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66925"/>
  <mc:AlternateContent xmlns:mc="http://schemas.openxmlformats.org/markup-compatibility/2006">
    <mc:Choice Requires="x15">
      <x15ac:absPath xmlns:x15ac="http://schemas.microsoft.com/office/spreadsheetml/2010/11/ac" url="https://livejaverianaedu-my.sharepoint.com/personal/fuzcategui_javeriana_edu_co/Documents/INTELIGENCIA COMPETITIVA/BOLETIN ESTADISTICO/2021/"/>
    </mc:Choice>
  </mc:AlternateContent>
  <xr:revisionPtr revIDLastSave="10" documentId="8_{7F3B5A43-0114-402B-A8B0-61437E585916}" xr6:coauthVersionLast="47" xr6:coauthVersionMax="47" xr10:uidLastSave="{4EA95690-03D2-45AD-B209-E5F8E2C45A7E}"/>
  <bookViews>
    <workbookView xWindow="-120" yWindow="-120" windowWidth="29040" windowHeight="15840" tabRatio="938" xr2:uid="{00000000-000D-0000-FFFF-FFFF00000000}"/>
  </bookViews>
  <sheets>
    <sheet name="PORTADA" sheetId="240" r:id="rId1"/>
    <sheet name="RESUMEN ESTADÍSTICO" sheetId="239" r:id="rId2"/>
    <sheet name="LISTA TABLAS" sheetId="231" r:id="rId3"/>
    <sheet name="F-TABLA A-1|A-2|A-3" sheetId="4" r:id="rId4"/>
    <sheet name="F-TABLA B-1|B-2|B-3|B-4|B-7" sheetId="119" r:id="rId5"/>
    <sheet name="F-TABLA B-5|B-6" sheetId="125" r:id="rId6"/>
    <sheet name="F-TABLA B-8" sheetId="133" r:id="rId7"/>
    <sheet name="F-TABLA B-9" sheetId="135" r:id="rId8"/>
    <sheet name="F-TABLA B-10" sheetId="23" r:id="rId9"/>
    <sheet name="F-TABLA B-11" sheetId="26" r:id="rId10"/>
    <sheet name="F-TABLA B-12" sheetId="70" r:id="rId11"/>
    <sheet name="F-TABLA B-13" sheetId="137" r:id="rId12"/>
    <sheet name="F-TABLA B-14" sheetId="229" r:id="rId13"/>
    <sheet name="F-TABLA B-15" sheetId="34" r:id="rId14"/>
    <sheet name="F-TABLA B-16" sheetId="40" r:id="rId15"/>
    <sheet name="F-TABLA C-1|C-7" sheetId="232" r:id="rId16"/>
    <sheet name="F-TABLA C-2|C-8" sheetId="233" r:id="rId17"/>
    <sheet name="F-TABLA C-3" sheetId="234" r:id="rId18"/>
    <sheet name="F-TABLA C-4|C-5|C-9|C-10" sheetId="235" r:id="rId19"/>
    <sheet name="F-TABLA C-6" sheetId="236" r:id="rId20"/>
    <sheet name="F-TABLA C-11|C-12| C-13" sheetId="237" r:id="rId21"/>
    <sheet name="F-TABLA C-14" sheetId="165" r:id="rId22"/>
    <sheet name="F-TABLA C-15" sheetId="167" r:id="rId23"/>
    <sheet name="F-TABLA C-16" sheetId="169" r:id="rId24"/>
    <sheet name="F-TABLA C-17" sheetId="238" r:id="rId25"/>
    <sheet name="F-TABLA C-18" sheetId="52" r:id="rId26"/>
    <sheet name="F-TABLA D-1" sheetId="171" r:id="rId27"/>
    <sheet name="F-TABLA D-2" sheetId="173" r:id="rId28"/>
    <sheet name="F-TABLA D-3" sheetId="175" r:id="rId29"/>
    <sheet name="F-TABLA D-4" sheetId="177" r:id="rId30"/>
    <sheet name="F-TABLA D-5" sheetId="179" r:id="rId31"/>
    <sheet name="F-TABLA D-6" sheetId="54" r:id="rId32"/>
    <sheet name="F-TABLA D-7" sheetId="181" r:id="rId33"/>
    <sheet name="F-TABLA D-8" sheetId="183" r:id="rId34"/>
    <sheet name="F-TABLA E-1" sheetId="185" r:id="rId35"/>
    <sheet name="F-TABLA E-2" sheetId="189" r:id="rId36"/>
    <sheet name="F-TABLA E-3" sheetId="56" r:id="rId37"/>
    <sheet name="F-TABLA E-4" sheetId="58" r:id="rId38"/>
    <sheet name="F-TABLA E-5" sheetId="60" r:id="rId39"/>
    <sheet name="F-TABLA E-6" sheetId="62" r:id="rId40"/>
    <sheet name="F-TABLA E-7" sheetId="64" r:id="rId41"/>
    <sheet name="F-TABLA F-1" sheetId="193" r:id="rId42"/>
    <sheet name="F-TABLA F-2" sheetId="195" r:id="rId43"/>
    <sheet name="F-TABLA F-3" sheetId="197" r:id="rId44"/>
    <sheet name="F-TABLA F-4" sheetId="199" r:id="rId45"/>
    <sheet name="F-TABLA G-1" sheetId="68" r:id="rId46"/>
    <sheet name="F-TABLA G-2" sheetId="201" r:id="rId47"/>
    <sheet name="F-TABLA G-3" sheetId="205" r:id="rId48"/>
    <sheet name="F-TABLA G-4" sheetId="207" r:id="rId49"/>
    <sheet name="F-TABLA G-5" sheetId="72" r:id="rId50"/>
    <sheet name="F-TABLA G-6" sheetId="74" r:id="rId51"/>
    <sheet name="F-TABLA G-7" sheetId="76" r:id="rId52"/>
    <sheet name="F-TABLA G-8" sheetId="209" r:id="rId53"/>
    <sheet name="F-TABLA G-9" sheetId="78" r:id="rId54"/>
    <sheet name="F-TABLA G-10" sheetId="211" r:id="rId55"/>
    <sheet name="F-TABLA G-11" sheetId="81" r:id="rId56"/>
    <sheet name="F-TABLA G-12" sheetId="213" r:id="rId57"/>
    <sheet name="F-TABLA G-13" sheetId="83" r:id="rId58"/>
    <sheet name="F-TABLA G-14" sheetId="85" r:id="rId59"/>
    <sheet name="F-TABLA G-15" sheetId="87" r:id="rId60"/>
    <sheet name="F-TABLA G-16" sheetId="89" r:id="rId61"/>
    <sheet name="F-TABLA G-17" sheetId="91" r:id="rId62"/>
    <sheet name="F-TABLA H-1" sheetId="93" r:id="rId63"/>
    <sheet name="F-TABLA H-2" sheetId="97" r:id="rId64"/>
    <sheet name="F-TABLA H-3" sheetId="215" r:id="rId65"/>
    <sheet name="F-TABLA H-4" sheetId="99" r:id="rId66"/>
    <sheet name="F-TABLA H-5" sheetId="101" r:id="rId67"/>
    <sheet name="F-TABLA H-6" sheetId="103" r:id="rId68"/>
    <sheet name="F-TABLA H-7" sheetId="105" r:id="rId69"/>
    <sheet name="F-TABLA I-1" sheetId="107" r:id="rId70"/>
    <sheet name="F-TABLA I-2" sheetId="217" r:id="rId71"/>
    <sheet name="F-TABLA I-3" sheetId="109" r:id="rId72"/>
  </sheets>
  <definedNames>
    <definedName name="_xlnm._FilterDatabase" localSheetId="3" hidden="1">'F-TABLA A-1|A-2|A-3'!$A$1:$S$2169</definedName>
    <definedName name="_xlnm._FilterDatabase" localSheetId="4" hidden="1">'F-TABLA B-1|B-2|B-3|B-4|B-7'!$A$1:$O$3986</definedName>
    <definedName name="_xlnm._FilterDatabase" localSheetId="8" hidden="1">'F-TABLA B-10'!$A$1:$D$119</definedName>
    <definedName name="_xlnm._FilterDatabase" localSheetId="9" hidden="1">'F-TABLA B-11'!$A$1:$I$419</definedName>
    <definedName name="_xlnm._FilterDatabase" localSheetId="10" hidden="1">'F-TABLA B-12'!$A$1:$F$1480</definedName>
    <definedName name="_xlnm._FilterDatabase" localSheetId="11" hidden="1">'F-TABLA B-13'!$A$1:$H$1021</definedName>
    <definedName name="_xlnm._FilterDatabase" localSheetId="12" hidden="1">'F-TABLA B-14'!$A$1:$G$1124</definedName>
    <definedName name="_xlnm._FilterDatabase" localSheetId="13" hidden="1">'F-TABLA B-15'!$A$1:$H$794</definedName>
    <definedName name="_xlnm._FilterDatabase" localSheetId="14" hidden="1">'F-TABLA B-16'!$A$1:$I$2590</definedName>
    <definedName name="_xlnm._FilterDatabase" localSheetId="5" hidden="1">'F-TABLA B-5|B-6'!$A$1:$H$4520</definedName>
    <definedName name="_xlnm._FilterDatabase" localSheetId="6" hidden="1">'F-TABLA B-8'!$A$1:$H$403</definedName>
    <definedName name="_xlnm._FilterDatabase" localSheetId="7" hidden="1">'F-TABLA B-9'!$A$2:$D$126</definedName>
    <definedName name="_xlnm._FilterDatabase" localSheetId="15" hidden="1">'F-TABLA C-1|C-7'!$A$1:$F$591</definedName>
    <definedName name="_xlnm._FilterDatabase" localSheetId="20" hidden="1">'F-TABLA C-11|C-12| C-13'!$A$1:$L$681</definedName>
    <definedName name="_xlnm._FilterDatabase" localSheetId="21" hidden="1">'F-TABLA C-14'!$A$1:$E$302</definedName>
    <definedName name="_xlnm._FilterDatabase" localSheetId="22" hidden="1">'F-TABLA C-15'!$A$1:$F$454</definedName>
    <definedName name="_xlnm._FilterDatabase" localSheetId="23" hidden="1">'F-TABLA C-16'!$A$1:$E$110</definedName>
    <definedName name="_xlnm._FilterDatabase" localSheetId="24" hidden="1">'F-TABLA C-17'!$A$1:$E$324</definedName>
    <definedName name="_xlnm._FilterDatabase" localSheetId="25" hidden="1">'F-TABLA C-18'!$A$1:$D$53</definedName>
    <definedName name="_xlnm._FilterDatabase" localSheetId="16" hidden="1">'F-TABLA C-2|C-8'!$A$1:$F$1313</definedName>
    <definedName name="_xlnm._FilterDatabase" localSheetId="17" hidden="1">'F-TABLA C-3'!$A$1:$E$777</definedName>
    <definedName name="_xlnm._FilterDatabase" localSheetId="18" hidden="1">'F-TABLA C-4|C-5|C-9|C-10'!$A$1:$G$2371</definedName>
    <definedName name="_xlnm._FilterDatabase" localSheetId="19" hidden="1">'F-TABLA C-6'!$A$1:$E$1409</definedName>
    <definedName name="_xlnm._FilterDatabase" localSheetId="26" hidden="1">'F-TABLA D-1'!$A$1:$D$201</definedName>
    <definedName name="_xlnm._FilterDatabase" localSheetId="27" hidden="1">'F-TABLA D-2'!$A$1:$I$197</definedName>
    <definedName name="_xlnm._FilterDatabase" localSheetId="28" hidden="1">'F-TABLA D-3'!$A$1:$F$260</definedName>
    <definedName name="_xlnm._FilterDatabase" localSheetId="29" hidden="1">'F-TABLA D-4'!$A$1:$G$240</definedName>
    <definedName name="_xlnm._FilterDatabase" localSheetId="30" hidden="1">'F-TABLA D-5'!$A$1:$E$390</definedName>
    <definedName name="_xlnm._FilterDatabase" localSheetId="31" hidden="1">'F-TABLA D-6'!$A$1:$G$441</definedName>
    <definedName name="_xlnm._FilterDatabase" localSheetId="32" hidden="1">'F-TABLA D-7'!$A$1:$D$301</definedName>
    <definedName name="_xlnm._FilterDatabase" localSheetId="33" hidden="1">'F-TABLA D-8'!$A$1:$E$93</definedName>
    <definedName name="_xlnm._FilterDatabase" localSheetId="34" hidden="1">'F-TABLA E-1'!$A$1:$G$1340</definedName>
    <definedName name="_xlnm._FilterDatabase" localSheetId="35" hidden="1">'F-TABLA E-2'!$A$1:$G$292</definedName>
    <definedName name="_xlnm._FilterDatabase" localSheetId="36" hidden="1">'F-TABLA E-3'!$A$1:$E$1461</definedName>
    <definedName name="_xlnm._FilterDatabase" localSheetId="37" hidden="1">'F-TABLA E-4'!$A$1:$F$131</definedName>
    <definedName name="_xlnm._FilterDatabase" localSheetId="38" hidden="1">'F-TABLA E-5'!$A$1:$F$1</definedName>
    <definedName name="_xlnm._FilterDatabase" localSheetId="39" hidden="1">'F-TABLA E-6'!$A$1:$E$590</definedName>
    <definedName name="_xlnm._FilterDatabase" localSheetId="40" hidden="1">'F-TABLA E-7'!$A$1:$F$173</definedName>
    <definedName name="_xlnm._FilterDatabase" localSheetId="41" hidden="1">'F-TABLA F-1'!$A$1:$E$462</definedName>
    <definedName name="_xlnm._FilterDatabase" localSheetId="42" hidden="1">'F-TABLA F-2'!$A$1:$F$429</definedName>
    <definedName name="_xlnm._FilterDatabase" localSheetId="43" hidden="1">'F-TABLA F-3'!$A$1:$E$807</definedName>
    <definedName name="_xlnm._FilterDatabase" localSheetId="44" hidden="1">'F-TABLA F-4'!$A$1:$I$399</definedName>
    <definedName name="_xlnm._FilterDatabase" localSheetId="45" hidden="1">'F-TABLA G-1'!$A$1:$G$97</definedName>
    <definedName name="_xlnm._FilterDatabase" localSheetId="54" hidden="1">'F-TABLA G-10'!$A$1:$F$1047</definedName>
    <definedName name="_xlnm._FilterDatabase" localSheetId="55" hidden="1">'F-TABLA G-11'!$A$1:$D$109</definedName>
    <definedName name="_xlnm._FilterDatabase" localSheetId="56" hidden="1">'F-TABLA G-12'!$A$1:$E$53</definedName>
    <definedName name="_xlnm._FilterDatabase" localSheetId="57" hidden="1">'F-TABLA G-13'!$A$1:$G$62</definedName>
    <definedName name="_xlnm._FilterDatabase" localSheetId="58" hidden="1">'F-TABLA G-14'!$A$1:$E$49</definedName>
    <definedName name="_xlnm._FilterDatabase" localSheetId="59" hidden="1">'F-TABLA G-15'!$A$1:$E$28</definedName>
    <definedName name="_xlnm._FilterDatabase" localSheetId="60" hidden="1">'F-TABLA G-16'!$A$1:$E$81</definedName>
    <definedName name="_xlnm._FilterDatabase" localSheetId="61" hidden="1">'F-TABLA G-17'!$A$1:$E$76</definedName>
    <definedName name="_xlnm._FilterDatabase" localSheetId="46" hidden="1">'F-TABLA G-2'!$A$1:$G$1639</definedName>
    <definedName name="_xlnm._FilterDatabase" localSheetId="47" hidden="1">'F-TABLA G-3'!$A$1:$G$29</definedName>
    <definedName name="_xlnm._FilterDatabase" localSheetId="48" hidden="1">'F-TABLA G-4'!$A$1:$F$2104</definedName>
    <definedName name="_xlnm._FilterDatabase" localSheetId="49" hidden="1">'F-TABLA G-5'!$A$1:$F$57</definedName>
    <definedName name="_xlnm._FilterDatabase" localSheetId="50" hidden="1">'F-TABLA G-6'!$A$1:$G$249</definedName>
    <definedName name="_xlnm._FilterDatabase" localSheetId="51" hidden="1">'F-TABLA G-7'!$A$1:$F$88</definedName>
    <definedName name="_xlnm._FilterDatabase" localSheetId="52" hidden="1">'F-TABLA G-8'!$A$1:$G$2602</definedName>
    <definedName name="_xlnm._FilterDatabase" localSheetId="53" hidden="1">'F-TABLA G-9'!$A$1:$E$75</definedName>
    <definedName name="_xlnm._FilterDatabase" localSheetId="62" hidden="1">'F-TABLA H-1'!$A$1:$G$963</definedName>
    <definedName name="_xlnm._FilterDatabase" localSheetId="63" hidden="1">'F-TABLA H-2'!$A$1:$G$408</definedName>
    <definedName name="_xlnm._FilterDatabase" localSheetId="64" hidden="1">'F-TABLA H-3'!$A$1:$E$109</definedName>
    <definedName name="_xlnm._FilterDatabase" localSheetId="65" hidden="1">'F-TABLA H-4'!$A$1:$F$218</definedName>
    <definedName name="_xlnm._FilterDatabase" localSheetId="66" hidden="1">'F-TABLA H-5'!$A$1:$H$682</definedName>
    <definedName name="_xlnm._FilterDatabase" localSheetId="67" hidden="1">'F-TABLA H-6'!$A$1:$F$810</definedName>
    <definedName name="_xlnm._FilterDatabase" localSheetId="68" hidden="1">'F-TABLA H-7'!$A$1:$F$208</definedName>
    <definedName name="_xlnm._FilterDatabase" localSheetId="69" hidden="1">'F-TABLA I-1'!$A$1:$G$181</definedName>
    <definedName name="_xlnm._FilterDatabase" localSheetId="70" hidden="1">'F-TABLA I-2'!$A$1:$F$179</definedName>
    <definedName name="_xlnm._FilterDatabase" localSheetId="71" hidden="1">'F-TABLA I-3'!$A$1:$F$385</definedName>
    <definedName name="_xlnm._FilterDatabase" localSheetId="1" hidden="1">'RESUMEN ESTADÍSTICO'!$A$1:$F$239</definedName>
    <definedName name="_xlcn.WorksheetConnection_FTABLAB15C3D65" hidden="1">'F-TABLA B-14'!$B$1:$C$1</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F-TABLA B-15!$C$3:$D$6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81" i="237" l="1"/>
  <c r="G680" i="237"/>
  <c r="G679" i="237"/>
  <c r="G678" i="237"/>
  <c r="G677" i="237"/>
  <c r="G676" i="237"/>
  <c r="G675" i="237"/>
  <c r="G674" i="237"/>
  <c r="G673" i="237"/>
  <c r="G672" i="237"/>
  <c r="G671" i="237"/>
  <c r="J671" i="237" s="1"/>
  <c r="G670" i="237"/>
  <c r="G669" i="237"/>
  <c r="G668" i="237"/>
  <c r="G667" i="237"/>
  <c r="G666" i="237"/>
  <c r="G665" i="237"/>
  <c r="G664" i="237"/>
  <c r="G663" i="237"/>
  <c r="G662" i="237"/>
  <c r="G661" i="237"/>
  <c r="G660" i="237"/>
  <c r="G659" i="237"/>
  <c r="G658" i="237"/>
  <c r="G657" i="237"/>
  <c r="G656" i="237"/>
  <c r="G655" i="237"/>
  <c r="G654" i="237"/>
  <c r="G653" i="237"/>
  <c r="G652" i="237"/>
  <c r="G651" i="237"/>
  <c r="G650" i="237"/>
  <c r="G649" i="237"/>
  <c r="G648" i="237"/>
  <c r="G647" i="237"/>
  <c r="G646" i="237"/>
  <c r="G645" i="237"/>
  <c r="G644" i="237"/>
  <c r="G643" i="237"/>
  <c r="G642" i="237"/>
  <c r="G641" i="237"/>
  <c r="G640" i="237"/>
  <c r="G639" i="237"/>
  <c r="G638" i="237"/>
  <c r="G637" i="237"/>
  <c r="G636" i="237"/>
  <c r="G635" i="237"/>
  <c r="G634" i="237"/>
  <c r="G633" i="237"/>
  <c r="G632" i="237"/>
  <c r="G631" i="237"/>
  <c r="G630" i="237"/>
  <c r="G629" i="237"/>
  <c r="G628" i="237"/>
  <c r="G627" i="237"/>
  <c r="G626" i="237"/>
  <c r="G625" i="237"/>
  <c r="G624" i="237"/>
  <c r="G623" i="237"/>
  <c r="G622" i="237"/>
  <c r="G621" i="237"/>
  <c r="G620" i="237"/>
  <c r="G619" i="237"/>
  <c r="G618" i="237"/>
  <c r="G617" i="237"/>
  <c r="G616" i="237"/>
  <c r="G615" i="237"/>
  <c r="G614" i="237"/>
  <c r="G613" i="237"/>
  <c r="G612" i="237"/>
  <c r="G611" i="237"/>
  <c r="G610" i="237"/>
  <c r="G609" i="237"/>
  <c r="G608" i="237"/>
  <c r="G607" i="237"/>
  <c r="G606" i="237"/>
  <c r="G605" i="237"/>
  <c r="G604" i="237"/>
  <c r="G603" i="237"/>
  <c r="G602" i="237"/>
  <c r="G601" i="237"/>
  <c r="G600" i="237"/>
  <c r="G599" i="237"/>
  <c r="G598" i="237"/>
  <c r="G597" i="237"/>
  <c r="G596" i="237"/>
  <c r="G595" i="237"/>
  <c r="G594" i="237"/>
  <c r="G593" i="237"/>
  <c r="G592" i="237"/>
  <c r="G591" i="237"/>
  <c r="G590" i="237"/>
  <c r="G589" i="237"/>
  <c r="G588" i="237"/>
  <c r="G587" i="237"/>
  <c r="G586" i="237"/>
  <c r="G585" i="237"/>
  <c r="G584" i="237"/>
  <c r="G583" i="237"/>
  <c r="G582" i="237"/>
  <c r="G581" i="237"/>
  <c r="G580" i="237"/>
  <c r="G579" i="237"/>
  <c r="G578" i="237"/>
  <c r="G577" i="237"/>
  <c r="G576" i="237"/>
  <c r="G575" i="237"/>
  <c r="G574" i="237"/>
  <c r="G573" i="237"/>
  <c r="G572" i="237"/>
  <c r="G571" i="237"/>
  <c r="G570" i="237"/>
  <c r="G569" i="237"/>
  <c r="G568" i="237"/>
  <c r="G567" i="237"/>
  <c r="G566" i="237"/>
  <c r="G565" i="237"/>
  <c r="G564" i="237"/>
  <c r="G563" i="237"/>
  <c r="G562" i="237"/>
  <c r="G561" i="237"/>
  <c r="G560" i="237"/>
  <c r="G559" i="237"/>
  <c r="G558" i="237"/>
  <c r="G557" i="237"/>
  <c r="G556" i="237"/>
  <c r="G555" i="237"/>
  <c r="G554" i="237"/>
  <c r="G553" i="237"/>
  <c r="G552" i="237"/>
  <c r="G551" i="237"/>
  <c r="J551" i="237" s="1"/>
  <c r="G550" i="237"/>
  <c r="L550" i="237" s="1"/>
  <c r="G549" i="237"/>
  <c r="G548" i="237"/>
  <c r="G547" i="237"/>
  <c r="G546" i="237"/>
  <c r="G545" i="237"/>
  <c r="G544" i="237"/>
  <c r="G543" i="237"/>
  <c r="G542" i="237"/>
  <c r="G541" i="237"/>
  <c r="G540" i="237"/>
  <c r="G539" i="237"/>
  <c r="G538" i="237"/>
  <c r="G537" i="237"/>
  <c r="G536" i="237"/>
  <c r="G535" i="237"/>
  <c r="G534" i="237"/>
  <c r="G533" i="237"/>
  <c r="G532" i="237"/>
  <c r="G531" i="237"/>
  <c r="G530" i="237"/>
  <c r="G529" i="237"/>
  <c r="G528" i="237"/>
  <c r="G527" i="237"/>
  <c r="G526" i="237"/>
  <c r="G525" i="237"/>
  <c r="G524" i="237"/>
  <c r="G523" i="237"/>
  <c r="G522" i="237"/>
  <c r="G521" i="237"/>
  <c r="G520" i="237"/>
  <c r="G519" i="237"/>
  <c r="G518" i="237"/>
  <c r="G517" i="237"/>
  <c r="G516" i="237"/>
  <c r="G515" i="237"/>
  <c r="G514" i="237"/>
  <c r="G513" i="237"/>
  <c r="G512" i="237"/>
  <c r="G511" i="237"/>
  <c r="G510" i="237"/>
  <c r="G509" i="237"/>
  <c r="G508" i="237"/>
  <c r="G507" i="237"/>
  <c r="G506" i="237"/>
  <c r="G505" i="237"/>
  <c r="G504" i="237"/>
  <c r="G503" i="237"/>
  <c r="G502" i="237"/>
  <c r="G501" i="237"/>
  <c r="G500" i="237"/>
  <c r="G499" i="237"/>
  <c r="G498" i="237"/>
  <c r="G497" i="237"/>
  <c r="G496" i="237"/>
  <c r="G495" i="237"/>
  <c r="G494" i="237"/>
  <c r="G493" i="237"/>
  <c r="G492" i="237"/>
  <c r="G491" i="237"/>
  <c r="G490" i="237"/>
  <c r="G489" i="237"/>
  <c r="G488" i="237"/>
  <c r="G487" i="237"/>
  <c r="G486" i="237"/>
  <c r="G485" i="237"/>
  <c r="G484" i="237"/>
  <c r="G483" i="237"/>
  <c r="G482" i="237"/>
  <c r="G481" i="237"/>
  <c r="G480" i="237"/>
  <c r="G479" i="237"/>
  <c r="G478" i="237"/>
  <c r="G477" i="237"/>
  <c r="G476" i="237"/>
  <c r="G475" i="237"/>
  <c r="G474" i="237"/>
  <c r="G473" i="237"/>
  <c r="G472" i="237"/>
  <c r="G471" i="237"/>
  <c r="G470" i="237"/>
  <c r="G469" i="237"/>
  <c r="G468" i="237"/>
  <c r="G467" i="237"/>
  <c r="G466" i="237"/>
  <c r="G465" i="237"/>
  <c r="G464" i="237"/>
  <c r="G463" i="237"/>
  <c r="G462" i="237"/>
  <c r="G461" i="237"/>
  <c r="G460" i="237"/>
  <c r="G459" i="237"/>
  <c r="G458" i="237"/>
  <c r="G457" i="237"/>
  <c r="G456" i="237"/>
  <c r="G455" i="237"/>
  <c r="G454" i="237"/>
  <c r="G453" i="237"/>
  <c r="G452" i="237"/>
  <c r="G451" i="237"/>
  <c r="G450" i="237"/>
  <c r="G449" i="237"/>
  <c r="G448" i="237"/>
  <c r="G447" i="237"/>
  <c r="G446" i="237"/>
  <c r="G445" i="237"/>
  <c r="G444" i="237"/>
  <c r="G443" i="237"/>
  <c r="G442" i="237"/>
  <c r="G441" i="237"/>
  <c r="G440" i="237"/>
  <c r="G439" i="237"/>
  <c r="G438" i="237"/>
  <c r="G437" i="237"/>
  <c r="G436" i="237"/>
  <c r="G435" i="237"/>
  <c r="G434" i="237"/>
  <c r="G433" i="237"/>
  <c r="G432" i="237"/>
  <c r="G431" i="237"/>
  <c r="G430" i="237"/>
  <c r="G429" i="237"/>
  <c r="G428" i="237"/>
  <c r="G427" i="237"/>
  <c r="G426" i="237"/>
  <c r="G425" i="237"/>
  <c r="G424" i="237"/>
  <c r="G423" i="237"/>
  <c r="G422" i="237"/>
  <c r="G421" i="237"/>
  <c r="G420" i="237"/>
  <c r="G419" i="237"/>
  <c r="G418" i="237"/>
  <c r="G417" i="237"/>
  <c r="G416" i="237"/>
  <c r="G415" i="237"/>
  <c r="G414" i="237"/>
  <c r="G413" i="237"/>
  <c r="G412" i="237"/>
  <c r="G411" i="237"/>
  <c r="G410" i="237"/>
  <c r="G409" i="237"/>
  <c r="G408" i="237"/>
  <c r="G407" i="237"/>
  <c r="G406" i="237"/>
  <c r="G405" i="237"/>
  <c r="G404" i="237"/>
  <c r="G403" i="237"/>
  <c r="G402" i="237"/>
  <c r="G401" i="237"/>
  <c r="G400" i="237"/>
  <c r="G399" i="237"/>
  <c r="G398" i="237"/>
  <c r="G397" i="237"/>
  <c r="G396" i="237"/>
  <c r="G395" i="237"/>
  <c r="G394" i="237"/>
  <c r="G393" i="237"/>
  <c r="G392" i="237"/>
  <c r="G391" i="237"/>
  <c r="G390" i="237"/>
  <c r="G389" i="237"/>
  <c r="G388" i="237"/>
  <c r="G387" i="237"/>
  <c r="G386" i="237"/>
  <c r="G385" i="237"/>
  <c r="G384" i="237"/>
  <c r="G383" i="237"/>
  <c r="G382" i="237"/>
  <c r="G381" i="237"/>
  <c r="G380" i="237"/>
  <c r="G379" i="237"/>
  <c r="G378" i="237"/>
  <c r="G377" i="237"/>
  <c r="G376" i="237"/>
  <c r="G375" i="237"/>
  <c r="G374" i="237"/>
  <c r="G373" i="237"/>
  <c r="G372" i="237"/>
  <c r="G371" i="237"/>
  <c r="G370" i="237"/>
  <c r="G369" i="237"/>
  <c r="G368" i="237"/>
  <c r="G367" i="237"/>
  <c r="G366" i="237"/>
  <c r="G365" i="237"/>
  <c r="G364" i="237"/>
  <c r="G363" i="237"/>
  <c r="G362" i="237"/>
  <c r="G361" i="237"/>
  <c r="G360" i="237"/>
  <c r="G359" i="237"/>
  <c r="G358" i="237"/>
  <c r="G357" i="237"/>
  <c r="G356" i="237"/>
  <c r="G355" i="237"/>
  <c r="G354" i="237"/>
  <c r="G353" i="237"/>
  <c r="G352" i="237"/>
  <c r="G351" i="237"/>
  <c r="G350" i="237"/>
  <c r="G349" i="237"/>
  <c r="G348" i="237"/>
  <c r="G347" i="237"/>
  <c r="G346" i="237"/>
  <c r="G345" i="237"/>
  <c r="G344" i="237"/>
  <c r="G343" i="237"/>
  <c r="G342" i="237"/>
  <c r="G341" i="237"/>
  <c r="G340" i="237"/>
  <c r="G339" i="237"/>
  <c r="G338" i="237"/>
  <c r="G337" i="237"/>
  <c r="G336" i="237"/>
  <c r="G335" i="237"/>
  <c r="G334" i="237"/>
  <c r="G333" i="237"/>
  <c r="G332" i="237"/>
  <c r="G331" i="237"/>
  <c r="G330" i="237"/>
  <c r="G329" i="237"/>
  <c r="G328" i="237"/>
  <c r="G327" i="237"/>
  <c r="G326" i="237"/>
  <c r="G325" i="237"/>
  <c r="G324" i="237"/>
  <c r="G323" i="237"/>
  <c r="G322" i="237"/>
  <c r="G321" i="237"/>
  <c r="G320" i="237"/>
  <c r="G319" i="237"/>
  <c r="G318" i="237"/>
  <c r="G317" i="237"/>
  <c r="G316" i="237"/>
  <c r="G315" i="237"/>
  <c r="G314" i="237"/>
  <c r="G313" i="237"/>
  <c r="G312" i="237"/>
  <c r="G311" i="237"/>
  <c r="G310" i="237"/>
  <c r="G309" i="237"/>
  <c r="G308" i="237"/>
  <c r="G307" i="237"/>
  <c r="G306" i="237"/>
  <c r="G305" i="237"/>
  <c r="G304" i="237"/>
  <c r="G303" i="237"/>
  <c r="G302" i="237"/>
  <c r="G301" i="237"/>
  <c r="G300" i="237"/>
  <c r="G299" i="237"/>
  <c r="G298" i="237"/>
  <c r="G297" i="237"/>
  <c r="G296" i="237"/>
  <c r="G295" i="237"/>
  <c r="G294" i="237"/>
  <c r="G293" i="237"/>
  <c r="G292" i="237"/>
  <c r="G291" i="237"/>
  <c r="G290" i="237"/>
  <c r="G289" i="237"/>
  <c r="G288" i="237"/>
  <c r="G287" i="237"/>
  <c r="G286" i="237"/>
  <c r="G285" i="237"/>
  <c r="G284" i="237"/>
  <c r="G283" i="237"/>
  <c r="G282" i="237"/>
  <c r="G281" i="237"/>
  <c r="G280" i="237"/>
  <c r="G279" i="237"/>
  <c r="G278" i="237"/>
  <c r="G277" i="237"/>
  <c r="G276" i="237"/>
  <c r="G275" i="237"/>
  <c r="G274" i="237"/>
  <c r="G273" i="237"/>
  <c r="G272" i="237"/>
  <c r="G271" i="237"/>
  <c r="G270" i="237"/>
  <c r="G269" i="237"/>
  <c r="G268" i="237"/>
  <c r="G267" i="237"/>
  <c r="G266" i="237"/>
  <c r="G265" i="237"/>
  <c r="G264" i="237"/>
  <c r="G263" i="237"/>
  <c r="G262" i="237"/>
  <c r="G261" i="237"/>
  <c r="G260" i="237"/>
  <c r="G259" i="237"/>
  <c r="G258" i="237"/>
  <c r="G257" i="237"/>
  <c r="G256" i="237"/>
  <c r="G255" i="237"/>
  <c r="G254" i="237"/>
  <c r="G253" i="237"/>
  <c r="G252" i="237"/>
  <c r="G251" i="237"/>
  <c r="G250" i="237"/>
  <c r="G249" i="237"/>
  <c r="G248" i="237"/>
  <c r="G247" i="237"/>
  <c r="G246" i="237"/>
  <c r="G245" i="237"/>
  <c r="G244" i="237"/>
  <c r="G243" i="237"/>
  <c r="G242" i="237"/>
  <c r="G241" i="237"/>
  <c r="G240" i="237"/>
  <c r="G239" i="237"/>
  <c r="G238" i="237"/>
  <c r="G237" i="237"/>
  <c r="G236" i="237"/>
  <c r="G235" i="237"/>
  <c r="G234" i="237"/>
  <c r="G233" i="237"/>
  <c r="G232" i="237"/>
  <c r="G231" i="237"/>
  <c r="G230" i="237"/>
  <c r="G229" i="237"/>
  <c r="G228" i="237"/>
  <c r="G227" i="237"/>
  <c r="G226" i="237"/>
  <c r="G225" i="237"/>
  <c r="G224" i="237"/>
  <c r="G223" i="237"/>
  <c r="G222" i="237"/>
  <c r="G221" i="237"/>
  <c r="G220" i="237"/>
  <c r="G219" i="237"/>
  <c r="G218" i="237"/>
  <c r="G217" i="237"/>
  <c r="G216" i="237"/>
  <c r="G215" i="237"/>
  <c r="G214" i="237"/>
  <c r="G213" i="237"/>
  <c r="G212" i="237"/>
  <c r="G211" i="237"/>
  <c r="G210" i="237"/>
  <c r="G209" i="237"/>
  <c r="G208" i="237"/>
  <c r="G207" i="237"/>
  <c r="G206" i="237"/>
  <c r="G205" i="237"/>
  <c r="G204" i="237"/>
  <c r="G203" i="237"/>
  <c r="G202" i="237"/>
  <c r="G201" i="237"/>
  <c r="G200" i="237"/>
  <c r="G199" i="237"/>
  <c r="G198" i="237"/>
  <c r="G197" i="237"/>
  <c r="G196" i="237"/>
  <c r="G195" i="237"/>
  <c r="G194" i="237"/>
  <c r="G193" i="237"/>
  <c r="G192" i="237"/>
  <c r="G191" i="237"/>
  <c r="G190" i="237"/>
  <c r="G189" i="237"/>
  <c r="G188" i="237"/>
  <c r="G187" i="237"/>
  <c r="G186" i="237"/>
  <c r="G185" i="237"/>
  <c r="G184" i="237"/>
  <c r="G183" i="237"/>
  <c r="G182" i="237"/>
  <c r="G181" i="237"/>
  <c r="G180" i="237"/>
  <c r="G179" i="237"/>
  <c r="G178" i="237"/>
  <c r="G177" i="237"/>
  <c r="G176" i="237"/>
  <c r="G175" i="237"/>
  <c r="G174" i="237"/>
  <c r="G173" i="237"/>
  <c r="G172" i="237"/>
  <c r="G171" i="237"/>
  <c r="G170" i="237"/>
  <c r="G169" i="237"/>
  <c r="G168" i="237"/>
  <c r="G167" i="237"/>
  <c r="G166" i="237"/>
  <c r="G165" i="237"/>
  <c r="G164" i="237"/>
  <c r="G163" i="237"/>
  <c r="G162" i="237"/>
  <c r="G161" i="237"/>
  <c r="G160" i="237"/>
  <c r="G159" i="237"/>
  <c r="G158" i="237"/>
  <c r="G157" i="237"/>
  <c r="G156" i="237"/>
  <c r="G155" i="237"/>
  <c r="G154" i="237"/>
  <c r="G153" i="237"/>
  <c r="G152" i="237"/>
  <c r="G151" i="237"/>
  <c r="G150" i="237"/>
  <c r="G149" i="237"/>
  <c r="G148" i="237"/>
  <c r="G147" i="237"/>
  <c r="G146" i="237"/>
  <c r="G145" i="237"/>
  <c r="G144" i="237"/>
  <c r="G143" i="237"/>
  <c r="G142" i="237"/>
  <c r="G141" i="237"/>
  <c r="G140" i="237"/>
  <c r="G139" i="237"/>
  <c r="G138" i="237"/>
  <c r="G137" i="237"/>
  <c r="G136" i="237"/>
  <c r="G135" i="237"/>
  <c r="G134" i="237"/>
  <c r="G133" i="237"/>
  <c r="G132" i="237"/>
  <c r="G131" i="237"/>
  <c r="G130" i="237"/>
  <c r="G129" i="237"/>
  <c r="G128" i="237"/>
  <c r="G127" i="237"/>
  <c r="G126" i="237"/>
  <c r="G125" i="237"/>
  <c r="G124" i="237"/>
  <c r="G123" i="237"/>
  <c r="G122" i="237"/>
  <c r="G121" i="237"/>
  <c r="G120" i="237"/>
  <c r="G119" i="237"/>
  <c r="G118" i="237"/>
  <c r="G117" i="237"/>
  <c r="G116" i="237"/>
  <c r="G115" i="237"/>
  <c r="G114" i="237"/>
  <c r="G113" i="237"/>
  <c r="G112" i="237"/>
  <c r="G111" i="237"/>
  <c r="G110" i="237"/>
  <c r="G109" i="237"/>
  <c r="G108" i="237"/>
  <c r="G107" i="237"/>
  <c r="G106" i="237"/>
  <c r="G105" i="237"/>
  <c r="G104" i="237"/>
  <c r="G103" i="237"/>
  <c r="G102" i="237"/>
  <c r="G101" i="237"/>
  <c r="G100" i="237"/>
  <c r="G99" i="237"/>
  <c r="G98" i="237"/>
  <c r="G97" i="237"/>
  <c r="G96" i="237"/>
  <c r="G95" i="237"/>
  <c r="G94" i="237"/>
  <c r="G93" i="237"/>
  <c r="G92" i="237"/>
  <c r="G91" i="237"/>
  <c r="G90" i="237"/>
  <c r="G89" i="237"/>
  <c r="G88" i="237"/>
  <c r="G87" i="237"/>
  <c r="G86" i="237"/>
  <c r="G85" i="237"/>
  <c r="G84" i="237"/>
  <c r="G83" i="237"/>
  <c r="G82" i="237"/>
  <c r="G81" i="237"/>
  <c r="G80" i="237"/>
  <c r="G79" i="237"/>
  <c r="G78" i="237"/>
  <c r="G77" i="237"/>
  <c r="G76" i="237"/>
  <c r="G75" i="237"/>
  <c r="G74" i="237"/>
  <c r="G73" i="237"/>
  <c r="G72" i="237"/>
  <c r="G71" i="237"/>
  <c r="G70" i="237"/>
  <c r="G69" i="237"/>
  <c r="G68" i="237"/>
  <c r="G67" i="237"/>
  <c r="G66" i="237"/>
  <c r="G65" i="237"/>
  <c r="G64" i="237"/>
  <c r="G63" i="237"/>
  <c r="G62" i="237"/>
  <c r="G61" i="237"/>
  <c r="G60" i="237"/>
  <c r="G59" i="237"/>
  <c r="G58" i="237"/>
  <c r="G57" i="237"/>
  <c r="G56" i="237"/>
  <c r="G55" i="237"/>
  <c r="G54" i="237"/>
  <c r="G53" i="237"/>
  <c r="G52" i="237"/>
  <c r="G51" i="237"/>
  <c r="G50" i="237"/>
  <c r="G49" i="237"/>
  <c r="G48" i="237"/>
  <c r="G47" i="237"/>
  <c r="G46" i="237"/>
  <c r="G45" i="237"/>
  <c r="G44" i="237"/>
  <c r="G43" i="237"/>
  <c r="G42" i="237"/>
  <c r="G41" i="237"/>
  <c r="G40" i="237"/>
  <c r="G39" i="237"/>
  <c r="G38" i="237"/>
  <c r="G37" i="237"/>
  <c r="G36" i="237"/>
  <c r="G35" i="237"/>
  <c r="G34" i="237"/>
  <c r="G33" i="237"/>
  <c r="G32" i="237"/>
  <c r="G31" i="237"/>
  <c r="G30" i="237"/>
  <c r="G29" i="237"/>
  <c r="G28" i="237"/>
  <c r="G27" i="237"/>
  <c r="G26" i="237"/>
  <c r="G25" i="237"/>
  <c r="G24" i="237"/>
  <c r="G23" i="237"/>
  <c r="G22" i="237"/>
  <c r="G21" i="237"/>
  <c r="G20" i="237"/>
  <c r="G19" i="237"/>
  <c r="G18" i="237"/>
  <c r="G17" i="237"/>
  <c r="G16" i="237"/>
  <c r="G15" i="237"/>
  <c r="G14" i="237"/>
  <c r="G13" i="237"/>
  <c r="G12" i="237"/>
  <c r="G11" i="237"/>
  <c r="G10" i="237"/>
  <c r="G9" i="237"/>
  <c r="G8" i="237"/>
  <c r="G7" i="237"/>
  <c r="G6" i="237"/>
  <c r="G5" i="237"/>
  <c r="G4" i="237"/>
  <c r="G3" i="237"/>
  <c r="L551" i="237"/>
  <c r="L620" i="237"/>
  <c r="J663" i="237"/>
  <c r="J550" i="237"/>
  <c r="J549" i="237"/>
  <c r="J540" i="237"/>
  <c r="L549" i="237"/>
  <c r="L540" i="237"/>
  <c r="J649" i="237"/>
  <c r="J641" i="237"/>
  <c r="J631" i="237"/>
  <c r="J652" i="237"/>
  <c r="L601" i="237" l="1"/>
  <c r="J601" i="237"/>
  <c r="J620" i="237"/>
  <c r="L652" i="237"/>
  <c r="J632" i="237"/>
  <c r="L632" i="237"/>
  <c r="J640" i="237"/>
  <c r="L640" i="237"/>
  <c r="J637" i="237"/>
  <c r="L637" i="237"/>
  <c r="J645" i="237"/>
  <c r="L645" i="237"/>
  <c r="L670" i="237"/>
  <c r="J670" i="237"/>
  <c r="J662" i="237"/>
  <c r="L662" i="237"/>
  <c r="L654" i="237"/>
  <c r="J654" i="237"/>
  <c r="J643" i="237"/>
  <c r="L643" i="237"/>
  <c r="J678" i="237"/>
  <c r="L678" i="237"/>
  <c r="J672" i="237"/>
  <c r="L672" i="237"/>
  <c r="J619" i="237"/>
  <c r="L619" i="237"/>
  <c r="J669" i="237"/>
  <c r="L669" i="237"/>
  <c r="J661" i="237"/>
  <c r="L661" i="237"/>
  <c r="J653" i="237"/>
  <c r="L653" i="237"/>
  <c r="J633" i="237"/>
  <c r="L633" i="237"/>
  <c r="L671" i="237"/>
  <c r="L663" i="237"/>
  <c r="J668" i="237"/>
  <c r="L668" i="237"/>
  <c r="J664" i="237"/>
  <c r="L664" i="237"/>
  <c r="J660" i="237"/>
  <c r="L660" i="237"/>
  <c r="J656" i="237"/>
  <c r="L656" i="237"/>
  <c r="J679" i="237"/>
  <c r="L679" i="237"/>
  <c r="J675" i="237"/>
  <c r="L675" i="237"/>
  <c r="J621" i="237"/>
  <c r="L621" i="237"/>
  <c r="L618" i="237"/>
  <c r="J618" i="237"/>
  <c r="J634" i="237"/>
  <c r="L634" i="237"/>
  <c r="J638" i="237"/>
  <c r="L638" i="237"/>
  <c r="L642" i="237"/>
  <c r="J642" i="237"/>
  <c r="J647" i="237"/>
  <c r="L647" i="237"/>
  <c r="J646" i="237"/>
  <c r="L646" i="237"/>
  <c r="L631" i="237"/>
  <c r="J666" i="237"/>
  <c r="L666" i="237"/>
  <c r="J658" i="237"/>
  <c r="L658" i="237"/>
  <c r="J650" i="237"/>
  <c r="L650" i="237"/>
  <c r="J636" i="237"/>
  <c r="L636" i="237"/>
  <c r="J676" i="237"/>
  <c r="L676" i="237"/>
  <c r="J665" i="237"/>
  <c r="L665" i="237"/>
  <c r="J657" i="237"/>
  <c r="L657" i="237"/>
  <c r="J648" i="237"/>
  <c r="L648" i="237"/>
  <c r="J680" i="237"/>
  <c r="L680" i="237"/>
  <c r="J673" i="237"/>
  <c r="L673" i="237"/>
  <c r="J599" i="237"/>
  <c r="L599" i="237"/>
  <c r="J667" i="237"/>
  <c r="L667" i="237"/>
  <c r="J659" i="237"/>
  <c r="L659" i="237"/>
  <c r="J655" i="237"/>
  <c r="L655" i="237"/>
  <c r="J651" i="237"/>
  <c r="L651" i="237"/>
  <c r="J644" i="237"/>
  <c r="L644" i="237"/>
  <c r="J681" i="237"/>
  <c r="L681" i="237"/>
  <c r="L677" i="237"/>
  <c r="J677" i="237"/>
  <c r="J674" i="237"/>
  <c r="L674" i="237"/>
  <c r="J600" i="237"/>
  <c r="L600" i="237"/>
  <c r="J635" i="237"/>
  <c r="L635" i="237"/>
  <c r="L639" i="237"/>
  <c r="J639" i="237"/>
  <c r="L641" i="237"/>
  <c r="L649" i="237"/>
  <c r="I399" i="199" l="1"/>
  <c r="I398" i="199"/>
  <c r="I397" i="199"/>
  <c r="I396" i="199"/>
  <c r="I395" i="199"/>
  <c r="I394" i="199"/>
  <c r="I178" i="173"/>
  <c r="I177" i="173"/>
  <c r="I176" i="173"/>
  <c r="I175" i="173"/>
  <c r="I174" i="173"/>
  <c r="I173" i="173"/>
  <c r="N3924" i="119" l="1"/>
  <c r="N3930" i="119"/>
  <c r="N3964" i="119"/>
  <c r="N3962" i="119"/>
  <c r="N3958" i="119"/>
  <c r="N3952" i="119"/>
  <c r="N3931" i="119"/>
  <c r="N3986" i="119"/>
  <c r="N3985" i="119"/>
  <c r="N3984" i="119"/>
  <c r="N3983" i="119"/>
  <c r="N3982" i="119"/>
  <c r="N3979" i="119"/>
  <c r="N3981" i="119"/>
  <c r="N3980" i="119"/>
  <c r="N3978" i="119"/>
  <c r="N3977" i="119"/>
  <c r="N3976" i="119"/>
  <c r="N3975" i="119"/>
  <c r="N3974" i="119"/>
  <c r="N3973" i="119"/>
  <c r="N3972" i="119"/>
  <c r="N3971" i="119"/>
  <c r="N3970" i="119"/>
  <c r="N3969" i="119"/>
  <c r="N3965" i="119"/>
  <c r="N3968" i="119"/>
  <c r="N3967" i="119"/>
  <c r="N3966" i="119"/>
  <c r="N3963" i="119"/>
  <c r="N3961" i="119"/>
  <c r="N3960" i="119"/>
  <c r="N3959" i="119"/>
  <c r="N3957" i="119"/>
  <c r="N3956" i="119"/>
  <c r="N3955" i="119"/>
  <c r="N3954" i="119"/>
  <c r="N3953" i="119"/>
  <c r="N3951" i="119"/>
  <c r="N3950" i="119"/>
  <c r="N3921" i="119"/>
  <c r="N3919" i="119"/>
  <c r="N3920" i="119"/>
  <c r="N3918" i="119"/>
  <c r="N3917" i="119"/>
  <c r="N3916" i="119"/>
  <c r="N3915" i="119"/>
  <c r="N3914" i="119"/>
  <c r="N3913" i="119"/>
  <c r="N3912" i="119"/>
  <c r="N3943" i="119"/>
  <c r="N3941" i="119"/>
  <c r="N3940" i="119"/>
  <c r="N3938" i="119"/>
  <c r="N3937" i="119"/>
  <c r="N3939" i="119"/>
  <c r="N3942" i="119"/>
  <c r="N3936" i="119"/>
  <c r="N3935" i="119"/>
  <c r="N3934" i="119"/>
  <c r="N3933" i="119"/>
  <c r="N3932" i="119"/>
  <c r="N3929" i="119"/>
  <c r="N3928" i="119"/>
  <c r="N3923" i="119"/>
  <c r="N3927" i="119"/>
  <c r="N3926" i="119"/>
  <c r="N3925" i="119"/>
  <c r="N3922" i="119"/>
  <c r="N3949" i="119"/>
  <c r="N3948" i="119"/>
  <c r="N3947" i="119"/>
  <c r="N3946" i="119"/>
  <c r="N3945" i="119"/>
  <c r="N3944" i="119"/>
  <c r="N3674" i="119"/>
  <c r="N3660" i="119"/>
  <c r="N3653" i="119"/>
  <c r="N3635" i="119"/>
  <c r="N3634" i="119"/>
  <c r="N3633" i="119"/>
  <c r="N3632" i="119"/>
  <c r="N3626" i="119"/>
  <c r="N3648" i="119"/>
  <c r="N3647" i="119"/>
  <c r="N3689" i="119"/>
  <c r="N3688" i="119"/>
  <c r="N3687" i="119"/>
  <c r="N3686" i="119"/>
  <c r="N3685" i="119"/>
  <c r="N3682" i="119"/>
  <c r="N3684" i="119"/>
  <c r="N3683" i="119"/>
  <c r="N3681" i="119"/>
  <c r="N3680" i="119"/>
  <c r="N3679" i="119"/>
  <c r="N3678" i="119"/>
  <c r="N3677" i="119"/>
  <c r="N3676" i="119"/>
  <c r="N3675" i="119"/>
  <c r="N3673" i="119"/>
  <c r="N3672" i="119"/>
  <c r="N3668" i="119"/>
  <c r="N3671" i="119"/>
  <c r="N3670" i="119"/>
  <c r="N3669" i="119"/>
  <c r="N3667" i="119"/>
  <c r="N3666" i="119"/>
  <c r="N3665" i="119"/>
  <c r="N3664" i="119"/>
  <c r="N3663" i="119"/>
  <c r="N3662" i="119"/>
  <c r="N3661" i="119"/>
  <c r="N3659" i="119"/>
  <c r="N3658" i="119"/>
  <c r="N3657" i="119"/>
  <c r="N3656" i="119"/>
  <c r="N3655" i="119"/>
  <c r="N3654" i="119"/>
  <c r="N3625" i="119"/>
  <c r="N3623" i="119"/>
  <c r="N3624" i="119"/>
  <c r="N3622" i="119"/>
  <c r="N3621" i="119"/>
  <c r="N3620" i="119"/>
  <c r="N3619" i="119"/>
  <c r="N3618" i="119"/>
  <c r="N3617" i="119"/>
  <c r="N3644" i="119"/>
  <c r="N3643" i="119"/>
  <c r="N3641" i="119"/>
  <c r="N3640" i="119"/>
  <c r="N3642" i="119"/>
  <c r="N3645" i="119"/>
  <c r="N3639" i="119"/>
  <c r="N3638" i="119"/>
  <c r="N3637" i="119"/>
  <c r="N3636" i="119"/>
  <c r="N3631" i="119"/>
  <c r="N3627" i="119"/>
  <c r="N3630" i="119"/>
  <c r="N3629" i="119"/>
  <c r="N3628" i="119"/>
  <c r="N3652" i="119"/>
  <c r="N3651" i="119"/>
  <c r="N3650" i="119"/>
  <c r="N3649" i="119"/>
  <c r="N3646" i="119"/>
  <c r="N3911" i="119"/>
  <c r="N3910" i="119"/>
  <c r="N3908" i="119"/>
  <c r="N3907" i="119"/>
  <c r="N3909" i="119"/>
  <c r="N3906" i="119"/>
  <c r="N3905" i="119"/>
  <c r="N3904" i="119"/>
  <c r="N3902" i="119"/>
  <c r="N3903" i="119"/>
  <c r="N3901" i="119"/>
  <c r="N3900" i="119"/>
  <c r="N3899" i="119"/>
  <c r="N3898" i="119"/>
  <c r="N3897" i="119"/>
  <c r="N3896" i="119"/>
  <c r="N3895" i="119"/>
  <c r="N3894" i="119"/>
  <c r="N3893" i="119"/>
  <c r="N3892" i="119"/>
  <c r="N3891" i="119"/>
  <c r="N3890" i="119"/>
  <c r="N3885" i="119"/>
  <c r="N3860" i="119"/>
  <c r="N3888" i="119"/>
  <c r="N3872" i="119"/>
  <c r="N3887" i="119"/>
  <c r="N3861" i="119"/>
  <c r="N3869" i="119"/>
  <c r="N3867" i="119"/>
  <c r="N3856" i="119"/>
  <c r="N3865" i="119"/>
  <c r="N3858" i="119"/>
  <c r="N3889" i="119"/>
  <c r="N3886" i="119"/>
  <c r="N3884" i="119"/>
  <c r="N3883" i="119"/>
  <c r="N3882" i="119"/>
  <c r="N3881" i="119"/>
  <c r="N3880" i="119"/>
  <c r="N3879" i="119"/>
  <c r="N3878" i="119"/>
  <c r="N3877" i="119"/>
  <c r="N3876" i="119"/>
  <c r="N3875" i="119"/>
  <c r="N3874" i="119"/>
  <c r="N3873" i="119"/>
  <c r="N3871" i="119"/>
  <c r="N3870" i="119"/>
  <c r="N3868" i="119"/>
  <c r="N3866" i="119"/>
  <c r="N3864" i="119"/>
  <c r="N3863" i="119"/>
  <c r="N3862" i="119"/>
  <c r="N3859" i="119"/>
  <c r="N3857" i="119"/>
  <c r="N3855" i="119"/>
  <c r="N3854" i="119"/>
  <c r="N3853" i="119"/>
  <c r="N3852" i="119"/>
  <c r="N3848" i="119"/>
  <c r="N3851" i="119"/>
  <c r="N3850" i="119"/>
  <c r="N3844" i="119"/>
  <c r="N3849" i="119"/>
  <c r="N3847" i="119"/>
  <c r="N3846" i="119"/>
  <c r="N3845" i="119"/>
  <c r="N3838" i="119"/>
  <c r="N3843" i="119"/>
  <c r="N3841" i="119"/>
  <c r="N3842" i="119"/>
  <c r="N3840" i="119"/>
  <c r="N3839" i="119"/>
  <c r="N3837" i="119"/>
  <c r="N3836" i="119"/>
  <c r="N3835" i="119"/>
  <c r="N3834" i="119"/>
  <c r="N3833" i="119"/>
  <c r="N3832" i="119"/>
  <c r="N3831" i="119"/>
  <c r="N3830" i="119"/>
  <c r="N3829" i="119"/>
  <c r="N3828" i="119"/>
  <c r="N3827" i="119"/>
  <c r="N3826" i="119"/>
  <c r="N3825" i="119"/>
  <c r="N3824" i="119"/>
  <c r="N3823" i="119"/>
  <c r="N3822" i="119"/>
  <c r="N3821" i="119"/>
  <c r="N3820" i="119"/>
  <c r="N3819" i="119"/>
  <c r="N3818" i="119"/>
  <c r="N3817" i="119"/>
  <c r="N3816" i="119"/>
  <c r="N3815" i="119"/>
  <c r="N3814" i="119"/>
  <c r="N3813" i="119"/>
  <c r="N3812" i="119"/>
  <c r="N3811" i="119"/>
  <c r="N3810" i="119"/>
  <c r="N3809" i="119"/>
  <c r="N3808" i="119"/>
  <c r="N3807" i="119"/>
  <c r="N3806" i="119"/>
  <c r="N3805" i="119"/>
  <c r="N3804" i="119"/>
  <c r="N3800" i="119"/>
  <c r="N3802" i="119"/>
  <c r="N3803" i="119"/>
  <c r="N3801" i="119"/>
  <c r="N3799" i="119"/>
  <c r="N3798" i="119"/>
  <c r="N3797" i="119"/>
  <c r="N3796" i="119"/>
  <c r="N3795" i="119"/>
  <c r="N3792" i="119"/>
  <c r="N3794" i="119"/>
  <c r="N3793" i="119"/>
  <c r="N3789" i="119"/>
  <c r="N3791" i="119"/>
  <c r="N3790" i="119"/>
  <c r="N3788" i="119"/>
  <c r="N3787" i="119"/>
  <c r="N3786" i="119"/>
  <c r="N3785" i="119"/>
  <c r="N3784" i="119"/>
  <c r="N3783" i="119"/>
  <c r="N3782" i="119"/>
  <c r="N3777" i="119"/>
  <c r="N3776" i="119"/>
  <c r="N3779" i="119"/>
  <c r="N3781" i="119"/>
  <c r="N3780" i="119"/>
  <c r="N3778" i="119"/>
  <c r="N3775" i="119"/>
  <c r="N3774" i="119"/>
  <c r="N3773" i="119"/>
  <c r="N3772" i="119"/>
  <c r="N3766" i="119"/>
  <c r="N3768" i="119"/>
  <c r="N3771" i="119"/>
  <c r="N3770" i="119"/>
  <c r="N3769" i="119"/>
  <c r="N3767" i="119"/>
  <c r="N3765" i="119"/>
  <c r="N3764" i="119"/>
  <c r="N3763" i="119"/>
  <c r="N3762" i="119"/>
  <c r="N3761" i="119"/>
  <c r="N3760" i="119"/>
  <c r="N3759" i="119"/>
  <c r="N3758" i="119"/>
  <c r="N3757" i="119"/>
  <c r="N3748" i="119"/>
  <c r="N3752" i="119"/>
  <c r="N3756" i="119"/>
  <c r="N3755" i="119"/>
  <c r="N3754" i="119"/>
  <c r="N3753" i="119"/>
  <c r="N3751" i="119"/>
  <c r="N3750" i="119"/>
  <c r="N3749" i="119"/>
  <c r="N3747" i="119"/>
  <c r="N3746" i="119"/>
  <c r="N3745" i="119"/>
  <c r="N3744" i="119"/>
  <c r="N3743" i="119"/>
  <c r="N3742" i="119"/>
  <c r="N3741" i="119"/>
  <c r="N3740" i="119"/>
  <c r="N3735" i="119"/>
  <c r="N3738" i="119"/>
  <c r="N3731" i="119"/>
  <c r="N3733" i="119"/>
  <c r="N3739" i="119"/>
  <c r="N3737" i="119"/>
  <c r="N3736" i="119"/>
  <c r="N3734" i="119"/>
  <c r="N3732" i="119"/>
  <c r="N3725" i="119"/>
  <c r="N3729" i="119"/>
  <c r="N3718" i="119"/>
  <c r="N3730" i="119"/>
  <c r="N3728" i="119"/>
  <c r="N3727" i="119"/>
  <c r="N3726" i="119"/>
  <c r="N3724" i="119"/>
  <c r="N3723" i="119"/>
  <c r="N3722" i="119"/>
  <c r="N3721" i="119"/>
  <c r="N3720" i="119"/>
  <c r="N3719" i="119"/>
  <c r="N3717" i="119"/>
  <c r="N3716" i="119"/>
  <c r="N3712" i="119"/>
  <c r="N3715" i="119"/>
  <c r="N3714" i="119"/>
  <c r="N3713" i="119"/>
  <c r="N3711" i="119"/>
  <c r="N3710" i="119"/>
  <c r="N3706" i="119"/>
  <c r="N3709" i="119"/>
  <c r="N3708" i="119"/>
  <c r="N3707" i="119"/>
  <c r="N3705" i="119"/>
  <c r="N3704" i="119"/>
  <c r="N3703" i="119"/>
  <c r="N3702" i="119"/>
  <c r="N3700" i="119"/>
  <c r="N3701" i="119"/>
  <c r="N3699" i="119"/>
  <c r="N3698" i="119"/>
  <c r="N3697" i="119"/>
  <c r="N3696" i="119"/>
  <c r="N3695" i="119"/>
  <c r="N3694" i="119"/>
  <c r="N3693" i="119"/>
  <c r="N3692" i="119"/>
  <c r="N3691" i="119"/>
  <c r="N3690" i="119"/>
  <c r="N3493" i="119"/>
  <c r="N3570" i="119"/>
  <c r="N3590" i="119"/>
  <c r="N3563" i="119"/>
  <c r="N3469" i="119"/>
  <c r="N3470" i="119"/>
  <c r="N3616" i="119"/>
  <c r="N3615" i="119"/>
  <c r="N3613" i="119"/>
  <c r="N3612" i="119"/>
  <c r="N3614" i="119"/>
  <c r="N3611" i="119"/>
  <c r="N3610" i="119"/>
  <c r="N3609" i="119"/>
  <c r="N3607" i="119"/>
  <c r="N3608" i="119"/>
  <c r="N3606" i="119"/>
  <c r="N3605" i="119"/>
  <c r="N3604" i="119"/>
  <c r="N3603" i="119"/>
  <c r="N3602" i="119"/>
  <c r="N3601" i="119"/>
  <c r="N3600" i="119"/>
  <c r="N3599" i="119"/>
  <c r="N3598" i="119"/>
  <c r="N3597" i="119"/>
  <c r="N3596" i="119"/>
  <c r="N3594" i="119"/>
  <c r="N3595" i="119"/>
  <c r="N3593" i="119"/>
  <c r="N3591" i="119"/>
  <c r="N3564" i="119"/>
  <c r="N3571" i="119"/>
  <c r="N3569" i="119"/>
  <c r="N3560" i="119"/>
  <c r="N3568" i="119"/>
  <c r="N3561" i="119"/>
  <c r="N3592" i="119"/>
  <c r="N3589" i="119"/>
  <c r="N3588" i="119"/>
  <c r="N3587" i="119"/>
  <c r="N3586" i="119"/>
  <c r="N3585" i="119"/>
  <c r="N3584" i="119"/>
  <c r="N3583" i="119"/>
  <c r="N3582" i="119"/>
  <c r="N3581" i="119"/>
  <c r="N3580" i="119"/>
  <c r="N3579" i="119"/>
  <c r="N3578" i="119"/>
  <c r="N3577" i="119"/>
  <c r="N3576" i="119"/>
  <c r="N3575" i="119"/>
  <c r="N3574" i="119"/>
  <c r="N3573" i="119"/>
  <c r="N3572" i="119"/>
  <c r="N3567" i="119"/>
  <c r="N3566" i="119"/>
  <c r="N3565" i="119"/>
  <c r="N3562" i="119"/>
  <c r="N3559" i="119"/>
  <c r="N3558" i="119"/>
  <c r="N3557" i="119"/>
  <c r="N3556" i="119"/>
  <c r="N3552" i="119"/>
  <c r="N3555" i="119"/>
  <c r="N3554" i="119"/>
  <c r="N3548" i="119"/>
  <c r="N3553" i="119"/>
  <c r="N3551" i="119"/>
  <c r="N3550" i="119"/>
  <c r="N3549" i="119"/>
  <c r="N3542" i="119"/>
  <c r="N3547" i="119"/>
  <c r="N3545" i="119"/>
  <c r="N3546" i="119"/>
  <c r="N3544" i="119"/>
  <c r="N3543" i="119"/>
  <c r="N3541" i="119"/>
  <c r="N3540" i="119"/>
  <c r="N3539" i="119"/>
  <c r="N3538" i="119"/>
  <c r="N3537" i="119"/>
  <c r="N3536" i="119"/>
  <c r="N3535" i="119"/>
  <c r="N3534" i="119"/>
  <c r="N3533" i="119"/>
  <c r="N3532" i="119"/>
  <c r="N3531" i="119"/>
  <c r="N3530" i="119"/>
  <c r="N3529" i="119"/>
  <c r="N3528" i="119"/>
  <c r="N3527" i="119"/>
  <c r="N3526" i="119"/>
  <c r="N3525" i="119"/>
  <c r="N3524" i="119"/>
  <c r="N3523" i="119"/>
  <c r="N3522" i="119"/>
  <c r="N3521" i="119"/>
  <c r="N3520" i="119"/>
  <c r="N3519" i="119"/>
  <c r="N3518" i="119"/>
  <c r="N3517" i="119"/>
  <c r="N3516" i="119"/>
  <c r="N3515" i="119"/>
  <c r="N3514" i="119"/>
  <c r="N3513" i="119"/>
  <c r="N3512" i="119"/>
  <c r="N3511" i="119"/>
  <c r="N3510" i="119"/>
  <c r="N3509" i="119"/>
  <c r="N3508" i="119"/>
  <c r="N3504" i="119"/>
  <c r="N3506" i="119"/>
  <c r="N3507" i="119"/>
  <c r="N3505" i="119"/>
  <c r="N3503" i="119"/>
  <c r="N3502" i="119"/>
  <c r="N3501" i="119"/>
  <c r="N3500" i="119"/>
  <c r="N3499" i="119"/>
  <c r="N3496" i="119"/>
  <c r="N3498" i="119"/>
  <c r="N3497" i="119"/>
  <c r="N3495" i="119"/>
  <c r="N3494" i="119"/>
  <c r="N3492" i="119"/>
  <c r="N3491" i="119"/>
  <c r="N3490" i="119"/>
  <c r="N3489" i="119"/>
  <c r="N3488" i="119"/>
  <c r="N3487" i="119"/>
  <c r="N3486" i="119"/>
  <c r="N3485" i="119"/>
  <c r="N3481" i="119"/>
  <c r="N3480" i="119"/>
  <c r="N3484" i="119"/>
  <c r="N3483" i="119"/>
  <c r="N3482" i="119"/>
  <c r="N3479" i="119"/>
  <c r="N3478" i="119"/>
  <c r="N3477" i="119"/>
  <c r="N3476" i="119"/>
  <c r="N3472" i="119"/>
  <c r="N3475" i="119"/>
  <c r="N3474" i="119"/>
  <c r="N3473" i="119"/>
  <c r="N3471" i="119"/>
  <c r="N3468" i="119"/>
  <c r="N3467" i="119"/>
  <c r="N3466" i="119"/>
  <c r="N3465" i="119"/>
  <c r="N3464" i="119"/>
  <c r="N3463" i="119"/>
  <c r="N3462" i="119"/>
  <c r="N3461" i="119"/>
  <c r="N3452" i="119"/>
  <c r="N3456" i="119"/>
  <c r="N3460" i="119"/>
  <c r="N3459" i="119"/>
  <c r="N3458" i="119"/>
  <c r="N3457" i="119"/>
  <c r="N3455" i="119"/>
  <c r="N3454" i="119"/>
  <c r="N3453" i="119"/>
  <c r="N3451" i="119"/>
  <c r="N3450" i="119"/>
  <c r="N3449" i="119"/>
  <c r="N3448" i="119"/>
  <c r="N3447" i="119"/>
  <c r="N3446" i="119"/>
  <c r="N3445" i="119"/>
  <c r="N3444" i="119"/>
  <c r="N3439" i="119"/>
  <c r="N3442" i="119"/>
  <c r="N3435" i="119"/>
  <c r="N3437" i="119"/>
  <c r="N3443" i="119"/>
  <c r="N3441" i="119"/>
  <c r="N3440" i="119"/>
  <c r="N3438" i="119"/>
  <c r="N3436" i="119"/>
  <c r="N3429" i="119"/>
  <c r="N3433" i="119"/>
  <c r="N3422" i="119"/>
  <c r="N3434" i="119"/>
  <c r="N3432" i="119"/>
  <c r="N3431" i="119"/>
  <c r="N3430" i="119"/>
  <c r="N3428" i="119"/>
  <c r="N3427" i="119"/>
  <c r="N3426" i="119"/>
  <c r="N3425" i="119"/>
  <c r="N3424" i="119"/>
  <c r="N3423" i="119"/>
  <c r="N3421" i="119"/>
  <c r="N3420" i="119"/>
  <c r="N3416" i="119"/>
  <c r="N3419" i="119"/>
  <c r="N3418" i="119"/>
  <c r="N3417" i="119"/>
  <c r="N3415" i="119"/>
  <c r="N3414" i="119"/>
  <c r="N3410" i="119"/>
  <c r="N3413" i="119"/>
  <c r="N3412" i="119"/>
  <c r="N3411" i="119"/>
  <c r="N3409" i="119"/>
  <c r="N3408" i="119"/>
  <c r="N3407" i="119"/>
  <c r="N3406" i="119"/>
  <c r="N3404" i="119"/>
  <c r="N3405" i="119"/>
  <c r="N3403" i="119"/>
  <c r="N3402" i="119"/>
  <c r="N3401" i="119"/>
  <c r="N3400" i="119"/>
  <c r="N3399" i="119"/>
  <c r="N3398" i="119"/>
  <c r="N3397" i="119"/>
  <c r="N3395" i="119"/>
  <c r="N3396" i="119"/>
  <c r="N3394" i="119"/>
  <c r="N3393" i="119"/>
  <c r="N3184" i="119"/>
  <c r="N3141" i="119"/>
  <c r="N3137" i="119"/>
  <c r="N3322" i="119"/>
  <c r="N3253" i="119"/>
  <c r="N3251" i="119"/>
  <c r="N3248" i="119"/>
  <c r="N3226" i="119"/>
  <c r="N3212" i="119"/>
  <c r="N3206" i="119"/>
  <c r="N3152" i="119"/>
  <c r="N3143" i="119"/>
  <c r="N3139" i="119"/>
  <c r="N3108" i="119"/>
  <c r="N3102" i="119"/>
  <c r="N3314" i="119"/>
  <c r="N3317" i="119"/>
  <c r="N3258" i="119"/>
  <c r="N3261" i="119"/>
  <c r="N3260" i="119"/>
  <c r="N3254" i="119"/>
  <c r="N3209" i="119"/>
  <c r="N3207" i="119"/>
  <c r="N3210" i="119"/>
  <c r="N3196" i="119"/>
  <c r="N3148" i="119"/>
  <c r="N3118" i="119"/>
  <c r="N3114" i="119"/>
  <c r="N3321" i="119"/>
  <c r="N3320" i="119"/>
  <c r="N3319" i="119"/>
  <c r="N3315" i="119"/>
  <c r="N3318" i="119"/>
  <c r="N3316" i="119"/>
  <c r="N3313" i="119"/>
  <c r="N3312" i="119"/>
  <c r="N3311" i="119"/>
  <c r="N3310" i="119"/>
  <c r="N3309" i="119"/>
  <c r="N3308" i="119"/>
  <c r="N3307" i="119"/>
  <c r="N3306" i="119"/>
  <c r="N3305" i="119"/>
  <c r="N3304" i="119"/>
  <c r="N3303" i="119"/>
  <c r="N3302" i="119"/>
  <c r="N3301" i="119"/>
  <c r="N3300" i="119"/>
  <c r="N3299" i="119"/>
  <c r="N3298" i="119"/>
  <c r="N3297" i="119"/>
  <c r="N3296" i="119"/>
  <c r="N3295" i="119"/>
  <c r="N3294" i="119"/>
  <c r="N3293" i="119"/>
  <c r="N3292" i="119"/>
  <c r="N3291" i="119"/>
  <c r="N3290" i="119"/>
  <c r="N3289" i="119"/>
  <c r="N3288" i="119"/>
  <c r="N3287" i="119"/>
  <c r="N3286" i="119"/>
  <c r="N3285" i="119"/>
  <c r="N3284" i="119"/>
  <c r="N3283" i="119"/>
  <c r="N3282" i="119"/>
  <c r="N3281" i="119"/>
  <c r="N3280" i="119"/>
  <c r="N3279" i="119"/>
  <c r="N3278" i="119"/>
  <c r="N3277" i="119"/>
  <c r="N3276" i="119"/>
  <c r="N3275" i="119"/>
  <c r="N3274" i="119"/>
  <c r="N3273" i="119"/>
  <c r="N3272" i="119"/>
  <c r="N3271" i="119"/>
  <c r="N3270" i="119"/>
  <c r="N3269" i="119"/>
  <c r="N3268" i="119"/>
  <c r="N3267" i="119"/>
  <c r="N3266" i="119"/>
  <c r="N3265" i="119"/>
  <c r="N3264" i="119"/>
  <c r="N3263" i="119"/>
  <c r="N3262" i="119"/>
  <c r="N3252" i="119"/>
  <c r="N3250" i="119"/>
  <c r="N3249" i="119"/>
  <c r="N3247" i="119"/>
  <c r="N3246" i="119"/>
  <c r="N3245" i="119"/>
  <c r="N3244" i="119"/>
  <c r="N3243" i="119"/>
  <c r="N3242" i="119"/>
  <c r="N3259" i="119"/>
  <c r="N3257" i="119"/>
  <c r="N3256" i="119"/>
  <c r="N3255" i="119"/>
  <c r="N3241" i="119"/>
  <c r="N3240" i="119"/>
  <c r="N3239" i="119"/>
  <c r="N3238" i="119"/>
  <c r="N3237" i="119"/>
  <c r="N3236" i="119"/>
  <c r="N3235" i="119"/>
  <c r="N3234" i="119"/>
  <c r="N3232" i="119"/>
  <c r="N3215" i="119"/>
  <c r="N3233" i="119"/>
  <c r="N3231" i="119"/>
  <c r="N3229" i="119"/>
  <c r="N3228" i="119"/>
  <c r="N3227" i="119"/>
  <c r="N3230" i="119"/>
  <c r="N3225" i="119"/>
  <c r="N3223" i="119"/>
  <c r="N3222" i="119"/>
  <c r="N3221" i="119"/>
  <c r="N3220" i="119"/>
  <c r="N3219" i="119"/>
  <c r="N3218" i="119"/>
  <c r="N3217" i="119"/>
  <c r="N3216" i="119"/>
  <c r="N3224" i="119"/>
  <c r="N3211" i="119"/>
  <c r="N3214" i="119"/>
  <c r="N3208" i="119"/>
  <c r="N3213" i="119"/>
  <c r="N3205" i="119"/>
  <c r="N3204" i="119"/>
  <c r="N3200" i="119"/>
  <c r="N3199" i="119"/>
  <c r="N3198" i="119"/>
  <c r="N3197" i="119"/>
  <c r="N3203" i="119"/>
  <c r="N3195" i="119"/>
  <c r="N3194" i="119"/>
  <c r="N3193" i="119"/>
  <c r="N3202" i="119"/>
  <c r="N3201" i="119"/>
  <c r="N3192" i="119"/>
  <c r="N3188" i="119"/>
  <c r="N3187" i="119"/>
  <c r="N3186" i="119"/>
  <c r="N3185" i="119"/>
  <c r="N3183" i="119"/>
  <c r="N3191" i="119"/>
  <c r="N3190" i="119"/>
  <c r="N3182" i="119"/>
  <c r="N3181" i="119"/>
  <c r="N3189" i="119"/>
  <c r="N3180" i="119"/>
  <c r="N3178" i="119"/>
  <c r="N3177" i="119"/>
  <c r="N3176" i="119"/>
  <c r="N3175" i="119"/>
  <c r="N3174" i="119"/>
  <c r="N3173" i="119"/>
  <c r="N3172" i="119"/>
  <c r="N3171" i="119"/>
  <c r="N3170" i="119"/>
  <c r="N3169" i="119"/>
  <c r="N3168" i="119"/>
  <c r="N3179" i="119"/>
  <c r="N3166" i="119"/>
  <c r="N3165" i="119"/>
  <c r="N3164" i="119"/>
  <c r="N3163" i="119"/>
  <c r="N3162" i="119"/>
  <c r="N3161" i="119"/>
  <c r="N3160" i="119"/>
  <c r="N3159" i="119"/>
  <c r="N3158" i="119"/>
  <c r="N3157" i="119"/>
  <c r="N3156" i="119"/>
  <c r="N3155" i="119"/>
  <c r="N3154" i="119"/>
  <c r="N3153" i="119"/>
  <c r="N3151" i="119"/>
  <c r="N3150" i="119"/>
  <c r="N3149" i="119"/>
  <c r="N3167" i="119"/>
  <c r="N3144" i="119"/>
  <c r="N3142" i="119"/>
  <c r="N3140" i="119"/>
  <c r="N3138" i="119"/>
  <c r="N3136" i="119"/>
  <c r="N3135" i="119"/>
  <c r="N3134" i="119"/>
  <c r="N3133" i="119"/>
  <c r="N3132" i="119"/>
  <c r="N3131" i="119"/>
  <c r="N3130" i="119"/>
  <c r="N3129" i="119"/>
  <c r="N3128" i="119"/>
  <c r="N3127" i="119"/>
  <c r="N3126" i="119"/>
  <c r="N3125" i="119"/>
  <c r="N3124" i="119"/>
  <c r="N3123" i="119"/>
  <c r="N3122" i="119"/>
  <c r="N3121" i="119"/>
  <c r="N3120" i="119"/>
  <c r="N3147" i="119"/>
  <c r="N3119" i="119"/>
  <c r="N3146" i="119"/>
  <c r="N3145" i="119"/>
  <c r="N3117" i="119"/>
  <c r="N3116" i="119"/>
  <c r="N3115" i="119"/>
  <c r="N3111" i="119"/>
  <c r="N3110" i="119"/>
  <c r="N3109" i="119"/>
  <c r="N3107" i="119"/>
  <c r="N3106" i="119"/>
  <c r="N3105" i="119"/>
  <c r="N3104" i="119"/>
  <c r="N3103" i="119"/>
  <c r="N3113" i="119"/>
  <c r="N3112" i="119"/>
  <c r="N3098" i="119"/>
  <c r="N3097" i="119"/>
  <c r="N3101" i="119"/>
  <c r="N3100" i="119"/>
  <c r="N3099" i="119"/>
  <c r="N3094" i="119"/>
  <c r="N3093" i="119"/>
  <c r="N3092" i="119"/>
  <c r="N3091" i="119"/>
  <c r="N3096" i="119"/>
  <c r="N3095" i="119"/>
  <c r="N2874" i="119"/>
  <c r="N3024" i="119"/>
  <c r="N3023" i="119"/>
  <c r="N3022" i="119"/>
  <c r="N3019" i="119"/>
  <c r="N3021" i="119"/>
  <c r="N3020" i="119"/>
  <c r="N3018" i="119"/>
  <c r="N3017" i="119"/>
  <c r="N3016" i="119"/>
  <c r="N3015" i="119"/>
  <c r="N3014" i="119"/>
  <c r="N3013" i="119"/>
  <c r="N3012" i="119"/>
  <c r="N3011" i="119"/>
  <c r="N3010" i="119"/>
  <c r="N3009" i="119"/>
  <c r="N3008" i="119"/>
  <c r="N3007" i="119"/>
  <c r="N3006" i="119"/>
  <c r="N3005" i="119"/>
  <c r="N3004" i="119"/>
  <c r="N3003" i="119"/>
  <c r="N3002" i="119"/>
  <c r="N3001" i="119"/>
  <c r="N3000" i="119"/>
  <c r="N2999" i="119"/>
  <c r="N2998" i="119"/>
  <c r="N2997" i="119"/>
  <c r="N2996" i="119"/>
  <c r="N2995" i="119"/>
  <c r="N2994" i="119"/>
  <c r="N2993" i="119"/>
  <c r="N2992" i="119"/>
  <c r="N2991" i="119"/>
  <c r="N2990" i="119"/>
  <c r="N2989" i="119"/>
  <c r="N2988" i="119"/>
  <c r="N2987" i="119"/>
  <c r="N2986" i="119"/>
  <c r="N2985" i="119"/>
  <c r="N2984" i="119"/>
  <c r="N2983" i="119"/>
  <c r="N2982" i="119"/>
  <c r="N2981" i="119"/>
  <c r="N2980" i="119"/>
  <c r="N2979" i="119"/>
  <c r="N2978" i="119"/>
  <c r="N2977" i="119"/>
  <c r="N2976" i="119"/>
  <c r="N2975" i="119"/>
  <c r="N2974" i="119"/>
  <c r="N2973" i="119"/>
  <c r="N2972" i="119"/>
  <c r="N2971" i="119"/>
  <c r="N2970" i="119"/>
  <c r="N2969" i="119"/>
  <c r="N2964" i="119"/>
  <c r="N2963" i="119"/>
  <c r="N2962" i="119"/>
  <c r="N2961" i="119"/>
  <c r="N2960" i="119"/>
  <c r="N2959" i="119"/>
  <c r="N2958" i="119"/>
  <c r="N2957" i="119"/>
  <c r="N2956" i="119"/>
  <c r="N2968" i="119"/>
  <c r="N2967" i="119"/>
  <c r="N2966" i="119"/>
  <c r="N2965" i="119"/>
  <c r="N2955" i="119"/>
  <c r="N2954" i="119"/>
  <c r="N2953" i="119"/>
  <c r="N2952" i="119"/>
  <c r="N2951" i="119"/>
  <c r="N2950" i="119"/>
  <c r="N2949" i="119"/>
  <c r="N2948" i="119"/>
  <c r="N2946" i="119"/>
  <c r="N2930" i="119"/>
  <c r="N2947" i="119"/>
  <c r="N2945" i="119"/>
  <c r="N2943" i="119"/>
  <c r="N2942" i="119"/>
  <c r="N2941" i="119"/>
  <c r="N2944" i="119"/>
  <c r="N2940" i="119"/>
  <c r="N2938" i="119"/>
  <c r="N2937" i="119"/>
  <c r="N2936" i="119"/>
  <c r="N2935" i="119"/>
  <c r="N2934" i="119"/>
  <c r="N2933" i="119"/>
  <c r="N2932" i="119"/>
  <c r="N2931" i="119"/>
  <c r="N2939" i="119"/>
  <c r="N2927" i="119"/>
  <c r="N2929" i="119"/>
  <c r="N2926" i="119"/>
  <c r="N2928" i="119"/>
  <c r="N2925" i="119"/>
  <c r="N2924" i="119"/>
  <c r="N2920" i="119"/>
  <c r="N2919" i="119"/>
  <c r="N2918" i="119"/>
  <c r="N2917" i="119"/>
  <c r="N2923" i="119"/>
  <c r="N2916" i="119"/>
  <c r="N2915" i="119"/>
  <c r="N2914" i="119"/>
  <c r="N2922" i="119"/>
  <c r="N2921" i="119"/>
  <c r="N2913" i="119"/>
  <c r="N2909" i="119"/>
  <c r="N2908" i="119"/>
  <c r="N2907" i="119"/>
  <c r="N2906" i="119"/>
  <c r="N2905" i="119"/>
  <c r="N2912" i="119"/>
  <c r="N2911" i="119"/>
  <c r="N2904" i="119"/>
  <c r="N2903" i="119"/>
  <c r="N2910" i="119"/>
  <c r="N2902" i="119"/>
  <c r="N2900" i="119"/>
  <c r="N2899" i="119"/>
  <c r="N2898" i="119"/>
  <c r="N2897" i="119"/>
  <c r="N2896" i="119"/>
  <c r="N2895" i="119"/>
  <c r="N2894" i="119"/>
  <c r="N2893" i="119"/>
  <c r="N2892" i="119"/>
  <c r="N2891" i="119"/>
  <c r="N2890" i="119"/>
  <c r="N2901" i="119"/>
  <c r="N2888" i="119"/>
  <c r="N2887" i="119"/>
  <c r="N2886" i="119"/>
  <c r="N2885" i="119"/>
  <c r="N2884" i="119"/>
  <c r="N2883" i="119"/>
  <c r="N2882" i="119"/>
  <c r="N2881" i="119"/>
  <c r="N2880" i="119"/>
  <c r="N2879" i="119"/>
  <c r="N2878" i="119"/>
  <c r="N2877" i="119"/>
  <c r="N2876" i="119"/>
  <c r="N2875" i="119"/>
  <c r="N2873" i="119"/>
  <c r="N2872" i="119"/>
  <c r="N2871" i="119"/>
  <c r="N2889" i="119"/>
  <c r="N2867" i="119"/>
  <c r="N2866" i="119"/>
  <c r="N2865" i="119"/>
  <c r="N2864" i="119"/>
  <c r="N2863" i="119"/>
  <c r="N2862" i="119"/>
  <c r="N2861" i="119"/>
  <c r="N2860" i="119"/>
  <c r="N2859" i="119"/>
  <c r="N2858" i="119"/>
  <c r="N2857" i="119"/>
  <c r="N2856" i="119"/>
  <c r="N2855" i="119"/>
  <c r="N2854" i="119"/>
  <c r="N2853" i="119"/>
  <c r="N2852" i="119"/>
  <c r="N2851" i="119"/>
  <c r="N2850" i="119"/>
  <c r="N2849" i="119"/>
  <c r="N2848" i="119"/>
  <c r="N2847" i="119"/>
  <c r="N2870" i="119"/>
  <c r="N2846" i="119"/>
  <c r="N2869" i="119"/>
  <c r="N2868" i="119"/>
  <c r="N2845" i="119"/>
  <c r="N2844" i="119"/>
  <c r="N2843" i="119"/>
  <c r="N2840" i="119"/>
  <c r="N2839" i="119"/>
  <c r="N2838" i="119"/>
  <c r="N2837" i="119"/>
  <c r="N2836" i="119"/>
  <c r="N2835" i="119"/>
  <c r="N2834" i="119"/>
  <c r="N2833" i="119"/>
  <c r="N2842" i="119"/>
  <c r="N2841" i="119"/>
  <c r="N2829" i="119"/>
  <c r="N2828" i="119"/>
  <c r="N2832" i="119"/>
  <c r="N2831" i="119"/>
  <c r="N2830" i="119"/>
  <c r="N2825" i="119"/>
  <c r="N2824" i="119"/>
  <c r="N2823" i="119"/>
  <c r="N2827" i="119"/>
  <c r="N2826" i="119"/>
  <c r="N3392" i="119"/>
  <c r="N3391" i="119"/>
  <c r="N3383" i="119"/>
  <c r="N3382" i="119"/>
  <c r="N3381" i="119"/>
  <c r="N3390" i="119"/>
  <c r="N3389" i="119"/>
  <c r="N3388" i="119"/>
  <c r="N3387" i="119"/>
  <c r="N3386" i="119"/>
  <c r="N3385" i="119"/>
  <c r="N3380" i="119"/>
  <c r="N3379" i="119"/>
  <c r="N3378" i="119"/>
  <c r="N3377" i="119"/>
  <c r="N3376" i="119"/>
  <c r="N3384" i="119"/>
  <c r="N3375" i="119"/>
  <c r="N3366" i="119"/>
  <c r="N3364" i="119"/>
  <c r="N3363" i="119"/>
  <c r="N3362" i="119"/>
  <c r="N3361" i="119"/>
  <c r="N3360" i="119"/>
  <c r="N3373" i="119"/>
  <c r="N3359" i="119"/>
  <c r="N3358" i="119"/>
  <c r="N3357" i="119"/>
  <c r="N3355" i="119"/>
  <c r="N3354" i="119"/>
  <c r="N3353" i="119"/>
  <c r="N3352" i="119"/>
  <c r="N3365" i="119"/>
  <c r="N3374" i="119"/>
  <c r="N3356" i="119"/>
  <c r="N3372" i="119"/>
  <c r="N3371" i="119"/>
  <c r="N3370" i="119"/>
  <c r="N3369" i="119"/>
  <c r="N3368" i="119"/>
  <c r="N3367" i="119"/>
  <c r="N3351" i="119"/>
  <c r="N3350" i="119"/>
  <c r="N3345" i="119"/>
  <c r="N3344" i="119"/>
  <c r="N3343" i="119"/>
  <c r="N3342" i="119"/>
  <c r="N3341" i="119"/>
  <c r="N3340" i="119"/>
  <c r="N3339" i="119"/>
  <c r="N3338" i="119"/>
  <c r="N3337" i="119"/>
  <c r="N3349" i="119"/>
  <c r="N3336" i="119"/>
  <c r="N3335" i="119"/>
  <c r="N3334" i="119"/>
  <c r="N3333" i="119"/>
  <c r="N3348" i="119"/>
  <c r="N3332" i="119"/>
  <c r="N3347" i="119"/>
  <c r="N3346" i="119"/>
  <c r="N3331" i="119"/>
  <c r="N3330" i="119"/>
  <c r="N3328" i="119"/>
  <c r="N3327" i="119"/>
  <c r="N3326" i="119"/>
  <c r="N3325" i="119"/>
  <c r="N3324" i="119"/>
  <c r="N3323" i="119"/>
  <c r="N3329" i="119"/>
  <c r="N3090" i="119"/>
  <c r="N3089" i="119"/>
  <c r="N3082" i="119"/>
  <c r="N3081" i="119"/>
  <c r="N3080" i="119"/>
  <c r="N3088" i="119"/>
  <c r="N3087" i="119"/>
  <c r="N3086" i="119"/>
  <c r="N3085" i="119"/>
  <c r="N3084" i="119"/>
  <c r="N3079" i="119"/>
  <c r="N3078" i="119"/>
  <c r="N3077" i="119"/>
  <c r="N3076" i="119"/>
  <c r="N3075" i="119"/>
  <c r="N3083" i="119"/>
  <c r="N3074" i="119"/>
  <c r="N3066" i="119"/>
  <c r="N3065" i="119"/>
  <c r="N3064" i="119"/>
  <c r="N3063" i="119"/>
  <c r="N3062" i="119"/>
  <c r="N3061" i="119"/>
  <c r="N3073" i="119"/>
  <c r="N3060" i="119"/>
  <c r="N3059" i="119"/>
  <c r="N3058" i="119"/>
  <c r="N3057" i="119"/>
  <c r="N3056" i="119"/>
  <c r="N3055" i="119"/>
  <c r="N3054" i="119"/>
  <c r="N3072" i="119"/>
  <c r="N3071" i="119"/>
  <c r="N3070" i="119"/>
  <c r="N3069" i="119"/>
  <c r="N3068" i="119"/>
  <c r="N3067" i="119"/>
  <c r="N3053" i="119"/>
  <c r="N3052" i="119"/>
  <c r="N3047" i="119"/>
  <c r="N3046" i="119"/>
  <c r="N3045" i="119"/>
  <c r="N3044" i="119"/>
  <c r="N3043" i="119"/>
  <c r="N3042" i="119"/>
  <c r="N3041" i="119"/>
  <c r="N3040" i="119"/>
  <c r="N3051" i="119"/>
  <c r="N3039" i="119"/>
  <c r="N3038" i="119"/>
  <c r="N3037" i="119"/>
  <c r="N3036" i="119"/>
  <c r="N3035" i="119"/>
  <c r="N3034" i="119"/>
  <c r="N3050" i="119"/>
  <c r="N3033" i="119"/>
  <c r="N3049" i="119"/>
  <c r="N3048" i="119"/>
  <c r="N3032" i="119"/>
  <c r="N3031" i="119"/>
  <c r="N3029" i="119"/>
  <c r="N3028" i="119"/>
  <c r="N3027" i="119"/>
  <c r="N3026" i="119"/>
  <c r="N3025" i="119"/>
  <c r="N3030" i="119"/>
  <c r="N2822" i="119"/>
  <c r="N2821" i="119"/>
  <c r="N2814" i="119"/>
  <c r="N2813" i="119"/>
  <c r="N2812" i="119"/>
  <c r="N2820" i="119"/>
  <c r="N2819" i="119"/>
  <c r="N2818" i="119"/>
  <c r="N2817" i="119"/>
  <c r="N2816" i="119"/>
  <c r="N2811" i="119"/>
  <c r="N2810" i="119"/>
  <c r="N2809" i="119"/>
  <c r="N2808" i="119"/>
  <c r="N2807" i="119"/>
  <c r="N2806" i="119"/>
  <c r="N2815" i="119"/>
  <c r="N2805" i="119"/>
  <c r="N2797" i="119"/>
  <c r="N2796" i="119"/>
  <c r="N2795" i="119"/>
  <c r="N2794" i="119"/>
  <c r="N2793" i="119"/>
  <c r="N2792" i="119"/>
  <c r="N2804" i="119"/>
  <c r="N2791" i="119"/>
  <c r="N2790" i="119"/>
  <c r="N2789" i="119"/>
  <c r="N2788" i="119"/>
  <c r="N2787" i="119"/>
  <c r="N2786" i="119"/>
  <c r="N2785" i="119"/>
  <c r="N2803" i="119"/>
  <c r="N2802" i="119"/>
  <c r="N2801" i="119"/>
  <c r="N2800" i="119"/>
  <c r="N2799" i="119"/>
  <c r="N2798" i="119"/>
  <c r="N2784" i="119"/>
  <c r="N2779" i="119"/>
  <c r="N2778" i="119"/>
  <c r="N2777" i="119"/>
  <c r="N2776" i="119"/>
  <c r="N2775" i="119"/>
  <c r="N2774" i="119"/>
  <c r="N2773" i="119"/>
  <c r="N2772" i="119"/>
  <c r="N2783" i="119"/>
  <c r="N2771" i="119"/>
  <c r="N2770" i="119"/>
  <c r="N2769" i="119"/>
  <c r="N2768" i="119"/>
  <c r="N2767" i="119"/>
  <c r="N2766" i="119"/>
  <c r="N2782" i="119"/>
  <c r="N2765" i="119"/>
  <c r="N2781" i="119"/>
  <c r="N2780" i="119"/>
  <c r="N2764" i="119"/>
  <c r="N2763" i="119"/>
  <c r="N2761" i="119"/>
  <c r="N2760" i="119"/>
  <c r="N2759" i="119"/>
  <c r="N2758" i="119"/>
  <c r="N2757" i="119"/>
  <c r="N2762" i="119"/>
  <c r="N2565" i="119"/>
  <c r="N2558" i="119"/>
  <c r="N2557" i="119"/>
  <c r="N2556" i="119"/>
  <c r="N2564" i="119"/>
  <c r="N2563" i="119"/>
  <c r="N2562" i="119"/>
  <c r="N2561" i="119"/>
  <c r="N2560" i="119"/>
  <c r="N2555" i="119"/>
  <c r="N2554" i="119"/>
  <c r="N2553" i="119"/>
  <c r="N2552" i="119"/>
  <c r="N2551" i="119"/>
  <c r="N2550" i="119"/>
  <c r="N2559" i="119"/>
  <c r="N2549" i="119"/>
  <c r="N2541" i="119"/>
  <c r="N2540" i="119"/>
  <c r="N2539" i="119"/>
  <c r="N2538" i="119"/>
  <c r="N2537" i="119"/>
  <c r="N2536" i="119"/>
  <c r="N2548" i="119"/>
  <c r="N2535" i="119"/>
  <c r="N2534" i="119"/>
  <c r="N2533" i="119"/>
  <c r="N2532" i="119"/>
  <c r="N2531" i="119"/>
  <c r="N2530" i="119"/>
  <c r="N2529" i="119"/>
  <c r="N2547" i="119"/>
  <c r="N2546" i="119"/>
  <c r="N2545" i="119"/>
  <c r="N2544" i="119"/>
  <c r="N2543" i="119"/>
  <c r="N2542" i="119"/>
  <c r="N2528" i="119"/>
  <c r="N2524" i="119"/>
  <c r="N2523" i="119"/>
  <c r="N2522" i="119"/>
  <c r="N2521" i="119"/>
  <c r="N2520" i="119"/>
  <c r="N2519" i="119"/>
  <c r="N2518" i="119"/>
  <c r="N2517" i="119"/>
  <c r="N2516" i="119"/>
  <c r="N2515" i="119"/>
  <c r="N2514" i="119"/>
  <c r="N2513" i="119"/>
  <c r="N2512" i="119"/>
  <c r="N2511" i="119"/>
  <c r="N2510" i="119"/>
  <c r="N2527" i="119"/>
  <c r="N2509" i="119"/>
  <c r="N2526" i="119"/>
  <c r="N2525" i="119"/>
  <c r="N2508" i="119"/>
  <c r="N2507" i="119"/>
  <c r="N2505" i="119"/>
  <c r="N2504" i="119"/>
  <c r="N2503" i="119"/>
  <c r="N2502" i="119"/>
  <c r="N2501" i="119"/>
  <c r="N2506" i="119"/>
  <c r="N2756" i="119"/>
  <c r="N2755" i="119"/>
  <c r="N2753" i="119"/>
  <c r="N2752" i="119"/>
  <c r="N2754" i="119"/>
  <c r="N2751" i="119"/>
  <c r="N2750" i="119"/>
  <c r="N2749" i="119"/>
  <c r="N2748" i="119"/>
  <c r="N2747" i="119"/>
  <c r="N2746" i="119"/>
  <c r="N2745" i="119"/>
  <c r="N2744" i="119"/>
  <c r="N2738" i="119"/>
  <c r="N2743" i="119"/>
  <c r="N2742" i="119"/>
  <c r="N2741" i="119"/>
  <c r="N2740" i="119"/>
  <c r="N2739" i="119"/>
  <c r="N2737" i="119"/>
  <c r="N2736" i="119"/>
  <c r="N2735" i="119"/>
  <c r="N2709" i="119"/>
  <c r="N2734" i="119"/>
  <c r="N2733" i="119"/>
  <c r="N2732" i="119"/>
  <c r="N2731" i="119"/>
  <c r="N2730" i="119"/>
  <c r="N2729" i="119"/>
  <c r="N2728" i="119"/>
  <c r="N2727" i="119"/>
  <c r="N2726" i="119"/>
  <c r="N2725" i="119"/>
  <c r="N2724" i="119"/>
  <c r="N2723" i="119"/>
  <c r="N2722" i="119"/>
  <c r="N2721" i="119"/>
  <c r="N2720" i="119"/>
  <c r="N2719" i="119"/>
  <c r="N2718" i="119"/>
  <c r="N2717" i="119"/>
  <c r="N2716" i="119"/>
  <c r="N2715" i="119"/>
  <c r="N2714" i="119"/>
  <c r="N2713" i="119"/>
  <c r="N2712" i="119"/>
  <c r="N2711" i="119"/>
  <c r="N2710" i="119"/>
  <c r="N2708" i="119"/>
  <c r="N2707" i="119"/>
  <c r="N2706" i="119"/>
  <c r="N2705" i="119"/>
  <c r="N2704" i="119"/>
  <c r="N2703" i="119"/>
  <c r="N2702" i="119"/>
  <c r="N2701" i="119"/>
  <c r="N2699" i="119"/>
  <c r="N2698" i="119"/>
  <c r="N2700" i="119"/>
  <c r="N2697" i="119"/>
  <c r="N2696" i="119"/>
  <c r="N2695" i="119"/>
  <c r="N2694" i="119"/>
  <c r="N2693" i="119"/>
  <c r="N2692" i="119"/>
  <c r="N2691" i="119"/>
  <c r="N2690" i="119"/>
  <c r="N2689" i="119"/>
  <c r="N2688" i="119"/>
  <c r="N2687" i="119"/>
  <c r="N2686" i="119"/>
  <c r="N2685" i="119"/>
  <c r="N2684" i="119"/>
  <c r="N2667" i="119"/>
  <c r="N2683" i="119"/>
  <c r="N2682" i="119"/>
  <c r="N2681" i="119"/>
  <c r="N2680" i="119"/>
  <c r="N2679" i="119"/>
  <c r="N2678" i="119"/>
  <c r="N2677" i="119"/>
  <c r="N2676" i="119"/>
  <c r="N2675" i="119"/>
  <c r="N2674" i="119"/>
  <c r="N2673" i="119"/>
  <c r="N2672" i="119"/>
  <c r="N2671" i="119"/>
  <c r="N2670" i="119"/>
  <c r="N2669" i="119"/>
  <c r="N2668" i="119"/>
  <c r="N2666" i="119"/>
  <c r="N2665" i="119"/>
  <c r="N2664" i="119"/>
  <c r="N2663" i="119"/>
  <c r="N2662" i="119"/>
  <c r="N2661" i="119"/>
  <c r="N2660" i="119"/>
  <c r="N2659" i="119"/>
  <c r="N2658" i="119"/>
  <c r="N2657" i="119"/>
  <c r="N2656" i="119"/>
  <c r="N2655" i="119"/>
  <c r="N2654" i="119"/>
  <c r="N2653" i="119"/>
  <c r="N2652" i="119"/>
  <c r="N2651" i="119"/>
  <c r="N2650" i="119"/>
  <c r="N2649" i="119"/>
  <c r="N2646" i="119"/>
  <c r="N2648" i="119"/>
  <c r="N2647" i="119"/>
  <c r="N2645" i="119"/>
  <c r="N2644" i="119"/>
  <c r="N2643" i="119"/>
  <c r="N2642" i="119"/>
  <c r="N2641" i="119"/>
  <c r="N2640" i="119"/>
  <c r="N2639" i="119"/>
  <c r="N2634" i="119"/>
  <c r="N2638" i="119"/>
  <c r="N2637" i="119"/>
  <c r="N2636" i="119"/>
  <c r="N2635" i="119"/>
  <c r="N2633" i="119"/>
  <c r="N2632" i="119"/>
  <c r="N2631" i="119"/>
  <c r="N2630" i="119"/>
  <c r="N2629" i="119"/>
  <c r="N2628" i="119"/>
  <c r="N2627" i="119"/>
  <c r="N2626" i="119"/>
  <c r="N2625" i="119"/>
  <c r="N2624" i="119"/>
  <c r="N2623" i="119"/>
  <c r="N2622" i="119"/>
  <c r="N2621" i="119"/>
  <c r="N2620" i="119"/>
  <c r="N2619" i="119"/>
  <c r="N2618" i="119"/>
  <c r="N2617" i="119"/>
  <c r="N2616" i="119"/>
  <c r="N2615" i="119"/>
  <c r="N2614" i="119"/>
  <c r="N2613" i="119"/>
  <c r="N2612" i="119"/>
  <c r="N2611" i="119"/>
  <c r="N2610" i="119"/>
  <c r="N2609" i="119"/>
  <c r="N2603" i="119"/>
  <c r="N2598" i="119"/>
  <c r="N2608" i="119"/>
  <c r="N2607" i="119"/>
  <c r="N2606" i="119"/>
  <c r="N2605" i="119"/>
  <c r="N2604" i="119"/>
  <c r="N2602" i="119"/>
  <c r="N2601" i="119"/>
  <c r="N2600" i="119"/>
  <c r="N2599" i="119"/>
  <c r="N2597" i="119"/>
  <c r="N2596" i="119"/>
  <c r="N2595" i="119"/>
  <c r="N2594" i="119"/>
  <c r="N2593" i="119"/>
  <c r="N2592" i="119"/>
  <c r="N2591" i="119"/>
  <c r="N2590" i="119"/>
  <c r="N2589" i="119"/>
  <c r="N2588" i="119"/>
  <c r="N2587" i="119"/>
  <c r="N2586" i="119"/>
  <c r="N2585" i="119"/>
  <c r="N2584" i="119"/>
  <c r="N2583" i="119"/>
  <c r="N2582" i="119"/>
  <c r="N2581" i="119"/>
  <c r="N2580" i="119"/>
  <c r="N2579" i="119"/>
  <c r="N2578" i="119"/>
  <c r="N2577" i="119"/>
  <c r="N2576" i="119"/>
  <c r="N2575" i="119"/>
  <c r="N2574" i="119"/>
  <c r="N2573" i="119"/>
  <c r="N2572" i="119"/>
  <c r="N2571" i="119"/>
  <c r="N2570" i="119"/>
  <c r="N2569" i="119"/>
  <c r="N2568" i="119"/>
  <c r="N2567" i="119"/>
  <c r="N2566" i="119"/>
  <c r="N2500" i="119"/>
  <c r="N2499" i="119"/>
  <c r="N2495" i="119"/>
  <c r="N2497" i="119"/>
  <c r="N2496" i="119"/>
  <c r="N2494" i="119"/>
  <c r="N2498" i="119"/>
  <c r="N2492" i="119"/>
  <c r="N2491" i="119"/>
  <c r="N2490" i="119"/>
  <c r="N2493" i="119"/>
  <c r="N2488" i="119"/>
  <c r="N2487" i="119"/>
  <c r="N2486" i="119"/>
  <c r="N2485" i="119"/>
  <c r="N2484" i="119"/>
  <c r="N2483" i="119"/>
  <c r="N2482" i="119"/>
  <c r="N2489" i="119"/>
  <c r="N2480" i="119"/>
  <c r="N2451" i="119"/>
  <c r="N2460" i="119"/>
  <c r="N2479" i="119"/>
  <c r="N2478" i="119"/>
  <c r="N2477" i="119"/>
  <c r="N2476" i="119"/>
  <c r="N2475" i="119"/>
  <c r="N2474" i="119"/>
  <c r="N2473" i="119"/>
  <c r="N2472" i="119"/>
  <c r="N2471" i="119"/>
  <c r="N2470" i="119"/>
  <c r="N2469" i="119"/>
  <c r="N2468" i="119"/>
  <c r="N2467" i="119"/>
  <c r="N2466" i="119"/>
  <c r="N2465" i="119"/>
  <c r="N2464" i="119"/>
  <c r="N2463" i="119"/>
  <c r="N2462" i="119"/>
  <c r="N2461" i="119"/>
  <c r="N2458" i="119"/>
  <c r="N2459" i="119"/>
  <c r="N2457" i="119"/>
  <c r="N2456" i="119"/>
  <c r="N2455" i="119"/>
  <c r="N2454" i="119"/>
  <c r="N2453" i="119"/>
  <c r="N2452" i="119"/>
  <c r="N2450" i="119"/>
  <c r="N2449" i="119"/>
  <c r="N2448" i="119"/>
  <c r="N2481" i="119"/>
  <c r="N2443" i="119"/>
  <c r="N2442" i="119"/>
  <c r="N2441" i="119"/>
  <c r="N2440" i="119"/>
  <c r="N2439" i="119"/>
  <c r="N2438" i="119"/>
  <c r="N2437" i="119"/>
  <c r="N2436" i="119"/>
  <c r="N2435" i="119"/>
  <c r="N2434" i="119"/>
  <c r="N2433" i="119"/>
  <c r="N2432" i="119"/>
  <c r="N2431" i="119"/>
  <c r="N2430" i="119"/>
  <c r="N2429" i="119"/>
  <c r="N2428" i="119"/>
  <c r="N2447" i="119"/>
  <c r="N2446" i="119"/>
  <c r="N2445" i="119"/>
  <c r="N2444" i="119"/>
  <c r="N2426" i="119"/>
  <c r="N2410" i="119"/>
  <c r="N2425" i="119"/>
  <c r="N2427" i="119"/>
  <c r="N2423" i="119"/>
  <c r="N2422" i="119"/>
  <c r="N2421" i="119"/>
  <c r="N2420" i="119"/>
  <c r="N2424" i="119"/>
  <c r="N2418" i="119"/>
  <c r="N2417" i="119"/>
  <c r="N2414" i="119"/>
  <c r="N2416" i="119"/>
  <c r="N2415" i="119"/>
  <c r="N2413" i="119"/>
  <c r="N2412" i="119"/>
  <c r="N2411" i="119"/>
  <c r="N2419" i="119"/>
  <c r="N2407" i="119"/>
  <c r="N2409" i="119"/>
  <c r="N2408" i="119"/>
  <c r="N2406" i="119"/>
  <c r="N2402" i="119"/>
  <c r="N2401" i="119"/>
  <c r="N2400" i="119"/>
  <c r="N2405" i="119"/>
  <c r="N2399" i="119"/>
  <c r="N2398" i="119"/>
  <c r="N2404" i="119"/>
  <c r="N2403" i="119"/>
  <c r="N2393" i="119"/>
  <c r="N2392" i="119"/>
  <c r="N2391" i="119"/>
  <c r="N2390" i="119"/>
  <c r="N2389" i="119"/>
  <c r="N2388" i="119"/>
  <c r="N2397" i="119"/>
  <c r="N2396" i="119"/>
  <c r="N2395" i="119"/>
  <c r="N2394" i="119"/>
  <c r="N2385" i="119"/>
  <c r="N2384" i="119"/>
  <c r="N2379" i="119"/>
  <c r="N2383" i="119"/>
  <c r="N2382" i="119"/>
  <c r="N2381" i="119"/>
  <c r="N2380" i="119"/>
  <c r="N2378" i="119"/>
  <c r="N2377" i="119"/>
  <c r="N2376" i="119"/>
  <c r="N2387" i="119"/>
  <c r="N2386" i="119"/>
  <c r="N2374" i="119"/>
  <c r="N2373" i="119"/>
  <c r="N2372" i="119"/>
  <c r="N2371" i="119"/>
  <c r="N2366" i="119"/>
  <c r="N2370" i="119"/>
  <c r="N2369" i="119"/>
  <c r="N2368" i="119"/>
  <c r="N2367" i="119"/>
  <c r="N2365" i="119"/>
  <c r="N2364" i="119"/>
  <c r="N2363" i="119"/>
  <c r="N2362" i="119"/>
  <c r="N2361" i="119"/>
  <c r="N2360" i="119"/>
  <c r="N2359" i="119"/>
  <c r="N2375" i="119"/>
  <c r="N2355" i="119"/>
  <c r="N2354" i="119"/>
  <c r="N2353" i="119"/>
  <c r="N2352" i="119"/>
  <c r="N2351" i="119"/>
  <c r="N2350" i="119"/>
  <c r="N2349" i="119"/>
  <c r="N2348" i="119"/>
  <c r="N2347" i="119"/>
  <c r="N2346" i="119"/>
  <c r="N2345" i="119"/>
  <c r="N2344" i="119"/>
  <c r="N2343" i="119"/>
  <c r="N2342" i="119"/>
  <c r="N2341" i="119"/>
  <c r="N2340" i="119"/>
  <c r="N2339" i="119"/>
  <c r="N2338" i="119"/>
  <c r="N2358" i="119"/>
  <c r="N2357" i="119"/>
  <c r="N2356" i="119"/>
  <c r="N2332" i="119"/>
  <c r="N2331" i="119"/>
  <c r="N2330" i="119"/>
  <c r="N2329" i="119"/>
  <c r="N2328" i="119"/>
  <c r="N2327" i="119"/>
  <c r="N2326" i="119"/>
  <c r="N2337" i="119"/>
  <c r="N2336" i="119"/>
  <c r="N2335" i="119"/>
  <c r="N2334" i="119"/>
  <c r="N2333" i="119"/>
  <c r="N2322" i="119"/>
  <c r="N2321" i="119"/>
  <c r="N2325" i="119"/>
  <c r="N2324" i="119"/>
  <c r="N2323" i="119"/>
  <c r="N2318" i="119"/>
  <c r="N2317" i="119"/>
  <c r="N2316" i="119"/>
  <c r="N2320" i="119"/>
  <c r="N2319" i="119"/>
  <c r="N2315" i="119"/>
  <c r="N2314" i="119"/>
  <c r="N2313" i="119"/>
  <c r="N2312" i="119"/>
  <c r="N2311" i="119"/>
  <c r="N2310" i="119"/>
  <c r="N2309" i="119"/>
  <c r="N2308" i="119"/>
  <c r="N2307" i="119"/>
  <c r="N2306" i="119"/>
  <c r="N2305" i="119"/>
  <c r="N2304" i="119"/>
  <c r="N2303" i="119"/>
  <c r="N2302" i="119"/>
  <c r="N2301" i="119"/>
  <c r="N2300" i="119"/>
  <c r="N2299" i="119"/>
  <c r="N2298" i="119"/>
  <c r="N2297" i="119"/>
  <c r="N2296" i="119"/>
  <c r="N2295" i="119"/>
  <c r="N2294" i="119"/>
  <c r="N2293" i="119"/>
  <c r="N2292" i="119"/>
  <c r="N2291" i="119"/>
  <c r="N2290" i="119"/>
  <c r="N2289" i="119"/>
  <c r="N2288" i="119"/>
  <c r="N2287" i="119"/>
  <c r="N2286" i="119"/>
  <c r="N2285" i="119"/>
  <c r="N2284" i="119"/>
  <c r="N2283" i="119"/>
  <c r="N2282" i="119"/>
  <c r="N2281" i="119"/>
  <c r="N2280" i="119"/>
  <c r="N2279" i="119"/>
  <c r="N2278" i="119"/>
  <c r="N2277" i="119"/>
  <c r="N2276" i="119"/>
  <c r="N2275" i="119"/>
  <c r="N2274" i="119"/>
  <c r="N2273" i="119"/>
  <c r="N2272" i="119"/>
  <c r="N2271" i="119"/>
  <c r="N2270" i="119"/>
  <c r="N2269" i="119"/>
  <c r="N2268" i="119"/>
  <c r="N2267" i="119"/>
  <c r="N2266" i="119"/>
  <c r="N2265" i="119"/>
  <c r="N2264" i="119"/>
  <c r="N2263" i="119"/>
  <c r="N2262" i="119"/>
  <c r="N2261" i="119"/>
  <c r="N2260" i="119"/>
  <c r="N2259" i="119"/>
  <c r="N2258" i="119"/>
  <c r="N2257" i="119"/>
  <c r="N2256" i="119"/>
  <c r="N2255" i="119"/>
  <c r="N2254" i="119"/>
  <c r="N2253" i="119"/>
  <c r="N2252" i="119"/>
  <c r="N2251" i="119"/>
  <c r="N2250" i="119"/>
  <c r="N2249" i="119"/>
  <c r="N2247" i="119"/>
  <c r="N2246" i="119"/>
  <c r="N2245" i="119"/>
  <c r="N2244" i="119"/>
  <c r="N2243" i="119"/>
  <c r="N2242" i="119"/>
  <c r="N2241" i="119"/>
  <c r="N2240" i="119"/>
  <c r="N2239" i="119"/>
  <c r="N2238" i="119"/>
  <c r="N2237" i="119"/>
  <c r="N2236" i="119"/>
  <c r="N2235" i="119"/>
  <c r="N2234" i="119"/>
  <c r="N2233" i="119"/>
  <c r="N2232" i="119"/>
  <c r="N2231" i="119"/>
  <c r="N2230" i="119"/>
  <c r="N2229" i="119"/>
  <c r="N2228" i="119"/>
  <c r="N2227" i="119"/>
  <c r="N2226" i="119"/>
  <c r="N2225" i="119"/>
  <c r="N2224" i="119"/>
  <c r="N2223" i="119"/>
  <c r="N2222" i="119"/>
  <c r="N2221" i="119"/>
  <c r="N2220" i="119"/>
  <c r="N2219" i="119"/>
  <c r="N2218" i="119"/>
  <c r="N2217" i="119"/>
  <c r="N2216" i="119"/>
  <c r="N2215" i="119"/>
  <c r="N2214" i="119"/>
  <c r="N2213" i="119"/>
  <c r="N2212" i="119"/>
  <c r="N2211" i="119"/>
  <c r="N2210" i="119"/>
  <c r="N2209" i="119"/>
  <c r="N2208" i="119"/>
  <c r="N2207" i="119"/>
  <c r="N2206" i="119"/>
  <c r="N2205" i="119"/>
  <c r="N2204" i="119"/>
  <c r="N2203" i="119"/>
  <c r="N2202" i="119"/>
  <c r="N2201" i="119"/>
  <c r="N2200" i="119"/>
  <c r="N2199" i="119"/>
  <c r="N2198" i="119"/>
  <c r="N2197" i="119"/>
  <c r="N2196" i="119"/>
  <c r="N2195" i="119"/>
  <c r="N2194" i="119"/>
  <c r="N2193" i="119"/>
  <c r="N2192" i="119"/>
  <c r="N2191" i="119"/>
  <c r="N2190" i="119"/>
  <c r="N2189" i="119"/>
  <c r="N2188" i="119"/>
  <c r="N2187" i="119"/>
  <c r="N2186" i="119"/>
  <c r="N2185" i="119"/>
  <c r="N2184" i="119"/>
  <c r="N2183" i="119"/>
  <c r="N2182" i="119"/>
  <c r="N2181" i="119"/>
  <c r="N2180" i="119"/>
  <c r="N2179" i="119"/>
  <c r="N2178" i="119"/>
  <c r="N2177" i="119"/>
  <c r="N2176" i="119"/>
  <c r="N2175" i="119"/>
  <c r="N2174" i="119"/>
  <c r="N2173" i="119"/>
  <c r="N2172" i="119"/>
  <c r="N2171" i="119"/>
  <c r="N2170" i="119"/>
  <c r="N2169" i="119"/>
  <c r="N2168" i="119"/>
  <c r="N2167" i="119"/>
  <c r="N2166" i="119"/>
  <c r="N2165" i="119"/>
  <c r="N2164" i="119"/>
  <c r="N2163" i="119"/>
  <c r="N2162" i="119"/>
  <c r="N2161" i="119"/>
  <c r="N2160" i="119"/>
  <c r="N2159" i="119"/>
  <c r="N2158" i="119"/>
  <c r="N2157" i="119"/>
  <c r="N2156" i="119"/>
  <c r="N2155" i="119"/>
  <c r="N2154" i="119"/>
  <c r="N2153" i="119"/>
  <c r="N2152" i="119"/>
  <c r="N2151" i="119"/>
  <c r="N2150" i="119"/>
  <c r="N2149" i="119"/>
  <c r="N2148" i="119"/>
  <c r="N2147" i="119"/>
  <c r="N2146" i="119"/>
  <c r="N2145" i="119"/>
  <c r="N2144" i="119"/>
  <c r="N2143" i="119"/>
  <c r="N2142" i="119"/>
  <c r="N2141" i="119"/>
  <c r="N2140" i="119"/>
  <c r="N2139" i="119"/>
  <c r="N2138" i="119"/>
  <c r="N2137" i="119"/>
  <c r="N2136" i="119"/>
  <c r="N2135" i="119"/>
  <c r="N2134" i="119"/>
  <c r="N2133" i="119"/>
  <c r="N2132" i="119"/>
  <c r="N2131" i="119"/>
  <c r="N2130" i="119"/>
  <c r="N2129" i="119"/>
  <c r="N2128" i="119"/>
  <c r="N2127" i="119"/>
  <c r="N2126" i="119"/>
  <c r="N2125" i="119"/>
  <c r="N2124" i="119"/>
  <c r="N2123" i="119"/>
  <c r="N2122" i="119"/>
  <c r="N2121" i="119"/>
  <c r="N2120" i="119"/>
  <c r="N2119" i="119"/>
  <c r="N2118" i="119"/>
  <c r="N2117" i="119"/>
  <c r="N2116" i="119"/>
  <c r="N2115" i="119"/>
  <c r="N2114" i="119"/>
  <c r="N2113" i="119"/>
  <c r="N2112" i="119"/>
  <c r="N2111" i="119"/>
  <c r="N2110" i="119"/>
  <c r="N2109" i="119"/>
  <c r="N2108" i="119"/>
  <c r="N2107" i="119"/>
  <c r="N2106" i="119"/>
  <c r="N2248" i="119"/>
  <c r="N2105" i="119"/>
  <c r="N2104" i="119"/>
  <c r="N2103" i="119"/>
  <c r="N2102" i="119"/>
  <c r="N2101" i="119"/>
  <c r="N2100" i="119"/>
  <c r="N2099" i="119"/>
  <c r="N2098" i="119"/>
  <c r="N2097" i="119"/>
  <c r="N2096" i="119"/>
  <c r="N2095" i="119"/>
  <c r="N2094" i="119"/>
  <c r="N2093" i="119"/>
  <c r="N2092" i="119"/>
  <c r="N2091" i="119"/>
  <c r="N2090" i="119"/>
  <c r="N2089" i="119"/>
  <c r="N2088" i="119"/>
  <c r="N2087" i="119"/>
  <c r="N2086" i="119"/>
  <c r="N2085" i="119"/>
  <c r="N2084" i="119"/>
  <c r="N2083" i="119"/>
  <c r="N2082" i="119"/>
  <c r="N2081" i="119"/>
  <c r="N2080" i="119"/>
  <c r="N2079" i="119"/>
  <c r="N2078" i="119"/>
  <c r="N2077" i="119"/>
  <c r="N2076" i="119"/>
  <c r="N2075" i="119"/>
  <c r="N2074" i="119"/>
  <c r="N2073" i="119"/>
  <c r="N2072" i="119"/>
  <c r="N2071" i="119"/>
  <c r="N2070" i="119"/>
  <c r="N2069" i="119"/>
  <c r="N2068" i="119"/>
  <c r="N2067" i="119"/>
  <c r="N2066" i="119"/>
  <c r="N2065" i="119"/>
  <c r="N2064" i="119"/>
  <c r="N2063" i="119"/>
  <c r="N2062" i="119"/>
  <c r="N2061" i="119"/>
  <c r="N2060" i="119"/>
  <c r="N2059" i="119"/>
  <c r="N2058" i="119"/>
  <c r="N2057" i="119"/>
  <c r="N2056" i="119"/>
  <c r="N2055" i="119"/>
  <c r="N2054" i="119"/>
  <c r="N2053" i="119"/>
  <c r="N2052" i="119"/>
  <c r="N2051" i="119"/>
  <c r="N2050" i="119"/>
  <c r="N2049" i="119"/>
  <c r="N2048" i="119"/>
  <c r="N2047" i="119"/>
  <c r="N2046" i="119"/>
  <c r="N2045" i="119"/>
  <c r="N2044" i="119"/>
  <c r="N2043" i="119"/>
  <c r="N2042" i="119"/>
  <c r="N2041" i="119"/>
  <c r="N2040" i="119"/>
  <c r="N2039" i="119"/>
  <c r="N2038" i="119"/>
  <c r="N2037" i="119"/>
  <c r="N2036" i="119"/>
  <c r="N2035" i="119"/>
  <c r="N2034" i="119"/>
  <c r="N2033" i="119"/>
  <c r="N2032" i="119"/>
  <c r="N2031" i="119"/>
  <c r="N2030" i="119"/>
  <c r="N2029" i="119"/>
  <c r="N2028" i="119"/>
  <c r="N2027" i="119"/>
  <c r="N2026" i="119"/>
  <c r="N2025" i="119"/>
  <c r="N2024" i="119"/>
  <c r="N2023" i="119"/>
  <c r="N2022" i="119"/>
  <c r="N2021" i="119"/>
  <c r="N2020" i="119"/>
  <c r="N2019" i="119"/>
  <c r="N2018" i="119"/>
  <c r="N2017" i="119"/>
  <c r="N2016" i="119"/>
  <c r="N2015" i="119"/>
  <c r="N2014" i="119"/>
  <c r="N2013" i="119"/>
  <c r="N2012" i="119"/>
  <c r="N2011" i="119"/>
  <c r="N2010" i="119"/>
  <c r="N2009" i="119"/>
  <c r="N2008" i="119"/>
  <c r="N2007" i="119"/>
  <c r="N2006" i="119"/>
  <c r="N2005" i="119"/>
  <c r="N2003" i="119"/>
  <c r="N2002" i="119"/>
  <c r="N2001" i="119"/>
  <c r="N2000" i="119"/>
  <c r="N1999" i="119"/>
  <c r="N1998" i="119"/>
  <c r="N1997" i="119"/>
  <c r="N1996" i="119"/>
  <c r="N1995" i="119"/>
  <c r="N1994" i="119"/>
  <c r="N1993" i="119"/>
  <c r="N1992" i="119"/>
  <c r="N1991" i="119"/>
  <c r="N1990" i="119"/>
  <c r="N1989" i="119"/>
  <c r="N1988" i="119"/>
  <c r="N1987" i="119"/>
  <c r="N1986" i="119"/>
  <c r="N1985" i="119"/>
  <c r="N1984" i="119"/>
  <c r="N1983" i="119"/>
  <c r="N1982" i="119"/>
  <c r="N1981" i="119"/>
  <c r="N1980" i="119"/>
  <c r="N1979" i="119"/>
  <c r="N1978" i="119"/>
  <c r="N1977" i="119"/>
  <c r="N1976" i="119"/>
  <c r="N1975" i="119"/>
  <c r="N1974" i="119"/>
  <c r="N1973" i="119"/>
  <c r="N1972" i="119"/>
  <c r="N1971" i="119"/>
  <c r="N1970" i="119"/>
  <c r="N1969" i="119"/>
  <c r="N1968" i="119"/>
  <c r="N1967" i="119"/>
  <c r="N1966" i="119"/>
  <c r="N1965" i="119"/>
  <c r="N1964" i="119"/>
  <c r="N1963" i="119"/>
  <c r="N1962" i="119"/>
  <c r="N1961" i="119"/>
  <c r="N1960" i="119"/>
  <c r="N1959" i="119"/>
  <c r="N1958" i="119"/>
  <c r="N1957" i="119"/>
  <c r="N1956" i="119"/>
  <c r="N1955" i="119"/>
  <c r="N1954" i="119"/>
  <c r="N1953" i="119"/>
  <c r="N1952" i="119"/>
  <c r="N1951" i="119"/>
  <c r="N1950" i="119"/>
  <c r="N1949" i="119"/>
  <c r="N1948" i="119"/>
  <c r="N1947" i="119"/>
  <c r="N1946" i="119"/>
  <c r="N1945" i="119"/>
  <c r="N1944" i="119"/>
  <c r="N1943" i="119"/>
  <c r="N1942" i="119"/>
  <c r="N1941" i="119"/>
  <c r="N1940" i="119"/>
  <c r="N1939" i="119"/>
  <c r="N1938" i="119"/>
  <c r="N1937" i="119"/>
  <c r="N1936" i="119"/>
  <c r="N1935" i="119"/>
  <c r="N1934" i="119"/>
  <c r="N1933" i="119"/>
  <c r="N1932" i="119"/>
  <c r="N1931" i="119"/>
  <c r="N1930" i="119"/>
  <c r="N1929" i="119"/>
  <c r="N1928" i="119"/>
  <c r="N1927" i="119"/>
  <c r="N1926" i="119"/>
  <c r="N1925" i="119"/>
  <c r="N1924" i="119"/>
  <c r="N1923" i="119"/>
  <c r="N1922" i="119"/>
  <c r="N1921" i="119"/>
  <c r="N1920" i="119"/>
  <c r="N1919" i="119"/>
  <c r="N1918" i="119"/>
  <c r="N1917" i="119"/>
  <c r="N1916" i="119"/>
  <c r="N1915" i="119"/>
  <c r="N1914" i="119"/>
  <c r="N1913" i="119"/>
  <c r="N1912" i="119"/>
  <c r="N1911" i="119"/>
  <c r="N1910" i="119"/>
  <c r="N1909" i="119"/>
  <c r="N1908" i="119"/>
  <c r="N1907" i="119"/>
  <c r="N1906" i="119"/>
  <c r="N1905" i="119"/>
  <c r="N1904" i="119"/>
  <c r="N1903" i="119"/>
  <c r="N1902" i="119"/>
  <c r="N1901" i="119"/>
  <c r="N1900" i="119"/>
  <c r="N1899" i="119"/>
  <c r="N1898" i="119"/>
  <c r="N1897" i="119"/>
  <c r="N1896" i="119"/>
  <c r="N1895" i="119"/>
  <c r="N1894" i="119"/>
  <c r="N1893" i="119"/>
  <c r="N1892" i="119"/>
  <c r="N1891" i="119"/>
  <c r="N1890" i="119"/>
  <c r="N1889" i="119"/>
  <c r="N1888" i="119"/>
  <c r="N1887" i="119"/>
  <c r="N1886" i="119"/>
  <c r="N1885" i="119"/>
  <c r="N1884" i="119"/>
  <c r="N1883" i="119"/>
  <c r="N1882" i="119"/>
  <c r="N1881" i="119"/>
  <c r="N1880" i="119"/>
  <c r="N1879" i="119"/>
  <c r="N1878" i="119"/>
  <c r="N1877" i="119"/>
  <c r="N1876" i="119"/>
  <c r="N1875" i="119"/>
  <c r="N1874" i="119"/>
  <c r="N1873" i="119"/>
  <c r="N1872" i="119"/>
  <c r="N1871" i="119"/>
  <c r="N1870" i="119"/>
  <c r="N1869" i="119"/>
  <c r="N1868" i="119"/>
  <c r="N1867" i="119"/>
  <c r="N1866" i="119"/>
  <c r="N1865" i="119"/>
  <c r="N2004" i="119"/>
  <c r="N1864" i="119"/>
  <c r="N1863" i="119"/>
  <c r="N1862" i="119"/>
  <c r="N1860" i="119"/>
  <c r="N1861" i="119"/>
  <c r="N1859" i="119"/>
  <c r="N1858" i="119"/>
  <c r="N1857" i="119"/>
  <c r="N1856" i="119"/>
  <c r="N1855" i="119"/>
  <c r="N1854" i="119"/>
  <c r="N1853" i="119"/>
  <c r="N1852" i="119"/>
  <c r="N1851" i="119"/>
  <c r="N1850" i="119"/>
  <c r="N1849" i="119"/>
  <c r="N1848" i="119"/>
  <c r="N1847" i="119"/>
  <c r="N1846" i="119"/>
  <c r="N1845" i="119"/>
  <c r="N1844" i="119"/>
  <c r="N1843" i="119"/>
  <c r="N1842" i="119"/>
  <c r="N1841" i="119"/>
  <c r="N1840" i="119"/>
  <c r="N1839" i="119"/>
  <c r="N1838" i="119"/>
  <c r="N1837" i="119"/>
  <c r="N1836" i="119"/>
  <c r="N1835" i="119"/>
  <c r="N1834" i="119"/>
  <c r="N1833" i="119"/>
  <c r="N1832" i="119"/>
  <c r="N1831" i="119"/>
  <c r="N1830" i="119"/>
  <c r="N1829" i="119"/>
  <c r="N1828" i="119"/>
  <c r="N1827" i="119"/>
  <c r="N1826" i="119"/>
  <c r="N1825" i="119"/>
  <c r="N1824" i="119"/>
  <c r="N1823" i="119"/>
  <c r="N1822" i="119"/>
  <c r="N1821" i="119"/>
  <c r="N1820" i="119"/>
  <c r="N1819" i="119"/>
  <c r="N1818" i="119"/>
  <c r="N1817" i="119"/>
  <c r="N1816" i="119"/>
  <c r="N1815" i="119"/>
  <c r="N1814" i="119"/>
  <c r="N1813" i="119"/>
  <c r="N1812" i="119"/>
  <c r="N1811" i="119"/>
  <c r="N1810" i="119"/>
  <c r="N1809" i="119"/>
  <c r="N1808" i="119"/>
  <c r="N1807" i="119"/>
  <c r="N1806" i="119"/>
  <c r="N1805" i="119"/>
  <c r="N1804" i="119"/>
  <c r="N1803" i="119"/>
  <c r="N1802" i="119"/>
  <c r="N1801" i="119"/>
  <c r="N1800" i="119"/>
  <c r="N1799" i="119"/>
  <c r="N1798" i="119"/>
  <c r="N1797" i="119"/>
  <c r="N1796" i="119"/>
  <c r="N1795" i="119"/>
  <c r="N1794" i="119"/>
  <c r="N1793" i="119"/>
  <c r="N1792" i="119"/>
  <c r="N1791" i="119"/>
  <c r="N1790" i="119"/>
  <c r="N1789" i="119"/>
  <c r="N1788" i="119"/>
  <c r="N1787" i="119"/>
  <c r="N1786" i="119"/>
  <c r="N1785" i="119"/>
  <c r="N1784" i="119"/>
  <c r="N1783" i="119"/>
  <c r="N1782" i="119"/>
  <c r="N1781" i="119"/>
  <c r="N1780" i="119"/>
  <c r="N1779" i="119"/>
  <c r="N1778" i="119"/>
  <c r="N1777" i="119"/>
  <c r="N1776" i="119"/>
  <c r="N1775" i="119"/>
  <c r="N1774" i="119"/>
  <c r="N1773" i="119"/>
  <c r="N1772" i="119"/>
  <c r="N1771" i="119"/>
  <c r="N1770" i="119"/>
  <c r="N1769" i="119"/>
  <c r="N1768" i="119"/>
  <c r="N1767" i="119"/>
  <c r="N1766" i="119"/>
  <c r="N1765" i="119"/>
  <c r="N1764" i="119"/>
  <c r="N1763" i="119"/>
  <c r="N1762" i="119"/>
  <c r="N1760" i="119"/>
  <c r="N1759" i="119"/>
  <c r="N1758" i="119"/>
  <c r="N1757" i="119"/>
  <c r="N1756" i="119"/>
  <c r="N1755" i="119"/>
  <c r="N1754" i="119"/>
  <c r="N1753" i="119"/>
  <c r="N1752" i="119"/>
  <c r="N1751" i="119"/>
  <c r="N1750" i="119"/>
  <c r="N1749" i="119"/>
  <c r="N1748" i="119"/>
  <c r="N1747" i="119"/>
  <c r="N1746" i="119"/>
  <c r="N1745" i="119"/>
  <c r="N1744" i="119"/>
  <c r="N1743" i="119"/>
  <c r="N1742" i="119"/>
  <c r="N1741" i="119"/>
  <c r="N1740" i="119"/>
  <c r="N1739" i="119"/>
  <c r="N1738" i="119"/>
  <c r="N1737" i="119"/>
  <c r="N1736" i="119"/>
  <c r="N1735" i="119"/>
  <c r="N1734" i="119"/>
  <c r="N1733" i="119"/>
  <c r="N1732" i="119"/>
  <c r="N1731" i="119"/>
  <c r="N1730" i="119"/>
  <c r="N1729" i="119"/>
  <c r="N1728" i="119"/>
  <c r="N1727" i="119"/>
  <c r="N1726" i="119"/>
  <c r="N1725" i="119"/>
  <c r="N1724" i="119"/>
  <c r="N1723" i="119"/>
  <c r="N1722" i="119"/>
  <c r="N1721" i="119"/>
  <c r="N1720" i="119"/>
  <c r="N1719" i="119"/>
  <c r="N1718" i="119"/>
  <c r="N1717" i="119"/>
  <c r="N1716" i="119"/>
  <c r="N1715" i="119"/>
  <c r="N1714" i="119"/>
  <c r="N1713" i="119"/>
  <c r="N1712" i="119"/>
  <c r="N1711" i="119"/>
  <c r="N1710" i="119"/>
  <c r="N1709" i="119"/>
  <c r="N1708" i="119"/>
  <c r="N1707" i="119"/>
  <c r="N1706" i="119"/>
  <c r="N1705" i="119"/>
  <c r="N1704" i="119"/>
  <c r="N1703" i="119"/>
  <c r="N1702" i="119"/>
  <c r="N1701" i="119"/>
  <c r="N1700" i="119"/>
  <c r="N1699" i="119"/>
  <c r="N1698" i="119"/>
  <c r="N1697" i="119"/>
  <c r="N1696" i="119"/>
  <c r="N1695" i="119"/>
  <c r="N1694" i="119"/>
  <c r="N1693" i="119"/>
  <c r="N1692" i="119"/>
  <c r="N1691" i="119"/>
  <c r="N1690" i="119"/>
  <c r="N1689" i="119"/>
  <c r="N1688" i="119"/>
  <c r="N1687" i="119"/>
  <c r="N1686" i="119"/>
  <c r="N1685" i="119"/>
  <c r="N1684" i="119"/>
  <c r="N1683" i="119"/>
  <c r="N1682" i="119"/>
  <c r="N1681" i="119"/>
  <c r="N1680" i="119"/>
  <c r="N1679" i="119"/>
  <c r="N1678" i="119"/>
  <c r="N1677" i="119"/>
  <c r="N1676" i="119"/>
  <c r="N1675" i="119"/>
  <c r="N1674" i="119"/>
  <c r="N1673" i="119"/>
  <c r="N1672" i="119"/>
  <c r="N1671" i="119"/>
  <c r="N1670" i="119"/>
  <c r="N1669" i="119"/>
  <c r="N1668" i="119"/>
  <c r="N1667" i="119"/>
  <c r="N1666" i="119"/>
  <c r="N1665" i="119"/>
  <c r="N1664" i="119"/>
  <c r="N1663" i="119"/>
  <c r="N1662" i="119"/>
  <c r="N1661" i="119"/>
  <c r="N1660" i="119"/>
  <c r="N1659" i="119"/>
  <c r="N1658" i="119"/>
  <c r="N1657" i="119"/>
  <c r="N1656" i="119"/>
  <c r="N1655" i="119"/>
  <c r="N1654" i="119"/>
  <c r="N1653" i="119"/>
  <c r="N1652" i="119"/>
  <c r="N1651" i="119"/>
  <c r="N1650" i="119"/>
  <c r="N1649" i="119"/>
  <c r="N1648" i="119"/>
  <c r="N1647" i="119"/>
  <c r="N1646" i="119"/>
  <c r="N1645" i="119"/>
  <c r="N1644" i="119"/>
  <c r="N1643" i="119"/>
  <c r="N1642" i="119"/>
  <c r="N1641" i="119"/>
  <c r="N1640" i="119"/>
  <c r="N1639" i="119"/>
  <c r="N1638" i="119"/>
  <c r="N1637" i="119"/>
  <c r="N1636" i="119"/>
  <c r="N1635" i="119"/>
  <c r="N1634" i="119"/>
  <c r="N1633" i="119"/>
  <c r="N1632" i="119"/>
  <c r="N1631" i="119"/>
  <c r="N1630" i="119"/>
  <c r="N1629" i="119"/>
  <c r="N1628" i="119"/>
  <c r="N1627" i="119"/>
  <c r="N1626" i="119"/>
  <c r="N1625" i="119"/>
  <c r="N1761" i="119"/>
  <c r="N1624" i="119"/>
  <c r="N1623" i="119"/>
  <c r="N1622" i="119"/>
  <c r="N1621" i="119"/>
  <c r="N1620" i="119"/>
  <c r="N1619" i="119"/>
  <c r="N1618" i="119"/>
  <c r="N1617" i="119"/>
  <c r="N1616" i="119"/>
  <c r="N1615" i="119"/>
  <c r="N1614" i="119"/>
  <c r="N1613" i="119"/>
  <c r="N1612" i="119"/>
  <c r="N1611" i="119"/>
  <c r="N1610" i="119"/>
  <c r="N1609" i="119"/>
  <c r="N1608" i="119"/>
  <c r="N1607" i="119"/>
  <c r="N1606" i="119"/>
  <c r="N1605" i="119"/>
  <c r="N1604" i="119"/>
  <c r="N1603" i="119"/>
  <c r="N1602" i="119"/>
  <c r="N1601" i="119"/>
  <c r="N1600" i="119"/>
  <c r="N1599" i="119"/>
  <c r="N1598" i="119"/>
  <c r="N1597" i="119"/>
  <c r="N1596" i="119"/>
  <c r="N1595" i="119"/>
  <c r="N1594" i="119"/>
  <c r="N1593" i="119"/>
  <c r="N1592" i="119"/>
  <c r="N1591" i="119"/>
  <c r="N1590" i="119"/>
  <c r="N1589" i="119"/>
  <c r="N1588" i="119"/>
  <c r="N1587" i="119"/>
  <c r="N1586" i="119"/>
  <c r="N1585" i="119"/>
  <c r="N1584" i="119"/>
  <c r="N1583" i="119"/>
  <c r="N1582" i="119"/>
  <c r="N1581" i="119"/>
  <c r="N1580" i="119"/>
  <c r="N1579" i="119"/>
  <c r="N1578" i="119"/>
  <c r="N1577" i="119"/>
  <c r="N1576" i="119"/>
  <c r="N1575" i="119"/>
  <c r="N1574" i="119"/>
  <c r="N1573" i="119"/>
  <c r="N1572" i="119"/>
  <c r="N1571" i="119"/>
  <c r="N1570" i="119"/>
  <c r="N1569" i="119"/>
  <c r="N1568" i="119"/>
  <c r="N1567" i="119"/>
  <c r="N1566" i="119"/>
  <c r="N1565" i="119"/>
  <c r="N1564" i="119"/>
  <c r="N1563" i="119"/>
  <c r="N1562" i="119"/>
  <c r="N1561" i="119"/>
  <c r="N1560" i="119"/>
  <c r="N1559" i="119"/>
  <c r="N1558" i="119"/>
  <c r="N1557" i="119"/>
  <c r="N1556" i="119"/>
  <c r="N1555" i="119"/>
  <c r="N1554" i="119"/>
  <c r="N1553" i="119"/>
  <c r="N1552" i="119"/>
  <c r="N1551" i="119"/>
  <c r="N1550" i="119"/>
  <c r="N1549" i="119"/>
  <c r="N1548" i="119"/>
  <c r="N1547" i="119"/>
  <c r="N1546" i="119"/>
  <c r="N1545" i="119"/>
  <c r="N1544" i="119"/>
  <c r="N1543" i="119"/>
  <c r="N1542" i="119"/>
  <c r="N1541" i="119"/>
  <c r="N1540" i="119"/>
  <c r="N1539" i="119"/>
  <c r="N1538" i="119"/>
  <c r="N1537" i="119"/>
  <c r="N1536" i="119"/>
  <c r="N1535" i="119"/>
  <c r="N1534" i="119"/>
  <c r="N1533" i="119"/>
  <c r="N1532" i="119"/>
  <c r="N1531" i="119"/>
  <c r="N1530" i="119"/>
  <c r="N1529" i="119"/>
  <c r="N1528" i="119"/>
  <c r="N1527" i="119"/>
  <c r="N1526" i="119"/>
  <c r="N1525" i="119"/>
  <c r="N1524" i="119"/>
  <c r="N1523" i="119"/>
  <c r="N1521" i="119"/>
  <c r="N1520" i="119"/>
  <c r="N1519" i="119"/>
  <c r="N1518" i="119"/>
  <c r="N1517" i="119"/>
  <c r="N1516" i="119"/>
  <c r="N1515" i="119"/>
  <c r="N1514" i="119"/>
  <c r="N1513" i="119"/>
  <c r="N1512" i="119"/>
  <c r="N1511" i="119"/>
  <c r="N1510" i="119"/>
  <c r="N1509" i="119"/>
  <c r="N1508" i="119"/>
  <c r="N1507" i="119"/>
  <c r="N1506" i="119"/>
  <c r="N1505" i="119"/>
  <c r="N1504" i="119"/>
  <c r="N1503" i="119"/>
  <c r="N1502" i="119"/>
  <c r="N1501" i="119"/>
  <c r="N1500" i="119"/>
  <c r="N1499" i="119"/>
  <c r="N1498" i="119"/>
  <c r="N1497" i="119"/>
  <c r="N1496" i="119"/>
  <c r="N1495" i="119"/>
  <c r="N1494" i="119"/>
  <c r="N1493" i="119"/>
  <c r="N1492" i="119"/>
  <c r="N1491" i="119"/>
  <c r="N1490" i="119"/>
  <c r="N1489" i="119"/>
  <c r="N1488" i="119"/>
  <c r="N1487" i="119"/>
  <c r="N1486" i="119"/>
  <c r="N1485" i="119"/>
  <c r="N1484" i="119"/>
  <c r="N1483" i="119"/>
  <c r="N1482" i="119"/>
  <c r="N1481" i="119"/>
  <c r="N1480" i="119"/>
  <c r="N1479" i="119"/>
  <c r="N1478" i="119"/>
  <c r="N1477" i="119"/>
  <c r="N1476" i="119"/>
  <c r="N1475" i="119"/>
  <c r="N1474" i="119"/>
  <c r="N1473" i="119"/>
  <c r="N1472" i="119"/>
  <c r="N1471" i="119"/>
  <c r="N1470" i="119"/>
  <c r="N1469" i="119"/>
  <c r="N1468" i="119"/>
  <c r="N1467" i="119"/>
  <c r="N1466" i="119"/>
  <c r="N1465" i="119"/>
  <c r="N1464" i="119"/>
  <c r="N1463" i="119"/>
  <c r="N1462" i="119"/>
  <c r="N1461" i="119"/>
  <c r="N1460" i="119"/>
  <c r="N1459" i="119"/>
  <c r="N1458" i="119"/>
  <c r="N1457" i="119"/>
  <c r="N1456" i="119"/>
  <c r="N1455" i="119"/>
  <c r="N1454" i="119"/>
  <c r="N1453" i="119"/>
  <c r="N1452" i="119"/>
  <c r="N1451" i="119"/>
  <c r="N1450" i="119"/>
  <c r="N1449" i="119"/>
  <c r="N1448" i="119"/>
  <c r="N1447" i="119"/>
  <c r="N1446" i="119"/>
  <c r="N1445" i="119"/>
  <c r="N1444" i="119"/>
  <c r="N1443" i="119"/>
  <c r="N1442" i="119"/>
  <c r="N1441" i="119"/>
  <c r="N1440" i="119"/>
  <c r="N1439" i="119"/>
  <c r="N1438" i="119"/>
  <c r="N1437" i="119"/>
  <c r="N1436" i="119"/>
  <c r="N1435" i="119"/>
  <c r="N1434" i="119"/>
  <c r="N1433" i="119"/>
  <c r="N1432" i="119"/>
  <c r="N1431" i="119"/>
  <c r="N1430" i="119"/>
  <c r="N1429" i="119"/>
  <c r="N1428" i="119"/>
  <c r="N1427" i="119"/>
  <c r="N1426" i="119"/>
  <c r="N1425" i="119"/>
  <c r="N1424" i="119"/>
  <c r="N1423" i="119"/>
  <c r="N1422" i="119"/>
  <c r="N1421" i="119"/>
  <c r="N1420" i="119"/>
  <c r="N1419" i="119"/>
  <c r="N1418" i="119"/>
  <c r="N1417" i="119"/>
  <c r="N1416" i="119"/>
  <c r="N1415" i="119"/>
  <c r="N1414" i="119"/>
  <c r="N1413" i="119"/>
  <c r="N1412" i="119"/>
  <c r="N1411" i="119"/>
  <c r="N1410" i="119"/>
  <c r="N1409" i="119"/>
  <c r="N1408" i="119"/>
  <c r="N1407" i="119"/>
  <c r="N1406" i="119"/>
  <c r="N1405" i="119"/>
  <c r="N1404" i="119"/>
  <c r="N1403" i="119"/>
  <c r="N1402" i="119"/>
  <c r="N1401" i="119"/>
  <c r="N1400" i="119"/>
  <c r="N1399" i="119"/>
  <c r="N1398" i="119"/>
  <c r="N1397" i="119"/>
  <c r="N1396" i="119"/>
  <c r="N1395" i="119"/>
  <c r="N1394" i="119"/>
  <c r="N1393" i="119"/>
  <c r="N1392" i="119"/>
  <c r="N1391" i="119"/>
  <c r="N1390" i="119"/>
  <c r="N1389" i="119"/>
  <c r="N1388" i="119"/>
  <c r="N1387" i="119"/>
  <c r="N1386" i="119"/>
  <c r="N1385" i="119"/>
  <c r="N1384" i="119"/>
  <c r="N1522" i="119"/>
  <c r="N1383" i="119"/>
  <c r="N1382" i="119"/>
  <c r="N1381" i="119"/>
  <c r="N1379" i="119"/>
  <c r="N1380" i="119"/>
  <c r="N1378" i="119"/>
  <c r="N1377" i="119"/>
  <c r="N1376" i="119"/>
  <c r="N1375" i="119"/>
  <c r="N1374" i="119"/>
  <c r="N1373" i="119"/>
  <c r="N1372" i="119"/>
  <c r="N1371" i="119"/>
  <c r="N1370" i="119"/>
  <c r="N1369" i="119"/>
  <c r="N1368" i="119"/>
  <c r="N1367" i="119"/>
  <c r="N1366" i="119"/>
  <c r="N1365" i="119"/>
  <c r="N1364" i="119"/>
  <c r="N1363" i="119"/>
  <c r="N1362" i="119"/>
  <c r="N1361" i="119"/>
  <c r="N1360" i="119"/>
  <c r="N1359" i="119"/>
  <c r="N1358" i="119"/>
  <c r="N1357" i="119"/>
  <c r="N1356" i="119"/>
  <c r="N1355" i="119"/>
  <c r="N1354" i="119"/>
  <c r="N1353" i="119"/>
  <c r="N1352" i="119"/>
  <c r="N1351" i="119"/>
  <c r="N1350" i="119"/>
  <c r="N1349" i="119"/>
  <c r="N1348" i="119"/>
  <c r="N1347" i="119"/>
  <c r="N1346" i="119"/>
  <c r="N1345" i="119"/>
  <c r="N1344" i="119"/>
  <c r="N1343" i="119"/>
  <c r="N1342" i="119"/>
  <c r="N1341" i="119"/>
  <c r="N1340" i="119"/>
  <c r="N1339" i="119"/>
  <c r="N1338" i="119"/>
  <c r="N1337" i="119"/>
  <c r="N1336" i="119"/>
  <c r="N1335" i="119"/>
  <c r="N1334" i="119"/>
  <c r="N1333" i="119"/>
  <c r="N1332" i="119"/>
  <c r="N1331" i="119"/>
  <c r="N1329" i="119"/>
  <c r="N1330" i="119"/>
  <c r="N1328" i="119"/>
  <c r="N1327" i="119"/>
  <c r="N1326" i="119"/>
  <c r="N1325" i="119"/>
  <c r="N1324" i="119"/>
  <c r="N1323" i="119"/>
  <c r="N1322" i="119"/>
  <c r="N1321" i="119"/>
  <c r="N1320" i="119"/>
  <c r="N1319" i="119"/>
  <c r="N1318" i="119"/>
  <c r="N1317" i="119"/>
  <c r="N1316" i="119"/>
  <c r="N1315" i="119"/>
  <c r="N1314" i="119"/>
  <c r="N1313" i="119"/>
  <c r="N1312" i="119"/>
  <c r="N1311" i="119"/>
  <c r="N1310" i="119"/>
  <c r="N1309" i="119"/>
  <c r="N1308" i="119"/>
  <c r="N1307" i="119"/>
  <c r="N1306" i="119"/>
  <c r="N1305" i="119"/>
  <c r="N1304" i="119"/>
  <c r="N1303" i="119"/>
  <c r="N1302" i="119"/>
  <c r="N1301" i="119"/>
  <c r="N1300" i="119"/>
  <c r="N1299" i="119"/>
  <c r="N1298" i="119"/>
  <c r="N1297" i="119"/>
  <c r="N1296" i="119"/>
  <c r="N1295" i="119"/>
  <c r="N1294" i="119"/>
  <c r="N1293" i="119"/>
  <c r="N1292" i="119"/>
  <c r="N1291" i="119"/>
  <c r="N1290" i="119"/>
  <c r="N1289" i="119"/>
  <c r="N1288" i="119"/>
  <c r="N1287" i="119"/>
  <c r="N1285" i="119"/>
  <c r="N1284" i="119"/>
  <c r="N1283" i="119"/>
  <c r="N1282" i="119"/>
  <c r="N1281" i="119"/>
  <c r="N1280" i="119"/>
  <c r="N1279" i="119"/>
  <c r="N1278" i="119"/>
  <c r="N1277" i="119"/>
  <c r="N1276" i="119"/>
  <c r="N1275" i="119"/>
  <c r="N1274" i="119"/>
  <c r="N1273" i="119"/>
  <c r="N1272" i="119"/>
  <c r="N1271" i="119"/>
  <c r="N1270" i="119"/>
  <c r="N1269" i="119"/>
  <c r="N1268" i="119"/>
  <c r="N1267" i="119"/>
  <c r="N1266" i="119"/>
  <c r="N1265" i="119"/>
  <c r="N1264" i="119"/>
  <c r="N1263" i="119"/>
  <c r="N1262" i="119"/>
  <c r="N1261" i="119"/>
  <c r="N1260" i="119"/>
  <c r="N1259" i="119"/>
  <c r="N1258" i="119"/>
  <c r="N1257" i="119"/>
  <c r="N1256" i="119"/>
  <c r="N1255" i="119"/>
  <c r="N1254" i="119"/>
  <c r="N1253" i="119"/>
  <c r="N1252" i="119"/>
  <c r="N1251" i="119"/>
  <c r="N1250" i="119"/>
  <c r="N1249" i="119"/>
  <c r="N1248" i="119"/>
  <c r="N1247" i="119"/>
  <c r="N1246" i="119"/>
  <c r="N1245" i="119"/>
  <c r="N1244" i="119"/>
  <c r="N1243" i="119"/>
  <c r="N1242" i="119"/>
  <c r="N1241" i="119"/>
  <c r="N1240" i="119"/>
  <c r="N1239" i="119"/>
  <c r="N1238" i="119"/>
  <c r="N1237" i="119"/>
  <c r="N1236" i="119"/>
  <c r="N1235" i="119"/>
  <c r="N1234" i="119"/>
  <c r="N1233" i="119"/>
  <c r="N1232" i="119"/>
  <c r="N1231" i="119"/>
  <c r="N1230" i="119"/>
  <c r="N1229" i="119"/>
  <c r="N1228" i="119"/>
  <c r="N1227" i="119"/>
  <c r="N1226" i="119"/>
  <c r="N1225" i="119"/>
  <c r="N1224" i="119"/>
  <c r="N1223" i="119"/>
  <c r="N1222" i="119"/>
  <c r="N1221" i="119"/>
  <c r="N1220" i="119"/>
  <c r="N1219" i="119"/>
  <c r="N1218" i="119"/>
  <c r="N1217" i="119"/>
  <c r="N1216" i="119"/>
  <c r="N1215" i="119"/>
  <c r="N1214" i="119"/>
  <c r="N1213" i="119"/>
  <c r="N1212" i="119"/>
  <c r="N1211" i="119"/>
  <c r="N1210" i="119"/>
  <c r="N1209" i="119"/>
  <c r="N1208" i="119"/>
  <c r="N1207" i="119"/>
  <c r="N1206" i="119"/>
  <c r="N1205" i="119"/>
  <c r="N1204" i="119"/>
  <c r="N1203" i="119"/>
  <c r="N1202" i="119"/>
  <c r="N1201" i="119"/>
  <c r="N1200" i="119"/>
  <c r="N1199" i="119"/>
  <c r="N1198" i="119"/>
  <c r="N1197" i="119"/>
  <c r="N1196" i="119"/>
  <c r="N1195" i="119"/>
  <c r="N1194" i="119"/>
  <c r="N1193" i="119"/>
  <c r="N1192" i="119"/>
  <c r="N1191" i="119"/>
  <c r="N1190" i="119"/>
  <c r="N1189" i="119"/>
  <c r="N1188" i="119"/>
  <c r="N1187" i="119"/>
  <c r="N1186" i="119"/>
  <c r="N1185" i="119"/>
  <c r="N1184" i="119"/>
  <c r="N1183" i="119"/>
  <c r="N1182" i="119"/>
  <c r="N1181" i="119"/>
  <c r="N1180" i="119"/>
  <c r="N1179" i="119"/>
  <c r="N1178" i="119"/>
  <c r="N1177" i="119"/>
  <c r="N1176" i="119"/>
  <c r="N1175" i="119"/>
  <c r="N1174" i="119"/>
  <c r="N1173" i="119"/>
  <c r="N1172" i="119"/>
  <c r="N1171" i="119"/>
  <c r="N1170" i="119"/>
  <c r="N1169" i="119"/>
  <c r="N1168" i="119"/>
  <c r="N1167" i="119"/>
  <c r="N1166" i="119"/>
  <c r="N1165" i="119"/>
  <c r="N1164" i="119"/>
  <c r="N1163" i="119"/>
  <c r="N1162" i="119"/>
  <c r="N1161" i="119"/>
  <c r="N1160" i="119"/>
  <c r="N1159" i="119"/>
  <c r="N1158" i="119"/>
  <c r="N1157" i="119"/>
  <c r="N1156" i="119"/>
  <c r="N1155" i="119"/>
  <c r="N1154" i="119"/>
  <c r="N1153" i="119"/>
  <c r="N1152" i="119"/>
  <c r="N1151" i="119"/>
  <c r="N1150" i="119"/>
  <c r="N1286" i="119"/>
  <c r="N1149" i="119"/>
  <c r="N1148" i="119"/>
  <c r="N1147" i="119"/>
  <c r="N1146" i="119"/>
  <c r="N1145" i="119"/>
  <c r="N1144" i="119"/>
  <c r="N1143" i="119"/>
  <c r="N1142" i="119"/>
  <c r="N1141" i="119"/>
  <c r="N1140" i="119"/>
  <c r="N1139" i="119"/>
  <c r="N1138" i="119"/>
  <c r="N1137" i="119"/>
  <c r="N1136" i="119"/>
  <c r="N1135" i="119"/>
  <c r="N1134" i="119"/>
  <c r="N1133" i="119"/>
  <c r="N1132" i="119"/>
  <c r="N1131" i="119"/>
  <c r="N1130" i="119"/>
  <c r="N1129" i="119"/>
  <c r="N1128" i="119"/>
  <c r="N1127" i="119"/>
  <c r="N1126" i="119"/>
  <c r="N1125" i="119"/>
  <c r="N1124" i="119"/>
  <c r="N1123" i="119"/>
  <c r="N1122" i="119"/>
  <c r="N1121" i="119"/>
  <c r="N1120" i="119"/>
  <c r="N1119" i="119"/>
  <c r="N1118" i="119"/>
  <c r="N1117" i="119"/>
  <c r="N1116" i="119"/>
  <c r="N1115" i="119"/>
  <c r="N1114" i="119"/>
  <c r="N1113" i="119"/>
  <c r="N1112" i="119"/>
  <c r="N1111" i="119"/>
  <c r="N1110" i="119"/>
  <c r="N1109" i="119"/>
  <c r="N1108" i="119"/>
  <c r="N1107" i="119"/>
  <c r="N1106" i="119"/>
  <c r="N1105" i="119"/>
  <c r="N1104" i="119"/>
  <c r="N1103" i="119"/>
  <c r="N1102" i="119"/>
  <c r="N1101" i="119"/>
  <c r="N1099" i="119"/>
  <c r="N1100" i="119"/>
  <c r="N1098" i="119"/>
  <c r="N1097" i="119"/>
  <c r="N1096" i="119"/>
  <c r="N1095" i="119"/>
  <c r="N1094" i="119"/>
  <c r="N1093" i="119"/>
  <c r="N1092" i="119"/>
  <c r="N1091" i="119"/>
  <c r="N1090" i="119"/>
  <c r="N1089" i="119"/>
  <c r="N1088" i="119"/>
  <c r="N1087" i="119"/>
  <c r="N1086" i="119"/>
  <c r="N1085" i="119"/>
  <c r="N1084" i="119"/>
  <c r="N1083" i="119"/>
  <c r="N1082" i="119"/>
  <c r="N1081" i="119"/>
  <c r="N1080" i="119"/>
  <c r="N1079" i="119"/>
  <c r="N1078" i="119"/>
  <c r="N1077" i="119"/>
  <c r="N1076" i="119"/>
  <c r="N1075" i="119"/>
  <c r="N1074" i="119"/>
  <c r="N1073" i="119"/>
  <c r="N1072" i="119"/>
  <c r="N1071" i="119"/>
  <c r="N1070" i="119"/>
  <c r="N1069" i="119"/>
  <c r="N1068" i="119"/>
  <c r="N1067" i="119"/>
  <c r="N1066" i="119"/>
  <c r="N1065" i="119"/>
  <c r="N1064" i="119"/>
  <c r="N1063" i="119"/>
  <c r="N1062" i="119"/>
  <c r="N1061" i="119"/>
  <c r="N1060" i="119"/>
  <c r="N1059" i="119"/>
  <c r="N1058" i="119"/>
  <c r="N1056" i="119"/>
  <c r="N1055" i="119"/>
  <c r="N1054" i="119"/>
  <c r="N1053" i="119"/>
  <c r="N1052" i="119"/>
  <c r="N1051" i="119"/>
  <c r="N1050" i="119"/>
  <c r="N1049" i="119"/>
  <c r="N1048" i="119"/>
  <c r="N1047" i="119"/>
  <c r="N1046" i="119"/>
  <c r="N1045" i="119"/>
  <c r="N1044" i="119"/>
  <c r="N1043" i="119"/>
  <c r="N1042" i="119"/>
  <c r="N1041" i="119"/>
  <c r="N1040" i="119"/>
  <c r="N1039" i="119"/>
  <c r="N1038" i="119"/>
  <c r="N1037" i="119"/>
  <c r="N1036" i="119"/>
  <c r="N1035" i="119"/>
  <c r="N1034" i="119"/>
  <c r="N1033" i="119"/>
  <c r="N1032" i="119"/>
  <c r="N1031" i="119"/>
  <c r="N1030" i="119"/>
  <c r="N1029" i="119"/>
  <c r="N1028" i="119"/>
  <c r="N1027" i="119"/>
  <c r="N1026" i="119"/>
  <c r="N1025" i="119"/>
  <c r="N1024" i="119"/>
  <c r="N1023" i="119"/>
  <c r="N1022" i="119"/>
  <c r="N1021" i="119"/>
  <c r="N1020" i="119"/>
  <c r="N1019" i="119"/>
  <c r="N1018" i="119"/>
  <c r="N1017" i="119"/>
  <c r="N1016" i="119"/>
  <c r="N1015" i="119"/>
  <c r="N1014" i="119"/>
  <c r="N1013" i="119"/>
  <c r="N1012" i="119"/>
  <c r="N1011" i="119"/>
  <c r="N1010" i="119"/>
  <c r="N1009" i="119"/>
  <c r="N1008" i="119"/>
  <c r="N1007" i="119"/>
  <c r="N1006" i="119"/>
  <c r="N1005" i="119"/>
  <c r="N1004" i="119"/>
  <c r="N1003" i="119"/>
  <c r="N1002" i="119"/>
  <c r="N1001" i="119"/>
  <c r="N1000" i="119"/>
  <c r="N999" i="119"/>
  <c r="N998" i="119"/>
  <c r="N997" i="119"/>
  <c r="N996" i="119"/>
  <c r="N995" i="119"/>
  <c r="N994" i="119"/>
  <c r="N993" i="119"/>
  <c r="N992" i="119"/>
  <c r="N991" i="119"/>
  <c r="N990" i="119"/>
  <c r="N989" i="119"/>
  <c r="N988" i="119"/>
  <c r="N987" i="119"/>
  <c r="N986" i="119"/>
  <c r="N985" i="119"/>
  <c r="N984" i="119"/>
  <c r="N983" i="119"/>
  <c r="N982" i="119"/>
  <c r="N981" i="119"/>
  <c r="N980" i="119"/>
  <c r="N979" i="119"/>
  <c r="N978" i="119"/>
  <c r="N977" i="119"/>
  <c r="N976" i="119"/>
  <c r="N975" i="119"/>
  <c r="N974" i="119"/>
  <c r="N973" i="119"/>
  <c r="N972" i="119"/>
  <c r="N971" i="119"/>
  <c r="N970" i="119"/>
  <c r="N969" i="119"/>
  <c r="N968" i="119"/>
  <c r="N967" i="119"/>
  <c r="N966" i="119"/>
  <c r="N965" i="119"/>
  <c r="N964" i="119"/>
  <c r="N963" i="119"/>
  <c r="N962" i="119"/>
  <c r="N961" i="119"/>
  <c r="N960" i="119"/>
  <c r="N959" i="119"/>
  <c r="N958" i="119"/>
  <c r="N957" i="119"/>
  <c r="N956" i="119"/>
  <c r="N955" i="119"/>
  <c r="N954" i="119"/>
  <c r="N953" i="119"/>
  <c r="N952" i="119"/>
  <c r="N951" i="119"/>
  <c r="N950" i="119"/>
  <c r="N949" i="119"/>
  <c r="N948" i="119"/>
  <c r="N947" i="119"/>
  <c r="N946" i="119"/>
  <c r="N945" i="119"/>
  <c r="N944" i="119"/>
  <c r="N943" i="119"/>
  <c r="N942" i="119"/>
  <c r="N941" i="119"/>
  <c r="N940" i="119"/>
  <c r="N939" i="119"/>
  <c r="N938" i="119"/>
  <c r="N937" i="119"/>
  <c r="N936" i="119"/>
  <c r="N935" i="119"/>
  <c r="N934" i="119"/>
  <c r="N933" i="119"/>
  <c r="N932" i="119"/>
  <c r="N931" i="119"/>
  <c r="N930" i="119"/>
  <c r="N929" i="119"/>
  <c r="N928" i="119"/>
  <c r="N927" i="119"/>
  <c r="N926" i="119"/>
  <c r="N925" i="119"/>
  <c r="N924" i="119"/>
  <c r="N923" i="119"/>
  <c r="N1057" i="119"/>
  <c r="N922" i="119"/>
  <c r="N921" i="119"/>
  <c r="N920" i="119"/>
  <c r="N919" i="119"/>
  <c r="N918" i="119"/>
  <c r="N917" i="119"/>
  <c r="N916" i="119"/>
  <c r="N915" i="119"/>
  <c r="N914" i="119"/>
  <c r="N913" i="119"/>
  <c r="N912" i="119"/>
  <c r="N911" i="119"/>
  <c r="N910" i="119"/>
  <c r="N909" i="119"/>
  <c r="N908" i="119"/>
  <c r="N907" i="119"/>
  <c r="N906" i="119"/>
  <c r="N905" i="119"/>
  <c r="N904" i="119"/>
  <c r="N903" i="119"/>
  <c r="N902" i="119"/>
  <c r="N901" i="119"/>
  <c r="N900" i="119"/>
  <c r="N899" i="119"/>
  <c r="N898" i="119"/>
  <c r="N897" i="119"/>
  <c r="N896" i="119"/>
  <c r="N895" i="119"/>
  <c r="N894" i="119"/>
  <c r="N893" i="119"/>
  <c r="N892" i="119"/>
  <c r="N891" i="119"/>
  <c r="N890" i="119"/>
  <c r="N889" i="119"/>
  <c r="N888" i="119"/>
  <c r="N887" i="119"/>
  <c r="N886" i="119"/>
  <c r="N885" i="119"/>
  <c r="N884" i="119"/>
  <c r="N883" i="119"/>
  <c r="N882" i="119"/>
  <c r="N881" i="119"/>
  <c r="N880" i="119"/>
  <c r="N879" i="119"/>
  <c r="N878" i="119"/>
  <c r="N877" i="119"/>
  <c r="N876" i="119"/>
  <c r="N875" i="119"/>
  <c r="N874" i="119"/>
  <c r="N872" i="119"/>
  <c r="N873" i="119"/>
  <c r="N871" i="119"/>
  <c r="N870" i="119"/>
  <c r="N869" i="119"/>
  <c r="N868" i="119"/>
  <c r="N867" i="119"/>
  <c r="N866" i="119"/>
  <c r="N865" i="119"/>
  <c r="N864" i="119"/>
  <c r="N863" i="119"/>
  <c r="N862" i="119"/>
  <c r="N861" i="119"/>
  <c r="N860" i="119"/>
  <c r="N859" i="119"/>
  <c r="N858" i="119"/>
  <c r="N857" i="119"/>
  <c r="N856" i="119"/>
  <c r="N855" i="119"/>
  <c r="N854" i="119"/>
  <c r="N853" i="119"/>
  <c r="N852" i="119"/>
  <c r="N851" i="119"/>
  <c r="N850" i="119"/>
  <c r="N849" i="119"/>
  <c r="N848" i="119"/>
  <c r="N847" i="119"/>
  <c r="N846" i="119"/>
  <c r="N845" i="119"/>
  <c r="N844" i="119"/>
  <c r="N843" i="119"/>
  <c r="N842" i="119"/>
  <c r="N841" i="119"/>
  <c r="N840" i="119"/>
  <c r="N839" i="119"/>
  <c r="N838" i="119"/>
  <c r="N837" i="119"/>
  <c r="N836" i="119"/>
  <c r="N835" i="119"/>
  <c r="N834" i="119"/>
  <c r="N833" i="119"/>
  <c r="N832" i="119"/>
  <c r="N831" i="119"/>
  <c r="N830" i="119"/>
  <c r="N829" i="119"/>
  <c r="N828" i="119"/>
  <c r="N827" i="119"/>
  <c r="N826" i="119"/>
  <c r="N825" i="119"/>
  <c r="N824" i="119"/>
  <c r="N823" i="119"/>
  <c r="N822" i="119"/>
  <c r="N821" i="119"/>
  <c r="N820" i="119"/>
  <c r="N819" i="119"/>
  <c r="N818" i="119"/>
  <c r="N817" i="119"/>
  <c r="N816" i="119"/>
  <c r="N815" i="119"/>
  <c r="N814" i="119"/>
  <c r="N813" i="119"/>
  <c r="N812" i="119"/>
  <c r="N811" i="119"/>
  <c r="N810" i="119"/>
  <c r="N809" i="119"/>
  <c r="N808" i="119"/>
  <c r="N807" i="119"/>
  <c r="N806" i="119"/>
  <c r="N805" i="119"/>
  <c r="N804" i="119"/>
  <c r="N803" i="119"/>
  <c r="N802" i="119"/>
  <c r="N801" i="119"/>
  <c r="N800" i="119"/>
  <c r="N799" i="119"/>
  <c r="N798" i="119"/>
  <c r="N797" i="119"/>
  <c r="N796" i="119"/>
  <c r="N795" i="119"/>
  <c r="N794" i="119"/>
  <c r="N793" i="119"/>
  <c r="N792" i="119"/>
  <c r="N791" i="119"/>
  <c r="N790" i="119"/>
  <c r="N789" i="119"/>
  <c r="N788" i="119"/>
  <c r="N787" i="119"/>
  <c r="N786" i="119"/>
  <c r="N785" i="119"/>
  <c r="N784" i="119"/>
  <c r="N783" i="119"/>
  <c r="N782" i="119"/>
  <c r="N781" i="119"/>
  <c r="N780" i="119"/>
  <c r="N779" i="119"/>
  <c r="N778" i="119"/>
  <c r="N777" i="119"/>
  <c r="N776" i="119"/>
  <c r="N775" i="119"/>
  <c r="N774" i="119"/>
  <c r="N773" i="119"/>
  <c r="N772" i="119"/>
  <c r="N771" i="119"/>
  <c r="N770" i="119"/>
  <c r="N769" i="119"/>
  <c r="N768" i="119"/>
  <c r="N767" i="119"/>
  <c r="N766" i="119"/>
  <c r="N765" i="119"/>
  <c r="N764" i="119"/>
  <c r="N763" i="119"/>
  <c r="N762" i="119"/>
  <c r="N761" i="119"/>
  <c r="N760" i="119"/>
  <c r="N759" i="119"/>
  <c r="N758" i="119"/>
  <c r="N757" i="119"/>
  <c r="N756" i="119"/>
  <c r="N755" i="119"/>
  <c r="N754" i="119"/>
  <c r="N753" i="119"/>
  <c r="N752" i="119"/>
  <c r="N751" i="119"/>
  <c r="N750" i="119"/>
  <c r="N749" i="119"/>
  <c r="N748" i="119"/>
  <c r="N747" i="119"/>
  <c r="N746" i="119"/>
  <c r="N745" i="119"/>
  <c r="N744" i="119"/>
  <c r="N743" i="119"/>
  <c r="N742" i="119"/>
  <c r="N741" i="119"/>
  <c r="N740" i="119"/>
  <c r="N739" i="119"/>
  <c r="N738" i="119"/>
  <c r="N737" i="119"/>
  <c r="N736" i="119"/>
  <c r="N735" i="119"/>
  <c r="N734" i="119"/>
  <c r="N733" i="119"/>
  <c r="N732" i="119"/>
  <c r="N731" i="119"/>
  <c r="N730" i="119"/>
  <c r="N729" i="119"/>
  <c r="N728" i="119"/>
  <c r="N727" i="119"/>
  <c r="N726" i="119"/>
  <c r="N725" i="119"/>
  <c r="N724" i="119"/>
  <c r="N723" i="119"/>
  <c r="N722" i="119"/>
  <c r="N721" i="119"/>
  <c r="N720" i="119"/>
  <c r="N719" i="119"/>
  <c r="N718" i="119"/>
  <c r="N717" i="119"/>
  <c r="N716" i="119"/>
  <c r="N715" i="119"/>
  <c r="N714" i="119"/>
  <c r="N713" i="119"/>
  <c r="N712" i="119"/>
  <c r="N711" i="119"/>
  <c r="N710" i="119"/>
  <c r="N709" i="119"/>
  <c r="N708" i="119"/>
  <c r="N707" i="119"/>
  <c r="N706" i="119"/>
  <c r="N705" i="119"/>
  <c r="N704" i="119"/>
  <c r="N703" i="119"/>
  <c r="N702" i="119"/>
  <c r="N701" i="119"/>
  <c r="N700" i="119"/>
  <c r="N699" i="119"/>
  <c r="N698" i="119"/>
  <c r="N697" i="119"/>
  <c r="N696" i="119"/>
  <c r="N695" i="119"/>
  <c r="N694" i="119"/>
  <c r="N693" i="119"/>
  <c r="N692" i="119"/>
  <c r="N691" i="119"/>
  <c r="N690" i="119"/>
  <c r="N689" i="119"/>
  <c r="N688" i="119"/>
  <c r="N687" i="119"/>
  <c r="N686" i="119"/>
  <c r="N685" i="119"/>
  <c r="N684" i="119"/>
  <c r="N683" i="119"/>
  <c r="N682" i="119"/>
  <c r="N681" i="119"/>
  <c r="N680" i="119"/>
  <c r="N679" i="119"/>
  <c r="N678" i="119"/>
  <c r="N677" i="119"/>
  <c r="N676" i="119"/>
  <c r="N675" i="119"/>
  <c r="N674" i="119"/>
  <c r="N673" i="119"/>
  <c r="N672" i="119"/>
  <c r="N671" i="119"/>
  <c r="N670" i="119"/>
  <c r="N669" i="119"/>
  <c r="N668" i="119"/>
  <c r="N667" i="119"/>
  <c r="N666" i="119"/>
  <c r="N665" i="119"/>
  <c r="N664" i="119"/>
  <c r="N663" i="119"/>
  <c r="N662" i="119"/>
  <c r="N661" i="119"/>
  <c r="N660" i="119"/>
  <c r="N659" i="119"/>
  <c r="N658" i="119"/>
  <c r="N657" i="119"/>
  <c r="N656" i="119"/>
  <c r="N655" i="119"/>
  <c r="N654" i="119"/>
  <c r="N653" i="119"/>
  <c r="N652" i="119"/>
  <c r="N650" i="119"/>
  <c r="N651" i="119"/>
  <c r="N649" i="119"/>
  <c r="N648" i="119"/>
  <c r="N647" i="119"/>
  <c r="N646" i="119"/>
  <c r="N645" i="119"/>
  <c r="N644" i="119"/>
  <c r="N643" i="119"/>
  <c r="N642" i="119"/>
  <c r="N641" i="119"/>
  <c r="N640" i="119"/>
  <c r="N639" i="119"/>
  <c r="N638" i="119"/>
  <c r="N637" i="119"/>
  <c r="N636" i="119"/>
  <c r="N635" i="119"/>
  <c r="N634" i="119"/>
  <c r="N633" i="119"/>
  <c r="N632" i="119"/>
  <c r="N631" i="119"/>
  <c r="N630" i="119"/>
  <c r="N629" i="119"/>
  <c r="N628" i="119"/>
  <c r="N627" i="119"/>
  <c r="N626" i="119"/>
  <c r="N625" i="119"/>
  <c r="N624" i="119"/>
  <c r="N623" i="119"/>
  <c r="N622" i="119"/>
  <c r="N621" i="119"/>
  <c r="N620" i="119"/>
  <c r="N619" i="119"/>
  <c r="N618" i="119"/>
  <c r="N617" i="119"/>
  <c r="N616" i="119"/>
  <c r="N615" i="119"/>
  <c r="N614" i="119"/>
  <c r="N613" i="119"/>
  <c r="N612" i="119"/>
  <c r="N611" i="119"/>
  <c r="N610" i="119"/>
  <c r="N609" i="119"/>
  <c r="N608" i="119"/>
  <c r="N607" i="119"/>
  <c r="N606" i="119"/>
  <c r="N605" i="119"/>
  <c r="N604" i="119"/>
  <c r="N603" i="119"/>
  <c r="N602" i="119"/>
  <c r="N601" i="119"/>
  <c r="N600" i="119"/>
  <c r="N599" i="119"/>
  <c r="N598" i="119"/>
  <c r="N597" i="119"/>
  <c r="N596" i="119"/>
  <c r="N595" i="119"/>
  <c r="N594" i="119"/>
  <c r="N593" i="119"/>
  <c r="N592" i="119"/>
  <c r="N591" i="119"/>
  <c r="N590" i="119"/>
  <c r="N589" i="119"/>
  <c r="N588" i="119"/>
  <c r="N587" i="119"/>
  <c r="N586" i="119"/>
  <c r="N585" i="119"/>
  <c r="N584" i="119"/>
  <c r="N583" i="119"/>
  <c r="N582" i="119"/>
  <c r="N581" i="119"/>
  <c r="N580" i="119"/>
  <c r="N579" i="119"/>
  <c r="N578" i="119"/>
  <c r="N577" i="119"/>
  <c r="N576" i="119"/>
  <c r="N575" i="119"/>
  <c r="N574" i="119"/>
  <c r="N573" i="119"/>
  <c r="N572" i="119"/>
  <c r="N571" i="119"/>
  <c r="N570" i="119"/>
  <c r="N569" i="119"/>
  <c r="N568" i="119"/>
  <c r="N567" i="119"/>
  <c r="N566" i="119"/>
  <c r="N565" i="119"/>
  <c r="N564" i="119"/>
  <c r="N563" i="119"/>
  <c r="N562" i="119"/>
  <c r="N561" i="119"/>
  <c r="N560" i="119"/>
  <c r="N559" i="119"/>
  <c r="N558" i="119"/>
  <c r="N557" i="119"/>
  <c r="N556" i="119"/>
  <c r="N555" i="119"/>
  <c r="N554" i="119"/>
  <c r="N553" i="119"/>
  <c r="N552" i="119"/>
  <c r="N551" i="119"/>
  <c r="N550" i="119"/>
  <c r="N549" i="119"/>
  <c r="N548" i="119"/>
  <c r="N547" i="119"/>
  <c r="N546" i="119"/>
  <c r="N545" i="119"/>
  <c r="N544" i="119"/>
  <c r="N543" i="119"/>
  <c r="N542" i="119"/>
  <c r="N541" i="119"/>
  <c r="N540" i="119"/>
  <c r="N539" i="119"/>
  <c r="N538" i="119"/>
  <c r="N537" i="119"/>
  <c r="N536" i="119"/>
  <c r="N535" i="119"/>
  <c r="N534" i="119"/>
  <c r="N533" i="119"/>
  <c r="N532" i="119"/>
  <c r="N531" i="119"/>
  <c r="N530" i="119"/>
  <c r="N529" i="119"/>
  <c r="N528" i="119"/>
  <c r="N527" i="119"/>
  <c r="N526" i="119"/>
  <c r="N525" i="119"/>
  <c r="N524" i="119"/>
  <c r="N523" i="119"/>
  <c r="N522" i="119"/>
  <c r="N521" i="119"/>
  <c r="N520" i="119"/>
  <c r="N519" i="119"/>
  <c r="N518" i="119"/>
  <c r="N517" i="119"/>
  <c r="N516" i="119"/>
  <c r="N515" i="119"/>
  <c r="N514" i="119"/>
  <c r="N513" i="119"/>
  <c r="N512" i="119"/>
  <c r="N511" i="119"/>
  <c r="N510" i="119"/>
  <c r="N509" i="119"/>
  <c r="N508" i="119"/>
  <c r="N507" i="119"/>
  <c r="N506" i="119"/>
  <c r="N505" i="119"/>
  <c r="N504" i="119"/>
  <c r="N503" i="119"/>
  <c r="N502" i="119"/>
  <c r="N501" i="119"/>
  <c r="N500" i="119"/>
  <c r="N499" i="119"/>
  <c r="N498" i="119"/>
  <c r="N497" i="119"/>
  <c r="N496" i="119"/>
  <c r="N495" i="119"/>
  <c r="N494" i="119"/>
  <c r="N493" i="119"/>
  <c r="N492" i="119"/>
  <c r="N491" i="119"/>
  <c r="N490" i="119"/>
  <c r="N489" i="119"/>
  <c r="N488" i="119"/>
  <c r="N487" i="119"/>
  <c r="N486" i="119"/>
  <c r="N485" i="119"/>
  <c r="N484" i="119"/>
  <c r="N483" i="119"/>
  <c r="N482" i="119"/>
  <c r="N481" i="119"/>
  <c r="N480" i="119"/>
  <c r="N479" i="119"/>
  <c r="N478" i="119"/>
  <c r="N477" i="119"/>
  <c r="N476" i="119"/>
  <c r="N475" i="119"/>
  <c r="N474" i="119"/>
  <c r="N473" i="119"/>
  <c r="N472" i="119"/>
  <c r="N471" i="119"/>
  <c r="N470" i="119"/>
  <c r="N469" i="119"/>
  <c r="N468" i="119"/>
  <c r="N467" i="119"/>
  <c r="N466" i="119"/>
  <c r="N465" i="119"/>
  <c r="N464" i="119"/>
  <c r="N463" i="119"/>
  <c r="N462" i="119"/>
  <c r="N461" i="119"/>
  <c r="N460" i="119"/>
  <c r="N459" i="119"/>
  <c r="N458" i="119"/>
  <c r="N457" i="119"/>
  <c r="N456" i="119"/>
  <c r="N455" i="119"/>
  <c r="N454" i="119"/>
  <c r="N453" i="119"/>
  <c r="N452" i="119"/>
  <c r="N451" i="119"/>
  <c r="N450" i="119"/>
  <c r="N449" i="119"/>
  <c r="N448" i="119"/>
  <c r="N447" i="119"/>
  <c r="N446" i="119"/>
  <c r="N445" i="119"/>
  <c r="N444" i="119"/>
  <c r="N443" i="119"/>
  <c r="N442" i="119"/>
  <c r="N441" i="119"/>
  <c r="N440" i="119"/>
  <c r="N439" i="119"/>
  <c r="N438" i="119"/>
  <c r="N437" i="119"/>
  <c r="N436" i="119"/>
  <c r="N435" i="119"/>
  <c r="N434" i="119"/>
  <c r="N433" i="119"/>
  <c r="N432" i="119"/>
  <c r="N431" i="119"/>
  <c r="N430" i="119"/>
  <c r="N429" i="119"/>
  <c r="N428" i="119"/>
  <c r="N427" i="119"/>
  <c r="N426" i="119"/>
  <c r="N425" i="119"/>
  <c r="N424" i="119"/>
  <c r="N423" i="119"/>
  <c r="N422" i="119"/>
  <c r="N421" i="119"/>
  <c r="N420" i="119"/>
  <c r="N419" i="119"/>
  <c r="N418" i="119"/>
  <c r="N417" i="119"/>
  <c r="N416" i="119"/>
  <c r="N415" i="119"/>
  <c r="N414" i="119"/>
  <c r="N413" i="119"/>
  <c r="N412" i="119"/>
  <c r="N411" i="119"/>
  <c r="N410" i="119"/>
  <c r="N409" i="119"/>
  <c r="N408" i="119"/>
  <c r="N407" i="119"/>
  <c r="N406" i="119"/>
  <c r="N405" i="119"/>
  <c r="N404" i="119"/>
  <c r="N403" i="119"/>
  <c r="N402" i="119"/>
  <c r="N401" i="119"/>
  <c r="N400" i="119"/>
  <c r="N399" i="119"/>
  <c r="N398" i="119"/>
  <c r="N397" i="119"/>
  <c r="N396" i="119"/>
  <c r="N395" i="119"/>
  <c r="N394" i="119"/>
  <c r="N393" i="119"/>
  <c r="N392" i="119"/>
  <c r="N391" i="119"/>
  <c r="N390" i="119"/>
  <c r="N389" i="119"/>
  <c r="N388" i="119"/>
  <c r="N387" i="119"/>
  <c r="N386" i="119"/>
  <c r="N385" i="119"/>
  <c r="N384" i="119"/>
  <c r="N383" i="119"/>
  <c r="N382" i="119"/>
  <c r="N381" i="119"/>
  <c r="N380" i="119"/>
  <c r="N379" i="119"/>
  <c r="N378" i="119"/>
  <c r="N377" i="119"/>
  <c r="N376" i="119"/>
  <c r="N375" i="119"/>
  <c r="N374" i="119"/>
  <c r="N373" i="119"/>
  <c r="N372" i="119"/>
  <c r="N371" i="119"/>
  <c r="N370" i="119"/>
  <c r="N369" i="119"/>
  <c r="N368" i="119"/>
  <c r="N367" i="119"/>
  <c r="N366" i="119"/>
  <c r="N365" i="119"/>
  <c r="N364" i="119"/>
  <c r="N363" i="119"/>
  <c r="N362" i="119"/>
  <c r="N361" i="119"/>
  <c r="N360" i="119"/>
  <c r="N359" i="119"/>
  <c r="N358" i="119"/>
  <c r="N357" i="119"/>
  <c r="N356" i="119"/>
  <c r="N355" i="119"/>
  <c r="N354" i="119"/>
  <c r="N353" i="119"/>
  <c r="N352" i="119"/>
  <c r="N351" i="119"/>
  <c r="N350" i="119"/>
  <c r="N349" i="119"/>
  <c r="N348" i="119"/>
  <c r="N347" i="119"/>
  <c r="N346" i="119"/>
  <c r="N345" i="119"/>
  <c r="N344" i="119"/>
  <c r="N343" i="119"/>
  <c r="N342" i="119"/>
  <c r="N341" i="119"/>
  <c r="N340" i="119"/>
  <c r="N339" i="119"/>
  <c r="N338" i="119"/>
  <c r="N337" i="119"/>
  <c r="N336" i="119"/>
  <c r="N335" i="119"/>
  <c r="N334" i="119"/>
  <c r="N333" i="119"/>
  <c r="N332" i="119"/>
  <c r="N331" i="119"/>
  <c r="N330" i="119"/>
  <c r="N329" i="119"/>
  <c r="N328" i="119"/>
  <c r="N327" i="119"/>
  <c r="N326" i="119"/>
  <c r="N325" i="119"/>
  <c r="N324" i="119"/>
  <c r="N323" i="119"/>
  <c r="N322" i="119"/>
  <c r="N321" i="119"/>
  <c r="N320" i="119"/>
  <c r="N319" i="119"/>
  <c r="N318" i="119"/>
  <c r="N317" i="119"/>
  <c r="N316" i="119"/>
  <c r="N315" i="119"/>
  <c r="N314" i="119"/>
  <c r="N313" i="119"/>
  <c r="N312" i="119"/>
  <c r="N311" i="119"/>
  <c r="N310" i="119"/>
  <c r="N309" i="119"/>
  <c r="N308" i="119"/>
  <c r="N307" i="119"/>
  <c r="N306" i="119"/>
  <c r="N305" i="119"/>
  <c r="N304" i="119"/>
  <c r="N303" i="119"/>
  <c r="N302" i="119"/>
  <c r="N301" i="119"/>
  <c r="N300" i="119"/>
  <c r="N299" i="119"/>
  <c r="N298" i="119"/>
  <c r="N297" i="119"/>
  <c r="N296" i="119"/>
  <c r="N295" i="119"/>
  <c r="N294" i="119"/>
  <c r="N293" i="119"/>
  <c r="N292" i="119"/>
  <c r="N291" i="119"/>
  <c r="N290" i="119"/>
  <c r="N289" i="119"/>
  <c r="N288" i="119"/>
  <c r="N287" i="119"/>
  <c r="N286" i="119"/>
  <c r="N285" i="119"/>
  <c r="N284" i="119"/>
  <c r="N283" i="119"/>
  <c r="N282" i="119"/>
  <c r="N281" i="119"/>
  <c r="N280" i="119"/>
  <c r="N279" i="119"/>
  <c r="N278" i="119"/>
  <c r="N277" i="119"/>
  <c r="N276" i="119"/>
  <c r="N275" i="119"/>
  <c r="N274" i="119"/>
  <c r="N273" i="119"/>
  <c r="N272" i="119"/>
  <c r="N271" i="119"/>
  <c r="N270" i="119"/>
  <c r="N269" i="119"/>
  <c r="N268" i="119"/>
  <c r="N267" i="119"/>
  <c r="N266" i="119"/>
  <c r="N265" i="119"/>
  <c r="N264" i="119"/>
  <c r="N263" i="119"/>
  <c r="N262" i="119"/>
  <c r="N261" i="119"/>
  <c r="N260" i="119"/>
  <c r="N259" i="119"/>
  <c r="N258" i="119"/>
  <c r="N257" i="119"/>
  <c r="N256" i="119"/>
  <c r="N255" i="119"/>
  <c r="N254" i="119"/>
  <c r="N253" i="119"/>
  <c r="N252" i="119"/>
  <c r="N251" i="119"/>
  <c r="N250" i="119"/>
  <c r="N249" i="119"/>
  <c r="N248" i="119"/>
  <c r="N247" i="119"/>
  <c r="N246" i="119"/>
  <c r="N245" i="119"/>
  <c r="N244" i="119"/>
  <c r="N243" i="119"/>
  <c r="N242" i="119"/>
  <c r="N241" i="119"/>
  <c r="N240" i="119"/>
  <c r="N239" i="119"/>
  <c r="N238" i="119"/>
  <c r="N237" i="119"/>
  <c r="N236" i="119"/>
  <c r="N235" i="119"/>
  <c r="N234" i="119"/>
  <c r="N233" i="119"/>
  <c r="N232" i="119"/>
  <c r="N231" i="119"/>
  <c r="N230" i="119"/>
  <c r="N229" i="119"/>
  <c r="N228" i="119"/>
  <c r="N227" i="119"/>
  <c r="N226" i="119"/>
  <c r="N225" i="119"/>
  <c r="N224" i="119"/>
  <c r="N223" i="119"/>
  <c r="N222" i="119"/>
  <c r="N221" i="119"/>
  <c r="N220" i="119"/>
  <c r="N219" i="119"/>
  <c r="N218" i="119"/>
  <c r="N217" i="119"/>
  <c r="N216" i="119"/>
  <c r="N215" i="119"/>
  <c r="N214" i="119"/>
  <c r="N213" i="119"/>
  <c r="N212" i="119"/>
  <c r="N211" i="119"/>
  <c r="N210" i="119"/>
  <c r="N209" i="119"/>
  <c r="N208" i="119"/>
  <c r="N207" i="119"/>
  <c r="N206" i="119"/>
  <c r="N205" i="119"/>
  <c r="N204" i="119"/>
  <c r="N203" i="119"/>
  <c r="N202" i="119"/>
  <c r="N201" i="119"/>
  <c r="N200" i="119"/>
  <c r="N199" i="119"/>
  <c r="N198" i="119"/>
  <c r="N197" i="119"/>
  <c r="N196" i="119"/>
  <c r="N195" i="119"/>
  <c r="N194" i="119"/>
  <c r="N193" i="119"/>
  <c r="N192" i="119"/>
  <c r="N191" i="119"/>
  <c r="N190" i="119"/>
  <c r="N189" i="119"/>
  <c r="N188" i="119"/>
  <c r="N187" i="119"/>
  <c r="N186" i="119"/>
  <c r="N185" i="119"/>
  <c r="N184" i="119"/>
  <c r="N183" i="119"/>
  <c r="N182" i="119"/>
  <c r="N181" i="119"/>
  <c r="N180" i="119"/>
  <c r="N179" i="119"/>
  <c r="N178" i="119"/>
  <c r="N177" i="119"/>
  <c r="N176" i="119"/>
  <c r="N175" i="119"/>
  <c r="N174" i="119"/>
  <c r="N173" i="119"/>
  <c r="N172" i="119"/>
  <c r="N171" i="119"/>
  <c r="N170" i="119"/>
  <c r="N169" i="119"/>
  <c r="N168" i="119"/>
  <c r="N167" i="119"/>
  <c r="N166" i="119"/>
  <c r="N165" i="119"/>
  <c r="N164" i="119"/>
  <c r="N163" i="119"/>
  <c r="N162" i="119"/>
  <c r="N161" i="119"/>
  <c r="N160" i="119"/>
  <c r="N159" i="119"/>
  <c r="N158" i="119"/>
  <c r="N157" i="119"/>
  <c r="N156" i="119"/>
  <c r="N155" i="119"/>
  <c r="N154" i="119"/>
  <c r="N153" i="119"/>
  <c r="N152" i="119"/>
  <c r="N151" i="119"/>
  <c r="N150" i="119"/>
  <c r="N149" i="119"/>
  <c r="N148" i="119"/>
  <c r="N147" i="119"/>
  <c r="N146" i="119"/>
  <c r="N145" i="119"/>
  <c r="N144" i="119"/>
  <c r="N143" i="119"/>
  <c r="N142" i="119"/>
  <c r="N141" i="119"/>
  <c r="N140" i="119"/>
  <c r="N139" i="119"/>
  <c r="N138" i="119"/>
  <c r="N137" i="119"/>
  <c r="N136" i="119"/>
  <c r="N135" i="119"/>
  <c r="N134" i="119"/>
  <c r="N133" i="119"/>
  <c r="N132" i="119"/>
  <c r="N131" i="119"/>
  <c r="N130" i="119"/>
  <c r="N129" i="119"/>
  <c r="N128" i="119"/>
  <c r="N127" i="119"/>
  <c r="N126" i="119"/>
  <c r="N125" i="119"/>
  <c r="N124" i="119"/>
  <c r="N123" i="119"/>
  <c r="N122" i="119"/>
  <c r="N121" i="119"/>
  <c r="N120" i="119"/>
  <c r="N119" i="119"/>
  <c r="N118" i="119"/>
  <c r="N117" i="119"/>
  <c r="N116" i="119"/>
  <c r="N115" i="119"/>
  <c r="N114" i="119"/>
  <c r="N113" i="119"/>
  <c r="N112" i="119"/>
  <c r="N111" i="119"/>
  <c r="N110" i="119"/>
  <c r="N109" i="119"/>
  <c r="N108" i="119"/>
  <c r="N107" i="119"/>
  <c r="N106" i="119"/>
  <c r="N105" i="119"/>
  <c r="N104" i="119"/>
  <c r="N103" i="119"/>
  <c r="N102" i="119"/>
  <c r="N101" i="119"/>
  <c r="N100" i="119"/>
  <c r="N99" i="119"/>
  <c r="N98" i="119"/>
  <c r="N97" i="119"/>
  <c r="N96" i="119"/>
  <c r="N95" i="119"/>
  <c r="N94" i="119"/>
  <c r="N93" i="119"/>
  <c r="N92" i="119"/>
  <c r="N91" i="119"/>
  <c r="N90" i="119"/>
  <c r="N89" i="119"/>
  <c r="N88" i="119"/>
  <c r="N87" i="119"/>
  <c r="N86" i="119"/>
  <c r="N85" i="119"/>
  <c r="N84" i="119"/>
  <c r="N83" i="119"/>
  <c r="N82" i="119"/>
  <c r="N81" i="119"/>
  <c r="N80" i="119"/>
  <c r="N79" i="119"/>
  <c r="N78" i="119"/>
  <c r="N77" i="119"/>
  <c r="N76" i="119"/>
  <c r="N75" i="119"/>
  <c r="N74" i="119"/>
  <c r="N73" i="119"/>
  <c r="N72" i="119"/>
  <c r="N71" i="119"/>
  <c r="N70" i="119"/>
  <c r="N69" i="119"/>
  <c r="N68" i="119"/>
  <c r="N67" i="119"/>
  <c r="N66" i="119"/>
  <c r="N65" i="119"/>
  <c r="N64" i="119"/>
  <c r="N63" i="119"/>
  <c r="N62" i="119"/>
  <c r="N61" i="119"/>
  <c r="N60" i="119"/>
  <c r="N59" i="119"/>
  <c r="N58" i="119"/>
  <c r="N57" i="119"/>
  <c r="N56" i="119"/>
  <c r="N55" i="119"/>
  <c r="N54" i="119"/>
  <c r="N53" i="119"/>
  <c r="N52" i="119"/>
  <c r="N51" i="119"/>
  <c r="N50" i="119"/>
  <c r="N49" i="119"/>
  <c r="N48" i="119"/>
  <c r="N47" i="119"/>
  <c r="N46" i="119"/>
  <c r="N45" i="119"/>
  <c r="N44" i="119"/>
  <c r="N43" i="119"/>
  <c r="N42" i="119"/>
  <c r="N41" i="119"/>
  <c r="N40" i="119"/>
  <c r="N39" i="119"/>
  <c r="N38" i="119"/>
  <c r="N37" i="119"/>
  <c r="N36" i="119"/>
  <c r="N35" i="119"/>
  <c r="N34" i="119"/>
  <c r="N33" i="119"/>
  <c r="N32" i="119"/>
  <c r="N31" i="119"/>
  <c r="N30" i="119"/>
  <c r="N29" i="119"/>
  <c r="N28" i="119"/>
  <c r="N27" i="119"/>
  <c r="N26" i="119"/>
  <c r="N25" i="119"/>
  <c r="N24" i="119"/>
  <c r="N23" i="119"/>
  <c r="N22" i="119"/>
  <c r="N21" i="119"/>
  <c r="N20" i="119"/>
  <c r="N19" i="119"/>
  <c r="N18" i="119"/>
  <c r="N17" i="119"/>
  <c r="N16" i="119"/>
  <c r="N15" i="119"/>
  <c r="N14" i="119"/>
  <c r="N13" i="119"/>
  <c r="N12" i="119"/>
  <c r="N11" i="119"/>
  <c r="N10" i="119"/>
  <c r="N9" i="119"/>
  <c r="N8" i="119"/>
  <c r="N7" i="119"/>
  <c r="N6" i="119"/>
  <c r="N5" i="119"/>
  <c r="N4" i="119"/>
  <c r="N3" i="119"/>
  <c r="M3924" i="119"/>
  <c r="M3930" i="119"/>
  <c r="M3964" i="119"/>
  <c r="M3962" i="119"/>
  <c r="M3958" i="119"/>
  <c r="M3952" i="119"/>
  <c r="M3931" i="119"/>
  <c r="M3986" i="119"/>
  <c r="M3985" i="119"/>
  <c r="M3984" i="119"/>
  <c r="M3983" i="119"/>
  <c r="M3982" i="119"/>
  <c r="M3979" i="119"/>
  <c r="M3981" i="119"/>
  <c r="M3980" i="119"/>
  <c r="M3978" i="119"/>
  <c r="M3977" i="119"/>
  <c r="M3976" i="119"/>
  <c r="M3975" i="119"/>
  <c r="M3974" i="119"/>
  <c r="M3973" i="119"/>
  <c r="M3972" i="119"/>
  <c r="M3971" i="119"/>
  <c r="M3970" i="119"/>
  <c r="M3969" i="119"/>
  <c r="M3965" i="119"/>
  <c r="M3968" i="119"/>
  <c r="M3967" i="119"/>
  <c r="M3966" i="119"/>
  <c r="M3963" i="119"/>
  <c r="M3961" i="119"/>
  <c r="M3960" i="119"/>
  <c r="M3959" i="119"/>
  <c r="M3957" i="119"/>
  <c r="M3956" i="119"/>
  <c r="M3955" i="119"/>
  <c r="M3954" i="119"/>
  <c r="M3953" i="119"/>
  <c r="M3951" i="119"/>
  <c r="M3950" i="119"/>
  <c r="M3921" i="119"/>
  <c r="M3919" i="119"/>
  <c r="M3920" i="119"/>
  <c r="M3918" i="119"/>
  <c r="M3917" i="119"/>
  <c r="M3916" i="119"/>
  <c r="M3915" i="119"/>
  <c r="M3914" i="119"/>
  <c r="M3913" i="119"/>
  <c r="M3912" i="119"/>
  <c r="M3943" i="119"/>
  <c r="M3941" i="119"/>
  <c r="M3940" i="119"/>
  <c r="M3938" i="119"/>
  <c r="M3937" i="119"/>
  <c r="M3939" i="119"/>
  <c r="M3942" i="119"/>
  <c r="M3936" i="119"/>
  <c r="M3935" i="119"/>
  <c r="M3934" i="119"/>
  <c r="M3933" i="119"/>
  <c r="M3932" i="119"/>
  <c r="M3929" i="119"/>
  <c r="M3928" i="119"/>
  <c r="M3923" i="119"/>
  <c r="M3927" i="119"/>
  <c r="M3926" i="119"/>
  <c r="M3925" i="119"/>
  <c r="M3922" i="119"/>
  <c r="M3949" i="119"/>
  <c r="M3948" i="119"/>
  <c r="M3947" i="119"/>
  <c r="M3946" i="119"/>
  <c r="M3945" i="119"/>
  <c r="M3944" i="119"/>
  <c r="M3674" i="119"/>
  <c r="M3660" i="119"/>
  <c r="M3653" i="119"/>
  <c r="M3635" i="119"/>
  <c r="M3634" i="119"/>
  <c r="M3633" i="119"/>
  <c r="M3632" i="119"/>
  <c r="M3626" i="119"/>
  <c r="M3648" i="119"/>
  <c r="M3647" i="119"/>
  <c r="M3689" i="119"/>
  <c r="M3688" i="119"/>
  <c r="M3687" i="119"/>
  <c r="M3686" i="119"/>
  <c r="M3685" i="119"/>
  <c r="M3682" i="119"/>
  <c r="M3684" i="119"/>
  <c r="M3683" i="119"/>
  <c r="M3681" i="119"/>
  <c r="M3680" i="119"/>
  <c r="M3679" i="119"/>
  <c r="M3678" i="119"/>
  <c r="M3677" i="119"/>
  <c r="M3676" i="119"/>
  <c r="M3675" i="119"/>
  <c r="M3673" i="119"/>
  <c r="M3672" i="119"/>
  <c r="M3668" i="119"/>
  <c r="M3671" i="119"/>
  <c r="M3670" i="119"/>
  <c r="M3669" i="119"/>
  <c r="M3667" i="119"/>
  <c r="M3666" i="119"/>
  <c r="M3665" i="119"/>
  <c r="M3664" i="119"/>
  <c r="M3663" i="119"/>
  <c r="M3662" i="119"/>
  <c r="M3661" i="119"/>
  <c r="M3659" i="119"/>
  <c r="M3658" i="119"/>
  <c r="M3657" i="119"/>
  <c r="M3656" i="119"/>
  <c r="M3655" i="119"/>
  <c r="M3654" i="119"/>
  <c r="M3625" i="119"/>
  <c r="M3623" i="119"/>
  <c r="M3624" i="119"/>
  <c r="M3622" i="119"/>
  <c r="M3621" i="119"/>
  <c r="M3620" i="119"/>
  <c r="M3619" i="119"/>
  <c r="M3618" i="119"/>
  <c r="M3617" i="119"/>
  <c r="M3644" i="119"/>
  <c r="M3643" i="119"/>
  <c r="M3641" i="119"/>
  <c r="M3640" i="119"/>
  <c r="M3642" i="119"/>
  <c r="M3645" i="119"/>
  <c r="M3639" i="119"/>
  <c r="M3638" i="119"/>
  <c r="M3637" i="119"/>
  <c r="M3636" i="119"/>
  <c r="M3631" i="119"/>
  <c r="M3627" i="119"/>
  <c r="M3630" i="119"/>
  <c r="M3629" i="119"/>
  <c r="M3628" i="119"/>
  <c r="M3652" i="119"/>
  <c r="M3651" i="119"/>
  <c r="M3650" i="119"/>
  <c r="M3649" i="119"/>
  <c r="M3646" i="119"/>
  <c r="M3911" i="119"/>
  <c r="M3910" i="119"/>
  <c r="M3908" i="119"/>
  <c r="M3907" i="119"/>
  <c r="M3909" i="119"/>
  <c r="M3906" i="119"/>
  <c r="M3905" i="119"/>
  <c r="M3904" i="119"/>
  <c r="M3902" i="119"/>
  <c r="M3903" i="119"/>
  <c r="M3901" i="119"/>
  <c r="M3900" i="119"/>
  <c r="M3899" i="119"/>
  <c r="M3898" i="119"/>
  <c r="M3897" i="119"/>
  <c r="M3896" i="119"/>
  <c r="M3895" i="119"/>
  <c r="M3894" i="119"/>
  <c r="M3893" i="119"/>
  <c r="M3892" i="119"/>
  <c r="M3891" i="119"/>
  <c r="M3890" i="119"/>
  <c r="M3885" i="119"/>
  <c r="M3860" i="119"/>
  <c r="M3888" i="119"/>
  <c r="M3872" i="119"/>
  <c r="M3887" i="119"/>
  <c r="M3861" i="119"/>
  <c r="M3869" i="119"/>
  <c r="M3867" i="119"/>
  <c r="M3856" i="119"/>
  <c r="M3865" i="119"/>
  <c r="M3858" i="119"/>
  <c r="M3889" i="119"/>
  <c r="M3886" i="119"/>
  <c r="M3884" i="119"/>
  <c r="M3883" i="119"/>
  <c r="M3882" i="119"/>
  <c r="M3881" i="119"/>
  <c r="M3880" i="119"/>
  <c r="M3879" i="119"/>
  <c r="M3878" i="119"/>
  <c r="M3877" i="119"/>
  <c r="M3876" i="119"/>
  <c r="M3875" i="119"/>
  <c r="M3874" i="119"/>
  <c r="M3873" i="119"/>
  <c r="M3871" i="119"/>
  <c r="M3870" i="119"/>
  <c r="M3868" i="119"/>
  <c r="M3866" i="119"/>
  <c r="M3864" i="119"/>
  <c r="M3863" i="119"/>
  <c r="M3862" i="119"/>
  <c r="M3859" i="119"/>
  <c r="M3857" i="119"/>
  <c r="M3855" i="119"/>
  <c r="M3854" i="119"/>
  <c r="M3853" i="119"/>
  <c r="M3852" i="119"/>
  <c r="M3848" i="119"/>
  <c r="M3851" i="119"/>
  <c r="M3850" i="119"/>
  <c r="M3844" i="119"/>
  <c r="M3849" i="119"/>
  <c r="M3847" i="119"/>
  <c r="M3846" i="119"/>
  <c r="M3845" i="119"/>
  <c r="M3838" i="119"/>
  <c r="M3843" i="119"/>
  <c r="M3841" i="119"/>
  <c r="M3842" i="119"/>
  <c r="M3840" i="119"/>
  <c r="M3839" i="119"/>
  <c r="M3837" i="119"/>
  <c r="M3836" i="119"/>
  <c r="M3835" i="119"/>
  <c r="M3834" i="119"/>
  <c r="M3833" i="119"/>
  <c r="M3832" i="119"/>
  <c r="M3831" i="119"/>
  <c r="M3830" i="119"/>
  <c r="M3829" i="119"/>
  <c r="M3828" i="119"/>
  <c r="M3827" i="119"/>
  <c r="M3826" i="119"/>
  <c r="M3825" i="119"/>
  <c r="M3824" i="119"/>
  <c r="M3823" i="119"/>
  <c r="M3822" i="119"/>
  <c r="M3821" i="119"/>
  <c r="M3820" i="119"/>
  <c r="M3819" i="119"/>
  <c r="M3818" i="119"/>
  <c r="M3817" i="119"/>
  <c r="M3816" i="119"/>
  <c r="M3815" i="119"/>
  <c r="M3814" i="119"/>
  <c r="M3813" i="119"/>
  <c r="M3812" i="119"/>
  <c r="M3811" i="119"/>
  <c r="M3810" i="119"/>
  <c r="M3809" i="119"/>
  <c r="M3808" i="119"/>
  <c r="M3807" i="119"/>
  <c r="M3806" i="119"/>
  <c r="M3805" i="119"/>
  <c r="M3804" i="119"/>
  <c r="M3800" i="119"/>
  <c r="M3802" i="119"/>
  <c r="M3803" i="119"/>
  <c r="M3801" i="119"/>
  <c r="M3799" i="119"/>
  <c r="M3798" i="119"/>
  <c r="M3797" i="119"/>
  <c r="M3796" i="119"/>
  <c r="M3795" i="119"/>
  <c r="M3792" i="119"/>
  <c r="M3794" i="119"/>
  <c r="M3793" i="119"/>
  <c r="M3789" i="119"/>
  <c r="M3791" i="119"/>
  <c r="M3790" i="119"/>
  <c r="M3788" i="119"/>
  <c r="M3787" i="119"/>
  <c r="M3786" i="119"/>
  <c r="M3785" i="119"/>
  <c r="M3784" i="119"/>
  <c r="M3783" i="119"/>
  <c r="M3782" i="119"/>
  <c r="M3777" i="119"/>
  <c r="M3776" i="119"/>
  <c r="M3779" i="119"/>
  <c r="M3781" i="119"/>
  <c r="M3780" i="119"/>
  <c r="M3778" i="119"/>
  <c r="M3775" i="119"/>
  <c r="M3774" i="119"/>
  <c r="M3773" i="119"/>
  <c r="M3772" i="119"/>
  <c r="M3766" i="119"/>
  <c r="M3768" i="119"/>
  <c r="M3771" i="119"/>
  <c r="M3770" i="119"/>
  <c r="M3769" i="119"/>
  <c r="M3767" i="119"/>
  <c r="M3765" i="119"/>
  <c r="M3764" i="119"/>
  <c r="M3763" i="119"/>
  <c r="M3762" i="119"/>
  <c r="M3761" i="119"/>
  <c r="M3760" i="119"/>
  <c r="M3759" i="119"/>
  <c r="M3758" i="119"/>
  <c r="M3757" i="119"/>
  <c r="M3748" i="119"/>
  <c r="M3752" i="119"/>
  <c r="M3756" i="119"/>
  <c r="M3755" i="119"/>
  <c r="M3754" i="119"/>
  <c r="M3753" i="119"/>
  <c r="M3751" i="119"/>
  <c r="M3750" i="119"/>
  <c r="M3749" i="119"/>
  <c r="M3747" i="119"/>
  <c r="M3746" i="119"/>
  <c r="M3745" i="119"/>
  <c r="M3744" i="119"/>
  <c r="M3743" i="119"/>
  <c r="M3742" i="119"/>
  <c r="M3741" i="119"/>
  <c r="M3740" i="119"/>
  <c r="M3735" i="119"/>
  <c r="M3738" i="119"/>
  <c r="M3731" i="119"/>
  <c r="M3733" i="119"/>
  <c r="M3739" i="119"/>
  <c r="M3737" i="119"/>
  <c r="M3736" i="119"/>
  <c r="M3734" i="119"/>
  <c r="M3732" i="119"/>
  <c r="M3725" i="119"/>
  <c r="M3729" i="119"/>
  <c r="M3718" i="119"/>
  <c r="M3730" i="119"/>
  <c r="M3728" i="119"/>
  <c r="M3727" i="119"/>
  <c r="M3726" i="119"/>
  <c r="M3724" i="119"/>
  <c r="M3723" i="119"/>
  <c r="M3722" i="119"/>
  <c r="M3721" i="119"/>
  <c r="M3720" i="119"/>
  <c r="M3719" i="119"/>
  <c r="M3717" i="119"/>
  <c r="M3716" i="119"/>
  <c r="M3712" i="119"/>
  <c r="M3715" i="119"/>
  <c r="M3714" i="119"/>
  <c r="M3713" i="119"/>
  <c r="M3711" i="119"/>
  <c r="M3710" i="119"/>
  <c r="M3706" i="119"/>
  <c r="M3709" i="119"/>
  <c r="M3708" i="119"/>
  <c r="M3707" i="119"/>
  <c r="M3705" i="119"/>
  <c r="M3704" i="119"/>
  <c r="M3703" i="119"/>
  <c r="M3702" i="119"/>
  <c r="M3700" i="119"/>
  <c r="M3701" i="119"/>
  <c r="M3699" i="119"/>
  <c r="M3698" i="119"/>
  <c r="M3697" i="119"/>
  <c r="M3696" i="119"/>
  <c r="M3695" i="119"/>
  <c r="M3694" i="119"/>
  <c r="M3693" i="119"/>
  <c r="M3692" i="119"/>
  <c r="M3691" i="119"/>
  <c r="M3690" i="119"/>
  <c r="M3493" i="119"/>
  <c r="M3570" i="119"/>
  <c r="M3590" i="119"/>
  <c r="M3563" i="119"/>
  <c r="M3469" i="119"/>
  <c r="M3470" i="119"/>
  <c r="M3616" i="119"/>
  <c r="M3615" i="119"/>
  <c r="M3613" i="119"/>
  <c r="M3612" i="119"/>
  <c r="M3614" i="119"/>
  <c r="M3611" i="119"/>
  <c r="M3610" i="119"/>
  <c r="M3609" i="119"/>
  <c r="M3607" i="119"/>
  <c r="M3608" i="119"/>
  <c r="M3606" i="119"/>
  <c r="M3605" i="119"/>
  <c r="M3604" i="119"/>
  <c r="M3603" i="119"/>
  <c r="M3602" i="119"/>
  <c r="M3601" i="119"/>
  <c r="M3600" i="119"/>
  <c r="M3599" i="119"/>
  <c r="M3598" i="119"/>
  <c r="M3597" i="119"/>
  <c r="M3596" i="119"/>
  <c r="M3594" i="119"/>
  <c r="M3595" i="119"/>
  <c r="M3593" i="119"/>
  <c r="M3591" i="119"/>
  <c r="M3564" i="119"/>
  <c r="M3571" i="119"/>
  <c r="M3569" i="119"/>
  <c r="M3560" i="119"/>
  <c r="M3568" i="119"/>
  <c r="M3561" i="119"/>
  <c r="M3592" i="119"/>
  <c r="M3589" i="119"/>
  <c r="M3588" i="119"/>
  <c r="M3587" i="119"/>
  <c r="M3586" i="119"/>
  <c r="M3585" i="119"/>
  <c r="M3584" i="119"/>
  <c r="M3583" i="119"/>
  <c r="M3582" i="119"/>
  <c r="M3581" i="119"/>
  <c r="M3580" i="119"/>
  <c r="M3579" i="119"/>
  <c r="M3578" i="119"/>
  <c r="M3577" i="119"/>
  <c r="M3576" i="119"/>
  <c r="M3575" i="119"/>
  <c r="M3574" i="119"/>
  <c r="M3573" i="119"/>
  <c r="M3572" i="119"/>
  <c r="M3567" i="119"/>
  <c r="M3566" i="119"/>
  <c r="M3565" i="119"/>
  <c r="M3562" i="119"/>
  <c r="M3559" i="119"/>
  <c r="M3558" i="119"/>
  <c r="M3557" i="119"/>
  <c r="M3556" i="119"/>
  <c r="M3552" i="119"/>
  <c r="M3555" i="119"/>
  <c r="M3554" i="119"/>
  <c r="M3548" i="119"/>
  <c r="M3553" i="119"/>
  <c r="M3551" i="119"/>
  <c r="M3550" i="119"/>
  <c r="M3549" i="119"/>
  <c r="M3542" i="119"/>
  <c r="M3547" i="119"/>
  <c r="M3545" i="119"/>
  <c r="M3546" i="119"/>
  <c r="M3544" i="119"/>
  <c r="M3543" i="119"/>
  <c r="M3541" i="119"/>
  <c r="M3540" i="119"/>
  <c r="M3539" i="119"/>
  <c r="M3538" i="119"/>
  <c r="M3537" i="119"/>
  <c r="M3536" i="119"/>
  <c r="M3535" i="119"/>
  <c r="M3534" i="119"/>
  <c r="M3533" i="119"/>
  <c r="M3532" i="119"/>
  <c r="M3531" i="119"/>
  <c r="M3530" i="119"/>
  <c r="M3529" i="119"/>
  <c r="M3528" i="119"/>
  <c r="M3527" i="119"/>
  <c r="M3526" i="119"/>
  <c r="M3525" i="119"/>
  <c r="M3524" i="119"/>
  <c r="M3523" i="119"/>
  <c r="M3522" i="119"/>
  <c r="M3521" i="119"/>
  <c r="M3520" i="119"/>
  <c r="M3519" i="119"/>
  <c r="M3518" i="119"/>
  <c r="M3517" i="119"/>
  <c r="M3516" i="119"/>
  <c r="M3515" i="119"/>
  <c r="M3514" i="119"/>
  <c r="M3513" i="119"/>
  <c r="M3512" i="119"/>
  <c r="M3511" i="119"/>
  <c r="M3510" i="119"/>
  <c r="M3509" i="119"/>
  <c r="M3508" i="119"/>
  <c r="M3504" i="119"/>
  <c r="M3506" i="119"/>
  <c r="M3507" i="119"/>
  <c r="M3505" i="119"/>
  <c r="M3503" i="119"/>
  <c r="M3502" i="119"/>
  <c r="M3501" i="119"/>
  <c r="M3500" i="119"/>
  <c r="M3499" i="119"/>
  <c r="M3496" i="119"/>
  <c r="M3498" i="119"/>
  <c r="M3497" i="119"/>
  <c r="M3495" i="119"/>
  <c r="M3494" i="119"/>
  <c r="M3492" i="119"/>
  <c r="M3491" i="119"/>
  <c r="M3490" i="119"/>
  <c r="M3489" i="119"/>
  <c r="M3488" i="119"/>
  <c r="M3487" i="119"/>
  <c r="M3486" i="119"/>
  <c r="M3485" i="119"/>
  <c r="M3481" i="119"/>
  <c r="M3480" i="119"/>
  <c r="M3484" i="119"/>
  <c r="M3483" i="119"/>
  <c r="M3482" i="119"/>
  <c r="M3479" i="119"/>
  <c r="M3478" i="119"/>
  <c r="M3477" i="119"/>
  <c r="M3476" i="119"/>
  <c r="M3472" i="119"/>
  <c r="M3475" i="119"/>
  <c r="M3474" i="119"/>
  <c r="M3473" i="119"/>
  <c r="M3471" i="119"/>
  <c r="M3468" i="119"/>
  <c r="M3467" i="119"/>
  <c r="M3466" i="119"/>
  <c r="M3465" i="119"/>
  <c r="M3464" i="119"/>
  <c r="M3463" i="119"/>
  <c r="M3462" i="119"/>
  <c r="M3461" i="119"/>
  <c r="M3452" i="119"/>
  <c r="M3456" i="119"/>
  <c r="M3460" i="119"/>
  <c r="M3459" i="119"/>
  <c r="M3458" i="119"/>
  <c r="M3457" i="119"/>
  <c r="M3455" i="119"/>
  <c r="M3454" i="119"/>
  <c r="M3453" i="119"/>
  <c r="M3451" i="119"/>
  <c r="M3450" i="119"/>
  <c r="M3449" i="119"/>
  <c r="M3448" i="119"/>
  <c r="M3447" i="119"/>
  <c r="M3446" i="119"/>
  <c r="M3445" i="119"/>
  <c r="M3444" i="119"/>
  <c r="M3439" i="119"/>
  <c r="M3442" i="119"/>
  <c r="M3435" i="119"/>
  <c r="M3437" i="119"/>
  <c r="M3443" i="119"/>
  <c r="M3441" i="119"/>
  <c r="M3440" i="119"/>
  <c r="M3438" i="119"/>
  <c r="M3436" i="119"/>
  <c r="M3429" i="119"/>
  <c r="M3433" i="119"/>
  <c r="M3422" i="119"/>
  <c r="M3434" i="119"/>
  <c r="M3432" i="119"/>
  <c r="M3431" i="119"/>
  <c r="M3430" i="119"/>
  <c r="M3428" i="119"/>
  <c r="M3427" i="119"/>
  <c r="M3426" i="119"/>
  <c r="M3425" i="119"/>
  <c r="M3424" i="119"/>
  <c r="M3423" i="119"/>
  <c r="M3421" i="119"/>
  <c r="M3420" i="119"/>
  <c r="M3416" i="119"/>
  <c r="M3419" i="119"/>
  <c r="M3418" i="119"/>
  <c r="M3417" i="119"/>
  <c r="M3415" i="119"/>
  <c r="M3414" i="119"/>
  <c r="M3410" i="119"/>
  <c r="M3413" i="119"/>
  <c r="M3412" i="119"/>
  <c r="M3411" i="119"/>
  <c r="M3409" i="119"/>
  <c r="M3408" i="119"/>
  <c r="M3407" i="119"/>
  <c r="M3406" i="119"/>
  <c r="M3404" i="119"/>
  <c r="M3405" i="119"/>
  <c r="M3403" i="119"/>
  <c r="M3402" i="119"/>
  <c r="M3401" i="119"/>
  <c r="M3400" i="119"/>
  <c r="M3399" i="119"/>
  <c r="M3398" i="119"/>
  <c r="M3397" i="119"/>
  <c r="M3395" i="119"/>
  <c r="M3396" i="119"/>
  <c r="M3394" i="119"/>
  <c r="M3393" i="119"/>
  <c r="M3184" i="119"/>
  <c r="M3141" i="119"/>
  <c r="M3137" i="119"/>
  <c r="M3322" i="119"/>
  <c r="M3253" i="119"/>
  <c r="M3251" i="119"/>
  <c r="M3248" i="119"/>
  <c r="M3226" i="119"/>
  <c r="M3212" i="119"/>
  <c r="M3206" i="119"/>
  <c r="M3152" i="119"/>
  <c r="M3143" i="119"/>
  <c r="M3139" i="119"/>
  <c r="M3108" i="119"/>
  <c r="M3102" i="119"/>
  <c r="M3314" i="119"/>
  <c r="M3317" i="119"/>
  <c r="M3258" i="119"/>
  <c r="M3261" i="119"/>
  <c r="M3260" i="119"/>
  <c r="M3254" i="119"/>
  <c r="M3209" i="119"/>
  <c r="M3207" i="119"/>
  <c r="M3210" i="119"/>
  <c r="M3196" i="119"/>
  <c r="M3148" i="119"/>
  <c r="M3118" i="119"/>
  <c r="M3114" i="119"/>
  <c r="M3321" i="119"/>
  <c r="M3320" i="119"/>
  <c r="M3319" i="119"/>
  <c r="M3315" i="119"/>
  <c r="M3318" i="119"/>
  <c r="M3316" i="119"/>
  <c r="M3313" i="119"/>
  <c r="M3312" i="119"/>
  <c r="M3311" i="119"/>
  <c r="M3310" i="119"/>
  <c r="M3309" i="119"/>
  <c r="M3308" i="119"/>
  <c r="M3307" i="119"/>
  <c r="M3306" i="119"/>
  <c r="M3305" i="119"/>
  <c r="M3304" i="119"/>
  <c r="M3303" i="119"/>
  <c r="M3302" i="119"/>
  <c r="M3301" i="119"/>
  <c r="M3300" i="119"/>
  <c r="M3299" i="119"/>
  <c r="M3298" i="119"/>
  <c r="M3297" i="119"/>
  <c r="M3296" i="119"/>
  <c r="M3295" i="119"/>
  <c r="M3294" i="119"/>
  <c r="M3293" i="119"/>
  <c r="M3292" i="119"/>
  <c r="M3291" i="119"/>
  <c r="M3290" i="119"/>
  <c r="M3289" i="119"/>
  <c r="M3288" i="119"/>
  <c r="M3287" i="119"/>
  <c r="M3286" i="119"/>
  <c r="M3285" i="119"/>
  <c r="M3284" i="119"/>
  <c r="M3283" i="119"/>
  <c r="M3282" i="119"/>
  <c r="M3281" i="119"/>
  <c r="M3280" i="119"/>
  <c r="M3279" i="119"/>
  <c r="M3278" i="119"/>
  <c r="M3277" i="119"/>
  <c r="M3276" i="119"/>
  <c r="M3275" i="119"/>
  <c r="M3274" i="119"/>
  <c r="M3273" i="119"/>
  <c r="M3272" i="119"/>
  <c r="M3271" i="119"/>
  <c r="M3270" i="119"/>
  <c r="M3269" i="119"/>
  <c r="M3268" i="119"/>
  <c r="M3267" i="119"/>
  <c r="M3266" i="119"/>
  <c r="M3265" i="119"/>
  <c r="M3264" i="119"/>
  <c r="M3263" i="119"/>
  <c r="M3262" i="119"/>
  <c r="M3252" i="119"/>
  <c r="M3250" i="119"/>
  <c r="M3249" i="119"/>
  <c r="M3247" i="119"/>
  <c r="M3246" i="119"/>
  <c r="M3245" i="119"/>
  <c r="M3244" i="119"/>
  <c r="M3243" i="119"/>
  <c r="M3242" i="119"/>
  <c r="M3259" i="119"/>
  <c r="M3257" i="119"/>
  <c r="M3256" i="119"/>
  <c r="M3255" i="119"/>
  <c r="M3241" i="119"/>
  <c r="M3240" i="119"/>
  <c r="M3239" i="119"/>
  <c r="M3238" i="119"/>
  <c r="M3237" i="119"/>
  <c r="M3236" i="119"/>
  <c r="M3235" i="119"/>
  <c r="M3234" i="119"/>
  <c r="M3232" i="119"/>
  <c r="M3215" i="119"/>
  <c r="M3233" i="119"/>
  <c r="M3231" i="119"/>
  <c r="M3229" i="119"/>
  <c r="M3228" i="119"/>
  <c r="M3227" i="119"/>
  <c r="M3230" i="119"/>
  <c r="M3225" i="119"/>
  <c r="M3223" i="119"/>
  <c r="M3222" i="119"/>
  <c r="M3221" i="119"/>
  <c r="M3220" i="119"/>
  <c r="M3219" i="119"/>
  <c r="M3218" i="119"/>
  <c r="M3217" i="119"/>
  <c r="M3216" i="119"/>
  <c r="M3224" i="119"/>
  <c r="M3211" i="119"/>
  <c r="M3214" i="119"/>
  <c r="M3208" i="119"/>
  <c r="M3213" i="119"/>
  <c r="M3205" i="119"/>
  <c r="M3204" i="119"/>
  <c r="M3200" i="119"/>
  <c r="M3199" i="119"/>
  <c r="M3198" i="119"/>
  <c r="M3197" i="119"/>
  <c r="M3203" i="119"/>
  <c r="M3195" i="119"/>
  <c r="M3194" i="119"/>
  <c r="M3193" i="119"/>
  <c r="M3202" i="119"/>
  <c r="M3201" i="119"/>
  <c r="M3192" i="119"/>
  <c r="M3188" i="119"/>
  <c r="M3187" i="119"/>
  <c r="M3186" i="119"/>
  <c r="M3185" i="119"/>
  <c r="M3183" i="119"/>
  <c r="M3191" i="119"/>
  <c r="M3190" i="119"/>
  <c r="M3182" i="119"/>
  <c r="M3181" i="119"/>
  <c r="M3189" i="119"/>
  <c r="M3180" i="119"/>
  <c r="M3178" i="119"/>
  <c r="M3177" i="119"/>
  <c r="M3176" i="119"/>
  <c r="M3175" i="119"/>
  <c r="M3174" i="119"/>
  <c r="M3173" i="119"/>
  <c r="M3172" i="119"/>
  <c r="M3171" i="119"/>
  <c r="M3170" i="119"/>
  <c r="M3169" i="119"/>
  <c r="M3168" i="119"/>
  <c r="M3179" i="119"/>
  <c r="M3166" i="119"/>
  <c r="M3165" i="119"/>
  <c r="M3164" i="119"/>
  <c r="M3163" i="119"/>
  <c r="M3162" i="119"/>
  <c r="M3161" i="119"/>
  <c r="M3160" i="119"/>
  <c r="M3159" i="119"/>
  <c r="M3158" i="119"/>
  <c r="M3157" i="119"/>
  <c r="M3156" i="119"/>
  <c r="M3155" i="119"/>
  <c r="M3154" i="119"/>
  <c r="M3153" i="119"/>
  <c r="M3151" i="119"/>
  <c r="M3150" i="119"/>
  <c r="M3149" i="119"/>
  <c r="M3167" i="119"/>
  <c r="M3144" i="119"/>
  <c r="M3142" i="119"/>
  <c r="M3140" i="119"/>
  <c r="M3138" i="119"/>
  <c r="M3136" i="119"/>
  <c r="M3135" i="119"/>
  <c r="M3134" i="119"/>
  <c r="M3133" i="119"/>
  <c r="M3132" i="119"/>
  <c r="M3131" i="119"/>
  <c r="M3130" i="119"/>
  <c r="M3129" i="119"/>
  <c r="M3128" i="119"/>
  <c r="M3127" i="119"/>
  <c r="M3126" i="119"/>
  <c r="M3125" i="119"/>
  <c r="M3124" i="119"/>
  <c r="M3123" i="119"/>
  <c r="M3122" i="119"/>
  <c r="M3121" i="119"/>
  <c r="M3120" i="119"/>
  <c r="M3147" i="119"/>
  <c r="M3119" i="119"/>
  <c r="M3146" i="119"/>
  <c r="M3145" i="119"/>
  <c r="M3117" i="119"/>
  <c r="M3116" i="119"/>
  <c r="M3115" i="119"/>
  <c r="M3111" i="119"/>
  <c r="M3110" i="119"/>
  <c r="M3109" i="119"/>
  <c r="M3107" i="119"/>
  <c r="M3106" i="119"/>
  <c r="M3105" i="119"/>
  <c r="M3104" i="119"/>
  <c r="M3103" i="119"/>
  <c r="M3113" i="119"/>
  <c r="M3112" i="119"/>
  <c r="M3098" i="119"/>
  <c r="M3097" i="119"/>
  <c r="M3101" i="119"/>
  <c r="M3100" i="119"/>
  <c r="M3099" i="119"/>
  <c r="M3094" i="119"/>
  <c r="M3093" i="119"/>
  <c r="M3092" i="119"/>
  <c r="M3091" i="119"/>
  <c r="M3096" i="119"/>
  <c r="M3095" i="119"/>
  <c r="M2874" i="119"/>
  <c r="M3024" i="119"/>
  <c r="M3023" i="119"/>
  <c r="M3022" i="119"/>
  <c r="M3019" i="119"/>
  <c r="M3021" i="119"/>
  <c r="M3020" i="119"/>
  <c r="M3018" i="119"/>
  <c r="M3017" i="119"/>
  <c r="M3016" i="119"/>
  <c r="M3015" i="119"/>
  <c r="M3014" i="119"/>
  <c r="M3013" i="119"/>
  <c r="M3012" i="119"/>
  <c r="M3011" i="119"/>
  <c r="M3010" i="119"/>
  <c r="M3009" i="119"/>
  <c r="M3008" i="119"/>
  <c r="M3007" i="119"/>
  <c r="M3006" i="119"/>
  <c r="M3005" i="119"/>
  <c r="M3004" i="119"/>
  <c r="M3003" i="119"/>
  <c r="M3002" i="119"/>
  <c r="M3001" i="119"/>
  <c r="M3000" i="119"/>
  <c r="M2999" i="119"/>
  <c r="M2998" i="119"/>
  <c r="M2997" i="119"/>
  <c r="M2996" i="119"/>
  <c r="M2995" i="119"/>
  <c r="M2994" i="119"/>
  <c r="M2993" i="119"/>
  <c r="M2992" i="119"/>
  <c r="M2991" i="119"/>
  <c r="M2990" i="119"/>
  <c r="M2989" i="119"/>
  <c r="M2988" i="119"/>
  <c r="M2987" i="119"/>
  <c r="M2986" i="119"/>
  <c r="M2985" i="119"/>
  <c r="M2984" i="119"/>
  <c r="M2983" i="119"/>
  <c r="M2982" i="119"/>
  <c r="M2981" i="119"/>
  <c r="M2980" i="119"/>
  <c r="M2979" i="119"/>
  <c r="M2978" i="119"/>
  <c r="M2977" i="119"/>
  <c r="M2976" i="119"/>
  <c r="M2975" i="119"/>
  <c r="M2974" i="119"/>
  <c r="M2973" i="119"/>
  <c r="M2972" i="119"/>
  <c r="M2971" i="119"/>
  <c r="M2970" i="119"/>
  <c r="M2969" i="119"/>
  <c r="M2964" i="119"/>
  <c r="M2963" i="119"/>
  <c r="M2962" i="119"/>
  <c r="M2961" i="119"/>
  <c r="M2960" i="119"/>
  <c r="M2959" i="119"/>
  <c r="M2958" i="119"/>
  <c r="M2957" i="119"/>
  <c r="M2956" i="119"/>
  <c r="M2968" i="119"/>
  <c r="M2967" i="119"/>
  <c r="M2966" i="119"/>
  <c r="M2965" i="119"/>
  <c r="M2955" i="119"/>
  <c r="M2954" i="119"/>
  <c r="M2953" i="119"/>
  <c r="M2952" i="119"/>
  <c r="M2951" i="119"/>
  <c r="M2950" i="119"/>
  <c r="M2949" i="119"/>
  <c r="M2948" i="119"/>
  <c r="M2946" i="119"/>
  <c r="M2930" i="119"/>
  <c r="M2947" i="119"/>
  <c r="M2945" i="119"/>
  <c r="M2943" i="119"/>
  <c r="M2942" i="119"/>
  <c r="M2941" i="119"/>
  <c r="M2944" i="119"/>
  <c r="M2940" i="119"/>
  <c r="M2938" i="119"/>
  <c r="M2937" i="119"/>
  <c r="M2936" i="119"/>
  <c r="M2935" i="119"/>
  <c r="M2934" i="119"/>
  <c r="M2933" i="119"/>
  <c r="M2932" i="119"/>
  <c r="M2931" i="119"/>
  <c r="M2939" i="119"/>
  <c r="M2927" i="119"/>
  <c r="M2929" i="119"/>
  <c r="M2926" i="119"/>
  <c r="M2928" i="119"/>
  <c r="M2925" i="119"/>
  <c r="M2924" i="119"/>
  <c r="M2920" i="119"/>
  <c r="M2919" i="119"/>
  <c r="M2918" i="119"/>
  <c r="M2917" i="119"/>
  <c r="M2923" i="119"/>
  <c r="M2916" i="119"/>
  <c r="M2915" i="119"/>
  <c r="M2914" i="119"/>
  <c r="M2922" i="119"/>
  <c r="M2921" i="119"/>
  <c r="M2913" i="119"/>
  <c r="M2909" i="119"/>
  <c r="M2908" i="119"/>
  <c r="M2907" i="119"/>
  <c r="M2906" i="119"/>
  <c r="M2905" i="119"/>
  <c r="M2912" i="119"/>
  <c r="M2911" i="119"/>
  <c r="M2904" i="119"/>
  <c r="M2903" i="119"/>
  <c r="M2910" i="119"/>
  <c r="M2902" i="119"/>
  <c r="M2900" i="119"/>
  <c r="M2899" i="119"/>
  <c r="M2898" i="119"/>
  <c r="M2897" i="119"/>
  <c r="M2896" i="119"/>
  <c r="M2895" i="119"/>
  <c r="M2894" i="119"/>
  <c r="M2893" i="119"/>
  <c r="M2892" i="119"/>
  <c r="M2891" i="119"/>
  <c r="M2890" i="119"/>
  <c r="M2901" i="119"/>
  <c r="M2888" i="119"/>
  <c r="M2887" i="119"/>
  <c r="M2886" i="119"/>
  <c r="M2885" i="119"/>
  <c r="M2884" i="119"/>
  <c r="M2883" i="119"/>
  <c r="M2882" i="119"/>
  <c r="M2881" i="119"/>
  <c r="M2880" i="119"/>
  <c r="M2879" i="119"/>
  <c r="M2878" i="119"/>
  <c r="M2877" i="119"/>
  <c r="M2876" i="119"/>
  <c r="M2875" i="119"/>
  <c r="M2873" i="119"/>
  <c r="M2872" i="119"/>
  <c r="M2871" i="119"/>
  <c r="M2889" i="119"/>
  <c r="M2867" i="119"/>
  <c r="M2866" i="119"/>
  <c r="M2865" i="119"/>
  <c r="M2864" i="119"/>
  <c r="M2863" i="119"/>
  <c r="M2862" i="119"/>
  <c r="M2861" i="119"/>
  <c r="M2860" i="119"/>
  <c r="M2859" i="119"/>
  <c r="M2858" i="119"/>
  <c r="M2857" i="119"/>
  <c r="M2856" i="119"/>
  <c r="M2855" i="119"/>
  <c r="M2854" i="119"/>
  <c r="M2853" i="119"/>
  <c r="M2852" i="119"/>
  <c r="M2851" i="119"/>
  <c r="M2850" i="119"/>
  <c r="M2849" i="119"/>
  <c r="M2848" i="119"/>
  <c r="M2847" i="119"/>
  <c r="M2870" i="119"/>
  <c r="M2846" i="119"/>
  <c r="M2869" i="119"/>
  <c r="M2868" i="119"/>
  <c r="M2845" i="119"/>
  <c r="M2844" i="119"/>
  <c r="M2843" i="119"/>
  <c r="M2840" i="119"/>
  <c r="M2839" i="119"/>
  <c r="M2838" i="119"/>
  <c r="M2837" i="119"/>
  <c r="M2836" i="119"/>
  <c r="M2835" i="119"/>
  <c r="M2834" i="119"/>
  <c r="M2833" i="119"/>
  <c r="M2842" i="119"/>
  <c r="M2841" i="119"/>
  <c r="M2829" i="119"/>
  <c r="M2828" i="119"/>
  <c r="M2832" i="119"/>
  <c r="M2831" i="119"/>
  <c r="M2830" i="119"/>
  <c r="M2825" i="119"/>
  <c r="M2824" i="119"/>
  <c r="M2823" i="119"/>
  <c r="M2827" i="119"/>
  <c r="M2826" i="119"/>
  <c r="M3392" i="119"/>
  <c r="M3391" i="119"/>
  <c r="M3383" i="119"/>
  <c r="M3382" i="119"/>
  <c r="M3381" i="119"/>
  <c r="M3390" i="119"/>
  <c r="M3389" i="119"/>
  <c r="M3388" i="119"/>
  <c r="M3387" i="119"/>
  <c r="M3386" i="119"/>
  <c r="M3385" i="119"/>
  <c r="M3380" i="119"/>
  <c r="M3379" i="119"/>
  <c r="M3378" i="119"/>
  <c r="M3377" i="119"/>
  <c r="M3376" i="119"/>
  <c r="M3384" i="119"/>
  <c r="M3375" i="119"/>
  <c r="M3366" i="119"/>
  <c r="M3364" i="119"/>
  <c r="M3363" i="119"/>
  <c r="M3362" i="119"/>
  <c r="M3361" i="119"/>
  <c r="M3360" i="119"/>
  <c r="M3373" i="119"/>
  <c r="M3359" i="119"/>
  <c r="M3358" i="119"/>
  <c r="M3357" i="119"/>
  <c r="M3355" i="119"/>
  <c r="M3354" i="119"/>
  <c r="M3353" i="119"/>
  <c r="M3352" i="119"/>
  <c r="M3365" i="119"/>
  <c r="M3374" i="119"/>
  <c r="M3356" i="119"/>
  <c r="M3372" i="119"/>
  <c r="M3371" i="119"/>
  <c r="M3370" i="119"/>
  <c r="M3369" i="119"/>
  <c r="M3368" i="119"/>
  <c r="M3367" i="119"/>
  <c r="M3351" i="119"/>
  <c r="M3350" i="119"/>
  <c r="M3345" i="119"/>
  <c r="M3344" i="119"/>
  <c r="M3343" i="119"/>
  <c r="M3342" i="119"/>
  <c r="M3341" i="119"/>
  <c r="M3340" i="119"/>
  <c r="M3339" i="119"/>
  <c r="M3338" i="119"/>
  <c r="M3337" i="119"/>
  <c r="M3349" i="119"/>
  <c r="M3336" i="119"/>
  <c r="M3335" i="119"/>
  <c r="M3334" i="119"/>
  <c r="M3333" i="119"/>
  <c r="M3348" i="119"/>
  <c r="M3332" i="119"/>
  <c r="M3347" i="119"/>
  <c r="M3346" i="119"/>
  <c r="M3331" i="119"/>
  <c r="M3330" i="119"/>
  <c r="M3328" i="119"/>
  <c r="M3327" i="119"/>
  <c r="M3326" i="119"/>
  <c r="M3325" i="119"/>
  <c r="M3324" i="119"/>
  <c r="M3323" i="119"/>
  <c r="M3329" i="119"/>
  <c r="M3090" i="119"/>
  <c r="M3089" i="119"/>
  <c r="M3082" i="119"/>
  <c r="M3081" i="119"/>
  <c r="M3080" i="119"/>
  <c r="M3088" i="119"/>
  <c r="M3087" i="119"/>
  <c r="M3086" i="119"/>
  <c r="M3085" i="119"/>
  <c r="M3084" i="119"/>
  <c r="M3079" i="119"/>
  <c r="M3078" i="119"/>
  <c r="M3077" i="119"/>
  <c r="M3076" i="119"/>
  <c r="M3075" i="119"/>
  <c r="M3083" i="119"/>
  <c r="M3074" i="119"/>
  <c r="M3066" i="119"/>
  <c r="M3065" i="119"/>
  <c r="M3064" i="119"/>
  <c r="M3063" i="119"/>
  <c r="M3062" i="119"/>
  <c r="M3061" i="119"/>
  <c r="M3073" i="119"/>
  <c r="M3060" i="119"/>
  <c r="M3059" i="119"/>
  <c r="M3058" i="119"/>
  <c r="M3057" i="119"/>
  <c r="M3056" i="119"/>
  <c r="M3055" i="119"/>
  <c r="M3054" i="119"/>
  <c r="M3072" i="119"/>
  <c r="M3071" i="119"/>
  <c r="M3070" i="119"/>
  <c r="M3069" i="119"/>
  <c r="M3068" i="119"/>
  <c r="M3067" i="119"/>
  <c r="M3053" i="119"/>
  <c r="M3052" i="119"/>
  <c r="M3047" i="119"/>
  <c r="M3046" i="119"/>
  <c r="M3045" i="119"/>
  <c r="M3044" i="119"/>
  <c r="M3043" i="119"/>
  <c r="M3042" i="119"/>
  <c r="M3041" i="119"/>
  <c r="M3040" i="119"/>
  <c r="M3051" i="119"/>
  <c r="M3039" i="119"/>
  <c r="M3038" i="119"/>
  <c r="M3037" i="119"/>
  <c r="M3036" i="119"/>
  <c r="M3035" i="119"/>
  <c r="M3034" i="119"/>
  <c r="M3050" i="119"/>
  <c r="M3033" i="119"/>
  <c r="M3049" i="119"/>
  <c r="M3048" i="119"/>
  <c r="M3032" i="119"/>
  <c r="M3031" i="119"/>
  <c r="M3029" i="119"/>
  <c r="M3028" i="119"/>
  <c r="M3027" i="119"/>
  <c r="M3026" i="119"/>
  <c r="M3025" i="119"/>
  <c r="M3030" i="119"/>
  <c r="M2822" i="119"/>
  <c r="M2821" i="119"/>
  <c r="M2814" i="119"/>
  <c r="M2813" i="119"/>
  <c r="M2812" i="119"/>
  <c r="M2820" i="119"/>
  <c r="M2819" i="119"/>
  <c r="M2818" i="119"/>
  <c r="M2817" i="119"/>
  <c r="M2816" i="119"/>
  <c r="M2811" i="119"/>
  <c r="M2810" i="119"/>
  <c r="M2809" i="119"/>
  <c r="M2808" i="119"/>
  <c r="M2807" i="119"/>
  <c r="M2806" i="119"/>
  <c r="M2815" i="119"/>
  <c r="M2805" i="119"/>
  <c r="M2797" i="119"/>
  <c r="M2796" i="119"/>
  <c r="M2795" i="119"/>
  <c r="M2794" i="119"/>
  <c r="M2793" i="119"/>
  <c r="M2792" i="119"/>
  <c r="M2804" i="119"/>
  <c r="M2791" i="119"/>
  <c r="M2790" i="119"/>
  <c r="M2789" i="119"/>
  <c r="M2788" i="119"/>
  <c r="M2787" i="119"/>
  <c r="M2786" i="119"/>
  <c r="M2785" i="119"/>
  <c r="M2803" i="119"/>
  <c r="M2802" i="119"/>
  <c r="M2801" i="119"/>
  <c r="M2800" i="119"/>
  <c r="M2799" i="119"/>
  <c r="M2798" i="119"/>
  <c r="M2784" i="119"/>
  <c r="M2779" i="119"/>
  <c r="M2778" i="119"/>
  <c r="M2777" i="119"/>
  <c r="M2776" i="119"/>
  <c r="M2775" i="119"/>
  <c r="M2774" i="119"/>
  <c r="M2773" i="119"/>
  <c r="M2772" i="119"/>
  <c r="M2783" i="119"/>
  <c r="M2771" i="119"/>
  <c r="M2770" i="119"/>
  <c r="M2769" i="119"/>
  <c r="M2768" i="119"/>
  <c r="M2767" i="119"/>
  <c r="M2766" i="119"/>
  <c r="M2782" i="119"/>
  <c r="M2765" i="119"/>
  <c r="M2781" i="119"/>
  <c r="M2780" i="119"/>
  <c r="M2764" i="119"/>
  <c r="M2763" i="119"/>
  <c r="M2761" i="119"/>
  <c r="M2760" i="119"/>
  <c r="M2759" i="119"/>
  <c r="M2758" i="119"/>
  <c r="M2757" i="119"/>
  <c r="M2762" i="119"/>
  <c r="M2565" i="119"/>
  <c r="M2558" i="119"/>
  <c r="M2557" i="119"/>
  <c r="M2556" i="119"/>
  <c r="M2564" i="119"/>
  <c r="M2563" i="119"/>
  <c r="M2562" i="119"/>
  <c r="M2561" i="119"/>
  <c r="M2560" i="119"/>
  <c r="M2555" i="119"/>
  <c r="M2554" i="119"/>
  <c r="M2553" i="119"/>
  <c r="M2552" i="119"/>
  <c r="M2551" i="119"/>
  <c r="M2550" i="119"/>
  <c r="M2559" i="119"/>
  <c r="M2549" i="119"/>
  <c r="M2541" i="119"/>
  <c r="M2540" i="119"/>
  <c r="M2539" i="119"/>
  <c r="M2538" i="119"/>
  <c r="M2537" i="119"/>
  <c r="M2536" i="119"/>
  <c r="M2548" i="119"/>
  <c r="M2535" i="119"/>
  <c r="M2534" i="119"/>
  <c r="M2533" i="119"/>
  <c r="M2532" i="119"/>
  <c r="M2531" i="119"/>
  <c r="M2530" i="119"/>
  <c r="M2529" i="119"/>
  <c r="M2547" i="119"/>
  <c r="M2546" i="119"/>
  <c r="M2545" i="119"/>
  <c r="M2544" i="119"/>
  <c r="M2543" i="119"/>
  <c r="M2542" i="119"/>
  <c r="M2528" i="119"/>
  <c r="M2524" i="119"/>
  <c r="M2523" i="119"/>
  <c r="M2522" i="119"/>
  <c r="M2521" i="119"/>
  <c r="M2520" i="119"/>
  <c r="M2519" i="119"/>
  <c r="M2518" i="119"/>
  <c r="M2517" i="119"/>
  <c r="M2516" i="119"/>
  <c r="M2515" i="119"/>
  <c r="M2514" i="119"/>
  <c r="M2513" i="119"/>
  <c r="M2512" i="119"/>
  <c r="M2511" i="119"/>
  <c r="M2510" i="119"/>
  <c r="M2527" i="119"/>
  <c r="M2509" i="119"/>
  <c r="M2526" i="119"/>
  <c r="M2525" i="119"/>
  <c r="M2508" i="119"/>
  <c r="M2507" i="119"/>
  <c r="M2505" i="119"/>
  <c r="M2504" i="119"/>
  <c r="M2503" i="119"/>
  <c r="M2502" i="119"/>
  <c r="M2501" i="119"/>
  <c r="M2506" i="119"/>
  <c r="M2756" i="119"/>
  <c r="M2755" i="119"/>
  <c r="M2753" i="119"/>
  <c r="M2752" i="119"/>
  <c r="M2754" i="119"/>
  <c r="M2751" i="119"/>
  <c r="M2750" i="119"/>
  <c r="M2749" i="119"/>
  <c r="M2748" i="119"/>
  <c r="M2747" i="119"/>
  <c r="M2746" i="119"/>
  <c r="M2745" i="119"/>
  <c r="M2744" i="119"/>
  <c r="M2738" i="119"/>
  <c r="M2743" i="119"/>
  <c r="M2742" i="119"/>
  <c r="M2741" i="119"/>
  <c r="M2740" i="119"/>
  <c r="M2739" i="119"/>
  <c r="M2737" i="119"/>
  <c r="M2736" i="119"/>
  <c r="M2735" i="119"/>
  <c r="M2709" i="119"/>
  <c r="M2734" i="119"/>
  <c r="M2733" i="119"/>
  <c r="M2732" i="119"/>
  <c r="M2731" i="119"/>
  <c r="M2730" i="119"/>
  <c r="M2729" i="119"/>
  <c r="M2728" i="119"/>
  <c r="M2727" i="119"/>
  <c r="M2726" i="119"/>
  <c r="M2725" i="119"/>
  <c r="M2724" i="119"/>
  <c r="M2723" i="119"/>
  <c r="M2722" i="119"/>
  <c r="M2721" i="119"/>
  <c r="M2720" i="119"/>
  <c r="M2719" i="119"/>
  <c r="M2718" i="119"/>
  <c r="M2717" i="119"/>
  <c r="M2716" i="119"/>
  <c r="M2715" i="119"/>
  <c r="M2714" i="119"/>
  <c r="M2713" i="119"/>
  <c r="M2712" i="119"/>
  <c r="M2711" i="119"/>
  <c r="M2710" i="119"/>
  <c r="M2708" i="119"/>
  <c r="M2707" i="119"/>
  <c r="M2706" i="119"/>
  <c r="M2705" i="119"/>
  <c r="M2704" i="119"/>
  <c r="M2703" i="119"/>
  <c r="M2702" i="119"/>
  <c r="M2701" i="119"/>
  <c r="M2699" i="119"/>
  <c r="M2698" i="119"/>
  <c r="M2700" i="119"/>
  <c r="M2697" i="119"/>
  <c r="M2696" i="119"/>
  <c r="M2695" i="119"/>
  <c r="M2694" i="119"/>
  <c r="M2693" i="119"/>
  <c r="M2692" i="119"/>
  <c r="M2691" i="119"/>
  <c r="M2690" i="119"/>
  <c r="M2689" i="119"/>
  <c r="M2688" i="119"/>
  <c r="M2687" i="119"/>
  <c r="M2686" i="119"/>
  <c r="M2685" i="119"/>
  <c r="M2684" i="119"/>
  <c r="M2667" i="119"/>
  <c r="M2683" i="119"/>
  <c r="M2682" i="119"/>
  <c r="M2681" i="119"/>
  <c r="M2680" i="119"/>
  <c r="M2679" i="119"/>
  <c r="M2678" i="119"/>
  <c r="M2677" i="119"/>
  <c r="M2676" i="119"/>
  <c r="M2675" i="119"/>
  <c r="M2674" i="119"/>
  <c r="M2673" i="119"/>
  <c r="M2672" i="119"/>
  <c r="M2671" i="119"/>
  <c r="M2670" i="119"/>
  <c r="M2669" i="119"/>
  <c r="M2668" i="119"/>
  <c r="M2666" i="119"/>
  <c r="M2665" i="119"/>
  <c r="M2664" i="119"/>
  <c r="M2663" i="119"/>
  <c r="M2662" i="119"/>
  <c r="M2661" i="119"/>
  <c r="M2660" i="119"/>
  <c r="M2659" i="119"/>
  <c r="M2658" i="119"/>
  <c r="M2657" i="119"/>
  <c r="M2656" i="119"/>
  <c r="M2655" i="119"/>
  <c r="M2654" i="119"/>
  <c r="M2653" i="119"/>
  <c r="M2652" i="119"/>
  <c r="M2651" i="119"/>
  <c r="M2650" i="119"/>
  <c r="M2649" i="119"/>
  <c r="M2646" i="119"/>
  <c r="M2648" i="119"/>
  <c r="M2647" i="119"/>
  <c r="M2645" i="119"/>
  <c r="M2644" i="119"/>
  <c r="M2643" i="119"/>
  <c r="M2642" i="119"/>
  <c r="M2641" i="119"/>
  <c r="M2640" i="119"/>
  <c r="M2639" i="119"/>
  <c r="M2634" i="119"/>
  <c r="M2638" i="119"/>
  <c r="M2637" i="119"/>
  <c r="M2636" i="119"/>
  <c r="M2635" i="119"/>
  <c r="M2633" i="119"/>
  <c r="M2632" i="119"/>
  <c r="M2631" i="119"/>
  <c r="M2630" i="119"/>
  <c r="M2629" i="119"/>
  <c r="M2628" i="119"/>
  <c r="M2627" i="119"/>
  <c r="M2626" i="119"/>
  <c r="M2625" i="119"/>
  <c r="M2624" i="119"/>
  <c r="M2623" i="119"/>
  <c r="M2622" i="119"/>
  <c r="M2621" i="119"/>
  <c r="M2620" i="119"/>
  <c r="M2619" i="119"/>
  <c r="M2618" i="119"/>
  <c r="M2617" i="119"/>
  <c r="M2616" i="119"/>
  <c r="M2615" i="119"/>
  <c r="M2614" i="119"/>
  <c r="M2613" i="119"/>
  <c r="M2612" i="119"/>
  <c r="M2611" i="119"/>
  <c r="M2610" i="119"/>
  <c r="M2609" i="119"/>
  <c r="M2603" i="119"/>
  <c r="M2598" i="119"/>
  <c r="M2608" i="119"/>
  <c r="M2607" i="119"/>
  <c r="M2606" i="119"/>
  <c r="M2605" i="119"/>
  <c r="M2604" i="119"/>
  <c r="M2602" i="119"/>
  <c r="M2601" i="119"/>
  <c r="M2600" i="119"/>
  <c r="M2599" i="119"/>
  <c r="M2597" i="119"/>
  <c r="M2596" i="119"/>
  <c r="M2595" i="119"/>
  <c r="M2594" i="119"/>
  <c r="M2593" i="119"/>
  <c r="M2592" i="119"/>
  <c r="M2591" i="119"/>
  <c r="M2590" i="119"/>
  <c r="M2589" i="119"/>
  <c r="M2588" i="119"/>
  <c r="M2587" i="119"/>
  <c r="M2586" i="119"/>
  <c r="M2585" i="119"/>
  <c r="M2584" i="119"/>
  <c r="M2583" i="119"/>
  <c r="M2582" i="119"/>
  <c r="M2581" i="119"/>
  <c r="M2580" i="119"/>
  <c r="M2579" i="119"/>
  <c r="M2578" i="119"/>
  <c r="M2577" i="119"/>
  <c r="M2576" i="119"/>
  <c r="M2575" i="119"/>
  <c r="M2574" i="119"/>
  <c r="M2573" i="119"/>
  <c r="M2572" i="119"/>
  <c r="M2571" i="119"/>
  <c r="M2570" i="119"/>
  <c r="M2569" i="119"/>
  <c r="M2568" i="119"/>
  <c r="M2567" i="119"/>
  <c r="M2566" i="119"/>
  <c r="M2500" i="119"/>
  <c r="M2499" i="119"/>
  <c r="M2495" i="119"/>
  <c r="M2497" i="119"/>
  <c r="M2496" i="119"/>
  <c r="M2494" i="119"/>
  <c r="M2498" i="119"/>
  <c r="M2492" i="119"/>
  <c r="M2491" i="119"/>
  <c r="M2490" i="119"/>
  <c r="M2493" i="119"/>
  <c r="M2488" i="119"/>
  <c r="M2487" i="119"/>
  <c r="M2486" i="119"/>
  <c r="M2485" i="119"/>
  <c r="M2484" i="119"/>
  <c r="M2483" i="119"/>
  <c r="M2482" i="119"/>
  <c r="M2489" i="119"/>
  <c r="M2480" i="119"/>
  <c r="M2451" i="119"/>
  <c r="M2460" i="119"/>
  <c r="M2479" i="119"/>
  <c r="M2478" i="119"/>
  <c r="M2477" i="119"/>
  <c r="M2476" i="119"/>
  <c r="M2475" i="119"/>
  <c r="M2474" i="119"/>
  <c r="M2473" i="119"/>
  <c r="M2472" i="119"/>
  <c r="M2471" i="119"/>
  <c r="M2470" i="119"/>
  <c r="M2469" i="119"/>
  <c r="M2468" i="119"/>
  <c r="M2467" i="119"/>
  <c r="M2466" i="119"/>
  <c r="M2465" i="119"/>
  <c r="M2464" i="119"/>
  <c r="M2463" i="119"/>
  <c r="M2462" i="119"/>
  <c r="M2461" i="119"/>
  <c r="M2458" i="119"/>
  <c r="M2459" i="119"/>
  <c r="M2457" i="119"/>
  <c r="M2456" i="119"/>
  <c r="M2455" i="119"/>
  <c r="M2454" i="119"/>
  <c r="M2453" i="119"/>
  <c r="M2452" i="119"/>
  <c r="M2450" i="119"/>
  <c r="M2449" i="119"/>
  <c r="M2448" i="119"/>
  <c r="M2481" i="119"/>
  <c r="M2443" i="119"/>
  <c r="M2442" i="119"/>
  <c r="M2441" i="119"/>
  <c r="M2440" i="119"/>
  <c r="M2439" i="119"/>
  <c r="M2438" i="119"/>
  <c r="M2437" i="119"/>
  <c r="M2436" i="119"/>
  <c r="M2435" i="119"/>
  <c r="M2434" i="119"/>
  <c r="M2433" i="119"/>
  <c r="M2432" i="119"/>
  <c r="M2431" i="119"/>
  <c r="M2430" i="119"/>
  <c r="M2429" i="119"/>
  <c r="M2428" i="119"/>
  <c r="M2447" i="119"/>
  <c r="M2446" i="119"/>
  <c r="M2445" i="119"/>
  <c r="M2444" i="119"/>
  <c r="M2426" i="119"/>
  <c r="M2410" i="119"/>
  <c r="M2425" i="119"/>
  <c r="M2427" i="119"/>
  <c r="M2423" i="119"/>
  <c r="M2422" i="119"/>
  <c r="M2421" i="119"/>
  <c r="M2420" i="119"/>
  <c r="M2424" i="119"/>
  <c r="M2418" i="119"/>
  <c r="M2417" i="119"/>
  <c r="M2414" i="119"/>
  <c r="M2416" i="119"/>
  <c r="M2415" i="119"/>
  <c r="M2413" i="119"/>
  <c r="M2412" i="119"/>
  <c r="M2411" i="119"/>
  <c r="M2419" i="119"/>
  <c r="M2407" i="119"/>
  <c r="M2409" i="119"/>
  <c r="M2408" i="119"/>
  <c r="M2406" i="119"/>
  <c r="M2402" i="119"/>
  <c r="M2401" i="119"/>
  <c r="M2400" i="119"/>
  <c r="M2405" i="119"/>
  <c r="M2399" i="119"/>
  <c r="M2398" i="119"/>
  <c r="M2404" i="119"/>
  <c r="M2403" i="119"/>
  <c r="M2393" i="119"/>
  <c r="M2392" i="119"/>
  <c r="M2391" i="119"/>
  <c r="M2390" i="119"/>
  <c r="M2389" i="119"/>
  <c r="M2388" i="119"/>
  <c r="M2397" i="119"/>
  <c r="M2396" i="119"/>
  <c r="M2395" i="119"/>
  <c r="M2394" i="119"/>
  <c r="M2385" i="119"/>
  <c r="M2384" i="119"/>
  <c r="M2379" i="119"/>
  <c r="M2383" i="119"/>
  <c r="M2382" i="119"/>
  <c r="M2381" i="119"/>
  <c r="M2380" i="119"/>
  <c r="M2378" i="119"/>
  <c r="M2377" i="119"/>
  <c r="M2376" i="119"/>
  <c r="M2387" i="119"/>
  <c r="M2386" i="119"/>
  <c r="M2374" i="119"/>
  <c r="M2373" i="119"/>
  <c r="M2372" i="119"/>
  <c r="M2371" i="119"/>
  <c r="M2366" i="119"/>
  <c r="M2370" i="119"/>
  <c r="M2369" i="119"/>
  <c r="M2368" i="119"/>
  <c r="M2367" i="119"/>
  <c r="M2365" i="119"/>
  <c r="M2364" i="119"/>
  <c r="M2363" i="119"/>
  <c r="M2362" i="119"/>
  <c r="M2361" i="119"/>
  <c r="M2360" i="119"/>
  <c r="M2359" i="119"/>
  <c r="M2375" i="119"/>
  <c r="M2355" i="119"/>
  <c r="M2354" i="119"/>
  <c r="M2353" i="119"/>
  <c r="M2352" i="119"/>
  <c r="M2351" i="119"/>
  <c r="M2350" i="119"/>
  <c r="M2349" i="119"/>
  <c r="M2348" i="119"/>
  <c r="M2347" i="119"/>
  <c r="M2346" i="119"/>
  <c r="M2345" i="119"/>
  <c r="M2344" i="119"/>
  <c r="M2343" i="119"/>
  <c r="M2342" i="119"/>
  <c r="M2341" i="119"/>
  <c r="M2340" i="119"/>
  <c r="M2339" i="119"/>
  <c r="M2338" i="119"/>
  <c r="M2358" i="119"/>
  <c r="M2357" i="119"/>
  <c r="M2356" i="119"/>
  <c r="M2332" i="119"/>
  <c r="M2331" i="119"/>
  <c r="M2330" i="119"/>
  <c r="M2329" i="119"/>
  <c r="M2328" i="119"/>
  <c r="M2327" i="119"/>
  <c r="M2326" i="119"/>
  <c r="M2337" i="119"/>
  <c r="M2336" i="119"/>
  <c r="M2335" i="119"/>
  <c r="M2334" i="119"/>
  <c r="M2333" i="119"/>
  <c r="M2322" i="119"/>
  <c r="M2321" i="119"/>
  <c r="M2325" i="119"/>
  <c r="M2324" i="119"/>
  <c r="M2323" i="119"/>
  <c r="M2318" i="119"/>
  <c r="M2317" i="119"/>
  <c r="M2316" i="119"/>
  <c r="M2320" i="119"/>
  <c r="M2319" i="119"/>
  <c r="M2315" i="119"/>
  <c r="M2314" i="119"/>
  <c r="M2313" i="119"/>
  <c r="M2312" i="119"/>
  <c r="M2311" i="119"/>
  <c r="M2310" i="119"/>
  <c r="M2309" i="119"/>
  <c r="M2308" i="119"/>
  <c r="M2307" i="119"/>
  <c r="M2306" i="119"/>
  <c r="M2305" i="119"/>
  <c r="M2304" i="119"/>
  <c r="M2303" i="119"/>
  <c r="M2302" i="119"/>
  <c r="M2301" i="119"/>
  <c r="M2300" i="119"/>
  <c r="M2299" i="119"/>
  <c r="M2298" i="119"/>
  <c r="M2297" i="119"/>
  <c r="M2296" i="119"/>
  <c r="M2295" i="119"/>
  <c r="M2294" i="119"/>
  <c r="M2293" i="119"/>
  <c r="M2292" i="119"/>
  <c r="M2291" i="119"/>
  <c r="M2290" i="119"/>
  <c r="M2289" i="119"/>
  <c r="M2288" i="119"/>
  <c r="M2287" i="119"/>
  <c r="M2286" i="119"/>
  <c r="M2285" i="119"/>
  <c r="M2284" i="119"/>
  <c r="M2283" i="119"/>
  <c r="M2282" i="119"/>
  <c r="M2281" i="119"/>
  <c r="M2280" i="119"/>
  <c r="M2279" i="119"/>
  <c r="M2278" i="119"/>
  <c r="M2277" i="119"/>
  <c r="M2276" i="119"/>
  <c r="M2275" i="119"/>
  <c r="M2274" i="119"/>
  <c r="M2273" i="119"/>
  <c r="M2272" i="119"/>
  <c r="M2271" i="119"/>
  <c r="M2270" i="119"/>
  <c r="M2269" i="119"/>
  <c r="M2268" i="119"/>
  <c r="M2267" i="119"/>
  <c r="M2266" i="119"/>
  <c r="M2265" i="119"/>
  <c r="M2264" i="119"/>
  <c r="M2263" i="119"/>
  <c r="M2262" i="119"/>
  <c r="M2261" i="119"/>
  <c r="M2260" i="119"/>
  <c r="M2259" i="119"/>
  <c r="M2258" i="119"/>
  <c r="M2257" i="119"/>
  <c r="M2256" i="119"/>
  <c r="M2255" i="119"/>
  <c r="M2254" i="119"/>
  <c r="M2253" i="119"/>
  <c r="M2252" i="119"/>
  <c r="M2251" i="119"/>
  <c r="M2250" i="119"/>
  <c r="M2249" i="119"/>
  <c r="M2247" i="119"/>
  <c r="M2246" i="119"/>
  <c r="M2245" i="119"/>
  <c r="M2244" i="119"/>
  <c r="M2243" i="119"/>
  <c r="M2242" i="119"/>
  <c r="M2241" i="119"/>
  <c r="M2240" i="119"/>
  <c r="M2239" i="119"/>
  <c r="M2238" i="119"/>
  <c r="M2237" i="119"/>
  <c r="M2236" i="119"/>
  <c r="M2235" i="119"/>
  <c r="M2234" i="119"/>
  <c r="M2233" i="119"/>
  <c r="M2232" i="119"/>
  <c r="M2231" i="119"/>
  <c r="M2230" i="119"/>
  <c r="M2229" i="119"/>
  <c r="M2228" i="119"/>
  <c r="M2227" i="119"/>
  <c r="M2226" i="119"/>
  <c r="M2225" i="119"/>
  <c r="M2224" i="119"/>
  <c r="M2223" i="119"/>
  <c r="M2222" i="119"/>
  <c r="M2221" i="119"/>
  <c r="M2220" i="119"/>
  <c r="M2219" i="119"/>
  <c r="M2218" i="119"/>
  <c r="M2217" i="119"/>
  <c r="M2216" i="119"/>
  <c r="M2215" i="119"/>
  <c r="M2214" i="119"/>
  <c r="M2213" i="119"/>
  <c r="M2212" i="119"/>
  <c r="M2211" i="119"/>
  <c r="M2210" i="119"/>
  <c r="M2209" i="119"/>
  <c r="M2208" i="119"/>
  <c r="M2207" i="119"/>
  <c r="M2206" i="119"/>
  <c r="M2205" i="119"/>
  <c r="M2204" i="119"/>
  <c r="M2203" i="119"/>
  <c r="M2202" i="119"/>
  <c r="M2201" i="119"/>
  <c r="M2200" i="119"/>
  <c r="M2199" i="119"/>
  <c r="M2198" i="119"/>
  <c r="M2197" i="119"/>
  <c r="M2196" i="119"/>
  <c r="M2195" i="119"/>
  <c r="M2194" i="119"/>
  <c r="M2193" i="119"/>
  <c r="M2192" i="119"/>
  <c r="M2191" i="119"/>
  <c r="M2190" i="119"/>
  <c r="M2189" i="119"/>
  <c r="M2188" i="119"/>
  <c r="M2187" i="119"/>
  <c r="M2186" i="119"/>
  <c r="M2185" i="119"/>
  <c r="M2184" i="119"/>
  <c r="M2183" i="119"/>
  <c r="M2182" i="119"/>
  <c r="M2181" i="119"/>
  <c r="M2180" i="119"/>
  <c r="M2179" i="119"/>
  <c r="M2178" i="119"/>
  <c r="M2177" i="119"/>
  <c r="M2176" i="119"/>
  <c r="M2175" i="119"/>
  <c r="M2174" i="119"/>
  <c r="M2173" i="119"/>
  <c r="M2172" i="119"/>
  <c r="M2171" i="119"/>
  <c r="M2170" i="119"/>
  <c r="M2169" i="119"/>
  <c r="M2168" i="119"/>
  <c r="M2167" i="119"/>
  <c r="M2166" i="119"/>
  <c r="M2165" i="119"/>
  <c r="M2164" i="119"/>
  <c r="M2163" i="119"/>
  <c r="M2162" i="119"/>
  <c r="M2161" i="119"/>
  <c r="M2160" i="119"/>
  <c r="M2159" i="119"/>
  <c r="M2158" i="119"/>
  <c r="M2157" i="119"/>
  <c r="M2156" i="119"/>
  <c r="M2155" i="119"/>
  <c r="M2154" i="119"/>
  <c r="M2153" i="119"/>
  <c r="M2152" i="119"/>
  <c r="M2151" i="119"/>
  <c r="M2150" i="119"/>
  <c r="M2149" i="119"/>
  <c r="M2148" i="119"/>
  <c r="M2147" i="119"/>
  <c r="M2146" i="119"/>
  <c r="M2145" i="119"/>
  <c r="M2144" i="119"/>
  <c r="M2143" i="119"/>
  <c r="M2142" i="119"/>
  <c r="M2141" i="119"/>
  <c r="M2140" i="119"/>
  <c r="M2139" i="119"/>
  <c r="M2138" i="119"/>
  <c r="M2137" i="119"/>
  <c r="M2136" i="119"/>
  <c r="M2135" i="119"/>
  <c r="M2134" i="119"/>
  <c r="M2133" i="119"/>
  <c r="M2132" i="119"/>
  <c r="M2131" i="119"/>
  <c r="M2130" i="119"/>
  <c r="M2129" i="119"/>
  <c r="M2128" i="119"/>
  <c r="M2127" i="119"/>
  <c r="M2126" i="119"/>
  <c r="M2125" i="119"/>
  <c r="M2124" i="119"/>
  <c r="M2123" i="119"/>
  <c r="M2122" i="119"/>
  <c r="M2121" i="119"/>
  <c r="M2120" i="119"/>
  <c r="M2119" i="119"/>
  <c r="M2118" i="119"/>
  <c r="M2117" i="119"/>
  <c r="M2116" i="119"/>
  <c r="M2115" i="119"/>
  <c r="M2114" i="119"/>
  <c r="M2113" i="119"/>
  <c r="M2112" i="119"/>
  <c r="M2111" i="119"/>
  <c r="M2110" i="119"/>
  <c r="M2109" i="119"/>
  <c r="M2108" i="119"/>
  <c r="M2107" i="119"/>
  <c r="M2106" i="119"/>
  <c r="M2248" i="119"/>
  <c r="M2105" i="119"/>
  <c r="M2104" i="119"/>
  <c r="M2103" i="119"/>
  <c r="M2102" i="119"/>
  <c r="M2101" i="119"/>
  <c r="M2100" i="119"/>
  <c r="M2099" i="119"/>
  <c r="M2098" i="119"/>
  <c r="M2097" i="119"/>
  <c r="M2096" i="119"/>
  <c r="M2095" i="119"/>
  <c r="M2094" i="119"/>
  <c r="M2093" i="119"/>
  <c r="M2092" i="119"/>
  <c r="M2091" i="119"/>
  <c r="M2090" i="119"/>
  <c r="M2089" i="119"/>
  <c r="M2088" i="119"/>
  <c r="M2087" i="119"/>
  <c r="M2086" i="119"/>
  <c r="M2085" i="119"/>
  <c r="M2084" i="119"/>
  <c r="M2083" i="119"/>
  <c r="M2082" i="119"/>
  <c r="M2081" i="119"/>
  <c r="M2080" i="119"/>
  <c r="M2079" i="119"/>
  <c r="M2078" i="119"/>
  <c r="M2077" i="119"/>
  <c r="M2076" i="119"/>
  <c r="M2075" i="119"/>
  <c r="M2074" i="119"/>
  <c r="M2073" i="119"/>
  <c r="M2072" i="119"/>
  <c r="M2071" i="119"/>
  <c r="M2070" i="119"/>
  <c r="M2069" i="119"/>
  <c r="M2068" i="119"/>
  <c r="M2067" i="119"/>
  <c r="M2066" i="119"/>
  <c r="M2065" i="119"/>
  <c r="M2064" i="119"/>
  <c r="M2063" i="119"/>
  <c r="M2062" i="119"/>
  <c r="M2061" i="119"/>
  <c r="M2060" i="119"/>
  <c r="M2059" i="119"/>
  <c r="M2058" i="119"/>
  <c r="M2057" i="119"/>
  <c r="M2056" i="119"/>
  <c r="M2055" i="119"/>
  <c r="M2054" i="119"/>
  <c r="M2053" i="119"/>
  <c r="M2052" i="119"/>
  <c r="M2051" i="119"/>
  <c r="M2050" i="119"/>
  <c r="M2049" i="119"/>
  <c r="M2048" i="119"/>
  <c r="M2047" i="119"/>
  <c r="M2046" i="119"/>
  <c r="M2045" i="119"/>
  <c r="M2044" i="119"/>
  <c r="M2043" i="119"/>
  <c r="M2042" i="119"/>
  <c r="M2041" i="119"/>
  <c r="M2040" i="119"/>
  <c r="M2039" i="119"/>
  <c r="M2038" i="119"/>
  <c r="M2037" i="119"/>
  <c r="M2036" i="119"/>
  <c r="M2035" i="119"/>
  <c r="M2034" i="119"/>
  <c r="M2033" i="119"/>
  <c r="M2032" i="119"/>
  <c r="M2031" i="119"/>
  <c r="M2030" i="119"/>
  <c r="M2029" i="119"/>
  <c r="M2028" i="119"/>
  <c r="M2027" i="119"/>
  <c r="M2026" i="119"/>
  <c r="M2025" i="119"/>
  <c r="M2024" i="119"/>
  <c r="M2023" i="119"/>
  <c r="M2022" i="119"/>
  <c r="M2021" i="119"/>
  <c r="M2020" i="119"/>
  <c r="M2019" i="119"/>
  <c r="M2018" i="119"/>
  <c r="M2017" i="119"/>
  <c r="M2016" i="119"/>
  <c r="M2015" i="119"/>
  <c r="M2014" i="119"/>
  <c r="M2013" i="119"/>
  <c r="M2012" i="119"/>
  <c r="M2011" i="119"/>
  <c r="M2010" i="119"/>
  <c r="M2009" i="119"/>
  <c r="M2008" i="119"/>
  <c r="M2007" i="119"/>
  <c r="M2006" i="119"/>
  <c r="M2005" i="119"/>
  <c r="M2003" i="119"/>
  <c r="M2002" i="119"/>
  <c r="M2001" i="119"/>
  <c r="M2000" i="119"/>
  <c r="M1999" i="119"/>
  <c r="M1998" i="119"/>
  <c r="M1997" i="119"/>
  <c r="M1996" i="119"/>
  <c r="M1995" i="119"/>
  <c r="M1994" i="119"/>
  <c r="M1993" i="119"/>
  <c r="M1992" i="119"/>
  <c r="M1991" i="119"/>
  <c r="M1990" i="119"/>
  <c r="M1989" i="119"/>
  <c r="M1988" i="119"/>
  <c r="M1987" i="119"/>
  <c r="M1986" i="119"/>
  <c r="M1985" i="119"/>
  <c r="M1984" i="119"/>
  <c r="M1983" i="119"/>
  <c r="M1982" i="119"/>
  <c r="M1981" i="119"/>
  <c r="M1980" i="119"/>
  <c r="M1979" i="119"/>
  <c r="M1978" i="119"/>
  <c r="M1977" i="119"/>
  <c r="M1976" i="119"/>
  <c r="M1975" i="119"/>
  <c r="M1974" i="119"/>
  <c r="M1973" i="119"/>
  <c r="M1972" i="119"/>
  <c r="M1971" i="119"/>
  <c r="M1970" i="119"/>
  <c r="M1969" i="119"/>
  <c r="M1968" i="119"/>
  <c r="M1967" i="119"/>
  <c r="M1966" i="119"/>
  <c r="M1965" i="119"/>
  <c r="M1964" i="119"/>
  <c r="M1963" i="119"/>
  <c r="M1962" i="119"/>
  <c r="M1961" i="119"/>
  <c r="M1960" i="119"/>
  <c r="M1959" i="119"/>
  <c r="M1958" i="119"/>
  <c r="M1957" i="119"/>
  <c r="M1956" i="119"/>
  <c r="M1955" i="119"/>
  <c r="M1954" i="119"/>
  <c r="M1953" i="119"/>
  <c r="M1952" i="119"/>
  <c r="M1951" i="119"/>
  <c r="M1950" i="119"/>
  <c r="M1949" i="119"/>
  <c r="M1948" i="119"/>
  <c r="M1947" i="119"/>
  <c r="M1946" i="119"/>
  <c r="M1945" i="119"/>
  <c r="M1944" i="119"/>
  <c r="M1943" i="119"/>
  <c r="M1942" i="119"/>
  <c r="M1941" i="119"/>
  <c r="M1940" i="119"/>
  <c r="M1939" i="119"/>
  <c r="M1938" i="119"/>
  <c r="M1937" i="119"/>
  <c r="M1936" i="119"/>
  <c r="M1935" i="119"/>
  <c r="M1934" i="119"/>
  <c r="M1933" i="119"/>
  <c r="M1932" i="119"/>
  <c r="M1931" i="119"/>
  <c r="M1930" i="119"/>
  <c r="M1929" i="119"/>
  <c r="M1928" i="119"/>
  <c r="M1927" i="119"/>
  <c r="M1926" i="119"/>
  <c r="M1925" i="119"/>
  <c r="M1924" i="119"/>
  <c r="M1923" i="119"/>
  <c r="M1922" i="119"/>
  <c r="M1921" i="119"/>
  <c r="M1920" i="119"/>
  <c r="M1919" i="119"/>
  <c r="M1918" i="119"/>
  <c r="M1917" i="119"/>
  <c r="M1916" i="119"/>
  <c r="M1915" i="119"/>
  <c r="M1914" i="119"/>
  <c r="M1913" i="119"/>
  <c r="M1912" i="119"/>
  <c r="M1911" i="119"/>
  <c r="M1910" i="119"/>
  <c r="M1909" i="119"/>
  <c r="M1908" i="119"/>
  <c r="M1907" i="119"/>
  <c r="M1906" i="119"/>
  <c r="M1905" i="119"/>
  <c r="M1904" i="119"/>
  <c r="M1903" i="119"/>
  <c r="M1902" i="119"/>
  <c r="M1901" i="119"/>
  <c r="M1900" i="119"/>
  <c r="M1899" i="119"/>
  <c r="M1898" i="119"/>
  <c r="M1897" i="119"/>
  <c r="M1896" i="119"/>
  <c r="M1895" i="119"/>
  <c r="M1894" i="119"/>
  <c r="M1893" i="119"/>
  <c r="M1892" i="119"/>
  <c r="M1891" i="119"/>
  <c r="M1890" i="119"/>
  <c r="M1889" i="119"/>
  <c r="M1888" i="119"/>
  <c r="M1887" i="119"/>
  <c r="M1886" i="119"/>
  <c r="M1885" i="119"/>
  <c r="M1884" i="119"/>
  <c r="M1883" i="119"/>
  <c r="M1882" i="119"/>
  <c r="M1881" i="119"/>
  <c r="M1880" i="119"/>
  <c r="M1879" i="119"/>
  <c r="M1878" i="119"/>
  <c r="M1877" i="119"/>
  <c r="M1876" i="119"/>
  <c r="M1875" i="119"/>
  <c r="M1874" i="119"/>
  <c r="M1873" i="119"/>
  <c r="M1872" i="119"/>
  <c r="M1871" i="119"/>
  <c r="M1870" i="119"/>
  <c r="M1869" i="119"/>
  <c r="M1868" i="119"/>
  <c r="M1867" i="119"/>
  <c r="M1866" i="119"/>
  <c r="M1865" i="119"/>
  <c r="M2004" i="119"/>
  <c r="M1864" i="119"/>
  <c r="M1863" i="119"/>
  <c r="M1862" i="119"/>
  <c r="M1860" i="119"/>
  <c r="M1861" i="119"/>
  <c r="M1859" i="119"/>
  <c r="M1858" i="119"/>
  <c r="M1857" i="119"/>
  <c r="M1856" i="119"/>
  <c r="M1855" i="119"/>
  <c r="M1854" i="119"/>
  <c r="M1853" i="119"/>
  <c r="M1852" i="119"/>
  <c r="M1851" i="119"/>
  <c r="M1850" i="119"/>
  <c r="M1849" i="119"/>
  <c r="M1848" i="119"/>
  <c r="M1847" i="119"/>
  <c r="M1846" i="119"/>
  <c r="M1845" i="119"/>
  <c r="M1844" i="119"/>
  <c r="M1843" i="119"/>
  <c r="M1842" i="119"/>
  <c r="M1841" i="119"/>
  <c r="M1840" i="119"/>
  <c r="M1839" i="119"/>
  <c r="M1838" i="119"/>
  <c r="M1837" i="119"/>
  <c r="M1836" i="119"/>
  <c r="M1835" i="119"/>
  <c r="M1834" i="119"/>
  <c r="M1833" i="119"/>
  <c r="M1832" i="119"/>
  <c r="M1831" i="119"/>
  <c r="M1830" i="119"/>
  <c r="M1829" i="119"/>
  <c r="M1828" i="119"/>
  <c r="M1827" i="119"/>
  <c r="M1826" i="119"/>
  <c r="M1825" i="119"/>
  <c r="M1824" i="119"/>
  <c r="M1823" i="119"/>
  <c r="M1822" i="119"/>
  <c r="M1821" i="119"/>
  <c r="M1820" i="119"/>
  <c r="M1819" i="119"/>
  <c r="M1818" i="119"/>
  <c r="M1817" i="119"/>
  <c r="M1816" i="119"/>
  <c r="M1815" i="119"/>
  <c r="M1814" i="119"/>
  <c r="M1813" i="119"/>
  <c r="M1812" i="119"/>
  <c r="M1811" i="119"/>
  <c r="M1810" i="119"/>
  <c r="M1809" i="119"/>
  <c r="M1808" i="119"/>
  <c r="M1807" i="119"/>
  <c r="M1806" i="119"/>
  <c r="M1805" i="119"/>
  <c r="M1804" i="119"/>
  <c r="M1803" i="119"/>
  <c r="M1802" i="119"/>
  <c r="M1801" i="119"/>
  <c r="M1800" i="119"/>
  <c r="M1799" i="119"/>
  <c r="M1798" i="119"/>
  <c r="M1797" i="119"/>
  <c r="M1796" i="119"/>
  <c r="M1795" i="119"/>
  <c r="M1794" i="119"/>
  <c r="M1793" i="119"/>
  <c r="M1792" i="119"/>
  <c r="M1791" i="119"/>
  <c r="M1790" i="119"/>
  <c r="M1789" i="119"/>
  <c r="M1788" i="119"/>
  <c r="M1787" i="119"/>
  <c r="M1786" i="119"/>
  <c r="M1785" i="119"/>
  <c r="M1784" i="119"/>
  <c r="M1783" i="119"/>
  <c r="M1782" i="119"/>
  <c r="M1781" i="119"/>
  <c r="M1780" i="119"/>
  <c r="M1779" i="119"/>
  <c r="M1778" i="119"/>
  <c r="M1777" i="119"/>
  <c r="M1776" i="119"/>
  <c r="M1775" i="119"/>
  <c r="M1774" i="119"/>
  <c r="M1773" i="119"/>
  <c r="M1772" i="119"/>
  <c r="M1771" i="119"/>
  <c r="M1770" i="119"/>
  <c r="M1769" i="119"/>
  <c r="M1768" i="119"/>
  <c r="M1767" i="119"/>
  <c r="M1766" i="119"/>
  <c r="M1765" i="119"/>
  <c r="M1764" i="119"/>
  <c r="M1763" i="119"/>
  <c r="M1762" i="119"/>
  <c r="M1760" i="119"/>
  <c r="M1759" i="119"/>
  <c r="M1758" i="119"/>
  <c r="M1757" i="119"/>
  <c r="M1756" i="119"/>
  <c r="M1755" i="119"/>
  <c r="M1754" i="119"/>
  <c r="M1753" i="119"/>
  <c r="M1752" i="119"/>
  <c r="M1751" i="119"/>
  <c r="M1750" i="119"/>
  <c r="M1749" i="119"/>
  <c r="M1748" i="119"/>
  <c r="M1747" i="119"/>
  <c r="M1746" i="119"/>
  <c r="M1745" i="119"/>
  <c r="M1744" i="119"/>
  <c r="M1743" i="119"/>
  <c r="M1742" i="119"/>
  <c r="M1741" i="119"/>
  <c r="M1740" i="119"/>
  <c r="M1739" i="119"/>
  <c r="M1738" i="119"/>
  <c r="M1737" i="119"/>
  <c r="M1736" i="119"/>
  <c r="M1735" i="119"/>
  <c r="M1734" i="119"/>
  <c r="M1733" i="119"/>
  <c r="M1732" i="119"/>
  <c r="M1731" i="119"/>
  <c r="M1730" i="119"/>
  <c r="M1729" i="119"/>
  <c r="M1728" i="119"/>
  <c r="M1727" i="119"/>
  <c r="M1726" i="119"/>
  <c r="M1725" i="119"/>
  <c r="M1724" i="119"/>
  <c r="M1723" i="119"/>
  <c r="M1722" i="119"/>
  <c r="M1721" i="119"/>
  <c r="M1720" i="119"/>
  <c r="M1719" i="119"/>
  <c r="M1718" i="119"/>
  <c r="M1717" i="119"/>
  <c r="M1716" i="119"/>
  <c r="M1715" i="119"/>
  <c r="M1714" i="119"/>
  <c r="M1713" i="119"/>
  <c r="M1712" i="119"/>
  <c r="M1711" i="119"/>
  <c r="M1710" i="119"/>
  <c r="M1709" i="119"/>
  <c r="M1708" i="119"/>
  <c r="M1707" i="119"/>
  <c r="M1706" i="119"/>
  <c r="M1705" i="119"/>
  <c r="M1704" i="119"/>
  <c r="M1703" i="119"/>
  <c r="M1702" i="119"/>
  <c r="M1701" i="119"/>
  <c r="M1700" i="119"/>
  <c r="M1699" i="119"/>
  <c r="M1698" i="119"/>
  <c r="M1697" i="119"/>
  <c r="M1696" i="119"/>
  <c r="M1695" i="119"/>
  <c r="M1694" i="119"/>
  <c r="M1693" i="119"/>
  <c r="M1692" i="119"/>
  <c r="M1691" i="119"/>
  <c r="M1690" i="119"/>
  <c r="M1689" i="119"/>
  <c r="M1688" i="119"/>
  <c r="M1687" i="119"/>
  <c r="M1686" i="119"/>
  <c r="M1685" i="119"/>
  <c r="M1684" i="119"/>
  <c r="M1683" i="119"/>
  <c r="M1682" i="119"/>
  <c r="M1681" i="119"/>
  <c r="M1680" i="119"/>
  <c r="M1679" i="119"/>
  <c r="M1678" i="119"/>
  <c r="M1677" i="119"/>
  <c r="M1676" i="119"/>
  <c r="M1675" i="119"/>
  <c r="M1674" i="119"/>
  <c r="M1673" i="119"/>
  <c r="M1672" i="119"/>
  <c r="M1671" i="119"/>
  <c r="M1670" i="119"/>
  <c r="M1669" i="119"/>
  <c r="M1668" i="119"/>
  <c r="M1667" i="119"/>
  <c r="M1666" i="119"/>
  <c r="M1665" i="119"/>
  <c r="M1664" i="119"/>
  <c r="M1663" i="119"/>
  <c r="M1662" i="119"/>
  <c r="M1661" i="119"/>
  <c r="M1660" i="119"/>
  <c r="M1659" i="119"/>
  <c r="M1658" i="119"/>
  <c r="M1657" i="119"/>
  <c r="M1656" i="119"/>
  <c r="M1655" i="119"/>
  <c r="M1654" i="119"/>
  <c r="M1653" i="119"/>
  <c r="M1652" i="119"/>
  <c r="M1651" i="119"/>
  <c r="M1650" i="119"/>
  <c r="M1649" i="119"/>
  <c r="M1648" i="119"/>
  <c r="M1647" i="119"/>
  <c r="M1646" i="119"/>
  <c r="M1645" i="119"/>
  <c r="M1644" i="119"/>
  <c r="M1643" i="119"/>
  <c r="M1642" i="119"/>
  <c r="M1641" i="119"/>
  <c r="M1640" i="119"/>
  <c r="M1639" i="119"/>
  <c r="M1638" i="119"/>
  <c r="M1637" i="119"/>
  <c r="M1636" i="119"/>
  <c r="M1635" i="119"/>
  <c r="M1634" i="119"/>
  <c r="M1633" i="119"/>
  <c r="M1632" i="119"/>
  <c r="M1631" i="119"/>
  <c r="M1630" i="119"/>
  <c r="M1629" i="119"/>
  <c r="M1628" i="119"/>
  <c r="M1627" i="119"/>
  <c r="M1626" i="119"/>
  <c r="M1625" i="119"/>
  <c r="M1761" i="119"/>
  <c r="M1624" i="119"/>
  <c r="M1623" i="119"/>
  <c r="M1622" i="119"/>
  <c r="M1621" i="119"/>
  <c r="M1620" i="119"/>
  <c r="M1619" i="119"/>
  <c r="M1618" i="119"/>
  <c r="M1617" i="119"/>
  <c r="M1616" i="119"/>
  <c r="M1615" i="119"/>
  <c r="M1614" i="119"/>
  <c r="M1613" i="119"/>
  <c r="M1612" i="119"/>
  <c r="M1611" i="119"/>
  <c r="M1610" i="119"/>
  <c r="M1609" i="119"/>
  <c r="M1608" i="119"/>
  <c r="M1607" i="119"/>
  <c r="M1606" i="119"/>
  <c r="M1605" i="119"/>
  <c r="M1604" i="119"/>
  <c r="M1603" i="119"/>
  <c r="M1602" i="119"/>
  <c r="M1601" i="119"/>
  <c r="M1600" i="119"/>
  <c r="M1599" i="119"/>
  <c r="M1598" i="119"/>
  <c r="M1597" i="119"/>
  <c r="M1596" i="119"/>
  <c r="M1595" i="119"/>
  <c r="M1594" i="119"/>
  <c r="M1593" i="119"/>
  <c r="M1592" i="119"/>
  <c r="M1591" i="119"/>
  <c r="M1590" i="119"/>
  <c r="M1589" i="119"/>
  <c r="M1588" i="119"/>
  <c r="M1587" i="119"/>
  <c r="M1586" i="119"/>
  <c r="M1585" i="119"/>
  <c r="M1584" i="119"/>
  <c r="M1583" i="119"/>
  <c r="M1582" i="119"/>
  <c r="M1581" i="119"/>
  <c r="M1580" i="119"/>
  <c r="M1579" i="119"/>
  <c r="M1578" i="119"/>
  <c r="M1577" i="119"/>
  <c r="M1576" i="119"/>
  <c r="M1575" i="119"/>
  <c r="M1574" i="119"/>
  <c r="M1573" i="119"/>
  <c r="M1572" i="119"/>
  <c r="M1571" i="119"/>
  <c r="M1570" i="119"/>
  <c r="M1569" i="119"/>
  <c r="M1568" i="119"/>
  <c r="M1567" i="119"/>
  <c r="M1566" i="119"/>
  <c r="M1565" i="119"/>
  <c r="M1564" i="119"/>
  <c r="M1563" i="119"/>
  <c r="M1562" i="119"/>
  <c r="M1561" i="119"/>
  <c r="M1560" i="119"/>
  <c r="M1559" i="119"/>
  <c r="M1558" i="119"/>
  <c r="M1557" i="119"/>
  <c r="M1556" i="119"/>
  <c r="M1555" i="119"/>
  <c r="M1554" i="119"/>
  <c r="M1553" i="119"/>
  <c r="M1552" i="119"/>
  <c r="M1551" i="119"/>
  <c r="M1550" i="119"/>
  <c r="M1549" i="119"/>
  <c r="M1548" i="119"/>
  <c r="M1547" i="119"/>
  <c r="M1546" i="119"/>
  <c r="M1545" i="119"/>
  <c r="M1544" i="119"/>
  <c r="M1543" i="119"/>
  <c r="M1542" i="119"/>
  <c r="M1541" i="119"/>
  <c r="M1540" i="119"/>
  <c r="M1539" i="119"/>
  <c r="M1538" i="119"/>
  <c r="M1537" i="119"/>
  <c r="M1536" i="119"/>
  <c r="M1535" i="119"/>
  <c r="M1534" i="119"/>
  <c r="M1533" i="119"/>
  <c r="M1532" i="119"/>
  <c r="M1531" i="119"/>
  <c r="M1530" i="119"/>
  <c r="M1529" i="119"/>
  <c r="M1528" i="119"/>
  <c r="M1527" i="119"/>
  <c r="M1526" i="119"/>
  <c r="M1525" i="119"/>
  <c r="M1524" i="119"/>
  <c r="M1523" i="119"/>
  <c r="M1521" i="119"/>
  <c r="M1520" i="119"/>
  <c r="M1519" i="119"/>
  <c r="M1518" i="119"/>
  <c r="M1517" i="119"/>
  <c r="M1516" i="119"/>
  <c r="M1515" i="119"/>
  <c r="M1514" i="119"/>
  <c r="M1513" i="119"/>
  <c r="M1512" i="119"/>
  <c r="M1511" i="119"/>
  <c r="M1510" i="119"/>
  <c r="M1509" i="119"/>
  <c r="M1508" i="119"/>
  <c r="M1507" i="119"/>
  <c r="M1506" i="119"/>
  <c r="M1505" i="119"/>
  <c r="M1504" i="119"/>
  <c r="M1503" i="119"/>
  <c r="M1502" i="119"/>
  <c r="M1501" i="119"/>
  <c r="M1500" i="119"/>
  <c r="M1499" i="119"/>
  <c r="M1498" i="119"/>
  <c r="M1497" i="119"/>
  <c r="M1496" i="119"/>
  <c r="M1495" i="119"/>
  <c r="M1494" i="119"/>
  <c r="M1493" i="119"/>
  <c r="M1492" i="119"/>
  <c r="M1491" i="119"/>
  <c r="M1490" i="119"/>
  <c r="M1489" i="119"/>
  <c r="M1488" i="119"/>
  <c r="M1487" i="119"/>
  <c r="M1486" i="119"/>
  <c r="M1485" i="119"/>
  <c r="M1484" i="119"/>
  <c r="M1483" i="119"/>
  <c r="M1482" i="119"/>
  <c r="M1481" i="119"/>
  <c r="M1480" i="119"/>
  <c r="M1479" i="119"/>
  <c r="M1478" i="119"/>
  <c r="M1477" i="119"/>
  <c r="M1476" i="119"/>
  <c r="M1475" i="119"/>
  <c r="M1474" i="119"/>
  <c r="M1473" i="119"/>
  <c r="M1472" i="119"/>
  <c r="M1471" i="119"/>
  <c r="M1470" i="119"/>
  <c r="M1469" i="119"/>
  <c r="M1468" i="119"/>
  <c r="M1467" i="119"/>
  <c r="M1466" i="119"/>
  <c r="M1465" i="119"/>
  <c r="M1464" i="119"/>
  <c r="M1463" i="119"/>
  <c r="M1462" i="119"/>
  <c r="M1461" i="119"/>
  <c r="M1460" i="119"/>
  <c r="M1459" i="119"/>
  <c r="M1458" i="119"/>
  <c r="M1457" i="119"/>
  <c r="M1456" i="119"/>
  <c r="M1455" i="119"/>
  <c r="M1454" i="119"/>
  <c r="M1453" i="119"/>
  <c r="M1452" i="119"/>
  <c r="M1451" i="119"/>
  <c r="M1450" i="119"/>
  <c r="M1449" i="119"/>
  <c r="M1448" i="119"/>
  <c r="M1447" i="119"/>
  <c r="M1446" i="119"/>
  <c r="M1445" i="119"/>
  <c r="M1444" i="119"/>
  <c r="M1443" i="119"/>
  <c r="M1442" i="119"/>
  <c r="M1441" i="119"/>
  <c r="M1440" i="119"/>
  <c r="M1439" i="119"/>
  <c r="M1438" i="119"/>
  <c r="M1437" i="119"/>
  <c r="M1436" i="119"/>
  <c r="M1435" i="119"/>
  <c r="M1434" i="119"/>
  <c r="M1433" i="119"/>
  <c r="M1432" i="119"/>
  <c r="M1431" i="119"/>
  <c r="M1430" i="119"/>
  <c r="M1429" i="119"/>
  <c r="M1428" i="119"/>
  <c r="M1427" i="119"/>
  <c r="M1426" i="119"/>
  <c r="M1425" i="119"/>
  <c r="M1424" i="119"/>
  <c r="M1423" i="119"/>
  <c r="M1422" i="119"/>
  <c r="M1421" i="119"/>
  <c r="M1420" i="119"/>
  <c r="M1419" i="119"/>
  <c r="M1418" i="119"/>
  <c r="M1417" i="119"/>
  <c r="M1416" i="119"/>
  <c r="M1415" i="119"/>
  <c r="M1414" i="119"/>
  <c r="M1413" i="119"/>
  <c r="M1412" i="119"/>
  <c r="M1411" i="119"/>
  <c r="M1410" i="119"/>
  <c r="M1409" i="119"/>
  <c r="M1408" i="119"/>
  <c r="M1407" i="119"/>
  <c r="M1406" i="119"/>
  <c r="M1405" i="119"/>
  <c r="M1404" i="119"/>
  <c r="M1403" i="119"/>
  <c r="M1402" i="119"/>
  <c r="M1401" i="119"/>
  <c r="M1400" i="119"/>
  <c r="M1399" i="119"/>
  <c r="M1398" i="119"/>
  <c r="M1397" i="119"/>
  <c r="M1396" i="119"/>
  <c r="M1395" i="119"/>
  <c r="M1394" i="119"/>
  <c r="M1393" i="119"/>
  <c r="M1392" i="119"/>
  <c r="M1391" i="119"/>
  <c r="M1390" i="119"/>
  <c r="M1389" i="119"/>
  <c r="M1388" i="119"/>
  <c r="M1387" i="119"/>
  <c r="M1386" i="119"/>
  <c r="M1385" i="119"/>
  <c r="M1384" i="119"/>
  <c r="M1522" i="119"/>
  <c r="M1383" i="119"/>
  <c r="M1382" i="119"/>
  <c r="M1381" i="119"/>
  <c r="M1379" i="119"/>
  <c r="M1380" i="119"/>
  <c r="M1378" i="119"/>
  <c r="M1377" i="119"/>
  <c r="M1376" i="119"/>
  <c r="M1375" i="119"/>
  <c r="M1374" i="119"/>
  <c r="M1373" i="119"/>
  <c r="M1372" i="119"/>
  <c r="M1371" i="119"/>
  <c r="M1370" i="119"/>
  <c r="M1369" i="119"/>
  <c r="M1368" i="119"/>
  <c r="M1367" i="119"/>
  <c r="M1366" i="119"/>
  <c r="M1365" i="119"/>
  <c r="M1364" i="119"/>
  <c r="M1363" i="119"/>
  <c r="M1362" i="119"/>
  <c r="M1361" i="119"/>
  <c r="M1360" i="119"/>
  <c r="M1359" i="119"/>
  <c r="M1358" i="119"/>
  <c r="M1357" i="119"/>
  <c r="M1356" i="119"/>
  <c r="M1355" i="119"/>
  <c r="M1354" i="119"/>
  <c r="M1353" i="119"/>
  <c r="M1352" i="119"/>
  <c r="M1351" i="119"/>
  <c r="M1350" i="119"/>
  <c r="M1349" i="119"/>
  <c r="M1348" i="119"/>
  <c r="M1347" i="119"/>
  <c r="M1346" i="119"/>
  <c r="M1345" i="119"/>
  <c r="M1344" i="119"/>
  <c r="M1343" i="119"/>
  <c r="M1342" i="119"/>
  <c r="M1341" i="119"/>
  <c r="M1340" i="119"/>
  <c r="M1339" i="119"/>
  <c r="M1338" i="119"/>
  <c r="M1337" i="119"/>
  <c r="M1336" i="119"/>
  <c r="M1335" i="119"/>
  <c r="M1334" i="119"/>
  <c r="M1333" i="119"/>
  <c r="M1332" i="119"/>
  <c r="M1331" i="119"/>
  <c r="M1329" i="119"/>
  <c r="M1330" i="119"/>
  <c r="M1328" i="119"/>
  <c r="M1327" i="119"/>
  <c r="M1326" i="119"/>
  <c r="M1325" i="119"/>
  <c r="M1324" i="119"/>
  <c r="M1323" i="119"/>
  <c r="M1322" i="119"/>
  <c r="M1321" i="119"/>
  <c r="M1320" i="119"/>
  <c r="M1319" i="119"/>
  <c r="M1318" i="119"/>
  <c r="M1317" i="119"/>
  <c r="M1316" i="119"/>
  <c r="M1315" i="119"/>
  <c r="M1314" i="119"/>
  <c r="M1313" i="119"/>
  <c r="M1312" i="119"/>
  <c r="M1311" i="119"/>
  <c r="M1310" i="119"/>
  <c r="M1309" i="119"/>
  <c r="M1308" i="119"/>
  <c r="M1307" i="119"/>
  <c r="M1306" i="119"/>
  <c r="M1305" i="119"/>
  <c r="M1304" i="119"/>
  <c r="M1303" i="119"/>
  <c r="M1302" i="119"/>
  <c r="M1301" i="119"/>
  <c r="M1300" i="119"/>
  <c r="M1299" i="119"/>
  <c r="M1298" i="119"/>
  <c r="M1297" i="119"/>
  <c r="M1296" i="119"/>
  <c r="M1295" i="119"/>
  <c r="M1294" i="119"/>
  <c r="M1293" i="119"/>
  <c r="M1292" i="119"/>
  <c r="M1291" i="119"/>
  <c r="M1290" i="119"/>
  <c r="M1289" i="119"/>
  <c r="M1288" i="119"/>
  <c r="M1287" i="119"/>
  <c r="M1285" i="119"/>
  <c r="M1284" i="119"/>
  <c r="M1283" i="119"/>
  <c r="M1282" i="119"/>
  <c r="M1281" i="119"/>
  <c r="M1280" i="119"/>
  <c r="M1279" i="119"/>
  <c r="M1278" i="119"/>
  <c r="M1277" i="119"/>
  <c r="M1276" i="119"/>
  <c r="M1275" i="119"/>
  <c r="M1274" i="119"/>
  <c r="M1273" i="119"/>
  <c r="M1272" i="119"/>
  <c r="M1271" i="119"/>
  <c r="M1270" i="119"/>
  <c r="M1269" i="119"/>
  <c r="M1268" i="119"/>
  <c r="M1267" i="119"/>
  <c r="M1266" i="119"/>
  <c r="M1265" i="119"/>
  <c r="M1264" i="119"/>
  <c r="M1263" i="119"/>
  <c r="M1262" i="119"/>
  <c r="M1261" i="119"/>
  <c r="M1260" i="119"/>
  <c r="M1259" i="119"/>
  <c r="M1258" i="119"/>
  <c r="M1257" i="119"/>
  <c r="M1256" i="119"/>
  <c r="M1255" i="119"/>
  <c r="M1254" i="119"/>
  <c r="M1253" i="119"/>
  <c r="M1252" i="119"/>
  <c r="M1251" i="119"/>
  <c r="M1250" i="119"/>
  <c r="M1249" i="119"/>
  <c r="M1248" i="119"/>
  <c r="M1247" i="119"/>
  <c r="M1246" i="119"/>
  <c r="M1245" i="119"/>
  <c r="M1244" i="119"/>
  <c r="M1243" i="119"/>
  <c r="M1242" i="119"/>
  <c r="M1241" i="119"/>
  <c r="M1240" i="119"/>
  <c r="M1239" i="119"/>
  <c r="M1238" i="119"/>
  <c r="M1237" i="119"/>
  <c r="M1236" i="119"/>
  <c r="M1235" i="119"/>
  <c r="M1234" i="119"/>
  <c r="M1233" i="119"/>
  <c r="M1232" i="119"/>
  <c r="M1231" i="119"/>
  <c r="M1230" i="119"/>
  <c r="M1229" i="119"/>
  <c r="M1228" i="119"/>
  <c r="M1227" i="119"/>
  <c r="M1226" i="119"/>
  <c r="M1225" i="119"/>
  <c r="M1224" i="119"/>
  <c r="M1223" i="119"/>
  <c r="M1222" i="119"/>
  <c r="M1221" i="119"/>
  <c r="M1220" i="119"/>
  <c r="M1219" i="119"/>
  <c r="M1218" i="119"/>
  <c r="M1217" i="119"/>
  <c r="M1216" i="119"/>
  <c r="M1215" i="119"/>
  <c r="M1214" i="119"/>
  <c r="M1213" i="119"/>
  <c r="M1212" i="119"/>
  <c r="M1211" i="119"/>
  <c r="M1210" i="119"/>
  <c r="M1209" i="119"/>
  <c r="M1208" i="119"/>
  <c r="M1207" i="119"/>
  <c r="M1206" i="119"/>
  <c r="M1205" i="119"/>
  <c r="M1204" i="119"/>
  <c r="M1203" i="119"/>
  <c r="M1202" i="119"/>
  <c r="M1201" i="119"/>
  <c r="M1200" i="119"/>
  <c r="M1199" i="119"/>
  <c r="M1198" i="119"/>
  <c r="M1197" i="119"/>
  <c r="M1196" i="119"/>
  <c r="M1195" i="119"/>
  <c r="M1194" i="119"/>
  <c r="M1193" i="119"/>
  <c r="M1192" i="119"/>
  <c r="M1191" i="119"/>
  <c r="M1190" i="119"/>
  <c r="M1189" i="119"/>
  <c r="M1188" i="119"/>
  <c r="M1187" i="119"/>
  <c r="M1186" i="119"/>
  <c r="M1185" i="119"/>
  <c r="M1184" i="119"/>
  <c r="M1183" i="119"/>
  <c r="M1182" i="119"/>
  <c r="M1181" i="119"/>
  <c r="M1180" i="119"/>
  <c r="M1179" i="119"/>
  <c r="M1178" i="119"/>
  <c r="M1177" i="119"/>
  <c r="M1176" i="119"/>
  <c r="M1175" i="119"/>
  <c r="M1174" i="119"/>
  <c r="M1173" i="119"/>
  <c r="M1172" i="119"/>
  <c r="M1171" i="119"/>
  <c r="M1170" i="119"/>
  <c r="M1169" i="119"/>
  <c r="M1168" i="119"/>
  <c r="M1167" i="119"/>
  <c r="M1166" i="119"/>
  <c r="M1165" i="119"/>
  <c r="M1164" i="119"/>
  <c r="M1163" i="119"/>
  <c r="M1162" i="119"/>
  <c r="M1161" i="119"/>
  <c r="M1160" i="119"/>
  <c r="M1159" i="119"/>
  <c r="M1158" i="119"/>
  <c r="M1157" i="119"/>
  <c r="M1156" i="119"/>
  <c r="M1155" i="119"/>
  <c r="M1154" i="119"/>
  <c r="M1153" i="119"/>
  <c r="M1152" i="119"/>
  <c r="M1151" i="119"/>
  <c r="M1150" i="119"/>
  <c r="M1286" i="119"/>
  <c r="M1149" i="119"/>
  <c r="M1148" i="119"/>
  <c r="M1147" i="119"/>
  <c r="M1146" i="119"/>
  <c r="M1145" i="119"/>
  <c r="M1144" i="119"/>
  <c r="M1143" i="119"/>
  <c r="M1142" i="119"/>
  <c r="M1141" i="119"/>
  <c r="M1140" i="119"/>
  <c r="M1139" i="119"/>
  <c r="M1138" i="119"/>
  <c r="M1137" i="119"/>
  <c r="M1136" i="119"/>
  <c r="M1135" i="119"/>
  <c r="M1134" i="119"/>
  <c r="M1133" i="119"/>
  <c r="M1132" i="119"/>
  <c r="M1131" i="119"/>
  <c r="M1130" i="119"/>
  <c r="M1129" i="119"/>
  <c r="M1128" i="119"/>
  <c r="M1127" i="119"/>
  <c r="M1126" i="119"/>
  <c r="M1125" i="119"/>
  <c r="M1124" i="119"/>
  <c r="M1123" i="119"/>
  <c r="M1122" i="119"/>
  <c r="M1121" i="119"/>
  <c r="M1120" i="119"/>
  <c r="M1119" i="119"/>
  <c r="M1118" i="119"/>
  <c r="M1117" i="119"/>
  <c r="M1116" i="119"/>
  <c r="M1115" i="119"/>
  <c r="M1114" i="119"/>
  <c r="M1113" i="119"/>
  <c r="M1112" i="119"/>
  <c r="M1111" i="119"/>
  <c r="M1110" i="119"/>
  <c r="M1109" i="119"/>
  <c r="M1108" i="119"/>
  <c r="M1107" i="119"/>
  <c r="M1106" i="119"/>
  <c r="M1105" i="119"/>
  <c r="M1104" i="119"/>
  <c r="M1103" i="119"/>
  <c r="M1102" i="119"/>
  <c r="M1101" i="119"/>
  <c r="M1099" i="119"/>
  <c r="M1100" i="119"/>
  <c r="M1098" i="119"/>
  <c r="M1097" i="119"/>
  <c r="M1096" i="119"/>
  <c r="M1095" i="119"/>
  <c r="M1094" i="119"/>
  <c r="M1093" i="119"/>
  <c r="M1092" i="119"/>
  <c r="M1091" i="119"/>
  <c r="M1090" i="119"/>
  <c r="M1089" i="119"/>
  <c r="M1088" i="119"/>
  <c r="M1087" i="119"/>
  <c r="M1086" i="119"/>
  <c r="M1085" i="119"/>
  <c r="M1084" i="119"/>
  <c r="M1083" i="119"/>
  <c r="M1082" i="119"/>
  <c r="M1081" i="119"/>
  <c r="M1080" i="119"/>
  <c r="M1079" i="119"/>
  <c r="M1078" i="119"/>
  <c r="M1077" i="119"/>
  <c r="M1076" i="119"/>
  <c r="M1075" i="119"/>
  <c r="M1074" i="119"/>
  <c r="M1073" i="119"/>
  <c r="M1072" i="119"/>
  <c r="M1071" i="119"/>
  <c r="M1070" i="119"/>
  <c r="M1069" i="119"/>
  <c r="M1068" i="119"/>
  <c r="M1067" i="119"/>
  <c r="M1066" i="119"/>
  <c r="M1065" i="119"/>
  <c r="M1064" i="119"/>
  <c r="M1063" i="119"/>
  <c r="M1062" i="119"/>
  <c r="M1061" i="119"/>
  <c r="M1060" i="119"/>
  <c r="M1059" i="119"/>
  <c r="M1058" i="119"/>
  <c r="M1056" i="119"/>
  <c r="M1055" i="119"/>
  <c r="M1054" i="119"/>
  <c r="M1053" i="119"/>
  <c r="M1052" i="119"/>
  <c r="M1051" i="119"/>
  <c r="M1050" i="119"/>
  <c r="M1049" i="119"/>
  <c r="M1048" i="119"/>
  <c r="M1047" i="119"/>
  <c r="M1046" i="119"/>
  <c r="M1045" i="119"/>
  <c r="M1044" i="119"/>
  <c r="M1043" i="119"/>
  <c r="M1042" i="119"/>
  <c r="M1041" i="119"/>
  <c r="M1040" i="119"/>
  <c r="M1039" i="119"/>
  <c r="M1038" i="119"/>
  <c r="M1037" i="119"/>
  <c r="M1036" i="119"/>
  <c r="M1035" i="119"/>
  <c r="M1034" i="119"/>
  <c r="M1033" i="119"/>
  <c r="M1032" i="119"/>
  <c r="M1031" i="119"/>
  <c r="M1030" i="119"/>
  <c r="M1029" i="119"/>
  <c r="M1028" i="119"/>
  <c r="M1027" i="119"/>
  <c r="M1026" i="119"/>
  <c r="M1025" i="119"/>
  <c r="M1024" i="119"/>
  <c r="M1023" i="119"/>
  <c r="M1022" i="119"/>
  <c r="M1021" i="119"/>
  <c r="M1020" i="119"/>
  <c r="M1019" i="119"/>
  <c r="M1018" i="119"/>
  <c r="M1017" i="119"/>
  <c r="M1016" i="119"/>
  <c r="M1015" i="119"/>
  <c r="M1014" i="119"/>
  <c r="M1013" i="119"/>
  <c r="M1012" i="119"/>
  <c r="M1011" i="119"/>
  <c r="M1010" i="119"/>
  <c r="M1009" i="119"/>
  <c r="M1008" i="119"/>
  <c r="M1007" i="119"/>
  <c r="M1006" i="119"/>
  <c r="M1005" i="119"/>
  <c r="M1004" i="119"/>
  <c r="M1003" i="119"/>
  <c r="M1002" i="119"/>
  <c r="M1001" i="119"/>
  <c r="M1000" i="119"/>
  <c r="M999" i="119"/>
  <c r="M998" i="119"/>
  <c r="M997" i="119"/>
  <c r="M996" i="119"/>
  <c r="M995" i="119"/>
  <c r="M994" i="119"/>
  <c r="M993" i="119"/>
  <c r="M992" i="119"/>
  <c r="M991" i="119"/>
  <c r="M990" i="119"/>
  <c r="M989" i="119"/>
  <c r="M988" i="119"/>
  <c r="M987" i="119"/>
  <c r="M986" i="119"/>
  <c r="M985" i="119"/>
  <c r="M984" i="119"/>
  <c r="M983" i="119"/>
  <c r="M982" i="119"/>
  <c r="M981" i="119"/>
  <c r="M980" i="119"/>
  <c r="M979" i="119"/>
  <c r="M978" i="119"/>
  <c r="M977" i="119"/>
  <c r="M976" i="119"/>
  <c r="M975" i="119"/>
  <c r="M974" i="119"/>
  <c r="M973" i="119"/>
  <c r="M972" i="119"/>
  <c r="M971" i="119"/>
  <c r="M970" i="119"/>
  <c r="M969" i="119"/>
  <c r="M968" i="119"/>
  <c r="M967" i="119"/>
  <c r="M966" i="119"/>
  <c r="M965" i="119"/>
  <c r="M964" i="119"/>
  <c r="M963" i="119"/>
  <c r="M962" i="119"/>
  <c r="M961" i="119"/>
  <c r="M960" i="119"/>
  <c r="M959" i="119"/>
  <c r="M958" i="119"/>
  <c r="M957" i="119"/>
  <c r="M956" i="119"/>
  <c r="M955" i="119"/>
  <c r="M954" i="119"/>
  <c r="M953" i="119"/>
  <c r="M952" i="119"/>
  <c r="M951" i="119"/>
  <c r="M950" i="119"/>
  <c r="M949" i="119"/>
  <c r="M948" i="119"/>
  <c r="M947" i="119"/>
  <c r="M946" i="119"/>
  <c r="M945" i="119"/>
  <c r="M944" i="119"/>
  <c r="M943" i="119"/>
  <c r="M942" i="119"/>
  <c r="M941" i="119"/>
  <c r="M940" i="119"/>
  <c r="M939" i="119"/>
  <c r="M938" i="119"/>
  <c r="M937" i="119"/>
  <c r="M936" i="119"/>
  <c r="M935" i="119"/>
  <c r="M934" i="119"/>
  <c r="M933" i="119"/>
  <c r="M932" i="119"/>
  <c r="M931" i="119"/>
  <c r="M930" i="119"/>
  <c r="M929" i="119"/>
  <c r="M928" i="119"/>
  <c r="M927" i="119"/>
  <c r="M926" i="119"/>
  <c r="M925" i="119"/>
  <c r="M924" i="119"/>
  <c r="M923" i="119"/>
  <c r="M1057" i="119"/>
  <c r="M922" i="119"/>
  <c r="M921" i="119"/>
  <c r="M920" i="119"/>
  <c r="M919" i="119"/>
  <c r="M918" i="119"/>
  <c r="M917" i="119"/>
  <c r="M916" i="119"/>
  <c r="M915" i="119"/>
  <c r="M914" i="119"/>
  <c r="M913" i="119"/>
  <c r="M912" i="119"/>
  <c r="M911" i="119"/>
  <c r="M910" i="119"/>
  <c r="M909" i="119"/>
  <c r="M908" i="119"/>
  <c r="M907" i="119"/>
  <c r="M906" i="119"/>
  <c r="M905" i="119"/>
  <c r="M904" i="119"/>
  <c r="M903" i="119"/>
  <c r="M902" i="119"/>
  <c r="M901" i="119"/>
  <c r="M900" i="119"/>
  <c r="M899" i="119"/>
  <c r="M898" i="119"/>
  <c r="M897" i="119"/>
  <c r="M896" i="119"/>
  <c r="M895" i="119"/>
  <c r="M894" i="119"/>
  <c r="M893" i="119"/>
  <c r="M892" i="119"/>
  <c r="M891" i="119"/>
  <c r="M890" i="119"/>
  <c r="M889" i="119"/>
  <c r="M888" i="119"/>
  <c r="M887" i="119"/>
  <c r="M886" i="119"/>
  <c r="M885" i="119"/>
  <c r="M884" i="119"/>
  <c r="M883" i="119"/>
  <c r="M882" i="119"/>
  <c r="M881" i="119"/>
  <c r="M880" i="119"/>
  <c r="M879" i="119"/>
  <c r="M878" i="119"/>
  <c r="M877" i="119"/>
  <c r="M876" i="119"/>
  <c r="M875" i="119"/>
  <c r="M874" i="119"/>
  <c r="M872" i="119"/>
  <c r="M873" i="119"/>
  <c r="M871" i="119"/>
  <c r="M870" i="119"/>
  <c r="M869" i="119"/>
  <c r="M868" i="119"/>
  <c r="M867" i="119"/>
  <c r="M866" i="119"/>
  <c r="M865" i="119"/>
  <c r="M864" i="119"/>
  <c r="M863" i="119"/>
  <c r="M862" i="119"/>
  <c r="M861" i="119"/>
  <c r="M860" i="119"/>
  <c r="M859" i="119"/>
  <c r="M858" i="119"/>
  <c r="M857" i="119"/>
  <c r="M856" i="119"/>
  <c r="M855" i="119"/>
  <c r="M854" i="119"/>
  <c r="M853" i="119"/>
  <c r="M852" i="119"/>
  <c r="M851" i="119"/>
  <c r="M850" i="119"/>
  <c r="M849" i="119"/>
  <c r="M848" i="119"/>
  <c r="M847" i="119"/>
  <c r="M846" i="119"/>
  <c r="M845" i="119"/>
  <c r="M844" i="119"/>
  <c r="M843" i="119"/>
  <c r="M842" i="119"/>
  <c r="M841" i="119"/>
  <c r="M840" i="119"/>
  <c r="M839" i="119"/>
  <c r="M838" i="119"/>
  <c r="M837" i="119"/>
  <c r="M836" i="119"/>
  <c r="M835" i="119"/>
  <c r="M834" i="119"/>
  <c r="M833" i="119"/>
  <c r="M832" i="119"/>
  <c r="M831" i="119"/>
  <c r="M830" i="119"/>
  <c r="M829" i="119"/>
  <c r="M828" i="119"/>
  <c r="M827" i="119"/>
  <c r="M826" i="119"/>
  <c r="M825" i="119"/>
  <c r="M824" i="119"/>
  <c r="M823" i="119"/>
  <c r="M822" i="119"/>
  <c r="M821" i="119"/>
  <c r="M820" i="119"/>
  <c r="M819" i="119"/>
  <c r="M818" i="119"/>
  <c r="M817" i="119"/>
  <c r="M816" i="119"/>
  <c r="M815" i="119"/>
  <c r="M814" i="119"/>
  <c r="M813" i="119"/>
  <c r="M812" i="119"/>
  <c r="M811" i="119"/>
  <c r="M810" i="119"/>
  <c r="M809" i="119"/>
  <c r="M808" i="119"/>
  <c r="M807" i="119"/>
  <c r="M806" i="119"/>
  <c r="M805" i="119"/>
  <c r="M804" i="119"/>
  <c r="M803" i="119"/>
  <c r="M802" i="119"/>
  <c r="M801" i="119"/>
  <c r="M800" i="119"/>
  <c r="M799" i="119"/>
  <c r="M798" i="119"/>
  <c r="M797" i="119"/>
  <c r="M796" i="119"/>
  <c r="M795" i="119"/>
  <c r="M794" i="119"/>
  <c r="M793" i="119"/>
  <c r="M792" i="119"/>
  <c r="M791" i="119"/>
  <c r="M790" i="119"/>
  <c r="M789" i="119"/>
  <c r="M788" i="119"/>
  <c r="M787" i="119"/>
  <c r="M786" i="119"/>
  <c r="M785" i="119"/>
  <c r="M784" i="119"/>
  <c r="M783" i="119"/>
  <c r="M782" i="119"/>
  <c r="M781" i="119"/>
  <c r="M780" i="119"/>
  <c r="M779" i="119"/>
  <c r="M778" i="119"/>
  <c r="M777" i="119"/>
  <c r="M776" i="119"/>
  <c r="M775" i="119"/>
  <c r="M774" i="119"/>
  <c r="M773" i="119"/>
  <c r="M772" i="119"/>
  <c r="M771" i="119"/>
  <c r="M770" i="119"/>
  <c r="M769" i="119"/>
  <c r="M768" i="119"/>
  <c r="M767" i="119"/>
  <c r="M766" i="119"/>
  <c r="M765" i="119"/>
  <c r="M764" i="119"/>
  <c r="M763" i="119"/>
  <c r="M762" i="119"/>
  <c r="M761" i="119"/>
  <c r="M760" i="119"/>
  <c r="M759" i="119"/>
  <c r="M758" i="119"/>
  <c r="M757" i="119"/>
  <c r="M756" i="119"/>
  <c r="M755" i="119"/>
  <c r="M754" i="119"/>
  <c r="M753" i="119"/>
  <c r="M752" i="119"/>
  <c r="M751" i="119"/>
  <c r="M750" i="119"/>
  <c r="M749" i="119"/>
  <c r="M748" i="119"/>
  <c r="M747" i="119"/>
  <c r="M746" i="119"/>
  <c r="M745" i="119"/>
  <c r="M744" i="119"/>
  <c r="M743" i="119"/>
  <c r="M742" i="119"/>
  <c r="M741" i="119"/>
  <c r="M740" i="119"/>
  <c r="M739" i="119"/>
  <c r="M738" i="119"/>
  <c r="M737" i="119"/>
  <c r="M736" i="119"/>
  <c r="M735" i="119"/>
  <c r="M734" i="119"/>
  <c r="M733" i="119"/>
  <c r="M732" i="119"/>
  <c r="M731" i="119"/>
  <c r="M730" i="119"/>
  <c r="M729" i="119"/>
  <c r="M728" i="119"/>
  <c r="M727" i="119"/>
  <c r="M726" i="119"/>
  <c r="M725" i="119"/>
  <c r="M724" i="119"/>
  <c r="M723" i="119"/>
  <c r="M722" i="119"/>
  <c r="M721" i="119"/>
  <c r="M720" i="119"/>
  <c r="M719" i="119"/>
  <c r="M718" i="119"/>
  <c r="M717" i="119"/>
  <c r="M716" i="119"/>
  <c r="M715" i="119"/>
  <c r="M714" i="119"/>
  <c r="M713" i="119"/>
  <c r="M712" i="119"/>
  <c r="M711" i="119"/>
  <c r="M710" i="119"/>
  <c r="M709" i="119"/>
  <c r="M708" i="119"/>
  <c r="M707" i="119"/>
  <c r="M706" i="119"/>
  <c r="M705" i="119"/>
  <c r="M704" i="119"/>
  <c r="M703" i="119"/>
  <c r="M702" i="119"/>
  <c r="M701" i="119"/>
  <c r="M700" i="119"/>
  <c r="M699" i="119"/>
  <c r="M698" i="119"/>
  <c r="M697" i="119"/>
  <c r="M696" i="119"/>
  <c r="M695" i="119"/>
  <c r="M694" i="119"/>
  <c r="M693" i="119"/>
  <c r="M692" i="119"/>
  <c r="M691" i="119"/>
  <c r="M690" i="119"/>
  <c r="M689" i="119"/>
  <c r="M688" i="119"/>
  <c r="M687" i="119"/>
  <c r="M686" i="119"/>
  <c r="M685" i="119"/>
  <c r="M684" i="119"/>
  <c r="M683" i="119"/>
  <c r="M682" i="119"/>
  <c r="M681" i="119"/>
  <c r="M680" i="119"/>
  <c r="M679" i="119"/>
  <c r="M678" i="119"/>
  <c r="M677" i="119"/>
  <c r="M676" i="119"/>
  <c r="M675" i="119"/>
  <c r="M674" i="119"/>
  <c r="M673" i="119"/>
  <c r="M672" i="119"/>
  <c r="M671" i="119"/>
  <c r="M670" i="119"/>
  <c r="M669" i="119"/>
  <c r="M668" i="119"/>
  <c r="M667" i="119"/>
  <c r="M666" i="119"/>
  <c r="M665" i="119"/>
  <c r="M664" i="119"/>
  <c r="M663" i="119"/>
  <c r="M662" i="119"/>
  <c r="M661" i="119"/>
  <c r="M660" i="119"/>
  <c r="M659" i="119"/>
  <c r="M658" i="119"/>
  <c r="M657" i="119"/>
  <c r="M656" i="119"/>
  <c r="M655" i="119"/>
  <c r="M654" i="119"/>
  <c r="M653" i="119"/>
  <c r="M652" i="119"/>
  <c r="M650" i="119"/>
  <c r="M651" i="119"/>
  <c r="M649" i="119"/>
  <c r="M648" i="119"/>
  <c r="M647" i="119"/>
  <c r="M646" i="119"/>
  <c r="M645" i="119"/>
  <c r="M644" i="119"/>
  <c r="M643" i="119"/>
  <c r="M642" i="119"/>
  <c r="M641" i="119"/>
  <c r="M640" i="119"/>
  <c r="M639" i="119"/>
  <c r="M638" i="119"/>
  <c r="M637" i="119"/>
  <c r="M636" i="119"/>
  <c r="M635" i="119"/>
  <c r="M634" i="119"/>
  <c r="M633" i="119"/>
  <c r="M632" i="119"/>
  <c r="M631" i="119"/>
  <c r="M630" i="119"/>
  <c r="M629" i="119"/>
  <c r="M628" i="119"/>
  <c r="M627" i="119"/>
  <c r="M626" i="119"/>
  <c r="M625" i="119"/>
  <c r="M624" i="119"/>
  <c r="M623" i="119"/>
  <c r="M622" i="119"/>
  <c r="M621" i="119"/>
  <c r="M620" i="119"/>
  <c r="M619" i="119"/>
  <c r="M618" i="119"/>
  <c r="M617" i="119"/>
  <c r="M616" i="119"/>
  <c r="M615" i="119"/>
  <c r="M614" i="119"/>
  <c r="M613" i="119"/>
  <c r="M612" i="119"/>
  <c r="M611" i="119"/>
  <c r="M610" i="119"/>
  <c r="M609" i="119"/>
  <c r="M608" i="119"/>
  <c r="M607" i="119"/>
  <c r="M606" i="119"/>
  <c r="M605" i="119"/>
  <c r="M604" i="119"/>
  <c r="M603" i="119"/>
  <c r="M602" i="119"/>
  <c r="M601" i="119"/>
  <c r="M600" i="119"/>
  <c r="M599" i="119"/>
  <c r="M598" i="119"/>
  <c r="M597" i="119"/>
  <c r="M596" i="119"/>
  <c r="M595" i="119"/>
  <c r="M594" i="119"/>
  <c r="M593" i="119"/>
  <c r="M592" i="119"/>
  <c r="M591" i="119"/>
  <c r="M590" i="119"/>
  <c r="M589" i="119"/>
  <c r="M588" i="119"/>
  <c r="M587" i="119"/>
  <c r="M586" i="119"/>
  <c r="M585" i="119"/>
  <c r="M584" i="119"/>
  <c r="M583" i="119"/>
  <c r="M582" i="119"/>
  <c r="M581" i="119"/>
  <c r="M580" i="119"/>
  <c r="M579" i="119"/>
  <c r="M578" i="119"/>
  <c r="M577" i="119"/>
  <c r="M576" i="119"/>
  <c r="M575" i="119"/>
  <c r="M574" i="119"/>
  <c r="M573" i="119"/>
  <c r="M572" i="119"/>
  <c r="M571" i="119"/>
  <c r="M570" i="119"/>
  <c r="M569" i="119"/>
  <c r="M568" i="119"/>
  <c r="M567" i="119"/>
  <c r="M566" i="119"/>
  <c r="M565" i="119"/>
  <c r="M564" i="119"/>
  <c r="M563" i="119"/>
  <c r="M562" i="119"/>
  <c r="M561" i="119"/>
  <c r="M560" i="119"/>
  <c r="M559" i="119"/>
  <c r="M558" i="119"/>
  <c r="M557" i="119"/>
  <c r="M556" i="119"/>
  <c r="M555" i="119"/>
  <c r="M554" i="119"/>
  <c r="M553" i="119"/>
  <c r="M552" i="119"/>
  <c r="M551" i="119"/>
  <c r="M550" i="119"/>
  <c r="M549" i="119"/>
  <c r="M548" i="119"/>
  <c r="M547" i="119"/>
  <c r="M546" i="119"/>
  <c r="M545" i="119"/>
  <c r="M544" i="119"/>
  <c r="M543" i="119"/>
  <c r="M542" i="119"/>
  <c r="M541" i="119"/>
  <c r="M540" i="119"/>
  <c r="M539" i="119"/>
  <c r="M538" i="119"/>
  <c r="M537" i="119"/>
  <c r="M536" i="119"/>
  <c r="M535" i="119"/>
  <c r="M534" i="119"/>
  <c r="M533" i="119"/>
  <c r="M532" i="119"/>
  <c r="M531" i="119"/>
  <c r="M530" i="119"/>
  <c r="M529" i="119"/>
  <c r="M528" i="119"/>
  <c r="M527" i="119"/>
  <c r="M526" i="119"/>
  <c r="M525" i="119"/>
  <c r="M524" i="119"/>
  <c r="M523" i="119"/>
  <c r="M522" i="119"/>
  <c r="M521" i="119"/>
  <c r="M520" i="119"/>
  <c r="M519" i="119"/>
  <c r="M518" i="119"/>
  <c r="M517" i="119"/>
  <c r="M516" i="119"/>
  <c r="M515" i="119"/>
  <c r="M514" i="119"/>
  <c r="M513" i="119"/>
  <c r="M512" i="119"/>
  <c r="M511" i="119"/>
  <c r="M510" i="119"/>
  <c r="M509" i="119"/>
  <c r="M508" i="119"/>
  <c r="M507" i="119"/>
  <c r="M506" i="119"/>
  <c r="M505" i="119"/>
  <c r="M504" i="119"/>
  <c r="M503" i="119"/>
  <c r="M502" i="119"/>
  <c r="M501" i="119"/>
  <c r="M500" i="119"/>
  <c r="M499" i="119"/>
  <c r="M498" i="119"/>
  <c r="M497" i="119"/>
  <c r="M496" i="119"/>
  <c r="M495" i="119"/>
  <c r="M494" i="119"/>
  <c r="M493" i="119"/>
  <c r="M492" i="119"/>
  <c r="M491" i="119"/>
  <c r="M490" i="119"/>
  <c r="M489" i="119"/>
  <c r="M488" i="119"/>
  <c r="M487" i="119"/>
  <c r="M486" i="119"/>
  <c r="M485" i="119"/>
  <c r="M484" i="119"/>
  <c r="M483" i="119"/>
  <c r="M482" i="119"/>
  <c r="M481" i="119"/>
  <c r="M480" i="119"/>
  <c r="M479" i="119"/>
  <c r="M478" i="119"/>
  <c r="M477" i="119"/>
  <c r="M476" i="119"/>
  <c r="M475" i="119"/>
  <c r="M474" i="119"/>
  <c r="M473" i="119"/>
  <c r="M472" i="119"/>
  <c r="M471" i="119"/>
  <c r="M470" i="119"/>
  <c r="M469" i="119"/>
  <c r="M468" i="119"/>
  <c r="M467" i="119"/>
  <c r="M466" i="119"/>
  <c r="M465" i="119"/>
  <c r="M464" i="119"/>
  <c r="M463" i="119"/>
  <c r="M462" i="119"/>
  <c r="M461" i="119"/>
  <c r="M460" i="119"/>
  <c r="M459" i="119"/>
  <c r="M458" i="119"/>
  <c r="M457" i="119"/>
  <c r="M456" i="119"/>
  <c r="M455" i="119"/>
  <c r="M454" i="119"/>
  <c r="M453" i="119"/>
  <c r="M452" i="119"/>
  <c r="M451" i="119"/>
  <c r="M450" i="119"/>
  <c r="M449" i="119"/>
  <c r="M448" i="119"/>
  <c r="M447" i="119"/>
  <c r="M446" i="119"/>
  <c r="M445" i="119"/>
  <c r="M444" i="119"/>
  <c r="M443" i="119"/>
  <c r="M442" i="119"/>
  <c r="M441" i="119"/>
  <c r="M440" i="119"/>
  <c r="M439" i="119"/>
  <c r="M438" i="119"/>
  <c r="M437" i="119"/>
  <c r="M436" i="119"/>
  <c r="M435" i="119"/>
  <c r="M434" i="119"/>
  <c r="M433" i="119"/>
  <c r="M432" i="119"/>
  <c r="M431" i="119"/>
  <c r="M430" i="119"/>
  <c r="M429" i="119"/>
  <c r="M428" i="119"/>
  <c r="M427" i="119"/>
  <c r="M426" i="119"/>
  <c r="M425" i="119"/>
  <c r="M424" i="119"/>
  <c r="M423" i="119"/>
  <c r="M422" i="119"/>
  <c r="M421" i="119"/>
  <c r="M420" i="119"/>
  <c r="M419" i="119"/>
  <c r="M418" i="119"/>
  <c r="M417" i="119"/>
  <c r="M416" i="119"/>
  <c r="M415" i="119"/>
  <c r="M414" i="119"/>
  <c r="M413" i="119"/>
  <c r="M412" i="119"/>
  <c r="M411" i="119"/>
  <c r="M410" i="119"/>
  <c r="M409" i="119"/>
  <c r="M408" i="119"/>
  <c r="M407" i="119"/>
  <c r="M406" i="119"/>
  <c r="M405" i="119"/>
  <c r="M404" i="119"/>
  <c r="M403" i="119"/>
  <c r="M402" i="119"/>
  <c r="M401" i="119"/>
  <c r="M400" i="119"/>
  <c r="M399" i="119"/>
  <c r="M398" i="119"/>
  <c r="M397" i="119"/>
  <c r="M396" i="119"/>
  <c r="M395" i="119"/>
  <c r="M394" i="119"/>
  <c r="M393" i="119"/>
  <c r="M392" i="119"/>
  <c r="M391" i="119"/>
  <c r="M390" i="119"/>
  <c r="M389" i="119"/>
  <c r="M388" i="119"/>
  <c r="M387" i="119"/>
  <c r="M386" i="119"/>
  <c r="M385" i="119"/>
  <c r="M384" i="119"/>
  <c r="M383" i="119"/>
  <c r="M382" i="119"/>
  <c r="M381" i="119"/>
  <c r="M380" i="119"/>
  <c r="M379" i="119"/>
  <c r="M378" i="119"/>
  <c r="M377" i="119"/>
  <c r="M376" i="119"/>
  <c r="M375" i="119"/>
  <c r="M374" i="119"/>
  <c r="M373" i="119"/>
  <c r="M372" i="119"/>
  <c r="M371" i="119"/>
  <c r="M370" i="119"/>
  <c r="M369" i="119"/>
  <c r="M368" i="119"/>
  <c r="M367" i="119"/>
  <c r="M366" i="119"/>
  <c r="M365" i="119"/>
  <c r="M364" i="119"/>
  <c r="M363" i="119"/>
  <c r="M362" i="119"/>
  <c r="M361" i="119"/>
  <c r="M360" i="119"/>
  <c r="M359" i="119"/>
  <c r="M358" i="119"/>
  <c r="M357" i="119"/>
  <c r="M356" i="119"/>
  <c r="M355" i="119"/>
  <c r="M354" i="119"/>
  <c r="M353" i="119"/>
  <c r="M352" i="119"/>
  <c r="M351" i="119"/>
  <c r="M350" i="119"/>
  <c r="M349" i="119"/>
  <c r="M348" i="119"/>
  <c r="M347" i="119"/>
  <c r="M346" i="119"/>
  <c r="M345" i="119"/>
  <c r="M344" i="119"/>
  <c r="M343" i="119"/>
  <c r="M342" i="119"/>
  <c r="M341" i="119"/>
  <c r="M340" i="119"/>
  <c r="M339" i="119"/>
  <c r="M338" i="119"/>
  <c r="M337" i="119"/>
  <c r="M336" i="119"/>
  <c r="M335" i="119"/>
  <c r="M334" i="119"/>
  <c r="M333" i="119"/>
  <c r="M332" i="119"/>
  <c r="M331" i="119"/>
  <c r="M330" i="119"/>
  <c r="M329" i="119"/>
  <c r="M328" i="119"/>
  <c r="M327" i="119"/>
  <c r="M326" i="119"/>
  <c r="M325" i="119"/>
  <c r="M324" i="119"/>
  <c r="M323" i="119"/>
  <c r="M322" i="119"/>
  <c r="M321" i="119"/>
  <c r="M320" i="119"/>
  <c r="M319" i="119"/>
  <c r="M318" i="119"/>
  <c r="M317" i="119"/>
  <c r="M316" i="119"/>
  <c r="M315" i="119"/>
  <c r="M314" i="119"/>
  <c r="M313" i="119"/>
  <c r="M312" i="119"/>
  <c r="M311" i="119"/>
  <c r="M310" i="119"/>
  <c r="M309" i="119"/>
  <c r="M308" i="119"/>
  <c r="M307" i="119"/>
  <c r="M306" i="119"/>
  <c r="M305" i="119"/>
  <c r="M304" i="119"/>
  <c r="M303" i="119"/>
  <c r="M302" i="119"/>
  <c r="M301" i="119"/>
  <c r="M300" i="119"/>
  <c r="M299" i="119"/>
  <c r="M298" i="119"/>
  <c r="M297" i="119"/>
  <c r="M296" i="119"/>
  <c r="M295" i="119"/>
  <c r="M294" i="119"/>
  <c r="M293" i="119"/>
  <c r="M292" i="119"/>
  <c r="M291" i="119"/>
  <c r="M290" i="119"/>
  <c r="M289" i="119"/>
  <c r="M288" i="119"/>
  <c r="M287" i="119"/>
  <c r="M286" i="119"/>
  <c r="M285" i="119"/>
  <c r="M284" i="119"/>
  <c r="M283" i="119"/>
  <c r="M282" i="119"/>
  <c r="M281" i="119"/>
  <c r="M280" i="119"/>
  <c r="M279" i="119"/>
  <c r="M278" i="119"/>
  <c r="M277" i="119"/>
  <c r="M276" i="119"/>
  <c r="M275" i="119"/>
  <c r="M274" i="119"/>
  <c r="M273" i="119"/>
  <c r="M272" i="119"/>
  <c r="M271" i="119"/>
  <c r="M270" i="119"/>
  <c r="M269" i="119"/>
  <c r="M268" i="119"/>
  <c r="M267" i="119"/>
  <c r="M266" i="119"/>
  <c r="M265" i="119"/>
  <c r="M264" i="119"/>
  <c r="M263" i="119"/>
  <c r="M262" i="119"/>
  <c r="M261" i="119"/>
  <c r="M260" i="119"/>
  <c r="M259" i="119"/>
  <c r="M258" i="119"/>
  <c r="M257" i="119"/>
  <c r="M256" i="119"/>
  <c r="M255" i="119"/>
  <c r="M254" i="119"/>
  <c r="M253" i="119"/>
  <c r="M252" i="119"/>
  <c r="M251" i="119"/>
  <c r="M250" i="119"/>
  <c r="M249" i="119"/>
  <c r="M248" i="119"/>
  <c r="M247" i="119"/>
  <c r="M246" i="119"/>
  <c r="M245" i="119"/>
  <c r="M244" i="119"/>
  <c r="M243" i="119"/>
  <c r="M242" i="119"/>
  <c r="M241" i="119"/>
  <c r="M240" i="119"/>
  <c r="M239" i="119"/>
  <c r="M238" i="119"/>
  <c r="M237" i="119"/>
  <c r="M236" i="119"/>
  <c r="M235" i="119"/>
  <c r="M234" i="119"/>
  <c r="M233" i="119"/>
  <c r="M232" i="119"/>
  <c r="M231" i="119"/>
  <c r="M230" i="119"/>
  <c r="M229" i="119"/>
  <c r="M228" i="119"/>
  <c r="M227" i="119"/>
  <c r="M226" i="119"/>
  <c r="M225" i="119"/>
  <c r="M224" i="119"/>
  <c r="M223" i="119"/>
  <c r="M222" i="119"/>
  <c r="M221" i="119"/>
  <c r="M220" i="119"/>
  <c r="M219" i="119"/>
  <c r="M218" i="119"/>
  <c r="M217" i="119"/>
  <c r="M216" i="119"/>
  <c r="M215" i="119"/>
  <c r="M214" i="119"/>
  <c r="M213" i="119"/>
  <c r="M212" i="119"/>
  <c r="M211" i="119"/>
  <c r="M210" i="119"/>
  <c r="M209" i="119"/>
  <c r="M208" i="119"/>
  <c r="M207" i="119"/>
  <c r="M206" i="119"/>
  <c r="M205" i="119"/>
  <c r="M204" i="119"/>
  <c r="M203" i="119"/>
  <c r="M202" i="119"/>
  <c r="M201" i="119"/>
  <c r="M200" i="119"/>
  <c r="M199" i="119"/>
  <c r="M198" i="119"/>
  <c r="M197" i="119"/>
  <c r="M196" i="119"/>
  <c r="M195" i="119"/>
  <c r="M194" i="119"/>
  <c r="M193" i="119"/>
  <c r="M192" i="119"/>
  <c r="M191" i="119"/>
  <c r="M190" i="119"/>
  <c r="M189" i="119"/>
  <c r="M188" i="119"/>
  <c r="M187" i="119"/>
  <c r="M186" i="119"/>
  <c r="M185" i="119"/>
  <c r="M184" i="119"/>
  <c r="M183" i="119"/>
  <c r="M182" i="119"/>
  <c r="M181" i="119"/>
  <c r="M180" i="119"/>
  <c r="M179" i="119"/>
  <c r="M178" i="119"/>
  <c r="M177" i="119"/>
  <c r="M176" i="119"/>
  <c r="M175" i="119"/>
  <c r="M174" i="119"/>
  <c r="M173" i="119"/>
  <c r="M172" i="119"/>
  <c r="M171" i="119"/>
  <c r="M170" i="119"/>
  <c r="M169" i="119"/>
  <c r="M168" i="119"/>
  <c r="M167" i="119"/>
  <c r="M166" i="119"/>
  <c r="M165" i="119"/>
  <c r="M164" i="119"/>
  <c r="M163" i="119"/>
  <c r="M162" i="119"/>
  <c r="M161" i="119"/>
  <c r="M160" i="119"/>
  <c r="M159" i="119"/>
  <c r="M158" i="119"/>
  <c r="M157" i="119"/>
  <c r="M156" i="119"/>
  <c r="M155" i="119"/>
  <c r="M154" i="119"/>
  <c r="M153" i="119"/>
  <c r="M152" i="119"/>
  <c r="M151" i="119"/>
  <c r="M150" i="119"/>
  <c r="M149" i="119"/>
  <c r="M148" i="119"/>
  <c r="M147" i="119"/>
  <c r="M146" i="119"/>
  <c r="M145" i="119"/>
  <c r="M144" i="119"/>
  <c r="M143" i="119"/>
  <c r="M142" i="119"/>
  <c r="M141" i="119"/>
  <c r="M140" i="119"/>
  <c r="M139" i="119"/>
  <c r="M138" i="119"/>
  <c r="M137" i="119"/>
  <c r="M136" i="119"/>
  <c r="M135" i="119"/>
  <c r="M134" i="119"/>
  <c r="M133" i="119"/>
  <c r="M132" i="119"/>
  <c r="M131" i="119"/>
  <c r="M130" i="119"/>
  <c r="M129" i="119"/>
  <c r="M128" i="119"/>
  <c r="M127" i="119"/>
  <c r="M126" i="119"/>
  <c r="M125" i="119"/>
  <c r="M124" i="119"/>
  <c r="M123" i="119"/>
  <c r="M122" i="119"/>
  <c r="M121" i="119"/>
  <c r="M120" i="119"/>
  <c r="M119" i="119"/>
  <c r="M118" i="119"/>
  <c r="M117" i="119"/>
  <c r="M116" i="119"/>
  <c r="M115" i="119"/>
  <c r="M114" i="119"/>
  <c r="M113" i="119"/>
  <c r="M112" i="119"/>
  <c r="M111" i="119"/>
  <c r="M110" i="119"/>
  <c r="M109" i="119"/>
  <c r="M108" i="119"/>
  <c r="M107" i="119"/>
  <c r="M106" i="119"/>
  <c r="M105" i="119"/>
  <c r="M104" i="119"/>
  <c r="M103" i="119"/>
  <c r="M102" i="119"/>
  <c r="M101" i="119"/>
  <c r="M100" i="119"/>
  <c r="M99" i="119"/>
  <c r="M98" i="119"/>
  <c r="M97" i="119"/>
  <c r="M96" i="119"/>
  <c r="M95" i="119"/>
  <c r="M94" i="119"/>
  <c r="M93" i="119"/>
  <c r="M92" i="119"/>
  <c r="M91" i="119"/>
  <c r="M90" i="119"/>
  <c r="M89" i="119"/>
  <c r="M88" i="119"/>
  <c r="M87" i="119"/>
  <c r="M86" i="119"/>
  <c r="M85" i="119"/>
  <c r="M84" i="119"/>
  <c r="M83" i="119"/>
  <c r="M82" i="119"/>
  <c r="M81" i="119"/>
  <c r="M80" i="119"/>
  <c r="M79" i="119"/>
  <c r="M78" i="119"/>
  <c r="M77" i="119"/>
  <c r="M76" i="119"/>
  <c r="M75" i="119"/>
  <c r="M74" i="119"/>
  <c r="M73" i="119"/>
  <c r="M72" i="119"/>
  <c r="M71" i="119"/>
  <c r="M70" i="119"/>
  <c r="M69" i="119"/>
  <c r="M68" i="119"/>
  <c r="M67" i="119"/>
  <c r="M66" i="119"/>
  <c r="M65" i="119"/>
  <c r="M64" i="119"/>
  <c r="M63" i="119"/>
  <c r="M62" i="119"/>
  <c r="M61" i="119"/>
  <c r="M60" i="119"/>
  <c r="M59" i="119"/>
  <c r="M58" i="119"/>
  <c r="M57" i="119"/>
  <c r="M56" i="119"/>
  <c r="M55" i="119"/>
  <c r="M54" i="119"/>
  <c r="M53" i="119"/>
  <c r="M52" i="119"/>
  <c r="M51" i="119"/>
  <c r="M50" i="119"/>
  <c r="M49" i="119"/>
  <c r="M48" i="119"/>
  <c r="M47" i="119"/>
  <c r="M46" i="119"/>
  <c r="M45" i="119"/>
  <c r="M44" i="119"/>
  <c r="M43" i="119"/>
  <c r="M42" i="119"/>
  <c r="M41" i="119"/>
  <c r="M40" i="119"/>
  <c r="M39" i="119"/>
  <c r="M38" i="119"/>
  <c r="M37" i="119"/>
  <c r="M36" i="119"/>
  <c r="M35" i="119"/>
  <c r="M34" i="119"/>
  <c r="M33" i="119"/>
  <c r="M32" i="119"/>
  <c r="M31" i="119"/>
  <c r="M30" i="119"/>
  <c r="M29" i="119"/>
  <c r="M28" i="119"/>
  <c r="M27" i="119"/>
  <c r="M26" i="119"/>
  <c r="M25" i="119"/>
  <c r="M24" i="119"/>
  <c r="M23" i="119"/>
  <c r="M22" i="119"/>
  <c r="M21" i="119"/>
  <c r="M20" i="119"/>
  <c r="M19" i="119"/>
  <c r="M18" i="119"/>
  <c r="M17" i="119"/>
  <c r="M16" i="119"/>
  <c r="M15" i="119"/>
  <c r="E363" i="199" l="1"/>
  <c r="I363" i="199" s="1"/>
  <c r="E364" i="199"/>
  <c r="I364" i="199" s="1"/>
  <c r="E365" i="199"/>
  <c r="I365" i="199" s="1"/>
  <c r="E366" i="199"/>
  <c r="I366" i="199" s="1"/>
  <c r="E367" i="199"/>
  <c r="I367" i="199" s="1"/>
  <c r="E322" i="199"/>
  <c r="I322" i="199" s="1"/>
  <c r="E323" i="199"/>
  <c r="E324" i="199"/>
  <c r="E325" i="199"/>
  <c r="I325" i="199" s="1"/>
  <c r="E326" i="199"/>
  <c r="I326" i="199" s="1"/>
  <c r="E327" i="199"/>
  <c r="I327" i="199" s="1"/>
  <c r="E328" i="199"/>
  <c r="I328" i="199" s="1"/>
  <c r="E329" i="199"/>
  <c r="I329" i="199" s="1"/>
  <c r="E330" i="199"/>
  <c r="I330" i="199" s="1"/>
  <c r="E331" i="199"/>
  <c r="I331" i="199" s="1"/>
  <c r="E332" i="199"/>
  <c r="I332" i="199" s="1"/>
  <c r="E333" i="199"/>
  <c r="I333" i="199" s="1"/>
  <c r="E334" i="199"/>
  <c r="I334" i="199" s="1"/>
  <c r="E335" i="199"/>
  <c r="I335" i="199" s="1"/>
  <c r="E336" i="199"/>
  <c r="I336" i="199" s="1"/>
  <c r="E337" i="199"/>
  <c r="I337" i="199" s="1"/>
  <c r="E338" i="199"/>
  <c r="I338" i="199" s="1"/>
  <c r="E339" i="199"/>
  <c r="I339" i="199" s="1"/>
  <c r="E340" i="199"/>
  <c r="I340" i="199" s="1"/>
  <c r="E341" i="199"/>
  <c r="I341" i="199" s="1"/>
  <c r="E342" i="199"/>
  <c r="I342" i="199" s="1"/>
  <c r="E343" i="199"/>
  <c r="I343" i="199" s="1"/>
  <c r="E344" i="199"/>
  <c r="I344" i="199" s="1"/>
  <c r="E345" i="199"/>
  <c r="I345" i="199" s="1"/>
  <c r="E346" i="199"/>
  <c r="I346" i="199" s="1"/>
  <c r="E347" i="199"/>
  <c r="I347" i="199" s="1"/>
  <c r="E348" i="199"/>
  <c r="I348" i="199" s="1"/>
  <c r="E349" i="199"/>
  <c r="I349" i="199" s="1"/>
  <c r="E350" i="199"/>
  <c r="I350" i="199" s="1"/>
  <c r="E351" i="199"/>
  <c r="I351" i="199" s="1"/>
  <c r="E352" i="199"/>
  <c r="I352" i="199" s="1"/>
  <c r="E353" i="199"/>
  <c r="I353" i="199" s="1"/>
  <c r="E354" i="199"/>
  <c r="I354" i="199" s="1"/>
  <c r="E355" i="199"/>
  <c r="I355" i="199" s="1"/>
  <c r="E356" i="199"/>
  <c r="I356" i="199" s="1"/>
  <c r="E357" i="199"/>
  <c r="I357" i="199" s="1"/>
  <c r="E358" i="199"/>
  <c r="I358" i="199" s="1"/>
  <c r="E359" i="199"/>
  <c r="I359" i="199" s="1"/>
  <c r="E360" i="199"/>
  <c r="I360" i="199" s="1"/>
  <c r="E361" i="199"/>
  <c r="I361" i="199" s="1"/>
  <c r="E362" i="199"/>
  <c r="I362" i="199" s="1"/>
  <c r="I323" i="199"/>
  <c r="I324" i="199"/>
  <c r="F379" i="195" l="1"/>
  <c r="F380" i="195"/>
  <c r="F381" i="195"/>
  <c r="F382" i="195"/>
  <c r="F383" i="195"/>
  <c r="F384" i="195"/>
  <c r="F385" i="195"/>
  <c r="F386" i="195"/>
  <c r="F387" i="195"/>
  <c r="F388" i="195"/>
  <c r="F389" i="195"/>
  <c r="F390" i="195"/>
  <c r="F391" i="195"/>
  <c r="F392" i="195"/>
  <c r="F393" i="195"/>
  <c r="F394" i="195"/>
  <c r="F395" i="195"/>
  <c r="F396" i="195"/>
  <c r="F397" i="195"/>
  <c r="F398" i="195"/>
  <c r="F399" i="195"/>
  <c r="F400" i="195"/>
  <c r="F401" i="195"/>
  <c r="F402" i="195"/>
  <c r="F403" i="195"/>
  <c r="F404" i="195"/>
  <c r="F405" i="195"/>
  <c r="F406" i="195"/>
  <c r="F407" i="195"/>
  <c r="F408" i="195"/>
  <c r="F409" i="195"/>
  <c r="F410" i="195"/>
  <c r="F411" i="195"/>
  <c r="F412" i="195"/>
  <c r="F413" i="195"/>
  <c r="F414" i="195"/>
  <c r="F415" i="195"/>
  <c r="F416" i="195"/>
  <c r="F417" i="195"/>
  <c r="F418" i="195"/>
  <c r="F419" i="195"/>
  <c r="F420" i="195"/>
  <c r="F421" i="195"/>
  <c r="F422" i="195"/>
  <c r="F423" i="195"/>
  <c r="F424" i="195"/>
  <c r="F425" i="195"/>
  <c r="F426" i="195"/>
  <c r="F427" i="195"/>
  <c r="F428" i="195"/>
  <c r="F429" i="195"/>
  <c r="J604" i="237" l="1"/>
  <c r="L604" i="237"/>
  <c r="J624" i="237"/>
  <c r="L624" i="237"/>
  <c r="J577" i="237"/>
  <c r="L577" i="237"/>
  <c r="J598" i="237"/>
  <c r="L598" i="237"/>
  <c r="J613" i="237"/>
  <c r="L613" i="237"/>
  <c r="J609" i="237"/>
  <c r="L609" i="237"/>
  <c r="J585" i="237"/>
  <c r="L585" i="237"/>
  <c r="J583" i="237"/>
  <c r="L583" i="237"/>
  <c r="L623" i="237"/>
  <c r="J623" i="237"/>
  <c r="J576" i="237"/>
  <c r="L576" i="237"/>
  <c r="J617" i="237"/>
  <c r="L617" i="237"/>
  <c r="J594" i="237"/>
  <c r="L594" i="237"/>
  <c r="J590" i="237"/>
  <c r="L590" i="237"/>
  <c r="J605" i="237"/>
  <c r="L605" i="237"/>
  <c r="J603" i="237"/>
  <c r="L603" i="237"/>
  <c r="J630" i="237"/>
  <c r="L630" i="237"/>
  <c r="L626" i="237"/>
  <c r="J626" i="237"/>
  <c r="J622" i="237"/>
  <c r="L622" i="237"/>
  <c r="J579" i="237"/>
  <c r="L579" i="237"/>
  <c r="J575" i="237"/>
  <c r="L575" i="237"/>
  <c r="J616" i="237"/>
  <c r="L616" i="237"/>
  <c r="J614" i="237"/>
  <c r="L614" i="237"/>
  <c r="J612" i="237"/>
  <c r="L612" i="237"/>
  <c r="J610" i="237"/>
  <c r="L610" i="237"/>
  <c r="J608" i="237"/>
  <c r="L608" i="237"/>
  <c r="J606" i="237"/>
  <c r="L606" i="237"/>
  <c r="J602" i="237"/>
  <c r="L602" i="237"/>
  <c r="J628" i="237"/>
  <c r="L628" i="237"/>
  <c r="J581" i="237"/>
  <c r="L581" i="237"/>
  <c r="L615" i="237"/>
  <c r="J615" i="237"/>
  <c r="J611" i="237"/>
  <c r="L611" i="237"/>
  <c r="L607" i="237"/>
  <c r="J607" i="237"/>
  <c r="L587" i="237"/>
  <c r="J587" i="237"/>
  <c r="J627" i="237"/>
  <c r="L627" i="237"/>
  <c r="J580" i="237"/>
  <c r="L580" i="237"/>
  <c r="J596" i="237"/>
  <c r="L596" i="237"/>
  <c r="J592" i="237"/>
  <c r="L592" i="237"/>
  <c r="J588" i="237"/>
  <c r="L588" i="237"/>
  <c r="J586" i="237"/>
  <c r="L586" i="237"/>
  <c r="J584" i="237"/>
  <c r="L584" i="237"/>
  <c r="J629" i="237"/>
  <c r="L629" i="237"/>
  <c r="J625" i="237"/>
  <c r="L625" i="237"/>
  <c r="J582" i="237"/>
  <c r="L582" i="237"/>
  <c r="J578" i="237"/>
  <c r="L578" i="237"/>
  <c r="J574" i="237"/>
  <c r="L574" i="237"/>
  <c r="J597" i="237"/>
  <c r="L597" i="237"/>
  <c r="J595" i="237"/>
  <c r="L595" i="237"/>
  <c r="J593" i="237"/>
  <c r="L593" i="237"/>
  <c r="J591" i="237"/>
  <c r="L591" i="237"/>
  <c r="J589" i="237"/>
  <c r="L589" i="237"/>
  <c r="E181" i="105"/>
  <c r="I129" i="173"/>
  <c r="I130" i="173"/>
  <c r="I131" i="173"/>
  <c r="I132" i="173"/>
  <c r="I133" i="173"/>
  <c r="I134" i="173"/>
  <c r="I135" i="173"/>
  <c r="I136" i="173"/>
  <c r="I137" i="173"/>
  <c r="I138" i="173"/>
  <c r="I139" i="173"/>
  <c r="I140" i="173"/>
  <c r="I141" i="173"/>
  <c r="I142" i="173"/>
  <c r="I143" i="173"/>
  <c r="I148" i="173"/>
  <c r="I149" i="173"/>
  <c r="I150" i="173"/>
  <c r="I151" i="173"/>
  <c r="I152" i="173"/>
  <c r="I153" i="173"/>
  <c r="D172" i="171"/>
  <c r="I125" i="173" l="1"/>
  <c r="I126" i="173"/>
  <c r="I127" i="173"/>
  <c r="I128" i="173"/>
  <c r="G511" i="101"/>
  <c r="F506" i="101"/>
  <c r="E506" i="101"/>
  <c r="F502" i="101"/>
  <c r="E502" i="101"/>
  <c r="F494" i="101"/>
  <c r="E494" i="101"/>
  <c r="F498" i="101"/>
  <c r="E498" i="101"/>
  <c r="G509" i="101"/>
  <c r="F504" i="101"/>
  <c r="E504" i="101"/>
  <c r="F500" i="101"/>
  <c r="E500" i="101"/>
  <c r="F492" i="101"/>
  <c r="E492" i="101"/>
  <c r="F496" i="101"/>
  <c r="E496" i="101"/>
  <c r="D160" i="99"/>
  <c r="E309" i="199"/>
  <c r="I309" i="199" s="1"/>
  <c r="E310" i="199"/>
  <c r="I310" i="199" s="1"/>
  <c r="E311" i="199"/>
  <c r="I311" i="199" s="1"/>
  <c r="E312" i="199"/>
  <c r="I312" i="199" s="1"/>
  <c r="E313" i="199"/>
  <c r="I313" i="199" s="1"/>
  <c r="E314" i="199"/>
  <c r="I314" i="199" s="1"/>
  <c r="E315" i="199"/>
  <c r="I315" i="199" s="1"/>
  <c r="E316" i="199"/>
  <c r="I316" i="199" s="1"/>
  <c r="E317" i="199"/>
  <c r="I317" i="199" s="1"/>
  <c r="E318" i="199"/>
  <c r="I318" i="199" s="1"/>
  <c r="E319" i="199"/>
  <c r="I319" i="199" s="1"/>
  <c r="E320" i="199"/>
  <c r="I320" i="199" s="1"/>
  <c r="E321" i="199"/>
  <c r="I321" i="199" s="1"/>
  <c r="F374" i="195"/>
  <c r="F375" i="195"/>
  <c r="F376" i="195"/>
  <c r="F377" i="195"/>
  <c r="F378" i="195"/>
  <c r="F373" i="195"/>
  <c r="F372" i="195"/>
  <c r="F371" i="195"/>
  <c r="F370" i="195"/>
  <c r="F369" i="195"/>
  <c r="F368" i="195"/>
  <c r="F367" i="195"/>
  <c r="F366" i="195"/>
  <c r="F130" i="64"/>
  <c r="F128" i="64"/>
  <c r="F126" i="64"/>
  <c r="F119" i="64"/>
  <c r="F117" i="64"/>
  <c r="F118" i="64"/>
  <c r="F129" i="64"/>
  <c r="F127" i="64"/>
  <c r="F125" i="64"/>
  <c r="F124" i="64"/>
  <c r="F123" i="64"/>
  <c r="F122" i="64"/>
  <c r="F121" i="64"/>
  <c r="F120" i="64"/>
  <c r="F116" i="64"/>
  <c r="F115" i="64"/>
  <c r="G157" i="177"/>
  <c r="E157" i="177"/>
  <c r="E156" i="177"/>
  <c r="E155" i="177"/>
  <c r="F176" i="175"/>
  <c r="D148" i="173"/>
  <c r="E147" i="173"/>
  <c r="I147" i="173" s="1"/>
  <c r="D147" i="173"/>
  <c r="E146" i="173"/>
  <c r="I146" i="173" s="1"/>
  <c r="D146" i="173"/>
  <c r="E145" i="173"/>
  <c r="I145" i="173" s="1"/>
  <c r="D145" i="173"/>
  <c r="F144" i="173"/>
  <c r="E144" i="173"/>
  <c r="D144" i="173"/>
  <c r="D150" i="171"/>
  <c r="D149" i="171"/>
  <c r="D148" i="171"/>
  <c r="D147" i="171"/>
  <c r="D146" i="171"/>
  <c r="E269" i="199"/>
  <c r="I269" i="199" s="1"/>
  <c r="E268" i="199"/>
  <c r="I268" i="199" s="1"/>
  <c r="E305" i="199"/>
  <c r="E304" i="199"/>
  <c r="E303" i="199"/>
  <c r="E302" i="199"/>
  <c r="E301" i="199"/>
  <c r="E300" i="199"/>
  <c r="E299" i="199"/>
  <c r="E298" i="199"/>
  <c r="E297" i="199"/>
  <c r="I297" i="199" s="1"/>
  <c r="E296" i="199"/>
  <c r="I296" i="199" s="1"/>
  <c r="E295" i="199"/>
  <c r="I295" i="199" s="1"/>
  <c r="E294" i="199"/>
  <c r="I294" i="199" s="1"/>
  <c r="E293" i="199"/>
  <c r="I293" i="199" s="1"/>
  <c r="E292" i="199"/>
  <c r="I292" i="199" s="1"/>
  <c r="E291" i="199"/>
  <c r="I291" i="199" s="1"/>
  <c r="E290" i="199"/>
  <c r="I290" i="199" s="1"/>
  <c r="E289" i="199"/>
  <c r="I289" i="199" s="1"/>
  <c r="E288" i="199"/>
  <c r="I288" i="199" s="1"/>
  <c r="E287" i="199"/>
  <c r="I287" i="199" s="1"/>
  <c r="E286" i="199"/>
  <c r="I286" i="199" s="1"/>
  <c r="E285" i="199"/>
  <c r="I285" i="199" s="1"/>
  <c r="E284" i="199"/>
  <c r="I284" i="199" s="1"/>
  <c r="E283" i="199"/>
  <c r="I283" i="199" s="1"/>
  <c r="E282" i="199"/>
  <c r="I282" i="199" s="1"/>
  <c r="E281" i="199"/>
  <c r="I281" i="199" s="1"/>
  <c r="E280" i="199"/>
  <c r="I280" i="199" s="1"/>
  <c r="E308" i="199"/>
  <c r="I308" i="199" s="1"/>
  <c r="E307" i="199"/>
  <c r="I307" i="199" s="1"/>
  <c r="E306" i="199"/>
  <c r="I306" i="199" s="1"/>
  <c r="E275" i="199"/>
  <c r="I275" i="199" s="1"/>
  <c r="E274" i="199"/>
  <c r="I274" i="199" s="1"/>
  <c r="E273" i="199"/>
  <c r="I273" i="199" s="1"/>
  <c r="E272" i="199"/>
  <c r="I272" i="199" s="1"/>
  <c r="E271" i="199"/>
  <c r="I271" i="199" s="1"/>
  <c r="E270" i="199"/>
  <c r="I270" i="199" s="1"/>
  <c r="E267" i="199"/>
  <c r="I267" i="199" s="1"/>
  <c r="E266" i="199"/>
  <c r="I266" i="199" s="1"/>
  <c r="E265" i="199"/>
  <c r="I265" i="199" s="1"/>
  <c r="E264" i="199"/>
  <c r="I264" i="199" s="1"/>
  <c r="E263" i="199"/>
  <c r="I263" i="199" s="1"/>
  <c r="E262" i="199"/>
  <c r="I262" i="199" s="1"/>
  <c r="E261" i="199"/>
  <c r="I261" i="199" s="1"/>
  <c r="E260" i="199"/>
  <c r="I260" i="199" s="1"/>
  <c r="E259" i="199"/>
  <c r="I259" i="199" s="1"/>
  <c r="E258" i="199"/>
  <c r="I258" i="199" s="1"/>
  <c r="E257" i="199"/>
  <c r="I257" i="199" s="1"/>
  <c r="E256" i="199"/>
  <c r="I256" i="199" s="1"/>
  <c r="E255" i="199"/>
  <c r="I255" i="199" s="1"/>
  <c r="E254" i="199"/>
  <c r="I254" i="199" s="1"/>
  <c r="E253" i="199"/>
  <c r="I253" i="199" s="1"/>
  <c r="E252" i="199"/>
  <c r="I252" i="199" s="1"/>
  <c r="E251" i="199"/>
  <c r="I251" i="199" s="1"/>
  <c r="E250" i="199"/>
  <c r="I250" i="199" s="1"/>
  <c r="E279" i="199"/>
  <c r="I279" i="199" s="1"/>
  <c r="E278" i="199"/>
  <c r="I278" i="199" s="1"/>
  <c r="E277" i="199"/>
  <c r="I277" i="199" s="1"/>
  <c r="E276" i="199"/>
  <c r="I276" i="199" s="1"/>
  <c r="E245" i="199"/>
  <c r="I245" i="199" s="1"/>
  <c r="E244" i="199"/>
  <c r="I244" i="199" s="1"/>
  <c r="E243" i="199"/>
  <c r="I243" i="199" s="1"/>
  <c r="E242" i="199"/>
  <c r="I242" i="199" s="1"/>
  <c r="E241" i="199"/>
  <c r="I241" i="199" s="1"/>
  <c r="E240" i="199"/>
  <c r="I240" i="199" s="1"/>
  <c r="E239" i="199"/>
  <c r="I239" i="199" s="1"/>
  <c r="E238" i="199"/>
  <c r="I238" i="199" s="1"/>
  <c r="E237" i="199"/>
  <c r="I237" i="199" s="1"/>
  <c r="E236" i="199"/>
  <c r="I236" i="199" s="1"/>
  <c r="E235" i="199"/>
  <c r="I235" i="199" s="1"/>
  <c r="E234" i="199"/>
  <c r="I234" i="199" s="1"/>
  <c r="E233" i="199"/>
  <c r="I233" i="199" s="1"/>
  <c r="E232" i="199"/>
  <c r="I232" i="199" s="1"/>
  <c r="E231" i="199"/>
  <c r="I231" i="199" s="1"/>
  <c r="E230" i="199"/>
  <c r="I230" i="199" s="1"/>
  <c r="E229" i="199"/>
  <c r="I229" i="199" s="1"/>
  <c r="E228" i="199"/>
  <c r="I228" i="199" s="1"/>
  <c r="E227" i="199"/>
  <c r="I227" i="199" s="1"/>
  <c r="E226" i="199"/>
  <c r="I226" i="199" s="1"/>
  <c r="E225" i="199"/>
  <c r="I225" i="199" s="1"/>
  <c r="E224" i="199"/>
  <c r="I224" i="199" s="1"/>
  <c r="E223" i="199"/>
  <c r="I223" i="199" s="1"/>
  <c r="E222" i="199"/>
  <c r="I222" i="199" s="1"/>
  <c r="E249" i="199"/>
  <c r="I249" i="199" s="1"/>
  <c r="E248" i="199"/>
  <c r="I248" i="199" s="1"/>
  <c r="E247" i="199"/>
  <c r="I247" i="199" s="1"/>
  <c r="E246" i="199"/>
  <c r="I246" i="199" s="1"/>
  <c r="E217" i="199"/>
  <c r="I217" i="199" s="1"/>
  <c r="E216" i="199"/>
  <c r="I216" i="199" s="1"/>
  <c r="E215" i="199"/>
  <c r="I215" i="199" s="1"/>
  <c r="E214" i="199"/>
  <c r="I214" i="199" s="1"/>
  <c r="E213" i="199"/>
  <c r="I213" i="199" s="1"/>
  <c r="E212" i="199"/>
  <c r="I212" i="199" s="1"/>
  <c r="E211" i="199"/>
  <c r="I211" i="199" s="1"/>
  <c r="E210" i="199"/>
  <c r="I210" i="199" s="1"/>
  <c r="E209" i="199"/>
  <c r="I209" i="199" s="1"/>
  <c r="E208" i="199"/>
  <c r="I208" i="199" s="1"/>
  <c r="E207" i="199"/>
  <c r="I207" i="199" s="1"/>
  <c r="E206" i="199"/>
  <c r="I206" i="199" s="1"/>
  <c r="E205" i="199"/>
  <c r="I205" i="199" s="1"/>
  <c r="E204" i="199"/>
  <c r="I204" i="199" s="1"/>
  <c r="E203" i="199"/>
  <c r="I203" i="199" s="1"/>
  <c r="E202" i="199"/>
  <c r="I202" i="199" s="1"/>
  <c r="E201" i="199"/>
  <c r="I201" i="199" s="1"/>
  <c r="E200" i="199"/>
  <c r="I200" i="199" s="1"/>
  <c r="E199" i="199"/>
  <c r="I199" i="199" s="1"/>
  <c r="E198" i="199"/>
  <c r="I198" i="199" s="1"/>
  <c r="E197" i="199"/>
  <c r="I197" i="199" s="1"/>
  <c r="E196" i="199"/>
  <c r="I196" i="199" s="1"/>
  <c r="E195" i="199"/>
  <c r="I195" i="199" s="1"/>
  <c r="E194" i="199"/>
  <c r="I194" i="199" s="1"/>
  <c r="E221" i="199"/>
  <c r="I221" i="199" s="1"/>
  <c r="E220" i="199"/>
  <c r="I220" i="199" s="1"/>
  <c r="E219" i="199"/>
  <c r="I219" i="199" s="1"/>
  <c r="E218" i="199"/>
  <c r="I218" i="199" s="1"/>
  <c r="E189" i="199"/>
  <c r="I189" i="199" s="1"/>
  <c r="E188" i="199"/>
  <c r="I188" i="199" s="1"/>
  <c r="E187" i="199"/>
  <c r="I187" i="199" s="1"/>
  <c r="E186" i="199"/>
  <c r="I186" i="199" s="1"/>
  <c r="E185" i="199"/>
  <c r="I185" i="199" s="1"/>
  <c r="E184" i="199"/>
  <c r="I184" i="199" s="1"/>
  <c r="E183" i="199"/>
  <c r="I183" i="199" s="1"/>
  <c r="E182" i="199"/>
  <c r="I182" i="199" s="1"/>
  <c r="E181" i="199"/>
  <c r="I181" i="199" s="1"/>
  <c r="E180" i="199"/>
  <c r="I180" i="199" s="1"/>
  <c r="E179" i="199"/>
  <c r="I179" i="199" s="1"/>
  <c r="E178" i="199"/>
  <c r="I178" i="199" s="1"/>
  <c r="E177" i="199"/>
  <c r="I177" i="199" s="1"/>
  <c r="E176" i="199"/>
  <c r="I176" i="199" s="1"/>
  <c r="E175" i="199"/>
  <c r="I175" i="199" s="1"/>
  <c r="E174" i="199"/>
  <c r="I174" i="199" s="1"/>
  <c r="E173" i="199"/>
  <c r="I173" i="199" s="1"/>
  <c r="E172" i="199"/>
  <c r="I172" i="199" s="1"/>
  <c r="E171" i="199"/>
  <c r="I171" i="199" s="1"/>
  <c r="E170" i="199"/>
  <c r="I170" i="199" s="1"/>
  <c r="E169" i="199"/>
  <c r="I169" i="199" s="1"/>
  <c r="E168" i="199"/>
  <c r="I168" i="199" s="1"/>
  <c r="E167" i="199"/>
  <c r="I167" i="199" s="1"/>
  <c r="E166" i="199"/>
  <c r="I166" i="199" s="1"/>
  <c r="E193" i="199"/>
  <c r="I193" i="199" s="1"/>
  <c r="E192" i="199"/>
  <c r="I192" i="199" s="1"/>
  <c r="E191" i="199"/>
  <c r="I191" i="199" s="1"/>
  <c r="E190" i="199"/>
  <c r="I190" i="199" s="1"/>
  <c r="E161" i="199"/>
  <c r="I161" i="199" s="1"/>
  <c r="E160" i="199"/>
  <c r="I160" i="199" s="1"/>
  <c r="E159" i="199"/>
  <c r="I159" i="199" s="1"/>
  <c r="E158" i="199"/>
  <c r="I158" i="199" s="1"/>
  <c r="E157" i="199"/>
  <c r="I157" i="199" s="1"/>
  <c r="E156" i="199"/>
  <c r="I156" i="199" s="1"/>
  <c r="E155" i="199"/>
  <c r="I155" i="199" s="1"/>
  <c r="E154" i="199"/>
  <c r="I154" i="199" s="1"/>
  <c r="E153" i="199"/>
  <c r="I153" i="199" s="1"/>
  <c r="E152" i="199"/>
  <c r="I152" i="199" s="1"/>
  <c r="E151" i="199"/>
  <c r="I151" i="199" s="1"/>
  <c r="E150" i="199"/>
  <c r="I150" i="199" s="1"/>
  <c r="E149" i="199"/>
  <c r="I149" i="199" s="1"/>
  <c r="E148" i="199"/>
  <c r="I148" i="199" s="1"/>
  <c r="E147" i="199"/>
  <c r="I147" i="199" s="1"/>
  <c r="E146" i="199"/>
  <c r="I146" i="199" s="1"/>
  <c r="E145" i="199"/>
  <c r="I145" i="199" s="1"/>
  <c r="E144" i="199"/>
  <c r="I144" i="199" s="1"/>
  <c r="E143" i="199"/>
  <c r="I143" i="199" s="1"/>
  <c r="E142" i="199"/>
  <c r="I142" i="199" s="1"/>
  <c r="E141" i="199"/>
  <c r="I141" i="199" s="1"/>
  <c r="E140" i="199"/>
  <c r="I140" i="199" s="1"/>
  <c r="E139" i="199"/>
  <c r="I139" i="199" s="1"/>
  <c r="E138" i="199"/>
  <c r="I138" i="199" s="1"/>
  <c r="E165" i="199"/>
  <c r="I165" i="199" s="1"/>
  <c r="E164" i="199"/>
  <c r="I164" i="199" s="1"/>
  <c r="E163" i="199"/>
  <c r="I163" i="199" s="1"/>
  <c r="E162" i="199"/>
  <c r="I162" i="199" s="1"/>
  <c r="E133" i="199"/>
  <c r="I133" i="199" s="1"/>
  <c r="E132" i="199"/>
  <c r="I132" i="199" s="1"/>
  <c r="E131" i="199"/>
  <c r="I131" i="199" s="1"/>
  <c r="E130" i="199"/>
  <c r="I130" i="199" s="1"/>
  <c r="E129" i="199"/>
  <c r="I129" i="199" s="1"/>
  <c r="E128" i="199"/>
  <c r="I128" i="199" s="1"/>
  <c r="E127" i="199"/>
  <c r="I127" i="199" s="1"/>
  <c r="E126" i="199"/>
  <c r="I126" i="199" s="1"/>
  <c r="E125" i="199"/>
  <c r="I125" i="199" s="1"/>
  <c r="E124" i="199"/>
  <c r="I124" i="199" s="1"/>
  <c r="E123" i="199"/>
  <c r="I123" i="199" s="1"/>
  <c r="E122" i="199"/>
  <c r="I122" i="199" s="1"/>
  <c r="E121" i="199"/>
  <c r="I121" i="199" s="1"/>
  <c r="E120" i="199"/>
  <c r="I120" i="199" s="1"/>
  <c r="E119" i="199"/>
  <c r="I119" i="199" s="1"/>
  <c r="E118" i="199"/>
  <c r="I118" i="199" s="1"/>
  <c r="E117" i="199"/>
  <c r="I117" i="199" s="1"/>
  <c r="E116" i="199"/>
  <c r="I116" i="199" s="1"/>
  <c r="E115" i="199"/>
  <c r="I115" i="199" s="1"/>
  <c r="E114" i="199"/>
  <c r="I114" i="199" s="1"/>
  <c r="E113" i="199"/>
  <c r="I113" i="199" s="1"/>
  <c r="E112" i="199"/>
  <c r="I112" i="199" s="1"/>
  <c r="E111" i="199"/>
  <c r="I111" i="199" s="1"/>
  <c r="E110" i="199"/>
  <c r="I110" i="199" s="1"/>
  <c r="E137" i="199"/>
  <c r="I137" i="199" s="1"/>
  <c r="E136" i="199"/>
  <c r="I136" i="199" s="1"/>
  <c r="E135" i="199"/>
  <c r="I135" i="199" s="1"/>
  <c r="E134" i="199"/>
  <c r="I134" i="199" s="1"/>
  <c r="E105" i="199"/>
  <c r="I105" i="199" s="1"/>
  <c r="E104" i="199"/>
  <c r="I104" i="199" s="1"/>
  <c r="E103" i="199"/>
  <c r="I103" i="199" s="1"/>
  <c r="E102" i="199"/>
  <c r="I102" i="199" s="1"/>
  <c r="E101" i="199"/>
  <c r="I101" i="199" s="1"/>
  <c r="E100" i="199"/>
  <c r="I100" i="199" s="1"/>
  <c r="E99" i="199"/>
  <c r="I99" i="199" s="1"/>
  <c r="E98" i="199"/>
  <c r="I98" i="199" s="1"/>
  <c r="E97" i="199"/>
  <c r="I97" i="199" s="1"/>
  <c r="E96" i="199"/>
  <c r="I96" i="199" s="1"/>
  <c r="E95" i="199"/>
  <c r="I95" i="199" s="1"/>
  <c r="E94" i="199"/>
  <c r="I94" i="199" s="1"/>
  <c r="E93" i="199"/>
  <c r="I93" i="199" s="1"/>
  <c r="E92" i="199"/>
  <c r="I92" i="199" s="1"/>
  <c r="E91" i="199"/>
  <c r="I91" i="199" s="1"/>
  <c r="E90" i="199"/>
  <c r="I90" i="199" s="1"/>
  <c r="E89" i="199"/>
  <c r="I89" i="199" s="1"/>
  <c r="E88" i="199"/>
  <c r="I88" i="199" s="1"/>
  <c r="E87" i="199"/>
  <c r="I87" i="199" s="1"/>
  <c r="E86" i="199"/>
  <c r="I86" i="199" s="1"/>
  <c r="E85" i="199"/>
  <c r="I85" i="199" s="1"/>
  <c r="E109" i="199"/>
  <c r="I109" i="199" s="1"/>
  <c r="E108" i="199"/>
  <c r="I108" i="199" s="1"/>
  <c r="E107" i="199"/>
  <c r="I107" i="199" s="1"/>
  <c r="E106" i="199"/>
  <c r="I106" i="199" s="1"/>
  <c r="E80" i="199"/>
  <c r="I80" i="199" s="1"/>
  <c r="E79" i="199"/>
  <c r="I79" i="199" s="1"/>
  <c r="E78" i="199"/>
  <c r="I78" i="199" s="1"/>
  <c r="E77" i="199"/>
  <c r="I77" i="199" s="1"/>
  <c r="E76" i="199"/>
  <c r="I76" i="199" s="1"/>
  <c r="E75" i="199"/>
  <c r="I75" i="199" s="1"/>
  <c r="E74" i="199"/>
  <c r="I74" i="199" s="1"/>
  <c r="E73" i="199"/>
  <c r="I73" i="199" s="1"/>
  <c r="E72" i="199"/>
  <c r="I72" i="199" s="1"/>
  <c r="E71" i="199"/>
  <c r="I71" i="199" s="1"/>
  <c r="E70" i="199"/>
  <c r="I70" i="199" s="1"/>
  <c r="E69" i="199"/>
  <c r="I69" i="199" s="1"/>
  <c r="E68" i="199"/>
  <c r="I68" i="199" s="1"/>
  <c r="E67" i="199"/>
  <c r="I67" i="199" s="1"/>
  <c r="E66" i="199"/>
  <c r="I66" i="199" s="1"/>
  <c r="E65" i="199"/>
  <c r="I65" i="199" s="1"/>
  <c r="E64" i="199"/>
  <c r="I64" i="199" s="1"/>
  <c r="E63" i="199"/>
  <c r="I63" i="199" s="1"/>
  <c r="E62" i="199"/>
  <c r="I62" i="199" s="1"/>
  <c r="E61" i="199"/>
  <c r="I61" i="199" s="1"/>
  <c r="E60" i="199"/>
  <c r="I60" i="199" s="1"/>
  <c r="E59" i="199"/>
  <c r="I59" i="199" s="1"/>
  <c r="E84" i="199"/>
  <c r="I84" i="199" s="1"/>
  <c r="E83" i="199"/>
  <c r="I83" i="199" s="1"/>
  <c r="E82" i="199"/>
  <c r="I82" i="199" s="1"/>
  <c r="E81" i="199"/>
  <c r="I81" i="199" s="1"/>
  <c r="E55" i="199"/>
  <c r="I55" i="199" s="1"/>
  <c r="E54" i="199"/>
  <c r="I54" i="199" s="1"/>
  <c r="E53" i="199"/>
  <c r="I53" i="199" s="1"/>
  <c r="E52" i="199"/>
  <c r="I52" i="199" s="1"/>
  <c r="E51" i="199"/>
  <c r="I51" i="199" s="1"/>
  <c r="E50" i="199"/>
  <c r="I50" i="199" s="1"/>
  <c r="E49" i="199"/>
  <c r="I49" i="199" s="1"/>
  <c r="E48" i="199"/>
  <c r="I48" i="199" s="1"/>
  <c r="E47" i="199"/>
  <c r="I47" i="199" s="1"/>
  <c r="E46" i="199"/>
  <c r="I46" i="199" s="1"/>
  <c r="E45" i="199"/>
  <c r="I45" i="199" s="1"/>
  <c r="E44" i="199"/>
  <c r="I44" i="199" s="1"/>
  <c r="E43" i="199"/>
  <c r="I43" i="199" s="1"/>
  <c r="E42" i="199"/>
  <c r="I42" i="199" s="1"/>
  <c r="E41" i="199"/>
  <c r="I41" i="199" s="1"/>
  <c r="E40" i="199"/>
  <c r="I40" i="199" s="1"/>
  <c r="E39" i="199"/>
  <c r="I39" i="199" s="1"/>
  <c r="E58" i="199"/>
  <c r="I58" i="199" s="1"/>
  <c r="E57" i="199"/>
  <c r="I57" i="199" s="1"/>
  <c r="E56" i="199"/>
  <c r="I56" i="199" s="1"/>
  <c r="E35" i="199"/>
  <c r="I35" i="199" s="1"/>
  <c r="E34" i="199"/>
  <c r="I34" i="199" s="1"/>
  <c r="E33" i="199"/>
  <c r="I33" i="199" s="1"/>
  <c r="E32" i="199"/>
  <c r="I32" i="199" s="1"/>
  <c r="E31" i="199"/>
  <c r="I31" i="199" s="1"/>
  <c r="E30" i="199"/>
  <c r="I30" i="199" s="1"/>
  <c r="E29" i="199"/>
  <c r="I29" i="199" s="1"/>
  <c r="E28" i="199"/>
  <c r="I28" i="199" s="1"/>
  <c r="E27" i="199"/>
  <c r="I27" i="199" s="1"/>
  <c r="E26" i="199"/>
  <c r="I26" i="199" s="1"/>
  <c r="E25" i="199"/>
  <c r="I25" i="199" s="1"/>
  <c r="E24" i="199"/>
  <c r="I24" i="199" s="1"/>
  <c r="E23" i="199"/>
  <c r="I23" i="199" s="1"/>
  <c r="E22" i="199"/>
  <c r="I22" i="199" s="1"/>
  <c r="E21" i="199"/>
  <c r="I21" i="199" s="1"/>
  <c r="E20" i="199"/>
  <c r="I20" i="199" s="1"/>
  <c r="E19" i="199"/>
  <c r="I19" i="199" s="1"/>
  <c r="E38" i="199"/>
  <c r="I38" i="199" s="1"/>
  <c r="E37" i="199"/>
  <c r="I37" i="199" s="1"/>
  <c r="E36" i="199"/>
  <c r="I36" i="199" s="1"/>
  <c r="E18" i="199"/>
  <c r="I18" i="199" s="1"/>
  <c r="E17" i="199"/>
  <c r="I17" i="199" s="1"/>
  <c r="E16" i="199"/>
  <c r="I16" i="199" s="1"/>
  <c r="E15" i="199"/>
  <c r="I15" i="199" s="1"/>
  <c r="E14" i="199"/>
  <c r="I14" i="199" s="1"/>
  <c r="E13" i="199"/>
  <c r="I13" i="199" s="1"/>
  <c r="E12" i="199"/>
  <c r="I12" i="199" s="1"/>
  <c r="E11" i="199"/>
  <c r="I11" i="199" s="1"/>
  <c r="E10" i="199"/>
  <c r="I10" i="199" s="1"/>
  <c r="E9" i="199"/>
  <c r="I9" i="199" s="1"/>
  <c r="E8" i="199"/>
  <c r="I8" i="199" s="1"/>
  <c r="E7" i="199"/>
  <c r="I7" i="199" s="1"/>
  <c r="E6" i="199"/>
  <c r="I6" i="199" s="1"/>
  <c r="E5" i="199"/>
  <c r="I5" i="199" s="1"/>
  <c r="E4" i="199"/>
  <c r="I4" i="199" s="1"/>
  <c r="E3" i="199"/>
  <c r="I3" i="199" s="1"/>
  <c r="E2" i="199"/>
  <c r="I2" i="199" s="1"/>
  <c r="G2" i="237"/>
  <c r="F365" i="195"/>
  <c r="F364" i="195"/>
  <c r="F363" i="195"/>
  <c r="F362" i="195"/>
  <c r="F361" i="195"/>
  <c r="F360" i="195"/>
  <c r="F359" i="195"/>
  <c r="F358" i="195"/>
  <c r="F357" i="195"/>
  <c r="F356" i="195"/>
  <c r="F355" i="195"/>
  <c r="F354" i="195"/>
  <c r="F353" i="195"/>
  <c r="F352" i="195"/>
  <c r="F351" i="195"/>
  <c r="F350" i="195"/>
  <c r="F349" i="195"/>
  <c r="F348" i="195"/>
  <c r="F347" i="195"/>
  <c r="F346" i="195"/>
  <c r="F345" i="195"/>
  <c r="F344" i="195"/>
  <c r="F343" i="195"/>
  <c r="F342" i="195"/>
  <c r="F341" i="195"/>
  <c r="F340" i="195"/>
  <c r="F339" i="195"/>
  <c r="F338" i="195"/>
  <c r="F337" i="195"/>
  <c r="F336" i="195"/>
  <c r="F335" i="195"/>
  <c r="F334" i="195"/>
  <c r="I124" i="173"/>
  <c r="D124" i="173"/>
  <c r="I123" i="173"/>
  <c r="D123" i="173"/>
  <c r="I122" i="173"/>
  <c r="D122" i="173"/>
  <c r="I121" i="173"/>
  <c r="D121" i="173"/>
  <c r="I120" i="173"/>
  <c r="D120" i="173"/>
  <c r="D125" i="171"/>
  <c r="D124" i="171"/>
  <c r="D123" i="171"/>
  <c r="D122" i="171"/>
  <c r="D121" i="171"/>
  <c r="M14" i="119"/>
  <c r="M13" i="119"/>
  <c r="M12" i="119"/>
  <c r="M11" i="119"/>
  <c r="M10" i="119"/>
  <c r="M9" i="119"/>
  <c r="M8" i="119"/>
  <c r="M7" i="119"/>
  <c r="M6" i="119"/>
  <c r="M5" i="119"/>
  <c r="M4" i="119"/>
  <c r="M3" i="119"/>
  <c r="N2" i="119"/>
  <c r="M2" i="119"/>
  <c r="F333" i="195"/>
  <c r="F332" i="195"/>
  <c r="F331" i="195"/>
  <c r="F330" i="195"/>
  <c r="F329" i="195"/>
  <c r="F328" i="195"/>
  <c r="F327" i="195"/>
  <c r="F326" i="195"/>
  <c r="E106" i="175"/>
  <c r="I98" i="173"/>
  <c r="D98" i="173"/>
  <c r="I97" i="173"/>
  <c r="D97" i="173"/>
  <c r="I96" i="173"/>
  <c r="D96" i="173"/>
  <c r="I95" i="173"/>
  <c r="D95" i="173"/>
  <c r="I94" i="173"/>
  <c r="D94" i="173"/>
  <c r="D100" i="171"/>
  <c r="D99" i="171"/>
  <c r="D98" i="171"/>
  <c r="D97" i="171"/>
  <c r="D96" i="171"/>
  <c r="F325" i="195"/>
  <c r="F324" i="195"/>
  <c r="F323" i="195"/>
  <c r="F322" i="195"/>
  <c r="F321" i="195"/>
  <c r="F320" i="195"/>
  <c r="F319" i="195"/>
  <c r="F318" i="195"/>
  <c r="F317" i="195"/>
  <c r="F316" i="195"/>
  <c r="F315" i="195"/>
  <c r="F314" i="195"/>
  <c r="F313" i="195"/>
  <c r="F312" i="195"/>
  <c r="F311" i="195"/>
  <c r="F310" i="195"/>
  <c r="F309" i="195"/>
  <c r="F308" i="195"/>
  <c r="F307" i="195"/>
  <c r="F306" i="195"/>
  <c r="F305" i="195"/>
  <c r="F304" i="195"/>
  <c r="F303" i="195"/>
  <c r="F302" i="195"/>
  <c r="F3" i="195"/>
  <c r="F4" i="195"/>
  <c r="F5" i="195"/>
  <c r="F6" i="195"/>
  <c r="F7" i="195"/>
  <c r="F8" i="195"/>
  <c r="F9" i="195"/>
  <c r="F10" i="195"/>
  <c r="F11" i="195"/>
  <c r="F12" i="195"/>
  <c r="F13" i="195"/>
  <c r="F14" i="195"/>
  <c r="F15" i="195"/>
  <c r="F16" i="195"/>
  <c r="F17" i="195"/>
  <c r="F18" i="195"/>
  <c r="F19" i="195"/>
  <c r="F20" i="195"/>
  <c r="F21" i="195"/>
  <c r="F22" i="195"/>
  <c r="F23" i="195"/>
  <c r="F24" i="195"/>
  <c r="F25" i="195"/>
  <c r="F26" i="195"/>
  <c r="F27" i="195"/>
  <c r="F28" i="195"/>
  <c r="F29" i="195"/>
  <c r="F30" i="195"/>
  <c r="F31" i="195"/>
  <c r="F32" i="195"/>
  <c r="F33" i="195"/>
  <c r="F34" i="195"/>
  <c r="F35" i="195"/>
  <c r="F36" i="195"/>
  <c r="F37" i="195"/>
  <c r="F38" i="195"/>
  <c r="F39" i="195"/>
  <c r="F40" i="195"/>
  <c r="F41" i="195"/>
  <c r="F42" i="195"/>
  <c r="F43" i="195"/>
  <c r="F44" i="195"/>
  <c r="F45" i="195"/>
  <c r="F46" i="195"/>
  <c r="F47" i="195"/>
  <c r="F48" i="195"/>
  <c r="F49" i="195"/>
  <c r="F50" i="195"/>
  <c r="F52" i="195"/>
  <c r="F51" i="195"/>
  <c r="F53" i="195"/>
  <c r="F54" i="195"/>
  <c r="F55" i="195"/>
  <c r="F56" i="195"/>
  <c r="F57" i="195"/>
  <c r="F58" i="195"/>
  <c r="F59" i="195"/>
  <c r="F60" i="195"/>
  <c r="F61" i="195"/>
  <c r="F62" i="195"/>
  <c r="F63" i="195"/>
  <c r="F64" i="195"/>
  <c r="F65" i="195"/>
  <c r="F66" i="195"/>
  <c r="F67" i="195"/>
  <c r="F68" i="195"/>
  <c r="F69" i="195"/>
  <c r="F70" i="195"/>
  <c r="F71" i="195"/>
  <c r="F72" i="195"/>
  <c r="F73" i="195"/>
  <c r="F74" i="195"/>
  <c r="F75" i="195"/>
  <c r="F76" i="195"/>
  <c r="F77" i="195"/>
  <c r="F78" i="195"/>
  <c r="F79" i="195"/>
  <c r="F81" i="195"/>
  <c r="F80" i="195"/>
  <c r="F82" i="195"/>
  <c r="F83" i="195"/>
  <c r="F84" i="195"/>
  <c r="F85" i="195"/>
  <c r="F86" i="195"/>
  <c r="F87" i="195"/>
  <c r="F88" i="195"/>
  <c r="F89" i="195"/>
  <c r="F90" i="195"/>
  <c r="F91" i="195"/>
  <c r="F92" i="195"/>
  <c r="F93" i="195"/>
  <c r="F94" i="195"/>
  <c r="F95" i="195"/>
  <c r="F96" i="195"/>
  <c r="F97" i="195"/>
  <c r="F98" i="195"/>
  <c r="F99" i="195"/>
  <c r="F100" i="195"/>
  <c r="F101" i="195"/>
  <c r="F102" i="195"/>
  <c r="F103" i="195"/>
  <c r="F105" i="195"/>
  <c r="F104" i="195"/>
  <c r="F106" i="195"/>
  <c r="F107" i="195"/>
  <c r="F108" i="195"/>
  <c r="F109" i="195"/>
  <c r="F111" i="195"/>
  <c r="F110" i="195"/>
  <c r="F112" i="195"/>
  <c r="F113" i="195"/>
  <c r="F114" i="195"/>
  <c r="F115" i="195"/>
  <c r="F116" i="195"/>
  <c r="F117" i="195"/>
  <c r="F118" i="195"/>
  <c r="F119" i="195"/>
  <c r="F120" i="195"/>
  <c r="F121" i="195"/>
  <c r="F122" i="195"/>
  <c r="F123" i="195"/>
  <c r="F124" i="195"/>
  <c r="F125" i="195"/>
  <c r="F126" i="195"/>
  <c r="F127" i="195"/>
  <c r="F128" i="195"/>
  <c r="F129" i="195"/>
  <c r="F130" i="195"/>
  <c r="F131" i="195"/>
  <c r="F132" i="195"/>
  <c r="F133" i="195"/>
  <c r="F135" i="195"/>
  <c r="F134" i="195"/>
  <c r="F136" i="195"/>
  <c r="F137" i="195"/>
  <c r="F138" i="195"/>
  <c r="F139" i="195"/>
  <c r="F141" i="195"/>
  <c r="F140" i="195"/>
  <c r="F142" i="195"/>
  <c r="F143" i="195"/>
  <c r="F144" i="195"/>
  <c r="F145" i="195"/>
  <c r="F146" i="195"/>
  <c r="F147" i="195"/>
  <c r="F148" i="195"/>
  <c r="F149" i="195"/>
  <c r="F150" i="195"/>
  <c r="F151" i="195"/>
  <c r="F152" i="195"/>
  <c r="F153" i="195"/>
  <c r="F154" i="195"/>
  <c r="F155" i="195"/>
  <c r="F156" i="195"/>
  <c r="F157" i="195"/>
  <c r="F158" i="195"/>
  <c r="F159" i="195"/>
  <c r="F160" i="195"/>
  <c r="F161" i="195"/>
  <c r="F162" i="195"/>
  <c r="F163" i="195"/>
  <c r="F164" i="195"/>
  <c r="F165" i="195"/>
  <c r="F167" i="195"/>
  <c r="F166" i="195"/>
  <c r="F168" i="195"/>
  <c r="F169" i="195"/>
  <c r="F170" i="195"/>
  <c r="F171" i="195"/>
  <c r="F173" i="195"/>
  <c r="F172" i="195"/>
  <c r="F174" i="195"/>
  <c r="F175" i="195"/>
  <c r="F176" i="195"/>
  <c r="F177" i="195"/>
  <c r="F178" i="195"/>
  <c r="F179" i="195"/>
  <c r="F180" i="195"/>
  <c r="F181" i="195"/>
  <c r="F182" i="195"/>
  <c r="F183" i="195"/>
  <c r="F184" i="195"/>
  <c r="F185" i="195"/>
  <c r="F186" i="195"/>
  <c r="F187" i="195"/>
  <c r="F188" i="195"/>
  <c r="F189" i="195"/>
  <c r="F190" i="195"/>
  <c r="F191" i="195"/>
  <c r="F192" i="195"/>
  <c r="F193" i="195"/>
  <c r="F194" i="195"/>
  <c r="F195" i="195"/>
  <c r="F196" i="195"/>
  <c r="F197" i="195"/>
  <c r="F199" i="195"/>
  <c r="F198" i="195"/>
  <c r="F200" i="195"/>
  <c r="F201" i="195"/>
  <c r="F202" i="195"/>
  <c r="F203" i="195"/>
  <c r="F205" i="195"/>
  <c r="F204" i="195"/>
  <c r="F206" i="195"/>
  <c r="F207" i="195"/>
  <c r="F208" i="195"/>
  <c r="F209" i="195"/>
  <c r="F210" i="195"/>
  <c r="F211" i="195"/>
  <c r="F212" i="195"/>
  <c r="F213" i="195"/>
  <c r="F214" i="195"/>
  <c r="F215" i="195"/>
  <c r="F216" i="195"/>
  <c r="F217" i="195"/>
  <c r="F218" i="195"/>
  <c r="F219" i="195"/>
  <c r="F220" i="195"/>
  <c r="F221" i="195"/>
  <c r="F222" i="195"/>
  <c r="F223" i="195"/>
  <c r="F224" i="195"/>
  <c r="F225" i="195"/>
  <c r="F226" i="195"/>
  <c r="F227" i="195"/>
  <c r="F228" i="195"/>
  <c r="F229" i="195"/>
  <c r="F231" i="195"/>
  <c r="F230" i="195"/>
  <c r="F232" i="195"/>
  <c r="F233" i="195"/>
  <c r="F234" i="195"/>
  <c r="F235" i="195"/>
  <c r="F237" i="195"/>
  <c r="F236" i="195"/>
  <c r="F238" i="195"/>
  <c r="F239" i="195"/>
  <c r="F240" i="195"/>
  <c r="F241" i="195"/>
  <c r="F242" i="195"/>
  <c r="F243" i="195"/>
  <c r="F244" i="195"/>
  <c r="F245" i="195"/>
  <c r="F246" i="195"/>
  <c r="F247" i="195"/>
  <c r="F248" i="195"/>
  <c r="F249" i="195"/>
  <c r="F250" i="195"/>
  <c r="F251" i="195"/>
  <c r="F252" i="195"/>
  <c r="F253" i="195"/>
  <c r="F254" i="195"/>
  <c r="F255" i="195"/>
  <c r="F256" i="195"/>
  <c r="F257" i="195"/>
  <c r="F258" i="195"/>
  <c r="F259" i="195"/>
  <c r="F260" i="195"/>
  <c r="F261" i="195"/>
  <c r="F263" i="195"/>
  <c r="F262" i="195"/>
  <c r="F264" i="195"/>
  <c r="F265" i="195"/>
  <c r="F266" i="195"/>
  <c r="F267" i="195"/>
  <c r="F269" i="195"/>
  <c r="F268" i="195"/>
  <c r="F270" i="195"/>
  <c r="F271" i="195"/>
  <c r="F272" i="195"/>
  <c r="F273" i="195"/>
  <c r="F274" i="195"/>
  <c r="F275" i="195"/>
  <c r="F276" i="195"/>
  <c r="F277" i="195"/>
  <c r="F278" i="195"/>
  <c r="F279" i="195"/>
  <c r="F280" i="195"/>
  <c r="F281" i="195"/>
  <c r="F282" i="195"/>
  <c r="F283" i="195"/>
  <c r="F284" i="195"/>
  <c r="F285" i="195"/>
  <c r="F286" i="195"/>
  <c r="F287" i="195"/>
  <c r="F288" i="195"/>
  <c r="F289" i="195"/>
  <c r="F290" i="195"/>
  <c r="F291" i="195"/>
  <c r="F292" i="195"/>
  <c r="F293" i="195"/>
  <c r="F295" i="195"/>
  <c r="F294" i="195"/>
  <c r="F296" i="195"/>
  <c r="F297" i="195"/>
  <c r="F298" i="195"/>
  <c r="F299" i="195"/>
  <c r="F301" i="195"/>
  <c r="F300" i="195"/>
  <c r="F2" i="195"/>
  <c r="I11" i="173"/>
  <c r="I3" i="173"/>
  <c r="I4" i="173"/>
  <c r="I5" i="173"/>
  <c r="I6" i="173"/>
  <c r="I7" i="173"/>
  <c r="I8" i="173"/>
  <c r="I9" i="173"/>
  <c r="I10" i="173"/>
  <c r="I12" i="173"/>
  <c r="I13" i="173"/>
  <c r="I14" i="173"/>
  <c r="I15" i="173"/>
  <c r="I16" i="173"/>
  <c r="I17" i="173"/>
  <c r="I18" i="173"/>
  <c r="I19" i="173"/>
  <c r="I20" i="173"/>
  <c r="I21" i="173"/>
  <c r="I22" i="173"/>
  <c r="I23" i="173"/>
  <c r="I24" i="173"/>
  <c r="I25" i="173"/>
  <c r="I26" i="173"/>
  <c r="I27" i="173"/>
  <c r="I28" i="173"/>
  <c r="I29" i="173"/>
  <c r="I30" i="173"/>
  <c r="I31" i="173"/>
  <c r="I32" i="173"/>
  <c r="I33" i="173"/>
  <c r="I34" i="173"/>
  <c r="I35" i="173"/>
  <c r="I36" i="173"/>
  <c r="I37" i="173"/>
  <c r="I38" i="173"/>
  <c r="I39" i="173"/>
  <c r="I40" i="173"/>
  <c r="I41" i="173"/>
  <c r="I42" i="173"/>
  <c r="I43" i="173"/>
  <c r="I44" i="173"/>
  <c r="I45" i="173"/>
  <c r="I46" i="173"/>
  <c r="I47" i="173"/>
  <c r="I48" i="173"/>
  <c r="I49" i="173"/>
  <c r="I50" i="173"/>
  <c r="I51" i="173"/>
  <c r="I52" i="173"/>
  <c r="I53" i="173"/>
  <c r="I54" i="173"/>
  <c r="I55" i="173"/>
  <c r="I56" i="173"/>
  <c r="I57" i="173"/>
  <c r="I58" i="173"/>
  <c r="I59" i="173"/>
  <c r="I60" i="173"/>
  <c r="I61" i="173"/>
  <c r="I62" i="173"/>
  <c r="I63" i="173"/>
  <c r="I64" i="173"/>
  <c r="I65" i="173"/>
  <c r="I66" i="173"/>
  <c r="I67" i="173"/>
  <c r="I68" i="173"/>
  <c r="I69" i="173"/>
  <c r="I70" i="173"/>
  <c r="I71" i="173"/>
  <c r="I72" i="173"/>
  <c r="I2" i="173"/>
  <c r="L520" i="237" l="1"/>
  <c r="J520" i="237"/>
  <c r="J500" i="237"/>
  <c r="L500" i="237"/>
  <c r="J480" i="237"/>
  <c r="L480" i="237"/>
  <c r="J460" i="237"/>
  <c r="L460" i="237"/>
  <c r="L440" i="237"/>
  <c r="J440" i="237"/>
  <c r="J416" i="237"/>
  <c r="L416" i="237"/>
  <c r="J404" i="237"/>
  <c r="L404" i="237"/>
  <c r="J364" i="237"/>
  <c r="L364" i="237"/>
  <c r="J236" i="237"/>
  <c r="L236" i="237"/>
  <c r="J519" i="237"/>
  <c r="L519" i="237"/>
  <c r="L515" i="237"/>
  <c r="J515" i="237"/>
  <c r="J511" i="237"/>
  <c r="L511" i="237"/>
  <c r="J507" i="237"/>
  <c r="L507" i="237"/>
  <c r="J503" i="237"/>
  <c r="L503" i="237"/>
  <c r="L499" i="237"/>
  <c r="J499" i="237"/>
  <c r="L495" i="237"/>
  <c r="J495" i="237"/>
  <c r="J491" i="237"/>
  <c r="L491" i="237"/>
  <c r="J487" i="237"/>
  <c r="L487" i="237"/>
  <c r="L483" i="237"/>
  <c r="J483" i="237"/>
  <c r="J479" i="237"/>
  <c r="L479" i="237"/>
  <c r="J475" i="237"/>
  <c r="L475" i="237"/>
  <c r="J471" i="237"/>
  <c r="L471" i="237"/>
  <c r="L467" i="237"/>
  <c r="J467" i="237"/>
  <c r="L463" i="237"/>
  <c r="J463" i="237"/>
  <c r="J459" i="237"/>
  <c r="L459" i="237"/>
  <c r="J455" i="237"/>
  <c r="L455" i="237"/>
  <c r="L451" i="237"/>
  <c r="J451" i="237"/>
  <c r="J447" i="237"/>
  <c r="L447" i="237"/>
  <c r="J443" i="237"/>
  <c r="L443" i="237"/>
  <c r="J439" i="237"/>
  <c r="L439" i="237"/>
  <c r="L435" i="237"/>
  <c r="J435" i="237"/>
  <c r="L431" i="237"/>
  <c r="J431" i="237"/>
  <c r="J427" i="237"/>
  <c r="L427" i="237"/>
  <c r="J423" i="237"/>
  <c r="L423" i="237"/>
  <c r="L419" i="237"/>
  <c r="J419" i="237"/>
  <c r="J415" i="237"/>
  <c r="L415" i="237"/>
  <c r="J411" i="237"/>
  <c r="L411" i="237"/>
  <c r="J407" i="237"/>
  <c r="L407" i="237"/>
  <c r="L403" i="237"/>
  <c r="J403" i="237"/>
  <c r="L399" i="237"/>
  <c r="J399" i="237"/>
  <c r="J395" i="237"/>
  <c r="L395" i="237"/>
  <c r="J391" i="237"/>
  <c r="L391" i="237"/>
  <c r="L387" i="237"/>
  <c r="J387" i="237"/>
  <c r="J383" i="237"/>
  <c r="L383" i="237"/>
  <c r="J379" i="237"/>
  <c r="L379" i="237"/>
  <c r="J375" i="237"/>
  <c r="L375" i="237"/>
  <c r="J371" i="237"/>
  <c r="L371" i="237"/>
  <c r="J367" i="237"/>
  <c r="L367" i="237"/>
  <c r="J363" i="237"/>
  <c r="L363" i="237"/>
  <c r="J359" i="237"/>
  <c r="L359" i="237"/>
  <c r="J355" i="237"/>
  <c r="L355" i="237"/>
  <c r="J351" i="237"/>
  <c r="L351" i="237"/>
  <c r="J347" i="237"/>
  <c r="L347" i="237"/>
  <c r="J343" i="237"/>
  <c r="L343" i="237"/>
  <c r="L339" i="237"/>
  <c r="J339" i="237"/>
  <c r="L335" i="237"/>
  <c r="J335" i="237"/>
  <c r="J331" i="237"/>
  <c r="L331" i="237"/>
  <c r="J327" i="237"/>
  <c r="L327" i="237"/>
  <c r="J323" i="237"/>
  <c r="L323" i="237"/>
  <c r="J319" i="237"/>
  <c r="L319" i="237"/>
  <c r="J315" i="237"/>
  <c r="L315" i="237"/>
  <c r="J311" i="237"/>
  <c r="L311" i="237"/>
  <c r="J307" i="237"/>
  <c r="L307" i="237"/>
  <c r="J303" i="237"/>
  <c r="L303" i="237"/>
  <c r="J299" i="237"/>
  <c r="L299" i="237"/>
  <c r="J295" i="237"/>
  <c r="L295" i="237"/>
  <c r="J291" i="237"/>
  <c r="L291" i="237"/>
  <c r="J287" i="237"/>
  <c r="L287" i="237"/>
  <c r="J283" i="237"/>
  <c r="L283" i="237"/>
  <c r="J279" i="237"/>
  <c r="L279" i="237"/>
  <c r="J275" i="237"/>
  <c r="L275" i="237"/>
  <c r="L271" i="237"/>
  <c r="J271" i="237"/>
  <c r="J267" i="237"/>
  <c r="L267" i="237"/>
  <c r="J263" i="237"/>
  <c r="L263" i="237"/>
  <c r="J259" i="237"/>
  <c r="L259" i="237"/>
  <c r="J255" i="237"/>
  <c r="L255" i="237"/>
  <c r="J251" i="237"/>
  <c r="L251" i="237"/>
  <c r="J247" i="237"/>
  <c r="L247" i="237"/>
  <c r="J243" i="237"/>
  <c r="L243" i="237"/>
  <c r="J239" i="237"/>
  <c r="L239" i="237"/>
  <c r="J235" i="237"/>
  <c r="L235" i="237"/>
  <c r="J231" i="237"/>
  <c r="L231" i="237"/>
  <c r="J227" i="237"/>
  <c r="L227" i="237"/>
  <c r="J223" i="237"/>
  <c r="L223" i="237"/>
  <c r="J219" i="237"/>
  <c r="L219" i="237"/>
  <c r="J215" i="237"/>
  <c r="L215" i="237"/>
  <c r="J211" i="237"/>
  <c r="L211" i="237"/>
  <c r="J207" i="237"/>
  <c r="L207" i="237"/>
  <c r="L203" i="237"/>
  <c r="J203" i="237"/>
  <c r="J199" i="237"/>
  <c r="L199" i="237"/>
  <c r="J195" i="237"/>
  <c r="L195" i="237"/>
  <c r="J191" i="237"/>
  <c r="L191" i="237"/>
  <c r="L187" i="237"/>
  <c r="J187" i="237"/>
  <c r="J183" i="237"/>
  <c r="L183" i="237"/>
  <c r="J179" i="237"/>
  <c r="L179" i="237"/>
  <c r="J175" i="237"/>
  <c r="L175" i="237"/>
  <c r="L171" i="237"/>
  <c r="J171" i="237"/>
  <c r="J167" i="237"/>
  <c r="L167" i="237"/>
  <c r="J163" i="237"/>
  <c r="L163" i="237"/>
  <c r="J159" i="237"/>
  <c r="L159" i="237"/>
  <c r="L155" i="237"/>
  <c r="J155" i="237"/>
  <c r="J151" i="237"/>
  <c r="L151" i="237"/>
  <c r="J147" i="237"/>
  <c r="L147" i="237"/>
  <c r="J143" i="237"/>
  <c r="L143" i="237"/>
  <c r="L139" i="237"/>
  <c r="J139" i="237"/>
  <c r="J135" i="237"/>
  <c r="L135" i="237"/>
  <c r="J131" i="237"/>
  <c r="L131" i="237"/>
  <c r="J127" i="237"/>
  <c r="L127" i="237"/>
  <c r="L123" i="237"/>
  <c r="J123" i="237"/>
  <c r="J119" i="237"/>
  <c r="L119" i="237"/>
  <c r="J115" i="237"/>
  <c r="L115" i="237"/>
  <c r="J111" i="237"/>
  <c r="L111" i="237"/>
  <c r="L107" i="237"/>
  <c r="J107" i="237"/>
  <c r="J103" i="237"/>
  <c r="L103" i="237"/>
  <c r="J99" i="237"/>
  <c r="L99" i="237"/>
  <c r="J95" i="237"/>
  <c r="L95" i="237"/>
  <c r="L91" i="237"/>
  <c r="J91" i="237"/>
  <c r="J87" i="237"/>
  <c r="L87" i="237"/>
  <c r="J83" i="237"/>
  <c r="L83" i="237"/>
  <c r="J79" i="237"/>
  <c r="L79" i="237"/>
  <c r="L75" i="237"/>
  <c r="J75" i="237"/>
  <c r="J71" i="237"/>
  <c r="L71" i="237"/>
  <c r="J67" i="237"/>
  <c r="L67" i="237"/>
  <c r="J63" i="237"/>
  <c r="L63" i="237"/>
  <c r="L59" i="237"/>
  <c r="J59" i="237"/>
  <c r="J55" i="237"/>
  <c r="L55" i="237"/>
  <c r="J51" i="237"/>
  <c r="L51" i="237"/>
  <c r="J47" i="237"/>
  <c r="L47" i="237"/>
  <c r="L43" i="237"/>
  <c r="J43" i="237"/>
  <c r="J39" i="237"/>
  <c r="L39" i="237"/>
  <c r="J35" i="237"/>
  <c r="L35" i="237"/>
  <c r="J31" i="237"/>
  <c r="L31" i="237"/>
  <c r="L27" i="237"/>
  <c r="J27" i="237"/>
  <c r="J23" i="237"/>
  <c r="L23" i="237"/>
  <c r="J19" i="237"/>
  <c r="L19" i="237"/>
  <c r="J15" i="237"/>
  <c r="L15" i="237"/>
  <c r="L11" i="237"/>
  <c r="J11" i="237"/>
  <c r="J7" i="237"/>
  <c r="L7" i="237"/>
  <c r="J3" i="237"/>
  <c r="L3" i="237"/>
  <c r="J573" i="237"/>
  <c r="L573" i="237"/>
  <c r="J528" i="237"/>
  <c r="L528" i="237"/>
  <c r="J524" i="237"/>
  <c r="L524" i="237"/>
  <c r="L572" i="237"/>
  <c r="J572" i="237"/>
  <c r="J563" i="237"/>
  <c r="L563" i="237"/>
  <c r="J554" i="237"/>
  <c r="L554" i="237"/>
  <c r="L543" i="237"/>
  <c r="J543" i="237"/>
  <c r="J535" i="237"/>
  <c r="L535" i="237"/>
  <c r="J569" i="237"/>
  <c r="L569" i="237"/>
  <c r="L548" i="237"/>
  <c r="J548" i="237"/>
  <c r="J534" i="237"/>
  <c r="L534" i="237"/>
  <c r="J555" i="237"/>
  <c r="L555" i="237"/>
  <c r="J567" i="237"/>
  <c r="L567" i="237"/>
  <c r="J512" i="237"/>
  <c r="L512" i="237"/>
  <c r="J504" i="237"/>
  <c r="L504" i="237"/>
  <c r="J492" i="237"/>
  <c r="L492" i="237"/>
  <c r="L484" i="237"/>
  <c r="J484" i="237"/>
  <c r="J476" i="237"/>
  <c r="L476" i="237"/>
  <c r="J468" i="237"/>
  <c r="L468" i="237"/>
  <c r="J456" i="237"/>
  <c r="L456" i="237"/>
  <c r="J448" i="237"/>
  <c r="L448" i="237"/>
  <c r="J436" i="237"/>
  <c r="L436" i="237"/>
  <c r="J428" i="237"/>
  <c r="L428" i="237"/>
  <c r="L420" i="237"/>
  <c r="J420" i="237"/>
  <c r="J412" i="237"/>
  <c r="L412" i="237"/>
  <c r="J400" i="237"/>
  <c r="L400" i="237"/>
  <c r="L392" i="237"/>
  <c r="J392" i="237"/>
  <c r="J380" i="237"/>
  <c r="L380" i="237"/>
  <c r="J376" i="237"/>
  <c r="L376" i="237"/>
  <c r="J368" i="237"/>
  <c r="L368" i="237"/>
  <c r="J356" i="237"/>
  <c r="L356" i="237"/>
  <c r="J348" i="237"/>
  <c r="L348" i="237"/>
  <c r="J340" i="237"/>
  <c r="L340" i="237"/>
  <c r="J332" i="237"/>
  <c r="L332" i="237"/>
  <c r="J324" i="237"/>
  <c r="L324" i="237"/>
  <c r="J316" i="237"/>
  <c r="L316" i="237"/>
  <c r="J308" i="237"/>
  <c r="L308" i="237"/>
  <c r="J300" i="237"/>
  <c r="L300" i="237"/>
  <c r="J292" i="237"/>
  <c r="L292" i="237"/>
  <c r="J284" i="237"/>
  <c r="L284" i="237"/>
  <c r="J276" i="237"/>
  <c r="L276" i="237"/>
  <c r="J268" i="237"/>
  <c r="L268" i="237"/>
  <c r="J260" i="237"/>
  <c r="L260" i="237"/>
  <c r="J252" i="237"/>
  <c r="L252" i="237"/>
  <c r="J244" i="237"/>
  <c r="L244" i="237"/>
  <c r="J228" i="237"/>
  <c r="L228" i="237"/>
  <c r="J220" i="237"/>
  <c r="L220" i="237"/>
  <c r="J216" i="237"/>
  <c r="L216" i="237"/>
  <c r="L208" i="237"/>
  <c r="J208" i="237"/>
  <c r="J200" i="237"/>
  <c r="L200" i="237"/>
  <c r="L192" i="237"/>
  <c r="J192" i="237"/>
  <c r="J184" i="237"/>
  <c r="L184" i="237"/>
  <c r="L176" i="237"/>
  <c r="J176" i="237"/>
  <c r="J168" i="237"/>
  <c r="L168" i="237"/>
  <c r="L160" i="237"/>
  <c r="J160" i="237"/>
  <c r="J152" i="237"/>
  <c r="L152" i="237"/>
  <c r="L144" i="237"/>
  <c r="J144" i="237"/>
  <c r="J136" i="237"/>
  <c r="L136" i="237"/>
  <c r="L128" i="237"/>
  <c r="J128" i="237"/>
  <c r="J120" i="237"/>
  <c r="L120" i="237"/>
  <c r="J108" i="237"/>
  <c r="L108" i="237"/>
  <c r="J100" i="237"/>
  <c r="L100" i="237"/>
  <c r="J92" i="237"/>
  <c r="L92" i="237"/>
  <c r="J84" i="237"/>
  <c r="L84" i="237"/>
  <c r="J76" i="237"/>
  <c r="L76" i="237"/>
  <c r="J68" i="237"/>
  <c r="L68" i="237"/>
  <c r="J60" i="237"/>
  <c r="L60" i="237"/>
  <c r="J56" i="237"/>
  <c r="L56" i="237"/>
  <c r="L48" i="237"/>
  <c r="J48" i="237"/>
  <c r="J36" i="237"/>
  <c r="L36" i="237"/>
  <c r="J28" i="237"/>
  <c r="L28" i="237"/>
  <c r="J20" i="237"/>
  <c r="L20" i="237"/>
  <c r="J12" i="237"/>
  <c r="L12" i="237"/>
  <c r="J4" i="237"/>
  <c r="L4" i="237"/>
  <c r="J529" i="237"/>
  <c r="L529" i="237"/>
  <c r="J521" i="237"/>
  <c r="L521" i="237"/>
  <c r="L556" i="237"/>
  <c r="J556" i="237"/>
  <c r="L537" i="237"/>
  <c r="J537" i="237"/>
  <c r="J553" i="237"/>
  <c r="L553" i="237"/>
  <c r="J545" i="237"/>
  <c r="L545" i="237"/>
  <c r="J518" i="237"/>
  <c r="L518" i="237"/>
  <c r="J514" i="237"/>
  <c r="L514" i="237"/>
  <c r="J510" i="237"/>
  <c r="L510" i="237"/>
  <c r="J506" i="237"/>
  <c r="L506" i="237"/>
  <c r="J502" i="237"/>
  <c r="L502" i="237"/>
  <c r="J498" i="237"/>
  <c r="L498" i="237"/>
  <c r="J494" i="237"/>
  <c r="L494" i="237"/>
  <c r="J490" i="237"/>
  <c r="L490" i="237"/>
  <c r="J486" i="237"/>
  <c r="L486" i="237"/>
  <c r="J482" i="237"/>
  <c r="L482" i="237"/>
  <c r="J478" i="237"/>
  <c r="L478" i="237"/>
  <c r="J474" i="237"/>
  <c r="L474" i="237"/>
  <c r="J470" i="237"/>
  <c r="L470" i="237"/>
  <c r="J466" i="237"/>
  <c r="L466" i="237"/>
  <c r="J462" i="237"/>
  <c r="L462" i="237"/>
  <c r="J458" i="237"/>
  <c r="L458" i="237"/>
  <c r="J454" i="237"/>
  <c r="L454" i="237"/>
  <c r="J450" i="237"/>
  <c r="L450" i="237"/>
  <c r="J446" i="237"/>
  <c r="L446" i="237"/>
  <c r="J442" i="237"/>
  <c r="L442" i="237"/>
  <c r="J438" i="237"/>
  <c r="L438" i="237"/>
  <c r="J434" i="237"/>
  <c r="L434" i="237"/>
  <c r="J430" i="237"/>
  <c r="L430" i="237"/>
  <c r="J426" i="237"/>
  <c r="L426" i="237"/>
  <c r="J422" i="237"/>
  <c r="L422" i="237"/>
  <c r="J418" i="237"/>
  <c r="L418" i="237"/>
  <c r="J414" i="237"/>
  <c r="L414" i="237"/>
  <c r="J410" i="237"/>
  <c r="L410" i="237"/>
  <c r="J406" i="237"/>
  <c r="L406" i="237"/>
  <c r="J402" i="237"/>
  <c r="L402" i="237"/>
  <c r="J398" i="237"/>
  <c r="L398" i="237"/>
  <c r="J394" i="237"/>
  <c r="L394" i="237"/>
  <c r="J390" i="237"/>
  <c r="L390" i="237"/>
  <c r="J386" i="237"/>
  <c r="L386" i="237"/>
  <c r="J382" i="237"/>
  <c r="L382" i="237"/>
  <c r="J378" i="237"/>
  <c r="L378" i="237"/>
  <c r="J374" i="237"/>
  <c r="L374" i="237"/>
  <c r="J370" i="237"/>
  <c r="L370" i="237"/>
  <c r="J366" i="237"/>
  <c r="L366" i="237"/>
  <c r="J362" i="237"/>
  <c r="L362" i="237"/>
  <c r="J358" i="237"/>
  <c r="L358" i="237"/>
  <c r="J354" i="237"/>
  <c r="L354" i="237"/>
  <c r="J350" i="237"/>
  <c r="L350" i="237"/>
  <c r="J346" i="237"/>
  <c r="L346" i="237"/>
  <c r="J342" i="237"/>
  <c r="L342" i="237"/>
  <c r="J338" i="237"/>
  <c r="L338" i="237"/>
  <c r="J334" i="237"/>
  <c r="L334" i="237"/>
  <c r="J330" i="237"/>
  <c r="L330" i="237"/>
  <c r="J326" i="237"/>
  <c r="L326" i="237"/>
  <c r="J322" i="237"/>
  <c r="L322" i="237"/>
  <c r="J318" i="237"/>
  <c r="L318" i="237"/>
  <c r="L314" i="237"/>
  <c r="J314" i="237"/>
  <c r="J310" i="237"/>
  <c r="L310" i="237"/>
  <c r="J306" i="237"/>
  <c r="L306" i="237"/>
  <c r="J302" i="237"/>
  <c r="L302" i="237"/>
  <c r="J298" i="237"/>
  <c r="L298" i="237"/>
  <c r="L294" i="237"/>
  <c r="J294" i="237"/>
  <c r="J290" i="237"/>
  <c r="L290" i="237"/>
  <c r="J286" i="237"/>
  <c r="L286" i="237"/>
  <c r="J282" i="237"/>
  <c r="L282" i="237"/>
  <c r="J278" i="237"/>
  <c r="L278" i="237"/>
  <c r="L274" i="237"/>
  <c r="J274" i="237"/>
  <c r="J270" i="237"/>
  <c r="L270" i="237"/>
  <c r="J266" i="237"/>
  <c r="L266" i="237"/>
  <c r="J262" i="237"/>
  <c r="L262" i="237"/>
  <c r="J258" i="237"/>
  <c r="L258" i="237"/>
  <c r="J254" i="237"/>
  <c r="L254" i="237"/>
  <c r="L250" i="237"/>
  <c r="J250" i="237"/>
  <c r="J246" i="237"/>
  <c r="L246" i="237"/>
  <c r="J242" i="237"/>
  <c r="L242" i="237"/>
  <c r="J238" i="237"/>
  <c r="L238" i="237"/>
  <c r="J234" i="237"/>
  <c r="L234" i="237"/>
  <c r="L230" i="237"/>
  <c r="J230" i="237"/>
  <c r="J226" i="237"/>
  <c r="L226" i="237"/>
  <c r="J222" i="237"/>
  <c r="L222" i="237"/>
  <c r="J218" i="237"/>
  <c r="L218" i="237"/>
  <c r="J214" i="237"/>
  <c r="L214" i="237"/>
  <c r="L210" i="237"/>
  <c r="J210" i="237"/>
  <c r="J206" i="237"/>
  <c r="L206" i="237"/>
  <c r="J202" i="237"/>
  <c r="L202" i="237"/>
  <c r="J198" i="237"/>
  <c r="L198" i="237"/>
  <c r="J194" i="237"/>
  <c r="L194" i="237"/>
  <c r="J190" i="237"/>
  <c r="L190" i="237"/>
  <c r="J186" i="237"/>
  <c r="L186" i="237"/>
  <c r="J182" i="237"/>
  <c r="L182" i="237"/>
  <c r="J178" i="237"/>
  <c r="L178" i="237"/>
  <c r="J174" i="237"/>
  <c r="L174" i="237"/>
  <c r="J170" i="237"/>
  <c r="L170" i="237"/>
  <c r="J166" i="237"/>
  <c r="L166" i="237"/>
  <c r="J162" i="237"/>
  <c r="L162" i="237"/>
  <c r="J158" i="237"/>
  <c r="L158" i="237"/>
  <c r="J154" i="237"/>
  <c r="L154" i="237"/>
  <c r="J150" i="237"/>
  <c r="L150" i="237"/>
  <c r="J146" i="237"/>
  <c r="L146" i="237"/>
  <c r="J142" i="237"/>
  <c r="L142" i="237"/>
  <c r="J138" i="237"/>
  <c r="L138" i="237"/>
  <c r="J134" i="237"/>
  <c r="L134" i="237"/>
  <c r="J130" i="237"/>
  <c r="L130" i="237"/>
  <c r="J126" i="237"/>
  <c r="L126" i="237"/>
  <c r="J122" i="237"/>
  <c r="L122" i="237"/>
  <c r="J118" i="237"/>
  <c r="L118" i="237"/>
  <c r="J114" i="237"/>
  <c r="L114" i="237"/>
  <c r="J110" i="237"/>
  <c r="L110" i="237"/>
  <c r="J106" i="237"/>
  <c r="L106" i="237"/>
  <c r="J102" i="237"/>
  <c r="L102" i="237"/>
  <c r="J98" i="237"/>
  <c r="L98" i="237"/>
  <c r="J94" i="237"/>
  <c r="L94" i="237"/>
  <c r="J90" i="237"/>
  <c r="L90" i="237"/>
  <c r="J86" i="237"/>
  <c r="L86" i="237"/>
  <c r="J82" i="237"/>
  <c r="L82" i="237"/>
  <c r="J78" i="237"/>
  <c r="L78" i="237"/>
  <c r="J74" i="237"/>
  <c r="L74" i="237"/>
  <c r="J70" i="237"/>
  <c r="L70" i="237"/>
  <c r="J66" i="237"/>
  <c r="L66" i="237"/>
  <c r="J62" i="237"/>
  <c r="L62" i="237"/>
  <c r="J58" i="237"/>
  <c r="L58" i="237"/>
  <c r="J54" i="237"/>
  <c r="L54" i="237"/>
  <c r="J50" i="237"/>
  <c r="L50" i="237"/>
  <c r="J46" i="237"/>
  <c r="L46" i="237"/>
  <c r="J42" i="237"/>
  <c r="L42" i="237"/>
  <c r="J38" i="237"/>
  <c r="L38" i="237"/>
  <c r="J34" i="237"/>
  <c r="L34" i="237"/>
  <c r="J30" i="237"/>
  <c r="L30" i="237"/>
  <c r="J26" i="237"/>
  <c r="L26" i="237"/>
  <c r="J22" i="237"/>
  <c r="L22" i="237"/>
  <c r="J18" i="237"/>
  <c r="L18" i="237"/>
  <c r="J14" i="237"/>
  <c r="L14" i="237"/>
  <c r="J10" i="237"/>
  <c r="L10" i="237"/>
  <c r="J6" i="237"/>
  <c r="L6" i="237"/>
  <c r="L531" i="237"/>
  <c r="J531" i="237"/>
  <c r="L527" i="237"/>
  <c r="J527" i="237"/>
  <c r="J523" i="237"/>
  <c r="L523" i="237"/>
  <c r="J571" i="237"/>
  <c r="L571" i="237"/>
  <c r="J560" i="237"/>
  <c r="L560" i="237"/>
  <c r="J552" i="237"/>
  <c r="L552" i="237"/>
  <c r="J542" i="237"/>
  <c r="L542" i="237"/>
  <c r="J557" i="237"/>
  <c r="L557" i="237"/>
  <c r="J565" i="237"/>
  <c r="L565" i="237"/>
  <c r="J544" i="237"/>
  <c r="L544" i="237"/>
  <c r="J538" i="237"/>
  <c r="L538" i="237"/>
  <c r="J558" i="237"/>
  <c r="L558" i="237"/>
  <c r="J570" i="237"/>
  <c r="L570" i="237"/>
  <c r="J516" i="237"/>
  <c r="L516" i="237"/>
  <c r="J508" i="237"/>
  <c r="L508" i="237"/>
  <c r="J496" i="237"/>
  <c r="L496" i="237"/>
  <c r="J488" i="237"/>
  <c r="L488" i="237"/>
  <c r="J472" i="237"/>
  <c r="L472" i="237"/>
  <c r="J464" i="237"/>
  <c r="L464" i="237"/>
  <c r="L452" i="237"/>
  <c r="J452" i="237"/>
  <c r="J444" i="237"/>
  <c r="L444" i="237"/>
  <c r="J432" i="237"/>
  <c r="L432" i="237"/>
  <c r="L424" i="237"/>
  <c r="J424" i="237"/>
  <c r="L408" i="237"/>
  <c r="J408" i="237"/>
  <c r="J396" i="237"/>
  <c r="L396" i="237"/>
  <c r="J388" i="237"/>
  <c r="L388" i="237"/>
  <c r="J384" i="237"/>
  <c r="L384" i="237"/>
  <c r="J372" i="237"/>
  <c r="L372" i="237"/>
  <c r="J360" i="237"/>
  <c r="L360" i="237"/>
  <c r="J352" i="237"/>
  <c r="L352" i="237"/>
  <c r="J344" i="237"/>
  <c r="L344" i="237"/>
  <c r="J336" i="237"/>
  <c r="L336" i="237"/>
  <c r="J328" i="237"/>
  <c r="L328" i="237"/>
  <c r="J320" i="237"/>
  <c r="L320" i="237"/>
  <c r="J312" i="237"/>
  <c r="L312" i="237"/>
  <c r="J304" i="237"/>
  <c r="L304" i="237"/>
  <c r="J296" i="237"/>
  <c r="L296" i="237"/>
  <c r="J288" i="237"/>
  <c r="L288" i="237"/>
  <c r="J280" i="237"/>
  <c r="L280" i="237"/>
  <c r="J272" i="237"/>
  <c r="L272" i="237"/>
  <c r="J264" i="237"/>
  <c r="L264" i="237"/>
  <c r="J256" i="237"/>
  <c r="L256" i="237"/>
  <c r="J248" i="237"/>
  <c r="L248" i="237"/>
  <c r="J240" i="237"/>
  <c r="L240" i="237"/>
  <c r="J232" i="237"/>
  <c r="L232" i="237"/>
  <c r="J224" i="237"/>
  <c r="L224" i="237"/>
  <c r="J212" i="237"/>
  <c r="L212" i="237"/>
  <c r="L204" i="237"/>
  <c r="J204" i="237"/>
  <c r="J196" i="237"/>
  <c r="L196" i="237"/>
  <c r="J188" i="237"/>
  <c r="L188" i="237"/>
  <c r="J180" i="237"/>
  <c r="L180" i="237"/>
  <c r="J172" i="237"/>
  <c r="L172" i="237"/>
  <c r="J164" i="237"/>
  <c r="L164" i="237"/>
  <c r="J156" i="237"/>
  <c r="L156" i="237"/>
  <c r="J148" i="237"/>
  <c r="L148" i="237"/>
  <c r="J140" i="237"/>
  <c r="L140" i="237"/>
  <c r="J132" i="237"/>
  <c r="L132" i="237"/>
  <c r="J124" i="237"/>
  <c r="L124" i="237"/>
  <c r="J116" i="237"/>
  <c r="L116" i="237"/>
  <c r="L112" i="237"/>
  <c r="J112" i="237"/>
  <c r="J104" i="237"/>
  <c r="L104" i="237"/>
  <c r="L96" i="237"/>
  <c r="J96" i="237"/>
  <c r="J88" i="237"/>
  <c r="L88" i="237"/>
  <c r="L80" i="237"/>
  <c r="J80" i="237"/>
  <c r="J72" i="237"/>
  <c r="L72" i="237"/>
  <c r="L64" i="237"/>
  <c r="J64" i="237"/>
  <c r="J52" i="237"/>
  <c r="L52" i="237"/>
  <c r="J44" i="237"/>
  <c r="L44" i="237"/>
  <c r="J40" i="237"/>
  <c r="L40" i="237"/>
  <c r="L32" i="237"/>
  <c r="J32" i="237"/>
  <c r="J24" i="237"/>
  <c r="L24" i="237"/>
  <c r="L16" i="237"/>
  <c r="J16" i="237"/>
  <c r="J8" i="237"/>
  <c r="L8" i="237"/>
  <c r="L525" i="237"/>
  <c r="J525" i="237"/>
  <c r="J564" i="237"/>
  <c r="L564" i="237"/>
  <c r="J546" i="237"/>
  <c r="L546" i="237"/>
  <c r="J533" i="237"/>
  <c r="L533" i="237"/>
  <c r="J566" i="237"/>
  <c r="L566" i="237"/>
  <c r="J2" i="237"/>
  <c r="L2" i="237"/>
  <c r="J517" i="237"/>
  <c r="L517" i="237"/>
  <c r="J513" i="237"/>
  <c r="L513" i="237"/>
  <c r="L509" i="237"/>
  <c r="J509" i="237"/>
  <c r="L505" i="237"/>
  <c r="J505" i="237"/>
  <c r="J501" i="237"/>
  <c r="L501" i="237"/>
  <c r="J497" i="237"/>
  <c r="L497" i="237"/>
  <c r="L493" i="237"/>
  <c r="J493" i="237"/>
  <c r="J489" i="237"/>
  <c r="L489" i="237"/>
  <c r="J485" i="237"/>
  <c r="L485" i="237"/>
  <c r="J481" i="237"/>
  <c r="L481" i="237"/>
  <c r="L477" i="237"/>
  <c r="J477" i="237"/>
  <c r="J473" i="237"/>
  <c r="L473" i="237"/>
  <c r="J469" i="237"/>
  <c r="L469" i="237"/>
  <c r="J465" i="237"/>
  <c r="L465" i="237"/>
  <c r="J461" i="237"/>
  <c r="L461" i="237"/>
  <c r="J457" i="237"/>
  <c r="L457" i="237"/>
  <c r="J453" i="237"/>
  <c r="L453" i="237"/>
  <c r="J449" i="237"/>
  <c r="L449" i="237"/>
  <c r="J445" i="237"/>
  <c r="L445" i="237"/>
  <c r="L441" i="237"/>
  <c r="J441" i="237"/>
  <c r="J437" i="237"/>
  <c r="L437" i="237"/>
  <c r="J433" i="237"/>
  <c r="L433" i="237"/>
  <c r="J429" i="237"/>
  <c r="L429" i="237"/>
  <c r="J425" i="237"/>
  <c r="L425" i="237"/>
  <c r="J421" i="237"/>
  <c r="L421" i="237"/>
  <c r="J417" i="237"/>
  <c r="L417" i="237"/>
  <c r="J413" i="237"/>
  <c r="L413" i="237"/>
  <c r="L409" i="237"/>
  <c r="J409" i="237"/>
  <c r="J405" i="237"/>
  <c r="L405" i="237"/>
  <c r="J401" i="237"/>
  <c r="L401" i="237"/>
  <c r="L397" i="237"/>
  <c r="J397" i="237"/>
  <c r="J393" i="237"/>
  <c r="L393" i="237"/>
  <c r="J389" i="237"/>
  <c r="L389" i="237"/>
  <c r="J385" i="237"/>
  <c r="L385" i="237"/>
  <c r="L381" i="237"/>
  <c r="J381" i="237"/>
  <c r="L377" i="237"/>
  <c r="J377" i="237"/>
  <c r="J373" i="237"/>
  <c r="L373" i="237"/>
  <c r="J369" i="237"/>
  <c r="L369" i="237"/>
  <c r="L365" i="237"/>
  <c r="J365" i="237"/>
  <c r="J361" i="237"/>
  <c r="L361" i="237"/>
  <c r="J357" i="237"/>
  <c r="L357" i="237"/>
  <c r="J353" i="237"/>
  <c r="L353" i="237"/>
  <c r="L349" i="237"/>
  <c r="J349" i="237"/>
  <c r="J345" i="237"/>
  <c r="L345" i="237"/>
  <c r="J341" i="237"/>
  <c r="L341" i="237"/>
  <c r="J337" i="237"/>
  <c r="L337" i="237"/>
  <c r="J333" i="237"/>
  <c r="L333" i="237"/>
  <c r="J329" i="237"/>
  <c r="L329" i="237"/>
  <c r="J325" i="237"/>
  <c r="L325" i="237"/>
  <c r="J321" i="237"/>
  <c r="L321" i="237"/>
  <c r="J317" i="237"/>
  <c r="L317" i="237"/>
  <c r="J313" i="237"/>
  <c r="L313" i="237"/>
  <c r="J309" i="237"/>
  <c r="L309" i="237"/>
  <c r="J305" i="237"/>
  <c r="L305" i="237"/>
  <c r="J301" i="237"/>
  <c r="L301" i="237"/>
  <c r="J297" i="237"/>
  <c r="L297" i="237"/>
  <c r="J293" i="237"/>
  <c r="L293" i="237"/>
  <c r="J289" i="237"/>
  <c r="L289" i="237"/>
  <c r="J285" i="237"/>
  <c r="L285" i="237"/>
  <c r="J281" i="237"/>
  <c r="L281" i="237"/>
  <c r="J277" i="237"/>
  <c r="L277" i="237"/>
  <c r="J273" i="237"/>
  <c r="L273" i="237"/>
  <c r="J269" i="237"/>
  <c r="L269" i="237"/>
  <c r="J265" i="237"/>
  <c r="L265" i="237"/>
  <c r="J261" i="237"/>
  <c r="L261" i="237"/>
  <c r="J257" i="237"/>
  <c r="L257" i="237"/>
  <c r="J253" i="237"/>
  <c r="L253" i="237"/>
  <c r="J249" i="237"/>
  <c r="L249" i="237"/>
  <c r="J245" i="237"/>
  <c r="L245" i="237"/>
  <c r="J241" i="237"/>
  <c r="L241" i="237"/>
  <c r="J237" i="237"/>
  <c r="L237" i="237"/>
  <c r="J233" i="237"/>
  <c r="L233" i="237"/>
  <c r="J229" i="237"/>
  <c r="L229" i="237"/>
  <c r="J225" i="237"/>
  <c r="L225" i="237"/>
  <c r="J221" i="237"/>
  <c r="L221" i="237"/>
  <c r="J217" i="237"/>
  <c r="L217" i="237"/>
  <c r="J213" i="237"/>
  <c r="L213" i="237"/>
  <c r="J209" i="237"/>
  <c r="L209" i="237"/>
  <c r="L205" i="237"/>
  <c r="J205" i="237"/>
  <c r="J201" i="237"/>
  <c r="L201" i="237"/>
  <c r="L197" i="237"/>
  <c r="J197" i="237"/>
  <c r="L193" i="237"/>
  <c r="J193" i="237"/>
  <c r="L189" i="237"/>
  <c r="J189" i="237"/>
  <c r="J185" i="237"/>
  <c r="L185" i="237"/>
  <c r="L181" i="237"/>
  <c r="J181" i="237"/>
  <c r="L177" i="237"/>
  <c r="J177" i="237"/>
  <c r="L173" i="237"/>
  <c r="J173" i="237"/>
  <c r="J169" i="237"/>
  <c r="L169" i="237"/>
  <c r="L165" i="237"/>
  <c r="J165" i="237"/>
  <c r="L161" i="237"/>
  <c r="J161" i="237"/>
  <c r="L157" i="237"/>
  <c r="J157" i="237"/>
  <c r="J153" i="237"/>
  <c r="L153" i="237"/>
  <c r="L149" i="237"/>
  <c r="J149" i="237"/>
  <c r="L145" i="237"/>
  <c r="J145" i="237"/>
  <c r="L141" i="237"/>
  <c r="J141" i="237"/>
  <c r="J137" i="237"/>
  <c r="L137" i="237"/>
  <c r="L133" i="237"/>
  <c r="J133" i="237"/>
  <c r="L129" i="237"/>
  <c r="J129" i="237"/>
  <c r="L125" i="237"/>
  <c r="J125" i="237"/>
  <c r="J121" i="237"/>
  <c r="L121" i="237"/>
  <c r="L117" i="237"/>
  <c r="J117" i="237"/>
  <c r="L113" i="237"/>
  <c r="J113" i="237"/>
  <c r="L109" i="237"/>
  <c r="J109" i="237"/>
  <c r="J105" i="237"/>
  <c r="L105" i="237"/>
  <c r="L101" i="237"/>
  <c r="J101" i="237"/>
  <c r="L97" i="237"/>
  <c r="J97" i="237"/>
  <c r="L93" i="237"/>
  <c r="J93" i="237"/>
  <c r="J89" i="237"/>
  <c r="L89" i="237"/>
  <c r="L85" i="237"/>
  <c r="J85" i="237"/>
  <c r="L81" i="237"/>
  <c r="J81" i="237"/>
  <c r="L77" i="237"/>
  <c r="J77" i="237"/>
  <c r="J73" i="237"/>
  <c r="L73" i="237"/>
  <c r="L69" i="237"/>
  <c r="J69" i="237"/>
  <c r="L65" i="237"/>
  <c r="J65" i="237"/>
  <c r="L61" i="237"/>
  <c r="J61" i="237"/>
  <c r="J57" i="237"/>
  <c r="L57" i="237"/>
  <c r="L53" i="237"/>
  <c r="J53" i="237"/>
  <c r="L49" i="237"/>
  <c r="J49" i="237"/>
  <c r="L45" i="237"/>
  <c r="J45" i="237"/>
  <c r="J41" i="237"/>
  <c r="L41" i="237"/>
  <c r="L37" i="237"/>
  <c r="J37" i="237"/>
  <c r="L33" i="237"/>
  <c r="J33" i="237"/>
  <c r="L29" i="237"/>
  <c r="J29" i="237"/>
  <c r="J25" i="237"/>
  <c r="L25" i="237"/>
  <c r="L21" i="237"/>
  <c r="J21" i="237"/>
  <c r="L17" i="237"/>
  <c r="J17" i="237"/>
  <c r="L13" i="237"/>
  <c r="J13" i="237"/>
  <c r="J9" i="237"/>
  <c r="L9" i="237"/>
  <c r="L5" i="237"/>
  <c r="J5" i="237"/>
  <c r="J530" i="237"/>
  <c r="L530" i="237"/>
  <c r="J526" i="237"/>
  <c r="L526" i="237"/>
  <c r="J522" i="237"/>
  <c r="L522" i="237"/>
  <c r="J568" i="237"/>
  <c r="L568" i="237"/>
  <c r="J559" i="237"/>
  <c r="L559" i="237"/>
  <c r="J547" i="237"/>
  <c r="L547" i="237"/>
  <c r="J539" i="237"/>
  <c r="L539" i="237"/>
  <c r="J532" i="237"/>
  <c r="L532" i="237"/>
  <c r="J561" i="237"/>
  <c r="L561" i="237"/>
  <c r="L536" i="237"/>
  <c r="J536" i="237"/>
  <c r="J541" i="237"/>
  <c r="L541" i="237"/>
  <c r="J562" i="237"/>
  <c r="L562" i="237"/>
  <c r="I144" i="1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 Andres Uzcátegui Ponce</author>
  </authors>
  <commentList>
    <comment ref="A1" authorId="0" shapeId="0" xr:uid="{00000000-0006-0000-0300-000001000000}">
      <text>
        <r>
          <rPr>
            <b/>
            <sz val="9"/>
            <color indexed="81"/>
            <rFont val="Tahoma"/>
            <family val="2"/>
          </rPr>
          <t xml:space="preserve">Tabla A-1. Programas académicos ofrecidos por facultad o instituto según metodología. Sede Central y Seccional Cali     
INE: VACA-3
Fuente: Dirección de Programas Académicos, Vicerrectoría Académica, Sede Central. Oficina de Desarrollo Académico, Vicerrectoría Académica, Seccional Cali.     
"Nota:
- Si una especialización cuenta con una o varias extensiones, en este reporte solo se presenta una vez."     
</t>
        </r>
      </text>
    </comment>
    <comment ref="I1840" authorId="0" shapeId="0" xr:uid="{F96AE10D-8F28-4B0E-998E-A0A3EC5E1D36}">
      <text>
        <r>
          <rPr>
            <b/>
            <sz val="9"/>
            <color indexed="81"/>
            <rFont val="Tahoma"/>
            <family val="2"/>
          </rPr>
          <t>1. Acreditado
2. Acreditable no acreditado
3. No acreditable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Andrey Celis Castillo</author>
  </authors>
  <commentList>
    <comment ref="E1067" authorId="0" shapeId="0" xr:uid="{00000000-0006-0000-2000-00000100000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de Vicerrectoría 
 Director en Vicerrectoría 
 Jefe Oficina Administrativa 
 Profesor Asistente 
 Profesor Asociado 
Profesor Instructor
 Profesor No categorizado 
 Profesor Titular 
Rector
 Vicerrector Académico 
 Vicerrector de Extensión 
 Vicerrector de Investigación 
 Vicerrector del Medio Univers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Anomino</author>
  </authors>
  <commentList>
    <comment ref="D121" authorId="0" shapeId="0" xr:uid="{00000000-0006-0000-3700-000001000000}">
      <text>
        <r>
          <rPr>
            <sz val="9"/>
            <color indexed="81"/>
            <rFont val="Tahoma"/>
            <family val="2"/>
          </rPr>
          <t>Se incluyen 10 nuevos doctores</t>
        </r>
      </text>
    </comment>
    <comment ref="D146" authorId="0" shapeId="0" xr:uid="{00000000-0006-0000-3700-000002000000}">
      <text>
        <r>
          <rPr>
            <b/>
            <sz val="9"/>
            <color indexed="81"/>
            <rFont val="Tahoma"/>
            <family val="2"/>
          </rPr>
          <t>Anomino:</t>
        </r>
        <r>
          <rPr>
            <sz val="9"/>
            <color indexed="81"/>
            <rFont val="Tahoma"/>
            <family val="2"/>
          </rPr>
          <t xml:space="preserve">
=externos+internos</t>
        </r>
      </text>
    </comment>
    <comment ref="D172" authorId="0" shapeId="0" xr:uid="{00000000-0006-0000-3700-000003000000}">
      <text>
        <r>
          <rPr>
            <b/>
            <sz val="9"/>
            <color indexed="81"/>
            <rFont val="Tahoma"/>
            <family val="2"/>
          </rPr>
          <t>Anomino:</t>
        </r>
        <r>
          <rPr>
            <sz val="9"/>
            <color indexed="81"/>
            <rFont val="Tahoma"/>
            <family val="2"/>
          </rPr>
          <t xml:space="preserve">
=externos+internos
ver vídeo
ver notas de víctor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Anomino</author>
  </authors>
  <commentList>
    <comment ref="E94" authorId="0" shapeId="0" xr:uid="{00000000-0006-0000-3800-000001000000}">
      <text>
        <r>
          <rPr>
            <b/>
            <sz val="9"/>
            <color indexed="81"/>
            <rFont val="Tahoma"/>
            <family val="2"/>
          </rPr>
          <t>Anomino:</t>
        </r>
        <r>
          <rPr>
            <sz val="9"/>
            <color indexed="81"/>
            <rFont val="Tahoma"/>
            <family val="2"/>
          </rPr>
          <t xml:space="preserve">
Los valores de las 4 facultades e instituto solo incluye recursos en efecivo aportados por la OIDI. No incluye los recursos en efectivo de los financiadores externos</t>
        </r>
      </text>
    </comment>
    <comment ref="D120" authorId="0" shapeId="0" xr:uid="{00000000-0006-0000-3800-000002000000}">
      <text>
        <r>
          <rPr>
            <b/>
            <sz val="9"/>
            <color indexed="81"/>
            <rFont val="Tahoma"/>
            <family val="2"/>
          </rPr>
          <t>Anomino:</t>
        </r>
        <r>
          <rPr>
            <sz val="9"/>
            <color indexed="81"/>
            <rFont val="Tahoma"/>
            <family val="2"/>
          </rPr>
          <t xml:space="preserve">
Se incluyen 10 nuevos docores</t>
        </r>
      </text>
    </comment>
    <comment ref="E120" authorId="0" shapeId="0" xr:uid="{00000000-0006-0000-3800-000003000000}">
      <text>
        <r>
          <rPr>
            <b/>
            <sz val="9"/>
            <color indexed="81"/>
            <rFont val="Tahoma"/>
            <family val="2"/>
          </rPr>
          <t>Anomino:</t>
        </r>
        <r>
          <rPr>
            <sz val="9"/>
            <color indexed="81"/>
            <rFont val="Tahoma"/>
            <family val="2"/>
          </rPr>
          <t xml:space="preserve">
Los valores de las 4 facultades e instituto solo incluye recursos en efecivo aportados por la OIDI. No incluye los recursos en efectivo de los financiadores externos</t>
        </r>
      </text>
    </comment>
    <comment ref="F120" authorId="0" shapeId="0" xr:uid="{00000000-0006-0000-3800-000004000000}">
      <text>
        <r>
          <rPr>
            <b/>
            <sz val="9"/>
            <color indexed="81"/>
            <rFont val="Tahoma"/>
            <family val="2"/>
          </rPr>
          <t>Anomino:</t>
        </r>
        <r>
          <rPr>
            <sz val="9"/>
            <color indexed="81"/>
            <rFont val="Tahoma"/>
            <family val="2"/>
          </rPr>
          <t xml:space="preserve">
descargas de 47 proyectos, no se cuentan los 10 de nuevos doctores. Ver hoja oculta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Victor Manuel Rodriguez Vallecilla</author>
    <author>Oscar Alberto Zuñiga Mendez</author>
    <author>USUARIO</author>
  </authors>
  <commentList>
    <comment ref="F124" authorId="0" shapeId="0" xr:uid="{00000000-0006-0000-3A00-000001000000}">
      <text>
        <r>
          <rPr>
            <b/>
            <sz val="9"/>
            <color indexed="81"/>
            <rFont val="Tahoma"/>
            <family val="2"/>
          </rPr>
          <t>Victor Manuel Rodriguez Vallecilla:</t>
        </r>
        <r>
          <rPr>
            <sz val="9"/>
            <color indexed="81"/>
            <rFont val="Tahoma"/>
            <family val="2"/>
          </rPr>
          <t xml:space="preserve">
Solicitudes pagadas.</t>
        </r>
      </text>
    </comment>
    <comment ref="F125" authorId="0" shapeId="0" xr:uid="{00000000-0006-0000-3A00-000002000000}">
      <text>
        <r>
          <rPr>
            <b/>
            <sz val="9"/>
            <color indexed="81"/>
            <rFont val="Tahoma"/>
            <family val="2"/>
          </rPr>
          <t>Victor Manuel Rodriguez Vallecilla:</t>
        </r>
        <r>
          <rPr>
            <sz val="9"/>
            <color indexed="81"/>
            <rFont val="Tahoma"/>
            <family val="2"/>
          </rPr>
          <t xml:space="preserve">
Profesores Pagos.</t>
        </r>
      </text>
    </comment>
    <comment ref="G155" authorId="0" shapeId="0" xr:uid="{00000000-0006-0000-3A00-000003000000}">
      <text>
        <r>
          <rPr>
            <b/>
            <sz val="9"/>
            <color indexed="81"/>
            <rFont val="Tahoma"/>
            <family val="2"/>
          </rPr>
          <t>Victor Manuel Rodriguez Vallecilla:</t>
        </r>
        <r>
          <rPr>
            <sz val="9"/>
            <color indexed="81"/>
            <rFont val="Tahoma"/>
            <family val="2"/>
          </rPr>
          <t xml:space="preserve">
Se tiene en cuenta la apertura, recogida y adiciòn presupuestal de los proyectos.</t>
        </r>
      </text>
    </comment>
    <comment ref="G156" authorId="0" shapeId="0" xr:uid="{00000000-0006-0000-3A00-000004000000}">
      <text>
        <r>
          <rPr>
            <b/>
            <sz val="9"/>
            <color indexed="81"/>
            <rFont val="Tahoma"/>
            <family val="2"/>
          </rPr>
          <t>Victor Manuel Rodriguez Vallecilla:</t>
        </r>
        <r>
          <rPr>
            <sz val="9"/>
            <color indexed="81"/>
            <rFont val="Tahoma"/>
            <family val="2"/>
          </rPr>
          <t xml:space="preserve">
Se tiene en cuenta la apertura, adiciòn y recogidas.</t>
        </r>
      </text>
    </comment>
    <comment ref="G157" authorId="0" shapeId="0" xr:uid="{00000000-0006-0000-3A00-000005000000}">
      <text>
        <r>
          <rPr>
            <b/>
            <sz val="9"/>
            <color indexed="81"/>
            <rFont val="Tahoma"/>
            <family val="2"/>
          </rPr>
          <t>Victor Manuel Rodriguez Vallecilla:</t>
        </r>
        <r>
          <rPr>
            <sz val="9"/>
            <color indexed="81"/>
            <rFont val="Tahoma"/>
            <family val="2"/>
          </rPr>
          <t xml:space="preserve">
Se tiene encuenta apertura, recogidas y adiciòn presupuestal.</t>
        </r>
      </text>
    </comment>
    <comment ref="F178" authorId="1" shapeId="0" xr:uid="{00000000-0006-0000-3A00-000006000000}">
      <text>
        <r>
          <rPr>
            <b/>
            <sz val="9"/>
            <color indexed="81"/>
            <rFont val="Tahoma"/>
            <family val="2"/>
          </rPr>
          <t>Oscar Alberto Zuñiga Mendez:</t>
        </r>
        <r>
          <rPr>
            <sz val="9"/>
            <color indexed="81"/>
            <rFont val="Tahoma"/>
            <family val="2"/>
          </rPr>
          <t xml:space="preserve">
Soliictudes aprobadas presupuestalmente para el 2020
En el reporte no incluir la línea de Evaluación de proyectos de investigación, Apoyo a Medición de Grupos e Investigadores Colciencias, Apoyo desarrollo competencias de investigación docentes investigadores, Congreso Javeriano de Arte y Creatividad en la Universidad Javeriana Bogotá (plata la giró PUJB), Curso monitores de investigación</t>
        </r>
      </text>
    </comment>
    <comment ref="F184" authorId="1" shapeId="0" xr:uid="{00000000-0006-0000-3A00-00000A000000}">
      <text>
        <r>
          <rPr>
            <b/>
            <sz val="9"/>
            <color indexed="81"/>
            <rFont val="Tahoma"/>
            <family val="2"/>
          </rPr>
          <t>Oscar Alberto Zuñiga Mendez:</t>
        </r>
        <r>
          <rPr>
            <sz val="9"/>
            <color indexed="81"/>
            <rFont val="Tahoma"/>
            <family val="2"/>
          </rPr>
          <t xml:space="preserve">
profesores bonificados</t>
        </r>
      </text>
    </comment>
    <comment ref="F187" authorId="1" shapeId="0" xr:uid="{00000000-0006-0000-3A00-00000C000000}">
      <text>
        <r>
          <rPr>
            <b/>
            <sz val="9"/>
            <color indexed="81"/>
            <rFont val="Tahoma"/>
            <family val="2"/>
          </rPr>
          <t>Oscar Alberto Zuñiga Mendez:</t>
        </r>
        <r>
          <rPr>
            <sz val="9"/>
            <color indexed="81"/>
            <rFont val="Tahoma"/>
            <family val="2"/>
          </rPr>
          <t xml:space="preserve">
se reportan aprobados estudiantes salientes</t>
        </r>
      </text>
    </comment>
    <comment ref="F192" authorId="1" shapeId="0" xr:uid="{00000000-0006-0000-3A00-000007000000}">
      <text>
        <r>
          <rPr>
            <b/>
            <sz val="9"/>
            <color indexed="81"/>
            <rFont val="Tahoma"/>
            <family val="2"/>
          </rPr>
          <t>Oscar Alberto Zuñiga Mendez:</t>
        </r>
        <r>
          <rPr>
            <sz val="9"/>
            <color indexed="81"/>
            <rFont val="Tahoma"/>
            <family val="2"/>
          </rPr>
          <t xml:space="preserve">
No hubo convatoria pero si se abrió presupuestalmente</t>
        </r>
      </text>
    </comment>
    <comment ref="F193" authorId="1" shapeId="0" xr:uid="{00000000-0006-0000-3A00-000008000000}">
      <text>
        <r>
          <rPr>
            <b/>
            <sz val="9"/>
            <color indexed="81"/>
            <rFont val="Tahoma"/>
            <family val="2"/>
          </rPr>
          <t>Oscar Alberto Zuñiga Mendez:</t>
        </r>
        <r>
          <rPr>
            <sz val="9"/>
            <color indexed="81"/>
            <rFont val="Tahoma"/>
            <family val="2"/>
          </rPr>
          <t xml:space="preserve">
julio, leonardo, paula y llorca</t>
        </r>
      </text>
    </comment>
    <comment ref="G194" authorId="1" shapeId="0" xr:uid="{00000000-0006-0000-3A00-000009000000}">
      <text>
        <r>
          <rPr>
            <b/>
            <sz val="9"/>
            <color indexed="81"/>
            <rFont val="Tahoma"/>
            <family val="2"/>
          </rPr>
          <t>Oscar Alberto Zuñiga Mendez:</t>
        </r>
        <r>
          <rPr>
            <sz val="9"/>
            <color indexed="81"/>
            <rFont val="Tahoma"/>
            <family val="2"/>
          </rPr>
          <t xml:space="preserve">
valor real, incluye recorte presupuestal</t>
        </r>
      </text>
    </comment>
    <comment ref="F195" authorId="1" shapeId="0" xr:uid="{00000000-0006-0000-3A00-00000B000000}">
      <text>
        <r>
          <rPr>
            <b/>
            <sz val="9"/>
            <color indexed="81"/>
            <rFont val="Tahoma"/>
            <family val="2"/>
          </rPr>
          <t>Oscar Alberto Zuñiga Mendez:</t>
        </r>
        <r>
          <rPr>
            <sz val="9"/>
            <color indexed="81"/>
            <rFont val="Tahoma"/>
            <family val="2"/>
          </rPr>
          <t xml:space="preserve">
Contrapartida 030100...</t>
        </r>
      </text>
    </comment>
    <comment ref="G235" authorId="2" shapeId="0" xr:uid="{86F347B8-352B-4601-AABD-800A3E2EEDAD}">
      <text>
        <r>
          <rPr>
            <b/>
            <sz val="9"/>
            <color indexed="81"/>
            <rFont val="Tahoma"/>
            <family val="2"/>
          </rPr>
          <t>USUARIO:</t>
        </r>
        <r>
          <rPr>
            <sz val="9"/>
            <color indexed="81"/>
            <rFont val="Tahoma"/>
            <family val="2"/>
          </rPr>
          <t xml:space="preserve">
Pendiente: info IEI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Paola Andrea Vargas Valdez</author>
  </authors>
  <commentList>
    <comment ref="G601" authorId="0" shapeId="0" xr:uid="{00000000-0006-0000-6100-000001000000}">
      <text>
        <r>
          <rPr>
            <b/>
            <sz val="9"/>
            <color indexed="81"/>
            <rFont val="Tahoma"/>
            <family val="2"/>
          </rPr>
          <t>Paola Andrea Vargas Valdez:</t>
        </r>
        <r>
          <rPr>
            <sz val="9"/>
            <color indexed="81"/>
            <rFont val="Tahoma"/>
            <family val="2"/>
          </rPr>
          <t xml:space="preserve">
se agregan los profesores del Centro Deportivo (1) y CENTRO DE ESTUDIOS INTERCULTURALES (1)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Fernando Andres Uzcátegui Ponce</author>
  </authors>
  <commentList>
    <comment ref="F127" authorId="0" shapeId="0" xr:uid="{00000000-0006-0000-6400-000001000000}">
      <text>
        <r>
          <rPr>
            <b/>
            <sz val="9"/>
            <color indexed="81"/>
            <rFont val="Tahoma"/>
            <family val="2"/>
          </rPr>
          <t>Fernando Andres Uzcátegui Ponce:</t>
        </r>
        <r>
          <rPr>
            <sz val="9"/>
            <color indexed="81"/>
            <rFont val="Tahoma"/>
            <family val="2"/>
          </rPr>
          <t xml:space="preserve">
Aplica para área construida y para áreas deportivas</t>
        </r>
      </text>
    </comment>
    <comment ref="F135" authorId="0" shapeId="0" xr:uid="{00000000-0006-0000-6400-000002000000}">
      <text>
        <r>
          <rPr>
            <b/>
            <sz val="9"/>
            <color indexed="81"/>
            <rFont val="Tahoma"/>
            <family val="2"/>
          </rPr>
          <t>Fernando Andres Uzcátegui Ponce:</t>
        </r>
        <r>
          <rPr>
            <sz val="9"/>
            <color indexed="81"/>
            <rFont val="Tahoma"/>
            <family val="2"/>
          </rPr>
          <t xml:space="preserve">
Aplica para área construida y para áreas deportivas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F-TABLA B-15!$C$3:$D$65" type="102" refreshedVersion="6" minRefreshableVersion="5">
    <extLst>
      <ext xmlns:x15="http://schemas.microsoft.com/office/spreadsheetml/2010/11/main" uri="{DE250136-89BD-433C-8126-D09CA5730AF9}">
        <x15:connection id="Rango">
          <x15:rangePr sourceName="_xlcn.WorksheetConnection_FTABLAB15C3D65"/>
        </x15:connection>
      </ext>
    </extLst>
  </connection>
</connections>
</file>

<file path=xl/sharedStrings.xml><?xml version="1.0" encoding="utf-8"?>
<sst xmlns="http://schemas.openxmlformats.org/spreadsheetml/2006/main" count="235840" uniqueCount="9346">
  <si>
    <t xml:space="preserve"> </t>
  </si>
  <si>
    <t>Estudiantes</t>
  </si>
  <si>
    <t>Profesores</t>
  </si>
  <si>
    <t>Investigación</t>
  </si>
  <si>
    <t>Metodología</t>
  </si>
  <si>
    <t>Facultad de Arquitectura y Diseño</t>
  </si>
  <si>
    <t>Presencial</t>
  </si>
  <si>
    <t>Especialización en Diseño y Gerencia de Producto para la Exportación</t>
  </si>
  <si>
    <t>Maestría en Diseño para la Innovación de Productos y Servicios</t>
  </si>
  <si>
    <t>Maestría en Planeación Urbana y Regional</t>
  </si>
  <si>
    <t>Facultad de Artes</t>
  </si>
  <si>
    <t>Especialización en Dirección de Coros Infantiles y Juveniles</t>
  </si>
  <si>
    <t>Maestría en Creación Audiovisual</t>
  </si>
  <si>
    <t>Maestría en Música</t>
  </si>
  <si>
    <t>Facultad de Ciencias</t>
  </si>
  <si>
    <t>Carrera de Biología</t>
  </si>
  <si>
    <t>Especialización en Análisis Químico Instrumental</t>
  </si>
  <si>
    <t>Especialización en Bioquímica Clínica</t>
  </si>
  <si>
    <t>Especialización en Hematología en el Laboratorio Clínico y Manejo del Banco de Sangre</t>
  </si>
  <si>
    <t>Especialización en Microbiología Médica</t>
  </si>
  <si>
    <t>Maestría en Ciencias Biológicas</t>
  </si>
  <si>
    <t>Maestría en Física Médica</t>
  </si>
  <si>
    <t>Doctorado en Ciencias Biológicas</t>
  </si>
  <si>
    <t>Facultad de Ciencias Económicas y Administrativas</t>
  </si>
  <si>
    <t>Especialización en Aseguramiento y Control Interno</t>
  </si>
  <si>
    <t>Especialización en Contabilidad Financiera Internacional</t>
  </si>
  <si>
    <t>Especialización en Contabilidad Gerencial</t>
  </si>
  <si>
    <t>Especialización en Economía para no Economistas</t>
  </si>
  <si>
    <t>Especialización en Gerencia de la Calidad de los Servicios de Salud</t>
  </si>
  <si>
    <t>Especialización en Gerencia de Mercadeo</t>
  </si>
  <si>
    <t>Especialización en Gerencia del Talento Humano</t>
  </si>
  <si>
    <t>Especialización en Gerencia Financiera</t>
  </si>
  <si>
    <t>Especialización en Gerencia Hospitalaria</t>
  </si>
  <si>
    <t>Especialización en Gerencia Internacional</t>
  </si>
  <si>
    <t>Especialización en Gestión Tecnológica</t>
  </si>
  <si>
    <t>Especialización en Revisoría Fiscal</t>
  </si>
  <si>
    <t>Maestría en Administración</t>
  </si>
  <si>
    <t>Maestría en Administración de Salud</t>
  </si>
  <si>
    <t>Maestría en Economía</t>
  </si>
  <si>
    <t>Maestría en Economía de la Salud</t>
  </si>
  <si>
    <t>Maestría en Salud Pública</t>
  </si>
  <si>
    <t>Facultad de Ciencias Jurídicas</t>
  </si>
  <si>
    <t>Especialización en Derecho Administrativo</t>
  </si>
  <si>
    <t>Especialización en Derecho Comercial</t>
  </si>
  <si>
    <t>Especialización en Derecho de Familia</t>
  </si>
  <si>
    <t>Especialización en Derecho de la Competencia y del Libre Comercio</t>
  </si>
  <si>
    <t>Especialización en Derecho de la Seguridad Social</t>
  </si>
  <si>
    <t>Especialización en Derecho de Seguros</t>
  </si>
  <si>
    <t>Especialización en Derecho de Sociedades</t>
  </si>
  <si>
    <t>Especialización en Derecho del Mercado de Capitales</t>
  </si>
  <si>
    <t>Especialización en Derecho Laboral</t>
  </si>
  <si>
    <t>Especialización en Derecho Médico</t>
  </si>
  <si>
    <t>Especialización en Derecho Sustantivo y Contencioso Constitucional</t>
  </si>
  <si>
    <t>Especialización en Derecho Tributario</t>
  </si>
  <si>
    <t>Especialización en Derecho Urbanístico</t>
  </si>
  <si>
    <t>Maestría en Derecho Administrativo</t>
  </si>
  <si>
    <t>Maestría en Derecho Constitucional</t>
  </si>
  <si>
    <t>Maestría en Derecho de Seguros</t>
  </si>
  <si>
    <t>Maestría en Derecho Económico</t>
  </si>
  <si>
    <t>Doctorado en Ciencias Jurídicas</t>
  </si>
  <si>
    <t>Facultad de Ciencias Políticas y Relaciones Internacionales</t>
  </si>
  <si>
    <t>Especialización en Gobierno y Gestión Pública Territoriales</t>
  </si>
  <si>
    <t>Especialización en Opinión Pública y Mercadeo Político</t>
  </si>
  <si>
    <t>Especialización en Resolución de Conflictos</t>
  </si>
  <si>
    <t>Maestría en Estudios de Paz y Resolución de Conflictos</t>
  </si>
  <si>
    <t>Maestría en Estudios Latinoamericanos</t>
  </si>
  <si>
    <t>Maestría en Estudios Políticos</t>
  </si>
  <si>
    <t>Maestría en Gobierno del Territorio y Gestión Pública</t>
  </si>
  <si>
    <t>Maestría en Política Social</t>
  </si>
  <si>
    <t>Maestría en Relaciones Internacionales</t>
  </si>
  <si>
    <t>Facultad de Ciencias Sociales</t>
  </si>
  <si>
    <t>Especialización en Literatura Infantil y Juvenil</t>
  </si>
  <si>
    <t>Maestría en Estudios Culturales</t>
  </si>
  <si>
    <t>Maestría en Historia</t>
  </si>
  <si>
    <t>Maestría en Literatura</t>
  </si>
  <si>
    <t>Doctorado en Ciencias Sociales y Humanas</t>
  </si>
  <si>
    <t>Facultad de Comunicación y Lenguaje</t>
  </si>
  <si>
    <t>Licenciatura en Lenguas Modernas</t>
  </si>
  <si>
    <t>Especialización en Comunicación Organizacional</t>
  </si>
  <si>
    <t>Especialización en Televisión</t>
  </si>
  <si>
    <t>Maestría en Archivística Histórica y Memoria</t>
  </si>
  <si>
    <t>Maestría en Comunicación</t>
  </si>
  <si>
    <t>Maestría en Lingüística Aplicada del Español como Lengua Extranjera</t>
  </si>
  <si>
    <t>Facultad de Derecho Canónico</t>
  </si>
  <si>
    <t>Maestría en Derecho Canónico</t>
  </si>
  <si>
    <t>Doctorado en Derecho Canónico</t>
  </si>
  <si>
    <t>Facultad de Educación</t>
  </si>
  <si>
    <t>Licenciatura en Pedagogía Infantil</t>
  </si>
  <si>
    <t>Maestría en Educación</t>
  </si>
  <si>
    <t>Facultad de Enfermería</t>
  </si>
  <si>
    <t>Especialización en Enfermería en Cuidado Crítico</t>
  </si>
  <si>
    <t>Especialización en Enfermería Pediátrica</t>
  </si>
  <si>
    <t>Especialización en Salud Ocupacional</t>
  </si>
  <si>
    <t>Maestría en Cuidado de Enfermería al Adulto Mayor</t>
  </si>
  <si>
    <t>Facultad de Estudios Ambientales y Rurales</t>
  </si>
  <si>
    <t>Especialización en Gestión de Empresas del Sector Solidario</t>
  </si>
  <si>
    <t>Maestría en Conservación y Uso de Biodiversidad</t>
  </si>
  <si>
    <t>Maestría en Desarrollo Rural</t>
  </si>
  <si>
    <t>Maestría en Gestión Ambiental</t>
  </si>
  <si>
    <t>Doctorado en Estudios Ambientales y Rurales</t>
  </si>
  <si>
    <t>Facultad de Filosofía</t>
  </si>
  <si>
    <t>Licenciatura en Filosofía</t>
  </si>
  <si>
    <t>Maestría en Filosofía</t>
  </si>
  <si>
    <t>Doctorado en Filosofía</t>
  </si>
  <si>
    <t>Facultad de Ingeniería</t>
  </si>
  <si>
    <t>Carrera de Ingeniería Civil</t>
  </si>
  <si>
    <t>Especialización en Arquitectura Empresarial de Software</t>
  </si>
  <si>
    <t>Especialización en Geotecnia Vial y Pavimentos</t>
  </si>
  <si>
    <t>Especialización en Gerencia de Construcciones</t>
  </si>
  <si>
    <t>Especialización en Ingeniería de Operaciones en Manufactura y Servicios</t>
  </si>
  <si>
    <t>Especialización en Sistemas Gerenciales de Ingeniería</t>
  </si>
  <si>
    <t>Especialización en Tecnología de la Construcción en Edificaciones</t>
  </si>
  <si>
    <t>Maestría en Analítica para la Inteligencia de Negocios</t>
  </si>
  <si>
    <t>Maestría en Bioingeniería</t>
  </si>
  <si>
    <t>Maestría en Hidrosistemas</t>
  </si>
  <si>
    <t>Maestría en Ingeniería Civil</t>
  </si>
  <si>
    <t>Maestría en Ingeniería de Sistemas y Computación</t>
  </si>
  <si>
    <t>Maestría en Ingeniería Electrónica</t>
  </si>
  <si>
    <t>Maestría en Ingeniería Industrial</t>
  </si>
  <si>
    <t>Doctorado en Ingeniería</t>
  </si>
  <si>
    <t>Facultad de Medicina</t>
  </si>
  <si>
    <t>Especialización en Anestesiología</t>
  </si>
  <si>
    <t>Especialización en Cardiología</t>
  </si>
  <si>
    <t>Especialización en Cirugía Cardiovascular</t>
  </si>
  <si>
    <t>Especialización en Cirugía General</t>
  </si>
  <si>
    <t>Especialización en Cirugía Plástica</t>
  </si>
  <si>
    <t>Especialización en Dermatología</t>
  </si>
  <si>
    <t>Especialización en Electrofisiología Clínica, Estimulación y Arritmias Cardíacas</t>
  </si>
  <si>
    <t>Especialización en Endocrinología</t>
  </si>
  <si>
    <t>Especialización en Gastroenterología y Endoscopia Digestiva</t>
  </si>
  <si>
    <t>Especialización en Genética Médica</t>
  </si>
  <si>
    <t>Especialización en Geriatría</t>
  </si>
  <si>
    <t>Especialización en Ginecología y Obstetricia</t>
  </si>
  <si>
    <t>Especialización en Hemodinamia y Cardiología Intervencionista</t>
  </si>
  <si>
    <t>Especialización en Medicina Crítica y Cuidado Intensivo</t>
  </si>
  <si>
    <t>Especialización en Medicina de Urgencias</t>
  </si>
  <si>
    <t>Especialización en Medicina Familiar</t>
  </si>
  <si>
    <t>Especialización en Medicina Interna</t>
  </si>
  <si>
    <t>Especialización en Nefrología</t>
  </si>
  <si>
    <t>Especialización en Neumología</t>
  </si>
  <si>
    <t>Especialización en Neurocirugía</t>
  </si>
  <si>
    <t>Especialización en Neurología</t>
  </si>
  <si>
    <t>Especialización en Oftalmología</t>
  </si>
  <si>
    <t>Especialización en Ortopedia Infantil</t>
  </si>
  <si>
    <t>Especialización en Ortopedia y Traumatología</t>
  </si>
  <si>
    <t>Especialización en Otorrinolaringología</t>
  </si>
  <si>
    <t>Especialización en Patología</t>
  </si>
  <si>
    <t>Especialización en Pediatría</t>
  </si>
  <si>
    <t>Especialización en Psiquiatría de Enlace</t>
  </si>
  <si>
    <t>Especialización en Psiquiatría de Niños y Adolescentes</t>
  </si>
  <si>
    <t>Especialización en Psiquiatría General</t>
  </si>
  <si>
    <t>Especialización en Radiología</t>
  </si>
  <si>
    <t>Especialización en Urología</t>
  </si>
  <si>
    <t>Maestría en Bioestadística</t>
  </si>
  <si>
    <t>Maestría en Epidemiología Clínica</t>
  </si>
  <si>
    <t>Doctorado en Epidemiología Clínica</t>
  </si>
  <si>
    <t>Facultad de Odontología</t>
  </si>
  <si>
    <t>Especialización en Cirugía Maxilofacial</t>
  </si>
  <si>
    <t>Especialización en Endodoncia</t>
  </si>
  <si>
    <t>Especialización en Odontopediatría</t>
  </si>
  <si>
    <t>Especialización en Ortodoncia</t>
  </si>
  <si>
    <t>Especialización en Patología y Cirugía Bucal</t>
  </si>
  <si>
    <t>Especialización en Periodoncia</t>
  </si>
  <si>
    <t>Especialización en Rehabilitación Oral</t>
  </si>
  <si>
    <t>Facultad de Psicología</t>
  </si>
  <si>
    <t>Maestría en Psicología Clínica</t>
  </si>
  <si>
    <t>Doctorado en Psicología</t>
  </si>
  <si>
    <t>Facultad de Teología</t>
  </si>
  <si>
    <t>Licenciatura en Teología</t>
  </si>
  <si>
    <t>Maestría en Teología</t>
  </si>
  <si>
    <t>Doctorado en Teología</t>
  </si>
  <si>
    <t>Instituto de Bioética</t>
  </si>
  <si>
    <t>Especialización en Bioética</t>
  </si>
  <si>
    <t>Maestría en Bioética</t>
  </si>
  <si>
    <t>Especialización en Administración de Salud</t>
  </si>
  <si>
    <t>Especialización en Finanzas</t>
  </si>
  <si>
    <t>Especialización en Gerencia Social</t>
  </si>
  <si>
    <t>Especialización en Gestión Tributaria</t>
  </si>
  <si>
    <t>Especialización en Mercadeo</t>
  </si>
  <si>
    <t>Especialización en Negocios Internacionales</t>
  </si>
  <si>
    <t>Maestría en Administración de Empresas - MBA</t>
  </si>
  <si>
    <t xml:space="preserve">Maestría en Finanzas </t>
  </si>
  <si>
    <t xml:space="preserve">Maestría en Mercadeo </t>
  </si>
  <si>
    <t xml:space="preserve">Maestría en Ciencias Económicas y de Gestión </t>
  </si>
  <si>
    <t>Facultad de Ciencias de la Salud</t>
  </si>
  <si>
    <t>Facultad de Humanidades y Ciencias Sociales</t>
  </si>
  <si>
    <t>Especialización en Cultura de Paz y Derecho Internacional Humanitario</t>
  </si>
  <si>
    <t>Especialización en Neuropsicología Infantil</t>
  </si>
  <si>
    <t>Especialización en Procesos Humanos y Desarrollo Organizacional</t>
  </si>
  <si>
    <t>Especialización en Seguridad Social</t>
  </si>
  <si>
    <t>Maestría en Familia</t>
  </si>
  <si>
    <t>Maestría en Derechos Humanos y Cultura de Paz</t>
  </si>
  <si>
    <t xml:space="preserve">Maestría en Derecho Empresarial </t>
  </si>
  <si>
    <t>Maestría en Psicología de la Salud</t>
  </si>
  <si>
    <t xml:space="preserve">Maestría en Asesoría Familiar </t>
  </si>
  <si>
    <t>Virtual</t>
  </si>
  <si>
    <t>Especialización en Ingeniería de la Calidad</t>
  </si>
  <si>
    <t>Especialización en Logística Integral</t>
  </si>
  <si>
    <t>Maestría en Ingeniería</t>
  </si>
  <si>
    <t>Sede</t>
  </si>
  <si>
    <t>SEDE</t>
  </si>
  <si>
    <t>PROGRAMA</t>
  </si>
  <si>
    <t>Total</t>
  </si>
  <si>
    <t>Distancia</t>
  </si>
  <si>
    <t>Pregrado</t>
  </si>
  <si>
    <t>Especialización</t>
  </si>
  <si>
    <t>Maestría</t>
  </si>
  <si>
    <t>Doctorado</t>
  </si>
  <si>
    <t>Barranquilla</t>
  </si>
  <si>
    <t>Pasto</t>
  </si>
  <si>
    <t>Pereira</t>
  </si>
  <si>
    <t>-</t>
  </si>
  <si>
    <t>Renovación</t>
  </si>
  <si>
    <t>Ciencias naturales</t>
  </si>
  <si>
    <t>Ciencias sociales</t>
  </si>
  <si>
    <t>Tecnologías apropiadas</t>
  </si>
  <si>
    <t>Desarrollo sostenible y medio ambiente</t>
  </si>
  <si>
    <t>Creatividad y expresión en artes y letras</t>
  </si>
  <si>
    <t>Ciencias de la salud</t>
  </si>
  <si>
    <t>Universidad de Antioquia</t>
  </si>
  <si>
    <t>Universidad Industrial de Santander</t>
  </si>
  <si>
    <t>Universidad de los Andes</t>
  </si>
  <si>
    <t>Universidad del Norte</t>
  </si>
  <si>
    <t>Universidad del Rosario</t>
  </si>
  <si>
    <t>Universidad del Valle</t>
  </si>
  <si>
    <t>Universidad Nacional de Colombia</t>
  </si>
  <si>
    <t>UNIVERSIDAD</t>
  </si>
  <si>
    <t>2do lugar</t>
  </si>
  <si>
    <t>3er lugar</t>
  </si>
  <si>
    <t>AÑO</t>
  </si>
  <si>
    <t>Pontificia Universidad Javeriana - Sede Central</t>
  </si>
  <si>
    <t>Universidad de Los Andes</t>
  </si>
  <si>
    <t>1er lugar</t>
  </si>
  <si>
    <t>Estudiantes beneficiados</t>
  </si>
  <si>
    <t>Créditos Acces nuevos</t>
  </si>
  <si>
    <t>Créditos Acces renovados</t>
  </si>
  <si>
    <t>Crédito País Tradicional</t>
  </si>
  <si>
    <t>Fondos en administración</t>
  </si>
  <si>
    <t>Títulos de ahorro educativo (TAE)</t>
  </si>
  <si>
    <t>Ser Pilo Paga</t>
  </si>
  <si>
    <t>Tú Eliges</t>
  </si>
  <si>
    <t>Colfuturo</t>
  </si>
  <si>
    <t>Otros</t>
  </si>
  <si>
    <t>Créditos renovados de corto plazo</t>
  </si>
  <si>
    <t xml:space="preserve">Créditos nuevos de largo plazo </t>
  </si>
  <si>
    <t>Créditos renovados de largo plazo</t>
  </si>
  <si>
    <t>Crédito País Tradicional nuevos</t>
  </si>
  <si>
    <t>Crédito País Tradicional renovados</t>
  </si>
  <si>
    <t>Créditos nuevos de corto plazo</t>
  </si>
  <si>
    <t>Créditos ICETEX</t>
  </si>
  <si>
    <t>ACCES</t>
  </si>
  <si>
    <t>TIPO DE ENTIDAD</t>
  </si>
  <si>
    <t>NOMBRE DE ENTIDAD</t>
  </si>
  <si>
    <t>Externa</t>
  </si>
  <si>
    <t>Interna</t>
  </si>
  <si>
    <t>Corto Plazo</t>
  </si>
  <si>
    <t>Largo Plazo</t>
  </si>
  <si>
    <t>PERÍODO</t>
  </si>
  <si>
    <t>Otras</t>
  </si>
  <si>
    <t>Pontificia Universidad Javeriana</t>
  </si>
  <si>
    <t>Créditos Acces NO discriminados</t>
  </si>
  <si>
    <t>Becas Pontificia Universidad Javeriana</t>
  </si>
  <si>
    <t>Fundación Dignificando</t>
  </si>
  <si>
    <t>Fundación Yachachina</t>
  </si>
  <si>
    <t>Fundación Belcorp - Bogotá</t>
  </si>
  <si>
    <t>Tenaris - Tubos del Caribe Programa Educativo Roberto Rocca</t>
  </si>
  <si>
    <t>Fundación OCMAES</t>
  </si>
  <si>
    <t>Programa Javeriano Apoya Javeriano</t>
  </si>
  <si>
    <t>Juan Pablo Gutiérrez Cáceres</t>
  </si>
  <si>
    <t>Becas para jesuitas</t>
  </si>
  <si>
    <t>Fundación Mitsubishi</t>
  </si>
  <si>
    <t>Schlumberger</t>
  </si>
  <si>
    <t>Bernardo Moreno</t>
  </si>
  <si>
    <t>Quala</t>
  </si>
  <si>
    <t>Fundación Ventanas</t>
  </si>
  <si>
    <t>Banco de Bogotá</t>
  </si>
  <si>
    <t>Totto</t>
  </si>
  <si>
    <t>Homecenter</t>
  </si>
  <si>
    <t>John Boris Rincón</t>
  </si>
  <si>
    <t>Fundación Belcorp</t>
  </si>
  <si>
    <t>Moreno</t>
  </si>
  <si>
    <t>Asojave</t>
  </si>
  <si>
    <t>Almacenes Si</t>
  </si>
  <si>
    <t>Gustavo Gómez Franco</t>
  </si>
  <si>
    <t>Fundación FES</t>
  </si>
  <si>
    <t>Fundación OCMAES - Javeriana Cali</t>
  </si>
  <si>
    <t>Excelencia Terpel - Javeriana Cali</t>
  </si>
  <si>
    <t>CIDESCO</t>
  </si>
  <si>
    <t>Walter E. Lobo</t>
  </si>
  <si>
    <t>Maderkit</t>
  </si>
  <si>
    <t>Industrias del Maíz</t>
  </si>
  <si>
    <t>Jaime R. Arias</t>
  </si>
  <si>
    <t>Constructora Bolívar Futuros Profesionales</t>
  </si>
  <si>
    <t>Cliente Educa</t>
  </si>
  <si>
    <t>Santander</t>
  </si>
  <si>
    <t>PERIODO</t>
  </si>
  <si>
    <t>Jaramillo Mora</t>
  </si>
  <si>
    <t>Bolívar Magis</t>
  </si>
  <si>
    <t>BECA</t>
  </si>
  <si>
    <t>CANTIDAD</t>
  </si>
  <si>
    <t>Alemania</t>
  </si>
  <si>
    <t>Argentina</t>
  </si>
  <si>
    <t>Australia</t>
  </si>
  <si>
    <t>Bélgica</t>
  </si>
  <si>
    <t>Brasil</t>
  </si>
  <si>
    <t>Canadá</t>
  </si>
  <si>
    <t>Chile</t>
  </si>
  <si>
    <t>China</t>
  </si>
  <si>
    <t>Colombia</t>
  </si>
  <si>
    <t>Corea del Sur</t>
  </si>
  <si>
    <t>Costa Rica</t>
  </si>
  <si>
    <t>Croacia</t>
  </si>
  <si>
    <t>Ecuador</t>
  </si>
  <si>
    <t>España</t>
  </si>
  <si>
    <t>Estados Unidos</t>
  </si>
  <si>
    <t>Filipinas</t>
  </si>
  <si>
    <t>Finlandia</t>
  </si>
  <si>
    <t>Francia</t>
  </si>
  <si>
    <t>Hungría</t>
  </si>
  <si>
    <t>Italia</t>
  </si>
  <si>
    <t>Japón</t>
  </si>
  <si>
    <t>Lituania</t>
  </si>
  <si>
    <t>México</t>
  </si>
  <si>
    <t>Nicaragua</t>
  </si>
  <si>
    <t>Perú</t>
  </si>
  <si>
    <t>Polonia</t>
  </si>
  <si>
    <t>Portugal</t>
  </si>
  <si>
    <t>Puerto Rico</t>
  </si>
  <si>
    <t>Reino Unido</t>
  </si>
  <si>
    <t>República Dominicana</t>
  </si>
  <si>
    <t>Suecia</t>
  </si>
  <si>
    <t>Suiza</t>
  </si>
  <si>
    <t>Turquía</t>
  </si>
  <si>
    <t>Uruguay</t>
  </si>
  <si>
    <t>Venezuela</t>
  </si>
  <si>
    <t>Austria</t>
  </si>
  <si>
    <t xml:space="preserve">Chile </t>
  </si>
  <si>
    <t>Guatemala</t>
  </si>
  <si>
    <t>PAÍS</t>
  </si>
  <si>
    <t>Programa Sígueme</t>
  </si>
  <si>
    <t>Colegio Mayor de Nuestra Señora del Rosario</t>
  </si>
  <si>
    <t>Pontificia Universidad Javeriana - Seccional Cali</t>
  </si>
  <si>
    <t>Universidad EAFIT</t>
  </si>
  <si>
    <t>Otros programas bilaterales</t>
  </si>
  <si>
    <t>Universidad Santo Tomás</t>
  </si>
  <si>
    <t>Universidad Autónoma de Occidente</t>
  </si>
  <si>
    <t>INSTITUCIÓN DESTINO</t>
  </si>
  <si>
    <t>Universidad de La Salle</t>
  </si>
  <si>
    <t>Universidad Tecnológica de Bolívar</t>
  </si>
  <si>
    <t>Universidad Externado de Colombia</t>
  </si>
  <si>
    <t>Universidad del Tolima</t>
  </si>
  <si>
    <t>Universidad Francisco de Paula Santander</t>
  </si>
  <si>
    <t>Universidad ICESI</t>
  </si>
  <si>
    <t>Universidad Militar Nueva Granada</t>
  </si>
  <si>
    <t>Universidad de La Sabana</t>
  </si>
  <si>
    <t>Escuela Colombiana de Ingeniería Julio Garavito</t>
  </si>
  <si>
    <t>Universidad Distrital Francisco José de Caldas</t>
  </si>
  <si>
    <t>Intercambio</t>
  </si>
  <si>
    <t>Universidad del Salvador</t>
  </si>
  <si>
    <t>Universidad Nacional de Córdoba</t>
  </si>
  <si>
    <t>Universidad Nacional de San Martín</t>
  </si>
  <si>
    <t>Australian National University</t>
  </si>
  <si>
    <t>La Trobe University</t>
  </si>
  <si>
    <t>Universidade Federal Fluminense</t>
  </si>
  <si>
    <t>Carleton University</t>
  </si>
  <si>
    <t>Concordia University</t>
  </si>
  <si>
    <t>Pontificia Universidad Católica de Chile</t>
  </si>
  <si>
    <t>Pontificia Universidad Católica de Valparaíso</t>
  </si>
  <si>
    <t>Universidad Alberto Hurtado</t>
  </si>
  <si>
    <t>Universidad Diego Portales</t>
  </si>
  <si>
    <t>Universidad de Cuenca</t>
  </si>
  <si>
    <t>Pontificia Universidad de Salamanca</t>
  </si>
  <si>
    <t>Universidad Antonio Nebrija</t>
  </si>
  <si>
    <t>Universidad Autónoma de Barcelona</t>
  </si>
  <si>
    <t>Universidad Autónoma de Madrid</t>
  </si>
  <si>
    <t>Universidad de Granada</t>
  </si>
  <si>
    <t>Universidad de Valencia</t>
  </si>
  <si>
    <t>Universidad de Zaragoza</t>
  </si>
  <si>
    <t>Universidad del País Vasco</t>
  </si>
  <si>
    <t>Universidad Politécnica de Madrid</t>
  </si>
  <si>
    <t>Universidad Politécnica de Valencia</t>
  </si>
  <si>
    <t>Universidad Pontificia de Salamanca</t>
  </si>
  <si>
    <t>Universidad Rey Juan Carlos</t>
  </si>
  <si>
    <t>Universitat de Barcelona</t>
  </si>
  <si>
    <t>Fordham University</t>
  </si>
  <si>
    <t>El Institut D-Estudes Politiques de Toulouse</t>
  </si>
  <si>
    <t>Université de Toulouse - Le Mirail</t>
  </si>
  <si>
    <t>Université Paris Diderot - Paris 7</t>
  </si>
  <si>
    <t>Tilburg University</t>
  </si>
  <si>
    <t>Università Cattolica del Sacro Cuore</t>
  </si>
  <si>
    <t>Instituto Politécnico Nacional</t>
  </si>
  <si>
    <t>Instituto Tecnológico y de Estudios Superiores de Monterrey</t>
  </si>
  <si>
    <t>Universidad Autónoma Metropolitana</t>
  </si>
  <si>
    <t>Universidad Veracruzana</t>
  </si>
  <si>
    <t>Pontificia Universidad Católica del Perú</t>
  </si>
  <si>
    <t>Birmingham City University</t>
  </si>
  <si>
    <t>República de Corea</t>
  </si>
  <si>
    <t>Keimyung University</t>
  </si>
  <si>
    <t>Linnaeus University</t>
  </si>
  <si>
    <t>Middle East Technical University</t>
  </si>
  <si>
    <t>Technische Universität Dresden</t>
  </si>
  <si>
    <t>Ruhr Universität Bochum</t>
  </si>
  <si>
    <t>Universidad de Mendoza</t>
  </si>
  <si>
    <t>Bishop's University</t>
  </si>
  <si>
    <t>Kookmin University</t>
  </si>
  <si>
    <t>Universidad Pontificia Comillas</t>
  </si>
  <si>
    <t>Université Catholique de Lille</t>
  </si>
  <si>
    <t>Politecnico di Milano</t>
  </si>
  <si>
    <t>Politecnico di Torino</t>
  </si>
  <si>
    <t>UNIVERSIDAD/EMPRESA</t>
  </si>
  <si>
    <t>MODALIDAD</t>
  </si>
  <si>
    <t>TOTAL</t>
  </si>
  <si>
    <t>Universidad de Bremen</t>
  </si>
  <si>
    <t>Universidad de Ciencias Aplicadas de Colonia</t>
  </si>
  <si>
    <t>Universität Heidelberg</t>
  </si>
  <si>
    <t>University of Queensland</t>
  </si>
  <si>
    <t>Universidad Católica de Chile</t>
  </si>
  <si>
    <t>Universidad Mayor de Chile</t>
  </si>
  <si>
    <t>Pontificia Universidad Católica del Ecuador</t>
  </si>
  <si>
    <t>Universidad de Salamanca</t>
  </si>
  <si>
    <t>Universidad Politécnica de Cataluña</t>
  </si>
  <si>
    <t>Universidad de Huelva</t>
  </si>
  <si>
    <t>Universidad de Barcelona</t>
  </si>
  <si>
    <t>Universidad Católica de Ávila</t>
  </si>
  <si>
    <t>Universidad de Cádiz</t>
  </si>
  <si>
    <t>Loyola University New Orleans</t>
  </si>
  <si>
    <t>Université Sorbonne Nouvelle - París III</t>
  </si>
  <si>
    <t>University of Groningen</t>
  </si>
  <si>
    <t>Universita Degli Studi Roma Tre</t>
  </si>
  <si>
    <t>Universidad Autónoma de Xochimilco</t>
  </si>
  <si>
    <t>Universidad Autónoma de Yucatán</t>
  </si>
  <si>
    <t>Universidad de Guadalajara</t>
  </si>
  <si>
    <t>República Checa</t>
  </si>
  <si>
    <t>Czech Technical University in Prague</t>
  </si>
  <si>
    <t>Hankuk University of Foreign Studies</t>
  </si>
  <si>
    <t>Universidad Católica de Uruguay</t>
  </si>
  <si>
    <t>Universidad de Buenos Aires</t>
  </si>
  <si>
    <t>Centro Universitario FEI</t>
  </si>
  <si>
    <t>Polytechnique Montreal</t>
  </si>
  <si>
    <t>Misión Liderazgo</t>
  </si>
  <si>
    <t>Misión</t>
  </si>
  <si>
    <t>Pasantía</t>
  </si>
  <si>
    <t>Doble Titulación</t>
  </si>
  <si>
    <t>Universidad Católica de Córdoba</t>
  </si>
  <si>
    <t>Universidad Mount Royal</t>
  </si>
  <si>
    <t>Universidad Autónoma de Chile</t>
  </si>
  <si>
    <t>University of Zagreb</t>
  </si>
  <si>
    <t>Universidad de Deusto</t>
  </si>
  <si>
    <t>Paris Tech</t>
  </si>
  <si>
    <t>Universidad de Montpellier</t>
  </si>
  <si>
    <t>Universidad Autónoma de Guadalajara</t>
  </si>
  <si>
    <t>Universidad Autónoma de Nuevo León</t>
  </si>
  <si>
    <t>Georg-August-Universität, Göttingen</t>
  </si>
  <si>
    <t>Heidelberg University</t>
  </si>
  <si>
    <t>Universität Bremen</t>
  </si>
  <si>
    <t>Universitat Hamburg</t>
  </si>
  <si>
    <t>Universität Osnabrück</t>
  </si>
  <si>
    <t>Bolivia</t>
  </si>
  <si>
    <t>Universidad Católica Boliviana "San Pablo"</t>
  </si>
  <si>
    <t>Universidad Central de Chile</t>
  </si>
  <si>
    <t>Universidad de Costa Rica</t>
  </si>
  <si>
    <t>El Salvador</t>
  </si>
  <si>
    <t>Universidad de Extremadura</t>
  </si>
  <si>
    <t>Kedge Business School</t>
  </si>
  <si>
    <t>Université Catholique de Louvain</t>
  </si>
  <si>
    <t>Universidad Rafael Landívar</t>
  </si>
  <si>
    <t>Sophia University</t>
  </si>
  <si>
    <t>Universidad Autónoma de Baja California</t>
  </si>
  <si>
    <t>Universidad Autónoma de Chihuahua</t>
  </si>
  <si>
    <t>Universidad Autónoma de Ciudad Juárez</t>
  </si>
  <si>
    <t>Universidad Autónoma de San Luis Potosí</t>
  </si>
  <si>
    <t>Universidad Autónoma de Sinaloa</t>
  </si>
  <si>
    <t>Universidad de Colima</t>
  </si>
  <si>
    <t>Universidad de Monterrey</t>
  </si>
  <si>
    <t>Universidad de Quintana Roo</t>
  </si>
  <si>
    <t>Universidad Iberoamericana Tijuana</t>
  </si>
  <si>
    <t>Universidad Juárez Autónoma de Tabasco</t>
  </si>
  <si>
    <t>Universidad Kino</t>
  </si>
  <si>
    <t>Universidad Latina de América</t>
  </si>
  <si>
    <t>Universidad de Lima</t>
  </si>
  <si>
    <t>National Chengchi University</t>
  </si>
  <si>
    <t>Universidad Católica del Táchira</t>
  </si>
  <si>
    <t>Universität Konstanz</t>
  </si>
  <si>
    <t>Práctica</t>
  </si>
  <si>
    <t>Gonzaga University</t>
  </si>
  <si>
    <t>Berkeley University</t>
  </si>
  <si>
    <t>Pasantía Ausjal</t>
  </si>
  <si>
    <t>Inglaterra</t>
  </si>
  <si>
    <t>University of Aberystwyth</t>
  </si>
  <si>
    <t>Universidad Estatal de Sonora</t>
  </si>
  <si>
    <t>Universidad Nacional de San Cristóbal de Huamanga</t>
  </si>
  <si>
    <t>Instituto Tecnológico de Santo Domingo</t>
  </si>
  <si>
    <t>Bilateral</t>
  </si>
  <si>
    <t>Ausjal</t>
  </si>
  <si>
    <t>Smile</t>
  </si>
  <si>
    <t>Misión Premedicina</t>
  </si>
  <si>
    <t>Universität Flensburg</t>
  </si>
  <si>
    <t>Universidad de Colonia</t>
  </si>
  <si>
    <t>Universidad de Gottingen</t>
  </si>
  <si>
    <t>Universität Rostock</t>
  </si>
  <si>
    <t>Freie Universität Berlín</t>
  </si>
  <si>
    <t>Pontificia Universidad Católica de Argentina</t>
  </si>
  <si>
    <t>Universidad de Guangdong</t>
  </si>
  <si>
    <t>Universidad Centroamericana José Simeón Cañas</t>
  </si>
  <si>
    <t>Universidad Nacional de Educación a Distancia - UNED</t>
  </si>
  <si>
    <t>Instituto de Estudios Políticos de Toulouse</t>
  </si>
  <si>
    <t>Arts Et Métiers Paristech</t>
  </si>
  <si>
    <t>Essca - School of Management</t>
  </si>
  <si>
    <t>Universidad Sorbonne Nouvelle - París III</t>
  </si>
  <si>
    <t>Universidad Juárez del Estado de Durango</t>
  </si>
  <si>
    <t>Instituto Tecnológico de Sonora</t>
  </si>
  <si>
    <t>Universidad Autónoma de Coahuila</t>
  </si>
  <si>
    <t>Universidad Iberoamericana</t>
  </si>
  <si>
    <t>Universidad del Sagrado Corazón</t>
  </si>
  <si>
    <t>Seccional Cali</t>
  </si>
  <si>
    <t>Universidad Europea Viadrina</t>
  </si>
  <si>
    <t>Universidad de Talca</t>
  </si>
  <si>
    <t>Universidad de Viña del Mar</t>
  </si>
  <si>
    <t>University of New Mexico</t>
  </si>
  <si>
    <t>Universidad Abo Akademi</t>
  </si>
  <si>
    <t>Université Paris Vii - Diderot</t>
  </si>
  <si>
    <t>Universidad Anáhuac Mayab</t>
  </si>
  <si>
    <t>Universidad La Salle Noroeste</t>
  </si>
  <si>
    <t>Universidad Antonio Ruiz de Montoya</t>
  </si>
  <si>
    <t>University of Warsaw</t>
  </si>
  <si>
    <t>University of Ulsan</t>
  </si>
  <si>
    <t>Universidad Católica de Eichstätt</t>
  </si>
  <si>
    <t>Wuzburg Universität</t>
  </si>
  <si>
    <t>Johannes Keppler Universität</t>
  </si>
  <si>
    <t>Universidad San Sebastián</t>
  </si>
  <si>
    <t>Universidad de San Francisco</t>
  </si>
  <si>
    <t>Pasantía / Curso Corto</t>
  </si>
  <si>
    <t>University of Liverpool</t>
  </si>
  <si>
    <t>Cualificación disciplinaria</t>
  </si>
  <si>
    <t>Educación continua</t>
  </si>
  <si>
    <t>Asistencia a eventos locales</t>
  </si>
  <si>
    <t>Cursos cortos</t>
  </si>
  <si>
    <t xml:space="preserve">Cursos de inglés </t>
  </si>
  <si>
    <t>Inmersión en inglés en el exterior</t>
  </si>
  <si>
    <t>Instituto Pensar</t>
  </si>
  <si>
    <t>FACULTAD O UNIDAD</t>
  </si>
  <si>
    <t>Ambiente y Desarrollo</t>
  </si>
  <si>
    <t>Estudios ambientales y rurales</t>
  </si>
  <si>
    <t>C</t>
  </si>
  <si>
    <t>01/06/2016</t>
  </si>
  <si>
    <t>B</t>
  </si>
  <si>
    <t>Apuntes</t>
  </si>
  <si>
    <t xml:space="preserve">Arquitectura </t>
  </si>
  <si>
    <t>A2</t>
  </si>
  <si>
    <t>Cuadernos de Administración °</t>
  </si>
  <si>
    <t xml:space="preserve">Ciencias económicas y administrativas </t>
  </si>
  <si>
    <t>Cuadernos de Contabilidad</t>
  </si>
  <si>
    <t>Cuadernos de Desarrollo Rural * °</t>
  </si>
  <si>
    <t xml:space="preserve">Desarrollo rural </t>
  </si>
  <si>
    <t>A1</t>
  </si>
  <si>
    <t xml:space="preserve">Cuadernos de Literatura </t>
  </si>
  <si>
    <t xml:space="preserve">Literatura </t>
  </si>
  <si>
    <t>Cuadernos de Música, Artes  Visuales y Escénicas °</t>
  </si>
  <si>
    <t>Cuadernos de Vivienda y Urbanismo</t>
  </si>
  <si>
    <t>Arquitectura</t>
  </si>
  <si>
    <t>Gerencia y Políticas de Salud</t>
  </si>
  <si>
    <t>Ingeniería y Universidad °</t>
  </si>
  <si>
    <t xml:space="preserve">Derecho </t>
  </si>
  <si>
    <t xml:space="preserve">Investigación en Enfermería </t>
  </si>
  <si>
    <t xml:space="preserve">Enfermería </t>
  </si>
  <si>
    <t>Educación</t>
  </si>
  <si>
    <t>Memoria y Sociedad</t>
  </si>
  <si>
    <t xml:space="preserve">Historia </t>
  </si>
  <si>
    <t xml:space="preserve">Papel Político </t>
  </si>
  <si>
    <t xml:space="preserve">Ciencias Políticas </t>
  </si>
  <si>
    <t>Vencida</t>
  </si>
  <si>
    <t xml:space="preserve">Revista de la Maestría en Derecho Económico </t>
  </si>
  <si>
    <t>Signo y Pensamiento°***</t>
  </si>
  <si>
    <t xml:space="preserve">Comunicación </t>
  </si>
  <si>
    <t>Theologica Xaveriana</t>
  </si>
  <si>
    <t xml:space="preserve">Teología </t>
  </si>
  <si>
    <t>Universitas Humanística</t>
  </si>
  <si>
    <t>Antropología</t>
  </si>
  <si>
    <t xml:space="preserve">Medicina </t>
  </si>
  <si>
    <t xml:space="preserve">Universitas Odontológica </t>
  </si>
  <si>
    <t xml:space="preserve">Odontología </t>
  </si>
  <si>
    <t>Universitas Philosophica</t>
  </si>
  <si>
    <t xml:space="preserve">Filosofía </t>
  </si>
  <si>
    <t>Universitas Psychologica * °</t>
  </si>
  <si>
    <t>Psicología</t>
  </si>
  <si>
    <t>Universitas Scientiarum °</t>
  </si>
  <si>
    <t xml:space="preserve">Ciencias básicas </t>
  </si>
  <si>
    <t>No</t>
  </si>
  <si>
    <t>Vniversitas Jurídica °</t>
  </si>
  <si>
    <t>Perspectivas Internacionales</t>
  </si>
  <si>
    <t xml:space="preserve">C </t>
  </si>
  <si>
    <t>Economía, Gestión y Desarrollo</t>
  </si>
  <si>
    <t>Criterio Jurídico</t>
  </si>
  <si>
    <t xml:space="preserve">Derecho/Ciencias políticas </t>
  </si>
  <si>
    <t>Pensamiento Psicológico</t>
  </si>
  <si>
    <t xml:space="preserve">Psicología </t>
  </si>
  <si>
    <t>REVISTA</t>
  </si>
  <si>
    <t>ÁREA DE CONOCIMIENTO</t>
  </si>
  <si>
    <t>VIGENCIA</t>
  </si>
  <si>
    <t>CATEGORÍA</t>
  </si>
  <si>
    <t>Nutricia Colombiasostenible</t>
  </si>
  <si>
    <t>Productos Roche S.A.</t>
  </si>
  <si>
    <t>Colmedica Medicina Prepagada</t>
  </si>
  <si>
    <t>Confa Manizales</t>
  </si>
  <si>
    <t>Cruz Verde</t>
  </si>
  <si>
    <t>Drypers Andina</t>
  </si>
  <si>
    <t>Escuela Superior de Guerra</t>
  </si>
  <si>
    <t>Gecica</t>
  </si>
  <si>
    <t>Gobernación de Cundinamarca</t>
  </si>
  <si>
    <t>Groupon</t>
  </si>
  <si>
    <t>Grupo Nutresa</t>
  </si>
  <si>
    <t>Servioptica S.A.S.</t>
  </si>
  <si>
    <t>Team Foods Colombia S.A.</t>
  </si>
  <si>
    <t>Urbanas</t>
  </si>
  <si>
    <t>Ministerio de Transporte</t>
  </si>
  <si>
    <t>Canacol Energy</t>
  </si>
  <si>
    <t>Dirección Nacional de Inteligencia</t>
  </si>
  <si>
    <t>Escuela Nacional de Carabineros</t>
  </si>
  <si>
    <t>Fontur</t>
  </si>
  <si>
    <t>OEI</t>
  </si>
  <si>
    <t>Corporación Cultural Alejandro Von Humboldt - Colegio Andino</t>
  </si>
  <si>
    <t>Glaxosmithkline</t>
  </si>
  <si>
    <t>Leasing Bancoldex</t>
  </si>
  <si>
    <t>Editorial Santillana</t>
  </si>
  <si>
    <t>Comfandi</t>
  </si>
  <si>
    <t>Roche Ecuador S.A.</t>
  </si>
  <si>
    <t>Banco Popular</t>
  </si>
  <si>
    <t>Colciencias Intel</t>
  </si>
  <si>
    <t>Hospital San Ignacio</t>
  </si>
  <si>
    <t>Amgen Biotecnológica S.A.S</t>
  </si>
  <si>
    <t>Hospital Universitario San Ignacio</t>
  </si>
  <si>
    <t>Laboratorios Alcon de Colombia S.A.</t>
  </si>
  <si>
    <t>Novartis de Colombia S.A.</t>
  </si>
  <si>
    <t>Platinum Education S.A</t>
  </si>
  <si>
    <t>Conaced Bogotá</t>
  </si>
  <si>
    <t>CVX</t>
  </si>
  <si>
    <t>Instituto Carmelitano de Espiritualidad</t>
  </si>
  <si>
    <t>Instituto de Hermanas Bethlemitas - Provincia Sagrado Corazón de Jesús</t>
  </si>
  <si>
    <t>Paulinas Edhumani</t>
  </si>
  <si>
    <t>Adeinco S.A.</t>
  </si>
  <si>
    <t>AFEMVA</t>
  </si>
  <si>
    <t>Aldor</t>
  </si>
  <si>
    <t>ARL Sura</t>
  </si>
  <si>
    <t>Asocaña</t>
  </si>
  <si>
    <t>Cámara de Comercio de Barranquilla</t>
  </si>
  <si>
    <t>Cámara de Comercio de Cali</t>
  </si>
  <si>
    <t>Cámara de Comercio de Buga</t>
  </si>
  <si>
    <t>Carvajal Educación</t>
  </si>
  <si>
    <t>Centro de Mecanizados de Cauca</t>
  </si>
  <si>
    <t>Colegio de Contadores de Bucaramanga</t>
  </si>
  <si>
    <t>Colegio San José</t>
  </si>
  <si>
    <t>Comestibles Aldor SAS</t>
  </si>
  <si>
    <t>Comfenalco Buenaventura</t>
  </si>
  <si>
    <t>Coomeva</t>
  </si>
  <si>
    <t>CRC Popayán</t>
  </si>
  <si>
    <t>CVC</t>
  </si>
  <si>
    <t>Eficacia</t>
  </si>
  <si>
    <t>Finesa</t>
  </si>
  <si>
    <t>Grupo SSI</t>
  </si>
  <si>
    <t>INSA</t>
  </si>
  <si>
    <t>Lab Baxter</t>
  </si>
  <si>
    <t>Monómeros</t>
  </si>
  <si>
    <t>Omnilife Manufactura de Colombia SAS</t>
  </si>
  <si>
    <t>Proyectos</t>
  </si>
  <si>
    <t>SACSA</t>
  </si>
  <si>
    <t>Smurfit Cartón de Colombia</t>
  </si>
  <si>
    <t>Tecnoquímicas</t>
  </si>
  <si>
    <t>Cámara de Comercio de Cauca</t>
  </si>
  <si>
    <t>Mac Johnson Controls Colombia SAS</t>
  </si>
  <si>
    <t>Grupo Daabon</t>
  </si>
  <si>
    <t>CIAT</t>
  </si>
  <si>
    <t>Comfenalco Valle</t>
  </si>
  <si>
    <t>La Fortuna</t>
  </si>
  <si>
    <t>Adylog S.A.</t>
  </si>
  <si>
    <t>Colmena ARL</t>
  </si>
  <si>
    <t>Colombina</t>
  </si>
  <si>
    <t>Hospital Piloto de Jamundí</t>
  </si>
  <si>
    <t>Ingredión</t>
  </si>
  <si>
    <t>Riopaila Castilla</t>
  </si>
  <si>
    <t>Hospital Departamental Mario Correo Rengifo</t>
  </si>
  <si>
    <t>Banco de Occidente</t>
  </si>
  <si>
    <t>Carvajal Tecnología y Servicios</t>
  </si>
  <si>
    <t>Publicar</t>
  </si>
  <si>
    <t>ENTIDAD</t>
  </si>
  <si>
    <t>Grupo Buró Aprendizaje Empresarial y Capacitaciones</t>
  </si>
  <si>
    <t>Fundación para la Conservación y el Desarrollo Sostenible</t>
  </si>
  <si>
    <t>Hospital del Sur ESE</t>
  </si>
  <si>
    <t>Liceos del Ejército</t>
  </si>
  <si>
    <t>Superintendencia de Industria y Comercio</t>
  </si>
  <si>
    <t>Asociación de Padres de Familia del Colegio San Bartolomé la Merced Asobartolina</t>
  </si>
  <si>
    <t>Asociación Nacional de Fondos de Empleados</t>
  </si>
  <si>
    <t>Caja de Compensación Familiar Compensar</t>
  </si>
  <si>
    <t>Cámara Regional de la Construcción Bogotá y Cundinamarca</t>
  </si>
  <si>
    <t>Colombia Telecomunicaciones S.A ESP</t>
  </si>
  <si>
    <t>Comercial Nutresa S.A.</t>
  </si>
  <si>
    <t>Corporación Asesorías Educativas Integral 3 - Corpointegral 3</t>
  </si>
  <si>
    <t>Federación Colombiana de Municipios</t>
  </si>
  <si>
    <t>Fondo de Empleados Secréditos</t>
  </si>
  <si>
    <t>Fondo de Empleados y Pensionados de la ETB Fontebo</t>
  </si>
  <si>
    <t>GPPG Consultoría SAS</t>
  </si>
  <si>
    <t>Meals Mercadeo de Alimentos SAS</t>
  </si>
  <si>
    <t>Medicall Talento Humano SAS</t>
  </si>
  <si>
    <t>Mitsubishi Colombia Ltda.</t>
  </si>
  <si>
    <t>Productos Naturales de la Sabana S.A.</t>
  </si>
  <si>
    <t>Quantum SFE SAS</t>
  </si>
  <si>
    <t>Superintendencia del Subsidio Familiar</t>
  </si>
  <si>
    <t>Superintendencia Financiera de Colombia</t>
  </si>
  <si>
    <t>Textiles Lafayette S.A.</t>
  </si>
  <si>
    <t>Artesanías de Colombia</t>
  </si>
  <si>
    <t>Departamento Administrativo Dirección Nacional de Inteligencia</t>
  </si>
  <si>
    <t>Superintendencia de Sociedades</t>
  </si>
  <si>
    <t>Unidad Administrativa Especial de Aeronáutica Civil</t>
  </si>
  <si>
    <t>Aerovías del Continente Americano Avianca S.A.</t>
  </si>
  <si>
    <t>Ecopetrol S.A.</t>
  </si>
  <si>
    <t>Geoproduction Oil and Gas Company Colombia</t>
  </si>
  <si>
    <t>Ministerio del Trabajo</t>
  </si>
  <si>
    <t>Unidad Administrativa Especial Migración Colombia</t>
  </si>
  <si>
    <t>Fondo de Empleados de la Empresa de Telecomunicaciones de Bogotá (Fontebo)</t>
  </si>
  <si>
    <t>Imprenta Nacional de Colombia</t>
  </si>
  <si>
    <t>Instituto Global de Altos Estudios en Ciencias Sociales</t>
  </si>
  <si>
    <t>Magin Comunicaciones SAS</t>
  </si>
  <si>
    <t>Corporación de Promoción Desarrollo e Intercambio Nuxam</t>
  </si>
  <si>
    <t>Hospira Ltda.</t>
  </si>
  <si>
    <t>Isagen S.A. ESP</t>
  </si>
  <si>
    <t>Compañía de Medicina Prepagada Colsanitas S.A.</t>
  </si>
  <si>
    <t>Empresa Colombiana de Clavos S.A.</t>
  </si>
  <si>
    <t>Empresa de Acueducto Alcantarillado y Aseo de Bogotá ESP</t>
  </si>
  <si>
    <t>Empresa de Energía del Pacífico S.A. ESP (Epsa ESP)</t>
  </si>
  <si>
    <t>Gold Rh SAS</t>
  </si>
  <si>
    <t>ITO Software SAS</t>
  </si>
  <si>
    <t>Open Market Ltda.</t>
  </si>
  <si>
    <t>SAS Institute Colombia S.A.</t>
  </si>
  <si>
    <t>Universidad Sergio Arboleda</t>
  </si>
  <si>
    <t>Abbvie SAS</t>
  </si>
  <si>
    <t>Alexion Pharma Colombia SAS</t>
  </si>
  <si>
    <t>Instituto Nacional de Medicina Legal y Ciencias Forenses</t>
  </si>
  <si>
    <t>Dental Platinum S.A.</t>
  </si>
  <si>
    <t>Empresa Social del Estado - Hospital Pablo VI de Bosa</t>
  </si>
  <si>
    <t>Unipanamericana - Fundación Universitaria Panamericana</t>
  </si>
  <si>
    <t>Instituto Misionero Hijas de San Pablo</t>
  </si>
  <si>
    <t>Compañía de Jesús</t>
  </si>
  <si>
    <t>Unidad Educativa San Felipe Neri (Compañía de Jesús)</t>
  </si>
  <si>
    <t>Asociación de Colegios Jesuitas de Colombia</t>
  </si>
  <si>
    <t>Cámara de Comercio de Facatativá</t>
  </si>
  <si>
    <t>Cámara de Comercio de Medellín para Antioquia</t>
  </si>
  <si>
    <t>Cámara de Comercio de Montería</t>
  </si>
  <si>
    <t>Cámara de Comercio de Pereira</t>
  </si>
  <si>
    <t>Cámara de Comercio de Sogamoso</t>
  </si>
  <si>
    <t>Cámara de Comercio de Tunja</t>
  </si>
  <si>
    <t>Carvajal Soluciones Educativas SAS</t>
  </si>
  <si>
    <t>Compañía de Jesús Colegio San Luis Gonzaga</t>
  </si>
  <si>
    <t>Gobernación de Antioquia - Secretaria de Educación</t>
  </si>
  <si>
    <t>Hotel Hilton</t>
  </si>
  <si>
    <t>Lonja de Propiedad Raíz de Bogotá</t>
  </si>
  <si>
    <t>Banco Agrario</t>
  </si>
  <si>
    <t>Superintendencia de Economía Solidaria</t>
  </si>
  <si>
    <t>Ministerio del Medio Ambiente</t>
  </si>
  <si>
    <t>Cámara de Comercio de Bogotá</t>
  </si>
  <si>
    <t>Proseguir</t>
  </si>
  <si>
    <t>Gestión Estratégica Administrativa S.A.S. Gestativa</t>
  </si>
  <si>
    <t>Fondo de Empleados de Gran Fond</t>
  </si>
  <si>
    <t>Credivalores</t>
  </si>
  <si>
    <t>Cámara de Comercio de Manizales</t>
  </si>
  <si>
    <t>Cámara de Comercio de Ibagué</t>
  </si>
  <si>
    <t>Alimentos Cárnicos Nutresa</t>
  </si>
  <si>
    <t>Escuela de Tenderos</t>
  </si>
  <si>
    <t>Comisión Nacional de Ejecución de la Reforma de la Justicia</t>
  </si>
  <si>
    <t>Constructora Colpatria</t>
  </si>
  <si>
    <t>Cooperativa del Sistema Nacional de Justicia - JURISCOOP</t>
  </si>
  <si>
    <t>Cámara de Comercio de Santa Marta</t>
  </si>
  <si>
    <t>Migración Colombia</t>
  </si>
  <si>
    <t>AUSJAL E Iidh - Derechos Humanos</t>
  </si>
  <si>
    <t>Ministerio Minas y Energía</t>
  </si>
  <si>
    <t>Agencia Presidencial APC</t>
  </si>
  <si>
    <t>Software Shop</t>
  </si>
  <si>
    <t>Fundación Saldarriaga Concha</t>
  </si>
  <si>
    <t>Secretaría de Educación de Cundinamarca</t>
  </si>
  <si>
    <t>Escuela de Cadetes de Policía "General Francisco de Paula Santander"</t>
  </si>
  <si>
    <t>Ministerio del Perú</t>
  </si>
  <si>
    <t>Fontebo</t>
  </si>
  <si>
    <t>Instituto Roosevelt</t>
  </si>
  <si>
    <t>HUSI</t>
  </si>
  <si>
    <t>Policía Nacional</t>
  </si>
  <si>
    <t>Instituto Colombiano Agropecuario (ICA)</t>
  </si>
  <si>
    <t>Ministerio de Agricultura</t>
  </si>
  <si>
    <t>Confecámaras</t>
  </si>
  <si>
    <t>Equion</t>
  </si>
  <si>
    <t>Oficina de las Naciones Unidas Contra la Droga y el Delito</t>
  </si>
  <si>
    <t>Fiscalía General de la Nación</t>
  </si>
  <si>
    <t>Dirección de Impuestos y Aduanas Nacionales - DIAN</t>
  </si>
  <si>
    <t>Carbones del Cerrejón Limited</t>
  </si>
  <si>
    <t>Dental Platinum Costa Rica</t>
  </si>
  <si>
    <t>Terminal de Transportes S.A.</t>
  </si>
  <si>
    <t>Fondo Financiero Distrital de Salud</t>
  </si>
  <si>
    <t>E.S.E. Hospital Universitario de la Samaritana</t>
  </si>
  <si>
    <t>Conalvías S.A.</t>
  </si>
  <si>
    <t>Centro de Humanización y Pastoral de la Salud</t>
  </si>
  <si>
    <t>Conferencia Episcopal de Colombia</t>
  </si>
  <si>
    <t>Arquidiócesis de Bogotá</t>
  </si>
  <si>
    <t>Federación Internacional de Fe y Alegría</t>
  </si>
  <si>
    <t>Conferencia de Provinciales de los Jesuitas en América Latina</t>
  </si>
  <si>
    <t>Asociación de Universidades de los Jesuitas en América Latina AUSJAL</t>
  </si>
  <si>
    <t>Subcentro de Seguridad Social y Riesgos Profesionales</t>
  </si>
  <si>
    <t>Policía Antinarcóticos</t>
  </si>
  <si>
    <t>Occidental de Colombia</t>
  </si>
  <si>
    <t>Occidental Andina</t>
  </si>
  <si>
    <t>Ayatawacoop Maicao</t>
  </si>
  <si>
    <t>Bancolombia</t>
  </si>
  <si>
    <t>Cartón de Colombia</t>
  </si>
  <si>
    <t>Fondo UNE</t>
  </si>
  <si>
    <t>Fundapre</t>
  </si>
  <si>
    <t>Parquesoft Popayán</t>
  </si>
  <si>
    <t>Protección Pensiones y Cesantías</t>
  </si>
  <si>
    <t>Reckitt Benckiser</t>
  </si>
  <si>
    <t>SENA</t>
  </si>
  <si>
    <t>SURA</t>
  </si>
  <si>
    <t>Alcaldía de Cali</t>
  </si>
  <si>
    <t>Carvajal - Banco Occidente</t>
  </si>
  <si>
    <t>Cat Group Bristol</t>
  </si>
  <si>
    <t>Ingenio Riopaila Castilla</t>
  </si>
  <si>
    <t>Sociedad Aeroportuaria de la Costa S.A</t>
  </si>
  <si>
    <t>Cementos Argos</t>
  </si>
  <si>
    <t>Johnson &amp; Johnson de Colombia S.A</t>
  </si>
  <si>
    <t>Prevesa S.A.</t>
  </si>
  <si>
    <t>Empresa de Acueducto y Alcantarillado de Bogotá</t>
  </si>
  <si>
    <t>Federación Nacional de Cafeteros</t>
  </si>
  <si>
    <t>Energía de Pereira S.A. ESP</t>
  </si>
  <si>
    <t>Universidad Latina de Panamá</t>
  </si>
  <si>
    <t>Superintendencia de Servicios Públicos Domiciliarios</t>
  </si>
  <si>
    <t>Universidad Católica del Perú</t>
  </si>
  <si>
    <t>Cámara de Comercio del Piedemonte Araucano</t>
  </si>
  <si>
    <t>Hospital Central Policía Nacional</t>
  </si>
  <si>
    <t>Colegio San Bartolomé la Merced</t>
  </si>
  <si>
    <t>Agencia de Gestión y Colocación de Empleo de Compensar</t>
  </si>
  <si>
    <t>Centro de Reconciliación Nuestra Señora de la Preciosa Sangre Mujer de la Reconciliación</t>
  </si>
  <si>
    <t>DANE</t>
  </si>
  <si>
    <t>Colegio de Contadores de Cúcuta</t>
  </si>
  <si>
    <t>Pontificia Universidad Javeriana - Gestión Humana</t>
  </si>
  <si>
    <t>Servicio Nacional de Aprendizaje (SENA) - Regional Antioquia</t>
  </si>
  <si>
    <t>Servicio Nacional de Aprendizaje (SENA) - Regional Atlántico</t>
  </si>
  <si>
    <t>Servicio Nacional de Aprendizaje (SENA) - Regional Distrito Capital</t>
  </si>
  <si>
    <t>Servicio Nacional de Aprendizaje (SENA) - Regional Guajira</t>
  </si>
  <si>
    <t>Servicio Nacional de Aprendizaje (SENA) - Regional Magdalena</t>
  </si>
  <si>
    <t>Servicio Nacional de Aprendizaje (SENA) - Regional Quindío</t>
  </si>
  <si>
    <t>Servicio Nacional de Aprendizaje (SENA) - Regional Santander</t>
  </si>
  <si>
    <t>Servicio Nacional de Aprendizaje (SENA) - Regional Valle del Cauca</t>
  </si>
  <si>
    <t>Servicio Nacional de Aprendizaje (SENA) - Valle del Cauca</t>
  </si>
  <si>
    <t>Servicio Nacional de Aprendizaje (SENA)</t>
  </si>
  <si>
    <t>Instituto de Salud Pública</t>
  </si>
  <si>
    <t>Centro de Estudios Interculturales</t>
  </si>
  <si>
    <t>PROYECTOS</t>
  </si>
  <si>
    <t>PARTICIPACIÓN (%)</t>
  </si>
  <si>
    <t>Oficina para Fomento de la Investigación (Dirección de Innovación y Desarrollo)</t>
  </si>
  <si>
    <t>Subcentro de Seguridad y Riesgos Profesionales</t>
  </si>
  <si>
    <t>Unidades</t>
  </si>
  <si>
    <t>CENDEX</t>
  </si>
  <si>
    <t xml:space="preserve"> Entidades públicas </t>
  </si>
  <si>
    <t xml:space="preserve"> Entidades privadas </t>
  </si>
  <si>
    <t xml:space="preserve"> Organismos y entidades internacionales </t>
  </si>
  <si>
    <t>Abbott Laboratories de Colombia S.A</t>
  </si>
  <si>
    <t>Alpina Productos Alimenticios S.A.</t>
  </si>
  <si>
    <t>ARL Liberty</t>
  </si>
  <si>
    <t>Belisario SAS</t>
  </si>
  <si>
    <t>Boston Medical Group de Colombia SAS</t>
  </si>
  <si>
    <t>Colgate Palmolive Company</t>
  </si>
  <si>
    <t>Compañía de Seguros de Vida Colmena S.A.</t>
  </si>
  <si>
    <t>Conciliation Resources</t>
  </si>
  <si>
    <t>Dirección Nacional de Escuelas</t>
  </si>
  <si>
    <t>Econometría S.A.</t>
  </si>
  <si>
    <t>Fiduciaria de Occidente S.A.</t>
  </si>
  <si>
    <t>Fundación Carvajal</t>
  </si>
  <si>
    <t>Fundación Cavelier Lozano</t>
  </si>
  <si>
    <t>Ministerio de Defensa Nacional Fuerza Aérea Colombiana</t>
  </si>
  <si>
    <t>Nutresa S.A.S.</t>
  </si>
  <si>
    <t>Pereira Dorado Cía Ltda</t>
  </si>
  <si>
    <t>Secretaría Distrital de Desarrollo Económico</t>
  </si>
  <si>
    <t>Seguros de Riesgos Laborales Suramericana S.A.</t>
  </si>
  <si>
    <t>Bancoldex</t>
  </si>
  <si>
    <t>Cámara de Comercio del Cauca</t>
  </si>
  <si>
    <t>Corfecali</t>
  </si>
  <si>
    <t>Presidencia de la República</t>
  </si>
  <si>
    <t>Entregas SAS</t>
  </si>
  <si>
    <t>Fundación Ford</t>
  </si>
  <si>
    <t>Grupo de Inversiones Suramericana</t>
  </si>
  <si>
    <t>Grupo Empresarial Ocupar</t>
  </si>
  <si>
    <t>Incoder</t>
  </si>
  <si>
    <t>PNUD</t>
  </si>
  <si>
    <t>Tecnoquímicas S.A.</t>
  </si>
  <si>
    <t>World Wildlife Fund - WWF</t>
  </si>
  <si>
    <t>Universidad Swinburne</t>
  </si>
  <si>
    <t>ENTIDAD CONTRATANTE</t>
  </si>
  <si>
    <t>Aceites Manuelita S.A.</t>
  </si>
  <si>
    <t>Acueducto de Bogotá</t>
  </si>
  <si>
    <t>ARL Colmena</t>
  </si>
  <si>
    <t>Asocolme</t>
  </si>
  <si>
    <t>Cámara de Comercio de Neiva</t>
  </si>
  <si>
    <t>Consorcio Alianza Suba</t>
  </si>
  <si>
    <t>Coosalud EPS</t>
  </si>
  <si>
    <t>Corporación Makaia Asesoría Internacional</t>
  </si>
  <si>
    <t>Guásimos SAS</t>
  </si>
  <si>
    <t>Hacienda San José</t>
  </si>
  <si>
    <t>Hays Colombia</t>
  </si>
  <si>
    <t>Palmar de Altamira S.A.S.</t>
  </si>
  <si>
    <t>Secretaría Distrital de Salud</t>
  </si>
  <si>
    <t>Alcaldía de Santiago de Cali</t>
  </si>
  <si>
    <t>Cadbury Adams</t>
  </si>
  <si>
    <t>Colombina S.A.</t>
  </si>
  <si>
    <t>Corporiesgos</t>
  </si>
  <si>
    <t>Ford</t>
  </si>
  <si>
    <t>Forsa</t>
  </si>
  <si>
    <t>Fundación Amar y Servir</t>
  </si>
  <si>
    <t>Fundación Sociedad Portuaria Regional de Buenaventura</t>
  </si>
  <si>
    <t>Gabrica</t>
  </si>
  <si>
    <t>Ing. Pichichi</t>
  </si>
  <si>
    <t>Manos Visibles</t>
  </si>
  <si>
    <t>Parques Naturales</t>
  </si>
  <si>
    <t>Social Science R. Council</t>
  </si>
  <si>
    <t>Aon Risk Services Colombia S.A.</t>
  </si>
  <si>
    <t>Zandor Capital S.A. Colombia</t>
  </si>
  <si>
    <t>Riesgos Laborales Colmena S.A.</t>
  </si>
  <si>
    <t>Positiva Compañía de Seguros</t>
  </si>
  <si>
    <t>Parex Verano Limited Sucursal</t>
  </si>
  <si>
    <t>Ministerio de Trabajo</t>
  </si>
  <si>
    <t>Fondo Rotatorio de la Registraduría Nacional del Estado Civil</t>
  </si>
  <si>
    <t>Fasecolda</t>
  </si>
  <si>
    <t>Anglogold Ashanti Colombia S.A.</t>
  </si>
  <si>
    <t>Cartón de Colombia S.A.</t>
  </si>
  <si>
    <t>Colegio Mayor del Cauca</t>
  </si>
  <si>
    <t>Administración y Políticas Públicas</t>
  </si>
  <si>
    <t>Desarrollo Industrial y Tecnológico</t>
  </si>
  <si>
    <t>Educación y Comunicaciones</t>
  </si>
  <si>
    <t>Estudios Económicos y Gestión Empresarial</t>
  </si>
  <si>
    <t>Salud y Seguridad Social</t>
  </si>
  <si>
    <t>Sociedad, Arte y Cultura</t>
  </si>
  <si>
    <t>Sostenibilidad Ambiental y Cambio Climático</t>
  </si>
  <si>
    <t>Competitividad</t>
  </si>
  <si>
    <t>Cultura</t>
  </si>
  <si>
    <t>Minería</t>
  </si>
  <si>
    <t>Organizacional</t>
  </si>
  <si>
    <t>Desarrollo Territorial e Infraestructura</t>
  </si>
  <si>
    <t>Recursos Naturales y Energía</t>
  </si>
  <si>
    <t>Tecnología de Materiales y Productos</t>
  </si>
  <si>
    <t>Emprendimiento</t>
  </si>
  <si>
    <t>Innovación</t>
  </si>
  <si>
    <t>Interculturalidad</t>
  </si>
  <si>
    <t>Medioambiente</t>
  </si>
  <si>
    <t>Producción</t>
  </si>
  <si>
    <t>Salud</t>
  </si>
  <si>
    <t>Apoyo al aprendizaje</t>
  </si>
  <si>
    <t>Transición a la vida universitaria</t>
  </si>
  <si>
    <t>Interprogramas</t>
  </si>
  <si>
    <t>Mantenimiento y cuidado de la salud</t>
  </si>
  <si>
    <t>Emociones y relaciones</t>
  </si>
  <si>
    <t>Universidad saludable</t>
  </si>
  <si>
    <t>Consultorio Médico</t>
  </si>
  <si>
    <t>Procesos psicoterapéuticos: consulta, atención en crisis y orientaciones</t>
  </si>
  <si>
    <t>Procesos psicosociales – A tu salud: jornadas, café converso, ciclos de conciencia corporal y orientación profesional</t>
  </si>
  <si>
    <t>Procesos enseñanza-aprendizaje – Entre notas: talleres y apoyo a procesos pedagógicos</t>
  </si>
  <si>
    <t>Apoyo de inducciones: Taller de transición a la vida
universitaria, jornada de egreso, inducción preuniversitaria, entrevista en profundidad y jornada de inductores</t>
  </si>
  <si>
    <t>LÍNEA</t>
  </si>
  <si>
    <t>PARTICIPANTES</t>
  </si>
  <si>
    <t>ASISTENCIAS</t>
  </si>
  <si>
    <t>Antonio Marmolejo y Sandra Manzano (Becas Santa Marta y Divino Niño)</t>
  </si>
  <si>
    <t>Coro</t>
  </si>
  <si>
    <t>Danza contemporánea</t>
  </si>
  <si>
    <t>Danza folclórica</t>
  </si>
  <si>
    <t>Salsa</t>
  </si>
  <si>
    <t>Tango</t>
  </si>
  <si>
    <t>Teatro</t>
  </si>
  <si>
    <t>Narración oral</t>
  </si>
  <si>
    <t>Gaitas y tambores</t>
  </si>
  <si>
    <t>Danza Árabe*</t>
  </si>
  <si>
    <t>GRUPO</t>
  </si>
  <si>
    <t>ASPIRANTES</t>
  </si>
  <si>
    <t>INTEGRANTES</t>
  </si>
  <si>
    <t>Recital en el Hospital *</t>
  </si>
  <si>
    <t>Piano</t>
  </si>
  <si>
    <t>Guitarra</t>
  </si>
  <si>
    <t>Teatro Griego</t>
  </si>
  <si>
    <t>Docentes y administrativos</t>
  </si>
  <si>
    <t>FACULTAD</t>
  </si>
  <si>
    <t>Licenciatura en Educación Básica con énfasis en Humanidades y Lengua Castellana</t>
  </si>
  <si>
    <t>Licenciatura en Ciencias Religiosas</t>
  </si>
  <si>
    <t>Especialización en Administración de Salud: Énfasis en Seguridad Social</t>
  </si>
  <si>
    <t>Licenciatura en Educación Básica con Énfasis en Humanidades y Lengua Castellana</t>
  </si>
  <si>
    <t>Maestría en Finanzas</t>
  </si>
  <si>
    <t>Maestría en Mercadeo</t>
  </si>
  <si>
    <t>Programa Transversal</t>
  </si>
  <si>
    <t>Actividad Física</t>
  </si>
  <si>
    <t xml:space="preserve">Actividad física - Inscritos </t>
  </si>
  <si>
    <t>Deportes</t>
  </si>
  <si>
    <t>Escuela de formación deportiva - Niños matriculados en los dos periodos académicos semestrales</t>
  </si>
  <si>
    <t>Vacaciones lúdicas (Programa que remplazo al de Escuela de Formación Deportiva a partir de 2013)</t>
  </si>
  <si>
    <t>ACTIVIDADES</t>
  </si>
  <si>
    <t>Formación humana y espiritual</t>
  </si>
  <si>
    <t>Construcción de comunidad educativa</t>
  </si>
  <si>
    <t>Formación del cuerpo apostólico</t>
  </si>
  <si>
    <t>Saber y responsabilidad social</t>
  </si>
  <si>
    <t>ACTIVIDAD</t>
  </si>
  <si>
    <t>Actividades conjuntas</t>
  </si>
  <si>
    <t>Formación integral para administrativos</t>
  </si>
  <si>
    <t>Formación integral para estudiantes</t>
  </si>
  <si>
    <t>Formación integral para académicos</t>
  </si>
  <si>
    <t>Ejercicios espirituales</t>
  </si>
  <si>
    <t>Formación en vida interior</t>
  </si>
  <si>
    <t>Asesoría espiritual</t>
  </si>
  <si>
    <t>Asesoría familiar</t>
  </si>
  <si>
    <t>Espiritualidad en relación</t>
  </si>
  <si>
    <t>Voluntariado Javeriano</t>
  </si>
  <si>
    <t>Misión País Colombia</t>
  </si>
  <si>
    <t>Liderazgo Universitario Latinoamericano</t>
  </si>
  <si>
    <t>Saber y Responsabilidad Social</t>
  </si>
  <si>
    <t>SERVICIO</t>
  </si>
  <si>
    <t>Grupos estudiantiles interfacultades apoyados</t>
  </si>
  <si>
    <t>Curso-taller de liderazgo y formación integral</t>
  </si>
  <si>
    <t>Jornada de reflexión y profundización en liderazgo</t>
  </si>
  <si>
    <t>Seminario taller de formación en liderazgo:  "El reto de una aventura"</t>
  </si>
  <si>
    <t>Feria de grupos estudiantiles*</t>
  </si>
  <si>
    <t>Acogida y acompañamiento a estudiantes de fuera de Bogotá</t>
  </si>
  <si>
    <t>Curso taller formación de estudiantes facilitadores</t>
  </si>
  <si>
    <t>NÚMERO</t>
  </si>
  <si>
    <t>ACTIVIDAD/PROGRAMA</t>
  </si>
  <si>
    <t>Construcción de la Comunidad</t>
  </si>
  <si>
    <t>Cultura para la Paz</t>
  </si>
  <si>
    <t>Cultura y Hábitat</t>
  </si>
  <si>
    <t>Identidad Institucional</t>
  </si>
  <si>
    <t>Promoción en Identidad</t>
  </si>
  <si>
    <t>Inclusión y Diversidad **</t>
  </si>
  <si>
    <t>Formación en Identidad ***</t>
  </si>
  <si>
    <t>AÑOS</t>
  </si>
  <si>
    <t>Directivos y jefes</t>
  </si>
  <si>
    <t>Operario</t>
  </si>
  <si>
    <t>Personal de apoyo</t>
  </si>
  <si>
    <t>Profesional</t>
  </si>
  <si>
    <t>Profesor</t>
  </si>
  <si>
    <t>TIPO DE CARGO</t>
  </si>
  <si>
    <t>TIPO</t>
  </si>
  <si>
    <t>Capacitación</t>
  </si>
  <si>
    <t>Desarrollo humano</t>
  </si>
  <si>
    <t>Entrenamiento</t>
  </si>
  <si>
    <t>Plan de beneficios flexibles</t>
  </si>
  <si>
    <t>Auxilios educativos hijos de empleados</t>
  </si>
  <si>
    <t>Otros auxilios (Fonvivienda, educación para primaria, auxilio funerario)</t>
  </si>
  <si>
    <t>Préstamos</t>
  </si>
  <si>
    <t>Actividades de integración</t>
  </si>
  <si>
    <t xml:space="preserve">Auxilio y descuentos educativos </t>
  </si>
  <si>
    <t>Recreación y cultura, colaboradores e hijos</t>
  </si>
  <si>
    <t>Otros auxilios (auxilio funerario)</t>
  </si>
  <si>
    <t>BENEFICIARIOS</t>
  </si>
  <si>
    <t>Día de la mujer</t>
  </si>
  <si>
    <t>Día de la secretaria</t>
  </si>
  <si>
    <t>Vacaciones infantiles</t>
  </si>
  <si>
    <t>Plan pensionados</t>
  </si>
  <si>
    <t>Despedida de fin de año (empleados)</t>
  </si>
  <si>
    <t>Fiesta de fin de año de hijos de empleados</t>
  </si>
  <si>
    <t>Talleres de calidad de vida</t>
  </si>
  <si>
    <t>Novedades editoriales</t>
  </si>
  <si>
    <t>Historia Concisa de Colombia</t>
  </si>
  <si>
    <t>Impronta 2016</t>
  </si>
  <si>
    <t>Indios y Viajeros</t>
  </si>
  <si>
    <t>Informe del Rector Consejo de Regentes 2015</t>
  </si>
  <si>
    <t>Memorias de Tiquisio</t>
  </si>
  <si>
    <t>Playa Güío San José del Guaviare</t>
  </si>
  <si>
    <t>Proyecto Smart Town</t>
  </si>
  <si>
    <t>Publicaciones periódicas</t>
  </si>
  <si>
    <t>International Law 27</t>
  </si>
  <si>
    <t>Pesquisa 35</t>
  </si>
  <si>
    <t>Pesquisa 36</t>
  </si>
  <si>
    <t>Pesquisa 37</t>
  </si>
  <si>
    <t>Pesquisa 38</t>
  </si>
  <si>
    <t>Universitas Humanística 83</t>
  </si>
  <si>
    <t>Vniversitas (Jurídica) 132</t>
  </si>
  <si>
    <t>Vniversitas (Jurídica) 133</t>
  </si>
  <si>
    <t>Panorama de los Centros y Programas de Escritura en Latinoamérica</t>
  </si>
  <si>
    <t>Coedición</t>
  </si>
  <si>
    <t>Convivencia y Reconciliación</t>
  </si>
  <si>
    <t>Maestro</t>
  </si>
  <si>
    <t>Reimpresiones</t>
  </si>
  <si>
    <t>NOMBRE</t>
  </si>
  <si>
    <t>EJEMPLARES</t>
  </si>
  <si>
    <t>Autobiografía del Padre Félix Restrepo, S. J.</t>
  </si>
  <si>
    <t>Colombia Siglo XX</t>
  </si>
  <si>
    <t>Encuentro Javeriano de Arte y Creatividad 2014</t>
  </si>
  <si>
    <t>Impronta 2015</t>
  </si>
  <si>
    <t>Providencia</t>
  </si>
  <si>
    <t>Pesquisa 31</t>
  </si>
  <si>
    <t>Pesquisa 32</t>
  </si>
  <si>
    <t>Pesquisa 33</t>
  </si>
  <si>
    <t>Pesquisa 34</t>
  </si>
  <si>
    <t>Universitas Humanística 80</t>
  </si>
  <si>
    <t>Universitas Humanística 81</t>
  </si>
  <si>
    <t>Universitas Humanística 82</t>
  </si>
  <si>
    <t>Vniversitas (Jurídica) 130</t>
  </si>
  <si>
    <t>Vniversitas (Jurídica) 131</t>
  </si>
  <si>
    <t>Libros</t>
  </si>
  <si>
    <t>Revistas</t>
  </si>
  <si>
    <t>Trabajos de grado</t>
  </si>
  <si>
    <t>Partituras</t>
  </si>
  <si>
    <t>Investigaciones</t>
  </si>
  <si>
    <t>Mapas</t>
  </si>
  <si>
    <t>Folletos</t>
  </si>
  <si>
    <t>Videos</t>
  </si>
  <si>
    <t>Grabaciones sonoras</t>
  </si>
  <si>
    <t>Volúmenes</t>
  </si>
  <si>
    <t>Títulos</t>
  </si>
  <si>
    <t>Biblioteca Alfonso Borrero Cabal, S. J.</t>
  </si>
  <si>
    <t>Biblioteca de Filosofía y Teología</t>
  </si>
  <si>
    <t>Centro de Documentación de Bioética</t>
  </si>
  <si>
    <t>Centro de Documentación de Derecho de Seguros</t>
  </si>
  <si>
    <t>Centro de Documentación de Epidemiología Clínica</t>
  </si>
  <si>
    <t>Centro de Documentación del Centro de Proyectos para el Desarrollo (Cendex)</t>
  </si>
  <si>
    <t>Centro de Documentación Emisora Javeriana</t>
  </si>
  <si>
    <t>Centro de Universidad Abierta</t>
  </si>
  <si>
    <t>Laboratorios</t>
  </si>
  <si>
    <t>Texto completo</t>
  </si>
  <si>
    <t>Referencial</t>
  </si>
  <si>
    <t>Físico</t>
  </si>
  <si>
    <t>Otros Institutos</t>
  </si>
  <si>
    <t>Colaboradores varias oficinas</t>
  </si>
  <si>
    <t>USUARIOS</t>
  </si>
  <si>
    <t>Préstamo externo</t>
  </si>
  <si>
    <t>Consulta interna</t>
  </si>
  <si>
    <t>Uso de equipos y salas de cómputo</t>
  </si>
  <si>
    <t xml:space="preserve"> Empleados administrativos</t>
  </si>
  <si>
    <t>Egresados/otros</t>
  </si>
  <si>
    <t>Asignaturas de libre escogencia</t>
  </si>
  <si>
    <t>Institutos</t>
  </si>
  <si>
    <t>Otros*</t>
  </si>
  <si>
    <t>Préstamo Instituciones con Convenio</t>
  </si>
  <si>
    <t>Unidades administrativas</t>
  </si>
  <si>
    <t>Usuarios especiales con préstamo</t>
  </si>
  <si>
    <t>Instituciones externas</t>
  </si>
  <si>
    <t>Préstamos interbibliotecarios</t>
  </si>
  <si>
    <t>General unidades</t>
  </si>
  <si>
    <t>Centro de Documentación</t>
  </si>
  <si>
    <t>Consulta</t>
  </si>
  <si>
    <t>Sala de Cómputo Pablo VI</t>
  </si>
  <si>
    <t>Sala Edificio Lorenzo Uribe</t>
  </si>
  <si>
    <t>Sala Especializada - Acompañamiento Académico</t>
  </si>
  <si>
    <t>Salas Ingeniería de Sistemas</t>
  </si>
  <si>
    <t>Salones</t>
  </si>
  <si>
    <t>Cubículos</t>
  </si>
  <si>
    <t>Hemeroteca</t>
  </si>
  <si>
    <t>Sala Alfabetización</t>
  </si>
  <si>
    <t>Sala de Tecnología</t>
  </si>
  <si>
    <t>Sala de Valiosos</t>
  </si>
  <si>
    <t>Sala Tesis</t>
  </si>
  <si>
    <t>Sala de estudiantes</t>
  </si>
  <si>
    <t>Centro Ático</t>
  </si>
  <si>
    <t>Salas</t>
  </si>
  <si>
    <t>Aulas</t>
  </si>
  <si>
    <t>Auditorios/Salones</t>
  </si>
  <si>
    <t>Centro de Servicios</t>
  </si>
  <si>
    <t>Talleres</t>
  </si>
  <si>
    <t>Facultad de Artes </t>
  </si>
  <si>
    <t>Salas Cómputo DTI</t>
  </si>
  <si>
    <t>Consultorio Jurídico</t>
  </si>
  <si>
    <t>Posgrados</t>
  </si>
  <si>
    <t>Facultad de Comunicación y Lenguaje </t>
  </si>
  <si>
    <t>Ciencias de la Información</t>
  </si>
  <si>
    <t>Facultad de Estudios Ambientales y Rurales </t>
  </si>
  <si>
    <t>CTAI</t>
  </si>
  <si>
    <t>ZTEC</t>
  </si>
  <si>
    <t>Salas y Laboratorios</t>
  </si>
  <si>
    <t>Facultad de Medicina  </t>
  </si>
  <si>
    <t>Cubículos Piso 3</t>
  </si>
  <si>
    <t>Pasillos Piso 3</t>
  </si>
  <si>
    <t>Pasillos Piso 4</t>
  </si>
  <si>
    <t>Oficina de Promoción Institucional</t>
  </si>
  <si>
    <t>Audiovisuales edificio del Lago</t>
  </si>
  <si>
    <t>Audiovisuales edificio Las Palmas</t>
  </si>
  <si>
    <t>Audiovisuales edificio Los Almendros</t>
  </si>
  <si>
    <t>Audiovisuales edificio Samán</t>
  </si>
  <si>
    <t>Auditorios educación continua</t>
  </si>
  <si>
    <t>Centro de automatización de procesos</t>
  </si>
  <si>
    <t>Laboratorio de Civil</t>
  </si>
  <si>
    <t>Laboratorio de diseño MAC</t>
  </si>
  <si>
    <t>Laboratorio de idiomas SALC</t>
  </si>
  <si>
    <t>Laboratorio de pruebas psicológicas</t>
  </si>
  <si>
    <t>Laboratorios comunicación</t>
  </si>
  <si>
    <t>Laboratorios de medicina</t>
  </si>
  <si>
    <t>Laboratorios de electrónica</t>
  </si>
  <si>
    <t>Laboratorio de física</t>
  </si>
  <si>
    <t>Laboratorio de biología</t>
  </si>
  <si>
    <t>Laboratorios de sistemas</t>
  </si>
  <si>
    <t>Sala especializada de estudiantes en psicología</t>
  </si>
  <si>
    <t>Salas de cómputo generales</t>
  </si>
  <si>
    <t>Salas de alto procesamiento gráfico</t>
  </si>
  <si>
    <t>Sala móvil de portátiles</t>
  </si>
  <si>
    <t>Sala de cómputo virtual de uso general</t>
  </si>
  <si>
    <t>UBICACIÓN</t>
  </si>
  <si>
    <t>NÚMERO DE EQUIPOS</t>
  </si>
  <si>
    <t>Auditorio Alejandro Novoa, S. J.</t>
  </si>
  <si>
    <t>Auditorios del Centro de Convenciones Edificio José Rafael Arboleda, S. J.</t>
  </si>
  <si>
    <t>Auditorio Félix Restrepo, S. J.</t>
  </si>
  <si>
    <t>Auditorio Jaime Hoyos, S. J.</t>
  </si>
  <si>
    <t>Auditorio y salones Luis Carlos Galán</t>
  </si>
  <si>
    <t>Auditorios y salones Edificio Fernando Barón, S. J.</t>
  </si>
  <si>
    <t>Auditorios teología</t>
  </si>
  <si>
    <t>Salones del edificio 9</t>
  </si>
  <si>
    <t>Salones del edificio 27</t>
  </si>
  <si>
    <t>Salones del edificio 50</t>
  </si>
  <si>
    <t>Salones del edificio 51</t>
  </si>
  <si>
    <t>Salones del edificio 52</t>
  </si>
  <si>
    <t>Salones del edificio 53</t>
  </si>
  <si>
    <t>Salones del edificio 54</t>
  </si>
  <si>
    <t>Atención rápida</t>
  </si>
  <si>
    <t>Laboratorio de bibliotecología</t>
  </si>
  <si>
    <t>Portátiles para préstamo</t>
  </si>
  <si>
    <t>Sala de jurisprudencia</t>
  </si>
  <si>
    <t>Sala de libros valiosos</t>
  </si>
  <si>
    <t>Sala de música</t>
  </si>
  <si>
    <t>Sala de posgrados</t>
  </si>
  <si>
    <t>Sala de tesis</t>
  </si>
  <si>
    <t>Sala virtual</t>
  </si>
  <si>
    <t>Salas laterales</t>
  </si>
  <si>
    <t>Sala hipermedial</t>
  </si>
  <si>
    <t>Salas individuales</t>
  </si>
  <si>
    <t>Animación</t>
  </si>
  <si>
    <t>Sala de estudiantes Edificio Félix Restrepo, S. J.</t>
  </si>
  <si>
    <t>Facultad de Ciencias Económicas y Administrativas </t>
  </si>
  <si>
    <t>Salas de estudiantes</t>
  </si>
  <si>
    <t>Salas rodantes (portátiles)</t>
  </si>
  <si>
    <t>Centro de documentación</t>
  </si>
  <si>
    <t>Sala de estudiantes de Lenguas Modernas</t>
  </si>
  <si>
    <t>Laboratorio de CIM</t>
  </si>
  <si>
    <t>Sala de automatización</t>
  </si>
  <si>
    <t>Sala CAD-CAM</t>
  </si>
  <si>
    <t>Sala estudiantes</t>
  </si>
  <si>
    <t>Sala de estudiantes base de datos</t>
  </si>
  <si>
    <t>Sala SAP</t>
  </si>
  <si>
    <t>Sala de morfología</t>
  </si>
  <si>
    <t>Sala 21</t>
  </si>
  <si>
    <t>Sala 22</t>
  </si>
  <si>
    <t>Sala 506</t>
  </si>
  <si>
    <t>Sala 507</t>
  </si>
  <si>
    <t>Sala 604</t>
  </si>
  <si>
    <t>Sala rodante</t>
  </si>
  <si>
    <t>Salones del Edificio 9</t>
  </si>
  <si>
    <t>Salones del Edificio 27</t>
  </si>
  <si>
    <t>Salones del Edificio 50</t>
  </si>
  <si>
    <t>Salones del Edificio 51</t>
  </si>
  <si>
    <t>Salones del Edificio 52</t>
  </si>
  <si>
    <t>Salones del Edificio 53</t>
  </si>
  <si>
    <t>Salones del Edificio 54</t>
  </si>
  <si>
    <t>Laboratorio de Bibliotecología</t>
  </si>
  <si>
    <t>Sala de Jurisprudencia</t>
  </si>
  <si>
    <t>Sala de Libros Valiosos</t>
  </si>
  <si>
    <t>Sala de Música</t>
  </si>
  <si>
    <t>Sala de Posgrados</t>
  </si>
  <si>
    <t>Sala de Tesis</t>
  </si>
  <si>
    <t>Sala Virtual</t>
  </si>
  <si>
    <t>Salas Laterales</t>
  </si>
  <si>
    <t>Sala de Estudiantes</t>
  </si>
  <si>
    <t>Sala Hipermedial</t>
  </si>
  <si>
    <t>Sala de Estudiantes, Edificio Carlos Ortiz, S. J.</t>
  </si>
  <si>
    <t>Sala de Estudiantes Edificio Félix Restrepo, S. J.</t>
  </si>
  <si>
    <t>Sala de Estudiantes de Informática Matemática, Edificio Carlos Ortiz, S. J.</t>
  </si>
  <si>
    <t>Salas de Estudiantes</t>
  </si>
  <si>
    <t>Sala de Estudiantes de Lenguas Modernas</t>
  </si>
  <si>
    <t>Sala de estudiantes de programación, Edificio Fernando Barón, S. J.</t>
  </si>
  <si>
    <t>Academia Cisco CCNA-FNS</t>
  </si>
  <si>
    <t>Audiovisuales Edificio del Lago</t>
  </si>
  <si>
    <t>Audiovisuales Edificio Las Palmas</t>
  </si>
  <si>
    <t>Audiovisuales Edificio Los Almendros</t>
  </si>
  <si>
    <t>Audiovisuales Edificio Samán</t>
  </si>
  <si>
    <t>Auditorios Educación Continua</t>
  </si>
  <si>
    <t>Centro de Automatización de Procesos</t>
  </si>
  <si>
    <t>Laboratorio de Diseño MAC</t>
  </si>
  <si>
    <t>Laboratorio de Idiomas SALC</t>
  </si>
  <si>
    <t>Laboratorio de Pruebas Psicológicas</t>
  </si>
  <si>
    <t>Laboratorios de Investigación en Psicología</t>
  </si>
  <si>
    <t>Laboratorios Comunicación</t>
  </si>
  <si>
    <t>Laboratorios de Medicina</t>
  </si>
  <si>
    <t>Laboratorios de Electrónica</t>
  </si>
  <si>
    <t>Laboratorio de Física</t>
  </si>
  <si>
    <t>Laboratorio de Biología</t>
  </si>
  <si>
    <t>Laboratorios de Sistemas</t>
  </si>
  <si>
    <t>Sala especializada de estudiantes en Psicología</t>
  </si>
  <si>
    <t>Servidores</t>
  </si>
  <si>
    <t>Aplicaciones académicas</t>
  </si>
  <si>
    <t>Aplicaciones administrativas</t>
  </si>
  <si>
    <t>Aplicaciones Académico-Administrativas</t>
  </si>
  <si>
    <t>Acceso a internet</t>
  </si>
  <si>
    <t>Ancho de banda</t>
  </si>
  <si>
    <t>Puntos de red</t>
  </si>
  <si>
    <t>Puntos de navegación disponibles para los estudiantes</t>
  </si>
  <si>
    <t>Con computador</t>
  </si>
  <si>
    <t>Cuentas de correo electrónico</t>
  </si>
  <si>
    <t xml:space="preserve">Estudiantes </t>
  </si>
  <si>
    <t>Profesores de planta y empleados administrativos</t>
  </si>
  <si>
    <t>Profesores de cátedra</t>
  </si>
  <si>
    <t>Computadores personales</t>
  </si>
  <si>
    <t>Profesores de planta y de cátedra</t>
  </si>
  <si>
    <t>Empleados administrativos</t>
  </si>
  <si>
    <t>Infraestructura telefónica</t>
  </si>
  <si>
    <t>Líneas de entrada/salida</t>
  </si>
  <si>
    <t>Extensiones</t>
  </si>
  <si>
    <t>Líneas directas/fax</t>
  </si>
  <si>
    <t>Servidores virtuales</t>
  </si>
  <si>
    <t>Aplicaciones académico-administrativas</t>
  </si>
  <si>
    <t>Profesores y empleados administrativos</t>
  </si>
  <si>
    <t>RECURSO</t>
  </si>
  <si>
    <t>UNIDAD</t>
  </si>
  <si>
    <t>Mbps</t>
  </si>
  <si>
    <t>Cuentas</t>
  </si>
  <si>
    <t>Puntos</t>
  </si>
  <si>
    <t>Área ocupada</t>
  </si>
  <si>
    <t>Zonas verdes</t>
  </si>
  <si>
    <t>Plazoletas</t>
  </si>
  <si>
    <t>Auditorios</t>
  </si>
  <si>
    <t>Aulas de clase</t>
  </si>
  <si>
    <t>Biblioteca</t>
  </si>
  <si>
    <t>Cafeterías</t>
  </si>
  <si>
    <t>Circulación</t>
  </si>
  <si>
    <t>Oficinas</t>
  </si>
  <si>
    <t>Parqueaderos</t>
  </si>
  <si>
    <t>Salas de computadores</t>
  </si>
  <si>
    <t xml:space="preserve">Servicios </t>
  </si>
  <si>
    <t>Sitios de práctica</t>
  </si>
  <si>
    <t>Vivienda jesuita</t>
  </si>
  <si>
    <t>Zonas de recreación</t>
  </si>
  <si>
    <t>Zonas deportivas</t>
  </si>
  <si>
    <t>Campo de fútbol</t>
  </si>
  <si>
    <t>Canchas múltiples</t>
  </si>
  <si>
    <t>Área Construida (según usos)</t>
  </si>
  <si>
    <t>Área Ocupada</t>
  </si>
  <si>
    <t>Área Libre</t>
  </si>
  <si>
    <t>CLASE DE ÁREA</t>
  </si>
  <si>
    <t>DESCRIPCIÓN</t>
  </si>
  <si>
    <t>Edificio Jorge Hoyos (hasta 2016)</t>
  </si>
  <si>
    <t>Edificio Artes Oriental- Traslados de Ingeniería</t>
  </si>
  <si>
    <t>Edificio Gabriel Maldonado- reforzamiento estructural (traslados casa CEA y Edificio 42 Secretaria Facultad Ing)</t>
  </si>
  <si>
    <t>Edificio HUSI- Nefrología</t>
  </si>
  <si>
    <t>Edificio HUSI- Madres Canguro</t>
  </si>
  <si>
    <t>Edificio Clínicas Odontológicas- Escalera de Emergencia</t>
  </si>
  <si>
    <t>Edificio Clínicas Odontológicas- Pisos 2 y 3</t>
  </si>
  <si>
    <t>Edificio HUSI William Harvey</t>
  </si>
  <si>
    <t>Edificio Rafael Barrientos Morfología - Anfiteatro</t>
  </si>
  <si>
    <t>Edificio Clínicas Odontológicas  lab. microscopios</t>
  </si>
  <si>
    <t>Punto de reciclaje</t>
  </si>
  <si>
    <t xml:space="preserve">Ampliación de oficinas Facultad de Ciencias de la Salud </t>
  </si>
  <si>
    <t>Ampliación portería vehicular Cañasgordas</t>
  </si>
  <si>
    <t>Adecuación ingreso casa Loyola</t>
  </si>
  <si>
    <t>Pavimentación vía Cataya</t>
  </si>
  <si>
    <t>Adecuación archivo central</t>
  </si>
  <si>
    <t>Remodelación Laboratorio de Contabilidad y Finanzas</t>
  </si>
  <si>
    <t>Proyecto: Instituto de Estudios Interculturales, ampliación de talleres de arquitectura, arte y diseño</t>
  </si>
  <si>
    <t>Construcción de caseta de transferencia de energía eléctrica en media tensión</t>
  </si>
  <si>
    <t>Cambio de cubierta edificio Palmas</t>
  </si>
  <si>
    <t>OBRAS</t>
  </si>
  <si>
    <t>MONTO ($ COP)</t>
  </si>
  <si>
    <t>MONTO ($COP)</t>
  </si>
  <si>
    <t>Acceso principal PUJ  (construcciones-campus)</t>
  </si>
  <si>
    <t>Edificio Ático, piso 1, sala entretenimiento niños</t>
  </si>
  <si>
    <t>Edificio Catalán, Pastoral</t>
  </si>
  <si>
    <t>Edificio Centro Ático, piso 2, Laboratorio de Animación</t>
  </si>
  <si>
    <t>Edificio CJFD, Baños Coliseo</t>
  </si>
  <si>
    <t>Edificio Clínicas Odontológicas, baños públicos, piso 1</t>
  </si>
  <si>
    <t>Edificio Clínicas Odontológicas, cuarto de aseo y esterilización</t>
  </si>
  <si>
    <t>Edificio de Extensión</t>
  </si>
  <si>
    <t>Edificio Don Guillermo Castro, parqueaderos, cafetería estación</t>
  </si>
  <si>
    <t>Edificio HUSI, piso 5, Cardiología</t>
  </si>
  <si>
    <t>Edificio HUSI, piso 6, Gastroenterología</t>
  </si>
  <si>
    <t>Edificio HUSI, piso 9, Facultad de Medicina</t>
  </si>
  <si>
    <t>Edificio José del Carmen Acosta S. J., baños (construcciones, campus)</t>
  </si>
  <si>
    <t>Edificio Julio Carrizosa, piso 2, baños</t>
  </si>
  <si>
    <t>Edificio Leopoldo Rother, baños</t>
  </si>
  <si>
    <t>Edificio Rafael Barrientos Conto, piso 2, Museo</t>
  </si>
  <si>
    <t>Espacio público, escaleras entre el Edificio Julio Carrizosa y el Edificio Carlos Arbeláez Camacho (Construcciones – campus)</t>
  </si>
  <si>
    <t>San Cayetano, traslado Archivo Histórico (construcciones–campus)</t>
  </si>
  <si>
    <t>Ampliación de Talleres de Arquitectura</t>
  </si>
  <si>
    <t xml:space="preserve">Remodelación de los salones 2,2 -2,3 - 2,4 - 2,11 y 2,12 del edificio Samán </t>
  </si>
  <si>
    <t>Nueva plaza Almendros</t>
  </si>
  <si>
    <t>Adecuación de parqueadero Olano</t>
  </si>
  <si>
    <t>Central de Mezclas</t>
  </si>
  <si>
    <t>Sala Múltiple Samán</t>
  </si>
  <si>
    <t>Cafetería Central - Pecera</t>
  </si>
  <si>
    <t>Casa Navarro - DRF</t>
  </si>
  <si>
    <t>Edificio Carlos Arbeláez Camacho - sala de profesores</t>
  </si>
  <si>
    <t>Edificio Facultad de Artes (2012-2015)</t>
  </si>
  <si>
    <t>Edificio Rafael Barrientos Conto - Patología</t>
  </si>
  <si>
    <t>Invernaderos Facultad de Ciencias</t>
  </si>
  <si>
    <t>Kiosco de Arquitectura</t>
  </si>
  <si>
    <t>Edificio HUSI, Piso 6, Unidad de Neumología</t>
  </si>
  <si>
    <t>Edificio HUSI- Medicina Interna</t>
  </si>
  <si>
    <t>Edificio José del Carmen Acosta S. J., paso peatonal</t>
  </si>
  <si>
    <t>Edificio Gabriel Giraldo S.J, piso 6, Ciencias Jurídicas, fase I</t>
  </si>
  <si>
    <t>Edificio Gabriel Giraldo S.J, piso 4, aulas</t>
  </si>
  <si>
    <t>Edificio Gabriel Giraldo S.J - baños piso 1</t>
  </si>
  <si>
    <t>Edificio Gabriel Giraldo S.J - Centro de Excelencia Estudiantil</t>
  </si>
  <si>
    <t>Edificio Gabriel Giraldo S.J - Escenario Auditorio Luis Carlos Galán</t>
  </si>
  <si>
    <t>Edificio Gabriel Giraldo S.J - piso 6 - Fac. Ciencias Jurídicas</t>
  </si>
  <si>
    <t>Edificio Emilio Arango S.J - Escalera pisos 2 a 5</t>
  </si>
  <si>
    <t>Edificio Emilio Arango S.J, Tienda Javeriana, iluminación</t>
  </si>
  <si>
    <t>Edificio Emilio Arango S.J - Tienda Javeriana - mobiliario - iluminación</t>
  </si>
  <si>
    <t>Edificio Emilio Arango S.J, Cendex</t>
  </si>
  <si>
    <t>Edificio Emilio Arango S.J, Cuentas x Pagar</t>
  </si>
  <si>
    <t>Edificio Gerardo Arango, bicicleteros y bodega activos fijos</t>
  </si>
  <si>
    <t>Edificio Gerardo Arango, Taller de Máquinas</t>
  </si>
  <si>
    <t>Edificio Fernando Barón S.J - aulas - Etapa 1</t>
  </si>
  <si>
    <t>Edificio Fernando Barón S.J - aulas - Etapa 3</t>
  </si>
  <si>
    <t>Edificio Fernando Barón S.J - aulas - Etapa 4</t>
  </si>
  <si>
    <t>Edificio José Rafael Arboleda, S.J, baños, campus (construcciones-campus)</t>
  </si>
  <si>
    <t>Edificio José Rafael Arboleda, S.J, piso 4, Centro de Recursos</t>
  </si>
  <si>
    <t>Edificio José Rafael Arboleda, S.J, piso 8, cambio de piso</t>
  </si>
  <si>
    <t>Edificio José Rafael Arboleda, S.J - cubierta terraza</t>
  </si>
  <si>
    <t>Edificio José Rafael Arboleda, S.J - Instituto de Bioética</t>
  </si>
  <si>
    <t>Edificio Pedro Arrupe S.J - baños piso 1 y 2</t>
  </si>
  <si>
    <t>Edificio Pedro Arrupe S.J, Salas de reuniones de Facultad de Teología</t>
  </si>
  <si>
    <t>Edificio Pedro Arrupe S.J, piso 3 aulas, pisos 2, 3 y 4 oficinas</t>
  </si>
  <si>
    <t>Edificio Pedro Arrupe S.J, Archivo Histórico</t>
  </si>
  <si>
    <t>Edificio Jesús Emilio Ramírez, S.J, Laboratorio Limnología</t>
  </si>
  <si>
    <t>Edificio Jesús Emilio Ramírez, S.J, Bacteriología, fase 2</t>
  </si>
  <si>
    <t>Edificio Jesús Emilio Ramírez, S.J, Herbario, campus</t>
  </si>
  <si>
    <t>Edificio Jesús Emilio Ramírez, S.J - cuarto de propagación de plantas</t>
  </si>
  <si>
    <t>Edificio Jesús Emilio Ramírez, S.J - Instituto de Errores Innatos del Metabolismo</t>
  </si>
  <si>
    <t>Edificio Jesús María Fernández S.J, Auditorio Alejandro Novoa</t>
  </si>
  <si>
    <t>Edificio Jesús María Fernández S.J, piso 4, reforzamiento + remodelación</t>
  </si>
  <si>
    <t>Edificio Jesús María Fernández, S.J, Biblioteca, reforzamiento: acceso, libros, catalogación, punto fijo, reforzamiento, cocina piso 5</t>
  </si>
  <si>
    <t>Edificio Carlos Ortiz S.J - Micosis Humana</t>
  </si>
  <si>
    <t>Edificio Carlos Ortiz S.J, piso 3, aula 311</t>
  </si>
  <si>
    <t>Maestría en Ingeniería de Software</t>
  </si>
  <si>
    <t>Programas Intersedes</t>
  </si>
  <si>
    <t>Programa intersedes</t>
  </si>
  <si>
    <t>Universität Mannheim</t>
  </si>
  <si>
    <t>Universidad Nacional del Sur</t>
  </si>
  <si>
    <t>Dinamarca</t>
  </si>
  <si>
    <t>Copenhagen Business Academy</t>
  </si>
  <si>
    <t>Sogang University</t>
  </si>
  <si>
    <t>Universidad del Pacífico</t>
  </si>
  <si>
    <t>Linköpings Universitet</t>
  </si>
  <si>
    <t>Honduras</t>
  </si>
  <si>
    <t>Europa Universität Viadrina Frankfurt (Oder)</t>
  </si>
  <si>
    <t>Universidad Nacional de San Juan</t>
  </si>
  <si>
    <t>University of Leuven</t>
  </si>
  <si>
    <t>Universidad Andrés Bello</t>
  </si>
  <si>
    <t>Universidad Católica de Temuco</t>
  </si>
  <si>
    <t>University of Western Australia</t>
  </si>
  <si>
    <t>Misión Académica</t>
  </si>
  <si>
    <t>Tulane University</t>
  </si>
  <si>
    <t>University of Waterloo</t>
  </si>
  <si>
    <t>Instituto Tecnológico Superior de Tantoyuca</t>
  </si>
  <si>
    <t>Universidad Autónoma de Tamaulipas</t>
  </si>
  <si>
    <t>Universidad Autónoma del Estado de Morelos</t>
  </si>
  <si>
    <t>MATRICULADOS</t>
  </si>
  <si>
    <t>Maestría en Patrimonio Cultural y Territorio</t>
  </si>
  <si>
    <t>Especialización en Enfermería Oncológica</t>
  </si>
  <si>
    <t>Especialización en Terapia Sistémica</t>
  </si>
  <si>
    <t>Especialización en Psicología y Desarrollo Organizacional</t>
  </si>
  <si>
    <t>Maestría en Derecho Empresarial</t>
  </si>
  <si>
    <t>Posgrado</t>
  </si>
  <si>
    <t>Maestría en Asesoría Familiar</t>
  </si>
  <si>
    <t>Administración de Empresas</t>
  </si>
  <si>
    <t>Artes Escénicas</t>
  </si>
  <si>
    <t>Artes Visuales</t>
  </si>
  <si>
    <t>Bacteriología</t>
  </si>
  <si>
    <t>Biología</t>
  </si>
  <si>
    <t>Ciencia Política</t>
  </si>
  <si>
    <t>Comunicación Social</t>
  </si>
  <si>
    <t>Contaduría Pública</t>
  </si>
  <si>
    <t>Derecho</t>
  </si>
  <si>
    <t>Diseño Industrial</t>
  </si>
  <si>
    <t>Ecología</t>
  </si>
  <si>
    <t>Economía</t>
  </si>
  <si>
    <t>Enfermería</t>
  </si>
  <si>
    <t>Estudios Literarios</t>
  </si>
  <si>
    <t>Estudios Musicales</t>
  </si>
  <si>
    <t>Filosofía</t>
  </si>
  <si>
    <t>Historia</t>
  </si>
  <si>
    <t>Ingeniería de Sistemas</t>
  </si>
  <si>
    <t>Ingeniería Electrónica</t>
  </si>
  <si>
    <t>Ingeniería Industrial</t>
  </si>
  <si>
    <t>Licenciatura Lenguas Modernas</t>
  </si>
  <si>
    <t>Matemáticas</t>
  </si>
  <si>
    <t>Microbiología Industrial</t>
  </si>
  <si>
    <t>Nutrición y Dietética</t>
  </si>
  <si>
    <t>Relaciones Internacionales</t>
  </si>
  <si>
    <t>Sociología</t>
  </si>
  <si>
    <t>Teología</t>
  </si>
  <si>
    <t>Ciencia de la Información y Bibliotecología</t>
  </si>
  <si>
    <t>Licenciatura en Ciencias Religiosas (virtual)</t>
  </si>
  <si>
    <t>Medicina</t>
  </si>
  <si>
    <t>Odontología</t>
  </si>
  <si>
    <t>Microbiología Agricultura y Veterinaria</t>
  </si>
  <si>
    <t>Comunicación</t>
  </si>
  <si>
    <t>Ingeniería Civil</t>
  </si>
  <si>
    <t>Matemáticas Aplicadas</t>
  </si>
  <si>
    <t>Diseño de Comunicación Visual</t>
  </si>
  <si>
    <t>Ingeniería de Sistemas y Computación</t>
  </si>
  <si>
    <t>Negocios Internacionales</t>
  </si>
  <si>
    <t>2 - 3</t>
  </si>
  <si>
    <t>3.1 - 3.5</t>
  </si>
  <si>
    <t>3.6 - 4</t>
  </si>
  <si>
    <t>4.1 - 4.5</t>
  </si>
  <si>
    <t>4.6 - 5</t>
  </si>
  <si>
    <t>5.1 - 5.5</t>
  </si>
  <si>
    <t>5.6 - 6</t>
  </si>
  <si>
    <t>6.1 - 6.5</t>
  </si>
  <si>
    <t>7</t>
  </si>
  <si>
    <t>8</t>
  </si>
  <si>
    <t>9</t>
  </si>
  <si>
    <t>10</t>
  </si>
  <si>
    <t>11 +</t>
  </si>
  <si>
    <t>Promedio de tiempo de graduación</t>
  </si>
  <si>
    <t>Duración esperada</t>
  </si>
  <si>
    <t>ETC*</t>
  </si>
  <si>
    <t>Vicerrectoría de Extensión y Relaciones Interinstitucionales</t>
  </si>
  <si>
    <t>Instituto de Estudios Interculturales</t>
  </si>
  <si>
    <t>MUJERES</t>
  </si>
  <si>
    <t>HOMBRES</t>
  </si>
  <si>
    <t>Rectoría</t>
  </si>
  <si>
    <t>Vicerrectoría Académica</t>
  </si>
  <si>
    <t>Vicerrectoría de Investigación</t>
  </si>
  <si>
    <t>Diseños</t>
  </si>
  <si>
    <t>Ensayos</t>
  </si>
  <si>
    <t>Patente de Invención</t>
  </si>
  <si>
    <t>Reseña</t>
  </si>
  <si>
    <t>Traducciones</t>
  </si>
  <si>
    <t>Inventos</t>
  </si>
  <si>
    <t>NÚMERO DE PROYECTOS</t>
  </si>
  <si>
    <t>Centro de Proyectos para el Desarrollo - CENDEX</t>
  </si>
  <si>
    <t>NÚMERO DE ACTIVIDADES</t>
  </si>
  <si>
    <t>RECURSOS APORTADOS POR LA VRI</t>
  </si>
  <si>
    <t>RECURSOS EN ESPECIE DE LA FACULTAD O INSTITUTO</t>
  </si>
  <si>
    <t>RECURSOS EN EFECTIVO DE LA FACULTAD O INSTITUTO</t>
  </si>
  <si>
    <t>RECURSOS EN ESPECIE DE TERCEROS</t>
  </si>
  <si>
    <t xml:space="preserve">Instituto de Bioética </t>
  </si>
  <si>
    <t>Baylor College of Medicine Children´S Fo</t>
  </si>
  <si>
    <t>Canal Capital Ltda.</t>
  </si>
  <si>
    <t>Center for International Forestry Resea</t>
  </si>
  <si>
    <t>National Institutes of Health (Nih) - Fo</t>
  </si>
  <si>
    <t>Productos Naturales de La Sabana S.A.</t>
  </si>
  <si>
    <t>Recordati Rare Diseases Colombia S.A.S.</t>
  </si>
  <si>
    <t>Sanofi Aventis de Colombia S A</t>
  </si>
  <si>
    <t>The University of North Carolina at Chap</t>
  </si>
  <si>
    <t>NIH</t>
  </si>
  <si>
    <t>Colciencias</t>
  </si>
  <si>
    <t>British Council</t>
  </si>
  <si>
    <t>Universidad de Saskashawen</t>
  </si>
  <si>
    <t>FINANCIADOR PRINCIPAL</t>
  </si>
  <si>
    <t>TOTAL FINANCIACIÓN EXTERNA</t>
  </si>
  <si>
    <t>CONTRAPARTIDA PONTIFICIA UNIVERSIDAD JAVERIANA</t>
  </si>
  <si>
    <t>ACDI VOCA</t>
  </si>
  <si>
    <t>Asociación Colombiana Porcicultores</t>
  </si>
  <si>
    <t>Biotoscana S.A.</t>
  </si>
  <si>
    <t>Comisión Europea</t>
  </si>
  <si>
    <t>Consejo Superior de Investigaciones</t>
  </si>
  <si>
    <t>Emgesa S.A. ESP</t>
  </si>
  <si>
    <t>Euroqol Research Foundation</t>
  </si>
  <si>
    <t>Fondo de Población de las Naciones Unidas</t>
  </si>
  <si>
    <t>Helpage International</t>
  </si>
  <si>
    <t>Instituto Colombiano para la Evaluación</t>
  </si>
  <si>
    <t>Laboratorios Lafrancol S.A.</t>
  </si>
  <si>
    <t>Ministerio de Cultura</t>
  </si>
  <si>
    <t>Organización de Estados Iberoamericanos</t>
  </si>
  <si>
    <t>Rights and Resources Institute, Inc.</t>
  </si>
  <si>
    <t>Swiss National Science Foundation (SNSF)</t>
  </si>
  <si>
    <t>Vitalchem Laboratories de Colombia S.A.</t>
  </si>
  <si>
    <t>Organización Internacional para las Migraciones</t>
  </si>
  <si>
    <t>Telefónica - Universidad Pontificia Comillas</t>
  </si>
  <si>
    <t>Departamento Administrativo de Ciencia, Tecnología e Innovación - Colciencias</t>
  </si>
  <si>
    <t>École Polytechnique Fédérale de Lausanne</t>
  </si>
  <si>
    <t>Boston Scientifi Colombia Ltda.</t>
  </si>
  <si>
    <t>Centro Peruano de Estudios Sociales - CEPES</t>
  </si>
  <si>
    <t>Coca Cola de Colombia S. A.</t>
  </si>
  <si>
    <t>Fundación Derecho a la Desventaja</t>
  </si>
  <si>
    <t>Fundación Empresa Privada Compartir</t>
  </si>
  <si>
    <t>Genzime de Colombia Ltda.</t>
  </si>
  <si>
    <t>ICFES</t>
  </si>
  <si>
    <t>Iglesia sueca</t>
  </si>
  <si>
    <t>Instituto Colombiano de Bienestar Familiar</t>
  </si>
  <si>
    <t>Instituto de Investigación de Recursos Biológicos Alexander von Humboldt</t>
  </si>
  <si>
    <t>Northeastern University</t>
  </si>
  <si>
    <t>Trustees for the University of Pennsylvania</t>
  </si>
  <si>
    <t>UNESCO - The Institute for Water Education</t>
  </si>
  <si>
    <t>Universidad del Cauca</t>
  </si>
  <si>
    <t>Departamento de Cundinamarca</t>
  </si>
  <si>
    <t>Distrito Capital</t>
  </si>
  <si>
    <t>Departamento del Huila</t>
  </si>
  <si>
    <t>Apoyo a Publicaciones</t>
  </si>
  <si>
    <t>Convocatoria Interna N° 02 de 2015 Apoyo a la publicación de libros de investigación</t>
  </si>
  <si>
    <t>Convocatoria Interna N° 02 de 2016 Apoyo a la publicación de libros de investigación</t>
  </si>
  <si>
    <t>Movilidad</t>
  </si>
  <si>
    <t>APC-Colombia invita a presentar proyectos de cooperación sur-sur con México</t>
  </si>
  <si>
    <t>Otros apoyos</t>
  </si>
  <si>
    <t>Formulación proyectos regalías</t>
  </si>
  <si>
    <t>Convenio de nanotecnología</t>
  </si>
  <si>
    <t>Concurso de Apoyo a la formación de redes internacionales entre centros de investigación</t>
  </si>
  <si>
    <t>Proyectos de creación artística</t>
  </si>
  <si>
    <t>Apoyo a proyectos de creación e investigación artística</t>
  </si>
  <si>
    <t>Proyectos de Investigación</t>
  </si>
  <si>
    <t>Convocatoria Interna N° 06 de 2016 Apoyo a proyectos interdisciplinarios de investigación</t>
  </si>
  <si>
    <t>Convocatoria Interna N° 07 de 2016 Financiación de trabajos de grado de maestrías de investigación de la Pontificia Universidad Javeriana</t>
  </si>
  <si>
    <t>Convocatoria Interna N° 14 de 2016 Laudato Si´ sobre el cuidado de la casa común</t>
  </si>
  <si>
    <t>Semilleros de Investigación</t>
  </si>
  <si>
    <t>Convocatoria Interna N° 08 de 2016 - permanente - Apoyo a semilleros de investigación</t>
  </si>
  <si>
    <t>Convocatoria semilleros aportando al conocimiento 2016</t>
  </si>
  <si>
    <t>Proyectos de investigación</t>
  </si>
  <si>
    <t>Financiación de proyectos 2016 hasta por 15 millones de pesos</t>
  </si>
  <si>
    <t>Cofinanciación permanente de proyectos de investigación con financiación externa 2016</t>
  </si>
  <si>
    <t>Pasantías internacionales para la conformación de redes de investigación 2016</t>
  </si>
  <si>
    <t>Incentivos adicionales por producción intelectual de alta calidad</t>
  </si>
  <si>
    <t>Apoyo para utilerías y varios para los grupos de investigación</t>
  </si>
  <si>
    <t>Jóvenes investigadores Colciencias 2016</t>
  </si>
  <si>
    <t>TIPO DE ACTIVIDAD</t>
  </si>
  <si>
    <t>INSTRUMENTO DE ASIGNACIÓN DE RECURSOS</t>
  </si>
  <si>
    <t>NO APROBADAS</t>
  </si>
  <si>
    <t>APROBADAS</t>
  </si>
  <si>
    <t>RECURSOS APORTADOS POR LA PUJ</t>
  </si>
  <si>
    <t>Nuevas Publicaciones</t>
  </si>
  <si>
    <t>Circular No. 2- 2014 - Registro extemporáneo de proyectos de investigación en el SIAP</t>
  </si>
  <si>
    <t>Proyectos de investigación financiados con recursos propios de las facultades</t>
  </si>
  <si>
    <t>Creación artística e investigación-creación</t>
  </si>
  <si>
    <t>Convocatoria 010- Apoyo a proyectos de investigación y/o creación en artes y formas asimilables de producción de conocimiento</t>
  </si>
  <si>
    <t>Convocatoria 010- Apoyo a proyectos de investigación y/o creación en artes y formas asimilables de producción de conocimiento -Con recursos del Banco Santander</t>
  </si>
  <si>
    <t>Proyectos de creación artística financiados con recursos propios de las facultades</t>
  </si>
  <si>
    <t xml:space="preserve">
Circular No. 12- 2013. Pasantía de investigación para profesores de planta de la PUJ
</t>
  </si>
  <si>
    <t>Financiación de proyectos 2014 hasta por 15 millones de pesos</t>
  </si>
  <si>
    <t>Cofinanciación permanente de proyectos de investigación con financiación externa 2014</t>
  </si>
  <si>
    <t>Pasantías internacionales para la conformación de redes de investigación 2014</t>
  </si>
  <si>
    <t>Jóvenes investigadores Colciencias 2014</t>
  </si>
  <si>
    <t>VRI 03 - Segundo corte. Financiación de estancias posdoctorales de investigadores externos a la Pontificia Universidad Javeriana 2014</t>
  </si>
  <si>
    <t>VRI 04 - Segundo corte. Apoyo a proyectos de investigación de profesores de planta con título de doctor 2014</t>
  </si>
  <si>
    <t>VRI 05 - Segundo corte. Convocatoria interna - financiación de proyectos de investigación como apoyo a los programas de doctorado de la Pontificia Universidad Javeriana 2014</t>
  </si>
  <si>
    <t>VRI 06 - Segundo corte. Convocatoria interna - apoyo a proyectos interdisciplinarios de investigación para el fortalecimiento de grupos de investigación 2014</t>
  </si>
  <si>
    <t>VRI 04 - Convocatoria interna - apoyo a proyectos de investigación de profesores de planta con título de doctor 2015</t>
  </si>
  <si>
    <t>VRI 05 - Convocatoria interna - financiación de proyectos de investigación como apoyo a los programas de doctorado de la Pontificia Universidad Javeriana 2015</t>
  </si>
  <si>
    <t>VRI 06 - Convocatoria interna - apoyo a proyectos interdisciplinarios de investigación para el fortalecimiento de grupos de investigación 2015</t>
  </si>
  <si>
    <t>VRI 11 - Convocatoria interna - apoyo a proyectos de investigación para el acompañamiento a las obras de la Compañía de Jesús 2015</t>
  </si>
  <si>
    <t>VRI 12 - Convocatoria interna - permanente - apoyo a proyectos de investigación para el acompañamiento a las obras de la Compañía de Jesús 2015</t>
  </si>
  <si>
    <t>Proyectos con recursos propios</t>
  </si>
  <si>
    <t>Apoyo a publicaciones</t>
  </si>
  <si>
    <t>VRI 02 - Convocatoria interna - apoyo a la publicación de libros de investigación 2014</t>
  </si>
  <si>
    <t>Formulación propuestas de regalías</t>
  </si>
  <si>
    <t>PUJ010CREART2015 - Apoyo a proyectos de investigación y/o creación en artes y formas asimilables de producción de conocimiento 2015</t>
  </si>
  <si>
    <t>PUJCREAPERM - Registro de proyectos de creación artística financiados con recursos propios de las facultades - institutos no adscritos a facultad</t>
  </si>
  <si>
    <t xml:space="preserve">Semilleros de investigación </t>
  </si>
  <si>
    <t>VRI 08 - Convocatoria interna - permanente - apoyo a semilleros de investigación 2015</t>
  </si>
  <si>
    <t>Financiación de proyectos 2015 hasta por 15 millones de pesos</t>
  </si>
  <si>
    <t>Cofinanciación permanente de proyectos de investigación con financiación externa 2015</t>
  </si>
  <si>
    <t>Pasantías internacionales para la conformación de redes de investigación 2015</t>
  </si>
  <si>
    <t>Jóvenes investigadores Colciencias 2015</t>
  </si>
  <si>
    <t>A</t>
  </si>
  <si>
    <t>D</t>
  </si>
  <si>
    <t>Scopus</t>
  </si>
  <si>
    <t>Article</t>
  </si>
  <si>
    <t>Article in press</t>
  </si>
  <si>
    <t>Book</t>
  </si>
  <si>
    <t>Book Chapter</t>
  </si>
  <si>
    <t>Conference Paper</t>
  </si>
  <si>
    <t>Editorial</t>
  </si>
  <si>
    <t>Erratum</t>
  </si>
  <si>
    <t>Letter</t>
  </si>
  <si>
    <t>Note</t>
  </si>
  <si>
    <t xml:space="preserve">Review </t>
  </si>
  <si>
    <t>Short survey</t>
  </si>
  <si>
    <t>Bibliographical Item</t>
  </si>
  <si>
    <t>Book Review</t>
  </si>
  <si>
    <t>Correction</t>
  </si>
  <si>
    <t>Meeting Abstract</t>
  </si>
  <si>
    <t>News Item</t>
  </si>
  <si>
    <t>Bioquímica Experimental y Computacional</t>
  </si>
  <si>
    <t>Enfermedades infecciosas</t>
  </si>
  <si>
    <t>Instituto de Genética Humana</t>
  </si>
  <si>
    <t>Grupo de Automática y Robótica - GAR</t>
  </si>
  <si>
    <t>GRUPO DE INVESTIGACIÓN</t>
  </si>
  <si>
    <t>Bioquímica experimental y computacional</t>
  </si>
  <si>
    <t>Grupo de biotecnología ambiental e industrial</t>
  </si>
  <si>
    <t>Instituto de Errores Innatos del Metabolismo</t>
  </si>
  <si>
    <t>Unidad de Ecología y Sistemática (UNESIS)</t>
  </si>
  <si>
    <t>Unidad de Saneamiento y Biotecnología Ambiental (USBA)</t>
  </si>
  <si>
    <t xml:space="preserve">Instituto de Genética Humana </t>
  </si>
  <si>
    <t>Ecología y territorio</t>
  </si>
  <si>
    <t>Centro de estudios de ergonomía</t>
  </si>
  <si>
    <t>Centro de investigaciones en optimización y logística - CIOL</t>
  </si>
  <si>
    <t xml:space="preserve">Pedagogía, tecnología y sociedad en las artes visuales </t>
  </si>
  <si>
    <t>Grupo de medición y evaluación psicológica</t>
  </si>
  <si>
    <t>Aprendizaje y sociedad de la información</t>
  </si>
  <si>
    <t>Bioingeniería, análisis de señales y procesamiento de imágenes</t>
  </si>
  <si>
    <t>Centro de Estudios de Ergonomía</t>
  </si>
  <si>
    <t>CEPIT: Sistemas de Control, Electrónica de Potencia y Gestión de la Innovación Tecnológica</t>
  </si>
  <si>
    <t>Ciencia e Ingeniería del agua y el ambiente</t>
  </si>
  <si>
    <t>Física matemática</t>
  </si>
  <si>
    <t>Grupo de investigación en psicología y salud</t>
  </si>
  <si>
    <t>Inmunobiología y biología celular</t>
  </si>
  <si>
    <t xml:space="preserve">Instituto de Genética humana </t>
  </si>
  <si>
    <t>Terapia celular y molecular</t>
  </si>
  <si>
    <t>Unidad de saneamiento y biotecnología ambiental (USBA)</t>
  </si>
  <si>
    <t>Grupo Destino</t>
  </si>
  <si>
    <t>N.A. *</t>
  </si>
  <si>
    <t>Centro para el Aprendizaje, la Enseñanza y la Evaluación</t>
  </si>
  <si>
    <t>Inmersión Local en Inglés</t>
  </si>
  <si>
    <t>Cursos de inglés Berlitz</t>
  </si>
  <si>
    <t>Consejo Comunitario del Rio Yurumangui</t>
  </si>
  <si>
    <t>Corporación Autónoma Regional del Valle del Cauca</t>
  </si>
  <si>
    <t>Corporación Manos Visibles</t>
  </si>
  <si>
    <t>Emcali</t>
  </si>
  <si>
    <t>Secretaría de Cultura Municipal</t>
  </si>
  <si>
    <t>Nalsani - Totto</t>
  </si>
  <si>
    <t>UNFPA</t>
  </si>
  <si>
    <t>Vicerrectoría Administrativa</t>
  </si>
  <si>
    <t>Vicerrectoría del Medio Universitario</t>
  </si>
  <si>
    <t>Vicerrectoría administrativa</t>
  </si>
  <si>
    <t>Colaboradores</t>
  </si>
  <si>
    <t>Programa Desarrollo Personal</t>
  </si>
  <si>
    <t xml:space="preserve">Programa Universidad Saludable </t>
  </si>
  <si>
    <t xml:space="preserve">Programa El Reto de Aprender </t>
  </si>
  <si>
    <t xml:space="preserve">Programa El Reto de Enseñar </t>
  </si>
  <si>
    <t>Café Maestro</t>
  </si>
  <si>
    <t>Seminario taller Formación en Liderazgo</t>
  </si>
  <si>
    <t>Equipamiento para el trabajo</t>
  </si>
  <si>
    <t>Fuera del Campus</t>
  </si>
  <si>
    <t>Semana Javeriana</t>
  </si>
  <si>
    <t>Javeriana Canta</t>
  </si>
  <si>
    <t>Creatividad y promoción</t>
  </si>
  <si>
    <t>Agenda Cultural</t>
  </si>
  <si>
    <t>Eventos de auditorio - Franja: Al Final de la Tarde</t>
  </si>
  <si>
    <t>Miércoles de Cuento</t>
  </si>
  <si>
    <t>Eventos y plataformas culturales</t>
  </si>
  <si>
    <t>Navidad Javeriana</t>
  </si>
  <si>
    <t>Bienvenida a neojaverianos</t>
  </si>
  <si>
    <t>Eventos en alianza</t>
  </si>
  <si>
    <t>Fomento cultural</t>
  </si>
  <si>
    <t>Recital en el Hospital</t>
  </si>
  <si>
    <t>Expresión cultural</t>
  </si>
  <si>
    <t>Grupos Culturales</t>
  </si>
  <si>
    <t>Grupos Culturales Institucionales</t>
  </si>
  <si>
    <t>Grupos Culturales de facultad</t>
  </si>
  <si>
    <t>Talleres y clases abiertas</t>
  </si>
  <si>
    <t>Experiencias de representación, competencias, festivales y encuentros a nivel Bogotá</t>
  </si>
  <si>
    <t>Experiencias de representación, competencias, festivales y encuentros a nivel nacional</t>
  </si>
  <si>
    <t>Experiencias de representación, competencias, festivales y encuentros a internacional</t>
  </si>
  <si>
    <t>SERVICIO O EXPERIENCIA</t>
  </si>
  <si>
    <t>ASISTENCIA</t>
  </si>
  <si>
    <t>Estudiantes de intercambio</t>
  </si>
  <si>
    <t>Fotografía</t>
  </si>
  <si>
    <t>Joyería</t>
  </si>
  <si>
    <t>Percusión</t>
  </si>
  <si>
    <t>Perfusión</t>
  </si>
  <si>
    <t>Técnica vocal</t>
  </si>
  <si>
    <t>Video</t>
  </si>
  <si>
    <t>Vitral</t>
  </si>
  <si>
    <t>Estudiantes intercambio</t>
  </si>
  <si>
    <t>Ajedrez</t>
  </si>
  <si>
    <t>Baloncesto</t>
  </si>
  <si>
    <t>Fútbol</t>
  </si>
  <si>
    <t>Karate</t>
  </si>
  <si>
    <t>Natación</t>
  </si>
  <si>
    <t>Rugby</t>
  </si>
  <si>
    <t>Tenis de campo</t>
  </si>
  <si>
    <t>Tenis de mesa</t>
  </si>
  <si>
    <t>Ultimate</t>
  </si>
  <si>
    <t>Voleibol</t>
  </si>
  <si>
    <t>Capoeira</t>
  </si>
  <si>
    <t>Taichí</t>
  </si>
  <si>
    <t>Yoga</t>
  </si>
  <si>
    <t>Acondicionamiento físico</t>
  </si>
  <si>
    <t>Atletismo</t>
  </si>
  <si>
    <t>Gimnasia dirigida</t>
  </si>
  <si>
    <t>Gimnasio</t>
  </si>
  <si>
    <t>Rumba aeróbica</t>
  </si>
  <si>
    <t>Spinning</t>
  </si>
  <si>
    <t>Cuerpo Consentido</t>
  </si>
  <si>
    <t>Festival de Verano</t>
  </si>
  <si>
    <t>Copa Magis</t>
  </si>
  <si>
    <t>Torneo Interroscas</t>
  </si>
  <si>
    <t>Cátedra del deporte</t>
  </si>
  <si>
    <t>Taller de conciencia corporal</t>
  </si>
  <si>
    <t>Taller de capoeira Angola</t>
  </si>
  <si>
    <t>Taller manejo del estrés junio</t>
  </si>
  <si>
    <t>Taller manejo del estrés noviembre</t>
  </si>
  <si>
    <t>Conversatorio: nutrición y salud</t>
  </si>
  <si>
    <t>Taller de Mulán Chuan</t>
  </si>
  <si>
    <t>Ciclopaseo CBT</t>
  </si>
  <si>
    <t>Torneo de barras</t>
  </si>
  <si>
    <t>Muestra de actividades</t>
  </si>
  <si>
    <t xml:space="preserve">I Escalada Rapel Potrerito </t>
  </si>
  <si>
    <t>Caminatas 1er semestre</t>
  </si>
  <si>
    <t>Rapel y escalada Dapa</t>
  </si>
  <si>
    <t>Caminata Toboganes</t>
  </si>
  <si>
    <t>Caminata Alto del Trueno</t>
  </si>
  <si>
    <t>Caminata Pico del Loro</t>
  </si>
  <si>
    <t>Caminata San Cipriano</t>
  </si>
  <si>
    <t>Caminata a Villa Carmelo</t>
  </si>
  <si>
    <t>Caminata Charco Escondido</t>
  </si>
  <si>
    <t>Caminata La Cueva</t>
  </si>
  <si>
    <t>Caminatas</t>
  </si>
  <si>
    <t>Curso de Buceo</t>
  </si>
  <si>
    <t>Torneo Farallones Rugby</t>
  </si>
  <si>
    <t>Carrera de la Mujer</t>
  </si>
  <si>
    <t xml:space="preserve">II Copa internacional URL (Guatemala) </t>
  </si>
  <si>
    <t>Juegos zonales universitarios</t>
  </si>
  <si>
    <t>Paradas formativas</t>
  </si>
  <si>
    <t>Festival Nacional de Voleibol</t>
  </si>
  <si>
    <t>Torneo Voleibol EIA (Medellín)</t>
  </si>
  <si>
    <t>Séptima Velada Sanda</t>
  </si>
  <si>
    <t>Torneo ascenso tenis de campo</t>
  </si>
  <si>
    <t>Torneo abierto tenis de campo Club Cañasgordas</t>
  </si>
  <si>
    <t>Torneo empresarial Epsa</t>
  </si>
  <si>
    <t>Copa UAO</t>
  </si>
  <si>
    <t>Proveedor Integral Tenis de Campo</t>
  </si>
  <si>
    <t>Torneo de Tenis Campo Verde</t>
  </si>
  <si>
    <t>Media Maratón Cali</t>
  </si>
  <si>
    <t>Copa ICESI</t>
  </si>
  <si>
    <t>Copa Loyola</t>
  </si>
  <si>
    <t>Copa UCC</t>
  </si>
  <si>
    <t>Juegos Universitarios Nacionales</t>
  </si>
  <si>
    <t>II Copa Nacional EAFIT</t>
  </si>
  <si>
    <t>II Copa Unicatólica</t>
  </si>
  <si>
    <t>Invitación USABU</t>
  </si>
  <si>
    <t>IV Copa Flamingo Pereira</t>
  </si>
  <si>
    <t>Copa Santiago de Cali Karate Do</t>
  </si>
  <si>
    <t>Novena velada de Sanda</t>
  </si>
  <si>
    <t>Nacional Sub 21 Tenis de Mesa</t>
  </si>
  <si>
    <t>Séptimo Encuentro Internacional de Capoeira</t>
  </si>
  <si>
    <t>Copa Uniminuto</t>
  </si>
  <si>
    <t>Carrera Atlética Univalle</t>
  </si>
  <si>
    <t>Carrera de la Luz</t>
  </si>
  <si>
    <t>Deporte</t>
  </si>
  <si>
    <t>General</t>
  </si>
  <si>
    <t>Empleados Administrativos</t>
  </si>
  <si>
    <t>Externos</t>
  </si>
  <si>
    <t>Formación del Cuerpo Apostólico</t>
  </si>
  <si>
    <t>Talleres de Identidad Ignaciana (general)/jornadas PPVV</t>
  </si>
  <si>
    <t>Plan de formación colaboradores (profesores/admon.)</t>
  </si>
  <si>
    <t>Plan de formación operacionales</t>
  </si>
  <si>
    <t>Eucaristías y celebraciones litúrgicas</t>
  </si>
  <si>
    <t xml:space="preserve">Talleres de crecimiento interior </t>
  </si>
  <si>
    <t xml:space="preserve">Sacramento de la confirmación </t>
  </si>
  <si>
    <t>Sacramento de la comunión y la reconciliación</t>
  </si>
  <si>
    <t>Grupo de oración y discernimiento</t>
  </si>
  <si>
    <t>Acompañamiento espiritual</t>
  </si>
  <si>
    <t>Ejercicios espirituales de tres días</t>
  </si>
  <si>
    <t>Ejercicios espirituales en la vida corriente</t>
  </si>
  <si>
    <t>Seminario de formación permanente</t>
  </si>
  <si>
    <t>Taller de formación para la vida</t>
  </si>
  <si>
    <t>Jornada social formativa</t>
  </si>
  <si>
    <t>Retiro espiritual 1 día</t>
  </si>
  <si>
    <t>Retiro espiritual 2 días</t>
  </si>
  <si>
    <t>Saber y Responsabilidad Social Universitaria</t>
  </si>
  <si>
    <t>Programa de Liderazgo Ausjal</t>
  </si>
  <si>
    <t xml:space="preserve">Comunidades de Vida </t>
  </si>
  <si>
    <t>Voluntariado social universitario</t>
  </si>
  <si>
    <t>Participación eventos externos (claveriada)</t>
  </si>
  <si>
    <t>Prácticas estudiantiles</t>
  </si>
  <si>
    <t>Campamento misión</t>
  </si>
  <si>
    <t>Voluntariado javeriano solidario</t>
  </si>
  <si>
    <t>Formación Humana y Cultivo de la Fe</t>
  </si>
  <si>
    <t>Accidentes fuera de la institución</t>
  </si>
  <si>
    <t>Accidente en práctica de la universidad</t>
  </si>
  <si>
    <t>No registra información</t>
  </si>
  <si>
    <t>Artefactos tridimensionales</t>
  </si>
  <si>
    <t>Base de datos</t>
  </si>
  <si>
    <t>Encabezado de seriada</t>
  </si>
  <si>
    <t>Grabación sonora</t>
  </si>
  <si>
    <t>Libros y monografías</t>
  </si>
  <si>
    <t>Material visual</t>
  </si>
  <si>
    <t>Música</t>
  </si>
  <si>
    <t>Periódico</t>
  </si>
  <si>
    <t>Prueba psicológica</t>
  </si>
  <si>
    <t>Publicación seriada</t>
  </si>
  <si>
    <t>Trabajo de grado</t>
  </si>
  <si>
    <t>TÍTULOS</t>
  </si>
  <si>
    <t>VOLÚMENES</t>
  </si>
  <si>
    <t>Archivos computador</t>
  </si>
  <si>
    <t>TIPOS DE PUBLICACIÓN</t>
  </si>
  <si>
    <t>Espacio</t>
  </si>
  <si>
    <t>Área del Campus</t>
  </si>
  <si>
    <t>Intervención edificación</t>
  </si>
  <si>
    <t>Centro de expresión cultural</t>
  </si>
  <si>
    <t>Intervención verde</t>
  </si>
  <si>
    <t>Rectoría de la Seccional</t>
  </si>
  <si>
    <t>Cambio de fachada edificio Palmas</t>
  </si>
  <si>
    <t>Especialización en Psiquiatría</t>
  </si>
  <si>
    <t>Maestría en Gerencia de la Responsabilidad Social y Sostenibilidad Empresarial</t>
  </si>
  <si>
    <t>Especialización en Psiquiatría General de Enlace</t>
  </si>
  <si>
    <t>Especialización en Familia</t>
  </si>
  <si>
    <t>Maestría en Administración de Empresas</t>
  </si>
  <si>
    <t>Especialización en Hematología en El Laboratorio Clínico y Manejo del Banco de Sangre</t>
  </si>
  <si>
    <t>Maestría en Ciencias Económicas y de Gestión</t>
  </si>
  <si>
    <t>Especialización en Ingeniería de Software</t>
  </si>
  <si>
    <t>Grupos Interinstitucionales</t>
  </si>
  <si>
    <t>Grupos más de una unidad</t>
  </si>
  <si>
    <t>Apoyo a la enseñanza</t>
  </si>
  <si>
    <t>Enseñanza y Aprendizaje</t>
  </si>
  <si>
    <t>Sede Central</t>
  </si>
  <si>
    <t>Maestría en Economía (extensión de Javeriana Bogotá)</t>
  </si>
  <si>
    <t>TIPO DE LÍNEA DE CRÉDITO</t>
  </si>
  <si>
    <t>LÍNEA DE CRÉDITO</t>
  </si>
  <si>
    <t>Cámara de Comercio</t>
  </si>
  <si>
    <t>Alcaldía Mayor de Bogotá D.C.</t>
  </si>
  <si>
    <t>Fundación para el Desarrollo en Justicia</t>
  </si>
  <si>
    <t>Fundación para la Promoción de la Investigación</t>
  </si>
  <si>
    <t>Instituto Colombiano para La Evaluación</t>
  </si>
  <si>
    <t>Convocatoria de proyectos conjuntos Javeriana Cali - Javeriana Bogotá</t>
  </si>
  <si>
    <t>Convocatoria de proyectos conjuntos Javeriana Cali - Univalle</t>
  </si>
  <si>
    <t>Fundación Música en los Templos</t>
  </si>
  <si>
    <t>Trinity College Dublin</t>
  </si>
  <si>
    <t>Educación y Pedagogía</t>
  </si>
  <si>
    <t>Carrera Atlética UAO</t>
  </si>
  <si>
    <t>II Departamental tenis de mesa</t>
  </si>
  <si>
    <t>II Torneo departamental tenis de mesa</t>
  </si>
  <si>
    <t>I Departamental tenis de mesa</t>
  </si>
  <si>
    <t>Reforzamiento estructural y remodelación de la casa Olano 2 para oficinas de Campus Nova</t>
  </si>
  <si>
    <t>Remodelación oficinas de Gestión Estudiantil</t>
  </si>
  <si>
    <t>Remodelación y adecuación de la Oficina de Relaciones Internacionales</t>
  </si>
  <si>
    <t>Edificio Instituto de Genética Humana - oficinas - piso 1 y piso 4</t>
  </si>
  <si>
    <t>Adecuación de baños y palcos para personal en situación de movilidad reducida en auditorio ABC</t>
  </si>
  <si>
    <t>Edificio Casetas de Música- Seguridad y Salud en el Trabajo e Instituto Salud Pública</t>
  </si>
  <si>
    <t>Edificio Jesús Maria Fernandez Biblioteca, Reforzamiento + remodelación: P0, P1, P2 y P3</t>
  </si>
  <si>
    <t>Edificio Manuel Briceño Jáuregui S.J. - Facultad de Psicología</t>
  </si>
  <si>
    <t>Contaduría Pública (Nocturna)</t>
  </si>
  <si>
    <t>Contaduría Pública (Diurna)</t>
  </si>
  <si>
    <t>Administración de Empresas (Nocturna)</t>
  </si>
  <si>
    <t>Administración de Empresas (Diurna)</t>
  </si>
  <si>
    <t>Maestría en Matemáticas</t>
  </si>
  <si>
    <t>Especialización en Neonatología</t>
  </si>
  <si>
    <t>Especialización en Cirugía de Mano</t>
  </si>
  <si>
    <t>Maestría en Enfermería en Cuidado Paliativo</t>
  </si>
  <si>
    <t>Maestría en Enfermería en Cuidado Crítico</t>
  </si>
  <si>
    <t>Maestría en Enfermería Oncológica</t>
  </si>
  <si>
    <t>Especialización en Economía para No Economistas</t>
  </si>
  <si>
    <t>Maestría en Abordajes Psicosociales para la Construcción de Culturas de Paz</t>
  </si>
  <si>
    <t>Resolución 15556 del 1 de noviembre del 2013</t>
  </si>
  <si>
    <t>Danza Urbana**</t>
  </si>
  <si>
    <t>Rectoría - PUJ</t>
  </si>
  <si>
    <t>Beca Militares</t>
  </si>
  <si>
    <t>Beca Multidimensionales</t>
  </si>
  <si>
    <t>Beca Javeriano Apoya Javeriano</t>
  </si>
  <si>
    <t>Cologne University of Applied Sciences</t>
  </si>
  <si>
    <t>Universidad de Ciencias Empresariales y Sociales</t>
  </si>
  <si>
    <t>Royal Melbourne Institute of Technology - RMIT University</t>
  </si>
  <si>
    <t>Universidad Católica de la Santísima Concepción</t>
  </si>
  <si>
    <t>The Beijing Center for Chinese Studies</t>
  </si>
  <si>
    <t>Universidad Católica de Murcia</t>
  </si>
  <si>
    <t>Universidad de Loyola Andalucía</t>
  </si>
  <si>
    <t>Universidad Francisco de Vitoria</t>
  </si>
  <si>
    <t>Groupe des Instituts Nationaux des Sciences Appliquées "Groupe Insa"</t>
  </si>
  <si>
    <t>Northumbria University</t>
  </si>
  <si>
    <t>University of Namur</t>
  </si>
  <si>
    <t>Stuttgart University</t>
  </si>
  <si>
    <t>Mount Royal University</t>
  </si>
  <si>
    <t>Universitat Jaume I</t>
  </si>
  <si>
    <t>University of Scranton</t>
  </si>
  <si>
    <t>New Jersey Institute of Techology</t>
  </si>
  <si>
    <t>Vilnius Gediminas Technical University</t>
  </si>
  <si>
    <t>University Birmingham City</t>
  </si>
  <si>
    <t>CONAHEC</t>
  </si>
  <si>
    <t>CINDA</t>
  </si>
  <si>
    <t>Uppsala University</t>
  </si>
  <si>
    <t>University of Warwick</t>
  </si>
  <si>
    <t>Benemérita Universidad Autónoma de Puebla</t>
  </si>
  <si>
    <t>Universidad de Occidente</t>
  </si>
  <si>
    <t>Universidad del Valle Atemajac</t>
  </si>
  <si>
    <t>Universidad Iberoamericana León</t>
  </si>
  <si>
    <t>Sciences Po Lille</t>
  </si>
  <si>
    <t>Universidad de Málaga</t>
  </si>
  <si>
    <t>The University of Sydney</t>
  </si>
  <si>
    <t>Fachhochschule Erfurt</t>
  </si>
  <si>
    <t>Osnabrück University</t>
  </si>
  <si>
    <t>Universität Bonn</t>
  </si>
  <si>
    <t>Papel Político</t>
  </si>
  <si>
    <t>Ciencias políticas</t>
  </si>
  <si>
    <t>International Law</t>
  </si>
  <si>
    <t>Ciencias económicas y administrativas</t>
  </si>
  <si>
    <t>Universitas Psychologica</t>
  </si>
  <si>
    <t>Magis</t>
  </si>
  <si>
    <t>Cuadernos de Literatura</t>
  </si>
  <si>
    <t>Literatura</t>
  </si>
  <si>
    <t>Vniversitas (Jurídica)</t>
  </si>
  <si>
    <t>Universitas Scientiarum</t>
  </si>
  <si>
    <t>Ciencias básicas</t>
  </si>
  <si>
    <t>Signo y Pensamiento</t>
  </si>
  <si>
    <t>Ingeniería y Universidad</t>
  </si>
  <si>
    <t>Investigación en Enfermería</t>
  </si>
  <si>
    <t>Caracol</t>
  </si>
  <si>
    <t>Corpointegral 3</t>
  </si>
  <si>
    <t>BBVA</t>
  </si>
  <si>
    <t>Registraduría</t>
  </si>
  <si>
    <t>Nutresa</t>
  </si>
  <si>
    <t>Camacol Manizales</t>
  </si>
  <si>
    <t>ACRIP</t>
  </si>
  <si>
    <t>Gobernación de San Andres Departamento Archipiélago de San Andres, Providencia Y_x000D_ Santa Catalina</t>
  </si>
  <si>
    <t>Peace Education Foundation</t>
  </si>
  <si>
    <t>Coltabaco</t>
  </si>
  <si>
    <t>SKL International Ab</t>
  </si>
  <si>
    <t>Hospital Universitario San Ignacio - HUSI</t>
  </si>
  <si>
    <t>Instituto Distrital de Turismo</t>
  </si>
  <si>
    <t>Clínica Retornar IPS SAS</t>
  </si>
  <si>
    <t>Ministerio de Relaciones Exteriores</t>
  </si>
  <si>
    <t>Instituto Nacional de Cancerología</t>
  </si>
  <si>
    <t>Universidad Latina</t>
  </si>
  <si>
    <t>Sodimac Colombia S.A.</t>
  </si>
  <si>
    <t>Centro Iberoamericano de Altos Estudios Odontológico - CIAEO</t>
  </si>
  <si>
    <t>Policía Nacional - Dirección de Protección y Servicios Especiales</t>
  </si>
  <si>
    <t>IFF América</t>
  </si>
  <si>
    <t>Hermanas Bethlemitas Provincial del Sagrado Corazón de Jesús</t>
  </si>
  <si>
    <t>Entro Ignaciano de Reflexión y Ejercicios - CIRE</t>
  </si>
  <si>
    <t>Asociación Comunidad de Vida Cristiana Colombia</t>
  </si>
  <si>
    <t>Conaced Bogotá - Convenio con Facultad de Teología</t>
  </si>
  <si>
    <t>Centro Ignaciano de Reflexión y Ejercicios - CIRE</t>
  </si>
  <si>
    <t>Liberty Seguros de Vida S.A.</t>
  </si>
  <si>
    <t>Fiduciaria la Previsora S.A.</t>
  </si>
  <si>
    <t>Fundación Plan</t>
  </si>
  <si>
    <t>Industrial de Materias Primas S.A.S</t>
  </si>
  <si>
    <t>Instituto de Desarrollo Urbano - IDU</t>
  </si>
  <si>
    <t>IRCC Ltda</t>
  </si>
  <si>
    <t>Merck Sharp &amp; Dohme Colombia</t>
  </si>
  <si>
    <t>Secretaría Distrital de Ambiente de Bogotá S.D.A</t>
  </si>
  <si>
    <t>Seguros Bolivar</t>
  </si>
  <si>
    <t>Team Foods Colombia S.A</t>
  </si>
  <si>
    <t>The Nature Conservancy</t>
  </si>
  <si>
    <t>World Office Colombia S.A.S</t>
  </si>
  <si>
    <t>Desarrollos y Aplicaciones Bio y Nanotecnológicas</t>
  </si>
  <si>
    <t>Informática y Computación</t>
  </si>
  <si>
    <t>Palenque</t>
  </si>
  <si>
    <t>Morderse las Uñas</t>
  </si>
  <si>
    <t>Manual de Teclados</t>
  </si>
  <si>
    <t>Pesquisa 42</t>
  </si>
  <si>
    <t>Pesquisa 41</t>
  </si>
  <si>
    <t>Pesquisa 40</t>
  </si>
  <si>
    <t>Pesquisa 39</t>
  </si>
  <si>
    <t>Vniversitas (VJ) 135</t>
  </si>
  <si>
    <t>Vniversitas (VJ) 134</t>
  </si>
  <si>
    <t>Biblioteca General</t>
  </si>
  <si>
    <t>CUA - Centro de Universidad Abierta (Material de los centros regionales) (4)</t>
  </si>
  <si>
    <t>Unidades Administrativas (Empleados Administrativos)</t>
  </si>
  <si>
    <t>Consulta Interna</t>
  </si>
  <si>
    <t>Préstamo Externo</t>
  </si>
  <si>
    <t>Sala Estudiantes</t>
  </si>
  <si>
    <t>Salas de Música</t>
  </si>
  <si>
    <t>Consulta Estudiantes</t>
  </si>
  <si>
    <t>Aulas Móviles</t>
  </si>
  <si>
    <t>Salas Estudiantes</t>
  </si>
  <si>
    <t>Auditorio Félix Restrepo S.J.</t>
  </si>
  <si>
    <t>Centro Javeriano de Formación Deportiva</t>
  </si>
  <si>
    <t>Dirección de Recursos Físicos</t>
  </si>
  <si>
    <t>Dirección de Tecnologías de Información - DTI</t>
  </si>
  <si>
    <t>Educación Continua</t>
  </si>
  <si>
    <t>Instituto De Salud Pública</t>
  </si>
  <si>
    <t>IHE DELFT</t>
  </si>
  <si>
    <t>Agencia Nacional del Espectro</t>
  </si>
  <si>
    <t>Banco Interamericano de Desarrollo</t>
  </si>
  <si>
    <t>Biomarin Colombia LTDA</t>
  </si>
  <si>
    <t>Bloomberg Finance LP</t>
  </si>
  <si>
    <t>Colgate Palmolive Compañia</t>
  </si>
  <si>
    <t>Comite Internacional de la Cruz Roja</t>
  </si>
  <si>
    <t>Corporacion Autonoma Regional de Cundinamarca</t>
  </si>
  <si>
    <t>Gobernación de Boyacá</t>
  </si>
  <si>
    <t>Iglesia Sueca</t>
  </si>
  <si>
    <t>Patrimonio Natural Fondo Para La</t>
  </si>
  <si>
    <t>Rights And Resources Institute, Inc.</t>
  </si>
  <si>
    <t>The Johns Hopkins University</t>
  </si>
  <si>
    <t>Universite de Montreal</t>
  </si>
  <si>
    <t>University College London</t>
  </si>
  <si>
    <t>Convocatoria N° 01 de 2017 - Apoyo a la publicación de artículos de investigación.</t>
  </si>
  <si>
    <t>Convocatoria N° 02 de 2017 - Apoyo a la publicación de libros de investigación.</t>
  </si>
  <si>
    <t>Convocatoria N° 015 de 2017 - Movilidad de profesores para desarrollar investigación con instituciones extranjeras.</t>
  </si>
  <si>
    <t>Colombia Científica 1° corte - Invitación interna.</t>
  </si>
  <si>
    <t>Colombia Científica 2° corte - Invitación interna.</t>
  </si>
  <si>
    <t>Convocatoria Interna N° 010 - Apoyo a proyectos de creación e investigación artística 2017.</t>
  </si>
  <si>
    <t>Registro de proyectos de creación artística financiados con recursos propios de las facultades - institutos no adscritos a facultad.</t>
  </si>
  <si>
    <t>Convocatoria N° 03 de 2017 - Financiación de estancias posdoctorales en la Pontificia Universidad Javeriana.</t>
  </si>
  <si>
    <t>Convocatoria N° 04 de 2017 - Apoyo a proyectos de investigación de profesores que obtuvieron recientemente su título de doctor.</t>
  </si>
  <si>
    <t>Convocatoria N° 05 de 2017 - Financiación de tesis de doctorado de la Pontificia Universidad Javeriana.</t>
  </si>
  <si>
    <t>Convocatoria N° 06 de 2017 - Apoyo a proyectos interdisciplinarios de investigación.</t>
  </si>
  <si>
    <t>Convocatoria N° 014 de 2017 - Laudato si - sobre el cuidado de la casa común.</t>
  </si>
  <si>
    <t>Convocatoria N° 016 de 2017 - Apoyo a proyectos de investigación de la Pontificia Universidad Javeriana que contribuyen a la misión de las obras de la compañía de Jesús.</t>
  </si>
  <si>
    <t>Convocatoria N° 08 de 2017 - Permanente - Apoyo a semilleros de investigación.</t>
  </si>
  <si>
    <t>Convocatoria validación de pruebas de concepto</t>
  </si>
  <si>
    <t>Proyectos de creación artística - Investigación Creación</t>
  </si>
  <si>
    <t>Instituto pensar</t>
  </si>
  <si>
    <t>Data paper</t>
  </si>
  <si>
    <t>Enfermedades Infecciosas</t>
  </si>
  <si>
    <t>Unidad de Saneamiento Y Biotecnología Ambiental (USBA)</t>
  </si>
  <si>
    <t>Comunicación, Medios y Cultura</t>
  </si>
  <si>
    <t>SIRP - Sistemas Inteligentes, Robótica y Percepción</t>
  </si>
  <si>
    <t>Maestría en Seguridad y Salud en el Trabajo</t>
  </si>
  <si>
    <t>Licenciatura en Lenguas Modernas con Énfasis en Inglés y Francés</t>
  </si>
  <si>
    <t>Cancha de volley-playa</t>
  </si>
  <si>
    <t>Edificio JMF Biblioteca punto fijo (sur y norte)</t>
  </si>
  <si>
    <t>Edificio JMF Biblioteca Sala Proyecciones P4</t>
  </si>
  <si>
    <t>Edificio Fernando Barón S.J -paneles acústicos piso 0</t>
  </si>
  <si>
    <t>Edificio Gabriel Giraldo - P5 - Aulas</t>
  </si>
  <si>
    <t>Edificio Pedro Arrupe baños P1-P2</t>
  </si>
  <si>
    <t>Edificio Gabriel Giraldo  Cocina Mirador</t>
  </si>
  <si>
    <t>Edificio Emilio Arango P7 Terraza Rector</t>
  </si>
  <si>
    <t>Edificio Emilio Arango S.J. Punto Información</t>
  </si>
  <si>
    <t>Edificio Emilio Arango S.J. Gestión Humana (Cambio Piso)</t>
  </si>
  <si>
    <t>Edificio Emilio Arango S.J. Tienda Javeriana</t>
  </si>
  <si>
    <t>Edificio Gabriel Maldonado S.J. Reforzamiento + Remodelación etapa 5 (lab. Geotecnia-patio de mezclas)</t>
  </si>
  <si>
    <t>Edificio Gabriel Maldonado S.J. Reforzamiento + Remodelación Etapa 6 (traslados p1)</t>
  </si>
  <si>
    <t>Edificio JMF Biblioteca Sala mercados de capital P3</t>
  </si>
  <si>
    <t>Edificio JMF Biblioteca P5 (Reforma mesón)</t>
  </si>
  <si>
    <t>Edificio Jesús E. Ramirez S.J. Ascensores + Aulas</t>
  </si>
  <si>
    <t>Casetas Parque Nacional</t>
  </si>
  <si>
    <t>Caniles</t>
  </si>
  <si>
    <t>Edificio Don Guillermo Castro - Escalera Talud</t>
  </si>
  <si>
    <t>Edificio Don Guillermo Castro - Café la Estación</t>
  </si>
  <si>
    <t>Edificio Don Guillermo Castro - Baños campo de fútbol</t>
  </si>
  <si>
    <t>Edificio Manuel Briceño S.J. Fac. de Ciencias Sociales P3 y P4</t>
  </si>
  <si>
    <t>Edificio Manuel Briceño S.J. Fac. de Filosofía Of. 609-610 y cocina</t>
  </si>
  <si>
    <t>Edificio Gerardo Arango S.J. - Recepción Et 2 + mueble prog. inf.</t>
  </si>
  <si>
    <t>Edificio Gerardo Arango S.J. - Salones P5 (blackout)</t>
  </si>
  <si>
    <t>Edificio Gerardo Arango Aula Múltiple vestimenta teatral S1</t>
  </si>
  <si>
    <t>Edificio 5 Talleres Diseño Industrial - Salón 208 y 209 FAB LAB</t>
  </si>
  <si>
    <t>Edificio 16 Oficina decano y sala reuniones P3</t>
  </si>
  <si>
    <t>Edificio 18 Talleres Arquitectura - Design Factory</t>
  </si>
  <si>
    <t>Edificio Hernando Arellano S.J. - Piso 3 Puestos de Trabajo</t>
  </si>
  <si>
    <t>Edificio Iemanya P1 y P2</t>
  </si>
  <si>
    <t>Edificio José Rafael Arboleda S.J. Remodelación oficinas comunicación P6</t>
  </si>
  <si>
    <t>Edificio Gabriel Giraldo S.J. Ciencias Jurídicas P7</t>
  </si>
  <si>
    <t>Edificio Carrizosa P1 CAE+E</t>
  </si>
  <si>
    <t>Edificio José del Carmen Acosta P5 y P6 Aula</t>
  </si>
  <si>
    <t>Doctorado en Ciencias Económicas</t>
  </si>
  <si>
    <t>Especialización en Derecho Ambiental</t>
  </si>
  <si>
    <t>Especialización en Gestión del Consumo de la Energía Eléctrica</t>
  </si>
  <si>
    <t>Matemáticas  Aplicadas</t>
  </si>
  <si>
    <t>Nutrición Y Dietética</t>
  </si>
  <si>
    <t>ACODESI</t>
  </si>
  <si>
    <t>Actividades destacadas VMU</t>
  </si>
  <si>
    <t>Aristóteles</t>
  </si>
  <si>
    <t>Cisco</t>
  </si>
  <si>
    <t>Coing</t>
  </si>
  <si>
    <t>Colegio Bartolomé</t>
  </si>
  <si>
    <t>Compufácil</t>
  </si>
  <si>
    <t>Descuento AER</t>
  </si>
  <si>
    <t>Esperanza</t>
  </si>
  <si>
    <t>Excelencia Académica</t>
  </si>
  <si>
    <t>Fe y Alegría</t>
  </si>
  <si>
    <t>Fundación CEIBA</t>
  </si>
  <si>
    <t>Indígenas y Afrodescendientes</t>
  </si>
  <si>
    <t>Javeriana ACCES</t>
  </si>
  <si>
    <t>Javier</t>
  </si>
  <si>
    <t>Laboratorios Recamier</t>
  </si>
  <si>
    <t>Latco</t>
  </si>
  <si>
    <t>Magis II</t>
  </si>
  <si>
    <t>Movilidad Internacional</t>
  </si>
  <si>
    <t>OCMAES</t>
  </si>
  <si>
    <t>Pulguero Corazón</t>
  </si>
  <si>
    <t>Saber Pro</t>
  </si>
  <si>
    <t>Seguridad Atlas</t>
  </si>
  <si>
    <t>SPI</t>
  </si>
  <si>
    <t>Tres Hermanos</t>
  </si>
  <si>
    <t>Mi Futuro</t>
  </si>
  <si>
    <t>Pitágoras</t>
  </si>
  <si>
    <t>Descuento Programa 2do</t>
  </si>
  <si>
    <t>Programa Move</t>
  </si>
  <si>
    <t>Universidad de San Buenaventura</t>
  </si>
  <si>
    <t>Programa Intersedes</t>
  </si>
  <si>
    <t>SAI</t>
  </si>
  <si>
    <t>Katholische Universität Eichstätt-Ingolstadt   </t>
  </si>
  <si>
    <t>Facultades de Filosofía y Teología de San Miguel</t>
  </si>
  <si>
    <t>Universidad Nacional de La Plata</t>
  </si>
  <si>
    <t>Universidade Católica de Pernambuco</t>
  </si>
  <si>
    <t>Universidade Federal do Piauí</t>
  </si>
  <si>
    <t>Universidad de Córdoba</t>
  </si>
  <si>
    <t>Universidad de Sevilla</t>
  </si>
  <si>
    <t>Universitat Rovira i Virgili</t>
  </si>
  <si>
    <t>Intituto Tecnológico de Colima</t>
  </si>
  <si>
    <t>Universidad Loyola del Pacífico</t>
  </si>
  <si>
    <t>Panamá</t>
  </si>
  <si>
    <t>Humboldt Universität Zu Berlín</t>
  </si>
  <si>
    <t>Potsdam Universität</t>
  </si>
  <si>
    <t>Universidad Nacional de Villa María</t>
  </si>
  <si>
    <t>Universitá degli studi di Modena e Reggio Emilia</t>
  </si>
  <si>
    <t>Universidad Peruana Cayetano Heredia</t>
  </si>
  <si>
    <t>Univerzita Hradec Králové</t>
  </si>
  <si>
    <t>Audiovisuales Edificio Guaduales</t>
  </si>
  <si>
    <t>Audiovisuales Edificio Guayacanes</t>
  </si>
  <si>
    <t>Laboratorio de Medicina</t>
  </si>
  <si>
    <t>Laboratorio de Electrónica</t>
  </si>
  <si>
    <t>Laboratorio de Sistemas</t>
  </si>
  <si>
    <t>Laboratorio Ingeniería Industrial</t>
  </si>
  <si>
    <t>Laboratorio de Interacción y Sonido</t>
  </si>
  <si>
    <t>Laboratorio de Contabilidad y Finanzas</t>
  </si>
  <si>
    <t>Laboratorio de Economia Aplicada (LEA)</t>
  </si>
  <si>
    <t>Investigación aplicada Psicología ( LIA)</t>
  </si>
  <si>
    <t>Psicología Básica</t>
  </si>
  <si>
    <t>Centro de Gestión Estudiantil</t>
  </si>
  <si>
    <t>Centro de Escritura</t>
  </si>
  <si>
    <t>Equipos de Alto procesamiento Gráfico</t>
  </si>
  <si>
    <t>Equipos en Sala móvil de portátiles</t>
  </si>
  <si>
    <t>Equipos en Sala de cómputo virtual de uso general</t>
  </si>
  <si>
    <t>Salas de Aplicaciones virtualizadas</t>
  </si>
  <si>
    <t>Sala móvil portátiles Centro de Consultorías y Educación Continua - Centro empresa</t>
  </si>
  <si>
    <t>Instituto de Estudios Interculturales - IEI</t>
  </si>
  <si>
    <t>Estado Acreditación</t>
  </si>
  <si>
    <t>Resolución de acreditación</t>
  </si>
  <si>
    <t>No Acreditable</t>
  </si>
  <si>
    <t>Maestría en Gerencia de Organizaciones de Salud</t>
  </si>
  <si>
    <t>Maestría en Interculturalidad, Desarrollo y Paz Territorial</t>
  </si>
  <si>
    <t>Task Force for Global Health</t>
  </si>
  <si>
    <t>OIM</t>
  </si>
  <si>
    <t>Convocatoria para proyectos interdisciplinares</t>
  </si>
  <si>
    <t xml:space="preserve">Editorial material </t>
  </si>
  <si>
    <t>Proceedings paper</t>
  </si>
  <si>
    <t>Avispa</t>
  </si>
  <si>
    <t>Cámara de Comercio de Popayán</t>
  </si>
  <si>
    <t>Fanalca</t>
  </si>
  <si>
    <t>FEISA</t>
  </si>
  <si>
    <t>FITAC</t>
  </si>
  <si>
    <t>Ingenio Manuelita</t>
  </si>
  <si>
    <t>Ocupar Temporales S.A.</t>
  </si>
  <si>
    <t>Procaps</t>
  </si>
  <si>
    <t>Relianz Mining Solutions</t>
  </si>
  <si>
    <t>Seguros Suramericana</t>
  </si>
  <si>
    <t>Cámara de Comercio del Oriente Antioqueño</t>
  </si>
  <si>
    <t>Cámara de Comercio de Buenaventura</t>
  </si>
  <si>
    <t>Carval</t>
  </si>
  <si>
    <t>Fundación Clínica Club Noel</t>
  </si>
  <si>
    <t>Banco Mundo Mujer</t>
  </si>
  <si>
    <t>Grupo Servired S.A.</t>
  </si>
  <si>
    <t>Olsoftware</t>
  </si>
  <si>
    <t>Qbco S.A.</t>
  </si>
  <si>
    <t>Vatia</t>
  </si>
  <si>
    <t>Sociedad Portuaria Santa Marta</t>
  </si>
  <si>
    <t>Camacol Valle</t>
  </si>
  <si>
    <t>Combarranquilla</t>
  </si>
  <si>
    <t>Unibe Universidad Iberoamericana República Dominicana</t>
  </si>
  <si>
    <t>Clínica Farallones</t>
  </si>
  <si>
    <t>Secretaría de Salud Municipal</t>
  </si>
  <si>
    <t>Secretaría del Deporte y la Recreación</t>
  </si>
  <si>
    <t>Harinera del Valle</t>
  </si>
  <si>
    <t>Comercializadora de Servicios Financieros BBVA</t>
  </si>
  <si>
    <t>Nueva EPS</t>
  </si>
  <si>
    <t>Arquidiócesis de Bogotá - Oficina de Personas Jurídicas</t>
  </si>
  <si>
    <t>Dirección Nacional de Escuelas - Policía Nacional</t>
  </si>
  <si>
    <t>Dirección Nacional de Escuelas - Policía Nacional - Escuela de Protección</t>
  </si>
  <si>
    <t>FENALCO Armenia</t>
  </si>
  <si>
    <t>FENALCO Bogotá</t>
  </si>
  <si>
    <t>FENALCO Huila</t>
  </si>
  <si>
    <t>FENALCO Meta</t>
  </si>
  <si>
    <t>FENALCO Nariño</t>
  </si>
  <si>
    <t>FENALCO Pasto</t>
  </si>
  <si>
    <t>FENALCO Pereira</t>
  </si>
  <si>
    <t>FENALCO Quindío</t>
  </si>
  <si>
    <t>FENALCO Risaralda</t>
  </si>
  <si>
    <t>FENALCO Santa Marta</t>
  </si>
  <si>
    <t>FENALCO Santander</t>
  </si>
  <si>
    <t>FENALCO Tuluá</t>
  </si>
  <si>
    <t>FENALCO Valle</t>
  </si>
  <si>
    <t>Agencia Nacional de Tierras - ANT</t>
  </si>
  <si>
    <t>Coomeva S.A</t>
  </si>
  <si>
    <t>Franz Xaver Stiftung (Stifung Jesuiten Weltweit)</t>
  </si>
  <si>
    <t>Arsenault Family Foundation (AFF)</t>
  </si>
  <si>
    <t>Reddi</t>
  </si>
  <si>
    <t>Comfenalco</t>
  </si>
  <si>
    <t>Comfama</t>
  </si>
  <si>
    <t>Alcaldía de Santiago de Cali - Secretaría de Salud</t>
  </si>
  <si>
    <t>Alcaldía de Santiago de Cali - Secretaría de Planeación</t>
  </si>
  <si>
    <t>Manuelita S.A</t>
  </si>
  <si>
    <t>Gobernación del Valle del Cauca</t>
  </si>
  <si>
    <t>Camacol</t>
  </si>
  <si>
    <t>Fao</t>
  </si>
  <si>
    <t>Ops</t>
  </si>
  <si>
    <t>Une Epm Telecomunicaciones S.A</t>
  </si>
  <si>
    <t>Aecom International Development Europe</t>
  </si>
  <si>
    <t>Obyco</t>
  </si>
  <si>
    <t>Ard Inc. Sucursal Colombia</t>
  </si>
  <si>
    <t>Fundación Instituto Mayor Campesino</t>
  </si>
  <si>
    <t>Nalsani S.A.S</t>
  </si>
  <si>
    <t>Porticus L.A.</t>
  </si>
  <si>
    <t>Gef Ppd</t>
  </si>
  <si>
    <t>Katharsis S.A.S.</t>
  </si>
  <si>
    <t>Guernica 37 International Justice Chambers</t>
  </si>
  <si>
    <t>Institute Of International Education Inc.</t>
  </si>
  <si>
    <t>Innpulsa</t>
  </si>
  <si>
    <t>Damis S.A.</t>
  </si>
  <si>
    <t>Preformados de Colombia Ltda.</t>
  </si>
  <si>
    <t>Banco de Comercio Exterior de Colombia S.A. - Bancoldex</t>
  </si>
  <si>
    <t>Jlt Valencia Irragori Corredores de Seguros</t>
  </si>
  <si>
    <t>Occidental de Colombia Inc. /Oxy</t>
  </si>
  <si>
    <t>Asociación de Cultivadores de Caña de Azúcar de Colombia - Asocaña</t>
  </si>
  <si>
    <t>Organización Roa Florhuila S.A.</t>
  </si>
  <si>
    <t>Centro de Investigación y Educación Popular - Cinep</t>
  </si>
  <si>
    <t>Agencia de Desarrollo Rural - ADR</t>
  </si>
  <si>
    <t>AXA Colpatria</t>
  </si>
  <si>
    <t>Corporación Autónoma Regional del Valle del Cauca - CVC</t>
  </si>
  <si>
    <t>DirecTV Colombia</t>
  </si>
  <si>
    <t>UNICEF</t>
  </si>
  <si>
    <t>UNODC</t>
  </si>
  <si>
    <t>Grupo Va IRCC</t>
  </si>
  <si>
    <t>Sociedad Colombiana de Higienistas Ocupacionales - SCHO</t>
  </si>
  <si>
    <t>EPSA</t>
  </si>
  <si>
    <t>Alcaldía de Santiago de Cali - Departamento Administrativo de Desarrollo e Innovación Institucional</t>
  </si>
  <si>
    <t>Software y Tecnología</t>
  </si>
  <si>
    <t>Caminatas 2do semestre</t>
  </si>
  <si>
    <t>Interconsulta Medicina Familiar</t>
  </si>
  <si>
    <t>Estímulos e incentivos (prima extralegal; bonificaciones)</t>
  </si>
  <si>
    <t>Juan Rulfo</t>
  </si>
  <si>
    <t>Reina de América</t>
  </si>
  <si>
    <t>Emma Reyes. Cajones y Dechados</t>
  </si>
  <si>
    <t>Guía (Incompleta) al Festival de Música del Pacífico Petronio Álvarez</t>
  </si>
  <si>
    <t> 62</t>
  </si>
  <si>
    <t> 945</t>
  </si>
  <si>
    <t> 10</t>
  </si>
  <si>
    <t> 2973</t>
  </si>
  <si>
    <t> 78</t>
  </si>
  <si>
    <t> 3022</t>
  </si>
  <si>
    <t> 76</t>
  </si>
  <si>
    <t> 20</t>
  </si>
  <si>
    <t>384 </t>
  </si>
  <si>
    <t>Salas del sótano 1 (ocho salas), Edificio Fernando Barón, S. J.</t>
  </si>
  <si>
    <t>Salas del sótano 2 (tres salas), Edificio Fernando Barón, S. J.</t>
  </si>
  <si>
    <t>Intervención Edificación</t>
  </si>
  <si>
    <t>Centro de Expresión Cultural</t>
  </si>
  <si>
    <t>Decanatura FCEA</t>
  </si>
  <si>
    <t>Decanatura FCSLD</t>
  </si>
  <si>
    <t>Decanatura FHCS</t>
  </si>
  <si>
    <t>Decanatura FING</t>
  </si>
  <si>
    <t>Café garitea</t>
  </si>
  <si>
    <t>Plazoleta y góndola de acacias</t>
  </si>
  <si>
    <t>Edificio administrativo ala 2</t>
  </si>
  <si>
    <t>Cubierta de casa ceibas</t>
  </si>
  <si>
    <t>Aulas de bienestar</t>
  </si>
  <si>
    <t>Fachada palmas</t>
  </si>
  <si>
    <t>Equipos de cómputo</t>
  </si>
  <si>
    <t>Específico</t>
  </si>
  <si>
    <t>Universidad Nacional del Mar del Plata</t>
  </si>
  <si>
    <t>University of Technology Sydney</t>
  </si>
  <si>
    <t>Universitat de Girona</t>
  </si>
  <si>
    <t>Instituto Berg Oceana</t>
  </si>
  <si>
    <t>Ecole Centrale de Nantes</t>
  </si>
  <si>
    <t>Nanzan University</t>
  </si>
  <si>
    <t>Consejo Episcopal Latinoamericano - CELAM</t>
  </si>
  <si>
    <t>Marco</t>
  </si>
  <si>
    <t>Universidad ESAN</t>
  </si>
  <si>
    <t>Universidad de San Martin de Porres</t>
  </si>
  <si>
    <t>Universidad de Chile</t>
  </si>
  <si>
    <t>Universidad Internacional del Ecuador</t>
  </si>
  <si>
    <t>Banco Santander</t>
  </si>
  <si>
    <t>Universidad de Cantabria</t>
  </si>
  <si>
    <t>Temple University</t>
  </si>
  <si>
    <t>Ateneo de Manila</t>
  </si>
  <si>
    <t>Université Paris II Panthéon Assas</t>
  </si>
  <si>
    <t>IESEG School of Business</t>
  </si>
  <si>
    <t>University of Strathclyde</t>
  </si>
  <si>
    <t>Swedish University of Agricultural Sciences - SLU</t>
  </si>
  <si>
    <t>Universidade do Vale dos Sinos</t>
  </si>
  <si>
    <t>Illinois Institute of Technology</t>
  </si>
  <si>
    <t>Universidad Autónoma San Luis de Potosí</t>
  </si>
  <si>
    <t>Universidad Casa Grande</t>
  </si>
  <si>
    <t>University of Helsinki</t>
  </si>
  <si>
    <t>Vrije Universiteit Amsterdam</t>
  </si>
  <si>
    <t>Max Planck Institut</t>
  </si>
  <si>
    <t>Universidad Adolfo Ibañez</t>
  </si>
  <si>
    <t>Universidad Loyola Andalucia</t>
  </si>
  <si>
    <t>Universidad Centroamericana</t>
  </si>
  <si>
    <t>Universidad de Alicante</t>
  </si>
  <si>
    <t>Universidad CEU San Pablo</t>
  </si>
  <si>
    <t>Saint Louis University</t>
  </si>
  <si>
    <t>South Dakota School of Mines and Technology</t>
  </si>
  <si>
    <t>Universidad Viña Del Mar</t>
  </si>
  <si>
    <t>Centro Cochrane Iberoamericano</t>
  </si>
  <si>
    <t>Universidad Tecnológica de Panamá</t>
  </si>
  <si>
    <t>CONVENIO CON INSTITUCIÓN</t>
  </si>
  <si>
    <t>Convenio</t>
  </si>
  <si>
    <t>Institución Internacional</t>
  </si>
  <si>
    <t xml:space="preserve">Argentina </t>
  </si>
  <si>
    <t xml:space="preserve">Brasil </t>
  </si>
  <si>
    <t>Universidad del Bío-Bío</t>
  </si>
  <si>
    <t>Université de Caen Normandie</t>
  </si>
  <si>
    <t>NEOJAVERIANOS</t>
  </si>
  <si>
    <t>Ciencias Sociales</t>
  </si>
  <si>
    <t>S-1</t>
  </si>
  <si>
    <t>S-2</t>
  </si>
  <si>
    <t>Nivel</t>
  </si>
  <si>
    <t>Programa</t>
  </si>
  <si>
    <t>Tipo</t>
  </si>
  <si>
    <t>Cursos</t>
  </si>
  <si>
    <t>Según</t>
  </si>
  <si>
    <t>Diplomados</t>
  </si>
  <si>
    <t>Programa para Profesionales</t>
  </si>
  <si>
    <t>Abiertos al Público</t>
  </si>
  <si>
    <t>Empresariales</t>
  </si>
  <si>
    <t>Modalidad</t>
  </si>
  <si>
    <t>Virtuales Regulares</t>
  </si>
  <si>
    <t>Virtuales Masivos (Moocs)</t>
  </si>
  <si>
    <t>Sitio de Realización</t>
  </si>
  <si>
    <t>Bogotá</t>
  </si>
  <si>
    <t>Región</t>
  </si>
  <si>
    <t>Exterior</t>
  </si>
  <si>
    <t>Origen</t>
  </si>
  <si>
    <t>Actividades</t>
  </si>
  <si>
    <t>Participantes</t>
  </si>
  <si>
    <t>Charla, conferencia o foro</t>
  </si>
  <si>
    <t xml:space="preserve">Seminarios </t>
  </si>
  <si>
    <t>Presenciales</t>
  </si>
  <si>
    <t>Virtuales</t>
  </si>
  <si>
    <t>Cali</t>
  </si>
  <si>
    <t>Otras Ciudades</t>
  </si>
  <si>
    <t>Oficinas Javeriana Colombia</t>
  </si>
  <si>
    <t>Acreditado</t>
  </si>
  <si>
    <t>Ciencia de la Información - Bibliotecología</t>
  </si>
  <si>
    <t xml:space="preserve">Negocios Internacionales </t>
  </si>
  <si>
    <t>Microbiología Agrícola y Veterinaria</t>
  </si>
  <si>
    <t>Año</t>
  </si>
  <si>
    <t>Matriculados</t>
  </si>
  <si>
    <t>Informática Matemática</t>
  </si>
  <si>
    <t xml:space="preserve">Artes Escénicas </t>
  </si>
  <si>
    <t>Informática Matemática*</t>
  </si>
  <si>
    <t>Microbiología Agrícola y Veterinaria*</t>
  </si>
  <si>
    <t>ÁREAS DEL CONCURSO</t>
  </si>
  <si>
    <t>POSICIÓN</t>
  </si>
  <si>
    <t>1er &amp; 2do lugar</t>
  </si>
  <si>
    <t>2do &amp; 3er lugar</t>
  </si>
  <si>
    <t>1er &amp; 3er lugar</t>
  </si>
  <si>
    <t>1er, 2do &amp; 3er lugar</t>
  </si>
  <si>
    <t>BENEFICIO</t>
  </si>
  <si>
    <t>LOCALIZACIÓN</t>
  </si>
  <si>
    <t>Institut National Polytechnique de Toulouse</t>
  </si>
  <si>
    <t>Alemania Heidelberg</t>
  </si>
  <si>
    <t>Alemania Berlín</t>
  </si>
  <si>
    <t>Alemania Hannover</t>
  </si>
  <si>
    <t>Alemania Bonn</t>
  </si>
  <si>
    <t>Argentina Buenos Aires</t>
  </si>
  <si>
    <t>Canadá Calgary</t>
  </si>
  <si>
    <t>Chile Valparaíso</t>
  </si>
  <si>
    <t>España Barcelona</t>
  </si>
  <si>
    <t>Francia Toulouse</t>
  </si>
  <si>
    <t>Francia Lyon</t>
  </si>
  <si>
    <t>Francia París</t>
  </si>
  <si>
    <t>Italia Milán</t>
  </si>
  <si>
    <t>Perú Lima</t>
  </si>
  <si>
    <t>Alemania Eichstätt</t>
  </si>
  <si>
    <t>Alemania Frankfurt</t>
  </si>
  <si>
    <t>Australia Canberra</t>
  </si>
  <si>
    <t>Australia Queensland</t>
  </si>
  <si>
    <t>Australia Melbourne</t>
  </si>
  <si>
    <t>Canada Ontario</t>
  </si>
  <si>
    <t>España Madrid</t>
  </si>
  <si>
    <t>Corea del Sur Daegu</t>
  </si>
  <si>
    <t>Alemania Hamburgo</t>
  </si>
  <si>
    <t>Alemania Detmold</t>
  </si>
  <si>
    <t>Brasil Belo Horizonte</t>
  </si>
  <si>
    <t>España Ávila</t>
  </si>
  <si>
    <t>Estados Unidos Chicago</t>
  </si>
  <si>
    <t>Francia Angers</t>
  </si>
  <si>
    <t>México Cuernavaca</t>
  </si>
  <si>
    <t>Corea del Sur Seúl</t>
  </si>
  <si>
    <t>Taiwán Taipéi</t>
  </si>
  <si>
    <t>Colombia Bogotá</t>
  </si>
  <si>
    <t>Ecuador Quito</t>
  </si>
  <si>
    <t>Alemania Colonia</t>
  </si>
  <si>
    <t>Francia Talence</t>
  </si>
  <si>
    <t>Italia Roma</t>
  </si>
  <si>
    <t>Alemania Osnabrück</t>
  </si>
  <si>
    <t>Brasil Brasilia</t>
  </si>
  <si>
    <t>Canadá London</t>
  </si>
  <si>
    <t>Inglaterra Birmingham</t>
  </si>
  <si>
    <t>Suecia Växjö</t>
  </si>
  <si>
    <t>Turquía Ankara</t>
  </si>
  <si>
    <t>Francia Lille</t>
  </si>
  <si>
    <t>Japón Nagoya</t>
  </si>
  <si>
    <t>México Veracruz</t>
  </si>
  <si>
    <t>Portugal Lisboa</t>
  </si>
  <si>
    <t>Inglaterra Newcastle</t>
  </si>
  <si>
    <t>República Dominicana Santo Domingo</t>
  </si>
  <si>
    <t>Suecia Linköping</t>
  </si>
  <si>
    <t>Bélgica Bruselas</t>
  </si>
  <si>
    <t>España Granada</t>
  </si>
  <si>
    <t>Francia Nantes</t>
  </si>
  <si>
    <t>Francia Lieusaint</t>
  </si>
  <si>
    <t>Honduras Tegucigalpa</t>
  </si>
  <si>
    <t>México Ciudad de México</t>
  </si>
  <si>
    <t>México Puebla de Zaragoza</t>
  </si>
  <si>
    <t>Alemania Köln</t>
  </si>
  <si>
    <t>Chile Santiago de Chile</t>
  </si>
  <si>
    <t>Chile Providencia</t>
  </si>
  <si>
    <t>Estados Unidos San Francisco</t>
  </si>
  <si>
    <t>Corea del Sur Asan</t>
  </si>
  <si>
    <t>Australia Sídney</t>
  </si>
  <si>
    <t>Chile Antofagasta</t>
  </si>
  <si>
    <t>España Getafe</t>
  </si>
  <si>
    <t>Francia Montpellier</t>
  </si>
  <si>
    <t>Italia Castellanza</t>
  </si>
  <si>
    <t>Japón Tokyo</t>
  </si>
  <si>
    <t>México Jalisco Guadalajara</t>
  </si>
  <si>
    <t>Argentina Buenos Aires La Plata</t>
  </si>
  <si>
    <t>España Alicante San Vicente del Raspeig</t>
  </si>
  <si>
    <t>Alemania Rostock</t>
  </si>
  <si>
    <t>Nicaragua Managua</t>
  </si>
  <si>
    <t>Chile Concepción</t>
  </si>
  <si>
    <t>Ecuador Guayaquil</t>
  </si>
  <si>
    <t>España Almería</t>
  </si>
  <si>
    <t>México San Luis Potosí</t>
  </si>
  <si>
    <t>España Murcia Guadalupe</t>
  </si>
  <si>
    <t>Chile Valdivia</t>
  </si>
  <si>
    <t>Universidad Nacional del Litoral</t>
  </si>
  <si>
    <t>Francia Poitiers</t>
  </si>
  <si>
    <t>Alemania Lower Saxony Osnabrück</t>
  </si>
  <si>
    <t>Argentina San Martín</t>
  </si>
  <si>
    <t>Bélgica Louvain-la-Neuve</t>
  </si>
  <si>
    <t>Brasil Recife</t>
  </si>
  <si>
    <t>Croacia Zagreb</t>
  </si>
  <si>
    <t>España Cartagena</t>
  </si>
  <si>
    <t>México Colima Las Víboras</t>
  </si>
  <si>
    <t>Canadá Oshawa</t>
  </si>
  <si>
    <t>Chile Viña del Mar</t>
  </si>
  <si>
    <t>Colombia Medellín</t>
  </si>
  <si>
    <t>Colombia Manizales</t>
  </si>
  <si>
    <t>Colombia Barranquilla</t>
  </si>
  <si>
    <t>Colombia Chía</t>
  </si>
  <si>
    <t>Colombia Cali</t>
  </si>
  <si>
    <t>España Cataluña Gerona</t>
  </si>
  <si>
    <t>España Valencia</t>
  </si>
  <si>
    <t>México Guadalajara</t>
  </si>
  <si>
    <t>España Barcelona Bellaterra</t>
  </si>
  <si>
    <t>Alemania Bremen</t>
  </si>
  <si>
    <t xml:space="preserve">Costa Rica San Pedro San José </t>
  </si>
  <si>
    <t>España Bizkaia Bilbo</t>
  </si>
  <si>
    <t>España Pamplona</t>
  </si>
  <si>
    <t>Argentina Santa Fe</t>
  </si>
  <si>
    <t>Puerto Rico San Juan</t>
  </si>
  <si>
    <t>Venezuela Caracas</t>
  </si>
  <si>
    <t>España Madrid Pozuelo de Alarcón</t>
  </si>
  <si>
    <t>España Salamanca</t>
  </si>
  <si>
    <t>Polonia Warszawa</t>
  </si>
  <si>
    <t>Portugal Oporto</t>
  </si>
  <si>
    <t>Corea del Sur Ulsan</t>
  </si>
  <si>
    <t>Bélgica Namur</t>
  </si>
  <si>
    <t>Brasil Niterói</t>
  </si>
  <si>
    <t>Canadá Ottawa</t>
  </si>
  <si>
    <t>Canadá Montreal</t>
  </si>
  <si>
    <t>Chile Talca</t>
  </si>
  <si>
    <t>China Sheng Guangdong</t>
  </si>
  <si>
    <t>España Extremadura Badajoz</t>
  </si>
  <si>
    <t>España Zaragoza</t>
  </si>
  <si>
    <t>España Sevilla</t>
  </si>
  <si>
    <t>España Madrid Móstoles</t>
  </si>
  <si>
    <t>Hungría Budapest</t>
  </si>
  <si>
    <t>Argentina Córdoba</t>
  </si>
  <si>
    <t>Brasil Rio Grande do Sul São Leopoldo</t>
  </si>
  <si>
    <t>Finlandia Helsinki</t>
  </si>
  <si>
    <t>Suecia Uppsala</t>
  </si>
  <si>
    <t>España Las Palmas de Gran Canaria</t>
  </si>
  <si>
    <t>Estados Unidos California Irvine</t>
  </si>
  <si>
    <t>Estados Unidos Texas Austin</t>
  </si>
  <si>
    <t>Italia Génova</t>
  </si>
  <si>
    <t>Uruguay Montevideo</t>
  </si>
  <si>
    <t>Bélgica Gent</t>
  </si>
  <si>
    <t>Brasil São Paulo</t>
  </si>
  <si>
    <t>España Córdoba</t>
  </si>
  <si>
    <t>Italia Siena</t>
  </si>
  <si>
    <t>Argentina Bahía Blanca</t>
  </si>
  <si>
    <t>Brasil Rio Grande do Norte Natal</t>
  </si>
  <si>
    <t>España Huelva</t>
  </si>
  <si>
    <t>España Málaga</t>
  </si>
  <si>
    <t>España Santiago de Compostela</t>
  </si>
  <si>
    <t>España Valladolid</t>
  </si>
  <si>
    <t>Francia Caen</t>
  </si>
  <si>
    <t>University of Ontario Institute of Techonology</t>
  </si>
  <si>
    <t>American University - School of International Service</t>
  </si>
  <si>
    <t>Ecole Nationale Supérieure D'Arts Et Metiers</t>
  </si>
  <si>
    <t>University of Tolouse - Le Mirail</t>
  </si>
  <si>
    <t>Universita degli Studi di Milano</t>
  </si>
  <si>
    <t>Hochschule Für Musik Detmold</t>
  </si>
  <si>
    <t>Universidade Federal de Pernambuco</t>
  </si>
  <si>
    <t>Ecole Supérieure des Sciences Commerciales D'Angers, ESSCA</t>
  </si>
  <si>
    <t>Pontificia Universidade Católica de Goiás</t>
  </si>
  <si>
    <t>King's University College at Western University</t>
  </si>
  <si>
    <t>Universidad de Cincinnati</t>
  </si>
  <si>
    <t>Universitá degli Studi di Genova</t>
  </si>
  <si>
    <t>Universidad Americana (UAM)</t>
  </si>
  <si>
    <t>Pontificia Universidade Católica de Minas Gerais</t>
  </si>
  <si>
    <t>Universidad Austral de Chile</t>
  </si>
  <si>
    <t>Universidad del Desarrollo</t>
  </si>
  <si>
    <t>Universidade de Santiago de Compostela</t>
  </si>
  <si>
    <t>Universidad de Valladolid</t>
  </si>
  <si>
    <t>Universidad Autónoma de Chiapas (UNACH)</t>
  </si>
  <si>
    <t>Rusia</t>
  </si>
  <si>
    <t>India</t>
  </si>
  <si>
    <t>Taiwán</t>
  </si>
  <si>
    <t>Colombia Bucaramanga</t>
  </si>
  <si>
    <t>Colombia Bolívar Turbaco</t>
  </si>
  <si>
    <t>Colombia Cúcuta</t>
  </si>
  <si>
    <t>Colombia Valle del Cauca Palmira</t>
  </si>
  <si>
    <t>Universität Hannover</t>
  </si>
  <si>
    <t>Universidade Federal do Paraná</t>
  </si>
  <si>
    <t>École de Commerce - Isc París</t>
  </si>
  <si>
    <t>Sungkyunkwan University</t>
  </si>
  <si>
    <t>University of California, Berkeley</t>
  </si>
  <si>
    <t>École Nationale Supérieure de Création Industrielle Les Ateliers</t>
  </si>
  <si>
    <t>TH Köln</t>
  </si>
  <si>
    <t>Universidad Iberoamericana - Puebla</t>
  </si>
  <si>
    <t>Universität Würzburg</t>
  </si>
  <si>
    <t>Université du Québec à Montréal (UQAM)</t>
  </si>
  <si>
    <t>Istanbul Sehir University</t>
  </si>
  <si>
    <t>Brasil Rio de Janeiro Gávea</t>
  </si>
  <si>
    <t>Canadá Quebec Montreal</t>
  </si>
  <si>
    <t>China Beijing</t>
  </si>
  <si>
    <t>México San Nicolás de los Garza</t>
  </si>
  <si>
    <t>Austria Linz</t>
  </si>
  <si>
    <t>Brasil São Bernardo do Campo</t>
  </si>
  <si>
    <t>España Andalucía Cádiz</t>
  </si>
  <si>
    <t>Estados Unidos California Berkeley</t>
  </si>
  <si>
    <t>Inglaterra Coventry</t>
  </si>
  <si>
    <t>República Checa Praga</t>
  </si>
  <si>
    <t>Alemania Karlsruhe</t>
  </si>
  <si>
    <t>Alemania Bochum</t>
  </si>
  <si>
    <t>Alemania Dresde</t>
  </si>
  <si>
    <t>Argentina Mendoza</t>
  </si>
  <si>
    <t>Canadá Sherbrooke</t>
  </si>
  <si>
    <t>Ecuador Cuenca</t>
  </si>
  <si>
    <t>España San Sebastián</t>
  </si>
  <si>
    <t>México Veracruz Xalapa</t>
  </si>
  <si>
    <t>Alemania Mannheim</t>
  </si>
  <si>
    <t>Dinamarca Copenhague</t>
  </si>
  <si>
    <t>Alemania Stuttgart</t>
  </si>
  <si>
    <t>España Castellón de la Plana</t>
  </si>
  <si>
    <t>Estados Unidos Pensilvania Scranton</t>
  </si>
  <si>
    <t>Argentina La Plata</t>
  </si>
  <si>
    <t>Argentina San Juan</t>
  </si>
  <si>
    <t>Brasil Estado del Piauí Teresina</t>
  </si>
  <si>
    <t>España Tarragona</t>
  </si>
  <si>
    <t>México Acapulco</t>
  </si>
  <si>
    <t>Brasil Curitiba</t>
  </si>
  <si>
    <t>México San Andrés Cholula</t>
  </si>
  <si>
    <t>Alemania Würzburg</t>
  </si>
  <si>
    <t>Alemania Flensburg</t>
  </si>
  <si>
    <t>Turquía Estambul</t>
  </si>
  <si>
    <t>República Checa Hradec Králové</t>
  </si>
  <si>
    <t>Institución de Chile</t>
  </si>
  <si>
    <t>Institución de Ecuador</t>
  </si>
  <si>
    <t>Institución de España</t>
  </si>
  <si>
    <t>Institución de Italia</t>
  </si>
  <si>
    <t>Institución de Perú</t>
  </si>
  <si>
    <t>Facultad De Ciencias Económicas Y Administrativas</t>
  </si>
  <si>
    <t>Facultad De Ciencias Jurídicas</t>
  </si>
  <si>
    <t>Facultad De Educación</t>
  </si>
  <si>
    <t>Facultad De Psicología</t>
  </si>
  <si>
    <t>Maestría en Lingüística Aplicada del Español Como Lengua Extranjera</t>
  </si>
  <si>
    <t>Maestría en Estudios Afrocolombianos</t>
  </si>
  <si>
    <t>Licenciatura en Educación Infantil</t>
  </si>
  <si>
    <t>Maestría en Seguridad y Salud en El Trabajo</t>
  </si>
  <si>
    <t>Especialización en Derecho de la Competencia</t>
  </si>
  <si>
    <t>Especialización en Procesos Humanos y desarrollo Organizacional</t>
  </si>
  <si>
    <t>Periodo</t>
  </si>
  <si>
    <t>Universidad de Parós I Panthéon-Sorbonne</t>
  </si>
  <si>
    <t>Estados Unidos Florida Miami</t>
  </si>
  <si>
    <t>Estados Unidos New York</t>
  </si>
  <si>
    <t>México Guadalajara Jalisco</t>
  </si>
  <si>
    <t>Estados Unidos New Orleans Luisiana</t>
  </si>
  <si>
    <t>Estados Unidos Dakota del Sur Rapid City</t>
  </si>
  <si>
    <t>Italia Turín</t>
  </si>
  <si>
    <t xml:space="preserve">México Monterrey Nuevo León </t>
  </si>
  <si>
    <t>Estados Unidos New York Bronx</t>
  </si>
  <si>
    <t>Estados Unidos New Jersey Newark</t>
  </si>
  <si>
    <t>Estados Unidos Ohio Cincinnati</t>
  </si>
  <si>
    <t>Filipinas Quezón</t>
  </si>
  <si>
    <t>Lituania Vilnius</t>
  </si>
  <si>
    <t>México Chiapas Tuxtla Gutiérrez</t>
  </si>
  <si>
    <t>México Monterrey San Pedro Garza García</t>
  </si>
  <si>
    <t>Colombia Ibagué</t>
  </si>
  <si>
    <t>Colombia Montería</t>
  </si>
  <si>
    <t>Estados Unidos California San Francisco</t>
  </si>
  <si>
    <t>México Ciudad de México Coyoacán</t>
  </si>
  <si>
    <t>Italia Regio Emilia</t>
  </si>
  <si>
    <t>Estados Unidos Nuevo México Albuquerque</t>
  </si>
  <si>
    <t>México Yucatán Mérida</t>
  </si>
  <si>
    <t>México Colima Villa de Álvarez</t>
  </si>
  <si>
    <t>México Guajajuato León</t>
  </si>
  <si>
    <t>México Tijuana Playas</t>
  </si>
  <si>
    <t>Universidade de São Paulo</t>
  </si>
  <si>
    <t>Finlandia Turku</t>
  </si>
  <si>
    <t>México Sonora Obregón</t>
  </si>
  <si>
    <t>México Baja Californía</t>
  </si>
  <si>
    <t>México Sinaloa Culiacán Rosales</t>
  </si>
  <si>
    <t>México Tabasco</t>
  </si>
  <si>
    <t>México Durango</t>
  </si>
  <si>
    <t>México Obregón</t>
  </si>
  <si>
    <t>Perú Pueblo Libre</t>
  </si>
  <si>
    <t>Alemania Göttingen</t>
  </si>
  <si>
    <t>Inglaterra Liverpool</t>
  </si>
  <si>
    <t>México Chihuahua Chihuahua</t>
  </si>
  <si>
    <t>México Saltillo República Oriente</t>
  </si>
  <si>
    <t>México Sonora Hermosillo</t>
  </si>
  <si>
    <t>Venezuela Táchira San Cristóbal</t>
  </si>
  <si>
    <t>Alemania Konstanz</t>
  </si>
  <si>
    <t>España Logroño</t>
  </si>
  <si>
    <t>Estados Unidos Oregon Portland</t>
  </si>
  <si>
    <t>Inglaterra Gales Aberystwyth</t>
  </si>
  <si>
    <t>México Torreón</t>
  </si>
  <si>
    <t>Perú Ayacucho</t>
  </si>
  <si>
    <t>Bolivia San Pablo</t>
  </si>
  <si>
    <t>México Chetumal</t>
  </si>
  <si>
    <t>México Hermosillo</t>
  </si>
  <si>
    <t>Chile Temuco</t>
  </si>
  <si>
    <t>Australia Crawley</t>
  </si>
  <si>
    <t>Estados Unidos Luisiana New Orleans</t>
  </si>
  <si>
    <t>Suiza Gallen</t>
  </si>
  <si>
    <t>Suiza Yverdon-les-Bains</t>
  </si>
  <si>
    <t>México Tantoyuca</t>
  </si>
  <si>
    <t>México Tamaulipas Victoria</t>
  </si>
  <si>
    <t>México Sinaloa Los Mochis</t>
  </si>
  <si>
    <t>México Jalisco Zapopan</t>
  </si>
  <si>
    <t>Alemania Erfurt</t>
  </si>
  <si>
    <t>Bolivia Santa Cruz de la Sierra</t>
  </si>
  <si>
    <t>Yale University</t>
  </si>
  <si>
    <t>University of St. Gallen</t>
  </si>
  <si>
    <t>Tipo de Obra</t>
  </si>
  <si>
    <t>Cantidad</t>
  </si>
  <si>
    <t>Especialización Clínica - Quirúrgica</t>
  </si>
  <si>
    <t>Especialización Odontológica</t>
  </si>
  <si>
    <t>No Aplica</t>
  </si>
  <si>
    <t>Resolución 6971 del 15 de Mayo del 2015</t>
  </si>
  <si>
    <t>Resolución 14317 del 7 de Septiembre del 2015</t>
  </si>
  <si>
    <t>Resolución 6692 del 9 de Mayo del 2014</t>
  </si>
  <si>
    <t>Resolución 16821 del 19 de Agosto del 2016</t>
  </si>
  <si>
    <t>Resolución 10633 del 9 de Julio del 2014</t>
  </si>
  <si>
    <t>Resolución 16202 del 30 de Septiembre del 2015</t>
  </si>
  <si>
    <t>Resolución 16192 del 30 de Septiembre del 2015</t>
  </si>
  <si>
    <t>Resolución 16727 del 24 de Agosto del 2017</t>
  </si>
  <si>
    <t>Resolución 16231 del 30 de Septiembre del 2015</t>
  </si>
  <si>
    <t>Resolución 29163 del 26 de Diciembre del 2017</t>
  </si>
  <si>
    <t>Resolución 24512 del 10 de Noviembre del 2017</t>
  </si>
  <si>
    <t>Resolución 24497 del 10 de Noviembre del 2017</t>
  </si>
  <si>
    <t>Resolución 14786 del 28 de Julio del 2017</t>
  </si>
  <si>
    <t>Resolución 19588 del 27 de Septiembre del 2017</t>
  </si>
  <si>
    <t>Resolución 15337 del 12 de Septiembre del 2018</t>
  </si>
  <si>
    <t>Resolución 4618 del 21 de Marzo del 2018</t>
  </si>
  <si>
    <t>Resolución 6545 del 18 de Abril del 2018</t>
  </si>
  <si>
    <t>Resolución 11551 del 17 de Julio del 2018</t>
  </si>
  <si>
    <t>Resolución 17193 del 24 de Octubre del 2018</t>
  </si>
  <si>
    <t>Resolución 17194 del 24 de Octubre del 2018</t>
  </si>
  <si>
    <t>Resolución 17192 del 24 de Octubre del 2018</t>
  </si>
  <si>
    <t>Resolución 5129 del 23 de Marzo del 2018</t>
  </si>
  <si>
    <t>Maestría en Restauración Ecológica</t>
  </si>
  <si>
    <t>Maestría en Logística y Transporte</t>
  </si>
  <si>
    <t>Maestría en Niñez, Familia y Desarrollo en Contextos</t>
  </si>
  <si>
    <t>Maestría en Energía y Sostenibilidad</t>
  </si>
  <si>
    <t>Maestría en Derecho Laboral y de la Seguridad Social</t>
  </si>
  <si>
    <t>Especialización en Gerencia de Proyectos de Tecnologías de la Información</t>
  </si>
  <si>
    <t>Vigencia Acreditación (años)</t>
  </si>
  <si>
    <t>Estado Registro Calificado</t>
  </si>
  <si>
    <t>Resolución de Registro Calificado</t>
  </si>
  <si>
    <t>Obtenido</t>
  </si>
  <si>
    <t>Resolución 16737 del 20 de diciembre del 2012</t>
  </si>
  <si>
    <t>Resolución 6018 del 20 de mayo del 2013</t>
  </si>
  <si>
    <t>Resolución 9929 del 31 de julio del 2013</t>
  </si>
  <si>
    <t>Resolución 8963 del 16 de julio del 2013</t>
  </si>
  <si>
    <t>Resolución 414 del 23 de enero del 2013</t>
  </si>
  <si>
    <t>Resolución 16389 del 13 de diciembre del 2012</t>
  </si>
  <si>
    <t>Resolución 11073 del 14 de julio del 2014</t>
  </si>
  <si>
    <t>Resolución 9945 del 31 de julio del 2013</t>
  </si>
  <si>
    <t>Resolución 9941 del 31 de julio del 2013</t>
  </si>
  <si>
    <t>Resolución 6034 del 20 de mayo del 2013</t>
  </si>
  <si>
    <t>Resolución 8922 del 15 de julio del 2013</t>
  </si>
  <si>
    <t>Resolución 8960 del 16 de julio del 2013</t>
  </si>
  <si>
    <t>Resolución 12899 del 10 de octubre del 2012</t>
  </si>
  <si>
    <t>Resolución 11103 del 11 de septiembre del 2012</t>
  </si>
  <si>
    <t>Resolución 11036 del 11 de septiembre del 2012</t>
  </si>
  <si>
    <t>Resolución 16746 del 20 de diciembre del 2012</t>
  </si>
  <si>
    <t>Resolución 9944 del 31 de julio del 2013</t>
  </si>
  <si>
    <t>Resolución 850 del 22 de enero del 2014</t>
  </si>
  <si>
    <t>Resolución 16191 del 15 de noviembre del 2013</t>
  </si>
  <si>
    <t>Resolución 9940 del 31 de Julio del 2013</t>
  </si>
  <si>
    <t>Resolución 16185 del 15 de noviembre del 2013</t>
  </si>
  <si>
    <t>Resolución 9942 del 31 de Julio del 2013</t>
  </si>
  <si>
    <t>Resolución 16179 del 15 de noviembre del 2013</t>
  </si>
  <si>
    <t>Resolución 16195 del 15 de noviembre del 2013</t>
  </si>
  <si>
    <t>Resolución 16187 del 15 de noviembre del 2013</t>
  </si>
  <si>
    <t>Resolución 9930 del 31 de Julio del 2013</t>
  </si>
  <si>
    <t>Resolución 9934 del 31 de Julio del 2013</t>
  </si>
  <si>
    <t>Resolución 9903 del 22 de agosto del 2012</t>
  </si>
  <si>
    <t>Resolución 16190 del 15 de noviembre del 2013</t>
  </si>
  <si>
    <t>Resolución 10708 del 6 de septiembre del 2012</t>
  </si>
  <si>
    <t>Resolución 8924 del 15 de julio del 2013</t>
  </si>
  <si>
    <t>Resolución 9907 del 22 de agosto del 2012</t>
  </si>
  <si>
    <t>Resolución 10444 del 30 de agosto del 2012</t>
  </si>
  <si>
    <t>Resolución 10443 del 30 de agosto del 2012</t>
  </si>
  <si>
    <t>Resolución 6035 del 20 de mayo del 2013</t>
  </si>
  <si>
    <t>Resolución 9939 del 31 de julio del 2013</t>
  </si>
  <si>
    <t>Resolución 8533 del 24 de julio del 2012</t>
  </si>
  <si>
    <t>Resolución 3948 del 18 de abril del 2012</t>
  </si>
  <si>
    <t>Resolución 8923 del 15 de julio del 2013</t>
  </si>
  <si>
    <t>Resolución 8900 del 15 de julio del 2013</t>
  </si>
  <si>
    <t>Resolución 9980 del 31 de julio del 2013</t>
  </si>
  <si>
    <t>Resolución 849 del 22 de enero del 2014</t>
  </si>
  <si>
    <t>Resolución 8965 del 16 de julio del 2013</t>
  </si>
  <si>
    <t>Resolución 12944 del 23 de septiembre del 2013</t>
  </si>
  <si>
    <t>Resolución 12902 del 10 de octubre del 2012</t>
  </si>
  <si>
    <t>Resolución 2483 del 25 de febrero del 2015</t>
  </si>
  <si>
    <t>Resolución 19170 del 21 de septiembre del 2017</t>
  </si>
  <si>
    <t>Resolución 10424 del 22 de mayo del 2017</t>
  </si>
  <si>
    <t>Resolución 3592 del 18 de marzo del 2015</t>
  </si>
  <si>
    <t>Resolución 13299 del 1 de julio del 2017</t>
  </si>
  <si>
    <t>Resolución 16627 del 10 de octubre del 2018</t>
  </si>
  <si>
    <t>Resolución 26806 del 29 de noviembre del 2017</t>
  </si>
  <si>
    <t>Resolución 22103 del 24 de octubre del 2017</t>
  </si>
  <si>
    <t>Resolución 15171 del 2 de agosto del 2017</t>
  </si>
  <si>
    <t>Resolución 12711 del 28 de junio del 2017</t>
  </si>
  <si>
    <t>Resolución 19168 del 21 de septiembre del 2017</t>
  </si>
  <si>
    <t>Resolución 11311 del 27 de julio del 2015</t>
  </si>
  <si>
    <t>Resolución 19503 del 12 de octubre del 2016</t>
  </si>
  <si>
    <t>Resolución 4671 del 15 de marzo del 2017</t>
  </si>
  <si>
    <t>Resolución 3913 del 20 de marzo del 2014</t>
  </si>
  <si>
    <t>Resolución 19504 del 12 de octubre del 2016</t>
  </si>
  <si>
    <t>Resolución 25087 del 17 de noviembre del 2017</t>
  </si>
  <si>
    <t>Resolución 13614 del 15 de agosto del 2018</t>
  </si>
  <si>
    <t>Resolución 13061 del 13 de agosto del 2014</t>
  </si>
  <si>
    <t>Resolución 18356 del 10 de noviembre del 2015</t>
  </si>
  <si>
    <t>Resolución 3911 del 20 de marzo del 2014</t>
  </si>
  <si>
    <t>Resolución 4647 del 7 de mayo del 2012</t>
  </si>
  <si>
    <t>Resolución 15845 del 21 de septiembre del 2018</t>
  </si>
  <si>
    <t>Resolución 19045 del 30 de septiembre del 2016</t>
  </si>
  <si>
    <t>Resolución 13955 del 15 de agosto del 2018</t>
  </si>
  <si>
    <t>Resolución 3912 del 20 de marzo del 2014</t>
  </si>
  <si>
    <t>Resolución 15844 del 21 de septiembre del 2018</t>
  </si>
  <si>
    <t>Resolución 9219 del 7 de junio del 2018</t>
  </si>
  <si>
    <t>Resolución 6415 del 12 de abril del 2018</t>
  </si>
  <si>
    <t>Resolución 10867 del 23 de julio del 2015</t>
  </si>
  <si>
    <t>Resolución 13034 del 13 de agosto del 2014</t>
  </si>
  <si>
    <t>Resolución 1158 del 31 de enero del 2017</t>
  </si>
  <si>
    <t>Resolución 1273 del 28 de enero del 2016</t>
  </si>
  <si>
    <t>Resolución 9214 del 7 de junio del 2018</t>
  </si>
  <si>
    <t>Resolución 2844 del 16 de febrero del 2016</t>
  </si>
  <si>
    <t>Resolución 4648 del 7 de mayo del 2012</t>
  </si>
  <si>
    <t>Resolución 20196 del 27 de noviembre del 2014</t>
  </si>
  <si>
    <t>Resolución 13062 del 13 de agosto del 2014</t>
  </si>
  <si>
    <t>Resolución 2020 del 13 de febrero del 2018</t>
  </si>
  <si>
    <t>Resolución 4749 del 15 de abril del 2015</t>
  </si>
  <si>
    <t>Resolución 2935 del 22 de febrero del 2018</t>
  </si>
  <si>
    <t>Resolución 3595 del 18 de marzo del 2015</t>
  </si>
  <si>
    <t>Resolución 13618 del 15 de agosto del 2018</t>
  </si>
  <si>
    <t>Resolución 2858 del 16 de febrero del 2016</t>
  </si>
  <si>
    <t>Resolución 9735 del 18 de junio del 2018</t>
  </si>
  <si>
    <t>Resolución 14097 del 7 de septiembre del 2015</t>
  </si>
  <si>
    <t>Resolución 9418 del 7 de junio del 2018</t>
  </si>
  <si>
    <t>Resolución 7327 del 4 de mayo del 2018</t>
  </si>
  <si>
    <t>Resolución 20287 del 28 de noviembre del 2014</t>
  </si>
  <si>
    <t>Resolución 20349 del 28 de noviembre del 2014</t>
  </si>
  <si>
    <t>Resolución 12935 del 21 de agosto del 2015</t>
  </si>
  <si>
    <t>Resolución 13064 del 13 de agosto del 2014</t>
  </si>
  <si>
    <t>Resolución 14143 del 7 de septiembre del 2015</t>
  </si>
  <si>
    <t>Resolución 12919 del 21 de agosto del 2015</t>
  </si>
  <si>
    <t>Resolución 14096 del 7 de septiembre del 2015</t>
  </si>
  <si>
    <t>Resolución 4331 del 10 de marzo del 2017</t>
  </si>
  <si>
    <t>Resolución 20200 del 27 de noviembre del 2014</t>
  </si>
  <si>
    <t>Resolución 9417 del 7 de junio del 2018</t>
  </si>
  <si>
    <t>Resolución 13063 del 13 de agosto del 2014</t>
  </si>
  <si>
    <t>Resolución 1271 del 28 de enero del 2016</t>
  </si>
  <si>
    <t>Resolución 11334 del 27 de julio del 2015</t>
  </si>
  <si>
    <t>Resolución 4748 del 15 de abril del 2015</t>
  </si>
  <si>
    <t>Resolución 1310 del 28 de enero del 2016</t>
  </si>
  <si>
    <t>Resolución 20350 del 28 de noviembre del 2014</t>
  </si>
  <si>
    <t>Resolución 18797 del 11 de diciembre del 2018</t>
  </si>
  <si>
    <t>Resolución 570 del 23 de enero del 2017</t>
  </si>
  <si>
    <t>Resolución 132 del 16 de enero del 2017</t>
  </si>
  <si>
    <t>Resolución 22939 del 14 de diciembre del 2016</t>
  </si>
  <si>
    <t>Resolución 21811 del 22 de noviembre del 2016</t>
  </si>
  <si>
    <t>Resolución 7747 del 10 de mayo del 2018</t>
  </si>
  <si>
    <t>Resolución 8978 del 5 de junio del 2018</t>
  </si>
  <si>
    <t>Resolución 13945 del 15 de agosto del 2018</t>
  </si>
  <si>
    <t>Resolución 20232 del 26 de octubre del 2016</t>
  </si>
  <si>
    <t>Resolución 7334 del 4 de mayo del 2018</t>
  </si>
  <si>
    <t>Resolución 9220 del 7 de junio del 2018</t>
  </si>
  <si>
    <t>Resolución 15172 del 2 de agosto del 2017</t>
  </si>
  <si>
    <t>Resolución 20203 del 11 de diciembre del 2015</t>
  </si>
  <si>
    <t>Resolución 6869 del 13 de mayo del 2014</t>
  </si>
  <si>
    <t>Resolución 14119 del 7 de septiembre del 2015</t>
  </si>
  <si>
    <t>Resolución 12998 del 24 de agosto del 2015</t>
  </si>
  <si>
    <t>Resolución 22099 del 24 de octubre del 2017</t>
  </si>
  <si>
    <t>Resolución 3677 del 2 de marzo del 2018</t>
  </si>
  <si>
    <t>Resolución 9216 del 7 de junio del 2018</t>
  </si>
  <si>
    <t>Resolución 339 del 18 de enero del 2019</t>
  </si>
  <si>
    <t>Resolución 9736 del 18 de junio del 2018</t>
  </si>
  <si>
    <t>Resolución 9931 del 31 de julio del 2013</t>
  </si>
  <si>
    <t>Resolución 474 del 16 de enero del 2014</t>
  </si>
  <si>
    <t>Resolución 59 del 3 de enero del 2014</t>
  </si>
  <si>
    <t>Resolución 14559 del 16 de octubre del 2013</t>
  </si>
  <si>
    <t>Resolución 14565 del 16 de octubre del 2013</t>
  </si>
  <si>
    <t>Resolución 20219 del 27 de noviembre del 2014</t>
  </si>
  <si>
    <t>Resolución 2113 del 19 de febrero del 2014</t>
  </si>
  <si>
    <t>Resolución 21926 del 22 de noviembre del 2016</t>
  </si>
  <si>
    <t>Resolución 9737 del 18 de junio del 2018</t>
  </si>
  <si>
    <t>Resolución 851 del 22 de enero del 2014</t>
  </si>
  <si>
    <t>Resolución 3293 del 26 de febrero del 2018</t>
  </si>
  <si>
    <t>Resolución 10735 del 6 de septiembre del 2012</t>
  </si>
  <si>
    <t>Resolución 7099 del 30 de abril del 2018</t>
  </si>
  <si>
    <t>Resolución 13895 del 15 de agosto del 2018</t>
  </si>
  <si>
    <t>Resolución 918 del 24 de enero del 2014</t>
  </si>
  <si>
    <t>Resolución 21927 del 22 de noviembre del 2016</t>
  </si>
  <si>
    <t>Resolución 25086 del 17 de noviembre del 2017</t>
  </si>
  <si>
    <t>Resolución 19505 del 12 de octubre del 2016</t>
  </si>
  <si>
    <t>Resolución 18798 del 11 de diciembre del 2018</t>
  </si>
  <si>
    <t>Resolución 8712 del 3 de mayo del 2017</t>
  </si>
  <si>
    <t>Resolución 13897 del 15 de agosto del 2018</t>
  </si>
  <si>
    <t>Resolución 18799 del 11 de diciembre del 2018</t>
  </si>
  <si>
    <t>Resolución 7655 del 18 de abril del 2017</t>
  </si>
  <si>
    <t>Resolución 13967 del 15 de agosto del 2018</t>
  </si>
  <si>
    <t>Resolución 13896 del 15 de agosto del 2018</t>
  </si>
  <si>
    <t>Resolución 18800 del 11 de diciembre del 2018</t>
  </si>
  <si>
    <t>Resolución 13898 del 15 de agosto del 2018</t>
  </si>
  <si>
    <t>Resolución 13899 del 15 de agosto del 2018</t>
  </si>
  <si>
    <t>Resolución 19506 del 12 de octubre del 2016</t>
  </si>
  <si>
    <t>Resolución 8966 del 16 de julio del 2013</t>
  </si>
  <si>
    <t>Resolución 14835 del 22 de octubre del 2013</t>
  </si>
  <si>
    <t>Resolución 19509 del 12 de octubre del 2016</t>
  </si>
  <si>
    <t>Resolución 9215 del 7 de junio del 2018</t>
  </si>
  <si>
    <t>Resolución 540 del 9 de enero del 2015</t>
  </si>
  <si>
    <t>Resolución 122 del 3 de enero del 2014</t>
  </si>
  <si>
    <t>Resolución 20594 del 1 de noviembre del 2016</t>
  </si>
  <si>
    <t>Resolución 5868 del 4 de mayo del 2015</t>
  </si>
  <si>
    <t>Resolución 133 del 3 de enero del 2014</t>
  </si>
  <si>
    <t>Resolución 11985 del 6 de septiembre del 2013</t>
  </si>
  <si>
    <t>Resolución 10106 del 13 de julio del 2015</t>
  </si>
  <si>
    <t>Resolución 13615 del 15 de agosto del 2018</t>
  </si>
  <si>
    <t>Resolución 10512 del 14 de julio del 2015</t>
  </si>
  <si>
    <t>Resolución 22907 del 31 de diciembre del 2014</t>
  </si>
  <si>
    <t>Resolución 8065 del 17 de mayo del 2018</t>
  </si>
  <si>
    <t>Resolución 2486 del 25 de febrero del 2015</t>
  </si>
  <si>
    <t>Resolución 6409 del 12 de abril del 2018</t>
  </si>
  <si>
    <t>Resolución 9212 del 7 de junio del 2018</t>
  </si>
  <si>
    <t>Resolución 9213 del 7 de junio del 2018</t>
  </si>
  <si>
    <t>Resolución 6766 del 9 de mayo del 2014</t>
  </si>
  <si>
    <t>Resolución 11310 del 27 de julio del 2015</t>
  </si>
  <si>
    <t>Resolución 10436 del 22 de mayo del 2017</t>
  </si>
  <si>
    <t>Resolución 8977 del 5 de junio del 2018</t>
  </si>
  <si>
    <t>Resolución 1218 del 31 de enero del 2014</t>
  </si>
  <si>
    <t>Resolución 11074 del 14 de julio del 2014</t>
  </si>
  <si>
    <t>Resolución 10423 del 22 de mayo del 2017</t>
  </si>
  <si>
    <t>Resolución 10670 del 9 de julio del 2014</t>
  </si>
  <si>
    <t>Resolución 3693 del 2 de marzo del 2018</t>
  </si>
  <si>
    <t>Resolución 6909 del 24 de abril del 2018</t>
  </si>
  <si>
    <t>Resolución 3793 del 29 de febrero del 2016</t>
  </si>
  <si>
    <t>Licenciatura en Lenguas Modernas Con Énfasis en Inglés y Francés</t>
  </si>
  <si>
    <t>Resolución 6766 del 31 de mayo del 2013</t>
  </si>
  <si>
    <t>Resolución 9910 del 22 de agosto del 2012</t>
  </si>
  <si>
    <t>No Acreditado</t>
  </si>
  <si>
    <t>Resolución 15695 del 1 de noviembre del 2013</t>
  </si>
  <si>
    <t>Resolución 14968 del 19 de noviembre del 2012</t>
  </si>
  <si>
    <t>Resolución 10767 del 24 de noviembre del 2011</t>
  </si>
  <si>
    <t>Resolución 438 del 19 de enero del 2012</t>
  </si>
  <si>
    <t>Resolución 982 del 27 de febrero del 2009</t>
  </si>
  <si>
    <t>Resolución 1574 del 20 de marzo del 2009</t>
  </si>
  <si>
    <t>Resolución 12620 del 14 de agosto del 2015</t>
  </si>
  <si>
    <t>Resolución 16204 del 30 de septiembre del 2015</t>
  </si>
  <si>
    <t>Resolución 13579 del 2 de septiembre del 2015</t>
  </si>
  <si>
    <t>Resolución 6971 del 15 de mayo del 2015</t>
  </si>
  <si>
    <t>Resolución 10768 del 24 de noviembre del 2011</t>
  </si>
  <si>
    <t>Resolución 22938 del 31 de diciembre del 2014</t>
  </si>
  <si>
    <t>Resolución 1085 del 28 de enero del 2014</t>
  </si>
  <si>
    <t>Resolución 14317 del 7 de septiembre del 2015</t>
  </si>
  <si>
    <t>Resolución 12619 del 14 de agosto del 2015</t>
  </si>
  <si>
    <t>Resolución 437 del 19 de enero del 2012</t>
  </si>
  <si>
    <t>Resolución 5093 del 10 de abril del 2014</t>
  </si>
  <si>
    <t>Resolución 10610 del 14 de julio del 2015</t>
  </si>
  <si>
    <t>Resolución 4416 del 3 de junio del 2010</t>
  </si>
  <si>
    <t>Resolución 6809 del 6 de agosto del 2010</t>
  </si>
  <si>
    <t>Resolución 6692 del 9 de mayo del 2014</t>
  </si>
  <si>
    <t>Resolución 6464 del 23 de julio del 2010</t>
  </si>
  <si>
    <t>Resolución 2252 del 20 de febrero del 2014</t>
  </si>
  <si>
    <t>Resolución 3997 del 18 de abril del 2012</t>
  </si>
  <si>
    <t>Resolución 16213 del 30 de septiembre del 2015</t>
  </si>
  <si>
    <t>Resolución 7452 del 14 de junio del 2013</t>
  </si>
  <si>
    <t>Resolución 20963 del 22 de diciembre del 2015</t>
  </si>
  <si>
    <t>Resolución 16218 del 30 de septiembre del 2015</t>
  </si>
  <si>
    <t>Resolución 16178 del 30 de septiembre del 2015</t>
  </si>
  <si>
    <t>Resolución 12735 del 28 de diciembre del 2010</t>
  </si>
  <si>
    <t>Resolución 8891 del 19 de junio del 2015</t>
  </si>
  <si>
    <t>Resolución 8155 del 30 de mayo del 2014</t>
  </si>
  <si>
    <t>Resolución 22939 del 31 de diciembre del 2014</t>
  </si>
  <si>
    <t>Resolución 9911 del 22 de agosto del 2012</t>
  </si>
  <si>
    <t>Resolución 16198 del 30 de septiembre del 2015</t>
  </si>
  <si>
    <t>Resolución 16202 del 30 de septiembre del 2015</t>
  </si>
  <si>
    <t>Resolución 16821 del 19 de agosto del 2016</t>
  </si>
  <si>
    <t>Resolución 16192 del 30 de septiembre del 2015</t>
  </si>
  <si>
    <t>Resolución 9909 del 22 de agosto del 2012</t>
  </si>
  <si>
    <t>Resolución 1239 del 21 de febrero del 2011</t>
  </si>
  <si>
    <t>Resolución 10633 del 9 de julio del 2014</t>
  </si>
  <si>
    <t>Resolución 16182 del 30 de septiembre del 2015</t>
  </si>
  <si>
    <t>Resolución 16220 del 30 de septiembre del 2015</t>
  </si>
  <si>
    <t>Resolución 24502 del 10 de noviembre del 2017</t>
  </si>
  <si>
    <t>Resolución 16107 del 4 de agosto del 2016</t>
  </si>
  <si>
    <t>Resolución 24166 del 7 de noviembre del 2017</t>
  </si>
  <si>
    <t>Resolución 16727 del 24 de agosto del 2017</t>
  </si>
  <si>
    <t>Resolución 16231 del 30 de septiembre del 2015</t>
  </si>
  <si>
    <t>Resolución 29163 del 26 de diciembre del 2017</t>
  </si>
  <si>
    <t>Resolución 24512 del 10 de noviembre del 2017</t>
  </si>
  <si>
    <t>Resolución 24497 del 10 de noviembre del 2017</t>
  </si>
  <si>
    <t>Resolución 19150 del 30 de septiembre del 2016</t>
  </si>
  <si>
    <t>Resolución 11714 del 9 de junio del 2017</t>
  </si>
  <si>
    <t>Resolución 11715 del 9 de junio del 2017</t>
  </si>
  <si>
    <t>Resolución 14786 del 28 de julio del 2017</t>
  </si>
  <si>
    <t>Resolución 5129 del 23 de marzo del 2018</t>
  </si>
  <si>
    <t>Resolución 11548 del 17 de julio del 2018</t>
  </si>
  <si>
    <t>Resolución 17192 del 24 de octubre del 2018</t>
  </si>
  <si>
    <t>Resolución 6545 del 18 de abril del 2018</t>
  </si>
  <si>
    <t>Resolución 3985 del 12 de marzo del 2018</t>
  </si>
  <si>
    <t>Resolución 15337 del 12 de septiembre del 2018</t>
  </si>
  <si>
    <t>Resolución 19588 del 27 de septiembre del 2017</t>
  </si>
  <si>
    <t>Resolución 9417 del 8 de junio del 2018</t>
  </si>
  <si>
    <t>Resolución 17194 del 24 de octubre del 2018</t>
  </si>
  <si>
    <t>Resolución 11550 del 17 de julio del 2018</t>
  </si>
  <si>
    <t>Resolución 18588 del 3 de diciembre del 2018</t>
  </si>
  <si>
    <t>Resolución 9416 del 8 de junio del 2018</t>
  </si>
  <si>
    <t>Resolución 18584 del 3 de diciembre del 2018</t>
  </si>
  <si>
    <t>Resolución 18586 del 3 de diciembre del 2018</t>
  </si>
  <si>
    <t>Resolución 17193 del 24 de octubre del 2018</t>
  </si>
  <si>
    <t>Resolución 18587 del 3 de diciembre del 2018</t>
  </si>
  <si>
    <t>Resolución 11549 del 17 de julio del 2018</t>
  </si>
  <si>
    <t>Resolución 11551 del 17 de julio del 2018</t>
  </si>
  <si>
    <t>Resolución 9415 del 8 de junio del 2018</t>
  </si>
  <si>
    <t>Resolución 18585 del 3 de diciembre del 2018</t>
  </si>
  <si>
    <t>Resolución 17195 del 24 de octubre del 2018</t>
  </si>
  <si>
    <t>Resolución 9418 del 8 de junio del 2018</t>
  </si>
  <si>
    <t>Resolución 18583 del 3 de diciembre del 2018</t>
  </si>
  <si>
    <t>Resolución 17196 del 24 de octubre del 2018</t>
  </si>
  <si>
    <t>Resolución 4618 del 21 de marzo del 2018</t>
  </si>
  <si>
    <t>Resolución 12770 del 6 de agosto del 2018</t>
  </si>
  <si>
    <t>Resolución 9413 del 8 de junio del 2018</t>
  </si>
  <si>
    <t>Resolución 9414 del 8 de junio del 2018</t>
  </si>
  <si>
    <t>Resolución 3965 del 9 de marzo del 2018</t>
  </si>
  <si>
    <t>Resolución 3793 del 29 DE febrero del 2016</t>
  </si>
  <si>
    <t>Resolución 8962 del 16 de julio del 2013</t>
  </si>
  <si>
    <t>Resolución 9932 del 31 de julio del 2013</t>
  </si>
  <si>
    <t>Resolución 8958 del 16 de julio del 2013</t>
  </si>
  <si>
    <t>Resolución 9938 del 31 de julio del 2013</t>
  </si>
  <si>
    <t>Resolución 8964 del 16 de julio del 2013</t>
  </si>
  <si>
    <t>Resolución 9934 del 31 de julio del 2013</t>
  </si>
  <si>
    <t>Resolución 9937 del 31 de julio del 2013</t>
  </si>
  <si>
    <t>Resolución 9933 del 31 de julio del 2013</t>
  </si>
  <si>
    <t>Resolución 9943 del 31 de julio del 2013</t>
  </si>
  <si>
    <t>Resolución 9930 del 31 de julio del 2013</t>
  </si>
  <si>
    <t>Resolución 9935 del 31 de julio del 2013</t>
  </si>
  <si>
    <t>Resolución 9936 del 31 de julio del 2013</t>
  </si>
  <si>
    <t>Resolución 9942 del 31 de julio del 2013</t>
  </si>
  <si>
    <t>Resolución 9940 del 31 de julio del 2013</t>
  </si>
  <si>
    <t>Resolución 17086 del 27 de diciembre del 2012</t>
  </si>
  <si>
    <t>Resolución 3440 del 14 de marzo del 2014</t>
  </si>
  <si>
    <t>Resolución 8146 del 30 de mayo del 2014</t>
  </si>
  <si>
    <t>Resolución 11112 del 11 de septiembre del 2012</t>
  </si>
  <si>
    <t>Resolución 10445 del 30 de agosto del 2012</t>
  </si>
  <si>
    <t>Resolución 11269 del 16 de julio del 2014</t>
  </si>
  <si>
    <t>Resolución 17085 del 27 de diciembre del 2012</t>
  </si>
  <si>
    <t>Resolución 7760 del 26 de mayo del 2014</t>
  </si>
  <si>
    <t>Facultad de Ciencias de La Salud</t>
  </si>
  <si>
    <t>Créditos Núcleo de formación fundamental</t>
  </si>
  <si>
    <t>Créditos Énfasis</t>
  </si>
  <si>
    <t>Créditos Complementarias</t>
  </si>
  <si>
    <t>Créditos Énfasis + Complementarias</t>
  </si>
  <si>
    <t>Créditos Electivas</t>
  </si>
  <si>
    <t>Créditos Posgrado</t>
  </si>
  <si>
    <t>Especialización en Sistemas Gerenciales de Ingeniería: Énfasis en Informática</t>
  </si>
  <si>
    <t>Facultad o Instituto</t>
  </si>
  <si>
    <t>Inscritos</t>
  </si>
  <si>
    <t>Admitidos</t>
  </si>
  <si>
    <t>NeoJaverianos</t>
  </si>
  <si>
    <t>Tabla I-3: Obras de infraestructura física</t>
  </si>
  <si>
    <t>Tabla I-2: Distribución Planta física - Seccional Cali</t>
  </si>
  <si>
    <t>Tabla I-1: Distribución Planta física - Sede Central (Bogotá)</t>
  </si>
  <si>
    <t>Planta Física</t>
  </si>
  <si>
    <t>Tabla H-6: Equipos de cómputo para estudiantes</t>
  </si>
  <si>
    <t>Tabla H-5: Usuarios de los servicios bibliotecarios</t>
  </si>
  <si>
    <t>Tabla H-4: Usuarios capacitados en servicios bibliotecarios</t>
  </si>
  <si>
    <t>Tabla H-3: Sistema de Información Bibliográfico Javeriano (OLIB) - Seccional Cali</t>
  </si>
  <si>
    <t>Tabla H-2: Sistema de Información Bibliográfico Javeriano (SIBJA) - Sede Central (Bogotá)</t>
  </si>
  <si>
    <t>Tabla H-1: Producción Editorial</t>
  </si>
  <si>
    <t>Publicaciones, Recursos Bibliográficos y Tecnología</t>
  </si>
  <si>
    <t>Tabla G-1: Participantes Centro de Asesoría Psicológica y Salud - Sede Central (Bogotá)</t>
  </si>
  <si>
    <t>Medio Universitario</t>
  </si>
  <si>
    <t>Tabla F-4: Relación estudiantes por empleado administrativo</t>
  </si>
  <si>
    <t>Tabla F-3: Empleados administrativos según dedicación</t>
  </si>
  <si>
    <t>Tabla F-2: Empleados administrativos según género</t>
  </si>
  <si>
    <t>Tabla F-1: Empleados administrativos</t>
  </si>
  <si>
    <t>Tabla E-7: Proyectos de consultoría por línea</t>
  </si>
  <si>
    <t>Tabla E-6: Proyectos de consultoría por entidad contratante</t>
  </si>
  <si>
    <t>Tabla E-5: Proyectos de consultoría por tipo de entidad contratante</t>
  </si>
  <si>
    <t>Tabla E-4: Proyectos de consultoría por facultad o unidad</t>
  </si>
  <si>
    <t>Tabla E-2: Educación continua - Seccional Cali</t>
  </si>
  <si>
    <t>Tabla E-1: Educación continua - Sede Central (Bogotá)</t>
  </si>
  <si>
    <t>Servicio</t>
  </si>
  <si>
    <t>Tabla D-8: Jóvenes investigadores</t>
  </si>
  <si>
    <t>Tabla D-7: Producción intelectual indexada</t>
  </si>
  <si>
    <t>Tabla D-6: Revistas indexadas</t>
  </si>
  <si>
    <t>Tabla D-4: Actividades de investigación por tipo de actividad</t>
  </si>
  <si>
    <t>Tabla D-3: Actividades de investigación financiadas externamente</t>
  </si>
  <si>
    <t>Tabla D-2: Actividades de investigación financiadas internamente</t>
  </si>
  <si>
    <t>Tabla D-1: Proyectos de investigación</t>
  </si>
  <si>
    <t>Tabla C-16: Ascensos de categoría en escalafón</t>
  </si>
  <si>
    <t>Tabla C-15: Producción intelectual reconocida</t>
  </si>
  <si>
    <t>Tabla C-14: Puntos por producción intelectual (profesores planta)</t>
  </si>
  <si>
    <t>Tabla C-13: Relación estudiantes (pregrado) por total profesores en ETC</t>
  </si>
  <si>
    <t>Tabla C-12: Relación estudiantes (pregrado) por profesores en ETC de planta</t>
  </si>
  <si>
    <t>Tabla C-11: Relación estudiantes (pregrado) por profesor de planta</t>
  </si>
  <si>
    <t>Tabla C-10: Profesores de hora cátedra según título máximo en ETC</t>
  </si>
  <si>
    <t>Tabla C-9: Profesores de hora cátedra según máximo titulo</t>
  </si>
  <si>
    <t>Tabla C-8: Profesores de hora cátedra según género</t>
  </si>
  <si>
    <t>Tabla C-7: Profesores de hora cátedra</t>
  </si>
  <si>
    <t>Tabla C-6: Profesores de planta según categoría en el escalafón</t>
  </si>
  <si>
    <t>Tabla C-5: Profesores de planta según título máximo en ETC</t>
  </si>
  <si>
    <t>Tabla C-4: Profesores de planta según máximo título</t>
  </si>
  <si>
    <t>Tabla C-3: Profesores de planta según dedicación</t>
  </si>
  <si>
    <t>Tabla C-2: Profesores de planta según género</t>
  </si>
  <si>
    <t>Tabla C-1: Profesores de planta</t>
  </si>
  <si>
    <t>Tabla B-5: Cantidad de matriculados en dos o más programas</t>
  </si>
  <si>
    <t>Tabla B-4: Matriculados por metodología</t>
  </si>
  <si>
    <t>Tabla B-3: Matriculados por nivel</t>
  </si>
  <si>
    <t>Tabla B-2: Tasas de absorción por programa</t>
  </si>
  <si>
    <t>Tabla A-2: Número de programas</t>
  </si>
  <si>
    <t>Tabla A-1. Programas académicos</t>
  </si>
  <si>
    <t>Oferta Académica</t>
  </si>
  <si>
    <t>REPORTE</t>
  </si>
  <si>
    <t>Período</t>
  </si>
  <si>
    <t>Facultad Principal</t>
  </si>
  <si>
    <t>Primer Programa Académico</t>
  </si>
  <si>
    <t>Facultad Secundaria</t>
  </si>
  <si>
    <t>Segundo Programa Académico</t>
  </si>
  <si>
    <t>Especialización en Planeación Educativa</t>
  </si>
  <si>
    <t>Licenciatura en Educación Básica Primaria</t>
  </si>
  <si>
    <t>Maestría en Psicología Comunitaria</t>
  </si>
  <si>
    <t>Maestría en Estudios Contemporáneos de América Latina</t>
  </si>
  <si>
    <t>Especialización en Medicina Forense</t>
  </si>
  <si>
    <t>Maestría en Administración de Empresas Executive - EMBA</t>
  </si>
  <si>
    <t>Resolución 2026 del 15 de febrero del 2017</t>
  </si>
  <si>
    <t>Resolución 9833 del 31 de septiembre del 2013</t>
  </si>
  <si>
    <t>Resolución 11002 del 11 de septiembre del 2012</t>
  </si>
  <si>
    <t>Resolución 7905 del 16 de septiembre del 2012</t>
  </si>
  <si>
    <t>Resolución 9906 del 22 de agosto del 2012</t>
  </si>
  <si>
    <t>Resolución 9904 del 22 de agosto del 2012</t>
  </si>
  <si>
    <t>Resolución 9905 del 22 de agosto del 2012</t>
  </si>
  <si>
    <t>Resolución 13116 del 16 de octubre del 2012</t>
  </si>
  <si>
    <t>Resolución 6054 del 22 de mayo del 2013</t>
  </si>
  <si>
    <t>Resolución 20335 del 16 de diciembre del 2015</t>
  </si>
  <si>
    <t>Resolución 17704 del 22 de octubre del 2014</t>
  </si>
  <si>
    <t>Resolución 9908 del 22 de agosto del 2012</t>
  </si>
  <si>
    <t>Resolución 16334 del 30 de septiembre del 2015</t>
  </si>
  <si>
    <t>Resolución 9905 del 31 de julio del 2013</t>
  </si>
  <si>
    <t>Resolución 26807 del 29 de noviembre del 2017</t>
  </si>
  <si>
    <t>Resolución 20233 del 26 de octubre del 2016</t>
  </si>
  <si>
    <t>Resolución 13932 del 29 de agosto del 2014</t>
  </si>
  <si>
    <t>Resolución 7790 del 27 de mayo del 2014</t>
  </si>
  <si>
    <t>Resolución 364 del 14 de octubre del 2014</t>
  </si>
  <si>
    <t>Resolución 25115 del 17 de noviembre del 2017</t>
  </si>
  <si>
    <t>Resolución 711 del 13 de enero del 2015</t>
  </si>
  <si>
    <t>Resolución 154514 del 10 de noviembre del 2016</t>
  </si>
  <si>
    <t>Resolución 8670 del 10 de julio del 2013</t>
  </si>
  <si>
    <t>Resolución 6771 del 20 de junio del 2012</t>
  </si>
  <si>
    <t>Resolución 916 del 24 de enero del 2014</t>
  </si>
  <si>
    <t>Resolución 917 del 24 de enero del 2014</t>
  </si>
  <si>
    <t>Resolución 363 del 14 de enero del 2014</t>
  </si>
  <si>
    <t>Resolución 24760 del 14 de noviembre del 2017</t>
  </si>
  <si>
    <t>Resolución 10431 del 14 de julio del 2015</t>
  </si>
  <si>
    <t>Resolución 225 del 10 de enero del 2012</t>
  </si>
  <si>
    <t>Resolución 20204 del 11 de diciembre del 2015</t>
  </si>
  <si>
    <t>Resolución 5446 del 14 de abril del 2014</t>
  </si>
  <si>
    <t>Resolución 13128 del 16 de octubre del 2012</t>
  </si>
  <si>
    <t>Resolución 17767 del 22 de octubre del 2014</t>
  </si>
  <si>
    <t>Resolución 10957 del 11 de septiembre del 2012</t>
  </si>
  <si>
    <t>Resolución 5509 del 24 de marzo del 2017</t>
  </si>
  <si>
    <t>Resolución 12337 del 29 de diciembre del 2011</t>
  </si>
  <si>
    <t>Resolución 013617 del 15 de agosto del 2018</t>
  </si>
  <si>
    <t>Resolución 16757 del 20 de noviembre del 2013</t>
  </si>
  <si>
    <t>Resolución 16745 del 20 de diciembre del 2015</t>
  </si>
  <si>
    <t>Resolución 5956 del 31 de marzo del 2016</t>
  </si>
  <si>
    <t>Resolución 16764 del 20 de diciembre del 2012</t>
  </si>
  <si>
    <t>Resolución 5955 del 31 de marzo del 2016</t>
  </si>
  <si>
    <t>Resolución 7906 del 16 de julio del 2012</t>
  </si>
  <si>
    <t>Resolución 3905 del 20 de marzo del 2014</t>
  </si>
  <si>
    <t>Resolución 2842 del 16 de febrero del 2016</t>
  </si>
  <si>
    <t>Resolución 19172 del 21 de septiembre del 2017</t>
  </si>
  <si>
    <t>Resolución 13318 del 30 de junio del 2016</t>
  </si>
  <si>
    <t>Resolución 19507 del 12 de octubre del 2016</t>
  </si>
  <si>
    <t>Resolución 4215 del 10 de marzo del 2017</t>
  </si>
  <si>
    <t>Resolución 16748 del 20 de noviembre del 2013</t>
  </si>
  <si>
    <t>Resolución 016628 del 10 de octubre del 2018</t>
  </si>
  <si>
    <t>Tasa de Selección</t>
  </si>
  <si>
    <t>Tasa de Absorción</t>
  </si>
  <si>
    <t>Doctorado en Derecho</t>
  </si>
  <si>
    <t>Especialización en Logística</t>
  </si>
  <si>
    <t>Maestría en Administración de Empresas Executive</t>
  </si>
  <si>
    <t>Egresados</t>
  </si>
  <si>
    <t>Universidad Industrial de Santander (UIS)</t>
  </si>
  <si>
    <t>Beca Instituto Ciencias Social</t>
  </si>
  <si>
    <t>Beisyc</t>
  </si>
  <si>
    <t>Buenos Aires</t>
  </si>
  <si>
    <t>CED</t>
  </si>
  <si>
    <t>Colegio Agustiniano</t>
  </si>
  <si>
    <t>Colegio Benalcazar</t>
  </si>
  <si>
    <t>Colegio Berchmans</t>
  </si>
  <si>
    <t>Colegio Hispano</t>
  </si>
  <si>
    <t>Colegio Stella Maris</t>
  </si>
  <si>
    <t>Descuento Rectoría</t>
  </si>
  <si>
    <t>Javeriana Acces</t>
  </si>
  <si>
    <t>Pacioli</t>
  </si>
  <si>
    <t>Pueblo Nuevo</t>
  </si>
  <si>
    <t>Que nada te detenga</t>
  </si>
  <si>
    <t>Apoyo Javeriana ACCES</t>
  </si>
  <si>
    <t>Beca Desempeño Medio Universitario</t>
  </si>
  <si>
    <t>Colegio Americano</t>
  </si>
  <si>
    <t>Colegio Claret</t>
  </si>
  <si>
    <t>Colegio Sagrado Corazón</t>
  </si>
  <si>
    <t>Magis I</t>
  </si>
  <si>
    <t>Hewlett Packard Enterprise</t>
  </si>
  <si>
    <t>Descuento Uniminuto</t>
  </si>
  <si>
    <t>Descuento Colaborador Col Berchman</t>
  </si>
  <si>
    <t>Descuento Egresado Col Berchmans</t>
  </si>
  <si>
    <t>Descuento Egresado Col StellaMaris 1er</t>
  </si>
  <si>
    <t>Descuento Egresados Col Benalcazar</t>
  </si>
  <si>
    <t>Descuento Egresados Col Philadelphia</t>
  </si>
  <si>
    <t>Descuento Egresado Col Hispano</t>
  </si>
  <si>
    <t>Descuento Egresado Col Lacordaire</t>
  </si>
  <si>
    <t>Descuento Egresado Liceo Benalcazar 2do</t>
  </si>
  <si>
    <t>Descuento Egresado Liceo Benalcazar</t>
  </si>
  <si>
    <t>Descuento Egresado Col</t>
  </si>
  <si>
    <t>Cotutela</t>
  </si>
  <si>
    <t>Universidade de Ribeirão Preto</t>
  </si>
  <si>
    <t>ICHEC Brussels Management School</t>
  </si>
  <si>
    <t>Kwantlen Polythecnic University</t>
  </si>
  <si>
    <t>University of Cincinnati</t>
  </si>
  <si>
    <t>University of Utah Health</t>
  </si>
  <si>
    <t>University of South Carolina</t>
  </si>
  <si>
    <t>Universidade do Porto</t>
  </si>
  <si>
    <t>University of Applied Sciences and Arts Northwestern Switzerland</t>
  </si>
  <si>
    <t>IESEG School of Management</t>
  </si>
  <si>
    <t>Universidad Carlos III de Madrid</t>
  </si>
  <si>
    <t>Universidad Católica del Norte</t>
  </si>
  <si>
    <t>Universidad Nacional de Quilmes UNQ</t>
  </si>
  <si>
    <t>Universidad Privada Franz Tamayo</t>
  </si>
  <si>
    <t>Kwantlen Polytechnic University</t>
  </si>
  <si>
    <t xml:space="preserve">Costa Rica </t>
  </si>
  <si>
    <t xml:space="preserve">Ecuador </t>
  </si>
  <si>
    <t>Universidad de Alcalá UAH</t>
  </si>
  <si>
    <t xml:space="preserve">España </t>
  </si>
  <si>
    <t>Universitat Abat Oliba CEU</t>
  </si>
  <si>
    <t xml:space="preserve">Estados Unidos </t>
  </si>
  <si>
    <t xml:space="preserve">Francia </t>
  </si>
  <si>
    <t>Université Bordeaux Montaigne</t>
  </si>
  <si>
    <t>Burgundy School of Business</t>
  </si>
  <si>
    <t>Radboud Universiteit</t>
  </si>
  <si>
    <t>Shri Mata Vaishno Devi University</t>
  </si>
  <si>
    <t xml:space="preserve">Italia </t>
  </si>
  <si>
    <t>Instituto Europeo di Design (IED)</t>
  </si>
  <si>
    <t xml:space="preserve">México </t>
  </si>
  <si>
    <t>Paraguay</t>
  </si>
  <si>
    <t xml:space="preserve">Perú </t>
  </si>
  <si>
    <t>Universidad Católica Santo Toribio de Mogrovejo USAT</t>
  </si>
  <si>
    <t xml:space="preserve">Puerto Rico </t>
  </si>
  <si>
    <t>Ponce Health Sciences University</t>
  </si>
  <si>
    <t>University of Essex</t>
  </si>
  <si>
    <t>University of Applied Sciences and Arts Northwestern Switzerland- School of Business</t>
  </si>
  <si>
    <t>Dinamarca Copenhagen</t>
  </si>
  <si>
    <t>España Cadiz</t>
  </si>
  <si>
    <t>Estados Unidos Cincinnati</t>
  </si>
  <si>
    <t>Universidad Nacional Autónoma de México (UNAM)</t>
  </si>
  <si>
    <t>Suiza Aargau</t>
  </si>
  <si>
    <t>Argentina Quilmes</t>
  </si>
  <si>
    <t>España Girona</t>
  </si>
  <si>
    <t>Francia Bordeaux</t>
  </si>
  <si>
    <t>Bolivia La Paz</t>
  </si>
  <si>
    <t>Canadá Surrey</t>
  </si>
  <si>
    <t>Chile Arica</t>
  </si>
  <si>
    <t>Fundación Barceló</t>
  </si>
  <si>
    <t>Universidad de Tarapacá</t>
  </si>
  <si>
    <t>Paris-Tech</t>
  </si>
  <si>
    <t>INSEEC Business School</t>
  </si>
  <si>
    <t>Rijksuniversiteit Groningen/University of Groningen</t>
  </si>
  <si>
    <t>Nelson Mandela University</t>
  </si>
  <si>
    <t>Altınbaş University</t>
  </si>
  <si>
    <t>Marmara University</t>
  </si>
  <si>
    <t>España Madrid Alcalá de Henares</t>
  </si>
  <si>
    <t>España Bilbao</t>
  </si>
  <si>
    <t>La Salle-Universidad Ramón Llull</t>
  </si>
  <si>
    <t>Francia Pau</t>
  </si>
  <si>
    <t>Francia Dijon</t>
  </si>
  <si>
    <t>India Jammu</t>
  </si>
  <si>
    <t>Perú Chiclayo</t>
  </si>
  <si>
    <t>Puerto Rico Ponce</t>
  </si>
  <si>
    <t>Turquía Estambúl</t>
  </si>
  <si>
    <t>Associacao Universitaria da Francofonia</t>
  </si>
  <si>
    <t>Corporacion Agencia Afrocolombiana Hiler</t>
  </si>
  <si>
    <t>Federación Handicap International</t>
  </si>
  <si>
    <t>Fundacion Cardio Infantil</t>
  </si>
  <si>
    <t>Fundacion WWB Colombia</t>
  </si>
  <si>
    <t>Goldsmiths University of London</t>
  </si>
  <si>
    <t>Instituto Colombiano Para la Evaluación</t>
  </si>
  <si>
    <t>International Land Coalition Secretaria</t>
  </si>
  <si>
    <t>Pint Pharma Colombia Sas</t>
  </si>
  <si>
    <t>SDSN Association Inc</t>
  </si>
  <si>
    <t>Stitchting Porticus Foundation</t>
  </si>
  <si>
    <t>Taller de Iniciativas en Estudios Rurales</t>
  </si>
  <si>
    <t>University Of Freiburg</t>
  </si>
  <si>
    <t>Seattle Childrens Researach Institute</t>
  </si>
  <si>
    <t>Universidad de Columbia</t>
  </si>
  <si>
    <t>PacifiTIC</t>
  </si>
  <si>
    <t>Gem Colombia 2018(Universidad EAN,ICESI,CECAR,COOPERATIVA,UNINORTE)</t>
  </si>
  <si>
    <t>PORTICUS</t>
  </si>
  <si>
    <t>Movilidad de profesores para fomentar la investigación con instituciones extranjeras vicerrectoría de investigación convocatoria 2018</t>
  </si>
  <si>
    <t>Convocatoria interna no. 010 Apoyo a proyectos de creación e investigación artística - banco santander año 2018</t>
  </si>
  <si>
    <t>Convocatoria de apoyo a proyectos de creación centro ático 2018</t>
  </si>
  <si>
    <t>Pegistro de proyectos de investigación financiados con recursos propios de las facultades - institutos no adscritos a facultad.</t>
  </si>
  <si>
    <t>Apoyo a proyectos de investigación relacionados con la encíclica laudato si - vicerrectoría de investigación convocatoria 2018</t>
  </si>
  <si>
    <t>Apoyo a proyectos de tesis doctorales de la pontificia universidad javeriana vicerrectoría de investigación convocatoria 2018</t>
  </si>
  <si>
    <t>Apoyo a proyectos interdisciplinarios de investigación vicerrectoría de investigación convocatoria 2018</t>
  </si>
  <si>
    <t>Apoyo para la formulación de proyectos especiales de investigación que serán presentados a convocatorias con financiación externa vicerrectoría de investigación convocatoria 2018</t>
  </si>
  <si>
    <t>Apoyo a semilleros de investigación vicerrectoría de investigación convocatoria 2018</t>
  </si>
  <si>
    <t>Proyectos de Prueba de Concepto</t>
  </si>
  <si>
    <t>Convocatoria validación de pruebas de concepto - 2018 financiación de proyectos para el desarrollo de pruebas de concepto</t>
  </si>
  <si>
    <t>Jóvenes investigadores Colciencias 2017</t>
  </si>
  <si>
    <t>Cofinanciación permanente de proyectos de investigación con financiación externa 2017</t>
  </si>
  <si>
    <t>Financiación de proyectos 2017 hasta por 15 millones de pesos</t>
  </si>
  <si>
    <t>Reconocido</t>
  </si>
  <si>
    <t>Alimentos, Nutrición y Salud</t>
  </si>
  <si>
    <t>Perspectivas en ciclo vital, salud mental y psiquiatría</t>
  </si>
  <si>
    <t>Política y Economía de la Salud</t>
  </si>
  <si>
    <t>Grupo de Investigación en telecomunicaciones - SISCOM</t>
  </si>
  <si>
    <t>Bienestar, Trabajo, Cultura y Sociedad</t>
  </si>
  <si>
    <t>Bancamía S.A.</t>
  </si>
  <si>
    <t>Colegio Santa Luisa</t>
  </si>
  <si>
    <t>Autorregulador Mercado de Valores - AMV</t>
  </si>
  <si>
    <t>KPMG</t>
  </si>
  <si>
    <t>Colpensiones</t>
  </si>
  <si>
    <t>Schrader Camargo Colombia</t>
  </si>
  <si>
    <t>Transportadora de Gas Internacional - TGI</t>
  </si>
  <si>
    <t>Team</t>
  </si>
  <si>
    <t>Davivienda</t>
  </si>
  <si>
    <t>La Fayette</t>
  </si>
  <si>
    <t>Kandeo</t>
  </si>
  <si>
    <t>Grupo Sala</t>
  </si>
  <si>
    <t>Colfondos</t>
  </si>
  <si>
    <t>Corfad</t>
  </si>
  <si>
    <t>Bbraun Medical S.A</t>
  </si>
  <si>
    <t>Ejército Nacional - Dirección Personal</t>
  </si>
  <si>
    <t>Banco Davivienda S.A.</t>
  </si>
  <si>
    <t>Gran Tierra Energy Colombia LTDA</t>
  </si>
  <si>
    <t>Corficolombiana</t>
  </si>
  <si>
    <t>Nov Downhole de Colombia</t>
  </si>
  <si>
    <t>Financiera de Desarrollo Nacional - FDN</t>
  </si>
  <si>
    <t>Policía Nacional - Escuela de Inteligencia</t>
  </si>
  <si>
    <t>Comfamiliar Neiva</t>
  </si>
  <si>
    <t>Corporación de Educación del Norte del Tolima</t>
  </si>
  <si>
    <t>Greenfaith</t>
  </si>
  <si>
    <t>Policía Nacional - Escuela de Tecnologías</t>
  </si>
  <si>
    <t>Grupo Aval Acciones y Valores S.A.</t>
  </si>
  <si>
    <t>Agroidea S.A.S.</t>
  </si>
  <si>
    <t>Takeda S.A.S.</t>
  </si>
  <si>
    <t>Laboratorios Abbott</t>
  </si>
  <si>
    <t>Christian Aid</t>
  </si>
  <si>
    <t>Fundación Emaus</t>
  </si>
  <si>
    <t>Hospital Universitario de la Samaritana</t>
  </si>
  <si>
    <t>Compañía de Seguros Bolívar S.A.</t>
  </si>
  <si>
    <t>Colpatria Seguros de Vida S.A.</t>
  </si>
  <si>
    <t>Aerovías del Continente Americano S.A - AVIANCA</t>
  </si>
  <si>
    <t>Asociación para las Ciencias de la Vida ILSI NOR ANDINO</t>
  </si>
  <si>
    <t>Cerro Matoso S.A.</t>
  </si>
  <si>
    <t>Codensa S.A ESP</t>
  </si>
  <si>
    <t>Colmena Seguros</t>
  </si>
  <si>
    <t>Consorcio UT SED 2018</t>
  </si>
  <si>
    <t>Corporación de Alta Tecnología para la Defensa - CODALTEC</t>
  </si>
  <si>
    <t>Empochiquinquirá E.S.P.</t>
  </si>
  <si>
    <t>Empresa de Acueducto y Alcantarillado de Pereira S.A.S E.S.P</t>
  </si>
  <si>
    <t>Gramalote Colombia Limited</t>
  </si>
  <si>
    <t>Induprimas S.A.S</t>
  </si>
  <si>
    <t>Laboratorio Franco Colombiano Lafrancol S.A.S.</t>
  </si>
  <si>
    <t>Municipio de Chía</t>
  </si>
  <si>
    <t>Occidental de Colombia LLC</t>
  </si>
  <si>
    <t>Organización de Estados Iberoamericanos para la Educación la Ciencia y la Cultura OEI</t>
  </si>
  <si>
    <t>Organización Terpel S.A.</t>
  </si>
  <si>
    <t>Programa de las Naciones Unidas para el Desarrollo - PNUD</t>
  </si>
  <si>
    <t>Desarrollo Industrial y Tecnológico; Salud y Seguridad Social</t>
  </si>
  <si>
    <t>Universidad Complutense</t>
  </si>
  <si>
    <t>Comercial Nutresa S . A . S</t>
  </si>
  <si>
    <t>Lewis &amp; Clark College</t>
  </si>
  <si>
    <t>M3M-G3W ASBL-VZW</t>
  </si>
  <si>
    <t>VRI 01 - Convocatoria interna - permanente - apoyo a la publicación de artículos de investigación 2015</t>
  </si>
  <si>
    <t>VRI 03 - Convocatoria interna - financiación de estancias posdoctorales de investigadores externos a la Pontificia Universidad Javeriana 2015</t>
  </si>
  <si>
    <t>VRI 13 - Convocatoria interna - permanente - apoyo a proyectos de investigación conjuntos entre profesores de la PUJ Bogotá y Seccional Cali</t>
  </si>
  <si>
    <t>Convocatoria Interna N° 01 de 2016 - permanente - Apoyo a la publicación de artículos de investigación</t>
  </si>
  <si>
    <t>Programa Panamazonico</t>
  </si>
  <si>
    <t>Convocatoria Interna N° 03 de 2016 Financiación de estancias posdoctorales en la Pontificia Universidad Javeriana</t>
  </si>
  <si>
    <t>Convocatoria Interna N° 04 de 2016 Apoyo a proyectos de investigación de profesores de planta con título de doctor</t>
  </si>
  <si>
    <t>Convocatoria Interna N° 05 de 2016 Financiación de proyectos de investigación como apoyo a los programas de doctorado de la Pontificia Universidad Javeriana</t>
  </si>
  <si>
    <t>Convocatoria Interna N° 13 de 2016 Apoyo a proyectos de investigación conjuntos entre profesores de la PUJ Bogotá y seccional Cali</t>
  </si>
  <si>
    <t>Convocatoria N° 013 de 2017 - Apoyo a proyectos de investigación conjuntos entre profesores de la PUJ Bogotá y Seccional Cali.</t>
  </si>
  <si>
    <t>Convocatoria n° 01 de 2018 - apoyo a la publicación de artículos de investigación</t>
  </si>
  <si>
    <t>Convocatoria N° 017 de 2017 - Apoyo a proyectos de investigación sobre el impacto - incidencia social de la investigación de la Pontificia Universidad Javeriana.</t>
  </si>
  <si>
    <t>VRI 01 - Apoyo a la publicación de artículos de investigación</t>
  </si>
  <si>
    <t>VRI 03 - Financiación de estancias posdoctorales de investigadores externos a la Pontificia Universidad Javeriana</t>
  </si>
  <si>
    <t>VRI 04 - Apoyo a proyectos de investigación de profesores de planta con título de doctor</t>
  </si>
  <si>
    <t>VRI 05 - Financiación de proyectos de investigación como apoyo a los programas de doctorado de la Pontificia Universidad Javeriana</t>
  </si>
  <si>
    <t>VRI 06 - Apoyo a proyectos interdisciplinarios de investigación para el fortalecimiento de grupos de investigación</t>
  </si>
  <si>
    <t>VRI 07 - Financiación de trabajos de grado de maestrías de investigación de la Pontificia Universidad Javeriana</t>
  </si>
  <si>
    <t>VRI 09 - Financiación de proyectos de investigación básica y aplicada - Conjunta PUJ-HUSI</t>
  </si>
  <si>
    <t>VRI 08 - Apoyo a semilleros de investigación</t>
  </si>
  <si>
    <t>Cámara de Comercio de Bucaramanga</t>
  </si>
  <si>
    <t>Cámara de Comercio de Cúcuta</t>
  </si>
  <si>
    <t>Oleoducto Central - OCENSA</t>
  </si>
  <si>
    <t>Asociación Bancaria y de Entidades Financieras de Colombia - Asobancaria</t>
  </si>
  <si>
    <t>Aeronáutica Civil</t>
  </si>
  <si>
    <t>Cámara de Comercio de Yopal</t>
  </si>
  <si>
    <t>Dirección Nacional de Investigación</t>
  </si>
  <si>
    <t>Diócesis de Tibú</t>
  </si>
  <si>
    <t>Contraloría General de la República</t>
  </si>
  <si>
    <t>Cámara de Comercio de Villavicencio</t>
  </si>
  <si>
    <t>Colegio Andino - Corporación Cultural Alejandro Von Humboldt</t>
  </si>
  <si>
    <t>Policía Nacional - Dirección Nacional de Escuelas</t>
  </si>
  <si>
    <t>Congregación de los Misioneros de la Preciosa Sangre</t>
  </si>
  <si>
    <t>ARL Colpatria</t>
  </si>
  <si>
    <t>FENALCO San Gil</t>
  </si>
  <si>
    <t>Carvajal Corporativo</t>
  </si>
  <si>
    <t>Manuelita Corporativa S.A.S</t>
  </si>
  <si>
    <t>Unisangil</t>
  </si>
  <si>
    <t>Nestlé</t>
  </si>
  <si>
    <t>Empresa Colombiana de Productos Veterinarios S.A. - Vecol S.A.</t>
  </si>
  <si>
    <t>Servicio Nacional de Aprendizaje (SENA) - Regional Tolima</t>
  </si>
  <si>
    <t>Oleoflores</t>
  </si>
  <si>
    <t>Servivir</t>
  </si>
  <si>
    <t>Facultad de Salud</t>
  </si>
  <si>
    <t>Facultad de Ingeniería, ISP Instituto de Salud Pública</t>
  </si>
  <si>
    <t>Isagen S.A. E.S.P</t>
  </si>
  <si>
    <t>PUJ - Subcentro de Seguridad y Riesgos Profesionales</t>
  </si>
  <si>
    <t>Superintendencia de Notariado y Registro</t>
  </si>
  <si>
    <t>La Fortuna S.A</t>
  </si>
  <si>
    <t>Instituto Colombiano de Derecho Tributario - ICDT</t>
  </si>
  <si>
    <t>Centro Nacional de Producción más Limpia</t>
  </si>
  <si>
    <t>La Fundación Foro Nacional por Colombia</t>
  </si>
  <si>
    <t>Asociación Nacional de Empresarios de Colombia - ANDI</t>
  </si>
  <si>
    <t>Escuela Corporativa</t>
  </si>
  <si>
    <t>Riesgo Tecnológico</t>
  </si>
  <si>
    <t>Desarrollo Rural</t>
  </si>
  <si>
    <t>Gestión Riego</t>
  </si>
  <si>
    <t>Responsabilidad Social</t>
  </si>
  <si>
    <t>Salud Sexual y Reproductiva</t>
  </si>
  <si>
    <t>Sostenibilidad Social y Laboral</t>
  </si>
  <si>
    <t>Democracia, Conflictos y Derechos Humanos</t>
  </si>
  <si>
    <t>Poder Político Justicia y Normatividad</t>
  </si>
  <si>
    <t>Recursos Naturales, Infraestructura y Medio Ambiente</t>
  </si>
  <si>
    <t>Estudios Económicos y Sociales</t>
  </si>
  <si>
    <t>Equidad e Inclusión Social</t>
  </si>
  <si>
    <t>Universidad Autónoma</t>
  </si>
  <si>
    <t>Programa Autónoma</t>
  </si>
  <si>
    <t>Programa Muevete</t>
  </si>
  <si>
    <t>Corporación Universitaria Comfacauca</t>
  </si>
  <si>
    <t>Fundacion Universidad de Bogota - Jorge Tadeo Lozano</t>
  </si>
  <si>
    <t>Universidad de Santander - UDES</t>
  </si>
  <si>
    <t>Karlsruher Institut für Technologie</t>
  </si>
  <si>
    <t>Universidad Nacional de Cuyo</t>
  </si>
  <si>
    <t>Universidad Nacional de Lanús</t>
  </si>
  <si>
    <t>Pontificia Universidade Católica do Rio de Janeiro</t>
  </si>
  <si>
    <t>Universidade do Vale do Rios do Sinos</t>
  </si>
  <si>
    <t>Universidade Federal de Goiás</t>
  </si>
  <si>
    <t>Universidade Estadual de Santa Cruz</t>
  </si>
  <si>
    <t>Universidad Austral</t>
  </si>
  <si>
    <t>Universidad Mayor</t>
  </si>
  <si>
    <t>Universidad de Las Palmas de Gran Canaria</t>
  </si>
  <si>
    <t>Universidad de Santiago de Compostela</t>
  </si>
  <si>
    <t>Universitat Pompeu Fabra</t>
  </si>
  <si>
    <t>Estice International Business School</t>
  </si>
  <si>
    <t>Rijksuniversiteit Groningen</t>
  </si>
  <si>
    <t>Universidad de Ciencias y Artes de Chiapas</t>
  </si>
  <si>
    <t>Universidad Iberoamericana Ciudad de México</t>
  </si>
  <si>
    <t>Universidad Nacional de Quilmes</t>
  </si>
  <si>
    <t>Argentina Buenos Aires Remedios de Escalada</t>
  </si>
  <si>
    <t>Argentina Villa María</t>
  </si>
  <si>
    <t>Bélgica Ottignies-Louvain-la-Neuve</t>
  </si>
  <si>
    <t>Brasil Rio de Janeiro</t>
  </si>
  <si>
    <t>Brasil São Leopoldo</t>
  </si>
  <si>
    <t>Universität zu Köln</t>
  </si>
  <si>
    <t>Brasil Bahía</t>
  </si>
  <si>
    <t>Brasil Goiânia</t>
  </si>
  <si>
    <t>Université de Montréal</t>
  </si>
  <si>
    <t>Instituto Profesional - DUOC UC</t>
  </si>
  <si>
    <t>Esade Law School, Ramon Llull University</t>
  </si>
  <si>
    <t>Transforming Arts Institute (TAI)</t>
  </si>
  <si>
    <t>Universidad de Jaén</t>
  </si>
  <si>
    <t>España Jaén</t>
  </si>
  <si>
    <t>Universitat Autónoma de Barcelona</t>
  </si>
  <si>
    <t>Estados Unidos Washington Spokane</t>
  </si>
  <si>
    <t>L-Ecole Superieure Des Sciences Commerciales D-Angers, Essca</t>
  </si>
  <si>
    <t>L-Université Sorbonne Nouvelle-Paris 3</t>
  </si>
  <si>
    <t>Guatemala Ciudad de Guatemala</t>
  </si>
  <si>
    <t>Vu University Amsterdam</t>
  </si>
  <si>
    <t>Italia Turin</t>
  </si>
  <si>
    <t>Politecnico di Turin</t>
  </si>
  <si>
    <t>Instituto Tecnológico de Estudios Superiores de Occidente (ITESO) - Universidad Jesuita de Guadalajara</t>
  </si>
  <si>
    <t>México Tamaulipas</t>
  </si>
  <si>
    <t>México Chiapas</t>
  </si>
  <si>
    <t>Western Kentucky University</t>
  </si>
  <si>
    <t>Université de Montpellier</t>
  </si>
  <si>
    <t>Universidad Autónoma de Chiapas</t>
  </si>
  <si>
    <t>Universidad Católica Santo Toribio de Mogrovejo</t>
  </si>
  <si>
    <t>Universidad Nacional Agraria de la Selva</t>
  </si>
  <si>
    <t>Universidad Nacional Jorge Basadre Grohmann</t>
  </si>
  <si>
    <t>Universidad Cátolica del Uruguay</t>
  </si>
  <si>
    <t>Wake Forest University</t>
  </si>
  <si>
    <t>Pontifícia Universidade Católica do Río de Janeiro</t>
  </si>
  <si>
    <t>Universidade Federal de Minas Gerais</t>
  </si>
  <si>
    <t>Universidad Central</t>
  </si>
  <si>
    <t>Michigan University</t>
  </si>
  <si>
    <t>Universidad de Sonora</t>
  </si>
  <si>
    <t>Universität Magdeburg</t>
  </si>
  <si>
    <t>Université Du Québec Á Montreal  Uqam</t>
  </si>
  <si>
    <t>Lewis And Clark College</t>
  </si>
  <si>
    <t>Loyola - Nueva Orleans</t>
  </si>
  <si>
    <t>Red Sugar: Ntnu Noruega/St. Gallen Suiza</t>
  </si>
  <si>
    <t>Abo Akademi University</t>
  </si>
  <si>
    <t>L Université Sorbonne Nouvelle-Paris 3</t>
  </si>
  <si>
    <t>L-Université Montpellier 1</t>
  </si>
  <si>
    <t>Université Sorbonne Nouvelle - París Iii</t>
  </si>
  <si>
    <t>Radboud University</t>
  </si>
  <si>
    <t>Universidad Católica Portuguesa</t>
  </si>
  <si>
    <t>Europa Universität Flensburg</t>
  </si>
  <si>
    <t>Alemania Magdeburg</t>
  </si>
  <si>
    <t>Guangdong University of Foreign Studies</t>
  </si>
  <si>
    <t>University of Texas At Austin</t>
  </si>
  <si>
    <t>Universidad Católica de La Plata</t>
  </si>
  <si>
    <t>Universidad Privada Santa Cruz de La Sierra</t>
  </si>
  <si>
    <t>Pontifícia Universidade Católica de Campinas</t>
  </si>
  <si>
    <t>Universdiad Central de Chile</t>
  </si>
  <si>
    <t>Universidad Católica de La Santísima Concepción</t>
  </si>
  <si>
    <t>Universidad de La Rioja</t>
  </si>
  <si>
    <t>Institut National Polytechnique de Toulouse Enseeiht</t>
  </si>
  <si>
    <t>Universidad San Luis de Potosí</t>
  </si>
  <si>
    <t>Huate Ecole D’Ingénierie Et de Gestion Du Canton de Vaud</t>
  </si>
  <si>
    <t>Brasil Río de Janeiro</t>
  </si>
  <si>
    <t>Brasil Campinas</t>
  </si>
  <si>
    <t>Brasil Pernanbuco Recife</t>
  </si>
  <si>
    <t>Universidade Federal do Rio Grande do Norte</t>
  </si>
  <si>
    <t>Instituto Profesional Duoc UC</t>
  </si>
  <si>
    <t>Universidad Autónoma del Estado de Hidalgo</t>
  </si>
  <si>
    <t>Brasil Goiás</t>
  </si>
  <si>
    <t>Estados Unidos Nueva Orleans</t>
  </si>
  <si>
    <t>Estados Unidos Michigan</t>
  </si>
  <si>
    <t>Estados Unidos Kentucky Bowling Green</t>
  </si>
  <si>
    <t>Sapienza Universitá di Roma</t>
  </si>
  <si>
    <t>Universitá Degli Studi di Genova</t>
  </si>
  <si>
    <t>Universitá Degli Studi di Modena e Reggio Emilia</t>
  </si>
  <si>
    <t>Universitá Degli Studi di Milano</t>
  </si>
  <si>
    <t>Universitá Degli Studi di Roma Tor Vergata</t>
  </si>
  <si>
    <t>Centro de Enseñanza Técnica y Superior</t>
  </si>
  <si>
    <t>México Mexicali</t>
  </si>
  <si>
    <t>Instituto de Ecología (INECOL)</t>
  </si>
  <si>
    <t>México Pachuca</t>
  </si>
  <si>
    <t>México Sonora</t>
  </si>
  <si>
    <t>Universidad del Valle de Puebla</t>
  </si>
  <si>
    <t>Universidad Iberoamericana - Ciudad de México</t>
  </si>
  <si>
    <t>Universidad Iberoamericana - León</t>
  </si>
  <si>
    <t>Universidad Iberoamericana - Tijuana</t>
  </si>
  <si>
    <t>Universidad Iberoamericana - Torreón</t>
  </si>
  <si>
    <t>México Puebla</t>
  </si>
  <si>
    <t>Universidad Centroamericana de Nicaragua</t>
  </si>
  <si>
    <t>Perú Tingo María</t>
  </si>
  <si>
    <t>Perú Tacna</t>
  </si>
  <si>
    <t>Alemania Potsdam</t>
  </si>
  <si>
    <t>Alemania Gotinga</t>
  </si>
  <si>
    <t>Costa Rica San Pedro San José</t>
  </si>
  <si>
    <t>Estados Unidos Carolina del Norte Winston Salem</t>
  </si>
  <si>
    <t>Estados Unidos Connecticut New Haven</t>
  </si>
  <si>
    <t>Guatemala Guatemala</t>
  </si>
  <si>
    <t>México Monterrey Nuevo León</t>
  </si>
  <si>
    <t>México Chihuahua Juárez</t>
  </si>
  <si>
    <t>México Michoacán Morelia</t>
  </si>
  <si>
    <t>Bilateral/Ausjal</t>
  </si>
  <si>
    <t>Estancia Doctoral</t>
  </si>
  <si>
    <t>Coro Universitario</t>
  </si>
  <si>
    <t>Misión Social Pedro Arrupe</t>
  </si>
  <si>
    <t>Asistente Idiomas</t>
  </si>
  <si>
    <t>Tipo de Contrato</t>
  </si>
  <si>
    <t>Planta</t>
  </si>
  <si>
    <t>Cátedra</t>
  </si>
  <si>
    <t>Género</t>
  </si>
  <si>
    <t>Femenino</t>
  </si>
  <si>
    <t>Masculino</t>
  </si>
  <si>
    <t>Dedicación</t>
  </si>
  <si>
    <t>Título Máximo</t>
  </si>
  <si>
    <t>ETC</t>
  </si>
  <si>
    <t>Eximido de Título Universitario</t>
  </si>
  <si>
    <t>Sin Registro</t>
  </si>
  <si>
    <t>Categoría</t>
  </si>
  <si>
    <t>Instructor</t>
  </si>
  <si>
    <t>Asistente</t>
  </si>
  <si>
    <t>Asociado</t>
  </si>
  <si>
    <t>Titular</t>
  </si>
  <si>
    <t>Eventos locales</t>
  </si>
  <si>
    <t>Talleres/cursos/Asesorías/Conferencias</t>
  </si>
  <si>
    <t>Centro de Proyectos para el Desarrollo (CENDEX)</t>
  </si>
  <si>
    <t>Centro de Educación Asistida por Nuevas Tecnologías (CEANTIC)</t>
  </si>
  <si>
    <t>Vicerrectoría Academica</t>
  </si>
  <si>
    <t>Centro de Proyectos para El Desarrollo (CENDEX)</t>
  </si>
  <si>
    <t>Centro de Educación Asistida Por Nuevas Tecnologías (CEANTIC)</t>
  </si>
  <si>
    <t>Tiempo Completo</t>
  </si>
  <si>
    <t>Medio Tiempo</t>
  </si>
  <si>
    <t>Tiempo Parcial</t>
  </si>
  <si>
    <t>Centrode Proyectos para el Desarrollo (CENDEX)</t>
  </si>
  <si>
    <t>Centrode Educación Asistida por Nuevas Tecnologías (CEANTIC)</t>
  </si>
  <si>
    <t>Improvisación</t>
  </si>
  <si>
    <t>Porrismo</t>
  </si>
  <si>
    <t>Entrenamiento porteros</t>
  </si>
  <si>
    <t>Gastos Médicos por Accidente</t>
  </si>
  <si>
    <t>Accidentes en la institución</t>
  </si>
  <si>
    <t>Gastos Médicos por Riesgo Biológico</t>
  </si>
  <si>
    <t>Auxilio Funerario</t>
  </si>
  <si>
    <t>Fallecimiento de Padres</t>
  </si>
  <si>
    <t>Programa en extensión</t>
  </si>
  <si>
    <t>Tabla A-3: Programas de pregrado</t>
  </si>
  <si>
    <t>Facultad/Unidad</t>
  </si>
  <si>
    <t>Facultad</t>
  </si>
  <si>
    <t>Tasa de Graduación</t>
  </si>
  <si>
    <t>Tasa de Permanencia</t>
  </si>
  <si>
    <t>Tasa de Deserción</t>
  </si>
  <si>
    <t>#Profesores</t>
  </si>
  <si>
    <t>#Estudiantes</t>
  </si>
  <si>
    <t>Estudiantes/Profesor</t>
  </si>
  <si>
    <t>Profesores (ETC)</t>
  </si>
  <si>
    <t>Estudiantes/Profesor (ETC)</t>
  </si>
  <si>
    <t># Estudiantes Pre</t>
  </si>
  <si>
    <t># Estudiantes Pos</t>
  </si>
  <si>
    <t>Puntos de PI</t>
  </si>
  <si>
    <t>TOTAL FINANCIACIÓN</t>
  </si>
  <si>
    <t>#Productos</t>
  </si>
  <si>
    <t>Sistema de indexación y resumen</t>
  </si>
  <si>
    <t>Tipo Producto</t>
  </si>
  <si>
    <t>#Actividades</t>
  </si>
  <si>
    <t>#Participantes</t>
  </si>
  <si>
    <t>Facultad de Ciencias Económicas y Administrativas - Facultad de Ingeniería</t>
  </si>
  <si>
    <t>PUJ (Sede Central)</t>
  </si>
  <si>
    <t>Corporativos</t>
  </si>
  <si>
    <t>EMCALI</t>
  </si>
  <si>
    <t>Medicina Legal</t>
  </si>
  <si>
    <t>ITLA</t>
  </si>
  <si>
    <t>Pontificia Universidad Javeriana Seccional Cali</t>
  </si>
  <si>
    <t>#Proyectos</t>
  </si>
  <si>
    <t>Monto ($COP)</t>
  </si>
  <si>
    <t>Participación (%)</t>
  </si>
  <si>
    <t>Secretaría de Educación - Alcaldía de Santiago de Cali</t>
  </si>
  <si>
    <t>Fundación para el Desarrollo Integral del Valle del Cauca - FDI</t>
  </si>
  <si>
    <t>CORFECALI</t>
  </si>
  <si>
    <t>Ingredion Colombia</t>
  </si>
  <si>
    <t>MEDEX</t>
  </si>
  <si>
    <t>QBANO</t>
  </si>
  <si>
    <t>USAID</t>
  </si>
  <si>
    <t>PROPAL</t>
  </si>
  <si>
    <t>HEGOA</t>
  </si>
  <si>
    <t>Unión Europea</t>
  </si>
  <si>
    <t>Guernica</t>
  </si>
  <si>
    <t>PROMIGAS</t>
  </si>
  <si>
    <t>EDL</t>
  </si>
  <si>
    <t>Agencia para el Desarrollo Rural - ADR</t>
  </si>
  <si>
    <t>FXS</t>
  </si>
  <si>
    <t>GDIAM</t>
  </si>
  <si>
    <t>SIDOC</t>
  </si>
  <si>
    <t>Riopaila</t>
  </si>
  <si>
    <t>Equidad e Inclusión social</t>
  </si>
  <si>
    <t>Recursos naturales, infraestructura y medio ambiente</t>
  </si>
  <si>
    <t>Estudios Económicos y sociales</t>
  </si>
  <si>
    <t>Innovación y Emprendimiento</t>
  </si>
  <si>
    <t>Desarrollo Rural y Ordenamiento Territorial</t>
  </si>
  <si>
    <t>Línea de consultoría</t>
  </si>
  <si>
    <t>Evento</t>
  </si>
  <si>
    <t>Tipo de póliza</t>
  </si>
  <si>
    <t>#Estudiantes Pre</t>
  </si>
  <si>
    <t>#Estudiantes Pos</t>
  </si>
  <si>
    <t>Estudiantes/Empleados</t>
  </si>
  <si>
    <t>Tipo de actividad</t>
  </si>
  <si>
    <t>Líneas de trabajo</t>
  </si>
  <si>
    <t>Grupo</t>
  </si>
  <si>
    <t>Introducción a la Geometría Plana y Analítica</t>
  </si>
  <si>
    <t>Epistemología y Teoría del Derecho</t>
  </si>
  <si>
    <t>Inédita</t>
  </si>
  <si>
    <t>Psicopatología</t>
  </si>
  <si>
    <t>Iconos y Mitos</t>
  </si>
  <si>
    <t>Pesquisa 43</t>
  </si>
  <si>
    <t>Pesquisa 44</t>
  </si>
  <si>
    <t>Pesquisa 45</t>
  </si>
  <si>
    <t>Pesquisa 46</t>
  </si>
  <si>
    <t>Convocatoria San Francisco de Proyectos Sociales 4</t>
  </si>
  <si>
    <t>Don Armando Montaña Ríos</t>
  </si>
  <si>
    <t>Quinta Sión</t>
  </si>
  <si>
    <t>Encuentro Javeriano de Arte y Creatividad</t>
  </si>
  <si>
    <t>Sala móvil Portátiles Ciencias Clínicas</t>
  </si>
  <si>
    <t>Dispensador autoservicio de portátiles</t>
  </si>
  <si>
    <t>Área Administrativa</t>
  </si>
  <si>
    <t>Área administrativa</t>
  </si>
  <si>
    <t>Líneas directas/Fax</t>
  </si>
  <si>
    <t>Remodelaciones varias Edificio Administrativo</t>
  </si>
  <si>
    <t>Ed. HUSI Fac. Medicina P8-9</t>
  </si>
  <si>
    <t>Finca San Claver</t>
  </si>
  <si>
    <t>Ed. Pedro Arrupe S.J. - Capilla San Roque</t>
  </si>
  <si>
    <t>Peatonalización calle 42</t>
  </si>
  <si>
    <t>CJFD - Canchas de Squash</t>
  </si>
  <si>
    <t>CJFD - duchas, baños</t>
  </si>
  <si>
    <t>Ed. JMF Biblioteca - Señalización</t>
  </si>
  <si>
    <t>Ed. Emilio Arango S.J. Emisora P1</t>
  </si>
  <si>
    <t>Ed. Emilio Arango S.J. Vicerrectoría de Investigación P4</t>
  </si>
  <si>
    <t>Ed. Gabriel Maldonado S.J. Reforzamiento + Remodelación Etapa 8 (oficinas técnicos)</t>
  </si>
  <si>
    <t>Ed. Gabriel Maldonado S.J. Reforzamiento + Remodelación Etapa 7 (reforzamiento oriente)</t>
  </si>
  <si>
    <t>Ed. Emilio Arango S.J. Cafetería Central</t>
  </si>
  <si>
    <t>Ed. Jesús E. Ramírez S.J. Ascensores + Aulas</t>
  </si>
  <si>
    <t>Ed. Pablo VI Reforzamiento Etapa 1</t>
  </si>
  <si>
    <t>Instituto de Genética Humana (varios) P1</t>
  </si>
  <si>
    <t>Ed. Fernando Barón S.J. Auditorio Páramo Etapa 1</t>
  </si>
  <si>
    <t>Ed. Fernando Barón S.J. Baños puerta principal y pocetas internas</t>
  </si>
  <si>
    <t>Ed. Iemanya etapa 4</t>
  </si>
  <si>
    <t>Ed. Iemanya Etapa 3</t>
  </si>
  <si>
    <t>Ed. Iemanya Etapa 2</t>
  </si>
  <si>
    <t>Ed. Facultad Clínicas Odontológicas - Centro experimentación animal</t>
  </si>
  <si>
    <t>Casa Galán</t>
  </si>
  <si>
    <t>Ed. Capilla Nuestra Señora Del Camino S.J.</t>
  </si>
  <si>
    <t>Ed. José Gabriel Maldonado S.J. Reforzamiento y Remodelación Etapa 9 - ed. 42</t>
  </si>
  <si>
    <t>Ed. Gabriel Giraldo S.J. Cafetería piso 3</t>
  </si>
  <si>
    <t>Ed. Don Guillermo Castro, Caniles E2</t>
  </si>
  <si>
    <t>Ed. Rafael Arboleda S.J. Almacén Campus</t>
  </si>
  <si>
    <t>Ed. Rafael Barrientos Conto, Morfología S.J. Cubierta Morfología</t>
  </si>
  <si>
    <t>Ed. Jesús María Fernández S.J. Terraza</t>
  </si>
  <si>
    <t>Ed. Jesús María Fernández S.J. Sótano 2 fonoteca</t>
  </si>
  <si>
    <t>Ed. Facultad de Odontología - Clínicas Odontológicas S.J. Radiología Etapa 1</t>
  </si>
  <si>
    <t>Ed. Emilio Arango S.J. Punto de recepción documental</t>
  </si>
  <si>
    <t>Ed. Emilio Arango S.J. Control Acceso</t>
  </si>
  <si>
    <t>Ed. Rafael Arboleda S.J. Punto de correspondencia</t>
  </si>
  <si>
    <t>Ed. Rafael Arboleda S.J. Lenguas Modernas</t>
  </si>
  <si>
    <t>Ed. Rafael Arboleda S.J. Archivo Correspondencia</t>
  </si>
  <si>
    <t>Ed. Don Guillermo Castro - Café la estación</t>
  </si>
  <si>
    <t>Ed. Don Guillermo Castro - Aulas Gestión Cultural</t>
  </si>
  <si>
    <t>Ed. Emilio Arango S.J Baños Piso 3</t>
  </si>
  <si>
    <t>Educación Continua Zona norte Edificio Pacific Rubiales</t>
  </si>
  <si>
    <t>Ed. Gerardo Arango S.J. -Estudio 5</t>
  </si>
  <si>
    <t>Ed. Fernando Barón S.J. oficina correspondencia</t>
  </si>
  <si>
    <t>CJFD - Barandas</t>
  </si>
  <si>
    <t>Instituto de Genética Humana Pisos 2 y 3</t>
  </si>
  <si>
    <t>Ed. Manuel Briceño Punto de correspondencia</t>
  </si>
  <si>
    <t>Ed. Ramirez S.J Punto de correspondencia</t>
  </si>
  <si>
    <t>Ed. 5 Talleres Diseño Industrial - Cámaras</t>
  </si>
  <si>
    <t>Área total construida (Edificios)</t>
  </si>
  <si>
    <t>Servicios</t>
  </si>
  <si>
    <t>Vivienda Jesuita</t>
  </si>
  <si>
    <t>Zona deportiva multifuncional (pista, maquinas)</t>
  </si>
  <si>
    <t>LINK</t>
  </si>
  <si>
    <t>Ir</t>
  </si>
  <si>
    <t>Actividad</t>
  </si>
  <si>
    <t>Líneas de Acción</t>
  </si>
  <si>
    <t>Ejercicio físico y salud</t>
  </si>
  <si>
    <t>Deporte Formativo</t>
  </si>
  <si>
    <t>Deporte Representativo</t>
  </si>
  <si>
    <t>Prácticas Corporales Alternativas</t>
  </si>
  <si>
    <t>Prácticas de Acondicionamiento Físico</t>
  </si>
  <si>
    <t>Prácticas de Contacto con la Naturaleza</t>
  </si>
  <si>
    <t>Línea</t>
  </si>
  <si>
    <t>Mitos de la Música Nacional</t>
  </si>
  <si>
    <t>Filosofía y Dolor</t>
  </si>
  <si>
    <t>Movimientos Sociales de Internet</t>
  </si>
  <si>
    <t>Actualidad de Jesucristo</t>
  </si>
  <si>
    <t>Ecoteología</t>
  </si>
  <si>
    <t>Fe de Jesucristo</t>
  </si>
  <si>
    <t>Adiós a Lenín</t>
  </si>
  <si>
    <t>Formato</t>
  </si>
  <si>
    <t>Clase de documentación</t>
  </si>
  <si>
    <t>Biblioteca/Centro de Documentación</t>
  </si>
  <si>
    <t>Uso de equipos y salas de estudio</t>
  </si>
  <si>
    <r>
      <t>ÁREA (m</t>
    </r>
    <r>
      <rPr>
        <b/>
        <vertAlign val="superscript"/>
        <sz val="11"/>
        <color theme="0"/>
        <rFont val="Bahnschrift SemiCondensed"/>
        <family val="2"/>
      </rPr>
      <t>2)</t>
    </r>
  </si>
  <si>
    <t>Auditorio Alejandro Novoa</t>
  </si>
  <si>
    <t>Edificio  Gabriel Giraldo S.J.</t>
  </si>
  <si>
    <t>Edificio Angel Valtierra S.J.</t>
  </si>
  <si>
    <t>Edificio Carlos Arbeláez Camacho</t>
  </si>
  <si>
    <t>Edificio Carlos Ortiz S.J.</t>
  </si>
  <si>
    <t>Edificio Felix Restrepo S.J.</t>
  </si>
  <si>
    <t>Edificio Fernando Barón S.J.</t>
  </si>
  <si>
    <t>Edificio Gabriel Giraldo S.J.</t>
  </si>
  <si>
    <t>Edificio Gerardo Arango Puerta S.J.</t>
  </si>
  <si>
    <t>Edificio Jesús Emilio Ramírez S.J.</t>
  </si>
  <si>
    <t>Edificio Jesús María Fernández S.J.</t>
  </si>
  <si>
    <t>Edificio Jorge Hoyos S.J.</t>
  </si>
  <si>
    <t>Edificio José Del Carmen Acosta S.J.</t>
  </si>
  <si>
    <t>Edificio José Rafael Arboleda S.J.</t>
  </si>
  <si>
    <t>Edificio Julio Carrizosa</t>
  </si>
  <si>
    <t>Edificio Lorenzo Uribe S.J.</t>
  </si>
  <si>
    <t>Edificio Manuel Briceño Jauregui S.J.</t>
  </si>
  <si>
    <t>Edificio Pedro Arrupe S.J.</t>
  </si>
  <si>
    <t>Edificio Rafael Arboleda S.J.</t>
  </si>
  <si>
    <t>Salas de Cómputo de Educación Continua</t>
  </si>
  <si>
    <t>Salas de Cómputo</t>
  </si>
  <si>
    <t>Edificio Centro Javeriano de Formación Deportiva</t>
  </si>
  <si>
    <t>Edificio Facultad de Odontología</t>
  </si>
  <si>
    <t>Edificio Hospital Universitario de San Ignacio</t>
  </si>
  <si>
    <t>Edificio Talleres de Arquitectura</t>
  </si>
  <si>
    <t>Auditorios y Laboratorios</t>
  </si>
  <si>
    <t>De uso General</t>
  </si>
  <si>
    <t>Edificio CTAI - Facultad de Ingeniería</t>
  </si>
  <si>
    <t>Salas Cómputo Dti</t>
  </si>
  <si>
    <t>Ctai</t>
  </si>
  <si>
    <t>Ztec</t>
  </si>
  <si>
    <t>Aula Móvil</t>
  </si>
  <si>
    <t>Ciencias de La Información</t>
  </si>
  <si>
    <t>Biblioteca Alfonso Borrero Cabal S.J.</t>
  </si>
  <si>
    <t>Biblioteca Mario Valenzuela S.J.</t>
  </si>
  <si>
    <t>Salas de Cómputo, Edificio Fernando Barón S.J.</t>
  </si>
  <si>
    <t>Edificio José Gabriel Maldonado S.J.</t>
  </si>
  <si>
    <t>Uso General </t>
  </si>
  <si>
    <t>Auditorio/Sala Guillermo Hoyos</t>
  </si>
  <si>
    <t>Personal planta</t>
  </si>
  <si>
    <t>Oficina de Servicios Operacionales</t>
  </si>
  <si>
    <t>Uso</t>
  </si>
  <si>
    <t>Tipo de intervención</t>
  </si>
  <si>
    <t>Académico</t>
  </si>
  <si>
    <t>Administrativo</t>
  </si>
  <si>
    <t>Complementario</t>
  </si>
  <si>
    <t>Área (m2)</t>
  </si>
  <si>
    <t>Facultades</t>
  </si>
  <si>
    <t>Departamentos</t>
  </si>
  <si>
    <t>Extensión</t>
  </si>
  <si>
    <t>Dato</t>
  </si>
  <si>
    <t>Dato2</t>
  </si>
  <si>
    <t>Dato3</t>
  </si>
  <si>
    <t>Maestría en Extensión</t>
  </si>
  <si>
    <t>Acreditación Institucional de Alta Calidad</t>
  </si>
  <si>
    <t>Programas Acreditados de Pregrado</t>
  </si>
  <si>
    <t>Programas Acreditados de Posgrado</t>
  </si>
  <si>
    <t>Resolución 2333 del 6 de marzo de 2012 del MEN</t>
  </si>
  <si>
    <t>Estudiantes de la universidad hacia el exterior **</t>
  </si>
  <si>
    <t>Estudiantes extranjeros en la universidad</t>
  </si>
  <si>
    <t>Según título académico *</t>
  </si>
  <si>
    <t>Según equivalentes de tiempo completo</t>
  </si>
  <si>
    <t>Cantidad de Profesores</t>
  </si>
  <si>
    <t>Sub-Especialización Clínica</t>
  </si>
  <si>
    <t>Grupos de investigación reconocidos por  COLCIENCIAS</t>
  </si>
  <si>
    <t>Actividades de Educación Continua</t>
  </si>
  <si>
    <t>Participantes de Educación Continua</t>
  </si>
  <si>
    <t>Proyectos de consultoría</t>
  </si>
  <si>
    <t>Monto de proyectos de consultoría</t>
  </si>
  <si>
    <t>Hectáreas del campus</t>
  </si>
  <si>
    <t>Edificaciones</t>
  </si>
  <si>
    <t>Área total construida (m2)</t>
  </si>
  <si>
    <t>Número de títulos de libros</t>
  </si>
  <si>
    <t>Número de volúmenes de libros</t>
  </si>
  <si>
    <t>Bases de datos referenciales y de textos completos</t>
  </si>
  <si>
    <t>Valores</t>
  </si>
  <si>
    <t>10. Investigación</t>
  </si>
  <si>
    <t>11. Educación Contínua</t>
  </si>
  <si>
    <t>12. Consultorías</t>
  </si>
  <si>
    <t>13. Infraestructura Física</t>
  </si>
  <si>
    <t>14. Bibliotecas</t>
  </si>
  <si>
    <t>01. Información Institucional</t>
  </si>
  <si>
    <t>02. Programas Académicos</t>
  </si>
  <si>
    <t>03. Acreditación</t>
  </si>
  <si>
    <t>04. Estudiantes Matriculados</t>
  </si>
  <si>
    <t>05. Estudiantes Graduados</t>
  </si>
  <si>
    <t>06. Internacionalización</t>
  </si>
  <si>
    <t>07. Profesores de planta</t>
  </si>
  <si>
    <t>08. Profesores de hora cátedra</t>
  </si>
  <si>
    <t>09. Empleados Administrativos</t>
  </si>
  <si>
    <t>298.156</t>
  </si>
  <si>
    <t>61.343</t>
  </si>
  <si>
    <t>433.416</t>
  </si>
  <si>
    <t>86.454</t>
  </si>
  <si>
    <t>$11.447.424.490</t>
  </si>
  <si>
    <t>$11.900.389.952</t>
  </si>
  <si>
    <t>23.680</t>
  </si>
  <si>
    <t>7.697</t>
  </si>
  <si>
    <t>1.611</t>
  </si>
  <si>
    <t>1.722</t>
  </si>
  <si>
    <t>1.562</t>
  </si>
  <si>
    <t>3.269</t>
  </si>
  <si>
    <t>1.029</t>
  </si>
  <si>
    <t>1.387</t>
  </si>
  <si>
    <t>1.908</t>
  </si>
  <si>
    <t>7.145</t>
  </si>
  <si>
    <t>233.233m2</t>
  </si>
  <si>
    <t>116.720m2</t>
  </si>
  <si>
    <t>2.185</t>
  </si>
  <si>
    <t>1.293</t>
  </si>
  <si>
    <t>1.058</t>
  </si>
  <si>
    <t>Índice de tablas &gt;&gt;</t>
  </si>
  <si>
    <t>Boletín Estadístico</t>
  </si>
  <si>
    <t>Resumen Estadístico</t>
  </si>
  <si>
    <t>Propiedad exclusiva de la Pontificia Universidad Javeriana</t>
  </si>
  <si>
    <t>Tabla D-5: Grupos de investigación reconocidos por COLCIENCIAS</t>
  </si>
  <si>
    <t>Medellín</t>
  </si>
  <si>
    <t>Tunja</t>
  </si>
  <si>
    <t>Cartagena</t>
  </si>
  <si>
    <t>Química Farmacéutica</t>
  </si>
  <si>
    <t>Ingeniería Mecánica</t>
  </si>
  <si>
    <t>Finanzas</t>
  </si>
  <si>
    <t>Bioingeniería</t>
  </si>
  <si>
    <t>Ciencia de Datos</t>
  </si>
  <si>
    <t>Maestría en Seguridad Digital</t>
  </si>
  <si>
    <t>Maestría en Periodismo Científico</t>
  </si>
  <si>
    <t>Maestría en Paisajes Artificiales</t>
  </si>
  <si>
    <t>Maestría en Inteligencia Artificial</t>
  </si>
  <si>
    <t>Maestría en Cuidado de Enfermería Al Adulto Mayor</t>
  </si>
  <si>
    <t>Licenciatura en Educación Física</t>
  </si>
  <si>
    <t>Doctorado en Economía</t>
  </si>
  <si>
    <t>Maestría en Estudios Culturales Latinoamericanos</t>
  </si>
  <si>
    <t>Especialización en Derecho Matrimonial Canónico</t>
  </si>
  <si>
    <t>Maestría en Estrategia, Innovación y Competitividad</t>
  </si>
  <si>
    <t>Licenciatura en Literatura y Lengua Castellana</t>
  </si>
  <si>
    <t>Licenciatura en Ciencias Naturales y Educación Ambiental</t>
  </si>
  <si>
    <t>Ingeniería en Redes y Telecomunicaciones</t>
  </si>
  <si>
    <t>Doctorado en Ciencia y Tecnología de Materiales</t>
  </si>
  <si>
    <t>Especialización en Gestión de Empresas de la Economía Social y Solidaria</t>
  </si>
  <si>
    <t>Maestría en Estudios Críticos de las Migraciones Contemporáneas</t>
  </si>
  <si>
    <t>Maestría en Ingeniería del Internet de las Cosas</t>
  </si>
  <si>
    <t>Maestría en Ciencias del Laboratorio Clínico</t>
  </si>
  <si>
    <t>Maestría en Educación para la Innovación y las Ciudadanías</t>
  </si>
  <si>
    <t>Bucaramanga</t>
  </si>
  <si>
    <t>Resolución 006743 del 28 de junio 2019</t>
  </si>
  <si>
    <t>Código SNIES</t>
  </si>
  <si>
    <t>Especialización en Infectología</t>
  </si>
  <si>
    <t>Mercadeo</t>
  </si>
  <si>
    <t>Turismo</t>
  </si>
  <si>
    <t>Resolución 17341 del 27 de diciembre del 2019</t>
  </si>
  <si>
    <t>Resolución 6745 del 28 de junio del 2019</t>
  </si>
  <si>
    <t>Doctorado en Ingeniería y Ciencias Aplicadas</t>
  </si>
  <si>
    <t>Bachillerato Eclesiástico en Filosofía</t>
  </si>
  <si>
    <t>Bachillerato Eclesiástico en Teología</t>
  </si>
  <si>
    <t>Doctorado Eclesiástico en Filosofía</t>
  </si>
  <si>
    <t>Doctorado Eclesiástico en Teología</t>
  </si>
  <si>
    <t>Licenciatura Eclesiástica en Derecho Canónico</t>
  </si>
  <si>
    <t>Licenciatura Eclesiástica en Filosofía</t>
  </si>
  <si>
    <t>Licenciatura Eclesiástica en Teología</t>
  </si>
  <si>
    <t>Doctorado Eclesiástico en Derecho Canónico</t>
  </si>
  <si>
    <t>Eclesiástico</t>
  </si>
  <si>
    <t>Programa Eclesiástico</t>
  </si>
  <si>
    <t>Especialización en Seguridad y Salud en el Trabajo</t>
  </si>
  <si>
    <t>Resolución 6315 del 26 de diciembre de 2005</t>
  </si>
  <si>
    <t>Sin Registro Calificado</t>
  </si>
  <si>
    <t>Resolución 3906 del 18 de julio de 2006</t>
  </si>
  <si>
    <t>Maestría Periodismo Científico</t>
  </si>
  <si>
    <t>Especialización en Derecho Financiero y de Mercado de Valores</t>
  </si>
  <si>
    <t>Especialización en Gerencia Estratégica de la Innovación</t>
  </si>
  <si>
    <t>Especialización en Marketing Estratégico</t>
  </si>
  <si>
    <t>Maestría en Estudios Internacionales</t>
  </si>
  <si>
    <t>Administración De Empresas</t>
  </si>
  <si>
    <t>Diseño De Comunicación Visual</t>
  </si>
  <si>
    <t>Facultad de Ingeniería y Ciencias</t>
  </si>
  <si>
    <t>Gastronomía y Artes Culinarias</t>
  </si>
  <si>
    <t>Especialización en Animación Digital</t>
  </si>
  <si>
    <t>Especialización en Gestión de las Artes y la Cultura</t>
  </si>
  <si>
    <t>Maestría en Hábitat Sustentable</t>
  </si>
  <si>
    <t>Maestría en Comunicación en las Organizaciones</t>
  </si>
  <si>
    <t>Ingeniería Biomédica</t>
  </si>
  <si>
    <t>Resolución 17057 del 27 de diciembre del 2019</t>
  </si>
  <si>
    <t>Resolución 15816 del 18 de diciembre del 2019</t>
  </si>
  <si>
    <t>Resolución 3946 del 12 de abril del 2019</t>
  </si>
  <si>
    <t>Resolución 15492 del 18 de diciembre del 2019</t>
  </si>
  <si>
    <t>Resolución 2265 del 8 de Marzo del 2019</t>
  </si>
  <si>
    <t>Resolución 3321 del 4 de abril del 2019</t>
  </si>
  <si>
    <t>Resolución 5745 del 6 de junio del 2019</t>
  </si>
  <si>
    <t>Resolución 14462 del 13 de diciembre del 2019</t>
  </si>
  <si>
    <t>Resolución 3585 del 4 de abril del 2019</t>
  </si>
  <si>
    <t>Resolución 364 del 14 de enero del 2014</t>
  </si>
  <si>
    <t>Resolución 9738 del 18 de junio del 2018</t>
  </si>
  <si>
    <t>Resolución 014356 del 11 de diciembre del 2019</t>
  </si>
  <si>
    <t>Resolución 10913 del 1 de junio del 2016</t>
  </si>
  <si>
    <t>Resolución 16755 del 27 de diciembre del 2019</t>
  </si>
  <si>
    <t>Resolución 8623 del 14 de agosto del 2019</t>
  </si>
  <si>
    <t>Resolución 3320 del 2 de abril del 2019</t>
  </si>
  <si>
    <t>Resolución 15574 del 18 de diciembre del 2019</t>
  </si>
  <si>
    <t>Resolución 15577 del 18 de diciembre del 2019</t>
  </si>
  <si>
    <t>Resolución 13620 del 15 de agosto del 2018</t>
  </si>
  <si>
    <t>Resolución 8630 del 14 de agosto del 2019</t>
  </si>
  <si>
    <t>Resolución 14812 del 17 de diciembre del 2019</t>
  </si>
  <si>
    <t>Resolución 15901 del 18 de diciembre del 2019</t>
  </si>
  <si>
    <t>Resolución 3586 del 4 de abril del 2019</t>
  </si>
  <si>
    <t>Resolución 9054 del 28 de agosto del 2019</t>
  </si>
  <si>
    <t>Resolución 15902 del 18 de diciembre del 2019</t>
  </si>
  <si>
    <t>Resolución 4014 del 12 de marzo del 2018</t>
  </si>
  <si>
    <t>Resolución 1104 del 30 de enero del 2019</t>
  </si>
  <si>
    <t>Resolución 11935 del 14 de noviembre del 2019</t>
  </si>
  <si>
    <t>Resolución 13617 del 15 de agosto del 2018</t>
  </si>
  <si>
    <t>Resolución 16754 del 27 de diciembre del 2019</t>
  </si>
  <si>
    <t>Resolución 16756 del 27 de diciembre del 2019</t>
  </si>
  <si>
    <t>Resolución 14990 del 22 de octubre del 2014</t>
  </si>
  <si>
    <t>Resolución 8172 del 5 de agosto del 2019</t>
  </si>
  <si>
    <t>Resolución 16086 del 31 de marzo del 2016</t>
  </si>
  <si>
    <t>Resolución 015840 del 21 de septiembre del 2018</t>
  </si>
  <si>
    <t>Resolución 5884 del 7 de junio del 2019</t>
  </si>
  <si>
    <t>Resolución 8616 del 14 de Agosto del 2019</t>
  </si>
  <si>
    <t>Resolución 15977 del 16 de febrero del 2016</t>
  </si>
  <si>
    <t>Licenciatura en Educación Básica en Humanidades y Lengua Castellana</t>
  </si>
  <si>
    <t>Apoyos a Docentes (MEN y SED)</t>
  </si>
  <si>
    <t>Generación E</t>
  </si>
  <si>
    <t>Otras entidades externas</t>
  </si>
  <si>
    <t>Colegio Agustiniano Campestre - Palmira</t>
  </si>
  <si>
    <t>Colegio Hispanoamericano</t>
  </si>
  <si>
    <t>Colegio Philadelphia Internacional</t>
  </si>
  <si>
    <t>Colegio Santa María Stella Maris</t>
  </si>
  <si>
    <t>Dilian Francisca Toro</t>
  </si>
  <si>
    <t>Fe y Alegría - Cisco</t>
  </si>
  <si>
    <t>Pacioli II</t>
  </si>
  <si>
    <t>Solidario</t>
  </si>
  <si>
    <t>Que nada te detenga Medicina</t>
  </si>
  <si>
    <t>Que nada te detenga Negocios</t>
  </si>
  <si>
    <t>Universität Viadrina Frankfurt (Oder)</t>
  </si>
  <si>
    <t>Universidad Tres de Febrero</t>
  </si>
  <si>
    <t>Torrens University Australia</t>
  </si>
  <si>
    <t>Universidade de Brasília</t>
  </si>
  <si>
    <t>Universidad Técnica Federico Santa María</t>
  </si>
  <si>
    <t>The Chinese State Key Laboratory of Virtual Reality and Systems</t>
  </si>
  <si>
    <t>Changchun University</t>
  </si>
  <si>
    <t>Chongqing University of Posts and Telecommunications</t>
  </si>
  <si>
    <t>Shanghai Business School</t>
  </si>
  <si>
    <t>University of Central Florida</t>
  </si>
  <si>
    <t>Université Jean Moulin Lyon 3</t>
  </si>
  <si>
    <t>Institut Polytechnique de Bordeaux</t>
  </si>
  <si>
    <t>The University of Aizu</t>
  </si>
  <si>
    <t>Kyoto University of Foreign Studies</t>
  </si>
  <si>
    <t>Universidad Intercultural del Estado de México</t>
  </si>
  <si>
    <t>Países Bajos</t>
  </si>
  <si>
    <t>Universidad de Girona</t>
  </si>
  <si>
    <t>Universidad Politecnica de Cataluña</t>
  </si>
  <si>
    <t>Universidad Loyola Andalucía</t>
  </si>
  <si>
    <t>Boston College</t>
  </si>
  <si>
    <t>American University</t>
  </si>
  <si>
    <t>Georgetown University</t>
  </si>
  <si>
    <t>Florida International University</t>
  </si>
  <si>
    <t>Corvinus University of Budapest</t>
  </si>
  <si>
    <t>University of Amsterdam</t>
  </si>
  <si>
    <t>Doble titulación</t>
  </si>
  <si>
    <t>Alemania Frankfurt Oder</t>
  </si>
  <si>
    <t>Brasil Brasília</t>
  </si>
  <si>
    <t>China Changchun</t>
  </si>
  <si>
    <t>China Chongqing</t>
  </si>
  <si>
    <t>China Shanghai</t>
  </si>
  <si>
    <t>España Santander</t>
  </si>
  <si>
    <t>Estados Unidos Houston</t>
  </si>
  <si>
    <t>Estados Unidos Orlando</t>
  </si>
  <si>
    <t>Estados Unidos Washington D.C.</t>
  </si>
  <si>
    <t>Japón Aizu</t>
  </si>
  <si>
    <t>Japón Kyoto</t>
  </si>
  <si>
    <t>México San Felipe del Progreso</t>
  </si>
  <si>
    <t>México Tijuana</t>
  </si>
  <si>
    <t>Paraguay Asunción</t>
  </si>
  <si>
    <t>Países Bajos Amsterdam</t>
  </si>
  <si>
    <t>Suiza Bern</t>
  </si>
  <si>
    <t>Programa Mariana</t>
  </si>
  <si>
    <t>Universidad Mariana</t>
  </si>
  <si>
    <t>Colombia Pasto</t>
  </si>
  <si>
    <t>Universidad Antonio Nariño</t>
  </si>
  <si>
    <t>Hochschule für Wirtschaft und Recht HWR Berlin</t>
  </si>
  <si>
    <t>HWR Berlín</t>
  </si>
  <si>
    <t>Instituto Tecnológico de Celaya</t>
  </si>
  <si>
    <t>Instituto Tecnológico de Chihuahua II</t>
  </si>
  <si>
    <t>ITESO Universidad Jesuita de Guadalajara</t>
  </si>
  <si>
    <t>Johannes Kepler Universität Linz</t>
  </si>
  <si>
    <t>Julius Maxilians Wurzburg Universität</t>
  </si>
  <si>
    <t>Universidad de Alcalá</t>
  </si>
  <si>
    <t>Universidad Iberoamericana Puebla</t>
  </si>
  <si>
    <t>Universidad Nacional de Hurlingham</t>
  </si>
  <si>
    <t>Universidad Nacional de Rio Negro</t>
  </si>
  <si>
    <t>Universidad Tecnológica de Tula-Tepeji</t>
  </si>
  <si>
    <t>Universidade Federal de Ouro Preto</t>
  </si>
  <si>
    <t>Pontificia Universidad Católica Del Ecuador</t>
  </si>
  <si>
    <t>University Loyola New Orleans</t>
  </si>
  <si>
    <t>L'Université Sorbonne Nouvelle-Paris 3</t>
  </si>
  <si>
    <t>Montpellier Business School</t>
  </si>
  <si>
    <t>Université Toulouse Jean Jaurès</t>
  </si>
  <si>
    <t>Luiss - Libera Università Internazionale Degli Studi Sociali Guido Carli</t>
  </si>
  <si>
    <t>Università Degli Studi Di Roma Tor Vergata</t>
  </si>
  <si>
    <t>Universidad Católica del Argentina</t>
  </si>
  <si>
    <t>Argentina Viedma</t>
  </si>
  <si>
    <t>Institut Catholique des Hautes Études Commerciales - ICHEC</t>
  </si>
  <si>
    <t>Bélgica Woluwe-Saint-Pierre</t>
  </si>
  <si>
    <t>Brasil Minas Gerais</t>
  </si>
  <si>
    <t>Institut del Teatre</t>
  </si>
  <si>
    <t>Estados Unidos Luisiana Nueva Orleans</t>
  </si>
  <si>
    <t>University of San Francisco</t>
  </si>
  <si>
    <t>Países Bajos Groninga</t>
  </si>
  <si>
    <t>Países Bajos Tilburg</t>
  </si>
  <si>
    <t>México Celaya</t>
  </si>
  <si>
    <t>México Chihuahua</t>
  </si>
  <si>
    <t>México Cancún</t>
  </si>
  <si>
    <t>México Tula de Allende</t>
  </si>
  <si>
    <t>Países Bajos Nimega</t>
  </si>
  <si>
    <t>Einserb Matmeca Bordeaux INP</t>
  </si>
  <si>
    <t>Hochschule für Wirtschaft und Recht Berlin</t>
  </si>
  <si>
    <t>HWR Berlin</t>
  </si>
  <si>
    <t>IBERO León</t>
  </si>
  <si>
    <t>IESEG Ecole de Commerce</t>
  </si>
  <si>
    <t>IT Chihuahua II</t>
  </si>
  <si>
    <t>ITESO, Universidad Jesuita de Guadalajara</t>
  </si>
  <si>
    <t>School of Management and Engineering Vaud (HEIG-VD, HEG)</t>
  </si>
  <si>
    <t>UNAHUR</t>
  </si>
  <si>
    <t>Universidad de las Américas Ecuador</t>
  </si>
  <si>
    <t>Universidad Nacional de Río Negro</t>
  </si>
  <si>
    <t>Universität Wien</t>
  </si>
  <si>
    <t>Université de Caen</t>
  </si>
  <si>
    <t>Univesity of San Francisco</t>
  </si>
  <si>
    <t>Argentina Villa Tesei</t>
  </si>
  <si>
    <t>Argentina Remedios de Escalada</t>
  </si>
  <si>
    <t>Argentina Rio Negro</t>
  </si>
  <si>
    <t>Austria Viena</t>
  </si>
  <si>
    <t>Universidad de Oviedo</t>
  </si>
  <si>
    <t>España Oviedo</t>
  </si>
  <si>
    <t>España Lejona</t>
  </si>
  <si>
    <t>Francia Marsella</t>
  </si>
  <si>
    <t>Francia Villeurbanne</t>
  </si>
  <si>
    <t>Ecole Supérieure des Sciences Commerciales D'Angers, Essca</t>
  </si>
  <si>
    <t>L-Ecole Superieure des Sciences Commerciales D-Angers, Essca</t>
  </si>
  <si>
    <t>Paristech Institut des Sciences Technologies Paris Institute of Technology</t>
  </si>
  <si>
    <t>Universidad del Pais Vasco/ Euskal Herriko Unibertsitatea</t>
  </si>
  <si>
    <t>Sciences Po Tolouse</t>
  </si>
  <si>
    <t>Sciencespo Paris</t>
  </si>
  <si>
    <t>Francia Normandia</t>
  </si>
  <si>
    <t>Universitá Cattolica del Sacro Cuore</t>
  </si>
  <si>
    <t>Universitá Carlo Cattaneo</t>
  </si>
  <si>
    <t>México León</t>
  </si>
  <si>
    <t>México Tlaquepaque</t>
  </si>
  <si>
    <t>Univerisdad de Guadalajara</t>
  </si>
  <si>
    <t>México Mérida</t>
  </si>
  <si>
    <t>Universidad Nacional Autónoma de México - UNAM</t>
  </si>
  <si>
    <t>Países Bajos Nijmegen</t>
  </si>
  <si>
    <t>Universidad Americana - UAM</t>
  </si>
  <si>
    <t>Universidad Iberoamericana - UNIBE</t>
  </si>
  <si>
    <t>Especialización Clínica Médica</t>
  </si>
  <si>
    <t>Subespecialización Clínica Médica</t>
  </si>
  <si>
    <t>No escalafonado</t>
  </si>
  <si>
    <t xml:space="preserve">Facultad de Ciencias de la Salud </t>
  </si>
  <si>
    <t xml:space="preserve">Facultad de Ciencias Económicas y Administrativas </t>
  </si>
  <si>
    <t xml:space="preserve">Facultad de Humanidades y Ciencias Sociales </t>
  </si>
  <si>
    <t>Cursos de inglés Centro de Idiomas</t>
  </si>
  <si>
    <t># Profesores</t>
  </si>
  <si>
    <t>No Reconocido</t>
  </si>
  <si>
    <t>Instituto de salud pública</t>
  </si>
  <si>
    <t>Convocatoria</t>
  </si>
  <si>
    <t>Convocatoria 781 de Colciencias de 2017</t>
  </si>
  <si>
    <t>Pensamiento Psicológico - Seccional Cali</t>
  </si>
  <si>
    <t>Early access</t>
  </si>
  <si>
    <t>ISI - Web of Science</t>
  </si>
  <si>
    <t>ECGSA</t>
  </si>
  <si>
    <t>Conservación y Biotecnología</t>
  </si>
  <si>
    <t>Cidesco</t>
  </si>
  <si>
    <t>Fundacion Obeso</t>
  </si>
  <si>
    <t xml:space="preserve">GEM </t>
  </si>
  <si>
    <t>Ministerio de Cultura/ Universidad de Columbia</t>
  </si>
  <si>
    <t>National</t>
  </si>
  <si>
    <t>Parques Nacionales</t>
  </si>
  <si>
    <t>Porticus</t>
  </si>
  <si>
    <t>Seattle children's hospital</t>
  </si>
  <si>
    <t>Universidad de British Columbia</t>
  </si>
  <si>
    <t>Convocatoria Interna para Financiar Proyectos de Investigación (Modalidades 1, 2, 3 y 4)</t>
  </si>
  <si>
    <t>Resolución 08976 del 5 de junio del 2018</t>
  </si>
  <si>
    <t>Resolución 8622 del 14 de agosto del 2019</t>
  </si>
  <si>
    <t>cápsula virtual</t>
  </si>
  <si>
    <t>Curso</t>
  </si>
  <si>
    <t>Diplomado</t>
  </si>
  <si>
    <t>Diplomado Virtual</t>
  </si>
  <si>
    <t>Seminario</t>
  </si>
  <si>
    <t>seminario Virtual</t>
  </si>
  <si>
    <t>ANALFE</t>
  </si>
  <si>
    <t>Camacol Caldas</t>
  </si>
  <si>
    <t>Gobernación del Valle</t>
  </si>
  <si>
    <t>Hospital Psiquiátrico</t>
  </si>
  <si>
    <t>Amanecer Médico</t>
  </si>
  <si>
    <t>Dpa Villavicencio</t>
  </si>
  <si>
    <t>Sociedad Portuaria de Buenaventura</t>
  </si>
  <si>
    <t>Clínica Nueva de Cali</t>
  </si>
  <si>
    <t>Red Salud del Surooriente E.S.E.</t>
  </si>
  <si>
    <t>Pasteurizadora la Mejor S.A</t>
  </si>
  <si>
    <t>Universidad de la Sabana</t>
  </si>
  <si>
    <t>Contrato</t>
  </si>
  <si>
    <t>MARVAL</t>
  </si>
  <si>
    <t>FENDIPETROLEO</t>
  </si>
  <si>
    <t>ACESCO</t>
  </si>
  <si>
    <t>CAFAM</t>
  </si>
  <si>
    <t>MINESA</t>
  </si>
  <si>
    <t>GEOPARK</t>
  </si>
  <si>
    <t>FINAGRO</t>
  </si>
  <si>
    <t>WWF</t>
  </si>
  <si>
    <t>CEMEX</t>
  </si>
  <si>
    <t>CODENSA</t>
  </si>
  <si>
    <t>RTS S.A.S</t>
  </si>
  <si>
    <t>Tabla E-3: Convenios &amp; contratos educación continua</t>
  </si>
  <si>
    <t>Convenio/Contrato</t>
  </si>
  <si>
    <t>Convenio / Contrato</t>
  </si>
  <si>
    <t>Alcaldía de Neiva</t>
  </si>
  <si>
    <t>Asociación Colombiana de Sonido Cinematográfico</t>
  </si>
  <si>
    <t>Colegio Anglo Colombiano</t>
  </si>
  <si>
    <t>Colsubsidio</t>
  </si>
  <si>
    <t>Comfamiliar Huila</t>
  </si>
  <si>
    <t>Comfenalco Cartagena</t>
  </si>
  <si>
    <t>Compensar</t>
  </si>
  <si>
    <t>Conservación Internacional</t>
  </si>
  <si>
    <t>Corona</t>
  </si>
  <si>
    <t>Dirección General Marítima</t>
  </si>
  <si>
    <t>Duoc Uc Chile</t>
  </si>
  <si>
    <t>Fondo Acción</t>
  </si>
  <si>
    <t>Fundación Campestre San Diego</t>
  </si>
  <si>
    <t>Fundación Universitaria Unipanamericana</t>
  </si>
  <si>
    <t>Google Colombia Limitada</t>
  </si>
  <si>
    <t>Javecolombia Bucaramanga</t>
  </si>
  <si>
    <t>Javecolombia Pasto</t>
  </si>
  <si>
    <t>Laboratorios Abbott Costa Rica</t>
  </si>
  <si>
    <t>Montagas</t>
  </si>
  <si>
    <t>Muebles Jamar</t>
  </si>
  <si>
    <t>Naciones Unidas</t>
  </si>
  <si>
    <t>Proavance</t>
  </si>
  <si>
    <t>Sanitas Internacional</t>
  </si>
  <si>
    <t>Santillana Sistemas Educativos Ltda.</t>
  </si>
  <si>
    <t>Southamerican Airlines</t>
  </si>
  <si>
    <t>Vanti - Gas Natural</t>
  </si>
  <si>
    <t>Autobuses Aga de Colombia S.A</t>
  </si>
  <si>
    <t>Automotores Toyota Colombia SAS</t>
  </si>
  <si>
    <t>Caja de Compensación Familiar de Barrancabermeja</t>
  </si>
  <si>
    <t>Cámara de Comercio de Pasto</t>
  </si>
  <si>
    <t>Centro de Estudios Tributarios de Antioquia - CETA</t>
  </si>
  <si>
    <t>DirecTv</t>
  </si>
  <si>
    <t>Empresa Electrificadora de Santander</t>
  </si>
  <si>
    <t>FENAVI</t>
  </si>
  <si>
    <t>Fundación MSI Colombia</t>
  </si>
  <si>
    <t>GIZ - Deutsche Gesellschaft Fu Internationale Zusammenarbeit</t>
  </si>
  <si>
    <t>Higuera Escalante y Cia Ltda</t>
  </si>
  <si>
    <t>OBS - Bussiness School</t>
  </si>
  <si>
    <t>Pfizer Colombia SAS</t>
  </si>
  <si>
    <t>Programa Nacional de Becas y Crédito Educativo - PRONABEC</t>
  </si>
  <si>
    <t>PRONABEC - Ministerio de Educación del Perú</t>
  </si>
  <si>
    <t>RTS - Baxter</t>
  </si>
  <si>
    <t>STFgroup S.A</t>
  </si>
  <si>
    <t>The University of Arizona</t>
  </si>
  <si>
    <t>Universidad Nacional de Ingenieria</t>
  </si>
  <si>
    <t>University of California</t>
  </si>
  <si>
    <t>Universidad la Gran Colombia</t>
  </si>
  <si>
    <t>Auditoría General de la República</t>
  </si>
  <si>
    <t>Centro de Estudios Aeronáuticos</t>
  </si>
  <si>
    <t>Colegio de Contadores de Pasto</t>
  </si>
  <si>
    <t>Conferencia de Obispos Católicos de Cuba - COCC</t>
  </si>
  <si>
    <t>Congreso de la Republica</t>
  </si>
  <si>
    <t>Dirección de Antinarcóticos de la Policía Nacional - DIRAN</t>
  </si>
  <si>
    <t>La Previsora S.A. Compañía de Seguros</t>
  </si>
  <si>
    <t>Mitsubishi Electric de Colombia Ltda</t>
  </si>
  <si>
    <t>Secretaria de Educación</t>
  </si>
  <si>
    <t>Secretaría de Educación de Chía</t>
  </si>
  <si>
    <t>Secretaría de Educación Distrital</t>
  </si>
  <si>
    <t>Sociedad de Administradores de Empresas Javerianos - SAEJ</t>
  </si>
  <si>
    <t>Universidad Tecnológica de Pereira</t>
  </si>
  <si>
    <t>Centrales Eléctricas del Norte de Santander</t>
  </si>
  <si>
    <t>Centro Comercial y de Negocios Andino</t>
  </si>
  <si>
    <t>Escuela de Medicina Legal y Ciencias Forenses - Instituto Nacional de Medicina Legal y Ciencias Forenses</t>
  </si>
  <si>
    <t>Fondo de Empleados de Vivienda y Ahorro Alpina S.A. Feval Ltda.</t>
  </si>
  <si>
    <t>Fundación de Espacios de Convivencia y Desarrollo Social - FUNDESCODES</t>
  </si>
  <si>
    <t>Instituto Colombiano de Normas Técnicas y Certificación - ICONTEC</t>
  </si>
  <si>
    <t>Ministerio de Salud y Protección Social</t>
  </si>
  <si>
    <t>International Institute of Social Studies</t>
  </si>
  <si>
    <t>Asociación Colombiana de Cooperativas - ASCOOP</t>
  </si>
  <si>
    <t>Caja de Compensación Familiar de Caldas - Comfamiliares</t>
  </si>
  <si>
    <t>Federación de Aseguradores Colombianos - FASECOLDA</t>
  </si>
  <si>
    <t>Fondo de Empleados de ETB - Fontebo</t>
  </si>
  <si>
    <t>Ges - Grupo de Educación Especializada</t>
  </si>
  <si>
    <t>Instituto Geográfico Agustín Codazzi - IGAC</t>
  </si>
  <si>
    <t>Instituto Nacional Penitenciario y Carcelario - INPEC</t>
  </si>
  <si>
    <t>Justus - Liebig - Universitat Giesen</t>
  </si>
  <si>
    <t>Kosbell S.A.S. - Revlon Profesional</t>
  </si>
  <si>
    <t>Policía Nacional - Oficina de Planeación</t>
  </si>
  <si>
    <t>Valencian International University - VIU</t>
  </si>
  <si>
    <t>Casa Editorial el Tiempo</t>
  </si>
  <si>
    <t>IRCC Industria de Restaurantes Casuales SAS</t>
  </si>
  <si>
    <t>Comisión para el Esclarecimiento de la Verdad, la Convivencia y la No Repetición (La Comisión de la Verdad)</t>
  </si>
  <si>
    <t>Cooperativa de Ahorro y Crédito para el Bienestar Social Beneficiar Entidad Cooperativa</t>
  </si>
  <si>
    <t>Fundación Colombiana para el Desarrollo FUCOLDE</t>
  </si>
  <si>
    <t>Fundación Panamericana para el Desarrollo - FUPAD</t>
  </si>
  <si>
    <t>ASOCAÑA</t>
  </si>
  <si>
    <t>ASOCOLFLORES</t>
  </si>
  <si>
    <t>ASOCOOPH</t>
  </si>
  <si>
    <t>AUSJAL</t>
  </si>
  <si>
    <t>Instituto Carmelitano - Convenio con Facultad de Teología</t>
  </si>
  <si>
    <t>Comité Nacional de Estudios de las Relaciones Internacionales, INC - CONERI</t>
  </si>
  <si>
    <t>CNE Oil &amp; Gas SAS</t>
  </si>
  <si>
    <t>Instituto de Niños Ciegos y Sordos</t>
  </si>
  <si>
    <t>LG Electronics Colombia</t>
  </si>
  <si>
    <t>Campus Nova</t>
  </si>
  <si>
    <t>Javeriana Estéreo</t>
  </si>
  <si>
    <t>Instituto Javeriano del Agua</t>
  </si>
  <si>
    <t>Ford CEV</t>
  </si>
  <si>
    <t>Fundación CIDEAL</t>
  </si>
  <si>
    <t>Fundación Universidad del Valle (Maestría)</t>
  </si>
  <si>
    <t>Guernica II</t>
  </si>
  <si>
    <t>Incauca</t>
  </si>
  <si>
    <t>Incauca Donación</t>
  </si>
  <si>
    <t>Liderazgo Afrodescendiente</t>
  </si>
  <si>
    <t>ONE EARTH</t>
  </si>
  <si>
    <t>ONE EARTH II</t>
  </si>
  <si>
    <t>Open Society (Grant)</t>
  </si>
  <si>
    <t>País Vasco</t>
  </si>
  <si>
    <t>Pichichi Donación</t>
  </si>
  <si>
    <t>PNUD ANT - DIALOGOS</t>
  </si>
  <si>
    <t>Porticus CEV (Grant)</t>
  </si>
  <si>
    <t>PROMIGAS FASE II</t>
  </si>
  <si>
    <t>Tramas, Parques Intercultural</t>
  </si>
  <si>
    <t>UNESCO SEMINARIO 2019</t>
  </si>
  <si>
    <t>Talentum</t>
  </si>
  <si>
    <t>Isdi</t>
  </si>
  <si>
    <t>Himalaya</t>
  </si>
  <si>
    <t>Fundación Éxito</t>
  </si>
  <si>
    <t>Banco Pichincha - Ecuador</t>
  </si>
  <si>
    <t>Sidoc</t>
  </si>
  <si>
    <t>Redeamérica</t>
  </si>
  <si>
    <t>Fonsalud</t>
  </si>
  <si>
    <t>Corporación Red</t>
  </si>
  <si>
    <t>Carvajal</t>
  </si>
  <si>
    <t>Departamento Administrativo de Gestión Medio Ambiente - DAGMA</t>
  </si>
  <si>
    <t>Departamento Administrativo para la Prosperidad Social - DPS</t>
  </si>
  <si>
    <t>Escuela nueva</t>
  </si>
  <si>
    <t>Experiencias Intervención Social (UNIVALLE)</t>
  </si>
  <si>
    <t>GIZ Cooperación Alemana al Desarrollo</t>
  </si>
  <si>
    <t>FDI</t>
  </si>
  <si>
    <t>HEGOA 2</t>
  </si>
  <si>
    <t>Alberto Barragán Galindo</t>
  </si>
  <si>
    <t>C.I Prodeco S.A.</t>
  </si>
  <si>
    <t>Chemonics International Inc Sucursal Colombia</t>
  </si>
  <si>
    <t>CI Prodeco S.A. / Carbones de la Jagua / Consorcio Minero Unido / Carbones el Tesoro / Drummond / CNR I / CNR III</t>
  </si>
  <si>
    <t>Colombia Telecomunicaciones S.A. ESP</t>
  </si>
  <si>
    <t>Corporación Colombiana de Investigación Agropecuaria - AGROSAVIA</t>
  </si>
  <si>
    <t>Corporación Educativa Gimnasio Femenino</t>
  </si>
  <si>
    <t>Emgesa S.A. E.S.P</t>
  </si>
  <si>
    <t>Empresas Públicas de Medellín E.S.P.</t>
  </si>
  <si>
    <t>Equipo Colombiano Interdisciplinario de trabajo Forense y Asistencia Psicosocial - EQUITAS</t>
  </si>
  <si>
    <t>Federación Nacional de Avicultores de Colombia</t>
  </si>
  <si>
    <t>Fiduciaria Colombiana de Comercio Exterior S.A. - Fiducoldex</t>
  </si>
  <si>
    <t>Fundación Nicaragüense para el Desarrollo Económico y Social FUNIDES</t>
  </si>
  <si>
    <t>Ministerio de Educación Nacional</t>
  </si>
  <si>
    <t>Nutriset S.A.S</t>
  </si>
  <si>
    <t>Red Nacional de Agencias de Desarrollo Local de Colombia</t>
  </si>
  <si>
    <t>RTS SAS</t>
  </si>
  <si>
    <t>Sociedad Colombiana de Ingenieros</t>
  </si>
  <si>
    <t>Alcaldías de Corinto y Toribio, reguardo indígena de Tacueyó.</t>
  </si>
  <si>
    <t>Open Society</t>
  </si>
  <si>
    <t>Metecno de Colombia S.A.</t>
  </si>
  <si>
    <t>Organización Panamericana de la Salud - OPS</t>
  </si>
  <si>
    <t>SUM (Settlements and Urban Management) Consult Gmbh</t>
  </si>
  <si>
    <t>URRA S.A. E.S.P.</t>
  </si>
  <si>
    <t>The United Nations Educational - Unesco</t>
  </si>
  <si>
    <t>ACDI - VOCA</t>
  </si>
  <si>
    <t>EPSA - CELSIA</t>
  </si>
  <si>
    <t>Carvajal 2019 - Escenarios</t>
  </si>
  <si>
    <t>Chemonics - USAID DDHH</t>
  </si>
  <si>
    <t>Norte del Cauca - Valle (Asocaña 3)</t>
  </si>
  <si>
    <t>REPAM - Red Eclesial Panamazonica</t>
  </si>
  <si>
    <t>Dydex - HS S.A.S</t>
  </si>
  <si>
    <t>Cultura de paz</t>
  </si>
  <si>
    <t>Gestión de organizaciones</t>
  </si>
  <si>
    <t>Idiomas</t>
  </si>
  <si>
    <t>Infraestructura</t>
  </si>
  <si>
    <t>Legislación</t>
  </si>
  <si>
    <t>Educación en Contextos de Interculturalidad</t>
  </si>
  <si>
    <t>Movimientos Sociales y Construcción de Paz</t>
  </si>
  <si>
    <t>Transversal</t>
  </si>
  <si>
    <t>Desarrollo territorial e infraestructura</t>
  </si>
  <si>
    <t>Poder Político justicia y normatividad</t>
  </si>
  <si>
    <t>Autoestima</t>
  </si>
  <si>
    <t>Infidelidad ¿Oportunidad o Riesgo?</t>
  </si>
  <si>
    <t>Talleres Desarrollo Personal</t>
  </si>
  <si>
    <t>Consulta Ginecológica</t>
  </si>
  <si>
    <t>Conversatorios Exposalud</t>
  </si>
  <si>
    <t>Exposalud</t>
  </si>
  <si>
    <t>Masaje</t>
  </si>
  <si>
    <t>Optometría</t>
  </si>
  <si>
    <t>Orientación Medica</t>
  </si>
  <si>
    <t>Picnic Saludable</t>
  </si>
  <si>
    <t>Punto Saludable</t>
  </si>
  <si>
    <t>Taller Primeros Auxilios Emocionales</t>
  </si>
  <si>
    <t>Tamizaje Nutricional</t>
  </si>
  <si>
    <t>Tamizaje Riesgo Cardiovascular</t>
  </si>
  <si>
    <t>Valoración Antropométrica</t>
  </si>
  <si>
    <t>Valoración Odontológica</t>
  </si>
  <si>
    <t>Programa Vida Universitaria</t>
  </si>
  <si>
    <t>Sesiones Vida Universitaria</t>
  </si>
  <si>
    <t>Conversatorio Autoestima</t>
  </si>
  <si>
    <t>Capacitación Línea 711</t>
  </si>
  <si>
    <t>Consulta Fisioterapia</t>
  </si>
  <si>
    <t>Meditación Guiada</t>
  </si>
  <si>
    <t>Talleres Exposalud</t>
  </si>
  <si>
    <t>Terapia Reiki</t>
  </si>
  <si>
    <t>Inducciones Jornada Nocturna</t>
  </si>
  <si>
    <t>Ansiedad</t>
  </si>
  <si>
    <t>Resignificando Lo Femenino</t>
  </si>
  <si>
    <t>Chikung</t>
  </si>
  <si>
    <t>Orientación Auxiliares Servicio Médico</t>
  </si>
  <si>
    <t>Programa Cuerpo Consentido</t>
  </si>
  <si>
    <t>Antígeno Prostático</t>
  </si>
  <si>
    <t>Lactancia Materna</t>
  </si>
  <si>
    <t>Consulta de Nutrición</t>
  </si>
  <si>
    <t>Jornada de Desparasitación</t>
  </si>
  <si>
    <t>Tamizaje de Manos</t>
  </si>
  <si>
    <t>Toma de Citología</t>
  </si>
  <si>
    <t>Toma de Citologías</t>
  </si>
  <si>
    <t>Reconocimiento de Campus</t>
  </si>
  <si>
    <t>Ritual de Transición</t>
  </si>
  <si>
    <t>Sesión de Bienvenida</t>
  </si>
  <si>
    <t>Ciclos de Pareja</t>
  </si>
  <si>
    <t>Disposición de Residuos</t>
  </si>
  <si>
    <t>Preparación de Exposiciones Orales</t>
  </si>
  <si>
    <t>Taller de Trabajo Colaborativo</t>
  </si>
  <si>
    <t>Taller de Esencias Florales</t>
  </si>
  <si>
    <t>Formación en Liderazgo</t>
  </si>
  <si>
    <t>Riesgo Emocional en Contexto Universitaria</t>
  </si>
  <si>
    <t>Campaña de Prevención de Violencia y Discriminación</t>
  </si>
  <si>
    <t>Consulta de Salud Sexual y Reproductiva</t>
  </si>
  <si>
    <t>Consulta Salud Sexual y Reproductiva</t>
  </si>
  <si>
    <t>Taller de Salud Sexual y Reproductiva</t>
  </si>
  <si>
    <t>Asesoria y Acompañamiento en Portabilidad</t>
  </si>
  <si>
    <t>Encuentro Construcción de Comunidad Departamento Mate y Ciencias Básicas</t>
  </si>
  <si>
    <t>Sesión de la VMU</t>
  </si>
  <si>
    <t>Formación de Facilitadores para la Salud</t>
  </si>
  <si>
    <t>Yoga para la Salud</t>
  </si>
  <si>
    <t>Acompañamientos para la Inclusión</t>
  </si>
  <si>
    <t>Jornadas de Sensibilización para la Inclusión</t>
  </si>
  <si>
    <t>Trabajo Colaborativo para la Innovación</t>
  </si>
  <si>
    <t>La Salida Es para Adentro</t>
  </si>
  <si>
    <t>Encuentro VMU con Posgrados</t>
  </si>
  <si>
    <t>Sesión con Directores de Carrera</t>
  </si>
  <si>
    <t>Inducción con Posgrados</t>
  </si>
  <si>
    <t>Encuentro VMU con Facultades</t>
  </si>
  <si>
    <t>Divulgación del Protocolo de Prevención y Atención de Violencias y Discriminación</t>
  </si>
  <si>
    <t>Actividades para la Prevención del Riesgo</t>
  </si>
  <si>
    <t>Taller "Manejo del Estrés"</t>
  </si>
  <si>
    <t>Formación para la Implementación del Protocolo de Violencia y Discriminación</t>
  </si>
  <si>
    <t>Actividades del Proceso de Habilitación</t>
  </si>
  <si>
    <t>Taller Higiene del Sueño</t>
  </si>
  <si>
    <t>Cuidado del Cuidador</t>
  </si>
  <si>
    <t>Eventos artísticos registrados en la Agenda Cultural Javeriana</t>
  </si>
  <si>
    <t>Franja Al final de la Tarde (teatro, danza, conciertos)</t>
  </si>
  <si>
    <t xml:space="preserve">Da de la Universidad </t>
  </si>
  <si>
    <t>Cierres y festivales de Grupos Institucionales</t>
  </si>
  <si>
    <t>Ajazzgo en la U</t>
  </si>
  <si>
    <t>Arte Urbano</t>
  </si>
  <si>
    <t>Artes en Señas</t>
  </si>
  <si>
    <t>Circo</t>
  </si>
  <si>
    <t>Congreso Automática y Robótica</t>
  </si>
  <si>
    <t>Congreso de Fisiología</t>
  </si>
  <si>
    <t>Cuerdas y Voz</t>
  </si>
  <si>
    <t>Danza Afro</t>
  </si>
  <si>
    <t>Danza Urbana</t>
  </si>
  <si>
    <t>Danzados Grupo de Danza Contemporánea</t>
  </si>
  <si>
    <t>Dejando Huella Univalle</t>
  </si>
  <si>
    <t>Dibujo y Pintura</t>
  </si>
  <si>
    <t>Evento Facultad de Ingenierías</t>
  </si>
  <si>
    <t>Expo Salud</t>
  </si>
  <si>
    <t>Festival Bandola</t>
  </si>
  <si>
    <t>Festival IPC Danza con Colombia</t>
  </si>
  <si>
    <t>Intersemestral Cultural</t>
  </si>
  <si>
    <t>Laboratorio de Batería</t>
  </si>
  <si>
    <t>Laboratorio de Construcción</t>
  </si>
  <si>
    <t>Matamba Grupo de Danza Folclórica</t>
  </si>
  <si>
    <t>Muestra de Cierre Grupo Rock y Pop</t>
  </si>
  <si>
    <t>Muestras Abiertas</t>
  </si>
  <si>
    <t>Música Andina</t>
  </si>
  <si>
    <t>Perfusión Grupo Representativo</t>
  </si>
  <si>
    <t>Salsa Danza</t>
  </si>
  <si>
    <t>Salsa Project Orquesta</t>
  </si>
  <si>
    <t>Simposio de Movilidad Sostenible</t>
  </si>
  <si>
    <t>Taller con Maestro Martín Mafla</t>
  </si>
  <si>
    <t>Taller de Folclor</t>
  </si>
  <si>
    <t>Taller de Tocados</t>
  </si>
  <si>
    <t>The Walkers Orquesta</t>
  </si>
  <si>
    <t>Aguaelulo "Cumpleaños Andrés Caicedo"</t>
  </si>
  <si>
    <t>Altergesto Grupo de Teatro</t>
  </si>
  <si>
    <t>Ceremonia de Grados Javerianos</t>
  </si>
  <si>
    <t>Ceremonia Grados MBA</t>
  </si>
  <si>
    <t>Ceremonia Grados Medicina</t>
  </si>
  <si>
    <t>Coro Javeriano</t>
  </si>
  <si>
    <t>Cuerpos en Movimiento</t>
  </si>
  <si>
    <t>Día de Teatro a la Carta</t>
  </si>
  <si>
    <t>Festival Javier Fajardo Chávez</t>
  </si>
  <si>
    <t>Fiesta de la Luz</t>
  </si>
  <si>
    <t>Grupo Altergesto Día del Libro Javeriano</t>
  </si>
  <si>
    <t>La Arte-Ria</t>
  </si>
  <si>
    <t>Laboratorio de Piano</t>
  </si>
  <si>
    <t>Representatividad Interna Danzados</t>
  </si>
  <si>
    <t>Salidas Pedagógicas</t>
  </si>
  <si>
    <t>Taller de Manejo Escénico Festival Interno de la Canción 2019</t>
  </si>
  <si>
    <t>Taller de Técnica Vocal Coral</t>
  </si>
  <si>
    <t>Laboratorio de Arte y Discapacidad</t>
  </si>
  <si>
    <t>Laboratorio de Guitarra Eléctrica y Bajo</t>
  </si>
  <si>
    <t>Más D 3</t>
  </si>
  <si>
    <t>Representatividad Externa Festival Interno de la Canción</t>
  </si>
  <si>
    <t>Reunión de Reflexión Pedagógica</t>
  </si>
  <si>
    <t>Taller de Gramática Musical</t>
  </si>
  <si>
    <t>Facultad de Artes**</t>
  </si>
  <si>
    <t>Orquesta de Salsa</t>
  </si>
  <si>
    <t>Acuarela</t>
  </si>
  <si>
    <t>Taller</t>
  </si>
  <si>
    <t xml:space="preserve">Coro administrativos </t>
  </si>
  <si>
    <t>Salsa pasos básicos</t>
  </si>
  <si>
    <t>Fotografía Análoga</t>
  </si>
  <si>
    <t xml:space="preserve">Tango salón </t>
  </si>
  <si>
    <t>Javeriana Activa</t>
  </si>
  <si>
    <t>Actividad Física para Empleados (PAFE)</t>
  </si>
  <si>
    <t>Ejercicio Físico</t>
  </si>
  <si>
    <t>Valoración y Adherencia</t>
  </si>
  <si>
    <t>Formación Selecciones Representativas</t>
  </si>
  <si>
    <t>Formación Selecciones Facultades</t>
  </si>
  <si>
    <t>Gestión Deportiva</t>
  </si>
  <si>
    <t xml:space="preserve">Promoción y Desarrollo </t>
  </si>
  <si>
    <t>Asignaturas de Deportes</t>
  </si>
  <si>
    <t>Recreación y deportes</t>
  </si>
  <si>
    <t>Programa Deporte Representativo</t>
  </si>
  <si>
    <t>Copa Germán Marín</t>
  </si>
  <si>
    <t>Copa Linavalle</t>
  </si>
  <si>
    <t>Copa Universidad Cooperativa</t>
  </si>
  <si>
    <t>Juegos Municipales Universitarios</t>
  </si>
  <si>
    <t xml:space="preserve">Paradas Municipales </t>
  </si>
  <si>
    <t>Tenis de Campo</t>
  </si>
  <si>
    <t>Tenis De Mesa</t>
  </si>
  <si>
    <t>Programa Formación Deportiva</t>
  </si>
  <si>
    <t xml:space="preserve">Entrenamiento Porteros </t>
  </si>
  <si>
    <t>Fútbol Sala</t>
  </si>
  <si>
    <t>Kung-Fu</t>
  </si>
  <si>
    <t>Programa Actividad Física</t>
  </si>
  <si>
    <t>Acondicionamiento Físico</t>
  </si>
  <si>
    <t>Cardio Box</t>
  </si>
  <si>
    <t>Cardio Rumba</t>
  </si>
  <si>
    <t>Día de la Actividad física</t>
  </si>
  <si>
    <t>Entrenamiento Funcional</t>
  </si>
  <si>
    <t>Fit Combat</t>
  </si>
  <si>
    <t>Jornada Aeróbica</t>
  </si>
  <si>
    <t xml:space="preserve">Jornada Rumba </t>
  </si>
  <si>
    <t>Ritmos Latinos</t>
  </si>
  <si>
    <t>Rumba Fitness</t>
  </si>
  <si>
    <t>Programa Conciencia Corporal</t>
  </si>
  <si>
    <t>Jornadas de Conciencia Corporal</t>
  </si>
  <si>
    <t>Programa Javerianos Activos</t>
  </si>
  <si>
    <t>Pausa Activa Posgrados</t>
  </si>
  <si>
    <t>Pausa Activa Posgrados Continuación 3</t>
  </si>
  <si>
    <t>Servicio Piscina</t>
  </si>
  <si>
    <t>Taller_CONF_JOR_EStilos de Vida Saludables</t>
  </si>
  <si>
    <t>Fit Festival Javeriano</t>
  </si>
  <si>
    <t>Jornadas Javeriana Saludable</t>
  </si>
  <si>
    <t>Lanzamiento Pausas Activas Virtuales</t>
  </si>
  <si>
    <t>Voluntariado Javeriana Saludable</t>
  </si>
  <si>
    <t>Taller de Taekwondo</t>
  </si>
  <si>
    <t>Cuerpo ConSentido</t>
  </si>
  <si>
    <t>Práctica Física Cuerpo Consentido</t>
  </si>
  <si>
    <t>VA_ Valoración</t>
  </si>
  <si>
    <t>Copa Ciudad de Cali WUSHU y SANDA</t>
  </si>
  <si>
    <t>Primíparos Autónoma</t>
  </si>
  <si>
    <t>Pausa Activa Posgrados Continuación</t>
  </si>
  <si>
    <t>Carrera de la luz</t>
  </si>
  <si>
    <t>Contemplativos en Acción</t>
  </si>
  <si>
    <t>Practica Física Contemplativos en Acción</t>
  </si>
  <si>
    <t>Fútbol Sala Campeonato de Liga</t>
  </si>
  <si>
    <t>Fútbol Sala Copa Camacho</t>
  </si>
  <si>
    <t>Fútbol Sala Copa Champion</t>
  </si>
  <si>
    <t>Fútbol Sala Copa UAO</t>
  </si>
  <si>
    <t>Fútbol Femenino Copa Atlas</t>
  </si>
  <si>
    <t>Fútbol Sala Femenino 1er torneo</t>
  </si>
  <si>
    <t>Fútbol Torneo U. San Martín</t>
  </si>
  <si>
    <t>Fútbol Sala Torneo primíparos</t>
  </si>
  <si>
    <t>Natación 7mo Torneo RED OUN</t>
  </si>
  <si>
    <t>Natación Campeonato Nacional Club Delfines</t>
  </si>
  <si>
    <t>Natación Copa Máster</t>
  </si>
  <si>
    <t>Natación Curso Brigada</t>
  </si>
  <si>
    <t>Ultimate Copa Javeriana</t>
  </si>
  <si>
    <t>Ultimate Juegos regionales</t>
  </si>
  <si>
    <t>Carrera Atlética 5ta U. Libre</t>
  </si>
  <si>
    <t>Carrera Atlética III Univalle</t>
  </si>
  <si>
    <t>Baloncesto Copa USC</t>
  </si>
  <si>
    <t>Baloncesto Copa Élite</t>
  </si>
  <si>
    <t>Baloncesto Femenino Copa invitacional</t>
  </si>
  <si>
    <t>Baloncesto Femenino Copa Javeriana</t>
  </si>
  <si>
    <t>Baloncesto Torneo Club Panteras de Nariño</t>
  </si>
  <si>
    <t>Polo Acuático Clínica Internacional</t>
  </si>
  <si>
    <t>Polo Acuático Copa Germán Marín</t>
  </si>
  <si>
    <t>Polo Acuático</t>
  </si>
  <si>
    <t>Polo Acuático Copa Linavalle</t>
  </si>
  <si>
    <t>Polo Acuático Torneo Fiestas del Mar</t>
  </si>
  <si>
    <t>Polo Acuático Torneo Nacional</t>
  </si>
  <si>
    <t>Chikung: Cátedra del deporte</t>
  </si>
  <si>
    <t>Chikung Curso internacional</t>
  </si>
  <si>
    <t>Kung-Fu Velada de Sanda</t>
  </si>
  <si>
    <t>CJFD</t>
  </si>
  <si>
    <t>Formación en Identidad y Liderazgo</t>
  </si>
  <si>
    <t>Conversatorio</t>
  </si>
  <si>
    <t>Encuentro</t>
  </si>
  <si>
    <t>Reuniones Informativas</t>
  </si>
  <si>
    <t>Formación para la Acción Social</t>
  </si>
  <si>
    <t>Formación y Cultivo de la Fe</t>
  </si>
  <si>
    <t>Acompañamiento</t>
  </si>
  <si>
    <t>Ejercicios Espirituales Grupales</t>
  </si>
  <si>
    <t>Preparaciones Sacramentales</t>
  </si>
  <si>
    <t>Retiro Espiritual</t>
  </si>
  <si>
    <t>Inducciones</t>
  </si>
  <si>
    <t>Inserción</t>
  </si>
  <si>
    <t>Seminario Taller</t>
  </si>
  <si>
    <t>Campaña</t>
  </si>
  <si>
    <t>Curso Taller</t>
  </si>
  <si>
    <t>Eucaristías Especiales</t>
  </si>
  <si>
    <t>Eucaristías Ordinarias</t>
  </si>
  <si>
    <t>Celebración Litúrgica - Momento Mariano</t>
  </si>
  <si>
    <t>Experiencia de Campo</t>
  </si>
  <si>
    <t>Fallecimiento de Estudiante</t>
  </si>
  <si>
    <t>Partipación Universitaria</t>
  </si>
  <si>
    <t>Praxis Javeriana</t>
  </si>
  <si>
    <t>Liderazgo Javeriano</t>
  </si>
  <si>
    <t>Vida Javeriana</t>
  </si>
  <si>
    <t>Plan de Beneficios</t>
  </si>
  <si>
    <t>Otros auxilios (Fonvivienda, Educación para primaria, Funerario)</t>
  </si>
  <si>
    <t>Vacaciones Infantiles</t>
  </si>
  <si>
    <t>Talleres de Calidad de Vida</t>
  </si>
  <si>
    <t>Reimpresión</t>
  </si>
  <si>
    <t>Nuevo</t>
  </si>
  <si>
    <t>Reedición</t>
  </si>
  <si>
    <t>Quinta Sion</t>
  </si>
  <si>
    <t>Pesquisa 47</t>
  </si>
  <si>
    <t>Pesquisa 48</t>
  </si>
  <si>
    <t>Pesquisa 49</t>
  </si>
  <si>
    <t>Pesquisa 50</t>
  </si>
  <si>
    <t>Annapurna</t>
  </si>
  <si>
    <t>Perú y Colombia</t>
  </si>
  <si>
    <t>Platón y Homero</t>
  </si>
  <si>
    <t>Facultad de ciencias</t>
  </si>
  <si>
    <t>Editorial Pontificia Universidad Javeriana</t>
  </si>
  <si>
    <t>Facultad de Ciencias Políticas y Relaciones Internacionales | Facultad de Teología</t>
  </si>
  <si>
    <t>Facultad de Ciencias Económicas  y Administrativas</t>
  </si>
  <si>
    <t>Facultad de Artes | Vicerrectoria de Investigación</t>
  </si>
  <si>
    <t>Doctorado en Ciencias Sociales y Humanas | Facultad de Ciencias Políticas y Relaciones Internacional</t>
  </si>
  <si>
    <t>Departamento de Ciencia Jurídica y Política (Seccional Cali)</t>
  </si>
  <si>
    <t>Doctorado en Ciencias Sociales y Humanas | Instituto Pensar</t>
  </si>
  <si>
    <t>Instituto PENSAR</t>
  </si>
  <si>
    <t>CAE+E</t>
  </si>
  <si>
    <t>TIPO PUBLICACION</t>
  </si>
  <si>
    <t>Libro</t>
  </si>
  <si>
    <t>Revista de Divulgación</t>
  </si>
  <si>
    <t>Libro Digital</t>
  </si>
  <si>
    <t>Lectores</t>
  </si>
  <si>
    <t>Segundo Concurso de Cuento para Jóvenes Andrés Caicedo</t>
  </si>
  <si>
    <t>Fundamentos de Derechos Reales y Derecho Inmobiliario Registral</t>
  </si>
  <si>
    <t>Tramas</t>
  </si>
  <si>
    <t>Workshop</t>
  </si>
  <si>
    <t>Edutainment 2019”</t>
  </si>
  <si>
    <t>Fisiología de una Nación</t>
  </si>
  <si>
    <t>Panorama Económico Mundial: Actualización</t>
  </si>
  <si>
    <t>Laboratorio de Psicología</t>
  </si>
  <si>
    <t>Volumen Encuadernado</t>
  </si>
  <si>
    <t>Número de Cursos</t>
  </si>
  <si>
    <t>Total horas dictadas x curso</t>
  </si>
  <si>
    <t>Otras facultades y unidades</t>
  </si>
  <si>
    <t>Uso de equipos (Prestamos)</t>
  </si>
  <si>
    <t>Uso de salas de cómputo</t>
  </si>
  <si>
    <t>Sala móvil de iPads</t>
  </si>
  <si>
    <t>Tabla H-7: Otros recursos de infraestructura</t>
  </si>
  <si>
    <t>Puntos Red</t>
  </si>
  <si>
    <t>Cancha de voleibol</t>
  </si>
  <si>
    <t>Intervención Verde</t>
  </si>
  <si>
    <t>Diseños Proyecto Omicas</t>
  </si>
  <si>
    <t xml:space="preserve">Diseños Edificio Educon </t>
  </si>
  <si>
    <t>Ed. 15 Leopoldo Rother salones</t>
  </si>
  <si>
    <t>Ed. Jose del Carmen Acosta- Ofic Parqueaderos</t>
  </si>
  <si>
    <t>Biblioteca varios: bodegas</t>
  </si>
  <si>
    <t>Casa CEA, puestos de trabajo</t>
  </si>
  <si>
    <t>Ed. 18 Talleres Arquitectura -Aulas P1 y 2</t>
  </si>
  <si>
    <t>Colegio Mayor San Bartolomé, archivo</t>
  </si>
  <si>
    <t>Escalera calle 43, Zona 3</t>
  </si>
  <si>
    <t>Ed. Maldonado Sala Campillo</t>
  </si>
  <si>
    <t>Ed. Pablo VI Terraza y Sala San Bonifacio</t>
  </si>
  <si>
    <t>Ed. Pablo VI Auditorio Reforzamiento + acabados + baños</t>
  </si>
  <si>
    <t>Ed. 43 Traslado Lab. Resistencia Materiales</t>
  </si>
  <si>
    <t>Ed. Pedro Arrupe Salas reuniones P 2,3 y 4</t>
  </si>
  <si>
    <t>Ed. 5 Talleres Diseño - Aulas P2</t>
  </si>
  <si>
    <t>Ed. 15 Leopoldo Rother zona bienestar</t>
  </si>
  <si>
    <t>Ed. 5 Talleres Diseño Industrial - Sótano y P1 lockers</t>
  </si>
  <si>
    <t>Ed. Gerardo Arango: Bienestar S1 y puertas muebles</t>
  </si>
  <si>
    <t>Plazoleta Básicas</t>
  </si>
  <si>
    <t>Ed. Jose Rafael Arboleda - IJA</t>
  </si>
  <si>
    <t>Punto de reciclaje básicas</t>
  </si>
  <si>
    <t>Ed. Carlos Ortiz Lab. Proteomica y Micosis</t>
  </si>
  <si>
    <t>Ed. Gabriel Giraldo Centro de Emprendimiento</t>
  </si>
  <si>
    <t>Ed. Pablo VI Torre y Capilla</t>
  </si>
  <si>
    <t>Auditorio 01 el Samán</t>
  </si>
  <si>
    <t>CJFD-Sala Análisis de Movimiento</t>
  </si>
  <si>
    <t>CJFD-Cancha Fútbol Etapa 1 cancha</t>
  </si>
  <si>
    <t>Ed. Fernando Barón S.J. Auditorio Santiago Paramo Etapa 2</t>
  </si>
  <si>
    <t>Ed. Jesús E. Ramírez S.J. Lab 001</t>
  </si>
  <si>
    <t>Ed. Jesús E. Ramírez S.J. Zonas de Bienestar</t>
  </si>
  <si>
    <t>Ed. Facultad Clínicas Odontológicas - Sala odontología digital</t>
  </si>
  <si>
    <t>Edificio HUSI Fac. Enfermería P7</t>
  </si>
  <si>
    <t>Edificio HUSI Fac. Medicina Instituto de Envejecimiento P8 + Sala Reuniones P9</t>
  </si>
  <si>
    <t>Edificio HUSI Medicina Interna</t>
  </si>
  <si>
    <t>Ed. HUSI P3 y P8 varios</t>
  </si>
  <si>
    <t>Ed. HUSI Sala de Reuniones Epidemiología P2</t>
  </si>
  <si>
    <t>Edificio 5,15 y 18 - Señalización, tableros, sistema exposición</t>
  </si>
  <si>
    <t>Edificio Gabriel Giraldo - P7 y P8 - Ciencias Políticas</t>
  </si>
  <si>
    <t>Edificio José Rafael Arboleda S.J. Fac. Estudios Amb. y Rurales P8</t>
  </si>
  <si>
    <t>Ed. Jorge Hoyos S.J. HVAC y CALDERA</t>
  </si>
  <si>
    <t>Cerramiento Perimetral Cataya y Carrera 121</t>
  </si>
  <si>
    <t>Reforzamiento Estructura  y Cambio de Cubierta Educon</t>
  </si>
  <si>
    <t>Edificio Ático - P5 - oficinas y Salón creativo</t>
  </si>
  <si>
    <t>Edificio Ático Oficina Diseño P2 y Operaciones P1</t>
  </si>
  <si>
    <t>Edificio Clínicas Odontológicas  lab microscopios</t>
  </si>
  <si>
    <t>Edificio Emilio Arango P2 Oficina  Servicios de Alimentación - Pastoral</t>
  </si>
  <si>
    <t>Edificio Emilio Arango Vicerrectoría de Extensión P5</t>
  </si>
  <si>
    <t>Edificio HUSI cafetería HUSI-sauce</t>
  </si>
  <si>
    <t>Edificio JER Laboratorio de Bioquímica 301A</t>
  </si>
  <si>
    <t>Edificio JMF Biblioteca Sala de Música S2</t>
  </si>
  <si>
    <t>Edificio José Rafael Arboleda Adecuación laboratorio Ciencia de la Información P3</t>
  </si>
  <si>
    <t>Edificio Maldonado et 3 Geotecnia y topografía</t>
  </si>
  <si>
    <t>Edificio Maldonado et 4 Reforzamiento cimentación Sótano y P1 costado occidental</t>
  </si>
  <si>
    <t>Ampliación central de mezclas</t>
  </si>
  <si>
    <t>Apantallamiento- Sistema de protección contra rayos</t>
  </si>
  <si>
    <t>Aula de ingeniería edificio palmas</t>
  </si>
  <si>
    <t>Cata center PUJ</t>
  </si>
  <si>
    <t>Laboratorio de economía</t>
  </si>
  <si>
    <t>Canchas múltiples Alameda</t>
  </si>
  <si>
    <t>Ed. Ático Media Lab</t>
  </si>
  <si>
    <t>Ed. Emilio Arango S.J. HVAC Vicerrectoría Extensión</t>
  </si>
  <si>
    <t>Ed. Facultad Clínicas Odontológicas - Centro Investigaciones Odontológicas (Bioingeniería)</t>
  </si>
  <si>
    <t>Ed. Facultad de Artes Ala Oriental S.J. Terraza Ed. No.42 Ing.</t>
  </si>
  <si>
    <t>Ed. Hernando Arellano S.J. - cafetería y baños</t>
  </si>
  <si>
    <t>Ed. HUSI Decanatura Facultad Enfermería P7</t>
  </si>
  <si>
    <t>Ed. HUSI Fac. Medicina Dpto. Cirugía P7</t>
  </si>
  <si>
    <t>Ed. HUSI Varios (Inst Geofísico, ergonomía, suministros, DTI, Doctorado Ing) P4</t>
  </si>
  <si>
    <t>Ed. Rafael Barrientos Conto - Unidad Biología Comparativa Satélite P2</t>
  </si>
  <si>
    <t>Ed. Ramírez S.J Cafetería + hornos Valtierra</t>
  </si>
  <si>
    <t>Adecuaciones Porterías y Accesos Vehiculares para Proyecto Parqueaderos</t>
  </si>
  <si>
    <t>Construcción Bicicletero</t>
  </si>
  <si>
    <t>Construcción del Laboratorio de Nutrición</t>
  </si>
  <si>
    <t>Construcción Distrito de Enfriamiento</t>
  </si>
  <si>
    <t>Construcción Edificio de laboratorios-Bloque 1</t>
  </si>
  <si>
    <t>Construcción Estructura para losa y cimentación Cancha Múltiple</t>
  </si>
  <si>
    <t>Construcción Obras de liquidación edificio Imbanaco</t>
  </si>
  <si>
    <t>Construcción Senderos Adtvos/Bienestar/acac</t>
  </si>
  <si>
    <t>Construcción Urbanismo  Calle 17 y Diseño Urbanismo Calle 16 A</t>
  </si>
  <si>
    <t>Remodelación Auditorios Almendros</t>
  </si>
  <si>
    <t xml:space="preserve">Remodelación Baños almendros </t>
  </si>
  <si>
    <t>Remodelación baños teatrino</t>
  </si>
  <si>
    <t>Remodelación Biblioteca</t>
  </si>
  <si>
    <t>Remodelación Bienestar</t>
  </si>
  <si>
    <t>Remodelación Data Center</t>
  </si>
  <si>
    <t>Remodelación edificio Guayacanes</t>
  </si>
  <si>
    <t>Remodelación terraza teatrino</t>
  </si>
  <si>
    <t>CJFD-división, recepción, bodega</t>
  </si>
  <si>
    <t>Ed Ático varios: semisótano y Ofic P4</t>
  </si>
  <si>
    <t>Ed. Ático Sala Ágil</t>
  </si>
  <si>
    <t>Ed. Carlos Ortiz P1 Cromatografía</t>
  </si>
  <si>
    <t>Ed. Emilio Arango Vicerrectoría Académica P4 Acabados</t>
  </si>
  <si>
    <t>Ed. Fernando Barón S.J. aulas sótanos 1 y 2</t>
  </si>
  <si>
    <t>Ed. Gabriel Giraldo Auditorio Galán</t>
  </si>
  <si>
    <t>Quiosco L'ABET, Serv Alimentación</t>
  </si>
  <si>
    <t>Adecuación Hospital Simulado</t>
  </si>
  <si>
    <t>Adecuaciones Sistema de Extracción y Duchas Baño Teatrino</t>
  </si>
  <si>
    <t>Cimentación + Rediseños Cancha Múltiple</t>
  </si>
  <si>
    <t>Construcción Bicicletero (Se Ejecuto una Parte en Diciembre/18)</t>
  </si>
  <si>
    <t>Construcción Sendero Garitea</t>
  </si>
  <si>
    <t>Construcción Zona de Lavado Local Juan Tapas</t>
  </si>
  <si>
    <t>Diseños Laboratorio de Mecánica</t>
  </si>
  <si>
    <t xml:space="preserve">Remodelación  Laboratorio de Biología </t>
  </si>
  <si>
    <t>Remodelación Aula Practicas Clínicas Imbanaco</t>
  </si>
  <si>
    <t>Remodelación Cafetería Central</t>
  </si>
  <si>
    <t>Remodelación Call Center</t>
  </si>
  <si>
    <t>Remodelación Casa Scarpetta</t>
  </si>
  <si>
    <t>Remodelación Local Plotter</t>
  </si>
  <si>
    <t>Edificio Administrativo - Remodelación Oficinas Cuentas por Pagar, Compras, LEI, Auditoria, Pto Correspondencia</t>
  </si>
  <si>
    <t>Suministro e Instalación Ascensor y Adecuaciones por Filtraciones de Agua Centro de Idiomas</t>
  </si>
  <si>
    <t>Suministro e Instalación de Sistema de Anclaje y Líneas de Vida para Cubierta  Centro de Bienestar</t>
  </si>
  <si>
    <t>Suministro e Instalación Sistema de Anclaje y Líneas de Vida Cubierta Laboratorio Nutrición</t>
  </si>
  <si>
    <t>AUDITORIOS Y SALONES</t>
  </si>
  <si>
    <t>Áreas deportivas</t>
  </si>
  <si>
    <t xml:space="preserve"> No</t>
  </si>
  <si>
    <t>Educación Continua y Consultorías</t>
  </si>
  <si>
    <t>Estancias entrantes</t>
  </si>
  <si>
    <t>Estancias salientes</t>
  </si>
  <si>
    <t>País</t>
  </si>
  <si>
    <t>Volkswagenstiftung</t>
  </si>
  <si>
    <t>Universidad Complutense de Madrid</t>
  </si>
  <si>
    <t>Proyectos de prueba de concepto</t>
  </si>
  <si>
    <t>Grupo de Investigación Fitoquímica Universidad Javeriana (GIFUJ)</t>
  </si>
  <si>
    <t>Facebook Inc</t>
  </si>
  <si>
    <t>University of Texas</t>
  </si>
  <si>
    <t>Asociación Colombiana de Facultades de Psicología - ASCOFAPSI</t>
  </si>
  <si>
    <t>Brown Emergency Medicine</t>
  </si>
  <si>
    <t>Conservation International Foundation</t>
  </si>
  <si>
    <t>Corporacion Andina de Fomento</t>
  </si>
  <si>
    <t>Asociacion Colombo-Francesa de Investigadores</t>
  </si>
  <si>
    <t>Abbott Laboratories de Colombia S A S</t>
  </si>
  <si>
    <t>Fiduciaria Colombiana de Comercio Exterior S.A. - FIDUCOLDEX S.A.</t>
  </si>
  <si>
    <t>Corporacion de Fomento Civico y Cultural</t>
  </si>
  <si>
    <t>Fundacion Fulbright</t>
  </si>
  <si>
    <t>Justus Liebig Universitat Gießen</t>
  </si>
  <si>
    <t>Newcastle University</t>
  </si>
  <si>
    <t>Princeton University</t>
  </si>
  <si>
    <t>Servicio Geologico Colombiano</t>
  </si>
  <si>
    <t>Social Science Research Council</t>
  </si>
  <si>
    <t>Instituto de Hidrologia, Meteorologia y Estudios Ambientales</t>
  </si>
  <si>
    <t>Instituto Nacional de Vias</t>
  </si>
  <si>
    <t>Queen Mary University of London</t>
  </si>
  <si>
    <t>Seccion Migrantes y Refugiados Sants Sede</t>
  </si>
  <si>
    <t>Unidad Administrativa Especial del Servicio Publico de Empleo</t>
  </si>
  <si>
    <t>Proyectos Colaborativos</t>
  </si>
  <si>
    <t>Apoyo a Proyectos de Creación E Investigación Artística - Banco Santander Año 2019</t>
  </si>
  <si>
    <t>Convocatoria de Apoyo a Proyectos de Creación Centro Ático 2019</t>
  </si>
  <si>
    <t>Apoyo a Proyectos Interdisciplinarios de Investigación Vicerrectoría de Investigación Convocatoria 2019</t>
  </si>
  <si>
    <t>Apoyo a Semilleros de Investigación Vicerrectoría de Investigación Convocatoria 2019</t>
  </si>
  <si>
    <t>Convocatoria N° 01 de 2019 -  Apoyo a la Publicación de Artículos de Investigación</t>
  </si>
  <si>
    <t>Apoyo a la Publicación de Libros de Investigación Vicerrectoría de Investigación Convocatoria 2019</t>
  </si>
  <si>
    <t>Apoyo a Proyectos de Tesis Doctorales de la Pontificia Universidad Javeriana Vicerrectoría de Investigación Convocatoria 2019</t>
  </si>
  <si>
    <t>Apoyo a Proyectos de Investigación Relacionados con la Encíclica Laudato Si - Vicerrectoría de Investigación Convocatoria 2019</t>
  </si>
  <si>
    <t>Movilidad de Profesores para Fomentar la Investigación con Instituciones Extranjeras Vicerrectoría de Investigación Convocatoria 2019</t>
  </si>
  <si>
    <t>Convocatoria Validación de Pruebas de Concepto - 2019 Financiación de Proyectos para el Desarrollo de Pruebas de Concepto</t>
  </si>
  <si>
    <t>Convocatoria Validación de Pruebas de Concepto - 2018 Financiación de Proyectos para el Desarrollo de Pruebas de Concepto</t>
  </si>
  <si>
    <t>Apoyo a la Producción de Contenidos para Industrias Culturales y Creativas</t>
  </si>
  <si>
    <t>Apoyo a Proyectos de Investigación Conjuntos de la Sede Central y la Seccional Cali Vicerrectoría de Investigación Convocatoria de 2019</t>
  </si>
  <si>
    <t>Proyectos de Investigación Conjuntos Universidad de Los Andes, Universidad del Rosario y Universidad Javeriana</t>
  </si>
  <si>
    <t>Apoyo a Estancias Postdoctorales en la Pontificia Universidad Javeriana Vicerrectoría de Investigación Convocatoria 2019</t>
  </si>
  <si>
    <t>Apoyo a Proyectos de Investigación que Contribuyen a la Misión de las Obras de la Compañía de Jesús Vicerrectoría de Investigación Convocatoria 2019</t>
  </si>
  <si>
    <t>Apoyo a Proyectos de Investigación que Contribuyen a la Misión de las Obras de la Compañía de Jesús Vicerrectoría de Investigación Convocatoria 2018</t>
  </si>
  <si>
    <t>Apoyo a Proyectos de Investigación de Profesores que Obtuvieron Recientemente su Título de Doctor Vicerrectoría de Investigación Convocatoria 2019</t>
  </si>
  <si>
    <t>Apoyo para la Formulación de Proyectos Especiales de Investigación que Serán Presentados a Convocatorias con Financiación Externa Vicerrectoría de Investigación Convocatoria 2019</t>
  </si>
  <si>
    <t>Registro de Proyectos de Creación Artística Financiados con Recursos Propios de las Facultades - Institutos no Adscritos a Facultad.</t>
  </si>
  <si>
    <t>Apoyo a Proyectos de Investigación Conjuntos de la Sede Central y la Seccional Cali Vicerrectoría de Investigación Convocatoria de 2018</t>
  </si>
  <si>
    <t>Apoyo a Proyectos de Investigación de Profesores que Obtuvieron Recientemente su Título de Doctor Vicerrectoría de Investigación Convocatoria 2018</t>
  </si>
  <si>
    <t>Biología de Plantas y Sistemas Productivos</t>
  </si>
  <si>
    <t>Unidad de Investigaciones Agropecuarias</t>
  </si>
  <si>
    <t>Asistencias</t>
  </si>
  <si>
    <t>Consejería médica</t>
  </si>
  <si>
    <t>Quimioprofilaxis (prescripción de sustancias para prevención de enfermedades)</t>
  </si>
  <si>
    <t>Solicitud de citologías  (para estudiantes)</t>
  </si>
  <si>
    <t>Toma de citologías (para estudiantes)</t>
  </si>
  <si>
    <t>Tamización (detección temprana de enfermedades en pacientes asintomáticos)</t>
  </si>
  <si>
    <t xml:space="preserve">Clínica para dejar de fumar </t>
  </si>
  <si>
    <t>Inmunoprofilaxis (indicación de vacunación)</t>
  </si>
  <si>
    <t>Participantes (usuarios atendidos)</t>
  </si>
  <si>
    <t xml:space="preserve">Saber y Espiritualidad </t>
  </si>
  <si>
    <t>Saber y Formación Integral</t>
  </si>
  <si>
    <t>Graduados del Programa de Liderazgo Universitario Latinoamericano</t>
  </si>
  <si>
    <t>Programas para empleados administrativos y profesores</t>
  </si>
  <si>
    <t>Vida sacramental</t>
  </si>
  <si>
    <t>Libro de Investigación</t>
  </si>
  <si>
    <t>Libro de Revisión</t>
  </si>
  <si>
    <t>Libro de Texto</t>
  </si>
  <si>
    <t>Manual Universitario</t>
  </si>
  <si>
    <t>62</t>
  </si>
  <si>
    <t>14</t>
  </si>
  <si>
    <t>46</t>
  </si>
  <si>
    <t>Eclesiásticos</t>
  </si>
  <si>
    <t>3</t>
  </si>
  <si>
    <t>47</t>
  </si>
  <si>
    <t>Especialización en extensión</t>
  </si>
  <si>
    <t>35</t>
  </si>
  <si>
    <t>69</t>
  </si>
  <si>
    <t>4</t>
  </si>
  <si>
    <t>Maestría Eclesiástica</t>
  </si>
  <si>
    <t>12</t>
  </si>
  <si>
    <t>Doctorado Eclesiástico</t>
  </si>
  <si>
    <t>37</t>
  </si>
  <si>
    <t>28</t>
  </si>
  <si>
    <t>0</t>
  </si>
  <si>
    <t>51</t>
  </si>
  <si>
    <t>105</t>
  </si>
  <si>
    <t>18460</t>
  </si>
  <si>
    <t>68</t>
  </si>
  <si>
    <t>208</t>
  </si>
  <si>
    <t>125</t>
  </si>
  <si>
    <t>263</t>
  </si>
  <si>
    <t>44</t>
  </si>
  <si>
    <t>785</t>
  </si>
  <si>
    <t>117</t>
  </si>
  <si>
    <t>53</t>
  </si>
  <si>
    <t>56</t>
  </si>
  <si>
    <t>280</t>
  </si>
  <si>
    <t>524</t>
  </si>
  <si>
    <t>230</t>
  </si>
  <si>
    <t>372</t>
  </si>
  <si>
    <t>49</t>
  </si>
  <si>
    <t>72</t>
  </si>
  <si>
    <t>287</t>
  </si>
  <si>
    <t>No casificados</t>
  </si>
  <si>
    <t>42</t>
  </si>
  <si>
    <t>15</t>
  </si>
  <si>
    <t>5</t>
  </si>
  <si>
    <t>312</t>
  </si>
  <si>
    <t>$26.503.609.128</t>
  </si>
  <si>
    <t>40</t>
  </si>
  <si>
    <t>173</t>
  </si>
  <si>
    <t>322.631</t>
  </si>
  <si>
    <t>437.720</t>
  </si>
  <si>
    <t>18</t>
  </si>
  <si>
    <t>17</t>
  </si>
  <si>
    <t>22</t>
  </si>
  <si>
    <t>27</t>
  </si>
  <si>
    <t>1</t>
  </si>
  <si>
    <t>11</t>
  </si>
  <si>
    <t>33</t>
  </si>
  <si>
    <t>587</t>
  </si>
  <si>
    <t>58</t>
  </si>
  <si>
    <t>703</t>
  </si>
  <si>
    <t>6.957</t>
  </si>
  <si>
    <t>564</t>
  </si>
  <si>
    <t>334</t>
  </si>
  <si>
    <t>1.140</t>
  </si>
  <si>
    <t>1.458</t>
  </si>
  <si>
    <t>2.005</t>
  </si>
  <si>
    <t>1.290</t>
  </si>
  <si>
    <t>3.426</t>
  </si>
  <si>
    <t>1.067</t>
  </si>
  <si>
    <t>2.097</t>
  </si>
  <si>
    <t>1.730</t>
  </si>
  <si>
    <t>1.743</t>
  </si>
  <si>
    <t>1.009</t>
  </si>
  <si>
    <t>29.510</t>
  </si>
  <si>
    <t>34</t>
  </si>
  <si>
    <t>Convenios formalizados en el año</t>
  </si>
  <si>
    <t>152</t>
  </si>
  <si>
    <t>81</t>
  </si>
  <si>
    <t>31</t>
  </si>
  <si>
    <t>2</t>
  </si>
  <si>
    <t>180</t>
  </si>
  <si>
    <t>155</t>
  </si>
  <si>
    <t>382</t>
  </si>
  <si>
    <t>355</t>
  </si>
  <si>
    <t>828</t>
  </si>
  <si>
    <t>236</t>
  </si>
  <si>
    <t>733</t>
  </si>
  <si>
    <t>635</t>
  </si>
  <si>
    <t>A1 No avalado</t>
  </si>
  <si>
    <t>7.615</t>
  </si>
  <si>
    <t>$8.815.774.139</t>
  </si>
  <si>
    <t>75</t>
  </si>
  <si>
    <t>98</t>
  </si>
  <si>
    <t>62.179</t>
  </si>
  <si>
    <t>87.601</t>
  </si>
  <si>
    <t>36</t>
  </si>
  <si>
    <t xml:space="preserve"> Sede Central</t>
  </si>
  <si>
    <t>17.871 Estudiantes</t>
  </si>
  <si>
    <t>Resolución 14790 del 28 de julio del 2017</t>
  </si>
  <si>
    <t>Resolución 21382 del 11 de noviembre del 2020</t>
  </si>
  <si>
    <t>Resolución 15354 del 18 de septiembre del 2019</t>
  </si>
  <si>
    <t>Resolución 8051 del 17 de mayo del 2018</t>
  </si>
  <si>
    <t>Resolución 5885 del 7 de junio del 2019</t>
  </si>
  <si>
    <t>Resolución 013448 del 22 de julio del 2020</t>
  </si>
  <si>
    <t>Resolución 21381 del 11 de noviembre del 2020</t>
  </si>
  <si>
    <t>Resolución 05955 del 31 de marzo del 2016</t>
  </si>
  <si>
    <t>Maestría en Psicología de La Salud</t>
  </si>
  <si>
    <t>Ingeniería De Sistemas Y Computación</t>
  </si>
  <si>
    <t>Monto desembolsado (en Miles de COP)</t>
  </si>
  <si>
    <t>Créditos de corto plazo</t>
  </si>
  <si>
    <t>Actividades Destacadas VMU</t>
  </si>
  <si>
    <t>Fundación Bolivar Davivienda</t>
  </si>
  <si>
    <t>Ingenio y Ciencia Javeriana 50 años</t>
  </si>
  <si>
    <t>Descuento Rectoría 1</t>
  </si>
  <si>
    <t>Descuento Rectoría 2</t>
  </si>
  <si>
    <t>Descuento Rectoría 3</t>
  </si>
  <si>
    <t>Javeriana 50 años Pregrado</t>
  </si>
  <si>
    <t>Magis Especial Sin Saber 11</t>
  </si>
  <si>
    <t>IQS-Universitat Ramon Llull</t>
  </si>
  <si>
    <t>Katholische Universität Eichstätt-Ingolstadt</t>
  </si>
  <si>
    <t>Julius Maximilian Universität Würzburg</t>
  </si>
  <si>
    <t>Université de Namur</t>
  </si>
  <si>
    <t>Universidade de São Paulo-Faculdade de Saúde Pública</t>
  </si>
  <si>
    <t>Camerún</t>
  </si>
  <si>
    <t>Congo</t>
  </si>
  <si>
    <t>Soonchunhyang University</t>
  </si>
  <si>
    <t>Copenhagen Business Academy _x000D_
Cphbusiness</t>
  </si>
  <si>
    <t>Universidad Técnica Particular de Loja</t>
  </si>
  <si>
    <t>Universidad Gerardo Barrios</t>
  </si>
  <si>
    <t>Universidad del País Vasco/Euskal Herriko Unibersitatea</t>
  </si>
  <si>
    <t>Agencia Estatal Consejo Superior de Investigaciones Científicas</t>
  </si>
  <si>
    <t>Instituto Juan de Mariana</t>
  </si>
  <si>
    <t>Fundación Cudeca</t>
  </si>
  <si>
    <t>Universidad Católica San Antonio de Murcia</t>
  </si>
  <si>
    <t>Escuela Universitaria Osuna (Universidad de Sevilla)</t>
  </si>
  <si>
    <t>Iniversidad Santiago de Compostela</t>
  </si>
  <si>
    <t>Kent State University</t>
  </si>
  <si>
    <t>University of Miami Health System</t>
  </si>
  <si>
    <t>University of Miami Miller School of Medicine</t>
  </si>
  <si>
    <t>University of Miami School of Law</t>
  </si>
  <si>
    <t>Pennsylvania State University</t>
  </si>
  <si>
    <t>University of South Florida</t>
  </si>
  <si>
    <t>Institut Mines-Télécom</t>
  </si>
  <si>
    <t>Universidad Francisco Marrroquín</t>
  </si>
  <si>
    <t>Irlanda</t>
  </si>
  <si>
    <t>University College Cork</t>
  </si>
  <si>
    <t>Universidad Anáhuac Cancún</t>
  </si>
  <si>
    <t>Universidad Autónoma Metropolitana de México</t>
  </si>
  <si>
    <t>Universidad Politécnica de Tulancingo</t>
  </si>
  <si>
    <t>Universidad Centroamericana - José Simeón Cañas</t>
  </si>
  <si>
    <t>HZ University of Applied Sciences</t>
  </si>
  <si>
    <t>Instituto Superior Técnico-Universidad de Lisboa</t>
  </si>
  <si>
    <t>Pontificia Universidad Católica de Puerto Rico</t>
  </si>
  <si>
    <t>Ural State University of Economics</t>
  </si>
  <si>
    <t>Sudáfrica</t>
  </si>
  <si>
    <t>Bilateral U Autónoma</t>
  </si>
  <si>
    <t>Programa Move Posgrado</t>
  </si>
  <si>
    <t>Programa Sígueme Posgrado</t>
  </si>
  <si>
    <t>Colombia Palmira</t>
  </si>
  <si>
    <t>Colombia Popayán</t>
  </si>
  <si>
    <t>Universidad San Buenaventura</t>
  </si>
  <si>
    <t>Programa Sigueme Pregrado</t>
  </si>
  <si>
    <t>Friedrich-Alexander-Universität Erlangen-Nürnberg</t>
  </si>
  <si>
    <t>Katholische Universitat Eichstatt-Ingolstadt</t>
  </si>
  <si>
    <t>Otto von Guericke Universität Magdeburg</t>
  </si>
  <si>
    <t>Universidad Nacional del Nordeste</t>
  </si>
  <si>
    <t>Universidade Estadual de Feira de Santana</t>
  </si>
  <si>
    <t>Brasil Feira de Santana</t>
  </si>
  <si>
    <t>Universidad Abat Oliba CEU</t>
  </si>
  <si>
    <t>Universitat Autònoma de Barcelona</t>
  </si>
  <si>
    <t>Universitat Pomepu Fabra</t>
  </si>
  <si>
    <t>Estados Unidos Spokane</t>
  </si>
  <si>
    <t>Instituto Tecnológico de Colima</t>
  </si>
  <si>
    <t>México Colima</t>
  </si>
  <si>
    <t>University of Applied Arts Northwester Switzerland</t>
  </si>
  <si>
    <t>Suiza Windisch</t>
  </si>
  <si>
    <t>University of Mannheim</t>
  </si>
  <si>
    <t>Argentina Corrientes</t>
  </si>
  <si>
    <t>UNED</t>
  </si>
  <si>
    <t>ESTICE</t>
  </si>
  <si>
    <t>IAE Pau-Bayonne</t>
  </si>
  <si>
    <t>Francia Bayona</t>
  </si>
  <si>
    <t>IESEG</t>
  </si>
  <si>
    <t>ITESO - Universidad Jesuita de Guadalajara</t>
  </si>
  <si>
    <t>Minciencias</t>
  </si>
  <si>
    <t>Corporación Humanizar</t>
  </si>
  <si>
    <t>Corporación Incluyamos</t>
  </si>
  <si>
    <t>Universidad Yale</t>
  </si>
  <si>
    <t>Apoyo a gestión de convocatorias externas</t>
  </si>
  <si>
    <t>Practicantes de Investigación en el Marco de los Grupos de Investigación</t>
  </si>
  <si>
    <t>Asistentes de Investigación para Apoyar la Producción Intelectual</t>
  </si>
  <si>
    <t>Auxilios trabajos de grado maestría y doctorado adscritos a grupos de investigación</t>
  </si>
  <si>
    <t>Circulación resultados investigación creación</t>
  </si>
  <si>
    <t>Contrapartida para proyectos externos</t>
  </si>
  <si>
    <t>Convocatoria Capital Semilla</t>
  </si>
  <si>
    <t>Convocatoria para proyectos de Investigación Creación</t>
  </si>
  <si>
    <t>Convocatoria Proyectos en Conjunto con CMI</t>
  </si>
  <si>
    <t>Convocatoria Proyectos en Conjunto con PUJ Bogotá</t>
  </si>
  <si>
    <t>Convocatoria Semilleros de Investigación</t>
  </si>
  <si>
    <t>Divulgación y comunicación de la ciencia</t>
  </si>
  <si>
    <t>Incentivos Publicaciones WOS y SCOPUS</t>
  </si>
  <si>
    <t>Jóvenes Investigadores Colciencias</t>
  </si>
  <si>
    <t>Linea editorial</t>
  </si>
  <si>
    <t>Planes de Trabajo Nuevos Doctores</t>
  </si>
  <si>
    <t>Programa Delfín</t>
  </si>
  <si>
    <t>Proyectos en conjunto con Univalle</t>
  </si>
  <si>
    <t xml:space="preserve">Solicitudes de gastos operativos </t>
  </si>
  <si>
    <t>Subsidios de maestrías para jóvenes investigadores</t>
  </si>
  <si>
    <t>curso</t>
  </si>
  <si>
    <t>Centro de Bienestar</t>
  </si>
  <si>
    <t>Cápsula virtual</t>
  </si>
  <si>
    <t>Diplomado virtual</t>
  </si>
  <si>
    <t>Coaching</t>
  </si>
  <si>
    <t>conferencia</t>
  </si>
  <si>
    <t>curso virtual</t>
  </si>
  <si>
    <t>seminario virtual</t>
  </si>
  <si>
    <t>Ruta gamificada</t>
  </si>
  <si>
    <t xml:space="preserve">Gestión Humana </t>
  </si>
  <si>
    <t>Gestión Humana</t>
  </si>
  <si>
    <t>Grupo Coomeva</t>
  </si>
  <si>
    <t xml:space="preserve">Colsubsidio Fase 1 y 2 </t>
  </si>
  <si>
    <t>Cosmoagro S.A</t>
  </si>
  <si>
    <t>Banco W S.A</t>
  </si>
  <si>
    <t>Procaps Barranquilla</t>
  </si>
  <si>
    <t>Cooperativa Cemcop</t>
  </si>
  <si>
    <t xml:space="preserve">Instituto para niños ciegos y sordos </t>
  </si>
  <si>
    <t>UIDE Ecuador</t>
  </si>
  <si>
    <t>Red de salud del Centro</t>
  </si>
  <si>
    <t xml:space="preserve">Fondo mixto de promoción de la cultura y las artes del valle del cauca - Gobernación del Valle </t>
  </si>
  <si>
    <t>Clínica Versalles</t>
  </si>
  <si>
    <t>Comercializadora de servicios financieros</t>
  </si>
  <si>
    <t>Nortesantandereana de gas SA. ESP</t>
  </si>
  <si>
    <t>Camacol Pance</t>
  </si>
  <si>
    <t>Colegio Jefferson</t>
  </si>
  <si>
    <t>Sociedad Pedagógica del Cauca SAS</t>
  </si>
  <si>
    <t>Clínica de Oftalmología</t>
  </si>
  <si>
    <t>Red de salud de ladera E.S.E</t>
  </si>
  <si>
    <t>Unilever Colombia SCC S.A.S</t>
  </si>
  <si>
    <t>Organización Christus Sinergia</t>
  </si>
  <si>
    <t>Sifem</t>
  </si>
  <si>
    <t>Instituto de medicina legal</t>
  </si>
  <si>
    <t>Suramericana</t>
  </si>
  <si>
    <t>Eficacia - BPO COLGATE</t>
  </si>
  <si>
    <t>Cooperativo Médica del Valle - Coomeva</t>
  </si>
  <si>
    <t xml:space="preserve">Bucanero - Fenavi </t>
  </si>
  <si>
    <t>Coprocenva</t>
  </si>
  <si>
    <t>Gases de Occidente SA ESP</t>
  </si>
  <si>
    <t>Norgas</t>
  </si>
  <si>
    <t>Institutos para Niños Ciegos y Sordos del Valle del Cauca</t>
  </si>
  <si>
    <t>Secretaría de Desarrollo Económico - Alcaldía de Santiago de Cali</t>
  </si>
  <si>
    <t>Asocaña III</t>
  </si>
  <si>
    <t>Consejo Noruego de Refugiados</t>
  </si>
  <si>
    <t>Diplomado Colegio Berchmans</t>
  </si>
  <si>
    <t>Ecopetrol</t>
  </si>
  <si>
    <t>Ford 2018-2020 (Grant)</t>
  </si>
  <si>
    <t>Ford- Diálogos</t>
  </si>
  <si>
    <t>HEGOA 3</t>
  </si>
  <si>
    <t>Norte del Cauca-Asocaña Fase IV</t>
  </si>
  <si>
    <t>Open Society (Grant Fase II)</t>
  </si>
  <si>
    <t>Porticus CEV (Grant 1)</t>
  </si>
  <si>
    <t>Porticus II (Grant)</t>
  </si>
  <si>
    <t>Saldos Publicaciones-FDI Región Pacifc. Hoja de Rut</t>
  </si>
  <si>
    <t>Saldos Publicaciones-WWF-Territorio, Biodiversidad</t>
  </si>
  <si>
    <t>Tetratech-USIAD-Tierra Prospera</t>
  </si>
  <si>
    <t>Unión Europea-RIMISP</t>
  </si>
  <si>
    <t>Gestión de Organizaciones</t>
  </si>
  <si>
    <t>Sostenibilidad Ambiental</t>
  </si>
  <si>
    <t>Dirección</t>
  </si>
  <si>
    <t>Sistemas Económicos</t>
  </si>
  <si>
    <t>Itinerarios de Estudiantes</t>
  </si>
  <si>
    <t>Programa Emociones y Relaciones</t>
  </si>
  <si>
    <t>Conversatorio Culpa</t>
  </si>
  <si>
    <t>Curso Desarrollo Personal</t>
  </si>
  <si>
    <t>Duelo</t>
  </si>
  <si>
    <t>Frustración</t>
  </si>
  <si>
    <t>Perdón</t>
  </si>
  <si>
    <t>Sexualidad</t>
  </si>
  <si>
    <t>Sobre el Miedo</t>
  </si>
  <si>
    <t>Soledad</t>
  </si>
  <si>
    <t>Programa Prevención de la Enfermedad</t>
  </si>
  <si>
    <t>Seguimiento Medico</t>
  </si>
  <si>
    <t>Programa Promoción de la Salud</t>
  </si>
  <si>
    <t>Cuidado de la Piel</t>
  </si>
  <si>
    <t>Jornada Activación Centros VMU</t>
  </si>
  <si>
    <t>Juegos Exposalud</t>
  </si>
  <si>
    <t>Teleconsultas</t>
  </si>
  <si>
    <t>Miniserie y Juego</t>
  </si>
  <si>
    <t>Relaciones y Vínculos</t>
  </si>
  <si>
    <t>Sentido de Vida</t>
  </si>
  <si>
    <t>Taller con Estudiantes de Movilidad Académica Internacional</t>
  </si>
  <si>
    <t xml:space="preserve"> Diálogo de Saberes</t>
  </si>
  <si>
    <t>Acompañamiento Proyecto Facilitadores Salud</t>
  </si>
  <si>
    <t>Arte en Señas</t>
  </si>
  <si>
    <t>Bienvenida a Neo Javerianos</t>
  </si>
  <si>
    <t>Danza Afro: Semillero Narrativas y Raíces</t>
  </si>
  <si>
    <t>Entrevista Simulada-Atención Emocional-Desastres</t>
  </si>
  <si>
    <t>Entrevistas Simuladas-Psicología</t>
  </si>
  <si>
    <t>Inducciones Neo Javerianos-Mini Serie Web 2020</t>
  </si>
  <si>
    <t>Laboratorio de Interculturalidad, Arte y Lengua de Señas</t>
  </si>
  <si>
    <t>Simulaciones Clínica V-Grupo 1</t>
  </si>
  <si>
    <t>Simulaciones Clínica V-Grupo 2</t>
  </si>
  <si>
    <t>Taller Comunicación y Salud-Grupo 1</t>
  </si>
  <si>
    <t>Taller Comunicación y Salud-Grupo 2</t>
  </si>
  <si>
    <t>Taller Comunicación y Salud-Grupo 3</t>
  </si>
  <si>
    <t>Taller Comunicación y Salud-Grupo 5</t>
  </si>
  <si>
    <t>Taller Comunicación y Salud-Grupo 6</t>
  </si>
  <si>
    <t>Taller Comunicación y Salud-Grupo 7</t>
  </si>
  <si>
    <t>Taller Maestría Salud Pública VMU</t>
  </si>
  <si>
    <t>Taller Personajes. Neurociencias</t>
  </si>
  <si>
    <t>Taller Salud y Comunidad-Grupo A</t>
  </si>
  <si>
    <t>Taller Salud y Comunidad-Grupo G</t>
  </si>
  <si>
    <t>Taller Salud y Comunidad-Grupo H</t>
  </si>
  <si>
    <t>Taller Salud y Comunidad-Grupo S</t>
  </si>
  <si>
    <t>Taller Salud y Comunidad-Grupo W</t>
  </si>
  <si>
    <t>Taller Vocacional Enfermería 2020</t>
  </si>
  <si>
    <t>Taller Vocacional Nutrición</t>
  </si>
  <si>
    <t xml:space="preserve"> Formación en Artes</t>
  </si>
  <si>
    <t>Capacitación Técnica Monitores del Audio</t>
  </si>
  <si>
    <t>Escultura y Talla en Madera</t>
  </si>
  <si>
    <t>Grupo de Rock Iridio</t>
  </si>
  <si>
    <t>Memorias Fotográficas</t>
  </si>
  <si>
    <t>Pop</t>
  </si>
  <si>
    <t>Presentación Salsa Project - Culturales del Seminario Mayor San Pedro Apóstol.</t>
  </si>
  <si>
    <t>Proyecto Javeriana Unida en Bogotá</t>
  </si>
  <si>
    <t>Takiri Wayra</t>
  </si>
  <si>
    <t>Taller de Maquillaje</t>
  </si>
  <si>
    <t>Taller de Salsa</t>
  </si>
  <si>
    <t>Técnica Vocal Coro.</t>
  </si>
  <si>
    <t>Vida Cultural</t>
  </si>
  <si>
    <t>Birdfair (Avistamiento de Aves)</t>
  </si>
  <si>
    <t>Campaña de Valores</t>
  </si>
  <si>
    <t>Campañas Plan Cuidarnos</t>
  </si>
  <si>
    <t>Capacitación Redes Sociales Talentos Javerianos</t>
  </si>
  <si>
    <t>Encuentro Virtual Literario</t>
  </si>
  <si>
    <t>Mercado Verde Febrero 20201</t>
  </si>
  <si>
    <t>Red de Talentos Javerianos</t>
  </si>
  <si>
    <t>Talleres Arca Medicina Narrativa</t>
  </si>
  <si>
    <t>Talleres Arca para Becarios</t>
  </si>
  <si>
    <t>Talleres con Becarios</t>
  </si>
  <si>
    <t>Viva la Solidaridad</t>
  </si>
  <si>
    <t>Forja Proyectos</t>
  </si>
  <si>
    <t>Taller de Inducciones para MBA</t>
  </si>
  <si>
    <t>Taller Forja Técnicas de Negociación</t>
  </si>
  <si>
    <t>Talleres Forja Psicología</t>
  </si>
  <si>
    <t>Técnicas de Negociación Grupo 2</t>
  </si>
  <si>
    <t>Lectura Interpretada Taller de Actuación para Teatro</t>
  </si>
  <si>
    <t>Percusión Folclórica</t>
  </si>
  <si>
    <t>Concierto Coral Navideño</t>
  </si>
  <si>
    <t>Evento - Cumpleaños de la Dirección de Relacionamiento.</t>
  </si>
  <si>
    <t>Grupo Estudiantil Cultura Ciudadana</t>
  </si>
  <si>
    <t>Grupo Javeriano Ciudadano</t>
  </si>
  <si>
    <t>Mercado Verde Marzo 20201</t>
  </si>
  <si>
    <t>Semana Internacional México-Alianza con Fot</t>
  </si>
  <si>
    <t>Tomémonos un Tinto-Amistad</t>
  </si>
  <si>
    <t>Acompañamiento CEC a Pepa de Aguacate</t>
  </si>
  <si>
    <t>Semillero Conversex</t>
  </si>
  <si>
    <t>22 Festival de Danza Contemporánea</t>
  </si>
  <si>
    <t>Cine y Resiliencia </t>
  </si>
  <si>
    <t>Grupo Musical +D3</t>
  </si>
  <si>
    <t>Percusión Experimental</t>
  </si>
  <si>
    <t>Pre-Coro</t>
  </si>
  <si>
    <t>Presentación The Walkers - Cumpleaños de la Dirección de Relacionamiento</t>
  </si>
  <si>
    <t>Representatividad - Exposalud- Semillero Salud y Comunidad</t>
  </si>
  <si>
    <t>Representatividad - Neurociencias y Terror</t>
  </si>
  <si>
    <t>Representatividad - The Walkers, Chica de Ipanema</t>
  </si>
  <si>
    <t>Conferencias Gratuitas Colombia Birdfair 2020</t>
  </si>
  <si>
    <t>Reunión Operativa CEC</t>
  </si>
  <si>
    <t>Semillero Narrativas y Raíces Afro</t>
  </si>
  <si>
    <t>Talleres Exposiciones Orales</t>
  </si>
  <si>
    <t>Percusión Latina</t>
  </si>
  <si>
    <t>Proyecto Integrado 2020-2 Rapiaseo-Atlas</t>
  </si>
  <si>
    <t>Clase Especial</t>
  </si>
  <si>
    <t>Jornada</t>
  </si>
  <si>
    <t>Pilates</t>
  </si>
  <si>
    <t>Incorpus</t>
  </si>
  <si>
    <t>Meditacion</t>
  </si>
  <si>
    <t>Linea Desarrollo Deportivo</t>
  </si>
  <si>
    <t>Program Deporte Representativo</t>
  </si>
  <si>
    <t>Copa Javeriana</t>
  </si>
  <si>
    <t>Festival Deportivo Virtual</t>
  </si>
  <si>
    <t>Torneo Acuacol</t>
  </si>
  <si>
    <t>Torneo Ajedrez Virtual</t>
  </si>
  <si>
    <t>Javeriana Saludable</t>
  </si>
  <si>
    <t>Festival Facultades Saludables</t>
  </si>
  <si>
    <t>Jornadas Estilos de Vida Saludable</t>
  </si>
  <si>
    <t>Pausa Activa en Casa</t>
  </si>
  <si>
    <t>Linea Recreación</t>
  </si>
  <si>
    <t>Apnea y Buceo</t>
  </si>
  <si>
    <t>Caminata</t>
  </si>
  <si>
    <t>Voluntariado ambiental</t>
  </si>
  <si>
    <t>Programa Integración Javeriana</t>
  </si>
  <si>
    <t>Jornada VMU</t>
  </si>
  <si>
    <t>Intercambio Ajedrez</t>
  </si>
  <si>
    <t>Acondicionamiento Físico Recursos Físicos y Ambientales</t>
  </si>
  <si>
    <t>Conferencias Estilos de Vida Saludable</t>
  </si>
  <si>
    <t>Conversatorios_Estilos de Vida Saludable</t>
  </si>
  <si>
    <t>Acompañamiento a colaboradores</t>
  </si>
  <si>
    <t>Taller Javeriana Saludable</t>
  </si>
  <si>
    <t>Comité Javeriana Saludable</t>
  </si>
  <si>
    <t>Experiencias formativas de teología</t>
  </si>
  <si>
    <t>Incorpus Viaje Hacia El Interior</t>
  </si>
  <si>
    <t>Jornada Social Formativa</t>
  </si>
  <si>
    <t>Ejercicios Espirituales Online</t>
  </si>
  <si>
    <t>Pausa Ignaciana</t>
  </si>
  <si>
    <t>Grupo Musical</t>
  </si>
  <si>
    <t>Educación de Calidad y Justicia Social</t>
  </si>
  <si>
    <t>Parentalidad, Vulnerabilidad Social y Convivencia Social</t>
  </si>
  <si>
    <t>Forjando Territorios 2020</t>
  </si>
  <si>
    <t>Medicina Narrativa</t>
  </si>
  <si>
    <t>Cuaderno de Comunicación # 15</t>
  </si>
  <si>
    <t>Cuaderno de Comunicación # 16</t>
  </si>
  <si>
    <t>Ebook</t>
  </si>
  <si>
    <t>Resiliencia</t>
  </si>
  <si>
    <t>Cancha Multiple Etapa I</t>
  </si>
  <si>
    <t xml:space="preserve">Cancha Multiple Etapa Ii Y Subestacion </t>
  </si>
  <si>
    <t>Edificio De Laboratorios Bloque 1</t>
  </si>
  <si>
    <t>Cerramiento Perimetral Cataya Y Carrera 121</t>
  </si>
  <si>
    <t>Proyecto Omicas</t>
  </si>
  <si>
    <t>Laboratorio De Mecanica</t>
  </si>
  <si>
    <t>Laboratorio De Ciencias Basicas</t>
  </si>
  <si>
    <t>Oficinas De Biologia</t>
  </si>
  <si>
    <t>Laboratorio De Antropometria</t>
  </si>
  <si>
    <t>Remodelacion Biblioteca - Area De Descanso</t>
  </si>
  <si>
    <t>Cubierta Educon</t>
  </si>
  <si>
    <t>Diseño Remodelacion Local Casa Imbanaco</t>
  </si>
  <si>
    <t>Edificio Javesalud</t>
  </si>
  <si>
    <t>Diseño  planos electricos Remodelación Casa Santa Maria Los Farallones</t>
  </si>
  <si>
    <t>Diseños Remodelación Cocina Industrial Casa Santa Maria Los Farallones</t>
  </si>
  <si>
    <t>Remodelación Laboratorio Gastronomia</t>
  </si>
  <si>
    <t>Maestría en Banca y Finanzas</t>
  </si>
  <si>
    <t>Doctorado en Neurociencias</t>
  </si>
  <si>
    <t>Ingeniería Mecatrónica</t>
  </si>
  <si>
    <t>Maestría en Conservación y uso de Biodiversidad</t>
  </si>
  <si>
    <t>Especialización en Educación para Profesionales de la Salud</t>
  </si>
  <si>
    <t>Especialización en Liderazgo para la Gestión Social</t>
  </si>
  <si>
    <t>Maestría en Educación para Profesionales de la Salud</t>
  </si>
  <si>
    <t>Resolución 15556 del 1 de Noviembre del 2013</t>
  </si>
  <si>
    <t>Resolución 006743 del 28 de Junio 2019</t>
  </si>
  <si>
    <t>Resolución 4075 del 18 de Marzo de 2020</t>
  </si>
  <si>
    <t>Resolución 13171 del 17 de Julio de 2020</t>
  </si>
  <si>
    <t>Resolución 21380 De1 11 de Noviembre de 2020</t>
  </si>
  <si>
    <t>Resolución 21379 del 11 de Noviembre de 2020</t>
  </si>
  <si>
    <t>953</t>
  </si>
  <si>
    <t>20476</t>
  </si>
  <si>
    <t>962</t>
  </si>
  <si>
    <t>103081</t>
  </si>
  <si>
    <t>4876</t>
  </si>
  <si>
    <t>943</t>
  </si>
  <si>
    <t>108889</t>
  </si>
  <si>
    <t>964</t>
  </si>
  <si>
    <t>108890</t>
  </si>
  <si>
    <t>3078</t>
  </si>
  <si>
    <t>949</t>
  </si>
  <si>
    <t>951</t>
  </si>
  <si>
    <t>925</t>
  </si>
  <si>
    <t>108267</t>
  </si>
  <si>
    <t>5331</t>
  </si>
  <si>
    <t>53471</t>
  </si>
  <si>
    <t>54104</t>
  </si>
  <si>
    <t>107417</t>
  </si>
  <si>
    <t>107650</t>
  </si>
  <si>
    <t>104684</t>
  </si>
  <si>
    <t>52283</t>
  </si>
  <si>
    <t>1037</t>
  </si>
  <si>
    <t>53804</t>
  </si>
  <si>
    <t>109246</t>
  </si>
  <si>
    <t>105986</t>
  </si>
  <si>
    <t>1038</t>
  </si>
  <si>
    <t>2842</t>
  </si>
  <si>
    <t>952</t>
  </si>
  <si>
    <t>944</t>
  </si>
  <si>
    <t>967</t>
  </si>
  <si>
    <t>4420</t>
  </si>
  <si>
    <t>52988</t>
  </si>
  <si>
    <t>108450</t>
  </si>
  <si>
    <t>3465</t>
  </si>
  <si>
    <t>5029</t>
  </si>
  <si>
    <t>968</t>
  </si>
  <si>
    <t>105877</t>
  </si>
  <si>
    <t>15653</t>
  </si>
  <si>
    <t>104848</t>
  </si>
  <si>
    <t>17771</t>
  </si>
  <si>
    <t>7796</t>
  </si>
  <si>
    <t>1001</t>
  </si>
  <si>
    <t>1002</t>
  </si>
  <si>
    <t>105154</t>
  </si>
  <si>
    <t>15430</t>
  </si>
  <si>
    <t>1005</t>
  </si>
  <si>
    <t>1006</t>
  </si>
  <si>
    <t>1003</t>
  </si>
  <si>
    <t>3094</t>
  </si>
  <si>
    <t>20535</t>
  </si>
  <si>
    <t>108894</t>
  </si>
  <si>
    <t>105876</t>
  </si>
  <si>
    <t>20576</t>
  </si>
  <si>
    <t>53315</t>
  </si>
  <si>
    <t>106024</t>
  </si>
  <si>
    <t>2513</t>
  </si>
  <si>
    <t>971</t>
  </si>
  <si>
    <t>7690</t>
  </si>
  <si>
    <t>12080</t>
  </si>
  <si>
    <t>1008</t>
  </si>
  <si>
    <t>106972</t>
  </si>
  <si>
    <t>8573</t>
  </si>
  <si>
    <t>107981</t>
  </si>
  <si>
    <t>8124</t>
  </si>
  <si>
    <t>1007</t>
  </si>
  <si>
    <t>8579</t>
  </si>
  <si>
    <t>972</t>
  </si>
  <si>
    <t>105147</t>
  </si>
  <si>
    <t>3095</t>
  </si>
  <si>
    <t>51608</t>
  </si>
  <si>
    <t>106029</t>
  </si>
  <si>
    <t>107710</t>
  </si>
  <si>
    <t>54341</t>
  </si>
  <si>
    <t>54349</t>
  </si>
  <si>
    <t>4166</t>
  </si>
  <si>
    <t>973</t>
  </si>
  <si>
    <t>974</t>
  </si>
  <si>
    <t>975</t>
  </si>
  <si>
    <t>976</t>
  </si>
  <si>
    <t>977</t>
  </si>
  <si>
    <t>979</t>
  </si>
  <si>
    <t>980</t>
  </si>
  <si>
    <t>981</t>
  </si>
  <si>
    <t>982</t>
  </si>
  <si>
    <t>983</t>
  </si>
  <si>
    <t>999</t>
  </si>
  <si>
    <t>984</t>
  </si>
  <si>
    <t>985</t>
  </si>
  <si>
    <t>16021</t>
  </si>
  <si>
    <t>16019</t>
  </si>
  <si>
    <t>991</t>
  </si>
  <si>
    <t>3268</t>
  </si>
  <si>
    <t>10940</t>
  </si>
  <si>
    <t>1009</t>
  </si>
  <si>
    <t>7576</t>
  </si>
  <si>
    <t>2688</t>
  </si>
  <si>
    <t>988</t>
  </si>
  <si>
    <t>958</t>
  </si>
  <si>
    <t>926</t>
  </si>
  <si>
    <t>106536</t>
  </si>
  <si>
    <t>106403</t>
  </si>
  <si>
    <t>955</t>
  </si>
  <si>
    <t>108841</t>
  </si>
  <si>
    <t>956</t>
  </si>
  <si>
    <t>959</t>
  </si>
  <si>
    <t>3079</t>
  </si>
  <si>
    <t>960</t>
  </si>
  <si>
    <t>108910</t>
  </si>
  <si>
    <t>961</t>
  </si>
  <si>
    <t>109228</t>
  </si>
  <si>
    <t>108952</t>
  </si>
  <si>
    <t>108729</t>
  </si>
  <si>
    <t>108244</t>
  </si>
  <si>
    <t>933</t>
  </si>
  <si>
    <t>108869</t>
  </si>
  <si>
    <t>105412</t>
  </si>
  <si>
    <t>101893</t>
  </si>
  <si>
    <t>53795</t>
  </si>
  <si>
    <t>105238</t>
  </si>
  <si>
    <t>109137</t>
  </si>
  <si>
    <t>104789</t>
  </si>
  <si>
    <t>105265</t>
  </si>
  <si>
    <t>53581</t>
  </si>
  <si>
    <t>19769</t>
  </si>
  <si>
    <t>108755</t>
  </si>
  <si>
    <t>1019</t>
  </si>
  <si>
    <t>90826</t>
  </si>
  <si>
    <t>104901</t>
  </si>
  <si>
    <t>104847</t>
  </si>
  <si>
    <t>104971</t>
  </si>
  <si>
    <t>1021</t>
  </si>
  <si>
    <t>104844</t>
  </si>
  <si>
    <t>1023</t>
  </si>
  <si>
    <t>1026</t>
  </si>
  <si>
    <t>107006</t>
  </si>
  <si>
    <t>1010</t>
  </si>
  <si>
    <t>104902</t>
  </si>
  <si>
    <t>1027</t>
  </si>
  <si>
    <t>105377</t>
  </si>
  <si>
    <t>1012</t>
  </si>
  <si>
    <t>106971</t>
  </si>
  <si>
    <t>106592</t>
  </si>
  <si>
    <t>108829</t>
  </si>
  <si>
    <t>107708</t>
  </si>
  <si>
    <t>52666</t>
  </si>
  <si>
    <t>104367</t>
  </si>
  <si>
    <t>1020</t>
  </si>
  <si>
    <t>1028</t>
  </si>
  <si>
    <t>101675</t>
  </si>
  <si>
    <t>1036</t>
  </si>
  <si>
    <t>105251</t>
  </si>
  <si>
    <t>20045</t>
  </si>
  <si>
    <t>1018</t>
  </si>
  <si>
    <t>52699</t>
  </si>
  <si>
    <t>54466</t>
  </si>
  <si>
    <t>108954</t>
  </si>
  <si>
    <t>9291</t>
  </si>
  <si>
    <t>53642</t>
  </si>
  <si>
    <t>108908</t>
  </si>
  <si>
    <t>101676</t>
  </si>
  <si>
    <t>1029</t>
  </si>
  <si>
    <t>107410</t>
  </si>
  <si>
    <t>105864</t>
  </si>
  <si>
    <t>101520</t>
  </si>
  <si>
    <t>107222</t>
  </si>
  <si>
    <t>108476</t>
  </si>
  <si>
    <t>107961</t>
  </si>
  <si>
    <t>1033</t>
  </si>
  <si>
    <t>17477</t>
  </si>
  <si>
    <t>53582</t>
  </si>
  <si>
    <t>107419</t>
  </si>
  <si>
    <t>91251</t>
  </si>
  <si>
    <t>108909</t>
  </si>
  <si>
    <t>105875</t>
  </si>
  <si>
    <t>1030</t>
  </si>
  <si>
    <t>965</t>
  </si>
  <si>
    <t>55178</t>
  </si>
  <si>
    <t>2830</t>
  </si>
  <si>
    <t>106457</t>
  </si>
  <si>
    <t>109197</t>
  </si>
  <si>
    <t>106354</t>
  </si>
  <si>
    <t>106402</t>
  </si>
  <si>
    <t>106537</t>
  </si>
  <si>
    <t>946</t>
  </si>
  <si>
    <t>947</t>
  </si>
  <si>
    <t>950</t>
  </si>
  <si>
    <t>108657</t>
  </si>
  <si>
    <t>90844</t>
  </si>
  <si>
    <t>20611</t>
  </si>
  <si>
    <t>957</t>
  </si>
  <si>
    <t>107962</t>
  </si>
  <si>
    <t>109230</t>
  </si>
  <si>
    <t>109209</t>
  </si>
  <si>
    <t>108965</t>
  </si>
  <si>
    <t>109231</t>
  </si>
  <si>
    <t>109136</t>
  </si>
  <si>
    <t>107963</t>
  </si>
  <si>
    <t>108575</t>
  </si>
  <si>
    <t>Ciencia de la Información - Bibliotecología y Archivística</t>
  </si>
  <si>
    <t>954</t>
  </si>
  <si>
    <t>108581</t>
  </si>
  <si>
    <t>109110</t>
  </si>
  <si>
    <t>107886</t>
  </si>
  <si>
    <t>109619</t>
  </si>
  <si>
    <t>Especialización en Cirugía Plástica Reconstructiva y Estética</t>
  </si>
  <si>
    <t>108258</t>
  </si>
  <si>
    <t>11106</t>
  </si>
  <si>
    <t>51799</t>
  </si>
  <si>
    <t>54342</t>
  </si>
  <si>
    <t>109108</t>
  </si>
  <si>
    <t>5322</t>
  </si>
  <si>
    <t>978</t>
  </si>
  <si>
    <t>2840</t>
  </si>
  <si>
    <t>106094</t>
  </si>
  <si>
    <t>106061</t>
  </si>
  <si>
    <t>990</t>
  </si>
  <si>
    <t>7205</t>
  </si>
  <si>
    <t>105375</t>
  </si>
  <si>
    <t>107713</t>
  </si>
  <si>
    <t>108835</t>
  </si>
  <si>
    <t>104906</t>
  </si>
  <si>
    <t>55101</t>
  </si>
  <si>
    <t>106763</t>
  </si>
  <si>
    <t>17772</t>
  </si>
  <si>
    <t>17770</t>
  </si>
  <si>
    <t>53061</t>
  </si>
  <si>
    <t>937</t>
  </si>
  <si>
    <t>104366</t>
  </si>
  <si>
    <t>4808</t>
  </si>
  <si>
    <t>Resolución 8377 del 29 de mayo de 2020</t>
  </si>
  <si>
    <t>Resolución 14749 del 12 de agosto de 2020</t>
  </si>
  <si>
    <t>Resolución 13446 del 22 julio de 2020</t>
  </si>
  <si>
    <t>Resolución 7048 del 11 de mayo de 2020</t>
  </si>
  <si>
    <t>Resolución 2643 del 21 de febrero de 2020</t>
  </si>
  <si>
    <t>Resolución 7884 del 20 de mayo de 2020</t>
  </si>
  <si>
    <t>Resolución 7173 del 12 de mayo de 2020</t>
  </si>
  <si>
    <t>Resolución 7175 del 12 de mayo de 2020</t>
  </si>
  <si>
    <t>Resolución 20536 del 28 de octubre de 2020</t>
  </si>
  <si>
    <t>Resolución 7178 del 12 de mayo de 2020</t>
  </si>
  <si>
    <t>Resolución 7885 del 20 de mayo de 2020</t>
  </si>
  <si>
    <t>Resolución 7176 del 12 de mayo de 2020</t>
  </si>
  <si>
    <t>Resolución 2642 del 21 de febrero de 2020</t>
  </si>
  <si>
    <t>Resolución 7180 del 12 de mayo de 2020</t>
  </si>
  <si>
    <t>Resolución 0474 del 16 de enero del 2014</t>
  </si>
  <si>
    <t>Resolución 20533 del 28 de octubre de 2020</t>
  </si>
  <si>
    <t>Resolución 2644 del 21 de febrero de 2020</t>
  </si>
  <si>
    <t>Resolución 7174 del 12 de mayo de 2020</t>
  </si>
  <si>
    <t>Resolución 4197 del 20 de marzo de 2020</t>
  </si>
  <si>
    <t>Resolución 13444 del 22 de julio de 2020</t>
  </si>
  <si>
    <t>Resolución 20534 del 28 de octubre de 2020</t>
  </si>
  <si>
    <t>Resolución 13445 del 22 de julio de 2020</t>
  </si>
  <si>
    <t>Resolución 2645 del 21 de febrero de 2020</t>
  </si>
  <si>
    <t>Resolución 9917 del 19 de Junio del 2018</t>
  </si>
  <si>
    <t>Resolución 11581 del 17 de Julio del 2018</t>
  </si>
  <si>
    <t>Resolución 17342 del 27 de diciembre del 2019</t>
  </si>
  <si>
    <t>Resolución 16231 del 18 de diciembre del 2019</t>
  </si>
  <si>
    <t>Resolución 2697 del 18 de marzo del 2019</t>
  </si>
  <si>
    <t>Resolución 3974 del 12 de abril del 2019</t>
  </si>
  <si>
    <t>Resolución 6067 del 12 de junio del 2019</t>
  </si>
  <si>
    <t>Resolución 6068 del 12 de junio del 2019</t>
  </si>
  <si>
    <t>Resolución 17335 del 27 de diciembre del 2019</t>
  </si>
  <si>
    <t>Resolución 9685 del 11 de septiembre del 2019</t>
  </si>
  <si>
    <t>Resolución 6741 del 28 de junio del 2019</t>
  </si>
  <si>
    <t>Resolución 9709 del 11 de septiembre del 2019</t>
  </si>
  <si>
    <t>Resolución 9707 del 11 de septiembre del 2019</t>
  </si>
  <si>
    <t>Resolución 6742 del 28 de junio del 2019</t>
  </si>
  <si>
    <t>Resolución 6744 del 28 de junio del 2019</t>
  </si>
  <si>
    <t>Resolución 9708 del 11 de septiembre del 2019</t>
  </si>
  <si>
    <t>Resolución 12088 del 18 de noviembre del 2019</t>
  </si>
  <si>
    <t>Resolución 17337 del 27 de diciembre del 2019</t>
  </si>
  <si>
    <t>Resolución 3975 del 12 de abril del 2019</t>
  </si>
  <si>
    <t>Resolución 9685 del 11 de Septiembre del 2019</t>
  </si>
  <si>
    <t>Resolución 6741 del 28 de Junio del 2019</t>
  </si>
  <si>
    <t>Resolución 9707 del 11 de Septiembre del 2019</t>
  </si>
  <si>
    <t>Resolución 6744 del 28 de Junio del 2019</t>
  </si>
  <si>
    <t>Resolución 9708 del 11 de Septiembre del 2019</t>
  </si>
  <si>
    <t>Resolución 12088 del 18 de Noviembre del 2019</t>
  </si>
  <si>
    <t>Resolución 17337 del 27 de Diciembre del 2019</t>
  </si>
  <si>
    <t>Resolución 2697 del 18 de Marzo del 2019</t>
  </si>
  <si>
    <t>Resolución 3985 del 12 de Marzo del 2018</t>
  </si>
  <si>
    <t>Resolución 11197 del 11 de Septiembre del 2012</t>
  </si>
  <si>
    <t>Resolución 6067 del 12 de Junio del 2019</t>
  </si>
  <si>
    <t>Resolución 6068 del 12 de Junio del 2019</t>
  </si>
  <si>
    <t>Resolución 17335 del 27 de Diciembre del 2019</t>
  </si>
  <si>
    <t>Resolución 17196 del 24 de Octubre del 2018</t>
  </si>
  <si>
    <t>Resolución 9709 del 11 de Septiembre del 2019</t>
  </si>
  <si>
    <t>Resolución 3975 del 12 de Abril del 2019</t>
  </si>
  <si>
    <t>Resolución 17336 del 27 de Diciembre del 2019</t>
  </si>
  <si>
    <t>Resolución 3974 del 12 de Abril del 2019</t>
  </si>
  <si>
    <t xml:space="preserve">  </t>
  </si>
  <si>
    <t>Resolución 3432 del 14 de marzo del 2014</t>
  </si>
  <si>
    <t xml:space="preserve">Resolución 25086 del 17 de noviembre del 2017 </t>
  </si>
  <si>
    <t>Resolución 11950 del 14 de noviembre del 2019</t>
  </si>
  <si>
    <t>Resolución 14358 del 11 de diciembre del 2019</t>
  </si>
  <si>
    <t>Resolución 9024 del 28 de agosto del 2019</t>
  </si>
  <si>
    <t>Resolución 9023 del 28 de agosto del 2019</t>
  </si>
  <si>
    <t>Resolución 17075 del 27 de diciembre del 2019</t>
  </si>
  <si>
    <t>Resolución 16235 del 18 de diciembre del 2019</t>
  </si>
  <si>
    <t>Resolución 16761 del 27 de diciembre del 2019</t>
  </si>
  <si>
    <t>Resolución 14758 del 17 de diciembre del 2019</t>
  </si>
  <si>
    <t>Resolución 262 del 16 de enero del 2019</t>
  </si>
  <si>
    <t>Resolución 15044 del 18 de diciembre del 2019</t>
  </si>
  <si>
    <t>Resolución 14308 del 11 de diciembre del 2019</t>
  </si>
  <si>
    <t>Resolución 14307 del 11 de diciembre del 2019</t>
  </si>
  <si>
    <t>Resolución 14309 del 11 de diciembre del 2019</t>
  </si>
  <si>
    <t>Resolución 631 del 24 de enero del 2019</t>
  </si>
  <si>
    <t>Resolución 16008 del 18 de diciembre del 2019</t>
  </si>
  <si>
    <t>Resolución 8615 del 14 de agosto del 2019</t>
  </si>
  <si>
    <t>Resolución 15488 del 18 de diciembre del 2019</t>
  </si>
  <si>
    <t>Resolución 15499 del 18 de diciembre del 2019</t>
  </si>
  <si>
    <t>Resolución 632 del 24 de enero del 2019</t>
  </si>
  <si>
    <t>Resolución 10018 del 17 de noviembre del 2010</t>
  </si>
  <si>
    <t>Resolución 15066 del 18 de diciembre del 2019</t>
  </si>
  <si>
    <t>Resolución 16059 del 18 de diciembre del 2019</t>
  </si>
  <si>
    <t>Resolución 6485 del 26 de junio del 2019</t>
  </si>
  <si>
    <t>Resolución 2486 del 30 de marzo del 2011</t>
  </si>
  <si>
    <t>Resolución 15676 del 18 de diciembre del 2019</t>
  </si>
  <si>
    <t>Resolución 3951 del 12 de abril del 2019</t>
  </si>
  <si>
    <t>Resolución 15888 del 18 de diciembre del 2019</t>
  </si>
  <si>
    <t>Resolución 16758 del 27 de diciembre del 2019</t>
  </si>
  <si>
    <t>Resolución 14782 del 17 de diciembre del 2019</t>
  </si>
  <si>
    <t>Resolución 3948 del 12 de abril del 2019</t>
  </si>
  <si>
    <t>Resolución 3953 del 12 de abril del 2019</t>
  </si>
  <si>
    <t>Resolución 3952 del 12 de abril del 2019</t>
  </si>
  <si>
    <t>Resolución 15920 del 18 de diciembre del 2019</t>
  </si>
  <si>
    <t>Resolución 15933 del 18 de diciembre del 2019</t>
  </si>
  <si>
    <t>Resolución 8626 del 14 de agosto del 2019</t>
  </si>
  <si>
    <t>Resolución 15937 del 18 de diciembre del 2019</t>
  </si>
  <si>
    <t>Resolución 15809 del 18 de diciembre del 2019</t>
  </si>
  <si>
    <t>Resolución 16236 del 18 de diciembre del 2019</t>
  </si>
  <si>
    <t>Resolución 15491 del 18 de diciembre del 2019</t>
  </si>
  <si>
    <t>Resolución 15969 del 18 de diciembre del 2019</t>
  </si>
  <si>
    <t>Resolución 8621 del 14 de agosto del 2019</t>
  </si>
  <si>
    <t>Resolución 3950 del 12 de abril del 2019</t>
  </si>
  <si>
    <t>Resolución 15868 del 18 de diciembre del 2019</t>
  </si>
  <si>
    <t>Resolución 15975 del 18 de diciembre del 2019</t>
  </si>
  <si>
    <t>Resolución 15974 del 18 de diciembre del 2019</t>
  </si>
  <si>
    <t>Resolución 15973 del 18 de diciembre del 2019</t>
  </si>
  <si>
    <t>Resolución 15861 del 18 de diciembre del 2019</t>
  </si>
  <si>
    <t>Resolución19505 del 12 de octubre del 2016</t>
  </si>
  <si>
    <t>Resolución 17083 del 27 de diciembre del 2019</t>
  </si>
  <si>
    <t>Resolución 17077 del 27 de diciembre del 2019</t>
  </si>
  <si>
    <t>Resolución 17085 del 27 de diciembre del 2019</t>
  </si>
  <si>
    <t>Resolución 17076 del 27 de diciembre del 2019</t>
  </si>
  <si>
    <t>Resolución 17084 del 27 de diciembre del 2019</t>
  </si>
  <si>
    <t>Resolución 17078 del 27 de diciembre del 2019</t>
  </si>
  <si>
    <t>Resolución 17074 del 27 de diciembre del 2019</t>
  </si>
  <si>
    <t>Resolución 8625 del 14 de agosto del 2019</t>
  </si>
  <si>
    <t>Resolución 17073 del 27 de diciembre del 2019</t>
  </si>
  <si>
    <t>Resolución 03793 del 29 de febrero del 2016</t>
  </si>
  <si>
    <t>Resolución 15900 del 18 de diciembre del 2019</t>
  </si>
  <si>
    <t>Resolución 6479 del 26 de junio del 2019</t>
  </si>
  <si>
    <t>Resolución 6594 del 26 de junio del 2019</t>
  </si>
  <si>
    <t>Resolución 3949 del 12 de abril del 2019</t>
  </si>
  <si>
    <t>Resolución 14359 del 11 de diciembre del 2019</t>
  </si>
  <si>
    <t>Resolución 1036 del 30 de enero del 2019</t>
  </si>
  <si>
    <t>Resolución 17070 del 27 de diciembre del 2019</t>
  </si>
  <si>
    <t>Resolución 17071 del 27 de diciembre del 2019</t>
  </si>
  <si>
    <t>Resolución 17080 del 27 de diciembre del 2019</t>
  </si>
  <si>
    <t>Resolución 17081 del 27 de diciembre del 2019</t>
  </si>
  <si>
    <t>Resolución 17082 del 27 de diciembre del 2019</t>
  </si>
  <si>
    <t>Resolución 15459 del 18 de diciembre del 2019</t>
  </si>
  <si>
    <t>Resolución 15843 del 18 de diciembre del 2019</t>
  </si>
  <si>
    <t>Resolución 16757 del 27 de diciembre del 2019</t>
  </si>
  <si>
    <t xml:space="preserve">Resolución 22939 del 14 de diciembre del 2016 </t>
  </si>
  <si>
    <t>Resolución 14333 del 11 de diciembre del 2019</t>
  </si>
  <si>
    <t>Resolución 14366 del 11 de diciembre del 2019</t>
  </si>
  <si>
    <t>Resolución 18747 del 10 de diciembre del 2018</t>
  </si>
  <si>
    <t>Resolución 16138 del 18 de diciembre del 2019</t>
  </si>
  <si>
    <t>Resolución 16076 del 18 de diciembre del 2019</t>
  </si>
  <si>
    <t>Resolución 16759 del 27 de diciembre del 2019</t>
  </si>
  <si>
    <t>Resolución 6476 del 26 de junio del 2019</t>
  </si>
  <si>
    <t>Resolución 15284 del 18 de diciembre del 2019</t>
  </si>
  <si>
    <t>Resolución 15921 del 18 de diciembre del 2019</t>
  </si>
  <si>
    <t>Resolución 15924 del 18 de diciembre del 2019</t>
  </si>
  <si>
    <t>Resolución 8426 del 5 de julio del 2013</t>
  </si>
  <si>
    <t>Resolución 17660 del 6 de diciembre del 2013</t>
  </si>
  <si>
    <t>Resolución 6324 del 8 de junio del 2012</t>
  </si>
  <si>
    <t>Resolución 15790 del 4 de diciembre del 2012</t>
  </si>
  <si>
    <t>Resolución 1334 del 3 de febrero del 2015</t>
  </si>
  <si>
    <t>Resolución 14392 del 7 de septiembre del 2015</t>
  </si>
  <si>
    <t>Resolución 20593 del 1 de noviembre del 2016</t>
  </si>
  <si>
    <t>Resolución 10890 del 1 de junio del 2016</t>
  </si>
  <si>
    <t>Resolución 20485 del 4 de septiembre del 2017</t>
  </si>
  <si>
    <t>Resolución 20595 del 1 de noviembre del 2016</t>
  </si>
  <si>
    <t>Resolución 3131 del 3 de marzo del 2017</t>
  </si>
  <si>
    <t>Resolución 3591 del 4 de abril del 2019</t>
  </si>
  <si>
    <t>Resolución 4565 del 9 de mayo del 2019</t>
  </si>
  <si>
    <t>Resolución 11756 del 7 de noviembre del 2019</t>
  </si>
  <si>
    <t>Resolución 3590 del 4 de abril del 2019</t>
  </si>
  <si>
    <t>Resolución 3589 del 4 de abril del 2019</t>
  </si>
  <si>
    <t>Resolución 1277 del 4 de febrero del 2019</t>
  </si>
  <si>
    <t>Resolución 2264 del 8 de marzo del 2019</t>
  </si>
  <si>
    <t>Resolución 2098 del 5 de marzo del 2019</t>
  </si>
  <si>
    <t>Resolución 1285 del 4 de febrero del 2019</t>
  </si>
  <si>
    <t>Resolución 3592 del 4 de abril del 2019</t>
  </si>
  <si>
    <t>Resolución 5882 del 7 de junio del 2019</t>
  </si>
  <si>
    <t>Resolución 15079 del 6 de diciembre del 2013</t>
  </si>
  <si>
    <t>Resolución 003244 del 5 de marzo del 2020</t>
  </si>
  <si>
    <t>Resolución 008430 del 1 de junio del 2020</t>
  </si>
  <si>
    <t>Resolución 5886 del 7 de junio del 2019</t>
  </si>
  <si>
    <t>Resolución 000146 del 4 de enero del 2021</t>
  </si>
  <si>
    <t>Resolución 000131 del 4 de enero del 2021</t>
  </si>
  <si>
    <t>Resolución 14257 del 5 de agosto de 2020</t>
  </si>
  <si>
    <t>Resolución 11954 del 6 de julio de 2020</t>
  </si>
  <si>
    <t>Resolución 3588 del 4 de abril del 2019</t>
  </si>
  <si>
    <t>Resolución 2263 del 8 de marzo del 2019</t>
  </si>
  <si>
    <t>Resolución 16547 del 9 de septiembre de 2020</t>
  </si>
  <si>
    <t>Resolución 14209 del 4 de agosto de 2020</t>
  </si>
  <si>
    <t>Resolución 16548 del 9 de septiembre de 2020</t>
  </si>
  <si>
    <t>Resolución 20993 del 6 de noviembre de 2020</t>
  </si>
  <si>
    <t>Resolución 62 del 4 de enero de 2021</t>
  </si>
  <si>
    <t>Resolución 9218 del 7 de junio del 2018</t>
  </si>
  <si>
    <t>Resolución 14210 del 4 de agosto de 2020</t>
  </si>
  <si>
    <t>Resolución 14211 del 4 de agosto de 2020</t>
  </si>
  <si>
    <t>Resolución 9342 del 6 de mayo del 2016</t>
  </si>
  <si>
    <t>Resolución 09413 del 8 de junio del 2018</t>
  </si>
  <si>
    <t>Resolución 4451 del 8 de mayo del 2019</t>
  </si>
  <si>
    <t>Resolución 24166 del 7 de Noviembre del 2017</t>
  </si>
  <si>
    <t>Resolución 15695 del 1 de Noviembre del 2013</t>
  </si>
  <si>
    <t>Resolución 9417 del 8 de Junio del 2018</t>
  </si>
  <si>
    <t>Resolución 18588 del 3 de Diciembre del 2018</t>
  </si>
  <si>
    <t>Resolución 9416 del 8 de Junio del 2018</t>
  </si>
  <si>
    <t>Resolución 18584 del 3 de Diciembre del 2018</t>
  </si>
  <si>
    <t>Resolución 18586 del 3 de Diciembre del 2018</t>
  </si>
  <si>
    <t>Resolución 18587 del 3 de Diciembre del 2018</t>
  </si>
  <si>
    <t>Resolución 9415 del 8 de Junio del 2018</t>
  </si>
  <si>
    <t>Resolución 18585 del 3 de Diciembre del 2018</t>
  </si>
  <si>
    <t>Resolución 4451 del 8 de Mayo del 2019</t>
  </si>
  <si>
    <t>Resolución 9418 del 8 de Junio del 2018</t>
  </si>
  <si>
    <t>Resolución 11714 del 9 de Junio del 2017</t>
  </si>
  <si>
    <t>Resolución 11715 del 9 de Junio del 2017</t>
  </si>
  <si>
    <t>Resolución 18583 del 3 de Diciembre del 2018</t>
  </si>
  <si>
    <t>Resolución 12770 del 6 de Agosto del 2018</t>
  </si>
  <si>
    <t>Resolución 09413 del 8 de Junio del 2018</t>
  </si>
  <si>
    <t>Resolución 9414 del 8 de Junio del 2018</t>
  </si>
  <si>
    <t>Resolución 3965 del 9 de Marzo del 2018</t>
  </si>
  <si>
    <t>Resolución 16760 del 27 de diciembre del 2019</t>
  </si>
  <si>
    <t>Resolución 21927 del 24 de noviembre del 2020</t>
  </si>
  <si>
    <t>Resolución 8627 del 14 de Agosto del 2019</t>
  </si>
  <si>
    <t>Doctorado en Comunicación, Lenguajes e Información</t>
  </si>
  <si>
    <t>Especialización en Cirugía Oncológica</t>
  </si>
  <si>
    <t>101868</t>
  </si>
  <si>
    <t>Facultad de Ciencias Económicas Y Administrativas</t>
  </si>
  <si>
    <t>Facultad de Ciencias Políticas Y Relaciones Internacionales</t>
  </si>
  <si>
    <t>Facultad de Comunicación Y Lenguaje</t>
  </si>
  <si>
    <t>Licenciatura</t>
  </si>
  <si>
    <t>Licenciatura en Teología (Tunja)</t>
  </si>
  <si>
    <t>Maestría en Economía (Cali)</t>
  </si>
  <si>
    <t>Maestría en Estudios Afrocolombianos (Cartagena)</t>
  </si>
  <si>
    <t>Ciencia de la  Información, Bibliotecología y Archivística</t>
  </si>
  <si>
    <t>Vicerrectoría Del Medio Universitario</t>
  </si>
  <si>
    <t>Licenciantura en Pedagogía Infantil</t>
  </si>
  <si>
    <t>Bioengienería</t>
  </si>
  <si>
    <t>Licenciatura en Ciencias Naturales Edu Amb</t>
  </si>
  <si>
    <t>Creditos Acces</t>
  </si>
  <si>
    <t>InstitutoCiencias Sociales</t>
  </si>
  <si>
    <t>ColegioAbogados</t>
  </si>
  <si>
    <t>Municipio SantiagoCali</t>
  </si>
  <si>
    <t>Nueva Zelanda</t>
  </si>
  <si>
    <t>Royal College Canada International</t>
  </si>
  <si>
    <t>Universitat de Valencia</t>
  </si>
  <si>
    <t>Aix Marseille Université</t>
  </si>
  <si>
    <t>Manchester Metropolitan University</t>
  </si>
  <si>
    <t>Korea University</t>
  </si>
  <si>
    <t>Chung Ang University</t>
  </si>
  <si>
    <t>Instituto Superior de Arquitectura y Diseño ISAD</t>
  </si>
  <si>
    <t>Massey University</t>
  </si>
  <si>
    <t>España Osuna</t>
  </si>
  <si>
    <t>Alemania Eichstätt/Ingolstadt</t>
  </si>
  <si>
    <t>Argentina Remedios de Escalada de San Martín</t>
  </si>
  <si>
    <t>Camerún Douala</t>
  </si>
  <si>
    <t>OBSERVACIONES</t>
  </si>
  <si>
    <t>China Guangdong</t>
  </si>
  <si>
    <t>Congo Pointe-Noire</t>
  </si>
  <si>
    <t>Ecuador Loja</t>
  </si>
  <si>
    <t>El Salvador San Miguel</t>
  </si>
  <si>
    <t>España Murcia</t>
  </si>
  <si>
    <t>España Teruel</t>
  </si>
  <si>
    <t>Estados Unidos Ohio Kent</t>
  </si>
  <si>
    <t>Estados Unidos Pensilvania</t>
  </si>
  <si>
    <t>Estados Unidos Tampa</t>
  </si>
  <si>
    <t>Estados Unidos Washington D.C. Spokane</t>
  </si>
  <si>
    <t>Estados Unidos Washington D.C. Georgetown</t>
  </si>
  <si>
    <t>Estados Unidos Texas Corpus Christi</t>
  </si>
  <si>
    <t>Francia La Roche sur Yor</t>
  </si>
  <si>
    <t>Francia Vannes</t>
  </si>
  <si>
    <t>Francia Sénart</t>
  </si>
  <si>
    <t>Países Bajos Vlissingen</t>
  </si>
  <si>
    <t>India Katra</t>
  </si>
  <si>
    <t>Irlanda Cork</t>
  </si>
  <si>
    <t>Irlanda Belfast</t>
  </si>
  <si>
    <t>Universitá di Macerata</t>
  </si>
  <si>
    <t>Universitá di Modena e Reggio Emilia</t>
  </si>
  <si>
    <t>Italia Módena</t>
  </si>
  <si>
    <t>Italia Macerata</t>
  </si>
  <si>
    <t>México Chihuhua</t>
  </si>
  <si>
    <t>México Mérida Yucatán</t>
  </si>
  <si>
    <t>México Hidalgo Tulancingo de Bravo</t>
  </si>
  <si>
    <t>Universidad Centroamericana - UCA</t>
  </si>
  <si>
    <t>Inglaterra Essex</t>
  </si>
  <si>
    <t>Rusia Ekaterimburgo</t>
  </si>
  <si>
    <t>Sudáfrica Port Elizabeth</t>
  </si>
  <si>
    <t>Suiza Basilea</t>
  </si>
  <si>
    <t>Universidad del Magdalena</t>
  </si>
  <si>
    <t>Colombia Santa Marta</t>
  </si>
  <si>
    <t>Universidad CES</t>
  </si>
  <si>
    <t>Universidad de Pamplona</t>
  </si>
  <si>
    <t>Colombia Pamplona</t>
  </si>
  <si>
    <t>Universidad EAN</t>
  </si>
  <si>
    <t>Universidad Pontificia Bolivariana (UPB)</t>
  </si>
  <si>
    <t>Universidad Pedagogica y Tecnologica de Colombia (UPTC)</t>
  </si>
  <si>
    <t>Colombia Tunja</t>
  </si>
  <si>
    <t>Universidad Ramón Llull</t>
  </si>
  <si>
    <t>Universidad Anáhuac</t>
  </si>
  <si>
    <t>Georgetown University Ctls</t>
  </si>
  <si>
    <t>Alemania Eichstatt</t>
  </si>
  <si>
    <t>Alemania Erlangen</t>
  </si>
  <si>
    <t>Universidad de Ciencias Empresariales Y Sociales</t>
  </si>
  <si>
    <t>Francisco de Vitoria</t>
  </si>
  <si>
    <t>Universidad Carlos Iii de Madrid</t>
  </si>
  <si>
    <t>Universidad de Siena</t>
  </si>
  <si>
    <t>España Biscay</t>
  </si>
  <si>
    <t>Inglaterra Londres</t>
  </si>
  <si>
    <t>Pontificia Università Gregoriana - UNIGRE</t>
  </si>
  <si>
    <t>Universidad de Anáhuac - Cancún</t>
  </si>
  <si>
    <t>Hochschule für Musik Detmold</t>
  </si>
  <si>
    <t>Estados Unidos California Cincinnati Ohio</t>
  </si>
  <si>
    <t>Université Toulouse - Jean Jaurès</t>
  </si>
  <si>
    <t>Université Paris 1 Panthéon-Sorbonne</t>
  </si>
  <si>
    <t>Universidad Vasco de Quiroga</t>
  </si>
  <si>
    <t>México Morelia</t>
  </si>
  <si>
    <t>Panamá Panamá</t>
  </si>
  <si>
    <t>Universidad Simón Bolívar - USB</t>
  </si>
  <si>
    <t>Universidad Católica Andrés Bello - UCAB</t>
  </si>
  <si>
    <t>Centro para el aprendizaje, la enseñanza y la evaluación</t>
  </si>
  <si>
    <t>Instituto de bioética</t>
  </si>
  <si>
    <t>CAFABA</t>
  </si>
  <si>
    <t>IDEPAC</t>
  </si>
  <si>
    <t>Madlove</t>
  </si>
  <si>
    <t>180 Cpp</t>
  </si>
  <si>
    <t>Belcorp S.A</t>
  </si>
  <si>
    <t>Diabetrics</t>
  </si>
  <si>
    <t>Enel Codensa</t>
  </si>
  <si>
    <t>Keralty</t>
  </si>
  <si>
    <t>Universidad Esan Perú</t>
  </si>
  <si>
    <t>Jamar</t>
  </si>
  <si>
    <t>Universidad Xochicalco</t>
  </si>
  <si>
    <t>Chevron Petroleum Company</t>
  </si>
  <si>
    <t>Liceo Francés Louis Pasteur</t>
  </si>
  <si>
    <t>Cavipetrol</t>
  </si>
  <si>
    <t>Grupo Éxito</t>
  </si>
  <si>
    <t>Chemonics International Inc</t>
  </si>
  <si>
    <t>Electricaribe</t>
  </si>
  <si>
    <t>Fundación Bolívar Davivienda</t>
  </si>
  <si>
    <t>Samsung Electronics Colombia S.A</t>
  </si>
  <si>
    <t>Sucafina Colombia S.A.S</t>
  </si>
  <si>
    <t>Sanofi</t>
  </si>
  <si>
    <t>Scomedihh</t>
  </si>
  <si>
    <t>Fondatio</t>
  </si>
  <si>
    <t>Tigo - Colombia Movil</t>
  </si>
  <si>
    <t>Armada Nacional de Colombia</t>
  </si>
  <si>
    <t>Bibiana del Carmen Henríquez López</t>
  </si>
  <si>
    <t>Decathlon Colombia SAS</t>
  </si>
  <si>
    <t>Ejercito Nacional - Comando General de las Fuerzas Militares</t>
  </si>
  <si>
    <t>FENALCO Atlántico</t>
  </si>
  <si>
    <t>FENALCO Bolívar</t>
  </si>
  <si>
    <t>FENALCO Magdalena</t>
  </si>
  <si>
    <t xml:space="preserve">FENALCO Norte de Santander </t>
  </si>
  <si>
    <t>FENAVI Valle</t>
  </si>
  <si>
    <t>La Lonja de Medellín</t>
  </si>
  <si>
    <t>Ministerio de Educación República de Panamá Meduca</t>
  </si>
  <si>
    <t>Ministerio de Defensa Nacional</t>
  </si>
  <si>
    <t>Naciones Unidas Contra la Droga y el Delito</t>
  </si>
  <si>
    <t>Productos de Belleza Ana María</t>
  </si>
  <si>
    <t>Programa de las Naciones Unidas - PNUD</t>
  </si>
  <si>
    <t>Terpel S.A.</t>
  </si>
  <si>
    <t>Unidad Administrativa Especial, Unidad de Proyección Normativa y Estudios de Regulación Financiera - URF</t>
  </si>
  <si>
    <t>Fundación para el Desarrollo del Comercio (Fundecomercio)</t>
  </si>
  <si>
    <t>British Council - Consejo Británico</t>
  </si>
  <si>
    <t>Corporación Andina de Fomento</t>
  </si>
  <si>
    <t>Corporación Centro de Estudios de Derecho Justicia y Sociedad</t>
  </si>
  <si>
    <t>Fundación Acción Contra el Hambre</t>
  </si>
  <si>
    <t>Gran Colombia Gold Segovia Sucursal Colombia</t>
  </si>
  <si>
    <t>Honorable Senado de la República</t>
  </si>
  <si>
    <t>KfW IPEX-Bank Gesellschaft mit beschränkter Haftung</t>
  </si>
  <si>
    <t>Mondelez Colombia S.A.S</t>
  </si>
  <si>
    <t>Enseñanza y aprendizaje</t>
  </si>
  <si>
    <t>Eventos especiales</t>
  </si>
  <si>
    <t>Arte y Medio</t>
  </si>
  <si>
    <t>Javeriana 90 años: Intercambio Fantastique +  Concierto Egresados 90 años</t>
  </si>
  <si>
    <t xml:space="preserve">Día de la Universidad </t>
  </si>
  <si>
    <t>Trasescena</t>
  </si>
  <si>
    <t>Ojo al Central - Galería</t>
  </si>
  <si>
    <t>Talleres artísticos virtuales</t>
  </si>
  <si>
    <t>Cajita javeriana</t>
  </si>
  <si>
    <t>Taller de Cuerpo: Movilidad Corporal en Tiempos de Cuarentena</t>
  </si>
  <si>
    <t>Taller de Guitarra - Canciones de Fogata  - Iniciación</t>
  </si>
  <si>
    <t>Taller de Guitarra - el Bolero y el Bossa-Nova - Intermedio y Avanzado</t>
  </si>
  <si>
    <t>Taller a un Viejo Amigo  - Lettering y Acuarela como Excusa de Escritura</t>
  </si>
  <si>
    <t>Taller Artístico Danza Afro Folclor - Interfacultades</t>
  </si>
  <si>
    <t>Taller Coro de Profesores y Administrativos</t>
  </si>
  <si>
    <t>Facultad de Ciencia Política y Relaciones Internacionales</t>
  </si>
  <si>
    <t>Ilustración</t>
  </si>
  <si>
    <t>Narración</t>
  </si>
  <si>
    <t>Educación Física Infantil</t>
  </si>
  <si>
    <t>Kolvenbach</t>
  </si>
  <si>
    <t>Sentidos de Vida (Incluye Jornada Sentido de mi Práctica + Goa)</t>
  </si>
  <si>
    <t>Cuidado Ignaciano</t>
  </si>
  <si>
    <t>Para Ser Iglesia</t>
  </si>
  <si>
    <t>Semilleros de Fe</t>
  </si>
  <si>
    <t>Arrupe</t>
  </si>
  <si>
    <t>Ejercicios Espirituales</t>
  </si>
  <si>
    <t>Caminos de la Buena Noticia</t>
  </si>
  <si>
    <t>Acompañamiento Espiritual y Sacramental</t>
  </si>
  <si>
    <t>Liderazgo Ignaciano Universitario Latinoamericano</t>
  </si>
  <si>
    <t>Eucaristías dominicales virtuales, en alianza con Ático para su transmisión por en Canal Caracol.</t>
  </si>
  <si>
    <t>Audios Cortos "Bálsamos para el Espiritu"</t>
  </si>
  <si>
    <t>Piezas "Liturgias del día" diseñadas para redes sociales (una diaria)</t>
  </si>
  <si>
    <t>Videos "Armonízate": oración, con base en la encíclica LAUDATO SI</t>
  </si>
  <si>
    <t>Podcast con base en la Encíclica LAUDATO SI</t>
  </si>
  <si>
    <t>Video musical del Semillero Musical "Un cielo de Color"</t>
  </si>
  <si>
    <t>Otras acciones y servicios</t>
  </si>
  <si>
    <t>Accidente en práctica deportiva o lúdica dentro de la universidad</t>
  </si>
  <si>
    <t>Revista Digital</t>
  </si>
  <si>
    <t>Checking Design 2</t>
  </si>
  <si>
    <t>Secretaría General</t>
  </si>
  <si>
    <t>Contando Colombianos</t>
  </si>
  <si>
    <t>Comunicarnos Sin Daño</t>
  </si>
  <si>
    <t>Editorial Pontifica Universidad Javeriana</t>
  </si>
  <si>
    <t>Archivo Histórico Javeriano</t>
  </si>
  <si>
    <t>Migratory Flows At The Borders Of Our World</t>
  </si>
  <si>
    <t>Un Nuevo Reino Imaginado</t>
  </si>
  <si>
    <t>Pesquisa 54</t>
  </si>
  <si>
    <t>Pesquisa 53</t>
  </si>
  <si>
    <t>Pesquisa 52</t>
  </si>
  <si>
    <t>Pesquisa 51</t>
  </si>
  <si>
    <t>Ashyi</t>
  </si>
  <si>
    <t>Autonomía Artesanal</t>
  </si>
  <si>
    <t>Cartas Anuas I</t>
  </si>
  <si>
    <t>Catálogo Publicaciones 2015</t>
  </si>
  <si>
    <t>Cómo Construir Sociedades</t>
  </si>
  <si>
    <t>Cómo Construir Sociedades - Reimpresión</t>
  </si>
  <si>
    <t>Criterios Clínicos Enfermedades Genéticas</t>
  </si>
  <si>
    <t>En Tierras Paganas</t>
  </si>
  <si>
    <t>Indigenous Networks At The Margins Of Development</t>
  </si>
  <si>
    <t>Juegos Masivos Multijugador (Video Juegos)</t>
  </si>
  <si>
    <t>Mallas Urbanas</t>
  </si>
  <si>
    <t>Psicopatología 5Ta Edición</t>
  </si>
  <si>
    <t>The Contemporary City</t>
  </si>
  <si>
    <t>Última Utopía</t>
  </si>
  <si>
    <t>Un Vago Escalofrío</t>
  </si>
  <si>
    <t>Vitrolas, Rocolas</t>
  </si>
  <si>
    <t>Cuaderno Javeriano - Ciudad</t>
  </si>
  <si>
    <t>Yo, Mi Autor</t>
  </si>
  <si>
    <t>Competencias Informacionales</t>
  </si>
  <si>
    <t>El Libro Álbum</t>
  </si>
  <si>
    <t>El Proceso Penal Colombiano</t>
  </si>
  <si>
    <t>Guerras Civiles Colombianas</t>
  </si>
  <si>
    <t>Identidad Colectiva</t>
  </si>
  <si>
    <t>Idiomas Espectrales</t>
  </si>
  <si>
    <t>La Seudorrevolución Educativa</t>
  </si>
  <si>
    <t>Mediación Social</t>
  </si>
  <si>
    <t>Moradas Interiores</t>
  </si>
  <si>
    <t>Mundos Bioinmersivos</t>
  </si>
  <si>
    <t>Psicopatología Básica 5Ta. Edición</t>
  </si>
  <si>
    <t>Relatos Informacionales</t>
  </si>
  <si>
    <t>Rodrigo Parra Sandoval</t>
  </si>
  <si>
    <t>Voces Activas Transformadoras</t>
  </si>
  <si>
    <t>Transformar Lo Público</t>
  </si>
  <si>
    <t/>
  </si>
  <si>
    <t>Econometría Aplicada Usando Stata 13</t>
  </si>
  <si>
    <t>Inédita. Escritura Filosófica</t>
  </si>
  <si>
    <t>Gerencia Social</t>
  </si>
  <si>
    <t>Haciendo Memoria</t>
  </si>
  <si>
    <t>Urban Space:Experiences And Considerations</t>
  </si>
  <si>
    <t>Instituciones Jurídicas Colombianas</t>
  </si>
  <si>
    <t>Econometría Aplicada Usando Eviews 10.0</t>
  </si>
  <si>
    <t>Siembra Campesina</t>
  </si>
  <si>
    <t>Flipped Classroom (Aula Invertida)</t>
  </si>
  <si>
    <t>Pensamiento Sicológico</t>
  </si>
  <si>
    <t>Reflexiones Clínicas I</t>
  </si>
  <si>
    <t>8 Cuentos</t>
  </si>
  <si>
    <t>Y Sin Embargo Se Mueve</t>
  </si>
  <si>
    <t>Lecturas Emergentes Tomo I</t>
  </si>
  <si>
    <t>Psicopatología Básica (5 Edición)</t>
  </si>
  <si>
    <t>Arquitecturas Insurgentes</t>
  </si>
  <si>
    <t>Cultura Líquida</t>
  </si>
  <si>
    <t>Finanza Empresarial</t>
  </si>
  <si>
    <t>Humboldiana Neogranadina. Documenta</t>
  </si>
  <si>
    <t>Humboldiana Neogranadina. Imago</t>
  </si>
  <si>
    <t>Humboldiana Neogranadina. Índex</t>
  </si>
  <si>
    <t>Humboldiana Neogranadina. Relatio Vol. 1</t>
  </si>
  <si>
    <t>Humboldiana Neogranadina. Relatio Vol. 2</t>
  </si>
  <si>
    <t>Humboldiana Neogranadina. Scientia</t>
  </si>
  <si>
    <t>Neochamanismo Urbano</t>
  </si>
  <si>
    <t>Etty Hilesum</t>
  </si>
  <si>
    <t>Power Supplies For Dialectric Barrier Discharges</t>
  </si>
  <si>
    <t>El Realismo Crítico</t>
  </si>
  <si>
    <t>La Bioeconomía</t>
  </si>
  <si>
    <t>Enfermedades Raras</t>
  </si>
  <si>
    <t>El Cuerpo Duradero</t>
  </si>
  <si>
    <t>El Bullerengue Colombiano</t>
  </si>
  <si>
    <t>Bellas Ficciones</t>
  </si>
  <si>
    <t>La Plena Comunión</t>
  </si>
  <si>
    <t>Ganar Sin Ganar</t>
  </si>
  <si>
    <t>Psicopatología Básica</t>
  </si>
  <si>
    <t>Política Económica</t>
  </si>
  <si>
    <t>Las Costuras Invisibles</t>
  </si>
  <si>
    <t>Teología Práctica</t>
  </si>
  <si>
    <t>Desde Oriente Hacia Dios</t>
  </si>
  <si>
    <t>Catálogo Ejac</t>
  </si>
  <si>
    <t>Si Yo Fuera Tambó</t>
  </si>
  <si>
    <t>A Contracorriente</t>
  </si>
  <si>
    <t>Urbanismo Hispanoamericano</t>
  </si>
  <si>
    <t>Antología Cuentos Valle</t>
  </si>
  <si>
    <t>Narradoras Vallecacucanas</t>
  </si>
  <si>
    <t>Literaturas Indígenas Valle</t>
  </si>
  <si>
    <t>Transformar Lo Público (Segunda Edición)</t>
  </si>
  <si>
    <t>English For International Business</t>
  </si>
  <si>
    <t>Pensamiento Psicológico 1</t>
  </si>
  <si>
    <t>Pensamiento Psicológico 2</t>
  </si>
  <si>
    <t>Pensamiento Psicológico 3</t>
  </si>
  <si>
    <t>Casa Minga</t>
  </si>
  <si>
    <t>Paz Decolonial</t>
  </si>
  <si>
    <t>Territorialidades Rurales Afrocolombianas</t>
  </si>
  <si>
    <t>Serious Applications Of Technology In Games And Health</t>
  </si>
  <si>
    <t>La Investigación como Biosfera Autoorganizada</t>
  </si>
  <si>
    <t>Reconciliación Social como Política Publica</t>
  </si>
  <si>
    <t>La Justicia como Resistencia</t>
  </si>
  <si>
    <t>La Reconciliación como Política</t>
  </si>
  <si>
    <t>La Narrativa Histórica como Amuleto</t>
  </si>
  <si>
    <t>Facultad de Ciencias Básicas</t>
  </si>
  <si>
    <t>Algunos Temas de Contratación Estatal</t>
  </si>
  <si>
    <t>Campos de Estacas</t>
  </si>
  <si>
    <t>Catálogo de Derechos 2015</t>
  </si>
  <si>
    <t>Ejercicios Espirituales de San Ignacio de Loyola</t>
  </si>
  <si>
    <t>El Torso de Venus</t>
  </si>
  <si>
    <t>Estética de Sistemas Abiertos</t>
  </si>
  <si>
    <t>Facultad de Odontología 65 Años</t>
  </si>
  <si>
    <t>Fundamentos de Inferencia Estadística - Reimpresión</t>
  </si>
  <si>
    <t>Identidades Transnacionales de Jóvenes Colombianos</t>
  </si>
  <si>
    <t>La Gente de Aritama</t>
  </si>
  <si>
    <t>Manual de Laboratorio Procesos Biotecnológicos</t>
  </si>
  <si>
    <t>Programa de Mano</t>
  </si>
  <si>
    <t>Oficio de Reportero</t>
  </si>
  <si>
    <t>Sistemas de Costeo Por Órdenes de Producción</t>
  </si>
  <si>
    <t>Asuntos de Gobierno Universitario</t>
  </si>
  <si>
    <t>Atlas de Hematología</t>
  </si>
  <si>
    <t>Catálogo de Especies Invasoras</t>
  </si>
  <si>
    <t>Catálogo de Novedades 2016</t>
  </si>
  <si>
    <t>Colección Primer Folio - Tres Cuentos de Rubén Darío</t>
  </si>
  <si>
    <t>El Proceso Electoral de Octubre de 2015</t>
  </si>
  <si>
    <t>Estados de Excepción</t>
  </si>
  <si>
    <t>Fundamentos de Inferencia</t>
  </si>
  <si>
    <t>Manual de Procesos Industriales Vol. 1</t>
  </si>
  <si>
    <t>Manual de Procesos Industriales Vol. 2</t>
  </si>
  <si>
    <t>Minería de Procesos</t>
  </si>
  <si>
    <t>Principios de Epidemiologia</t>
  </si>
  <si>
    <t>Restitución de Tierras</t>
  </si>
  <si>
    <t>Selección de Personal</t>
  </si>
  <si>
    <t>Textos Escogidos de San Ignacio</t>
  </si>
  <si>
    <t>Manual de Laboratorio de Biología Básica de Organismos Multicelulares</t>
  </si>
  <si>
    <t>Ensayos de Tensión</t>
  </si>
  <si>
    <t>Ensayos de Dureza</t>
  </si>
  <si>
    <t>Historia de Salamina. Vida Parroquial</t>
  </si>
  <si>
    <t>Fundamentos de Ingeniería</t>
  </si>
  <si>
    <t>Facultad de Medicina 75 Años</t>
  </si>
  <si>
    <t>Ingeniería de Requerimientos</t>
  </si>
  <si>
    <t>La Democracia como Forma de Vida</t>
  </si>
  <si>
    <t>Plaza Central de Mercado</t>
  </si>
  <si>
    <t>Tiempos de Cosecha</t>
  </si>
  <si>
    <t>Textos Escogidos de San Francisco Javier</t>
  </si>
  <si>
    <t>Solistas, Instrumentos de Cuerda Pausada</t>
  </si>
  <si>
    <t>Selva de Fantasmas</t>
  </si>
  <si>
    <t>Guía de Laboratorios. Control Estadístico de Procesos</t>
  </si>
  <si>
    <t>Manual de Practicas de Laboratorio de Química General</t>
  </si>
  <si>
    <t>Lecturas Contemporáneas de 3 Clásicos (Cuaderno de Humanidades)</t>
  </si>
  <si>
    <t>Manual de Presupuestos</t>
  </si>
  <si>
    <t>Manual de Laboratorio Proceso Biotecnológicos</t>
  </si>
  <si>
    <t>Cinco Décadas de Liderazgo Javeriano</t>
  </si>
  <si>
    <t>Dicen de Ti</t>
  </si>
  <si>
    <t>Libro de Grabados</t>
  </si>
  <si>
    <t>Tejidos Mediáticos de Lo Negro</t>
  </si>
  <si>
    <t>Teología como Gramática de Liberación</t>
  </si>
  <si>
    <t>El Teatro de Santiago García</t>
  </si>
  <si>
    <t>75 Años Facultad de Derecho Canónico</t>
  </si>
  <si>
    <t>Los Cuatro Mundos de América Latina</t>
  </si>
  <si>
    <t>Informe de Acreditación</t>
  </si>
  <si>
    <t>El Evangelio de Mateo Orado</t>
  </si>
  <si>
    <t>Catálogo de Novedades</t>
  </si>
  <si>
    <t>Estrategias de Enseñanza</t>
  </si>
  <si>
    <t>Cuaderno Javeriano de Comunicación 14</t>
  </si>
  <si>
    <t>Cuaderno Javeriano de Comunicación 15</t>
  </si>
  <si>
    <t>Informe Anual de Economías Asiáticas</t>
  </si>
  <si>
    <t>Antología de Escritos Afrocolombianos</t>
  </si>
  <si>
    <t>Fusiles de Madera</t>
  </si>
  <si>
    <t>Cuaderno de Humanidades</t>
  </si>
  <si>
    <t>Instrumentos de Evaluación Educativa</t>
  </si>
  <si>
    <t>A Veces Salto Fuera de Lo Humano</t>
  </si>
  <si>
    <t>Cincuenta Años de Historia</t>
  </si>
  <si>
    <t>El Ciego de Jericó</t>
  </si>
  <si>
    <t>Herramientas de Contabilidad Financiera Intermedia</t>
  </si>
  <si>
    <t>Gestión Patrimonial de Alcantarillados</t>
  </si>
  <si>
    <t>Datos Sobre la Universidad Javeriana (Facsímil)</t>
  </si>
  <si>
    <t>El Museo de la Calle Donceles</t>
  </si>
  <si>
    <t>El Reconocimiento de la Beligerancia</t>
  </si>
  <si>
    <t>Mitos de la Música</t>
  </si>
  <si>
    <t>Providencia: Más Allá de la Etnicidad</t>
  </si>
  <si>
    <t>A Hombros de Gigantes: Maestros de la Facultad de Teología</t>
  </si>
  <si>
    <t>Facultad de Teología de la Universidad Javeriana</t>
  </si>
  <si>
    <t>La Humanización de la Salud</t>
  </si>
  <si>
    <t>Retomemos la Economía</t>
  </si>
  <si>
    <t>Perspectivas Sociológicas de la Contabilidad</t>
  </si>
  <si>
    <t>La Estructura de la Propiedad Rural</t>
  </si>
  <si>
    <t>Experiencias Significativas: Metodología de la Comunicación</t>
  </si>
  <si>
    <t>Mingas de la Palabra</t>
  </si>
  <si>
    <t>Escatología de la Liberación</t>
  </si>
  <si>
    <t>El Terreno Común de la Escritura</t>
  </si>
  <si>
    <t>El Exterminio de la Isla de Papayal (Bolívar)</t>
  </si>
  <si>
    <t>Balance de 25 Años de Jurisprudencia de la Corte Constitucional</t>
  </si>
  <si>
    <t>Perspectivas Críticas de la Contabilidad Contemporánea</t>
  </si>
  <si>
    <t>Teoría de la Prueba</t>
  </si>
  <si>
    <t>Segunda Edición de Orientar la Escritura</t>
  </si>
  <si>
    <t>La Urgencia de la Paz</t>
  </si>
  <si>
    <t>Construir la Paz</t>
  </si>
  <si>
    <t>Pensar la Incertidumbre</t>
  </si>
  <si>
    <t>Un Paraíso Sospechoso: la Vorágine de Jose Eustasio Rivera</t>
  </si>
  <si>
    <t>Avances en Hidrología Urbana</t>
  </si>
  <si>
    <t>Avatares de la Memoria Cultural en Colombia</t>
  </si>
  <si>
    <t>Epilepsia en Niños</t>
  </si>
  <si>
    <t>Fundamentos en la Administración de Medicamentos en Pacientes</t>
  </si>
  <si>
    <t>La Restauración de la Compañía de Jesús en América Hispanolusitana</t>
  </si>
  <si>
    <t>Notas en Clave de Psicología. Reflexiones, Catedra Marín Baro</t>
  </si>
  <si>
    <t>Fortalecimiento de la Resiliencia en la Escuela</t>
  </si>
  <si>
    <t>El Conflicto en Contexto</t>
  </si>
  <si>
    <t>El Método Kodaly en Colombia</t>
  </si>
  <si>
    <t>Justicia Transicional en Equilibrio</t>
  </si>
  <si>
    <t>Pensamiento Educativo en la Universidad</t>
  </si>
  <si>
    <t>El Arte de Interpretar en Teología</t>
  </si>
  <si>
    <t>Estudios de Animación en Colombia</t>
  </si>
  <si>
    <t>Televisión Publica Regional en Tiempos</t>
  </si>
  <si>
    <t>Una Meditación Sobre la Justicia en Don Quijote</t>
  </si>
  <si>
    <t>Cali, ¿Cómo Vamos en Niñez?</t>
  </si>
  <si>
    <t>El Estado de la Niñez en Cali</t>
  </si>
  <si>
    <t>Los Métodos en Teología - Reimpresión</t>
  </si>
  <si>
    <t>Conversos de Origen Judío en la Cartagena Colonial</t>
  </si>
  <si>
    <t>El Conflicto en Contexto - The Conflict In Context</t>
  </si>
  <si>
    <t>Retos de la Implementación de la Justicia Transicional en Colombia</t>
  </si>
  <si>
    <t>Historia Oculta de la Psicología en Colombia</t>
  </si>
  <si>
    <t>Territorio en Movimiento(S)</t>
  </si>
  <si>
    <t>La Religión en la Escuela</t>
  </si>
  <si>
    <t>Recorridos de la Historia Cultural en Colombia</t>
  </si>
  <si>
    <t>Manual de Empatía en la Enseñanza</t>
  </si>
  <si>
    <t>Apuntes de la Formación Ética en la Universidad</t>
  </si>
  <si>
    <t>Ser Uno en Miles</t>
  </si>
  <si>
    <t>Comercio Exterior en Colombia</t>
  </si>
  <si>
    <t>Lectura Crítica en Internet</t>
  </si>
  <si>
    <t>Lectura, Escritura, Oralidad en Tiempos Digitales</t>
  </si>
  <si>
    <t>Aplicaciones de Investigación en Operaciones de Salud</t>
  </si>
  <si>
    <t>Metacognición en Docentes</t>
  </si>
  <si>
    <t>Pluralismo Religioso en Diálogo</t>
  </si>
  <si>
    <t>El Discernimiento Vocacional en Clave de Resiliencia</t>
  </si>
  <si>
    <t>Hablar en Público</t>
  </si>
  <si>
    <t>Primera Infancia, Cómo Vamos. Identificando Desigualdades para Impulsar la Equidad en la Infancia Colombiana</t>
  </si>
  <si>
    <t>Ecoteología, Pretextos para la Reflexión</t>
  </si>
  <si>
    <t>Espiritualidad para la Familia</t>
  </si>
  <si>
    <t>Mecánica para Ingenieros: Cinemática</t>
  </si>
  <si>
    <t>Economía para Todos</t>
  </si>
  <si>
    <t>Educar para la Paz</t>
  </si>
  <si>
    <t>Libro para Niños</t>
  </si>
  <si>
    <t>Identificación de Fuentes de Agregados para Pavimentos</t>
  </si>
  <si>
    <t>Interacciones Educativas Recursos para Publicación</t>
  </si>
  <si>
    <t>Manual para la Aplicación de Herramientas Metodológicas en Procesos de Transformación Social</t>
  </si>
  <si>
    <t>Ruta Metodológica para Procesos de Transformación Social</t>
  </si>
  <si>
    <t>Actividad Integradora. Manual para Docentes</t>
  </si>
  <si>
    <t>Del Desprecio Social al Reconocimiento</t>
  </si>
  <si>
    <t>Formación en Liderazgo al Estilo Ignaciano</t>
  </si>
  <si>
    <t>Introducción al Régimen Sancionatorio Ambiental Colombiano</t>
  </si>
  <si>
    <t>Tambores de América para Despertar al Viejo Mundo</t>
  </si>
  <si>
    <t>Crítica al Paradigma Tecnocrático</t>
  </si>
  <si>
    <t>Abraham Hace Camino al Andar</t>
  </si>
  <si>
    <t>Estudio de Trazabilidad de las Aguas Residuales</t>
  </si>
  <si>
    <t>El Vuelo de las Gaviotas</t>
  </si>
  <si>
    <t>Historia de las Misericordias de Dios</t>
  </si>
  <si>
    <t>Innovación en las Letras Femeninas de Latinoamérica</t>
  </si>
  <si>
    <t>La Resiliencia Vicaria en las Relaciones de Ayuda</t>
  </si>
  <si>
    <t>Caracterización de las Constantes Mecánicas de la Guadua Angustifolia Kunth</t>
  </si>
  <si>
    <t>Conocer la Escritura: Investigación Más Allá de las Fronteras</t>
  </si>
  <si>
    <t>Las Mujeres en las Religiones: Puentes de Solidaridad</t>
  </si>
  <si>
    <t>Panorama de las Parteras</t>
  </si>
  <si>
    <t>La Dimensión Espiritual de las Organizaciones</t>
  </si>
  <si>
    <t>Estética de los Mundos Posibles</t>
  </si>
  <si>
    <t>El Libro de los Muertos</t>
  </si>
  <si>
    <t>Guía de Laboratorios. Calidad en los Sistemas de Medición</t>
  </si>
  <si>
    <t>Violencia Contra los Periodistas</t>
  </si>
  <si>
    <t>Ecopolítica de los Paisajes Artificiales</t>
  </si>
  <si>
    <t>La Sensación Más Allá de los Límites</t>
  </si>
  <si>
    <t>Cuando los Ancestros Llaman: Poesía Afrocolombiana</t>
  </si>
  <si>
    <t>Mundos de Creación de los Pueblos Indígenas de América Latina</t>
  </si>
  <si>
    <t>Facultad de Medicina y Facultad de Comunicación y Lenguaje</t>
  </si>
  <si>
    <t>Doctorado en Ciencias Sociales y Humanas y Facultad de Comunicación y Lenguaje</t>
  </si>
  <si>
    <t>Instituto Pensar y Doctorado en Ciencias Sociales y Humanas</t>
  </si>
  <si>
    <t>Antijesuitismo y Filosjesuitismo</t>
  </si>
  <si>
    <t>Arrullos y Currulaos Tomo I</t>
  </si>
  <si>
    <t>Civilización, Frontera y Barbarie</t>
  </si>
  <si>
    <t>Enfoques y Prácticas</t>
  </si>
  <si>
    <t>Ergonomía en Proceso de Diseño y Desarrollo</t>
  </si>
  <si>
    <t>Estados de Excepción y Democracia Liberal</t>
  </si>
  <si>
    <t>Feminización y Pedagogías Feministas</t>
  </si>
  <si>
    <t>Freud y la Filosofía</t>
  </si>
  <si>
    <t>Génesis Actores y Dinámicas de la Violencia Política</t>
  </si>
  <si>
    <t>La Vida y los Vivientes</t>
  </si>
  <si>
    <t>Mujeres Indígenas y Campesinas</t>
  </si>
  <si>
    <t>Nosotros y los Otros</t>
  </si>
  <si>
    <t>Oratura y Oralitura de San Basilio de Palenque</t>
  </si>
  <si>
    <t>Problemas y Desafíos de la Gobernanza</t>
  </si>
  <si>
    <t>Televisión y Construcción de Lo Público - Cátedra Unesco de Comunicación 2014</t>
  </si>
  <si>
    <t>Tierra y Género</t>
  </si>
  <si>
    <t>Tipologías y Topologías Indígenas</t>
  </si>
  <si>
    <t>Cuaderno Javeriano de Comunicación - Salud, Sexualidad, Diversidades y Género</t>
  </si>
  <si>
    <t>¿Herederos de la Guerra? Jóvenes y Conflicto Armado</t>
  </si>
  <si>
    <t>Archivo, Memoria y Presente</t>
  </si>
  <si>
    <t>Colonización y Poblamiento</t>
  </si>
  <si>
    <t>Entre Ausencias y Presencias Ausentes</t>
  </si>
  <si>
    <t>Ergonomía y Procesos de Diseño</t>
  </si>
  <si>
    <t>Formación Inicial Lectura y Escritura</t>
  </si>
  <si>
    <t>Historia y Crónica Tomo I</t>
  </si>
  <si>
    <t>Imperialismo y Derecho Internacional</t>
  </si>
  <si>
    <t>Infancia y Educación</t>
  </si>
  <si>
    <t>Jóvenes, Territorios y Territorialidades</t>
  </si>
  <si>
    <t>Pasados y Presentes de la Violencia en Colombia</t>
  </si>
  <si>
    <t>Totalitarismo y Paranoia</t>
  </si>
  <si>
    <t>Salsa y Cultura Popular en Bogotá</t>
  </si>
  <si>
    <t>Democracia Deliberativa y Salud Publica</t>
  </si>
  <si>
    <t>Bordes Límites y Fronteras</t>
  </si>
  <si>
    <t>Etty Hillesum: Mística y Humanidad</t>
  </si>
  <si>
    <t>Ensayos y Propiedades de los Materiales</t>
  </si>
  <si>
    <t>Emociones Humanas y Éticas</t>
  </si>
  <si>
    <t>El Territorio como Poder y Potencia</t>
  </si>
  <si>
    <t>Fundamentos de Señales y Sistemas</t>
  </si>
  <si>
    <t>Evelio Rosero y los Ciclos de la Creación</t>
  </si>
  <si>
    <t>Indios Mineros y Encomenderos</t>
  </si>
  <si>
    <t>Incidencia de la Teología y la Espiritualidad de la Liberación en Maximino Cerezo</t>
  </si>
  <si>
    <t>Revelación Cristiana y Pluralismo Religioso</t>
  </si>
  <si>
    <t>La Sociabilidad y Lo Publico</t>
  </si>
  <si>
    <t>Memorias Saberes y Redes de las Culturas</t>
  </si>
  <si>
    <t>Ergonomía y Procesos de Diseño 2 Edición</t>
  </si>
  <si>
    <t>Compendio de Problemas y Conferencias de Química General</t>
  </si>
  <si>
    <t>Tres Lunares y Tu Boca</t>
  </si>
  <si>
    <t>Transformaciones y Necesidades Territoriales de Comunidades Afrodescendiente</t>
  </si>
  <si>
    <t>Reconocimiento, Herida Moral y Teoría Crítica</t>
  </si>
  <si>
    <t>Mística y Filosofía</t>
  </si>
  <si>
    <t>Cuaderno Javeriano de Comunicación 12 y 13</t>
  </si>
  <si>
    <t>Tierra y Genero. Dilemas Obstáculo</t>
  </si>
  <si>
    <t>De Moscas y de Ángeles</t>
  </si>
  <si>
    <t>Entre la Guerra y la Paz</t>
  </si>
  <si>
    <t>Experiencias y Resultados de Investigación en Odontología</t>
  </si>
  <si>
    <t>Favelas de Río de Janeiro - Historia y Derecho</t>
  </si>
  <si>
    <t>Ciencia y Creación</t>
  </si>
  <si>
    <t>Género y Cuidado</t>
  </si>
  <si>
    <t>La Palabra y la Acción</t>
  </si>
  <si>
    <t>Paz, Reconciliación y Justicia Transicional en Colombia y América Latina</t>
  </si>
  <si>
    <t>Pensar, Hacer y Proyectar la Radio Universitaria en Iberoamérica</t>
  </si>
  <si>
    <t>Sonido Sabanero y Sonido Paisa</t>
  </si>
  <si>
    <t>Budismo y Cristianismo</t>
  </si>
  <si>
    <t>Cristología y Mujer</t>
  </si>
  <si>
    <t>Revelación y la Actividad</t>
  </si>
  <si>
    <t>El Estado Federal en Teoría y Práctica</t>
  </si>
  <si>
    <t>Ciencia, Lengua y Cultura Nacional</t>
  </si>
  <si>
    <t>El Tonto y los Canallas</t>
  </si>
  <si>
    <t>Derecho Natural y Fundamentos Morales de los Derechos Humanos</t>
  </si>
  <si>
    <t>Cosas Vivas. Antropología de Objetos, Sustancias y Potencias</t>
  </si>
  <si>
    <t>Coca, Desempleo y Dignidad</t>
  </si>
  <si>
    <t>Cartografías Críticas y Estudios Literarios</t>
  </si>
  <si>
    <t>Buen Vivir, Cuidado de la Casa Común y Reconciliación</t>
  </si>
  <si>
    <t>Filosofía y Psicología de la Mente Infantil</t>
  </si>
  <si>
    <t>Múltiples y Originales</t>
  </si>
  <si>
    <t>La Economía Colombiana y la Economía Mundial</t>
  </si>
  <si>
    <t>Historia, Nación y Hegemonía</t>
  </si>
  <si>
    <t>Realidad, Ficción y Representaciones</t>
  </si>
  <si>
    <t>Políticas, Espacios y Prácticas de Memoria</t>
  </si>
  <si>
    <t>La Carne Vulnerable como Fuente Primera y Constitutiva de la Teología</t>
  </si>
  <si>
    <t>Transiciones Territoriales, Ciudad y Campo</t>
  </si>
  <si>
    <t>Teorías, Prácticas y Administración de los Centros y Programas de Escritura de Latinoamérica</t>
  </si>
  <si>
    <t>La Intervención Social en Buenaventura (2000 - 2017) Procesos y Actores</t>
  </si>
  <si>
    <t>Para Manuel y Delia: Cinco Poemas, Cinco Fotografías</t>
  </si>
  <si>
    <t>La Justicia en la Filosofía Contemporánea: Entre la Filosofía Política y la Filosofía Social</t>
  </si>
  <si>
    <t>Humanismo y Pedagogía: Educación en las Fronteras</t>
  </si>
  <si>
    <t>El Diálogo Social en Tiempos de Polarización: Derribando Muros y Tendiendo Puentes</t>
  </si>
  <si>
    <t>Evolución de la Definición y Naturaleza de la Autonomía Universitaria en la Jurisprudencia de la Corte Constitucional de Colombia</t>
  </si>
  <si>
    <t>Controversia Sobre la Obligación de Reparar las Injusticias y los Daños Causados Contra Cualquier Clase de Bienes Humanos, de Martín Eusa, S. J.</t>
  </si>
  <si>
    <t>Peligros y Riesgos Socioambientales</t>
  </si>
  <si>
    <t>Comunicación, Información y Lenguajes de la Memoria</t>
  </si>
  <si>
    <t>Ángeles y Demonios</t>
  </si>
  <si>
    <t>Crear y Creer en la Paz</t>
  </si>
  <si>
    <t>Ecosistemas Colombianos Amenazas y Riesgos</t>
  </si>
  <si>
    <t>Diaconado: Orden y Ministerio</t>
  </si>
  <si>
    <t>Entre Bestias y Bellezas</t>
  </si>
  <si>
    <t>El Liderazgo Económico y Religioso como Servicio de Dios</t>
  </si>
  <si>
    <t>El Cine como Máquina de Pensamiento y Control</t>
  </si>
  <si>
    <t>Jeremy Bentham y los Lectores Neogranadinos</t>
  </si>
  <si>
    <t>Estudios para Guitarra Cuatro y Bandola Llanera</t>
  </si>
  <si>
    <t>Paisajes Artificiales Virtuales Informales y Edificados</t>
  </si>
  <si>
    <t>Utilitarismo, Pensamiento Liberal y Salud Pública</t>
  </si>
  <si>
    <t>Retórica y Competencia Comunicativa|</t>
  </si>
  <si>
    <t>Análisis de Series del Tiempo</t>
  </si>
  <si>
    <t>Del Estado al Patrón al Patrón del Estado</t>
  </si>
  <si>
    <t>El Hacer del Arquitecto Vol. 1</t>
  </si>
  <si>
    <t>El Hacer del Arquitecto Vol. 2</t>
  </si>
  <si>
    <t>Fronteras Expandidas del Documental en Iberoamérica</t>
  </si>
  <si>
    <t>Informe del Rector al Consejo de Regentes 2014</t>
  </si>
  <si>
    <t>La Fábrica del Hombre</t>
  </si>
  <si>
    <t>La Hybris del Punto Cero</t>
  </si>
  <si>
    <t>La Risa del Ahorcado</t>
  </si>
  <si>
    <t>Memorias del Congreso de Investigación 2013</t>
  </si>
  <si>
    <t>Patología y Saneamiento Estructural del Estadio Pascual Guerrero</t>
  </si>
  <si>
    <t>Articulaciones del Desarraigo en América Latina</t>
  </si>
  <si>
    <t>La Vida del Cine en Bogotá</t>
  </si>
  <si>
    <t>Fundamentos Teológicos del Acompañamiento Espiritual</t>
  </si>
  <si>
    <t>Informe del Rector 2016</t>
  </si>
  <si>
    <t>La Función de la Religión en la Vida de las Víctimas del Desplazamiento Forzado en Colombia</t>
  </si>
  <si>
    <t>La Producción del Espacio Comunitario</t>
  </si>
  <si>
    <t>Los Cercos del Debate Sobre la Restitución de Tierras</t>
  </si>
  <si>
    <t>Señores del Muy Ilustre Cabildo</t>
  </si>
  <si>
    <t>El Patrimonio Arquitectónico del Valle del Cauca</t>
  </si>
  <si>
    <t>Antropología del Estado Colombiano</t>
  </si>
  <si>
    <t>La Fuerza del Campo. Marchas Cocaleras de 1996</t>
  </si>
  <si>
    <t>Lecturas Territoriales en Clave de Construcción de Paz. Norte del Cauca, Serranía del Perijá, Montes de María y Sur del Tolima</t>
  </si>
  <si>
    <t>El Pacífico Cuenta. Antología de Jóvenes Cuentistas del Pacífico Colombiano</t>
  </si>
  <si>
    <t>Los Limites de la Metafísica Moderna del Espacio</t>
  </si>
  <si>
    <t>Quinta Sion los Judíos y la Conformación del Espacio</t>
  </si>
  <si>
    <t>Facetas del Pensamiento de Nicolás Gómez Dávila</t>
  </si>
  <si>
    <t>Avatares del Desarrollo Psíquico de la Mujer Maltratada</t>
  </si>
  <si>
    <t>Catálogo de Aves del Parque Forestal Embalse del Neusa</t>
  </si>
  <si>
    <t>Informe del Rector 2017</t>
  </si>
  <si>
    <t>La Novela del Encanto de la Interioridad</t>
  </si>
  <si>
    <t>Las Ciencias Sociales y Humanas en la Actual Sociedad del Conocimiento</t>
  </si>
  <si>
    <t>Tejer los Hilos del Silencio</t>
  </si>
  <si>
    <t>Por los Caminos del Rionegro</t>
  </si>
  <si>
    <t>Cultivando la Ciencia del Árbol de la Salud</t>
  </si>
  <si>
    <t>Finanzas para la Formación del Contador Público</t>
  </si>
  <si>
    <t>Historia Intelectual y Opinión Pública en la Celebración del Bicentenario de la Independencia</t>
  </si>
  <si>
    <t>La Superficie del Día</t>
  </si>
  <si>
    <t>Informe del Rector</t>
  </si>
  <si>
    <t>Literatura y Tradiciones del Pacífico</t>
  </si>
  <si>
    <t>Memorias en Transición. Manifestaciones y Usos Sociales Estéticos y Políticos en las Representaciones de las Memorias del Pasado Violento</t>
  </si>
  <si>
    <t>Helcías Martán Góngora. Poeta del Mar</t>
  </si>
  <si>
    <t>Ritos de Orillas. Espiritualidad de las Comunidades Negras del Pacífico Colombiano</t>
  </si>
  <si>
    <t>Guía Infográfica de las Aves del Campus de la Pontificia Universidad Javeriana, Sede Cali</t>
  </si>
  <si>
    <t>Comentarios "Acerca del Ama" Según la Doctrina del Doctor Sutil Duns Escoto, Por Fray Juan de Fuica</t>
  </si>
  <si>
    <t>Antisépticos Orales para la Disminución del Riesgo de Transmisión del Covid</t>
  </si>
  <si>
    <t>Corridos del Destierro</t>
  </si>
  <si>
    <t>Informe del Rector al Consejo de Regentes 2019</t>
  </si>
  <si>
    <t>Entre la Esperanza y el Temor</t>
  </si>
  <si>
    <t>Hasta Que el Amor Les Dure</t>
  </si>
  <si>
    <t>Aportes Técnicos y Formativos para el Uso Sostenible de los Recursos Hídricos en América Latina</t>
  </si>
  <si>
    <t>Presencia de los Jesuitas en el Quehacer de Cuba</t>
  </si>
  <si>
    <t>Entre el Control de la Criminalidad y el Debido Proceso</t>
  </si>
  <si>
    <t>La Creciente Proyección de China en América Latina y el Caribe</t>
  </si>
  <si>
    <t>Ordenamiento Local del Territorio en el Magdalena</t>
  </si>
  <si>
    <t>Místicas Medievales: el Rostro Femenino de la Teología</t>
  </si>
  <si>
    <t>Mi Maestro, el Mar</t>
  </si>
  <si>
    <t>Verde el Color de la Catástrofe</t>
  </si>
  <si>
    <t>Tejiendo Territorios. Conflictos Territoriales y Comunidades Indígenas en el Valle del Cauca</t>
  </si>
  <si>
    <t>Educación Contable en Colombia: Lo Que Pasa en el Aula</t>
  </si>
  <si>
    <t>La Incidencia del Itinerario en el Procedimiento Proyectual</t>
  </si>
  <si>
    <t>Historias en el Cafetal</t>
  </si>
  <si>
    <t>Vivir el Patrimonio</t>
  </si>
  <si>
    <t>Manual para el Aprendizaje de las Matemáticas</t>
  </si>
  <si>
    <t>Territorio, Biodiversidad y Retos del Desarrollo en el Pacífico</t>
  </si>
  <si>
    <t>Entre el Azadón y el Smartphone</t>
  </si>
  <si>
    <t>Entre la Calle y el Cementerio</t>
  </si>
  <si>
    <t>Escribir el Trabajo de Grado</t>
  </si>
  <si>
    <t>Las Armas, las Letras y el Compás en Milicia y Descripción de las Indias</t>
  </si>
  <si>
    <t>María la de el Paraíso</t>
  </si>
  <si>
    <t>Cristianismo en el Cotidiano</t>
  </si>
  <si>
    <t>No Permitan Que el Ayer Se Vaya Lejos</t>
  </si>
  <si>
    <t>Reino de Dios y Kénosis en el Maestro Eckhart</t>
  </si>
  <si>
    <t>Vivir la Selva y Sentir el Río</t>
  </si>
  <si>
    <t>Jesús y el Conflicto</t>
  </si>
  <si>
    <t>La Opción Por los Pobres en el Carisma Claretiano</t>
  </si>
  <si>
    <t>Renacidos Por el Señor</t>
  </si>
  <si>
    <t>Compartir el Pan I</t>
  </si>
  <si>
    <t>Enfoques de Evaluación para el Aprendizaje</t>
  </si>
  <si>
    <t>Panorama de las Parteras. el Caso de la Partería en el Pacífico Colombiano</t>
  </si>
  <si>
    <t>Menos Violencia, Máspaz. Identificar y Tratar el Acoso Escolar: Elementos para la Acción</t>
  </si>
  <si>
    <t>Humanismo y Pedagogía: Reflexiones para el Contexto Universitario</t>
  </si>
  <si>
    <t>Casos para el Estudio del Derecho Civil de las Obligaciones y de los Contratos</t>
  </si>
  <si>
    <t>Mujer Rural: Derechos de Propiedad y Territorialidad en el Sur Occidente Colombiano</t>
  </si>
  <si>
    <t>Ciclos de Vida y Vulnerabilidad Social en el Valle del Cauca</t>
  </si>
  <si>
    <t>Las Mujeres del Norte del Cauca Caminamos Hacia Nuestra Autonomía Económica: Logros y Desafíos para Poner la Vida en el Centro</t>
  </si>
  <si>
    <t>Indicadores para la Acción. Midiendo y Visibilizando el Bien Estar en la Primera Infancia en Cali</t>
  </si>
  <si>
    <t>Animales Desde el Derecho: Conceptos y Casos en Colombia</t>
  </si>
  <si>
    <t>El Acontecer de Dios en la Violencia y el Desplazamiento Forzado</t>
  </si>
  <si>
    <t>Memoria Colectiva en el Video Universitario</t>
  </si>
  <si>
    <t>La Vacunación Contra el Virus del Papiloma Humano en Colombia</t>
  </si>
  <si>
    <t>La Sal y el Estado Colombiano</t>
  </si>
  <si>
    <t>La Mística Cristiana en el Tiempo de la Secularización, el Nihilismo y los Nuevos Movimientos Religiosos</t>
  </si>
  <si>
    <t>La Mane y el Movimiento Estudiantil en Colombia</t>
  </si>
  <si>
    <t>Experiencias y Aproximaciones en el Territorio</t>
  </si>
  <si>
    <t>Trayectorias y Proyectos Intelectuales: el Pensamiento Social en América Latina y Colombia</t>
  </si>
  <si>
    <t>Anestesiología: Apuntes para el Médico General</t>
  </si>
  <si>
    <t>Del Ars Histórico a la Monumenta Histórica</t>
  </si>
  <si>
    <t>Manual de Introducción a la Biotecnología</t>
  </si>
  <si>
    <t>Un Estado a Crédito</t>
  </si>
  <si>
    <t>Una Mirada Ambiental a la Legislación Colombiana (1823 – 19)</t>
  </si>
  <si>
    <t>Derecho a la Consulta Previa</t>
  </si>
  <si>
    <t>Diseño Cosmonáutico Aplicado a los Sistemas Sociales</t>
  </si>
  <si>
    <t>Introducción a los Estudios Migratorios</t>
  </si>
  <si>
    <t>Comunicación, Lenguaje y Derecho. Contribuciones a la Teoría Comunicacional del Derecho</t>
  </si>
  <si>
    <t>Derecho a la Tranquilidad. Control Jurídico del Ruido</t>
  </si>
  <si>
    <t>Orientar la Escritura a Través del Currículo en la Universidad</t>
  </si>
  <si>
    <t>Modernidad a la Venta</t>
  </si>
  <si>
    <t>Reflexiones y Acercamientos a los Modos de Ver</t>
  </si>
  <si>
    <t>Derecho a la Comunicación en América Latina</t>
  </si>
  <si>
    <t>Acércate a las Brasas para Ver Lo Que Dices: Refranes y Expresiones de la Oralidad del Pacífico Colombiano</t>
  </si>
  <si>
    <t>Del Canon a la Memoria</t>
  </si>
  <si>
    <t>Investigar a la Intemperie</t>
  </si>
  <si>
    <t>Adaptar o Morir</t>
  </si>
  <si>
    <t>Ciencia o Religión</t>
  </si>
  <si>
    <t>Elementos para una Ética de la Vulnerabilidad</t>
  </si>
  <si>
    <t>Hacia una Hermenéutica de Nuestra Conciencia Histórica</t>
  </si>
  <si>
    <t>Hacia una Bioeconomía</t>
  </si>
  <si>
    <t>Los Fundamentos de una Ilusión</t>
  </si>
  <si>
    <t>Hacia una Ética de Participación y Esperanza</t>
  </si>
  <si>
    <t>Hacia la Construcción de una Política Publica</t>
  </si>
  <si>
    <t>Ontología Social: una Disciplina de Frontera (Coedición)</t>
  </si>
  <si>
    <t>Convite: Sistematización de una Experiencia Colaborativa</t>
  </si>
  <si>
    <t>El Estado de la Niñez en Cali. una Mirada Por Comunas</t>
  </si>
  <si>
    <t>Por una Frontera Garante</t>
  </si>
  <si>
    <t>Entre la Cena del Señor como Experiencia de Comunión y una Comunidad Dividida</t>
  </si>
  <si>
    <t>Redistribución, Reconocimiento y Participación Política. una Revisión a las Teorías de Nancy Fraser</t>
  </si>
  <si>
    <t>Aproximaciones al Humanismo Ignaciano. una Reflexión Desde la Docencia</t>
  </si>
  <si>
    <t>Construir Paz Territorial. una Mirada al Norte del Cauca, Sur del Tolima, Serranía del Perijá y Montes de María</t>
  </si>
  <si>
    <t>Más Allá de una Línea de Territorios</t>
  </si>
  <si>
    <t>Economía Social y Solidaria una Apuesta para la Construcción de Paz Territorial</t>
  </si>
  <si>
    <t>Hacia la Reconciliación. una Mirada Entre el País Vasco y Colombia</t>
  </si>
  <si>
    <t>Retórica y Lenguaje: Apuntes para una Formación Humanista</t>
  </si>
  <si>
    <t>Palabras de un Prefantasma</t>
  </si>
  <si>
    <t>La Psicoterapia un Territorio Conversado</t>
  </si>
  <si>
    <t>Salmos (Tehilím). una Conversación Entre un Católico y un Judío</t>
  </si>
  <si>
    <t>Comunidad Académica y Ciudadanía. Zona C, un Espacio de Convergencia de la Ciencia en el Valle del Cauca</t>
  </si>
  <si>
    <t>Diálogos Interculturales y Reincorporación: un Aporte a la Construcción de Paz Territorial</t>
  </si>
  <si>
    <t>Religión como Fuente para un Desarrollo Liberador</t>
  </si>
  <si>
    <t>¿Por Todo o Por Muchos? un Comentario Bíblico a Marcos 14, 24 y Mateo 26, 28</t>
  </si>
  <si>
    <t>Territorio, Planeación y Políticas Públicas: Variaciones Sobre un Trinomio Imperfecto</t>
  </si>
  <si>
    <t>Soberanía Alimentaria: Practicas y Sabores Locales para un Movimiento Global Contrahegemónico</t>
  </si>
  <si>
    <t>Sanando la Imagen de un "Dios Violento"</t>
  </si>
  <si>
    <t xml:space="preserve"> - </t>
  </si>
  <si>
    <t>Filosofía y Dolor - Reimpresión</t>
  </si>
  <si>
    <t>Fundamentos en la Administración de Medicamentos en Pacientes - Reimpresión</t>
  </si>
  <si>
    <t>Una Vieja Guerra - Reimpresión</t>
  </si>
  <si>
    <t>Ambiente y Desarrollo 19 - 36</t>
  </si>
  <si>
    <t>Ambiente y Desarrollo 19 - 37</t>
  </si>
  <si>
    <t>Apuntes 27 - 2</t>
  </si>
  <si>
    <t>Apuntes 28 - 1</t>
  </si>
  <si>
    <t>Cuadernos de Contabilidad 15 - 39</t>
  </si>
  <si>
    <t>Cuadernos de Contabilidad 16 - 40</t>
  </si>
  <si>
    <t>Cuadernos de Contabilidad 16 - 41</t>
  </si>
  <si>
    <t>Cuadernos de Desarrollo Rural 12 - 75</t>
  </si>
  <si>
    <t>Cuadernos de Desarrollo Rural 12 - 76</t>
  </si>
  <si>
    <t>Cuadernos de Literatura 19 - 38</t>
  </si>
  <si>
    <t>Cuadernos de Literatura 20 - 39</t>
  </si>
  <si>
    <t>Cuadernos de Música Artes Visuales y Artes Escénicas 10 - 1</t>
  </si>
  <si>
    <t>Cuadernos de Música Artes Visuales y Artes Escénicas 10 - 2</t>
  </si>
  <si>
    <t>Cuadernos de Música Artes Visuales y Artes Escénicas 11 - 1</t>
  </si>
  <si>
    <t>Cuadernos de Música Artes Visuales y Artes Escénicas 9 - 2</t>
  </si>
  <si>
    <t>Cuadernos de Vivienda y Urbanismo 8 - 15</t>
  </si>
  <si>
    <t>Cuadernos de Vivienda y Urbanismo 8 - 16</t>
  </si>
  <si>
    <t>Ingeniería y Universidad 19 - 1</t>
  </si>
  <si>
    <t>Ingeniería y Universidad 19 - 2</t>
  </si>
  <si>
    <t>Ingeniería y Universidad 20 - 1</t>
  </si>
  <si>
    <t>International Law 12 - 25</t>
  </si>
  <si>
    <t>International Law 13 - 26</t>
  </si>
  <si>
    <t>Investigación en Enfermería 17 - 2</t>
  </si>
  <si>
    <t>Investigación en Enfermería 18 - 1</t>
  </si>
  <si>
    <t>Magis 8 - 16</t>
  </si>
  <si>
    <t>Magis 8 - 17</t>
  </si>
  <si>
    <t>Memoria y Sociedad 18 - 37</t>
  </si>
  <si>
    <t>Memoria y Sociedad 19 - 38</t>
  </si>
  <si>
    <t>Memoria y Sociedad 19 - 39</t>
  </si>
  <si>
    <t>Memoria y Sociedad 20 - 40</t>
  </si>
  <si>
    <t>Papel Político 20 - 1</t>
  </si>
  <si>
    <t>Papel Político 20 - 2</t>
  </si>
  <si>
    <t>Revista Gerencia y Políticas de Salud 14 - 28</t>
  </si>
  <si>
    <t>Revista Gerencia y Políticas de Salud 14 - 29</t>
  </si>
  <si>
    <t>Signo y Pensamiento 34 - 66</t>
  </si>
  <si>
    <t>Signo y Pensamiento 34 - 67</t>
  </si>
  <si>
    <t>Universitas Philosophica 32 - 64</t>
  </si>
  <si>
    <t>Universitas Philosophica 32 - 65</t>
  </si>
  <si>
    <t>Universitas Philosophica 33 - 66</t>
  </si>
  <si>
    <t>Universitas Psychologica 13 - 4</t>
  </si>
  <si>
    <t>Universitas Psychologica 13 - 5</t>
  </si>
  <si>
    <t>Universitas Psychologica 14 - 1</t>
  </si>
  <si>
    <t>Universitas Psychologica 14 - 2</t>
  </si>
  <si>
    <t>Universitas Psychologica 14 - 3</t>
  </si>
  <si>
    <t>Universitas Psychologica 14 - 4</t>
  </si>
  <si>
    <t>Ambiente y Desarrollo 20 - 38</t>
  </si>
  <si>
    <t>Ambiente y Desarrollo 20 - 39</t>
  </si>
  <si>
    <t>Cuadernos de Contabilidad 16 - 42</t>
  </si>
  <si>
    <t>Cuadernos de Desarrollo Rural 13 - 77</t>
  </si>
  <si>
    <t>Cuadernos de Música Artes Visuales y Artes Escénicas 11 - 2</t>
  </si>
  <si>
    <t>Enfermería 18 - 2</t>
  </si>
  <si>
    <t>Gerencia y Políticas de Salud 15 - 30</t>
  </si>
  <si>
    <t>Magis 9 - 18</t>
  </si>
  <si>
    <t>Memoria y Sociedad 20 - 41</t>
  </si>
  <si>
    <t>Signo y Pensamiento 35 - 68</t>
  </si>
  <si>
    <t>Signo y Pensamiento 35 - 69</t>
  </si>
  <si>
    <t>Universitas Philosophica 33 - 67</t>
  </si>
  <si>
    <t>Ambiente y Desarrollo 21 - 41</t>
  </si>
  <si>
    <t>Ambiente y Desarrollo 21 - 40</t>
  </si>
  <si>
    <t>Apuntes 30 - 1</t>
  </si>
  <si>
    <t>Apuntes 30 - 2</t>
  </si>
  <si>
    <t>Cuadernos de Música 12 - 1</t>
  </si>
  <si>
    <t>Signo y Pensamiento 36 - 71</t>
  </si>
  <si>
    <t>Signo y Pensamiento 36 - 70</t>
  </si>
  <si>
    <t>Magis 9 - 20</t>
  </si>
  <si>
    <t>Magis 9 - 19</t>
  </si>
  <si>
    <t>Cuadernos de Música 12 - 2</t>
  </si>
  <si>
    <t>Universitas Philosophica 34 - 69</t>
  </si>
  <si>
    <t>Papel Político 22 - 1</t>
  </si>
  <si>
    <t>International Law 17 - 31</t>
  </si>
  <si>
    <t>International Law 17 - 30</t>
  </si>
  <si>
    <t>Gerencia y Políticas de Salud 16 - 32</t>
  </si>
  <si>
    <t>Papel Político 22 - 2</t>
  </si>
  <si>
    <t>Gerencia y Políticas de Salud 16 - 33</t>
  </si>
  <si>
    <t>Estado y Perspectivas de las Relaciones Colombia - Brasil</t>
  </si>
  <si>
    <t>Humanidades Digitales - Cátedra Unesco 2016</t>
  </si>
  <si>
    <t>Los Jesuitas en Honda 1634 - 1767 Tomo I</t>
  </si>
  <si>
    <t>Wittgenstein - Husserl Lebensform y Lebenswelt Philosophy Workshop 2017</t>
  </si>
  <si>
    <t>Wittgenstein - Husserl Lebensform y Lebenswelt</t>
  </si>
  <si>
    <t>La Problemática del Tráfico Ilícito de Drogas - Impactos Regionales y Globales</t>
  </si>
  <si>
    <t>Prostitución y Mujeres Públicas en Bogotá, 1886 - 1930</t>
  </si>
  <si>
    <t>Restauración Ecológica en Áreas Post - Tala de Especies Exóticas en el Parque Forestal Embalse del Neusa</t>
  </si>
  <si>
    <t>Re - Conciliando: Análisis de los Procesos de Reconciliación en el País Vasco y Colombia</t>
  </si>
  <si>
    <t>Indicadores para la Acción: Midiendo y Visibilizando el Bien - Estar en la Primera Infancia en Cali 2018 - 2019</t>
  </si>
  <si>
    <t>Imágenes en Fragmentos. Memoria Histórica en una Comunidad del Valle del Cauca. (El Arenillo - Palmira)</t>
  </si>
  <si>
    <t>Mapeando la Comunicación Comunitaria: Cartografías de la Información, de Experiencias de Comunicación y de Liderazgos Comunitarios en Cali - Colombia</t>
  </si>
  <si>
    <t>Cartografía de la Información, de Experiencias de Comunicación y de Liderazgos Comunitarios en Cali - Colombia</t>
  </si>
  <si>
    <t>Pacífico en Conflicto. Dinámicas Históricas y Territoriales de la Guerra 1958 - 2016</t>
  </si>
  <si>
    <t>La Cátedra de Estudios Afrocolombianos. una Apuesta de Justicia Étnico - Racial en la Escuela</t>
  </si>
  <si>
    <t>Trayectorias de Investigación en la Facultad de Humanidades y Ciencias Sociales, Pontificia Universidad Javeriana Cali (Periodo 2014 - 2018)</t>
  </si>
  <si>
    <t xml:space="preserve">Imágenes en Fragmentos: Memoria Histórica en una Comunidad del Valle del Cauca (El Arenillo - Palmira)
</t>
  </si>
  <si>
    <t>Trayectorias en Investigación Formativa del Programa de Comunicación 2015 - 2018</t>
  </si>
  <si>
    <t>Solution Of Mathisson - Papapetrou - Dixon Equarions</t>
  </si>
  <si>
    <t>Bogotá en la Lógica de la Regeneración (1886 - 1910)</t>
  </si>
  <si>
    <t>Evolución de la Relación Gracia - Libertad</t>
  </si>
  <si>
    <t>Nomenclátor Biográfico 1604 - 1831 A - L Tomo I</t>
  </si>
  <si>
    <t>Promesa, Fe y Alianza en Gn 15, 1 - 21</t>
  </si>
  <si>
    <t>Archivo Histórico Javeriano e Instituto de Genética Humana</t>
  </si>
  <si>
    <t>Facultad de Ciencias Políticas y Relaciones Internacionales e Instituto de Salud Pública</t>
  </si>
  <si>
    <t>Masonería, Iglesia, Revolución e Independencia</t>
  </si>
  <si>
    <t>Movimientos Sociales e Internet</t>
  </si>
  <si>
    <t>Biotecnología e Innovación</t>
  </si>
  <si>
    <t>Violencia e Institución</t>
  </si>
  <si>
    <t>Medidas e Integrales</t>
  </si>
  <si>
    <t>La Alianza del Pacífico: Nuevos Retos e Implicaciones para Latinoamérica</t>
  </si>
  <si>
    <t>Humanismo, Tecnologías e Innovación</t>
  </si>
  <si>
    <t>Militares e Identidad</t>
  </si>
  <si>
    <t>Educación Superior Transformadora e Intercultural: Obstáculos y Oportunidades para Estudiantes de Origen Étnico en Colombia</t>
  </si>
  <si>
    <t>Defender la Vida e Imaginar el Futuro</t>
  </si>
  <si>
    <t>Entre Añoranzas, Anhelos e Incertidumbres</t>
  </si>
  <si>
    <t>Pensar Sistémico 2da Edición</t>
  </si>
  <si>
    <t>Anestesiología 2da Edición</t>
  </si>
  <si>
    <t>Principios de Epidemiologia 2da Edición</t>
  </si>
  <si>
    <t>Principios de Epidemiología 2da Edición</t>
  </si>
  <si>
    <t>Coloquio de Animales 2da Edición</t>
  </si>
  <si>
    <t>El Arpa Llanera y su Tradición</t>
  </si>
  <si>
    <t>Los Historiadores Colombianos y su Oficio</t>
  </si>
  <si>
    <t>Madre Laura. un Viaje Por su Vida y su Legado</t>
  </si>
  <si>
    <t>Empaques, Envases y Embalajes. el Producto y su Recipiente</t>
  </si>
  <si>
    <t>Aprendizaje Servicio: Guía Práctica para su Implementación (Segunda Edición)</t>
  </si>
  <si>
    <t>Alternativas para el Manejo de Residuos Sólidos y su Integración en el Montaje de una Huerta Agroecológica</t>
  </si>
  <si>
    <t>Raimon Panikkar: Lecturas Teológico - Filosóficas a la Luz de su Pensamiento</t>
  </si>
  <si>
    <t>La Práctica Política y sus Agentes: una Mirada a los Clásicos para el Análisis de los Problemas Contemporáneos</t>
  </si>
  <si>
    <t>Darle Voz, me Cuido</t>
  </si>
  <si>
    <t>Si me Matan Resucitaré en el Pueblo Salvadoreño</t>
  </si>
  <si>
    <t>Finanzas para no Financieros</t>
  </si>
  <si>
    <t>El Lenguaje no Es una Propiedad Privada</t>
  </si>
  <si>
    <t>Cóndores no Entierran Todos los Días</t>
  </si>
  <si>
    <t>No me Despiertes si Tiembla</t>
  </si>
  <si>
    <t>En la Escuela si Esta Mi Combo</t>
  </si>
  <si>
    <t>Diseño de Sistemas de Acueducto y Alcantarillado Basados en la Norma Técnica Colombiana RAS - 2000</t>
  </si>
  <si>
    <t>Testigo del Siglo XX. Textos Escogidos de Pedro Arrupe, S. J.</t>
  </si>
  <si>
    <t>Arrullos y Currulaos Tomo II</t>
  </si>
  <si>
    <t>Historia y Crónica Tomo II</t>
  </si>
  <si>
    <t>El Conflicto en Contexto II</t>
  </si>
  <si>
    <t>Libro Rojo de Aves de Colombia Vol. II</t>
  </si>
  <si>
    <t>Los Jesuitas en Honda 1634 - 1767 Tomo II</t>
  </si>
  <si>
    <t>Lecturas Emergentes Tomo II</t>
  </si>
  <si>
    <t>Pensamiento Educativo en la Universidad. Vol. II</t>
  </si>
  <si>
    <t>Compartir el Pan II</t>
  </si>
  <si>
    <t>Nomenclátor Biográfico 1604 - 1831 M - Z Tomo II</t>
  </si>
  <si>
    <t>Historia y Crónica Orinoquense III</t>
  </si>
  <si>
    <t>Pensamiento Educativo III</t>
  </si>
  <si>
    <t>Conflicto en Contexto III: un Análisis de Arauca</t>
  </si>
  <si>
    <t>Guía Infográfica de las Aves del Campus de la PUJ</t>
  </si>
  <si>
    <t>Edificio 11 José Gabriel Maldonado, S.J.</t>
  </si>
  <si>
    <t>Edificio 12 Laboratorios José Gabriel Maldonado, S.J.</t>
  </si>
  <si>
    <t>FACULTAD/UNIDAD</t>
  </si>
  <si>
    <t>Edificio ATICO</t>
  </si>
  <si>
    <t>Biblioteca Alfonso Borrero Cabal, S.J.</t>
  </si>
  <si>
    <t>Facultad de Ciencias Políticas y Relaciones II</t>
  </si>
  <si>
    <t>Auditorios /Salones</t>
  </si>
  <si>
    <t>Portátiles Préstamo</t>
  </si>
  <si>
    <t>Auditorio / Sala Guillermo Hoyos</t>
  </si>
  <si>
    <t>Prestamo</t>
  </si>
  <si>
    <t>Cubiculos 3er Piso</t>
  </si>
  <si>
    <t>Pasillo 3er Piso</t>
  </si>
  <si>
    <t>Pasillo 4to Piso </t>
  </si>
  <si>
    <t>Ed. Maldonado  laboratorios ingenieria</t>
  </si>
  <si>
    <t>Ed. Carlos Ortiz varios Dpto Nutricion</t>
  </si>
  <si>
    <t>Ed. Felix Restrepo Lab 125-207</t>
  </si>
  <si>
    <t>Ed. Jesus Maria Fernandez Fachada Biblioteca</t>
  </si>
  <si>
    <t>Ed. Jose Rafael Arboleda Centro de Producción</t>
  </si>
  <si>
    <t>Ed. Don Guillermo Castro Talud Oriental</t>
  </si>
  <si>
    <t>Ed.11 Jose Gabriel  Maldonado Impermeabilización cubierta</t>
  </si>
  <si>
    <t>Ed.11 Jose Gabriel Maldonado Fachada Sur</t>
  </si>
  <si>
    <t>Ed.2 Fernando Baron CAE+E</t>
  </si>
  <si>
    <t>Ed.2 Fernando Baron Zonas de Bienestar</t>
  </si>
  <si>
    <t>Puntos de copiado Ed. JMF y Ed. Pedro Arrupe</t>
  </si>
  <si>
    <t>Ed. Carlos Ortiz Lab. AntropometrÍa</t>
  </si>
  <si>
    <t>Ed. Acosta Aulas Piso 3</t>
  </si>
  <si>
    <t>Ed. Carlos Ortiz Proteomica y Micosis</t>
  </si>
  <si>
    <t>Ed. Atico sala ágil</t>
  </si>
  <si>
    <t>Punto de Reciclaje-Básicas</t>
  </si>
  <si>
    <t>Ed. Carlos Ortiz  Depósito USBA</t>
  </si>
  <si>
    <t>Ed. Gerardo Arango Aula Multiple Escalera</t>
  </si>
  <si>
    <t>Ed. Clínicas Odontológicas Quirófano</t>
  </si>
  <si>
    <t>Ed. Maldonado  P3 Reforzamiento + Acabados</t>
  </si>
  <si>
    <t>Ed. Emilio Arango Vicerrectoria Administrativa</t>
  </si>
  <si>
    <t>Ed. Jorge Hoyos Auditorio Quintana audio y video</t>
  </si>
  <si>
    <t>Ed. 18 Talleres Arquitectura - impermeabilizacion cubierta</t>
  </si>
  <si>
    <t>Fundación Universidad Francisco de Vitoria</t>
  </si>
  <si>
    <t>Astrazeneca Colombia S.A.S</t>
  </si>
  <si>
    <t>Camara Ind Y Comerc Colombo-Alemana</t>
  </si>
  <si>
    <t>Coventry University</t>
  </si>
  <si>
    <t>Deutsche Forschungsgemeinschaft</t>
  </si>
  <si>
    <t>Fédération Internationale Des Sociétés D</t>
  </si>
  <si>
    <t>Fundacion Bolivar Davivienda</t>
  </si>
  <si>
    <t>National Mps Society</t>
  </si>
  <si>
    <t>Oslomet - Oslo Metropolitan University</t>
  </si>
  <si>
    <t>Universitat St.Gallen</t>
  </si>
  <si>
    <t>Colombiana de Trasplantes SAS</t>
  </si>
  <si>
    <t>Embajada de Suiza</t>
  </si>
  <si>
    <t>Depto de Agricultura de Estados Unidos</t>
  </si>
  <si>
    <t>PTC Therapeutics Colombia S A S</t>
  </si>
  <si>
    <t>Sociedad Nacional de la Cruz Roja Colombiana</t>
  </si>
  <si>
    <t>The Queens University of Belfast</t>
  </si>
  <si>
    <t>University of Keele</t>
  </si>
  <si>
    <t>Proyectos de innovación</t>
  </si>
  <si>
    <t>Convocatoria Interna No. 010 Apoyo a Proyectos de Creación E Investigación Artística - Banco Santander</t>
  </si>
  <si>
    <t>Apoyo a Proyectos de Creación Centro Ático</t>
  </si>
  <si>
    <t>Apoyo a Proyectos Interdisciplinarios de Investigación Vicerrectoría de Investigación</t>
  </si>
  <si>
    <t>Apoyo a Semilleros de Investigación Vicerrectoría de Investigación</t>
  </si>
  <si>
    <t>Apoyo a la Publicación de Artículos de Investigación</t>
  </si>
  <si>
    <t>Apoyo a la Publicación de Libros de Investigación Vicerrectoría de Investigación</t>
  </si>
  <si>
    <t>Apoyo a Estancias Postdoctorales En la Pontificia Universidad Javeriana Vicerrectoría de Investigación</t>
  </si>
  <si>
    <t>Apoyo a Proyectos de Tesis Doctorales de la Pontificia Universidad Javeriana Vicerrectoría de Investigación</t>
  </si>
  <si>
    <t>Validación de Pruebas de Concepto - Financiación de Proyectos para el Desarrollo de Pruebas de Concepto</t>
  </si>
  <si>
    <t>Apoyo a Proyectos de Investigación que Contribuyen a la Misión de las Obras de la Compañía de Jesús Vicerrectoría de Investigación</t>
  </si>
  <si>
    <t>Movilidad de Profesores para Fomentar la Investigación con Instituciones Extranjeras Vicerrectoría de Investigación</t>
  </si>
  <si>
    <t>Apoyo a Proyectos de Investigación Relacionados con la Encíclica Laudato Si - Vicerrectoría de Investigación</t>
  </si>
  <si>
    <t>Apoyo para la Formulación de Proyectos Especiales de Investigación que Serán Presentados a Convocatorias con Financiación Externa Vicerrectoría de Investigación</t>
  </si>
  <si>
    <t>Apoyo a Proyectos de Investigación Conjuntos de la Sede Central y la Seccional Cali Vicerrectoría de Investigación</t>
  </si>
  <si>
    <t>Registro de Proyectos de Innovación y Desarrollo Tecnológico Financiados con Recursos Propios de las Facultades - Institutos No Adscritos a Facultad</t>
  </si>
  <si>
    <t>Registro de Proyectos de Creación Artística Financiados con Recursos Propios de las Facultades - Institutos No Adscritos a Facultad</t>
  </si>
  <si>
    <t>Apoyo a Proyectos de Investigación de Profesores que Obtuvieron Recientemente su Título de Doctor Vicerrectoría de Investigación</t>
  </si>
  <si>
    <t>13</t>
  </si>
  <si>
    <t>48</t>
  </si>
  <si>
    <t>71</t>
  </si>
  <si>
    <t>Resolución 013170 del 17 de julio de 2020 del MEN</t>
  </si>
  <si>
    <t>45</t>
  </si>
  <si>
    <t>217</t>
  </si>
  <si>
    <t>1447</t>
  </si>
  <si>
    <t>257</t>
  </si>
  <si>
    <t>2239</t>
  </si>
  <si>
    <t>17.684 Estudiantes</t>
  </si>
  <si>
    <t>1411</t>
  </si>
  <si>
    <t>57</t>
  </si>
  <si>
    <t>126</t>
  </si>
  <si>
    <t>848</t>
  </si>
  <si>
    <t>3636</t>
  </si>
  <si>
    <t>70</t>
  </si>
  <si>
    <t>142</t>
  </si>
  <si>
    <t>150</t>
  </si>
  <si>
    <t>546</t>
  </si>
  <si>
    <t>224</t>
  </si>
  <si>
    <t>353</t>
  </si>
  <si>
    <t>38</t>
  </si>
  <si>
    <t>1285</t>
  </si>
  <si>
    <t>1068</t>
  </si>
  <si>
    <t>1994</t>
  </si>
  <si>
    <t>268</t>
  </si>
  <si>
    <t>1986</t>
  </si>
  <si>
    <t>827</t>
  </si>
  <si>
    <t>27140</t>
  </si>
  <si>
    <t>$16.083.416.102</t>
  </si>
  <si>
    <t>243.322m2</t>
  </si>
  <si>
    <t>166</t>
  </si>
  <si>
    <t>322.195</t>
  </si>
  <si>
    <t>433.310</t>
  </si>
  <si>
    <t>25</t>
  </si>
  <si>
    <t>410</t>
  </si>
  <si>
    <t>85</t>
  </si>
  <si>
    <t>667</t>
  </si>
  <si>
    <t>6848</t>
  </si>
  <si>
    <t>514</t>
  </si>
  <si>
    <t>340</t>
  </si>
  <si>
    <t>50</t>
  </si>
  <si>
    <t>87</t>
  </si>
  <si>
    <t>162</t>
  </si>
  <si>
    <t>169</t>
  </si>
  <si>
    <t>376</t>
  </si>
  <si>
    <t>348</t>
  </si>
  <si>
    <t>737</t>
  </si>
  <si>
    <t>191</t>
  </si>
  <si>
    <t>657</t>
  </si>
  <si>
    <t>4765</t>
  </si>
  <si>
    <t>$11.810.110.106</t>
  </si>
  <si>
    <t>119.997m2</t>
  </si>
  <si>
    <t>16.6</t>
  </si>
  <si>
    <t>55.532</t>
  </si>
  <si>
    <t>78.368</t>
  </si>
  <si>
    <t>FACULTAD O INSTITUTO ADSCRITO A LA VICERRECTORÍA DE INVESTIGACIÓN</t>
  </si>
  <si>
    <t>Ed. Jesus E Ramirez Aulas Piso 4</t>
  </si>
  <si>
    <t>Ciencia de la Información, Bibliotecología y Archivística</t>
  </si>
  <si>
    <t>Facultad de Cs.Económicas y Administrativ.</t>
  </si>
  <si>
    <t>Facultad de Cs.Políticas y Relaciones Int.</t>
  </si>
  <si>
    <t>Maestría Literatura</t>
  </si>
  <si>
    <t>Maestría Educación</t>
  </si>
  <si>
    <t>Licenciatura Educación Física</t>
  </si>
  <si>
    <t>Maestría Economía (Cali)</t>
  </si>
  <si>
    <t>Maestría en Estudios Afrocolombianos (Bogotá)</t>
  </si>
  <si>
    <t>Especialización en Seguridad y Salud en El Trabajo</t>
  </si>
  <si>
    <t>Especialización en Gastroenterología</t>
  </si>
  <si>
    <t>Especialización en Cardiología Intervencionista y Hemodinamia</t>
  </si>
  <si>
    <t>Especialización en Radiología e Imágenes Diagnósticas</t>
  </si>
  <si>
    <t>Especialización en Reumatología</t>
  </si>
  <si>
    <t>Maestría en Comunicación, Tecnología y Sociedad</t>
  </si>
  <si>
    <t>Licenciantura en Educación Infantil</t>
  </si>
  <si>
    <t>Ingenieria de Redes y Telecomunicaciones</t>
  </si>
  <si>
    <t>Facultad de Ciencias Economicas y Administrativas</t>
  </si>
  <si>
    <t>2017 - 2021</t>
  </si>
  <si>
    <t>Carrera</t>
  </si>
  <si>
    <t>Especialización Médica</t>
  </si>
  <si>
    <t>Especialización en Mastología</t>
  </si>
  <si>
    <t>Maestría en Salud Mental Escolar</t>
  </si>
  <si>
    <t>Especialización en Ortopedia y Traumatología Pediátrica</t>
  </si>
  <si>
    <t>Especialización en Televisión Expandida y Transmedia</t>
  </si>
  <si>
    <t xml:space="preserve">Especialización en Medicina del Dolor y Cuidados Paliativos	</t>
  </si>
  <si>
    <t>Especialización en Microbiología Medica</t>
  </si>
  <si>
    <t>Contaduría Publica</t>
  </si>
  <si>
    <t>Especialización en Opinión Publica y Mercadeo Político</t>
  </si>
  <si>
    <t>Especialización en Enfermería en Cuidado Critico</t>
  </si>
  <si>
    <t>Especialización en Genética Medica</t>
  </si>
  <si>
    <t>106258</t>
  </si>
  <si>
    <t>53060</t>
  </si>
  <si>
    <t>105996</t>
  </si>
  <si>
    <t>110096</t>
  </si>
  <si>
    <t>110037</t>
  </si>
  <si>
    <t>No aplica</t>
  </si>
  <si>
    <t>110095</t>
  </si>
  <si>
    <t>998</t>
  </si>
  <si>
    <t>107711</t>
  </si>
  <si>
    <t>109930</t>
  </si>
  <si>
    <t>109107</t>
  </si>
  <si>
    <t>110641</t>
  </si>
  <si>
    <t>109806</t>
  </si>
  <si>
    <t>109109</t>
  </si>
  <si>
    <t>109932</t>
  </si>
  <si>
    <t>109933</t>
  </si>
  <si>
    <t>109901</t>
  </si>
  <si>
    <t>No acreditable</t>
  </si>
  <si>
    <t>Resolución 17336 del 27 de diciembre del 2019</t>
  </si>
  <si>
    <t>Resolución 7422 del 30 de abril del 2021</t>
  </si>
  <si>
    <t>Resolución 3156 del 1 de marzo del 2021</t>
  </si>
  <si>
    <t>Resolución 3143 del 1 de marzo del 2021</t>
  </si>
  <si>
    <t>Resolución 7421 del 30 de abril del 2021</t>
  </si>
  <si>
    <t>Resolución 21380 del 11 de noviembre del 2020</t>
  </si>
  <si>
    <t>Resolución 6743 del 28 de junio del 2019</t>
  </si>
  <si>
    <t>Resolución 4075 del 18 de marzo del 2020</t>
  </si>
  <si>
    <t>Resolución 13171 del 17 de julio del 2020</t>
  </si>
  <si>
    <t>Resolución 21379 del 11 de noviembre del 2020</t>
  </si>
  <si>
    <t>Sin registro</t>
  </si>
  <si>
    <t>Resolución 14257 del 5 de agosto del 2020</t>
  </si>
  <si>
    <t>Resolución 18069 del 23 de septiembre del 2021</t>
  </si>
  <si>
    <t>Resolución 14658 del 12 de agosto del 2021</t>
  </si>
  <si>
    <t>Resolución 13445 del 22 de julio del 2020</t>
  </si>
  <si>
    <t>Resolución 7885 del 20 de mayo del 2020</t>
  </si>
  <si>
    <t>Resolución 9217 del 7 de junio del 2018</t>
  </si>
  <si>
    <t>Resolución 109 del 4 de enero del 2021</t>
  </si>
  <si>
    <t>Resolución 14749 del 12 de agosto del 2020</t>
  </si>
  <si>
    <t>Resolución 19631 del 20 de octubre del 2020</t>
  </si>
  <si>
    <t>Resolución 2880 del 24 de febrero del 2021</t>
  </si>
  <si>
    <t>Resolución 12662 del 13 de julio del 2021</t>
  </si>
  <si>
    <t>Resolución 18303 del 16 de septiembre del 2021</t>
  </si>
  <si>
    <t>Resolución 14209 del 4 de agosto del 2020</t>
  </si>
  <si>
    <t>Resolución 14227 del 6 de agosto del 2021</t>
  </si>
  <si>
    <t>Resolución 14211 del 4 de agosto del 2020</t>
  </si>
  <si>
    <t>Resolución 14210 del 4 de agosto del 2020</t>
  </si>
  <si>
    <t>Resolución 14182 del 5 de agosto del 2021</t>
  </si>
  <si>
    <t>Resolución 8377 del 29 de mayo del 2020</t>
  </si>
  <si>
    <t>Resolución 13444 del 22 de julio del 2020</t>
  </si>
  <si>
    <t>Sin resolución</t>
  </si>
  <si>
    <t>Resolución 2645 del 21 de febrero del 2020</t>
  </si>
  <si>
    <t>Resolución 6904 del 21 de abril del 2021</t>
  </si>
  <si>
    <t>Resolución 6903 del 21 de abril del 2021</t>
  </si>
  <si>
    <t>Resolución 12170 del 7 de julio del 2021</t>
  </si>
  <si>
    <t>Resolución 13446 del 22 de julio del 2020</t>
  </si>
  <si>
    <t>Resolución 11954 del 6 de julio del 2020</t>
  </si>
  <si>
    <t>Resolución 62 del 4 de enero del 2021</t>
  </si>
  <si>
    <t>Resolución 4197 del 20 de marzo del 2020</t>
  </si>
  <si>
    <t>Resolución 20534 del 28 de octubre del 2020</t>
  </si>
  <si>
    <t>Resolución 7048 del 11 de mayo del 2020</t>
  </si>
  <si>
    <t>Resolución 19880 del 21 de octubre del 2020</t>
  </si>
  <si>
    <t>Resolución 2643 del 21 de febrero del 2020</t>
  </si>
  <si>
    <t>Resolución 1711 del 4 de FEBRERO del 2021</t>
  </si>
  <si>
    <t>Resolución 7884 del 20 de mayo del 2020</t>
  </si>
  <si>
    <t>Resolución 7173 del 12 de mayo del 2020</t>
  </si>
  <si>
    <t>Resolución 17072 del 27 de diciembre del 2019</t>
  </si>
  <si>
    <t>Resolución 7175 del 12 de mayo del 2020</t>
  </si>
  <si>
    <t>Resolución 17581 del 16 de septiembre del 2021</t>
  </si>
  <si>
    <t>Resolución 20536 del 28 de octubre del 2020</t>
  </si>
  <si>
    <t>Resolución 22106 del 25 de noviembre del 2020</t>
  </si>
  <si>
    <t>Resolución 7178 del 12 de mayo del 2020</t>
  </si>
  <si>
    <t>Resolución 7176 del 12 de mayo del 2020</t>
  </si>
  <si>
    <t>Resolución 16547 del 9 de septiembre del 2020</t>
  </si>
  <si>
    <t>Resolución 1710 del 4 de febrero del 2021</t>
  </si>
  <si>
    <t>Resolución 8870 del 20 de mayo del 2021</t>
  </si>
  <si>
    <t>Resolución 17079 del 27 de diciembre del 2019</t>
  </si>
  <si>
    <t>Resolución 2642 del 21 de febrero del 2020</t>
  </si>
  <si>
    <t>Resolución 7180 del 12 de mayo del 2020</t>
  </si>
  <si>
    <t>Resolución 20535 del 28 de octubre del 2020</t>
  </si>
  <si>
    <t>Resolución 20533 del 28 de octubre del 2020</t>
  </si>
  <si>
    <t>Resolución 7177 del 12 de mayo del 2020</t>
  </si>
  <si>
    <t>Resolución 1712 del 4 de febrero del 2021</t>
  </si>
  <si>
    <t>Resolución 7174 del 12 de mayo del 2020</t>
  </si>
  <si>
    <t>Resolución 24185 del 3 de enero del 2022</t>
  </si>
  <si>
    <t>Resolución 17675 del 17 de septiembre del 2021</t>
  </si>
  <si>
    <t>Resolución 16548 del 9 de septiembre del 2020</t>
  </si>
  <si>
    <t>Resolución 20993 del 6 de noviembre del 2020</t>
  </si>
  <si>
    <t>Resolución 2644 del 21 de febrero del 2020</t>
  </si>
  <si>
    <t>Resolución 20546 del 5 de noviembre del 2021</t>
  </si>
  <si>
    <t>Resolución 20554 del 5 de noviembre del 2021</t>
  </si>
  <si>
    <t>Resolución 15209 del 18 de diciembre del 2019</t>
  </si>
  <si>
    <t>Facultad de Creación y Hábitat</t>
  </si>
  <si>
    <t>Especialización en Cirugía Pediátrica</t>
  </si>
  <si>
    <t>Especialización En Contabilidad Financiera Internacional</t>
  </si>
  <si>
    <t>Especialización en Cultura de Paz y DIH</t>
  </si>
  <si>
    <t>Especialización En Gestión Del Consumo De La Energía Eléctrica</t>
  </si>
  <si>
    <t>Maestría Extensión Propia</t>
  </si>
  <si>
    <t>Maestría en Administración de Empresas- Barranquilla</t>
  </si>
  <si>
    <t>Maestría en Ciencia de Datos</t>
  </si>
  <si>
    <t>Maestría en Derecho Empresarial - Pereira</t>
  </si>
  <si>
    <t>Maestría en Interculturalidad, desarrollo y Paz Territorial</t>
  </si>
  <si>
    <t>Maestría en Neuropsicología Clínica</t>
  </si>
  <si>
    <t>Resolución 21980 del 18 de noviembre del 2021</t>
  </si>
  <si>
    <t>Resolución 2591 del 22 de febrero del 2021</t>
  </si>
  <si>
    <t>Resolución 13448 del 22 de julio del 2020</t>
  </si>
  <si>
    <t>Resolución 12613 del 12 de julio del 2021</t>
  </si>
  <si>
    <t>Resolución 14356 del 11 de diciembre del 2019</t>
  </si>
  <si>
    <t>Resolución 2593 del 22 de febrero del 2021</t>
  </si>
  <si>
    <t>Resolución 15377 del 18 de agosto del 2021</t>
  </si>
  <si>
    <t>Resolución 6905 del 21 de abril del 2021</t>
  </si>
  <si>
    <t>Resolución 25399 del 30 de diciembre del 2021</t>
  </si>
  <si>
    <t>Resolución 2265 del 8 de marzo del 2019</t>
  </si>
  <si>
    <t>Resolución 3321 del 2 de abril del 2019</t>
  </si>
  <si>
    <t>Resolución 15840 del 21 de septiembre del 2018</t>
  </si>
  <si>
    <t>Resolución 16628 del 10 de octubre del 2018</t>
  </si>
  <si>
    <t>Resolución 19813 del 27 de octubre del 2021</t>
  </si>
  <si>
    <t>Resolución 15374 del 18 de agosto del 2021</t>
  </si>
  <si>
    <t>Resolución 5009 del 24 de marzo del 2021</t>
  </si>
  <si>
    <t>Resolución 7516 del 4 de mayo del 2021</t>
  </si>
  <si>
    <t>Resolución 3157 del 1 de marzo del 2021</t>
  </si>
  <si>
    <t>Resolución 3134 del 1 de marzo del 2021</t>
  </si>
  <si>
    <t>Resolución 8976 del 5 de junio del 2018</t>
  </si>
  <si>
    <t>Resolución 3244 del 5 de marzo del 2020</t>
  </si>
  <si>
    <t>Resolución 17516 del 14 de septiembre del 2021</t>
  </si>
  <si>
    <t>Resolución 7626 del 8 de mayo del 2018</t>
  </si>
  <si>
    <t>Resolución 8430 del 1 de junio del 2020</t>
  </si>
  <si>
    <t>Resolución 8616 del 14 de agosto del 2019</t>
  </si>
  <si>
    <t>Resolución 14653 del 12 de agosto del 2021</t>
  </si>
  <si>
    <t>Resolución 2641 del 21 de febrero del 2020</t>
  </si>
  <si>
    <t>Resolución 14572 del 11 de agosto del 2021</t>
  </si>
  <si>
    <t>Resolución 8627 del 14 de agosto del 2019</t>
  </si>
  <si>
    <t>Resolución 9917 del 19 de junio del 2018</t>
  </si>
  <si>
    <t>Resolución 11581 del 17 de julio del 2018</t>
  </si>
  <si>
    <t>Ingeniería  De Sistemas Y Computación</t>
  </si>
  <si>
    <t>Especialización  en Negocios Internacionales</t>
  </si>
  <si>
    <t>Especialización en Medicina del Dolor y Cuidados Paliativos</t>
  </si>
  <si>
    <t>Ingeniería  de Sistemas y Computación</t>
  </si>
  <si>
    <t>Maestría en Administración de Empresas (Pasto)</t>
  </si>
  <si>
    <t>Maestría en Administración de Empresas (Pereira)</t>
  </si>
  <si>
    <t>Maestría en Administración de Empresas (Barranquilla)</t>
  </si>
  <si>
    <t>Beca Rectoría</t>
  </si>
  <si>
    <t>Colegio del Sagrado Corazón de Jesús</t>
  </si>
  <si>
    <t>Colegio Lacordaire</t>
  </si>
  <si>
    <t>Colegio León de Greiff</t>
  </si>
  <si>
    <t>Colegio San Francisco Javier de Pasto</t>
  </si>
  <si>
    <t>Colegio San Juan Berchmans de Cali</t>
  </si>
  <si>
    <t>Colegio San Luis Gonzaga de Manizales</t>
  </si>
  <si>
    <t>Colegio San Pedro Claver de Bucaramanga</t>
  </si>
  <si>
    <t>Magis Futuro</t>
  </si>
  <si>
    <t>Municipio Santiago de Cali</t>
  </si>
  <si>
    <t>Pacioli 2020</t>
  </si>
  <si>
    <t>Reina de la Paz</t>
  </si>
  <si>
    <t>Sardi Orozco</t>
  </si>
  <si>
    <t>Descuento Rectoría 4</t>
  </si>
  <si>
    <t>Descuento Rectoría 5</t>
  </si>
  <si>
    <t>Descuento Rectoría 7</t>
  </si>
  <si>
    <t>Beca Especialización de Gestión de las Artes y la Cultura</t>
  </si>
  <si>
    <t>Beca Maestría en Educación</t>
  </si>
  <si>
    <t>Beca Posgrados de Ingeniería</t>
  </si>
  <si>
    <t>Ingeniería de Sistemas y Computación</t>
  </si>
  <si>
    <t>Administración de Empresas (nocturna)</t>
  </si>
  <si>
    <t>Contaduría Pública (diurna)</t>
  </si>
  <si>
    <t>Life &amp; Thyme</t>
  </si>
  <si>
    <t>Universidad Nacional de Rosario</t>
  </si>
  <si>
    <t>Universidad Pedro de Valdivia</t>
  </si>
  <si>
    <t>Universidad Pública de Navarra</t>
  </si>
  <si>
    <t>Universität Hradrec Králové</t>
  </si>
  <si>
    <t>Universidad Interamericana de Puerto Rico</t>
  </si>
  <si>
    <t>Lima</t>
  </si>
  <si>
    <t>Universidad Privada del Norte</t>
  </si>
  <si>
    <t>Universität Potsdam</t>
  </si>
  <si>
    <t>Facultad Latinoamericana de Ciencias Sociales Sede Argentina</t>
  </si>
  <si>
    <t>Créditos de largo plazo</t>
  </si>
  <si>
    <t>Emiratos Árabes Unidos</t>
  </si>
  <si>
    <t>Islandia</t>
  </si>
  <si>
    <t>Multilateral América del Sur</t>
  </si>
  <si>
    <t>Aix Marseille Universite</t>
  </si>
  <si>
    <t>Asociacion Para El Intercambio Cultural Aleman-Latinoamericano Icala</t>
  </si>
  <si>
    <t>Bayacademy</t>
  </si>
  <si>
    <t>Bordeaux Inp Enseirb-Matmeca</t>
  </si>
  <si>
    <t>Cardiff University</t>
  </si>
  <si>
    <t>Concordia University Canada</t>
  </si>
  <si>
    <t>De Montfort University</t>
  </si>
  <si>
    <t>Ecole Superieure Des Sciences Commerciales D'Angers - Essca</t>
  </si>
  <si>
    <t>Esade Law School</t>
  </si>
  <si>
    <t>Esade Ramón Llull University</t>
  </si>
  <si>
    <t>Escuela Agricola Panamericana Zamorano</t>
  </si>
  <si>
    <t>Europa Universitat Viadrina Frankfurt</t>
  </si>
  <si>
    <t>Europa-Universitat Flensburg</t>
  </si>
  <si>
    <t>Freie Universitat Berlin</t>
  </si>
  <si>
    <t>Fundació Privada Universitat I Tecnología</t>
  </si>
  <si>
    <t>Fundació Privada Universitat I Tecnología, La Salle-Universidad Ramón Llull</t>
  </si>
  <si>
    <t>Fundación Esade, Esade Law School</t>
  </si>
  <si>
    <t>Fundacion Fernando Gonzalez Bernaldez</t>
  </si>
  <si>
    <t>Georg-August-Universitat, Gottingen</t>
  </si>
  <si>
    <t>Hanyang University </t>
  </si>
  <si>
    <t>Hochschule Für Wirtschaft Und Recht</t>
  </si>
  <si>
    <t>Hogent University College Gent</t>
  </si>
  <si>
    <t>Humboldt Universitat Zu Berlin</t>
  </si>
  <si>
    <t>Ichec Brussels Management School</t>
  </si>
  <si>
    <t>Inp Toulouse - Enseehit</t>
  </si>
  <si>
    <t>Inseec Business School</t>
  </si>
  <si>
    <t>Instituto Filosofico Pedro Francisco Bono </t>
  </si>
  <si>
    <t>Instituto Politecnico Nacional</t>
  </si>
  <si>
    <t>Instituto Superior Intercultural Ayuuk</t>
  </si>
  <si>
    <t>Instituto Universitario Jesús Obrero </t>
  </si>
  <si>
    <t>King Abdullah University</t>
  </si>
  <si>
    <t>King'S University College At Western University</t>
  </si>
  <si>
    <t>L’Institut Catholique D’Arts Et Métiers</t>
  </si>
  <si>
    <t>La Trobe University </t>
  </si>
  <si>
    <t>Leibniz- Institut Für Gemüse- Und Zierpflanzenbau</t>
  </si>
  <si>
    <t>Loma Linda University</t>
  </si>
  <si>
    <t>Max Planck-Institut Für Auslandisches Und Internationales Strafrecht </t>
  </si>
  <si>
    <t>Queen'S University Belfast</t>
  </si>
  <si>
    <t>Reykjavik University </t>
  </si>
  <si>
    <t>Sungshin Women'S University</t>
  </si>
  <si>
    <t>Texas Tech University</t>
  </si>
  <si>
    <t>The Beijing Center For Chinese Studies</t>
  </si>
  <si>
    <t>The Beijing Center For Chinese Studies - Loyola Chicago University</t>
  </si>
  <si>
    <t>Transforming Arts Institute - Rey Juan Carlos</t>
  </si>
  <si>
    <t>Universidad Anahuac</t>
  </si>
  <si>
    <t>Universidad Andres Bello</t>
  </si>
  <si>
    <t>Universidad Catolica Andres Bello </t>
  </si>
  <si>
    <t>Universidad Catolica Boliviana San Pablo</t>
  </si>
  <si>
    <t>Universidad Catolica La Plata </t>
  </si>
  <si>
    <t>Universidad Catolica Silva Henriquez</t>
  </si>
  <si>
    <t>Universidad Centroamericana "Jose Simeon Cañas"</t>
  </si>
  <si>
    <t>Universidad Centroccidental Lisandro Alvarado Barquisimeto</t>
  </si>
  <si>
    <t>Universidad Esan</t>
  </si>
  <si>
    <t>Universidad Iberoamericana Leon </t>
  </si>
  <si>
    <t>Universidad Iberoamericana Torreon </t>
  </si>
  <si>
    <t>Universidad Jaume I</t>
  </si>
  <si>
    <t>Universidad La Salle </t>
  </si>
  <si>
    <t>Universidad Metropolitana </t>
  </si>
  <si>
    <t>Universidad Ort </t>
  </si>
  <si>
    <t>Universidad Para La Paz</t>
  </si>
  <si>
    <t>Universidad Rafael Landivar </t>
  </si>
  <si>
    <t>Universidad Ramon Llul</t>
  </si>
  <si>
    <t>Universidad San Sebastian </t>
  </si>
  <si>
    <t>Universidad Simon Bolivar</t>
  </si>
  <si>
    <t>Universidad Tecnologica Centroamericana </t>
  </si>
  <si>
    <t>Universidad Tecnologica Indoamerica</t>
  </si>
  <si>
    <t>Universidade Catolica Portuguesa</t>
  </si>
  <si>
    <t>Universita Ca Foscari</t>
  </si>
  <si>
    <t>Universita Carlo Cattaneo</t>
  </si>
  <si>
    <t xml:space="preserve">Universitat Bayreuth
</t>
  </si>
  <si>
    <t>Universitat Bern</t>
  </si>
  <si>
    <t>Universitat Bonn</t>
  </si>
  <si>
    <t>Universitat Bremen</t>
  </si>
  <si>
    <t>Universitat Osnabrück</t>
  </si>
  <si>
    <t>Universitat Rostock </t>
  </si>
  <si>
    <t>Universitat Osnabrück</t>
  </si>
  <si>
    <t>Universite Laval </t>
  </si>
  <si>
    <t>Universite Lumière Lyon 2</t>
  </si>
  <si>
    <t>Universite Montpellier 1</t>
  </si>
  <si>
    <t>Universite Pantheon-Assas - Paris 2</t>
  </si>
  <si>
    <t>Universite Paris 1 Pantheon Sorbonne</t>
  </si>
  <si>
    <t>Universite Paris Diderot - Paris 7</t>
  </si>
  <si>
    <t>Université Paris Ii Panthéon-Assas</t>
  </si>
  <si>
    <t>Universite Paris-Saclay</t>
  </si>
  <si>
    <t>Universite Sorbonne Nouvelle - Paris 3</t>
  </si>
  <si>
    <t>Universite Teluq</t>
  </si>
  <si>
    <t>University For Peace</t>
  </si>
  <si>
    <t>University Of Helsinki</t>
  </si>
  <si>
    <t>Uppsala Universitet</t>
  </si>
  <si>
    <t>Vrije University Amsterdam</t>
  </si>
  <si>
    <t>Yonsei University</t>
  </si>
  <si>
    <t>Marco Y Específico</t>
  </si>
  <si>
    <t>Cooperación Académica</t>
  </si>
  <si>
    <t>Específico(S)</t>
  </si>
  <si>
    <t>Escuela Superior Politecnica del Litoral </t>
  </si>
  <si>
    <t>Pontificia Universidad Catolica del Ecuador </t>
  </si>
  <si>
    <t>Pontificia Universidad Catolica del Perú</t>
  </si>
  <si>
    <t>Universidad Autonoma del Noreste </t>
  </si>
  <si>
    <t>Universidad Catolica del Tachira</t>
  </si>
  <si>
    <t>Universidad del Caribe </t>
  </si>
  <si>
    <t>Universidad del Noreste </t>
  </si>
  <si>
    <t>Universidad del Pacifico  </t>
  </si>
  <si>
    <t>Universidad del Pais Vasco</t>
  </si>
  <si>
    <t>Universidad del Pais Vasco  </t>
  </si>
  <si>
    <t>Universidad del País Vasco-Hegoa</t>
  </si>
  <si>
    <t>Universidad del Pedregal </t>
  </si>
  <si>
    <t>Universidad Loyola del Pacifico </t>
  </si>
  <si>
    <t>Universidad Nacional del Nordeste </t>
  </si>
  <si>
    <t>Universidad Viña del Mar </t>
  </si>
  <si>
    <t>Universita Cattolica del Sacro Cuore</t>
  </si>
  <si>
    <t>Benemerita Universidad Autonoma de Puebla</t>
  </si>
  <si>
    <t>Ecole Nationale Superieure de Creation Industrielle Ensci</t>
  </si>
  <si>
    <t>Ecole Nationale Superieure de L'Electronique Et de Ses Applications</t>
  </si>
  <si>
    <t>Facultad de Teologia de Granada</t>
  </si>
  <si>
    <t>Iae Pau-Bayonne, Ecole Universitaire de Management</t>
  </si>
  <si>
    <t>Inecol Instituto de Ecologia A.C</t>
  </si>
  <si>
    <t>Institut D'Etudes Politiques de Paris</t>
  </si>
  <si>
    <t>Institut D'Etudes Politiques de Toulouse</t>
  </si>
  <si>
    <t>Institut National Polytechnique de Toulouse (Toulousse Inp-Enseeiht)</t>
  </si>
  <si>
    <t>Instituto de Estudios Superiores de Tamaulipas </t>
  </si>
  <si>
    <t>Instituto Especializado de Estudios Superiores Loyola </t>
  </si>
  <si>
    <t>Instituto Superior Tecnico de Lisboa</t>
  </si>
  <si>
    <t>Instituto Tecnologico de Buenos Aires</t>
  </si>
  <si>
    <t>Instituto Tecnologico de Santo Domingo </t>
  </si>
  <si>
    <t>Instituto Universitario de Ciencias de La Salud Fundación H.A. Barceló</t>
  </si>
  <si>
    <t>Iteso - Universidad Jesuita de Guadalajara</t>
  </si>
  <si>
    <t>L'Institute D'Administration de Las Entreprises de Montpellier (Iae)</t>
  </si>
  <si>
    <t>Oea- Comisión Interamericana de Derechos Humanos</t>
  </si>
  <si>
    <t>Pontificia Universidad Catolica de Argentina</t>
  </si>
  <si>
    <t>Pontificia Universidad Catolica de Chile</t>
  </si>
  <si>
    <t>Pontificia Universidad de Puerto Rico</t>
  </si>
  <si>
    <t>Pontificia Universidade Catolica de Campinas</t>
  </si>
  <si>
    <t>Universidad Antonio de Nebrija</t>
  </si>
  <si>
    <t>Universidad Autonoma de Aguascalientes </t>
  </si>
  <si>
    <t>Universidad Autonoma de Baja California</t>
  </si>
  <si>
    <t>Universidad Autonoma de Chihuahua</t>
  </si>
  <si>
    <t>Universidad Autonoma de Ciudad Juarez </t>
  </si>
  <si>
    <t>Universidad Autonoma de La Laguna </t>
  </si>
  <si>
    <t>Universidad Autonoma de Madrid</t>
  </si>
  <si>
    <t>Universidad Autonoma de Nuevo Leon</t>
  </si>
  <si>
    <t>Universidad Autonoma de San Luis Potosi</t>
  </si>
  <si>
    <t>Universidad Autonoma de Sinaloa</t>
  </si>
  <si>
    <t>Universidad Autonoma del Estado de Hidalgo </t>
  </si>
  <si>
    <t>Universidad Catolica de Avila</t>
  </si>
  <si>
    <t>Universidad Catolica de Cordoba</t>
  </si>
  <si>
    <t>Universidad Catolica de La Santisima Concepcion</t>
  </si>
  <si>
    <t>Universidad Catolica de Murcia</t>
  </si>
  <si>
    <t>Universidad Catolica de Salta</t>
  </si>
  <si>
    <t>Universidad Catolica de Uruguay "Damaso Antonio Larrañaga"</t>
  </si>
  <si>
    <t>Universidad Católica Nuestra Señora de La Asunción</t>
  </si>
  <si>
    <t>Universidad Católica Nuestra Señora de La Asunsión</t>
  </si>
  <si>
    <t>Universidad de Cadiz</t>
  </si>
  <si>
    <t>Universidad de Carabobo</t>
  </si>
  <si>
    <t>Universidad de Colima </t>
  </si>
  <si>
    <t>Universidad de Guanajuato  </t>
  </si>
  <si>
    <t>Universidad de Hradec Kralove</t>
  </si>
  <si>
    <t>Universidad de Jaen</t>
  </si>
  <si>
    <t>Universidad de La Frontera</t>
  </si>
  <si>
    <t>Universidad de Las Artes</t>
  </si>
  <si>
    <t>Universidad de Moron</t>
  </si>
  <si>
    <t>Universidad de Porto</t>
  </si>
  <si>
    <t>Universidad de Sonora </t>
  </si>
  <si>
    <t>Universidad de Talca </t>
  </si>
  <si>
    <t>Universidad Estatal de Sonora </t>
  </si>
  <si>
    <t>Universidad Federal de Viçosa</t>
  </si>
  <si>
    <t>Universidad Iberoamericana Ciudad de Mexico</t>
  </si>
  <si>
    <t>Universidad Internacional de La Rioja </t>
  </si>
  <si>
    <t>Universidad Juarez Autonoma de Tabasco </t>
  </si>
  <si>
    <t>Universidad Latina de America </t>
  </si>
  <si>
    <t>Universidad Nacional de Cordoba</t>
  </si>
  <si>
    <t>Universidad Nacional de Cuyo </t>
  </si>
  <si>
    <t>Universidad Nacional de San Martin</t>
  </si>
  <si>
    <t>Universidad Politecnica de Madrid</t>
  </si>
  <si>
    <t>Universidad Politecnica de Valencia</t>
  </si>
  <si>
    <t>Universidad Politecnica Metropolitana de Hidalgo</t>
  </si>
  <si>
    <t>Universidad Privada de Santa Cruz de La Sierra </t>
  </si>
  <si>
    <t>Universidad San Luis de Potosi</t>
  </si>
  <si>
    <t>Universidad Tecnologica de Panama</t>
  </si>
  <si>
    <t>Universidad Vasco de Quiroga, A.C</t>
  </si>
  <si>
    <t>Universidade de São Paulo </t>
  </si>
  <si>
    <t>Universidade Estadual de Campinas </t>
  </si>
  <si>
    <t>Universidade Estadual Paulista "Júlio de Mesquita Filho"</t>
  </si>
  <si>
    <t>Universitat Autonoma de Barcelona</t>
  </si>
  <si>
    <t>Universitat Oberta de Catalunya</t>
  </si>
  <si>
    <t>Universitat Politènica de Catalunya</t>
  </si>
  <si>
    <t>Universite Catholique de Lille</t>
  </si>
  <si>
    <t>Universite Catholique de Louvain</t>
  </si>
  <si>
    <t>Universite de Ghent</t>
  </si>
  <si>
    <t>Universite de Montreal </t>
  </si>
  <si>
    <t>Universite de Namur</t>
  </si>
  <si>
    <t>Universite de Nantes</t>
  </si>
  <si>
    <t>Université de Pau Et Des Pays de L'Adour (Iae Pau-Bayonne)</t>
  </si>
  <si>
    <t>Universite de Poitiers</t>
  </si>
  <si>
    <t>Universite de Toulouse -Jean Jaures</t>
  </si>
  <si>
    <t>Baylor College of Medicine</t>
  </si>
  <si>
    <t>Han University of Applied Sciences</t>
  </si>
  <si>
    <t>Hz University of Applied Sciences</t>
  </si>
  <si>
    <t>Ieseg School of Management</t>
  </si>
  <si>
    <t>Isc Paris -School of Management</t>
  </si>
  <si>
    <t>State University of New York At Binghamton </t>
  </si>
  <si>
    <t>The University of Texas Health Science Center At Houston</t>
  </si>
  <si>
    <t>University of California At Irvine</t>
  </si>
  <si>
    <t>University of Dundee </t>
  </si>
  <si>
    <t>University of Illinois At Urbana-Champaign</t>
  </si>
  <si>
    <t>University of Michigan</t>
  </si>
  <si>
    <t>University of Pittsburgh</t>
  </si>
  <si>
    <t>University of Stuttgart</t>
  </si>
  <si>
    <t>University of Texas - Ut Health</t>
  </si>
  <si>
    <t>University of Ulsan </t>
  </si>
  <si>
    <t>University of Ulster</t>
  </si>
  <si>
    <t>German Institute of Global and Area Studies -Giga</t>
  </si>
  <si>
    <t>University of Applied Sciences, Western Switzerland-School of Management and Engineering Heig-Vd</t>
  </si>
  <si>
    <t>Centro Universitario da Fei</t>
  </si>
  <si>
    <t>Instituto Nacional de Salud Pública</t>
  </si>
  <si>
    <t>Universidad Catolica del Norte</t>
  </si>
  <si>
    <t>Universidad de La Rochelle</t>
  </si>
  <si>
    <t>Universidad del Valle de Puebla S.C</t>
  </si>
  <si>
    <t>Universidade Federal de São Carlos</t>
  </si>
  <si>
    <t>Universite Laval</t>
  </si>
  <si>
    <t>Centro Agronomico Tropical de Investigacion y Enseñanza - Catie</t>
  </si>
  <si>
    <t>Facultades de Filosofia y Teologia de San Miguel </t>
  </si>
  <si>
    <t>Instituto Superior de Estudios Humanisticos y Filosoficos </t>
  </si>
  <si>
    <t>U. Texas A y M - Corpus Christi</t>
  </si>
  <si>
    <t>El Salvador San Salvador</t>
  </si>
  <si>
    <t>Universidad de Las Américas-UDLA</t>
  </si>
  <si>
    <t>Universidad Iberoamericana (UNIBE)</t>
  </si>
  <si>
    <t>Universidad Nacional de Educación A Distancia (UNED)</t>
  </si>
  <si>
    <t>Pontificia Universidade Catolica do Parana</t>
  </si>
  <si>
    <t>Pontificia Universidade Catolica do Rio de Janeiro </t>
  </si>
  <si>
    <t>Universidad Federal do Ceara</t>
  </si>
  <si>
    <t>Universidade de Federal do Para</t>
  </si>
  <si>
    <t>Universidade Federal do Parana </t>
  </si>
  <si>
    <t>Universidade Federal do Rio de Janeiro</t>
  </si>
  <si>
    <t>Universidade Federal do Rio Grande do Sul </t>
  </si>
  <si>
    <t>Universidade do Vale do Rio Dos Sinos UNISINOS</t>
  </si>
  <si>
    <t>Istituto Universitario di Architettura di Venezia</t>
  </si>
  <si>
    <t>Luiss Universita di Roma</t>
  </si>
  <si>
    <t>Sapienza Universita di Roma</t>
  </si>
  <si>
    <t>Universita Degli di Studi di Milano</t>
  </si>
  <si>
    <t>Universita Degli Studi di Roma “Tor Vergata"</t>
  </si>
  <si>
    <t>Universita Degli Studi di Salerno</t>
  </si>
  <si>
    <t>Universita Degli Studi di Siena</t>
  </si>
  <si>
    <t>Universita Degli Studi di Torino</t>
  </si>
  <si>
    <t>Faculdade Jesuita de Filosofia e Teologia</t>
  </si>
  <si>
    <t>Universita Degli Studi di Ferrara</t>
  </si>
  <si>
    <t>Universität Rovira I Virgili URV</t>
  </si>
  <si>
    <t xml:space="preserve">Movilidad de Docentes </t>
  </si>
  <si>
    <t xml:space="preserve">Movilidad de Estudiantes </t>
  </si>
  <si>
    <t>Movilidad de Estudiantes Y Docentes</t>
  </si>
  <si>
    <t xml:space="preserve">Movilidad de Estudiantes Y Docentes </t>
  </si>
  <si>
    <t>Movilidad de Docentes</t>
  </si>
  <si>
    <t>Movilidad de Estudiantes</t>
  </si>
  <si>
    <t>Memorando de Entendimiento</t>
  </si>
  <si>
    <t xml:space="preserve">Movilidad de Estudiantes Y Profesores </t>
  </si>
  <si>
    <t>German Rector'S Conference (HRK) - Ascun</t>
  </si>
  <si>
    <t>Alemania Gottingen</t>
  </si>
  <si>
    <t>Katholischer Akademischer Auslander-Dienst - KAAD</t>
  </si>
  <si>
    <t>Argentina Morón</t>
  </si>
  <si>
    <t>Universidad del Salvador</t>
  </si>
  <si>
    <t>Argentina Rosario</t>
  </si>
  <si>
    <t>Aplica para las sedes Sydney, Brisbane, Melbourne y Adelaide</t>
  </si>
  <si>
    <t>Australia Sydney</t>
  </si>
  <si>
    <t>Institut Catholique Des Hautes Etudes Commerciales - ICHEC</t>
  </si>
  <si>
    <t>Bélgica Louvain</t>
  </si>
  <si>
    <t>Universidade Catolica de Pernambuco UNICAMP</t>
  </si>
  <si>
    <t>Fundación Instituto Profesional Duoc</t>
  </si>
  <si>
    <t>Laboratorio de Alimenticia en el CSIC Español</t>
  </si>
  <si>
    <t>Patrimonio Historico + Cultura Iberoamericano PHI</t>
  </si>
  <si>
    <t>España Mérida</t>
  </si>
  <si>
    <t>España Vitoria-Gasteiz</t>
  </si>
  <si>
    <t>Estados Unidos Boston</t>
  </si>
  <si>
    <t>Estados Unidos Miami</t>
  </si>
  <si>
    <t>Estados Unidos Washington</t>
  </si>
  <si>
    <t>Estados Unidos Illinois</t>
  </si>
  <si>
    <t>Estados Unidos Nueva York</t>
  </si>
  <si>
    <t>Estados Unidos New Jersey</t>
  </si>
  <si>
    <t>Estados Unidos St Louis</t>
  </si>
  <si>
    <t>Estados Unidos Dakota</t>
  </si>
  <si>
    <t>Estados Unidos Lubbock</t>
  </si>
  <si>
    <t>Estados Unidos Cincinati</t>
  </si>
  <si>
    <t>Estados Unidos New México</t>
  </si>
  <si>
    <t>Estados Unidos Pittsburgh</t>
  </si>
  <si>
    <t>Estados Unidos Scranton</t>
  </si>
  <si>
    <t>Estados Unidos SouthCarolina</t>
  </si>
  <si>
    <t>Estados Unidos Utah</t>
  </si>
  <si>
    <t>Francia Marseille</t>
  </si>
  <si>
    <t>ICAM - Institut Catholique D'Arts Et Metiers</t>
  </si>
  <si>
    <t>Institut National Des Sciences Appliqees Lyon - INSA</t>
  </si>
  <si>
    <t>Francia La Rochell</t>
  </si>
  <si>
    <t>Italia Venezia</t>
  </si>
  <si>
    <t>Italia Torino</t>
  </si>
  <si>
    <t>Italia Salermo</t>
  </si>
  <si>
    <t>Italia Ferrara</t>
  </si>
  <si>
    <t>Instituto Nacional de Geriatria - INGER</t>
  </si>
  <si>
    <t>México Baja California</t>
  </si>
  <si>
    <t>México Aguascalientes</t>
  </si>
  <si>
    <t>México Ciudad Juarez</t>
  </si>
  <si>
    <t>México Nuevo León</t>
  </si>
  <si>
    <t>México Sinaloa</t>
  </si>
  <si>
    <t>México San Luis Potosi</t>
  </si>
  <si>
    <t>México Hidalgo</t>
  </si>
  <si>
    <t>México Guanajuato</t>
  </si>
  <si>
    <t>México Quintana Roo</t>
  </si>
  <si>
    <t>México Torreon</t>
  </si>
  <si>
    <t>Polonia Warsaw</t>
  </si>
  <si>
    <t>Portugal Porto</t>
  </si>
  <si>
    <t>Reino Unido Birmingham</t>
  </si>
  <si>
    <t>Reino Unido Cardiff</t>
  </si>
  <si>
    <t>Reino Unido Manchester</t>
  </si>
  <si>
    <t>Reino Unido Northumbria</t>
  </si>
  <si>
    <t>Reino Unido Dundee</t>
  </si>
  <si>
    <t>Reino Unido Strathclyde</t>
  </si>
  <si>
    <t>Reino Unido Warwick</t>
  </si>
  <si>
    <t>Venezuela San Cristóbal</t>
  </si>
  <si>
    <t>Venezuela Barquisimeto</t>
  </si>
  <si>
    <t>Venezuela Valencia</t>
  </si>
  <si>
    <t>Apoyo Estud Javeria en el Exte</t>
  </si>
  <si>
    <t>Beca Bachiller Destac-ACODESI</t>
  </si>
  <si>
    <t>Beca Bachiller Destacado</t>
  </si>
  <si>
    <t>Beca Bachiller Destac-FE Y ALE</t>
  </si>
  <si>
    <t>Beca Banco de Bogotá</t>
  </si>
  <si>
    <t>Beca Compañía de Jesús</t>
  </si>
  <si>
    <t>Beca Concurso Ortogr El Tiempo</t>
  </si>
  <si>
    <t>Beca Doctor Bernardo Moreno</t>
  </si>
  <si>
    <t>Beca Excelencia Académic Quala</t>
  </si>
  <si>
    <t>Beca Extranjeros en Colombia</t>
  </si>
  <si>
    <t>Beca Fac. Cienc Jurídi Pr 1983</t>
  </si>
  <si>
    <t>Beca Fund Julio Ramírez Johns</t>
  </si>
  <si>
    <t>Beca Fund Roberto Rocca-TENARI</t>
  </si>
  <si>
    <t>Beca Fundación BELCORP</t>
  </si>
  <si>
    <t>Beca Fundación OCMAES</t>
  </si>
  <si>
    <t>Beca Fundación Yachachina</t>
  </si>
  <si>
    <t>Beca IRMA FRANK</t>
  </si>
  <si>
    <t>Beca Javeriana / Uniminuto</t>
  </si>
  <si>
    <t>Beca Mérito Académico Javerian</t>
  </si>
  <si>
    <t>Beca SCHLUMBERGER SURENCO</t>
  </si>
  <si>
    <t>Beca Sodimac Homecenter</t>
  </si>
  <si>
    <t>Beca Universidad Javeriana</t>
  </si>
  <si>
    <t>Becas Apoyo Doctorado</t>
  </si>
  <si>
    <t>Plan Esp Orq y Banda Est Music</t>
  </si>
  <si>
    <t>Beca Colciencias-FiduBogotá</t>
  </si>
  <si>
    <t>Beca DON ARTURO CALLE</t>
  </si>
  <si>
    <t>Beca Susana Ortega de Umaña</t>
  </si>
  <si>
    <t>Beca Totto Menorah - PUJ</t>
  </si>
  <si>
    <t>Desc. PUJ Doc Nacio COLCIENCIA</t>
  </si>
  <si>
    <t>Beca Doc Nacionales COLFUTURO</t>
  </si>
  <si>
    <t>Beca Excelencia Acad Esguerra</t>
  </si>
  <si>
    <t>Beca Fundación Cavelier</t>
  </si>
  <si>
    <t>Beca León Posse Arboleda</t>
  </si>
  <si>
    <t>Beca Rescate Fun Bolivar - PUJ</t>
  </si>
  <si>
    <t>Beca Pedro Arrupe S.J.</t>
  </si>
  <si>
    <t>Becas Promoción Abogados 1982</t>
  </si>
  <si>
    <t>Beca AiRu_B_P</t>
  </si>
  <si>
    <t>Beca Fundación Renault</t>
  </si>
  <si>
    <t>Beca Fundación Santa Apolonia</t>
  </si>
  <si>
    <t>Beca Ingeniería Electrónica</t>
  </si>
  <si>
    <t>Beca Julio Menocal</t>
  </si>
  <si>
    <t>Beca Regresa</t>
  </si>
  <si>
    <t>Condonable Convenio ONIC - PUJ</t>
  </si>
  <si>
    <t>Beca Coleg Abogados Santader</t>
  </si>
  <si>
    <t>Beca Exc Académi Posse Herrera</t>
  </si>
  <si>
    <t>Beca Maest en Ccias Biológicas</t>
  </si>
  <si>
    <t>Beca Sem a la Excelencia Acadé</t>
  </si>
  <si>
    <t>Proy Invest Dpto de Electrónic</t>
  </si>
  <si>
    <t>Proy Invest Dpto de Sistemas</t>
  </si>
  <si>
    <t>Apoyo Estud en el Ext Práctica</t>
  </si>
  <si>
    <t>Beca Apoyo Posgrados Teología</t>
  </si>
  <si>
    <t>Beca Cienc Juríd Pr 1983 - PUJ</t>
  </si>
  <si>
    <t>Beca Cristianismo Const de Paz</t>
  </si>
  <si>
    <t>Beca Fundación Mirai</t>
  </si>
  <si>
    <t>Beca Crédito Condonab Posg -VA</t>
  </si>
  <si>
    <t>Beca Yo Quiero Ser Ricardo D</t>
  </si>
  <si>
    <t>Apoyo Est Jav Movilid Nacional</t>
  </si>
  <si>
    <t>Beca Globiom Modelling</t>
  </si>
  <si>
    <t>Beca Policía Nacional - Vice A</t>
  </si>
  <si>
    <t>R. Beca Excel Académic Quala</t>
  </si>
  <si>
    <t>R. Beca Fund Julio Ramírez Joh</t>
  </si>
  <si>
    <t>R. Beca Fundación Cavelier</t>
  </si>
  <si>
    <t>R. Beca Militares</t>
  </si>
  <si>
    <t>Beca Apoyo Programas Pregrado</t>
  </si>
  <si>
    <t>Beca Diego Miguel Botero</t>
  </si>
  <si>
    <t>Beca Mitsubishi Corporation</t>
  </si>
  <si>
    <t>Proy Invest Dpto de Ing. Civil</t>
  </si>
  <si>
    <t>Beca Colom Científ - Fac Ccias</t>
  </si>
  <si>
    <t>Beca Colombia Científic OMYCAS</t>
  </si>
  <si>
    <t>Beca Créd Condonab Pregrad- VA</t>
  </si>
  <si>
    <t>Beca Fondo Maest Ccias Biológi</t>
  </si>
  <si>
    <t>Becas Programa Ditter Mosquera</t>
  </si>
  <si>
    <t>Dcto Docente Asistenciales IPS</t>
  </si>
  <si>
    <t>Beca Donante Anónimo DMB</t>
  </si>
  <si>
    <t>Beca Empresarios Bilbao</t>
  </si>
  <si>
    <t>Beca Fondo Sergio Bernal R. SJ</t>
  </si>
  <si>
    <t>Beca Fun Bolivar Fac Ciencias</t>
  </si>
  <si>
    <t>Beca Fundación Decorceramica</t>
  </si>
  <si>
    <t>Becas Kyscas Damas Volunataria</t>
  </si>
  <si>
    <t>Beca Donante Anónima IB</t>
  </si>
  <si>
    <t>Becas Bicentenario PUJAV</t>
  </si>
  <si>
    <t>Beca Anónima Dapule</t>
  </si>
  <si>
    <t>Beca Asocavelier Derecho</t>
  </si>
  <si>
    <t>Beca Buen Vivir</t>
  </si>
  <si>
    <t>Beca Campaña Sigamos Juntos</t>
  </si>
  <si>
    <t>Beca Facultad de Medicina</t>
  </si>
  <si>
    <t>Beca Maes Ccias Biológic OFD</t>
  </si>
  <si>
    <t>Beca Mónica de Hart Prom 1987</t>
  </si>
  <si>
    <t>Becas IDEAR</t>
  </si>
  <si>
    <t>Proy Humboldt University of Be</t>
  </si>
  <si>
    <t>Proyecto ANURO (ROCO)</t>
  </si>
  <si>
    <t>Beca Apoyo Estudiante Ingenier</t>
  </si>
  <si>
    <t>Proy Invest Inclusive Economic</t>
  </si>
  <si>
    <t>Proyecto Climate Change adapta</t>
  </si>
  <si>
    <t>Promoción 1983 de la Facultad de Ciencias Jurídicas</t>
  </si>
  <si>
    <t>Colegio de Abogados</t>
  </si>
  <si>
    <t>Fundacion Sociedad Portuaria de Buenaventura</t>
  </si>
  <si>
    <t>Instituto de Ciencias Sociales</t>
  </si>
  <si>
    <t>Colegio Liceo Benalcázar</t>
  </si>
  <si>
    <t>Colegio San José de Barranquilla</t>
  </si>
  <si>
    <t>Colegio Santa Dorotea de Cali</t>
  </si>
  <si>
    <t>Magis Esperanza</t>
  </si>
  <si>
    <t>Magis Excelencia</t>
  </si>
  <si>
    <t>San Ignacio Descuento</t>
  </si>
  <si>
    <t>Servicios de Propiedad Industrial SPI</t>
  </si>
  <si>
    <t>Beca Lya Paola Sierra</t>
  </si>
  <si>
    <t>Proquinal</t>
  </si>
  <si>
    <t>Fundación Misys becas anuales</t>
  </si>
  <si>
    <t>Descuento Egresado Col Lacordaire 2do</t>
  </si>
  <si>
    <t>Javeriana 50 años Posgrado</t>
  </si>
  <si>
    <t>Que nada te detenga Mercadeo</t>
  </si>
  <si>
    <t>Universidad Javeriana Cali</t>
  </si>
  <si>
    <t>ACODESI San Francisco Javier de Pasto</t>
  </si>
  <si>
    <t>ACODESI San Ignacio de Loyola de Medellín</t>
  </si>
  <si>
    <t>ACODESI San José de Barranquilla</t>
  </si>
  <si>
    <t>ACODESI San Juan Berchmans de Cali</t>
  </si>
  <si>
    <t>ACODESI San Luis Gonzaga de Manizales</t>
  </si>
  <si>
    <t>Colombia Cartagena</t>
  </si>
  <si>
    <t>Programa MOVE Posgrado</t>
  </si>
  <si>
    <t>Programa MOVE Pregrado</t>
  </si>
  <si>
    <t>Universidad Icesi</t>
  </si>
  <si>
    <t>TIPO_MOVILIDAD</t>
  </si>
  <si>
    <t>Saliente</t>
  </si>
  <si>
    <t>Entrante</t>
  </si>
  <si>
    <t>Fundación Universitaria JNCORPAS</t>
  </si>
  <si>
    <t>Universidad del Bosque</t>
  </si>
  <si>
    <t>Corporacion Universitaria Minuto de Dios - Uniminuto</t>
  </si>
  <si>
    <t>Escuela Superior de Guerra General Rafael Reyes Prieto</t>
  </si>
  <si>
    <t>Fundacion Universidad de America</t>
  </si>
  <si>
    <t>Fundacion Universitaria Agraria de Colombia - UNIAGRARIA</t>
  </si>
  <si>
    <t>Fundacion Universitaria Sanitas</t>
  </si>
  <si>
    <t>Universidad Simón Bolívar</t>
  </si>
  <si>
    <t>Universidad Autónoma de Bucaramanga</t>
  </si>
  <si>
    <t>Universidad de Ciencias Aplicadas y Ambientales - UDCA</t>
  </si>
  <si>
    <t>Universidad El Bosque</t>
  </si>
  <si>
    <t>Universidad-Colegio Mayor De Cundinamarca</t>
  </si>
  <si>
    <t>Programa Move Pregrado</t>
  </si>
  <si>
    <t>Programa U Simón Bolívar</t>
  </si>
  <si>
    <t>Programa Explora CCYK</t>
  </si>
  <si>
    <t>Curso corto</t>
  </si>
  <si>
    <t>École des Ponts ParisTech</t>
  </si>
  <si>
    <t>Universidad para la Paz - UPEACE</t>
  </si>
  <si>
    <t>Costa Rica San José</t>
  </si>
  <si>
    <t>Misión académica</t>
  </si>
  <si>
    <t>Universidad de Aalto</t>
  </si>
  <si>
    <t>Finlandia Espoo</t>
  </si>
  <si>
    <t>Cajarc Nature Evasion</t>
  </si>
  <si>
    <t>Francia Cajarc</t>
  </si>
  <si>
    <t>BMW- Munich Alemanía</t>
  </si>
  <si>
    <t>Aemania Munich</t>
  </si>
  <si>
    <t>Práctica estudiantil</t>
  </si>
  <si>
    <t>Bosch Engineering GmbH- Alemanía</t>
  </si>
  <si>
    <t>Alemana Abstatt</t>
  </si>
  <si>
    <t>Demoup</t>
  </si>
  <si>
    <t>Eberpacher Controls Esslingen GmbH</t>
  </si>
  <si>
    <t>Alemania Esslingen am Neckar</t>
  </si>
  <si>
    <t>Fraunhofer-Institut für Integrierte Schaltungen IIS- Nuremberg, Bavaria Alemania</t>
  </si>
  <si>
    <t>Alemania Nuremberg</t>
  </si>
  <si>
    <t>Kemiex Solutions SL</t>
  </si>
  <si>
    <t>Microenergy Internacional GmbH- Berlín Alemania</t>
  </si>
  <si>
    <t>SCHULCATERING ALLES BANANE GmbH</t>
  </si>
  <si>
    <t>Scoutbee GmbH</t>
  </si>
  <si>
    <t>WBI GmbH Worldwide Engineering</t>
  </si>
  <si>
    <t>Alemania Weinheim</t>
  </si>
  <si>
    <t>ZYP.ONE GmbH</t>
  </si>
  <si>
    <t>Alemania Berlin</t>
  </si>
  <si>
    <t>Instituto Nacional De Pesquisas Da Amazonia</t>
  </si>
  <si>
    <t>Brasil Manaos</t>
  </si>
  <si>
    <t>Canada</t>
  </si>
  <si>
    <t>FRC Global</t>
  </si>
  <si>
    <t>Canadá Wlimington</t>
  </si>
  <si>
    <t>Mondelez Internacional</t>
  </si>
  <si>
    <t>SVETLAN ROSS CONSULTING S.A.</t>
  </si>
  <si>
    <t>Bixoto Iberia</t>
  </si>
  <si>
    <t>Clientify</t>
  </si>
  <si>
    <t>Consulado de Colombia en Madrid</t>
  </si>
  <si>
    <t>EDIT YOUR LIFE S. L</t>
  </si>
  <si>
    <t>Foster Food España</t>
  </si>
  <si>
    <t>G2S Construcción y Diseño S.L</t>
  </si>
  <si>
    <t>Gaudi House</t>
  </si>
  <si>
    <t>ALEX HANNA</t>
  </si>
  <si>
    <t>Estados Unidos Fountainebleau</t>
  </si>
  <si>
    <t>Amazon</t>
  </si>
  <si>
    <t>Estados Unidos Bellevue</t>
  </si>
  <si>
    <t>Arketype architects inc</t>
  </si>
  <si>
    <t>Estados Unidos Ventura</t>
  </si>
  <si>
    <t>Boston Organics</t>
  </si>
  <si>
    <t>CloudTask</t>
  </si>
  <si>
    <t>Eidim Group, Inc.</t>
  </si>
  <si>
    <t>Estados Unidos Buena Park</t>
  </si>
  <si>
    <t>Everywhere Wireless</t>
  </si>
  <si>
    <t>IB Consulting Partners LLC</t>
  </si>
  <si>
    <t>Estados Unidos Doral</t>
  </si>
  <si>
    <t>National Black Chamber Of Commerce</t>
  </si>
  <si>
    <t>Neoscape</t>
  </si>
  <si>
    <t>Next Wave Labs</t>
  </si>
  <si>
    <t>Estados Unidos Hialeah</t>
  </si>
  <si>
    <t>Novotel- Hotels and Resorts</t>
  </si>
  <si>
    <t>Purdue University- Nexo Global</t>
  </si>
  <si>
    <t>Estados Unidos West Layette</t>
  </si>
  <si>
    <t>The Childrens Hospital of Philadelphia</t>
  </si>
  <si>
    <t>Estados Unidos Philadelphia</t>
  </si>
  <si>
    <t>Walking in confidence Therapist</t>
  </si>
  <si>
    <t>Estados Unidos Weston</t>
  </si>
  <si>
    <t>Secours-Catholique</t>
  </si>
  <si>
    <t>Estudios Profesionales en Inglés- EPI</t>
  </si>
  <si>
    <t>Irlanda Dublín</t>
  </si>
  <si>
    <t>Moreno Placements S.A</t>
  </si>
  <si>
    <t>Rotación clínica</t>
  </si>
  <si>
    <t>New York City Department of Health &amp; Mental Hygiene</t>
  </si>
  <si>
    <t>Ciudad de México</t>
  </si>
  <si>
    <t>Hospital Civil Fray Antonio Alcalde</t>
  </si>
  <si>
    <t>Guadalajara</t>
  </si>
  <si>
    <t>Hospital Conde Valenciana</t>
  </si>
  <si>
    <t>Hospital Dr. Luis Sánchez Bulnes</t>
  </si>
  <si>
    <t>Europa-Universität Viadrina Frankfurt (Oder)</t>
  </si>
  <si>
    <t>Hochschule für Wirtschaft und Recht (HWR Berlin)</t>
  </si>
  <si>
    <t xml:space="preserve">Julius Maximilian Universität Würzburg			</t>
  </si>
  <si>
    <t>Katholische Universität Eichstätt- Ingolstadt</t>
  </si>
  <si>
    <t>Technische Uiversität Dresden</t>
  </si>
  <si>
    <t>Alemania Dresden</t>
  </si>
  <si>
    <t>IQS School of Management- Universitat Ramón Llull</t>
  </si>
  <si>
    <t>España Alcalá</t>
  </si>
  <si>
    <t>España Alicante</t>
  </si>
  <si>
    <t>Universidad Loyola</t>
  </si>
  <si>
    <t>España Móstoles</t>
  </si>
  <si>
    <t>Universitat de València</t>
  </si>
  <si>
    <t>Universitat Politécnica de Catalunya</t>
  </si>
  <si>
    <t>Unversidad Autónoma de Madrid</t>
  </si>
  <si>
    <t>ESTICE International Management</t>
  </si>
  <si>
    <t>IAE Montpellier</t>
  </si>
  <si>
    <t>IÉSEG School of Management</t>
  </si>
  <si>
    <t>México Monterrey</t>
  </si>
  <si>
    <t>México San Juan Cholula</t>
  </si>
  <si>
    <t>Universidad Iberomericana León</t>
  </si>
  <si>
    <t>Países Bajos Vilssingen</t>
  </si>
  <si>
    <t>República Checa Hradrec Králové</t>
  </si>
  <si>
    <t>Soon Chun Hyang University</t>
  </si>
  <si>
    <t>SoonChunHyang University</t>
  </si>
  <si>
    <t>Universidad Nelson Mandela</t>
  </si>
  <si>
    <t>Sudáfrica Puerto Elizabeth</t>
  </si>
  <si>
    <t>Tabla B-6: Matriculados en múltiples programas de pregrado - Sede Central (Bogotá)</t>
  </si>
  <si>
    <t>CPH Business Academy</t>
  </si>
  <si>
    <t>ENSEIRB-MATMECA</t>
  </si>
  <si>
    <t>IÉSEG</t>
  </si>
  <si>
    <t>INSEEC Grande École</t>
  </si>
  <si>
    <t>Universidad Católica Andrés Bello</t>
  </si>
  <si>
    <t>Venezuela Andrés Bello</t>
  </si>
  <si>
    <t>Universidad de Las Américas</t>
  </si>
  <si>
    <t>Universidad Técnica Privada de la Loja</t>
  </si>
  <si>
    <t>University of Hradec Králové</t>
  </si>
  <si>
    <t>University of Modena and Reggio Emilia</t>
  </si>
  <si>
    <t>Italia Modena</t>
  </si>
  <si>
    <t>Semestre académico de intercambio</t>
  </si>
  <si>
    <t>Chung-Ang University</t>
  </si>
  <si>
    <t>Universidad La Salle-Ramon Llul</t>
  </si>
  <si>
    <t>Paris 1 - Sorbonne</t>
  </si>
  <si>
    <t>Universidad De Poitiers</t>
  </si>
  <si>
    <t>Universidade Católica Portuguesa</t>
  </si>
  <si>
    <t>Universidad de Hradec Králové</t>
  </si>
  <si>
    <t>Intercambio (SAI)</t>
  </si>
  <si>
    <t>Universidad Medica de Hannover (UMH)</t>
  </si>
  <si>
    <t>Laboratorio de Esteroides Neuroactivos del Instituto Cajal</t>
  </si>
  <si>
    <t>Aggregate Architecture + Design, PLLC</t>
  </si>
  <si>
    <t>INSEEC Grande Ecole</t>
  </si>
  <si>
    <t>Hospital Central Militar, Centro Médico Nacional “20 de Noviembre”</t>
  </si>
  <si>
    <t>University of Flensburg</t>
  </si>
  <si>
    <t>Universidade de Federal do Pará</t>
  </si>
  <si>
    <t>Universidad Autónoma de Occidente </t>
  </si>
  <si>
    <t>Embajada de Colombia en Canadá</t>
  </si>
  <si>
    <t>Brasil Belén</t>
  </si>
  <si>
    <t>IQS Universitat Ramón Llull</t>
  </si>
  <si>
    <t>ISC Paris - School of Management</t>
  </si>
  <si>
    <t>Suiza Lausanne</t>
  </si>
  <si>
    <t>Compañía de Jesús - Colegio San Francisco Javier de Pasto</t>
  </si>
  <si>
    <t>Fondo LEO</t>
  </si>
  <si>
    <t>Fundacion Lunaria</t>
  </si>
  <si>
    <t>Fundación Obeso Mejía Colombia - Panamá</t>
  </si>
  <si>
    <t>Gobernación  del Valle del Cauca</t>
  </si>
  <si>
    <t>Corporación Autónoma Regional del Valle del Cauca CVC</t>
  </si>
  <si>
    <t>East Anglia</t>
  </si>
  <si>
    <t>The Royal Academy</t>
  </si>
  <si>
    <t>Proyectos “Por una universidad transformadora”: Horizonte 2021-2025</t>
  </si>
  <si>
    <t>Proyectos de investigación-creación y proyectos de creación</t>
  </si>
  <si>
    <t>Proyectos de investigación de profesores que obtuvieron recientemente su título de doctor</t>
  </si>
  <si>
    <t>Proyectos de investigación multicampus de la Pontificia Universidad Javeriana Colombia</t>
  </si>
  <si>
    <t>CIDESCO: la educación superior en el suroccidente colombiano</t>
  </si>
  <si>
    <t>Proyectos de investigación conjuntos con la Universidad del Valle</t>
  </si>
  <si>
    <t>Convocatorias Externas</t>
  </si>
  <si>
    <t>Apoyo a gastos operativos</t>
  </si>
  <si>
    <t>Apoyo desarrollo competencias de investigación docentes investigadores</t>
  </si>
  <si>
    <t>Auxilios para formación en investigación a  nivel de maestrías y especialidades médicas</t>
  </si>
  <si>
    <t>Circulación resultados investigación</t>
  </si>
  <si>
    <t>Congreso de Investigación</t>
  </si>
  <si>
    <t>Contrapartida Ómicas</t>
  </si>
  <si>
    <t>Evaluación de proyectos de investigación</t>
  </si>
  <si>
    <t>Formación de monitores para el apoyo a la investigación</t>
  </si>
  <si>
    <t>Convocatoria 894 de Minciencias de 2021</t>
  </si>
  <si>
    <t>Review</t>
  </si>
  <si>
    <t>De Humanitate</t>
  </si>
  <si>
    <t>Interculturalidad, Estado y Sociedad</t>
  </si>
  <si>
    <t>Poiesis</t>
  </si>
  <si>
    <t>Salud, Calidad y Vida</t>
  </si>
  <si>
    <t>Facultad Creación y Hábitat</t>
  </si>
  <si>
    <t xml:space="preserve">Curso </t>
  </si>
  <si>
    <t>Conferencia</t>
  </si>
  <si>
    <t>Online</t>
  </si>
  <si>
    <t>Colegio Colombo Británico</t>
  </si>
  <si>
    <t>Coprocenva Cooperativa de Ahorro y Credito</t>
  </si>
  <si>
    <t>Coprocenva Recreando</t>
  </si>
  <si>
    <t>Fundación Hospital San José de Buga</t>
  </si>
  <si>
    <t>Universidad Linkoping</t>
  </si>
  <si>
    <t>Facultad de Ciencias Políticas</t>
  </si>
  <si>
    <t>Por Horas</t>
  </si>
  <si>
    <t>Encuentros VMU</t>
  </si>
  <si>
    <t>Estrategia Voces del Corazón</t>
  </si>
  <si>
    <t>Asistencia Medica en Carpa</t>
  </si>
  <si>
    <t>Orientación Covid</t>
  </si>
  <si>
    <t>Orientación Salud Sexual y Reproductiva</t>
  </si>
  <si>
    <t>Campañas Exposalud</t>
  </si>
  <si>
    <t>Consultas Exposalud</t>
  </si>
  <si>
    <t>Jornadas de Vacunación</t>
  </si>
  <si>
    <t>Formación de Inductores</t>
  </si>
  <si>
    <t>Formación para Inductores</t>
  </si>
  <si>
    <t>Formación Posgrados</t>
  </si>
  <si>
    <t>Retorno a la U</t>
  </si>
  <si>
    <t>Conversaciones con la Doc</t>
  </si>
  <si>
    <t>Primeros Auxilios Básicos</t>
  </si>
  <si>
    <t>Coordinación Semana de Bienvenida</t>
  </si>
  <si>
    <t>Formación en Inclusión</t>
  </si>
  <si>
    <t>Encuentro Masculinidades</t>
  </si>
  <si>
    <t>Taller Pruébate para Estudiantes en Prueba Académica</t>
  </si>
  <si>
    <t>Grupales</t>
  </si>
  <si>
    <t>Individuales</t>
  </si>
  <si>
    <t>Auto Exámen de Mama</t>
  </si>
  <si>
    <t>Consulta Psicoterapéutica</t>
  </si>
  <si>
    <t>Asesorías Psicopedagógicas</t>
  </si>
  <si>
    <t>Orientación Vocacional</t>
  </si>
  <si>
    <t>Asesoria Educativa Individual</t>
  </si>
  <si>
    <t>Consulta Psicológica</t>
  </si>
  <si>
    <t>Consulta Médica</t>
  </si>
  <si>
    <t>Consultas Psicológicas Presenciales</t>
  </si>
  <si>
    <t>Atención Integral Deportistas</t>
  </si>
  <si>
    <t>Actividades Grupales</t>
  </si>
  <si>
    <t>Proyecto Ser Pareja</t>
  </si>
  <si>
    <t>Curso Aprendizaje Estratégico Eureka</t>
  </si>
  <si>
    <t>Talleres Psicopedagógicos</t>
  </si>
  <si>
    <t>Taller Neojaverianos</t>
  </si>
  <si>
    <t>Juegos Mentales</t>
  </si>
  <si>
    <t>Seminario Estudiantes</t>
  </si>
  <si>
    <t>Asesorías Psicopedagógicas Grupales</t>
  </si>
  <si>
    <t>Riesgo Cardiovascular</t>
  </si>
  <si>
    <t>Seminario Colaboradores</t>
  </si>
  <si>
    <t>Taller Orientación Vocacional</t>
  </si>
  <si>
    <t>Acciones Educativas Sobre Alimentación</t>
  </si>
  <si>
    <t>Conferencia Sobre Meditación</t>
  </si>
  <si>
    <t>Limpieza Facial</t>
  </si>
  <si>
    <t>Seguimiento Epidemiológico</t>
  </si>
  <si>
    <t>Alistamiento Neojaverianos</t>
  </si>
  <si>
    <t>Ritual Bienvenida Neos</t>
  </si>
  <si>
    <t>Conversaciones Entre Padres</t>
  </si>
  <si>
    <t>Resignificando Lo Masculino</t>
  </si>
  <si>
    <t>Consulta Reiki</t>
  </si>
  <si>
    <t>Conversatorio Sobre Salud Sexual</t>
  </si>
  <si>
    <t>Acciones Bioseguridad Por Covid-19</t>
  </si>
  <si>
    <t>Encuentros Conmigo</t>
  </si>
  <si>
    <t>Cerco Epidemiológico Covid19</t>
  </si>
  <si>
    <t>Ludisex</t>
  </si>
  <si>
    <t>Prácticas Académicas</t>
  </si>
  <si>
    <t>Efectos Emocionales Por Situación Social País</t>
  </si>
  <si>
    <t>Taller de Desarrollo Personal</t>
  </si>
  <si>
    <t>Jornada de Donación de Sangre</t>
  </si>
  <si>
    <t>Curso Virtual de Aprendizaje Estratégico</t>
  </si>
  <si>
    <t>Jornada de Dermatología</t>
  </si>
  <si>
    <t>Taller Toma de Decisiones</t>
  </si>
  <si>
    <t>Manejo de Emociones</t>
  </si>
  <si>
    <t>Capacitaciones de Bioseguridad</t>
  </si>
  <si>
    <t>Sesión de Institucional</t>
  </si>
  <si>
    <t>Afrontamiento Situación de Aislamiento</t>
  </si>
  <si>
    <t>Tamizaje de Mama</t>
  </si>
  <si>
    <t>Estrategia de Prevención de Violencias</t>
  </si>
  <si>
    <t>Atención Médica, Procedimientos de Enfermería y Paramédico</t>
  </si>
  <si>
    <t>Capacitación y Talleres de Salud Sexual</t>
  </si>
  <si>
    <t>Actividades de Bienestar y Salud</t>
  </si>
  <si>
    <t>Consulta Especializada (Sexualidad, Ginecológica, Dermatológica, etc.)</t>
  </si>
  <si>
    <t>Exposalud: Talleres, Charlas, etc.</t>
  </si>
  <si>
    <t>Asesoría Individual a Docentes</t>
  </si>
  <si>
    <t>Asesoría a Profesores</t>
  </si>
  <si>
    <t>Acompañamiento Individual y Asesoría en Hoja de Vida</t>
  </si>
  <si>
    <t>Talleres Trabajo en Equipo</t>
  </si>
  <si>
    <t>Talleres o Charlas Grupales en Diferentes Temas</t>
  </si>
  <si>
    <t>Sobre la Familia</t>
  </si>
  <si>
    <t>Acompañamientos a Transiciones en la Formación Profesional</t>
  </si>
  <si>
    <t>Articulación con la Academia (Actividades en Asignaturas)</t>
  </si>
  <si>
    <t>Expresarte con Voz de Mujer</t>
  </si>
  <si>
    <t>Servicio de Enfermería</t>
  </si>
  <si>
    <t>Asesorías en Procesos Administrativos Cb</t>
  </si>
  <si>
    <t>Campaña "Operación Manos Limpias"</t>
  </si>
  <si>
    <t>Consulta Sanación Pranica</t>
  </si>
  <si>
    <t>Examen Biocuántico</t>
  </si>
  <si>
    <t>Jornada de Vacunación Fiebre Amarilla, Influ y Tétano</t>
  </si>
  <si>
    <t>Jornadas de Donación de Sangre</t>
  </si>
  <si>
    <t>Sensibilización en Salud Sexual y Reproductiva</t>
  </si>
  <si>
    <t>Tamizaje y Educación Sobre Sustancias Psicoactivas</t>
  </si>
  <si>
    <t>Acá Entre Nos</t>
  </si>
  <si>
    <t>Conceptos Médicos</t>
  </si>
  <si>
    <t>Acompañamiento Estudiantes en Prueba Académica</t>
  </si>
  <si>
    <t>Taller de Formación para Inductores</t>
  </si>
  <si>
    <t>Estrategia de Pares para la Integración a la Vida Universitaria</t>
  </si>
  <si>
    <t>Acciones para Vida Saludable</t>
  </si>
  <si>
    <t>Experiencia para la Interacción de Estudiantes de Segundo Semestre</t>
  </si>
  <si>
    <t>Cuidado del Colaborador</t>
  </si>
  <si>
    <t>Valoración de Riesgo para Ingreso al Campus</t>
  </si>
  <si>
    <t>Validación Ingreso al Campus</t>
  </si>
  <si>
    <t>Ritual: el Viaje Interior</t>
  </si>
  <si>
    <t>Teleorientación para el Control de Acceso al Campus</t>
  </si>
  <si>
    <t>Orientación Seguridad en el Trabajo</t>
  </si>
  <si>
    <t>Acompañamiento a las Transiciones: Becados y Neos</t>
  </si>
  <si>
    <t>Tabla G-2: Asistentes individuales y Grupales Centro de Bienestar - Seccional Cali</t>
  </si>
  <si>
    <t>Diálogo de Saberes</t>
  </si>
  <si>
    <t>Arte en Señas Mod: Digital</t>
  </si>
  <si>
    <t>Medicina Forense</t>
  </si>
  <si>
    <t>Miniserie Web Neos 2021-2</t>
  </si>
  <si>
    <t>Posgrados - Facultad Salud</t>
  </si>
  <si>
    <t>Práctica Simuladas- Especialización Medicina Forense</t>
  </si>
  <si>
    <t>Prácticas Simuladas con Especialización Medicina Legal</t>
  </si>
  <si>
    <t>Prácticas Simuladas Enfermería-Paciente Femenina</t>
  </si>
  <si>
    <t>Prácticas Simuladas Enfermería-Paciente Masculino</t>
  </si>
  <si>
    <t>Prácticas Simuladas Geriatría</t>
  </si>
  <si>
    <t>Prácticas Simuladas-Psicología Clínica V Grupo2</t>
  </si>
  <si>
    <t>Prisma con Programa Facilitadores Salud 2021-1</t>
  </si>
  <si>
    <t>Ritual de Bienvenida Neos 2021-1</t>
  </si>
  <si>
    <t>Semana de Bienvenida Neos Mini Serie Web 2021-1</t>
  </si>
  <si>
    <t>Semana de Inducciones-Neos Ritual</t>
  </si>
  <si>
    <t>Semana de Inducción-Neos Experiencias Vocacionales con Directores</t>
  </si>
  <si>
    <t>Taller Comunicación y Salud-Departamento Comunicación y Lenguaje</t>
  </si>
  <si>
    <t>Taller Comunidad y Territorios Virtuales.</t>
  </si>
  <si>
    <t>Taller para la Simulación</t>
  </si>
  <si>
    <t>Taller Vocacional Enfermería 2021-1</t>
  </si>
  <si>
    <t>Taller Vocacional Neos Enfermería</t>
  </si>
  <si>
    <t>Taller Vocacional Neos Nutrición</t>
  </si>
  <si>
    <t>Taller Vocacional Nutrición 2</t>
  </si>
  <si>
    <t>Talleres de Posgrados VMU- Especializaciones Facultad Ciencias de la Salud</t>
  </si>
  <si>
    <t>Talleres Salud y Comunidad Grupo 1</t>
  </si>
  <si>
    <t>Talleres Salud y Comunidad Grupo 2</t>
  </si>
  <si>
    <t>Talleres Salud y Comunidad Grupo 3</t>
  </si>
  <si>
    <t>Formación en Artes</t>
  </si>
  <si>
    <t>"El Archivo Fotográfico Expandido"</t>
  </si>
  <si>
    <t>Altergesto Grupo de Teatro Mod: Combinada</t>
  </si>
  <si>
    <t>Batería Mod: Presencial</t>
  </si>
  <si>
    <t>Conferencia Tamara Merino y Premiación Concurso ¿Las Culturas¿</t>
  </si>
  <si>
    <t>Coro Javeriano Mod: Combinada</t>
  </si>
  <si>
    <t>Danza Urbana Mod: Presencial</t>
  </si>
  <si>
    <t>Danzados Grupo de Danza Contemporánea Mod: Combinada</t>
  </si>
  <si>
    <t>Dramaturgia del Paciente</t>
  </si>
  <si>
    <t>Fotografía Mod: Combinada</t>
  </si>
  <si>
    <t>Grupo de Rock Iridio Mod: Combinada</t>
  </si>
  <si>
    <t>Más D 3 Mod: Presencial</t>
  </si>
  <si>
    <t>Panel de Experiencias</t>
  </si>
  <si>
    <t>Percusión Mod: Combinada</t>
  </si>
  <si>
    <t>Salsa Danza Básico Mod: Presencial</t>
  </si>
  <si>
    <t>Salsa Danza Intermedio</t>
  </si>
  <si>
    <t>Salsa Project Orquesta Mod: Combinada</t>
  </si>
  <si>
    <t>Takiri Wayra Mod: Combinada</t>
  </si>
  <si>
    <t>Taller de Folclor Mod: Combinada</t>
  </si>
  <si>
    <t>Taller de Gráfica Alternativa Mod: Combinada</t>
  </si>
  <si>
    <t>Taller de Talla y Modelado Mod: Presencial</t>
  </si>
  <si>
    <t>Taller: Fabricación de Máscaras</t>
  </si>
  <si>
    <t>Tango Mod: Presencial</t>
  </si>
  <si>
    <t>Vida y Obra</t>
  </si>
  <si>
    <t>Borndo Cultural: Grafiti Tour 21</t>
  </si>
  <si>
    <t>Borondo Cultural: Haciendas del Valle del Cauca</t>
  </si>
  <si>
    <t>Campaña Arca 1</t>
  </si>
  <si>
    <t>Campaña Arca 2</t>
  </si>
  <si>
    <t>Campaña Arca 3</t>
  </si>
  <si>
    <t>Campaña Plan Cuidarnos 1</t>
  </si>
  <si>
    <t>Campaña Plan Cuidarnos 2</t>
  </si>
  <si>
    <t>Conversatorio Lengua de Señas</t>
  </si>
  <si>
    <t>Cultura en Red: Áreas de Música, Danza, Teatro, Artes Visuales y Plásticas</t>
  </si>
  <si>
    <t>Cultura Visual Mod: Digital</t>
  </si>
  <si>
    <t>Grupo Javeriano Arte y Cultura Ciudadana</t>
  </si>
  <si>
    <t>Locutorio de Poemas Mod: Digital</t>
  </si>
  <si>
    <t>Presentación Musical Juan Fernández - Grados Colectivos 2021-1</t>
  </si>
  <si>
    <t>Taller de Comic y Literatura</t>
  </si>
  <si>
    <t>Taller Medicina Narrativa G. A</t>
  </si>
  <si>
    <t>Taller Medicina Narrativa G. B</t>
  </si>
  <si>
    <t>Taller Medicina Narrativa G. C</t>
  </si>
  <si>
    <t>Taller Medicina Narrativa G. D</t>
  </si>
  <si>
    <t>Posgrados VMU Taller Descubro FCEA</t>
  </si>
  <si>
    <t>Prácticas Simuladas-Docentes Ana Uribe. Psicología</t>
  </si>
  <si>
    <t>Taller Exposición Oral</t>
  </si>
  <si>
    <t>Dibujo y Pintura Mod: Digital</t>
  </si>
  <si>
    <t>La Comitiva-Obra de Teatro</t>
  </si>
  <si>
    <t>Proyecto Volver</t>
  </si>
  <si>
    <t>Talento Javerianos 2021-1</t>
  </si>
  <si>
    <t>Semillero Memoria y Ruralidad</t>
  </si>
  <si>
    <t>Conversatorio: Carnaval del Perdón</t>
  </si>
  <si>
    <t>Encuentro con Directores</t>
  </si>
  <si>
    <t>Ensayo General Gum Band</t>
  </si>
  <si>
    <t>Guitarra Mod: Combinada</t>
  </si>
  <si>
    <t>IV Jornada Festival Joven Danza Universitaria - Pontificia Universidad Católica del Ecuador</t>
  </si>
  <si>
    <t>Matamba Grupo de Danza Folclórica Mod: Presencial</t>
  </si>
  <si>
    <t>Movimiento Propio y Ritmo Vital</t>
  </si>
  <si>
    <t>Taller de Animación y Video Mod: Combinada</t>
  </si>
  <si>
    <t>Taller Voz</t>
  </si>
  <si>
    <t>The Walkers Orquesta Mod: Combinada</t>
  </si>
  <si>
    <t>Borondo Cultural Barrio San Antonio</t>
  </si>
  <si>
    <t>Borondo Cultural Barrio San Fernando</t>
  </si>
  <si>
    <t>IV Simposio de Experiencias Significativas 2021</t>
  </si>
  <si>
    <t>Taller de Narrativa y Fotolibro</t>
  </si>
  <si>
    <t>Tomémonos un Tinto</t>
  </si>
  <si>
    <t>Posgrados VMU F. Creación y Hábitat. Humanidades</t>
  </si>
  <si>
    <t>Piano Mod: Presencial</t>
  </si>
  <si>
    <t>Taller de Ilustración de Murciélagos</t>
  </si>
  <si>
    <t>Taller: Paro Nacional Fotoperiodismo en Llamas</t>
  </si>
  <si>
    <t>Prácticas Simuladas- Docente Maria Teresa Cuervo</t>
  </si>
  <si>
    <t>Prácticas Simuladas- Psicología</t>
  </si>
  <si>
    <t>Prácticas Simuladas-Psicología Clínica V Grupo1</t>
  </si>
  <si>
    <t>Taller Emociones y Sentimientos- Neurociencias Grupo 1</t>
  </si>
  <si>
    <t>Taller Emociones y Sentimientos- Neurociencias Grupo 2</t>
  </si>
  <si>
    <t>Taller Posgrados Descubro Humanidades</t>
  </si>
  <si>
    <t>Taller Voces del Corazón</t>
  </si>
  <si>
    <t>Escrituras Creativas Mod: Digital</t>
  </si>
  <si>
    <t>Instituto Estudios Interculturales (IEI)</t>
  </si>
  <si>
    <t>Danza Folclórica</t>
  </si>
  <si>
    <t>Técnica Vocal</t>
  </si>
  <si>
    <t>Danza Contemporánea</t>
  </si>
  <si>
    <t>Feria Ori</t>
  </si>
  <si>
    <t>Iajes</t>
  </si>
  <si>
    <t>Rock</t>
  </si>
  <si>
    <t>Kaliz</t>
  </si>
  <si>
    <t>Vuela Danzando</t>
  </si>
  <si>
    <t>Entrevistas Simuladas-Geriatría</t>
  </si>
  <si>
    <t>Taller Vocacional Nutrición Grupo 2</t>
  </si>
  <si>
    <t>Ensalsa2</t>
  </si>
  <si>
    <t>Feria Incoming 2020</t>
  </si>
  <si>
    <t>Hagamos Música Intersemestral</t>
  </si>
  <si>
    <t>Inauguración Edificio Cedro Rosado - Participación Salsa</t>
  </si>
  <si>
    <t>Representatividad - Coro Javeriano, Velo Que Bonito</t>
  </si>
  <si>
    <t>Reto Fotográfico #Imagenesdelaresiliencia</t>
  </si>
  <si>
    <t>Cuentería: ¿Ellas Cuentan¿</t>
  </si>
  <si>
    <t>Humanidad Integral/07.03.2020</t>
  </si>
  <si>
    <t>Inauguración Edificio Cedro Rosado</t>
  </si>
  <si>
    <t>Palabreo</t>
  </si>
  <si>
    <t>Semillero Creispuj</t>
  </si>
  <si>
    <t>Soy Ciudadano Integral</t>
  </si>
  <si>
    <t>Entrevistas Simuladas-Emprendedores Cie</t>
  </si>
  <si>
    <t>Entrevistas Simuladas-Taller Neurociencias</t>
  </si>
  <si>
    <t>Entrevistas Simuladas-Taller Neurociencias Grupo 2</t>
  </si>
  <si>
    <t>Inauguración Edificio Cedro Rosado - Participación Matamba</t>
  </si>
  <si>
    <t>Representatividad - Análisis Fotográfico Ffiel</t>
  </si>
  <si>
    <t>Conducta Humana Ii</t>
  </si>
  <si>
    <t>Prácticas Geriatría</t>
  </si>
  <si>
    <t>Prácticas Geriatría Grupo B</t>
  </si>
  <si>
    <t>Taller Conciencia Corporal- Nutrición Saludable- Prisma Grupo 1</t>
  </si>
  <si>
    <t>Taller Conciencia Corporal- Nutrición Saludable- Prisma Grupo 2</t>
  </si>
  <si>
    <t>Ensalsa2 Mod: Presencial</t>
  </si>
  <si>
    <t>Kaliz Mod: Presencial</t>
  </si>
  <si>
    <t>Cultura Sonora Mod: Digital</t>
  </si>
  <si>
    <t>Javefreestyle 2021-2</t>
  </si>
  <si>
    <t>Taller Forja- Asignatura: Técnicas Negociación</t>
  </si>
  <si>
    <t>Talentos Javerianos Fase Acompañamiento</t>
  </si>
  <si>
    <t>Live "Diálogo Entre Colectivos"</t>
  </si>
  <si>
    <t>Teatro Virtual Altergesto</t>
  </si>
  <si>
    <t>Taller Emociones- Neurociencias Ii</t>
  </si>
  <si>
    <t>Expresarte</t>
  </si>
  <si>
    <t>La Resiliencia Desde el Cuerpo</t>
  </si>
  <si>
    <t>Celebración Día del Nutricionista</t>
  </si>
  <si>
    <t>Representatividad - Exposición Virtual "Fenomenología del Cuerpo"</t>
  </si>
  <si>
    <t>Evento - Capacitación Técnica Monitores del Auditorio</t>
  </si>
  <si>
    <t>Taller Voces del Corazón: Círculo Mujeres-Centro Bienestar</t>
  </si>
  <si>
    <t>Taller Voces del Corazón: Dramaturgia del Paciente-Lisa Gil</t>
  </si>
  <si>
    <t>Taller Voces del Corazón: Teatro-Diana Velez</t>
  </si>
  <si>
    <t>Ii Jornada Festival Joven Danza Universitaria - Pontificia Universidad Católica del Ecuador</t>
  </si>
  <si>
    <t>Taller Voces del Corazón: Taller Salsa-William Becerra</t>
  </si>
  <si>
    <t>Taller Voces del Corazón: Antropología-Freddy Guerrero</t>
  </si>
  <si>
    <t>Taller Voces del Corazón: Danza Contemporánea-Irene García</t>
  </si>
  <si>
    <t>Taller Voces del Corazón: Dircom</t>
  </si>
  <si>
    <t>Taller Voces del Corazón: Taller Folclor-Jenny Sánchez</t>
  </si>
  <si>
    <t>Iii Jornada Festival Joven Danza Universitaria - Pontificia Universidad Católica del Ecuador</t>
  </si>
  <si>
    <t>Pintura y Dibujo, Diseño y Composición</t>
  </si>
  <si>
    <t>Construcción y Diseño</t>
  </si>
  <si>
    <t>Fotografía y Justicia</t>
  </si>
  <si>
    <t>Fotografía y Paz</t>
  </si>
  <si>
    <t>Justicia y Memoria</t>
  </si>
  <si>
    <t>Imagen, Gesto y Virtualidad</t>
  </si>
  <si>
    <t>Casa Abierta Ausjal 2020-Salsa y Folclor</t>
  </si>
  <si>
    <t>Conversaciones Entre Maestros y Estudiantes</t>
  </si>
  <si>
    <t>Taller Voces del Corazón: Comunidad y Salud . Docente Salomé</t>
  </si>
  <si>
    <t>Taller Voces del Corazón: Comunidad y Salud- Salomé-1</t>
  </si>
  <si>
    <t>Taller Voces del Corazón: Salud y Comunidad-Deicy Cruz</t>
  </si>
  <si>
    <t>Taller: Comunidad y Territorios Virtuales.</t>
  </si>
  <si>
    <t>Taller: Canciones y Nuevo Mundo</t>
  </si>
  <si>
    <t>Taller: Escrituras y Ciudad</t>
  </si>
  <si>
    <t>Taller Voces del Corazón: Semillero Memoria y Ruralidad-Freddy Guerrero</t>
  </si>
  <si>
    <t>Taller Emociones y Escritura Gestión Humana 1</t>
  </si>
  <si>
    <t>Taller Emociones y Escritura Gestión Humana 2</t>
  </si>
  <si>
    <t>Taller Emociones y Escritura Gestión Humana 3</t>
  </si>
  <si>
    <t>Taller Exposiciones Orales-Alianza Cea y Bienestar</t>
  </si>
  <si>
    <t>Diplomado Diálogo Social con el Iei</t>
  </si>
  <si>
    <t>Actuación para Teatro</t>
  </si>
  <si>
    <t>Taller Actuación para Teatro Obra: el Enfermo Imaginario</t>
  </si>
  <si>
    <t>Premiere del Documental "Reserva Natural la Mesenia - Paramillo"</t>
  </si>
  <si>
    <t>Taller 2 la Imagen Cuenta</t>
  </si>
  <si>
    <t>Taller la Imagen Cuenta</t>
  </si>
  <si>
    <t>Celebra la Danza - Territorios Diversos</t>
  </si>
  <si>
    <t>Fundición a la Cera Perdida</t>
  </si>
  <si>
    <t>Ágape Grupo de Pop</t>
  </si>
  <si>
    <t>Festival Nacional de Danzas Ascun</t>
  </si>
  <si>
    <t>Festival Regional de Danzas Ascun</t>
  </si>
  <si>
    <t>4A. Bienal Internacional de Danza Cali</t>
  </si>
  <si>
    <t>Grupo Altergesto Festival Regional de Teatro Ascun</t>
  </si>
  <si>
    <t>Representación Interna Festival Interno de la Canción</t>
  </si>
  <si>
    <t>Asesorías Virtuales Diálogo de Saberes</t>
  </si>
  <si>
    <t>Representatividad - Encuentro de Fotografía. la Imagen Corporal</t>
  </si>
  <si>
    <t>Taller de Comunidad y Salud</t>
  </si>
  <si>
    <t>Fiesta de la Luz Desde Casa</t>
  </si>
  <si>
    <t>Análisis Fotográfico- Festival de Fotografía Internacional de León (México)</t>
  </si>
  <si>
    <t>Asesorías Virtuales Área de Artes Plásticas y Visuales</t>
  </si>
  <si>
    <t>Cuerpo, Imagen y Lengua de Señas: Camino Hacia la Interculturalidad con la Comunidad Sorda</t>
  </si>
  <si>
    <t>Diálogos de Imágenes Entre Colectivos</t>
  </si>
  <si>
    <t>Las Calladas Voces de la Resistencia</t>
  </si>
  <si>
    <t>Registros de Migración</t>
  </si>
  <si>
    <t>Taller de Improvisación: Bailar, Bailar, Bailar.</t>
  </si>
  <si>
    <t>Ii Encuentro de Arte y Cultura Ciudadana</t>
  </si>
  <si>
    <t>Campaña de Arte y Valores</t>
  </si>
  <si>
    <t>Cantadora de la Paz</t>
  </si>
  <si>
    <t>Concierto de Apertura de Agenda Cultural</t>
  </si>
  <si>
    <t>Diplomado de Gestión Cultural Ascun</t>
  </si>
  <si>
    <t>I Torneo Virtual de Juegos de Mesa Javeriano 2020</t>
  </si>
  <si>
    <t>Locutorio de Poemas</t>
  </si>
  <si>
    <t>Asesorías Virtuales Área de Música</t>
  </si>
  <si>
    <t>Inauguración de la Facultad de Creación y Hábitat</t>
  </si>
  <si>
    <t>Celebración del Día de la Secretaría</t>
  </si>
  <si>
    <t>Funny Time: Juegos de Mesa</t>
  </si>
  <si>
    <t>Representatividad - Diálogos de Imágenes Entre Colectivos</t>
  </si>
  <si>
    <t>Representatividad - Fiesta de la Luz</t>
  </si>
  <si>
    <t>Representatividad - Invitación Taller Vertical - Carrera de Arquitectura</t>
  </si>
  <si>
    <t>Borondoc-Muestra de Antropología Visual-Arca</t>
  </si>
  <si>
    <t>Ganadores Reto #Imagenesdelaresiliencia-Encuentro de Fotografía</t>
  </si>
  <si>
    <t>Performance Taller de Folclor y Matamba: Pasa el Pañuelo</t>
  </si>
  <si>
    <t>Ejercicio de Creación Colectiva-Semillero Narrativas y Raíces Afro</t>
  </si>
  <si>
    <t>Entrevistas Simuladas de Conducta Humana Ii (Psiquiatría)</t>
  </si>
  <si>
    <t>Taller Descubro Habilidades Comunicativas Fac. Ciencias de la Salud</t>
  </si>
  <si>
    <t>"Taller de Fotografía con Celular"</t>
  </si>
  <si>
    <t>"Taller de Narrativa y Fotolibro"</t>
  </si>
  <si>
    <t>Clase de Artes Escénicas y Taller de Danza Tradicional Porro Chocoano</t>
  </si>
  <si>
    <t>Clase de Artes Escénicas y Taller de Fotografía Narrativa</t>
  </si>
  <si>
    <t>Taller de Comic - Alianza Icesi</t>
  </si>
  <si>
    <t>Taller "Rescate de los Archivos Fotográficos Familiares y Comunitarios"</t>
  </si>
  <si>
    <t>Día de la Madre Javeriana</t>
  </si>
  <si>
    <t>Taller Voces del Corazón: Instituto de Estudios Interculturales</t>
  </si>
  <si>
    <t>Danza, Creación y Territorio de Camino a Segundanza 2021</t>
  </si>
  <si>
    <t>Internacional Ausjal: Marcha de San Ignacio</t>
  </si>
  <si>
    <t>Taller de Composición - Káliz</t>
  </si>
  <si>
    <t>V Encuentro de Videodanza - Universidad Autónoma de Occidente</t>
  </si>
  <si>
    <t>Taller: Introducción al Mundo de los Títeres</t>
  </si>
  <si>
    <t>Mas de Tres</t>
  </si>
  <si>
    <t>The Walkers en Evento con Egresados Cea</t>
  </si>
  <si>
    <t>Quiasma en Encuentro de Fotografía</t>
  </si>
  <si>
    <t>Muralismo en la Diversidad/19.03.2020</t>
  </si>
  <si>
    <t>Muralismo en la Diversidad/26.03.2020</t>
  </si>
  <si>
    <t>Ven y Canta en el Corooke</t>
  </si>
  <si>
    <t>Arte en Señas Intersemestral</t>
  </si>
  <si>
    <t>Semana Internacional México-Alianza con Literatura y Cine en la Cultura Mexicana</t>
  </si>
  <si>
    <t>Diálogo Sobre el ¿Laboratorio en Frontera¿ Desarrollado en American Arts Incubator</t>
  </si>
  <si>
    <t>Comunicación en Salud- Taller la Entrevista</t>
  </si>
  <si>
    <t>Comunicación en Salud- Taller la Entrevista Grupo 2</t>
  </si>
  <si>
    <t>Comunicación en Salud- Taller la Entrevista Grupo 3</t>
  </si>
  <si>
    <t>Comunicación en Salud- Taller la Entrevista Grupo 4</t>
  </si>
  <si>
    <t>Comunicación en Salud- Taller la Entrevista Grupo 5</t>
  </si>
  <si>
    <t>Comunicación en Salud- Taller la Entrevista Grupo 6</t>
  </si>
  <si>
    <t>Plan Posgrados - Maestría en Salud</t>
  </si>
  <si>
    <t>Taller Comunicación en Sector Salud.-Lenguajes No Verbales Grupo 2</t>
  </si>
  <si>
    <t>Taller Comunicación en Sector Salud.-Lenguajes No Verbales Grupo 3</t>
  </si>
  <si>
    <t>Taller Comunicación en Sector Salud.-Lenguajes No Verbales Grupo 4</t>
  </si>
  <si>
    <t>Taller Comunicación en Sector Salud.-Lenguajes No Verbales Grupo 5</t>
  </si>
  <si>
    <t>Taller Comunicación en Sector Salud.-Lenguajes No Verbales Grupo 6</t>
  </si>
  <si>
    <t>Taller Comunicación en Sector Salud-Lenguajes No Verbales Grupo 1</t>
  </si>
  <si>
    <t>Grupo Matamba en Clase de Artes Escénicas</t>
  </si>
  <si>
    <t>Taller: Diálogo Mujeres en el Pacifico</t>
  </si>
  <si>
    <t>Entrevistas Simuladas-Atención en Crisis</t>
  </si>
  <si>
    <t>Laboratorio de Cuerpo y Máscara en la Danza de Algunas Comunidades del Pueblo de los Pastos</t>
  </si>
  <si>
    <t>Diplomado en Gestión de Bioseguridad</t>
  </si>
  <si>
    <t>Laboratorio Creativo: Mural en Comunidad</t>
  </si>
  <si>
    <t>Grupo de Fotografía Quiasma</t>
  </si>
  <si>
    <t>Taller de Fotografía con Celular a Través de WhatsApp: Imágenes para la Resiliencia.</t>
  </si>
  <si>
    <t>Taller de Fotografía con Celular a Través de WhatsApp: Imágenes para la Resiliencia</t>
  </si>
  <si>
    <t>Video 50 Años PUJ</t>
  </si>
  <si>
    <t>Taller de Inducción Facultad de Ciencias Administrativas y Económicas</t>
  </si>
  <si>
    <t>Asesorías Virtuales Área de Danza</t>
  </si>
  <si>
    <t>Apertura Semana Internacional México-Alianza con Economía Política de América I del Dpto. de Economía</t>
  </si>
  <si>
    <t>Taller para Talentos Javerianos-El Cuerpo del Artista: Territorio e Identidad</t>
  </si>
  <si>
    <t>Exposición: "La Memoria Histórica Ambiental en el Paisaje de la Paz"</t>
  </si>
  <si>
    <t>Prisma-Taller Post-Grados Ciencias Económicas</t>
  </si>
  <si>
    <t>Ágape Grupo de Pop Mod: Combinada</t>
  </si>
  <si>
    <t>Danza Contemporánea Mod: Combinada</t>
  </si>
  <si>
    <t>Técnica Vocal Mod: Combinada</t>
  </si>
  <si>
    <t>Escrituras Creativas</t>
  </si>
  <si>
    <t>Grabación Concierto Gum Band</t>
  </si>
  <si>
    <t>Grupo de Fotografía Quiasma Mod: Combinada</t>
  </si>
  <si>
    <t>Entrevistas Simuladas- Psicología. Clínica V Sesión 1</t>
  </si>
  <si>
    <t>Entrevistas Simuladas- Psicología. Clínica V Sesión 2</t>
  </si>
  <si>
    <t>Posgrados VMU Facultad Ciencias Salud</t>
  </si>
  <si>
    <t>Posgrados VMU Taller Descubro Fic</t>
  </si>
  <si>
    <t>Líderes Estudiantiles Culturales CEC</t>
  </si>
  <si>
    <t>Representatividad - Exposición Virtual "Fenomenología del Cuerpo" - CEC</t>
  </si>
  <si>
    <t>Taller Arca para Docentes CEC</t>
  </si>
  <si>
    <t>Salida Cultural: Tadi, Taller de Música Andina (Celebración del Día de las Lenguas Nativas)</t>
  </si>
  <si>
    <t>Tomemos un Tinto -Halloween</t>
  </si>
  <si>
    <t>Tomemos un Tinto -Navidad</t>
  </si>
  <si>
    <t>10° Festival Internacional de Danza Folklórica por Parejas ¿Amigos de la Danza</t>
  </si>
  <si>
    <t>Semana de Inducciones Neos-Recorridos por la U</t>
  </si>
  <si>
    <t>Taller de Danza Folclórica en el Marco de Semana por la Paz</t>
  </si>
  <si>
    <t>Video Audición de Canciones por la Paz</t>
  </si>
  <si>
    <t>Mural de la Esperanza en el Marco de Semana por la Paz</t>
  </si>
  <si>
    <t>Conversatorio "El Retorno de lo Real"</t>
  </si>
  <si>
    <t>Somos lo Que Cantamos</t>
  </si>
  <si>
    <t>Mujer danza libre y feliz</t>
  </si>
  <si>
    <t>Conversatorios PAID</t>
  </si>
  <si>
    <t>Intercambio UCEVA</t>
  </si>
  <si>
    <t>Semana por la paz deporte</t>
  </si>
  <si>
    <t>Torneo Integración Universitaria</t>
  </si>
  <si>
    <t>Deporte y ciudadanía</t>
  </si>
  <si>
    <t xml:space="preserve">Pausa Activa </t>
  </si>
  <si>
    <t>Pausa Activa en Clase</t>
  </si>
  <si>
    <t>Ciclopaseo</t>
  </si>
  <si>
    <t>Convocatoria VG</t>
  </si>
  <si>
    <t>Jornada de recreación</t>
  </si>
  <si>
    <t>Magis intercarreras</t>
  </si>
  <si>
    <t>Taller E-sports</t>
  </si>
  <si>
    <t>Taller Virtual games</t>
  </si>
  <si>
    <t>Taller de juegos de mesa virtuales</t>
  </si>
  <si>
    <t>Torneo Esports</t>
  </si>
  <si>
    <t>Celebraciones</t>
  </si>
  <si>
    <t>Tomémonos un tinto</t>
  </si>
  <si>
    <t>Taller de Masaje</t>
  </si>
  <si>
    <t>Congreso Javeriana Saludable</t>
  </si>
  <si>
    <t>Taller Conferencia</t>
  </si>
  <si>
    <t>Torneo de juegos de mesa</t>
  </si>
  <si>
    <t>Linea Estilos de Vida Saludable</t>
  </si>
  <si>
    <t>Programa Contacto con Naturaleza</t>
  </si>
  <si>
    <t>Linea Corporalidad y Movimiento</t>
  </si>
  <si>
    <t>Programa para Colaboradores</t>
  </si>
  <si>
    <t>Promoción de la Actividad Fisica</t>
  </si>
  <si>
    <t>Talleres Estilos de Vida Saludable</t>
  </si>
  <si>
    <t>Campaña Javerianos Ayudamos</t>
  </si>
  <si>
    <t>Encuentro Voluntariado Javeriano Colombia</t>
  </si>
  <si>
    <t>Exposocial</t>
  </si>
  <si>
    <t>Proyecto Cambio Social Sin Violencia</t>
  </si>
  <si>
    <t>Crecimiento Espiritual</t>
  </si>
  <si>
    <t>Acompañamiento Recursos Físicos</t>
  </si>
  <si>
    <t>Taller Sobre Espiritualidad</t>
  </si>
  <si>
    <t>Año Ignaciano</t>
  </si>
  <si>
    <t>Lanzamiento Estrategia Fratelli Tutti</t>
  </si>
  <si>
    <t>Peregrinaje Ignaciano</t>
  </si>
  <si>
    <t>Plan Carrera</t>
  </si>
  <si>
    <t>Plan Carrera Identidad</t>
  </si>
  <si>
    <t>Proyecto Integrado Recursos Físicos</t>
  </si>
  <si>
    <t>Ruta Fratelli Tutti - Jave Fraterna</t>
  </si>
  <si>
    <t>Jornadas Liderazgo Equipamiento</t>
  </si>
  <si>
    <t>Encuentro Internacional Huellas</t>
  </si>
  <si>
    <t>Grupo Facilitadores</t>
  </si>
  <si>
    <t>Grupo Huellas</t>
  </si>
  <si>
    <t>Grupo Káliz</t>
  </si>
  <si>
    <t>Formación Campamento Misión</t>
  </si>
  <si>
    <t>Retiro Confirmación</t>
  </si>
  <si>
    <t>Electiva Liderazgo Javeriano</t>
  </si>
  <si>
    <t>Contexto y Realidad</t>
  </si>
  <si>
    <t>Vida Litúrgica y Sacramental</t>
  </si>
  <si>
    <t>Conversatorio ¿Qué Pasó en Cali?</t>
  </si>
  <si>
    <t>Formación en Identidad</t>
  </si>
  <si>
    <t>Conversatorios un País con Sentido</t>
  </si>
  <si>
    <t>Taller sobre Espiritualidad</t>
  </si>
  <si>
    <t>Formación Integral de Grupos</t>
  </si>
  <si>
    <t>Taller de Liderazgo Javeriano</t>
  </si>
  <si>
    <t>Encuentro de Cierre Voluntariado Javeriano</t>
  </si>
  <si>
    <t>Talleres de Identidad Ignaciana</t>
  </si>
  <si>
    <t>Seminario Taller de Liderazgo</t>
  </si>
  <si>
    <t>Talleres de Liderazgo Ignaciano</t>
  </si>
  <si>
    <t>Taller de Formación para la Vida</t>
  </si>
  <si>
    <t>Preparación para la Confirmación</t>
  </si>
  <si>
    <t>Inducciones VMU Pregrados</t>
  </si>
  <si>
    <t>Semana por la Paz</t>
  </si>
  <si>
    <t>Diplomado de Acompañamiento</t>
  </si>
  <si>
    <t>Programa de Formación de Líderes Evangelizadores</t>
  </si>
  <si>
    <t>Retiro Espiritual Centro de Bienestar</t>
  </si>
  <si>
    <t>Talleres de Crecimiento Interior</t>
  </si>
  <si>
    <t>Talleres de Vida Interior</t>
  </si>
  <si>
    <t>Celebración Litúrgica - Imposición de la Ceniza</t>
  </si>
  <si>
    <t>Celebración de la Confirmación</t>
  </si>
  <si>
    <t>Preparación para El Sacramento del Bautizo</t>
  </si>
  <si>
    <t>Jornadas del Medio Universitario con Posgrados</t>
  </si>
  <si>
    <t>Caminando con María</t>
  </si>
  <si>
    <t>Concierto Amor y Amistad</t>
  </si>
  <si>
    <t>Retiro Espiritual VMU</t>
  </si>
  <si>
    <t>Oración</t>
  </si>
  <si>
    <t>Plan de Formación Recursos Físicos</t>
  </si>
  <si>
    <t>Plan Humanístico Posgrados</t>
  </si>
  <si>
    <t>Programa Fratelli Tutti - Armonízate</t>
  </si>
  <si>
    <t>Apuntes sobre ética - una experiencia pedagógica en momentos de incertidumbre</t>
  </si>
  <si>
    <t>Texto psicopatología: una introducción a la clínica y la salud mental</t>
  </si>
  <si>
    <t>Diálogo entre la teoría comunicacional del derecho y otras perspectivas teóricas</t>
  </si>
  <si>
    <t>Gestión Pública Local. Observaciones del primer año del Plan de Desarrollo de Cali 20202023</t>
  </si>
  <si>
    <t>Sexualidad y Género en el contexto colombiano (noviembre)</t>
  </si>
  <si>
    <t>Valoración social y experiencias con los medios y tecnologías de comunicación en comunidades embera chamí del Valle del Cauca</t>
  </si>
  <si>
    <t>Puentes de solidaridad: agencia femenina en las religiones reveladas</t>
  </si>
  <si>
    <t>Sistematización de experiencias en comunicación</t>
  </si>
  <si>
    <t>Políticas públicas y problematización de lo público: aportes desde la religión</t>
  </si>
  <si>
    <t>Valientas transmedia: Biblia de una Estrategia de Comunicación Transmedia</t>
  </si>
  <si>
    <t>TranSER: experiencias de vida de mujeres en tránsitos de género en Colombia</t>
  </si>
  <si>
    <t>Créditos con tasas variables (tasas indexadas)</t>
  </si>
  <si>
    <t>Las ciencias económicas toman la palabra: diálogos en un mundo cambiante</t>
  </si>
  <si>
    <t>Recomendaciones para la toma de decisiones en el Pacífico</t>
  </si>
  <si>
    <t>Trayectorias y Espacios</t>
  </si>
  <si>
    <t>Intersecciones en torno al pensamiento de Jacques Aprile-Gniset</t>
  </si>
  <si>
    <t>Los nuevos electores. Historia del sufragio en Colombia</t>
  </si>
  <si>
    <t>La libertad que nos queda</t>
  </si>
  <si>
    <t>Cine, ciudad y arquitectura. La modernidad espacial de Cali en el cine de Carlos Mayolo y Luis Ospina</t>
  </si>
  <si>
    <t>Aquí hacemos de todo</t>
  </si>
  <si>
    <t>Desafíos de la automática y la robótica en América Latina-Lacar</t>
  </si>
  <si>
    <t>Guía para la elaboración de los documentos de trabajo de grado del programa de Biología</t>
  </si>
  <si>
    <t>Retrato en ausencia. Frank Chapman, Gustavo Kattán. un siglo de investigación y difusión de la avifauna colombiana</t>
  </si>
  <si>
    <t>Atlas: iniciativa comunitaria en la construcción de paz en el suroccidente colombiano</t>
  </si>
  <si>
    <t>Corazón: Una mirada desde diferentes saberes</t>
  </si>
  <si>
    <t>Manual de Bioestadística y Demografía</t>
  </si>
  <si>
    <t>Círculos Perfectos</t>
  </si>
  <si>
    <t>Hacia una antropología del Estado colombiano,</t>
  </si>
  <si>
    <t>Wittgenstein- Husserl. Lebensform y Lebenswelt. Philosophy workshop 2017</t>
  </si>
  <si>
    <t>Comunicación, lenguaje y derecho</t>
  </si>
  <si>
    <t>Vivir el patrimonio. Experiencias y usos del patrimonio cultural en Colombia,</t>
  </si>
  <si>
    <t>Siembra campesina: material para el trabajo territorial y comunitario de las comunidades campesinas</t>
  </si>
  <si>
    <t>Motivación y Educación</t>
  </si>
  <si>
    <t>Nuestra Historia</t>
  </si>
  <si>
    <t>Brechas 2021</t>
  </si>
  <si>
    <t>Dos novelas psicológicas. Elisa o los corazones solitarios. Emilia, Matilde y Leonor, confesiones de tres mujeres</t>
  </si>
  <si>
    <t>Lectura, escritura y oralidad en tiempos de digitalidad</t>
  </si>
  <si>
    <t>Reflexiones epistémicas sobre el Derecho en la PUJ en el 20 Aniversario de la Carrera</t>
  </si>
  <si>
    <t>Humanismo y pedagogía: educación en las fronteras</t>
  </si>
  <si>
    <t>La estructura de la propiedad rural: perspectivas sobre las necesidades de tierra en contextos interculturales</t>
  </si>
  <si>
    <t>Comunicación, Lenguajes TIC e Interculturalidad - Cátedra Unesco 2015</t>
  </si>
  <si>
    <t>Competencias y Estándares TIC Desde la Dimensión Pedagógica</t>
  </si>
  <si>
    <t>¿Cómo celebrar nuestros primeros cien años? el uso estratégico del pasado en la celebración de los 100 años del Ingenio Manuelita 1864-1964</t>
  </si>
  <si>
    <t>Transformaciones y Necesidades Contemporáneas de las Territorialidades Rurales Afrocolombianas los Casos del Caribe Continental, Insular y el Eje Cafetero, y T</t>
  </si>
  <si>
    <t>Transformaciones y Necesidades Contemporáneas de las Territorialidades Rurales Afrocolombianas. Entables, Baldíos y Haciendas: los Casos del Chocó, Urabá, Oeste Antioqueño, Pacífico Sur y Valles Interandinos</t>
  </si>
  <si>
    <t>La Vida Es Posible con Lupus</t>
  </si>
  <si>
    <t>Aprender a Escribir, Leer y Argumentar en la Universidad</t>
  </si>
  <si>
    <t>Niif para Comunidades Religiosas y Obras Apostólicas</t>
  </si>
  <si>
    <t>Manual de Terapéutica Odontológica</t>
  </si>
  <si>
    <t>Teoría y Práctica del Análisis de Conflictos Ambientales</t>
  </si>
  <si>
    <t>Modelos de Dios en Torno al VIH y el Sida</t>
  </si>
  <si>
    <t>El Arbitraje Comercial Internacional en la Legislación Colombiana (Ley 1563 de 2012)</t>
  </si>
  <si>
    <t>Sin Tesis</t>
  </si>
  <si>
    <t>Pensamiento Psicológico (Volumen 1)</t>
  </si>
  <si>
    <t>Pensamiento Psicológico (Volumen 2)</t>
  </si>
  <si>
    <t>Guía para el Aprendizaje</t>
  </si>
  <si>
    <t>Sin Tesis. Síntesis</t>
  </si>
  <si>
    <t>Tramas, Sexualidades y Prevención del VIH en Jóvenes Universitarios de Cali</t>
  </si>
  <si>
    <t>Bioeconomía Nuevos Marcos para el Crecimiento Sost</t>
  </si>
  <si>
    <t>Arte, Cultura y Conocimiento: Propuestas del Foco de Industrias Creativas y Culturales. Vol. 8</t>
  </si>
  <si>
    <t>Boticas y Boticarios Jesuitas en Santafé</t>
  </si>
  <si>
    <t>El Bien Común : Desafío para una Sociedad Excluyente</t>
  </si>
  <si>
    <t>De la Geografía a la Geopolítica Discursos Geográficos</t>
  </si>
  <si>
    <t>El Método Jesuita la Formación Integral del Educando en el Caso Neogranadino</t>
  </si>
  <si>
    <t>La Organización Social del Cuidado de Niños, Niñas y Adolescentes</t>
  </si>
  <si>
    <t>La Organización Familiar en la Vejez</t>
  </si>
  <si>
    <t>Ética en el Uso de las Imágenes Clínicas</t>
  </si>
  <si>
    <t>Patrimonios, Espacios y Territorios</t>
  </si>
  <si>
    <t>Walter Benjamín: Fragmento, Umbralidad, Fantasma</t>
  </si>
  <si>
    <t>Aprende modelando: Programación lineal entera-mixta. Guía de aprendizaje, desde el problema a la solución de AMPL.</t>
  </si>
  <si>
    <t>Ordenamiento Territorial y UAF</t>
  </si>
  <si>
    <t>Audiovisuales Edificio Cedros</t>
  </si>
  <si>
    <t>Laboratorio de Fabricación Diseño</t>
  </si>
  <si>
    <t>Laboratorio de Matematicas</t>
  </si>
  <si>
    <t>Área administrativa/académica</t>
  </si>
  <si>
    <t>Área académica</t>
  </si>
  <si>
    <t>Intervención Edificación y Verde</t>
  </si>
  <si>
    <t>Intervención Movilidad</t>
  </si>
  <si>
    <t>Vicerrectoría Académica y Administrativa</t>
  </si>
  <si>
    <t>Académica y Administrativa</t>
  </si>
  <si>
    <t>Remodelación Aula Edificio Palmas para Laboratorios de Gastronomía</t>
  </si>
  <si>
    <t>Cancha Multiple Etapa II Y Subestacion - Obras complementarias: cerramiento perimetral y adecuaciones cabina sonido</t>
  </si>
  <si>
    <t>Vía Media Calzada Calle 16a y Box Culvert</t>
  </si>
  <si>
    <t>Diseños Vía y Alumbrado Público Carrera 121B</t>
  </si>
  <si>
    <t>Diseños Rehabilitación Edificio Guayacanes Losa Piso 1</t>
  </si>
  <si>
    <t>Diseño Reforzamiento Estructural Edificio Guayacanes</t>
  </si>
  <si>
    <t>Rehabilitación Vía Media Calzada Calle 17a</t>
  </si>
  <si>
    <t>Diseños Remodelación Aulas Centro Empresa</t>
  </si>
  <si>
    <t>Remodelación Casa Santa María Farallones Etapa I</t>
  </si>
  <si>
    <t>Diseños Remodelación Casa Villa Javier para Oficinas IEI</t>
  </si>
  <si>
    <t>Diseños Remodelación Aula 2.2 Edificio Cedro Rosado para Laboratorio Físicoquímico</t>
  </si>
  <si>
    <t>Diseños Remodelación Edificio Cedro Rosado para Ascensor</t>
  </si>
  <si>
    <t>Diseños Remodelación Edificio Samán para Ascensor</t>
  </si>
  <si>
    <t>Diseños Remodelación Edificio Educación Continua</t>
  </si>
  <si>
    <t>Remodelación Laboratorio LEA y Aula de Ingeniería Civil</t>
  </si>
  <si>
    <t>Remodelación Laboratorios Omicas Etapa II</t>
  </si>
  <si>
    <t>Remodelación Nuevo Edificio Javesalud</t>
  </si>
  <si>
    <t>Instituto de Estudios Interculturales (IEI)</t>
  </si>
  <si>
    <t>Especialización Médico Quirúrgica</t>
  </si>
  <si>
    <t>Temporal</t>
  </si>
  <si>
    <t>Apoyo académico</t>
  </si>
  <si>
    <t>Capítulo de Libro</t>
  </si>
  <si>
    <t>Ponencia Presentada en Evento Científico</t>
  </si>
  <si>
    <t>Obra Artística de Creación Original</t>
  </si>
  <si>
    <t>Modelo de Utilidad</t>
  </si>
  <si>
    <t>Institucional</t>
  </si>
  <si>
    <t>Facultad o Unidad</t>
  </si>
  <si>
    <t>Desarrollos Tecnológicos</t>
  </si>
  <si>
    <t>Manuales Escolares</t>
  </si>
  <si>
    <t>Patente de Investigación</t>
  </si>
  <si>
    <t>Traducción de Obra Ajena</t>
  </si>
  <si>
    <t>Artículos en Revistas Internacionales</t>
  </si>
  <si>
    <t>Artículos en Revistas Nacionales</t>
  </si>
  <si>
    <t>Capítulos en Libros Colectivos</t>
  </si>
  <si>
    <t>Otros Según la Especificidad del Área de Conocimiento</t>
  </si>
  <si>
    <t>Texto Escolar</t>
  </si>
  <si>
    <t>Texto Universitario</t>
  </si>
  <si>
    <t>Categoría en el escalafón</t>
  </si>
  <si>
    <t>Monto</t>
  </si>
  <si>
    <t>Programa de formación</t>
  </si>
  <si>
    <t>Doctorado Iniciado en la Pontificia Universidad Javeriana</t>
  </si>
  <si>
    <t>Especialización Iniciado en la Pontificia Universidad Javeriana</t>
  </si>
  <si>
    <t>Maestría Iniciado en la Pontificia Universidad Javeriana</t>
  </si>
  <si>
    <t>Doctorado Iniciado en otras universidades del país</t>
  </si>
  <si>
    <t>Especialización Iniciado en otras universidades del país</t>
  </si>
  <si>
    <t>Maestría Iniciado en otras universidades del país</t>
  </si>
  <si>
    <t>Doctorado Iniciado en universidades del exterior</t>
  </si>
  <si>
    <t>Especialización Iniciado en universidades del exterior</t>
  </si>
  <si>
    <t>Maestría Iniciado en universidades del exterior</t>
  </si>
  <si>
    <t>Doctorado Terminado en la Pontificia Universidad Javeriana</t>
  </si>
  <si>
    <t>Especialización Terminado en la Pontificia Universidad Javeriana</t>
  </si>
  <si>
    <t>Maestría Terminado en la Pontificia Universidad Javeriana</t>
  </si>
  <si>
    <t>Doctorado Terminado en otras universidades del país</t>
  </si>
  <si>
    <t>Maestría Terminado en otras universidades del país</t>
  </si>
  <si>
    <t>Doctorado Terminado en universidades del exterior</t>
  </si>
  <si>
    <t>Especialización Terminado en universidades del exterior</t>
  </si>
  <si>
    <t>Maestría Terminado en universidades del exterior</t>
  </si>
  <si>
    <t>Doctorado Activo en la Pontificia Universidad Javeriana</t>
  </si>
  <si>
    <t>Doctorado Activo en otras universidades del país</t>
  </si>
  <si>
    <t>Doctorado Activo en universidades del exterior</t>
  </si>
  <si>
    <t>Vicerrectoria Académica</t>
  </si>
  <si>
    <t>Johns Hopkins University</t>
  </si>
  <si>
    <t>Universidad Adolfo Ibáñez</t>
  </si>
  <si>
    <t>Usda Forest Service</t>
  </si>
  <si>
    <t>Embajada de Francia</t>
  </si>
  <si>
    <t>Corporacion Autonoma Regional de las Cuencas de Los Rios Negro - Nare "Cornare"</t>
  </si>
  <si>
    <t>University of Bergen</t>
  </si>
  <si>
    <t>Astellas Farma Colombia SAS</t>
  </si>
  <si>
    <t>Jesuit Refugee Service Jrs USA</t>
  </si>
  <si>
    <t>Organización Internacional del Trabajo - OIT</t>
  </si>
  <si>
    <t>PNUD - Programa de las Naciones Unidas para el Desarrollo</t>
  </si>
  <si>
    <t>Pontificia Universidad Catolica del Ecuador</t>
  </si>
  <si>
    <t>ONF Andina Sucursal Colombiana de ONF International</t>
  </si>
  <si>
    <t>Otros Apoyos</t>
  </si>
  <si>
    <t>Apoyo a Proyectos de Investigación de Profesores Que Obtuvieron Recientemente su Título de Doctor Vicerrectoría de Investigación</t>
  </si>
  <si>
    <t>Proyectos de Investigación Conjuntos Universidad de Los Andes, Universidad Del Rosario y Universidad Javeriana 2021</t>
  </si>
  <si>
    <t>Convocatoria Interna No. 010 Apoyo a Proyectos de Creación e Investigación Artística</t>
  </si>
  <si>
    <t>Beca Memoria y Patrimonio: Investigación Sobre Espacios Desaparecidos en la Ciudad</t>
  </si>
  <si>
    <t>Apoyo a Estancias Postdoctorales en la Pontificia Universidad Javeriana Vicerrectoría de Investigación</t>
  </si>
  <si>
    <t>Apoyo para la Formulación de Proyectos Especiales de Investigación Que Serán Presentados a Convocatorias con Financiación Externa Vicerrectoría de Investigación</t>
  </si>
  <si>
    <t>Apoyo a Proyectos de Investigación Que Contribuyen a la Misión de las Obras de la Compañía de Jesús Vicerrectoría de Investigación</t>
  </si>
  <si>
    <t>Registro de Proyectos de Innovación y Desarrollo Tecnológico Financiados con Recursos Propios de las Facultades - Institutos no Adscritos a Facultad</t>
  </si>
  <si>
    <t>Registro de Proyectos de Creación Artística Financiados con Recursos Propios de las Facultades - Institutos no Adscritos a Facultad</t>
  </si>
  <si>
    <t>Registro de Proyectos de Investigación Financiados con Recursos Propios de las Facultades - Institutos no Adscritos a Facultad</t>
  </si>
  <si>
    <t>Apoyo a Estancias Postdoctorales en la Pontificia Universidad Javeriana Vicerrectoría de Investigación convocatoria 2018</t>
  </si>
  <si>
    <t>Apoyo a la Publicación de Libros de Investigación Vicerrectoría de Investigación Convocatoria 2018</t>
  </si>
  <si>
    <t>Review (articles)</t>
  </si>
  <si>
    <t>Grupo de Películas Delgadas y Nanofotónica, Pontificia Universidad Javeriana</t>
  </si>
  <si>
    <t>Enfermedades crónicas del adulto</t>
  </si>
  <si>
    <t>Departamento de Epidemiología Clínica y Bioestadística</t>
  </si>
  <si>
    <t>Grupo de investigación en lazos sociales y culturas de paz</t>
  </si>
  <si>
    <t>Conceptualización y Práctica de Enfermería</t>
  </si>
  <si>
    <t>Política Social *</t>
  </si>
  <si>
    <t>Ciencia Política, Relaciones Internacionales</t>
  </si>
  <si>
    <t>Administración | Salud Publica</t>
  </si>
  <si>
    <t>Universitas Canonica</t>
  </si>
  <si>
    <t>Universitas Médica</t>
  </si>
  <si>
    <t>Revista Ibero-Latinoamericana de Seguros</t>
  </si>
  <si>
    <t>Revista Gerencia y Políticas de Salud</t>
  </si>
  <si>
    <t>Magis - Revista Internacional de Investigación en Educación</t>
  </si>
  <si>
    <t>Ingeniería Ambiental, Sanitaria y Afines</t>
  </si>
  <si>
    <t>Ingeniería Agronómica, Pecuaria y Afines |Agronomía | Administración | Sociología, Trabajo Social y Afines</t>
  </si>
  <si>
    <t>Lenguas Modernas, Literatura, Lingüística y Afines</t>
  </si>
  <si>
    <t>Artes Plásticas, Visuales y Afines | Música | Artes Representativas</t>
  </si>
  <si>
    <t>Ingeniería Administrativa y Afines | Ingeniería Agrícola, Forestal y Afines | Ingeniería Agroindustrial, Alimentos y Afines | Ingeniería Civil y Afines | Ingeniería De Minas, Metalurgia y Afines | Ingeniería De Sistemas, Telemática y Afines | Ingeniería Eléctrica y Afines | Ingeniería Electrónica, Telecomunicaciones y Afines | Ingeniería Industrial y Afines | Ingeniería Mecánica y Afines | Otras Ingenierías</t>
  </si>
  <si>
    <t>Derecho y Afines</t>
  </si>
  <si>
    <t>Comunicación Social, Periodismo y Afines</t>
  </si>
  <si>
    <t>Filosofía, Teología y Afines</t>
  </si>
  <si>
    <t>Derecho y Afines | Filosofía, Teología y Afines</t>
  </si>
  <si>
    <t>Sociología, Trabajo Social y Afines | Antropología, Artes Liberales</t>
  </si>
  <si>
    <t>Biología, Microbiología y Afines | Física | Matemáticas, Estadística y Afines | Química y Afines</t>
  </si>
  <si>
    <t>Investigación en Enfermería: Imagen y Desarrollo</t>
  </si>
  <si>
    <t>No Clasificada</t>
  </si>
  <si>
    <t>Clase</t>
  </si>
  <si>
    <t>Lugar de Ejecución</t>
  </si>
  <si>
    <t>Abiertos al público</t>
  </si>
  <si>
    <t>Semipresencial</t>
  </si>
  <si>
    <t>Virtuales regulares</t>
  </si>
  <si>
    <t>Curso/taller</t>
  </si>
  <si>
    <t>Facultad de Facultad de Arquitectura y Diseño</t>
  </si>
  <si>
    <t>Facultad de Facultad de Artes</t>
  </si>
  <si>
    <t>Facultad de Facultad de Ciencias</t>
  </si>
  <si>
    <t>Facultad de Facultad de Ciencias Económicas y Administrativas</t>
  </si>
  <si>
    <t>Facultad de Facultad de Ciencias Jurídicas</t>
  </si>
  <si>
    <t>Facultad de Facultad de Ciencias Políticas y Relaciones Internacionales</t>
  </si>
  <si>
    <t>Facultad de Facultad de Ciencias Sociales</t>
  </si>
  <si>
    <t>Facultad de Facultad de Comunicación y Lenguaje</t>
  </si>
  <si>
    <t>Facultad de Facultad de Derecho Canónico</t>
  </si>
  <si>
    <t>Facultad de Facultad de Educación</t>
  </si>
  <si>
    <t>Facultad de Facultad de Enfermería</t>
  </si>
  <si>
    <t>Facultad de Facultad de Estudios Ambientales y Rurales</t>
  </si>
  <si>
    <t>Facultad de Facultad de Filosofía</t>
  </si>
  <si>
    <t>Facultad de Facultad de Ingeniería</t>
  </si>
  <si>
    <t>Facultad de Facultad de Medicina</t>
  </si>
  <si>
    <t>Facultad de Facultad de Odontología</t>
  </si>
  <si>
    <t>Facultad de Facultad de Psicología</t>
  </si>
  <si>
    <t>Facultad de Facultad de Teología</t>
  </si>
  <si>
    <t>Centro Para El Aprendizaje, La Enseñanza y La Evaluación</t>
  </si>
  <si>
    <t>Escuela Javeriana de Gobierno y Ética Pública</t>
  </si>
  <si>
    <t>ACEMS</t>
  </si>
  <si>
    <t>ANDI</t>
  </si>
  <si>
    <t>Becton Dickinson</t>
  </si>
  <si>
    <t>Airbnb</t>
  </si>
  <si>
    <t>Cooperativa Sucredito</t>
  </si>
  <si>
    <t>Fenalco Nariño</t>
  </si>
  <si>
    <t>Fenalco Risaralda</t>
  </si>
  <si>
    <t>Fenalco Santander</t>
  </si>
  <si>
    <t>Universidad Landivar Guatemala</t>
  </si>
  <si>
    <t>Comité Industria Suecia</t>
  </si>
  <si>
    <t>Facultad Ciencias Sociales</t>
  </si>
  <si>
    <t>Lafrancol S.A.S</t>
  </si>
  <si>
    <t>Louis Dreyfus Company Colombia S.A.S</t>
  </si>
  <si>
    <t>Gimnasio Femenino</t>
  </si>
  <si>
    <t>Fenalco Magdalena</t>
  </si>
  <si>
    <t>Instituto Humbolt</t>
  </si>
  <si>
    <t>Janssen-Cilag S.A</t>
  </si>
  <si>
    <t>Takeda</t>
  </si>
  <si>
    <t>Colegio San Pedro Claver - Bucaramanga</t>
  </si>
  <si>
    <t>Fundación Cardiovascular</t>
  </si>
  <si>
    <t>Conferencia Episcopal</t>
  </si>
  <si>
    <t>Secretaria Salud</t>
  </si>
  <si>
    <t>IG Consultores</t>
  </si>
  <si>
    <t>Cepredenac-SICA</t>
  </si>
  <si>
    <t>Triple A SA ESP</t>
  </si>
  <si>
    <t>Christus Sinergia</t>
  </si>
  <si>
    <t>Merck</t>
  </si>
  <si>
    <t>Propacífico</t>
  </si>
  <si>
    <t>Agecoldex</t>
  </si>
  <si>
    <t>Netafim</t>
  </si>
  <si>
    <t>Grupo Cooperativo Coomeva</t>
  </si>
  <si>
    <t>Instituto Estudios Interculturales, Javeriana Cali</t>
  </si>
  <si>
    <t>Banco W</t>
  </si>
  <si>
    <t>Asociación Colombo Japonesa</t>
  </si>
  <si>
    <t>Extras</t>
  </si>
  <si>
    <t>Proterra</t>
  </si>
  <si>
    <t>Coomeva EPS</t>
  </si>
  <si>
    <t>Clínica la Inmaculada</t>
  </si>
  <si>
    <t>De la Espriella Lawyers Enterprise S.A.S.</t>
  </si>
  <si>
    <t>Colegio San José de Cajicá</t>
  </si>
  <si>
    <t>Agencia Nacional de Compras</t>
  </si>
  <si>
    <t>Unidad Administrativa Especial Cuerpo Oficial de Bomberos de Bogotá - Uaecob</t>
  </si>
  <si>
    <t>Unidad de Planeación Minero Energética</t>
  </si>
  <si>
    <t>Corporación de Desarrollo Social Élite</t>
  </si>
  <si>
    <t>Facultad de Medicina PUJ</t>
  </si>
  <si>
    <t>Colegio de Contadores de Norte de Santander</t>
  </si>
  <si>
    <t>Fenalco Norte de Santander</t>
  </si>
  <si>
    <t>Fondo de Empleados Feisa</t>
  </si>
  <si>
    <t>Universidad de Nariño</t>
  </si>
  <si>
    <t>Secretariado Nacional de Pastoral Social-Caritas Colombiana</t>
  </si>
  <si>
    <t>Pontificia Universidad Javeriana - Oficina de Desarrollo Humano</t>
  </si>
  <si>
    <t>Facultad de Enfermera PUJ</t>
  </si>
  <si>
    <t>Ministerio de Salud</t>
  </si>
  <si>
    <t>Secretaria de Cultura de Cali</t>
  </si>
  <si>
    <t>Fundación Universitaria de Popayán</t>
  </si>
  <si>
    <t>Conservatorio del Tolima</t>
  </si>
  <si>
    <t>CEJIP- Centro Javeriano de Interculturalidad y Plurilingüismo</t>
  </si>
  <si>
    <t>Acción Contra el Hambre</t>
  </si>
  <si>
    <t>Fundación Santafé</t>
  </si>
  <si>
    <t>Cámara de Comercio de Cartagena</t>
  </si>
  <si>
    <t>Empresa de Telecomunicaciones de Bogotá ETB</t>
  </si>
  <si>
    <t>Grupo Energía Bogotá</t>
  </si>
  <si>
    <t>Cámara Colombiana de Infraestructura - CCI</t>
  </si>
  <si>
    <t>Comfenalco Quindío</t>
  </si>
  <si>
    <t>Asociación Religiosa Fe y Alegría de Nicaragua</t>
  </si>
  <si>
    <t>Itaú Securities Services Colombia S.A</t>
  </si>
  <si>
    <t>AstraZeneca</t>
  </si>
  <si>
    <t>Clínica Oftalmológica de Cali</t>
  </si>
  <si>
    <t xml:space="preserve">Procuraduría General de la Nación </t>
  </si>
  <si>
    <t>Fenalco Atlántico</t>
  </si>
  <si>
    <t>Alimentos Cárnicos S.A.S.</t>
  </si>
  <si>
    <t>Asociación de Gestión Humana ACRIP Bogotá, D.C., y Cundinamarca</t>
  </si>
  <si>
    <t>ACRIP - Grupo 1 Oficina Barranquilla</t>
  </si>
  <si>
    <t>ACRIP - Yara Grupo 2 Oficina Barranquilla</t>
  </si>
  <si>
    <t>Ministerio de Hacienda Programa Nacional de Becas de Postgrado en el Exterior Don CARLos Antonio López - BECAL</t>
  </si>
  <si>
    <t>ARL Seguros Bolivar</t>
  </si>
  <si>
    <t>Fundación Domo Internacional para la Paz</t>
  </si>
  <si>
    <t xml:space="preserve"> Nueva EPS</t>
  </si>
  <si>
    <t>Asociación Colombiana de Minería</t>
  </si>
  <si>
    <t>Contraloría General de la Nación</t>
  </si>
  <si>
    <t>Fondo de Garantías de Entidades Cooperativas</t>
  </si>
  <si>
    <t>Colombia Líder</t>
  </si>
  <si>
    <t>Nutrientes Avícolas S.A</t>
  </si>
  <si>
    <t>Coprocenva Cooperativa de Ahorro y Crédito</t>
  </si>
  <si>
    <t>Federación Nacional de Comerciantes- FENALCO</t>
  </si>
  <si>
    <t>FENALCO Caldas</t>
  </si>
  <si>
    <t>FENALCO Sucre</t>
  </si>
  <si>
    <t>Fuerza Aérea Colombiana - FAC</t>
  </si>
  <si>
    <t>Fondo Nacional del Ahorro - FNA</t>
  </si>
  <si>
    <t>Fundación CarLos Vallecilla Borrero</t>
  </si>
  <si>
    <t>Red de salud del Oriente E.S.E</t>
  </si>
  <si>
    <t>Ministerio de Tecnologias de la Información y las Comunicaciones</t>
  </si>
  <si>
    <t>Parex Resources Colombia Ltd</t>
  </si>
  <si>
    <t>Alimentos la Cali S.A.S</t>
  </si>
  <si>
    <t>Municipio de Santiago de Cali – Secretaria de Desarrollo Económico</t>
  </si>
  <si>
    <t>Chemonics International Inc. Sucursal Colombia, Una Subsidiaria de Chemonics
International Inc. Contratista Principal de Usaid
Para P&amp;B,</t>
  </si>
  <si>
    <t>Distrito Santiago de Cali - Secretaria de Gobierno</t>
  </si>
  <si>
    <t>Universidad de Stanford, Me310 Global Desing Innovatios Program</t>
  </si>
  <si>
    <t>Cooperativa Medica del Valle y de Profesionales de Colombia Coomeva</t>
  </si>
  <si>
    <t>Distrito Santiago de Cali - Departamento Administrativo de Planeación</t>
  </si>
  <si>
    <t>Fundación Promigas</t>
  </si>
  <si>
    <t>La Asociación Nacional de Empresarios de Colombia – ANDI</t>
  </si>
  <si>
    <t>Seatech Internacional Inc</t>
  </si>
  <si>
    <t>Administradora de Fondos de Pensiones y Cesantías Protección S.A.</t>
  </si>
  <si>
    <t>Empresa de Energía del Pacifico EPSA</t>
  </si>
  <si>
    <t>Secretaría de Cultura - Alcaldía de Santiago de Cali</t>
  </si>
  <si>
    <t>Asociación Nacional de Tierras - ANT</t>
  </si>
  <si>
    <t>Ave Fénix</t>
  </si>
  <si>
    <t>Corporación Talentum</t>
  </si>
  <si>
    <t>Orden Religiosa Compañía de Jesús</t>
  </si>
  <si>
    <t>Cartón Colombia Donación</t>
  </si>
  <si>
    <t>Ford - Diálogos</t>
  </si>
  <si>
    <t>Fundación Escuela Nueva</t>
  </si>
  <si>
    <t>Compañía de Jesus</t>
  </si>
  <si>
    <t>Hospital Universitario del Valle</t>
  </si>
  <si>
    <t>Minera de Cobre Quebradona S.A.S Beneficio e Interés Colectivo</t>
  </si>
  <si>
    <t>Compañía de Jesús Colegio San José</t>
  </si>
  <si>
    <t>Corporación de Eventos Ferias y Espectáculos de Cali</t>
  </si>
  <si>
    <t>Forsa S.A</t>
  </si>
  <si>
    <t>Imagroup Colombia S.A.S</t>
  </si>
  <si>
    <t>Impretics E.I.C.E. E Instituto Tobías Emanuel</t>
  </si>
  <si>
    <t>Sura</t>
  </si>
  <si>
    <t>Capaz_Investigación</t>
  </si>
  <si>
    <t>Chemonics</t>
  </si>
  <si>
    <t>Interlab</t>
  </si>
  <si>
    <t>Pnud Ant - Dialogos</t>
  </si>
  <si>
    <t>Rimisp Chile-Territorios</t>
  </si>
  <si>
    <t>Rimisp-Dnp Proyecto Planes</t>
  </si>
  <si>
    <t>Union Europea-CETEC</t>
  </si>
  <si>
    <t>Promigas Fase II</t>
  </si>
  <si>
    <t>Guernica III</t>
  </si>
  <si>
    <t>Impretics E.I.C.E. y Biota SAS</t>
  </si>
  <si>
    <t>Impretics E.I.C.E. y Lynks SAS</t>
  </si>
  <si>
    <t>Impretics E.I.C.E. y Omega Ingenieros SAS</t>
  </si>
  <si>
    <t>Impretics E.I.C.E. y Prestigio Digital S.A.S</t>
  </si>
  <si>
    <t>Impretics E.I.C.E. y Ptt SAS</t>
  </si>
  <si>
    <t>UIDE</t>
  </si>
  <si>
    <t>Instituto Técnico de Las Américas Itla</t>
  </si>
  <si>
    <t>Nortesantadrana de Gas S.A E.S.P Norgas</t>
  </si>
  <si>
    <t>Agencia Catalana de Paz</t>
  </si>
  <si>
    <t>Estado de Arte Paz Territorial</t>
  </si>
  <si>
    <t>Siderurgica del Occidente S.A.S</t>
  </si>
  <si>
    <t>Siderurgica del Occidente S.A.S, Constructora Bolivar Cali, S.A</t>
  </si>
  <si>
    <t>Centro de Investigación de la Caña de Azúcar de Colombia- Cenicaña</t>
  </si>
  <si>
    <t>Comisión de la Verdad_Cauca, Valle del Cauca, Nariño y Putumayo</t>
  </si>
  <si>
    <t>Computadores para Educar</t>
  </si>
  <si>
    <t>Fondo Financiero de Proyectos para el Desarrollo - Fonade</t>
  </si>
  <si>
    <t>Fundación Internacional y para Iberoamérica de Administración y Políticas Públicas - FIIAPP</t>
  </si>
  <si>
    <t>Oficina de Las Naciones Unidas de Servicios para Proyectos - UNOPS</t>
  </si>
  <si>
    <t>Organización Internacional para Las Migraciones - OIM</t>
  </si>
  <si>
    <t>Saldos Publicaciones-Metodologías para la Paz Usaid</t>
  </si>
  <si>
    <t>La Fundación para el Desarrollo de Medellín,
Promedellín</t>
  </si>
  <si>
    <t>Instituto de Evaluación Tecnológica en Salud</t>
  </si>
  <si>
    <t>Landesa PEPSico</t>
  </si>
  <si>
    <t>Fundación para el Desarrollo Social FES</t>
  </si>
  <si>
    <t>Banco Interamericano de Desarrollo - BID</t>
  </si>
  <si>
    <t>HEGOA I-Contrato Cerrado Se Incluye Saldo de Recuperación</t>
  </si>
  <si>
    <t>Emisora Javeriana Estéreo</t>
  </si>
  <si>
    <t>Administradora Colombiana de Pensiones - COLPENSIONES</t>
  </si>
  <si>
    <t>AES Chivor &amp; Compañía S.C.A E.S.P</t>
  </si>
  <si>
    <t>Asociación Colombiana del Petróleo y Gas</t>
  </si>
  <si>
    <t>Cartagueña de Aseo Total E.S.P.</t>
  </si>
  <si>
    <t>Centro Internacional para la Justicia Transicional - ICTJ</t>
  </si>
  <si>
    <t>Codensa S.A. ESP</t>
  </si>
  <si>
    <t>Concretos Argos S.A.S.</t>
  </si>
  <si>
    <t>Cuenta de Alto Costo</t>
  </si>
  <si>
    <t>Fasecol S.A.S.</t>
  </si>
  <si>
    <t>FEBOR Entidad Cooperativa</t>
  </si>
  <si>
    <t>Instituto de Hidrología Meteorología y Estudios Ambientales</t>
  </si>
  <si>
    <t>Latin Pack S.A.S</t>
  </si>
  <si>
    <t>Metro Línea 1 S.A.S</t>
  </si>
  <si>
    <t>Partners of the Americas</t>
  </si>
  <si>
    <t>Recordati Rare Diseases Colombia SAS</t>
  </si>
  <si>
    <t>Seguros Bolivar S.A.</t>
  </si>
  <si>
    <t>Servicios de Alimentación  N.P. S.A.</t>
  </si>
  <si>
    <t>Supremotos S.A.S</t>
  </si>
  <si>
    <t>Smurfit Kappa</t>
  </si>
  <si>
    <t>Apoyo a la enseñanza (Antes: relación profesor -estudiante)</t>
  </si>
  <si>
    <t>Todos</t>
  </si>
  <si>
    <t>POBLACION</t>
  </si>
  <si>
    <t>Creatividad y Promoción</t>
  </si>
  <si>
    <t>Actividades artísticas en el hospital, por parte de alumnos y profesores de manera voluntaria.</t>
  </si>
  <si>
    <t xml:space="preserve">Eventos y Plataformas </t>
  </si>
  <si>
    <t xml:space="preserve">Agenda Cultural -  Eventos Virtuales </t>
  </si>
  <si>
    <t>Agenda Cultural - Eventos Presenciales</t>
  </si>
  <si>
    <t xml:space="preserve">Agenda Cultural - Eventos Virtuales </t>
  </si>
  <si>
    <t>Eventos Especiales - Javeriana Canta Virtual</t>
  </si>
  <si>
    <t xml:space="preserve">Eventos Especiales - Navidad Javeriana  Presencial </t>
  </si>
  <si>
    <t>Eventos Especiales - Neo Javerianos Virtual</t>
  </si>
  <si>
    <t xml:space="preserve">Miercoles del Cuento </t>
  </si>
  <si>
    <t xml:space="preserve">Miércoles del Cuento </t>
  </si>
  <si>
    <t>Festival anual dedicado al talento musical javeriano</t>
  </si>
  <si>
    <t>Expresión Cultural</t>
  </si>
  <si>
    <t>¡Qué baile Lupita!</t>
  </si>
  <si>
    <t>¿La formación integral o cursos libres?</t>
  </si>
  <si>
    <t>¿Qué le pasa a Lupita?</t>
  </si>
  <si>
    <t>Afro fusión</t>
  </si>
  <si>
    <t>Boogaloo</t>
  </si>
  <si>
    <t>Cartomancia</t>
  </si>
  <si>
    <t>Cha Cha Cha</t>
  </si>
  <si>
    <t>Conociendo tu voz</t>
  </si>
  <si>
    <t>Danza con percusión</t>
  </si>
  <si>
    <t>Danza tradicional</t>
  </si>
  <si>
    <t>Danza y movimiento</t>
  </si>
  <si>
    <t>El arte de hacer reir</t>
  </si>
  <si>
    <t>El teatro una herramienta</t>
  </si>
  <si>
    <t>Estirar y fortalecer</t>
  </si>
  <si>
    <t>Estirar y fortalecer 1</t>
  </si>
  <si>
    <t>Estirar y fortalecer 2</t>
  </si>
  <si>
    <t>Estirar y fortalecer 3</t>
  </si>
  <si>
    <t>Estirar y fortalecer 4</t>
  </si>
  <si>
    <t>Estirar y fortalecer 5</t>
  </si>
  <si>
    <t>Estirar y fotalecer 1</t>
  </si>
  <si>
    <t>Estirar y fotalecer 2</t>
  </si>
  <si>
    <t>Estirar y fotalecer 3</t>
  </si>
  <si>
    <t>Estirar y fotalecer 4</t>
  </si>
  <si>
    <t>Estirar y fotalecer 5</t>
  </si>
  <si>
    <t>Fantasía</t>
  </si>
  <si>
    <t>Fantasía con bandeja</t>
  </si>
  <si>
    <t>Festivalos folclóricos de la música de gaitas</t>
  </si>
  <si>
    <t>Folclor</t>
  </si>
  <si>
    <t>Folclor con bastón</t>
  </si>
  <si>
    <t>Hagalla</t>
  </si>
  <si>
    <t>Jardín en acurela</t>
  </si>
  <si>
    <t>La vida se cuenta</t>
  </si>
  <si>
    <t>Mambo en la habana</t>
  </si>
  <si>
    <t>Música de gaitas</t>
  </si>
  <si>
    <t>Patrones Wayúu</t>
  </si>
  <si>
    <t>Pop árabe</t>
  </si>
  <si>
    <t>Romántico</t>
  </si>
  <si>
    <t xml:space="preserve">Salsa caleña </t>
  </si>
  <si>
    <t>Sanando cantando</t>
  </si>
  <si>
    <t>Seres hechos de historias</t>
  </si>
  <si>
    <t>Seres hechos de historias 1</t>
  </si>
  <si>
    <t>Seres hechos de historias 2</t>
  </si>
  <si>
    <t>Shaabi</t>
  </si>
  <si>
    <t>Shik shak shok</t>
  </si>
  <si>
    <t>Taller virtual / Live acuarela 1</t>
  </si>
  <si>
    <t>Taller virtual / Live acuarela 2</t>
  </si>
  <si>
    <t>Taller virtual / Live acuarela 3</t>
  </si>
  <si>
    <t>Taller virtual / Live coro 1</t>
  </si>
  <si>
    <t>Taller virtual / Live coro 2</t>
  </si>
  <si>
    <t>Taller virtual / Live danza oriental 1</t>
  </si>
  <si>
    <t>Taller virtual / Live danza oriental 2</t>
  </si>
  <si>
    <t>Taller virtual / Live danza para el alma 1</t>
  </si>
  <si>
    <t>Taller virtual / Live danza para el alma 2</t>
  </si>
  <si>
    <t>Taller virtual / Live danza urbana 1</t>
  </si>
  <si>
    <t>Taller virtual / Live danza urbana 2</t>
  </si>
  <si>
    <t>Taller virtual / Live narración oral 1</t>
  </si>
  <si>
    <t>Taller virtual / Live narración oral 2</t>
  </si>
  <si>
    <t>Taller virtual / Live salsa 1</t>
  </si>
  <si>
    <t>Taller virtual / Live salsa 2</t>
  </si>
  <si>
    <t>Taller virtual / Live teatro 1</t>
  </si>
  <si>
    <t>Un mambo en la habana</t>
  </si>
  <si>
    <t>Vida y energía</t>
  </si>
  <si>
    <t>Coro_grupo institucional</t>
  </si>
  <si>
    <t>Danza contemporánea_grupo institucional</t>
  </si>
  <si>
    <t>Salsa_grupo institucional</t>
  </si>
  <si>
    <t>Tango_grupo institucional</t>
  </si>
  <si>
    <t>Teatro_grupo institucional</t>
  </si>
  <si>
    <t>Narración oral_grupo institucional</t>
  </si>
  <si>
    <t>Gaitas y tambores_grupo institucional</t>
  </si>
  <si>
    <t>Danza Árabe_grupo institucional</t>
  </si>
  <si>
    <t>Danza Urbana_grupo institucional</t>
  </si>
  <si>
    <t>Danza Folclórica_grupo institucional</t>
  </si>
  <si>
    <t>Coro_docentes y administrativos</t>
  </si>
  <si>
    <t>Guitarra I_docentes y administrativos</t>
  </si>
  <si>
    <t>Guitarra II_docentes y administrativos</t>
  </si>
  <si>
    <t>Escritura Creativa_docentes y administrativos</t>
  </si>
  <si>
    <t>Acuarela_docentes y administrativos</t>
  </si>
  <si>
    <t>Escritura Creativa II_docentes y administrativos</t>
  </si>
  <si>
    <t>Guitarra I/Canciones de fogata I_docentes y administrativos</t>
  </si>
  <si>
    <t>Guitarra II/ Canciones de Fogata II_docentes y administrativos</t>
  </si>
  <si>
    <t>Patrones en acuarela para telas y agendas_docentes y administrativos</t>
  </si>
  <si>
    <t>¿Cómo contar una historia?_docentes y administrativos</t>
  </si>
  <si>
    <t>Preparando la Navidad_docentes y administrativos</t>
  </si>
  <si>
    <t>POBLACIÓN</t>
  </si>
  <si>
    <t>Grupo Insitucional</t>
  </si>
  <si>
    <t>Aspirantes</t>
  </si>
  <si>
    <t>Integrantes</t>
  </si>
  <si>
    <t>Orquesta</t>
  </si>
  <si>
    <t>Narración Oral</t>
  </si>
  <si>
    <t>fotografía</t>
  </si>
  <si>
    <t>Facultad de Arquitectura</t>
  </si>
  <si>
    <t>Gestión de Proyectos</t>
  </si>
  <si>
    <t>Compromiso Social</t>
  </si>
  <si>
    <t>Selecciones Representativas</t>
  </si>
  <si>
    <t>Selecciones Facultades</t>
  </si>
  <si>
    <t>Sentidos de Vida</t>
  </si>
  <si>
    <t>Accidentes Fuera de la Institución</t>
  </si>
  <si>
    <t>Accidentes en la Institución</t>
  </si>
  <si>
    <t>Accidente en Práctica Deportiva o Lúdica Dentro de la Universidad</t>
  </si>
  <si>
    <t>No Registra Información</t>
  </si>
  <si>
    <t>Accidente en Práctica de la Universidad</t>
  </si>
  <si>
    <t>Fallecimiento de padres</t>
  </si>
  <si>
    <t>Taller de Identidad Javeriana</t>
  </si>
  <si>
    <t>Taller de Diseño de Piezas Gráficas</t>
  </si>
  <si>
    <t xml:space="preserve">Taller de Acompañamiento Tuna Femenina Javeriana </t>
  </si>
  <si>
    <t>Taller de Finanzas Personales y Grupales</t>
  </si>
  <si>
    <t>Taller de Publicidad y Redes Sociales</t>
  </si>
  <si>
    <t>Taller de Identidad Javeriana Grupos de Medicina</t>
  </si>
  <si>
    <t>Bingo Javeriano Apoya Javeriano</t>
  </si>
  <si>
    <t>Taller de Identidad AstroJave</t>
  </si>
  <si>
    <t>ExpoGrupos</t>
  </si>
  <si>
    <t>Participación en Grupos Estudiantiles</t>
  </si>
  <si>
    <t>Taller de acompañamiento al CEPUJ</t>
  </si>
  <si>
    <t>Encuentro de Siembra con Miembros a los Consejos de Facultad</t>
  </si>
  <si>
    <t>Encuentro de Siembra con Herpetología, Periódico Ágora y Derecho Crítico</t>
  </si>
  <si>
    <t>Festival Universitario de Tunas</t>
  </si>
  <si>
    <t>Fiesta del Vecindario</t>
  </si>
  <si>
    <t>Coordinadores</t>
  </si>
  <si>
    <t>Auxilio Fonvivienda</t>
  </si>
  <si>
    <t>Auxilio educación para primaria</t>
  </si>
  <si>
    <t>Auxilio funerario</t>
  </si>
  <si>
    <t>El jardín de rosas: la formación universitaria en enfermería en Bogotá, 1950-1970</t>
  </si>
  <si>
    <t>La espiritualidad del subdesarrollo</t>
  </si>
  <si>
    <t>Tránsitos nostáligicos. Habitando las posibilidades de lo trans y su vinculación con lo monstruoso</t>
  </si>
  <si>
    <t>Antigüedades y nación: coleccionismo de objetos precolombinos y musealización en los Andes, 1892-1915</t>
  </si>
  <si>
    <t xml:space="preserve">Creadoras no hegemónicas </t>
  </si>
  <si>
    <t>Justicia transicional y rendición de cuentas de actores económicos desde abajo: desplegando la palanca de Arquímedes</t>
  </si>
  <si>
    <t>La televisión presidencialista en Colombia, 1954-1974</t>
  </si>
  <si>
    <t>Nostalgias y aspiraciones: vestir, estéticas y tránsitos de las clases medias bogotanas en la segunda mitad del siglo XX</t>
  </si>
  <si>
    <t>Siembra y cosecha de conocimiento
Suyusama: 15 años de construcción de la vida querida
con campesinos e indígenas en Nariño</t>
  </si>
  <si>
    <t xml:space="preserve">Territorio y memoria sin fronteras: nuevas estrategias para pensar </t>
  </si>
  <si>
    <t>Ustedes los pobres, nosotros los ricos: industrias culturales y gusto social en Bogotá, 1940-1970</t>
  </si>
  <si>
    <t>Bernardo Botero Morales</t>
  </si>
  <si>
    <t>Oropéndolas</t>
  </si>
  <si>
    <t>Pandemia</t>
  </si>
  <si>
    <t>En el mar de la duda</t>
  </si>
  <si>
    <t>Las desesperantes horas de ocio. Tiempo y diversión en Bogotá (1849-1900)</t>
  </si>
  <si>
    <t>Instrumentos financieros: análisis desde la gestión corporativa y la información financiera bajo NIIF</t>
  </si>
  <si>
    <t>Estética poshumana: interacciones entre sistemas naturales y artificiales</t>
  </si>
  <si>
    <t>Mundos de creación de los pueblos indígenas</t>
  </si>
  <si>
    <t>Jazz Real Book</t>
  </si>
  <si>
    <t>Fauna marina: bahía de Taganga</t>
  </si>
  <si>
    <t>Fortalece el estado de salud y nutrición de jóvenes y niños:
cocina en familia con amor, utiliza alimentos fuentes
de vitamina E y ácidos grasos monoinsaturados</t>
  </si>
  <si>
    <t>Hitos y voces de nuestra historia: Facultad de Ciencias de la Pontificia Universidad Javeriana</t>
  </si>
  <si>
    <t>Cincuenta años de Contaduría</t>
  </si>
  <si>
    <t xml:space="preserve">Abuso del mercado. Una aproximación desde el derecho comparado </t>
  </si>
  <si>
    <t xml:space="preserve">Gobierno corporativo </t>
  </si>
  <si>
    <t>América Latina: ciclos socioeconómicos y políticos, 1990-2020</t>
  </si>
  <si>
    <t>Miradas locales y problemas regionales de seguridad y justicia en América Latina</t>
  </si>
  <si>
    <t xml:space="preserve">Adriático </t>
  </si>
  <si>
    <t>Aguas dignas, ríos que narran: cuentos y reflexiones nacidos en Charras (Guaviare)</t>
  </si>
  <si>
    <t>Después de la heroica fase de exploración: la historiografía urbana en América Latina</t>
  </si>
  <si>
    <t>La vacunación contra el virus del papiloma humano en Colombia: prácticas y discursos de una tecnología de genero</t>
  </si>
  <si>
    <t>Historias del hecho religioso en Colombia</t>
  </si>
  <si>
    <t>Cátedra Unesco 2018</t>
  </si>
  <si>
    <t>Investigación y formación de docentes en español como lengua extranjera: teoría y práctica</t>
  </si>
  <si>
    <t>Una historia todavía verde. El periodismo ambiental en Colombia</t>
  </si>
  <si>
    <t>Clima de aula, estilo docente y educación para la convivencia y la ciudadanía</t>
  </si>
  <si>
    <t>Enseñanza universitaria: formación, evaluación y reflexión didáctica</t>
  </si>
  <si>
    <t>The adoption of environmental strategies in large Colombian businesses</t>
  </si>
  <si>
    <t>Diálogos con Ignacio Martín Baró sobre conflicto y polarización social</t>
  </si>
  <si>
    <t>"Dicen pero no hacen" Teología de la acción</t>
  </si>
  <si>
    <t>Apuntes de teología para no teólogos</t>
  </si>
  <si>
    <t>Autobiografía y método teológico en John Henry Newman</t>
  </si>
  <si>
    <t>El Evangelio de Mateo orado II</t>
  </si>
  <si>
    <t>La criptología de la enfermedad. Cómo aprendimos a descifrar y corregir enfermedades heredadas</t>
  </si>
  <si>
    <t>Montes de María. Un territorio en disputa</t>
  </si>
  <si>
    <t>Convocatoria de proyectos sociales San Francisco Javier 5</t>
  </si>
  <si>
    <t>Foros Javerianos sobre la  Coyuntura y el Futuro de Colombia: síntesis de propuestas y recomendaciones</t>
  </si>
  <si>
    <t>Informe del Rector al Consejo de Regentes</t>
  </si>
  <si>
    <t>POT</t>
  </si>
  <si>
    <t>La ecología integral: tres contribuciones para entender nuestras relaciones y la realidad de modo diferente</t>
  </si>
  <si>
    <t>Yo soy Luis Carlos Galán</t>
  </si>
  <si>
    <t>Memorias IX Encuentro del Foro Internacional de Innovación Universitaria (FIIU)</t>
  </si>
  <si>
    <t>Catálogo EJAC 2020</t>
  </si>
  <si>
    <t>Entre tierras y límites: desafíos para la gestión ambiental territorial en Trujillo y Restrepo (Valle del Cauca)</t>
  </si>
  <si>
    <t>Pesquisa 55</t>
  </si>
  <si>
    <t>Pesquisa 56</t>
  </si>
  <si>
    <t>Pesquisa 57</t>
  </si>
  <si>
    <t>Pesquisa 58</t>
  </si>
  <si>
    <t>Autobiografía de San Ignacio de Loyola</t>
  </si>
  <si>
    <t>Departamento de Arquitectura</t>
  </si>
  <si>
    <t>Departamento de Artes Escénicas</t>
  </si>
  <si>
    <t>Vicerrectoria del Medio Universitario</t>
  </si>
  <si>
    <t>Biblioteca Centro Ignaciano de Reflexión y Ejercicios CIRE</t>
  </si>
  <si>
    <t>Digital o electrónico</t>
  </si>
  <si>
    <t>Trabajos de Grado</t>
  </si>
  <si>
    <t>Rectoria</t>
  </si>
  <si>
    <t>Vicerrectoria Administrativa</t>
  </si>
  <si>
    <t>Préstamo Interno</t>
  </si>
  <si>
    <t>Uso de Equipos y salas de Estudio</t>
  </si>
  <si>
    <t>Consulta externa</t>
  </si>
  <si>
    <t>Uso de salas de estudio</t>
  </si>
  <si>
    <t>Actividad Especializada Exclusivo para Hardware o Aplicativo</t>
  </si>
  <si>
    <t>Préstamo a Estudiantes</t>
  </si>
  <si>
    <t>Actividad en Laboratorios</t>
  </si>
  <si>
    <t>Salas de Cómputo Fijas</t>
  </si>
  <si>
    <t>Salas de Cómputo Móviles</t>
  </si>
  <si>
    <t>Se deja de reportar desde 2021</t>
  </si>
  <si>
    <t>Dirección de Servicios Universitarios</t>
  </si>
  <si>
    <t>Dirección de Comunicaciones.</t>
  </si>
  <si>
    <t>Dirección de Educación Continua</t>
  </si>
  <si>
    <t>Dirección de Asuntos Estudiantiles</t>
  </si>
  <si>
    <t>Aulas clase</t>
  </si>
  <si>
    <t>Bibliotecas</t>
  </si>
  <si>
    <t>Cafeterias</t>
  </si>
  <si>
    <t>Cancha Volleybol</t>
  </si>
  <si>
    <t>De todo el campus</t>
  </si>
  <si>
    <t>Área Total</t>
  </si>
  <si>
    <t>Ed. Jose Gabriel Maldonado Pisos 1 y 4</t>
  </si>
  <si>
    <t>Ed. Jose Gabriel Maldonado Cyberpro Piso 8</t>
  </si>
  <si>
    <t>Ed. Jose Gabriel Maldonado Pisos 5 y 6</t>
  </si>
  <si>
    <t>Ed. Emilio Arango Rectoria - Audio y Video</t>
  </si>
  <si>
    <t>Ed. Barrientos Lab Cognitivo y Neurociencia</t>
  </si>
  <si>
    <t>Ed. Jose del Carmen Acosta Baños P4</t>
  </si>
  <si>
    <t>Ed. Instituto Genética Humana Consultorio</t>
  </si>
  <si>
    <t>Ed. Husi Piso 4 DTI-Servicios de Alimentación</t>
  </si>
  <si>
    <t>Ed. Jose del Carmen Acosta laboratorio BSL3</t>
  </si>
  <si>
    <t>Ed. Julio Carrizosa Demolición</t>
  </si>
  <si>
    <t>Ed. Gabriel Giraldo Impermeabilización Plazoleta</t>
  </si>
  <si>
    <t>Ed. Jesus E Ramírez Lab Semillas</t>
  </si>
  <si>
    <t>Ed. Felix Restrepo y Carlos Ortiz Oficinas 306-504-619</t>
  </si>
  <si>
    <t>Ed. Guillermo Castro Parquedaderos cubierta impermeabilizacion</t>
  </si>
  <si>
    <t>Ed. Rafael Barrientos Conto - Torreones audio y video</t>
  </si>
  <si>
    <t>Edificio Ático</t>
  </si>
  <si>
    <t>Edificio Carlos Ortiz S.J</t>
  </si>
  <si>
    <t>Edificio Catalán</t>
  </si>
  <si>
    <t>Edificio Clínicas Odontológicas</t>
  </si>
  <si>
    <t>Edificio Jesús María Fernández S.J</t>
  </si>
  <si>
    <t>Edificio Leopoldo Rother</t>
  </si>
  <si>
    <t>Acceso principal PUJ</t>
  </si>
  <si>
    <t>Edificio Fernando Barón S.J</t>
  </si>
  <si>
    <t>Edificio José Rafael Arboleda, S.J</t>
  </si>
  <si>
    <t>Edificio Pedro Arrupe S.J</t>
  </si>
  <si>
    <t>San Cayetano</t>
  </si>
  <si>
    <t>Cafetería Central</t>
  </si>
  <si>
    <t>Casa Navarro</t>
  </si>
  <si>
    <t>Edificio Gerardo Arango S.J.</t>
  </si>
  <si>
    <t>Talleres de Arquitectura</t>
  </si>
  <si>
    <t xml:space="preserve"> Talleres de Diseño Industrial</t>
  </si>
  <si>
    <t xml:space="preserve">Edificio Hernando Arellano S.J. </t>
  </si>
  <si>
    <t>Edificio Casetas de Música</t>
  </si>
  <si>
    <t>Edificio Iemanya</t>
  </si>
  <si>
    <t>Talleres de Diseño Industrial</t>
  </si>
  <si>
    <t>Edificio Pacific Rubiales</t>
  </si>
  <si>
    <t>Calle 42</t>
  </si>
  <si>
    <t>Imbanaco</t>
  </si>
  <si>
    <t>Casa CEA</t>
  </si>
  <si>
    <t>Colegio Mayor San Bartolomé</t>
  </si>
  <si>
    <t>Escalera calle 43</t>
  </si>
  <si>
    <t>Quiosco L'ABET</t>
  </si>
  <si>
    <t>Edificio Palmas</t>
  </si>
  <si>
    <t>Casa Olano</t>
  </si>
  <si>
    <t>Parqueadero Olano</t>
  </si>
  <si>
    <t>Edificio Samán</t>
  </si>
  <si>
    <t>Almendros</t>
  </si>
  <si>
    <t>Casa Loyola</t>
  </si>
  <si>
    <t>Garitea</t>
  </si>
  <si>
    <t>Casa Ceibas</t>
  </si>
  <si>
    <t>Edificio Guayacanes</t>
  </si>
  <si>
    <t xml:space="preserve">Edificio Educon </t>
  </si>
  <si>
    <t>Edificio Cedro Rosado</t>
  </si>
  <si>
    <t>Omicas</t>
  </si>
  <si>
    <t>Casa Santa María Farallones</t>
  </si>
  <si>
    <t>Edificio Educación Continua</t>
  </si>
  <si>
    <t>Casa Villa Javier</t>
  </si>
  <si>
    <t>Centro Empresa</t>
  </si>
  <si>
    <t>Casa Scarpetta</t>
  </si>
  <si>
    <t>Acacias</t>
  </si>
  <si>
    <t>Edificio de laboratorios</t>
  </si>
  <si>
    <t>Edificio Administrativo</t>
  </si>
  <si>
    <t>Local Plotter</t>
  </si>
  <si>
    <t>Local Juan Tapas</t>
  </si>
  <si>
    <t>Edificio De Laboratorios</t>
  </si>
  <si>
    <t>Edificio Don Guillermo Castro</t>
  </si>
  <si>
    <t>Edificio Emilio Arango, S.J.</t>
  </si>
  <si>
    <t>Edificio Jesús Emilio Ramírez, S.J.</t>
  </si>
  <si>
    <t>Edificio José del Carmen Acosta</t>
  </si>
  <si>
    <t>Edificio Rafael Barrientos Conto, Morfología</t>
  </si>
  <si>
    <t>Edificio Nestor Santacoloma</t>
  </si>
  <si>
    <t>Edificio José Gabriel Maldonado, S.J.</t>
  </si>
  <si>
    <t>Edificio Capilla Nuestra Señora Del Camino S.J.</t>
  </si>
  <si>
    <t>Edificio Manuel Briceño Jáuregui, S.J.</t>
  </si>
  <si>
    <t>Edificio Pablo VI</t>
  </si>
  <si>
    <t>Edificio Angel Valtierra, S.J.</t>
  </si>
  <si>
    <t>Edificio Félix Restrepo S.J. y Edificio Carlos Ortiz, S.J.</t>
  </si>
  <si>
    <t>EDIFICIO</t>
  </si>
  <si>
    <t>Cantidad Estudiantes</t>
  </si>
  <si>
    <t>Cantidad Profesores</t>
  </si>
  <si>
    <t>Aspirantes/Integrantes</t>
  </si>
  <si>
    <t>UNIDAD DE ORIGEN</t>
  </si>
  <si>
    <t>Tabla B-1: Inscritos, admitidos y matriculados de primer semestre en programas académicos por facultad</t>
  </si>
  <si>
    <t>Tabla B-7: Graduados según nivel de programa</t>
  </si>
  <si>
    <t>Tabla B-8: Tasas de graduación, permanencia y deserción - Sede Central (Bogotá)</t>
  </si>
  <si>
    <t>Licenciatura en Ciencias Religiosas (Virtual)</t>
  </si>
  <si>
    <t>Tabla B-9: Tasa de estudiantes con respecto al tiempo de graduación, tiempo de graduación promedio y duración esperada en programas académicos de pregrado - Seccional Cali</t>
  </si>
  <si>
    <t>Tabla B-10: Premios Otto de Greiff</t>
  </si>
  <si>
    <t>Tabla B-11: Créditos de estudio</t>
  </si>
  <si>
    <t>Tabla B-12: Becas otorgadas y montos desembolsados según periodo académico por benefactor</t>
  </si>
  <si>
    <t>Tabla B-13: "Ser pilo paga y Generación E"</t>
  </si>
  <si>
    <t>Tabla B-14: Convenios de internacionalización</t>
  </si>
  <si>
    <t># Estudiantes</t>
  </si>
  <si>
    <t>Subespecialización Médico Quirúrgica</t>
  </si>
  <si>
    <t>Detalle</t>
  </si>
  <si>
    <t>Software como Desarrollo Tecnológico</t>
  </si>
  <si>
    <t>Producto Registrado</t>
  </si>
  <si>
    <t>ISI - Primer Cuartil</t>
  </si>
  <si>
    <t>ISI - Cuarto Cuartil</t>
  </si>
  <si>
    <t>ISI - Segundo Cuartil</t>
  </si>
  <si>
    <t>ISI - Tercer Cuartil</t>
  </si>
  <si>
    <t>Scopus - Tercer Cuartil</t>
  </si>
  <si>
    <t>Scopus - Cuarto Cuartil</t>
  </si>
  <si>
    <t>Scopus - Primer Cuartil</t>
  </si>
  <si>
    <t>Scopus - Segundo Cuartil</t>
  </si>
  <si>
    <t>Artículo en Revista Indexada</t>
  </si>
  <si>
    <t>Publindex A1</t>
  </si>
  <si>
    <t>Publindex B</t>
  </si>
  <si>
    <t>Publindex Categoría C</t>
  </si>
  <si>
    <t>Redalyc</t>
  </si>
  <si>
    <t>Scielo</t>
  </si>
  <si>
    <t>Web Of Science</t>
  </si>
  <si>
    <t>Artículo en Revista Aceptada</t>
  </si>
  <si>
    <t>Articulo en Revista Referenciada</t>
  </si>
  <si>
    <t>En una base bibliográfica</t>
  </si>
  <si>
    <t>En dos bases bibliográficas</t>
  </si>
  <si>
    <t>Tabla C-17: Profesores en Programas de Formación</t>
  </si>
  <si>
    <t>Cifra Institucional</t>
  </si>
  <si>
    <t>Tabla B-15: Movilidad nacional estudiantil</t>
  </si>
  <si>
    <t>Tabla B-16: Movilidad internacional estudiantil</t>
  </si>
  <si>
    <t>Convocatoria 883 de Colciencias de 2018</t>
  </si>
  <si>
    <t>Modalidad de actividades</t>
  </si>
  <si>
    <t>Tabla G-3: Asistentes Centro Cultural - Sede Central (Bogotá)</t>
  </si>
  <si>
    <t>Tabla G-4: Asistentes actividades culturales - Seccional Cali</t>
  </si>
  <si>
    <t>Tabla G-7: Centro Javeriano de Formación Deportiva - Sede Central (Bogotá)</t>
  </si>
  <si>
    <t>Tabla G-8: Centro Deportivo - Seccional Cali</t>
  </si>
  <si>
    <t>Tabla G-9: Centro Pastoral San Francisco Javier - Sede Central (Bogotá)</t>
  </si>
  <si>
    <t>Tabla G-10: Centro Pastoral San Francisco Javier - Seccional Cali</t>
  </si>
  <si>
    <t>Tabla G-11: Consultorio Médico - Sede Central (Bogotá)</t>
  </si>
  <si>
    <t>Tabla G-12: Póliza de accidentes - Sede Central (Bogotá)</t>
  </si>
  <si>
    <t>Tabla G-13: Actividades en fomento de la Identidad y Construcción de la Comunidad - Sede Central (Bogotá)</t>
  </si>
  <si>
    <t>Tabla G-14: Profesores y administrativos en actividades de capacitación - Sede Central (Bogotá)</t>
  </si>
  <si>
    <t>Tabla G-15: Capacitación, entrenamiento y desarrollo humano - Sede Central (Bogotá)</t>
  </si>
  <si>
    <t>Tabla G-16: Beneficiarios programas de bienestar</t>
  </si>
  <si>
    <t>Tabla G-17: Participantes actividades de integración - Sede Central (Bogotá)</t>
  </si>
  <si>
    <t>Tabla G-6: Aspirantes e integrantes de grupos culturales y talleres artísticos por facultad- Sede Central (Bogotá)</t>
  </si>
  <si>
    <t>Tabla G-5: Aspirantes e integrantes de los grupos culturales y de expresión artística institucionales. - Sede Central (Bogotá)</t>
  </si>
  <si>
    <t>39</t>
  </si>
  <si>
    <t>245</t>
  </si>
  <si>
    <t>1696</t>
  </si>
  <si>
    <t>319</t>
  </si>
  <si>
    <t>119</t>
  </si>
  <si>
    <t>2658</t>
  </si>
  <si>
    <t>18.647 Estudiantes</t>
  </si>
  <si>
    <t>89</t>
  </si>
  <si>
    <t>88</t>
  </si>
  <si>
    <t>550</t>
  </si>
  <si>
    <t>Especialización Clínica - Odontológica</t>
  </si>
  <si>
    <t>77</t>
  </si>
  <si>
    <t>96</t>
  </si>
  <si>
    <t>359</t>
  </si>
  <si>
    <t>61</t>
  </si>
  <si>
    <t>1255</t>
  </si>
  <si>
    <t>1045,4</t>
  </si>
  <si>
    <t>2187</t>
  </si>
  <si>
    <t>288,9</t>
  </si>
  <si>
    <t>1694</t>
  </si>
  <si>
    <t>1684,4</t>
  </si>
  <si>
    <t>Total (Convocatoria 833 de 2018)</t>
  </si>
  <si>
    <t>4.394</t>
  </si>
  <si>
    <t>149.932</t>
  </si>
  <si>
    <t>Monto de proyectos de consultoría (cifra en millones de pesos)</t>
  </si>
  <si>
    <t>$24.462,73</t>
  </si>
  <si>
    <t>246.322m2</t>
  </si>
  <si>
    <t>Hectáreas del campus (ha)</t>
  </si>
  <si>
    <t>340.669</t>
  </si>
  <si>
    <t>492.024</t>
  </si>
  <si>
    <t>172</t>
  </si>
  <si>
    <t>23</t>
  </si>
  <si>
    <t>30</t>
  </si>
  <si>
    <t>385</t>
  </si>
  <si>
    <t>106</t>
  </si>
  <si>
    <t>721</t>
  </si>
  <si>
    <t>6805</t>
  </si>
  <si>
    <t>398</t>
  </si>
  <si>
    <t>292</t>
  </si>
  <si>
    <t>1.171</t>
  </si>
  <si>
    <t>107</t>
  </si>
  <si>
    <t>94</t>
  </si>
  <si>
    <t>164</t>
  </si>
  <si>
    <t>32</t>
  </si>
  <si>
    <t>369</t>
  </si>
  <si>
    <t>340,5</t>
  </si>
  <si>
    <t>863</t>
  </si>
  <si>
    <t>477,7</t>
  </si>
  <si>
    <t>615</t>
  </si>
  <si>
    <t>630,5</t>
  </si>
  <si>
    <t>204</t>
  </si>
  <si>
    <t>5.910</t>
  </si>
  <si>
    <t>$3.304,57</t>
  </si>
  <si>
    <t>20</t>
  </si>
  <si>
    <t>125.185m2</t>
  </si>
  <si>
    <t>55.738</t>
  </si>
  <si>
    <t>72.668</t>
  </si>
  <si>
    <t>1.425</t>
  </si>
  <si>
    <t>113</t>
  </si>
  <si>
    <t>861</t>
  </si>
  <si>
    <t>3651</t>
  </si>
  <si>
    <t>Tabla C-18: Movilidad de profesores</t>
  </si>
  <si>
    <t>Universidad/Empresa Movilidad</t>
  </si>
  <si>
    <t>Tipo Movilidad</t>
  </si>
  <si>
    <t>Actividad de Movilidad de profesores</t>
  </si>
  <si>
    <t>No especificado</t>
  </si>
  <si>
    <t>Profesores visitantes en la PUJ de Universidades extranjeras</t>
  </si>
  <si>
    <t>Internacional</t>
  </si>
  <si>
    <t>Pasantían en Universidades o Centros de Investigación en el extranjero</t>
  </si>
  <si>
    <t>Profesores extranjeros a la PUJ</t>
  </si>
  <si>
    <t>Profesores de la PUJ al extranjero</t>
  </si>
  <si>
    <t>Pontificia Universidad Javeriana Bogotá</t>
  </si>
  <si>
    <t>Conferencista</t>
  </si>
  <si>
    <t>Independiente</t>
  </si>
  <si>
    <t>Fundacion Santafé de Bogotá</t>
  </si>
  <si>
    <t>Ut Health San Antonio Texas</t>
  </si>
  <si>
    <t>Cmc Women'S Institute</t>
  </si>
  <si>
    <t>Cornell University</t>
  </si>
  <si>
    <t>Fundación Arturo Calle</t>
  </si>
  <si>
    <t>Fundación Cardiovascular de Colombia</t>
  </si>
  <si>
    <t>Fundación Clínica Valle del Lili</t>
  </si>
  <si>
    <t>Hospital Universitario Virgen de la Nieves</t>
  </si>
  <si>
    <t>Johns Hopkins</t>
  </si>
  <si>
    <t>Obstetrics &amp; Gynecology Minimally Invasive and Endoscopic Surgery</t>
  </si>
  <si>
    <t>Oregon Health Science Hospital</t>
  </si>
  <si>
    <t>Porivedence Womens Clinic</t>
  </si>
  <si>
    <t>Universidad Católica del Uruguay</t>
  </si>
  <si>
    <t>Universidad de Sao Paulo (USP)</t>
  </si>
  <si>
    <t>Universidad de Texas</t>
  </si>
  <si>
    <t>Universidad Internacional de la Florida</t>
  </si>
  <si>
    <t>University of Houston</t>
  </si>
  <si>
    <t>Academia de Consultores</t>
  </si>
  <si>
    <t>Accenture</t>
  </si>
  <si>
    <t xml:space="preserve">Akountgo
</t>
  </si>
  <si>
    <t>Alta Especialidad en Medicina Integral de Sueño</t>
  </si>
  <si>
    <t>Artista Independiente</t>
  </si>
  <si>
    <t>Asociación de Bancos de Alimentos de Colombia 
(ABACO)</t>
  </si>
  <si>
    <t>Asotepros</t>
  </si>
  <si>
    <t>Aston University</t>
  </si>
  <si>
    <t>Autoridad Nacional de Televisión de Colombia - (ANTV)</t>
  </si>
  <si>
    <t>Baylor College</t>
  </si>
  <si>
    <t>Binghamton University Institute for Genocide and Mass Atrocity Prevention</t>
  </si>
  <si>
    <t>Birmingham University</t>
  </si>
  <si>
    <t>Brain, Music and Sound (Brams)</t>
  </si>
  <si>
    <t>Café Amor Perfecto</t>
  </si>
  <si>
    <t>Campo Abierto</t>
  </si>
  <si>
    <t>Canapro</t>
  </si>
  <si>
    <t>Capes - Mec</t>
  </si>
  <si>
    <t>Cátedra Latinoamericana de Narrativas Transmedia</t>
  </si>
  <si>
    <t>Cemfi - Centro de Estudios Monetarios y Financieros</t>
  </si>
  <si>
    <t>Centro de Formación - Sanación e Investigación Transpersonal</t>
  </si>
  <si>
    <t>Centro de Perfeccionamiento y Altos Estudios de Seguridad</t>
  </si>
  <si>
    <t>Centro Universitrio de Sherbrooke</t>
  </si>
  <si>
    <t>Cepal</t>
  </si>
  <si>
    <t>Ciesas &amp; Clacso</t>
  </si>
  <si>
    <t>City University of New York</t>
  </si>
  <si>
    <t xml:space="preserve">City University of New York, Baruch College, Zicklin School of Business
</t>
  </si>
  <si>
    <t>Cleveland Clinic Florida </t>
  </si>
  <si>
    <t>Clínica del Country</t>
  </si>
  <si>
    <t>Comisión de la Verdad</t>
  </si>
  <si>
    <t>Comisión de Regulación de Comunicaciones (CRC)</t>
  </si>
  <si>
    <t>Conceptos Plásticos</t>
  </si>
  <si>
    <t>Consultor Independiente</t>
  </si>
  <si>
    <t>Convierte Más</t>
  </si>
  <si>
    <t>Cooperativa Financiera - Confiar</t>
  </si>
  <si>
    <t>Corporación Universitaria Minuto de Dios - Uniminuto</t>
  </si>
  <si>
    <t>Deltax</t>
  </si>
  <si>
    <t>Diario el País</t>
  </si>
  <si>
    <t>Doble Impacto</t>
  </si>
  <si>
    <t>Doble Impacto, Chile</t>
  </si>
  <si>
    <t>Durham University</t>
  </si>
  <si>
    <t>El Tuerto Pictures</t>
  </si>
  <si>
    <t>Escuela Militar de Cadetes General Jose Maria Cordova</t>
  </si>
  <si>
    <t>Escuela Nacional de Antropología e Historia - ENAH</t>
  </si>
  <si>
    <t>Escuela Superior de Administración Publica - ESAP</t>
  </si>
  <si>
    <t>Exviceministro Salud</t>
  </si>
  <si>
    <t>EY Alemania</t>
  </si>
  <si>
    <t>EY Colombia</t>
  </si>
  <si>
    <t>Fescol</t>
  </si>
  <si>
    <t>Flacso - Chile</t>
  </si>
  <si>
    <t>Foro Italiano de Seguridad Urbana</t>
  </si>
  <si>
    <t>Fundación al Verde Vivo</t>
  </si>
  <si>
    <t>Fundacion Conde de la Valenciana</t>
  </si>
  <si>
    <t>Fundación Neumológica Colombiana</t>
  </si>
  <si>
    <t>Fundación Patrimonio Fílmico Colombiano </t>
  </si>
  <si>
    <t>Fundación Universitaria Autónoma de las Américas</t>
  </si>
  <si>
    <t>Glovo</t>
  </si>
  <si>
    <t>Grupo Lilouli</t>
  </si>
  <si>
    <t>Gumbiner Interamerican Strategies</t>
  </si>
  <si>
    <t>Harvard Medical School</t>
  </si>
  <si>
    <t>Harvard Mgh</t>
  </si>
  <si>
    <t>Hilton International</t>
  </si>
  <si>
    <t>Hospital Clinic Barcelona</t>
  </si>
  <si>
    <t>Hospital de la Misericordia</t>
  </si>
  <si>
    <t>Hospital de Vall D’Hebrón de Barcelona</t>
  </si>
  <si>
    <t>Hospital Infantil en Nueva Orleans</t>
  </si>
  <si>
    <t>Hospital Sant Joan de Déu de Barcelona</t>
  </si>
  <si>
    <t>Hospital Universitario de Montepríncipe</t>
  </si>
  <si>
    <t>Hospital Universitario Mayor Méderi</t>
  </si>
  <si>
    <t>Hospital Universitario Meredí</t>
  </si>
  <si>
    <t>Huevos Santa Reyes</t>
  </si>
  <si>
    <t>Humboldt State University</t>
  </si>
  <si>
    <t>Ilepaz</t>
  </si>
  <si>
    <t>Institución Etnoeducativa e Inclusiva Antonia Santos</t>
  </si>
  <si>
    <t>Instituto de Oftalmología Fundacion Conde de Valenciana</t>
  </si>
  <si>
    <t>Instituto Nacional de Enfermedades Respiratorias "Ismael Cosio Villegas"</t>
  </si>
  <si>
    <t>Instituto Nacional de Pediatría</t>
  </si>
  <si>
    <t>Instituto Oftalmológico Dr. Bitran</t>
  </si>
  <si>
    <t>Instituto para Evitar la Ceguera en Ciudad de México</t>
  </si>
  <si>
    <t>Instituto para la Seguridad y la Democracia, México</t>
  </si>
  <si>
    <t>Isesalud</t>
  </si>
  <si>
    <t>Jagiellonian University in Kraków</t>
  </si>
  <si>
    <t>Jep</t>
  </si>
  <si>
    <t>John Hopkins University</t>
  </si>
  <si>
    <t>Kenyatta University</t>
  </si>
  <si>
    <t>Kenia</t>
  </si>
  <si>
    <t>Keralti</t>
  </si>
  <si>
    <t>Knowledgelab Mesoamerica</t>
  </si>
  <si>
    <t>Limburg Clinical Research Center</t>
  </si>
  <si>
    <t>London School of Economics</t>
  </si>
  <si>
    <t xml:space="preserve">Macquarie Business School, Department of Accounting &amp; Corporate Governance|
Macquarie University
</t>
  </si>
  <si>
    <t>Marketing Manager Aprendamos</t>
  </si>
  <si>
    <t>Médicos sin Fronteras</t>
  </si>
  <si>
    <t>Museo Colonial de Colombia</t>
  </si>
  <si>
    <t>Neurovascular Surgery &amp; Endovascular Neurosurgery</t>
  </si>
  <si>
    <t>Nortwestern University</t>
  </si>
  <si>
    <t>Oklahoma State University</t>
  </si>
  <si>
    <t>OMS Guyana</t>
  </si>
  <si>
    <t>Pomona College</t>
  </si>
  <si>
    <t>Procurement Specialist Banco Interamericano de Desarrollo</t>
  </si>
  <si>
    <t>Progerente</t>
  </si>
  <si>
    <t>Programa Equilibrio</t>
  </si>
  <si>
    <t>Public Lab</t>
  </si>
  <si>
    <t>PUJ</t>
  </si>
  <si>
    <t>Redsalud Chile</t>
  </si>
  <si>
    <t>Renové</t>
  </si>
  <si>
    <t>Resguardo Indígena de Tacueyó, Municipio de Toribio Cauca</t>
  </si>
  <si>
    <t>RTVC</t>
  </si>
  <si>
    <t>Rush University Medical Center</t>
  </si>
  <si>
    <t>Rutgers University, Rutgers Business School - Newark</t>
  </si>
  <si>
    <t>Secretaría de Educación del Distrito</t>
  </si>
  <si>
    <t>Señal Colombia  </t>
  </si>
  <si>
    <t>Si Señor Agencia</t>
  </si>
  <si>
    <t xml:space="preserve">Simon Fraser University, Beedie School of Business
</t>
  </si>
  <si>
    <t>Sociedad Colombiana de Otorrinolaringología</t>
  </si>
  <si>
    <t>Sociedad Española de Anatomía Patológica</t>
  </si>
  <si>
    <t>Sociedad Española de Medicina Geriátrica</t>
  </si>
  <si>
    <t>Sociedad Psicoanalítica Freudiana de Colombia</t>
  </si>
  <si>
    <t>Suny Downstate Medical Center</t>
  </si>
  <si>
    <t>Superfinanciera</t>
  </si>
  <si>
    <t>Tesis Meritoria Programa de Administración de Empresas PUJ</t>
  </si>
  <si>
    <t>The Auschwitz Institute for The Prevention of Genocide and Mass Atrocities</t>
  </si>
  <si>
    <t>The Bc Lab</t>
  </si>
  <si>
    <t>The Hong Kong Polytechnic University, School of Accounting and Finance</t>
  </si>
  <si>
    <t>Hong Kong</t>
  </si>
  <si>
    <t>Toulouse School of Management (TSM)</t>
  </si>
  <si>
    <t>Unidad Administrativa Especial de Organizaciones Solidarias</t>
  </si>
  <si>
    <t>Unidad de Búsquedas</t>
  </si>
  <si>
    <t>Unión de Costureros</t>
  </si>
  <si>
    <t>Universidad Anáhuac - México</t>
  </si>
  <si>
    <t>Universidad Autónoma de Manizales</t>
  </si>
  <si>
    <t>Universidad Científica del Sur</t>
  </si>
  <si>
    <t>Universidad de Berna</t>
  </si>
  <si>
    <t>Universidad de Cartagena</t>
  </si>
  <si>
    <t>Universidad de Ciencias de la Salud Suny</t>
  </si>
  <si>
    <t>Universidad de Cundinamarca - UDEC</t>
  </si>
  <si>
    <t>Universidad de Durham</t>
  </si>
  <si>
    <t>Universidad de Especialidades del Espíritu Santo y Eq - Lab</t>
  </si>
  <si>
    <t>Universidad de Harvard</t>
  </si>
  <si>
    <t>Universidad de la Rioja</t>
  </si>
  <si>
    <t>Universidad de Maastrict</t>
  </si>
  <si>
    <t>Universidad de Miami Miller School</t>
  </si>
  <si>
    <t>Universidad de Notre Dame</t>
  </si>
  <si>
    <t>Universidad de Oxford</t>
  </si>
  <si>
    <t>Universidad de Santiago de Chile</t>
  </si>
  <si>
    <t>Universidad de Wisconsin - Madison</t>
  </si>
  <si>
    <t>Universidad de Yale</t>
  </si>
  <si>
    <t>Universidad del Atlántico</t>
  </si>
  <si>
    <t>Universidad del Quindío</t>
  </si>
  <si>
    <t>Universidad del Valle de México</t>
  </si>
  <si>
    <t>Universidad Deusto</t>
  </si>
  <si>
    <t>Universidad Federal de Santa María</t>
  </si>
  <si>
    <t>Universidad Iberoamericana de México</t>
  </si>
  <si>
    <t>Universidad INCCA de Colombia</t>
  </si>
  <si>
    <t>Universidad Michoacana de San Nicolás
Hidalgo</t>
  </si>
  <si>
    <t>Universidad Nacional Autónoma de México</t>
  </si>
  <si>
    <t>Universidad Nacional de Australia</t>
  </si>
  <si>
    <t>Universidad Nacional de Costa Rica</t>
  </si>
  <si>
    <t>Universidad Nacional de la Plata</t>
  </si>
  <si>
    <t>Universidad Pedagógica Nacional de México</t>
  </si>
  <si>
    <t>Universidad Pompeu Fabra Barcelona</t>
  </si>
  <si>
    <t>Universidad Purdue</t>
  </si>
  <si>
    <t>Universidad UNAM</t>
  </si>
  <si>
    <t>University Irving Medical Center</t>
  </si>
  <si>
    <t>University of California Davis</t>
  </si>
  <si>
    <t>University of Lethbridge, Calgary, Alberta - Canadá</t>
  </si>
  <si>
    <t>University of Limpopo, School of Accountancy</t>
  </si>
  <si>
    <t>University of North Carolina</t>
  </si>
  <si>
    <t>University of North Texas</t>
  </si>
  <si>
    <t>University of Toronto</t>
  </si>
  <si>
    <t>University of Washington</t>
  </si>
  <si>
    <t>Western University London</t>
  </si>
  <si>
    <t>Wilfrid Laurier University, Canadá</t>
  </si>
  <si>
    <t>Winnipeg Police Service</t>
  </si>
  <si>
    <t>World Bank</t>
  </si>
  <si>
    <t>Zörba Lácteos</t>
  </si>
  <si>
    <t>Desarrollo de Conferencia en I Congreso Internacional de Enfermería Oncológica Pediátrica “Reconociendo las Mejores Prácticas en el Cuidado al Niño con Cáncer”</t>
  </si>
  <si>
    <t>Desarrollo de Conferencia en II Encuentro Virtual y V Encuentro Internacional 
en Salud Colectiva</t>
  </si>
  <si>
    <t>Desarrollo de conferencia en modalidad Webinar: Experiencia en el Cuidado Perioperatorio del Paciente con Cardiopatías Congénitas</t>
  </si>
  <si>
    <t>Desarrollo de conferencia en modalidad webinar: Experiencia en la Titulación de Medicamentos.</t>
  </si>
  <si>
    <t>Desarrollo de conferencia en modalidad Webinar: Experiencias investigativas en estilos de vida en salud, intervenciones educativas y de automanejo del paciente crónico y su familia</t>
  </si>
  <si>
    <t>Desarrollo de conferencia en modalidad Webinar: Introducción a la Práctica Basada en Evidencia.</t>
  </si>
  <si>
    <t>Desarrollo de conferencia en modalidad Webinar: Investigación desde Enfermería: Una mirada desde la Salud Pública</t>
  </si>
  <si>
    <t>Desarrollo de conferencia en modalidad Webinar: Salud Pública en Estados Unidos.</t>
  </si>
  <si>
    <t>Desarrollo de Conferencia en X Simposio de Actualización en Cuidado Crítico - REINECC</t>
  </si>
  <si>
    <t>Dictar clases magistrales</t>
  </si>
  <si>
    <t>Chicago University</t>
  </si>
  <si>
    <t>Fundacion Universitaria Monserrate - Unimonserrate</t>
  </si>
  <si>
    <t>Portland State University</t>
  </si>
  <si>
    <t>Universidad Santo Tomas</t>
  </si>
  <si>
    <t>Universitaria Agustiniana - Uniagustiniana</t>
  </si>
  <si>
    <t>Centre for The Microeconomic Analysis of Public Policy</t>
  </si>
  <si>
    <t>Centre National de la Recherche Scientifique</t>
  </si>
  <si>
    <t>Columbia University</t>
  </si>
  <si>
    <t>Consultores Privados</t>
  </si>
  <si>
    <t>Denison University</t>
  </si>
  <si>
    <t>Facebook</t>
  </si>
  <si>
    <t>Gettysburg College</t>
  </si>
  <si>
    <t>Illinois State University</t>
  </si>
  <si>
    <t>Infoamazonía</t>
  </si>
  <si>
    <t>Instituto Humboldt</t>
  </si>
  <si>
    <t>King’S College London</t>
  </si>
  <si>
    <t>Louisiana State University</t>
  </si>
  <si>
    <t>Massachusetts Institute of Technology</t>
  </si>
  <si>
    <t>Menlo College</t>
  </si>
  <si>
    <t>New York University</t>
  </si>
  <si>
    <t>Observatorio Colombiano de Ciencia y Tecnología</t>
  </si>
  <si>
    <t>Particular</t>
  </si>
  <si>
    <t>Salud Con Lupa</t>
  </si>
  <si>
    <t>Santa Clara University</t>
  </si>
  <si>
    <t>Toulouse School of Economics</t>
  </si>
  <si>
    <t>Universidad de Breda</t>
  </si>
  <si>
    <t>Universidad de Georgia</t>
  </si>
  <si>
    <t>Universidad de Queensland</t>
  </si>
  <si>
    <t>University of California, Davis</t>
  </si>
  <si>
    <t>University of Southern California Usc Sol Price School of Public Policy</t>
  </si>
  <si>
    <t>Virginia Tech University</t>
  </si>
  <si>
    <t>Zicklin School of Business</t>
  </si>
  <si>
    <t>Dictar Taller</t>
  </si>
  <si>
    <t>Banco Davivienda</t>
  </si>
  <si>
    <t>Cincinnati Brewing Heritage Trail</t>
  </si>
  <si>
    <t>Cincinnati Hispanic Chamber of Commerce</t>
  </si>
  <si>
    <t>Management Solutions</t>
  </si>
  <si>
    <t>Pyndele</t>
  </si>
  <si>
    <t>The Ventilator Project</t>
  </si>
  <si>
    <t>Universidad de Medellín</t>
  </si>
  <si>
    <t>Complutense University of Madrid</t>
  </si>
  <si>
    <t xml:space="preserve">Evaluador </t>
  </si>
  <si>
    <t>Universidade Federal de Santa Maria</t>
  </si>
  <si>
    <t>Tufts University</t>
  </si>
  <si>
    <t>Universidad de la República del Uruguay</t>
  </si>
  <si>
    <t>Movilidad saliente</t>
  </si>
  <si>
    <t>Facultad de Estudios Ambietnales y Rurales</t>
  </si>
  <si>
    <t>Universität Leipzig</t>
  </si>
  <si>
    <t>Proyecto</t>
  </si>
  <si>
    <t>Banco de México</t>
  </si>
  <si>
    <t>Australian Catholic University, Bussines and Law School</t>
  </si>
  <si>
    <t>Banco de la República</t>
  </si>
  <si>
    <t>Cunef Universidad</t>
  </si>
  <si>
    <t>Emory University</t>
  </si>
  <si>
    <t>Erasmus School of Economics</t>
  </si>
  <si>
    <t>Esade Business School</t>
  </si>
  <si>
    <t>George Mason University</t>
  </si>
  <si>
    <t>Incae Business School</t>
  </si>
  <si>
    <t>Iowa State University</t>
  </si>
  <si>
    <t>Rice University</t>
  </si>
  <si>
    <t>Tepper School of Business</t>
  </si>
  <si>
    <t>Universidad Carlos III</t>
  </si>
  <si>
    <t>Universidad de Piura</t>
  </si>
  <si>
    <t>University of California, los Ángeles - UCLA</t>
  </si>
  <si>
    <t>University of California, Santa Barbara</t>
  </si>
  <si>
    <t>University of Illinois At Urbana - Champaign</t>
  </si>
  <si>
    <t>University of Maryland</t>
  </si>
  <si>
    <t>University of Minnesota</t>
  </si>
  <si>
    <t>University of North Carolina At Chapel Hill</t>
  </si>
  <si>
    <t>University of Southern Denmark, Research Centre for Computational &amp; Organisational Cognition</t>
  </si>
  <si>
    <t xml:space="preserve">Seminario </t>
  </si>
  <si>
    <t xml:space="preserve"> Estancia de investigación</t>
  </si>
  <si>
    <t>European Social Simulation Association (ESSA)</t>
  </si>
  <si>
    <t>Asamblea - Asistente</t>
  </si>
  <si>
    <t>Iachr</t>
  </si>
  <si>
    <t>Kings College London</t>
  </si>
  <si>
    <t>UNIFESP</t>
  </si>
  <si>
    <t>International Nuremberg Principles Academy</t>
  </si>
  <si>
    <t>Asamblea - Ponente</t>
  </si>
  <si>
    <t>La Haya - Community Justice</t>
  </si>
  <si>
    <t>Law and Society Association</t>
  </si>
  <si>
    <t>Overseas Development Institute</t>
  </si>
  <si>
    <t>Universidad de Buenos Aires y Universidad de California los Ángeles - UCLA</t>
  </si>
  <si>
    <t>Clase - Docente</t>
  </si>
  <si>
    <t>Cámara de Comercio del Putumayo</t>
  </si>
  <si>
    <t>Fundacion Universitaria de Ciencias de la Salud</t>
  </si>
  <si>
    <t>Nova Southeastern University</t>
  </si>
  <si>
    <t>Universidad Federal de Bahia</t>
  </si>
  <si>
    <t>Universidad Pontificia Bolivariana y Pontificia Universidad Javeriana</t>
  </si>
  <si>
    <t>Donaueschingen Musik Tage</t>
  </si>
  <si>
    <t>Concierto - Artista</t>
  </si>
  <si>
    <t>Banda Departamental del Valle</t>
  </si>
  <si>
    <t>Museum der Kulturen Basel</t>
  </si>
  <si>
    <t>Conferencia - Asistente</t>
  </si>
  <si>
    <t>Colegio de Ingenieros del Perú</t>
  </si>
  <si>
    <t>Global Summit of Integrated Reporting Communities</t>
  </si>
  <si>
    <t>Investigaciones Que Impactan - Sciencedirect</t>
  </si>
  <si>
    <t>IV Qualitative Research and Critical Accounting (QRCA)</t>
  </si>
  <si>
    <t>Red de Investigación en Ciencias Económicas, Administrativas y Contables - Rediceac</t>
  </si>
  <si>
    <t>Universidad Viña del Mar</t>
  </si>
  <si>
    <t>Valued Stakeholder Briefing: The Value Reporting Foundation’S Consolidation With Ifrs Foundation and Cdsb</t>
  </si>
  <si>
    <t>Valued Stakeholder Briefing: The Value Reporting Foundation’S Consolidation With Ifrs Foundation and CDSB</t>
  </si>
  <si>
    <t>Webinar 17º Circuito Técnico - Relato Integrado</t>
  </si>
  <si>
    <t>XV Encuentro de Profesores de Revisoría Fiscal</t>
  </si>
  <si>
    <t>Spatia</t>
  </si>
  <si>
    <t>Conferencia - Ponente</t>
  </si>
  <si>
    <t>Southern Economic Association 91St Annual Meeting</t>
  </si>
  <si>
    <t>Asociación Latinoamericana de Escuelas y Facultades de Enfermería Aladefe</t>
  </si>
  <si>
    <t>Centro de Investigación Internacional ISEOR</t>
  </si>
  <si>
    <t>Cetys Universidad</t>
  </si>
  <si>
    <t>Instituto Politécnico de Lisboa</t>
  </si>
  <si>
    <t>Leer Workshop on Experimental Evidence in Education Economics</t>
  </si>
  <si>
    <t>Pontificia Universidad Católica de Perú</t>
  </si>
  <si>
    <t>Pontificia Universidad Javeriana - Fundación Hospital Infantil la Misericordia</t>
  </si>
  <si>
    <t>Universidad de Manizales</t>
  </si>
  <si>
    <t>29Th Congreso Internacional de Economía Feminista Iaffe 2021 - Rice University</t>
  </si>
  <si>
    <t>2Nd International Conference on Artificial Intelligence and Robotics</t>
  </si>
  <si>
    <t>Singapur</t>
  </si>
  <si>
    <t>79Th Annual Midwest Political Science Conference</t>
  </si>
  <si>
    <t>Academia Mexicana de Fenomenología e Investigación Cualitativa en Enfermería y Salud A.C</t>
  </si>
  <si>
    <t>Accademia di Belle Arti di Bologna</t>
  </si>
  <si>
    <t>Actualicese</t>
  </si>
  <si>
    <t>Airbnb y Connectamericas</t>
  </si>
  <si>
    <t>Alcaldía Municipal de Guasca</t>
  </si>
  <si>
    <t>Alcar Nacional 2021</t>
  </si>
  <si>
    <t>Annual Conference of The European Association of Environmental and Resource Economists</t>
  </si>
  <si>
    <t>Asociación Boliviana de Investigadores de la Comunicación (ABOIC) y Centro Internacional de Estudios Superiores de Comunicación para América Latina (Ciespal)</t>
  </si>
  <si>
    <t>Asociación Colombiana de Investigadores en Comunicación</t>
  </si>
  <si>
    <t>Asociación Iberoamericana de Marketing</t>
  </si>
  <si>
    <t>Asociación Latinoamericana de Investigadores de la Comunicación</t>
  </si>
  <si>
    <t>Bid Lab, Laboratorio de Innovación Grupo Bid, The Catholic University of America y Universidades Latinoamericanas</t>
  </si>
  <si>
    <t>Birkbeck College</t>
  </si>
  <si>
    <t>Centre de Recherche Sur Les Transformations Et Innovation Sociales 
(CRITS)</t>
  </si>
  <si>
    <t>Centro Iberoamericano de Estudios Internacionales Cibeicentro Iberoamericano de Estudios Internacionales Cibei</t>
  </si>
  <si>
    <t>Centro Internacional de Estudios Superiores de Comunicación para América Latina (Ciespal)</t>
  </si>
  <si>
    <t>Comisión Primera de Cámara de Representantes</t>
  </si>
  <si>
    <t>Concejo de Bogotá</t>
  </si>
  <si>
    <t>Conferencia Interamericana de Contabilidad AIC</t>
  </si>
  <si>
    <t>Contaduría General de la Nación</t>
  </si>
  <si>
    <t>El Colegio de México, Ciudad de México</t>
  </si>
  <si>
    <t>El Colegio de San Luis</t>
  </si>
  <si>
    <t>Emory University, Atlanta</t>
  </si>
  <si>
    <t>Escuela Superior Tecnológica de Artes Debora Arango</t>
  </si>
  <si>
    <t>Fedesarrollo</t>
  </si>
  <si>
    <t>Fields Institute</t>
  </si>
  <si>
    <t>Fondo de Cultura Económica</t>
  </si>
  <si>
    <t>Fundación Colegio Marymount</t>
  </si>
  <si>
    <t>Fundación Festival Internacional de Historia</t>
  </si>
  <si>
    <t>Fundacion Mediar</t>
  </si>
  <si>
    <t>Fundación WWB Colombia</t>
  </si>
  <si>
    <t>III Congreso Anual de la Red Investigadores de Economía 2021: el Uso De microdatos para el Avance de la Política Económica y Social Banco de la República / Universidad EAFIT</t>
  </si>
  <si>
    <t>Incp - Instituto Nacional de Contadores Públicos</t>
  </si>
  <si>
    <t>Instituto Nacional de Antropología e Historia, México</t>
  </si>
  <si>
    <t>Instituto Nacional de Cancerología y la Red Nacional de Investigación en Cáncer</t>
  </si>
  <si>
    <t>ISA</t>
  </si>
  <si>
    <t>Knowledge Platform Unnial Conference</t>
  </si>
  <si>
    <t>Kraks Fond - Institute for Urban Economic Research, University of Copenhagen</t>
  </si>
  <si>
    <t>La Silla Vacía</t>
  </si>
  <si>
    <t>Lacea Lames Annual Meeting, Universidad del Rosario</t>
  </si>
  <si>
    <t>Mesa de Economía del Cuidado de Antioquia</t>
  </si>
  <si>
    <t>Mesa de Economía Feminista. Observatorio Fiscal, Fescol y Quanta</t>
  </si>
  <si>
    <t>Network for Early Career Researchers in Sustainability Transitions (NEST)</t>
  </si>
  <si>
    <t>Malta</t>
  </si>
  <si>
    <t>Oducal</t>
  </si>
  <si>
    <t>Red Cultural del Banco de la República - Medellín y Universidad de Antioquia</t>
  </si>
  <si>
    <t>Red Iberoamericana de Historiadoras</t>
  </si>
  <si>
    <t>Red Iberoamericana de Universidades Promotoras de Salud - Universidad de Sao Paulo - USP</t>
  </si>
  <si>
    <t>Red Internacional de Enfermería Quirúrgica - Redienqui</t>
  </si>
  <si>
    <t>Riat Clacso</t>
  </si>
  <si>
    <t>Russian Academy of Sciences</t>
  </si>
  <si>
    <t>Sanatorio Allende</t>
  </si>
  <si>
    <t>Scientex Conferences</t>
  </si>
  <si>
    <t>Senado de la República</t>
  </si>
  <si>
    <t>Social Accountability International, Partners of The Americas</t>
  </si>
  <si>
    <t>Sociedad Colombiana de Cardiología y Cirugía Cardiovascular</t>
  </si>
  <si>
    <t>Subsecretaría de Equidad de Género, Secretaría de Bienestar Social, Alcaldía de Cali</t>
  </si>
  <si>
    <t>Universidad - Colegio Mayor de Cundinamarca</t>
  </si>
  <si>
    <t>Universidad Agustiniana</t>
  </si>
  <si>
    <t>Universidad Andina Simón Bolívar</t>
  </si>
  <si>
    <t>Universidad Autónoma Benito Juárez de Oaxaca</t>
  </si>
  <si>
    <t>Universidad Central de Venezuela</t>
  </si>
  <si>
    <t>Universidad de Comillas</t>
  </si>
  <si>
    <t>Universidad de Guanajuato</t>
  </si>
  <si>
    <t>Universidad de Harvard / MIT</t>
  </si>
  <si>
    <t>Universidad de la Republica</t>
  </si>
  <si>
    <t>Universidad de Loyola</t>
  </si>
  <si>
    <t>Universidad de París</t>
  </si>
  <si>
    <t>Universidad de Playa Ancha</t>
  </si>
  <si>
    <t>Universidad Distrital - Francisco Jose de Caldas</t>
  </si>
  <si>
    <t>Universidad Tecnológica Nacional - UTN</t>
  </si>
  <si>
    <t>Universidade Anhembi Morumbi</t>
  </si>
  <si>
    <t>Universitè de la Rèunion,</t>
  </si>
  <si>
    <t>Université Paris 1 Panthéon - Sorbonne</t>
  </si>
  <si>
    <t>University of Oslo and Nordic Institute for Studies in Innovation, Research and Education (Nifu), Oslo (Nor)</t>
  </si>
  <si>
    <t>Noruega</t>
  </si>
  <si>
    <t>Visible Evidence 2021</t>
  </si>
  <si>
    <t>Workshop de Finanzas. Universidades Javeriana, de los Andes, del Rosario y CESA</t>
  </si>
  <si>
    <t>Asociación Colombiana de Medicina Interna</t>
  </si>
  <si>
    <t>Asociación Colombiana de Endocrinología, Diabetes y Metabolismo</t>
  </si>
  <si>
    <t>Amir: Asociación de Médicos Internos y Residentes</t>
  </si>
  <si>
    <t>Asociación Colombiana de Genética Humana</t>
  </si>
  <si>
    <t>Asociación Colombiana de Neumología y Cirugía de Tórax</t>
  </si>
  <si>
    <t>Asociación Colombiana Genética Humana</t>
  </si>
  <si>
    <t>Asociación Mexicana de Medicina de la Reproducción, Ac</t>
  </si>
  <si>
    <t>Asociación Nacional de Urólogos</t>
  </si>
  <si>
    <t>Ciriec Internacional</t>
  </si>
  <si>
    <t>Colegio Mexicano de Inmunología Clínica y Alergia A.C</t>
  </si>
  <si>
    <t>Fecoopnordeste</t>
  </si>
  <si>
    <t>Fundación para la Investigación en Dermatología y Reumatología</t>
  </si>
  <si>
    <t>Hospital Universitario Mayor: Mederi</t>
  </si>
  <si>
    <t>International Society on Toxinology</t>
  </si>
  <si>
    <t>Red Iberoamericana de Alteraciones Vasculares en Trastornos del Embarazo</t>
  </si>
  <si>
    <t>Sociedad Chilena de Enfermedades Respiratorias</t>
  </si>
  <si>
    <t>Sociedad Colombiana de Cardiología Cardiovascular</t>
  </si>
  <si>
    <t>Sociedad Latinoamericana de Interacción Materno Fetal y Placenta ( SLIMP)</t>
  </si>
  <si>
    <t>Universidad Autónoma de México</t>
  </si>
  <si>
    <t>Universidad el Bosque</t>
  </si>
  <si>
    <t>Centro de Estudios Latinoamericanos de Educación Inclusiva</t>
  </si>
  <si>
    <t>Congreso - Ponente</t>
  </si>
  <si>
    <t>Ascun</t>
  </si>
  <si>
    <t>Ciespal</t>
  </si>
  <si>
    <t>Congreso Internacional de Competitividad Riico</t>
  </si>
  <si>
    <t>Iamcr - United States International University - Africa</t>
  </si>
  <si>
    <t>Multilateral - Africa</t>
  </si>
  <si>
    <t>Universidad Federal de Pará</t>
  </si>
  <si>
    <t>Asociación Austriaca de Profesores de Español</t>
  </si>
  <si>
    <t>Bratislava Conference - Earth System Governance</t>
  </si>
  <si>
    <t>Eslovaquia</t>
  </si>
  <si>
    <t>Escuela de Investigación de Estudios Literarios de los Países Bajos</t>
  </si>
  <si>
    <t>ICA</t>
  </si>
  <si>
    <t>Maastricht University</t>
  </si>
  <si>
    <t>Unión Latina de Economía Política de la Información, la Comunicación y la Cultura (Ulepicc)</t>
  </si>
  <si>
    <t>Universidad de Cardiff</t>
  </si>
  <si>
    <t>Universidad de Vigo - Illa de Ons, Pontevedra</t>
  </si>
  <si>
    <t>Universidad del Magdalena - Unimagdalena</t>
  </si>
  <si>
    <t>Universidad Pontificia Bolivariana</t>
  </si>
  <si>
    <t>Université Montpellier 3</t>
  </si>
  <si>
    <t>Conversatorio - Asistente</t>
  </si>
  <si>
    <t>Asfacoop</t>
  </si>
  <si>
    <t>Babson College</t>
  </si>
  <si>
    <t>Fian Internacional</t>
  </si>
  <si>
    <t>Fundacion Universidad de América</t>
  </si>
  <si>
    <t>Ministerio de Cultura Colombia</t>
  </si>
  <si>
    <t>Centro Regional para la Salvaguardia del Patrimonio Cultural Inmaterial Crespial</t>
  </si>
  <si>
    <t>Conversatorio - Ponente</t>
  </si>
  <si>
    <t>Curso - Asistente</t>
  </si>
  <si>
    <t>Curso - Docente</t>
  </si>
  <si>
    <t>Pontificia Universidad Católica de Honduras</t>
  </si>
  <si>
    <t>Boston College </t>
  </si>
  <si>
    <t>Estancia de investigación</t>
  </si>
  <si>
    <t>Evaluador externo</t>
  </si>
  <si>
    <t>Universidad Libre</t>
  </si>
  <si>
    <t>Universidad Metropolitana</t>
  </si>
  <si>
    <t>Universidad de la Laguna</t>
  </si>
  <si>
    <t xml:space="preserve">Invitación de la Facultad de Arquitectura, Planeamiento y Diseño de la Universidad Nacional de Rosario (Argentina) para dictar charlas (30 de agosto; 6 y 13 de septiembre) </t>
  </si>
  <si>
    <t>Sheffield - PUJ - Cinep</t>
  </si>
  <si>
    <t>Ciclo de Conversaciones Expandidas del Proyecto "Abrir Monte" en Alianza Con el Cmpr - Centro de Memoria Paz y Reconciliación la Galería Santa Fé</t>
  </si>
  <si>
    <t>Fundación Anaás</t>
  </si>
  <si>
    <t>Idei - Pucp</t>
  </si>
  <si>
    <t>Instituto Colombiano para la Evaluación de la Educación - Icfes</t>
  </si>
  <si>
    <t>Latin American Photography Foundation</t>
  </si>
  <si>
    <t>Asociación Colombiana de Gerontología y Geriatría</t>
  </si>
  <si>
    <t>Otros - Presentación de Póster</t>
  </si>
  <si>
    <t>Asociación Latina para el Análisis de los Sistemas de Salud Calass 2021</t>
  </si>
  <si>
    <t>Panelista</t>
  </si>
  <si>
    <t>Universidad de Torino</t>
  </si>
  <si>
    <t>Participar en la Bienal de Venecia</t>
  </si>
  <si>
    <t>Workshop Reusing Sources 1: Texuniversidad de Convetry - Inglaterra, Organizado Por Community - Led Open Publishing Infrastructures for Monographs Project (Copim). Presentación Rrador de Un Proyecto: Herbario de la Catástrofe</t>
  </si>
  <si>
    <t>Pitch de proyecto</t>
  </si>
  <si>
    <t>Cordinador de la Residencia Artística del Archivo - Coleções de Historias Comunes - Acho - , Universidad de Campinas, Sp, Brasi</t>
  </si>
  <si>
    <t>Proyecto - Asesor</t>
  </si>
  <si>
    <t>Proyecto - Participante</t>
  </si>
  <si>
    <t>Universidad Mariana de Pasto - UNAD</t>
  </si>
  <si>
    <t>Universidad de Anthwerp</t>
  </si>
  <si>
    <t>Reunión de trabajo</t>
  </si>
  <si>
    <t>Universidad de los Andes, Universidade de Campinas, UBA</t>
  </si>
  <si>
    <t>Colombia, Perú, México, Argentina</t>
  </si>
  <si>
    <t>Salida de campo del proyecto de investigacion: "Space, Agency, and Climate Change in a Contested Urban Landscape: Exploring Environmental Futures in Cartagena de Indias, Colombia</t>
  </si>
  <si>
    <t>Mejorando tu Presencia Digital Investigativa a Través de Orcid</t>
  </si>
  <si>
    <t>Seminario - Asistente</t>
  </si>
  <si>
    <t>Seminario - Taller Idea V11 Básico</t>
  </si>
  <si>
    <t>UCL Institute for Innovation and Public Purpose</t>
  </si>
  <si>
    <t>Seminario - Ponente</t>
  </si>
  <si>
    <t>Amnisty International y la Universidade de Coimbra</t>
  </si>
  <si>
    <t>Andesco</t>
  </si>
  <si>
    <t>IV Simposio Internacional de Teoría Contable: la Obra de Mario Biondi – la Obra de Rafael Franco Ruiz</t>
  </si>
  <si>
    <t>Simposio - Asistente</t>
  </si>
  <si>
    <t>Simposio -Ponente</t>
  </si>
  <si>
    <t>Bhrrc</t>
  </si>
  <si>
    <t>Taller - Asistente</t>
  </si>
  <si>
    <t>Corporate Accountability Lab</t>
  </si>
  <si>
    <t>Global Initiative for Justice, Truth and Reconciliation</t>
  </si>
  <si>
    <t>Taller Redcap</t>
  </si>
  <si>
    <t>Universidad de Leuven</t>
  </si>
  <si>
    <t>Taller - Ponente</t>
  </si>
  <si>
    <t>Universidad del Ecuador</t>
  </si>
  <si>
    <t>Programa Internacional de Formación Virtual en “Gestión de Voluntariado y Fortalecimiento Organizacional” Voluntades+ (Ecuador, Perú, Colombia)</t>
  </si>
  <si>
    <t>Tesis - Jurado/Evaluador</t>
  </si>
  <si>
    <t>Univeristé Paris Sanclay</t>
  </si>
  <si>
    <t>Universidad el Colegio de Michoacán</t>
  </si>
  <si>
    <t>Universidad de Guarulhos</t>
  </si>
  <si>
    <t>Visita</t>
  </si>
  <si>
    <t xml:space="preserve">Visita con Cooperacion Suiza </t>
  </si>
  <si>
    <t>Politécnico de Valencia / Esade</t>
  </si>
  <si>
    <t>Visita técnica a conocer el campus y generar posibles convenios de investigación y trabajo académico</t>
  </si>
  <si>
    <t>Instituto Tecnológico del Putumayo</t>
  </si>
  <si>
    <t>Visita/Reunión/Encuentro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</si>
</sst>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_(&quot;$&quot;\ * #,##0.00_);_(&quot;$&quot;\ * \(#,##0.00\);_(&quot;$&quot;\ * &quot;-&quot;??_);_(@_)"/>
    <numFmt numFmtId="166" formatCode="_(&quot;$&quot;\ * #.##0.00_);_(&quot;$&quot;\ * \(#.##0.00\);_(&quot;$&quot;\ * &quot;-&quot;??_);_(@_)"/>
    <numFmt numFmtId="167" formatCode="_(* #.##0.00_);_(* \(#.##0.00\);_(* &quot;-&quot;??_);_(@_)"/>
    <numFmt numFmtId="168" formatCode="_-* #.##0_-;\-* #.##0_-;_-* &quot;-&quot;_-;_-@_-"/>
    <numFmt numFmtId="169" formatCode="_-&quot;$&quot;* #.##0_-;\-&quot;$&quot;* #.##0_-;_-&quot;$&quot;* &quot;-&quot;_-;_-@_-"/>
    <numFmt numFmtId="170" formatCode="_-* #,##0_-;\-* #,##0_-;_-* &quot;-&quot;??_-;_-@_-"/>
  </numFmts>
  <fonts count="50">
    <font>
      <sz val="11"/>
      <color theme="1"/>
      <name val="Yu Gothic UI Light"/>
      <family val="2"/>
    </font>
    <font>
      <sz val="11"/>
      <color theme="1"/>
      <name val="Calibri"/>
      <family val="2"/>
      <scheme val="minor"/>
    </font>
    <font>
      <sz val="11"/>
      <color theme="1"/>
      <name val="Calibri"/>
      <family val="2"/>
      <scheme val="minor"/>
    </font>
    <font>
      <sz val="11"/>
      <color theme="1"/>
      <name val="Calibri"/>
      <family val="2"/>
      <scheme val="minor"/>
    </font>
    <font>
      <sz val="11"/>
      <color theme="1" tint="0.249977111117893"/>
      <name val="Yu Gothic UI Light"/>
      <family val="2"/>
    </font>
    <font>
      <sz val="11"/>
      <color theme="1"/>
      <name val="Yu Gothic UI Light"/>
      <family val="2"/>
    </font>
    <font>
      <sz val="11"/>
      <color theme="1"/>
      <name val="Calibri"/>
      <family val="2"/>
      <scheme val="minor"/>
    </font>
    <font>
      <b/>
      <sz val="9"/>
      <color indexed="81"/>
      <name val="Tahoma"/>
      <family val="2"/>
    </font>
    <font>
      <sz val="9"/>
      <color indexed="81"/>
      <name val="Tahoma"/>
      <family val="2"/>
    </font>
    <font>
      <sz val="12"/>
      <color theme="1"/>
      <name val="Calibri"/>
      <family val="2"/>
      <scheme val="minor"/>
    </font>
    <font>
      <sz val="10"/>
      <name val="Arial Unicode MS"/>
      <family val="2"/>
    </font>
    <font>
      <sz val="11"/>
      <color rgb="FF006100"/>
      <name val="Calibri"/>
      <family val="2"/>
      <scheme val="minor"/>
    </font>
    <font>
      <sz val="10"/>
      <name val="Arial"/>
      <family val="2"/>
    </font>
    <font>
      <sz val="11"/>
      <color theme="1"/>
      <name val="Segoe UI Light"/>
      <family val="2"/>
    </font>
    <font>
      <sz val="11"/>
      <color theme="0"/>
      <name val="Bahnschrift SemiCondensed"/>
      <family val="2"/>
    </font>
    <font>
      <sz val="11"/>
      <color theme="1"/>
      <name val="Bahnschrift SemiCondensed"/>
      <family val="2"/>
    </font>
    <font>
      <sz val="11"/>
      <color theme="1" tint="0.249977111117893"/>
      <name val="Bahnschrift SemiCondensed"/>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Unicode MS"/>
    </font>
    <font>
      <sz val="11"/>
      <color theme="1"/>
      <name val="Bahnschrift SemiLight SemiConde"/>
      <family val="2"/>
    </font>
    <font>
      <u/>
      <sz val="11"/>
      <color theme="10"/>
      <name val="Calibri"/>
      <family val="2"/>
      <scheme val="minor"/>
    </font>
    <font>
      <b/>
      <vertAlign val="superscript"/>
      <sz val="11"/>
      <color theme="0"/>
      <name val="Bahnschrift SemiCondensed"/>
      <family val="2"/>
    </font>
    <font>
      <sz val="11"/>
      <color theme="1"/>
      <name val="Arial Nova"/>
      <family val="2"/>
    </font>
    <font>
      <sz val="20"/>
      <color theme="0"/>
      <name val="Arial Nova"/>
      <family val="2"/>
    </font>
    <font>
      <sz val="11"/>
      <color theme="0"/>
      <name val="Arial Nova"/>
      <family val="2"/>
    </font>
    <font>
      <b/>
      <sz val="16"/>
      <color theme="0"/>
      <name val="Arial Nova"/>
      <family val="2"/>
    </font>
    <font>
      <sz val="10"/>
      <color theme="1"/>
      <name val="Arial Nova"/>
      <family val="2"/>
    </font>
    <font>
      <sz val="11"/>
      <color rgb="FF2C4254"/>
      <name val="Arial Nova"/>
      <family val="2"/>
    </font>
    <font>
      <sz val="28"/>
      <color rgb="FF2C5697"/>
      <name val="Arial Nova"/>
      <family val="2"/>
    </font>
    <font>
      <sz val="26"/>
      <color rgb="FF2C5697"/>
      <name val="Arial Nova"/>
      <family val="2"/>
    </font>
    <font>
      <sz val="11"/>
      <color rgb="FF2C5697"/>
      <name val="Arial Nova"/>
      <family val="2"/>
    </font>
    <font>
      <sz val="10"/>
      <color rgb="FF2C5697"/>
      <name val="Arial Nova"/>
      <family val="2"/>
    </font>
    <font>
      <u/>
      <sz val="16"/>
      <color rgb="FF2C5697"/>
      <name val="Arial Nova"/>
      <family val="2"/>
    </font>
    <font>
      <sz val="16"/>
      <color rgb="FF2C5697"/>
      <name val="Arial Nova"/>
      <family val="2"/>
    </font>
    <font>
      <sz val="11"/>
      <color theme="0"/>
      <name val="Arial Nova"/>
      <family val="2"/>
    </font>
    <font>
      <sz val="11"/>
      <color theme="1"/>
      <name val="Arial Nova"/>
      <family val="2"/>
    </font>
  </fonts>
  <fills count="39">
    <fill>
      <patternFill patternType="none"/>
    </fill>
    <fill>
      <patternFill patternType="gray125"/>
    </fill>
    <fill>
      <patternFill patternType="solid">
        <fgColor rgb="FFC6EFCE"/>
      </patternFill>
    </fill>
    <fill>
      <patternFill patternType="solid">
        <fgColor theme="1" tint="0.24997711111789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2C5697"/>
        <bgColor indexed="64"/>
      </patternFill>
    </fill>
    <fill>
      <patternFill patternType="solid">
        <fgColor rgb="FFFFC000"/>
        <bgColor indexed="64"/>
      </patternFill>
    </fill>
    <fill>
      <patternFill patternType="solid">
        <fgColor rgb="FF00B050"/>
        <bgColor indexed="64"/>
      </patternFill>
    </fill>
    <fill>
      <patternFill patternType="solid">
        <fgColor theme="8" tint="0.79998168889431442"/>
        <bgColor indexed="64"/>
      </patternFill>
    </fill>
  </fills>
  <borders count="1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45">
    <xf numFmtId="0" fontId="0" fillId="0" borderId="0"/>
    <xf numFmtId="0" fontId="6" fillId="0" borderId="0"/>
    <xf numFmtId="43" fontId="6" fillId="0" borderId="0" applyFont="0" applyFill="0" applyBorder="0" applyAlignment="0" applyProtection="0"/>
    <xf numFmtId="165" fontId="6" fillId="0" borderId="0" applyFont="0" applyFill="0" applyBorder="0" applyAlignment="0" applyProtection="0"/>
    <xf numFmtId="0" fontId="10"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1" fillId="2" borderId="0" applyNumberFormat="0" applyBorder="0" applyAlignment="0" applyProtection="0"/>
    <xf numFmtId="0" fontId="6" fillId="0" borderId="0"/>
    <xf numFmtId="0" fontId="9" fillId="0" borderId="0"/>
    <xf numFmtId="9" fontId="9"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2" fillId="0" borderId="0"/>
    <xf numFmtId="0" fontId="10" fillId="0" borderId="0"/>
    <xf numFmtId="0" fontId="9" fillId="0" borderId="0"/>
    <xf numFmtId="0" fontId="9" fillId="0" borderId="0"/>
    <xf numFmtId="9" fontId="9" fillId="0" borderId="0" applyFont="0" applyFill="0" applyBorder="0" applyAlignment="0" applyProtection="0"/>
    <xf numFmtId="0" fontId="10"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 fillId="0" borderId="0"/>
    <xf numFmtId="43" fontId="9" fillId="0" borderId="0" applyFont="0" applyFill="0" applyBorder="0" applyAlignment="0" applyProtection="0"/>
    <xf numFmtId="0" fontId="6" fillId="0" borderId="0"/>
    <xf numFmtId="43" fontId="6" fillId="0" borderId="0" applyFont="0" applyFill="0" applyBorder="0" applyAlignment="0" applyProtection="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6" fillId="0" borderId="0" applyFont="0" applyFill="0" applyBorder="0" applyAlignment="0" applyProtection="0"/>
    <xf numFmtId="0" fontId="10" fillId="0" borderId="0"/>
    <xf numFmtId="0" fontId="10" fillId="0" borderId="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0" fontId="6" fillId="0" borderId="0"/>
    <xf numFmtId="165" fontId="6" fillId="0" borderId="0" applyFont="0" applyFill="0" applyBorder="0" applyAlignment="0" applyProtection="0"/>
    <xf numFmtId="166" fontId="6"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0" fontId="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0" fontId="6" fillId="0" borderId="0"/>
    <xf numFmtId="0" fontId="13" fillId="0" borderId="0"/>
    <xf numFmtId="0" fontId="17"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11" fillId="2"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8" applyNumberFormat="0" applyAlignment="0" applyProtection="0"/>
    <xf numFmtId="0" fontId="24" fillId="7" borderId="9" applyNumberFormat="0" applyAlignment="0" applyProtection="0"/>
    <xf numFmtId="0" fontId="25" fillId="7" borderId="8" applyNumberFormat="0" applyAlignment="0" applyProtection="0"/>
    <xf numFmtId="0" fontId="26" fillId="0" borderId="10" applyNumberFormat="0" applyFill="0" applyAlignment="0" applyProtection="0"/>
    <xf numFmtId="0" fontId="27" fillId="8" borderId="11"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3" applyNumberFormat="0" applyFill="0" applyAlignment="0" applyProtection="0"/>
    <xf numFmtId="0" fontId="31"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1" fillId="33" borderId="0" applyNumberFormat="0" applyBorder="0" applyAlignment="0" applyProtection="0"/>
    <xf numFmtId="0" fontId="32" fillId="0" borderId="0"/>
    <xf numFmtId="0" fontId="3" fillId="0" borderId="0"/>
    <xf numFmtId="0" fontId="3" fillId="9" borderId="12" applyNumberFormat="0" applyFont="0" applyAlignment="0" applyProtection="0"/>
    <xf numFmtId="0" fontId="3" fillId="0" borderId="0"/>
    <xf numFmtId="0" fontId="34" fillId="0" borderId="0" applyNumberFormat="0" applyFill="0" applyBorder="0" applyAlignment="0" applyProtection="0"/>
    <xf numFmtId="0" fontId="2" fillId="0" borderId="0"/>
    <xf numFmtId="0" fontId="1" fillId="0" borderId="0"/>
    <xf numFmtId="0" fontId="1" fillId="0" borderId="0"/>
    <xf numFmtId="43" fontId="5" fillId="0" borderId="0" applyFont="0" applyFill="0" applyBorder="0" applyAlignment="0" applyProtection="0"/>
    <xf numFmtId="44" fontId="5" fillId="0" borderId="0" applyFont="0" applyFill="0" applyBorder="0" applyAlignment="0" applyProtection="0"/>
  </cellStyleXfs>
  <cellXfs count="74">
    <xf numFmtId="0" fontId="0" fillId="0" borderId="0" xfId="0"/>
    <xf numFmtId="0" fontId="0" fillId="0" borderId="0" xfId="0" applyAlignment="1">
      <alignment vertical="center"/>
    </xf>
    <xf numFmtId="0" fontId="0" fillId="0" borderId="0" xfId="0" applyAlignment="1">
      <alignment horizontal="center" vertical="center"/>
    </xf>
    <xf numFmtId="41" fontId="0" fillId="0" borderId="0" xfId="70" applyFont="1"/>
    <xf numFmtId="0" fontId="15" fillId="0" borderId="0" xfId="0" applyFont="1" applyAlignment="1">
      <alignment vertical="center"/>
    </xf>
    <xf numFmtId="0" fontId="15" fillId="0" borderId="0" xfId="0" applyFont="1"/>
    <xf numFmtId="41" fontId="15" fillId="0" borderId="0" xfId="70" applyFont="1" applyAlignment="1">
      <alignment horizontal="center"/>
    </xf>
    <xf numFmtId="0" fontId="15" fillId="0" borderId="0" xfId="0" applyFont="1" applyAlignment="1">
      <alignment horizontal="center"/>
    </xf>
    <xf numFmtId="0" fontId="4" fillId="0" borderId="0" xfId="0" applyFont="1"/>
    <xf numFmtId="0" fontId="16" fillId="0" borderId="0" xfId="0" applyFont="1"/>
    <xf numFmtId="0" fontId="0" fillId="0" borderId="0" xfId="0" applyAlignment="1">
      <alignment horizontal="center"/>
    </xf>
    <xf numFmtId="0" fontId="33" fillId="0" borderId="0" xfId="0" applyFont="1"/>
    <xf numFmtId="0" fontId="36" fillId="0" borderId="0" xfId="0" applyFont="1"/>
    <xf numFmtId="0" fontId="36" fillId="0" borderId="0" xfId="0" applyFont="1" applyAlignment="1">
      <alignment horizontal="left" vertical="center"/>
    </xf>
    <xf numFmtId="41" fontId="36" fillId="0" borderId="0" xfId="70" applyFont="1" applyAlignment="1">
      <alignment horizontal="center"/>
    </xf>
    <xf numFmtId="49" fontId="36" fillId="0" borderId="0" xfId="0" applyNumberFormat="1" applyFont="1" applyAlignment="1">
      <alignment horizontal="left" vertical="center"/>
    </xf>
    <xf numFmtId="0" fontId="36" fillId="0" borderId="0" xfId="94" applyFont="1" applyAlignment="1">
      <alignment vertical="center"/>
    </xf>
    <xf numFmtId="0" fontId="36" fillId="0" borderId="0" xfId="94" applyFont="1" applyAlignment="1">
      <alignment horizontal="center" vertical="center"/>
    </xf>
    <xf numFmtId="0" fontId="36" fillId="0" borderId="0" xfId="94" applyFont="1" applyAlignment="1">
      <alignment vertical="center" wrapText="1"/>
    </xf>
    <xf numFmtId="0" fontId="40" fillId="0" borderId="0" xfId="0" applyFont="1"/>
    <xf numFmtId="49" fontId="40" fillId="0" borderId="0" xfId="0" applyNumberFormat="1" applyFont="1"/>
    <xf numFmtId="41" fontId="40" fillId="0" borderId="0" xfId="70" applyFont="1" applyAlignment="1">
      <alignment horizontal="center"/>
    </xf>
    <xf numFmtId="0" fontId="36" fillId="0" borderId="0" xfId="0" applyFont="1" applyAlignment="1">
      <alignment vertical="center"/>
    </xf>
    <xf numFmtId="0" fontId="36" fillId="0" borderId="0" xfId="0" applyFont="1" applyAlignment="1">
      <alignment horizontal="center" vertical="center"/>
    </xf>
    <xf numFmtId="10" fontId="36" fillId="0" borderId="0" xfId="82" applyNumberFormat="1" applyFont="1" applyAlignment="1">
      <alignment vertical="center"/>
    </xf>
    <xf numFmtId="43" fontId="36" fillId="0" borderId="0" xfId="143" applyFont="1" applyAlignment="1">
      <alignment vertical="center"/>
    </xf>
    <xf numFmtId="0" fontId="0" fillId="0" borderId="0" xfId="0" applyBorder="1"/>
    <xf numFmtId="0" fontId="0" fillId="3" borderId="0" xfId="0" applyFill="1" applyBorder="1"/>
    <xf numFmtId="0" fontId="36" fillId="34" borderId="0" xfId="0" applyFont="1" applyFill="1" applyBorder="1" applyAlignment="1">
      <alignment horizontal="justify"/>
    </xf>
    <xf numFmtId="0" fontId="36" fillId="34" borderId="0" xfId="0" applyFont="1" applyFill="1" applyBorder="1"/>
    <xf numFmtId="0" fontId="0" fillId="34" borderId="0" xfId="0" applyFill="1" applyBorder="1"/>
    <xf numFmtId="0" fontId="36" fillId="34" borderId="0" xfId="0" applyFont="1" applyFill="1" applyBorder="1" applyAlignment="1">
      <alignment vertical="center" wrapText="1"/>
    </xf>
    <xf numFmtId="0" fontId="36" fillId="0" borderId="0" xfId="94" applyFont="1" applyFill="1" applyBorder="1" applyAlignment="1">
      <alignment vertical="center" wrapText="1"/>
    </xf>
    <xf numFmtId="0" fontId="36" fillId="0" borderId="0" xfId="94" applyFont="1" applyBorder="1" applyAlignment="1">
      <alignment vertical="center" wrapText="1"/>
    </xf>
    <xf numFmtId="170" fontId="36" fillId="0" borderId="0" xfId="143" applyNumberFormat="1" applyFont="1" applyAlignment="1">
      <alignment horizontal="left" vertical="center"/>
    </xf>
    <xf numFmtId="170" fontId="36" fillId="0" borderId="0" xfId="143" applyNumberFormat="1" applyFont="1" applyAlignment="1">
      <alignment horizontal="center" vertical="center"/>
    </xf>
    <xf numFmtId="170" fontId="36" fillId="0" borderId="0" xfId="143" applyNumberFormat="1" applyFont="1" applyAlignment="1">
      <alignment vertical="center"/>
    </xf>
    <xf numFmtId="43" fontId="36" fillId="0" borderId="0" xfId="143" applyNumberFormat="1" applyFont="1" applyAlignment="1">
      <alignment horizontal="left" vertical="center"/>
    </xf>
    <xf numFmtId="0" fontId="36" fillId="35" borderId="0" xfId="0" applyFont="1" applyFill="1" applyBorder="1"/>
    <xf numFmtId="0" fontId="37" fillId="35" borderId="0" xfId="139" applyFont="1" applyFill="1" applyBorder="1" applyAlignment="1">
      <alignment horizontal="right"/>
    </xf>
    <xf numFmtId="0" fontId="41" fillId="36" borderId="0" xfId="0" applyFont="1" applyFill="1" applyBorder="1"/>
    <xf numFmtId="0" fontId="44" fillId="34" borderId="0" xfId="0" applyFont="1" applyFill="1" applyBorder="1" applyAlignment="1">
      <alignment horizontal="justify"/>
    </xf>
    <xf numFmtId="0" fontId="44" fillId="34" borderId="0" xfId="0" applyFont="1" applyFill="1" applyBorder="1" applyAlignment="1">
      <alignment horizontal="right"/>
    </xf>
    <xf numFmtId="0" fontId="38" fillId="35" borderId="0" xfId="0" applyFont="1" applyFill="1" applyAlignment="1">
      <alignment horizontal="center" vertical="center"/>
    </xf>
    <xf numFmtId="0" fontId="38" fillId="35" borderId="0" xfId="0" applyFont="1" applyFill="1" applyAlignment="1">
      <alignment vertical="center"/>
    </xf>
    <xf numFmtId="0" fontId="38" fillId="35" borderId="0" xfId="0" applyFont="1" applyFill="1" applyAlignment="1">
      <alignment horizontal="left" vertical="center"/>
    </xf>
    <xf numFmtId="0" fontId="42" fillId="36" borderId="0" xfId="0" applyFont="1" applyFill="1" applyBorder="1" applyAlignment="1"/>
    <xf numFmtId="0" fontId="38" fillId="37" borderId="0" xfId="0" applyFont="1" applyFill="1" applyAlignment="1">
      <alignment vertical="center"/>
    </xf>
    <xf numFmtId="0" fontId="45" fillId="36" borderId="1" xfId="1" applyFont="1" applyFill="1" applyBorder="1" applyAlignment="1">
      <alignment horizontal="center" vertical="center" wrapText="1"/>
    </xf>
    <xf numFmtId="0" fontId="38" fillId="35" borderId="0" xfId="0" applyFont="1" applyFill="1" applyAlignment="1">
      <alignment horizontal="center" vertical="center" wrapText="1"/>
    </xf>
    <xf numFmtId="0" fontId="39" fillId="35" borderId="0" xfId="94" applyFont="1" applyFill="1" applyBorder="1" applyAlignment="1">
      <alignment vertical="center" wrapText="1"/>
    </xf>
    <xf numFmtId="0" fontId="38" fillId="35" borderId="0" xfId="94" applyFont="1" applyFill="1" applyBorder="1" applyAlignment="1">
      <alignment vertical="center" wrapText="1"/>
    </xf>
    <xf numFmtId="0" fontId="46" fillId="36" borderId="0" xfId="139" applyFont="1" applyFill="1" applyBorder="1" applyAlignment="1">
      <alignment horizontal="center" vertical="center"/>
    </xf>
    <xf numFmtId="0" fontId="47" fillId="35" borderId="0" xfId="94" applyFont="1" applyFill="1" applyBorder="1" applyAlignment="1">
      <alignment horizontal="center" vertical="center"/>
    </xf>
    <xf numFmtId="10" fontId="36" fillId="0" borderId="0" xfId="82" applyNumberFormat="1" applyFont="1" applyAlignment="1">
      <alignment horizontal="center" vertical="center"/>
    </xf>
    <xf numFmtId="43" fontId="36" fillId="0" borderId="0" xfId="143" applyNumberFormat="1" applyFont="1" applyAlignment="1">
      <alignment horizontal="center" vertical="center"/>
    </xf>
    <xf numFmtId="43" fontId="36" fillId="0" borderId="0" xfId="143" applyFont="1" applyAlignment="1">
      <alignment horizontal="center" vertical="center"/>
    </xf>
    <xf numFmtId="43" fontId="36" fillId="0" borderId="0" xfId="143" applyFont="1" applyAlignment="1">
      <alignment horizontal="left" vertical="center"/>
    </xf>
    <xf numFmtId="43" fontId="36" fillId="38" borderId="0" xfId="143" applyFont="1" applyFill="1" applyAlignment="1">
      <alignment horizontal="left" vertical="center"/>
    </xf>
    <xf numFmtId="170" fontId="36" fillId="38" borderId="0" xfId="143" applyNumberFormat="1" applyFont="1" applyFill="1" applyAlignment="1">
      <alignment horizontal="left" vertical="center"/>
    </xf>
    <xf numFmtId="44" fontId="36" fillId="0" borderId="0" xfId="144" applyFont="1" applyAlignment="1">
      <alignment horizontal="left" vertical="center"/>
    </xf>
    <xf numFmtId="170" fontId="38" fillId="35" borderId="0" xfId="143" applyNumberFormat="1" applyFont="1" applyFill="1" applyAlignment="1">
      <alignment horizontal="center" vertical="center"/>
    </xf>
    <xf numFmtId="14" fontId="36" fillId="0" borderId="0" xfId="0" applyNumberFormat="1" applyFont="1" applyAlignment="1">
      <alignment vertical="center"/>
    </xf>
    <xf numFmtId="10" fontId="36" fillId="0" borderId="0" xfId="82" applyNumberFormat="1" applyFont="1" applyAlignment="1">
      <alignment horizontal="right" vertical="center"/>
    </xf>
    <xf numFmtId="0" fontId="48" fillId="35" borderId="0" xfId="0" applyFont="1" applyFill="1" applyAlignment="1">
      <alignment horizontal="center" vertical="center"/>
    </xf>
    <xf numFmtId="0" fontId="48" fillId="35" borderId="0" xfId="0" applyFont="1" applyFill="1" applyAlignment="1">
      <alignment horizontal="left" vertical="center"/>
    </xf>
    <xf numFmtId="0" fontId="49" fillId="0" borderId="0" xfId="0" applyFont="1" applyAlignment="1">
      <alignment horizontal="center" vertical="center"/>
    </xf>
    <xf numFmtId="0" fontId="49" fillId="0" borderId="0" xfId="0" applyFont="1" applyAlignment="1">
      <alignment horizontal="left" vertical="center"/>
    </xf>
    <xf numFmtId="170" fontId="49" fillId="0" borderId="0" xfId="143" applyNumberFormat="1" applyFont="1" applyAlignment="1">
      <alignment horizontal="left" vertical="center"/>
    </xf>
    <xf numFmtId="10" fontId="49" fillId="0" borderId="0" xfId="82" applyNumberFormat="1" applyFont="1" applyAlignment="1">
      <alignment horizontal="right" vertical="center"/>
    </xf>
    <xf numFmtId="0" fontId="43" fillId="34" borderId="0" xfId="0" applyFont="1" applyFill="1" applyBorder="1" applyAlignment="1">
      <alignment horizontal="center" vertical="center"/>
    </xf>
    <xf numFmtId="0" fontId="14" fillId="3" borderId="3" xfId="36" applyFont="1" applyFill="1" applyBorder="1" applyAlignment="1">
      <alignment horizontal="center" vertical="center" wrapText="1"/>
    </xf>
    <xf numFmtId="0" fontId="14" fillId="3" borderId="2" xfId="36" applyFont="1" applyFill="1" applyBorder="1" applyAlignment="1">
      <alignment horizontal="center" vertical="center" wrapText="1"/>
    </xf>
    <xf numFmtId="0" fontId="14" fillId="3" borderId="4" xfId="36" applyFont="1" applyFill="1" applyBorder="1" applyAlignment="1">
      <alignment horizontal="center" vertical="center" wrapText="1"/>
    </xf>
  </cellXfs>
  <cellStyles count="145">
    <cellStyle name="20% - Énfasis1" xfId="112" builtinId="30" customBuiltin="1"/>
    <cellStyle name="20% - Énfasis2" xfId="116" builtinId="34" customBuiltin="1"/>
    <cellStyle name="20% - Énfasis3" xfId="120" builtinId="38" customBuiltin="1"/>
    <cellStyle name="20% - Énfasis4" xfId="124" builtinId="42" customBuiltin="1"/>
    <cellStyle name="20% - Énfasis5" xfId="128" builtinId="46" customBuiltin="1"/>
    <cellStyle name="20% - Énfasis6" xfId="132" builtinId="50" customBuiltin="1"/>
    <cellStyle name="40% - Énfasis1" xfId="113" builtinId="31" customBuiltin="1"/>
    <cellStyle name="40% - Énfasis2" xfId="117" builtinId="35" customBuiltin="1"/>
    <cellStyle name="40% - Énfasis3" xfId="121" builtinId="39" customBuiltin="1"/>
    <cellStyle name="40% - Énfasis4" xfId="125" builtinId="43" customBuiltin="1"/>
    <cellStyle name="40% - Énfasis5" xfId="129" builtinId="47" customBuiltin="1"/>
    <cellStyle name="40% - Énfasis6" xfId="133" builtinId="51" customBuiltin="1"/>
    <cellStyle name="60% - Énfasis1" xfId="114" builtinId="32" customBuiltin="1"/>
    <cellStyle name="60% - Énfasis2" xfId="118" builtinId="36" customBuiltin="1"/>
    <cellStyle name="60% - Énfasis3" xfId="122" builtinId="40" customBuiltin="1"/>
    <cellStyle name="60% - Énfasis4" xfId="126" builtinId="44" customBuiltin="1"/>
    <cellStyle name="60% - Énfasis5" xfId="130" builtinId="48" customBuiltin="1"/>
    <cellStyle name="60% - Énfasis6" xfId="134" builtinId="52" customBuiltin="1"/>
    <cellStyle name="Bueno" xfId="100" builtinId="26" customBuiltin="1"/>
    <cellStyle name="Bueno 2" xfId="9" xr:uid="{00000000-0005-0000-0000-000013000000}"/>
    <cellStyle name="Cálculo" xfId="105" builtinId="22" customBuiltin="1"/>
    <cellStyle name="Celda de comprobación" xfId="107" builtinId="23" customBuiltin="1"/>
    <cellStyle name="Celda vinculada" xfId="106" builtinId="24" customBuiltin="1"/>
    <cellStyle name="Encabezado 1" xfId="96" builtinId="16" customBuiltin="1"/>
    <cellStyle name="Encabezado 4" xfId="99" builtinId="19" customBuiltin="1"/>
    <cellStyle name="Énfasis1" xfId="111" builtinId="29" customBuiltin="1"/>
    <cellStyle name="Énfasis2" xfId="115" builtinId="33" customBuiltin="1"/>
    <cellStyle name="Énfasis3" xfId="119" builtinId="37" customBuiltin="1"/>
    <cellStyle name="Énfasis4" xfId="123" builtinId="41" customBuiltin="1"/>
    <cellStyle name="Énfasis5" xfId="127" builtinId="45" customBuiltin="1"/>
    <cellStyle name="Énfasis6" xfId="131" builtinId="49" customBuiltin="1"/>
    <cellStyle name="Entrada" xfId="103" builtinId="20" customBuiltin="1"/>
    <cellStyle name="Hipervínculo" xfId="139" builtinId="8"/>
    <cellStyle name="Incorrecto" xfId="101" builtinId="27" customBuiltin="1"/>
    <cellStyle name="Millares" xfId="143" builtinId="3"/>
    <cellStyle name="Millares [0]" xfId="70" builtinId="6"/>
    <cellStyle name="Millares [0] 2" xfId="58" xr:uid="{00000000-0005-0000-0000-000023000000}"/>
    <cellStyle name="Millares [0] 4" xfId="92" xr:uid="{00000000-0005-0000-0000-000024000000}"/>
    <cellStyle name="Millares [0] 5" xfId="87" xr:uid="{00000000-0005-0000-0000-000025000000}"/>
    <cellStyle name="Millares 10" xfId="73" xr:uid="{00000000-0005-0000-0000-000026000000}"/>
    <cellStyle name="Millares 11" xfId="74" xr:uid="{00000000-0005-0000-0000-000027000000}"/>
    <cellStyle name="Millares 12" xfId="75" xr:uid="{00000000-0005-0000-0000-000028000000}"/>
    <cellStyle name="Millares 13" xfId="76" xr:uid="{00000000-0005-0000-0000-000029000000}"/>
    <cellStyle name="Millares 14" xfId="77" xr:uid="{00000000-0005-0000-0000-00002A000000}"/>
    <cellStyle name="Millares 15" xfId="80" xr:uid="{00000000-0005-0000-0000-00002B000000}"/>
    <cellStyle name="Millares 16" xfId="81" xr:uid="{00000000-0005-0000-0000-00002C000000}"/>
    <cellStyle name="Millares 18" xfId="86" xr:uid="{00000000-0005-0000-0000-00002D000000}"/>
    <cellStyle name="Millares 2" xfId="8" xr:uid="{00000000-0005-0000-0000-00002E000000}"/>
    <cellStyle name="Millares 2 2" xfId="25" xr:uid="{00000000-0005-0000-0000-00002F000000}"/>
    <cellStyle name="Millares 2 2 2" xfId="30" xr:uid="{00000000-0005-0000-0000-000030000000}"/>
    <cellStyle name="Millares 3" xfId="28" xr:uid="{00000000-0005-0000-0000-000031000000}"/>
    <cellStyle name="Millares 4" xfId="2" xr:uid="{00000000-0005-0000-0000-000032000000}"/>
    <cellStyle name="Millares 5" xfId="67" xr:uid="{00000000-0005-0000-0000-000033000000}"/>
    <cellStyle name="Millares 6" xfId="68" xr:uid="{00000000-0005-0000-0000-000034000000}"/>
    <cellStyle name="Millares 7" xfId="69" xr:uid="{00000000-0005-0000-0000-000035000000}"/>
    <cellStyle name="Millares 8" xfId="71" xr:uid="{00000000-0005-0000-0000-000036000000}"/>
    <cellStyle name="Millares 9" xfId="72" xr:uid="{00000000-0005-0000-0000-000037000000}"/>
    <cellStyle name="Moneda" xfId="144" builtinId="4"/>
    <cellStyle name="Moneda [0] 2" xfId="89" xr:uid="{00000000-0005-0000-0000-000039000000}"/>
    <cellStyle name="Moneda [0] 3" xfId="90" xr:uid="{00000000-0005-0000-0000-00003A000000}"/>
    <cellStyle name="Moneda [0] 4" xfId="91" xr:uid="{00000000-0005-0000-0000-00003B000000}"/>
    <cellStyle name="Moneda 2" xfId="13" xr:uid="{00000000-0005-0000-0000-00003C000000}"/>
    <cellStyle name="Moneda 2 2" xfId="62" xr:uid="{00000000-0005-0000-0000-00003D000000}"/>
    <cellStyle name="Moneda 2 3" xfId="63" xr:uid="{00000000-0005-0000-0000-00003E000000}"/>
    <cellStyle name="Moneda 2 4" xfId="64" xr:uid="{00000000-0005-0000-0000-00003F000000}"/>
    <cellStyle name="Moneda 2 5" xfId="66" xr:uid="{00000000-0005-0000-0000-000040000000}"/>
    <cellStyle name="Moneda 2 5 2" xfId="85" xr:uid="{00000000-0005-0000-0000-000041000000}"/>
    <cellStyle name="Moneda 3" xfId="61" xr:uid="{00000000-0005-0000-0000-000042000000}"/>
    <cellStyle name="Moneda 4" xfId="65" xr:uid="{00000000-0005-0000-0000-000043000000}"/>
    <cellStyle name="Moneda 5" xfId="3" xr:uid="{00000000-0005-0000-0000-000044000000}"/>
    <cellStyle name="Moneda 6" xfId="78" xr:uid="{00000000-0005-0000-0000-000045000000}"/>
    <cellStyle name="Moneda 7" xfId="79" xr:uid="{00000000-0005-0000-0000-000046000000}"/>
    <cellStyle name="Moneda 8" xfId="84" xr:uid="{00000000-0005-0000-0000-000047000000}"/>
    <cellStyle name="Neutral" xfId="102" builtinId="28" customBuiltin="1"/>
    <cellStyle name="Normal" xfId="0" builtinId="0"/>
    <cellStyle name="Normal 10" xfId="36" xr:uid="{00000000-0005-0000-0000-00004A000000}"/>
    <cellStyle name="Normal 10 2" xfId="88" xr:uid="{00000000-0005-0000-0000-00004B000000}"/>
    <cellStyle name="Normal 10 2 2" xfId="141" xr:uid="{00000000-0005-0000-0000-00004C000000}"/>
    <cellStyle name="Normal 10 3" xfId="93" xr:uid="{00000000-0005-0000-0000-00004D000000}"/>
    <cellStyle name="Normal 10 4" xfId="43" xr:uid="{00000000-0005-0000-0000-00004E000000}"/>
    <cellStyle name="Normal 10 5" xfId="37" xr:uid="{00000000-0005-0000-0000-00004F000000}"/>
    <cellStyle name="Normal 10 6" xfId="138" xr:uid="{00000000-0005-0000-0000-000050000000}"/>
    <cellStyle name="Normal 10 6 2" xfId="140" xr:uid="{00000000-0005-0000-0000-000051000000}"/>
    <cellStyle name="Normal 10 6 2 2" xfId="142" xr:uid="{00000000-0005-0000-0000-000052000000}"/>
    <cellStyle name="Normal 11" xfId="94" xr:uid="{00000000-0005-0000-0000-000053000000}"/>
    <cellStyle name="Normal 12" xfId="54" xr:uid="{00000000-0005-0000-0000-000054000000}"/>
    <cellStyle name="Normal 13" xfId="42" xr:uid="{00000000-0005-0000-0000-000055000000}"/>
    <cellStyle name="Normal 14" xfId="48" xr:uid="{00000000-0005-0000-0000-000056000000}"/>
    <cellStyle name="Normal 15" xfId="135" xr:uid="{00000000-0005-0000-0000-000057000000}"/>
    <cellStyle name="Normal 16" xfId="136" xr:uid="{00000000-0005-0000-0000-000058000000}"/>
    <cellStyle name="Normal 18" xfId="45" xr:uid="{00000000-0005-0000-0000-000059000000}"/>
    <cellStyle name="Normal 2" xfId="6" xr:uid="{00000000-0005-0000-0000-00005A000000}"/>
    <cellStyle name="Normal 2 2" xfId="4" xr:uid="{00000000-0005-0000-0000-00005B000000}"/>
    <cellStyle name="Normal 2 3" xfId="14" xr:uid="{00000000-0005-0000-0000-00005C000000}"/>
    <cellStyle name="Normal 2 4" xfId="7" xr:uid="{00000000-0005-0000-0000-00005D000000}"/>
    <cellStyle name="Normal 2 4 2" xfId="31" xr:uid="{00000000-0005-0000-0000-00005E000000}"/>
    <cellStyle name="Normal 2 5" xfId="19" xr:uid="{00000000-0005-0000-0000-00005F000000}"/>
    <cellStyle name="Normal 2 5 2" xfId="34" xr:uid="{00000000-0005-0000-0000-000060000000}"/>
    <cellStyle name="Normal 2 5 3" xfId="35" xr:uid="{00000000-0005-0000-0000-000061000000}"/>
    <cellStyle name="Normal 2 5 4" xfId="32" xr:uid="{00000000-0005-0000-0000-000062000000}"/>
    <cellStyle name="Normal 2 6" xfId="10" xr:uid="{00000000-0005-0000-0000-000063000000}"/>
    <cellStyle name="Normal 2 6 2" xfId="57" xr:uid="{00000000-0005-0000-0000-000064000000}"/>
    <cellStyle name="Normal 2 7" xfId="11" xr:uid="{00000000-0005-0000-0000-000065000000}"/>
    <cellStyle name="Normal 22" xfId="56" xr:uid="{00000000-0005-0000-0000-000066000000}"/>
    <cellStyle name="Normal 24" xfId="39" xr:uid="{00000000-0005-0000-0000-000067000000}"/>
    <cellStyle name="Normal 3" xfId="15" xr:uid="{00000000-0005-0000-0000-000068000000}"/>
    <cellStyle name="Normal 32" xfId="55" xr:uid="{00000000-0005-0000-0000-000069000000}"/>
    <cellStyle name="Normal 34" xfId="53" xr:uid="{00000000-0005-0000-0000-00006A000000}"/>
    <cellStyle name="Normal 36" xfId="49" xr:uid="{00000000-0005-0000-0000-00006B000000}"/>
    <cellStyle name="Normal 39" xfId="52" xr:uid="{00000000-0005-0000-0000-00006C000000}"/>
    <cellStyle name="Normal 4" xfId="17" xr:uid="{00000000-0005-0000-0000-00006D000000}"/>
    <cellStyle name="Normal 4 2" xfId="44" xr:uid="{00000000-0005-0000-0000-00006E000000}"/>
    <cellStyle name="Normal 4 3" xfId="29" xr:uid="{00000000-0005-0000-0000-00006F000000}"/>
    <cellStyle name="Normal 42" xfId="40" xr:uid="{00000000-0005-0000-0000-000070000000}"/>
    <cellStyle name="Normal 44" xfId="50" xr:uid="{00000000-0005-0000-0000-000071000000}"/>
    <cellStyle name="Normal 46" xfId="47" xr:uid="{00000000-0005-0000-0000-000072000000}"/>
    <cellStyle name="Normal 48" xfId="51" xr:uid="{00000000-0005-0000-0000-000073000000}"/>
    <cellStyle name="Normal 5" xfId="16" xr:uid="{00000000-0005-0000-0000-000074000000}"/>
    <cellStyle name="Normal 5 2" xfId="18" xr:uid="{00000000-0005-0000-0000-000075000000}"/>
    <cellStyle name="Normal 5 3" xfId="33" xr:uid="{00000000-0005-0000-0000-000076000000}"/>
    <cellStyle name="Normal 52" xfId="38" xr:uid="{00000000-0005-0000-0000-000077000000}"/>
    <cellStyle name="Normal 6" xfId="21" xr:uid="{00000000-0005-0000-0000-000078000000}"/>
    <cellStyle name="Normal 6 2" xfId="22" xr:uid="{00000000-0005-0000-0000-000079000000}"/>
    <cellStyle name="Normal 6 3" xfId="27" xr:uid="{00000000-0005-0000-0000-00007A000000}"/>
    <cellStyle name="Normal 7" xfId="59" xr:uid="{00000000-0005-0000-0000-00007B000000}"/>
    <cellStyle name="Normal 7 2" xfId="60" xr:uid="{00000000-0005-0000-0000-00007C000000}"/>
    <cellStyle name="Normal 8" xfId="1" xr:uid="{00000000-0005-0000-0000-00007D000000}"/>
    <cellStyle name="Normal 82 2" xfId="46" xr:uid="{00000000-0005-0000-0000-00007E000000}"/>
    <cellStyle name="Normal 85" xfId="41" xr:uid="{00000000-0005-0000-0000-00007F000000}"/>
    <cellStyle name="Normal 9" xfId="83" xr:uid="{00000000-0005-0000-0000-000080000000}"/>
    <cellStyle name="Notas 2" xfId="137" xr:uid="{00000000-0005-0000-0000-000081000000}"/>
    <cellStyle name="Porcentaje" xfId="82" builtinId="5"/>
    <cellStyle name="Porcentaje 2" xfId="23" xr:uid="{00000000-0005-0000-0000-000083000000}"/>
    <cellStyle name="Porcentaje 2 2" xfId="26" xr:uid="{00000000-0005-0000-0000-000084000000}"/>
    <cellStyle name="Porcentaje 3" xfId="24" xr:uid="{00000000-0005-0000-0000-000085000000}"/>
    <cellStyle name="Porcentaje 4" xfId="5" xr:uid="{00000000-0005-0000-0000-000086000000}"/>
    <cellStyle name="Porcentual 2" xfId="12" xr:uid="{00000000-0005-0000-0000-000087000000}"/>
    <cellStyle name="Porcentual 2 2" xfId="20" xr:uid="{00000000-0005-0000-0000-000088000000}"/>
    <cellStyle name="Salida" xfId="104" builtinId="21" customBuiltin="1"/>
    <cellStyle name="Texto de advertencia" xfId="108" builtinId="11" customBuiltin="1"/>
    <cellStyle name="Texto explicativo" xfId="109" builtinId="53" customBuiltin="1"/>
    <cellStyle name="Título" xfId="95" builtinId="15" customBuiltin="1"/>
    <cellStyle name="Título 2" xfId="97" builtinId="17" customBuiltin="1"/>
    <cellStyle name="Título 3" xfId="98" builtinId="18" customBuiltin="1"/>
    <cellStyle name="Total" xfId="110" builtinId="25" customBuiltin="1"/>
  </cellStyles>
  <dxfs count="45">
    <dxf>
      <font>
        <color theme="0"/>
      </font>
      <fill>
        <patternFill>
          <bgColor theme="1" tint="0.24994659260841701"/>
        </patternFill>
      </fill>
    </dxf>
    <dxf>
      <font>
        <color theme="0"/>
      </font>
      <fill>
        <patternFill>
          <bgColor rgb="FF009ED6"/>
        </patternFill>
      </fill>
    </dxf>
    <dxf>
      <fill>
        <patternFill>
          <bgColor theme="0" tint="-0.14996795556505021"/>
        </patternFill>
      </fill>
    </dxf>
    <dxf>
      <font>
        <color theme="0"/>
      </font>
      <fill>
        <patternFill>
          <bgColor rgb="FF009ED6"/>
        </patternFill>
      </fill>
      <border>
        <vertical/>
        <horizontal/>
      </border>
    </dxf>
    <dxf>
      <font>
        <color theme="0"/>
      </font>
      <fill>
        <patternFill>
          <bgColor rgb="FF0078A2"/>
        </patternFill>
      </fill>
      <border>
        <vertical/>
        <horizontal/>
      </border>
    </dxf>
    <dxf>
      <font>
        <b/>
        <i val="0"/>
      </font>
      <fill>
        <patternFill>
          <bgColor theme="1" tint="0.499984740745262"/>
        </patternFill>
      </fill>
    </dxf>
    <dxf>
      <font>
        <color theme="0"/>
      </font>
      <fill>
        <patternFill>
          <bgColor rgb="FF0078A2"/>
        </patternFill>
      </fill>
    </dxf>
    <dxf>
      <font>
        <color theme="0"/>
      </font>
      <fill>
        <patternFill>
          <bgColor theme="1" tint="0.34998626667073579"/>
        </patternFill>
      </fill>
      <border>
        <top style="dotted">
          <color theme="1" tint="0.34998626667073579"/>
        </top>
      </border>
    </dxf>
    <dxf>
      <font>
        <color theme="0"/>
      </font>
      <fill>
        <patternFill>
          <bgColor theme="0" tint="-0.499984740745262"/>
        </patternFill>
      </fill>
      <border>
        <top style="dotted">
          <color theme="0" tint="-0.499984740745262"/>
        </top>
      </border>
    </dxf>
    <dxf>
      <font>
        <color theme="0"/>
      </font>
      <fill>
        <patternFill>
          <bgColor theme="1" tint="0.24994659260841701"/>
        </patternFill>
      </fill>
      <border>
        <top style="dotted">
          <color theme="1" tint="0.24994659260841701"/>
        </top>
      </border>
    </dxf>
    <dxf>
      <font>
        <color theme="0"/>
      </font>
      <fill>
        <patternFill>
          <bgColor theme="1" tint="0.24994659260841701"/>
        </patternFill>
      </fill>
    </dxf>
    <dxf>
      <fill>
        <patternFill>
          <bgColor theme="8" tint="0.59996337778862885"/>
        </patternFill>
      </fill>
    </dxf>
    <dxf>
      <font>
        <color theme="1"/>
      </font>
      <fill>
        <patternFill>
          <bgColor theme="0" tint="-4.9989318521683403E-2"/>
        </patternFill>
      </fill>
    </dxf>
    <dxf>
      <font>
        <color auto="1"/>
      </font>
      <fill>
        <patternFill>
          <bgColor theme="0" tint="-0.14996795556505021"/>
        </patternFill>
      </fill>
    </dxf>
    <dxf>
      <font>
        <color auto="1"/>
      </font>
      <fill>
        <patternFill patternType="solid">
          <bgColor theme="0" tint="-4.9989318521683403E-2"/>
        </patternFill>
      </fill>
    </dxf>
    <dxf>
      <font>
        <color theme="0"/>
      </font>
      <fill>
        <patternFill>
          <bgColor rgb="FF0078A2"/>
        </patternFill>
      </fill>
      <border>
        <left style="double">
          <color theme="0" tint="-0.499984740745262"/>
        </left>
        <right style="medium">
          <color theme="0" tint="-0.499984740745262"/>
        </right>
        <top style="medium">
          <color theme="0" tint="-0.499984740745262"/>
        </top>
        <bottom style="medium">
          <color theme="0" tint="-0.499984740745262"/>
        </bottom>
      </border>
    </dxf>
    <dxf>
      <font>
        <b/>
        <i val="0"/>
        <strike val="0"/>
        <color theme="0"/>
      </font>
      <fill>
        <patternFill>
          <bgColor rgb="FF0078A2"/>
        </patternFill>
      </fill>
      <border>
        <top style="double">
          <color theme="0" tint="-0.499984740745262"/>
        </top>
      </border>
    </dxf>
    <dxf>
      <font>
        <color theme="0"/>
      </font>
      <fill>
        <patternFill>
          <bgColor theme="1" tint="0.24994659260841701"/>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color theme="0"/>
      </font>
      <fill>
        <patternFill>
          <bgColor theme="1" tint="0.24994659260841701"/>
        </patternFill>
      </fill>
    </dxf>
    <dxf>
      <font>
        <color theme="0"/>
      </font>
      <fill>
        <patternFill>
          <bgColor rgb="FF009ED6"/>
        </patternFill>
      </fill>
    </dxf>
    <dxf>
      <font>
        <color theme="0"/>
      </font>
      <fill>
        <patternFill>
          <bgColor rgb="FF009ED6"/>
        </patternFill>
      </fill>
      <border>
        <vertical/>
        <horizontal/>
      </border>
    </dxf>
    <dxf>
      <font>
        <color theme="0"/>
      </font>
      <fill>
        <patternFill>
          <bgColor rgb="FF0078A2"/>
        </patternFill>
      </fill>
      <border>
        <vertical/>
        <horizontal/>
      </border>
    </dxf>
    <dxf>
      <font>
        <b/>
        <i val="0"/>
      </font>
      <fill>
        <patternFill>
          <bgColor theme="1" tint="0.499984740745262"/>
        </patternFill>
      </fill>
    </dxf>
    <dxf>
      <font>
        <color theme="0"/>
      </font>
      <fill>
        <patternFill>
          <bgColor rgb="FF0078A2"/>
        </patternFill>
      </fill>
    </dxf>
    <dxf>
      <font>
        <color theme="0"/>
      </font>
      <fill>
        <patternFill>
          <bgColor theme="1" tint="0.34998626667073579"/>
        </patternFill>
      </fill>
      <border>
        <top style="dotted">
          <color theme="1" tint="0.34998626667073579"/>
        </top>
      </border>
    </dxf>
    <dxf>
      <font>
        <color theme="0"/>
      </font>
      <fill>
        <patternFill>
          <bgColor theme="0" tint="-0.499984740745262"/>
        </patternFill>
      </fill>
      <border>
        <top style="dotted">
          <color theme="0" tint="-0.499984740745262"/>
        </top>
      </border>
    </dxf>
    <dxf>
      <font>
        <color theme="0"/>
      </font>
      <fill>
        <patternFill>
          <bgColor theme="1" tint="0.24994659260841701"/>
        </patternFill>
      </fill>
      <border>
        <top style="dotted">
          <color theme="1" tint="0.24994659260841701"/>
        </top>
      </border>
    </dxf>
    <dxf>
      <font>
        <color theme="1"/>
      </font>
      <fill>
        <patternFill>
          <bgColor theme="0" tint="-0.14996795556505021"/>
        </patternFill>
      </fill>
    </dxf>
    <dxf>
      <font>
        <color auto="1"/>
      </font>
      <fill>
        <patternFill>
          <bgColor theme="0" tint="-0.14996795556505021"/>
        </patternFill>
      </fill>
    </dxf>
    <dxf>
      <font>
        <color auto="1"/>
      </font>
      <fill>
        <patternFill patternType="solid">
          <bgColor theme="0" tint="-4.9989318521683403E-2"/>
        </patternFill>
      </fill>
    </dxf>
    <dxf>
      <font>
        <color theme="0"/>
      </font>
      <fill>
        <patternFill>
          <bgColor rgb="FF0078A2"/>
        </patternFill>
      </fill>
      <border>
        <left style="double">
          <color theme="0" tint="-0.499984740745262"/>
        </left>
        <right style="medium">
          <color theme="0" tint="-0.499984740745262"/>
        </right>
        <top style="medium">
          <color theme="0" tint="-0.499984740745262"/>
        </top>
        <bottom style="medium">
          <color theme="0" tint="-0.499984740745262"/>
        </bottom>
      </border>
    </dxf>
    <dxf>
      <font>
        <b/>
        <i val="0"/>
        <strike val="0"/>
        <color theme="0"/>
      </font>
      <fill>
        <patternFill>
          <bgColor rgb="FF0078A2"/>
        </patternFill>
      </fill>
      <border>
        <top style="double">
          <color theme="0" tint="-0.499984740745262"/>
        </top>
      </border>
    </dxf>
    <dxf>
      <font>
        <color theme="0"/>
      </font>
      <fill>
        <patternFill>
          <bgColor theme="1" tint="0.24994659260841701"/>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color theme="0"/>
      </font>
      <fill>
        <patternFill>
          <bgColor theme="1" tint="0.24994659260841701"/>
        </patternFill>
      </fill>
    </dxf>
    <dxf>
      <font>
        <color theme="0"/>
      </font>
      <fill>
        <patternFill>
          <bgColor rgb="FF009ED6"/>
        </patternFill>
      </fill>
    </dxf>
    <dxf>
      <font>
        <color theme="0"/>
      </font>
      <fill>
        <patternFill>
          <bgColor rgb="FF0078A2"/>
        </patternFill>
      </fill>
      <border>
        <vertical/>
        <horizontal/>
      </border>
    </dxf>
    <dxf>
      <font>
        <color theme="1"/>
      </font>
      <fill>
        <patternFill>
          <bgColor theme="0" tint="-0.14996795556505021"/>
        </patternFill>
      </fill>
    </dxf>
    <dxf>
      <font>
        <color auto="1"/>
      </font>
      <fill>
        <patternFill>
          <bgColor theme="0" tint="-0.14996795556505021"/>
        </patternFill>
      </fill>
    </dxf>
    <dxf>
      <font>
        <color auto="1"/>
      </font>
      <fill>
        <patternFill patternType="solid">
          <bgColor theme="0" tint="-4.9989318521683403E-2"/>
        </patternFill>
      </fill>
    </dxf>
    <dxf>
      <font>
        <color theme="0"/>
      </font>
      <fill>
        <patternFill>
          <bgColor rgb="FF0078A2"/>
        </patternFill>
      </fill>
      <border>
        <left style="double">
          <color theme="0" tint="-0.499984740745262"/>
        </left>
        <right style="medium">
          <color theme="0" tint="-0.499984740745262"/>
        </right>
        <top style="medium">
          <color theme="0" tint="-0.499984740745262"/>
        </top>
        <bottom style="medium">
          <color theme="0" tint="-0.499984740745262"/>
        </bottom>
      </border>
    </dxf>
    <dxf>
      <font>
        <b/>
        <i val="0"/>
        <color theme="0"/>
      </font>
      <fill>
        <patternFill>
          <bgColor rgb="FF0078A2"/>
        </patternFill>
      </fill>
    </dxf>
    <dxf>
      <font>
        <color theme="0"/>
      </font>
      <fill>
        <patternFill>
          <bgColor theme="1" tint="0.24994659260841701"/>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s>
  <tableStyles count="3" defaultTableStyle="TableStyleMedium2" defaultPivotStyle="PivotStyleLight16">
    <tableStyle name="BOLETIN ESTADISTICO" table="0" count="10" xr9:uid="{00000000-0011-0000-FFFF-FFFF00000000}">
      <tableStyleElement type="wholeTable" dxfId="44"/>
      <tableStyleElement type="headerRow" dxfId="43"/>
      <tableStyleElement type="totalRow" dxfId="42"/>
      <tableStyleElement type="lastColumn" dxfId="41"/>
      <tableStyleElement type="firstRowStripe" dxfId="40"/>
      <tableStyleElement type="secondRowStripe" dxfId="39"/>
      <tableStyleElement type="firstColumnStripe" dxfId="38"/>
      <tableStyleElement type="firstRowSubheading" dxfId="37"/>
      <tableStyleElement type="pageFieldLabels" dxfId="36"/>
      <tableStyleElement type="pageFieldValues" dxfId="35"/>
    </tableStyle>
    <tableStyle name="BOLETIN ESTADISTICO 2" table="0" count="16" xr9:uid="{00000000-0011-0000-FFFF-FFFF01000000}">
      <tableStyleElement type="wholeTable" dxfId="34"/>
      <tableStyleElement type="headerRow" dxfId="33"/>
      <tableStyleElement type="totalRow" dxfId="32"/>
      <tableStyleElement type="lastColumn" dxfId="31"/>
      <tableStyleElement type="firstRowStripe" dxfId="30"/>
      <tableStyleElement type="secondRowStripe" dxfId="29"/>
      <tableStyleElement type="firstColumnStripe" dxfId="28"/>
      <tableStyleElement type="firstSubtotalRow" dxfId="27"/>
      <tableStyleElement type="secondSubtotalRow" dxfId="26"/>
      <tableStyleElement type="thirdSubtotalRow" dxfId="25"/>
      <tableStyleElement type="firstColumnSubheading" dxfId="24"/>
      <tableStyleElement type="secondColumnSubheading" dxfId="23"/>
      <tableStyleElement type="firstRowSubheading" dxfId="22"/>
      <tableStyleElement type="secondRowSubheading" dxfId="21"/>
      <tableStyleElement type="pageFieldLabels" dxfId="20"/>
      <tableStyleElement type="pageFieldValues" dxfId="19"/>
    </tableStyle>
    <tableStyle name="BOLETIN ESTADISTICO 3" table="0" count="19" xr9:uid="{00000000-0011-0000-FFFF-FFFF02000000}">
      <tableStyleElement type="wholeTable" dxfId="18"/>
      <tableStyleElement type="headerRow" dxfId="17"/>
      <tableStyleElement type="totalRow" dxfId="16"/>
      <tableStyleElement type="lastColumn" dxfId="15"/>
      <tableStyleElement type="firstRowStripe" dxfId="14"/>
      <tableStyleElement type="secondRowStripe" dxfId="13"/>
      <tableStyleElement type="firstColumnStripe" dxfId="12"/>
      <tableStyleElement type="secondColumnStripe" dxfId="11"/>
      <tableStyleElement type="firstSubtotalColumn" dxfId="10"/>
      <tableStyleElement type="firstSubtotalRow" dxfId="9"/>
      <tableStyleElement type="secondSubtotalRow" dxfId="8"/>
      <tableStyleElement type="thirdSubtotalRow" dxfId="7"/>
      <tableStyleElement type="firstColumnSubheading" dxfId="6"/>
      <tableStyleElement type="secondColumnSubheading" dxfId="5"/>
      <tableStyleElement type="firstRowSubheading" dxfId="4"/>
      <tableStyleElement type="secondRowSubheading" dxfId="3"/>
      <tableStyleElement type="thirdRowSubheading" dxfId="2"/>
      <tableStyleElement type="pageFieldLabels" dxfId="1"/>
      <tableStyleElement type="pageFieldValues" dxfId="0"/>
    </tableStyle>
  </tableStyles>
  <colors>
    <mruColors>
      <color rgb="FFD16666"/>
      <color rgb="FFB6C649"/>
      <color rgb="FF2C5697"/>
      <color rgb="FF2C4254"/>
      <color rgb="FFC1C1C1"/>
      <color rgb="FFDCE5EC"/>
      <color rgb="FFBACBD8"/>
      <color rgb="FFACC1D0"/>
      <color rgb="FF9AB4C6"/>
      <color rgb="FF8EA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connections" Target="connections.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83"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6</xdr:row>
      <xdr:rowOff>9526</xdr:rowOff>
    </xdr:from>
    <xdr:to>
      <xdr:col>5</xdr:col>
      <xdr:colOff>866775</xdr:colOff>
      <xdr:row>27</xdr:row>
      <xdr:rowOff>0</xdr:rowOff>
    </xdr:to>
    <xdr:pic>
      <xdr:nvPicPr>
        <xdr:cNvPr id="4" name="Imagen 3">
          <a:extLst>
            <a:ext uri="{FF2B5EF4-FFF2-40B4-BE49-F238E27FC236}">
              <a16:creationId xmlns:a16="http://schemas.microsoft.com/office/drawing/2014/main" id="{1FED3AEB-ECB9-4453-A35E-7AAE2306E95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artisticCutout/>
                  </a14:imgEffect>
                  <a14:imgEffect>
                    <a14:colorTemperature colorTemp="4700"/>
                  </a14:imgEffect>
                  <a14:imgEffect>
                    <a14:brightnessContrast contrast="37000"/>
                  </a14:imgEffect>
                </a14:imgLayer>
              </a14:imgProps>
            </a:ext>
            <a:ext uri="{28A0092B-C50C-407E-A947-70E740481C1C}">
              <a14:useLocalDpi xmlns:a14="http://schemas.microsoft.com/office/drawing/2010/main" val="0"/>
            </a:ext>
          </a:extLst>
        </a:blip>
        <a:srcRect l="3286" t="16642" r="547" b="15464"/>
        <a:stretch/>
      </xdr:blipFill>
      <xdr:spPr>
        <a:xfrm>
          <a:off x="466725" y="1905001"/>
          <a:ext cx="9201150" cy="4391024"/>
        </a:xfrm>
        <a:prstGeom prst="rect">
          <a:avLst/>
        </a:prstGeom>
      </xdr:spPr>
    </xdr:pic>
    <xdr:clientData/>
  </xdr:twoCellAnchor>
  <xdr:twoCellAnchor editAs="oneCell">
    <xdr:from>
      <xdr:col>1</xdr:col>
      <xdr:colOff>31532</xdr:colOff>
      <xdr:row>0</xdr:row>
      <xdr:rowOff>70141</xdr:rowOff>
    </xdr:from>
    <xdr:to>
      <xdr:col>1</xdr:col>
      <xdr:colOff>3464142</xdr:colOff>
      <xdr:row>4</xdr:row>
      <xdr:rowOff>366056</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488732" y="70141"/>
          <a:ext cx="3432610" cy="1334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8.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C5697"/>
  </sheetPr>
  <dimension ref="A1:G84"/>
  <sheetViews>
    <sheetView showGridLines="0" showRowColHeaders="0" tabSelected="1" zoomScaleNormal="100" workbookViewId="0">
      <selection activeCell="F4" sqref="F4"/>
    </sheetView>
  </sheetViews>
  <sheetFormatPr baseColWidth="10" defaultColWidth="0" defaultRowHeight="0" customHeight="1" zeroHeight="1"/>
  <cols>
    <col min="1" max="1" width="6" style="26" customWidth="1"/>
    <col min="2" max="2" width="48.875" style="26" customWidth="1"/>
    <col min="3" max="3" width="38.75" style="26" customWidth="1"/>
    <col min="4" max="4" width="10.875" style="26" customWidth="1"/>
    <col min="5" max="5" width="11" style="26" customWidth="1"/>
    <col min="6" max="6" width="11.5" style="26" customWidth="1"/>
    <col min="7" max="7" width="6" style="27" customWidth="1"/>
    <col min="8" max="16384" width="11" hidden="1"/>
  </cols>
  <sheetData>
    <row r="1" spans="1:7" ht="16.5">
      <c r="A1" s="38"/>
      <c r="B1" s="38"/>
      <c r="C1" s="38"/>
      <c r="D1" s="38"/>
      <c r="E1" s="38"/>
      <c r="F1" s="38"/>
      <c r="G1" s="38"/>
    </row>
    <row r="2" spans="1:7" ht="21.75" customHeight="1">
      <c r="A2" s="38"/>
      <c r="B2" s="38"/>
      <c r="C2" s="38"/>
      <c r="D2" s="38"/>
      <c r="E2" s="38"/>
      <c r="F2" s="38"/>
      <c r="G2" s="38"/>
    </row>
    <row r="3" spans="1:7" ht="21.75" customHeight="1">
      <c r="A3" s="38"/>
      <c r="B3" s="38"/>
      <c r="C3" s="38"/>
      <c r="D3" s="38"/>
      <c r="E3" s="38"/>
      <c r="F3" s="38"/>
      <c r="G3" s="38"/>
    </row>
    <row r="4" spans="1:7" ht="21.75" customHeight="1">
      <c r="A4" s="38"/>
      <c r="B4" s="38"/>
      <c r="C4" s="38"/>
      <c r="D4" s="38"/>
      <c r="E4" s="38"/>
      <c r="F4" s="38"/>
      <c r="G4" s="38"/>
    </row>
    <row r="5" spans="1:7" ht="33" customHeight="1">
      <c r="A5" s="38"/>
      <c r="B5" s="38"/>
      <c r="C5" s="38"/>
      <c r="D5" s="38"/>
      <c r="E5" s="38"/>
      <c r="F5" s="39" t="s">
        <v>3863</v>
      </c>
      <c r="G5" s="38"/>
    </row>
    <row r="6" spans="1:7" ht="34.5">
      <c r="A6" s="40"/>
      <c r="B6" s="40"/>
      <c r="C6" s="46" t="s">
        <v>3864</v>
      </c>
      <c r="D6" s="70" t="s">
        <v>6701</v>
      </c>
      <c r="E6" s="70"/>
      <c r="F6" s="70"/>
      <c r="G6" s="38"/>
    </row>
    <row r="7" spans="1:7" ht="16.5">
      <c r="A7" s="38"/>
      <c r="B7" s="29"/>
      <c r="C7" s="29"/>
      <c r="D7" s="29"/>
      <c r="E7" s="29"/>
      <c r="F7" s="29"/>
      <c r="G7" s="38"/>
    </row>
    <row r="8" spans="1:7" ht="16.5">
      <c r="A8" s="38"/>
      <c r="B8" s="29"/>
      <c r="C8" s="29"/>
      <c r="D8" s="29"/>
      <c r="E8" s="29"/>
      <c r="F8" s="29"/>
      <c r="G8" s="38"/>
    </row>
    <row r="9" spans="1:7" ht="16.5">
      <c r="A9" s="38"/>
      <c r="B9" s="29"/>
      <c r="C9" s="29"/>
      <c r="D9" s="29"/>
      <c r="E9" s="29"/>
      <c r="F9" s="29"/>
      <c r="G9" s="38"/>
    </row>
    <row r="10" spans="1:7" ht="16.5">
      <c r="A10" s="38"/>
      <c r="B10" s="29"/>
      <c r="C10" s="29"/>
      <c r="D10" s="29"/>
      <c r="E10" s="29"/>
      <c r="F10" s="29"/>
      <c r="G10" s="38"/>
    </row>
    <row r="11" spans="1:7" ht="16.5">
      <c r="A11" s="38"/>
      <c r="B11" s="29"/>
      <c r="C11" s="29"/>
      <c r="D11" s="29"/>
      <c r="E11" s="29"/>
      <c r="F11" s="29"/>
      <c r="G11" s="38"/>
    </row>
    <row r="12" spans="1:7" ht="16.5">
      <c r="A12" s="38"/>
      <c r="B12" s="29"/>
      <c r="C12" s="29"/>
      <c r="D12" s="29"/>
      <c r="E12" s="29"/>
      <c r="F12" s="29"/>
      <c r="G12" s="38"/>
    </row>
    <row r="13" spans="1:7" ht="16.5">
      <c r="A13" s="38"/>
      <c r="B13" s="30"/>
      <c r="C13" s="30"/>
      <c r="D13" s="30"/>
      <c r="E13" s="30"/>
      <c r="F13" s="30"/>
      <c r="G13" s="38"/>
    </row>
    <row r="14" spans="1:7" ht="16.5">
      <c r="A14" s="38"/>
      <c r="B14" s="31"/>
      <c r="C14" s="31"/>
      <c r="D14" s="31"/>
      <c r="E14" s="31"/>
      <c r="F14" s="31"/>
      <c r="G14" s="38"/>
    </row>
    <row r="15" spans="1:7" ht="16.5">
      <c r="A15" s="38"/>
      <c r="B15" s="28"/>
      <c r="C15" s="28"/>
      <c r="D15" s="28"/>
      <c r="E15" s="28"/>
      <c r="F15" s="28"/>
      <c r="G15" s="38"/>
    </row>
    <row r="16" spans="1:7" ht="16.5">
      <c r="A16" s="38"/>
      <c r="B16" s="28"/>
      <c r="C16" s="28"/>
      <c r="D16" s="28"/>
      <c r="E16" s="28"/>
      <c r="F16" s="28"/>
      <c r="G16" s="38"/>
    </row>
    <row r="17" spans="1:7" ht="16.5">
      <c r="A17" s="38"/>
      <c r="B17" s="28"/>
      <c r="C17" s="28"/>
      <c r="D17" s="28"/>
      <c r="E17" s="28"/>
      <c r="F17" s="28"/>
      <c r="G17" s="38"/>
    </row>
    <row r="18" spans="1:7" ht="16.5">
      <c r="A18" s="38"/>
      <c r="B18" s="28"/>
      <c r="C18" s="28"/>
      <c r="D18" s="28"/>
      <c r="E18" s="28"/>
      <c r="F18" s="28"/>
      <c r="G18" s="38"/>
    </row>
    <row r="19" spans="1:7" ht="16.5">
      <c r="A19" s="38"/>
      <c r="B19" s="28"/>
      <c r="C19" s="28"/>
      <c r="D19" s="28"/>
      <c r="E19" s="28"/>
      <c r="F19" s="28"/>
      <c r="G19" s="38"/>
    </row>
    <row r="20" spans="1:7" ht="16.5">
      <c r="A20" s="38"/>
      <c r="B20" s="28"/>
      <c r="C20" s="28"/>
      <c r="D20" s="28"/>
      <c r="E20" s="28"/>
      <c r="F20" s="28"/>
      <c r="G20" s="38"/>
    </row>
    <row r="21" spans="1:7" ht="16.5">
      <c r="A21" s="38"/>
      <c r="B21" s="28"/>
      <c r="C21" s="28"/>
      <c r="D21" s="28"/>
      <c r="E21" s="28"/>
      <c r="F21" s="28"/>
      <c r="G21" s="38"/>
    </row>
    <row r="22" spans="1:7" ht="16.5">
      <c r="A22" s="38"/>
      <c r="B22" s="28"/>
      <c r="C22" s="28"/>
      <c r="D22" s="28"/>
      <c r="E22" s="28"/>
      <c r="F22" s="28"/>
      <c r="G22" s="38"/>
    </row>
    <row r="23" spans="1:7" ht="16.5">
      <c r="A23" s="38"/>
      <c r="B23" s="28"/>
      <c r="C23" s="28"/>
      <c r="D23" s="28"/>
      <c r="E23" s="28"/>
      <c r="F23" s="28"/>
      <c r="G23" s="38"/>
    </row>
    <row r="24" spans="1:7" ht="16.5">
      <c r="A24" s="38"/>
      <c r="B24" s="28"/>
      <c r="C24" s="28"/>
      <c r="D24" s="28"/>
      <c r="E24" s="28"/>
      <c r="F24" s="28"/>
      <c r="G24" s="38"/>
    </row>
    <row r="25" spans="1:7" ht="16.5">
      <c r="A25" s="38"/>
      <c r="B25" s="28"/>
      <c r="C25" s="28"/>
      <c r="D25" s="28"/>
      <c r="E25" s="28"/>
      <c r="F25" s="28"/>
      <c r="G25" s="38"/>
    </row>
    <row r="26" spans="1:7" ht="16.5">
      <c r="A26" s="38"/>
      <c r="B26" s="28"/>
      <c r="C26" s="28"/>
      <c r="D26" s="28"/>
      <c r="E26" s="28"/>
      <c r="F26" s="28"/>
      <c r="G26" s="38"/>
    </row>
    <row r="27" spans="1:7" ht="16.5">
      <c r="A27" s="38"/>
      <c r="B27" s="41"/>
      <c r="C27" s="41"/>
      <c r="D27" s="41"/>
      <c r="E27" s="41"/>
      <c r="F27" s="41"/>
      <c r="G27" s="38"/>
    </row>
    <row r="28" spans="1:7" ht="16.5">
      <c r="A28" s="38"/>
      <c r="B28" s="42"/>
      <c r="C28" s="42" t="s">
        <v>3866</v>
      </c>
      <c r="D28" s="42"/>
      <c r="E28" s="41"/>
      <c r="F28" s="41"/>
      <c r="G28" s="38"/>
    </row>
    <row r="29" spans="1:7" ht="16.5">
      <c r="A29" s="38"/>
      <c r="B29" s="38"/>
      <c r="C29" s="38"/>
      <c r="D29" s="38"/>
      <c r="E29" s="38"/>
      <c r="F29" s="38"/>
      <c r="G29" s="38"/>
    </row>
    <row r="30" spans="1:7" ht="16.5">
      <c r="A30" s="38"/>
      <c r="B30" s="38"/>
      <c r="C30" s="38"/>
      <c r="D30" s="38"/>
      <c r="E30" s="38"/>
      <c r="F30" s="38"/>
      <c r="G30" s="38"/>
    </row>
    <row r="31" spans="1:7" ht="16.5" hidden="1" customHeight="1"/>
    <row r="32" spans="1:7" ht="16.5" hidden="1" customHeight="1"/>
    <row r="33" ht="16.5" hidden="1" customHeight="1"/>
    <row r="34" ht="16.5" hidden="1" customHeight="1"/>
    <row r="35" ht="16.5" hidden="1" customHeight="1"/>
    <row r="36" ht="16.5" hidden="1" customHeight="1"/>
    <row r="37" ht="16.5" hidden="1" customHeight="1"/>
    <row r="38" ht="16.5" hidden="1" customHeight="1"/>
    <row r="39" ht="16.5" hidden="1" customHeight="1"/>
    <row r="40" ht="16.5" hidden="1" customHeight="1"/>
    <row r="41" ht="16.5" hidden="1" customHeight="1"/>
    <row r="42" ht="16.5" hidden="1" customHeight="1"/>
    <row r="43" ht="16.5" hidden="1" customHeight="1"/>
    <row r="44" ht="16.5" hidden="1" customHeight="1"/>
    <row r="45" ht="16.5" hidden="1" customHeight="1"/>
    <row r="46" ht="16.5" hidden="1" customHeight="1"/>
    <row r="47" ht="16.5" hidden="1" customHeight="1"/>
    <row r="48" ht="16.5" hidden="1" customHeight="1"/>
    <row r="49" ht="16.5" hidden="1" customHeight="1"/>
    <row r="50" ht="16.5" hidden="1" customHeight="1"/>
    <row r="51" ht="16.5" hidden="1" customHeight="1"/>
    <row r="52" ht="16.5" hidden="1" customHeight="1"/>
    <row r="53" ht="16.5" hidden="1" customHeight="1"/>
    <row r="54" ht="16.5" hidden="1" customHeight="1"/>
    <row r="55" ht="16.5" hidden="1" customHeight="1"/>
    <row r="56" ht="16.5" hidden="1" customHeight="1"/>
    <row r="57" ht="16.5" hidden="1" customHeight="1"/>
    <row r="58" ht="16.5" hidden="1" customHeight="1"/>
    <row r="59" ht="16.5" hidden="1" customHeight="1"/>
    <row r="60" ht="16.5" hidden="1" customHeight="1"/>
    <row r="61" ht="16.5" hidden="1" customHeight="1"/>
    <row r="62" ht="16.5" hidden="1" customHeight="1"/>
    <row r="63" ht="16.5" hidden="1" customHeight="1"/>
    <row r="64" ht="16.5" hidden="1" customHeight="1"/>
    <row r="65" ht="16.5" hidden="1" customHeight="1"/>
    <row r="66" ht="16.5" hidden="1" customHeight="1"/>
    <row r="67" ht="16.5" hidden="1" customHeight="1"/>
    <row r="68" ht="16.5" hidden="1" customHeight="1"/>
    <row r="69" ht="16.5" hidden="1" customHeight="1"/>
    <row r="70" ht="16.5" hidden="1" customHeight="1"/>
    <row r="71" ht="16.5" hidden="1" customHeight="1"/>
    <row r="72" ht="16.5" hidden="1" customHeight="1"/>
    <row r="73" ht="16.5" hidden="1" customHeight="1"/>
    <row r="74" ht="16.5" hidden="1" customHeight="1"/>
    <row r="75" ht="16.5" hidden="1" customHeight="1"/>
    <row r="76" ht="16.5" hidden="1" customHeight="1"/>
    <row r="77" ht="16.5" hidden="1" customHeight="1"/>
    <row r="78" ht="16.5" hidden="1" customHeight="1"/>
    <row r="79" ht="16.5" hidden="1" customHeight="1"/>
    <row r="80" ht="16.5" hidden="1" customHeight="1"/>
    <row r="81" ht="16.5" hidden="1" customHeight="1"/>
    <row r="82" ht="16.5" hidden="1" customHeight="1"/>
    <row r="83" ht="16.5" hidden="1" customHeight="1"/>
    <row r="84" ht="16.5" hidden="1" customHeight="1"/>
  </sheetData>
  <sheetProtection autoFilter="0" pivotTables="0"/>
  <mergeCells count="1">
    <mergeCell ref="D6:F6"/>
  </mergeCells>
  <hyperlinks>
    <hyperlink ref="F5" location="'LISTA TABLAS'!A1" display="Índice de tablas &gt;&gt;" xr:uid="{00000000-0004-0000-0000-000000000000}"/>
  </hyperlink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7">
    <tabColor theme="0"/>
  </sheetPr>
  <dimension ref="A1:I376"/>
  <sheetViews>
    <sheetView zoomScale="80" zoomScaleNormal="80" workbookViewId="0">
      <pane ySplit="1" topLeftCell="A334" activePane="bottomLeft" state="frozen"/>
      <selection pane="bottomLeft" activeCell="A376" sqref="A376"/>
    </sheetView>
  </sheetViews>
  <sheetFormatPr baseColWidth="10" defaultColWidth="9.5" defaultRowHeight="14.25"/>
  <cols>
    <col min="1" max="1" width="10" style="5" bestFit="1" customWidth="1"/>
    <col min="2" max="2" width="11.5" style="5" bestFit="1" customWidth="1"/>
    <col min="3" max="3" width="12.125" style="5" bestFit="1" customWidth="1"/>
    <col min="4" max="4" width="21.25" style="5" bestFit="1" customWidth="1"/>
    <col min="5" max="5" width="25.625" style="5" bestFit="1" customWidth="1"/>
    <col min="6" max="6" width="30.25" style="5" bestFit="1" customWidth="1"/>
    <col min="7" max="7" width="27.625" style="5" bestFit="1" customWidth="1"/>
    <col min="8" max="8" width="41.125" style="5" bestFit="1" customWidth="1"/>
    <col min="9" max="9" width="27.375" style="5" bestFit="1" customWidth="1"/>
    <col min="10" max="10" width="10.5" style="5" bestFit="1" customWidth="1"/>
    <col min="11" max="16384" width="9.5" style="5"/>
  </cols>
  <sheetData>
    <row r="1" spans="1:9">
      <c r="A1" s="43" t="s">
        <v>229</v>
      </c>
      <c r="B1" s="45" t="s">
        <v>257</v>
      </c>
      <c r="C1" s="43" t="s">
        <v>200</v>
      </c>
      <c r="D1" s="43" t="s">
        <v>251</v>
      </c>
      <c r="E1" s="43" t="s">
        <v>252</v>
      </c>
      <c r="F1" s="43" t="s">
        <v>1888</v>
      </c>
      <c r="G1" s="43" t="s">
        <v>1889</v>
      </c>
      <c r="H1" s="43" t="s">
        <v>4923</v>
      </c>
      <c r="I1" s="43" t="s">
        <v>233</v>
      </c>
    </row>
    <row r="2" spans="1:9">
      <c r="A2" s="23">
        <v>2009</v>
      </c>
      <c r="B2" s="23" t="s">
        <v>2366</v>
      </c>
      <c r="C2" s="23" t="s">
        <v>1886</v>
      </c>
      <c r="D2" s="13" t="s">
        <v>253</v>
      </c>
      <c r="E2" s="13" t="s">
        <v>249</v>
      </c>
      <c r="F2" s="13" t="s">
        <v>242</v>
      </c>
      <c r="G2" s="13" t="s">
        <v>236</v>
      </c>
      <c r="H2" s="56">
        <v>3172336.6439999999</v>
      </c>
      <c r="I2" s="35">
        <v>729</v>
      </c>
    </row>
    <row r="3" spans="1:9">
      <c r="A3" s="23">
        <v>2009</v>
      </c>
      <c r="B3" s="23" t="s">
        <v>2366</v>
      </c>
      <c r="C3" s="23" t="s">
        <v>1886</v>
      </c>
      <c r="D3" s="13" t="s">
        <v>253</v>
      </c>
      <c r="E3" s="13" t="s">
        <v>249</v>
      </c>
      <c r="F3" s="13" t="s">
        <v>250</v>
      </c>
      <c r="G3" s="13" t="s">
        <v>234</v>
      </c>
      <c r="H3" s="56">
        <v>663975.25</v>
      </c>
      <c r="I3" s="35">
        <v>200</v>
      </c>
    </row>
    <row r="4" spans="1:9">
      <c r="A4" s="23">
        <v>2009</v>
      </c>
      <c r="B4" s="23" t="s">
        <v>2366</v>
      </c>
      <c r="C4" s="23" t="s">
        <v>1886</v>
      </c>
      <c r="D4" s="13" t="s">
        <v>253</v>
      </c>
      <c r="E4" s="13" t="s">
        <v>249</v>
      </c>
      <c r="F4" s="13" t="s">
        <v>250</v>
      </c>
      <c r="G4" s="13" t="s">
        <v>235</v>
      </c>
      <c r="H4" s="56">
        <v>4159971.872</v>
      </c>
      <c r="I4" s="35">
        <v>1334</v>
      </c>
    </row>
    <row r="5" spans="1:9">
      <c r="A5" s="23">
        <v>2009</v>
      </c>
      <c r="B5" s="23" t="s">
        <v>2366</v>
      </c>
      <c r="C5" s="23" t="s">
        <v>1886</v>
      </c>
      <c r="D5" s="13" t="s">
        <v>253</v>
      </c>
      <c r="E5" s="13" t="s">
        <v>249</v>
      </c>
      <c r="F5" s="13" t="s">
        <v>242</v>
      </c>
      <c r="G5" s="13" t="s">
        <v>237</v>
      </c>
      <c r="H5" s="56">
        <v>641717.71100000001</v>
      </c>
      <c r="I5" s="35">
        <v>229</v>
      </c>
    </row>
    <row r="6" spans="1:9">
      <c r="A6" s="23">
        <v>2009</v>
      </c>
      <c r="B6" s="23" t="s">
        <v>2366</v>
      </c>
      <c r="C6" s="23" t="s">
        <v>1886</v>
      </c>
      <c r="D6" s="13" t="s">
        <v>253</v>
      </c>
      <c r="E6" s="13" t="s">
        <v>249</v>
      </c>
      <c r="F6" s="13" t="s">
        <v>242</v>
      </c>
      <c r="G6" s="13" t="s">
        <v>238</v>
      </c>
      <c r="H6" s="56">
        <v>112041.935</v>
      </c>
      <c r="I6" s="35">
        <v>45</v>
      </c>
    </row>
    <row r="7" spans="1:9">
      <c r="A7" s="23">
        <v>2009</v>
      </c>
      <c r="B7" s="23" t="s">
        <v>2366</v>
      </c>
      <c r="C7" s="23" t="s">
        <v>1886</v>
      </c>
      <c r="D7" s="13" t="s">
        <v>253</v>
      </c>
      <c r="E7" s="13" t="s">
        <v>258</v>
      </c>
      <c r="F7" s="13" t="s">
        <v>211</v>
      </c>
      <c r="G7" s="13" t="s">
        <v>3973</v>
      </c>
      <c r="H7" s="56">
        <v>4995041.2539999997</v>
      </c>
      <c r="I7" s="35">
        <v>1142</v>
      </c>
    </row>
    <row r="8" spans="1:9">
      <c r="A8" s="23">
        <v>2009</v>
      </c>
      <c r="B8" s="23" t="s">
        <v>2366</v>
      </c>
      <c r="C8" s="23" t="s">
        <v>1886</v>
      </c>
      <c r="D8" s="13" t="s">
        <v>254</v>
      </c>
      <c r="E8" s="13" t="s">
        <v>259</v>
      </c>
      <c r="F8" s="13" t="s">
        <v>256</v>
      </c>
      <c r="G8" s="13" t="s">
        <v>244</v>
      </c>
      <c r="H8" s="56">
        <v>62188.77</v>
      </c>
      <c r="I8" s="35">
        <v>21</v>
      </c>
    </row>
    <row r="9" spans="1:9">
      <c r="A9" s="23">
        <v>2009</v>
      </c>
      <c r="B9" s="23" t="s">
        <v>2366</v>
      </c>
      <c r="C9" s="23" t="s">
        <v>1886</v>
      </c>
      <c r="D9" s="13" t="s">
        <v>254</v>
      </c>
      <c r="E9" s="13" t="s">
        <v>259</v>
      </c>
      <c r="F9" s="13" t="s">
        <v>255</v>
      </c>
      <c r="G9" s="13" t="s">
        <v>243</v>
      </c>
      <c r="H9" s="56">
        <v>5613441.0099999998</v>
      </c>
      <c r="I9" s="35">
        <v>1643</v>
      </c>
    </row>
    <row r="10" spans="1:9">
      <c r="A10" s="23">
        <v>2009</v>
      </c>
      <c r="B10" s="23" t="s">
        <v>2366</v>
      </c>
      <c r="C10" s="23" t="s">
        <v>1886</v>
      </c>
      <c r="D10" s="13" t="s">
        <v>254</v>
      </c>
      <c r="E10" s="13" t="s">
        <v>259</v>
      </c>
      <c r="F10" s="13" t="s">
        <v>256</v>
      </c>
      <c r="G10" s="13" t="s">
        <v>245</v>
      </c>
      <c r="H10" s="56">
        <v>234920.7</v>
      </c>
      <c r="I10" s="35">
        <v>76</v>
      </c>
    </row>
    <row r="11" spans="1:9">
      <c r="A11" s="23">
        <v>2009</v>
      </c>
      <c r="B11" s="23" t="s">
        <v>2367</v>
      </c>
      <c r="C11" s="23" t="s">
        <v>1886</v>
      </c>
      <c r="D11" s="13" t="s">
        <v>253</v>
      </c>
      <c r="E11" s="13" t="s">
        <v>249</v>
      </c>
      <c r="F11" s="13" t="s">
        <v>242</v>
      </c>
      <c r="G11" s="13" t="s">
        <v>236</v>
      </c>
      <c r="H11" s="56">
        <v>3553220.8990000002</v>
      </c>
      <c r="I11" s="35">
        <v>785</v>
      </c>
    </row>
    <row r="12" spans="1:9">
      <c r="A12" s="23">
        <v>2009</v>
      </c>
      <c r="B12" s="23" t="s">
        <v>2367</v>
      </c>
      <c r="C12" s="23" t="s">
        <v>1886</v>
      </c>
      <c r="D12" s="13" t="s">
        <v>253</v>
      </c>
      <c r="E12" s="13" t="s">
        <v>249</v>
      </c>
      <c r="F12" s="13" t="s">
        <v>250</v>
      </c>
      <c r="G12" s="13" t="s">
        <v>234</v>
      </c>
      <c r="H12" s="56">
        <v>543248.75</v>
      </c>
      <c r="I12" s="35">
        <v>165</v>
      </c>
    </row>
    <row r="13" spans="1:9">
      <c r="A13" s="23">
        <v>2009</v>
      </c>
      <c r="B13" s="23" t="s">
        <v>2367</v>
      </c>
      <c r="C13" s="23" t="s">
        <v>1886</v>
      </c>
      <c r="D13" s="13" t="s">
        <v>253</v>
      </c>
      <c r="E13" s="13" t="s">
        <v>249</v>
      </c>
      <c r="F13" s="13" t="s">
        <v>250</v>
      </c>
      <c r="G13" s="13" t="s">
        <v>235</v>
      </c>
      <c r="H13" s="56">
        <v>3938779</v>
      </c>
      <c r="I13" s="35">
        <v>1256</v>
      </c>
    </row>
    <row r="14" spans="1:9">
      <c r="A14" s="23">
        <v>2009</v>
      </c>
      <c r="B14" s="23" t="s">
        <v>2367</v>
      </c>
      <c r="C14" s="23" t="s">
        <v>1886</v>
      </c>
      <c r="D14" s="13" t="s">
        <v>253</v>
      </c>
      <c r="E14" s="13" t="s">
        <v>249</v>
      </c>
      <c r="F14" s="13" t="s">
        <v>242</v>
      </c>
      <c r="G14" s="13" t="s">
        <v>237</v>
      </c>
      <c r="H14" s="56">
        <v>511524.337</v>
      </c>
      <c r="I14" s="35">
        <v>167</v>
      </c>
    </row>
    <row r="15" spans="1:9">
      <c r="A15" s="23">
        <v>2009</v>
      </c>
      <c r="B15" s="23" t="s">
        <v>2367</v>
      </c>
      <c r="C15" s="23" t="s">
        <v>1886</v>
      </c>
      <c r="D15" s="13" t="s">
        <v>253</v>
      </c>
      <c r="E15" s="13" t="s">
        <v>249</v>
      </c>
      <c r="F15" s="13" t="s">
        <v>242</v>
      </c>
      <c r="G15" s="13" t="s">
        <v>238</v>
      </c>
      <c r="H15" s="56">
        <v>111586.018</v>
      </c>
      <c r="I15" s="35">
        <v>42</v>
      </c>
    </row>
    <row r="16" spans="1:9">
      <c r="A16" s="23">
        <v>2009</v>
      </c>
      <c r="B16" s="23" t="s">
        <v>2367</v>
      </c>
      <c r="C16" s="23" t="s">
        <v>1886</v>
      </c>
      <c r="D16" s="13" t="s">
        <v>253</v>
      </c>
      <c r="E16" s="13" t="s">
        <v>258</v>
      </c>
      <c r="F16" s="13" t="s">
        <v>211</v>
      </c>
      <c r="G16" s="13" t="s">
        <v>3973</v>
      </c>
      <c r="H16" s="56">
        <v>4494738.5</v>
      </c>
      <c r="I16" s="35">
        <v>1025</v>
      </c>
    </row>
    <row r="17" spans="1:9">
      <c r="A17" s="23">
        <v>2009</v>
      </c>
      <c r="B17" s="23" t="s">
        <v>2367</v>
      </c>
      <c r="C17" s="23" t="s">
        <v>1886</v>
      </c>
      <c r="D17" s="13" t="s">
        <v>254</v>
      </c>
      <c r="E17" s="13" t="s">
        <v>259</v>
      </c>
      <c r="F17" s="13" t="s">
        <v>256</v>
      </c>
      <c r="G17" s="13" t="s">
        <v>244</v>
      </c>
      <c r="H17" s="56">
        <v>127962.5</v>
      </c>
      <c r="I17" s="35">
        <v>38</v>
      </c>
    </row>
    <row r="18" spans="1:9">
      <c r="A18" s="23">
        <v>2009</v>
      </c>
      <c r="B18" s="23" t="s">
        <v>2367</v>
      </c>
      <c r="C18" s="23" t="s">
        <v>1886</v>
      </c>
      <c r="D18" s="13" t="s">
        <v>254</v>
      </c>
      <c r="E18" s="13" t="s">
        <v>259</v>
      </c>
      <c r="F18" s="13" t="s">
        <v>255</v>
      </c>
      <c r="G18" s="13" t="s">
        <v>243</v>
      </c>
      <c r="H18" s="56">
        <v>5650518.8140000002</v>
      </c>
      <c r="I18" s="35">
        <v>1680</v>
      </c>
    </row>
    <row r="19" spans="1:9">
      <c r="A19" s="23">
        <v>2009</v>
      </c>
      <c r="B19" s="23" t="s">
        <v>2367</v>
      </c>
      <c r="C19" s="23" t="s">
        <v>1886</v>
      </c>
      <c r="D19" s="13" t="s">
        <v>254</v>
      </c>
      <c r="E19" s="13" t="s">
        <v>259</v>
      </c>
      <c r="F19" s="13" t="s">
        <v>256</v>
      </c>
      <c r="G19" s="13" t="s">
        <v>245</v>
      </c>
      <c r="H19" s="56">
        <v>198655.04</v>
      </c>
      <c r="I19" s="35">
        <v>71</v>
      </c>
    </row>
    <row r="20" spans="1:9">
      <c r="A20" s="23">
        <v>2010</v>
      </c>
      <c r="B20" s="23" t="s">
        <v>2366</v>
      </c>
      <c r="C20" s="23" t="s">
        <v>1886</v>
      </c>
      <c r="D20" s="13" t="s">
        <v>253</v>
      </c>
      <c r="E20" s="13" t="s">
        <v>249</v>
      </c>
      <c r="F20" s="13" t="s">
        <v>242</v>
      </c>
      <c r="G20" s="13" t="s">
        <v>236</v>
      </c>
      <c r="H20" s="56">
        <v>3727899.2969999998</v>
      </c>
      <c r="I20" s="35">
        <v>875</v>
      </c>
    </row>
    <row r="21" spans="1:9">
      <c r="A21" s="23">
        <v>2010</v>
      </c>
      <c r="B21" s="23" t="s">
        <v>2366</v>
      </c>
      <c r="C21" s="23" t="s">
        <v>1886</v>
      </c>
      <c r="D21" s="13" t="s">
        <v>253</v>
      </c>
      <c r="E21" s="13" t="s">
        <v>249</v>
      </c>
      <c r="F21" s="13" t="s">
        <v>250</v>
      </c>
      <c r="G21" s="13" t="s">
        <v>234</v>
      </c>
      <c r="H21" s="56">
        <v>594822.18299999996</v>
      </c>
      <c r="I21" s="35">
        <v>177</v>
      </c>
    </row>
    <row r="22" spans="1:9">
      <c r="A22" s="23">
        <v>2010</v>
      </c>
      <c r="B22" s="23" t="s">
        <v>2366</v>
      </c>
      <c r="C22" s="23" t="s">
        <v>1886</v>
      </c>
      <c r="D22" s="13" t="s">
        <v>253</v>
      </c>
      <c r="E22" s="13" t="s">
        <v>249</v>
      </c>
      <c r="F22" s="13" t="s">
        <v>250</v>
      </c>
      <c r="G22" s="13" t="s">
        <v>235</v>
      </c>
      <c r="H22" s="56">
        <v>3486044.6869999999</v>
      </c>
      <c r="I22" s="35">
        <v>1180</v>
      </c>
    </row>
    <row r="23" spans="1:9">
      <c r="A23" s="23">
        <v>2010</v>
      </c>
      <c r="B23" s="23" t="s">
        <v>2366</v>
      </c>
      <c r="C23" s="23" t="s">
        <v>1886</v>
      </c>
      <c r="D23" s="13" t="s">
        <v>253</v>
      </c>
      <c r="E23" s="13" t="s">
        <v>249</v>
      </c>
      <c r="F23" s="13" t="s">
        <v>242</v>
      </c>
      <c r="G23" s="13" t="s">
        <v>237</v>
      </c>
      <c r="H23" s="56">
        <v>551412.49899999995</v>
      </c>
      <c r="I23" s="35">
        <v>170</v>
      </c>
    </row>
    <row r="24" spans="1:9">
      <c r="A24" s="23">
        <v>2010</v>
      </c>
      <c r="B24" s="23" t="s">
        <v>2366</v>
      </c>
      <c r="C24" s="23" t="s">
        <v>1886</v>
      </c>
      <c r="D24" s="13" t="s">
        <v>253</v>
      </c>
      <c r="E24" s="13" t="s">
        <v>249</v>
      </c>
      <c r="F24" s="13" t="s">
        <v>242</v>
      </c>
      <c r="G24" s="13" t="s">
        <v>238</v>
      </c>
      <c r="H24" s="56">
        <v>91032.28</v>
      </c>
      <c r="I24" s="35">
        <v>32</v>
      </c>
    </row>
    <row r="25" spans="1:9">
      <c r="A25" s="23">
        <v>2010</v>
      </c>
      <c r="B25" s="23" t="s">
        <v>2366</v>
      </c>
      <c r="C25" s="23" t="s">
        <v>1886</v>
      </c>
      <c r="D25" s="13" t="s">
        <v>253</v>
      </c>
      <c r="E25" s="13" t="s">
        <v>258</v>
      </c>
      <c r="F25" s="13" t="s">
        <v>211</v>
      </c>
      <c r="G25" s="13" t="s">
        <v>3973</v>
      </c>
      <c r="H25" s="56">
        <v>6872790.0599999996</v>
      </c>
      <c r="I25" s="35">
        <v>1568</v>
      </c>
    </row>
    <row r="26" spans="1:9">
      <c r="A26" s="23">
        <v>2010</v>
      </c>
      <c r="B26" s="23" t="s">
        <v>2366</v>
      </c>
      <c r="C26" s="23" t="s">
        <v>1886</v>
      </c>
      <c r="D26" s="13" t="s">
        <v>254</v>
      </c>
      <c r="E26" s="13" t="s">
        <v>259</v>
      </c>
      <c r="F26" s="13" t="s">
        <v>256</v>
      </c>
      <c r="G26" s="13" t="s">
        <v>244</v>
      </c>
      <c r="H26" s="56">
        <v>105557.61900000001</v>
      </c>
      <c r="I26" s="35">
        <v>35</v>
      </c>
    </row>
    <row r="27" spans="1:9">
      <c r="A27" s="23">
        <v>2010</v>
      </c>
      <c r="B27" s="23" t="s">
        <v>2366</v>
      </c>
      <c r="C27" s="23" t="s">
        <v>1886</v>
      </c>
      <c r="D27" s="13" t="s">
        <v>254</v>
      </c>
      <c r="E27" s="13" t="s">
        <v>259</v>
      </c>
      <c r="F27" s="13" t="s">
        <v>255</v>
      </c>
      <c r="G27" s="13" t="s">
        <v>243</v>
      </c>
      <c r="H27" s="56">
        <v>6064890.1909999996</v>
      </c>
      <c r="I27" s="35">
        <v>1749</v>
      </c>
    </row>
    <row r="28" spans="1:9">
      <c r="A28" s="23">
        <v>2010</v>
      </c>
      <c r="B28" s="23" t="s">
        <v>2366</v>
      </c>
      <c r="C28" s="23" t="s">
        <v>1886</v>
      </c>
      <c r="D28" s="13" t="s">
        <v>254</v>
      </c>
      <c r="E28" s="13" t="s">
        <v>259</v>
      </c>
      <c r="F28" s="13" t="s">
        <v>256</v>
      </c>
      <c r="G28" s="13" t="s">
        <v>245</v>
      </c>
      <c r="H28" s="56">
        <v>229775.56</v>
      </c>
      <c r="I28" s="35">
        <v>74</v>
      </c>
    </row>
    <row r="29" spans="1:9">
      <c r="A29" s="23">
        <v>2010</v>
      </c>
      <c r="B29" s="23" t="s">
        <v>2367</v>
      </c>
      <c r="C29" s="23" t="s">
        <v>1886</v>
      </c>
      <c r="D29" s="13" t="s">
        <v>253</v>
      </c>
      <c r="E29" s="13" t="s">
        <v>249</v>
      </c>
      <c r="F29" s="13" t="s">
        <v>242</v>
      </c>
      <c r="G29" s="13" t="s">
        <v>236</v>
      </c>
      <c r="H29" s="56">
        <v>3859672.4270000001</v>
      </c>
      <c r="I29" s="35">
        <v>837</v>
      </c>
    </row>
    <row r="30" spans="1:9">
      <c r="A30" s="23">
        <v>2010</v>
      </c>
      <c r="B30" s="23" t="s">
        <v>2367</v>
      </c>
      <c r="C30" s="23" t="s">
        <v>1886</v>
      </c>
      <c r="D30" s="13" t="s">
        <v>253</v>
      </c>
      <c r="E30" s="13" t="s">
        <v>249</v>
      </c>
      <c r="F30" s="13" t="s">
        <v>250</v>
      </c>
      <c r="G30" s="13" t="s">
        <v>234</v>
      </c>
      <c r="H30" s="56">
        <v>523485.89199999999</v>
      </c>
      <c r="I30" s="35">
        <v>151</v>
      </c>
    </row>
    <row r="31" spans="1:9">
      <c r="A31" s="23">
        <v>2010</v>
      </c>
      <c r="B31" s="23" t="s">
        <v>2367</v>
      </c>
      <c r="C31" s="23" t="s">
        <v>1886</v>
      </c>
      <c r="D31" s="13" t="s">
        <v>253</v>
      </c>
      <c r="E31" s="13" t="s">
        <v>249</v>
      </c>
      <c r="F31" s="13" t="s">
        <v>250</v>
      </c>
      <c r="G31" s="13" t="s">
        <v>235</v>
      </c>
      <c r="H31" s="56">
        <v>3424011.0860000001</v>
      </c>
      <c r="I31" s="35">
        <v>1086</v>
      </c>
    </row>
    <row r="32" spans="1:9">
      <c r="A32" s="23">
        <v>2010</v>
      </c>
      <c r="B32" s="23" t="s">
        <v>2367</v>
      </c>
      <c r="C32" s="23" t="s">
        <v>1886</v>
      </c>
      <c r="D32" s="13" t="s">
        <v>253</v>
      </c>
      <c r="E32" s="13" t="s">
        <v>249</v>
      </c>
      <c r="F32" s="13" t="s">
        <v>242</v>
      </c>
      <c r="G32" s="13" t="s">
        <v>237</v>
      </c>
      <c r="H32" s="56">
        <v>518719.239</v>
      </c>
      <c r="I32" s="35">
        <v>140</v>
      </c>
    </row>
    <row r="33" spans="1:9">
      <c r="A33" s="23">
        <v>2010</v>
      </c>
      <c r="B33" s="23" t="s">
        <v>2367</v>
      </c>
      <c r="C33" s="23" t="s">
        <v>1886</v>
      </c>
      <c r="D33" s="13" t="s">
        <v>253</v>
      </c>
      <c r="E33" s="13" t="s">
        <v>249</v>
      </c>
      <c r="F33" s="13" t="s">
        <v>242</v>
      </c>
      <c r="G33" s="13" t="s">
        <v>238</v>
      </c>
      <c r="H33" s="56">
        <v>99045.277000000002</v>
      </c>
      <c r="I33" s="35">
        <v>34</v>
      </c>
    </row>
    <row r="34" spans="1:9">
      <c r="A34" s="23">
        <v>2010</v>
      </c>
      <c r="B34" s="23" t="s">
        <v>2367</v>
      </c>
      <c r="C34" s="23" t="s">
        <v>1886</v>
      </c>
      <c r="D34" s="13" t="s">
        <v>253</v>
      </c>
      <c r="E34" s="13" t="s">
        <v>258</v>
      </c>
      <c r="F34" s="13" t="s">
        <v>211</v>
      </c>
      <c r="G34" s="13" t="s">
        <v>3973</v>
      </c>
      <c r="H34" s="56">
        <v>5596745.9819999998</v>
      </c>
      <c r="I34" s="35">
        <v>1234</v>
      </c>
    </row>
    <row r="35" spans="1:9">
      <c r="A35" s="23">
        <v>2010</v>
      </c>
      <c r="B35" s="23" t="s">
        <v>2367</v>
      </c>
      <c r="C35" s="23" t="s">
        <v>1886</v>
      </c>
      <c r="D35" s="13" t="s">
        <v>254</v>
      </c>
      <c r="E35" s="13" t="s">
        <v>259</v>
      </c>
      <c r="F35" s="13" t="s">
        <v>256</v>
      </c>
      <c r="G35" s="13" t="s">
        <v>244</v>
      </c>
      <c r="H35" s="56">
        <v>119857.60000000001</v>
      </c>
      <c r="I35" s="35">
        <v>38</v>
      </c>
    </row>
    <row r="36" spans="1:9">
      <c r="A36" s="23">
        <v>2010</v>
      </c>
      <c r="B36" s="23" t="s">
        <v>2367</v>
      </c>
      <c r="C36" s="23" t="s">
        <v>1886</v>
      </c>
      <c r="D36" s="13" t="s">
        <v>254</v>
      </c>
      <c r="E36" s="13" t="s">
        <v>259</v>
      </c>
      <c r="F36" s="13" t="s">
        <v>255</v>
      </c>
      <c r="G36" s="13" t="s">
        <v>243</v>
      </c>
      <c r="H36" s="56">
        <v>5728342.3760000002</v>
      </c>
      <c r="I36" s="35">
        <v>1701</v>
      </c>
    </row>
    <row r="37" spans="1:9">
      <c r="A37" s="23">
        <v>2010</v>
      </c>
      <c r="B37" s="23" t="s">
        <v>2367</v>
      </c>
      <c r="C37" s="23" t="s">
        <v>1886</v>
      </c>
      <c r="D37" s="13" t="s">
        <v>254</v>
      </c>
      <c r="E37" s="13" t="s">
        <v>259</v>
      </c>
      <c r="F37" s="13" t="s">
        <v>256</v>
      </c>
      <c r="G37" s="13" t="s">
        <v>245</v>
      </c>
      <c r="H37" s="56">
        <v>269085.45</v>
      </c>
      <c r="I37" s="35">
        <v>87</v>
      </c>
    </row>
    <row r="38" spans="1:9">
      <c r="A38" s="23">
        <v>2011</v>
      </c>
      <c r="B38" s="23" t="s">
        <v>2366</v>
      </c>
      <c r="C38" s="23" t="s">
        <v>1886</v>
      </c>
      <c r="D38" s="13" t="s">
        <v>253</v>
      </c>
      <c r="E38" s="13" t="s">
        <v>249</v>
      </c>
      <c r="F38" s="13" t="s">
        <v>242</v>
      </c>
      <c r="G38" s="13" t="s">
        <v>236</v>
      </c>
      <c r="H38" s="56">
        <v>4348493.0250000004</v>
      </c>
      <c r="I38" s="35">
        <v>912</v>
      </c>
    </row>
    <row r="39" spans="1:9">
      <c r="A39" s="23">
        <v>2011</v>
      </c>
      <c r="B39" s="23" t="s">
        <v>2366</v>
      </c>
      <c r="C39" s="23" t="s">
        <v>1886</v>
      </c>
      <c r="D39" s="13" t="s">
        <v>253</v>
      </c>
      <c r="E39" s="13" t="s">
        <v>249</v>
      </c>
      <c r="F39" s="13" t="s">
        <v>250</v>
      </c>
      <c r="G39" s="13" t="s">
        <v>234</v>
      </c>
      <c r="H39" s="56">
        <v>700512.85800000001</v>
      </c>
      <c r="I39" s="35">
        <v>191</v>
      </c>
    </row>
    <row r="40" spans="1:9">
      <c r="A40" s="23">
        <v>2011</v>
      </c>
      <c r="B40" s="23" t="s">
        <v>2366</v>
      </c>
      <c r="C40" s="23" t="s">
        <v>1886</v>
      </c>
      <c r="D40" s="13" t="s">
        <v>253</v>
      </c>
      <c r="E40" s="13" t="s">
        <v>249</v>
      </c>
      <c r="F40" s="13" t="s">
        <v>250</v>
      </c>
      <c r="G40" s="13" t="s">
        <v>235</v>
      </c>
      <c r="H40" s="56">
        <v>3615170.835</v>
      </c>
      <c r="I40" s="35">
        <v>1054</v>
      </c>
    </row>
    <row r="41" spans="1:9">
      <c r="A41" s="23">
        <v>2011</v>
      </c>
      <c r="B41" s="23" t="s">
        <v>2366</v>
      </c>
      <c r="C41" s="23" t="s">
        <v>1886</v>
      </c>
      <c r="D41" s="13" t="s">
        <v>253</v>
      </c>
      <c r="E41" s="13" t="s">
        <v>249</v>
      </c>
      <c r="F41" s="13" t="s">
        <v>242</v>
      </c>
      <c r="G41" s="13" t="s">
        <v>237</v>
      </c>
      <c r="H41" s="56">
        <v>790544.74899999995</v>
      </c>
      <c r="I41" s="35">
        <v>220</v>
      </c>
    </row>
    <row r="42" spans="1:9">
      <c r="A42" s="23">
        <v>2011</v>
      </c>
      <c r="B42" s="23" t="s">
        <v>2366</v>
      </c>
      <c r="C42" s="23" t="s">
        <v>1886</v>
      </c>
      <c r="D42" s="13" t="s">
        <v>253</v>
      </c>
      <c r="E42" s="13" t="s">
        <v>249</v>
      </c>
      <c r="F42" s="13" t="s">
        <v>242</v>
      </c>
      <c r="G42" s="13" t="s">
        <v>238</v>
      </c>
      <c r="H42" s="56">
        <v>70009.976999999999</v>
      </c>
      <c r="I42" s="35">
        <v>23</v>
      </c>
    </row>
    <row r="43" spans="1:9">
      <c r="A43" s="23">
        <v>2011</v>
      </c>
      <c r="B43" s="23" t="s">
        <v>2366</v>
      </c>
      <c r="C43" s="23" t="s">
        <v>1886</v>
      </c>
      <c r="D43" s="13" t="s">
        <v>253</v>
      </c>
      <c r="E43" s="13" t="s">
        <v>258</v>
      </c>
      <c r="F43" s="13" t="s">
        <v>211</v>
      </c>
      <c r="G43" s="13" t="s">
        <v>3973</v>
      </c>
      <c r="H43" s="56">
        <v>6505491.7709999997</v>
      </c>
      <c r="I43" s="35">
        <v>1361</v>
      </c>
    </row>
    <row r="44" spans="1:9">
      <c r="A44" s="23">
        <v>2011</v>
      </c>
      <c r="B44" s="23" t="s">
        <v>2366</v>
      </c>
      <c r="C44" s="23" t="s">
        <v>1886</v>
      </c>
      <c r="D44" s="13" t="s">
        <v>254</v>
      </c>
      <c r="E44" s="13" t="s">
        <v>259</v>
      </c>
      <c r="F44" s="13" t="s">
        <v>256</v>
      </c>
      <c r="G44" s="13" t="s">
        <v>244</v>
      </c>
      <c r="H44" s="56">
        <v>112984.65</v>
      </c>
      <c r="I44" s="35">
        <v>35</v>
      </c>
    </row>
    <row r="45" spans="1:9">
      <c r="A45" s="23">
        <v>2011</v>
      </c>
      <c r="B45" s="23" t="s">
        <v>2366</v>
      </c>
      <c r="C45" s="23" t="s">
        <v>1886</v>
      </c>
      <c r="D45" s="13" t="s">
        <v>254</v>
      </c>
      <c r="E45" s="13" t="s">
        <v>259</v>
      </c>
      <c r="F45" s="13" t="s">
        <v>255</v>
      </c>
      <c r="G45" s="13" t="s">
        <v>243</v>
      </c>
      <c r="H45" s="56">
        <v>7366744.0599999996</v>
      </c>
      <c r="I45" s="35">
        <v>1307</v>
      </c>
    </row>
    <row r="46" spans="1:9">
      <c r="A46" s="23">
        <v>2011</v>
      </c>
      <c r="B46" s="23" t="s">
        <v>2366</v>
      </c>
      <c r="C46" s="23" t="s">
        <v>1886</v>
      </c>
      <c r="D46" s="13" t="s">
        <v>254</v>
      </c>
      <c r="E46" s="13" t="s">
        <v>259</v>
      </c>
      <c r="F46" s="13" t="s">
        <v>256</v>
      </c>
      <c r="G46" s="13" t="s">
        <v>245</v>
      </c>
      <c r="H46" s="56">
        <v>270145.09000000003</v>
      </c>
      <c r="I46" s="35">
        <v>84</v>
      </c>
    </row>
    <row r="47" spans="1:9">
      <c r="A47" s="23">
        <v>2011</v>
      </c>
      <c r="B47" s="23" t="s">
        <v>2367</v>
      </c>
      <c r="C47" s="23" t="s">
        <v>1886</v>
      </c>
      <c r="D47" s="13" t="s">
        <v>253</v>
      </c>
      <c r="E47" s="13" t="s">
        <v>249</v>
      </c>
      <c r="F47" s="13" t="s">
        <v>242</v>
      </c>
      <c r="G47" s="13" t="s">
        <v>236</v>
      </c>
      <c r="H47" s="56">
        <v>4973273.7479999997</v>
      </c>
      <c r="I47" s="35">
        <v>1005</v>
      </c>
    </row>
    <row r="48" spans="1:9">
      <c r="A48" s="23">
        <v>2011</v>
      </c>
      <c r="B48" s="23" t="s">
        <v>2367</v>
      </c>
      <c r="C48" s="23" t="s">
        <v>1886</v>
      </c>
      <c r="D48" s="13" t="s">
        <v>253</v>
      </c>
      <c r="E48" s="13" t="s">
        <v>249</v>
      </c>
      <c r="F48" s="13" t="s">
        <v>250</v>
      </c>
      <c r="G48" s="13" t="s">
        <v>234</v>
      </c>
      <c r="H48" s="56">
        <v>623670.07299999997</v>
      </c>
      <c r="I48" s="35">
        <v>171</v>
      </c>
    </row>
    <row r="49" spans="1:9">
      <c r="A49" s="23">
        <v>2011</v>
      </c>
      <c r="B49" s="23" t="s">
        <v>2367</v>
      </c>
      <c r="C49" s="23" t="s">
        <v>1886</v>
      </c>
      <c r="D49" s="13" t="s">
        <v>253</v>
      </c>
      <c r="E49" s="13" t="s">
        <v>249</v>
      </c>
      <c r="F49" s="13" t="s">
        <v>250</v>
      </c>
      <c r="G49" s="13" t="s">
        <v>235</v>
      </c>
      <c r="H49" s="56">
        <v>3811740.2560000001</v>
      </c>
      <c r="I49" s="35">
        <v>1066</v>
      </c>
    </row>
    <row r="50" spans="1:9">
      <c r="A50" s="23">
        <v>2011</v>
      </c>
      <c r="B50" s="23" t="s">
        <v>2367</v>
      </c>
      <c r="C50" s="23" t="s">
        <v>1886</v>
      </c>
      <c r="D50" s="13" t="s">
        <v>253</v>
      </c>
      <c r="E50" s="13" t="s">
        <v>249</v>
      </c>
      <c r="F50" s="13" t="s">
        <v>242</v>
      </c>
      <c r="G50" s="13" t="s">
        <v>237</v>
      </c>
      <c r="H50" s="56">
        <v>600272.41399999999</v>
      </c>
      <c r="I50" s="35">
        <v>149</v>
      </c>
    </row>
    <row r="51" spans="1:9">
      <c r="A51" s="23">
        <v>2011</v>
      </c>
      <c r="B51" s="23" t="s">
        <v>2367</v>
      </c>
      <c r="C51" s="23" t="s">
        <v>1886</v>
      </c>
      <c r="D51" s="13" t="s">
        <v>253</v>
      </c>
      <c r="E51" s="13" t="s">
        <v>249</v>
      </c>
      <c r="F51" s="13" t="s">
        <v>242</v>
      </c>
      <c r="G51" s="13" t="s">
        <v>238</v>
      </c>
      <c r="H51" s="56">
        <v>73380.043999999994</v>
      </c>
      <c r="I51" s="35">
        <v>23</v>
      </c>
    </row>
    <row r="52" spans="1:9">
      <c r="A52" s="23">
        <v>2011</v>
      </c>
      <c r="B52" s="23" t="s">
        <v>2367</v>
      </c>
      <c r="C52" s="23" t="s">
        <v>1886</v>
      </c>
      <c r="D52" s="13" t="s">
        <v>253</v>
      </c>
      <c r="E52" s="13" t="s">
        <v>258</v>
      </c>
      <c r="F52" s="13" t="s">
        <v>211</v>
      </c>
      <c r="G52" s="13" t="s">
        <v>3973</v>
      </c>
      <c r="H52" s="56">
        <v>4035270.4530000002</v>
      </c>
      <c r="I52" s="35">
        <v>863</v>
      </c>
    </row>
    <row r="53" spans="1:9">
      <c r="A53" s="23">
        <v>2011</v>
      </c>
      <c r="B53" s="23" t="s">
        <v>2367</v>
      </c>
      <c r="C53" s="23" t="s">
        <v>1886</v>
      </c>
      <c r="D53" s="13" t="s">
        <v>254</v>
      </c>
      <c r="E53" s="13" t="s">
        <v>259</v>
      </c>
      <c r="F53" s="13" t="s">
        <v>256</v>
      </c>
      <c r="G53" s="13" t="s">
        <v>244</v>
      </c>
      <c r="H53" s="56">
        <v>77919.95</v>
      </c>
      <c r="I53" s="35">
        <v>23</v>
      </c>
    </row>
    <row r="54" spans="1:9">
      <c r="A54" s="23">
        <v>2011</v>
      </c>
      <c r="B54" s="23" t="s">
        <v>2367</v>
      </c>
      <c r="C54" s="23" t="s">
        <v>1886</v>
      </c>
      <c r="D54" s="13" t="s">
        <v>254</v>
      </c>
      <c r="E54" s="13" t="s">
        <v>259</v>
      </c>
      <c r="F54" s="13" t="s">
        <v>255</v>
      </c>
      <c r="G54" s="13" t="s">
        <v>243</v>
      </c>
      <c r="H54" s="56">
        <v>8185119.9110000003</v>
      </c>
      <c r="I54" s="35">
        <v>1577</v>
      </c>
    </row>
    <row r="55" spans="1:9">
      <c r="A55" s="23">
        <v>2011</v>
      </c>
      <c r="B55" s="23" t="s">
        <v>2367</v>
      </c>
      <c r="C55" s="23" t="s">
        <v>1886</v>
      </c>
      <c r="D55" s="13" t="s">
        <v>254</v>
      </c>
      <c r="E55" s="13" t="s">
        <v>259</v>
      </c>
      <c r="F55" s="13" t="s">
        <v>256</v>
      </c>
      <c r="G55" s="13" t="s">
        <v>245</v>
      </c>
      <c r="H55" s="56">
        <v>307654.81400000001</v>
      </c>
      <c r="I55" s="35">
        <v>95</v>
      </c>
    </row>
    <row r="56" spans="1:9">
      <c r="A56" s="23">
        <v>2012</v>
      </c>
      <c r="B56" s="23" t="s">
        <v>2366</v>
      </c>
      <c r="C56" s="23" t="s">
        <v>1886</v>
      </c>
      <c r="D56" s="13" t="s">
        <v>253</v>
      </c>
      <c r="E56" s="13" t="s">
        <v>249</v>
      </c>
      <c r="F56" s="13" t="s">
        <v>242</v>
      </c>
      <c r="G56" s="13" t="s">
        <v>236</v>
      </c>
      <c r="H56" s="56">
        <v>5272665.108</v>
      </c>
      <c r="I56" s="35">
        <v>1025</v>
      </c>
    </row>
    <row r="57" spans="1:9">
      <c r="A57" s="23">
        <v>2012</v>
      </c>
      <c r="B57" s="23" t="s">
        <v>2366</v>
      </c>
      <c r="C57" s="23" t="s">
        <v>1886</v>
      </c>
      <c r="D57" s="13" t="s">
        <v>253</v>
      </c>
      <c r="E57" s="13" t="s">
        <v>249</v>
      </c>
      <c r="F57" s="13" t="s">
        <v>250</v>
      </c>
      <c r="G57" s="13" t="s">
        <v>234</v>
      </c>
      <c r="H57" s="56">
        <v>1023380.312</v>
      </c>
      <c r="I57" s="35">
        <v>262</v>
      </c>
    </row>
    <row r="58" spans="1:9">
      <c r="A58" s="23">
        <v>2012</v>
      </c>
      <c r="B58" s="23" t="s">
        <v>2366</v>
      </c>
      <c r="C58" s="23" t="s">
        <v>1886</v>
      </c>
      <c r="D58" s="13" t="s">
        <v>253</v>
      </c>
      <c r="E58" s="13" t="s">
        <v>249</v>
      </c>
      <c r="F58" s="13" t="s">
        <v>250</v>
      </c>
      <c r="G58" s="13" t="s">
        <v>235</v>
      </c>
      <c r="H58" s="56">
        <v>4031112.318</v>
      </c>
      <c r="I58" s="35">
        <v>1065</v>
      </c>
    </row>
    <row r="59" spans="1:9">
      <c r="A59" s="23">
        <v>2012</v>
      </c>
      <c r="B59" s="23" t="s">
        <v>2366</v>
      </c>
      <c r="C59" s="23" t="s">
        <v>1886</v>
      </c>
      <c r="D59" s="13" t="s">
        <v>253</v>
      </c>
      <c r="E59" s="13" t="s">
        <v>249</v>
      </c>
      <c r="F59" s="13" t="s">
        <v>242</v>
      </c>
      <c r="G59" s="13" t="s">
        <v>237</v>
      </c>
      <c r="H59" s="56">
        <v>757491.63</v>
      </c>
      <c r="I59" s="35">
        <v>224</v>
      </c>
    </row>
    <row r="60" spans="1:9">
      <c r="A60" s="23">
        <v>2012</v>
      </c>
      <c r="B60" s="23" t="s">
        <v>2366</v>
      </c>
      <c r="C60" s="23" t="s">
        <v>1886</v>
      </c>
      <c r="D60" s="13" t="s">
        <v>253</v>
      </c>
      <c r="E60" s="13" t="s">
        <v>249</v>
      </c>
      <c r="F60" s="13" t="s">
        <v>242</v>
      </c>
      <c r="G60" s="13" t="s">
        <v>238</v>
      </c>
      <c r="H60" s="56">
        <v>70429.466</v>
      </c>
      <c r="I60" s="35">
        <v>21</v>
      </c>
    </row>
    <row r="61" spans="1:9">
      <c r="A61" s="23">
        <v>2012</v>
      </c>
      <c r="B61" s="23" t="s">
        <v>2366</v>
      </c>
      <c r="C61" s="23" t="s">
        <v>1886</v>
      </c>
      <c r="D61" s="13" t="s">
        <v>253</v>
      </c>
      <c r="E61" s="13" t="s">
        <v>258</v>
      </c>
      <c r="F61" s="13" t="s">
        <v>211</v>
      </c>
      <c r="G61" s="13" t="s">
        <v>3973</v>
      </c>
      <c r="H61" s="56">
        <v>4992293.193</v>
      </c>
      <c r="I61" s="35">
        <v>984</v>
      </c>
    </row>
    <row r="62" spans="1:9">
      <c r="A62" s="23">
        <v>2012</v>
      </c>
      <c r="B62" s="23" t="s">
        <v>2366</v>
      </c>
      <c r="C62" s="23" t="s">
        <v>1886</v>
      </c>
      <c r="D62" s="13" t="s">
        <v>254</v>
      </c>
      <c r="E62" s="13" t="s">
        <v>259</v>
      </c>
      <c r="F62" s="13" t="s">
        <v>256</v>
      </c>
      <c r="G62" s="13" t="s">
        <v>244</v>
      </c>
      <c r="H62" s="56">
        <v>83092.55</v>
      </c>
      <c r="I62" s="35">
        <v>24</v>
      </c>
    </row>
    <row r="63" spans="1:9">
      <c r="A63" s="23">
        <v>2012</v>
      </c>
      <c r="B63" s="23" t="s">
        <v>2366</v>
      </c>
      <c r="C63" s="23" t="s">
        <v>1886</v>
      </c>
      <c r="D63" s="13" t="s">
        <v>254</v>
      </c>
      <c r="E63" s="13" t="s">
        <v>259</v>
      </c>
      <c r="F63" s="13" t="s">
        <v>255</v>
      </c>
      <c r="G63" s="13" t="s">
        <v>243</v>
      </c>
      <c r="H63" s="56">
        <v>7547033.9570000004</v>
      </c>
      <c r="I63" s="35">
        <v>1897</v>
      </c>
    </row>
    <row r="64" spans="1:9">
      <c r="A64" s="23">
        <v>2012</v>
      </c>
      <c r="B64" s="23" t="s">
        <v>2366</v>
      </c>
      <c r="C64" s="23" t="s">
        <v>1886</v>
      </c>
      <c r="D64" s="13" t="s">
        <v>254</v>
      </c>
      <c r="E64" s="13" t="s">
        <v>259</v>
      </c>
      <c r="F64" s="13" t="s">
        <v>256</v>
      </c>
      <c r="G64" s="13" t="s">
        <v>245</v>
      </c>
      <c r="H64" s="56">
        <v>297949.7</v>
      </c>
      <c r="I64" s="35">
        <v>90</v>
      </c>
    </row>
    <row r="65" spans="1:9">
      <c r="A65" s="23">
        <v>2012</v>
      </c>
      <c r="B65" s="23" t="s">
        <v>2367</v>
      </c>
      <c r="C65" s="23" t="s">
        <v>1886</v>
      </c>
      <c r="D65" s="13" t="s">
        <v>253</v>
      </c>
      <c r="E65" s="13" t="s">
        <v>249</v>
      </c>
      <c r="F65" s="13" t="s">
        <v>242</v>
      </c>
      <c r="G65" s="13" t="s">
        <v>236</v>
      </c>
      <c r="H65" s="56">
        <v>5221330.4210000001</v>
      </c>
      <c r="I65" s="35">
        <v>1029</v>
      </c>
    </row>
    <row r="66" spans="1:9">
      <c r="A66" s="23">
        <v>2012</v>
      </c>
      <c r="B66" s="23" t="s">
        <v>2367</v>
      </c>
      <c r="C66" s="23" t="s">
        <v>1886</v>
      </c>
      <c r="D66" s="13" t="s">
        <v>253</v>
      </c>
      <c r="E66" s="13" t="s">
        <v>249</v>
      </c>
      <c r="F66" s="13" t="s">
        <v>250</v>
      </c>
      <c r="G66" s="13" t="s">
        <v>234</v>
      </c>
      <c r="H66" s="56">
        <v>830877.83100000001</v>
      </c>
      <c r="I66" s="35">
        <v>219</v>
      </c>
    </row>
    <row r="67" spans="1:9">
      <c r="A67" s="23">
        <v>2012</v>
      </c>
      <c r="B67" s="23" t="s">
        <v>2367</v>
      </c>
      <c r="C67" s="23" t="s">
        <v>1886</v>
      </c>
      <c r="D67" s="13" t="s">
        <v>253</v>
      </c>
      <c r="E67" s="13" t="s">
        <v>249</v>
      </c>
      <c r="F67" s="13" t="s">
        <v>250</v>
      </c>
      <c r="G67" s="13" t="s">
        <v>235</v>
      </c>
      <c r="H67" s="56">
        <v>4397904.182</v>
      </c>
      <c r="I67" s="35">
        <v>1170</v>
      </c>
    </row>
    <row r="68" spans="1:9">
      <c r="A68" s="23">
        <v>2012</v>
      </c>
      <c r="B68" s="23" t="s">
        <v>2367</v>
      </c>
      <c r="C68" s="23" t="s">
        <v>1886</v>
      </c>
      <c r="D68" s="13" t="s">
        <v>253</v>
      </c>
      <c r="E68" s="13" t="s">
        <v>249</v>
      </c>
      <c r="F68" s="13" t="s">
        <v>242</v>
      </c>
      <c r="G68" s="13" t="s">
        <v>237</v>
      </c>
      <c r="H68" s="56">
        <v>675586.71499999997</v>
      </c>
      <c r="I68" s="35">
        <v>174</v>
      </c>
    </row>
    <row r="69" spans="1:9">
      <c r="A69" s="23">
        <v>2012</v>
      </c>
      <c r="B69" s="23" t="s">
        <v>2367</v>
      </c>
      <c r="C69" s="23" t="s">
        <v>1886</v>
      </c>
      <c r="D69" s="13" t="s">
        <v>253</v>
      </c>
      <c r="E69" s="13" t="s">
        <v>249</v>
      </c>
      <c r="F69" s="13" t="s">
        <v>242</v>
      </c>
      <c r="G69" s="13" t="s">
        <v>238</v>
      </c>
      <c r="H69" s="56">
        <v>73860.418000000005</v>
      </c>
      <c r="I69" s="35">
        <v>20</v>
      </c>
    </row>
    <row r="70" spans="1:9">
      <c r="A70" s="23">
        <v>2012</v>
      </c>
      <c r="B70" s="23" t="s">
        <v>2367</v>
      </c>
      <c r="C70" s="23" t="s">
        <v>1886</v>
      </c>
      <c r="D70" s="13" t="s">
        <v>253</v>
      </c>
      <c r="E70" s="13" t="s">
        <v>258</v>
      </c>
      <c r="F70" s="13" t="s">
        <v>211</v>
      </c>
      <c r="G70" s="13" t="s">
        <v>3973</v>
      </c>
      <c r="H70" s="56">
        <v>4671648.5920000002</v>
      </c>
      <c r="I70" s="35">
        <v>933</v>
      </c>
    </row>
    <row r="71" spans="1:9">
      <c r="A71" s="23">
        <v>2012</v>
      </c>
      <c r="B71" s="23" t="s">
        <v>2367</v>
      </c>
      <c r="C71" s="23" t="s">
        <v>1886</v>
      </c>
      <c r="D71" s="13" t="s">
        <v>254</v>
      </c>
      <c r="E71" s="13" t="s">
        <v>259</v>
      </c>
      <c r="F71" s="13" t="s">
        <v>256</v>
      </c>
      <c r="G71" s="13" t="s">
        <v>244</v>
      </c>
      <c r="H71" s="56">
        <v>75276.149999999994</v>
      </c>
      <c r="I71" s="35">
        <v>22</v>
      </c>
    </row>
    <row r="72" spans="1:9">
      <c r="A72" s="23">
        <v>2012</v>
      </c>
      <c r="B72" s="23" t="s">
        <v>2367</v>
      </c>
      <c r="C72" s="23" t="s">
        <v>1886</v>
      </c>
      <c r="D72" s="13" t="s">
        <v>254</v>
      </c>
      <c r="E72" s="13" t="s">
        <v>259</v>
      </c>
      <c r="F72" s="13" t="s">
        <v>255</v>
      </c>
      <c r="G72" s="13" t="s">
        <v>243</v>
      </c>
      <c r="H72" s="56">
        <v>7920409.4840000002</v>
      </c>
      <c r="I72" s="35">
        <v>1969</v>
      </c>
    </row>
    <row r="73" spans="1:9">
      <c r="A73" s="23">
        <v>2012</v>
      </c>
      <c r="B73" s="23" t="s">
        <v>2367</v>
      </c>
      <c r="C73" s="23" t="s">
        <v>1886</v>
      </c>
      <c r="D73" s="13" t="s">
        <v>254</v>
      </c>
      <c r="E73" s="13" t="s">
        <v>259</v>
      </c>
      <c r="F73" s="13" t="s">
        <v>256</v>
      </c>
      <c r="G73" s="13" t="s">
        <v>245</v>
      </c>
      <c r="H73" s="56">
        <v>334117.67499999999</v>
      </c>
      <c r="I73" s="35">
        <v>103</v>
      </c>
    </row>
    <row r="74" spans="1:9">
      <c r="A74" s="23">
        <v>2012</v>
      </c>
      <c r="B74" s="23" t="s">
        <v>2366</v>
      </c>
      <c r="C74" s="23" t="s">
        <v>514</v>
      </c>
      <c r="D74" s="13" t="s">
        <v>253</v>
      </c>
      <c r="E74" s="13" t="s">
        <v>249</v>
      </c>
      <c r="F74" s="13" t="s">
        <v>242</v>
      </c>
      <c r="G74" s="13" t="s">
        <v>246</v>
      </c>
      <c r="H74" s="56">
        <v>342975.56599999999</v>
      </c>
      <c r="I74" s="35">
        <v>67</v>
      </c>
    </row>
    <row r="75" spans="1:9">
      <c r="A75" s="23">
        <v>2012</v>
      </c>
      <c r="B75" s="23" t="s">
        <v>2366</v>
      </c>
      <c r="C75" s="23" t="s">
        <v>514</v>
      </c>
      <c r="D75" s="13" t="s">
        <v>253</v>
      </c>
      <c r="E75" s="13" t="s">
        <v>249</v>
      </c>
      <c r="F75" s="13" t="s">
        <v>242</v>
      </c>
      <c r="G75" s="13" t="s">
        <v>247</v>
      </c>
      <c r="H75" s="56">
        <v>1182576.8389999999</v>
      </c>
      <c r="I75" s="35">
        <v>258</v>
      </c>
    </row>
    <row r="76" spans="1:9">
      <c r="A76" s="23">
        <v>2012</v>
      </c>
      <c r="B76" s="23" t="s">
        <v>2366</v>
      </c>
      <c r="C76" s="23" t="s">
        <v>514</v>
      </c>
      <c r="D76" s="13" t="s">
        <v>253</v>
      </c>
      <c r="E76" s="13" t="s">
        <v>249</v>
      </c>
      <c r="F76" s="13" t="s">
        <v>250</v>
      </c>
      <c r="G76" s="13" t="s">
        <v>234</v>
      </c>
      <c r="H76" s="56">
        <v>244111.61499999999</v>
      </c>
      <c r="I76" s="35">
        <v>68</v>
      </c>
    </row>
    <row r="77" spans="1:9">
      <c r="A77" s="23">
        <v>2012</v>
      </c>
      <c r="B77" s="23" t="s">
        <v>2366</v>
      </c>
      <c r="C77" s="23" t="s">
        <v>514</v>
      </c>
      <c r="D77" s="13" t="s">
        <v>253</v>
      </c>
      <c r="E77" s="13" t="s">
        <v>249</v>
      </c>
      <c r="F77" s="13" t="s">
        <v>250</v>
      </c>
      <c r="G77" s="13" t="s">
        <v>235</v>
      </c>
      <c r="H77" s="56">
        <v>965672.36300000001</v>
      </c>
      <c r="I77" s="35">
        <v>288</v>
      </c>
    </row>
    <row r="78" spans="1:9">
      <c r="A78" s="23">
        <v>2012</v>
      </c>
      <c r="B78" s="23" t="s">
        <v>2366</v>
      </c>
      <c r="C78" s="23" t="s">
        <v>514</v>
      </c>
      <c r="D78" s="13" t="s">
        <v>253</v>
      </c>
      <c r="E78" s="13" t="s">
        <v>249</v>
      </c>
      <c r="F78" s="13" t="s">
        <v>242</v>
      </c>
      <c r="G78" s="13" t="s">
        <v>237</v>
      </c>
      <c r="H78" s="56">
        <v>56166.478999999999</v>
      </c>
      <c r="I78" s="35">
        <v>47</v>
      </c>
    </row>
    <row r="79" spans="1:9">
      <c r="A79" s="23">
        <v>2012</v>
      </c>
      <c r="B79" s="23" t="s">
        <v>2366</v>
      </c>
      <c r="C79" s="23" t="s">
        <v>514</v>
      </c>
      <c r="D79" s="13" t="s">
        <v>253</v>
      </c>
      <c r="E79" s="13" t="s">
        <v>249</v>
      </c>
      <c r="F79" s="13" t="s">
        <v>242</v>
      </c>
      <c r="G79" s="13" t="s">
        <v>238</v>
      </c>
      <c r="H79" s="56">
        <v>5068.7759999999998</v>
      </c>
      <c r="I79" s="35">
        <v>2</v>
      </c>
    </row>
    <row r="80" spans="1:9">
      <c r="A80" s="23">
        <v>2012</v>
      </c>
      <c r="B80" s="23" t="s">
        <v>2366</v>
      </c>
      <c r="C80" s="23" t="s">
        <v>514</v>
      </c>
      <c r="D80" s="13" t="s">
        <v>253</v>
      </c>
      <c r="E80" s="13" t="s">
        <v>258</v>
      </c>
      <c r="F80" s="13" t="s">
        <v>211</v>
      </c>
      <c r="G80" s="13" t="s">
        <v>3973</v>
      </c>
      <c r="H80" s="56">
        <v>960000</v>
      </c>
      <c r="I80" s="35">
        <v>256</v>
      </c>
    </row>
    <row r="81" spans="1:9">
      <c r="A81" s="23">
        <v>2012</v>
      </c>
      <c r="B81" s="23" t="s">
        <v>2366</v>
      </c>
      <c r="C81" s="23" t="s">
        <v>514</v>
      </c>
      <c r="D81" s="13" t="s">
        <v>254</v>
      </c>
      <c r="E81" s="13" t="s">
        <v>259</v>
      </c>
      <c r="F81" s="13" t="s">
        <v>255</v>
      </c>
      <c r="G81" s="13" t="s">
        <v>248</v>
      </c>
      <c r="H81" s="56">
        <v>2595650.8539999998</v>
      </c>
      <c r="I81" s="35">
        <v>562</v>
      </c>
    </row>
    <row r="82" spans="1:9">
      <c r="A82" s="23">
        <v>2012</v>
      </c>
      <c r="B82" s="23" t="s">
        <v>2366</v>
      </c>
      <c r="C82" s="23" t="s">
        <v>514</v>
      </c>
      <c r="D82" s="13" t="s">
        <v>254</v>
      </c>
      <c r="E82" s="13" t="s">
        <v>259</v>
      </c>
      <c r="F82" s="13" t="s">
        <v>256</v>
      </c>
      <c r="G82" s="13" t="s">
        <v>244</v>
      </c>
      <c r="H82" s="56">
        <v>23000.324000000001</v>
      </c>
      <c r="I82" s="35">
        <v>10</v>
      </c>
    </row>
    <row r="83" spans="1:9">
      <c r="A83" s="23">
        <v>2012</v>
      </c>
      <c r="B83" s="23" t="s">
        <v>2366</v>
      </c>
      <c r="C83" s="23" t="s">
        <v>514</v>
      </c>
      <c r="D83" s="13" t="s">
        <v>254</v>
      </c>
      <c r="E83" s="13" t="s">
        <v>259</v>
      </c>
      <c r="F83" s="13" t="s">
        <v>255</v>
      </c>
      <c r="G83" s="13" t="s">
        <v>243</v>
      </c>
      <c r="H83" s="56">
        <v>2272349.1460000002</v>
      </c>
      <c r="I83" s="35">
        <v>492</v>
      </c>
    </row>
    <row r="84" spans="1:9">
      <c r="A84" s="23">
        <v>2012</v>
      </c>
      <c r="B84" s="23" t="s">
        <v>2366</v>
      </c>
      <c r="C84" s="23" t="s">
        <v>514</v>
      </c>
      <c r="D84" s="13" t="s">
        <v>254</v>
      </c>
      <c r="E84" s="13" t="s">
        <v>259</v>
      </c>
      <c r="F84" s="13" t="s">
        <v>256</v>
      </c>
      <c r="G84" s="13" t="s">
        <v>245</v>
      </c>
      <c r="H84" s="56">
        <v>32531.892</v>
      </c>
      <c r="I84" s="35">
        <v>22</v>
      </c>
    </row>
    <row r="85" spans="1:9">
      <c r="A85" s="23">
        <v>2012</v>
      </c>
      <c r="B85" s="23" t="s">
        <v>2367</v>
      </c>
      <c r="C85" s="23" t="s">
        <v>514</v>
      </c>
      <c r="D85" s="13" t="s">
        <v>253</v>
      </c>
      <c r="E85" s="13" t="s">
        <v>249</v>
      </c>
      <c r="F85" s="13" t="s">
        <v>242</v>
      </c>
      <c r="G85" s="13" t="s">
        <v>246</v>
      </c>
      <c r="H85" s="56">
        <v>377883.38400000002</v>
      </c>
      <c r="I85" s="35">
        <v>76</v>
      </c>
    </row>
    <row r="86" spans="1:9">
      <c r="A86" s="23">
        <v>2012</v>
      </c>
      <c r="B86" s="23" t="s">
        <v>2367</v>
      </c>
      <c r="C86" s="23" t="s">
        <v>514</v>
      </c>
      <c r="D86" s="13" t="s">
        <v>253</v>
      </c>
      <c r="E86" s="13" t="s">
        <v>249</v>
      </c>
      <c r="F86" s="13" t="s">
        <v>242</v>
      </c>
      <c r="G86" s="13" t="s">
        <v>247</v>
      </c>
      <c r="H86" s="56">
        <v>1159752.159</v>
      </c>
      <c r="I86" s="35">
        <v>251</v>
      </c>
    </row>
    <row r="87" spans="1:9">
      <c r="A87" s="23">
        <v>2012</v>
      </c>
      <c r="B87" s="23" t="s">
        <v>2367</v>
      </c>
      <c r="C87" s="23" t="s">
        <v>514</v>
      </c>
      <c r="D87" s="13" t="s">
        <v>253</v>
      </c>
      <c r="E87" s="13" t="s">
        <v>249</v>
      </c>
      <c r="F87" s="13" t="s">
        <v>250</v>
      </c>
      <c r="G87" s="13" t="s">
        <v>234</v>
      </c>
      <c r="H87" s="56">
        <v>236506.48</v>
      </c>
      <c r="I87" s="35">
        <v>69</v>
      </c>
    </row>
    <row r="88" spans="1:9">
      <c r="A88" s="23">
        <v>2012</v>
      </c>
      <c r="B88" s="23" t="s">
        <v>2367</v>
      </c>
      <c r="C88" s="23" t="s">
        <v>514</v>
      </c>
      <c r="D88" s="13" t="s">
        <v>253</v>
      </c>
      <c r="E88" s="13" t="s">
        <v>249</v>
      </c>
      <c r="F88" s="13" t="s">
        <v>250</v>
      </c>
      <c r="G88" s="13" t="s">
        <v>235</v>
      </c>
      <c r="H88" s="56">
        <v>1044531.224</v>
      </c>
      <c r="I88" s="35">
        <v>304</v>
      </c>
    </row>
    <row r="89" spans="1:9">
      <c r="A89" s="23">
        <v>2012</v>
      </c>
      <c r="B89" s="23" t="s">
        <v>2367</v>
      </c>
      <c r="C89" s="23" t="s">
        <v>514</v>
      </c>
      <c r="D89" s="13" t="s">
        <v>253</v>
      </c>
      <c r="E89" s="13" t="s">
        <v>249</v>
      </c>
      <c r="F89" s="13" t="s">
        <v>242</v>
      </c>
      <c r="G89" s="13" t="s">
        <v>237</v>
      </c>
      <c r="H89" s="56">
        <v>34092.175999999999</v>
      </c>
      <c r="I89" s="35">
        <v>35</v>
      </c>
    </row>
    <row r="90" spans="1:9">
      <c r="A90" s="23">
        <v>2012</v>
      </c>
      <c r="B90" s="23" t="s">
        <v>2367</v>
      </c>
      <c r="C90" s="23" t="s">
        <v>514</v>
      </c>
      <c r="D90" s="13" t="s">
        <v>253</v>
      </c>
      <c r="E90" s="13" t="s">
        <v>249</v>
      </c>
      <c r="F90" s="13" t="s">
        <v>242</v>
      </c>
      <c r="G90" s="13" t="s">
        <v>238</v>
      </c>
      <c r="H90" s="56">
        <v>5515.0510000000004</v>
      </c>
      <c r="I90" s="35">
        <v>2</v>
      </c>
    </row>
    <row r="91" spans="1:9">
      <c r="A91" s="23">
        <v>2012</v>
      </c>
      <c r="B91" s="23" t="s">
        <v>2367</v>
      </c>
      <c r="C91" s="23" t="s">
        <v>514</v>
      </c>
      <c r="D91" s="13" t="s">
        <v>253</v>
      </c>
      <c r="E91" s="13" t="s">
        <v>258</v>
      </c>
      <c r="F91" s="13" t="s">
        <v>211</v>
      </c>
      <c r="G91" s="13" t="s">
        <v>3973</v>
      </c>
      <c r="H91" s="56">
        <v>864000</v>
      </c>
      <c r="I91" s="35">
        <v>222</v>
      </c>
    </row>
    <row r="92" spans="1:9">
      <c r="A92" s="23">
        <v>2012</v>
      </c>
      <c r="B92" s="23" t="s">
        <v>2367</v>
      </c>
      <c r="C92" s="23" t="s">
        <v>514</v>
      </c>
      <c r="D92" s="13" t="s">
        <v>254</v>
      </c>
      <c r="E92" s="13" t="s">
        <v>259</v>
      </c>
      <c r="F92" s="13" t="s">
        <v>255</v>
      </c>
      <c r="G92" s="13" t="s">
        <v>248</v>
      </c>
      <c r="H92" s="56">
        <v>3034072.165</v>
      </c>
      <c r="I92" s="35">
        <v>660</v>
      </c>
    </row>
    <row r="93" spans="1:9">
      <c r="A93" s="23">
        <v>2012</v>
      </c>
      <c r="B93" s="23" t="s">
        <v>2367</v>
      </c>
      <c r="C93" s="23" t="s">
        <v>514</v>
      </c>
      <c r="D93" s="13" t="s">
        <v>254</v>
      </c>
      <c r="E93" s="13" t="s">
        <v>259</v>
      </c>
      <c r="F93" s="13" t="s">
        <v>256</v>
      </c>
      <c r="G93" s="13" t="s">
        <v>244</v>
      </c>
      <c r="H93" s="56">
        <v>9884.8379999999997</v>
      </c>
      <c r="I93" s="35">
        <v>4</v>
      </c>
    </row>
    <row r="94" spans="1:9">
      <c r="A94" s="23">
        <v>2012</v>
      </c>
      <c r="B94" s="23" t="s">
        <v>2367</v>
      </c>
      <c r="C94" s="23" t="s">
        <v>514</v>
      </c>
      <c r="D94" s="13" t="s">
        <v>254</v>
      </c>
      <c r="E94" s="13" t="s">
        <v>259</v>
      </c>
      <c r="F94" s="13" t="s">
        <v>255</v>
      </c>
      <c r="G94" s="13" t="s">
        <v>243</v>
      </c>
      <c r="H94" s="56">
        <v>2316927.835</v>
      </c>
      <c r="I94" s="35">
        <v>504</v>
      </c>
    </row>
    <row r="95" spans="1:9">
      <c r="A95" s="23">
        <v>2012</v>
      </c>
      <c r="B95" s="23" t="s">
        <v>2367</v>
      </c>
      <c r="C95" s="23" t="s">
        <v>514</v>
      </c>
      <c r="D95" s="13" t="s">
        <v>254</v>
      </c>
      <c r="E95" s="13" t="s">
        <v>259</v>
      </c>
      <c r="F95" s="13" t="s">
        <v>256</v>
      </c>
      <c r="G95" s="13" t="s">
        <v>245</v>
      </c>
      <c r="H95" s="56">
        <v>39038.783000000003</v>
      </c>
      <c r="I95" s="35">
        <v>21</v>
      </c>
    </row>
    <row r="96" spans="1:9">
      <c r="A96" s="23">
        <v>2013</v>
      </c>
      <c r="B96" s="23" t="s">
        <v>2366</v>
      </c>
      <c r="C96" s="23" t="s">
        <v>1886</v>
      </c>
      <c r="D96" s="13" t="s">
        <v>253</v>
      </c>
      <c r="E96" s="13" t="s">
        <v>249</v>
      </c>
      <c r="F96" s="13" t="s">
        <v>242</v>
      </c>
      <c r="G96" s="13" t="s">
        <v>236</v>
      </c>
      <c r="H96" s="56">
        <v>5294479.4069999997</v>
      </c>
      <c r="I96" s="35">
        <v>995</v>
      </c>
    </row>
    <row r="97" spans="1:9">
      <c r="A97" s="23">
        <v>2013</v>
      </c>
      <c r="B97" s="23" t="s">
        <v>2366</v>
      </c>
      <c r="C97" s="23" t="s">
        <v>1886</v>
      </c>
      <c r="D97" s="13" t="s">
        <v>253</v>
      </c>
      <c r="E97" s="13" t="s">
        <v>249</v>
      </c>
      <c r="F97" s="13" t="s">
        <v>250</v>
      </c>
      <c r="G97" s="13" t="s">
        <v>260</v>
      </c>
      <c r="H97" s="56">
        <v>5833418.1739999996</v>
      </c>
      <c r="I97" s="35">
        <v>1401</v>
      </c>
    </row>
    <row r="98" spans="1:9">
      <c r="A98" s="23">
        <v>2013</v>
      </c>
      <c r="B98" s="23" t="s">
        <v>2366</v>
      </c>
      <c r="C98" s="23" t="s">
        <v>1886</v>
      </c>
      <c r="D98" s="13" t="s">
        <v>253</v>
      </c>
      <c r="E98" s="13" t="s">
        <v>249</v>
      </c>
      <c r="F98" s="13" t="s">
        <v>242</v>
      </c>
      <c r="G98" s="13" t="s">
        <v>237</v>
      </c>
      <c r="H98" s="56">
        <v>1029588.282</v>
      </c>
      <c r="I98" s="35">
        <v>211</v>
      </c>
    </row>
    <row r="99" spans="1:9">
      <c r="A99" s="23">
        <v>2013</v>
      </c>
      <c r="B99" s="23" t="s">
        <v>2366</v>
      </c>
      <c r="C99" s="23" t="s">
        <v>1886</v>
      </c>
      <c r="D99" s="13" t="s">
        <v>253</v>
      </c>
      <c r="E99" s="13" t="s">
        <v>249</v>
      </c>
      <c r="F99" s="13" t="s">
        <v>242</v>
      </c>
      <c r="G99" s="13" t="s">
        <v>242</v>
      </c>
      <c r="H99" s="56">
        <v>307423.42800000001</v>
      </c>
      <c r="I99" s="35">
        <v>86</v>
      </c>
    </row>
    <row r="100" spans="1:9">
      <c r="A100" s="23">
        <v>2013</v>
      </c>
      <c r="B100" s="23" t="s">
        <v>2366</v>
      </c>
      <c r="C100" s="23" t="s">
        <v>1886</v>
      </c>
      <c r="D100" s="13" t="s">
        <v>253</v>
      </c>
      <c r="E100" s="13" t="s">
        <v>249</v>
      </c>
      <c r="F100" s="13" t="s">
        <v>242</v>
      </c>
      <c r="G100" s="13" t="s">
        <v>238</v>
      </c>
      <c r="H100" s="56">
        <v>62954.758999999998</v>
      </c>
      <c r="I100" s="35">
        <v>17</v>
      </c>
    </row>
    <row r="101" spans="1:9">
      <c r="A101" s="23">
        <v>2013</v>
      </c>
      <c r="B101" s="23" t="s">
        <v>2366</v>
      </c>
      <c r="C101" s="23" t="s">
        <v>1886</v>
      </c>
      <c r="D101" s="13" t="s">
        <v>253</v>
      </c>
      <c r="E101" s="13" t="s">
        <v>258</v>
      </c>
      <c r="F101" s="13" t="s">
        <v>211</v>
      </c>
      <c r="G101" s="13" t="s">
        <v>3973</v>
      </c>
      <c r="H101" s="56">
        <v>5768495.733</v>
      </c>
      <c r="I101" s="35">
        <v>1030</v>
      </c>
    </row>
    <row r="102" spans="1:9">
      <c r="A102" s="23">
        <v>2013</v>
      </c>
      <c r="B102" s="23" t="s">
        <v>2366</v>
      </c>
      <c r="C102" s="23" t="s">
        <v>1886</v>
      </c>
      <c r="D102" s="13" t="s">
        <v>254</v>
      </c>
      <c r="E102" s="13" t="s">
        <v>259</v>
      </c>
      <c r="F102" s="13" t="s">
        <v>256</v>
      </c>
      <c r="G102" s="13" t="s">
        <v>244</v>
      </c>
      <c r="H102" s="56">
        <v>53894.5</v>
      </c>
      <c r="I102" s="35">
        <v>14</v>
      </c>
    </row>
    <row r="103" spans="1:9">
      <c r="A103" s="23">
        <v>2013</v>
      </c>
      <c r="B103" s="23" t="s">
        <v>2366</v>
      </c>
      <c r="C103" s="23" t="s">
        <v>1886</v>
      </c>
      <c r="D103" s="13" t="s">
        <v>254</v>
      </c>
      <c r="E103" s="13" t="s">
        <v>259</v>
      </c>
      <c r="F103" s="13" t="s">
        <v>255</v>
      </c>
      <c r="G103" s="13" t="s">
        <v>243</v>
      </c>
      <c r="H103" s="56">
        <v>9216094.9010000005</v>
      </c>
      <c r="I103" s="35">
        <v>2030</v>
      </c>
    </row>
    <row r="104" spans="1:9">
      <c r="A104" s="23">
        <v>2013</v>
      </c>
      <c r="B104" s="23" t="s">
        <v>2366</v>
      </c>
      <c r="C104" s="23" t="s">
        <v>1886</v>
      </c>
      <c r="D104" s="13" t="s">
        <v>254</v>
      </c>
      <c r="E104" s="13" t="s">
        <v>259</v>
      </c>
      <c r="F104" s="13" t="s">
        <v>256</v>
      </c>
      <c r="G104" s="13" t="s">
        <v>245</v>
      </c>
      <c r="H104" s="56">
        <v>284461.59999999998</v>
      </c>
      <c r="I104" s="35">
        <v>80</v>
      </c>
    </row>
    <row r="105" spans="1:9">
      <c r="A105" s="23">
        <v>2013</v>
      </c>
      <c r="B105" s="23" t="s">
        <v>2367</v>
      </c>
      <c r="C105" s="23" t="s">
        <v>1886</v>
      </c>
      <c r="D105" s="13" t="s">
        <v>253</v>
      </c>
      <c r="E105" s="13" t="s">
        <v>249</v>
      </c>
      <c r="F105" s="13" t="s">
        <v>242</v>
      </c>
      <c r="G105" s="13" t="s">
        <v>236</v>
      </c>
      <c r="H105" s="56">
        <v>5583028.0180000002</v>
      </c>
      <c r="I105" s="35">
        <v>1027</v>
      </c>
    </row>
    <row r="106" spans="1:9">
      <c r="A106" s="23">
        <v>2013</v>
      </c>
      <c r="B106" s="23" t="s">
        <v>2367</v>
      </c>
      <c r="C106" s="23" t="s">
        <v>1886</v>
      </c>
      <c r="D106" s="13" t="s">
        <v>253</v>
      </c>
      <c r="E106" s="13" t="s">
        <v>249</v>
      </c>
      <c r="F106" s="13" t="s">
        <v>250</v>
      </c>
      <c r="G106" s="13" t="s">
        <v>260</v>
      </c>
      <c r="H106" s="56">
        <v>5935954.0700000003</v>
      </c>
      <c r="I106" s="35">
        <v>1429</v>
      </c>
    </row>
    <row r="107" spans="1:9">
      <c r="A107" s="23">
        <v>2013</v>
      </c>
      <c r="B107" s="23" t="s">
        <v>2367</v>
      </c>
      <c r="C107" s="23" t="s">
        <v>1886</v>
      </c>
      <c r="D107" s="13" t="s">
        <v>253</v>
      </c>
      <c r="E107" s="13" t="s">
        <v>249</v>
      </c>
      <c r="F107" s="13" t="s">
        <v>242</v>
      </c>
      <c r="G107" s="13" t="s">
        <v>237</v>
      </c>
      <c r="H107" s="56">
        <v>1306080.4839999999</v>
      </c>
      <c r="I107" s="35">
        <v>268</v>
      </c>
    </row>
    <row r="108" spans="1:9">
      <c r="A108" s="23">
        <v>2013</v>
      </c>
      <c r="B108" s="23" t="s">
        <v>2367</v>
      </c>
      <c r="C108" s="23" t="s">
        <v>1886</v>
      </c>
      <c r="D108" s="13" t="s">
        <v>253</v>
      </c>
      <c r="E108" s="13" t="s">
        <v>249</v>
      </c>
      <c r="F108" s="13" t="s">
        <v>242</v>
      </c>
      <c r="G108" s="13" t="s">
        <v>242</v>
      </c>
      <c r="H108" s="56">
        <v>272420.28999999998</v>
      </c>
      <c r="I108" s="35">
        <v>73</v>
      </c>
    </row>
    <row r="109" spans="1:9">
      <c r="A109" s="23">
        <v>2013</v>
      </c>
      <c r="B109" s="23" t="s">
        <v>2367</v>
      </c>
      <c r="C109" s="23" t="s">
        <v>1886</v>
      </c>
      <c r="D109" s="13" t="s">
        <v>253</v>
      </c>
      <c r="E109" s="13" t="s">
        <v>249</v>
      </c>
      <c r="F109" s="13" t="s">
        <v>242</v>
      </c>
      <c r="G109" s="13" t="s">
        <v>238</v>
      </c>
      <c r="H109" s="56">
        <v>51502.595999999998</v>
      </c>
      <c r="I109" s="35">
        <v>12</v>
      </c>
    </row>
    <row r="110" spans="1:9">
      <c r="A110" s="23">
        <v>2013</v>
      </c>
      <c r="B110" s="23" t="s">
        <v>2367</v>
      </c>
      <c r="C110" s="23" t="s">
        <v>1886</v>
      </c>
      <c r="D110" s="13" t="s">
        <v>253</v>
      </c>
      <c r="E110" s="13" t="s">
        <v>258</v>
      </c>
      <c r="F110" s="13" t="s">
        <v>211</v>
      </c>
      <c r="G110" s="13" t="s">
        <v>3973</v>
      </c>
      <c r="H110" s="56">
        <v>4527835.8609999996</v>
      </c>
      <c r="I110" s="35">
        <v>856</v>
      </c>
    </row>
    <row r="111" spans="1:9">
      <c r="A111" s="23">
        <v>2013</v>
      </c>
      <c r="B111" s="23" t="s">
        <v>2367</v>
      </c>
      <c r="C111" s="23" t="s">
        <v>1886</v>
      </c>
      <c r="D111" s="13" t="s">
        <v>254</v>
      </c>
      <c r="E111" s="13" t="s">
        <v>259</v>
      </c>
      <c r="F111" s="13" t="s">
        <v>256</v>
      </c>
      <c r="G111" s="13" t="s">
        <v>244</v>
      </c>
      <c r="H111" s="56">
        <v>122972.96</v>
      </c>
      <c r="I111" s="35">
        <v>42</v>
      </c>
    </row>
    <row r="112" spans="1:9">
      <c r="A112" s="23">
        <v>2013</v>
      </c>
      <c r="B112" s="23" t="s">
        <v>2367</v>
      </c>
      <c r="C112" s="23" t="s">
        <v>1886</v>
      </c>
      <c r="D112" s="13" t="s">
        <v>254</v>
      </c>
      <c r="E112" s="13" t="s">
        <v>259</v>
      </c>
      <c r="F112" s="13" t="s">
        <v>255</v>
      </c>
      <c r="G112" s="13" t="s">
        <v>243</v>
      </c>
      <c r="H112" s="56">
        <v>10274533.630000001</v>
      </c>
      <c r="I112" s="35">
        <v>2249</v>
      </c>
    </row>
    <row r="113" spans="1:9">
      <c r="A113" s="23">
        <v>2013</v>
      </c>
      <c r="B113" s="23" t="s">
        <v>2367</v>
      </c>
      <c r="C113" s="23" t="s">
        <v>1886</v>
      </c>
      <c r="D113" s="13" t="s">
        <v>254</v>
      </c>
      <c r="E113" s="13" t="s">
        <v>259</v>
      </c>
      <c r="F113" s="13" t="s">
        <v>256</v>
      </c>
      <c r="G113" s="13" t="s">
        <v>245</v>
      </c>
      <c r="H113" s="56">
        <v>247583.95</v>
      </c>
      <c r="I113" s="35">
        <v>70</v>
      </c>
    </row>
    <row r="114" spans="1:9">
      <c r="A114" s="23">
        <v>2013</v>
      </c>
      <c r="B114" s="23" t="s">
        <v>2366</v>
      </c>
      <c r="C114" s="23" t="s">
        <v>514</v>
      </c>
      <c r="D114" s="13" t="s">
        <v>253</v>
      </c>
      <c r="E114" s="13" t="s">
        <v>249</v>
      </c>
      <c r="F114" s="13" t="s">
        <v>242</v>
      </c>
      <c r="G114" s="13" t="s">
        <v>246</v>
      </c>
      <c r="H114" s="56">
        <v>522882</v>
      </c>
      <c r="I114" s="35">
        <v>96</v>
      </c>
    </row>
    <row r="115" spans="1:9">
      <c r="A115" s="23">
        <v>2013</v>
      </c>
      <c r="B115" s="23" t="s">
        <v>2366</v>
      </c>
      <c r="C115" s="23" t="s">
        <v>514</v>
      </c>
      <c r="D115" s="13" t="s">
        <v>253</v>
      </c>
      <c r="E115" s="13" t="s">
        <v>249</v>
      </c>
      <c r="F115" s="13" t="s">
        <v>242</v>
      </c>
      <c r="G115" s="13" t="s">
        <v>247</v>
      </c>
      <c r="H115" s="56">
        <v>1194278</v>
      </c>
      <c r="I115" s="35">
        <v>252</v>
      </c>
    </row>
    <row r="116" spans="1:9">
      <c r="A116" s="23">
        <v>2013</v>
      </c>
      <c r="B116" s="23" t="s">
        <v>2366</v>
      </c>
      <c r="C116" s="23" t="s">
        <v>514</v>
      </c>
      <c r="D116" s="13" t="s">
        <v>253</v>
      </c>
      <c r="E116" s="13" t="s">
        <v>249</v>
      </c>
      <c r="F116" s="13" t="s">
        <v>250</v>
      </c>
      <c r="G116" s="13" t="s">
        <v>234</v>
      </c>
      <c r="H116" s="56">
        <v>466141</v>
      </c>
      <c r="I116" s="35">
        <v>113</v>
      </c>
    </row>
    <row r="117" spans="1:9">
      <c r="A117" s="23">
        <v>2013</v>
      </c>
      <c r="B117" s="23" t="s">
        <v>2366</v>
      </c>
      <c r="C117" s="23" t="s">
        <v>514</v>
      </c>
      <c r="D117" s="13" t="s">
        <v>253</v>
      </c>
      <c r="E117" s="13" t="s">
        <v>249</v>
      </c>
      <c r="F117" s="13" t="s">
        <v>250</v>
      </c>
      <c r="G117" s="13" t="s">
        <v>235</v>
      </c>
      <c r="H117" s="56">
        <v>1144564</v>
      </c>
      <c r="I117" s="35">
        <v>321</v>
      </c>
    </row>
    <row r="118" spans="1:9">
      <c r="A118" s="23">
        <v>2013</v>
      </c>
      <c r="B118" s="23" t="s">
        <v>2366</v>
      </c>
      <c r="C118" s="23" t="s">
        <v>514</v>
      </c>
      <c r="D118" s="13" t="s">
        <v>253</v>
      </c>
      <c r="E118" s="13" t="s">
        <v>249</v>
      </c>
      <c r="F118" s="13" t="s">
        <v>242</v>
      </c>
      <c r="G118" s="13" t="s">
        <v>237</v>
      </c>
      <c r="H118" s="56">
        <v>34294</v>
      </c>
      <c r="I118" s="35">
        <v>25</v>
      </c>
    </row>
    <row r="119" spans="1:9">
      <c r="A119" s="23">
        <v>2013</v>
      </c>
      <c r="B119" s="23" t="s">
        <v>2366</v>
      </c>
      <c r="C119" s="23" t="s">
        <v>514</v>
      </c>
      <c r="D119" s="13" t="s">
        <v>253</v>
      </c>
      <c r="E119" s="13" t="s">
        <v>249</v>
      </c>
      <c r="F119" s="13" t="s">
        <v>242</v>
      </c>
      <c r="G119" s="13" t="s">
        <v>238</v>
      </c>
      <c r="H119" s="56">
        <v>5504</v>
      </c>
      <c r="I119" s="35">
        <v>3</v>
      </c>
    </row>
    <row r="120" spans="1:9">
      <c r="A120" s="23">
        <v>2013</v>
      </c>
      <c r="B120" s="23" t="s">
        <v>2366</v>
      </c>
      <c r="C120" s="23" t="s">
        <v>514</v>
      </c>
      <c r="D120" s="13" t="s">
        <v>253</v>
      </c>
      <c r="E120" s="13" t="s">
        <v>258</v>
      </c>
      <c r="F120" s="13" t="s">
        <v>211</v>
      </c>
      <c r="G120" s="13" t="s">
        <v>3973</v>
      </c>
      <c r="H120" s="56">
        <v>819000</v>
      </c>
      <c r="I120" s="35">
        <v>199</v>
      </c>
    </row>
    <row r="121" spans="1:9">
      <c r="A121" s="23">
        <v>2013</v>
      </c>
      <c r="B121" s="23" t="s">
        <v>2366</v>
      </c>
      <c r="C121" s="23" t="s">
        <v>514</v>
      </c>
      <c r="D121" s="13" t="s">
        <v>254</v>
      </c>
      <c r="E121" s="13" t="s">
        <v>259</v>
      </c>
      <c r="F121" s="13" t="s">
        <v>255</v>
      </c>
      <c r="G121" s="13" t="s">
        <v>248</v>
      </c>
      <c r="H121" s="56">
        <v>2601391</v>
      </c>
      <c r="I121" s="35">
        <v>746</v>
      </c>
    </row>
    <row r="122" spans="1:9">
      <c r="A122" s="23">
        <v>2013</v>
      </c>
      <c r="B122" s="23" t="s">
        <v>2366</v>
      </c>
      <c r="C122" s="23" t="s">
        <v>514</v>
      </c>
      <c r="D122" s="13" t="s">
        <v>254</v>
      </c>
      <c r="E122" s="13" t="s">
        <v>259</v>
      </c>
      <c r="F122" s="13" t="s">
        <v>256</v>
      </c>
      <c r="G122" s="13" t="s">
        <v>244</v>
      </c>
      <c r="H122" s="56">
        <v>16926.743999999999</v>
      </c>
      <c r="I122" s="35">
        <v>8</v>
      </c>
    </row>
    <row r="123" spans="1:9">
      <c r="A123" s="23">
        <v>2013</v>
      </c>
      <c r="B123" s="23" t="s">
        <v>2366</v>
      </c>
      <c r="C123" s="23" t="s">
        <v>514</v>
      </c>
      <c r="D123" s="13" t="s">
        <v>254</v>
      </c>
      <c r="E123" s="13" t="s">
        <v>259</v>
      </c>
      <c r="F123" s="13" t="s">
        <v>255</v>
      </c>
      <c r="G123" s="13" t="s">
        <v>243</v>
      </c>
      <c r="H123" s="56">
        <v>1535172</v>
      </c>
      <c r="I123" s="35">
        <v>431</v>
      </c>
    </row>
    <row r="124" spans="1:9">
      <c r="A124" s="23">
        <v>2013</v>
      </c>
      <c r="B124" s="23" t="s">
        <v>2366</v>
      </c>
      <c r="C124" s="23" t="s">
        <v>514</v>
      </c>
      <c r="D124" s="13" t="s">
        <v>254</v>
      </c>
      <c r="E124" s="13" t="s">
        <v>259</v>
      </c>
      <c r="F124" s="13" t="s">
        <v>256</v>
      </c>
      <c r="G124" s="13" t="s">
        <v>245</v>
      </c>
      <c r="H124" s="56">
        <v>54492.472000000002</v>
      </c>
      <c r="I124" s="35">
        <v>25</v>
      </c>
    </row>
    <row r="125" spans="1:9">
      <c r="A125" s="23">
        <v>2013</v>
      </c>
      <c r="B125" s="23" t="s">
        <v>2367</v>
      </c>
      <c r="C125" s="23" t="s">
        <v>514</v>
      </c>
      <c r="D125" s="13" t="s">
        <v>253</v>
      </c>
      <c r="E125" s="13" t="s">
        <v>249</v>
      </c>
      <c r="F125" s="13" t="s">
        <v>242</v>
      </c>
      <c r="G125" s="13" t="s">
        <v>246</v>
      </c>
      <c r="H125" s="56">
        <v>426379</v>
      </c>
      <c r="I125" s="35">
        <v>85</v>
      </c>
    </row>
    <row r="126" spans="1:9">
      <c r="A126" s="23">
        <v>2013</v>
      </c>
      <c r="B126" s="23" t="s">
        <v>2367</v>
      </c>
      <c r="C126" s="23" t="s">
        <v>514</v>
      </c>
      <c r="D126" s="13" t="s">
        <v>253</v>
      </c>
      <c r="E126" s="13" t="s">
        <v>249</v>
      </c>
      <c r="F126" s="13" t="s">
        <v>242</v>
      </c>
      <c r="G126" s="13" t="s">
        <v>247</v>
      </c>
      <c r="H126" s="56">
        <v>1305399</v>
      </c>
      <c r="I126" s="35">
        <v>266</v>
      </c>
    </row>
    <row r="127" spans="1:9">
      <c r="A127" s="23">
        <v>2013</v>
      </c>
      <c r="B127" s="23" t="s">
        <v>2367</v>
      </c>
      <c r="C127" s="23" t="s">
        <v>514</v>
      </c>
      <c r="D127" s="13" t="s">
        <v>253</v>
      </c>
      <c r="E127" s="13" t="s">
        <v>249</v>
      </c>
      <c r="F127" s="13" t="s">
        <v>250</v>
      </c>
      <c r="G127" s="13" t="s">
        <v>234</v>
      </c>
      <c r="H127" s="56">
        <v>401163</v>
      </c>
      <c r="I127" s="35">
        <v>99</v>
      </c>
    </row>
    <row r="128" spans="1:9">
      <c r="A128" s="23">
        <v>2013</v>
      </c>
      <c r="B128" s="23" t="s">
        <v>2367</v>
      </c>
      <c r="C128" s="23" t="s">
        <v>514</v>
      </c>
      <c r="D128" s="13" t="s">
        <v>253</v>
      </c>
      <c r="E128" s="13" t="s">
        <v>249</v>
      </c>
      <c r="F128" s="13" t="s">
        <v>250</v>
      </c>
      <c r="G128" s="13" t="s">
        <v>235</v>
      </c>
      <c r="H128" s="56">
        <v>1386487</v>
      </c>
      <c r="I128" s="35">
        <v>364</v>
      </c>
    </row>
    <row r="129" spans="1:9">
      <c r="A129" s="23">
        <v>2013</v>
      </c>
      <c r="B129" s="23" t="s">
        <v>2367</v>
      </c>
      <c r="C129" s="23" t="s">
        <v>514</v>
      </c>
      <c r="D129" s="13" t="s">
        <v>253</v>
      </c>
      <c r="E129" s="13" t="s">
        <v>249</v>
      </c>
      <c r="F129" s="13" t="s">
        <v>242</v>
      </c>
      <c r="G129" s="13" t="s">
        <v>237</v>
      </c>
      <c r="H129" s="56">
        <v>55169</v>
      </c>
      <c r="I129" s="35">
        <v>32</v>
      </c>
    </row>
    <row r="130" spans="1:9">
      <c r="A130" s="23">
        <v>2013</v>
      </c>
      <c r="B130" s="23" t="s">
        <v>2367</v>
      </c>
      <c r="C130" s="23" t="s">
        <v>514</v>
      </c>
      <c r="D130" s="13" t="s">
        <v>253</v>
      </c>
      <c r="E130" s="13" t="s">
        <v>249</v>
      </c>
      <c r="F130" s="13" t="s">
        <v>242</v>
      </c>
      <c r="G130" s="13" t="s">
        <v>238</v>
      </c>
      <c r="H130" s="56">
        <v>2628</v>
      </c>
      <c r="I130" s="35">
        <v>1</v>
      </c>
    </row>
    <row r="131" spans="1:9">
      <c r="A131" s="23">
        <v>2013</v>
      </c>
      <c r="B131" s="23" t="s">
        <v>2367</v>
      </c>
      <c r="C131" s="23" t="s">
        <v>514</v>
      </c>
      <c r="D131" s="13" t="s">
        <v>253</v>
      </c>
      <c r="E131" s="13" t="s">
        <v>258</v>
      </c>
      <c r="F131" s="13" t="s">
        <v>211</v>
      </c>
      <c r="G131" s="13" t="s">
        <v>3973</v>
      </c>
      <c r="H131" s="56">
        <v>711000</v>
      </c>
      <c r="I131" s="35">
        <v>170</v>
      </c>
    </row>
    <row r="132" spans="1:9">
      <c r="A132" s="23">
        <v>2013</v>
      </c>
      <c r="B132" s="23" t="s">
        <v>2367</v>
      </c>
      <c r="C132" s="23" t="s">
        <v>514</v>
      </c>
      <c r="D132" s="13" t="s">
        <v>254</v>
      </c>
      <c r="E132" s="13" t="s">
        <v>259</v>
      </c>
      <c r="F132" s="13" t="s">
        <v>255</v>
      </c>
      <c r="G132" s="13" t="s">
        <v>248</v>
      </c>
      <c r="H132" s="56">
        <v>2835768</v>
      </c>
      <c r="I132" s="35">
        <v>789</v>
      </c>
    </row>
    <row r="133" spans="1:9">
      <c r="A133" s="23">
        <v>2013</v>
      </c>
      <c r="B133" s="23" t="s">
        <v>2367</v>
      </c>
      <c r="C133" s="23" t="s">
        <v>514</v>
      </c>
      <c r="D133" s="13" t="s">
        <v>254</v>
      </c>
      <c r="E133" s="13" t="s">
        <v>259</v>
      </c>
      <c r="F133" s="13" t="s">
        <v>256</v>
      </c>
      <c r="G133" s="13" t="s">
        <v>244</v>
      </c>
      <c r="H133" s="56">
        <v>25843.589</v>
      </c>
      <c r="I133" s="35">
        <v>8</v>
      </c>
    </row>
    <row r="134" spans="1:9">
      <c r="A134" s="23">
        <v>2013</v>
      </c>
      <c r="B134" s="23" t="s">
        <v>2367</v>
      </c>
      <c r="C134" s="23" t="s">
        <v>514</v>
      </c>
      <c r="D134" s="13" t="s">
        <v>254</v>
      </c>
      <c r="E134" s="13" t="s">
        <v>259</v>
      </c>
      <c r="F134" s="13" t="s">
        <v>255</v>
      </c>
      <c r="G134" s="13" t="s">
        <v>243</v>
      </c>
      <c r="H134" s="56">
        <v>1813505</v>
      </c>
      <c r="I134" s="35">
        <v>507</v>
      </c>
    </row>
    <row r="135" spans="1:9">
      <c r="A135" s="23">
        <v>2013</v>
      </c>
      <c r="B135" s="23" t="s">
        <v>2367</v>
      </c>
      <c r="C135" s="23" t="s">
        <v>514</v>
      </c>
      <c r="D135" s="13" t="s">
        <v>254</v>
      </c>
      <c r="E135" s="13" t="s">
        <v>259</v>
      </c>
      <c r="F135" s="13" t="s">
        <v>256</v>
      </c>
      <c r="G135" s="13" t="s">
        <v>245</v>
      </c>
      <c r="H135" s="56">
        <v>51855.864000000001</v>
      </c>
      <c r="I135" s="35">
        <v>30</v>
      </c>
    </row>
    <row r="136" spans="1:9">
      <c r="A136" s="23">
        <v>2014</v>
      </c>
      <c r="B136" s="23" t="s">
        <v>2366</v>
      </c>
      <c r="C136" s="23" t="s">
        <v>1886</v>
      </c>
      <c r="D136" s="13" t="s">
        <v>253</v>
      </c>
      <c r="E136" s="13" t="s">
        <v>249</v>
      </c>
      <c r="F136" s="13" t="s">
        <v>242</v>
      </c>
      <c r="G136" s="13" t="s">
        <v>236</v>
      </c>
      <c r="H136" s="56">
        <v>5572169.727</v>
      </c>
      <c r="I136" s="35">
        <v>1001</v>
      </c>
    </row>
    <row r="137" spans="1:9">
      <c r="A137" s="23">
        <v>2014</v>
      </c>
      <c r="B137" s="23" t="s">
        <v>2366</v>
      </c>
      <c r="C137" s="23" t="s">
        <v>1886</v>
      </c>
      <c r="D137" s="13" t="s">
        <v>253</v>
      </c>
      <c r="E137" s="13" t="s">
        <v>249</v>
      </c>
      <c r="F137" s="13" t="s">
        <v>242</v>
      </c>
      <c r="G137" s="13" t="s">
        <v>5712</v>
      </c>
      <c r="H137" s="56">
        <v>6573436.6799999997</v>
      </c>
      <c r="I137" s="35">
        <v>1499</v>
      </c>
    </row>
    <row r="138" spans="1:9">
      <c r="A138" s="23">
        <v>2014</v>
      </c>
      <c r="B138" s="23" t="s">
        <v>2366</v>
      </c>
      <c r="C138" s="23" t="s">
        <v>1886</v>
      </c>
      <c r="D138" s="13" t="s">
        <v>253</v>
      </c>
      <c r="E138" s="13" t="s">
        <v>249</v>
      </c>
      <c r="F138" s="13" t="s">
        <v>242</v>
      </c>
      <c r="G138" s="13" t="s">
        <v>242</v>
      </c>
      <c r="H138" s="56">
        <v>1688492.9029999999</v>
      </c>
      <c r="I138" s="35">
        <v>380</v>
      </c>
    </row>
    <row r="139" spans="1:9">
      <c r="A139" s="23">
        <v>2014</v>
      </c>
      <c r="B139" s="23" t="s">
        <v>2366</v>
      </c>
      <c r="C139" s="23" t="s">
        <v>1886</v>
      </c>
      <c r="D139" s="13" t="s">
        <v>254</v>
      </c>
      <c r="E139" s="13" t="s">
        <v>259</v>
      </c>
      <c r="F139" s="13" t="s">
        <v>255</v>
      </c>
      <c r="G139" s="13" t="s">
        <v>4924</v>
      </c>
      <c r="H139" s="56">
        <v>15609654.14408</v>
      </c>
      <c r="I139" s="35">
        <v>2444</v>
      </c>
    </row>
    <row r="140" spans="1:9">
      <c r="A140" s="23">
        <v>2014</v>
      </c>
      <c r="B140" s="23" t="s">
        <v>2366</v>
      </c>
      <c r="C140" s="23" t="s">
        <v>1886</v>
      </c>
      <c r="D140" s="13" t="s">
        <v>254</v>
      </c>
      <c r="E140" s="13" t="s">
        <v>259</v>
      </c>
      <c r="F140" s="13" t="s">
        <v>256</v>
      </c>
      <c r="G140" s="13" t="s">
        <v>6885</v>
      </c>
      <c r="H140" s="56">
        <v>624281.85</v>
      </c>
      <c r="I140" s="35">
        <v>136</v>
      </c>
    </row>
    <row r="141" spans="1:9">
      <c r="A141" s="23">
        <v>2014</v>
      </c>
      <c r="B141" s="23" t="s">
        <v>2367</v>
      </c>
      <c r="C141" s="23" t="s">
        <v>1886</v>
      </c>
      <c r="D141" s="13" t="s">
        <v>253</v>
      </c>
      <c r="E141" s="13" t="s">
        <v>249</v>
      </c>
      <c r="F141" s="13" t="s">
        <v>242</v>
      </c>
      <c r="G141" s="13" t="s">
        <v>236</v>
      </c>
      <c r="H141" s="56">
        <v>5591030.2719999999</v>
      </c>
      <c r="I141" s="35">
        <v>988</v>
      </c>
    </row>
    <row r="142" spans="1:9">
      <c r="A142" s="23">
        <v>2014</v>
      </c>
      <c r="B142" s="23" t="s">
        <v>2367</v>
      </c>
      <c r="C142" s="23" t="s">
        <v>1886</v>
      </c>
      <c r="D142" s="13" t="s">
        <v>253</v>
      </c>
      <c r="E142" s="13" t="s">
        <v>249</v>
      </c>
      <c r="F142" s="13" t="s">
        <v>242</v>
      </c>
      <c r="G142" s="13" t="s">
        <v>5712</v>
      </c>
      <c r="H142" s="56">
        <v>6849141.2149999999</v>
      </c>
      <c r="I142" s="35">
        <v>1566</v>
      </c>
    </row>
    <row r="143" spans="1:9">
      <c r="A143" s="23">
        <v>2014</v>
      </c>
      <c r="B143" s="23" t="s">
        <v>2367</v>
      </c>
      <c r="C143" s="23" t="s">
        <v>1886</v>
      </c>
      <c r="D143" s="13" t="s">
        <v>253</v>
      </c>
      <c r="E143" s="13" t="s">
        <v>249</v>
      </c>
      <c r="F143" s="13" t="s">
        <v>242</v>
      </c>
      <c r="G143" s="13" t="s">
        <v>242</v>
      </c>
      <c r="H143" s="56">
        <v>2306949.2080000001</v>
      </c>
      <c r="I143" s="35">
        <v>507</v>
      </c>
    </row>
    <row r="144" spans="1:9">
      <c r="A144" s="23">
        <v>2014</v>
      </c>
      <c r="B144" s="23" t="s">
        <v>2367</v>
      </c>
      <c r="C144" s="23" t="s">
        <v>1886</v>
      </c>
      <c r="D144" s="13" t="s">
        <v>254</v>
      </c>
      <c r="E144" s="13" t="s">
        <v>259</v>
      </c>
      <c r="F144" s="13" t="s">
        <v>255</v>
      </c>
      <c r="G144" s="13" t="s">
        <v>4924</v>
      </c>
      <c r="H144" s="56">
        <v>16567305.78293</v>
      </c>
      <c r="I144" s="35">
        <v>2578</v>
      </c>
    </row>
    <row r="145" spans="1:9">
      <c r="A145" s="23">
        <v>2014</v>
      </c>
      <c r="B145" s="23" t="s">
        <v>2367</v>
      </c>
      <c r="C145" s="23" t="s">
        <v>1886</v>
      </c>
      <c r="D145" s="13" t="s">
        <v>254</v>
      </c>
      <c r="E145" s="13" t="s">
        <v>259</v>
      </c>
      <c r="F145" s="13" t="s">
        <v>256</v>
      </c>
      <c r="G145" s="13" t="s">
        <v>6885</v>
      </c>
      <c r="H145" s="56">
        <v>517335.33399999997</v>
      </c>
      <c r="I145" s="35">
        <v>120</v>
      </c>
    </row>
    <row r="146" spans="1:9">
      <c r="A146" s="23">
        <v>2014</v>
      </c>
      <c r="B146" s="23" t="s">
        <v>2366</v>
      </c>
      <c r="C146" s="23" t="s">
        <v>514</v>
      </c>
      <c r="D146" s="13" t="s">
        <v>253</v>
      </c>
      <c r="E146" s="13" t="s">
        <v>249</v>
      </c>
      <c r="F146" s="13" t="s">
        <v>242</v>
      </c>
      <c r="G146" s="13" t="s">
        <v>246</v>
      </c>
      <c r="H146" s="56">
        <v>453087</v>
      </c>
      <c r="I146" s="35">
        <v>58</v>
      </c>
    </row>
    <row r="147" spans="1:9">
      <c r="A147" s="23">
        <v>2014</v>
      </c>
      <c r="B147" s="23" t="s">
        <v>2366</v>
      </c>
      <c r="C147" s="23" t="s">
        <v>514</v>
      </c>
      <c r="D147" s="13" t="s">
        <v>253</v>
      </c>
      <c r="E147" s="13" t="s">
        <v>249</v>
      </c>
      <c r="F147" s="13" t="s">
        <v>242</v>
      </c>
      <c r="G147" s="13" t="s">
        <v>247</v>
      </c>
      <c r="H147" s="56">
        <v>1319032</v>
      </c>
      <c r="I147" s="35">
        <v>263</v>
      </c>
    </row>
    <row r="148" spans="1:9">
      <c r="A148" s="23">
        <v>2014</v>
      </c>
      <c r="B148" s="23" t="s">
        <v>2366</v>
      </c>
      <c r="C148" s="23" t="s">
        <v>514</v>
      </c>
      <c r="D148" s="13" t="s">
        <v>253</v>
      </c>
      <c r="E148" s="13" t="s">
        <v>249</v>
      </c>
      <c r="F148" s="13" t="s">
        <v>250</v>
      </c>
      <c r="G148" s="13" t="s">
        <v>234</v>
      </c>
      <c r="H148" s="56">
        <v>411321</v>
      </c>
      <c r="I148" s="35">
        <v>87</v>
      </c>
    </row>
    <row r="149" spans="1:9">
      <c r="A149" s="23">
        <v>2014</v>
      </c>
      <c r="B149" s="23" t="s">
        <v>2366</v>
      </c>
      <c r="C149" s="23" t="s">
        <v>514</v>
      </c>
      <c r="D149" s="13" t="s">
        <v>253</v>
      </c>
      <c r="E149" s="13" t="s">
        <v>249</v>
      </c>
      <c r="F149" s="13" t="s">
        <v>250</v>
      </c>
      <c r="G149" s="13" t="s">
        <v>235</v>
      </c>
      <c r="H149" s="56">
        <v>1306778</v>
      </c>
      <c r="I149" s="35">
        <v>400</v>
      </c>
    </row>
    <row r="150" spans="1:9">
      <c r="A150" s="23">
        <v>2014</v>
      </c>
      <c r="B150" s="23" t="s">
        <v>2366</v>
      </c>
      <c r="C150" s="23" t="s">
        <v>514</v>
      </c>
      <c r="D150" s="13" t="s">
        <v>253</v>
      </c>
      <c r="E150" s="13" t="s">
        <v>249</v>
      </c>
      <c r="F150" s="13" t="s">
        <v>242</v>
      </c>
      <c r="G150" s="13" t="s">
        <v>237</v>
      </c>
      <c r="H150" s="56">
        <v>25503</v>
      </c>
      <c r="I150" s="35">
        <v>7</v>
      </c>
    </row>
    <row r="151" spans="1:9">
      <c r="A151" s="23">
        <v>2014</v>
      </c>
      <c r="B151" s="23" t="s">
        <v>2366</v>
      </c>
      <c r="C151" s="23" t="s">
        <v>514</v>
      </c>
      <c r="D151" s="13" t="s">
        <v>253</v>
      </c>
      <c r="E151" s="13" t="s">
        <v>258</v>
      </c>
      <c r="F151" s="13" t="s">
        <v>211</v>
      </c>
      <c r="G151" s="13" t="s">
        <v>3973</v>
      </c>
      <c r="H151" s="56">
        <v>943000</v>
      </c>
      <c r="I151" s="35">
        <v>197</v>
      </c>
    </row>
    <row r="152" spans="1:9">
      <c r="A152" s="23">
        <v>2014</v>
      </c>
      <c r="B152" s="23" t="s">
        <v>2366</v>
      </c>
      <c r="C152" s="23" t="s">
        <v>514</v>
      </c>
      <c r="D152" s="13" t="s">
        <v>254</v>
      </c>
      <c r="E152" s="13" t="s">
        <v>259</v>
      </c>
      <c r="F152" s="13" t="s">
        <v>255</v>
      </c>
      <c r="G152" s="13" t="s">
        <v>248</v>
      </c>
      <c r="H152" s="56">
        <v>2656000</v>
      </c>
      <c r="I152" s="35">
        <v>678</v>
      </c>
    </row>
    <row r="153" spans="1:9">
      <c r="A153" s="23">
        <v>2014</v>
      </c>
      <c r="B153" s="23" t="s">
        <v>2366</v>
      </c>
      <c r="C153" s="23" t="s">
        <v>514</v>
      </c>
      <c r="D153" s="13" t="s">
        <v>254</v>
      </c>
      <c r="E153" s="13" t="s">
        <v>259</v>
      </c>
      <c r="F153" s="13" t="s">
        <v>256</v>
      </c>
      <c r="G153" s="13" t="s">
        <v>244</v>
      </c>
      <c r="H153" s="56">
        <v>26198</v>
      </c>
      <c r="I153" s="35">
        <v>12</v>
      </c>
    </row>
    <row r="154" spans="1:9">
      <c r="A154" s="23">
        <v>2014</v>
      </c>
      <c r="B154" s="23" t="s">
        <v>2366</v>
      </c>
      <c r="C154" s="23" t="s">
        <v>514</v>
      </c>
      <c r="D154" s="13" t="s">
        <v>254</v>
      </c>
      <c r="E154" s="13" t="s">
        <v>259</v>
      </c>
      <c r="F154" s="13" t="s">
        <v>255</v>
      </c>
      <c r="G154" s="13" t="s">
        <v>243</v>
      </c>
      <c r="H154" s="56">
        <v>2733000</v>
      </c>
      <c r="I154" s="35">
        <v>712</v>
      </c>
    </row>
    <row r="155" spans="1:9">
      <c r="A155" s="23">
        <v>2014</v>
      </c>
      <c r="B155" s="23" t="s">
        <v>2366</v>
      </c>
      <c r="C155" s="23" t="s">
        <v>514</v>
      </c>
      <c r="D155" s="13" t="s">
        <v>254</v>
      </c>
      <c r="E155" s="13" t="s">
        <v>259</v>
      </c>
      <c r="F155" s="13" t="s">
        <v>256</v>
      </c>
      <c r="G155" s="13" t="s">
        <v>245</v>
      </c>
      <c r="H155" s="56">
        <v>64868</v>
      </c>
      <c r="I155" s="35">
        <v>31</v>
      </c>
    </row>
    <row r="156" spans="1:9">
      <c r="A156" s="23">
        <v>2014</v>
      </c>
      <c r="B156" s="23" t="s">
        <v>2367</v>
      </c>
      <c r="C156" s="23" t="s">
        <v>514</v>
      </c>
      <c r="D156" s="13" t="s">
        <v>253</v>
      </c>
      <c r="E156" s="13" t="s">
        <v>249</v>
      </c>
      <c r="F156" s="13" t="s">
        <v>242</v>
      </c>
      <c r="G156" s="13" t="s">
        <v>246</v>
      </c>
      <c r="H156" s="56">
        <v>567749</v>
      </c>
      <c r="I156" s="35">
        <v>113</v>
      </c>
    </row>
    <row r="157" spans="1:9">
      <c r="A157" s="23">
        <v>2014</v>
      </c>
      <c r="B157" s="23" t="s">
        <v>2367</v>
      </c>
      <c r="C157" s="23" t="s">
        <v>514</v>
      </c>
      <c r="D157" s="13" t="s">
        <v>253</v>
      </c>
      <c r="E157" s="13" t="s">
        <v>249</v>
      </c>
      <c r="F157" s="13" t="s">
        <v>242</v>
      </c>
      <c r="G157" s="13" t="s">
        <v>247</v>
      </c>
      <c r="H157" s="56">
        <v>1164669</v>
      </c>
      <c r="I157" s="35">
        <v>269</v>
      </c>
    </row>
    <row r="158" spans="1:9">
      <c r="A158" s="23">
        <v>2014</v>
      </c>
      <c r="B158" s="23" t="s">
        <v>2367</v>
      </c>
      <c r="C158" s="23" t="s">
        <v>514</v>
      </c>
      <c r="D158" s="13" t="s">
        <v>253</v>
      </c>
      <c r="E158" s="13" t="s">
        <v>249</v>
      </c>
      <c r="F158" s="13" t="s">
        <v>250</v>
      </c>
      <c r="G158" s="13" t="s">
        <v>234</v>
      </c>
      <c r="H158" s="56">
        <v>380033</v>
      </c>
      <c r="I158" s="35">
        <v>44</v>
      </c>
    </row>
    <row r="159" spans="1:9">
      <c r="A159" s="23">
        <v>2014</v>
      </c>
      <c r="B159" s="23" t="s">
        <v>2367</v>
      </c>
      <c r="C159" s="23" t="s">
        <v>514</v>
      </c>
      <c r="D159" s="13" t="s">
        <v>253</v>
      </c>
      <c r="E159" s="13" t="s">
        <v>249</v>
      </c>
      <c r="F159" s="13" t="s">
        <v>250</v>
      </c>
      <c r="G159" s="13" t="s">
        <v>235</v>
      </c>
      <c r="H159" s="56">
        <v>1952241</v>
      </c>
      <c r="I159" s="35">
        <v>482</v>
      </c>
    </row>
    <row r="160" spans="1:9">
      <c r="A160" s="23">
        <v>2014</v>
      </c>
      <c r="B160" s="23" t="s">
        <v>2367</v>
      </c>
      <c r="C160" s="23" t="s">
        <v>514</v>
      </c>
      <c r="D160" s="13" t="s">
        <v>253</v>
      </c>
      <c r="E160" s="13" t="s">
        <v>249</v>
      </c>
      <c r="F160" s="13" t="s">
        <v>242</v>
      </c>
      <c r="G160" s="13" t="s">
        <v>237</v>
      </c>
      <c r="H160" s="56">
        <v>10974</v>
      </c>
      <c r="I160" s="35">
        <v>6</v>
      </c>
    </row>
    <row r="161" spans="1:9">
      <c r="A161" s="23">
        <v>2014</v>
      </c>
      <c r="B161" s="23" t="s">
        <v>2367</v>
      </c>
      <c r="C161" s="23" t="s">
        <v>514</v>
      </c>
      <c r="D161" s="13" t="s">
        <v>253</v>
      </c>
      <c r="E161" s="13" t="s">
        <v>258</v>
      </c>
      <c r="F161" s="13" t="s">
        <v>211</v>
      </c>
      <c r="G161" s="13" t="s">
        <v>3973</v>
      </c>
      <c r="H161" s="56">
        <v>751000</v>
      </c>
      <c r="I161" s="35">
        <v>166</v>
      </c>
    </row>
    <row r="162" spans="1:9">
      <c r="A162" s="23">
        <v>2014</v>
      </c>
      <c r="B162" s="23" t="s">
        <v>2367</v>
      </c>
      <c r="C162" s="23" t="s">
        <v>514</v>
      </c>
      <c r="D162" s="13" t="s">
        <v>254</v>
      </c>
      <c r="E162" s="13" t="s">
        <v>259</v>
      </c>
      <c r="F162" s="13" t="s">
        <v>255</v>
      </c>
      <c r="G162" s="13" t="s">
        <v>248</v>
      </c>
      <c r="H162" s="56">
        <v>2474000</v>
      </c>
      <c r="I162" s="35">
        <v>659</v>
      </c>
    </row>
    <row r="163" spans="1:9">
      <c r="A163" s="23">
        <v>2014</v>
      </c>
      <c r="B163" s="23" t="s">
        <v>2367</v>
      </c>
      <c r="C163" s="23" t="s">
        <v>514</v>
      </c>
      <c r="D163" s="13" t="s">
        <v>254</v>
      </c>
      <c r="E163" s="13" t="s">
        <v>259</v>
      </c>
      <c r="F163" s="13" t="s">
        <v>256</v>
      </c>
      <c r="G163" s="13" t="s">
        <v>244</v>
      </c>
      <c r="H163" s="56">
        <v>13466</v>
      </c>
      <c r="I163" s="35">
        <v>5</v>
      </c>
    </row>
    <row r="164" spans="1:9">
      <c r="A164" s="23">
        <v>2014</v>
      </c>
      <c r="B164" s="23" t="s">
        <v>2367</v>
      </c>
      <c r="C164" s="23" t="s">
        <v>514</v>
      </c>
      <c r="D164" s="13" t="s">
        <v>254</v>
      </c>
      <c r="E164" s="13" t="s">
        <v>259</v>
      </c>
      <c r="F164" s="13" t="s">
        <v>255</v>
      </c>
      <c r="G164" s="13" t="s">
        <v>243</v>
      </c>
      <c r="H164" s="56">
        <v>3262000</v>
      </c>
      <c r="I164" s="35">
        <v>816</v>
      </c>
    </row>
    <row r="165" spans="1:9">
      <c r="A165" s="23">
        <v>2014</v>
      </c>
      <c r="B165" s="23" t="s">
        <v>2367</v>
      </c>
      <c r="C165" s="23" t="s">
        <v>514</v>
      </c>
      <c r="D165" s="13" t="s">
        <v>254</v>
      </c>
      <c r="E165" s="13" t="s">
        <v>259</v>
      </c>
      <c r="F165" s="13" t="s">
        <v>256</v>
      </c>
      <c r="G165" s="13" t="s">
        <v>245</v>
      </c>
      <c r="H165" s="56">
        <v>74891</v>
      </c>
      <c r="I165" s="35">
        <v>35</v>
      </c>
    </row>
    <row r="166" spans="1:9">
      <c r="A166" s="23">
        <v>2015</v>
      </c>
      <c r="B166" s="23" t="s">
        <v>2366</v>
      </c>
      <c r="C166" s="23" t="s">
        <v>1886</v>
      </c>
      <c r="D166" s="13" t="s">
        <v>253</v>
      </c>
      <c r="E166" s="13" t="s">
        <v>249</v>
      </c>
      <c r="F166" s="13" t="s">
        <v>242</v>
      </c>
      <c r="G166" s="13" t="s">
        <v>241</v>
      </c>
      <c r="H166" s="56">
        <v>196206.89</v>
      </c>
      <c r="I166" s="35">
        <v>21</v>
      </c>
    </row>
    <row r="167" spans="1:9">
      <c r="A167" s="23">
        <v>2015</v>
      </c>
      <c r="B167" s="23" t="s">
        <v>2366</v>
      </c>
      <c r="C167" s="23" t="s">
        <v>1886</v>
      </c>
      <c r="D167" s="13" t="s">
        <v>253</v>
      </c>
      <c r="E167" s="13" t="s">
        <v>249</v>
      </c>
      <c r="F167" s="13" t="s">
        <v>242</v>
      </c>
      <c r="G167" s="13" t="s">
        <v>236</v>
      </c>
      <c r="H167" s="56">
        <v>5669808.8399999999</v>
      </c>
      <c r="I167" s="35">
        <v>959</v>
      </c>
    </row>
    <row r="168" spans="1:9">
      <c r="A168" s="23">
        <v>2015</v>
      </c>
      <c r="B168" s="23" t="s">
        <v>2366</v>
      </c>
      <c r="C168" s="23" t="s">
        <v>1886</v>
      </c>
      <c r="D168" s="13" t="s">
        <v>253</v>
      </c>
      <c r="E168" s="13" t="s">
        <v>249</v>
      </c>
      <c r="F168" s="13" t="s">
        <v>242</v>
      </c>
      <c r="G168" s="13" t="s">
        <v>5712</v>
      </c>
      <c r="H168" s="56">
        <v>7663940.8310000002</v>
      </c>
      <c r="I168" s="35">
        <v>1656</v>
      </c>
    </row>
    <row r="169" spans="1:9">
      <c r="A169" s="23">
        <v>2015</v>
      </c>
      <c r="B169" s="23" t="s">
        <v>2366</v>
      </c>
      <c r="C169" s="23" t="s">
        <v>1886</v>
      </c>
      <c r="D169" s="13" t="s">
        <v>253</v>
      </c>
      <c r="E169" s="13" t="s">
        <v>249</v>
      </c>
      <c r="F169" s="13" t="s">
        <v>242</v>
      </c>
      <c r="G169" s="13" t="s">
        <v>242</v>
      </c>
      <c r="H169" s="56">
        <v>2405858.0660000001</v>
      </c>
      <c r="I169" s="35">
        <v>499</v>
      </c>
    </row>
    <row r="170" spans="1:9">
      <c r="A170" s="23">
        <v>2015</v>
      </c>
      <c r="B170" s="23" t="s">
        <v>2366</v>
      </c>
      <c r="C170" s="23" t="s">
        <v>1886</v>
      </c>
      <c r="D170" s="13" t="s">
        <v>253</v>
      </c>
      <c r="E170" s="13" t="s">
        <v>249</v>
      </c>
      <c r="F170" s="13" t="s">
        <v>242</v>
      </c>
      <c r="G170" s="13" t="s">
        <v>239</v>
      </c>
      <c r="H170" s="56">
        <v>2903178.4</v>
      </c>
      <c r="I170" s="35">
        <v>345</v>
      </c>
    </row>
    <row r="171" spans="1:9">
      <c r="A171" s="23">
        <v>2015</v>
      </c>
      <c r="B171" s="23" t="s">
        <v>2366</v>
      </c>
      <c r="C171" s="23" t="s">
        <v>1886</v>
      </c>
      <c r="D171" s="13" t="s">
        <v>254</v>
      </c>
      <c r="E171" s="13" t="s">
        <v>259</v>
      </c>
      <c r="F171" s="13" t="s">
        <v>255</v>
      </c>
      <c r="G171" s="13" t="s">
        <v>4924</v>
      </c>
      <c r="H171" s="56">
        <v>19413923.101</v>
      </c>
      <c r="I171" s="35">
        <v>2811</v>
      </c>
    </row>
    <row r="172" spans="1:9">
      <c r="A172" s="23">
        <v>2015</v>
      </c>
      <c r="B172" s="23" t="s">
        <v>2366</v>
      </c>
      <c r="C172" s="23" t="s">
        <v>1886</v>
      </c>
      <c r="D172" s="13" t="s">
        <v>254</v>
      </c>
      <c r="E172" s="13" t="s">
        <v>259</v>
      </c>
      <c r="F172" s="13" t="s">
        <v>256</v>
      </c>
      <c r="G172" s="13" t="s">
        <v>6885</v>
      </c>
      <c r="H172" s="56">
        <v>638023.42500000005</v>
      </c>
      <c r="I172" s="35">
        <v>129</v>
      </c>
    </row>
    <row r="173" spans="1:9">
      <c r="A173" s="23">
        <v>2015</v>
      </c>
      <c r="B173" s="23" t="s">
        <v>2367</v>
      </c>
      <c r="C173" s="23" t="s">
        <v>1886</v>
      </c>
      <c r="D173" s="13" t="s">
        <v>253</v>
      </c>
      <c r="E173" s="13" t="s">
        <v>249</v>
      </c>
      <c r="F173" s="13" t="s">
        <v>242</v>
      </c>
      <c r="G173" s="13" t="s">
        <v>3971</v>
      </c>
      <c r="H173" s="56">
        <v>297386.09999999998</v>
      </c>
      <c r="I173" s="35">
        <v>46</v>
      </c>
    </row>
    <row r="174" spans="1:9">
      <c r="A174" s="23">
        <v>2015</v>
      </c>
      <c r="B174" s="23" t="s">
        <v>2367</v>
      </c>
      <c r="C174" s="23" t="s">
        <v>1886</v>
      </c>
      <c r="D174" s="13" t="s">
        <v>253</v>
      </c>
      <c r="E174" s="13" t="s">
        <v>249</v>
      </c>
      <c r="F174" s="13" t="s">
        <v>242</v>
      </c>
      <c r="G174" s="13" t="s">
        <v>241</v>
      </c>
      <c r="H174" s="56">
        <v>560891.13899999997</v>
      </c>
      <c r="I174" s="35">
        <v>57</v>
      </c>
    </row>
    <row r="175" spans="1:9">
      <c r="A175" s="23">
        <v>2015</v>
      </c>
      <c r="B175" s="23" t="s">
        <v>2367</v>
      </c>
      <c r="C175" s="23" t="s">
        <v>1886</v>
      </c>
      <c r="D175" s="13" t="s">
        <v>253</v>
      </c>
      <c r="E175" s="13" t="s">
        <v>249</v>
      </c>
      <c r="F175" s="13" t="s">
        <v>242</v>
      </c>
      <c r="G175" s="13" t="s">
        <v>236</v>
      </c>
      <c r="H175" s="56">
        <v>5599327.4539999999</v>
      </c>
      <c r="I175" s="35">
        <v>888</v>
      </c>
    </row>
    <row r="176" spans="1:9">
      <c r="A176" s="23">
        <v>2015</v>
      </c>
      <c r="B176" s="23" t="s">
        <v>2367</v>
      </c>
      <c r="C176" s="23" t="s">
        <v>1886</v>
      </c>
      <c r="D176" s="13" t="s">
        <v>253</v>
      </c>
      <c r="E176" s="13" t="s">
        <v>249</v>
      </c>
      <c r="F176" s="13" t="s">
        <v>242</v>
      </c>
      <c r="G176" s="13" t="s">
        <v>5712</v>
      </c>
      <c r="H176" s="56">
        <v>7089573.7460000003</v>
      </c>
      <c r="I176" s="35">
        <v>1532</v>
      </c>
    </row>
    <row r="177" spans="1:9">
      <c r="A177" s="23">
        <v>2015</v>
      </c>
      <c r="B177" s="23" t="s">
        <v>2367</v>
      </c>
      <c r="C177" s="23" t="s">
        <v>1886</v>
      </c>
      <c r="D177" s="13" t="s">
        <v>253</v>
      </c>
      <c r="E177" s="13" t="s">
        <v>249</v>
      </c>
      <c r="F177" s="13" t="s">
        <v>242</v>
      </c>
      <c r="G177" s="13" t="s">
        <v>242</v>
      </c>
      <c r="H177" s="56">
        <v>2477986.5109999999</v>
      </c>
      <c r="I177" s="35">
        <v>508</v>
      </c>
    </row>
    <row r="178" spans="1:9">
      <c r="A178" s="23">
        <v>2015</v>
      </c>
      <c r="B178" s="23" t="s">
        <v>2367</v>
      </c>
      <c r="C178" s="23" t="s">
        <v>1886</v>
      </c>
      <c r="D178" s="13" t="s">
        <v>253</v>
      </c>
      <c r="E178" s="13" t="s">
        <v>249</v>
      </c>
      <c r="F178" s="13" t="s">
        <v>242</v>
      </c>
      <c r="G178" s="13" t="s">
        <v>239</v>
      </c>
      <c r="H178" s="56">
        <v>2938684</v>
      </c>
      <c r="I178" s="35">
        <v>349</v>
      </c>
    </row>
    <row r="179" spans="1:9">
      <c r="A179" s="23">
        <v>2015</v>
      </c>
      <c r="B179" s="23" t="s">
        <v>2367</v>
      </c>
      <c r="C179" s="23" t="s">
        <v>1886</v>
      </c>
      <c r="D179" s="13" t="s">
        <v>253</v>
      </c>
      <c r="E179" s="13" t="s">
        <v>249</v>
      </c>
      <c r="F179" s="13" t="s">
        <v>242</v>
      </c>
      <c r="G179" s="13" t="s">
        <v>240</v>
      </c>
      <c r="H179" s="56">
        <v>2421578.8420000002</v>
      </c>
      <c r="I179" s="35">
        <v>303</v>
      </c>
    </row>
    <row r="180" spans="1:9">
      <c r="A180" s="23">
        <v>2015</v>
      </c>
      <c r="B180" s="23" t="s">
        <v>2367</v>
      </c>
      <c r="C180" s="23" t="s">
        <v>1886</v>
      </c>
      <c r="D180" s="13" t="s">
        <v>254</v>
      </c>
      <c r="E180" s="13" t="s">
        <v>259</v>
      </c>
      <c r="F180" s="13" t="s">
        <v>255</v>
      </c>
      <c r="G180" s="13" t="s">
        <v>4924</v>
      </c>
      <c r="H180" s="56">
        <v>19977786.506069999</v>
      </c>
      <c r="I180" s="35">
        <v>2900</v>
      </c>
    </row>
    <row r="181" spans="1:9">
      <c r="A181" s="23">
        <v>2015</v>
      </c>
      <c r="B181" s="23" t="s">
        <v>2367</v>
      </c>
      <c r="C181" s="23" t="s">
        <v>1886</v>
      </c>
      <c r="D181" s="13" t="s">
        <v>254</v>
      </c>
      <c r="E181" s="13" t="s">
        <v>259</v>
      </c>
      <c r="F181" s="13" t="s">
        <v>256</v>
      </c>
      <c r="G181" s="13" t="s">
        <v>6885</v>
      </c>
      <c r="H181" s="56">
        <v>572719.21200000006</v>
      </c>
      <c r="I181" s="35">
        <v>123</v>
      </c>
    </row>
    <row r="182" spans="1:9">
      <c r="A182" s="23">
        <v>2015</v>
      </c>
      <c r="B182" s="23" t="s">
        <v>2366</v>
      </c>
      <c r="C182" s="23" t="s">
        <v>514</v>
      </c>
      <c r="D182" s="13" t="s">
        <v>253</v>
      </c>
      <c r="E182" s="13" t="s">
        <v>249</v>
      </c>
      <c r="F182" s="13" t="s">
        <v>242</v>
      </c>
      <c r="G182" s="13" t="s">
        <v>246</v>
      </c>
      <c r="H182" s="56">
        <v>233785</v>
      </c>
      <c r="I182" s="35">
        <v>35</v>
      </c>
    </row>
    <row r="183" spans="1:9">
      <c r="A183" s="23">
        <v>2015</v>
      </c>
      <c r="B183" s="23" t="s">
        <v>2366</v>
      </c>
      <c r="C183" s="23" t="s">
        <v>514</v>
      </c>
      <c r="D183" s="13" t="s">
        <v>253</v>
      </c>
      <c r="E183" s="13" t="s">
        <v>249</v>
      </c>
      <c r="F183" s="13" t="s">
        <v>242</v>
      </c>
      <c r="G183" s="13" t="s">
        <v>247</v>
      </c>
      <c r="H183" s="56">
        <v>243198</v>
      </c>
      <c r="I183" s="35">
        <v>34</v>
      </c>
    </row>
    <row r="184" spans="1:9">
      <c r="A184" s="23">
        <v>2015</v>
      </c>
      <c r="B184" s="23" t="s">
        <v>2366</v>
      </c>
      <c r="C184" s="23" t="s">
        <v>514</v>
      </c>
      <c r="D184" s="13" t="s">
        <v>253</v>
      </c>
      <c r="E184" s="13" t="s">
        <v>249</v>
      </c>
      <c r="F184" s="13" t="s">
        <v>250</v>
      </c>
      <c r="G184" s="13" t="s">
        <v>234</v>
      </c>
      <c r="H184" s="56">
        <v>788115</v>
      </c>
      <c r="I184" s="35">
        <v>169</v>
      </c>
    </row>
    <row r="185" spans="1:9">
      <c r="A185" s="23">
        <v>2015</v>
      </c>
      <c r="B185" s="23" t="s">
        <v>2366</v>
      </c>
      <c r="C185" s="23" t="s">
        <v>514</v>
      </c>
      <c r="D185" s="13" t="s">
        <v>253</v>
      </c>
      <c r="E185" s="13" t="s">
        <v>249</v>
      </c>
      <c r="F185" s="13" t="s">
        <v>250</v>
      </c>
      <c r="G185" s="13" t="s">
        <v>235</v>
      </c>
      <c r="H185" s="56">
        <v>3551477</v>
      </c>
      <c r="I185" s="35">
        <v>786</v>
      </c>
    </row>
    <row r="186" spans="1:9">
      <c r="A186" s="23">
        <v>2015</v>
      </c>
      <c r="B186" s="23" t="s">
        <v>2366</v>
      </c>
      <c r="C186" s="23" t="s">
        <v>514</v>
      </c>
      <c r="D186" s="13" t="s">
        <v>253</v>
      </c>
      <c r="E186" s="13" t="s">
        <v>249</v>
      </c>
      <c r="F186" s="13" t="s">
        <v>242</v>
      </c>
      <c r="G186" s="13" t="s">
        <v>237</v>
      </c>
      <c r="H186" s="56">
        <v>33170</v>
      </c>
      <c r="I186" s="35">
        <v>16</v>
      </c>
    </row>
    <row r="187" spans="1:9">
      <c r="A187" s="23">
        <v>2015</v>
      </c>
      <c r="B187" s="23" t="s">
        <v>2366</v>
      </c>
      <c r="C187" s="23" t="s">
        <v>514</v>
      </c>
      <c r="D187" s="13" t="s">
        <v>253</v>
      </c>
      <c r="E187" s="13" t="s">
        <v>258</v>
      </c>
      <c r="F187" s="13" t="s">
        <v>211</v>
      </c>
      <c r="G187" s="13" t="s">
        <v>3973</v>
      </c>
      <c r="H187" s="56">
        <v>879000</v>
      </c>
      <c r="I187" s="35">
        <v>183</v>
      </c>
    </row>
    <row r="188" spans="1:9">
      <c r="A188" s="23">
        <v>2015</v>
      </c>
      <c r="B188" s="23" t="s">
        <v>2366</v>
      </c>
      <c r="C188" s="23" t="s">
        <v>514</v>
      </c>
      <c r="D188" s="13" t="s">
        <v>254</v>
      </c>
      <c r="E188" s="13" t="s">
        <v>259</v>
      </c>
      <c r="F188" s="13" t="s">
        <v>255</v>
      </c>
      <c r="G188" s="13" t="s">
        <v>248</v>
      </c>
      <c r="H188" s="56">
        <v>3212000</v>
      </c>
      <c r="I188" s="35">
        <v>708</v>
      </c>
    </row>
    <row r="189" spans="1:9">
      <c r="A189" s="23">
        <v>2015</v>
      </c>
      <c r="B189" s="23" t="s">
        <v>2366</v>
      </c>
      <c r="C189" s="23" t="s">
        <v>514</v>
      </c>
      <c r="D189" s="13" t="s">
        <v>254</v>
      </c>
      <c r="E189" s="13" t="s">
        <v>259</v>
      </c>
      <c r="F189" s="13" t="s">
        <v>256</v>
      </c>
      <c r="G189" s="13" t="s">
        <v>244</v>
      </c>
      <c r="H189" s="56">
        <v>11000</v>
      </c>
      <c r="I189" s="35">
        <v>5</v>
      </c>
    </row>
    <row r="190" spans="1:9">
      <c r="A190" s="23">
        <v>2015</v>
      </c>
      <c r="B190" s="23" t="s">
        <v>2366</v>
      </c>
      <c r="C190" s="23" t="s">
        <v>514</v>
      </c>
      <c r="D190" s="13" t="s">
        <v>254</v>
      </c>
      <c r="E190" s="13" t="s">
        <v>259</v>
      </c>
      <c r="F190" s="13" t="s">
        <v>255</v>
      </c>
      <c r="G190" s="13" t="s">
        <v>243</v>
      </c>
      <c r="H190" s="56">
        <v>3770000</v>
      </c>
      <c r="I190" s="35">
        <v>912</v>
      </c>
    </row>
    <row r="191" spans="1:9">
      <c r="A191" s="23">
        <v>2015</v>
      </c>
      <c r="B191" s="23" t="s">
        <v>2366</v>
      </c>
      <c r="C191" s="23" t="s">
        <v>514</v>
      </c>
      <c r="D191" s="13" t="s">
        <v>254</v>
      </c>
      <c r="E191" s="13" t="s">
        <v>259</v>
      </c>
      <c r="F191" s="13" t="s">
        <v>256</v>
      </c>
      <c r="G191" s="13" t="s">
        <v>245</v>
      </c>
      <c r="H191" s="56">
        <v>74000</v>
      </c>
      <c r="I191" s="35">
        <v>29</v>
      </c>
    </row>
    <row r="192" spans="1:9">
      <c r="A192" s="23">
        <v>2015</v>
      </c>
      <c r="B192" s="23" t="s">
        <v>2367</v>
      </c>
      <c r="C192" s="23" t="s">
        <v>514</v>
      </c>
      <c r="D192" s="13" t="s">
        <v>253</v>
      </c>
      <c r="E192" s="13" t="s">
        <v>249</v>
      </c>
      <c r="F192" s="13" t="s">
        <v>242</v>
      </c>
      <c r="G192" s="13" t="s">
        <v>246</v>
      </c>
      <c r="H192" s="56">
        <v>269670</v>
      </c>
      <c r="I192" s="35">
        <v>38</v>
      </c>
    </row>
    <row r="193" spans="1:9">
      <c r="A193" s="23">
        <v>2015</v>
      </c>
      <c r="B193" s="23" t="s">
        <v>2367</v>
      </c>
      <c r="C193" s="23" t="s">
        <v>514</v>
      </c>
      <c r="D193" s="13" t="s">
        <v>253</v>
      </c>
      <c r="E193" s="13" t="s">
        <v>249</v>
      </c>
      <c r="F193" s="13" t="s">
        <v>242</v>
      </c>
      <c r="G193" s="13" t="s">
        <v>247</v>
      </c>
      <c r="H193" s="56">
        <v>260584</v>
      </c>
      <c r="I193" s="35">
        <v>37</v>
      </c>
    </row>
    <row r="194" spans="1:9">
      <c r="A194" s="23">
        <v>2015</v>
      </c>
      <c r="B194" s="23" t="s">
        <v>2367</v>
      </c>
      <c r="C194" s="23" t="s">
        <v>514</v>
      </c>
      <c r="D194" s="13" t="s">
        <v>253</v>
      </c>
      <c r="E194" s="13" t="s">
        <v>249</v>
      </c>
      <c r="F194" s="13" t="s">
        <v>250</v>
      </c>
      <c r="G194" s="13" t="s">
        <v>234</v>
      </c>
      <c r="H194" s="56">
        <v>749769</v>
      </c>
      <c r="I194" s="35">
        <v>125</v>
      </c>
    </row>
    <row r="195" spans="1:9">
      <c r="A195" s="23">
        <v>2015</v>
      </c>
      <c r="B195" s="23" t="s">
        <v>2367</v>
      </c>
      <c r="C195" s="23" t="s">
        <v>514</v>
      </c>
      <c r="D195" s="13" t="s">
        <v>253</v>
      </c>
      <c r="E195" s="13" t="s">
        <v>249</v>
      </c>
      <c r="F195" s="13" t="s">
        <v>250</v>
      </c>
      <c r="G195" s="13" t="s">
        <v>235</v>
      </c>
      <c r="H195" s="56">
        <v>3852071</v>
      </c>
      <c r="I195" s="35">
        <v>838</v>
      </c>
    </row>
    <row r="196" spans="1:9">
      <c r="A196" s="23">
        <v>2015</v>
      </c>
      <c r="B196" s="23" t="s">
        <v>2367</v>
      </c>
      <c r="C196" s="23" t="s">
        <v>514</v>
      </c>
      <c r="D196" s="13" t="s">
        <v>253</v>
      </c>
      <c r="E196" s="13" t="s">
        <v>249</v>
      </c>
      <c r="F196" s="13" t="s">
        <v>242</v>
      </c>
      <c r="G196" s="13" t="s">
        <v>237</v>
      </c>
      <c r="H196" s="56">
        <v>54891</v>
      </c>
      <c r="I196" s="35">
        <v>12</v>
      </c>
    </row>
    <row r="197" spans="1:9">
      <c r="A197" s="23">
        <v>2015</v>
      </c>
      <c r="B197" s="23" t="s">
        <v>2367</v>
      </c>
      <c r="C197" s="23" t="s">
        <v>514</v>
      </c>
      <c r="D197" s="13" t="s">
        <v>253</v>
      </c>
      <c r="E197" s="13" t="s">
        <v>258</v>
      </c>
      <c r="F197" s="13" t="s">
        <v>211</v>
      </c>
      <c r="G197" s="13" t="s">
        <v>3973</v>
      </c>
      <c r="H197" s="56">
        <v>975000</v>
      </c>
      <c r="I197" s="35">
        <v>195</v>
      </c>
    </row>
    <row r="198" spans="1:9">
      <c r="A198" s="23">
        <v>2015</v>
      </c>
      <c r="B198" s="23" t="s">
        <v>2367</v>
      </c>
      <c r="C198" s="23" t="s">
        <v>514</v>
      </c>
      <c r="D198" s="13" t="s">
        <v>254</v>
      </c>
      <c r="E198" s="13" t="s">
        <v>259</v>
      </c>
      <c r="F198" s="13" t="s">
        <v>255</v>
      </c>
      <c r="G198" s="13" t="s">
        <v>248</v>
      </c>
      <c r="H198" s="56">
        <v>2648000</v>
      </c>
      <c r="I198" s="35">
        <v>597</v>
      </c>
    </row>
    <row r="199" spans="1:9">
      <c r="A199" s="23">
        <v>2015</v>
      </c>
      <c r="B199" s="23" t="s">
        <v>2367</v>
      </c>
      <c r="C199" s="23" t="s">
        <v>514</v>
      </c>
      <c r="D199" s="13" t="s">
        <v>254</v>
      </c>
      <c r="E199" s="13" t="s">
        <v>259</v>
      </c>
      <c r="F199" s="13" t="s">
        <v>256</v>
      </c>
      <c r="G199" s="13" t="s">
        <v>244</v>
      </c>
      <c r="H199" s="56">
        <v>7000</v>
      </c>
      <c r="I199" s="35">
        <v>3</v>
      </c>
    </row>
    <row r="200" spans="1:9">
      <c r="A200" s="23">
        <v>2015</v>
      </c>
      <c r="B200" s="23" t="s">
        <v>2367</v>
      </c>
      <c r="C200" s="23" t="s">
        <v>514</v>
      </c>
      <c r="D200" s="13" t="s">
        <v>254</v>
      </c>
      <c r="E200" s="13" t="s">
        <v>259</v>
      </c>
      <c r="F200" s="13" t="s">
        <v>255</v>
      </c>
      <c r="G200" s="13" t="s">
        <v>243</v>
      </c>
      <c r="H200" s="56">
        <v>4116000</v>
      </c>
      <c r="I200" s="35">
        <v>1019</v>
      </c>
    </row>
    <row r="201" spans="1:9">
      <c r="A201" s="23">
        <v>2015</v>
      </c>
      <c r="B201" s="23" t="s">
        <v>2367</v>
      </c>
      <c r="C201" s="23" t="s">
        <v>514</v>
      </c>
      <c r="D201" s="13" t="s">
        <v>254</v>
      </c>
      <c r="E201" s="13" t="s">
        <v>259</v>
      </c>
      <c r="F201" s="13" t="s">
        <v>256</v>
      </c>
      <c r="G201" s="13" t="s">
        <v>245</v>
      </c>
      <c r="H201" s="56">
        <v>54000</v>
      </c>
      <c r="I201" s="35">
        <v>26</v>
      </c>
    </row>
    <row r="202" spans="1:9">
      <c r="A202" s="23">
        <v>2016</v>
      </c>
      <c r="B202" s="23" t="s">
        <v>2366</v>
      </c>
      <c r="C202" s="23" t="s">
        <v>1886</v>
      </c>
      <c r="D202" s="13" t="s">
        <v>253</v>
      </c>
      <c r="E202" s="13" t="s">
        <v>249</v>
      </c>
      <c r="F202" s="13" t="s">
        <v>242</v>
      </c>
      <c r="G202" s="13" t="s">
        <v>3971</v>
      </c>
      <c r="H202" s="56">
        <v>472923.5</v>
      </c>
      <c r="I202" s="35">
        <v>68</v>
      </c>
    </row>
    <row r="203" spans="1:9">
      <c r="A203" s="23">
        <v>2016</v>
      </c>
      <c r="B203" s="23" t="s">
        <v>2366</v>
      </c>
      <c r="C203" s="23" t="s">
        <v>1886</v>
      </c>
      <c r="D203" s="13" t="s">
        <v>253</v>
      </c>
      <c r="E203" s="13" t="s">
        <v>249</v>
      </c>
      <c r="F203" s="13" t="s">
        <v>242</v>
      </c>
      <c r="G203" s="13" t="s">
        <v>241</v>
      </c>
      <c r="H203" s="56">
        <v>514710.74900000001</v>
      </c>
      <c r="I203" s="35">
        <v>60</v>
      </c>
    </row>
    <row r="204" spans="1:9">
      <c r="A204" s="23">
        <v>2016</v>
      </c>
      <c r="B204" s="23" t="s">
        <v>2366</v>
      </c>
      <c r="C204" s="23" t="s">
        <v>1886</v>
      </c>
      <c r="D204" s="13" t="s">
        <v>253</v>
      </c>
      <c r="E204" s="13" t="s">
        <v>249</v>
      </c>
      <c r="F204" s="13" t="s">
        <v>242</v>
      </c>
      <c r="G204" s="13" t="s">
        <v>236</v>
      </c>
      <c r="H204" s="56">
        <v>5268479.6320000002</v>
      </c>
      <c r="I204" s="35">
        <v>792</v>
      </c>
    </row>
    <row r="205" spans="1:9">
      <c r="A205" s="23">
        <v>2016</v>
      </c>
      <c r="B205" s="23" t="s">
        <v>2366</v>
      </c>
      <c r="C205" s="23" t="s">
        <v>1886</v>
      </c>
      <c r="D205" s="13" t="s">
        <v>253</v>
      </c>
      <c r="E205" s="13" t="s">
        <v>249</v>
      </c>
      <c r="F205" s="13" t="s">
        <v>242</v>
      </c>
      <c r="G205" s="13" t="s">
        <v>5712</v>
      </c>
      <c r="H205" s="56">
        <v>6600849.6459999997</v>
      </c>
      <c r="I205" s="35">
        <v>1336</v>
      </c>
    </row>
    <row r="206" spans="1:9">
      <c r="A206" s="23">
        <v>2016</v>
      </c>
      <c r="B206" s="23" t="s">
        <v>2366</v>
      </c>
      <c r="C206" s="23" t="s">
        <v>1886</v>
      </c>
      <c r="D206" s="13" t="s">
        <v>253</v>
      </c>
      <c r="E206" s="13" t="s">
        <v>249</v>
      </c>
      <c r="F206" s="13" t="s">
        <v>242</v>
      </c>
      <c r="G206" s="13" t="s">
        <v>242</v>
      </c>
      <c r="H206" s="56">
        <v>2131004.0350000001</v>
      </c>
      <c r="I206" s="35">
        <v>400</v>
      </c>
    </row>
    <row r="207" spans="1:9">
      <c r="A207" s="23">
        <v>2016</v>
      </c>
      <c r="B207" s="23" t="s">
        <v>2366</v>
      </c>
      <c r="C207" s="23" t="s">
        <v>1886</v>
      </c>
      <c r="D207" s="13" t="s">
        <v>253</v>
      </c>
      <c r="E207" s="13" t="s">
        <v>249</v>
      </c>
      <c r="F207" s="13" t="s">
        <v>242</v>
      </c>
      <c r="G207" s="13" t="s">
        <v>239</v>
      </c>
      <c r="H207" s="56">
        <v>7978923.8480000002</v>
      </c>
      <c r="I207" s="35">
        <v>877</v>
      </c>
    </row>
    <row r="208" spans="1:9">
      <c r="A208" s="23">
        <v>2016</v>
      </c>
      <c r="B208" s="23" t="s">
        <v>2366</v>
      </c>
      <c r="C208" s="23" t="s">
        <v>1886</v>
      </c>
      <c r="D208" s="13" t="s">
        <v>253</v>
      </c>
      <c r="E208" s="13" t="s">
        <v>249</v>
      </c>
      <c r="F208" s="13" t="s">
        <v>242</v>
      </c>
      <c r="G208" s="13" t="s">
        <v>240</v>
      </c>
      <c r="H208" s="56">
        <v>5925429.9900000002</v>
      </c>
      <c r="I208" s="35">
        <v>689</v>
      </c>
    </row>
    <row r="209" spans="1:9">
      <c r="A209" s="23">
        <v>2016</v>
      </c>
      <c r="B209" s="23" t="s">
        <v>2366</v>
      </c>
      <c r="C209" s="23" t="s">
        <v>1886</v>
      </c>
      <c r="D209" s="13" t="s">
        <v>254</v>
      </c>
      <c r="E209" s="13" t="s">
        <v>259</v>
      </c>
      <c r="F209" s="13" t="s">
        <v>255</v>
      </c>
      <c r="G209" s="13" t="s">
        <v>4924</v>
      </c>
      <c r="H209" s="56">
        <v>22492411.842390001</v>
      </c>
      <c r="I209" s="35">
        <v>2971</v>
      </c>
    </row>
    <row r="210" spans="1:9">
      <c r="A210" s="23">
        <v>2016</v>
      </c>
      <c r="B210" s="23" t="s">
        <v>2366</v>
      </c>
      <c r="C210" s="23" t="s">
        <v>1886</v>
      </c>
      <c r="D210" s="13" t="s">
        <v>254</v>
      </c>
      <c r="E210" s="13" t="s">
        <v>259</v>
      </c>
      <c r="F210" s="13" t="s">
        <v>256</v>
      </c>
      <c r="G210" s="13" t="s">
        <v>6885</v>
      </c>
      <c r="H210" s="56">
        <v>606899.91</v>
      </c>
      <c r="I210" s="35">
        <v>117</v>
      </c>
    </row>
    <row r="211" spans="1:9">
      <c r="A211" s="23">
        <v>2016</v>
      </c>
      <c r="B211" s="23" t="s">
        <v>2367</v>
      </c>
      <c r="C211" s="23" t="s">
        <v>1886</v>
      </c>
      <c r="D211" s="13" t="s">
        <v>253</v>
      </c>
      <c r="E211" s="13" t="s">
        <v>249</v>
      </c>
      <c r="F211" s="13" t="s">
        <v>242</v>
      </c>
      <c r="G211" s="13" t="s">
        <v>3971</v>
      </c>
      <c r="H211" s="56">
        <v>1778164.5</v>
      </c>
      <c r="I211" s="35">
        <v>256</v>
      </c>
    </row>
    <row r="212" spans="1:9">
      <c r="A212" s="23">
        <v>2016</v>
      </c>
      <c r="B212" s="23" t="s">
        <v>2367</v>
      </c>
      <c r="C212" s="23" t="s">
        <v>1886</v>
      </c>
      <c r="D212" s="13" t="s">
        <v>253</v>
      </c>
      <c r="E212" s="13" t="s">
        <v>249</v>
      </c>
      <c r="F212" s="13" t="s">
        <v>242</v>
      </c>
      <c r="G212" s="13" t="s">
        <v>241</v>
      </c>
      <c r="H212" s="56">
        <v>696049.53899999999</v>
      </c>
      <c r="I212" s="35">
        <v>80</v>
      </c>
    </row>
    <row r="213" spans="1:9">
      <c r="A213" s="23">
        <v>2016</v>
      </c>
      <c r="B213" s="23" t="s">
        <v>2367</v>
      </c>
      <c r="C213" s="23" t="s">
        <v>1886</v>
      </c>
      <c r="D213" s="13" t="s">
        <v>253</v>
      </c>
      <c r="E213" s="13" t="s">
        <v>249</v>
      </c>
      <c r="F213" s="13" t="s">
        <v>242</v>
      </c>
      <c r="G213" s="13" t="s">
        <v>236</v>
      </c>
      <c r="H213" s="56">
        <v>4971770.3140000002</v>
      </c>
      <c r="I213" s="35">
        <v>714</v>
      </c>
    </row>
    <row r="214" spans="1:9">
      <c r="A214" s="23">
        <v>2016</v>
      </c>
      <c r="B214" s="23" t="s">
        <v>2367</v>
      </c>
      <c r="C214" s="23" t="s">
        <v>1886</v>
      </c>
      <c r="D214" s="13" t="s">
        <v>253</v>
      </c>
      <c r="E214" s="13" t="s">
        <v>249</v>
      </c>
      <c r="F214" s="13" t="s">
        <v>242</v>
      </c>
      <c r="G214" s="13" t="s">
        <v>5712</v>
      </c>
      <c r="H214" s="56">
        <v>6167609.8470000001</v>
      </c>
      <c r="I214" s="35">
        <v>1239</v>
      </c>
    </row>
    <row r="215" spans="1:9">
      <c r="A215" s="23">
        <v>2016</v>
      </c>
      <c r="B215" s="23" t="s">
        <v>2367</v>
      </c>
      <c r="C215" s="23" t="s">
        <v>1886</v>
      </c>
      <c r="D215" s="13" t="s">
        <v>253</v>
      </c>
      <c r="E215" s="13" t="s">
        <v>249</v>
      </c>
      <c r="F215" s="13" t="s">
        <v>242</v>
      </c>
      <c r="G215" s="13" t="s">
        <v>242</v>
      </c>
      <c r="H215" s="56">
        <v>1718286.7890000001</v>
      </c>
      <c r="I215" s="35">
        <v>296</v>
      </c>
    </row>
    <row r="216" spans="1:9">
      <c r="A216" s="23">
        <v>2016</v>
      </c>
      <c r="B216" s="23" t="s">
        <v>2367</v>
      </c>
      <c r="C216" s="23" t="s">
        <v>1886</v>
      </c>
      <c r="D216" s="13" t="s">
        <v>253</v>
      </c>
      <c r="E216" s="13" t="s">
        <v>249</v>
      </c>
      <c r="F216" s="13" t="s">
        <v>242</v>
      </c>
      <c r="G216" s="13" t="s">
        <v>239</v>
      </c>
      <c r="H216" s="56">
        <v>7694972.0480000004</v>
      </c>
      <c r="I216" s="35">
        <v>850</v>
      </c>
    </row>
    <row r="217" spans="1:9">
      <c r="A217" s="23">
        <v>2016</v>
      </c>
      <c r="B217" s="23" t="s">
        <v>2367</v>
      </c>
      <c r="C217" s="23" t="s">
        <v>1886</v>
      </c>
      <c r="D217" s="13" t="s">
        <v>253</v>
      </c>
      <c r="E217" s="13" t="s">
        <v>249</v>
      </c>
      <c r="F217" s="13" t="s">
        <v>242</v>
      </c>
      <c r="G217" s="13" t="s">
        <v>240</v>
      </c>
      <c r="H217" s="56">
        <v>8241351.0999999996</v>
      </c>
      <c r="I217" s="35">
        <v>954</v>
      </c>
    </row>
    <row r="218" spans="1:9">
      <c r="A218" s="23">
        <v>2016</v>
      </c>
      <c r="B218" s="23" t="s">
        <v>2367</v>
      </c>
      <c r="C218" s="23" t="s">
        <v>1886</v>
      </c>
      <c r="D218" s="13" t="s">
        <v>254</v>
      </c>
      <c r="E218" s="13" t="s">
        <v>259</v>
      </c>
      <c r="F218" s="13" t="s">
        <v>255</v>
      </c>
      <c r="G218" s="13" t="s">
        <v>4924</v>
      </c>
      <c r="H218" s="56">
        <v>22667847.984000001</v>
      </c>
      <c r="I218" s="35">
        <v>2981</v>
      </c>
    </row>
    <row r="219" spans="1:9">
      <c r="A219" s="23">
        <v>2016</v>
      </c>
      <c r="B219" s="23" t="s">
        <v>2367</v>
      </c>
      <c r="C219" s="23" t="s">
        <v>1886</v>
      </c>
      <c r="D219" s="13" t="s">
        <v>254</v>
      </c>
      <c r="E219" s="13" t="s">
        <v>259</v>
      </c>
      <c r="F219" s="13" t="s">
        <v>256</v>
      </c>
      <c r="G219" s="13" t="s">
        <v>6885</v>
      </c>
      <c r="H219" s="56">
        <v>508060.23499999999</v>
      </c>
      <c r="I219" s="35">
        <v>103</v>
      </c>
    </row>
    <row r="220" spans="1:9">
      <c r="A220" s="23">
        <v>2016</v>
      </c>
      <c r="B220" s="23" t="s">
        <v>2366</v>
      </c>
      <c r="C220" s="23" t="s">
        <v>514</v>
      </c>
      <c r="D220" s="13" t="s">
        <v>253</v>
      </c>
      <c r="E220" s="13" t="s">
        <v>249</v>
      </c>
      <c r="F220" s="13" t="s">
        <v>242</v>
      </c>
      <c r="G220" s="13" t="s">
        <v>246</v>
      </c>
      <c r="H220" s="56">
        <v>858646</v>
      </c>
      <c r="I220" s="35">
        <v>111</v>
      </c>
    </row>
    <row r="221" spans="1:9">
      <c r="A221" s="23">
        <v>2016</v>
      </c>
      <c r="B221" s="23" t="s">
        <v>2366</v>
      </c>
      <c r="C221" s="23" t="s">
        <v>514</v>
      </c>
      <c r="D221" s="13" t="s">
        <v>253</v>
      </c>
      <c r="E221" s="13" t="s">
        <v>249</v>
      </c>
      <c r="F221" s="13" t="s">
        <v>242</v>
      </c>
      <c r="G221" s="13" t="s">
        <v>247</v>
      </c>
      <c r="H221" s="56">
        <v>2220508</v>
      </c>
      <c r="I221" s="35">
        <v>377</v>
      </c>
    </row>
    <row r="222" spans="1:9">
      <c r="A222" s="23">
        <v>2016</v>
      </c>
      <c r="B222" s="23" t="s">
        <v>2366</v>
      </c>
      <c r="C222" s="23" t="s">
        <v>514</v>
      </c>
      <c r="D222" s="13" t="s">
        <v>253</v>
      </c>
      <c r="E222" s="13" t="s">
        <v>249</v>
      </c>
      <c r="F222" s="13" t="s">
        <v>250</v>
      </c>
      <c r="G222" s="13" t="s">
        <v>235</v>
      </c>
      <c r="H222" s="56">
        <v>2379244</v>
      </c>
      <c r="I222" s="35">
        <v>516</v>
      </c>
    </row>
    <row r="223" spans="1:9">
      <c r="A223" s="23">
        <v>2016</v>
      </c>
      <c r="B223" s="23" t="s">
        <v>2366</v>
      </c>
      <c r="C223" s="23" t="s">
        <v>514</v>
      </c>
      <c r="D223" s="13" t="s">
        <v>253</v>
      </c>
      <c r="E223" s="13" t="s">
        <v>249</v>
      </c>
      <c r="F223" s="13" t="s">
        <v>242</v>
      </c>
      <c r="G223" s="13" t="s">
        <v>237</v>
      </c>
      <c r="H223" s="56">
        <v>61680</v>
      </c>
      <c r="I223" s="35">
        <v>13</v>
      </c>
    </row>
    <row r="224" spans="1:9">
      <c r="A224" s="23">
        <v>2016</v>
      </c>
      <c r="B224" s="23" t="s">
        <v>2366</v>
      </c>
      <c r="C224" s="23" t="s">
        <v>514</v>
      </c>
      <c r="D224" s="13" t="s">
        <v>253</v>
      </c>
      <c r="E224" s="13" t="s">
        <v>258</v>
      </c>
      <c r="F224" s="13" t="s">
        <v>211</v>
      </c>
      <c r="G224" s="13" t="s">
        <v>3973</v>
      </c>
      <c r="H224" s="56">
        <v>878000</v>
      </c>
      <c r="I224" s="35">
        <v>165</v>
      </c>
    </row>
    <row r="225" spans="1:9">
      <c r="A225" s="23">
        <v>2016</v>
      </c>
      <c r="B225" s="23" t="s">
        <v>2366</v>
      </c>
      <c r="C225" s="23" t="s">
        <v>514</v>
      </c>
      <c r="D225" s="13" t="s">
        <v>254</v>
      </c>
      <c r="E225" s="13" t="s">
        <v>259</v>
      </c>
      <c r="F225" s="13" t="s">
        <v>255</v>
      </c>
      <c r="G225" s="13" t="s">
        <v>248</v>
      </c>
      <c r="H225" s="56">
        <v>1940576</v>
      </c>
      <c r="I225" s="35">
        <v>530</v>
      </c>
    </row>
    <row r="226" spans="1:9">
      <c r="A226" s="23">
        <v>2016</v>
      </c>
      <c r="B226" s="23" t="s">
        <v>2366</v>
      </c>
      <c r="C226" s="23" t="s">
        <v>514</v>
      </c>
      <c r="D226" s="13" t="s">
        <v>254</v>
      </c>
      <c r="E226" s="13" t="s">
        <v>259</v>
      </c>
      <c r="F226" s="13" t="s">
        <v>256</v>
      </c>
      <c r="G226" s="13" t="s">
        <v>244</v>
      </c>
      <c r="H226" s="56">
        <v>1486</v>
      </c>
      <c r="I226" s="35">
        <v>2</v>
      </c>
    </row>
    <row r="227" spans="1:9">
      <c r="A227" s="23">
        <v>2016</v>
      </c>
      <c r="B227" s="23" t="s">
        <v>2366</v>
      </c>
      <c r="C227" s="23" t="s">
        <v>514</v>
      </c>
      <c r="D227" s="13" t="s">
        <v>254</v>
      </c>
      <c r="E227" s="13" t="s">
        <v>259</v>
      </c>
      <c r="F227" s="13" t="s">
        <v>255</v>
      </c>
      <c r="G227" s="13" t="s">
        <v>243</v>
      </c>
      <c r="H227" s="56">
        <v>4588220</v>
      </c>
      <c r="I227" s="35">
        <v>1097</v>
      </c>
    </row>
    <row r="228" spans="1:9">
      <c r="A228" s="23">
        <v>2016</v>
      </c>
      <c r="B228" s="23" t="s">
        <v>2366</v>
      </c>
      <c r="C228" s="23" t="s">
        <v>514</v>
      </c>
      <c r="D228" s="13" t="s">
        <v>254</v>
      </c>
      <c r="E228" s="13" t="s">
        <v>259</v>
      </c>
      <c r="F228" s="13" t="s">
        <v>256</v>
      </c>
      <c r="G228" s="13" t="s">
        <v>245</v>
      </c>
      <c r="H228" s="56">
        <v>67282</v>
      </c>
      <c r="I228" s="35">
        <v>24</v>
      </c>
    </row>
    <row r="229" spans="1:9">
      <c r="A229" s="23">
        <v>2016</v>
      </c>
      <c r="B229" s="23" t="s">
        <v>2367</v>
      </c>
      <c r="C229" s="23" t="s">
        <v>514</v>
      </c>
      <c r="D229" s="13" t="s">
        <v>253</v>
      </c>
      <c r="E229" s="13" t="s">
        <v>249</v>
      </c>
      <c r="F229" s="13" t="s">
        <v>242</v>
      </c>
      <c r="G229" s="13" t="s">
        <v>246</v>
      </c>
      <c r="H229" s="56">
        <v>992406</v>
      </c>
      <c r="I229" s="35">
        <v>137</v>
      </c>
    </row>
    <row r="230" spans="1:9">
      <c r="A230" s="23">
        <v>2016</v>
      </c>
      <c r="B230" s="23" t="s">
        <v>2367</v>
      </c>
      <c r="C230" s="23" t="s">
        <v>514</v>
      </c>
      <c r="D230" s="13" t="s">
        <v>253</v>
      </c>
      <c r="E230" s="13" t="s">
        <v>249</v>
      </c>
      <c r="F230" s="13" t="s">
        <v>242</v>
      </c>
      <c r="G230" s="13" t="s">
        <v>247</v>
      </c>
      <c r="H230" s="56">
        <v>2506667</v>
      </c>
      <c r="I230" s="35">
        <v>423</v>
      </c>
    </row>
    <row r="231" spans="1:9">
      <c r="A231" s="23">
        <v>2016</v>
      </c>
      <c r="B231" s="23" t="s">
        <v>2367</v>
      </c>
      <c r="C231" s="23" t="s">
        <v>514</v>
      </c>
      <c r="D231" s="13" t="s">
        <v>253</v>
      </c>
      <c r="E231" s="13" t="s">
        <v>249</v>
      </c>
      <c r="F231" s="13" t="s">
        <v>250</v>
      </c>
      <c r="G231" s="13" t="s">
        <v>235</v>
      </c>
      <c r="H231" s="56">
        <v>1492348</v>
      </c>
      <c r="I231" s="35">
        <v>357</v>
      </c>
    </row>
    <row r="232" spans="1:9">
      <c r="A232" s="23">
        <v>2016</v>
      </c>
      <c r="B232" s="23" t="s">
        <v>2367</v>
      </c>
      <c r="C232" s="23" t="s">
        <v>514</v>
      </c>
      <c r="D232" s="13" t="s">
        <v>253</v>
      </c>
      <c r="E232" s="13" t="s">
        <v>249</v>
      </c>
      <c r="F232" s="13" t="s">
        <v>242</v>
      </c>
      <c r="G232" s="13" t="s">
        <v>237</v>
      </c>
      <c r="H232" s="56">
        <v>263389</v>
      </c>
      <c r="I232" s="35">
        <v>44</v>
      </c>
    </row>
    <row r="233" spans="1:9">
      <c r="A233" s="23">
        <v>2016</v>
      </c>
      <c r="B233" s="23" t="s">
        <v>2367</v>
      </c>
      <c r="C233" s="23" t="s">
        <v>514</v>
      </c>
      <c r="D233" s="13" t="s">
        <v>253</v>
      </c>
      <c r="E233" s="13" t="s">
        <v>258</v>
      </c>
      <c r="F233" s="13" t="s">
        <v>211</v>
      </c>
      <c r="G233" s="13" t="s">
        <v>3973</v>
      </c>
      <c r="H233" s="56">
        <v>1014000</v>
      </c>
      <c r="I233" s="35">
        <v>198</v>
      </c>
    </row>
    <row r="234" spans="1:9">
      <c r="A234" s="23">
        <v>2016</v>
      </c>
      <c r="B234" s="23" t="s">
        <v>2367</v>
      </c>
      <c r="C234" s="23" t="s">
        <v>514</v>
      </c>
      <c r="D234" s="13" t="s">
        <v>254</v>
      </c>
      <c r="E234" s="13" t="s">
        <v>259</v>
      </c>
      <c r="F234" s="13" t="s">
        <v>255</v>
      </c>
      <c r="G234" s="13" t="s">
        <v>248</v>
      </c>
      <c r="H234" s="56">
        <v>1669609</v>
      </c>
      <c r="I234" s="35">
        <v>329</v>
      </c>
    </row>
    <row r="235" spans="1:9">
      <c r="A235" s="23">
        <v>2016</v>
      </c>
      <c r="B235" s="23" t="s">
        <v>2367</v>
      </c>
      <c r="C235" s="23" t="s">
        <v>514</v>
      </c>
      <c r="D235" s="13" t="s">
        <v>254</v>
      </c>
      <c r="E235" s="13" t="s">
        <v>259</v>
      </c>
      <c r="F235" s="13" t="s">
        <v>256</v>
      </c>
      <c r="G235" s="13" t="s">
        <v>244</v>
      </c>
      <c r="H235" s="56">
        <v>8346</v>
      </c>
      <c r="I235" s="35">
        <v>6</v>
      </c>
    </row>
    <row r="236" spans="1:9">
      <c r="A236" s="23">
        <v>2016</v>
      </c>
      <c r="B236" s="23" t="s">
        <v>2367</v>
      </c>
      <c r="C236" s="23" t="s">
        <v>514</v>
      </c>
      <c r="D236" s="13" t="s">
        <v>254</v>
      </c>
      <c r="E236" s="13" t="s">
        <v>259</v>
      </c>
      <c r="F236" s="13" t="s">
        <v>255</v>
      </c>
      <c r="G236" s="13" t="s">
        <v>243</v>
      </c>
      <c r="H236" s="56">
        <v>6551764</v>
      </c>
      <c r="I236" s="35">
        <v>1351</v>
      </c>
    </row>
    <row r="237" spans="1:9">
      <c r="A237" s="23">
        <v>2016</v>
      </c>
      <c r="B237" s="23" t="s">
        <v>2367</v>
      </c>
      <c r="C237" s="23" t="s">
        <v>514</v>
      </c>
      <c r="D237" s="13" t="s">
        <v>254</v>
      </c>
      <c r="E237" s="13" t="s">
        <v>259</v>
      </c>
      <c r="F237" s="13" t="s">
        <v>256</v>
      </c>
      <c r="G237" s="13" t="s">
        <v>245</v>
      </c>
      <c r="H237" s="56">
        <v>60737</v>
      </c>
      <c r="I237" s="35">
        <v>20</v>
      </c>
    </row>
    <row r="238" spans="1:9">
      <c r="A238" s="23">
        <v>2017</v>
      </c>
      <c r="B238" s="23" t="s">
        <v>2366</v>
      </c>
      <c r="C238" s="23" t="s">
        <v>1886</v>
      </c>
      <c r="D238" s="13" t="s">
        <v>253</v>
      </c>
      <c r="E238" s="13" t="s">
        <v>249</v>
      </c>
      <c r="F238" s="13" t="s">
        <v>242</v>
      </c>
      <c r="G238" s="13" t="s">
        <v>3971</v>
      </c>
      <c r="H238" s="56">
        <v>1915461.6</v>
      </c>
      <c r="I238" s="35">
        <v>253</v>
      </c>
    </row>
    <row r="239" spans="1:9">
      <c r="A239" s="23">
        <v>2017</v>
      </c>
      <c r="B239" s="23" t="s">
        <v>2366</v>
      </c>
      <c r="C239" s="23" t="s">
        <v>1886</v>
      </c>
      <c r="D239" s="13" t="s">
        <v>253</v>
      </c>
      <c r="E239" s="13" t="s">
        <v>249</v>
      </c>
      <c r="F239" s="13" t="s">
        <v>242</v>
      </c>
      <c r="G239" s="13" t="s">
        <v>241</v>
      </c>
      <c r="H239" s="56">
        <v>786152.375</v>
      </c>
      <c r="I239" s="35">
        <v>84</v>
      </c>
    </row>
    <row r="240" spans="1:9">
      <c r="A240" s="23">
        <v>2017</v>
      </c>
      <c r="B240" s="23" t="s">
        <v>2366</v>
      </c>
      <c r="C240" s="23" t="s">
        <v>1886</v>
      </c>
      <c r="D240" s="13" t="s">
        <v>253</v>
      </c>
      <c r="E240" s="13" t="s">
        <v>249</v>
      </c>
      <c r="F240" s="13" t="s">
        <v>242</v>
      </c>
      <c r="G240" s="13" t="s">
        <v>236</v>
      </c>
      <c r="H240" s="56">
        <v>4506744.9019999998</v>
      </c>
      <c r="I240" s="35">
        <v>622</v>
      </c>
    </row>
    <row r="241" spans="1:9">
      <c r="A241" s="23">
        <v>2017</v>
      </c>
      <c r="B241" s="23" t="s">
        <v>2366</v>
      </c>
      <c r="C241" s="23" t="s">
        <v>1886</v>
      </c>
      <c r="D241" s="13" t="s">
        <v>253</v>
      </c>
      <c r="E241" s="13" t="s">
        <v>249</v>
      </c>
      <c r="F241" s="13" t="s">
        <v>242</v>
      </c>
      <c r="G241" s="13" t="s">
        <v>5712</v>
      </c>
      <c r="H241" s="56">
        <v>5782852.2060000002</v>
      </c>
      <c r="I241" s="35">
        <v>1073</v>
      </c>
    </row>
    <row r="242" spans="1:9">
      <c r="A242" s="23">
        <v>2017</v>
      </c>
      <c r="B242" s="23" t="s">
        <v>2366</v>
      </c>
      <c r="C242" s="23" t="s">
        <v>1886</v>
      </c>
      <c r="D242" s="13" t="s">
        <v>253</v>
      </c>
      <c r="E242" s="13" t="s">
        <v>249</v>
      </c>
      <c r="F242" s="13" t="s">
        <v>242</v>
      </c>
      <c r="G242" s="13" t="s">
        <v>242</v>
      </c>
      <c r="H242" s="56">
        <v>1866679.6510000001</v>
      </c>
      <c r="I242" s="35">
        <v>303</v>
      </c>
    </row>
    <row r="243" spans="1:9">
      <c r="A243" s="23">
        <v>2017</v>
      </c>
      <c r="B243" s="23" t="s">
        <v>2366</v>
      </c>
      <c r="C243" s="23" t="s">
        <v>1886</v>
      </c>
      <c r="D243" s="13" t="s">
        <v>253</v>
      </c>
      <c r="E243" s="13" t="s">
        <v>249</v>
      </c>
      <c r="F243" s="13" t="s">
        <v>242</v>
      </c>
      <c r="G243" s="13" t="s">
        <v>239</v>
      </c>
      <c r="H243" s="56">
        <v>14067619.199999999</v>
      </c>
      <c r="I243" s="35">
        <v>1391</v>
      </c>
    </row>
    <row r="244" spans="1:9">
      <c r="A244" s="23">
        <v>2017</v>
      </c>
      <c r="B244" s="23" t="s">
        <v>2366</v>
      </c>
      <c r="C244" s="23" t="s">
        <v>1886</v>
      </c>
      <c r="D244" s="13" t="s">
        <v>253</v>
      </c>
      <c r="E244" s="13" t="s">
        <v>249</v>
      </c>
      <c r="F244" s="13" t="s">
        <v>242</v>
      </c>
      <c r="G244" s="13" t="s">
        <v>240</v>
      </c>
      <c r="H244" s="56">
        <v>10980688.265000001</v>
      </c>
      <c r="I244" s="35">
        <v>1167</v>
      </c>
    </row>
    <row r="245" spans="1:9">
      <c r="A245" s="23">
        <v>2017</v>
      </c>
      <c r="B245" s="23" t="s">
        <v>2366</v>
      </c>
      <c r="C245" s="23" t="s">
        <v>1886</v>
      </c>
      <c r="D245" s="13" t="s">
        <v>254</v>
      </c>
      <c r="E245" s="13" t="s">
        <v>259</v>
      </c>
      <c r="F245" s="13" t="s">
        <v>255</v>
      </c>
      <c r="G245" s="13" t="s">
        <v>4924</v>
      </c>
      <c r="H245" s="56">
        <v>24805222.113000002</v>
      </c>
      <c r="I245" s="35">
        <v>2948</v>
      </c>
    </row>
    <row r="246" spans="1:9">
      <c r="A246" s="23">
        <v>2017</v>
      </c>
      <c r="B246" s="23" t="s">
        <v>2366</v>
      </c>
      <c r="C246" s="23" t="s">
        <v>1886</v>
      </c>
      <c r="D246" s="13" t="s">
        <v>254</v>
      </c>
      <c r="E246" s="13" t="s">
        <v>259</v>
      </c>
      <c r="F246" s="13" t="s">
        <v>256</v>
      </c>
      <c r="G246" s="13" t="s">
        <v>6885</v>
      </c>
      <c r="H246" s="56">
        <v>573524.82499999995</v>
      </c>
      <c r="I246" s="35">
        <v>101</v>
      </c>
    </row>
    <row r="247" spans="1:9">
      <c r="A247" s="23">
        <v>2017</v>
      </c>
      <c r="B247" s="23" t="s">
        <v>2367</v>
      </c>
      <c r="C247" s="23" t="s">
        <v>1886</v>
      </c>
      <c r="D247" s="13" t="s">
        <v>253</v>
      </c>
      <c r="E247" s="13" t="s">
        <v>249</v>
      </c>
      <c r="F247" s="13" t="s">
        <v>242</v>
      </c>
      <c r="G247" s="13" t="s">
        <v>3971</v>
      </c>
      <c r="H247" s="56">
        <v>1566988.8</v>
      </c>
      <c r="I247" s="35">
        <v>207</v>
      </c>
    </row>
    <row r="248" spans="1:9">
      <c r="A248" s="23">
        <v>2017</v>
      </c>
      <c r="B248" s="23" t="s">
        <v>2367</v>
      </c>
      <c r="C248" s="23" t="s">
        <v>1886</v>
      </c>
      <c r="D248" s="13" t="s">
        <v>253</v>
      </c>
      <c r="E248" s="13" t="s">
        <v>249</v>
      </c>
      <c r="F248" s="13" t="s">
        <v>242</v>
      </c>
      <c r="G248" s="13" t="s">
        <v>241</v>
      </c>
      <c r="H248" s="56">
        <v>690583.9</v>
      </c>
      <c r="I248" s="35">
        <v>74</v>
      </c>
    </row>
    <row r="249" spans="1:9">
      <c r="A249" s="23">
        <v>2017</v>
      </c>
      <c r="B249" s="23" t="s">
        <v>2367</v>
      </c>
      <c r="C249" s="23" t="s">
        <v>1886</v>
      </c>
      <c r="D249" s="13" t="s">
        <v>253</v>
      </c>
      <c r="E249" s="13" t="s">
        <v>249</v>
      </c>
      <c r="F249" s="13" t="s">
        <v>242</v>
      </c>
      <c r="G249" s="13" t="s">
        <v>236</v>
      </c>
      <c r="H249" s="56">
        <v>4271350.733</v>
      </c>
      <c r="I249" s="35">
        <v>536</v>
      </c>
    </row>
    <row r="250" spans="1:9">
      <c r="A250" s="23">
        <v>2017</v>
      </c>
      <c r="B250" s="23" t="s">
        <v>2367</v>
      </c>
      <c r="C250" s="23" t="s">
        <v>1886</v>
      </c>
      <c r="D250" s="13" t="s">
        <v>253</v>
      </c>
      <c r="E250" s="13" t="s">
        <v>249</v>
      </c>
      <c r="F250" s="13" t="s">
        <v>242</v>
      </c>
      <c r="G250" s="13" t="s">
        <v>5712</v>
      </c>
      <c r="H250" s="56">
        <v>4797482.523</v>
      </c>
      <c r="I250" s="35">
        <v>880</v>
      </c>
    </row>
    <row r="251" spans="1:9">
      <c r="A251" s="23">
        <v>2017</v>
      </c>
      <c r="B251" s="23" t="s">
        <v>2367</v>
      </c>
      <c r="C251" s="23" t="s">
        <v>1886</v>
      </c>
      <c r="D251" s="13" t="s">
        <v>253</v>
      </c>
      <c r="E251" s="13" t="s">
        <v>249</v>
      </c>
      <c r="F251" s="13" t="s">
        <v>242</v>
      </c>
      <c r="G251" s="13" t="s">
        <v>242</v>
      </c>
      <c r="H251" s="56">
        <v>1695702.2649999999</v>
      </c>
      <c r="I251" s="35">
        <v>261</v>
      </c>
    </row>
    <row r="252" spans="1:9">
      <c r="A252" s="23">
        <v>2017</v>
      </c>
      <c r="B252" s="23" t="s">
        <v>2367</v>
      </c>
      <c r="C252" s="23" t="s">
        <v>1886</v>
      </c>
      <c r="D252" s="13" t="s">
        <v>253</v>
      </c>
      <c r="E252" s="13" t="s">
        <v>249</v>
      </c>
      <c r="F252" s="13" t="s">
        <v>242</v>
      </c>
      <c r="G252" s="13" t="s">
        <v>239</v>
      </c>
      <c r="H252" s="56">
        <v>13841891.75</v>
      </c>
      <c r="I252" s="35">
        <v>1367</v>
      </c>
    </row>
    <row r="253" spans="1:9">
      <c r="A253" s="23">
        <v>2017</v>
      </c>
      <c r="B253" s="23" t="s">
        <v>2367</v>
      </c>
      <c r="C253" s="23" t="s">
        <v>1886</v>
      </c>
      <c r="D253" s="13" t="s">
        <v>253</v>
      </c>
      <c r="E253" s="13" t="s">
        <v>249</v>
      </c>
      <c r="F253" s="13" t="s">
        <v>242</v>
      </c>
      <c r="G253" s="13" t="s">
        <v>240</v>
      </c>
      <c r="H253" s="56">
        <v>12708220.384</v>
      </c>
      <c r="I253" s="35">
        <v>1352</v>
      </c>
    </row>
    <row r="254" spans="1:9">
      <c r="A254" s="23">
        <v>2017</v>
      </c>
      <c r="B254" s="23" t="s">
        <v>2367</v>
      </c>
      <c r="C254" s="23" t="s">
        <v>1886</v>
      </c>
      <c r="D254" s="13" t="s">
        <v>254</v>
      </c>
      <c r="E254" s="13" t="s">
        <v>259</v>
      </c>
      <c r="F254" s="13" t="s">
        <v>255</v>
      </c>
      <c r="G254" s="13" t="s">
        <v>4924</v>
      </c>
      <c r="H254" s="56">
        <v>25323564.16</v>
      </c>
      <c r="I254" s="35">
        <v>2966</v>
      </c>
    </row>
    <row r="255" spans="1:9">
      <c r="A255" s="23">
        <v>2017</v>
      </c>
      <c r="B255" s="23" t="s">
        <v>2367</v>
      </c>
      <c r="C255" s="23" t="s">
        <v>1886</v>
      </c>
      <c r="D255" s="13" t="s">
        <v>254</v>
      </c>
      <c r="E255" s="13" t="s">
        <v>259</v>
      </c>
      <c r="F255" s="13" t="s">
        <v>256</v>
      </c>
      <c r="G255" s="13" t="s">
        <v>6885</v>
      </c>
      <c r="H255" s="56">
        <v>516181.65500000003</v>
      </c>
      <c r="I255" s="35">
        <v>96</v>
      </c>
    </row>
    <row r="256" spans="1:9">
      <c r="A256" s="23">
        <v>2017</v>
      </c>
      <c r="B256" s="23" t="s">
        <v>2366</v>
      </c>
      <c r="C256" s="23" t="s">
        <v>514</v>
      </c>
      <c r="D256" s="13" t="s">
        <v>253</v>
      </c>
      <c r="E256" s="13" t="s">
        <v>249</v>
      </c>
      <c r="F256" s="13" t="s">
        <v>242</v>
      </c>
      <c r="G256" s="13" t="s">
        <v>246</v>
      </c>
      <c r="H256" s="56">
        <v>1316</v>
      </c>
      <c r="I256" s="35">
        <v>162</v>
      </c>
    </row>
    <row r="257" spans="1:9">
      <c r="A257" s="23">
        <v>2017</v>
      </c>
      <c r="B257" s="23" t="s">
        <v>2366</v>
      </c>
      <c r="C257" s="23" t="s">
        <v>514</v>
      </c>
      <c r="D257" s="13" t="s">
        <v>253</v>
      </c>
      <c r="E257" s="13" t="s">
        <v>249</v>
      </c>
      <c r="F257" s="13" t="s">
        <v>242</v>
      </c>
      <c r="G257" s="13" t="s">
        <v>247</v>
      </c>
      <c r="H257" s="56">
        <v>3652</v>
      </c>
      <c r="I257" s="35">
        <v>507</v>
      </c>
    </row>
    <row r="258" spans="1:9">
      <c r="A258" s="23">
        <v>2017</v>
      </c>
      <c r="B258" s="23" t="s">
        <v>2366</v>
      </c>
      <c r="C258" s="23" t="s">
        <v>514</v>
      </c>
      <c r="D258" s="13" t="s">
        <v>253</v>
      </c>
      <c r="E258" s="13" t="s">
        <v>249</v>
      </c>
      <c r="F258" s="13" t="s">
        <v>250</v>
      </c>
      <c r="G258" s="13" t="s">
        <v>235</v>
      </c>
      <c r="H258" s="56">
        <v>2089</v>
      </c>
      <c r="I258" s="35">
        <v>406</v>
      </c>
    </row>
    <row r="259" spans="1:9">
      <c r="A259" s="23">
        <v>2017</v>
      </c>
      <c r="B259" s="23" t="s">
        <v>2366</v>
      </c>
      <c r="C259" s="23" t="s">
        <v>514</v>
      </c>
      <c r="D259" s="13" t="s">
        <v>253</v>
      </c>
      <c r="E259" s="13" t="s">
        <v>249</v>
      </c>
      <c r="F259" s="13" t="s">
        <v>242</v>
      </c>
      <c r="G259" s="13" t="s">
        <v>237</v>
      </c>
      <c r="H259" s="56">
        <v>336918</v>
      </c>
      <c r="I259" s="35">
        <v>49</v>
      </c>
    </row>
    <row r="260" spans="1:9">
      <c r="A260" s="23">
        <v>2017</v>
      </c>
      <c r="B260" s="23" t="s">
        <v>2366</v>
      </c>
      <c r="C260" s="23" t="s">
        <v>514</v>
      </c>
      <c r="D260" s="13" t="s">
        <v>253</v>
      </c>
      <c r="E260" s="13" t="s">
        <v>258</v>
      </c>
      <c r="F260" s="13" t="s">
        <v>211</v>
      </c>
      <c r="G260" s="13" t="s">
        <v>3973</v>
      </c>
      <c r="H260" s="56">
        <v>615000</v>
      </c>
      <c r="I260" s="35">
        <v>115</v>
      </c>
    </row>
    <row r="261" spans="1:9">
      <c r="A261" s="23">
        <v>2017</v>
      </c>
      <c r="B261" s="23" t="s">
        <v>2366</v>
      </c>
      <c r="C261" s="23" t="s">
        <v>514</v>
      </c>
      <c r="D261" s="13" t="s">
        <v>254</v>
      </c>
      <c r="E261" s="13" t="s">
        <v>259</v>
      </c>
      <c r="F261" s="13" t="s">
        <v>255</v>
      </c>
      <c r="G261" s="13" t="s">
        <v>248</v>
      </c>
      <c r="H261" s="56">
        <v>2963856</v>
      </c>
      <c r="I261" s="35">
        <v>553</v>
      </c>
    </row>
    <row r="262" spans="1:9">
      <c r="A262" s="23">
        <v>2017</v>
      </c>
      <c r="B262" s="23" t="s">
        <v>2366</v>
      </c>
      <c r="C262" s="23" t="s">
        <v>514</v>
      </c>
      <c r="D262" s="13" t="s">
        <v>254</v>
      </c>
      <c r="E262" s="13" t="s">
        <v>259</v>
      </c>
      <c r="F262" s="13" t="s">
        <v>256</v>
      </c>
      <c r="G262" s="13" t="s">
        <v>244</v>
      </c>
      <c r="H262" s="56">
        <v>9599</v>
      </c>
      <c r="I262" s="35">
        <v>3</v>
      </c>
    </row>
    <row r="263" spans="1:9">
      <c r="A263" s="23">
        <v>2017</v>
      </c>
      <c r="B263" s="23" t="s">
        <v>2366</v>
      </c>
      <c r="C263" s="23" t="s">
        <v>514</v>
      </c>
      <c r="D263" s="13" t="s">
        <v>254</v>
      </c>
      <c r="E263" s="13" t="s">
        <v>259</v>
      </c>
      <c r="F263" s="13" t="s">
        <v>255</v>
      </c>
      <c r="G263" s="13" t="s">
        <v>243</v>
      </c>
      <c r="H263" s="56">
        <v>6053112</v>
      </c>
      <c r="I263" s="35">
        <v>1136</v>
      </c>
    </row>
    <row r="264" spans="1:9">
      <c r="A264" s="23">
        <v>2017</v>
      </c>
      <c r="B264" s="23" t="s">
        <v>2366</v>
      </c>
      <c r="C264" s="23" t="s">
        <v>514</v>
      </c>
      <c r="D264" s="13" t="s">
        <v>254</v>
      </c>
      <c r="E264" s="13" t="s">
        <v>259</v>
      </c>
      <c r="F264" s="13" t="s">
        <v>256</v>
      </c>
      <c r="G264" s="13" t="s">
        <v>245</v>
      </c>
      <c r="H264" s="56">
        <v>56041</v>
      </c>
      <c r="I264" s="35">
        <v>19</v>
      </c>
    </row>
    <row r="265" spans="1:9">
      <c r="A265" s="23">
        <v>2017</v>
      </c>
      <c r="B265" s="23" t="s">
        <v>2367</v>
      </c>
      <c r="C265" s="23" t="s">
        <v>514</v>
      </c>
      <c r="D265" s="13" t="s">
        <v>253</v>
      </c>
      <c r="E265" s="13" t="s">
        <v>249</v>
      </c>
      <c r="F265" s="13" t="s">
        <v>242</v>
      </c>
      <c r="G265" s="13" t="s">
        <v>246</v>
      </c>
      <c r="H265" s="56">
        <v>1175</v>
      </c>
      <c r="I265" s="35">
        <v>149</v>
      </c>
    </row>
    <row r="266" spans="1:9">
      <c r="A266" s="23">
        <v>2017</v>
      </c>
      <c r="B266" s="23" t="s">
        <v>2367</v>
      </c>
      <c r="C266" s="23" t="s">
        <v>514</v>
      </c>
      <c r="D266" s="13" t="s">
        <v>253</v>
      </c>
      <c r="E266" s="13" t="s">
        <v>249</v>
      </c>
      <c r="F266" s="13" t="s">
        <v>242</v>
      </c>
      <c r="G266" s="13" t="s">
        <v>247</v>
      </c>
      <c r="H266" s="56">
        <v>4104</v>
      </c>
      <c r="I266" s="35">
        <v>552</v>
      </c>
    </row>
    <row r="267" spans="1:9">
      <c r="A267" s="23">
        <v>2017</v>
      </c>
      <c r="B267" s="23" t="s">
        <v>2367</v>
      </c>
      <c r="C267" s="23" t="s">
        <v>514</v>
      </c>
      <c r="D267" s="13" t="s">
        <v>253</v>
      </c>
      <c r="E267" s="13" t="s">
        <v>249</v>
      </c>
      <c r="F267" s="13" t="s">
        <v>250</v>
      </c>
      <c r="G267" s="13" t="s">
        <v>235</v>
      </c>
      <c r="H267" s="56">
        <v>1818</v>
      </c>
      <c r="I267" s="35">
        <v>350</v>
      </c>
    </row>
    <row r="268" spans="1:9">
      <c r="A268" s="23">
        <v>2017</v>
      </c>
      <c r="B268" s="23" t="s">
        <v>2367</v>
      </c>
      <c r="C268" s="23" t="s">
        <v>514</v>
      </c>
      <c r="D268" s="13" t="s">
        <v>253</v>
      </c>
      <c r="E268" s="13" t="s">
        <v>249</v>
      </c>
      <c r="F268" s="13" t="s">
        <v>242</v>
      </c>
      <c r="G268" s="13" t="s">
        <v>237</v>
      </c>
      <c r="H268" s="56">
        <v>360</v>
      </c>
      <c r="I268" s="35">
        <v>58</v>
      </c>
    </row>
    <row r="269" spans="1:9">
      <c r="A269" s="23">
        <v>2017</v>
      </c>
      <c r="B269" s="23" t="s">
        <v>2367</v>
      </c>
      <c r="C269" s="23" t="s">
        <v>514</v>
      </c>
      <c r="D269" s="13" t="s">
        <v>254</v>
      </c>
      <c r="E269" s="13" t="s">
        <v>259</v>
      </c>
      <c r="F269" s="13" t="s">
        <v>255</v>
      </c>
      <c r="G269" s="13" t="s">
        <v>248</v>
      </c>
      <c r="H269" s="56">
        <v>3333287</v>
      </c>
      <c r="I269" s="35">
        <v>583</v>
      </c>
    </row>
    <row r="270" spans="1:9">
      <c r="A270" s="23">
        <v>2017</v>
      </c>
      <c r="B270" s="23" t="s">
        <v>2367</v>
      </c>
      <c r="C270" s="23" t="s">
        <v>514</v>
      </c>
      <c r="D270" s="13" t="s">
        <v>254</v>
      </c>
      <c r="E270" s="13" t="s">
        <v>259</v>
      </c>
      <c r="F270" s="13" t="s">
        <v>256</v>
      </c>
      <c r="G270" s="13" t="s">
        <v>244</v>
      </c>
      <c r="H270" s="56">
        <v>27885</v>
      </c>
      <c r="I270" s="35">
        <v>8</v>
      </c>
    </row>
    <row r="271" spans="1:9">
      <c r="A271" s="23">
        <v>2017</v>
      </c>
      <c r="B271" s="23" t="s">
        <v>2367</v>
      </c>
      <c r="C271" s="23" t="s">
        <v>514</v>
      </c>
      <c r="D271" s="13" t="s">
        <v>254</v>
      </c>
      <c r="E271" s="13" t="s">
        <v>259</v>
      </c>
      <c r="F271" s="13" t="s">
        <v>255</v>
      </c>
      <c r="G271" s="13" t="s">
        <v>243</v>
      </c>
      <c r="H271" s="56">
        <v>6049961</v>
      </c>
      <c r="I271" s="35">
        <v>1101</v>
      </c>
    </row>
    <row r="272" spans="1:9">
      <c r="A272" s="23">
        <v>2017</v>
      </c>
      <c r="B272" s="23" t="s">
        <v>2367</v>
      </c>
      <c r="C272" s="23" t="s">
        <v>514</v>
      </c>
      <c r="D272" s="13" t="s">
        <v>254</v>
      </c>
      <c r="E272" s="13" t="s">
        <v>259</v>
      </c>
      <c r="F272" s="13" t="s">
        <v>256</v>
      </c>
      <c r="G272" s="13" t="s">
        <v>245</v>
      </c>
      <c r="H272" s="56">
        <v>53867</v>
      </c>
      <c r="I272" s="35">
        <v>16</v>
      </c>
    </row>
    <row r="273" spans="1:9">
      <c r="A273" s="23">
        <v>2018</v>
      </c>
      <c r="B273" s="23" t="s">
        <v>2366</v>
      </c>
      <c r="C273" s="23" t="s">
        <v>1886</v>
      </c>
      <c r="D273" s="13" t="s">
        <v>253</v>
      </c>
      <c r="E273" s="13" t="s">
        <v>249</v>
      </c>
      <c r="F273" s="13" t="s">
        <v>242</v>
      </c>
      <c r="G273" s="13" t="s">
        <v>3971</v>
      </c>
      <c r="H273" s="56">
        <v>1497661.2</v>
      </c>
      <c r="I273" s="35">
        <v>186</v>
      </c>
    </row>
    <row r="274" spans="1:9">
      <c r="A274" s="23">
        <v>2018</v>
      </c>
      <c r="B274" s="23" t="s">
        <v>2366</v>
      </c>
      <c r="C274" s="23" t="s">
        <v>1886</v>
      </c>
      <c r="D274" s="13" t="s">
        <v>253</v>
      </c>
      <c r="E274" s="13" t="s">
        <v>249</v>
      </c>
      <c r="F274" s="13" t="s">
        <v>242</v>
      </c>
      <c r="G274" s="13" t="s">
        <v>241</v>
      </c>
      <c r="H274" s="56">
        <v>659779.93999999994</v>
      </c>
      <c r="I274" s="35">
        <v>69</v>
      </c>
    </row>
    <row r="275" spans="1:9">
      <c r="A275" s="23">
        <v>2018</v>
      </c>
      <c r="B275" s="23" t="s">
        <v>2366</v>
      </c>
      <c r="C275" s="23" t="s">
        <v>1886</v>
      </c>
      <c r="D275" s="13" t="s">
        <v>253</v>
      </c>
      <c r="E275" s="13" t="s">
        <v>249</v>
      </c>
      <c r="F275" s="13" t="s">
        <v>242</v>
      </c>
      <c r="G275" s="13" t="s">
        <v>236</v>
      </c>
      <c r="H275" s="56">
        <v>4155536.7</v>
      </c>
      <c r="I275" s="35">
        <v>485</v>
      </c>
    </row>
    <row r="276" spans="1:9">
      <c r="A276" s="23">
        <v>2018</v>
      </c>
      <c r="B276" s="23" t="s">
        <v>2366</v>
      </c>
      <c r="C276" s="23" t="s">
        <v>1886</v>
      </c>
      <c r="D276" s="13" t="s">
        <v>253</v>
      </c>
      <c r="E276" s="13" t="s">
        <v>249</v>
      </c>
      <c r="F276" s="13" t="s">
        <v>242</v>
      </c>
      <c r="G276" s="13" t="s">
        <v>5712</v>
      </c>
      <c r="H276" s="56">
        <v>4019696.4750000001</v>
      </c>
      <c r="I276" s="35">
        <v>703</v>
      </c>
    </row>
    <row r="277" spans="1:9">
      <c r="A277" s="23">
        <v>2018</v>
      </c>
      <c r="B277" s="23" t="s">
        <v>2366</v>
      </c>
      <c r="C277" s="23" t="s">
        <v>1886</v>
      </c>
      <c r="D277" s="13" t="s">
        <v>253</v>
      </c>
      <c r="E277" s="13" t="s">
        <v>249</v>
      </c>
      <c r="F277" s="13" t="s">
        <v>242</v>
      </c>
      <c r="G277" s="13" t="s">
        <v>242</v>
      </c>
      <c r="H277" s="56">
        <v>1092546.692</v>
      </c>
      <c r="I277" s="35">
        <v>156</v>
      </c>
    </row>
    <row r="278" spans="1:9">
      <c r="A278" s="23">
        <v>2018</v>
      </c>
      <c r="B278" s="23" t="s">
        <v>2366</v>
      </c>
      <c r="C278" s="23" t="s">
        <v>1886</v>
      </c>
      <c r="D278" s="13" t="s">
        <v>253</v>
      </c>
      <c r="E278" s="13" t="s">
        <v>249</v>
      </c>
      <c r="F278" s="13" t="s">
        <v>242</v>
      </c>
      <c r="G278" s="13" t="s">
        <v>239</v>
      </c>
      <c r="H278" s="56">
        <v>17485598.949999999</v>
      </c>
      <c r="I278" s="35">
        <v>1615</v>
      </c>
    </row>
    <row r="279" spans="1:9">
      <c r="A279" s="23">
        <v>2018</v>
      </c>
      <c r="B279" s="23" t="s">
        <v>2366</v>
      </c>
      <c r="C279" s="23" t="s">
        <v>1886</v>
      </c>
      <c r="D279" s="13" t="s">
        <v>253</v>
      </c>
      <c r="E279" s="13" t="s">
        <v>249</v>
      </c>
      <c r="F279" s="13" t="s">
        <v>242</v>
      </c>
      <c r="G279" s="13" t="s">
        <v>240</v>
      </c>
      <c r="H279" s="56">
        <v>15037170.573000001</v>
      </c>
      <c r="I279" s="35">
        <v>1524</v>
      </c>
    </row>
    <row r="280" spans="1:9">
      <c r="A280" s="23">
        <v>2018</v>
      </c>
      <c r="B280" s="23" t="s">
        <v>2366</v>
      </c>
      <c r="C280" s="23" t="s">
        <v>1886</v>
      </c>
      <c r="D280" s="13" t="s">
        <v>254</v>
      </c>
      <c r="E280" s="13" t="s">
        <v>259</v>
      </c>
      <c r="F280" s="13" t="s">
        <v>255</v>
      </c>
      <c r="G280" s="13" t="s">
        <v>4924</v>
      </c>
      <c r="H280" s="56">
        <v>29425128.802000001</v>
      </c>
      <c r="I280" s="35">
        <v>3209</v>
      </c>
    </row>
    <row r="281" spans="1:9">
      <c r="A281" s="23">
        <v>2018</v>
      </c>
      <c r="B281" s="23" t="s">
        <v>2366</v>
      </c>
      <c r="C281" s="23" t="s">
        <v>1886</v>
      </c>
      <c r="D281" s="13" t="s">
        <v>254</v>
      </c>
      <c r="E281" s="13" t="s">
        <v>259</v>
      </c>
      <c r="F281" s="13" t="s">
        <v>256</v>
      </c>
      <c r="G281" s="13" t="s">
        <v>6885</v>
      </c>
      <c r="H281" s="56">
        <v>543369.875</v>
      </c>
      <c r="I281" s="35">
        <v>88</v>
      </c>
    </row>
    <row r="282" spans="1:9">
      <c r="A282" s="23">
        <v>2018</v>
      </c>
      <c r="B282" s="23" t="s">
        <v>2367</v>
      </c>
      <c r="C282" s="23" t="s">
        <v>1886</v>
      </c>
      <c r="D282" s="13" t="s">
        <v>253</v>
      </c>
      <c r="E282" s="13" t="s">
        <v>249</v>
      </c>
      <c r="F282" s="13" t="s">
        <v>242</v>
      </c>
      <c r="G282" s="13" t="s">
        <v>3971</v>
      </c>
      <c r="H282" s="56">
        <v>16156</v>
      </c>
      <c r="I282" s="35">
        <v>2</v>
      </c>
    </row>
    <row r="283" spans="1:9">
      <c r="A283" s="23">
        <v>2018</v>
      </c>
      <c r="B283" s="23" t="s">
        <v>2367</v>
      </c>
      <c r="C283" s="23" t="s">
        <v>1886</v>
      </c>
      <c r="D283" s="13" t="s">
        <v>253</v>
      </c>
      <c r="E283" s="13" t="s">
        <v>249</v>
      </c>
      <c r="F283" s="13" t="s">
        <v>242</v>
      </c>
      <c r="G283" s="13" t="s">
        <v>241</v>
      </c>
      <c r="H283" s="56">
        <v>632513.15300000005</v>
      </c>
      <c r="I283" s="35">
        <v>68</v>
      </c>
    </row>
    <row r="284" spans="1:9">
      <c r="A284" s="23">
        <v>2018</v>
      </c>
      <c r="B284" s="23" t="s">
        <v>2367</v>
      </c>
      <c r="C284" s="23" t="s">
        <v>1886</v>
      </c>
      <c r="D284" s="13" t="s">
        <v>253</v>
      </c>
      <c r="E284" s="13" t="s">
        <v>249</v>
      </c>
      <c r="F284" s="13" t="s">
        <v>242</v>
      </c>
      <c r="G284" s="13" t="s">
        <v>236</v>
      </c>
      <c r="H284" s="56">
        <v>4281371.1950000003</v>
      </c>
      <c r="I284" s="35">
        <v>449</v>
      </c>
    </row>
    <row r="285" spans="1:9">
      <c r="A285" s="23">
        <v>2018</v>
      </c>
      <c r="B285" s="23" t="s">
        <v>2367</v>
      </c>
      <c r="C285" s="23" t="s">
        <v>1886</v>
      </c>
      <c r="D285" s="13" t="s">
        <v>253</v>
      </c>
      <c r="E285" s="13" t="s">
        <v>249</v>
      </c>
      <c r="F285" s="13" t="s">
        <v>242</v>
      </c>
      <c r="G285" s="13" t="s">
        <v>5712</v>
      </c>
      <c r="H285" s="56">
        <v>3205773.1864999998</v>
      </c>
      <c r="I285" s="35">
        <v>548</v>
      </c>
    </row>
    <row r="286" spans="1:9">
      <c r="A286" s="23">
        <v>2018</v>
      </c>
      <c r="B286" s="23" t="s">
        <v>2367</v>
      </c>
      <c r="C286" s="23" t="s">
        <v>1886</v>
      </c>
      <c r="D286" s="13" t="s">
        <v>253</v>
      </c>
      <c r="E286" s="13" t="s">
        <v>249</v>
      </c>
      <c r="F286" s="13" t="s">
        <v>242</v>
      </c>
      <c r="G286" s="13" t="s">
        <v>242</v>
      </c>
      <c r="H286" s="56">
        <v>1115032.051</v>
      </c>
      <c r="I286" s="35">
        <v>153</v>
      </c>
    </row>
    <row r="287" spans="1:9">
      <c r="A287" s="23">
        <v>2018</v>
      </c>
      <c r="B287" s="23" t="s">
        <v>2367</v>
      </c>
      <c r="C287" s="23" t="s">
        <v>1886</v>
      </c>
      <c r="D287" s="13" t="s">
        <v>253</v>
      </c>
      <c r="E287" s="13" t="s">
        <v>249</v>
      </c>
      <c r="F287" s="13" t="s">
        <v>242</v>
      </c>
      <c r="G287" s="13" t="s">
        <v>239</v>
      </c>
      <c r="H287" s="56">
        <v>18064679.350000001</v>
      </c>
      <c r="I287" s="35">
        <v>1669</v>
      </c>
    </row>
    <row r="288" spans="1:9">
      <c r="A288" s="23">
        <v>2018</v>
      </c>
      <c r="B288" s="23" t="s">
        <v>2367</v>
      </c>
      <c r="C288" s="23" t="s">
        <v>1886</v>
      </c>
      <c r="D288" s="13" t="s">
        <v>253</v>
      </c>
      <c r="E288" s="13" t="s">
        <v>249</v>
      </c>
      <c r="F288" s="13" t="s">
        <v>242</v>
      </c>
      <c r="G288" s="13" t="s">
        <v>240</v>
      </c>
      <c r="H288" s="56">
        <v>16349525.439999999</v>
      </c>
      <c r="I288" s="35">
        <v>1648</v>
      </c>
    </row>
    <row r="289" spans="1:9">
      <c r="A289" s="23">
        <v>2018</v>
      </c>
      <c r="B289" s="23" t="s">
        <v>2367</v>
      </c>
      <c r="C289" s="23" t="s">
        <v>1886</v>
      </c>
      <c r="D289" s="13" t="s">
        <v>254</v>
      </c>
      <c r="E289" s="13" t="s">
        <v>259</v>
      </c>
      <c r="F289" s="13" t="s">
        <v>255</v>
      </c>
      <c r="G289" s="13" t="s">
        <v>4924</v>
      </c>
      <c r="H289" s="56">
        <v>30536098.943999998</v>
      </c>
      <c r="I289" s="35">
        <v>3305</v>
      </c>
    </row>
    <row r="290" spans="1:9">
      <c r="A290" s="23">
        <v>2018</v>
      </c>
      <c r="B290" s="23" t="s">
        <v>2367</v>
      </c>
      <c r="C290" s="23" t="s">
        <v>1886</v>
      </c>
      <c r="D290" s="13" t="s">
        <v>254</v>
      </c>
      <c r="E290" s="13" t="s">
        <v>259</v>
      </c>
      <c r="F290" s="13" t="s">
        <v>256</v>
      </c>
      <c r="G290" s="13" t="s">
        <v>6885</v>
      </c>
      <c r="H290" s="56">
        <v>531768.82499999995</v>
      </c>
      <c r="I290" s="35">
        <v>90</v>
      </c>
    </row>
    <row r="291" spans="1:9">
      <c r="A291" s="23">
        <v>2018</v>
      </c>
      <c r="B291" s="23" t="s">
        <v>2366</v>
      </c>
      <c r="C291" s="23" t="s">
        <v>514</v>
      </c>
      <c r="D291" s="13" t="s">
        <v>253</v>
      </c>
      <c r="E291" s="13" t="s">
        <v>249</v>
      </c>
      <c r="F291" s="13" t="s">
        <v>242</v>
      </c>
      <c r="G291" s="13" t="s">
        <v>246</v>
      </c>
      <c r="H291" s="56">
        <v>1279</v>
      </c>
      <c r="I291" s="35">
        <v>152</v>
      </c>
    </row>
    <row r="292" spans="1:9">
      <c r="A292" s="23">
        <v>2018</v>
      </c>
      <c r="B292" s="23" t="s">
        <v>2366</v>
      </c>
      <c r="C292" s="23" t="s">
        <v>514</v>
      </c>
      <c r="D292" s="13" t="s">
        <v>253</v>
      </c>
      <c r="E292" s="13" t="s">
        <v>249</v>
      </c>
      <c r="F292" s="13" t="s">
        <v>242</v>
      </c>
      <c r="G292" s="13" t="s">
        <v>247</v>
      </c>
      <c r="H292" s="56">
        <v>4657</v>
      </c>
      <c r="I292" s="35">
        <v>581</v>
      </c>
    </row>
    <row r="293" spans="1:9">
      <c r="A293" s="23">
        <v>2018</v>
      </c>
      <c r="B293" s="23" t="s">
        <v>2366</v>
      </c>
      <c r="C293" s="23" t="s">
        <v>514</v>
      </c>
      <c r="D293" s="13" t="s">
        <v>253</v>
      </c>
      <c r="E293" s="13" t="s">
        <v>249</v>
      </c>
      <c r="F293" s="13" t="s">
        <v>250</v>
      </c>
      <c r="G293" s="13" t="s">
        <v>235</v>
      </c>
      <c r="H293" s="56">
        <v>1645</v>
      </c>
      <c r="I293" s="35">
        <v>302</v>
      </c>
    </row>
    <row r="294" spans="1:9">
      <c r="A294" s="23">
        <v>2018</v>
      </c>
      <c r="B294" s="23" t="s">
        <v>2366</v>
      </c>
      <c r="C294" s="23" t="s">
        <v>514</v>
      </c>
      <c r="D294" s="13" t="s">
        <v>253</v>
      </c>
      <c r="E294" s="13" t="s">
        <v>249</v>
      </c>
      <c r="F294" s="13" t="s">
        <v>242</v>
      </c>
      <c r="G294" s="13" t="s">
        <v>237</v>
      </c>
      <c r="H294" s="56">
        <v>405</v>
      </c>
      <c r="I294" s="35">
        <v>65</v>
      </c>
    </row>
    <row r="295" spans="1:9">
      <c r="A295" s="23">
        <v>2018</v>
      </c>
      <c r="B295" s="23" t="s">
        <v>2367</v>
      </c>
      <c r="C295" s="23" t="s">
        <v>514</v>
      </c>
      <c r="D295" s="13" t="s">
        <v>253</v>
      </c>
      <c r="E295" s="13" t="s">
        <v>249</v>
      </c>
      <c r="F295" s="13" t="s">
        <v>242</v>
      </c>
      <c r="G295" s="13" t="s">
        <v>246</v>
      </c>
      <c r="H295" s="56">
        <v>1725</v>
      </c>
      <c r="I295" s="35">
        <v>205</v>
      </c>
    </row>
    <row r="296" spans="1:9">
      <c r="A296" s="23">
        <v>2018</v>
      </c>
      <c r="B296" s="23" t="s">
        <v>2367</v>
      </c>
      <c r="C296" s="23" t="s">
        <v>514</v>
      </c>
      <c r="D296" s="13" t="s">
        <v>253</v>
      </c>
      <c r="E296" s="13" t="s">
        <v>249</v>
      </c>
      <c r="F296" s="13" t="s">
        <v>242</v>
      </c>
      <c r="G296" s="13" t="s">
        <v>247</v>
      </c>
      <c r="H296" s="56">
        <v>5199</v>
      </c>
      <c r="I296" s="35">
        <v>622</v>
      </c>
    </row>
    <row r="297" spans="1:9">
      <c r="A297" s="23">
        <v>2018</v>
      </c>
      <c r="B297" s="23" t="s">
        <v>2367</v>
      </c>
      <c r="C297" s="23" t="s">
        <v>514</v>
      </c>
      <c r="D297" s="13" t="s">
        <v>253</v>
      </c>
      <c r="E297" s="13" t="s">
        <v>249</v>
      </c>
      <c r="F297" s="13" t="s">
        <v>250</v>
      </c>
      <c r="G297" s="13" t="s">
        <v>235</v>
      </c>
      <c r="H297" s="56">
        <v>1396</v>
      </c>
      <c r="I297" s="35">
        <v>245</v>
      </c>
    </row>
    <row r="298" spans="1:9">
      <c r="A298" s="23">
        <v>2018</v>
      </c>
      <c r="B298" s="23" t="s">
        <v>2367</v>
      </c>
      <c r="C298" s="23" t="s">
        <v>514</v>
      </c>
      <c r="D298" s="13" t="s">
        <v>253</v>
      </c>
      <c r="E298" s="13" t="s">
        <v>249</v>
      </c>
      <c r="F298" s="13" t="s">
        <v>242</v>
      </c>
      <c r="G298" s="13" t="s">
        <v>237</v>
      </c>
      <c r="H298" s="56">
        <v>456</v>
      </c>
      <c r="I298" s="35">
        <v>73</v>
      </c>
    </row>
    <row r="299" spans="1:9">
      <c r="A299" s="23">
        <v>2019</v>
      </c>
      <c r="B299" s="23" t="s">
        <v>2366</v>
      </c>
      <c r="C299" s="23" t="s">
        <v>1886</v>
      </c>
      <c r="D299" s="13" t="s">
        <v>253</v>
      </c>
      <c r="E299" s="13" t="s">
        <v>249</v>
      </c>
      <c r="F299" s="13" t="s">
        <v>242</v>
      </c>
      <c r="G299" s="13" t="s">
        <v>241</v>
      </c>
      <c r="H299" s="56">
        <v>533574.6</v>
      </c>
      <c r="I299" s="35">
        <v>55</v>
      </c>
    </row>
    <row r="300" spans="1:9">
      <c r="A300" s="23">
        <v>2019</v>
      </c>
      <c r="B300" s="23" t="s">
        <v>2366</v>
      </c>
      <c r="C300" s="23" t="s">
        <v>1886</v>
      </c>
      <c r="D300" s="13" t="s">
        <v>253</v>
      </c>
      <c r="E300" s="13" t="s">
        <v>249</v>
      </c>
      <c r="F300" s="13" t="s">
        <v>242</v>
      </c>
      <c r="G300" s="13" t="s">
        <v>236</v>
      </c>
      <c r="H300" s="56">
        <v>4350157.1840000004</v>
      </c>
      <c r="I300" s="35">
        <v>410</v>
      </c>
    </row>
    <row r="301" spans="1:9">
      <c r="A301" s="23">
        <v>2019</v>
      </c>
      <c r="B301" s="23" t="s">
        <v>2366</v>
      </c>
      <c r="C301" s="23" t="s">
        <v>1886</v>
      </c>
      <c r="D301" s="13" t="s">
        <v>253</v>
      </c>
      <c r="E301" s="13" t="s">
        <v>249</v>
      </c>
      <c r="F301" s="13" t="s">
        <v>242</v>
      </c>
      <c r="G301" s="13" t="s">
        <v>5712</v>
      </c>
      <c r="H301" s="56">
        <v>2361311.6</v>
      </c>
      <c r="I301" s="35">
        <v>379</v>
      </c>
    </row>
    <row r="302" spans="1:9">
      <c r="A302" s="23">
        <v>2019</v>
      </c>
      <c r="B302" s="23" t="s">
        <v>2366</v>
      </c>
      <c r="C302" s="23" t="s">
        <v>1886</v>
      </c>
      <c r="D302" s="13" t="s">
        <v>253</v>
      </c>
      <c r="E302" s="13" t="s">
        <v>249</v>
      </c>
      <c r="F302" s="13" t="s">
        <v>242</v>
      </c>
      <c r="G302" s="13" t="s">
        <v>3972</v>
      </c>
      <c r="H302" s="56">
        <v>563206.05000000005</v>
      </c>
      <c r="I302" s="35">
        <v>59</v>
      </c>
    </row>
    <row r="303" spans="1:9">
      <c r="A303" s="23">
        <v>2019</v>
      </c>
      <c r="B303" s="23" t="s">
        <v>2366</v>
      </c>
      <c r="C303" s="23" t="s">
        <v>1886</v>
      </c>
      <c r="D303" s="13" t="s">
        <v>253</v>
      </c>
      <c r="E303" s="13" t="s">
        <v>249</v>
      </c>
      <c r="F303" s="13" t="s">
        <v>242</v>
      </c>
      <c r="G303" s="13" t="s">
        <v>242</v>
      </c>
      <c r="H303" s="56">
        <v>1137586.9550000001</v>
      </c>
      <c r="I303" s="35">
        <v>150</v>
      </c>
    </row>
    <row r="304" spans="1:9">
      <c r="A304" s="23">
        <v>2019</v>
      </c>
      <c r="B304" s="23" t="s">
        <v>2366</v>
      </c>
      <c r="C304" s="23" t="s">
        <v>1886</v>
      </c>
      <c r="D304" s="13" t="s">
        <v>253</v>
      </c>
      <c r="E304" s="13" t="s">
        <v>249</v>
      </c>
      <c r="F304" s="13" t="s">
        <v>242</v>
      </c>
      <c r="G304" s="13" t="s">
        <v>239</v>
      </c>
      <c r="H304" s="56">
        <v>18124640.145</v>
      </c>
      <c r="I304" s="35">
        <v>1592</v>
      </c>
    </row>
    <row r="305" spans="1:9">
      <c r="A305" s="23">
        <v>2019</v>
      </c>
      <c r="B305" s="23" t="s">
        <v>2366</v>
      </c>
      <c r="C305" s="23" t="s">
        <v>1886</v>
      </c>
      <c r="D305" s="13" t="s">
        <v>253</v>
      </c>
      <c r="E305" s="13" t="s">
        <v>249</v>
      </c>
      <c r="F305" s="13" t="s">
        <v>242</v>
      </c>
      <c r="G305" s="13" t="s">
        <v>240</v>
      </c>
      <c r="H305" s="56">
        <v>18436364.083000001</v>
      </c>
      <c r="I305" s="35">
        <v>1790</v>
      </c>
    </row>
    <row r="306" spans="1:9">
      <c r="A306" s="23">
        <v>2019</v>
      </c>
      <c r="B306" s="23" t="s">
        <v>2366</v>
      </c>
      <c r="C306" s="23" t="s">
        <v>1886</v>
      </c>
      <c r="D306" s="13" t="s">
        <v>254</v>
      </c>
      <c r="E306" s="13" t="s">
        <v>259</v>
      </c>
      <c r="F306" s="13" t="s">
        <v>255</v>
      </c>
      <c r="G306" s="13" t="s">
        <v>4924</v>
      </c>
      <c r="H306" s="56">
        <v>33666961.998999998</v>
      </c>
      <c r="I306" s="35">
        <v>3511</v>
      </c>
    </row>
    <row r="307" spans="1:9">
      <c r="A307" s="23">
        <v>2019</v>
      </c>
      <c r="B307" s="23" t="s">
        <v>2366</v>
      </c>
      <c r="C307" s="23" t="s">
        <v>1886</v>
      </c>
      <c r="D307" s="13" t="s">
        <v>254</v>
      </c>
      <c r="E307" s="13" t="s">
        <v>259</v>
      </c>
      <c r="F307" s="13" t="s">
        <v>256</v>
      </c>
      <c r="G307" s="13" t="s">
        <v>6885</v>
      </c>
      <c r="H307" s="56">
        <v>477743.26400000002</v>
      </c>
      <c r="I307" s="35">
        <v>85</v>
      </c>
    </row>
    <row r="308" spans="1:9">
      <c r="A308" s="23">
        <v>2019</v>
      </c>
      <c r="B308" s="23" t="s">
        <v>2367</v>
      </c>
      <c r="C308" s="23" t="s">
        <v>1886</v>
      </c>
      <c r="D308" s="13" t="s">
        <v>253</v>
      </c>
      <c r="E308" s="13" t="s">
        <v>249</v>
      </c>
      <c r="F308" s="13" t="s">
        <v>242</v>
      </c>
      <c r="G308" s="13" t="s">
        <v>241</v>
      </c>
      <c r="H308" s="56">
        <v>462547.65</v>
      </c>
      <c r="I308" s="35">
        <v>51</v>
      </c>
    </row>
    <row r="309" spans="1:9">
      <c r="A309" s="23">
        <v>2019</v>
      </c>
      <c r="B309" s="23" t="s">
        <v>2367</v>
      </c>
      <c r="C309" s="23" t="s">
        <v>1886</v>
      </c>
      <c r="D309" s="13" t="s">
        <v>253</v>
      </c>
      <c r="E309" s="13" t="s">
        <v>249</v>
      </c>
      <c r="F309" s="13" t="s">
        <v>242</v>
      </c>
      <c r="G309" s="13" t="s">
        <v>236</v>
      </c>
      <c r="H309" s="56">
        <v>3713210.4550000001</v>
      </c>
      <c r="I309" s="35">
        <v>337</v>
      </c>
    </row>
    <row r="310" spans="1:9">
      <c r="A310" s="23">
        <v>2019</v>
      </c>
      <c r="B310" s="23" t="s">
        <v>2367</v>
      </c>
      <c r="C310" s="23" t="s">
        <v>1886</v>
      </c>
      <c r="D310" s="13" t="s">
        <v>253</v>
      </c>
      <c r="E310" s="13" t="s">
        <v>249</v>
      </c>
      <c r="F310" s="13" t="s">
        <v>242</v>
      </c>
      <c r="G310" s="13" t="s">
        <v>5712</v>
      </c>
      <c r="H310" s="56">
        <v>1579257.7549999999</v>
      </c>
      <c r="I310" s="35">
        <v>244</v>
      </c>
    </row>
    <row r="311" spans="1:9">
      <c r="A311" s="23">
        <v>2019</v>
      </c>
      <c r="B311" s="23" t="s">
        <v>2367</v>
      </c>
      <c r="C311" s="23" t="s">
        <v>1886</v>
      </c>
      <c r="D311" s="13" t="s">
        <v>253</v>
      </c>
      <c r="E311" s="13" t="s">
        <v>249</v>
      </c>
      <c r="F311" s="13" t="s">
        <v>242</v>
      </c>
      <c r="G311" s="13" t="s">
        <v>3972</v>
      </c>
      <c r="H311" s="56">
        <v>815248.05</v>
      </c>
      <c r="I311" s="35">
        <v>87</v>
      </c>
    </row>
    <row r="312" spans="1:9">
      <c r="A312" s="23">
        <v>2019</v>
      </c>
      <c r="B312" s="23" t="s">
        <v>2367</v>
      </c>
      <c r="C312" s="23" t="s">
        <v>1886</v>
      </c>
      <c r="D312" s="13" t="s">
        <v>253</v>
      </c>
      <c r="E312" s="13" t="s">
        <v>249</v>
      </c>
      <c r="F312" s="13" t="s">
        <v>242</v>
      </c>
      <c r="G312" s="13" t="s">
        <v>242</v>
      </c>
      <c r="H312" s="56">
        <v>1093854.794</v>
      </c>
      <c r="I312" s="35">
        <v>148</v>
      </c>
    </row>
    <row r="313" spans="1:9">
      <c r="A313" s="23">
        <v>2019</v>
      </c>
      <c r="B313" s="23" t="s">
        <v>2367</v>
      </c>
      <c r="C313" s="23" t="s">
        <v>1886</v>
      </c>
      <c r="D313" s="13" t="s">
        <v>253</v>
      </c>
      <c r="E313" s="13" t="s">
        <v>249</v>
      </c>
      <c r="F313" s="13" t="s">
        <v>242</v>
      </c>
      <c r="G313" s="13" t="s">
        <v>239</v>
      </c>
      <c r="H313" s="56">
        <v>17200099.089000002</v>
      </c>
      <c r="I313" s="35">
        <v>1521</v>
      </c>
    </row>
    <row r="314" spans="1:9">
      <c r="A314" s="23">
        <v>2019</v>
      </c>
      <c r="B314" s="23" t="s">
        <v>2367</v>
      </c>
      <c r="C314" s="23" t="s">
        <v>1886</v>
      </c>
      <c r="D314" s="13" t="s">
        <v>253</v>
      </c>
      <c r="E314" s="13" t="s">
        <v>249</v>
      </c>
      <c r="F314" s="13" t="s">
        <v>242</v>
      </c>
      <c r="G314" s="13" t="s">
        <v>240</v>
      </c>
      <c r="H314" s="56">
        <v>18308217.142000001</v>
      </c>
      <c r="I314" s="35">
        <v>1803</v>
      </c>
    </row>
    <row r="315" spans="1:9">
      <c r="A315" s="23">
        <v>2019</v>
      </c>
      <c r="B315" s="23" t="s">
        <v>2367</v>
      </c>
      <c r="C315" s="23" t="s">
        <v>1886</v>
      </c>
      <c r="D315" s="13" t="s">
        <v>254</v>
      </c>
      <c r="E315" s="13" t="s">
        <v>259</v>
      </c>
      <c r="F315" s="13" t="s">
        <v>255</v>
      </c>
      <c r="G315" s="13" t="s">
        <v>4924</v>
      </c>
      <c r="H315" s="56">
        <v>32229715.793000001</v>
      </c>
      <c r="I315" s="35">
        <v>3369</v>
      </c>
    </row>
    <row r="316" spans="1:9">
      <c r="A316" s="23">
        <v>2019</v>
      </c>
      <c r="B316" s="23" t="s">
        <v>2367</v>
      </c>
      <c r="C316" s="23" t="s">
        <v>1886</v>
      </c>
      <c r="D316" s="13" t="s">
        <v>254</v>
      </c>
      <c r="E316" s="13" t="s">
        <v>259</v>
      </c>
      <c r="F316" s="13" t="s">
        <v>256</v>
      </c>
      <c r="G316" s="13" t="s">
        <v>6885</v>
      </c>
      <c r="H316" s="56">
        <v>504498.2</v>
      </c>
      <c r="I316" s="35">
        <v>83</v>
      </c>
    </row>
    <row r="317" spans="1:9">
      <c r="A317" s="23">
        <v>2019</v>
      </c>
      <c r="B317" s="23" t="s">
        <v>2366</v>
      </c>
      <c r="C317" s="23" t="s">
        <v>514</v>
      </c>
      <c r="D317" s="13" t="s">
        <v>253</v>
      </c>
      <c r="E317" s="13" t="s">
        <v>249</v>
      </c>
      <c r="F317" s="13" t="s">
        <v>242</v>
      </c>
      <c r="G317" s="13" t="s">
        <v>246</v>
      </c>
      <c r="H317" s="56">
        <v>1334</v>
      </c>
      <c r="I317" s="35">
        <v>152</v>
      </c>
    </row>
    <row r="318" spans="1:9">
      <c r="A318" s="23">
        <v>2019</v>
      </c>
      <c r="B318" s="23" t="s">
        <v>2366</v>
      </c>
      <c r="C318" s="23" t="s">
        <v>514</v>
      </c>
      <c r="D318" s="13" t="s">
        <v>253</v>
      </c>
      <c r="E318" s="13" t="s">
        <v>249</v>
      </c>
      <c r="F318" s="13" t="s">
        <v>242</v>
      </c>
      <c r="G318" s="13" t="s">
        <v>247</v>
      </c>
      <c r="H318" s="56">
        <v>6432</v>
      </c>
      <c r="I318" s="35">
        <v>733</v>
      </c>
    </row>
    <row r="319" spans="1:9">
      <c r="A319" s="23">
        <v>2019</v>
      </c>
      <c r="B319" s="23" t="s">
        <v>2366</v>
      </c>
      <c r="C319" s="23" t="s">
        <v>514</v>
      </c>
      <c r="D319" s="13" t="s">
        <v>253</v>
      </c>
      <c r="E319" s="13" t="s">
        <v>249</v>
      </c>
      <c r="F319" s="13" t="s">
        <v>250</v>
      </c>
      <c r="G319" s="13" t="s">
        <v>235</v>
      </c>
      <c r="H319" s="56">
        <v>924</v>
      </c>
      <c r="I319" s="35">
        <v>152</v>
      </c>
    </row>
    <row r="320" spans="1:9">
      <c r="A320" s="23">
        <v>2019</v>
      </c>
      <c r="B320" s="23" t="s">
        <v>2366</v>
      </c>
      <c r="C320" s="23" t="s">
        <v>514</v>
      </c>
      <c r="D320" s="13" t="s">
        <v>253</v>
      </c>
      <c r="E320" s="13" t="s">
        <v>249</v>
      </c>
      <c r="F320" s="13" t="s">
        <v>242</v>
      </c>
      <c r="G320" s="13" t="s">
        <v>237</v>
      </c>
      <c r="H320" s="56">
        <v>447</v>
      </c>
      <c r="I320" s="35">
        <v>62</v>
      </c>
    </row>
    <row r="321" spans="1:9">
      <c r="A321" s="23">
        <v>2019</v>
      </c>
      <c r="B321" s="23" t="s">
        <v>2367</v>
      </c>
      <c r="C321" s="23" t="s">
        <v>514</v>
      </c>
      <c r="D321" s="13" t="s">
        <v>253</v>
      </c>
      <c r="E321" s="13" t="s">
        <v>249</v>
      </c>
      <c r="F321" s="13" t="s">
        <v>242</v>
      </c>
      <c r="G321" s="13" t="s">
        <v>246</v>
      </c>
      <c r="H321" s="56">
        <v>1337</v>
      </c>
      <c r="I321" s="35">
        <v>150</v>
      </c>
    </row>
    <row r="322" spans="1:9">
      <c r="A322" s="23">
        <v>2019</v>
      </c>
      <c r="B322" s="23" t="s">
        <v>2367</v>
      </c>
      <c r="C322" s="23" t="s">
        <v>514</v>
      </c>
      <c r="D322" s="13" t="s">
        <v>253</v>
      </c>
      <c r="E322" s="13" t="s">
        <v>249</v>
      </c>
      <c r="F322" s="13" t="s">
        <v>242</v>
      </c>
      <c r="G322" s="13" t="s">
        <v>247</v>
      </c>
      <c r="H322" s="56">
        <v>6899</v>
      </c>
      <c r="I322" s="35">
        <v>774</v>
      </c>
    </row>
    <row r="323" spans="1:9">
      <c r="A323" s="23">
        <v>2019</v>
      </c>
      <c r="B323" s="23" t="s">
        <v>2367</v>
      </c>
      <c r="C323" s="23" t="s">
        <v>514</v>
      </c>
      <c r="D323" s="13" t="s">
        <v>253</v>
      </c>
      <c r="E323" s="13" t="s">
        <v>249</v>
      </c>
      <c r="F323" s="13" t="s">
        <v>250</v>
      </c>
      <c r="G323" s="13" t="s">
        <v>235</v>
      </c>
      <c r="H323" s="56">
        <v>678</v>
      </c>
      <c r="I323" s="35">
        <v>106</v>
      </c>
    </row>
    <row r="324" spans="1:9">
      <c r="A324" s="23">
        <v>2019</v>
      </c>
      <c r="B324" s="23" t="s">
        <v>2367</v>
      </c>
      <c r="C324" s="23" t="s">
        <v>514</v>
      </c>
      <c r="D324" s="13" t="s">
        <v>253</v>
      </c>
      <c r="E324" s="13" t="s">
        <v>249</v>
      </c>
      <c r="F324" s="13" t="s">
        <v>242</v>
      </c>
      <c r="G324" s="13" t="s">
        <v>237</v>
      </c>
      <c r="H324" s="56">
        <v>550</v>
      </c>
      <c r="I324" s="35">
        <v>78</v>
      </c>
    </row>
    <row r="325" spans="1:9">
      <c r="A325" s="23">
        <v>2020</v>
      </c>
      <c r="B325" s="23" t="s">
        <v>2366</v>
      </c>
      <c r="C325" s="23" t="s">
        <v>1886</v>
      </c>
      <c r="D325" s="13" t="s">
        <v>253</v>
      </c>
      <c r="E325" s="13" t="s">
        <v>249</v>
      </c>
      <c r="F325" s="13" t="s">
        <v>242</v>
      </c>
      <c r="G325" s="13" t="s">
        <v>241</v>
      </c>
      <c r="H325" s="56">
        <v>402035.95</v>
      </c>
      <c r="I325" s="35">
        <v>40</v>
      </c>
    </row>
    <row r="326" spans="1:9">
      <c r="A326" s="23">
        <v>2020</v>
      </c>
      <c r="B326" s="23" t="s">
        <v>2366</v>
      </c>
      <c r="C326" s="23" t="s">
        <v>1886</v>
      </c>
      <c r="D326" s="13" t="s">
        <v>253</v>
      </c>
      <c r="E326" s="13" t="s">
        <v>249</v>
      </c>
      <c r="F326" s="13" t="s">
        <v>242</v>
      </c>
      <c r="G326" s="13" t="s">
        <v>236</v>
      </c>
      <c r="H326" s="56">
        <v>3474606.4279999998</v>
      </c>
      <c r="I326" s="35">
        <v>272</v>
      </c>
    </row>
    <row r="327" spans="1:9">
      <c r="A327" s="23">
        <v>2020</v>
      </c>
      <c r="B327" s="23" t="s">
        <v>2366</v>
      </c>
      <c r="C327" s="23" t="s">
        <v>1886</v>
      </c>
      <c r="D327" s="13" t="s">
        <v>253</v>
      </c>
      <c r="E327" s="13" t="s">
        <v>249</v>
      </c>
      <c r="F327" s="13" t="s">
        <v>242</v>
      </c>
      <c r="G327" s="13" t="s">
        <v>5712</v>
      </c>
      <c r="H327" s="56">
        <v>890072.92</v>
      </c>
      <c r="I327" s="35">
        <v>118</v>
      </c>
    </row>
    <row r="328" spans="1:9">
      <c r="A328" s="23">
        <v>2020</v>
      </c>
      <c r="B328" s="23" t="s">
        <v>2366</v>
      </c>
      <c r="C328" s="23" t="s">
        <v>1886</v>
      </c>
      <c r="D328" s="13" t="s">
        <v>253</v>
      </c>
      <c r="E328" s="13" t="s">
        <v>249</v>
      </c>
      <c r="F328" s="13" t="s">
        <v>242</v>
      </c>
      <c r="G328" s="13" t="s">
        <v>3972</v>
      </c>
      <c r="H328" s="56">
        <v>1390234.6359999999</v>
      </c>
      <c r="I328" s="35">
        <v>147</v>
      </c>
    </row>
    <row r="329" spans="1:9">
      <c r="A329" s="23">
        <v>2020</v>
      </c>
      <c r="B329" s="23" t="s">
        <v>2366</v>
      </c>
      <c r="C329" s="23" t="s">
        <v>1886</v>
      </c>
      <c r="D329" s="13" t="s">
        <v>253</v>
      </c>
      <c r="E329" s="13" t="s">
        <v>249</v>
      </c>
      <c r="F329" s="13" t="s">
        <v>242</v>
      </c>
      <c r="G329" s="13" t="s">
        <v>242</v>
      </c>
      <c r="H329" s="56">
        <v>1466674.3959999999</v>
      </c>
      <c r="I329" s="35">
        <v>191</v>
      </c>
    </row>
    <row r="330" spans="1:9">
      <c r="A330" s="23">
        <v>2020</v>
      </c>
      <c r="B330" s="23" t="s">
        <v>2366</v>
      </c>
      <c r="C330" s="23" t="s">
        <v>1886</v>
      </c>
      <c r="D330" s="13" t="s">
        <v>253</v>
      </c>
      <c r="E330" s="13" t="s">
        <v>249</v>
      </c>
      <c r="F330" s="13" t="s">
        <v>242</v>
      </c>
      <c r="G330" s="13" t="s">
        <v>239</v>
      </c>
      <c r="H330" s="56">
        <v>15165539.739</v>
      </c>
      <c r="I330" s="35">
        <v>1272</v>
      </c>
    </row>
    <row r="331" spans="1:9">
      <c r="A331" s="23">
        <v>2020</v>
      </c>
      <c r="B331" s="23" t="s">
        <v>2366</v>
      </c>
      <c r="C331" s="23" t="s">
        <v>1886</v>
      </c>
      <c r="D331" s="13" t="s">
        <v>253</v>
      </c>
      <c r="E331" s="13" t="s">
        <v>249</v>
      </c>
      <c r="F331" s="13" t="s">
        <v>242</v>
      </c>
      <c r="G331" s="13" t="s">
        <v>240</v>
      </c>
      <c r="H331" s="56">
        <v>20046968.897</v>
      </c>
      <c r="I331" s="35">
        <v>1882</v>
      </c>
    </row>
    <row r="332" spans="1:9">
      <c r="A332" s="23">
        <v>2020</v>
      </c>
      <c r="B332" s="23" t="s">
        <v>2366</v>
      </c>
      <c r="C332" s="23" t="s">
        <v>1886</v>
      </c>
      <c r="D332" s="13" t="s">
        <v>254</v>
      </c>
      <c r="E332" s="13" t="s">
        <v>259</v>
      </c>
      <c r="F332" s="13" t="s">
        <v>255</v>
      </c>
      <c r="G332" s="13" t="s">
        <v>4924</v>
      </c>
      <c r="H332" s="56">
        <v>34445419.598999999</v>
      </c>
      <c r="I332" s="35">
        <v>3484</v>
      </c>
    </row>
    <row r="333" spans="1:9">
      <c r="A333" s="23">
        <v>2020</v>
      </c>
      <c r="B333" s="23" t="s">
        <v>2366</v>
      </c>
      <c r="C333" s="23" t="s">
        <v>1886</v>
      </c>
      <c r="D333" s="13" t="s">
        <v>254</v>
      </c>
      <c r="E333" s="13" t="s">
        <v>259</v>
      </c>
      <c r="F333" s="13" t="s">
        <v>256</v>
      </c>
      <c r="G333" s="13" t="s">
        <v>6885</v>
      </c>
      <c r="H333" s="56">
        <v>1254745.2620000001</v>
      </c>
      <c r="I333" s="35">
        <v>207</v>
      </c>
    </row>
    <row r="334" spans="1:9">
      <c r="A334" s="23">
        <v>2020</v>
      </c>
      <c r="B334" s="23" t="s">
        <v>2367</v>
      </c>
      <c r="C334" s="23" t="s">
        <v>1886</v>
      </c>
      <c r="D334" s="13" t="s">
        <v>253</v>
      </c>
      <c r="E334" s="13" t="s">
        <v>249</v>
      </c>
      <c r="F334" s="13" t="s">
        <v>242</v>
      </c>
      <c r="G334" s="13" t="s">
        <v>241</v>
      </c>
      <c r="H334" s="56">
        <v>551469.5</v>
      </c>
      <c r="I334" s="35">
        <v>51</v>
      </c>
    </row>
    <row r="335" spans="1:9">
      <c r="A335" s="23">
        <v>2020</v>
      </c>
      <c r="B335" s="23" t="s">
        <v>2367</v>
      </c>
      <c r="C335" s="23" t="s">
        <v>1886</v>
      </c>
      <c r="D335" s="13" t="s">
        <v>253</v>
      </c>
      <c r="E335" s="13" t="s">
        <v>249</v>
      </c>
      <c r="F335" s="13" t="s">
        <v>242</v>
      </c>
      <c r="G335" s="13" t="s">
        <v>236</v>
      </c>
      <c r="H335" s="56">
        <v>2763666.0669999998</v>
      </c>
      <c r="I335" s="35">
        <v>228</v>
      </c>
    </row>
    <row r="336" spans="1:9">
      <c r="A336" s="23">
        <v>2020</v>
      </c>
      <c r="B336" s="23" t="s">
        <v>2367</v>
      </c>
      <c r="C336" s="23" t="s">
        <v>1886</v>
      </c>
      <c r="D336" s="13" t="s">
        <v>253</v>
      </c>
      <c r="E336" s="13" t="s">
        <v>249</v>
      </c>
      <c r="F336" s="13" t="s">
        <v>242</v>
      </c>
      <c r="G336" s="13" t="s">
        <v>5712</v>
      </c>
      <c r="H336" s="56">
        <v>669338.04099999997</v>
      </c>
      <c r="I336" s="35">
        <v>77</v>
      </c>
    </row>
    <row r="337" spans="1:9">
      <c r="A337" s="23">
        <v>2020</v>
      </c>
      <c r="B337" s="23" t="s">
        <v>2367</v>
      </c>
      <c r="C337" s="23" t="s">
        <v>1886</v>
      </c>
      <c r="D337" s="13" t="s">
        <v>253</v>
      </c>
      <c r="E337" s="13" t="s">
        <v>249</v>
      </c>
      <c r="F337" s="13" t="s">
        <v>242</v>
      </c>
      <c r="G337" s="13" t="s">
        <v>3972</v>
      </c>
      <c r="H337" s="56">
        <v>1458888.59</v>
      </c>
      <c r="I337" s="35">
        <v>155</v>
      </c>
    </row>
    <row r="338" spans="1:9">
      <c r="A338" s="23">
        <v>2020</v>
      </c>
      <c r="B338" s="23" t="s">
        <v>2367</v>
      </c>
      <c r="C338" s="23" t="s">
        <v>1886</v>
      </c>
      <c r="D338" s="13" t="s">
        <v>253</v>
      </c>
      <c r="E338" s="13" t="s">
        <v>249</v>
      </c>
      <c r="F338" s="13" t="s">
        <v>242</v>
      </c>
      <c r="G338" s="13" t="s">
        <v>242</v>
      </c>
      <c r="H338" s="56">
        <v>1519966.922</v>
      </c>
      <c r="I338" s="35">
        <v>190</v>
      </c>
    </row>
    <row r="339" spans="1:9">
      <c r="A339" s="23">
        <v>2020</v>
      </c>
      <c r="B339" s="23" t="s">
        <v>2367</v>
      </c>
      <c r="C339" s="23" t="s">
        <v>1886</v>
      </c>
      <c r="D339" s="13" t="s">
        <v>253</v>
      </c>
      <c r="E339" s="13" t="s">
        <v>249</v>
      </c>
      <c r="F339" s="13" t="s">
        <v>242</v>
      </c>
      <c r="G339" s="13" t="s">
        <v>239</v>
      </c>
      <c r="H339" s="56">
        <v>13445287.984999999</v>
      </c>
      <c r="I339" s="35">
        <v>1120</v>
      </c>
    </row>
    <row r="340" spans="1:9">
      <c r="A340" s="23">
        <v>2020</v>
      </c>
      <c r="B340" s="23" t="s">
        <v>2367</v>
      </c>
      <c r="C340" s="23" t="s">
        <v>1886</v>
      </c>
      <c r="D340" s="13" t="s">
        <v>253</v>
      </c>
      <c r="E340" s="13" t="s">
        <v>249</v>
      </c>
      <c r="F340" s="13" t="s">
        <v>242</v>
      </c>
      <c r="G340" s="13" t="s">
        <v>240</v>
      </c>
      <c r="H340" s="56">
        <v>18168142.614</v>
      </c>
      <c r="I340" s="35">
        <v>1727</v>
      </c>
    </row>
    <row r="341" spans="1:9">
      <c r="A341" s="23">
        <v>2020</v>
      </c>
      <c r="B341" s="23" t="s">
        <v>2367</v>
      </c>
      <c r="C341" s="23" t="s">
        <v>1886</v>
      </c>
      <c r="D341" s="13" t="s">
        <v>254</v>
      </c>
      <c r="E341" s="13" t="s">
        <v>259</v>
      </c>
      <c r="F341" s="13" t="s">
        <v>255</v>
      </c>
      <c r="G341" s="13" t="s">
        <v>4924</v>
      </c>
      <c r="H341" s="56">
        <v>27186412.559209999</v>
      </c>
      <c r="I341" s="35">
        <v>3126</v>
      </c>
    </row>
    <row r="342" spans="1:9">
      <c r="A342" s="23">
        <v>2020</v>
      </c>
      <c r="B342" s="23" t="s">
        <v>2367</v>
      </c>
      <c r="C342" s="23" t="s">
        <v>1886</v>
      </c>
      <c r="D342" s="13" t="s">
        <v>254</v>
      </c>
      <c r="E342" s="13" t="s">
        <v>259</v>
      </c>
      <c r="F342" s="13" t="s">
        <v>256</v>
      </c>
      <c r="G342" s="13" t="s">
        <v>6885</v>
      </c>
      <c r="H342" s="56">
        <v>6176694.4510000004</v>
      </c>
      <c r="I342" s="35">
        <v>875</v>
      </c>
    </row>
    <row r="343" spans="1:9">
      <c r="A343" s="23">
        <v>2020</v>
      </c>
      <c r="B343" s="23" t="s">
        <v>2366</v>
      </c>
      <c r="C343" s="23" t="s">
        <v>514</v>
      </c>
      <c r="D343" s="13" t="s">
        <v>253</v>
      </c>
      <c r="E343" s="13" t="s">
        <v>249</v>
      </c>
      <c r="F343" s="13" t="s">
        <v>242</v>
      </c>
      <c r="G343" s="13" t="s">
        <v>246</v>
      </c>
      <c r="H343" s="56">
        <v>1288</v>
      </c>
      <c r="I343" s="35">
        <v>162</v>
      </c>
    </row>
    <row r="344" spans="1:9">
      <c r="A344" s="23">
        <v>2020</v>
      </c>
      <c r="B344" s="23" t="s">
        <v>2366</v>
      </c>
      <c r="C344" s="23" t="s">
        <v>514</v>
      </c>
      <c r="D344" s="13" t="s">
        <v>253</v>
      </c>
      <c r="E344" s="13" t="s">
        <v>249</v>
      </c>
      <c r="F344" s="13" t="s">
        <v>242</v>
      </c>
      <c r="G344" s="13" t="s">
        <v>247</v>
      </c>
      <c r="H344" s="56">
        <v>7346</v>
      </c>
      <c r="I344" s="35">
        <v>791</v>
      </c>
    </row>
    <row r="345" spans="1:9">
      <c r="A345" s="23">
        <v>2020</v>
      </c>
      <c r="B345" s="23" t="s">
        <v>2366</v>
      </c>
      <c r="C345" s="23" t="s">
        <v>514</v>
      </c>
      <c r="D345" s="13" t="s">
        <v>253</v>
      </c>
      <c r="E345" s="13" t="s">
        <v>249</v>
      </c>
      <c r="F345" s="13" t="s">
        <v>250</v>
      </c>
      <c r="G345" s="13" t="s">
        <v>235</v>
      </c>
      <c r="H345" s="56">
        <v>471</v>
      </c>
      <c r="I345" s="35">
        <v>65</v>
      </c>
    </row>
    <row r="346" spans="1:9">
      <c r="A346" s="23">
        <v>2020</v>
      </c>
      <c r="B346" s="23" t="s">
        <v>2366</v>
      </c>
      <c r="C346" s="23" t="s">
        <v>514</v>
      </c>
      <c r="D346" s="13" t="s">
        <v>253</v>
      </c>
      <c r="E346" s="13" t="s">
        <v>249</v>
      </c>
      <c r="F346" s="13" t="s">
        <v>242</v>
      </c>
      <c r="G346" s="13" t="s">
        <v>237</v>
      </c>
      <c r="H346" s="56">
        <v>130</v>
      </c>
      <c r="I346" s="35">
        <v>23</v>
      </c>
    </row>
    <row r="347" spans="1:9">
      <c r="A347" s="23">
        <v>2020</v>
      </c>
      <c r="B347" s="23" t="s">
        <v>2367</v>
      </c>
      <c r="C347" s="23" t="s">
        <v>514</v>
      </c>
      <c r="D347" s="13" t="s">
        <v>253</v>
      </c>
      <c r="E347" s="13" t="s">
        <v>249</v>
      </c>
      <c r="F347" s="13" t="s">
        <v>242</v>
      </c>
      <c r="G347" s="13" t="s">
        <v>246</v>
      </c>
      <c r="H347" s="56">
        <v>1554</v>
      </c>
      <c r="I347" s="35">
        <v>179</v>
      </c>
    </row>
    <row r="348" spans="1:9">
      <c r="A348" s="23">
        <v>2020</v>
      </c>
      <c r="B348" s="23" t="s">
        <v>2367</v>
      </c>
      <c r="C348" s="23" t="s">
        <v>514</v>
      </c>
      <c r="D348" s="13" t="s">
        <v>253</v>
      </c>
      <c r="E348" s="13" t="s">
        <v>249</v>
      </c>
      <c r="F348" s="13" t="s">
        <v>242</v>
      </c>
      <c r="G348" s="13" t="s">
        <v>247</v>
      </c>
      <c r="H348" s="56">
        <v>7734</v>
      </c>
      <c r="I348" s="35">
        <v>836</v>
      </c>
    </row>
    <row r="349" spans="1:9">
      <c r="A349" s="23">
        <v>2020</v>
      </c>
      <c r="B349" s="23" t="s">
        <v>2367</v>
      </c>
      <c r="C349" s="23" t="s">
        <v>514</v>
      </c>
      <c r="D349" s="13" t="s">
        <v>253</v>
      </c>
      <c r="E349" s="13" t="s">
        <v>249</v>
      </c>
      <c r="F349" s="13" t="s">
        <v>250</v>
      </c>
      <c r="G349" s="13" t="s">
        <v>235</v>
      </c>
      <c r="H349" s="56">
        <v>228</v>
      </c>
      <c r="I349" s="35">
        <v>29</v>
      </c>
    </row>
    <row r="350" spans="1:9">
      <c r="A350" s="23">
        <v>2020</v>
      </c>
      <c r="B350" s="23" t="s">
        <v>2367</v>
      </c>
      <c r="C350" s="23" t="s">
        <v>514</v>
      </c>
      <c r="D350" s="13" t="s">
        <v>253</v>
      </c>
      <c r="E350" s="13" t="s">
        <v>249</v>
      </c>
      <c r="F350" s="13" t="s">
        <v>242</v>
      </c>
      <c r="G350" s="13" t="s">
        <v>237</v>
      </c>
      <c r="H350" s="56">
        <v>179</v>
      </c>
      <c r="I350" s="35">
        <v>31</v>
      </c>
    </row>
    <row r="351" spans="1:9">
      <c r="A351" s="23">
        <v>2021</v>
      </c>
      <c r="B351" s="23" t="s">
        <v>2366</v>
      </c>
      <c r="C351" s="23" t="s">
        <v>1886</v>
      </c>
      <c r="D351" s="13" t="s">
        <v>253</v>
      </c>
      <c r="E351" s="13" t="s">
        <v>249</v>
      </c>
      <c r="F351" s="13" t="s">
        <v>242</v>
      </c>
      <c r="G351" s="13" t="s">
        <v>241</v>
      </c>
      <c r="H351" s="56">
        <v>489529.36</v>
      </c>
      <c r="I351" s="35">
        <v>47</v>
      </c>
    </row>
    <row r="352" spans="1:9">
      <c r="A352" s="23">
        <v>2021</v>
      </c>
      <c r="B352" s="23" t="s">
        <v>2366</v>
      </c>
      <c r="C352" s="23" t="s">
        <v>1886</v>
      </c>
      <c r="D352" s="13" t="s">
        <v>253</v>
      </c>
      <c r="E352" s="13" t="s">
        <v>249</v>
      </c>
      <c r="F352" s="13" t="s">
        <v>242</v>
      </c>
      <c r="G352" s="13" t="s">
        <v>236</v>
      </c>
      <c r="H352" s="56">
        <v>3436965.0789999999</v>
      </c>
      <c r="I352" s="35">
        <v>260</v>
      </c>
    </row>
    <row r="353" spans="1:9">
      <c r="A353" s="23">
        <v>2021</v>
      </c>
      <c r="B353" s="23" t="s">
        <v>2366</v>
      </c>
      <c r="C353" s="23" t="s">
        <v>1886</v>
      </c>
      <c r="D353" s="13" t="s">
        <v>253</v>
      </c>
      <c r="E353" s="13" t="s">
        <v>249</v>
      </c>
      <c r="F353" s="13" t="s">
        <v>242</v>
      </c>
      <c r="G353" s="13" t="s">
        <v>5712</v>
      </c>
      <c r="H353" s="56">
        <v>474817.91200000001</v>
      </c>
      <c r="I353" s="35">
        <v>54</v>
      </c>
    </row>
    <row r="354" spans="1:9">
      <c r="A354" s="23">
        <v>2021</v>
      </c>
      <c r="B354" s="23" t="s">
        <v>2366</v>
      </c>
      <c r="C354" s="23" t="s">
        <v>1886</v>
      </c>
      <c r="D354" s="13" t="s">
        <v>253</v>
      </c>
      <c r="E354" s="13" t="s">
        <v>249</v>
      </c>
      <c r="F354" s="13" t="s">
        <v>242</v>
      </c>
      <c r="G354" s="13" t="s">
        <v>3972</v>
      </c>
      <c r="H354" s="56">
        <v>1796882.7</v>
      </c>
      <c r="I354" s="35">
        <v>188</v>
      </c>
    </row>
    <row r="355" spans="1:9">
      <c r="A355" s="23">
        <v>2021</v>
      </c>
      <c r="B355" s="23" t="s">
        <v>2366</v>
      </c>
      <c r="C355" s="23" t="s">
        <v>1886</v>
      </c>
      <c r="D355" s="13" t="s">
        <v>253</v>
      </c>
      <c r="E355" s="13" t="s">
        <v>249</v>
      </c>
      <c r="F355" s="13" t="s">
        <v>242</v>
      </c>
      <c r="G355" s="13" t="s">
        <v>242</v>
      </c>
      <c r="H355" s="56">
        <v>1079678.112</v>
      </c>
      <c r="I355" s="35">
        <v>139</v>
      </c>
    </row>
    <row r="356" spans="1:9">
      <c r="A356" s="23">
        <v>2021</v>
      </c>
      <c r="B356" s="23" t="s">
        <v>2366</v>
      </c>
      <c r="C356" s="23" t="s">
        <v>1886</v>
      </c>
      <c r="D356" s="13" t="s">
        <v>253</v>
      </c>
      <c r="E356" s="13" t="s">
        <v>249</v>
      </c>
      <c r="F356" s="13" t="s">
        <v>242</v>
      </c>
      <c r="G356" s="13" t="s">
        <v>239</v>
      </c>
      <c r="H356" s="56">
        <v>11827757.48</v>
      </c>
      <c r="I356" s="35">
        <v>964</v>
      </c>
    </row>
    <row r="357" spans="1:9">
      <c r="A357" s="23">
        <v>2021</v>
      </c>
      <c r="B357" s="23" t="s">
        <v>2366</v>
      </c>
      <c r="C357" s="23" t="s">
        <v>1886</v>
      </c>
      <c r="D357" s="13" t="s">
        <v>253</v>
      </c>
      <c r="E357" s="13" t="s">
        <v>249</v>
      </c>
      <c r="F357" s="13" t="s">
        <v>242</v>
      </c>
      <c r="G357" s="13" t="s">
        <v>240</v>
      </c>
      <c r="H357" s="56">
        <v>19634261.008000001</v>
      </c>
      <c r="I357" s="35">
        <v>1864</v>
      </c>
    </row>
    <row r="358" spans="1:9">
      <c r="A358" s="23">
        <v>2021</v>
      </c>
      <c r="B358" s="23" t="s">
        <v>2366</v>
      </c>
      <c r="C358" s="23" t="s">
        <v>1886</v>
      </c>
      <c r="D358" s="13" t="s">
        <v>254</v>
      </c>
      <c r="E358" s="13" t="s">
        <v>259</v>
      </c>
      <c r="F358" s="13" t="s">
        <v>255</v>
      </c>
      <c r="G358" s="13" t="s">
        <v>4924</v>
      </c>
      <c r="H358" s="56">
        <v>32488782.931000002</v>
      </c>
      <c r="I358" s="35">
        <v>3320</v>
      </c>
    </row>
    <row r="359" spans="1:9">
      <c r="A359" s="23">
        <v>2021</v>
      </c>
      <c r="B359" s="23" t="s">
        <v>2366</v>
      </c>
      <c r="C359" s="23" t="s">
        <v>1886</v>
      </c>
      <c r="D359" s="13" t="s">
        <v>254</v>
      </c>
      <c r="E359" s="13" t="s">
        <v>259</v>
      </c>
      <c r="F359" s="13" t="s">
        <v>256</v>
      </c>
      <c r="G359" s="13" t="s">
        <v>6885</v>
      </c>
      <c r="H359" s="56">
        <v>2871263.4270000001</v>
      </c>
      <c r="I359" s="35">
        <v>437</v>
      </c>
    </row>
    <row r="360" spans="1:9">
      <c r="A360" s="23">
        <v>2021</v>
      </c>
      <c r="B360" s="23" t="s">
        <v>2367</v>
      </c>
      <c r="C360" s="23" t="s">
        <v>1886</v>
      </c>
      <c r="D360" s="13" t="s">
        <v>253</v>
      </c>
      <c r="E360" s="13" t="s">
        <v>249</v>
      </c>
      <c r="F360" s="13" t="s">
        <v>242</v>
      </c>
      <c r="G360" s="13" t="s">
        <v>241</v>
      </c>
      <c r="H360" s="56">
        <v>131869.56</v>
      </c>
      <c r="I360" s="35">
        <v>12</v>
      </c>
    </row>
    <row r="361" spans="1:9">
      <c r="A361" s="23">
        <v>2021</v>
      </c>
      <c r="B361" s="23" t="s">
        <v>2367</v>
      </c>
      <c r="C361" s="23" t="s">
        <v>1886</v>
      </c>
      <c r="D361" s="13" t="s">
        <v>253</v>
      </c>
      <c r="E361" s="13" t="s">
        <v>249</v>
      </c>
      <c r="F361" s="13" t="s">
        <v>242</v>
      </c>
      <c r="G361" s="13" t="s">
        <v>236</v>
      </c>
      <c r="H361" s="56">
        <v>3426101.0580000002</v>
      </c>
      <c r="I361" s="35">
        <v>297</v>
      </c>
    </row>
    <row r="362" spans="1:9">
      <c r="A362" s="23">
        <v>2021</v>
      </c>
      <c r="B362" s="23" t="s">
        <v>2367</v>
      </c>
      <c r="C362" s="23" t="s">
        <v>1886</v>
      </c>
      <c r="D362" s="13" t="s">
        <v>253</v>
      </c>
      <c r="E362" s="13" t="s">
        <v>249</v>
      </c>
      <c r="F362" s="13" t="s">
        <v>242</v>
      </c>
      <c r="G362" s="13" t="s">
        <v>5712</v>
      </c>
      <c r="H362" s="56">
        <v>273616.55</v>
      </c>
      <c r="I362" s="35">
        <v>32</v>
      </c>
    </row>
    <row r="363" spans="1:9">
      <c r="A363" s="23">
        <v>2021</v>
      </c>
      <c r="B363" s="23" t="s">
        <v>2367</v>
      </c>
      <c r="C363" s="23" t="s">
        <v>1886</v>
      </c>
      <c r="D363" s="13" t="s">
        <v>253</v>
      </c>
      <c r="E363" s="13" t="s">
        <v>249</v>
      </c>
      <c r="F363" s="13" t="s">
        <v>242</v>
      </c>
      <c r="G363" s="13" t="s">
        <v>3972</v>
      </c>
      <c r="H363" s="56">
        <v>2265501.9500000002</v>
      </c>
      <c r="I363" s="35">
        <v>240</v>
      </c>
    </row>
    <row r="364" spans="1:9">
      <c r="A364" s="23">
        <v>2021</v>
      </c>
      <c r="B364" s="23" t="s">
        <v>2367</v>
      </c>
      <c r="C364" s="23" t="s">
        <v>1886</v>
      </c>
      <c r="D364" s="13" t="s">
        <v>253</v>
      </c>
      <c r="E364" s="13" t="s">
        <v>249</v>
      </c>
      <c r="F364" s="13" t="s">
        <v>242</v>
      </c>
      <c r="G364" s="13" t="s">
        <v>242</v>
      </c>
      <c r="H364" s="56">
        <v>1415859.1059999999</v>
      </c>
      <c r="I364" s="35">
        <v>195</v>
      </c>
    </row>
    <row r="365" spans="1:9">
      <c r="A365" s="23">
        <v>2021</v>
      </c>
      <c r="B365" s="23" t="s">
        <v>2367</v>
      </c>
      <c r="C365" s="23" t="s">
        <v>1886</v>
      </c>
      <c r="D365" s="13" t="s">
        <v>253</v>
      </c>
      <c r="E365" s="13" t="s">
        <v>249</v>
      </c>
      <c r="F365" s="13" t="s">
        <v>242</v>
      </c>
      <c r="G365" s="13" t="s">
        <v>239</v>
      </c>
      <c r="H365" s="56">
        <v>10460327.324999999</v>
      </c>
      <c r="I365" s="35">
        <v>853</v>
      </c>
    </row>
    <row r="366" spans="1:9">
      <c r="A366" s="23">
        <v>2021</v>
      </c>
      <c r="B366" s="23" t="s">
        <v>2367</v>
      </c>
      <c r="C366" s="23" t="s">
        <v>1886</v>
      </c>
      <c r="D366" s="13" t="s">
        <v>253</v>
      </c>
      <c r="E366" s="13" t="s">
        <v>249</v>
      </c>
      <c r="F366" s="13" t="s">
        <v>242</v>
      </c>
      <c r="G366" s="13" t="s">
        <v>240</v>
      </c>
      <c r="H366" s="56">
        <v>18902497.596999999</v>
      </c>
      <c r="I366" s="35">
        <v>1792</v>
      </c>
    </row>
    <row r="367" spans="1:9">
      <c r="A367" s="23">
        <v>2021</v>
      </c>
      <c r="B367" s="23" t="s">
        <v>2367</v>
      </c>
      <c r="C367" s="23" t="s">
        <v>1886</v>
      </c>
      <c r="D367" s="13" t="s">
        <v>254</v>
      </c>
      <c r="E367" s="13" t="s">
        <v>259</v>
      </c>
      <c r="F367" s="13" t="s">
        <v>255</v>
      </c>
      <c r="G367" s="13" t="s">
        <v>4924</v>
      </c>
      <c r="H367" s="56">
        <v>30715315.380419999</v>
      </c>
      <c r="I367" s="35">
        <v>3173</v>
      </c>
    </row>
    <row r="368" spans="1:9">
      <c r="A368" s="23">
        <v>2021</v>
      </c>
      <c r="B368" s="23" t="s">
        <v>2367</v>
      </c>
      <c r="C368" s="23" t="s">
        <v>1886</v>
      </c>
      <c r="D368" s="13" t="s">
        <v>254</v>
      </c>
      <c r="E368" s="13" t="s">
        <v>259</v>
      </c>
      <c r="F368" s="13" t="s">
        <v>256</v>
      </c>
      <c r="G368" s="13" t="s">
        <v>6885</v>
      </c>
      <c r="H368" s="56">
        <v>2757617.568</v>
      </c>
      <c r="I368" s="35">
        <v>423</v>
      </c>
    </row>
    <row r="369" spans="1:9">
      <c r="A369" s="23">
        <v>2021</v>
      </c>
      <c r="B369" s="23" t="s">
        <v>2366</v>
      </c>
      <c r="C369" s="23" t="s">
        <v>514</v>
      </c>
      <c r="D369" s="13" t="s">
        <v>253</v>
      </c>
      <c r="E369" s="13" t="s">
        <v>249</v>
      </c>
      <c r="F369" s="13" t="s">
        <v>242</v>
      </c>
      <c r="G369" s="13" t="s">
        <v>246</v>
      </c>
      <c r="H369" s="56">
        <v>1713</v>
      </c>
      <c r="I369" s="35">
        <v>199</v>
      </c>
    </row>
    <row r="370" spans="1:9">
      <c r="A370" s="23">
        <v>2021</v>
      </c>
      <c r="B370" s="23" t="s">
        <v>2366</v>
      </c>
      <c r="C370" s="23" t="s">
        <v>514</v>
      </c>
      <c r="D370" s="13" t="s">
        <v>253</v>
      </c>
      <c r="E370" s="13" t="s">
        <v>249</v>
      </c>
      <c r="F370" s="13" t="s">
        <v>242</v>
      </c>
      <c r="G370" s="13" t="s">
        <v>247</v>
      </c>
      <c r="H370" s="56">
        <v>7731</v>
      </c>
      <c r="I370" s="35">
        <v>857</v>
      </c>
    </row>
    <row r="371" spans="1:9">
      <c r="A371" s="23">
        <v>2021</v>
      </c>
      <c r="B371" s="23" t="s">
        <v>2366</v>
      </c>
      <c r="C371" s="23" t="s">
        <v>514</v>
      </c>
      <c r="D371" s="13" t="s">
        <v>253</v>
      </c>
      <c r="E371" s="13" t="s">
        <v>249</v>
      </c>
      <c r="F371" s="13" t="s">
        <v>250</v>
      </c>
      <c r="G371" s="13" t="s">
        <v>235</v>
      </c>
      <c r="H371" s="56">
        <v>42</v>
      </c>
      <c r="I371" s="35">
        <v>5</v>
      </c>
    </row>
    <row r="372" spans="1:9">
      <c r="A372" s="23">
        <v>2021</v>
      </c>
      <c r="B372" s="23" t="s">
        <v>2366</v>
      </c>
      <c r="C372" s="23" t="s">
        <v>514</v>
      </c>
      <c r="D372" s="13" t="s">
        <v>253</v>
      </c>
      <c r="E372" s="13" t="s">
        <v>249</v>
      </c>
      <c r="F372" s="13" t="s">
        <v>242</v>
      </c>
      <c r="G372" s="13" t="s">
        <v>237</v>
      </c>
      <c r="H372" s="56">
        <v>46</v>
      </c>
      <c r="I372" s="35">
        <v>5</v>
      </c>
    </row>
    <row r="373" spans="1:9">
      <c r="A373" s="23">
        <v>2021</v>
      </c>
      <c r="B373" s="23" t="s">
        <v>2367</v>
      </c>
      <c r="C373" s="23" t="s">
        <v>514</v>
      </c>
      <c r="D373" s="13" t="s">
        <v>253</v>
      </c>
      <c r="E373" s="13" t="s">
        <v>249</v>
      </c>
      <c r="F373" s="13" t="s">
        <v>242</v>
      </c>
      <c r="G373" s="13" t="s">
        <v>246</v>
      </c>
      <c r="H373" s="56">
        <v>1737</v>
      </c>
      <c r="I373" s="35">
        <v>198</v>
      </c>
    </row>
    <row r="374" spans="1:9">
      <c r="A374" s="23">
        <v>2021</v>
      </c>
      <c r="B374" s="23" t="s">
        <v>2367</v>
      </c>
      <c r="C374" s="23" t="s">
        <v>514</v>
      </c>
      <c r="D374" s="13" t="s">
        <v>253</v>
      </c>
      <c r="E374" s="13" t="s">
        <v>249</v>
      </c>
      <c r="F374" s="13" t="s">
        <v>242</v>
      </c>
      <c r="G374" s="13" t="s">
        <v>247</v>
      </c>
      <c r="H374" s="56">
        <v>9235</v>
      </c>
      <c r="I374" s="35">
        <v>969</v>
      </c>
    </row>
    <row r="375" spans="1:9">
      <c r="A375" s="23">
        <v>2021</v>
      </c>
      <c r="B375" s="23" t="s">
        <v>2367</v>
      </c>
      <c r="C375" s="23" t="s">
        <v>514</v>
      </c>
      <c r="D375" s="13" t="s">
        <v>253</v>
      </c>
      <c r="E375" s="13" t="s">
        <v>249</v>
      </c>
      <c r="F375" s="13" t="s">
        <v>250</v>
      </c>
      <c r="G375" s="13" t="s">
        <v>235</v>
      </c>
      <c r="H375" s="56">
        <v>49</v>
      </c>
      <c r="I375" s="35">
        <v>6</v>
      </c>
    </row>
    <row r="376" spans="1:9">
      <c r="A376" s="23">
        <v>2021</v>
      </c>
      <c r="B376" s="23" t="s">
        <v>2367</v>
      </c>
      <c r="C376" s="23" t="s">
        <v>514</v>
      </c>
      <c r="D376" s="13" t="s">
        <v>253</v>
      </c>
      <c r="E376" s="13" t="s">
        <v>249</v>
      </c>
      <c r="F376" s="13" t="s">
        <v>242</v>
      </c>
      <c r="G376" s="13" t="s">
        <v>237</v>
      </c>
      <c r="H376" s="56">
        <v>100</v>
      </c>
      <c r="I376" s="35">
        <v>15</v>
      </c>
    </row>
  </sheetData>
  <sheetProtection autoFilter="0" pivotTables="0"/>
  <autoFilter ref="A1:I419" xr:uid="{00000000-0001-0000-1300-000000000000}"/>
  <sortState xmlns:xlrd2="http://schemas.microsoft.com/office/spreadsheetml/2017/richdata2" ref="A2:I376">
    <sortCondition ref="A2:A376"/>
    <sortCondition descending="1" ref="C2:C376"/>
    <sortCondition ref="B2:B376"/>
    <sortCondition ref="E2:E376"/>
    <sortCondition ref="G2:G376"/>
  </sortState>
  <pageMargins left="0.7" right="0.7" top="0.75" bottom="0.75" header="0.3" footer="0.3"/>
  <pageSetup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9">
    <tabColor theme="0"/>
  </sheetPr>
  <dimension ref="A1:F1480"/>
  <sheetViews>
    <sheetView zoomScale="85" zoomScaleNormal="85" workbookViewId="0">
      <pane ySplit="1" topLeftCell="A1450" activePane="bottomLeft" state="frozen"/>
      <selection pane="bottomLeft" activeCell="A1480" sqref="A1480"/>
    </sheetView>
  </sheetViews>
  <sheetFormatPr baseColWidth="10" defaultRowHeight="14.25"/>
  <cols>
    <col min="1" max="1" width="9.375" style="6" bestFit="1" customWidth="1"/>
    <col min="2" max="2" width="10.875" style="7" bestFit="1" customWidth="1"/>
    <col min="3" max="3" width="12.5" style="7" bestFit="1" customWidth="1"/>
    <col min="4" max="4" width="61.75" style="5" bestFit="1" customWidth="1"/>
    <col min="5" max="5" width="14.375" style="5" bestFit="1" customWidth="1"/>
    <col min="6" max="6" width="18.375" style="5" bestFit="1" customWidth="1"/>
    <col min="7" max="16384" width="11" style="5"/>
  </cols>
  <sheetData>
    <row r="1" spans="1:6">
      <c r="A1" s="43" t="s">
        <v>229</v>
      </c>
      <c r="B1" s="45" t="s">
        <v>295</v>
      </c>
      <c r="C1" s="43" t="s">
        <v>200</v>
      </c>
      <c r="D1" s="43" t="s">
        <v>298</v>
      </c>
      <c r="E1" s="43" t="s">
        <v>299</v>
      </c>
      <c r="F1" s="43" t="s">
        <v>1352</v>
      </c>
    </row>
    <row r="2" spans="1:6">
      <c r="A2" s="23">
        <v>2009</v>
      </c>
      <c r="B2" s="23" t="s">
        <v>2366</v>
      </c>
      <c r="C2" s="23" t="s">
        <v>1886</v>
      </c>
      <c r="D2" s="13" t="s">
        <v>269</v>
      </c>
      <c r="E2" s="34">
        <v>46</v>
      </c>
      <c r="F2" s="34">
        <v>148673740</v>
      </c>
    </row>
    <row r="3" spans="1:6">
      <c r="A3" s="23">
        <v>2009</v>
      </c>
      <c r="B3" s="23" t="s">
        <v>2366</v>
      </c>
      <c r="C3" s="23" t="s">
        <v>1886</v>
      </c>
      <c r="D3" s="13" t="s">
        <v>261</v>
      </c>
      <c r="E3" s="34">
        <v>92</v>
      </c>
      <c r="F3" s="34">
        <v>212483200</v>
      </c>
    </row>
    <row r="4" spans="1:6">
      <c r="A4" s="23">
        <v>2009</v>
      </c>
      <c r="B4" s="23" t="s">
        <v>2366</v>
      </c>
      <c r="C4" s="23" t="s">
        <v>1886</v>
      </c>
      <c r="D4" s="13" t="s">
        <v>264</v>
      </c>
      <c r="E4" s="34">
        <v>10</v>
      </c>
      <c r="F4" s="34">
        <v>20672250</v>
      </c>
    </row>
    <row r="5" spans="1:6">
      <c r="A5" s="23">
        <v>2009</v>
      </c>
      <c r="B5" s="23" t="s">
        <v>2366</v>
      </c>
      <c r="C5" s="23" t="s">
        <v>1886</v>
      </c>
      <c r="D5" s="13" t="s">
        <v>262</v>
      </c>
      <c r="E5" s="34">
        <v>8</v>
      </c>
      <c r="F5" s="34">
        <v>21349750</v>
      </c>
    </row>
    <row r="6" spans="1:6">
      <c r="A6" s="23">
        <v>2009</v>
      </c>
      <c r="B6" s="23" t="s">
        <v>2366</v>
      </c>
      <c r="C6" s="23" t="s">
        <v>1886</v>
      </c>
      <c r="D6" s="13" t="s">
        <v>266</v>
      </c>
      <c r="E6" s="34">
        <v>9</v>
      </c>
      <c r="F6" s="34">
        <v>40500000</v>
      </c>
    </row>
    <row r="7" spans="1:6">
      <c r="A7" s="23">
        <v>2009</v>
      </c>
      <c r="B7" s="23" t="s">
        <v>2366</v>
      </c>
      <c r="C7" s="23" t="s">
        <v>1886</v>
      </c>
      <c r="D7" s="13" t="s">
        <v>263</v>
      </c>
      <c r="E7" s="34">
        <v>4</v>
      </c>
      <c r="F7" s="34">
        <v>10212500</v>
      </c>
    </row>
    <row r="8" spans="1:6">
      <c r="A8" s="23">
        <v>2009</v>
      </c>
      <c r="B8" s="23" t="s">
        <v>2366</v>
      </c>
      <c r="C8" s="23" t="s">
        <v>1886</v>
      </c>
      <c r="D8" s="13" t="s">
        <v>268</v>
      </c>
      <c r="E8" s="34">
        <v>2</v>
      </c>
      <c r="F8" s="34">
        <v>5952000</v>
      </c>
    </row>
    <row r="9" spans="1:6">
      <c r="A9" s="23">
        <v>2009</v>
      </c>
      <c r="B9" s="23" t="s">
        <v>2366</v>
      </c>
      <c r="C9" s="23" t="s">
        <v>1886</v>
      </c>
      <c r="D9" s="13" t="s">
        <v>267</v>
      </c>
      <c r="E9" s="34">
        <v>1</v>
      </c>
      <c r="F9" s="34">
        <v>2859500</v>
      </c>
    </row>
    <row r="10" spans="1:6">
      <c r="A10" s="23">
        <v>2009</v>
      </c>
      <c r="B10" s="23" t="s">
        <v>2366</v>
      </c>
      <c r="C10" s="23" t="s">
        <v>1886</v>
      </c>
      <c r="D10" s="13" t="s">
        <v>7311</v>
      </c>
      <c r="E10" s="34">
        <v>1</v>
      </c>
      <c r="F10" s="34">
        <v>3952000</v>
      </c>
    </row>
    <row r="11" spans="1:6">
      <c r="A11" s="23">
        <v>2009</v>
      </c>
      <c r="B11" s="23" t="s">
        <v>2366</v>
      </c>
      <c r="C11" s="23" t="s">
        <v>1886</v>
      </c>
      <c r="D11" s="13" t="s">
        <v>265</v>
      </c>
      <c r="E11" s="34">
        <v>4</v>
      </c>
      <c r="F11" s="34">
        <v>14450000</v>
      </c>
    </row>
    <row r="12" spans="1:6">
      <c r="A12" s="23">
        <v>2009</v>
      </c>
      <c r="B12" s="23" t="s">
        <v>2367</v>
      </c>
      <c r="C12" s="23" t="s">
        <v>1886</v>
      </c>
      <c r="D12" s="13" t="s">
        <v>269</v>
      </c>
      <c r="E12" s="34">
        <v>46</v>
      </c>
      <c r="F12" s="34">
        <v>168364345</v>
      </c>
    </row>
    <row r="13" spans="1:6">
      <c r="A13" s="23">
        <v>2009</v>
      </c>
      <c r="B13" s="23" t="s">
        <v>2367</v>
      </c>
      <c r="C13" s="23" t="s">
        <v>1886</v>
      </c>
      <c r="D13" s="13" t="s">
        <v>261</v>
      </c>
      <c r="E13" s="34">
        <v>106</v>
      </c>
      <c r="F13" s="34">
        <v>246349225</v>
      </c>
    </row>
    <row r="14" spans="1:6">
      <c r="A14" s="23">
        <v>2009</v>
      </c>
      <c r="B14" s="23" t="s">
        <v>2367</v>
      </c>
      <c r="C14" s="23" t="s">
        <v>1886</v>
      </c>
      <c r="D14" s="13" t="s">
        <v>3197</v>
      </c>
      <c r="E14" s="34">
        <v>1</v>
      </c>
      <c r="F14" s="34">
        <v>1807200</v>
      </c>
    </row>
    <row r="15" spans="1:6">
      <c r="A15" s="23">
        <v>2009</v>
      </c>
      <c r="B15" s="23" t="s">
        <v>2367</v>
      </c>
      <c r="C15" s="23" t="s">
        <v>1886</v>
      </c>
      <c r="D15" s="13" t="s">
        <v>264</v>
      </c>
      <c r="E15" s="34">
        <v>9</v>
      </c>
      <c r="F15" s="34">
        <v>18874000</v>
      </c>
    </row>
    <row r="16" spans="1:6">
      <c r="A16" s="23">
        <v>2009</v>
      </c>
      <c r="B16" s="23" t="s">
        <v>2367</v>
      </c>
      <c r="C16" s="23" t="s">
        <v>1886</v>
      </c>
      <c r="D16" s="13" t="s">
        <v>262</v>
      </c>
      <c r="E16" s="34">
        <v>5</v>
      </c>
      <c r="F16" s="34">
        <v>17185500</v>
      </c>
    </row>
    <row r="17" spans="1:6">
      <c r="A17" s="23">
        <v>2009</v>
      </c>
      <c r="B17" s="23" t="s">
        <v>2367</v>
      </c>
      <c r="C17" s="23" t="s">
        <v>1886</v>
      </c>
      <c r="D17" s="13" t="s">
        <v>7312</v>
      </c>
      <c r="E17" s="34">
        <v>2</v>
      </c>
      <c r="F17" s="34">
        <v>8188569</v>
      </c>
    </row>
    <row r="18" spans="1:6">
      <c r="A18" s="23">
        <v>2009</v>
      </c>
      <c r="B18" s="23" t="s">
        <v>2367</v>
      </c>
      <c r="C18" s="23" t="s">
        <v>1886</v>
      </c>
      <c r="D18" s="13" t="s">
        <v>266</v>
      </c>
      <c r="E18" s="34">
        <v>10</v>
      </c>
      <c r="F18" s="34">
        <v>44188000</v>
      </c>
    </row>
    <row r="19" spans="1:6">
      <c r="A19" s="23">
        <v>2009</v>
      </c>
      <c r="B19" s="23" t="s">
        <v>2367</v>
      </c>
      <c r="C19" s="23" t="s">
        <v>1886</v>
      </c>
      <c r="D19" s="13" t="s">
        <v>263</v>
      </c>
      <c r="E19" s="34">
        <v>4</v>
      </c>
      <c r="F19" s="34">
        <v>10161000</v>
      </c>
    </row>
    <row r="20" spans="1:6">
      <c r="A20" s="23">
        <v>2009</v>
      </c>
      <c r="B20" s="23" t="s">
        <v>2367</v>
      </c>
      <c r="C20" s="23" t="s">
        <v>1886</v>
      </c>
      <c r="D20" s="13" t="s">
        <v>268</v>
      </c>
      <c r="E20" s="34">
        <v>6</v>
      </c>
      <c r="F20" s="34">
        <v>16577000</v>
      </c>
    </row>
    <row r="21" spans="1:6">
      <c r="A21" s="23">
        <v>2009</v>
      </c>
      <c r="B21" s="23" t="s">
        <v>2367</v>
      </c>
      <c r="C21" s="23" t="s">
        <v>1886</v>
      </c>
      <c r="D21" s="13" t="s">
        <v>7299</v>
      </c>
      <c r="E21" s="34">
        <v>1</v>
      </c>
      <c r="F21" s="34">
        <v>3000000</v>
      </c>
    </row>
    <row r="22" spans="1:6">
      <c r="A22" s="23">
        <v>2009</v>
      </c>
      <c r="B22" s="23" t="s">
        <v>2367</v>
      </c>
      <c r="C22" s="23" t="s">
        <v>1886</v>
      </c>
      <c r="D22" s="13" t="s">
        <v>7311</v>
      </c>
      <c r="E22" s="34">
        <v>1</v>
      </c>
      <c r="F22" s="34">
        <v>3952000</v>
      </c>
    </row>
    <row r="23" spans="1:6">
      <c r="A23" s="23">
        <v>2009</v>
      </c>
      <c r="B23" s="23" t="s">
        <v>2367</v>
      </c>
      <c r="C23" s="23" t="s">
        <v>1886</v>
      </c>
      <c r="D23" s="13" t="s">
        <v>265</v>
      </c>
      <c r="E23" s="34">
        <v>4</v>
      </c>
      <c r="F23" s="34">
        <v>11918100</v>
      </c>
    </row>
    <row r="24" spans="1:6">
      <c r="A24" s="23">
        <v>2010</v>
      </c>
      <c r="B24" s="23" t="s">
        <v>2366</v>
      </c>
      <c r="C24" s="23" t="s">
        <v>1886</v>
      </c>
      <c r="D24" s="13" t="s">
        <v>7230</v>
      </c>
      <c r="E24" s="34">
        <v>3</v>
      </c>
      <c r="F24" s="34">
        <v>10991000</v>
      </c>
    </row>
    <row r="25" spans="1:6">
      <c r="A25" s="23">
        <v>2010</v>
      </c>
      <c r="B25" s="23" t="s">
        <v>2366</v>
      </c>
      <c r="C25" s="23" t="s">
        <v>1886</v>
      </c>
      <c r="D25" s="13" t="s">
        <v>269</v>
      </c>
      <c r="E25" s="34">
        <v>52</v>
      </c>
      <c r="F25" s="34">
        <v>144724600</v>
      </c>
    </row>
    <row r="26" spans="1:6">
      <c r="A26" s="23">
        <v>2010</v>
      </c>
      <c r="B26" s="23" t="s">
        <v>2366</v>
      </c>
      <c r="C26" s="23" t="s">
        <v>1886</v>
      </c>
      <c r="D26" s="13" t="s">
        <v>261</v>
      </c>
      <c r="E26" s="34">
        <v>123</v>
      </c>
      <c r="F26" s="34">
        <v>293028600</v>
      </c>
    </row>
    <row r="27" spans="1:6">
      <c r="A27" s="23">
        <v>2010</v>
      </c>
      <c r="B27" s="23" t="s">
        <v>2366</v>
      </c>
      <c r="C27" s="23" t="s">
        <v>1886</v>
      </c>
      <c r="D27" s="13" t="s">
        <v>3197</v>
      </c>
      <c r="E27" s="34">
        <v>5</v>
      </c>
      <c r="F27" s="34">
        <v>11772800</v>
      </c>
    </row>
    <row r="28" spans="1:6">
      <c r="A28" s="23">
        <v>2010</v>
      </c>
      <c r="B28" s="23" t="s">
        <v>2366</v>
      </c>
      <c r="C28" s="23" t="s">
        <v>1886</v>
      </c>
      <c r="D28" s="13" t="s">
        <v>264</v>
      </c>
      <c r="E28" s="34">
        <v>7</v>
      </c>
      <c r="F28" s="34">
        <v>13531500</v>
      </c>
    </row>
    <row r="29" spans="1:6">
      <c r="A29" s="23">
        <v>2010</v>
      </c>
      <c r="B29" s="23" t="s">
        <v>2366</v>
      </c>
      <c r="C29" s="23" t="s">
        <v>1886</v>
      </c>
      <c r="D29" s="13" t="s">
        <v>262</v>
      </c>
      <c r="E29" s="34">
        <v>6</v>
      </c>
      <c r="F29" s="34">
        <v>24477000</v>
      </c>
    </row>
    <row r="30" spans="1:6">
      <c r="A30" s="23">
        <v>2010</v>
      </c>
      <c r="B30" s="23" t="s">
        <v>2366</v>
      </c>
      <c r="C30" s="23" t="s">
        <v>1886</v>
      </c>
      <c r="D30" s="13" t="s">
        <v>266</v>
      </c>
      <c r="E30" s="34">
        <v>9</v>
      </c>
      <c r="F30" s="34">
        <v>44181000</v>
      </c>
    </row>
    <row r="31" spans="1:6">
      <c r="A31" s="23">
        <v>2010</v>
      </c>
      <c r="B31" s="23" t="s">
        <v>2366</v>
      </c>
      <c r="C31" s="23" t="s">
        <v>1886</v>
      </c>
      <c r="D31" s="13" t="s">
        <v>263</v>
      </c>
      <c r="E31" s="34">
        <v>2</v>
      </c>
      <c r="F31" s="34">
        <v>5346500</v>
      </c>
    </row>
    <row r="32" spans="1:6">
      <c r="A32" s="23">
        <v>2010</v>
      </c>
      <c r="B32" s="23" t="s">
        <v>2366</v>
      </c>
      <c r="C32" s="23" t="s">
        <v>1886</v>
      </c>
      <c r="D32" s="13" t="s">
        <v>268</v>
      </c>
      <c r="E32" s="34">
        <v>6</v>
      </c>
      <c r="F32" s="34">
        <v>14892500</v>
      </c>
    </row>
    <row r="33" spans="1:6">
      <c r="A33" s="23">
        <v>2010</v>
      </c>
      <c r="B33" s="23" t="s">
        <v>2366</v>
      </c>
      <c r="C33" s="23" t="s">
        <v>1886</v>
      </c>
      <c r="D33" s="13" t="s">
        <v>267</v>
      </c>
      <c r="E33" s="34">
        <v>2</v>
      </c>
      <c r="F33" s="34">
        <v>3194500</v>
      </c>
    </row>
    <row r="34" spans="1:6">
      <c r="A34" s="23">
        <v>2010</v>
      </c>
      <c r="B34" s="23" t="s">
        <v>2366</v>
      </c>
      <c r="C34" s="23" t="s">
        <v>1886</v>
      </c>
      <c r="D34" s="13" t="s">
        <v>7311</v>
      </c>
      <c r="E34" s="34">
        <v>1</v>
      </c>
      <c r="F34" s="34">
        <v>4181000</v>
      </c>
    </row>
    <row r="35" spans="1:6">
      <c r="A35" s="23">
        <v>2010</v>
      </c>
      <c r="B35" s="23" t="s">
        <v>2366</v>
      </c>
      <c r="C35" s="23" t="s">
        <v>1886</v>
      </c>
      <c r="D35" s="13" t="s">
        <v>265</v>
      </c>
      <c r="E35" s="34">
        <v>4</v>
      </c>
      <c r="F35" s="34">
        <v>11554740</v>
      </c>
    </row>
    <row r="36" spans="1:6">
      <c r="A36" s="23">
        <v>2010</v>
      </c>
      <c r="B36" s="23" t="s">
        <v>2367</v>
      </c>
      <c r="C36" s="23" t="s">
        <v>1886</v>
      </c>
      <c r="D36" s="13" t="s">
        <v>7230</v>
      </c>
      <c r="E36" s="34">
        <v>2</v>
      </c>
      <c r="F36" s="34">
        <v>8717500</v>
      </c>
    </row>
    <row r="37" spans="1:6">
      <c r="A37" s="23">
        <v>2010</v>
      </c>
      <c r="B37" s="23" t="s">
        <v>2367</v>
      </c>
      <c r="C37" s="23" t="s">
        <v>1886</v>
      </c>
      <c r="D37" s="13" t="s">
        <v>269</v>
      </c>
      <c r="E37" s="34">
        <v>41</v>
      </c>
      <c r="F37" s="34">
        <v>150202450</v>
      </c>
    </row>
    <row r="38" spans="1:6">
      <c r="A38" s="23">
        <v>2010</v>
      </c>
      <c r="B38" s="23" t="s">
        <v>2367</v>
      </c>
      <c r="C38" s="23" t="s">
        <v>1886</v>
      </c>
      <c r="D38" s="13" t="s">
        <v>261</v>
      </c>
      <c r="E38" s="34">
        <v>153</v>
      </c>
      <c r="F38" s="34">
        <v>384732450</v>
      </c>
    </row>
    <row r="39" spans="1:6">
      <c r="A39" s="23">
        <v>2010</v>
      </c>
      <c r="B39" s="23" t="s">
        <v>2367</v>
      </c>
      <c r="C39" s="23" t="s">
        <v>1886</v>
      </c>
      <c r="D39" s="13" t="s">
        <v>3197</v>
      </c>
      <c r="E39" s="34">
        <v>4</v>
      </c>
      <c r="F39" s="34">
        <v>9473200</v>
      </c>
    </row>
    <row r="40" spans="1:6">
      <c r="A40" s="23">
        <v>2010</v>
      </c>
      <c r="B40" s="23" t="s">
        <v>2367</v>
      </c>
      <c r="C40" s="23" t="s">
        <v>1886</v>
      </c>
      <c r="D40" s="13" t="s">
        <v>264</v>
      </c>
      <c r="E40" s="34">
        <v>9</v>
      </c>
      <c r="F40" s="34">
        <v>17957500</v>
      </c>
    </row>
    <row r="41" spans="1:6">
      <c r="A41" s="23">
        <v>2010</v>
      </c>
      <c r="B41" s="23" t="s">
        <v>2367</v>
      </c>
      <c r="C41" s="23" t="s">
        <v>1886</v>
      </c>
      <c r="D41" s="13" t="s">
        <v>262</v>
      </c>
      <c r="E41" s="34">
        <v>5</v>
      </c>
      <c r="F41" s="34">
        <v>16482200</v>
      </c>
    </row>
    <row r="42" spans="1:6">
      <c r="A42" s="23">
        <v>2010</v>
      </c>
      <c r="B42" s="23" t="s">
        <v>2367</v>
      </c>
      <c r="C42" s="23" t="s">
        <v>1886</v>
      </c>
      <c r="D42" s="13" t="s">
        <v>270</v>
      </c>
      <c r="E42" s="34">
        <v>1</v>
      </c>
      <c r="F42" s="34">
        <v>5077000</v>
      </c>
    </row>
    <row r="43" spans="1:6">
      <c r="A43" s="23">
        <v>2010</v>
      </c>
      <c r="B43" s="23" t="s">
        <v>2367</v>
      </c>
      <c r="C43" s="23" t="s">
        <v>1886</v>
      </c>
      <c r="D43" s="13" t="s">
        <v>266</v>
      </c>
      <c r="E43" s="34">
        <v>20</v>
      </c>
      <c r="F43" s="34">
        <v>78080000</v>
      </c>
    </row>
    <row r="44" spans="1:6">
      <c r="A44" s="23">
        <v>2010</v>
      </c>
      <c r="B44" s="23" t="s">
        <v>2367</v>
      </c>
      <c r="C44" s="23" t="s">
        <v>1886</v>
      </c>
      <c r="D44" s="13" t="s">
        <v>263</v>
      </c>
      <c r="E44" s="34">
        <v>3</v>
      </c>
      <c r="F44" s="34">
        <v>8266000</v>
      </c>
    </row>
    <row r="45" spans="1:6">
      <c r="A45" s="23">
        <v>2010</v>
      </c>
      <c r="B45" s="23" t="s">
        <v>2367</v>
      </c>
      <c r="C45" s="23" t="s">
        <v>1886</v>
      </c>
      <c r="D45" s="13" t="s">
        <v>268</v>
      </c>
      <c r="E45" s="34">
        <v>6</v>
      </c>
      <c r="F45" s="34">
        <v>18416500</v>
      </c>
    </row>
    <row r="46" spans="1:6">
      <c r="A46" s="23">
        <v>2010</v>
      </c>
      <c r="B46" s="23" t="s">
        <v>2367</v>
      </c>
      <c r="C46" s="23" t="s">
        <v>1886</v>
      </c>
      <c r="D46" s="13" t="s">
        <v>267</v>
      </c>
      <c r="E46" s="34">
        <v>1</v>
      </c>
      <c r="F46" s="34">
        <v>2926700</v>
      </c>
    </row>
    <row r="47" spans="1:6">
      <c r="A47" s="23">
        <v>2010</v>
      </c>
      <c r="B47" s="23" t="s">
        <v>2367</v>
      </c>
      <c r="C47" s="23" t="s">
        <v>1886</v>
      </c>
      <c r="D47" s="13" t="s">
        <v>7299</v>
      </c>
      <c r="E47" s="34">
        <v>2</v>
      </c>
      <c r="F47" s="34">
        <v>9069200</v>
      </c>
    </row>
    <row r="48" spans="1:6">
      <c r="A48" s="23">
        <v>2010</v>
      </c>
      <c r="B48" s="23" t="s">
        <v>2367</v>
      </c>
      <c r="C48" s="23" t="s">
        <v>1886</v>
      </c>
      <c r="D48" s="13" t="s">
        <v>7311</v>
      </c>
      <c r="E48" s="34">
        <v>1</v>
      </c>
      <c r="F48" s="34">
        <v>4181000</v>
      </c>
    </row>
    <row r="49" spans="1:6">
      <c r="A49" s="23">
        <v>2010</v>
      </c>
      <c r="B49" s="23" t="s">
        <v>2367</v>
      </c>
      <c r="C49" s="23" t="s">
        <v>1886</v>
      </c>
      <c r="D49" s="13" t="s">
        <v>265</v>
      </c>
      <c r="E49" s="34">
        <v>4</v>
      </c>
      <c r="F49" s="34">
        <v>10925580</v>
      </c>
    </row>
    <row r="50" spans="1:6">
      <c r="A50" s="23">
        <v>2011</v>
      </c>
      <c r="B50" s="23" t="s">
        <v>2366</v>
      </c>
      <c r="C50" s="23" t="s">
        <v>1886</v>
      </c>
      <c r="D50" s="13" t="s">
        <v>7230</v>
      </c>
      <c r="E50" s="34">
        <v>2</v>
      </c>
      <c r="F50" s="34">
        <v>9401500</v>
      </c>
    </row>
    <row r="51" spans="1:6">
      <c r="A51" s="23">
        <v>2011</v>
      </c>
      <c r="B51" s="23" t="s">
        <v>2366</v>
      </c>
      <c r="C51" s="23" t="s">
        <v>1886</v>
      </c>
      <c r="D51" s="13" t="s">
        <v>269</v>
      </c>
      <c r="E51" s="34">
        <v>48</v>
      </c>
      <c r="F51" s="34">
        <v>188023750</v>
      </c>
    </row>
    <row r="52" spans="1:6">
      <c r="A52" s="23">
        <v>2011</v>
      </c>
      <c r="B52" s="23" t="s">
        <v>2366</v>
      </c>
      <c r="C52" s="23" t="s">
        <v>1886</v>
      </c>
      <c r="D52" s="13" t="s">
        <v>261</v>
      </c>
      <c r="E52" s="34">
        <v>155</v>
      </c>
      <c r="F52" s="34">
        <v>425221285</v>
      </c>
    </row>
    <row r="53" spans="1:6">
      <c r="A53" s="23">
        <v>2011</v>
      </c>
      <c r="B53" s="23" t="s">
        <v>2366</v>
      </c>
      <c r="C53" s="23" t="s">
        <v>1886</v>
      </c>
      <c r="D53" s="13" t="s">
        <v>272</v>
      </c>
      <c r="E53" s="34">
        <v>8</v>
      </c>
      <c r="F53" s="34">
        <v>20715184</v>
      </c>
    </row>
    <row r="54" spans="1:6">
      <c r="A54" s="23">
        <v>2011</v>
      </c>
      <c r="B54" s="23" t="s">
        <v>2366</v>
      </c>
      <c r="C54" s="23" t="s">
        <v>1886</v>
      </c>
      <c r="D54" s="13" t="s">
        <v>3197</v>
      </c>
      <c r="E54" s="34">
        <v>5</v>
      </c>
      <c r="F54" s="34">
        <v>12152000</v>
      </c>
    </row>
    <row r="55" spans="1:6">
      <c r="A55" s="23">
        <v>2011</v>
      </c>
      <c r="B55" s="23" t="s">
        <v>2366</v>
      </c>
      <c r="C55" s="23" t="s">
        <v>1886</v>
      </c>
      <c r="D55" s="13" t="s">
        <v>264</v>
      </c>
      <c r="E55" s="34">
        <v>8</v>
      </c>
      <c r="F55" s="34">
        <v>21092875</v>
      </c>
    </row>
    <row r="56" spans="1:6">
      <c r="A56" s="23">
        <v>2011</v>
      </c>
      <c r="B56" s="23" t="s">
        <v>2366</v>
      </c>
      <c r="C56" s="23" t="s">
        <v>1886</v>
      </c>
      <c r="D56" s="13" t="s">
        <v>262</v>
      </c>
      <c r="E56" s="34">
        <v>7</v>
      </c>
      <c r="F56" s="34">
        <v>19016600</v>
      </c>
    </row>
    <row r="57" spans="1:6">
      <c r="A57" s="23">
        <v>2011</v>
      </c>
      <c r="B57" s="23" t="s">
        <v>2366</v>
      </c>
      <c r="C57" s="23" t="s">
        <v>1886</v>
      </c>
      <c r="D57" s="13" t="s">
        <v>270</v>
      </c>
      <c r="E57" s="34">
        <v>1</v>
      </c>
      <c r="F57" s="34">
        <v>5041370</v>
      </c>
    </row>
    <row r="58" spans="1:6">
      <c r="A58" s="23">
        <v>2011</v>
      </c>
      <c r="B58" s="23" t="s">
        <v>2366</v>
      </c>
      <c r="C58" s="23" t="s">
        <v>1886</v>
      </c>
      <c r="D58" s="13" t="s">
        <v>266</v>
      </c>
      <c r="E58" s="34">
        <v>17</v>
      </c>
      <c r="F58" s="34">
        <v>77065500</v>
      </c>
    </row>
    <row r="59" spans="1:6">
      <c r="A59" s="23">
        <v>2011</v>
      </c>
      <c r="B59" s="23" t="s">
        <v>2366</v>
      </c>
      <c r="C59" s="23" t="s">
        <v>1886</v>
      </c>
      <c r="D59" s="13" t="s">
        <v>263</v>
      </c>
      <c r="E59" s="34">
        <v>3</v>
      </c>
      <c r="F59" s="34">
        <v>8914750</v>
      </c>
    </row>
    <row r="60" spans="1:6">
      <c r="A60" s="23">
        <v>2011</v>
      </c>
      <c r="B60" s="23" t="s">
        <v>2366</v>
      </c>
      <c r="C60" s="23" t="s">
        <v>1886</v>
      </c>
      <c r="D60" s="13" t="s">
        <v>268</v>
      </c>
      <c r="E60" s="34">
        <v>6</v>
      </c>
      <c r="F60" s="34">
        <v>17805500</v>
      </c>
    </row>
    <row r="61" spans="1:6">
      <c r="A61" s="23">
        <v>2011</v>
      </c>
      <c r="B61" s="23" t="s">
        <v>2366</v>
      </c>
      <c r="C61" s="23" t="s">
        <v>1886</v>
      </c>
      <c r="D61" s="13" t="s">
        <v>267</v>
      </c>
      <c r="E61" s="34">
        <v>5</v>
      </c>
      <c r="F61" s="34">
        <v>7781900</v>
      </c>
    </row>
    <row r="62" spans="1:6">
      <c r="A62" s="23">
        <v>2011</v>
      </c>
      <c r="B62" s="23" t="s">
        <v>2366</v>
      </c>
      <c r="C62" s="23" t="s">
        <v>1886</v>
      </c>
      <c r="D62" s="13" t="s">
        <v>7299</v>
      </c>
      <c r="E62" s="34">
        <v>1</v>
      </c>
      <c r="F62" s="34">
        <v>4890900</v>
      </c>
    </row>
    <row r="63" spans="1:6">
      <c r="A63" s="23">
        <v>2011</v>
      </c>
      <c r="B63" s="23" t="s">
        <v>2366</v>
      </c>
      <c r="C63" s="23" t="s">
        <v>1886</v>
      </c>
      <c r="D63" s="13" t="s">
        <v>265</v>
      </c>
      <c r="E63" s="34">
        <v>4</v>
      </c>
      <c r="F63" s="34">
        <v>11339100</v>
      </c>
    </row>
    <row r="64" spans="1:6">
      <c r="A64" s="23">
        <v>2011</v>
      </c>
      <c r="B64" s="23" t="s">
        <v>2367</v>
      </c>
      <c r="C64" s="23" t="s">
        <v>1886</v>
      </c>
      <c r="D64" s="13" t="s">
        <v>269</v>
      </c>
      <c r="E64" s="34">
        <v>41</v>
      </c>
      <c r="F64" s="34">
        <v>157517880</v>
      </c>
    </row>
    <row r="65" spans="1:6">
      <c r="A65" s="23">
        <v>2011</v>
      </c>
      <c r="B65" s="23" t="s">
        <v>2367</v>
      </c>
      <c r="C65" s="23" t="s">
        <v>1886</v>
      </c>
      <c r="D65" s="13" t="s">
        <v>261</v>
      </c>
      <c r="E65" s="34">
        <v>162</v>
      </c>
      <c r="F65" s="34">
        <v>412911521</v>
      </c>
    </row>
    <row r="66" spans="1:6">
      <c r="A66" s="23">
        <v>2011</v>
      </c>
      <c r="B66" s="23" t="s">
        <v>2367</v>
      </c>
      <c r="C66" s="23" t="s">
        <v>1886</v>
      </c>
      <c r="D66" s="13" t="s">
        <v>272</v>
      </c>
      <c r="E66" s="34">
        <v>8</v>
      </c>
      <c r="F66" s="34">
        <v>20715184</v>
      </c>
    </row>
    <row r="67" spans="1:6">
      <c r="A67" s="23">
        <v>2011</v>
      </c>
      <c r="B67" s="23" t="s">
        <v>2367</v>
      </c>
      <c r="C67" s="23" t="s">
        <v>1886</v>
      </c>
      <c r="D67" s="13" t="s">
        <v>3197</v>
      </c>
      <c r="E67" s="34">
        <v>6</v>
      </c>
      <c r="F67" s="34">
        <v>14900800</v>
      </c>
    </row>
    <row r="68" spans="1:6">
      <c r="A68" s="23">
        <v>2011</v>
      </c>
      <c r="B68" s="23" t="s">
        <v>2367</v>
      </c>
      <c r="C68" s="23" t="s">
        <v>1886</v>
      </c>
      <c r="D68" s="13" t="s">
        <v>264</v>
      </c>
      <c r="E68" s="34">
        <v>6</v>
      </c>
      <c r="F68" s="34">
        <v>16419000</v>
      </c>
    </row>
    <row r="69" spans="1:6">
      <c r="A69" s="23">
        <v>2011</v>
      </c>
      <c r="B69" s="23" t="s">
        <v>2367</v>
      </c>
      <c r="C69" s="23" t="s">
        <v>1886</v>
      </c>
      <c r="D69" s="13" t="s">
        <v>262</v>
      </c>
      <c r="E69" s="34">
        <v>8</v>
      </c>
      <c r="F69" s="34">
        <v>24200400</v>
      </c>
    </row>
    <row r="70" spans="1:6">
      <c r="A70" s="23">
        <v>2011</v>
      </c>
      <c r="B70" s="23" t="s">
        <v>2367</v>
      </c>
      <c r="C70" s="23" t="s">
        <v>1886</v>
      </c>
      <c r="D70" s="13" t="s">
        <v>270</v>
      </c>
      <c r="E70" s="34">
        <v>1</v>
      </c>
      <c r="F70" s="34">
        <v>5493000</v>
      </c>
    </row>
    <row r="71" spans="1:6">
      <c r="A71" s="23">
        <v>2011</v>
      </c>
      <c r="B71" s="23" t="s">
        <v>2367</v>
      </c>
      <c r="C71" s="23" t="s">
        <v>1886</v>
      </c>
      <c r="D71" s="13" t="s">
        <v>266</v>
      </c>
      <c r="E71" s="34">
        <v>13</v>
      </c>
      <c r="F71" s="34">
        <v>60223500</v>
      </c>
    </row>
    <row r="72" spans="1:6">
      <c r="A72" s="23">
        <v>2011</v>
      </c>
      <c r="B72" s="23" t="s">
        <v>2367</v>
      </c>
      <c r="C72" s="23" t="s">
        <v>1886</v>
      </c>
      <c r="D72" s="13" t="s">
        <v>263</v>
      </c>
      <c r="E72" s="34">
        <v>2</v>
      </c>
      <c r="F72" s="34">
        <v>6168250</v>
      </c>
    </row>
    <row r="73" spans="1:6">
      <c r="A73" s="23">
        <v>2011</v>
      </c>
      <c r="B73" s="23" t="s">
        <v>2367</v>
      </c>
      <c r="C73" s="23" t="s">
        <v>1886</v>
      </c>
      <c r="D73" s="13" t="s">
        <v>268</v>
      </c>
      <c r="E73" s="34">
        <v>7</v>
      </c>
      <c r="F73" s="34">
        <v>22954500</v>
      </c>
    </row>
    <row r="74" spans="1:6">
      <c r="A74" s="23">
        <v>2011</v>
      </c>
      <c r="B74" s="23" t="s">
        <v>2367</v>
      </c>
      <c r="C74" s="23" t="s">
        <v>1886</v>
      </c>
      <c r="D74" s="13" t="s">
        <v>267</v>
      </c>
      <c r="E74" s="34">
        <v>2</v>
      </c>
      <c r="F74" s="34">
        <v>5522000</v>
      </c>
    </row>
    <row r="75" spans="1:6">
      <c r="A75" s="23">
        <v>2011</v>
      </c>
      <c r="B75" s="23" t="s">
        <v>2367</v>
      </c>
      <c r="C75" s="23" t="s">
        <v>1886</v>
      </c>
      <c r="D75" s="13" t="s">
        <v>7299</v>
      </c>
      <c r="E75" s="34">
        <v>1</v>
      </c>
      <c r="F75" s="34">
        <v>4890900</v>
      </c>
    </row>
    <row r="76" spans="1:6">
      <c r="A76" s="23">
        <v>2011</v>
      </c>
      <c r="B76" s="23" t="s">
        <v>2367</v>
      </c>
      <c r="C76" s="23" t="s">
        <v>1886</v>
      </c>
      <c r="D76" s="13" t="s">
        <v>271</v>
      </c>
      <c r="E76" s="34">
        <v>2</v>
      </c>
      <c r="F76" s="34">
        <v>7023000</v>
      </c>
    </row>
    <row r="77" spans="1:6">
      <c r="A77" s="23">
        <v>2011</v>
      </c>
      <c r="B77" s="23" t="s">
        <v>2367</v>
      </c>
      <c r="C77" s="23" t="s">
        <v>1886</v>
      </c>
      <c r="D77" s="13" t="s">
        <v>265</v>
      </c>
      <c r="E77" s="34">
        <v>4</v>
      </c>
      <c r="F77" s="34">
        <v>10642666</v>
      </c>
    </row>
    <row r="78" spans="1:6">
      <c r="A78" s="23">
        <v>2011</v>
      </c>
      <c r="B78" s="23" t="s">
        <v>2366</v>
      </c>
      <c r="C78" s="23" t="s">
        <v>514</v>
      </c>
      <c r="D78" s="13" t="s">
        <v>281</v>
      </c>
      <c r="E78" s="34">
        <v>2</v>
      </c>
      <c r="F78" s="34">
        <v>5103590</v>
      </c>
    </row>
    <row r="79" spans="1:6">
      <c r="A79" s="23">
        <v>2011</v>
      </c>
      <c r="B79" s="23" t="s">
        <v>2366</v>
      </c>
      <c r="C79" s="23" t="s">
        <v>514</v>
      </c>
      <c r="D79" s="13" t="s">
        <v>286</v>
      </c>
      <c r="E79" s="34">
        <v>6</v>
      </c>
      <c r="F79" s="34">
        <v>26274000</v>
      </c>
    </row>
    <row r="80" spans="1:6">
      <c r="A80" s="23">
        <v>2011</v>
      </c>
      <c r="B80" s="23" t="s">
        <v>2366</v>
      </c>
      <c r="C80" s="23" t="s">
        <v>514</v>
      </c>
      <c r="D80" s="13" t="s">
        <v>279</v>
      </c>
      <c r="E80" s="34">
        <v>8</v>
      </c>
      <c r="F80" s="34">
        <v>16969981</v>
      </c>
    </row>
    <row r="81" spans="1:6">
      <c r="A81" s="23">
        <v>2011</v>
      </c>
      <c r="B81" s="23" t="s">
        <v>2366</v>
      </c>
      <c r="C81" s="23" t="s">
        <v>514</v>
      </c>
      <c r="D81" s="13" t="s">
        <v>284</v>
      </c>
      <c r="E81" s="34">
        <v>2</v>
      </c>
      <c r="F81" s="34">
        <v>8052468</v>
      </c>
    </row>
    <row r="82" spans="1:6">
      <c r="A82" s="23">
        <v>2011</v>
      </c>
      <c r="B82" s="23" t="s">
        <v>2366</v>
      </c>
      <c r="C82" s="23" t="s">
        <v>514</v>
      </c>
      <c r="D82" s="13" t="s">
        <v>7302</v>
      </c>
      <c r="E82" s="34">
        <v>4</v>
      </c>
      <c r="F82" s="34">
        <v>8120050</v>
      </c>
    </row>
    <row r="83" spans="1:6">
      <c r="A83" s="23">
        <v>2011</v>
      </c>
      <c r="B83" s="23" t="s">
        <v>2366</v>
      </c>
      <c r="C83" s="23" t="s">
        <v>514</v>
      </c>
      <c r="D83" s="13" t="s">
        <v>278</v>
      </c>
      <c r="E83" s="34">
        <v>41</v>
      </c>
      <c r="F83" s="34">
        <v>195347610</v>
      </c>
    </row>
    <row r="84" spans="1:6">
      <c r="A84" s="23">
        <v>2011</v>
      </c>
      <c r="B84" s="23" t="s">
        <v>2366</v>
      </c>
      <c r="C84" s="23" t="s">
        <v>514</v>
      </c>
      <c r="D84" s="13" t="s">
        <v>280</v>
      </c>
      <c r="E84" s="34">
        <v>2</v>
      </c>
      <c r="F84" s="34">
        <v>6147437.5</v>
      </c>
    </row>
    <row r="85" spans="1:6">
      <c r="A85" s="23">
        <v>2011</v>
      </c>
      <c r="B85" s="23" t="s">
        <v>2366</v>
      </c>
      <c r="C85" s="23" t="s">
        <v>514</v>
      </c>
      <c r="D85" s="13" t="s">
        <v>7316</v>
      </c>
      <c r="E85" s="34">
        <v>117</v>
      </c>
      <c r="F85" s="34">
        <v>372756425</v>
      </c>
    </row>
    <row r="86" spans="1:6">
      <c r="A86" s="23">
        <v>2011</v>
      </c>
      <c r="B86" s="23" t="s">
        <v>2367</v>
      </c>
      <c r="C86" s="23" t="s">
        <v>514</v>
      </c>
      <c r="D86" s="13" t="s">
        <v>282</v>
      </c>
      <c r="E86" s="34">
        <v>2</v>
      </c>
      <c r="F86" s="34">
        <v>2711066</v>
      </c>
    </row>
    <row r="87" spans="1:6">
      <c r="A87" s="23">
        <v>2011</v>
      </c>
      <c r="B87" s="23" t="s">
        <v>2367</v>
      </c>
      <c r="C87" s="23" t="s">
        <v>514</v>
      </c>
      <c r="D87" s="13" t="s">
        <v>962</v>
      </c>
      <c r="E87" s="34">
        <v>3</v>
      </c>
      <c r="F87" s="34">
        <v>10682910</v>
      </c>
    </row>
    <row r="88" spans="1:6">
      <c r="A88" s="23">
        <v>2011</v>
      </c>
      <c r="B88" s="23" t="s">
        <v>2367</v>
      </c>
      <c r="C88" s="23" t="s">
        <v>514</v>
      </c>
      <c r="D88" s="13" t="s">
        <v>286</v>
      </c>
      <c r="E88" s="34">
        <v>5</v>
      </c>
      <c r="F88" s="34">
        <v>16214000</v>
      </c>
    </row>
    <row r="89" spans="1:6">
      <c r="A89" s="23">
        <v>2011</v>
      </c>
      <c r="B89" s="23" t="s">
        <v>2367</v>
      </c>
      <c r="C89" s="23" t="s">
        <v>514</v>
      </c>
      <c r="D89" s="13" t="s">
        <v>279</v>
      </c>
      <c r="E89" s="34">
        <v>8</v>
      </c>
      <c r="F89" s="34">
        <v>16538500</v>
      </c>
    </row>
    <row r="90" spans="1:6">
      <c r="A90" s="23">
        <v>2011</v>
      </c>
      <c r="B90" s="23" t="s">
        <v>2367</v>
      </c>
      <c r="C90" s="23" t="s">
        <v>514</v>
      </c>
      <c r="D90" s="13" t="s">
        <v>284</v>
      </c>
      <c r="E90" s="34">
        <v>2</v>
      </c>
      <c r="F90" s="34">
        <v>8052468</v>
      </c>
    </row>
    <row r="91" spans="1:6">
      <c r="A91" s="23">
        <v>2011</v>
      </c>
      <c r="B91" s="23" t="s">
        <v>2367</v>
      </c>
      <c r="C91" s="23" t="s">
        <v>514</v>
      </c>
      <c r="D91" s="13" t="s">
        <v>285</v>
      </c>
      <c r="E91" s="34">
        <v>16</v>
      </c>
      <c r="F91" s="34">
        <v>60000000</v>
      </c>
    </row>
    <row r="92" spans="1:6">
      <c r="A92" s="23">
        <v>2011</v>
      </c>
      <c r="B92" s="23" t="s">
        <v>2367</v>
      </c>
      <c r="C92" s="23" t="s">
        <v>514</v>
      </c>
      <c r="D92" s="13" t="s">
        <v>283</v>
      </c>
      <c r="E92" s="34">
        <v>1</v>
      </c>
      <c r="F92" s="34">
        <v>2500000</v>
      </c>
    </row>
    <row r="93" spans="1:6">
      <c r="A93" s="23">
        <v>2011</v>
      </c>
      <c r="B93" s="23" t="s">
        <v>2367</v>
      </c>
      <c r="C93" s="23" t="s">
        <v>514</v>
      </c>
      <c r="D93" s="13" t="s">
        <v>7302</v>
      </c>
      <c r="E93" s="34">
        <v>9</v>
      </c>
      <c r="F93" s="34">
        <v>22586450</v>
      </c>
    </row>
    <row r="94" spans="1:6">
      <c r="A94" s="23">
        <v>2011</v>
      </c>
      <c r="B94" s="23" t="s">
        <v>2367</v>
      </c>
      <c r="C94" s="23" t="s">
        <v>514</v>
      </c>
      <c r="D94" s="13" t="s">
        <v>278</v>
      </c>
      <c r="E94" s="34">
        <v>37</v>
      </c>
      <c r="F94" s="34">
        <v>181326310</v>
      </c>
    </row>
    <row r="95" spans="1:6">
      <c r="A95" s="23">
        <v>2011</v>
      </c>
      <c r="B95" s="23" t="s">
        <v>2367</v>
      </c>
      <c r="C95" s="23" t="s">
        <v>514</v>
      </c>
      <c r="D95" s="13" t="s">
        <v>280</v>
      </c>
      <c r="E95" s="34">
        <v>2</v>
      </c>
      <c r="F95" s="34">
        <v>6147437.5</v>
      </c>
    </row>
    <row r="96" spans="1:6">
      <c r="A96" s="23">
        <v>2011</v>
      </c>
      <c r="B96" s="23" t="s">
        <v>2367</v>
      </c>
      <c r="C96" s="23" t="s">
        <v>514</v>
      </c>
      <c r="D96" s="13" t="s">
        <v>7316</v>
      </c>
      <c r="E96" s="34">
        <v>142</v>
      </c>
      <c r="F96" s="34">
        <v>488834749</v>
      </c>
    </row>
    <row r="97" spans="1:6">
      <c r="A97" s="23">
        <v>2012</v>
      </c>
      <c r="B97" s="23" t="s">
        <v>2366</v>
      </c>
      <c r="C97" s="23" t="s">
        <v>1886</v>
      </c>
      <c r="D97" s="13" t="s">
        <v>7230</v>
      </c>
      <c r="E97" s="34">
        <v>1</v>
      </c>
      <c r="F97" s="34">
        <v>3734500</v>
      </c>
    </row>
    <row r="98" spans="1:6">
      <c r="A98" s="23">
        <v>2012</v>
      </c>
      <c r="B98" s="23" t="s">
        <v>2366</v>
      </c>
      <c r="C98" s="23" t="s">
        <v>1886</v>
      </c>
      <c r="D98" s="13" t="s">
        <v>269</v>
      </c>
      <c r="E98" s="34">
        <v>47</v>
      </c>
      <c r="F98" s="34">
        <v>173847200</v>
      </c>
    </row>
    <row r="99" spans="1:6">
      <c r="A99" s="23">
        <v>2012</v>
      </c>
      <c r="B99" s="23" t="s">
        <v>2366</v>
      </c>
      <c r="C99" s="23" t="s">
        <v>1886</v>
      </c>
      <c r="D99" s="13" t="s">
        <v>261</v>
      </c>
      <c r="E99" s="34">
        <v>162</v>
      </c>
      <c r="F99" s="34">
        <v>403676606</v>
      </c>
    </row>
    <row r="100" spans="1:6">
      <c r="A100" s="23">
        <v>2012</v>
      </c>
      <c r="B100" s="23" t="s">
        <v>2366</v>
      </c>
      <c r="C100" s="23" t="s">
        <v>1886</v>
      </c>
      <c r="D100" s="13" t="s">
        <v>272</v>
      </c>
      <c r="E100" s="34">
        <v>4</v>
      </c>
      <c r="F100" s="34">
        <v>11072264</v>
      </c>
    </row>
    <row r="101" spans="1:6">
      <c r="A101" s="23">
        <v>2012</v>
      </c>
      <c r="B101" s="23" t="s">
        <v>2366</v>
      </c>
      <c r="C101" s="23" t="s">
        <v>1886</v>
      </c>
      <c r="D101" s="13" t="s">
        <v>3197</v>
      </c>
      <c r="E101" s="34">
        <v>2</v>
      </c>
      <c r="F101" s="34">
        <v>5125600</v>
      </c>
    </row>
    <row r="102" spans="1:6">
      <c r="A102" s="23">
        <v>2012</v>
      </c>
      <c r="B102" s="23" t="s">
        <v>2366</v>
      </c>
      <c r="C102" s="23" t="s">
        <v>1886</v>
      </c>
      <c r="D102" s="13" t="s">
        <v>264</v>
      </c>
      <c r="E102" s="34">
        <v>10</v>
      </c>
      <c r="F102" s="34">
        <v>25177250</v>
      </c>
    </row>
    <row r="103" spans="1:6">
      <c r="A103" s="23">
        <v>2012</v>
      </c>
      <c r="B103" s="23" t="s">
        <v>2366</v>
      </c>
      <c r="C103" s="23" t="s">
        <v>1886</v>
      </c>
      <c r="D103" s="13" t="s">
        <v>262</v>
      </c>
      <c r="E103" s="34">
        <v>6</v>
      </c>
      <c r="F103" s="34">
        <v>19728000</v>
      </c>
    </row>
    <row r="104" spans="1:6">
      <c r="A104" s="23">
        <v>2012</v>
      </c>
      <c r="B104" s="23" t="s">
        <v>2366</v>
      </c>
      <c r="C104" s="23" t="s">
        <v>1886</v>
      </c>
      <c r="D104" s="13" t="s">
        <v>270</v>
      </c>
      <c r="E104" s="34">
        <v>1</v>
      </c>
      <c r="F104" s="34">
        <v>5778669</v>
      </c>
    </row>
    <row r="105" spans="1:6">
      <c r="A105" s="23">
        <v>2012</v>
      </c>
      <c r="B105" s="23" t="s">
        <v>2366</v>
      </c>
      <c r="C105" s="23" t="s">
        <v>1886</v>
      </c>
      <c r="D105" s="13" t="s">
        <v>266</v>
      </c>
      <c r="E105" s="34">
        <v>13</v>
      </c>
      <c r="F105" s="34">
        <v>64378000</v>
      </c>
    </row>
    <row r="106" spans="1:6">
      <c r="A106" s="23">
        <v>2012</v>
      </c>
      <c r="B106" s="23" t="s">
        <v>2366</v>
      </c>
      <c r="C106" s="23" t="s">
        <v>1886</v>
      </c>
      <c r="D106" s="13" t="s">
        <v>263</v>
      </c>
      <c r="E106" s="34">
        <v>2</v>
      </c>
      <c r="F106" s="34">
        <v>6593500</v>
      </c>
    </row>
    <row r="107" spans="1:6">
      <c r="A107" s="23">
        <v>2012</v>
      </c>
      <c r="B107" s="23" t="s">
        <v>2366</v>
      </c>
      <c r="C107" s="23" t="s">
        <v>1886</v>
      </c>
      <c r="D107" s="13" t="s">
        <v>268</v>
      </c>
      <c r="E107" s="34">
        <v>7</v>
      </c>
      <c r="F107" s="34">
        <v>20396750</v>
      </c>
    </row>
    <row r="108" spans="1:6">
      <c r="A108" s="23">
        <v>2012</v>
      </c>
      <c r="B108" s="23" t="s">
        <v>2366</v>
      </c>
      <c r="C108" s="23" t="s">
        <v>1886</v>
      </c>
      <c r="D108" s="13" t="s">
        <v>267</v>
      </c>
      <c r="E108" s="34">
        <v>3</v>
      </c>
      <c r="F108" s="34">
        <v>6815800</v>
      </c>
    </row>
    <row r="109" spans="1:6">
      <c r="A109" s="23">
        <v>2012</v>
      </c>
      <c r="B109" s="23" t="s">
        <v>2366</v>
      </c>
      <c r="C109" s="23" t="s">
        <v>1886</v>
      </c>
      <c r="D109" s="13" t="s">
        <v>7299</v>
      </c>
      <c r="E109" s="34">
        <v>1</v>
      </c>
      <c r="F109" s="34">
        <v>5228300</v>
      </c>
    </row>
    <row r="110" spans="1:6">
      <c r="A110" s="23">
        <v>2012</v>
      </c>
      <c r="B110" s="23" t="s">
        <v>2366</v>
      </c>
      <c r="C110" s="23" t="s">
        <v>1886</v>
      </c>
      <c r="D110" s="13" t="s">
        <v>271</v>
      </c>
      <c r="E110" s="34">
        <v>2</v>
      </c>
      <c r="F110" s="34">
        <v>7508000</v>
      </c>
    </row>
    <row r="111" spans="1:6">
      <c r="A111" s="23">
        <v>2012</v>
      </c>
      <c r="B111" s="23" t="s">
        <v>2366</v>
      </c>
      <c r="C111" s="23" t="s">
        <v>1886</v>
      </c>
      <c r="D111" s="13" t="s">
        <v>265</v>
      </c>
      <c r="E111" s="34">
        <v>4</v>
      </c>
      <c r="F111" s="34">
        <v>10665540</v>
      </c>
    </row>
    <row r="112" spans="1:6">
      <c r="A112" s="23">
        <v>2012</v>
      </c>
      <c r="B112" s="23" t="s">
        <v>2367</v>
      </c>
      <c r="C112" s="23" t="s">
        <v>1886</v>
      </c>
      <c r="D112" s="13" t="s">
        <v>7230</v>
      </c>
      <c r="E112" s="34">
        <v>1</v>
      </c>
      <c r="F112" s="34">
        <v>3734500</v>
      </c>
    </row>
    <row r="113" spans="1:6">
      <c r="A113" s="23">
        <v>2012</v>
      </c>
      <c r="B113" s="23" t="s">
        <v>2367</v>
      </c>
      <c r="C113" s="23" t="s">
        <v>1886</v>
      </c>
      <c r="D113" s="13" t="s">
        <v>7221</v>
      </c>
      <c r="E113" s="34">
        <v>2</v>
      </c>
      <c r="F113" s="34">
        <v>10904600</v>
      </c>
    </row>
    <row r="114" spans="1:6">
      <c r="A114" s="23">
        <v>2012</v>
      </c>
      <c r="B114" s="23" t="s">
        <v>2367</v>
      </c>
      <c r="C114" s="23" t="s">
        <v>1886</v>
      </c>
      <c r="D114" s="13" t="s">
        <v>269</v>
      </c>
      <c r="E114" s="34">
        <v>42</v>
      </c>
      <c r="F114" s="34">
        <v>170013700</v>
      </c>
    </row>
    <row r="115" spans="1:6">
      <c r="A115" s="23">
        <v>2012</v>
      </c>
      <c r="B115" s="23" t="s">
        <v>2367</v>
      </c>
      <c r="C115" s="23" t="s">
        <v>1886</v>
      </c>
      <c r="D115" s="13" t="s">
        <v>261</v>
      </c>
      <c r="E115" s="34">
        <v>166</v>
      </c>
      <c r="F115" s="34">
        <v>405945025</v>
      </c>
    </row>
    <row r="116" spans="1:6">
      <c r="A116" s="23">
        <v>2012</v>
      </c>
      <c r="B116" s="23" t="s">
        <v>2367</v>
      </c>
      <c r="C116" s="23" t="s">
        <v>1886</v>
      </c>
      <c r="D116" s="13" t="s">
        <v>272</v>
      </c>
      <c r="E116" s="34">
        <v>3</v>
      </c>
      <c r="F116" s="34">
        <v>8304198</v>
      </c>
    </row>
    <row r="117" spans="1:6">
      <c r="A117" s="23">
        <v>2012</v>
      </c>
      <c r="B117" s="23" t="s">
        <v>2367</v>
      </c>
      <c r="C117" s="23" t="s">
        <v>1886</v>
      </c>
      <c r="D117" s="13" t="s">
        <v>3197</v>
      </c>
      <c r="E117" s="34">
        <v>2</v>
      </c>
      <c r="F117" s="34">
        <v>3656400</v>
      </c>
    </row>
    <row r="118" spans="1:6">
      <c r="A118" s="23">
        <v>2012</v>
      </c>
      <c r="B118" s="23" t="s">
        <v>2367</v>
      </c>
      <c r="C118" s="23" t="s">
        <v>1886</v>
      </c>
      <c r="D118" s="13" t="s">
        <v>264</v>
      </c>
      <c r="E118" s="34">
        <v>10</v>
      </c>
      <c r="F118" s="34">
        <v>28593000</v>
      </c>
    </row>
    <row r="119" spans="1:6">
      <c r="A119" s="23">
        <v>2012</v>
      </c>
      <c r="B119" s="23" t="s">
        <v>2367</v>
      </c>
      <c r="C119" s="23" t="s">
        <v>1886</v>
      </c>
      <c r="D119" s="13" t="s">
        <v>262</v>
      </c>
      <c r="E119" s="34">
        <v>7</v>
      </c>
      <c r="F119" s="34">
        <v>27885400</v>
      </c>
    </row>
    <row r="120" spans="1:6">
      <c r="A120" s="23">
        <v>2012</v>
      </c>
      <c r="B120" s="23" t="s">
        <v>2367</v>
      </c>
      <c r="C120" s="23" t="s">
        <v>1886</v>
      </c>
      <c r="D120" s="13" t="s">
        <v>270</v>
      </c>
      <c r="E120" s="34">
        <v>1</v>
      </c>
      <c r="F120" s="34">
        <v>5872000</v>
      </c>
    </row>
    <row r="121" spans="1:6">
      <c r="A121" s="23">
        <v>2012</v>
      </c>
      <c r="B121" s="23" t="s">
        <v>2367</v>
      </c>
      <c r="C121" s="23" t="s">
        <v>1886</v>
      </c>
      <c r="D121" s="13" t="s">
        <v>266</v>
      </c>
      <c r="E121" s="34">
        <v>12</v>
      </c>
      <c r="F121" s="34">
        <v>60559000</v>
      </c>
    </row>
    <row r="122" spans="1:6">
      <c r="A122" s="23">
        <v>2012</v>
      </c>
      <c r="B122" s="23" t="s">
        <v>2367</v>
      </c>
      <c r="C122" s="23" t="s">
        <v>1886</v>
      </c>
      <c r="D122" s="13" t="s">
        <v>263</v>
      </c>
      <c r="E122" s="34">
        <v>1</v>
      </c>
      <c r="F122" s="34">
        <v>3228000</v>
      </c>
    </row>
    <row r="123" spans="1:6">
      <c r="A123" s="23">
        <v>2012</v>
      </c>
      <c r="B123" s="23" t="s">
        <v>2367</v>
      </c>
      <c r="C123" s="23" t="s">
        <v>1886</v>
      </c>
      <c r="D123" s="13" t="s">
        <v>268</v>
      </c>
      <c r="E123" s="34">
        <v>6</v>
      </c>
      <c r="F123" s="34">
        <v>17924550</v>
      </c>
    </row>
    <row r="124" spans="1:6">
      <c r="A124" s="23">
        <v>2012</v>
      </c>
      <c r="B124" s="23" t="s">
        <v>2367</v>
      </c>
      <c r="C124" s="23" t="s">
        <v>1886</v>
      </c>
      <c r="D124" s="13" t="s">
        <v>267</v>
      </c>
      <c r="E124" s="34">
        <v>4</v>
      </c>
      <c r="F124" s="34">
        <v>10992055</v>
      </c>
    </row>
    <row r="125" spans="1:6">
      <c r="A125" s="23">
        <v>2012</v>
      </c>
      <c r="B125" s="23" t="s">
        <v>2367</v>
      </c>
      <c r="C125" s="23" t="s">
        <v>1886</v>
      </c>
      <c r="D125" s="13" t="s">
        <v>7299</v>
      </c>
      <c r="E125" s="34">
        <v>1</v>
      </c>
      <c r="F125" s="34">
        <v>3734500</v>
      </c>
    </row>
    <row r="126" spans="1:6">
      <c r="A126" s="23">
        <v>2012</v>
      </c>
      <c r="B126" s="23" t="s">
        <v>2367</v>
      </c>
      <c r="C126" s="23" t="s">
        <v>1886</v>
      </c>
      <c r="D126" s="13" t="s">
        <v>273</v>
      </c>
      <c r="E126" s="34">
        <v>4</v>
      </c>
      <c r="F126" s="34">
        <v>29712000</v>
      </c>
    </row>
    <row r="127" spans="1:6">
      <c r="A127" s="23">
        <v>2012</v>
      </c>
      <c r="B127" s="23" t="s">
        <v>2367</v>
      </c>
      <c r="C127" s="23" t="s">
        <v>1886</v>
      </c>
      <c r="D127" s="13" t="s">
        <v>271</v>
      </c>
      <c r="E127" s="34">
        <v>2</v>
      </c>
      <c r="F127" s="34">
        <v>7508000</v>
      </c>
    </row>
    <row r="128" spans="1:6">
      <c r="A128" s="23">
        <v>2012</v>
      </c>
      <c r="B128" s="23" t="s">
        <v>2367</v>
      </c>
      <c r="C128" s="23" t="s">
        <v>1886</v>
      </c>
      <c r="D128" s="13" t="s">
        <v>265</v>
      </c>
      <c r="E128" s="34">
        <v>4</v>
      </c>
      <c r="F128" s="34">
        <v>10973940</v>
      </c>
    </row>
    <row r="129" spans="1:6">
      <c r="A129" s="23">
        <v>2012</v>
      </c>
      <c r="B129" s="23" t="s">
        <v>2366</v>
      </c>
      <c r="C129" s="23" t="s">
        <v>514</v>
      </c>
      <c r="D129" s="13" t="s">
        <v>282</v>
      </c>
      <c r="E129" s="34">
        <v>1</v>
      </c>
      <c r="F129" s="34">
        <v>1055840</v>
      </c>
    </row>
    <row r="130" spans="1:6">
      <c r="A130" s="23">
        <v>2012</v>
      </c>
      <c r="B130" s="23" t="s">
        <v>2366</v>
      </c>
      <c r="C130" s="23" t="s">
        <v>514</v>
      </c>
      <c r="D130" s="13" t="s">
        <v>962</v>
      </c>
      <c r="E130" s="34">
        <v>4</v>
      </c>
      <c r="F130" s="34">
        <v>10682910</v>
      </c>
    </row>
    <row r="131" spans="1:6">
      <c r="A131" s="23">
        <v>2012</v>
      </c>
      <c r="B131" s="23" t="s">
        <v>2366</v>
      </c>
      <c r="C131" s="23" t="s">
        <v>514</v>
      </c>
      <c r="D131" s="13" t="s">
        <v>297</v>
      </c>
      <c r="E131" s="34">
        <v>2</v>
      </c>
      <c r="F131" s="34">
        <v>5306404</v>
      </c>
    </row>
    <row r="132" spans="1:6">
      <c r="A132" s="23">
        <v>2012</v>
      </c>
      <c r="B132" s="23" t="s">
        <v>2366</v>
      </c>
      <c r="C132" s="23" t="s">
        <v>514</v>
      </c>
      <c r="D132" s="13" t="s">
        <v>287</v>
      </c>
      <c r="E132" s="34">
        <v>2</v>
      </c>
      <c r="F132" s="34">
        <v>1944088</v>
      </c>
    </row>
    <row r="133" spans="1:6">
      <c r="A133" s="23">
        <v>2012</v>
      </c>
      <c r="B133" s="23" t="s">
        <v>2366</v>
      </c>
      <c r="C133" s="23" t="s">
        <v>514</v>
      </c>
      <c r="D133" s="13" t="s">
        <v>292</v>
      </c>
      <c r="E133" s="34">
        <v>3</v>
      </c>
      <c r="F133" s="34">
        <v>6322758</v>
      </c>
    </row>
    <row r="134" spans="1:6">
      <c r="A134" s="23">
        <v>2012</v>
      </c>
      <c r="B134" s="23" t="s">
        <v>2366</v>
      </c>
      <c r="C134" s="23" t="s">
        <v>514</v>
      </c>
      <c r="D134" s="13" t="s">
        <v>286</v>
      </c>
      <c r="E134" s="34">
        <v>5</v>
      </c>
      <c r="F134" s="34">
        <v>5530000</v>
      </c>
    </row>
    <row r="135" spans="1:6">
      <c r="A135" s="23">
        <v>2012</v>
      </c>
      <c r="B135" s="23" t="s">
        <v>2366</v>
      </c>
      <c r="C135" s="23" t="s">
        <v>514</v>
      </c>
      <c r="D135" s="13" t="s">
        <v>279</v>
      </c>
      <c r="E135" s="34">
        <v>8</v>
      </c>
      <c r="F135" s="34">
        <v>17371003</v>
      </c>
    </row>
    <row r="136" spans="1:6">
      <c r="A136" s="23">
        <v>2012</v>
      </c>
      <c r="B136" s="23" t="s">
        <v>2366</v>
      </c>
      <c r="C136" s="23" t="s">
        <v>514</v>
      </c>
      <c r="D136" s="13" t="s">
        <v>284</v>
      </c>
      <c r="E136" s="34">
        <v>2</v>
      </c>
      <c r="F136" s="34">
        <v>8052468</v>
      </c>
    </row>
    <row r="137" spans="1:6">
      <c r="A137" s="23">
        <v>2012</v>
      </c>
      <c r="B137" s="23" t="s">
        <v>2366</v>
      </c>
      <c r="C137" s="23" t="s">
        <v>514</v>
      </c>
      <c r="D137" s="13" t="s">
        <v>285</v>
      </c>
      <c r="E137" s="34">
        <v>16</v>
      </c>
      <c r="F137" s="34">
        <v>60000000</v>
      </c>
    </row>
    <row r="138" spans="1:6">
      <c r="A138" s="23">
        <v>2012</v>
      </c>
      <c r="B138" s="23" t="s">
        <v>2366</v>
      </c>
      <c r="C138" s="23" t="s">
        <v>514</v>
      </c>
      <c r="D138" s="13" t="s">
        <v>290</v>
      </c>
      <c r="E138" s="34">
        <v>1</v>
      </c>
      <c r="F138" s="34">
        <v>3394089</v>
      </c>
    </row>
    <row r="139" spans="1:6">
      <c r="A139" s="23">
        <v>2012</v>
      </c>
      <c r="B139" s="23" t="s">
        <v>2366</v>
      </c>
      <c r="C139" s="23" t="s">
        <v>514</v>
      </c>
      <c r="D139" s="13" t="s">
        <v>7302</v>
      </c>
      <c r="E139" s="34">
        <v>8</v>
      </c>
      <c r="F139" s="34">
        <v>14486351</v>
      </c>
    </row>
    <row r="140" spans="1:6">
      <c r="A140" s="23">
        <v>2012</v>
      </c>
      <c r="B140" s="23" t="s">
        <v>2366</v>
      </c>
      <c r="C140" s="23" t="s">
        <v>514</v>
      </c>
      <c r="D140" s="13" t="s">
        <v>291</v>
      </c>
      <c r="E140" s="34">
        <v>1</v>
      </c>
      <c r="F140" s="34">
        <v>2455500</v>
      </c>
    </row>
    <row r="141" spans="1:6">
      <c r="A141" s="23">
        <v>2012</v>
      </c>
      <c r="B141" s="23" t="s">
        <v>2366</v>
      </c>
      <c r="C141" s="23" t="s">
        <v>514</v>
      </c>
      <c r="D141" s="13" t="s">
        <v>278</v>
      </c>
      <c r="E141" s="34">
        <v>38</v>
      </c>
      <c r="F141" s="34">
        <v>195347610</v>
      </c>
    </row>
    <row r="142" spans="1:6">
      <c r="A142" s="23">
        <v>2012</v>
      </c>
      <c r="B142" s="23" t="s">
        <v>2366</v>
      </c>
      <c r="C142" s="23" t="s">
        <v>514</v>
      </c>
      <c r="D142" s="13" t="s">
        <v>289</v>
      </c>
      <c r="E142" s="34">
        <v>3</v>
      </c>
      <c r="F142" s="34">
        <v>5000000</v>
      </c>
    </row>
    <row r="143" spans="1:6">
      <c r="A143" s="23">
        <v>2012</v>
      </c>
      <c r="B143" s="23" t="s">
        <v>2366</v>
      </c>
      <c r="C143" s="23" t="s">
        <v>514</v>
      </c>
      <c r="D143" s="13" t="s">
        <v>280</v>
      </c>
      <c r="E143" s="34">
        <v>2</v>
      </c>
      <c r="F143" s="34">
        <v>6905062.5</v>
      </c>
    </row>
    <row r="144" spans="1:6">
      <c r="A144" s="23">
        <v>2012</v>
      </c>
      <c r="B144" s="23" t="s">
        <v>2366</v>
      </c>
      <c r="C144" s="23" t="s">
        <v>514</v>
      </c>
      <c r="D144" s="13" t="s">
        <v>7316</v>
      </c>
      <c r="E144" s="34">
        <v>177</v>
      </c>
      <c r="F144" s="34">
        <v>601097835</v>
      </c>
    </row>
    <row r="145" spans="1:6">
      <c r="A145" s="23">
        <v>2012</v>
      </c>
      <c r="B145" s="23" t="s">
        <v>2366</v>
      </c>
      <c r="C145" s="23" t="s">
        <v>514</v>
      </c>
      <c r="D145" s="13" t="s">
        <v>288</v>
      </c>
      <c r="E145" s="34">
        <v>2</v>
      </c>
      <c r="F145" s="34">
        <v>5000000</v>
      </c>
    </row>
    <row r="146" spans="1:6">
      <c r="A146" s="23">
        <v>2012</v>
      </c>
      <c r="B146" s="23" t="s">
        <v>2367</v>
      </c>
      <c r="C146" s="23" t="s">
        <v>514</v>
      </c>
      <c r="D146" s="13" t="s">
        <v>962</v>
      </c>
      <c r="E146" s="34">
        <v>6</v>
      </c>
      <c r="F146" s="34">
        <v>24129064.199999999</v>
      </c>
    </row>
    <row r="147" spans="1:6">
      <c r="A147" s="23">
        <v>2012</v>
      </c>
      <c r="B147" s="23" t="s">
        <v>2367</v>
      </c>
      <c r="C147" s="23" t="s">
        <v>514</v>
      </c>
      <c r="D147" s="13" t="s">
        <v>297</v>
      </c>
      <c r="E147" s="34">
        <v>2</v>
      </c>
      <c r="F147" s="34">
        <v>5306404</v>
      </c>
    </row>
    <row r="148" spans="1:6">
      <c r="A148" s="23">
        <v>2012</v>
      </c>
      <c r="B148" s="23" t="s">
        <v>2367</v>
      </c>
      <c r="C148" s="23" t="s">
        <v>514</v>
      </c>
      <c r="D148" s="13" t="s">
        <v>287</v>
      </c>
      <c r="E148" s="34">
        <v>2</v>
      </c>
      <c r="F148" s="34">
        <v>3383744</v>
      </c>
    </row>
    <row r="149" spans="1:6">
      <c r="A149" s="23">
        <v>2012</v>
      </c>
      <c r="B149" s="23" t="s">
        <v>2367</v>
      </c>
      <c r="C149" s="23" t="s">
        <v>514</v>
      </c>
      <c r="D149" s="13" t="s">
        <v>7300</v>
      </c>
      <c r="E149" s="34">
        <v>1</v>
      </c>
      <c r="F149" s="34">
        <v>1250000</v>
      </c>
    </row>
    <row r="150" spans="1:6">
      <c r="A150" s="23">
        <v>2012</v>
      </c>
      <c r="B150" s="23" t="s">
        <v>2367</v>
      </c>
      <c r="C150" s="23" t="s">
        <v>514</v>
      </c>
      <c r="D150" s="13" t="s">
        <v>292</v>
      </c>
      <c r="E150" s="34">
        <v>3</v>
      </c>
      <c r="F150" s="34">
        <v>7940887</v>
      </c>
    </row>
    <row r="151" spans="1:6">
      <c r="A151" s="23">
        <v>2012</v>
      </c>
      <c r="B151" s="23" t="s">
        <v>2367</v>
      </c>
      <c r="C151" s="23" t="s">
        <v>514</v>
      </c>
      <c r="D151" s="13" t="s">
        <v>286</v>
      </c>
      <c r="E151" s="34">
        <v>4</v>
      </c>
      <c r="F151" s="34">
        <v>13018525</v>
      </c>
    </row>
    <row r="152" spans="1:6">
      <c r="A152" s="23">
        <v>2012</v>
      </c>
      <c r="B152" s="23" t="s">
        <v>2367</v>
      </c>
      <c r="C152" s="23" t="s">
        <v>514</v>
      </c>
      <c r="D152" s="13" t="s">
        <v>279</v>
      </c>
      <c r="E152" s="34">
        <v>6</v>
      </c>
      <c r="F152" s="34">
        <v>13903449</v>
      </c>
    </row>
    <row r="153" spans="1:6">
      <c r="A153" s="23">
        <v>2012</v>
      </c>
      <c r="B153" s="23" t="s">
        <v>2367</v>
      </c>
      <c r="C153" s="23" t="s">
        <v>514</v>
      </c>
      <c r="D153" s="13" t="s">
        <v>285</v>
      </c>
      <c r="E153" s="34">
        <v>16</v>
      </c>
      <c r="F153" s="34">
        <v>60000000</v>
      </c>
    </row>
    <row r="154" spans="1:6">
      <c r="A154" s="23">
        <v>2012</v>
      </c>
      <c r="B154" s="23" t="s">
        <v>2367</v>
      </c>
      <c r="C154" s="23" t="s">
        <v>514</v>
      </c>
      <c r="D154" s="13" t="s">
        <v>290</v>
      </c>
      <c r="E154" s="34">
        <v>1</v>
      </c>
      <c r="F154" s="34">
        <v>3394089</v>
      </c>
    </row>
    <row r="155" spans="1:6">
      <c r="A155" s="23">
        <v>2012</v>
      </c>
      <c r="B155" s="23" t="s">
        <v>2367</v>
      </c>
      <c r="C155" s="23" t="s">
        <v>514</v>
      </c>
      <c r="D155" s="13" t="s">
        <v>291</v>
      </c>
      <c r="E155" s="34">
        <v>1</v>
      </c>
      <c r="F155" s="34">
        <v>2455500</v>
      </c>
    </row>
    <row r="156" spans="1:6">
      <c r="A156" s="23">
        <v>2012</v>
      </c>
      <c r="B156" s="23" t="s">
        <v>2367</v>
      </c>
      <c r="C156" s="23" t="s">
        <v>514</v>
      </c>
      <c r="D156" s="13" t="s">
        <v>278</v>
      </c>
      <c r="E156" s="34">
        <v>28</v>
      </c>
      <c r="F156" s="34">
        <v>144722799.05999994</v>
      </c>
    </row>
    <row r="157" spans="1:6">
      <c r="A157" s="23">
        <v>2012</v>
      </c>
      <c r="B157" s="23" t="s">
        <v>2367</v>
      </c>
      <c r="C157" s="23" t="s">
        <v>514</v>
      </c>
      <c r="D157" s="13" t="s">
        <v>289</v>
      </c>
      <c r="E157" s="34">
        <v>3</v>
      </c>
      <c r="F157" s="34">
        <v>5000000</v>
      </c>
    </row>
    <row r="158" spans="1:6">
      <c r="A158" s="23">
        <v>2012</v>
      </c>
      <c r="B158" s="23" t="s">
        <v>2367</v>
      </c>
      <c r="C158" s="23" t="s">
        <v>514</v>
      </c>
      <c r="D158" s="13" t="s">
        <v>280</v>
      </c>
      <c r="E158" s="34">
        <v>2</v>
      </c>
      <c r="F158" s="34">
        <v>6905062.5</v>
      </c>
    </row>
    <row r="159" spans="1:6">
      <c r="A159" s="23">
        <v>2012</v>
      </c>
      <c r="B159" s="23" t="s">
        <v>2367</v>
      </c>
      <c r="C159" s="23" t="s">
        <v>514</v>
      </c>
      <c r="D159" s="13" t="s">
        <v>7316</v>
      </c>
      <c r="E159" s="34">
        <v>216</v>
      </c>
      <c r="F159" s="34">
        <v>677505365.54999995</v>
      </c>
    </row>
    <row r="160" spans="1:6">
      <c r="A160" s="23">
        <v>2012</v>
      </c>
      <c r="B160" s="23" t="s">
        <v>2367</v>
      </c>
      <c r="C160" s="23" t="s">
        <v>514</v>
      </c>
      <c r="D160" s="13" t="s">
        <v>288</v>
      </c>
      <c r="E160" s="34">
        <v>2</v>
      </c>
      <c r="F160" s="34">
        <v>4503750</v>
      </c>
    </row>
    <row r="161" spans="1:6">
      <c r="A161" s="23">
        <v>2013</v>
      </c>
      <c r="B161" s="23" t="s">
        <v>2366</v>
      </c>
      <c r="C161" s="23" t="s">
        <v>1886</v>
      </c>
      <c r="D161" s="13" t="s">
        <v>7230</v>
      </c>
      <c r="E161" s="34">
        <v>1</v>
      </c>
      <c r="F161" s="34">
        <v>4029500</v>
      </c>
    </row>
    <row r="162" spans="1:6">
      <c r="A162" s="23">
        <v>2013</v>
      </c>
      <c r="B162" s="23" t="s">
        <v>2366</v>
      </c>
      <c r="C162" s="23" t="s">
        <v>1886</v>
      </c>
      <c r="D162" s="13" t="s">
        <v>7221</v>
      </c>
      <c r="E162" s="34">
        <v>2</v>
      </c>
      <c r="F162" s="34">
        <v>11765600</v>
      </c>
    </row>
    <row r="163" spans="1:6">
      <c r="A163" s="23">
        <v>2013</v>
      </c>
      <c r="B163" s="23" t="s">
        <v>2366</v>
      </c>
      <c r="C163" s="23" t="s">
        <v>1886</v>
      </c>
      <c r="D163" s="13" t="s">
        <v>269</v>
      </c>
      <c r="E163" s="34">
        <v>45</v>
      </c>
      <c r="F163" s="34">
        <v>203283000</v>
      </c>
    </row>
    <row r="164" spans="1:6">
      <c r="A164" s="23">
        <v>2013</v>
      </c>
      <c r="B164" s="23" t="s">
        <v>2366</v>
      </c>
      <c r="C164" s="23" t="s">
        <v>1886</v>
      </c>
      <c r="D164" s="13" t="s">
        <v>261</v>
      </c>
      <c r="E164" s="34">
        <v>166</v>
      </c>
      <c r="F164" s="34">
        <v>441515975</v>
      </c>
    </row>
    <row r="165" spans="1:6">
      <c r="A165" s="23">
        <v>2013</v>
      </c>
      <c r="B165" s="23" t="s">
        <v>2366</v>
      </c>
      <c r="C165" s="23" t="s">
        <v>1886</v>
      </c>
      <c r="D165" s="13" t="s">
        <v>272</v>
      </c>
      <c r="E165" s="34">
        <v>3</v>
      </c>
      <c r="F165" s="34">
        <v>8802450</v>
      </c>
    </row>
    <row r="166" spans="1:6">
      <c r="A166" s="23">
        <v>2013</v>
      </c>
      <c r="B166" s="23" t="s">
        <v>2366</v>
      </c>
      <c r="C166" s="23" t="s">
        <v>1886</v>
      </c>
      <c r="D166" s="13" t="s">
        <v>3197</v>
      </c>
      <c r="E166" s="34">
        <v>4</v>
      </c>
      <c r="F166" s="34">
        <v>7812400</v>
      </c>
    </row>
    <row r="167" spans="1:6">
      <c r="A167" s="23">
        <v>2013</v>
      </c>
      <c r="B167" s="23" t="s">
        <v>2366</v>
      </c>
      <c r="C167" s="23" t="s">
        <v>1886</v>
      </c>
      <c r="D167" s="13" t="s">
        <v>264</v>
      </c>
      <c r="E167" s="34">
        <v>9</v>
      </c>
      <c r="F167" s="34">
        <v>23552250</v>
      </c>
    </row>
    <row r="168" spans="1:6">
      <c r="A168" s="23">
        <v>2013</v>
      </c>
      <c r="B168" s="23" t="s">
        <v>2366</v>
      </c>
      <c r="C168" s="23" t="s">
        <v>1886</v>
      </c>
      <c r="D168" s="13" t="s">
        <v>262</v>
      </c>
      <c r="E168" s="34">
        <v>5</v>
      </c>
      <c r="F168" s="34">
        <v>21884500</v>
      </c>
    </row>
    <row r="169" spans="1:6">
      <c r="A169" s="23">
        <v>2013</v>
      </c>
      <c r="B169" s="23" t="s">
        <v>2366</v>
      </c>
      <c r="C169" s="23" t="s">
        <v>1886</v>
      </c>
      <c r="D169" s="13" t="s">
        <v>270</v>
      </c>
      <c r="E169" s="34">
        <v>1</v>
      </c>
      <c r="F169" s="34">
        <v>5257996</v>
      </c>
    </row>
    <row r="170" spans="1:6">
      <c r="A170" s="23">
        <v>2013</v>
      </c>
      <c r="B170" s="23" t="s">
        <v>2366</v>
      </c>
      <c r="C170" s="23" t="s">
        <v>1886</v>
      </c>
      <c r="D170" s="13" t="s">
        <v>266</v>
      </c>
      <c r="E170" s="34">
        <v>6</v>
      </c>
      <c r="F170" s="34">
        <v>37577000</v>
      </c>
    </row>
    <row r="171" spans="1:6">
      <c r="A171" s="23">
        <v>2013</v>
      </c>
      <c r="B171" s="23" t="s">
        <v>2366</v>
      </c>
      <c r="C171" s="23" t="s">
        <v>1886</v>
      </c>
      <c r="D171" s="13" t="s">
        <v>274</v>
      </c>
      <c r="E171" s="34">
        <v>1</v>
      </c>
      <c r="F171" s="34">
        <v>3878000</v>
      </c>
    </row>
    <row r="172" spans="1:6">
      <c r="A172" s="23">
        <v>2013</v>
      </c>
      <c r="B172" s="23" t="s">
        <v>2366</v>
      </c>
      <c r="C172" s="23" t="s">
        <v>1886</v>
      </c>
      <c r="D172" s="13" t="s">
        <v>277</v>
      </c>
      <c r="E172" s="34">
        <v>6</v>
      </c>
      <c r="F172" s="34">
        <v>22782500</v>
      </c>
    </row>
    <row r="173" spans="1:6">
      <c r="A173" s="23">
        <v>2013</v>
      </c>
      <c r="B173" s="23" t="s">
        <v>2366</v>
      </c>
      <c r="C173" s="23" t="s">
        <v>1886</v>
      </c>
      <c r="D173" s="13" t="s">
        <v>268</v>
      </c>
      <c r="E173" s="34">
        <v>7</v>
      </c>
      <c r="F173" s="34">
        <v>24269000</v>
      </c>
    </row>
    <row r="174" spans="1:6">
      <c r="A174" s="23">
        <v>2013</v>
      </c>
      <c r="B174" s="23" t="s">
        <v>2366</v>
      </c>
      <c r="C174" s="23" t="s">
        <v>1886</v>
      </c>
      <c r="D174" s="13" t="s">
        <v>7299</v>
      </c>
      <c r="E174" s="34">
        <v>1</v>
      </c>
      <c r="F174" s="34">
        <v>5641300</v>
      </c>
    </row>
    <row r="175" spans="1:6">
      <c r="A175" s="23">
        <v>2013</v>
      </c>
      <c r="B175" s="23" t="s">
        <v>2366</v>
      </c>
      <c r="C175" s="23" t="s">
        <v>1886</v>
      </c>
      <c r="D175" s="13" t="s">
        <v>273</v>
      </c>
      <c r="E175" s="34">
        <v>10</v>
      </c>
      <c r="F175" s="34">
        <v>80238000</v>
      </c>
    </row>
    <row r="176" spans="1:6">
      <c r="A176" s="23">
        <v>2013</v>
      </c>
      <c r="B176" s="23" t="s">
        <v>2366</v>
      </c>
      <c r="C176" s="23" t="s">
        <v>1886</v>
      </c>
      <c r="D176" s="13" t="s">
        <v>271</v>
      </c>
      <c r="E176" s="34">
        <v>2</v>
      </c>
      <c r="F176" s="34">
        <v>8101000</v>
      </c>
    </row>
    <row r="177" spans="1:6">
      <c r="A177" s="23">
        <v>2013</v>
      </c>
      <c r="B177" s="23" t="s">
        <v>2366</v>
      </c>
      <c r="C177" s="23" t="s">
        <v>1886</v>
      </c>
      <c r="D177" s="13" t="s">
        <v>265</v>
      </c>
      <c r="E177" s="34">
        <v>4</v>
      </c>
      <c r="F177" s="34">
        <v>10972733</v>
      </c>
    </row>
    <row r="178" spans="1:6">
      <c r="A178" s="23">
        <v>2013</v>
      </c>
      <c r="B178" s="23" t="s">
        <v>2367</v>
      </c>
      <c r="C178" s="23" t="s">
        <v>1886</v>
      </c>
      <c r="D178" s="13" t="s">
        <v>7230</v>
      </c>
      <c r="E178" s="34">
        <v>1</v>
      </c>
      <c r="F178" s="34">
        <v>4029500</v>
      </c>
    </row>
    <row r="179" spans="1:6">
      <c r="A179" s="23">
        <v>2013</v>
      </c>
      <c r="B179" s="23" t="s">
        <v>2367</v>
      </c>
      <c r="C179" s="23" t="s">
        <v>1886</v>
      </c>
      <c r="D179" s="13" t="s">
        <v>7221</v>
      </c>
      <c r="E179" s="34">
        <v>2</v>
      </c>
      <c r="F179" s="34">
        <v>11765600</v>
      </c>
    </row>
    <row r="180" spans="1:6">
      <c r="A180" s="23">
        <v>2013</v>
      </c>
      <c r="B180" s="23" t="s">
        <v>2367</v>
      </c>
      <c r="C180" s="23" t="s">
        <v>1886</v>
      </c>
      <c r="D180" s="13" t="s">
        <v>269</v>
      </c>
      <c r="E180" s="34">
        <v>41</v>
      </c>
      <c r="F180" s="34">
        <v>194711350</v>
      </c>
    </row>
    <row r="181" spans="1:6">
      <c r="A181" s="23">
        <v>2013</v>
      </c>
      <c r="B181" s="23" t="s">
        <v>2367</v>
      </c>
      <c r="C181" s="23" t="s">
        <v>1886</v>
      </c>
      <c r="D181" s="13" t="s">
        <v>261</v>
      </c>
      <c r="E181" s="34">
        <v>156</v>
      </c>
      <c r="F181" s="34">
        <v>421080405</v>
      </c>
    </row>
    <row r="182" spans="1:6">
      <c r="A182" s="23">
        <v>2013</v>
      </c>
      <c r="B182" s="23" t="s">
        <v>2367</v>
      </c>
      <c r="C182" s="23" t="s">
        <v>1886</v>
      </c>
      <c r="D182" s="13" t="s">
        <v>272</v>
      </c>
      <c r="E182" s="34">
        <v>6</v>
      </c>
      <c r="F182" s="34">
        <v>17514450</v>
      </c>
    </row>
    <row r="183" spans="1:6">
      <c r="A183" s="23">
        <v>2013</v>
      </c>
      <c r="B183" s="23" t="s">
        <v>2367</v>
      </c>
      <c r="C183" s="23" t="s">
        <v>1886</v>
      </c>
      <c r="D183" s="13" t="s">
        <v>3197</v>
      </c>
      <c r="E183" s="34">
        <v>4</v>
      </c>
      <c r="F183" s="34">
        <v>9290800</v>
      </c>
    </row>
    <row r="184" spans="1:6">
      <c r="A184" s="23">
        <v>2013</v>
      </c>
      <c r="B184" s="23" t="s">
        <v>2367</v>
      </c>
      <c r="C184" s="23" t="s">
        <v>1886</v>
      </c>
      <c r="D184" s="13" t="s">
        <v>264</v>
      </c>
      <c r="E184" s="34">
        <v>8</v>
      </c>
      <c r="F184" s="34">
        <v>21736500</v>
      </c>
    </row>
    <row r="185" spans="1:6">
      <c r="A185" s="23">
        <v>2013</v>
      </c>
      <c r="B185" s="23" t="s">
        <v>2367</v>
      </c>
      <c r="C185" s="23" t="s">
        <v>1886</v>
      </c>
      <c r="D185" s="13" t="s">
        <v>262</v>
      </c>
      <c r="E185" s="34">
        <v>5</v>
      </c>
      <c r="F185" s="34">
        <v>26403500</v>
      </c>
    </row>
    <row r="186" spans="1:6">
      <c r="A186" s="23">
        <v>2013</v>
      </c>
      <c r="B186" s="23" t="s">
        <v>2367</v>
      </c>
      <c r="C186" s="23" t="s">
        <v>1886</v>
      </c>
      <c r="D186" s="13" t="s">
        <v>270</v>
      </c>
      <c r="E186" s="34">
        <v>1</v>
      </c>
      <c r="F186" s="34">
        <v>5501339</v>
      </c>
    </row>
    <row r="187" spans="1:6">
      <c r="A187" s="23">
        <v>2013</v>
      </c>
      <c r="B187" s="23" t="s">
        <v>2367</v>
      </c>
      <c r="C187" s="23" t="s">
        <v>1886</v>
      </c>
      <c r="D187" s="13" t="s">
        <v>266</v>
      </c>
      <c r="E187" s="34">
        <v>5</v>
      </c>
      <c r="F187" s="34">
        <v>34830000</v>
      </c>
    </row>
    <row r="188" spans="1:6">
      <c r="A188" s="23">
        <v>2013</v>
      </c>
      <c r="B188" s="23" t="s">
        <v>2367</v>
      </c>
      <c r="C188" s="23" t="s">
        <v>1886</v>
      </c>
      <c r="D188" s="13" t="s">
        <v>274</v>
      </c>
      <c r="E188" s="34">
        <v>1</v>
      </c>
      <c r="F188" s="34">
        <v>3878000</v>
      </c>
    </row>
    <row r="189" spans="1:6">
      <c r="A189" s="23">
        <v>2013</v>
      </c>
      <c r="B189" s="23" t="s">
        <v>2367</v>
      </c>
      <c r="C189" s="23" t="s">
        <v>1886</v>
      </c>
      <c r="D189" s="13" t="s">
        <v>263</v>
      </c>
      <c r="E189" s="34">
        <v>1</v>
      </c>
      <c r="F189" s="34">
        <v>2101000</v>
      </c>
    </row>
    <row r="190" spans="1:6">
      <c r="A190" s="23">
        <v>2013</v>
      </c>
      <c r="B190" s="23" t="s">
        <v>2367</v>
      </c>
      <c r="C190" s="23" t="s">
        <v>1886</v>
      </c>
      <c r="D190" s="13" t="s">
        <v>277</v>
      </c>
      <c r="E190" s="34">
        <v>6</v>
      </c>
      <c r="F190" s="34">
        <v>19622000</v>
      </c>
    </row>
    <row r="191" spans="1:6">
      <c r="A191" s="23">
        <v>2013</v>
      </c>
      <c r="B191" s="23" t="s">
        <v>2367</v>
      </c>
      <c r="C191" s="23" t="s">
        <v>1886</v>
      </c>
      <c r="D191" s="13" t="s">
        <v>268</v>
      </c>
      <c r="E191" s="34">
        <v>9</v>
      </c>
      <c r="F191" s="34">
        <v>28188500</v>
      </c>
    </row>
    <row r="192" spans="1:6">
      <c r="A192" s="23">
        <v>2013</v>
      </c>
      <c r="B192" s="23" t="s">
        <v>2367</v>
      </c>
      <c r="C192" s="23" t="s">
        <v>1886</v>
      </c>
      <c r="D192" s="13" t="s">
        <v>267</v>
      </c>
      <c r="E192" s="34">
        <v>4</v>
      </c>
      <c r="F192" s="34">
        <v>10128500</v>
      </c>
    </row>
    <row r="193" spans="1:6">
      <c r="A193" s="23">
        <v>2013</v>
      </c>
      <c r="B193" s="23" t="s">
        <v>2367</v>
      </c>
      <c r="C193" s="23" t="s">
        <v>1886</v>
      </c>
      <c r="D193" s="13" t="s">
        <v>7299</v>
      </c>
      <c r="E193" s="34">
        <v>1</v>
      </c>
      <c r="F193" s="34">
        <v>5641300</v>
      </c>
    </row>
    <row r="194" spans="1:6">
      <c r="A194" s="23">
        <v>2013</v>
      </c>
      <c r="B194" s="23" t="s">
        <v>2367</v>
      </c>
      <c r="C194" s="23" t="s">
        <v>1886</v>
      </c>
      <c r="D194" s="13" t="s">
        <v>273</v>
      </c>
      <c r="E194" s="34">
        <v>8</v>
      </c>
      <c r="F194" s="34">
        <v>64637000</v>
      </c>
    </row>
    <row r="195" spans="1:6">
      <c r="A195" s="23">
        <v>2013</v>
      </c>
      <c r="B195" s="23" t="s">
        <v>2367</v>
      </c>
      <c r="C195" s="23" t="s">
        <v>1886</v>
      </c>
      <c r="D195" s="13" t="s">
        <v>271</v>
      </c>
      <c r="E195" s="34">
        <v>2</v>
      </c>
      <c r="F195" s="34">
        <v>8101000</v>
      </c>
    </row>
    <row r="196" spans="1:6">
      <c r="A196" s="23">
        <v>2013</v>
      </c>
      <c r="B196" s="23" t="s">
        <v>2367</v>
      </c>
      <c r="C196" s="23" t="s">
        <v>1886</v>
      </c>
      <c r="D196" s="13" t="s">
        <v>265</v>
      </c>
      <c r="E196" s="34">
        <v>6</v>
      </c>
      <c r="F196" s="34">
        <v>16997400</v>
      </c>
    </row>
    <row r="197" spans="1:6">
      <c r="A197" s="23">
        <v>2013</v>
      </c>
      <c r="B197" s="23" t="s">
        <v>2366</v>
      </c>
      <c r="C197" s="23" t="s">
        <v>514</v>
      </c>
      <c r="D197" s="13" t="s">
        <v>962</v>
      </c>
      <c r="E197" s="34">
        <v>5</v>
      </c>
      <c r="F197" s="34">
        <v>35548472.906403936</v>
      </c>
    </row>
    <row r="198" spans="1:6">
      <c r="A198" s="23">
        <v>2013</v>
      </c>
      <c r="B198" s="23" t="s">
        <v>2366</v>
      </c>
      <c r="C198" s="23" t="s">
        <v>514</v>
      </c>
      <c r="D198" s="13" t="s">
        <v>287</v>
      </c>
      <c r="E198" s="34">
        <v>2</v>
      </c>
      <c r="F198" s="34">
        <v>3123620</v>
      </c>
    </row>
    <row r="199" spans="1:6">
      <c r="A199" s="23">
        <v>2013</v>
      </c>
      <c r="B199" s="23" t="s">
        <v>2366</v>
      </c>
      <c r="C199" s="23" t="s">
        <v>514</v>
      </c>
      <c r="D199" s="13" t="s">
        <v>293</v>
      </c>
      <c r="E199" s="34">
        <v>4</v>
      </c>
      <c r="F199" s="34">
        <v>12361379</v>
      </c>
    </row>
    <row r="200" spans="1:6">
      <c r="A200" s="23">
        <v>2013</v>
      </c>
      <c r="B200" s="23" t="s">
        <v>2366</v>
      </c>
      <c r="C200" s="23" t="s">
        <v>514</v>
      </c>
      <c r="D200" s="13" t="s">
        <v>292</v>
      </c>
      <c r="E200" s="34">
        <v>5</v>
      </c>
      <c r="F200" s="34">
        <v>11271391</v>
      </c>
    </row>
    <row r="201" spans="1:6">
      <c r="A201" s="23">
        <v>2013</v>
      </c>
      <c r="B201" s="23" t="s">
        <v>2366</v>
      </c>
      <c r="C201" s="23" t="s">
        <v>514</v>
      </c>
      <c r="D201" s="13" t="s">
        <v>286</v>
      </c>
      <c r="E201" s="34">
        <v>3</v>
      </c>
      <c r="F201" s="34">
        <v>2069298.75</v>
      </c>
    </row>
    <row r="202" spans="1:6">
      <c r="A202" s="23">
        <v>2013</v>
      </c>
      <c r="B202" s="23" t="s">
        <v>2366</v>
      </c>
      <c r="C202" s="23" t="s">
        <v>514</v>
      </c>
      <c r="D202" s="13" t="s">
        <v>279</v>
      </c>
      <c r="E202" s="34">
        <v>7</v>
      </c>
      <c r="F202" s="34">
        <v>15140881</v>
      </c>
    </row>
    <row r="203" spans="1:6">
      <c r="A203" s="23">
        <v>2013</v>
      </c>
      <c r="B203" s="23" t="s">
        <v>2366</v>
      </c>
      <c r="C203" s="23" t="s">
        <v>514</v>
      </c>
      <c r="D203" s="13" t="s">
        <v>285</v>
      </c>
      <c r="E203" s="34">
        <v>15</v>
      </c>
      <c r="F203" s="34">
        <v>43125000</v>
      </c>
    </row>
    <row r="204" spans="1:6">
      <c r="A204" s="23">
        <v>2013</v>
      </c>
      <c r="B204" s="23" t="s">
        <v>2366</v>
      </c>
      <c r="C204" s="23" t="s">
        <v>514</v>
      </c>
      <c r="D204" s="13" t="s">
        <v>7301</v>
      </c>
      <c r="E204" s="34">
        <v>4</v>
      </c>
      <c r="F204" s="34">
        <v>12361379</v>
      </c>
    </row>
    <row r="205" spans="1:6">
      <c r="A205" s="23">
        <v>2013</v>
      </c>
      <c r="B205" s="23" t="s">
        <v>2366</v>
      </c>
      <c r="C205" s="23" t="s">
        <v>514</v>
      </c>
      <c r="D205" s="13" t="s">
        <v>290</v>
      </c>
      <c r="E205" s="34">
        <v>1</v>
      </c>
      <c r="F205" s="34">
        <v>3403755</v>
      </c>
    </row>
    <row r="206" spans="1:6">
      <c r="A206" s="23">
        <v>2013</v>
      </c>
      <c r="B206" s="23" t="s">
        <v>2366</v>
      </c>
      <c r="C206" s="23" t="s">
        <v>514</v>
      </c>
      <c r="D206" s="13" t="s">
        <v>7302</v>
      </c>
      <c r="E206" s="34">
        <v>1</v>
      </c>
      <c r="F206" s="34">
        <v>3046819</v>
      </c>
    </row>
    <row r="207" spans="1:6">
      <c r="A207" s="23">
        <v>2013</v>
      </c>
      <c r="B207" s="23" t="s">
        <v>2366</v>
      </c>
      <c r="C207" s="23" t="s">
        <v>514</v>
      </c>
      <c r="D207" s="13" t="s">
        <v>291</v>
      </c>
      <c r="E207" s="34">
        <v>1</v>
      </c>
      <c r="F207" s="34">
        <v>2616122</v>
      </c>
    </row>
    <row r="208" spans="1:6">
      <c r="A208" s="23">
        <v>2013</v>
      </c>
      <c r="B208" s="23" t="s">
        <v>2366</v>
      </c>
      <c r="C208" s="23" t="s">
        <v>514</v>
      </c>
      <c r="D208" s="13" t="s">
        <v>278</v>
      </c>
      <c r="E208" s="34">
        <v>25</v>
      </c>
      <c r="F208" s="34">
        <v>129976945.81280787</v>
      </c>
    </row>
    <row r="209" spans="1:6">
      <c r="A209" s="23">
        <v>2013</v>
      </c>
      <c r="B209" s="23" t="s">
        <v>2366</v>
      </c>
      <c r="C209" s="23" t="s">
        <v>514</v>
      </c>
      <c r="D209" s="13" t="s">
        <v>280</v>
      </c>
      <c r="E209" s="34">
        <v>2</v>
      </c>
      <c r="F209" s="34">
        <v>6592924</v>
      </c>
    </row>
    <row r="210" spans="1:6">
      <c r="A210" s="23">
        <v>2013</v>
      </c>
      <c r="B210" s="23" t="s">
        <v>2366</v>
      </c>
      <c r="C210" s="23" t="s">
        <v>514</v>
      </c>
      <c r="D210" s="13" t="s">
        <v>294</v>
      </c>
      <c r="E210" s="34">
        <v>4</v>
      </c>
      <c r="F210" s="34">
        <v>12361379</v>
      </c>
    </row>
    <row r="211" spans="1:6">
      <c r="A211" s="23">
        <v>2013</v>
      </c>
      <c r="B211" s="23" t="s">
        <v>2366</v>
      </c>
      <c r="C211" s="23" t="s">
        <v>514</v>
      </c>
      <c r="D211" s="13" t="s">
        <v>7316</v>
      </c>
      <c r="E211" s="34">
        <v>197</v>
      </c>
      <c r="F211" s="34">
        <v>732750048.22536945</v>
      </c>
    </row>
    <row r="212" spans="1:6">
      <c r="A212" s="23">
        <v>2013</v>
      </c>
      <c r="B212" s="23" t="s">
        <v>2366</v>
      </c>
      <c r="C212" s="23" t="s">
        <v>514</v>
      </c>
      <c r="D212" s="13" t="s">
        <v>288</v>
      </c>
      <c r="E212" s="34">
        <v>2</v>
      </c>
      <c r="F212" s="34">
        <v>5302620</v>
      </c>
    </row>
    <row r="213" spans="1:6">
      <c r="A213" s="23">
        <v>2013</v>
      </c>
      <c r="B213" s="23" t="s">
        <v>2367</v>
      </c>
      <c r="C213" s="23" t="s">
        <v>514</v>
      </c>
      <c r="D213" s="13" t="s">
        <v>962</v>
      </c>
      <c r="E213" s="34">
        <v>4</v>
      </c>
      <c r="F213" s="34">
        <v>29950147.783251233</v>
      </c>
    </row>
    <row r="214" spans="1:6">
      <c r="A214" s="23">
        <v>2013</v>
      </c>
      <c r="B214" s="23" t="s">
        <v>2367</v>
      </c>
      <c r="C214" s="23" t="s">
        <v>514</v>
      </c>
      <c r="D214" s="13" t="s">
        <v>297</v>
      </c>
      <c r="E214" s="34">
        <v>1</v>
      </c>
      <c r="F214" s="34">
        <v>2609267.5615763599</v>
      </c>
    </row>
    <row r="215" spans="1:6">
      <c r="A215" s="23">
        <v>2013</v>
      </c>
      <c r="B215" s="23" t="s">
        <v>2367</v>
      </c>
      <c r="C215" s="23" t="s">
        <v>514</v>
      </c>
      <c r="D215" s="13" t="s">
        <v>287</v>
      </c>
      <c r="E215" s="34">
        <v>1</v>
      </c>
      <c r="F215" s="34">
        <v>1784925</v>
      </c>
    </row>
    <row r="216" spans="1:6">
      <c r="A216" s="23">
        <v>2013</v>
      </c>
      <c r="B216" s="23" t="s">
        <v>2367</v>
      </c>
      <c r="C216" s="23" t="s">
        <v>514</v>
      </c>
      <c r="D216" s="13" t="s">
        <v>293</v>
      </c>
      <c r="E216" s="34">
        <v>3</v>
      </c>
      <c r="F216" s="34">
        <v>6942955</v>
      </c>
    </row>
    <row r="217" spans="1:6">
      <c r="A217" s="23">
        <v>2013</v>
      </c>
      <c r="B217" s="23" t="s">
        <v>2367</v>
      </c>
      <c r="C217" s="23" t="s">
        <v>514</v>
      </c>
      <c r="D217" s="13" t="s">
        <v>292</v>
      </c>
      <c r="E217" s="34">
        <v>4</v>
      </c>
      <c r="F217" s="34">
        <v>10972716.000000041</v>
      </c>
    </row>
    <row r="218" spans="1:6">
      <c r="A218" s="23">
        <v>2013</v>
      </c>
      <c r="B218" s="23" t="s">
        <v>2367</v>
      </c>
      <c r="C218" s="23" t="s">
        <v>514</v>
      </c>
      <c r="D218" s="13" t="s">
        <v>286</v>
      </c>
      <c r="E218" s="34">
        <v>1</v>
      </c>
      <c r="F218" s="34">
        <v>778005</v>
      </c>
    </row>
    <row r="219" spans="1:6">
      <c r="A219" s="23">
        <v>2013</v>
      </c>
      <c r="B219" s="23" t="s">
        <v>2367</v>
      </c>
      <c r="C219" s="23" t="s">
        <v>514</v>
      </c>
      <c r="D219" s="13" t="s">
        <v>279</v>
      </c>
      <c r="E219" s="34">
        <v>5</v>
      </c>
      <c r="F219" s="34">
        <v>11162611</v>
      </c>
    </row>
    <row r="220" spans="1:6">
      <c r="A220" s="23">
        <v>2013</v>
      </c>
      <c r="B220" s="23" t="s">
        <v>2367</v>
      </c>
      <c r="C220" s="23" t="s">
        <v>514</v>
      </c>
      <c r="D220" s="13" t="s">
        <v>285</v>
      </c>
      <c r="E220" s="34">
        <v>17</v>
      </c>
      <c r="F220" s="34">
        <v>48375000</v>
      </c>
    </row>
    <row r="221" spans="1:6">
      <c r="A221" s="23">
        <v>2013</v>
      </c>
      <c r="B221" s="23" t="s">
        <v>2367</v>
      </c>
      <c r="C221" s="23" t="s">
        <v>514</v>
      </c>
      <c r="D221" s="13" t="s">
        <v>7301</v>
      </c>
      <c r="E221" s="34">
        <v>3</v>
      </c>
      <c r="F221" s="34">
        <v>6942955</v>
      </c>
    </row>
    <row r="222" spans="1:6">
      <c r="A222" s="23">
        <v>2013</v>
      </c>
      <c r="B222" s="23" t="s">
        <v>2367</v>
      </c>
      <c r="C222" s="23" t="s">
        <v>514</v>
      </c>
      <c r="D222" s="13" t="s">
        <v>290</v>
      </c>
      <c r="E222" s="34">
        <v>1</v>
      </c>
      <c r="F222" s="34">
        <v>3504360</v>
      </c>
    </row>
    <row r="223" spans="1:6">
      <c r="A223" s="23">
        <v>2013</v>
      </c>
      <c r="B223" s="23" t="s">
        <v>2367</v>
      </c>
      <c r="C223" s="23" t="s">
        <v>514</v>
      </c>
      <c r="D223" s="13" t="s">
        <v>7302</v>
      </c>
      <c r="E223" s="34">
        <v>2</v>
      </c>
      <c r="F223" s="34">
        <v>5490740</v>
      </c>
    </row>
    <row r="224" spans="1:6">
      <c r="A224" s="23">
        <v>2013</v>
      </c>
      <c r="B224" s="23" t="s">
        <v>2367</v>
      </c>
      <c r="C224" s="23" t="s">
        <v>514</v>
      </c>
      <c r="D224" s="13" t="s">
        <v>291</v>
      </c>
      <c r="E224" s="34">
        <v>1</v>
      </c>
      <c r="F224" s="34">
        <v>2552315</v>
      </c>
    </row>
    <row r="225" spans="1:6">
      <c r="A225" s="23">
        <v>2013</v>
      </c>
      <c r="B225" s="23" t="s">
        <v>2367</v>
      </c>
      <c r="C225" s="23" t="s">
        <v>514</v>
      </c>
      <c r="D225" s="13" t="s">
        <v>278</v>
      </c>
      <c r="E225" s="34">
        <v>22</v>
      </c>
      <c r="F225" s="34">
        <v>116714433.49753696</v>
      </c>
    </row>
    <row r="226" spans="1:6">
      <c r="A226" s="23">
        <v>2013</v>
      </c>
      <c r="B226" s="23" t="s">
        <v>2367</v>
      </c>
      <c r="C226" s="23" t="s">
        <v>514</v>
      </c>
      <c r="D226" s="13" t="s">
        <v>280</v>
      </c>
      <c r="E226" s="34">
        <v>2</v>
      </c>
      <c r="F226" s="34">
        <v>6592924</v>
      </c>
    </row>
    <row r="227" spans="1:6">
      <c r="A227" s="23">
        <v>2013</v>
      </c>
      <c r="B227" s="23" t="s">
        <v>2367</v>
      </c>
      <c r="C227" s="23" t="s">
        <v>514</v>
      </c>
      <c r="D227" s="13" t="s">
        <v>294</v>
      </c>
      <c r="E227" s="34">
        <v>3</v>
      </c>
      <c r="F227" s="34">
        <v>6942955</v>
      </c>
    </row>
    <row r="228" spans="1:6">
      <c r="A228" s="23">
        <v>2013</v>
      </c>
      <c r="B228" s="23" t="s">
        <v>2367</v>
      </c>
      <c r="C228" s="23" t="s">
        <v>514</v>
      </c>
      <c r="D228" s="13" t="s">
        <v>7316</v>
      </c>
      <c r="E228" s="34">
        <v>194</v>
      </c>
      <c r="F228" s="34">
        <v>704904508</v>
      </c>
    </row>
    <row r="229" spans="1:6">
      <c r="A229" s="23">
        <v>2013</v>
      </c>
      <c r="B229" s="23" t="s">
        <v>2367</v>
      </c>
      <c r="C229" s="23" t="s">
        <v>514</v>
      </c>
      <c r="D229" s="13" t="s">
        <v>288</v>
      </c>
      <c r="E229" s="34">
        <v>2</v>
      </c>
      <c r="F229" s="34">
        <v>5829000</v>
      </c>
    </row>
    <row r="230" spans="1:6">
      <c r="A230" s="23">
        <v>2014</v>
      </c>
      <c r="B230" s="23" t="s">
        <v>2366</v>
      </c>
      <c r="C230" s="23" t="s">
        <v>1886</v>
      </c>
      <c r="D230" s="13" t="s">
        <v>7205</v>
      </c>
      <c r="E230" s="34">
        <v>42</v>
      </c>
      <c r="F230" s="34">
        <v>158265500</v>
      </c>
    </row>
    <row r="231" spans="1:6">
      <c r="A231" s="23">
        <v>2014</v>
      </c>
      <c r="B231" s="23" t="s">
        <v>2366</v>
      </c>
      <c r="C231" s="23" t="s">
        <v>1886</v>
      </c>
      <c r="D231" s="13" t="s">
        <v>7206</v>
      </c>
      <c r="E231" s="34">
        <v>36</v>
      </c>
      <c r="F231" s="34">
        <v>283620000</v>
      </c>
    </row>
    <row r="232" spans="1:6">
      <c r="A232" s="23">
        <v>2014</v>
      </c>
      <c r="B232" s="23" t="s">
        <v>2366</v>
      </c>
      <c r="C232" s="23" t="s">
        <v>1886</v>
      </c>
      <c r="D232" s="13" t="s">
        <v>7207</v>
      </c>
      <c r="E232" s="34">
        <v>97</v>
      </c>
      <c r="F232" s="34">
        <v>861735200</v>
      </c>
    </row>
    <row r="233" spans="1:6">
      <c r="A233" s="23">
        <v>2014</v>
      </c>
      <c r="B233" s="23" t="s">
        <v>2366</v>
      </c>
      <c r="C233" s="23" t="s">
        <v>1886</v>
      </c>
      <c r="D233" s="13" t="s">
        <v>7208</v>
      </c>
      <c r="E233" s="34">
        <v>5</v>
      </c>
      <c r="F233" s="34">
        <v>36192000</v>
      </c>
    </row>
    <row r="234" spans="1:6">
      <c r="A234" s="23">
        <v>2014</v>
      </c>
      <c r="B234" s="23" t="s">
        <v>2366</v>
      </c>
      <c r="C234" s="23" t="s">
        <v>1886</v>
      </c>
      <c r="D234" s="13" t="s">
        <v>7209</v>
      </c>
      <c r="E234" s="34">
        <v>2</v>
      </c>
      <c r="F234" s="34">
        <v>8324000</v>
      </c>
    </row>
    <row r="235" spans="1:6">
      <c r="A235" s="23">
        <v>2014</v>
      </c>
      <c r="B235" s="23" t="s">
        <v>2366</v>
      </c>
      <c r="C235" s="23" t="s">
        <v>1886</v>
      </c>
      <c r="D235" s="13" t="s">
        <v>7210</v>
      </c>
      <c r="E235" s="34">
        <v>37</v>
      </c>
      <c r="F235" s="34">
        <v>201069500</v>
      </c>
    </row>
    <row r="236" spans="1:6">
      <c r="A236" s="23">
        <v>2014</v>
      </c>
      <c r="B236" s="23" t="s">
        <v>2366</v>
      </c>
      <c r="C236" s="23" t="s">
        <v>1886</v>
      </c>
      <c r="D236" s="13" t="s">
        <v>7211</v>
      </c>
      <c r="E236" s="34">
        <v>3</v>
      </c>
      <c r="F236" s="34">
        <v>20069600</v>
      </c>
    </row>
    <row r="237" spans="1:6">
      <c r="A237" s="23">
        <v>2014</v>
      </c>
      <c r="B237" s="23" t="s">
        <v>2366</v>
      </c>
      <c r="C237" s="23" t="s">
        <v>1886</v>
      </c>
      <c r="D237" s="13" t="s">
        <v>7212</v>
      </c>
      <c r="E237" s="34">
        <v>6</v>
      </c>
      <c r="F237" s="34">
        <v>25043295</v>
      </c>
    </row>
    <row r="238" spans="1:6">
      <c r="A238" s="23">
        <v>2014</v>
      </c>
      <c r="B238" s="23" t="s">
        <v>2366</v>
      </c>
      <c r="C238" s="23" t="s">
        <v>1886</v>
      </c>
      <c r="D238" s="13" t="s">
        <v>7213</v>
      </c>
      <c r="E238" s="34">
        <v>8</v>
      </c>
      <c r="F238" s="34">
        <v>69161000</v>
      </c>
    </row>
    <row r="239" spans="1:6">
      <c r="A239" s="23">
        <v>2014</v>
      </c>
      <c r="B239" s="23" t="s">
        <v>2366</v>
      </c>
      <c r="C239" s="23" t="s">
        <v>1886</v>
      </c>
      <c r="D239" s="13" t="s">
        <v>7214</v>
      </c>
      <c r="E239" s="34">
        <v>9</v>
      </c>
      <c r="F239" s="34">
        <v>76018000</v>
      </c>
    </row>
    <row r="240" spans="1:6">
      <c r="A240" s="23">
        <v>2014</v>
      </c>
      <c r="B240" s="23" t="s">
        <v>2366</v>
      </c>
      <c r="C240" s="23" t="s">
        <v>1886</v>
      </c>
      <c r="D240" s="13" t="s">
        <v>7215</v>
      </c>
      <c r="E240" s="34">
        <v>1</v>
      </c>
      <c r="F240" s="34">
        <v>6036100</v>
      </c>
    </row>
    <row r="241" spans="1:6">
      <c r="A241" s="23">
        <v>2014</v>
      </c>
      <c r="B241" s="23" t="s">
        <v>2366</v>
      </c>
      <c r="C241" s="23" t="s">
        <v>1886</v>
      </c>
      <c r="D241" s="13" t="s">
        <v>7216</v>
      </c>
      <c r="E241" s="34">
        <v>13</v>
      </c>
      <c r="F241" s="34">
        <v>70953400</v>
      </c>
    </row>
    <row r="242" spans="1:6">
      <c r="A242" s="23">
        <v>2014</v>
      </c>
      <c r="B242" s="23" t="s">
        <v>2366</v>
      </c>
      <c r="C242" s="23" t="s">
        <v>1886</v>
      </c>
      <c r="D242" s="13" t="s">
        <v>7217</v>
      </c>
      <c r="E242" s="34">
        <v>1</v>
      </c>
      <c r="F242" s="34">
        <v>2935935</v>
      </c>
    </row>
    <row r="243" spans="1:6">
      <c r="A243" s="23">
        <v>2014</v>
      </c>
      <c r="B243" s="23" t="s">
        <v>2366</v>
      </c>
      <c r="C243" s="23" t="s">
        <v>1886</v>
      </c>
      <c r="D243" s="13" t="s">
        <v>7218</v>
      </c>
      <c r="E243" s="34">
        <v>6</v>
      </c>
      <c r="F243" s="34">
        <v>15998250</v>
      </c>
    </row>
    <row r="244" spans="1:6">
      <c r="A244" s="23">
        <v>2014</v>
      </c>
      <c r="B244" s="23" t="s">
        <v>2366</v>
      </c>
      <c r="C244" s="23" t="s">
        <v>1886</v>
      </c>
      <c r="D244" s="13" t="s">
        <v>7219</v>
      </c>
      <c r="E244" s="34">
        <v>3</v>
      </c>
      <c r="F244" s="34">
        <v>22360500</v>
      </c>
    </row>
    <row r="245" spans="1:6">
      <c r="A245" s="23">
        <v>2014</v>
      </c>
      <c r="B245" s="23" t="s">
        <v>2366</v>
      </c>
      <c r="C245" s="23" t="s">
        <v>1886</v>
      </c>
      <c r="D245" s="13" t="s">
        <v>7220</v>
      </c>
      <c r="E245" s="34">
        <v>1</v>
      </c>
      <c r="F245" s="34">
        <v>2248000</v>
      </c>
    </row>
    <row r="246" spans="1:6">
      <c r="A246" s="23">
        <v>2014</v>
      </c>
      <c r="B246" s="23" t="s">
        <v>2366</v>
      </c>
      <c r="C246" s="23" t="s">
        <v>1886</v>
      </c>
      <c r="D246" s="13" t="s">
        <v>7221</v>
      </c>
      <c r="E246" s="34">
        <v>2</v>
      </c>
      <c r="F246" s="34">
        <v>12588800</v>
      </c>
    </row>
    <row r="247" spans="1:6">
      <c r="A247" s="23">
        <v>2014</v>
      </c>
      <c r="B247" s="23" t="s">
        <v>2366</v>
      </c>
      <c r="C247" s="23" t="s">
        <v>1886</v>
      </c>
      <c r="D247" s="13" t="s">
        <v>7222</v>
      </c>
      <c r="E247" s="34">
        <v>4</v>
      </c>
      <c r="F247" s="34">
        <v>10336800</v>
      </c>
    </row>
    <row r="248" spans="1:6">
      <c r="A248" s="23">
        <v>2014</v>
      </c>
      <c r="B248" s="23" t="s">
        <v>2366</v>
      </c>
      <c r="C248" s="23" t="s">
        <v>1886</v>
      </c>
      <c r="D248" s="13" t="s">
        <v>1929</v>
      </c>
      <c r="E248" s="34">
        <v>2</v>
      </c>
      <c r="F248" s="34">
        <v>3448250</v>
      </c>
    </row>
    <row r="249" spans="1:6">
      <c r="A249" s="23">
        <v>2014</v>
      </c>
      <c r="B249" s="23" t="s">
        <v>2366</v>
      </c>
      <c r="C249" s="23" t="s">
        <v>1886</v>
      </c>
      <c r="D249" s="13" t="s">
        <v>7223</v>
      </c>
      <c r="E249" s="34">
        <v>54</v>
      </c>
      <c r="F249" s="34">
        <v>216005620</v>
      </c>
    </row>
    <row r="250" spans="1:6">
      <c r="A250" s="23">
        <v>2014</v>
      </c>
      <c r="B250" s="23" t="s">
        <v>2366</v>
      </c>
      <c r="C250" s="23" t="s">
        <v>1886</v>
      </c>
      <c r="D250" s="13" t="s">
        <v>1927</v>
      </c>
      <c r="E250" s="34">
        <v>4</v>
      </c>
      <c r="F250" s="34">
        <v>24216800</v>
      </c>
    </row>
    <row r="251" spans="1:6">
      <c r="A251" s="23">
        <v>2014</v>
      </c>
      <c r="B251" s="23" t="s">
        <v>2366</v>
      </c>
      <c r="C251" s="23" t="s">
        <v>1886</v>
      </c>
      <c r="D251" s="13" t="s">
        <v>7224</v>
      </c>
      <c r="E251" s="34">
        <v>2</v>
      </c>
      <c r="F251" s="34">
        <v>8668000</v>
      </c>
    </row>
    <row r="252" spans="1:6">
      <c r="A252" s="23">
        <v>2014</v>
      </c>
      <c r="B252" s="23" t="s">
        <v>2366</v>
      </c>
      <c r="C252" s="23" t="s">
        <v>1886</v>
      </c>
      <c r="D252" s="13" t="s">
        <v>7225</v>
      </c>
      <c r="E252" s="34">
        <v>6</v>
      </c>
      <c r="F252" s="34">
        <v>20995000</v>
      </c>
    </row>
    <row r="253" spans="1:6">
      <c r="A253" s="23">
        <v>2014</v>
      </c>
      <c r="B253" s="23" t="s">
        <v>2366</v>
      </c>
      <c r="C253" s="23" t="s">
        <v>1886</v>
      </c>
      <c r="D253" s="13" t="s">
        <v>7226</v>
      </c>
      <c r="E253" s="34">
        <v>157</v>
      </c>
      <c r="F253" s="34">
        <v>460904684</v>
      </c>
    </row>
    <row r="254" spans="1:6">
      <c r="A254" s="23">
        <v>2014</v>
      </c>
      <c r="B254" s="23" t="s">
        <v>2366</v>
      </c>
      <c r="C254" s="23" t="s">
        <v>1886</v>
      </c>
      <c r="D254" s="13" t="s">
        <v>7227</v>
      </c>
      <c r="E254" s="34">
        <v>8</v>
      </c>
      <c r="F254" s="34">
        <v>71581000</v>
      </c>
    </row>
    <row r="255" spans="1:6">
      <c r="A255" s="23">
        <v>2014</v>
      </c>
      <c r="B255" s="23" t="s">
        <v>2366</v>
      </c>
      <c r="C255" s="23" t="s">
        <v>1886</v>
      </c>
      <c r="D255" s="13" t="s">
        <v>7228</v>
      </c>
      <c r="E255" s="34">
        <v>39</v>
      </c>
      <c r="F255" s="34">
        <v>155039500</v>
      </c>
    </row>
    <row r="256" spans="1:6">
      <c r="A256" s="23">
        <v>2014</v>
      </c>
      <c r="B256" s="23" t="s">
        <v>2367</v>
      </c>
      <c r="C256" s="23" t="s">
        <v>1886</v>
      </c>
      <c r="D256" s="13" t="s">
        <v>7205</v>
      </c>
      <c r="E256" s="34">
        <v>47</v>
      </c>
      <c r="F256" s="34">
        <v>179133920</v>
      </c>
    </row>
    <row r="257" spans="1:6">
      <c r="A257" s="23">
        <v>2014</v>
      </c>
      <c r="B257" s="23" t="s">
        <v>2367</v>
      </c>
      <c r="C257" s="23" t="s">
        <v>1886</v>
      </c>
      <c r="D257" s="13" t="s">
        <v>7206</v>
      </c>
      <c r="E257" s="34">
        <v>38</v>
      </c>
      <c r="F257" s="34">
        <v>299082400</v>
      </c>
    </row>
    <row r="258" spans="1:6">
      <c r="A258" s="23">
        <v>2014</v>
      </c>
      <c r="B258" s="23" t="s">
        <v>2367</v>
      </c>
      <c r="C258" s="23" t="s">
        <v>1886</v>
      </c>
      <c r="D258" s="13" t="s">
        <v>7207</v>
      </c>
      <c r="E258" s="34">
        <v>101</v>
      </c>
      <c r="F258" s="34">
        <v>897419840</v>
      </c>
    </row>
    <row r="259" spans="1:6">
      <c r="A259" s="23">
        <v>2014</v>
      </c>
      <c r="B259" s="23" t="s">
        <v>2367</v>
      </c>
      <c r="C259" s="23" t="s">
        <v>1886</v>
      </c>
      <c r="D259" s="13" t="s">
        <v>7208</v>
      </c>
      <c r="E259" s="34">
        <v>7</v>
      </c>
      <c r="F259" s="34">
        <v>46532800</v>
      </c>
    </row>
    <row r="260" spans="1:6">
      <c r="A260" s="23">
        <v>2014</v>
      </c>
      <c r="B260" s="23" t="s">
        <v>2367</v>
      </c>
      <c r="C260" s="23" t="s">
        <v>1886</v>
      </c>
      <c r="D260" s="13" t="s">
        <v>7209</v>
      </c>
      <c r="E260" s="34">
        <v>2</v>
      </c>
      <c r="F260" s="34">
        <v>8324000</v>
      </c>
    </row>
    <row r="261" spans="1:6">
      <c r="A261" s="23">
        <v>2014</v>
      </c>
      <c r="B261" s="23" t="s">
        <v>2367</v>
      </c>
      <c r="C261" s="23" t="s">
        <v>1886</v>
      </c>
      <c r="D261" s="13" t="s">
        <v>7229</v>
      </c>
      <c r="E261" s="34">
        <v>10</v>
      </c>
      <c r="F261" s="34">
        <v>120222556</v>
      </c>
    </row>
    <row r="262" spans="1:6">
      <c r="A262" s="23">
        <v>2014</v>
      </c>
      <c r="B262" s="23" t="s">
        <v>2367</v>
      </c>
      <c r="C262" s="23" t="s">
        <v>1886</v>
      </c>
      <c r="D262" s="13" t="s">
        <v>7210</v>
      </c>
      <c r="E262" s="34">
        <v>33</v>
      </c>
      <c r="F262" s="34">
        <v>167654350</v>
      </c>
    </row>
    <row r="263" spans="1:6">
      <c r="A263" s="23">
        <v>2014</v>
      </c>
      <c r="B263" s="23" t="s">
        <v>2367</v>
      </c>
      <c r="C263" s="23" t="s">
        <v>1886</v>
      </c>
      <c r="D263" s="13" t="s">
        <v>7211</v>
      </c>
      <c r="E263" s="34">
        <v>3</v>
      </c>
      <c r="F263" s="34">
        <v>20069600</v>
      </c>
    </row>
    <row r="264" spans="1:6">
      <c r="A264" s="23">
        <v>2014</v>
      </c>
      <c r="B264" s="23" t="s">
        <v>2367</v>
      </c>
      <c r="C264" s="23" t="s">
        <v>1886</v>
      </c>
      <c r="D264" s="13" t="s">
        <v>7212</v>
      </c>
      <c r="E264" s="34">
        <v>5</v>
      </c>
      <c r="F264" s="34">
        <v>21906975</v>
      </c>
    </row>
    <row r="265" spans="1:6">
      <c r="A265" s="23">
        <v>2014</v>
      </c>
      <c r="B265" s="23" t="s">
        <v>2367</v>
      </c>
      <c r="C265" s="23" t="s">
        <v>1886</v>
      </c>
      <c r="D265" s="13" t="s">
        <v>7230</v>
      </c>
      <c r="E265" s="34">
        <v>23</v>
      </c>
      <c r="F265" s="34">
        <v>41398075</v>
      </c>
    </row>
    <row r="266" spans="1:6">
      <c r="A266" s="23">
        <v>2014</v>
      </c>
      <c r="B266" s="23" t="s">
        <v>2367</v>
      </c>
      <c r="C266" s="23" t="s">
        <v>1886</v>
      </c>
      <c r="D266" s="13" t="s">
        <v>7213</v>
      </c>
      <c r="E266" s="34">
        <v>9</v>
      </c>
      <c r="F266" s="34">
        <v>77029000</v>
      </c>
    </row>
    <row r="267" spans="1:6">
      <c r="A267" s="23">
        <v>2014</v>
      </c>
      <c r="B267" s="23" t="s">
        <v>2367</v>
      </c>
      <c r="C267" s="23" t="s">
        <v>1886</v>
      </c>
      <c r="D267" s="13" t="s">
        <v>7214</v>
      </c>
      <c r="E267" s="34">
        <v>8</v>
      </c>
      <c r="F267" s="34">
        <v>67430000</v>
      </c>
    </row>
    <row r="268" spans="1:6">
      <c r="A268" s="23">
        <v>2014</v>
      </c>
      <c r="B268" s="23" t="s">
        <v>2367</v>
      </c>
      <c r="C268" s="23" t="s">
        <v>1886</v>
      </c>
      <c r="D268" s="13" t="s">
        <v>7215</v>
      </c>
      <c r="E268" s="34">
        <v>1</v>
      </c>
      <c r="F268" s="34">
        <v>6036100</v>
      </c>
    </row>
    <row r="269" spans="1:6">
      <c r="A269" s="23">
        <v>2014</v>
      </c>
      <c r="B269" s="23" t="s">
        <v>2367</v>
      </c>
      <c r="C269" s="23" t="s">
        <v>1886</v>
      </c>
      <c r="D269" s="13" t="s">
        <v>7216</v>
      </c>
      <c r="E269" s="34">
        <v>25</v>
      </c>
      <c r="F269" s="34">
        <v>140582400</v>
      </c>
    </row>
    <row r="270" spans="1:6">
      <c r="A270" s="23">
        <v>2014</v>
      </c>
      <c r="B270" s="23" t="s">
        <v>2367</v>
      </c>
      <c r="C270" s="23" t="s">
        <v>1886</v>
      </c>
      <c r="D270" s="13" t="s">
        <v>7217</v>
      </c>
      <c r="E270" s="34">
        <v>2</v>
      </c>
      <c r="F270" s="34">
        <v>4178065</v>
      </c>
    </row>
    <row r="271" spans="1:6">
      <c r="A271" s="23">
        <v>2014</v>
      </c>
      <c r="B271" s="23" t="s">
        <v>2367</v>
      </c>
      <c r="C271" s="23" t="s">
        <v>1886</v>
      </c>
      <c r="D271" s="13" t="s">
        <v>7218</v>
      </c>
      <c r="E271" s="34">
        <v>5</v>
      </c>
      <c r="F271" s="34">
        <v>12866250</v>
      </c>
    </row>
    <row r="272" spans="1:6">
      <c r="A272" s="23">
        <v>2014</v>
      </c>
      <c r="B272" s="23" t="s">
        <v>2367</v>
      </c>
      <c r="C272" s="23" t="s">
        <v>1886</v>
      </c>
      <c r="D272" s="13" t="s">
        <v>7219</v>
      </c>
      <c r="E272" s="34">
        <v>6</v>
      </c>
      <c r="F272" s="34">
        <v>18091250</v>
      </c>
    </row>
    <row r="273" spans="1:6">
      <c r="A273" s="23">
        <v>2014</v>
      </c>
      <c r="B273" s="23" t="s">
        <v>2367</v>
      </c>
      <c r="C273" s="23" t="s">
        <v>1886</v>
      </c>
      <c r="D273" s="13" t="s">
        <v>7221</v>
      </c>
      <c r="E273" s="34">
        <v>2</v>
      </c>
      <c r="F273" s="34">
        <v>12588800</v>
      </c>
    </row>
    <row r="274" spans="1:6">
      <c r="A274" s="23">
        <v>2014</v>
      </c>
      <c r="B274" s="23" t="s">
        <v>2367</v>
      </c>
      <c r="C274" s="23" t="s">
        <v>1886</v>
      </c>
      <c r="D274" s="13" t="s">
        <v>7222</v>
      </c>
      <c r="E274" s="34">
        <v>3</v>
      </c>
      <c r="F274" s="34">
        <v>9064400</v>
      </c>
    </row>
    <row r="275" spans="1:6">
      <c r="A275" s="23">
        <v>2014</v>
      </c>
      <c r="B275" s="23" t="s">
        <v>2367</v>
      </c>
      <c r="C275" s="23" t="s">
        <v>1886</v>
      </c>
      <c r="D275" s="13" t="s">
        <v>1929</v>
      </c>
      <c r="E275" s="34">
        <v>6</v>
      </c>
      <c r="F275" s="34">
        <v>19550500</v>
      </c>
    </row>
    <row r="276" spans="1:6">
      <c r="A276" s="23">
        <v>2014</v>
      </c>
      <c r="B276" s="23" t="s">
        <v>2367</v>
      </c>
      <c r="C276" s="23" t="s">
        <v>1886</v>
      </c>
      <c r="D276" s="13" t="s">
        <v>7223</v>
      </c>
      <c r="E276" s="34">
        <v>47</v>
      </c>
      <c r="F276" s="34">
        <v>213496900</v>
      </c>
    </row>
    <row r="277" spans="1:6">
      <c r="A277" s="23">
        <v>2014</v>
      </c>
      <c r="B277" s="23" t="s">
        <v>2367</v>
      </c>
      <c r="C277" s="23" t="s">
        <v>1886</v>
      </c>
      <c r="D277" s="13" t="s">
        <v>1927</v>
      </c>
      <c r="E277" s="34">
        <v>3</v>
      </c>
      <c r="F277" s="34">
        <v>20707200</v>
      </c>
    </row>
    <row r="278" spans="1:6">
      <c r="A278" s="23">
        <v>2014</v>
      </c>
      <c r="B278" s="23" t="s">
        <v>2367</v>
      </c>
      <c r="C278" s="23" t="s">
        <v>1886</v>
      </c>
      <c r="D278" s="13" t="s">
        <v>7224</v>
      </c>
      <c r="E278" s="34">
        <v>2</v>
      </c>
      <c r="F278" s="34">
        <v>8668000</v>
      </c>
    </row>
    <row r="279" spans="1:6">
      <c r="A279" s="23">
        <v>2014</v>
      </c>
      <c r="B279" s="23" t="s">
        <v>2367</v>
      </c>
      <c r="C279" s="23" t="s">
        <v>1886</v>
      </c>
      <c r="D279" s="13" t="s">
        <v>7225</v>
      </c>
      <c r="E279" s="34">
        <v>6</v>
      </c>
      <c r="F279" s="34">
        <v>18981500</v>
      </c>
    </row>
    <row r="280" spans="1:6">
      <c r="A280" s="23">
        <v>2014</v>
      </c>
      <c r="B280" s="23" t="s">
        <v>2367</v>
      </c>
      <c r="C280" s="23" t="s">
        <v>1886</v>
      </c>
      <c r="D280" s="13" t="s">
        <v>7231</v>
      </c>
      <c r="E280" s="34">
        <v>2</v>
      </c>
      <c r="F280" s="34">
        <v>2668340</v>
      </c>
    </row>
    <row r="281" spans="1:6">
      <c r="A281" s="23">
        <v>2014</v>
      </c>
      <c r="B281" s="23" t="s">
        <v>2367</v>
      </c>
      <c r="C281" s="23" t="s">
        <v>1886</v>
      </c>
      <c r="D281" s="13" t="s">
        <v>7232</v>
      </c>
      <c r="E281" s="34">
        <v>1</v>
      </c>
      <c r="F281" s="34">
        <v>8299000</v>
      </c>
    </row>
    <row r="282" spans="1:6">
      <c r="A282" s="23">
        <v>2014</v>
      </c>
      <c r="B282" s="23" t="s">
        <v>2367</v>
      </c>
      <c r="C282" s="23" t="s">
        <v>1886</v>
      </c>
      <c r="D282" s="13" t="s">
        <v>7226</v>
      </c>
      <c r="E282" s="34">
        <v>170</v>
      </c>
      <c r="F282" s="34">
        <v>432450086</v>
      </c>
    </row>
    <row r="283" spans="1:6">
      <c r="A283" s="23">
        <v>2014</v>
      </c>
      <c r="B283" s="23" t="s">
        <v>2367</v>
      </c>
      <c r="C283" s="23" t="s">
        <v>1886</v>
      </c>
      <c r="D283" s="13" t="s">
        <v>7227</v>
      </c>
      <c r="E283" s="34">
        <v>8</v>
      </c>
      <c r="F283" s="34">
        <v>71581000</v>
      </c>
    </row>
    <row r="284" spans="1:6">
      <c r="A284" s="23">
        <v>2014</v>
      </c>
      <c r="B284" s="23" t="s">
        <v>2367</v>
      </c>
      <c r="C284" s="23" t="s">
        <v>1886</v>
      </c>
      <c r="D284" s="13" t="s">
        <v>7233</v>
      </c>
      <c r="E284" s="34">
        <v>10</v>
      </c>
      <c r="F284" s="34">
        <v>8926443</v>
      </c>
    </row>
    <row r="285" spans="1:6">
      <c r="A285" s="23">
        <v>2014</v>
      </c>
      <c r="B285" s="23" t="s">
        <v>2367</v>
      </c>
      <c r="C285" s="23" t="s">
        <v>1886</v>
      </c>
      <c r="D285" s="13" t="s">
        <v>7228</v>
      </c>
      <c r="E285" s="34">
        <v>41</v>
      </c>
      <c r="F285" s="34">
        <v>163093500</v>
      </c>
    </row>
    <row r="286" spans="1:6">
      <c r="A286" s="23">
        <v>2014</v>
      </c>
      <c r="B286" s="23" t="s">
        <v>2366</v>
      </c>
      <c r="C286" s="23" t="s">
        <v>514</v>
      </c>
      <c r="D286" s="13" t="s">
        <v>962</v>
      </c>
      <c r="E286" s="34">
        <v>8</v>
      </c>
      <c r="F286" s="34">
        <v>55668338.769999996</v>
      </c>
    </row>
    <row r="287" spans="1:6">
      <c r="A287" s="23">
        <v>2014</v>
      </c>
      <c r="B287" s="23" t="s">
        <v>2366</v>
      </c>
      <c r="C287" s="23" t="s">
        <v>514</v>
      </c>
      <c r="D287" s="13" t="s">
        <v>962</v>
      </c>
      <c r="E287" s="34">
        <v>8</v>
      </c>
      <c r="F287" s="34">
        <v>48398669.000000015</v>
      </c>
    </row>
    <row r="288" spans="1:6">
      <c r="A288" s="23">
        <v>2014</v>
      </c>
      <c r="B288" s="23" t="s">
        <v>2366</v>
      </c>
      <c r="C288" s="23" t="s">
        <v>514</v>
      </c>
      <c r="D288" s="13" t="s">
        <v>293</v>
      </c>
      <c r="E288" s="34">
        <v>4</v>
      </c>
      <c r="F288" s="34">
        <v>10773295</v>
      </c>
    </row>
    <row r="289" spans="1:6">
      <c r="A289" s="23">
        <v>2014</v>
      </c>
      <c r="B289" s="23" t="s">
        <v>2366</v>
      </c>
      <c r="C289" s="23" t="s">
        <v>514</v>
      </c>
      <c r="D289" s="13" t="s">
        <v>293</v>
      </c>
      <c r="E289" s="34">
        <v>4</v>
      </c>
      <c r="F289" s="34">
        <v>11077339.756157635</v>
      </c>
    </row>
    <row r="290" spans="1:6">
      <c r="A290" s="23">
        <v>2014</v>
      </c>
      <c r="B290" s="23" t="s">
        <v>2366</v>
      </c>
      <c r="C290" s="23" t="s">
        <v>514</v>
      </c>
      <c r="D290" s="13" t="s">
        <v>5714</v>
      </c>
      <c r="E290" s="34">
        <v>1</v>
      </c>
      <c r="F290" s="34">
        <v>1000000</v>
      </c>
    </row>
    <row r="291" spans="1:6">
      <c r="A291" s="23">
        <v>2014</v>
      </c>
      <c r="B291" s="23" t="s">
        <v>2366</v>
      </c>
      <c r="C291" s="23" t="s">
        <v>514</v>
      </c>
      <c r="D291" s="13" t="s">
        <v>292</v>
      </c>
      <c r="E291" s="34">
        <v>6</v>
      </c>
      <c r="F291" s="34">
        <v>13100985</v>
      </c>
    </row>
    <row r="292" spans="1:6">
      <c r="A292" s="23">
        <v>2014</v>
      </c>
      <c r="B292" s="23" t="s">
        <v>2366</v>
      </c>
      <c r="C292" s="23" t="s">
        <v>514</v>
      </c>
      <c r="D292" s="13" t="s">
        <v>286</v>
      </c>
      <c r="E292" s="34">
        <v>1</v>
      </c>
      <c r="F292" s="34">
        <v>3283005</v>
      </c>
    </row>
    <row r="293" spans="1:6">
      <c r="A293" s="23">
        <v>2014</v>
      </c>
      <c r="B293" s="23" t="s">
        <v>2366</v>
      </c>
      <c r="C293" s="23" t="s">
        <v>514</v>
      </c>
      <c r="D293" s="13" t="s">
        <v>279</v>
      </c>
      <c r="E293" s="34">
        <v>3</v>
      </c>
      <c r="F293" s="34">
        <v>6920174</v>
      </c>
    </row>
    <row r="294" spans="1:6">
      <c r="A294" s="23">
        <v>2014</v>
      </c>
      <c r="B294" s="23" t="s">
        <v>2366</v>
      </c>
      <c r="C294" s="23" t="s">
        <v>514</v>
      </c>
      <c r="D294" s="13" t="s">
        <v>279</v>
      </c>
      <c r="E294" s="34">
        <v>2</v>
      </c>
      <c r="F294" s="34">
        <v>5497537</v>
      </c>
    </row>
    <row r="295" spans="1:6">
      <c r="A295" s="23">
        <v>2014</v>
      </c>
      <c r="B295" s="23" t="s">
        <v>2366</v>
      </c>
      <c r="C295" s="23" t="s">
        <v>514</v>
      </c>
      <c r="D295" s="13" t="s">
        <v>285</v>
      </c>
      <c r="E295" s="34">
        <v>18</v>
      </c>
      <c r="F295" s="34">
        <v>51750000</v>
      </c>
    </row>
    <row r="296" spans="1:6">
      <c r="A296" s="23">
        <v>2014</v>
      </c>
      <c r="B296" s="23" t="s">
        <v>2366</v>
      </c>
      <c r="C296" s="23" t="s">
        <v>514</v>
      </c>
      <c r="D296" s="13" t="s">
        <v>285</v>
      </c>
      <c r="E296" s="34">
        <v>16</v>
      </c>
      <c r="F296" s="34">
        <v>46500000</v>
      </c>
    </row>
    <row r="297" spans="1:6">
      <c r="A297" s="23">
        <v>2014</v>
      </c>
      <c r="B297" s="23" t="s">
        <v>2366</v>
      </c>
      <c r="C297" s="23" t="s">
        <v>514</v>
      </c>
      <c r="D297" s="13" t="s">
        <v>7301</v>
      </c>
      <c r="E297" s="34">
        <v>3</v>
      </c>
      <c r="F297" s="34">
        <v>26777339.901477836</v>
      </c>
    </row>
    <row r="298" spans="1:6">
      <c r="A298" s="23">
        <v>2014</v>
      </c>
      <c r="B298" s="23" t="s">
        <v>2366</v>
      </c>
      <c r="C298" s="23" t="s">
        <v>514</v>
      </c>
      <c r="D298" s="13" t="s">
        <v>7301</v>
      </c>
      <c r="E298" s="34">
        <v>4</v>
      </c>
      <c r="F298" s="34">
        <v>26875862.438423648</v>
      </c>
    </row>
    <row r="299" spans="1:6">
      <c r="A299" s="23">
        <v>2014</v>
      </c>
      <c r="B299" s="23" t="s">
        <v>2366</v>
      </c>
      <c r="C299" s="23" t="s">
        <v>514</v>
      </c>
      <c r="D299" s="13" t="s">
        <v>290</v>
      </c>
      <c r="E299" s="34">
        <v>1</v>
      </c>
      <c r="F299" s="34">
        <v>3470541.9</v>
      </c>
    </row>
    <row r="300" spans="1:6">
      <c r="A300" s="23">
        <v>2014</v>
      </c>
      <c r="B300" s="23" t="s">
        <v>2366</v>
      </c>
      <c r="C300" s="23" t="s">
        <v>514</v>
      </c>
      <c r="D300" s="13" t="s">
        <v>290</v>
      </c>
      <c r="E300" s="34">
        <v>1</v>
      </c>
      <c r="F300" s="34">
        <v>3522600</v>
      </c>
    </row>
    <row r="301" spans="1:6">
      <c r="A301" s="23">
        <v>2014</v>
      </c>
      <c r="B301" s="23" t="s">
        <v>2366</v>
      </c>
      <c r="C301" s="23" t="s">
        <v>514</v>
      </c>
      <c r="D301" s="13" t="s">
        <v>5713</v>
      </c>
      <c r="E301" s="34">
        <v>9</v>
      </c>
      <c r="F301" s="34">
        <v>20376429.600000001</v>
      </c>
    </row>
    <row r="302" spans="1:6">
      <c r="A302" s="23">
        <v>2014</v>
      </c>
      <c r="B302" s="23" t="s">
        <v>2366</v>
      </c>
      <c r="C302" s="23" t="s">
        <v>514</v>
      </c>
      <c r="D302" s="13" t="s">
        <v>291</v>
      </c>
      <c r="E302" s="34">
        <v>1</v>
      </c>
      <c r="F302" s="34">
        <v>2681000</v>
      </c>
    </row>
    <row r="303" spans="1:6">
      <c r="A303" s="23">
        <v>2014</v>
      </c>
      <c r="B303" s="23" t="s">
        <v>2366</v>
      </c>
      <c r="C303" s="23" t="s">
        <v>514</v>
      </c>
      <c r="D303" s="13" t="s">
        <v>291</v>
      </c>
      <c r="E303" s="34">
        <v>1</v>
      </c>
      <c r="F303" s="34">
        <v>1360310</v>
      </c>
    </row>
    <row r="304" spans="1:6">
      <c r="A304" s="23">
        <v>2014</v>
      </c>
      <c r="B304" s="23" t="s">
        <v>2366</v>
      </c>
      <c r="C304" s="23" t="s">
        <v>514</v>
      </c>
      <c r="D304" s="13" t="s">
        <v>278</v>
      </c>
      <c r="E304" s="34">
        <v>30</v>
      </c>
      <c r="F304" s="34">
        <v>166908373</v>
      </c>
    </row>
    <row r="305" spans="1:6">
      <c r="A305" s="23">
        <v>2014</v>
      </c>
      <c r="B305" s="23" t="s">
        <v>2366</v>
      </c>
      <c r="C305" s="23" t="s">
        <v>514</v>
      </c>
      <c r="D305" s="13" t="s">
        <v>278</v>
      </c>
      <c r="E305" s="34">
        <v>26</v>
      </c>
      <c r="F305" s="34">
        <v>139133000</v>
      </c>
    </row>
    <row r="306" spans="1:6">
      <c r="A306" s="23">
        <v>2014</v>
      </c>
      <c r="B306" s="23" t="s">
        <v>2366</v>
      </c>
      <c r="C306" s="23" t="s">
        <v>514</v>
      </c>
      <c r="D306" s="13" t="s">
        <v>280</v>
      </c>
      <c r="E306" s="34">
        <v>3</v>
      </c>
      <c r="F306" s="34">
        <v>14487791</v>
      </c>
    </row>
    <row r="307" spans="1:6">
      <c r="A307" s="23">
        <v>2014</v>
      </c>
      <c r="B307" s="23" t="s">
        <v>2366</v>
      </c>
      <c r="C307" s="23" t="s">
        <v>514</v>
      </c>
      <c r="D307" s="13" t="s">
        <v>280</v>
      </c>
      <c r="E307" s="34">
        <v>4</v>
      </c>
      <c r="F307" s="34">
        <v>21932962.5</v>
      </c>
    </row>
    <row r="308" spans="1:6">
      <c r="A308" s="23">
        <v>2014</v>
      </c>
      <c r="B308" s="23" t="s">
        <v>2366</v>
      </c>
      <c r="C308" s="23" t="s">
        <v>514</v>
      </c>
      <c r="D308" s="13" t="s">
        <v>294</v>
      </c>
      <c r="E308" s="34">
        <v>2</v>
      </c>
      <c r="F308" s="34">
        <v>15993580</v>
      </c>
    </row>
    <row r="309" spans="1:6">
      <c r="A309" s="23">
        <v>2014</v>
      </c>
      <c r="B309" s="23" t="s">
        <v>2366</v>
      </c>
      <c r="C309" s="23" t="s">
        <v>514</v>
      </c>
      <c r="D309" s="13" t="s">
        <v>294</v>
      </c>
      <c r="E309" s="34">
        <v>2</v>
      </c>
      <c r="F309" s="34">
        <v>15208342</v>
      </c>
    </row>
    <row r="310" spans="1:6">
      <c r="A310" s="23">
        <v>2014</v>
      </c>
      <c r="B310" s="23" t="s">
        <v>2366</v>
      </c>
      <c r="C310" s="23" t="s">
        <v>514</v>
      </c>
      <c r="D310" s="13" t="s">
        <v>7316</v>
      </c>
      <c r="E310" s="34">
        <v>227</v>
      </c>
      <c r="F310" s="34">
        <v>852260695</v>
      </c>
    </row>
    <row r="311" spans="1:6">
      <c r="A311" s="23">
        <v>2014</v>
      </c>
      <c r="B311" s="23" t="s">
        <v>2366</v>
      </c>
      <c r="C311" s="23" t="s">
        <v>514</v>
      </c>
      <c r="D311" s="13" t="s">
        <v>7316</v>
      </c>
      <c r="E311" s="34">
        <v>255</v>
      </c>
      <c r="F311" s="34">
        <v>889115940.93965518</v>
      </c>
    </row>
    <row r="312" spans="1:6">
      <c r="A312" s="23">
        <v>2014</v>
      </c>
      <c r="B312" s="23" t="s">
        <v>2366</v>
      </c>
      <c r="C312" s="23" t="s">
        <v>514</v>
      </c>
      <c r="D312" s="13" t="s">
        <v>288</v>
      </c>
      <c r="E312" s="34">
        <v>2</v>
      </c>
      <c r="F312" s="34">
        <v>5935800</v>
      </c>
    </row>
    <row r="313" spans="1:6">
      <c r="A313" s="23">
        <v>2014</v>
      </c>
      <c r="B313" s="23" t="s">
        <v>2366</v>
      </c>
      <c r="C313" s="23" t="s">
        <v>514</v>
      </c>
      <c r="D313" s="13" t="s">
        <v>288</v>
      </c>
      <c r="E313" s="34">
        <v>2</v>
      </c>
      <c r="F313" s="34">
        <v>6762000</v>
      </c>
    </row>
    <row r="314" spans="1:6">
      <c r="A314" s="23">
        <v>2015</v>
      </c>
      <c r="B314" s="23" t="s">
        <v>2366</v>
      </c>
      <c r="C314" s="23" t="s">
        <v>1886</v>
      </c>
      <c r="D314" s="13" t="s">
        <v>7205</v>
      </c>
      <c r="E314" s="34">
        <v>51</v>
      </c>
      <c r="F314" s="34">
        <v>194800250</v>
      </c>
    </row>
    <row r="315" spans="1:6">
      <c r="A315" s="23">
        <v>2015</v>
      </c>
      <c r="B315" s="23" t="s">
        <v>2366</v>
      </c>
      <c r="C315" s="23" t="s">
        <v>1886</v>
      </c>
      <c r="D315" s="13" t="s">
        <v>7206</v>
      </c>
      <c r="E315" s="34">
        <v>39</v>
      </c>
      <c r="F315" s="34">
        <v>342556800</v>
      </c>
    </row>
    <row r="316" spans="1:6">
      <c r="A316" s="23">
        <v>2015</v>
      </c>
      <c r="B316" s="23" t="s">
        <v>2366</v>
      </c>
      <c r="C316" s="23" t="s">
        <v>1886</v>
      </c>
      <c r="D316" s="13" t="s">
        <v>7207</v>
      </c>
      <c r="E316" s="34">
        <v>99</v>
      </c>
      <c r="F316" s="34">
        <v>950338400</v>
      </c>
    </row>
    <row r="317" spans="1:6">
      <c r="A317" s="23">
        <v>2015</v>
      </c>
      <c r="B317" s="23" t="s">
        <v>2366</v>
      </c>
      <c r="C317" s="23" t="s">
        <v>1886</v>
      </c>
      <c r="D317" s="13" t="s">
        <v>7208</v>
      </c>
      <c r="E317" s="34">
        <v>9</v>
      </c>
      <c r="F317" s="34">
        <v>63295600</v>
      </c>
    </row>
    <row r="318" spans="1:6">
      <c r="A318" s="23">
        <v>2015</v>
      </c>
      <c r="B318" s="23" t="s">
        <v>2366</v>
      </c>
      <c r="C318" s="23" t="s">
        <v>1886</v>
      </c>
      <c r="D318" s="13" t="s">
        <v>7209</v>
      </c>
      <c r="E318" s="34">
        <v>2</v>
      </c>
      <c r="F318" s="34">
        <v>9110500</v>
      </c>
    </row>
    <row r="319" spans="1:6">
      <c r="A319" s="23">
        <v>2015</v>
      </c>
      <c r="B319" s="23" t="s">
        <v>2366</v>
      </c>
      <c r="C319" s="23" t="s">
        <v>1886</v>
      </c>
      <c r="D319" s="13" t="s">
        <v>7229</v>
      </c>
      <c r="E319" s="34">
        <v>9</v>
      </c>
      <c r="F319" s="34">
        <v>98357010</v>
      </c>
    </row>
    <row r="320" spans="1:6">
      <c r="A320" s="23">
        <v>2015</v>
      </c>
      <c r="B320" s="23" t="s">
        <v>2366</v>
      </c>
      <c r="C320" s="23" t="s">
        <v>1886</v>
      </c>
      <c r="D320" s="13" t="s">
        <v>7210</v>
      </c>
      <c r="E320" s="34">
        <v>33</v>
      </c>
      <c r="F320" s="34">
        <v>177232150</v>
      </c>
    </row>
    <row r="321" spans="1:6">
      <c r="A321" s="23">
        <v>2015</v>
      </c>
      <c r="B321" s="23" t="s">
        <v>2366</v>
      </c>
      <c r="C321" s="23" t="s">
        <v>1886</v>
      </c>
      <c r="D321" s="13" t="s">
        <v>7211</v>
      </c>
      <c r="E321" s="34">
        <v>2</v>
      </c>
      <c r="F321" s="34">
        <v>14055200</v>
      </c>
    </row>
    <row r="322" spans="1:6">
      <c r="A322" s="23">
        <v>2015</v>
      </c>
      <c r="B322" s="23" t="s">
        <v>2366</v>
      </c>
      <c r="C322" s="23" t="s">
        <v>1886</v>
      </c>
      <c r="D322" s="13" t="s">
        <v>7234</v>
      </c>
      <c r="E322" s="34">
        <v>12</v>
      </c>
      <c r="F322" s="34">
        <v>9898010</v>
      </c>
    </row>
    <row r="323" spans="1:6">
      <c r="A323" s="23">
        <v>2015</v>
      </c>
      <c r="B323" s="23" t="s">
        <v>2366</v>
      </c>
      <c r="C323" s="23" t="s">
        <v>1886</v>
      </c>
      <c r="D323" s="13" t="s">
        <v>7212</v>
      </c>
      <c r="E323" s="34">
        <v>2</v>
      </c>
      <c r="F323" s="34">
        <v>5225556</v>
      </c>
    </row>
    <row r="324" spans="1:6">
      <c r="A324" s="23">
        <v>2015</v>
      </c>
      <c r="B324" s="23" t="s">
        <v>2366</v>
      </c>
      <c r="C324" s="23" t="s">
        <v>1886</v>
      </c>
      <c r="D324" s="13" t="s">
        <v>7230</v>
      </c>
      <c r="E324" s="34">
        <v>5</v>
      </c>
      <c r="F324" s="34">
        <v>9039415</v>
      </c>
    </row>
    <row r="325" spans="1:6">
      <c r="A325" s="23">
        <v>2015</v>
      </c>
      <c r="B325" s="23" t="s">
        <v>2366</v>
      </c>
      <c r="C325" s="23" t="s">
        <v>1886</v>
      </c>
      <c r="D325" s="13" t="s">
        <v>7235</v>
      </c>
      <c r="E325" s="34">
        <v>1</v>
      </c>
      <c r="F325" s="34">
        <v>4613500</v>
      </c>
    </row>
    <row r="326" spans="1:6">
      <c r="A326" s="23">
        <v>2015</v>
      </c>
      <c r="B326" s="23" t="s">
        <v>2366</v>
      </c>
      <c r="C326" s="23" t="s">
        <v>1886</v>
      </c>
      <c r="D326" s="13" t="s">
        <v>7213</v>
      </c>
      <c r="E326" s="34">
        <v>9</v>
      </c>
      <c r="F326" s="34">
        <v>82422000</v>
      </c>
    </row>
    <row r="327" spans="1:6">
      <c r="A327" s="23">
        <v>2015</v>
      </c>
      <c r="B327" s="23" t="s">
        <v>2366</v>
      </c>
      <c r="C327" s="23" t="s">
        <v>1886</v>
      </c>
      <c r="D327" s="13" t="s">
        <v>7214</v>
      </c>
      <c r="E327" s="34">
        <v>9</v>
      </c>
      <c r="F327" s="34">
        <v>76731000</v>
      </c>
    </row>
    <row r="328" spans="1:6">
      <c r="A328" s="23">
        <v>2015</v>
      </c>
      <c r="B328" s="23" t="s">
        <v>2366</v>
      </c>
      <c r="C328" s="23" t="s">
        <v>1886</v>
      </c>
      <c r="D328" s="13" t="s">
        <v>7215</v>
      </c>
      <c r="E328" s="34">
        <v>1</v>
      </c>
      <c r="F328" s="34">
        <v>6458900</v>
      </c>
    </row>
    <row r="329" spans="1:6">
      <c r="A329" s="23">
        <v>2015</v>
      </c>
      <c r="B329" s="23" t="s">
        <v>2366</v>
      </c>
      <c r="C329" s="23" t="s">
        <v>1886</v>
      </c>
      <c r="D329" s="13" t="s">
        <v>7216</v>
      </c>
      <c r="E329" s="34">
        <v>31</v>
      </c>
      <c r="F329" s="34">
        <v>185092250</v>
      </c>
    </row>
    <row r="330" spans="1:6">
      <c r="A330" s="23">
        <v>2015</v>
      </c>
      <c r="B330" s="23" t="s">
        <v>2366</v>
      </c>
      <c r="C330" s="23" t="s">
        <v>1886</v>
      </c>
      <c r="D330" s="13" t="s">
        <v>7217</v>
      </c>
      <c r="E330" s="34">
        <v>2</v>
      </c>
      <c r="F330" s="34">
        <v>5760748</v>
      </c>
    </row>
    <row r="331" spans="1:6">
      <c r="A331" s="23">
        <v>2015</v>
      </c>
      <c r="B331" s="23" t="s">
        <v>2366</v>
      </c>
      <c r="C331" s="23" t="s">
        <v>1886</v>
      </c>
      <c r="D331" s="13" t="s">
        <v>7218</v>
      </c>
      <c r="E331" s="34">
        <v>3</v>
      </c>
      <c r="F331" s="34">
        <v>6865750</v>
      </c>
    </row>
    <row r="332" spans="1:6">
      <c r="A332" s="23">
        <v>2015</v>
      </c>
      <c r="B332" s="23" t="s">
        <v>2366</v>
      </c>
      <c r="C332" s="23" t="s">
        <v>1886</v>
      </c>
      <c r="D332" s="13" t="s">
        <v>7236</v>
      </c>
      <c r="E332" s="34">
        <v>6</v>
      </c>
      <c r="F332" s="34">
        <v>26498825</v>
      </c>
    </row>
    <row r="333" spans="1:6">
      <c r="A333" s="23">
        <v>2015</v>
      </c>
      <c r="B333" s="23" t="s">
        <v>2366</v>
      </c>
      <c r="C333" s="23" t="s">
        <v>1886</v>
      </c>
      <c r="D333" s="13" t="s">
        <v>7219</v>
      </c>
      <c r="E333" s="34">
        <v>8</v>
      </c>
      <c r="F333" s="34">
        <v>14605125</v>
      </c>
    </row>
    <row r="334" spans="1:6">
      <c r="A334" s="23">
        <v>2015</v>
      </c>
      <c r="B334" s="23" t="s">
        <v>2366</v>
      </c>
      <c r="C334" s="23" t="s">
        <v>1886</v>
      </c>
      <c r="D334" s="13" t="s">
        <v>7220</v>
      </c>
      <c r="E334" s="34">
        <v>1</v>
      </c>
      <c r="F334" s="34">
        <v>2154500</v>
      </c>
    </row>
    <row r="335" spans="1:6">
      <c r="A335" s="23">
        <v>2015</v>
      </c>
      <c r="B335" s="23" t="s">
        <v>2366</v>
      </c>
      <c r="C335" s="23" t="s">
        <v>1886</v>
      </c>
      <c r="D335" s="13" t="s">
        <v>7221</v>
      </c>
      <c r="E335" s="34">
        <v>1</v>
      </c>
      <c r="F335" s="34">
        <v>6734700</v>
      </c>
    </row>
    <row r="336" spans="1:6">
      <c r="A336" s="23">
        <v>2015</v>
      </c>
      <c r="B336" s="23" t="s">
        <v>2366</v>
      </c>
      <c r="C336" s="23" t="s">
        <v>1886</v>
      </c>
      <c r="D336" s="13" t="s">
        <v>7222</v>
      </c>
      <c r="E336" s="34">
        <v>2</v>
      </c>
      <c r="F336" s="34">
        <v>7107600</v>
      </c>
    </row>
    <row r="337" spans="1:6">
      <c r="A337" s="23">
        <v>2015</v>
      </c>
      <c r="B337" s="23" t="s">
        <v>2366</v>
      </c>
      <c r="C337" s="23" t="s">
        <v>1886</v>
      </c>
      <c r="D337" s="13" t="s">
        <v>1929</v>
      </c>
      <c r="E337" s="34">
        <v>1</v>
      </c>
      <c r="F337" s="34">
        <v>3393500</v>
      </c>
    </row>
    <row r="338" spans="1:6">
      <c r="A338" s="23">
        <v>2015</v>
      </c>
      <c r="B338" s="23" t="s">
        <v>2366</v>
      </c>
      <c r="C338" s="23" t="s">
        <v>1886</v>
      </c>
      <c r="D338" s="13" t="s">
        <v>7237</v>
      </c>
      <c r="E338" s="34">
        <v>1</v>
      </c>
      <c r="F338" s="34">
        <v>6458900</v>
      </c>
    </row>
    <row r="339" spans="1:6">
      <c r="A339" s="23">
        <v>2015</v>
      </c>
      <c r="B339" s="23" t="s">
        <v>2366</v>
      </c>
      <c r="C339" s="23" t="s">
        <v>1886</v>
      </c>
      <c r="D339" s="13" t="s">
        <v>7223</v>
      </c>
      <c r="E339" s="34">
        <v>39</v>
      </c>
      <c r="F339" s="34">
        <v>219646180</v>
      </c>
    </row>
    <row r="340" spans="1:6">
      <c r="A340" s="23">
        <v>2015</v>
      </c>
      <c r="B340" s="23" t="s">
        <v>2366</v>
      </c>
      <c r="C340" s="23" t="s">
        <v>1886</v>
      </c>
      <c r="D340" s="13" t="s">
        <v>1927</v>
      </c>
      <c r="E340" s="34">
        <v>4</v>
      </c>
      <c r="F340" s="34">
        <v>25809600</v>
      </c>
    </row>
    <row r="341" spans="1:6">
      <c r="A341" s="23">
        <v>2015</v>
      </c>
      <c r="B341" s="23" t="s">
        <v>2366</v>
      </c>
      <c r="C341" s="23" t="s">
        <v>1886</v>
      </c>
      <c r="D341" s="13" t="s">
        <v>1928</v>
      </c>
      <c r="E341" s="34">
        <v>2</v>
      </c>
      <c r="F341" s="34">
        <v>11520000</v>
      </c>
    </row>
    <row r="342" spans="1:6">
      <c r="A342" s="23">
        <v>2015</v>
      </c>
      <c r="B342" s="23" t="s">
        <v>2366</v>
      </c>
      <c r="C342" s="23" t="s">
        <v>1886</v>
      </c>
      <c r="D342" s="13" t="s">
        <v>7238</v>
      </c>
      <c r="E342" s="34">
        <v>2</v>
      </c>
      <c r="F342" s="34">
        <v>7889275</v>
      </c>
    </row>
    <row r="343" spans="1:6">
      <c r="A343" s="23">
        <v>2015</v>
      </c>
      <c r="B343" s="23" t="s">
        <v>2366</v>
      </c>
      <c r="C343" s="23" t="s">
        <v>1886</v>
      </c>
      <c r="D343" s="13" t="s">
        <v>7224</v>
      </c>
      <c r="E343" s="34">
        <v>2</v>
      </c>
      <c r="F343" s="34">
        <v>6956250</v>
      </c>
    </row>
    <row r="344" spans="1:6">
      <c r="A344" s="23">
        <v>2015</v>
      </c>
      <c r="B344" s="23" t="s">
        <v>2366</v>
      </c>
      <c r="C344" s="23" t="s">
        <v>1886</v>
      </c>
      <c r="D344" s="13" t="s">
        <v>7225</v>
      </c>
      <c r="E344" s="34">
        <v>4</v>
      </c>
      <c r="F344" s="34">
        <v>12851250</v>
      </c>
    </row>
    <row r="345" spans="1:6">
      <c r="A345" s="23">
        <v>2015</v>
      </c>
      <c r="B345" s="23" t="s">
        <v>2366</v>
      </c>
      <c r="C345" s="23" t="s">
        <v>1886</v>
      </c>
      <c r="D345" s="13" t="s">
        <v>7231</v>
      </c>
      <c r="E345" s="34">
        <v>2</v>
      </c>
      <c r="F345" s="34">
        <v>2807200</v>
      </c>
    </row>
    <row r="346" spans="1:6">
      <c r="A346" s="23">
        <v>2015</v>
      </c>
      <c r="B346" s="23" t="s">
        <v>2366</v>
      </c>
      <c r="C346" s="23" t="s">
        <v>1886</v>
      </c>
      <c r="D346" s="13" t="s">
        <v>7232</v>
      </c>
      <c r="E346" s="34">
        <v>1</v>
      </c>
      <c r="F346" s="34">
        <v>8880000</v>
      </c>
    </row>
    <row r="347" spans="1:6">
      <c r="A347" s="23">
        <v>2015</v>
      </c>
      <c r="B347" s="23" t="s">
        <v>2366</v>
      </c>
      <c r="C347" s="23" t="s">
        <v>1886</v>
      </c>
      <c r="D347" s="13" t="s">
        <v>7226</v>
      </c>
      <c r="E347" s="34">
        <v>159</v>
      </c>
      <c r="F347" s="34">
        <v>456957753</v>
      </c>
    </row>
    <row r="348" spans="1:6">
      <c r="A348" s="23">
        <v>2015</v>
      </c>
      <c r="B348" s="23" t="s">
        <v>2366</v>
      </c>
      <c r="C348" s="23" t="s">
        <v>1886</v>
      </c>
      <c r="D348" s="13" t="s">
        <v>7227</v>
      </c>
      <c r="E348" s="34">
        <v>9</v>
      </c>
      <c r="F348" s="34">
        <v>85169000</v>
      </c>
    </row>
    <row r="349" spans="1:6">
      <c r="A349" s="23">
        <v>2015</v>
      </c>
      <c r="B349" s="23" t="s">
        <v>2366</v>
      </c>
      <c r="C349" s="23" t="s">
        <v>1886</v>
      </c>
      <c r="D349" s="13" t="s">
        <v>7233</v>
      </c>
      <c r="E349" s="34">
        <v>9</v>
      </c>
      <c r="F349" s="34">
        <v>4767990</v>
      </c>
    </row>
    <row r="350" spans="1:6">
      <c r="A350" s="23">
        <v>2015</v>
      </c>
      <c r="B350" s="23" t="s">
        <v>2366</v>
      </c>
      <c r="C350" s="23" t="s">
        <v>1886</v>
      </c>
      <c r="D350" s="13" t="s">
        <v>7228</v>
      </c>
      <c r="E350" s="34">
        <v>38</v>
      </c>
      <c r="F350" s="34">
        <v>159433000</v>
      </c>
    </row>
    <row r="351" spans="1:6">
      <c r="A351" s="23">
        <v>2015</v>
      </c>
      <c r="B351" s="23" t="s">
        <v>2367</v>
      </c>
      <c r="C351" s="23" t="s">
        <v>1886</v>
      </c>
      <c r="D351" s="13" t="s">
        <v>7205</v>
      </c>
      <c r="E351" s="34">
        <v>59</v>
      </c>
      <c r="F351" s="34">
        <v>198345750</v>
      </c>
    </row>
    <row r="352" spans="1:6">
      <c r="A352" s="23">
        <v>2015</v>
      </c>
      <c r="B352" s="23" t="s">
        <v>2367</v>
      </c>
      <c r="C352" s="23" t="s">
        <v>1886</v>
      </c>
      <c r="D352" s="13" t="s">
        <v>7206</v>
      </c>
      <c r="E352" s="34">
        <v>43</v>
      </c>
      <c r="F352" s="34">
        <v>365164080</v>
      </c>
    </row>
    <row r="353" spans="1:6">
      <c r="A353" s="23">
        <v>2015</v>
      </c>
      <c r="B353" s="23" t="s">
        <v>2367</v>
      </c>
      <c r="C353" s="23" t="s">
        <v>1886</v>
      </c>
      <c r="D353" s="13" t="s">
        <v>7207</v>
      </c>
      <c r="E353" s="34">
        <v>97</v>
      </c>
      <c r="F353" s="34">
        <v>923469600</v>
      </c>
    </row>
    <row r="354" spans="1:6">
      <c r="A354" s="23">
        <v>2015</v>
      </c>
      <c r="B354" s="23" t="s">
        <v>2367</v>
      </c>
      <c r="C354" s="23" t="s">
        <v>1886</v>
      </c>
      <c r="D354" s="13" t="s">
        <v>7208</v>
      </c>
      <c r="E354" s="34">
        <v>8</v>
      </c>
      <c r="F354" s="34">
        <v>59559200</v>
      </c>
    </row>
    <row r="355" spans="1:6">
      <c r="A355" s="23">
        <v>2015</v>
      </c>
      <c r="B355" s="23" t="s">
        <v>2367</v>
      </c>
      <c r="C355" s="23" t="s">
        <v>1886</v>
      </c>
      <c r="D355" s="13" t="s">
        <v>7209</v>
      </c>
      <c r="E355" s="34">
        <v>2</v>
      </c>
      <c r="F355" s="34">
        <v>9110500</v>
      </c>
    </row>
    <row r="356" spans="1:6">
      <c r="A356" s="23">
        <v>2015</v>
      </c>
      <c r="B356" s="23" t="s">
        <v>2367</v>
      </c>
      <c r="C356" s="23" t="s">
        <v>1886</v>
      </c>
      <c r="D356" s="13" t="s">
        <v>7210</v>
      </c>
      <c r="E356" s="34">
        <v>32</v>
      </c>
      <c r="F356" s="34">
        <v>173758850</v>
      </c>
    </row>
    <row r="357" spans="1:6">
      <c r="A357" s="23">
        <v>2015</v>
      </c>
      <c r="B357" s="23" t="s">
        <v>2367</v>
      </c>
      <c r="C357" s="23" t="s">
        <v>1886</v>
      </c>
      <c r="D357" s="13" t="s">
        <v>7211</v>
      </c>
      <c r="E357" s="34">
        <v>2</v>
      </c>
      <c r="F357" s="34">
        <v>14055200</v>
      </c>
    </row>
    <row r="358" spans="1:6">
      <c r="A358" s="23">
        <v>2015</v>
      </c>
      <c r="B358" s="23" t="s">
        <v>2367</v>
      </c>
      <c r="C358" s="23" t="s">
        <v>1886</v>
      </c>
      <c r="D358" s="13" t="s">
        <v>7234</v>
      </c>
      <c r="E358" s="34">
        <v>17</v>
      </c>
      <c r="F358" s="34">
        <v>14914851</v>
      </c>
    </row>
    <row r="359" spans="1:6">
      <c r="A359" s="23">
        <v>2015</v>
      </c>
      <c r="B359" s="23" t="s">
        <v>2367</v>
      </c>
      <c r="C359" s="23" t="s">
        <v>1886</v>
      </c>
      <c r="D359" s="13" t="s">
        <v>7212</v>
      </c>
      <c r="E359" s="34">
        <v>1</v>
      </c>
      <c r="F359" s="34">
        <v>2612778</v>
      </c>
    </row>
    <row r="360" spans="1:6">
      <c r="A360" s="23">
        <v>2015</v>
      </c>
      <c r="B360" s="23" t="s">
        <v>2367</v>
      </c>
      <c r="C360" s="23" t="s">
        <v>1886</v>
      </c>
      <c r="D360" s="13" t="s">
        <v>7235</v>
      </c>
      <c r="E360" s="34">
        <v>1</v>
      </c>
      <c r="F360" s="34">
        <v>9227000</v>
      </c>
    </row>
    <row r="361" spans="1:6">
      <c r="A361" s="23">
        <v>2015</v>
      </c>
      <c r="B361" s="23" t="s">
        <v>2367</v>
      </c>
      <c r="C361" s="23" t="s">
        <v>1886</v>
      </c>
      <c r="D361" s="13" t="s">
        <v>7213</v>
      </c>
      <c r="E361" s="34">
        <v>10</v>
      </c>
      <c r="F361" s="34">
        <v>91697000</v>
      </c>
    </row>
    <row r="362" spans="1:6">
      <c r="A362" s="23">
        <v>2015</v>
      </c>
      <c r="B362" s="23" t="s">
        <v>2367</v>
      </c>
      <c r="C362" s="23" t="s">
        <v>1886</v>
      </c>
      <c r="D362" s="13" t="s">
        <v>7214</v>
      </c>
      <c r="E362" s="34">
        <v>9</v>
      </c>
      <c r="F362" s="34">
        <v>76731000</v>
      </c>
    </row>
    <row r="363" spans="1:6">
      <c r="A363" s="23">
        <v>2015</v>
      </c>
      <c r="B363" s="23" t="s">
        <v>2367</v>
      </c>
      <c r="C363" s="23" t="s">
        <v>1886</v>
      </c>
      <c r="D363" s="13" t="s">
        <v>7215</v>
      </c>
      <c r="E363" s="34">
        <v>1</v>
      </c>
      <c r="F363" s="34">
        <v>6458900</v>
      </c>
    </row>
    <row r="364" spans="1:6">
      <c r="A364" s="23">
        <v>2015</v>
      </c>
      <c r="B364" s="23" t="s">
        <v>2367</v>
      </c>
      <c r="C364" s="23" t="s">
        <v>1886</v>
      </c>
      <c r="D364" s="13" t="s">
        <v>7216</v>
      </c>
      <c r="E364" s="34">
        <v>40</v>
      </c>
      <c r="F364" s="34">
        <v>229234600</v>
      </c>
    </row>
    <row r="365" spans="1:6">
      <c r="A365" s="23">
        <v>2015</v>
      </c>
      <c r="B365" s="23" t="s">
        <v>2367</v>
      </c>
      <c r="C365" s="23" t="s">
        <v>1886</v>
      </c>
      <c r="D365" s="13" t="s">
        <v>7217</v>
      </c>
      <c r="E365" s="34">
        <v>1</v>
      </c>
      <c r="F365" s="34">
        <v>2318750</v>
      </c>
    </row>
    <row r="366" spans="1:6">
      <c r="A366" s="23">
        <v>2015</v>
      </c>
      <c r="B366" s="23" t="s">
        <v>2367</v>
      </c>
      <c r="C366" s="23" t="s">
        <v>1886</v>
      </c>
      <c r="D366" s="13" t="s">
        <v>7218</v>
      </c>
      <c r="E366" s="34">
        <v>2</v>
      </c>
      <c r="F366" s="34">
        <v>5058000</v>
      </c>
    </row>
    <row r="367" spans="1:6">
      <c r="A367" s="23">
        <v>2015</v>
      </c>
      <c r="B367" s="23" t="s">
        <v>2367</v>
      </c>
      <c r="C367" s="23" t="s">
        <v>1886</v>
      </c>
      <c r="D367" s="13" t="s">
        <v>7236</v>
      </c>
      <c r="E367" s="34">
        <v>6</v>
      </c>
      <c r="F367" s="34">
        <v>26498825</v>
      </c>
    </row>
    <row r="368" spans="1:6">
      <c r="A368" s="23">
        <v>2015</v>
      </c>
      <c r="B368" s="23" t="s">
        <v>2367</v>
      </c>
      <c r="C368" s="23" t="s">
        <v>1886</v>
      </c>
      <c r="D368" s="13" t="s">
        <v>7219</v>
      </c>
      <c r="E368" s="34">
        <v>9</v>
      </c>
      <c r="F368" s="34">
        <v>12912125</v>
      </c>
    </row>
    <row r="369" spans="1:6">
      <c r="A369" s="23">
        <v>2015</v>
      </c>
      <c r="B369" s="23" t="s">
        <v>2367</v>
      </c>
      <c r="C369" s="23" t="s">
        <v>1886</v>
      </c>
      <c r="D369" s="13" t="s">
        <v>7220</v>
      </c>
      <c r="E369" s="34">
        <v>1</v>
      </c>
      <c r="F369" s="34">
        <v>2154500</v>
      </c>
    </row>
    <row r="370" spans="1:6">
      <c r="A370" s="23">
        <v>2015</v>
      </c>
      <c r="B370" s="23" t="s">
        <v>2367</v>
      </c>
      <c r="C370" s="23" t="s">
        <v>1886</v>
      </c>
      <c r="D370" s="13" t="s">
        <v>7221</v>
      </c>
      <c r="E370" s="34">
        <v>2</v>
      </c>
      <c r="F370" s="34">
        <v>10102050</v>
      </c>
    </row>
    <row r="371" spans="1:6">
      <c r="A371" s="23">
        <v>2015</v>
      </c>
      <c r="B371" s="23" t="s">
        <v>2367</v>
      </c>
      <c r="C371" s="23" t="s">
        <v>1886</v>
      </c>
      <c r="D371" s="13" t="s">
        <v>7222</v>
      </c>
      <c r="E371" s="34">
        <v>2</v>
      </c>
      <c r="F371" s="34">
        <v>6951600</v>
      </c>
    </row>
    <row r="372" spans="1:6">
      <c r="A372" s="23">
        <v>2015</v>
      </c>
      <c r="B372" s="23" t="s">
        <v>2367</v>
      </c>
      <c r="C372" s="23" t="s">
        <v>1886</v>
      </c>
      <c r="D372" s="13" t="s">
        <v>1929</v>
      </c>
      <c r="E372" s="34">
        <v>4</v>
      </c>
      <c r="F372" s="34">
        <v>8176850</v>
      </c>
    </row>
    <row r="373" spans="1:6">
      <c r="A373" s="23">
        <v>2015</v>
      </c>
      <c r="B373" s="23" t="s">
        <v>2367</v>
      </c>
      <c r="C373" s="23" t="s">
        <v>1886</v>
      </c>
      <c r="D373" s="13" t="s">
        <v>7223</v>
      </c>
      <c r="E373" s="34">
        <v>36</v>
      </c>
      <c r="F373" s="34">
        <v>249439950</v>
      </c>
    </row>
    <row r="374" spans="1:6">
      <c r="A374" s="23">
        <v>2015</v>
      </c>
      <c r="B374" s="23" t="s">
        <v>2367</v>
      </c>
      <c r="C374" s="23" t="s">
        <v>1886</v>
      </c>
      <c r="D374" s="13" t="s">
        <v>1927</v>
      </c>
      <c r="E374" s="34">
        <v>2</v>
      </c>
      <c r="F374" s="34">
        <v>11520000</v>
      </c>
    </row>
    <row r="375" spans="1:6">
      <c r="A375" s="23">
        <v>2015</v>
      </c>
      <c r="B375" s="23" t="s">
        <v>2367</v>
      </c>
      <c r="C375" s="23" t="s">
        <v>1886</v>
      </c>
      <c r="D375" s="13" t="s">
        <v>1928</v>
      </c>
      <c r="E375" s="34">
        <v>1</v>
      </c>
      <c r="F375" s="34">
        <v>7867200</v>
      </c>
    </row>
    <row r="376" spans="1:6">
      <c r="A376" s="23">
        <v>2015</v>
      </c>
      <c r="B376" s="23" t="s">
        <v>2367</v>
      </c>
      <c r="C376" s="23" t="s">
        <v>1886</v>
      </c>
      <c r="D376" s="13" t="s">
        <v>7239</v>
      </c>
      <c r="E376" s="34">
        <v>1</v>
      </c>
      <c r="F376" s="34">
        <v>500000</v>
      </c>
    </row>
    <row r="377" spans="1:6">
      <c r="A377" s="23">
        <v>2015</v>
      </c>
      <c r="B377" s="23" t="s">
        <v>2367</v>
      </c>
      <c r="C377" s="23" t="s">
        <v>1886</v>
      </c>
      <c r="D377" s="13" t="s">
        <v>7238</v>
      </c>
      <c r="E377" s="34">
        <v>6</v>
      </c>
      <c r="F377" s="34">
        <v>23502750</v>
      </c>
    </row>
    <row r="378" spans="1:6">
      <c r="A378" s="23">
        <v>2015</v>
      </c>
      <c r="B378" s="23" t="s">
        <v>2367</v>
      </c>
      <c r="C378" s="23" t="s">
        <v>1886</v>
      </c>
      <c r="D378" s="13" t="s">
        <v>7224</v>
      </c>
      <c r="E378" s="34">
        <v>1</v>
      </c>
      <c r="F378" s="34">
        <v>2318750</v>
      </c>
    </row>
    <row r="379" spans="1:6">
      <c r="A379" s="23">
        <v>2015</v>
      </c>
      <c r="B379" s="23" t="s">
        <v>2367</v>
      </c>
      <c r="C379" s="23" t="s">
        <v>1886</v>
      </c>
      <c r="D379" s="13" t="s">
        <v>7225</v>
      </c>
      <c r="E379" s="34">
        <v>3</v>
      </c>
      <c r="F379" s="34">
        <v>9961700</v>
      </c>
    </row>
    <row r="380" spans="1:6">
      <c r="A380" s="23">
        <v>2015</v>
      </c>
      <c r="B380" s="23" t="s">
        <v>2367</v>
      </c>
      <c r="C380" s="23" t="s">
        <v>1886</v>
      </c>
      <c r="D380" s="13" t="s">
        <v>7231</v>
      </c>
      <c r="E380" s="34">
        <v>1</v>
      </c>
      <c r="F380" s="34">
        <v>1403600</v>
      </c>
    </row>
    <row r="381" spans="1:6">
      <c r="A381" s="23">
        <v>2015</v>
      </c>
      <c r="B381" s="23" t="s">
        <v>2367</v>
      </c>
      <c r="C381" s="23" t="s">
        <v>1886</v>
      </c>
      <c r="D381" s="13" t="s">
        <v>7226</v>
      </c>
      <c r="E381" s="34">
        <v>191</v>
      </c>
      <c r="F381" s="34">
        <v>556095526</v>
      </c>
    </row>
    <row r="382" spans="1:6">
      <c r="A382" s="23">
        <v>2015</v>
      </c>
      <c r="B382" s="23" t="s">
        <v>2367</v>
      </c>
      <c r="C382" s="23" t="s">
        <v>1886</v>
      </c>
      <c r="D382" s="13" t="s">
        <v>7227</v>
      </c>
      <c r="E382" s="34">
        <v>9</v>
      </c>
      <c r="F382" s="34">
        <v>85169000</v>
      </c>
    </row>
    <row r="383" spans="1:6">
      <c r="A383" s="23">
        <v>2015</v>
      </c>
      <c r="B383" s="23" t="s">
        <v>2367</v>
      </c>
      <c r="C383" s="23" t="s">
        <v>1886</v>
      </c>
      <c r="D383" s="13" t="s">
        <v>7240</v>
      </c>
      <c r="E383" s="34">
        <v>2</v>
      </c>
      <c r="F383" s="34">
        <v>9227000</v>
      </c>
    </row>
    <row r="384" spans="1:6">
      <c r="A384" s="23">
        <v>2015</v>
      </c>
      <c r="B384" s="23" t="s">
        <v>2367</v>
      </c>
      <c r="C384" s="23" t="s">
        <v>1886</v>
      </c>
      <c r="D384" s="13" t="s">
        <v>7233</v>
      </c>
      <c r="E384" s="34">
        <v>9</v>
      </c>
      <c r="F384" s="34">
        <v>6523826</v>
      </c>
    </row>
    <row r="385" spans="1:6">
      <c r="A385" s="23">
        <v>2015</v>
      </c>
      <c r="B385" s="23" t="s">
        <v>2367</v>
      </c>
      <c r="C385" s="23" t="s">
        <v>1886</v>
      </c>
      <c r="D385" s="13" t="s">
        <v>7228</v>
      </c>
      <c r="E385" s="34">
        <v>44</v>
      </c>
      <c r="F385" s="34">
        <v>183132500</v>
      </c>
    </row>
    <row r="386" spans="1:6">
      <c r="A386" s="23">
        <v>2015</v>
      </c>
      <c r="B386" s="23" t="s">
        <v>2366</v>
      </c>
      <c r="C386" s="23" t="s">
        <v>514</v>
      </c>
      <c r="D386" s="13" t="s">
        <v>962</v>
      </c>
      <c r="E386" s="34">
        <v>10</v>
      </c>
      <c r="F386" s="34">
        <v>59234345</v>
      </c>
    </row>
    <row r="387" spans="1:6">
      <c r="A387" s="23">
        <v>2015</v>
      </c>
      <c r="B387" s="23" t="s">
        <v>2366</v>
      </c>
      <c r="C387" s="23" t="s">
        <v>514</v>
      </c>
      <c r="D387" s="13" t="s">
        <v>962</v>
      </c>
      <c r="E387" s="34">
        <v>5</v>
      </c>
      <c r="F387" s="34">
        <v>33567812.640000001</v>
      </c>
    </row>
    <row r="388" spans="1:6">
      <c r="A388" s="23">
        <v>2015</v>
      </c>
      <c r="B388" s="23" t="s">
        <v>2366</v>
      </c>
      <c r="C388" s="23" t="s">
        <v>514</v>
      </c>
      <c r="D388" s="13" t="s">
        <v>293</v>
      </c>
      <c r="E388" s="34">
        <v>3</v>
      </c>
      <c r="F388" s="34">
        <v>10217735</v>
      </c>
    </row>
    <row r="389" spans="1:6">
      <c r="A389" s="23">
        <v>2015</v>
      </c>
      <c r="B389" s="23" t="s">
        <v>2366</v>
      </c>
      <c r="C389" s="23" t="s">
        <v>514</v>
      </c>
      <c r="D389" s="13" t="s">
        <v>293</v>
      </c>
      <c r="E389" s="34">
        <v>4</v>
      </c>
      <c r="F389" s="34">
        <v>13303942</v>
      </c>
    </row>
    <row r="390" spans="1:6">
      <c r="A390" s="23">
        <v>2015</v>
      </c>
      <c r="B390" s="23" t="s">
        <v>2366</v>
      </c>
      <c r="C390" s="23" t="s">
        <v>514</v>
      </c>
      <c r="D390" s="13" t="s">
        <v>5714</v>
      </c>
      <c r="E390" s="34">
        <v>2</v>
      </c>
      <c r="F390" s="34">
        <v>6000000</v>
      </c>
    </row>
    <row r="391" spans="1:6">
      <c r="A391" s="23">
        <v>2015</v>
      </c>
      <c r="B391" s="23" t="s">
        <v>2366</v>
      </c>
      <c r="C391" s="23" t="s">
        <v>514</v>
      </c>
      <c r="D391" s="13" t="s">
        <v>292</v>
      </c>
      <c r="E391" s="34">
        <v>5</v>
      </c>
      <c r="F391" s="34">
        <v>9813104</v>
      </c>
    </row>
    <row r="392" spans="1:6">
      <c r="A392" s="23">
        <v>2015</v>
      </c>
      <c r="B392" s="23" t="s">
        <v>2366</v>
      </c>
      <c r="C392" s="23" t="s">
        <v>514</v>
      </c>
      <c r="D392" s="13" t="s">
        <v>292</v>
      </c>
      <c r="E392" s="34">
        <v>4</v>
      </c>
      <c r="F392" s="34">
        <v>8411232</v>
      </c>
    </row>
    <row r="393" spans="1:6">
      <c r="A393" s="23">
        <v>2015</v>
      </c>
      <c r="B393" s="23" t="s">
        <v>2366</v>
      </c>
      <c r="C393" s="23" t="s">
        <v>514</v>
      </c>
      <c r="D393" s="13" t="s">
        <v>286</v>
      </c>
      <c r="E393" s="34">
        <v>1</v>
      </c>
      <c r="F393" s="34">
        <v>4640395</v>
      </c>
    </row>
    <row r="394" spans="1:6">
      <c r="A394" s="23">
        <v>2015</v>
      </c>
      <c r="B394" s="23" t="s">
        <v>2366</v>
      </c>
      <c r="C394" s="23" t="s">
        <v>514</v>
      </c>
      <c r="D394" s="13" t="s">
        <v>286</v>
      </c>
      <c r="E394" s="34">
        <v>1</v>
      </c>
      <c r="F394" s="34">
        <v>1160099</v>
      </c>
    </row>
    <row r="395" spans="1:6">
      <c r="A395" s="23">
        <v>2015</v>
      </c>
      <c r="B395" s="23" t="s">
        <v>2366</v>
      </c>
      <c r="C395" s="23" t="s">
        <v>514</v>
      </c>
      <c r="D395" s="13" t="s">
        <v>279</v>
      </c>
      <c r="E395" s="34">
        <v>2</v>
      </c>
      <c r="F395" s="34">
        <v>5826601</v>
      </c>
    </row>
    <row r="396" spans="1:6">
      <c r="A396" s="23">
        <v>2015</v>
      </c>
      <c r="B396" s="23" t="s">
        <v>2366</v>
      </c>
      <c r="C396" s="23" t="s">
        <v>514</v>
      </c>
      <c r="D396" s="13" t="s">
        <v>279</v>
      </c>
      <c r="E396" s="34">
        <v>2</v>
      </c>
      <c r="F396" s="34">
        <v>4340394</v>
      </c>
    </row>
    <row r="397" spans="1:6">
      <c r="A397" s="23">
        <v>2015</v>
      </c>
      <c r="B397" s="23" t="s">
        <v>2366</v>
      </c>
      <c r="C397" s="23" t="s">
        <v>514</v>
      </c>
      <c r="D397" s="13" t="s">
        <v>285</v>
      </c>
      <c r="E397" s="34">
        <v>20</v>
      </c>
      <c r="F397" s="34">
        <v>77750000</v>
      </c>
    </row>
    <row r="398" spans="1:6">
      <c r="A398" s="23">
        <v>2015</v>
      </c>
      <c r="B398" s="23" t="s">
        <v>2366</v>
      </c>
      <c r="C398" s="23" t="s">
        <v>514</v>
      </c>
      <c r="D398" s="13" t="s">
        <v>285</v>
      </c>
      <c r="E398" s="34">
        <v>19</v>
      </c>
      <c r="F398" s="34">
        <v>77500000</v>
      </c>
    </row>
    <row r="399" spans="1:6">
      <c r="A399" s="23">
        <v>2015</v>
      </c>
      <c r="B399" s="23" t="s">
        <v>2366</v>
      </c>
      <c r="C399" s="23" t="s">
        <v>514</v>
      </c>
      <c r="D399" s="13" t="s">
        <v>7301</v>
      </c>
      <c r="E399" s="34">
        <v>4</v>
      </c>
      <c r="F399" s="34">
        <v>28595074</v>
      </c>
    </row>
    <row r="400" spans="1:6">
      <c r="A400" s="23">
        <v>2015</v>
      </c>
      <c r="B400" s="23" t="s">
        <v>2366</v>
      </c>
      <c r="C400" s="23" t="s">
        <v>514</v>
      </c>
      <c r="D400" s="13" t="s">
        <v>7301</v>
      </c>
      <c r="E400" s="34">
        <v>3</v>
      </c>
      <c r="F400" s="34">
        <v>22422660</v>
      </c>
    </row>
    <row r="401" spans="1:6">
      <c r="A401" s="23">
        <v>2015</v>
      </c>
      <c r="B401" s="23" t="s">
        <v>2366</v>
      </c>
      <c r="C401" s="23" t="s">
        <v>514</v>
      </c>
      <c r="D401" s="13" t="s">
        <v>290</v>
      </c>
      <c r="E401" s="34">
        <v>1</v>
      </c>
      <c r="F401" s="34">
        <v>3790466</v>
      </c>
    </row>
    <row r="402" spans="1:6">
      <c r="A402" s="23">
        <v>2015</v>
      </c>
      <c r="B402" s="23" t="s">
        <v>2366</v>
      </c>
      <c r="C402" s="23" t="s">
        <v>514</v>
      </c>
      <c r="D402" s="13" t="s">
        <v>290</v>
      </c>
      <c r="E402" s="34">
        <v>1</v>
      </c>
      <c r="F402" s="34">
        <v>3790466</v>
      </c>
    </row>
    <row r="403" spans="1:6">
      <c r="A403" s="23">
        <v>2015</v>
      </c>
      <c r="B403" s="23" t="s">
        <v>2366</v>
      </c>
      <c r="C403" s="23" t="s">
        <v>514</v>
      </c>
      <c r="D403" s="13" t="s">
        <v>5713</v>
      </c>
      <c r="E403" s="34">
        <v>8</v>
      </c>
      <c r="F403" s="34">
        <v>8644383</v>
      </c>
    </row>
    <row r="404" spans="1:6">
      <c r="A404" s="23">
        <v>2015</v>
      </c>
      <c r="B404" s="23" t="s">
        <v>2366</v>
      </c>
      <c r="C404" s="23" t="s">
        <v>514</v>
      </c>
      <c r="D404" s="13" t="s">
        <v>5713</v>
      </c>
      <c r="E404" s="34">
        <v>8</v>
      </c>
      <c r="F404" s="34">
        <v>5119914</v>
      </c>
    </row>
    <row r="405" spans="1:6">
      <c r="A405" s="23">
        <v>2015</v>
      </c>
      <c r="B405" s="23" t="s">
        <v>2366</v>
      </c>
      <c r="C405" s="23" t="s">
        <v>514</v>
      </c>
      <c r="D405" s="13" t="s">
        <v>296</v>
      </c>
      <c r="E405" s="34">
        <v>1</v>
      </c>
      <c r="F405" s="34">
        <v>6110000</v>
      </c>
    </row>
    <row r="406" spans="1:6">
      <c r="A406" s="23">
        <v>2015</v>
      </c>
      <c r="B406" s="23" t="s">
        <v>2366</v>
      </c>
      <c r="C406" s="23" t="s">
        <v>514</v>
      </c>
      <c r="D406" s="13" t="s">
        <v>296</v>
      </c>
      <c r="E406" s="34">
        <v>1</v>
      </c>
      <c r="F406" s="34">
        <v>6079901</v>
      </c>
    </row>
    <row r="407" spans="1:6">
      <c r="A407" s="23">
        <v>2015</v>
      </c>
      <c r="B407" s="23" t="s">
        <v>2366</v>
      </c>
      <c r="C407" s="23" t="s">
        <v>514</v>
      </c>
      <c r="D407" s="13" t="s">
        <v>278</v>
      </c>
      <c r="E407" s="34">
        <v>25</v>
      </c>
      <c r="F407" s="34">
        <v>148446295</v>
      </c>
    </row>
    <row r="408" spans="1:6">
      <c r="A408" s="23">
        <v>2015</v>
      </c>
      <c r="B408" s="23" t="s">
        <v>2366</v>
      </c>
      <c r="C408" s="23" t="s">
        <v>514</v>
      </c>
      <c r="D408" s="13" t="s">
        <v>278</v>
      </c>
      <c r="E408" s="34">
        <v>19</v>
      </c>
      <c r="F408" s="34">
        <v>112688220</v>
      </c>
    </row>
    <row r="409" spans="1:6">
      <c r="A409" s="23">
        <v>2015</v>
      </c>
      <c r="B409" s="23" t="s">
        <v>2366</v>
      </c>
      <c r="C409" s="23" t="s">
        <v>514</v>
      </c>
      <c r="D409" s="13" t="s">
        <v>280</v>
      </c>
      <c r="E409" s="34">
        <v>4</v>
      </c>
      <c r="F409" s="34">
        <v>30862332</v>
      </c>
    </row>
    <row r="410" spans="1:6">
      <c r="A410" s="23">
        <v>2015</v>
      </c>
      <c r="B410" s="23" t="s">
        <v>2366</v>
      </c>
      <c r="C410" s="23" t="s">
        <v>514</v>
      </c>
      <c r="D410" s="13" t="s">
        <v>280</v>
      </c>
      <c r="E410" s="34">
        <v>4</v>
      </c>
      <c r="F410" s="34">
        <v>25828818</v>
      </c>
    </row>
    <row r="411" spans="1:6">
      <c r="A411" s="23">
        <v>2015</v>
      </c>
      <c r="B411" s="23" t="s">
        <v>2366</v>
      </c>
      <c r="C411" s="23" t="s">
        <v>514</v>
      </c>
      <c r="D411" s="13" t="s">
        <v>7316</v>
      </c>
      <c r="E411" s="34">
        <v>277</v>
      </c>
      <c r="F411" s="34">
        <v>951814292</v>
      </c>
    </row>
    <row r="412" spans="1:6">
      <c r="A412" s="23">
        <v>2015</v>
      </c>
      <c r="B412" s="23" t="s">
        <v>2366</v>
      </c>
      <c r="C412" s="23" t="s">
        <v>514</v>
      </c>
      <c r="D412" s="13" t="s">
        <v>7316</v>
      </c>
      <c r="E412" s="34">
        <v>265</v>
      </c>
      <c r="F412" s="34">
        <v>908545827</v>
      </c>
    </row>
    <row r="413" spans="1:6">
      <c r="A413" s="23">
        <v>2015</v>
      </c>
      <c r="B413" s="23" t="s">
        <v>2366</v>
      </c>
      <c r="C413" s="23" t="s">
        <v>514</v>
      </c>
      <c r="D413" s="13" t="s">
        <v>288</v>
      </c>
      <c r="E413" s="34">
        <v>2</v>
      </c>
      <c r="F413" s="34">
        <v>8382500</v>
      </c>
    </row>
    <row r="414" spans="1:6">
      <c r="A414" s="23">
        <v>2016</v>
      </c>
      <c r="B414" s="23" t="s">
        <v>2366</v>
      </c>
      <c r="C414" s="23" t="s">
        <v>1886</v>
      </c>
      <c r="D414" s="13" t="s">
        <v>7205</v>
      </c>
      <c r="E414" s="34">
        <v>56</v>
      </c>
      <c r="F414" s="34">
        <v>194862150</v>
      </c>
    </row>
    <row r="415" spans="1:6">
      <c r="A415" s="23">
        <v>2016</v>
      </c>
      <c r="B415" s="23" t="s">
        <v>2366</v>
      </c>
      <c r="C415" s="23" t="s">
        <v>1886</v>
      </c>
      <c r="D415" s="13" t="s">
        <v>7206</v>
      </c>
      <c r="E415" s="34">
        <v>45</v>
      </c>
      <c r="F415" s="34">
        <v>421963200</v>
      </c>
    </row>
    <row r="416" spans="1:6">
      <c r="A416" s="23">
        <v>2016</v>
      </c>
      <c r="B416" s="23" t="s">
        <v>2366</v>
      </c>
      <c r="C416" s="23" t="s">
        <v>1886</v>
      </c>
      <c r="D416" s="13" t="s">
        <v>7207</v>
      </c>
      <c r="E416" s="34">
        <v>95</v>
      </c>
      <c r="F416" s="34">
        <v>988817600</v>
      </c>
    </row>
    <row r="417" spans="1:6">
      <c r="A417" s="23">
        <v>2016</v>
      </c>
      <c r="B417" s="23" t="s">
        <v>2366</v>
      </c>
      <c r="C417" s="23" t="s">
        <v>1886</v>
      </c>
      <c r="D417" s="13" t="s">
        <v>7208</v>
      </c>
      <c r="E417" s="34">
        <v>10</v>
      </c>
      <c r="F417" s="34">
        <v>73229200</v>
      </c>
    </row>
    <row r="418" spans="1:6">
      <c r="A418" s="23">
        <v>2016</v>
      </c>
      <c r="B418" s="23" t="s">
        <v>2366</v>
      </c>
      <c r="C418" s="23" t="s">
        <v>1886</v>
      </c>
      <c r="D418" s="13" t="s">
        <v>7209</v>
      </c>
      <c r="E418" s="34">
        <v>3</v>
      </c>
      <c r="F418" s="34">
        <v>14030000</v>
      </c>
    </row>
    <row r="419" spans="1:6">
      <c r="A419" s="23">
        <v>2016</v>
      </c>
      <c r="B419" s="23" t="s">
        <v>2366</v>
      </c>
      <c r="C419" s="23" t="s">
        <v>1886</v>
      </c>
      <c r="D419" s="13" t="s">
        <v>7210</v>
      </c>
      <c r="E419" s="34">
        <v>37</v>
      </c>
      <c r="F419" s="34">
        <v>198049150</v>
      </c>
    </row>
    <row r="420" spans="1:6">
      <c r="A420" s="23">
        <v>2016</v>
      </c>
      <c r="B420" s="23" t="s">
        <v>2366</v>
      </c>
      <c r="C420" s="23" t="s">
        <v>1886</v>
      </c>
      <c r="D420" s="13" t="s">
        <v>7211</v>
      </c>
      <c r="E420" s="34">
        <v>4</v>
      </c>
      <c r="F420" s="34">
        <v>37039200</v>
      </c>
    </row>
    <row r="421" spans="1:6">
      <c r="A421" s="23">
        <v>2016</v>
      </c>
      <c r="B421" s="23" t="s">
        <v>2366</v>
      </c>
      <c r="C421" s="23" t="s">
        <v>1886</v>
      </c>
      <c r="D421" s="13" t="s">
        <v>7234</v>
      </c>
      <c r="E421" s="34">
        <v>17</v>
      </c>
      <c r="F421" s="34">
        <v>53302991</v>
      </c>
    </row>
    <row r="422" spans="1:6">
      <c r="A422" s="23">
        <v>2016</v>
      </c>
      <c r="B422" s="23" t="s">
        <v>2366</v>
      </c>
      <c r="C422" s="23" t="s">
        <v>1886</v>
      </c>
      <c r="D422" s="13" t="s">
        <v>7235</v>
      </c>
      <c r="E422" s="34">
        <v>1</v>
      </c>
      <c r="F422" s="34">
        <v>9919000</v>
      </c>
    </row>
    <row r="423" spans="1:6">
      <c r="A423" s="23">
        <v>2016</v>
      </c>
      <c r="B423" s="23" t="s">
        <v>2366</v>
      </c>
      <c r="C423" s="23" t="s">
        <v>1886</v>
      </c>
      <c r="D423" s="13" t="s">
        <v>7213</v>
      </c>
      <c r="E423" s="34">
        <v>10</v>
      </c>
      <c r="F423" s="34">
        <v>98949000</v>
      </c>
    </row>
    <row r="424" spans="1:6">
      <c r="A424" s="23">
        <v>2016</v>
      </c>
      <c r="B424" s="23" t="s">
        <v>2366</v>
      </c>
      <c r="C424" s="23" t="s">
        <v>1886</v>
      </c>
      <c r="D424" s="13" t="s">
        <v>7214</v>
      </c>
      <c r="E424" s="34">
        <v>9</v>
      </c>
      <c r="F424" s="34">
        <v>88221000</v>
      </c>
    </row>
    <row r="425" spans="1:6">
      <c r="A425" s="23">
        <v>2016</v>
      </c>
      <c r="B425" s="23" t="s">
        <v>2366</v>
      </c>
      <c r="C425" s="23" t="s">
        <v>1886</v>
      </c>
      <c r="D425" s="13" t="s">
        <v>7215</v>
      </c>
      <c r="E425" s="34">
        <v>1</v>
      </c>
      <c r="F425" s="34">
        <v>6943300</v>
      </c>
    </row>
    <row r="426" spans="1:6">
      <c r="A426" s="23">
        <v>2016</v>
      </c>
      <c r="B426" s="23" t="s">
        <v>2366</v>
      </c>
      <c r="C426" s="23" t="s">
        <v>1886</v>
      </c>
      <c r="D426" s="13" t="s">
        <v>7216</v>
      </c>
      <c r="E426" s="34">
        <v>45</v>
      </c>
      <c r="F426" s="34">
        <v>287694050</v>
      </c>
    </row>
    <row r="427" spans="1:6">
      <c r="A427" s="23">
        <v>2016</v>
      </c>
      <c r="B427" s="23" t="s">
        <v>2366</v>
      </c>
      <c r="C427" s="23" t="s">
        <v>1886</v>
      </c>
      <c r="D427" s="13" t="s">
        <v>7236</v>
      </c>
      <c r="E427" s="34">
        <v>13</v>
      </c>
      <c r="F427" s="34">
        <v>56289400</v>
      </c>
    </row>
    <row r="428" spans="1:6">
      <c r="A428" s="23">
        <v>2016</v>
      </c>
      <c r="B428" s="23" t="s">
        <v>2366</v>
      </c>
      <c r="C428" s="23" t="s">
        <v>1886</v>
      </c>
      <c r="D428" s="13" t="s">
        <v>7219</v>
      </c>
      <c r="E428" s="34">
        <v>8</v>
      </c>
      <c r="F428" s="34">
        <v>7661687</v>
      </c>
    </row>
    <row r="429" spans="1:6">
      <c r="A429" s="23">
        <v>2016</v>
      </c>
      <c r="B429" s="23" t="s">
        <v>2366</v>
      </c>
      <c r="C429" s="23" t="s">
        <v>1886</v>
      </c>
      <c r="D429" s="13" t="s">
        <v>7220</v>
      </c>
      <c r="E429" s="34">
        <v>1</v>
      </c>
      <c r="F429" s="34">
        <v>2316000</v>
      </c>
    </row>
    <row r="430" spans="1:6">
      <c r="A430" s="23">
        <v>2016</v>
      </c>
      <c r="B430" s="23" t="s">
        <v>2366</v>
      </c>
      <c r="C430" s="23" t="s">
        <v>1886</v>
      </c>
      <c r="D430" s="13" t="s">
        <v>7221</v>
      </c>
      <c r="E430" s="34">
        <v>2</v>
      </c>
      <c r="F430" s="34">
        <v>14480200</v>
      </c>
    </row>
    <row r="431" spans="1:6">
      <c r="A431" s="23">
        <v>2016</v>
      </c>
      <c r="B431" s="23" t="s">
        <v>2366</v>
      </c>
      <c r="C431" s="23" t="s">
        <v>1886</v>
      </c>
      <c r="D431" s="13" t="s">
        <v>7223</v>
      </c>
      <c r="E431" s="34">
        <v>35</v>
      </c>
      <c r="F431" s="34">
        <v>248672050</v>
      </c>
    </row>
    <row r="432" spans="1:6">
      <c r="A432" s="23">
        <v>2016</v>
      </c>
      <c r="B432" s="23" t="s">
        <v>2366</v>
      </c>
      <c r="C432" s="23" t="s">
        <v>1886</v>
      </c>
      <c r="D432" s="13" t="s">
        <v>1927</v>
      </c>
      <c r="E432" s="34">
        <v>2</v>
      </c>
      <c r="F432" s="34">
        <v>12493600</v>
      </c>
    </row>
    <row r="433" spans="1:6">
      <c r="A433" s="23">
        <v>2016</v>
      </c>
      <c r="B433" s="23" t="s">
        <v>2366</v>
      </c>
      <c r="C433" s="23" t="s">
        <v>1886</v>
      </c>
      <c r="D433" s="13" t="s">
        <v>1928</v>
      </c>
      <c r="E433" s="34">
        <v>1</v>
      </c>
      <c r="F433" s="34">
        <v>8457600</v>
      </c>
    </row>
    <row r="434" spans="1:6">
      <c r="A434" s="23">
        <v>2016</v>
      </c>
      <c r="B434" s="23" t="s">
        <v>2366</v>
      </c>
      <c r="C434" s="23" t="s">
        <v>1886</v>
      </c>
      <c r="D434" s="13" t="s">
        <v>7239</v>
      </c>
      <c r="E434" s="34">
        <v>1</v>
      </c>
      <c r="F434" s="34">
        <v>2465500</v>
      </c>
    </row>
    <row r="435" spans="1:6">
      <c r="A435" s="23">
        <v>2016</v>
      </c>
      <c r="B435" s="23" t="s">
        <v>2366</v>
      </c>
      <c r="C435" s="23" t="s">
        <v>1886</v>
      </c>
      <c r="D435" s="13" t="s">
        <v>7238</v>
      </c>
      <c r="E435" s="34">
        <v>6</v>
      </c>
      <c r="F435" s="34">
        <v>25265800</v>
      </c>
    </row>
    <row r="436" spans="1:6">
      <c r="A436" s="23">
        <v>2016</v>
      </c>
      <c r="B436" s="23" t="s">
        <v>2366</v>
      </c>
      <c r="C436" s="23" t="s">
        <v>1886</v>
      </c>
      <c r="D436" s="13" t="s">
        <v>7224</v>
      </c>
      <c r="E436" s="34">
        <v>1</v>
      </c>
      <c r="F436" s="34">
        <v>2492750</v>
      </c>
    </row>
    <row r="437" spans="1:6">
      <c r="A437" s="23">
        <v>2016</v>
      </c>
      <c r="B437" s="23" t="s">
        <v>2366</v>
      </c>
      <c r="C437" s="23" t="s">
        <v>1886</v>
      </c>
      <c r="D437" s="13" t="s">
        <v>7225</v>
      </c>
      <c r="E437" s="34">
        <v>2</v>
      </c>
      <c r="F437" s="34">
        <v>6184250</v>
      </c>
    </row>
    <row r="438" spans="1:6">
      <c r="A438" s="23">
        <v>2016</v>
      </c>
      <c r="B438" s="23" t="s">
        <v>2366</v>
      </c>
      <c r="C438" s="23" t="s">
        <v>1886</v>
      </c>
      <c r="D438" s="13" t="s">
        <v>7231</v>
      </c>
      <c r="E438" s="34">
        <v>1</v>
      </c>
      <c r="F438" s="34">
        <v>754490</v>
      </c>
    </row>
    <row r="439" spans="1:6">
      <c r="A439" s="23">
        <v>2016</v>
      </c>
      <c r="B439" s="23" t="s">
        <v>2366</v>
      </c>
      <c r="C439" s="23" t="s">
        <v>1886</v>
      </c>
      <c r="D439" s="13" t="s">
        <v>7226</v>
      </c>
      <c r="E439" s="34">
        <v>165</v>
      </c>
      <c r="F439" s="34">
        <v>534116349</v>
      </c>
    </row>
    <row r="440" spans="1:6">
      <c r="A440" s="23">
        <v>2016</v>
      </c>
      <c r="B440" s="23" t="s">
        <v>2366</v>
      </c>
      <c r="C440" s="23" t="s">
        <v>1886</v>
      </c>
      <c r="D440" s="13" t="s">
        <v>7227</v>
      </c>
      <c r="E440" s="34">
        <v>13</v>
      </c>
      <c r="F440" s="34">
        <v>131930600</v>
      </c>
    </row>
    <row r="441" spans="1:6">
      <c r="A441" s="23">
        <v>2016</v>
      </c>
      <c r="B441" s="23" t="s">
        <v>2366</v>
      </c>
      <c r="C441" s="23" t="s">
        <v>1886</v>
      </c>
      <c r="D441" s="13" t="s">
        <v>7240</v>
      </c>
      <c r="E441" s="34">
        <v>2</v>
      </c>
      <c r="F441" s="34">
        <v>7439250</v>
      </c>
    </row>
    <row r="442" spans="1:6">
      <c r="A442" s="23">
        <v>2016</v>
      </c>
      <c r="B442" s="23" t="s">
        <v>2366</v>
      </c>
      <c r="C442" s="23" t="s">
        <v>1886</v>
      </c>
      <c r="D442" s="13" t="s">
        <v>7233</v>
      </c>
      <c r="E442" s="34">
        <v>4</v>
      </c>
      <c r="F442" s="34">
        <v>3499249</v>
      </c>
    </row>
    <row r="443" spans="1:6">
      <c r="A443" s="23">
        <v>2016</v>
      </c>
      <c r="B443" s="23" t="s">
        <v>2366</v>
      </c>
      <c r="C443" s="23" t="s">
        <v>1886</v>
      </c>
      <c r="D443" s="13" t="s">
        <v>7228</v>
      </c>
      <c r="E443" s="34">
        <v>42</v>
      </c>
      <c r="F443" s="34">
        <v>182964000</v>
      </c>
    </row>
    <row r="444" spans="1:6">
      <c r="A444" s="23">
        <v>2016</v>
      </c>
      <c r="B444" s="23" t="s">
        <v>2367</v>
      </c>
      <c r="C444" s="23" t="s">
        <v>1886</v>
      </c>
      <c r="D444" s="13" t="s">
        <v>7205</v>
      </c>
      <c r="E444" s="34">
        <v>71</v>
      </c>
      <c r="F444" s="34">
        <v>238211350</v>
      </c>
    </row>
    <row r="445" spans="1:6">
      <c r="A445" s="23">
        <v>2016</v>
      </c>
      <c r="B445" s="23" t="s">
        <v>2367</v>
      </c>
      <c r="C445" s="23" t="s">
        <v>1886</v>
      </c>
      <c r="D445" s="13" t="s">
        <v>7241</v>
      </c>
      <c r="E445" s="34">
        <v>1</v>
      </c>
      <c r="F445" s="34">
        <v>13158750</v>
      </c>
    </row>
    <row r="446" spans="1:6">
      <c r="A446" s="23">
        <v>2016</v>
      </c>
      <c r="B446" s="23" t="s">
        <v>2367</v>
      </c>
      <c r="C446" s="23" t="s">
        <v>1886</v>
      </c>
      <c r="D446" s="13" t="s">
        <v>7206</v>
      </c>
      <c r="E446" s="34">
        <v>44</v>
      </c>
      <c r="F446" s="34">
        <v>400950000</v>
      </c>
    </row>
    <row r="447" spans="1:6">
      <c r="A447" s="23">
        <v>2016</v>
      </c>
      <c r="B447" s="23" t="s">
        <v>2367</v>
      </c>
      <c r="C447" s="23" t="s">
        <v>1886</v>
      </c>
      <c r="D447" s="13" t="s">
        <v>7207</v>
      </c>
      <c r="E447" s="34">
        <v>101</v>
      </c>
      <c r="F447" s="34">
        <v>1034530000</v>
      </c>
    </row>
    <row r="448" spans="1:6">
      <c r="A448" s="23">
        <v>2016</v>
      </c>
      <c r="B448" s="23" t="s">
        <v>2367</v>
      </c>
      <c r="C448" s="23" t="s">
        <v>1886</v>
      </c>
      <c r="D448" s="13" t="s">
        <v>7208</v>
      </c>
      <c r="E448" s="34">
        <v>8</v>
      </c>
      <c r="F448" s="34">
        <v>62175200</v>
      </c>
    </row>
    <row r="449" spans="1:6">
      <c r="A449" s="23">
        <v>2016</v>
      </c>
      <c r="B449" s="23" t="s">
        <v>2367</v>
      </c>
      <c r="C449" s="23" t="s">
        <v>1886</v>
      </c>
      <c r="D449" s="13" t="s">
        <v>7209</v>
      </c>
      <c r="E449" s="34">
        <v>2</v>
      </c>
      <c r="F449" s="34">
        <v>8916000</v>
      </c>
    </row>
    <row r="450" spans="1:6">
      <c r="A450" s="23">
        <v>2016</v>
      </c>
      <c r="B450" s="23" t="s">
        <v>2367</v>
      </c>
      <c r="C450" s="23" t="s">
        <v>1886</v>
      </c>
      <c r="D450" s="13" t="s">
        <v>7210</v>
      </c>
      <c r="E450" s="34">
        <v>31</v>
      </c>
      <c r="F450" s="34">
        <v>180268950</v>
      </c>
    </row>
    <row r="451" spans="1:6">
      <c r="A451" s="23">
        <v>2016</v>
      </c>
      <c r="B451" s="23" t="s">
        <v>2367</v>
      </c>
      <c r="C451" s="23" t="s">
        <v>1886</v>
      </c>
      <c r="D451" s="13" t="s">
        <v>7211</v>
      </c>
      <c r="E451" s="34">
        <v>4</v>
      </c>
      <c r="F451" s="34">
        <v>37039200</v>
      </c>
    </row>
    <row r="452" spans="1:6">
      <c r="A452" s="23">
        <v>2016</v>
      </c>
      <c r="B452" s="23" t="s">
        <v>2367</v>
      </c>
      <c r="C452" s="23" t="s">
        <v>1886</v>
      </c>
      <c r="D452" s="13" t="s">
        <v>7234</v>
      </c>
      <c r="E452" s="34">
        <v>22</v>
      </c>
      <c r="F452" s="34">
        <v>69898641</v>
      </c>
    </row>
    <row r="453" spans="1:6">
      <c r="A453" s="23">
        <v>2016</v>
      </c>
      <c r="B453" s="23" t="s">
        <v>2367</v>
      </c>
      <c r="C453" s="23" t="s">
        <v>1886</v>
      </c>
      <c r="D453" s="13" t="s">
        <v>7230</v>
      </c>
      <c r="E453" s="34">
        <v>28</v>
      </c>
      <c r="F453" s="34">
        <v>46136206</v>
      </c>
    </row>
    <row r="454" spans="1:6">
      <c r="A454" s="23">
        <v>2016</v>
      </c>
      <c r="B454" s="23" t="s">
        <v>2367</v>
      </c>
      <c r="C454" s="23" t="s">
        <v>1886</v>
      </c>
      <c r="D454" s="13" t="s">
        <v>7235</v>
      </c>
      <c r="E454" s="34">
        <v>1</v>
      </c>
      <c r="F454" s="34">
        <v>9919000</v>
      </c>
    </row>
    <row r="455" spans="1:6">
      <c r="A455" s="23">
        <v>2016</v>
      </c>
      <c r="B455" s="23" t="s">
        <v>2367</v>
      </c>
      <c r="C455" s="23" t="s">
        <v>1886</v>
      </c>
      <c r="D455" s="13" t="s">
        <v>7213</v>
      </c>
      <c r="E455" s="34">
        <v>10</v>
      </c>
      <c r="F455" s="34">
        <v>98949000</v>
      </c>
    </row>
    <row r="456" spans="1:6">
      <c r="A456" s="23">
        <v>2016</v>
      </c>
      <c r="B456" s="23" t="s">
        <v>2367</v>
      </c>
      <c r="C456" s="23" t="s">
        <v>1886</v>
      </c>
      <c r="D456" s="13" t="s">
        <v>7214</v>
      </c>
      <c r="E456" s="34">
        <v>8</v>
      </c>
      <c r="F456" s="34">
        <v>79418000</v>
      </c>
    </row>
    <row r="457" spans="1:6">
      <c r="A457" s="23">
        <v>2016</v>
      </c>
      <c r="B457" s="23" t="s">
        <v>2367</v>
      </c>
      <c r="C457" s="23" t="s">
        <v>1886</v>
      </c>
      <c r="D457" s="13" t="s">
        <v>7215</v>
      </c>
      <c r="E457" s="34">
        <v>1</v>
      </c>
      <c r="F457" s="34">
        <v>6943300</v>
      </c>
    </row>
    <row r="458" spans="1:6">
      <c r="A458" s="23">
        <v>2016</v>
      </c>
      <c r="B458" s="23" t="s">
        <v>2367</v>
      </c>
      <c r="C458" s="23" t="s">
        <v>1886</v>
      </c>
      <c r="D458" s="13" t="s">
        <v>7216</v>
      </c>
      <c r="E458" s="34">
        <v>42</v>
      </c>
      <c r="F458" s="34">
        <v>261089535</v>
      </c>
    </row>
    <row r="459" spans="1:6">
      <c r="A459" s="23">
        <v>2016</v>
      </c>
      <c r="B459" s="23" t="s">
        <v>2367</v>
      </c>
      <c r="C459" s="23" t="s">
        <v>1886</v>
      </c>
      <c r="D459" s="13" t="s">
        <v>7236</v>
      </c>
      <c r="E459" s="34">
        <v>13</v>
      </c>
      <c r="F459" s="34">
        <v>56289400</v>
      </c>
    </row>
    <row r="460" spans="1:6">
      <c r="A460" s="23">
        <v>2016</v>
      </c>
      <c r="B460" s="23" t="s">
        <v>2367</v>
      </c>
      <c r="C460" s="23" t="s">
        <v>1886</v>
      </c>
      <c r="D460" s="13" t="s">
        <v>7219</v>
      </c>
      <c r="E460" s="34">
        <v>8</v>
      </c>
      <c r="F460" s="34">
        <v>7735512.5</v>
      </c>
    </row>
    <row r="461" spans="1:6">
      <c r="A461" s="23">
        <v>2016</v>
      </c>
      <c r="B461" s="23" t="s">
        <v>2367</v>
      </c>
      <c r="C461" s="23" t="s">
        <v>1886</v>
      </c>
      <c r="D461" s="13" t="s">
        <v>7242</v>
      </c>
      <c r="E461" s="34">
        <v>2</v>
      </c>
      <c r="F461" s="34">
        <v>19942000</v>
      </c>
    </row>
    <row r="462" spans="1:6">
      <c r="A462" s="23">
        <v>2016</v>
      </c>
      <c r="B462" s="23" t="s">
        <v>2367</v>
      </c>
      <c r="C462" s="23" t="s">
        <v>1886</v>
      </c>
      <c r="D462" s="13" t="s">
        <v>7243</v>
      </c>
      <c r="E462" s="34">
        <v>2</v>
      </c>
      <c r="F462" s="34">
        <v>10343000</v>
      </c>
    </row>
    <row r="463" spans="1:6">
      <c r="A463" s="23">
        <v>2016</v>
      </c>
      <c r="B463" s="23" t="s">
        <v>2367</v>
      </c>
      <c r="C463" s="23" t="s">
        <v>1886</v>
      </c>
      <c r="D463" s="13" t="s">
        <v>7220</v>
      </c>
      <c r="E463" s="34">
        <v>1</v>
      </c>
      <c r="F463" s="34">
        <v>2316000</v>
      </c>
    </row>
    <row r="464" spans="1:6">
      <c r="A464" s="23">
        <v>2016</v>
      </c>
      <c r="B464" s="23" t="s">
        <v>2367</v>
      </c>
      <c r="C464" s="23" t="s">
        <v>1886</v>
      </c>
      <c r="D464" s="13" t="s">
        <v>7244</v>
      </c>
      <c r="E464" s="34">
        <v>1</v>
      </c>
      <c r="F464" s="34">
        <v>9971000</v>
      </c>
    </row>
    <row r="465" spans="1:6">
      <c r="A465" s="23">
        <v>2016</v>
      </c>
      <c r="B465" s="23" t="s">
        <v>2367</v>
      </c>
      <c r="C465" s="23" t="s">
        <v>1886</v>
      </c>
      <c r="D465" s="13" t="s">
        <v>7221</v>
      </c>
      <c r="E465" s="34">
        <v>2</v>
      </c>
      <c r="F465" s="34">
        <v>10860150</v>
      </c>
    </row>
    <row r="466" spans="1:6">
      <c r="A466" s="23">
        <v>2016</v>
      </c>
      <c r="B466" s="23" t="s">
        <v>2367</v>
      </c>
      <c r="C466" s="23" t="s">
        <v>1886</v>
      </c>
      <c r="D466" s="13" t="s">
        <v>1929</v>
      </c>
      <c r="E466" s="34">
        <v>2</v>
      </c>
      <c r="F466" s="34">
        <v>7548500</v>
      </c>
    </row>
    <row r="467" spans="1:6">
      <c r="A467" s="23">
        <v>2016</v>
      </c>
      <c r="B467" s="23" t="s">
        <v>2367</v>
      </c>
      <c r="C467" s="23" t="s">
        <v>1886</v>
      </c>
      <c r="D467" s="13" t="s">
        <v>7245</v>
      </c>
      <c r="E467" s="34">
        <v>1</v>
      </c>
      <c r="F467" s="34">
        <v>5190257</v>
      </c>
    </row>
    <row r="468" spans="1:6">
      <c r="A468" s="23">
        <v>2016</v>
      </c>
      <c r="B468" s="23" t="s">
        <v>2367</v>
      </c>
      <c r="C468" s="23" t="s">
        <v>1886</v>
      </c>
      <c r="D468" s="13" t="s">
        <v>7237</v>
      </c>
      <c r="E468" s="34">
        <v>1</v>
      </c>
      <c r="F468" s="34">
        <v>6943300</v>
      </c>
    </row>
    <row r="469" spans="1:6">
      <c r="A469" s="23">
        <v>2016</v>
      </c>
      <c r="B469" s="23" t="s">
        <v>2367</v>
      </c>
      <c r="C469" s="23" t="s">
        <v>1886</v>
      </c>
      <c r="D469" s="13" t="s">
        <v>7223</v>
      </c>
      <c r="E469" s="34">
        <v>42</v>
      </c>
      <c r="F469" s="34">
        <v>258690800</v>
      </c>
    </row>
    <row r="470" spans="1:6">
      <c r="A470" s="23">
        <v>2016</v>
      </c>
      <c r="B470" s="23" t="s">
        <v>2367</v>
      </c>
      <c r="C470" s="23" t="s">
        <v>1886</v>
      </c>
      <c r="D470" s="13" t="s">
        <v>1927</v>
      </c>
      <c r="E470" s="34">
        <v>3</v>
      </c>
      <c r="F470" s="34">
        <v>20676000</v>
      </c>
    </row>
    <row r="471" spans="1:6">
      <c r="A471" s="23">
        <v>2016</v>
      </c>
      <c r="B471" s="23" t="s">
        <v>2367</v>
      </c>
      <c r="C471" s="23" t="s">
        <v>1886</v>
      </c>
      <c r="D471" s="13" t="s">
        <v>1928</v>
      </c>
      <c r="E471" s="34">
        <v>1</v>
      </c>
      <c r="F471" s="34">
        <v>8457600</v>
      </c>
    </row>
    <row r="472" spans="1:6">
      <c r="A472" s="23">
        <v>2016</v>
      </c>
      <c r="B472" s="23" t="s">
        <v>2367</v>
      </c>
      <c r="C472" s="23" t="s">
        <v>1886</v>
      </c>
      <c r="D472" s="13" t="s">
        <v>7239</v>
      </c>
      <c r="E472" s="34">
        <v>1</v>
      </c>
      <c r="F472" s="34">
        <v>1232750</v>
      </c>
    </row>
    <row r="473" spans="1:6">
      <c r="A473" s="23">
        <v>2016</v>
      </c>
      <c r="B473" s="23" t="s">
        <v>2367</v>
      </c>
      <c r="C473" s="23" t="s">
        <v>1886</v>
      </c>
      <c r="D473" s="13" t="s">
        <v>7246</v>
      </c>
      <c r="E473" s="34">
        <v>2</v>
      </c>
      <c r="F473" s="34">
        <v>12354743</v>
      </c>
    </row>
    <row r="474" spans="1:6">
      <c r="A474" s="23">
        <v>2016</v>
      </c>
      <c r="B474" s="23" t="s">
        <v>2367</v>
      </c>
      <c r="C474" s="23" t="s">
        <v>1886</v>
      </c>
      <c r="D474" s="13" t="s">
        <v>7238</v>
      </c>
      <c r="E474" s="34">
        <v>6</v>
      </c>
      <c r="F474" s="34">
        <v>25265800</v>
      </c>
    </row>
    <row r="475" spans="1:6">
      <c r="A475" s="23">
        <v>2016</v>
      </c>
      <c r="B475" s="23" t="s">
        <v>2367</v>
      </c>
      <c r="C475" s="23" t="s">
        <v>1886</v>
      </c>
      <c r="D475" s="13" t="s">
        <v>7224</v>
      </c>
      <c r="E475" s="34">
        <v>1</v>
      </c>
      <c r="F475" s="34">
        <v>4985500</v>
      </c>
    </row>
    <row r="476" spans="1:6">
      <c r="A476" s="23">
        <v>2016</v>
      </c>
      <c r="B476" s="23" t="s">
        <v>2367</v>
      </c>
      <c r="C476" s="23" t="s">
        <v>1886</v>
      </c>
      <c r="D476" s="13" t="s">
        <v>7225</v>
      </c>
      <c r="E476" s="34">
        <v>6</v>
      </c>
      <c r="F476" s="34">
        <v>24038500</v>
      </c>
    </row>
    <row r="477" spans="1:6">
      <c r="A477" s="23">
        <v>2016</v>
      </c>
      <c r="B477" s="23" t="s">
        <v>2367</v>
      </c>
      <c r="C477" s="23" t="s">
        <v>1886</v>
      </c>
      <c r="D477" s="13" t="s">
        <v>7231</v>
      </c>
      <c r="E477" s="34">
        <v>2</v>
      </c>
      <c r="F477" s="34">
        <v>2263470</v>
      </c>
    </row>
    <row r="478" spans="1:6">
      <c r="A478" s="23">
        <v>2016</v>
      </c>
      <c r="B478" s="23" t="s">
        <v>2367</v>
      </c>
      <c r="C478" s="23" t="s">
        <v>1886</v>
      </c>
      <c r="D478" s="13" t="s">
        <v>7226</v>
      </c>
      <c r="E478" s="34">
        <v>167</v>
      </c>
      <c r="F478" s="34">
        <v>478197483.5</v>
      </c>
    </row>
    <row r="479" spans="1:6">
      <c r="A479" s="23">
        <v>2016</v>
      </c>
      <c r="B479" s="23" t="s">
        <v>2367</v>
      </c>
      <c r="C479" s="23" t="s">
        <v>1886</v>
      </c>
      <c r="D479" s="13" t="s">
        <v>7227</v>
      </c>
      <c r="E479" s="34">
        <v>12</v>
      </c>
      <c r="F479" s="34">
        <v>114346200</v>
      </c>
    </row>
    <row r="480" spans="1:6">
      <c r="A480" s="23">
        <v>2016</v>
      </c>
      <c r="B480" s="23" t="s">
        <v>2367</v>
      </c>
      <c r="C480" s="23" t="s">
        <v>1886</v>
      </c>
      <c r="D480" s="13" t="s">
        <v>7240</v>
      </c>
      <c r="E480" s="34">
        <v>1</v>
      </c>
      <c r="F480" s="34">
        <v>4959500</v>
      </c>
    </row>
    <row r="481" spans="1:6">
      <c r="A481" s="23">
        <v>2016</v>
      </c>
      <c r="B481" s="23" t="s">
        <v>2367</v>
      </c>
      <c r="C481" s="23" t="s">
        <v>1886</v>
      </c>
      <c r="D481" s="13" t="s">
        <v>7247</v>
      </c>
      <c r="E481" s="34">
        <v>2</v>
      </c>
      <c r="F481" s="34">
        <v>9583500</v>
      </c>
    </row>
    <row r="482" spans="1:6">
      <c r="A482" s="23">
        <v>2016</v>
      </c>
      <c r="B482" s="23" t="s">
        <v>2367</v>
      </c>
      <c r="C482" s="23" t="s">
        <v>1886</v>
      </c>
      <c r="D482" s="13" t="s">
        <v>7233</v>
      </c>
      <c r="E482" s="34">
        <v>3</v>
      </c>
      <c r="F482" s="34">
        <v>1877336</v>
      </c>
    </row>
    <row r="483" spans="1:6">
      <c r="A483" s="23">
        <v>2016</v>
      </c>
      <c r="B483" s="23" t="s">
        <v>2367</v>
      </c>
      <c r="C483" s="23" t="s">
        <v>1886</v>
      </c>
      <c r="D483" s="13" t="s">
        <v>7228</v>
      </c>
      <c r="E483" s="34">
        <v>44</v>
      </c>
      <c r="F483" s="34">
        <v>199176000</v>
      </c>
    </row>
    <row r="484" spans="1:6">
      <c r="A484" s="23">
        <v>2016</v>
      </c>
      <c r="B484" s="23" t="s">
        <v>2366</v>
      </c>
      <c r="C484" s="23" t="s">
        <v>514</v>
      </c>
      <c r="D484" s="13" t="s">
        <v>962</v>
      </c>
      <c r="E484" s="34">
        <v>4</v>
      </c>
      <c r="F484" s="34">
        <v>25332313</v>
      </c>
    </row>
    <row r="485" spans="1:6">
      <c r="A485" s="23">
        <v>2016</v>
      </c>
      <c r="B485" s="23" t="s">
        <v>2366</v>
      </c>
      <c r="C485" s="23" t="s">
        <v>514</v>
      </c>
      <c r="D485" s="13" t="s">
        <v>962</v>
      </c>
      <c r="E485" s="34">
        <v>4</v>
      </c>
      <c r="F485" s="34">
        <v>25332313</v>
      </c>
    </row>
    <row r="486" spans="1:6">
      <c r="A486" s="23">
        <v>2016</v>
      </c>
      <c r="B486" s="23" t="s">
        <v>2366</v>
      </c>
      <c r="C486" s="23" t="s">
        <v>514</v>
      </c>
      <c r="D486" s="13" t="s">
        <v>293</v>
      </c>
      <c r="E486" s="34">
        <v>3</v>
      </c>
      <c r="F486" s="34">
        <v>4815353</v>
      </c>
    </row>
    <row r="487" spans="1:6">
      <c r="A487" s="23">
        <v>2016</v>
      </c>
      <c r="B487" s="23" t="s">
        <v>2366</v>
      </c>
      <c r="C487" s="23" t="s">
        <v>514</v>
      </c>
      <c r="D487" s="13" t="s">
        <v>279</v>
      </c>
      <c r="E487" s="34">
        <v>1</v>
      </c>
      <c r="F487" s="34">
        <v>2079137</v>
      </c>
    </row>
    <row r="488" spans="1:6">
      <c r="A488" s="23">
        <v>2016</v>
      </c>
      <c r="B488" s="23" t="s">
        <v>2366</v>
      </c>
      <c r="C488" s="23" t="s">
        <v>514</v>
      </c>
      <c r="D488" s="13" t="s">
        <v>285</v>
      </c>
      <c r="E488" s="34">
        <v>13</v>
      </c>
      <c r="F488" s="34">
        <v>50500000</v>
      </c>
    </row>
    <row r="489" spans="1:6">
      <c r="A489" s="23">
        <v>2016</v>
      </c>
      <c r="B489" s="23" t="s">
        <v>2366</v>
      </c>
      <c r="C489" s="23" t="s">
        <v>514</v>
      </c>
      <c r="D489" s="13" t="s">
        <v>285</v>
      </c>
      <c r="E489" s="34">
        <v>8</v>
      </c>
      <c r="F489" s="34">
        <v>32000000</v>
      </c>
    </row>
    <row r="490" spans="1:6">
      <c r="A490" s="23">
        <v>2016</v>
      </c>
      <c r="B490" s="23" t="s">
        <v>2366</v>
      </c>
      <c r="C490" s="23" t="s">
        <v>514</v>
      </c>
      <c r="D490" s="13" t="s">
        <v>7301</v>
      </c>
      <c r="E490" s="34">
        <v>3</v>
      </c>
      <c r="F490" s="34">
        <v>23825912</v>
      </c>
    </row>
    <row r="491" spans="1:6">
      <c r="A491" s="23">
        <v>2016</v>
      </c>
      <c r="B491" s="23" t="s">
        <v>2366</v>
      </c>
      <c r="C491" s="23" t="s">
        <v>514</v>
      </c>
      <c r="D491" s="13" t="s">
        <v>7301</v>
      </c>
      <c r="E491" s="34">
        <v>3</v>
      </c>
      <c r="F491" s="34">
        <v>23825912</v>
      </c>
    </row>
    <row r="492" spans="1:6">
      <c r="A492" s="23">
        <v>2016</v>
      </c>
      <c r="B492" s="23" t="s">
        <v>2366</v>
      </c>
      <c r="C492" s="23" t="s">
        <v>514</v>
      </c>
      <c r="D492" s="13" t="s">
        <v>5713</v>
      </c>
      <c r="E492" s="34">
        <v>1</v>
      </c>
      <c r="F492" s="34">
        <v>2086086</v>
      </c>
    </row>
    <row r="493" spans="1:6">
      <c r="A493" s="23">
        <v>2016</v>
      </c>
      <c r="B493" s="23" t="s">
        <v>2366</v>
      </c>
      <c r="C493" s="23" t="s">
        <v>514</v>
      </c>
      <c r="D493" s="13" t="s">
        <v>5713</v>
      </c>
      <c r="E493" s="34">
        <v>4</v>
      </c>
      <c r="F493" s="34">
        <v>3906946</v>
      </c>
    </row>
    <row r="494" spans="1:6">
      <c r="A494" s="23">
        <v>2016</v>
      </c>
      <c r="B494" s="23" t="s">
        <v>2366</v>
      </c>
      <c r="C494" s="23" t="s">
        <v>514</v>
      </c>
      <c r="D494" s="13" t="s">
        <v>291</v>
      </c>
      <c r="E494" s="34">
        <v>1</v>
      </c>
      <c r="F494" s="34">
        <v>3027000</v>
      </c>
    </row>
    <row r="495" spans="1:6">
      <c r="A495" s="23">
        <v>2016</v>
      </c>
      <c r="B495" s="23" t="s">
        <v>2366</v>
      </c>
      <c r="C495" s="23" t="s">
        <v>514</v>
      </c>
      <c r="D495" s="13" t="s">
        <v>291</v>
      </c>
      <c r="E495" s="34">
        <v>1</v>
      </c>
      <c r="F495" s="34">
        <v>3071734</v>
      </c>
    </row>
    <row r="496" spans="1:6">
      <c r="A496" s="23">
        <v>2016</v>
      </c>
      <c r="B496" s="23" t="s">
        <v>2366</v>
      </c>
      <c r="C496" s="23" t="s">
        <v>514</v>
      </c>
      <c r="D496" s="13" t="s">
        <v>296</v>
      </c>
      <c r="E496" s="34">
        <v>1</v>
      </c>
      <c r="F496" s="34">
        <v>6414246</v>
      </c>
    </row>
    <row r="497" spans="1:6">
      <c r="A497" s="23">
        <v>2016</v>
      </c>
      <c r="B497" s="23" t="s">
        <v>2366</v>
      </c>
      <c r="C497" s="23" t="s">
        <v>514</v>
      </c>
      <c r="D497" s="13" t="s">
        <v>296</v>
      </c>
      <c r="E497" s="34">
        <v>1</v>
      </c>
      <c r="F497" s="34">
        <v>6414246</v>
      </c>
    </row>
    <row r="498" spans="1:6">
      <c r="A498" s="23">
        <v>2016</v>
      </c>
      <c r="B498" s="23" t="s">
        <v>2366</v>
      </c>
      <c r="C498" s="23" t="s">
        <v>514</v>
      </c>
      <c r="D498" s="13" t="s">
        <v>278</v>
      </c>
      <c r="E498" s="34">
        <v>23</v>
      </c>
      <c r="F498" s="34">
        <v>140082942</v>
      </c>
    </row>
    <row r="499" spans="1:6">
      <c r="A499" s="23">
        <v>2016</v>
      </c>
      <c r="B499" s="23" t="s">
        <v>2366</v>
      </c>
      <c r="C499" s="23" t="s">
        <v>514</v>
      </c>
      <c r="D499" s="13" t="s">
        <v>278</v>
      </c>
      <c r="E499" s="34">
        <v>20</v>
      </c>
      <c r="F499" s="34">
        <v>123438515</v>
      </c>
    </row>
    <row r="500" spans="1:6">
      <c r="A500" s="23">
        <v>2016</v>
      </c>
      <c r="B500" s="23" t="s">
        <v>2366</v>
      </c>
      <c r="C500" s="23" t="s">
        <v>514</v>
      </c>
      <c r="D500" s="13" t="s">
        <v>280</v>
      </c>
      <c r="E500" s="34">
        <v>3</v>
      </c>
      <c r="F500" s="34">
        <v>27220122</v>
      </c>
    </row>
    <row r="501" spans="1:6">
      <c r="A501" s="23">
        <v>2016</v>
      </c>
      <c r="B501" s="23" t="s">
        <v>2366</v>
      </c>
      <c r="C501" s="23" t="s">
        <v>514</v>
      </c>
      <c r="D501" s="13" t="s">
        <v>280</v>
      </c>
      <c r="E501" s="34">
        <v>2</v>
      </c>
      <c r="F501" s="34">
        <v>18146748</v>
      </c>
    </row>
    <row r="502" spans="1:6">
      <c r="A502" s="23">
        <v>2016</v>
      </c>
      <c r="B502" s="23" t="s">
        <v>2366</v>
      </c>
      <c r="C502" s="23" t="s">
        <v>514</v>
      </c>
      <c r="D502" s="13" t="s">
        <v>7316</v>
      </c>
      <c r="E502" s="34">
        <v>338</v>
      </c>
      <c r="F502" s="34">
        <v>1238247033.25</v>
      </c>
    </row>
    <row r="503" spans="1:6">
      <c r="A503" s="23">
        <v>2016</v>
      </c>
      <c r="B503" s="23" t="s">
        <v>2366</v>
      </c>
      <c r="C503" s="23" t="s">
        <v>514</v>
      </c>
      <c r="D503" s="13" t="s">
        <v>7316</v>
      </c>
      <c r="E503" s="34">
        <v>414</v>
      </c>
      <c r="F503" s="34">
        <v>1303527909.2500002</v>
      </c>
    </row>
    <row r="504" spans="1:6">
      <c r="A504" s="23">
        <v>2016</v>
      </c>
      <c r="B504" s="23" t="s">
        <v>2366</v>
      </c>
      <c r="C504" s="23" t="s">
        <v>514</v>
      </c>
      <c r="D504" s="13" t="s">
        <v>288</v>
      </c>
      <c r="E504" s="34">
        <v>2</v>
      </c>
      <c r="F504" s="34">
        <v>4299074</v>
      </c>
    </row>
    <row r="505" spans="1:6">
      <c r="A505" s="23">
        <v>2016</v>
      </c>
      <c r="B505" s="23" t="s">
        <v>2366</v>
      </c>
      <c r="C505" s="23" t="s">
        <v>514</v>
      </c>
      <c r="D505" s="13" t="s">
        <v>288</v>
      </c>
      <c r="E505" s="34">
        <v>2</v>
      </c>
      <c r="F505" s="34">
        <v>6445926</v>
      </c>
    </row>
    <row r="506" spans="1:6">
      <c r="A506" s="23">
        <v>2017</v>
      </c>
      <c r="B506" s="23" t="s">
        <v>2366</v>
      </c>
      <c r="C506" s="23" t="s">
        <v>1886</v>
      </c>
      <c r="D506" s="13" t="s">
        <v>7205</v>
      </c>
      <c r="E506" s="34">
        <v>67</v>
      </c>
      <c r="F506" s="34">
        <v>250511750</v>
      </c>
    </row>
    <row r="507" spans="1:6">
      <c r="A507" s="23">
        <v>2017</v>
      </c>
      <c r="B507" s="23" t="s">
        <v>2366</v>
      </c>
      <c r="C507" s="23" t="s">
        <v>1886</v>
      </c>
      <c r="D507" s="13" t="s">
        <v>7206</v>
      </c>
      <c r="E507" s="34">
        <v>44</v>
      </c>
      <c r="F507" s="34">
        <v>437707200</v>
      </c>
    </row>
    <row r="508" spans="1:6">
      <c r="A508" s="23">
        <v>2017</v>
      </c>
      <c r="B508" s="23" t="s">
        <v>2366</v>
      </c>
      <c r="C508" s="23" t="s">
        <v>1886</v>
      </c>
      <c r="D508" s="13" t="s">
        <v>7207</v>
      </c>
      <c r="E508" s="34">
        <v>102</v>
      </c>
      <c r="F508" s="34">
        <v>1129428800</v>
      </c>
    </row>
    <row r="509" spans="1:6">
      <c r="A509" s="23">
        <v>2017</v>
      </c>
      <c r="B509" s="23" t="s">
        <v>2366</v>
      </c>
      <c r="C509" s="23" t="s">
        <v>1886</v>
      </c>
      <c r="D509" s="13" t="s">
        <v>7208</v>
      </c>
      <c r="E509" s="34">
        <v>9</v>
      </c>
      <c r="F509" s="34">
        <v>75848000</v>
      </c>
    </row>
    <row r="510" spans="1:6">
      <c r="A510" s="23">
        <v>2017</v>
      </c>
      <c r="B510" s="23" t="s">
        <v>2366</v>
      </c>
      <c r="C510" s="23" t="s">
        <v>1886</v>
      </c>
      <c r="D510" s="13" t="s">
        <v>7209</v>
      </c>
      <c r="E510" s="34">
        <v>1</v>
      </c>
      <c r="F510" s="34">
        <v>4859000</v>
      </c>
    </row>
    <row r="511" spans="1:6">
      <c r="A511" s="23">
        <v>2017</v>
      </c>
      <c r="B511" s="23" t="s">
        <v>2366</v>
      </c>
      <c r="C511" s="23" t="s">
        <v>1886</v>
      </c>
      <c r="D511" s="13" t="s">
        <v>7229</v>
      </c>
      <c r="E511" s="34">
        <v>1</v>
      </c>
      <c r="F511" s="34">
        <v>6875000</v>
      </c>
    </row>
    <row r="512" spans="1:6">
      <c r="A512" s="23">
        <v>2017</v>
      </c>
      <c r="B512" s="23" t="s">
        <v>2366</v>
      </c>
      <c r="C512" s="23" t="s">
        <v>1886</v>
      </c>
      <c r="D512" s="13" t="s">
        <v>7248</v>
      </c>
      <c r="E512" s="34">
        <v>1</v>
      </c>
      <c r="F512" s="34">
        <v>5000000</v>
      </c>
    </row>
    <row r="513" spans="1:6">
      <c r="A513" s="23">
        <v>2017</v>
      </c>
      <c r="B513" s="23" t="s">
        <v>2366</v>
      </c>
      <c r="C513" s="23" t="s">
        <v>1886</v>
      </c>
      <c r="D513" s="13" t="s">
        <v>7210</v>
      </c>
      <c r="E513" s="34">
        <v>28</v>
      </c>
      <c r="F513" s="34">
        <v>183809950</v>
      </c>
    </row>
    <row r="514" spans="1:6">
      <c r="A514" s="23">
        <v>2017</v>
      </c>
      <c r="B514" s="23" t="s">
        <v>2366</v>
      </c>
      <c r="C514" s="23" t="s">
        <v>1886</v>
      </c>
      <c r="D514" s="13" t="s">
        <v>7211</v>
      </c>
      <c r="E514" s="34">
        <v>4</v>
      </c>
      <c r="F514" s="34">
        <v>40372800</v>
      </c>
    </row>
    <row r="515" spans="1:6">
      <c r="A515" s="23">
        <v>2017</v>
      </c>
      <c r="B515" s="23" t="s">
        <v>2366</v>
      </c>
      <c r="C515" s="23" t="s">
        <v>1886</v>
      </c>
      <c r="D515" s="13" t="s">
        <v>7234</v>
      </c>
      <c r="E515" s="34">
        <v>22</v>
      </c>
      <c r="F515" s="34">
        <v>79222245</v>
      </c>
    </row>
    <row r="516" spans="1:6">
      <c r="A516" s="23">
        <v>2017</v>
      </c>
      <c r="B516" s="23" t="s">
        <v>2366</v>
      </c>
      <c r="C516" s="23" t="s">
        <v>1886</v>
      </c>
      <c r="D516" s="13" t="s">
        <v>7230</v>
      </c>
      <c r="E516" s="34">
        <v>1</v>
      </c>
      <c r="F516" s="34">
        <v>2601250</v>
      </c>
    </row>
    <row r="517" spans="1:6">
      <c r="A517" s="23">
        <v>2017</v>
      </c>
      <c r="B517" s="23" t="s">
        <v>2366</v>
      </c>
      <c r="C517" s="23" t="s">
        <v>1886</v>
      </c>
      <c r="D517" s="13" t="s">
        <v>7249</v>
      </c>
      <c r="E517" s="34">
        <v>2</v>
      </c>
      <c r="F517" s="34">
        <v>10812000</v>
      </c>
    </row>
    <row r="518" spans="1:6">
      <c r="A518" s="23">
        <v>2017</v>
      </c>
      <c r="B518" s="23" t="s">
        <v>2366</v>
      </c>
      <c r="C518" s="23" t="s">
        <v>1886</v>
      </c>
      <c r="D518" s="13" t="s">
        <v>7235</v>
      </c>
      <c r="E518" s="34">
        <v>1</v>
      </c>
      <c r="F518" s="34">
        <v>10812000</v>
      </c>
    </row>
    <row r="519" spans="1:6">
      <c r="A519" s="23">
        <v>2017</v>
      </c>
      <c r="B519" s="23" t="s">
        <v>2366</v>
      </c>
      <c r="C519" s="23" t="s">
        <v>1886</v>
      </c>
      <c r="D519" s="13" t="s">
        <v>7213</v>
      </c>
      <c r="E519" s="34">
        <v>10</v>
      </c>
      <c r="F519" s="34">
        <v>107853000</v>
      </c>
    </row>
    <row r="520" spans="1:6">
      <c r="A520" s="23">
        <v>2017</v>
      </c>
      <c r="B520" s="23" t="s">
        <v>2366</v>
      </c>
      <c r="C520" s="23" t="s">
        <v>1886</v>
      </c>
      <c r="D520" s="13" t="s">
        <v>7214</v>
      </c>
      <c r="E520" s="34">
        <v>3</v>
      </c>
      <c r="F520" s="34">
        <v>33886000</v>
      </c>
    </row>
    <row r="521" spans="1:6">
      <c r="A521" s="23">
        <v>2017</v>
      </c>
      <c r="B521" s="23" t="s">
        <v>2366</v>
      </c>
      <c r="C521" s="23" t="s">
        <v>1886</v>
      </c>
      <c r="D521" s="13" t="s">
        <v>7215</v>
      </c>
      <c r="E521" s="34">
        <v>1</v>
      </c>
      <c r="F521" s="34">
        <v>7568400</v>
      </c>
    </row>
    <row r="522" spans="1:6">
      <c r="A522" s="23">
        <v>2017</v>
      </c>
      <c r="B522" s="23" t="s">
        <v>2366</v>
      </c>
      <c r="C522" s="23" t="s">
        <v>1886</v>
      </c>
      <c r="D522" s="13" t="s">
        <v>7216</v>
      </c>
      <c r="E522" s="34">
        <v>39</v>
      </c>
      <c r="F522" s="34">
        <v>268977100</v>
      </c>
    </row>
    <row r="523" spans="1:6">
      <c r="A523" s="23">
        <v>2017</v>
      </c>
      <c r="B523" s="23" t="s">
        <v>2366</v>
      </c>
      <c r="C523" s="23" t="s">
        <v>1886</v>
      </c>
      <c r="D523" s="13" t="s">
        <v>7218</v>
      </c>
      <c r="E523" s="34">
        <v>2</v>
      </c>
      <c r="F523" s="34">
        <v>12000000</v>
      </c>
    </row>
    <row r="524" spans="1:6">
      <c r="A524" s="23">
        <v>2017</v>
      </c>
      <c r="B524" s="23" t="s">
        <v>2366</v>
      </c>
      <c r="C524" s="23" t="s">
        <v>1886</v>
      </c>
      <c r="D524" s="13" t="s">
        <v>7236</v>
      </c>
      <c r="E524" s="34">
        <v>15</v>
      </c>
      <c r="F524" s="34">
        <v>70912275</v>
      </c>
    </row>
    <row r="525" spans="1:6">
      <c r="A525" s="23">
        <v>2017</v>
      </c>
      <c r="B525" s="23" t="s">
        <v>2366</v>
      </c>
      <c r="C525" s="23" t="s">
        <v>1886</v>
      </c>
      <c r="D525" s="13" t="s">
        <v>7219</v>
      </c>
      <c r="E525" s="34">
        <v>5</v>
      </c>
      <c r="F525" s="34">
        <v>8710025</v>
      </c>
    </row>
    <row r="526" spans="1:6">
      <c r="A526" s="23">
        <v>2017</v>
      </c>
      <c r="B526" s="23" t="s">
        <v>2366</v>
      </c>
      <c r="C526" s="23" t="s">
        <v>1886</v>
      </c>
      <c r="D526" s="13" t="s">
        <v>7242</v>
      </c>
      <c r="E526" s="34">
        <v>2</v>
      </c>
      <c r="F526" s="34">
        <v>21736000</v>
      </c>
    </row>
    <row r="527" spans="1:6">
      <c r="A527" s="23">
        <v>2017</v>
      </c>
      <c r="B527" s="23" t="s">
        <v>2366</v>
      </c>
      <c r="C527" s="23" t="s">
        <v>1886</v>
      </c>
      <c r="D527" s="13" t="s">
        <v>7243</v>
      </c>
      <c r="E527" s="34">
        <v>4</v>
      </c>
      <c r="F527" s="34">
        <v>19729500</v>
      </c>
    </row>
    <row r="528" spans="1:6">
      <c r="A528" s="23">
        <v>2017</v>
      </c>
      <c r="B528" s="23" t="s">
        <v>2366</v>
      </c>
      <c r="C528" s="23" t="s">
        <v>1886</v>
      </c>
      <c r="D528" s="13" t="s">
        <v>7220</v>
      </c>
      <c r="E528" s="34">
        <v>1</v>
      </c>
      <c r="F528" s="34">
        <v>2524500</v>
      </c>
    </row>
    <row r="529" spans="1:6">
      <c r="A529" s="23">
        <v>2017</v>
      </c>
      <c r="B529" s="23" t="s">
        <v>2366</v>
      </c>
      <c r="C529" s="23" t="s">
        <v>1886</v>
      </c>
      <c r="D529" s="13" t="s">
        <v>7244</v>
      </c>
      <c r="E529" s="34">
        <v>1</v>
      </c>
      <c r="F529" s="34">
        <v>10868000</v>
      </c>
    </row>
    <row r="530" spans="1:6">
      <c r="A530" s="23">
        <v>2017</v>
      </c>
      <c r="B530" s="23" t="s">
        <v>2366</v>
      </c>
      <c r="C530" s="23" t="s">
        <v>1886</v>
      </c>
      <c r="D530" s="13" t="s">
        <v>7221</v>
      </c>
      <c r="E530" s="34">
        <v>1</v>
      </c>
      <c r="F530" s="34">
        <v>7891800</v>
      </c>
    </row>
    <row r="531" spans="1:6">
      <c r="A531" s="23">
        <v>2017</v>
      </c>
      <c r="B531" s="23" t="s">
        <v>2366</v>
      </c>
      <c r="C531" s="23" t="s">
        <v>1886</v>
      </c>
      <c r="D531" s="13" t="s">
        <v>7237</v>
      </c>
      <c r="E531" s="34">
        <v>1</v>
      </c>
      <c r="F531" s="34">
        <v>7568400</v>
      </c>
    </row>
    <row r="532" spans="1:6">
      <c r="A532" s="23">
        <v>2017</v>
      </c>
      <c r="B532" s="23" t="s">
        <v>2366</v>
      </c>
      <c r="C532" s="23" t="s">
        <v>1886</v>
      </c>
      <c r="D532" s="13" t="s">
        <v>7250</v>
      </c>
      <c r="E532" s="34">
        <v>1</v>
      </c>
      <c r="F532" s="34">
        <v>9351000</v>
      </c>
    </row>
    <row r="533" spans="1:6">
      <c r="A533" s="23">
        <v>2017</v>
      </c>
      <c r="B533" s="23" t="s">
        <v>2366</v>
      </c>
      <c r="C533" s="23" t="s">
        <v>1886</v>
      </c>
      <c r="D533" s="13" t="s">
        <v>7223</v>
      </c>
      <c r="E533" s="34">
        <v>57</v>
      </c>
      <c r="F533" s="34">
        <v>347263500</v>
      </c>
    </row>
    <row r="534" spans="1:6">
      <c r="A534" s="23">
        <v>2017</v>
      </c>
      <c r="B534" s="23" t="s">
        <v>2366</v>
      </c>
      <c r="C534" s="23" t="s">
        <v>1886</v>
      </c>
      <c r="D534" s="13" t="s">
        <v>1927</v>
      </c>
      <c r="E534" s="34">
        <v>4</v>
      </c>
      <c r="F534" s="34">
        <v>26936000</v>
      </c>
    </row>
    <row r="535" spans="1:6">
      <c r="A535" s="23">
        <v>2017</v>
      </c>
      <c r="B535" s="23" t="s">
        <v>2366</v>
      </c>
      <c r="C535" s="23" t="s">
        <v>1886</v>
      </c>
      <c r="D535" s="13" t="s">
        <v>1928</v>
      </c>
      <c r="E535" s="34">
        <v>1</v>
      </c>
      <c r="F535" s="34">
        <v>9218400</v>
      </c>
    </row>
    <row r="536" spans="1:6">
      <c r="A536" s="23">
        <v>2017</v>
      </c>
      <c r="B536" s="23" t="s">
        <v>2366</v>
      </c>
      <c r="C536" s="23" t="s">
        <v>1886</v>
      </c>
      <c r="D536" s="13" t="s">
        <v>7246</v>
      </c>
      <c r="E536" s="34">
        <v>2</v>
      </c>
      <c r="F536" s="34">
        <v>9162000</v>
      </c>
    </row>
    <row r="537" spans="1:6">
      <c r="A537" s="23">
        <v>2017</v>
      </c>
      <c r="B537" s="23" t="s">
        <v>2366</v>
      </c>
      <c r="C537" s="23" t="s">
        <v>1886</v>
      </c>
      <c r="D537" s="13" t="s">
        <v>7238</v>
      </c>
      <c r="E537" s="34">
        <v>2</v>
      </c>
      <c r="F537" s="34">
        <v>8724675</v>
      </c>
    </row>
    <row r="538" spans="1:6">
      <c r="A538" s="23">
        <v>2017</v>
      </c>
      <c r="B538" s="23" t="s">
        <v>2366</v>
      </c>
      <c r="C538" s="23" t="s">
        <v>1886</v>
      </c>
      <c r="D538" s="13" t="s">
        <v>7224</v>
      </c>
      <c r="E538" s="34">
        <v>1</v>
      </c>
      <c r="F538" s="34">
        <v>5434000</v>
      </c>
    </row>
    <row r="539" spans="1:6">
      <c r="A539" s="23">
        <v>2017</v>
      </c>
      <c r="B539" s="23" t="s">
        <v>2366</v>
      </c>
      <c r="C539" s="23" t="s">
        <v>1886</v>
      </c>
      <c r="D539" s="13" t="s">
        <v>7251</v>
      </c>
      <c r="E539" s="34">
        <v>2</v>
      </c>
      <c r="F539" s="34">
        <v>15029600</v>
      </c>
    </row>
    <row r="540" spans="1:6">
      <c r="A540" s="23">
        <v>2017</v>
      </c>
      <c r="B540" s="23" t="s">
        <v>2366</v>
      </c>
      <c r="C540" s="23" t="s">
        <v>1886</v>
      </c>
      <c r="D540" s="13" t="s">
        <v>7225</v>
      </c>
      <c r="E540" s="34">
        <v>6</v>
      </c>
      <c r="F540" s="34">
        <v>24334000</v>
      </c>
    </row>
    <row r="541" spans="1:6">
      <c r="A541" s="23">
        <v>2017</v>
      </c>
      <c r="B541" s="23" t="s">
        <v>2366</v>
      </c>
      <c r="C541" s="23" t="s">
        <v>1886</v>
      </c>
      <c r="D541" s="13" t="s">
        <v>7226</v>
      </c>
      <c r="E541" s="34">
        <v>147</v>
      </c>
      <c r="F541" s="34">
        <v>517967392</v>
      </c>
    </row>
    <row r="542" spans="1:6">
      <c r="A542" s="23">
        <v>2017</v>
      </c>
      <c r="B542" s="23" t="s">
        <v>2366</v>
      </c>
      <c r="C542" s="23" t="s">
        <v>1886</v>
      </c>
      <c r="D542" s="13" t="s">
        <v>7227</v>
      </c>
      <c r="E542" s="34">
        <v>14</v>
      </c>
      <c r="F542" s="34">
        <v>139493000</v>
      </c>
    </row>
    <row r="543" spans="1:6">
      <c r="A543" s="23">
        <v>2017</v>
      </c>
      <c r="B543" s="23" t="s">
        <v>2366</v>
      </c>
      <c r="C543" s="23" t="s">
        <v>1886</v>
      </c>
      <c r="D543" s="13" t="s">
        <v>7240</v>
      </c>
      <c r="E543" s="34">
        <v>1</v>
      </c>
      <c r="F543" s="34">
        <v>5406000</v>
      </c>
    </row>
    <row r="544" spans="1:6">
      <c r="A544" s="23">
        <v>2017</v>
      </c>
      <c r="B544" s="23" t="s">
        <v>2366</v>
      </c>
      <c r="C544" s="23" t="s">
        <v>1886</v>
      </c>
      <c r="D544" s="13" t="s">
        <v>7247</v>
      </c>
      <c r="E544" s="34">
        <v>4</v>
      </c>
      <c r="F544" s="34">
        <v>19056500</v>
      </c>
    </row>
    <row r="545" spans="1:6">
      <c r="A545" s="23">
        <v>2017</v>
      </c>
      <c r="B545" s="23" t="s">
        <v>2366</v>
      </c>
      <c r="C545" s="23" t="s">
        <v>1886</v>
      </c>
      <c r="D545" s="13" t="s">
        <v>7233</v>
      </c>
      <c r="E545" s="34">
        <v>5</v>
      </c>
      <c r="F545" s="34">
        <v>2383402</v>
      </c>
    </row>
    <row r="546" spans="1:6">
      <c r="A546" s="23">
        <v>2017</v>
      </c>
      <c r="B546" s="23" t="s">
        <v>2366</v>
      </c>
      <c r="C546" s="23" t="s">
        <v>1886</v>
      </c>
      <c r="D546" s="13" t="s">
        <v>7228</v>
      </c>
      <c r="E546" s="34">
        <v>50</v>
      </c>
      <c r="F546" s="34">
        <v>237303000</v>
      </c>
    </row>
    <row r="547" spans="1:6">
      <c r="A547" s="23">
        <v>2017</v>
      </c>
      <c r="B547" s="23" t="s">
        <v>2366</v>
      </c>
      <c r="C547" s="23" t="s">
        <v>1886</v>
      </c>
      <c r="D547" s="13" t="s">
        <v>7252</v>
      </c>
      <c r="E547" s="34">
        <v>16</v>
      </c>
      <c r="F547" s="34">
        <v>157817600</v>
      </c>
    </row>
    <row r="548" spans="1:6">
      <c r="A548" s="23">
        <v>2017</v>
      </c>
      <c r="B548" s="23" t="s">
        <v>2366</v>
      </c>
      <c r="C548" s="23" t="s">
        <v>1886</v>
      </c>
      <c r="D548" s="13" t="s">
        <v>7253</v>
      </c>
      <c r="E548" s="34">
        <v>9</v>
      </c>
      <c r="F548" s="34">
        <v>86731600</v>
      </c>
    </row>
    <row r="549" spans="1:6">
      <c r="A549" s="23">
        <v>2017</v>
      </c>
      <c r="B549" s="23" t="s">
        <v>2367</v>
      </c>
      <c r="C549" s="23" t="s">
        <v>1886</v>
      </c>
      <c r="D549" s="13" t="s">
        <v>7254</v>
      </c>
      <c r="E549" s="34">
        <v>19</v>
      </c>
      <c r="F549" s="34">
        <v>60176900</v>
      </c>
    </row>
    <row r="550" spans="1:6">
      <c r="A550" s="23">
        <v>2017</v>
      </c>
      <c r="B550" s="23" t="s">
        <v>2367</v>
      </c>
      <c r="C550" s="23" t="s">
        <v>1886</v>
      </c>
      <c r="D550" s="13" t="s">
        <v>7205</v>
      </c>
      <c r="E550" s="34">
        <v>54</v>
      </c>
      <c r="F550" s="34">
        <v>206997000</v>
      </c>
    </row>
    <row r="551" spans="1:6">
      <c r="A551" s="23">
        <v>2017</v>
      </c>
      <c r="B551" s="23" t="s">
        <v>2367</v>
      </c>
      <c r="C551" s="23" t="s">
        <v>1886</v>
      </c>
      <c r="D551" s="13" t="s">
        <v>7255</v>
      </c>
      <c r="E551" s="34">
        <v>4</v>
      </c>
      <c r="F551" s="34">
        <v>17890000</v>
      </c>
    </row>
    <row r="552" spans="1:6">
      <c r="A552" s="23">
        <v>2017</v>
      </c>
      <c r="B552" s="23" t="s">
        <v>2367</v>
      </c>
      <c r="C552" s="23" t="s">
        <v>1886</v>
      </c>
      <c r="D552" s="13" t="s">
        <v>7206</v>
      </c>
      <c r="E552" s="34">
        <v>45</v>
      </c>
      <c r="F552" s="34">
        <v>436109600</v>
      </c>
    </row>
    <row r="553" spans="1:6">
      <c r="A553" s="23">
        <v>2017</v>
      </c>
      <c r="B553" s="23" t="s">
        <v>2367</v>
      </c>
      <c r="C553" s="23" t="s">
        <v>1886</v>
      </c>
      <c r="D553" s="13" t="s">
        <v>7207</v>
      </c>
      <c r="E553" s="34">
        <v>95</v>
      </c>
      <c r="F553" s="34">
        <v>1047791840</v>
      </c>
    </row>
    <row r="554" spans="1:6">
      <c r="A554" s="23">
        <v>2017</v>
      </c>
      <c r="B554" s="23" t="s">
        <v>2367</v>
      </c>
      <c r="C554" s="23" t="s">
        <v>1886</v>
      </c>
      <c r="D554" s="13" t="s">
        <v>7208</v>
      </c>
      <c r="E554" s="34">
        <v>9</v>
      </c>
      <c r="F554" s="34">
        <v>75848000</v>
      </c>
    </row>
    <row r="555" spans="1:6">
      <c r="A555" s="23">
        <v>2017</v>
      </c>
      <c r="B555" s="23" t="s">
        <v>2367</v>
      </c>
      <c r="C555" s="23" t="s">
        <v>1886</v>
      </c>
      <c r="D555" s="13" t="s">
        <v>7209</v>
      </c>
      <c r="E555" s="34">
        <v>2</v>
      </c>
      <c r="F555" s="34">
        <v>9718000</v>
      </c>
    </row>
    <row r="556" spans="1:6">
      <c r="A556" s="23">
        <v>2017</v>
      </c>
      <c r="B556" s="23" t="s">
        <v>2367</v>
      </c>
      <c r="C556" s="23" t="s">
        <v>1886</v>
      </c>
      <c r="D556" s="13" t="s">
        <v>7256</v>
      </c>
      <c r="E556" s="34">
        <v>1</v>
      </c>
      <c r="F556" s="34">
        <v>1440690</v>
      </c>
    </row>
    <row r="557" spans="1:6">
      <c r="A557" s="23">
        <v>2017</v>
      </c>
      <c r="B557" s="23" t="s">
        <v>2367</v>
      </c>
      <c r="C557" s="23" t="s">
        <v>1886</v>
      </c>
      <c r="D557" s="13" t="s">
        <v>7229</v>
      </c>
      <c r="E557" s="34">
        <v>1</v>
      </c>
      <c r="F557" s="34">
        <v>6875000</v>
      </c>
    </row>
    <row r="558" spans="1:6">
      <c r="A558" s="23">
        <v>2017</v>
      </c>
      <c r="B558" s="23" t="s">
        <v>2367</v>
      </c>
      <c r="C558" s="23" t="s">
        <v>1886</v>
      </c>
      <c r="D558" s="13" t="s">
        <v>7210</v>
      </c>
      <c r="E558" s="34">
        <v>23</v>
      </c>
      <c r="F558" s="34">
        <v>156269530</v>
      </c>
    </row>
    <row r="559" spans="1:6">
      <c r="A559" s="23">
        <v>2017</v>
      </c>
      <c r="B559" s="23" t="s">
        <v>2367</v>
      </c>
      <c r="C559" s="23" t="s">
        <v>1886</v>
      </c>
      <c r="D559" s="13" t="s">
        <v>7211</v>
      </c>
      <c r="E559" s="34">
        <v>4</v>
      </c>
      <c r="F559" s="34">
        <v>40372800</v>
      </c>
    </row>
    <row r="560" spans="1:6">
      <c r="A560" s="23">
        <v>2017</v>
      </c>
      <c r="B560" s="23" t="s">
        <v>2367</v>
      </c>
      <c r="C560" s="23" t="s">
        <v>1886</v>
      </c>
      <c r="D560" s="13" t="s">
        <v>7257</v>
      </c>
      <c r="E560" s="34">
        <v>1</v>
      </c>
      <c r="F560" s="34">
        <v>7318000</v>
      </c>
    </row>
    <row r="561" spans="1:6">
      <c r="A561" s="23">
        <v>2017</v>
      </c>
      <c r="B561" s="23" t="s">
        <v>2367</v>
      </c>
      <c r="C561" s="23" t="s">
        <v>1886</v>
      </c>
      <c r="D561" s="13" t="s">
        <v>7234</v>
      </c>
      <c r="E561" s="34">
        <v>18</v>
      </c>
      <c r="F561" s="34">
        <v>69521700</v>
      </c>
    </row>
    <row r="562" spans="1:6">
      <c r="A562" s="23">
        <v>2017</v>
      </c>
      <c r="B562" s="23" t="s">
        <v>2367</v>
      </c>
      <c r="C562" s="23" t="s">
        <v>1886</v>
      </c>
      <c r="D562" s="13" t="s">
        <v>7230</v>
      </c>
      <c r="E562" s="34">
        <v>15</v>
      </c>
      <c r="F562" s="34">
        <v>33347215</v>
      </c>
    </row>
    <row r="563" spans="1:6">
      <c r="A563" s="23">
        <v>2017</v>
      </c>
      <c r="B563" s="23" t="s">
        <v>2367</v>
      </c>
      <c r="C563" s="23" t="s">
        <v>1886</v>
      </c>
      <c r="D563" s="13" t="s">
        <v>7235</v>
      </c>
      <c r="E563" s="34">
        <v>1</v>
      </c>
      <c r="F563" s="34">
        <v>10812000</v>
      </c>
    </row>
    <row r="564" spans="1:6">
      <c r="A564" s="23">
        <v>2017</v>
      </c>
      <c r="B564" s="23" t="s">
        <v>2367</v>
      </c>
      <c r="C564" s="23" t="s">
        <v>1886</v>
      </c>
      <c r="D564" s="13" t="s">
        <v>7213</v>
      </c>
      <c r="E564" s="34">
        <v>8</v>
      </c>
      <c r="F564" s="34">
        <v>64191000</v>
      </c>
    </row>
    <row r="565" spans="1:6">
      <c r="A565" s="23">
        <v>2017</v>
      </c>
      <c r="B565" s="23" t="s">
        <v>2367</v>
      </c>
      <c r="C565" s="23" t="s">
        <v>1886</v>
      </c>
      <c r="D565" s="13" t="s">
        <v>7214</v>
      </c>
      <c r="E565" s="34">
        <v>1</v>
      </c>
      <c r="F565" s="34">
        <v>18171000</v>
      </c>
    </row>
    <row r="566" spans="1:6">
      <c r="A566" s="23">
        <v>2017</v>
      </c>
      <c r="B566" s="23" t="s">
        <v>2367</v>
      </c>
      <c r="C566" s="23" t="s">
        <v>1886</v>
      </c>
      <c r="D566" s="13" t="s">
        <v>7215</v>
      </c>
      <c r="E566" s="34">
        <v>1</v>
      </c>
      <c r="F566" s="34">
        <v>6127710</v>
      </c>
    </row>
    <row r="567" spans="1:6">
      <c r="A567" s="23">
        <v>2017</v>
      </c>
      <c r="B567" s="23" t="s">
        <v>2367</v>
      </c>
      <c r="C567" s="23" t="s">
        <v>1886</v>
      </c>
      <c r="D567" s="13" t="s">
        <v>7216</v>
      </c>
      <c r="E567" s="34">
        <v>41</v>
      </c>
      <c r="F567" s="34">
        <v>271978850</v>
      </c>
    </row>
    <row r="568" spans="1:6">
      <c r="A568" s="23">
        <v>2017</v>
      </c>
      <c r="B568" s="23" t="s">
        <v>2367</v>
      </c>
      <c r="C568" s="23" t="s">
        <v>1886</v>
      </c>
      <c r="D568" s="13" t="s">
        <v>7218</v>
      </c>
      <c r="E568" s="34">
        <v>2</v>
      </c>
      <c r="F568" s="34">
        <v>12000000</v>
      </c>
    </row>
    <row r="569" spans="1:6">
      <c r="A569" s="23">
        <v>2017</v>
      </c>
      <c r="B569" s="23" t="s">
        <v>2367</v>
      </c>
      <c r="C569" s="23" t="s">
        <v>1886</v>
      </c>
      <c r="D569" s="13" t="s">
        <v>7236</v>
      </c>
      <c r="E569" s="34">
        <v>13</v>
      </c>
      <c r="F569" s="34">
        <v>61133925</v>
      </c>
    </row>
    <row r="570" spans="1:6">
      <c r="A570" s="23">
        <v>2017</v>
      </c>
      <c r="B570" s="23" t="s">
        <v>2367</v>
      </c>
      <c r="C570" s="23" t="s">
        <v>1886</v>
      </c>
      <c r="D570" s="13" t="s">
        <v>7258</v>
      </c>
      <c r="E570" s="34">
        <v>2</v>
      </c>
      <c r="F570" s="34">
        <v>6000000</v>
      </c>
    </row>
    <row r="571" spans="1:6">
      <c r="A571" s="23">
        <v>2017</v>
      </c>
      <c r="B571" s="23" t="s">
        <v>2367</v>
      </c>
      <c r="C571" s="23" t="s">
        <v>1886</v>
      </c>
      <c r="D571" s="13" t="s">
        <v>7219</v>
      </c>
      <c r="E571" s="34">
        <v>5</v>
      </c>
      <c r="F571" s="34">
        <v>9756950</v>
      </c>
    </row>
    <row r="572" spans="1:6">
      <c r="A572" s="23">
        <v>2017</v>
      </c>
      <c r="B572" s="23" t="s">
        <v>2367</v>
      </c>
      <c r="C572" s="23" t="s">
        <v>1886</v>
      </c>
      <c r="D572" s="13" t="s">
        <v>7242</v>
      </c>
      <c r="E572" s="34">
        <v>2</v>
      </c>
      <c r="F572" s="34">
        <v>21736000</v>
      </c>
    </row>
    <row r="573" spans="1:6">
      <c r="A573" s="23">
        <v>2017</v>
      </c>
      <c r="B573" s="23" t="s">
        <v>2367</v>
      </c>
      <c r="C573" s="23" t="s">
        <v>1886</v>
      </c>
      <c r="D573" s="13" t="s">
        <v>7243</v>
      </c>
      <c r="E573" s="34">
        <v>5</v>
      </c>
      <c r="F573" s="34">
        <v>22548000</v>
      </c>
    </row>
    <row r="574" spans="1:6">
      <c r="A574" s="23">
        <v>2017</v>
      </c>
      <c r="B574" s="23" t="s">
        <v>2367</v>
      </c>
      <c r="C574" s="23" t="s">
        <v>1886</v>
      </c>
      <c r="D574" s="13" t="s">
        <v>7244</v>
      </c>
      <c r="E574" s="34">
        <v>1</v>
      </c>
      <c r="F574" s="34">
        <v>10868000</v>
      </c>
    </row>
    <row r="575" spans="1:6">
      <c r="A575" s="23">
        <v>2017</v>
      </c>
      <c r="B575" s="23" t="s">
        <v>2367</v>
      </c>
      <c r="C575" s="23" t="s">
        <v>1886</v>
      </c>
      <c r="D575" s="13" t="s">
        <v>7221</v>
      </c>
      <c r="E575" s="34">
        <v>1</v>
      </c>
      <c r="F575" s="34">
        <v>7891800</v>
      </c>
    </row>
    <row r="576" spans="1:6">
      <c r="A576" s="23">
        <v>2017</v>
      </c>
      <c r="B576" s="23" t="s">
        <v>2367</v>
      </c>
      <c r="C576" s="23" t="s">
        <v>1886</v>
      </c>
      <c r="D576" s="13" t="s">
        <v>1929</v>
      </c>
      <c r="E576" s="34">
        <v>2</v>
      </c>
      <c r="F576" s="34">
        <v>6464750</v>
      </c>
    </row>
    <row r="577" spans="1:6">
      <c r="A577" s="23">
        <v>2017</v>
      </c>
      <c r="B577" s="23" t="s">
        <v>2367</v>
      </c>
      <c r="C577" s="23" t="s">
        <v>1886</v>
      </c>
      <c r="D577" s="13" t="s">
        <v>7237</v>
      </c>
      <c r="E577" s="34">
        <v>1</v>
      </c>
      <c r="F577" s="34">
        <v>7568400</v>
      </c>
    </row>
    <row r="578" spans="1:6">
      <c r="A578" s="23">
        <v>2017</v>
      </c>
      <c r="B578" s="23" t="s">
        <v>2367</v>
      </c>
      <c r="C578" s="23" t="s">
        <v>1886</v>
      </c>
      <c r="D578" s="13" t="s">
        <v>7250</v>
      </c>
      <c r="E578" s="34">
        <v>1</v>
      </c>
      <c r="F578" s="34">
        <v>9351000</v>
      </c>
    </row>
    <row r="579" spans="1:6">
      <c r="A579" s="23">
        <v>2017</v>
      </c>
      <c r="B579" s="23" t="s">
        <v>2367</v>
      </c>
      <c r="C579" s="23" t="s">
        <v>1886</v>
      </c>
      <c r="D579" s="13" t="s">
        <v>7223</v>
      </c>
      <c r="E579" s="34">
        <v>63</v>
      </c>
      <c r="F579" s="34">
        <v>392455600</v>
      </c>
    </row>
    <row r="580" spans="1:6">
      <c r="A580" s="23">
        <v>2017</v>
      </c>
      <c r="B580" s="23" t="s">
        <v>2367</v>
      </c>
      <c r="C580" s="23" t="s">
        <v>1886</v>
      </c>
      <c r="D580" s="13" t="s">
        <v>1927</v>
      </c>
      <c r="E580" s="34">
        <v>5</v>
      </c>
      <c r="F580" s="34">
        <v>32837600</v>
      </c>
    </row>
    <row r="581" spans="1:6">
      <c r="A581" s="23">
        <v>2017</v>
      </c>
      <c r="B581" s="23" t="s">
        <v>2367</v>
      </c>
      <c r="C581" s="23" t="s">
        <v>1886</v>
      </c>
      <c r="D581" s="13" t="s">
        <v>1928</v>
      </c>
      <c r="E581" s="34">
        <v>1</v>
      </c>
      <c r="F581" s="34">
        <v>9218400</v>
      </c>
    </row>
    <row r="582" spans="1:6">
      <c r="A582" s="23">
        <v>2017</v>
      </c>
      <c r="B582" s="23" t="s">
        <v>2367</v>
      </c>
      <c r="C582" s="23" t="s">
        <v>1886</v>
      </c>
      <c r="D582" s="13" t="s">
        <v>7239</v>
      </c>
      <c r="E582" s="34">
        <v>1</v>
      </c>
      <c r="F582" s="34">
        <v>806250</v>
      </c>
    </row>
    <row r="583" spans="1:6">
      <c r="A583" s="23">
        <v>2017</v>
      </c>
      <c r="B583" s="23" t="s">
        <v>2367</v>
      </c>
      <c r="C583" s="23" t="s">
        <v>1886</v>
      </c>
      <c r="D583" s="13" t="s">
        <v>7246</v>
      </c>
      <c r="E583" s="34">
        <v>1</v>
      </c>
      <c r="F583" s="34">
        <v>4872000</v>
      </c>
    </row>
    <row r="584" spans="1:6">
      <c r="A584" s="23">
        <v>2017</v>
      </c>
      <c r="B584" s="23" t="s">
        <v>2367</v>
      </c>
      <c r="C584" s="23" t="s">
        <v>1886</v>
      </c>
      <c r="D584" s="13" t="s">
        <v>7238</v>
      </c>
      <c r="E584" s="34">
        <v>2</v>
      </c>
      <c r="F584" s="34">
        <v>8724675</v>
      </c>
    </row>
    <row r="585" spans="1:6">
      <c r="A585" s="23">
        <v>2017</v>
      </c>
      <c r="B585" s="23" t="s">
        <v>2367</v>
      </c>
      <c r="C585" s="23" t="s">
        <v>1886</v>
      </c>
      <c r="D585" s="13" t="s">
        <v>7224</v>
      </c>
      <c r="E585" s="34">
        <v>1</v>
      </c>
      <c r="F585" s="34">
        <v>5434000</v>
      </c>
    </row>
    <row r="586" spans="1:6">
      <c r="A586" s="23">
        <v>2017</v>
      </c>
      <c r="B586" s="23" t="s">
        <v>2367</v>
      </c>
      <c r="C586" s="23" t="s">
        <v>1886</v>
      </c>
      <c r="D586" s="13" t="s">
        <v>7225</v>
      </c>
      <c r="E586" s="34">
        <v>5</v>
      </c>
      <c r="F586" s="34">
        <v>17343750</v>
      </c>
    </row>
    <row r="587" spans="1:6">
      <c r="A587" s="23">
        <v>2017</v>
      </c>
      <c r="B587" s="23" t="s">
        <v>2367</v>
      </c>
      <c r="C587" s="23" t="s">
        <v>1886</v>
      </c>
      <c r="D587" s="13" t="s">
        <v>7231</v>
      </c>
      <c r="E587" s="34">
        <v>1</v>
      </c>
      <c r="F587" s="34">
        <v>986832</v>
      </c>
    </row>
    <row r="588" spans="1:6">
      <c r="A588" s="23">
        <v>2017</v>
      </c>
      <c r="B588" s="23" t="s">
        <v>2367</v>
      </c>
      <c r="C588" s="23" t="s">
        <v>1886</v>
      </c>
      <c r="D588" s="13" t="s">
        <v>7226</v>
      </c>
      <c r="E588" s="34">
        <v>159</v>
      </c>
      <c r="F588" s="34">
        <v>563692503</v>
      </c>
    </row>
    <row r="589" spans="1:6">
      <c r="A589" s="23">
        <v>2017</v>
      </c>
      <c r="B589" s="23" t="s">
        <v>2367</v>
      </c>
      <c r="C589" s="23" t="s">
        <v>1886</v>
      </c>
      <c r="D589" s="13" t="s">
        <v>7227</v>
      </c>
      <c r="E589" s="34">
        <v>13</v>
      </c>
      <c r="F589" s="34">
        <v>132725000</v>
      </c>
    </row>
    <row r="590" spans="1:6">
      <c r="A590" s="23">
        <v>2017</v>
      </c>
      <c r="B590" s="23" t="s">
        <v>2367</v>
      </c>
      <c r="C590" s="23" t="s">
        <v>1886</v>
      </c>
      <c r="D590" s="13" t="s">
        <v>7240</v>
      </c>
      <c r="E590" s="34">
        <v>2</v>
      </c>
      <c r="F590" s="34">
        <v>11540465</v>
      </c>
    </row>
    <row r="591" spans="1:6">
      <c r="A591" s="23">
        <v>2017</v>
      </c>
      <c r="B591" s="23" t="s">
        <v>2367</v>
      </c>
      <c r="C591" s="23" t="s">
        <v>1886</v>
      </c>
      <c r="D591" s="13" t="s">
        <v>7247</v>
      </c>
      <c r="E591" s="34">
        <v>5</v>
      </c>
      <c r="F591" s="34">
        <v>21806000</v>
      </c>
    </row>
    <row r="592" spans="1:6">
      <c r="A592" s="23">
        <v>2017</v>
      </c>
      <c r="B592" s="23" t="s">
        <v>2367</v>
      </c>
      <c r="C592" s="23" t="s">
        <v>1886</v>
      </c>
      <c r="D592" s="13" t="s">
        <v>7233</v>
      </c>
      <c r="E592" s="34">
        <v>5</v>
      </c>
      <c r="F592" s="34">
        <v>2383397</v>
      </c>
    </row>
    <row r="593" spans="1:6">
      <c r="A593" s="23">
        <v>2017</v>
      </c>
      <c r="B593" s="23" t="s">
        <v>2367</v>
      </c>
      <c r="C593" s="23" t="s">
        <v>1886</v>
      </c>
      <c r="D593" s="13" t="s">
        <v>7228</v>
      </c>
      <c r="E593" s="34">
        <v>50</v>
      </c>
      <c r="F593" s="34">
        <v>234778500</v>
      </c>
    </row>
    <row r="594" spans="1:6">
      <c r="A594" s="23">
        <v>2017</v>
      </c>
      <c r="B594" s="23" t="s">
        <v>2367</v>
      </c>
      <c r="C594" s="23" t="s">
        <v>1886</v>
      </c>
      <c r="D594" s="13" t="s">
        <v>7252</v>
      </c>
      <c r="E594" s="34">
        <v>14</v>
      </c>
      <c r="F594" s="34">
        <v>111441300</v>
      </c>
    </row>
    <row r="595" spans="1:6">
      <c r="A595" s="23">
        <v>2017</v>
      </c>
      <c r="B595" s="23" t="s">
        <v>2367</v>
      </c>
      <c r="C595" s="23" t="s">
        <v>1886</v>
      </c>
      <c r="D595" s="13" t="s">
        <v>7253</v>
      </c>
      <c r="E595" s="34">
        <v>9</v>
      </c>
      <c r="F595" s="34">
        <v>76298800</v>
      </c>
    </row>
    <row r="596" spans="1:6">
      <c r="A596" s="23">
        <v>2017</v>
      </c>
      <c r="B596" s="23" t="s">
        <v>2366</v>
      </c>
      <c r="C596" s="23" t="s">
        <v>514</v>
      </c>
      <c r="D596" s="13" t="s">
        <v>2120</v>
      </c>
      <c r="E596" s="34">
        <v>9</v>
      </c>
      <c r="F596" s="34">
        <v>51485467.5</v>
      </c>
    </row>
    <row r="597" spans="1:6">
      <c r="A597" s="23">
        <v>2017</v>
      </c>
      <c r="B597" s="23" t="s">
        <v>2366</v>
      </c>
      <c r="C597" s="23" t="s">
        <v>514</v>
      </c>
      <c r="D597" s="13" t="s">
        <v>2121</v>
      </c>
      <c r="E597" s="34">
        <v>1</v>
      </c>
      <c r="F597" s="34">
        <v>3189162.5</v>
      </c>
    </row>
    <row r="598" spans="1:6">
      <c r="A598" s="23">
        <v>2017</v>
      </c>
      <c r="B598" s="23" t="s">
        <v>2366</v>
      </c>
      <c r="C598" s="23" t="s">
        <v>514</v>
      </c>
      <c r="D598" s="13" t="s">
        <v>2122</v>
      </c>
      <c r="E598" s="34">
        <v>4</v>
      </c>
      <c r="F598" s="34">
        <v>8403940</v>
      </c>
    </row>
    <row r="599" spans="1:6">
      <c r="A599" s="23">
        <v>2017</v>
      </c>
      <c r="B599" s="23" t="s">
        <v>2366</v>
      </c>
      <c r="C599" s="23" t="s">
        <v>514</v>
      </c>
      <c r="D599" s="13" t="s">
        <v>2123</v>
      </c>
      <c r="E599" s="34">
        <v>2</v>
      </c>
      <c r="F599" s="34">
        <v>11981872</v>
      </c>
    </row>
    <row r="600" spans="1:6">
      <c r="A600" s="23">
        <v>2017</v>
      </c>
      <c r="B600" s="23" t="s">
        <v>2366</v>
      </c>
      <c r="C600" s="23" t="s">
        <v>514</v>
      </c>
      <c r="D600" s="13" t="s">
        <v>2124</v>
      </c>
      <c r="E600" s="34">
        <v>1</v>
      </c>
      <c r="F600" s="34">
        <v>1872167.0000000002</v>
      </c>
    </row>
    <row r="601" spans="1:6">
      <c r="A601" s="23">
        <v>2017</v>
      </c>
      <c r="B601" s="23" t="s">
        <v>2366</v>
      </c>
      <c r="C601" s="23" t="s">
        <v>514</v>
      </c>
      <c r="D601" s="13" t="s">
        <v>2125</v>
      </c>
      <c r="E601" s="34">
        <v>2</v>
      </c>
      <c r="F601" s="34">
        <v>10007143.5</v>
      </c>
    </row>
    <row r="602" spans="1:6">
      <c r="A602" s="23">
        <v>2017</v>
      </c>
      <c r="B602" s="23" t="s">
        <v>2366</v>
      </c>
      <c r="C602" s="23" t="s">
        <v>514</v>
      </c>
      <c r="D602" s="13" t="s">
        <v>2126</v>
      </c>
      <c r="E602" s="34">
        <v>3</v>
      </c>
      <c r="F602" s="34">
        <v>9768473</v>
      </c>
    </row>
    <row r="603" spans="1:6">
      <c r="A603" s="23">
        <v>2017</v>
      </c>
      <c r="B603" s="23" t="s">
        <v>2366</v>
      </c>
      <c r="C603" s="23" t="s">
        <v>514</v>
      </c>
      <c r="D603" s="13" t="s">
        <v>2127</v>
      </c>
      <c r="E603" s="34">
        <v>17</v>
      </c>
      <c r="F603" s="34">
        <v>55605814</v>
      </c>
    </row>
    <row r="604" spans="1:6">
      <c r="A604" s="23">
        <v>2017</v>
      </c>
      <c r="B604" s="23" t="s">
        <v>2366</v>
      </c>
      <c r="C604" s="23" t="s">
        <v>514</v>
      </c>
      <c r="D604" s="13" t="s">
        <v>3198</v>
      </c>
      <c r="E604" s="34">
        <v>10</v>
      </c>
      <c r="F604" s="34">
        <v>13866699.4</v>
      </c>
    </row>
    <row r="605" spans="1:6">
      <c r="A605" s="23">
        <v>2017</v>
      </c>
      <c r="B605" s="23" t="s">
        <v>2366</v>
      </c>
      <c r="C605" s="23" t="s">
        <v>514</v>
      </c>
      <c r="D605" s="13" t="s">
        <v>3199</v>
      </c>
      <c r="E605" s="34">
        <v>13</v>
      </c>
      <c r="F605" s="34">
        <v>19036649.800000001</v>
      </c>
    </row>
    <row r="606" spans="1:6">
      <c r="A606" s="23">
        <v>2017</v>
      </c>
      <c r="B606" s="23" t="s">
        <v>2366</v>
      </c>
      <c r="C606" s="23" t="s">
        <v>514</v>
      </c>
      <c r="D606" s="13" t="s">
        <v>3200</v>
      </c>
      <c r="E606" s="34">
        <v>1</v>
      </c>
      <c r="F606" s="34">
        <v>1123301</v>
      </c>
    </row>
    <row r="607" spans="1:6">
      <c r="A607" s="23">
        <v>2017</v>
      </c>
      <c r="B607" s="23" t="s">
        <v>2366</v>
      </c>
      <c r="C607" s="23" t="s">
        <v>514</v>
      </c>
      <c r="D607" s="13" t="s">
        <v>2128</v>
      </c>
      <c r="E607" s="34">
        <v>1</v>
      </c>
      <c r="F607" s="34">
        <v>1540000</v>
      </c>
    </row>
    <row r="608" spans="1:6">
      <c r="A608" s="23">
        <v>2017</v>
      </c>
      <c r="B608" s="23" t="s">
        <v>2366</v>
      </c>
      <c r="C608" s="23" t="s">
        <v>514</v>
      </c>
      <c r="D608" s="13" t="s">
        <v>2129</v>
      </c>
      <c r="E608" s="34">
        <v>43</v>
      </c>
      <c r="F608" s="34">
        <v>96595734.5</v>
      </c>
    </row>
    <row r="609" spans="1:6">
      <c r="A609" s="23">
        <v>2017</v>
      </c>
      <c r="B609" s="23" t="s">
        <v>2366</v>
      </c>
      <c r="C609" s="23" t="s">
        <v>514</v>
      </c>
      <c r="D609" s="13" t="s">
        <v>2130</v>
      </c>
      <c r="E609" s="34">
        <v>18</v>
      </c>
      <c r="F609" s="34">
        <v>89444581</v>
      </c>
    </row>
    <row r="610" spans="1:6">
      <c r="A610" s="23">
        <v>2017</v>
      </c>
      <c r="B610" s="23" t="s">
        <v>2366</v>
      </c>
      <c r="C610" s="23" t="s">
        <v>514</v>
      </c>
      <c r="D610" s="13" t="s">
        <v>2131</v>
      </c>
      <c r="E610" s="34">
        <v>2</v>
      </c>
      <c r="F610" s="34">
        <v>20524138</v>
      </c>
    </row>
    <row r="611" spans="1:6">
      <c r="A611" s="23">
        <v>2017</v>
      </c>
      <c r="B611" s="23" t="s">
        <v>2366</v>
      </c>
      <c r="C611" s="23" t="s">
        <v>514</v>
      </c>
      <c r="D611" s="13" t="s">
        <v>7301</v>
      </c>
      <c r="E611" s="34">
        <v>2</v>
      </c>
      <c r="F611" s="34">
        <v>12784236</v>
      </c>
    </row>
    <row r="612" spans="1:6">
      <c r="A612" s="23">
        <v>2017</v>
      </c>
      <c r="B612" s="23" t="s">
        <v>2366</v>
      </c>
      <c r="C612" s="23" t="s">
        <v>514</v>
      </c>
      <c r="D612" s="13" t="s">
        <v>3196</v>
      </c>
      <c r="E612" s="34">
        <v>2</v>
      </c>
      <c r="F612" s="34">
        <v>7098522</v>
      </c>
    </row>
    <row r="613" spans="1:6">
      <c r="A613" s="23">
        <v>2017</v>
      </c>
      <c r="B613" s="23" t="s">
        <v>2366</v>
      </c>
      <c r="C613" s="23" t="s">
        <v>514</v>
      </c>
      <c r="D613" s="13" t="s">
        <v>2132</v>
      </c>
      <c r="E613" s="34">
        <v>6</v>
      </c>
      <c r="F613" s="34">
        <v>49618720</v>
      </c>
    </row>
    <row r="614" spans="1:6">
      <c r="A614" s="23">
        <v>2017</v>
      </c>
      <c r="B614" s="23" t="s">
        <v>2366</v>
      </c>
      <c r="C614" s="23" t="s">
        <v>514</v>
      </c>
      <c r="D614" s="13" t="s">
        <v>296</v>
      </c>
      <c r="E614" s="34">
        <v>1</v>
      </c>
      <c r="F614" s="34">
        <v>3513000</v>
      </c>
    </row>
    <row r="615" spans="1:6">
      <c r="A615" s="23">
        <v>2017</v>
      </c>
      <c r="B615" s="23" t="s">
        <v>2366</v>
      </c>
      <c r="C615" s="23" t="s">
        <v>514</v>
      </c>
      <c r="D615" s="13" t="s">
        <v>2133</v>
      </c>
      <c r="E615" s="34">
        <v>69</v>
      </c>
      <c r="F615" s="34">
        <v>133860591.25</v>
      </c>
    </row>
    <row r="616" spans="1:6">
      <c r="A616" s="23">
        <v>2017</v>
      </c>
      <c r="B616" s="23" t="s">
        <v>2366</v>
      </c>
      <c r="C616" s="23" t="s">
        <v>514</v>
      </c>
      <c r="D616" s="13" t="s">
        <v>2134</v>
      </c>
      <c r="E616" s="34">
        <v>2</v>
      </c>
      <c r="F616" s="34">
        <v>3416502.5</v>
      </c>
    </row>
    <row r="617" spans="1:6">
      <c r="A617" s="23">
        <v>2017</v>
      </c>
      <c r="B617" s="23" t="s">
        <v>2366</v>
      </c>
      <c r="C617" s="23" t="s">
        <v>514</v>
      </c>
      <c r="D617" s="13" t="s">
        <v>278</v>
      </c>
      <c r="E617" s="34">
        <v>24</v>
      </c>
      <c r="F617" s="34">
        <v>155178416</v>
      </c>
    </row>
    <row r="618" spans="1:6">
      <c r="A618" s="23">
        <v>2017</v>
      </c>
      <c r="B618" s="23" t="s">
        <v>2366</v>
      </c>
      <c r="C618" s="23" t="s">
        <v>514</v>
      </c>
      <c r="D618" s="13" t="s">
        <v>2135</v>
      </c>
      <c r="E618" s="34">
        <v>2</v>
      </c>
      <c r="F618" s="34">
        <v>14197044</v>
      </c>
    </row>
    <row r="619" spans="1:6">
      <c r="A619" s="23">
        <v>2017</v>
      </c>
      <c r="B619" s="23" t="s">
        <v>2366</v>
      </c>
      <c r="C619" s="23" t="s">
        <v>514</v>
      </c>
      <c r="D619" s="13" t="s">
        <v>2136</v>
      </c>
      <c r="E619" s="34">
        <v>3</v>
      </c>
      <c r="F619" s="34">
        <v>10568033.999999998</v>
      </c>
    </row>
    <row r="620" spans="1:6">
      <c r="A620" s="23">
        <v>2017</v>
      </c>
      <c r="B620" s="23" t="s">
        <v>2366</v>
      </c>
      <c r="C620" s="23" t="s">
        <v>514</v>
      </c>
      <c r="D620" s="13" t="s">
        <v>1967</v>
      </c>
      <c r="E620" s="34">
        <v>77</v>
      </c>
      <c r="F620" s="34">
        <v>396690693.07499999</v>
      </c>
    </row>
    <row r="621" spans="1:6">
      <c r="A621" s="23">
        <v>2017</v>
      </c>
      <c r="B621" s="23" t="s">
        <v>2366</v>
      </c>
      <c r="C621" s="23" t="s">
        <v>514</v>
      </c>
      <c r="D621" s="13" t="s">
        <v>7306</v>
      </c>
      <c r="E621" s="34">
        <v>21</v>
      </c>
      <c r="F621" s="34">
        <v>63532117.199999996</v>
      </c>
    </row>
    <row r="622" spans="1:6">
      <c r="A622" s="23">
        <v>2017</v>
      </c>
      <c r="B622" s="23" t="s">
        <v>2366</v>
      </c>
      <c r="C622" s="23" t="s">
        <v>514</v>
      </c>
      <c r="D622" s="13" t="s">
        <v>7307</v>
      </c>
      <c r="E622" s="34">
        <v>4</v>
      </c>
      <c r="F622" s="34">
        <v>14944728.9</v>
      </c>
    </row>
    <row r="623" spans="1:6">
      <c r="A623" s="23">
        <v>2017</v>
      </c>
      <c r="B623" s="23" t="s">
        <v>2366</v>
      </c>
      <c r="C623" s="23" t="s">
        <v>514</v>
      </c>
      <c r="D623" s="13" t="s">
        <v>6861</v>
      </c>
      <c r="E623" s="34">
        <v>7</v>
      </c>
      <c r="F623" s="34">
        <v>27858325.200000003</v>
      </c>
    </row>
    <row r="624" spans="1:6">
      <c r="A624" s="23">
        <v>2017</v>
      </c>
      <c r="B624" s="23" t="s">
        <v>2366</v>
      </c>
      <c r="C624" s="23" t="s">
        <v>514</v>
      </c>
      <c r="D624" s="13" t="s">
        <v>2137</v>
      </c>
      <c r="E624" s="34">
        <v>9</v>
      </c>
      <c r="F624" s="34">
        <v>25240984.800000004</v>
      </c>
    </row>
    <row r="625" spans="1:6">
      <c r="A625" s="23">
        <v>2017</v>
      </c>
      <c r="B625" s="23" t="s">
        <v>2366</v>
      </c>
      <c r="C625" s="23" t="s">
        <v>514</v>
      </c>
      <c r="D625" s="13" t="s">
        <v>280</v>
      </c>
      <c r="E625" s="34">
        <v>1</v>
      </c>
      <c r="F625" s="34">
        <v>9799507.5</v>
      </c>
    </row>
    <row r="626" spans="1:6">
      <c r="A626" s="23">
        <v>2017</v>
      </c>
      <c r="B626" s="23" t="s">
        <v>2366</v>
      </c>
      <c r="C626" s="23" t="s">
        <v>514</v>
      </c>
      <c r="D626" s="13" t="s">
        <v>2138</v>
      </c>
      <c r="E626" s="34">
        <v>11</v>
      </c>
      <c r="F626" s="34">
        <v>39863371</v>
      </c>
    </row>
    <row r="627" spans="1:6">
      <c r="A627" s="23">
        <v>2017</v>
      </c>
      <c r="B627" s="23" t="s">
        <v>2366</v>
      </c>
      <c r="C627" s="23" t="s">
        <v>514</v>
      </c>
      <c r="D627" s="13" t="s">
        <v>2139</v>
      </c>
      <c r="E627" s="34">
        <v>6</v>
      </c>
      <c r="F627" s="34">
        <v>23000000</v>
      </c>
    </row>
    <row r="628" spans="1:6">
      <c r="A628" s="23">
        <v>2017</v>
      </c>
      <c r="B628" s="23" t="s">
        <v>2366</v>
      </c>
      <c r="C628" s="23" t="s">
        <v>514</v>
      </c>
      <c r="D628" s="13" t="s">
        <v>2140</v>
      </c>
      <c r="E628" s="34">
        <v>4</v>
      </c>
      <c r="F628" s="34">
        <v>11155001.624586999</v>
      </c>
    </row>
    <row r="629" spans="1:6">
      <c r="A629" s="23">
        <v>2017</v>
      </c>
      <c r="B629" s="23" t="s">
        <v>2366</v>
      </c>
      <c r="C629" s="23" t="s">
        <v>514</v>
      </c>
      <c r="D629" s="13" t="s">
        <v>1926</v>
      </c>
      <c r="E629" s="34">
        <v>2</v>
      </c>
      <c r="F629" s="34">
        <v>8631034.5999999996</v>
      </c>
    </row>
    <row r="630" spans="1:6">
      <c r="A630" s="23">
        <v>2017</v>
      </c>
      <c r="B630" s="23" t="s">
        <v>2366</v>
      </c>
      <c r="C630" s="23" t="s">
        <v>514</v>
      </c>
      <c r="D630" s="13" t="s">
        <v>2141</v>
      </c>
      <c r="E630" s="34">
        <v>1</v>
      </c>
      <c r="F630" s="34">
        <v>5000000</v>
      </c>
    </row>
    <row r="631" spans="1:6">
      <c r="A631" s="23">
        <v>2017</v>
      </c>
      <c r="B631" s="23" t="s">
        <v>2366</v>
      </c>
      <c r="C631" s="23" t="s">
        <v>514</v>
      </c>
      <c r="D631" s="13" t="s">
        <v>2142</v>
      </c>
      <c r="E631" s="34">
        <v>1</v>
      </c>
      <c r="F631" s="34">
        <v>3459780</v>
      </c>
    </row>
    <row r="632" spans="1:6">
      <c r="A632" s="23">
        <v>2017</v>
      </c>
      <c r="B632" s="23" t="s">
        <v>2366</v>
      </c>
      <c r="C632" s="23" t="s">
        <v>514</v>
      </c>
      <c r="D632" s="13" t="s">
        <v>3981</v>
      </c>
      <c r="E632" s="34">
        <v>4</v>
      </c>
      <c r="F632" s="34">
        <v>5476000</v>
      </c>
    </row>
    <row r="633" spans="1:6">
      <c r="A633" s="23">
        <v>2017</v>
      </c>
      <c r="B633" s="23" t="s">
        <v>2366</v>
      </c>
      <c r="C633" s="23" t="s">
        <v>514</v>
      </c>
      <c r="D633" s="13" t="s">
        <v>2143</v>
      </c>
      <c r="E633" s="34">
        <v>1</v>
      </c>
      <c r="F633" s="34">
        <v>4597410</v>
      </c>
    </row>
    <row r="634" spans="1:6">
      <c r="A634" s="23">
        <v>2017</v>
      </c>
      <c r="B634" s="23" t="s">
        <v>2366</v>
      </c>
      <c r="C634" s="23" t="s">
        <v>514</v>
      </c>
      <c r="D634" s="13" t="s">
        <v>2144</v>
      </c>
      <c r="E634" s="34">
        <v>2</v>
      </c>
      <c r="F634" s="34">
        <v>15271921</v>
      </c>
    </row>
    <row r="635" spans="1:6">
      <c r="A635" s="23">
        <v>2017</v>
      </c>
      <c r="B635" s="23" t="s">
        <v>2366</v>
      </c>
      <c r="C635" s="23" t="s">
        <v>514</v>
      </c>
      <c r="D635" s="13" t="s">
        <v>288</v>
      </c>
      <c r="E635" s="34">
        <v>2</v>
      </c>
      <c r="F635" s="34">
        <v>7098522</v>
      </c>
    </row>
    <row r="636" spans="1:6">
      <c r="A636" s="23">
        <v>2017</v>
      </c>
      <c r="B636" s="23" t="s">
        <v>2367</v>
      </c>
      <c r="C636" s="23" t="s">
        <v>514</v>
      </c>
      <c r="D636" s="13" t="s">
        <v>2120</v>
      </c>
      <c r="E636" s="34">
        <v>10</v>
      </c>
      <c r="F636" s="34">
        <v>66826600.75</v>
      </c>
    </row>
    <row r="637" spans="1:6">
      <c r="A637" s="23">
        <v>2017</v>
      </c>
      <c r="B637" s="23" t="s">
        <v>2367</v>
      </c>
      <c r="C637" s="23" t="s">
        <v>514</v>
      </c>
      <c r="D637" s="13" t="s">
        <v>2121</v>
      </c>
      <c r="E637" s="34">
        <v>1</v>
      </c>
      <c r="F637" s="34">
        <v>4474384</v>
      </c>
    </row>
    <row r="638" spans="1:6">
      <c r="A638" s="23">
        <v>2017</v>
      </c>
      <c r="B638" s="23" t="s">
        <v>2367</v>
      </c>
      <c r="C638" s="23" t="s">
        <v>514</v>
      </c>
      <c r="D638" s="13" t="s">
        <v>2122</v>
      </c>
      <c r="E638" s="34">
        <v>3</v>
      </c>
      <c r="F638" s="34">
        <v>6302955</v>
      </c>
    </row>
    <row r="639" spans="1:6">
      <c r="A639" s="23">
        <v>2017</v>
      </c>
      <c r="B639" s="23" t="s">
        <v>2367</v>
      </c>
      <c r="C639" s="23" t="s">
        <v>514</v>
      </c>
      <c r="D639" s="13" t="s">
        <v>2124</v>
      </c>
      <c r="E639" s="34">
        <v>1</v>
      </c>
      <c r="F639" s="34">
        <v>1872167.0000000002</v>
      </c>
    </row>
    <row r="640" spans="1:6">
      <c r="A640" s="23">
        <v>2017</v>
      </c>
      <c r="B640" s="23" t="s">
        <v>2367</v>
      </c>
      <c r="C640" s="23" t="s">
        <v>514</v>
      </c>
      <c r="D640" s="13" t="s">
        <v>2125</v>
      </c>
      <c r="E640" s="34">
        <v>2</v>
      </c>
      <c r="F640" s="34">
        <v>10007143.5</v>
      </c>
    </row>
    <row r="641" spans="1:6">
      <c r="A641" s="23">
        <v>2017</v>
      </c>
      <c r="B641" s="23" t="s">
        <v>2367</v>
      </c>
      <c r="C641" s="23" t="s">
        <v>514</v>
      </c>
      <c r="D641" s="13" t="s">
        <v>2126</v>
      </c>
      <c r="E641" s="34">
        <v>3</v>
      </c>
      <c r="F641" s="34">
        <v>8873152.5</v>
      </c>
    </row>
    <row r="642" spans="1:6">
      <c r="A642" s="23">
        <v>2017</v>
      </c>
      <c r="B642" s="23" t="s">
        <v>2367</v>
      </c>
      <c r="C642" s="23" t="s">
        <v>514</v>
      </c>
      <c r="D642" s="13" t="s">
        <v>2127</v>
      </c>
      <c r="E642" s="34">
        <v>35</v>
      </c>
      <c r="F642" s="34">
        <v>113802760</v>
      </c>
    </row>
    <row r="643" spans="1:6">
      <c r="A643" s="23">
        <v>2017</v>
      </c>
      <c r="B643" s="23" t="s">
        <v>2367</v>
      </c>
      <c r="C643" s="23" t="s">
        <v>514</v>
      </c>
      <c r="D643" s="13" t="s">
        <v>3198</v>
      </c>
      <c r="E643" s="34">
        <v>10</v>
      </c>
      <c r="F643" s="34">
        <v>15285417</v>
      </c>
    </row>
    <row r="644" spans="1:6">
      <c r="A644" s="23">
        <v>2017</v>
      </c>
      <c r="B644" s="23" t="s">
        <v>2367</v>
      </c>
      <c r="C644" s="23" t="s">
        <v>514</v>
      </c>
      <c r="D644" s="13" t="s">
        <v>3207</v>
      </c>
      <c r="E644" s="34">
        <v>2</v>
      </c>
      <c r="F644" s="34">
        <v>3744335</v>
      </c>
    </row>
    <row r="645" spans="1:6">
      <c r="A645" s="23">
        <v>2017</v>
      </c>
      <c r="B645" s="23" t="s">
        <v>2367</v>
      </c>
      <c r="C645" s="23" t="s">
        <v>514</v>
      </c>
      <c r="D645" s="13" t="s">
        <v>3199</v>
      </c>
      <c r="E645" s="34">
        <v>32</v>
      </c>
      <c r="F645" s="34">
        <v>45730363.299999997</v>
      </c>
    </row>
    <row r="646" spans="1:6">
      <c r="A646" s="23">
        <v>2017</v>
      </c>
      <c r="B646" s="23" t="s">
        <v>2367</v>
      </c>
      <c r="C646" s="23" t="s">
        <v>514</v>
      </c>
      <c r="D646" s="13" t="s">
        <v>3203</v>
      </c>
      <c r="E646" s="34">
        <v>9</v>
      </c>
      <c r="F646" s="34">
        <v>12917636</v>
      </c>
    </row>
    <row r="647" spans="1:6">
      <c r="A647" s="23">
        <v>2017</v>
      </c>
      <c r="B647" s="23" t="s">
        <v>2367</v>
      </c>
      <c r="C647" s="23" t="s">
        <v>514</v>
      </c>
      <c r="D647" s="13" t="s">
        <v>3204</v>
      </c>
      <c r="E647" s="34">
        <v>2</v>
      </c>
      <c r="F647" s="34">
        <v>2943054</v>
      </c>
    </row>
    <row r="648" spans="1:6">
      <c r="A648" s="23">
        <v>2017</v>
      </c>
      <c r="B648" s="23" t="s">
        <v>2367</v>
      </c>
      <c r="C648" s="23" t="s">
        <v>514</v>
      </c>
      <c r="D648" s="13" t="s">
        <v>7313</v>
      </c>
      <c r="E648" s="34">
        <v>2</v>
      </c>
      <c r="F648" s="34">
        <v>2562512</v>
      </c>
    </row>
    <row r="649" spans="1:6">
      <c r="A649" s="23">
        <v>2017</v>
      </c>
      <c r="B649" s="23" t="s">
        <v>2367</v>
      </c>
      <c r="C649" s="23" t="s">
        <v>514</v>
      </c>
      <c r="D649" s="13" t="s">
        <v>3206</v>
      </c>
      <c r="E649" s="34">
        <v>2</v>
      </c>
      <c r="F649" s="34">
        <v>2872315</v>
      </c>
    </row>
    <row r="650" spans="1:6">
      <c r="A650" s="23">
        <v>2017</v>
      </c>
      <c r="B650" s="23" t="s">
        <v>2367</v>
      </c>
      <c r="C650" s="23" t="s">
        <v>514</v>
      </c>
      <c r="D650" s="13" t="s">
        <v>3205</v>
      </c>
      <c r="E650" s="34">
        <v>5</v>
      </c>
      <c r="F650" s="34">
        <v>6913696</v>
      </c>
    </row>
    <row r="651" spans="1:6">
      <c r="A651" s="23">
        <v>2017</v>
      </c>
      <c r="B651" s="23" t="s">
        <v>2367</v>
      </c>
      <c r="C651" s="23" t="s">
        <v>514</v>
      </c>
      <c r="D651" s="13" t="s">
        <v>3201</v>
      </c>
      <c r="E651" s="34">
        <v>2</v>
      </c>
      <c r="F651" s="34">
        <v>2526503</v>
      </c>
    </row>
    <row r="652" spans="1:6">
      <c r="A652" s="23">
        <v>2017</v>
      </c>
      <c r="B652" s="23" t="s">
        <v>2367</v>
      </c>
      <c r="C652" s="23" t="s">
        <v>514</v>
      </c>
      <c r="D652" s="13" t="s">
        <v>3202</v>
      </c>
      <c r="E652" s="34">
        <v>1</v>
      </c>
      <c r="F652" s="34">
        <v>2018719</v>
      </c>
    </row>
    <row r="653" spans="1:6">
      <c r="A653" s="23">
        <v>2017</v>
      </c>
      <c r="B653" s="23" t="s">
        <v>2367</v>
      </c>
      <c r="C653" s="23" t="s">
        <v>514</v>
      </c>
      <c r="D653" s="13" t="s">
        <v>2147</v>
      </c>
      <c r="E653" s="34">
        <v>50</v>
      </c>
      <c r="F653" s="34">
        <v>115831631</v>
      </c>
    </row>
    <row r="654" spans="1:6">
      <c r="A654" s="23">
        <v>2017</v>
      </c>
      <c r="B654" s="23" t="s">
        <v>2367</v>
      </c>
      <c r="C654" s="23" t="s">
        <v>514</v>
      </c>
      <c r="D654" s="13" t="s">
        <v>2128</v>
      </c>
      <c r="E654" s="34">
        <v>1</v>
      </c>
      <c r="F654" s="34">
        <v>820500</v>
      </c>
    </row>
    <row r="655" spans="1:6">
      <c r="A655" s="23">
        <v>2017</v>
      </c>
      <c r="B655" s="23" t="s">
        <v>2367</v>
      </c>
      <c r="C655" s="23" t="s">
        <v>514</v>
      </c>
      <c r="D655" s="13" t="s">
        <v>2129</v>
      </c>
      <c r="E655" s="34">
        <v>44</v>
      </c>
      <c r="F655" s="34">
        <v>106818719</v>
      </c>
    </row>
    <row r="656" spans="1:6">
      <c r="A656" s="23">
        <v>2017</v>
      </c>
      <c r="B656" s="23" t="s">
        <v>2367</v>
      </c>
      <c r="C656" s="23" t="s">
        <v>514</v>
      </c>
      <c r="D656" s="13" t="s">
        <v>2130</v>
      </c>
      <c r="E656" s="34">
        <v>12</v>
      </c>
      <c r="F656" s="34">
        <v>62706403.75</v>
      </c>
    </row>
    <row r="657" spans="1:6">
      <c r="A657" s="23">
        <v>2017</v>
      </c>
      <c r="B657" s="23" t="s">
        <v>2367</v>
      </c>
      <c r="C657" s="23" t="s">
        <v>514</v>
      </c>
      <c r="D657" s="13" t="s">
        <v>2131</v>
      </c>
      <c r="E657" s="34">
        <v>2</v>
      </c>
      <c r="F657" s="34">
        <v>20524138</v>
      </c>
    </row>
    <row r="658" spans="1:6">
      <c r="A658" s="23">
        <v>2017</v>
      </c>
      <c r="B658" s="23" t="s">
        <v>2367</v>
      </c>
      <c r="C658" s="23" t="s">
        <v>514</v>
      </c>
      <c r="D658" s="13" t="s">
        <v>7301</v>
      </c>
      <c r="E658" s="34">
        <v>1</v>
      </c>
      <c r="F658" s="34">
        <v>5903448</v>
      </c>
    </row>
    <row r="659" spans="1:6">
      <c r="A659" s="23">
        <v>2017</v>
      </c>
      <c r="B659" s="23" t="s">
        <v>2367</v>
      </c>
      <c r="C659" s="23" t="s">
        <v>514</v>
      </c>
      <c r="D659" s="13" t="s">
        <v>3196</v>
      </c>
      <c r="E659" s="34">
        <v>2</v>
      </c>
      <c r="F659" s="34">
        <v>7098522</v>
      </c>
    </row>
    <row r="660" spans="1:6">
      <c r="A660" s="23">
        <v>2017</v>
      </c>
      <c r="B660" s="23" t="s">
        <v>2367</v>
      </c>
      <c r="C660" s="23" t="s">
        <v>514</v>
      </c>
      <c r="D660" s="13" t="s">
        <v>2132</v>
      </c>
      <c r="E660" s="34">
        <v>6</v>
      </c>
      <c r="F660" s="34">
        <v>50698523</v>
      </c>
    </row>
    <row r="661" spans="1:6">
      <c r="A661" s="23">
        <v>2017</v>
      </c>
      <c r="B661" s="23" t="s">
        <v>2367</v>
      </c>
      <c r="C661" s="23" t="s">
        <v>514</v>
      </c>
      <c r="D661" s="13" t="s">
        <v>5713</v>
      </c>
      <c r="E661" s="34">
        <v>1</v>
      </c>
      <c r="F661" s="34">
        <v>4464827</v>
      </c>
    </row>
    <row r="662" spans="1:6">
      <c r="A662" s="23">
        <v>2017</v>
      </c>
      <c r="B662" s="23" t="s">
        <v>2367</v>
      </c>
      <c r="C662" s="23" t="s">
        <v>514</v>
      </c>
      <c r="D662" s="13" t="s">
        <v>296</v>
      </c>
      <c r="E662" s="34">
        <v>1</v>
      </c>
      <c r="F662" s="34">
        <v>7026000</v>
      </c>
    </row>
    <row r="663" spans="1:6">
      <c r="A663" s="23">
        <v>2017</v>
      </c>
      <c r="B663" s="23" t="s">
        <v>2367</v>
      </c>
      <c r="C663" s="23" t="s">
        <v>514</v>
      </c>
      <c r="D663" s="13" t="s">
        <v>2133</v>
      </c>
      <c r="E663" s="34">
        <v>64</v>
      </c>
      <c r="F663" s="34">
        <v>123630542</v>
      </c>
    </row>
    <row r="664" spans="1:6">
      <c r="A664" s="23">
        <v>2017</v>
      </c>
      <c r="B664" s="23" t="s">
        <v>2367</v>
      </c>
      <c r="C664" s="23" t="s">
        <v>514</v>
      </c>
      <c r="D664" s="13" t="s">
        <v>2134</v>
      </c>
      <c r="E664" s="34">
        <v>1</v>
      </c>
      <c r="F664" s="34">
        <v>1791133</v>
      </c>
    </row>
    <row r="665" spans="1:6">
      <c r="A665" s="23">
        <v>2017</v>
      </c>
      <c r="B665" s="23" t="s">
        <v>2367</v>
      </c>
      <c r="C665" s="23" t="s">
        <v>514</v>
      </c>
      <c r="D665" s="13" t="s">
        <v>278</v>
      </c>
      <c r="E665" s="34">
        <v>18</v>
      </c>
      <c r="F665" s="34">
        <v>121414778</v>
      </c>
    </row>
    <row r="666" spans="1:6">
      <c r="A666" s="23">
        <v>2017</v>
      </c>
      <c r="B666" s="23" t="s">
        <v>2367</v>
      </c>
      <c r="C666" s="23" t="s">
        <v>514</v>
      </c>
      <c r="D666" s="13" t="s">
        <v>2135</v>
      </c>
      <c r="E666" s="34">
        <v>2</v>
      </c>
      <c r="F666" s="34">
        <v>10647783</v>
      </c>
    </row>
    <row r="667" spans="1:6">
      <c r="A667" s="23">
        <v>2017</v>
      </c>
      <c r="B667" s="23" t="s">
        <v>2367</v>
      </c>
      <c r="C667" s="23" t="s">
        <v>514</v>
      </c>
      <c r="D667" s="13" t="s">
        <v>2136</v>
      </c>
      <c r="E667" s="34">
        <v>3</v>
      </c>
      <c r="F667" s="34">
        <v>10568033.999999998</v>
      </c>
    </row>
    <row r="668" spans="1:6">
      <c r="A668" s="23">
        <v>2017</v>
      </c>
      <c r="B668" s="23" t="s">
        <v>2367</v>
      </c>
      <c r="C668" s="23" t="s">
        <v>514</v>
      </c>
      <c r="D668" s="13" t="s">
        <v>1967</v>
      </c>
      <c r="E668" s="34">
        <v>66</v>
      </c>
      <c r="F668" s="34">
        <v>340883822.5</v>
      </c>
    </row>
    <row r="669" spans="1:6">
      <c r="A669" s="23">
        <v>2017</v>
      </c>
      <c r="B669" s="23" t="s">
        <v>2367</v>
      </c>
      <c r="C669" s="23" t="s">
        <v>514</v>
      </c>
      <c r="D669" s="13" t="s">
        <v>7306</v>
      </c>
      <c r="E669" s="34">
        <v>66</v>
      </c>
      <c r="F669" s="34">
        <v>254722322.59999999</v>
      </c>
    </row>
    <row r="670" spans="1:6">
      <c r="A670" s="23">
        <v>2017</v>
      </c>
      <c r="B670" s="23" t="s">
        <v>2367</v>
      </c>
      <c r="C670" s="23" t="s">
        <v>514</v>
      </c>
      <c r="D670" s="13" t="s">
        <v>7307</v>
      </c>
      <c r="E670" s="34">
        <v>6</v>
      </c>
      <c r="F670" s="34">
        <v>17775369.649999999</v>
      </c>
    </row>
    <row r="671" spans="1:6">
      <c r="A671" s="23">
        <v>2017</v>
      </c>
      <c r="B671" s="23" t="s">
        <v>2367</v>
      </c>
      <c r="C671" s="23" t="s">
        <v>514</v>
      </c>
      <c r="D671" s="13" t="s">
        <v>6861</v>
      </c>
      <c r="E671" s="34">
        <v>17</v>
      </c>
      <c r="F671" s="34">
        <v>72617585.400000006</v>
      </c>
    </row>
    <row r="672" spans="1:6">
      <c r="A672" s="23">
        <v>2017</v>
      </c>
      <c r="B672" s="23" t="s">
        <v>2367</v>
      </c>
      <c r="C672" s="23" t="s">
        <v>514</v>
      </c>
      <c r="D672" s="13" t="s">
        <v>2137</v>
      </c>
      <c r="E672" s="34">
        <v>9</v>
      </c>
      <c r="F672" s="34">
        <v>25240984.800000004</v>
      </c>
    </row>
    <row r="673" spans="1:6">
      <c r="A673" s="23">
        <v>2017</v>
      </c>
      <c r="B673" s="23" t="s">
        <v>2367</v>
      </c>
      <c r="C673" s="23" t="s">
        <v>514</v>
      </c>
      <c r="D673" s="13" t="s">
        <v>2145</v>
      </c>
      <c r="E673" s="34">
        <v>9</v>
      </c>
      <c r="F673" s="34">
        <v>18317685.5</v>
      </c>
    </row>
    <row r="674" spans="1:6">
      <c r="A674" s="23">
        <v>2017</v>
      </c>
      <c r="B674" s="23" t="s">
        <v>2367</v>
      </c>
      <c r="C674" s="23" t="s">
        <v>514</v>
      </c>
      <c r="D674" s="13" t="s">
        <v>280</v>
      </c>
      <c r="E674" s="34">
        <v>1</v>
      </c>
      <c r="F674" s="34">
        <v>9799507.5</v>
      </c>
    </row>
    <row r="675" spans="1:6">
      <c r="A675" s="23">
        <v>2017</v>
      </c>
      <c r="B675" s="23" t="s">
        <v>2367</v>
      </c>
      <c r="C675" s="23" t="s">
        <v>514</v>
      </c>
      <c r="D675" s="13" t="s">
        <v>2138</v>
      </c>
      <c r="E675" s="34">
        <v>8</v>
      </c>
      <c r="F675" s="34">
        <v>24982758</v>
      </c>
    </row>
    <row r="676" spans="1:6">
      <c r="A676" s="23">
        <v>2017</v>
      </c>
      <c r="B676" s="23" t="s">
        <v>2367</v>
      </c>
      <c r="C676" s="23" t="s">
        <v>514</v>
      </c>
      <c r="D676" s="13" t="s">
        <v>2139</v>
      </c>
      <c r="E676" s="34">
        <v>6</v>
      </c>
      <c r="F676" s="34">
        <v>20500000</v>
      </c>
    </row>
    <row r="677" spans="1:6">
      <c r="A677" s="23">
        <v>2017</v>
      </c>
      <c r="B677" s="23" t="s">
        <v>2367</v>
      </c>
      <c r="C677" s="23" t="s">
        <v>514</v>
      </c>
      <c r="D677" s="13" t="s">
        <v>2146</v>
      </c>
      <c r="E677" s="34">
        <v>2</v>
      </c>
      <c r="F677" s="34">
        <v>4453202</v>
      </c>
    </row>
    <row r="678" spans="1:6">
      <c r="A678" s="23">
        <v>2017</v>
      </c>
      <c r="B678" s="23" t="s">
        <v>2367</v>
      </c>
      <c r="C678" s="23" t="s">
        <v>514</v>
      </c>
      <c r="D678" s="13" t="s">
        <v>288</v>
      </c>
      <c r="E678" s="34">
        <v>1</v>
      </c>
      <c r="F678" s="34">
        <v>2656429</v>
      </c>
    </row>
    <row r="679" spans="1:6">
      <c r="A679" s="23">
        <v>2018</v>
      </c>
      <c r="B679" s="23" t="s">
        <v>2366</v>
      </c>
      <c r="C679" s="23" t="s">
        <v>1886</v>
      </c>
      <c r="D679" s="13" t="s">
        <v>7254</v>
      </c>
      <c r="E679" s="34">
        <v>14</v>
      </c>
      <c r="F679" s="34">
        <v>62200250</v>
      </c>
    </row>
    <row r="680" spans="1:6">
      <c r="A680" s="23">
        <v>2018</v>
      </c>
      <c r="B680" s="23" t="s">
        <v>2366</v>
      </c>
      <c r="C680" s="23" t="s">
        <v>1886</v>
      </c>
      <c r="D680" s="13" t="s">
        <v>7205</v>
      </c>
      <c r="E680" s="34">
        <v>61</v>
      </c>
      <c r="F680" s="34">
        <v>230884250</v>
      </c>
    </row>
    <row r="681" spans="1:6">
      <c r="A681" s="23">
        <v>2018</v>
      </c>
      <c r="B681" s="23" t="s">
        <v>2366</v>
      </c>
      <c r="C681" s="23" t="s">
        <v>1886</v>
      </c>
      <c r="D681" s="13" t="s">
        <v>7255</v>
      </c>
      <c r="E681" s="34">
        <v>4</v>
      </c>
      <c r="F681" s="34">
        <v>17890000</v>
      </c>
    </row>
    <row r="682" spans="1:6">
      <c r="A682" s="23">
        <v>2018</v>
      </c>
      <c r="B682" s="23" t="s">
        <v>2366</v>
      </c>
      <c r="C682" s="23" t="s">
        <v>1886</v>
      </c>
      <c r="D682" s="13" t="s">
        <v>7206</v>
      </c>
      <c r="E682" s="34">
        <v>43</v>
      </c>
      <c r="F682" s="34">
        <v>434637600</v>
      </c>
    </row>
    <row r="683" spans="1:6">
      <c r="A683" s="23">
        <v>2018</v>
      </c>
      <c r="B683" s="23" t="s">
        <v>2366</v>
      </c>
      <c r="C683" s="23" t="s">
        <v>1886</v>
      </c>
      <c r="D683" s="13" t="s">
        <v>7207</v>
      </c>
      <c r="E683" s="34">
        <v>100</v>
      </c>
      <c r="F683" s="34">
        <v>1240167200</v>
      </c>
    </row>
    <row r="684" spans="1:6">
      <c r="A684" s="23">
        <v>2018</v>
      </c>
      <c r="B684" s="23" t="s">
        <v>2366</v>
      </c>
      <c r="C684" s="23" t="s">
        <v>1886</v>
      </c>
      <c r="D684" s="13" t="s">
        <v>7208</v>
      </c>
      <c r="E684" s="34">
        <v>11</v>
      </c>
      <c r="F684" s="34">
        <v>85353280</v>
      </c>
    </row>
    <row r="685" spans="1:6">
      <c r="A685" s="23">
        <v>2018</v>
      </c>
      <c r="B685" s="23" t="s">
        <v>2366</v>
      </c>
      <c r="C685" s="23" t="s">
        <v>1886</v>
      </c>
      <c r="D685" s="13" t="s">
        <v>7209</v>
      </c>
      <c r="E685" s="34">
        <v>2</v>
      </c>
      <c r="F685" s="34">
        <v>6204000</v>
      </c>
    </row>
    <row r="686" spans="1:6">
      <c r="A686" s="23">
        <v>2018</v>
      </c>
      <c r="B686" s="23" t="s">
        <v>2366</v>
      </c>
      <c r="C686" s="23" t="s">
        <v>1886</v>
      </c>
      <c r="D686" s="13" t="s">
        <v>7229</v>
      </c>
      <c r="E686" s="34">
        <v>1</v>
      </c>
      <c r="F686" s="34">
        <v>10695000</v>
      </c>
    </row>
    <row r="687" spans="1:6">
      <c r="A687" s="23">
        <v>2018</v>
      </c>
      <c r="B687" s="23" t="s">
        <v>2366</v>
      </c>
      <c r="C687" s="23" t="s">
        <v>1886</v>
      </c>
      <c r="D687" s="13" t="s">
        <v>7210</v>
      </c>
      <c r="E687" s="34">
        <v>16</v>
      </c>
      <c r="F687" s="34">
        <v>110897700</v>
      </c>
    </row>
    <row r="688" spans="1:6">
      <c r="A688" s="23">
        <v>2018</v>
      </c>
      <c r="B688" s="23" t="s">
        <v>2366</v>
      </c>
      <c r="C688" s="23" t="s">
        <v>1886</v>
      </c>
      <c r="D688" s="13" t="s">
        <v>7211</v>
      </c>
      <c r="E688" s="34">
        <v>2</v>
      </c>
      <c r="F688" s="34">
        <v>15566400</v>
      </c>
    </row>
    <row r="689" spans="1:6">
      <c r="A689" s="23">
        <v>2018</v>
      </c>
      <c r="B689" s="23" t="s">
        <v>2366</v>
      </c>
      <c r="C689" s="23" t="s">
        <v>1886</v>
      </c>
      <c r="D689" s="13" t="s">
        <v>7259</v>
      </c>
      <c r="E689" s="34">
        <v>10</v>
      </c>
      <c r="F689" s="34">
        <v>39830500</v>
      </c>
    </row>
    <row r="690" spans="1:6">
      <c r="A690" s="23">
        <v>2018</v>
      </c>
      <c r="B690" s="23" t="s">
        <v>2366</v>
      </c>
      <c r="C690" s="23" t="s">
        <v>1886</v>
      </c>
      <c r="D690" s="13" t="s">
        <v>7257</v>
      </c>
      <c r="E690" s="34">
        <v>2</v>
      </c>
      <c r="F690" s="34">
        <v>14636000</v>
      </c>
    </row>
    <row r="691" spans="1:6">
      <c r="A691" s="23">
        <v>2018</v>
      </c>
      <c r="B691" s="23" t="s">
        <v>2366</v>
      </c>
      <c r="C691" s="23" t="s">
        <v>1886</v>
      </c>
      <c r="D691" s="13" t="s">
        <v>7234</v>
      </c>
      <c r="E691" s="34">
        <v>17</v>
      </c>
      <c r="F691" s="34">
        <v>72503060</v>
      </c>
    </row>
    <row r="692" spans="1:6">
      <c r="A692" s="23">
        <v>2018</v>
      </c>
      <c r="B692" s="23" t="s">
        <v>2366</v>
      </c>
      <c r="C692" s="23" t="s">
        <v>1886</v>
      </c>
      <c r="D692" s="13" t="s">
        <v>7230</v>
      </c>
      <c r="E692" s="34">
        <v>4</v>
      </c>
      <c r="F692" s="34">
        <v>8428875</v>
      </c>
    </row>
    <row r="693" spans="1:6">
      <c r="A693" s="23">
        <v>2018</v>
      </c>
      <c r="B693" s="23" t="s">
        <v>2366</v>
      </c>
      <c r="C693" s="23" t="s">
        <v>1886</v>
      </c>
      <c r="D693" s="13" t="s">
        <v>7235</v>
      </c>
      <c r="E693" s="34">
        <v>2</v>
      </c>
      <c r="F693" s="34">
        <v>14380000</v>
      </c>
    </row>
    <row r="694" spans="1:6">
      <c r="A694" s="23">
        <v>2018</v>
      </c>
      <c r="B694" s="23" t="s">
        <v>2366</v>
      </c>
      <c r="C694" s="23" t="s">
        <v>1886</v>
      </c>
      <c r="D694" s="13" t="s">
        <v>7213</v>
      </c>
      <c r="E694" s="34">
        <v>5</v>
      </c>
      <c r="F694" s="34">
        <v>45270000</v>
      </c>
    </row>
    <row r="695" spans="1:6">
      <c r="A695" s="23">
        <v>2018</v>
      </c>
      <c r="B695" s="23" t="s">
        <v>2366</v>
      </c>
      <c r="C695" s="23" t="s">
        <v>1886</v>
      </c>
      <c r="D695" s="13" t="s">
        <v>7215</v>
      </c>
      <c r="E695" s="34">
        <v>1</v>
      </c>
      <c r="F695" s="34">
        <v>8052800</v>
      </c>
    </row>
    <row r="696" spans="1:6">
      <c r="A696" s="23">
        <v>2018</v>
      </c>
      <c r="B696" s="23" t="s">
        <v>2366</v>
      </c>
      <c r="C696" s="23" t="s">
        <v>1886</v>
      </c>
      <c r="D696" s="13" t="s">
        <v>7216</v>
      </c>
      <c r="E696" s="34">
        <v>34</v>
      </c>
      <c r="F696" s="34">
        <v>247168700</v>
      </c>
    </row>
    <row r="697" spans="1:6">
      <c r="A697" s="23">
        <v>2018</v>
      </c>
      <c r="B697" s="23" t="s">
        <v>2366</v>
      </c>
      <c r="C697" s="23" t="s">
        <v>1886</v>
      </c>
      <c r="D697" s="13" t="s">
        <v>7218</v>
      </c>
      <c r="E697" s="34">
        <v>3</v>
      </c>
      <c r="F697" s="34">
        <v>18000000</v>
      </c>
    </row>
    <row r="698" spans="1:6">
      <c r="A698" s="23">
        <v>2018</v>
      </c>
      <c r="B698" s="23" t="s">
        <v>2366</v>
      </c>
      <c r="C698" s="23" t="s">
        <v>1886</v>
      </c>
      <c r="D698" s="13" t="s">
        <v>7236</v>
      </c>
      <c r="E698" s="34">
        <v>14</v>
      </c>
      <c r="F698" s="34">
        <v>69958475</v>
      </c>
    </row>
    <row r="699" spans="1:6">
      <c r="A699" s="23">
        <v>2018</v>
      </c>
      <c r="B699" s="23" t="s">
        <v>2366</v>
      </c>
      <c r="C699" s="23" t="s">
        <v>1886</v>
      </c>
      <c r="D699" s="13" t="s">
        <v>7258</v>
      </c>
      <c r="E699" s="34">
        <v>2</v>
      </c>
      <c r="F699" s="34">
        <v>6000000</v>
      </c>
    </row>
    <row r="700" spans="1:6">
      <c r="A700" s="23">
        <v>2018</v>
      </c>
      <c r="B700" s="23" t="s">
        <v>2366</v>
      </c>
      <c r="C700" s="23" t="s">
        <v>1886</v>
      </c>
      <c r="D700" s="13" t="s">
        <v>7219</v>
      </c>
      <c r="E700" s="34">
        <v>4</v>
      </c>
      <c r="F700" s="34">
        <v>9525200</v>
      </c>
    </row>
    <row r="701" spans="1:6">
      <c r="A701" s="23">
        <v>2018</v>
      </c>
      <c r="B701" s="23" t="s">
        <v>2366</v>
      </c>
      <c r="C701" s="23" t="s">
        <v>1886</v>
      </c>
      <c r="D701" s="13" t="s">
        <v>7242</v>
      </c>
      <c r="E701" s="34">
        <v>2</v>
      </c>
      <c r="F701" s="34">
        <v>23128000</v>
      </c>
    </row>
    <row r="702" spans="1:6">
      <c r="A702" s="23">
        <v>2018</v>
      </c>
      <c r="B702" s="23" t="s">
        <v>2366</v>
      </c>
      <c r="C702" s="23" t="s">
        <v>1886</v>
      </c>
      <c r="D702" s="13" t="s">
        <v>7243</v>
      </c>
      <c r="E702" s="34">
        <v>3</v>
      </c>
      <c r="F702" s="34">
        <v>12295900</v>
      </c>
    </row>
    <row r="703" spans="1:6">
      <c r="A703" s="23">
        <v>2018</v>
      </c>
      <c r="B703" s="23" t="s">
        <v>2366</v>
      </c>
      <c r="C703" s="23" t="s">
        <v>1886</v>
      </c>
      <c r="D703" s="13" t="s">
        <v>7244</v>
      </c>
      <c r="E703" s="34">
        <v>1</v>
      </c>
      <c r="F703" s="34">
        <v>11564000</v>
      </c>
    </row>
    <row r="704" spans="1:6">
      <c r="A704" s="23">
        <v>2018</v>
      </c>
      <c r="B704" s="23" t="s">
        <v>2366</v>
      </c>
      <c r="C704" s="23" t="s">
        <v>1886</v>
      </c>
      <c r="D704" s="13" t="s">
        <v>7221</v>
      </c>
      <c r="E704" s="34">
        <v>2</v>
      </c>
      <c r="F704" s="34">
        <v>12595800</v>
      </c>
    </row>
    <row r="705" spans="1:6">
      <c r="A705" s="23">
        <v>2018</v>
      </c>
      <c r="B705" s="23" t="s">
        <v>2366</v>
      </c>
      <c r="C705" s="23" t="s">
        <v>1886</v>
      </c>
      <c r="D705" s="13" t="s">
        <v>7237</v>
      </c>
      <c r="E705" s="34">
        <v>1</v>
      </c>
      <c r="F705" s="34">
        <v>8052800</v>
      </c>
    </row>
    <row r="706" spans="1:6">
      <c r="A706" s="23">
        <v>2018</v>
      </c>
      <c r="B706" s="23" t="s">
        <v>2366</v>
      </c>
      <c r="C706" s="23" t="s">
        <v>1886</v>
      </c>
      <c r="D706" s="13" t="s">
        <v>7250</v>
      </c>
      <c r="E706" s="34">
        <v>3</v>
      </c>
      <c r="F706" s="34">
        <v>20892900</v>
      </c>
    </row>
    <row r="707" spans="1:6">
      <c r="A707" s="23">
        <v>2018</v>
      </c>
      <c r="B707" s="23" t="s">
        <v>2366</v>
      </c>
      <c r="C707" s="23" t="s">
        <v>1886</v>
      </c>
      <c r="D707" s="13" t="s">
        <v>7223</v>
      </c>
      <c r="E707" s="34">
        <v>65</v>
      </c>
      <c r="F707" s="34">
        <v>370964100</v>
      </c>
    </row>
    <row r="708" spans="1:6">
      <c r="A708" s="23">
        <v>2018</v>
      </c>
      <c r="B708" s="23" t="s">
        <v>2366</v>
      </c>
      <c r="C708" s="23" t="s">
        <v>1886</v>
      </c>
      <c r="D708" s="13" t="s">
        <v>1927</v>
      </c>
      <c r="E708" s="34">
        <v>8</v>
      </c>
      <c r="F708" s="34">
        <v>54684800</v>
      </c>
    </row>
    <row r="709" spans="1:6">
      <c r="A709" s="23">
        <v>2018</v>
      </c>
      <c r="B709" s="23" t="s">
        <v>2366</v>
      </c>
      <c r="C709" s="23" t="s">
        <v>1886</v>
      </c>
      <c r="D709" s="13" t="s">
        <v>1928</v>
      </c>
      <c r="E709" s="34">
        <v>1</v>
      </c>
      <c r="F709" s="34">
        <v>9808000</v>
      </c>
    </row>
    <row r="710" spans="1:6">
      <c r="A710" s="23">
        <v>2018</v>
      </c>
      <c r="B710" s="23" t="s">
        <v>2366</v>
      </c>
      <c r="C710" s="23" t="s">
        <v>1886</v>
      </c>
      <c r="D710" s="13" t="s">
        <v>7246</v>
      </c>
      <c r="E710" s="34">
        <v>2</v>
      </c>
      <c r="F710" s="34">
        <v>15535500</v>
      </c>
    </row>
    <row r="711" spans="1:6">
      <c r="A711" s="23">
        <v>2018</v>
      </c>
      <c r="B711" s="23" t="s">
        <v>2366</v>
      </c>
      <c r="C711" s="23" t="s">
        <v>1886</v>
      </c>
      <c r="D711" s="13" t="s">
        <v>7224</v>
      </c>
      <c r="E711" s="34">
        <v>1</v>
      </c>
      <c r="F711" s="34">
        <v>5782000</v>
      </c>
    </row>
    <row r="712" spans="1:6">
      <c r="A712" s="23">
        <v>2018</v>
      </c>
      <c r="B712" s="23" t="s">
        <v>2366</v>
      </c>
      <c r="C712" s="23" t="s">
        <v>1886</v>
      </c>
      <c r="D712" s="13" t="s">
        <v>7251</v>
      </c>
      <c r="E712" s="34">
        <v>2</v>
      </c>
      <c r="F712" s="34">
        <v>13952800</v>
      </c>
    </row>
    <row r="713" spans="1:6">
      <c r="A713" s="23">
        <v>2018</v>
      </c>
      <c r="B713" s="23" t="s">
        <v>2366</v>
      </c>
      <c r="C713" s="23" t="s">
        <v>1886</v>
      </c>
      <c r="D713" s="13" t="s">
        <v>7225</v>
      </c>
      <c r="E713" s="34">
        <v>3</v>
      </c>
      <c r="F713" s="34">
        <v>13523250</v>
      </c>
    </row>
    <row r="714" spans="1:6">
      <c r="A714" s="23">
        <v>2018</v>
      </c>
      <c r="B714" s="23" t="s">
        <v>2366</v>
      </c>
      <c r="C714" s="23" t="s">
        <v>1886</v>
      </c>
      <c r="D714" s="13" t="s">
        <v>7226</v>
      </c>
      <c r="E714" s="34">
        <v>189</v>
      </c>
      <c r="F714" s="34">
        <v>737860183</v>
      </c>
    </row>
    <row r="715" spans="1:6">
      <c r="A715" s="23">
        <v>2018</v>
      </c>
      <c r="B715" s="23" t="s">
        <v>2366</v>
      </c>
      <c r="C715" s="23" t="s">
        <v>1886</v>
      </c>
      <c r="D715" s="13" t="s">
        <v>7260</v>
      </c>
      <c r="E715" s="34">
        <v>1</v>
      </c>
      <c r="F715" s="34">
        <v>5752000</v>
      </c>
    </row>
    <row r="716" spans="1:6">
      <c r="A716" s="23">
        <v>2018</v>
      </c>
      <c r="B716" s="23" t="s">
        <v>2366</v>
      </c>
      <c r="C716" s="23" t="s">
        <v>1886</v>
      </c>
      <c r="D716" s="13" t="s">
        <v>7227</v>
      </c>
      <c r="E716" s="34">
        <v>14</v>
      </c>
      <c r="F716" s="34">
        <v>156612500</v>
      </c>
    </row>
    <row r="717" spans="1:6">
      <c r="A717" s="23">
        <v>2018</v>
      </c>
      <c r="B717" s="23" t="s">
        <v>2366</v>
      </c>
      <c r="C717" s="23" t="s">
        <v>1886</v>
      </c>
      <c r="D717" s="13" t="s">
        <v>7240</v>
      </c>
      <c r="E717" s="34">
        <v>3</v>
      </c>
      <c r="F717" s="34">
        <v>16256000</v>
      </c>
    </row>
    <row r="718" spans="1:6">
      <c r="A718" s="23">
        <v>2018</v>
      </c>
      <c r="B718" s="23" t="s">
        <v>2366</v>
      </c>
      <c r="C718" s="23" t="s">
        <v>1886</v>
      </c>
      <c r="D718" s="13" t="s">
        <v>7247</v>
      </c>
      <c r="E718" s="34">
        <v>4</v>
      </c>
      <c r="F718" s="34">
        <v>20276500</v>
      </c>
    </row>
    <row r="719" spans="1:6">
      <c r="A719" s="23">
        <v>2018</v>
      </c>
      <c r="B719" s="23" t="s">
        <v>2366</v>
      </c>
      <c r="C719" s="23" t="s">
        <v>1886</v>
      </c>
      <c r="D719" s="13" t="s">
        <v>7233</v>
      </c>
      <c r="E719" s="34">
        <v>5</v>
      </c>
      <c r="F719" s="34">
        <v>5562397</v>
      </c>
    </row>
    <row r="720" spans="1:6">
      <c r="A720" s="23">
        <v>2018</v>
      </c>
      <c r="B720" s="23" t="s">
        <v>2366</v>
      </c>
      <c r="C720" s="23" t="s">
        <v>1886</v>
      </c>
      <c r="D720" s="13" t="s">
        <v>7228</v>
      </c>
      <c r="E720" s="34">
        <v>50</v>
      </c>
      <c r="F720" s="34">
        <v>257856000</v>
      </c>
    </row>
    <row r="721" spans="1:6">
      <c r="A721" s="23">
        <v>2018</v>
      </c>
      <c r="B721" s="23" t="s">
        <v>2366</v>
      </c>
      <c r="C721" s="23" t="s">
        <v>1886</v>
      </c>
      <c r="D721" s="13" t="s">
        <v>7252</v>
      </c>
      <c r="E721" s="34">
        <v>7</v>
      </c>
      <c r="F721" s="34">
        <v>79138800</v>
      </c>
    </row>
    <row r="722" spans="1:6">
      <c r="A722" s="23">
        <v>2018</v>
      </c>
      <c r="B722" s="23" t="s">
        <v>2366</v>
      </c>
      <c r="C722" s="23" t="s">
        <v>1886</v>
      </c>
      <c r="D722" s="13" t="s">
        <v>7253</v>
      </c>
      <c r="E722" s="34">
        <v>9</v>
      </c>
      <c r="F722" s="34">
        <v>75712500</v>
      </c>
    </row>
    <row r="723" spans="1:6">
      <c r="A723" s="23">
        <v>2018</v>
      </c>
      <c r="B723" s="23" t="s">
        <v>2367</v>
      </c>
      <c r="C723" s="23" t="s">
        <v>1886</v>
      </c>
      <c r="D723" s="13" t="s">
        <v>7261</v>
      </c>
      <c r="E723" s="34">
        <v>4</v>
      </c>
      <c r="F723" s="34">
        <v>7668900</v>
      </c>
    </row>
    <row r="724" spans="1:6">
      <c r="A724" s="23">
        <v>2018</v>
      </c>
      <c r="B724" s="23" t="s">
        <v>2367</v>
      </c>
      <c r="C724" s="23" t="s">
        <v>1886</v>
      </c>
      <c r="D724" s="13" t="s">
        <v>7254</v>
      </c>
      <c r="E724" s="34">
        <v>16</v>
      </c>
      <c r="F724" s="34">
        <v>54912750</v>
      </c>
    </row>
    <row r="725" spans="1:6">
      <c r="A725" s="23">
        <v>2018</v>
      </c>
      <c r="B725" s="23" t="s">
        <v>2367</v>
      </c>
      <c r="C725" s="23" t="s">
        <v>1886</v>
      </c>
      <c r="D725" s="13" t="s">
        <v>7205</v>
      </c>
      <c r="E725" s="34">
        <v>58</v>
      </c>
      <c r="F725" s="34">
        <v>223356250</v>
      </c>
    </row>
    <row r="726" spans="1:6">
      <c r="A726" s="23">
        <v>2018</v>
      </c>
      <c r="B726" s="23" t="s">
        <v>2367</v>
      </c>
      <c r="C726" s="23" t="s">
        <v>1886</v>
      </c>
      <c r="D726" s="13" t="s">
        <v>7206</v>
      </c>
      <c r="E726" s="34">
        <v>43</v>
      </c>
      <c r="F726" s="34">
        <v>439662080</v>
      </c>
    </row>
    <row r="727" spans="1:6">
      <c r="A727" s="23">
        <v>2018</v>
      </c>
      <c r="B727" s="23" t="s">
        <v>2367</v>
      </c>
      <c r="C727" s="23" t="s">
        <v>1886</v>
      </c>
      <c r="D727" s="13" t="s">
        <v>7207</v>
      </c>
      <c r="E727" s="34">
        <v>101</v>
      </c>
      <c r="F727" s="34">
        <v>1220571200</v>
      </c>
    </row>
    <row r="728" spans="1:6">
      <c r="A728" s="23">
        <v>2018</v>
      </c>
      <c r="B728" s="23" t="s">
        <v>2367</v>
      </c>
      <c r="C728" s="23" t="s">
        <v>1886</v>
      </c>
      <c r="D728" s="13" t="s">
        <v>7208</v>
      </c>
      <c r="E728" s="34">
        <v>10</v>
      </c>
      <c r="F728" s="34">
        <v>79340000</v>
      </c>
    </row>
    <row r="729" spans="1:6">
      <c r="A729" s="23">
        <v>2018</v>
      </c>
      <c r="B729" s="23" t="s">
        <v>2367</v>
      </c>
      <c r="C729" s="23" t="s">
        <v>1886</v>
      </c>
      <c r="D729" s="13" t="s">
        <v>7209</v>
      </c>
      <c r="E729" s="34">
        <v>1</v>
      </c>
      <c r="F729" s="34">
        <v>5782000</v>
      </c>
    </row>
    <row r="730" spans="1:6">
      <c r="A730" s="23">
        <v>2018</v>
      </c>
      <c r="B730" s="23" t="s">
        <v>2367</v>
      </c>
      <c r="C730" s="23" t="s">
        <v>1886</v>
      </c>
      <c r="D730" s="13" t="s">
        <v>7210</v>
      </c>
      <c r="E730" s="34">
        <v>13</v>
      </c>
      <c r="F730" s="34">
        <v>97228300</v>
      </c>
    </row>
    <row r="731" spans="1:6">
      <c r="A731" s="23">
        <v>2018</v>
      </c>
      <c r="B731" s="23" t="s">
        <v>2367</v>
      </c>
      <c r="C731" s="23" t="s">
        <v>1886</v>
      </c>
      <c r="D731" s="13" t="s">
        <v>7211</v>
      </c>
      <c r="E731" s="34">
        <v>3</v>
      </c>
      <c r="F731" s="34">
        <v>23838400</v>
      </c>
    </row>
    <row r="732" spans="1:6">
      <c r="A732" s="23">
        <v>2018</v>
      </c>
      <c r="B732" s="23" t="s">
        <v>2367</v>
      </c>
      <c r="C732" s="23" t="s">
        <v>1886</v>
      </c>
      <c r="D732" s="13" t="s">
        <v>7259</v>
      </c>
      <c r="E732" s="34">
        <v>21</v>
      </c>
      <c r="F732" s="34">
        <v>82710750</v>
      </c>
    </row>
    <row r="733" spans="1:6">
      <c r="A733" s="23">
        <v>2018</v>
      </c>
      <c r="B733" s="23" t="s">
        <v>2367</v>
      </c>
      <c r="C733" s="23" t="s">
        <v>1886</v>
      </c>
      <c r="D733" s="13" t="s">
        <v>7257</v>
      </c>
      <c r="E733" s="34">
        <v>2</v>
      </c>
      <c r="F733" s="34">
        <v>14636000</v>
      </c>
    </row>
    <row r="734" spans="1:6">
      <c r="A734" s="23">
        <v>2018</v>
      </c>
      <c r="B734" s="23" t="s">
        <v>2367</v>
      </c>
      <c r="C734" s="23" t="s">
        <v>1886</v>
      </c>
      <c r="D734" s="13" t="s">
        <v>7234</v>
      </c>
      <c r="E734" s="34">
        <v>9</v>
      </c>
      <c r="F734" s="34">
        <v>58661211</v>
      </c>
    </row>
    <row r="735" spans="1:6">
      <c r="A735" s="23">
        <v>2018</v>
      </c>
      <c r="B735" s="23" t="s">
        <v>2367</v>
      </c>
      <c r="C735" s="23" t="s">
        <v>1886</v>
      </c>
      <c r="D735" s="13" t="s">
        <v>7230</v>
      </c>
      <c r="E735" s="34">
        <v>6</v>
      </c>
      <c r="F735" s="34">
        <v>12954780</v>
      </c>
    </row>
    <row r="736" spans="1:6">
      <c r="A736" s="23">
        <v>2018</v>
      </c>
      <c r="B736" s="23" t="s">
        <v>2367</v>
      </c>
      <c r="C736" s="23" t="s">
        <v>1886</v>
      </c>
      <c r="D736" s="13" t="s">
        <v>7213</v>
      </c>
      <c r="E736" s="34">
        <v>2</v>
      </c>
      <c r="F736" s="34">
        <v>11899224</v>
      </c>
    </row>
    <row r="737" spans="1:6">
      <c r="A737" s="23">
        <v>2018</v>
      </c>
      <c r="B737" s="23" t="s">
        <v>2367</v>
      </c>
      <c r="C737" s="23" t="s">
        <v>1886</v>
      </c>
      <c r="D737" s="13" t="s">
        <v>7214</v>
      </c>
      <c r="E737" s="34">
        <v>12</v>
      </c>
      <c r="F737" s="34">
        <v>118023000</v>
      </c>
    </row>
    <row r="738" spans="1:6">
      <c r="A738" s="23">
        <v>2018</v>
      </c>
      <c r="B738" s="23" t="s">
        <v>2367</v>
      </c>
      <c r="C738" s="23" t="s">
        <v>1886</v>
      </c>
      <c r="D738" s="13" t="s">
        <v>7216</v>
      </c>
      <c r="E738" s="34">
        <v>19</v>
      </c>
      <c r="F738" s="34">
        <v>127194622</v>
      </c>
    </row>
    <row r="739" spans="1:6">
      <c r="A739" s="23">
        <v>2018</v>
      </c>
      <c r="B739" s="23" t="s">
        <v>2367</v>
      </c>
      <c r="C739" s="23" t="s">
        <v>1886</v>
      </c>
      <c r="D739" s="13" t="s">
        <v>7218</v>
      </c>
      <c r="E739" s="34">
        <v>3</v>
      </c>
      <c r="F739" s="34">
        <v>18000000</v>
      </c>
    </row>
    <row r="740" spans="1:6">
      <c r="A740" s="23">
        <v>2018</v>
      </c>
      <c r="B740" s="23" t="s">
        <v>2367</v>
      </c>
      <c r="C740" s="23" t="s">
        <v>1886</v>
      </c>
      <c r="D740" s="13" t="s">
        <v>7236</v>
      </c>
      <c r="E740" s="34">
        <v>10</v>
      </c>
      <c r="F740" s="34">
        <v>47701629</v>
      </c>
    </row>
    <row r="741" spans="1:6">
      <c r="A741" s="23">
        <v>2018</v>
      </c>
      <c r="B741" s="23" t="s">
        <v>2367</v>
      </c>
      <c r="C741" s="23" t="s">
        <v>1886</v>
      </c>
      <c r="D741" s="13" t="s">
        <v>7258</v>
      </c>
      <c r="E741" s="34">
        <v>1</v>
      </c>
      <c r="F741" s="34">
        <v>2312000</v>
      </c>
    </row>
    <row r="742" spans="1:6">
      <c r="A742" s="23">
        <v>2018</v>
      </c>
      <c r="B742" s="23" t="s">
        <v>2367</v>
      </c>
      <c r="C742" s="23" t="s">
        <v>1886</v>
      </c>
      <c r="D742" s="13" t="s">
        <v>7219</v>
      </c>
      <c r="E742" s="34">
        <v>2</v>
      </c>
      <c r="F742" s="34">
        <v>3032060</v>
      </c>
    </row>
    <row r="743" spans="1:6">
      <c r="A743" s="23">
        <v>2018</v>
      </c>
      <c r="B743" s="23" t="s">
        <v>2367</v>
      </c>
      <c r="C743" s="23" t="s">
        <v>1886</v>
      </c>
      <c r="D743" s="13" t="s">
        <v>7242</v>
      </c>
      <c r="E743" s="34">
        <v>2</v>
      </c>
      <c r="F743" s="34">
        <v>23128000</v>
      </c>
    </row>
    <row r="744" spans="1:6">
      <c r="A744" s="23">
        <v>2018</v>
      </c>
      <c r="B744" s="23" t="s">
        <v>2367</v>
      </c>
      <c r="C744" s="23" t="s">
        <v>1886</v>
      </c>
      <c r="D744" s="13" t="s">
        <v>7262</v>
      </c>
      <c r="E744" s="34">
        <v>2</v>
      </c>
      <c r="F744" s="34">
        <v>27585000</v>
      </c>
    </row>
    <row r="745" spans="1:6">
      <c r="A745" s="23">
        <v>2018</v>
      </c>
      <c r="B745" s="23" t="s">
        <v>2367</v>
      </c>
      <c r="C745" s="23" t="s">
        <v>1886</v>
      </c>
      <c r="D745" s="13" t="s">
        <v>7244</v>
      </c>
      <c r="E745" s="34">
        <v>1</v>
      </c>
      <c r="F745" s="34">
        <v>11564000</v>
      </c>
    </row>
    <row r="746" spans="1:6">
      <c r="A746" s="23">
        <v>2018</v>
      </c>
      <c r="B746" s="23" t="s">
        <v>2367</v>
      </c>
      <c r="C746" s="23" t="s">
        <v>1886</v>
      </c>
      <c r="D746" s="13" t="s">
        <v>1929</v>
      </c>
      <c r="E746" s="34">
        <v>1</v>
      </c>
      <c r="F746" s="34">
        <v>2690450</v>
      </c>
    </row>
    <row r="747" spans="1:6">
      <c r="A747" s="23">
        <v>2018</v>
      </c>
      <c r="B747" s="23" t="s">
        <v>2367</v>
      </c>
      <c r="C747" s="23" t="s">
        <v>1886</v>
      </c>
      <c r="D747" s="13" t="s">
        <v>7237</v>
      </c>
      <c r="E747" s="34">
        <v>1</v>
      </c>
      <c r="F747" s="34">
        <v>8052800</v>
      </c>
    </row>
    <row r="748" spans="1:6">
      <c r="A748" s="23">
        <v>2018</v>
      </c>
      <c r="B748" s="23" t="s">
        <v>2367</v>
      </c>
      <c r="C748" s="23" t="s">
        <v>1886</v>
      </c>
      <c r="D748" s="13" t="s">
        <v>7250</v>
      </c>
      <c r="E748" s="34">
        <v>3</v>
      </c>
      <c r="F748" s="34">
        <v>20892900</v>
      </c>
    </row>
    <row r="749" spans="1:6">
      <c r="A749" s="23">
        <v>2018</v>
      </c>
      <c r="B749" s="23" t="s">
        <v>2367</v>
      </c>
      <c r="C749" s="23" t="s">
        <v>1886</v>
      </c>
      <c r="D749" s="13" t="s">
        <v>7223</v>
      </c>
      <c r="E749" s="34">
        <v>71</v>
      </c>
      <c r="F749" s="34">
        <v>387837540</v>
      </c>
    </row>
    <row r="750" spans="1:6">
      <c r="A750" s="23">
        <v>2018</v>
      </c>
      <c r="B750" s="23" t="s">
        <v>2367</v>
      </c>
      <c r="C750" s="23" t="s">
        <v>1886</v>
      </c>
      <c r="D750" s="13" t="s">
        <v>1928</v>
      </c>
      <c r="E750" s="34">
        <v>1</v>
      </c>
      <c r="F750" s="34">
        <v>9808000</v>
      </c>
    </row>
    <row r="751" spans="1:6">
      <c r="A751" s="23">
        <v>2018</v>
      </c>
      <c r="B751" s="23" t="s">
        <v>2367</v>
      </c>
      <c r="C751" s="23" t="s">
        <v>1886</v>
      </c>
      <c r="D751" s="13" t="s">
        <v>7263</v>
      </c>
      <c r="E751" s="34">
        <v>2</v>
      </c>
      <c r="F751" s="34">
        <v>22366000</v>
      </c>
    </row>
    <row r="752" spans="1:6">
      <c r="A752" s="23">
        <v>2018</v>
      </c>
      <c r="B752" s="23" t="s">
        <v>2367</v>
      </c>
      <c r="C752" s="23" t="s">
        <v>1886</v>
      </c>
      <c r="D752" s="13" t="s">
        <v>7246</v>
      </c>
      <c r="E752" s="34">
        <v>1</v>
      </c>
      <c r="F752" s="34">
        <v>5535500</v>
      </c>
    </row>
    <row r="753" spans="1:6">
      <c r="A753" s="23">
        <v>2018</v>
      </c>
      <c r="B753" s="23" t="s">
        <v>2367</v>
      </c>
      <c r="C753" s="23" t="s">
        <v>1886</v>
      </c>
      <c r="D753" s="13" t="s">
        <v>7251</v>
      </c>
      <c r="E753" s="34">
        <v>1</v>
      </c>
      <c r="F753" s="34">
        <v>8294400</v>
      </c>
    </row>
    <row r="754" spans="1:6">
      <c r="A754" s="23">
        <v>2018</v>
      </c>
      <c r="B754" s="23" t="s">
        <v>2367</v>
      </c>
      <c r="C754" s="23" t="s">
        <v>1886</v>
      </c>
      <c r="D754" s="13" t="s">
        <v>7225</v>
      </c>
      <c r="E754" s="34">
        <v>4</v>
      </c>
      <c r="F754" s="34">
        <v>14399500</v>
      </c>
    </row>
    <row r="755" spans="1:6">
      <c r="A755" s="23">
        <v>2018</v>
      </c>
      <c r="B755" s="23" t="s">
        <v>2367</v>
      </c>
      <c r="C755" s="23" t="s">
        <v>1886</v>
      </c>
      <c r="D755" s="13" t="s">
        <v>7231</v>
      </c>
      <c r="E755" s="34">
        <v>2</v>
      </c>
      <c r="F755" s="34">
        <v>3499760</v>
      </c>
    </row>
    <row r="756" spans="1:6">
      <c r="A756" s="23">
        <v>2018</v>
      </c>
      <c r="B756" s="23" t="s">
        <v>2367</v>
      </c>
      <c r="C756" s="23" t="s">
        <v>1886</v>
      </c>
      <c r="D756" s="13" t="s">
        <v>7226</v>
      </c>
      <c r="E756" s="34">
        <v>182</v>
      </c>
      <c r="F756" s="34">
        <v>707426060</v>
      </c>
    </row>
    <row r="757" spans="1:6">
      <c r="A757" s="23">
        <v>2018</v>
      </c>
      <c r="B757" s="23" t="s">
        <v>2367</v>
      </c>
      <c r="C757" s="23" t="s">
        <v>1886</v>
      </c>
      <c r="D757" s="13" t="s">
        <v>7227</v>
      </c>
      <c r="E757" s="34">
        <v>14</v>
      </c>
      <c r="F757" s="34">
        <v>148912100</v>
      </c>
    </row>
    <row r="758" spans="1:6">
      <c r="A758" s="23">
        <v>2018</v>
      </c>
      <c r="B758" s="23" t="s">
        <v>2367</v>
      </c>
      <c r="C758" s="23" t="s">
        <v>1886</v>
      </c>
      <c r="D758" s="13" t="s">
        <v>7240</v>
      </c>
      <c r="E758" s="34">
        <v>1</v>
      </c>
      <c r="F758" s="34">
        <v>3451200</v>
      </c>
    </row>
    <row r="759" spans="1:6">
      <c r="A759" s="23">
        <v>2018</v>
      </c>
      <c r="B759" s="23" t="s">
        <v>2367</v>
      </c>
      <c r="C759" s="23" t="s">
        <v>1886</v>
      </c>
      <c r="D759" s="13" t="s">
        <v>7247</v>
      </c>
      <c r="E759" s="34">
        <v>2</v>
      </c>
      <c r="F759" s="34">
        <v>11780000</v>
      </c>
    </row>
    <row r="760" spans="1:6">
      <c r="A760" s="23">
        <v>2018</v>
      </c>
      <c r="B760" s="23" t="s">
        <v>2367</v>
      </c>
      <c r="C760" s="23" t="s">
        <v>1886</v>
      </c>
      <c r="D760" s="13" t="s">
        <v>7228</v>
      </c>
      <c r="E760" s="34">
        <v>48</v>
      </c>
      <c r="F760" s="34">
        <v>255170000</v>
      </c>
    </row>
    <row r="761" spans="1:6">
      <c r="A761" s="23">
        <v>2018</v>
      </c>
      <c r="B761" s="23" t="s">
        <v>2367</v>
      </c>
      <c r="C761" s="23" t="s">
        <v>1886</v>
      </c>
      <c r="D761" s="13" t="s">
        <v>7252</v>
      </c>
      <c r="E761" s="34">
        <v>5</v>
      </c>
      <c r="F761" s="34">
        <v>68292900</v>
      </c>
    </row>
    <row r="762" spans="1:6">
      <c r="A762" s="23">
        <v>2018</v>
      </c>
      <c r="B762" s="23" t="s">
        <v>2367</v>
      </c>
      <c r="C762" s="23" t="s">
        <v>1886</v>
      </c>
      <c r="D762" s="13" t="s">
        <v>7253</v>
      </c>
      <c r="E762" s="34">
        <v>6</v>
      </c>
      <c r="F762" s="34">
        <v>69545500</v>
      </c>
    </row>
    <row r="763" spans="1:6">
      <c r="A763" s="23">
        <v>2018</v>
      </c>
      <c r="B763" s="23" t="s">
        <v>2367</v>
      </c>
      <c r="C763" s="23" t="s">
        <v>1886</v>
      </c>
      <c r="D763" s="13" t="s">
        <v>7264</v>
      </c>
      <c r="E763" s="34">
        <v>2</v>
      </c>
      <c r="F763" s="34">
        <v>16271276</v>
      </c>
    </row>
    <row r="764" spans="1:6">
      <c r="A764" s="23">
        <v>2018</v>
      </c>
      <c r="B764" s="23" t="s">
        <v>2367</v>
      </c>
      <c r="C764" s="23" t="s">
        <v>1886</v>
      </c>
      <c r="D764" s="13" t="s">
        <v>7265</v>
      </c>
      <c r="E764" s="34">
        <v>30</v>
      </c>
      <c r="F764" s="34">
        <v>205065028</v>
      </c>
    </row>
    <row r="765" spans="1:6">
      <c r="A765" s="23">
        <v>2018</v>
      </c>
      <c r="B765" s="23" t="s">
        <v>2367</v>
      </c>
      <c r="C765" s="23" t="s">
        <v>1886</v>
      </c>
      <c r="D765" s="13" t="s">
        <v>7266</v>
      </c>
      <c r="E765" s="34">
        <v>5</v>
      </c>
      <c r="F765" s="34">
        <v>22256846</v>
      </c>
    </row>
    <row r="766" spans="1:6">
      <c r="A766" s="23">
        <v>2018</v>
      </c>
      <c r="B766" s="23" t="s">
        <v>2367</v>
      </c>
      <c r="C766" s="23" t="s">
        <v>1886</v>
      </c>
      <c r="D766" s="13" t="s">
        <v>7267</v>
      </c>
      <c r="E766" s="34">
        <v>9</v>
      </c>
      <c r="F766" s="34">
        <v>60164800</v>
      </c>
    </row>
    <row r="767" spans="1:6">
      <c r="A767" s="23">
        <v>2018</v>
      </c>
      <c r="B767" s="23" t="s">
        <v>2366</v>
      </c>
      <c r="C767" s="23" t="s">
        <v>514</v>
      </c>
      <c r="D767" s="13" t="s">
        <v>2120</v>
      </c>
      <c r="E767" s="34">
        <v>9</v>
      </c>
      <c r="F767" s="34">
        <v>56321625</v>
      </c>
    </row>
    <row r="768" spans="1:6">
      <c r="A768" s="23">
        <v>2018</v>
      </c>
      <c r="B768" s="23" t="s">
        <v>2366</v>
      </c>
      <c r="C768" s="23" t="s">
        <v>514</v>
      </c>
      <c r="D768" s="13" t="s">
        <v>2121</v>
      </c>
      <c r="E768" s="34">
        <v>1</v>
      </c>
      <c r="F768" s="34">
        <v>3365000</v>
      </c>
    </row>
    <row r="769" spans="1:6">
      <c r="A769" s="23">
        <v>2018</v>
      </c>
      <c r="B769" s="23" t="s">
        <v>2366</v>
      </c>
      <c r="C769" s="23" t="s">
        <v>514</v>
      </c>
      <c r="D769" s="13" t="s">
        <v>2122</v>
      </c>
      <c r="E769" s="34">
        <v>2</v>
      </c>
      <c r="F769" s="34">
        <v>4434000</v>
      </c>
    </row>
    <row r="770" spans="1:6">
      <c r="A770" s="23">
        <v>2018</v>
      </c>
      <c r="B770" s="23" t="s">
        <v>2366</v>
      </c>
      <c r="C770" s="23" t="s">
        <v>514</v>
      </c>
      <c r="D770" s="13" t="s">
        <v>3176</v>
      </c>
      <c r="E770" s="34">
        <v>1</v>
      </c>
      <c r="F770" s="34">
        <v>7106000</v>
      </c>
    </row>
    <row r="771" spans="1:6">
      <c r="A771" s="23">
        <v>2018</v>
      </c>
      <c r="B771" s="23" t="s">
        <v>2366</v>
      </c>
      <c r="C771" s="23" t="s">
        <v>514</v>
      </c>
      <c r="D771" s="13" t="s">
        <v>3177</v>
      </c>
      <c r="E771" s="34">
        <v>1</v>
      </c>
      <c r="F771" s="34">
        <v>4042682</v>
      </c>
    </row>
    <row r="772" spans="1:6">
      <c r="A772" s="23">
        <v>2018</v>
      </c>
      <c r="B772" s="23" t="s">
        <v>2366</v>
      </c>
      <c r="C772" s="23" t="s">
        <v>514</v>
      </c>
      <c r="D772" s="13" t="s">
        <v>3178</v>
      </c>
      <c r="E772" s="34">
        <v>1</v>
      </c>
      <c r="F772" s="34">
        <v>7305500</v>
      </c>
    </row>
    <row r="773" spans="1:6">
      <c r="A773" s="23">
        <v>2018</v>
      </c>
      <c r="B773" s="23" t="s">
        <v>2366</v>
      </c>
      <c r="C773" s="23" t="s">
        <v>514</v>
      </c>
      <c r="D773" s="13" t="s">
        <v>3179</v>
      </c>
      <c r="E773" s="34">
        <v>1</v>
      </c>
      <c r="F773" s="34">
        <v>2262000</v>
      </c>
    </row>
    <row r="774" spans="1:6">
      <c r="A774" s="23">
        <v>2018</v>
      </c>
      <c r="B774" s="23" t="s">
        <v>2366</v>
      </c>
      <c r="C774" s="23" t="s">
        <v>514</v>
      </c>
      <c r="D774" s="13" t="s">
        <v>2123</v>
      </c>
      <c r="E774" s="34">
        <v>2</v>
      </c>
      <c r="F774" s="34">
        <v>12641600</v>
      </c>
    </row>
    <row r="775" spans="1:6">
      <c r="A775" s="23">
        <v>2018</v>
      </c>
      <c r="B775" s="23" t="s">
        <v>2366</v>
      </c>
      <c r="C775" s="23" t="s">
        <v>514</v>
      </c>
      <c r="D775" s="13" t="s">
        <v>2124</v>
      </c>
      <c r="E775" s="34">
        <v>1</v>
      </c>
      <c r="F775" s="34">
        <v>944875</v>
      </c>
    </row>
    <row r="776" spans="1:6">
      <c r="A776" s="23">
        <v>2018</v>
      </c>
      <c r="B776" s="23" t="s">
        <v>2366</v>
      </c>
      <c r="C776" s="23" t="s">
        <v>514</v>
      </c>
      <c r="D776" s="13" t="s">
        <v>3180</v>
      </c>
      <c r="E776" s="34">
        <v>1</v>
      </c>
      <c r="F776" s="34">
        <v>1538000</v>
      </c>
    </row>
    <row r="777" spans="1:6">
      <c r="A777" s="23">
        <v>2018</v>
      </c>
      <c r="B777" s="23" t="s">
        <v>2366</v>
      </c>
      <c r="C777" s="23" t="s">
        <v>514</v>
      </c>
      <c r="D777" s="13" t="s">
        <v>2125</v>
      </c>
      <c r="E777" s="34">
        <v>3</v>
      </c>
      <c r="F777" s="34">
        <v>16184250</v>
      </c>
    </row>
    <row r="778" spans="1:6">
      <c r="A778" s="23">
        <v>2018</v>
      </c>
      <c r="B778" s="23" t="s">
        <v>2366</v>
      </c>
      <c r="C778" s="23" t="s">
        <v>514</v>
      </c>
      <c r="D778" s="13" t="s">
        <v>3181</v>
      </c>
      <c r="E778" s="34">
        <v>10</v>
      </c>
      <c r="F778" s="34">
        <v>16080900</v>
      </c>
    </row>
    <row r="779" spans="1:6">
      <c r="A779" s="23">
        <v>2018</v>
      </c>
      <c r="B779" s="23" t="s">
        <v>2366</v>
      </c>
      <c r="C779" s="23" t="s">
        <v>514</v>
      </c>
      <c r="D779" s="13" t="s">
        <v>3182</v>
      </c>
      <c r="E779" s="34">
        <v>47</v>
      </c>
      <c r="F779" s="34">
        <v>75211050</v>
      </c>
    </row>
    <row r="780" spans="1:6">
      <c r="A780" s="23">
        <v>2018</v>
      </c>
      <c r="B780" s="23" t="s">
        <v>2366</v>
      </c>
      <c r="C780" s="23" t="s">
        <v>514</v>
      </c>
      <c r="D780" s="13" t="s">
        <v>3183</v>
      </c>
      <c r="E780" s="34">
        <v>7</v>
      </c>
      <c r="F780" s="34">
        <v>10550600</v>
      </c>
    </row>
    <row r="781" spans="1:6">
      <c r="A781" s="23">
        <v>2018</v>
      </c>
      <c r="B781" s="23" t="s">
        <v>2366</v>
      </c>
      <c r="C781" s="23" t="s">
        <v>514</v>
      </c>
      <c r="D781" s="13" t="s">
        <v>6855</v>
      </c>
      <c r="E781" s="34">
        <v>5</v>
      </c>
      <c r="F781" s="34">
        <v>8079000</v>
      </c>
    </row>
    <row r="782" spans="1:6">
      <c r="A782" s="23">
        <v>2018</v>
      </c>
      <c r="B782" s="23" t="s">
        <v>2366</v>
      </c>
      <c r="C782" s="23" t="s">
        <v>514</v>
      </c>
      <c r="D782" s="13" t="s">
        <v>3976</v>
      </c>
      <c r="E782" s="34">
        <v>1</v>
      </c>
      <c r="F782" s="34">
        <v>2130000</v>
      </c>
    </row>
    <row r="783" spans="1:6">
      <c r="A783" s="23">
        <v>2018</v>
      </c>
      <c r="B783" s="23" t="s">
        <v>2366</v>
      </c>
      <c r="C783" s="23" t="s">
        <v>514</v>
      </c>
      <c r="D783" s="13" t="s">
        <v>6857</v>
      </c>
      <c r="E783" s="34">
        <v>2</v>
      </c>
      <c r="F783" s="34">
        <v>3192800</v>
      </c>
    </row>
    <row r="784" spans="1:6">
      <c r="A784" s="23">
        <v>2018</v>
      </c>
      <c r="B784" s="23" t="s">
        <v>2366</v>
      </c>
      <c r="C784" s="23" t="s">
        <v>514</v>
      </c>
      <c r="D784" s="13" t="s">
        <v>3184</v>
      </c>
      <c r="E784" s="34">
        <v>1</v>
      </c>
      <c r="F784" s="34">
        <v>1209450</v>
      </c>
    </row>
    <row r="785" spans="1:6">
      <c r="A785" s="23">
        <v>2018</v>
      </c>
      <c r="B785" s="23" t="s">
        <v>2366</v>
      </c>
      <c r="C785" s="23" t="s">
        <v>514</v>
      </c>
      <c r="D785" s="13" t="s">
        <v>2126</v>
      </c>
      <c r="E785" s="34">
        <v>1</v>
      </c>
      <c r="F785" s="34">
        <v>3744500</v>
      </c>
    </row>
    <row r="786" spans="1:6">
      <c r="A786" s="23">
        <v>2018</v>
      </c>
      <c r="B786" s="23" t="s">
        <v>2366</v>
      </c>
      <c r="C786" s="23" t="s">
        <v>514</v>
      </c>
      <c r="D786" s="13" t="s">
        <v>3185</v>
      </c>
      <c r="E786" s="34">
        <v>16</v>
      </c>
      <c r="F786" s="34">
        <v>42276850</v>
      </c>
    </row>
    <row r="787" spans="1:6">
      <c r="A787" s="23">
        <v>2018</v>
      </c>
      <c r="B787" s="23" t="s">
        <v>2366</v>
      </c>
      <c r="C787" s="23" t="s">
        <v>514</v>
      </c>
      <c r="D787" s="13" t="s">
        <v>2129</v>
      </c>
      <c r="E787" s="34">
        <v>46</v>
      </c>
      <c r="F787" s="34">
        <v>116440938</v>
      </c>
    </row>
    <row r="788" spans="1:6">
      <c r="A788" s="23">
        <v>2018</v>
      </c>
      <c r="B788" s="23" t="s">
        <v>2366</v>
      </c>
      <c r="C788" s="23" t="s">
        <v>514</v>
      </c>
      <c r="D788" s="13" t="s">
        <v>2130</v>
      </c>
      <c r="E788" s="34">
        <v>19</v>
      </c>
      <c r="F788" s="34">
        <v>97324500</v>
      </c>
    </row>
    <row r="789" spans="1:6">
      <c r="A789" s="23">
        <v>2018</v>
      </c>
      <c r="B789" s="23" t="s">
        <v>2366</v>
      </c>
      <c r="C789" s="23" t="s">
        <v>514</v>
      </c>
      <c r="D789" s="13" t="s">
        <v>2131</v>
      </c>
      <c r="E789" s="34">
        <v>2</v>
      </c>
      <c r="F789" s="34">
        <v>20515000</v>
      </c>
    </row>
    <row r="790" spans="1:6">
      <c r="A790" s="23">
        <v>2018</v>
      </c>
      <c r="B790" s="23" t="s">
        <v>2366</v>
      </c>
      <c r="C790" s="23" t="s">
        <v>514</v>
      </c>
      <c r="D790" s="13" t="s">
        <v>3196</v>
      </c>
      <c r="E790" s="34">
        <v>1</v>
      </c>
      <c r="F790" s="34">
        <v>3744500</v>
      </c>
    </row>
    <row r="791" spans="1:6">
      <c r="A791" s="23">
        <v>2018</v>
      </c>
      <c r="B791" s="23" t="s">
        <v>2366</v>
      </c>
      <c r="C791" s="23" t="s">
        <v>514</v>
      </c>
      <c r="D791" s="13" t="s">
        <v>2132</v>
      </c>
      <c r="E791" s="34">
        <v>7</v>
      </c>
      <c r="F791" s="34">
        <v>69356000</v>
      </c>
    </row>
    <row r="792" spans="1:6">
      <c r="A792" s="23">
        <v>2018</v>
      </c>
      <c r="B792" s="23" t="s">
        <v>2366</v>
      </c>
      <c r="C792" s="23" t="s">
        <v>514</v>
      </c>
      <c r="D792" s="13" t="s">
        <v>5713</v>
      </c>
      <c r="E792" s="34">
        <v>9</v>
      </c>
      <c r="F792" s="34">
        <v>17300000</v>
      </c>
    </row>
    <row r="793" spans="1:6">
      <c r="A793" s="23">
        <v>2018</v>
      </c>
      <c r="B793" s="23" t="s">
        <v>2366</v>
      </c>
      <c r="C793" s="23" t="s">
        <v>514</v>
      </c>
      <c r="D793" s="13" t="s">
        <v>3186</v>
      </c>
      <c r="E793" s="34">
        <v>63</v>
      </c>
      <c r="F793" s="34">
        <v>125828662.5</v>
      </c>
    </row>
    <row r="794" spans="1:6">
      <c r="A794" s="23">
        <v>2018</v>
      </c>
      <c r="B794" s="23" t="s">
        <v>2366</v>
      </c>
      <c r="C794" s="23" t="s">
        <v>514</v>
      </c>
      <c r="D794" s="13" t="s">
        <v>2136</v>
      </c>
      <c r="E794" s="34">
        <v>1</v>
      </c>
      <c r="F794" s="34">
        <v>3522678</v>
      </c>
    </row>
    <row r="795" spans="1:6">
      <c r="A795" s="23">
        <v>2018</v>
      </c>
      <c r="B795" s="23" t="s">
        <v>2366</v>
      </c>
      <c r="C795" s="23" t="s">
        <v>514</v>
      </c>
      <c r="D795" s="13" t="s">
        <v>1967</v>
      </c>
      <c r="E795" s="34">
        <v>54</v>
      </c>
      <c r="F795" s="34">
        <v>291287250</v>
      </c>
    </row>
    <row r="796" spans="1:6">
      <c r="A796" s="23">
        <v>2018</v>
      </c>
      <c r="B796" s="23" t="s">
        <v>2366</v>
      </c>
      <c r="C796" s="23" t="s">
        <v>514</v>
      </c>
      <c r="D796" s="13" t="s">
        <v>7306</v>
      </c>
      <c r="E796" s="34">
        <v>64</v>
      </c>
      <c r="F796" s="34">
        <v>183781600</v>
      </c>
    </row>
    <row r="797" spans="1:6">
      <c r="A797" s="23">
        <v>2018</v>
      </c>
      <c r="B797" s="23" t="s">
        <v>2366</v>
      </c>
      <c r="C797" s="23" t="s">
        <v>514</v>
      </c>
      <c r="D797" s="13" t="s">
        <v>7307</v>
      </c>
      <c r="E797" s="34">
        <v>6</v>
      </c>
      <c r="F797" s="34">
        <v>16040200</v>
      </c>
    </row>
    <row r="798" spans="1:6">
      <c r="A798" s="23">
        <v>2018</v>
      </c>
      <c r="B798" s="23" t="s">
        <v>2366</v>
      </c>
      <c r="C798" s="23" t="s">
        <v>514</v>
      </c>
      <c r="D798" s="13" t="s">
        <v>6861</v>
      </c>
      <c r="E798" s="34">
        <v>16</v>
      </c>
      <c r="F798" s="34">
        <v>49378300</v>
      </c>
    </row>
    <row r="799" spans="1:6">
      <c r="A799" s="23">
        <v>2018</v>
      </c>
      <c r="B799" s="23" t="s">
        <v>2366</v>
      </c>
      <c r="C799" s="23" t="s">
        <v>514</v>
      </c>
      <c r="D799" s="13" t="s">
        <v>2137</v>
      </c>
      <c r="E799" s="34">
        <v>9</v>
      </c>
      <c r="F799" s="34">
        <v>26932400</v>
      </c>
    </row>
    <row r="800" spans="1:6">
      <c r="A800" s="23">
        <v>2018</v>
      </c>
      <c r="B800" s="23" t="s">
        <v>2366</v>
      </c>
      <c r="C800" s="23" t="s">
        <v>514</v>
      </c>
      <c r="D800" s="13" t="s">
        <v>280</v>
      </c>
      <c r="E800" s="34">
        <v>1</v>
      </c>
      <c r="F800" s="34">
        <v>10338750</v>
      </c>
    </row>
    <row r="801" spans="1:6">
      <c r="A801" s="23">
        <v>2018</v>
      </c>
      <c r="B801" s="23" t="s">
        <v>2366</v>
      </c>
      <c r="C801" s="23" t="s">
        <v>514</v>
      </c>
      <c r="D801" s="13" t="s">
        <v>2139</v>
      </c>
      <c r="E801" s="34">
        <v>2</v>
      </c>
      <c r="F801" s="34">
        <v>9000000</v>
      </c>
    </row>
    <row r="802" spans="1:6">
      <c r="A802" s="23">
        <v>2018</v>
      </c>
      <c r="B802" s="23" t="s">
        <v>2366</v>
      </c>
      <c r="C802" s="23" t="s">
        <v>514</v>
      </c>
      <c r="D802" s="13" t="s">
        <v>3187</v>
      </c>
      <c r="E802" s="34">
        <v>1</v>
      </c>
      <c r="F802" s="34">
        <v>2954000</v>
      </c>
    </row>
    <row r="803" spans="1:6">
      <c r="A803" s="23">
        <v>2018</v>
      </c>
      <c r="B803" s="23" t="s">
        <v>2366</v>
      </c>
      <c r="C803" s="23" t="s">
        <v>514</v>
      </c>
      <c r="D803" s="13" t="s">
        <v>2146</v>
      </c>
      <c r="E803" s="34">
        <v>3</v>
      </c>
      <c r="F803" s="34">
        <v>7048500</v>
      </c>
    </row>
    <row r="804" spans="1:6">
      <c r="A804" s="23">
        <v>2018</v>
      </c>
      <c r="B804" s="23" t="s">
        <v>2366</v>
      </c>
      <c r="C804" s="23" t="s">
        <v>514</v>
      </c>
      <c r="D804" s="13" t="s">
        <v>3188</v>
      </c>
      <c r="E804" s="34">
        <v>2</v>
      </c>
      <c r="F804" s="34">
        <v>15719650</v>
      </c>
    </row>
    <row r="805" spans="1:6">
      <c r="A805" s="23">
        <v>2018</v>
      </c>
      <c r="B805" s="23" t="s">
        <v>2366</v>
      </c>
      <c r="C805" s="23" t="s">
        <v>514</v>
      </c>
      <c r="D805" s="13" t="s">
        <v>3189</v>
      </c>
      <c r="E805" s="34">
        <v>24</v>
      </c>
      <c r="F805" s="34">
        <v>56131500</v>
      </c>
    </row>
    <row r="806" spans="1:6">
      <c r="A806" s="23">
        <v>2018</v>
      </c>
      <c r="B806" s="23" t="s">
        <v>2366</v>
      </c>
      <c r="C806" s="23" t="s">
        <v>514</v>
      </c>
      <c r="D806" s="13" t="s">
        <v>2141</v>
      </c>
      <c r="E806" s="34">
        <v>3</v>
      </c>
      <c r="F806" s="34">
        <v>12500000</v>
      </c>
    </row>
    <row r="807" spans="1:6">
      <c r="A807" s="23">
        <v>2018</v>
      </c>
      <c r="B807" s="23" t="s">
        <v>2366</v>
      </c>
      <c r="C807" s="23" t="s">
        <v>514</v>
      </c>
      <c r="D807" s="13" t="s">
        <v>2143</v>
      </c>
      <c r="E807" s="34">
        <v>1</v>
      </c>
      <c r="F807" s="34">
        <v>5908000</v>
      </c>
    </row>
    <row r="808" spans="1:6">
      <c r="A808" s="23">
        <v>2018</v>
      </c>
      <c r="B808" s="23" t="s">
        <v>2367</v>
      </c>
      <c r="C808" s="23" t="s">
        <v>514</v>
      </c>
      <c r="D808" s="13" t="s">
        <v>2120</v>
      </c>
      <c r="E808" s="34">
        <v>9</v>
      </c>
      <c r="F808" s="34">
        <v>63110500</v>
      </c>
    </row>
    <row r="809" spans="1:6">
      <c r="A809" s="23">
        <v>2018</v>
      </c>
      <c r="B809" s="23" t="s">
        <v>2367</v>
      </c>
      <c r="C809" s="23" t="s">
        <v>514</v>
      </c>
      <c r="D809" s="13" t="s">
        <v>3190</v>
      </c>
      <c r="E809" s="34">
        <v>54</v>
      </c>
      <c r="F809" s="34">
        <v>110848888</v>
      </c>
    </row>
    <row r="810" spans="1:6">
      <c r="A810" s="23">
        <v>2018</v>
      </c>
      <c r="B810" s="23" t="s">
        <v>2367</v>
      </c>
      <c r="C810" s="23" t="s">
        <v>514</v>
      </c>
      <c r="D810" s="13" t="s">
        <v>2122</v>
      </c>
      <c r="E810" s="34">
        <v>4</v>
      </c>
      <c r="F810" s="34">
        <v>8868000</v>
      </c>
    </row>
    <row r="811" spans="1:6">
      <c r="A811" s="23">
        <v>2018</v>
      </c>
      <c r="B811" s="23" t="s">
        <v>2367</v>
      </c>
      <c r="C811" s="23" t="s">
        <v>514</v>
      </c>
      <c r="D811" s="13" t="s">
        <v>493</v>
      </c>
      <c r="E811" s="34">
        <v>1</v>
      </c>
      <c r="F811" s="34">
        <v>6838000</v>
      </c>
    </row>
    <row r="812" spans="1:6">
      <c r="A812" s="23">
        <v>2018</v>
      </c>
      <c r="B812" s="23" t="s">
        <v>2367</v>
      </c>
      <c r="C812" s="23" t="s">
        <v>514</v>
      </c>
      <c r="D812" s="13" t="s">
        <v>3191</v>
      </c>
      <c r="E812" s="34">
        <v>1</v>
      </c>
      <c r="F812" s="34">
        <v>4720500</v>
      </c>
    </row>
    <row r="813" spans="1:6">
      <c r="A813" s="23">
        <v>2018</v>
      </c>
      <c r="B813" s="23" t="s">
        <v>2367</v>
      </c>
      <c r="C813" s="23" t="s">
        <v>514</v>
      </c>
      <c r="D813" s="13" t="s">
        <v>3178</v>
      </c>
      <c r="E813" s="34">
        <v>1</v>
      </c>
      <c r="F813" s="34">
        <v>7305500</v>
      </c>
    </row>
    <row r="814" spans="1:6">
      <c r="A814" s="23">
        <v>2018</v>
      </c>
      <c r="B814" s="23" t="s">
        <v>2367</v>
      </c>
      <c r="C814" s="23" t="s">
        <v>514</v>
      </c>
      <c r="D814" s="13" t="s">
        <v>2123</v>
      </c>
      <c r="E814" s="34">
        <v>2</v>
      </c>
      <c r="F814" s="34">
        <v>12641600</v>
      </c>
    </row>
    <row r="815" spans="1:6">
      <c r="A815" s="23">
        <v>2018</v>
      </c>
      <c r="B815" s="23" t="s">
        <v>2367</v>
      </c>
      <c r="C815" s="23" t="s">
        <v>514</v>
      </c>
      <c r="D815" s="13" t="s">
        <v>3180</v>
      </c>
      <c r="E815" s="34">
        <v>3</v>
      </c>
      <c r="F815" s="34">
        <v>4773000</v>
      </c>
    </row>
    <row r="816" spans="1:6">
      <c r="A816" s="23">
        <v>2018</v>
      </c>
      <c r="B816" s="23" t="s">
        <v>2367</v>
      </c>
      <c r="C816" s="23" t="s">
        <v>514</v>
      </c>
      <c r="D816" s="13" t="s">
        <v>3192</v>
      </c>
      <c r="E816" s="34">
        <v>1</v>
      </c>
      <c r="F816" s="34">
        <v>2469600</v>
      </c>
    </row>
    <row r="817" spans="1:6">
      <c r="A817" s="23">
        <v>2018</v>
      </c>
      <c r="B817" s="23" t="s">
        <v>2367</v>
      </c>
      <c r="C817" s="23" t="s">
        <v>514</v>
      </c>
      <c r="D817" s="13" t="s">
        <v>2125</v>
      </c>
      <c r="E817" s="34">
        <v>1</v>
      </c>
      <c r="F817" s="34">
        <v>4511250</v>
      </c>
    </row>
    <row r="818" spans="1:6">
      <c r="A818" s="23">
        <v>2018</v>
      </c>
      <c r="B818" s="23" t="s">
        <v>2367</v>
      </c>
      <c r="C818" s="23" t="s">
        <v>514</v>
      </c>
      <c r="D818" s="13" t="s">
        <v>3181</v>
      </c>
      <c r="E818" s="34">
        <v>17</v>
      </c>
      <c r="F818" s="34">
        <v>27237500</v>
      </c>
    </row>
    <row r="819" spans="1:6">
      <c r="A819" s="23">
        <v>2018</v>
      </c>
      <c r="B819" s="23" t="s">
        <v>2367</v>
      </c>
      <c r="C819" s="23" t="s">
        <v>514</v>
      </c>
      <c r="D819" s="13" t="s">
        <v>3182</v>
      </c>
      <c r="E819" s="34">
        <v>64</v>
      </c>
      <c r="F819" s="34">
        <v>100589400</v>
      </c>
    </row>
    <row r="820" spans="1:6">
      <c r="A820" s="23">
        <v>2018</v>
      </c>
      <c r="B820" s="23" t="s">
        <v>2367</v>
      </c>
      <c r="C820" s="23" t="s">
        <v>514</v>
      </c>
      <c r="D820" s="13" t="s">
        <v>3193</v>
      </c>
      <c r="E820" s="34">
        <v>7</v>
      </c>
      <c r="F820" s="34">
        <v>10970200</v>
      </c>
    </row>
    <row r="821" spans="1:6">
      <c r="A821" s="23">
        <v>2018</v>
      </c>
      <c r="B821" s="23" t="s">
        <v>2367</v>
      </c>
      <c r="C821" s="23" t="s">
        <v>514</v>
      </c>
      <c r="D821" s="13" t="s">
        <v>3183</v>
      </c>
      <c r="E821" s="34">
        <v>23</v>
      </c>
      <c r="F821" s="34">
        <v>34285000</v>
      </c>
    </row>
    <row r="822" spans="1:6">
      <c r="A822" s="23">
        <v>2018</v>
      </c>
      <c r="B822" s="23" t="s">
        <v>2367</v>
      </c>
      <c r="C822" s="23" t="s">
        <v>514</v>
      </c>
      <c r="D822" s="13" t="s">
        <v>6855</v>
      </c>
      <c r="E822" s="34">
        <v>11</v>
      </c>
      <c r="F822" s="34">
        <v>17125800</v>
      </c>
    </row>
    <row r="823" spans="1:6">
      <c r="A823" s="23">
        <v>2018</v>
      </c>
      <c r="B823" s="23" t="s">
        <v>2367</v>
      </c>
      <c r="C823" s="23" t="s">
        <v>514</v>
      </c>
      <c r="D823" s="13" t="s">
        <v>3976</v>
      </c>
      <c r="E823" s="34">
        <v>2</v>
      </c>
      <c r="F823" s="34">
        <v>3195000</v>
      </c>
    </row>
    <row r="824" spans="1:6">
      <c r="A824" s="23">
        <v>2018</v>
      </c>
      <c r="B824" s="23" t="s">
        <v>2367</v>
      </c>
      <c r="C824" s="23" t="s">
        <v>514</v>
      </c>
      <c r="D824" s="13" t="s">
        <v>3194</v>
      </c>
      <c r="E824" s="34">
        <v>2</v>
      </c>
      <c r="F824" s="34">
        <v>2441850</v>
      </c>
    </row>
    <row r="825" spans="1:6">
      <c r="A825" s="23">
        <v>2018</v>
      </c>
      <c r="B825" s="23" t="s">
        <v>2367</v>
      </c>
      <c r="C825" s="23" t="s">
        <v>514</v>
      </c>
      <c r="D825" s="13" t="s">
        <v>6857</v>
      </c>
      <c r="E825" s="34">
        <v>4</v>
      </c>
      <c r="F825" s="34">
        <v>6212000</v>
      </c>
    </row>
    <row r="826" spans="1:6">
      <c r="A826" s="23">
        <v>2018</v>
      </c>
      <c r="B826" s="23" t="s">
        <v>2367</v>
      </c>
      <c r="C826" s="23" t="s">
        <v>514</v>
      </c>
      <c r="D826" s="13" t="s">
        <v>6859</v>
      </c>
      <c r="E826" s="34">
        <v>1</v>
      </c>
      <c r="F826" s="34">
        <v>2418900</v>
      </c>
    </row>
    <row r="827" spans="1:6">
      <c r="A827" s="23">
        <v>2018</v>
      </c>
      <c r="B827" s="23" t="s">
        <v>2367</v>
      </c>
      <c r="C827" s="23" t="s">
        <v>514</v>
      </c>
      <c r="D827" s="13" t="s">
        <v>7305</v>
      </c>
      <c r="E827" s="34">
        <v>3</v>
      </c>
      <c r="F827" s="34">
        <v>6777300</v>
      </c>
    </row>
    <row r="828" spans="1:6">
      <c r="A828" s="23">
        <v>2018</v>
      </c>
      <c r="B828" s="23" t="s">
        <v>2367</v>
      </c>
      <c r="C828" s="23" t="s">
        <v>514</v>
      </c>
      <c r="D828" s="13" t="s">
        <v>3184</v>
      </c>
      <c r="E828" s="34">
        <v>5</v>
      </c>
      <c r="F828" s="34">
        <v>5458950</v>
      </c>
    </row>
    <row r="829" spans="1:6">
      <c r="A829" s="23">
        <v>2018</v>
      </c>
      <c r="B829" s="23" t="s">
        <v>2367</v>
      </c>
      <c r="C829" s="23" t="s">
        <v>514</v>
      </c>
      <c r="D829" s="13" t="s">
        <v>5714</v>
      </c>
      <c r="E829" s="34">
        <v>1</v>
      </c>
      <c r="F829" s="34">
        <v>5500000</v>
      </c>
    </row>
    <row r="830" spans="1:6">
      <c r="A830" s="23">
        <v>2018</v>
      </c>
      <c r="B830" s="23" t="s">
        <v>2367</v>
      </c>
      <c r="C830" s="23" t="s">
        <v>514</v>
      </c>
      <c r="D830" s="13" t="s">
        <v>2126</v>
      </c>
      <c r="E830" s="34">
        <v>1</v>
      </c>
      <c r="F830" s="34">
        <v>3744500</v>
      </c>
    </row>
    <row r="831" spans="1:6">
      <c r="A831" s="23">
        <v>2018</v>
      </c>
      <c r="B831" s="23" t="s">
        <v>2367</v>
      </c>
      <c r="C831" s="23" t="s">
        <v>514</v>
      </c>
      <c r="D831" s="13" t="s">
        <v>3978</v>
      </c>
      <c r="E831" s="34">
        <v>1</v>
      </c>
      <c r="F831" s="34">
        <v>6000000</v>
      </c>
    </row>
    <row r="832" spans="1:6">
      <c r="A832" s="23">
        <v>2018</v>
      </c>
      <c r="B832" s="23" t="s">
        <v>2367</v>
      </c>
      <c r="C832" s="23" t="s">
        <v>514</v>
      </c>
      <c r="D832" s="13" t="s">
        <v>2128</v>
      </c>
      <c r="E832" s="34">
        <v>1</v>
      </c>
      <c r="F832" s="34">
        <v>2250000</v>
      </c>
    </row>
    <row r="833" spans="1:6">
      <c r="A833" s="23">
        <v>2018</v>
      </c>
      <c r="B833" s="23" t="s">
        <v>2367</v>
      </c>
      <c r="C833" s="23" t="s">
        <v>514</v>
      </c>
      <c r="D833" s="13" t="s">
        <v>2129</v>
      </c>
      <c r="E833" s="34">
        <v>45</v>
      </c>
      <c r="F833" s="34">
        <v>111272250</v>
      </c>
    </row>
    <row r="834" spans="1:6">
      <c r="A834" s="23">
        <v>2018</v>
      </c>
      <c r="B834" s="23" t="s">
        <v>2367</v>
      </c>
      <c r="C834" s="23" t="s">
        <v>514</v>
      </c>
      <c r="D834" s="13" t="s">
        <v>2130</v>
      </c>
      <c r="E834" s="34">
        <v>16</v>
      </c>
      <c r="F834" s="34">
        <v>83064750</v>
      </c>
    </row>
    <row r="835" spans="1:6">
      <c r="A835" s="23">
        <v>2018</v>
      </c>
      <c r="B835" s="23" t="s">
        <v>2367</v>
      </c>
      <c r="C835" s="23" t="s">
        <v>514</v>
      </c>
      <c r="D835" s="13" t="s">
        <v>3196</v>
      </c>
      <c r="E835" s="34">
        <v>2</v>
      </c>
      <c r="F835" s="34">
        <v>7489000</v>
      </c>
    </row>
    <row r="836" spans="1:6">
      <c r="A836" s="23">
        <v>2018</v>
      </c>
      <c r="B836" s="23" t="s">
        <v>2367</v>
      </c>
      <c r="C836" s="23" t="s">
        <v>514</v>
      </c>
      <c r="D836" s="13" t="s">
        <v>2132</v>
      </c>
      <c r="E836" s="34">
        <v>7</v>
      </c>
      <c r="F836" s="34">
        <v>68414000</v>
      </c>
    </row>
    <row r="837" spans="1:6">
      <c r="A837" s="23">
        <v>2018</v>
      </c>
      <c r="B837" s="23" t="s">
        <v>2367</v>
      </c>
      <c r="C837" s="23" t="s">
        <v>514</v>
      </c>
      <c r="D837" s="13" t="s">
        <v>5713</v>
      </c>
      <c r="E837" s="34">
        <v>4</v>
      </c>
      <c r="F837" s="34">
        <v>12702275</v>
      </c>
    </row>
    <row r="838" spans="1:6">
      <c r="A838" s="23">
        <v>2018</v>
      </c>
      <c r="B838" s="23" t="s">
        <v>2367</v>
      </c>
      <c r="C838" s="23" t="s">
        <v>514</v>
      </c>
      <c r="D838" s="13" t="s">
        <v>2135</v>
      </c>
      <c r="E838" s="34">
        <v>5</v>
      </c>
      <c r="F838" s="34">
        <v>25698000</v>
      </c>
    </row>
    <row r="839" spans="1:6">
      <c r="A839" s="23">
        <v>2018</v>
      </c>
      <c r="B839" s="23" t="s">
        <v>2367</v>
      </c>
      <c r="C839" s="23" t="s">
        <v>514</v>
      </c>
      <c r="D839" s="13" t="s">
        <v>2136</v>
      </c>
      <c r="E839" s="34">
        <v>1</v>
      </c>
      <c r="F839" s="34">
        <v>3522678</v>
      </c>
    </row>
    <row r="840" spans="1:6">
      <c r="A840" s="23">
        <v>2018</v>
      </c>
      <c r="B840" s="23" t="s">
        <v>2367</v>
      </c>
      <c r="C840" s="23" t="s">
        <v>514</v>
      </c>
      <c r="D840" s="13" t="s">
        <v>1967</v>
      </c>
      <c r="E840" s="34">
        <v>47</v>
      </c>
      <c r="F840" s="34">
        <v>243097650</v>
      </c>
    </row>
    <row r="841" spans="1:6">
      <c r="A841" s="23">
        <v>2018</v>
      </c>
      <c r="B841" s="23" t="s">
        <v>2367</v>
      </c>
      <c r="C841" s="23" t="s">
        <v>514</v>
      </c>
      <c r="D841" s="13" t="s">
        <v>7306</v>
      </c>
      <c r="E841" s="34">
        <v>97</v>
      </c>
      <c r="F841" s="34">
        <v>348854350</v>
      </c>
    </row>
    <row r="842" spans="1:6">
      <c r="A842" s="23">
        <v>2018</v>
      </c>
      <c r="B842" s="23" t="s">
        <v>2367</v>
      </c>
      <c r="C842" s="23" t="s">
        <v>514</v>
      </c>
      <c r="D842" s="13" t="s">
        <v>7307</v>
      </c>
      <c r="E842" s="34">
        <v>9</v>
      </c>
      <c r="F842" s="34">
        <v>36977200</v>
      </c>
    </row>
    <row r="843" spans="1:6">
      <c r="A843" s="23">
        <v>2018</v>
      </c>
      <c r="B843" s="23" t="s">
        <v>2367</v>
      </c>
      <c r="C843" s="23" t="s">
        <v>514</v>
      </c>
      <c r="D843" s="13" t="s">
        <v>6861</v>
      </c>
      <c r="E843" s="34">
        <v>24</v>
      </c>
      <c r="F843" s="34">
        <v>101211300</v>
      </c>
    </row>
    <row r="844" spans="1:6">
      <c r="A844" s="23">
        <v>2018</v>
      </c>
      <c r="B844" s="23" t="s">
        <v>2367</v>
      </c>
      <c r="C844" s="23" t="s">
        <v>514</v>
      </c>
      <c r="D844" s="13" t="s">
        <v>3195</v>
      </c>
      <c r="E844" s="34">
        <v>1</v>
      </c>
      <c r="F844" s="34">
        <v>5445000</v>
      </c>
    </row>
    <row r="845" spans="1:6">
      <c r="A845" s="23">
        <v>2018</v>
      </c>
      <c r="B845" s="23" t="s">
        <v>2367</v>
      </c>
      <c r="C845" s="23" t="s">
        <v>514</v>
      </c>
      <c r="D845" s="13" t="s">
        <v>2137</v>
      </c>
      <c r="E845" s="34">
        <v>9</v>
      </c>
      <c r="F845" s="34">
        <v>26630800</v>
      </c>
    </row>
    <row r="846" spans="1:6">
      <c r="A846" s="23">
        <v>2018</v>
      </c>
      <c r="B846" s="23" t="s">
        <v>2367</v>
      </c>
      <c r="C846" s="23" t="s">
        <v>514</v>
      </c>
      <c r="D846" s="13" t="s">
        <v>280</v>
      </c>
      <c r="E846" s="34">
        <v>1</v>
      </c>
      <c r="F846" s="34">
        <v>2034239</v>
      </c>
    </row>
    <row r="847" spans="1:6">
      <c r="A847" s="23">
        <v>2018</v>
      </c>
      <c r="B847" s="23" t="s">
        <v>2367</v>
      </c>
      <c r="C847" s="23" t="s">
        <v>514</v>
      </c>
      <c r="D847" s="13" t="s">
        <v>2138</v>
      </c>
      <c r="E847" s="34">
        <v>10</v>
      </c>
      <c r="F847" s="34">
        <v>28722250</v>
      </c>
    </row>
    <row r="848" spans="1:6">
      <c r="A848" s="23">
        <v>2018</v>
      </c>
      <c r="B848" s="23" t="s">
        <v>2367</v>
      </c>
      <c r="C848" s="23" t="s">
        <v>514</v>
      </c>
      <c r="D848" s="13" t="s">
        <v>2139</v>
      </c>
      <c r="E848" s="34">
        <v>1</v>
      </c>
      <c r="F848" s="34">
        <v>4500000</v>
      </c>
    </row>
    <row r="849" spans="1:6">
      <c r="A849" s="23">
        <v>2018</v>
      </c>
      <c r="B849" s="23" t="s">
        <v>2367</v>
      </c>
      <c r="C849" s="23" t="s">
        <v>514</v>
      </c>
      <c r="D849" s="13" t="s">
        <v>3187</v>
      </c>
      <c r="E849" s="34">
        <v>1</v>
      </c>
      <c r="F849" s="34">
        <v>2954000</v>
      </c>
    </row>
    <row r="850" spans="1:6">
      <c r="A850" s="23">
        <v>2018</v>
      </c>
      <c r="B850" s="23" t="s">
        <v>2367</v>
      </c>
      <c r="C850" s="23" t="s">
        <v>514</v>
      </c>
      <c r="D850" s="13" t="s">
        <v>2146</v>
      </c>
      <c r="E850" s="34">
        <v>2</v>
      </c>
      <c r="F850" s="34">
        <v>4699000</v>
      </c>
    </row>
    <row r="851" spans="1:6">
      <c r="A851" s="23">
        <v>2018</v>
      </c>
      <c r="B851" s="23" t="s">
        <v>2367</v>
      </c>
      <c r="C851" s="23" t="s">
        <v>514</v>
      </c>
      <c r="D851" s="13" t="s">
        <v>3188</v>
      </c>
      <c r="E851" s="34">
        <v>1</v>
      </c>
      <c r="F851" s="34">
        <v>8968950</v>
      </c>
    </row>
    <row r="852" spans="1:6">
      <c r="A852" s="23">
        <v>2018</v>
      </c>
      <c r="B852" s="23" t="s">
        <v>2367</v>
      </c>
      <c r="C852" s="23" t="s">
        <v>514</v>
      </c>
      <c r="D852" s="13" t="s">
        <v>3189</v>
      </c>
      <c r="E852" s="34">
        <v>40</v>
      </c>
      <c r="F852" s="34">
        <v>90246800</v>
      </c>
    </row>
    <row r="853" spans="1:6">
      <c r="A853" s="23">
        <v>2018</v>
      </c>
      <c r="B853" s="23" t="s">
        <v>2367</v>
      </c>
      <c r="C853" s="23" t="s">
        <v>514</v>
      </c>
      <c r="D853" s="13" t="s">
        <v>2142</v>
      </c>
      <c r="E853" s="34">
        <v>1</v>
      </c>
      <c r="F853" s="34">
        <v>3630000</v>
      </c>
    </row>
    <row r="854" spans="1:6">
      <c r="A854" s="23">
        <v>2018</v>
      </c>
      <c r="B854" s="23" t="s">
        <v>2367</v>
      </c>
      <c r="C854" s="23" t="s">
        <v>514</v>
      </c>
      <c r="D854" s="13" t="s">
        <v>2143</v>
      </c>
      <c r="E854" s="34">
        <v>1</v>
      </c>
      <c r="F854" s="34">
        <v>5908000</v>
      </c>
    </row>
    <row r="855" spans="1:6">
      <c r="A855" s="23">
        <v>2018</v>
      </c>
      <c r="B855" s="23" t="s">
        <v>2367</v>
      </c>
      <c r="C855" s="23" t="s">
        <v>514</v>
      </c>
      <c r="D855" s="13" t="s">
        <v>2144</v>
      </c>
      <c r="E855" s="34">
        <v>4</v>
      </c>
      <c r="F855" s="34">
        <v>27863000</v>
      </c>
    </row>
    <row r="856" spans="1:6">
      <c r="A856" s="23">
        <v>2018</v>
      </c>
      <c r="B856" s="23" t="s">
        <v>2367</v>
      </c>
      <c r="C856" s="23" t="s">
        <v>514</v>
      </c>
      <c r="D856" s="13" t="s">
        <v>288</v>
      </c>
      <c r="E856" s="34">
        <v>1</v>
      </c>
      <c r="F856" s="34">
        <v>3744500</v>
      </c>
    </row>
    <row r="857" spans="1:6">
      <c r="A857" s="23">
        <v>2019</v>
      </c>
      <c r="B857" s="23" t="s">
        <v>2366</v>
      </c>
      <c r="C857" s="23" t="s">
        <v>1886</v>
      </c>
      <c r="D857" s="13" t="s">
        <v>7261</v>
      </c>
      <c r="E857" s="34">
        <v>5</v>
      </c>
      <c r="F857" s="34">
        <v>9177600</v>
      </c>
    </row>
    <row r="858" spans="1:6">
      <c r="A858" s="23">
        <v>2019</v>
      </c>
      <c r="B858" s="23" t="s">
        <v>2366</v>
      </c>
      <c r="C858" s="23" t="s">
        <v>1886</v>
      </c>
      <c r="D858" s="13" t="s">
        <v>7254</v>
      </c>
      <c r="E858" s="34">
        <v>15</v>
      </c>
      <c r="F858" s="34">
        <v>58651750</v>
      </c>
    </row>
    <row r="859" spans="1:6">
      <c r="A859" s="23">
        <v>2019</v>
      </c>
      <c r="B859" s="23" t="s">
        <v>2366</v>
      </c>
      <c r="C859" s="23" t="s">
        <v>1886</v>
      </c>
      <c r="D859" s="13" t="s">
        <v>7205</v>
      </c>
      <c r="E859" s="34">
        <v>61</v>
      </c>
      <c r="F859" s="34">
        <v>230247750</v>
      </c>
    </row>
    <row r="860" spans="1:6">
      <c r="A860" s="23">
        <v>2019</v>
      </c>
      <c r="B860" s="23" t="s">
        <v>2366</v>
      </c>
      <c r="C860" s="23" t="s">
        <v>1886</v>
      </c>
      <c r="D860" s="13" t="s">
        <v>7255</v>
      </c>
      <c r="E860" s="34">
        <v>1</v>
      </c>
      <c r="F860" s="34">
        <v>4472500</v>
      </c>
    </row>
    <row r="861" spans="1:6">
      <c r="A861" s="23">
        <v>2019</v>
      </c>
      <c r="B861" s="23" t="s">
        <v>2366</v>
      </c>
      <c r="C861" s="23" t="s">
        <v>1886</v>
      </c>
      <c r="D861" s="13" t="s">
        <v>7268</v>
      </c>
      <c r="E861" s="34">
        <v>20</v>
      </c>
      <c r="F861" s="34">
        <v>80541000</v>
      </c>
    </row>
    <row r="862" spans="1:6">
      <c r="A862" s="23">
        <v>2019</v>
      </c>
      <c r="B862" s="23" t="s">
        <v>2366</v>
      </c>
      <c r="C862" s="23" t="s">
        <v>1886</v>
      </c>
      <c r="D862" s="13" t="s">
        <v>7206</v>
      </c>
      <c r="E862" s="34">
        <v>40</v>
      </c>
      <c r="F862" s="34">
        <v>449409600</v>
      </c>
    </row>
    <row r="863" spans="1:6">
      <c r="A863" s="23">
        <v>2019</v>
      </c>
      <c r="B863" s="23" t="s">
        <v>2366</v>
      </c>
      <c r="C863" s="23" t="s">
        <v>1886</v>
      </c>
      <c r="D863" s="13" t="s">
        <v>7207</v>
      </c>
      <c r="E863" s="34">
        <v>99</v>
      </c>
      <c r="F863" s="34">
        <v>1260387200</v>
      </c>
    </row>
    <row r="864" spans="1:6">
      <c r="A864" s="23">
        <v>2019</v>
      </c>
      <c r="B864" s="23" t="s">
        <v>2366</v>
      </c>
      <c r="C864" s="23" t="s">
        <v>1886</v>
      </c>
      <c r="D864" s="13" t="s">
        <v>7208</v>
      </c>
      <c r="E864" s="34">
        <v>11</v>
      </c>
      <c r="F864" s="34">
        <v>88445840</v>
      </c>
    </row>
    <row r="865" spans="1:6">
      <c r="A865" s="23">
        <v>2019</v>
      </c>
      <c r="B865" s="23" t="s">
        <v>2366</v>
      </c>
      <c r="C865" s="23" t="s">
        <v>1886</v>
      </c>
      <c r="D865" s="13" t="s">
        <v>7209</v>
      </c>
      <c r="E865" s="34">
        <v>1</v>
      </c>
      <c r="F865" s="34">
        <v>6071000</v>
      </c>
    </row>
    <row r="866" spans="1:6">
      <c r="A866" s="23">
        <v>2019</v>
      </c>
      <c r="B866" s="23" t="s">
        <v>2366</v>
      </c>
      <c r="C866" s="23" t="s">
        <v>1886</v>
      </c>
      <c r="D866" s="13" t="s">
        <v>7210</v>
      </c>
      <c r="E866" s="34">
        <v>19</v>
      </c>
      <c r="F866" s="34">
        <v>136067930</v>
      </c>
    </row>
    <row r="867" spans="1:6">
      <c r="A867" s="23">
        <v>2019</v>
      </c>
      <c r="B867" s="23" t="s">
        <v>2366</v>
      </c>
      <c r="C867" s="23" t="s">
        <v>1886</v>
      </c>
      <c r="D867" s="13" t="s">
        <v>7211</v>
      </c>
      <c r="E867" s="34">
        <v>2</v>
      </c>
      <c r="F867" s="34">
        <v>16344800</v>
      </c>
    </row>
    <row r="868" spans="1:6">
      <c r="A868" s="23">
        <v>2019</v>
      </c>
      <c r="B868" s="23" t="s">
        <v>2366</v>
      </c>
      <c r="C868" s="23" t="s">
        <v>1886</v>
      </c>
      <c r="D868" s="13" t="s">
        <v>7259</v>
      </c>
      <c r="E868" s="34">
        <v>62</v>
      </c>
      <c r="F868" s="34">
        <v>355352450</v>
      </c>
    </row>
    <row r="869" spans="1:6">
      <c r="A869" s="23">
        <v>2019</v>
      </c>
      <c r="B869" s="23" t="s">
        <v>2366</v>
      </c>
      <c r="C869" s="23" t="s">
        <v>1886</v>
      </c>
      <c r="D869" s="13" t="s">
        <v>7257</v>
      </c>
      <c r="E869" s="34">
        <v>2</v>
      </c>
      <c r="F869" s="34">
        <v>14636000</v>
      </c>
    </row>
    <row r="870" spans="1:6">
      <c r="A870" s="23">
        <v>2019</v>
      </c>
      <c r="B870" s="23" t="s">
        <v>2366</v>
      </c>
      <c r="C870" s="23" t="s">
        <v>1886</v>
      </c>
      <c r="D870" s="13" t="s">
        <v>7269</v>
      </c>
      <c r="E870" s="34">
        <v>1</v>
      </c>
      <c r="F870" s="34">
        <v>3631950</v>
      </c>
    </row>
    <row r="871" spans="1:6">
      <c r="A871" s="23">
        <v>2019</v>
      </c>
      <c r="B871" s="23" t="s">
        <v>2366</v>
      </c>
      <c r="C871" s="23" t="s">
        <v>1886</v>
      </c>
      <c r="D871" s="13" t="s">
        <v>7234</v>
      </c>
      <c r="E871" s="34">
        <v>8</v>
      </c>
      <c r="F871" s="34">
        <v>59822200</v>
      </c>
    </row>
    <row r="872" spans="1:6">
      <c r="A872" s="23">
        <v>2019</v>
      </c>
      <c r="B872" s="23" t="s">
        <v>2366</v>
      </c>
      <c r="C872" s="23" t="s">
        <v>1886</v>
      </c>
      <c r="D872" s="13" t="s">
        <v>7230</v>
      </c>
      <c r="E872" s="34">
        <v>5</v>
      </c>
      <c r="F872" s="34">
        <v>14506775</v>
      </c>
    </row>
    <row r="873" spans="1:6">
      <c r="A873" s="23">
        <v>2019</v>
      </c>
      <c r="B873" s="23" t="s">
        <v>2366</v>
      </c>
      <c r="C873" s="23" t="s">
        <v>1886</v>
      </c>
      <c r="D873" s="13" t="s">
        <v>7235</v>
      </c>
      <c r="E873" s="34">
        <v>1</v>
      </c>
      <c r="F873" s="34">
        <v>8455300</v>
      </c>
    </row>
    <row r="874" spans="1:6">
      <c r="A874" s="23">
        <v>2019</v>
      </c>
      <c r="B874" s="23" t="s">
        <v>2366</v>
      </c>
      <c r="C874" s="23" t="s">
        <v>1886</v>
      </c>
      <c r="D874" s="13" t="s">
        <v>7213</v>
      </c>
      <c r="E874" s="34">
        <v>3</v>
      </c>
      <c r="F874" s="34">
        <v>21228984</v>
      </c>
    </row>
    <row r="875" spans="1:6">
      <c r="A875" s="23">
        <v>2019</v>
      </c>
      <c r="B875" s="23" t="s">
        <v>2366</v>
      </c>
      <c r="C875" s="23" t="s">
        <v>1886</v>
      </c>
      <c r="D875" s="13" t="s">
        <v>7214</v>
      </c>
      <c r="E875" s="34">
        <v>13</v>
      </c>
      <c r="F875" s="34">
        <v>133703000</v>
      </c>
    </row>
    <row r="876" spans="1:6">
      <c r="A876" s="23">
        <v>2019</v>
      </c>
      <c r="B876" s="23" t="s">
        <v>2366</v>
      </c>
      <c r="C876" s="23" t="s">
        <v>1886</v>
      </c>
      <c r="D876" s="13" t="s">
        <v>7215</v>
      </c>
      <c r="E876" s="34">
        <v>1</v>
      </c>
      <c r="F876" s="34">
        <v>9059250</v>
      </c>
    </row>
    <row r="877" spans="1:6">
      <c r="A877" s="23">
        <v>2019</v>
      </c>
      <c r="B877" s="23" t="s">
        <v>2366</v>
      </c>
      <c r="C877" s="23" t="s">
        <v>1886</v>
      </c>
      <c r="D877" s="13" t="s">
        <v>7216</v>
      </c>
      <c r="E877" s="34">
        <v>42</v>
      </c>
      <c r="F877" s="34">
        <v>300365170</v>
      </c>
    </row>
    <row r="878" spans="1:6">
      <c r="A878" s="23">
        <v>2019</v>
      </c>
      <c r="B878" s="23" t="s">
        <v>2366</v>
      </c>
      <c r="C878" s="23" t="s">
        <v>1886</v>
      </c>
      <c r="D878" s="13" t="s">
        <v>7218</v>
      </c>
      <c r="E878" s="34">
        <v>3</v>
      </c>
      <c r="F878" s="34">
        <v>18000000</v>
      </c>
    </row>
    <row r="879" spans="1:6">
      <c r="A879" s="23">
        <v>2019</v>
      </c>
      <c r="B879" s="23" t="s">
        <v>2366</v>
      </c>
      <c r="C879" s="23" t="s">
        <v>1886</v>
      </c>
      <c r="D879" s="13" t="s">
        <v>7236</v>
      </c>
      <c r="E879" s="34">
        <v>14</v>
      </c>
      <c r="F879" s="34">
        <v>73456375</v>
      </c>
    </row>
    <row r="880" spans="1:6">
      <c r="A880" s="23">
        <v>2019</v>
      </c>
      <c r="B880" s="23" t="s">
        <v>2366</v>
      </c>
      <c r="C880" s="23" t="s">
        <v>1886</v>
      </c>
      <c r="D880" s="13" t="s">
        <v>7258</v>
      </c>
      <c r="E880" s="34">
        <v>1</v>
      </c>
      <c r="F880" s="34">
        <v>3035500</v>
      </c>
    </row>
    <row r="881" spans="1:6">
      <c r="A881" s="23">
        <v>2019</v>
      </c>
      <c r="B881" s="23" t="s">
        <v>2366</v>
      </c>
      <c r="C881" s="23" t="s">
        <v>1886</v>
      </c>
      <c r="D881" s="13" t="s">
        <v>7242</v>
      </c>
      <c r="E881" s="34">
        <v>2</v>
      </c>
      <c r="F881" s="34">
        <v>24284000</v>
      </c>
    </row>
    <row r="882" spans="1:6">
      <c r="A882" s="23">
        <v>2019</v>
      </c>
      <c r="B882" s="23" t="s">
        <v>2366</v>
      </c>
      <c r="C882" s="23" t="s">
        <v>1886</v>
      </c>
      <c r="D882" s="13" t="s">
        <v>7262</v>
      </c>
      <c r="E882" s="34">
        <v>2</v>
      </c>
      <c r="F882" s="34">
        <v>27585000</v>
      </c>
    </row>
    <row r="883" spans="1:6">
      <c r="A883" s="23">
        <v>2019</v>
      </c>
      <c r="B883" s="23" t="s">
        <v>2366</v>
      </c>
      <c r="C883" s="23" t="s">
        <v>1886</v>
      </c>
      <c r="D883" s="13" t="s">
        <v>7244</v>
      </c>
      <c r="E883" s="34">
        <v>1</v>
      </c>
      <c r="F883" s="34">
        <v>12142000</v>
      </c>
    </row>
    <row r="884" spans="1:6">
      <c r="A884" s="23">
        <v>2019</v>
      </c>
      <c r="B884" s="23" t="s">
        <v>2366</v>
      </c>
      <c r="C884" s="23" t="s">
        <v>1886</v>
      </c>
      <c r="D884" s="13" t="s">
        <v>7221</v>
      </c>
      <c r="E884" s="34">
        <v>1</v>
      </c>
      <c r="F884" s="34">
        <v>8656172</v>
      </c>
    </row>
    <row r="885" spans="1:6">
      <c r="A885" s="23">
        <v>2019</v>
      </c>
      <c r="B885" s="23" t="s">
        <v>2366</v>
      </c>
      <c r="C885" s="23" t="s">
        <v>1886</v>
      </c>
      <c r="D885" s="13" t="s">
        <v>7237</v>
      </c>
      <c r="E885" s="34">
        <v>1</v>
      </c>
      <c r="F885" s="34">
        <v>8455300</v>
      </c>
    </row>
    <row r="886" spans="1:6">
      <c r="A886" s="23">
        <v>2019</v>
      </c>
      <c r="B886" s="23" t="s">
        <v>2366</v>
      </c>
      <c r="C886" s="23" t="s">
        <v>1886</v>
      </c>
      <c r="D886" s="13" t="s">
        <v>7250</v>
      </c>
      <c r="E886" s="34">
        <v>4</v>
      </c>
      <c r="F886" s="34">
        <v>39739800</v>
      </c>
    </row>
    <row r="887" spans="1:6">
      <c r="A887" s="23">
        <v>2019</v>
      </c>
      <c r="B887" s="23" t="s">
        <v>2366</v>
      </c>
      <c r="C887" s="23" t="s">
        <v>1886</v>
      </c>
      <c r="D887" s="13" t="s">
        <v>7223</v>
      </c>
      <c r="E887" s="34">
        <v>74</v>
      </c>
      <c r="F887" s="34">
        <v>405314400</v>
      </c>
    </row>
    <row r="888" spans="1:6">
      <c r="A888" s="23">
        <v>2019</v>
      </c>
      <c r="B888" s="23" t="s">
        <v>2366</v>
      </c>
      <c r="C888" s="23" t="s">
        <v>1886</v>
      </c>
      <c r="D888" s="13" t="s">
        <v>1927</v>
      </c>
      <c r="E888" s="34">
        <v>9</v>
      </c>
      <c r="F888" s="34">
        <v>63174400</v>
      </c>
    </row>
    <row r="889" spans="1:6">
      <c r="A889" s="23">
        <v>2019</v>
      </c>
      <c r="B889" s="23" t="s">
        <v>2366</v>
      </c>
      <c r="C889" s="23" t="s">
        <v>1886</v>
      </c>
      <c r="D889" s="13" t="s">
        <v>7270</v>
      </c>
      <c r="E889" s="34">
        <v>1</v>
      </c>
      <c r="F889" s="34">
        <v>4535013</v>
      </c>
    </row>
    <row r="890" spans="1:6">
      <c r="A890" s="23">
        <v>2019</v>
      </c>
      <c r="B890" s="23" t="s">
        <v>2366</v>
      </c>
      <c r="C890" s="23" t="s">
        <v>1886</v>
      </c>
      <c r="D890" s="13" t="s">
        <v>1928</v>
      </c>
      <c r="E890" s="34">
        <v>1</v>
      </c>
      <c r="F890" s="34">
        <v>10298400</v>
      </c>
    </row>
    <row r="891" spans="1:6">
      <c r="A891" s="23">
        <v>2019</v>
      </c>
      <c r="B891" s="23" t="s">
        <v>2366</v>
      </c>
      <c r="C891" s="23" t="s">
        <v>1886</v>
      </c>
      <c r="D891" s="13" t="s">
        <v>7263</v>
      </c>
      <c r="E891" s="34">
        <v>2</v>
      </c>
      <c r="F891" s="34">
        <v>23484000</v>
      </c>
    </row>
    <row r="892" spans="1:6">
      <c r="A892" s="23">
        <v>2019</v>
      </c>
      <c r="B892" s="23" t="s">
        <v>2366</v>
      </c>
      <c r="C892" s="23" t="s">
        <v>1886</v>
      </c>
      <c r="D892" s="13" t="s">
        <v>7246</v>
      </c>
      <c r="E892" s="34">
        <v>2</v>
      </c>
      <c r="F892" s="34">
        <v>11453000</v>
      </c>
    </row>
    <row r="893" spans="1:6">
      <c r="A893" s="23">
        <v>2019</v>
      </c>
      <c r="B893" s="23" t="s">
        <v>2366</v>
      </c>
      <c r="C893" s="23" t="s">
        <v>1886</v>
      </c>
      <c r="D893" s="13" t="s">
        <v>7225</v>
      </c>
      <c r="E893" s="34">
        <v>5</v>
      </c>
      <c r="F893" s="34">
        <v>18793880</v>
      </c>
    </row>
    <row r="894" spans="1:6">
      <c r="A894" s="23">
        <v>2019</v>
      </c>
      <c r="B894" s="23" t="s">
        <v>2366</v>
      </c>
      <c r="C894" s="23" t="s">
        <v>1886</v>
      </c>
      <c r="D894" s="13" t="s">
        <v>7226</v>
      </c>
      <c r="E894" s="34">
        <v>171</v>
      </c>
      <c r="F894" s="34">
        <v>725411201</v>
      </c>
    </row>
    <row r="895" spans="1:6">
      <c r="A895" s="23">
        <v>2019</v>
      </c>
      <c r="B895" s="23" t="s">
        <v>2366</v>
      </c>
      <c r="C895" s="23" t="s">
        <v>1886</v>
      </c>
      <c r="D895" s="13" t="s">
        <v>7260</v>
      </c>
      <c r="E895" s="34">
        <v>1</v>
      </c>
      <c r="F895" s="34">
        <v>5428500</v>
      </c>
    </row>
    <row r="896" spans="1:6">
      <c r="A896" s="23">
        <v>2019</v>
      </c>
      <c r="B896" s="23" t="s">
        <v>2366</v>
      </c>
      <c r="C896" s="23" t="s">
        <v>1886</v>
      </c>
      <c r="D896" s="13" t="s">
        <v>7227</v>
      </c>
      <c r="E896" s="34">
        <v>13</v>
      </c>
      <c r="F896" s="34">
        <v>150203600</v>
      </c>
    </row>
    <row r="897" spans="1:6">
      <c r="A897" s="23">
        <v>2019</v>
      </c>
      <c r="B897" s="23" t="s">
        <v>2366</v>
      </c>
      <c r="C897" s="23" t="s">
        <v>1886</v>
      </c>
      <c r="D897" s="13" t="s">
        <v>7240</v>
      </c>
      <c r="E897" s="34">
        <v>3</v>
      </c>
      <c r="F897" s="34">
        <v>18118500</v>
      </c>
    </row>
    <row r="898" spans="1:6">
      <c r="A898" s="23">
        <v>2019</v>
      </c>
      <c r="B898" s="23" t="s">
        <v>2366</v>
      </c>
      <c r="C898" s="23" t="s">
        <v>1886</v>
      </c>
      <c r="D898" s="13" t="s">
        <v>7247</v>
      </c>
      <c r="E898" s="34">
        <v>7</v>
      </c>
      <c r="F898" s="34">
        <v>44952000</v>
      </c>
    </row>
    <row r="899" spans="1:6">
      <c r="A899" s="23">
        <v>2019</v>
      </c>
      <c r="B899" s="23" t="s">
        <v>2366</v>
      </c>
      <c r="C899" s="23" t="s">
        <v>1886</v>
      </c>
      <c r="D899" s="13" t="s">
        <v>7228</v>
      </c>
      <c r="E899" s="34">
        <v>49</v>
      </c>
      <c r="F899" s="34">
        <v>267923750</v>
      </c>
    </row>
    <row r="900" spans="1:6">
      <c r="A900" s="23">
        <v>2019</v>
      </c>
      <c r="B900" s="23" t="s">
        <v>2366</v>
      </c>
      <c r="C900" s="23" t="s">
        <v>1886</v>
      </c>
      <c r="D900" s="13" t="s">
        <v>7252</v>
      </c>
      <c r="E900" s="34">
        <v>4</v>
      </c>
      <c r="F900" s="34">
        <v>58652100</v>
      </c>
    </row>
    <row r="901" spans="1:6">
      <c r="A901" s="23">
        <v>2019</v>
      </c>
      <c r="B901" s="23" t="s">
        <v>2366</v>
      </c>
      <c r="C901" s="23" t="s">
        <v>1886</v>
      </c>
      <c r="D901" s="13" t="s">
        <v>7271</v>
      </c>
      <c r="E901" s="34">
        <v>1</v>
      </c>
      <c r="F901" s="34">
        <v>10156500</v>
      </c>
    </row>
    <row r="902" spans="1:6">
      <c r="A902" s="23">
        <v>2019</v>
      </c>
      <c r="B902" s="23" t="s">
        <v>2366</v>
      </c>
      <c r="C902" s="23" t="s">
        <v>1886</v>
      </c>
      <c r="D902" s="13" t="s">
        <v>7253</v>
      </c>
      <c r="E902" s="34">
        <v>6</v>
      </c>
      <c r="F902" s="34">
        <v>80327880</v>
      </c>
    </row>
    <row r="903" spans="1:6">
      <c r="A903" s="23">
        <v>2019</v>
      </c>
      <c r="B903" s="23" t="s">
        <v>2366</v>
      </c>
      <c r="C903" s="23" t="s">
        <v>1886</v>
      </c>
      <c r="D903" s="13" t="s">
        <v>7264</v>
      </c>
      <c r="E903" s="34">
        <v>1</v>
      </c>
      <c r="F903" s="34">
        <v>2538016</v>
      </c>
    </row>
    <row r="904" spans="1:6">
      <c r="A904" s="23">
        <v>2019</v>
      </c>
      <c r="B904" s="23" t="s">
        <v>2367</v>
      </c>
      <c r="C904" s="23" t="s">
        <v>1886</v>
      </c>
      <c r="D904" s="13" t="s">
        <v>7261</v>
      </c>
      <c r="E904" s="34">
        <v>1</v>
      </c>
      <c r="F904" s="34">
        <v>1162500</v>
      </c>
    </row>
    <row r="905" spans="1:6">
      <c r="A905" s="23">
        <v>2019</v>
      </c>
      <c r="B905" s="23" t="s">
        <v>2367</v>
      </c>
      <c r="C905" s="23" t="s">
        <v>1886</v>
      </c>
      <c r="D905" s="13" t="s">
        <v>7254</v>
      </c>
      <c r="E905" s="34">
        <v>14</v>
      </c>
      <c r="F905" s="34">
        <v>63741500</v>
      </c>
    </row>
    <row r="906" spans="1:6">
      <c r="A906" s="23">
        <v>2019</v>
      </c>
      <c r="B906" s="23" t="s">
        <v>2367</v>
      </c>
      <c r="C906" s="23" t="s">
        <v>1886</v>
      </c>
      <c r="D906" s="13" t="s">
        <v>7205</v>
      </c>
      <c r="E906" s="34">
        <v>53</v>
      </c>
      <c r="F906" s="34">
        <v>191745000</v>
      </c>
    </row>
    <row r="907" spans="1:6">
      <c r="A907" s="23">
        <v>2019</v>
      </c>
      <c r="B907" s="23" t="s">
        <v>2367</v>
      </c>
      <c r="C907" s="23" t="s">
        <v>1886</v>
      </c>
      <c r="D907" s="13" t="s">
        <v>7268</v>
      </c>
      <c r="E907" s="34">
        <v>36</v>
      </c>
      <c r="F907" s="34">
        <v>165286500</v>
      </c>
    </row>
    <row r="908" spans="1:6">
      <c r="A908" s="23">
        <v>2019</v>
      </c>
      <c r="B908" s="23" t="s">
        <v>2367</v>
      </c>
      <c r="C908" s="23" t="s">
        <v>1886</v>
      </c>
      <c r="D908" s="13" t="s">
        <v>7206</v>
      </c>
      <c r="E908" s="34">
        <v>46</v>
      </c>
      <c r="F908" s="34">
        <v>507275200</v>
      </c>
    </row>
    <row r="909" spans="1:6">
      <c r="A909" s="23">
        <v>2019</v>
      </c>
      <c r="B909" s="23" t="s">
        <v>2367</v>
      </c>
      <c r="C909" s="23" t="s">
        <v>1886</v>
      </c>
      <c r="D909" s="13" t="s">
        <v>7207</v>
      </c>
      <c r="E909" s="34">
        <v>97</v>
      </c>
      <c r="F909" s="34">
        <v>1263414400</v>
      </c>
    </row>
    <row r="910" spans="1:6">
      <c r="A910" s="23">
        <v>2019</v>
      </c>
      <c r="B910" s="23" t="s">
        <v>2367</v>
      </c>
      <c r="C910" s="23" t="s">
        <v>1886</v>
      </c>
      <c r="D910" s="13" t="s">
        <v>7208</v>
      </c>
      <c r="E910" s="34">
        <v>9</v>
      </c>
      <c r="F910" s="34">
        <v>78150400</v>
      </c>
    </row>
    <row r="911" spans="1:6">
      <c r="A911" s="23">
        <v>2019</v>
      </c>
      <c r="B911" s="23" t="s">
        <v>2367</v>
      </c>
      <c r="C911" s="23" t="s">
        <v>1886</v>
      </c>
      <c r="D911" s="13" t="s">
        <v>7209</v>
      </c>
      <c r="E911" s="34">
        <v>1</v>
      </c>
      <c r="F911" s="34">
        <v>4176000</v>
      </c>
    </row>
    <row r="912" spans="1:6">
      <c r="A912" s="23">
        <v>2019</v>
      </c>
      <c r="B912" s="23" t="s">
        <v>2367</v>
      </c>
      <c r="C912" s="23" t="s">
        <v>1886</v>
      </c>
      <c r="D912" s="13" t="s">
        <v>7272</v>
      </c>
      <c r="E912" s="34">
        <v>4</v>
      </c>
      <c r="F912" s="34">
        <v>14838000</v>
      </c>
    </row>
    <row r="913" spans="1:6">
      <c r="A913" s="23">
        <v>2019</v>
      </c>
      <c r="B913" s="23" t="s">
        <v>2367</v>
      </c>
      <c r="C913" s="23" t="s">
        <v>1886</v>
      </c>
      <c r="D913" s="13" t="s">
        <v>7273</v>
      </c>
      <c r="E913" s="34">
        <v>1</v>
      </c>
      <c r="F913" s="34">
        <v>12304000</v>
      </c>
    </row>
    <row r="914" spans="1:6">
      <c r="A914" s="23">
        <v>2019</v>
      </c>
      <c r="B914" s="23" t="s">
        <v>2367</v>
      </c>
      <c r="C914" s="23" t="s">
        <v>1886</v>
      </c>
      <c r="D914" s="13" t="s">
        <v>7210</v>
      </c>
      <c r="E914" s="34">
        <v>16</v>
      </c>
      <c r="F914" s="34">
        <v>111342140</v>
      </c>
    </row>
    <row r="915" spans="1:6">
      <c r="A915" s="23">
        <v>2019</v>
      </c>
      <c r="B915" s="23" t="s">
        <v>2367</v>
      </c>
      <c r="C915" s="23" t="s">
        <v>1886</v>
      </c>
      <c r="D915" s="13" t="s">
        <v>7211</v>
      </c>
      <c r="E915" s="34">
        <v>2</v>
      </c>
      <c r="F915" s="34">
        <v>16344800</v>
      </c>
    </row>
    <row r="916" spans="1:6">
      <c r="A916" s="23">
        <v>2019</v>
      </c>
      <c r="B916" s="23" t="s">
        <v>2367</v>
      </c>
      <c r="C916" s="23" t="s">
        <v>1886</v>
      </c>
      <c r="D916" s="13" t="s">
        <v>7274</v>
      </c>
      <c r="E916" s="34">
        <v>1</v>
      </c>
      <c r="F916" s="34">
        <v>4176000</v>
      </c>
    </row>
    <row r="917" spans="1:6">
      <c r="A917" s="23">
        <v>2019</v>
      </c>
      <c r="B917" s="23" t="s">
        <v>2367</v>
      </c>
      <c r="C917" s="23" t="s">
        <v>1886</v>
      </c>
      <c r="D917" s="13" t="s">
        <v>7259</v>
      </c>
      <c r="E917" s="34">
        <v>117</v>
      </c>
      <c r="F917" s="34">
        <v>704641250</v>
      </c>
    </row>
    <row r="918" spans="1:6">
      <c r="A918" s="23">
        <v>2019</v>
      </c>
      <c r="B918" s="23" t="s">
        <v>2367</v>
      </c>
      <c r="C918" s="23" t="s">
        <v>1886</v>
      </c>
      <c r="D918" s="13" t="s">
        <v>7257</v>
      </c>
      <c r="E918" s="34">
        <v>1</v>
      </c>
      <c r="F918" s="34">
        <v>7318000</v>
      </c>
    </row>
    <row r="919" spans="1:6">
      <c r="A919" s="23">
        <v>2019</v>
      </c>
      <c r="B919" s="23" t="s">
        <v>2367</v>
      </c>
      <c r="C919" s="23" t="s">
        <v>1886</v>
      </c>
      <c r="D919" s="13" t="s">
        <v>7269</v>
      </c>
      <c r="E919" s="34">
        <v>1</v>
      </c>
      <c r="F919" s="34">
        <v>2542365</v>
      </c>
    </row>
    <row r="920" spans="1:6">
      <c r="A920" s="23">
        <v>2019</v>
      </c>
      <c r="B920" s="23" t="s">
        <v>2367</v>
      </c>
      <c r="C920" s="23" t="s">
        <v>1886</v>
      </c>
      <c r="D920" s="13" t="s">
        <v>7234</v>
      </c>
      <c r="E920" s="34">
        <v>8</v>
      </c>
      <c r="F920" s="34">
        <v>59822200</v>
      </c>
    </row>
    <row r="921" spans="1:6">
      <c r="A921" s="23">
        <v>2019</v>
      </c>
      <c r="B921" s="23" t="s">
        <v>2367</v>
      </c>
      <c r="C921" s="23" t="s">
        <v>1886</v>
      </c>
      <c r="D921" s="13" t="s">
        <v>7230</v>
      </c>
      <c r="E921" s="34">
        <v>3</v>
      </c>
      <c r="F921" s="34">
        <v>7007100</v>
      </c>
    </row>
    <row r="922" spans="1:6">
      <c r="A922" s="23">
        <v>2019</v>
      </c>
      <c r="B922" s="23" t="s">
        <v>2367</v>
      </c>
      <c r="C922" s="23" t="s">
        <v>1886</v>
      </c>
      <c r="D922" s="13" t="s">
        <v>7235</v>
      </c>
      <c r="E922" s="34">
        <v>1</v>
      </c>
      <c r="F922" s="34">
        <v>8455300</v>
      </c>
    </row>
    <row r="923" spans="1:6">
      <c r="A923" s="23">
        <v>2019</v>
      </c>
      <c r="B923" s="23" t="s">
        <v>2367</v>
      </c>
      <c r="C923" s="23" t="s">
        <v>1886</v>
      </c>
      <c r="D923" s="13" t="s">
        <v>7213</v>
      </c>
      <c r="E923" s="34">
        <v>2</v>
      </c>
      <c r="F923" s="34">
        <v>11883500</v>
      </c>
    </row>
    <row r="924" spans="1:6">
      <c r="A924" s="23">
        <v>2019</v>
      </c>
      <c r="B924" s="23" t="s">
        <v>2367</v>
      </c>
      <c r="C924" s="23" t="s">
        <v>1886</v>
      </c>
      <c r="D924" s="13" t="s">
        <v>7214</v>
      </c>
      <c r="E924" s="34">
        <v>12</v>
      </c>
      <c r="F924" s="34">
        <v>122473000</v>
      </c>
    </row>
    <row r="925" spans="1:6">
      <c r="A925" s="23">
        <v>2019</v>
      </c>
      <c r="B925" s="23" t="s">
        <v>2367</v>
      </c>
      <c r="C925" s="23" t="s">
        <v>1886</v>
      </c>
      <c r="D925" s="13" t="s">
        <v>7215</v>
      </c>
      <c r="E925" s="34">
        <v>1</v>
      </c>
      <c r="F925" s="34">
        <v>10267150</v>
      </c>
    </row>
    <row r="926" spans="1:6">
      <c r="A926" s="23">
        <v>2019</v>
      </c>
      <c r="B926" s="23" t="s">
        <v>2367</v>
      </c>
      <c r="C926" s="23" t="s">
        <v>1886</v>
      </c>
      <c r="D926" s="13" t="s">
        <v>7275</v>
      </c>
      <c r="E926" s="34">
        <v>3</v>
      </c>
      <c r="F926" s="34">
        <v>29248800</v>
      </c>
    </row>
    <row r="927" spans="1:6">
      <c r="A927" s="23">
        <v>2019</v>
      </c>
      <c r="B927" s="23" t="s">
        <v>2367</v>
      </c>
      <c r="C927" s="23" t="s">
        <v>1886</v>
      </c>
      <c r="D927" s="13" t="s">
        <v>7216</v>
      </c>
      <c r="E927" s="34">
        <v>38</v>
      </c>
      <c r="F927" s="34">
        <v>266474810</v>
      </c>
    </row>
    <row r="928" spans="1:6">
      <c r="A928" s="23">
        <v>2019</v>
      </c>
      <c r="B928" s="23" t="s">
        <v>2367</v>
      </c>
      <c r="C928" s="23" t="s">
        <v>1886</v>
      </c>
      <c r="D928" s="13" t="s">
        <v>7218</v>
      </c>
      <c r="E928" s="34">
        <v>2</v>
      </c>
      <c r="F928" s="34">
        <v>12000000</v>
      </c>
    </row>
    <row r="929" spans="1:6">
      <c r="A929" s="23">
        <v>2019</v>
      </c>
      <c r="B929" s="23" t="s">
        <v>2367</v>
      </c>
      <c r="C929" s="23" t="s">
        <v>1886</v>
      </c>
      <c r="D929" s="13" t="s">
        <v>7236</v>
      </c>
      <c r="E929" s="34">
        <v>15</v>
      </c>
      <c r="F929" s="34">
        <v>64563460</v>
      </c>
    </row>
    <row r="930" spans="1:6">
      <c r="A930" s="23">
        <v>2019</v>
      </c>
      <c r="B930" s="23" t="s">
        <v>2367</v>
      </c>
      <c r="C930" s="23" t="s">
        <v>1886</v>
      </c>
      <c r="D930" s="13" t="s">
        <v>7242</v>
      </c>
      <c r="E930" s="34">
        <v>2</v>
      </c>
      <c r="F930" s="34">
        <v>24284000</v>
      </c>
    </row>
    <row r="931" spans="1:6">
      <c r="A931" s="23">
        <v>2019</v>
      </c>
      <c r="B931" s="23" t="s">
        <v>2367</v>
      </c>
      <c r="C931" s="23" t="s">
        <v>1886</v>
      </c>
      <c r="D931" s="13" t="s">
        <v>7262</v>
      </c>
      <c r="E931" s="34">
        <v>2</v>
      </c>
      <c r="F931" s="34">
        <v>27585000</v>
      </c>
    </row>
    <row r="932" spans="1:6">
      <c r="A932" s="23">
        <v>2019</v>
      </c>
      <c r="B932" s="23" t="s">
        <v>2367</v>
      </c>
      <c r="C932" s="23" t="s">
        <v>1886</v>
      </c>
      <c r="D932" s="13" t="s">
        <v>7244</v>
      </c>
      <c r="E932" s="34">
        <v>1</v>
      </c>
      <c r="F932" s="34">
        <v>12142000</v>
      </c>
    </row>
    <row r="933" spans="1:6">
      <c r="A933" s="23">
        <v>2019</v>
      </c>
      <c r="B933" s="23" t="s">
        <v>2367</v>
      </c>
      <c r="C933" s="23" t="s">
        <v>1886</v>
      </c>
      <c r="D933" s="13" t="s">
        <v>7221</v>
      </c>
      <c r="E933" s="34">
        <v>2</v>
      </c>
      <c r="F933" s="34">
        <v>17634400</v>
      </c>
    </row>
    <row r="934" spans="1:6">
      <c r="A934" s="23">
        <v>2019</v>
      </c>
      <c r="B934" s="23" t="s">
        <v>2367</v>
      </c>
      <c r="C934" s="23" t="s">
        <v>1886</v>
      </c>
      <c r="D934" s="13" t="s">
        <v>1929</v>
      </c>
      <c r="E934" s="34">
        <v>1</v>
      </c>
      <c r="F934" s="34">
        <v>4000000</v>
      </c>
    </row>
    <row r="935" spans="1:6">
      <c r="A935" s="23">
        <v>2019</v>
      </c>
      <c r="B935" s="23" t="s">
        <v>2367</v>
      </c>
      <c r="C935" s="23" t="s">
        <v>1886</v>
      </c>
      <c r="D935" s="13" t="s">
        <v>7237</v>
      </c>
      <c r="E935" s="34">
        <v>1</v>
      </c>
      <c r="F935" s="34">
        <v>8455300</v>
      </c>
    </row>
    <row r="936" spans="1:6">
      <c r="A936" s="23">
        <v>2019</v>
      </c>
      <c r="B936" s="23" t="s">
        <v>2367</v>
      </c>
      <c r="C936" s="23" t="s">
        <v>1886</v>
      </c>
      <c r="D936" s="13" t="s">
        <v>7223</v>
      </c>
      <c r="E936" s="34">
        <v>81</v>
      </c>
      <c r="F936" s="34">
        <v>444349400</v>
      </c>
    </row>
    <row r="937" spans="1:6">
      <c r="A937" s="23">
        <v>2019</v>
      </c>
      <c r="B937" s="23" t="s">
        <v>2367</v>
      </c>
      <c r="C937" s="23" t="s">
        <v>1886</v>
      </c>
      <c r="D937" s="13" t="s">
        <v>1927</v>
      </c>
      <c r="E937" s="34">
        <v>8</v>
      </c>
      <c r="F937" s="34">
        <v>52876000</v>
      </c>
    </row>
    <row r="938" spans="1:6">
      <c r="A938" s="23">
        <v>2019</v>
      </c>
      <c r="B938" s="23" t="s">
        <v>2367</v>
      </c>
      <c r="C938" s="23" t="s">
        <v>1886</v>
      </c>
      <c r="D938" s="13" t="s">
        <v>1928</v>
      </c>
      <c r="E938" s="34">
        <v>1</v>
      </c>
      <c r="F938" s="34">
        <v>7723800</v>
      </c>
    </row>
    <row r="939" spans="1:6">
      <c r="A939" s="23">
        <v>2019</v>
      </c>
      <c r="B939" s="23" t="s">
        <v>2367</v>
      </c>
      <c r="C939" s="23" t="s">
        <v>1886</v>
      </c>
      <c r="D939" s="13" t="s">
        <v>7263</v>
      </c>
      <c r="E939" s="34">
        <v>1</v>
      </c>
      <c r="F939" s="34">
        <v>11742000</v>
      </c>
    </row>
    <row r="940" spans="1:6">
      <c r="A940" s="23">
        <v>2019</v>
      </c>
      <c r="B940" s="23" t="s">
        <v>2367</v>
      </c>
      <c r="C940" s="23" t="s">
        <v>1886</v>
      </c>
      <c r="D940" s="13" t="s">
        <v>7246</v>
      </c>
      <c r="E940" s="34">
        <v>3</v>
      </c>
      <c r="F940" s="34">
        <v>17265500</v>
      </c>
    </row>
    <row r="941" spans="1:6">
      <c r="A941" s="23">
        <v>2019</v>
      </c>
      <c r="B941" s="23" t="s">
        <v>2367</v>
      </c>
      <c r="C941" s="23" t="s">
        <v>1886</v>
      </c>
      <c r="D941" s="13" t="s">
        <v>7225</v>
      </c>
      <c r="E941" s="34">
        <v>3</v>
      </c>
      <c r="F941" s="34">
        <v>12145450</v>
      </c>
    </row>
    <row r="942" spans="1:6">
      <c r="A942" s="23">
        <v>2019</v>
      </c>
      <c r="B942" s="23" t="s">
        <v>2367</v>
      </c>
      <c r="C942" s="23" t="s">
        <v>1886</v>
      </c>
      <c r="D942" s="13" t="s">
        <v>7231</v>
      </c>
      <c r="E942" s="34">
        <v>1</v>
      </c>
      <c r="F942" s="34">
        <v>1837440</v>
      </c>
    </row>
    <row r="943" spans="1:6">
      <c r="A943" s="23">
        <v>2019</v>
      </c>
      <c r="B943" s="23" t="s">
        <v>2367</v>
      </c>
      <c r="C943" s="23" t="s">
        <v>1886</v>
      </c>
      <c r="D943" s="13" t="s">
        <v>7232</v>
      </c>
      <c r="E943" s="34">
        <v>4</v>
      </c>
      <c r="F943" s="34">
        <v>42299800</v>
      </c>
    </row>
    <row r="944" spans="1:6">
      <c r="A944" s="23">
        <v>2019</v>
      </c>
      <c r="B944" s="23" t="s">
        <v>2367</v>
      </c>
      <c r="C944" s="23" t="s">
        <v>1886</v>
      </c>
      <c r="D944" s="13" t="s">
        <v>7226</v>
      </c>
      <c r="E944" s="34">
        <v>160</v>
      </c>
      <c r="F944" s="34">
        <v>665146499</v>
      </c>
    </row>
    <row r="945" spans="1:6">
      <c r="A945" s="23">
        <v>2019</v>
      </c>
      <c r="B945" s="23" t="s">
        <v>2367</v>
      </c>
      <c r="C945" s="23" t="s">
        <v>1886</v>
      </c>
      <c r="D945" s="13" t="s">
        <v>7260</v>
      </c>
      <c r="E945" s="34">
        <v>1</v>
      </c>
      <c r="F945" s="34">
        <v>5428500</v>
      </c>
    </row>
    <row r="946" spans="1:6">
      <c r="A946" s="23">
        <v>2019</v>
      </c>
      <c r="B946" s="23" t="s">
        <v>2367</v>
      </c>
      <c r="C946" s="23" t="s">
        <v>1886</v>
      </c>
      <c r="D946" s="13" t="s">
        <v>7227</v>
      </c>
      <c r="E946" s="34">
        <v>12</v>
      </c>
      <c r="F946" s="34">
        <v>138597200</v>
      </c>
    </row>
    <row r="947" spans="1:6">
      <c r="A947" s="23">
        <v>2019</v>
      </c>
      <c r="B947" s="23" t="s">
        <v>2367</v>
      </c>
      <c r="C947" s="23" t="s">
        <v>1886</v>
      </c>
      <c r="D947" s="13" t="s">
        <v>7276</v>
      </c>
      <c r="E947" s="34">
        <v>4</v>
      </c>
      <c r="F947" s="34">
        <v>14243400</v>
      </c>
    </row>
    <row r="948" spans="1:6">
      <c r="A948" s="23">
        <v>2019</v>
      </c>
      <c r="B948" s="23" t="s">
        <v>2367</v>
      </c>
      <c r="C948" s="23" t="s">
        <v>1886</v>
      </c>
      <c r="D948" s="13" t="s">
        <v>7240</v>
      </c>
      <c r="E948" s="34">
        <v>2</v>
      </c>
      <c r="F948" s="34">
        <v>9000000</v>
      </c>
    </row>
    <row r="949" spans="1:6">
      <c r="A949" s="23">
        <v>2019</v>
      </c>
      <c r="B949" s="23" t="s">
        <v>2367</v>
      </c>
      <c r="C949" s="23" t="s">
        <v>1886</v>
      </c>
      <c r="D949" s="13" t="s">
        <v>7247</v>
      </c>
      <c r="E949" s="34">
        <v>5</v>
      </c>
      <c r="F949" s="34">
        <v>27588000</v>
      </c>
    </row>
    <row r="950" spans="1:6">
      <c r="A950" s="23">
        <v>2019</v>
      </c>
      <c r="B950" s="23" t="s">
        <v>2367</v>
      </c>
      <c r="C950" s="23" t="s">
        <v>1886</v>
      </c>
      <c r="D950" s="13" t="s">
        <v>7277</v>
      </c>
      <c r="E950" s="34">
        <v>1</v>
      </c>
      <c r="F950" s="34">
        <v>12614000</v>
      </c>
    </row>
    <row r="951" spans="1:6">
      <c r="A951" s="23">
        <v>2019</v>
      </c>
      <c r="B951" s="23" t="s">
        <v>2367</v>
      </c>
      <c r="C951" s="23" t="s">
        <v>1886</v>
      </c>
      <c r="D951" s="13" t="s">
        <v>7228</v>
      </c>
      <c r="E951" s="34">
        <v>46</v>
      </c>
      <c r="F951" s="34">
        <v>253822500</v>
      </c>
    </row>
    <row r="952" spans="1:6">
      <c r="A952" s="23">
        <v>2019</v>
      </c>
      <c r="B952" s="23" t="s">
        <v>2367</v>
      </c>
      <c r="C952" s="23" t="s">
        <v>1886</v>
      </c>
      <c r="D952" s="13" t="s">
        <v>7252</v>
      </c>
      <c r="E952" s="34">
        <v>4</v>
      </c>
      <c r="F952" s="34">
        <v>44365050</v>
      </c>
    </row>
    <row r="953" spans="1:6">
      <c r="A953" s="23">
        <v>2019</v>
      </c>
      <c r="B953" s="23" t="s">
        <v>2367</v>
      </c>
      <c r="C953" s="23" t="s">
        <v>1886</v>
      </c>
      <c r="D953" s="13" t="s">
        <v>7253</v>
      </c>
      <c r="E953" s="34">
        <v>2</v>
      </c>
      <c r="F953" s="34">
        <v>30078000</v>
      </c>
    </row>
    <row r="954" spans="1:6">
      <c r="A954" s="23">
        <v>2019</v>
      </c>
      <c r="B954" s="23" t="s">
        <v>2366</v>
      </c>
      <c r="C954" s="23" t="s">
        <v>514</v>
      </c>
      <c r="D954" s="13" t="s">
        <v>2120</v>
      </c>
      <c r="E954" s="34">
        <v>9</v>
      </c>
      <c r="F954" s="34">
        <v>57929250</v>
      </c>
    </row>
    <row r="955" spans="1:6">
      <c r="A955" s="23">
        <v>2019</v>
      </c>
      <c r="B955" s="23" t="s">
        <v>2366</v>
      </c>
      <c r="C955" s="23" t="s">
        <v>514</v>
      </c>
      <c r="D955" s="13" t="s">
        <v>2121</v>
      </c>
      <c r="E955" s="34">
        <v>1</v>
      </c>
      <c r="F955" s="34">
        <v>3731500</v>
      </c>
    </row>
    <row r="956" spans="1:6">
      <c r="A956" s="23">
        <v>2019</v>
      </c>
      <c r="B956" s="23" t="s">
        <v>2366</v>
      </c>
      <c r="C956" s="23" t="s">
        <v>514</v>
      </c>
      <c r="D956" s="13" t="s">
        <v>2122</v>
      </c>
      <c r="E956" s="34">
        <v>3</v>
      </c>
      <c r="F956" s="34">
        <v>6991500</v>
      </c>
    </row>
    <row r="957" spans="1:6">
      <c r="A957" s="23">
        <v>2019</v>
      </c>
      <c r="B957" s="23" t="s">
        <v>2366</v>
      </c>
      <c r="C957" s="23" t="s">
        <v>514</v>
      </c>
      <c r="D957" s="13" t="s">
        <v>493</v>
      </c>
      <c r="E957" s="34">
        <v>1</v>
      </c>
      <c r="F957" s="34">
        <v>8200000</v>
      </c>
    </row>
    <row r="958" spans="1:6">
      <c r="A958" s="23">
        <v>2019</v>
      </c>
      <c r="B958" s="23" t="s">
        <v>2366</v>
      </c>
      <c r="C958" s="23" t="s">
        <v>514</v>
      </c>
      <c r="D958" s="13" t="s">
        <v>3177</v>
      </c>
      <c r="E958" s="34">
        <v>1</v>
      </c>
      <c r="F958" s="34">
        <v>1580000</v>
      </c>
    </row>
    <row r="959" spans="1:6">
      <c r="A959" s="23">
        <v>2019</v>
      </c>
      <c r="B959" s="23" t="s">
        <v>2366</v>
      </c>
      <c r="C959" s="23" t="s">
        <v>514</v>
      </c>
      <c r="D959" s="13" t="s">
        <v>3178</v>
      </c>
      <c r="E959" s="34">
        <v>1</v>
      </c>
      <c r="F959" s="34">
        <v>7678850</v>
      </c>
    </row>
    <row r="960" spans="1:6">
      <c r="A960" s="23">
        <v>2019</v>
      </c>
      <c r="B960" s="23" t="s">
        <v>2366</v>
      </c>
      <c r="C960" s="23" t="s">
        <v>514</v>
      </c>
      <c r="D960" s="13" t="s">
        <v>3974</v>
      </c>
      <c r="E960" s="34">
        <v>1</v>
      </c>
      <c r="F960" s="34">
        <v>1278800</v>
      </c>
    </row>
    <row r="961" spans="1:6">
      <c r="A961" s="23">
        <v>2019</v>
      </c>
      <c r="B961" s="23" t="s">
        <v>2366</v>
      </c>
      <c r="C961" s="23" t="s">
        <v>514</v>
      </c>
      <c r="D961" s="13" t="s">
        <v>3192</v>
      </c>
      <c r="E961" s="34">
        <v>1</v>
      </c>
      <c r="F961" s="34">
        <v>2595600</v>
      </c>
    </row>
    <row r="962" spans="1:6">
      <c r="A962" s="23">
        <v>2019</v>
      </c>
      <c r="B962" s="23" t="s">
        <v>2366</v>
      </c>
      <c r="C962" s="23" t="s">
        <v>514</v>
      </c>
      <c r="D962" s="13" t="s">
        <v>2125</v>
      </c>
      <c r="E962" s="34">
        <v>3</v>
      </c>
      <c r="F962" s="34">
        <v>15711000</v>
      </c>
    </row>
    <row r="963" spans="1:6">
      <c r="A963" s="23">
        <v>2019</v>
      </c>
      <c r="B963" s="23" t="s">
        <v>2366</v>
      </c>
      <c r="C963" s="23" t="s">
        <v>514</v>
      </c>
      <c r="D963" s="13" t="s">
        <v>3193</v>
      </c>
      <c r="E963" s="34">
        <v>12</v>
      </c>
      <c r="F963" s="34">
        <v>19435400</v>
      </c>
    </row>
    <row r="964" spans="1:6">
      <c r="A964" s="23">
        <v>2019</v>
      </c>
      <c r="B964" s="23" t="s">
        <v>2366</v>
      </c>
      <c r="C964" s="23" t="s">
        <v>514</v>
      </c>
      <c r="D964" s="13" t="s">
        <v>3975</v>
      </c>
      <c r="E964" s="34">
        <v>14</v>
      </c>
      <c r="F964" s="34">
        <v>26883300</v>
      </c>
    </row>
    <row r="965" spans="1:6">
      <c r="A965" s="23">
        <v>2019</v>
      </c>
      <c r="B965" s="23" t="s">
        <v>2366</v>
      </c>
      <c r="C965" s="23" t="s">
        <v>514</v>
      </c>
      <c r="D965" s="13" t="s">
        <v>6855</v>
      </c>
      <c r="E965" s="34">
        <v>7</v>
      </c>
      <c r="F965" s="34">
        <v>11341200</v>
      </c>
    </row>
    <row r="966" spans="1:6">
      <c r="A966" s="23">
        <v>2019</v>
      </c>
      <c r="B966" s="23" t="s">
        <v>2366</v>
      </c>
      <c r="C966" s="23" t="s">
        <v>514</v>
      </c>
      <c r="D966" s="13" t="s">
        <v>7303</v>
      </c>
      <c r="E966" s="34">
        <v>14</v>
      </c>
      <c r="F966" s="34">
        <v>23038000</v>
      </c>
    </row>
    <row r="967" spans="1:6">
      <c r="A967" s="23">
        <v>2019</v>
      </c>
      <c r="B967" s="23" t="s">
        <v>2366</v>
      </c>
      <c r="C967" s="23" t="s">
        <v>514</v>
      </c>
      <c r="D967" s="13" t="s">
        <v>3976</v>
      </c>
      <c r="E967" s="34">
        <v>1</v>
      </c>
      <c r="F967" s="34">
        <v>2238900</v>
      </c>
    </row>
    <row r="968" spans="1:6">
      <c r="A968" s="23">
        <v>2019</v>
      </c>
      <c r="B968" s="23" t="s">
        <v>2366</v>
      </c>
      <c r="C968" s="23" t="s">
        <v>514</v>
      </c>
      <c r="D968" s="13" t="s">
        <v>6857</v>
      </c>
      <c r="E968" s="34">
        <v>9</v>
      </c>
      <c r="F968" s="34">
        <v>13580600</v>
      </c>
    </row>
    <row r="969" spans="1:6">
      <c r="A969" s="23">
        <v>2019</v>
      </c>
      <c r="B969" s="23" t="s">
        <v>2366</v>
      </c>
      <c r="C969" s="23" t="s">
        <v>514</v>
      </c>
      <c r="D969" s="13" t="s">
        <v>6858</v>
      </c>
      <c r="E969" s="34">
        <v>57</v>
      </c>
      <c r="F969" s="34">
        <v>96778900</v>
      </c>
    </row>
    <row r="970" spans="1:6">
      <c r="A970" s="23">
        <v>2019</v>
      </c>
      <c r="B970" s="23" t="s">
        <v>2366</v>
      </c>
      <c r="C970" s="23" t="s">
        <v>514</v>
      </c>
      <c r="D970" s="13" t="s">
        <v>6859</v>
      </c>
      <c r="E970" s="34">
        <v>1</v>
      </c>
      <c r="F970" s="34">
        <v>1660800</v>
      </c>
    </row>
    <row r="971" spans="1:6">
      <c r="A971" s="23">
        <v>2019</v>
      </c>
      <c r="B971" s="23" t="s">
        <v>2366</v>
      </c>
      <c r="C971" s="23" t="s">
        <v>514</v>
      </c>
      <c r="D971" s="13" t="s">
        <v>7305</v>
      </c>
      <c r="E971" s="34">
        <v>3</v>
      </c>
      <c r="F971" s="34">
        <v>7123500</v>
      </c>
    </row>
    <row r="972" spans="1:6">
      <c r="A972" s="23">
        <v>2019</v>
      </c>
      <c r="B972" s="23" t="s">
        <v>2366</v>
      </c>
      <c r="C972" s="23" t="s">
        <v>514</v>
      </c>
      <c r="D972" s="13" t="s">
        <v>3977</v>
      </c>
      <c r="E972" s="34">
        <v>4</v>
      </c>
      <c r="F972" s="34">
        <v>4670550</v>
      </c>
    </row>
    <row r="973" spans="1:6">
      <c r="A973" s="23">
        <v>2019</v>
      </c>
      <c r="B973" s="23" t="s">
        <v>2366</v>
      </c>
      <c r="C973" s="23" t="s">
        <v>514</v>
      </c>
      <c r="D973" s="13" t="s">
        <v>3978</v>
      </c>
      <c r="E973" s="34">
        <v>1</v>
      </c>
      <c r="F973" s="34">
        <v>6000000</v>
      </c>
    </row>
    <row r="974" spans="1:6">
      <c r="A974" s="23">
        <v>2019</v>
      </c>
      <c r="B974" s="23" t="s">
        <v>2366</v>
      </c>
      <c r="C974" s="23" t="s">
        <v>514</v>
      </c>
      <c r="D974" s="13" t="s">
        <v>2129</v>
      </c>
      <c r="E974" s="34">
        <v>47</v>
      </c>
      <c r="F974" s="34">
        <v>128279250</v>
      </c>
    </row>
    <row r="975" spans="1:6">
      <c r="A975" s="23">
        <v>2019</v>
      </c>
      <c r="B975" s="23" t="s">
        <v>2366</v>
      </c>
      <c r="C975" s="23" t="s">
        <v>514</v>
      </c>
      <c r="D975" s="13" t="s">
        <v>2130</v>
      </c>
      <c r="E975" s="34">
        <v>15</v>
      </c>
      <c r="F975" s="34">
        <v>76234250</v>
      </c>
    </row>
    <row r="976" spans="1:6">
      <c r="A976" s="23">
        <v>2019</v>
      </c>
      <c r="B976" s="23" t="s">
        <v>2366</v>
      </c>
      <c r="C976" s="23" t="s">
        <v>514</v>
      </c>
      <c r="D976" s="13" t="s">
        <v>3979</v>
      </c>
      <c r="E976" s="34">
        <v>2</v>
      </c>
      <c r="F976" s="34">
        <v>13286400</v>
      </c>
    </row>
    <row r="977" spans="1:6">
      <c r="A977" s="23">
        <v>2019</v>
      </c>
      <c r="B977" s="23" t="s">
        <v>2366</v>
      </c>
      <c r="C977" s="23" t="s">
        <v>514</v>
      </c>
      <c r="D977" s="13" t="s">
        <v>3972</v>
      </c>
      <c r="E977" s="34">
        <v>30</v>
      </c>
      <c r="F977" s="34">
        <v>71502250</v>
      </c>
    </row>
    <row r="978" spans="1:6">
      <c r="A978" s="23">
        <v>2019</v>
      </c>
      <c r="B978" s="23" t="s">
        <v>2366</v>
      </c>
      <c r="C978" s="23" t="s">
        <v>514</v>
      </c>
      <c r="D978" s="13" t="s">
        <v>3196</v>
      </c>
      <c r="E978" s="34">
        <v>2</v>
      </c>
      <c r="F978" s="34">
        <v>5903000</v>
      </c>
    </row>
    <row r="979" spans="1:6">
      <c r="A979" s="23">
        <v>2019</v>
      </c>
      <c r="B979" s="23" t="s">
        <v>2366</v>
      </c>
      <c r="C979" s="23" t="s">
        <v>514</v>
      </c>
      <c r="D979" s="13" t="s">
        <v>2132</v>
      </c>
      <c r="E979" s="34">
        <v>5</v>
      </c>
      <c r="F979" s="34">
        <v>42308800</v>
      </c>
    </row>
    <row r="980" spans="1:6">
      <c r="A980" s="23">
        <v>2019</v>
      </c>
      <c r="B980" s="23" t="s">
        <v>2366</v>
      </c>
      <c r="C980" s="23" t="s">
        <v>514</v>
      </c>
      <c r="D980" s="13" t="s">
        <v>5713</v>
      </c>
      <c r="E980" s="34">
        <v>2</v>
      </c>
      <c r="F980" s="34">
        <v>11361500</v>
      </c>
    </row>
    <row r="981" spans="1:6">
      <c r="A981" s="23">
        <v>2019</v>
      </c>
      <c r="B981" s="23" t="s">
        <v>2366</v>
      </c>
      <c r="C981" s="23" t="s">
        <v>514</v>
      </c>
      <c r="D981" s="13" t="s">
        <v>3186</v>
      </c>
      <c r="E981" s="34">
        <v>40</v>
      </c>
      <c r="F981" s="34">
        <v>93421000</v>
      </c>
    </row>
    <row r="982" spans="1:6">
      <c r="A982" s="23">
        <v>2019</v>
      </c>
      <c r="B982" s="23" t="s">
        <v>2366</v>
      </c>
      <c r="C982" s="23" t="s">
        <v>514</v>
      </c>
      <c r="D982" s="13" t="s">
        <v>2135</v>
      </c>
      <c r="E982" s="34">
        <v>5</v>
      </c>
      <c r="F982" s="34">
        <v>27010000</v>
      </c>
    </row>
    <row r="983" spans="1:6">
      <c r="A983" s="23">
        <v>2019</v>
      </c>
      <c r="B983" s="23" t="s">
        <v>2366</v>
      </c>
      <c r="C983" s="23" t="s">
        <v>514</v>
      </c>
      <c r="D983" s="13" t="s">
        <v>1967</v>
      </c>
      <c r="E983" s="34">
        <v>32</v>
      </c>
      <c r="F983" s="34">
        <v>182653875</v>
      </c>
    </row>
    <row r="984" spans="1:6">
      <c r="A984" s="23">
        <v>2019</v>
      </c>
      <c r="B984" s="23" t="s">
        <v>2366</v>
      </c>
      <c r="C984" s="23" t="s">
        <v>514</v>
      </c>
      <c r="D984" s="13" t="s">
        <v>7306</v>
      </c>
      <c r="E984" s="34">
        <v>91</v>
      </c>
      <c r="F984" s="34">
        <v>277126650</v>
      </c>
    </row>
    <row r="985" spans="1:6">
      <c r="A985" s="23">
        <v>2019</v>
      </c>
      <c r="B985" s="23" t="s">
        <v>2366</v>
      </c>
      <c r="C985" s="23" t="s">
        <v>514</v>
      </c>
      <c r="D985" s="13" t="s">
        <v>7307</v>
      </c>
      <c r="E985" s="34">
        <v>9</v>
      </c>
      <c r="F985" s="34">
        <v>29695700</v>
      </c>
    </row>
    <row r="986" spans="1:6">
      <c r="A986" s="23">
        <v>2019</v>
      </c>
      <c r="B986" s="23" t="s">
        <v>2366</v>
      </c>
      <c r="C986" s="23" t="s">
        <v>514</v>
      </c>
      <c r="D986" s="13" t="s">
        <v>6861</v>
      </c>
      <c r="E986" s="34">
        <v>22</v>
      </c>
      <c r="F986" s="34">
        <v>78528500</v>
      </c>
    </row>
    <row r="987" spans="1:6">
      <c r="A987" s="23">
        <v>2019</v>
      </c>
      <c r="B987" s="23" t="s">
        <v>2366</v>
      </c>
      <c r="C987" s="23" t="s">
        <v>514</v>
      </c>
      <c r="D987" s="13" t="s">
        <v>2137</v>
      </c>
      <c r="E987" s="34">
        <v>5</v>
      </c>
      <c r="F987" s="34">
        <v>14019200</v>
      </c>
    </row>
    <row r="988" spans="1:6">
      <c r="A988" s="23">
        <v>2019</v>
      </c>
      <c r="B988" s="23" t="s">
        <v>2366</v>
      </c>
      <c r="C988" s="23" t="s">
        <v>514</v>
      </c>
      <c r="D988" s="13" t="s">
        <v>2138</v>
      </c>
      <c r="E988" s="34">
        <v>1</v>
      </c>
      <c r="F988" s="34">
        <v>1636750</v>
      </c>
    </row>
    <row r="989" spans="1:6">
      <c r="A989" s="23">
        <v>2019</v>
      </c>
      <c r="B989" s="23" t="s">
        <v>2366</v>
      </c>
      <c r="C989" s="23" t="s">
        <v>514</v>
      </c>
      <c r="D989" s="13" t="s">
        <v>3187</v>
      </c>
      <c r="E989" s="34">
        <v>1</v>
      </c>
      <c r="F989" s="34">
        <v>2954000</v>
      </c>
    </row>
    <row r="990" spans="1:6">
      <c r="A990" s="23">
        <v>2019</v>
      </c>
      <c r="B990" s="23" t="s">
        <v>2366</v>
      </c>
      <c r="C990" s="23" t="s">
        <v>514</v>
      </c>
      <c r="D990" s="13" t="s">
        <v>3980</v>
      </c>
      <c r="E990" s="34">
        <v>7</v>
      </c>
      <c r="F990" s="34">
        <v>20678000</v>
      </c>
    </row>
    <row r="991" spans="1:6">
      <c r="A991" s="23">
        <v>2019</v>
      </c>
      <c r="B991" s="23" t="s">
        <v>2366</v>
      </c>
      <c r="C991" s="23" t="s">
        <v>514</v>
      </c>
      <c r="D991" s="13" t="s">
        <v>2146</v>
      </c>
      <c r="E991" s="34">
        <v>2</v>
      </c>
      <c r="F991" s="34">
        <v>4939000</v>
      </c>
    </row>
    <row r="992" spans="1:6">
      <c r="A992" s="23">
        <v>2019</v>
      </c>
      <c r="B992" s="23" t="s">
        <v>2366</v>
      </c>
      <c r="C992" s="23" t="s">
        <v>514</v>
      </c>
      <c r="D992" s="13" t="s">
        <v>3188</v>
      </c>
      <c r="E992" s="34">
        <v>2</v>
      </c>
      <c r="F992" s="34">
        <v>16481550</v>
      </c>
    </row>
    <row r="993" spans="1:6">
      <c r="A993" s="23">
        <v>2019</v>
      </c>
      <c r="B993" s="23" t="s">
        <v>2366</v>
      </c>
      <c r="C993" s="23" t="s">
        <v>514</v>
      </c>
      <c r="D993" s="13" t="s">
        <v>3189</v>
      </c>
      <c r="E993" s="34">
        <v>69</v>
      </c>
      <c r="F993" s="34">
        <v>152848413</v>
      </c>
    </row>
    <row r="994" spans="1:6">
      <c r="A994" s="23">
        <v>2019</v>
      </c>
      <c r="B994" s="23" t="s">
        <v>2366</v>
      </c>
      <c r="C994" s="23" t="s">
        <v>514</v>
      </c>
      <c r="D994" s="13" t="s">
        <v>3982</v>
      </c>
      <c r="E994" s="34">
        <v>1</v>
      </c>
      <c r="F994" s="34">
        <v>4705800</v>
      </c>
    </row>
    <row r="995" spans="1:6">
      <c r="A995" s="23">
        <v>2019</v>
      </c>
      <c r="B995" s="23" t="s">
        <v>2366</v>
      </c>
      <c r="C995" s="23" t="s">
        <v>514</v>
      </c>
      <c r="D995" s="13" t="s">
        <v>3983</v>
      </c>
      <c r="E995" s="34">
        <v>2</v>
      </c>
      <c r="F995" s="34">
        <v>5953800</v>
      </c>
    </row>
    <row r="996" spans="1:6">
      <c r="A996" s="23">
        <v>2019</v>
      </c>
      <c r="B996" s="23" t="s">
        <v>2366</v>
      </c>
      <c r="C996" s="23" t="s">
        <v>514</v>
      </c>
      <c r="D996" s="13" t="s">
        <v>1926</v>
      </c>
      <c r="E996" s="34">
        <v>2</v>
      </c>
      <c r="F996" s="34">
        <v>9807100</v>
      </c>
    </row>
    <row r="997" spans="1:6">
      <c r="A997" s="23">
        <v>2019</v>
      </c>
      <c r="B997" s="23" t="s">
        <v>2366</v>
      </c>
      <c r="C997" s="23" t="s">
        <v>514</v>
      </c>
      <c r="D997" s="13" t="s">
        <v>7308</v>
      </c>
      <c r="E997" s="34">
        <v>13</v>
      </c>
      <c r="F997" s="34">
        <v>37479323</v>
      </c>
    </row>
    <row r="998" spans="1:6">
      <c r="A998" s="23">
        <v>2019</v>
      </c>
      <c r="B998" s="23" t="s">
        <v>2366</v>
      </c>
      <c r="C998" s="23" t="s">
        <v>514</v>
      </c>
      <c r="D998" s="13" t="s">
        <v>2142</v>
      </c>
      <c r="E998" s="34">
        <v>1</v>
      </c>
      <c r="F998" s="34">
        <v>3815500</v>
      </c>
    </row>
    <row r="999" spans="1:6">
      <c r="A999" s="23">
        <v>2019</v>
      </c>
      <c r="B999" s="23" t="s">
        <v>2366</v>
      </c>
      <c r="C999" s="23" t="s">
        <v>514</v>
      </c>
      <c r="D999" s="13" t="s">
        <v>7309</v>
      </c>
      <c r="E999" s="34">
        <v>1</v>
      </c>
      <c r="F999" s="34">
        <v>5908000</v>
      </c>
    </row>
    <row r="1000" spans="1:6">
      <c r="A1000" s="23">
        <v>2019</v>
      </c>
      <c r="B1000" s="23" t="s">
        <v>2366</v>
      </c>
      <c r="C1000" s="23" t="s">
        <v>514</v>
      </c>
      <c r="D1000" s="13" t="s">
        <v>3981</v>
      </c>
      <c r="E1000" s="34">
        <v>2</v>
      </c>
      <c r="F1000" s="34">
        <v>5732302</v>
      </c>
    </row>
    <row r="1001" spans="1:6">
      <c r="A1001" s="23">
        <v>2019</v>
      </c>
      <c r="B1001" s="23" t="s">
        <v>2366</v>
      </c>
      <c r="C1001" s="23" t="s">
        <v>514</v>
      </c>
      <c r="D1001" s="13" t="s">
        <v>2144</v>
      </c>
      <c r="E1001" s="34">
        <v>3</v>
      </c>
      <c r="F1001" s="34">
        <v>21341000</v>
      </c>
    </row>
    <row r="1002" spans="1:6">
      <c r="A1002" s="23">
        <v>2019</v>
      </c>
      <c r="B1002" s="23" t="s">
        <v>2366</v>
      </c>
      <c r="C1002" s="23" t="s">
        <v>514</v>
      </c>
      <c r="D1002" s="13" t="s">
        <v>288</v>
      </c>
      <c r="E1002" s="34">
        <v>2</v>
      </c>
      <c r="F1002" s="34">
        <v>7871000</v>
      </c>
    </row>
    <row r="1003" spans="1:6">
      <c r="A1003" s="23">
        <v>2019</v>
      </c>
      <c r="B1003" s="23" t="s">
        <v>2367</v>
      </c>
      <c r="C1003" s="23" t="s">
        <v>514</v>
      </c>
      <c r="D1003" s="13" t="s">
        <v>2120</v>
      </c>
      <c r="E1003" s="34">
        <v>7</v>
      </c>
      <c r="F1003" s="34">
        <v>50315250</v>
      </c>
    </row>
    <row r="1004" spans="1:6">
      <c r="A1004" s="23">
        <v>2019</v>
      </c>
      <c r="B1004" s="23" t="s">
        <v>2367</v>
      </c>
      <c r="C1004" s="23" t="s">
        <v>514</v>
      </c>
      <c r="D1004" s="13" t="s">
        <v>7317</v>
      </c>
      <c r="E1004" s="34">
        <v>1</v>
      </c>
      <c r="F1004" s="34">
        <v>15686000</v>
      </c>
    </row>
    <row r="1005" spans="1:6">
      <c r="A1005" s="23">
        <v>2019</v>
      </c>
      <c r="B1005" s="23" t="s">
        <v>2367</v>
      </c>
      <c r="C1005" s="23" t="s">
        <v>514</v>
      </c>
      <c r="D1005" s="13" t="s">
        <v>2122</v>
      </c>
      <c r="E1005" s="34">
        <v>5</v>
      </c>
      <c r="F1005" s="34">
        <v>11652500</v>
      </c>
    </row>
    <row r="1006" spans="1:6">
      <c r="A1006" s="23">
        <v>2019</v>
      </c>
      <c r="B1006" s="23" t="s">
        <v>2367</v>
      </c>
      <c r="C1006" s="23" t="s">
        <v>514</v>
      </c>
      <c r="D1006" s="13" t="s">
        <v>3178</v>
      </c>
      <c r="E1006" s="34">
        <v>1</v>
      </c>
      <c r="F1006" s="34">
        <v>7678850</v>
      </c>
    </row>
    <row r="1007" spans="1:6">
      <c r="A1007" s="23">
        <v>2019</v>
      </c>
      <c r="B1007" s="23" t="s">
        <v>2367</v>
      </c>
      <c r="C1007" s="23" t="s">
        <v>514</v>
      </c>
      <c r="D1007" s="13" t="s">
        <v>3974</v>
      </c>
      <c r="E1007" s="34">
        <v>4</v>
      </c>
      <c r="F1007" s="34">
        <v>6632800</v>
      </c>
    </row>
    <row r="1008" spans="1:6">
      <c r="A1008" s="23">
        <v>2019</v>
      </c>
      <c r="B1008" s="23" t="s">
        <v>2367</v>
      </c>
      <c r="C1008" s="23" t="s">
        <v>514</v>
      </c>
      <c r="D1008" s="13" t="s">
        <v>3192</v>
      </c>
      <c r="E1008" s="34">
        <v>1</v>
      </c>
      <c r="F1008" s="34">
        <v>2595600</v>
      </c>
    </row>
    <row r="1009" spans="1:6">
      <c r="A1009" s="23">
        <v>2019</v>
      </c>
      <c r="B1009" s="23" t="s">
        <v>2367</v>
      </c>
      <c r="C1009" s="23" t="s">
        <v>514</v>
      </c>
      <c r="D1009" s="13" t="s">
        <v>2125</v>
      </c>
      <c r="E1009" s="34">
        <v>2</v>
      </c>
      <c r="F1009" s="34">
        <v>9483000</v>
      </c>
    </row>
    <row r="1010" spans="1:6">
      <c r="A1010" s="23">
        <v>2019</v>
      </c>
      <c r="B1010" s="23" t="s">
        <v>2367</v>
      </c>
      <c r="C1010" s="23" t="s">
        <v>514</v>
      </c>
      <c r="D1010" s="13" t="s">
        <v>3193</v>
      </c>
      <c r="E1010" s="34">
        <v>17</v>
      </c>
      <c r="F1010" s="34">
        <v>27560400</v>
      </c>
    </row>
    <row r="1011" spans="1:6">
      <c r="A1011" s="23">
        <v>2019</v>
      </c>
      <c r="B1011" s="23" t="s">
        <v>2367</v>
      </c>
      <c r="C1011" s="23" t="s">
        <v>514</v>
      </c>
      <c r="D1011" s="13" t="s">
        <v>6854</v>
      </c>
      <c r="E1011" s="34">
        <v>3</v>
      </c>
      <c r="F1011" s="34">
        <v>3610650</v>
      </c>
    </row>
    <row r="1012" spans="1:6">
      <c r="A1012" s="23">
        <v>2019</v>
      </c>
      <c r="B1012" s="23" t="s">
        <v>2367</v>
      </c>
      <c r="C1012" s="23" t="s">
        <v>514</v>
      </c>
      <c r="D1012" s="13" t="s">
        <v>3975</v>
      </c>
      <c r="E1012" s="34">
        <v>17</v>
      </c>
      <c r="F1012" s="34">
        <v>27794200</v>
      </c>
    </row>
    <row r="1013" spans="1:6">
      <c r="A1013" s="23">
        <v>2019</v>
      </c>
      <c r="B1013" s="23" t="s">
        <v>2367</v>
      </c>
      <c r="C1013" s="23" t="s">
        <v>514</v>
      </c>
      <c r="D1013" s="13" t="s">
        <v>6855</v>
      </c>
      <c r="E1013" s="34">
        <v>13</v>
      </c>
      <c r="F1013" s="34">
        <v>21599900</v>
      </c>
    </row>
    <row r="1014" spans="1:6">
      <c r="A1014" s="23">
        <v>2019</v>
      </c>
      <c r="B1014" s="23" t="s">
        <v>2367</v>
      </c>
      <c r="C1014" s="23" t="s">
        <v>514</v>
      </c>
      <c r="D1014" s="13" t="s">
        <v>7303</v>
      </c>
      <c r="E1014" s="34">
        <v>19</v>
      </c>
      <c r="F1014" s="34">
        <v>31608000</v>
      </c>
    </row>
    <row r="1015" spans="1:6">
      <c r="A1015" s="23">
        <v>2019</v>
      </c>
      <c r="B1015" s="23" t="s">
        <v>2367</v>
      </c>
      <c r="C1015" s="23" t="s">
        <v>514</v>
      </c>
      <c r="D1015" s="13" t="s">
        <v>3976</v>
      </c>
      <c r="E1015" s="34">
        <v>2</v>
      </c>
      <c r="F1015" s="34">
        <v>4477800</v>
      </c>
    </row>
    <row r="1016" spans="1:6">
      <c r="A1016" s="23">
        <v>2019</v>
      </c>
      <c r="B1016" s="23" t="s">
        <v>2367</v>
      </c>
      <c r="C1016" s="23" t="s">
        <v>514</v>
      </c>
      <c r="D1016" s="13" t="s">
        <v>6857</v>
      </c>
      <c r="E1016" s="34">
        <v>10</v>
      </c>
      <c r="F1016" s="34">
        <v>16631500</v>
      </c>
    </row>
    <row r="1017" spans="1:6">
      <c r="A1017" s="23">
        <v>2019</v>
      </c>
      <c r="B1017" s="23" t="s">
        <v>2367</v>
      </c>
      <c r="C1017" s="23" t="s">
        <v>514</v>
      </c>
      <c r="D1017" s="13" t="s">
        <v>7304</v>
      </c>
      <c r="E1017" s="34">
        <v>1</v>
      </c>
      <c r="F1017" s="34">
        <v>1984600</v>
      </c>
    </row>
    <row r="1018" spans="1:6">
      <c r="A1018" s="23">
        <v>2019</v>
      </c>
      <c r="B1018" s="23" t="s">
        <v>2367</v>
      </c>
      <c r="C1018" s="23" t="s">
        <v>514</v>
      </c>
      <c r="D1018" s="13" t="s">
        <v>6858</v>
      </c>
      <c r="E1018" s="34">
        <v>69</v>
      </c>
      <c r="F1018" s="34">
        <v>112013200</v>
      </c>
    </row>
    <row r="1019" spans="1:6">
      <c r="A1019" s="23">
        <v>2019</v>
      </c>
      <c r="B1019" s="23" t="s">
        <v>2367</v>
      </c>
      <c r="C1019" s="23" t="s">
        <v>514</v>
      </c>
      <c r="D1019" s="13" t="s">
        <v>6860</v>
      </c>
      <c r="E1019" s="34">
        <v>1</v>
      </c>
      <c r="F1019" s="34">
        <v>1278800</v>
      </c>
    </row>
    <row r="1020" spans="1:6">
      <c r="A1020" s="23">
        <v>2019</v>
      </c>
      <c r="B1020" s="23" t="s">
        <v>2367</v>
      </c>
      <c r="C1020" s="23" t="s">
        <v>514</v>
      </c>
      <c r="D1020" s="13" t="s">
        <v>7305</v>
      </c>
      <c r="E1020" s="34">
        <v>2</v>
      </c>
      <c r="F1020" s="34">
        <v>4698600</v>
      </c>
    </row>
    <row r="1021" spans="1:6">
      <c r="A1021" s="23">
        <v>2019</v>
      </c>
      <c r="B1021" s="23" t="s">
        <v>2367</v>
      </c>
      <c r="C1021" s="23" t="s">
        <v>514</v>
      </c>
      <c r="D1021" s="13" t="s">
        <v>3978</v>
      </c>
      <c r="E1021" s="34">
        <v>1</v>
      </c>
      <c r="F1021" s="34">
        <v>6000000</v>
      </c>
    </row>
    <row r="1022" spans="1:6">
      <c r="A1022" s="23">
        <v>2019</v>
      </c>
      <c r="B1022" s="23" t="s">
        <v>2367</v>
      </c>
      <c r="C1022" s="23" t="s">
        <v>514</v>
      </c>
      <c r="D1022" s="13" t="s">
        <v>2129</v>
      </c>
      <c r="E1022" s="34">
        <v>49</v>
      </c>
      <c r="F1022" s="34">
        <v>134928750</v>
      </c>
    </row>
    <row r="1023" spans="1:6">
      <c r="A1023" s="23">
        <v>2019</v>
      </c>
      <c r="B1023" s="23" t="s">
        <v>2367</v>
      </c>
      <c r="C1023" s="23" t="s">
        <v>514</v>
      </c>
      <c r="D1023" s="13" t="s">
        <v>2130</v>
      </c>
      <c r="E1023" s="34">
        <v>13</v>
      </c>
      <c r="F1023" s="34">
        <v>64729750</v>
      </c>
    </row>
    <row r="1024" spans="1:6">
      <c r="A1024" s="23">
        <v>2019</v>
      </c>
      <c r="B1024" s="23" t="s">
        <v>2367</v>
      </c>
      <c r="C1024" s="23" t="s">
        <v>514</v>
      </c>
      <c r="D1024" s="13" t="s">
        <v>3979</v>
      </c>
      <c r="E1024" s="34">
        <v>1</v>
      </c>
      <c r="F1024" s="34">
        <v>6643200</v>
      </c>
    </row>
    <row r="1025" spans="1:6">
      <c r="A1025" s="23">
        <v>2019</v>
      </c>
      <c r="B1025" s="23" t="s">
        <v>2367</v>
      </c>
      <c r="C1025" s="23" t="s">
        <v>514</v>
      </c>
      <c r="D1025" s="13" t="s">
        <v>3972</v>
      </c>
      <c r="E1025" s="34">
        <v>40</v>
      </c>
      <c r="F1025" s="34">
        <v>90382500</v>
      </c>
    </row>
    <row r="1026" spans="1:6">
      <c r="A1026" s="23">
        <v>2019</v>
      </c>
      <c r="B1026" s="23" t="s">
        <v>2367</v>
      </c>
      <c r="C1026" s="23" t="s">
        <v>514</v>
      </c>
      <c r="D1026" s="13" t="s">
        <v>3196</v>
      </c>
      <c r="E1026" s="34">
        <v>1</v>
      </c>
      <c r="F1026" s="34">
        <v>3935500</v>
      </c>
    </row>
    <row r="1027" spans="1:6">
      <c r="A1027" s="23">
        <v>2019</v>
      </c>
      <c r="B1027" s="23" t="s">
        <v>2367</v>
      </c>
      <c r="C1027" s="23" t="s">
        <v>514</v>
      </c>
      <c r="D1027" s="13" t="s">
        <v>2132</v>
      </c>
      <c r="E1027" s="34">
        <v>5</v>
      </c>
      <c r="F1027" s="34">
        <v>45213400</v>
      </c>
    </row>
    <row r="1028" spans="1:6">
      <c r="A1028" s="23">
        <v>2019</v>
      </c>
      <c r="B1028" s="23" t="s">
        <v>2367</v>
      </c>
      <c r="C1028" s="23" t="s">
        <v>514</v>
      </c>
      <c r="D1028" s="13" t="s">
        <v>5713</v>
      </c>
      <c r="E1028" s="34">
        <v>5</v>
      </c>
      <c r="F1028" s="34">
        <v>21478100</v>
      </c>
    </row>
    <row r="1029" spans="1:6">
      <c r="A1029" s="23">
        <v>2019</v>
      </c>
      <c r="B1029" s="23" t="s">
        <v>2367</v>
      </c>
      <c r="C1029" s="23" t="s">
        <v>514</v>
      </c>
      <c r="D1029" s="13" t="s">
        <v>3186</v>
      </c>
      <c r="E1029" s="34">
        <v>26</v>
      </c>
      <c r="F1029" s="34">
        <v>65412500</v>
      </c>
    </row>
    <row r="1030" spans="1:6">
      <c r="A1030" s="23">
        <v>2019</v>
      </c>
      <c r="B1030" s="23" t="s">
        <v>2367</v>
      </c>
      <c r="C1030" s="23" t="s">
        <v>514</v>
      </c>
      <c r="D1030" s="13" t="s">
        <v>2135</v>
      </c>
      <c r="E1030" s="34">
        <v>5</v>
      </c>
      <c r="F1030" s="34">
        <v>27010000</v>
      </c>
    </row>
    <row r="1031" spans="1:6">
      <c r="A1031" s="23">
        <v>2019</v>
      </c>
      <c r="B1031" s="23" t="s">
        <v>2367</v>
      </c>
      <c r="C1031" s="23" t="s">
        <v>514</v>
      </c>
      <c r="D1031" s="13" t="s">
        <v>1967</v>
      </c>
      <c r="E1031" s="34">
        <v>19</v>
      </c>
      <c r="F1031" s="34">
        <v>108824250</v>
      </c>
    </row>
    <row r="1032" spans="1:6">
      <c r="A1032" s="23">
        <v>2019</v>
      </c>
      <c r="B1032" s="23" t="s">
        <v>2367</v>
      </c>
      <c r="C1032" s="23" t="s">
        <v>514</v>
      </c>
      <c r="D1032" s="13" t="s">
        <v>7306</v>
      </c>
      <c r="E1032" s="34">
        <v>143</v>
      </c>
      <c r="F1032" s="34">
        <v>538175600</v>
      </c>
    </row>
    <row r="1033" spans="1:6">
      <c r="A1033" s="23">
        <v>2019</v>
      </c>
      <c r="B1033" s="23" t="s">
        <v>2367</v>
      </c>
      <c r="C1033" s="23" t="s">
        <v>514</v>
      </c>
      <c r="D1033" s="13" t="s">
        <v>7307</v>
      </c>
      <c r="E1033" s="34">
        <v>17</v>
      </c>
      <c r="F1033" s="34">
        <v>95120300</v>
      </c>
    </row>
    <row r="1034" spans="1:6">
      <c r="A1034" s="23">
        <v>2019</v>
      </c>
      <c r="B1034" s="23" t="s">
        <v>2367</v>
      </c>
      <c r="C1034" s="23" t="s">
        <v>514</v>
      </c>
      <c r="D1034" s="13" t="s">
        <v>6861</v>
      </c>
      <c r="E1034" s="34">
        <v>34</v>
      </c>
      <c r="F1034" s="34">
        <v>148209650.84999999</v>
      </c>
    </row>
    <row r="1035" spans="1:6">
      <c r="A1035" s="23">
        <v>2019</v>
      </c>
      <c r="B1035" s="23" t="s">
        <v>2367</v>
      </c>
      <c r="C1035" s="23" t="s">
        <v>514</v>
      </c>
      <c r="D1035" s="13" t="s">
        <v>2137</v>
      </c>
      <c r="E1035" s="34">
        <v>1</v>
      </c>
      <c r="F1035" s="34">
        <v>1535200</v>
      </c>
    </row>
    <row r="1036" spans="1:6">
      <c r="A1036" s="23">
        <v>2019</v>
      </c>
      <c r="B1036" s="23" t="s">
        <v>2367</v>
      </c>
      <c r="C1036" s="23" t="s">
        <v>514</v>
      </c>
      <c r="D1036" s="13" t="s">
        <v>2145</v>
      </c>
      <c r="E1036" s="34">
        <v>21</v>
      </c>
      <c r="F1036" s="34">
        <v>84572050</v>
      </c>
    </row>
    <row r="1037" spans="1:6">
      <c r="A1037" s="23">
        <v>2019</v>
      </c>
      <c r="B1037" s="23" t="s">
        <v>2367</v>
      </c>
      <c r="C1037" s="23" t="s">
        <v>514</v>
      </c>
      <c r="D1037" s="13" t="s">
        <v>3187</v>
      </c>
      <c r="E1037" s="34">
        <v>1</v>
      </c>
      <c r="F1037" s="34">
        <v>2954000</v>
      </c>
    </row>
    <row r="1038" spans="1:6">
      <c r="A1038" s="23">
        <v>2019</v>
      </c>
      <c r="B1038" s="23" t="s">
        <v>2367</v>
      </c>
      <c r="C1038" s="23" t="s">
        <v>514</v>
      </c>
      <c r="D1038" s="13" t="s">
        <v>3980</v>
      </c>
      <c r="E1038" s="34">
        <v>10</v>
      </c>
      <c r="F1038" s="34">
        <v>29540000</v>
      </c>
    </row>
    <row r="1039" spans="1:6">
      <c r="A1039" s="23">
        <v>2019</v>
      </c>
      <c r="B1039" s="23" t="s">
        <v>2367</v>
      </c>
      <c r="C1039" s="23" t="s">
        <v>514</v>
      </c>
      <c r="D1039" s="13" t="s">
        <v>2146</v>
      </c>
      <c r="E1039" s="34">
        <v>2</v>
      </c>
      <c r="F1039" s="34">
        <v>4939000</v>
      </c>
    </row>
    <row r="1040" spans="1:6">
      <c r="A1040" s="23">
        <v>2019</v>
      </c>
      <c r="B1040" s="23" t="s">
        <v>2367</v>
      </c>
      <c r="C1040" s="23" t="s">
        <v>514</v>
      </c>
      <c r="D1040" s="13" t="s">
        <v>3188</v>
      </c>
      <c r="E1040" s="34">
        <v>2</v>
      </c>
      <c r="F1040" s="34">
        <v>16481550</v>
      </c>
    </row>
    <row r="1041" spans="1:6">
      <c r="A1041" s="23">
        <v>2019</v>
      </c>
      <c r="B1041" s="23" t="s">
        <v>2367</v>
      </c>
      <c r="C1041" s="23" t="s">
        <v>514</v>
      </c>
      <c r="D1041" s="13" t="s">
        <v>3189</v>
      </c>
      <c r="E1041" s="34">
        <v>96</v>
      </c>
      <c r="F1041" s="34">
        <v>213217200</v>
      </c>
    </row>
    <row r="1042" spans="1:6">
      <c r="A1042" s="23">
        <v>2019</v>
      </c>
      <c r="B1042" s="23" t="s">
        <v>2367</v>
      </c>
      <c r="C1042" s="23" t="s">
        <v>514</v>
      </c>
      <c r="D1042" s="13" t="s">
        <v>3982</v>
      </c>
      <c r="E1042" s="34">
        <v>1</v>
      </c>
      <c r="F1042" s="34">
        <v>4705800</v>
      </c>
    </row>
    <row r="1043" spans="1:6">
      <c r="A1043" s="23">
        <v>2019</v>
      </c>
      <c r="B1043" s="23" t="s">
        <v>2367</v>
      </c>
      <c r="C1043" s="23" t="s">
        <v>514</v>
      </c>
      <c r="D1043" s="13" t="s">
        <v>3983</v>
      </c>
      <c r="E1043" s="34">
        <v>5</v>
      </c>
      <c r="F1043" s="34">
        <v>14884500</v>
      </c>
    </row>
    <row r="1044" spans="1:6">
      <c r="A1044" s="23">
        <v>2019</v>
      </c>
      <c r="B1044" s="23" t="s">
        <v>2367</v>
      </c>
      <c r="C1044" s="23" t="s">
        <v>514</v>
      </c>
      <c r="D1044" s="13" t="s">
        <v>7308</v>
      </c>
      <c r="E1044" s="34">
        <v>1</v>
      </c>
      <c r="F1044" s="34">
        <v>6780000</v>
      </c>
    </row>
    <row r="1045" spans="1:6">
      <c r="A1045" s="23">
        <v>2019</v>
      </c>
      <c r="B1045" s="23" t="s">
        <v>2367</v>
      </c>
      <c r="C1045" s="23" t="s">
        <v>514</v>
      </c>
      <c r="D1045" s="13" t="s">
        <v>2142</v>
      </c>
      <c r="E1045" s="34">
        <v>1</v>
      </c>
      <c r="F1045" s="34">
        <v>3815500</v>
      </c>
    </row>
    <row r="1046" spans="1:6">
      <c r="A1046" s="23">
        <v>2019</v>
      </c>
      <c r="B1046" s="23" t="s">
        <v>2367</v>
      </c>
      <c r="C1046" s="23" t="s">
        <v>514</v>
      </c>
      <c r="D1046" s="13" t="s">
        <v>7309</v>
      </c>
      <c r="E1046" s="34">
        <v>1</v>
      </c>
      <c r="F1046" s="34">
        <v>5908000</v>
      </c>
    </row>
    <row r="1047" spans="1:6">
      <c r="A1047" s="23">
        <v>2020</v>
      </c>
      <c r="B1047" s="23" t="s">
        <v>2366</v>
      </c>
      <c r="C1047" s="23" t="s">
        <v>1886</v>
      </c>
      <c r="D1047" s="13" t="s">
        <v>7261</v>
      </c>
      <c r="E1047" s="34">
        <v>4</v>
      </c>
      <c r="F1047" s="34">
        <v>7403600</v>
      </c>
    </row>
    <row r="1048" spans="1:6">
      <c r="A1048" s="23">
        <v>2020</v>
      </c>
      <c r="B1048" s="23" t="s">
        <v>2366</v>
      </c>
      <c r="C1048" s="23" t="s">
        <v>1886</v>
      </c>
      <c r="D1048" s="13" t="s">
        <v>7254</v>
      </c>
      <c r="E1048" s="34">
        <v>18</v>
      </c>
      <c r="F1048" s="34">
        <v>65058100</v>
      </c>
    </row>
    <row r="1049" spans="1:6">
      <c r="A1049" s="23">
        <v>2020</v>
      </c>
      <c r="B1049" s="23" t="s">
        <v>2366</v>
      </c>
      <c r="C1049" s="23" t="s">
        <v>1886</v>
      </c>
      <c r="D1049" s="13" t="s">
        <v>7205</v>
      </c>
      <c r="E1049" s="34">
        <v>59</v>
      </c>
      <c r="F1049" s="34">
        <v>240268250</v>
      </c>
    </row>
    <row r="1050" spans="1:6">
      <c r="A1050" s="23">
        <v>2020</v>
      </c>
      <c r="B1050" s="23" t="s">
        <v>2366</v>
      </c>
      <c r="C1050" s="23" t="s">
        <v>1886</v>
      </c>
      <c r="D1050" s="13" t="s">
        <v>7268</v>
      </c>
      <c r="E1050" s="34">
        <v>81</v>
      </c>
      <c r="F1050" s="34">
        <v>398292000</v>
      </c>
    </row>
    <row r="1051" spans="1:6">
      <c r="A1051" s="23">
        <v>2020</v>
      </c>
      <c r="B1051" s="23" t="s">
        <v>2366</v>
      </c>
      <c r="C1051" s="23" t="s">
        <v>1886</v>
      </c>
      <c r="D1051" s="13" t="s">
        <v>7206</v>
      </c>
      <c r="E1051" s="34">
        <v>46</v>
      </c>
      <c r="F1051" s="34">
        <v>510940000</v>
      </c>
    </row>
    <row r="1052" spans="1:6">
      <c r="A1052" s="23">
        <v>2020</v>
      </c>
      <c r="B1052" s="23" t="s">
        <v>2366</v>
      </c>
      <c r="C1052" s="23" t="s">
        <v>1886</v>
      </c>
      <c r="D1052" s="13" t="s">
        <v>7207</v>
      </c>
      <c r="E1052" s="34">
        <v>95</v>
      </c>
      <c r="F1052" s="34">
        <v>1297730400</v>
      </c>
    </row>
    <row r="1053" spans="1:6">
      <c r="A1053" s="23">
        <v>2020</v>
      </c>
      <c r="B1053" s="23" t="s">
        <v>2366</v>
      </c>
      <c r="C1053" s="23" t="s">
        <v>1886</v>
      </c>
      <c r="D1053" s="13" t="s">
        <v>7208</v>
      </c>
      <c r="E1053" s="34">
        <v>10</v>
      </c>
      <c r="F1053" s="34">
        <v>93659200</v>
      </c>
    </row>
    <row r="1054" spans="1:6">
      <c r="A1054" s="23">
        <v>2020</v>
      </c>
      <c r="B1054" s="23" t="s">
        <v>2366</v>
      </c>
      <c r="C1054" s="23" t="s">
        <v>1886</v>
      </c>
      <c r="D1054" s="13" t="s">
        <v>7209</v>
      </c>
      <c r="E1054" s="34">
        <v>2</v>
      </c>
      <c r="F1054" s="34">
        <v>12129000</v>
      </c>
    </row>
    <row r="1055" spans="1:6">
      <c r="A1055" s="23">
        <v>2020</v>
      </c>
      <c r="B1055" s="23" t="s">
        <v>2366</v>
      </c>
      <c r="C1055" s="23" t="s">
        <v>1886</v>
      </c>
      <c r="D1055" s="13" t="s">
        <v>7272</v>
      </c>
      <c r="E1055" s="34">
        <v>5</v>
      </c>
      <c r="F1055" s="34">
        <v>14730000</v>
      </c>
    </row>
    <row r="1056" spans="1:6">
      <c r="A1056" s="23">
        <v>2020</v>
      </c>
      <c r="B1056" s="23" t="s">
        <v>2366</v>
      </c>
      <c r="C1056" s="23" t="s">
        <v>1886</v>
      </c>
      <c r="D1056" s="13" t="s">
        <v>7273</v>
      </c>
      <c r="E1056" s="34">
        <v>2</v>
      </c>
      <c r="F1056" s="34">
        <v>24242100</v>
      </c>
    </row>
    <row r="1057" spans="1:6">
      <c r="A1057" s="23">
        <v>2020</v>
      </c>
      <c r="B1057" s="23" t="s">
        <v>2366</v>
      </c>
      <c r="C1057" s="23" t="s">
        <v>1886</v>
      </c>
      <c r="D1057" s="13" t="s">
        <v>7210</v>
      </c>
      <c r="E1057" s="34">
        <v>17</v>
      </c>
      <c r="F1057" s="34">
        <v>116029500</v>
      </c>
    </row>
    <row r="1058" spans="1:6">
      <c r="A1058" s="23">
        <v>2020</v>
      </c>
      <c r="B1058" s="23" t="s">
        <v>2366</v>
      </c>
      <c r="C1058" s="23" t="s">
        <v>1886</v>
      </c>
      <c r="D1058" s="13" t="s">
        <v>7211</v>
      </c>
      <c r="E1058" s="34">
        <v>2</v>
      </c>
      <c r="F1058" s="34">
        <v>17249600</v>
      </c>
    </row>
    <row r="1059" spans="1:6">
      <c r="A1059" s="23">
        <v>2020</v>
      </c>
      <c r="B1059" s="23" t="s">
        <v>2366</v>
      </c>
      <c r="C1059" s="23" t="s">
        <v>1886</v>
      </c>
      <c r="D1059" s="13" t="s">
        <v>7274</v>
      </c>
      <c r="E1059" s="34">
        <v>1</v>
      </c>
      <c r="F1059" s="34">
        <v>4385000</v>
      </c>
    </row>
    <row r="1060" spans="1:6">
      <c r="A1060" s="23">
        <v>2020</v>
      </c>
      <c r="B1060" s="23" t="s">
        <v>2366</v>
      </c>
      <c r="C1060" s="23" t="s">
        <v>1886</v>
      </c>
      <c r="D1060" s="13" t="s">
        <v>7259</v>
      </c>
      <c r="E1060" s="34">
        <v>157</v>
      </c>
      <c r="F1060" s="34">
        <v>988424750</v>
      </c>
    </row>
    <row r="1061" spans="1:6">
      <c r="A1061" s="23">
        <v>2020</v>
      </c>
      <c r="B1061" s="23" t="s">
        <v>2366</v>
      </c>
      <c r="C1061" s="23" t="s">
        <v>1886</v>
      </c>
      <c r="D1061" s="13" t="s">
        <v>7234</v>
      </c>
      <c r="E1061" s="34">
        <v>3</v>
      </c>
      <c r="F1061" s="34">
        <v>18017600</v>
      </c>
    </row>
    <row r="1062" spans="1:6">
      <c r="A1062" s="23">
        <v>2020</v>
      </c>
      <c r="B1062" s="23" t="s">
        <v>2366</v>
      </c>
      <c r="C1062" s="23" t="s">
        <v>1886</v>
      </c>
      <c r="D1062" s="13" t="s">
        <v>7230</v>
      </c>
      <c r="E1062" s="34">
        <v>5</v>
      </c>
      <c r="F1062" s="34">
        <v>17013150</v>
      </c>
    </row>
    <row r="1063" spans="1:6">
      <c r="A1063" s="23">
        <v>2020</v>
      </c>
      <c r="B1063" s="23" t="s">
        <v>2366</v>
      </c>
      <c r="C1063" s="23" t="s">
        <v>1886</v>
      </c>
      <c r="D1063" s="13" t="s">
        <v>7278</v>
      </c>
      <c r="E1063" s="34">
        <v>1</v>
      </c>
      <c r="F1063" s="34">
        <v>3077750</v>
      </c>
    </row>
    <row r="1064" spans="1:6">
      <c r="A1064" s="23">
        <v>2020</v>
      </c>
      <c r="B1064" s="23" t="s">
        <v>2366</v>
      </c>
      <c r="C1064" s="23" t="s">
        <v>1886</v>
      </c>
      <c r="D1064" s="13" t="s">
        <v>7279</v>
      </c>
      <c r="E1064" s="34">
        <v>1</v>
      </c>
      <c r="F1064" s="34">
        <v>4500000</v>
      </c>
    </row>
    <row r="1065" spans="1:6">
      <c r="A1065" s="23">
        <v>2020</v>
      </c>
      <c r="B1065" s="23" t="s">
        <v>2366</v>
      </c>
      <c r="C1065" s="23" t="s">
        <v>1886</v>
      </c>
      <c r="D1065" s="13" t="s">
        <v>7235</v>
      </c>
      <c r="E1065" s="34">
        <v>1</v>
      </c>
      <c r="F1065" s="34">
        <v>8954400</v>
      </c>
    </row>
    <row r="1066" spans="1:6">
      <c r="A1066" s="23">
        <v>2020</v>
      </c>
      <c r="B1066" s="23" t="s">
        <v>2366</v>
      </c>
      <c r="C1066" s="23" t="s">
        <v>1886</v>
      </c>
      <c r="D1066" s="13" t="s">
        <v>7213</v>
      </c>
      <c r="E1066" s="34">
        <v>1</v>
      </c>
      <c r="F1066" s="34">
        <v>12858000</v>
      </c>
    </row>
    <row r="1067" spans="1:6">
      <c r="A1067" s="23">
        <v>2020</v>
      </c>
      <c r="B1067" s="23" t="s">
        <v>2366</v>
      </c>
      <c r="C1067" s="23" t="s">
        <v>1886</v>
      </c>
      <c r="D1067" s="13" t="s">
        <v>7214</v>
      </c>
      <c r="E1067" s="34">
        <v>11</v>
      </c>
      <c r="F1067" s="34">
        <v>119655000</v>
      </c>
    </row>
    <row r="1068" spans="1:6">
      <c r="A1068" s="23">
        <v>2020</v>
      </c>
      <c r="B1068" s="23" t="s">
        <v>2366</v>
      </c>
      <c r="C1068" s="23" t="s">
        <v>1886</v>
      </c>
      <c r="D1068" s="13" t="s">
        <v>7215</v>
      </c>
      <c r="E1068" s="34">
        <v>1</v>
      </c>
      <c r="F1068" s="34">
        <v>10873200</v>
      </c>
    </row>
    <row r="1069" spans="1:6">
      <c r="A1069" s="23">
        <v>2020</v>
      </c>
      <c r="B1069" s="23" t="s">
        <v>2366</v>
      </c>
      <c r="C1069" s="23" t="s">
        <v>1886</v>
      </c>
      <c r="D1069" s="13" t="s">
        <v>7280</v>
      </c>
      <c r="E1069" s="34">
        <v>1</v>
      </c>
      <c r="F1069" s="34">
        <v>4300000</v>
      </c>
    </row>
    <row r="1070" spans="1:6">
      <c r="A1070" s="23">
        <v>2020</v>
      </c>
      <c r="B1070" s="23" t="s">
        <v>2366</v>
      </c>
      <c r="C1070" s="23" t="s">
        <v>1886</v>
      </c>
      <c r="D1070" s="13" t="s">
        <v>7281</v>
      </c>
      <c r="E1070" s="34">
        <v>1</v>
      </c>
      <c r="F1070" s="34">
        <v>10968000</v>
      </c>
    </row>
    <row r="1071" spans="1:6">
      <c r="A1071" s="23">
        <v>2020</v>
      </c>
      <c r="B1071" s="23" t="s">
        <v>2366</v>
      </c>
      <c r="C1071" s="23" t="s">
        <v>1886</v>
      </c>
      <c r="D1071" s="13" t="s">
        <v>7218</v>
      </c>
      <c r="E1071" s="34">
        <v>2</v>
      </c>
      <c r="F1071" s="34">
        <v>12000000</v>
      </c>
    </row>
    <row r="1072" spans="1:6">
      <c r="A1072" s="23">
        <v>2020</v>
      </c>
      <c r="B1072" s="23" t="s">
        <v>2366</v>
      </c>
      <c r="C1072" s="23" t="s">
        <v>1886</v>
      </c>
      <c r="D1072" s="13" t="s">
        <v>7282</v>
      </c>
      <c r="E1072" s="34">
        <v>3</v>
      </c>
      <c r="F1072" s="34">
        <v>40551000</v>
      </c>
    </row>
    <row r="1073" spans="1:6">
      <c r="A1073" s="23">
        <v>2020</v>
      </c>
      <c r="B1073" s="23" t="s">
        <v>2366</v>
      </c>
      <c r="C1073" s="23" t="s">
        <v>1886</v>
      </c>
      <c r="D1073" s="13" t="s">
        <v>7219</v>
      </c>
      <c r="E1073" s="34">
        <v>5</v>
      </c>
      <c r="F1073" s="34">
        <v>12536755</v>
      </c>
    </row>
    <row r="1074" spans="1:6">
      <c r="A1074" s="23">
        <v>2020</v>
      </c>
      <c r="B1074" s="23" t="s">
        <v>2366</v>
      </c>
      <c r="C1074" s="23" t="s">
        <v>1886</v>
      </c>
      <c r="D1074" s="13" t="s">
        <v>7242</v>
      </c>
      <c r="E1074" s="34">
        <v>2</v>
      </c>
      <c r="F1074" s="34">
        <v>25716000</v>
      </c>
    </row>
    <row r="1075" spans="1:6">
      <c r="A1075" s="23">
        <v>2020</v>
      </c>
      <c r="B1075" s="23" t="s">
        <v>2366</v>
      </c>
      <c r="C1075" s="23" t="s">
        <v>1886</v>
      </c>
      <c r="D1075" s="13" t="s">
        <v>7262</v>
      </c>
      <c r="E1075" s="34">
        <v>2</v>
      </c>
      <c r="F1075" s="34">
        <v>28605600</v>
      </c>
    </row>
    <row r="1076" spans="1:6">
      <c r="A1076" s="23">
        <v>2020</v>
      </c>
      <c r="B1076" s="23" t="s">
        <v>2366</v>
      </c>
      <c r="C1076" s="23" t="s">
        <v>1886</v>
      </c>
      <c r="D1076" s="13" t="s">
        <v>7244</v>
      </c>
      <c r="E1076" s="34">
        <v>1</v>
      </c>
      <c r="F1076" s="34">
        <v>12858000</v>
      </c>
    </row>
    <row r="1077" spans="1:6">
      <c r="A1077" s="23">
        <v>2020</v>
      </c>
      <c r="B1077" s="23" t="s">
        <v>2366</v>
      </c>
      <c r="C1077" s="23" t="s">
        <v>1886</v>
      </c>
      <c r="D1077" s="13" t="s">
        <v>7221</v>
      </c>
      <c r="E1077" s="34">
        <v>2</v>
      </c>
      <c r="F1077" s="34">
        <v>17634400</v>
      </c>
    </row>
    <row r="1078" spans="1:6">
      <c r="A1078" s="23">
        <v>2020</v>
      </c>
      <c r="B1078" s="23" t="s">
        <v>2366</v>
      </c>
      <c r="C1078" s="23" t="s">
        <v>1886</v>
      </c>
      <c r="D1078" s="13" t="s">
        <v>1929</v>
      </c>
      <c r="E1078" s="34">
        <v>2</v>
      </c>
      <c r="F1078" s="34">
        <v>7382900</v>
      </c>
    </row>
    <row r="1079" spans="1:6">
      <c r="A1079" s="23">
        <v>2020</v>
      </c>
      <c r="B1079" s="23" t="s">
        <v>2366</v>
      </c>
      <c r="C1079" s="23" t="s">
        <v>1886</v>
      </c>
      <c r="D1079" s="13" t="s">
        <v>7237</v>
      </c>
      <c r="E1079" s="34">
        <v>1</v>
      </c>
      <c r="F1079" s="34">
        <v>8954400</v>
      </c>
    </row>
    <row r="1080" spans="1:6">
      <c r="A1080" s="23">
        <v>2020</v>
      </c>
      <c r="B1080" s="23" t="s">
        <v>2366</v>
      </c>
      <c r="C1080" s="23" t="s">
        <v>1886</v>
      </c>
      <c r="D1080" s="13" t="s">
        <v>7223</v>
      </c>
      <c r="E1080" s="34">
        <v>78</v>
      </c>
      <c r="F1080" s="34">
        <v>419469900</v>
      </c>
    </row>
    <row r="1081" spans="1:6">
      <c r="A1081" s="23">
        <v>2020</v>
      </c>
      <c r="B1081" s="23" t="s">
        <v>2366</v>
      </c>
      <c r="C1081" s="23" t="s">
        <v>1886</v>
      </c>
      <c r="D1081" s="13" t="s">
        <v>7270</v>
      </c>
      <c r="E1081" s="34">
        <v>1</v>
      </c>
      <c r="F1081" s="34">
        <v>5252646.01</v>
      </c>
    </row>
    <row r="1082" spans="1:6">
      <c r="A1082" s="23">
        <v>2020</v>
      </c>
      <c r="B1082" s="23" t="s">
        <v>2366</v>
      </c>
      <c r="C1082" s="23" t="s">
        <v>1886</v>
      </c>
      <c r="D1082" s="13" t="s">
        <v>7239</v>
      </c>
      <c r="E1082" s="34">
        <v>2</v>
      </c>
      <c r="F1082" s="34">
        <v>3000000</v>
      </c>
    </row>
    <row r="1083" spans="1:6">
      <c r="A1083" s="23">
        <v>2020</v>
      </c>
      <c r="B1083" s="23" t="s">
        <v>2366</v>
      </c>
      <c r="C1083" s="23" t="s">
        <v>1886</v>
      </c>
      <c r="D1083" s="13" t="s">
        <v>7263</v>
      </c>
      <c r="E1083" s="34">
        <v>1</v>
      </c>
      <c r="F1083" s="34">
        <v>12329000</v>
      </c>
    </row>
    <row r="1084" spans="1:6">
      <c r="A1084" s="23">
        <v>2020</v>
      </c>
      <c r="B1084" s="23" t="s">
        <v>2366</v>
      </c>
      <c r="C1084" s="23" t="s">
        <v>1886</v>
      </c>
      <c r="D1084" s="13" t="s">
        <v>7246</v>
      </c>
      <c r="E1084" s="34">
        <v>2</v>
      </c>
      <c r="F1084" s="34">
        <v>7315250</v>
      </c>
    </row>
    <row r="1085" spans="1:6">
      <c r="A1085" s="23">
        <v>2020</v>
      </c>
      <c r="B1085" s="23" t="s">
        <v>2366</v>
      </c>
      <c r="C1085" s="23" t="s">
        <v>1886</v>
      </c>
      <c r="D1085" s="13" t="s">
        <v>7225</v>
      </c>
      <c r="E1085" s="34">
        <v>1</v>
      </c>
      <c r="F1085" s="34">
        <v>4385000</v>
      </c>
    </row>
    <row r="1086" spans="1:6">
      <c r="A1086" s="23">
        <v>2020</v>
      </c>
      <c r="B1086" s="23" t="s">
        <v>2366</v>
      </c>
      <c r="C1086" s="23" t="s">
        <v>1886</v>
      </c>
      <c r="D1086" s="13" t="s">
        <v>7232</v>
      </c>
      <c r="E1086" s="34">
        <v>3</v>
      </c>
      <c r="F1086" s="34">
        <v>31324500</v>
      </c>
    </row>
    <row r="1087" spans="1:6">
      <c r="A1087" s="23">
        <v>2020</v>
      </c>
      <c r="B1087" s="23" t="s">
        <v>2366</v>
      </c>
      <c r="C1087" s="23" t="s">
        <v>1886</v>
      </c>
      <c r="D1087" s="13" t="s">
        <v>7226</v>
      </c>
      <c r="E1087" s="34">
        <v>165</v>
      </c>
      <c r="F1087" s="34">
        <v>760466958</v>
      </c>
    </row>
    <row r="1088" spans="1:6">
      <c r="A1088" s="23">
        <v>2020</v>
      </c>
      <c r="B1088" s="23" t="s">
        <v>2366</v>
      </c>
      <c r="C1088" s="23" t="s">
        <v>1886</v>
      </c>
      <c r="D1088" s="13" t="s">
        <v>7260</v>
      </c>
      <c r="E1088" s="34">
        <v>1</v>
      </c>
      <c r="F1088" s="34">
        <v>5749000</v>
      </c>
    </row>
    <row r="1089" spans="1:6">
      <c r="A1089" s="23">
        <v>2020</v>
      </c>
      <c r="B1089" s="23" t="s">
        <v>2366</v>
      </c>
      <c r="C1089" s="23" t="s">
        <v>1886</v>
      </c>
      <c r="D1089" s="13" t="s">
        <v>7227</v>
      </c>
      <c r="E1089" s="34">
        <v>12</v>
      </c>
      <c r="F1089" s="34">
        <v>158785000</v>
      </c>
    </row>
    <row r="1090" spans="1:6">
      <c r="A1090" s="23">
        <v>2020</v>
      </c>
      <c r="B1090" s="23" t="s">
        <v>2366</v>
      </c>
      <c r="C1090" s="23" t="s">
        <v>1886</v>
      </c>
      <c r="D1090" s="13" t="s">
        <v>7283</v>
      </c>
      <c r="E1090" s="34">
        <v>2</v>
      </c>
      <c r="F1090" s="34">
        <v>18065400</v>
      </c>
    </row>
    <row r="1091" spans="1:6">
      <c r="A1091" s="23">
        <v>2020</v>
      </c>
      <c r="B1091" s="23" t="s">
        <v>2366</v>
      </c>
      <c r="C1091" s="23" t="s">
        <v>1886</v>
      </c>
      <c r="D1091" s="13" t="s">
        <v>7240</v>
      </c>
      <c r="E1091" s="34">
        <v>3</v>
      </c>
      <c r="F1091" s="34">
        <v>19188000</v>
      </c>
    </row>
    <row r="1092" spans="1:6">
      <c r="A1092" s="23">
        <v>2020</v>
      </c>
      <c r="B1092" s="23" t="s">
        <v>2366</v>
      </c>
      <c r="C1092" s="23" t="s">
        <v>1886</v>
      </c>
      <c r="D1092" s="13" t="s">
        <v>7277</v>
      </c>
      <c r="E1092" s="34">
        <v>1</v>
      </c>
      <c r="F1092" s="34">
        <v>13245000</v>
      </c>
    </row>
    <row r="1093" spans="1:6">
      <c r="A1093" s="23">
        <v>2020</v>
      </c>
      <c r="B1093" s="23" t="s">
        <v>2366</v>
      </c>
      <c r="C1093" s="23" t="s">
        <v>1886</v>
      </c>
      <c r="D1093" s="13" t="s">
        <v>7228</v>
      </c>
      <c r="E1093" s="34">
        <v>45</v>
      </c>
      <c r="F1093" s="34">
        <v>259514250</v>
      </c>
    </row>
    <row r="1094" spans="1:6">
      <c r="A1094" s="23">
        <v>2020</v>
      </c>
      <c r="B1094" s="23" t="s">
        <v>2366</v>
      </c>
      <c r="C1094" s="23" t="s">
        <v>1886</v>
      </c>
      <c r="D1094" s="13" t="s">
        <v>7253</v>
      </c>
      <c r="E1094" s="34">
        <v>1</v>
      </c>
      <c r="F1094" s="34">
        <v>15791000</v>
      </c>
    </row>
    <row r="1095" spans="1:6">
      <c r="A1095" s="23">
        <v>2020</v>
      </c>
      <c r="B1095" s="23" t="s">
        <v>2366</v>
      </c>
      <c r="C1095" s="23" t="s">
        <v>1886</v>
      </c>
      <c r="D1095" s="13" t="s">
        <v>7265</v>
      </c>
      <c r="E1095" s="34">
        <v>41</v>
      </c>
      <c r="F1095" s="34">
        <v>297013790</v>
      </c>
    </row>
    <row r="1096" spans="1:6">
      <c r="A1096" s="23">
        <v>2020</v>
      </c>
      <c r="B1096" s="23" t="s">
        <v>2366</v>
      </c>
      <c r="C1096" s="23" t="s">
        <v>1886</v>
      </c>
      <c r="D1096" s="13" t="s">
        <v>7266</v>
      </c>
      <c r="E1096" s="34">
        <v>10</v>
      </c>
      <c r="F1096" s="34">
        <v>46292790</v>
      </c>
    </row>
    <row r="1097" spans="1:6">
      <c r="A1097" s="23">
        <v>2020</v>
      </c>
      <c r="B1097" s="23" t="s">
        <v>2366</v>
      </c>
      <c r="C1097" s="23" t="s">
        <v>1886</v>
      </c>
      <c r="D1097" s="13" t="s">
        <v>7267</v>
      </c>
      <c r="E1097" s="34">
        <v>6</v>
      </c>
      <c r="F1097" s="34">
        <v>40632000</v>
      </c>
    </row>
    <row r="1098" spans="1:6">
      <c r="A1098" s="23">
        <v>2020</v>
      </c>
      <c r="B1098" s="23" t="s">
        <v>2367</v>
      </c>
      <c r="C1098" s="23" t="s">
        <v>1886</v>
      </c>
      <c r="D1098" s="13" t="s">
        <v>7268</v>
      </c>
      <c r="E1098" s="34">
        <v>218</v>
      </c>
      <c r="F1098" s="34">
        <v>1112767500</v>
      </c>
    </row>
    <row r="1099" spans="1:6">
      <c r="A1099" s="23">
        <v>2020</v>
      </c>
      <c r="B1099" s="23" t="s">
        <v>2367</v>
      </c>
      <c r="C1099" s="23" t="s">
        <v>1886</v>
      </c>
      <c r="D1099" s="13" t="s">
        <v>7206</v>
      </c>
      <c r="E1099" s="34">
        <v>43</v>
      </c>
      <c r="F1099" s="34">
        <v>476357600</v>
      </c>
    </row>
    <row r="1100" spans="1:6">
      <c r="A1100" s="23">
        <v>2020</v>
      </c>
      <c r="B1100" s="23" t="s">
        <v>2367</v>
      </c>
      <c r="C1100" s="23" t="s">
        <v>1886</v>
      </c>
      <c r="D1100" s="13" t="s">
        <v>7207</v>
      </c>
      <c r="E1100" s="34">
        <v>92</v>
      </c>
      <c r="F1100" s="34">
        <v>1249345600</v>
      </c>
    </row>
    <row r="1101" spans="1:6">
      <c r="A1101" s="23">
        <v>2020</v>
      </c>
      <c r="B1101" s="23" t="s">
        <v>2367</v>
      </c>
      <c r="C1101" s="23" t="s">
        <v>1886</v>
      </c>
      <c r="D1101" s="13" t="s">
        <v>7208</v>
      </c>
      <c r="E1101" s="34">
        <v>10</v>
      </c>
      <c r="F1101" s="34">
        <v>84122000</v>
      </c>
    </row>
    <row r="1102" spans="1:6">
      <c r="A1102" s="23">
        <v>2020</v>
      </c>
      <c r="B1102" s="23" t="s">
        <v>2367</v>
      </c>
      <c r="C1102" s="23" t="s">
        <v>1886</v>
      </c>
      <c r="D1102" s="13" t="s">
        <v>7209</v>
      </c>
      <c r="E1102" s="34">
        <v>1</v>
      </c>
      <c r="F1102" s="34">
        <v>5973500</v>
      </c>
    </row>
    <row r="1103" spans="1:6">
      <c r="A1103" s="23">
        <v>2020</v>
      </c>
      <c r="B1103" s="23" t="s">
        <v>2367</v>
      </c>
      <c r="C1103" s="23" t="s">
        <v>1886</v>
      </c>
      <c r="D1103" s="13" t="s">
        <v>7256</v>
      </c>
      <c r="E1103" s="34">
        <v>1</v>
      </c>
      <c r="F1103" s="34">
        <v>9594000</v>
      </c>
    </row>
    <row r="1104" spans="1:6">
      <c r="A1104" s="23">
        <v>2020</v>
      </c>
      <c r="B1104" s="23" t="s">
        <v>2367</v>
      </c>
      <c r="C1104" s="23" t="s">
        <v>1886</v>
      </c>
      <c r="D1104" s="13" t="s">
        <v>7272</v>
      </c>
      <c r="E1104" s="34">
        <v>6</v>
      </c>
      <c r="F1104" s="34">
        <v>17676000</v>
      </c>
    </row>
    <row r="1105" spans="1:6">
      <c r="A1105" s="23">
        <v>2020</v>
      </c>
      <c r="B1105" s="23" t="s">
        <v>2367</v>
      </c>
      <c r="C1105" s="23" t="s">
        <v>1886</v>
      </c>
      <c r="D1105" s="13" t="s">
        <v>7273</v>
      </c>
      <c r="E1105" s="34">
        <v>2</v>
      </c>
      <c r="F1105" s="34">
        <v>23029995</v>
      </c>
    </row>
    <row r="1106" spans="1:6">
      <c r="A1106" s="23">
        <v>2020</v>
      </c>
      <c r="B1106" s="23" t="s">
        <v>2367</v>
      </c>
      <c r="C1106" s="23" t="s">
        <v>1886</v>
      </c>
      <c r="D1106" s="13" t="s">
        <v>7210</v>
      </c>
      <c r="E1106" s="34">
        <v>25</v>
      </c>
      <c r="F1106" s="34">
        <v>166693250</v>
      </c>
    </row>
    <row r="1107" spans="1:6">
      <c r="A1107" s="23">
        <v>2020</v>
      </c>
      <c r="B1107" s="23" t="s">
        <v>2367</v>
      </c>
      <c r="C1107" s="23" t="s">
        <v>1886</v>
      </c>
      <c r="D1107" s="13" t="s">
        <v>7211</v>
      </c>
      <c r="E1107" s="34">
        <v>2</v>
      </c>
      <c r="F1107" s="34">
        <v>17249600</v>
      </c>
    </row>
    <row r="1108" spans="1:6">
      <c r="A1108" s="23">
        <v>2020</v>
      </c>
      <c r="B1108" s="23" t="s">
        <v>2367</v>
      </c>
      <c r="C1108" s="23" t="s">
        <v>1886</v>
      </c>
      <c r="D1108" s="13" t="s">
        <v>7274</v>
      </c>
      <c r="E1108" s="34">
        <v>1</v>
      </c>
      <c r="F1108" s="34">
        <v>4385000</v>
      </c>
    </row>
    <row r="1109" spans="1:6">
      <c r="A1109" s="23">
        <v>2020</v>
      </c>
      <c r="B1109" s="23" t="s">
        <v>2367</v>
      </c>
      <c r="C1109" s="23" t="s">
        <v>1886</v>
      </c>
      <c r="D1109" s="13" t="s">
        <v>7259</v>
      </c>
      <c r="E1109" s="34">
        <v>183</v>
      </c>
      <c r="F1109" s="34">
        <v>1210104400</v>
      </c>
    </row>
    <row r="1110" spans="1:6">
      <c r="A1110" s="23">
        <v>2020</v>
      </c>
      <c r="B1110" s="23" t="s">
        <v>2367</v>
      </c>
      <c r="C1110" s="23" t="s">
        <v>1886</v>
      </c>
      <c r="D1110" s="13" t="s">
        <v>7230</v>
      </c>
      <c r="E1110" s="34">
        <v>8</v>
      </c>
      <c r="F1110" s="34">
        <v>18534825</v>
      </c>
    </row>
    <row r="1111" spans="1:6">
      <c r="A1111" s="23">
        <v>2020</v>
      </c>
      <c r="B1111" s="23" t="s">
        <v>2367</v>
      </c>
      <c r="C1111" s="23" t="s">
        <v>1886</v>
      </c>
      <c r="D1111" s="13" t="s">
        <v>7284</v>
      </c>
      <c r="E1111" s="34">
        <v>1</v>
      </c>
      <c r="F1111" s="34">
        <v>3500000</v>
      </c>
    </row>
    <row r="1112" spans="1:6">
      <c r="A1112" s="23">
        <v>2020</v>
      </c>
      <c r="B1112" s="23" t="s">
        <v>2367</v>
      </c>
      <c r="C1112" s="23" t="s">
        <v>1886</v>
      </c>
      <c r="D1112" s="13" t="s">
        <v>7279</v>
      </c>
      <c r="E1112" s="34">
        <v>1</v>
      </c>
      <c r="F1112" s="34">
        <v>3000000</v>
      </c>
    </row>
    <row r="1113" spans="1:6">
      <c r="A1113" s="23">
        <v>2020</v>
      </c>
      <c r="B1113" s="23" t="s">
        <v>2367</v>
      </c>
      <c r="C1113" s="23" t="s">
        <v>1886</v>
      </c>
      <c r="D1113" s="13" t="s">
        <v>7213</v>
      </c>
      <c r="E1113" s="34">
        <v>1</v>
      </c>
      <c r="F1113" s="34">
        <v>6429000</v>
      </c>
    </row>
    <row r="1114" spans="1:6">
      <c r="A1114" s="23">
        <v>2020</v>
      </c>
      <c r="B1114" s="23" t="s">
        <v>2367</v>
      </c>
      <c r="C1114" s="23" t="s">
        <v>1886</v>
      </c>
      <c r="D1114" s="13" t="s">
        <v>7214</v>
      </c>
      <c r="E1114" s="34">
        <v>1</v>
      </c>
      <c r="F1114" s="34">
        <v>12973000</v>
      </c>
    </row>
    <row r="1115" spans="1:6">
      <c r="A1115" s="23">
        <v>2020</v>
      </c>
      <c r="B1115" s="23" t="s">
        <v>2367</v>
      </c>
      <c r="C1115" s="23" t="s">
        <v>1886</v>
      </c>
      <c r="D1115" s="13" t="s">
        <v>7275</v>
      </c>
      <c r="E1115" s="34">
        <v>7</v>
      </c>
      <c r="F1115" s="34">
        <v>59511200</v>
      </c>
    </row>
    <row r="1116" spans="1:6">
      <c r="A1116" s="23">
        <v>2020</v>
      </c>
      <c r="B1116" s="23" t="s">
        <v>2367</v>
      </c>
      <c r="C1116" s="23" t="s">
        <v>1886</v>
      </c>
      <c r="D1116" s="13" t="s">
        <v>7216</v>
      </c>
      <c r="E1116" s="34">
        <v>39</v>
      </c>
      <c r="F1116" s="34">
        <v>268242400</v>
      </c>
    </row>
    <row r="1117" spans="1:6">
      <c r="A1117" s="23">
        <v>2020</v>
      </c>
      <c r="B1117" s="23" t="s">
        <v>2367</v>
      </c>
      <c r="C1117" s="23" t="s">
        <v>1886</v>
      </c>
      <c r="D1117" s="13" t="s">
        <v>7218</v>
      </c>
      <c r="E1117" s="34">
        <v>4</v>
      </c>
      <c r="F1117" s="34">
        <v>21596500</v>
      </c>
    </row>
    <row r="1118" spans="1:6">
      <c r="A1118" s="23">
        <v>2020</v>
      </c>
      <c r="B1118" s="23" t="s">
        <v>2367</v>
      </c>
      <c r="C1118" s="23" t="s">
        <v>1886</v>
      </c>
      <c r="D1118" s="13" t="s">
        <v>7236</v>
      </c>
      <c r="E1118" s="34">
        <v>7</v>
      </c>
      <c r="F1118" s="34">
        <v>32799687</v>
      </c>
    </row>
    <row r="1119" spans="1:6">
      <c r="A1119" s="23">
        <v>2020</v>
      </c>
      <c r="B1119" s="23" t="s">
        <v>2367</v>
      </c>
      <c r="C1119" s="23" t="s">
        <v>1886</v>
      </c>
      <c r="D1119" s="13" t="s">
        <v>7282</v>
      </c>
      <c r="E1119" s="34">
        <v>3</v>
      </c>
      <c r="F1119" s="34">
        <v>30413250</v>
      </c>
    </row>
    <row r="1120" spans="1:6">
      <c r="A1120" s="23">
        <v>2020</v>
      </c>
      <c r="B1120" s="23" t="s">
        <v>2367</v>
      </c>
      <c r="C1120" s="23" t="s">
        <v>1886</v>
      </c>
      <c r="D1120" s="13" t="s">
        <v>7258</v>
      </c>
      <c r="E1120" s="34">
        <v>2</v>
      </c>
      <c r="F1120" s="34">
        <v>8000000</v>
      </c>
    </row>
    <row r="1121" spans="1:6">
      <c r="A1121" s="23">
        <v>2020</v>
      </c>
      <c r="B1121" s="23" t="s">
        <v>2367</v>
      </c>
      <c r="C1121" s="23" t="s">
        <v>1886</v>
      </c>
      <c r="D1121" s="13" t="s">
        <v>7219</v>
      </c>
      <c r="E1121" s="34">
        <v>5</v>
      </c>
      <c r="F1121" s="34">
        <v>12177105</v>
      </c>
    </row>
    <row r="1122" spans="1:6">
      <c r="A1122" s="23">
        <v>2020</v>
      </c>
      <c r="B1122" s="23" t="s">
        <v>2367</v>
      </c>
      <c r="C1122" s="23" t="s">
        <v>1886</v>
      </c>
      <c r="D1122" s="13" t="s">
        <v>7242</v>
      </c>
      <c r="E1122" s="34">
        <v>2</v>
      </c>
      <c r="F1122" s="34">
        <v>25716000</v>
      </c>
    </row>
    <row r="1123" spans="1:6">
      <c r="A1123" s="23">
        <v>2020</v>
      </c>
      <c r="B1123" s="23" t="s">
        <v>2367</v>
      </c>
      <c r="C1123" s="23" t="s">
        <v>1886</v>
      </c>
      <c r="D1123" s="13" t="s">
        <v>7262</v>
      </c>
      <c r="E1123" s="34">
        <v>2</v>
      </c>
      <c r="F1123" s="34">
        <v>28605600</v>
      </c>
    </row>
    <row r="1124" spans="1:6">
      <c r="A1124" s="23">
        <v>2020</v>
      </c>
      <c r="B1124" s="23" t="s">
        <v>2367</v>
      </c>
      <c r="C1124" s="23" t="s">
        <v>1886</v>
      </c>
      <c r="D1124" s="13" t="s">
        <v>7244</v>
      </c>
      <c r="E1124" s="34">
        <v>1</v>
      </c>
      <c r="F1124" s="34">
        <v>12858000</v>
      </c>
    </row>
    <row r="1125" spans="1:6">
      <c r="A1125" s="23">
        <v>2020</v>
      </c>
      <c r="B1125" s="23" t="s">
        <v>2367</v>
      </c>
      <c r="C1125" s="23" t="s">
        <v>1886</v>
      </c>
      <c r="D1125" s="13" t="s">
        <v>7221</v>
      </c>
      <c r="E1125" s="34">
        <v>1</v>
      </c>
      <c r="F1125" s="34">
        <v>8817200</v>
      </c>
    </row>
    <row r="1126" spans="1:6">
      <c r="A1126" s="23">
        <v>2020</v>
      </c>
      <c r="B1126" s="23" t="s">
        <v>2367</v>
      </c>
      <c r="C1126" s="23" t="s">
        <v>1886</v>
      </c>
      <c r="D1126" s="13" t="s">
        <v>1929</v>
      </c>
      <c r="E1126" s="34">
        <v>1</v>
      </c>
      <c r="F1126" s="34">
        <v>2125753</v>
      </c>
    </row>
    <row r="1127" spans="1:6">
      <c r="A1127" s="23">
        <v>2020</v>
      </c>
      <c r="B1127" s="23" t="s">
        <v>2367</v>
      </c>
      <c r="C1127" s="23" t="s">
        <v>1886</v>
      </c>
      <c r="D1127" s="13" t="s">
        <v>7223</v>
      </c>
      <c r="E1127" s="34">
        <v>73</v>
      </c>
      <c r="F1127" s="34">
        <v>405105100</v>
      </c>
    </row>
    <row r="1128" spans="1:6">
      <c r="A1128" s="23">
        <v>2020</v>
      </c>
      <c r="B1128" s="23" t="s">
        <v>2367</v>
      </c>
      <c r="C1128" s="23" t="s">
        <v>1886</v>
      </c>
      <c r="D1128" s="13" t="s">
        <v>1927</v>
      </c>
      <c r="E1128" s="34">
        <v>7</v>
      </c>
      <c r="F1128" s="34">
        <v>44709600</v>
      </c>
    </row>
    <row r="1129" spans="1:6">
      <c r="A1129" s="23">
        <v>2020</v>
      </c>
      <c r="B1129" s="23" t="s">
        <v>2367</v>
      </c>
      <c r="C1129" s="23" t="s">
        <v>1886</v>
      </c>
      <c r="D1129" s="13" t="s">
        <v>7239</v>
      </c>
      <c r="E1129" s="34">
        <v>1</v>
      </c>
      <c r="F1129" s="34">
        <v>2000000</v>
      </c>
    </row>
    <row r="1130" spans="1:6">
      <c r="A1130" s="23">
        <v>2020</v>
      </c>
      <c r="B1130" s="23" t="s">
        <v>2367</v>
      </c>
      <c r="C1130" s="23" t="s">
        <v>1886</v>
      </c>
      <c r="D1130" s="13" t="s">
        <v>7246</v>
      </c>
      <c r="E1130" s="34">
        <v>3</v>
      </c>
      <c r="F1130" s="34">
        <v>13064250</v>
      </c>
    </row>
    <row r="1131" spans="1:6">
      <c r="A1131" s="23">
        <v>2020</v>
      </c>
      <c r="B1131" s="23" t="s">
        <v>2367</v>
      </c>
      <c r="C1131" s="23" t="s">
        <v>1886</v>
      </c>
      <c r="D1131" s="13" t="s">
        <v>7232</v>
      </c>
      <c r="E1131" s="34">
        <v>3</v>
      </c>
      <c r="F1131" s="34">
        <v>31324500</v>
      </c>
    </row>
    <row r="1132" spans="1:6">
      <c r="A1132" s="23">
        <v>2020</v>
      </c>
      <c r="B1132" s="23" t="s">
        <v>2367</v>
      </c>
      <c r="C1132" s="23" t="s">
        <v>1886</v>
      </c>
      <c r="D1132" s="13" t="s">
        <v>7226</v>
      </c>
      <c r="E1132" s="34">
        <v>184</v>
      </c>
      <c r="F1132" s="34">
        <v>841273065</v>
      </c>
    </row>
    <row r="1133" spans="1:6">
      <c r="A1133" s="23">
        <v>2020</v>
      </c>
      <c r="B1133" s="23" t="s">
        <v>2367</v>
      </c>
      <c r="C1133" s="23" t="s">
        <v>1886</v>
      </c>
      <c r="D1133" s="13" t="s">
        <v>7260</v>
      </c>
      <c r="E1133" s="34">
        <v>1</v>
      </c>
      <c r="F1133" s="34">
        <v>5749000</v>
      </c>
    </row>
    <row r="1134" spans="1:6">
      <c r="A1134" s="23">
        <v>2020</v>
      </c>
      <c r="B1134" s="23" t="s">
        <v>2367</v>
      </c>
      <c r="C1134" s="23" t="s">
        <v>1886</v>
      </c>
      <c r="D1134" s="13" t="s">
        <v>7227</v>
      </c>
      <c r="E1134" s="34">
        <v>12</v>
      </c>
      <c r="F1134" s="34">
        <v>163597200</v>
      </c>
    </row>
    <row r="1135" spans="1:6">
      <c r="A1135" s="23">
        <v>2020</v>
      </c>
      <c r="B1135" s="23" t="s">
        <v>2367</v>
      </c>
      <c r="C1135" s="23" t="s">
        <v>1886</v>
      </c>
      <c r="D1135" s="13" t="s">
        <v>7285</v>
      </c>
      <c r="E1135" s="34">
        <v>24</v>
      </c>
      <c r="F1135" s="34">
        <v>95765800</v>
      </c>
    </row>
    <row r="1136" spans="1:6">
      <c r="A1136" s="23">
        <v>2020</v>
      </c>
      <c r="B1136" s="23" t="s">
        <v>2367</v>
      </c>
      <c r="C1136" s="23" t="s">
        <v>1886</v>
      </c>
      <c r="D1136" s="13" t="s">
        <v>7283</v>
      </c>
      <c r="E1136" s="34">
        <v>2</v>
      </c>
      <c r="F1136" s="34">
        <v>18065400</v>
      </c>
    </row>
    <row r="1137" spans="1:6">
      <c r="A1137" s="23">
        <v>2020</v>
      </c>
      <c r="B1137" s="23" t="s">
        <v>2367</v>
      </c>
      <c r="C1137" s="23" t="s">
        <v>1886</v>
      </c>
      <c r="D1137" s="13" t="s">
        <v>7276</v>
      </c>
      <c r="E1137" s="34">
        <v>9</v>
      </c>
      <c r="F1137" s="34">
        <v>13600000</v>
      </c>
    </row>
    <row r="1138" spans="1:6">
      <c r="A1138" s="23">
        <v>2020</v>
      </c>
      <c r="B1138" s="23" t="s">
        <v>2367</v>
      </c>
      <c r="C1138" s="23" t="s">
        <v>1886</v>
      </c>
      <c r="D1138" s="13" t="s">
        <v>7240</v>
      </c>
      <c r="E1138" s="34">
        <v>1</v>
      </c>
      <c r="F1138" s="34">
        <v>6396000</v>
      </c>
    </row>
    <row r="1139" spans="1:6">
      <c r="A1139" s="23">
        <v>2020</v>
      </c>
      <c r="B1139" s="23" t="s">
        <v>2367</v>
      </c>
      <c r="C1139" s="23" t="s">
        <v>1886</v>
      </c>
      <c r="D1139" s="13" t="s">
        <v>7247</v>
      </c>
      <c r="E1139" s="34">
        <v>5</v>
      </c>
      <c r="F1139" s="34">
        <v>29197500</v>
      </c>
    </row>
    <row r="1140" spans="1:6">
      <c r="A1140" s="23">
        <v>2020</v>
      </c>
      <c r="B1140" s="23" t="s">
        <v>2367</v>
      </c>
      <c r="C1140" s="23" t="s">
        <v>1886</v>
      </c>
      <c r="D1140" s="13" t="s">
        <v>7277</v>
      </c>
      <c r="E1140" s="34">
        <v>3</v>
      </c>
      <c r="F1140" s="34">
        <v>39735000</v>
      </c>
    </row>
    <row r="1141" spans="1:6">
      <c r="A1141" s="23">
        <v>2020</v>
      </c>
      <c r="B1141" s="23" t="s">
        <v>2367</v>
      </c>
      <c r="C1141" s="23" t="s">
        <v>1886</v>
      </c>
      <c r="D1141" s="13" t="s">
        <v>7228</v>
      </c>
      <c r="E1141" s="34">
        <v>48</v>
      </c>
      <c r="F1141" s="34">
        <v>272391600</v>
      </c>
    </row>
    <row r="1142" spans="1:6">
      <c r="A1142" s="23">
        <v>2020</v>
      </c>
      <c r="B1142" s="23" t="s">
        <v>2367</v>
      </c>
      <c r="C1142" s="23" t="s">
        <v>1886</v>
      </c>
      <c r="D1142" s="13" t="s">
        <v>7271</v>
      </c>
      <c r="E1142" s="34">
        <v>2</v>
      </c>
      <c r="F1142" s="34">
        <v>22706900</v>
      </c>
    </row>
    <row r="1143" spans="1:6">
      <c r="A1143" s="23">
        <v>2020</v>
      </c>
      <c r="B1143" s="23" t="s">
        <v>2366</v>
      </c>
      <c r="C1143" s="23" t="s">
        <v>514</v>
      </c>
      <c r="D1143" s="13" t="s">
        <v>2120</v>
      </c>
      <c r="E1143" s="34">
        <v>6</v>
      </c>
      <c r="F1143" s="34">
        <v>47065500</v>
      </c>
    </row>
    <row r="1144" spans="1:6">
      <c r="A1144" s="23">
        <v>2020</v>
      </c>
      <c r="B1144" s="23" t="s">
        <v>2366</v>
      </c>
      <c r="C1144" s="23" t="s">
        <v>514</v>
      </c>
      <c r="D1144" s="13" t="s">
        <v>7317</v>
      </c>
      <c r="E1144" s="34">
        <v>1</v>
      </c>
      <c r="F1144" s="34">
        <v>12329250</v>
      </c>
    </row>
    <row r="1145" spans="1:6">
      <c r="A1145" s="23">
        <v>2020</v>
      </c>
      <c r="B1145" s="23" t="s">
        <v>2366</v>
      </c>
      <c r="C1145" s="23" t="s">
        <v>514</v>
      </c>
      <c r="D1145" s="13" t="s">
        <v>7318</v>
      </c>
      <c r="E1145" s="34">
        <v>1</v>
      </c>
      <c r="F1145" s="34">
        <v>6862000</v>
      </c>
    </row>
    <row r="1146" spans="1:6">
      <c r="A1146" s="23">
        <v>2020</v>
      </c>
      <c r="B1146" s="23" t="s">
        <v>2366</v>
      </c>
      <c r="C1146" s="23" t="s">
        <v>514</v>
      </c>
      <c r="D1146" s="13" t="s">
        <v>7319</v>
      </c>
      <c r="E1146" s="34">
        <v>1</v>
      </c>
      <c r="F1146" s="34">
        <v>8304000</v>
      </c>
    </row>
    <row r="1147" spans="1:6">
      <c r="A1147" s="23">
        <v>2020</v>
      </c>
      <c r="B1147" s="23" t="s">
        <v>2366</v>
      </c>
      <c r="C1147" s="23" t="s">
        <v>514</v>
      </c>
      <c r="D1147" s="13" t="s">
        <v>7321</v>
      </c>
      <c r="E1147" s="34">
        <v>1</v>
      </c>
      <c r="F1147" s="34">
        <v>10400000</v>
      </c>
    </row>
    <row r="1148" spans="1:6">
      <c r="A1148" s="23">
        <v>2020</v>
      </c>
      <c r="B1148" s="23" t="s">
        <v>2366</v>
      </c>
      <c r="C1148" s="23" t="s">
        <v>514</v>
      </c>
      <c r="D1148" s="13" t="s">
        <v>4925</v>
      </c>
      <c r="E1148" s="34">
        <v>1</v>
      </c>
      <c r="F1148" s="34">
        <v>3999000</v>
      </c>
    </row>
    <row r="1149" spans="1:6">
      <c r="A1149" s="23">
        <v>2020</v>
      </c>
      <c r="B1149" s="23" t="s">
        <v>2366</v>
      </c>
      <c r="C1149" s="23" t="s">
        <v>514</v>
      </c>
      <c r="D1149" s="13" t="s">
        <v>2122</v>
      </c>
      <c r="E1149" s="34">
        <v>3</v>
      </c>
      <c r="F1149" s="34">
        <v>7327500</v>
      </c>
    </row>
    <row r="1150" spans="1:6">
      <c r="A1150" s="23">
        <v>2020</v>
      </c>
      <c r="B1150" s="23" t="s">
        <v>2366</v>
      </c>
      <c r="C1150" s="23" t="s">
        <v>514</v>
      </c>
      <c r="D1150" s="13" t="s">
        <v>493</v>
      </c>
      <c r="E1150" s="34">
        <v>2</v>
      </c>
      <c r="F1150" s="34">
        <v>14828000</v>
      </c>
    </row>
    <row r="1151" spans="1:6">
      <c r="A1151" s="23">
        <v>2020</v>
      </c>
      <c r="B1151" s="23" t="s">
        <v>2366</v>
      </c>
      <c r="C1151" s="23" t="s">
        <v>514</v>
      </c>
      <c r="D1151" s="13" t="s">
        <v>3178</v>
      </c>
      <c r="E1151" s="34">
        <v>1</v>
      </c>
      <c r="F1151" s="34">
        <v>8047450</v>
      </c>
    </row>
    <row r="1152" spans="1:6">
      <c r="A1152" s="23">
        <v>2020</v>
      </c>
      <c r="B1152" s="23" t="s">
        <v>2366</v>
      </c>
      <c r="C1152" s="23" t="s">
        <v>514</v>
      </c>
      <c r="D1152" s="13" t="s">
        <v>3974</v>
      </c>
      <c r="E1152" s="34">
        <v>3</v>
      </c>
      <c r="F1152" s="34">
        <v>4436200</v>
      </c>
    </row>
    <row r="1153" spans="1:6">
      <c r="A1153" s="23">
        <v>2020</v>
      </c>
      <c r="B1153" s="23" t="s">
        <v>2366</v>
      </c>
      <c r="C1153" s="23" t="s">
        <v>514</v>
      </c>
      <c r="D1153" s="13" t="s">
        <v>3192</v>
      </c>
      <c r="E1153" s="34">
        <v>1</v>
      </c>
      <c r="F1153" s="34">
        <v>2720400</v>
      </c>
    </row>
    <row r="1154" spans="1:6">
      <c r="A1154" s="23">
        <v>2020</v>
      </c>
      <c r="B1154" s="23" t="s">
        <v>2366</v>
      </c>
      <c r="C1154" s="23" t="s">
        <v>514</v>
      </c>
      <c r="D1154" s="13" t="s">
        <v>2125</v>
      </c>
      <c r="E1154" s="34">
        <v>2</v>
      </c>
      <c r="F1154" s="34">
        <v>11631000</v>
      </c>
    </row>
    <row r="1155" spans="1:6">
      <c r="A1155" s="23">
        <v>2020</v>
      </c>
      <c r="B1155" s="23" t="s">
        <v>2366</v>
      </c>
      <c r="C1155" s="23" t="s">
        <v>514</v>
      </c>
      <c r="D1155" s="13" t="s">
        <v>3193</v>
      </c>
      <c r="E1155" s="34">
        <v>13</v>
      </c>
      <c r="F1155" s="34">
        <v>22608300</v>
      </c>
    </row>
    <row r="1156" spans="1:6">
      <c r="A1156" s="23">
        <v>2020</v>
      </c>
      <c r="B1156" s="23" t="s">
        <v>2366</v>
      </c>
      <c r="C1156" s="23" t="s">
        <v>514</v>
      </c>
      <c r="D1156" s="13" t="s">
        <v>6854</v>
      </c>
      <c r="E1156" s="34">
        <v>1</v>
      </c>
      <c r="F1156" s="34">
        <v>1305450</v>
      </c>
    </row>
    <row r="1157" spans="1:6">
      <c r="A1157" s="23">
        <v>2020</v>
      </c>
      <c r="B1157" s="23" t="s">
        <v>2366</v>
      </c>
      <c r="C1157" s="23" t="s">
        <v>514</v>
      </c>
      <c r="D1157" s="13" t="s">
        <v>3975</v>
      </c>
      <c r="E1157" s="34">
        <v>15</v>
      </c>
      <c r="F1157" s="34">
        <v>27402500</v>
      </c>
    </row>
    <row r="1158" spans="1:6">
      <c r="A1158" s="23">
        <v>2020</v>
      </c>
      <c r="B1158" s="23" t="s">
        <v>2366</v>
      </c>
      <c r="C1158" s="23" t="s">
        <v>514</v>
      </c>
      <c r="D1158" s="13" t="s">
        <v>6855</v>
      </c>
      <c r="E1158" s="34">
        <v>14</v>
      </c>
      <c r="F1158" s="34">
        <v>23390400</v>
      </c>
    </row>
    <row r="1159" spans="1:6">
      <c r="A1159" s="23">
        <v>2020</v>
      </c>
      <c r="B1159" s="23" t="s">
        <v>2366</v>
      </c>
      <c r="C1159" s="23" t="s">
        <v>514</v>
      </c>
      <c r="D1159" s="13" t="s">
        <v>7303</v>
      </c>
      <c r="E1159" s="34">
        <v>18</v>
      </c>
      <c r="F1159" s="34">
        <v>30900000</v>
      </c>
    </row>
    <row r="1160" spans="1:6">
      <c r="A1160" s="23">
        <v>2020</v>
      </c>
      <c r="B1160" s="23" t="s">
        <v>2366</v>
      </c>
      <c r="C1160" s="23" t="s">
        <v>514</v>
      </c>
      <c r="D1160" s="13" t="s">
        <v>6857</v>
      </c>
      <c r="E1160" s="34">
        <v>15</v>
      </c>
      <c r="F1160" s="34">
        <v>30786600</v>
      </c>
    </row>
    <row r="1161" spans="1:6">
      <c r="A1161" s="23">
        <v>2020</v>
      </c>
      <c r="B1161" s="23" t="s">
        <v>2366</v>
      </c>
      <c r="C1161" s="23" t="s">
        <v>514</v>
      </c>
      <c r="D1161" s="13" t="s">
        <v>6858</v>
      </c>
      <c r="E1161" s="34">
        <v>56</v>
      </c>
      <c r="F1161" s="34">
        <v>95425300</v>
      </c>
    </row>
    <row r="1162" spans="1:6">
      <c r="A1162" s="23">
        <v>2020</v>
      </c>
      <c r="B1162" s="23" t="s">
        <v>2366</v>
      </c>
      <c r="C1162" s="23" t="s">
        <v>514</v>
      </c>
      <c r="D1162" s="13" t="s">
        <v>6859</v>
      </c>
      <c r="E1162" s="34">
        <v>1</v>
      </c>
      <c r="F1162" s="34">
        <v>1984600</v>
      </c>
    </row>
    <row r="1163" spans="1:6">
      <c r="A1163" s="23">
        <v>2020</v>
      </c>
      <c r="B1163" s="23" t="s">
        <v>2366</v>
      </c>
      <c r="C1163" s="23" t="s">
        <v>514</v>
      </c>
      <c r="D1163" s="13" t="s">
        <v>6860</v>
      </c>
      <c r="E1163" s="34">
        <v>1</v>
      </c>
      <c r="F1163" s="34">
        <v>1340200</v>
      </c>
    </row>
    <row r="1164" spans="1:6">
      <c r="A1164" s="23">
        <v>2020</v>
      </c>
      <c r="B1164" s="23" t="s">
        <v>2366</v>
      </c>
      <c r="C1164" s="23" t="s">
        <v>514</v>
      </c>
      <c r="D1164" s="13" t="s">
        <v>7305</v>
      </c>
      <c r="E1164" s="34">
        <v>1</v>
      </c>
      <c r="F1164" s="34">
        <v>2259600</v>
      </c>
    </row>
    <row r="1165" spans="1:6">
      <c r="A1165" s="23">
        <v>2020</v>
      </c>
      <c r="B1165" s="23" t="s">
        <v>2366</v>
      </c>
      <c r="C1165" s="23" t="s">
        <v>514</v>
      </c>
      <c r="D1165" s="13" t="s">
        <v>3977</v>
      </c>
      <c r="E1165" s="34">
        <v>1</v>
      </c>
      <c r="F1165" s="34">
        <v>1029300</v>
      </c>
    </row>
    <row r="1166" spans="1:6">
      <c r="A1166" s="23">
        <v>2020</v>
      </c>
      <c r="B1166" s="23" t="s">
        <v>2366</v>
      </c>
      <c r="C1166" s="23" t="s">
        <v>514</v>
      </c>
      <c r="D1166" s="13" t="s">
        <v>2129</v>
      </c>
      <c r="E1166" s="34">
        <v>48</v>
      </c>
      <c r="F1166" s="34">
        <v>130355625</v>
      </c>
    </row>
    <row r="1167" spans="1:6">
      <c r="A1167" s="23">
        <v>2020</v>
      </c>
      <c r="B1167" s="23" t="s">
        <v>2366</v>
      </c>
      <c r="C1167" s="23" t="s">
        <v>514</v>
      </c>
      <c r="D1167" s="13" t="s">
        <v>2130</v>
      </c>
      <c r="E1167" s="34">
        <v>13</v>
      </c>
      <c r="F1167" s="34">
        <v>68312000</v>
      </c>
    </row>
    <row r="1168" spans="1:6">
      <c r="A1168" s="23">
        <v>2020</v>
      </c>
      <c r="B1168" s="23" t="s">
        <v>2366</v>
      </c>
      <c r="C1168" s="23" t="s">
        <v>514</v>
      </c>
      <c r="D1168" s="13" t="s">
        <v>3979</v>
      </c>
      <c r="E1168" s="34">
        <v>1</v>
      </c>
      <c r="F1168" s="34">
        <v>6962400</v>
      </c>
    </row>
    <row r="1169" spans="1:6">
      <c r="A1169" s="23">
        <v>2020</v>
      </c>
      <c r="B1169" s="23" t="s">
        <v>2366</v>
      </c>
      <c r="C1169" s="23" t="s">
        <v>514</v>
      </c>
      <c r="D1169" s="13" t="s">
        <v>4926</v>
      </c>
      <c r="E1169" s="34">
        <v>10</v>
      </c>
      <c r="F1169" s="34">
        <v>36088471</v>
      </c>
    </row>
    <row r="1170" spans="1:6">
      <c r="A1170" s="23">
        <v>2020</v>
      </c>
      <c r="B1170" s="23" t="s">
        <v>2366</v>
      </c>
      <c r="C1170" s="23" t="s">
        <v>514</v>
      </c>
      <c r="D1170" s="13" t="s">
        <v>3972</v>
      </c>
      <c r="E1170" s="34">
        <v>119</v>
      </c>
      <c r="F1170" s="34">
        <v>276729750</v>
      </c>
    </row>
    <row r="1171" spans="1:6">
      <c r="A1171" s="23">
        <v>2020</v>
      </c>
      <c r="B1171" s="23" t="s">
        <v>2366</v>
      </c>
      <c r="C1171" s="23" t="s">
        <v>514</v>
      </c>
      <c r="D1171" s="13" t="s">
        <v>3196</v>
      </c>
      <c r="E1171" s="34">
        <v>1</v>
      </c>
      <c r="F1171" s="34">
        <v>4124500</v>
      </c>
    </row>
    <row r="1172" spans="1:6">
      <c r="A1172" s="23">
        <v>2020</v>
      </c>
      <c r="B1172" s="23" t="s">
        <v>2366</v>
      </c>
      <c r="C1172" s="23" t="s">
        <v>514</v>
      </c>
      <c r="D1172" s="13" t="s">
        <v>2132</v>
      </c>
      <c r="E1172" s="34">
        <v>5</v>
      </c>
      <c r="F1172" s="34">
        <v>46891600</v>
      </c>
    </row>
    <row r="1173" spans="1:6">
      <c r="A1173" s="23">
        <v>2020</v>
      </c>
      <c r="B1173" s="23" t="s">
        <v>2366</v>
      </c>
      <c r="C1173" s="23" t="s">
        <v>514</v>
      </c>
      <c r="D1173" s="13" t="s">
        <v>4927</v>
      </c>
      <c r="E1173" s="34">
        <v>5</v>
      </c>
      <c r="F1173" s="34">
        <v>19386500</v>
      </c>
    </row>
    <row r="1174" spans="1:6">
      <c r="A1174" s="23">
        <v>2020</v>
      </c>
      <c r="B1174" s="23" t="s">
        <v>2366</v>
      </c>
      <c r="C1174" s="23" t="s">
        <v>514</v>
      </c>
      <c r="D1174" s="13" t="s">
        <v>3186</v>
      </c>
      <c r="E1174" s="34">
        <v>10</v>
      </c>
      <c r="F1174" s="34">
        <v>27348875</v>
      </c>
    </row>
    <row r="1175" spans="1:6">
      <c r="A1175" s="23">
        <v>2020</v>
      </c>
      <c r="B1175" s="23" t="s">
        <v>2366</v>
      </c>
      <c r="C1175" s="23" t="s">
        <v>514</v>
      </c>
      <c r="D1175" s="13" t="s">
        <v>2135</v>
      </c>
      <c r="E1175" s="34">
        <v>4</v>
      </c>
      <c r="F1175" s="34">
        <v>22120250</v>
      </c>
    </row>
    <row r="1176" spans="1:6">
      <c r="A1176" s="23">
        <v>2020</v>
      </c>
      <c r="B1176" s="23" t="s">
        <v>2366</v>
      </c>
      <c r="C1176" s="23" t="s">
        <v>514</v>
      </c>
      <c r="D1176" s="13" t="s">
        <v>1967</v>
      </c>
      <c r="E1176" s="34">
        <v>15</v>
      </c>
      <c r="F1176" s="34">
        <v>85339500</v>
      </c>
    </row>
    <row r="1177" spans="1:6">
      <c r="A1177" s="23">
        <v>2020</v>
      </c>
      <c r="B1177" s="23" t="s">
        <v>2366</v>
      </c>
      <c r="C1177" s="23" t="s">
        <v>514</v>
      </c>
      <c r="D1177" s="13" t="s">
        <v>7306</v>
      </c>
      <c r="E1177" s="34">
        <v>147</v>
      </c>
      <c r="F1177" s="34">
        <v>465511550</v>
      </c>
    </row>
    <row r="1178" spans="1:6">
      <c r="A1178" s="23">
        <v>2020</v>
      </c>
      <c r="B1178" s="23" t="s">
        <v>2366</v>
      </c>
      <c r="C1178" s="23" t="s">
        <v>514</v>
      </c>
      <c r="D1178" s="13" t="s">
        <v>7307</v>
      </c>
      <c r="E1178" s="34">
        <v>21</v>
      </c>
      <c r="F1178" s="34">
        <v>83179350</v>
      </c>
    </row>
    <row r="1179" spans="1:6">
      <c r="A1179" s="23">
        <v>2020</v>
      </c>
      <c r="B1179" s="23" t="s">
        <v>2366</v>
      </c>
      <c r="C1179" s="23" t="s">
        <v>514</v>
      </c>
      <c r="D1179" s="13" t="s">
        <v>6861</v>
      </c>
      <c r="E1179" s="34">
        <v>30</v>
      </c>
      <c r="F1179" s="34">
        <v>96274150</v>
      </c>
    </row>
    <row r="1180" spans="1:6">
      <c r="A1180" s="23">
        <v>2020</v>
      </c>
      <c r="B1180" s="23" t="s">
        <v>2366</v>
      </c>
      <c r="C1180" s="23" t="s">
        <v>514</v>
      </c>
      <c r="D1180" s="13" t="s">
        <v>2145</v>
      </c>
      <c r="E1180" s="34">
        <v>9</v>
      </c>
      <c r="F1180" s="34">
        <v>37159150</v>
      </c>
    </row>
    <row r="1181" spans="1:6">
      <c r="A1181" s="23">
        <v>2020</v>
      </c>
      <c r="B1181" s="23" t="s">
        <v>2366</v>
      </c>
      <c r="C1181" s="23" t="s">
        <v>514</v>
      </c>
      <c r="D1181" s="13" t="s">
        <v>2138</v>
      </c>
      <c r="E1181" s="34">
        <v>18</v>
      </c>
      <c r="F1181" s="34">
        <v>56266416</v>
      </c>
    </row>
    <row r="1182" spans="1:6">
      <c r="A1182" s="23">
        <v>2020</v>
      </c>
      <c r="B1182" s="23" t="s">
        <v>2366</v>
      </c>
      <c r="C1182" s="23" t="s">
        <v>514</v>
      </c>
      <c r="D1182" s="13" t="s">
        <v>5715</v>
      </c>
      <c r="E1182" s="34">
        <v>42</v>
      </c>
      <c r="F1182" s="34">
        <v>322530928</v>
      </c>
    </row>
    <row r="1183" spans="1:6">
      <c r="A1183" s="23">
        <v>2020</v>
      </c>
      <c r="B1183" s="23" t="s">
        <v>2366</v>
      </c>
      <c r="C1183" s="23" t="s">
        <v>514</v>
      </c>
      <c r="D1183" s="13" t="s">
        <v>3187</v>
      </c>
      <c r="E1183" s="34">
        <v>1</v>
      </c>
      <c r="F1183" s="34">
        <v>3096000</v>
      </c>
    </row>
    <row r="1184" spans="1:6">
      <c r="A1184" s="23">
        <v>2020</v>
      </c>
      <c r="B1184" s="23" t="s">
        <v>2366</v>
      </c>
      <c r="C1184" s="23" t="s">
        <v>514</v>
      </c>
      <c r="D1184" s="13" t="s">
        <v>3980</v>
      </c>
      <c r="E1184" s="34">
        <v>11</v>
      </c>
      <c r="F1184" s="34">
        <v>34056000</v>
      </c>
    </row>
    <row r="1185" spans="1:6">
      <c r="A1185" s="23">
        <v>2020</v>
      </c>
      <c r="B1185" s="23" t="s">
        <v>2366</v>
      </c>
      <c r="C1185" s="23" t="s">
        <v>514</v>
      </c>
      <c r="D1185" s="13" t="s">
        <v>2146</v>
      </c>
      <c r="E1185" s="34">
        <v>2</v>
      </c>
      <c r="F1185" s="34">
        <v>5177000</v>
      </c>
    </row>
    <row r="1186" spans="1:6">
      <c r="A1186" s="23">
        <v>2020</v>
      </c>
      <c r="B1186" s="23" t="s">
        <v>2366</v>
      </c>
      <c r="C1186" s="23" t="s">
        <v>514</v>
      </c>
      <c r="D1186" s="13" t="s">
        <v>3188</v>
      </c>
      <c r="E1186" s="34">
        <v>1</v>
      </c>
      <c r="F1186" s="34">
        <v>9880000</v>
      </c>
    </row>
    <row r="1187" spans="1:6">
      <c r="A1187" s="23">
        <v>2020</v>
      </c>
      <c r="B1187" s="23" t="s">
        <v>2366</v>
      </c>
      <c r="C1187" s="23" t="s">
        <v>514</v>
      </c>
      <c r="D1187" s="13" t="s">
        <v>3189</v>
      </c>
      <c r="E1187" s="34">
        <v>131</v>
      </c>
      <c r="F1187" s="34">
        <v>305292300</v>
      </c>
    </row>
    <row r="1188" spans="1:6">
      <c r="A1188" s="23">
        <v>2020</v>
      </c>
      <c r="B1188" s="23" t="s">
        <v>2366</v>
      </c>
      <c r="C1188" s="23" t="s">
        <v>514</v>
      </c>
      <c r="D1188" s="13" t="s">
        <v>3982</v>
      </c>
      <c r="E1188" s="34">
        <v>1</v>
      </c>
      <c r="F1188" s="34">
        <v>4931700</v>
      </c>
    </row>
    <row r="1189" spans="1:6">
      <c r="A1189" s="23">
        <v>2020</v>
      </c>
      <c r="B1189" s="23" t="s">
        <v>2366</v>
      </c>
      <c r="C1189" s="23" t="s">
        <v>514</v>
      </c>
      <c r="D1189" s="13" t="s">
        <v>7315</v>
      </c>
      <c r="E1189" s="34">
        <v>1</v>
      </c>
      <c r="F1189" s="34">
        <v>3120000</v>
      </c>
    </row>
    <row r="1190" spans="1:6">
      <c r="A1190" s="23">
        <v>2020</v>
      </c>
      <c r="B1190" s="23" t="s">
        <v>2366</v>
      </c>
      <c r="C1190" s="23" t="s">
        <v>514</v>
      </c>
      <c r="D1190" s="13" t="s">
        <v>3983</v>
      </c>
      <c r="E1190" s="34">
        <v>7</v>
      </c>
      <c r="F1190" s="34">
        <v>21840000</v>
      </c>
    </row>
    <row r="1191" spans="1:6">
      <c r="A1191" s="23">
        <v>2020</v>
      </c>
      <c r="B1191" s="23" t="s">
        <v>2366</v>
      </c>
      <c r="C1191" s="23" t="s">
        <v>514</v>
      </c>
      <c r="D1191" s="13" t="s">
        <v>6864</v>
      </c>
      <c r="E1191" s="34">
        <v>3</v>
      </c>
      <c r="F1191" s="34">
        <v>12558500</v>
      </c>
    </row>
    <row r="1192" spans="1:6">
      <c r="A1192" s="23">
        <v>2020</v>
      </c>
      <c r="B1192" s="23" t="s">
        <v>2366</v>
      </c>
      <c r="C1192" s="23" t="s">
        <v>514</v>
      </c>
      <c r="D1192" s="13" t="s">
        <v>7308</v>
      </c>
      <c r="E1192" s="34">
        <v>2</v>
      </c>
      <c r="F1192" s="34">
        <v>7705600</v>
      </c>
    </row>
    <row r="1193" spans="1:6">
      <c r="A1193" s="23">
        <v>2020</v>
      </c>
      <c r="B1193" s="23" t="s">
        <v>2366</v>
      </c>
      <c r="C1193" s="23" t="s">
        <v>514</v>
      </c>
      <c r="D1193" s="13" t="s">
        <v>7309</v>
      </c>
      <c r="E1193" s="34">
        <v>1</v>
      </c>
      <c r="F1193" s="34">
        <v>6192000</v>
      </c>
    </row>
    <row r="1194" spans="1:6">
      <c r="A1194" s="23">
        <v>2020</v>
      </c>
      <c r="B1194" s="23" t="s">
        <v>2366</v>
      </c>
      <c r="C1194" s="23" t="s">
        <v>514</v>
      </c>
      <c r="D1194" s="13" t="s">
        <v>288</v>
      </c>
      <c r="E1194" s="34">
        <v>1</v>
      </c>
      <c r="F1194" s="34">
        <v>4124500</v>
      </c>
    </row>
    <row r="1195" spans="1:6">
      <c r="A1195" s="23">
        <v>2020</v>
      </c>
      <c r="B1195" s="23" t="s">
        <v>2367</v>
      </c>
      <c r="C1195" s="23" t="s">
        <v>514</v>
      </c>
      <c r="D1195" s="13" t="s">
        <v>2120</v>
      </c>
      <c r="E1195" s="34">
        <v>5</v>
      </c>
      <c r="F1195" s="34">
        <v>35676750</v>
      </c>
    </row>
    <row r="1196" spans="1:6">
      <c r="A1196" s="23">
        <v>2020</v>
      </c>
      <c r="B1196" s="23" t="s">
        <v>2367</v>
      </c>
      <c r="C1196" s="23" t="s">
        <v>514</v>
      </c>
      <c r="D1196" s="13" t="s">
        <v>7317</v>
      </c>
      <c r="E1196" s="34">
        <v>2</v>
      </c>
      <c r="F1196" s="34">
        <v>28768250</v>
      </c>
    </row>
    <row r="1197" spans="1:6">
      <c r="A1197" s="23">
        <v>2020</v>
      </c>
      <c r="B1197" s="23" t="s">
        <v>2367</v>
      </c>
      <c r="C1197" s="23" t="s">
        <v>514</v>
      </c>
      <c r="D1197" s="13" t="s">
        <v>7318</v>
      </c>
      <c r="E1197" s="34">
        <v>1</v>
      </c>
      <c r="F1197" s="34">
        <v>5146500</v>
      </c>
    </row>
    <row r="1198" spans="1:6">
      <c r="A1198" s="23">
        <v>2020</v>
      </c>
      <c r="B1198" s="23" t="s">
        <v>2367</v>
      </c>
      <c r="C1198" s="23" t="s">
        <v>514</v>
      </c>
      <c r="D1198" s="13" t="s">
        <v>7319</v>
      </c>
      <c r="E1198" s="34">
        <v>1</v>
      </c>
      <c r="F1198" s="34">
        <v>3263625</v>
      </c>
    </row>
    <row r="1199" spans="1:6">
      <c r="A1199" s="23">
        <v>2020</v>
      </c>
      <c r="B1199" s="23" t="s">
        <v>2367</v>
      </c>
      <c r="C1199" s="23" t="s">
        <v>514</v>
      </c>
      <c r="D1199" s="13" t="s">
        <v>7320</v>
      </c>
      <c r="E1199" s="34">
        <v>1</v>
      </c>
      <c r="F1199" s="34">
        <v>8703000</v>
      </c>
    </row>
    <row r="1200" spans="1:6">
      <c r="A1200" s="23">
        <v>2020</v>
      </c>
      <c r="B1200" s="23" t="s">
        <v>2367</v>
      </c>
      <c r="C1200" s="23" t="s">
        <v>514</v>
      </c>
      <c r="D1200" s="13" t="s">
        <v>7321</v>
      </c>
      <c r="E1200" s="34">
        <v>2</v>
      </c>
      <c r="F1200" s="34">
        <v>14501000</v>
      </c>
    </row>
    <row r="1201" spans="1:6">
      <c r="A1201" s="23">
        <v>2020</v>
      </c>
      <c r="B1201" s="23" t="s">
        <v>2367</v>
      </c>
      <c r="C1201" s="23" t="s">
        <v>514</v>
      </c>
      <c r="D1201" s="13" t="s">
        <v>2122</v>
      </c>
      <c r="E1201" s="34">
        <v>2</v>
      </c>
      <c r="F1201" s="34">
        <v>4885000</v>
      </c>
    </row>
    <row r="1202" spans="1:6">
      <c r="A1202" s="23">
        <v>2020</v>
      </c>
      <c r="B1202" s="23" t="s">
        <v>2367</v>
      </c>
      <c r="C1202" s="23" t="s">
        <v>514</v>
      </c>
      <c r="D1202" s="13" t="s">
        <v>3178</v>
      </c>
      <c r="E1202" s="34">
        <v>1</v>
      </c>
      <c r="F1202" s="34">
        <v>8047450</v>
      </c>
    </row>
    <row r="1203" spans="1:6">
      <c r="A1203" s="23">
        <v>2020</v>
      </c>
      <c r="B1203" s="23" t="s">
        <v>2367</v>
      </c>
      <c r="C1203" s="23" t="s">
        <v>514</v>
      </c>
      <c r="D1203" s="13" t="s">
        <v>3974</v>
      </c>
      <c r="E1203" s="34">
        <v>6</v>
      </c>
      <c r="F1203" s="34">
        <v>9471900</v>
      </c>
    </row>
    <row r="1204" spans="1:6">
      <c r="A1204" s="23">
        <v>2020</v>
      </c>
      <c r="B1204" s="23" t="s">
        <v>2367</v>
      </c>
      <c r="C1204" s="23" t="s">
        <v>514</v>
      </c>
      <c r="D1204" s="13" t="s">
        <v>3192</v>
      </c>
      <c r="E1204" s="34">
        <v>1</v>
      </c>
      <c r="F1204" s="34">
        <v>2720400</v>
      </c>
    </row>
    <row r="1205" spans="1:6">
      <c r="A1205" s="23">
        <v>2020</v>
      </c>
      <c r="B1205" s="23" t="s">
        <v>2367</v>
      </c>
      <c r="C1205" s="23" t="s">
        <v>514</v>
      </c>
      <c r="D1205" s="13" t="s">
        <v>2125</v>
      </c>
      <c r="E1205" s="34">
        <v>3</v>
      </c>
      <c r="F1205" s="34">
        <v>13266910</v>
      </c>
    </row>
    <row r="1206" spans="1:6">
      <c r="A1206" s="23">
        <v>2020</v>
      </c>
      <c r="B1206" s="23" t="s">
        <v>2367</v>
      </c>
      <c r="C1206" s="23" t="s">
        <v>514</v>
      </c>
      <c r="D1206" s="13" t="s">
        <v>3193</v>
      </c>
      <c r="E1206" s="34">
        <v>20</v>
      </c>
      <c r="F1206" s="34">
        <v>32238100</v>
      </c>
    </row>
    <row r="1207" spans="1:6">
      <c r="A1207" s="23">
        <v>2020</v>
      </c>
      <c r="B1207" s="23" t="s">
        <v>2367</v>
      </c>
      <c r="C1207" s="23" t="s">
        <v>514</v>
      </c>
      <c r="D1207" s="13" t="s">
        <v>6854</v>
      </c>
      <c r="E1207" s="34">
        <v>1</v>
      </c>
      <c r="F1207" s="34">
        <v>1305450</v>
      </c>
    </row>
    <row r="1208" spans="1:6">
      <c r="A1208" s="23">
        <v>2020</v>
      </c>
      <c r="B1208" s="23" t="s">
        <v>2367</v>
      </c>
      <c r="C1208" s="23" t="s">
        <v>514</v>
      </c>
      <c r="D1208" s="13" t="s">
        <v>3975</v>
      </c>
      <c r="E1208" s="34">
        <v>26</v>
      </c>
      <c r="F1208" s="34">
        <v>42272400</v>
      </c>
    </row>
    <row r="1209" spans="1:6">
      <c r="A1209" s="23">
        <v>2020</v>
      </c>
      <c r="B1209" s="23" t="s">
        <v>2367</v>
      </c>
      <c r="C1209" s="23" t="s">
        <v>514</v>
      </c>
      <c r="D1209" s="13" t="s">
        <v>6855</v>
      </c>
      <c r="E1209" s="34">
        <v>24</v>
      </c>
      <c r="F1209" s="34">
        <v>40817800</v>
      </c>
    </row>
    <row r="1210" spans="1:6">
      <c r="A1210" s="23">
        <v>2020</v>
      </c>
      <c r="B1210" s="23" t="s">
        <v>2367</v>
      </c>
      <c r="C1210" s="23" t="s">
        <v>514</v>
      </c>
      <c r="D1210" s="13" t="s">
        <v>6856</v>
      </c>
      <c r="E1210" s="34">
        <v>1</v>
      </c>
      <c r="F1210" s="34">
        <v>2541300</v>
      </c>
    </row>
    <row r="1211" spans="1:6">
      <c r="A1211" s="23">
        <v>2020</v>
      </c>
      <c r="B1211" s="23" t="s">
        <v>2367</v>
      </c>
      <c r="C1211" s="23" t="s">
        <v>514</v>
      </c>
      <c r="D1211" s="13" t="s">
        <v>7303</v>
      </c>
      <c r="E1211" s="34">
        <v>26</v>
      </c>
      <c r="F1211" s="34">
        <v>42893700</v>
      </c>
    </row>
    <row r="1212" spans="1:6">
      <c r="A1212" s="23">
        <v>2020</v>
      </c>
      <c r="B1212" s="23" t="s">
        <v>2367</v>
      </c>
      <c r="C1212" s="23" t="s">
        <v>514</v>
      </c>
      <c r="D1212" s="13" t="s">
        <v>3976</v>
      </c>
      <c r="E1212" s="34">
        <v>1</v>
      </c>
      <c r="F1212" s="34">
        <v>2346600</v>
      </c>
    </row>
    <row r="1213" spans="1:6">
      <c r="A1213" s="23">
        <v>2020</v>
      </c>
      <c r="B1213" s="23" t="s">
        <v>2367</v>
      </c>
      <c r="C1213" s="23" t="s">
        <v>514</v>
      </c>
      <c r="D1213" s="13" t="s">
        <v>6857</v>
      </c>
      <c r="E1213" s="34">
        <v>12</v>
      </c>
      <c r="F1213" s="34">
        <v>31721650</v>
      </c>
    </row>
    <row r="1214" spans="1:6">
      <c r="A1214" s="23">
        <v>2020</v>
      </c>
      <c r="B1214" s="23" t="s">
        <v>2367</v>
      </c>
      <c r="C1214" s="23" t="s">
        <v>514</v>
      </c>
      <c r="D1214" s="13" t="s">
        <v>7304</v>
      </c>
      <c r="E1214" s="34">
        <v>1</v>
      </c>
      <c r="F1214" s="34">
        <v>1813600</v>
      </c>
    </row>
    <row r="1215" spans="1:6">
      <c r="A1215" s="23">
        <v>2020</v>
      </c>
      <c r="B1215" s="23" t="s">
        <v>2367</v>
      </c>
      <c r="C1215" s="23" t="s">
        <v>514</v>
      </c>
      <c r="D1215" s="13" t="s">
        <v>6858</v>
      </c>
      <c r="E1215" s="34">
        <v>85</v>
      </c>
      <c r="F1215" s="34">
        <v>146545600</v>
      </c>
    </row>
    <row r="1216" spans="1:6">
      <c r="A1216" s="23">
        <v>2020</v>
      </c>
      <c r="B1216" s="23" t="s">
        <v>2367</v>
      </c>
      <c r="C1216" s="23" t="s">
        <v>514</v>
      </c>
      <c r="D1216" s="13" t="s">
        <v>6859</v>
      </c>
      <c r="E1216" s="34">
        <v>2</v>
      </c>
      <c r="F1216" s="34">
        <v>3723900</v>
      </c>
    </row>
    <row r="1217" spans="1:6">
      <c r="A1217" s="23">
        <v>2020</v>
      </c>
      <c r="B1217" s="23" t="s">
        <v>2367</v>
      </c>
      <c r="C1217" s="23" t="s">
        <v>514</v>
      </c>
      <c r="D1217" s="13" t="s">
        <v>6860</v>
      </c>
      <c r="E1217" s="34">
        <v>1</v>
      </c>
      <c r="F1217" s="34">
        <v>670100</v>
      </c>
    </row>
    <row r="1218" spans="1:6">
      <c r="A1218" s="23">
        <v>2020</v>
      </c>
      <c r="B1218" s="23" t="s">
        <v>2367</v>
      </c>
      <c r="C1218" s="23" t="s">
        <v>514</v>
      </c>
      <c r="D1218" s="13" t="s">
        <v>7305</v>
      </c>
      <c r="E1218" s="34">
        <v>2</v>
      </c>
      <c r="F1218" s="34">
        <v>4581600</v>
      </c>
    </row>
    <row r="1219" spans="1:6">
      <c r="A1219" s="23">
        <v>2020</v>
      </c>
      <c r="B1219" s="23" t="s">
        <v>2367</v>
      </c>
      <c r="C1219" s="23" t="s">
        <v>514</v>
      </c>
      <c r="D1219" s="13" t="s">
        <v>3977</v>
      </c>
      <c r="E1219" s="34">
        <v>1</v>
      </c>
      <c r="F1219" s="34">
        <v>1029300</v>
      </c>
    </row>
    <row r="1220" spans="1:6">
      <c r="A1220" s="23">
        <v>2020</v>
      </c>
      <c r="B1220" s="23" t="s">
        <v>2367</v>
      </c>
      <c r="C1220" s="23" t="s">
        <v>514</v>
      </c>
      <c r="D1220" s="13" t="s">
        <v>4928</v>
      </c>
      <c r="E1220" s="34">
        <v>1</v>
      </c>
      <c r="F1220" s="34">
        <v>4534000</v>
      </c>
    </row>
    <row r="1221" spans="1:6">
      <c r="A1221" s="23">
        <v>2020</v>
      </c>
      <c r="B1221" s="23" t="s">
        <v>2367</v>
      </c>
      <c r="C1221" s="23" t="s">
        <v>514</v>
      </c>
      <c r="D1221" s="13" t="s">
        <v>4929</v>
      </c>
      <c r="E1221" s="34">
        <v>3</v>
      </c>
      <c r="F1221" s="34">
        <v>10920000</v>
      </c>
    </row>
    <row r="1222" spans="1:6">
      <c r="A1222" s="23">
        <v>2020</v>
      </c>
      <c r="B1222" s="23" t="s">
        <v>2367</v>
      </c>
      <c r="C1222" s="23" t="s">
        <v>514</v>
      </c>
      <c r="D1222" s="13" t="s">
        <v>4930</v>
      </c>
      <c r="E1222" s="34">
        <v>1</v>
      </c>
      <c r="F1222" s="34">
        <v>1776400</v>
      </c>
    </row>
    <row r="1223" spans="1:6">
      <c r="A1223" s="23">
        <v>2020</v>
      </c>
      <c r="B1223" s="23" t="s">
        <v>2367</v>
      </c>
      <c r="C1223" s="23" t="s">
        <v>514</v>
      </c>
      <c r="D1223" s="13" t="s">
        <v>2129</v>
      </c>
      <c r="E1223" s="34">
        <v>47</v>
      </c>
      <c r="F1223" s="34">
        <v>130440000</v>
      </c>
    </row>
    <row r="1224" spans="1:6">
      <c r="A1224" s="23">
        <v>2020</v>
      </c>
      <c r="B1224" s="23" t="s">
        <v>2367</v>
      </c>
      <c r="C1224" s="23" t="s">
        <v>514</v>
      </c>
      <c r="D1224" s="13" t="s">
        <v>2130</v>
      </c>
      <c r="E1224" s="34">
        <v>11</v>
      </c>
      <c r="F1224" s="34">
        <v>57161750</v>
      </c>
    </row>
    <row r="1225" spans="1:6">
      <c r="A1225" s="23">
        <v>2020</v>
      </c>
      <c r="B1225" s="23" t="s">
        <v>2367</v>
      </c>
      <c r="C1225" s="23" t="s">
        <v>514</v>
      </c>
      <c r="D1225" s="13" t="s">
        <v>3979</v>
      </c>
      <c r="E1225" s="34">
        <v>1</v>
      </c>
      <c r="F1225" s="34">
        <v>6962400</v>
      </c>
    </row>
    <row r="1226" spans="1:6">
      <c r="A1226" s="23">
        <v>2020</v>
      </c>
      <c r="B1226" s="23" t="s">
        <v>2367</v>
      </c>
      <c r="C1226" s="23" t="s">
        <v>514</v>
      </c>
      <c r="D1226" s="13" t="s">
        <v>4926</v>
      </c>
      <c r="E1226" s="34">
        <v>17</v>
      </c>
      <c r="F1226" s="34">
        <v>59425200</v>
      </c>
    </row>
    <row r="1227" spans="1:6">
      <c r="A1227" s="23">
        <v>2020</v>
      </c>
      <c r="B1227" s="23" t="s">
        <v>2367</v>
      </c>
      <c r="C1227" s="23" t="s">
        <v>514</v>
      </c>
      <c r="D1227" s="13" t="s">
        <v>3972</v>
      </c>
      <c r="E1227" s="34">
        <v>124</v>
      </c>
      <c r="F1227" s="34">
        <v>288984000</v>
      </c>
    </row>
    <row r="1228" spans="1:6">
      <c r="A1228" s="23">
        <v>2020</v>
      </c>
      <c r="B1228" s="23" t="s">
        <v>2367</v>
      </c>
      <c r="C1228" s="23" t="s">
        <v>514</v>
      </c>
      <c r="D1228" s="13" t="s">
        <v>3196</v>
      </c>
      <c r="E1228" s="34">
        <v>1</v>
      </c>
      <c r="F1228" s="34">
        <v>1680456</v>
      </c>
    </row>
    <row r="1229" spans="1:6">
      <c r="A1229" s="23">
        <v>2020</v>
      </c>
      <c r="B1229" s="23" t="s">
        <v>2367</v>
      </c>
      <c r="C1229" s="23" t="s">
        <v>514</v>
      </c>
      <c r="D1229" s="13" t="s">
        <v>2132</v>
      </c>
      <c r="E1229" s="34">
        <v>4</v>
      </c>
      <c r="F1229" s="34">
        <v>30452600</v>
      </c>
    </row>
    <row r="1230" spans="1:6">
      <c r="A1230" s="23">
        <v>2020</v>
      </c>
      <c r="B1230" s="23" t="s">
        <v>2367</v>
      </c>
      <c r="C1230" s="23" t="s">
        <v>514</v>
      </c>
      <c r="D1230" s="13" t="s">
        <v>4927</v>
      </c>
      <c r="E1230" s="34">
        <v>5</v>
      </c>
      <c r="F1230" s="34">
        <v>14876000</v>
      </c>
    </row>
    <row r="1231" spans="1:6">
      <c r="A1231" s="23">
        <v>2020</v>
      </c>
      <c r="B1231" s="23" t="s">
        <v>2367</v>
      </c>
      <c r="C1231" s="23" t="s">
        <v>514</v>
      </c>
      <c r="D1231" s="13" t="s">
        <v>4931</v>
      </c>
      <c r="E1231" s="34">
        <v>25</v>
      </c>
      <c r="F1231" s="34">
        <v>105000000</v>
      </c>
    </row>
    <row r="1232" spans="1:6">
      <c r="A1232" s="23">
        <v>2020</v>
      </c>
      <c r="B1232" s="23" t="s">
        <v>2367</v>
      </c>
      <c r="C1232" s="23" t="s">
        <v>514</v>
      </c>
      <c r="D1232" s="13" t="s">
        <v>3186</v>
      </c>
      <c r="E1232" s="34">
        <v>7</v>
      </c>
      <c r="F1232" s="34">
        <v>21410750</v>
      </c>
    </row>
    <row r="1233" spans="1:6">
      <c r="A1233" s="23">
        <v>2020</v>
      </c>
      <c r="B1233" s="23" t="s">
        <v>2367</v>
      </c>
      <c r="C1233" s="23" t="s">
        <v>514</v>
      </c>
      <c r="D1233" s="13" t="s">
        <v>2135</v>
      </c>
      <c r="E1233" s="34">
        <v>3</v>
      </c>
      <c r="F1233" s="34">
        <v>17513750</v>
      </c>
    </row>
    <row r="1234" spans="1:6">
      <c r="A1234" s="23">
        <v>2020</v>
      </c>
      <c r="B1234" s="23" t="s">
        <v>2367</v>
      </c>
      <c r="C1234" s="23" t="s">
        <v>514</v>
      </c>
      <c r="D1234" s="13" t="s">
        <v>1967</v>
      </c>
      <c r="E1234" s="34">
        <v>11</v>
      </c>
      <c r="F1234" s="34">
        <v>56365912</v>
      </c>
    </row>
    <row r="1235" spans="1:6">
      <c r="A1235" s="23">
        <v>2020</v>
      </c>
      <c r="B1235" s="23" t="s">
        <v>2367</v>
      </c>
      <c r="C1235" s="23" t="s">
        <v>514</v>
      </c>
      <c r="D1235" s="13" t="s">
        <v>4932</v>
      </c>
      <c r="E1235" s="34">
        <v>87</v>
      </c>
      <c r="F1235" s="34">
        <v>449896200</v>
      </c>
    </row>
    <row r="1236" spans="1:6">
      <c r="A1236" s="23">
        <v>2020</v>
      </c>
      <c r="B1236" s="23" t="s">
        <v>2367</v>
      </c>
      <c r="C1236" s="23" t="s">
        <v>514</v>
      </c>
      <c r="D1236" s="13" t="s">
        <v>7306</v>
      </c>
      <c r="E1236" s="34">
        <v>147</v>
      </c>
      <c r="F1236" s="34">
        <v>387787000</v>
      </c>
    </row>
    <row r="1237" spans="1:6">
      <c r="A1237" s="23">
        <v>2020</v>
      </c>
      <c r="B1237" s="23" t="s">
        <v>2367</v>
      </c>
      <c r="C1237" s="23" t="s">
        <v>514</v>
      </c>
      <c r="D1237" s="13" t="s">
        <v>7307</v>
      </c>
      <c r="E1237" s="34">
        <v>17</v>
      </c>
      <c r="F1237" s="34">
        <v>51326250</v>
      </c>
    </row>
    <row r="1238" spans="1:6">
      <c r="A1238" s="23">
        <v>2020</v>
      </c>
      <c r="B1238" s="23" t="s">
        <v>2367</v>
      </c>
      <c r="C1238" s="23" t="s">
        <v>514</v>
      </c>
      <c r="D1238" s="13" t="s">
        <v>6861</v>
      </c>
      <c r="E1238" s="34">
        <v>27</v>
      </c>
      <c r="F1238" s="34">
        <v>78784725</v>
      </c>
    </row>
    <row r="1239" spans="1:6">
      <c r="A1239" s="23">
        <v>2020</v>
      </c>
      <c r="B1239" s="23" t="s">
        <v>2367</v>
      </c>
      <c r="C1239" s="23" t="s">
        <v>514</v>
      </c>
      <c r="D1239" s="13" t="s">
        <v>2145</v>
      </c>
      <c r="E1239" s="34">
        <v>1</v>
      </c>
      <c r="F1239" s="34">
        <v>8219500</v>
      </c>
    </row>
    <row r="1240" spans="1:6">
      <c r="A1240" s="23">
        <v>2020</v>
      </c>
      <c r="B1240" s="23" t="s">
        <v>2367</v>
      </c>
      <c r="C1240" s="23" t="s">
        <v>514</v>
      </c>
      <c r="D1240" s="13" t="s">
        <v>5715</v>
      </c>
      <c r="E1240" s="34">
        <v>45</v>
      </c>
      <c r="F1240" s="34">
        <v>348449791</v>
      </c>
    </row>
    <row r="1241" spans="1:6">
      <c r="A1241" s="23">
        <v>2020</v>
      </c>
      <c r="B1241" s="23" t="s">
        <v>2367</v>
      </c>
      <c r="C1241" s="23" t="s">
        <v>514</v>
      </c>
      <c r="D1241" s="13" t="s">
        <v>3187</v>
      </c>
      <c r="E1241" s="34">
        <v>1</v>
      </c>
      <c r="F1241" s="34">
        <v>3096000</v>
      </c>
    </row>
    <row r="1242" spans="1:6">
      <c r="A1242" s="23">
        <v>2020</v>
      </c>
      <c r="B1242" s="23" t="s">
        <v>2367</v>
      </c>
      <c r="C1242" s="23" t="s">
        <v>514</v>
      </c>
      <c r="D1242" s="13" t="s">
        <v>3980</v>
      </c>
      <c r="E1242" s="34">
        <v>9</v>
      </c>
      <c r="F1242" s="34">
        <v>27864000</v>
      </c>
    </row>
    <row r="1243" spans="1:6">
      <c r="A1243" s="23">
        <v>2020</v>
      </c>
      <c r="B1243" s="23" t="s">
        <v>2367</v>
      </c>
      <c r="C1243" s="23" t="s">
        <v>514</v>
      </c>
      <c r="D1243" s="13" t="s">
        <v>2146</v>
      </c>
      <c r="E1243" s="34">
        <v>3</v>
      </c>
      <c r="F1243" s="34">
        <v>7765500</v>
      </c>
    </row>
    <row r="1244" spans="1:6">
      <c r="A1244" s="23">
        <v>2020</v>
      </c>
      <c r="B1244" s="23" t="s">
        <v>2367</v>
      </c>
      <c r="C1244" s="23" t="s">
        <v>514</v>
      </c>
      <c r="D1244" s="13" t="s">
        <v>3188</v>
      </c>
      <c r="E1244" s="34">
        <v>1</v>
      </c>
      <c r="F1244" s="34">
        <v>9880000</v>
      </c>
    </row>
    <row r="1245" spans="1:6">
      <c r="A1245" s="23">
        <v>2020</v>
      </c>
      <c r="B1245" s="23" t="s">
        <v>2367</v>
      </c>
      <c r="C1245" s="23" t="s">
        <v>514</v>
      </c>
      <c r="D1245" s="13" t="s">
        <v>3189</v>
      </c>
      <c r="E1245" s="34">
        <v>121</v>
      </c>
      <c r="F1245" s="34">
        <v>282321600</v>
      </c>
    </row>
    <row r="1246" spans="1:6">
      <c r="A1246" s="23">
        <v>2020</v>
      </c>
      <c r="B1246" s="23" t="s">
        <v>2367</v>
      </c>
      <c r="C1246" s="23" t="s">
        <v>514</v>
      </c>
      <c r="D1246" s="13" t="s">
        <v>3982</v>
      </c>
      <c r="E1246" s="34">
        <v>2</v>
      </c>
      <c r="F1246" s="34">
        <v>9863400</v>
      </c>
    </row>
    <row r="1247" spans="1:6">
      <c r="A1247" s="23">
        <v>2020</v>
      </c>
      <c r="B1247" s="23" t="s">
        <v>2367</v>
      </c>
      <c r="C1247" s="23" t="s">
        <v>514</v>
      </c>
      <c r="D1247" s="13" t="s">
        <v>7315</v>
      </c>
      <c r="E1247" s="34">
        <v>1</v>
      </c>
      <c r="F1247" s="34">
        <v>3120000</v>
      </c>
    </row>
    <row r="1248" spans="1:6">
      <c r="A1248" s="23">
        <v>2020</v>
      </c>
      <c r="B1248" s="23" t="s">
        <v>2367</v>
      </c>
      <c r="C1248" s="23" t="s">
        <v>514</v>
      </c>
      <c r="D1248" s="13" t="s">
        <v>3983</v>
      </c>
      <c r="E1248" s="34">
        <v>7</v>
      </c>
      <c r="F1248" s="34">
        <v>21840000</v>
      </c>
    </row>
    <row r="1249" spans="1:6">
      <c r="A1249" s="23">
        <v>2020</v>
      </c>
      <c r="B1249" s="23" t="s">
        <v>2367</v>
      </c>
      <c r="C1249" s="23" t="s">
        <v>514</v>
      </c>
      <c r="D1249" s="13" t="s">
        <v>6864</v>
      </c>
      <c r="E1249" s="34">
        <v>4</v>
      </c>
      <c r="F1249" s="34">
        <v>16683000</v>
      </c>
    </row>
    <row r="1250" spans="1:6">
      <c r="A1250" s="23">
        <v>2020</v>
      </c>
      <c r="B1250" s="23" t="s">
        <v>2367</v>
      </c>
      <c r="C1250" s="23" t="s">
        <v>514</v>
      </c>
      <c r="D1250" s="13" t="s">
        <v>7308</v>
      </c>
      <c r="E1250" s="34">
        <v>1</v>
      </c>
      <c r="F1250" s="34">
        <v>7105600</v>
      </c>
    </row>
    <row r="1251" spans="1:6">
      <c r="A1251" s="23">
        <v>2020</v>
      </c>
      <c r="B1251" s="23" t="s">
        <v>2367</v>
      </c>
      <c r="C1251" s="23" t="s">
        <v>514</v>
      </c>
      <c r="D1251" s="13" t="s">
        <v>7309</v>
      </c>
      <c r="E1251" s="34">
        <v>1</v>
      </c>
      <c r="F1251" s="34">
        <v>6192000</v>
      </c>
    </row>
    <row r="1252" spans="1:6">
      <c r="A1252" s="23">
        <v>2020</v>
      </c>
      <c r="B1252" s="23" t="s">
        <v>2367</v>
      </c>
      <c r="C1252" s="23" t="s">
        <v>514</v>
      </c>
      <c r="D1252" s="13" t="s">
        <v>2144</v>
      </c>
      <c r="E1252" s="34">
        <v>1</v>
      </c>
      <c r="F1252" s="34">
        <v>1665400</v>
      </c>
    </row>
    <row r="1253" spans="1:6">
      <c r="A1253" s="23">
        <v>2020</v>
      </c>
      <c r="B1253" s="23" t="s">
        <v>2367</v>
      </c>
      <c r="C1253" s="23" t="s">
        <v>514</v>
      </c>
      <c r="D1253" s="13" t="s">
        <v>288</v>
      </c>
      <c r="E1253" s="34">
        <v>1</v>
      </c>
      <c r="F1253" s="34">
        <v>2062250</v>
      </c>
    </row>
    <row r="1254" spans="1:6">
      <c r="A1254" s="23">
        <v>2021</v>
      </c>
      <c r="B1254" s="23" t="s">
        <v>2366</v>
      </c>
      <c r="C1254" s="23" t="s">
        <v>1886</v>
      </c>
      <c r="D1254" s="13" t="s">
        <v>7286</v>
      </c>
      <c r="E1254" s="34">
        <v>1</v>
      </c>
      <c r="F1254" s="34">
        <v>8314800</v>
      </c>
    </row>
    <row r="1255" spans="1:6">
      <c r="A1255" s="23">
        <v>2021</v>
      </c>
      <c r="B1255" s="23" t="s">
        <v>2366</v>
      </c>
      <c r="C1255" s="23" t="s">
        <v>1886</v>
      </c>
      <c r="D1255" s="13" t="s">
        <v>7268</v>
      </c>
      <c r="E1255" s="34">
        <v>452</v>
      </c>
      <c r="F1255" s="34">
        <v>2186151600</v>
      </c>
    </row>
    <row r="1256" spans="1:6">
      <c r="A1256" s="23">
        <v>2021</v>
      </c>
      <c r="B1256" s="23" t="s">
        <v>2366</v>
      </c>
      <c r="C1256" s="23" t="s">
        <v>1886</v>
      </c>
      <c r="D1256" s="13" t="s">
        <v>7287</v>
      </c>
      <c r="E1256" s="34">
        <v>2</v>
      </c>
      <c r="F1256" s="34">
        <v>13960000</v>
      </c>
    </row>
    <row r="1257" spans="1:6">
      <c r="A1257" s="23">
        <v>2021</v>
      </c>
      <c r="B1257" s="23" t="s">
        <v>2366</v>
      </c>
      <c r="C1257" s="23" t="s">
        <v>1886</v>
      </c>
      <c r="D1257" s="13" t="s">
        <v>7206</v>
      </c>
      <c r="E1257" s="34">
        <v>46</v>
      </c>
      <c r="F1257" s="34">
        <v>526636480</v>
      </c>
    </row>
    <row r="1258" spans="1:6">
      <c r="A1258" s="23">
        <v>2021</v>
      </c>
      <c r="B1258" s="23" t="s">
        <v>2366</v>
      </c>
      <c r="C1258" s="23" t="s">
        <v>1886</v>
      </c>
      <c r="D1258" s="13" t="s">
        <v>7207</v>
      </c>
      <c r="E1258" s="34">
        <v>93</v>
      </c>
      <c r="F1258" s="34">
        <v>1191112400</v>
      </c>
    </row>
    <row r="1259" spans="1:6">
      <c r="A1259" s="23">
        <v>2021</v>
      </c>
      <c r="B1259" s="23" t="s">
        <v>2366</v>
      </c>
      <c r="C1259" s="23" t="s">
        <v>1886</v>
      </c>
      <c r="D1259" s="13" t="s">
        <v>7208</v>
      </c>
      <c r="E1259" s="34">
        <v>12</v>
      </c>
      <c r="F1259" s="34">
        <v>109088800</v>
      </c>
    </row>
    <row r="1260" spans="1:6">
      <c r="A1260" s="23">
        <v>2021</v>
      </c>
      <c r="B1260" s="23" t="s">
        <v>2366</v>
      </c>
      <c r="C1260" s="23" t="s">
        <v>1886</v>
      </c>
      <c r="D1260" s="13" t="s">
        <v>7209</v>
      </c>
      <c r="E1260" s="34">
        <v>1</v>
      </c>
      <c r="F1260" s="34">
        <v>5973500</v>
      </c>
    </row>
    <row r="1261" spans="1:6">
      <c r="A1261" s="23">
        <v>2021</v>
      </c>
      <c r="B1261" s="23" t="s">
        <v>2366</v>
      </c>
      <c r="C1261" s="23" t="s">
        <v>1886</v>
      </c>
      <c r="D1261" s="13" t="s">
        <v>7288</v>
      </c>
      <c r="E1261" s="34">
        <v>7</v>
      </c>
      <c r="F1261" s="34">
        <v>35314300</v>
      </c>
    </row>
    <row r="1262" spans="1:6">
      <c r="A1262" s="23">
        <v>2021</v>
      </c>
      <c r="B1262" s="23" t="s">
        <v>2366</v>
      </c>
      <c r="C1262" s="23" t="s">
        <v>1886</v>
      </c>
      <c r="D1262" s="13" t="s">
        <v>7289</v>
      </c>
      <c r="E1262" s="34">
        <v>1</v>
      </c>
      <c r="F1262" s="34">
        <v>6396000</v>
      </c>
    </row>
    <row r="1263" spans="1:6">
      <c r="A1263" s="23">
        <v>2021</v>
      </c>
      <c r="B1263" s="23" t="s">
        <v>2366</v>
      </c>
      <c r="C1263" s="23" t="s">
        <v>1886</v>
      </c>
      <c r="D1263" s="13" t="s">
        <v>7272</v>
      </c>
      <c r="E1263" s="34">
        <v>8</v>
      </c>
      <c r="F1263" s="34">
        <v>24711000</v>
      </c>
    </row>
    <row r="1264" spans="1:6">
      <c r="A1264" s="23">
        <v>2021</v>
      </c>
      <c r="B1264" s="23" t="s">
        <v>2366</v>
      </c>
      <c r="C1264" s="23" t="s">
        <v>1886</v>
      </c>
      <c r="D1264" s="13" t="s">
        <v>7273</v>
      </c>
      <c r="E1264" s="34">
        <v>2</v>
      </c>
      <c r="F1264" s="34">
        <v>17862600</v>
      </c>
    </row>
    <row r="1265" spans="1:6">
      <c r="A1265" s="23">
        <v>2021</v>
      </c>
      <c r="B1265" s="23" t="s">
        <v>2366</v>
      </c>
      <c r="C1265" s="23" t="s">
        <v>1886</v>
      </c>
      <c r="D1265" s="13" t="s">
        <v>7210</v>
      </c>
      <c r="E1265" s="34">
        <v>19</v>
      </c>
      <c r="F1265" s="34">
        <v>118101950</v>
      </c>
    </row>
    <row r="1266" spans="1:6">
      <c r="A1266" s="23">
        <v>2021</v>
      </c>
      <c r="B1266" s="23" t="s">
        <v>2366</v>
      </c>
      <c r="C1266" s="23" t="s">
        <v>1886</v>
      </c>
      <c r="D1266" s="13" t="s">
        <v>7259</v>
      </c>
      <c r="E1266" s="34">
        <v>227</v>
      </c>
      <c r="F1266" s="34">
        <v>1561162850</v>
      </c>
    </row>
    <row r="1267" spans="1:6">
      <c r="A1267" s="23">
        <v>2021</v>
      </c>
      <c r="B1267" s="23" t="s">
        <v>2366</v>
      </c>
      <c r="C1267" s="23" t="s">
        <v>1886</v>
      </c>
      <c r="D1267" s="13" t="s">
        <v>7230</v>
      </c>
      <c r="E1267" s="34">
        <v>6</v>
      </c>
      <c r="F1267" s="34">
        <v>13086025</v>
      </c>
    </row>
    <row r="1268" spans="1:6">
      <c r="A1268" s="23">
        <v>2021</v>
      </c>
      <c r="B1268" s="23" t="s">
        <v>2366</v>
      </c>
      <c r="C1268" s="23" t="s">
        <v>1886</v>
      </c>
      <c r="D1268" s="13" t="s">
        <v>7215</v>
      </c>
      <c r="E1268" s="34">
        <v>1</v>
      </c>
      <c r="F1268" s="34">
        <v>9594000</v>
      </c>
    </row>
    <row r="1269" spans="1:6">
      <c r="A1269" s="23">
        <v>2021</v>
      </c>
      <c r="B1269" s="23" t="s">
        <v>2366</v>
      </c>
      <c r="C1269" s="23" t="s">
        <v>1886</v>
      </c>
      <c r="D1269" s="13" t="s">
        <v>7290</v>
      </c>
      <c r="E1269" s="34">
        <v>1</v>
      </c>
      <c r="F1269" s="34">
        <v>22626000</v>
      </c>
    </row>
    <row r="1270" spans="1:6">
      <c r="A1270" s="23">
        <v>2021</v>
      </c>
      <c r="B1270" s="23" t="s">
        <v>2366</v>
      </c>
      <c r="C1270" s="23" t="s">
        <v>1886</v>
      </c>
      <c r="D1270" s="13" t="s">
        <v>7281</v>
      </c>
      <c r="E1270" s="34">
        <v>1</v>
      </c>
      <c r="F1270" s="34">
        <v>10968000</v>
      </c>
    </row>
    <row r="1271" spans="1:6">
      <c r="A1271" s="23">
        <v>2021</v>
      </c>
      <c r="B1271" s="23" t="s">
        <v>2366</v>
      </c>
      <c r="C1271" s="23" t="s">
        <v>1886</v>
      </c>
      <c r="D1271" s="13" t="s">
        <v>7216</v>
      </c>
      <c r="E1271" s="34">
        <v>28</v>
      </c>
      <c r="F1271" s="34">
        <v>209404850</v>
      </c>
    </row>
    <row r="1272" spans="1:6">
      <c r="A1272" s="23">
        <v>2021</v>
      </c>
      <c r="B1272" s="23" t="s">
        <v>2366</v>
      </c>
      <c r="C1272" s="23" t="s">
        <v>1886</v>
      </c>
      <c r="D1272" s="13" t="s">
        <v>7218</v>
      </c>
      <c r="E1272" s="34">
        <v>2</v>
      </c>
      <c r="F1272" s="34">
        <v>12000000</v>
      </c>
    </row>
    <row r="1273" spans="1:6">
      <c r="A1273" s="23">
        <v>2021</v>
      </c>
      <c r="B1273" s="23" t="s">
        <v>2366</v>
      </c>
      <c r="C1273" s="23" t="s">
        <v>1886</v>
      </c>
      <c r="D1273" s="13" t="s">
        <v>7236</v>
      </c>
      <c r="E1273" s="34">
        <v>6</v>
      </c>
      <c r="F1273" s="34">
        <v>24962274</v>
      </c>
    </row>
    <row r="1274" spans="1:6">
      <c r="A1274" s="23">
        <v>2021</v>
      </c>
      <c r="B1274" s="23" t="s">
        <v>2366</v>
      </c>
      <c r="C1274" s="23" t="s">
        <v>1886</v>
      </c>
      <c r="D1274" s="13" t="s">
        <v>7282</v>
      </c>
      <c r="E1274" s="34">
        <v>4</v>
      </c>
      <c r="F1274" s="34">
        <v>40551000</v>
      </c>
    </row>
    <row r="1275" spans="1:6">
      <c r="A1275" s="23">
        <v>2021</v>
      </c>
      <c r="B1275" s="23" t="s">
        <v>2366</v>
      </c>
      <c r="C1275" s="23" t="s">
        <v>1886</v>
      </c>
      <c r="D1275" s="13" t="s">
        <v>7258</v>
      </c>
      <c r="E1275" s="34">
        <v>2</v>
      </c>
      <c r="F1275" s="34">
        <v>7857400</v>
      </c>
    </row>
    <row r="1276" spans="1:6">
      <c r="A1276" s="23">
        <v>2021</v>
      </c>
      <c r="B1276" s="23" t="s">
        <v>2366</v>
      </c>
      <c r="C1276" s="23" t="s">
        <v>1886</v>
      </c>
      <c r="D1276" s="13" t="s">
        <v>7219</v>
      </c>
      <c r="E1276" s="34">
        <v>5</v>
      </c>
      <c r="F1276" s="34">
        <v>12351055</v>
      </c>
    </row>
    <row r="1277" spans="1:6">
      <c r="A1277" s="23">
        <v>2021</v>
      </c>
      <c r="B1277" s="23" t="s">
        <v>2366</v>
      </c>
      <c r="C1277" s="23" t="s">
        <v>1886</v>
      </c>
      <c r="D1277" s="13" t="s">
        <v>7242</v>
      </c>
      <c r="E1277" s="34">
        <v>1</v>
      </c>
      <c r="F1277" s="34">
        <v>6429000</v>
      </c>
    </row>
    <row r="1278" spans="1:6">
      <c r="A1278" s="23">
        <v>2021</v>
      </c>
      <c r="B1278" s="23" t="s">
        <v>2366</v>
      </c>
      <c r="C1278" s="23" t="s">
        <v>1886</v>
      </c>
      <c r="D1278" s="13" t="s">
        <v>7221</v>
      </c>
      <c r="E1278" s="34">
        <v>2</v>
      </c>
      <c r="F1278" s="34">
        <v>17634400</v>
      </c>
    </row>
    <row r="1279" spans="1:6">
      <c r="A1279" s="23">
        <v>2021</v>
      </c>
      <c r="B1279" s="23" t="s">
        <v>2366</v>
      </c>
      <c r="C1279" s="23" t="s">
        <v>1886</v>
      </c>
      <c r="D1279" s="13" t="s">
        <v>7237</v>
      </c>
      <c r="E1279" s="34">
        <v>1</v>
      </c>
      <c r="F1279" s="34">
        <v>9131500</v>
      </c>
    </row>
    <row r="1280" spans="1:6">
      <c r="A1280" s="23">
        <v>2021</v>
      </c>
      <c r="B1280" s="23" t="s">
        <v>2366</v>
      </c>
      <c r="C1280" s="23" t="s">
        <v>1886</v>
      </c>
      <c r="D1280" s="13" t="s">
        <v>7291</v>
      </c>
      <c r="E1280" s="34">
        <v>2</v>
      </c>
      <c r="F1280" s="34">
        <v>19918000</v>
      </c>
    </row>
    <row r="1281" spans="1:6">
      <c r="A1281" s="23">
        <v>2021</v>
      </c>
      <c r="B1281" s="23" t="s">
        <v>2366</v>
      </c>
      <c r="C1281" s="23" t="s">
        <v>1886</v>
      </c>
      <c r="D1281" s="13" t="s">
        <v>7223</v>
      </c>
      <c r="E1281" s="34">
        <v>75</v>
      </c>
      <c r="F1281" s="34">
        <v>427509100</v>
      </c>
    </row>
    <row r="1282" spans="1:6">
      <c r="A1282" s="23">
        <v>2021</v>
      </c>
      <c r="B1282" s="23" t="s">
        <v>2366</v>
      </c>
      <c r="C1282" s="23" t="s">
        <v>1886</v>
      </c>
      <c r="D1282" s="13" t="s">
        <v>7292</v>
      </c>
      <c r="E1282" s="34">
        <v>1</v>
      </c>
      <c r="F1282" s="34">
        <v>6396000</v>
      </c>
    </row>
    <row r="1283" spans="1:6">
      <c r="A1283" s="23">
        <v>2021</v>
      </c>
      <c r="B1283" s="23" t="s">
        <v>2366</v>
      </c>
      <c r="C1283" s="23" t="s">
        <v>1886</v>
      </c>
      <c r="D1283" s="13" t="s">
        <v>7246</v>
      </c>
      <c r="E1283" s="34">
        <v>3</v>
      </c>
      <c r="F1283" s="34">
        <v>16142000</v>
      </c>
    </row>
    <row r="1284" spans="1:6">
      <c r="A1284" s="23">
        <v>2021</v>
      </c>
      <c r="B1284" s="23" t="s">
        <v>2366</v>
      </c>
      <c r="C1284" s="23" t="s">
        <v>1886</v>
      </c>
      <c r="D1284" s="13" t="s">
        <v>7232</v>
      </c>
      <c r="E1284" s="34">
        <v>4</v>
      </c>
      <c r="F1284" s="34">
        <v>35612400</v>
      </c>
    </row>
    <row r="1285" spans="1:6">
      <c r="A1285" s="23">
        <v>2021</v>
      </c>
      <c r="B1285" s="23" t="s">
        <v>2366</v>
      </c>
      <c r="C1285" s="23" t="s">
        <v>1886</v>
      </c>
      <c r="D1285" s="13" t="s">
        <v>7226</v>
      </c>
      <c r="E1285" s="34">
        <v>142</v>
      </c>
      <c r="F1285" s="34">
        <v>633940139</v>
      </c>
    </row>
    <row r="1286" spans="1:6">
      <c r="A1286" s="23">
        <v>2021</v>
      </c>
      <c r="B1286" s="23" t="s">
        <v>2366</v>
      </c>
      <c r="C1286" s="23" t="s">
        <v>1886</v>
      </c>
      <c r="D1286" s="13" t="s">
        <v>7260</v>
      </c>
      <c r="E1286" s="34">
        <v>1</v>
      </c>
      <c r="F1286" s="34">
        <v>3449400</v>
      </c>
    </row>
    <row r="1287" spans="1:6">
      <c r="A1287" s="23">
        <v>2021</v>
      </c>
      <c r="B1287" s="23" t="s">
        <v>2366</v>
      </c>
      <c r="C1287" s="23" t="s">
        <v>1886</v>
      </c>
      <c r="D1287" s="13" t="s">
        <v>7227</v>
      </c>
      <c r="E1287" s="34">
        <v>9</v>
      </c>
      <c r="F1287" s="34">
        <v>120613000</v>
      </c>
    </row>
    <row r="1288" spans="1:6">
      <c r="A1288" s="23">
        <v>2021</v>
      </c>
      <c r="B1288" s="23" t="s">
        <v>2366</v>
      </c>
      <c r="C1288" s="23" t="s">
        <v>1886</v>
      </c>
      <c r="D1288" s="13" t="s">
        <v>7285</v>
      </c>
      <c r="E1288" s="34">
        <v>24</v>
      </c>
      <c r="F1288" s="34">
        <v>95765800</v>
      </c>
    </row>
    <row r="1289" spans="1:6">
      <c r="A1289" s="23">
        <v>2021</v>
      </c>
      <c r="B1289" s="23" t="s">
        <v>2366</v>
      </c>
      <c r="C1289" s="23" t="s">
        <v>1886</v>
      </c>
      <c r="D1289" s="13" t="s">
        <v>7293</v>
      </c>
      <c r="E1289" s="34">
        <v>23</v>
      </c>
      <c r="F1289" s="34">
        <v>63296250</v>
      </c>
    </row>
    <row r="1290" spans="1:6">
      <c r="A1290" s="23">
        <v>2021</v>
      </c>
      <c r="B1290" s="23" t="s">
        <v>2366</v>
      </c>
      <c r="C1290" s="23" t="s">
        <v>1886</v>
      </c>
      <c r="D1290" s="13" t="s">
        <v>7283</v>
      </c>
      <c r="E1290" s="34">
        <v>2</v>
      </c>
      <c r="F1290" s="34">
        <v>18065400</v>
      </c>
    </row>
    <row r="1291" spans="1:6">
      <c r="A1291" s="23">
        <v>2021</v>
      </c>
      <c r="B1291" s="23" t="s">
        <v>2366</v>
      </c>
      <c r="C1291" s="23" t="s">
        <v>1886</v>
      </c>
      <c r="D1291" s="13" t="s">
        <v>7276</v>
      </c>
      <c r="E1291" s="34">
        <v>12</v>
      </c>
      <c r="F1291" s="34">
        <v>18800000</v>
      </c>
    </row>
    <row r="1292" spans="1:6">
      <c r="A1292" s="23">
        <v>2021</v>
      </c>
      <c r="B1292" s="23" t="s">
        <v>2366</v>
      </c>
      <c r="C1292" s="23" t="s">
        <v>1886</v>
      </c>
      <c r="D1292" s="13" t="s">
        <v>7240</v>
      </c>
      <c r="E1292" s="34">
        <v>1</v>
      </c>
      <c r="F1292" s="34">
        <v>6396000</v>
      </c>
    </row>
    <row r="1293" spans="1:6">
      <c r="A1293" s="23">
        <v>2021</v>
      </c>
      <c r="B1293" s="23" t="s">
        <v>2366</v>
      </c>
      <c r="C1293" s="23" t="s">
        <v>1886</v>
      </c>
      <c r="D1293" s="13" t="s">
        <v>7247</v>
      </c>
      <c r="E1293" s="34">
        <v>8</v>
      </c>
      <c r="F1293" s="34">
        <v>43530000</v>
      </c>
    </row>
    <row r="1294" spans="1:6">
      <c r="A1294" s="23">
        <v>2021</v>
      </c>
      <c r="B1294" s="23" t="s">
        <v>2366</v>
      </c>
      <c r="C1294" s="23" t="s">
        <v>1886</v>
      </c>
      <c r="D1294" s="13" t="s">
        <v>7277</v>
      </c>
      <c r="E1294" s="34">
        <v>3</v>
      </c>
      <c r="F1294" s="34">
        <v>39735000</v>
      </c>
    </row>
    <row r="1295" spans="1:6">
      <c r="A1295" s="23">
        <v>2021</v>
      </c>
      <c r="B1295" s="23" t="s">
        <v>2366</v>
      </c>
      <c r="C1295" s="23" t="s">
        <v>1886</v>
      </c>
      <c r="D1295" s="13" t="s">
        <v>7228</v>
      </c>
      <c r="E1295" s="34">
        <v>47</v>
      </c>
      <c r="F1295" s="34">
        <v>262834000</v>
      </c>
    </row>
    <row r="1296" spans="1:6">
      <c r="A1296" s="23">
        <v>2021</v>
      </c>
      <c r="B1296" s="23" t="s">
        <v>2366</v>
      </c>
      <c r="C1296" s="23" t="s">
        <v>1886</v>
      </c>
      <c r="D1296" s="13" t="s">
        <v>7294</v>
      </c>
      <c r="E1296" s="34">
        <v>3</v>
      </c>
      <c r="F1296" s="34">
        <v>46086800</v>
      </c>
    </row>
    <row r="1297" spans="1:6">
      <c r="A1297" s="23">
        <v>2021</v>
      </c>
      <c r="B1297" s="23" t="s">
        <v>2366</v>
      </c>
      <c r="C1297" s="23" t="s">
        <v>1886</v>
      </c>
      <c r="D1297" s="13" t="s">
        <v>7271</v>
      </c>
      <c r="E1297" s="34">
        <v>2</v>
      </c>
      <c r="F1297" s="34">
        <v>22706900</v>
      </c>
    </row>
    <row r="1298" spans="1:6">
      <c r="A1298" s="23">
        <v>2021</v>
      </c>
      <c r="B1298" s="23" t="s">
        <v>2366</v>
      </c>
      <c r="C1298" s="23" t="s">
        <v>1886</v>
      </c>
      <c r="D1298" s="13" t="s">
        <v>7295</v>
      </c>
      <c r="E1298" s="34">
        <v>2</v>
      </c>
      <c r="F1298" s="34">
        <v>3000000</v>
      </c>
    </row>
    <row r="1299" spans="1:6">
      <c r="A1299" s="23">
        <v>2021</v>
      </c>
      <c r="B1299" s="23" t="s">
        <v>2366</v>
      </c>
      <c r="C1299" s="23" t="s">
        <v>1886</v>
      </c>
      <c r="D1299" s="13" t="s">
        <v>7265</v>
      </c>
      <c r="E1299" s="34">
        <v>21</v>
      </c>
      <c r="F1299" s="34">
        <v>140552900</v>
      </c>
    </row>
    <row r="1300" spans="1:6">
      <c r="A1300" s="23">
        <v>2021</v>
      </c>
      <c r="B1300" s="23" t="s">
        <v>2366</v>
      </c>
      <c r="C1300" s="23" t="s">
        <v>1886</v>
      </c>
      <c r="D1300" s="13" t="s">
        <v>7266</v>
      </c>
      <c r="E1300" s="34">
        <v>1</v>
      </c>
      <c r="F1300" s="34">
        <v>1221510</v>
      </c>
    </row>
    <row r="1301" spans="1:6">
      <c r="A1301" s="23">
        <v>2021</v>
      </c>
      <c r="B1301" s="23" t="s">
        <v>2366</v>
      </c>
      <c r="C1301" s="23" t="s">
        <v>1886</v>
      </c>
      <c r="D1301" s="13" t="s">
        <v>7267</v>
      </c>
      <c r="E1301" s="34">
        <v>3</v>
      </c>
      <c r="F1301" s="34">
        <v>20384800</v>
      </c>
    </row>
    <row r="1302" spans="1:6">
      <c r="A1302" s="23">
        <v>2021</v>
      </c>
      <c r="B1302" s="23" t="s">
        <v>2367</v>
      </c>
      <c r="C1302" s="23" t="s">
        <v>1886</v>
      </c>
      <c r="D1302" s="13" t="s">
        <v>7254</v>
      </c>
      <c r="E1302" s="34">
        <v>6</v>
      </c>
      <c r="F1302" s="34">
        <v>18144000</v>
      </c>
    </row>
    <row r="1303" spans="1:6">
      <c r="A1303" s="23">
        <v>2021</v>
      </c>
      <c r="B1303" s="23" t="s">
        <v>2367</v>
      </c>
      <c r="C1303" s="23" t="s">
        <v>1886</v>
      </c>
      <c r="D1303" s="13" t="s">
        <v>7205</v>
      </c>
      <c r="E1303" s="34">
        <v>38</v>
      </c>
      <c r="F1303" s="34">
        <v>149888525</v>
      </c>
    </row>
    <row r="1304" spans="1:6">
      <c r="A1304" s="23">
        <v>2021</v>
      </c>
      <c r="B1304" s="23" t="s">
        <v>2367</v>
      </c>
      <c r="C1304" s="23" t="s">
        <v>1886</v>
      </c>
      <c r="D1304" s="13" t="s">
        <v>7296</v>
      </c>
      <c r="E1304" s="34">
        <v>1</v>
      </c>
      <c r="F1304" s="34">
        <v>6379500</v>
      </c>
    </row>
    <row r="1305" spans="1:6">
      <c r="A1305" s="23">
        <v>2021</v>
      </c>
      <c r="B1305" s="23" t="s">
        <v>2367</v>
      </c>
      <c r="C1305" s="23" t="s">
        <v>1886</v>
      </c>
      <c r="D1305" s="13" t="s">
        <v>7268</v>
      </c>
      <c r="E1305" s="34">
        <v>634</v>
      </c>
      <c r="F1305" s="34">
        <v>3136393367</v>
      </c>
    </row>
    <row r="1306" spans="1:6">
      <c r="A1306" s="23">
        <v>2021</v>
      </c>
      <c r="B1306" s="23" t="s">
        <v>2367</v>
      </c>
      <c r="C1306" s="23" t="s">
        <v>1886</v>
      </c>
      <c r="D1306" s="13" t="s">
        <v>7287</v>
      </c>
      <c r="E1306" s="34">
        <v>2</v>
      </c>
      <c r="F1306" s="34">
        <v>11540000</v>
      </c>
    </row>
    <row r="1307" spans="1:6">
      <c r="A1307" s="23">
        <v>2021</v>
      </c>
      <c r="B1307" s="23" t="s">
        <v>2367</v>
      </c>
      <c r="C1307" s="23" t="s">
        <v>1886</v>
      </c>
      <c r="D1307" s="13" t="s">
        <v>7206</v>
      </c>
      <c r="E1307" s="34">
        <v>43</v>
      </c>
      <c r="F1307" s="34">
        <v>492521600</v>
      </c>
    </row>
    <row r="1308" spans="1:6">
      <c r="A1308" s="23">
        <v>2021</v>
      </c>
      <c r="B1308" s="23" t="s">
        <v>2367</v>
      </c>
      <c r="C1308" s="23" t="s">
        <v>1886</v>
      </c>
      <c r="D1308" s="13" t="s">
        <v>7207</v>
      </c>
      <c r="E1308" s="34">
        <v>93</v>
      </c>
      <c r="F1308" s="34">
        <v>1179812400</v>
      </c>
    </row>
    <row r="1309" spans="1:6">
      <c r="A1309" s="23">
        <v>2021</v>
      </c>
      <c r="B1309" s="23" t="s">
        <v>2367</v>
      </c>
      <c r="C1309" s="23" t="s">
        <v>1886</v>
      </c>
      <c r="D1309" s="13" t="s">
        <v>7208</v>
      </c>
      <c r="E1309" s="34">
        <v>7</v>
      </c>
      <c r="F1309" s="34">
        <v>60458400</v>
      </c>
    </row>
    <row r="1310" spans="1:6">
      <c r="A1310" s="23">
        <v>2021</v>
      </c>
      <c r="B1310" s="23" t="s">
        <v>2367</v>
      </c>
      <c r="C1310" s="23" t="s">
        <v>1886</v>
      </c>
      <c r="D1310" s="13" t="s">
        <v>7209</v>
      </c>
      <c r="E1310" s="34">
        <v>1</v>
      </c>
      <c r="F1310" s="34">
        <v>2986750</v>
      </c>
    </row>
    <row r="1311" spans="1:6">
      <c r="A1311" s="23">
        <v>2021</v>
      </c>
      <c r="B1311" s="23" t="s">
        <v>2367</v>
      </c>
      <c r="C1311" s="23" t="s">
        <v>1886</v>
      </c>
      <c r="D1311" s="13" t="s">
        <v>7288</v>
      </c>
      <c r="E1311" s="34">
        <v>9</v>
      </c>
      <c r="F1311" s="34">
        <v>60157900</v>
      </c>
    </row>
    <row r="1312" spans="1:6">
      <c r="A1312" s="23">
        <v>2021</v>
      </c>
      <c r="B1312" s="23" t="s">
        <v>2367</v>
      </c>
      <c r="C1312" s="23" t="s">
        <v>1886</v>
      </c>
      <c r="D1312" s="13" t="s">
        <v>7256</v>
      </c>
      <c r="E1312" s="34">
        <v>1</v>
      </c>
      <c r="F1312" s="34">
        <v>9783750</v>
      </c>
    </row>
    <row r="1313" spans="1:6">
      <c r="A1313" s="23">
        <v>2021</v>
      </c>
      <c r="B1313" s="23" t="s">
        <v>2367</v>
      </c>
      <c r="C1313" s="23" t="s">
        <v>1886</v>
      </c>
      <c r="D1313" s="13" t="s">
        <v>7272</v>
      </c>
      <c r="E1313" s="34">
        <v>9</v>
      </c>
      <c r="F1313" s="34">
        <v>27657000</v>
      </c>
    </row>
    <row r="1314" spans="1:6">
      <c r="A1314" s="23">
        <v>2021</v>
      </c>
      <c r="B1314" s="23" t="s">
        <v>2367</v>
      </c>
      <c r="C1314" s="23" t="s">
        <v>1886</v>
      </c>
      <c r="D1314" s="13" t="s">
        <v>7273</v>
      </c>
      <c r="E1314" s="34">
        <v>2</v>
      </c>
      <c r="F1314" s="34">
        <v>24242100</v>
      </c>
    </row>
    <row r="1315" spans="1:6">
      <c r="A1315" s="23">
        <v>2021</v>
      </c>
      <c r="B1315" s="23" t="s">
        <v>2367</v>
      </c>
      <c r="C1315" s="23" t="s">
        <v>1886</v>
      </c>
      <c r="D1315" s="13" t="s">
        <v>7210</v>
      </c>
      <c r="E1315" s="34">
        <v>15</v>
      </c>
      <c r="F1315" s="34">
        <v>97535500</v>
      </c>
    </row>
    <row r="1316" spans="1:6">
      <c r="A1316" s="23">
        <v>2021</v>
      </c>
      <c r="B1316" s="23" t="s">
        <v>2367</v>
      </c>
      <c r="C1316" s="23" t="s">
        <v>1886</v>
      </c>
      <c r="D1316" s="13" t="s">
        <v>7259</v>
      </c>
      <c r="E1316" s="34">
        <v>221</v>
      </c>
      <c r="F1316" s="34">
        <v>1653933200</v>
      </c>
    </row>
    <row r="1317" spans="1:6">
      <c r="A1317" s="23">
        <v>2021</v>
      </c>
      <c r="B1317" s="23" t="s">
        <v>2367</v>
      </c>
      <c r="C1317" s="23" t="s">
        <v>1886</v>
      </c>
      <c r="D1317" s="13" t="s">
        <v>7230</v>
      </c>
      <c r="E1317" s="34">
        <v>2</v>
      </c>
      <c r="F1317" s="34">
        <v>6457000</v>
      </c>
    </row>
    <row r="1318" spans="1:6">
      <c r="A1318" s="23">
        <v>2021</v>
      </c>
      <c r="B1318" s="23" t="s">
        <v>2367</v>
      </c>
      <c r="C1318" s="23" t="s">
        <v>1886</v>
      </c>
      <c r="D1318" s="13" t="s">
        <v>7235</v>
      </c>
      <c r="E1318" s="34">
        <v>1</v>
      </c>
      <c r="F1318" s="34">
        <v>2997700</v>
      </c>
    </row>
    <row r="1319" spans="1:6">
      <c r="A1319" s="23">
        <v>2021</v>
      </c>
      <c r="B1319" s="23" t="s">
        <v>2367</v>
      </c>
      <c r="C1319" s="23" t="s">
        <v>1886</v>
      </c>
      <c r="D1319" s="13" t="s">
        <v>7290</v>
      </c>
      <c r="E1319" s="34">
        <v>1</v>
      </c>
      <c r="F1319" s="34">
        <v>22626000</v>
      </c>
    </row>
    <row r="1320" spans="1:6">
      <c r="A1320" s="23">
        <v>2021</v>
      </c>
      <c r="B1320" s="23" t="s">
        <v>2367</v>
      </c>
      <c r="C1320" s="23" t="s">
        <v>1886</v>
      </c>
      <c r="D1320" s="13" t="s">
        <v>7281</v>
      </c>
      <c r="E1320" s="34">
        <v>1</v>
      </c>
      <c r="F1320" s="34">
        <v>10968000</v>
      </c>
    </row>
    <row r="1321" spans="1:6">
      <c r="A1321" s="23">
        <v>2021</v>
      </c>
      <c r="B1321" s="23" t="s">
        <v>2367</v>
      </c>
      <c r="C1321" s="23" t="s">
        <v>1886</v>
      </c>
      <c r="D1321" s="13" t="s">
        <v>7216</v>
      </c>
      <c r="E1321" s="34">
        <v>53</v>
      </c>
      <c r="F1321" s="34">
        <v>380659364</v>
      </c>
    </row>
    <row r="1322" spans="1:6">
      <c r="A1322" s="23">
        <v>2021</v>
      </c>
      <c r="B1322" s="23" t="s">
        <v>2367</v>
      </c>
      <c r="C1322" s="23" t="s">
        <v>1886</v>
      </c>
      <c r="D1322" s="13" t="s">
        <v>7218</v>
      </c>
      <c r="E1322" s="34">
        <v>1</v>
      </c>
      <c r="F1322" s="34">
        <v>6000000</v>
      </c>
    </row>
    <row r="1323" spans="1:6">
      <c r="A1323" s="23">
        <v>2021</v>
      </c>
      <c r="B1323" s="23" t="s">
        <v>2367</v>
      </c>
      <c r="C1323" s="23" t="s">
        <v>1886</v>
      </c>
      <c r="D1323" s="13" t="s">
        <v>7236</v>
      </c>
      <c r="E1323" s="34">
        <v>4</v>
      </c>
      <c r="F1323" s="34">
        <v>16147225</v>
      </c>
    </row>
    <row r="1324" spans="1:6">
      <c r="A1324" s="23">
        <v>2021</v>
      </c>
      <c r="B1324" s="23" t="s">
        <v>2367</v>
      </c>
      <c r="C1324" s="23" t="s">
        <v>1886</v>
      </c>
      <c r="D1324" s="13" t="s">
        <v>7282</v>
      </c>
      <c r="E1324" s="34">
        <v>4</v>
      </c>
      <c r="F1324" s="34">
        <v>54068000</v>
      </c>
    </row>
    <row r="1325" spans="1:6">
      <c r="A1325" s="23">
        <v>2021</v>
      </c>
      <c r="B1325" s="23" t="s">
        <v>2367</v>
      </c>
      <c r="C1325" s="23" t="s">
        <v>1886</v>
      </c>
      <c r="D1325" s="13" t="s">
        <v>7258</v>
      </c>
      <c r="E1325" s="34">
        <v>1</v>
      </c>
      <c r="F1325" s="34">
        <v>1928700</v>
      </c>
    </row>
    <row r="1326" spans="1:6">
      <c r="A1326" s="23">
        <v>2021</v>
      </c>
      <c r="B1326" s="23" t="s">
        <v>2367</v>
      </c>
      <c r="C1326" s="23" t="s">
        <v>1886</v>
      </c>
      <c r="D1326" s="13" t="s">
        <v>7219</v>
      </c>
      <c r="E1326" s="34">
        <v>3</v>
      </c>
      <c r="F1326" s="34">
        <v>7842025</v>
      </c>
    </row>
    <row r="1327" spans="1:6">
      <c r="A1327" s="23">
        <v>2021</v>
      </c>
      <c r="B1327" s="23" t="s">
        <v>2367</v>
      </c>
      <c r="C1327" s="23" t="s">
        <v>1886</v>
      </c>
      <c r="D1327" s="13" t="s">
        <v>7242</v>
      </c>
      <c r="E1327" s="34">
        <v>1</v>
      </c>
      <c r="F1327" s="34">
        <v>6429000</v>
      </c>
    </row>
    <row r="1328" spans="1:6">
      <c r="A1328" s="23">
        <v>2021</v>
      </c>
      <c r="B1328" s="23" t="s">
        <v>2367</v>
      </c>
      <c r="C1328" s="23" t="s">
        <v>1886</v>
      </c>
      <c r="D1328" s="13" t="s">
        <v>7243</v>
      </c>
      <c r="E1328" s="34">
        <v>1</v>
      </c>
      <c r="F1328" s="34">
        <v>8817200</v>
      </c>
    </row>
    <row r="1329" spans="1:6">
      <c r="A1329" s="23">
        <v>2021</v>
      </c>
      <c r="B1329" s="23" t="s">
        <v>2367</v>
      </c>
      <c r="C1329" s="23" t="s">
        <v>1886</v>
      </c>
      <c r="D1329" s="13" t="s">
        <v>7221</v>
      </c>
      <c r="E1329" s="34">
        <v>2</v>
      </c>
      <c r="F1329" s="34">
        <v>13225800</v>
      </c>
    </row>
    <row r="1330" spans="1:6">
      <c r="A1330" s="23">
        <v>2021</v>
      </c>
      <c r="B1330" s="23" t="s">
        <v>2367</v>
      </c>
      <c r="C1330" s="23" t="s">
        <v>1886</v>
      </c>
      <c r="D1330" s="13" t="s">
        <v>1929</v>
      </c>
      <c r="E1330" s="34">
        <v>2</v>
      </c>
      <c r="F1330" s="34">
        <v>13968800</v>
      </c>
    </row>
    <row r="1331" spans="1:6">
      <c r="A1331" s="23">
        <v>2021</v>
      </c>
      <c r="B1331" s="23" t="s">
        <v>2367</v>
      </c>
      <c r="C1331" s="23" t="s">
        <v>1886</v>
      </c>
      <c r="D1331" s="13" t="s">
        <v>7237</v>
      </c>
      <c r="E1331" s="34">
        <v>1</v>
      </c>
      <c r="F1331" s="34">
        <v>9131500</v>
      </c>
    </row>
    <row r="1332" spans="1:6">
      <c r="A1332" s="23">
        <v>2021</v>
      </c>
      <c r="B1332" s="23" t="s">
        <v>2367</v>
      </c>
      <c r="C1332" s="23" t="s">
        <v>1886</v>
      </c>
      <c r="D1332" s="13" t="s">
        <v>7291</v>
      </c>
      <c r="E1332" s="34">
        <v>3</v>
      </c>
      <c r="F1332" s="34">
        <v>19966000</v>
      </c>
    </row>
    <row r="1333" spans="1:6">
      <c r="A1333" s="23">
        <v>2021</v>
      </c>
      <c r="B1333" s="23" t="s">
        <v>2367</v>
      </c>
      <c r="C1333" s="23" t="s">
        <v>1886</v>
      </c>
      <c r="D1333" s="13" t="s">
        <v>7223</v>
      </c>
      <c r="E1333" s="34">
        <v>75</v>
      </c>
      <c r="F1333" s="34">
        <v>387788200</v>
      </c>
    </row>
    <row r="1334" spans="1:6">
      <c r="A1334" s="23">
        <v>2021</v>
      </c>
      <c r="B1334" s="23" t="s">
        <v>2367</v>
      </c>
      <c r="C1334" s="23" t="s">
        <v>1886</v>
      </c>
      <c r="D1334" s="13" t="s">
        <v>7270</v>
      </c>
      <c r="E1334" s="34">
        <v>1</v>
      </c>
      <c r="F1334" s="34">
        <v>4066640.63</v>
      </c>
    </row>
    <row r="1335" spans="1:6">
      <c r="A1335" s="23">
        <v>2021</v>
      </c>
      <c r="B1335" s="23" t="s">
        <v>2367</v>
      </c>
      <c r="C1335" s="23" t="s">
        <v>1886</v>
      </c>
      <c r="D1335" s="13" t="s">
        <v>7292</v>
      </c>
      <c r="E1335" s="34">
        <v>1</v>
      </c>
      <c r="F1335" s="34">
        <v>12792000</v>
      </c>
    </row>
    <row r="1336" spans="1:6">
      <c r="A1336" s="23">
        <v>2021</v>
      </c>
      <c r="B1336" s="23" t="s">
        <v>2367</v>
      </c>
      <c r="C1336" s="23" t="s">
        <v>1886</v>
      </c>
      <c r="D1336" s="13" t="s">
        <v>7239</v>
      </c>
      <c r="E1336" s="34">
        <v>1</v>
      </c>
      <c r="F1336" s="34">
        <v>3849515</v>
      </c>
    </row>
    <row r="1337" spans="1:6">
      <c r="A1337" s="23">
        <v>2021</v>
      </c>
      <c r="B1337" s="23" t="s">
        <v>2367</v>
      </c>
      <c r="C1337" s="23" t="s">
        <v>1886</v>
      </c>
      <c r="D1337" s="13" t="s">
        <v>7246</v>
      </c>
      <c r="E1337" s="34">
        <v>8</v>
      </c>
      <c r="F1337" s="34">
        <v>31625600</v>
      </c>
    </row>
    <row r="1338" spans="1:6">
      <c r="A1338" s="23">
        <v>2021</v>
      </c>
      <c r="B1338" s="23" t="s">
        <v>2367</v>
      </c>
      <c r="C1338" s="23" t="s">
        <v>1886</v>
      </c>
      <c r="D1338" s="13" t="s">
        <v>7225</v>
      </c>
      <c r="E1338" s="34">
        <v>1</v>
      </c>
      <c r="F1338" s="34">
        <v>2389922</v>
      </c>
    </row>
    <row r="1339" spans="1:6">
      <c r="A1339" s="23">
        <v>2021</v>
      </c>
      <c r="B1339" s="23" t="s">
        <v>2367</v>
      </c>
      <c r="C1339" s="23" t="s">
        <v>1886</v>
      </c>
      <c r="D1339" s="13" t="s">
        <v>7232</v>
      </c>
      <c r="E1339" s="34">
        <v>4</v>
      </c>
      <c r="F1339" s="34">
        <v>32784500</v>
      </c>
    </row>
    <row r="1340" spans="1:6">
      <c r="A1340" s="23">
        <v>2021</v>
      </c>
      <c r="B1340" s="23" t="s">
        <v>2367</v>
      </c>
      <c r="C1340" s="23" t="s">
        <v>1886</v>
      </c>
      <c r="D1340" s="13" t="s">
        <v>7226</v>
      </c>
      <c r="E1340" s="34">
        <v>126</v>
      </c>
      <c r="F1340" s="34">
        <v>534977983</v>
      </c>
    </row>
    <row r="1341" spans="1:6">
      <c r="A1341" s="23">
        <v>2021</v>
      </c>
      <c r="B1341" s="23" t="s">
        <v>2367</v>
      </c>
      <c r="C1341" s="23" t="s">
        <v>1886</v>
      </c>
      <c r="D1341" s="13" t="s">
        <v>7227</v>
      </c>
      <c r="E1341" s="34">
        <v>8</v>
      </c>
      <c r="F1341" s="34">
        <v>113824200</v>
      </c>
    </row>
    <row r="1342" spans="1:6">
      <c r="A1342" s="23">
        <v>2021</v>
      </c>
      <c r="B1342" s="23" t="s">
        <v>2367</v>
      </c>
      <c r="C1342" s="23" t="s">
        <v>1886</v>
      </c>
      <c r="D1342" s="13" t="s">
        <v>7285</v>
      </c>
      <c r="E1342" s="34">
        <v>48</v>
      </c>
      <c r="F1342" s="34">
        <v>181863800</v>
      </c>
    </row>
    <row r="1343" spans="1:6">
      <c r="A1343" s="23">
        <v>2021</v>
      </c>
      <c r="B1343" s="23" t="s">
        <v>2367</v>
      </c>
      <c r="C1343" s="23" t="s">
        <v>1886</v>
      </c>
      <c r="D1343" s="13" t="s">
        <v>7293</v>
      </c>
      <c r="E1343" s="34">
        <v>17</v>
      </c>
      <c r="F1343" s="34">
        <v>47050750</v>
      </c>
    </row>
    <row r="1344" spans="1:6">
      <c r="A1344" s="23">
        <v>2021</v>
      </c>
      <c r="B1344" s="23" t="s">
        <v>2367</v>
      </c>
      <c r="C1344" s="23" t="s">
        <v>1886</v>
      </c>
      <c r="D1344" s="13" t="s">
        <v>7283</v>
      </c>
      <c r="E1344" s="34">
        <v>2</v>
      </c>
      <c r="F1344" s="34">
        <v>13348500</v>
      </c>
    </row>
    <row r="1345" spans="1:6">
      <c r="A1345" s="23">
        <v>2021</v>
      </c>
      <c r="B1345" s="23" t="s">
        <v>2367</v>
      </c>
      <c r="C1345" s="23" t="s">
        <v>1886</v>
      </c>
      <c r="D1345" s="13" t="s">
        <v>7276</v>
      </c>
      <c r="E1345" s="34">
        <v>5</v>
      </c>
      <c r="F1345" s="34">
        <v>4000000</v>
      </c>
    </row>
    <row r="1346" spans="1:6">
      <c r="A1346" s="23">
        <v>2021</v>
      </c>
      <c r="B1346" s="23" t="s">
        <v>2367</v>
      </c>
      <c r="C1346" s="23" t="s">
        <v>1886</v>
      </c>
      <c r="D1346" s="13" t="s">
        <v>7240</v>
      </c>
      <c r="E1346" s="34">
        <v>3</v>
      </c>
      <c r="F1346" s="34">
        <v>24682200</v>
      </c>
    </row>
    <row r="1347" spans="1:6">
      <c r="A1347" s="23">
        <v>2021</v>
      </c>
      <c r="B1347" s="23" t="s">
        <v>2367</v>
      </c>
      <c r="C1347" s="23" t="s">
        <v>1886</v>
      </c>
      <c r="D1347" s="13" t="s">
        <v>7247</v>
      </c>
      <c r="E1347" s="34">
        <v>6</v>
      </c>
      <c r="F1347" s="34">
        <v>39120500</v>
      </c>
    </row>
    <row r="1348" spans="1:6">
      <c r="A1348" s="23">
        <v>2021</v>
      </c>
      <c r="B1348" s="23" t="s">
        <v>2367</v>
      </c>
      <c r="C1348" s="23" t="s">
        <v>1886</v>
      </c>
      <c r="D1348" s="13" t="s">
        <v>7277</v>
      </c>
      <c r="E1348" s="34">
        <v>4</v>
      </c>
      <c r="F1348" s="34">
        <v>52980000</v>
      </c>
    </row>
    <row r="1349" spans="1:6">
      <c r="A1349" s="23">
        <v>2021</v>
      </c>
      <c r="B1349" s="23" t="s">
        <v>2367</v>
      </c>
      <c r="C1349" s="23" t="s">
        <v>1886</v>
      </c>
      <c r="D1349" s="13" t="s">
        <v>7228</v>
      </c>
      <c r="E1349" s="34">
        <v>46</v>
      </c>
      <c r="F1349" s="34">
        <v>256860500</v>
      </c>
    </row>
    <row r="1350" spans="1:6">
      <c r="A1350" s="23">
        <v>2021</v>
      </c>
      <c r="B1350" s="23" t="s">
        <v>2367</v>
      </c>
      <c r="C1350" s="23" t="s">
        <v>1886</v>
      </c>
      <c r="D1350" s="13" t="s">
        <v>7294</v>
      </c>
      <c r="E1350" s="34">
        <v>4</v>
      </c>
      <c r="F1350" s="34">
        <v>61978800</v>
      </c>
    </row>
    <row r="1351" spans="1:6">
      <c r="A1351" s="23">
        <v>2021</v>
      </c>
      <c r="B1351" s="23" t="s">
        <v>2367</v>
      </c>
      <c r="C1351" s="23" t="s">
        <v>1886</v>
      </c>
      <c r="D1351" s="13" t="s">
        <v>7252</v>
      </c>
      <c r="E1351" s="34">
        <v>1</v>
      </c>
      <c r="F1351" s="34">
        <v>14211900</v>
      </c>
    </row>
    <row r="1352" spans="1:6">
      <c r="A1352" s="23">
        <v>2021</v>
      </c>
      <c r="B1352" s="23" t="s">
        <v>2367</v>
      </c>
      <c r="C1352" s="23" t="s">
        <v>1886</v>
      </c>
      <c r="D1352" s="13" t="s">
        <v>7271</v>
      </c>
      <c r="E1352" s="34">
        <v>3</v>
      </c>
      <c r="F1352" s="34">
        <v>33981900</v>
      </c>
    </row>
    <row r="1353" spans="1:6">
      <c r="A1353" s="23">
        <v>2021</v>
      </c>
      <c r="B1353" s="23" t="s">
        <v>2367</v>
      </c>
      <c r="C1353" s="23" t="s">
        <v>1886</v>
      </c>
      <c r="D1353" s="13" t="s">
        <v>7297</v>
      </c>
      <c r="E1353" s="34">
        <v>1</v>
      </c>
      <c r="F1353" s="34">
        <v>17365000</v>
      </c>
    </row>
    <row r="1354" spans="1:6">
      <c r="A1354" s="23">
        <v>2021</v>
      </c>
      <c r="B1354" s="23" t="s">
        <v>2367</v>
      </c>
      <c r="C1354" s="23" t="s">
        <v>1886</v>
      </c>
      <c r="D1354" s="13" t="s">
        <v>7298</v>
      </c>
      <c r="E1354" s="34">
        <v>5</v>
      </c>
      <c r="F1354" s="34">
        <v>50819000</v>
      </c>
    </row>
    <row r="1355" spans="1:6">
      <c r="A1355" s="23">
        <v>2021</v>
      </c>
      <c r="B1355" s="23" t="s">
        <v>2367</v>
      </c>
      <c r="C1355" s="23" t="s">
        <v>1886</v>
      </c>
      <c r="D1355" s="13" t="s">
        <v>7267</v>
      </c>
      <c r="E1355" s="34">
        <v>3</v>
      </c>
      <c r="F1355" s="34">
        <v>24707200</v>
      </c>
    </row>
    <row r="1356" spans="1:6">
      <c r="A1356" s="23">
        <v>2021</v>
      </c>
      <c r="B1356" s="23" t="s">
        <v>2366</v>
      </c>
      <c r="C1356" s="23" t="s">
        <v>514</v>
      </c>
      <c r="D1356" s="13" t="s">
        <v>2120</v>
      </c>
      <c r="E1356" s="34">
        <v>4</v>
      </c>
      <c r="F1356" s="34">
        <v>23806500</v>
      </c>
    </row>
    <row r="1357" spans="1:6">
      <c r="A1357" s="23">
        <v>2021</v>
      </c>
      <c r="B1357" s="23" t="s">
        <v>2366</v>
      </c>
      <c r="C1357" s="23" t="s">
        <v>514</v>
      </c>
      <c r="D1357" s="13" t="s">
        <v>7317</v>
      </c>
      <c r="E1357" s="34">
        <v>2</v>
      </c>
      <c r="F1357" s="34">
        <v>25143000</v>
      </c>
    </row>
    <row r="1358" spans="1:6">
      <c r="A1358" s="23">
        <v>2021</v>
      </c>
      <c r="B1358" s="23" t="s">
        <v>2366</v>
      </c>
      <c r="C1358" s="23" t="s">
        <v>514</v>
      </c>
      <c r="D1358" s="13" t="s">
        <v>7318</v>
      </c>
      <c r="E1358" s="34">
        <v>1</v>
      </c>
      <c r="F1358" s="34">
        <v>5247750</v>
      </c>
    </row>
    <row r="1359" spans="1:6">
      <c r="A1359" s="23">
        <v>2021</v>
      </c>
      <c r="B1359" s="23" t="s">
        <v>2366</v>
      </c>
      <c r="C1359" s="23" t="s">
        <v>514</v>
      </c>
      <c r="D1359" s="13" t="s">
        <v>7320</v>
      </c>
      <c r="E1359" s="34">
        <v>1</v>
      </c>
      <c r="F1359" s="34">
        <v>6655500</v>
      </c>
    </row>
    <row r="1360" spans="1:6">
      <c r="A1360" s="23">
        <v>2021</v>
      </c>
      <c r="B1360" s="23" t="s">
        <v>2366</v>
      </c>
      <c r="C1360" s="23" t="s">
        <v>514</v>
      </c>
      <c r="D1360" s="13" t="s">
        <v>7321</v>
      </c>
      <c r="E1360" s="34">
        <v>2</v>
      </c>
      <c r="F1360" s="34">
        <v>13077750</v>
      </c>
    </row>
    <row r="1361" spans="1:6">
      <c r="A1361" s="23">
        <v>2021</v>
      </c>
      <c r="B1361" s="23" t="s">
        <v>2366</v>
      </c>
      <c r="C1361" s="23" t="s">
        <v>514</v>
      </c>
      <c r="D1361" s="13" t="s">
        <v>2122</v>
      </c>
      <c r="E1361" s="34">
        <v>2</v>
      </c>
      <c r="F1361" s="34">
        <v>4981000</v>
      </c>
    </row>
    <row r="1362" spans="1:6">
      <c r="A1362" s="23">
        <v>2021</v>
      </c>
      <c r="B1362" s="23" t="s">
        <v>2366</v>
      </c>
      <c r="C1362" s="23" t="s">
        <v>514</v>
      </c>
      <c r="D1362" s="13" t="s">
        <v>6853</v>
      </c>
      <c r="E1362" s="34">
        <v>1</v>
      </c>
      <c r="F1362" s="34">
        <v>16762000</v>
      </c>
    </row>
    <row r="1363" spans="1:6">
      <c r="A1363" s="23">
        <v>2021</v>
      </c>
      <c r="B1363" s="23" t="s">
        <v>2366</v>
      </c>
      <c r="C1363" s="23" t="s">
        <v>514</v>
      </c>
      <c r="D1363" s="13" t="s">
        <v>3178</v>
      </c>
      <c r="E1363" s="34">
        <v>1</v>
      </c>
      <c r="F1363" s="34">
        <v>8205150</v>
      </c>
    </row>
    <row r="1364" spans="1:6">
      <c r="A1364" s="23">
        <v>2021</v>
      </c>
      <c r="B1364" s="23" t="s">
        <v>2366</v>
      </c>
      <c r="C1364" s="23" t="s">
        <v>514</v>
      </c>
      <c r="D1364" s="13" t="s">
        <v>3974</v>
      </c>
      <c r="E1364" s="34">
        <v>5</v>
      </c>
      <c r="F1364" s="34">
        <v>7981800</v>
      </c>
    </row>
    <row r="1365" spans="1:6">
      <c r="A1365" s="23">
        <v>2021</v>
      </c>
      <c r="B1365" s="23" t="s">
        <v>2366</v>
      </c>
      <c r="C1365" s="23" t="s">
        <v>514</v>
      </c>
      <c r="D1365" s="13" t="s">
        <v>3192</v>
      </c>
      <c r="E1365" s="34">
        <v>1</v>
      </c>
      <c r="F1365" s="34">
        <v>2773800</v>
      </c>
    </row>
    <row r="1366" spans="1:6">
      <c r="A1366" s="23">
        <v>2021</v>
      </c>
      <c r="B1366" s="23" t="s">
        <v>2366</v>
      </c>
      <c r="C1366" s="23" t="s">
        <v>514</v>
      </c>
      <c r="D1366" s="13" t="s">
        <v>2125</v>
      </c>
      <c r="E1366" s="34">
        <v>5</v>
      </c>
      <c r="F1366" s="34">
        <v>30189000</v>
      </c>
    </row>
    <row r="1367" spans="1:6">
      <c r="A1367" s="23">
        <v>2021</v>
      </c>
      <c r="B1367" s="23" t="s">
        <v>2366</v>
      </c>
      <c r="C1367" s="23" t="s">
        <v>514</v>
      </c>
      <c r="D1367" s="13" t="s">
        <v>3193</v>
      </c>
      <c r="E1367" s="34">
        <v>25</v>
      </c>
      <c r="F1367" s="34">
        <v>42334200</v>
      </c>
    </row>
    <row r="1368" spans="1:6">
      <c r="A1368" s="23">
        <v>2021</v>
      </c>
      <c r="B1368" s="23" t="s">
        <v>2366</v>
      </c>
      <c r="C1368" s="23" t="s">
        <v>514</v>
      </c>
      <c r="D1368" s="13" t="s">
        <v>6854</v>
      </c>
      <c r="E1368" s="34">
        <v>1</v>
      </c>
      <c r="F1368" s="34">
        <v>1331100</v>
      </c>
    </row>
    <row r="1369" spans="1:6">
      <c r="A1369" s="23">
        <v>2021</v>
      </c>
      <c r="B1369" s="23" t="s">
        <v>2366</v>
      </c>
      <c r="C1369" s="23" t="s">
        <v>514</v>
      </c>
      <c r="D1369" s="13" t="s">
        <v>3975</v>
      </c>
      <c r="E1369" s="34">
        <v>29</v>
      </c>
      <c r="F1369" s="34">
        <v>53420100</v>
      </c>
    </row>
    <row r="1370" spans="1:6">
      <c r="A1370" s="23">
        <v>2021</v>
      </c>
      <c r="B1370" s="23" t="s">
        <v>2366</v>
      </c>
      <c r="C1370" s="23" t="s">
        <v>514</v>
      </c>
      <c r="D1370" s="13" t="s">
        <v>6855</v>
      </c>
      <c r="E1370" s="34">
        <v>19</v>
      </c>
      <c r="F1370" s="34">
        <v>32544700</v>
      </c>
    </row>
    <row r="1371" spans="1:6">
      <c r="A1371" s="23">
        <v>2021</v>
      </c>
      <c r="B1371" s="23" t="s">
        <v>2366</v>
      </c>
      <c r="C1371" s="23" t="s">
        <v>514</v>
      </c>
      <c r="D1371" s="13" t="s">
        <v>6856</v>
      </c>
      <c r="E1371" s="34">
        <v>1</v>
      </c>
      <c r="F1371" s="34">
        <v>2591100</v>
      </c>
    </row>
    <row r="1372" spans="1:6">
      <c r="A1372" s="23">
        <v>2021</v>
      </c>
      <c r="B1372" s="23" t="s">
        <v>2366</v>
      </c>
      <c r="C1372" s="23" t="s">
        <v>514</v>
      </c>
      <c r="D1372" s="13" t="s">
        <v>7303</v>
      </c>
      <c r="E1372" s="34">
        <v>16</v>
      </c>
      <c r="F1372" s="34">
        <v>30028000</v>
      </c>
    </row>
    <row r="1373" spans="1:6">
      <c r="A1373" s="23">
        <v>2021</v>
      </c>
      <c r="B1373" s="23" t="s">
        <v>2366</v>
      </c>
      <c r="C1373" s="23" t="s">
        <v>514</v>
      </c>
      <c r="D1373" s="13" t="s">
        <v>3976</v>
      </c>
      <c r="E1373" s="34">
        <v>1</v>
      </c>
      <c r="F1373" s="34">
        <v>2392800</v>
      </c>
    </row>
    <row r="1374" spans="1:6">
      <c r="A1374" s="23">
        <v>2021</v>
      </c>
      <c r="B1374" s="23" t="s">
        <v>2366</v>
      </c>
      <c r="C1374" s="23" t="s">
        <v>514</v>
      </c>
      <c r="D1374" s="13" t="s">
        <v>6857</v>
      </c>
      <c r="E1374" s="34">
        <v>17</v>
      </c>
      <c r="F1374" s="34">
        <v>39015300</v>
      </c>
    </row>
    <row r="1375" spans="1:6">
      <c r="A1375" s="23">
        <v>2021</v>
      </c>
      <c r="B1375" s="23" t="s">
        <v>2366</v>
      </c>
      <c r="C1375" s="23" t="s">
        <v>514</v>
      </c>
      <c r="D1375" s="13" t="s">
        <v>7304</v>
      </c>
      <c r="E1375" s="34">
        <v>3</v>
      </c>
      <c r="F1375" s="34">
        <v>5435200</v>
      </c>
    </row>
    <row r="1376" spans="1:6">
      <c r="A1376" s="23">
        <v>2021</v>
      </c>
      <c r="B1376" s="23" t="s">
        <v>2366</v>
      </c>
      <c r="C1376" s="23" t="s">
        <v>514</v>
      </c>
      <c r="D1376" s="13" t="s">
        <v>6858</v>
      </c>
      <c r="E1376" s="34">
        <v>68</v>
      </c>
      <c r="F1376" s="34">
        <v>121335650</v>
      </c>
    </row>
    <row r="1377" spans="1:6">
      <c r="A1377" s="23">
        <v>2021</v>
      </c>
      <c r="B1377" s="23" t="s">
        <v>2366</v>
      </c>
      <c r="C1377" s="23" t="s">
        <v>514</v>
      </c>
      <c r="D1377" s="13" t="s">
        <v>6859</v>
      </c>
      <c r="E1377" s="34">
        <v>2</v>
      </c>
      <c r="F1377" s="34">
        <v>3797000</v>
      </c>
    </row>
    <row r="1378" spans="1:6">
      <c r="A1378" s="23">
        <v>2021</v>
      </c>
      <c r="B1378" s="23" t="s">
        <v>2366</v>
      </c>
      <c r="C1378" s="23" t="s">
        <v>514</v>
      </c>
      <c r="D1378" s="13" t="s">
        <v>6860</v>
      </c>
      <c r="E1378" s="34">
        <v>1</v>
      </c>
      <c r="F1378" s="34">
        <v>1774800</v>
      </c>
    </row>
    <row r="1379" spans="1:6">
      <c r="A1379" s="23">
        <v>2021</v>
      </c>
      <c r="B1379" s="23" t="s">
        <v>2366</v>
      </c>
      <c r="C1379" s="23" t="s">
        <v>514</v>
      </c>
      <c r="D1379" s="13" t="s">
        <v>7305</v>
      </c>
      <c r="E1379" s="34">
        <v>2</v>
      </c>
      <c r="F1379" s="34">
        <v>4671600</v>
      </c>
    </row>
    <row r="1380" spans="1:6">
      <c r="A1380" s="23">
        <v>2021</v>
      </c>
      <c r="B1380" s="23" t="s">
        <v>2366</v>
      </c>
      <c r="C1380" s="23" t="s">
        <v>514</v>
      </c>
      <c r="D1380" s="13" t="s">
        <v>3977</v>
      </c>
      <c r="E1380" s="34">
        <v>1</v>
      </c>
      <c r="F1380" s="34">
        <v>1049550</v>
      </c>
    </row>
    <row r="1381" spans="1:6">
      <c r="A1381" s="23">
        <v>2021</v>
      </c>
      <c r="B1381" s="23" t="s">
        <v>2366</v>
      </c>
      <c r="C1381" s="23" t="s">
        <v>514</v>
      </c>
      <c r="D1381" s="13" t="s">
        <v>4928</v>
      </c>
      <c r="E1381" s="34">
        <v>1</v>
      </c>
      <c r="F1381" s="34">
        <v>4623000</v>
      </c>
    </row>
    <row r="1382" spans="1:6">
      <c r="A1382" s="23">
        <v>2021</v>
      </c>
      <c r="B1382" s="23" t="s">
        <v>2366</v>
      </c>
      <c r="C1382" s="23" t="s">
        <v>514</v>
      </c>
      <c r="D1382" s="13" t="s">
        <v>4929</v>
      </c>
      <c r="E1382" s="34">
        <v>3</v>
      </c>
      <c r="F1382" s="34">
        <v>11134200</v>
      </c>
    </row>
    <row r="1383" spans="1:6">
      <c r="A1383" s="23">
        <v>2021</v>
      </c>
      <c r="B1383" s="23" t="s">
        <v>2366</v>
      </c>
      <c r="C1383" s="23" t="s">
        <v>514</v>
      </c>
      <c r="D1383" s="13" t="s">
        <v>2129</v>
      </c>
      <c r="E1383" s="34">
        <v>57</v>
      </c>
      <c r="F1383" s="34">
        <v>175748250</v>
      </c>
    </row>
    <row r="1384" spans="1:6">
      <c r="A1384" s="23">
        <v>2021</v>
      </c>
      <c r="B1384" s="23" t="s">
        <v>2366</v>
      </c>
      <c r="C1384" s="23" t="s">
        <v>514</v>
      </c>
      <c r="D1384" s="13" t="s">
        <v>2130</v>
      </c>
      <c r="E1384" s="34">
        <v>11</v>
      </c>
      <c r="F1384" s="34">
        <v>56495750</v>
      </c>
    </row>
    <row r="1385" spans="1:6">
      <c r="A1385" s="23">
        <v>2021</v>
      </c>
      <c r="B1385" s="23" t="s">
        <v>2366</v>
      </c>
      <c r="C1385" s="23" t="s">
        <v>514</v>
      </c>
      <c r="D1385" s="13" t="s">
        <v>3979</v>
      </c>
      <c r="E1385" s="34">
        <v>1</v>
      </c>
      <c r="F1385" s="34">
        <v>7099200</v>
      </c>
    </row>
    <row r="1386" spans="1:6">
      <c r="A1386" s="23">
        <v>2021</v>
      </c>
      <c r="B1386" s="23" t="s">
        <v>2366</v>
      </c>
      <c r="C1386" s="23" t="s">
        <v>514</v>
      </c>
      <c r="D1386" s="13" t="s">
        <v>4926</v>
      </c>
      <c r="E1386" s="34">
        <v>21</v>
      </c>
      <c r="F1386" s="34">
        <v>75598650</v>
      </c>
    </row>
    <row r="1387" spans="1:6">
      <c r="A1387" s="23">
        <v>2021</v>
      </c>
      <c r="B1387" s="23" t="s">
        <v>2366</v>
      </c>
      <c r="C1387" s="23" t="s">
        <v>514</v>
      </c>
      <c r="D1387" s="13" t="s">
        <v>3972</v>
      </c>
      <c r="E1387" s="34">
        <v>191</v>
      </c>
      <c r="F1387" s="34">
        <v>444992975</v>
      </c>
    </row>
    <row r="1388" spans="1:6">
      <c r="A1388" s="23">
        <v>2021</v>
      </c>
      <c r="B1388" s="23" t="s">
        <v>2366</v>
      </c>
      <c r="C1388" s="23" t="s">
        <v>514</v>
      </c>
      <c r="D1388" s="13" t="s">
        <v>2132</v>
      </c>
      <c r="E1388" s="34">
        <v>5</v>
      </c>
      <c r="F1388" s="34">
        <v>47812600</v>
      </c>
    </row>
    <row r="1389" spans="1:6">
      <c r="A1389" s="23">
        <v>2021</v>
      </c>
      <c r="B1389" s="23" t="s">
        <v>2366</v>
      </c>
      <c r="C1389" s="23" t="s">
        <v>514</v>
      </c>
      <c r="D1389" s="13" t="s">
        <v>4927</v>
      </c>
      <c r="E1389" s="34">
        <v>9</v>
      </c>
      <c r="F1389" s="34">
        <v>30040400</v>
      </c>
    </row>
    <row r="1390" spans="1:6">
      <c r="A1390" s="23">
        <v>2021</v>
      </c>
      <c r="B1390" s="23" t="s">
        <v>2366</v>
      </c>
      <c r="C1390" s="23" t="s">
        <v>514</v>
      </c>
      <c r="D1390" s="13" t="s">
        <v>7314</v>
      </c>
      <c r="E1390" s="34">
        <v>197</v>
      </c>
      <c r="F1390" s="34">
        <v>222286300</v>
      </c>
    </row>
    <row r="1391" spans="1:6">
      <c r="A1391" s="23">
        <v>2021</v>
      </c>
      <c r="B1391" s="23" t="s">
        <v>2366</v>
      </c>
      <c r="C1391" s="23" t="s">
        <v>514</v>
      </c>
      <c r="D1391" s="13" t="s">
        <v>4931</v>
      </c>
      <c r="E1391" s="34">
        <v>1</v>
      </c>
      <c r="F1391" s="34">
        <v>2541300</v>
      </c>
    </row>
    <row r="1392" spans="1:6">
      <c r="A1392" s="23">
        <v>2021</v>
      </c>
      <c r="B1392" s="23" t="s">
        <v>2366</v>
      </c>
      <c r="C1392" s="23" t="s">
        <v>514</v>
      </c>
      <c r="D1392" s="13" t="s">
        <v>2135</v>
      </c>
      <c r="E1392" s="34">
        <v>2</v>
      </c>
      <c r="F1392" s="34">
        <v>12252000</v>
      </c>
    </row>
    <row r="1393" spans="1:6">
      <c r="A1393" s="23">
        <v>2021</v>
      </c>
      <c r="B1393" s="23" t="s">
        <v>2366</v>
      </c>
      <c r="C1393" s="23" t="s">
        <v>514</v>
      </c>
      <c r="D1393" s="13" t="s">
        <v>3930</v>
      </c>
      <c r="E1393" s="34">
        <v>20</v>
      </c>
      <c r="F1393" s="34">
        <v>72053800</v>
      </c>
    </row>
    <row r="1394" spans="1:6">
      <c r="A1394" s="23">
        <v>2021</v>
      </c>
      <c r="B1394" s="23" t="s">
        <v>2366</v>
      </c>
      <c r="C1394" s="23" t="s">
        <v>514</v>
      </c>
      <c r="D1394" s="13" t="s">
        <v>1967</v>
      </c>
      <c r="E1394" s="34">
        <v>2</v>
      </c>
      <c r="F1394" s="34">
        <v>17981250</v>
      </c>
    </row>
    <row r="1395" spans="1:6">
      <c r="A1395" s="23">
        <v>2021</v>
      </c>
      <c r="B1395" s="23" t="s">
        <v>2366</v>
      </c>
      <c r="C1395" s="23" t="s">
        <v>514</v>
      </c>
      <c r="D1395" s="13" t="s">
        <v>4932</v>
      </c>
      <c r="E1395" s="34">
        <v>104</v>
      </c>
      <c r="F1395" s="34">
        <v>316921925</v>
      </c>
    </row>
    <row r="1396" spans="1:6">
      <c r="A1396" s="23">
        <v>2021</v>
      </c>
      <c r="B1396" s="23" t="s">
        <v>2366</v>
      </c>
      <c r="C1396" s="23" t="s">
        <v>514</v>
      </c>
      <c r="D1396" s="13" t="s">
        <v>7306</v>
      </c>
      <c r="E1396" s="34">
        <v>160</v>
      </c>
      <c r="F1396" s="34">
        <v>499720100</v>
      </c>
    </row>
    <row r="1397" spans="1:6">
      <c r="A1397" s="23">
        <v>2021</v>
      </c>
      <c r="B1397" s="23" t="s">
        <v>2366</v>
      </c>
      <c r="C1397" s="23" t="s">
        <v>514</v>
      </c>
      <c r="D1397" s="13" t="s">
        <v>7307</v>
      </c>
      <c r="E1397" s="34">
        <v>16</v>
      </c>
      <c r="F1397" s="34">
        <v>57223450</v>
      </c>
    </row>
    <row r="1398" spans="1:6">
      <c r="A1398" s="23">
        <v>2021</v>
      </c>
      <c r="B1398" s="23" t="s">
        <v>2366</v>
      </c>
      <c r="C1398" s="23" t="s">
        <v>514</v>
      </c>
      <c r="D1398" s="13" t="s">
        <v>6861</v>
      </c>
      <c r="E1398" s="34">
        <v>36</v>
      </c>
      <c r="F1398" s="34">
        <v>147694400</v>
      </c>
    </row>
    <row r="1399" spans="1:6">
      <c r="A1399" s="23">
        <v>2021</v>
      </c>
      <c r="B1399" s="23" t="s">
        <v>2366</v>
      </c>
      <c r="C1399" s="23" t="s">
        <v>514</v>
      </c>
      <c r="D1399" s="13" t="s">
        <v>6862</v>
      </c>
      <c r="E1399" s="34">
        <v>40</v>
      </c>
      <c r="F1399" s="34">
        <v>234608526</v>
      </c>
    </row>
    <row r="1400" spans="1:6">
      <c r="A1400" s="23">
        <v>2021</v>
      </c>
      <c r="B1400" s="23" t="s">
        <v>2366</v>
      </c>
      <c r="C1400" s="23" t="s">
        <v>514</v>
      </c>
      <c r="D1400" s="13" t="s">
        <v>3187</v>
      </c>
      <c r="E1400" s="34">
        <v>1</v>
      </c>
      <c r="F1400" s="34">
        <v>3156500</v>
      </c>
    </row>
    <row r="1401" spans="1:6">
      <c r="A1401" s="23">
        <v>2021</v>
      </c>
      <c r="B1401" s="23" t="s">
        <v>2366</v>
      </c>
      <c r="C1401" s="23" t="s">
        <v>514</v>
      </c>
      <c r="D1401" s="13" t="s">
        <v>6863</v>
      </c>
      <c r="E1401" s="34">
        <v>6</v>
      </c>
      <c r="F1401" s="34">
        <v>18939000</v>
      </c>
    </row>
    <row r="1402" spans="1:6">
      <c r="A1402" s="23">
        <v>2021</v>
      </c>
      <c r="B1402" s="23" t="s">
        <v>2366</v>
      </c>
      <c r="C1402" s="23" t="s">
        <v>514</v>
      </c>
      <c r="D1402" s="13" t="s">
        <v>3980</v>
      </c>
      <c r="E1402" s="34">
        <v>8</v>
      </c>
      <c r="F1402" s="34">
        <v>25252000</v>
      </c>
    </row>
    <row r="1403" spans="1:6">
      <c r="A1403" s="23">
        <v>2021</v>
      </c>
      <c r="B1403" s="23" t="s">
        <v>2366</v>
      </c>
      <c r="C1403" s="23" t="s">
        <v>514</v>
      </c>
      <c r="D1403" s="13" t="s">
        <v>2146</v>
      </c>
      <c r="E1403" s="34">
        <v>4</v>
      </c>
      <c r="F1403" s="34">
        <v>10556000</v>
      </c>
    </row>
    <row r="1404" spans="1:6">
      <c r="A1404" s="23">
        <v>2021</v>
      </c>
      <c r="B1404" s="23" t="s">
        <v>2366</v>
      </c>
      <c r="C1404" s="23" t="s">
        <v>514</v>
      </c>
      <c r="D1404" s="13" t="s">
        <v>3188</v>
      </c>
      <c r="E1404" s="34">
        <v>1</v>
      </c>
      <c r="F1404" s="34">
        <v>10073800</v>
      </c>
    </row>
    <row r="1405" spans="1:6">
      <c r="A1405" s="23">
        <v>2021</v>
      </c>
      <c r="B1405" s="23" t="s">
        <v>2366</v>
      </c>
      <c r="C1405" s="23" t="s">
        <v>514</v>
      </c>
      <c r="D1405" s="13" t="s">
        <v>3189</v>
      </c>
      <c r="E1405" s="34">
        <v>139</v>
      </c>
      <c r="F1405" s="34">
        <v>332733300</v>
      </c>
    </row>
    <row r="1406" spans="1:6">
      <c r="A1406" s="23">
        <v>2021</v>
      </c>
      <c r="B1406" s="23" t="s">
        <v>2366</v>
      </c>
      <c r="C1406" s="23" t="s">
        <v>514</v>
      </c>
      <c r="D1406" s="13" t="s">
        <v>3982</v>
      </c>
      <c r="E1406" s="34">
        <v>2</v>
      </c>
      <c r="F1406" s="34">
        <v>10057200</v>
      </c>
    </row>
    <row r="1407" spans="1:6">
      <c r="A1407" s="23">
        <v>2021</v>
      </c>
      <c r="B1407" s="23" t="s">
        <v>2366</v>
      </c>
      <c r="C1407" s="23" t="s">
        <v>514</v>
      </c>
      <c r="D1407" s="13" t="s">
        <v>7315</v>
      </c>
      <c r="E1407" s="34">
        <v>3</v>
      </c>
      <c r="F1407" s="34">
        <v>9543600</v>
      </c>
    </row>
    <row r="1408" spans="1:6">
      <c r="A1408" s="23">
        <v>2021</v>
      </c>
      <c r="B1408" s="23" t="s">
        <v>2366</v>
      </c>
      <c r="C1408" s="23" t="s">
        <v>514</v>
      </c>
      <c r="D1408" s="13" t="s">
        <v>3983</v>
      </c>
      <c r="E1408" s="34">
        <v>10</v>
      </c>
      <c r="F1408" s="34">
        <v>31812000</v>
      </c>
    </row>
    <row r="1409" spans="1:6">
      <c r="A1409" s="23">
        <v>2021</v>
      </c>
      <c r="B1409" s="23" t="s">
        <v>2366</v>
      </c>
      <c r="C1409" s="23" t="s">
        <v>514</v>
      </c>
      <c r="D1409" s="13" t="s">
        <v>6864</v>
      </c>
      <c r="E1409" s="34">
        <v>7</v>
      </c>
      <c r="F1409" s="34">
        <v>28108514</v>
      </c>
    </row>
    <row r="1410" spans="1:6">
      <c r="A1410" s="23">
        <v>2021</v>
      </c>
      <c r="B1410" s="23" t="s">
        <v>2366</v>
      </c>
      <c r="C1410" s="23" t="s">
        <v>514</v>
      </c>
      <c r="D1410" s="13" t="s">
        <v>7308</v>
      </c>
      <c r="E1410" s="34">
        <v>1</v>
      </c>
      <c r="F1410" s="34">
        <v>7244800</v>
      </c>
    </row>
    <row r="1411" spans="1:6">
      <c r="A1411" s="23">
        <v>2021</v>
      </c>
      <c r="B1411" s="23" t="s">
        <v>2366</v>
      </c>
      <c r="C1411" s="23" t="s">
        <v>514</v>
      </c>
      <c r="D1411" s="13" t="s">
        <v>6865</v>
      </c>
      <c r="E1411" s="34">
        <v>1</v>
      </c>
      <c r="F1411" s="34">
        <v>5019000</v>
      </c>
    </row>
    <row r="1412" spans="1:6">
      <c r="A1412" s="23">
        <v>2021</v>
      </c>
      <c r="B1412" s="23" t="s">
        <v>2366</v>
      </c>
      <c r="C1412" s="23" t="s">
        <v>514</v>
      </c>
      <c r="D1412" s="13" t="s">
        <v>7309</v>
      </c>
      <c r="E1412" s="34">
        <v>1</v>
      </c>
      <c r="F1412" s="34">
        <v>6313000</v>
      </c>
    </row>
    <row r="1413" spans="1:6">
      <c r="A1413" s="23">
        <v>2021</v>
      </c>
      <c r="B1413" s="23" t="s">
        <v>2366</v>
      </c>
      <c r="C1413" s="23" t="s">
        <v>514</v>
      </c>
      <c r="D1413" s="13" t="s">
        <v>2144</v>
      </c>
      <c r="E1413" s="34">
        <v>1</v>
      </c>
      <c r="F1413" s="34">
        <v>2547300</v>
      </c>
    </row>
    <row r="1414" spans="1:6">
      <c r="A1414" s="23">
        <v>2021</v>
      </c>
      <c r="B1414" s="23" t="s">
        <v>2366</v>
      </c>
      <c r="C1414" s="23" t="s">
        <v>514</v>
      </c>
      <c r="D1414" s="13" t="s">
        <v>288</v>
      </c>
      <c r="E1414" s="34">
        <v>4</v>
      </c>
      <c r="F1414" s="34">
        <v>17128000</v>
      </c>
    </row>
    <row r="1415" spans="1:6">
      <c r="A1415" s="23">
        <v>2021</v>
      </c>
      <c r="B1415" s="23" t="s">
        <v>2367</v>
      </c>
      <c r="C1415" s="23" t="s">
        <v>514</v>
      </c>
      <c r="D1415" s="13" t="s">
        <v>2120</v>
      </c>
      <c r="E1415" s="34">
        <v>5</v>
      </c>
      <c r="F1415" s="34">
        <v>36378000</v>
      </c>
    </row>
    <row r="1416" spans="1:6">
      <c r="A1416" s="23">
        <v>2021</v>
      </c>
      <c r="B1416" s="23" t="s">
        <v>2367</v>
      </c>
      <c r="C1416" s="23" t="s">
        <v>514</v>
      </c>
      <c r="D1416" s="13" t="s">
        <v>7317</v>
      </c>
      <c r="E1416" s="34">
        <v>3</v>
      </c>
      <c r="F1416" s="34">
        <v>34199000</v>
      </c>
    </row>
    <row r="1417" spans="1:6">
      <c r="A1417" s="23">
        <v>2021</v>
      </c>
      <c r="B1417" s="23" t="s">
        <v>2367</v>
      </c>
      <c r="C1417" s="23" t="s">
        <v>514</v>
      </c>
      <c r="D1417" s="13" t="s">
        <v>7318</v>
      </c>
      <c r="E1417" s="34">
        <v>1</v>
      </c>
      <c r="F1417" s="34">
        <v>5247750</v>
      </c>
    </row>
    <row r="1418" spans="1:6">
      <c r="A1418" s="23">
        <v>2021</v>
      </c>
      <c r="B1418" s="23" t="s">
        <v>2367</v>
      </c>
      <c r="C1418" s="23" t="s">
        <v>514</v>
      </c>
      <c r="D1418" s="13" t="s">
        <v>7320</v>
      </c>
      <c r="E1418" s="34">
        <v>2</v>
      </c>
      <c r="F1418" s="34">
        <v>23417500</v>
      </c>
    </row>
    <row r="1419" spans="1:6">
      <c r="A1419" s="23">
        <v>2021</v>
      </c>
      <c r="B1419" s="23" t="s">
        <v>2367</v>
      </c>
      <c r="C1419" s="23" t="s">
        <v>514</v>
      </c>
      <c r="D1419" s="13" t="s">
        <v>7321</v>
      </c>
      <c r="E1419" s="34">
        <v>2</v>
      </c>
      <c r="F1419" s="34">
        <v>13077750</v>
      </c>
    </row>
    <row r="1420" spans="1:6">
      <c r="A1420" s="23">
        <v>2021</v>
      </c>
      <c r="B1420" s="23" t="s">
        <v>2367</v>
      </c>
      <c r="C1420" s="23" t="s">
        <v>514</v>
      </c>
      <c r="D1420" s="13" t="s">
        <v>2122</v>
      </c>
      <c r="E1420" s="34">
        <v>3</v>
      </c>
      <c r="F1420" s="34">
        <v>7471500</v>
      </c>
    </row>
    <row r="1421" spans="1:6">
      <c r="A1421" s="23">
        <v>2021</v>
      </c>
      <c r="B1421" s="23" t="s">
        <v>2367</v>
      </c>
      <c r="C1421" s="23" t="s">
        <v>514</v>
      </c>
      <c r="D1421" s="13" t="s">
        <v>6869</v>
      </c>
      <c r="E1421" s="34">
        <v>16</v>
      </c>
      <c r="F1421" s="34">
        <v>21056000</v>
      </c>
    </row>
    <row r="1422" spans="1:6">
      <c r="A1422" s="23">
        <v>2021</v>
      </c>
      <c r="B1422" s="23" t="s">
        <v>2367</v>
      </c>
      <c r="C1422" s="23" t="s">
        <v>514</v>
      </c>
      <c r="D1422" s="13" t="s">
        <v>7310</v>
      </c>
      <c r="E1422" s="34">
        <v>3</v>
      </c>
      <c r="F1422" s="34">
        <v>6000000</v>
      </c>
    </row>
    <row r="1423" spans="1:6">
      <c r="A1423" s="23">
        <v>2021</v>
      </c>
      <c r="B1423" s="23" t="s">
        <v>2367</v>
      </c>
      <c r="C1423" s="23" t="s">
        <v>514</v>
      </c>
      <c r="D1423" s="13" t="s">
        <v>6870</v>
      </c>
      <c r="E1423" s="34">
        <v>23</v>
      </c>
      <c r="F1423" s="34">
        <v>83328000</v>
      </c>
    </row>
    <row r="1424" spans="1:6">
      <c r="A1424" s="23">
        <v>2021</v>
      </c>
      <c r="B1424" s="23" t="s">
        <v>2367</v>
      </c>
      <c r="C1424" s="23" t="s">
        <v>514</v>
      </c>
      <c r="D1424" s="13" t="s">
        <v>6871</v>
      </c>
      <c r="E1424" s="34">
        <v>60</v>
      </c>
      <c r="F1424" s="34">
        <v>117604800.15000001</v>
      </c>
    </row>
    <row r="1425" spans="1:6">
      <c r="A1425" s="23">
        <v>2021</v>
      </c>
      <c r="B1425" s="23" t="s">
        <v>2367</v>
      </c>
      <c r="C1425" s="23" t="s">
        <v>514</v>
      </c>
      <c r="D1425" s="13" t="s">
        <v>6853</v>
      </c>
      <c r="E1425" s="34">
        <v>1</v>
      </c>
      <c r="F1425" s="34">
        <v>16762000</v>
      </c>
    </row>
    <row r="1426" spans="1:6">
      <c r="A1426" s="23">
        <v>2021</v>
      </c>
      <c r="B1426" s="23" t="s">
        <v>2367</v>
      </c>
      <c r="C1426" s="23" t="s">
        <v>514</v>
      </c>
      <c r="D1426" s="13" t="s">
        <v>3178</v>
      </c>
      <c r="E1426" s="34">
        <v>1</v>
      </c>
      <c r="F1426" s="34">
        <v>8205150</v>
      </c>
    </row>
    <row r="1427" spans="1:6">
      <c r="A1427" s="23">
        <v>2021</v>
      </c>
      <c r="B1427" s="23" t="s">
        <v>2367</v>
      </c>
      <c r="C1427" s="23" t="s">
        <v>514</v>
      </c>
      <c r="D1427" s="13" t="s">
        <v>3974</v>
      </c>
      <c r="E1427" s="34">
        <v>10</v>
      </c>
      <c r="F1427" s="34">
        <v>16929600</v>
      </c>
    </row>
    <row r="1428" spans="1:6">
      <c r="A1428" s="23">
        <v>2021</v>
      </c>
      <c r="B1428" s="23" t="s">
        <v>2367</v>
      </c>
      <c r="C1428" s="23" t="s">
        <v>514</v>
      </c>
      <c r="D1428" s="13" t="s">
        <v>3192</v>
      </c>
      <c r="E1428" s="34">
        <v>1</v>
      </c>
      <c r="F1428" s="34">
        <v>2773800</v>
      </c>
    </row>
    <row r="1429" spans="1:6">
      <c r="A1429" s="23">
        <v>2021</v>
      </c>
      <c r="B1429" s="23" t="s">
        <v>2367</v>
      </c>
      <c r="C1429" s="23" t="s">
        <v>514</v>
      </c>
      <c r="D1429" s="13" t="s">
        <v>2125</v>
      </c>
      <c r="E1429" s="34">
        <v>3</v>
      </c>
      <c r="F1429" s="34">
        <v>18466500</v>
      </c>
    </row>
    <row r="1430" spans="1:6">
      <c r="A1430" s="23">
        <v>2021</v>
      </c>
      <c r="B1430" s="23" t="s">
        <v>2367</v>
      </c>
      <c r="C1430" s="23" t="s">
        <v>514</v>
      </c>
      <c r="D1430" s="13" t="s">
        <v>3193</v>
      </c>
      <c r="E1430" s="34">
        <v>30</v>
      </c>
      <c r="F1430" s="34">
        <v>52560600</v>
      </c>
    </row>
    <row r="1431" spans="1:6">
      <c r="A1431" s="23">
        <v>2021</v>
      </c>
      <c r="B1431" s="23" t="s">
        <v>2367</v>
      </c>
      <c r="C1431" s="23" t="s">
        <v>514</v>
      </c>
      <c r="D1431" s="13" t="s">
        <v>6854</v>
      </c>
      <c r="E1431" s="34">
        <v>4</v>
      </c>
      <c r="F1431" s="34">
        <v>5434800</v>
      </c>
    </row>
    <row r="1432" spans="1:6">
      <c r="A1432" s="23">
        <v>2021</v>
      </c>
      <c r="B1432" s="23" t="s">
        <v>2367</v>
      </c>
      <c r="C1432" s="23" t="s">
        <v>514</v>
      </c>
      <c r="D1432" s="13" t="s">
        <v>3975</v>
      </c>
      <c r="E1432" s="34">
        <v>37</v>
      </c>
      <c r="F1432" s="34">
        <v>68153300</v>
      </c>
    </row>
    <row r="1433" spans="1:6">
      <c r="A1433" s="23">
        <v>2021</v>
      </c>
      <c r="B1433" s="23" t="s">
        <v>2367</v>
      </c>
      <c r="C1433" s="23" t="s">
        <v>514</v>
      </c>
      <c r="D1433" s="13" t="s">
        <v>6855</v>
      </c>
      <c r="E1433" s="34">
        <v>26</v>
      </c>
      <c r="F1433" s="34">
        <v>49544600</v>
      </c>
    </row>
    <row r="1434" spans="1:6">
      <c r="A1434" s="23">
        <v>2021</v>
      </c>
      <c r="B1434" s="23" t="s">
        <v>2367</v>
      </c>
      <c r="C1434" s="23" t="s">
        <v>514</v>
      </c>
      <c r="D1434" s="13" t="s">
        <v>6856</v>
      </c>
      <c r="E1434" s="34">
        <v>1</v>
      </c>
      <c r="F1434" s="34">
        <v>2591100</v>
      </c>
    </row>
    <row r="1435" spans="1:6">
      <c r="A1435" s="23">
        <v>2021</v>
      </c>
      <c r="B1435" s="23" t="s">
        <v>2367</v>
      </c>
      <c r="C1435" s="23" t="s">
        <v>514</v>
      </c>
      <c r="D1435" s="13" t="s">
        <v>7303</v>
      </c>
      <c r="E1435" s="34">
        <v>23</v>
      </c>
      <c r="F1435" s="34">
        <v>45137400</v>
      </c>
    </row>
    <row r="1436" spans="1:6">
      <c r="A1436" s="23">
        <v>2021</v>
      </c>
      <c r="B1436" s="23" t="s">
        <v>2367</v>
      </c>
      <c r="C1436" s="23" t="s">
        <v>514</v>
      </c>
      <c r="D1436" s="13" t="s">
        <v>3976</v>
      </c>
      <c r="E1436" s="34">
        <v>1</v>
      </c>
      <c r="F1436" s="34">
        <v>2392800</v>
      </c>
    </row>
    <row r="1437" spans="1:6">
      <c r="A1437" s="23">
        <v>2021</v>
      </c>
      <c r="B1437" s="23" t="s">
        <v>2367</v>
      </c>
      <c r="C1437" s="23" t="s">
        <v>514</v>
      </c>
      <c r="D1437" s="13" t="s">
        <v>6857</v>
      </c>
      <c r="E1437" s="34">
        <v>16</v>
      </c>
      <c r="F1437" s="34">
        <v>34875400</v>
      </c>
    </row>
    <row r="1438" spans="1:6">
      <c r="A1438" s="23">
        <v>2021</v>
      </c>
      <c r="B1438" s="23" t="s">
        <v>2367</v>
      </c>
      <c r="C1438" s="23" t="s">
        <v>514</v>
      </c>
      <c r="D1438" s="13" t="s">
        <v>7304</v>
      </c>
      <c r="E1438" s="34">
        <v>3</v>
      </c>
      <c r="F1438" s="34">
        <v>5435200</v>
      </c>
    </row>
    <row r="1439" spans="1:6">
      <c r="A1439" s="23">
        <v>2021</v>
      </c>
      <c r="B1439" s="23" t="s">
        <v>2367</v>
      </c>
      <c r="C1439" s="23" t="s">
        <v>514</v>
      </c>
      <c r="D1439" s="13" t="s">
        <v>6858</v>
      </c>
      <c r="E1439" s="34">
        <v>86</v>
      </c>
      <c r="F1439" s="34">
        <v>149898200</v>
      </c>
    </row>
    <row r="1440" spans="1:6">
      <c r="A1440" s="23">
        <v>2021</v>
      </c>
      <c r="B1440" s="23" t="s">
        <v>2367</v>
      </c>
      <c r="C1440" s="23" t="s">
        <v>514</v>
      </c>
      <c r="D1440" s="13" t="s">
        <v>6859</v>
      </c>
      <c r="E1440" s="34">
        <v>2</v>
      </c>
      <c r="F1440" s="34">
        <v>3797000</v>
      </c>
    </row>
    <row r="1441" spans="1:6">
      <c r="A1441" s="23">
        <v>2021</v>
      </c>
      <c r="B1441" s="23" t="s">
        <v>2367</v>
      </c>
      <c r="C1441" s="23" t="s">
        <v>514</v>
      </c>
      <c r="D1441" s="13" t="s">
        <v>6860</v>
      </c>
      <c r="E1441" s="34">
        <v>1</v>
      </c>
      <c r="F1441" s="34">
        <v>1774800</v>
      </c>
    </row>
    <row r="1442" spans="1:6">
      <c r="A1442" s="23">
        <v>2021</v>
      </c>
      <c r="B1442" s="23" t="s">
        <v>2367</v>
      </c>
      <c r="C1442" s="23" t="s">
        <v>514</v>
      </c>
      <c r="D1442" s="13" t="s">
        <v>7305</v>
      </c>
      <c r="E1442" s="34">
        <v>2</v>
      </c>
      <c r="F1442" s="34">
        <v>3487800</v>
      </c>
    </row>
    <row r="1443" spans="1:6">
      <c r="A1443" s="23">
        <v>2021</v>
      </c>
      <c r="B1443" s="23" t="s">
        <v>2367</v>
      </c>
      <c r="C1443" s="23" t="s">
        <v>514</v>
      </c>
      <c r="D1443" s="13" t="s">
        <v>3977</v>
      </c>
      <c r="E1443" s="34">
        <v>2</v>
      </c>
      <c r="F1443" s="34">
        <v>2245950</v>
      </c>
    </row>
    <row r="1444" spans="1:6">
      <c r="A1444" s="23">
        <v>2021</v>
      </c>
      <c r="B1444" s="23" t="s">
        <v>2367</v>
      </c>
      <c r="C1444" s="23" t="s">
        <v>514</v>
      </c>
      <c r="D1444" s="13" t="s">
        <v>4928</v>
      </c>
      <c r="E1444" s="34">
        <v>1</v>
      </c>
      <c r="F1444" s="34">
        <v>4623000</v>
      </c>
    </row>
    <row r="1445" spans="1:6">
      <c r="A1445" s="23">
        <v>2021</v>
      </c>
      <c r="B1445" s="23" t="s">
        <v>2367</v>
      </c>
      <c r="C1445" s="23" t="s">
        <v>514</v>
      </c>
      <c r="D1445" s="13" t="s">
        <v>4929</v>
      </c>
      <c r="E1445" s="34">
        <v>3</v>
      </c>
      <c r="F1445" s="34">
        <v>11134200</v>
      </c>
    </row>
    <row r="1446" spans="1:6">
      <c r="A1446" s="23">
        <v>2021</v>
      </c>
      <c r="B1446" s="23" t="s">
        <v>2367</v>
      </c>
      <c r="C1446" s="23" t="s">
        <v>514</v>
      </c>
      <c r="D1446" s="13" t="s">
        <v>6866</v>
      </c>
      <c r="E1446" s="34">
        <v>1</v>
      </c>
      <c r="F1446" s="34">
        <v>3852500</v>
      </c>
    </row>
    <row r="1447" spans="1:6">
      <c r="A1447" s="23">
        <v>2021</v>
      </c>
      <c r="B1447" s="23" t="s">
        <v>2367</v>
      </c>
      <c r="C1447" s="23" t="s">
        <v>514</v>
      </c>
      <c r="D1447" s="13" t="s">
        <v>6867</v>
      </c>
      <c r="E1447" s="34">
        <v>1</v>
      </c>
      <c r="F1447" s="34">
        <v>2814300</v>
      </c>
    </row>
    <row r="1448" spans="1:6">
      <c r="A1448" s="23">
        <v>2021</v>
      </c>
      <c r="B1448" s="23" t="s">
        <v>2367</v>
      </c>
      <c r="C1448" s="23" t="s">
        <v>514</v>
      </c>
      <c r="D1448" s="13" t="s">
        <v>6868</v>
      </c>
      <c r="E1448" s="34">
        <v>1</v>
      </c>
      <c r="F1448" s="34">
        <v>6096955</v>
      </c>
    </row>
    <row r="1449" spans="1:6">
      <c r="A1449" s="23">
        <v>2021</v>
      </c>
      <c r="B1449" s="23" t="s">
        <v>2367</v>
      </c>
      <c r="C1449" s="23" t="s">
        <v>514</v>
      </c>
      <c r="D1449" s="13" t="s">
        <v>2129</v>
      </c>
      <c r="E1449" s="34">
        <v>54</v>
      </c>
      <c r="F1449" s="34">
        <v>162405875</v>
      </c>
    </row>
    <row r="1450" spans="1:6">
      <c r="A1450" s="23">
        <v>2021</v>
      </c>
      <c r="B1450" s="23" t="s">
        <v>2367</v>
      </c>
      <c r="C1450" s="23" t="s">
        <v>514</v>
      </c>
      <c r="D1450" s="13" t="s">
        <v>2130</v>
      </c>
      <c r="E1450" s="34">
        <v>11</v>
      </c>
      <c r="F1450" s="34">
        <v>53855250</v>
      </c>
    </row>
    <row r="1451" spans="1:6">
      <c r="A1451" s="23">
        <v>2021</v>
      </c>
      <c r="B1451" s="23" t="s">
        <v>2367</v>
      </c>
      <c r="C1451" s="23" t="s">
        <v>514</v>
      </c>
      <c r="D1451" s="13" t="s">
        <v>3979</v>
      </c>
      <c r="E1451" s="34">
        <v>1</v>
      </c>
      <c r="F1451" s="34">
        <v>7099200</v>
      </c>
    </row>
    <row r="1452" spans="1:6">
      <c r="A1452" s="23">
        <v>2021</v>
      </c>
      <c r="B1452" s="23" t="s">
        <v>2367</v>
      </c>
      <c r="C1452" s="23" t="s">
        <v>514</v>
      </c>
      <c r="D1452" s="13" t="s">
        <v>4926</v>
      </c>
      <c r="E1452" s="34">
        <v>24</v>
      </c>
      <c r="F1452" s="34">
        <v>83710575</v>
      </c>
    </row>
    <row r="1453" spans="1:6">
      <c r="A1453" s="23">
        <v>2021</v>
      </c>
      <c r="B1453" s="23" t="s">
        <v>2367</v>
      </c>
      <c r="C1453" s="23" t="s">
        <v>514</v>
      </c>
      <c r="D1453" s="13" t="s">
        <v>3972</v>
      </c>
      <c r="E1453" s="34">
        <v>206</v>
      </c>
      <c r="F1453" s="34">
        <v>483766225</v>
      </c>
    </row>
    <row r="1454" spans="1:6">
      <c r="A1454" s="23">
        <v>2021</v>
      </c>
      <c r="B1454" s="23" t="s">
        <v>2367</v>
      </c>
      <c r="C1454" s="23" t="s">
        <v>514</v>
      </c>
      <c r="D1454" s="13" t="s">
        <v>2132</v>
      </c>
      <c r="E1454" s="34">
        <v>3</v>
      </c>
      <c r="F1454" s="34">
        <v>24294600</v>
      </c>
    </row>
    <row r="1455" spans="1:6">
      <c r="A1455" s="23">
        <v>2021</v>
      </c>
      <c r="B1455" s="23" t="s">
        <v>2367</v>
      </c>
      <c r="C1455" s="23" t="s">
        <v>514</v>
      </c>
      <c r="D1455" s="13" t="s">
        <v>4927</v>
      </c>
      <c r="E1455" s="34">
        <v>24</v>
      </c>
      <c r="F1455" s="34">
        <v>90001000</v>
      </c>
    </row>
    <row r="1456" spans="1:6">
      <c r="A1456" s="23">
        <v>2021</v>
      </c>
      <c r="B1456" s="23" t="s">
        <v>2367</v>
      </c>
      <c r="C1456" s="23" t="s">
        <v>514</v>
      </c>
      <c r="D1456" s="13" t="s">
        <v>7314</v>
      </c>
      <c r="E1456" s="34">
        <v>303</v>
      </c>
      <c r="F1456" s="34">
        <v>344220200</v>
      </c>
    </row>
    <row r="1457" spans="1:6">
      <c r="A1457" s="23">
        <v>2021</v>
      </c>
      <c r="B1457" s="23" t="s">
        <v>2367</v>
      </c>
      <c r="C1457" s="23" t="s">
        <v>514</v>
      </c>
      <c r="D1457" s="13" t="s">
        <v>4931</v>
      </c>
      <c r="E1457" s="34">
        <v>21</v>
      </c>
      <c r="F1457" s="34">
        <v>125000000</v>
      </c>
    </row>
    <row r="1458" spans="1:6">
      <c r="A1458" s="23">
        <v>2021</v>
      </c>
      <c r="B1458" s="23" t="s">
        <v>2367</v>
      </c>
      <c r="C1458" s="23" t="s">
        <v>514</v>
      </c>
      <c r="D1458" s="13" t="s">
        <v>3186</v>
      </c>
      <c r="E1458" s="34">
        <v>1</v>
      </c>
      <c r="F1458" s="34">
        <v>3871000</v>
      </c>
    </row>
    <row r="1459" spans="1:6">
      <c r="A1459" s="23">
        <v>2021</v>
      </c>
      <c r="B1459" s="23" t="s">
        <v>2367</v>
      </c>
      <c r="C1459" s="23" t="s">
        <v>514</v>
      </c>
      <c r="D1459" s="13" t="s">
        <v>2135</v>
      </c>
      <c r="E1459" s="34">
        <v>3</v>
      </c>
      <c r="F1459" s="34">
        <v>19539500</v>
      </c>
    </row>
    <row r="1460" spans="1:6">
      <c r="A1460" s="23">
        <v>2021</v>
      </c>
      <c r="B1460" s="23" t="s">
        <v>2367</v>
      </c>
      <c r="C1460" s="23" t="s">
        <v>514</v>
      </c>
      <c r="D1460" s="13" t="s">
        <v>3930</v>
      </c>
      <c r="E1460" s="34">
        <v>20</v>
      </c>
      <c r="F1460" s="34">
        <v>72053800</v>
      </c>
    </row>
    <row r="1461" spans="1:6">
      <c r="A1461" s="23">
        <v>2021</v>
      </c>
      <c r="B1461" s="23" t="s">
        <v>2367</v>
      </c>
      <c r="C1461" s="23" t="s">
        <v>514</v>
      </c>
      <c r="D1461" s="13" t="s">
        <v>3929</v>
      </c>
      <c r="E1461" s="34">
        <v>9</v>
      </c>
      <c r="F1461" s="34">
        <v>20281800</v>
      </c>
    </row>
    <row r="1462" spans="1:6">
      <c r="A1462" s="23">
        <v>2021</v>
      </c>
      <c r="B1462" s="23" t="s">
        <v>2367</v>
      </c>
      <c r="C1462" s="23" t="s">
        <v>514</v>
      </c>
      <c r="D1462" s="13" t="s">
        <v>1967</v>
      </c>
      <c r="E1462" s="34">
        <v>1</v>
      </c>
      <c r="F1462" s="34">
        <v>11613000</v>
      </c>
    </row>
    <row r="1463" spans="1:6">
      <c r="A1463" s="23">
        <v>2021</v>
      </c>
      <c r="B1463" s="23" t="s">
        <v>2367</v>
      </c>
      <c r="C1463" s="23" t="s">
        <v>514</v>
      </c>
      <c r="D1463" s="13" t="s">
        <v>4932</v>
      </c>
      <c r="E1463" s="34">
        <v>93</v>
      </c>
      <c r="F1463" s="34">
        <v>221773250</v>
      </c>
    </row>
    <row r="1464" spans="1:6">
      <c r="A1464" s="23">
        <v>2021</v>
      </c>
      <c r="B1464" s="23" t="s">
        <v>2367</v>
      </c>
      <c r="C1464" s="23" t="s">
        <v>514</v>
      </c>
      <c r="D1464" s="13" t="s">
        <v>7306</v>
      </c>
      <c r="E1464" s="34">
        <v>196</v>
      </c>
      <c r="F1464" s="34">
        <v>686179100</v>
      </c>
    </row>
    <row r="1465" spans="1:6">
      <c r="A1465" s="23">
        <v>2021</v>
      </c>
      <c r="B1465" s="23" t="s">
        <v>2367</v>
      </c>
      <c r="C1465" s="23" t="s">
        <v>514</v>
      </c>
      <c r="D1465" s="13" t="s">
        <v>7307</v>
      </c>
      <c r="E1465" s="34">
        <v>17</v>
      </c>
      <c r="F1465" s="34">
        <v>66630300</v>
      </c>
    </row>
    <row r="1466" spans="1:6">
      <c r="A1466" s="23">
        <v>2021</v>
      </c>
      <c r="B1466" s="23" t="s">
        <v>2367</v>
      </c>
      <c r="C1466" s="23" t="s">
        <v>514</v>
      </c>
      <c r="D1466" s="13" t="s">
        <v>6861</v>
      </c>
      <c r="E1466" s="34">
        <v>46</v>
      </c>
      <c r="F1466" s="34">
        <v>182914800</v>
      </c>
    </row>
    <row r="1467" spans="1:6">
      <c r="A1467" s="23">
        <v>2021</v>
      </c>
      <c r="B1467" s="23" t="s">
        <v>2367</v>
      </c>
      <c r="C1467" s="23" t="s">
        <v>514</v>
      </c>
      <c r="D1467" s="13" t="s">
        <v>6862</v>
      </c>
      <c r="E1467" s="34">
        <v>39</v>
      </c>
      <c r="F1467" s="34">
        <v>228505344</v>
      </c>
    </row>
    <row r="1468" spans="1:6">
      <c r="A1468" s="23">
        <v>2021</v>
      </c>
      <c r="B1468" s="23" t="s">
        <v>2367</v>
      </c>
      <c r="C1468" s="23" t="s">
        <v>514</v>
      </c>
      <c r="D1468" s="13" t="s">
        <v>3187</v>
      </c>
      <c r="E1468" s="34">
        <v>1</v>
      </c>
      <c r="F1468" s="34">
        <v>3156500</v>
      </c>
    </row>
    <row r="1469" spans="1:6">
      <c r="A1469" s="23">
        <v>2021</v>
      </c>
      <c r="B1469" s="23" t="s">
        <v>2367</v>
      </c>
      <c r="C1469" s="23" t="s">
        <v>514</v>
      </c>
      <c r="D1469" s="13" t="s">
        <v>6863</v>
      </c>
      <c r="E1469" s="34">
        <v>5</v>
      </c>
      <c r="F1469" s="34">
        <v>15782500</v>
      </c>
    </row>
    <row r="1470" spans="1:6">
      <c r="A1470" s="23">
        <v>2021</v>
      </c>
      <c r="B1470" s="23" t="s">
        <v>2367</v>
      </c>
      <c r="C1470" s="23" t="s">
        <v>514</v>
      </c>
      <c r="D1470" s="13" t="s">
        <v>3980</v>
      </c>
      <c r="E1470" s="34">
        <v>7</v>
      </c>
      <c r="F1470" s="34">
        <v>22095500</v>
      </c>
    </row>
    <row r="1471" spans="1:6">
      <c r="A1471" s="23">
        <v>2021</v>
      </c>
      <c r="B1471" s="23" t="s">
        <v>2367</v>
      </c>
      <c r="C1471" s="23" t="s">
        <v>514</v>
      </c>
      <c r="D1471" s="13" t="s">
        <v>2146</v>
      </c>
      <c r="E1471" s="34">
        <v>2</v>
      </c>
      <c r="F1471" s="34">
        <v>5278000</v>
      </c>
    </row>
    <row r="1472" spans="1:6">
      <c r="A1472" s="23">
        <v>2021</v>
      </c>
      <c r="B1472" s="23" t="s">
        <v>2367</v>
      </c>
      <c r="C1472" s="23" t="s">
        <v>514</v>
      </c>
      <c r="D1472" s="13" t="s">
        <v>3188</v>
      </c>
      <c r="E1472" s="34">
        <v>1</v>
      </c>
      <c r="F1472" s="34">
        <v>10073800</v>
      </c>
    </row>
    <row r="1473" spans="1:6">
      <c r="A1473" s="23">
        <v>2021</v>
      </c>
      <c r="B1473" s="23" t="s">
        <v>2367</v>
      </c>
      <c r="C1473" s="23" t="s">
        <v>514</v>
      </c>
      <c r="D1473" s="13" t="s">
        <v>3189</v>
      </c>
      <c r="E1473" s="34">
        <v>144</v>
      </c>
      <c r="F1473" s="34">
        <v>342418200</v>
      </c>
    </row>
    <row r="1474" spans="1:6">
      <c r="A1474" s="23">
        <v>2021</v>
      </c>
      <c r="B1474" s="23" t="s">
        <v>2367</v>
      </c>
      <c r="C1474" s="23" t="s">
        <v>514</v>
      </c>
      <c r="D1474" s="13" t="s">
        <v>3982</v>
      </c>
      <c r="E1474" s="34">
        <v>2</v>
      </c>
      <c r="F1474" s="34">
        <v>10057200</v>
      </c>
    </row>
    <row r="1475" spans="1:6">
      <c r="A1475" s="23">
        <v>2021</v>
      </c>
      <c r="B1475" s="23" t="s">
        <v>2367</v>
      </c>
      <c r="C1475" s="23" t="s">
        <v>514</v>
      </c>
      <c r="D1475" s="13" t="s">
        <v>7315</v>
      </c>
      <c r="E1475" s="34">
        <v>3</v>
      </c>
      <c r="F1475" s="34">
        <v>9543600</v>
      </c>
    </row>
    <row r="1476" spans="1:6">
      <c r="A1476" s="23">
        <v>2021</v>
      </c>
      <c r="B1476" s="23" t="s">
        <v>2367</v>
      </c>
      <c r="C1476" s="23" t="s">
        <v>514</v>
      </c>
      <c r="D1476" s="13" t="s">
        <v>3983</v>
      </c>
      <c r="E1476" s="34">
        <v>8</v>
      </c>
      <c r="F1476" s="34">
        <v>25449600</v>
      </c>
    </row>
    <row r="1477" spans="1:6">
      <c r="A1477" s="23">
        <v>2021</v>
      </c>
      <c r="B1477" s="23" t="s">
        <v>2367</v>
      </c>
      <c r="C1477" s="23" t="s">
        <v>514</v>
      </c>
      <c r="D1477" s="13" t="s">
        <v>6864</v>
      </c>
      <c r="E1477" s="34">
        <v>7</v>
      </c>
      <c r="F1477" s="34">
        <v>27755750</v>
      </c>
    </row>
    <row r="1478" spans="1:6">
      <c r="A1478" s="23">
        <v>2021</v>
      </c>
      <c r="B1478" s="23" t="s">
        <v>2367</v>
      </c>
      <c r="C1478" s="23" t="s">
        <v>514</v>
      </c>
      <c r="D1478" s="13" t="s">
        <v>7308</v>
      </c>
      <c r="E1478" s="34">
        <v>1</v>
      </c>
      <c r="F1478" s="34">
        <v>7244800</v>
      </c>
    </row>
    <row r="1479" spans="1:6">
      <c r="A1479" s="23">
        <v>2021</v>
      </c>
      <c r="B1479" s="23" t="s">
        <v>2367</v>
      </c>
      <c r="C1479" s="23" t="s">
        <v>514</v>
      </c>
      <c r="D1479" s="13" t="s">
        <v>6865</v>
      </c>
      <c r="E1479" s="34">
        <v>1</v>
      </c>
      <c r="F1479" s="34">
        <v>5019000</v>
      </c>
    </row>
    <row r="1480" spans="1:6">
      <c r="A1480" s="23">
        <v>2021</v>
      </c>
      <c r="B1480" s="23" t="s">
        <v>2367</v>
      </c>
      <c r="C1480" s="23" t="s">
        <v>514</v>
      </c>
      <c r="D1480" s="13" t="s">
        <v>288</v>
      </c>
      <c r="E1480" s="34">
        <v>5</v>
      </c>
      <c r="F1480" s="34">
        <v>20855080</v>
      </c>
    </row>
  </sheetData>
  <sheetProtection autoFilter="0" pivotTables="0"/>
  <autoFilter ref="A1:F1480" xr:uid="{00000000-0009-0000-0000-000014000000}">
    <sortState xmlns:xlrd2="http://schemas.microsoft.com/office/spreadsheetml/2017/richdata2" ref="A2:F1480">
      <sortCondition ref="A2:A1480"/>
      <sortCondition descending="1" ref="C2:C1480"/>
      <sortCondition ref="B2:B1480"/>
      <sortCondition ref="D2:D1480"/>
    </sortState>
  </autoFilter>
  <sortState xmlns:xlrd2="http://schemas.microsoft.com/office/spreadsheetml/2017/richdata2" ref="A2:F1480">
    <sortCondition ref="A2:A1480"/>
    <sortCondition descending="1" ref="C2:C1480"/>
    <sortCondition ref="B2:B1480"/>
    <sortCondition ref="D2:D1480"/>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41">
    <tabColor theme="0"/>
  </sheetPr>
  <dimension ref="A1:H1021"/>
  <sheetViews>
    <sheetView zoomScale="85" zoomScaleNormal="85" workbookViewId="0">
      <pane ySplit="1" topLeftCell="A987" activePane="bottomLeft" state="frozen"/>
      <selection activeCell="G38" sqref="A37:G38"/>
      <selection pane="bottomLeft" activeCell="D1021" sqref="D1021"/>
    </sheetView>
  </sheetViews>
  <sheetFormatPr baseColWidth="10" defaultRowHeight="16.5"/>
  <cols>
    <col min="1" max="1" width="9.375" bestFit="1" customWidth="1"/>
    <col min="2" max="2" width="13.25" bestFit="1" customWidth="1"/>
    <col min="3" max="3" width="12.5" bestFit="1" customWidth="1"/>
    <col min="4" max="4" width="49.75" bestFit="1" customWidth="1"/>
    <col min="5" max="5" width="46.375" bestFit="1" customWidth="1"/>
    <col min="6" max="6" width="14.75" bestFit="1" customWidth="1"/>
    <col min="7" max="7" width="20.625" bestFit="1" customWidth="1"/>
    <col min="8" max="8" width="19.5" bestFit="1" customWidth="1"/>
  </cols>
  <sheetData>
    <row r="1" spans="1:8">
      <c r="A1" s="43" t="s">
        <v>229</v>
      </c>
      <c r="B1" s="43" t="s">
        <v>257</v>
      </c>
      <c r="C1" s="43" t="s">
        <v>200</v>
      </c>
      <c r="D1" s="44" t="s">
        <v>980</v>
      </c>
      <c r="E1" s="44" t="s">
        <v>201</v>
      </c>
      <c r="F1" s="43" t="s">
        <v>2410</v>
      </c>
      <c r="G1" s="43" t="s">
        <v>2364</v>
      </c>
      <c r="H1" s="43" t="s">
        <v>1445</v>
      </c>
    </row>
    <row r="2" spans="1:8">
      <c r="A2" s="23">
        <v>2015</v>
      </c>
      <c r="B2" s="23" t="s">
        <v>2366</v>
      </c>
      <c r="C2" s="23" t="s">
        <v>1886</v>
      </c>
      <c r="D2" s="13" t="s">
        <v>5</v>
      </c>
      <c r="E2" s="13" t="s">
        <v>559</v>
      </c>
      <c r="F2" s="24" t="s">
        <v>239</v>
      </c>
      <c r="G2" s="25">
        <v>3</v>
      </c>
      <c r="H2" s="25">
        <v>3</v>
      </c>
    </row>
    <row r="3" spans="1:8">
      <c r="A3" s="23">
        <v>2015</v>
      </c>
      <c r="B3" s="23" t="s">
        <v>2366</v>
      </c>
      <c r="C3" s="23" t="s">
        <v>1886</v>
      </c>
      <c r="D3" s="13" t="s">
        <v>5</v>
      </c>
      <c r="E3" s="13" t="s">
        <v>1462</v>
      </c>
      <c r="F3" s="24" t="s">
        <v>239</v>
      </c>
      <c r="G3" s="25">
        <v>13</v>
      </c>
      <c r="H3" s="25">
        <v>13</v>
      </c>
    </row>
    <row r="4" spans="1:8">
      <c r="A4" s="23">
        <v>2015</v>
      </c>
      <c r="B4" s="23" t="s">
        <v>2366</v>
      </c>
      <c r="C4" s="23" t="s">
        <v>1886</v>
      </c>
      <c r="D4" s="13" t="s">
        <v>10</v>
      </c>
      <c r="E4" s="13" t="s">
        <v>1454</v>
      </c>
      <c r="F4" s="24" t="s">
        <v>239</v>
      </c>
      <c r="G4" s="25">
        <v>6</v>
      </c>
      <c r="H4" s="25">
        <v>6</v>
      </c>
    </row>
    <row r="5" spans="1:8">
      <c r="A5" s="23">
        <v>2015</v>
      </c>
      <c r="B5" s="23" t="s">
        <v>2366</v>
      </c>
      <c r="C5" s="23" t="s">
        <v>1886</v>
      </c>
      <c r="D5" s="13" t="s">
        <v>10</v>
      </c>
      <c r="E5" s="13" t="s">
        <v>1455</v>
      </c>
      <c r="F5" s="24" t="s">
        <v>239</v>
      </c>
      <c r="G5" s="25">
        <v>3</v>
      </c>
      <c r="H5" s="25">
        <v>3</v>
      </c>
    </row>
    <row r="6" spans="1:8">
      <c r="A6" s="23">
        <v>2015</v>
      </c>
      <c r="B6" s="23" t="s">
        <v>2366</v>
      </c>
      <c r="C6" s="23" t="s">
        <v>1886</v>
      </c>
      <c r="D6" s="13" t="s">
        <v>10</v>
      </c>
      <c r="E6" s="13" t="s">
        <v>1467</v>
      </c>
      <c r="F6" s="24" t="s">
        <v>239</v>
      </c>
      <c r="G6" s="25">
        <v>6</v>
      </c>
      <c r="H6" s="25">
        <v>6</v>
      </c>
    </row>
    <row r="7" spans="1:8">
      <c r="A7" s="23">
        <v>2015</v>
      </c>
      <c r="B7" s="23" t="s">
        <v>2366</v>
      </c>
      <c r="C7" s="23" t="s">
        <v>1886</v>
      </c>
      <c r="D7" s="13" t="s">
        <v>14</v>
      </c>
      <c r="E7" s="13" t="s">
        <v>1456</v>
      </c>
      <c r="F7" s="24" t="s">
        <v>239</v>
      </c>
      <c r="G7" s="25">
        <v>6</v>
      </c>
      <c r="H7" s="25">
        <v>6</v>
      </c>
    </row>
    <row r="8" spans="1:8">
      <c r="A8" s="23">
        <v>2015</v>
      </c>
      <c r="B8" s="23" t="s">
        <v>2366</v>
      </c>
      <c r="C8" s="23" t="s">
        <v>1886</v>
      </c>
      <c r="D8" s="13" t="s">
        <v>14</v>
      </c>
      <c r="E8" s="13" t="s">
        <v>1457</v>
      </c>
      <c r="F8" s="24" t="s">
        <v>239</v>
      </c>
      <c r="G8" s="25">
        <v>4</v>
      </c>
      <c r="H8" s="25">
        <v>4</v>
      </c>
    </row>
    <row r="9" spans="1:8">
      <c r="A9" s="23">
        <v>2015</v>
      </c>
      <c r="B9" s="23" t="s">
        <v>2366</v>
      </c>
      <c r="C9" s="23" t="s">
        <v>1886</v>
      </c>
      <c r="D9" s="13" t="s">
        <v>14</v>
      </c>
      <c r="E9" s="13" t="s">
        <v>1474</v>
      </c>
      <c r="F9" s="24" t="s">
        <v>239</v>
      </c>
      <c r="G9" s="25">
        <v>5</v>
      </c>
      <c r="H9" s="25">
        <v>5</v>
      </c>
    </row>
    <row r="10" spans="1:8">
      <c r="A10" s="23">
        <v>2015</v>
      </c>
      <c r="B10" s="23" t="s">
        <v>2366</v>
      </c>
      <c r="C10" s="23" t="s">
        <v>1886</v>
      </c>
      <c r="D10" s="13" t="s">
        <v>14</v>
      </c>
      <c r="E10" s="13" t="s">
        <v>1475</v>
      </c>
      <c r="F10" s="24" t="s">
        <v>239</v>
      </c>
      <c r="G10" s="25">
        <v>4</v>
      </c>
      <c r="H10" s="25">
        <v>4</v>
      </c>
    </row>
    <row r="11" spans="1:8">
      <c r="A11" s="23">
        <v>2015</v>
      </c>
      <c r="B11" s="23" t="s">
        <v>2366</v>
      </c>
      <c r="C11" s="23" t="s">
        <v>1886</v>
      </c>
      <c r="D11" s="13" t="s">
        <v>14</v>
      </c>
      <c r="E11" s="13" t="s">
        <v>1476</v>
      </c>
      <c r="F11" s="24" t="s">
        <v>239</v>
      </c>
      <c r="G11" s="25">
        <v>3</v>
      </c>
      <c r="H11" s="25">
        <v>3</v>
      </c>
    </row>
    <row r="12" spans="1:8">
      <c r="A12" s="23">
        <v>2015</v>
      </c>
      <c r="B12" s="23" t="s">
        <v>2366</v>
      </c>
      <c r="C12" s="23" t="s">
        <v>1886</v>
      </c>
      <c r="D12" s="13" t="s">
        <v>23</v>
      </c>
      <c r="E12" s="13" t="s">
        <v>1453</v>
      </c>
      <c r="F12" s="24" t="s">
        <v>239</v>
      </c>
      <c r="G12" s="25">
        <v>14</v>
      </c>
      <c r="H12" s="25">
        <v>14</v>
      </c>
    </row>
    <row r="13" spans="1:8">
      <c r="A13" s="23">
        <v>2015</v>
      </c>
      <c r="B13" s="23" t="s">
        <v>2366</v>
      </c>
      <c r="C13" s="23" t="s">
        <v>1886</v>
      </c>
      <c r="D13" s="13" t="s">
        <v>23</v>
      </c>
      <c r="E13" s="13" t="s">
        <v>1460</v>
      </c>
      <c r="F13" s="24" t="s">
        <v>239</v>
      </c>
      <c r="G13" s="25">
        <v>12</v>
      </c>
      <c r="H13" s="25">
        <v>12</v>
      </c>
    </row>
    <row r="14" spans="1:8">
      <c r="A14" s="23">
        <v>2015</v>
      </c>
      <c r="B14" s="23" t="s">
        <v>2366</v>
      </c>
      <c r="C14" s="23" t="s">
        <v>1886</v>
      </c>
      <c r="D14" s="13" t="s">
        <v>23</v>
      </c>
      <c r="E14" s="13" t="s">
        <v>1464</v>
      </c>
      <c r="F14" s="24" t="s">
        <v>239</v>
      </c>
      <c r="G14" s="25">
        <v>25</v>
      </c>
      <c r="H14" s="25">
        <v>25</v>
      </c>
    </row>
    <row r="15" spans="1:8">
      <c r="A15" s="23">
        <v>2015</v>
      </c>
      <c r="B15" s="23" t="s">
        <v>2366</v>
      </c>
      <c r="C15" s="23" t="s">
        <v>1886</v>
      </c>
      <c r="D15" s="13" t="s">
        <v>41</v>
      </c>
      <c r="E15" s="13" t="s">
        <v>1461</v>
      </c>
      <c r="F15" s="24" t="s">
        <v>239</v>
      </c>
      <c r="G15" s="25">
        <v>18</v>
      </c>
      <c r="H15" s="25">
        <v>18</v>
      </c>
    </row>
    <row r="16" spans="1:8">
      <c r="A16" s="23">
        <v>2015</v>
      </c>
      <c r="B16" s="23" t="s">
        <v>2366</v>
      </c>
      <c r="C16" s="23" t="s">
        <v>1886</v>
      </c>
      <c r="D16" s="13" t="s">
        <v>60</v>
      </c>
      <c r="E16" s="13" t="s">
        <v>1458</v>
      </c>
      <c r="F16" s="24" t="s">
        <v>239</v>
      </c>
      <c r="G16" s="25">
        <v>7</v>
      </c>
      <c r="H16" s="25">
        <v>7</v>
      </c>
    </row>
    <row r="17" spans="1:8">
      <c r="A17" s="23">
        <v>2015</v>
      </c>
      <c r="B17" s="23" t="s">
        <v>2366</v>
      </c>
      <c r="C17" s="23" t="s">
        <v>1886</v>
      </c>
      <c r="D17" s="13" t="s">
        <v>60</v>
      </c>
      <c r="E17" s="13" t="s">
        <v>1477</v>
      </c>
      <c r="F17" s="24" t="s">
        <v>239</v>
      </c>
      <c r="G17" s="25">
        <v>5</v>
      </c>
      <c r="H17" s="25">
        <v>5</v>
      </c>
    </row>
    <row r="18" spans="1:8">
      <c r="A18" s="23">
        <v>2015</v>
      </c>
      <c r="B18" s="23" t="s">
        <v>2366</v>
      </c>
      <c r="C18" s="23" t="s">
        <v>1886</v>
      </c>
      <c r="D18" s="13" t="s">
        <v>70</v>
      </c>
      <c r="E18" s="13" t="s">
        <v>577</v>
      </c>
      <c r="F18" s="24" t="s">
        <v>239</v>
      </c>
      <c r="G18" s="25">
        <v>1</v>
      </c>
      <c r="H18" s="25">
        <v>1</v>
      </c>
    </row>
    <row r="19" spans="1:8">
      <c r="A19" s="23">
        <v>2015</v>
      </c>
      <c r="B19" s="23" t="s">
        <v>2366</v>
      </c>
      <c r="C19" s="23" t="s">
        <v>1886</v>
      </c>
      <c r="D19" s="13" t="s">
        <v>70</v>
      </c>
      <c r="E19" s="13" t="s">
        <v>1466</v>
      </c>
      <c r="F19" s="24" t="s">
        <v>239</v>
      </c>
      <c r="G19" s="25">
        <v>2</v>
      </c>
      <c r="H19" s="25">
        <v>2</v>
      </c>
    </row>
    <row r="20" spans="1:8">
      <c r="A20" s="23">
        <v>2015</v>
      </c>
      <c r="B20" s="23" t="s">
        <v>2366</v>
      </c>
      <c r="C20" s="23" t="s">
        <v>1886</v>
      </c>
      <c r="D20" s="13" t="s">
        <v>70</v>
      </c>
      <c r="E20" s="13" t="s">
        <v>1469</v>
      </c>
      <c r="F20" s="24" t="s">
        <v>239</v>
      </c>
      <c r="G20" s="25">
        <v>2</v>
      </c>
      <c r="H20" s="25">
        <v>2</v>
      </c>
    </row>
    <row r="21" spans="1:8">
      <c r="A21" s="23">
        <v>2015</v>
      </c>
      <c r="B21" s="23" t="s">
        <v>2366</v>
      </c>
      <c r="C21" s="23" t="s">
        <v>1886</v>
      </c>
      <c r="D21" s="13" t="s">
        <v>70</v>
      </c>
      <c r="E21" s="13" t="s">
        <v>1478</v>
      </c>
      <c r="F21" s="24" t="s">
        <v>239</v>
      </c>
      <c r="G21" s="25">
        <v>5</v>
      </c>
      <c r="H21" s="25">
        <v>5</v>
      </c>
    </row>
    <row r="22" spans="1:8">
      <c r="A22" s="23">
        <v>2015</v>
      </c>
      <c r="B22" s="23" t="s">
        <v>2366</v>
      </c>
      <c r="C22" s="23" t="s">
        <v>1886</v>
      </c>
      <c r="D22" s="13" t="s">
        <v>76</v>
      </c>
      <c r="E22" s="13" t="s">
        <v>1480</v>
      </c>
      <c r="F22" s="24" t="s">
        <v>239</v>
      </c>
      <c r="G22" s="25">
        <v>1</v>
      </c>
      <c r="H22" s="25">
        <v>1</v>
      </c>
    </row>
    <row r="23" spans="1:8">
      <c r="A23" s="23">
        <v>2015</v>
      </c>
      <c r="B23" s="23" t="s">
        <v>2366</v>
      </c>
      <c r="C23" s="23" t="s">
        <v>1886</v>
      </c>
      <c r="D23" s="13" t="s">
        <v>76</v>
      </c>
      <c r="E23" s="13" t="s">
        <v>1459</v>
      </c>
      <c r="F23" s="24" t="s">
        <v>239</v>
      </c>
      <c r="G23" s="25">
        <v>15</v>
      </c>
      <c r="H23" s="25">
        <v>15</v>
      </c>
    </row>
    <row r="24" spans="1:8">
      <c r="A24" s="23">
        <v>2015</v>
      </c>
      <c r="B24" s="23" t="s">
        <v>2366</v>
      </c>
      <c r="C24" s="23" t="s">
        <v>1886</v>
      </c>
      <c r="D24" s="13" t="s">
        <v>76</v>
      </c>
      <c r="E24" s="13" t="s">
        <v>1473</v>
      </c>
      <c r="F24" s="24" t="s">
        <v>239</v>
      </c>
      <c r="G24" s="25">
        <v>14</v>
      </c>
      <c r="H24" s="25">
        <v>14</v>
      </c>
    </row>
    <row r="25" spans="1:8">
      <c r="A25" s="23">
        <v>2015</v>
      </c>
      <c r="B25" s="23" t="s">
        <v>2366</v>
      </c>
      <c r="C25" s="23" t="s">
        <v>1886</v>
      </c>
      <c r="D25" s="13" t="s">
        <v>86</v>
      </c>
      <c r="E25" s="13" t="s">
        <v>87</v>
      </c>
      <c r="F25" s="24" t="s">
        <v>239</v>
      </c>
      <c r="G25" s="25">
        <v>3</v>
      </c>
      <c r="H25" s="25">
        <v>3</v>
      </c>
    </row>
    <row r="26" spans="1:8">
      <c r="A26" s="23">
        <v>2015</v>
      </c>
      <c r="B26" s="23" t="s">
        <v>2366</v>
      </c>
      <c r="C26" s="23" t="s">
        <v>1886</v>
      </c>
      <c r="D26" s="13" t="s">
        <v>89</v>
      </c>
      <c r="E26" s="13" t="s">
        <v>1465</v>
      </c>
      <c r="F26" s="24" t="s">
        <v>239</v>
      </c>
      <c r="G26" s="25">
        <v>15</v>
      </c>
      <c r="H26" s="25">
        <v>15</v>
      </c>
    </row>
    <row r="27" spans="1:8">
      <c r="A27" s="23">
        <v>2015</v>
      </c>
      <c r="B27" s="23" t="s">
        <v>2366</v>
      </c>
      <c r="C27" s="23" t="s">
        <v>1886</v>
      </c>
      <c r="D27" s="13" t="s">
        <v>94</v>
      </c>
      <c r="E27" s="13" t="s">
        <v>1463</v>
      </c>
      <c r="F27" s="24" t="s">
        <v>239</v>
      </c>
      <c r="G27" s="25">
        <v>4</v>
      </c>
      <c r="H27" s="25">
        <v>4</v>
      </c>
    </row>
    <row r="28" spans="1:8">
      <c r="A28" s="23">
        <v>2015</v>
      </c>
      <c r="B28" s="23" t="s">
        <v>2366</v>
      </c>
      <c r="C28" s="23" t="s">
        <v>1886</v>
      </c>
      <c r="D28" s="13" t="s">
        <v>104</v>
      </c>
      <c r="E28" s="13" t="s">
        <v>1486</v>
      </c>
      <c r="F28" s="24" t="s">
        <v>239</v>
      </c>
      <c r="G28" s="25">
        <v>34</v>
      </c>
      <c r="H28" s="25">
        <v>34</v>
      </c>
    </row>
    <row r="29" spans="1:8">
      <c r="A29" s="23">
        <v>2015</v>
      </c>
      <c r="B29" s="23" t="s">
        <v>2366</v>
      </c>
      <c r="C29" s="23" t="s">
        <v>1886</v>
      </c>
      <c r="D29" s="13" t="s">
        <v>104</v>
      </c>
      <c r="E29" s="13" t="s">
        <v>1470</v>
      </c>
      <c r="F29" s="24" t="s">
        <v>239</v>
      </c>
      <c r="G29" s="25">
        <v>29</v>
      </c>
      <c r="H29" s="25">
        <v>29</v>
      </c>
    </row>
    <row r="30" spans="1:8">
      <c r="A30" s="23">
        <v>2015</v>
      </c>
      <c r="B30" s="23" t="s">
        <v>2366</v>
      </c>
      <c r="C30" s="23" t="s">
        <v>1886</v>
      </c>
      <c r="D30" s="13" t="s">
        <v>104</v>
      </c>
      <c r="E30" s="13" t="s">
        <v>1471</v>
      </c>
      <c r="F30" s="24" t="s">
        <v>239</v>
      </c>
      <c r="G30" s="25">
        <v>38</v>
      </c>
      <c r="H30" s="25">
        <v>38</v>
      </c>
    </row>
    <row r="31" spans="1:8">
      <c r="A31" s="23">
        <v>2015</v>
      </c>
      <c r="B31" s="23" t="s">
        <v>2366</v>
      </c>
      <c r="C31" s="23" t="s">
        <v>1886</v>
      </c>
      <c r="D31" s="13" t="s">
        <v>104</v>
      </c>
      <c r="E31" s="13" t="s">
        <v>1472</v>
      </c>
      <c r="F31" s="24" t="s">
        <v>239</v>
      </c>
      <c r="G31" s="25">
        <v>35</v>
      </c>
      <c r="H31" s="25">
        <v>35</v>
      </c>
    </row>
    <row r="32" spans="1:8">
      <c r="A32" s="23">
        <v>2015</v>
      </c>
      <c r="B32" s="23" t="s">
        <v>2366</v>
      </c>
      <c r="C32" s="23" t="s">
        <v>1886</v>
      </c>
      <c r="D32" s="13" t="s">
        <v>120</v>
      </c>
      <c r="E32" s="13" t="s">
        <v>1482</v>
      </c>
      <c r="F32" s="24" t="s">
        <v>239</v>
      </c>
      <c r="G32" s="25">
        <v>3</v>
      </c>
      <c r="H32" s="25">
        <v>3</v>
      </c>
    </row>
    <row r="33" spans="1:8">
      <c r="A33" s="23">
        <v>2015</v>
      </c>
      <c r="B33" s="23" t="s">
        <v>2366</v>
      </c>
      <c r="C33" s="23" t="s">
        <v>1886</v>
      </c>
      <c r="D33" s="13" t="s">
        <v>156</v>
      </c>
      <c r="E33" s="13" t="s">
        <v>1483</v>
      </c>
      <c r="F33" s="24" t="s">
        <v>239</v>
      </c>
      <c r="G33" s="25">
        <v>3</v>
      </c>
      <c r="H33" s="25">
        <v>3</v>
      </c>
    </row>
    <row r="34" spans="1:8">
      <c r="A34" s="23">
        <v>2015</v>
      </c>
      <c r="B34" s="23" t="s">
        <v>2366</v>
      </c>
      <c r="C34" s="23" t="s">
        <v>1886</v>
      </c>
      <c r="D34" s="13" t="s">
        <v>164</v>
      </c>
      <c r="E34" s="13" t="s">
        <v>584</v>
      </c>
      <c r="F34" s="24" t="s">
        <v>239</v>
      </c>
      <c r="G34" s="25">
        <v>7</v>
      </c>
      <c r="H34" s="25">
        <v>7</v>
      </c>
    </row>
    <row r="35" spans="1:8">
      <c r="A35" s="23">
        <v>2015</v>
      </c>
      <c r="B35" s="23" t="s">
        <v>2366</v>
      </c>
      <c r="C35" s="23" t="s">
        <v>1886</v>
      </c>
      <c r="D35" s="13" t="s">
        <v>167</v>
      </c>
      <c r="E35" s="13" t="s">
        <v>1479</v>
      </c>
      <c r="F35" s="24" t="s">
        <v>239</v>
      </c>
      <c r="G35" s="25">
        <v>1</v>
      </c>
      <c r="H35" s="25">
        <v>1</v>
      </c>
    </row>
    <row r="36" spans="1:8">
      <c r="A36" s="23">
        <v>2015</v>
      </c>
      <c r="B36" s="23" t="s">
        <v>2367</v>
      </c>
      <c r="C36" s="23" t="s">
        <v>1886</v>
      </c>
      <c r="D36" s="13" t="s">
        <v>5</v>
      </c>
      <c r="E36" s="13" t="s">
        <v>559</v>
      </c>
      <c r="F36" s="24" t="s">
        <v>239</v>
      </c>
      <c r="G36" s="25">
        <v>0</v>
      </c>
      <c r="H36" s="25">
        <v>3</v>
      </c>
    </row>
    <row r="37" spans="1:8">
      <c r="A37" s="23">
        <v>2015</v>
      </c>
      <c r="B37" s="23" t="s">
        <v>2367</v>
      </c>
      <c r="C37" s="23" t="s">
        <v>1886</v>
      </c>
      <c r="D37" s="13" t="s">
        <v>5</v>
      </c>
      <c r="E37" s="13" t="s">
        <v>1462</v>
      </c>
      <c r="F37" s="24" t="s">
        <v>239</v>
      </c>
      <c r="G37" s="25">
        <v>0</v>
      </c>
      <c r="H37" s="25">
        <v>13</v>
      </c>
    </row>
    <row r="38" spans="1:8">
      <c r="A38" s="23">
        <v>2015</v>
      </c>
      <c r="B38" s="23" t="s">
        <v>2367</v>
      </c>
      <c r="C38" s="23" t="s">
        <v>1886</v>
      </c>
      <c r="D38" s="13" t="s">
        <v>10</v>
      </c>
      <c r="E38" s="13" t="s">
        <v>1454</v>
      </c>
      <c r="F38" s="24" t="s">
        <v>239</v>
      </c>
      <c r="G38" s="25">
        <v>0</v>
      </c>
      <c r="H38" s="25">
        <v>6</v>
      </c>
    </row>
    <row r="39" spans="1:8">
      <c r="A39" s="23">
        <v>2015</v>
      </c>
      <c r="B39" s="23" t="s">
        <v>2367</v>
      </c>
      <c r="C39" s="23" t="s">
        <v>1886</v>
      </c>
      <c r="D39" s="13" t="s">
        <v>10</v>
      </c>
      <c r="E39" s="13" t="s">
        <v>1455</v>
      </c>
      <c r="F39" s="24" t="s">
        <v>239</v>
      </c>
      <c r="G39" s="25">
        <v>0</v>
      </c>
      <c r="H39" s="25">
        <v>3</v>
      </c>
    </row>
    <row r="40" spans="1:8">
      <c r="A40" s="23">
        <v>2015</v>
      </c>
      <c r="B40" s="23" t="s">
        <v>2367</v>
      </c>
      <c r="C40" s="23" t="s">
        <v>1886</v>
      </c>
      <c r="D40" s="13" t="s">
        <v>10</v>
      </c>
      <c r="E40" s="13" t="s">
        <v>1467</v>
      </c>
      <c r="F40" s="24" t="s">
        <v>239</v>
      </c>
      <c r="G40" s="25">
        <v>0</v>
      </c>
      <c r="H40" s="25">
        <v>6</v>
      </c>
    </row>
    <row r="41" spans="1:8">
      <c r="A41" s="23">
        <v>2015</v>
      </c>
      <c r="B41" s="23" t="s">
        <v>2367</v>
      </c>
      <c r="C41" s="23" t="s">
        <v>1886</v>
      </c>
      <c r="D41" s="13" t="s">
        <v>14</v>
      </c>
      <c r="E41" s="13" t="s">
        <v>1456</v>
      </c>
      <c r="F41" s="24" t="s">
        <v>239</v>
      </c>
      <c r="G41" s="25">
        <v>0</v>
      </c>
      <c r="H41" s="25">
        <v>6</v>
      </c>
    </row>
    <row r="42" spans="1:8">
      <c r="A42" s="23">
        <v>2015</v>
      </c>
      <c r="B42" s="23" t="s">
        <v>2367</v>
      </c>
      <c r="C42" s="23" t="s">
        <v>1886</v>
      </c>
      <c r="D42" s="13" t="s">
        <v>14</v>
      </c>
      <c r="E42" s="13" t="s">
        <v>1457</v>
      </c>
      <c r="F42" s="24" t="s">
        <v>239</v>
      </c>
      <c r="G42" s="25">
        <v>1</v>
      </c>
      <c r="H42" s="25">
        <v>5</v>
      </c>
    </row>
    <row r="43" spans="1:8">
      <c r="A43" s="23">
        <v>2015</v>
      </c>
      <c r="B43" s="23" t="s">
        <v>2367</v>
      </c>
      <c r="C43" s="23" t="s">
        <v>1886</v>
      </c>
      <c r="D43" s="13" t="s">
        <v>14</v>
      </c>
      <c r="E43" s="13" t="s">
        <v>1474</v>
      </c>
      <c r="F43" s="24" t="s">
        <v>239</v>
      </c>
      <c r="G43" s="25">
        <v>0</v>
      </c>
      <c r="H43" s="25">
        <v>4</v>
      </c>
    </row>
    <row r="44" spans="1:8">
      <c r="A44" s="23">
        <v>2015</v>
      </c>
      <c r="B44" s="23" t="s">
        <v>2367</v>
      </c>
      <c r="C44" s="23" t="s">
        <v>1886</v>
      </c>
      <c r="D44" s="13" t="s">
        <v>14</v>
      </c>
      <c r="E44" s="13" t="s">
        <v>1475</v>
      </c>
      <c r="F44" s="24" t="s">
        <v>239</v>
      </c>
      <c r="G44" s="25">
        <v>0</v>
      </c>
      <c r="H44" s="25">
        <v>4</v>
      </c>
    </row>
    <row r="45" spans="1:8">
      <c r="A45" s="23">
        <v>2015</v>
      </c>
      <c r="B45" s="23" t="s">
        <v>2367</v>
      </c>
      <c r="C45" s="23" t="s">
        <v>1886</v>
      </c>
      <c r="D45" s="13" t="s">
        <v>14</v>
      </c>
      <c r="E45" s="13" t="s">
        <v>1476</v>
      </c>
      <c r="F45" s="24" t="s">
        <v>239</v>
      </c>
      <c r="G45" s="25">
        <v>0</v>
      </c>
      <c r="H45" s="25">
        <v>3</v>
      </c>
    </row>
    <row r="46" spans="1:8">
      <c r="A46" s="23">
        <v>2015</v>
      </c>
      <c r="B46" s="23" t="s">
        <v>2367</v>
      </c>
      <c r="C46" s="23" t="s">
        <v>1886</v>
      </c>
      <c r="D46" s="13" t="s">
        <v>23</v>
      </c>
      <c r="E46" s="13" t="s">
        <v>1453</v>
      </c>
      <c r="F46" s="24" t="s">
        <v>239</v>
      </c>
      <c r="G46" s="25">
        <v>3</v>
      </c>
      <c r="H46" s="25">
        <v>17</v>
      </c>
    </row>
    <row r="47" spans="1:8">
      <c r="A47" s="23">
        <v>2015</v>
      </c>
      <c r="B47" s="23" t="s">
        <v>2367</v>
      </c>
      <c r="C47" s="23" t="s">
        <v>1886</v>
      </c>
      <c r="D47" s="13" t="s">
        <v>23</v>
      </c>
      <c r="E47" s="13" t="s">
        <v>1460</v>
      </c>
      <c r="F47" s="24" t="s">
        <v>239</v>
      </c>
      <c r="G47" s="25">
        <v>2</v>
      </c>
      <c r="H47" s="25">
        <v>14</v>
      </c>
    </row>
    <row r="48" spans="1:8">
      <c r="A48" s="23">
        <v>2015</v>
      </c>
      <c r="B48" s="23" t="s">
        <v>2367</v>
      </c>
      <c r="C48" s="23" t="s">
        <v>1886</v>
      </c>
      <c r="D48" s="13" t="s">
        <v>23</v>
      </c>
      <c r="E48" s="13" t="s">
        <v>1464</v>
      </c>
      <c r="F48" s="24" t="s">
        <v>239</v>
      </c>
      <c r="G48" s="25">
        <v>0</v>
      </c>
      <c r="H48" s="25">
        <v>23</v>
      </c>
    </row>
    <row r="49" spans="1:8">
      <c r="A49" s="23">
        <v>2015</v>
      </c>
      <c r="B49" s="23" t="s">
        <v>2367</v>
      </c>
      <c r="C49" s="23" t="s">
        <v>1886</v>
      </c>
      <c r="D49" s="13" t="s">
        <v>41</v>
      </c>
      <c r="E49" s="13" t="s">
        <v>1461</v>
      </c>
      <c r="F49" s="24" t="s">
        <v>239</v>
      </c>
      <c r="G49" s="25">
        <v>0</v>
      </c>
      <c r="H49" s="25">
        <v>18</v>
      </c>
    </row>
    <row r="50" spans="1:8">
      <c r="A50" s="23">
        <v>2015</v>
      </c>
      <c r="B50" s="23" t="s">
        <v>2367</v>
      </c>
      <c r="C50" s="23" t="s">
        <v>1886</v>
      </c>
      <c r="D50" s="13" t="s">
        <v>60</v>
      </c>
      <c r="E50" s="13" t="s">
        <v>1458</v>
      </c>
      <c r="F50" s="24" t="s">
        <v>239</v>
      </c>
      <c r="G50" s="25">
        <v>0</v>
      </c>
      <c r="H50" s="25">
        <v>6</v>
      </c>
    </row>
    <row r="51" spans="1:8">
      <c r="A51" s="23">
        <v>2015</v>
      </c>
      <c r="B51" s="23" t="s">
        <v>2367</v>
      </c>
      <c r="C51" s="23" t="s">
        <v>1886</v>
      </c>
      <c r="D51" s="13" t="s">
        <v>60</v>
      </c>
      <c r="E51" s="13" t="s">
        <v>1477</v>
      </c>
      <c r="F51" s="24" t="s">
        <v>239</v>
      </c>
      <c r="G51" s="25">
        <v>0</v>
      </c>
      <c r="H51" s="25">
        <v>5</v>
      </c>
    </row>
    <row r="52" spans="1:8">
      <c r="A52" s="23">
        <v>2015</v>
      </c>
      <c r="B52" s="23" t="s">
        <v>2367</v>
      </c>
      <c r="C52" s="23" t="s">
        <v>1886</v>
      </c>
      <c r="D52" s="13" t="s">
        <v>70</v>
      </c>
      <c r="E52" s="13" t="s">
        <v>577</v>
      </c>
      <c r="F52" s="24" t="s">
        <v>239</v>
      </c>
      <c r="G52" s="25">
        <v>0</v>
      </c>
      <c r="H52" s="25">
        <v>1</v>
      </c>
    </row>
    <row r="53" spans="1:8">
      <c r="A53" s="23">
        <v>2015</v>
      </c>
      <c r="B53" s="23" t="s">
        <v>2367</v>
      </c>
      <c r="C53" s="23" t="s">
        <v>1886</v>
      </c>
      <c r="D53" s="13" t="s">
        <v>70</v>
      </c>
      <c r="E53" s="13" t="s">
        <v>1466</v>
      </c>
      <c r="F53" s="24" t="s">
        <v>239</v>
      </c>
      <c r="G53" s="25">
        <v>0</v>
      </c>
      <c r="H53" s="25">
        <v>2</v>
      </c>
    </row>
    <row r="54" spans="1:8">
      <c r="A54" s="23">
        <v>2015</v>
      </c>
      <c r="B54" s="23" t="s">
        <v>2367</v>
      </c>
      <c r="C54" s="23" t="s">
        <v>1886</v>
      </c>
      <c r="D54" s="13" t="s">
        <v>70</v>
      </c>
      <c r="E54" s="13" t="s">
        <v>1469</v>
      </c>
      <c r="F54" s="24" t="s">
        <v>239</v>
      </c>
      <c r="G54" s="25">
        <v>0</v>
      </c>
      <c r="H54" s="25">
        <v>2</v>
      </c>
    </row>
    <row r="55" spans="1:8">
      <c r="A55" s="23">
        <v>2015</v>
      </c>
      <c r="B55" s="23" t="s">
        <v>2367</v>
      </c>
      <c r="C55" s="23" t="s">
        <v>1886</v>
      </c>
      <c r="D55" s="13" t="s">
        <v>70</v>
      </c>
      <c r="E55" s="13" t="s">
        <v>1478</v>
      </c>
      <c r="F55" s="24" t="s">
        <v>239</v>
      </c>
      <c r="G55" s="25">
        <v>0</v>
      </c>
      <c r="H55" s="25">
        <v>5</v>
      </c>
    </row>
    <row r="56" spans="1:8">
      <c r="A56" s="23">
        <v>2015</v>
      </c>
      <c r="B56" s="23" t="s">
        <v>2367</v>
      </c>
      <c r="C56" s="23" t="s">
        <v>1886</v>
      </c>
      <c r="D56" s="13" t="s">
        <v>76</v>
      </c>
      <c r="E56" s="13" t="s">
        <v>1480</v>
      </c>
      <c r="F56" s="24" t="s">
        <v>239</v>
      </c>
      <c r="G56" s="25">
        <v>0</v>
      </c>
      <c r="H56" s="25">
        <v>1</v>
      </c>
    </row>
    <row r="57" spans="1:8">
      <c r="A57" s="23">
        <v>2015</v>
      </c>
      <c r="B57" s="23" t="s">
        <v>2367</v>
      </c>
      <c r="C57" s="23" t="s">
        <v>1886</v>
      </c>
      <c r="D57" s="13" t="s">
        <v>76</v>
      </c>
      <c r="E57" s="13" t="s">
        <v>1459</v>
      </c>
      <c r="F57" s="24" t="s">
        <v>239</v>
      </c>
      <c r="G57" s="25">
        <v>0</v>
      </c>
      <c r="H57" s="25">
        <v>14</v>
      </c>
    </row>
    <row r="58" spans="1:8">
      <c r="A58" s="23">
        <v>2015</v>
      </c>
      <c r="B58" s="23" t="s">
        <v>2367</v>
      </c>
      <c r="C58" s="23" t="s">
        <v>1886</v>
      </c>
      <c r="D58" s="13" t="s">
        <v>76</v>
      </c>
      <c r="E58" s="13" t="s">
        <v>1473</v>
      </c>
      <c r="F58" s="24" t="s">
        <v>239</v>
      </c>
      <c r="G58" s="25">
        <v>0</v>
      </c>
      <c r="H58" s="25">
        <v>13</v>
      </c>
    </row>
    <row r="59" spans="1:8">
      <c r="A59" s="23">
        <v>2015</v>
      </c>
      <c r="B59" s="23" t="s">
        <v>2367</v>
      </c>
      <c r="C59" s="23" t="s">
        <v>1886</v>
      </c>
      <c r="D59" s="13" t="s">
        <v>86</v>
      </c>
      <c r="E59" s="13" t="s">
        <v>87</v>
      </c>
      <c r="F59" s="24" t="s">
        <v>239</v>
      </c>
      <c r="G59" s="25">
        <v>0</v>
      </c>
      <c r="H59" s="25">
        <v>3</v>
      </c>
    </row>
    <row r="60" spans="1:8">
      <c r="A60" s="23">
        <v>2015</v>
      </c>
      <c r="B60" s="23" t="s">
        <v>2367</v>
      </c>
      <c r="C60" s="23" t="s">
        <v>1886</v>
      </c>
      <c r="D60" s="13" t="s">
        <v>89</v>
      </c>
      <c r="E60" s="13" t="s">
        <v>1465</v>
      </c>
      <c r="F60" s="24" t="s">
        <v>239</v>
      </c>
      <c r="G60" s="25">
        <v>1</v>
      </c>
      <c r="H60" s="25">
        <v>16</v>
      </c>
    </row>
    <row r="61" spans="1:8">
      <c r="A61" s="23">
        <v>2015</v>
      </c>
      <c r="B61" s="23" t="s">
        <v>2367</v>
      </c>
      <c r="C61" s="23" t="s">
        <v>1886</v>
      </c>
      <c r="D61" s="13" t="s">
        <v>94</v>
      </c>
      <c r="E61" s="13" t="s">
        <v>1463</v>
      </c>
      <c r="F61" s="24" t="s">
        <v>239</v>
      </c>
      <c r="G61" s="25">
        <v>0</v>
      </c>
      <c r="H61" s="25">
        <v>4</v>
      </c>
    </row>
    <row r="62" spans="1:8">
      <c r="A62" s="23">
        <v>2015</v>
      </c>
      <c r="B62" s="23" t="s">
        <v>2367</v>
      </c>
      <c r="C62" s="23" t="s">
        <v>1886</v>
      </c>
      <c r="D62" s="13" t="s">
        <v>104</v>
      </c>
      <c r="E62" s="13" t="s">
        <v>1486</v>
      </c>
      <c r="F62" s="24" t="s">
        <v>239</v>
      </c>
      <c r="G62" s="25">
        <v>0</v>
      </c>
      <c r="H62" s="25">
        <v>34</v>
      </c>
    </row>
    <row r="63" spans="1:8">
      <c r="A63" s="23">
        <v>2015</v>
      </c>
      <c r="B63" s="23" t="s">
        <v>2367</v>
      </c>
      <c r="C63" s="23" t="s">
        <v>1886</v>
      </c>
      <c r="D63" s="13" t="s">
        <v>104</v>
      </c>
      <c r="E63" s="13" t="s">
        <v>1470</v>
      </c>
      <c r="F63" s="24" t="s">
        <v>239</v>
      </c>
      <c r="G63" s="25">
        <v>0</v>
      </c>
      <c r="H63" s="25">
        <v>27</v>
      </c>
    </row>
    <row r="64" spans="1:8">
      <c r="A64" s="23">
        <v>2015</v>
      </c>
      <c r="B64" s="23" t="s">
        <v>2367</v>
      </c>
      <c r="C64" s="23" t="s">
        <v>1886</v>
      </c>
      <c r="D64" s="13" t="s">
        <v>104</v>
      </c>
      <c r="E64" s="13" t="s">
        <v>1471</v>
      </c>
      <c r="F64" s="24" t="s">
        <v>239</v>
      </c>
      <c r="G64" s="25">
        <v>0</v>
      </c>
      <c r="H64" s="25">
        <v>38</v>
      </c>
    </row>
    <row r="65" spans="1:8">
      <c r="A65" s="23">
        <v>2015</v>
      </c>
      <c r="B65" s="23" t="s">
        <v>2367</v>
      </c>
      <c r="C65" s="23" t="s">
        <v>1886</v>
      </c>
      <c r="D65" s="13" t="s">
        <v>104</v>
      </c>
      <c r="E65" s="13" t="s">
        <v>1472</v>
      </c>
      <c r="F65" s="24" t="s">
        <v>239</v>
      </c>
      <c r="G65" s="25">
        <v>0</v>
      </c>
      <c r="H65" s="25">
        <v>34</v>
      </c>
    </row>
    <row r="66" spans="1:8">
      <c r="A66" s="23">
        <v>2015</v>
      </c>
      <c r="B66" s="23" t="s">
        <v>2367</v>
      </c>
      <c r="C66" s="23" t="s">
        <v>1886</v>
      </c>
      <c r="D66" s="13" t="s">
        <v>120</v>
      </c>
      <c r="E66" s="13" t="s">
        <v>1482</v>
      </c>
      <c r="F66" s="24" t="s">
        <v>239</v>
      </c>
      <c r="G66" s="25">
        <v>1</v>
      </c>
      <c r="H66" s="25">
        <v>4</v>
      </c>
    </row>
    <row r="67" spans="1:8">
      <c r="A67" s="23">
        <v>2015</v>
      </c>
      <c r="B67" s="23" t="s">
        <v>2367</v>
      </c>
      <c r="C67" s="23" t="s">
        <v>1886</v>
      </c>
      <c r="D67" s="13" t="s">
        <v>156</v>
      </c>
      <c r="E67" s="13" t="s">
        <v>1483</v>
      </c>
      <c r="F67" s="24" t="s">
        <v>239</v>
      </c>
      <c r="G67" s="25">
        <v>2</v>
      </c>
      <c r="H67" s="25">
        <v>5</v>
      </c>
    </row>
    <row r="68" spans="1:8">
      <c r="A68" s="23">
        <v>2015</v>
      </c>
      <c r="B68" s="23" t="s">
        <v>2367</v>
      </c>
      <c r="C68" s="23" t="s">
        <v>1886</v>
      </c>
      <c r="D68" s="13" t="s">
        <v>164</v>
      </c>
      <c r="E68" s="13" t="s">
        <v>584</v>
      </c>
      <c r="F68" s="24" t="s">
        <v>239</v>
      </c>
      <c r="G68" s="25">
        <v>1</v>
      </c>
      <c r="H68" s="25">
        <v>8</v>
      </c>
    </row>
    <row r="69" spans="1:8">
      <c r="A69" s="23">
        <v>2016</v>
      </c>
      <c r="B69" s="23" t="s">
        <v>2366</v>
      </c>
      <c r="C69" s="23" t="s">
        <v>1886</v>
      </c>
      <c r="D69" s="13" t="s">
        <v>5</v>
      </c>
      <c r="E69" s="13" t="s">
        <v>559</v>
      </c>
      <c r="F69" s="24" t="s">
        <v>239</v>
      </c>
      <c r="G69" s="25">
        <v>17</v>
      </c>
      <c r="H69" s="25">
        <v>3</v>
      </c>
    </row>
    <row r="70" spans="1:8">
      <c r="A70" s="23">
        <v>2016</v>
      </c>
      <c r="B70" s="23" t="s">
        <v>2366</v>
      </c>
      <c r="C70" s="23" t="s">
        <v>1886</v>
      </c>
      <c r="D70" s="13" t="s">
        <v>5</v>
      </c>
      <c r="E70" s="13" t="s">
        <v>1462</v>
      </c>
      <c r="F70" s="24" t="s">
        <v>239</v>
      </c>
      <c r="G70" s="25">
        <v>10</v>
      </c>
      <c r="H70" s="25">
        <v>15</v>
      </c>
    </row>
    <row r="71" spans="1:8">
      <c r="A71" s="23">
        <v>2016</v>
      </c>
      <c r="B71" s="23" t="s">
        <v>2366</v>
      </c>
      <c r="C71" s="23" t="s">
        <v>1886</v>
      </c>
      <c r="D71" s="13" t="s">
        <v>10</v>
      </c>
      <c r="E71" s="13" t="s">
        <v>1454</v>
      </c>
      <c r="F71" s="24" t="s">
        <v>239</v>
      </c>
      <c r="G71" s="25">
        <v>10</v>
      </c>
      <c r="H71" s="25">
        <v>6</v>
      </c>
    </row>
    <row r="72" spans="1:8">
      <c r="A72" s="23">
        <v>2016</v>
      </c>
      <c r="B72" s="23" t="s">
        <v>2366</v>
      </c>
      <c r="C72" s="23" t="s">
        <v>1886</v>
      </c>
      <c r="D72" s="13" t="s">
        <v>10</v>
      </c>
      <c r="E72" s="13" t="s">
        <v>1455</v>
      </c>
      <c r="F72" s="24" t="s">
        <v>239</v>
      </c>
      <c r="G72" s="25">
        <v>4</v>
      </c>
      <c r="H72" s="25">
        <v>3</v>
      </c>
    </row>
    <row r="73" spans="1:8">
      <c r="A73" s="23">
        <v>2016</v>
      </c>
      <c r="B73" s="23" t="s">
        <v>2366</v>
      </c>
      <c r="C73" s="23" t="s">
        <v>1886</v>
      </c>
      <c r="D73" s="13" t="s">
        <v>10</v>
      </c>
      <c r="E73" s="13" t="s">
        <v>1467</v>
      </c>
      <c r="F73" s="24" t="s">
        <v>239</v>
      </c>
      <c r="G73" s="25">
        <v>2</v>
      </c>
      <c r="H73" s="25">
        <v>6</v>
      </c>
    </row>
    <row r="74" spans="1:8">
      <c r="A74" s="23">
        <v>2016</v>
      </c>
      <c r="B74" s="23" t="s">
        <v>2366</v>
      </c>
      <c r="C74" s="23" t="s">
        <v>1886</v>
      </c>
      <c r="D74" s="13" t="s">
        <v>14</v>
      </c>
      <c r="E74" s="13" t="s">
        <v>1456</v>
      </c>
      <c r="F74" s="24" t="s">
        <v>239</v>
      </c>
      <c r="G74" s="25">
        <v>8</v>
      </c>
      <c r="H74" s="25">
        <v>5</v>
      </c>
    </row>
    <row r="75" spans="1:8">
      <c r="A75" s="23">
        <v>2016</v>
      </c>
      <c r="B75" s="23" t="s">
        <v>2366</v>
      </c>
      <c r="C75" s="23" t="s">
        <v>1886</v>
      </c>
      <c r="D75" s="13" t="s">
        <v>14</v>
      </c>
      <c r="E75" s="13" t="s">
        <v>1457</v>
      </c>
      <c r="F75" s="24" t="s">
        <v>239</v>
      </c>
      <c r="G75" s="25">
        <v>21</v>
      </c>
      <c r="H75" s="25">
        <v>4</v>
      </c>
    </row>
    <row r="76" spans="1:8">
      <c r="A76" s="23">
        <v>2016</v>
      </c>
      <c r="B76" s="23" t="s">
        <v>2366</v>
      </c>
      <c r="C76" s="23" t="s">
        <v>1886</v>
      </c>
      <c r="D76" s="13" t="s">
        <v>14</v>
      </c>
      <c r="E76" s="13" t="s">
        <v>1474</v>
      </c>
      <c r="F76" s="24" t="s">
        <v>239</v>
      </c>
      <c r="G76" s="25">
        <v>8</v>
      </c>
      <c r="H76" s="25">
        <v>4</v>
      </c>
    </row>
    <row r="77" spans="1:8">
      <c r="A77" s="23">
        <v>2016</v>
      </c>
      <c r="B77" s="23" t="s">
        <v>2366</v>
      </c>
      <c r="C77" s="23" t="s">
        <v>1886</v>
      </c>
      <c r="D77" s="13" t="s">
        <v>14</v>
      </c>
      <c r="E77" s="13" t="s">
        <v>1475</v>
      </c>
      <c r="F77" s="24" t="s">
        <v>239</v>
      </c>
      <c r="G77" s="25">
        <v>9</v>
      </c>
      <c r="H77" s="25">
        <v>4</v>
      </c>
    </row>
    <row r="78" spans="1:8">
      <c r="A78" s="23">
        <v>2016</v>
      </c>
      <c r="B78" s="23" t="s">
        <v>2366</v>
      </c>
      <c r="C78" s="23" t="s">
        <v>1886</v>
      </c>
      <c r="D78" s="13" t="s">
        <v>14</v>
      </c>
      <c r="E78" s="13" t="s">
        <v>1476</v>
      </c>
      <c r="F78" s="24" t="s">
        <v>239</v>
      </c>
      <c r="G78" s="25">
        <v>2</v>
      </c>
      <c r="H78" s="25">
        <v>3</v>
      </c>
    </row>
    <row r="79" spans="1:8">
      <c r="A79" s="23">
        <v>2016</v>
      </c>
      <c r="B79" s="23" t="s">
        <v>2366</v>
      </c>
      <c r="C79" s="23" t="s">
        <v>1886</v>
      </c>
      <c r="D79" s="13" t="s">
        <v>23</v>
      </c>
      <c r="E79" s="13" t="s">
        <v>1453</v>
      </c>
      <c r="F79" s="24" t="s">
        <v>239</v>
      </c>
      <c r="G79" s="25">
        <v>13</v>
      </c>
      <c r="H79" s="25">
        <v>15</v>
      </c>
    </row>
    <row r="80" spans="1:8">
      <c r="A80" s="23">
        <v>2016</v>
      </c>
      <c r="B80" s="23" t="s">
        <v>2366</v>
      </c>
      <c r="C80" s="23" t="s">
        <v>1886</v>
      </c>
      <c r="D80" s="13" t="s">
        <v>23</v>
      </c>
      <c r="E80" s="13" t="s">
        <v>1460</v>
      </c>
      <c r="F80" s="24" t="s">
        <v>239</v>
      </c>
      <c r="G80" s="25">
        <v>16</v>
      </c>
      <c r="H80" s="25">
        <v>12</v>
      </c>
    </row>
    <row r="81" spans="1:8">
      <c r="A81" s="23">
        <v>2016</v>
      </c>
      <c r="B81" s="23" t="s">
        <v>2366</v>
      </c>
      <c r="C81" s="23" t="s">
        <v>1886</v>
      </c>
      <c r="D81" s="13" t="s">
        <v>23</v>
      </c>
      <c r="E81" s="13" t="s">
        <v>1464</v>
      </c>
      <c r="F81" s="24" t="s">
        <v>239</v>
      </c>
      <c r="G81" s="25">
        <v>23</v>
      </c>
      <c r="H81" s="25">
        <v>21</v>
      </c>
    </row>
    <row r="82" spans="1:8">
      <c r="A82" s="23">
        <v>2016</v>
      </c>
      <c r="B82" s="23" t="s">
        <v>2366</v>
      </c>
      <c r="C82" s="23" t="s">
        <v>1886</v>
      </c>
      <c r="D82" s="13" t="s">
        <v>41</v>
      </c>
      <c r="E82" s="13" t="s">
        <v>1461</v>
      </c>
      <c r="F82" s="24" t="s">
        <v>239</v>
      </c>
      <c r="G82" s="25">
        <v>12</v>
      </c>
      <c r="H82" s="25">
        <v>17</v>
      </c>
    </row>
    <row r="83" spans="1:8">
      <c r="A83" s="23">
        <v>2016</v>
      </c>
      <c r="B83" s="23" t="s">
        <v>2366</v>
      </c>
      <c r="C83" s="23" t="s">
        <v>1886</v>
      </c>
      <c r="D83" s="13" t="s">
        <v>60</v>
      </c>
      <c r="E83" s="13" t="s">
        <v>1458</v>
      </c>
      <c r="F83" s="24" t="s">
        <v>239</v>
      </c>
      <c r="G83" s="25">
        <v>12</v>
      </c>
      <c r="H83" s="25">
        <v>9</v>
      </c>
    </row>
    <row r="84" spans="1:8">
      <c r="A84" s="23">
        <v>2016</v>
      </c>
      <c r="B84" s="23" t="s">
        <v>2366</v>
      </c>
      <c r="C84" s="23" t="s">
        <v>1886</v>
      </c>
      <c r="D84" s="13" t="s">
        <v>60</v>
      </c>
      <c r="E84" s="13" t="s">
        <v>1477</v>
      </c>
      <c r="F84" s="24" t="s">
        <v>239</v>
      </c>
      <c r="G84" s="25">
        <v>10</v>
      </c>
      <c r="H84" s="25">
        <v>7</v>
      </c>
    </row>
    <row r="85" spans="1:8">
      <c r="A85" s="23">
        <v>2016</v>
      </c>
      <c r="B85" s="23" t="s">
        <v>2366</v>
      </c>
      <c r="C85" s="23" t="s">
        <v>1886</v>
      </c>
      <c r="D85" s="13" t="s">
        <v>70</v>
      </c>
      <c r="E85" s="13" t="s">
        <v>577</v>
      </c>
      <c r="F85" s="24" t="s">
        <v>239</v>
      </c>
      <c r="G85" s="25">
        <v>5</v>
      </c>
      <c r="H85" s="25">
        <v>1</v>
      </c>
    </row>
    <row r="86" spans="1:8">
      <c r="A86" s="23">
        <v>2016</v>
      </c>
      <c r="B86" s="23" t="s">
        <v>2366</v>
      </c>
      <c r="C86" s="23" t="s">
        <v>1886</v>
      </c>
      <c r="D86" s="13" t="s">
        <v>70</v>
      </c>
      <c r="E86" s="13" t="s">
        <v>1466</v>
      </c>
      <c r="F86" s="24" t="s">
        <v>239</v>
      </c>
      <c r="G86" s="25">
        <v>12</v>
      </c>
      <c r="H86" s="25">
        <v>2</v>
      </c>
    </row>
    <row r="87" spans="1:8">
      <c r="A87" s="23">
        <v>2016</v>
      </c>
      <c r="B87" s="23" t="s">
        <v>2366</v>
      </c>
      <c r="C87" s="23" t="s">
        <v>1886</v>
      </c>
      <c r="D87" s="13" t="s">
        <v>70</v>
      </c>
      <c r="E87" s="13" t="s">
        <v>1469</v>
      </c>
      <c r="F87" s="24" t="s">
        <v>239</v>
      </c>
      <c r="G87" s="25">
        <v>5</v>
      </c>
      <c r="H87" s="25">
        <v>3</v>
      </c>
    </row>
    <row r="88" spans="1:8">
      <c r="A88" s="23">
        <v>2016</v>
      </c>
      <c r="B88" s="23" t="s">
        <v>2366</v>
      </c>
      <c r="C88" s="23" t="s">
        <v>1886</v>
      </c>
      <c r="D88" s="13" t="s">
        <v>70</v>
      </c>
      <c r="E88" s="13" t="s">
        <v>1478</v>
      </c>
      <c r="F88" s="24" t="s">
        <v>239</v>
      </c>
      <c r="G88" s="25">
        <v>10</v>
      </c>
      <c r="H88" s="25">
        <v>5</v>
      </c>
    </row>
    <row r="89" spans="1:8">
      <c r="A89" s="23">
        <v>2016</v>
      </c>
      <c r="B89" s="23" t="s">
        <v>2366</v>
      </c>
      <c r="C89" s="23" t="s">
        <v>1886</v>
      </c>
      <c r="D89" s="13" t="s">
        <v>76</v>
      </c>
      <c r="E89" s="13" t="s">
        <v>1480</v>
      </c>
      <c r="F89" s="24" t="s">
        <v>239</v>
      </c>
      <c r="G89" s="25">
        <v>2</v>
      </c>
      <c r="H89" s="25">
        <v>1</v>
      </c>
    </row>
    <row r="90" spans="1:8">
      <c r="A90" s="23">
        <v>2016</v>
      </c>
      <c r="B90" s="23" t="s">
        <v>2366</v>
      </c>
      <c r="C90" s="23" t="s">
        <v>1886</v>
      </c>
      <c r="D90" s="13" t="s">
        <v>76</v>
      </c>
      <c r="E90" s="13" t="s">
        <v>1459</v>
      </c>
      <c r="F90" s="24" t="s">
        <v>239</v>
      </c>
      <c r="G90" s="25">
        <v>38</v>
      </c>
      <c r="H90" s="25">
        <v>15</v>
      </c>
    </row>
    <row r="91" spans="1:8">
      <c r="A91" s="23">
        <v>2016</v>
      </c>
      <c r="B91" s="23" t="s">
        <v>2366</v>
      </c>
      <c r="C91" s="23" t="s">
        <v>1886</v>
      </c>
      <c r="D91" s="13" t="s">
        <v>76</v>
      </c>
      <c r="E91" s="13" t="s">
        <v>1473</v>
      </c>
      <c r="F91" s="24" t="s">
        <v>239</v>
      </c>
      <c r="G91" s="25">
        <v>27</v>
      </c>
      <c r="H91" s="25">
        <v>13</v>
      </c>
    </row>
    <row r="92" spans="1:8">
      <c r="A92" s="23">
        <v>2016</v>
      </c>
      <c r="B92" s="23" t="s">
        <v>2366</v>
      </c>
      <c r="C92" s="23" t="s">
        <v>1886</v>
      </c>
      <c r="D92" s="13" t="s">
        <v>86</v>
      </c>
      <c r="E92" s="13" t="s">
        <v>87</v>
      </c>
      <c r="F92" s="24" t="s">
        <v>239</v>
      </c>
      <c r="G92" s="25">
        <v>2</v>
      </c>
      <c r="H92" s="25">
        <v>3</v>
      </c>
    </row>
    <row r="93" spans="1:8">
      <c r="A93" s="23">
        <v>2016</v>
      </c>
      <c r="B93" s="23" t="s">
        <v>2366</v>
      </c>
      <c r="C93" s="23" t="s">
        <v>1886</v>
      </c>
      <c r="D93" s="13" t="s">
        <v>89</v>
      </c>
      <c r="E93" s="13" t="s">
        <v>1465</v>
      </c>
      <c r="F93" s="24" t="s">
        <v>239</v>
      </c>
      <c r="G93" s="25">
        <v>6</v>
      </c>
      <c r="H93" s="25">
        <v>17</v>
      </c>
    </row>
    <row r="94" spans="1:8">
      <c r="A94" s="23">
        <v>2016</v>
      </c>
      <c r="B94" s="23" t="s">
        <v>2366</v>
      </c>
      <c r="C94" s="23" t="s">
        <v>1886</v>
      </c>
      <c r="D94" s="13" t="s">
        <v>94</v>
      </c>
      <c r="E94" s="13" t="s">
        <v>1463</v>
      </c>
      <c r="F94" s="24" t="s">
        <v>239</v>
      </c>
      <c r="G94" s="25">
        <v>2</v>
      </c>
      <c r="H94" s="25">
        <v>6</v>
      </c>
    </row>
    <row r="95" spans="1:8">
      <c r="A95" s="23">
        <v>2016</v>
      </c>
      <c r="B95" s="23" t="s">
        <v>2366</v>
      </c>
      <c r="C95" s="23" t="s">
        <v>1886</v>
      </c>
      <c r="D95" s="13" t="s">
        <v>100</v>
      </c>
      <c r="E95" s="13" t="s">
        <v>1468</v>
      </c>
      <c r="F95" s="24" t="s">
        <v>239</v>
      </c>
      <c r="G95" s="25">
        <v>1</v>
      </c>
      <c r="H95" s="25">
        <v>1</v>
      </c>
    </row>
    <row r="96" spans="1:8">
      <c r="A96" s="23">
        <v>2016</v>
      </c>
      <c r="B96" s="23" t="s">
        <v>2366</v>
      </c>
      <c r="C96" s="23" t="s">
        <v>1886</v>
      </c>
      <c r="D96" s="13" t="s">
        <v>100</v>
      </c>
      <c r="E96" s="13" t="s">
        <v>101</v>
      </c>
      <c r="F96" s="24" t="s">
        <v>239</v>
      </c>
      <c r="G96" s="25">
        <v>3</v>
      </c>
      <c r="H96" s="25">
        <v>3</v>
      </c>
    </row>
    <row r="97" spans="1:8">
      <c r="A97" s="23">
        <v>2016</v>
      </c>
      <c r="B97" s="23" t="s">
        <v>2366</v>
      </c>
      <c r="C97" s="23" t="s">
        <v>1886</v>
      </c>
      <c r="D97" s="13" t="s">
        <v>104</v>
      </c>
      <c r="E97" s="13" t="s">
        <v>1486</v>
      </c>
      <c r="F97" s="24" t="s">
        <v>239</v>
      </c>
      <c r="G97" s="25">
        <v>80</v>
      </c>
      <c r="H97" s="25">
        <v>30</v>
      </c>
    </row>
    <row r="98" spans="1:8">
      <c r="A98" s="23">
        <v>2016</v>
      </c>
      <c r="B98" s="23" t="s">
        <v>2366</v>
      </c>
      <c r="C98" s="23" t="s">
        <v>1886</v>
      </c>
      <c r="D98" s="13" t="s">
        <v>104</v>
      </c>
      <c r="E98" s="13" t="s">
        <v>1470</v>
      </c>
      <c r="F98" s="24" t="s">
        <v>239</v>
      </c>
      <c r="G98" s="25">
        <v>25</v>
      </c>
      <c r="H98" s="25">
        <v>20</v>
      </c>
    </row>
    <row r="99" spans="1:8">
      <c r="A99" s="23">
        <v>2016</v>
      </c>
      <c r="B99" s="23" t="s">
        <v>2366</v>
      </c>
      <c r="C99" s="23" t="s">
        <v>1886</v>
      </c>
      <c r="D99" s="13" t="s">
        <v>104</v>
      </c>
      <c r="E99" s="13" t="s">
        <v>1471</v>
      </c>
      <c r="F99" s="24" t="s">
        <v>239</v>
      </c>
      <c r="G99" s="25">
        <v>72</v>
      </c>
      <c r="H99" s="25">
        <v>29</v>
      </c>
    </row>
    <row r="100" spans="1:8">
      <c r="A100" s="23">
        <v>2016</v>
      </c>
      <c r="B100" s="23" t="s">
        <v>2366</v>
      </c>
      <c r="C100" s="23" t="s">
        <v>1886</v>
      </c>
      <c r="D100" s="13" t="s">
        <v>104</v>
      </c>
      <c r="E100" s="13" t="s">
        <v>1472</v>
      </c>
      <c r="F100" s="24" t="s">
        <v>239</v>
      </c>
      <c r="G100" s="25">
        <v>23</v>
      </c>
      <c r="H100" s="25">
        <v>30</v>
      </c>
    </row>
    <row r="101" spans="1:8">
      <c r="A101" s="23">
        <v>2016</v>
      </c>
      <c r="B101" s="23" t="s">
        <v>2366</v>
      </c>
      <c r="C101" s="23" t="s">
        <v>1886</v>
      </c>
      <c r="D101" s="13" t="s">
        <v>120</v>
      </c>
      <c r="E101" s="13" t="s">
        <v>1482</v>
      </c>
      <c r="F101" s="24" t="s">
        <v>239</v>
      </c>
      <c r="G101" s="25">
        <v>18</v>
      </c>
      <c r="H101" s="25">
        <v>4</v>
      </c>
    </row>
    <row r="102" spans="1:8">
      <c r="A102" s="23">
        <v>2016</v>
      </c>
      <c r="B102" s="23" t="s">
        <v>2366</v>
      </c>
      <c r="C102" s="23" t="s">
        <v>1886</v>
      </c>
      <c r="D102" s="13" t="s">
        <v>156</v>
      </c>
      <c r="E102" s="13" t="s">
        <v>1483</v>
      </c>
      <c r="F102" s="24" t="s">
        <v>239</v>
      </c>
      <c r="G102" s="25">
        <v>9</v>
      </c>
      <c r="H102" s="25">
        <v>4</v>
      </c>
    </row>
    <row r="103" spans="1:8">
      <c r="A103" s="23">
        <v>2016</v>
      </c>
      <c r="B103" s="23" t="s">
        <v>2366</v>
      </c>
      <c r="C103" s="23" t="s">
        <v>1886</v>
      </c>
      <c r="D103" s="13" t="s">
        <v>164</v>
      </c>
      <c r="E103" s="13" t="s">
        <v>584</v>
      </c>
      <c r="F103" s="24" t="s">
        <v>239</v>
      </c>
      <c r="G103" s="25">
        <v>20</v>
      </c>
      <c r="H103" s="25">
        <v>8</v>
      </c>
    </row>
    <row r="104" spans="1:8">
      <c r="A104" s="23">
        <v>2016</v>
      </c>
      <c r="B104" s="23" t="s">
        <v>2367</v>
      </c>
      <c r="C104" s="23" t="s">
        <v>1886</v>
      </c>
      <c r="D104" s="13" t="s">
        <v>5</v>
      </c>
      <c r="E104" s="13" t="s">
        <v>559</v>
      </c>
      <c r="F104" s="24" t="s">
        <v>239</v>
      </c>
      <c r="G104" s="25">
        <v>0</v>
      </c>
      <c r="H104" s="25">
        <v>20</v>
      </c>
    </row>
    <row r="105" spans="1:8">
      <c r="A105" s="23">
        <v>2016</v>
      </c>
      <c r="B105" s="23" t="s">
        <v>2367</v>
      </c>
      <c r="C105" s="23" t="s">
        <v>1886</v>
      </c>
      <c r="D105" s="13" t="s">
        <v>5</v>
      </c>
      <c r="E105" s="13" t="s">
        <v>1462</v>
      </c>
      <c r="F105" s="24" t="s">
        <v>239</v>
      </c>
      <c r="G105" s="25">
        <v>0</v>
      </c>
      <c r="H105" s="25">
        <v>25</v>
      </c>
    </row>
    <row r="106" spans="1:8">
      <c r="A106" s="23">
        <v>2016</v>
      </c>
      <c r="B106" s="23" t="s">
        <v>2367</v>
      </c>
      <c r="C106" s="23" t="s">
        <v>1886</v>
      </c>
      <c r="D106" s="13" t="s">
        <v>10</v>
      </c>
      <c r="E106" s="13" t="s">
        <v>1454</v>
      </c>
      <c r="F106" s="24" t="s">
        <v>239</v>
      </c>
      <c r="G106" s="25">
        <v>0</v>
      </c>
      <c r="H106" s="25">
        <v>16</v>
      </c>
    </row>
    <row r="107" spans="1:8">
      <c r="A107" s="23">
        <v>2016</v>
      </c>
      <c r="B107" s="23" t="s">
        <v>2367</v>
      </c>
      <c r="C107" s="23" t="s">
        <v>1886</v>
      </c>
      <c r="D107" s="13" t="s">
        <v>10</v>
      </c>
      <c r="E107" s="13" t="s">
        <v>1455</v>
      </c>
      <c r="F107" s="24" t="s">
        <v>239</v>
      </c>
      <c r="G107" s="25">
        <v>1</v>
      </c>
      <c r="H107" s="25">
        <v>8</v>
      </c>
    </row>
    <row r="108" spans="1:8">
      <c r="A108" s="23">
        <v>2016</v>
      </c>
      <c r="B108" s="23" t="s">
        <v>2367</v>
      </c>
      <c r="C108" s="23" t="s">
        <v>1886</v>
      </c>
      <c r="D108" s="13" t="s">
        <v>10</v>
      </c>
      <c r="E108" s="13" t="s">
        <v>1467</v>
      </c>
      <c r="F108" s="24" t="s">
        <v>239</v>
      </c>
      <c r="G108" s="25">
        <v>0</v>
      </c>
      <c r="H108" s="25">
        <v>7</v>
      </c>
    </row>
    <row r="109" spans="1:8">
      <c r="A109" s="23">
        <v>2016</v>
      </c>
      <c r="B109" s="23" t="s">
        <v>2367</v>
      </c>
      <c r="C109" s="23" t="s">
        <v>1886</v>
      </c>
      <c r="D109" s="13" t="s">
        <v>14</v>
      </c>
      <c r="E109" s="13" t="s">
        <v>1456</v>
      </c>
      <c r="F109" s="24" t="s">
        <v>239</v>
      </c>
      <c r="G109" s="25">
        <v>1</v>
      </c>
      <c r="H109" s="25">
        <v>14</v>
      </c>
    </row>
    <row r="110" spans="1:8">
      <c r="A110" s="23">
        <v>2016</v>
      </c>
      <c r="B110" s="23" t="s">
        <v>2367</v>
      </c>
      <c r="C110" s="23" t="s">
        <v>1886</v>
      </c>
      <c r="D110" s="13" t="s">
        <v>14</v>
      </c>
      <c r="E110" s="13" t="s">
        <v>1457</v>
      </c>
      <c r="F110" s="24" t="s">
        <v>239</v>
      </c>
      <c r="G110" s="25">
        <v>0</v>
      </c>
      <c r="H110" s="25">
        <v>22</v>
      </c>
    </row>
    <row r="111" spans="1:8">
      <c r="A111" s="23">
        <v>2016</v>
      </c>
      <c r="B111" s="23" t="s">
        <v>2367</v>
      </c>
      <c r="C111" s="23" t="s">
        <v>1886</v>
      </c>
      <c r="D111" s="13" t="s">
        <v>14</v>
      </c>
      <c r="E111" s="13" t="s">
        <v>1474</v>
      </c>
      <c r="F111" s="24" t="s">
        <v>239</v>
      </c>
      <c r="G111" s="25">
        <v>0</v>
      </c>
      <c r="H111" s="25">
        <v>11</v>
      </c>
    </row>
    <row r="112" spans="1:8">
      <c r="A112" s="23">
        <v>2016</v>
      </c>
      <c r="B112" s="23" t="s">
        <v>2367</v>
      </c>
      <c r="C112" s="23" t="s">
        <v>1886</v>
      </c>
      <c r="D112" s="13" t="s">
        <v>14</v>
      </c>
      <c r="E112" s="13" t="s">
        <v>1475</v>
      </c>
      <c r="F112" s="24" t="s">
        <v>239</v>
      </c>
      <c r="G112" s="25">
        <v>0</v>
      </c>
      <c r="H112" s="25">
        <v>13</v>
      </c>
    </row>
    <row r="113" spans="1:8">
      <c r="A113" s="23">
        <v>2016</v>
      </c>
      <c r="B113" s="23" t="s">
        <v>2367</v>
      </c>
      <c r="C113" s="23" t="s">
        <v>1886</v>
      </c>
      <c r="D113" s="13" t="s">
        <v>14</v>
      </c>
      <c r="E113" s="13" t="s">
        <v>1476</v>
      </c>
      <c r="F113" s="24" t="s">
        <v>239</v>
      </c>
      <c r="G113" s="25">
        <v>0</v>
      </c>
      <c r="H113" s="25">
        <v>4</v>
      </c>
    </row>
    <row r="114" spans="1:8">
      <c r="A114" s="23">
        <v>2016</v>
      </c>
      <c r="B114" s="23" t="s">
        <v>2367</v>
      </c>
      <c r="C114" s="23" t="s">
        <v>1886</v>
      </c>
      <c r="D114" s="13" t="s">
        <v>23</v>
      </c>
      <c r="E114" s="13" t="s">
        <v>1453</v>
      </c>
      <c r="F114" s="24" t="s">
        <v>239</v>
      </c>
      <c r="G114" s="25">
        <v>0</v>
      </c>
      <c r="H114" s="25">
        <v>28</v>
      </c>
    </row>
    <row r="115" spans="1:8">
      <c r="A115" s="23">
        <v>2016</v>
      </c>
      <c r="B115" s="23" t="s">
        <v>2367</v>
      </c>
      <c r="C115" s="23" t="s">
        <v>1886</v>
      </c>
      <c r="D115" s="13" t="s">
        <v>23</v>
      </c>
      <c r="E115" s="13" t="s">
        <v>1460</v>
      </c>
      <c r="F115" s="24" t="s">
        <v>239</v>
      </c>
      <c r="G115" s="25">
        <v>0</v>
      </c>
      <c r="H115" s="25">
        <v>28</v>
      </c>
    </row>
    <row r="116" spans="1:8">
      <c r="A116" s="23">
        <v>2016</v>
      </c>
      <c r="B116" s="23" t="s">
        <v>2367</v>
      </c>
      <c r="C116" s="23" t="s">
        <v>1886</v>
      </c>
      <c r="D116" s="13" t="s">
        <v>23</v>
      </c>
      <c r="E116" s="13" t="s">
        <v>1464</v>
      </c>
      <c r="F116" s="24" t="s">
        <v>239</v>
      </c>
      <c r="G116" s="25">
        <v>0</v>
      </c>
      <c r="H116" s="25">
        <v>43</v>
      </c>
    </row>
    <row r="117" spans="1:8">
      <c r="A117" s="23">
        <v>2016</v>
      </c>
      <c r="B117" s="23" t="s">
        <v>2367</v>
      </c>
      <c r="C117" s="23" t="s">
        <v>1886</v>
      </c>
      <c r="D117" s="13" t="s">
        <v>41</v>
      </c>
      <c r="E117" s="13" t="s">
        <v>1461</v>
      </c>
      <c r="F117" s="24" t="s">
        <v>239</v>
      </c>
      <c r="G117" s="25">
        <v>1</v>
      </c>
      <c r="H117" s="25">
        <v>30</v>
      </c>
    </row>
    <row r="118" spans="1:8">
      <c r="A118" s="23">
        <v>2016</v>
      </c>
      <c r="B118" s="23" t="s">
        <v>2367</v>
      </c>
      <c r="C118" s="23" t="s">
        <v>1886</v>
      </c>
      <c r="D118" s="13" t="s">
        <v>60</v>
      </c>
      <c r="E118" s="13" t="s">
        <v>1458</v>
      </c>
      <c r="F118" s="24" t="s">
        <v>239</v>
      </c>
      <c r="G118" s="25">
        <v>0</v>
      </c>
      <c r="H118" s="25">
        <v>19</v>
      </c>
    </row>
    <row r="119" spans="1:8">
      <c r="A119" s="23">
        <v>2016</v>
      </c>
      <c r="B119" s="23" t="s">
        <v>2367</v>
      </c>
      <c r="C119" s="23" t="s">
        <v>1886</v>
      </c>
      <c r="D119" s="13" t="s">
        <v>60</v>
      </c>
      <c r="E119" s="13" t="s">
        <v>1477</v>
      </c>
      <c r="F119" s="24" t="s">
        <v>239</v>
      </c>
      <c r="G119" s="25">
        <v>0</v>
      </c>
      <c r="H119" s="25">
        <v>17</v>
      </c>
    </row>
    <row r="120" spans="1:8">
      <c r="A120" s="23">
        <v>2016</v>
      </c>
      <c r="B120" s="23" t="s">
        <v>2367</v>
      </c>
      <c r="C120" s="23" t="s">
        <v>1886</v>
      </c>
      <c r="D120" s="13" t="s">
        <v>70</v>
      </c>
      <c r="E120" s="13" t="s">
        <v>577</v>
      </c>
      <c r="F120" s="24" t="s">
        <v>239</v>
      </c>
      <c r="G120" s="25">
        <v>0</v>
      </c>
      <c r="H120" s="25">
        <v>4</v>
      </c>
    </row>
    <row r="121" spans="1:8">
      <c r="A121" s="23">
        <v>2016</v>
      </c>
      <c r="B121" s="23" t="s">
        <v>2367</v>
      </c>
      <c r="C121" s="23" t="s">
        <v>1886</v>
      </c>
      <c r="D121" s="13" t="s">
        <v>70</v>
      </c>
      <c r="E121" s="13" t="s">
        <v>1466</v>
      </c>
      <c r="F121" s="24" t="s">
        <v>239</v>
      </c>
      <c r="G121" s="25">
        <v>0</v>
      </c>
      <c r="H121" s="25">
        <v>14</v>
      </c>
    </row>
    <row r="122" spans="1:8">
      <c r="A122" s="23">
        <v>2016</v>
      </c>
      <c r="B122" s="23" t="s">
        <v>2367</v>
      </c>
      <c r="C122" s="23" t="s">
        <v>1886</v>
      </c>
      <c r="D122" s="13" t="s">
        <v>70</v>
      </c>
      <c r="E122" s="13" t="s">
        <v>1469</v>
      </c>
      <c r="F122" s="24" t="s">
        <v>239</v>
      </c>
      <c r="G122" s="25">
        <v>0</v>
      </c>
      <c r="H122" s="25">
        <v>8</v>
      </c>
    </row>
    <row r="123" spans="1:8">
      <c r="A123" s="23">
        <v>2016</v>
      </c>
      <c r="B123" s="23" t="s">
        <v>2367</v>
      </c>
      <c r="C123" s="23" t="s">
        <v>1886</v>
      </c>
      <c r="D123" s="13" t="s">
        <v>70</v>
      </c>
      <c r="E123" s="13" t="s">
        <v>1478</v>
      </c>
      <c r="F123" s="24" t="s">
        <v>239</v>
      </c>
      <c r="G123" s="25">
        <v>0</v>
      </c>
      <c r="H123" s="25">
        <v>14</v>
      </c>
    </row>
    <row r="124" spans="1:8">
      <c r="A124" s="23">
        <v>2016</v>
      </c>
      <c r="B124" s="23" t="s">
        <v>2367</v>
      </c>
      <c r="C124" s="23" t="s">
        <v>1886</v>
      </c>
      <c r="D124" s="13" t="s">
        <v>76</v>
      </c>
      <c r="E124" s="13" t="s">
        <v>1480</v>
      </c>
      <c r="F124" s="24" t="s">
        <v>239</v>
      </c>
      <c r="G124" s="25">
        <v>0</v>
      </c>
      <c r="H124" s="25">
        <v>3</v>
      </c>
    </row>
    <row r="125" spans="1:8">
      <c r="A125" s="23">
        <v>2016</v>
      </c>
      <c r="B125" s="23" t="s">
        <v>2367</v>
      </c>
      <c r="C125" s="23" t="s">
        <v>1886</v>
      </c>
      <c r="D125" s="13" t="s">
        <v>76</v>
      </c>
      <c r="E125" s="13" t="s">
        <v>1459</v>
      </c>
      <c r="F125" s="24" t="s">
        <v>239</v>
      </c>
      <c r="G125" s="25">
        <v>2</v>
      </c>
      <c r="H125" s="25">
        <v>55</v>
      </c>
    </row>
    <row r="126" spans="1:8">
      <c r="A126" s="23">
        <v>2016</v>
      </c>
      <c r="B126" s="23" t="s">
        <v>2367</v>
      </c>
      <c r="C126" s="23" t="s">
        <v>1886</v>
      </c>
      <c r="D126" s="13" t="s">
        <v>76</v>
      </c>
      <c r="E126" s="13" t="s">
        <v>1473</v>
      </c>
      <c r="F126" s="24" t="s">
        <v>239</v>
      </c>
      <c r="G126" s="25">
        <v>1</v>
      </c>
      <c r="H126" s="25">
        <v>41</v>
      </c>
    </row>
    <row r="127" spans="1:8">
      <c r="A127" s="23">
        <v>2016</v>
      </c>
      <c r="B127" s="23" t="s">
        <v>2367</v>
      </c>
      <c r="C127" s="23" t="s">
        <v>1886</v>
      </c>
      <c r="D127" s="13" t="s">
        <v>86</v>
      </c>
      <c r="E127" s="13" t="s">
        <v>87</v>
      </c>
      <c r="F127" s="24" t="s">
        <v>239</v>
      </c>
      <c r="G127" s="25">
        <v>0</v>
      </c>
      <c r="H127" s="25">
        <v>5</v>
      </c>
    </row>
    <row r="128" spans="1:8">
      <c r="A128" s="23">
        <v>2016</v>
      </c>
      <c r="B128" s="23" t="s">
        <v>2367</v>
      </c>
      <c r="C128" s="23" t="s">
        <v>1886</v>
      </c>
      <c r="D128" s="13" t="s">
        <v>89</v>
      </c>
      <c r="E128" s="13" t="s">
        <v>1465</v>
      </c>
      <c r="F128" s="24" t="s">
        <v>239</v>
      </c>
      <c r="G128" s="25">
        <v>6</v>
      </c>
      <c r="H128" s="25">
        <v>29</v>
      </c>
    </row>
    <row r="129" spans="1:8">
      <c r="A129" s="23">
        <v>2016</v>
      </c>
      <c r="B129" s="23" t="s">
        <v>2367</v>
      </c>
      <c r="C129" s="23" t="s">
        <v>1886</v>
      </c>
      <c r="D129" s="13" t="s">
        <v>94</v>
      </c>
      <c r="E129" s="13" t="s">
        <v>1463</v>
      </c>
      <c r="F129" s="24" t="s">
        <v>239</v>
      </c>
      <c r="G129" s="25">
        <v>0</v>
      </c>
      <c r="H129" s="25">
        <v>7</v>
      </c>
    </row>
    <row r="130" spans="1:8">
      <c r="A130" s="23">
        <v>2016</v>
      </c>
      <c r="B130" s="23" t="s">
        <v>2367</v>
      </c>
      <c r="C130" s="23" t="s">
        <v>1886</v>
      </c>
      <c r="D130" s="13" t="s">
        <v>100</v>
      </c>
      <c r="E130" s="13" t="s">
        <v>1468</v>
      </c>
      <c r="F130" s="24" t="s">
        <v>239</v>
      </c>
      <c r="G130" s="25">
        <v>0</v>
      </c>
      <c r="H130" s="25">
        <v>1</v>
      </c>
    </row>
    <row r="131" spans="1:8">
      <c r="A131" s="23">
        <v>2016</v>
      </c>
      <c r="B131" s="23" t="s">
        <v>2367</v>
      </c>
      <c r="C131" s="23" t="s">
        <v>1886</v>
      </c>
      <c r="D131" s="13" t="s">
        <v>100</v>
      </c>
      <c r="E131" s="13" t="s">
        <v>101</v>
      </c>
      <c r="F131" s="24" t="s">
        <v>239</v>
      </c>
      <c r="G131" s="25">
        <v>0</v>
      </c>
      <c r="H131" s="25">
        <v>2</v>
      </c>
    </row>
    <row r="132" spans="1:8">
      <c r="A132" s="23">
        <v>2016</v>
      </c>
      <c r="B132" s="23" t="s">
        <v>2367</v>
      </c>
      <c r="C132" s="23" t="s">
        <v>1886</v>
      </c>
      <c r="D132" s="13" t="s">
        <v>104</v>
      </c>
      <c r="E132" s="13" t="s">
        <v>1486</v>
      </c>
      <c r="F132" s="24" t="s">
        <v>239</v>
      </c>
      <c r="G132" s="25">
        <v>0</v>
      </c>
      <c r="H132" s="25">
        <v>103</v>
      </c>
    </row>
    <row r="133" spans="1:8">
      <c r="A133" s="23">
        <v>2016</v>
      </c>
      <c r="B133" s="23" t="s">
        <v>2367</v>
      </c>
      <c r="C133" s="23" t="s">
        <v>1886</v>
      </c>
      <c r="D133" s="13" t="s">
        <v>104</v>
      </c>
      <c r="E133" s="13" t="s">
        <v>1470</v>
      </c>
      <c r="F133" s="24" t="s">
        <v>239</v>
      </c>
      <c r="G133" s="25">
        <v>0</v>
      </c>
      <c r="H133" s="25">
        <v>42</v>
      </c>
    </row>
    <row r="134" spans="1:8">
      <c r="A134" s="23">
        <v>2016</v>
      </c>
      <c r="B134" s="23" t="s">
        <v>2367</v>
      </c>
      <c r="C134" s="23" t="s">
        <v>1886</v>
      </c>
      <c r="D134" s="13" t="s">
        <v>104</v>
      </c>
      <c r="E134" s="13" t="s">
        <v>1471</v>
      </c>
      <c r="F134" s="24" t="s">
        <v>239</v>
      </c>
      <c r="G134" s="25">
        <v>0</v>
      </c>
      <c r="H134" s="25">
        <v>99</v>
      </c>
    </row>
    <row r="135" spans="1:8">
      <c r="A135" s="23">
        <v>2016</v>
      </c>
      <c r="B135" s="23" t="s">
        <v>2367</v>
      </c>
      <c r="C135" s="23" t="s">
        <v>1886</v>
      </c>
      <c r="D135" s="13" t="s">
        <v>104</v>
      </c>
      <c r="E135" s="13" t="s">
        <v>1472</v>
      </c>
      <c r="F135" s="24" t="s">
        <v>239</v>
      </c>
      <c r="G135" s="25">
        <v>1</v>
      </c>
      <c r="H135" s="25">
        <v>54</v>
      </c>
    </row>
    <row r="136" spans="1:8">
      <c r="A136" s="23">
        <v>2016</v>
      </c>
      <c r="B136" s="23" t="s">
        <v>2367</v>
      </c>
      <c r="C136" s="23" t="s">
        <v>1886</v>
      </c>
      <c r="D136" s="13" t="s">
        <v>120</v>
      </c>
      <c r="E136" s="13" t="s">
        <v>1482</v>
      </c>
      <c r="F136" s="24" t="s">
        <v>239</v>
      </c>
      <c r="G136" s="25">
        <v>0</v>
      </c>
      <c r="H136" s="25">
        <v>20</v>
      </c>
    </row>
    <row r="137" spans="1:8">
      <c r="A137" s="23">
        <v>2016</v>
      </c>
      <c r="B137" s="23" t="s">
        <v>2367</v>
      </c>
      <c r="C137" s="23" t="s">
        <v>1886</v>
      </c>
      <c r="D137" s="13" t="s">
        <v>156</v>
      </c>
      <c r="E137" s="13" t="s">
        <v>1483</v>
      </c>
      <c r="F137" s="24" t="s">
        <v>239</v>
      </c>
      <c r="G137" s="25">
        <v>0</v>
      </c>
      <c r="H137" s="25">
        <v>13</v>
      </c>
    </row>
    <row r="138" spans="1:8">
      <c r="A138" s="23">
        <v>2016</v>
      </c>
      <c r="B138" s="23" t="s">
        <v>2367</v>
      </c>
      <c r="C138" s="23" t="s">
        <v>1886</v>
      </c>
      <c r="D138" s="13" t="s">
        <v>164</v>
      </c>
      <c r="E138" s="13" t="s">
        <v>584</v>
      </c>
      <c r="F138" s="24" t="s">
        <v>239</v>
      </c>
      <c r="G138" s="25">
        <v>1</v>
      </c>
      <c r="H138" s="25">
        <v>29</v>
      </c>
    </row>
    <row r="139" spans="1:8">
      <c r="A139" s="23">
        <v>2017</v>
      </c>
      <c r="B139" s="23" t="s">
        <v>2366</v>
      </c>
      <c r="C139" s="23" t="s">
        <v>1886</v>
      </c>
      <c r="D139" s="13" t="s">
        <v>5</v>
      </c>
      <c r="E139" s="13" t="s">
        <v>559</v>
      </c>
      <c r="F139" s="24" t="s">
        <v>239</v>
      </c>
      <c r="G139" s="25">
        <v>29</v>
      </c>
      <c r="H139" s="25">
        <v>48</v>
      </c>
    </row>
    <row r="140" spans="1:8">
      <c r="A140" s="23">
        <v>2017</v>
      </c>
      <c r="B140" s="23" t="s">
        <v>2366</v>
      </c>
      <c r="C140" s="23" t="s">
        <v>1886</v>
      </c>
      <c r="D140" s="13" t="s">
        <v>5</v>
      </c>
      <c r="E140" s="13" t="s">
        <v>1462</v>
      </c>
      <c r="F140" s="24" t="s">
        <v>239</v>
      </c>
      <c r="G140" s="25">
        <v>5</v>
      </c>
      <c r="H140" s="25">
        <v>30</v>
      </c>
    </row>
    <row r="141" spans="1:8">
      <c r="A141" s="23">
        <v>2017</v>
      </c>
      <c r="B141" s="23" t="s">
        <v>2366</v>
      </c>
      <c r="C141" s="23" t="s">
        <v>1886</v>
      </c>
      <c r="D141" s="13" t="s">
        <v>10</v>
      </c>
      <c r="E141" s="13" t="s">
        <v>1454</v>
      </c>
      <c r="F141" s="24" t="s">
        <v>239</v>
      </c>
      <c r="G141" s="25">
        <v>3</v>
      </c>
      <c r="H141" s="25">
        <v>21</v>
      </c>
    </row>
    <row r="142" spans="1:8">
      <c r="A142" s="23">
        <v>2017</v>
      </c>
      <c r="B142" s="23" t="s">
        <v>2366</v>
      </c>
      <c r="C142" s="23" t="s">
        <v>1886</v>
      </c>
      <c r="D142" s="13" t="s">
        <v>10</v>
      </c>
      <c r="E142" s="13" t="s">
        <v>1455</v>
      </c>
      <c r="F142" s="24" t="s">
        <v>239</v>
      </c>
      <c r="G142" s="25">
        <v>6</v>
      </c>
      <c r="H142" s="25">
        <v>16</v>
      </c>
    </row>
    <row r="143" spans="1:8">
      <c r="A143" s="23">
        <v>2017</v>
      </c>
      <c r="B143" s="23" t="s">
        <v>2366</v>
      </c>
      <c r="C143" s="23" t="s">
        <v>1886</v>
      </c>
      <c r="D143" s="13" t="s">
        <v>10</v>
      </c>
      <c r="E143" s="13" t="s">
        <v>1467</v>
      </c>
      <c r="F143" s="24" t="s">
        <v>239</v>
      </c>
      <c r="G143" s="25">
        <v>1</v>
      </c>
      <c r="H143" s="25">
        <v>8</v>
      </c>
    </row>
    <row r="144" spans="1:8">
      <c r="A144" s="23">
        <v>2017</v>
      </c>
      <c r="B144" s="23" t="s">
        <v>2366</v>
      </c>
      <c r="C144" s="23" t="s">
        <v>1886</v>
      </c>
      <c r="D144" s="13" t="s">
        <v>14</v>
      </c>
      <c r="E144" s="13" t="s">
        <v>1456</v>
      </c>
      <c r="F144" s="24" t="s">
        <v>239</v>
      </c>
      <c r="G144" s="25">
        <v>13</v>
      </c>
      <c r="H144" s="25">
        <v>27</v>
      </c>
    </row>
    <row r="145" spans="1:8">
      <c r="A145" s="23">
        <v>2017</v>
      </c>
      <c r="B145" s="23" t="s">
        <v>2366</v>
      </c>
      <c r="C145" s="23" t="s">
        <v>1886</v>
      </c>
      <c r="D145" s="13" t="s">
        <v>14</v>
      </c>
      <c r="E145" s="13" t="s">
        <v>1457</v>
      </c>
      <c r="F145" s="24" t="s">
        <v>239</v>
      </c>
      <c r="G145" s="25">
        <v>14</v>
      </c>
      <c r="H145" s="25">
        <v>32</v>
      </c>
    </row>
    <row r="146" spans="1:8">
      <c r="A146" s="23">
        <v>2017</v>
      </c>
      <c r="B146" s="23" t="s">
        <v>2366</v>
      </c>
      <c r="C146" s="23" t="s">
        <v>1886</v>
      </c>
      <c r="D146" s="13" t="s">
        <v>14</v>
      </c>
      <c r="E146" s="13" t="s">
        <v>1474</v>
      </c>
      <c r="F146" s="24" t="s">
        <v>239</v>
      </c>
      <c r="G146" s="25">
        <v>2</v>
      </c>
      <c r="H146" s="25">
        <v>11</v>
      </c>
    </row>
    <row r="147" spans="1:8">
      <c r="A147" s="23">
        <v>2017</v>
      </c>
      <c r="B147" s="23" t="s">
        <v>2366</v>
      </c>
      <c r="C147" s="23" t="s">
        <v>1886</v>
      </c>
      <c r="D147" s="13" t="s">
        <v>14</v>
      </c>
      <c r="E147" s="13" t="s">
        <v>1475</v>
      </c>
      <c r="F147" s="24" t="s">
        <v>239</v>
      </c>
      <c r="G147" s="25">
        <v>7</v>
      </c>
      <c r="H147" s="25">
        <v>20</v>
      </c>
    </row>
    <row r="148" spans="1:8">
      <c r="A148" s="23">
        <v>2017</v>
      </c>
      <c r="B148" s="23" t="s">
        <v>2366</v>
      </c>
      <c r="C148" s="23" t="s">
        <v>1886</v>
      </c>
      <c r="D148" s="13" t="s">
        <v>14</v>
      </c>
      <c r="E148" s="13" t="s">
        <v>1476</v>
      </c>
      <c r="F148" s="24" t="s">
        <v>239</v>
      </c>
      <c r="G148" s="25">
        <v>2</v>
      </c>
      <c r="H148" s="25">
        <v>6</v>
      </c>
    </row>
    <row r="149" spans="1:8">
      <c r="A149" s="23">
        <v>2017</v>
      </c>
      <c r="B149" s="23" t="s">
        <v>2366</v>
      </c>
      <c r="C149" s="23" t="s">
        <v>1886</v>
      </c>
      <c r="D149" s="13" t="s">
        <v>23</v>
      </c>
      <c r="E149" s="13" t="s">
        <v>1453</v>
      </c>
      <c r="F149" s="24" t="s">
        <v>239</v>
      </c>
      <c r="G149" s="25">
        <v>18</v>
      </c>
      <c r="H149" s="25">
        <v>44</v>
      </c>
    </row>
    <row r="150" spans="1:8">
      <c r="A150" s="23">
        <v>2017</v>
      </c>
      <c r="B150" s="23" t="s">
        <v>2366</v>
      </c>
      <c r="C150" s="23" t="s">
        <v>1886</v>
      </c>
      <c r="D150" s="13" t="s">
        <v>23</v>
      </c>
      <c r="E150" s="13" t="s">
        <v>1460</v>
      </c>
      <c r="F150" s="24" t="s">
        <v>239</v>
      </c>
      <c r="G150" s="25">
        <v>8</v>
      </c>
      <c r="H150" s="25">
        <v>37</v>
      </c>
    </row>
    <row r="151" spans="1:8">
      <c r="A151" s="23">
        <v>2017</v>
      </c>
      <c r="B151" s="23" t="s">
        <v>2366</v>
      </c>
      <c r="C151" s="23" t="s">
        <v>1886</v>
      </c>
      <c r="D151" s="13" t="s">
        <v>23</v>
      </c>
      <c r="E151" s="13" t="s">
        <v>1464</v>
      </c>
      <c r="F151" s="24" t="s">
        <v>239</v>
      </c>
      <c r="G151" s="25">
        <v>42</v>
      </c>
      <c r="H151" s="25">
        <v>83</v>
      </c>
    </row>
    <row r="152" spans="1:8">
      <c r="A152" s="23">
        <v>2017</v>
      </c>
      <c r="B152" s="23" t="s">
        <v>2366</v>
      </c>
      <c r="C152" s="23" t="s">
        <v>1886</v>
      </c>
      <c r="D152" s="13" t="s">
        <v>41</v>
      </c>
      <c r="E152" s="13" t="s">
        <v>1461</v>
      </c>
      <c r="F152" s="24" t="s">
        <v>239</v>
      </c>
      <c r="G152" s="25">
        <v>19</v>
      </c>
      <c r="H152" s="25">
        <v>47</v>
      </c>
    </row>
    <row r="153" spans="1:8">
      <c r="A153" s="23">
        <v>2017</v>
      </c>
      <c r="B153" s="23" t="s">
        <v>2366</v>
      </c>
      <c r="C153" s="23" t="s">
        <v>1886</v>
      </c>
      <c r="D153" s="13" t="s">
        <v>60</v>
      </c>
      <c r="E153" s="13" t="s">
        <v>1458</v>
      </c>
      <c r="F153" s="24" t="s">
        <v>239</v>
      </c>
      <c r="G153" s="25">
        <v>15</v>
      </c>
      <c r="H153" s="25">
        <v>35</v>
      </c>
    </row>
    <row r="154" spans="1:8">
      <c r="A154" s="23">
        <v>2017</v>
      </c>
      <c r="B154" s="23" t="s">
        <v>2366</v>
      </c>
      <c r="C154" s="23" t="s">
        <v>1886</v>
      </c>
      <c r="D154" s="13" t="s">
        <v>60</v>
      </c>
      <c r="E154" s="13" t="s">
        <v>1477</v>
      </c>
      <c r="F154" s="24" t="s">
        <v>239</v>
      </c>
      <c r="G154" s="25">
        <v>14</v>
      </c>
      <c r="H154" s="25">
        <v>31</v>
      </c>
    </row>
    <row r="155" spans="1:8">
      <c r="A155" s="23">
        <v>2017</v>
      </c>
      <c r="B155" s="23" t="s">
        <v>2366</v>
      </c>
      <c r="C155" s="23" t="s">
        <v>1886</v>
      </c>
      <c r="D155" s="13" t="s">
        <v>70</v>
      </c>
      <c r="E155" s="13" t="s">
        <v>577</v>
      </c>
      <c r="F155" s="24" t="s">
        <v>239</v>
      </c>
      <c r="G155" s="25">
        <v>2</v>
      </c>
      <c r="H155" s="25">
        <v>6</v>
      </c>
    </row>
    <row r="156" spans="1:8">
      <c r="A156" s="23">
        <v>2017</v>
      </c>
      <c r="B156" s="23" t="s">
        <v>2366</v>
      </c>
      <c r="C156" s="23" t="s">
        <v>1886</v>
      </c>
      <c r="D156" s="13" t="s">
        <v>70</v>
      </c>
      <c r="E156" s="13" t="s">
        <v>1466</v>
      </c>
      <c r="F156" s="24" t="s">
        <v>239</v>
      </c>
      <c r="G156" s="25">
        <v>5</v>
      </c>
      <c r="H156" s="25">
        <v>18</v>
      </c>
    </row>
    <row r="157" spans="1:8">
      <c r="A157" s="23">
        <v>2017</v>
      </c>
      <c r="B157" s="23" t="s">
        <v>2366</v>
      </c>
      <c r="C157" s="23" t="s">
        <v>1886</v>
      </c>
      <c r="D157" s="13" t="s">
        <v>70</v>
      </c>
      <c r="E157" s="13" t="s">
        <v>1469</v>
      </c>
      <c r="F157" s="24" t="s">
        <v>239</v>
      </c>
      <c r="G157" s="25">
        <v>4</v>
      </c>
      <c r="H157" s="25">
        <v>11</v>
      </c>
    </row>
    <row r="158" spans="1:8">
      <c r="A158" s="23">
        <v>2017</v>
      </c>
      <c r="B158" s="23" t="s">
        <v>2366</v>
      </c>
      <c r="C158" s="23" t="s">
        <v>1886</v>
      </c>
      <c r="D158" s="13" t="s">
        <v>70</v>
      </c>
      <c r="E158" s="13" t="s">
        <v>1478</v>
      </c>
      <c r="F158" s="24" t="s">
        <v>239</v>
      </c>
      <c r="G158" s="25">
        <v>6</v>
      </c>
      <c r="H158" s="25">
        <v>21</v>
      </c>
    </row>
    <row r="159" spans="1:8">
      <c r="A159" s="23">
        <v>2017</v>
      </c>
      <c r="B159" s="23" t="s">
        <v>2366</v>
      </c>
      <c r="C159" s="23" t="s">
        <v>1886</v>
      </c>
      <c r="D159" s="13" t="s">
        <v>76</v>
      </c>
      <c r="E159" s="13" t="s">
        <v>1480</v>
      </c>
      <c r="F159" s="24" t="s">
        <v>239</v>
      </c>
      <c r="G159" s="25">
        <v>0</v>
      </c>
      <c r="H159" s="25">
        <v>3</v>
      </c>
    </row>
    <row r="160" spans="1:8">
      <c r="A160" s="23">
        <v>2017</v>
      </c>
      <c r="B160" s="23" t="s">
        <v>2366</v>
      </c>
      <c r="C160" s="23" t="s">
        <v>1886</v>
      </c>
      <c r="D160" s="13" t="s">
        <v>76</v>
      </c>
      <c r="E160" s="13" t="s">
        <v>1459</v>
      </c>
      <c r="F160" s="24" t="s">
        <v>239</v>
      </c>
      <c r="G160" s="25">
        <v>21</v>
      </c>
      <c r="H160" s="25">
        <v>75</v>
      </c>
    </row>
    <row r="161" spans="1:8">
      <c r="A161" s="23">
        <v>2017</v>
      </c>
      <c r="B161" s="23" t="s">
        <v>2366</v>
      </c>
      <c r="C161" s="23" t="s">
        <v>1886</v>
      </c>
      <c r="D161" s="13" t="s">
        <v>76</v>
      </c>
      <c r="E161" s="13" t="s">
        <v>1473</v>
      </c>
      <c r="F161" s="24" t="s">
        <v>239</v>
      </c>
      <c r="G161" s="25">
        <v>24</v>
      </c>
      <c r="H161" s="25">
        <v>64</v>
      </c>
    </row>
    <row r="162" spans="1:8">
      <c r="A162" s="23">
        <v>2017</v>
      </c>
      <c r="B162" s="23" t="s">
        <v>2366</v>
      </c>
      <c r="C162" s="23" t="s">
        <v>1886</v>
      </c>
      <c r="D162" s="13" t="s">
        <v>86</v>
      </c>
      <c r="E162" s="13" t="s">
        <v>87</v>
      </c>
      <c r="F162" s="24" t="s">
        <v>239</v>
      </c>
      <c r="G162" s="25">
        <v>0</v>
      </c>
      <c r="H162" s="25">
        <v>6</v>
      </c>
    </row>
    <row r="163" spans="1:8">
      <c r="A163" s="23">
        <v>2017</v>
      </c>
      <c r="B163" s="23" t="s">
        <v>2366</v>
      </c>
      <c r="C163" s="23" t="s">
        <v>1886</v>
      </c>
      <c r="D163" s="13" t="s">
        <v>89</v>
      </c>
      <c r="E163" s="13" t="s">
        <v>1465</v>
      </c>
      <c r="F163" s="24" t="s">
        <v>239</v>
      </c>
      <c r="G163" s="25">
        <v>8</v>
      </c>
      <c r="H163" s="25">
        <v>40</v>
      </c>
    </row>
    <row r="164" spans="1:8">
      <c r="A164" s="23">
        <v>2017</v>
      </c>
      <c r="B164" s="23" t="s">
        <v>2366</v>
      </c>
      <c r="C164" s="23" t="s">
        <v>1886</v>
      </c>
      <c r="D164" s="13" t="s">
        <v>94</v>
      </c>
      <c r="E164" s="13" t="s">
        <v>1463</v>
      </c>
      <c r="F164" s="24" t="s">
        <v>239</v>
      </c>
      <c r="G164" s="25">
        <v>2</v>
      </c>
      <c r="H164" s="25">
        <v>8</v>
      </c>
    </row>
    <row r="165" spans="1:8">
      <c r="A165" s="23">
        <v>2017</v>
      </c>
      <c r="B165" s="23" t="s">
        <v>2366</v>
      </c>
      <c r="C165" s="23" t="s">
        <v>1886</v>
      </c>
      <c r="D165" s="13" t="s">
        <v>100</v>
      </c>
      <c r="E165" s="13" t="s">
        <v>1468</v>
      </c>
      <c r="F165" s="24" t="s">
        <v>239</v>
      </c>
      <c r="G165" s="25">
        <v>0</v>
      </c>
      <c r="H165" s="25">
        <v>2</v>
      </c>
    </row>
    <row r="166" spans="1:8">
      <c r="A166" s="23">
        <v>2017</v>
      </c>
      <c r="B166" s="23" t="s">
        <v>2366</v>
      </c>
      <c r="C166" s="23" t="s">
        <v>1886</v>
      </c>
      <c r="D166" s="13" t="s">
        <v>100</v>
      </c>
      <c r="E166" s="13" t="s">
        <v>101</v>
      </c>
      <c r="F166" s="24" t="s">
        <v>239</v>
      </c>
      <c r="G166" s="25">
        <v>0</v>
      </c>
      <c r="H166" s="25">
        <v>2</v>
      </c>
    </row>
    <row r="167" spans="1:8">
      <c r="A167" s="23">
        <v>2017</v>
      </c>
      <c r="B167" s="23" t="s">
        <v>2366</v>
      </c>
      <c r="C167" s="23" t="s">
        <v>1886</v>
      </c>
      <c r="D167" s="13" t="s">
        <v>104</v>
      </c>
      <c r="E167" s="13" t="s">
        <v>1486</v>
      </c>
      <c r="F167" s="24" t="s">
        <v>239</v>
      </c>
      <c r="G167" s="25">
        <v>52</v>
      </c>
      <c r="H167" s="25">
        <v>143</v>
      </c>
    </row>
    <row r="168" spans="1:8">
      <c r="A168" s="23">
        <v>2017</v>
      </c>
      <c r="B168" s="23" t="s">
        <v>2366</v>
      </c>
      <c r="C168" s="23" t="s">
        <v>1886</v>
      </c>
      <c r="D168" s="13" t="s">
        <v>104</v>
      </c>
      <c r="E168" s="13" t="s">
        <v>1470</v>
      </c>
      <c r="F168" s="24" t="s">
        <v>239</v>
      </c>
      <c r="G168" s="25">
        <v>53</v>
      </c>
      <c r="H168" s="25">
        <v>91</v>
      </c>
    </row>
    <row r="169" spans="1:8">
      <c r="A169" s="23">
        <v>2017</v>
      </c>
      <c r="B169" s="23" t="s">
        <v>2366</v>
      </c>
      <c r="C169" s="23" t="s">
        <v>1886</v>
      </c>
      <c r="D169" s="13" t="s">
        <v>104</v>
      </c>
      <c r="E169" s="13" t="s">
        <v>1471</v>
      </c>
      <c r="F169" s="24" t="s">
        <v>239</v>
      </c>
      <c r="G169" s="25">
        <v>71</v>
      </c>
      <c r="H169" s="25">
        <v>161</v>
      </c>
    </row>
    <row r="170" spans="1:8">
      <c r="A170" s="23">
        <v>2017</v>
      </c>
      <c r="B170" s="23" t="s">
        <v>2366</v>
      </c>
      <c r="C170" s="23" t="s">
        <v>1886</v>
      </c>
      <c r="D170" s="13" t="s">
        <v>104</v>
      </c>
      <c r="E170" s="13" t="s">
        <v>1472</v>
      </c>
      <c r="F170" s="24" t="s">
        <v>239</v>
      </c>
      <c r="G170" s="25">
        <v>66</v>
      </c>
      <c r="H170" s="25">
        <v>117</v>
      </c>
    </row>
    <row r="171" spans="1:8">
      <c r="A171" s="23">
        <v>2017</v>
      </c>
      <c r="B171" s="23" t="s">
        <v>2366</v>
      </c>
      <c r="C171" s="23" t="s">
        <v>1886</v>
      </c>
      <c r="D171" s="13" t="s">
        <v>120</v>
      </c>
      <c r="E171" s="13" t="s">
        <v>1482</v>
      </c>
      <c r="F171" s="24" t="s">
        <v>239</v>
      </c>
      <c r="G171" s="25">
        <v>28</v>
      </c>
      <c r="H171" s="25">
        <v>46</v>
      </c>
    </row>
    <row r="172" spans="1:8">
      <c r="A172" s="23">
        <v>2017</v>
      </c>
      <c r="B172" s="23" t="s">
        <v>2366</v>
      </c>
      <c r="C172" s="23" t="s">
        <v>1886</v>
      </c>
      <c r="D172" s="13" t="s">
        <v>156</v>
      </c>
      <c r="E172" s="13" t="s">
        <v>1483</v>
      </c>
      <c r="F172" s="24" t="s">
        <v>239</v>
      </c>
      <c r="G172" s="25">
        <v>10</v>
      </c>
      <c r="H172" s="25">
        <v>24</v>
      </c>
    </row>
    <row r="173" spans="1:8">
      <c r="A173" s="23">
        <v>2017</v>
      </c>
      <c r="B173" s="23" t="s">
        <v>2366</v>
      </c>
      <c r="C173" s="23" t="s">
        <v>1886</v>
      </c>
      <c r="D173" s="13" t="s">
        <v>164</v>
      </c>
      <c r="E173" s="13" t="s">
        <v>584</v>
      </c>
      <c r="F173" s="24" t="s">
        <v>239</v>
      </c>
      <c r="G173" s="25">
        <v>26</v>
      </c>
      <c r="H173" s="25">
        <v>51</v>
      </c>
    </row>
    <row r="174" spans="1:8">
      <c r="A174" s="23">
        <v>2017</v>
      </c>
      <c r="B174" s="23" t="s">
        <v>2367</v>
      </c>
      <c r="C174" s="23" t="s">
        <v>1886</v>
      </c>
      <c r="D174" s="13" t="s">
        <v>5</v>
      </c>
      <c r="E174" s="13" t="s">
        <v>559</v>
      </c>
      <c r="F174" s="24" t="s">
        <v>239</v>
      </c>
      <c r="G174" s="25">
        <v>0</v>
      </c>
      <c r="H174" s="25">
        <v>47</v>
      </c>
    </row>
    <row r="175" spans="1:8">
      <c r="A175" s="23">
        <v>2017</v>
      </c>
      <c r="B175" s="23" t="s">
        <v>2367</v>
      </c>
      <c r="C175" s="23" t="s">
        <v>1886</v>
      </c>
      <c r="D175" s="13" t="s">
        <v>5</v>
      </c>
      <c r="E175" s="13" t="s">
        <v>1462</v>
      </c>
      <c r="F175" s="24" t="s">
        <v>239</v>
      </c>
      <c r="G175" s="25">
        <v>0</v>
      </c>
      <c r="H175" s="25">
        <v>29</v>
      </c>
    </row>
    <row r="176" spans="1:8">
      <c r="A176" s="23">
        <v>2017</v>
      </c>
      <c r="B176" s="23" t="s">
        <v>2367</v>
      </c>
      <c r="C176" s="23" t="s">
        <v>1886</v>
      </c>
      <c r="D176" s="13" t="s">
        <v>10</v>
      </c>
      <c r="E176" s="13" t="s">
        <v>1454</v>
      </c>
      <c r="F176" s="24" t="s">
        <v>239</v>
      </c>
      <c r="G176" s="25">
        <v>0</v>
      </c>
      <c r="H176" s="25">
        <v>20</v>
      </c>
    </row>
    <row r="177" spans="1:8">
      <c r="A177" s="23">
        <v>2017</v>
      </c>
      <c r="B177" s="23" t="s">
        <v>2367</v>
      </c>
      <c r="C177" s="23" t="s">
        <v>1886</v>
      </c>
      <c r="D177" s="13" t="s">
        <v>10</v>
      </c>
      <c r="E177" s="13" t="s">
        <v>1455</v>
      </c>
      <c r="F177" s="24" t="s">
        <v>239</v>
      </c>
      <c r="G177" s="25">
        <v>1</v>
      </c>
      <c r="H177" s="25">
        <v>17</v>
      </c>
    </row>
    <row r="178" spans="1:8">
      <c r="A178" s="23">
        <v>2017</v>
      </c>
      <c r="B178" s="23" t="s">
        <v>2367</v>
      </c>
      <c r="C178" s="23" t="s">
        <v>1886</v>
      </c>
      <c r="D178" s="13" t="s">
        <v>10</v>
      </c>
      <c r="E178" s="13" t="s">
        <v>1467</v>
      </c>
      <c r="F178" s="24" t="s">
        <v>239</v>
      </c>
      <c r="G178" s="25">
        <v>0</v>
      </c>
      <c r="H178" s="25">
        <v>8</v>
      </c>
    </row>
    <row r="179" spans="1:8">
      <c r="A179" s="23">
        <v>2017</v>
      </c>
      <c r="B179" s="23" t="s">
        <v>2367</v>
      </c>
      <c r="C179" s="23" t="s">
        <v>1886</v>
      </c>
      <c r="D179" s="13" t="s">
        <v>14</v>
      </c>
      <c r="E179" s="13" t="s">
        <v>1456</v>
      </c>
      <c r="F179" s="24" t="s">
        <v>239</v>
      </c>
      <c r="G179" s="25">
        <v>0</v>
      </c>
      <c r="H179" s="25">
        <v>24</v>
      </c>
    </row>
    <row r="180" spans="1:8">
      <c r="A180" s="23">
        <v>2017</v>
      </c>
      <c r="B180" s="23" t="s">
        <v>2367</v>
      </c>
      <c r="C180" s="23" t="s">
        <v>1886</v>
      </c>
      <c r="D180" s="13" t="s">
        <v>14</v>
      </c>
      <c r="E180" s="13" t="s">
        <v>1457</v>
      </c>
      <c r="F180" s="24" t="s">
        <v>239</v>
      </c>
      <c r="G180" s="25">
        <v>0</v>
      </c>
      <c r="H180" s="25">
        <v>31</v>
      </c>
    </row>
    <row r="181" spans="1:8">
      <c r="A181" s="23">
        <v>2017</v>
      </c>
      <c r="B181" s="23" t="s">
        <v>2367</v>
      </c>
      <c r="C181" s="23" t="s">
        <v>1886</v>
      </c>
      <c r="D181" s="13" t="s">
        <v>14</v>
      </c>
      <c r="E181" s="13" t="s">
        <v>1474</v>
      </c>
      <c r="F181" s="24" t="s">
        <v>239</v>
      </c>
      <c r="G181" s="25">
        <v>0</v>
      </c>
      <c r="H181" s="25">
        <v>12</v>
      </c>
    </row>
    <row r="182" spans="1:8">
      <c r="A182" s="23">
        <v>2017</v>
      </c>
      <c r="B182" s="23" t="s">
        <v>2367</v>
      </c>
      <c r="C182" s="23" t="s">
        <v>1886</v>
      </c>
      <c r="D182" s="13" t="s">
        <v>14</v>
      </c>
      <c r="E182" s="13" t="s">
        <v>1475</v>
      </c>
      <c r="F182" s="24" t="s">
        <v>239</v>
      </c>
      <c r="G182" s="25">
        <v>1</v>
      </c>
      <c r="H182" s="25">
        <v>19</v>
      </c>
    </row>
    <row r="183" spans="1:8">
      <c r="A183" s="23">
        <v>2017</v>
      </c>
      <c r="B183" s="23" t="s">
        <v>2367</v>
      </c>
      <c r="C183" s="23" t="s">
        <v>1886</v>
      </c>
      <c r="D183" s="13" t="s">
        <v>14</v>
      </c>
      <c r="E183" s="13" t="s">
        <v>1476</v>
      </c>
      <c r="F183" s="24" t="s">
        <v>239</v>
      </c>
      <c r="G183" s="25">
        <v>0</v>
      </c>
      <c r="H183" s="25">
        <v>6</v>
      </c>
    </row>
    <row r="184" spans="1:8">
      <c r="A184" s="23">
        <v>2017</v>
      </c>
      <c r="B184" s="23" t="s">
        <v>2367</v>
      </c>
      <c r="C184" s="23" t="s">
        <v>1886</v>
      </c>
      <c r="D184" s="13" t="s">
        <v>23</v>
      </c>
      <c r="E184" s="13" t="s">
        <v>1453</v>
      </c>
      <c r="F184" s="24" t="s">
        <v>239</v>
      </c>
      <c r="G184" s="25">
        <v>2</v>
      </c>
      <c r="H184" s="25">
        <v>46</v>
      </c>
    </row>
    <row r="185" spans="1:8">
      <c r="A185" s="23">
        <v>2017</v>
      </c>
      <c r="B185" s="23" t="s">
        <v>2367</v>
      </c>
      <c r="C185" s="23" t="s">
        <v>1886</v>
      </c>
      <c r="D185" s="13" t="s">
        <v>23</v>
      </c>
      <c r="E185" s="13" t="s">
        <v>1460</v>
      </c>
      <c r="F185" s="24" t="s">
        <v>239</v>
      </c>
      <c r="G185" s="25">
        <v>2</v>
      </c>
      <c r="H185" s="25">
        <v>40</v>
      </c>
    </row>
    <row r="186" spans="1:8">
      <c r="A186" s="23">
        <v>2017</v>
      </c>
      <c r="B186" s="23" t="s">
        <v>2367</v>
      </c>
      <c r="C186" s="23" t="s">
        <v>1886</v>
      </c>
      <c r="D186" s="13" t="s">
        <v>23</v>
      </c>
      <c r="E186" s="13" t="s">
        <v>1464</v>
      </c>
      <c r="F186" s="24" t="s">
        <v>239</v>
      </c>
      <c r="G186" s="25">
        <v>0</v>
      </c>
      <c r="H186" s="25">
        <v>76</v>
      </c>
    </row>
    <row r="187" spans="1:8">
      <c r="A187" s="23">
        <v>2017</v>
      </c>
      <c r="B187" s="23" t="s">
        <v>2367</v>
      </c>
      <c r="C187" s="23" t="s">
        <v>1886</v>
      </c>
      <c r="D187" s="13" t="s">
        <v>41</v>
      </c>
      <c r="E187" s="13" t="s">
        <v>1461</v>
      </c>
      <c r="F187" s="24" t="s">
        <v>239</v>
      </c>
      <c r="G187" s="25">
        <v>0</v>
      </c>
      <c r="H187" s="25">
        <v>47</v>
      </c>
    </row>
    <row r="188" spans="1:8">
      <c r="A188" s="23">
        <v>2017</v>
      </c>
      <c r="B188" s="23" t="s">
        <v>2367</v>
      </c>
      <c r="C188" s="23" t="s">
        <v>1886</v>
      </c>
      <c r="D188" s="13" t="s">
        <v>60</v>
      </c>
      <c r="E188" s="13" t="s">
        <v>1458</v>
      </c>
      <c r="F188" s="24" t="s">
        <v>239</v>
      </c>
      <c r="G188" s="25">
        <v>4</v>
      </c>
      <c r="H188" s="25">
        <v>38</v>
      </c>
    </row>
    <row r="189" spans="1:8">
      <c r="A189" s="23">
        <v>2017</v>
      </c>
      <c r="B189" s="23" t="s">
        <v>2367</v>
      </c>
      <c r="C189" s="23" t="s">
        <v>1886</v>
      </c>
      <c r="D189" s="13" t="s">
        <v>60</v>
      </c>
      <c r="E189" s="13" t="s">
        <v>1477</v>
      </c>
      <c r="F189" s="24" t="s">
        <v>239</v>
      </c>
      <c r="G189" s="25">
        <v>2</v>
      </c>
      <c r="H189" s="25">
        <v>32</v>
      </c>
    </row>
    <row r="190" spans="1:8">
      <c r="A190" s="23">
        <v>2017</v>
      </c>
      <c r="B190" s="23" t="s">
        <v>2367</v>
      </c>
      <c r="C190" s="23" t="s">
        <v>1886</v>
      </c>
      <c r="D190" s="13" t="s">
        <v>70</v>
      </c>
      <c r="E190" s="13" t="s">
        <v>577</v>
      </c>
      <c r="F190" s="24" t="s">
        <v>239</v>
      </c>
      <c r="G190" s="25">
        <v>0</v>
      </c>
      <c r="H190" s="25">
        <v>6</v>
      </c>
    </row>
    <row r="191" spans="1:8">
      <c r="A191" s="23">
        <v>2017</v>
      </c>
      <c r="B191" s="23" t="s">
        <v>2367</v>
      </c>
      <c r="C191" s="23" t="s">
        <v>1886</v>
      </c>
      <c r="D191" s="13" t="s">
        <v>70</v>
      </c>
      <c r="E191" s="13" t="s">
        <v>1466</v>
      </c>
      <c r="F191" s="24" t="s">
        <v>239</v>
      </c>
      <c r="G191" s="25">
        <v>0</v>
      </c>
      <c r="H191" s="25">
        <v>20</v>
      </c>
    </row>
    <row r="192" spans="1:8">
      <c r="A192" s="23">
        <v>2017</v>
      </c>
      <c r="B192" s="23" t="s">
        <v>2367</v>
      </c>
      <c r="C192" s="23" t="s">
        <v>1886</v>
      </c>
      <c r="D192" s="13" t="s">
        <v>70</v>
      </c>
      <c r="E192" s="13" t="s">
        <v>1469</v>
      </c>
      <c r="F192" s="24" t="s">
        <v>239</v>
      </c>
      <c r="G192" s="25">
        <v>0</v>
      </c>
      <c r="H192" s="25">
        <v>11</v>
      </c>
    </row>
    <row r="193" spans="1:8">
      <c r="A193" s="23">
        <v>2017</v>
      </c>
      <c r="B193" s="23" t="s">
        <v>2367</v>
      </c>
      <c r="C193" s="23" t="s">
        <v>1886</v>
      </c>
      <c r="D193" s="13" t="s">
        <v>70</v>
      </c>
      <c r="E193" s="13" t="s">
        <v>1478</v>
      </c>
      <c r="F193" s="24" t="s">
        <v>239</v>
      </c>
      <c r="G193" s="25">
        <v>0</v>
      </c>
      <c r="H193" s="25">
        <v>20</v>
      </c>
    </row>
    <row r="194" spans="1:8">
      <c r="A194" s="23">
        <v>2017</v>
      </c>
      <c r="B194" s="23" t="s">
        <v>2367</v>
      </c>
      <c r="C194" s="23" t="s">
        <v>1886</v>
      </c>
      <c r="D194" s="13" t="s">
        <v>76</v>
      </c>
      <c r="E194" s="13" t="s">
        <v>1480</v>
      </c>
      <c r="F194" s="24" t="s">
        <v>239</v>
      </c>
      <c r="G194" s="25">
        <v>0</v>
      </c>
      <c r="H194" s="25">
        <v>3</v>
      </c>
    </row>
    <row r="195" spans="1:8">
      <c r="A195" s="23">
        <v>2017</v>
      </c>
      <c r="B195" s="23" t="s">
        <v>2367</v>
      </c>
      <c r="C195" s="23" t="s">
        <v>1886</v>
      </c>
      <c r="D195" s="13" t="s">
        <v>76</v>
      </c>
      <c r="E195" s="13" t="s">
        <v>1459</v>
      </c>
      <c r="F195" s="24" t="s">
        <v>239</v>
      </c>
      <c r="G195" s="25">
        <v>1</v>
      </c>
      <c r="H195" s="25">
        <v>76</v>
      </c>
    </row>
    <row r="196" spans="1:8">
      <c r="A196" s="23">
        <v>2017</v>
      </c>
      <c r="B196" s="23" t="s">
        <v>2367</v>
      </c>
      <c r="C196" s="23" t="s">
        <v>1886</v>
      </c>
      <c r="D196" s="13" t="s">
        <v>76</v>
      </c>
      <c r="E196" s="13" t="s">
        <v>1473</v>
      </c>
      <c r="F196" s="24" t="s">
        <v>239</v>
      </c>
      <c r="G196" s="25">
        <v>1</v>
      </c>
      <c r="H196" s="25">
        <v>65</v>
      </c>
    </row>
    <row r="197" spans="1:8">
      <c r="A197" s="23">
        <v>2017</v>
      </c>
      <c r="B197" s="23" t="s">
        <v>2367</v>
      </c>
      <c r="C197" s="23" t="s">
        <v>1886</v>
      </c>
      <c r="D197" s="13" t="s">
        <v>86</v>
      </c>
      <c r="E197" s="13" t="s">
        <v>87</v>
      </c>
      <c r="F197" s="24" t="s">
        <v>239</v>
      </c>
      <c r="G197" s="25">
        <v>0</v>
      </c>
      <c r="H197" s="25">
        <v>6</v>
      </c>
    </row>
    <row r="198" spans="1:8">
      <c r="A198" s="23">
        <v>2017</v>
      </c>
      <c r="B198" s="23" t="s">
        <v>2367</v>
      </c>
      <c r="C198" s="23" t="s">
        <v>1886</v>
      </c>
      <c r="D198" s="13" t="s">
        <v>89</v>
      </c>
      <c r="E198" s="13" t="s">
        <v>1465</v>
      </c>
      <c r="F198" s="24" t="s">
        <v>239</v>
      </c>
      <c r="G198" s="25">
        <v>1</v>
      </c>
      <c r="H198" s="25">
        <v>40</v>
      </c>
    </row>
    <row r="199" spans="1:8">
      <c r="A199" s="23">
        <v>2017</v>
      </c>
      <c r="B199" s="23" t="s">
        <v>2367</v>
      </c>
      <c r="C199" s="23" t="s">
        <v>1886</v>
      </c>
      <c r="D199" s="13" t="s">
        <v>94</v>
      </c>
      <c r="E199" s="13" t="s">
        <v>1463</v>
      </c>
      <c r="F199" s="24" t="s">
        <v>239</v>
      </c>
      <c r="G199" s="25">
        <v>0</v>
      </c>
      <c r="H199" s="25">
        <v>8</v>
      </c>
    </row>
    <row r="200" spans="1:8">
      <c r="A200" s="23">
        <v>2017</v>
      </c>
      <c r="B200" s="23" t="s">
        <v>2367</v>
      </c>
      <c r="C200" s="23" t="s">
        <v>1886</v>
      </c>
      <c r="D200" s="13" t="s">
        <v>100</v>
      </c>
      <c r="E200" s="13" t="s">
        <v>1468</v>
      </c>
      <c r="F200" s="24" t="s">
        <v>239</v>
      </c>
      <c r="G200" s="25">
        <v>0</v>
      </c>
      <c r="H200" s="25">
        <v>3</v>
      </c>
    </row>
    <row r="201" spans="1:8">
      <c r="A201" s="23">
        <v>2017</v>
      </c>
      <c r="B201" s="23" t="s">
        <v>2367</v>
      </c>
      <c r="C201" s="23" t="s">
        <v>1886</v>
      </c>
      <c r="D201" s="13" t="s">
        <v>100</v>
      </c>
      <c r="E201" s="13" t="s">
        <v>101</v>
      </c>
      <c r="F201" s="24" t="s">
        <v>239</v>
      </c>
      <c r="G201" s="25">
        <v>0</v>
      </c>
      <c r="H201" s="25">
        <v>2</v>
      </c>
    </row>
    <row r="202" spans="1:8">
      <c r="A202" s="23">
        <v>2017</v>
      </c>
      <c r="B202" s="23" t="s">
        <v>2367</v>
      </c>
      <c r="C202" s="23" t="s">
        <v>1886</v>
      </c>
      <c r="D202" s="13" t="s">
        <v>104</v>
      </c>
      <c r="E202" s="13" t="s">
        <v>1486</v>
      </c>
      <c r="F202" s="24" t="s">
        <v>239</v>
      </c>
      <c r="G202" s="25">
        <v>2</v>
      </c>
      <c r="H202" s="25">
        <v>138</v>
      </c>
    </row>
    <row r="203" spans="1:8">
      <c r="A203" s="23">
        <v>2017</v>
      </c>
      <c r="B203" s="23" t="s">
        <v>2367</v>
      </c>
      <c r="C203" s="23" t="s">
        <v>1886</v>
      </c>
      <c r="D203" s="13" t="s">
        <v>104</v>
      </c>
      <c r="E203" s="13" t="s">
        <v>1470</v>
      </c>
      <c r="F203" s="24" t="s">
        <v>239</v>
      </c>
      <c r="G203" s="25">
        <v>0</v>
      </c>
      <c r="H203" s="25">
        <v>83</v>
      </c>
    </row>
    <row r="204" spans="1:8">
      <c r="A204" s="23">
        <v>2017</v>
      </c>
      <c r="B204" s="23" t="s">
        <v>2367</v>
      </c>
      <c r="C204" s="23" t="s">
        <v>1886</v>
      </c>
      <c r="D204" s="13" t="s">
        <v>104</v>
      </c>
      <c r="E204" s="13" t="s">
        <v>1471</v>
      </c>
      <c r="F204" s="24" t="s">
        <v>239</v>
      </c>
      <c r="G204" s="25">
        <v>1</v>
      </c>
      <c r="H204" s="25">
        <v>153</v>
      </c>
    </row>
    <row r="205" spans="1:8">
      <c r="A205" s="23">
        <v>2017</v>
      </c>
      <c r="B205" s="23" t="s">
        <v>2367</v>
      </c>
      <c r="C205" s="23" t="s">
        <v>1886</v>
      </c>
      <c r="D205" s="13" t="s">
        <v>104</v>
      </c>
      <c r="E205" s="13" t="s">
        <v>1472</v>
      </c>
      <c r="F205" s="24" t="s">
        <v>239</v>
      </c>
      <c r="G205" s="25">
        <v>0</v>
      </c>
      <c r="H205" s="25">
        <v>116</v>
      </c>
    </row>
    <row r="206" spans="1:8">
      <c r="A206" s="23">
        <v>2017</v>
      </c>
      <c r="B206" s="23" t="s">
        <v>2367</v>
      </c>
      <c r="C206" s="23" t="s">
        <v>1886</v>
      </c>
      <c r="D206" s="13" t="s">
        <v>120</v>
      </c>
      <c r="E206" s="13" t="s">
        <v>1482</v>
      </c>
      <c r="F206" s="24" t="s">
        <v>239</v>
      </c>
      <c r="G206" s="25">
        <v>1</v>
      </c>
      <c r="H206" s="25">
        <v>47</v>
      </c>
    </row>
    <row r="207" spans="1:8">
      <c r="A207" s="23">
        <v>2017</v>
      </c>
      <c r="B207" s="23" t="s">
        <v>2367</v>
      </c>
      <c r="C207" s="23" t="s">
        <v>1886</v>
      </c>
      <c r="D207" s="13" t="s">
        <v>156</v>
      </c>
      <c r="E207" s="13" t="s">
        <v>1483</v>
      </c>
      <c r="F207" s="24" t="s">
        <v>239</v>
      </c>
      <c r="G207" s="25">
        <v>1</v>
      </c>
      <c r="H207" s="25">
        <v>25</v>
      </c>
    </row>
    <row r="208" spans="1:8">
      <c r="A208" s="23">
        <v>2017</v>
      </c>
      <c r="B208" s="23" t="s">
        <v>2367</v>
      </c>
      <c r="C208" s="23" t="s">
        <v>1886</v>
      </c>
      <c r="D208" s="13" t="s">
        <v>164</v>
      </c>
      <c r="E208" s="13" t="s">
        <v>584</v>
      </c>
      <c r="F208" s="24" t="s">
        <v>239</v>
      </c>
      <c r="G208" s="25">
        <v>2</v>
      </c>
      <c r="H208" s="25">
        <v>53</v>
      </c>
    </row>
    <row r="209" spans="1:8">
      <c r="A209" s="23">
        <v>2018</v>
      </c>
      <c r="B209" s="23" t="s">
        <v>2366</v>
      </c>
      <c r="C209" s="23" t="s">
        <v>1886</v>
      </c>
      <c r="D209" s="13" t="s">
        <v>5</v>
      </c>
      <c r="E209" s="13" t="s">
        <v>559</v>
      </c>
      <c r="F209" s="24" t="s">
        <v>239</v>
      </c>
      <c r="G209" s="25">
        <v>16</v>
      </c>
      <c r="H209" s="25">
        <v>63</v>
      </c>
    </row>
    <row r="210" spans="1:8">
      <c r="A210" s="23">
        <v>2018</v>
      </c>
      <c r="B210" s="23" t="s">
        <v>2366</v>
      </c>
      <c r="C210" s="23" t="s">
        <v>1886</v>
      </c>
      <c r="D210" s="13" t="s">
        <v>5</v>
      </c>
      <c r="E210" s="13" t="s">
        <v>1462</v>
      </c>
      <c r="F210" s="24" t="s">
        <v>239</v>
      </c>
      <c r="G210" s="25">
        <v>6</v>
      </c>
      <c r="H210" s="25">
        <v>33</v>
      </c>
    </row>
    <row r="211" spans="1:8">
      <c r="A211" s="23">
        <v>2018</v>
      </c>
      <c r="B211" s="23" t="s">
        <v>2366</v>
      </c>
      <c r="C211" s="23" t="s">
        <v>1886</v>
      </c>
      <c r="D211" s="13" t="s">
        <v>10</v>
      </c>
      <c r="E211" s="13" t="s">
        <v>1454</v>
      </c>
      <c r="F211" s="24" t="s">
        <v>239</v>
      </c>
      <c r="G211" s="25">
        <v>3</v>
      </c>
      <c r="H211" s="25">
        <v>20</v>
      </c>
    </row>
    <row r="212" spans="1:8">
      <c r="A212" s="23">
        <v>2018</v>
      </c>
      <c r="B212" s="23" t="s">
        <v>2366</v>
      </c>
      <c r="C212" s="23" t="s">
        <v>1886</v>
      </c>
      <c r="D212" s="13" t="s">
        <v>10</v>
      </c>
      <c r="E212" s="13" t="s">
        <v>1455</v>
      </c>
      <c r="F212" s="24" t="s">
        <v>239</v>
      </c>
      <c r="G212" s="25">
        <v>0</v>
      </c>
      <c r="H212" s="25">
        <v>14</v>
      </c>
    </row>
    <row r="213" spans="1:8">
      <c r="A213" s="23">
        <v>2018</v>
      </c>
      <c r="B213" s="23" t="s">
        <v>2366</v>
      </c>
      <c r="C213" s="23" t="s">
        <v>1886</v>
      </c>
      <c r="D213" s="13" t="s">
        <v>10</v>
      </c>
      <c r="E213" s="13" t="s">
        <v>1467</v>
      </c>
      <c r="F213" s="24" t="s">
        <v>239</v>
      </c>
      <c r="G213" s="25">
        <v>4</v>
      </c>
      <c r="H213" s="25">
        <v>12</v>
      </c>
    </row>
    <row r="214" spans="1:8">
      <c r="A214" s="23">
        <v>2018</v>
      </c>
      <c r="B214" s="23" t="s">
        <v>2366</v>
      </c>
      <c r="C214" s="23" t="s">
        <v>1886</v>
      </c>
      <c r="D214" s="13" t="s">
        <v>14</v>
      </c>
      <c r="E214" s="13" t="s">
        <v>1456</v>
      </c>
      <c r="F214" s="24" t="s">
        <v>239</v>
      </c>
      <c r="G214" s="25">
        <v>3</v>
      </c>
      <c r="H214" s="25">
        <v>27</v>
      </c>
    </row>
    <row r="215" spans="1:8">
      <c r="A215" s="23">
        <v>2018</v>
      </c>
      <c r="B215" s="23" t="s">
        <v>2366</v>
      </c>
      <c r="C215" s="23" t="s">
        <v>1886</v>
      </c>
      <c r="D215" s="13" t="s">
        <v>14</v>
      </c>
      <c r="E215" s="13" t="s">
        <v>1457</v>
      </c>
      <c r="F215" s="24" t="s">
        <v>239</v>
      </c>
      <c r="G215" s="25">
        <v>6</v>
      </c>
      <c r="H215" s="25">
        <v>35</v>
      </c>
    </row>
    <row r="216" spans="1:8">
      <c r="A216" s="23">
        <v>2018</v>
      </c>
      <c r="B216" s="23" t="s">
        <v>2366</v>
      </c>
      <c r="C216" s="23" t="s">
        <v>1886</v>
      </c>
      <c r="D216" s="13" t="s">
        <v>14</v>
      </c>
      <c r="E216" s="13" t="s">
        <v>1474</v>
      </c>
      <c r="F216" s="24" t="s">
        <v>239</v>
      </c>
      <c r="G216" s="25">
        <v>1</v>
      </c>
      <c r="H216" s="25">
        <v>13</v>
      </c>
    </row>
    <row r="217" spans="1:8">
      <c r="A217" s="23">
        <v>2018</v>
      </c>
      <c r="B217" s="23" t="s">
        <v>2366</v>
      </c>
      <c r="C217" s="23" t="s">
        <v>1886</v>
      </c>
      <c r="D217" s="13" t="s">
        <v>14</v>
      </c>
      <c r="E217" s="13" t="s">
        <v>1475</v>
      </c>
      <c r="F217" s="24" t="s">
        <v>239</v>
      </c>
      <c r="G217" s="25">
        <v>4</v>
      </c>
      <c r="H217" s="25">
        <v>24</v>
      </c>
    </row>
    <row r="218" spans="1:8">
      <c r="A218" s="23">
        <v>2018</v>
      </c>
      <c r="B218" s="23" t="s">
        <v>2366</v>
      </c>
      <c r="C218" s="23" t="s">
        <v>1886</v>
      </c>
      <c r="D218" s="13" t="s">
        <v>14</v>
      </c>
      <c r="E218" s="13" t="s">
        <v>1476</v>
      </c>
      <c r="F218" s="24" t="s">
        <v>239</v>
      </c>
      <c r="G218" s="25">
        <v>2</v>
      </c>
      <c r="H218" s="25">
        <v>8</v>
      </c>
    </row>
    <row r="219" spans="1:8">
      <c r="A219" s="23">
        <v>2018</v>
      </c>
      <c r="B219" s="23" t="s">
        <v>2366</v>
      </c>
      <c r="C219" s="23" t="s">
        <v>1886</v>
      </c>
      <c r="D219" s="13" t="s">
        <v>23</v>
      </c>
      <c r="E219" s="13" t="s">
        <v>1453</v>
      </c>
      <c r="F219" s="24" t="s">
        <v>239</v>
      </c>
      <c r="G219" s="25">
        <v>9</v>
      </c>
      <c r="H219" s="25">
        <v>54</v>
      </c>
    </row>
    <row r="220" spans="1:8">
      <c r="A220" s="23">
        <v>2018</v>
      </c>
      <c r="B220" s="23" t="s">
        <v>2366</v>
      </c>
      <c r="C220" s="23" t="s">
        <v>1886</v>
      </c>
      <c r="D220" s="13" t="s">
        <v>23</v>
      </c>
      <c r="E220" s="13" t="s">
        <v>1460</v>
      </c>
      <c r="F220" s="24" t="s">
        <v>239</v>
      </c>
      <c r="G220" s="25">
        <v>9</v>
      </c>
      <c r="H220" s="25">
        <v>48</v>
      </c>
    </row>
    <row r="221" spans="1:8">
      <c r="A221" s="23">
        <v>2018</v>
      </c>
      <c r="B221" s="23" t="s">
        <v>2366</v>
      </c>
      <c r="C221" s="23" t="s">
        <v>1886</v>
      </c>
      <c r="D221" s="13" t="s">
        <v>23</v>
      </c>
      <c r="E221" s="13" t="s">
        <v>1464</v>
      </c>
      <c r="F221" s="24" t="s">
        <v>239</v>
      </c>
      <c r="G221" s="25">
        <v>15</v>
      </c>
      <c r="H221" s="25">
        <v>90</v>
      </c>
    </row>
    <row r="222" spans="1:8">
      <c r="A222" s="23">
        <v>2018</v>
      </c>
      <c r="B222" s="23" t="s">
        <v>2366</v>
      </c>
      <c r="C222" s="23" t="s">
        <v>1886</v>
      </c>
      <c r="D222" s="13" t="s">
        <v>41</v>
      </c>
      <c r="E222" s="13" t="s">
        <v>1461</v>
      </c>
      <c r="F222" s="24" t="s">
        <v>239</v>
      </c>
      <c r="G222" s="25">
        <v>2</v>
      </c>
      <c r="H222" s="25">
        <v>47</v>
      </c>
    </row>
    <row r="223" spans="1:8">
      <c r="A223" s="23">
        <v>2018</v>
      </c>
      <c r="B223" s="23" t="s">
        <v>2366</v>
      </c>
      <c r="C223" s="23" t="s">
        <v>1886</v>
      </c>
      <c r="D223" s="13" t="s">
        <v>60</v>
      </c>
      <c r="E223" s="13" t="s">
        <v>1458</v>
      </c>
      <c r="F223" s="24" t="s">
        <v>239</v>
      </c>
      <c r="G223" s="25">
        <v>7</v>
      </c>
      <c r="H223" s="25">
        <v>44</v>
      </c>
    </row>
    <row r="224" spans="1:8">
      <c r="A224" s="23">
        <v>2018</v>
      </c>
      <c r="B224" s="23" t="s">
        <v>2366</v>
      </c>
      <c r="C224" s="23" t="s">
        <v>1886</v>
      </c>
      <c r="D224" s="13" t="s">
        <v>60</v>
      </c>
      <c r="E224" s="13" t="s">
        <v>1477</v>
      </c>
      <c r="F224" s="24" t="s">
        <v>239</v>
      </c>
      <c r="G224" s="25">
        <v>9</v>
      </c>
      <c r="H224" s="25">
        <v>40</v>
      </c>
    </row>
    <row r="225" spans="1:8">
      <c r="A225" s="23">
        <v>2018</v>
      </c>
      <c r="B225" s="23" t="s">
        <v>2366</v>
      </c>
      <c r="C225" s="23" t="s">
        <v>1886</v>
      </c>
      <c r="D225" s="13" t="s">
        <v>70</v>
      </c>
      <c r="E225" s="13" t="s">
        <v>577</v>
      </c>
      <c r="F225" s="24" t="s">
        <v>239</v>
      </c>
      <c r="G225" s="25">
        <v>1</v>
      </c>
      <c r="H225" s="25">
        <v>7</v>
      </c>
    </row>
    <row r="226" spans="1:8">
      <c r="A226" s="23">
        <v>2018</v>
      </c>
      <c r="B226" s="23" t="s">
        <v>2366</v>
      </c>
      <c r="C226" s="23" t="s">
        <v>1886</v>
      </c>
      <c r="D226" s="13" t="s">
        <v>70</v>
      </c>
      <c r="E226" s="13" t="s">
        <v>1466</v>
      </c>
      <c r="F226" s="24" t="s">
        <v>239</v>
      </c>
      <c r="G226" s="25">
        <v>3</v>
      </c>
      <c r="H226" s="25">
        <v>22</v>
      </c>
    </row>
    <row r="227" spans="1:8">
      <c r="A227" s="23">
        <v>2018</v>
      </c>
      <c r="B227" s="23" t="s">
        <v>2366</v>
      </c>
      <c r="C227" s="23" t="s">
        <v>1886</v>
      </c>
      <c r="D227" s="13" t="s">
        <v>70</v>
      </c>
      <c r="E227" s="13" t="s">
        <v>1469</v>
      </c>
      <c r="F227" s="24" t="s">
        <v>239</v>
      </c>
      <c r="G227" s="25">
        <v>1</v>
      </c>
      <c r="H227" s="25">
        <v>12</v>
      </c>
    </row>
    <row r="228" spans="1:8">
      <c r="A228" s="23">
        <v>2018</v>
      </c>
      <c r="B228" s="23" t="s">
        <v>2366</v>
      </c>
      <c r="C228" s="23" t="s">
        <v>1886</v>
      </c>
      <c r="D228" s="13" t="s">
        <v>70</v>
      </c>
      <c r="E228" s="13" t="s">
        <v>1478</v>
      </c>
      <c r="F228" s="24" t="s">
        <v>239</v>
      </c>
      <c r="G228" s="25">
        <v>5</v>
      </c>
      <c r="H228" s="25">
        <v>22</v>
      </c>
    </row>
    <row r="229" spans="1:8">
      <c r="A229" s="23">
        <v>2018</v>
      </c>
      <c r="B229" s="23" t="s">
        <v>2366</v>
      </c>
      <c r="C229" s="23" t="s">
        <v>1886</v>
      </c>
      <c r="D229" s="13" t="s">
        <v>76</v>
      </c>
      <c r="E229" s="13" t="s">
        <v>1480</v>
      </c>
      <c r="F229" s="24" t="s">
        <v>239</v>
      </c>
      <c r="G229" s="25">
        <v>0</v>
      </c>
      <c r="H229" s="25">
        <v>2</v>
      </c>
    </row>
    <row r="230" spans="1:8">
      <c r="A230" s="23">
        <v>2018</v>
      </c>
      <c r="B230" s="23" t="s">
        <v>2366</v>
      </c>
      <c r="C230" s="23" t="s">
        <v>1886</v>
      </c>
      <c r="D230" s="13" t="s">
        <v>76</v>
      </c>
      <c r="E230" s="13" t="s">
        <v>1459</v>
      </c>
      <c r="F230" s="24" t="s">
        <v>239</v>
      </c>
      <c r="G230" s="25">
        <v>6</v>
      </c>
      <c r="H230" s="25">
        <v>82</v>
      </c>
    </row>
    <row r="231" spans="1:8">
      <c r="A231" s="23">
        <v>2018</v>
      </c>
      <c r="B231" s="23" t="s">
        <v>2366</v>
      </c>
      <c r="C231" s="23" t="s">
        <v>1886</v>
      </c>
      <c r="D231" s="13" t="s">
        <v>76</v>
      </c>
      <c r="E231" s="13" t="s">
        <v>1473</v>
      </c>
      <c r="F231" s="24" t="s">
        <v>239</v>
      </c>
      <c r="G231" s="25">
        <v>13</v>
      </c>
      <c r="H231" s="25">
        <v>79</v>
      </c>
    </row>
    <row r="232" spans="1:8">
      <c r="A232" s="23">
        <v>2018</v>
      </c>
      <c r="B232" s="23" t="s">
        <v>2366</v>
      </c>
      <c r="C232" s="23" t="s">
        <v>1886</v>
      </c>
      <c r="D232" s="13" t="s">
        <v>86</v>
      </c>
      <c r="E232" s="13" t="s">
        <v>87</v>
      </c>
      <c r="F232" s="24" t="s">
        <v>239</v>
      </c>
      <c r="G232" s="25">
        <v>0</v>
      </c>
      <c r="H232" s="25">
        <v>7</v>
      </c>
    </row>
    <row r="233" spans="1:8">
      <c r="A233" s="23">
        <v>2018</v>
      </c>
      <c r="B233" s="23" t="s">
        <v>2366</v>
      </c>
      <c r="C233" s="23" t="s">
        <v>1886</v>
      </c>
      <c r="D233" s="13" t="s">
        <v>89</v>
      </c>
      <c r="E233" s="13" t="s">
        <v>1465</v>
      </c>
      <c r="F233" s="24" t="s">
        <v>239</v>
      </c>
      <c r="G233" s="25">
        <v>5</v>
      </c>
      <c r="H233" s="25">
        <v>43</v>
      </c>
    </row>
    <row r="234" spans="1:8">
      <c r="A234" s="23">
        <v>2018</v>
      </c>
      <c r="B234" s="23" t="s">
        <v>2366</v>
      </c>
      <c r="C234" s="23" t="s">
        <v>1886</v>
      </c>
      <c r="D234" s="13" t="s">
        <v>94</v>
      </c>
      <c r="E234" s="13" t="s">
        <v>1463</v>
      </c>
      <c r="F234" s="24" t="s">
        <v>239</v>
      </c>
      <c r="G234" s="25">
        <v>0</v>
      </c>
      <c r="H234" s="25">
        <v>9</v>
      </c>
    </row>
    <row r="235" spans="1:8">
      <c r="A235" s="23">
        <v>2018</v>
      </c>
      <c r="B235" s="23" t="s">
        <v>2366</v>
      </c>
      <c r="C235" s="23" t="s">
        <v>1886</v>
      </c>
      <c r="D235" s="13" t="s">
        <v>100</v>
      </c>
      <c r="E235" s="13" t="s">
        <v>1468</v>
      </c>
      <c r="F235" s="24" t="s">
        <v>239</v>
      </c>
      <c r="G235" s="25">
        <v>1</v>
      </c>
      <c r="H235" s="25">
        <v>2</v>
      </c>
    </row>
    <row r="236" spans="1:8">
      <c r="A236" s="23">
        <v>2018</v>
      </c>
      <c r="B236" s="23" t="s">
        <v>2366</v>
      </c>
      <c r="C236" s="23" t="s">
        <v>1886</v>
      </c>
      <c r="D236" s="13" t="s">
        <v>104</v>
      </c>
      <c r="E236" s="13" t="s">
        <v>1486</v>
      </c>
      <c r="F236" s="24" t="s">
        <v>239</v>
      </c>
      <c r="G236" s="25">
        <v>36</v>
      </c>
      <c r="H236" s="25">
        <v>176</v>
      </c>
    </row>
    <row r="237" spans="1:8">
      <c r="A237" s="23">
        <v>2018</v>
      </c>
      <c r="B237" s="23" t="s">
        <v>2366</v>
      </c>
      <c r="C237" s="23" t="s">
        <v>1886</v>
      </c>
      <c r="D237" s="13" t="s">
        <v>104</v>
      </c>
      <c r="E237" s="13" t="s">
        <v>1470</v>
      </c>
      <c r="F237" s="24" t="s">
        <v>239</v>
      </c>
      <c r="G237" s="25">
        <v>21</v>
      </c>
      <c r="H237" s="25">
        <v>103</v>
      </c>
    </row>
    <row r="238" spans="1:8">
      <c r="A238" s="23">
        <v>2018</v>
      </c>
      <c r="B238" s="23" t="s">
        <v>2366</v>
      </c>
      <c r="C238" s="23" t="s">
        <v>1886</v>
      </c>
      <c r="D238" s="13" t="s">
        <v>104</v>
      </c>
      <c r="E238" s="13" t="s">
        <v>1471</v>
      </c>
      <c r="F238" s="24" t="s">
        <v>239</v>
      </c>
      <c r="G238" s="25">
        <v>36</v>
      </c>
      <c r="H238" s="25">
        <v>177</v>
      </c>
    </row>
    <row r="239" spans="1:8">
      <c r="A239" s="23">
        <v>2018</v>
      </c>
      <c r="B239" s="23" t="s">
        <v>2366</v>
      </c>
      <c r="C239" s="23" t="s">
        <v>1886</v>
      </c>
      <c r="D239" s="13" t="s">
        <v>104</v>
      </c>
      <c r="E239" s="13" t="s">
        <v>1472</v>
      </c>
      <c r="F239" s="24" t="s">
        <v>239</v>
      </c>
      <c r="G239" s="25">
        <v>26</v>
      </c>
      <c r="H239" s="25">
        <v>140</v>
      </c>
    </row>
    <row r="240" spans="1:8">
      <c r="A240" s="23">
        <v>2018</v>
      </c>
      <c r="B240" s="23" t="s">
        <v>2366</v>
      </c>
      <c r="C240" s="23" t="s">
        <v>1886</v>
      </c>
      <c r="D240" s="13" t="s">
        <v>120</v>
      </c>
      <c r="E240" s="13" t="s">
        <v>1482</v>
      </c>
      <c r="F240" s="24" t="s">
        <v>239</v>
      </c>
      <c r="G240" s="25">
        <v>24</v>
      </c>
      <c r="H240" s="25">
        <v>67</v>
      </c>
    </row>
    <row r="241" spans="1:8">
      <c r="A241" s="23">
        <v>2018</v>
      </c>
      <c r="B241" s="23" t="s">
        <v>2366</v>
      </c>
      <c r="C241" s="23" t="s">
        <v>1886</v>
      </c>
      <c r="D241" s="13" t="s">
        <v>156</v>
      </c>
      <c r="E241" s="13" t="s">
        <v>1483</v>
      </c>
      <c r="F241" s="24" t="s">
        <v>239</v>
      </c>
      <c r="G241" s="25">
        <v>2</v>
      </c>
      <c r="H241" s="25">
        <v>28</v>
      </c>
    </row>
    <row r="242" spans="1:8">
      <c r="A242" s="23">
        <v>2018</v>
      </c>
      <c r="B242" s="23" t="s">
        <v>2366</v>
      </c>
      <c r="C242" s="23" t="s">
        <v>1886</v>
      </c>
      <c r="D242" s="13" t="s">
        <v>164</v>
      </c>
      <c r="E242" s="13" t="s">
        <v>584</v>
      </c>
      <c r="F242" s="24" t="s">
        <v>239</v>
      </c>
      <c r="G242" s="25">
        <v>9</v>
      </c>
      <c r="H242" s="25">
        <v>63</v>
      </c>
    </row>
    <row r="243" spans="1:8">
      <c r="A243" s="23">
        <v>2018</v>
      </c>
      <c r="B243" s="23" t="s">
        <v>2367</v>
      </c>
      <c r="C243" s="23" t="s">
        <v>1886</v>
      </c>
      <c r="D243" s="13" t="s">
        <v>5</v>
      </c>
      <c r="E243" s="13" t="s">
        <v>559</v>
      </c>
      <c r="F243" s="24" t="s">
        <v>239</v>
      </c>
      <c r="G243" s="25">
        <v>1</v>
      </c>
      <c r="H243" s="25">
        <v>62</v>
      </c>
    </row>
    <row r="244" spans="1:8">
      <c r="A244" s="23">
        <v>2018</v>
      </c>
      <c r="B244" s="23" t="s">
        <v>2367</v>
      </c>
      <c r="C244" s="23" t="s">
        <v>1886</v>
      </c>
      <c r="D244" s="13" t="s">
        <v>5</v>
      </c>
      <c r="E244" s="13" t="s">
        <v>1462</v>
      </c>
      <c r="F244" s="24" t="s">
        <v>239</v>
      </c>
      <c r="G244" s="25">
        <v>0</v>
      </c>
      <c r="H244" s="25">
        <v>31</v>
      </c>
    </row>
    <row r="245" spans="1:8">
      <c r="A245" s="23">
        <v>2018</v>
      </c>
      <c r="B245" s="23" t="s">
        <v>2367</v>
      </c>
      <c r="C245" s="23" t="s">
        <v>1886</v>
      </c>
      <c r="D245" s="13" t="s">
        <v>10</v>
      </c>
      <c r="E245" s="13" t="s">
        <v>1454</v>
      </c>
      <c r="F245" s="24" t="s">
        <v>239</v>
      </c>
      <c r="G245" s="25">
        <v>3</v>
      </c>
      <c r="H245" s="25">
        <v>26</v>
      </c>
    </row>
    <row r="246" spans="1:8">
      <c r="A246" s="23">
        <v>2018</v>
      </c>
      <c r="B246" s="23" t="s">
        <v>2367</v>
      </c>
      <c r="C246" s="23" t="s">
        <v>1886</v>
      </c>
      <c r="D246" s="13" t="s">
        <v>10</v>
      </c>
      <c r="E246" s="13" t="s">
        <v>1455</v>
      </c>
      <c r="F246" s="24" t="s">
        <v>239</v>
      </c>
      <c r="G246" s="25">
        <v>4</v>
      </c>
      <c r="H246" s="25">
        <v>21</v>
      </c>
    </row>
    <row r="247" spans="1:8">
      <c r="A247" s="23">
        <v>2018</v>
      </c>
      <c r="B247" s="23" t="s">
        <v>2367</v>
      </c>
      <c r="C247" s="23" t="s">
        <v>1886</v>
      </c>
      <c r="D247" s="13" t="s">
        <v>10</v>
      </c>
      <c r="E247" s="13" t="s">
        <v>1467</v>
      </c>
      <c r="F247" s="24" t="s">
        <v>239</v>
      </c>
      <c r="G247" s="25">
        <v>4</v>
      </c>
      <c r="H247" s="25">
        <v>17</v>
      </c>
    </row>
    <row r="248" spans="1:8">
      <c r="A248" s="23">
        <v>2018</v>
      </c>
      <c r="B248" s="23" t="s">
        <v>2367</v>
      </c>
      <c r="C248" s="23" t="s">
        <v>1886</v>
      </c>
      <c r="D248" s="13" t="s">
        <v>14</v>
      </c>
      <c r="E248" s="13" t="s">
        <v>1456</v>
      </c>
      <c r="F248" s="24" t="s">
        <v>239</v>
      </c>
      <c r="G248" s="25">
        <v>4</v>
      </c>
      <c r="H248" s="25">
        <v>31</v>
      </c>
    </row>
    <row r="249" spans="1:8">
      <c r="A249" s="23">
        <v>2018</v>
      </c>
      <c r="B249" s="23" t="s">
        <v>2367</v>
      </c>
      <c r="C249" s="23" t="s">
        <v>1886</v>
      </c>
      <c r="D249" s="13" t="s">
        <v>14</v>
      </c>
      <c r="E249" s="13" t="s">
        <v>1457</v>
      </c>
      <c r="F249" s="24" t="s">
        <v>239</v>
      </c>
      <c r="G249" s="25">
        <v>4</v>
      </c>
      <c r="H249" s="25">
        <v>39</v>
      </c>
    </row>
    <row r="250" spans="1:8">
      <c r="A250" s="23">
        <v>2018</v>
      </c>
      <c r="B250" s="23" t="s">
        <v>2367</v>
      </c>
      <c r="C250" s="23" t="s">
        <v>1886</v>
      </c>
      <c r="D250" s="13" t="s">
        <v>14</v>
      </c>
      <c r="E250" s="13" t="s">
        <v>1474</v>
      </c>
      <c r="F250" s="24" t="s">
        <v>239</v>
      </c>
      <c r="G250" s="25">
        <v>0</v>
      </c>
      <c r="H250" s="25">
        <v>14</v>
      </c>
    </row>
    <row r="251" spans="1:8">
      <c r="A251" s="23">
        <v>2018</v>
      </c>
      <c r="B251" s="23" t="s">
        <v>2367</v>
      </c>
      <c r="C251" s="23" t="s">
        <v>1886</v>
      </c>
      <c r="D251" s="13" t="s">
        <v>14</v>
      </c>
      <c r="E251" s="13" t="s">
        <v>1475</v>
      </c>
      <c r="F251" s="24" t="s">
        <v>239</v>
      </c>
      <c r="G251" s="25">
        <v>1</v>
      </c>
      <c r="H251" s="25">
        <v>23</v>
      </c>
    </row>
    <row r="252" spans="1:8">
      <c r="A252" s="23">
        <v>2018</v>
      </c>
      <c r="B252" s="23" t="s">
        <v>2367</v>
      </c>
      <c r="C252" s="23" t="s">
        <v>1886</v>
      </c>
      <c r="D252" s="13" t="s">
        <v>14</v>
      </c>
      <c r="E252" s="13" t="s">
        <v>1476</v>
      </c>
      <c r="F252" s="24" t="s">
        <v>239</v>
      </c>
      <c r="G252" s="25">
        <v>2</v>
      </c>
      <c r="H252" s="25">
        <v>10</v>
      </c>
    </row>
    <row r="253" spans="1:8">
      <c r="A253" s="23">
        <v>2018</v>
      </c>
      <c r="B253" s="23" t="s">
        <v>2367</v>
      </c>
      <c r="C253" s="23" t="s">
        <v>1886</v>
      </c>
      <c r="D253" s="13" t="s">
        <v>23</v>
      </c>
      <c r="E253" s="13" t="s">
        <v>1453</v>
      </c>
      <c r="F253" s="24" t="s">
        <v>239</v>
      </c>
      <c r="G253" s="25">
        <v>0</v>
      </c>
      <c r="H253" s="25">
        <v>53</v>
      </c>
    </row>
    <row r="254" spans="1:8">
      <c r="A254" s="23">
        <v>2018</v>
      </c>
      <c r="B254" s="23" t="s">
        <v>2367</v>
      </c>
      <c r="C254" s="23" t="s">
        <v>1886</v>
      </c>
      <c r="D254" s="13" t="s">
        <v>23</v>
      </c>
      <c r="E254" s="13" t="s">
        <v>1460</v>
      </c>
      <c r="F254" s="24" t="s">
        <v>239</v>
      </c>
      <c r="G254" s="25">
        <v>0</v>
      </c>
      <c r="H254" s="25">
        <v>47</v>
      </c>
    </row>
    <row r="255" spans="1:8">
      <c r="A255" s="23">
        <v>2018</v>
      </c>
      <c r="B255" s="23" t="s">
        <v>2367</v>
      </c>
      <c r="C255" s="23" t="s">
        <v>1886</v>
      </c>
      <c r="D255" s="13" t="s">
        <v>23</v>
      </c>
      <c r="E255" s="13" t="s">
        <v>1464</v>
      </c>
      <c r="F255" s="24" t="s">
        <v>239</v>
      </c>
      <c r="G255" s="25">
        <v>6</v>
      </c>
      <c r="H255" s="25">
        <v>95</v>
      </c>
    </row>
    <row r="256" spans="1:8">
      <c r="A256" s="23">
        <v>2018</v>
      </c>
      <c r="B256" s="23" t="s">
        <v>2367</v>
      </c>
      <c r="C256" s="23" t="s">
        <v>1886</v>
      </c>
      <c r="D256" s="13" t="s">
        <v>41</v>
      </c>
      <c r="E256" s="13" t="s">
        <v>1461</v>
      </c>
      <c r="F256" s="24" t="s">
        <v>239</v>
      </c>
      <c r="G256" s="25">
        <v>3</v>
      </c>
      <c r="H256" s="25">
        <v>49</v>
      </c>
    </row>
    <row r="257" spans="1:8">
      <c r="A257" s="23">
        <v>2018</v>
      </c>
      <c r="B257" s="23" t="s">
        <v>2367</v>
      </c>
      <c r="C257" s="23" t="s">
        <v>1886</v>
      </c>
      <c r="D257" s="13" t="s">
        <v>60</v>
      </c>
      <c r="E257" s="13" t="s">
        <v>1458</v>
      </c>
      <c r="F257" s="24" t="s">
        <v>239</v>
      </c>
      <c r="G257" s="25">
        <v>0</v>
      </c>
      <c r="H257" s="25">
        <v>45</v>
      </c>
    </row>
    <row r="258" spans="1:8">
      <c r="A258" s="23">
        <v>2018</v>
      </c>
      <c r="B258" s="23" t="s">
        <v>2367</v>
      </c>
      <c r="C258" s="23" t="s">
        <v>1886</v>
      </c>
      <c r="D258" s="13" t="s">
        <v>60</v>
      </c>
      <c r="E258" s="13" t="s">
        <v>1477</v>
      </c>
      <c r="F258" s="24" t="s">
        <v>239</v>
      </c>
      <c r="G258" s="25">
        <v>3</v>
      </c>
      <c r="H258" s="25">
        <v>46</v>
      </c>
    </row>
    <row r="259" spans="1:8">
      <c r="A259" s="23">
        <v>2018</v>
      </c>
      <c r="B259" s="23" t="s">
        <v>2367</v>
      </c>
      <c r="C259" s="23" t="s">
        <v>1886</v>
      </c>
      <c r="D259" s="13" t="s">
        <v>70</v>
      </c>
      <c r="E259" s="13" t="s">
        <v>577</v>
      </c>
      <c r="F259" s="24" t="s">
        <v>239</v>
      </c>
      <c r="G259" s="25">
        <v>0</v>
      </c>
      <c r="H259" s="25">
        <v>7</v>
      </c>
    </row>
    <row r="260" spans="1:8">
      <c r="A260" s="23">
        <v>2018</v>
      </c>
      <c r="B260" s="23" t="s">
        <v>2367</v>
      </c>
      <c r="C260" s="23" t="s">
        <v>1886</v>
      </c>
      <c r="D260" s="13" t="s">
        <v>70</v>
      </c>
      <c r="E260" s="13" t="s">
        <v>1466</v>
      </c>
      <c r="F260" s="24" t="s">
        <v>239</v>
      </c>
      <c r="G260" s="25">
        <v>0</v>
      </c>
      <c r="H260" s="25">
        <v>22</v>
      </c>
    </row>
    <row r="261" spans="1:8">
      <c r="A261" s="23">
        <v>2018</v>
      </c>
      <c r="B261" s="23" t="s">
        <v>2367</v>
      </c>
      <c r="C261" s="23" t="s">
        <v>1886</v>
      </c>
      <c r="D261" s="13" t="s">
        <v>70</v>
      </c>
      <c r="E261" s="13" t="s">
        <v>1469</v>
      </c>
      <c r="F261" s="24" t="s">
        <v>239</v>
      </c>
      <c r="G261" s="25">
        <v>0</v>
      </c>
      <c r="H261" s="25">
        <v>10</v>
      </c>
    </row>
    <row r="262" spans="1:8">
      <c r="A262" s="23">
        <v>2018</v>
      </c>
      <c r="B262" s="23" t="s">
        <v>2367</v>
      </c>
      <c r="C262" s="23" t="s">
        <v>1886</v>
      </c>
      <c r="D262" s="13" t="s">
        <v>70</v>
      </c>
      <c r="E262" s="13" t="s">
        <v>1478</v>
      </c>
      <c r="F262" s="24" t="s">
        <v>239</v>
      </c>
      <c r="G262" s="25">
        <v>2</v>
      </c>
      <c r="H262" s="25">
        <v>28</v>
      </c>
    </row>
    <row r="263" spans="1:8">
      <c r="A263" s="23">
        <v>2018</v>
      </c>
      <c r="B263" s="23" t="s">
        <v>2367</v>
      </c>
      <c r="C263" s="23" t="s">
        <v>1886</v>
      </c>
      <c r="D263" s="13" t="s">
        <v>76</v>
      </c>
      <c r="E263" s="13" t="s">
        <v>1480</v>
      </c>
      <c r="F263" s="24" t="s">
        <v>239</v>
      </c>
      <c r="G263" s="25">
        <v>0</v>
      </c>
      <c r="H263" s="25">
        <v>2</v>
      </c>
    </row>
    <row r="264" spans="1:8">
      <c r="A264" s="23">
        <v>2018</v>
      </c>
      <c r="B264" s="23" t="s">
        <v>2367</v>
      </c>
      <c r="C264" s="23" t="s">
        <v>1886</v>
      </c>
      <c r="D264" s="13" t="s">
        <v>76</v>
      </c>
      <c r="E264" s="13" t="s">
        <v>1459</v>
      </c>
      <c r="F264" s="24" t="s">
        <v>239</v>
      </c>
      <c r="G264" s="25">
        <v>5</v>
      </c>
      <c r="H264" s="25">
        <v>84</v>
      </c>
    </row>
    <row r="265" spans="1:8">
      <c r="A265" s="23">
        <v>2018</v>
      </c>
      <c r="B265" s="23" t="s">
        <v>2367</v>
      </c>
      <c r="C265" s="23" t="s">
        <v>1886</v>
      </c>
      <c r="D265" s="13" t="s">
        <v>76</v>
      </c>
      <c r="E265" s="13" t="s">
        <v>1473</v>
      </c>
      <c r="F265" s="24" t="s">
        <v>239</v>
      </c>
      <c r="G265" s="25">
        <v>2</v>
      </c>
      <c r="H265" s="25">
        <v>82</v>
      </c>
    </row>
    <row r="266" spans="1:8">
      <c r="A266" s="23">
        <v>2018</v>
      </c>
      <c r="B266" s="23" t="s">
        <v>2367</v>
      </c>
      <c r="C266" s="23" t="s">
        <v>1886</v>
      </c>
      <c r="D266" s="13" t="s">
        <v>86</v>
      </c>
      <c r="E266" s="13" t="s">
        <v>87</v>
      </c>
      <c r="F266" s="24" t="s">
        <v>239</v>
      </c>
      <c r="G266" s="25">
        <v>0</v>
      </c>
      <c r="H266" s="25">
        <v>5</v>
      </c>
    </row>
    <row r="267" spans="1:8">
      <c r="A267" s="23">
        <v>2018</v>
      </c>
      <c r="B267" s="23" t="s">
        <v>2367</v>
      </c>
      <c r="C267" s="23" t="s">
        <v>1886</v>
      </c>
      <c r="D267" s="13" t="s">
        <v>89</v>
      </c>
      <c r="E267" s="13" t="s">
        <v>1465</v>
      </c>
      <c r="F267" s="24" t="s">
        <v>239</v>
      </c>
      <c r="G267" s="25">
        <v>8</v>
      </c>
      <c r="H267" s="25">
        <v>51</v>
      </c>
    </row>
    <row r="268" spans="1:8">
      <c r="A268" s="23">
        <v>2018</v>
      </c>
      <c r="B268" s="23" t="s">
        <v>2367</v>
      </c>
      <c r="C268" s="23" t="s">
        <v>1886</v>
      </c>
      <c r="D268" s="13" t="s">
        <v>94</v>
      </c>
      <c r="E268" s="13" t="s">
        <v>1463</v>
      </c>
      <c r="F268" s="24" t="s">
        <v>239</v>
      </c>
      <c r="G268" s="25">
        <v>1</v>
      </c>
      <c r="H268" s="25">
        <v>9</v>
      </c>
    </row>
    <row r="269" spans="1:8">
      <c r="A269" s="23">
        <v>2018</v>
      </c>
      <c r="B269" s="23" t="s">
        <v>2367</v>
      </c>
      <c r="C269" s="23" t="s">
        <v>1886</v>
      </c>
      <c r="D269" s="13" t="s">
        <v>100</v>
      </c>
      <c r="E269" s="13" t="s">
        <v>1468</v>
      </c>
      <c r="F269" s="24" t="s">
        <v>239</v>
      </c>
      <c r="G269" s="25">
        <v>0</v>
      </c>
      <c r="H269" s="25">
        <v>2</v>
      </c>
    </row>
    <row r="270" spans="1:8">
      <c r="A270" s="23">
        <v>2018</v>
      </c>
      <c r="B270" s="23" t="s">
        <v>2367</v>
      </c>
      <c r="C270" s="23" t="s">
        <v>1886</v>
      </c>
      <c r="D270" s="13" t="s">
        <v>104</v>
      </c>
      <c r="E270" s="13" t="s">
        <v>1486</v>
      </c>
      <c r="F270" s="24" t="s">
        <v>239</v>
      </c>
      <c r="G270" s="25">
        <v>9</v>
      </c>
      <c r="H270" s="25">
        <v>176</v>
      </c>
    </row>
    <row r="271" spans="1:8">
      <c r="A271" s="23">
        <v>2018</v>
      </c>
      <c r="B271" s="23" t="s">
        <v>2367</v>
      </c>
      <c r="C271" s="23" t="s">
        <v>1886</v>
      </c>
      <c r="D271" s="13" t="s">
        <v>104</v>
      </c>
      <c r="E271" s="13" t="s">
        <v>1470</v>
      </c>
      <c r="F271" s="24" t="s">
        <v>239</v>
      </c>
      <c r="G271" s="25">
        <v>2</v>
      </c>
      <c r="H271" s="25">
        <v>100</v>
      </c>
    </row>
    <row r="272" spans="1:8">
      <c r="A272" s="23">
        <v>2018</v>
      </c>
      <c r="B272" s="23" t="s">
        <v>2367</v>
      </c>
      <c r="C272" s="23" t="s">
        <v>1886</v>
      </c>
      <c r="D272" s="13" t="s">
        <v>104</v>
      </c>
      <c r="E272" s="13" t="s">
        <v>1471</v>
      </c>
      <c r="F272" s="24" t="s">
        <v>239</v>
      </c>
      <c r="G272" s="25">
        <v>2</v>
      </c>
      <c r="H272" s="25">
        <v>172</v>
      </c>
    </row>
    <row r="273" spans="1:8">
      <c r="A273" s="23">
        <v>2018</v>
      </c>
      <c r="B273" s="23" t="s">
        <v>2367</v>
      </c>
      <c r="C273" s="23" t="s">
        <v>1886</v>
      </c>
      <c r="D273" s="13" t="s">
        <v>104</v>
      </c>
      <c r="E273" s="13" t="s">
        <v>1472</v>
      </c>
      <c r="F273" s="24" t="s">
        <v>239</v>
      </c>
      <c r="G273" s="25">
        <v>8</v>
      </c>
      <c r="H273" s="25">
        <v>146</v>
      </c>
    </row>
    <row r="274" spans="1:8">
      <c r="A274" s="23">
        <v>2018</v>
      </c>
      <c r="B274" s="23" t="s">
        <v>2367</v>
      </c>
      <c r="C274" s="23" t="s">
        <v>1886</v>
      </c>
      <c r="D274" s="13" t="s">
        <v>120</v>
      </c>
      <c r="E274" s="13" t="s">
        <v>1482</v>
      </c>
      <c r="F274" s="24" t="s">
        <v>239</v>
      </c>
      <c r="G274" s="25">
        <v>10</v>
      </c>
      <c r="H274" s="25">
        <v>76</v>
      </c>
    </row>
    <row r="275" spans="1:8">
      <c r="A275" s="23">
        <v>2018</v>
      </c>
      <c r="B275" s="23" t="s">
        <v>2367</v>
      </c>
      <c r="C275" s="23" t="s">
        <v>1886</v>
      </c>
      <c r="D275" s="13" t="s">
        <v>156</v>
      </c>
      <c r="E275" s="13" t="s">
        <v>1483</v>
      </c>
      <c r="F275" s="24" t="s">
        <v>239</v>
      </c>
      <c r="G275" s="25">
        <v>0</v>
      </c>
      <c r="H275" s="25">
        <v>27</v>
      </c>
    </row>
    <row r="276" spans="1:8">
      <c r="A276" s="23">
        <v>2018</v>
      </c>
      <c r="B276" s="23" t="s">
        <v>2367</v>
      </c>
      <c r="C276" s="23" t="s">
        <v>1886</v>
      </c>
      <c r="D276" s="13" t="s">
        <v>164</v>
      </c>
      <c r="E276" s="13" t="s">
        <v>584</v>
      </c>
      <c r="F276" s="24" t="s">
        <v>239</v>
      </c>
      <c r="G276" s="25">
        <v>3</v>
      </c>
      <c r="H276" s="25">
        <v>64</v>
      </c>
    </row>
    <row r="277" spans="1:8">
      <c r="A277" s="23">
        <v>2018</v>
      </c>
      <c r="B277" s="23" t="s">
        <v>2366</v>
      </c>
      <c r="C277" s="23" t="s">
        <v>514</v>
      </c>
      <c r="D277" s="13" t="s">
        <v>184</v>
      </c>
      <c r="E277" s="13" t="s">
        <v>1465</v>
      </c>
      <c r="F277" s="24" t="s">
        <v>239</v>
      </c>
      <c r="G277" s="25">
        <v>2</v>
      </c>
      <c r="H277" s="25">
        <v>13</v>
      </c>
    </row>
    <row r="278" spans="1:8">
      <c r="A278" s="23">
        <v>2018</v>
      </c>
      <c r="B278" s="23" t="s">
        <v>2366</v>
      </c>
      <c r="C278" s="23" t="s">
        <v>514</v>
      </c>
      <c r="D278" s="13" t="s">
        <v>184</v>
      </c>
      <c r="E278" s="13" t="s">
        <v>1482</v>
      </c>
      <c r="F278" s="24" t="s">
        <v>239</v>
      </c>
      <c r="G278" s="25">
        <v>14</v>
      </c>
      <c r="H278" s="25">
        <v>81</v>
      </c>
    </row>
    <row r="279" spans="1:8">
      <c r="A279" s="23">
        <v>2018</v>
      </c>
      <c r="B279" s="23" t="s">
        <v>2366</v>
      </c>
      <c r="C279" s="23" t="s">
        <v>514</v>
      </c>
      <c r="D279" s="13" t="s">
        <v>184</v>
      </c>
      <c r="E279" s="13" t="s">
        <v>1476</v>
      </c>
      <c r="F279" s="24" t="s">
        <v>239</v>
      </c>
      <c r="G279" s="25">
        <v>8</v>
      </c>
      <c r="H279" s="25">
        <v>36</v>
      </c>
    </row>
    <row r="280" spans="1:8">
      <c r="A280" s="23">
        <v>2018</v>
      </c>
      <c r="B280" s="23" t="s">
        <v>2366</v>
      </c>
      <c r="C280" s="23" t="s">
        <v>514</v>
      </c>
      <c r="D280" s="13" t="s">
        <v>23</v>
      </c>
      <c r="E280" s="13" t="s">
        <v>1453</v>
      </c>
      <c r="F280" s="24" t="s">
        <v>239</v>
      </c>
      <c r="G280" s="25">
        <v>14</v>
      </c>
      <c r="H280" s="25">
        <v>36</v>
      </c>
    </row>
    <row r="281" spans="1:8">
      <c r="A281" s="23">
        <v>2018</v>
      </c>
      <c r="B281" s="23" t="s">
        <v>2366</v>
      </c>
      <c r="C281" s="23" t="s">
        <v>514</v>
      </c>
      <c r="D281" s="13" t="s">
        <v>23</v>
      </c>
      <c r="E281" s="13" t="s">
        <v>1460</v>
      </c>
      <c r="F281" s="24" t="s">
        <v>239</v>
      </c>
      <c r="G281" s="25">
        <v>7</v>
      </c>
      <c r="H281" s="25">
        <v>58</v>
      </c>
    </row>
    <row r="282" spans="1:8">
      <c r="A282" s="23">
        <v>2018</v>
      </c>
      <c r="B282" s="23" t="s">
        <v>2366</v>
      </c>
      <c r="C282" s="23" t="s">
        <v>514</v>
      </c>
      <c r="D282" s="13" t="s">
        <v>23</v>
      </c>
      <c r="E282" s="13" t="s">
        <v>1464</v>
      </c>
      <c r="F282" s="24" t="s">
        <v>239</v>
      </c>
      <c r="G282" s="25">
        <v>2</v>
      </c>
      <c r="H282" s="25">
        <v>12</v>
      </c>
    </row>
    <row r="283" spans="1:8">
      <c r="A283" s="23">
        <v>2018</v>
      </c>
      <c r="B283" s="23" t="s">
        <v>2366</v>
      </c>
      <c r="C283" s="23" t="s">
        <v>514</v>
      </c>
      <c r="D283" s="13" t="s">
        <v>23</v>
      </c>
      <c r="E283" s="13" t="s">
        <v>1490</v>
      </c>
      <c r="F283" s="24" t="s">
        <v>239</v>
      </c>
      <c r="G283" s="25">
        <v>21</v>
      </c>
      <c r="H283" s="25">
        <v>36</v>
      </c>
    </row>
    <row r="284" spans="1:8">
      <c r="A284" s="23">
        <v>2018</v>
      </c>
      <c r="B284" s="23" t="s">
        <v>2366</v>
      </c>
      <c r="C284" s="23" t="s">
        <v>514</v>
      </c>
      <c r="D284" s="13" t="s">
        <v>185</v>
      </c>
      <c r="E284" s="13" t="s">
        <v>559</v>
      </c>
      <c r="F284" s="24" t="s">
        <v>239</v>
      </c>
      <c r="G284" s="25">
        <v>2</v>
      </c>
      <c r="H284" s="25">
        <v>37</v>
      </c>
    </row>
    <row r="285" spans="1:8">
      <c r="A285" s="23">
        <v>2018</v>
      </c>
      <c r="B285" s="23" t="s">
        <v>2366</v>
      </c>
      <c r="C285" s="23" t="s">
        <v>514</v>
      </c>
      <c r="D285" s="13" t="s">
        <v>185</v>
      </c>
      <c r="E285" s="13" t="s">
        <v>1455</v>
      </c>
      <c r="F285" s="24" t="s">
        <v>239</v>
      </c>
      <c r="G285" s="25">
        <v>5</v>
      </c>
      <c r="H285" s="25">
        <v>22</v>
      </c>
    </row>
    <row r="286" spans="1:8">
      <c r="A286" s="23">
        <v>2018</v>
      </c>
      <c r="B286" s="23" t="s">
        <v>2366</v>
      </c>
      <c r="C286" s="23" t="s">
        <v>514</v>
      </c>
      <c r="D286" s="13" t="s">
        <v>185</v>
      </c>
      <c r="E286" s="13" t="s">
        <v>1458</v>
      </c>
      <c r="F286" s="24" t="s">
        <v>239</v>
      </c>
      <c r="G286" s="25">
        <v>25</v>
      </c>
      <c r="H286" s="25">
        <v>140</v>
      </c>
    </row>
    <row r="287" spans="1:8">
      <c r="A287" s="23">
        <v>2018</v>
      </c>
      <c r="B287" s="23" t="s">
        <v>2366</v>
      </c>
      <c r="C287" s="23" t="s">
        <v>514</v>
      </c>
      <c r="D287" s="13" t="s">
        <v>185</v>
      </c>
      <c r="E287" s="13" t="s">
        <v>1485</v>
      </c>
      <c r="F287" s="24" t="s">
        <v>239</v>
      </c>
      <c r="G287" s="25">
        <v>9</v>
      </c>
      <c r="H287" s="25">
        <v>65</v>
      </c>
    </row>
    <row r="288" spans="1:8">
      <c r="A288" s="23">
        <v>2018</v>
      </c>
      <c r="B288" s="23" t="s">
        <v>2366</v>
      </c>
      <c r="C288" s="23" t="s">
        <v>514</v>
      </c>
      <c r="D288" s="13" t="s">
        <v>185</v>
      </c>
      <c r="E288" s="13" t="s">
        <v>1461</v>
      </c>
      <c r="F288" s="24" t="s">
        <v>239</v>
      </c>
      <c r="G288" s="25">
        <v>5</v>
      </c>
      <c r="H288" s="25">
        <v>26</v>
      </c>
    </row>
    <row r="289" spans="1:8">
      <c r="A289" s="23">
        <v>2018</v>
      </c>
      <c r="B289" s="23" t="s">
        <v>2366</v>
      </c>
      <c r="C289" s="23" t="s">
        <v>514</v>
      </c>
      <c r="D289" s="13" t="s">
        <v>185</v>
      </c>
      <c r="E289" s="13" t="s">
        <v>1488</v>
      </c>
      <c r="F289" s="24" t="s">
        <v>239</v>
      </c>
      <c r="G289" s="25">
        <v>3</v>
      </c>
      <c r="H289" s="25">
        <v>17</v>
      </c>
    </row>
    <row r="290" spans="1:8">
      <c r="A290" s="23">
        <v>2018</v>
      </c>
      <c r="B290" s="23" t="s">
        <v>2366</v>
      </c>
      <c r="C290" s="23" t="s">
        <v>514</v>
      </c>
      <c r="D290" s="13" t="s">
        <v>185</v>
      </c>
      <c r="E290" s="13" t="s">
        <v>1468</v>
      </c>
      <c r="F290" s="24" t="s">
        <v>239</v>
      </c>
      <c r="G290" s="25">
        <v>0</v>
      </c>
      <c r="H290" s="25">
        <v>6</v>
      </c>
    </row>
    <row r="291" spans="1:8">
      <c r="A291" s="23">
        <v>2018</v>
      </c>
      <c r="B291" s="23" t="s">
        <v>2366</v>
      </c>
      <c r="C291" s="23" t="s">
        <v>514</v>
      </c>
      <c r="D291" s="13" t="s">
        <v>185</v>
      </c>
      <c r="E291" s="13" t="s">
        <v>584</v>
      </c>
      <c r="F291" s="24" t="s">
        <v>239</v>
      </c>
      <c r="G291" s="25">
        <v>0</v>
      </c>
      <c r="H291" s="25">
        <v>4</v>
      </c>
    </row>
    <row r="292" spans="1:8">
      <c r="A292" s="23">
        <v>2018</v>
      </c>
      <c r="B292" s="23" t="s">
        <v>2366</v>
      </c>
      <c r="C292" s="23" t="s">
        <v>514</v>
      </c>
      <c r="D292" s="13" t="s">
        <v>3925</v>
      </c>
      <c r="E292" s="13" t="s">
        <v>1457</v>
      </c>
      <c r="F292" s="24" t="s">
        <v>239</v>
      </c>
      <c r="G292" s="25">
        <v>2</v>
      </c>
      <c r="H292" s="25">
        <v>12</v>
      </c>
    </row>
    <row r="293" spans="1:8">
      <c r="A293" s="23">
        <v>2018</v>
      </c>
      <c r="B293" s="23" t="s">
        <v>2366</v>
      </c>
      <c r="C293" s="23" t="s">
        <v>514</v>
      </c>
      <c r="D293" s="13" t="s">
        <v>3925</v>
      </c>
      <c r="E293" s="13" t="s">
        <v>1486</v>
      </c>
      <c r="F293" s="24" t="s">
        <v>239</v>
      </c>
      <c r="G293" s="25">
        <v>8</v>
      </c>
      <c r="H293" s="25">
        <v>30</v>
      </c>
    </row>
    <row r="294" spans="1:8">
      <c r="A294" s="23">
        <v>2018</v>
      </c>
      <c r="B294" s="23" t="s">
        <v>2366</v>
      </c>
      <c r="C294" s="23" t="s">
        <v>514</v>
      </c>
      <c r="D294" s="13" t="s">
        <v>3925</v>
      </c>
      <c r="E294" s="13" t="s">
        <v>1489</v>
      </c>
      <c r="F294" s="24" t="s">
        <v>239</v>
      </c>
      <c r="G294" s="25">
        <v>10</v>
      </c>
      <c r="H294" s="25">
        <v>10</v>
      </c>
    </row>
    <row r="295" spans="1:8">
      <c r="A295" s="23">
        <v>2018</v>
      </c>
      <c r="B295" s="23" t="s">
        <v>2366</v>
      </c>
      <c r="C295" s="23" t="s">
        <v>514</v>
      </c>
      <c r="D295" s="13" t="s">
        <v>3925</v>
      </c>
      <c r="E295" s="13" t="s">
        <v>1471</v>
      </c>
      <c r="F295" s="24" t="s">
        <v>239</v>
      </c>
      <c r="G295" s="25">
        <v>10</v>
      </c>
      <c r="H295" s="25">
        <v>4</v>
      </c>
    </row>
    <row r="296" spans="1:8">
      <c r="A296" s="23">
        <v>2018</v>
      </c>
      <c r="B296" s="23" t="s">
        <v>2366</v>
      </c>
      <c r="C296" s="23" t="s">
        <v>514</v>
      </c>
      <c r="D296" s="13" t="s">
        <v>3925</v>
      </c>
      <c r="E296" s="13" t="s">
        <v>1472</v>
      </c>
      <c r="F296" s="24" t="s">
        <v>239</v>
      </c>
      <c r="G296" s="25">
        <v>52</v>
      </c>
      <c r="H296" s="25">
        <v>180</v>
      </c>
    </row>
    <row r="297" spans="1:8">
      <c r="A297" s="23">
        <v>2018</v>
      </c>
      <c r="B297" s="23" t="s">
        <v>2366</v>
      </c>
      <c r="C297" s="23" t="s">
        <v>514</v>
      </c>
      <c r="D297" s="13" t="s">
        <v>3925</v>
      </c>
      <c r="E297" s="13" t="s">
        <v>1487</v>
      </c>
      <c r="F297" s="24" t="s">
        <v>239</v>
      </c>
      <c r="G297" s="25">
        <v>15</v>
      </c>
      <c r="H297" s="25">
        <v>102</v>
      </c>
    </row>
    <row r="298" spans="1:8">
      <c r="A298" s="23">
        <v>2018</v>
      </c>
      <c r="B298" s="23" t="s">
        <v>2367</v>
      </c>
      <c r="C298" s="23" t="s">
        <v>514</v>
      </c>
      <c r="D298" s="13" t="s">
        <v>184</v>
      </c>
      <c r="E298" s="13" t="s">
        <v>1465</v>
      </c>
      <c r="F298" s="24" t="s">
        <v>239</v>
      </c>
      <c r="G298" s="25">
        <v>0</v>
      </c>
      <c r="H298" s="25">
        <v>12</v>
      </c>
    </row>
    <row r="299" spans="1:8">
      <c r="A299" s="23">
        <v>2018</v>
      </c>
      <c r="B299" s="23" t="s">
        <v>2367</v>
      </c>
      <c r="C299" s="23" t="s">
        <v>514</v>
      </c>
      <c r="D299" s="13" t="s">
        <v>184</v>
      </c>
      <c r="E299" s="13" t="s">
        <v>1482</v>
      </c>
      <c r="F299" s="24" t="s">
        <v>239</v>
      </c>
      <c r="G299" s="25">
        <v>3</v>
      </c>
      <c r="H299" s="25">
        <v>92</v>
      </c>
    </row>
    <row r="300" spans="1:8">
      <c r="A300" s="23">
        <v>2018</v>
      </c>
      <c r="B300" s="23" t="s">
        <v>2367</v>
      </c>
      <c r="C300" s="23" t="s">
        <v>514</v>
      </c>
      <c r="D300" s="13" t="s">
        <v>184</v>
      </c>
      <c r="E300" s="13" t="s">
        <v>1476</v>
      </c>
      <c r="F300" s="24" t="s">
        <v>239</v>
      </c>
      <c r="G300" s="25">
        <v>1</v>
      </c>
      <c r="H300" s="25">
        <v>41</v>
      </c>
    </row>
    <row r="301" spans="1:8">
      <c r="A301" s="23">
        <v>2018</v>
      </c>
      <c r="B301" s="23" t="s">
        <v>2367</v>
      </c>
      <c r="C301" s="23" t="s">
        <v>514</v>
      </c>
      <c r="D301" s="13" t="s">
        <v>23</v>
      </c>
      <c r="E301" s="13" t="s">
        <v>1453</v>
      </c>
      <c r="F301" s="24" t="s">
        <v>239</v>
      </c>
      <c r="G301" s="25">
        <v>1</v>
      </c>
      <c r="H301" s="25">
        <v>45</v>
      </c>
    </row>
    <row r="302" spans="1:8">
      <c r="A302" s="23">
        <v>2018</v>
      </c>
      <c r="B302" s="23" t="s">
        <v>2367</v>
      </c>
      <c r="C302" s="23" t="s">
        <v>514</v>
      </c>
      <c r="D302" s="13" t="s">
        <v>23</v>
      </c>
      <c r="E302" s="13" t="s">
        <v>1460</v>
      </c>
      <c r="F302" s="24" t="s">
        <v>239</v>
      </c>
      <c r="G302" s="25">
        <v>1</v>
      </c>
      <c r="H302" s="25">
        <v>61</v>
      </c>
    </row>
    <row r="303" spans="1:8">
      <c r="A303" s="23">
        <v>2018</v>
      </c>
      <c r="B303" s="23" t="s">
        <v>2367</v>
      </c>
      <c r="C303" s="23" t="s">
        <v>514</v>
      </c>
      <c r="D303" s="13" t="s">
        <v>23</v>
      </c>
      <c r="E303" s="13" t="s">
        <v>1464</v>
      </c>
      <c r="F303" s="24" t="s">
        <v>239</v>
      </c>
      <c r="G303" s="25">
        <v>0</v>
      </c>
      <c r="H303" s="25">
        <v>13</v>
      </c>
    </row>
    <row r="304" spans="1:8">
      <c r="A304" s="23">
        <v>2018</v>
      </c>
      <c r="B304" s="23" t="s">
        <v>2367</v>
      </c>
      <c r="C304" s="23" t="s">
        <v>514</v>
      </c>
      <c r="D304" s="13" t="s">
        <v>23</v>
      </c>
      <c r="E304" s="13" t="s">
        <v>1490</v>
      </c>
      <c r="F304" s="24" t="s">
        <v>239</v>
      </c>
      <c r="G304" s="25">
        <v>1</v>
      </c>
      <c r="H304" s="25">
        <v>48</v>
      </c>
    </row>
    <row r="305" spans="1:8">
      <c r="A305" s="23">
        <v>2018</v>
      </c>
      <c r="B305" s="23" t="s">
        <v>2367</v>
      </c>
      <c r="C305" s="23" t="s">
        <v>514</v>
      </c>
      <c r="D305" s="13" t="s">
        <v>185</v>
      </c>
      <c r="E305" s="13" t="s">
        <v>559</v>
      </c>
      <c r="F305" s="24" t="s">
        <v>239</v>
      </c>
      <c r="G305" s="25">
        <v>1</v>
      </c>
      <c r="H305" s="25">
        <v>38</v>
      </c>
    </row>
    <row r="306" spans="1:8">
      <c r="A306" s="23">
        <v>2018</v>
      </c>
      <c r="B306" s="23" t="s">
        <v>2367</v>
      </c>
      <c r="C306" s="23" t="s">
        <v>514</v>
      </c>
      <c r="D306" s="13" t="s">
        <v>185</v>
      </c>
      <c r="E306" s="13" t="s">
        <v>1455</v>
      </c>
      <c r="F306" s="24" t="s">
        <v>239</v>
      </c>
      <c r="G306" s="25">
        <v>1</v>
      </c>
      <c r="H306" s="25">
        <v>25</v>
      </c>
    </row>
    <row r="307" spans="1:8">
      <c r="A307" s="23">
        <v>2018</v>
      </c>
      <c r="B307" s="23" t="s">
        <v>2367</v>
      </c>
      <c r="C307" s="23" t="s">
        <v>514</v>
      </c>
      <c r="D307" s="13" t="s">
        <v>185</v>
      </c>
      <c r="E307" s="13" t="s">
        <v>1458</v>
      </c>
      <c r="F307" s="24" t="s">
        <v>239</v>
      </c>
      <c r="G307" s="25">
        <v>5</v>
      </c>
      <c r="H307" s="25">
        <v>158</v>
      </c>
    </row>
    <row r="308" spans="1:8">
      <c r="A308" s="23">
        <v>2018</v>
      </c>
      <c r="B308" s="23" t="s">
        <v>2367</v>
      </c>
      <c r="C308" s="23" t="s">
        <v>514</v>
      </c>
      <c r="D308" s="13" t="s">
        <v>185</v>
      </c>
      <c r="E308" s="13" t="s">
        <v>1485</v>
      </c>
      <c r="F308" s="24" t="s">
        <v>239</v>
      </c>
      <c r="G308" s="25">
        <v>4</v>
      </c>
      <c r="H308" s="25">
        <v>76</v>
      </c>
    </row>
    <row r="309" spans="1:8">
      <c r="A309" s="23">
        <v>2018</v>
      </c>
      <c r="B309" s="23" t="s">
        <v>2367</v>
      </c>
      <c r="C309" s="23" t="s">
        <v>514</v>
      </c>
      <c r="D309" s="13" t="s">
        <v>185</v>
      </c>
      <c r="E309" s="13" t="s">
        <v>1461</v>
      </c>
      <c r="F309" s="24" t="s">
        <v>239</v>
      </c>
      <c r="G309" s="25">
        <v>1</v>
      </c>
      <c r="H309" s="25">
        <v>31</v>
      </c>
    </row>
    <row r="310" spans="1:8">
      <c r="A310" s="23">
        <v>2018</v>
      </c>
      <c r="B310" s="23" t="s">
        <v>2367</v>
      </c>
      <c r="C310" s="23" t="s">
        <v>514</v>
      </c>
      <c r="D310" s="13" t="s">
        <v>185</v>
      </c>
      <c r="E310" s="13" t="s">
        <v>1488</v>
      </c>
      <c r="F310" s="24" t="s">
        <v>239</v>
      </c>
      <c r="G310" s="25">
        <v>1</v>
      </c>
      <c r="H310" s="25">
        <v>19</v>
      </c>
    </row>
    <row r="311" spans="1:8">
      <c r="A311" s="23">
        <v>2018</v>
      </c>
      <c r="B311" s="23" t="s">
        <v>2367</v>
      </c>
      <c r="C311" s="23" t="s">
        <v>514</v>
      </c>
      <c r="D311" s="13" t="s">
        <v>185</v>
      </c>
      <c r="E311" s="13" t="s">
        <v>1468</v>
      </c>
      <c r="F311" s="24" t="s">
        <v>239</v>
      </c>
      <c r="G311" s="25">
        <v>0</v>
      </c>
      <c r="H311" s="25">
        <v>7</v>
      </c>
    </row>
    <row r="312" spans="1:8">
      <c r="A312" s="23">
        <v>2018</v>
      </c>
      <c r="B312" s="23" t="s">
        <v>2367</v>
      </c>
      <c r="C312" s="23" t="s">
        <v>514</v>
      </c>
      <c r="D312" s="13" t="s">
        <v>185</v>
      </c>
      <c r="E312" s="13" t="s">
        <v>584</v>
      </c>
      <c r="F312" s="24" t="s">
        <v>239</v>
      </c>
      <c r="G312" s="25">
        <v>0</v>
      </c>
      <c r="H312" s="25">
        <v>2</v>
      </c>
    </row>
    <row r="313" spans="1:8">
      <c r="A313" s="23">
        <v>2018</v>
      </c>
      <c r="B313" s="23" t="s">
        <v>2367</v>
      </c>
      <c r="C313" s="23" t="s">
        <v>514</v>
      </c>
      <c r="D313" s="13" t="s">
        <v>3925</v>
      </c>
      <c r="E313" s="13" t="s">
        <v>1457</v>
      </c>
      <c r="F313" s="24" t="s">
        <v>239</v>
      </c>
      <c r="G313" s="25">
        <v>1</v>
      </c>
      <c r="H313" s="25">
        <v>13</v>
      </c>
    </row>
    <row r="314" spans="1:8">
      <c r="A314" s="23">
        <v>2018</v>
      </c>
      <c r="B314" s="23" t="s">
        <v>2367</v>
      </c>
      <c r="C314" s="23" t="s">
        <v>514</v>
      </c>
      <c r="D314" s="13" t="s">
        <v>3925</v>
      </c>
      <c r="E314" s="13" t="s">
        <v>1486</v>
      </c>
      <c r="F314" s="24" t="s">
        <v>239</v>
      </c>
      <c r="G314" s="25">
        <v>6</v>
      </c>
      <c r="H314" s="25">
        <v>34</v>
      </c>
    </row>
    <row r="315" spans="1:8">
      <c r="A315" s="23">
        <v>2018</v>
      </c>
      <c r="B315" s="23" t="s">
        <v>2367</v>
      </c>
      <c r="C315" s="23" t="s">
        <v>514</v>
      </c>
      <c r="D315" s="13" t="s">
        <v>3925</v>
      </c>
      <c r="E315" s="13" t="s">
        <v>1489</v>
      </c>
      <c r="F315" s="24" t="s">
        <v>239</v>
      </c>
      <c r="G315" s="25">
        <v>8</v>
      </c>
      <c r="H315" s="25">
        <v>17</v>
      </c>
    </row>
    <row r="316" spans="1:8">
      <c r="A316" s="23">
        <v>2018</v>
      </c>
      <c r="B316" s="23" t="s">
        <v>2367</v>
      </c>
      <c r="C316" s="23" t="s">
        <v>514</v>
      </c>
      <c r="D316" s="13" t="s">
        <v>3925</v>
      </c>
      <c r="E316" s="13" t="s">
        <v>1471</v>
      </c>
      <c r="F316" s="24" t="s">
        <v>239</v>
      </c>
      <c r="G316" s="25">
        <v>11</v>
      </c>
      <c r="H316" s="25">
        <v>13</v>
      </c>
    </row>
    <row r="317" spans="1:8">
      <c r="A317" s="23">
        <v>2018</v>
      </c>
      <c r="B317" s="23" t="s">
        <v>2367</v>
      </c>
      <c r="C317" s="23" t="s">
        <v>514</v>
      </c>
      <c r="D317" s="13" t="s">
        <v>3925</v>
      </c>
      <c r="E317" s="13" t="s">
        <v>1472</v>
      </c>
      <c r="F317" s="24" t="s">
        <v>239</v>
      </c>
      <c r="G317" s="25">
        <v>6</v>
      </c>
      <c r="H317" s="25">
        <v>219</v>
      </c>
    </row>
    <row r="318" spans="1:8">
      <c r="A318" s="23">
        <v>2018</v>
      </c>
      <c r="B318" s="23" t="s">
        <v>2367</v>
      </c>
      <c r="C318" s="23" t="s">
        <v>514</v>
      </c>
      <c r="D318" s="13" t="s">
        <v>3925</v>
      </c>
      <c r="E318" s="13" t="s">
        <v>1487</v>
      </c>
      <c r="F318" s="24" t="s">
        <v>239</v>
      </c>
      <c r="G318" s="25">
        <v>2</v>
      </c>
      <c r="H318" s="25">
        <v>109</v>
      </c>
    </row>
    <row r="319" spans="1:8">
      <c r="A319" s="23">
        <v>2019</v>
      </c>
      <c r="B319" s="23" t="s">
        <v>2366</v>
      </c>
      <c r="C319" s="23" t="s">
        <v>1886</v>
      </c>
      <c r="D319" s="13" t="s">
        <v>5</v>
      </c>
      <c r="E319" s="13" t="s">
        <v>559</v>
      </c>
      <c r="F319" s="24" t="s">
        <v>3972</v>
      </c>
      <c r="G319" s="25">
        <v>1</v>
      </c>
      <c r="H319" s="25">
        <v>1</v>
      </c>
    </row>
    <row r="320" spans="1:8">
      <c r="A320" s="23">
        <v>2019</v>
      </c>
      <c r="B320" s="23" t="s">
        <v>2366</v>
      </c>
      <c r="C320" s="23" t="s">
        <v>1886</v>
      </c>
      <c r="D320" s="13" t="s">
        <v>5</v>
      </c>
      <c r="E320" s="13" t="s">
        <v>559</v>
      </c>
      <c r="F320" s="24" t="s">
        <v>239</v>
      </c>
      <c r="G320" s="25">
        <v>1</v>
      </c>
      <c r="H320" s="25">
        <v>58</v>
      </c>
    </row>
    <row r="321" spans="1:8">
      <c r="A321" s="23">
        <v>2019</v>
      </c>
      <c r="B321" s="23" t="s">
        <v>2366</v>
      </c>
      <c r="C321" s="23" t="s">
        <v>1886</v>
      </c>
      <c r="D321" s="13" t="s">
        <v>5</v>
      </c>
      <c r="E321" s="13" t="s">
        <v>1462</v>
      </c>
      <c r="F321" s="24" t="s">
        <v>239</v>
      </c>
      <c r="G321" s="25">
        <v>0</v>
      </c>
      <c r="H321" s="25">
        <v>30</v>
      </c>
    </row>
    <row r="322" spans="1:8">
      <c r="A322" s="23">
        <v>2019</v>
      </c>
      <c r="B322" s="23" t="s">
        <v>2366</v>
      </c>
      <c r="C322" s="23" t="s">
        <v>1886</v>
      </c>
      <c r="D322" s="13" t="s">
        <v>10</v>
      </c>
      <c r="E322" s="13" t="s">
        <v>1454</v>
      </c>
      <c r="F322" s="24" t="s">
        <v>239</v>
      </c>
      <c r="G322" s="25">
        <v>0</v>
      </c>
      <c r="H322" s="25">
        <v>19</v>
      </c>
    </row>
    <row r="323" spans="1:8">
      <c r="A323" s="23">
        <v>2019</v>
      </c>
      <c r="B323" s="23" t="s">
        <v>2366</v>
      </c>
      <c r="C323" s="23" t="s">
        <v>1886</v>
      </c>
      <c r="D323" s="13" t="s">
        <v>10</v>
      </c>
      <c r="E323" s="13" t="s">
        <v>1455</v>
      </c>
      <c r="F323" s="24" t="s">
        <v>239</v>
      </c>
      <c r="G323" s="25">
        <v>0</v>
      </c>
      <c r="H323" s="25">
        <v>22</v>
      </c>
    </row>
    <row r="324" spans="1:8">
      <c r="A324" s="23">
        <v>2019</v>
      </c>
      <c r="B324" s="23" t="s">
        <v>2366</v>
      </c>
      <c r="C324" s="23" t="s">
        <v>1886</v>
      </c>
      <c r="D324" s="13" t="s">
        <v>10</v>
      </c>
      <c r="E324" s="13" t="s">
        <v>1467</v>
      </c>
      <c r="F324" s="24" t="s">
        <v>3972</v>
      </c>
      <c r="G324" s="25">
        <v>1</v>
      </c>
      <c r="H324" s="25">
        <v>1</v>
      </c>
    </row>
    <row r="325" spans="1:8">
      <c r="A325" s="23">
        <v>2019</v>
      </c>
      <c r="B325" s="23" t="s">
        <v>2366</v>
      </c>
      <c r="C325" s="23" t="s">
        <v>1886</v>
      </c>
      <c r="D325" s="13" t="s">
        <v>10</v>
      </c>
      <c r="E325" s="13" t="s">
        <v>1467</v>
      </c>
      <c r="F325" s="24" t="s">
        <v>239</v>
      </c>
      <c r="G325" s="25">
        <v>0</v>
      </c>
      <c r="H325" s="25">
        <v>17</v>
      </c>
    </row>
    <row r="326" spans="1:8">
      <c r="A326" s="23">
        <v>2019</v>
      </c>
      <c r="B326" s="23" t="s">
        <v>2366</v>
      </c>
      <c r="C326" s="23" t="s">
        <v>1886</v>
      </c>
      <c r="D326" s="13" t="s">
        <v>14</v>
      </c>
      <c r="E326" s="13" t="s">
        <v>1456</v>
      </c>
      <c r="F326" s="24" t="s">
        <v>3972</v>
      </c>
      <c r="G326" s="25">
        <v>1</v>
      </c>
      <c r="H326" s="25">
        <v>1</v>
      </c>
    </row>
    <row r="327" spans="1:8">
      <c r="A327" s="23">
        <v>2019</v>
      </c>
      <c r="B327" s="23" t="s">
        <v>2366</v>
      </c>
      <c r="C327" s="23" t="s">
        <v>1886</v>
      </c>
      <c r="D327" s="13" t="s">
        <v>14</v>
      </c>
      <c r="E327" s="13" t="s">
        <v>1456</v>
      </c>
      <c r="F327" s="24" t="s">
        <v>239</v>
      </c>
      <c r="G327" s="25">
        <v>1</v>
      </c>
      <c r="H327" s="25">
        <v>32</v>
      </c>
    </row>
    <row r="328" spans="1:8">
      <c r="A328" s="23">
        <v>2019</v>
      </c>
      <c r="B328" s="23" t="s">
        <v>2366</v>
      </c>
      <c r="C328" s="23" t="s">
        <v>1886</v>
      </c>
      <c r="D328" s="13" t="s">
        <v>14</v>
      </c>
      <c r="E328" s="13" t="s">
        <v>1457</v>
      </c>
      <c r="F328" s="24" t="s">
        <v>239</v>
      </c>
      <c r="G328" s="25">
        <v>0</v>
      </c>
      <c r="H328" s="25">
        <v>37</v>
      </c>
    </row>
    <row r="329" spans="1:8">
      <c r="A329" s="23">
        <v>2019</v>
      </c>
      <c r="B329" s="23" t="s">
        <v>2366</v>
      </c>
      <c r="C329" s="23" t="s">
        <v>1886</v>
      </c>
      <c r="D329" s="13" t="s">
        <v>14</v>
      </c>
      <c r="E329" s="13" t="s">
        <v>1474</v>
      </c>
      <c r="F329" s="24" t="s">
        <v>3972</v>
      </c>
      <c r="G329" s="25">
        <v>1</v>
      </c>
      <c r="H329" s="25">
        <v>1</v>
      </c>
    </row>
    <row r="330" spans="1:8">
      <c r="A330" s="23">
        <v>2019</v>
      </c>
      <c r="B330" s="23" t="s">
        <v>2366</v>
      </c>
      <c r="C330" s="23" t="s">
        <v>1886</v>
      </c>
      <c r="D330" s="13" t="s">
        <v>14</v>
      </c>
      <c r="E330" s="13" t="s">
        <v>1474</v>
      </c>
      <c r="F330" s="24" t="s">
        <v>239</v>
      </c>
      <c r="G330" s="25">
        <v>0</v>
      </c>
      <c r="H330" s="25">
        <v>8</v>
      </c>
    </row>
    <row r="331" spans="1:8">
      <c r="A331" s="23">
        <v>2019</v>
      </c>
      <c r="B331" s="23" t="s">
        <v>2366</v>
      </c>
      <c r="C331" s="23" t="s">
        <v>1886</v>
      </c>
      <c r="D331" s="13" t="s">
        <v>14</v>
      </c>
      <c r="E331" s="13" t="s">
        <v>1475</v>
      </c>
      <c r="F331" s="24" t="s">
        <v>239</v>
      </c>
      <c r="G331" s="25">
        <v>0</v>
      </c>
      <c r="H331" s="25">
        <v>23</v>
      </c>
    </row>
    <row r="332" spans="1:8">
      <c r="A332" s="23">
        <v>2019</v>
      </c>
      <c r="B332" s="23" t="s">
        <v>2366</v>
      </c>
      <c r="C332" s="23" t="s">
        <v>1886</v>
      </c>
      <c r="D332" s="13" t="s">
        <v>14</v>
      </c>
      <c r="E332" s="13" t="s">
        <v>1476</v>
      </c>
      <c r="F332" s="24" t="s">
        <v>3972</v>
      </c>
      <c r="G332" s="25">
        <v>1</v>
      </c>
      <c r="H332" s="25">
        <v>1</v>
      </c>
    </row>
    <row r="333" spans="1:8">
      <c r="A333" s="23">
        <v>2019</v>
      </c>
      <c r="B333" s="23" t="s">
        <v>2366</v>
      </c>
      <c r="C333" s="23" t="s">
        <v>1886</v>
      </c>
      <c r="D333" s="13" t="s">
        <v>14</v>
      </c>
      <c r="E333" s="13" t="s">
        <v>1476</v>
      </c>
      <c r="F333" s="24" t="s">
        <v>239</v>
      </c>
      <c r="G333" s="25">
        <v>0</v>
      </c>
      <c r="H333" s="25">
        <v>9</v>
      </c>
    </row>
    <row r="334" spans="1:8">
      <c r="A334" s="23">
        <v>2019</v>
      </c>
      <c r="B334" s="23" t="s">
        <v>2366</v>
      </c>
      <c r="C334" s="23" t="s">
        <v>1886</v>
      </c>
      <c r="D334" s="13" t="s">
        <v>23</v>
      </c>
      <c r="E334" s="13" t="s">
        <v>1453</v>
      </c>
      <c r="F334" s="24" t="s">
        <v>3972</v>
      </c>
      <c r="G334" s="25">
        <v>1</v>
      </c>
      <c r="H334" s="25">
        <v>1</v>
      </c>
    </row>
    <row r="335" spans="1:8">
      <c r="A335" s="23">
        <v>2019</v>
      </c>
      <c r="B335" s="23" t="s">
        <v>2366</v>
      </c>
      <c r="C335" s="23" t="s">
        <v>1886</v>
      </c>
      <c r="D335" s="13" t="s">
        <v>23</v>
      </c>
      <c r="E335" s="13" t="s">
        <v>1453</v>
      </c>
      <c r="F335" s="24" t="s">
        <v>239</v>
      </c>
      <c r="G335" s="25">
        <v>2</v>
      </c>
      <c r="H335" s="25">
        <v>51</v>
      </c>
    </row>
    <row r="336" spans="1:8">
      <c r="A336" s="23">
        <v>2019</v>
      </c>
      <c r="B336" s="23" t="s">
        <v>2366</v>
      </c>
      <c r="C336" s="23" t="s">
        <v>1886</v>
      </c>
      <c r="D336" s="13" t="s">
        <v>23</v>
      </c>
      <c r="E336" s="13" t="s">
        <v>1460</v>
      </c>
      <c r="F336" s="24" t="s">
        <v>3972</v>
      </c>
      <c r="G336" s="25">
        <v>1</v>
      </c>
      <c r="H336" s="25">
        <v>1</v>
      </c>
    </row>
    <row r="337" spans="1:8">
      <c r="A337" s="23">
        <v>2019</v>
      </c>
      <c r="B337" s="23" t="s">
        <v>2366</v>
      </c>
      <c r="C337" s="23" t="s">
        <v>1886</v>
      </c>
      <c r="D337" s="13" t="s">
        <v>23</v>
      </c>
      <c r="E337" s="13" t="s">
        <v>1460</v>
      </c>
      <c r="F337" s="24" t="s">
        <v>239</v>
      </c>
      <c r="G337" s="25">
        <v>1</v>
      </c>
      <c r="H337" s="25">
        <v>48</v>
      </c>
    </row>
    <row r="338" spans="1:8">
      <c r="A338" s="23">
        <v>2019</v>
      </c>
      <c r="B338" s="23" t="s">
        <v>2366</v>
      </c>
      <c r="C338" s="23" t="s">
        <v>1886</v>
      </c>
      <c r="D338" s="13" t="s">
        <v>23</v>
      </c>
      <c r="E338" s="13" t="s">
        <v>1464</v>
      </c>
      <c r="F338" s="24" t="s">
        <v>3972</v>
      </c>
      <c r="G338" s="25">
        <v>4</v>
      </c>
      <c r="H338" s="25">
        <v>4</v>
      </c>
    </row>
    <row r="339" spans="1:8">
      <c r="A339" s="23">
        <v>2019</v>
      </c>
      <c r="B339" s="23" t="s">
        <v>2366</v>
      </c>
      <c r="C339" s="23" t="s">
        <v>1886</v>
      </c>
      <c r="D339" s="13" t="s">
        <v>23</v>
      </c>
      <c r="E339" s="13" t="s">
        <v>1464</v>
      </c>
      <c r="F339" s="24" t="s">
        <v>239</v>
      </c>
      <c r="G339" s="25">
        <v>0</v>
      </c>
      <c r="H339" s="25">
        <v>88</v>
      </c>
    </row>
    <row r="340" spans="1:8">
      <c r="A340" s="23">
        <v>2019</v>
      </c>
      <c r="B340" s="23" t="s">
        <v>2366</v>
      </c>
      <c r="C340" s="23" t="s">
        <v>1886</v>
      </c>
      <c r="D340" s="13" t="s">
        <v>41</v>
      </c>
      <c r="E340" s="13" t="s">
        <v>1461</v>
      </c>
      <c r="F340" s="24" t="s">
        <v>3972</v>
      </c>
      <c r="G340" s="25">
        <v>2</v>
      </c>
      <c r="H340" s="25">
        <v>2</v>
      </c>
    </row>
    <row r="341" spans="1:8">
      <c r="A341" s="23">
        <v>2019</v>
      </c>
      <c r="B341" s="23" t="s">
        <v>2366</v>
      </c>
      <c r="C341" s="23" t="s">
        <v>1886</v>
      </c>
      <c r="D341" s="13" t="s">
        <v>41</v>
      </c>
      <c r="E341" s="13" t="s">
        <v>1461</v>
      </c>
      <c r="F341" s="24" t="s">
        <v>239</v>
      </c>
      <c r="G341" s="25">
        <v>0</v>
      </c>
      <c r="H341" s="25">
        <v>51</v>
      </c>
    </row>
    <row r="342" spans="1:8">
      <c r="A342" s="23">
        <v>2019</v>
      </c>
      <c r="B342" s="23" t="s">
        <v>2366</v>
      </c>
      <c r="C342" s="23" t="s">
        <v>1886</v>
      </c>
      <c r="D342" s="13" t="s">
        <v>60</v>
      </c>
      <c r="E342" s="13" t="s">
        <v>1458</v>
      </c>
      <c r="F342" s="24" t="s">
        <v>3972</v>
      </c>
      <c r="G342" s="25">
        <v>3</v>
      </c>
      <c r="H342" s="25">
        <v>3</v>
      </c>
    </row>
    <row r="343" spans="1:8">
      <c r="A343" s="23">
        <v>2019</v>
      </c>
      <c r="B343" s="23" t="s">
        <v>2366</v>
      </c>
      <c r="C343" s="23" t="s">
        <v>1886</v>
      </c>
      <c r="D343" s="13" t="s">
        <v>60</v>
      </c>
      <c r="E343" s="13" t="s">
        <v>1458</v>
      </c>
      <c r="F343" s="24" t="s">
        <v>239</v>
      </c>
      <c r="G343" s="25">
        <v>0</v>
      </c>
      <c r="H343" s="25">
        <v>43</v>
      </c>
    </row>
    <row r="344" spans="1:8">
      <c r="A344" s="23">
        <v>2019</v>
      </c>
      <c r="B344" s="23" t="s">
        <v>2366</v>
      </c>
      <c r="C344" s="23" t="s">
        <v>1886</v>
      </c>
      <c r="D344" s="13" t="s">
        <v>60</v>
      </c>
      <c r="E344" s="13" t="s">
        <v>1477</v>
      </c>
      <c r="F344" s="24" t="s">
        <v>3972</v>
      </c>
      <c r="G344" s="25">
        <v>6</v>
      </c>
      <c r="H344" s="25">
        <v>6</v>
      </c>
    </row>
    <row r="345" spans="1:8">
      <c r="A345" s="23">
        <v>2019</v>
      </c>
      <c r="B345" s="23" t="s">
        <v>2366</v>
      </c>
      <c r="C345" s="23" t="s">
        <v>1886</v>
      </c>
      <c r="D345" s="13" t="s">
        <v>60</v>
      </c>
      <c r="E345" s="13" t="s">
        <v>1477</v>
      </c>
      <c r="F345" s="24" t="s">
        <v>239</v>
      </c>
      <c r="G345" s="25">
        <v>0</v>
      </c>
      <c r="H345" s="25">
        <v>45</v>
      </c>
    </row>
    <row r="346" spans="1:8">
      <c r="A346" s="23">
        <v>2019</v>
      </c>
      <c r="B346" s="23" t="s">
        <v>2366</v>
      </c>
      <c r="C346" s="23" t="s">
        <v>1886</v>
      </c>
      <c r="D346" s="13" t="s">
        <v>70</v>
      </c>
      <c r="E346" s="13" t="s">
        <v>577</v>
      </c>
      <c r="F346" s="24" t="s">
        <v>239</v>
      </c>
      <c r="G346" s="25">
        <v>0</v>
      </c>
      <c r="H346" s="25">
        <v>7</v>
      </c>
    </row>
    <row r="347" spans="1:8">
      <c r="A347" s="23">
        <v>2019</v>
      </c>
      <c r="B347" s="23" t="s">
        <v>2366</v>
      </c>
      <c r="C347" s="23" t="s">
        <v>1886</v>
      </c>
      <c r="D347" s="13" t="s">
        <v>70</v>
      </c>
      <c r="E347" s="13" t="s">
        <v>1466</v>
      </c>
      <c r="F347" s="24" t="s">
        <v>239</v>
      </c>
      <c r="G347" s="25">
        <v>1</v>
      </c>
      <c r="H347" s="25">
        <v>24</v>
      </c>
    </row>
    <row r="348" spans="1:8">
      <c r="A348" s="23">
        <v>2019</v>
      </c>
      <c r="B348" s="23" t="s">
        <v>2366</v>
      </c>
      <c r="C348" s="23" t="s">
        <v>1886</v>
      </c>
      <c r="D348" s="13" t="s">
        <v>70</v>
      </c>
      <c r="E348" s="13" t="s">
        <v>1469</v>
      </c>
      <c r="F348" s="24" t="s">
        <v>239</v>
      </c>
      <c r="G348" s="25">
        <v>0</v>
      </c>
      <c r="H348" s="25">
        <v>11</v>
      </c>
    </row>
    <row r="349" spans="1:8">
      <c r="A349" s="23">
        <v>2019</v>
      </c>
      <c r="B349" s="23" t="s">
        <v>2366</v>
      </c>
      <c r="C349" s="23" t="s">
        <v>1886</v>
      </c>
      <c r="D349" s="13" t="s">
        <v>70</v>
      </c>
      <c r="E349" s="13" t="s">
        <v>1478</v>
      </c>
      <c r="F349" s="24" t="s">
        <v>239</v>
      </c>
      <c r="G349" s="25">
        <v>0</v>
      </c>
      <c r="H349" s="25">
        <v>23</v>
      </c>
    </row>
    <row r="350" spans="1:8">
      <c r="A350" s="23">
        <v>2019</v>
      </c>
      <c r="B350" s="23" t="s">
        <v>2366</v>
      </c>
      <c r="C350" s="23" t="s">
        <v>1886</v>
      </c>
      <c r="D350" s="13" t="s">
        <v>76</v>
      </c>
      <c r="E350" s="13" t="s">
        <v>1480</v>
      </c>
      <c r="F350" s="24" t="s">
        <v>239</v>
      </c>
      <c r="G350" s="25">
        <v>0</v>
      </c>
      <c r="H350" s="25">
        <v>2</v>
      </c>
    </row>
    <row r="351" spans="1:8">
      <c r="A351" s="23">
        <v>2019</v>
      </c>
      <c r="B351" s="23" t="s">
        <v>2366</v>
      </c>
      <c r="C351" s="23" t="s">
        <v>1886</v>
      </c>
      <c r="D351" s="13" t="s">
        <v>76</v>
      </c>
      <c r="E351" s="13" t="s">
        <v>1459</v>
      </c>
      <c r="F351" s="24" t="s">
        <v>3972</v>
      </c>
      <c r="G351" s="25">
        <v>2</v>
      </c>
      <c r="H351" s="25">
        <v>2</v>
      </c>
    </row>
    <row r="352" spans="1:8">
      <c r="A352" s="23">
        <v>2019</v>
      </c>
      <c r="B352" s="23" t="s">
        <v>2366</v>
      </c>
      <c r="C352" s="23" t="s">
        <v>1886</v>
      </c>
      <c r="D352" s="13" t="s">
        <v>76</v>
      </c>
      <c r="E352" s="13" t="s">
        <v>1459</v>
      </c>
      <c r="F352" s="24" t="s">
        <v>239</v>
      </c>
      <c r="G352" s="25">
        <v>0</v>
      </c>
      <c r="H352" s="25">
        <v>80</v>
      </c>
    </row>
    <row r="353" spans="1:8">
      <c r="A353" s="23">
        <v>2019</v>
      </c>
      <c r="B353" s="23" t="s">
        <v>2366</v>
      </c>
      <c r="C353" s="23" t="s">
        <v>1886</v>
      </c>
      <c r="D353" s="13" t="s">
        <v>76</v>
      </c>
      <c r="E353" s="13" t="s">
        <v>1473</v>
      </c>
      <c r="F353" s="24" t="s">
        <v>3972</v>
      </c>
      <c r="G353" s="25">
        <v>2</v>
      </c>
      <c r="H353" s="25">
        <v>2</v>
      </c>
    </row>
    <row r="354" spans="1:8">
      <c r="A354" s="23">
        <v>2019</v>
      </c>
      <c r="B354" s="23" t="s">
        <v>2366</v>
      </c>
      <c r="C354" s="23" t="s">
        <v>1886</v>
      </c>
      <c r="D354" s="13" t="s">
        <v>76</v>
      </c>
      <c r="E354" s="13" t="s">
        <v>1473</v>
      </c>
      <c r="F354" s="24" t="s">
        <v>239</v>
      </c>
      <c r="G354" s="25">
        <v>3</v>
      </c>
      <c r="H354" s="25">
        <v>77</v>
      </c>
    </row>
    <row r="355" spans="1:8">
      <c r="A355" s="23">
        <v>2019</v>
      </c>
      <c r="B355" s="23" t="s">
        <v>2366</v>
      </c>
      <c r="C355" s="23" t="s">
        <v>1886</v>
      </c>
      <c r="D355" s="13" t="s">
        <v>86</v>
      </c>
      <c r="E355" s="13" t="s">
        <v>2635</v>
      </c>
      <c r="F355" s="24" t="s">
        <v>239</v>
      </c>
      <c r="G355" s="25">
        <v>0</v>
      </c>
      <c r="H355" s="25">
        <v>5</v>
      </c>
    </row>
    <row r="356" spans="1:8">
      <c r="A356" s="23">
        <v>2019</v>
      </c>
      <c r="B356" s="23" t="s">
        <v>2366</v>
      </c>
      <c r="C356" s="23" t="s">
        <v>1886</v>
      </c>
      <c r="D356" s="13" t="s">
        <v>86</v>
      </c>
      <c r="E356" s="13" t="s">
        <v>101</v>
      </c>
      <c r="F356" s="24" t="s">
        <v>239</v>
      </c>
      <c r="G356" s="25">
        <v>0</v>
      </c>
      <c r="H356" s="25">
        <v>1</v>
      </c>
    </row>
    <row r="357" spans="1:8">
      <c r="A357" s="23">
        <v>2019</v>
      </c>
      <c r="B357" s="23" t="s">
        <v>2366</v>
      </c>
      <c r="C357" s="23" t="s">
        <v>1886</v>
      </c>
      <c r="D357" s="13" t="s">
        <v>89</v>
      </c>
      <c r="E357" s="13" t="s">
        <v>1465</v>
      </c>
      <c r="F357" s="24" t="s">
        <v>239</v>
      </c>
      <c r="G357" s="25">
        <v>0</v>
      </c>
      <c r="H357" s="25">
        <v>39</v>
      </c>
    </row>
    <row r="358" spans="1:8">
      <c r="A358" s="23">
        <v>2019</v>
      </c>
      <c r="B358" s="23" t="s">
        <v>2366</v>
      </c>
      <c r="C358" s="23" t="s">
        <v>1886</v>
      </c>
      <c r="D358" s="13" t="s">
        <v>94</v>
      </c>
      <c r="E358" s="13" t="s">
        <v>1463</v>
      </c>
      <c r="F358" s="24" t="s">
        <v>239</v>
      </c>
      <c r="G358" s="25">
        <v>0</v>
      </c>
      <c r="H358" s="25">
        <v>9</v>
      </c>
    </row>
    <row r="359" spans="1:8">
      <c r="A359" s="23">
        <v>2019</v>
      </c>
      <c r="B359" s="23" t="s">
        <v>2366</v>
      </c>
      <c r="C359" s="23" t="s">
        <v>1886</v>
      </c>
      <c r="D359" s="13" t="s">
        <v>100</v>
      </c>
      <c r="E359" s="13" t="s">
        <v>1468</v>
      </c>
      <c r="F359" s="24" t="s">
        <v>239</v>
      </c>
      <c r="G359" s="25">
        <v>0</v>
      </c>
      <c r="H359" s="25">
        <v>1</v>
      </c>
    </row>
    <row r="360" spans="1:8">
      <c r="A360" s="23">
        <v>2019</v>
      </c>
      <c r="B360" s="23" t="s">
        <v>2366</v>
      </c>
      <c r="C360" s="23" t="s">
        <v>1886</v>
      </c>
      <c r="D360" s="13" t="s">
        <v>104</v>
      </c>
      <c r="E360" s="13" t="s">
        <v>1486</v>
      </c>
      <c r="F360" s="24" t="s">
        <v>3972</v>
      </c>
      <c r="G360" s="25">
        <v>9</v>
      </c>
      <c r="H360" s="25">
        <v>9</v>
      </c>
    </row>
    <row r="361" spans="1:8">
      <c r="A361" s="23">
        <v>2019</v>
      </c>
      <c r="B361" s="23" t="s">
        <v>2366</v>
      </c>
      <c r="C361" s="23" t="s">
        <v>1886</v>
      </c>
      <c r="D361" s="13" t="s">
        <v>104</v>
      </c>
      <c r="E361" s="13" t="s">
        <v>1486</v>
      </c>
      <c r="F361" s="24" t="s">
        <v>239</v>
      </c>
      <c r="G361" s="25">
        <v>1</v>
      </c>
      <c r="H361" s="25">
        <v>164</v>
      </c>
    </row>
    <row r="362" spans="1:8">
      <c r="A362" s="23">
        <v>2019</v>
      </c>
      <c r="B362" s="23" t="s">
        <v>2366</v>
      </c>
      <c r="C362" s="23" t="s">
        <v>1886</v>
      </c>
      <c r="D362" s="13" t="s">
        <v>104</v>
      </c>
      <c r="E362" s="13" t="s">
        <v>1470</v>
      </c>
      <c r="F362" s="24" t="s">
        <v>3972</v>
      </c>
      <c r="G362" s="25">
        <v>3</v>
      </c>
      <c r="H362" s="25">
        <v>3</v>
      </c>
    </row>
    <row r="363" spans="1:8">
      <c r="A363" s="23">
        <v>2019</v>
      </c>
      <c r="B363" s="23" t="s">
        <v>2366</v>
      </c>
      <c r="C363" s="23" t="s">
        <v>1886</v>
      </c>
      <c r="D363" s="13" t="s">
        <v>104</v>
      </c>
      <c r="E363" s="13" t="s">
        <v>1470</v>
      </c>
      <c r="F363" s="24" t="s">
        <v>239</v>
      </c>
      <c r="G363" s="25">
        <v>1</v>
      </c>
      <c r="H363" s="25">
        <v>96</v>
      </c>
    </row>
    <row r="364" spans="1:8">
      <c r="A364" s="23">
        <v>2019</v>
      </c>
      <c r="B364" s="23" t="s">
        <v>2366</v>
      </c>
      <c r="C364" s="23" t="s">
        <v>1886</v>
      </c>
      <c r="D364" s="13" t="s">
        <v>104</v>
      </c>
      <c r="E364" s="13" t="s">
        <v>1471</v>
      </c>
      <c r="F364" s="24" t="s">
        <v>3972</v>
      </c>
      <c r="G364" s="25">
        <v>4</v>
      </c>
      <c r="H364" s="25">
        <v>4</v>
      </c>
    </row>
    <row r="365" spans="1:8">
      <c r="A365" s="23">
        <v>2019</v>
      </c>
      <c r="B365" s="23" t="s">
        <v>2366</v>
      </c>
      <c r="C365" s="23" t="s">
        <v>1886</v>
      </c>
      <c r="D365" s="13" t="s">
        <v>104</v>
      </c>
      <c r="E365" s="13" t="s">
        <v>1471</v>
      </c>
      <c r="F365" s="24" t="s">
        <v>239</v>
      </c>
      <c r="G365" s="25">
        <v>0</v>
      </c>
      <c r="H365" s="25">
        <v>162</v>
      </c>
    </row>
    <row r="366" spans="1:8">
      <c r="A366" s="23">
        <v>2019</v>
      </c>
      <c r="B366" s="23" t="s">
        <v>2366</v>
      </c>
      <c r="C366" s="23" t="s">
        <v>1886</v>
      </c>
      <c r="D366" s="13" t="s">
        <v>104</v>
      </c>
      <c r="E366" s="13" t="s">
        <v>1472</v>
      </c>
      <c r="F366" s="24" t="s">
        <v>3972</v>
      </c>
      <c r="G366" s="25">
        <v>8</v>
      </c>
      <c r="H366" s="25">
        <v>8</v>
      </c>
    </row>
    <row r="367" spans="1:8">
      <c r="A367" s="23">
        <v>2019</v>
      </c>
      <c r="B367" s="23" t="s">
        <v>2366</v>
      </c>
      <c r="C367" s="23" t="s">
        <v>1886</v>
      </c>
      <c r="D367" s="13" t="s">
        <v>104</v>
      </c>
      <c r="E367" s="13" t="s">
        <v>1472</v>
      </c>
      <c r="F367" s="24" t="s">
        <v>239</v>
      </c>
      <c r="G367" s="25">
        <v>1</v>
      </c>
      <c r="H367" s="25">
        <v>142</v>
      </c>
    </row>
    <row r="368" spans="1:8">
      <c r="A368" s="23">
        <v>2019</v>
      </c>
      <c r="B368" s="23" t="s">
        <v>2366</v>
      </c>
      <c r="C368" s="23" t="s">
        <v>1886</v>
      </c>
      <c r="D368" s="13" t="s">
        <v>120</v>
      </c>
      <c r="E368" s="13" t="s">
        <v>1482</v>
      </c>
      <c r="F368" s="24" t="s">
        <v>3972</v>
      </c>
      <c r="G368" s="25">
        <v>8</v>
      </c>
      <c r="H368" s="25">
        <v>8</v>
      </c>
    </row>
    <row r="369" spans="1:8">
      <c r="A369" s="23">
        <v>2019</v>
      </c>
      <c r="B369" s="23" t="s">
        <v>2366</v>
      </c>
      <c r="C369" s="23" t="s">
        <v>1886</v>
      </c>
      <c r="D369" s="13" t="s">
        <v>120</v>
      </c>
      <c r="E369" s="13" t="s">
        <v>1482</v>
      </c>
      <c r="F369" s="24" t="s">
        <v>239</v>
      </c>
      <c r="G369" s="25">
        <v>0</v>
      </c>
      <c r="H369" s="25">
        <v>77</v>
      </c>
    </row>
    <row r="370" spans="1:8">
      <c r="A370" s="23">
        <v>2019</v>
      </c>
      <c r="B370" s="23" t="s">
        <v>2366</v>
      </c>
      <c r="C370" s="23" t="s">
        <v>1886</v>
      </c>
      <c r="D370" s="13" t="s">
        <v>156</v>
      </c>
      <c r="E370" s="13" t="s">
        <v>1483</v>
      </c>
      <c r="F370" s="24" t="s">
        <v>3972</v>
      </c>
      <c r="G370" s="25">
        <v>1</v>
      </c>
      <c r="H370" s="25">
        <v>1</v>
      </c>
    </row>
    <row r="371" spans="1:8">
      <c r="A371" s="23">
        <v>2019</v>
      </c>
      <c r="B371" s="23" t="s">
        <v>2366</v>
      </c>
      <c r="C371" s="23" t="s">
        <v>1886</v>
      </c>
      <c r="D371" s="13" t="s">
        <v>156</v>
      </c>
      <c r="E371" s="13" t="s">
        <v>1483</v>
      </c>
      <c r="F371" s="24" t="s">
        <v>239</v>
      </c>
      <c r="G371" s="25">
        <v>0</v>
      </c>
      <c r="H371" s="25">
        <v>27</v>
      </c>
    </row>
    <row r="372" spans="1:8">
      <c r="A372" s="23">
        <v>2019</v>
      </c>
      <c r="B372" s="23" t="s">
        <v>2366</v>
      </c>
      <c r="C372" s="23" t="s">
        <v>1886</v>
      </c>
      <c r="D372" s="13" t="s">
        <v>164</v>
      </c>
      <c r="E372" s="13" t="s">
        <v>584</v>
      </c>
      <c r="F372" s="24" t="s">
        <v>239</v>
      </c>
      <c r="G372" s="25">
        <v>3</v>
      </c>
      <c r="H372" s="25">
        <v>64</v>
      </c>
    </row>
    <row r="373" spans="1:8">
      <c r="A373" s="23">
        <v>2019</v>
      </c>
      <c r="B373" s="23" t="s">
        <v>2367</v>
      </c>
      <c r="C373" s="23" t="s">
        <v>1886</v>
      </c>
      <c r="D373" s="13" t="s">
        <v>5</v>
      </c>
      <c r="E373" s="13" t="s">
        <v>559</v>
      </c>
      <c r="F373" s="24" t="s">
        <v>3972</v>
      </c>
      <c r="G373" s="25">
        <v>0</v>
      </c>
      <c r="H373" s="25">
        <v>3</v>
      </c>
    </row>
    <row r="374" spans="1:8">
      <c r="A374" s="23">
        <v>2019</v>
      </c>
      <c r="B374" s="23" t="s">
        <v>2367</v>
      </c>
      <c r="C374" s="23" t="s">
        <v>1886</v>
      </c>
      <c r="D374" s="13" t="s">
        <v>5</v>
      </c>
      <c r="E374" s="13" t="s">
        <v>559</v>
      </c>
      <c r="F374" s="24" t="s">
        <v>239</v>
      </c>
      <c r="G374" s="25">
        <v>0</v>
      </c>
      <c r="H374" s="25">
        <v>57</v>
      </c>
    </row>
    <row r="375" spans="1:8">
      <c r="A375" s="23">
        <v>2019</v>
      </c>
      <c r="B375" s="23" t="s">
        <v>2367</v>
      </c>
      <c r="C375" s="23" t="s">
        <v>1886</v>
      </c>
      <c r="D375" s="13" t="s">
        <v>5</v>
      </c>
      <c r="E375" s="13" t="s">
        <v>1462</v>
      </c>
      <c r="F375" s="24" t="s">
        <v>3972</v>
      </c>
      <c r="G375" s="25">
        <v>0</v>
      </c>
      <c r="H375" s="25">
        <v>1</v>
      </c>
    </row>
    <row r="376" spans="1:8">
      <c r="A376" s="23">
        <v>2019</v>
      </c>
      <c r="B376" s="23" t="s">
        <v>2367</v>
      </c>
      <c r="C376" s="23" t="s">
        <v>1886</v>
      </c>
      <c r="D376" s="13" t="s">
        <v>5</v>
      </c>
      <c r="E376" s="13" t="s">
        <v>1462</v>
      </c>
      <c r="F376" s="24" t="s">
        <v>239</v>
      </c>
      <c r="G376" s="25">
        <v>0</v>
      </c>
      <c r="H376" s="25">
        <v>30</v>
      </c>
    </row>
    <row r="377" spans="1:8">
      <c r="A377" s="23">
        <v>2019</v>
      </c>
      <c r="B377" s="23" t="s">
        <v>2367</v>
      </c>
      <c r="C377" s="23" t="s">
        <v>1886</v>
      </c>
      <c r="D377" s="13" t="s">
        <v>10</v>
      </c>
      <c r="E377" s="13" t="s">
        <v>1454</v>
      </c>
      <c r="F377" s="24" t="s">
        <v>3972</v>
      </c>
      <c r="G377" s="25">
        <v>0</v>
      </c>
      <c r="H377" s="25">
        <v>1</v>
      </c>
    </row>
    <row r="378" spans="1:8">
      <c r="A378" s="23">
        <v>2019</v>
      </c>
      <c r="B378" s="23" t="s">
        <v>2367</v>
      </c>
      <c r="C378" s="23" t="s">
        <v>1886</v>
      </c>
      <c r="D378" s="13" t="s">
        <v>10</v>
      </c>
      <c r="E378" s="13" t="s">
        <v>1454</v>
      </c>
      <c r="F378" s="24" t="s">
        <v>239</v>
      </c>
      <c r="G378" s="25">
        <v>0</v>
      </c>
      <c r="H378" s="25">
        <v>17</v>
      </c>
    </row>
    <row r="379" spans="1:8">
      <c r="A379" s="23">
        <v>2019</v>
      </c>
      <c r="B379" s="23" t="s">
        <v>2367</v>
      </c>
      <c r="C379" s="23" t="s">
        <v>1886</v>
      </c>
      <c r="D379" s="13" t="s">
        <v>10</v>
      </c>
      <c r="E379" s="13" t="s">
        <v>1455</v>
      </c>
      <c r="F379" s="24" t="s">
        <v>239</v>
      </c>
      <c r="G379" s="25">
        <v>0</v>
      </c>
      <c r="H379" s="25">
        <v>20</v>
      </c>
    </row>
    <row r="380" spans="1:8">
      <c r="A380" s="23">
        <v>2019</v>
      </c>
      <c r="B380" s="23" t="s">
        <v>2367</v>
      </c>
      <c r="C380" s="23" t="s">
        <v>1886</v>
      </c>
      <c r="D380" s="13" t="s">
        <v>10</v>
      </c>
      <c r="E380" s="13" t="s">
        <v>1467</v>
      </c>
      <c r="F380" s="24" t="s">
        <v>3972</v>
      </c>
      <c r="G380" s="25">
        <v>0</v>
      </c>
      <c r="H380" s="25">
        <v>1</v>
      </c>
    </row>
    <row r="381" spans="1:8">
      <c r="A381" s="23">
        <v>2019</v>
      </c>
      <c r="B381" s="23" t="s">
        <v>2367</v>
      </c>
      <c r="C381" s="23" t="s">
        <v>1886</v>
      </c>
      <c r="D381" s="13" t="s">
        <v>10</v>
      </c>
      <c r="E381" s="13" t="s">
        <v>1467</v>
      </c>
      <c r="F381" s="24" t="s">
        <v>239</v>
      </c>
      <c r="G381" s="25">
        <v>0</v>
      </c>
      <c r="H381" s="25">
        <v>15</v>
      </c>
    </row>
    <row r="382" spans="1:8">
      <c r="A382" s="23">
        <v>2019</v>
      </c>
      <c r="B382" s="23" t="s">
        <v>2367</v>
      </c>
      <c r="C382" s="23" t="s">
        <v>1886</v>
      </c>
      <c r="D382" s="13" t="s">
        <v>14</v>
      </c>
      <c r="E382" s="13" t="s">
        <v>1456</v>
      </c>
      <c r="F382" s="24" t="s">
        <v>3972</v>
      </c>
      <c r="G382" s="25">
        <v>0</v>
      </c>
      <c r="H382" s="25">
        <v>3</v>
      </c>
    </row>
    <row r="383" spans="1:8">
      <c r="A383" s="23">
        <v>2019</v>
      </c>
      <c r="B383" s="23" t="s">
        <v>2367</v>
      </c>
      <c r="C383" s="23" t="s">
        <v>1886</v>
      </c>
      <c r="D383" s="13" t="s">
        <v>14</v>
      </c>
      <c r="E383" s="13" t="s">
        <v>1456</v>
      </c>
      <c r="F383" s="24" t="s">
        <v>239</v>
      </c>
      <c r="G383" s="25">
        <v>0</v>
      </c>
      <c r="H383" s="25">
        <v>33</v>
      </c>
    </row>
    <row r="384" spans="1:8">
      <c r="A384" s="23">
        <v>2019</v>
      </c>
      <c r="B384" s="23" t="s">
        <v>2367</v>
      </c>
      <c r="C384" s="23" t="s">
        <v>1886</v>
      </c>
      <c r="D384" s="13" t="s">
        <v>14</v>
      </c>
      <c r="E384" s="13" t="s">
        <v>1457</v>
      </c>
      <c r="F384" s="24" t="s">
        <v>3972</v>
      </c>
      <c r="G384" s="25">
        <v>0</v>
      </c>
      <c r="H384" s="25">
        <v>2</v>
      </c>
    </row>
    <row r="385" spans="1:8">
      <c r="A385" s="23">
        <v>2019</v>
      </c>
      <c r="B385" s="23" t="s">
        <v>2367</v>
      </c>
      <c r="C385" s="23" t="s">
        <v>1886</v>
      </c>
      <c r="D385" s="13" t="s">
        <v>14</v>
      </c>
      <c r="E385" s="13" t="s">
        <v>1457</v>
      </c>
      <c r="F385" s="24" t="s">
        <v>239</v>
      </c>
      <c r="G385" s="25">
        <v>0</v>
      </c>
      <c r="H385" s="25">
        <v>36</v>
      </c>
    </row>
    <row r="386" spans="1:8">
      <c r="A386" s="23">
        <v>2019</v>
      </c>
      <c r="B386" s="23" t="s">
        <v>2367</v>
      </c>
      <c r="C386" s="23" t="s">
        <v>1886</v>
      </c>
      <c r="D386" s="13" t="s">
        <v>14</v>
      </c>
      <c r="E386" s="13" t="s">
        <v>1474</v>
      </c>
      <c r="F386" s="24" t="s">
        <v>3972</v>
      </c>
      <c r="G386" s="25">
        <v>0</v>
      </c>
      <c r="H386" s="25">
        <v>2</v>
      </c>
    </row>
    <row r="387" spans="1:8">
      <c r="A387" s="23">
        <v>2019</v>
      </c>
      <c r="B387" s="23" t="s">
        <v>2367</v>
      </c>
      <c r="C387" s="23" t="s">
        <v>1886</v>
      </c>
      <c r="D387" s="13" t="s">
        <v>14</v>
      </c>
      <c r="E387" s="13" t="s">
        <v>1474</v>
      </c>
      <c r="F387" s="24" t="s">
        <v>239</v>
      </c>
      <c r="G387" s="25">
        <v>0</v>
      </c>
      <c r="H387" s="25">
        <v>8</v>
      </c>
    </row>
    <row r="388" spans="1:8">
      <c r="A388" s="23">
        <v>2019</v>
      </c>
      <c r="B388" s="23" t="s">
        <v>2367</v>
      </c>
      <c r="C388" s="23" t="s">
        <v>1886</v>
      </c>
      <c r="D388" s="13" t="s">
        <v>14</v>
      </c>
      <c r="E388" s="13" t="s">
        <v>1475</v>
      </c>
      <c r="F388" s="24" t="s">
        <v>239</v>
      </c>
      <c r="G388" s="25">
        <v>0</v>
      </c>
      <c r="H388" s="25">
        <v>22</v>
      </c>
    </row>
    <row r="389" spans="1:8">
      <c r="A389" s="23">
        <v>2019</v>
      </c>
      <c r="B389" s="23" t="s">
        <v>2367</v>
      </c>
      <c r="C389" s="23" t="s">
        <v>1886</v>
      </c>
      <c r="D389" s="13" t="s">
        <v>14</v>
      </c>
      <c r="E389" s="13" t="s">
        <v>1476</v>
      </c>
      <c r="F389" s="24" t="s">
        <v>3972</v>
      </c>
      <c r="G389" s="25">
        <v>0</v>
      </c>
      <c r="H389" s="25">
        <v>2</v>
      </c>
    </row>
    <row r="390" spans="1:8">
      <c r="A390" s="23">
        <v>2019</v>
      </c>
      <c r="B390" s="23" t="s">
        <v>2367</v>
      </c>
      <c r="C390" s="23" t="s">
        <v>1886</v>
      </c>
      <c r="D390" s="13" t="s">
        <v>14</v>
      </c>
      <c r="E390" s="13" t="s">
        <v>1476</v>
      </c>
      <c r="F390" s="24" t="s">
        <v>239</v>
      </c>
      <c r="G390" s="25">
        <v>0</v>
      </c>
      <c r="H390" s="25">
        <v>9</v>
      </c>
    </row>
    <row r="391" spans="1:8">
      <c r="A391" s="23">
        <v>2019</v>
      </c>
      <c r="B391" s="23" t="s">
        <v>2367</v>
      </c>
      <c r="C391" s="23" t="s">
        <v>1886</v>
      </c>
      <c r="D391" s="13" t="s">
        <v>23</v>
      </c>
      <c r="E391" s="13" t="s">
        <v>1453</v>
      </c>
      <c r="F391" s="24" t="s">
        <v>3972</v>
      </c>
      <c r="G391" s="25">
        <v>0</v>
      </c>
      <c r="H391" s="25">
        <v>1</v>
      </c>
    </row>
    <row r="392" spans="1:8">
      <c r="A392" s="23">
        <v>2019</v>
      </c>
      <c r="B392" s="23" t="s">
        <v>2367</v>
      </c>
      <c r="C392" s="23" t="s">
        <v>1886</v>
      </c>
      <c r="D392" s="13" t="s">
        <v>23</v>
      </c>
      <c r="E392" s="13" t="s">
        <v>1453</v>
      </c>
      <c r="F392" s="24" t="s">
        <v>239</v>
      </c>
      <c r="G392" s="25">
        <v>0</v>
      </c>
      <c r="H392" s="25">
        <v>43</v>
      </c>
    </row>
    <row r="393" spans="1:8">
      <c r="A393" s="23">
        <v>2019</v>
      </c>
      <c r="B393" s="23" t="s">
        <v>2367</v>
      </c>
      <c r="C393" s="23" t="s">
        <v>1886</v>
      </c>
      <c r="D393" s="13" t="s">
        <v>23</v>
      </c>
      <c r="E393" s="13" t="s">
        <v>1460</v>
      </c>
      <c r="F393" s="24" t="s">
        <v>3972</v>
      </c>
      <c r="G393" s="25">
        <v>0</v>
      </c>
      <c r="H393" s="25">
        <v>1</v>
      </c>
    </row>
    <row r="394" spans="1:8">
      <c r="A394" s="23">
        <v>2019</v>
      </c>
      <c r="B394" s="23" t="s">
        <v>2367</v>
      </c>
      <c r="C394" s="23" t="s">
        <v>1886</v>
      </c>
      <c r="D394" s="13" t="s">
        <v>23</v>
      </c>
      <c r="E394" s="13" t="s">
        <v>1460</v>
      </c>
      <c r="F394" s="24" t="s">
        <v>239</v>
      </c>
      <c r="G394" s="25">
        <v>0</v>
      </c>
      <c r="H394" s="25">
        <v>47</v>
      </c>
    </row>
    <row r="395" spans="1:8">
      <c r="A395" s="23">
        <v>2019</v>
      </c>
      <c r="B395" s="23" t="s">
        <v>2367</v>
      </c>
      <c r="C395" s="23" t="s">
        <v>1886</v>
      </c>
      <c r="D395" s="13" t="s">
        <v>23</v>
      </c>
      <c r="E395" s="13" t="s">
        <v>1464</v>
      </c>
      <c r="F395" s="24" t="s">
        <v>3972</v>
      </c>
      <c r="G395" s="25">
        <v>0</v>
      </c>
      <c r="H395" s="25">
        <v>5</v>
      </c>
    </row>
    <row r="396" spans="1:8">
      <c r="A396" s="23">
        <v>2019</v>
      </c>
      <c r="B396" s="23" t="s">
        <v>2367</v>
      </c>
      <c r="C396" s="23" t="s">
        <v>1886</v>
      </c>
      <c r="D396" s="13" t="s">
        <v>23</v>
      </c>
      <c r="E396" s="13" t="s">
        <v>1464</v>
      </c>
      <c r="F396" s="24" t="s">
        <v>239</v>
      </c>
      <c r="G396" s="25">
        <v>0</v>
      </c>
      <c r="H396" s="25">
        <v>66</v>
      </c>
    </row>
    <row r="397" spans="1:8">
      <c r="A397" s="23">
        <v>2019</v>
      </c>
      <c r="B397" s="23" t="s">
        <v>2367</v>
      </c>
      <c r="C397" s="23" t="s">
        <v>1886</v>
      </c>
      <c r="D397" s="13" t="s">
        <v>41</v>
      </c>
      <c r="E397" s="13" t="s">
        <v>1461</v>
      </c>
      <c r="F397" s="24" t="s">
        <v>3972</v>
      </c>
      <c r="G397" s="25">
        <v>0</v>
      </c>
      <c r="H397" s="25">
        <v>4</v>
      </c>
    </row>
    <row r="398" spans="1:8">
      <c r="A398" s="23">
        <v>2019</v>
      </c>
      <c r="B398" s="23" t="s">
        <v>2367</v>
      </c>
      <c r="C398" s="23" t="s">
        <v>1886</v>
      </c>
      <c r="D398" s="13" t="s">
        <v>41</v>
      </c>
      <c r="E398" s="13" t="s">
        <v>1461</v>
      </c>
      <c r="F398" s="24" t="s">
        <v>239</v>
      </c>
      <c r="G398" s="25">
        <v>0</v>
      </c>
      <c r="H398" s="25">
        <v>48</v>
      </c>
    </row>
    <row r="399" spans="1:8">
      <c r="A399" s="23">
        <v>2019</v>
      </c>
      <c r="B399" s="23" t="s">
        <v>2367</v>
      </c>
      <c r="C399" s="23" t="s">
        <v>1886</v>
      </c>
      <c r="D399" s="13" t="s">
        <v>60</v>
      </c>
      <c r="E399" s="13" t="s">
        <v>1458</v>
      </c>
      <c r="F399" s="24" t="s">
        <v>3972</v>
      </c>
      <c r="G399" s="25">
        <v>0</v>
      </c>
      <c r="H399" s="25">
        <v>4</v>
      </c>
    </row>
    <row r="400" spans="1:8">
      <c r="A400" s="23">
        <v>2019</v>
      </c>
      <c r="B400" s="23" t="s">
        <v>2367</v>
      </c>
      <c r="C400" s="23" t="s">
        <v>1886</v>
      </c>
      <c r="D400" s="13" t="s">
        <v>60</v>
      </c>
      <c r="E400" s="13" t="s">
        <v>1458</v>
      </c>
      <c r="F400" s="24" t="s">
        <v>239</v>
      </c>
      <c r="G400" s="25">
        <v>0</v>
      </c>
      <c r="H400" s="25">
        <v>41</v>
      </c>
    </row>
    <row r="401" spans="1:8">
      <c r="A401" s="23">
        <v>2019</v>
      </c>
      <c r="B401" s="23" t="s">
        <v>2367</v>
      </c>
      <c r="C401" s="23" t="s">
        <v>1886</v>
      </c>
      <c r="D401" s="13" t="s">
        <v>60</v>
      </c>
      <c r="E401" s="13" t="s">
        <v>1477</v>
      </c>
      <c r="F401" s="24" t="s">
        <v>3972</v>
      </c>
      <c r="G401" s="25">
        <v>0</v>
      </c>
      <c r="H401" s="25">
        <v>8</v>
      </c>
    </row>
    <row r="402" spans="1:8">
      <c r="A402" s="23">
        <v>2019</v>
      </c>
      <c r="B402" s="23" t="s">
        <v>2367</v>
      </c>
      <c r="C402" s="23" t="s">
        <v>1886</v>
      </c>
      <c r="D402" s="13" t="s">
        <v>60</v>
      </c>
      <c r="E402" s="13" t="s">
        <v>1477</v>
      </c>
      <c r="F402" s="24" t="s">
        <v>239</v>
      </c>
      <c r="G402" s="25">
        <v>0</v>
      </c>
      <c r="H402" s="25">
        <v>44</v>
      </c>
    </row>
    <row r="403" spans="1:8">
      <c r="A403" s="23">
        <v>2019</v>
      </c>
      <c r="B403" s="23" t="s">
        <v>2367</v>
      </c>
      <c r="C403" s="23" t="s">
        <v>1886</v>
      </c>
      <c r="D403" s="13" t="s">
        <v>70</v>
      </c>
      <c r="E403" s="13" t="s">
        <v>577</v>
      </c>
      <c r="F403" s="24" t="s">
        <v>239</v>
      </c>
      <c r="G403" s="25">
        <v>0</v>
      </c>
      <c r="H403" s="25">
        <v>6</v>
      </c>
    </row>
    <row r="404" spans="1:8">
      <c r="A404" s="23">
        <v>2019</v>
      </c>
      <c r="B404" s="23" t="s">
        <v>2367</v>
      </c>
      <c r="C404" s="23" t="s">
        <v>1886</v>
      </c>
      <c r="D404" s="13" t="s">
        <v>70</v>
      </c>
      <c r="E404" s="13" t="s">
        <v>1466</v>
      </c>
      <c r="F404" s="24" t="s">
        <v>239</v>
      </c>
      <c r="G404" s="25">
        <v>0</v>
      </c>
      <c r="H404" s="25">
        <v>22</v>
      </c>
    </row>
    <row r="405" spans="1:8">
      <c r="A405" s="23">
        <v>2019</v>
      </c>
      <c r="B405" s="23" t="s">
        <v>2367</v>
      </c>
      <c r="C405" s="23" t="s">
        <v>1886</v>
      </c>
      <c r="D405" s="13" t="s">
        <v>70</v>
      </c>
      <c r="E405" s="13" t="s">
        <v>1469</v>
      </c>
      <c r="F405" s="24" t="s">
        <v>3972</v>
      </c>
      <c r="G405" s="25">
        <v>0</v>
      </c>
      <c r="H405" s="25">
        <v>1</v>
      </c>
    </row>
    <row r="406" spans="1:8">
      <c r="A406" s="23">
        <v>2019</v>
      </c>
      <c r="B406" s="23" t="s">
        <v>2367</v>
      </c>
      <c r="C406" s="23" t="s">
        <v>1886</v>
      </c>
      <c r="D406" s="13" t="s">
        <v>70</v>
      </c>
      <c r="E406" s="13" t="s">
        <v>1469</v>
      </c>
      <c r="F406" s="24" t="s">
        <v>239</v>
      </c>
      <c r="G406" s="25">
        <v>0</v>
      </c>
      <c r="H406" s="25">
        <v>10</v>
      </c>
    </row>
    <row r="407" spans="1:8">
      <c r="A407" s="23">
        <v>2019</v>
      </c>
      <c r="B407" s="23" t="s">
        <v>2367</v>
      </c>
      <c r="C407" s="23" t="s">
        <v>1886</v>
      </c>
      <c r="D407" s="13" t="s">
        <v>70</v>
      </c>
      <c r="E407" s="13" t="s">
        <v>1478</v>
      </c>
      <c r="F407" s="24" t="s">
        <v>239</v>
      </c>
      <c r="G407" s="25">
        <v>0</v>
      </c>
      <c r="H407" s="25">
        <v>17</v>
      </c>
    </row>
    <row r="408" spans="1:8">
      <c r="A408" s="23">
        <v>2019</v>
      </c>
      <c r="B408" s="23" t="s">
        <v>2367</v>
      </c>
      <c r="C408" s="23" t="s">
        <v>1886</v>
      </c>
      <c r="D408" s="13" t="s">
        <v>76</v>
      </c>
      <c r="E408" s="13" t="s">
        <v>1480</v>
      </c>
      <c r="F408" s="24" t="s">
        <v>239</v>
      </c>
      <c r="G408" s="25">
        <v>0</v>
      </c>
      <c r="H408" s="25">
        <v>2</v>
      </c>
    </row>
    <row r="409" spans="1:8">
      <c r="A409" s="23">
        <v>2019</v>
      </c>
      <c r="B409" s="23" t="s">
        <v>2367</v>
      </c>
      <c r="C409" s="23" t="s">
        <v>1886</v>
      </c>
      <c r="D409" s="13" t="s">
        <v>76</v>
      </c>
      <c r="E409" s="13" t="s">
        <v>1459</v>
      </c>
      <c r="F409" s="24" t="s">
        <v>3972</v>
      </c>
      <c r="G409" s="25">
        <v>0</v>
      </c>
      <c r="H409" s="25">
        <v>5</v>
      </c>
    </row>
    <row r="410" spans="1:8">
      <c r="A410" s="23">
        <v>2019</v>
      </c>
      <c r="B410" s="23" t="s">
        <v>2367</v>
      </c>
      <c r="C410" s="23" t="s">
        <v>1886</v>
      </c>
      <c r="D410" s="13" t="s">
        <v>76</v>
      </c>
      <c r="E410" s="13" t="s">
        <v>1459</v>
      </c>
      <c r="F410" s="24" t="s">
        <v>239</v>
      </c>
      <c r="G410" s="25">
        <v>0</v>
      </c>
      <c r="H410" s="25">
        <v>81</v>
      </c>
    </row>
    <row r="411" spans="1:8">
      <c r="A411" s="23">
        <v>2019</v>
      </c>
      <c r="B411" s="23" t="s">
        <v>2367</v>
      </c>
      <c r="C411" s="23" t="s">
        <v>1886</v>
      </c>
      <c r="D411" s="13" t="s">
        <v>76</v>
      </c>
      <c r="E411" s="13" t="s">
        <v>1473</v>
      </c>
      <c r="F411" s="24" t="s">
        <v>3972</v>
      </c>
      <c r="G411" s="25">
        <v>0</v>
      </c>
      <c r="H411" s="25">
        <v>3</v>
      </c>
    </row>
    <row r="412" spans="1:8">
      <c r="A412" s="23">
        <v>2019</v>
      </c>
      <c r="B412" s="23" t="s">
        <v>2367</v>
      </c>
      <c r="C412" s="23" t="s">
        <v>1886</v>
      </c>
      <c r="D412" s="13" t="s">
        <v>76</v>
      </c>
      <c r="E412" s="13" t="s">
        <v>1473</v>
      </c>
      <c r="F412" s="24" t="s">
        <v>239</v>
      </c>
      <c r="G412" s="25">
        <v>0</v>
      </c>
      <c r="H412" s="25">
        <v>72</v>
      </c>
    </row>
    <row r="413" spans="1:8">
      <c r="A413" s="23">
        <v>2019</v>
      </c>
      <c r="B413" s="23" t="s">
        <v>2367</v>
      </c>
      <c r="C413" s="23" t="s">
        <v>1886</v>
      </c>
      <c r="D413" s="13" t="s">
        <v>86</v>
      </c>
      <c r="E413" s="13" t="s">
        <v>2635</v>
      </c>
      <c r="F413" s="24" t="s">
        <v>239</v>
      </c>
      <c r="G413" s="25">
        <v>0</v>
      </c>
      <c r="H413" s="25">
        <v>4</v>
      </c>
    </row>
    <row r="414" spans="1:8">
      <c r="A414" s="23">
        <v>2019</v>
      </c>
      <c r="B414" s="23" t="s">
        <v>2367</v>
      </c>
      <c r="C414" s="23" t="s">
        <v>1886</v>
      </c>
      <c r="D414" s="13" t="s">
        <v>86</v>
      </c>
      <c r="E414" s="13" t="s">
        <v>101</v>
      </c>
      <c r="F414" s="24" t="s">
        <v>239</v>
      </c>
      <c r="G414" s="25">
        <v>0</v>
      </c>
      <c r="H414" s="25">
        <v>1</v>
      </c>
    </row>
    <row r="415" spans="1:8">
      <c r="A415" s="23">
        <v>2019</v>
      </c>
      <c r="B415" s="23" t="s">
        <v>2367</v>
      </c>
      <c r="C415" s="23" t="s">
        <v>1886</v>
      </c>
      <c r="D415" s="13" t="s">
        <v>89</v>
      </c>
      <c r="E415" s="13" t="s">
        <v>1465</v>
      </c>
      <c r="F415" s="24" t="s">
        <v>239</v>
      </c>
      <c r="G415" s="25">
        <v>0</v>
      </c>
      <c r="H415" s="25">
        <v>34</v>
      </c>
    </row>
    <row r="416" spans="1:8">
      <c r="A416" s="23">
        <v>2019</v>
      </c>
      <c r="B416" s="23" t="s">
        <v>2367</v>
      </c>
      <c r="C416" s="23" t="s">
        <v>1886</v>
      </c>
      <c r="D416" s="13" t="s">
        <v>94</v>
      </c>
      <c r="E416" s="13" t="s">
        <v>1463</v>
      </c>
      <c r="F416" s="24" t="s">
        <v>239</v>
      </c>
      <c r="G416" s="25">
        <v>0</v>
      </c>
      <c r="H416" s="25">
        <v>9</v>
      </c>
    </row>
    <row r="417" spans="1:8">
      <c r="A417" s="23">
        <v>2019</v>
      </c>
      <c r="B417" s="23" t="s">
        <v>2367</v>
      </c>
      <c r="C417" s="23" t="s">
        <v>1886</v>
      </c>
      <c r="D417" s="13" t="s">
        <v>100</v>
      </c>
      <c r="E417" s="13" t="s">
        <v>1468</v>
      </c>
      <c r="F417" s="24" t="s">
        <v>239</v>
      </c>
      <c r="G417" s="25">
        <v>0</v>
      </c>
      <c r="H417" s="25">
        <v>1</v>
      </c>
    </row>
    <row r="418" spans="1:8">
      <c r="A418" s="23">
        <v>2019</v>
      </c>
      <c r="B418" s="23" t="s">
        <v>2367</v>
      </c>
      <c r="C418" s="23" t="s">
        <v>1886</v>
      </c>
      <c r="D418" s="13" t="s">
        <v>104</v>
      </c>
      <c r="E418" s="13" t="s">
        <v>1486</v>
      </c>
      <c r="F418" s="24" t="s">
        <v>3972</v>
      </c>
      <c r="G418" s="25">
        <v>0</v>
      </c>
      <c r="H418" s="25">
        <v>9</v>
      </c>
    </row>
    <row r="419" spans="1:8">
      <c r="A419" s="23">
        <v>2019</v>
      </c>
      <c r="B419" s="23" t="s">
        <v>2367</v>
      </c>
      <c r="C419" s="23" t="s">
        <v>1886</v>
      </c>
      <c r="D419" s="13" t="s">
        <v>104</v>
      </c>
      <c r="E419" s="13" t="s">
        <v>1486</v>
      </c>
      <c r="F419" s="24" t="s">
        <v>239</v>
      </c>
      <c r="G419" s="25">
        <v>0</v>
      </c>
      <c r="H419" s="25">
        <v>161</v>
      </c>
    </row>
    <row r="420" spans="1:8">
      <c r="A420" s="23">
        <v>2019</v>
      </c>
      <c r="B420" s="23" t="s">
        <v>2367</v>
      </c>
      <c r="C420" s="23" t="s">
        <v>1886</v>
      </c>
      <c r="D420" s="13" t="s">
        <v>104</v>
      </c>
      <c r="E420" s="13" t="s">
        <v>1470</v>
      </c>
      <c r="F420" s="24" t="s">
        <v>3972</v>
      </c>
      <c r="G420" s="25">
        <v>0</v>
      </c>
      <c r="H420" s="25">
        <v>3</v>
      </c>
    </row>
    <row r="421" spans="1:8">
      <c r="A421" s="23">
        <v>2019</v>
      </c>
      <c r="B421" s="23" t="s">
        <v>2367</v>
      </c>
      <c r="C421" s="23" t="s">
        <v>1886</v>
      </c>
      <c r="D421" s="13" t="s">
        <v>104</v>
      </c>
      <c r="E421" s="13" t="s">
        <v>1470</v>
      </c>
      <c r="F421" s="24" t="s">
        <v>239</v>
      </c>
      <c r="G421" s="25">
        <v>0</v>
      </c>
      <c r="H421" s="25">
        <v>98</v>
      </c>
    </row>
    <row r="422" spans="1:8">
      <c r="A422" s="23">
        <v>2019</v>
      </c>
      <c r="B422" s="23" t="s">
        <v>2367</v>
      </c>
      <c r="C422" s="23" t="s">
        <v>1886</v>
      </c>
      <c r="D422" s="13" t="s">
        <v>104</v>
      </c>
      <c r="E422" s="13" t="s">
        <v>1471</v>
      </c>
      <c r="F422" s="24" t="s">
        <v>3972</v>
      </c>
      <c r="G422" s="25">
        <v>0</v>
      </c>
      <c r="H422" s="25">
        <v>4</v>
      </c>
    </row>
    <row r="423" spans="1:8">
      <c r="A423" s="23">
        <v>2019</v>
      </c>
      <c r="B423" s="23" t="s">
        <v>2367</v>
      </c>
      <c r="C423" s="23" t="s">
        <v>1886</v>
      </c>
      <c r="D423" s="13" t="s">
        <v>104</v>
      </c>
      <c r="E423" s="13" t="s">
        <v>1471</v>
      </c>
      <c r="F423" s="24" t="s">
        <v>239</v>
      </c>
      <c r="G423" s="25">
        <v>0</v>
      </c>
      <c r="H423" s="25">
        <v>161</v>
      </c>
    </row>
    <row r="424" spans="1:8">
      <c r="A424" s="23">
        <v>2019</v>
      </c>
      <c r="B424" s="23" t="s">
        <v>2367</v>
      </c>
      <c r="C424" s="23" t="s">
        <v>1886</v>
      </c>
      <c r="D424" s="13" t="s">
        <v>104</v>
      </c>
      <c r="E424" s="13" t="s">
        <v>1472</v>
      </c>
      <c r="F424" s="24" t="s">
        <v>3972</v>
      </c>
      <c r="G424" s="25">
        <v>0</v>
      </c>
      <c r="H424" s="25">
        <v>12</v>
      </c>
    </row>
    <row r="425" spans="1:8">
      <c r="A425" s="23">
        <v>2019</v>
      </c>
      <c r="B425" s="23" t="s">
        <v>2367</v>
      </c>
      <c r="C425" s="23" t="s">
        <v>1886</v>
      </c>
      <c r="D425" s="13" t="s">
        <v>104</v>
      </c>
      <c r="E425" s="13" t="s">
        <v>1472</v>
      </c>
      <c r="F425" s="24" t="s">
        <v>239</v>
      </c>
      <c r="G425" s="25">
        <v>0</v>
      </c>
      <c r="H425" s="25">
        <v>142</v>
      </c>
    </row>
    <row r="426" spans="1:8">
      <c r="A426" s="23">
        <v>2019</v>
      </c>
      <c r="B426" s="23" t="s">
        <v>2367</v>
      </c>
      <c r="C426" s="23" t="s">
        <v>1886</v>
      </c>
      <c r="D426" s="13" t="s">
        <v>120</v>
      </c>
      <c r="E426" s="13" t="s">
        <v>1482</v>
      </c>
      <c r="F426" s="24" t="s">
        <v>3972</v>
      </c>
      <c r="G426" s="25">
        <v>0</v>
      </c>
      <c r="H426" s="25">
        <v>11</v>
      </c>
    </row>
    <row r="427" spans="1:8">
      <c r="A427" s="23">
        <v>2019</v>
      </c>
      <c r="B427" s="23" t="s">
        <v>2367</v>
      </c>
      <c r="C427" s="23" t="s">
        <v>1886</v>
      </c>
      <c r="D427" s="13" t="s">
        <v>120</v>
      </c>
      <c r="E427" s="13" t="s">
        <v>1482</v>
      </c>
      <c r="F427" s="24" t="s">
        <v>239</v>
      </c>
      <c r="G427" s="25">
        <v>0</v>
      </c>
      <c r="H427" s="25">
        <v>74</v>
      </c>
    </row>
    <row r="428" spans="1:8">
      <c r="A428" s="23">
        <v>2019</v>
      </c>
      <c r="B428" s="23" t="s">
        <v>2367</v>
      </c>
      <c r="C428" s="23" t="s">
        <v>1886</v>
      </c>
      <c r="D428" s="13" t="s">
        <v>156</v>
      </c>
      <c r="E428" s="13" t="s">
        <v>1483</v>
      </c>
      <c r="F428" s="24" t="s">
        <v>3972</v>
      </c>
      <c r="G428" s="25">
        <v>0</v>
      </c>
      <c r="H428" s="25">
        <v>1</v>
      </c>
    </row>
    <row r="429" spans="1:8">
      <c r="A429" s="23">
        <v>2019</v>
      </c>
      <c r="B429" s="23" t="s">
        <v>2367</v>
      </c>
      <c r="C429" s="23" t="s">
        <v>1886</v>
      </c>
      <c r="D429" s="13" t="s">
        <v>156</v>
      </c>
      <c r="E429" s="13" t="s">
        <v>1483</v>
      </c>
      <c r="F429" s="24" t="s">
        <v>239</v>
      </c>
      <c r="G429" s="25">
        <v>0</v>
      </c>
      <c r="H429" s="25">
        <v>27</v>
      </c>
    </row>
    <row r="430" spans="1:8">
      <c r="A430" s="23">
        <v>2019</v>
      </c>
      <c r="B430" s="23" t="s">
        <v>2367</v>
      </c>
      <c r="C430" s="23" t="s">
        <v>1886</v>
      </c>
      <c r="D430" s="13" t="s">
        <v>164</v>
      </c>
      <c r="E430" s="13" t="s">
        <v>584</v>
      </c>
      <c r="F430" s="24" t="s">
        <v>239</v>
      </c>
      <c r="G430" s="25">
        <v>0</v>
      </c>
      <c r="H430" s="25">
        <v>63</v>
      </c>
    </row>
    <row r="431" spans="1:8">
      <c r="A431" s="23">
        <v>2019</v>
      </c>
      <c r="B431" s="23" t="s">
        <v>2366</v>
      </c>
      <c r="C431" s="23" t="s">
        <v>514</v>
      </c>
      <c r="D431" s="13" t="s">
        <v>184</v>
      </c>
      <c r="E431" s="13" t="s">
        <v>1465</v>
      </c>
      <c r="F431" s="24" t="s">
        <v>239</v>
      </c>
      <c r="G431" s="25">
        <v>0</v>
      </c>
      <c r="H431" s="25">
        <v>23</v>
      </c>
    </row>
    <row r="432" spans="1:8">
      <c r="A432" s="23">
        <v>2019</v>
      </c>
      <c r="B432" s="23" t="s">
        <v>2366</v>
      </c>
      <c r="C432" s="23" t="s">
        <v>514</v>
      </c>
      <c r="D432" s="13" t="s">
        <v>184</v>
      </c>
      <c r="E432" s="13" t="s">
        <v>1482</v>
      </c>
      <c r="F432" s="24" t="s">
        <v>239</v>
      </c>
      <c r="G432" s="25">
        <v>0</v>
      </c>
      <c r="H432" s="25">
        <v>38</v>
      </c>
    </row>
    <row r="433" spans="1:8">
      <c r="A433" s="23">
        <v>2019</v>
      </c>
      <c r="B433" s="23" t="s">
        <v>2366</v>
      </c>
      <c r="C433" s="23" t="s">
        <v>514</v>
      </c>
      <c r="D433" s="13" t="s">
        <v>184</v>
      </c>
      <c r="E433" s="13" t="s">
        <v>1476</v>
      </c>
      <c r="F433" s="24" t="s">
        <v>239</v>
      </c>
      <c r="G433" s="25">
        <v>0</v>
      </c>
      <c r="H433" s="25">
        <v>23</v>
      </c>
    </row>
    <row r="434" spans="1:8">
      <c r="A434" s="23">
        <v>2019</v>
      </c>
      <c r="B434" s="23" t="s">
        <v>2366</v>
      </c>
      <c r="C434" s="23" t="s">
        <v>514</v>
      </c>
      <c r="D434" s="13" t="s">
        <v>23</v>
      </c>
      <c r="E434" s="13" t="s">
        <v>1453</v>
      </c>
      <c r="F434" s="24" t="s">
        <v>239</v>
      </c>
      <c r="G434" s="25">
        <v>1</v>
      </c>
      <c r="H434" s="25">
        <v>38</v>
      </c>
    </row>
    <row r="435" spans="1:8">
      <c r="A435" s="23">
        <v>2019</v>
      </c>
      <c r="B435" s="23" t="s">
        <v>2366</v>
      </c>
      <c r="C435" s="23" t="s">
        <v>514</v>
      </c>
      <c r="D435" s="13" t="s">
        <v>23</v>
      </c>
      <c r="E435" s="13" t="s">
        <v>1460</v>
      </c>
      <c r="F435" s="24" t="s">
        <v>239</v>
      </c>
      <c r="G435" s="25">
        <v>0</v>
      </c>
      <c r="H435" s="25">
        <v>14</v>
      </c>
    </row>
    <row r="436" spans="1:8">
      <c r="A436" s="23">
        <v>2019</v>
      </c>
      <c r="B436" s="23" t="s">
        <v>2366</v>
      </c>
      <c r="C436" s="23" t="s">
        <v>514</v>
      </c>
      <c r="D436" s="13" t="s">
        <v>23</v>
      </c>
      <c r="E436" s="13" t="s">
        <v>1464</v>
      </c>
      <c r="F436" s="24" t="s">
        <v>239</v>
      </c>
      <c r="G436" s="25">
        <v>0</v>
      </c>
      <c r="H436" s="25">
        <v>26</v>
      </c>
    </row>
    <row r="437" spans="1:8">
      <c r="A437" s="23">
        <v>2019</v>
      </c>
      <c r="B437" s="23" t="s">
        <v>2366</v>
      </c>
      <c r="C437" s="23" t="s">
        <v>514</v>
      </c>
      <c r="D437" s="13" t="s">
        <v>23</v>
      </c>
      <c r="E437" s="13" t="s">
        <v>1490</v>
      </c>
      <c r="F437" s="24" t="s">
        <v>239</v>
      </c>
      <c r="G437" s="25">
        <v>1</v>
      </c>
      <c r="H437" s="25">
        <v>46</v>
      </c>
    </row>
    <row r="438" spans="1:8">
      <c r="A438" s="23">
        <v>2019</v>
      </c>
      <c r="B438" s="23" t="s">
        <v>2366</v>
      </c>
      <c r="C438" s="23" t="s">
        <v>514</v>
      </c>
      <c r="D438" s="13" t="s">
        <v>185</v>
      </c>
      <c r="E438" s="13" t="s">
        <v>559</v>
      </c>
      <c r="F438" s="24" t="s">
        <v>239</v>
      </c>
      <c r="G438" s="25">
        <v>1</v>
      </c>
      <c r="H438" s="25">
        <v>59</v>
      </c>
    </row>
    <row r="439" spans="1:8">
      <c r="A439" s="23">
        <v>2019</v>
      </c>
      <c r="B439" s="23" t="s">
        <v>2366</v>
      </c>
      <c r="C439" s="23" t="s">
        <v>514</v>
      </c>
      <c r="D439" s="13" t="s">
        <v>185</v>
      </c>
      <c r="E439" s="13" t="s">
        <v>1455</v>
      </c>
      <c r="F439" s="24" t="s">
        <v>239</v>
      </c>
      <c r="G439" s="25">
        <v>0</v>
      </c>
      <c r="H439" s="25">
        <v>12</v>
      </c>
    </row>
    <row r="440" spans="1:8">
      <c r="A440" s="23">
        <v>2019</v>
      </c>
      <c r="B440" s="23" t="s">
        <v>2366</v>
      </c>
      <c r="C440" s="23" t="s">
        <v>514</v>
      </c>
      <c r="D440" s="13" t="s">
        <v>185</v>
      </c>
      <c r="E440" s="13" t="s">
        <v>1458</v>
      </c>
      <c r="F440" s="24" t="s">
        <v>239</v>
      </c>
      <c r="G440" s="25">
        <v>0</v>
      </c>
      <c r="H440" s="25">
        <v>19</v>
      </c>
    </row>
    <row r="441" spans="1:8">
      <c r="A441" s="23">
        <v>2019</v>
      </c>
      <c r="B441" s="23" t="s">
        <v>2366</v>
      </c>
      <c r="C441" s="23" t="s">
        <v>514</v>
      </c>
      <c r="D441" s="13" t="s">
        <v>185</v>
      </c>
      <c r="E441" s="13" t="s">
        <v>1485</v>
      </c>
      <c r="F441" s="24" t="s">
        <v>239</v>
      </c>
      <c r="G441" s="25">
        <v>2</v>
      </c>
      <c r="H441" s="25">
        <v>33</v>
      </c>
    </row>
    <row r="442" spans="1:8">
      <c r="A442" s="23">
        <v>2019</v>
      </c>
      <c r="B442" s="23" t="s">
        <v>2366</v>
      </c>
      <c r="C442" s="23" t="s">
        <v>514</v>
      </c>
      <c r="D442" s="13" t="s">
        <v>185</v>
      </c>
      <c r="E442" s="13" t="s">
        <v>1461</v>
      </c>
      <c r="F442" s="24" t="s">
        <v>239</v>
      </c>
      <c r="G442" s="25">
        <v>2</v>
      </c>
      <c r="H442" s="25">
        <v>162</v>
      </c>
    </row>
    <row r="443" spans="1:8">
      <c r="A443" s="23">
        <v>2019</v>
      </c>
      <c r="B443" s="23" t="s">
        <v>2366</v>
      </c>
      <c r="C443" s="23" t="s">
        <v>514</v>
      </c>
      <c r="D443" s="13" t="s">
        <v>185</v>
      </c>
      <c r="E443" s="13" t="s">
        <v>1488</v>
      </c>
      <c r="F443" s="24" t="s">
        <v>239</v>
      </c>
      <c r="G443" s="25">
        <v>1</v>
      </c>
      <c r="H443" s="25">
        <v>11</v>
      </c>
    </row>
    <row r="444" spans="1:8">
      <c r="A444" s="23">
        <v>2019</v>
      </c>
      <c r="B444" s="23" t="s">
        <v>2366</v>
      </c>
      <c r="C444" s="23" t="s">
        <v>514</v>
      </c>
      <c r="D444" s="13" t="s">
        <v>185</v>
      </c>
      <c r="E444" s="13" t="s">
        <v>1468</v>
      </c>
      <c r="F444" s="24" t="s">
        <v>239</v>
      </c>
      <c r="G444" s="25">
        <v>0</v>
      </c>
      <c r="H444" s="25">
        <v>7</v>
      </c>
    </row>
    <row r="445" spans="1:8">
      <c r="A445" s="23">
        <v>2019</v>
      </c>
      <c r="B445" s="23" t="s">
        <v>2366</v>
      </c>
      <c r="C445" s="23" t="s">
        <v>514</v>
      </c>
      <c r="D445" s="13" t="s">
        <v>185</v>
      </c>
      <c r="E445" s="13" t="s">
        <v>584</v>
      </c>
      <c r="F445" s="24" t="s">
        <v>239</v>
      </c>
      <c r="G445" s="25">
        <v>1</v>
      </c>
      <c r="H445" s="25">
        <v>80</v>
      </c>
    </row>
    <row r="446" spans="1:8">
      <c r="A446" s="23">
        <v>2019</v>
      </c>
      <c r="B446" s="23" t="s">
        <v>2366</v>
      </c>
      <c r="C446" s="23" t="s">
        <v>514</v>
      </c>
      <c r="D446" s="13" t="s">
        <v>3925</v>
      </c>
      <c r="E446" s="13" t="s">
        <v>1457</v>
      </c>
      <c r="F446" s="24" t="s">
        <v>239</v>
      </c>
      <c r="G446" s="25">
        <v>0</v>
      </c>
      <c r="H446" s="25">
        <v>43</v>
      </c>
    </row>
    <row r="447" spans="1:8">
      <c r="A447" s="23">
        <v>2019</v>
      </c>
      <c r="B447" s="23" t="s">
        <v>2366</v>
      </c>
      <c r="C447" s="23" t="s">
        <v>514</v>
      </c>
      <c r="D447" s="13" t="s">
        <v>3925</v>
      </c>
      <c r="E447" s="13" t="s">
        <v>1486</v>
      </c>
      <c r="F447" s="24" t="s">
        <v>239</v>
      </c>
      <c r="G447" s="25">
        <v>0</v>
      </c>
      <c r="H447" s="25">
        <v>215</v>
      </c>
    </row>
    <row r="448" spans="1:8">
      <c r="A448" s="23">
        <v>2019</v>
      </c>
      <c r="B448" s="23" t="s">
        <v>2366</v>
      </c>
      <c r="C448" s="23" t="s">
        <v>514</v>
      </c>
      <c r="D448" s="13" t="s">
        <v>3925</v>
      </c>
      <c r="E448" s="13" t="s">
        <v>1489</v>
      </c>
      <c r="F448" s="24" t="s">
        <v>239</v>
      </c>
      <c r="G448" s="25">
        <v>0</v>
      </c>
      <c r="H448" s="25">
        <v>41</v>
      </c>
    </row>
    <row r="449" spans="1:8">
      <c r="A449" s="23">
        <v>2019</v>
      </c>
      <c r="B449" s="23" t="s">
        <v>2366</v>
      </c>
      <c r="C449" s="23" t="s">
        <v>514</v>
      </c>
      <c r="D449" s="13" t="s">
        <v>3925</v>
      </c>
      <c r="E449" s="13" t="s">
        <v>1471</v>
      </c>
      <c r="F449" s="24" t="s">
        <v>239</v>
      </c>
      <c r="G449" s="25">
        <v>0</v>
      </c>
      <c r="H449" s="25">
        <v>104</v>
      </c>
    </row>
    <row r="450" spans="1:8">
      <c r="A450" s="23">
        <v>2019</v>
      </c>
      <c r="B450" s="23" t="s">
        <v>2366</v>
      </c>
      <c r="C450" s="23" t="s">
        <v>514</v>
      </c>
      <c r="D450" s="13" t="s">
        <v>3925</v>
      </c>
      <c r="E450" s="13" t="s">
        <v>1472</v>
      </c>
      <c r="F450" s="24" t="s">
        <v>239</v>
      </c>
      <c r="G450" s="25">
        <v>0</v>
      </c>
      <c r="H450" s="25">
        <v>89</v>
      </c>
    </row>
    <row r="451" spans="1:8">
      <c r="A451" s="23">
        <v>2019</v>
      </c>
      <c r="B451" s="23" t="s">
        <v>2366</v>
      </c>
      <c r="C451" s="23" t="s">
        <v>514</v>
      </c>
      <c r="D451" s="13" t="s">
        <v>3925</v>
      </c>
      <c r="E451" s="13" t="s">
        <v>1487</v>
      </c>
      <c r="F451" s="24" t="s">
        <v>239</v>
      </c>
      <c r="G451" s="25">
        <v>1</v>
      </c>
      <c r="H451" s="25">
        <v>2</v>
      </c>
    </row>
    <row r="452" spans="1:8">
      <c r="A452" s="23">
        <v>2019</v>
      </c>
      <c r="B452" s="23" t="s">
        <v>2367</v>
      </c>
      <c r="C452" s="23" t="s">
        <v>514</v>
      </c>
      <c r="D452" s="13" t="s">
        <v>184</v>
      </c>
      <c r="E452" s="13" t="s">
        <v>1465</v>
      </c>
      <c r="F452" s="24" t="s">
        <v>239</v>
      </c>
      <c r="G452" s="25">
        <v>0</v>
      </c>
      <c r="H452" s="25">
        <v>22</v>
      </c>
    </row>
    <row r="453" spans="1:8">
      <c r="A453" s="23">
        <v>2019</v>
      </c>
      <c r="B453" s="23" t="s">
        <v>2367</v>
      </c>
      <c r="C453" s="23" t="s">
        <v>514</v>
      </c>
      <c r="D453" s="13" t="s">
        <v>184</v>
      </c>
      <c r="E453" s="13" t="s">
        <v>1482</v>
      </c>
      <c r="F453" s="24" t="s">
        <v>239</v>
      </c>
      <c r="G453" s="25">
        <v>0</v>
      </c>
      <c r="H453" s="25">
        <v>42</v>
      </c>
    </row>
    <row r="454" spans="1:8">
      <c r="A454" s="23">
        <v>2019</v>
      </c>
      <c r="B454" s="23" t="s">
        <v>2367</v>
      </c>
      <c r="C454" s="23" t="s">
        <v>514</v>
      </c>
      <c r="D454" s="13" t="s">
        <v>184</v>
      </c>
      <c r="E454" s="13" t="s">
        <v>1476</v>
      </c>
      <c r="F454" s="24" t="s">
        <v>239</v>
      </c>
      <c r="G454" s="25">
        <v>0</v>
      </c>
      <c r="H454" s="25">
        <v>23</v>
      </c>
    </row>
    <row r="455" spans="1:8">
      <c r="A455" s="23">
        <v>2019</v>
      </c>
      <c r="B455" s="23" t="s">
        <v>2367</v>
      </c>
      <c r="C455" s="23" t="s">
        <v>514</v>
      </c>
      <c r="D455" s="13" t="s">
        <v>23</v>
      </c>
      <c r="E455" s="13" t="s">
        <v>1453</v>
      </c>
      <c r="F455" s="24" t="s">
        <v>239</v>
      </c>
      <c r="G455" s="25">
        <v>0</v>
      </c>
      <c r="H455" s="25">
        <v>38</v>
      </c>
    </row>
    <row r="456" spans="1:8">
      <c r="A456" s="23">
        <v>2019</v>
      </c>
      <c r="B456" s="23" t="s">
        <v>2367</v>
      </c>
      <c r="C456" s="23" t="s">
        <v>514</v>
      </c>
      <c r="D456" s="13" t="s">
        <v>23</v>
      </c>
      <c r="E456" s="13" t="s">
        <v>1460</v>
      </c>
      <c r="F456" s="24" t="s">
        <v>239</v>
      </c>
      <c r="G456" s="25">
        <v>0</v>
      </c>
      <c r="H456" s="25">
        <v>14</v>
      </c>
    </row>
    <row r="457" spans="1:8">
      <c r="A457" s="23">
        <v>2019</v>
      </c>
      <c r="B457" s="23" t="s">
        <v>2367</v>
      </c>
      <c r="C457" s="23" t="s">
        <v>514</v>
      </c>
      <c r="D457" s="13" t="s">
        <v>23</v>
      </c>
      <c r="E457" s="13" t="s">
        <v>1464</v>
      </c>
      <c r="F457" s="24" t="s">
        <v>239</v>
      </c>
      <c r="G457" s="25">
        <v>0</v>
      </c>
      <c r="H457" s="25">
        <v>23</v>
      </c>
    </row>
    <row r="458" spans="1:8">
      <c r="A458" s="23">
        <v>2019</v>
      </c>
      <c r="B458" s="23" t="s">
        <v>2367</v>
      </c>
      <c r="C458" s="23" t="s">
        <v>514</v>
      </c>
      <c r="D458" s="13" t="s">
        <v>23</v>
      </c>
      <c r="E458" s="13" t="s">
        <v>1490</v>
      </c>
      <c r="F458" s="24" t="s">
        <v>239</v>
      </c>
      <c r="G458" s="25">
        <v>0</v>
      </c>
      <c r="H458" s="25">
        <v>47</v>
      </c>
    </row>
    <row r="459" spans="1:8">
      <c r="A459" s="23">
        <v>2019</v>
      </c>
      <c r="B459" s="23" t="s">
        <v>2367</v>
      </c>
      <c r="C459" s="23" t="s">
        <v>514</v>
      </c>
      <c r="D459" s="13" t="s">
        <v>185</v>
      </c>
      <c r="E459" s="13" t="s">
        <v>559</v>
      </c>
      <c r="F459" s="24" t="s">
        <v>239</v>
      </c>
      <c r="G459" s="25">
        <v>0</v>
      </c>
      <c r="H459" s="25">
        <v>53</v>
      </c>
    </row>
    <row r="460" spans="1:8">
      <c r="A460" s="23">
        <v>2019</v>
      </c>
      <c r="B460" s="23" t="s">
        <v>2367</v>
      </c>
      <c r="C460" s="23" t="s">
        <v>514</v>
      </c>
      <c r="D460" s="13" t="s">
        <v>185</v>
      </c>
      <c r="E460" s="13" t="s">
        <v>1455</v>
      </c>
      <c r="F460" s="24" t="s">
        <v>239</v>
      </c>
      <c r="G460" s="25">
        <v>0</v>
      </c>
      <c r="H460" s="25">
        <v>10</v>
      </c>
    </row>
    <row r="461" spans="1:8">
      <c r="A461" s="23">
        <v>2019</v>
      </c>
      <c r="B461" s="23" t="s">
        <v>2367</v>
      </c>
      <c r="C461" s="23" t="s">
        <v>514</v>
      </c>
      <c r="D461" s="13" t="s">
        <v>185</v>
      </c>
      <c r="E461" s="13" t="s">
        <v>1458</v>
      </c>
      <c r="F461" s="24" t="s">
        <v>239</v>
      </c>
      <c r="G461" s="25">
        <v>0</v>
      </c>
      <c r="H461" s="25">
        <v>15</v>
      </c>
    </row>
    <row r="462" spans="1:8">
      <c r="A462" s="23">
        <v>2019</v>
      </c>
      <c r="B462" s="23" t="s">
        <v>2367</v>
      </c>
      <c r="C462" s="23" t="s">
        <v>514</v>
      </c>
      <c r="D462" s="13" t="s">
        <v>185</v>
      </c>
      <c r="E462" s="13" t="s">
        <v>1485</v>
      </c>
      <c r="F462" s="24" t="s">
        <v>239</v>
      </c>
      <c r="G462" s="25">
        <v>0</v>
      </c>
      <c r="H462" s="25">
        <v>31</v>
      </c>
    </row>
    <row r="463" spans="1:8">
      <c r="A463" s="23">
        <v>2019</v>
      </c>
      <c r="B463" s="23" t="s">
        <v>2367</v>
      </c>
      <c r="C463" s="23" t="s">
        <v>514</v>
      </c>
      <c r="D463" s="13" t="s">
        <v>185</v>
      </c>
      <c r="E463" s="13" t="s">
        <v>1461</v>
      </c>
      <c r="F463" s="24" t="s">
        <v>239</v>
      </c>
      <c r="G463" s="25">
        <v>0</v>
      </c>
      <c r="H463" s="25">
        <v>158</v>
      </c>
    </row>
    <row r="464" spans="1:8">
      <c r="A464" s="23">
        <v>2019</v>
      </c>
      <c r="B464" s="23" t="s">
        <v>2367</v>
      </c>
      <c r="C464" s="23" t="s">
        <v>514</v>
      </c>
      <c r="D464" s="13" t="s">
        <v>185</v>
      </c>
      <c r="E464" s="13" t="s">
        <v>1488</v>
      </c>
      <c r="F464" s="24" t="s">
        <v>239</v>
      </c>
      <c r="G464" s="25">
        <v>0</v>
      </c>
      <c r="H464" s="25">
        <v>10</v>
      </c>
    </row>
    <row r="465" spans="1:8">
      <c r="A465" s="23">
        <v>2019</v>
      </c>
      <c r="B465" s="23" t="s">
        <v>2367</v>
      </c>
      <c r="C465" s="23" t="s">
        <v>514</v>
      </c>
      <c r="D465" s="13" t="s">
        <v>185</v>
      </c>
      <c r="E465" s="13" t="s">
        <v>1468</v>
      </c>
      <c r="F465" s="24" t="s">
        <v>239</v>
      </c>
      <c r="G465" s="25">
        <v>0</v>
      </c>
      <c r="H465" s="25">
        <v>7</v>
      </c>
    </row>
    <row r="466" spans="1:8">
      <c r="A466" s="23">
        <v>2019</v>
      </c>
      <c r="B466" s="23" t="s">
        <v>2367</v>
      </c>
      <c r="C466" s="23" t="s">
        <v>514</v>
      </c>
      <c r="D466" s="13" t="s">
        <v>185</v>
      </c>
      <c r="E466" s="13" t="s">
        <v>584</v>
      </c>
      <c r="F466" s="24" t="s">
        <v>239</v>
      </c>
      <c r="G466" s="25">
        <v>0</v>
      </c>
      <c r="H466" s="25">
        <v>77</v>
      </c>
    </row>
    <row r="467" spans="1:8">
      <c r="A467" s="23">
        <v>2019</v>
      </c>
      <c r="B467" s="23" t="s">
        <v>2367</v>
      </c>
      <c r="C467" s="23" t="s">
        <v>514</v>
      </c>
      <c r="D467" s="13" t="s">
        <v>3925</v>
      </c>
      <c r="E467" s="13" t="s">
        <v>1457</v>
      </c>
      <c r="F467" s="24" t="s">
        <v>239</v>
      </c>
      <c r="G467" s="25">
        <v>0</v>
      </c>
      <c r="H467" s="25">
        <v>41</v>
      </c>
    </row>
    <row r="468" spans="1:8">
      <c r="A468" s="23">
        <v>2019</v>
      </c>
      <c r="B468" s="23" t="s">
        <v>2367</v>
      </c>
      <c r="C468" s="23" t="s">
        <v>514</v>
      </c>
      <c r="D468" s="13" t="s">
        <v>3925</v>
      </c>
      <c r="E468" s="13" t="s">
        <v>1486</v>
      </c>
      <c r="F468" s="24" t="s">
        <v>239</v>
      </c>
      <c r="G468" s="25">
        <v>1</v>
      </c>
      <c r="H468" s="25">
        <v>217</v>
      </c>
    </row>
    <row r="469" spans="1:8">
      <c r="A469" s="23">
        <v>2019</v>
      </c>
      <c r="B469" s="23" t="s">
        <v>2367</v>
      </c>
      <c r="C469" s="23" t="s">
        <v>514</v>
      </c>
      <c r="D469" s="13" t="s">
        <v>3925</v>
      </c>
      <c r="E469" s="13" t="s">
        <v>1489</v>
      </c>
      <c r="F469" s="24" t="s">
        <v>239</v>
      </c>
      <c r="G469" s="25">
        <v>0</v>
      </c>
      <c r="H469" s="25">
        <v>38</v>
      </c>
    </row>
    <row r="470" spans="1:8">
      <c r="A470" s="23">
        <v>2019</v>
      </c>
      <c r="B470" s="23" t="s">
        <v>2367</v>
      </c>
      <c r="C470" s="23" t="s">
        <v>514</v>
      </c>
      <c r="D470" s="13" t="s">
        <v>3925</v>
      </c>
      <c r="E470" s="13" t="s">
        <v>1471</v>
      </c>
      <c r="F470" s="24" t="s">
        <v>239</v>
      </c>
      <c r="G470" s="25">
        <v>0</v>
      </c>
      <c r="H470" s="25">
        <v>99</v>
      </c>
    </row>
    <row r="471" spans="1:8">
      <c r="A471" s="23">
        <v>2019</v>
      </c>
      <c r="B471" s="23" t="s">
        <v>2367</v>
      </c>
      <c r="C471" s="23" t="s">
        <v>514</v>
      </c>
      <c r="D471" s="13" t="s">
        <v>3925</v>
      </c>
      <c r="E471" s="13" t="s">
        <v>1472</v>
      </c>
      <c r="F471" s="24" t="s">
        <v>239</v>
      </c>
      <c r="G471" s="25">
        <v>0</v>
      </c>
      <c r="H471" s="25">
        <v>89</v>
      </c>
    </row>
    <row r="472" spans="1:8">
      <c r="A472" s="23">
        <v>2019</v>
      </c>
      <c r="B472" s="23" t="s">
        <v>2367</v>
      </c>
      <c r="C472" s="23" t="s">
        <v>514</v>
      </c>
      <c r="D472" s="13" t="s">
        <v>3925</v>
      </c>
      <c r="E472" s="13" t="s">
        <v>1487</v>
      </c>
      <c r="F472" s="24" t="s">
        <v>239</v>
      </c>
      <c r="G472" s="25">
        <v>0</v>
      </c>
      <c r="H472" s="25">
        <v>3</v>
      </c>
    </row>
    <row r="473" spans="1:8">
      <c r="A473" s="23">
        <v>2020</v>
      </c>
      <c r="B473" s="23" t="s">
        <v>2366</v>
      </c>
      <c r="C473" s="23" t="s">
        <v>1886</v>
      </c>
      <c r="D473" s="13" t="s">
        <v>5</v>
      </c>
      <c r="E473" s="13" t="s">
        <v>559</v>
      </c>
      <c r="F473" s="24" t="s">
        <v>3972</v>
      </c>
      <c r="G473" s="25">
        <v>0</v>
      </c>
      <c r="H473" s="25">
        <v>5</v>
      </c>
    </row>
    <row r="474" spans="1:8">
      <c r="A474" s="23">
        <v>2020</v>
      </c>
      <c r="B474" s="23" t="s">
        <v>2366</v>
      </c>
      <c r="C474" s="23" t="s">
        <v>1886</v>
      </c>
      <c r="D474" s="13" t="s">
        <v>5</v>
      </c>
      <c r="E474" s="13" t="s">
        <v>559</v>
      </c>
      <c r="F474" s="24" t="s">
        <v>239</v>
      </c>
      <c r="G474" s="25">
        <v>0</v>
      </c>
      <c r="H474" s="25">
        <v>12</v>
      </c>
    </row>
    <row r="475" spans="1:8">
      <c r="A475" s="23">
        <v>2020</v>
      </c>
      <c r="B475" s="23" t="s">
        <v>2366</v>
      </c>
      <c r="C475" s="23" t="s">
        <v>1886</v>
      </c>
      <c r="D475" s="13" t="s">
        <v>5</v>
      </c>
      <c r="E475" s="13" t="s">
        <v>559</v>
      </c>
      <c r="F475" s="24" t="s">
        <v>239</v>
      </c>
      <c r="G475" s="25">
        <v>0</v>
      </c>
      <c r="H475" s="25">
        <v>24</v>
      </c>
    </row>
    <row r="476" spans="1:8">
      <c r="A476" s="23">
        <v>2020</v>
      </c>
      <c r="B476" s="23" t="s">
        <v>2366</v>
      </c>
      <c r="C476" s="23" t="s">
        <v>1886</v>
      </c>
      <c r="D476" s="13" t="s">
        <v>5</v>
      </c>
      <c r="E476" s="13" t="s">
        <v>559</v>
      </c>
      <c r="F476" s="24" t="s">
        <v>239</v>
      </c>
      <c r="G476" s="25">
        <v>0</v>
      </c>
      <c r="H476" s="25">
        <v>13</v>
      </c>
    </row>
    <row r="477" spans="1:8">
      <c r="A477" s="23">
        <v>2020</v>
      </c>
      <c r="B477" s="23" t="s">
        <v>2366</v>
      </c>
      <c r="C477" s="23" t="s">
        <v>1886</v>
      </c>
      <c r="D477" s="13" t="s">
        <v>5</v>
      </c>
      <c r="E477" s="13" t="s">
        <v>1462</v>
      </c>
      <c r="F477" s="24" t="s">
        <v>3972</v>
      </c>
      <c r="G477" s="25">
        <v>0</v>
      </c>
      <c r="H477" s="25">
        <v>2</v>
      </c>
    </row>
    <row r="478" spans="1:8">
      <c r="A478" s="23">
        <v>2020</v>
      </c>
      <c r="B478" s="23" t="s">
        <v>2366</v>
      </c>
      <c r="C478" s="23" t="s">
        <v>1886</v>
      </c>
      <c r="D478" s="13" t="s">
        <v>5</v>
      </c>
      <c r="E478" s="13" t="s">
        <v>1462</v>
      </c>
      <c r="F478" s="24" t="s">
        <v>239</v>
      </c>
      <c r="G478" s="25">
        <v>0</v>
      </c>
      <c r="H478" s="25">
        <v>3</v>
      </c>
    </row>
    <row r="479" spans="1:8">
      <c r="A479" s="23">
        <v>2020</v>
      </c>
      <c r="B479" s="23" t="s">
        <v>2366</v>
      </c>
      <c r="C479" s="23" t="s">
        <v>1886</v>
      </c>
      <c r="D479" s="13" t="s">
        <v>5</v>
      </c>
      <c r="E479" s="13" t="s">
        <v>1462</v>
      </c>
      <c r="F479" s="24" t="s">
        <v>239</v>
      </c>
      <c r="G479" s="25">
        <v>0</v>
      </c>
      <c r="H479" s="25">
        <v>8</v>
      </c>
    </row>
    <row r="480" spans="1:8">
      <c r="A480" s="23">
        <v>2020</v>
      </c>
      <c r="B480" s="23" t="s">
        <v>2366</v>
      </c>
      <c r="C480" s="23" t="s">
        <v>1886</v>
      </c>
      <c r="D480" s="13" t="s">
        <v>5</v>
      </c>
      <c r="E480" s="13" t="s">
        <v>1462</v>
      </c>
      <c r="F480" s="24" t="s">
        <v>239</v>
      </c>
      <c r="G480" s="25">
        <v>0</v>
      </c>
      <c r="H480" s="25">
        <v>3</v>
      </c>
    </row>
    <row r="481" spans="1:8">
      <c r="A481" s="23">
        <v>2020</v>
      </c>
      <c r="B481" s="23" t="s">
        <v>2366</v>
      </c>
      <c r="C481" s="23" t="s">
        <v>1886</v>
      </c>
      <c r="D481" s="13" t="s">
        <v>5</v>
      </c>
      <c r="E481" s="13" t="s">
        <v>1462</v>
      </c>
      <c r="F481" s="24" t="s">
        <v>239</v>
      </c>
      <c r="G481" s="25">
        <v>0</v>
      </c>
      <c r="H481" s="25">
        <v>8</v>
      </c>
    </row>
    <row r="482" spans="1:8">
      <c r="A482" s="23">
        <v>2020</v>
      </c>
      <c r="B482" s="23" t="s">
        <v>2366</v>
      </c>
      <c r="C482" s="23" t="s">
        <v>1886</v>
      </c>
      <c r="D482" s="13" t="s">
        <v>10</v>
      </c>
      <c r="E482" s="13" t="s">
        <v>1454</v>
      </c>
      <c r="F482" s="24" t="s">
        <v>3972</v>
      </c>
      <c r="G482" s="25">
        <v>0</v>
      </c>
      <c r="H482" s="25">
        <v>1</v>
      </c>
    </row>
    <row r="483" spans="1:8">
      <c r="A483" s="23">
        <v>2020</v>
      </c>
      <c r="B483" s="23" t="s">
        <v>2366</v>
      </c>
      <c r="C483" s="23" t="s">
        <v>1886</v>
      </c>
      <c r="D483" s="13" t="s">
        <v>10</v>
      </c>
      <c r="E483" s="13" t="s">
        <v>1454</v>
      </c>
      <c r="F483" s="24" t="s">
        <v>239</v>
      </c>
      <c r="G483" s="25">
        <v>0</v>
      </c>
      <c r="H483" s="25">
        <v>4</v>
      </c>
    </row>
    <row r="484" spans="1:8">
      <c r="A484" s="23">
        <v>2020</v>
      </c>
      <c r="B484" s="23" t="s">
        <v>2366</v>
      </c>
      <c r="C484" s="23" t="s">
        <v>1886</v>
      </c>
      <c r="D484" s="13" t="s">
        <v>10</v>
      </c>
      <c r="E484" s="13" t="s">
        <v>1454</v>
      </c>
      <c r="F484" s="24" t="s">
        <v>239</v>
      </c>
      <c r="G484" s="25">
        <v>0</v>
      </c>
      <c r="H484" s="25">
        <v>3</v>
      </c>
    </row>
    <row r="485" spans="1:8">
      <c r="A485" s="23">
        <v>2020</v>
      </c>
      <c r="B485" s="23" t="s">
        <v>2366</v>
      </c>
      <c r="C485" s="23" t="s">
        <v>1886</v>
      </c>
      <c r="D485" s="13" t="s">
        <v>10</v>
      </c>
      <c r="E485" s="13" t="s">
        <v>1454</v>
      </c>
      <c r="F485" s="24" t="s">
        <v>239</v>
      </c>
      <c r="G485" s="25">
        <v>0</v>
      </c>
      <c r="H485" s="25">
        <v>6</v>
      </c>
    </row>
    <row r="486" spans="1:8">
      <c r="A486" s="23">
        <v>2020</v>
      </c>
      <c r="B486" s="23" t="s">
        <v>2366</v>
      </c>
      <c r="C486" s="23" t="s">
        <v>1886</v>
      </c>
      <c r="D486" s="13" t="s">
        <v>10</v>
      </c>
      <c r="E486" s="13" t="s">
        <v>1455</v>
      </c>
      <c r="F486" s="24" t="s">
        <v>3972</v>
      </c>
      <c r="G486" s="25">
        <v>0</v>
      </c>
      <c r="H486" s="25">
        <v>2</v>
      </c>
    </row>
    <row r="487" spans="1:8">
      <c r="A487" s="23">
        <v>2020</v>
      </c>
      <c r="B487" s="23" t="s">
        <v>2366</v>
      </c>
      <c r="C487" s="23" t="s">
        <v>1886</v>
      </c>
      <c r="D487" s="13" t="s">
        <v>10</v>
      </c>
      <c r="E487" s="13" t="s">
        <v>1455</v>
      </c>
      <c r="F487" s="24" t="s">
        <v>239</v>
      </c>
      <c r="G487" s="25">
        <v>0</v>
      </c>
      <c r="H487" s="25">
        <v>1</v>
      </c>
    </row>
    <row r="488" spans="1:8">
      <c r="A488" s="23">
        <v>2020</v>
      </c>
      <c r="B488" s="23" t="s">
        <v>2366</v>
      </c>
      <c r="C488" s="23" t="s">
        <v>1886</v>
      </c>
      <c r="D488" s="13" t="s">
        <v>10</v>
      </c>
      <c r="E488" s="13" t="s">
        <v>1455</v>
      </c>
      <c r="F488" s="24" t="s">
        <v>239</v>
      </c>
      <c r="G488" s="25">
        <v>0</v>
      </c>
      <c r="H488" s="25">
        <v>7</v>
      </c>
    </row>
    <row r="489" spans="1:8">
      <c r="A489" s="23">
        <v>2020</v>
      </c>
      <c r="B489" s="23" t="s">
        <v>2366</v>
      </c>
      <c r="C489" s="23" t="s">
        <v>1886</v>
      </c>
      <c r="D489" s="13" t="s">
        <v>10</v>
      </c>
      <c r="E489" s="13" t="s">
        <v>1455</v>
      </c>
      <c r="F489" s="24" t="s">
        <v>239</v>
      </c>
      <c r="G489" s="25">
        <v>0</v>
      </c>
      <c r="H489" s="25">
        <v>4</v>
      </c>
    </row>
    <row r="490" spans="1:8">
      <c r="A490" s="23">
        <v>2020</v>
      </c>
      <c r="B490" s="23" t="s">
        <v>2366</v>
      </c>
      <c r="C490" s="23" t="s">
        <v>1886</v>
      </c>
      <c r="D490" s="13" t="s">
        <v>10</v>
      </c>
      <c r="E490" s="13" t="s">
        <v>1455</v>
      </c>
      <c r="F490" s="24" t="s">
        <v>239</v>
      </c>
      <c r="G490" s="25">
        <v>0</v>
      </c>
      <c r="H490" s="25">
        <v>4</v>
      </c>
    </row>
    <row r="491" spans="1:8">
      <c r="A491" s="23">
        <v>2020</v>
      </c>
      <c r="B491" s="23" t="s">
        <v>2366</v>
      </c>
      <c r="C491" s="23" t="s">
        <v>1886</v>
      </c>
      <c r="D491" s="13" t="s">
        <v>10</v>
      </c>
      <c r="E491" s="13" t="s">
        <v>1467</v>
      </c>
      <c r="F491" s="24" t="s">
        <v>3972</v>
      </c>
      <c r="G491" s="25">
        <v>0</v>
      </c>
      <c r="H491" s="25">
        <v>2</v>
      </c>
    </row>
    <row r="492" spans="1:8">
      <c r="A492" s="23">
        <v>2020</v>
      </c>
      <c r="B492" s="23" t="s">
        <v>2366</v>
      </c>
      <c r="C492" s="23" t="s">
        <v>1886</v>
      </c>
      <c r="D492" s="13" t="s">
        <v>10</v>
      </c>
      <c r="E492" s="13" t="s">
        <v>1467</v>
      </c>
      <c r="F492" s="24" t="s">
        <v>239</v>
      </c>
      <c r="G492" s="25">
        <v>0</v>
      </c>
      <c r="H492" s="25">
        <v>1</v>
      </c>
    </row>
    <row r="493" spans="1:8">
      <c r="A493" s="23">
        <v>2020</v>
      </c>
      <c r="B493" s="23" t="s">
        <v>2366</v>
      </c>
      <c r="C493" s="23" t="s">
        <v>1886</v>
      </c>
      <c r="D493" s="13" t="s">
        <v>10</v>
      </c>
      <c r="E493" s="13" t="s">
        <v>1467</v>
      </c>
      <c r="F493" s="24" t="s">
        <v>239</v>
      </c>
      <c r="G493" s="25">
        <v>0</v>
      </c>
      <c r="H493" s="25">
        <v>2</v>
      </c>
    </row>
    <row r="494" spans="1:8">
      <c r="A494" s="23">
        <v>2020</v>
      </c>
      <c r="B494" s="23" t="s">
        <v>2366</v>
      </c>
      <c r="C494" s="23" t="s">
        <v>1886</v>
      </c>
      <c r="D494" s="13" t="s">
        <v>10</v>
      </c>
      <c r="E494" s="13" t="s">
        <v>1467</v>
      </c>
      <c r="F494" s="24" t="s">
        <v>239</v>
      </c>
      <c r="G494" s="25">
        <v>0</v>
      </c>
      <c r="H494" s="25">
        <v>1</v>
      </c>
    </row>
    <row r="495" spans="1:8">
      <c r="A495" s="23">
        <v>2020</v>
      </c>
      <c r="B495" s="23" t="s">
        <v>2366</v>
      </c>
      <c r="C495" s="23" t="s">
        <v>1886</v>
      </c>
      <c r="D495" s="13" t="s">
        <v>10</v>
      </c>
      <c r="E495" s="13" t="s">
        <v>1467</v>
      </c>
      <c r="F495" s="24" t="s">
        <v>239</v>
      </c>
      <c r="G495" s="25">
        <v>0</v>
      </c>
      <c r="H495" s="25">
        <v>7</v>
      </c>
    </row>
    <row r="496" spans="1:8">
      <c r="A496" s="23">
        <v>2020</v>
      </c>
      <c r="B496" s="23" t="s">
        <v>2366</v>
      </c>
      <c r="C496" s="23" t="s">
        <v>1886</v>
      </c>
      <c r="D496" s="13" t="s">
        <v>14</v>
      </c>
      <c r="E496" s="13" t="s">
        <v>1456</v>
      </c>
      <c r="F496" s="24" t="s">
        <v>3972</v>
      </c>
      <c r="G496" s="25">
        <v>0</v>
      </c>
      <c r="H496" s="25">
        <v>4</v>
      </c>
    </row>
    <row r="497" spans="1:8">
      <c r="A497" s="23">
        <v>2020</v>
      </c>
      <c r="B497" s="23" t="s">
        <v>2366</v>
      </c>
      <c r="C497" s="23" t="s">
        <v>1886</v>
      </c>
      <c r="D497" s="13" t="s">
        <v>14</v>
      </c>
      <c r="E497" s="13" t="s">
        <v>1456</v>
      </c>
      <c r="F497" s="24" t="s">
        <v>239</v>
      </c>
      <c r="G497" s="25">
        <v>0</v>
      </c>
      <c r="H497" s="25">
        <v>10</v>
      </c>
    </row>
    <row r="498" spans="1:8">
      <c r="A498" s="23">
        <v>2020</v>
      </c>
      <c r="B498" s="23" t="s">
        <v>2366</v>
      </c>
      <c r="C498" s="23" t="s">
        <v>1886</v>
      </c>
      <c r="D498" s="13" t="s">
        <v>14</v>
      </c>
      <c r="E498" s="13" t="s">
        <v>1456</v>
      </c>
      <c r="F498" s="24" t="s">
        <v>239</v>
      </c>
      <c r="G498" s="25">
        <v>0</v>
      </c>
      <c r="H498" s="25">
        <v>11</v>
      </c>
    </row>
    <row r="499" spans="1:8">
      <c r="A499" s="23">
        <v>2020</v>
      </c>
      <c r="B499" s="23" t="s">
        <v>2366</v>
      </c>
      <c r="C499" s="23" t="s">
        <v>1886</v>
      </c>
      <c r="D499" s="13" t="s">
        <v>14</v>
      </c>
      <c r="E499" s="13" t="s">
        <v>1456</v>
      </c>
      <c r="F499" s="24" t="s">
        <v>239</v>
      </c>
      <c r="G499" s="25">
        <v>0</v>
      </c>
      <c r="H499" s="25">
        <v>8</v>
      </c>
    </row>
    <row r="500" spans="1:8">
      <c r="A500" s="23">
        <v>2020</v>
      </c>
      <c r="B500" s="23" t="s">
        <v>2366</v>
      </c>
      <c r="C500" s="23" t="s">
        <v>1886</v>
      </c>
      <c r="D500" s="13" t="s">
        <v>14</v>
      </c>
      <c r="E500" s="13" t="s">
        <v>1457</v>
      </c>
      <c r="F500" s="24" t="s">
        <v>3972</v>
      </c>
      <c r="G500" s="25">
        <v>0</v>
      </c>
      <c r="H500" s="25">
        <v>3</v>
      </c>
    </row>
    <row r="501" spans="1:8">
      <c r="A501" s="23">
        <v>2020</v>
      </c>
      <c r="B501" s="23" t="s">
        <v>2366</v>
      </c>
      <c r="C501" s="23" t="s">
        <v>1886</v>
      </c>
      <c r="D501" s="13" t="s">
        <v>14</v>
      </c>
      <c r="E501" s="13" t="s">
        <v>1457</v>
      </c>
      <c r="F501" s="24" t="s">
        <v>239</v>
      </c>
      <c r="G501" s="25">
        <v>0</v>
      </c>
      <c r="H501" s="25">
        <v>13</v>
      </c>
    </row>
    <row r="502" spans="1:8">
      <c r="A502" s="23">
        <v>2020</v>
      </c>
      <c r="B502" s="23" t="s">
        <v>2366</v>
      </c>
      <c r="C502" s="23" t="s">
        <v>1886</v>
      </c>
      <c r="D502" s="13" t="s">
        <v>14</v>
      </c>
      <c r="E502" s="13" t="s">
        <v>1457</v>
      </c>
      <c r="F502" s="24" t="s">
        <v>239</v>
      </c>
      <c r="G502" s="25">
        <v>0</v>
      </c>
      <c r="H502" s="25">
        <v>10</v>
      </c>
    </row>
    <row r="503" spans="1:8">
      <c r="A503" s="23">
        <v>2020</v>
      </c>
      <c r="B503" s="23" t="s">
        <v>2366</v>
      </c>
      <c r="C503" s="23" t="s">
        <v>1886</v>
      </c>
      <c r="D503" s="13" t="s">
        <v>14</v>
      </c>
      <c r="E503" s="13" t="s">
        <v>1457</v>
      </c>
      <c r="F503" s="24" t="s">
        <v>239</v>
      </c>
      <c r="G503" s="25">
        <v>0</v>
      </c>
      <c r="H503" s="25">
        <v>9</v>
      </c>
    </row>
    <row r="504" spans="1:8">
      <c r="A504" s="23">
        <v>2020</v>
      </c>
      <c r="B504" s="23" t="s">
        <v>2366</v>
      </c>
      <c r="C504" s="23" t="s">
        <v>1886</v>
      </c>
      <c r="D504" s="13" t="s">
        <v>14</v>
      </c>
      <c r="E504" s="13" t="s">
        <v>1474</v>
      </c>
      <c r="F504" s="24" t="s">
        <v>3972</v>
      </c>
      <c r="G504" s="25">
        <v>0</v>
      </c>
      <c r="H504" s="25">
        <v>3</v>
      </c>
    </row>
    <row r="505" spans="1:8">
      <c r="A505" s="23">
        <v>2020</v>
      </c>
      <c r="B505" s="23" t="s">
        <v>2366</v>
      </c>
      <c r="C505" s="23" t="s">
        <v>1886</v>
      </c>
      <c r="D505" s="13" t="s">
        <v>14</v>
      </c>
      <c r="E505" s="13" t="s">
        <v>1474</v>
      </c>
      <c r="F505" s="24" t="s">
        <v>239</v>
      </c>
      <c r="G505" s="25">
        <v>0</v>
      </c>
      <c r="H505" s="25">
        <v>2</v>
      </c>
    </row>
    <row r="506" spans="1:8">
      <c r="A506" s="23">
        <v>2020</v>
      </c>
      <c r="B506" s="23" t="s">
        <v>2366</v>
      </c>
      <c r="C506" s="23" t="s">
        <v>1886</v>
      </c>
      <c r="D506" s="13" t="s">
        <v>14</v>
      </c>
      <c r="E506" s="13" t="s">
        <v>1474</v>
      </c>
      <c r="F506" s="24" t="s">
        <v>239</v>
      </c>
      <c r="G506" s="25">
        <v>0</v>
      </c>
      <c r="H506" s="25">
        <v>1</v>
      </c>
    </row>
    <row r="507" spans="1:8">
      <c r="A507" s="23">
        <v>2020</v>
      </c>
      <c r="B507" s="23" t="s">
        <v>2366</v>
      </c>
      <c r="C507" s="23" t="s">
        <v>1886</v>
      </c>
      <c r="D507" s="13" t="s">
        <v>14</v>
      </c>
      <c r="E507" s="13" t="s">
        <v>1475</v>
      </c>
      <c r="F507" s="24" t="s">
        <v>3972</v>
      </c>
      <c r="G507" s="25">
        <v>0</v>
      </c>
      <c r="H507" s="25">
        <v>1</v>
      </c>
    </row>
    <row r="508" spans="1:8">
      <c r="A508" s="23">
        <v>2020</v>
      </c>
      <c r="B508" s="23" t="s">
        <v>2366</v>
      </c>
      <c r="C508" s="23" t="s">
        <v>1886</v>
      </c>
      <c r="D508" s="13" t="s">
        <v>14</v>
      </c>
      <c r="E508" s="13" t="s">
        <v>1475</v>
      </c>
      <c r="F508" s="24" t="s">
        <v>239</v>
      </c>
      <c r="G508" s="25">
        <v>0</v>
      </c>
      <c r="H508" s="25">
        <v>8</v>
      </c>
    </row>
    <row r="509" spans="1:8">
      <c r="A509" s="23">
        <v>2020</v>
      </c>
      <c r="B509" s="23" t="s">
        <v>2366</v>
      </c>
      <c r="C509" s="23" t="s">
        <v>1886</v>
      </c>
      <c r="D509" s="13" t="s">
        <v>14</v>
      </c>
      <c r="E509" s="13" t="s">
        <v>1475</v>
      </c>
      <c r="F509" s="24" t="s">
        <v>239</v>
      </c>
      <c r="G509" s="25">
        <v>0</v>
      </c>
      <c r="H509" s="25">
        <v>4</v>
      </c>
    </row>
    <row r="510" spans="1:8">
      <c r="A510" s="23">
        <v>2020</v>
      </c>
      <c r="B510" s="23" t="s">
        <v>2366</v>
      </c>
      <c r="C510" s="23" t="s">
        <v>1886</v>
      </c>
      <c r="D510" s="13" t="s">
        <v>14</v>
      </c>
      <c r="E510" s="13" t="s">
        <v>1476</v>
      </c>
      <c r="F510" s="24" t="s">
        <v>3972</v>
      </c>
      <c r="G510" s="25">
        <v>0</v>
      </c>
      <c r="H510" s="25">
        <v>4</v>
      </c>
    </row>
    <row r="511" spans="1:8">
      <c r="A511" s="23">
        <v>2020</v>
      </c>
      <c r="B511" s="23" t="s">
        <v>2366</v>
      </c>
      <c r="C511" s="23" t="s">
        <v>1886</v>
      </c>
      <c r="D511" s="13" t="s">
        <v>14</v>
      </c>
      <c r="E511" s="13" t="s">
        <v>1476</v>
      </c>
      <c r="F511" s="24" t="s">
        <v>239</v>
      </c>
      <c r="G511" s="25">
        <v>0</v>
      </c>
      <c r="H511" s="25">
        <v>1</v>
      </c>
    </row>
    <row r="512" spans="1:8">
      <c r="A512" s="23">
        <v>2020</v>
      </c>
      <c r="B512" s="23" t="s">
        <v>2366</v>
      </c>
      <c r="C512" s="23" t="s">
        <v>1886</v>
      </c>
      <c r="D512" s="13" t="s">
        <v>14</v>
      </c>
      <c r="E512" s="13" t="s">
        <v>1476</v>
      </c>
      <c r="F512" s="24" t="s">
        <v>239</v>
      </c>
      <c r="G512" s="25">
        <v>0</v>
      </c>
      <c r="H512" s="25">
        <v>2</v>
      </c>
    </row>
    <row r="513" spans="1:8">
      <c r="A513" s="23">
        <v>2020</v>
      </c>
      <c r="B513" s="23" t="s">
        <v>2366</v>
      </c>
      <c r="C513" s="23" t="s">
        <v>1886</v>
      </c>
      <c r="D513" s="13" t="s">
        <v>14</v>
      </c>
      <c r="E513" s="13" t="s">
        <v>1476</v>
      </c>
      <c r="F513" s="24" t="s">
        <v>239</v>
      </c>
      <c r="G513" s="25">
        <v>0</v>
      </c>
      <c r="H513" s="25">
        <v>3</v>
      </c>
    </row>
    <row r="514" spans="1:8">
      <c r="A514" s="23">
        <v>2020</v>
      </c>
      <c r="B514" s="23" t="s">
        <v>2366</v>
      </c>
      <c r="C514" s="23" t="s">
        <v>1886</v>
      </c>
      <c r="D514" s="13" t="s">
        <v>23</v>
      </c>
      <c r="E514" s="13" t="s">
        <v>1453</v>
      </c>
      <c r="F514" s="24" t="s">
        <v>3972</v>
      </c>
      <c r="G514" s="25">
        <v>0</v>
      </c>
      <c r="H514" s="25">
        <v>3</v>
      </c>
    </row>
    <row r="515" spans="1:8">
      <c r="A515" s="23">
        <v>2020</v>
      </c>
      <c r="B515" s="23" t="s">
        <v>2366</v>
      </c>
      <c r="C515" s="23" t="s">
        <v>1886</v>
      </c>
      <c r="D515" s="13" t="s">
        <v>23</v>
      </c>
      <c r="E515" s="13" t="s">
        <v>1453</v>
      </c>
      <c r="F515" s="24" t="s">
        <v>239</v>
      </c>
      <c r="G515" s="25">
        <v>0</v>
      </c>
      <c r="H515" s="25">
        <v>1</v>
      </c>
    </row>
    <row r="516" spans="1:8">
      <c r="A516" s="23">
        <v>2020</v>
      </c>
      <c r="B516" s="23" t="s">
        <v>2366</v>
      </c>
      <c r="C516" s="23" t="s">
        <v>1886</v>
      </c>
      <c r="D516" s="13" t="s">
        <v>23</v>
      </c>
      <c r="E516" s="13" t="s">
        <v>1453</v>
      </c>
      <c r="F516" s="24" t="s">
        <v>239</v>
      </c>
      <c r="G516" s="25">
        <v>0</v>
      </c>
      <c r="H516" s="25">
        <v>13</v>
      </c>
    </row>
    <row r="517" spans="1:8">
      <c r="A517" s="23">
        <v>2020</v>
      </c>
      <c r="B517" s="23" t="s">
        <v>2366</v>
      </c>
      <c r="C517" s="23" t="s">
        <v>1886</v>
      </c>
      <c r="D517" s="13" t="s">
        <v>23</v>
      </c>
      <c r="E517" s="13" t="s">
        <v>1453</v>
      </c>
      <c r="F517" s="24" t="s">
        <v>239</v>
      </c>
      <c r="G517" s="25">
        <v>0</v>
      </c>
      <c r="H517" s="25">
        <v>18</v>
      </c>
    </row>
    <row r="518" spans="1:8">
      <c r="A518" s="23">
        <v>2020</v>
      </c>
      <c r="B518" s="23" t="s">
        <v>2366</v>
      </c>
      <c r="C518" s="23" t="s">
        <v>1886</v>
      </c>
      <c r="D518" s="13" t="s">
        <v>23</v>
      </c>
      <c r="E518" s="13" t="s">
        <v>1453</v>
      </c>
      <c r="F518" s="24" t="s">
        <v>239</v>
      </c>
      <c r="G518" s="25">
        <v>0</v>
      </c>
      <c r="H518" s="25">
        <v>9</v>
      </c>
    </row>
    <row r="519" spans="1:8">
      <c r="A519" s="23">
        <v>2020</v>
      </c>
      <c r="B519" s="23" t="s">
        <v>2366</v>
      </c>
      <c r="C519" s="23" t="s">
        <v>1886</v>
      </c>
      <c r="D519" s="13" t="s">
        <v>23</v>
      </c>
      <c r="E519" s="13" t="s">
        <v>1460</v>
      </c>
      <c r="F519" s="24" t="s">
        <v>3972</v>
      </c>
      <c r="G519" s="25">
        <v>0</v>
      </c>
      <c r="H519" s="25">
        <v>2</v>
      </c>
    </row>
    <row r="520" spans="1:8">
      <c r="A520" s="23">
        <v>2020</v>
      </c>
      <c r="B520" s="23" t="s">
        <v>2366</v>
      </c>
      <c r="C520" s="23" t="s">
        <v>1886</v>
      </c>
      <c r="D520" s="13" t="s">
        <v>23</v>
      </c>
      <c r="E520" s="13" t="s">
        <v>1460</v>
      </c>
      <c r="F520" s="24" t="s">
        <v>239</v>
      </c>
      <c r="G520" s="25">
        <v>0</v>
      </c>
      <c r="H520" s="25">
        <v>1</v>
      </c>
    </row>
    <row r="521" spans="1:8">
      <c r="A521" s="23">
        <v>2020</v>
      </c>
      <c r="B521" s="23" t="s">
        <v>2366</v>
      </c>
      <c r="C521" s="23" t="s">
        <v>1886</v>
      </c>
      <c r="D521" s="13" t="s">
        <v>23</v>
      </c>
      <c r="E521" s="13" t="s">
        <v>1460</v>
      </c>
      <c r="F521" s="24" t="s">
        <v>239</v>
      </c>
      <c r="G521" s="25">
        <v>0</v>
      </c>
      <c r="H521" s="25">
        <v>15</v>
      </c>
    </row>
    <row r="522" spans="1:8">
      <c r="A522" s="23">
        <v>2020</v>
      </c>
      <c r="B522" s="23" t="s">
        <v>2366</v>
      </c>
      <c r="C522" s="23" t="s">
        <v>1886</v>
      </c>
      <c r="D522" s="13" t="s">
        <v>23</v>
      </c>
      <c r="E522" s="13" t="s">
        <v>1460</v>
      </c>
      <c r="F522" s="24" t="s">
        <v>239</v>
      </c>
      <c r="G522" s="25">
        <v>0</v>
      </c>
      <c r="H522" s="25">
        <v>10</v>
      </c>
    </row>
    <row r="523" spans="1:8">
      <c r="A523" s="23">
        <v>2020</v>
      </c>
      <c r="B523" s="23" t="s">
        <v>2366</v>
      </c>
      <c r="C523" s="23" t="s">
        <v>1886</v>
      </c>
      <c r="D523" s="13" t="s">
        <v>23</v>
      </c>
      <c r="E523" s="13" t="s">
        <v>1460</v>
      </c>
      <c r="F523" s="24" t="s">
        <v>239</v>
      </c>
      <c r="G523" s="25">
        <v>0</v>
      </c>
      <c r="H523" s="25">
        <v>9</v>
      </c>
    </row>
    <row r="524" spans="1:8">
      <c r="A524" s="23">
        <v>2020</v>
      </c>
      <c r="B524" s="23" t="s">
        <v>2366</v>
      </c>
      <c r="C524" s="23" t="s">
        <v>1886</v>
      </c>
      <c r="D524" s="13" t="s">
        <v>23</v>
      </c>
      <c r="E524" s="13" t="s">
        <v>1464</v>
      </c>
      <c r="F524" s="24" t="s">
        <v>3972</v>
      </c>
      <c r="G524" s="25">
        <v>0</v>
      </c>
      <c r="H524" s="25">
        <v>6</v>
      </c>
    </row>
    <row r="525" spans="1:8">
      <c r="A525" s="23">
        <v>2020</v>
      </c>
      <c r="B525" s="23" t="s">
        <v>2366</v>
      </c>
      <c r="C525" s="23" t="s">
        <v>1886</v>
      </c>
      <c r="D525" s="13" t="s">
        <v>23</v>
      </c>
      <c r="E525" s="13" t="s">
        <v>1464</v>
      </c>
      <c r="F525" s="24" t="s">
        <v>239</v>
      </c>
      <c r="G525" s="25">
        <v>0</v>
      </c>
      <c r="H525" s="25">
        <v>17</v>
      </c>
    </row>
    <row r="526" spans="1:8">
      <c r="A526" s="23">
        <v>2020</v>
      </c>
      <c r="B526" s="23" t="s">
        <v>2366</v>
      </c>
      <c r="C526" s="23" t="s">
        <v>1886</v>
      </c>
      <c r="D526" s="13" t="s">
        <v>23</v>
      </c>
      <c r="E526" s="13" t="s">
        <v>1464</v>
      </c>
      <c r="F526" s="24" t="s">
        <v>239</v>
      </c>
      <c r="G526" s="25">
        <v>0</v>
      </c>
      <c r="H526" s="25">
        <v>32</v>
      </c>
    </row>
    <row r="527" spans="1:8">
      <c r="A527" s="23">
        <v>2020</v>
      </c>
      <c r="B527" s="23" t="s">
        <v>2366</v>
      </c>
      <c r="C527" s="23" t="s">
        <v>1886</v>
      </c>
      <c r="D527" s="13" t="s">
        <v>23</v>
      </c>
      <c r="E527" s="13" t="s">
        <v>1464</v>
      </c>
      <c r="F527" s="24" t="s">
        <v>239</v>
      </c>
      <c r="G527" s="25">
        <v>0</v>
      </c>
      <c r="H527" s="25">
        <v>17</v>
      </c>
    </row>
    <row r="528" spans="1:8">
      <c r="A528" s="23">
        <v>2020</v>
      </c>
      <c r="B528" s="23" t="s">
        <v>2366</v>
      </c>
      <c r="C528" s="23" t="s">
        <v>1886</v>
      </c>
      <c r="D528" s="13" t="s">
        <v>41</v>
      </c>
      <c r="E528" s="13" t="s">
        <v>1461</v>
      </c>
      <c r="F528" s="24" t="s">
        <v>3972</v>
      </c>
      <c r="G528" s="25">
        <v>0</v>
      </c>
      <c r="H528" s="25">
        <v>5</v>
      </c>
    </row>
    <row r="529" spans="1:8">
      <c r="A529" s="23">
        <v>2020</v>
      </c>
      <c r="B529" s="23" t="s">
        <v>2366</v>
      </c>
      <c r="C529" s="23" t="s">
        <v>1886</v>
      </c>
      <c r="D529" s="13" t="s">
        <v>41</v>
      </c>
      <c r="E529" s="13" t="s">
        <v>1461</v>
      </c>
      <c r="F529" s="24" t="s">
        <v>239</v>
      </c>
      <c r="G529" s="25">
        <v>0</v>
      </c>
      <c r="H529" s="25">
        <v>12</v>
      </c>
    </row>
    <row r="530" spans="1:8">
      <c r="A530" s="23">
        <v>2020</v>
      </c>
      <c r="B530" s="23" t="s">
        <v>2366</v>
      </c>
      <c r="C530" s="23" t="s">
        <v>1886</v>
      </c>
      <c r="D530" s="13" t="s">
        <v>41</v>
      </c>
      <c r="E530" s="13" t="s">
        <v>1461</v>
      </c>
      <c r="F530" s="24" t="s">
        <v>239</v>
      </c>
      <c r="G530" s="25">
        <v>0</v>
      </c>
      <c r="H530" s="25">
        <v>16</v>
      </c>
    </row>
    <row r="531" spans="1:8">
      <c r="A531" s="23">
        <v>2020</v>
      </c>
      <c r="B531" s="23" t="s">
        <v>2366</v>
      </c>
      <c r="C531" s="23" t="s">
        <v>1886</v>
      </c>
      <c r="D531" s="13" t="s">
        <v>41</v>
      </c>
      <c r="E531" s="13" t="s">
        <v>1461</v>
      </c>
      <c r="F531" s="24" t="s">
        <v>239</v>
      </c>
      <c r="G531" s="25">
        <v>0</v>
      </c>
      <c r="H531" s="25">
        <v>4</v>
      </c>
    </row>
    <row r="532" spans="1:8">
      <c r="A532" s="23">
        <v>2020</v>
      </c>
      <c r="B532" s="23" t="s">
        <v>2366</v>
      </c>
      <c r="C532" s="23" t="s">
        <v>1886</v>
      </c>
      <c r="D532" s="13" t="s">
        <v>60</v>
      </c>
      <c r="E532" s="13" t="s">
        <v>1458</v>
      </c>
      <c r="F532" s="24" t="s">
        <v>3972</v>
      </c>
      <c r="G532" s="25">
        <v>0</v>
      </c>
      <c r="H532" s="25">
        <v>6</v>
      </c>
    </row>
    <row r="533" spans="1:8">
      <c r="A533" s="23">
        <v>2020</v>
      </c>
      <c r="B533" s="23" t="s">
        <v>2366</v>
      </c>
      <c r="C533" s="23" t="s">
        <v>1886</v>
      </c>
      <c r="D533" s="13" t="s">
        <v>60</v>
      </c>
      <c r="E533" s="13" t="s">
        <v>1458</v>
      </c>
      <c r="F533" s="24" t="s">
        <v>239</v>
      </c>
      <c r="G533" s="25">
        <v>0</v>
      </c>
      <c r="H533" s="25">
        <v>2</v>
      </c>
    </row>
    <row r="534" spans="1:8">
      <c r="A534" s="23">
        <v>2020</v>
      </c>
      <c r="B534" s="23" t="s">
        <v>2366</v>
      </c>
      <c r="C534" s="23" t="s">
        <v>1886</v>
      </c>
      <c r="D534" s="13" t="s">
        <v>60</v>
      </c>
      <c r="E534" s="13" t="s">
        <v>1458</v>
      </c>
      <c r="F534" s="24" t="s">
        <v>239</v>
      </c>
      <c r="G534" s="25">
        <v>0</v>
      </c>
      <c r="H534" s="25">
        <v>8</v>
      </c>
    </row>
    <row r="535" spans="1:8">
      <c r="A535" s="23">
        <v>2020</v>
      </c>
      <c r="B535" s="23" t="s">
        <v>2366</v>
      </c>
      <c r="C535" s="23" t="s">
        <v>1886</v>
      </c>
      <c r="D535" s="13" t="s">
        <v>60</v>
      </c>
      <c r="E535" s="13" t="s">
        <v>1458</v>
      </c>
      <c r="F535" s="24" t="s">
        <v>239</v>
      </c>
      <c r="G535" s="25">
        <v>0</v>
      </c>
      <c r="H535" s="25">
        <v>18</v>
      </c>
    </row>
    <row r="536" spans="1:8">
      <c r="A536" s="23">
        <v>2020</v>
      </c>
      <c r="B536" s="23" t="s">
        <v>2366</v>
      </c>
      <c r="C536" s="23" t="s">
        <v>1886</v>
      </c>
      <c r="D536" s="13" t="s">
        <v>60</v>
      </c>
      <c r="E536" s="13" t="s">
        <v>1458</v>
      </c>
      <c r="F536" s="24" t="s">
        <v>239</v>
      </c>
      <c r="G536" s="25">
        <v>0</v>
      </c>
      <c r="H536" s="25">
        <v>6</v>
      </c>
    </row>
    <row r="537" spans="1:8">
      <c r="A537" s="23">
        <v>2020</v>
      </c>
      <c r="B537" s="23" t="s">
        <v>2366</v>
      </c>
      <c r="C537" s="23" t="s">
        <v>1886</v>
      </c>
      <c r="D537" s="13" t="s">
        <v>60</v>
      </c>
      <c r="E537" s="13" t="s">
        <v>1477</v>
      </c>
      <c r="F537" s="24" t="s">
        <v>3972</v>
      </c>
      <c r="G537" s="25">
        <v>0</v>
      </c>
      <c r="H537" s="25">
        <v>8</v>
      </c>
    </row>
    <row r="538" spans="1:8">
      <c r="A538" s="23">
        <v>2020</v>
      </c>
      <c r="B538" s="23" t="s">
        <v>2366</v>
      </c>
      <c r="C538" s="23" t="s">
        <v>1886</v>
      </c>
      <c r="D538" s="13" t="s">
        <v>60</v>
      </c>
      <c r="E538" s="13" t="s">
        <v>1477</v>
      </c>
      <c r="F538" s="24" t="s">
        <v>239</v>
      </c>
      <c r="G538" s="25">
        <v>0</v>
      </c>
      <c r="H538" s="25">
        <v>8</v>
      </c>
    </row>
    <row r="539" spans="1:8">
      <c r="A539" s="23">
        <v>2020</v>
      </c>
      <c r="B539" s="23" t="s">
        <v>2366</v>
      </c>
      <c r="C539" s="23" t="s">
        <v>1886</v>
      </c>
      <c r="D539" s="13" t="s">
        <v>60</v>
      </c>
      <c r="E539" s="13" t="s">
        <v>1477</v>
      </c>
      <c r="F539" s="24" t="s">
        <v>239</v>
      </c>
      <c r="G539" s="25">
        <v>0</v>
      </c>
      <c r="H539" s="25">
        <v>18</v>
      </c>
    </row>
    <row r="540" spans="1:8">
      <c r="A540" s="23">
        <v>2020</v>
      </c>
      <c r="B540" s="23" t="s">
        <v>2366</v>
      </c>
      <c r="C540" s="23" t="s">
        <v>1886</v>
      </c>
      <c r="D540" s="13" t="s">
        <v>60</v>
      </c>
      <c r="E540" s="13" t="s">
        <v>1477</v>
      </c>
      <c r="F540" s="24" t="s">
        <v>239</v>
      </c>
      <c r="G540" s="25">
        <v>0</v>
      </c>
      <c r="H540" s="25">
        <v>10</v>
      </c>
    </row>
    <row r="541" spans="1:8">
      <c r="A541" s="23">
        <v>2020</v>
      </c>
      <c r="B541" s="23" t="s">
        <v>2366</v>
      </c>
      <c r="C541" s="23" t="s">
        <v>1886</v>
      </c>
      <c r="D541" s="13" t="s">
        <v>70</v>
      </c>
      <c r="E541" s="13" t="s">
        <v>577</v>
      </c>
      <c r="F541" s="24" t="s">
        <v>239</v>
      </c>
      <c r="G541" s="25">
        <v>0</v>
      </c>
      <c r="H541" s="25">
        <v>2</v>
      </c>
    </row>
    <row r="542" spans="1:8">
      <c r="A542" s="23">
        <v>2020</v>
      </c>
      <c r="B542" s="23" t="s">
        <v>2366</v>
      </c>
      <c r="C542" s="23" t="s">
        <v>1886</v>
      </c>
      <c r="D542" s="13" t="s">
        <v>70</v>
      </c>
      <c r="E542" s="13" t="s">
        <v>577</v>
      </c>
      <c r="F542" s="24" t="s">
        <v>239</v>
      </c>
      <c r="G542" s="25">
        <v>0</v>
      </c>
      <c r="H542" s="25">
        <v>2</v>
      </c>
    </row>
    <row r="543" spans="1:8">
      <c r="A543" s="23">
        <v>2020</v>
      </c>
      <c r="B543" s="23" t="s">
        <v>2366</v>
      </c>
      <c r="C543" s="23" t="s">
        <v>1886</v>
      </c>
      <c r="D543" s="13" t="s">
        <v>70</v>
      </c>
      <c r="E543" s="13" t="s">
        <v>577</v>
      </c>
      <c r="F543" s="24" t="s">
        <v>239</v>
      </c>
      <c r="G543" s="25">
        <v>0</v>
      </c>
      <c r="H543" s="25">
        <v>1</v>
      </c>
    </row>
    <row r="544" spans="1:8">
      <c r="A544" s="23">
        <v>2020</v>
      </c>
      <c r="B544" s="23" t="s">
        <v>2366</v>
      </c>
      <c r="C544" s="23" t="s">
        <v>1886</v>
      </c>
      <c r="D544" s="13" t="s">
        <v>70</v>
      </c>
      <c r="E544" s="13" t="s">
        <v>1466</v>
      </c>
      <c r="F544" s="24" t="s">
        <v>3972</v>
      </c>
      <c r="G544" s="25">
        <v>0</v>
      </c>
      <c r="H544" s="25">
        <v>1</v>
      </c>
    </row>
    <row r="545" spans="1:8">
      <c r="A545" s="23">
        <v>2020</v>
      </c>
      <c r="B545" s="23" t="s">
        <v>2366</v>
      </c>
      <c r="C545" s="23" t="s">
        <v>1886</v>
      </c>
      <c r="D545" s="13" t="s">
        <v>70</v>
      </c>
      <c r="E545" s="13" t="s">
        <v>1466</v>
      </c>
      <c r="F545" s="24" t="s">
        <v>239</v>
      </c>
      <c r="G545" s="25">
        <v>0</v>
      </c>
      <c r="H545" s="25">
        <v>2</v>
      </c>
    </row>
    <row r="546" spans="1:8">
      <c r="A546" s="23">
        <v>2020</v>
      </c>
      <c r="B546" s="23" t="s">
        <v>2366</v>
      </c>
      <c r="C546" s="23" t="s">
        <v>1886</v>
      </c>
      <c r="D546" s="13" t="s">
        <v>70</v>
      </c>
      <c r="E546" s="13" t="s">
        <v>1466</v>
      </c>
      <c r="F546" s="24" t="s">
        <v>239</v>
      </c>
      <c r="G546" s="25">
        <v>0</v>
      </c>
      <c r="H546" s="25">
        <v>7</v>
      </c>
    </row>
    <row r="547" spans="1:8">
      <c r="A547" s="23">
        <v>2020</v>
      </c>
      <c r="B547" s="23" t="s">
        <v>2366</v>
      </c>
      <c r="C547" s="23" t="s">
        <v>1886</v>
      </c>
      <c r="D547" s="13" t="s">
        <v>70</v>
      </c>
      <c r="E547" s="13" t="s">
        <v>1466</v>
      </c>
      <c r="F547" s="24" t="s">
        <v>239</v>
      </c>
      <c r="G547" s="25">
        <v>0</v>
      </c>
      <c r="H547" s="25">
        <v>3</v>
      </c>
    </row>
    <row r="548" spans="1:8">
      <c r="A548" s="23">
        <v>2020</v>
      </c>
      <c r="B548" s="23" t="s">
        <v>2366</v>
      </c>
      <c r="C548" s="23" t="s">
        <v>1886</v>
      </c>
      <c r="D548" s="13" t="s">
        <v>70</v>
      </c>
      <c r="E548" s="13" t="s">
        <v>1469</v>
      </c>
      <c r="F548" s="24" t="s">
        <v>3972</v>
      </c>
      <c r="G548" s="25">
        <v>0</v>
      </c>
      <c r="H548" s="25">
        <v>1</v>
      </c>
    </row>
    <row r="549" spans="1:8">
      <c r="A549" s="23">
        <v>2020</v>
      </c>
      <c r="B549" s="23" t="s">
        <v>2366</v>
      </c>
      <c r="C549" s="23" t="s">
        <v>1886</v>
      </c>
      <c r="D549" s="13" t="s">
        <v>70</v>
      </c>
      <c r="E549" s="13" t="s">
        <v>1469</v>
      </c>
      <c r="F549" s="24" t="s">
        <v>239</v>
      </c>
      <c r="G549" s="25">
        <v>0</v>
      </c>
      <c r="H549" s="25">
        <v>1</v>
      </c>
    </row>
    <row r="550" spans="1:8">
      <c r="A550" s="23">
        <v>2020</v>
      </c>
      <c r="B550" s="23" t="s">
        <v>2366</v>
      </c>
      <c r="C550" s="23" t="s">
        <v>1886</v>
      </c>
      <c r="D550" s="13" t="s">
        <v>70</v>
      </c>
      <c r="E550" s="13" t="s">
        <v>1469</v>
      </c>
      <c r="F550" s="24" t="s">
        <v>239</v>
      </c>
      <c r="G550" s="25">
        <v>0</v>
      </c>
      <c r="H550" s="25">
        <v>4</v>
      </c>
    </row>
    <row r="551" spans="1:8">
      <c r="A551" s="23">
        <v>2020</v>
      </c>
      <c r="B551" s="23" t="s">
        <v>2366</v>
      </c>
      <c r="C551" s="23" t="s">
        <v>1886</v>
      </c>
      <c r="D551" s="13" t="s">
        <v>70</v>
      </c>
      <c r="E551" s="13" t="s">
        <v>1469</v>
      </c>
      <c r="F551" s="24" t="s">
        <v>239</v>
      </c>
      <c r="G551" s="25">
        <v>0</v>
      </c>
      <c r="H551" s="25">
        <v>1</v>
      </c>
    </row>
    <row r="552" spans="1:8">
      <c r="A552" s="23">
        <v>2020</v>
      </c>
      <c r="B552" s="23" t="s">
        <v>2366</v>
      </c>
      <c r="C552" s="23" t="s">
        <v>1886</v>
      </c>
      <c r="D552" s="13" t="s">
        <v>70</v>
      </c>
      <c r="E552" s="13" t="s">
        <v>1478</v>
      </c>
      <c r="F552" s="24" t="s">
        <v>3972</v>
      </c>
      <c r="G552" s="25">
        <v>0</v>
      </c>
      <c r="H552" s="25">
        <v>1</v>
      </c>
    </row>
    <row r="553" spans="1:8">
      <c r="A553" s="23">
        <v>2020</v>
      </c>
      <c r="B553" s="23" t="s">
        <v>2366</v>
      </c>
      <c r="C553" s="23" t="s">
        <v>1886</v>
      </c>
      <c r="D553" s="13" t="s">
        <v>70</v>
      </c>
      <c r="E553" s="13" t="s">
        <v>1478</v>
      </c>
      <c r="F553" s="24" t="s">
        <v>239</v>
      </c>
      <c r="G553" s="25">
        <v>0</v>
      </c>
      <c r="H553" s="25">
        <v>7</v>
      </c>
    </row>
    <row r="554" spans="1:8">
      <c r="A554" s="23">
        <v>2020</v>
      </c>
      <c r="B554" s="23" t="s">
        <v>2366</v>
      </c>
      <c r="C554" s="23" t="s">
        <v>1886</v>
      </c>
      <c r="D554" s="13" t="s">
        <v>70</v>
      </c>
      <c r="E554" s="13" t="s">
        <v>1478</v>
      </c>
      <c r="F554" s="24" t="s">
        <v>239</v>
      </c>
      <c r="G554" s="25">
        <v>0</v>
      </c>
      <c r="H554" s="25">
        <v>4</v>
      </c>
    </row>
    <row r="555" spans="1:8">
      <c r="A555" s="23">
        <v>2020</v>
      </c>
      <c r="B555" s="23" t="s">
        <v>2366</v>
      </c>
      <c r="C555" s="23" t="s">
        <v>1886</v>
      </c>
      <c r="D555" s="13" t="s">
        <v>70</v>
      </c>
      <c r="E555" s="13" t="s">
        <v>1478</v>
      </c>
      <c r="F555" s="24" t="s">
        <v>239</v>
      </c>
      <c r="G555" s="25">
        <v>0</v>
      </c>
      <c r="H555" s="25">
        <v>3</v>
      </c>
    </row>
    <row r="556" spans="1:8">
      <c r="A556" s="23">
        <v>2020</v>
      </c>
      <c r="B556" s="23" t="s">
        <v>2366</v>
      </c>
      <c r="C556" s="23" t="s">
        <v>1886</v>
      </c>
      <c r="D556" s="13" t="s">
        <v>76</v>
      </c>
      <c r="E556" s="13" t="s">
        <v>1480</v>
      </c>
      <c r="F556" s="24" t="s">
        <v>239</v>
      </c>
      <c r="G556" s="25">
        <v>0</v>
      </c>
      <c r="H556" s="25">
        <v>1</v>
      </c>
    </row>
    <row r="557" spans="1:8">
      <c r="A557" s="23">
        <v>2020</v>
      </c>
      <c r="B557" s="23" t="s">
        <v>2366</v>
      </c>
      <c r="C557" s="23" t="s">
        <v>1886</v>
      </c>
      <c r="D557" s="13" t="s">
        <v>76</v>
      </c>
      <c r="E557" s="13" t="s">
        <v>1459</v>
      </c>
      <c r="F557" s="24" t="s">
        <v>3972</v>
      </c>
      <c r="G557" s="25">
        <v>0</v>
      </c>
      <c r="H557" s="25">
        <v>13</v>
      </c>
    </row>
    <row r="558" spans="1:8">
      <c r="A558" s="23">
        <v>2020</v>
      </c>
      <c r="B558" s="23" t="s">
        <v>2366</v>
      </c>
      <c r="C558" s="23" t="s">
        <v>1886</v>
      </c>
      <c r="D558" s="13" t="s">
        <v>76</v>
      </c>
      <c r="E558" s="13" t="s">
        <v>1459</v>
      </c>
      <c r="F558" s="24" t="s">
        <v>239</v>
      </c>
      <c r="G558" s="25">
        <v>0</v>
      </c>
      <c r="H558" s="25">
        <v>4</v>
      </c>
    </row>
    <row r="559" spans="1:8">
      <c r="A559" s="23">
        <v>2020</v>
      </c>
      <c r="B559" s="23" t="s">
        <v>2366</v>
      </c>
      <c r="C559" s="23" t="s">
        <v>1886</v>
      </c>
      <c r="D559" s="13" t="s">
        <v>76</v>
      </c>
      <c r="E559" s="13" t="s">
        <v>1459</v>
      </c>
      <c r="F559" s="24" t="s">
        <v>239</v>
      </c>
      <c r="G559" s="25">
        <v>0</v>
      </c>
      <c r="H559" s="25">
        <v>32</v>
      </c>
    </row>
    <row r="560" spans="1:8">
      <c r="A560" s="23">
        <v>2020</v>
      </c>
      <c r="B560" s="23" t="s">
        <v>2366</v>
      </c>
      <c r="C560" s="23" t="s">
        <v>1886</v>
      </c>
      <c r="D560" s="13" t="s">
        <v>76</v>
      </c>
      <c r="E560" s="13" t="s">
        <v>1459</v>
      </c>
      <c r="F560" s="24" t="s">
        <v>239</v>
      </c>
      <c r="G560" s="25">
        <v>0</v>
      </c>
      <c r="H560" s="25">
        <v>19</v>
      </c>
    </row>
    <row r="561" spans="1:8">
      <c r="A561" s="23">
        <v>2020</v>
      </c>
      <c r="B561" s="23" t="s">
        <v>2366</v>
      </c>
      <c r="C561" s="23" t="s">
        <v>1886</v>
      </c>
      <c r="D561" s="13" t="s">
        <v>76</v>
      </c>
      <c r="E561" s="13" t="s">
        <v>1459</v>
      </c>
      <c r="F561" s="24" t="s">
        <v>239</v>
      </c>
      <c r="G561" s="25">
        <v>0</v>
      </c>
      <c r="H561" s="25">
        <v>11</v>
      </c>
    </row>
    <row r="562" spans="1:8">
      <c r="A562" s="23">
        <v>2020</v>
      </c>
      <c r="B562" s="23" t="s">
        <v>2366</v>
      </c>
      <c r="C562" s="23" t="s">
        <v>1886</v>
      </c>
      <c r="D562" s="13" t="s">
        <v>76</v>
      </c>
      <c r="E562" s="13" t="s">
        <v>1473</v>
      </c>
      <c r="F562" s="24" t="s">
        <v>3972</v>
      </c>
      <c r="G562" s="25">
        <v>0</v>
      </c>
      <c r="H562" s="25">
        <v>10</v>
      </c>
    </row>
    <row r="563" spans="1:8">
      <c r="A563" s="23">
        <v>2020</v>
      </c>
      <c r="B563" s="23" t="s">
        <v>2366</v>
      </c>
      <c r="C563" s="23" t="s">
        <v>1886</v>
      </c>
      <c r="D563" s="13" t="s">
        <v>76</v>
      </c>
      <c r="E563" s="13" t="s">
        <v>1473</v>
      </c>
      <c r="F563" s="24" t="s">
        <v>239</v>
      </c>
      <c r="G563" s="25">
        <v>0</v>
      </c>
      <c r="H563" s="25">
        <v>1</v>
      </c>
    </row>
    <row r="564" spans="1:8">
      <c r="A564" s="23">
        <v>2020</v>
      </c>
      <c r="B564" s="23" t="s">
        <v>2366</v>
      </c>
      <c r="C564" s="23" t="s">
        <v>1886</v>
      </c>
      <c r="D564" s="13" t="s">
        <v>76</v>
      </c>
      <c r="E564" s="13" t="s">
        <v>1473</v>
      </c>
      <c r="F564" s="24" t="s">
        <v>239</v>
      </c>
      <c r="G564" s="25">
        <v>0</v>
      </c>
      <c r="H564" s="25">
        <v>21</v>
      </c>
    </row>
    <row r="565" spans="1:8">
      <c r="A565" s="23">
        <v>2020</v>
      </c>
      <c r="B565" s="23" t="s">
        <v>2366</v>
      </c>
      <c r="C565" s="23" t="s">
        <v>1886</v>
      </c>
      <c r="D565" s="13" t="s">
        <v>76</v>
      </c>
      <c r="E565" s="13" t="s">
        <v>1473</v>
      </c>
      <c r="F565" s="24" t="s">
        <v>239</v>
      </c>
      <c r="G565" s="25">
        <v>0</v>
      </c>
      <c r="H565" s="25">
        <v>26</v>
      </c>
    </row>
    <row r="566" spans="1:8">
      <c r="A566" s="23">
        <v>2020</v>
      </c>
      <c r="B566" s="23" t="s">
        <v>2366</v>
      </c>
      <c r="C566" s="23" t="s">
        <v>1886</v>
      </c>
      <c r="D566" s="13" t="s">
        <v>76</v>
      </c>
      <c r="E566" s="13" t="s">
        <v>1473</v>
      </c>
      <c r="F566" s="24" t="s">
        <v>239</v>
      </c>
      <c r="G566" s="25">
        <v>0</v>
      </c>
      <c r="H566" s="25">
        <v>18</v>
      </c>
    </row>
    <row r="567" spans="1:8">
      <c r="A567" s="23">
        <v>2020</v>
      </c>
      <c r="B567" s="23" t="s">
        <v>2366</v>
      </c>
      <c r="C567" s="23" t="s">
        <v>1886</v>
      </c>
      <c r="D567" s="13" t="s">
        <v>86</v>
      </c>
      <c r="E567" s="13" t="s">
        <v>2635</v>
      </c>
      <c r="F567" s="24" t="s">
        <v>239</v>
      </c>
      <c r="G567" s="25">
        <v>0</v>
      </c>
      <c r="H567" s="25">
        <v>2</v>
      </c>
    </row>
    <row r="568" spans="1:8">
      <c r="A568" s="23">
        <v>2020</v>
      </c>
      <c r="B568" s="23" t="s">
        <v>2366</v>
      </c>
      <c r="C568" s="23" t="s">
        <v>1886</v>
      </c>
      <c r="D568" s="13" t="s">
        <v>89</v>
      </c>
      <c r="E568" s="13" t="s">
        <v>1465</v>
      </c>
      <c r="F568" s="24" t="s">
        <v>239</v>
      </c>
      <c r="G568" s="25">
        <v>0</v>
      </c>
      <c r="H568" s="25">
        <v>3</v>
      </c>
    </row>
    <row r="569" spans="1:8">
      <c r="A569" s="23">
        <v>2020</v>
      </c>
      <c r="B569" s="23" t="s">
        <v>2366</v>
      </c>
      <c r="C569" s="23" t="s">
        <v>1886</v>
      </c>
      <c r="D569" s="13" t="s">
        <v>89</v>
      </c>
      <c r="E569" s="13" t="s">
        <v>1465</v>
      </c>
      <c r="F569" s="24" t="s">
        <v>239</v>
      </c>
      <c r="G569" s="25">
        <v>0</v>
      </c>
      <c r="H569" s="25">
        <v>10</v>
      </c>
    </row>
    <row r="570" spans="1:8">
      <c r="A570" s="23">
        <v>2020</v>
      </c>
      <c r="B570" s="23" t="s">
        <v>2366</v>
      </c>
      <c r="C570" s="23" t="s">
        <v>1886</v>
      </c>
      <c r="D570" s="13" t="s">
        <v>89</v>
      </c>
      <c r="E570" s="13" t="s">
        <v>1465</v>
      </c>
      <c r="F570" s="24" t="s">
        <v>239</v>
      </c>
      <c r="G570" s="25">
        <v>0</v>
      </c>
      <c r="H570" s="25">
        <v>10</v>
      </c>
    </row>
    <row r="571" spans="1:8">
      <c r="A571" s="23">
        <v>2020</v>
      </c>
      <c r="B571" s="23" t="s">
        <v>2366</v>
      </c>
      <c r="C571" s="23" t="s">
        <v>1886</v>
      </c>
      <c r="D571" s="13" t="s">
        <v>89</v>
      </c>
      <c r="E571" s="13" t="s">
        <v>1465</v>
      </c>
      <c r="F571" s="24" t="s">
        <v>239</v>
      </c>
      <c r="G571" s="25">
        <v>0</v>
      </c>
      <c r="H571" s="25">
        <v>10</v>
      </c>
    </row>
    <row r="572" spans="1:8">
      <c r="A572" s="23">
        <v>2020</v>
      </c>
      <c r="B572" s="23" t="s">
        <v>2366</v>
      </c>
      <c r="C572" s="23" t="s">
        <v>1886</v>
      </c>
      <c r="D572" s="13" t="s">
        <v>94</v>
      </c>
      <c r="E572" s="13" t="s">
        <v>1463</v>
      </c>
      <c r="F572" s="24" t="s">
        <v>239</v>
      </c>
      <c r="G572" s="25">
        <v>0</v>
      </c>
      <c r="H572" s="25">
        <v>1</v>
      </c>
    </row>
    <row r="573" spans="1:8">
      <c r="A573" s="23">
        <v>2020</v>
      </c>
      <c r="B573" s="23" t="s">
        <v>2366</v>
      </c>
      <c r="C573" s="23" t="s">
        <v>1886</v>
      </c>
      <c r="D573" s="13" t="s">
        <v>94</v>
      </c>
      <c r="E573" s="13" t="s">
        <v>1463</v>
      </c>
      <c r="F573" s="24" t="s">
        <v>239</v>
      </c>
      <c r="G573" s="25">
        <v>0</v>
      </c>
      <c r="H573" s="25">
        <v>1</v>
      </c>
    </row>
    <row r="574" spans="1:8">
      <c r="A574" s="23">
        <v>2020</v>
      </c>
      <c r="B574" s="23" t="s">
        <v>2366</v>
      </c>
      <c r="C574" s="23" t="s">
        <v>1886</v>
      </c>
      <c r="D574" s="13" t="s">
        <v>94</v>
      </c>
      <c r="E574" s="13" t="s">
        <v>1463</v>
      </c>
      <c r="F574" s="24" t="s">
        <v>239</v>
      </c>
      <c r="G574" s="25">
        <v>0</v>
      </c>
      <c r="H574" s="25">
        <v>2</v>
      </c>
    </row>
    <row r="575" spans="1:8">
      <c r="A575" s="23">
        <v>2020</v>
      </c>
      <c r="B575" s="23" t="s">
        <v>2366</v>
      </c>
      <c r="C575" s="23" t="s">
        <v>1886</v>
      </c>
      <c r="D575" s="13" t="s">
        <v>94</v>
      </c>
      <c r="E575" s="13" t="s">
        <v>1463</v>
      </c>
      <c r="F575" s="24" t="s">
        <v>239</v>
      </c>
      <c r="G575" s="25">
        <v>0</v>
      </c>
      <c r="H575" s="25">
        <v>2</v>
      </c>
    </row>
    <row r="576" spans="1:8">
      <c r="A576" s="23">
        <v>2020</v>
      </c>
      <c r="B576" s="23" t="s">
        <v>2366</v>
      </c>
      <c r="C576" s="23" t="s">
        <v>1886</v>
      </c>
      <c r="D576" s="13" t="s">
        <v>100</v>
      </c>
      <c r="E576" s="13" t="s">
        <v>1468</v>
      </c>
      <c r="F576" s="24" t="s">
        <v>239</v>
      </c>
      <c r="G576" s="25">
        <v>0</v>
      </c>
      <c r="H576" s="25">
        <v>1</v>
      </c>
    </row>
    <row r="577" spans="1:8">
      <c r="A577" s="23">
        <v>2020</v>
      </c>
      <c r="B577" s="23" t="s">
        <v>2366</v>
      </c>
      <c r="C577" s="23" t="s">
        <v>1886</v>
      </c>
      <c r="D577" s="13" t="s">
        <v>104</v>
      </c>
      <c r="E577" s="13" t="s">
        <v>1486</v>
      </c>
      <c r="F577" s="24" t="s">
        <v>3972</v>
      </c>
      <c r="G577" s="25">
        <v>0</v>
      </c>
      <c r="H577" s="25">
        <v>15</v>
      </c>
    </row>
    <row r="578" spans="1:8">
      <c r="A578" s="23">
        <v>2020</v>
      </c>
      <c r="B578" s="23" t="s">
        <v>2366</v>
      </c>
      <c r="C578" s="23" t="s">
        <v>1886</v>
      </c>
      <c r="D578" s="13" t="s">
        <v>104</v>
      </c>
      <c r="E578" s="13" t="s">
        <v>1486</v>
      </c>
      <c r="F578" s="24" t="s">
        <v>239</v>
      </c>
      <c r="G578" s="25">
        <v>0</v>
      </c>
      <c r="H578" s="25">
        <v>50</v>
      </c>
    </row>
    <row r="579" spans="1:8">
      <c r="A579" s="23">
        <v>2020</v>
      </c>
      <c r="B579" s="23" t="s">
        <v>2366</v>
      </c>
      <c r="C579" s="23" t="s">
        <v>1886</v>
      </c>
      <c r="D579" s="13" t="s">
        <v>104</v>
      </c>
      <c r="E579" s="13" t="s">
        <v>1486</v>
      </c>
      <c r="F579" s="24" t="s">
        <v>239</v>
      </c>
      <c r="G579" s="25">
        <v>0</v>
      </c>
      <c r="H579" s="25">
        <v>43</v>
      </c>
    </row>
    <row r="580" spans="1:8">
      <c r="A580" s="23">
        <v>2020</v>
      </c>
      <c r="B580" s="23" t="s">
        <v>2366</v>
      </c>
      <c r="C580" s="23" t="s">
        <v>1886</v>
      </c>
      <c r="D580" s="13" t="s">
        <v>104</v>
      </c>
      <c r="E580" s="13" t="s">
        <v>1486</v>
      </c>
      <c r="F580" s="24" t="s">
        <v>239</v>
      </c>
      <c r="G580" s="25">
        <v>0</v>
      </c>
      <c r="H580" s="25">
        <v>41</v>
      </c>
    </row>
    <row r="581" spans="1:8">
      <c r="A581" s="23">
        <v>2020</v>
      </c>
      <c r="B581" s="23" t="s">
        <v>2366</v>
      </c>
      <c r="C581" s="23" t="s">
        <v>1886</v>
      </c>
      <c r="D581" s="13" t="s">
        <v>104</v>
      </c>
      <c r="E581" s="13" t="s">
        <v>1470</v>
      </c>
      <c r="F581" s="24" t="s">
        <v>3972</v>
      </c>
      <c r="G581" s="25">
        <v>0</v>
      </c>
      <c r="H581" s="25">
        <v>9</v>
      </c>
    </row>
    <row r="582" spans="1:8">
      <c r="A582" s="23">
        <v>2020</v>
      </c>
      <c r="B582" s="23" t="s">
        <v>2366</v>
      </c>
      <c r="C582" s="23" t="s">
        <v>1886</v>
      </c>
      <c r="D582" s="13" t="s">
        <v>104</v>
      </c>
      <c r="E582" s="13" t="s">
        <v>1470</v>
      </c>
      <c r="F582" s="24" t="s">
        <v>239</v>
      </c>
      <c r="G582" s="25">
        <v>0</v>
      </c>
      <c r="H582" s="25">
        <v>1</v>
      </c>
    </row>
    <row r="583" spans="1:8">
      <c r="A583" s="23">
        <v>2020</v>
      </c>
      <c r="B583" s="23" t="s">
        <v>2366</v>
      </c>
      <c r="C583" s="23" t="s">
        <v>1886</v>
      </c>
      <c r="D583" s="13" t="s">
        <v>104</v>
      </c>
      <c r="E583" s="13" t="s">
        <v>1470</v>
      </c>
      <c r="F583" s="24" t="s">
        <v>239</v>
      </c>
      <c r="G583" s="25">
        <v>0</v>
      </c>
      <c r="H583" s="25">
        <v>15</v>
      </c>
    </row>
    <row r="584" spans="1:8">
      <c r="A584" s="23">
        <v>2020</v>
      </c>
      <c r="B584" s="23" t="s">
        <v>2366</v>
      </c>
      <c r="C584" s="23" t="s">
        <v>1886</v>
      </c>
      <c r="D584" s="13" t="s">
        <v>104</v>
      </c>
      <c r="E584" s="13" t="s">
        <v>1470</v>
      </c>
      <c r="F584" s="24" t="s">
        <v>239</v>
      </c>
      <c r="G584" s="25">
        <v>0</v>
      </c>
      <c r="H584" s="25">
        <v>39</v>
      </c>
    </row>
    <row r="585" spans="1:8">
      <c r="A585" s="23">
        <v>2020</v>
      </c>
      <c r="B585" s="23" t="s">
        <v>2366</v>
      </c>
      <c r="C585" s="23" t="s">
        <v>1886</v>
      </c>
      <c r="D585" s="13" t="s">
        <v>104</v>
      </c>
      <c r="E585" s="13" t="s">
        <v>1470</v>
      </c>
      <c r="F585" s="24" t="s">
        <v>239</v>
      </c>
      <c r="G585" s="25">
        <v>0</v>
      </c>
      <c r="H585" s="25">
        <v>23</v>
      </c>
    </row>
    <row r="586" spans="1:8">
      <c r="A586" s="23">
        <v>2020</v>
      </c>
      <c r="B586" s="23" t="s">
        <v>2366</v>
      </c>
      <c r="C586" s="23" t="s">
        <v>1886</v>
      </c>
      <c r="D586" s="13" t="s">
        <v>104</v>
      </c>
      <c r="E586" s="13" t="s">
        <v>1471</v>
      </c>
      <c r="F586" s="24" t="s">
        <v>3972</v>
      </c>
      <c r="G586" s="25">
        <v>0</v>
      </c>
      <c r="H586" s="25">
        <v>6</v>
      </c>
    </row>
    <row r="587" spans="1:8">
      <c r="A587" s="23">
        <v>2020</v>
      </c>
      <c r="B587" s="23" t="s">
        <v>2366</v>
      </c>
      <c r="C587" s="23" t="s">
        <v>1886</v>
      </c>
      <c r="D587" s="13" t="s">
        <v>104</v>
      </c>
      <c r="E587" s="13" t="s">
        <v>1471</v>
      </c>
      <c r="F587" s="24" t="s">
        <v>239</v>
      </c>
      <c r="G587" s="25">
        <v>0</v>
      </c>
      <c r="H587" s="25">
        <v>2</v>
      </c>
    </row>
    <row r="588" spans="1:8">
      <c r="A588" s="23">
        <v>2020</v>
      </c>
      <c r="B588" s="23" t="s">
        <v>2366</v>
      </c>
      <c r="C588" s="23" t="s">
        <v>1886</v>
      </c>
      <c r="D588" s="13" t="s">
        <v>104</v>
      </c>
      <c r="E588" s="13" t="s">
        <v>1471</v>
      </c>
      <c r="F588" s="24" t="s">
        <v>239</v>
      </c>
      <c r="G588" s="25">
        <v>0</v>
      </c>
      <c r="H588" s="25">
        <v>44</v>
      </c>
    </row>
    <row r="589" spans="1:8">
      <c r="A589" s="23">
        <v>2020</v>
      </c>
      <c r="B589" s="23" t="s">
        <v>2366</v>
      </c>
      <c r="C589" s="23" t="s">
        <v>1886</v>
      </c>
      <c r="D589" s="13" t="s">
        <v>104</v>
      </c>
      <c r="E589" s="13" t="s">
        <v>1471</v>
      </c>
      <c r="F589" s="24" t="s">
        <v>239</v>
      </c>
      <c r="G589" s="25">
        <v>0</v>
      </c>
      <c r="H589" s="25">
        <v>55</v>
      </c>
    </row>
    <row r="590" spans="1:8">
      <c r="A590" s="23">
        <v>2020</v>
      </c>
      <c r="B590" s="23" t="s">
        <v>2366</v>
      </c>
      <c r="C590" s="23" t="s">
        <v>1886</v>
      </c>
      <c r="D590" s="13" t="s">
        <v>104</v>
      </c>
      <c r="E590" s="13" t="s">
        <v>1471</v>
      </c>
      <c r="F590" s="24" t="s">
        <v>239</v>
      </c>
      <c r="G590" s="25">
        <v>0</v>
      </c>
      <c r="H590" s="25">
        <v>32</v>
      </c>
    </row>
    <row r="591" spans="1:8">
      <c r="A591" s="23">
        <v>2020</v>
      </c>
      <c r="B591" s="23" t="s">
        <v>2366</v>
      </c>
      <c r="C591" s="23" t="s">
        <v>1886</v>
      </c>
      <c r="D591" s="13" t="s">
        <v>104</v>
      </c>
      <c r="E591" s="13" t="s">
        <v>1472</v>
      </c>
      <c r="F591" s="24" t="s">
        <v>3972</v>
      </c>
      <c r="G591" s="25">
        <v>0</v>
      </c>
      <c r="H591" s="25">
        <v>13</v>
      </c>
    </row>
    <row r="592" spans="1:8">
      <c r="A592" s="23">
        <v>2020</v>
      </c>
      <c r="B592" s="23" t="s">
        <v>2366</v>
      </c>
      <c r="C592" s="23" t="s">
        <v>1886</v>
      </c>
      <c r="D592" s="13" t="s">
        <v>104</v>
      </c>
      <c r="E592" s="13" t="s">
        <v>1472</v>
      </c>
      <c r="F592" s="24" t="s">
        <v>239</v>
      </c>
      <c r="G592" s="25">
        <v>0</v>
      </c>
      <c r="H592" s="25">
        <v>5</v>
      </c>
    </row>
    <row r="593" spans="1:8">
      <c r="A593" s="23">
        <v>2020</v>
      </c>
      <c r="B593" s="23" t="s">
        <v>2366</v>
      </c>
      <c r="C593" s="23" t="s">
        <v>1886</v>
      </c>
      <c r="D593" s="13" t="s">
        <v>104</v>
      </c>
      <c r="E593" s="13" t="s">
        <v>1472</v>
      </c>
      <c r="F593" s="24" t="s">
        <v>239</v>
      </c>
      <c r="G593" s="25">
        <v>0</v>
      </c>
      <c r="H593" s="25">
        <v>21</v>
      </c>
    </row>
    <row r="594" spans="1:8">
      <c r="A594" s="23">
        <v>2020</v>
      </c>
      <c r="B594" s="23" t="s">
        <v>2366</v>
      </c>
      <c r="C594" s="23" t="s">
        <v>1886</v>
      </c>
      <c r="D594" s="13" t="s">
        <v>104</v>
      </c>
      <c r="E594" s="13" t="s">
        <v>1472</v>
      </c>
      <c r="F594" s="24" t="s">
        <v>239</v>
      </c>
      <c r="G594" s="25">
        <v>0</v>
      </c>
      <c r="H594" s="25">
        <v>60</v>
      </c>
    </row>
    <row r="595" spans="1:8">
      <c r="A595" s="23">
        <v>2020</v>
      </c>
      <c r="B595" s="23" t="s">
        <v>2366</v>
      </c>
      <c r="C595" s="23" t="s">
        <v>1886</v>
      </c>
      <c r="D595" s="13" t="s">
        <v>104</v>
      </c>
      <c r="E595" s="13" t="s">
        <v>1472</v>
      </c>
      <c r="F595" s="24" t="s">
        <v>239</v>
      </c>
      <c r="G595" s="25">
        <v>0</v>
      </c>
      <c r="H595" s="25">
        <v>32</v>
      </c>
    </row>
    <row r="596" spans="1:8">
      <c r="A596" s="23">
        <v>2020</v>
      </c>
      <c r="B596" s="23" t="s">
        <v>2366</v>
      </c>
      <c r="C596" s="23" t="s">
        <v>1886</v>
      </c>
      <c r="D596" s="13" t="s">
        <v>120</v>
      </c>
      <c r="E596" s="13" t="s">
        <v>1482</v>
      </c>
      <c r="F596" s="24" t="s">
        <v>3972</v>
      </c>
      <c r="G596" s="25">
        <v>0</v>
      </c>
      <c r="H596" s="25">
        <v>16</v>
      </c>
    </row>
    <row r="597" spans="1:8">
      <c r="A597" s="23">
        <v>2020</v>
      </c>
      <c r="B597" s="23" t="s">
        <v>2366</v>
      </c>
      <c r="C597" s="23" t="s">
        <v>1886</v>
      </c>
      <c r="D597" s="13" t="s">
        <v>120</v>
      </c>
      <c r="E597" s="13" t="s">
        <v>1482</v>
      </c>
      <c r="F597" s="24" t="s">
        <v>239</v>
      </c>
      <c r="G597" s="25">
        <v>0</v>
      </c>
      <c r="H597" s="25">
        <v>4</v>
      </c>
    </row>
    <row r="598" spans="1:8">
      <c r="A598" s="23">
        <v>2020</v>
      </c>
      <c r="B598" s="23" t="s">
        <v>2366</v>
      </c>
      <c r="C598" s="23" t="s">
        <v>1886</v>
      </c>
      <c r="D598" s="13" t="s">
        <v>120</v>
      </c>
      <c r="E598" s="13" t="s">
        <v>1482</v>
      </c>
      <c r="F598" s="24" t="s">
        <v>239</v>
      </c>
      <c r="G598" s="25">
        <v>0</v>
      </c>
      <c r="H598" s="25">
        <v>12</v>
      </c>
    </row>
    <row r="599" spans="1:8">
      <c r="A599" s="23">
        <v>2020</v>
      </c>
      <c r="B599" s="23" t="s">
        <v>2366</v>
      </c>
      <c r="C599" s="23" t="s">
        <v>1886</v>
      </c>
      <c r="D599" s="13" t="s">
        <v>120</v>
      </c>
      <c r="E599" s="13" t="s">
        <v>1482</v>
      </c>
      <c r="F599" s="24" t="s">
        <v>239</v>
      </c>
      <c r="G599" s="25">
        <v>0</v>
      </c>
      <c r="H599" s="25">
        <v>23</v>
      </c>
    </row>
    <row r="600" spans="1:8">
      <c r="A600" s="23">
        <v>2020</v>
      </c>
      <c r="B600" s="23" t="s">
        <v>2366</v>
      </c>
      <c r="C600" s="23" t="s">
        <v>1886</v>
      </c>
      <c r="D600" s="13" t="s">
        <v>120</v>
      </c>
      <c r="E600" s="13" t="s">
        <v>1482</v>
      </c>
      <c r="F600" s="24" t="s">
        <v>239</v>
      </c>
      <c r="G600" s="25">
        <v>0</v>
      </c>
      <c r="H600" s="25">
        <v>35</v>
      </c>
    </row>
    <row r="601" spans="1:8">
      <c r="A601" s="23">
        <v>2020</v>
      </c>
      <c r="B601" s="23" t="s">
        <v>2366</v>
      </c>
      <c r="C601" s="23" t="s">
        <v>1886</v>
      </c>
      <c r="D601" s="13" t="s">
        <v>156</v>
      </c>
      <c r="E601" s="13" t="s">
        <v>1483</v>
      </c>
      <c r="F601" s="24" t="s">
        <v>3972</v>
      </c>
      <c r="G601" s="25">
        <v>0</v>
      </c>
      <c r="H601" s="25">
        <v>2</v>
      </c>
    </row>
    <row r="602" spans="1:8">
      <c r="A602" s="23">
        <v>2020</v>
      </c>
      <c r="B602" s="23" t="s">
        <v>2366</v>
      </c>
      <c r="C602" s="23" t="s">
        <v>1886</v>
      </c>
      <c r="D602" s="13" t="s">
        <v>156</v>
      </c>
      <c r="E602" s="13" t="s">
        <v>1483</v>
      </c>
      <c r="F602" s="24" t="s">
        <v>239</v>
      </c>
      <c r="G602" s="25">
        <v>0</v>
      </c>
      <c r="H602" s="25">
        <v>3</v>
      </c>
    </row>
    <row r="603" spans="1:8">
      <c r="A603" s="23">
        <v>2020</v>
      </c>
      <c r="B603" s="23" t="s">
        <v>2366</v>
      </c>
      <c r="C603" s="23" t="s">
        <v>1886</v>
      </c>
      <c r="D603" s="13" t="s">
        <v>156</v>
      </c>
      <c r="E603" s="13" t="s">
        <v>1483</v>
      </c>
      <c r="F603" s="24" t="s">
        <v>239</v>
      </c>
      <c r="G603" s="25">
        <v>0</v>
      </c>
      <c r="H603" s="25">
        <v>10</v>
      </c>
    </row>
    <row r="604" spans="1:8">
      <c r="A604" s="23">
        <v>2020</v>
      </c>
      <c r="B604" s="23" t="s">
        <v>2366</v>
      </c>
      <c r="C604" s="23" t="s">
        <v>1886</v>
      </c>
      <c r="D604" s="13" t="s">
        <v>156</v>
      </c>
      <c r="E604" s="13" t="s">
        <v>1483</v>
      </c>
      <c r="F604" s="24" t="s">
        <v>239</v>
      </c>
      <c r="G604" s="25">
        <v>0</v>
      </c>
      <c r="H604" s="25">
        <v>12</v>
      </c>
    </row>
    <row r="605" spans="1:8">
      <c r="A605" s="23">
        <v>2020</v>
      </c>
      <c r="B605" s="23" t="s">
        <v>2366</v>
      </c>
      <c r="C605" s="23" t="s">
        <v>1886</v>
      </c>
      <c r="D605" s="13" t="s">
        <v>156</v>
      </c>
      <c r="E605" s="13" t="s">
        <v>1483</v>
      </c>
      <c r="F605" s="24" t="s">
        <v>239</v>
      </c>
      <c r="G605" s="25">
        <v>0</v>
      </c>
      <c r="H605" s="25">
        <v>2</v>
      </c>
    </row>
    <row r="606" spans="1:8">
      <c r="A606" s="23">
        <v>2020</v>
      </c>
      <c r="B606" s="23" t="s">
        <v>2366</v>
      </c>
      <c r="C606" s="23" t="s">
        <v>1886</v>
      </c>
      <c r="D606" s="13" t="s">
        <v>164</v>
      </c>
      <c r="E606" s="13" t="s">
        <v>584</v>
      </c>
      <c r="F606" s="24" t="s">
        <v>3972</v>
      </c>
      <c r="G606" s="25">
        <v>0</v>
      </c>
      <c r="H606" s="25">
        <v>3</v>
      </c>
    </row>
    <row r="607" spans="1:8">
      <c r="A607" s="23">
        <v>2020</v>
      </c>
      <c r="B607" s="23" t="s">
        <v>2366</v>
      </c>
      <c r="C607" s="23" t="s">
        <v>1886</v>
      </c>
      <c r="D607" s="13" t="s">
        <v>164</v>
      </c>
      <c r="E607" s="13" t="s">
        <v>584</v>
      </c>
      <c r="F607" s="24" t="s">
        <v>239</v>
      </c>
      <c r="G607" s="25">
        <v>0</v>
      </c>
      <c r="H607" s="25">
        <v>2</v>
      </c>
    </row>
    <row r="608" spans="1:8">
      <c r="A608" s="23">
        <v>2020</v>
      </c>
      <c r="B608" s="23" t="s">
        <v>2366</v>
      </c>
      <c r="C608" s="23" t="s">
        <v>1886</v>
      </c>
      <c r="D608" s="13" t="s">
        <v>164</v>
      </c>
      <c r="E608" s="13" t="s">
        <v>584</v>
      </c>
      <c r="F608" s="24" t="s">
        <v>239</v>
      </c>
      <c r="G608" s="25">
        <v>0</v>
      </c>
      <c r="H608" s="25">
        <v>18</v>
      </c>
    </row>
    <row r="609" spans="1:8">
      <c r="A609" s="23">
        <v>2020</v>
      </c>
      <c r="B609" s="23" t="s">
        <v>2366</v>
      </c>
      <c r="C609" s="23" t="s">
        <v>1886</v>
      </c>
      <c r="D609" s="13" t="s">
        <v>164</v>
      </c>
      <c r="E609" s="13" t="s">
        <v>584</v>
      </c>
      <c r="F609" s="24" t="s">
        <v>239</v>
      </c>
      <c r="G609" s="25">
        <v>0</v>
      </c>
      <c r="H609" s="25">
        <v>28</v>
      </c>
    </row>
    <row r="610" spans="1:8">
      <c r="A610" s="23">
        <v>2020</v>
      </c>
      <c r="B610" s="23" t="s">
        <v>2366</v>
      </c>
      <c r="C610" s="23" t="s">
        <v>1886</v>
      </c>
      <c r="D610" s="13" t="s">
        <v>164</v>
      </c>
      <c r="E610" s="13" t="s">
        <v>584</v>
      </c>
      <c r="F610" s="24" t="s">
        <v>239</v>
      </c>
      <c r="G610" s="25">
        <v>0</v>
      </c>
      <c r="H610" s="25">
        <v>11</v>
      </c>
    </row>
    <row r="611" spans="1:8">
      <c r="A611" s="23">
        <v>2020</v>
      </c>
      <c r="B611" s="23" t="s">
        <v>2367</v>
      </c>
      <c r="C611" s="23" t="s">
        <v>1886</v>
      </c>
      <c r="D611" s="13" t="s">
        <v>5</v>
      </c>
      <c r="E611" s="13" t="s">
        <v>559</v>
      </c>
      <c r="F611" s="24" t="s">
        <v>3972</v>
      </c>
      <c r="G611" s="25">
        <v>0</v>
      </c>
      <c r="H611" s="25">
        <v>7</v>
      </c>
    </row>
    <row r="612" spans="1:8">
      <c r="A612" s="23">
        <v>2020</v>
      </c>
      <c r="B612" s="23" t="s">
        <v>2367</v>
      </c>
      <c r="C612" s="23" t="s">
        <v>1886</v>
      </c>
      <c r="D612" s="13" t="s">
        <v>5</v>
      </c>
      <c r="E612" s="13" t="s">
        <v>559</v>
      </c>
      <c r="F612" s="24" t="s">
        <v>239</v>
      </c>
      <c r="G612" s="25">
        <v>0</v>
      </c>
      <c r="H612" s="25">
        <v>13</v>
      </c>
    </row>
    <row r="613" spans="1:8">
      <c r="A613" s="23">
        <v>2020</v>
      </c>
      <c r="B613" s="23" t="s">
        <v>2367</v>
      </c>
      <c r="C613" s="23" t="s">
        <v>1886</v>
      </c>
      <c r="D613" s="13" t="s">
        <v>5</v>
      </c>
      <c r="E613" s="13" t="s">
        <v>559</v>
      </c>
      <c r="F613" s="24" t="s">
        <v>239</v>
      </c>
      <c r="G613" s="25">
        <v>0</v>
      </c>
      <c r="H613" s="25">
        <v>22</v>
      </c>
    </row>
    <row r="614" spans="1:8">
      <c r="A614" s="23">
        <v>2020</v>
      </c>
      <c r="B614" s="23" t="s">
        <v>2367</v>
      </c>
      <c r="C614" s="23" t="s">
        <v>1886</v>
      </c>
      <c r="D614" s="13" t="s">
        <v>5</v>
      </c>
      <c r="E614" s="13" t="s">
        <v>559</v>
      </c>
      <c r="F614" s="24" t="s">
        <v>239</v>
      </c>
      <c r="G614" s="25">
        <v>0</v>
      </c>
      <c r="H614" s="25">
        <v>14</v>
      </c>
    </row>
    <row r="615" spans="1:8">
      <c r="A615" s="23">
        <v>2020</v>
      </c>
      <c r="B615" s="23" t="s">
        <v>2367</v>
      </c>
      <c r="C615" s="23" t="s">
        <v>1886</v>
      </c>
      <c r="D615" s="13" t="s">
        <v>5</v>
      </c>
      <c r="E615" s="13" t="s">
        <v>1462</v>
      </c>
      <c r="F615" s="24" t="s">
        <v>3972</v>
      </c>
      <c r="G615" s="25">
        <v>0</v>
      </c>
      <c r="H615" s="25">
        <v>1</v>
      </c>
    </row>
    <row r="616" spans="1:8">
      <c r="A616" s="23">
        <v>2020</v>
      </c>
      <c r="B616" s="23" t="s">
        <v>2367</v>
      </c>
      <c r="C616" s="23" t="s">
        <v>1886</v>
      </c>
      <c r="D616" s="13" t="s">
        <v>5</v>
      </c>
      <c r="E616" s="13" t="s">
        <v>1462</v>
      </c>
      <c r="F616" s="24" t="s">
        <v>239</v>
      </c>
      <c r="G616" s="25">
        <v>0</v>
      </c>
      <c r="H616" s="25">
        <v>1</v>
      </c>
    </row>
    <row r="617" spans="1:8">
      <c r="A617" s="23">
        <v>2020</v>
      </c>
      <c r="B617" s="23" t="s">
        <v>2367</v>
      </c>
      <c r="C617" s="23" t="s">
        <v>1886</v>
      </c>
      <c r="D617" s="13" t="s">
        <v>5</v>
      </c>
      <c r="E617" s="13" t="s">
        <v>1462</v>
      </c>
      <c r="F617" s="24" t="s">
        <v>239</v>
      </c>
      <c r="G617" s="25">
        <v>0</v>
      </c>
      <c r="H617" s="25">
        <v>8</v>
      </c>
    </row>
    <row r="618" spans="1:8">
      <c r="A618" s="23">
        <v>2020</v>
      </c>
      <c r="B618" s="23" t="s">
        <v>2367</v>
      </c>
      <c r="C618" s="23" t="s">
        <v>1886</v>
      </c>
      <c r="D618" s="13" t="s">
        <v>5</v>
      </c>
      <c r="E618" s="13" t="s">
        <v>1462</v>
      </c>
      <c r="F618" s="24" t="s">
        <v>239</v>
      </c>
      <c r="G618" s="25">
        <v>0</v>
      </c>
      <c r="H618" s="25">
        <v>2</v>
      </c>
    </row>
    <row r="619" spans="1:8">
      <c r="A619" s="23">
        <v>2020</v>
      </c>
      <c r="B619" s="23" t="s">
        <v>2367</v>
      </c>
      <c r="C619" s="23" t="s">
        <v>1886</v>
      </c>
      <c r="D619" s="13" t="s">
        <v>5</v>
      </c>
      <c r="E619" s="13" t="s">
        <v>1462</v>
      </c>
      <c r="F619" s="24" t="s">
        <v>239</v>
      </c>
      <c r="G619" s="25">
        <v>0</v>
      </c>
      <c r="H619" s="25">
        <v>8</v>
      </c>
    </row>
    <row r="620" spans="1:8">
      <c r="A620" s="23">
        <v>2020</v>
      </c>
      <c r="B620" s="23" t="s">
        <v>2367</v>
      </c>
      <c r="C620" s="23" t="s">
        <v>1886</v>
      </c>
      <c r="D620" s="13" t="s">
        <v>10</v>
      </c>
      <c r="E620" s="13" t="s">
        <v>1454</v>
      </c>
      <c r="F620" s="24" t="s">
        <v>3972</v>
      </c>
      <c r="G620" s="25">
        <v>0</v>
      </c>
      <c r="H620" s="25">
        <v>1</v>
      </c>
    </row>
    <row r="621" spans="1:8">
      <c r="A621" s="23">
        <v>2020</v>
      </c>
      <c r="B621" s="23" t="s">
        <v>2367</v>
      </c>
      <c r="C621" s="23" t="s">
        <v>1886</v>
      </c>
      <c r="D621" s="13" t="s">
        <v>10</v>
      </c>
      <c r="E621" s="13" t="s">
        <v>1454</v>
      </c>
      <c r="F621" s="24" t="s">
        <v>239</v>
      </c>
      <c r="G621" s="25">
        <v>0</v>
      </c>
      <c r="H621" s="25">
        <v>1</v>
      </c>
    </row>
    <row r="622" spans="1:8">
      <c r="A622" s="23">
        <v>2020</v>
      </c>
      <c r="B622" s="23" t="s">
        <v>2367</v>
      </c>
      <c r="C622" s="23" t="s">
        <v>1886</v>
      </c>
      <c r="D622" s="13" t="s">
        <v>10</v>
      </c>
      <c r="E622" s="13" t="s">
        <v>1454</v>
      </c>
      <c r="F622" s="24" t="s">
        <v>239</v>
      </c>
      <c r="G622" s="25">
        <v>0</v>
      </c>
      <c r="H622" s="25">
        <v>1</v>
      </c>
    </row>
    <row r="623" spans="1:8">
      <c r="A623" s="23">
        <v>2020</v>
      </c>
      <c r="B623" s="23" t="s">
        <v>2367</v>
      </c>
      <c r="C623" s="23" t="s">
        <v>1886</v>
      </c>
      <c r="D623" s="13" t="s">
        <v>10</v>
      </c>
      <c r="E623" s="13" t="s">
        <v>1454</v>
      </c>
      <c r="F623" s="24" t="s">
        <v>239</v>
      </c>
      <c r="G623" s="25">
        <v>0</v>
      </c>
      <c r="H623" s="25">
        <v>6</v>
      </c>
    </row>
    <row r="624" spans="1:8">
      <c r="A624" s="23">
        <v>2020</v>
      </c>
      <c r="B624" s="23" t="s">
        <v>2367</v>
      </c>
      <c r="C624" s="23" t="s">
        <v>1886</v>
      </c>
      <c r="D624" s="13" t="s">
        <v>10</v>
      </c>
      <c r="E624" s="13" t="s">
        <v>1455</v>
      </c>
      <c r="F624" s="24" t="s">
        <v>3972</v>
      </c>
      <c r="G624" s="25">
        <v>0</v>
      </c>
      <c r="H624" s="25">
        <v>2</v>
      </c>
    </row>
    <row r="625" spans="1:8">
      <c r="A625" s="23">
        <v>2020</v>
      </c>
      <c r="B625" s="23" t="s">
        <v>2367</v>
      </c>
      <c r="C625" s="23" t="s">
        <v>1886</v>
      </c>
      <c r="D625" s="13" t="s">
        <v>10</v>
      </c>
      <c r="E625" s="13" t="s">
        <v>1455</v>
      </c>
      <c r="F625" s="24" t="s">
        <v>239</v>
      </c>
      <c r="G625" s="25">
        <v>0</v>
      </c>
      <c r="H625" s="25">
        <v>1</v>
      </c>
    </row>
    <row r="626" spans="1:8">
      <c r="A626" s="23">
        <v>2020</v>
      </c>
      <c r="B626" s="23" t="s">
        <v>2367</v>
      </c>
      <c r="C626" s="23" t="s">
        <v>1886</v>
      </c>
      <c r="D626" s="13" t="s">
        <v>10</v>
      </c>
      <c r="E626" s="13" t="s">
        <v>1455</v>
      </c>
      <c r="F626" s="24" t="s">
        <v>239</v>
      </c>
      <c r="G626" s="25">
        <v>0</v>
      </c>
      <c r="H626" s="25">
        <v>6</v>
      </c>
    </row>
    <row r="627" spans="1:8">
      <c r="A627" s="23">
        <v>2020</v>
      </c>
      <c r="B627" s="23" t="s">
        <v>2367</v>
      </c>
      <c r="C627" s="23" t="s">
        <v>1886</v>
      </c>
      <c r="D627" s="13" t="s">
        <v>10</v>
      </c>
      <c r="E627" s="13" t="s">
        <v>1455</v>
      </c>
      <c r="F627" s="24" t="s">
        <v>239</v>
      </c>
      <c r="G627" s="25">
        <v>0</v>
      </c>
      <c r="H627" s="25">
        <v>2</v>
      </c>
    </row>
    <row r="628" spans="1:8">
      <c r="A628" s="23">
        <v>2020</v>
      </c>
      <c r="B628" s="23" t="s">
        <v>2367</v>
      </c>
      <c r="C628" s="23" t="s">
        <v>1886</v>
      </c>
      <c r="D628" s="13" t="s">
        <v>10</v>
      </c>
      <c r="E628" s="13" t="s">
        <v>1455</v>
      </c>
      <c r="F628" s="24" t="s">
        <v>239</v>
      </c>
      <c r="G628" s="25">
        <v>0</v>
      </c>
      <c r="H628" s="25">
        <v>4</v>
      </c>
    </row>
    <row r="629" spans="1:8">
      <c r="A629" s="23">
        <v>2020</v>
      </c>
      <c r="B629" s="23" t="s">
        <v>2367</v>
      </c>
      <c r="C629" s="23" t="s">
        <v>1886</v>
      </c>
      <c r="D629" s="13" t="s">
        <v>10</v>
      </c>
      <c r="E629" s="13" t="s">
        <v>1467</v>
      </c>
      <c r="F629" s="24" t="s">
        <v>3972</v>
      </c>
      <c r="G629" s="25">
        <v>0</v>
      </c>
      <c r="H629" s="25">
        <v>4</v>
      </c>
    </row>
    <row r="630" spans="1:8">
      <c r="A630" s="23">
        <v>2020</v>
      </c>
      <c r="B630" s="23" t="s">
        <v>2367</v>
      </c>
      <c r="C630" s="23" t="s">
        <v>1886</v>
      </c>
      <c r="D630" s="13" t="s">
        <v>10</v>
      </c>
      <c r="E630" s="13" t="s">
        <v>1467</v>
      </c>
      <c r="F630" s="24" t="s">
        <v>239</v>
      </c>
      <c r="G630" s="25">
        <v>0</v>
      </c>
      <c r="H630" s="25">
        <v>2</v>
      </c>
    </row>
    <row r="631" spans="1:8">
      <c r="A631" s="23">
        <v>2020</v>
      </c>
      <c r="B631" s="23" t="s">
        <v>2367</v>
      </c>
      <c r="C631" s="23" t="s">
        <v>1886</v>
      </c>
      <c r="D631" s="13" t="s">
        <v>10</v>
      </c>
      <c r="E631" s="13" t="s">
        <v>1467</v>
      </c>
      <c r="F631" s="24" t="s">
        <v>239</v>
      </c>
      <c r="G631" s="25">
        <v>0</v>
      </c>
      <c r="H631" s="25">
        <v>1</v>
      </c>
    </row>
    <row r="632" spans="1:8">
      <c r="A632" s="23">
        <v>2020</v>
      </c>
      <c r="B632" s="23" t="s">
        <v>2367</v>
      </c>
      <c r="C632" s="23" t="s">
        <v>1886</v>
      </c>
      <c r="D632" s="13" t="s">
        <v>10</v>
      </c>
      <c r="E632" s="13" t="s">
        <v>1467</v>
      </c>
      <c r="F632" s="24" t="s">
        <v>239</v>
      </c>
      <c r="G632" s="25">
        <v>0</v>
      </c>
      <c r="H632" s="25">
        <v>6</v>
      </c>
    </row>
    <row r="633" spans="1:8">
      <c r="A633" s="23">
        <v>2020</v>
      </c>
      <c r="B633" s="23" t="s">
        <v>2367</v>
      </c>
      <c r="C633" s="23" t="s">
        <v>1886</v>
      </c>
      <c r="D633" s="13" t="s">
        <v>14</v>
      </c>
      <c r="E633" s="13" t="s">
        <v>1456</v>
      </c>
      <c r="F633" s="24" t="s">
        <v>3972</v>
      </c>
      <c r="G633" s="25">
        <v>0</v>
      </c>
      <c r="H633" s="25">
        <v>6</v>
      </c>
    </row>
    <row r="634" spans="1:8">
      <c r="A634" s="23">
        <v>2020</v>
      </c>
      <c r="B634" s="23" t="s">
        <v>2367</v>
      </c>
      <c r="C634" s="23" t="s">
        <v>1886</v>
      </c>
      <c r="D634" s="13" t="s">
        <v>14</v>
      </c>
      <c r="E634" s="13" t="s">
        <v>1456</v>
      </c>
      <c r="F634" s="24" t="s">
        <v>239</v>
      </c>
      <c r="G634" s="25">
        <v>0</v>
      </c>
      <c r="H634" s="25">
        <v>7</v>
      </c>
    </row>
    <row r="635" spans="1:8">
      <c r="A635" s="23">
        <v>2020</v>
      </c>
      <c r="B635" s="23" t="s">
        <v>2367</v>
      </c>
      <c r="C635" s="23" t="s">
        <v>1886</v>
      </c>
      <c r="D635" s="13" t="s">
        <v>14</v>
      </c>
      <c r="E635" s="13" t="s">
        <v>1456</v>
      </c>
      <c r="F635" s="24" t="s">
        <v>239</v>
      </c>
      <c r="G635" s="25">
        <v>0</v>
      </c>
      <c r="H635" s="25">
        <v>5</v>
      </c>
    </row>
    <row r="636" spans="1:8">
      <c r="A636" s="23">
        <v>2020</v>
      </c>
      <c r="B636" s="23" t="s">
        <v>2367</v>
      </c>
      <c r="C636" s="23" t="s">
        <v>1886</v>
      </c>
      <c r="D636" s="13" t="s">
        <v>14</v>
      </c>
      <c r="E636" s="13" t="s">
        <v>1456</v>
      </c>
      <c r="F636" s="24" t="s">
        <v>239</v>
      </c>
      <c r="G636" s="25">
        <v>0</v>
      </c>
      <c r="H636" s="25">
        <v>8</v>
      </c>
    </row>
    <row r="637" spans="1:8">
      <c r="A637" s="23">
        <v>2020</v>
      </c>
      <c r="B637" s="23" t="s">
        <v>2367</v>
      </c>
      <c r="C637" s="23" t="s">
        <v>1886</v>
      </c>
      <c r="D637" s="13" t="s">
        <v>14</v>
      </c>
      <c r="E637" s="13" t="s">
        <v>1457</v>
      </c>
      <c r="F637" s="24" t="s">
        <v>3972</v>
      </c>
      <c r="G637" s="25">
        <v>0</v>
      </c>
      <c r="H637" s="25">
        <v>4</v>
      </c>
    </row>
    <row r="638" spans="1:8">
      <c r="A638" s="23">
        <v>2020</v>
      </c>
      <c r="B638" s="23" t="s">
        <v>2367</v>
      </c>
      <c r="C638" s="23" t="s">
        <v>1886</v>
      </c>
      <c r="D638" s="13" t="s">
        <v>14</v>
      </c>
      <c r="E638" s="13" t="s">
        <v>1457</v>
      </c>
      <c r="F638" s="24" t="s">
        <v>239</v>
      </c>
      <c r="G638" s="25">
        <v>0</v>
      </c>
      <c r="H638" s="25">
        <v>5</v>
      </c>
    </row>
    <row r="639" spans="1:8">
      <c r="A639" s="23">
        <v>2020</v>
      </c>
      <c r="B639" s="23" t="s">
        <v>2367</v>
      </c>
      <c r="C639" s="23" t="s">
        <v>1886</v>
      </c>
      <c r="D639" s="13" t="s">
        <v>14</v>
      </c>
      <c r="E639" s="13" t="s">
        <v>1457</v>
      </c>
      <c r="F639" s="24" t="s">
        <v>239</v>
      </c>
      <c r="G639" s="25">
        <v>0</v>
      </c>
      <c r="H639" s="25">
        <v>9</v>
      </c>
    </row>
    <row r="640" spans="1:8">
      <c r="A640" s="23">
        <v>2020</v>
      </c>
      <c r="B640" s="23" t="s">
        <v>2367</v>
      </c>
      <c r="C640" s="23" t="s">
        <v>1886</v>
      </c>
      <c r="D640" s="13" t="s">
        <v>14</v>
      </c>
      <c r="E640" s="13" t="s">
        <v>1457</v>
      </c>
      <c r="F640" s="24" t="s">
        <v>239</v>
      </c>
      <c r="G640" s="25">
        <v>0</v>
      </c>
      <c r="H640" s="25">
        <v>8</v>
      </c>
    </row>
    <row r="641" spans="1:8">
      <c r="A641" s="23">
        <v>2020</v>
      </c>
      <c r="B641" s="23" t="s">
        <v>2367</v>
      </c>
      <c r="C641" s="23" t="s">
        <v>1886</v>
      </c>
      <c r="D641" s="13" t="s">
        <v>14</v>
      </c>
      <c r="E641" s="13" t="s">
        <v>1474</v>
      </c>
      <c r="F641" s="24" t="s">
        <v>3972</v>
      </c>
      <c r="G641" s="25">
        <v>0</v>
      </c>
      <c r="H641" s="25">
        <v>3</v>
      </c>
    </row>
    <row r="642" spans="1:8">
      <c r="A642" s="23">
        <v>2020</v>
      </c>
      <c r="B642" s="23" t="s">
        <v>2367</v>
      </c>
      <c r="C642" s="23" t="s">
        <v>1886</v>
      </c>
      <c r="D642" s="13" t="s">
        <v>14</v>
      </c>
      <c r="E642" s="13" t="s">
        <v>1474</v>
      </c>
      <c r="F642" s="24" t="s">
        <v>239</v>
      </c>
      <c r="G642" s="25">
        <v>0</v>
      </c>
      <c r="H642" s="25">
        <v>2</v>
      </c>
    </row>
    <row r="643" spans="1:8">
      <c r="A643" s="23">
        <v>2020</v>
      </c>
      <c r="B643" s="23" t="s">
        <v>2367</v>
      </c>
      <c r="C643" s="23" t="s">
        <v>1886</v>
      </c>
      <c r="D643" s="13" t="s">
        <v>14</v>
      </c>
      <c r="E643" s="13" t="s">
        <v>1474</v>
      </c>
      <c r="F643" s="24" t="s">
        <v>239</v>
      </c>
      <c r="G643" s="25">
        <v>0</v>
      </c>
      <c r="H643" s="25">
        <v>1</v>
      </c>
    </row>
    <row r="644" spans="1:8">
      <c r="A644" s="23">
        <v>2020</v>
      </c>
      <c r="B644" s="23" t="s">
        <v>2367</v>
      </c>
      <c r="C644" s="23" t="s">
        <v>1886</v>
      </c>
      <c r="D644" s="13" t="s">
        <v>14</v>
      </c>
      <c r="E644" s="13" t="s">
        <v>1475</v>
      </c>
      <c r="F644" s="24" t="s">
        <v>3972</v>
      </c>
      <c r="G644" s="25">
        <v>0</v>
      </c>
      <c r="H644" s="25">
        <v>2</v>
      </c>
    </row>
    <row r="645" spans="1:8">
      <c r="A645" s="23">
        <v>2020</v>
      </c>
      <c r="B645" s="23" t="s">
        <v>2367</v>
      </c>
      <c r="C645" s="23" t="s">
        <v>1886</v>
      </c>
      <c r="D645" s="13" t="s">
        <v>14</v>
      </c>
      <c r="E645" s="13" t="s">
        <v>1475</v>
      </c>
      <c r="F645" s="24" t="s">
        <v>239</v>
      </c>
      <c r="G645" s="25">
        <v>0</v>
      </c>
      <c r="H645" s="25">
        <v>4</v>
      </c>
    </row>
    <row r="646" spans="1:8">
      <c r="A646" s="23">
        <v>2020</v>
      </c>
      <c r="B646" s="23" t="s">
        <v>2367</v>
      </c>
      <c r="C646" s="23" t="s">
        <v>1886</v>
      </c>
      <c r="D646" s="13" t="s">
        <v>14</v>
      </c>
      <c r="E646" s="13" t="s">
        <v>1475</v>
      </c>
      <c r="F646" s="24" t="s">
        <v>239</v>
      </c>
      <c r="G646" s="25">
        <v>0</v>
      </c>
      <c r="H646" s="25">
        <v>3</v>
      </c>
    </row>
    <row r="647" spans="1:8">
      <c r="A647" s="23">
        <v>2020</v>
      </c>
      <c r="B647" s="23" t="s">
        <v>2367</v>
      </c>
      <c r="C647" s="23" t="s">
        <v>1886</v>
      </c>
      <c r="D647" s="13" t="s">
        <v>14</v>
      </c>
      <c r="E647" s="13" t="s">
        <v>1476</v>
      </c>
      <c r="F647" s="24" t="s">
        <v>3972</v>
      </c>
      <c r="G647" s="25">
        <v>0</v>
      </c>
      <c r="H647" s="25">
        <v>6</v>
      </c>
    </row>
    <row r="648" spans="1:8">
      <c r="A648" s="23">
        <v>2020</v>
      </c>
      <c r="B648" s="23" t="s">
        <v>2367</v>
      </c>
      <c r="C648" s="23" t="s">
        <v>1886</v>
      </c>
      <c r="D648" s="13" t="s">
        <v>14</v>
      </c>
      <c r="E648" s="13" t="s">
        <v>1476</v>
      </c>
      <c r="F648" s="24" t="s">
        <v>239</v>
      </c>
      <c r="G648" s="25">
        <v>0</v>
      </c>
      <c r="H648" s="25">
        <v>1</v>
      </c>
    </row>
    <row r="649" spans="1:8">
      <c r="A649" s="23">
        <v>2020</v>
      </c>
      <c r="B649" s="23" t="s">
        <v>2367</v>
      </c>
      <c r="C649" s="23" t="s">
        <v>1886</v>
      </c>
      <c r="D649" s="13" t="s">
        <v>14</v>
      </c>
      <c r="E649" s="13" t="s">
        <v>1476</v>
      </c>
      <c r="F649" s="24" t="s">
        <v>239</v>
      </c>
      <c r="G649" s="25">
        <v>0</v>
      </c>
      <c r="H649" s="25">
        <v>2</v>
      </c>
    </row>
    <row r="650" spans="1:8">
      <c r="A650" s="23">
        <v>2020</v>
      </c>
      <c r="B650" s="23" t="s">
        <v>2367</v>
      </c>
      <c r="C650" s="23" t="s">
        <v>1886</v>
      </c>
      <c r="D650" s="13" t="s">
        <v>14</v>
      </c>
      <c r="E650" s="13" t="s">
        <v>1476</v>
      </c>
      <c r="F650" s="24" t="s">
        <v>239</v>
      </c>
      <c r="G650" s="25">
        <v>0</v>
      </c>
      <c r="H650" s="25">
        <v>3</v>
      </c>
    </row>
    <row r="651" spans="1:8">
      <c r="A651" s="23">
        <v>2020</v>
      </c>
      <c r="B651" s="23" t="s">
        <v>2367</v>
      </c>
      <c r="C651" s="23" t="s">
        <v>1886</v>
      </c>
      <c r="D651" s="13" t="s">
        <v>23</v>
      </c>
      <c r="E651" s="13" t="s">
        <v>1453</v>
      </c>
      <c r="F651" s="24" t="s">
        <v>3972</v>
      </c>
      <c r="G651" s="25">
        <v>0</v>
      </c>
      <c r="H651" s="25">
        <v>3</v>
      </c>
    </row>
    <row r="652" spans="1:8">
      <c r="A652" s="23">
        <v>2020</v>
      </c>
      <c r="B652" s="23" t="s">
        <v>2367</v>
      </c>
      <c r="C652" s="23" t="s">
        <v>1886</v>
      </c>
      <c r="D652" s="13" t="s">
        <v>23</v>
      </c>
      <c r="E652" s="13" t="s">
        <v>1453</v>
      </c>
      <c r="F652" s="24" t="s">
        <v>239</v>
      </c>
      <c r="G652" s="25">
        <v>0</v>
      </c>
      <c r="H652" s="25">
        <v>5</v>
      </c>
    </row>
    <row r="653" spans="1:8">
      <c r="A653" s="23">
        <v>2020</v>
      </c>
      <c r="B653" s="23" t="s">
        <v>2367</v>
      </c>
      <c r="C653" s="23" t="s">
        <v>1886</v>
      </c>
      <c r="D653" s="13" t="s">
        <v>23</v>
      </c>
      <c r="E653" s="13" t="s">
        <v>1453</v>
      </c>
      <c r="F653" s="24" t="s">
        <v>239</v>
      </c>
      <c r="G653" s="25">
        <v>0</v>
      </c>
      <c r="H653" s="25">
        <v>17</v>
      </c>
    </row>
    <row r="654" spans="1:8">
      <c r="A654" s="23">
        <v>2020</v>
      </c>
      <c r="B654" s="23" t="s">
        <v>2367</v>
      </c>
      <c r="C654" s="23" t="s">
        <v>1886</v>
      </c>
      <c r="D654" s="13" t="s">
        <v>23</v>
      </c>
      <c r="E654" s="13" t="s">
        <v>1453</v>
      </c>
      <c r="F654" s="24" t="s">
        <v>239</v>
      </c>
      <c r="G654" s="25">
        <v>0</v>
      </c>
      <c r="H654" s="25">
        <v>10</v>
      </c>
    </row>
    <row r="655" spans="1:8">
      <c r="A655" s="23">
        <v>2020</v>
      </c>
      <c r="B655" s="23" t="s">
        <v>2367</v>
      </c>
      <c r="C655" s="23" t="s">
        <v>1886</v>
      </c>
      <c r="D655" s="13" t="s">
        <v>23</v>
      </c>
      <c r="E655" s="13" t="s">
        <v>1460</v>
      </c>
      <c r="F655" s="24" t="s">
        <v>3972</v>
      </c>
      <c r="G655" s="25">
        <v>0</v>
      </c>
      <c r="H655" s="25">
        <v>1</v>
      </c>
    </row>
    <row r="656" spans="1:8">
      <c r="A656" s="23">
        <v>2020</v>
      </c>
      <c r="B656" s="23" t="s">
        <v>2367</v>
      </c>
      <c r="C656" s="23" t="s">
        <v>1886</v>
      </c>
      <c r="D656" s="13" t="s">
        <v>23</v>
      </c>
      <c r="E656" s="13" t="s">
        <v>1460</v>
      </c>
      <c r="F656" s="24" t="s">
        <v>239</v>
      </c>
      <c r="G656" s="25">
        <v>0</v>
      </c>
      <c r="H656" s="25">
        <v>12</v>
      </c>
    </row>
    <row r="657" spans="1:8">
      <c r="A657" s="23">
        <v>2020</v>
      </c>
      <c r="B657" s="23" t="s">
        <v>2367</v>
      </c>
      <c r="C657" s="23" t="s">
        <v>1886</v>
      </c>
      <c r="D657" s="13" t="s">
        <v>23</v>
      </c>
      <c r="E657" s="13" t="s">
        <v>1460</v>
      </c>
      <c r="F657" s="24" t="s">
        <v>239</v>
      </c>
      <c r="G657" s="25">
        <v>0</v>
      </c>
      <c r="H657" s="25">
        <v>10</v>
      </c>
    </row>
    <row r="658" spans="1:8">
      <c r="A658" s="23">
        <v>2020</v>
      </c>
      <c r="B658" s="23" t="s">
        <v>2367</v>
      </c>
      <c r="C658" s="23" t="s">
        <v>1886</v>
      </c>
      <c r="D658" s="13" t="s">
        <v>23</v>
      </c>
      <c r="E658" s="13" t="s">
        <v>1460</v>
      </c>
      <c r="F658" s="24" t="s">
        <v>239</v>
      </c>
      <c r="G658" s="25">
        <v>0</v>
      </c>
      <c r="H658" s="25">
        <v>9</v>
      </c>
    </row>
    <row r="659" spans="1:8">
      <c r="A659" s="23">
        <v>2020</v>
      </c>
      <c r="B659" s="23" t="s">
        <v>2367</v>
      </c>
      <c r="C659" s="23" t="s">
        <v>1886</v>
      </c>
      <c r="D659" s="13" t="s">
        <v>23</v>
      </c>
      <c r="E659" s="13" t="s">
        <v>1464</v>
      </c>
      <c r="F659" s="24" t="s">
        <v>3972</v>
      </c>
      <c r="G659" s="25">
        <v>0</v>
      </c>
      <c r="H659" s="25">
        <v>7</v>
      </c>
    </row>
    <row r="660" spans="1:8">
      <c r="A660" s="23">
        <v>2020</v>
      </c>
      <c r="B660" s="23" t="s">
        <v>2367</v>
      </c>
      <c r="C660" s="23" t="s">
        <v>1886</v>
      </c>
      <c r="D660" s="13" t="s">
        <v>23</v>
      </c>
      <c r="E660" s="13" t="s">
        <v>1464</v>
      </c>
      <c r="F660" s="24" t="s">
        <v>239</v>
      </c>
      <c r="G660" s="25">
        <v>0</v>
      </c>
      <c r="H660" s="25">
        <v>1</v>
      </c>
    </row>
    <row r="661" spans="1:8">
      <c r="A661" s="23">
        <v>2020</v>
      </c>
      <c r="B661" s="23" t="s">
        <v>2367</v>
      </c>
      <c r="C661" s="23" t="s">
        <v>1886</v>
      </c>
      <c r="D661" s="13" t="s">
        <v>23</v>
      </c>
      <c r="E661" s="13" t="s">
        <v>1464</v>
      </c>
      <c r="F661" s="24" t="s">
        <v>239</v>
      </c>
      <c r="G661" s="25">
        <v>0</v>
      </c>
      <c r="H661" s="25">
        <v>30</v>
      </c>
    </row>
    <row r="662" spans="1:8">
      <c r="A662" s="23">
        <v>2020</v>
      </c>
      <c r="B662" s="23" t="s">
        <v>2367</v>
      </c>
      <c r="C662" s="23" t="s">
        <v>1886</v>
      </c>
      <c r="D662" s="13" t="s">
        <v>23</v>
      </c>
      <c r="E662" s="13" t="s">
        <v>1464</v>
      </c>
      <c r="F662" s="24" t="s">
        <v>239</v>
      </c>
      <c r="G662" s="25">
        <v>0</v>
      </c>
      <c r="H662" s="25">
        <v>18</v>
      </c>
    </row>
    <row r="663" spans="1:8">
      <c r="A663" s="23">
        <v>2020</v>
      </c>
      <c r="B663" s="23" t="s">
        <v>2367</v>
      </c>
      <c r="C663" s="23" t="s">
        <v>1886</v>
      </c>
      <c r="D663" s="13" t="s">
        <v>41</v>
      </c>
      <c r="E663" s="13" t="s">
        <v>1461</v>
      </c>
      <c r="F663" s="24" t="s">
        <v>3972</v>
      </c>
      <c r="G663" s="25">
        <v>0</v>
      </c>
      <c r="H663" s="25">
        <v>6</v>
      </c>
    </row>
    <row r="664" spans="1:8">
      <c r="A664" s="23">
        <v>2020</v>
      </c>
      <c r="B664" s="23" t="s">
        <v>2367</v>
      </c>
      <c r="C664" s="23" t="s">
        <v>1886</v>
      </c>
      <c r="D664" s="13" t="s">
        <v>41</v>
      </c>
      <c r="E664" s="13" t="s">
        <v>1461</v>
      </c>
      <c r="F664" s="24" t="s">
        <v>239</v>
      </c>
      <c r="G664" s="25">
        <v>0</v>
      </c>
      <c r="H664" s="25">
        <v>12</v>
      </c>
    </row>
    <row r="665" spans="1:8">
      <c r="A665" s="23">
        <v>2020</v>
      </c>
      <c r="B665" s="23" t="s">
        <v>2367</v>
      </c>
      <c r="C665" s="23" t="s">
        <v>1886</v>
      </c>
      <c r="D665" s="13" t="s">
        <v>41</v>
      </c>
      <c r="E665" s="13" t="s">
        <v>1461</v>
      </c>
      <c r="F665" s="24" t="s">
        <v>239</v>
      </c>
      <c r="G665" s="25">
        <v>0</v>
      </c>
      <c r="H665" s="25">
        <v>16</v>
      </c>
    </row>
    <row r="666" spans="1:8">
      <c r="A666" s="23">
        <v>2020</v>
      </c>
      <c r="B666" s="23" t="s">
        <v>2367</v>
      </c>
      <c r="C666" s="23" t="s">
        <v>1886</v>
      </c>
      <c r="D666" s="13" t="s">
        <v>41</v>
      </c>
      <c r="E666" s="13" t="s">
        <v>1461</v>
      </c>
      <c r="F666" s="24" t="s">
        <v>239</v>
      </c>
      <c r="G666" s="25">
        <v>0</v>
      </c>
      <c r="H666" s="25">
        <v>4</v>
      </c>
    </row>
    <row r="667" spans="1:8">
      <c r="A667" s="23">
        <v>2020</v>
      </c>
      <c r="B667" s="23" t="s">
        <v>2367</v>
      </c>
      <c r="C667" s="23" t="s">
        <v>1886</v>
      </c>
      <c r="D667" s="13" t="s">
        <v>60</v>
      </c>
      <c r="E667" s="13" t="s">
        <v>1458</v>
      </c>
      <c r="F667" s="24" t="s">
        <v>3972</v>
      </c>
      <c r="G667" s="25">
        <v>0</v>
      </c>
      <c r="H667" s="25">
        <v>6</v>
      </c>
    </row>
    <row r="668" spans="1:8">
      <c r="A668" s="23">
        <v>2020</v>
      </c>
      <c r="B668" s="23" t="s">
        <v>2367</v>
      </c>
      <c r="C668" s="23" t="s">
        <v>1886</v>
      </c>
      <c r="D668" s="13" t="s">
        <v>60</v>
      </c>
      <c r="E668" s="13" t="s">
        <v>1458</v>
      </c>
      <c r="F668" s="24" t="s">
        <v>239</v>
      </c>
      <c r="G668" s="25">
        <v>0</v>
      </c>
      <c r="H668" s="25">
        <v>1</v>
      </c>
    </row>
    <row r="669" spans="1:8">
      <c r="A669" s="23">
        <v>2020</v>
      </c>
      <c r="B669" s="23" t="s">
        <v>2367</v>
      </c>
      <c r="C669" s="23" t="s">
        <v>1886</v>
      </c>
      <c r="D669" s="13" t="s">
        <v>60</v>
      </c>
      <c r="E669" s="13" t="s">
        <v>1458</v>
      </c>
      <c r="F669" s="24" t="s">
        <v>239</v>
      </c>
      <c r="G669" s="25">
        <v>0</v>
      </c>
      <c r="H669" s="25">
        <v>6</v>
      </c>
    </row>
    <row r="670" spans="1:8">
      <c r="A670" s="23">
        <v>2020</v>
      </c>
      <c r="B670" s="23" t="s">
        <v>2367</v>
      </c>
      <c r="C670" s="23" t="s">
        <v>1886</v>
      </c>
      <c r="D670" s="13" t="s">
        <v>60</v>
      </c>
      <c r="E670" s="13" t="s">
        <v>1458</v>
      </c>
      <c r="F670" s="24" t="s">
        <v>239</v>
      </c>
      <c r="G670" s="25">
        <v>0</v>
      </c>
      <c r="H670" s="25">
        <v>18</v>
      </c>
    </row>
    <row r="671" spans="1:8">
      <c r="A671" s="23">
        <v>2020</v>
      </c>
      <c r="B671" s="23" t="s">
        <v>2367</v>
      </c>
      <c r="C671" s="23" t="s">
        <v>1886</v>
      </c>
      <c r="D671" s="13" t="s">
        <v>60</v>
      </c>
      <c r="E671" s="13" t="s">
        <v>1458</v>
      </c>
      <c r="F671" s="24" t="s">
        <v>239</v>
      </c>
      <c r="G671" s="25">
        <v>0</v>
      </c>
      <c r="H671" s="25">
        <v>5</v>
      </c>
    </row>
    <row r="672" spans="1:8">
      <c r="A672" s="23">
        <v>2020</v>
      </c>
      <c r="B672" s="23" t="s">
        <v>2367</v>
      </c>
      <c r="C672" s="23" t="s">
        <v>1886</v>
      </c>
      <c r="D672" s="13" t="s">
        <v>60</v>
      </c>
      <c r="E672" s="13" t="s">
        <v>1477</v>
      </c>
      <c r="F672" s="24" t="s">
        <v>3972</v>
      </c>
      <c r="G672" s="25">
        <v>0</v>
      </c>
      <c r="H672" s="25">
        <v>7</v>
      </c>
    </row>
    <row r="673" spans="1:8">
      <c r="A673" s="23">
        <v>2020</v>
      </c>
      <c r="B673" s="23" t="s">
        <v>2367</v>
      </c>
      <c r="C673" s="23" t="s">
        <v>1886</v>
      </c>
      <c r="D673" s="13" t="s">
        <v>60</v>
      </c>
      <c r="E673" s="13" t="s">
        <v>1477</v>
      </c>
      <c r="F673" s="24" t="s">
        <v>239</v>
      </c>
      <c r="G673" s="25">
        <v>0</v>
      </c>
      <c r="H673" s="25">
        <v>10</v>
      </c>
    </row>
    <row r="674" spans="1:8">
      <c r="A674" s="23">
        <v>2020</v>
      </c>
      <c r="B674" s="23" t="s">
        <v>2367</v>
      </c>
      <c r="C674" s="23" t="s">
        <v>1886</v>
      </c>
      <c r="D674" s="13" t="s">
        <v>60</v>
      </c>
      <c r="E674" s="13" t="s">
        <v>1477</v>
      </c>
      <c r="F674" s="24" t="s">
        <v>239</v>
      </c>
      <c r="G674" s="25">
        <v>0</v>
      </c>
      <c r="H674" s="25">
        <v>15</v>
      </c>
    </row>
    <row r="675" spans="1:8">
      <c r="A675" s="23">
        <v>2020</v>
      </c>
      <c r="B675" s="23" t="s">
        <v>2367</v>
      </c>
      <c r="C675" s="23" t="s">
        <v>1886</v>
      </c>
      <c r="D675" s="13" t="s">
        <v>60</v>
      </c>
      <c r="E675" s="13" t="s">
        <v>1477</v>
      </c>
      <c r="F675" s="24" t="s">
        <v>239</v>
      </c>
      <c r="G675" s="25">
        <v>0</v>
      </c>
      <c r="H675" s="25">
        <v>10</v>
      </c>
    </row>
    <row r="676" spans="1:8">
      <c r="A676" s="23">
        <v>2020</v>
      </c>
      <c r="B676" s="23" t="s">
        <v>2367</v>
      </c>
      <c r="C676" s="23" t="s">
        <v>1886</v>
      </c>
      <c r="D676" s="13" t="s">
        <v>70</v>
      </c>
      <c r="E676" s="13" t="s">
        <v>577</v>
      </c>
      <c r="F676" s="24" t="s">
        <v>239</v>
      </c>
      <c r="G676" s="25">
        <v>0</v>
      </c>
      <c r="H676" s="25">
        <v>2</v>
      </c>
    </row>
    <row r="677" spans="1:8">
      <c r="A677" s="23">
        <v>2020</v>
      </c>
      <c r="B677" s="23" t="s">
        <v>2367</v>
      </c>
      <c r="C677" s="23" t="s">
        <v>1886</v>
      </c>
      <c r="D677" s="13" t="s">
        <v>70</v>
      </c>
      <c r="E677" s="13" t="s">
        <v>577</v>
      </c>
      <c r="F677" s="24" t="s">
        <v>239</v>
      </c>
      <c r="G677" s="25">
        <v>0</v>
      </c>
      <c r="H677" s="25">
        <v>1</v>
      </c>
    </row>
    <row r="678" spans="1:8">
      <c r="A678" s="23">
        <v>2020</v>
      </c>
      <c r="B678" s="23" t="s">
        <v>2367</v>
      </c>
      <c r="C678" s="23" t="s">
        <v>1886</v>
      </c>
      <c r="D678" s="13" t="s">
        <v>70</v>
      </c>
      <c r="E678" s="13" t="s">
        <v>1466</v>
      </c>
      <c r="F678" s="24" t="s">
        <v>3972</v>
      </c>
      <c r="G678" s="25">
        <v>0</v>
      </c>
      <c r="H678" s="25">
        <v>1</v>
      </c>
    </row>
    <row r="679" spans="1:8">
      <c r="A679" s="23">
        <v>2020</v>
      </c>
      <c r="B679" s="23" t="s">
        <v>2367</v>
      </c>
      <c r="C679" s="23" t="s">
        <v>1886</v>
      </c>
      <c r="D679" s="13" t="s">
        <v>70</v>
      </c>
      <c r="E679" s="13" t="s">
        <v>1466</v>
      </c>
      <c r="F679" s="24" t="s">
        <v>239</v>
      </c>
      <c r="G679" s="25">
        <v>0</v>
      </c>
      <c r="H679" s="25">
        <v>1</v>
      </c>
    </row>
    <row r="680" spans="1:8">
      <c r="A680" s="23">
        <v>2020</v>
      </c>
      <c r="B680" s="23" t="s">
        <v>2367</v>
      </c>
      <c r="C680" s="23" t="s">
        <v>1886</v>
      </c>
      <c r="D680" s="13" t="s">
        <v>70</v>
      </c>
      <c r="E680" s="13" t="s">
        <v>1466</v>
      </c>
      <c r="F680" s="24" t="s">
        <v>239</v>
      </c>
      <c r="G680" s="25">
        <v>0</v>
      </c>
      <c r="H680" s="25">
        <v>5</v>
      </c>
    </row>
    <row r="681" spans="1:8">
      <c r="A681" s="23">
        <v>2020</v>
      </c>
      <c r="B681" s="23" t="s">
        <v>2367</v>
      </c>
      <c r="C681" s="23" t="s">
        <v>1886</v>
      </c>
      <c r="D681" s="13" t="s">
        <v>70</v>
      </c>
      <c r="E681" s="13" t="s">
        <v>1466</v>
      </c>
      <c r="F681" s="24" t="s">
        <v>239</v>
      </c>
      <c r="G681" s="25">
        <v>0</v>
      </c>
      <c r="H681" s="25">
        <v>2</v>
      </c>
    </row>
    <row r="682" spans="1:8">
      <c r="A682" s="23">
        <v>2020</v>
      </c>
      <c r="B682" s="23" t="s">
        <v>2367</v>
      </c>
      <c r="C682" s="23" t="s">
        <v>1886</v>
      </c>
      <c r="D682" s="13" t="s">
        <v>70</v>
      </c>
      <c r="E682" s="13" t="s">
        <v>1469</v>
      </c>
      <c r="F682" s="24" t="s">
        <v>3972</v>
      </c>
      <c r="G682" s="25">
        <v>0</v>
      </c>
      <c r="H682" s="25">
        <v>1</v>
      </c>
    </row>
    <row r="683" spans="1:8">
      <c r="A683" s="23">
        <v>2020</v>
      </c>
      <c r="B683" s="23" t="s">
        <v>2367</v>
      </c>
      <c r="C683" s="23" t="s">
        <v>1886</v>
      </c>
      <c r="D683" s="13" t="s">
        <v>70</v>
      </c>
      <c r="E683" s="13" t="s">
        <v>1469</v>
      </c>
      <c r="F683" s="24" t="s">
        <v>239</v>
      </c>
      <c r="G683" s="25">
        <v>0</v>
      </c>
      <c r="H683" s="25">
        <v>2</v>
      </c>
    </row>
    <row r="684" spans="1:8">
      <c r="A684" s="23">
        <v>2020</v>
      </c>
      <c r="B684" s="23" t="s">
        <v>2367</v>
      </c>
      <c r="C684" s="23" t="s">
        <v>1886</v>
      </c>
      <c r="D684" s="13" t="s">
        <v>70</v>
      </c>
      <c r="E684" s="13" t="s">
        <v>1469</v>
      </c>
      <c r="F684" s="24" t="s">
        <v>239</v>
      </c>
      <c r="G684" s="25">
        <v>0</v>
      </c>
      <c r="H684" s="25">
        <v>3</v>
      </c>
    </row>
    <row r="685" spans="1:8">
      <c r="A685" s="23">
        <v>2020</v>
      </c>
      <c r="B685" s="23" t="s">
        <v>2367</v>
      </c>
      <c r="C685" s="23" t="s">
        <v>1886</v>
      </c>
      <c r="D685" s="13" t="s">
        <v>70</v>
      </c>
      <c r="E685" s="13" t="s">
        <v>1469</v>
      </c>
      <c r="F685" s="24" t="s">
        <v>239</v>
      </c>
      <c r="G685" s="25">
        <v>0</v>
      </c>
      <c r="H685" s="25">
        <v>1</v>
      </c>
    </row>
    <row r="686" spans="1:8">
      <c r="A686" s="23">
        <v>2020</v>
      </c>
      <c r="B686" s="23" t="s">
        <v>2367</v>
      </c>
      <c r="C686" s="23" t="s">
        <v>1886</v>
      </c>
      <c r="D686" s="13" t="s">
        <v>70</v>
      </c>
      <c r="E686" s="13" t="s">
        <v>1478</v>
      </c>
      <c r="F686" s="24" t="s">
        <v>3972</v>
      </c>
      <c r="G686" s="25">
        <v>0</v>
      </c>
      <c r="H686" s="25">
        <v>2</v>
      </c>
    </row>
    <row r="687" spans="1:8">
      <c r="A687" s="23">
        <v>2020</v>
      </c>
      <c r="B687" s="23" t="s">
        <v>2367</v>
      </c>
      <c r="C687" s="23" t="s">
        <v>1886</v>
      </c>
      <c r="D687" s="13" t="s">
        <v>70</v>
      </c>
      <c r="E687" s="13" t="s">
        <v>1478</v>
      </c>
      <c r="F687" s="24" t="s">
        <v>239</v>
      </c>
      <c r="G687" s="25">
        <v>0</v>
      </c>
      <c r="H687" s="25">
        <v>1</v>
      </c>
    </row>
    <row r="688" spans="1:8">
      <c r="A688" s="23">
        <v>2020</v>
      </c>
      <c r="B688" s="23" t="s">
        <v>2367</v>
      </c>
      <c r="C688" s="23" t="s">
        <v>1886</v>
      </c>
      <c r="D688" s="13" t="s">
        <v>70</v>
      </c>
      <c r="E688" s="13" t="s">
        <v>1478</v>
      </c>
      <c r="F688" s="24" t="s">
        <v>239</v>
      </c>
      <c r="G688" s="25">
        <v>0</v>
      </c>
      <c r="H688" s="25">
        <v>2</v>
      </c>
    </row>
    <row r="689" spans="1:8">
      <c r="A689" s="23">
        <v>2020</v>
      </c>
      <c r="B689" s="23" t="s">
        <v>2367</v>
      </c>
      <c r="C689" s="23" t="s">
        <v>1886</v>
      </c>
      <c r="D689" s="13" t="s">
        <v>70</v>
      </c>
      <c r="E689" s="13" t="s">
        <v>1478</v>
      </c>
      <c r="F689" s="24" t="s">
        <v>239</v>
      </c>
      <c r="G689" s="25">
        <v>0</v>
      </c>
      <c r="H689" s="25">
        <v>5</v>
      </c>
    </row>
    <row r="690" spans="1:8">
      <c r="A690" s="23">
        <v>2020</v>
      </c>
      <c r="B690" s="23" t="s">
        <v>2367</v>
      </c>
      <c r="C690" s="23" t="s">
        <v>1886</v>
      </c>
      <c r="D690" s="13" t="s">
        <v>70</v>
      </c>
      <c r="E690" s="13" t="s">
        <v>1478</v>
      </c>
      <c r="F690" s="24" t="s">
        <v>239</v>
      </c>
      <c r="G690" s="25">
        <v>0</v>
      </c>
      <c r="H690" s="25">
        <v>3</v>
      </c>
    </row>
    <row r="691" spans="1:8">
      <c r="A691" s="23">
        <v>2020</v>
      </c>
      <c r="B691" s="23" t="s">
        <v>2367</v>
      </c>
      <c r="C691" s="23" t="s">
        <v>1886</v>
      </c>
      <c r="D691" s="13" t="s">
        <v>76</v>
      </c>
      <c r="E691" s="13" t="s">
        <v>6684</v>
      </c>
      <c r="F691" s="24" t="s">
        <v>239</v>
      </c>
      <c r="G691" s="25">
        <v>0</v>
      </c>
      <c r="H691" s="25">
        <v>1</v>
      </c>
    </row>
    <row r="692" spans="1:8">
      <c r="A692" s="23">
        <v>2020</v>
      </c>
      <c r="B692" s="23" t="s">
        <v>2367</v>
      </c>
      <c r="C692" s="23" t="s">
        <v>1886</v>
      </c>
      <c r="D692" s="13" t="s">
        <v>76</v>
      </c>
      <c r="E692" s="13" t="s">
        <v>1459</v>
      </c>
      <c r="F692" s="24" t="s">
        <v>3972</v>
      </c>
      <c r="G692" s="25">
        <v>0</v>
      </c>
      <c r="H692" s="25">
        <v>14</v>
      </c>
    </row>
    <row r="693" spans="1:8">
      <c r="A693" s="23">
        <v>2020</v>
      </c>
      <c r="B693" s="23" t="s">
        <v>2367</v>
      </c>
      <c r="C693" s="23" t="s">
        <v>1886</v>
      </c>
      <c r="D693" s="13" t="s">
        <v>76</v>
      </c>
      <c r="E693" s="13" t="s">
        <v>1459</v>
      </c>
      <c r="F693" s="24" t="s">
        <v>239</v>
      </c>
      <c r="G693" s="25">
        <v>0</v>
      </c>
      <c r="H693" s="25">
        <v>24</v>
      </c>
    </row>
    <row r="694" spans="1:8">
      <c r="A694" s="23">
        <v>2020</v>
      </c>
      <c r="B694" s="23" t="s">
        <v>2367</v>
      </c>
      <c r="C694" s="23" t="s">
        <v>1886</v>
      </c>
      <c r="D694" s="13" t="s">
        <v>76</v>
      </c>
      <c r="E694" s="13" t="s">
        <v>1459</v>
      </c>
      <c r="F694" s="24" t="s">
        <v>239</v>
      </c>
      <c r="G694" s="25">
        <v>0</v>
      </c>
      <c r="H694" s="25">
        <v>17</v>
      </c>
    </row>
    <row r="695" spans="1:8">
      <c r="A695" s="23">
        <v>2020</v>
      </c>
      <c r="B695" s="23" t="s">
        <v>2367</v>
      </c>
      <c r="C695" s="23" t="s">
        <v>1886</v>
      </c>
      <c r="D695" s="13" t="s">
        <v>76</v>
      </c>
      <c r="E695" s="13" t="s">
        <v>1459</v>
      </c>
      <c r="F695" s="24" t="s">
        <v>239</v>
      </c>
      <c r="G695" s="25">
        <v>0</v>
      </c>
      <c r="H695" s="25">
        <v>11</v>
      </c>
    </row>
    <row r="696" spans="1:8">
      <c r="A696" s="23">
        <v>2020</v>
      </c>
      <c r="B696" s="23" t="s">
        <v>2367</v>
      </c>
      <c r="C696" s="23" t="s">
        <v>1886</v>
      </c>
      <c r="D696" s="13" t="s">
        <v>76</v>
      </c>
      <c r="E696" s="13" t="s">
        <v>1473</v>
      </c>
      <c r="F696" s="24" t="s">
        <v>3972</v>
      </c>
      <c r="G696" s="25">
        <v>0</v>
      </c>
      <c r="H696" s="25">
        <v>10</v>
      </c>
    </row>
    <row r="697" spans="1:8">
      <c r="A697" s="23">
        <v>2020</v>
      </c>
      <c r="B697" s="23" t="s">
        <v>2367</v>
      </c>
      <c r="C697" s="23" t="s">
        <v>1886</v>
      </c>
      <c r="D697" s="13" t="s">
        <v>76</v>
      </c>
      <c r="E697" s="13" t="s">
        <v>1473</v>
      </c>
      <c r="F697" s="24" t="s">
        <v>239</v>
      </c>
      <c r="G697" s="25">
        <v>0</v>
      </c>
      <c r="H697" s="25">
        <v>21</v>
      </c>
    </row>
    <row r="698" spans="1:8">
      <c r="A698" s="23">
        <v>2020</v>
      </c>
      <c r="B698" s="23" t="s">
        <v>2367</v>
      </c>
      <c r="C698" s="23" t="s">
        <v>1886</v>
      </c>
      <c r="D698" s="13" t="s">
        <v>76</v>
      </c>
      <c r="E698" s="13" t="s">
        <v>1473</v>
      </c>
      <c r="F698" s="24" t="s">
        <v>239</v>
      </c>
      <c r="G698" s="25">
        <v>0</v>
      </c>
      <c r="H698" s="25">
        <v>23</v>
      </c>
    </row>
    <row r="699" spans="1:8">
      <c r="A699" s="23">
        <v>2020</v>
      </c>
      <c r="B699" s="23" t="s">
        <v>2367</v>
      </c>
      <c r="C699" s="23" t="s">
        <v>1886</v>
      </c>
      <c r="D699" s="13" t="s">
        <v>76</v>
      </c>
      <c r="E699" s="13" t="s">
        <v>1473</v>
      </c>
      <c r="F699" s="24" t="s">
        <v>239</v>
      </c>
      <c r="G699" s="25">
        <v>0</v>
      </c>
      <c r="H699" s="25">
        <v>14</v>
      </c>
    </row>
    <row r="700" spans="1:8">
      <c r="A700" s="23">
        <v>2020</v>
      </c>
      <c r="B700" s="23" t="s">
        <v>2367</v>
      </c>
      <c r="C700" s="23" t="s">
        <v>1886</v>
      </c>
      <c r="D700" s="13" t="s">
        <v>86</v>
      </c>
      <c r="E700" s="13" t="s">
        <v>2635</v>
      </c>
      <c r="F700" s="24" t="s">
        <v>239</v>
      </c>
      <c r="G700" s="25">
        <v>0</v>
      </c>
      <c r="H700" s="25">
        <v>2</v>
      </c>
    </row>
    <row r="701" spans="1:8">
      <c r="A701" s="23">
        <v>2020</v>
      </c>
      <c r="B701" s="23" t="s">
        <v>2367</v>
      </c>
      <c r="C701" s="23" t="s">
        <v>1886</v>
      </c>
      <c r="D701" s="13" t="s">
        <v>89</v>
      </c>
      <c r="E701" s="13" t="s">
        <v>1465</v>
      </c>
      <c r="F701" s="24" t="s">
        <v>239</v>
      </c>
      <c r="G701" s="25">
        <v>0</v>
      </c>
      <c r="H701" s="25">
        <v>1</v>
      </c>
    </row>
    <row r="702" spans="1:8">
      <c r="A702" s="23">
        <v>2020</v>
      </c>
      <c r="B702" s="23" t="s">
        <v>2367</v>
      </c>
      <c r="C702" s="23" t="s">
        <v>1886</v>
      </c>
      <c r="D702" s="13" t="s">
        <v>89</v>
      </c>
      <c r="E702" s="13" t="s">
        <v>1465</v>
      </c>
      <c r="F702" s="24" t="s">
        <v>239</v>
      </c>
      <c r="G702" s="25">
        <v>0</v>
      </c>
      <c r="H702" s="25">
        <v>5</v>
      </c>
    </row>
    <row r="703" spans="1:8">
      <c r="A703" s="23">
        <v>2020</v>
      </c>
      <c r="B703" s="23" t="s">
        <v>2367</v>
      </c>
      <c r="C703" s="23" t="s">
        <v>1886</v>
      </c>
      <c r="D703" s="13" t="s">
        <v>89</v>
      </c>
      <c r="E703" s="13" t="s">
        <v>1465</v>
      </c>
      <c r="F703" s="24" t="s">
        <v>239</v>
      </c>
      <c r="G703" s="25">
        <v>0</v>
      </c>
      <c r="H703" s="25">
        <v>10</v>
      </c>
    </row>
    <row r="704" spans="1:8">
      <c r="A704" s="23">
        <v>2020</v>
      </c>
      <c r="B704" s="23" t="s">
        <v>2367</v>
      </c>
      <c r="C704" s="23" t="s">
        <v>1886</v>
      </c>
      <c r="D704" s="13" t="s">
        <v>89</v>
      </c>
      <c r="E704" s="13" t="s">
        <v>1465</v>
      </c>
      <c r="F704" s="24" t="s">
        <v>239</v>
      </c>
      <c r="G704" s="25">
        <v>0</v>
      </c>
      <c r="H704" s="25">
        <v>11</v>
      </c>
    </row>
    <row r="705" spans="1:8">
      <c r="A705" s="23">
        <v>2020</v>
      </c>
      <c r="B705" s="23" t="s">
        <v>2367</v>
      </c>
      <c r="C705" s="23" t="s">
        <v>1886</v>
      </c>
      <c r="D705" s="13" t="s">
        <v>94</v>
      </c>
      <c r="E705" s="13" t="s">
        <v>1463</v>
      </c>
      <c r="F705" s="24" t="s">
        <v>3972</v>
      </c>
      <c r="G705" s="25">
        <v>0</v>
      </c>
      <c r="H705" s="25">
        <v>1</v>
      </c>
    </row>
    <row r="706" spans="1:8">
      <c r="A706" s="23">
        <v>2020</v>
      </c>
      <c r="B706" s="23" t="s">
        <v>2367</v>
      </c>
      <c r="C706" s="23" t="s">
        <v>1886</v>
      </c>
      <c r="D706" s="13" t="s">
        <v>94</v>
      </c>
      <c r="E706" s="13" t="s">
        <v>1463</v>
      </c>
      <c r="F706" s="24" t="s">
        <v>239</v>
      </c>
      <c r="G706" s="25">
        <v>0</v>
      </c>
      <c r="H706" s="25">
        <v>1</v>
      </c>
    </row>
    <row r="707" spans="1:8">
      <c r="A707" s="23">
        <v>2020</v>
      </c>
      <c r="B707" s="23" t="s">
        <v>2367</v>
      </c>
      <c r="C707" s="23" t="s">
        <v>1886</v>
      </c>
      <c r="D707" s="13" t="s">
        <v>94</v>
      </c>
      <c r="E707" s="13" t="s">
        <v>1463</v>
      </c>
      <c r="F707" s="24" t="s">
        <v>239</v>
      </c>
      <c r="G707" s="25">
        <v>0</v>
      </c>
      <c r="H707" s="25">
        <v>1</v>
      </c>
    </row>
    <row r="708" spans="1:8">
      <c r="A708" s="23">
        <v>2020</v>
      </c>
      <c r="B708" s="23" t="s">
        <v>2367</v>
      </c>
      <c r="C708" s="23" t="s">
        <v>1886</v>
      </c>
      <c r="D708" s="13" t="s">
        <v>94</v>
      </c>
      <c r="E708" s="13" t="s">
        <v>1463</v>
      </c>
      <c r="F708" s="24" t="s">
        <v>239</v>
      </c>
      <c r="G708" s="25">
        <v>0</v>
      </c>
      <c r="H708" s="25">
        <v>2</v>
      </c>
    </row>
    <row r="709" spans="1:8">
      <c r="A709" s="23">
        <v>2020</v>
      </c>
      <c r="B709" s="23" t="s">
        <v>2367</v>
      </c>
      <c r="C709" s="23" t="s">
        <v>1886</v>
      </c>
      <c r="D709" s="13" t="s">
        <v>94</v>
      </c>
      <c r="E709" s="13" t="s">
        <v>1463</v>
      </c>
      <c r="F709" s="24" t="s">
        <v>239</v>
      </c>
      <c r="G709" s="25">
        <v>0</v>
      </c>
      <c r="H709" s="25">
        <v>2</v>
      </c>
    </row>
    <row r="710" spans="1:8">
      <c r="A710" s="23">
        <v>2020</v>
      </c>
      <c r="B710" s="23" t="s">
        <v>2367</v>
      </c>
      <c r="C710" s="23" t="s">
        <v>1886</v>
      </c>
      <c r="D710" s="13" t="s">
        <v>104</v>
      </c>
      <c r="E710" s="13" t="s">
        <v>1486</v>
      </c>
      <c r="F710" s="24" t="s">
        <v>3972</v>
      </c>
      <c r="G710" s="25">
        <v>0</v>
      </c>
      <c r="H710" s="25">
        <v>14</v>
      </c>
    </row>
    <row r="711" spans="1:8">
      <c r="A711" s="23">
        <v>2020</v>
      </c>
      <c r="B711" s="23" t="s">
        <v>2367</v>
      </c>
      <c r="C711" s="23" t="s">
        <v>1886</v>
      </c>
      <c r="D711" s="13" t="s">
        <v>104</v>
      </c>
      <c r="E711" s="13" t="s">
        <v>1486</v>
      </c>
      <c r="F711" s="24" t="s">
        <v>239</v>
      </c>
      <c r="G711" s="25">
        <v>0</v>
      </c>
      <c r="H711" s="25">
        <v>48</v>
      </c>
    </row>
    <row r="712" spans="1:8">
      <c r="A712" s="23">
        <v>2020</v>
      </c>
      <c r="B712" s="23" t="s">
        <v>2367</v>
      </c>
      <c r="C712" s="23" t="s">
        <v>1886</v>
      </c>
      <c r="D712" s="13" t="s">
        <v>104</v>
      </c>
      <c r="E712" s="13" t="s">
        <v>1486</v>
      </c>
      <c r="F712" s="24" t="s">
        <v>239</v>
      </c>
      <c r="G712" s="25">
        <v>0</v>
      </c>
      <c r="H712" s="25">
        <v>42</v>
      </c>
    </row>
    <row r="713" spans="1:8">
      <c r="A713" s="23">
        <v>2020</v>
      </c>
      <c r="B713" s="23" t="s">
        <v>2367</v>
      </c>
      <c r="C713" s="23" t="s">
        <v>1886</v>
      </c>
      <c r="D713" s="13" t="s">
        <v>104</v>
      </c>
      <c r="E713" s="13" t="s">
        <v>1486</v>
      </c>
      <c r="F713" s="24" t="s">
        <v>239</v>
      </c>
      <c r="G713" s="25">
        <v>0</v>
      </c>
      <c r="H713" s="25">
        <v>39</v>
      </c>
    </row>
    <row r="714" spans="1:8">
      <c r="A714" s="23">
        <v>2020</v>
      </c>
      <c r="B714" s="23" t="s">
        <v>2367</v>
      </c>
      <c r="C714" s="23" t="s">
        <v>1886</v>
      </c>
      <c r="D714" s="13" t="s">
        <v>104</v>
      </c>
      <c r="E714" s="13" t="s">
        <v>1470</v>
      </c>
      <c r="F714" s="24" t="s">
        <v>3972</v>
      </c>
      <c r="G714" s="25">
        <v>0</v>
      </c>
      <c r="H714" s="25">
        <v>8</v>
      </c>
    </row>
    <row r="715" spans="1:8">
      <c r="A715" s="23">
        <v>2020</v>
      </c>
      <c r="B715" s="23" t="s">
        <v>2367</v>
      </c>
      <c r="C715" s="23" t="s">
        <v>1886</v>
      </c>
      <c r="D715" s="13" t="s">
        <v>104</v>
      </c>
      <c r="E715" s="13" t="s">
        <v>1470</v>
      </c>
      <c r="F715" s="24" t="s">
        <v>239</v>
      </c>
      <c r="G715" s="25">
        <v>0</v>
      </c>
      <c r="H715" s="25">
        <v>1</v>
      </c>
    </row>
    <row r="716" spans="1:8">
      <c r="A716" s="23">
        <v>2020</v>
      </c>
      <c r="B716" s="23" t="s">
        <v>2367</v>
      </c>
      <c r="C716" s="23" t="s">
        <v>1886</v>
      </c>
      <c r="D716" s="13" t="s">
        <v>104</v>
      </c>
      <c r="E716" s="13" t="s">
        <v>1470</v>
      </c>
      <c r="F716" s="24" t="s">
        <v>239</v>
      </c>
      <c r="G716" s="25">
        <v>0</v>
      </c>
      <c r="H716" s="25">
        <v>15</v>
      </c>
    </row>
    <row r="717" spans="1:8">
      <c r="A717" s="23">
        <v>2020</v>
      </c>
      <c r="B717" s="23" t="s">
        <v>2367</v>
      </c>
      <c r="C717" s="23" t="s">
        <v>1886</v>
      </c>
      <c r="D717" s="13" t="s">
        <v>104</v>
      </c>
      <c r="E717" s="13" t="s">
        <v>1470</v>
      </c>
      <c r="F717" s="24" t="s">
        <v>239</v>
      </c>
      <c r="G717" s="25">
        <v>0</v>
      </c>
      <c r="H717" s="25">
        <v>37</v>
      </c>
    </row>
    <row r="718" spans="1:8">
      <c r="A718" s="23">
        <v>2020</v>
      </c>
      <c r="B718" s="23" t="s">
        <v>2367</v>
      </c>
      <c r="C718" s="23" t="s">
        <v>1886</v>
      </c>
      <c r="D718" s="13" t="s">
        <v>104</v>
      </c>
      <c r="E718" s="13" t="s">
        <v>1470</v>
      </c>
      <c r="F718" s="24" t="s">
        <v>239</v>
      </c>
      <c r="G718" s="25">
        <v>0</v>
      </c>
      <c r="H718" s="25">
        <v>23</v>
      </c>
    </row>
    <row r="719" spans="1:8">
      <c r="A719" s="23">
        <v>2020</v>
      </c>
      <c r="B719" s="23" t="s">
        <v>2367</v>
      </c>
      <c r="C719" s="23" t="s">
        <v>1886</v>
      </c>
      <c r="D719" s="13" t="s">
        <v>104</v>
      </c>
      <c r="E719" s="13" t="s">
        <v>1471</v>
      </c>
      <c r="F719" s="24" t="s">
        <v>3972</v>
      </c>
      <c r="G719" s="25">
        <v>0</v>
      </c>
      <c r="H719" s="25">
        <v>4</v>
      </c>
    </row>
    <row r="720" spans="1:8">
      <c r="A720" s="23">
        <v>2020</v>
      </c>
      <c r="B720" s="23" t="s">
        <v>2367</v>
      </c>
      <c r="C720" s="23" t="s">
        <v>1886</v>
      </c>
      <c r="D720" s="13" t="s">
        <v>104</v>
      </c>
      <c r="E720" s="13" t="s">
        <v>1471</v>
      </c>
      <c r="F720" s="24" t="s">
        <v>239</v>
      </c>
      <c r="G720" s="25">
        <v>0</v>
      </c>
      <c r="H720" s="25">
        <v>2</v>
      </c>
    </row>
    <row r="721" spans="1:8">
      <c r="A721" s="23">
        <v>2020</v>
      </c>
      <c r="B721" s="23" t="s">
        <v>2367</v>
      </c>
      <c r="C721" s="23" t="s">
        <v>1886</v>
      </c>
      <c r="D721" s="13" t="s">
        <v>104</v>
      </c>
      <c r="E721" s="13" t="s">
        <v>1471</v>
      </c>
      <c r="F721" s="24" t="s">
        <v>239</v>
      </c>
      <c r="G721" s="25">
        <v>0</v>
      </c>
      <c r="H721" s="25">
        <v>39</v>
      </c>
    </row>
    <row r="722" spans="1:8">
      <c r="A722" s="23">
        <v>2020</v>
      </c>
      <c r="B722" s="23" t="s">
        <v>2367</v>
      </c>
      <c r="C722" s="23" t="s">
        <v>1886</v>
      </c>
      <c r="D722" s="13" t="s">
        <v>104</v>
      </c>
      <c r="E722" s="13" t="s">
        <v>1471</v>
      </c>
      <c r="F722" s="24" t="s">
        <v>239</v>
      </c>
      <c r="G722" s="25">
        <v>0</v>
      </c>
      <c r="H722" s="25">
        <v>53</v>
      </c>
    </row>
    <row r="723" spans="1:8">
      <c r="A723" s="23">
        <v>2020</v>
      </c>
      <c r="B723" s="23" t="s">
        <v>2367</v>
      </c>
      <c r="C723" s="23" t="s">
        <v>1886</v>
      </c>
      <c r="D723" s="13" t="s">
        <v>104</v>
      </c>
      <c r="E723" s="13" t="s">
        <v>1471</v>
      </c>
      <c r="F723" s="24" t="s">
        <v>239</v>
      </c>
      <c r="G723" s="25">
        <v>0</v>
      </c>
      <c r="H723" s="25">
        <v>31</v>
      </c>
    </row>
    <row r="724" spans="1:8">
      <c r="A724" s="23">
        <v>2020</v>
      </c>
      <c r="B724" s="23" t="s">
        <v>2367</v>
      </c>
      <c r="C724" s="23" t="s">
        <v>1886</v>
      </c>
      <c r="D724" s="13" t="s">
        <v>104</v>
      </c>
      <c r="E724" s="13" t="s">
        <v>1472</v>
      </c>
      <c r="F724" s="24" t="s">
        <v>3972</v>
      </c>
      <c r="G724" s="25">
        <v>0</v>
      </c>
      <c r="H724" s="25">
        <v>14</v>
      </c>
    </row>
    <row r="725" spans="1:8">
      <c r="A725" s="23">
        <v>2020</v>
      </c>
      <c r="B725" s="23" t="s">
        <v>2367</v>
      </c>
      <c r="C725" s="23" t="s">
        <v>1886</v>
      </c>
      <c r="D725" s="13" t="s">
        <v>104</v>
      </c>
      <c r="E725" s="13" t="s">
        <v>1472</v>
      </c>
      <c r="F725" s="24" t="s">
        <v>239</v>
      </c>
      <c r="G725" s="25">
        <v>0</v>
      </c>
      <c r="H725" s="25">
        <v>3</v>
      </c>
    </row>
    <row r="726" spans="1:8">
      <c r="A726" s="23">
        <v>2020</v>
      </c>
      <c r="B726" s="23" t="s">
        <v>2367</v>
      </c>
      <c r="C726" s="23" t="s">
        <v>1886</v>
      </c>
      <c r="D726" s="13" t="s">
        <v>104</v>
      </c>
      <c r="E726" s="13" t="s">
        <v>1472</v>
      </c>
      <c r="F726" s="24" t="s">
        <v>239</v>
      </c>
      <c r="G726" s="25">
        <v>0</v>
      </c>
      <c r="H726" s="25">
        <v>19</v>
      </c>
    </row>
    <row r="727" spans="1:8">
      <c r="A727" s="23">
        <v>2020</v>
      </c>
      <c r="B727" s="23" t="s">
        <v>2367</v>
      </c>
      <c r="C727" s="23" t="s">
        <v>1886</v>
      </c>
      <c r="D727" s="13" t="s">
        <v>104</v>
      </c>
      <c r="E727" s="13" t="s">
        <v>1472</v>
      </c>
      <c r="F727" s="24" t="s">
        <v>239</v>
      </c>
      <c r="G727" s="25">
        <v>0</v>
      </c>
      <c r="H727" s="25">
        <v>55</v>
      </c>
    </row>
    <row r="728" spans="1:8">
      <c r="A728" s="23">
        <v>2020</v>
      </c>
      <c r="B728" s="23" t="s">
        <v>2367</v>
      </c>
      <c r="C728" s="23" t="s">
        <v>1886</v>
      </c>
      <c r="D728" s="13" t="s">
        <v>104</v>
      </c>
      <c r="E728" s="13" t="s">
        <v>1472</v>
      </c>
      <c r="F728" s="24" t="s">
        <v>239</v>
      </c>
      <c r="G728" s="25">
        <v>0</v>
      </c>
      <c r="H728" s="25">
        <v>30</v>
      </c>
    </row>
    <row r="729" spans="1:8">
      <c r="A729" s="23">
        <v>2020</v>
      </c>
      <c r="B729" s="23" t="s">
        <v>2367</v>
      </c>
      <c r="C729" s="23" t="s">
        <v>1886</v>
      </c>
      <c r="D729" s="13" t="s">
        <v>120</v>
      </c>
      <c r="E729" s="13" t="s">
        <v>1482</v>
      </c>
      <c r="F729" s="24" t="s">
        <v>3972</v>
      </c>
      <c r="G729" s="25">
        <v>0</v>
      </c>
      <c r="H729" s="25">
        <v>16</v>
      </c>
    </row>
    <row r="730" spans="1:8">
      <c r="A730" s="23">
        <v>2020</v>
      </c>
      <c r="B730" s="23" t="s">
        <v>2367</v>
      </c>
      <c r="C730" s="23" t="s">
        <v>1886</v>
      </c>
      <c r="D730" s="13" t="s">
        <v>120</v>
      </c>
      <c r="E730" s="13" t="s">
        <v>1482</v>
      </c>
      <c r="F730" s="24" t="s">
        <v>239</v>
      </c>
      <c r="G730" s="25">
        <v>0</v>
      </c>
      <c r="H730" s="25">
        <v>4</v>
      </c>
    </row>
    <row r="731" spans="1:8">
      <c r="A731" s="23">
        <v>2020</v>
      </c>
      <c r="B731" s="23" t="s">
        <v>2367</v>
      </c>
      <c r="C731" s="23" t="s">
        <v>1886</v>
      </c>
      <c r="D731" s="13" t="s">
        <v>120</v>
      </c>
      <c r="E731" s="13" t="s">
        <v>1482</v>
      </c>
      <c r="F731" s="24" t="s">
        <v>239</v>
      </c>
      <c r="G731" s="25">
        <v>0</v>
      </c>
      <c r="H731" s="25">
        <v>11</v>
      </c>
    </row>
    <row r="732" spans="1:8">
      <c r="A732" s="23">
        <v>2020</v>
      </c>
      <c r="B732" s="23" t="s">
        <v>2367</v>
      </c>
      <c r="C732" s="23" t="s">
        <v>1886</v>
      </c>
      <c r="D732" s="13" t="s">
        <v>120</v>
      </c>
      <c r="E732" s="13" t="s">
        <v>1482</v>
      </c>
      <c r="F732" s="24" t="s">
        <v>239</v>
      </c>
      <c r="G732" s="25">
        <v>0</v>
      </c>
      <c r="H732" s="25">
        <v>26</v>
      </c>
    </row>
    <row r="733" spans="1:8">
      <c r="A733" s="23">
        <v>2020</v>
      </c>
      <c r="B733" s="23" t="s">
        <v>2367</v>
      </c>
      <c r="C733" s="23" t="s">
        <v>1886</v>
      </c>
      <c r="D733" s="13" t="s">
        <v>120</v>
      </c>
      <c r="E733" s="13" t="s">
        <v>1482</v>
      </c>
      <c r="F733" s="24" t="s">
        <v>239</v>
      </c>
      <c r="G733" s="25">
        <v>0</v>
      </c>
      <c r="H733" s="25">
        <v>34</v>
      </c>
    </row>
    <row r="734" spans="1:8">
      <c r="A734" s="23">
        <v>2020</v>
      </c>
      <c r="B734" s="23" t="s">
        <v>2367</v>
      </c>
      <c r="C734" s="23" t="s">
        <v>1886</v>
      </c>
      <c r="D734" s="13" t="s">
        <v>156</v>
      </c>
      <c r="E734" s="13" t="s">
        <v>1483</v>
      </c>
      <c r="F734" s="24" t="s">
        <v>3972</v>
      </c>
      <c r="G734" s="25">
        <v>0</v>
      </c>
      <c r="H734" s="25">
        <v>2</v>
      </c>
    </row>
    <row r="735" spans="1:8">
      <c r="A735" s="23">
        <v>2020</v>
      </c>
      <c r="B735" s="23" t="s">
        <v>2367</v>
      </c>
      <c r="C735" s="23" t="s">
        <v>1886</v>
      </c>
      <c r="D735" s="13" t="s">
        <v>156</v>
      </c>
      <c r="E735" s="13" t="s">
        <v>1483</v>
      </c>
      <c r="F735" s="24" t="s">
        <v>239</v>
      </c>
      <c r="G735" s="25">
        <v>0</v>
      </c>
      <c r="H735" s="25">
        <v>1</v>
      </c>
    </row>
    <row r="736" spans="1:8">
      <c r="A736" s="23">
        <v>2020</v>
      </c>
      <c r="B736" s="23" t="s">
        <v>2367</v>
      </c>
      <c r="C736" s="23" t="s">
        <v>1886</v>
      </c>
      <c r="D736" s="13" t="s">
        <v>156</v>
      </c>
      <c r="E736" s="13" t="s">
        <v>1483</v>
      </c>
      <c r="F736" s="24" t="s">
        <v>239</v>
      </c>
      <c r="G736" s="25">
        <v>0</v>
      </c>
      <c r="H736" s="25">
        <v>8</v>
      </c>
    </row>
    <row r="737" spans="1:8">
      <c r="A737" s="23">
        <v>2020</v>
      </c>
      <c r="B737" s="23" t="s">
        <v>2367</v>
      </c>
      <c r="C737" s="23" t="s">
        <v>1886</v>
      </c>
      <c r="D737" s="13" t="s">
        <v>156</v>
      </c>
      <c r="E737" s="13" t="s">
        <v>1483</v>
      </c>
      <c r="F737" s="24" t="s">
        <v>239</v>
      </c>
      <c r="G737" s="25">
        <v>0</v>
      </c>
      <c r="H737" s="25">
        <v>11</v>
      </c>
    </row>
    <row r="738" spans="1:8">
      <c r="A738" s="23">
        <v>2020</v>
      </c>
      <c r="B738" s="23" t="s">
        <v>2367</v>
      </c>
      <c r="C738" s="23" t="s">
        <v>1886</v>
      </c>
      <c r="D738" s="13" t="s">
        <v>156</v>
      </c>
      <c r="E738" s="13" t="s">
        <v>1483</v>
      </c>
      <c r="F738" s="24" t="s">
        <v>239</v>
      </c>
      <c r="G738" s="25">
        <v>0</v>
      </c>
      <c r="H738" s="25">
        <v>1</v>
      </c>
    </row>
    <row r="739" spans="1:8">
      <c r="A739" s="23">
        <v>2020</v>
      </c>
      <c r="B739" s="23" t="s">
        <v>2367</v>
      </c>
      <c r="C739" s="23" t="s">
        <v>1886</v>
      </c>
      <c r="D739" s="13" t="s">
        <v>164</v>
      </c>
      <c r="E739" s="13" t="s">
        <v>584</v>
      </c>
      <c r="F739" s="24" t="s">
        <v>3972</v>
      </c>
      <c r="G739" s="25">
        <v>0</v>
      </c>
      <c r="H739" s="25">
        <v>2</v>
      </c>
    </row>
    <row r="740" spans="1:8">
      <c r="A740" s="23">
        <v>2020</v>
      </c>
      <c r="B740" s="23" t="s">
        <v>2367</v>
      </c>
      <c r="C740" s="23" t="s">
        <v>1886</v>
      </c>
      <c r="D740" s="13" t="s">
        <v>164</v>
      </c>
      <c r="E740" s="13" t="s">
        <v>584</v>
      </c>
      <c r="F740" s="24" t="s">
        <v>239</v>
      </c>
      <c r="G740" s="25">
        <v>0</v>
      </c>
      <c r="H740" s="25">
        <v>12</v>
      </c>
    </row>
    <row r="741" spans="1:8">
      <c r="A741" s="23">
        <v>2020</v>
      </c>
      <c r="B741" s="23" t="s">
        <v>2367</v>
      </c>
      <c r="C741" s="23" t="s">
        <v>1886</v>
      </c>
      <c r="D741" s="13" t="s">
        <v>164</v>
      </c>
      <c r="E741" s="13" t="s">
        <v>584</v>
      </c>
      <c r="F741" s="24" t="s">
        <v>239</v>
      </c>
      <c r="G741" s="25">
        <v>0</v>
      </c>
      <c r="H741" s="25">
        <v>27</v>
      </c>
    </row>
    <row r="742" spans="1:8">
      <c r="A742" s="23">
        <v>2020</v>
      </c>
      <c r="B742" s="23" t="s">
        <v>2367</v>
      </c>
      <c r="C742" s="23" t="s">
        <v>1886</v>
      </c>
      <c r="D742" s="13" t="s">
        <v>164</v>
      </c>
      <c r="E742" s="13" t="s">
        <v>584</v>
      </c>
      <c r="F742" s="24" t="s">
        <v>239</v>
      </c>
      <c r="G742" s="25">
        <v>0</v>
      </c>
      <c r="H742" s="25">
        <v>9</v>
      </c>
    </row>
    <row r="743" spans="1:8">
      <c r="A743" s="23">
        <v>2020</v>
      </c>
      <c r="B743" s="23" t="s">
        <v>2366</v>
      </c>
      <c r="C743" s="23" t="s">
        <v>514</v>
      </c>
      <c r="D743" s="13" t="s">
        <v>184</v>
      </c>
      <c r="E743" s="13" t="s">
        <v>1465</v>
      </c>
      <c r="F743" s="24" t="s">
        <v>239</v>
      </c>
      <c r="G743" s="25">
        <v>0</v>
      </c>
      <c r="H743" s="25">
        <v>26</v>
      </c>
    </row>
    <row r="744" spans="1:8">
      <c r="A744" s="23">
        <v>2020</v>
      </c>
      <c r="B744" s="23" t="s">
        <v>2366</v>
      </c>
      <c r="C744" s="23" t="s">
        <v>514</v>
      </c>
      <c r="D744" s="13" t="s">
        <v>184</v>
      </c>
      <c r="E744" s="13" t="s">
        <v>1482</v>
      </c>
      <c r="F744" s="24" t="s">
        <v>239</v>
      </c>
      <c r="G744" s="25">
        <v>0</v>
      </c>
      <c r="H744" s="25">
        <v>52</v>
      </c>
    </row>
    <row r="745" spans="1:8">
      <c r="A745" s="23">
        <v>2020</v>
      </c>
      <c r="B745" s="23" t="s">
        <v>2366</v>
      </c>
      <c r="C745" s="23" t="s">
        <v>514</v>
      </c>
      <c r="D745" s="13" t="s">
        <v>184</v>
      </c>
      <c r="E745" s="13" t="s">
        <v>1476</v>
      </c>
      <c r="F745" s="24" t="s">
        <v>239</v>
      </c>
      <c r="G745" s="25">
        <v>0</v>
      </c>
      <c r="H745" s="25">
        <v>32</v>
      </c>
    </row>
    <row r="746" spans="1:8">
      <c r="A746" s="23">
        <v>2020</v>
      </c>
      <c r="B746" s="23" t="s">
        <v>2366</v>
      </c>
      <c r="C746" s="23" t="s">
        <v>514</v>
      </c>
      <c r="D746" s="13" t="s">
        <v>23</v>
      </c>
      <c r="E746" s="13" t="s">
        <v>1453</v>
      </c>
      <c r="F746" s="24" t="s">
        <v>239</v>
      </c>
      <c r="G746" s="25">
        <v>0</v>
      </c>
      <c r="H746" s="25">
        <v>31</v>
      </c>
    </row>
    <row r="747" spans="1:8">
      <c r="A747" s="23">
        <v>2020</v>
      </c>
      <c r="B747" s="23" t="s">
        <v>2366</v>
      </c>
      <c r="C747" s="23" t="s">
        <v>514</v>
      </c>
      <c r="D747" s="13" t="s">
        <v>23</v>
      </c>
      <c r="E747" s="13" t="s">
        <v>6873</v>
      </c>
      <c r="F747" s="24" t="s">
        <v>239</v>
      </c>
      <c r="G747" s="25">
        <v>0</v>
      </c>
      <c r="H747" s="25">
        <v>2</v>
      </c>
    </row>
    <row r="748" spans="1:8">
      <c r="A748" s="23">
        <v>2020</v>
      </c>
      <c r="B748" s="23" t="s">
        <v>2366</v>
      </c>
      <c r="C748" s="23" t="s">
        <v>514</v>
      </c>
      <c r="D748" s="13" t="s">
        <v>23</v>
      </c>
      <c r="E748" s="13" t="s">
        <v>1460</v>
      </c>
      <c r="F748" s="24" t="s">
        <v>239</v>
      </c>
      <c r="G748" s="25">
        <v>0</v>
      </c>
      <c r="H748" s="25">
        <v>9</v>
      </c>
    </row>
    <row r="749" spans="1:8">
      <c r="A749" s="23">
        <v>2020</v>
      </c>
      <c r="B749" s="23" t="s">
        <v>2366</v>
      </c>
      <c r="C749" s="23" t="s">
        <v>514</v>
      </c>
      <c r="D749" s="13" t="s">
        <v>23</v>
      </c>
      <c r="E749" s="13" t="s">
        <v>6874</v>
      </c>
      <c r="F749" s="24" t="s">
        <v>239</v>
      </c>
      <c r="G749" s="25">
        <v>0</v>
      </c>
      <c r="H749" s="25">
        <v>5</v>
      </c>
    </row>
    <row r="750" spans="1:8">
      <c r="A750" s="23">
        <v>2020</v>
      </c>
      <c r="B750" s="23" t="s">
        <v>2366</v>
      </c>
      <c r="C750" s="23" t="s">
        <v>514</v>
      </c>
      <c r="D750" s="13" t="s">
        <v>23</v>
      </c>
      <c r="E750" s="13" t="s">
        <v>1464</v>
      </c>
      <c r="F750" s="24" t="s">
        <v>239</v>
      </c>
      <c r="G750" s="25">
        <v>0</v>
      </c>
      <c r="H750" s="25">
        <v>20</v>
      </c>
    </row>
    <row r="751" spans="1:8">
      <c r="A751" s="23">
        <v>2020</v>
      </c>
      <c r="B751" s="23" t="s">
        <v>2366</v>
      </c>
      <c r="C751" s="23" t="s">
        <v>514</v>
      </c>
      <c r="D751" s="13" t="s">
        <v>23</v>
      </c>
      <c r="E751" s="13" t="s">
        <v>3873</v>
      </c>
      <c r="F751" s="24" t="s">
        <v>239</v>
      </c>
      <c r="G751" s="25">
        <v>0</v>
      </c>
      <c r="H751" s="25">
        <v>1</v>
      </c>
    </row>
    <row r="752" spans="1:8">
      <c r="A752" s="23">
        <v>2020</v>
      </c>
      <c r="B752" s="23" t="s">
        <v>2366</v>
      </c>
      <c r="C752" s="23" t="s">
        <v>514</v>
      </c>
      <c r="D752" s="13" t="s">
        <v>23</v>
      </c>
      <c r="E752" s="13" t="s">
        <v>3899</v>
      </c>
      <c r="F752" s="24" t="s">
        <v>239</v>
      </c>
      <c r="G752" s="25">
        <v>0</v>
      </c>
      <c r="H752" s="25">
        <v>1</v>
      </c>
    </row>
    <row r="753" spans="1:8">
      <c r="A753" s="23">
        <v>2020</v>
      </c>
      <c r="B753" s="23" t="s">
        <v>2366</v>
      </c>
      <c r="C753" s="23" t="s">
        <v>514</v>
      </c>
      <c r="D753" s="13" t="s">
        <v>23</v>
      </c>
      <c r="E753" s="13" t="s">
        <v>1490</v>
      </c>
      <c r="F753" s="24" t="s">
        <v>239</v>
      </c>
      <c r="G753" s="25">
        <v>0</v>
      </c>
      <c r="H753" s="25">
        <v>43</v>
      </c>
    </row>
    <row r="754" spans="1:8">
      <c r="A754" s="23">
        <v>2020</v>
      </c>
      <c r="B754" s="23" t="s">
        <v>2366</v>
      </c>
      <c r="C754" s="23" t="s">
        <v>514</v>
      </c>
      <c r="D754" s="13" t="s">
        <v>185</v>
      </c>
      <c r="E754" s="13" t="s">
        <v>559</v>
      </c>
      <c r="F754" s="24" t="s">
        <v>239</v>
      </c>
      <c r="G754" s="25">
        <v>0</v>
      </c>
      <c r="H754" s="25">
        <v>55</v>
      </c>
    </row>
    <row r="755" spans="1:8">
      <c r="A755" s="23">
        <v>2020</v>
      </c>
      <c r="B755" s="23" t="s">
        <v>2366</v>
      </c>
      <c r="C755" s="23" t="s">
        <v>514</v>
      </c>
      <c r="D755" s="13" t="s">
        <v>185</v>
      </c>
      <c r="E755" s="13" t="s">
        <v>1455</v>
      </c>
      <c r="F755" s="24" t="s">
        <v>239</v>
      </c>
      <c r="G755" s="25">
        <v>0</v>
      </c>
      <c r="H755" s="25">
        <v>9</v>
      </c>
    </row>
    <row r="756" spans="1:8">
      <c r="A756" s="23">
        <v>2020</v>
      </c>
      <c r="B756" s="23" t="s">
        <v>2366</v>
      </c>
      <c r="C756" s="23" t="s">
        <v>514</v>
      </c>
      <c r="D756" s="13" t="s">
        <v>185</v>
      </c>
      <c r="E756" s="13" t="s">
        <v>1458</v>
      </c>
      <c r="F756" s="24" t="s">
        <v>239</v>
      </c>
      <c r="G756" s="25">
        <v>0</v>
      </c>
      <c r="H756" s="25">
        <v>16</v>
      </c>
    </row>
    <row r="757" spans="1:8">
      <c r="A757" s="23">
        <v>2020</v>
      </c>
      <c r="B757" s="23" t="s">
        <v>2366</v>
      </c>
      <c r="C757" s="23" t="s">
        <v>514</v>
      </c>
      <c r="D757" s="13" t="s">
        <v>185</v>
      </c>
      <c r="E757" s="13" t="s">
        <v>1485</v>
      </c>
      <c r="F757" s="24" t="s">
        <v>239</v>
      </c>
      <c r="G757" s="25">
        <v>0</v>
      </c>
      <c r="H757" s="25">
        <v>27</v>
      </c>
    </row>
    <row r="758" spans="1:8">
      <c r="A758" s="23">
        <v>2020</v>
      </c>
      <c r="B758" s="23" t="s">
        <v>2366</v>
      </c>
      <c r="C758" s="23" t="s">
        <v>514</v>
      </c>
      <c r="D758" s="13" t="s">
        <v>185</v>
      </c>
      <c r="E758" s="13" t="s">
        <v>1461</v>
      </c>
      <c r="F758" s="24" t="s">
        <v>239</v>
      </c>
      <c r="G758" s="25">
        <v>0</v>
      </c>
      <c r="H758" s="25">
        <v>155</v>
      </c>
    </row>
    <row r="759" spans="1:8">
      <c r="A759" s="23">
        <v>2020</v>
      </c>
      <c r="B759" s="23" t="s">
        <v>2366</v>
      </c>
      <c r="C759" s="23" t="s">
        <v>514</v>
      </c>
      <c r="D759" s="13" t="s">
        <v>185</v>
      </c>
      <c r="E759" s="13" t="s">
        <v>1488</v>
      </c>
      <c r="F759" s="24" t="s">
        <v>239</v>
      </c>
      <c r="G759" s="25">
        <v>0</v>
      </c>
      <c r="H759" s="25">
        <v>9</v>
      </c>
    </row>
    <row r="760" spans="1:8">
      <c r="A760" s="23">
        <v>2020</v>
      </c>
      <c r="B760" s="23" t="s">
        <v>2366</v>
      </c>
      <c r="C760" s="23" t="s">
        <v>514</v>
      </c>
      <c r="D760" s="13" t="s">
        <v>185</v>
      </c>
      <c r="E760" s="13" t="s">
        <v>1468</v>
      </c>
      <c r="F760" s="24" t="s">
        <v>239</v>
      </c>
      <c r="G760" s="25">
        <v>0</v>
      </c>
      <c r="H760" s="25">
        <v>4</v>
      </c>
    </row>
    <row r="761" spans="1:8">
      <c r="A761" s="23">
        <v>2020</v>
      </c>
      <c r="B761" s="23" t="s">
        <v>2366</v>
      </c>
      <c r="C761" s="23" t="s">
        <v>514</v>
      </c>
      <c r="D761" s="13" t="s">
        <v>185</v>
      </c>
      <c r="E761" s="13" t="s">
        <v>584</v>
      </c>
      <c r="F761" s="24" t="s">
        <v>239</v>
      </c>
      <c r="G761" s="25">
        <v>0</v>
      </c>
      <c r="H761" s="25">
        <v>60</v>
      </c>
    </row>
    <row r="762" spans="1:8">
      <c r="A762" s="23">
        <v>2020</v>
      </c>
      <c r="B762" s="23" t="s">
        <v>2366</v>
      </c>
      <c r="C762" s="23" t="s">
        <v>514</v>
      </c>
      <c r="D762" s="13" t="s">
        <v>3925</v>
      </c>
      <c r="E762" s="13" t="s">
        <v>1457</v>
      </c>
      <c r="F762" s="24" t="s">
        <v>239</v>
      </c>
      <c r="G762" s="25">
        <v>0</v>
      </c>
      <c r="H762" s="25">
        <v>37</v>
      </c>
    </row>
    <row r="763" spans="1:8">
      <c r="A763" s="23">
        <v>2020</v>
      </c>
      <c r="B763" s="23" t="s">
        <v>2366</v>
      </c>
      <c r="C763" s="23" t="s">
        <v>514</v>
      </c>
      <c r="D763" s="13" t="s">
        <v>3925</v>
      </c>
      <c r="E763" s="13" t="s">
        <v>1486</v>
      </c>
      <c r="F763" s="24" t="s">
        <v>239</v>
      </c>
      <c r="G763" s="25">
        <v>0</v>
      </c>
      <c r="H763" s="25">
        <v>215</v>
      </c>
    </row>
    <row r="764" spans="1:8">
      <c r="A764" s="23">
        <v>2020</v>
      </c>
      <c r="B764" s="23" t="s">
        <v>2366</v>
      </c>
      <c r="C764" s="23" t="s">
        <v>514</v>
      </c>
      <c r="D764" s="13" t="s">
        <v>3925</v>
      </c>
      <c r="E764" s="13" t="s">
        <v>1470</v>
      </c>
      <c r="F764" s="24" t="s">
        <v>239</v>
      </c>
      <c r="G764" s="25">
        <v>0</v>
      </c>
      <c r="H764" s="25">
        <v>48</v>
      </c>
    </row>
    <row r="765" spans="1:8">
      <c r="A765" s="23">
        <v>2020</v>
      </c>
      <c r="B765" s="23" t="s">
        <v>2366</v>
      </c>
      <c r="C765" s="23" t="s">
        <v>514</v>
      </c>
      <c r="D765" s="13" t="s">
        <v>3925</v>
      </c>
      <c r="E765" s="13" t="s">
        <v>1471</v>
      </c>
      <c r="F765" s="24" t="s">
        <v>239</v>
      </c>
      <c r="G765" s="25">
        <v>0</v>
      </c>
      <c r="H765" s="25">
        <v>85</v>
      </c>
    </row>
    <row r="766" spans="1:8">
      <c r="A766" s="23">
        <v>2020</v>
      </c>
      <c r="B766" s="23" t="s">
        <v>2366</v>
      </c>
      <c r="C766" s="23" t="s">
        <v>514</v>
      </c>
      <c r="D766" s="13" t="s">
        <v>3925</v>
      </c>
      <c r="E766" s="13" t="s">
        <v>1472</v>
      </c>
      <c r="F766" s="24" t="s">
        <v>239</v>
      </c>
      <c r="G766" s="25">
        <v>0</v>
      </c>
      <c r="H766" s="25">
        <v>77</v>
      </c>
    </row>
    <row r="767" spans="1:8">
      <c r="A767" s="23">
        <v>2020</v>
      </c>
      <c r="B767" s="23" t="s">
        <v>2366</v>
      </c>
      <c r="C767" s="23" t="s">
        <v>514</v>
      </c>
      <c r="D767" s="13" t="s">
        <v>3925</v>
      </c>
      <c r="E767" s="13" t="s">
        <v>3872</v>
      </c>
      <c r="F767" s="24" t="s">
        <v>239</v>
      </c>
      <c r="G767" s="25">
        <v>0</v>
      </c>
      <c r="H767" s="25">
        <v>5</v>
      </c>
    </row>
    <row r="768" spans="1:8">
      <c r="A768" s="23">
        <v>2020</v>
      </c>
      <c r="B768" s="23" t="s">
        <v>2366</v>
      </c>
      <c r="C768" s="23" t="s">
        <v>514</v>
      </c>
      <c r="D768" s="13" t="s">
        <v>3925</v>
      </c>
      <c r="E768" s="13" t="s">
        <v>1487</v>
      </c>
      <c r="F768" s="24" t="s">
        <v>239</v>
      </c>
      <c r="G768" s="25">
        <v>0</v>
      </c>
      <c r="H768" s="25">
        <v>4</v>
      </c>
    </row>
    <row r="769" spans="1:8">
      <c r="A769" s="23">
        <v>2020</v>
      </c>
      <c r="B769" s="23" t="s">
        <v>2367</v>
      </c>
      <c r="C769" s="23" t="s">
        <v>514</v>
      </c>
      <c r="D769" s="13" t="s">
        <v>184</v>
      </c>
      <c r="E769" s="13" t="s">
        <v>1465</v>
      </c>
      <c r="F769" s="24" t="s">
        <v>239</v>
      </c>
      <c r="G769" s="25">
        <v>0</v>
      </c>
      <c r="H769" s="25">
        <v>26</v>
      </c>
    </row>
    <row r="770" spans="1:8">
      <c r="A770" s="23">
        <v>2020</v>
      </c>
      <c r="B770" s="23" t="s">
        <v>2367</v>
      </c>
      <c r="C770" s="23" t="s">
        <v>514</v>
      </c>
      <c r="D770" s="13" t="s">
        <v>184</v>
      </c>
      <c r="E770" s="13" t="s">
        <v>1482</v>
      </c>
      <c r="F770" s="24" t="s">
        <v>239</v>
      </c>
      <c r="G770" s="25">
        <v>0</v>
      </c>
      <c r="H770" s="25">
        <v>51</v>
      </c>
    </row>
    <row r="771" spans="1:8">
      <c r="A771" s="23">
        <v>2020</v>
      </c>
      <c r="B771" s="23" t="s">
        <v>2367</v>
      </c>
      <c r="C771" s="23" t="s">
        <v>514</v>
      </c>
      <c r="D771" s="13" t="s">
        <v>184</v>
      </c>
      <c r="E771" s="13" t="s">
        <v>1476</v>
      </c>
      <c r="F771" s="24" t="s">
        <v>239</v>
      </c>
      <c r="G771" s="25">
        <v>0</v>
      </c>
      <c r="H771" s="25">
        <v>32</v>
      </c>
    </row>
    <row r="772" spans="1:8">
      <c r="A772" s="23">
        <v>2020</v>
      </c>
      <c r="B772" s="23" t="s">
        <v>2367</v>
      </c>
      <c r="C772" s="23" t="s">
        <v>514</v>
      </c>
      <c r="D772" s="13" t="s">
        <v>23</v>
      </c>
      <c r="E772" s="13" t="s">
        <v>1453</v>
      </c>
      <c r="F772" s="24" t="s">
        <v>239</v>
      </c>
      <c r="G772" s="25">
        <v>0</v>
      </c>
      <c r="H772" s="25">
        <v>16</v>
      </c>
    </row>
    <row r="773" spans="1:8">
      <c r="A773" s="23">
        <v>2020</v>
      </c>
      <c r="B773" s="23" t="s">
        <v>2367</v>
      </c>
      <c r="C773" s="23" t="s">
        <v>514</v>
      </c>
      <c r="D773" s="13" t="s">
        <v>23</v>
      </c>
      <c r="E773" s="13" t="s">
        <v>6873</v>
      </c>
      <c r="F773" s="24" t="s">
        <v>239</v>
      </c>
      <c r="G773" s="25">
        <v>0</v>
      </c>
      <c r="H773" s="25">
        <v>1</v>
      </c>
    </row>
    <row r="774" spans="1:8">
      <c r="A774" s="23">
        <v>2020</v>
      </c>
      <c r="B774" s="23" t="s">
        <v>2367</v>
      </c>
      <c r="C774" s="23" t="s">
        <v>514</v>
      </c>
      <c r="D774" s="13" t="s">
        <v>23</v>
      </c>
      <c r="E774" s="13" t="s">
        <v>1460</v>
      </c>
      <c r="F774" s="24" t="s">
        <v>239</v>
      </c>
      <c r="G774" s="25">
        <v>0</v>
      </c>
      <c r="H774" s="25">
        <v>7</v>
      </c>
    </row>
    <row r="775" spans="1:8">
      <c r="A775" s="23">
        <v>2020</v>
      </c>
      <c r="B775" s="23" t="s">
        <v>2367</v>
      </c>
      <c r="C775" s="23" t="s">
        <v>514</v>
      </c>
      <c r="D775" s="13" t="s">
        <v>23</v>
      </c>
      <c r="E775" s="13" t="s">
        <v>6874</v>
      </c>
      <c r="F775" s="24" t="s">
        <v>239</v>
      </c>
      <c r="G775" s="25">
        <v>0</v>
      </c>
      <c r="H775" s="25">
        <v>5</v>
      </c>
    </row>
    <row r="776" spans="1:8">
      <c r="A776" s="23">
        <v>2020</v>
      </c>
      <c r="B776" s="23" t="s">
        <v>2367</v>
      </c>
      <c r="C776" s="23" t="s">
        <v>514</v>
      </c>
      <c r="D776" s="13" t="s">
        <v>23</v>
      </c>
      <c r="E776" s="13" t="s">
        <v>1464</v>
      </c>
      <c r="F776" s="24" t="s">
        <v>239</v>
      </c>
      <c r="G776" s="25">
        <v>0</v>
      </c>
      <c r="H776" s="25">
        <v>10</v>
      </c>
    </row>
    <row r="777" spans="1:8">
      <c r="A777" s="23">
        <v>2020</v>
      </c>
      <c r="B777" s="23" t="s">
        <v>2367</v>
      </c>
      <c r="C777" s="23" t="s">
        <v>514</v>
      </c>
      <c r="D777" s="13" t="s">
        <v>23</v>
      </c>
      <c r="E777" s="13" t="s">
        <v>3873</v>
      </c>
      <c r="F777" s="24" t="s">
        <v>239</v>
      </c>
      <c r="G777" s="25">
        <v>0</v>
      </c>
      <c r="H777" s="25">
        <v>1</v>
      </c>
    </row>
    <row r="778" spans="1:8">
      <c r="A778" s="23">
        <v>2020</v>
      </c>
      <c r="B778" s="23" t="s">
        <v>2367</v>
      </c>
      <c r="C778" s="23" t="s">
        <v>514</v>
      </c>
      <c r="D778" s="13" t="s">
        <v>23</v>
      </c>
      <c r="E778" s="13" t="s">
        <v>3899</v>
      </c>
      <c r="F778" s="24" t="s">
        <v>239</v>
      </c>
      <c r="G778" s="25">
        <v>0</v>
      </c>
      <c r="H778" s="25">
        <v>1</v>
      </c>
    </row>
    <row r="779" spans="1:8">
      <c r="A779" s="23">
        <v>2020</v>
      </c>
      <c r="B779" s="23" t="s">
        <v>2367</v>
      </c>
      <c r="C779" s="23" t="s">
        <v>514</v>
      </c>
      <c r="D779" s="13" t="s">
        <v>23</v>
      </c>
      <c r="E779" s="13" t="s">
        <v>1490</v>
      </c>
      <c r="F779" s="24" t="s">
        <v>239</v>
      </c>
      <c r="G779" s="25">
        <v>0</v>
      </c>
      <c r="H779" s="25">
        <v>40</v>
      </c>
    </row>
    <row r="780" spans="1:8">
      <c r="A780" s="23">
        <v>2020</v>
      </c>
      <c r="B780" s="23" t="s">
        <v>2367</v>
      </c>
      <c r="C780" s="23" t="s">
        <v>514</v>
      </c>
      <c r="D780" s="13" t="s">
        <v>185</v>
      </c>
      <c r="E780" s="13" t="s">
        <v>559</v>
      </c>
      <c r="F780" s="24" t="s">
        <v>239</v>
      </c>
      <c r="G780" s="25">
        <v>0</v>
      </c>
      <c r="H780" s="25">
        <v>38</v>
      </c>
    </row>
    <row r="781" spans="1:8">
      <c r="A781" s="23">
        <v>2020</v>
      </c>
      <c r="B781" s="23" t="s">
        <v>2367</v>
      </c>
      <c r="C781" s="23" t="s">
        <v>514</v>
      </c>
      <c r="D781" s="13" t="s">
        <v>185</v>
      </c>
      <c r="E781" s="13" t="s">
        <v>1455</v>
      </c>
      <c r="F781" s="24" t="s">
        <v>239</v>
      </c>
      <c r="G781" s="25">
        <v>0</v>
      </c>
      <c r="H781" s="25">
        <v>8</v>
      </c>
    </row>
    <row r="782" spans="1:8">
      <c r="A782" s="23">
        <v>2020</v>
      </c>
      <c r="B782" s="23" t="s">
        <v>2367</v>
      </c>
      <c r="C782" s="23" t="s">
        <v>514</v>
      </c>
      <c r="D782" s="13" t="s">
        <v>185</v>
      </c>
      <c r="E782" s="13" t="s">
        <v>1458</v>
      </c>
      <c r="F782" s="24" t="s">
        <v>239</v>
      </c>
      <c r="G782" s="25">
        <v>0</v>
      </c>
      <c r="H782" s="25">
        <v>12</v>
      </c>
    </row>
    <row r="783" spans="1:8">
      <c r="A783" s="23">
        <v>2020</v>
      </c>
      <c r="B783" s="23" t="s">
        <v>2367</v>
      </c>
      <c r="C783" s="23" t="s">
        <v>514</v>
      </c>
      <c r="D783" s="13" t="s">
        <v>185</v>
      </c>
      <c r="E783" s="13" t="s">
        <v>1485</v>
      </c>
      <c r="F783" s="24" t="s">
        <v>239</v>
      </c>
      <c r="G783" s="25">
        <v>0</v>
      </c>
      <c r="H783" s="25">
        <v>18</v>
      </c>
    </row>
    <row r="784" spans="1:8">
      <c r="A784" s="23">
        <v>2020</v>
      </c>
      <c r="B784" s="23" t="s">
        <v>2367</v>
      </c>
      <c r="C784" s="23" t="s">
        <v>514</v>
      </c>
      <c r="D784" s="13" t="s">
        <v>185</v>
      </c>
      <c r="E784" s="13" t="s">
        <v>1461</v>
      </c>
      <c r="F784" s="24" t="s">
        <v>239</v>
      </c>
      <c r="G784" s="25">
        <v>0</v>
      </c>
      <c r="H784" s="25">
        <v>145</v>
      </c>
    </row>
    <row r="785" spans="1:8">
      <c r="A785" s="23">
        <v>2020</v>
      </c>
      <c r="B785" s="23" t="s">
        <v>2367</v>
      </c>
      <c r="C785" s="23" t="s">
        <v>514</v>
      </c>
      <c r="D785" s="13" t="s">
        <v>185</v>
      </c>
      <c r="E785" s="13" t="s">
        <v>1488</v>
      </c>
      <c r="F785" s="24" t="s">
        <v>239</v>
      </c>
      <c r="G785" s="25">
        <v>0</v>
      </c>
      <c r="H785" s="25">
        <v>9</v>
      </c>
    </row>
    <row r="786" spans="1:8">
      <c r="A786" s="23">
        <v>2020</v>
      </c>
      <c r="B786" s="23" t="s">
        <v>2367</v>
      </c>
      <c r="C786" s="23" t="s">
        <v>514</v>
      </c>
      <c r="D786" s="13" t="s">
        <v>185</v>
      </c>
      <c r="E786" s="13" t="s">
        <v>1468</v>
      </c>
      <c r="F786" s="24" t="s">
        <v>239</v>
      </c>
      <c r="G786" s="25">
        <v>0</v>
      </c>
      <c r="H786" s="25">
        <v>3</v>
      </c>
    </row>
    <row r="787" spans="1:8">
      <c r="A787" s="23">
        <v>2020</v>
      </c>
      <c r="B787" s="23" t="s">
        <v>2367</v>
      </c>
      <c r="C787" s="23" t="s">
        <v>514</v>
      </c>
      <c r="D787" s="13" t="s">
        <v>185</v>
      </c>
      <c r="E787" s="13" t="s">
        <v>3926</v>
      </c>
      <c r="F787" s="24" t="s">
        <v>239</v>
      </c>
      <c r="G787" s="25">
        <v>0</v>
      </c>
      <c r="H787" s="25">
        <v>1</v>
      </c>
    </row>
    <row r="788" spans="1:8">
      <c r="A788" s="23">
        <v>2020</v>
      </c>
      <c r="B788" s="23" t="s">
        <v>2367</v>
      </c>
      <c r="C788" s="23" t="s">
        <v>514</v>
      </c>
      <c r="D788" s="13" t="s">
        <v>185</v>
      </c>
      <c r="E788" s="13" t="s">
        <v>584</v>
      </c>
      <c r="F788" s="24" t="s">
        <v>239</v>
      </c>
      <c r="G788" s="25">
        <v>0</v>
      </c>
      <c r="H788" s="25">
        <v>58</v>
      </c>
    </row>
    <row r="789" spans="1:8">
      <c r="A789" s="23">
        <v>2020</v>
      </c>
      <c r="B789" s="23" t="s">
        <v>2367</v>
      </c>
      <c r="C789" s="23" t="s">
        <v>514</v>
      </c>
      <c r="D789" s="13" t="s">
        <v>3925</v>
      </c>
      <c r="E789" s="13" t="s">
        <v>1457</v>
      </c>
      <c r="F789" s="24" t="s">
        <v>239</v>
      </c>
      <c r="G789" s="25">
        <v>0</v>
      </c>
      <c r="H789" s="25">
        <v>31</v>
      </c>
    </row>
    <row r="790" spans="1:8">
      <c r="A790" s="23">
        <v>2020</v>
      </c>
      <c r="B790" s="23" t="s">
        <v>2367</v>
      </c>
      <c r="C790" s="23" t="s">
        <v>514</v>
      </c>
      <c r="D790" s="13" t="s">
        <v>3925</v>
      </c>
      <c r="E790" s="13" t="s">
        <v>1486</v>
      </c>
      <c r="F790" s="24" t="s">
        <v>239</v>
      </c>
      <c r="G790" s="25">
        <v>0</v>
      </c>
      <c r="H790" s="25">
        <v>206</v>
      </c>
    </row>
    <row r="791" spans="1:8">
      <c r="A791" s="23">
        <v>2020</v>
      </c>
      <c r="B791" s="23" t="s">
        <v>2367</v>
      </c>
      <c r="C791" s="23" t="s">
        <v>514</v>
      </c>
      <c r="D791" s="13" t="s">
        <v>3925</v>
      </c>
      <c r="E791" s="13" t="s">
        <v>1470</v>
      </c>
      <c r="F791" s="24" t="s">
        <v>239</v>
      </c>
      <c r="G791" s="25">
        <v>0</v>
      </c>
      <c r="H791" s="25">
        <v>48</v>
      </c>
    </row>
    <row r="792" spans="1:8">
      <c r="A792" s="23">
        <v>2020</v>
      </c>
      <c r="B792" s="23" t="s">
        <v>2367</v>
      </c>
      <c r="C792" s="23" t="s">
        <v>514</v>
      </c>
      <c r="D792" s="13" t="s">
        <v>3925</v>
      </c>
      <c r="E792" s="13" t="s">
        <v>1471</v>
      </c>
      <c r="F792" s="24" t="s">
        <v>239</v>
      </c>
      <c r="G792" s="25">
        <v>0</v>
      </c>
      <c r="H792" s="25">
        <v>82</v>
      </c>
    </row>
    <row r="793" spans="1:8">
      <c r="A793" s="23">
        <v>2020</v>
      </c>
      <c r="B793" s="23" t="s">
        <v>2367</v>
      </c>
      <c r="C793" s="23" t="s">
        <v>514</v>
      </c>
      <c r="D793" s="13" t="s">
        <v>3925</v>
      </c>
      <c r="E793" s="13" t="s">
        <v>1472</v>
      </c>
      <c r="F793" s="24" t="s">
        <v>239</v>
      </c>
      <c r="G793" s="25">
        <v>0</v>
      </c>
      <c r="H793" s="25">
        <v>73</v>
      </c>
    </row>
    <row r="794" spans="1:8">
      <c r="A794" s="23">
        <v>2020</v>
      </c>
      <c r="B794" s="23" t="s">
        <v>2367</v>
      </c>
      <c r="C794" s="23" t="s">
        <v>514</v>
      </c>
      <c r="D794" s="13" t="s">
        <v>3925</v>
      </c>
      <c r="E794" s="13" t="s">
        <v>3872</v>
      </c>
      <c r="F794" s="24" t="s">
        <v>239</v>
      </c>
      <c r="G794" s="25">
        <v>0</v>
      </c>
      <c r="H794" s="25">
        <v>5</v>
      </c>
    </row>
    <row r="795" spans="1:8">
      <c r="A795" s="23">
        <v>2020</v>
      </c>
      <c r="B795" s="23" t="s">
        <v>2367</v>
      </c>
      <c r="C795" s="23" t="s">
        <v>514</v>
      </c>
      <c r="D795" s="13" t="s">
        <v>3925</v>
      </c>
      <c r="E795" s="13" t="s">
        <v>1487</v>
      </c>
      <c r="F795" s="24" t="s">
        <v>239</v>
      </c>
      <c r="G795" s="25">
        <v>0</v>
      </c>
      <c r="H795" s="25">
        <v>4</v>
      </c>
    </row>
    <row r="796" spans="1:8">
      <c r="A796" s="23">
        <v>2021</v>
      </c>
      <c r="B796" s="23" t="s">
        <v>2366</v>
      </c>
      <c r="C796" s="23" t="s">
        <v>1886</v>
      </c>
      <c r="D796" s="13" t="s">
        <v>5</v>
      </c>
      <c r="E796" s="13" t="s">
        <v>559</v>
      </c>
      <c r="F796" s="24" t="s">
        <v>3972</v>
      </c>
      <c r="G796" s="25">
        <v>0</v>
      </c>
      <c r="H796" s="25">
        <v>8</v>
      </c>
    </row>
    <row r="797" spans="1:8">
      <c r="A797" s="23">
        <v>2021</v>
      </c>
      <c r="B797" s="23" t="s">
        <v>2366</v>
      </c>
      <c r="C797" s="23" t="s">
        <v>1886</v>
      </c>
      <c r="D797" s="13" t="s">
        <v>5</v>
      </c>
      <c r="E797" s="13" t="s">
        <v>559</v>
      </c>
      <c r="F797" s="24" t="s">
        <v>239</v>
      </c>
      <c r="G797" s="25">
        <v>0</v>
      </c>
      <c r="H797" s="25">
        <v>38</v>
      </c>
    </row>
    <row r="798" spans="1:8">
      <c r="A798" s="23">
        <v>2021</v>
      </c>
      <c r="B798" s="23" t="s">
        <v>2366</v>
      </c>
      <c r="C798" s="23" t="s">
        <v>1886</v>
      </c>
      <c r="D798" s="13" t="s">
        <v>5</v>
      </c>
      <c r="E798" s="13" t="s">
        <v>1462</v>
      </c>
      <c r="F798" s="24" t="s">
        <v>3972</v>
      </c>
      <c r="G798" s="25">
        <v>0</v>
      </c>
      <c r="H798" s="25">
        <v>1</v>
      </c>
    </row>
    <row r="799" spans="1:8">
      <c r="A799" s="23">
        <v>2021</v>
      </c>
      <c r="B799" s="23" t="s">
        <v>2366</v>
      </c>
      <c r="C799" s="23" t="s">
        <v>1886</v>
      </c>
      <c r="D799" s="13" t="s">
        <v>5</v>
      </c>
      <c r="E799" s="13" t="s">
        <v>1462</v>
      </c>
      <c r="F799" s="24" t="s">
        <v>239</v>
      </c>
      <c r="G799" s="25">
        <v>0</v>
      </c>
      <c r="H799" s="25">
        <v>13</v>
      </c>
    </row>
    <row r="800" spans="1:8">
      <c r="A800" s="23">
        <v>2021</v>
      </c>
      <c r="B800" s="23" t="s">
        <v>2366</v>
      </c>
      <c r="C800" s="23" t="s">
        <v>1886</v>
      </c>
      <c r="D800" s="13" t="s">
        <v>10</v>
      </c>
      <c r="E800" s="13" t="s">
        <v>1454</v>
      </c>
      <c r="F800" s="24" t="s">
        <v>239</v>
      </c>
      <c r="G800" s="25">
        <v>0</v>
      </c>
      <c r="H800" s="25">
        <v>8</v>
      </c>
    </row>
    <row r="801" spans="1:8">
      <c r="A801" s="23">
        <v>2021</v>
      </c>
      <c r="B801" s="23" t="s">
        <v>2366</v>
      </c>
      <c r="C801" s="23" t="s">
        <v>1886</v>
      </c>
      <c r="D801" s="13" t="s">
        <v>10</v>
      </c>
      <c r="E801" s="13" t="s">
        <v>1455</v>
      </c>
      <c r="F801" s="24" t="s">
        <v>3972</v>
      </c>
      <c r="G801" s="25">
        <v>0</v>
      </c>
      <c r="H801" s="25">
        <v>2</v>
      </c>
    </row>
    <row r="802" spans="1:8">
      <c r="A802" s="23">
        <v>2021</v>
      </c>
      <c r="B802" s="23" t="s">
        <v>2366</v>
      </c>
      <c r="C802" s="23" t="s">
        <v>1886</v>
      </c>
      <c r="D802" s="13" t="s">
        <v>10</v>
      </c>
      <c r="E802" s="13" t="s">
        <v>1455</v>
      </c>
      <c r="F802" s="24" t="s">
        <v>239</v>
      </c>
      <c r="G802" s="25">
        <v>0</v>
      </c>
      <c r="H802" s="25">
        <v>17</v>
      </c>
    </row>
    <row r="803" spans="1:8">
      <c r="A803" s="23">
        <v>2021</v>
      </c>
      <c r="B803" s="23" t="s">
        <v>2366</v>
      </c>
      <c r="C803" s="23" t="s">
        <v>1886</v>
      </c>
      <c r="D803" s="13" t="s">
        <v>10</v>
      </c>
      <c r="E803" s="13" t="s">
        <v>1467</v>
      </c>
      <c r="F803" s="24" t="s">
        <v>3972</v>
      </c>
      <c r="G803" s="25">
        <v>0</v>
      </c>
      <c r="H803" s="25">
        <v>5</v>
      </c>
    </row>
    <row r="804" spans="1:8">
      <c r="A804" s="23">
        <v>2021</v>
      </c>
      <c r="B804" s="23" t="s">
        <v>2366</v>
      </c>
      <c r="C804" s="23" t="s">
        <v>1886</v>
      </c>
      <c r="D804" s="13" t="s">
        <v>10</v>
      </c>
      <c r="E804" s="13" t="s">
        <v>1467</v>
      </c>
      <c r="F804" s="24" t="s">
        <v>239</v>
      </c>
      <c r="G804" s="25">
        <v>0</v>
      </c>
      <c r="H804" s="25">
        <v>9</v>
      </c>
    </row>
    <row r="805" spans="1:8">
      <c r="A805" s="23">
        <v>2021</v>
      </c>
      <c r="B805" s="23" t="s">
        <v>2366</v>
      </c>
      <c r="C805" s="23" t="s">
        <v>1886</v>
      </c>
      <c r="D805" s="13" t="s">
        <v>14</v>
      </c>
      <c r="E805" s="13" t="s">
        <v>1456</v>
      </c>
      <c r="F805" s="24" t="s">
        <v>3972</v>
      </c>
      <c r="G805" s="25">
        <v>0</v>
      </c>
      <c r="H805" s="25">
        <v>6</v>
      </c>
    </row>
    <row r="806" spans="1:8">
      <c r="A806" s="23">
        <v>2021</v>
      </c>
      <c r="B806" s="23" t="s">
        <v>2366</v>
      </c>
      <c r="C806" s="23" t="s">
        <v>1886</v>
      </c>
      <c r="D806" s="13" t="s">
        <v>14</v>
      </c>
      <c r="E806" s="13" t="s">
        <v>1456</v>
      </c>
      <c r="F806" s="24" t="s">
        <v>239</v>
      </c>
      <c r="G806" s="25">
        <v>0</v>
      </c>
      <c r="H806" s="25">
        <v>22</v>
      </c>
    </row>
    <row r="807" spans="1:8">
      <c r="A807" s="23">
        <v>2021</v>
      </c>
      <c r="B807" s="23" t="s">
        <v>2366</v>
      </c>
      <c r="C807" s="23" t="s">
        <v>1886</v>
      </c>
      <c r="D807" s="13" t="s">
        <v>14</v>
      </c>
      <c r="E807" s="13" t="s">
        <v>1457</v>
      </c>
      <c r="F807" s="24" t="s">
        <v>3972</v>
      </c>
      <c r="G807" s="25">
        <v>0</v>
      </c>
      <c r="H807" s="25">
        <v>3</v>
      </c>
    </row>
    <row r="808" spans="1:8">
      <c r="A808" s="23">
        <v>2021</v>
      </c>
      <c r="B808" s="23" t="s">
        <v>2366</v>
      </c>
      <c r="C808" s="23" t="s">
        <v>1886</v>
      </c>
      <c r="D808" s="13" t="s">
        <v>14</v>
      </c>
      <c r="E808" s="13" t="s">
        <v>1457</v>
      </c>
      <c r="F808" s="24" t="s">
        <v>239</v>
      </c>
      <c r="G808" s="25">
        <v>0</v>
      </c>
      <c r="H808" s="25">
        <v>24</v>
      </c>
    </row>
    <row r="809" spans="1:8">
      <c r="A809" s="23">
        <v>2021</v>
      </c>
      <c r="B809" s="23" t="s">
        <v>2366</v>
      </c>
      <c r="C809" s="23" t="s">
        <v>1886</v>
      </c>
      <c r="D809" s="13" t="s">
        <v>14</v>
      </c>
      <c r="E809" s="13" t="s">
        <v>3875</v>
      </c>
      <c r="F809" s="24" t="s">
        <v>3972</v>
      </c>
      <c r="G809" s="25">
        <v>0</v>
      </c>
      <c r="H809" s="25">
        <v>1</v>
      </c>
    </row>
    <row r="810" spans="1:8">
      <c r="A810" s="23">
        <v>2021</v>
      </c>
      <c r="B810" s="23" t="s">
        <v>2366</v>
      </c>
      <c r="C810" s="23" t="s">
        <v>1886</v>
      </c>
      <c r="D810" s="13" t="s">
        <v>14</v>
      </c>
      <c r="E810" s="13" t="s">
        <v>1474</v>
      </c>
      <c r="F810" s="24" t="s">
        <v>3972</v>
      </c>
      <c r="G810" s="25">
        <v>0</v>
      </c>
      <c r="H810" s="25">
        <v>4</v>
      </c>
    </row>
    <row r="811" spans="1:8">
      <c r="A811" s="23">
        <v>2021</v>
      </c>
      <c r="B811" s="23" t="s">
        <v>2366</v>
      </c>
      <c r="C811" s="23" t="s">
        <v>1886</v>
      </c>
      <c r="D811" s="13" t="s">
        <v>14</v>
      </c>
      <c r="E811" s="13" t="s">
        <v>1474</v>
      </c>
      <c r="F811" s="24" t="s">
        <v>239</v>
      </c>
      <c r="G811" s="25">
        <v>0</v>
      </c>
      <c r="H811" s="25">
        <v>2</v>
      </c>
    </row>
    <row r="812" spans="1:8">
      <c r="A812" s="23">
        <v>2021</v>
      </c>
      <c r="B812" s="23" t="s">
        <v>2366</v>
      </c>
      <c r="C812" s="23" t="s">
        <v>1886</v>
      </c>
      <c r="D812" s="13" t="s">
        <v>14</v>
      </c>
      <c r="E812" s="13" t="s">
        <v>1475</v>
      </c>
      <c r="F812" s="24" t="s">
        <v>3972</v>
      </c>
      <c r="G812" s="25">
        <v>0</v>
      </c>
      <c r="H812" s="25">
        <v>2</v>
      </c>
    </row>
    <row r="813" spans="1:8">
      <c r="A813" s="23">
        <v>2021</v>
      </c>
      <c r="B813" s="23" t="s">
        <v>2366</v>
      </c>
      <c r="C813" s="23" t="s">
        <v>1886</v>
      </c>
      <c r="D813" s="13" t="s">
        <v>14</v>
      </c>
      <c r="E813" s="13" t="s">
        <v>1475</v>
      </c>
      <c r="F813" s="24" t="s">
        <v>239</v>
      </c>
      <c r="G813" s="25">
        <v>0</v>
      </c>
      <c r="H813" s="25">
        <v>8</v>
      </c>
    </row>
    <row r="814" spans="1:8">
      <c r="A814" s="23">
        <v>2021</v>
      </c>
      <c r="B814" s="23" t="s">
        <v>2366</v>
      </c>
      <c r="C814" s="23" t="s">
        <v>1886</v>
      </c>
      <c r="D814" s="13" t="s">
        <v>14</v>
      </c>
      <c r="E814" s="13" t="s">
        <v>1476</v>
      </c>
      <c r="F814" s="24" t="s">
        <v>3972</v>
      </c>
      <c r="G814" s="25">
        <v>0</v>
      </c>
      <c r="H814" s="25">
        <v>7</v>
      </c>
    </row>
    <row r="815" spans="1:8">
      <c r="A815" s="23">
        <v>2021</v>
      </c>
      <c r="B815" s="23" t="s">
        <v>2366</v>
      </c>
      <c r="C815" s="23" t="s">
        <v>1886</v>
      </c>
      <c r="D815" s="13" t="s">
        <v>14</v>
      </c>
      <c r="E815" s="13" t="s">
        <v>1476</v>
      </c>
      <c r="F815" s="24" t="s">
        <v>239</v>
      </c>
      <c r="G815" s="25">
        <v>0</v>
      </c>
      <c r="H815" s="25">
        <v>4</v>
      </c>
    </row>
    <row r="816" spans="1:8">
      <c r="A816" s="23">
        <v>2021</v>
      </c>
      <c r="B816" s="23" t="s">
        <v>2366</v>
      </c>
      <c r="C816" s="23" t="s">
        <v>1886</v>
      </c>
      <c r="D816" s="13" t="s">
        <v>41</v>
      </c>
      <c r="E816" s="13" t="s">
        <v>1461</v>
      </c>
      <c r="F816" s="24" t="s">
        <v>3972</v>
      </c>
      <c r="G816" s="25">
        <v>0</v>
      </c>
      <c r="H816" s="25">
        <v>7</v>
      </c>
    </row>
    <row r="817" spans="1:8">
      <c r="A817" s="23">
        <v>2021</v>
      </c>
      <c r="B817" s="23" t="s">
        <v>2366</v>
      </c>
      <c r="C817" s="23" t="s">
        <v>1886</v>
      </c>
      <c r="D817" s="13" t="s">
        <v>41</v>
      </c>
      <c r="E817" s="13" t="s">
        <v>1461</v>
      </c>
      <c r="F817" s="24" t="s">
        <v>239</v>
      </c>
      <c r="G817" s="25">
        <v>0</v>
      </c>
      <c r="H817" s="25">
        <v>23</v>
      </c>
    </row>
    <row r="818" spans="1:8">
      <c r="A818" s="23">
        <v>2021</v>
      </c>
      <c r="B818" s="23" t="s">
        <v>2366</v>
      </c>
      <c r="C818" s="23" t="s">
        <v>1886</v>
      </c>
      <c r="D818" s="13" t="s">
        <v>70</v>
      </c>
      <c r="E818" s="13" t="s">
        <v>577</v>
      </c>
      <c r="F818" s="24" t="s">
        <v>239</v>
      </c>
      <c r="G818" s="25">
        <v>0</v>
      </c>
      <c r="H818" s="25">
        <v>3</v>
      </c>
    </row>
    <row r="819" spans="1:8">
      <c r="A819" s="23">
        <v>2021</v>
      </c>
      <c r="B819" s="23" t="s">
        <v>2366</v>
      </c>
      <c r="C819" s="23" t="s">
        <v>1886</v>
      </c>
      <c r="D819" s="13" t="s">
        <v>70</v>
      </c>
      <c r="E819" s="13" t="s">
        <v>1466</v>
      </c>
      <c r="F819" s="24" t="s">
        <v>3972</v>
      </c>
      <c r="G819" s="25">
        <v>0</v>
      </c>
      <c r="H819" s="25">
        <v>3</v>
      </c>
    </row>
    <row r="820" spans="1:8">
      <c r="A820" s="23">
        <v>2021</v>
      </c>
      <c r="B820" s="23" t="s">
        <v>2366</v>
      </c>
      <c r="C820" s="23" t="s">
        <v>1886</v>
      </c>
      <c r="D820" s="13" t="s">
        <v>70</v>
      </c>
      <c r="E820" s="13" t="s">
        <v>1466</v>
      </c>
      <c r="F820" s="24" t="s">
        <v>239</v>
      </c>
      <c r="G820" s="25">
        <v>0</v>
      </c>
      <c r="H820" s="25">
        <v>5</v>
      </c>
    </row>
    <row r="821" spans="1:8">
      <c r="A821" s="23">
        <v>2021</v>
      </c>
      <c r="B821" s="23" t="s">
        <v>2366</v>
      </c>
      <c r="C821" s="23" t="s">
        <v>1886</v>
      </c>
      <c r="D821" s="13" t="s">
        <v>70</v>
      </c>
      <c r="E821" s="13" t="s">
        <v>1469</v>
      </c>
      <c r="F821" s="24" t="s">
        <v>3972</v>
      </c>
      <c r="G821" s="25">
        <v>0</v>
      </c>
      <c r="H821" s="25">
        <v>1</v>
      </c>
    </row>
    <row r="822" spans="1:8">
      <c r="A822" s="23">
        <v>2021</v>
      </c>
      <c r="B822" s="23" t="s">
        <v>2366</v>
      </c>
      <c r="C822" s="23" t="s">
        <v>1886</v>
      </c>
      <c r="D822" s="13" t="s">
        <v>70</v>
      </c>
      <c r="E822" s="13" t="s">
        <v>1469</v>
      </c>
      <c r="F822" s="24" t="s">
        <v>239</v>
      </c>
      <c r="G822" s="25">
        <v>0</v>
      </c>
      <c r="H822" s="25">
        <v>3</v>
      </c>
    </row>
    <row r="823" spans="1:8">
      <c r="A823" s="23">
        <v>2021</v>
      </c>
      <c r="B823" s="23" t="s">
        <v>2366</v>
      </c>
      <c r="C823" s="23" t="s">
        <v>1886</v>
      </c>
      <c r="D823" s="13" t="s">
        <v>70</v>
      </c>
      <c r="E823" s="13" t="s">
        <v>6687</v>
      </c>
      <c r="F823" s="24" t="s">
        <v>239</v>
      </c>
      <c r="G823" s="25">
        <v>0</v>
      </c>
      <c r="H823" s="25">
        <v>3</v>
      </c>
    </row>
    <row r="824" spans="1:8">
      <c r="A824" s="23">
        <v>2021</v>
      </c>
      <c r="B824" s="23" t="s">
        <v>2366</v>
      </c>
      <c r="C824" s="23" t="s">
        <v>1886</v>
      </c>
      <c r="D824" s="13" t="s">
        <v>70</v>
      </c>
      <c r="E824" s="13" t="s">
        <v>1478</v>
      </c>
      <c r="F824" s="24" t="s">
        <v>3972</v>
      </c>
      <c r="G824" s="25">
        <v>0</v>
      </c>
      <c r="H824" s="25">
        <v>2</v>
      </c>
    </row>
    <row r="825" spans="1:8">
      <c r="A825" s="23">
        <v>2021</v>
      </c>
      <c r="B825" s="23" t="s">
        <v>2366</v>
      </c>
      <c r="C825" s="23" t="s">
        <v>1886</v>
      </c>
      <c r="D825" s="13" t="s">
        <v>70</v>
      </c>
      <c r="E825" s="13" t="s">
        <v>1478</v>
      </c>
      <c r="F825" s="24" t="s">
        <v>239</v>
      </c>
      <c r="G825" s="25">
        <v>0</v>
      </c>
      <c r="H825" s="25">
        <v>8</v>
      </c>
    </row>
    <row r="826" spans="1:8">
      <c r="A826" s="23">
        <v>2021</v>
      </c>
      <c r="B826" s="23" t="s">
        <v>2366</v>
      </c>
      <c r="C826" s="23" t="s">
        <v>1886</v>
      </c>
      <c r="D826" s="13" t="s">
        <v>76</v>
      </c>
      <c r="E826" s="13" t="s">
        <v>1459</v>
      </c>
      <c r="F826" s="24" t="s">
        <v>3972</v>
      </c>
      <c r="G826" s="25">
        <v>0</v>
      </c>
      <c r="H826" s="25">
        <v>13</v>
      </c>
    </row>
    <row r="827" spans="1:8">
      <c r="A827" s="23">
        <v>2021</v>
      </c>
      <c r="B827" s="23" t="s">
        <v>2366</v>
      </c>
      <c r="C827" s="23" t="s">
        <v>1886</v>
      </c>
      <c r="D827" s="13" t="s">
        <v>76</v>
      </c>
      <c r="E827" s="13" t="s">
        <v>1459</v>
      </c>
      <c r="F827" s="24" t="s">
        <v>239</v>
      </c>
      <c r="G827" s="25">
        <v>0</v>
      </c>
      <c r="H827" s="25">
        <v>43</v>
      </c>
    </row>
    <row r="828" spans="1:8">
      <c r="A828" s="23">
        <v>2021</v>
      </c>
      <c r="B828" s="23" t="s">
        <v>2366</v>
      </c>
      <c r="C828" s="23" t="s">
        <v>1886</v>
      </c>
      <c r="D828" s="13" t="s">
        <v>76</v>
      </c>
      <c r="E828" s="13" t="s">
        <v>1473</v>
      </c>
      <c r="F828" s="24" t="s">
        <v>3972</v>
      </c>
      <c r="G828" s="25">
        <v>0</v>
      </c>
      <c r="H828" s="25">
        <v>12</v>
      </c>
    </row>
    <row r="829" spans="1:8">
      <c r="A829" s="23">
        <v>2021</v>
      </c>
      <c r="B829" s="23" t="s">
        <v>2366</v>
      </c>
      <c r="C829" s="23" t="s">
        <v>1886</v>
      </c>
      <c r="D829" s="13" t="s">
        <v>76</v>
      </c>
      <c r="E829" s="13" t="s">
        <v>1473</v>
      </c>
      <c r="F829" s="24" t="s">
        <v>239</v>
      </c>
      <c r="G829" s="25">
        <v>0</v>
      </c>
      <c r="H829" s="25">
        <v>46</v>
      </c>
    </row>
    <row r="830" spans="1:8">
      <c r="A830" s="23">
        <v>2021</v>
      </c>
      <c r="B830" s="23" t="s">
        <v>2366</v>
      </c>
      <c r="C830" s="23" t="s">
        <v>1886</v>
      </c>
      <c r="D830" s="13" t="s">
        <v>6685</v>
      </c>
      <c r="E830" s="13" t="s">
        <v>1453</v>
      </c>
      <c r="F830" s="24" t="s">
        <v>3972</v>
      </c>
      <c r="G830" s="25">
        <v>0</v>
      </c>
      <c r="H830" s="25">
        <v>3</v>
      </c>
    </row>
    <row r="831" spans="1:8">
      <c r="A831" s="23">
        <v>2021</v>
      </c>
      <c r="B831" s="23" t="s">
        <v>2366</v>
      </c>
      <c r="C831" s="23" t="s">
        <v>1886</v>
      </c>
      <c r="D831" s="13" t="s">
        <v>6685</v>
      </c>
      <c r="E831" s="13" t="s">
        <v>1453</v>
      </c>
      <c r="F831" s="24" t="s">
        <v>239</v>
      </c>
      <c r="G831" s="25">
        <v>0</v>
      </c>
      <c r="H831" s="25">
        <v>25</v>
      </c>
    </row>
    <row r="832" spans="1:8">
      <c r="A832" s="23">
        <v>2021</v>
      </c>
      <c r="B832" s="23" t="s">
        <v>2366</v>
      </c>
      <c r="C832" s="23" t="s">
        <v>1886</v>
      </c>
      <c r="D832" s="13" t="s">
        <v>6685</v>
      </c>
      <c r="E832" s="13" t="s">
        <v>1460</v>
      </c>
      <c r="F832" s="24" t="s">
        <v>3972</v>
      </c>
      <c r="G832" s="25">
        <v>0</v>
      </c>
      <c r="H832" s="25">
        <v>3</v>
      </c>
    </row>
    <row r="833" spans="1:8">
      <c r="A833" s="23">
        <v>2021</v>
      </c>
      <c r="B833" s="23" t="s">
        <v>2366</v>
      </c>
      <c r="C833" s="23" t="s">
        <v>1886</v>
      </c>
      <c r="D833" s="13" t="s">
        <v>6685</v>
      </c>
      <c r="E833" s="13" t="s">
        <v>1460</v>
      </c>
      <c r="F833" s="24" t="s">
        <v>239</v>
      </c>
      <c r="G833" s="25">
        <v>0</v>
      </c>
      <c r="H833" s="25">
        <v>20</v>
      </c>
    </row>
    <row r="834" spans="1:8">
      <c r="A834" s="23">
        <v>2021</v>
      </c>
      <c r="B834" s="23" t="s">
        <v>2366</v>
      </c>
      <c r="C834" s="23" t="s">
        <v>1886</v>
      </c>
      <c r="D834" s="13" t="s">
        <v>6685</v>
      </c>
      <c r="E834" s="13" t="s">
        <v>1464</v>
      </c>
      <c r="F834" s="24" t="s">
        <v>3972</v>
      </c>
      <c r="G834" s="25">
        <v>0</v>
      </c>
      <c r="H834" s="25">
        <v>7</v>
      </c>
    </row>
    <row r="835" spans="1:8">
      <c r="A835" s="23">
        <v>2021</v>
      </c>
      <c r="B835" s="23" t="s">
        <v>2366</v>
      </c>
      <c r="C835" s="23" t="s">
        <v>1886</v>
      </c>
      <c r="D835" s="13" t="s">
        <v>6685</v>
      </c>
      <c r="E835" s="13" t="s">
        <v>1464</v>
      </c>
      <c r="F835" s="24" t="s">
        <v>239</v>
      </c>
      <c r="G835" s="25">
        <v>0</v>
      </c>
      <c r="H835" s="25">
        <v>49</v>
      </c>
    </row>
    <row r="836" spans="1:8">
      <c r="A836" s="23">
        <v>2021</v>
      </c>
      <c r="B836" s="23" t="s">
        <v>2366</v>
      </c>
      <c r="C836" s="23" t="s">
        <v>1886</v>
      </c>
      <c r="D836" s="13" t="s">
        <v>6685</v>
      </c>
      <c r="E836" s="13" t="s">
        <v>3873</v>
      </c>
      <c r="F836" s="24" t="s">
        <v>3972</v>
      </c>
      <c r="G836" s="25">
        <v>0</v>
      </c>
      <c r="H836" s="25">
        <v>2</v>
      </c>
    </row>
    <row r="837" spans="1:8">
      <c r="A837" s="23">
        <v>2021</v>
      </c>
      <c r="B837" s="23" t="s">
        <v>2366</v>
      </c>
      <c r="C837" s="23" t="s">
        <v>1886</v>
      </c>
      <c r="D837" s="13" t="s">
        <v>6686</v>
      </c>
      <c r="E837" s="13" t="s">
        <v>1458</v>
      </c>
      <c r="F837" s="24" t="s">
        <v>3972</v>
      </c>
      <c r="G837" s="25">
        <v>0</v>
      </c>
      <c r="H837" s="25">
        <v>7</v>
      </c>
    </row>
    <row r="838" spans="1:8">
      <c r="A838" s="23">
        <v>2021</v>
      </c>
      <c r="B838" s="23" t="s">
        <v>2366</v>
      </c>
      <c r="C838" s="23" t="s">
        <v>1886</v>
      </c>
      <c r="D838" s="13" t="s">
        <v>6686</v>
      </c>
      <c r="E838" s="13" t="s">
        <v>1458</v>
      </c>
      <c r="F838" s="24" t="s">
        <v>239</v>
      </c>
      <c r="G838" s="25">
        <v>0</v>
      </c>
      <c r="H838" s="25">
        <v>25</v>
      </c>
    </row>
    <row r="839" spans="1:8">
      <c r="A839" s="23">
        <v>2021</v>
      </c>
      <c r="B839" s="23" t="s">
        <v>2366</v>
      </c>
      <c r="C839" s="23" t="s">
        <v>1886</v>
      </c>
      <c r="D839" s="13" t="s">
        <v>6686</v>
      </c>
      <c r="E839" s="13" t="s">
        <v>1477</v>
      </c>
      <c r="F839" s="24" t="s">
        <v>3972</v>
      </c>
      <c r="G839" s="25">
        <v>0</v>
      </c>
      <c r="H839" s="25">
        <v>11</v>
      </c>
    </row>
    <row r="840" spans="1:8">
      <c r="A840" s="23">
        <v>2021</v>
      </c>
      <c r="B840" s="23" t="s">
        <v>2366</v>
      </c>
      <c r="C840" s="23" t="s">
        <v>1886</v>
      </c>
      <c r="D840" s="13" t="s">
        <v>6686</v>
      </c>
      <c r="E840" s="13" t="s">
        <v>1477</v>
      </c>
      <c r="F840" s="24" t="s">
        <v>239</v>
      </c>
      <c r="G840" s="25">
        <v>0</v>
      </c>
      <c r="H840" s="25">
        <v>30</v>
      </c>
    </row>
    <row r="841" spans="1:8">
      <c r="A841" s="23">
        <v>2021</v>
      </c>
      <c r="B841" s="23" t="s">
        <v>2366</v>
      </c>
      <c r="C841" s="23" t="s">
        <v>1886</v>
      </c>
      <c r="D841" s="13" t="s">
        <v>86</v>
      </c>
      <c r="E841" s="13" t="s">
        <v>6688</v>
      </c>
      <c r="F841" s="24" t="s">
        <v>239</v>
      </c>
      <c r="G841" s="25">
        <v>0</v>
      </c>
      <c r="H841" s="25">
        <v>2</v>
      </c>
    </row>
    <row r="842" spans="1:8">
      <c r="A842" s="23">
        <v>2021</v>
      </c>
      <c r="B842" s="23" t="s">
        <v>2366</v>
      </c>
      <c r="C842" s="23" t="s">
        <v>1886</v>
      </c>
      <c r="D842" s="13" t="s">
        <v>89</v>
      </c>
      <c r="E842" s="13" t="s">
        <v>1465</v>
      </c>
      <c r="F842" s="24" t="s">
        <v>239</v>
      </c>
      <c r="G842" s="25">
        <v>0</v>
      </c>
      <c r="H842" s="25">
        <v>16</v>
      </c>
    </row>
    <row r="843" spans="1:8">
      <c r="A843" s="23">
        <v>2021</v>
      </c>
      <c r="B843" s="23" t="s">
        <v>2366</v>
      </c>
      <c r="C843" s="23" t="s">
        <v>1886</v>
      </c>
      <c r="D843" s="13" t="s">
        <v>94</v>
      </c>
      <c r="E843" s="13" t="s">
        <v>1463</v>
      </c>
      <c r="F843" s="24" t="s">
        <v>3972</v>
      </c>
      <c r="G843" s="25">
        <v>0</v>
      </c>
      <c r="H843" s="25">
        <v>1</v>
      </c>
    </row>
    <row r="844" spans="1:8">
      <c r="A844" s="23">
        <v>2021</v>
      </c>
      <c r="B844" s="23" t="s">
        <v>2366</v>
      </c>
      <c r="C844" s="23" t="s">
        <v>1886</v>
      </c>
      <c r="D844" s="13" t="s">
        <v>94</v>
      </c>
      <c r="E844" s="13" t="s">
        <v>1463</v>
      </c>
      <c r="F844" s="24" t="s">
        <v>239</v>
      </c>
      <c r="G844" s="25">
        <v>0</v>
      </c>
      <c r="H844" s="25">
        <v>4</v>
      </c>
    </row>
    <row r="845" spans="1:8">
      <c r="A845" s="23">
        <v>2021</v>
      </c>
      <c r="B845" s="23" t="s">
        <v>2366</v>
      </c>
      <c r="C845" s="23" t="s">
        <v>1886</v>
      </c>
      <c r="D845" s="13" t="s">
        <v>104</v>
      </c>
      <c r="E845" s="13" t="s">
        <v>3874</v>
      </c>
      <c r="F845" s="24" t="s">
        <v>3972</v>
      </c>
      <c r="G845" s="25">
        <v>0</v>
      </c>
      <c r="H845" s="25">
        <v>1</v>
      </c>
    </row>
    <row r="846" spans="1:8">
      <c r="A846" s="23">
        <v>2021</v>
      </c>
      <c r="B846" s="23" t="s">
        <v>2366</v>
      </c>
      <c r="C846" s="23" t="s">
        <v>1886</v>
      </c>
      <c r="D846" s="13" t="s">
        <v>104</v>
      </c>
      <c r="E846" s="13" t="s">
        <v>1486</v>
      </c>
      <c r="F846" s="24" t="s">
        <v>3972</v>
      </c>
      <c r="G846" s="25">
        <v>0</v>
      </c>
      <c r="H846" s="25">
        <v>16</v>
      </c>
    </row>
    <row r="847" spans="1:8">
      <c r="A847" s="23">
        <v>2021</v>
      </c>
      <c r="B847" s="23" t="s">
        <v>2366</v>
      </c>
      <c r="C847" s="23" t="s">
        <v>1886</v>
      </c>
      <c r="D847" s="13" t="s">
        <v>104</v>
      </c>
      <c r="E847" s="13" t="s">
        <v>1486</v>
      </c>
      <c r="F847" s="24" t="s">
        <v>239</v>
      </c>
      <c r="G847" s="25">
        <v>0</v>
      </c>
      <c r="H847" s="25">
        <v>83</v>
      </c>
    </row>
    <row r="848" spans="1:8">
      <c r="A848" s="23">
        <v>2021</v>
      </c>
      <c r="B848" s="23" t="s">
        <v>2366</v>
      </c>
      <c r="C848" s="23" t="s">
        <v>1886</v>
      </c>
      <c r="D848" s="13" t="s">
        <v>104</v>
      </c>
      <c r="E848" s="13" t="s">
        <v>1470</v>
      </c>
      <c r="F848" s="24" t="s">
        <v>3972</v>
      </c>
      <c r="G848" s="25">
        <v>0</v>
      </c>
      <c r="H848" s="25">
        <v>10</v>
      </c>
    </row>
    <row r="849" spans="1:8">
      <c r="A849" s="23">
        <v>2021</v>
      </c>
      <c r="B849" s="23" t="s">
        <v>2366</v>
      </c>
      <c r="C849" s="23" t="s">
        <v>1886</v>
      </c>
      <c r="D849" s="13" t="s">
        <v>104</v>
      </c>
      <c r="E849" s="13" t="s">
        <v>1470</v>
      </c>
      <c r="F849" s="24" t="s">
        <v>239</v>
      </c>
      <c r="G849" s="25">
        <v>0</v>
      </c>
      <c r="H849" s="25">
        <v>67</v>
      </c>
    </row>
    <row r="850" spans="1:8">
      <c r="A850" s="23">
        <v>2021</v>
      </c>
      <c r="B850" s="23" t="s">
        <v>2366</v>
      </c>
      <c r="C850" s="23" t="s">
        <v>1886</v>
      </c>
      <c r="D850" s="13" t="s">
        <v>104</v>
      </c>
      <c r="E850" s="13" t="s">
        <v>1471</v>
      </c>
      <c r="F850" s="24" t="s">
        <v>3972</v>
      </c>
      <c r="G850" s="25">
        <v>0</v>
      </c>
      <c r="H850" s="25">
        <v>5</v>
      </c>
    </row>
    <row r="851" spans="1:8">
      <c r="A851" s="23">
        <v>2021</v>
      </c>
      <c r="B851" s="23" t="s">
        <v>2366</v>
      </c>
      <c r="C851" s="23" t="s">
        <v>1886</v>
      </c>
      <c r="D851" s="13" t="s">
        <v>104</v>
      </c>
      <c r="E851" s="13" t="s">
        <v>1471</v>
      </c>
      <c r="F851" s="24" t="s">
        <v>239</v>
      </c>
      <c r="G851" s="25">
        <v>0</v>
      </c>
      <c r="H851" s="25">
        <v>95</v>
      </c>
    </row>
    <row r="852" spans="1:8">
      <c r="A852" s="23">
        <v>2021</v>
      </c>
      <c r="B852" s="23" t="s">
        <v>2366</v>
      </c>
      <c r="C852" s="23" t="s">
        <v>1886</v>
      </c>
      <c r="D852" s="13" t="s">
        <v>104</v>
      </c>
      <c r="E852" s="13" t="s">
        <v>1472</v>
      </c>
      <c r="F852" s="24" t="s">
        <v>3972</v>
      </c>
      <c r="G852" s="25">
        <v>0</v>
      </c>
      <c r="H852" s="25">
        <v>14</v>
      </c>
    </row>
    <row r="853" spans="1:8">
      <c r="A853" s="23">
        <v>2021</v>
      </c>
      <c r="B853" s="23" t="s">
        <v>2366</v>
      </c>
      <c r="C853" s="23" t="s">
        <v>1886</v>
      </c>
      <c r="D853" s="13" t="s">
        <v>104</v>
      </c>
      <c r="E853" s="13" t="s">
        <v>1472</v>
      </c>
      <c r="F853" s="24" t="s">
        <v>239</v>
      </c>
      <c r="G853" s="25">
        <v>0</v>
      </c>
      <c r="H853" s="25">
        <v>86</v>
      </c>
    </row>
    <row r="854" spans="1:8">
      <c r="A854" s="23">
        <v>2021</v>
      </c>
      <c r="B854" s="23" t="s">
        <v>2366</v>
      </c>
      <c r="C854" s="23" t="s">
        <v>1886</v>
      </c>
      <c r="D854" s="13" t="s">
        <v>104</v>
      </c>
      <c r="E854" s="13" t="s">
        <v>3872</v>
      </c>
      <c r="F854" s="24" t="s">
        <v>3972</v>
      </c>
      <c r="G854" s="25">
        <v>0</v>
      </c>
      <c r="H854" s="25">
        <v>1</v>
      </c>
    </row>
    <row r="855" spans="1:8">
      <c r="A855" s="23">
        <v>2021</v>
      </c>
      <c r="B855" s="23" t="s">
        <v>2366</v>
      </c>
      <c r="C855" s="23" t="s">
        <v>1886</v>
      </c>
      <c r="D855" s="13" t="s">
        <v>104</v>
      </c>
      <c r="E855" s="13" t="s">
        <v>5246</v>
      </c>
      <c r="F855" s="24" t="s">
        <v>3972</v>
      </c>
      <c r="G855" s="25">
        <v>0</v>
      </c>
      <c r="H855" s="25">
        <v>3</v>
      </c>
    </row>
    <row r="856" spans="1:8">
      <c r="A856" s="23">
        <v>2021</v>
      </c>
      <c r="B856" s="23" t="s">
        <v>2366</v>
      </c>
      <c r="C856" s="23" t="s">
        <v>1886</v>
      </c>
      <c r="D856" s="13" t="s">
        <v>120</v>
      </c>
      <c r="E856" s="13" t="s">
        <v>1482</v>
      </c>
      <c r="F856" s="24" t="s">
        <v>3972</v>
      </c>
      <c r="G856" s="25">
        <v>0</v>
      </c>
      <c r="H856" s="25">
        <v>21</v>
      </c>
    </row>
    <row r="857" spans="1:8">
      <c r="A857" s="23">
        <v>2021</v>
      </c>
      <c r="B857" s="23" t="s">
        <v>2366</v>
      </c>
      <c r="C857" s="23" t="s">
        <v>1886</v>
      </c>
      <c r="D857" s="13" t="s">
        <v>120</v>
      </c>
      <c r="E857" s="13" t="s">
        <v>1482</v>
      </c>
      <c r="F857" s="24" t="s">
        <v>239</v>
      </c>
      <c r="G857" s="25">
        <v>0</v>
      </c>
      <c r="H857" s="25">
        <v>74</v>
      </c>
    </row>
    <row r="858" spans="1:8">
      <c r="A858" s="23">
        <v>2021</v>
      </c>
      <c r="B858" s="23" t="s">
        <v>2366</v>
      </c>
      <c r="C858" s="23" t="s">
        <v>1886</v>
      </c>
      <c r="D858" s="13" t="s">
        <v>156</v>
      </c>
      <c r="E858" s="13" t="s">
        <v>1483</v>
      </c>
      <c r="F858" s="24" t="s">
        <v>3972</v>
      </c>
      <c r="G858" s="25">
        <v>0</v>
      </c>
      <c r="H858" s="25">
        <v>2</v>
      </c>
    </row>
    <row r="859" spans="1:8">
      <c r="A859" s="23">
        <v>2021</v>
      </c>
      <c r="B859" s="23" t="s">
        <v>2366</v>
      </c>
      <c r="C859" s="23" t="s">
        <v>1886</v>
      </c>
      <c r="D859" s="13" t="s">
        <v>156</v>
      </c>
      <c r="E859" s="13" t="s">
        <v>1483</v>
      </c>
      <c r="F859" s="24" t="s">
        <v>239</v>
      </c>
      <c r="G859" s="25">
        <v>0</v>
      </c>
      <c r="H859" s="25">
        <v>15</v>
      </c>
    </row>
    <row r="860" spans="1:8">
      <c r="A860" s="23">
        <v>2021</v>
      </c>
      <c r="B860" s="23" t="s">
        <v>2366</v>
      </c>
      <c r="C860" s="23" t="s">
        <v>1886</v>
      </c>
      <c r="D860" s="13" t="s">
        <v>164</v>
      </c>
      <c r="E860" s="13" t="s">
        <v>584</v>
      </c>
      <c r="F860" s="24" t="s">
        <v>3972</v>
      </c>
      <c r="G860" s="25">
        <v>0</v>
      </c>
      <c r="H860" s="25">
        <v>3</v>
      </c>
    </row>
    <row r="861" spans="1:8">
      <c r="A861" s="23">
        <v>2021</v>
      </c>
      <c r="B861" s="23" t="s">
        <v>2366</v>
      </c>
      <c r="C861" s="23" t="s">
        <v>1886</v>
      </c>
      <c r="D861" s="13" t="s">
        <v>164</v>
      </c>
      <c r="E861" s="13" t="s">
        <v>584</v>
      </c>
      <c r="F861" s="24" t="s">
        <v>239</v>
      </c>
      <c r="G861" s="25">
        <v>0</v>
      </c>
      <c r="H861" s="25">
        <v>47</v>
      </c>
    </row>
    <row r="862" spans="1:8">
      <c r="A862" s="23">
        <v>2021</v>
      </c>
      <c r="B862" s="23" t="s">
        <v>2367</v>
      </c>
      <c r="C862" s="23" t="s">
        <v>1886</v>
      </c>
      <c r="D862" s="13" t="s">
        <v>5</v>
      </c>
      <c r="E862" s="13" t="s">
        <v>559</v>
      </c>
      <c r="F862" s="24" t="s">
        <v>3972</v>
      </c>
      <c r="G862" s="25">
        <v>0</v>
      </c>
      <c r="H862" s="25">
        <v>10</v>
      </c>
    </row>
    <row r="863" spans="1:8">
      <c r="A863" s="23">
        <v>2021</v>
      </c>
      <c r="B863" s="23" t="s">
        <v>2367</v>
      </c>
      <c r="C863" s="23" t="s">
        <v>1886</v>
      </c>
      <c r="D863" s="13" t="s">
        <v>5</v>
      </c>
      <c r="E863" s="13" t="s">
        <v>559</v>
      </c>
      <c r="F863" s="24" t="s">
        <v>239</v>
      </c>
      <c r="G863" s="25">
        <v>0</v>
      </c>
      <c r="H863" s="25">
        <v>36</v>
      </c>
    </row>
    <row r="864" spans="1:8">
      <c r="A864" s="23">
        <v>2021</v>
      </c>
      <c r="B864" s="23" t="s">
        <v>2367</v>
      </c>
      <c r="C864" s="23" t="s">
        <v>1886</v>
      </c>
      <c r="D864" s="13" t="s">
        <v>5</v>
      </c>
      <c r="E864" s="13" t="s">
        <v>1462</v>
      </c>
      <c r="F864" s="24" t="s">
        <v>3972</v>
      </c>
      <c r="G864" s="25">
        <v>0</v>
      </c>
      <c r="H864" s="25">
        <v>1</v>
      </c>
    </row>
    <row r="865" spans="1:8">
      <c r="A865" s="23">
        <v>2021</v>
      </c>
      <c r="B865" s="23" t="s">
        <v>2367</v>
      </c>
      <c r="C865" s="23" t="s">
        <v>1886</v>
      </c>
      <c r="D865" s="13" t="s">
        <v>5</v>
      </c>
      <c r="E865" s="13" t="s">
        <v>1462</v>
      </c>
      <c r="F865" s="24" t="s">
        <v>239</v>
      </c>
      <c r="G865" s="25">
        <v>0</v>
      </c>
      <c r="H865" s="25">
        <v>12</v>
      </c>
    </row>
    <row r="866" spans="1:8">
      <c r="A866" s="23">
        <v>2021</v>
      </c>
      <c r="B866" s="23" t="s">
        <v>2367</v>
      </c>
      <c r="C866" s="23" t="s">
        <v>1886</v>
      </c>
      <c r="D866" s="13" t="s">
        <v>10</v>
      </c>
      <c r="E866" s="13" t="s">
        <v>1454</v>
      </c>
      <c r="F866" s="24" t="s">
        <v>3972</v>
      </c>
      <c r="G866" s="25">
        <v>0</v>
      </c>
      <c r="H866" s="25">
        <v>3</v>
      </c>
    </row>
    <row r="867" spans="1:8">
      <c r="A867" s="23">
        <v>2021</v>
      </c>
      <c r="B867" s="23" t="s">
        <v>2367</v>
      </c>
      <c r="C867" s="23" t="s">
        <v>1886</v>
      </c>
      <c r="D867" s="13" t="s">
        <v>10</v>
      </c>
      <c r="E867" s="13" t="s">
        <v>1454</v>
      </c>
      <c r="F867" s="24" t="s">
        <v>239</v>
      </c>
      <c r="G867" s="25">
        <v>0</v>
      </c>
      <c r="H867" s="25">
        <v>6</v>
      </c>
    </row>
    <row r="868" spans="1:8">
      <c r="A868" s="23">
        <v>2021</v>
      </c>
      <c r="B868" s="23" t="s">
        <v>2367</v>
      </c>
      <c r="C868" s="23" t="s">
        <v>1886</v>
      </c>
      <c r="D868" s="13" t="s">
        <v>10</v>
      </c>
      <c r="E868" s="13" t="s">
        <v>1455</v>
      </c>
      <c r="F868" s="24" t="s">
        <v>3972</v>
      </c>
      <c r="G868" s="25">
        <v>0</v>
      </c>
      <c r="H868" s="25">
        <v>2</v>
      </c>
    </row>
    <row r="869" spans="1:8">
      <c r="A869" s="23">
        <v>2021</v>
      </c>
      <c r="B869" s="23" t="s">
        <v>2367</v>
      </c>
      <c r="C869" s="23" t="s">
        <v>1886</v>
      </c>
      <c r="D869" s="13" t="s">
        <v>10</v>
      </c>
      <c r="E869" s="13" t="s">
        <v>1455</v>
      </c>
      <c r="F869" s="24" t="s">
        <v>239</v>
      </c>
      <c r="G869" s="25">
        <v>0</v>
      </c>
      <c r="H869" s="25">
        <v>12</v>
      </c>
    </row>
    <row r="870" spans="1:8">
      <c r="A870" s="23">
        <v>2021</v>
      </c>
      <c r="B870" s="23" t="s">
        <v>2367</v>
      </c>
      <c r="C870" s="23" t="s">
        <v>1886</v>
      </c>
      <c r="D870" s="13" t="s">
        <v>10</v>
      </c>
      <c r="E870" s="13" t="s">
        <v>1467</v>
      </c>
      <c r="F870" s="24" t="s">
        <v>3972</v>
      </c>
      <c r="G870" s="25">
        <v>0</v>
      </c>
      <c r="H870" s="25">
        <v>7</v>
      </c>
    </row>
    <row r="871" spans="1:8">
      <c r="A871" s="23">
        <v>2021</v>
      </c>
      <c r="B871" s="23" t="s">
        <v>2367</v>
      </c>
      <c r="C871" s="23" t="s">
        <v>1886</v>
      </c>
      <c r="D871" s="13" t="s">
        <v>10</v>
      </c>
      <c r="E871" s="13" t="s">
        <v>1467</v>
      </c>
      <c r="F871" s="24" t="s">
        <v>239</v>
      </c>
      <c r="G871" s="25">
        <v>0</v>
      </c>
      <c r="H871" s="25">
        <v>8</v>
      </c>
    </row>
    <row r="872" spans="1:8">
      <c r="A872" s="23">
        <v>2021</v>
      </c>
      <c r="B872" s="23" t="s">
        <v>2367</v>
      </c>
      <c r="C872" s="23" t="s">
        <v>1886</v>
      </c>
      <c r="D872" s="13" t="s">
        <v>14</v>
      </c>
      <c r="E872" s="13" t="s">
        <v>1456</v>
      </c>
      <c r="F872" s="24" t="s">
        <v>3972</v>
      </c>
      <c r="G872" s="25">
        <v>0</v>
      </c>
      <c r="H872" s="25">
        <v>5</v>
      </c>
    </row>
    <row r="873" spans="1:8">
      <c r="A873" s="23">
        <v>2021</v>
      </c>
      <c r="B873" s="23" t="s">
        <v>2367</v>
      </c>
      <c r="C873" s="23" t="s">
        <v>1886</v>
      </c>
      <c r="D873" s="13" t="s">
        <v>14</v>
      </c>
      <c r="E873" s="13" t="s">
        <v>1456</v>
      </c>
      <c r="F873" s="24" t="s">
        <v>239</v>
      </c>
      <c r="G873" s="25">
        <v>0</v>
      </c>
      <c r="H873" s="25">
        <v>20</v>
      </c>
    </row>
    <row r="874" spans="1:8">
      <c r="A874" s="23">
        <v>2021</v>
      </c>
      <c r="B874" s="23" t="s">
        <v>2367</v>
      </c>
      <c r="C874" s="23" t="s">
        <v>1886</v>
      </c>
      <c r="D874" s="13" t="s">
        <v>14</v>
      </c>
      <c r="E874" s="13" t="s">
        <v>1457</v>
      </c>
      <c r="F874" s="24" t="s">
        <v>3972</v>
      </c>
      <c r="G874" s="25">
        <v>0</v>
      </c>
      <c r="H874" s="25">
        <v>6</v>
      </c>
    </row>
    <row r="875" spans="1:8">
      <c r="A875" s="23">
        <v>2021</v>
      </c>
      <c r="B875" s="23" t="s">
        <v>2367</v>
      </c>
      <c r="C875" s="23" t="s">
        <v>1886</v>
      </c>
      <c r="D875" s="13" t="s">
        <v>14</v>
      </c>
      <c r="E875" s="13" t="s">
        <v>1457</v>
      </c>
      <c r="F875" s="24" t="s">
        <v>239</v>
      </c>
      <c r="G875" s="25">
        <v>0</v>
      </c>
      <c r="H875" s="25">
        <v>17</v>
      </c>
    </row>
    <row r="876" spans="1:8">
      <c r="A876" s="23">
        <v>2021</v>
      </c>
      <c r="B876" s="23" t="s">
        <v>2367</v>
      </c>
      <c r="C876" s="23" t="s">
        <v>1886</v>
      </c>
      <c r="D876" s="13" t="s">
        <v>14</v>
      </c>
      <c r="E876" s="13" t="s">
        <v>3875</v>
      </c>
      <c r="F876" s="24" t="s">
        <v>3972</v>
      </c>
      <c r="G876" s="25">
        <v>0</v>
      </c>
      <c r="H876" s="25">
        <v>1</v>
      </c>
    </row>
    <row r="877" spans="1:8">
      <c r="A877" s="23">
        <v>2021</v>
      </c>
      <c r="B877" s="23" t="s">
        <v>2367</v>
      </c>
      <c r="C877" s="23" t="s">
        <v>1886</v>
      </c>
      <c r="D877" s="13" t="s">
        <v>14</v>
      </c>
      <c r="E877" s="13" t="s">
        <v>1474</v>
      </c>
      <c r="F877" s="24" t="s">
        <v>3972</v>
      </c>
      <c r="G877" s="25">
        <v>0</v>
      </c>
      <c r="H877" s="25">
        <v>4</v>
      </c>
    </row>
    <row r="878" spans="1:8">
      <c r="A878" s="23">
        <v>2021</v>
      </c>
      <c r="B878" s="23" t="s">
        <v>2367</v>
      </c>
      <c r="C878" s="23" t="s">
        <v>1886</v>
      </c>
      <c r="D878" s="13" t="s">
        <v>14</v>
      </c>
      <c r="E878" s="13" t="s">
        <v>1474</v>
      </c>
      <c r="F878" s="24" t="s">
        <v>239</v>
      </c>
      <c r="G878" s="25">
        <v>0</v>
      </c>
      <c r="H878" s="25">
        <v>1</v>
      </c>
    </row>
    <row r="879" spans="1:8">
      <c r="A879" s="23">
        <v>2021</v>
      </c>
      <c r="B879" s="23" t="s">
        <v>2367</v>
      </c>
      <c r="C879" s="23" t="s">
        <v>1886</v>
      </c>
      <c r="D879" s="13" t="s">
        <v>14</v>
      </c>
      <c r="E879" s="13" t="s">
        <v>1475</v>
      </c>
      <c r="F879" s="24" t="s">
        <v>3972</v>
      </c>
      <c r="G879" s="25">
        <v>0</v>
      </c>
      <c r="H879" s="25">
        <v>2</v>
      </c>
    </row>
    <row r="880" spans="1:8">
      <c r="A880" s="23">
        <v>2021</v>
      </c>
      <c r="B880" s="23" t="s">
        <v>2367</v>
      </c>
      <c r="C880" s="23" t="s">
        <v>1886</v>
      </c>
      <c r="D880" s="13" t="s">
        <v>14</v>
      </c>
      <c r="E880" s="13" t="s">
        <v>1475</v>
      </c>
      <c r="F880" s="24" t="s">
        <v>239</v>
      </c>
      <c r="G880" s="25">
        <v>0</v>
      </c>
      <c r="H880" s="25">
        <v>6</v>
      </c>
    </row>
    <row r="881" spans="1:8">
      <c r="A881" s="23">
        <v>2021</v>
      </c>
      <c r="B881" s="23" t="s">
        <v>2367</v>
      </c>
      <c r="C881" s="23" t="s">
        <v>1886</v>
      </c>
      <c r="D881" s="13" t="s">
        <v>14</v>
      </c>
      <c r="E881" s="13" t="s">
        <v>1476</v>
      </c>
      <c r="F881" s="24" t="s">
        <v>3972</v>
      </c>
      <c r="G881" s="25">
        <v>0</v>
      </c>
      <c r="H881" s="25">
        <v>6</v>
      </c>
    </row>
    <row r="882" spans="1:8">
      <c r="A882" s="23">
        <v>2021</v>
      </c>
      <c r="B882" s="23" t="s">
        <v>2367</v>
      </c>
      <c r="C882" s="23" t="s">
        <v>1886</v>
      </c>
      <c r="D882" s="13" t="s">
        <v>14</v>
      </c>
      <c r="E882" s="13" t="s">
        <v>1476</v>
      </c>
      <c r="F882" s="24" t="s">
        <v>239</v>
      </c>
      <c r="G882" s="25">
        <v>0</v>
      </c>
      <c r="H882" s="25">
        <v>5</v>
      </c>
    </row>
    <row r="883" spans="1:8">
      <c r="A883" s="23">
        <v>2021</v>
      </c>
      <c r="B883" s="23" t="s">
        <v>2367</v>
      </c>
      <c r="C883" s="23" t="s">
        <v>1886</v>
      </c>
      <c r="D883" s="13" t="s">
        <v>14</v>
      </c>
      <c r="E883" s="13" t="s">
        <v>3871</v>
      </c>
      <c r="F883" s="24" t="s">
        <v>3972</v>
      </c>
      <c r="G883" s="25">
        <v>0</v>
      </c>
      <c r="H883" s="25">
        <v>2</v>
      </c>
    </row>
    <row r="884" spans="1:8">
      <c r="A884" s="23">
        <v>2021</v>
      </c>
      <c r="B884" s="23" t="s">
        <v>2367</v>
      </c>
      <c r="C884" s="23" t="s">
        <v>1886</v>
      </c>
      <c r="D884" s="13" t="s">
        <v>41</v>
      </c>
      <c r="E884" s="13" t="s">
        <v>1461</v>
      </c>
      <c r="F884" s="24" t="s">
        <v>3972</v>
      </c>
      <c r="G884" s="25">
        <v>0</v>
      </c>
      <c r="H884" s="25">
        <v>9</v>
      </c>
    </row>
    <row r="885" spans="1:8">
      <c r="A885" s="23">
        <v>2021</v>
      </c>
      <c r="B885" s="23" t="s">
        <v>2367</v>
      </c>
      <c r="C885" s="23" t="s">
        <v>1886</v>
      </c>
      <c r="D885" s="13" t="s">
        <v>41</v>
      </c>
      <c r="E885" s="13" t="s">
        <v>1461</v>
      </c>
      <c r="F885" s="24" t="s">
        <v>239</v>
      </c>
      <c r="G885" s="25">
        <v>0</v>
      </c>
      <c r="H885" s="25">
        <v>20</v>
      </c>
    </row>
    <row r="886" spans="1:8">
      <c r="A886" s="23">
        <v>2021</v>
      </c>
      <c r="B886" s="23" t="s">
        <v>2367</v>
      </c>
      <c r="C886" s="23" t="s">
        <v>1886</v>
      </c>
      <c r="D886" s="13" t="s">
        <v>70</v>
      </c>
      <c r="E886" s="13" t="s">
        <v>577</v>
      </c>
      <c r="F886" s="24" t="s">
        <v>239</v>
      </c>
      <c r="G886" s="25">
        <v>0</v>
      </c>
      <c r="H886" s="25">
        <v>2</v>
      </c>
    </row>
    <row r="887" spans="1:8">
      <c r="A887" s="23">
        <v>2021</v>
      </c>
      <c r="B887" s="23" t="s">
        <v>2367</v>
      </c>
      <c r="C887" s="23" t="s">
        <v>1886</v>
      </c>
      <c r="D887" s="13" t="s">
        <v>70</v>
      </c>
      <c r="E887" s="13" t="s">
        <v>1466</v>
      </c>
      <c r="F887" s="24" t="s">
        <v>3972</v>
      </c>
      <c r="G887" s="25">
        <v>0</v>
      </c>
      <c r="H887" s="25">
        <v>4</v>
      </c>
    </row>
    <row r="888" spans="1:8">
      <c r="A888" s="23">
        <v>2021</v>
      </c>
      <c r="B888" s="23" t="s">
        <v>2367</v>
      </c>
      <c r="C888" s="23" t="s">
        <v>1886</v>
      </c>
      <c r="D888" s="13" t="s">
        <v>70</v>
      </c>
      <c r="E888" s="13" t="s">
        <v>1466</v>
      </c>
      <c r="F888" s="24" t="s">
        <v>239</v>
      </c>
      <c r="G888" s="25">
        <v>0</v>
      </c>
      <c r="H888" s="25">
        <v>7</v>
      </c>
    </row>
    <row r="889" spans="1:8">
      <c r="A889" s="23">
        <v>2021</v>
      </c>
      <c r="B889" s="23" t="s">
        <v>2367</v>
      </c>
      <c r="C889" s="23" t="s">
        <v>1886</v>
      </c>
      <c r="D889" s="13" t="s">
        <v>70</v>
      </c>
      <c r="E889" s="13" t="s">
        <v>1469</v>
      </c>
      <c r="F889" s="24" t="s">
        <v>3972</v>
      </c>
      <c r="G889" s="25">
        <v>0</v>
      </c>
      <c r="H889" s="25">
        <v>1</v>
      </c>
    </row>
    <row r="890" spans="1:8">
      <c r="A890" s="23">
        <v>2021</v>
      </c>
      <c r="B890" s="23" t="s">
        <v>2367</v>
      </c>
      <c r="C890" s="23" t="s">
        <v>1886</v>
      </c>
      <c r="D890" s="13" t="s">
        <v>70</v>
      </c>
      <c r="E890" s="13" t="s">
        <v>1469</v>
      </c>
      <c r="F890" s="24" t="s">
        <v>239</v>
      </c>
      <c r="G890" s="25">
        <v>0</v>
      </c>
      <c r="H890" s="25">
        <v>3</v>
      </c>
    </row>
    <row r="891" spans="1:8">
      <c r="A891" s="23">
        <v>2021</v>
      </c>
      <c r="B891" s="23" t="s">
        <v>2367</v>
      </c>
      <c r="C891" s="23" t="s">
        <v>1886</v>
      </c>
      <c r="D891" s="13" t="s">
        <v>70</v>
      </c>
      <c r="E891" s="13" t="s">
        <v>6687</v>
      </c>
      <c r="F891" s="24" t="s">
        <v>239</v>
      </c>
      <c r="G891" s="25">
        <v>0</v>
      </c>
      <c r="H891" s="25">
        <v>4</v>
      </c>
    </row>
    <row r="892" spans="1:8">
      <c r="A892" s="23">
        <v>2021</v>
      </c>
      <c r="B892" s="23" t="s">
        <v>2367</v>
      </c>
      <c r="C892" s="23" t="s">
        <v>1886</v>
      </c>
      <c r="D892" s="13" t="s">
        <v>70</v>
      </c>
      <c r="E892" s="13" t="s">
        <v>1478</v>
      </c>
      <c r="F892" s="24" t="s">
        <v>3972</v>
      </c>
      <c r="G892" s="25">
        <v>0</v>
      </c>
      <c r="H892" s="25">
        <v>2</v>
      </c>
    </row>
    <row r="893" spans="1:8">
      <c r="A893" s="23">
        <v>2021</v>
      </c>
      <c r="B893" s="23" t="s">
        <v>2367</v>
      </c>
      <c r="C893" s="23" t="s">
        <v>1886</v>
      </c>
      <c r="D893" s="13" t="s">
        <v>70</v>
      </c>
      <c r="E893" s="13" t="s">
        <v>1478</v>
      </c>
      <c r="F893" s="24" t="s">
        <v>239</v>
      </c>
      <c r="G893" s="25">
        <v>0</v>
      </c>
      <c r="H893" s="25">
        <v>6</v>
      </c>
    </row>
    <row r="894" spans="1:8">
      <c r="A894" s="23">
        <v>2021</v>
      </c>
      <c r="B894" s="23" t="s">
        <v>2367</v>
      </c>
      <c r="C894" s="23" t="s">
        <v>1886</v>
      </c>
      <c r="D894" s="13" t="s">
        <v>76</v>
      </c>
      <c r="E894" s="13" t="s">
        <v>1459</v>
      </c>
      <c r="F894" s="24" t="s">
        <v>3972</v>
      </c>
      <c r="G894" s="25">
        <v>0</v>
      </c>
      <c r="H894" s="25">
        <v>15</v>
      </c>
    </row>
    <row r="895" spans="1:8">
      <c r="A895" s="23">
        <v>2021</v>
      </c>
      <c r="B895" s="23" t="s">
        <v>2367</v>
      </c>
      <c r="C895" s="23" t="s">
        <v>1886</v>
      </c>
      <c r="D895" s="13" t="s">
        <v>76</v>
      </c>
      <c r="E895" s="13" t="s">
        <v>1459</v>
      </c>
      <c r="F895" s="24" t="s">
        <v>239</v>
      </c>
      <c r="G895" s="25">
        <v>0</v>
      </c>
      <c r="H895" s="25">
        <v>33</v>
      </c>
    </row>
    <row r="896" spans="1:8">
      <c r="A896" s="23">
        <v>2021</v>
      </c>
      <c r="B896" s="23" t="s">
        <v>2367</v>
      </c>
      <c r="C896" s="23" t="s">
        <v>1886</v>
      </c>
      <c r="D896" s="13" t="s">
        <v>76</v>
      </c>
      <c r="E896" s="13" t="s">
        <v>1473</v>
      </c>
      <c r="F896" s="24" t="s">
        <v>3972</v>
      </c>
      <c r="G896" s="25">
        <v>0</v>
      </c>
      <c r="H896" s="25">
        <v>15</v>
      </c>
    </row>
    <row r="897" spans="1:8">
      <c r="A897" s="23">
        <v>2021</v>
      </c>
      <c r="B897" s="23" t="s">
        <v>2367</v>
      </c>
      <c r="C897" s="23" t="s">
        <v>1886</v>
      </c>
      <c r="D897" s="13" t="s">
        <v>76</v>
      </c>
      <c r="E897" s="13" t="s">
        <v>1473</v>
      </c>
      <c r="F897" s="24" t="s">
        <v>239</v>
      </c>
      <c r="G897" s="25">
        <v>0</v>
      </c>
      <c r="H897" s="25">
        <v>37</v>
      </c>
    </row>
    <row r="898" spans="1:8">
      <c r="A898" s="23">
        <v>2021</v>
      </c>
      <c r="B898" s="23" t="s">
        <v>2367</v>
      </c>
      <c r="C898" s="23" t="s">
        <v>1886</v>
      </c>
      <c r="D898" s="13" t="s">
        <v>6685</v>
      </c>
      <c r="E898" s="13" t="s">
        <v>1453</v>
      </c>
      <c r="F898" s="24" t="s">
        <v>3972</v>
      </c>
      <c r="G898" s="25">
        <v>0</v>
      </c>
      <c r="H898" s="25">
        <v>3</v>
      </c>
    </row>
    <row r="899" spans="1:8">
      <c r="A899" s="23">
        <v>2021</v>
      </c>
      <c r="B899" s="23" t="s">
        <v>2367</v>
      </c>
      <c r="C899" s="23" t="s">
        <v>1886</v>
      </c>
      <c r="D899" s="13" t="s">
        <v>6685</v>
      </c>
      <c r="E899" s="13" t="s">
        <v>1453</v>
      </c>
      <c r="F899" s="24" t="s">
        <v>239</v>
      </c>
      <c r="G899" s="25">
        <v>0</v>
      </c>
      <c r="H899" s="25">
        <v>19</v>
      </c>
    </row>
    <row r="900" spans="1:8">
      <c r="A900" s="23">
        <v>2021</v>
      </c>
      <c r="B900" s="23" t="s">
        <v>2367</v>
      </c>
      <c r="C900" s="23" t="s">
        <v>1886</v>
      </c>
      <c r="D900" s="13" t="s">
        <v>6685</v>
      </c>
      <c r="E900" s="13" t="s">
        <v>1460</v>
      </c>
      <c r="F900" s="24" t="s">
        <v>3972</v>
      </c>
      <c r="G900" s="25">
        <v>0</v>
      </c>
      <c r="H900" s="25">
        <v>5</v>
      </c>
    </row>
    <row r="901" spans="1:8">
      <c r="A901" s="23">
        <v>2021</v>
      </c>
      <c r="B901" s="23" t="s">
        <v>2367</v>
      </c>
      <c r="C901" s="23" t="s">
        <v>1886</v>
      </c>
      <c r="D901" s="13" t="s">
        <v>6685</v>
      </c>
      <c r="E901" s="13" t="s">
        <v>1460</v>
      </c>
      <c r="F901" s="24" t="s">
        <v>239</v>
      </c>
      <c r="G901" s="25">
        <v>0</v>
      </c>
      <c r="H901" s="25">
        <v>15</v>
      </c>
    </row>
    <row r="902" spans="1:8">
      <c r="A902" s="23">
        <v>2021</v>
      </c>
      <c r="B902" s="23" t="s">
        <v>2367</v>
      </c>
      <c r="C902" s="23" t="s">
        <v>1886</v>
      </c>
      <c r="D902" s="13" t="s">
        <v>6685</v>
      </c>
      <c r="E902" s="13" t="s">
        <v>1464</v>
      </c>
      <c r="F902" s="24" t="s">
        <v>3972</v>
      </c>
      <c r="G902" s="25">
        <v>0</v>
      </c>
      <c r="H902" s="25">
        <v>8</v>
      </c>
    </row>
    <row r="903" spans="1:8">
      <c r="A903" s="23">
        <v>2021</v>
      </c>
      <c r="B903" s="23" t="s">
        <v>2367</v>
      </c>
      <c r="C903" s="23" t="s">
        <v>1886</v>
      </c>
      <c r="D903" s="13" t="s">
        <v>6685</v>
      </c>
      <c r="E903" s="13" t="s">
        <v>1464</v>
      </c>
      <c r="F903" s="24" t="s">
        <v>239</v>
      </c>
      <c r="G903" s="25">
        <v>0</v>
      </c>
      <c r="H903" s="25">
        <v>19</v>
      </c>
    </row>
    <row r="904" spans="1:8">
      <c r="A904" s="23">
        <v>2021</v>
      </c>
      <c r="B904" s="23" t="s">
        <v>2367</v>
      </c>
      <c r="C904" s="23" t="s">
        <v>1886</v>
      </c>
      <c r="D904" s="13" t="s">
        <v>6685</v>
      </c>
      <c r="E904" s="13" t="s">
        <v>3873</v>
      </c>
      <c r="F904" s="24" t="s">
        <v>3972</v>
      </c>
      <c r="G904" s="25">
        <v>0</v>
      </c>
      <c r="H904" s="25">
        <v>3</v>
      </c>
    </row>
    <row r="905" spans="1:8">
      <c r="A905" s="23">
        <v>2021</v>
      </c>
      <c r="B905" s="23" t="s">
        <v>2367</v>
      </c>
      <c r="C905" s="23" t="s">
        <v>1886</v>
      </c>
      <c r="D905" s="13" t="s">
        <v>6686</v>
      </c>
      <c r="E905" s="13" t="s">
        <v>1458</v>
      </c>
      <c r="F905" s="24" t="s">
        <v>3972</v>
      </c>
      <c r="G905" s="25">
        <v>0</v>
      </c>
      <c r="H905" s="25">
        <v>8</v>
      </c>
    </row>
    <row r="906" spans="1:8">
      <c r="A906" s="23">
        <v>2021</v>
      </c>
      <c r="B906" s="23" t="s">
        <v>2367</v>
      </c>
      <c r="C906" s="23" t="s">
        <v>1886</v>
      </c>
      <c r="D906" s="13" t="s">
        <v>6686</v>
      </c>
      <c r="E906" s="13" t="s">
        <v>1458</v>
      </c>
      <c r="F906" s="24" t="s">
        <v>239</v>
      </c>
      <c r="G906" s="25">
        <v>0</v>
      </c>
      <c r="H906" s="25">
        <v>23</v>
      </c>
    </row>
    <row r="907" spans="1:8">
      <c r="A907" s="23">
        <v>2021</v>
      </c>
      <c r="B907" s="23" t="s">
        <v>2367</v>
      </c>
      <c r="C907" s="23" t="s">
        <v>1886</v>
      </c>
      <c r="D907" s="13" t="s">
        <v>6686</v>
      </c>
      <c r="E907" s="13" t="s">
        <v>1477</v>
      </c>
      <c r="F907" s="24" t="s">
        <v>3972</v>
      </c>
      <c r="G907" s="25">
        <v>0</v>
      </c>
      <c r="H907" s="25">
        <v>14</v>
      </c>
    </row>
    <row r="908" spans="1:8">
      <c r="A908" s="23">
        <v>2021</v>
      </c>
      <c r="B908" s="23" t="s">
        <v>2367</v>
      </c>
      <c r="C908" s="23" t="s">
        <v>1886</v>
      </c>
      <c r="D908" s="13" t="s">
        <v>6686</v>
      </c>
      <c r="E908" s="13" t="s">
        <v>1477</v>
      </c>
      <c r="F908" s="24" t="s">
        <v>239</v>
      </c>
      <c r="G908" s="25">
        <v>0</v>
      </c>
      <c r="H908" s="25">
        <v>23</v>
      </c>
    </row>
    <row r="909" spans="1:8">
      <c r="A909" s="23">
        <v>2021</v>
      </c>
      <c r="B909" s="23" t="s">
        <v>2367</v>
      </c>
      <c r="C909" s="23" t="s">
        <v>1886</v>
      </c>
      <c r="D909" s="13" t="s">
        <v>86</v>
      </c>
      <c r="E909" s="13" t="s">
        <v>6689</v>
      </c>
      <c r="F909" s="24" t="s">
        <v>3972</v>
      </c>
      <c r="G909" s="25">
        <v>0</v>
      </c>
      <c r="H909" s="25">
        <v>1</v>
      </c>
    </row>
    <row r="910" spans="1:8">
      <c r="A910" s="23">
        <v>2021</v>
      </c>
      <c r="B910" s="23" t="s">
        <v>2367</v>
      </c>
      <c r="C910" s="23" t="s">
        <v>1886</v>
      </c>
      <c r="D910" s="13" t="s">
        <v>86</v>
      </c>
      <c r="E910" s="13" t="s">
        <v>3886</v>
      </c>
      <c r="F910" s="24" t="s">
        <v>3972</v>
      </c>
      <c r="G910" s="25">
        <v>0</v>
      </c>
      <c r="H910" s="25">
        <v>1</v>
      </c>
    </row>
    <row r="911" spans="1:8">
      <c r="A911" s="23">
        <v>2021</v>
      </c>
      <c r="B911" s="23" t="s">
        <v>2367</v>
      </c>
      <c r="C911" s="23" t="s">
        <v>1886</v>
      </c>
      <c r="D911" s="13" t="s">
        <v>86</v>
      </c>
      <c r="E911" s="13" t="s">
        <v>6688</v>
      </c>
      <c r="F911" s="24" t="s">
        <v>239</v>
      </c>
      <c r="G911" s="25">
        <v>0</v>
      </c>
      <c r="H911" s="25">
        <v>10</v>
      </c>
    </row>
    <row r="912" spans="1:8">
      <c r="A912" s="23">
        <v>2021</v>
      </c>
      <c r="B912" s="23" t="s">
        <v>2367</v>
      </c>
      <c r="C912" s="23" t="s">
        <v>1886</v>
      </c>
      <c r="D912" s="13" t="s">
        <v>89</v>
      </c>
      <c r="E912" s="13" t="s">
        <v>1465</v>
      </c>
      <c r="F912" s="24" t="s">
        <v>239</v>
      </c>
      <c r="G912" s="25">
        <v>0</v>
      </c>
      <c r="H912" s="25">
        <v>13</v>
      </c>
    </row>
    <row r="913" spans="1:8">
      <c r="A913" s="23">
        <v>2021</v>
      </c>
      <c r="B913" s="23" t="s">
        <v>2367</v>
      </c>
      <c r="C913" s="23" t="s">
        <v>1886</v>
      </c>
      <c r="D913" s="13" t="s">
        <v>94</v>
      </c>
      <c r="E913" s="13" t="s">
        <v>1463</v>
      </c>
      <c r="F913" s="24" t="s">
        <v>3972</v>
      </c>
      <c r="G913" s="25">
        <v>0</v>
      </c>
      <c r="H913" s="25">
        <v>2</v>
      </c>
    </row>
    <row r="914" spans="1:8">
      <c r="A914" s="23">
        <v>2021</v>
      </c>
      <c r="B914" s="23" t="s">
        <v>2367</v>
      </c>
      <c r="C914" s="23" t="s">
        <v>1886</v>
      </c>
      <c r="D914" s="13" t="s">
        <v>94</v>
      </c>
      <c r="E914" s="13" t="s">
        <v>1463</v>
      </c>
      <c r="F914" s="24" t="s">
        <v>239</v>
      </c>
      <c r="G914" s="25">
        <v>0</v>
      </c>
      <c r="H914" s="25">
        <v>4</v>
      </c>
    </row>
    <row r="915" spans="1:8">
      <c r="A915" s="23">
        <v>2021</v>
      </c>
      <c r="B915" s="23" t="s">
        <v>2367</v>
      </c>
      <c r="C915" s="23" t="s">
        <v>1886</v>
      </c>
      <c r="D915" s="13" t="s">
        <v>104</v>
      </c>
      <c r="E915" s="13" t="s">
        <v>3874</v>
      </c>
      <c r="F915" s="24" t="s">
        <v>3972</v>
      </c>
      <c r="G915" s="25">
        <v>0</v>
      </c>
      <c r="H915" s="25">
        <v>3</v>
      </c>
    </row>
    <row r="916" spans="1:8">
      <c r="A916" s="23">
        <v>2021</v>
      </c>
      <c r="B916" s="23" t="s">
        <v>2367</v>
      </c>
      <c r="C916" s="23" t="s">
        <v>1886</v>
      </c>
      <c r="D916" s="13" t="s">
        <v>104</v>
      </c>
      <c r="E916" s="13" t="s">
        <v>1486</v>
      </c>
      <c r="F916" s="24" t="s">
        <v>3972</v>
      </c>
      <c r="G916" s="25">
        <v>0</v>
      </c>
      <c r="H916" s="25">
        <v>18</v>
      </c>
    </row>
    <row r="917" spans="1:8">
      <c r="A917" s="23">
        <v>2021</v>
      </c>
      <c r="B917" s="23" t="s">
        <v>2367</v>
      </c>
      <c r="C917" s="23" t="s">
        <v>1886</v>
      </c>
      <c r="D917" s="13" t="s">
        <v>104</v>
      </c>
      <c r="E917" s="13" t="s">
        <v>1486</v>
      </c>
      <c r="F917" s="24" t="s">
        <v>239</v>
      </c>
      <c r="G917" s="25">
        <v>0</v>
      </c>
      <c r="H917" s="25">
        <v>81</v>
      </c>
    </row>
    <row r="918" spans="1:8">
      <c r="A918" s="23">
        <v>2021</v>
      </c>
      <c r="B918" s="23" t="s">
        <v>2367</v>
      </c>
      <c r="C918" s="23" t="s">
        <v>1886</v>
      </c>
      <c r="D918" s="13" t="s">
        <v>104</v>
      </c>
      <c r="E918" s="13" t="s">
        <v>1470</v>
      </c>
      <c r="F918" s="24" t="s">
        <v>3972</v>
      </c>
      <c r="G918" s="25">
        <v>0</v>
      </c>
      <c r="H918" s="25">
        <v>15</v>
      </c>
    </row>
    <row r="919" spans="1:8">
      <c r="A919" s="23">
        <v>2021</v>
      </c>
      <c r="B919" s="23" t="s">
        <v>2367</v>
      </c>
      <c r="C919" s="23" t="s">
        <v>1886</v>
      </c>
      <c r="D919" s="13" t="s">
        <v>104</v>
      </c>
      <c r="E919" s="13" t="s">
        <v>1470</v>
      </c>
      <c r="F919" s="24" t="s">
        <v>239</v>
      </c>
      <c r="G919" s="25">
        <v>0</v>
      </c>
      <c r="H919" s="25">
        <v>65</v>
      </c>
    </row>
    <row r="920" spans="1:8">
      <c r="A920" s="23">
        <v>2021</v>
      </c>
      <c r="B920" s="23" t="s">
        <v>2367</v>
      </c>
      <c r="C920" s="23" t="s">
        <v>1886</v>
      </c>
      <c r="D920" s="13" t="s">
        <v>104</v>
      </c>
      <c r="E920" s="13" t="s">
        <v>1471</v>
      </c>
      <c r="F920" s="24" t="s">
        <v>3972</v>
      </c>
      <c r="G920" s="25">
        <v>0</v>
      </c>
      <c r="H920" s="25">
        <v>6</v>
      </c>
    </row>
    <row r="921" spans="1:8">
      <c r="A921" s="23">
        <v>2021</v>
      </c>
      <c r="B921" s="23" t="s">
        <v>2367</v>
      </c>
      <c r="C921" s="23" t="s">
        <v>1886</v>
      </c>
      <c r="D921" s="13" t="s">
        <v>104</v>
      </c>
      <c r="E921" s="13" t="s">
        <v>1471</v>
      </c>
      <c r="F921" s="24" t="s">
        <v>239</v>
      </c>
      <c r="G921" s="25">
        <v>0</v>
      </c>
      <c r="H921" s="25">
        <v>85</v>
      </c>
    </row>
    <row r="922" spans="1:8">
      <c r="A922" s="23">
        <v>2021</v>
      </c>
      <c r="B922" s="23" t="s">
        <v>2367</v>
      </c>
      <c r="C922" s="23" t="s">
        <v>1886</v>
      </c>
      <c r="D922" s="13" t="s">
        <v>104</v>
      </c>
      <c r="E922" s="13" t="s">
        <v>1472</v>
      </c>
      <c r="F922" s="24" t="s">
        <v>3972</v>
      </c>
      <c r="G922" s="25">
        <v>0</v>
      </c>
      <c r="H922" s="25">
        <v>17</v>
      </c>
    </row>
    <row r="923" spans="1:8">
      <c r="A923" s="23">
        <v>2021</v>
      </c>
      <c r="B923" s="23" t="s">
        <v>2367</v>
      </c>
      <c r="C923" s="23" t="s">
        <v>1886</v>
      </c>
      <c r="D923" s="13" t="s">
        <v>104</v>
      </c>
      <c r="E923" s="13" t="s">
        <v>1472</v>
      </c>
      <c r="F923" s="24" t="s">
        <v>239</v>
      </c>
      <c r="G923" s="25">
        <v>0</v>
      </c>
      <c r="H923" s="25">
        <v>87</v>
      </c>
    </row>
    <row r="924" spans="1:8">
      <c r="A924" s="23">
        <v>2021</v>
      </c>
      <c r="B924" s="23" t="s">
        <v>2367</v>
      </c>
      <c r="C924" s="23" t="s">
        <v>1886</v>
      </c>
      <c r="D924" s="13" t="s">
        <v>104</v>
      </c>
      <c r="E924" s="13" t="s">
        <v>3872</v>
      </c>
      <c r="F924" s="24" t="s">
        <v>3972</v>
      </c>
      <c r="G924" s="25">
        <v>0</v>
      </c>
      <c r="H924" s="25">
        <v>2</v>
      </c>
    </row>
    <row r="925" spans="1:8">
      <c r="A925" s="23">
        <v>2021</v>
      </c>
      <c r="B925" s="23" t="s">
        <v>2367</v>
      </c>
      <c r="C925" s="23" t="s">
        <v>1886</v>
      </c>
      <c r="D925" s="13" t="s">
        <v>104</v>
      </c>
      <c r="E925" s="13" t="s">
        <v>5246</v>
      </c>
      <c r="F925" s="24" t="s">
        <v>3972</v>
      </c>
      <c r="G925" s="25">
        <v>0</v>
      </c>
      <c r="H925" s="25">
        <v>9</v>
      </c>
    </row>
    <row r="926" spans="1:8">
      <c r="A926" s="23">
        <v>2021</v>
      </c>
      <c r="B926" s="23" t="s">
        <v>2367</v>
      </c>
      <c r="C926" s="23" t="s">
        <v>1886</v>
      </c>
      <c r="D926" s="13" t="s">
        <v>120</v>
      </c>
      <c r="E926" s="13" t="s">
        <v>1482</v>
      </c>
      <c r="F926" s="24" t="s">
        <v>3972</v>
      </c>
      <c r="G926" s="25">
        <v>0</v>
      </c>
      <c r="H926" s="25">
        <v>26</v>
      </c>
    </row>
    <row r="927" spans="1:8">
      <c r="A927" s="23">
        <v>2021</v>
      </c>
      <c r="B927" s="23" t="s">
        <v>2367</v>
      </c>
      <c r="C927" s="23" t="s">
        <v>1886</v>
      </c>
      <c r="D927" s="13" t="s">
        <v>120</v>
      </c>
      <c r="E927" s="13" t="s">
        <v>1482</v>
      </c>
      <c r="F927" s="24" t="s">
        <v>239</v>
      </c>
      <c r="G927" s="25">
        <v>0</v>
      </c>
      <c r="H927" s="25">
        <v>72</v>
      </c>
    </row>
    <row r="928" spans="1:8">
      <c r="A928" s="23">
        <v>2021</v>
      </c>
      <c r="B928" s="23" t="s">
        <v>2367</v>
      </c>
      <c r="C928" s="23" t="s">
        <v>1886</v>
      </c>
      <c r="D928" s="13" t="s">
        <v>156</v>
      </c>
      <c r="E928" s="13" t="s">
        <v>1483</v>
      </c>
      <c r="F928" s="24" t="s">
        <v>3972</v>
      </c>
      <c r="G928" s="25">
        <v>0</v>
      </c>
      <c r="H928" s="25">
        <v>3</v>
      </c>
    </row>
    <row r="929" spans="1:8">
      <c r="A929" s="23">
        <v>2021</v>
      </c>
      <c r="B929" s="23" t="s">
        <v>2367</v>
      </c>
      <c r="C929" s="23" t="s">
        <v>1886</v>
      </c>
      <c r="D929" s="13" t="s">
        <v>156</v>
      </c>
      <c r="E929" s="13" t="s">
        <v>1483</v>
      </c>
      <c r="F929" s="24" t="s">
        <v>239</v>
      </c>
      <c r="G929" s="25">
        <v>0</v>
      </c>
      <c r="H929" s="25">
        <v>13</v>
      </c>
    </row>
    <row r="930" spans="1:8">
      <c r="A930" s="23">
        <v>2021</v>
      </c>
      <c r="B930" s="23" t="s">
        <v>2367</v>
      </c>
      <c r="C930" s="23" t="s">
        <v>1886</v>
      </c>
      <c r="D930" s="13" t="s">
        <v>164</v>
      </c>
      <c r="E930" s="13" t="s">
        <v>584</v>
      </c>
      <c r="F930" s="24" t="s">
        <v>3972</v>
      </c>
      <c r="G930" s="25">
        <v>0</v>
      </c>
      <c r="H930" s="25">
        <v>4</v>
      </c>
    </row>
    <row r="931" spans="1:8">
      <c r="A931" s="23">
        <v>2021</v>
      </c>
      <c r="B931" s="23" t="s">
        <v>2367</v>
      </c>
      <c r="C931" s="23" t="s">
        <v>1886</v>
      </c>
      <c r="D931" s="13" t="s">
        <v>164</v>
      </c>
      <c r="E931" s="13" t="s">
        <v>584</v>
      </c>
      <c r="F931" s="24" t="s">
        <v>239</v>
      </c>
      <c r="G931" s="25">
        <v>0</v>
      </c>
      <c r="H931" s="25">
        <v>38</v>
      </c>
    </row>
    <row r="932" spans="1:8">
      <c r="A932" s="23">
        <v>2021</v>
      </c>
      <c r="B932" s="23" t="s">
        <v>2366</v>
      </c>
      <c r="C932" s="23" t="s">
        <v>514</v>
      </c>
      <c r="D932" s="13" t="s">
        <v>184</v>
      </c>
      <c r="E932" s="13" t="s">
        <v>1465</v>
      </c>
      <c r="F932" s="24" t="s">
        <v>3972</v>
      </c>
      <c r="G932" s="25">
        <v>5</v>
      </c>
      <c r="H932" s="25">
        <v>4</v>
      </c>
    </row>
    <row r="933" spans="1:8">
      <c r="A933" s="23">
        <v>2021</v>
      </c>
      <c r="B933" s="23" t="s">
        <v>2366</v>
      </c>
      <c r="C933" s="23" t="s">
        <v>514</v>
      </c>
      <c r="D933" s="13" t="s">
        <v>184</v>
      </c>
      <c r="E933" s="13" t="s">
        <v>1465</v>
      </c>
      <c r="F933" s="24" t="s">
        <v>239</v>
      </c>
      <c r="G933" s="25">
        <v>0</v>
      </c>
      <c r="H933" s="25">
        <v>22</v>
      </c>
    </row>
    <row r="934" spans="1:8">
      <c r="A934" s="23">
        <v>2021</v>
      </c>
      <c r="B934" s="23" t="s">
        <v>2366</v>
      </c>
      <c r="C934" s="23" t="s">
        <v>514</v>
      </c>
      <c r="D934" s="13" t="s">
        <v>184</v>
      </c>
      <c r="E934" s="13" t="s">
        <v>1482</v>
      </c>
      <c r="F934" s="24" t="s">
        <v>3972</v>
      </c>
      <c r="G934" s="25">
        <v>2</v>
      </c>
      <c r="H934" s="25">
        <v>13</v>
      </c>
    </row>
    <row r="935" spans="1:8">
      <c r="A935" s="23">
        <v>2021</v>
      </c>
      <c r="B935" s="23" t="s">
        <v>2366</v>
      </c>
      <c r="C935" s="23" t="s">
        <v>514</v>
      </c>
      <c r="D935" s="13" t="s">
        <v>184</v>
      </c>
      <c r="E935" s="13" t="s">
        <v>1482</v>
      </c>
      <c r="F935" s="24" t="s">
        <v>239</v>
      </c>
      <c r="G935" s="25">
        <v>0</v>
      </c>
      <c r="H935" s="25">
        <v>30</v>
      </c>
    </row>
    <row r="936" spans="1:8">
      <c r="A936" s="23">
        <v>2021</v>
      </c>
      <c r="B936" s="23" t="s">
        <v>2366</v>
      </c>
      <c r="C936" s="23" t="s">
        <v>514</v>
      </c>
      <c r="D936" s="13" t="s">
        <v>184</v>
      </c>
      <c r="E936" s="13" t="s">
        <v>1476</v>
      </c>
      <c r="F936" s="24" t="s">
        <v>3972</v>
      </c>
      <c r="G936" s="25">
        <v>0</v>
      </c>
      <c r="H936" s="25">
        <v>9</v>
      </c>
    </row>
    <row r="937" spans="1:8">
      <c r="A937" s="23">
        <v>2021</v>
      </c>
      <c r="B937" s="23" t="s">
        <v>2366</v>
      </c>
      <c r="C937" s="23" t="s">
        <v>514</v>
      </c>
      <c r="D937" s="13" t="s">
        <v>184</v>
      </c>
      <c r="E937" s="13" t="s">
        <v>1476</v>
      </c>
      <c r="F937" s="24" t="s">
        <v>239</v>
      </c>
      <c r="G937" s="25">
        <v>0</v>
      </c>
      <c r="H937" s="25">
        <v>24</v>
      </c>
    </row>
    <row r="938" spans="1:8">
      <c r="A938" s="23">
        <v>2021</v>
      </c>
      <c r="B938" s="23" t="s">
        <v>2366</v>
      </c>
      <c r="C938" s="23" t="s">
        <v>514</v>
      </c>
      <c r="D938" s="13" t="s">
        <v>23</v>
      </c>
      <c r="E938" s="13" t="s">
        <v>1453</v>
      </c>
      <c r="F938" s="24" t="s">
        <v>239</v>
      </c>
      <c r="G938" s="25">
        <v>0</v>
      </c>
      <c r="H938" s="25">
        <v>11</v>
      </c>
    </row>
    <row r="939" spans="1:8">
      <c r="A939" s="23">
        <v>2021</v>
      </c>
      <c r="B939" s="23" t="s">
        <v>2366</v>
      </c>
      <c r="C939" s="23" t="s">
        <v>514</v>
      </c>
      <c r="D939" s="13" t="s">
        <v>23</v>
      </c>
      <c r="E939" s="13" t="s">
        <v>1460</v>
      </c>
      <c r="F939" s="24" t="s">
        <v>239</v>
      </c>
      <c r="G939" s="25">
        <v>0</v>
      </c>
      <c r="H939" s="25">
        <v>11</v>
      </c>
    </row>
    <row r="940" spans="1:8">
      <c r="A940" s="23">
        <v>2021</v>
      </c>
      <c r="B940" s="23" t="s">
        <v>2366</v>
      </c>
      <c r="C940" s="23" t="s">
        <v>514</v>
      </c>
      <c r="D940" s="13" t="s">
        <v>23</v>
      </c>
      <c r="E940" s="13" t="s">
        <v>1464</v>
      </c>
      <c r="F940" s="24" t="s">
        <v>3972</v>
      </c>
      <c r="G940" s="25">
        <v>2</v>
      </c>
      <c r="H940" s="25"/>
    </row>
    <row r="941" spans="1:8">
      <c r="A941" s="23">
        <v>2021</v>
      </c>
      <c r="B941" s="23" t="s">
        <v>2366</v>
      </c>
      <c r="C941" s="23" t="s">
        <v>514</v>
      </c>
      <c r="D941" s="13" t="s">
        <v>23</v>
      </c>
      <c r="E941" s="13" t="s">
        <v>1464</v>
      </c>
      <c r="F941" s="24" t="s">
        <v>239</v>
      </c>
      <c r="G941" s="25">
        <v>0</v>
      </c>
      <c r="H941" s="25">
        <v>6</v>
      </c>
    </row>
    <row r="942" spans="1:8">
      <c r="A942" s="23">
        <v>2021</v>
      </c>
      <c r="B942" s="23" t="s">
        <v>2366</v>
      </c>
      <c r="C942" s="23" t="s">
        <v>514</v>
      </c>
      <c r="D942" s="13" t="s">
        <v>23</v>
      </c>
      <c r="E942" s="13" t="s">
        <v>3873</v>
      </c>
      <c r="F942" s="24" t="s">
        <v>3972</v>
      </c>
      <c r="G942" s="25">
        <v>0</v>
      </c>
      <c r="H942" s="25">
        <v>1</v>
      </c>
    </row>
    <row r="943" spans="1:8">
      <c r="A943" s="23">
        <v>2021</v>
      </c>
      <c r="B943" s="23" t="s">
        <v>2366</v>
      </c>
      <c r="C943" s="23" t="s">
        <v>514</v>
      </c>
      <c r="D943" s="13" t="s">
        <v>23</v>
      </c>
      <c r="E943" s="13" t="s">
        <v>3899</v>
      </c>
      <c r="F943" s="24" t="s">
        <v>3972</v>
      </c>
      <c r="G943" s="25">
        <v>0</v>
      </c>
      <c r="H943" s="25">
        <v>1</v>
      </c>
    </row>
    <row r="944" spans="1:8">
      <c r="A944" s="23">
        <v>2021</v>
      </c>
      <c r="B944" s="23" t="s">
        <v>2366</v>
      </c>
      <c r="C944" s="23" t="s">
        <v>514</v>
      </c>
      <c r="D944" s="13" t="s">
        <v>23</v>
      </c>
      <c r="E944" s="13" t="s">
        <v>1490</v>
      </c>
      <c r="F944" s="24" t="s">
        <v>3972</v>
      </c>
      <c r="G944" s="25">
        <v>6</v>
      </c>
      <c r="H944" s="25">
        <v>14</v>
      </c>
    </row>
    <row r="945" spans="1:8">
      <c r="A945" s="23">
        <v>2021</v>
      </c>
      <c r="B945" s="23" t="s">
        <v>2366</v>
      </c>
      <c r="C945" s="23" t="s">
        <v>514</v>
      </c>
      <c r="D945" s="13" t="s">
        <v>23</v>
      </c>
      <c r="E945" s="13" t="s">
        <v>1490</v>
      </c>
      <c r="F945" s="24" t="s">
        <v>239</v>
      </c>
      <c r="G945" s="25">
        <v>0</v>
      </c>
      <c r="H945" s="25">
        <v>17</v>
      </c>
    </row>
    <row r="946" spans="1:8">
      <c r="A946" s="23">
        <v>2021</v>
      </c>
      <c r="B946" s="23" t="s">
        <v>2366</v>
      </c>
      <c r="C946" s="23" t="s">
        <v>514</v>
      </c>
      <c r="D946" s="13" t="s">
        <v>6804</v>
      </c>
      <c r="E946" s="13" t="s">
        <v>559</v>
      </c>
      <c r="F946" s="24" t="s">
        <v>3972</v>
      </c>
      <c r="G946" s="25">
        <v>6</v>
      </c>
      <c r="H946" s="25">
        <v>10</v>
      </c>
    </row>
    <row r="947" spans="1:8">
      <c r="A947" s="23">
        <v>2021</v>
      </c>
      <c r="B947" s="23" t="s">
        <v>2366</v>
      </c>
      <c r="C947" s="23" t="s">
        <v>514</v>
      </c>
      <c r="D947" s="13" t="s">
        <v>6804</v>
      </c>
      <c r="E947" s="13" t="s">
        <v>559</v>
      </c>
      <c r="F947" s="24" t="s">
        <v>239</v>
      </c>
      <c r="G947" s="25">
        <v>0</v>
      </c>
      <c r="H947" s="25">
        <v>21</v>
      </c>
    </row>
    <row r="948" spans="1:8">
      <c r="A948" s="23">
        <v>2021</v>
      </c>
      <c r="B948" s="23" t="s">
        <v>2366</v>
      </c>
      <c r="C948" s="23" t="s">
        <v>514</v>
      </c>
      <c r="D948" s="13" t="s">
        <v>6804</v>
      </c>
      <c r="E948" s="13" t="s">
        <v>1455</v>
      </c>
      <c r="F948" s="24" t="s">
        <v>3972</v>
      </c>
      <c r="G948" s="25">
        <v>0</v>
      </c>
      <c r="H948" s="25">
        <v>1</v>
      </c>
    </row>
    <row r="949" spans="1:8">
      <c r="A949" s="23">
        <v>2021</v>
      </c>
      <c r="B949" s="23" t="s">
        <v>2366</v>
      </c>
      <c r="C949" s="23" t="s">
        <v>514</v>
      </c>
      <c r="D949" s="13" t="s">
        <v>6804</v>
      </c>
      <c r="E949" s="13" t="s">
        <v>1455</v>
      </c>
      <c r="F949" s="24" t="s">
        <v>239</v>
      </c>
      <c r="G949" s="25">
        <v>0</v>
      </c>
      <c r="H949" s="25">
        <v>6</v>
      </c>
    </row>
    <row r="950" spans="1:8">
      <c r="A950" s="23">
        <v>2021</v>
      </c>
      <c r="B950" s="23" t="s">
        <v>2366</v>
      </c>
      <c r="C950" s="23" t="s">
        <v>514</v>
      </c>
      <c r="D950" s="13" t="s">
        <v>6804</v>
      </c>
      <c r="E950" s="13" t="s">
        <v>1488</v>
      </c>
      <c r="F950" s="24" t="s">
        <v>3972</v>
      </c>
      <c r="G950" s="25">
        <v>1</v>
      </c>
      <c r="H950" s="25">
        <v>1</v>
      </c>
    </row>
    <row r="951" spans="1:8">
      <c r="A951" s="23">
        <v>2021</v>
      </c>
      <c r="B951" s="23" t="s">
        <v>2366</v>
      </c>
      <c r="C951" s="23" t="s">
        <v>514</v>
      </c>
      <c r="D951" s="13" t="s">
        <v>6804</v>
      </c>
      <c r="E951" s="13" t="s">
        <v>1488</v>
      </c>
      <c r="F951" s="24" t="s">
        <v>239</v>
      </c>
      <c r="G951" s="25">
        <v>0</v>
      </c>
      <c r="H951" s="25">
        <v>5</v>
      </c>
    </row>
    <row r="952" spans="1:8">
      <c r="A952" s="23">
        <v>2021</v>
      </c>
      <c r="B952" s="23" t="s">
        <v>2366</v>
      </c>
      <c r="C952" s="23" t="s">
        <v>514</v>
      </c>
      <c r="D952" s="13" t="s">
        <v>6804</v>
      </c>
      <c r="E952" s="13" t="s">
        <v>3926</v>
      </c>
      <c r="F952" s="24" t="s">
        <v>3972</v>
      </c>
      <c r="G952" s="25">
        <v>2</v>
      </c>
      <c r="H952" s="25">
        <v>1</v>
      </c>
    </row>
    <row r="953" spans="1:8">
      <c r="A953" s="23">
        <v>2021</v>
      </c>
      <c r="B953" s="23" t="s">
        <v>2366</v>
      </c>
      <c r="C953" s="23" t="s">
        <v>514</v>
      </c>
      <c r="D953" s="13" t="s">
        <v>185</v>
      </c>
      <c r="E953" s="13" t="s">
        <v>1458</v>
      </c>
      <c r="F953" s="24" t="s">
        <v>3972</v>
      </c>
      <c r="G953" s="25">
        <v>1</v>
      </c>
      <c r="H953" s="25">
        <v>1</v>
      </c>
    </row>
    <row r="954" spans="1:8">
      <c r="A954" s="23">
        <v>2021</v>
      </c>
      <c r="B954" s="23" t="s">
        <v>2366</v>
      </c>
      <c r="C954" s="23" t="s">
        <v>514</v>
      </c>
      <c r="D954" s="13" t="s">
        <v>185</v>
      </c>
      <c r="E954" s="13" t="s">
        <v>1458</v>
      </c>
      <c r="F954" s="24" t="s">
        <v>239</v>
      </c>
      <c r="G954" s="25">
        <v>0</v>
      </c>
      <c r="H954" s="25">
        <v>7</v>
      </c>
    </row>
    <row r="955" spans="1:8">
      <c r="A955" s="23">
        <v>2021</v>
      </c>
      <c r="B955" s="23" t="s">
        <v>2366</v>
      </c>
      <c r="C955" s="23" t="s">
        <v>514</v>
      </c>
      <c r="D955" s="13" t="s">
        <v>185</v>
      </c>
      <c r="E955" s="13" t="s">
        <v>1485</v>
      </c>
      <c r="F955" s="24" t="s">
        <v>3972</v>
      </c>
      <c r="G955" s="25">
        <v>1</v>
      </c>
      <c r="H955" s="25">
        <v>1</v>
      </c>
    </row>
    <row r="956" spans="1:8">
      <c r="A956" s="23">
        <v>2021</v>
      </c>
      <c r="B956" s="23" t="s">
        <v>2366</v>
      </c>
      <c r="C956" s="23" t="s">
        <v>514</v>
      </c>
      <c r="D956" s="13" t="s">
        <v>185</v>
      </c>
      <c r="E956" s="13" t="s">
        <v>1485</v>
      </c>
      <c r="F956" s="24" t="s">
        <v>239</v>
      </c>
      <c r="G956" s="25">
        <v>0</v>
      </c>
      <c r="H956" s="25">
        <v>14</v>
      </c>
    </row>
    <row r="957" spans="1:8">
      <c r="A957" s="23">
        <v>2021</v>
      </c>
      <c r="B957" s="23" t="s">
        <v>2366</v>
      </c>
      <c r="C957" s="23" t="s">
        <v>514</v>
      </c>
      <c r="D957" s="13" t="s">
        <v>185</v>
      </c>
      <c r="E957" s="13" t="s">
        <v>1461</v>
      </c>
      <c r="F957" s="24" t="s">
        <v>3972</v>
      </c>
      <c r="G957" s="25">
        <v>7</v>
      </c>
      <c r="H957" s="25">
        <v>8</v>
      </c>
    </row>
    <row r="958" spans="1:8">
      <c r="A958" s="23">
        <v>2021</v>
      </c>
      <c r="B958" s="23" t="s">
        <v>2366</v>
      </c>
      <c r="C958" s="23" t="s">
        <v>514</v>
      </c>
      <c r="D958" s="13" t="s">
        <v>185</v>
      </c>
      <c r="E958" s="13" t="s">
        <v>1461</v>
      </c>
      <c r="F958" s="24" t="s">
        <v>239</v>
      </c>
      <c r="G958" s="25">
        <v>0</v>
      </c>
      <c r="H958" s="25">
        <v>75</v>
      </c>
    </row>
    <row r="959" spans="1:8">
      <c r="A959" s="23">
        <v>2021</v>
      </c>
      <c r="B959" s="23" t="s">
        <v>2366</v>
      </c>
      <c r="C959" s="23" t="s">
        <v>514</v>
      </c>
      <c r="D959" s="13" t="s">
        <v>185</v>
      </c>
      <c r="E959" s="13" t="s">
        <v>1468</v>
      </c>
      <c r="F959" s="24" t="s">
        <v>3972</v>
      </c>
      <c r="G959" s="25">
        <v>0</v>
      </c>
      <c r="H959" s="25">
        <v>1</v>
      </c>
    </row>
    <row r="960" spans="1:8">
      <c r="A960" s="23">
        <v>2021</v>
      </c>
      <c r="B960" s="23" t="s">
        <v>2366</v>
      </c>
      <c r="C960" s="23" t="s">
        <v>514</v>
      </c>
      <c r="D960" s="13" t="s">
        <v>185</v>
      </c>
      <c r="E960" s="13" t="s">
        <v>1468</v>
      </c>
      <c r="F960" s="24" t="s">
        <v>239</v>
      </c>
      <c r="G960" s="25">
        <v>0</v>
      </c>
      <c r="H960" s="25">
        <v>2</v>
      </c>
    </row>
    <row r="961" spans="1:8">
      <c r="A961" s="23">
        <v>2021</v>
      </c>
      <c r="B961" s="23" t="s">
        <v>2366</v>
      </c>
      <c r="C961" s="23" t="s">
        <v>514</v>
      </c>
      <c r="D961" s="13" t="s">
        <v>185</v>
      </c>
      <c r="E961" s="13" t="s">
        <v>584</v>
      </c>
      <c r="F961" s="24" t="s">
        <v>3972</v>
      </c>
      <c r="G961" s="25">
        <v>2</v>
      </c>
      <c r="H961" s="25"/>
    </row>
    <row r="962" spans="1:8">
      <c r="A962" s="23">
        <v>2021</v>
      </c>
      <c r="B962" s="23" t="s">
        <v>2366</v>
      </c>
      <c r="C962" s="23" t="s">
        <v>514</v>
      </c>
      <c r="D962" s="13" t="s">
        <v>185</v>
      </c>
      <c r="E962" s="13" t="s">
        <v>584</v>
      </c>
      <c r="F962" s="24" t="s">
        <v>239</v>
      </c>
      <c r="G962" s="25">
        <v>0</v>
      </c>
      <c r="H962" s="25">
        <v>35</v>
      </c>
    </row>
    <row r="963" spans="1:8">
      <c r="A963" s="23">
        <v>2021</v>
      </c>
      <c r="B963" s="23" t="s">
        <v>2366</v>
      </c>
      <c r="C963" s="23" t="s">
        <v>514</v>
      </c>
      <c r="D963" s="13" t="s">
        <v>3925</v>
      </c>
      <c r="E963" s="13" t="s">
        <v>1457</v>
      </c>
      <c r="F963" s="24" t="s">
        <v>3972</v>
      </c>
      <c r="G963" s="25">
        <v>4</v>
      </c>
      <c r="H963" s="25"/>
    </row>
    <row r="964" spans="1:8">
      <c r="A964" s="23">
        <v>2021</v>
      </c>
      <c r="B964" s="23" t="s">
        <v>2366</v>
      </c>
      <c r="C964" s="23" t="s">
        <v>514</v>
      </c>
      <c r="D964" s="13" t="s">
        <v>3925</v>
      </c>
      <c r="E964" s="13" t="s">
        <v>1457</v>
      </c>
      <c r="F964" s="24" t="s">
        <v>239</v>
      </c>
      <c r="G964" s="25">
        <v>0</v>
      </c>
      <c r="H964" s="25">
        <v>23</v>
      </c>
    </row>
    <row r="965" spans="1:8">
      <c r="A965" s="23">
        <v>2021</v>
      </c>
      <c r="B965" s="23" t="s">
        <v>2366</v>
      </c>
      <c r="C965" s="23" t="s">
        <v>514</v>
      </c>
      <c r="D965" s="13" t="s">
        <v>3925</v>
      </c>
      <c r="E965" s="13" t="s">
        <v>3931</v>
      </c>
      <c r="F965" s="24" t="s">
        <v>3972</v>
      </c>
      <c r="G965" s="25">
        <v>6</v>
      </c>
      <c r="H965" s="25"/>
    </row>
    <row r="966" spans="1:8">
      <c r="A966" s="23">
        <v>2021</v>
      </c>
      <c r="B966" s="23" t="s">
        <v>2366</v>
      </c>
      <c r="C966" s="23" t="s">
        <v>514</v>
      </c>
      <c r="D966" s="13" t="s">
        <v>3925</v>
      </c>
      <c r="E966" s="13" t="s">
        <v>1486</v>
      </c>
      <c r="F966" s="24" t="s">
        <v>3972</v>
      </c>
      <c r="G966" s="25">
        <v>11</v>
      </c>
      <c r="H966" s="25">
        <v>27</v>
      </c>
    </row>
    <row r="967" spans="1:8">
      <c r="A967" s="23">
        <v>2021</v>
      </c>
      <c r="B967" s="23" t="s">
        <v>2366</v>
      </c>
      <c r="C967" s="23" t="s">
        <v>514</v>
      </c>
      <c r="D967" s="13" t="s">
        <v>3925</v>
      </c>
      <c r="E967" s="13" t="s">
        <v>1486</v>
      </c>
      <c r="F967" s="24" t="s">
        <v>239</v>
      </c>
      <c r="G967" s="25">
        <v>0</v>
      </c>
      <c r="H967" s="25">
        <v>113</v>
      </c>
    </row>
    <row r="968" spans="1:8">
      <c r="A968" s="23">
        <v>2021</v>
      </c>
      <c r="B968" s="23" t="s">
        <v>2366</v>
      </c>
      <c r="C968" s="23" t="s">
        <v>514</v>
      </c>
      <c r="D968" s="13" t="s">
        <v>3925</v>
      </c>
      <c r="E968" s="13" t="s">
        <v>1470</v>
      </c>
      <c r="F968" s="24" t="s">
        <v>3972</v>
      </c>
      <c r="G968" s="25">
        <v>4</v>
      </c>
      <c r="H968" s="25">
        <v>11</v>
      </c>
    </row>
    <row r="969" spans="1:8">
      <c r="A969" s="23">
        <v>2021</v>
      </c>
      <c r="B969" s="23" t="s">
        <v>2366</v>
      </c>
      <c r="C969" s="23" t="s">
        <v>514</v>
      </c>
      <c r="D969" s="13" t="s">
        <v>3925</v>
      </c>
      <c r="E969" s="13" t="s">
        <v>1471</v>
      </c>
      <c r="F969" s="24" t="s">
        <v>3972</v>
      </c>
      <c r="G969" s="25">
        <v>1</v>
      </c>
      <c r="H969" s="25">
        <v>12</v>
      </c>
    </row>
    <row r="970" spans="1:8">
      <c r="A970" s="23">
        <v>2021</v>
      </c>
      <c r="B970" s="23" t="s">
        <v>2366</v>
      </c>
      <c r="C970" s="23" t="s">
        <v>514</v>
      </c>
      <c r="D970" s="13" t="s">
        <v>3925</v>
      </c>
      <c r="E970" s="13" t="s">
        <v>1471</v>
      </c>
      <c r="F970" s="24" t="s">
        <v>239</v>
      </c>
      <c r="G970" s="25">
        <v>0</v>
      </c>
      <c r="H970" s="25">
        <v>43</v>
      </c>
    </row>
    <row r="971" spans="1:8">
      <c r="A971" s="23">
        <v>2021</v>
      </c>
      <c r="B971" s="23" t="s">
        <v>2366</v>
      </c>
      <c r="C971" s="23" t="s">
        <v>514</v>
      </c>
      <c r="D971" s="13" t="s">
        <v>3925</v>
      </c>
      <c r="E971" s="13" t="s">
        <v>1472</v>
      </c>
      <c r="F971" s="24" t="s">
        <v>3972</v>
      </c>
      <c r="G971" s="25">
        <v>2</v>
      </c>
      <c r="H971" s="25">
        <v>2</v>
      </c>
    </row>
    <row r="972" spans="1:8">
      <c r="A972" s="23">
        <v>2021</v>
      </c>
      <c r="B972" s="23" t="s">
        <v>2366</v>
      </c>
      <c r="C972" s="23" t="s">
        <v>514</v>
      </c>
      <c r="D972" s="13" t="s">
        <v>3925</v>
      </c>
      <c r="E972" s="13" t="s">
        <v>1472</v>
      </c>
      <c r="F972" s="24" t="s">
        <v>239</v>
      </c>
      <c r="G972" s="25">
        <v>0</v>
      </c>
      <c r="H972" s="25">
        <v>41</v>
      </c>
    </row>
    <row r="973" spans="1:8">
      <c r="A973" s="23">
        <v>2021</v>
      </c>
      <c r="B973" s="23" t="s">
        <v>2366</v>
      </c>
      <c r="C973" s="23" t="s">
        <v>514</v>
      </c>
      <c r="D973" s="13" t="s">
        <v>3925</v>
      </c>
      <c r="E973" s="13" t="s">
        <v>3872</v>
      </c>
      <c r="F973" s="24" t="s">
        <v>3972</v>
      </c>
      <c r="G973" s="25">
        <v>1</v>
      </c>
      <c r="H973" s="25">
        <v>5</v>
      </c>
    </row>
    <row r="974" spans="1:8">
      <c r="A974" s="23">
        <v>2021</v>
      </c>
      <c r="B974" s="23" t="s">
        <v>2366</v>
      </c>
      <c r="C974" s="23" t="s">
        <v>514</v>
      </c>
      <c r="D974" s="13" t="s">
        <v>3925</v>
      </c>
      <c r="E974" s="13" t="s">
        <v>6872</v>
      </c>
      <c r="F974" s="24" t="s">
        <v>239</v>
      </c>
      <c r="G974" s="25">
        <v>0</v>
      </c>
      <c r="H974" s="25">
        <v>27</v>
      </c>
    </row>
    <row r="975" spans="1:8">
      <c r="A975" s="23">
        <v>2021</v>
      </c>
      <c r="B975" s="23" t="s">
        <v>2366</v>
      </c>
      <c r="C975" s="23" t="s">
        <v>514</v>
      </c>
      <c r="D975" s="13" t="s">
        <v>3925</v>
      </c>
      <c r="E975" s="13" t="s">
        <v>1487</v>
      </c>
      <c r="F975" s="24" t="s">
        <v>3972</v>
      </c>
      <c r="G975" s="25">
        <v>1</v>
      </c>
      <c r="H975" s="25">
        <v>3</v>
      </c>
    </row>
    <row r="976" spans="1:8">
      <c r="A976" s="23">
        <v>2021</v>
      </c>
      <c r="B976" s="23" t="s">
        <v>2366</v>
      </c>
      <c r="C976" s="23" t="s">
        <v>514</v>
      </c>
      <c r="D976" s="13" t="s">
        <v>3925</v>
      </c>
      <c r="E976" s="13" t="s">
        <v>1487</v>
      </c>
      <c r="F976" s="24" t="s">
        <v>239</v>
      </c>
      <c r="G976" s="25">
        <v>0</v>
      </c>
      <c r="H976" s="25">
        <v>1</v>
      </c>
    </row>
    <row r="977" spans="1:8">
      <c r="A977" s="23">
        <v>2021</v>
      </c>
      <c r="B977" s="23" t="s">
        <v>2367</v>
      </c>
      <c r="C977" s="23" t="s">
        <v>514</v>
      </c>
      <c r="D977" s="13" t="s">
        <v>184</v>
      </c>
      <c r="E977" s="13" t="s">
        <v>1465</v>
      </c>
      <c r="F977" s="24" t="s">
        <v>3972</v>
      </c>
      <c r="G977" s="25">
        <v>5</v>
      </c>
      <c r="H977" s="25">
        <v>9</v>
      </c>
    </row>
    <row r="978" spans="1:8">
      <c r="A978" s="23">
        <v>2021</v>
      </c>
      <c r="B978" s="23" t="s">
        <v>2367</v>
      </c>
      <c r="C978" s="23" t="s">
        <v>514</v>
      </c>
      <c r="D978" s="13" t="s">
        <v>184</v>
      </c>
      <c r="E978" s="13" t="s">
        <v>1465</v>
      </c>
      <c r="F978" s="24" t="s">
        <v>239</v>
      </c>
      <c r="G978" s="25">
        <v>0</v>
      </c>
      <c r="H978" s="25">
        <v>21</v>
      </c>
    </row>
    <row r="979" spans="1:8">
      <c r="A979" s="23">
        <v>2021</v>
      </c>
      <c r="B979" s="23" t="s">
        <v>2367</v>
      </c>
      <c r="C979" s="23" t="s">
        <v>514</v>
      </c>
      <c r="D979" s="13" t="s">
        <v>184</v>
      </c>
      <c r="E979" s="13" t="s">
        <v>1482</v>
      </c>
      <c r="F979" s="24" t="s">
        <v>3972</v>
      </c>
      <c r="G979" s="25">
        <v>5</v>
      </c>
      <c r="H979" s="25">
        <v>14</v>
      </c>
    </row>
    <row r="980" spans="1:8">
      <c r="A980" s="23">
        <v>2021</v>
      </c>
      <c r="B980" s="23" t="s">
        <v>2367</v>
      </c>
      <c r="C980" s="23" t="s">
        <v>514</v>
      </c>
      <c r="D980" s="13" t="s">
        <v>184</v>
      </c>
      <c r="E980" s="13" t="s">
        <v>1482</v>
      </c>
      <c r="F980" s="24" t="s">
        <v>239</v>
      </c>
      <c r="G980" s="25">
        <v>0</v>
      </c>
      <c r="H980" s="25">
        <v>26</v>
      </c>
    </row>
    <row r="981" spans="1:8">
      <c r="A981" s="23">
        <v>2021</v>
      </c>
      <c r="B981" s="23" t="s">
        <v>2367</v>
      </c>
      <c r="C981" s="23" t="s">
        <v>514</v>
      </c>
      <c r="D981" s="13" t="s">
        <v>184</v>
      </c>
      <c r="E981" s="13" t="s">
        <v>1476</v>
      </c>
      <c r="F981" s="24" t="s">
        <v>3972</v>
      </c>
      <c r="G981" s="25">
        <v>0</v>
      </c>
      <c r="H981" s="25">
        <v>9</v>
      </c>
    </row>
    <row r="982" spans="1:8">
      <c r="A982" s="23">
        <v>2021</v>
      </c>
      <c r="B982" s="23" t="s">
        <v>2367</v>
      </c>
      <c r="C982" s="23" t="s">
        <v>514</v>
      </c>
      <c r="D982" s="13" t="s">
        <v>184</v>
      </c>
      <c r="E982" s="13" t="s">
        <v>1476</v>
      </c>
      <c r="F982" s="24" t="s">
        <v>239</v>
      </c>
      <c r="G982" s="25">
        <v>0</v>
      </c>
      <c r="H982" s="25">
        <v>20</v>
      </c>
    </row>
    <row r="983" spans="1:8">
      <c r="A983" s="23">
        <v>2021</v>
      </c>
      <c r="B983" s="23" t="s">
        <v>2367</v>
      </c>
      <c r="C983" s="23" t="s">
        <v>514</v>
      </c>
      <c r="D983" s="13" t="s">
        <v>23</v>
      </c>
      <c r="E983" s="13" t="s">
        <v>1453</v>
      </c>
      <c r="F983" s="24" t="s">
        <v>239</v>
      </c>
      <c r="G983" s="25">
        <v>0</v>
      </c>
      <c r="H983" s="25">
        <v>5</v>
      </c>
    </row>
    <row r="984" spans="1:8">
      <c r="A984" s="23">
        <v>2021</v>
      </c>
      <c r="B984" s="23" t="s">
        <v>2367</v>
      </c>
      <c r="C984" s="23" t="s">
        <v>514</v>
      </c>
      <c r="D984" s="13" t="s">
        <v>23</v>
      </c>
      <c r="E984" s="13" t="s">
        <v>1460</v>
      </c>
      <c r="F984" s="24" t="s">
        <v>239</v>
      </c>
      <c r="G984" s="25">
        <v>0</v>
      </c>
      <c r="H984" s="25">
        <v>4</v>
      </c>
    </row>
    <row r="985" spans="1:8">
      <c r="A985" s="23">
        <v>2021</v>
      </c>
      <c r="B985" s="23" t="s">
        <v>2367</v>
      </c>
      <c r="C985" s="23" t="s">
        <v>514</v>
      </c>
      <c r="D985" s="13" t="s">
        <v>23</v>
      </c>
      <c r="E985" s="13" t="s">
        <v>1464</v>
      </c>
      <c r="F985" s="24" t="s">
        <v>3972</v>
      </c>
      <c r="G985" s="25">
        <v>1</v>
      </c>
      <c r="H985" s="25">
        <v>2</v>
      </c>
    </row>
    <row r="986" spans="1:8">
      <c r="A986" s="23">
        <v>2021</v>
      </c>
      <c r="B986" s="23" t="s">
        <v>2367</v>
      </c>
      <c r="C986" s="23" t="s">
        <v>514</v>
      </c>
      <c r="D986" s="13" t="s">
        <v>23</v>
      </c>
      <c r="E986" s="13" t="s">
        <v>1464</v>
      </c>
      <c r="F986" s="24" t="s">
        <v>239</v>
      </c>
      <c r="G986" s="25">
        <v>0</v>
      </c>
      <c r="H986" s="25">
        <v>4</v>
      </c>
    </row>
    <row r="987" spans="1:8">
      <c r="A987" s="23">
        <v>2021</v>
      </c>
      <c r="B987" s="23" t="s">
        <v>2367</v>
      </c>
      <c r="C987" s="23" t="s">
        <v>514</v>
      </c>
      <c r="D987" s="13" t="s">
        <v>23</v>
      </c>
      <c r="E987" s="13" t="s">
        <v>3873</v>
      </c>
      <c r="F987" s="24" t="s">
        <v>3972</v>
      </c>
      <c r="G987" s="25">
        <v>0</v>
      </c>
      <c r="H987" s="25">
        <v>1</v>
      </c>
    </row>
    <row r="988" spans="1:8">
      <c r="A988" s="23">
        <v>2021</v>
      </c>
      <c r="B988" s="23" t="s">
        <v>2367</v>
      </c>
      <c r="C988" s="23" t="s">
        <v>514</v>
      </c>
      <c r="D988" s="13" t="s">
        <v>23</v>
      </c>
      <c r="E988" s="13" t="s">
        <v>3899</v>
      </c>
      <c r="F988" s="24" t="s">
        <v>3972</v>
      </c>
      <c r="G988" s="25">
        <v>0</v>
      </c>
      <c r="H988" s="25">
        <v>1</v>
      </c>
    </row>
    <row r="989" spans="1:8">
      <c r="A989" s="23">
        <v>2021</v>
      </c>
      <c r="B989" s="23" t="s">
        <v>2367</v>
      </c>
      <c r="C989" s="23" t="s">
        <v>514</v>
      </c>
      <c r="D989" s="13" t="s">
        <v>23</v>
      </c>
      <c r="E989" s="13" t="s">
        <v>1490</v>
      </c>
      <c r="F989" s="24" t="s">
        <v>3972</v>
      </c>
      <c r="G989" s="25">
        <v>0</v>
      </c>
      <c r="H989" s="25">
        <v>19</v>
      </c>
    </row>
    <row r="990" spans="1:8">
      <c r="A990" s="23">
        <v>2021</v>
      </c>
      <c r="B990" s="23" t="s">
        <v>2367</v>
      </c>
      <c r="C990" s="23" t="s">
        <v>514</v>
      </c>
      <c r="D990" s="13" t="s">
        <v>23</v>
      </c>
      <c r="E990" s="13" t="s">
        <v>1490</v>
      </c>
      <c r="F990" s="24" t="s">
        <v>239</v>
      </c>
      <c r="G990" s="25">
        <v>0</v>
      </c>
      <c r="H990" s="25">
        <v>16</v>
      </c>
    </row>
    <row r="991" spans="1:8">
      <c r="A991" s="23">
        <v>2021</v>
      </c>
      <c r="B991" s="23" t="s">
        <v>2367</v>
      </c>
      <c r="C991" s="23" t="s">
        <v>514</v>
      </c>
      <c r="D991" s="13" t="s">
        <v>6804</v>
      </c>
      <c r="E991" s="13" t="s">
        <v>559</v>
      </c>
      <c r="F991" s="24" t="s">
        <v>3972</v>
      </c>
      <c r="G991" s="25">
        <v>1</v>
      </c>
      <c r="H991" s="25">
        <v>14</v>
      </c>
    </row>
    <row r="992" spans="1:8">
      <c r="A992" s="23">
        <v>2021</v>
      </c>
      <c r="B992" s="23" t="s">
        <v>2367</v>
      </c>
      <c r="C992" s="23" t="s">
        <v>514</v>
      </c>
      <c r="D992" s="13" t="s">
        <v>6804</v>
      </c>
      <c r="E992" s="13" t="s">
        <v>559</v>
      </c>
      <c r="F992" s="24" t="s">
        <v>239</v>
      </c>
      <c r="G992" s="25">
        <v>0</v>
      </c>
      <c r="H992" s="25">
        <v>12</v>
      </c>
    </row>
    <row r="993" spans="1:8">
      <c r="A993" s="23">
        <v>2021</v>
      </c>
      <c r="B993" s="23" t="s">
        <v>2367</v>
      </c>
      <c r="C993" s="23" t="s">
        <v>514</v>
      </c>
      <c r="D993" s="13" t="s">
        <v>6804</v>
      </c>
      <c r="E993" s="13" t="s">
        <v>1455</v>
      </c>
      <c r="F993" s="24" t="s">
        <v>3972</v>
      </c>
      <c r="G993" s="25">
        <v>0</v>
      </c>
      <c r="H993" s="25">
        <v>1</v>
      </c>
    </row>
    <row r="994" spans="1:8">
      <c r="A994" s="23">
        <v>2021</v>
      </c>
      <c r="B994" s="23" t="s">
        <v>2367</v>
      </c>
      <c r="C994" s="23" t="s">
        <v>514</v>
      </c>
      <c r="D994" s="13" t="s">
        <v>6804</v>
      </c>
      <c r="E994" s="13" t="s">
        <v>1455</v>
      </c>
      <c r="F994" s="24" t="s">
        <v>239</v>
      </c>
      <c r="G994" s="25">
        <v>0</v>
      </c>
      <c r="H994" s="25">
        <v>1</v>
      </c>
    </row>
    <row r="995" spans="1:8">
      <c r="A995" s="23">
        <v>2021</v>
      </c>
      <c r="B995" s="23" t="s">
        <v>2367</v>
      </c>
      <c r="C995" s="23" t="s">
        <v>514</v>
      </c>
      <c r="D995" s="13" t="s">
        <v>6804</v>
      </c>
      <c r="E995" s="13" t="s">
        <v>1488</v>
      </c>
      <c r="F995" s="24" t="s">
        <v>3972</v>
      </c>
      <c r="G995" s="25">
        <v>1</v>
      </c>
      <c r="H995" s="25">
        <v>2</v>
      </c>
    </row>
    <row r="996" spans="1:8">
      <c r="A996" s="23">
        <v>2021</v>
      </c>
      <c r="B996" s="23" t="s">
        <v>2367</v>
      </c>
      <c r="C996" s="23" t="s">
        <v>514</v>
      </c>
      <c r="D996" s="13" t="s">
        <v>6804</v>
      </c>
      <c r="E996" s="13" t="s">
        <v>1488</v>
      </c>
      <c r="F996" s="24" t="s">
        <v>239</v>
      </c>
      <c r="G996" s="25">
        <v>0</v>
      </c>
      <c r="H996" s="25">
        <v>4</v>
      </c>
    </row>
    <row r="997" spans="1:8">
      <c r="A997" s="23">
        <v>2021</v>
      </c>
      <c r="B997" s="23" t="s">
        <v>2367</v>
      </c>
      <c r="C997" s="23" t="s">
        <v>514</v>
      </c>
      <c r="D997" s="13" t="s">
        <v>6804</v>
      </c>
      <c r="E997" s="13" t="s">
        <v>3926</v>
      </c>
      <c r="F997" s="24" t="s">
        <v>3972</v>
      </c>
      <c r="G997" s="25">
        <v>0</v>
      </c>
      <c r="H997" s="25">
        <v>2</v>
      </c>
    </row>
    <row r="998" spans="1:8">
      <c r="A998" s="23">
        <v>2021</v>
      </c>
      <c r="B998" s="23" t="s">
        <v>2367</v>
      </c>
      <c r="C998" s="23" t="s">
        <v>514</v>
      </c>
      <c r="D998" s="13" t="s">
        <v>185</v>
      </c>
      <c r="E998" s="13" t="s">
        <v>1458</v>
      </c>
      <c r="F998" s="24" t="s">
        <v>3972</v>
      </c>
      <c r="G998" s="25">
        <v>0</v>
      </c>
      <c r="H998" s="25">
        <v>2</v>
      </c>
    </row>
    <row r="999" spans="1:8">
      <c r="A999" s="23">
        <v>2021</v>
      </c>
      <c r="B999" s="23" t="s">
        <v>2367</v>
      </c>
      <c r="C999" s="23" t="s">
        <v>514</v>
      </c>
      <c r="D999" s="13" t="s">
        <v>185</v>
      </c>
      <c r="E999" s="13" t="s">
        <v>1458</v>
      </c>
      <c r="F999" s="24" t="s">
        <v>239</v>
      </c>
      <c r="G999" s="25">
        <v>0</v>
      </c>
      <c r="H999" s="25">
        <v>4</v>
      </c>
    </row>
    <row r="1000" spans="1:8">
      <c r="A1000" s="23">
        <v>2021</v>
      </c>
      <c r="B1000" s="23" t="s">
        <v>2367</v>
      </c>
      <c r="C1000" s="23" t="s">
        <v>514</v>
      </c>
      <c r="D1000" s="13" t="s">
        <v>185</v>
      </c>
      <c r="E1000" s="13" t="s">
        <v>1485</v>
      </c>
      <c r="F1000" s="24" t="s">
        <v>3972</v>
      </c>
      <c r="G1000" s="25">
        <v>1</v>
      </c>
      <c r="H1000" s="25">
        <v>2</v>
      </c>
    </row>
    <row r="1001" spans="1:8">
      <c r="A1001" s="23">
        <v>2021</v>
      </c>
      <c r="B1001" s="23" t="s">
        <v>2367</v>
      </c>
      <c r="C1001" s="23" t="s">
        <v>514</v>
      </c>
      <c r="D1001" s="13" t="s">
        <v>185</v>
      </c>
      <c r="E1001" s="13" t="s">
        <v>1485</v>
      </c>
      <c r="F1001" s="24" t="s">
        <v>239</v>
      </c>
      <c r="G1001" s="25">
        <v>0</v>
      </c>
      <c r="H1001" s="25">
        <v>13</v>
      </c>
    </row>
    <row r="1002" spans="1:8">
      <c r="A1002" s="23">
        <v>2021</v>
      </c>
      <c r="B1002" s="23" t="s">
        <v>2367</v>
      </c>
      <c r="C1002" s="23" t="s">
        <v>514</v>
      </c>
      <c r="D1002" s="13" t="s">
        <v>185</v>
      </c>
      <c r="E1002" s="13" t="s">
        <v>1461</v>
      </c>
      <c r="F1002" s="24" t="s">
        <v>3972</v>
      </c>
      <c r="G1002" s="25">
        <v>1</v>
      </c>
      <c r="H1002" s="25">
        <v>14</v>
      </c>
    </row>
    <row r="1003" spans="1:8">
      <c r="A1003" s="23">
        <v>2021</v>
      </c>
      <c r="B1003" s="23" t="s">
        <v>2367</v>
      </c>
      <c r="C1003" s="23" t="s">
        <v>514</v>
      </c>
      <c r="D1003" s="13" t="s">
        <v>185</v>
      </c>
      <c r="E1003" s="13" t="s">
        <v>1461</v>
      </c>
      <c r="F1003" s="24" t="s">
        <v>239</v>
      </c>
      <c r="G1003" s="25">
        <v>0</v>
      </c>
      <c r="H1003" s="25">
        <v>65</v>
      </c>
    </row>
    <row r="1004" spans="1:8">
      <c r="A1004" s="23">
        <v>2021</v>
      </c>
      <c r="B1004" s="23" t="s">
        <v>2367</v>
      </c>
      <c r="C1004" s="23" t="s">
        <v>514</v>
      </c>
      <c r="D1004" s="13" t="s">
        <v>185</v>
      </c>
      <c r="E1004" s="13" t="s">
        <v>1468</v>
      </c>
      <c r="F1004" s="24" t="s">
        <v>3972</v>
      </c>
      <c r="G1004" s="25">
        <v>0</v>
      </c>
      <c r="H1004" s="25">
        <v>1</v>
      </c>
    </row>
    <row r="1005" spans="1:8">
      <c r="A1005" s="23">
        <v>2021</v>
      </c>
      <c r="B1005" s="23" t="s">
        <v>2367</v>
      </c>
      <c r="C1005" s="23" t="s">
        <v>514</v>
      </c>
      <c r="D1005" s="13" t="s">
        <v>185</v>
      </c>
      <c r="E1005" s="13" t="s">
        <v>1468</v>
      </c>
      <c r="F1005" s="24" t="s">
        <v>239</v>
      </c>
      <c r="G1005" s="25">
        <v>0</v>
      </c>
      <c r="H1005" s="25">
        <v>1</v>
      </c>
    </row>
    <row r="1006" spans="1:8">
      <c r="A1006" s="23">
        <v>2021</v>
      </c>
      <c r="B1006" s="23" t="s">
        <v>2367</v>
      </c>
      <c r="C1006" s="23" t="s">
        <v>514</v>
      </c>
      <c r="D1006" s="13" t="s">
        <v>185</v>
      </c>
      <c r="E1006" s="13" t="s">
        <v>584</v>
      </c>
      <c r="F1006" s="24" t="s">
        <v>3972</v>
      </c>
      <c r="G1006" s="25">
        <v>0</v>
      </c>
      <c r="H1006" s="25">
        <v>2</v>
      </c>
    </row>
    <row r="1007" spans="1:8">
      <c r="A1007" s="23">
        <v>2021</v>
      </c>
      <c r="B1007" s="23" t="s">
        <v>2367</v>
      </c>
      <c r="C1007" s="23" t="s">
        <v>514</v>
      </c>
      <c r="D1007" s="13" t="s">
        <v>185</v>
      </c>
      <c r="E1007" s="13" t="s">
        <v>584</v>
      </c>
      <c r="F1007" s="24" t="s">
        <v>239</v>
      </c>
      <c r="G1007" s="25">
        <v>0</v>
      </c>
      <c r="H1007" s="25">
        <v>24</v>
      </c>
    </row>
    <row r="1008" spans="1:8">
      <c r="A1008" s="23">
        <v>2021</v>
      </c>
      <c r="B1008" s="23" t="s">
        <v>2367</v>
      </c>
      <c r="C1008" s="23" t="s">
        <v>514</v>
      </c>
      <c r="D1008" s="13" t="s">
        <v>3925</v>
      </c>
      <c r="E1008" s="13" t="s">
        <v>1457</v>
      </c>
      <c r="F1008" s="24" t="s">
        <v>3972</v>
      </c>
      <c r="G1008" s="25">
        <v>0</v>
      </c>
      <c r="H1008" s="25">
        <v>3</v>
      </c>
    </row>
    <row r="1009" spans="1:8">
      <c r="A1009" s="23">
        <v>2021</v>
      </c>
      <c r="B1009" s="23" t="s">
        <v>2367</v>
      </c>
      <c r="C1009" s="23" t="s">
        <v>514</v>
      </c>
      <c r="D1009" s="13" t="s">
        <v>3925</v>
      </c>
      <c r="E1009" s="13" t="s">
        <v>1457</v>
      </c>
      <c r="F1009" s="24" t="s">
        <v>239</v>
      </c>
      <c r="G1009" s="25">
        <v>0</v>
      </c>
      <c r="H1009" s="25">
        <v>16</v>
      </c>
    </row>
    <row r="1010" spans="1:8">
      <c r="A1010" s="23">
        <v>2021</v>
      </c>
      <c r="B1010" s="23" t="s">
        <v>2367</v>
      </c>
      <c r="C1010" s="23" t="s">
        <v>514</v>
      </c>
      <c r="D1010" s="13" t="s">
        <v>3925</v>
      </c>
      <c r="E1010" s="13" t="s">
        <v>3931</v>
      </c>
      <c r="F1010" s="24" t="s">
        <v>3972</v>
      </c>
      <c r="G1010" s="25">
        <v>3</v>
      </c>
      <c r="H1010" s="25">
        <v>6</v>
      </c>
    </row>
    <row r="1011" spans="1:8">
      <c r="A1011" s="23">
        <v>2021</v>
      </c>
      <c r="B1011" s="23" t="s">
        <v>2367</v>
      </c>
      <c r="C1011" s="23" t="s">
        <v>514</v>
      </c>
      <c r="D1011" s="13" t="s">
        <v>3925</v>
      </c>
      <c r="E1011" s="13" t="s">
        <v>1486</v>
      </c>
      <c r="F1011" s="24" t="s">
        <v>3972</v>
      </c>
      <c r="G1011" s="25">
        <v>1</v>
      </c>
      <c r="H1011" s="25">
        <v>39</v>
      </c>
    </row>
    <row r="1012" spans="1:8">
      <c r="A1012" s="23">
        <v>2021</v>
      </c>
      <c r="B1012" s="23" t="s">
        <v>2367</v>
      </c>
      <c r="C1012" s="23" t="s">
        <v>514</v>
      </c>
      <c r="D1012" s="13" t="s">
        <v>3925</v>
      </c>
      <c r="E1012" s="13" t="s">
        <v>1486</v>
      </c>
      <c r="F1012" s="24" t="s">
        <v>239</v>
      </c>
      <c r="G1012" s="25">
        <v>0</v>
      </c>
      <c r="H1012" s="25">
        <v>109</v>
      </c>
    </row>
    <row r="1013" spans="1:8">
      <c r="A1013" s="23">
        <v>2021</v>
      </c>
      <c r="B1013" s="23" t="s">
        <v>2367</v>
      </c>
      <c r="C1013" s="23" t="s">
        <v>514</v>
      </c>
      <c r="D1013" s="13" t="s">
        <v>3925</v>
      </c>
      <c r="E1013" s="13" t="s">
        <v>1470</v>
      </c>
      <c r="F1013" s="24" t="s">
        <v>3972</v>
      </c>
      <c r="G1013" s="25">
        <v>3</v>
      </c>
      <c r="H1013" s="25">
        <v>14</v>
      </c>
    </row>
    <row r="1014" spans="1:8">
      <c r="A1014" s="23">
        <v>2021</v>
      </c>
      <c r="B1014" s="23" t="s">
        <v>2367</v>
      </c>
      <c r="C1014" s="23" t="s">
        <v>514</v>
      </c>
      <c r="D1014" s="13" t="s">
        <v>3925</v>
      </c>
      <c r="E1014" s="13" t="s">
        <v>1471</v>
      </c>
      <c r="F1014" s="24" t="s">
        <v>3972</v>
      </c>
      <c r="G1014" s="25">
        <v>1</v>
      </c>
      <c r="H1014" s="25">
        <v>13</v>
      </c>
    </row>
    <row r="1015" spans="1:8">
      <c r="A1015" s="23">
        <v>2021</v>
      </c>
      <c r="B1015" s="23" t="s">
        <v>2367</v>
      </c>
      <c r="C1015" s="23" t="s">
        <v>514</v>
      </c>
      <c r="D1015" s="13" t="s">
        <v>3925</v>
      </c>
      <c r="E1015" s="13" t="s">
        <v>1471</v>
      </c>
      <c r="F1015" s="24" t="s">
        <v>239</v>
      </c>
      <c r="G1015" s="25">
        <v>0</v>
      </c>
      <c r="H1015" s="25">
        <v>37</v>
      </c>
    </row>
    <row r="1016" spans="1:8">
      <c r="A1016" s="23">
        <v>2021</v>
      </c>
      <c r="B1016" s="23" t="s">
        <v>2367</v>
      </c>
      <c r="C1016" s="23" t="s">
        <v>514</v>
      </c>
      <c r="D1016" s="13" t="s">
        <v>3925</v>
      </c>
      <c r="E1016" s="13" t="s">
        <v>1472</v>
      </c>
      <c r="F1016" s="24" t="s">
        <v>3972</v>
      </c>
      <c r="G1016" s="25">
        <v>0</v>
      </c>
      <c r="H1016" s="25">
        <v>4</v>
      </c>
    </row>
    <row r="1017" spans="1:8">
      <c r="A1017" s="23">
        <v>2021</v>
      </c>
      <c r="B1017" s="23" t="s">
        <v>2367</v>
      </c>
      <c r="C1017" s="23" t="s">
        <v>514</v>
      </c>
      <c r="D1017" s="13" t="s">
        <v>3925</v>
      </c>
      <c r="E1017" s="13" t="s">
        <v>1472</v>
      </c>
      <c r="F1017" s="24" t="s">
        <v>239</v>
      </c>
      <c r="G1017" s="25">
        <v>0</v>
      </c>
      <c r="H1017" s="25">
        <v>38</v>
      </c>
    </row>
    <row r="1018" spans="1:8">
      <c r="A1018" s="23">
        <v>2021</v>
      </c>
      <c r="B1018" s="23" t="s">
        <v>2367</v>
      </c>
      <c r="C1018" s="23" t="s">
        <v>514</v>
      </c>
      <c r="D1018" s="13" t="s">
        <v>3925</v>
      </c>
      <c r="E1018" s="13" t="s">
        <v>3872</v>
      </c>
      <c r="F1018" s="24" t="s">
        <v>3972</v>
      </c>
      <c r="G1018" s="25">
        <v>0</v>
      </c>
      <c r="H1018" s="25">
        <v>5</v>
      </c>
    </row>
    <row r="1019" spans="1:8">
      <c r="A1019" s="23">
        <v>2021</v>
      </c>
      <c r="B1019" s="23" t="s">
        <v>2367</v>
      </c>
      <c r="C1019" s="23" t="s">
        <v>514</v>
      </c>
      <c r="D1019" s="13" t="s">
        <v>3925</v>
      </c>
      <c r="E1019" s="13" t="s">
        <v>6872</v>
      </c>
      <c r="F1019" s="24" t="s">
        <v>239</v>
      </c>
      <c r="G1019" s="25">
        <v>0</v>
      </c>
      <c r="H1019" s="25">
        <v>24</v>
      </c>
    </row>
    <row r="1020" spans="1:8">
      <c r="A1020" s="23">
        <v>2021</v>
      </c>
      <c r="B1020" s="23" t="s">
        <v>2367</v>
      </c>
      <c r="C1020" s="23" t="s">
        <v>514</v>
      </c>
      <c r="D1020" s="13" t="s">
        <v>3925</v>
      </c>
      <c r="E1020" s="13" t="s">
        <v>1487</v>
      </c>
      <c r="F1020" s="24" t="s">
        <v>3972</v>
      </c>
      <c r="G1020" s="25">
        <v>0</v>
      </c>
      <c r="H1020" s="25">
        <v>4</v>
      </c>
    </row>
    <row r="1021" spans="1:8">
      <c r="A1021" s="23">
        <v>2021</v>
      </c>
      <c r="B1021" s="23" t="s">
        <v>2367</v>
      </c>
      <c r="C1021" s="23" t="s">
        <v>514</v>
      </c>
      <c r="D1021" s="13" t="s">
        <v>3925</v>
      </c>
      <c r="E1021" s="13" t="s">
        <v>1487</v>
      </c>
      <c r="F1021" s="24" t="s">
        <v>239</v>
      </c>
      <c r="G1021" s="25">
        <v>0</v>
      </c>
      <c r="H1021" s="25">
        <v>1</v>
      </c>
    </row>
  </sheetData>
  <sheetProtection autoFilter="0" pivotTables="0"/>
  <autoFilter ref="A1:H1021" xr:uid="{00000000-0001-0000-1500-000000000000}">
    <sortState xmlns:xlrd2="http://schemas.microsoft.com/office/spreadsheetml/2017/richdata2" ref="A2:H1021">
      <sortCondition ref="A2:A1021"/>
      <sortCondition descending="1" ref="C2:C1021"/>
      <sortCondition ref="B2:B1021"/>
      <sortCondition ref="D2:D1021"/>
      <sortCondition ref="E2:E1021"/>
      <sortCondition ref="F2:F1021"/>
    </sortState>
  </autoFilter>
  <sortState xmlns:xlrd2="http://schemas.microsoft.com/office/spreadsheetml/2017/richdata2" ref="A2:H472">
    <sortCondition ref="A2:A472"/>
    <sortCondition ref="B2:B472"/>
    <sortCondition descending="1" ref="C2:C472"/>
    <sortCondition ref="D2:D472"/>
    <sortCondition ref="E2:E472"/>
  </sortState>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9">
    <tabColor theme="0"/>
  </sheetPr>
  <dimension ref="A1:G1124"/>
  <sheetViews>
    <sheetView zoomScale="85" zoomScaleNormal="85" workbookViewId="0">
      <pane ySplit="1" topLeftCell="A1093" activePane="bottomLeft" state="frozen"/>
      <selection pane="bottomLeft" activeCell="A1105" sqref="A1105"/>
    </sheetView>
  </sheetViews>
  <sheetFormatPr baseColWidth="10" defaultColWidth="11" defaultRowHeight="16.5"/>
  <cols>
    <col min="1" max="1" width="9.375" style="5" bestFit="1" customWidth="1"/>
    <col min="2" max="2" width="12.5" style="5" bestFit="1" customWidth="1"/>
    <col min="3" max="3" width="23.625" style="5" bestFit="1" customWidth="1"/>
    <col min="4" max="4" width="40.625" style="5" bestFit="1" customWidth="1"/>
    <col min="5" max="5" width="85.375" style="5" bestFit="1" customWidth="1"/>
    <col min="6" max="6" width="33.125" style="5" bestFit="1" customWidth="1"/>
    <col min="7" max="7" width="54.75" style="5" bestFit="1" customWidth="1"/>
  </cols>
  <sheetData>
    <row r="1" spans="1:7">
      <c r="A1" s="43" t="s">
        <v>229</v>
      </c>
      <c r="B1" s="43" t="s">
        <v>200</v>
      </c>
      <c r="C1" s="43" t="s">
        <v>338</v>
      </c>
      <c r="D1" s="44" t="s">
        <v>2411</v>
      </c>
      <c r="E1" s="44" t="s">
        <v>2357</v>
      </c>
      <c r="F1" s="43" t="s">
        <v>1036</v>
      </c>
      <c r="G1" s="43" t="s">
        <v>5729</v>
      </c>
    </row>
    <row r="2" spans="1:7">
      <c r="A2" s="23">
        <v>1980</v>
      </c>
      <c r="B2" s="23" t="s">
        <v>1886</v>
      </c>
      <c r="C2" s="13" t="s">
        <v>300</v>
      </c>
      <c r="D2" s="13" t="s">
        <v>300</v>
      </c>
      <c r="E2" s="13" t="s">
        <v>453</v>
      </c>
      <c r="F2" s="24" t="s">
        <v>357</v>
      </c>
      <c r="G2" s="25"/>
    </row>
    <row r="3" spans="1:7">
      <c r="A3" s="23">
        <v>1980</v>
      </c>
      <c r="B3" s="23" t="s">
        <v>1886</v>
      </c>
      <c r="C3" s="13" t="s">
        <v>301</v>
      </c>
      <c r="D3" s="13" t="s">
        <v>301</v>
      </c>
      <c r="E3" s="13" t="s">
        <v>7059</v>
      </c>
      <c r="F3" s="24" t="s">
        <v>357</v>
      </c>
      <c r="G3" s="25"/>
    </row>
    <row r="4" spans="1:7">
      <c r="A4" s="23">
        <v>1980</v>
      </c>
      <c r="B4" s="23" t="s">
        <v>1886</v>
      </c>
      <c r="C4" s="13" t="s">
        <v>301</v>
      </c>
      <c r="D4" s="13" t="s">
        <v>3249</v>
      </c>
      <c r="E4" s="13" t="s">
        <v>3220</v>
      </c>
      <c r="F4" s="24" t="s">
        <v>357</v>
      </c>
      <c r="G4" s="25"/>
    </row>
    <row r="5" spans="1:7">
      <c r="A5" s="23">
        <v>1980</v>
      </c>
      <c r="B5" s="23" t="s">
        <v>1886</v>
      </c>
      <c r="C5" s="13" t="s">
        <v>457</v>
      </c>
      <c r="D5" s="13" t="s">
        <v>457</v>
      </c>
      <c r="E5" s="13" t="s">
        <v>7064</v>
      </c>
      <c r="F5" s="24" t="s">
        <v>357</v>
      </c>
      <c r="G5" s="25"/>
    </row>
    <row r="6" spans="1:7">
      <c r="A6" s="23">
        <v>1980</v>
      </c>
      <c r="B6" s="23" t="s">
        <v>1886</v>
      </c>
      <c r="C6" s="13" t="s">
        <v>304</v>
      </c>
      <c r="D6" s="13" t="s">
        <v>304</v>
      </c>
      <c r="E6" s="13" t="s">
        <v>7069</v>
      </c>
      <c r="F6" s="24" t="s">
        <v>357</v>
      </c>
      <c r="G6" s="25"/>
    </row>
    <row r="7" spans="1:7">
      <c r="A7" s="23">
        <v>1980</v>
      </c>
      <c r="B7" s="23" t="s">
        <v>1886</v>
      </c>
      <c r="C7" s="13" t="s">
        <v>306</v>
      </c>
      <c r="D7" s="13" t="s">
        <v>2419</v>
      </c>
      <c r="E7" s="13" t="s">
        <v>367</v>
      </c>
      <c r="F7" s="24" t="s">
        <v>357</v>
      </c>
      <c r="G7" s="25"/>
    </row>
    <row r="8" spans="1:7">
      <c r="A8" s="23">
        <v>1980</v>
      </c>
      <c r="B8" s="23" t="s">
        <v>1886</v>
      </c>
      <c r="C8" s="13" t="s">
        <v>306</v>
      </c>
      <c r="D8" s="13" t="s">
        <v>2489</v>
      </c>
      <c r="E8" s="13" t="s">
        <v>2567</v>
      </c>
      <c r="F8" s="24" t="s">
        <v>357</v>
      </c>
      <c r="G8" s="25"/>
    </row>
    <row r="9" spans="1:7">
      <c r="A9" s="23">
        <v>1980</v>
      </c>
      <c r="B9" s="23" t="s">
        <v>1886</v>
      </c>
      <c r="C9" s="13" t="s">
        <v>306</v>
      </c>
      <c r="D9" s="13" t="s">
        <v>306</v>
      </c>
      <c r="E9" s="13" t="s">
        <v>7051</v>
      </c>
      <c r="F9" s="24" t="s">
        <v>357</v>
      </c>
      <c r="G9" s="25"/>
    </row>
    <row r="10" spans="1:7">
      <c r="A10" s="23">
        <v>1980</v>
      </c>
      <c r="B10" s="23" t="s">
        <v>1886</v>
      </c>
      <c r="C10" s="13" t="s">
        <v>313</v>
      </c>
      <c r="D10" s="13" t="s">
        <v>313</v>
      </c>
      <c r="E10" s="13" t="s">
        <v>425</v>
      </c>
      <c r="F10" s="24" t="s">
        <v>357</v>
      </c>
      <c r="G10" s="25"/>
    </row>
    <row r="11" spans="1:7">
      <c r="A11" s="23">
        <v>1980</v>
      </c>
      <c r="B11" s="23" t="s">
        <v>1886</v>
      </c>
      <c r="C11" s="13" t="s">
        <v>313</v>
      </c>
      <c r="D11" s="13" t="s">
        <v>2420</v>
      </c>
      <c r="E11" s="13" t="s">
        <v>4001</v>
      </c>
      <c r="F11" s="24" t="s">
        <v>357</v>
      </c>
      <c r="G11" s="25"/>
    </row>
    <row r="12" spans="1:7">
      <c r="A12" s="23">
        <v>1980</v>
      </c>
      <c r="B12" s="23" t="s">
        <v>1886</v>
      </c>
      <c r="C12" s="13" t="s">
        <v>313</v>
      </c>
      <c r="D12" s="13" t="s">
        <v>2420</v>
      </c>
      <c r="E12" s="13" t="s">
        <v>7072</v>
      </c>
      <c r="F12" s="24" t="s">
        <v>357</v>
      </c>
      <c r="G12" s="25"/>
    </row>
    <row r="13" spans="1:7">
      <c r="A13" s="23">
        <v>1980</v>
      </c>
      <c r="B13" s="23" t="s">
        <v>1886</v>
      </c>
      <c r="C13" s="13" t="s">
        <v>319</v>
      </c>
      <c r="D13" s="13" t="s">
        <v>2540</v>
      </c>
      <c r="E13" s="13" t="s">
        <v>3528</v>
      </c>
      <c r="F13" s="24" t="s">
        <v>357</v>
      </c>
      <c r="G13" s="25"/>
    </row>
    <row r="14" spans="1:7">
      <c r="A14" s="23">
        <v>1980</v>
      </c>
      <c r="B14" s="23" t="s">
        <v>1886</v>
      </c>
      <c r="C14" s="13" t="s">
        <v>322</v>
      </c>
      <c r="D14" s="13" t="s">
        <v>2466</v>
      </c>
      <c r="E14" s="13" t="s">
        <v>4962</v>
      </c>
      <c r="F14" s="24" t="s">
        <v>357</v>
      </c>
      <c r="G14" s="25"/>
    </row>
    <row r="15" spans="1:7">
      <c r="A15" s="23">
        <v>1980</v>
      </c>
      <c r="B15" s="23" t="s">
        <v>1886</v>
      </c>
      <c r="C15" s="13" t="s">
        <v>3237</v>
      </c>
      <c r="D15" s="13" t="s">
        <v>4023</v>
      </c>
      <c r="E15" s="13" t="s">
        <v>7038</v>
      </c>
      <c r="F15" s="24" t="s">
        <v>357</v>
      </c>
      <c r="G15" s="25"/>
    </row>
    <row r="16" spans="1:7">
      <c r="A16" s="23">
        <v>1980</v>
      </c>
      <c r="B16" s="23" t="s">
        <v>1886</v>
      </c>
      <c r="C16" s="13" t="s">
        <v>324</v>
      </c>
      <c r="D16" s="13" t="s">
        <v>324</v>
      </c>
      <c r="E16" s="13" t="s">
        <v>6990</v>
      </c>
      <c r="F16" s="24" t="s">
        <v>357</v>
      </c>
      <c r="G16" s="25"/>
    </row>
    <row r="17" spans="1:7">
      <c r="A17" s="23">
        <v>1980</v>
      </c>
      <c r="B17" s="23" t="s">
        <v>1886</v>
      </c>
      <c r="C17" s="13" t="s">
        <v>324</v>
      </c>
      <c r="D17" s="13" t="s">
        <v>324</v>
      </c>
      <c r="E17" s="13" t="s">
        <v>2167</v>
      </c>
      <c r="F17" s="24" t="s">
        <v>357</v>
      </c>
      <c r="G17" s="25"/>
    </row>
    <row r="18" spans="1:7">
      <c r="A18" s="23">
        <v>1980</v>
      </c>
      <c r="B18" s="23" t="s">
        <v>1886</v>
      </c>
      <c r="C18" s="13" t="s">
        <v>329</v>
      </c>
      <c r="D18" s="13" t="s">
        <v>2459</v>
      </c>
      <c r="E18" s="13" t="s">
        <v>7012</v>
      </c>
      <c r="F18" s="24" t="s">
        <v>357</v>
      </c>
      <c r="G18" s="25"/>
    </row>
    <row r="19" spans="1:7">
      <c r="A19" s="23">
        <v>1980</v>
      </c>
      <c r="B19" s="23" t="s">
        <v>1886</v>
      </c>
      <c r="C19" s="13" t="s">
        <v>334</v>
      </c>
      <c r="D19" s="13" t="s">
        <v>7203</v>
      </c>
      <c r="E19" s="13" t="s">
        <v>6940</v>
      </c>
      <c r="F19" s="24" t="s">
        <v>357</v>
      </c>
      <c r="G19" s="25"/>
    </row>
    <row r="20" spans="1:7">
      <c r="A20" s="23">
        <v>1980</v>
      </c>
      <c r="B20" s="23" t="s">
        <v>1886</v>
      </c>
      <c r="C20" s="13" t="s">
        <v>334</v>
      </c>
      <c r="D20" s="13" t="s">
        <v>2516</v>
      </c>
      <c r="E20" s="13" t="s">
        <v>6946</v>
      </c>
      <c r="F20" s="24" t="s">
        <v>357</v>
      </c>
      <c r="G20" s="25"/>
    </row>
    <row r="21" spans="1:7">
      <c r="A21" s="23">
        <v>1988</v>
      </c>
      <c r="B21" s="23" t="s">
        <v>1886</v>
      </c>
      <c r="C21" s="13" t="s">
        <v>305</v>
      </c>
      <c r="D21" s="13" t="s">
        <v>305</v>
      </c>
      <c r="E21" s="13" t="s">
        <v>5717</v>
      </c>
      <c r="F21" s="24" t="s">
        <v>357</v>
      </c>
      <c r="G21" s="25"/>
    </row>
    <row r="22" spans="1:7">
      <c r="A22" s="23">
        <v>1992</v>
      </c>
      <c r="B22" s="23" t="s">
        <v>1886</v>
      </c>
      <c r="C22" s="13" t="s">
        <v>312</v>
      </c>
      <c r="D22" s="13" t="s">
        <v>312</v>
      </c>
      <c r="E22" s="13" t="s">
        <v>6983</v>
      </c>
      <c r="F22" s="24" t="s">
        <v>2327</v>
      </c>
      <c r="G22" s="25"/>
    </row>
    <row r="23" spans="1:7">
      <c r="A23" s="23">
        <v>1992</v>
      </c>
      <c r="B23" s="23" t="s">
        <v>1886</v>
      </c>
      <c r="C23" s="13" t="s">
        <v>461</v>
      </c>
      <c r="D23" s="13" t="s">
        <v>7112</v>
      </c>
      <c r="E23" s="13" t="s">
        <v>6939</v>
      </c>
      <c r="F23" s="24" t="s">
        <v>357</v>
      </c>
      <c r="G23" s="25"/>
    </row>
    <row r="24" spans="1:7">
      <c r="A24" s="23">
        <v>1992</v>
      </c>
      <c r="B24" s="23" t="s">
        <v>1886</v>
      </c>
      <c r="C24" s="13" t="s">
        <v>313</v>
      </c>
      <c r="D24" s="13" t="s">
        <v>2518</v>
      </c>
      <c r="E24" s="13" t="s">
        <v>419</v>
      </c>
      <c r="F24" s="24" t="s">
        <v>2327</v>
      </c>
      <c r="G24" s="25"/>
    </row>
    <row r="25" spans="1:7">
      <c r="A25" s="23">
        <v>1994</v>
      </c>
      <c r="B25" s="23" t="s">
        <v>1886</v>
      </c>
      <c r="C25" s="13" t="s">
        <v>314</v>
      </c>
      <c r="D25" s="13" t="s">
        <v>7170</v>
      </c>
      <c r="E25" s="13" t="s">
        <v>7094</v>
      </c>
      <c r="F25" s="24" t="s">
        <v>357</v>
      </c>
      <c r="G25" s="25"/>
    </row>
    <row r="26" spans="1:7">
      <c r="A26" s="23">
        <v>1995</v>
      </c>
      <c r="B26" s="23" t="s">
        <v>1886</v>
      </c>
      <c r="C26" s="13" t="s">
        <v>322</v>
      </c>
      <c r="D26" s="13" t="s">
        <v>2466</v>
      </c>
      <c r="E26" s="13" t="s">
        <v>7054</v>
      </c>
      <c r="F26" s="24" t="s">
        <v>357</v>
      </c>
      <c r="G26" s="25"/>
    </row>
    <row r="27" spans="1:7">
      <c r="A27" s="23">
        <v>1996</v>
      </c>
      <c r="B27" s="23" t="s">
        <v>1886</v>
      </c>
      <c r="C27" s="13" t="s">
        <v>313</v>
      </c>
      <c r="D27" s="13" t="s">
        <v>2548</v>
      </c>
      <c r="E27" s="13" t="s">
        <v>421</v>
      </c>
      <c r="F27" s="24" t="s">
        <v>2327</v>
      </c>
      <c r="G27" s="25"/>
    </row>
    <row r="28" spans="1:7">
      <c r="A28" s="23">
        <v>1997</v>
      </c>
      <c r="B28" s="23" t="s">
        <v>1886</v>
      </c>
      <c r="C28" s="13" t="s">
        <v>305</v>
      </c>
      <c r="D28" s="13" t="s">
        <v>3253</v>
      </c>
      <c r="E28" s="13" t="s">
        <v>3222</v>
      </c>
      <c r="F28" s="24" t="s">
        <v>357</v>
      </c>
      <c r="G28" s="25"/>
    </row>
    <row r="29" spans="1:7">
      <c r="A29" s="23">
        <v>1997</v>
      </c>
      <c r="B29" s="23" t="s">
        <v>1886</v>
      </c>
      <c r="C29" s="13" t="s">
        <v>305</v>
      </c>
      <c r="D29" s="13" t="s">
        <v>305</v>
      </c>
      <c r="E29" s="13" t="s">
        <v>7077</v>
      </c>
      <c r="F29" s="24" t="s">
        <v>357</v>
      </c>
      <c r="G29" s="25"/>
    </row>
    <row r="30" spans="1:7">
      <c r="A30" s="23">
        <v>1997</v>
      </c>
      <c r="B30" s="23" t="s">
        <v>1886</v>
      </c>
      <c r="C30" s="13" t="s">
        <v>305</v>
      </c>
      <c r="D30" s="13" t="s">
        <v>305</v>
      </c>
      <c r="E30" s="13" t="s">
        <v>6974</v>
      </c>
      <c r="F30" s="24" t="s">
        <v>357</v>
      </c>
      <c r="G30" s="25"/>
    </row>
    <row r="31" spans="1:7">
      <c r="A31" s="23">
        <v>1997</v>
      </c>
      <c r="B31" s="23" t="s">
        <v>1886</v>
      </c>
      <c r="C31" s="13" t="s">
        <v>314</v>
      </c>
      <c r="D31" s="13" t="s">
        <v>314</v>
      </c>
      <c r="E31" s="13" t="s">
        <v>6924</v>
      </c>
      <c r="F31" s="24" t="s">
        <v>357</v>
      </c>
      <c r="G31" s="25"/>
    </row>
    <row r="32" spans="1:7">
      <c r="A32" s="23">
        <v>1999</v>
      </c>
      <c r="B32" s="23" t="s">
        <v>1886</v>
      </c>
      <c r="C32" s="13" t="s">
        <v>306</v>
      </c>
      <c r="D32" s="13" t="s">
        <v>306</v>
      </c>
      <c r="E32" s="13" t="s">
        <v>368</v>
      </c>
      <c r="F32" s="24" t="s">
        <v>357</v>
      </c>
      <c r="G32" s="25"/>
    </row>
    <row r="33" spans="1:7">
      <c r="A33" s="23">
        <v>1999</v>
      </c>
      <c r="B33" s="23" t="s">
        <v>1886</v>
      </c>
      <c r="C33" s="13" t="s">
        <v>322</v>
      </c>
      <c r="D33" s="13" t="s">
        <v>2647</v>
      </c>
      <c r="E33" s="13" t="s">
        <v>391</v>
      </c>
      <c r="F33" s="24" t="s">
        <v>357</v>
      </c>
      <c r="G33" s="25"/>
    </row>
    <row r="34" spans="1:7">
      <c r="A34" s="23">
        <v>1999</v>
      </c>
      <c r="B34" s="23" t="s">
        <v>1886</v>
      </c>
      <c r="C34" s="13" t="s">
        <v>322</v>
      </c>
      <c r="D34" s="13" t="s">
        <v>2466</v>
      </c>
      <c r="E34" s="13" t="s">
        <v>7054</v>
      </c>
      <c r="F34" s="24" t="s">
        <v>2319</v>
      </c>
      <c r="G34" s="25"/>
    </row>
    <row r="35" spans="1:7">
      <c r="A35" s="23">
        <v>1999</v>
      </c>
      <c r="B35" s="23" t="s">
        <v>1886</v>
      </c>
      <c r="C35" s="13" t="s">
        <v>322</v>
      </c>
      <c r="D35" s="13" t="s">
        <v>2467</v>
      </c>
      <c r="E35" s="13" t="s">
        <v>4038</v>
      </c>
      <c r="F35" s="24" t="s">
        <v>357</v>
      </c>
      <c r="G35" s="25"/>
    </row>
    <row r="36" spans="1:7">
      <c r="A36" s="23">
        <v>1999</v>
      </c>
      <c r="B36" s="23" t="s">
        <v>1886</v>
      </c>
      <c r="C36" s="13" t="s">
        <v>323</v>
      </c>
      <c r="D36" s="13" t="s">
        <v>2483</v>
      </c>
      <c r="E36" s="13" t="s">
        <v>5756</v>
      </c>
      <c r="F36" s="24" t="s">
        <v>2319</v>
      </c>
      <c r="G36" s="25"/>
    </row>
    <row r="37" spans="1:7">
      <c r="A37" s="23">
        <v>1999</v>
      </c>
      <c r="B37" s="23" t="s">
        <v>1886</v>
      </c>
      <c r="C37" s="13" t="s">
        <v>3237</v>
      </c>
      <c r="D37" s="13" t="s">
        <v>3237</v>
      </c>
      <c r="E37" s="13" t="s">
        <v>7110</v>
      </c>
      <c r="F37" s="24" t="s">
        <v>357</v>
      </c>
      <c r="G37" s="25"/>
    </row>
    <row r="38" spans="1:7">
      <c r="A38" s="23">
        <v>1999</v>
      </c>
      <c r="B38" s="23" t="s">
        <v>1886</v>
      </c>
      <c r="C38" s="13" t="s">
        <v>324</v>
      </c>
      <c r="D38" s="13" t="s">
        <v>324</v>
      </c>
      <c r="E38" s="13" t="s">
        <v>523</v>
      </c>
      <c r="F38" s="24" t="s">
        <v>357</v>
      </c>
      <c r="G38" s="25"/>
    </row>
    <row r="39" spans="1:7">
      <c r="A39" s="23">
        <v>1999</v>
      </c>
      <c r="B39" s="23" t="s">
        <v>1886</v>
      </c>
      <c r="C39" s="13" t="s">
        <v>324</v>
      </c>
      <c r="D39" s="13" t="s">
        <v>324</v>
      </c>
      <c r="E39" s="13" t="s">
        <v>6990</v>
      </c>
      <c r="F39" s="24" t="s">
        <v>357</v>
      </c>
      <c r="G39" s="25"/>
    </row>
    <row r="40" spans="1:7">
      <c r="A40" s="23">
        <v>1999</v>
      </c>
      <c r="B40" s="23" t="s">
        <v>1886</v>
      </c>
      <c r="C40" s="13" t="s">
        <v>333</v>
      </c>
      <c r="D40" s="13" t="s">
        <v>333</v>
      </c>
      <c r="E40" s="13" t="s">
        <v>7037</v>
      </c>
      <c r="F40" s="24" t="s">
        <v>357</v>
      </c>
      <c r="G40" s="25"/>
    </row>
    <row r="41" spans="1:7">
      <c r="A41" s="23">
        <v>1999</v>
      </c>
      <c r="B41" s="23" t="s">
        <v>1886</v>
      </c>
      <c r="C41" s="13" t="s">
        <v>334</v>
      </c>
      <c r="D41" s="13" t="s">
        <v>334</v>
      </c>
      <c r="E41" s="13" t="s">
        <v>6918</v>
      </c>
      <c r="F41" s="24" t="s">
        <v>357</v>
      </c>
      <c r="G41" s="25"/>
    </row>
    <row r="42" spans="1:7">
      <c r="A42" s="23">
        <v>1999</v>
      </c>
      <c r="B42" s="23" t="s">
        <v>1886</v>
      </c>
      <c r="C42" s="13" t="s">
        <v>334</v>
      </c>
      <c r="D42" s="13" t="s">
        <v>2516</v>
      </c>
      <c r="E42" s="13" t="s">
        <v>6935</v>
      </c>
      <c r="F42" s="24" t="s">
        <v>357</v>
      </c>
      <c r="G42" s="25"/>
    </row>
    <row r="43" spans="1:7">
      <c r="A43" s="23">
        <v>1999</v>
      </c>
      <c r="B43" s="23" t="s">
        <v>1886</v>
      </c>
      <c r="C43" s="13" t="s">
        <v>334</v>
      </c>
      <c r="D43" s="13" t="s">
        <v>7202</v>
      </c>
      <c r="E43" s="13" t="s">
        <v>6987</v>
      </c>
      <c r="F43" s="24" t="s">
        <v>357</v>
      </c>
      <c r="G43" s="25"/>
    </row>
    <row r="44" spans="1:7">
      <c r="A44" s="23">
        <v>2002</v>
      </c>
      <c r="B44" s="23" t="s">
        <v>1886</v>
      </c>
      <c r="C44" s="13" t="s">
        <v>304</v>
      </c>
      <c r="D44" s="13" t="s">
        <v>304</v>
      </c>
      <c r="E44" s="13" t="s">
        <v>7119</v>
      </c>
      <c r="F44" s="24" t="s">
        <v>357</v>
      </c>
      <c r="G44" s="25"/>
    </row>
    <row r="45" spans="1:7">
      <c r="A45" s="23">
        <v>2003</v>
      </c>
      <c r="B45" s="23" t="s">
        <v>1886</v>
      </c>
      <c r="C45" s="13" t="s">
        <v>312</v>
      </c>
      <c r="D45" s="13" t="s">
        <v>312</v>
      </c>
      <c r="E45" s="13" t="s">
        <v>6984</v>
      </c>
      <c r="F45" s="24" t="s">
        <v>357</v>
      </c>
      <c r="G45" s="25"/>
    </row>
    <row r="46" spans="1:7">
      <c r="A46" s="23">
        <v>2004</v>
      </c>
      <c r="B46" s="23" t="s">
        <v>1886</v>
      </c>
      <c r="C46" s="13" t="s">
        <v>322</v>
      </c>
      <c r="D46" s="13" t="s">
        <v>2654</v>
      </c>
      <c r="E46" s="13" t="s">
        <v>473</v>
      </c>
      <c r="F46" s="24" t="s">
        <v>357</v>
      </c>
      <c r="G46" s="25"/>
    </row>
    <row r="47" spans="1:7">
      <c r="A47" s="23">
        <v>2004</v>
      </c>
      <c r="B47" s="23" t="s">
        <v>1886</v>
      </c>
      <c r="C47" s="13" t="s">
        <v>322</v>
      </c>
      <c r="D47" s="13" t="s">
        <v>2466</v>
      </c>
      <c r="E47" s="13" t="s">
        <v>7054</v>
      </c>
      <c r="F47" s="24" t="s">
        <v>357</v>
      </c>
      <c r="G47" s="25"/>
    </row>
    <row r="48" spans="1:7">
      <c r="A48" s="23">
        <v>2004</v>
      </c>
      <c r="B48" s="23" t="s">
        <v>1886</v>
      </c>
      <c r="C48" s="13" t="s">
        <v>322</v>
      </c>
      <c r="D48" s="13" t="s">
        <v>2466</v>
      </c>
      <c r="E48" s="13" t="s">
        <v>7054</v>
      </c>
      <c r="F48" s="24" t="s">
        <v>357</v>
      </c>
      <c r="G48" s="25"/>
    </row>
    <row r="49" spans="1:7">
      <c r="A49" s="23">
        <v>2006</v>
      </c>
      <c r="B49" s="23" t="s">
        <v>1886</v>
      </c>
      <c r="C49" s="13" t="s">
        <v>306</v>
      </c>
      <c r="D49" s="13" t="s">
        <v>306</v>
      </c>
      <c r="E49" s="13" t="s">
        <v>7103</v>
      </c>
      <c r="F49" s="24" t="s">
        <v>357</v>
      </c>
      <c r="G49" s="25"/>
    </row>
    <row r="50" spans="1:7">
      <c r="A50" s="23">
        <v>2006</v>
      </c>
      <c r="B50" s="23" t="s">
        <v>1886</v>
      </c>
      <c r="C50" s="13" t="s">
        <v>317</v>
      </c>
      <c r="D50" s="13" t="s">
        <v>2421</v>
      </c>
      <c r="E50" s="13" t="s">
        <v>7006</v>
      </c>
      <c r="F50" s="24" t="s">
        <v>357</v>
      </c>
      <c r="G50" s="25"/>
    </row>
    <row r="51" spans="1:7">
      <c r="A51" s="23">
        <v>2007</v>
      </c>
      <c r="B51" s="23" t="s">
        <v>1886</v>
      </c>
      <c r="C51" s="13" t="s">
        <v>328</v>
      </c>
      <c r="D51" s="13" t="s">
        <v>7196</v>
      </c>
      <c r="E51" s="13" t="s">
        <v>6893</v>
      </c>
      <c r="F51" s="24" t="s">
        <v>2319</v>
      </c>
      <c r="G51" s="25"/>
    </row>
    <row r="52" spans="1:7">
      <c r="A52" s="23">
        <v>2008</v>
      </c>
      <c r="B52" s="23" t="s">
        <v>1886</v>
      </c>
      <c r="C52" s="13" t="s">
        <v>301</v>
      </c>
      <c r="D52" s="13" t="s">
        <v>301</v>
      </c>
      <c r="E52" s="13" t="s">
        <v>2154</v>
      </c>
      <c r="F52" s="24" t="s">
        <v>2327</v>
      </c>
      <c r="G52" s="25"/>
    </row>
    <row r="53" spans="1:7">
      <c r="A53" s="23">
        <v>2008</v>
      </c>
      <c r="B53" s="23" t="s">
        <v>1886</v>
      </c>
      <c r="C53" s="13" t="s">
        <v>306</v>
      </c>
      <c r="D53" s="13" t="s">
        <v>306</v>
      </c>
      <c r="E53" s="13" t="s">
        <v>368</v>
      </c>
      <c r="F53" s="24" t="s">
        <v>2319</v>
      </c>
      <c r="G53" s="25"/>
    </row>
    <row r="54" spans="1:7">
      <c r="A54" s="23">
        <v>2008</v>
      </c>
      <c r="B54" s="23" t="s">
        <v>1886</v>
      </c>
      <c r="C54" s="13" t="s">
        <v>314</v>
      </c>
      <c r="D54" s="13" t="s">
        <v>3525</v>
      </c>
      <c r="E54" s="13" t="s">
        <v>7093</v>
      </c>
      <c r="F54" s="24" t="s">
        <v>2319</v>
      </c>
      <c r="G54" s="25"/>
    </row>
    <row r="55" spans="1:7">
      <c r="A55" s="23">
        <v>2008</v>
      </c>
      <c r="B55" s="23" t="s">
        <v>1886</v>
      </c>
      <c r="C55" s="13" t="s">
        <v>319</v>
      </c>
      <c r="D55" s="13" t="s">
        <v>2447</v>
      </c>
      <c r="E55" s="13" t="s">
        <v>428</v>
      </c>
      <c r="F55" s="24" t="s">
        <v>357</v>
      </c>
      <c r="G55" s="25"/>
    </row>
    <row r="56" spans="1:7">
      <c r="A56" s="23">
        <v>2009</v>
      </c>
      <c r="B56" s="23" t="s">
        <v>1886</v>
      </c>
      <c r="C56" s="13" t="s">
        <v>301</v>
      </c>
      <c r="D56" s="13" t="s">
        <v>301</v>
      </c>
      <c r="E56" s="13" t="s">
        <v>7109</v>
      </c>
      <c r="F56" s="24" t="s">
        <v>357</v>
      </c>
      <c r="G56" s="25"/>
    </row>
    <row r="57" spans="1:7">
      <c r="A57" s="23">
        <v>2009</v>
      </c>
      <c r="B57" s="23" t="s">
        <v>1886</v>
      </c>
      <c r="C57" s="13" t="s">
        <v>301</v>
      </c>
      <c r="D57" s="13" t="s">
        <v>2533</v>
      </c>
      <c r="E57" s="13" t="s">
        <v>7033</v>
      </c>
      <c r="F57" s="24" t="s">
        <v>2327</v>
      </c>
      <c r="G57" s="25"/>
    </row>
    <row r="58" spans="1:7">
      <c r="A58" s="23">
        <v>2009</v>
      </c>
      <c r="B58" s="23" t="s">
        <v>1886</v>
      </c>
      <c r="C58" s="13" t="s">
        <v>301</v>
      </c>
      <c r="D58" s="13" t="s">
        <v>3249</v>
      </c>
      <c r="E58" s="13" t="s">
        <v>3220</v>
      </c>
      <c r="F58" s="24" t="s">
        <v>357</v>
      </c>
      <c r="G58" s="25"/>
    </row>
    <row r="59" spans="1:7">
      <c r="A59" s="23">
        <v>2009</v>
      </c>
      <c r="B59" s="23" t="s">
        <v>1886</v>
      </c>
      <c r="C59" s="13" t="s">
        <v>301</v>
      </c>
      <c r="D59" s="13" t="s">
        <v>301</v>
      </c>
      <c r="E59" s="13" t="s">
        <v>6996</v>
      </c>
      <c r="F59" s="24" t="s">
        <v>357</v>
      </c>
      <c r="G59" s="25"/>
    </row>
    <row r="60" spans="1:7">
      <c r="A60" s="23">
        <v>2009</v>
      </c>
      <c r="B60" s="23" t="s">
        <v>1886</v>
      </c>
      <c r="C60" s="13" t="s">
        <v>304</v>
      </c>
      <c r="D60" s="13" t="s">
        <v>304</v>
      </c>
      <c r="E60" s="13" t="s">
        <v>7101</v>
      </c>
      <c r="F60" s="24" t="s">
        <v>357</v>
      </c>
      <c r="G60" s="25"/>
    </row>
    <row r="61" spans="1:7">
      <c r="A61" s="23">
        <v>2009</v>
      </c>
      <c r="B61" s="23" t="s">
        <v>1886</v>
      </c>
      <c r="C61" s="13" t="s">
        <v>304</v>
      </c>
      <c r="D61" s="13" t="s">
        <v>3458</v>
      </c>
      <c r="E61" s="13" t="s">
        <v>7117</v>
      </c>
      <c r="F61" s="24" t="s">
        <v>357</v>
      </c>
      <c r="G61" s="25"/>
    </row>
    <row r="62" spans="1:7">
      <c r="A62" s="23">
        <v>2009</v>
      </c>
      <c r="B62" s="23" t="s">
        <v>1886</v>
      </c>
      <c r="C62" s="13" t="s">
        <v>304</v>
      </c>
      <c r="D62" s="13" t="s">
        <v>304</v>
      </c>
      <c r="E62" s="13" t="s">
        <v>7153</v>
      </c>
      <c r="F62" s="24" t="s">
        <v>357</v>
      </c>
      <c r="G62" s="25"/>
    </row>
    <row r="63" spans="1:7">
      <c r="A63" s="23">
        <v>2009</v>
      </c>
      <c r="B63" s="23" t="s">
        <v>1886</v>
      </c>
      <c r="C63" s="13" t="s">
        <v>304</v>
      </c>
      <c r="D63" s="13" t="s">
        <v>304</v>
      </c>
      <c r="E63" s="13" t="s">
        <v>7120</v>
      </c>
      <c r="F63" s="24" t="s">
        <v>357</v>
      </c>
      <c r="G63" s="25"/>
    </row>
    <row r="64" spans="1:7">
      <c r="A64" s="23">
        <v>2009</v>
      </c>
      <c r="B64" s="23" t="s">
        <v>1886</v>
      </c>
      <c r="C64" s="13" t="s">
        <v>305</v>
      </c>
      <c r="D64" s="13" t="s">
        <v>305</v>
      </c>
      <c r="E64" s="13" t="s">
        <v>7107</v>
      </c>
      <c r="F64" s="24" t="s">
        <v>357</v>
      </c>
      <c r="G64" s="25"/>
    </row>
    <row r="65" spans="1:7">
      <c r="A65" s="23">
        <v>2009</v>
      </c>
      <c r="B65" s="23" t="s">
        <v>1886</v>
      </c>
      <c r="C65" s="13" t="s">
        <v>306</v>
      </c>
      <c r="D65" s="13" t="s">
        <v>2469</v>
      </c>
      <c r="E65" s="13" t="s">
        <v>6951</v>
      </c>
      <c r="F65" s="24" t="s">
        <v>357</v>
      </c>
      <c r="G65" s="25"/>
    </row>
    <row r="66" spans="1:7">
      <c r="A66" s="23">
        <v>2009</v>
      </c>
      <c r="B66" s="23" t="s">
        <v>1886</v>
      </c>
      <c r="C66" s="13" t="s">
        <v>306</v>
      </c>
      <c r="D66" s="13" t="s">
        <v>2500</v>
      </c>
      <c r="E66" s="13" t="s">
        <v>6997</v>
      </c>
      <c r="F66" s="24" t="s">
        <v>357</v>
      </c>
      <c r="G66" s="25"/>
    </row>
    <row r="67" spans="1:7">
      <c r="A67" s="23">
        <v>2009</v>
      </c>
      <c r="B67" s="23" t="s">
        <v>1886</v>
      </c>
      <c r="C67" s="13" t="s">
        <v>309</v>
      </c>
      <c r="D67" s="13" t="s">
        <v>309</v>
      </c>
      <c r="E67" s="13" t="s">
        <v>6908</v>
      </c>
      <c r="F67" s="24" t="s">
        <v>357</v>
      </c>
      <c r="G67" s="25"/>
    </row>
    <row r="68" spans="1:7">
      <c r="A68" s="23">
        <v>2009</v>
      </c>
      <c r="B68" s="23" t="s">
        <v>1886</v>
      </c>
      <c r="C68" s="13" t="s">
        <v>312</v>
      </c>
      <c r="D68" s="13" t="s">
        <v>5732</v>
      </c>
      <c r="E68" s="13" t="s">
        <v>4942</v>
      </c>
      <c r="F68" s="24" t="s">
        <v>357</v>
      </c>
      <c r="G68" s="25"/>
    </row>
    <row r="69" spans="1:7">
      <c r="A69" s="23">
        <v>2009</v>
      </c>
      <c r="B69" s="23" t="s">
        <v>1886</v>
      </c>
      <c r="C69" s="13" t="s">
        <v>314</v>
      </c>
      <c r="D69" s="13" t="s">
        <v>7168</v>
      </c>
      <c r="E69" s="13" t="s">
        <v>3212</v>
      </c>
      <c r="F69" s="24" t="s">
        <v>357</v>
      </c>
      <c r="G69" s="25"/>
    </row>
    <row r="70" spans="1:7">
      <c r="A70" s="23">
        <v>2009</v>
      </c>
      <c r="B70" s="23" t="s">
        <v>1886</v>
      </c>
      <c r="C70" s="13" t="s">
        <v>316</v>
      </c>
      <c r="D70" s="13" t="s">
        <v>2666</v>
      </c>
      <c r="E70" s="13" t="s">
        <v>3498</v>
      </c>
      <c r="F70" s="24" t="s">
        <v>357</v>
      </c>
      <c r="G70" s="25"/>
    </row>
    <row r="71" spans="1:7">
      <c r="A71" s="23">
        <v>2009</v>
      </c>
      <c r="B71" s="23" t="s">
        <v>1886</v>
      </c>
      <c r="C71" s="13" t="s">
        <v>317</v>
      </c>
      <c r="D71" s="13" t="s">
        <v>2476</v>
      </c>
      <c r="E71" s="13" t="s">
        <v>4046</v>
      </c>
      <c r="F71" s="24" t="s">
        <v>442</v>
      </c>
      <c r="G71" s="25"/>
    </row>
    <row r="72" spans="1:7">
      <c r="A72" s="23">
        <v>2009</v>
      </c>
      <c r="B72" s="23" t="s">
        <v>1886</v>
      </c>
      <c r="C72" s="13" t="s">
        <v>317</v>
      </c>
      <c r="D72" s="13" t="s">
        <v>2476</v>
      </c>
      <c r="E72" s="13" t="s">
        <v>4046</v>
      </c>
      <c r="F72" s="24" t="s">
        <v>357</v>
      </c>
      <c r="G72" s="25"/>
    </row>
    <row r="73" spans="1:7">
      <c r="A73" s="23">
        <v>2009</v>
      </c>
      <c r="B73" s="23" t="s">
        <v>1886</v>
      </c>
      <c r="C73" s="13" t="s">
        <v>337</v>
      </c>
      <c r="D73" s="13" t="s">
        <v>3551</v>
      </c>
      <c r="E73" s="13" t="s">
        <v>6949</v>
      </c>
      <c r="F73" s="24" t="s">
        <v>2319</v>
      </c>
      <c r="G73" s="25"/>
    </row>
    <row r="74" spans="1:7">
      <c r="A74" s="23">
        <v>2009</v>
      </c>
      <c r="B74" s="23" t="s">
        <v>1886</v>
      </c>
      <c r="C74" s="13" t="s">
        <v>337</v>
      </c>
      <c r="D74" s="13" t="s">
        <v>3551</v>
      </c>
      <c r="E74" s="13" t="s">
        <v>6949</v>
      </c>
      <c r="F74" s="24" t="s">
        <v>357</v>
      </c>
      <c r="G74" s="25"/>
    </row>
    <row r="75" spans="1:7">
      <c r="A75" s="23">
        <v>2009</v>
      </c>
      <c r="B75" s="23" t="s">
        <v>1886</v>
      </c>
      <c r="C75" s="13" t="s">
        <v>1432</v>
      </c>
      <c r="D75" s="13" t="s">
        <v>2465</v>
      </c>
      <c r="E75" s="13" t="s">
        <v>6953</v>
      </c>
      <c r="F75" s="24" t="s">
        <v>357</v>
      </c>
      <c r="G75" s="25"/>
    </row>
    <row r="76" spans="1:7">
      <c r="A76" s="23">
        <v>2009</v>
      </c>
      <c r="B76" s="23" t="s">
        <v>1886</v>
      </c>
      <c r="C76" s="13" t="s">
        <v>6887</v>
      </c>
      <c r="D76" s="13" t="s">
        <v>6887</v>
      </c>
      <c r="E76" s="13" t="s">
        <v>6927</v>
      </c>
      <c r="F76" s="24" t="s">
        <v>357</v>
      </c>
      <c r="G76" s="25"/>
    </row>
    <row r="77" spans="1:7">
      <c r="A77" s="23">
        <v>2009</v>
      </c>
      <c r="B77" s="23" t="s">
        <v>1886</v>
      </c>
      <c r="C77" s="13" t="s">
        <v>320</v>
      </c>
      <c r="D77" s="13" t="s">
        <v>320</v>
      </c>
      <c r="E77" s="13" t="s">
        <v>2325</v>
      </c>
      <c r="F77" s="24" t="s">
        <v>357</v>
      </c>
      <c r="G77" s="25"/>
    </row>
    <row r="78" spans="1:7">
      <c r="A78" s="23">
        <v>2009</v>
      </c>
      <c r="B78" s="23" t="s">
        <v>1886</v>
      </c>
      <c r="C78" s="13" t="s">
        <v>322</v>
      </c>
      <c r="D78" s="13" t="s">
        <v>2467</v>
      </c>
      <c r="E78" s="13" t="s">
        <v>6999</v>
      </c>
      <c r="F78" s="24" t="s">
        <v>357</v>
      </c>
      <c r="G78" s="25"/>
    </row>
    <row r="79" spans="1:7">
      <c r="A79" s="23">
        <v>2009</v>
      </c>
      <c r="B79" s="23" t="s">
        <v>1886</v>
      </c>
      <c r="C79" s="13" t="s">
        <v>322</v>
      </c>
      <c r="D79" s="13" t="s">
        <v>322</v>
      </c>
      <c r="E79" s="13" t="s">
        <v>7008</v>
      </c>
      <c r="F79" s="24" t="s">
        <v>357</v>
      </c>
      <c r="G79" s="25"/>
    </row>
    <row r="80" spans="1:7">
      <c r="A80" s="23">
        <v>2009</v>
      </c>
      <c r="B80" s="23" t="s">
        <v>1886</v>
      </c>
      <c r="C80" s="13" t="s">
        <v>322</v>
      </c>
      <c r="D80" s="13" t="s">
        <v>322</v>
      </c>
      <c r="E80" s="13" t="s">
        <v>6916</v>
      </c>
      <c r="F80" s="24" t="s">
        <v>357</v>
      </c>
      <c r="G80" s="25"/>
    </row>
    <row r="81" spans="1:7">
      <c r="A81" s="23">
        <v>2009</v>
      </c>
      <c r="B81" s="23" t="s">
        <v>1886</v>
      </c>
      <c r="C81" s="13" t="s">
        <v>322</v>
      </c>
      <c r="D81" s="13" t="s">
        <v>322</v>
      </c>
      <c r="E81" s="13" t="s">
        <v>6917</v>
      </c>
      <c r="F81" s="24" t="s">
        <v>357</v>
      </c>
      <c r="G81" s="25"/>
    </row>
    <row r="82" spans="1:7">
      <c r="A82" s="23">
        <v>2009</v>
      </c>
      <c r="B82" s="23" t="s">
        <v>1886</v>
      </c>
      <c r="C82" s="13" t="s">
        <v>322</v>
      </c>
      <c r="D82" s="13" t="s">
        <v>2508</v>
      </c>
      <c r="E82" s="13" t="s">
        <v>7014</v>
      </c>
      <c r="F82" s="24" t="s">
        <v>357</v>
      </c>
      <c r="G82" s="25"/>
    </row>
    <row r="83" spans="1:7">
      <c r="A83" s="23">
        <v>2009</v>
      </c>
      <c r="B83" s="23" t="s">
        <v>1886</v>
      </c>
      <c r="C83" s="13" t="s">
        <v>322</v>
      </c>
      <c r="D83" s="13" t="s">
        <v>7184</v>
      </c>
      <c r="E83" s="13" t="s">
        <v>7022</v>
      </c>
      <c r="F83" s="24" t="s">
        <v>357</v>
      </c>
      <c r="G83" s="25"/>
    </row>
    <row r="84" spans="1:7">
      <c r="A84" s="23">
        <v>2009</v>
      </c>
      <c r="B84" s="23" t="s">
        <v>1886</v>
      </c>
      <c r="C84" s="13" t="s">
        <v>322</v>
      </c>
      <c r="D84" s="13" t="s">
        <v>7183</v>
      </c>
      <c r="E84" s="13" t="s">
        <v>7023</v>
      </c>
      <c r="F84" s="24" t="s">
        <v>357</v>
      </c>
      <c r="G84" s="25"/>
    </row>
    <row r="85" spans="1:7">
      <c r="A85" s="23">
        <v>2009</v>
      </c>
      <c r="B85" s="23" t="s">
        <v>1886</v>
      </c>
      <c r="C85" s="13" t="s">
        <v>322</v>
      </c>
      <c r="D85" s="13" t="s">
        <v>2653</v>
      </c>
      <c r="E85" s="13" t="s">
        <v>2571</v>
      </c>
      <c r="F85" s="24" t="s">
        <v>357</v>
      </c>
      <c r="G85" s="25"/>
    </row>
    <row r="86" spans="1:7">
      <c r="A86" s="23">
        <v>2009</v>
      </c>
      <c r="B86" s="23" t="s">
        <v>1886</v>
      </c>
      <c r="C86" s="13" t="s">
        <v>322</v>
      </c>
      <c r="D86" s="13" t="s">
        <v>4061</v>
      </c>
      <c r="E86" s="13" t="s">
        <v>7024</v>
      </c>
      <c r="F86" s="24" t="s">
        <v>357</v>
      </c>
      <c r="G86" s="25"/>
    </row>
    <row r="87" spans="1:7">
      <c r="A87" s="23">
        <v>2009</v>
      </c>
      <c r="B87" s="23" t="s">
        <v>1886</v>
      </c>
      <c r="C87" s="13" t="s">
        <v>322</v>
      </c>
      <c r="D87" s="13" t="s">
        <v>7185</v>
      </c>
      <c r="E87" s="13" t="s">
        <v>7025</v>
      </c>
      <c r="F87" s="24" t="s">
        <v>357</v>
      </c>
      <c r="G87" s="25"/>
    </row>
    <row r="88" spans="1:7">
      <c r="A88" s="23">
        <v>2009</v>
      </c>
      <c r="B88" s="23" t="s">
        <v>1886</v>
      </c>
      <c r="C88" s="13" t="s">
        <v>322</v>
      </c>
      <c r="D88" s="13" t="s">
        <v>322</v>
      </c>
      <c r="E88" s="13" t="s">
        <v>7026</v>
      </c>
      <c r="F88" s="24" t="s">
        <v>357</v>
      </c>
      <c r="G88" s="25"/>
    </row>
    <row r="89" spans="1:7">
      <c r="A89" s="23">
        <v>2009</v>
      </c>
      <c r="B89" s="23" t="s">
        <v>1886</v>
      </c>
      <c r="C89" s="13" t="s">
        <v>322</v>
      </c>
      <c r="D89" s="13" t="s">
        <v>7186</v>
      </c>
      <c r="E89" s="13" t="s">
        <v>7028</v>
      </c>
      <c r="F89" s="24" t="s">
        <v>357</v>
      </c>
      <c r="G89" s="25"/>
    </row>
    <row r="90" spans="1:7">
      <c r="A90" s="23">
        <v>2009</v>
      </c>
      <c r="B90" s="23" t="s">
        <v>1886</v>
      </c>
      <c r="C90" s="13" t="s">
        <v>322</v>
      </c>
      <c r="D90" s="13" t="s">
        <v>7187</v>
      </c>
      <c r="E90" s="13" t="s">
        <v>7030</v>
      </c>
      <c r="F90" s="24" t="s">
        <v>357</v>
      </c>
      <c r="G90" s="25"/>
    </row>
    <row r="91" spans="1:7">
      <c r="A91" s="23">
        <v>2009</v>
      </c>
      <c r="B91" s="23" t="s">
        <v>1886</v>
      </c>
      <c r="C91" s="13" t="s">
        <v>322</v>
      </c>
      <c r="D91" s="13" t="s">
        <v>5754</v>
      </c>
      <c r="E91" s="13" t="s">
        <v>430</v>
      </c>
      <c r="F91" s="24" t="s">
        <v>357</v>
      </c>
      <c r="G91" s="25"/>
    </row>
    <row r="92" spans="1:7">
      <c r="A92" s="23">
        <v>2009</v>
      </c>
      <c r="B92" s="23" t="s">
        <v>1886</v>
      </c>
      <c r="C92" s="13" t="s">
        <v>322</v>
      </c>
      <c r="D92" s="13" t="s">
        <v>7189</v>
      </c>
      <c r="E92" s="13" t="s">
        <v>7031</v>
      </c>
      <c r="F92" s="24" t="s">
        <v>357</v>
      </c>
      <c r="G92" s="25"/>
    </row>
    <row r="93" spans="1:7">
      <c r="A93" s="23">
        <v>2009</v>
      </c>
      <c r="B93" s="23" t="s">
        <v>1886</v>
      </c>
      <c r="C93" s="13" t="s">
        <v>322</v>
      </c>
      <c r="D93" s="13" t="s">
        <v>322</v>
      </c>
      <c r="E93" s="13" t="s">
        <v>6986</v>
      </c>
      <c r="F93" s="24" t="s">
        <v>357</v>
      </c>
      <c r="G93" s="25"/>
    </row>
    <row r="94" spans="1:7">
      <c r="A94" s="23">
        <v>2009</v>
      </c>
      <c r="B94" s="23" t="s">
        <v>1886</v>
      </c>
      <c r="C94" s="13" t="s">
        <v>322</v>
      </c>
      <c r="D94" s="13" t="s">
        <v>2466</v>
      </c>
      <c r="E94" s="13" t="s">
        <v>4962</v>
      </c>
      <c r="F94" s="24" t="s">
        <v>357</v>
      </c>
      <c r="G94" s="25"/>
    </row>
    <row r="95" spans="1:7">
      <c r="A95" s="23">
        <v>2009</v>
      </c>
      <c r="B95" s="23" t="s">
        <v>1886</v>
      </c>
      <c r="C95" s="13" t="s">
        <v>322</v>
      </c>
      <c r="D95" s="13" t="s">
        <v>322</v>
      </c>
      <c r="E95" s="13" t="s">
        <v>7042</v>
      </c>
      <c r="F95" s="24" t="s">
        <v>357</v>
      </c>
      <c r="G95" s="25"/>
    </row>
    <row r="96" spans="1:7">
      <c r="A96" s="23">
        <v>2009</v>
      </c>
      <c r="B96" s="23" t="s">
        <v>1886</v>
      </c>
      <c r="C96" s="13" t="s">
        <v>322</v>
      </c>
      <c r="D96" s="13" t="s">
        <v>2508</v>
      </c>
      <c r="E96" s="13" t="s">
        <v>431</v>
      </c>
      <c r="F96" s="24" t="s">
        <v>357</v>
      </c>
      <c r="G96" s="25"/>
    </row>
    <row r="97" spans="1:7">
      <c r="A97" s="23">
        <v>2009</v>
      </c>
      <c r="B97" s="23" t="s">
        <v>1886</v>
      </c>
      <c r="C97" s="13" t="s">
        <v>322</v>
      </c>
      <c r="D97" s="13" t="s">
        <v>7190</v>
      </c>
      <c r="E97" s="13" t="s">
        <v>7043</v>
      </c>
      <c r="F97" s="24" t="s">
        <v>357</v>
      </c>
      <c r="G97" s="25"/>
    </row>
    <row r="98" spans="1:7">
      <c r="A98" s="23">
        <v>2009</v>
      </c>
      <c r="B98" s="23" t="s">
        <v>1886</v>
      </c>
      <c r="C98" s="13" t="s">
        <v>322</v>
      </c>
      <c r="D98" s="13" t="s">
        <v>7191</v>
      </c>
      <c r="E98" s="13" t="s">
        <v>474</v>
      </c>
      <c r="F98" s="24" t="s">
        <v>357</v>
      </c>
      <c r="G98" s="25"/>
    </row>
    <row r="99" spans="1:7">
      <c r="A99" s="23">
        <v>2009</v>
      </c>
      <c r="B99" s="23" t="s">
        <v>1886</v>
      </c>
      <c r="C99" s="13" t="s">
        <v>322</v>
      </c>
      <c r="D99" s="13" t="s">
        <v>2688</v>
      </c>
      <c r="E99" s="13" t="s">
        <v>7050</v>
      </c>
      <c r="F99" s="24" t="s">
        <v>357</v>
      </c>
      <c r="G99" s="25"/>
    </row>
    <row r="100" spans="1:7">
      <c r="A100" s="23">
        <v>2009</v>
      </c>
      <c r="B100" s="23" t="s">
        <v>1886</v>
      </c>
      <c r="C100" s="13" t="s">
        <v>322</v>
      </c>
      <c r="D100" s="13" t="s">
        <v>322</v>
      </c>
      <c r="E100" s="13" t="s">
        <v>6988</v>
      </c>
      <c r="F100" s="24" t="s">
        <v>357</v>
      </c>
      <c r="G100" s="25"/>
    </row>
    <row r="101" spans="1:7">
      <c r="A101" s="23">
        <v>2009</v>
      </c>
      <c r="B101" s="23" t="s">
        <v>1886</v>
      </c>
      <c r="C101" s="13" t="s">
        <v>322</v>
      </c>
      <c r="D101" s="13" t="s">
        <v>322</v>
      </c>
      <c r="E101" s="13" t="s">
        <v>6989</v>
      </c>
      <c r="F101" s="24" t="s">
        <v>357</v>
      </c>
      <c r="G101" s="25"/>
    </row>
    <row r="102" spans="1:7">
      <c r="A102" s="23">
        <v>2009</v>
      </c>
      <c r="B102" s="23" t="s">
        <v>1886</v>
      </c>
      <c r="C102" s="13" t="s">
        <v>322</v>
      </c>
      <c r="D102" s="13" t="s">
        <v>322</v>
      </c>
      <c r="E102" s="13" t="s">
        <v>6994</v>
      </c>
      <c r="F102" s="24" t="s">
        <v>357</v>
      </c>
      <c r="G102" s="25"/>
    </row>
    <row r="103" spans="1:7">
      <c r="A103" s="23">
        <v>2009</v>
      </c>
      <c r="B103" s="23" t="s">
        <v>1886</v>
      </c>
      <c r="C103" s="13" t="s">
        <v>322</v>
      </c>
      <c r="D103" s="13" t="s">
        <v>322</v>
      </c>
      <c r="E103" s="13" t="s">
        <v>1954</v>
      </c>
      <c r="F103" s="24" t="s">
        <v>357</v>
      </c>
      <c r="G103" s="25"/>
    </row>
    <row r="104" spans="1:7">
      <c r="A104" s="23">
        <v>2009</v>
      </c>
      <c r="B104" s="23" t="s">
        <v>1886</v>
      </c>
      <c r="C104" s="13" t="s">
        <v>322</v>
      </c>
      <c r="D104" s="13" t="s">
        <v>2467</v>
      </c>
      <c r="E104" s="13" t="s">
        <v>7105</v>
      </c>
      <c r="F104" s="24" t="s">
        <v>357</v>
      </c>
      <c r="G104" s="25"/>
    </row>
    <row r="105" spans="1:7">
      <c r="A105" s="23">
        <v>2009</v>
      </c>
      <c r="B105" s="23" t="s">
        <v>1886</v>
      </c>
      <c r="C105" s="13" t="s">
        <v>322</v>
      </c>
      <c r="D105" s="13" t="s">
        <v>2688</v>
      </c>
      <c r="E105" s="13" t="s">
        <v>7052</v>
      </c>
      <c r="F105" s="24" t="s">
        <v>357</v>
      </c>
      <c r="G105" s="25"/>
    </row>
    <row r="106" spans="1:7">
      <c r="A106" s="23">
        <v>2009</v>
      </c>
      <c r="B106" s="23" t="s">
        <v>1886</v>
      </c>
      <c r="C106" s="13" t="s">
        <v>322</v>
      </c>
      <c r="D106" s="13" t="s">
        <v>7186</v>
      </c>
      <c r="E106" s="13" t="s">
        <v>6942</v>
      </c>
      <c r="F106" s="24" t="s">
        <v>357</v>
      </c>
      <c r="G106" s="25"/>
    </row>
    <row r="107" spans="1:7">
      <c r="A107" s="23">
        <v>2009</v>
      </c>
      <c r="B107" s="23" t="s">
        <v>1886</v>
      </c>
      <c r="C107" s="13" t="s">
        <v>322</v>
      </c>
      <c r="D107" s="13" t="s">
        <v>4022</v>
      </c>
      <c r="E107" s="13" t="s">
        <v>475</v>
      </c>
      <c r="F107" s="24" t="s">
        <v>357</v>
      </c>
      <c r="G107" s="25"/>
    </row>
    <row r="108" spans="1:7">
      <c r="A108" s="23">
        <v>2009</v>
      </c>
      <c r="B108" s="23" t="s">
        <v>1886</v>
      </c>
      <c r="C108" s="13" t="s">
        <v>322</v>
      </c>
      <c r="D108" s="13" t="s">
        <v>7192</v>
      </c>
      <c r="E108" s="13" t="s">
        <v>6943</v>
      </c>
      <c r="F108" s="24" t="s">
        <v>357</v>
      </c>
      <c r="G108" s="25"/>
    </row>
    <row r="109" spans="1:7">
      <c r="A109" s="23">
        <v>2009</v>
      </c>
      <c r="B109" s="23" t="s">
        <v>1886</v>
      </c>
      <c r="C109" s="13" t="s">
        <v>322</v>
      </c>
      <c r="D109" s="13" t="s">
        <v>322</v>
      </c>
      <c r="E109" s="13" t="s">
        <v>7056</v>
      </c>
      <c r="F109" s="24" t="s">
        <v>357</v>
      </c>
      <c r="G109" s="25"/>
    </row>
    <row r="110" spans="1:7">
      <c r="A110" s="23">
        <v>2009</v>
      </c>
      <c r="B110" s="23" t="s">
        <v>1886</v>
      </c>
      <c r="C110" s="13" t="s">
        <v>322</v>
      </c>
      <c r="D110" s="13" t="s">
        <v>322</v>
      </c>
      <c r="E110" s="13" t="s">
        <v>522</v>
      </c>
      <c r="F110" s="24" t="s">
        <v>357</v>
      </c>
      <c r="G110" s="25"/>
    </row>
    <row r="111" spans="1:7">
      <c r="A111" s="23">
        <v>2009</v>
      </c>
      <c r="B111" s="23" t="s">
        <v>1886</v>
      </c>
      <c r="C111" s="13" t="s">
        <v>322</v>
      </c>
      <c r="D111" s="13" t="s">
        <v>322</v>
      </c>
      <c r="E111" s="13" t="s">
        <v>6945</v>
      </c>
      <c r="F111" s="24" t="s">
        <v>357</v>
      </c>
      <c r="G111" s="25"/>
    </row>
    <row r="112" spans="1:7">
      <c r="A112" s="23">
        <v>2009</v>
      </c>
      <c r="B112" s="23" t="s">
        <v>1886</v>
      </c>
      <c r="C112" s="13" t="s">
        <v>322</v>
      </c>
      <c r="D112" s="13" t="s">
        <v>322</v>
      </c>
      <c r="E112" s="13" t="s">
        <v>7057</v>
      </c>
      <c r="F112" s="24" t="s">
        <v>357</v>
      </c>
      <c r="G112" s="25"/>
    </row>
    <row r="113" spans="1:7">
      <c r="A113" s="23">
        <v>2009</v>
      </c>
      <c r="B113" s="23" t="s">
        <v>1886</v>
      </c>
      <c r="C113" s="13" t="s">
        <v>322</v>
      </c>
      <c r="D113" s="13" t="s">
        <v>322</v>
      </c>
      <c r="E113" s="13" t="s">
        <v>6995</v>
      </c>
      <c r="F113" s="24" t="s">
        <v>357</v>
      </c>
      <c r="G113" s="25"/>
    </row>
    <row r="114" spans="1:7">
      <c r="A114" s="23">
        <v>2009</v>
      </c>
      <c r="B114" s="23" t="s">
        <v>1886</v>
      </c>
      <c r="C114" s="13" t="s">
        <v>322</v>
      </c>
      <c r="D114" s="13" t="s">
        <v>7189</v>
      </c>
      <c r="E114" s="13" t="s">
        <v>7063</v>
      </c>
      <c r="F114" s="24" t="s">
        <v>2327</v>
      </c>
      <c r="G114" s="25"/>
    </row>
    <row r="115" spans="1:7">
      <c r="A115" s="23">
        <v>2009</v>
      </c>
      <c r="B115" s="23" t="s">
        <v>1886</v>
      </c>
      <c r="C115" s="13" t="s">
        <v>322</v>
      </c>
      <c r="D115" s="13" t="s">
        <v>322</v>
      </c>
      <c r="E115" s="13" t="s">
        <v>7067</v>
      </c>
      <c r="F115" s="24" t="s">
        <v>357</v>
      </c>
      <c r="G115" s="25"/>
    </row>
    <row r="116" spans="1:7">
      <c r="A116" s="23">
        <v>2009</v>
      </c>
      <c r="B116" s="23" t="s">
        <v>1886</v>
      </c>
      <c r="C116" s="13" t="s">
        <v>6888</v>
      </c>
      <c r="D116" s="13" t="s">
        <v>6888</v>
      </c>
      <c r="E116" s="13" t="s">
        <v>7009</v>
      </c>
      <c r="F116" s="24" t="s">
        <v>357</v>
      </c>
      <c r="G116" s="25"/>
    </row>
    <row r="117" spans="1:7">
      <c r="A117" s="23">
        <v>2009</v>
      </c>
      <c r="B117" s="23" t="s">
        <v>1886</v>
      </c>
      <c r="C117" s="13" t="s">
        <v>6888</v>
      </c>
      <c r="D117" s="13" t="s">
        <v>6888</v>
      </c>
      <c r="E117" s="13" t="s">
        <v>6915</v>
      </c>
      <c r="F117" s="24" t="s">
        <v>357</v>
      </c>
      <c r="G117" s="25"/>
    </row>
    <row r="118" spans="1:7">
      <c r="A118" s="23">
        <v>2009</v>
      </c>
      <c r="B118" s="23" t="s">
        <v>1886</v>
      </c>
      <c r="C118" s="13" t="s">
        <v>328</v>
      </c>
      <c r="D118" s="13" t="s">
        <v>7196</v>
      </c>
      <c r="E118" s="13" t="s">
        <v>6893</v>
      </c>
      <c r="F118" s="24" t="s">
        <v>357</v>
      </c>
      <c r="G118" s="25"/>
    </row>
    <row r="119" spans="1:7">
      <c r="A119" s="23">
        <v>2009</v>
      </c>
      <c r="B119" s="23" t="s">
        <v>1886</v>
      </c>
      <c r="C119" s="13" t="s">
        <v>329</v>
      </c>
      <c r="D119" s="13" t="s">
        <v>2459</v>
      </c>
      <c r="E119" s="13" t="s">
        <v>7012</v>
      </c>
      <c r="F119" s="24" t="s">
        <v>357</v>
      </c>
      <c r="G119" s="25"/>
    </row>
    <row r="120" spans="1:7">
      <c r="A120" s="23">
        <v>2009</v>
      </c>
      <c r="B120" s="23" t="s">
        <v>1886</v>
      </c>
      <c r="C120" s="13" t="s">
        <v>330</v>
      </c>
      <c r="D120" s="13" t="s">
        <v>330</v>
      </c>
      <c r="E120" s="13" t="s">
        <v>398</v>
      </c>
      <c r="F120" s="24" t="s">
        <v>357</v>
      </c>
      <c r="G120" s="25"/>
    </row>
    <row r="121" spans="1:7">
      <c r="A121" s="23">
        <v>2010</v>
      </c>
      <c r="B121" s="23" t="s">
        <v>1886</v>
      </c>
      <c r="C121" s="13" t="s">
        <v>304</v>
      </c>
      <c r="D121" s="13" t="s">
        <v>2543</v>
      </c>
      <c r="E121" s="13" t="s">
        <v>7068</v>
      </c>
      <c r="F121" s="24" t="s">
        <v>357</v>
      </c>
      <c r="G121" s="25"/>
    </row>
    <row r="122" spans="1:7">
      <c r="A122" s="23">
        <v>2010</v>
      </c>
      <c r="B122" s="23" t="s">
        <v>1886</v>
      </c>
      <c r="C122" s="13" t="s">
        <v>305</v>
      </c>
      <c r="D122" s="13" t="s">
        <v>305</v>
      </c>
      <c r="E122" s="13" t="s">
        <v>1942</v>
      </c>
      <c r="F122" s="24" t="s">
        <v>357</v>
      </c>
      <c r="G122" s="25"/>
    </row>
    <row r="123" spans="1:7">
      <c r="A123" s="23">
        <v>2010</v>
      </c>
      <c r="B123" s="23" t="s">
        <v>1886</v>
      </c>
      <c r="C123" s="13" t="s">
        <v>309</v>
      </c>
      <c r="D123" s="13" t="s">
        <v>2472</v>
      </c>
      <c r="E123" s="13" t="s">
        <v>4940</v>
      </c>
      <c r="F123" s="24" t="s">
        <v>357</v>
      </c>
      <c r="G123" s="25"/>
    </row>
    <row r="124" spans="1:7">
      <c r="A124" s="23">
        <v>2010</v>
      </c>
      <c r="B124" s="23" t="s">
        <v>1886</v>
      </c>
      <c r="C124" s="13" t="s">
        <v>314</v>
      </c>
      <c r="D124" s="13" t="s">
        <v>7159</v>
      </c>
      <c r="E124" s="13" t="s">
        <v>4003</v>
      </c>
      <c r="F124" s="24" t="s">
        <v>442</v>
      </c>
      <c r="G124" s="25"/>
    </row>
    <row r="125" spans="1:7">
      <c r="A125" s="23">
        <v>2010</v>
      </c>
      <c r="B125" s="23" t="s">
        <v>1886</v>
      </c>
      <c r="C125" s="13" t="s">
        <v>314</v>
      </c>
      <c r="D125" s="13" t="s">
        <v>4016</v>
      </c>
      <c r="E125" s="13" t="s">
        <v>4209</v>
      </c>
      <c r="F125" s="24" t="s">
        <v>357</v>
      </c>
      <c r="G125" s="25"/>
    </row>
    <row r="126" spans="1:7">
      <c r="A126" s="23">
        <v>2011</v>
      </c>
      <c r="B126" s="23" t="s">
        <v>1886</v>
      </c>
      <c r="C126" s="13" t="s">
        <v>300</v>
      </c>
      <c r="D126" s="13" t="s">
        <v>2414</v>
      </c>
      <c r="E126" s="13" t="s">
        <v>6902</v>
      </c>
      <c r="F126" s="24" t="s">
        <v>357</v>
      </c>
      <c r="G126" s="25"/>
    </row>
    <row r="127" spans="1:7">
      <c r="A127" s="23">
        <v>2011</v>
      </c>
      <c r="B127" s="23" t="s">
        <v>1886</v>
      </c>
      <c r="C127" s="13" t="s">
        <v>300</v>
      </c>
      <c r="D127" s="13" t="s">
        <v>7144</v>
      </c>
      <c r="E127" s="13" t="s">
        <v>6907</v>
      </c>
      <c r="F127" s="24" t="s">
        <v>357</v>
      </c>
      <c r="G127" s="25"/>
    </row>
    <row r="128" spans="1:7">
      <c r="A128" s="23">
        <v>2011</v>
      </c>
      <c r="B128" s="23" t="s">
        <v>1886</v>
      </c>
      <c r="C128" s="13" t="s">
        <v>300</v>
      </c>
      <c r="D128" s="13" t="s">
        <v>7144</v>
      </c>
      <c r="E128" s="13" t="s">
        <v>6907</v>
      </c>
      <c r="F128" s="24" t="s">
        <v>357</v>
      </c>
      <c r="G128" s="25"/>
    </row>
    <row r="129" spans="1:7">
      <c r="A129" s="23">
        <v>2011</v>
      </c>
      <c r="B129" s="23" t="s">
        <v>1886</v>
      </c>
      <c r="C129" s="13" t="s">
        <v>301</v>
      </c>
      <c r="D129" s="13" t="s">
        <v>301</v>
      </c>
      <c r="E129" s="13" t="s">
        <v>7036</v>
      </c>
      <c r="F129" s="24" t="s">
        <v>357</v>
      </c>
      <c r="G129" s="25"/>
    </row>
    <row r="130" spans="1:7">
      <c r="A130" s="23">
        <v>2011</v>
      </c>
      <c r="B130" s="23" t="s">
        <v>1886</v>
      </c>
      <c r="C130" s="13" t="s">
        <v>305</v>
      </c>
      <c r="D130" s="13" t="s">
        <v>305</v>
      </c>
      <c r="E130" s="13" t="s">
        <v>364</v>
      </c>
      <c r="F130" s="24" t="s">
        <v>357</v>
      </c>
      <c r="G130" s="25"/>
    </row>
    <row r="131" spans="1:7">
      <c r="A131" s="23">
        <v>2011</v>
      </c>
      <c r="B131" s="23" t="s">
        <v>1886</v>
      </c>
      <c r="C131" s="13" t="s">
        <v>313</v>
      </c>
      <c r="D131" s="13" t="s">
        <v>313</v>
      </c>
      <c r="E131" s="13" t="s">
        <v>7156</v>
      </c>
      <c r="F131" s="24" t="s">
        <v>2319</v>
      </c>
      <c r="G131" s="25"/>
    </row>
    <row r="132" spans="1:7">
      <c r="A132" s="23">
        <v>2011</v>
      </c>
      <c r="B132" s="23" t="s">
        <v>1886</v>
      </c>
      <c r="C132" s="13" t="s">
        <v>313</v>
      </c>
      <c r="D132" s="13" t="s">
        <v>2506</v>
      </c>
      <c r="E132" s="13" t="s">
        <v>2322</v>
      </c>
      <c r="F132" s="24" t="s">
        <v>3208</v>
      </c>
      <c r="G132" s="25"/>
    </row>
    <row r="133" spans="1:7">
      <c r="A133" s="23">
        <v>2012</v>
      </c>
      <c r="B133" s="23" t="s">
        <v>1886</v>
      </c>
      <c r="C133" s="13" t="s">
        <v>300</v>
      </c>
      <c r="D133" s="13" t="s">
        <v>2621</v>
      </c>
      <c r="E133" s="13" t="s">
        <v>6901</v>
      </c>
      <c r="F133" s="24" t="s">
        <v>357</v>
      </c>
      <c r="G133" s="25"/>
    </row>
    <row r="134" spans="1:7">
      <c r="A134" s="23">
        <v>2012</v>
      </c>
      <c r="B134" s="23" t="s">
        <v>1886</v>
      </c>
      <c r="C134" s="13" t="s">
        <v>300</v>
      </c>
      <c r="D134" s="13" t="s">
        <v>300</v>
      </c>
      <c r="E134" s="13" t="s">
        <v>7099</v>
      </c>
      <c r="F134" s="24" t="s">
        <v>357</v>
      </c>
      <c r="G134" s="25"/>
    </row>
    <row r="135" spans="1:7">
      <c r="A135" s="23">
        <v>2012</v>
      </c>
      <c r="B135" s="23" t="s">
        <v>1886</v>
      </c>
      <c r="C135" s="13" t="s">
        <v>302</v>
      </c>
      <c r="D135" s="13" t="s">
        <v>7150</v>
      </c>
      <c r="E135" s="13" t="s">
        <v>2321</v>
      </c>
      <c r="F135" s="24" t="s">
        <v>357</v>
      </c>
      <c r="G135" s="25"/>
    </row>
    <row r="136" spans="1:7">
      <c r="A136" s="23">
        <v>2012</v>
      </c>
      <c r="B136" s="23" t="s">
        <v>1886</v>
      </c>
      <c r="C136" s="13" t="s">
        <v>304</v>
      </c>
      <c r="D136" s="13" t="s">
        <v>2495</v>
      </c>
      <c r="E136" s="13" t="s">
        <v>2559</v>
      </c>
      <c r="F136" s="24" t="s">
        <v>357</v>
      </c>
      <c r="G136" s="25"/>
    </row>
    <row r="137" spans="1:7">
      <c r="A137" s="23">
        <v>2012</v>
      </c>
      <c r="B137" s="23" t="s">
        <v>1886</v>
      </c>
      <c r="C137" s="13" t="s">
        <v>312</v>
      </c>
      <c r="D137" s="13" t="s">
        <v>2444</v>
      </c>
      <c r="E137" s="13" t="s">
        <v>2331</v>
      </c>
      <c r="F137" s="24" t="s">
        <v>357</v>
      </c>
      <c r="G137" s="25"/>
    </row>
    <row r="138" spans="1:7">
      <c r="A138" s="23">
        <v>2012</v>
      </c>
      <c r="B138" s="23" t="s">
        <v>1886</v>
      </c>
      <c r="C138" s="13" t="s">
        <v>313</v>
      </c>
      <c r="D138" s="13" t="s">
        <v>2437</v>
      </c>
      <c r="E138" s="13" t="s">
        <v>7032</v>
      </c>
      <c r="F138" s="24" t="s">
        <v>357</v>
      </c>
      <c r="G138" s="25"/>
    </row>
    <row r="139" spans="1:7">
      <c r="A139" s="23">
        <v>2012</v>
      </c>
      <c r="B139" s="23" t="s">
        <v>1886</v>
      </c>
      <c r="C139" s="13" t="s">
        <v>313</v>
      </c>
      <c r="D139" s="13" t="s">
        <v>3245</v>
      </c>
      <c r="E139" s="13" t="s">
        <v>7040</v>
      </c>
      <c r="F139" s="24" t="s">
        <v>357</v>
      </c>
      <c r="G139" s="25"/>
    </row>
    <row r="140" spans="1:7">
      <c r="A140" s="23">
        <v>2012</v>
      </c>
      <c r="B140" s="23" t="s">
        <v>1886</v>
      </c>
      <c r="C140" s="13" t="s">
        <v>313</v>
      </c>
      <c r="D140" s="13" t="s">
        <v>7158</v>
      </c>
      <c r="E140" s="13" t="s">
        <v>6992</v>
      </c>
      <c r="F140" s="24" t="s">
        <v>357</v>
      </c>
      <c r="G140" s="25"/>
    </row>
    <row r="141" spans="1:7">
      <c r="A141" s="23">
        <v>2012</v>
      </c>
      <c r="B141" s="23" t="s">
        <v>1886</v>
      </c>
      <c r="C141" s="13" t="s">
        <v>313</v>
      </c>
      <c r="D141" s="13" t="s">
        <v>2507</v>
      </c>
      <c r="E141" s="13" t="s">
        <v>7062</v>
      </c>
      <c r="F141" s="24" t="s">
        <v>3208</v>
      </c>
      <c r="G141" s="25"/>
    </row>
    <row r="142" spans="1:7">
      <c r="A142" s="23">
        <v>2012</v>
      </c>
      <c r="B142" s="23" t="s">
        <v>1886</v>
      </c>
      <c r="C142" s="13" t="s">
        <v>314</v>
      </c>
      <c r="D142" s="13" t="s">
        <v>7165</v>
      </c>
      <c r="E142" s="13" t="s">
        <v>2352</v>
      </c>
      <c r="F142" s="24" t="s">
        <v>357</v>
      </c>
      <c r="G142" s="25"/>
    </row>
    <row r="143" spans="1:7">
      <c r="A143" s="23">
        <v>2012</v>
      </c>
      <c r="B143" s="23" t="s">
        <v>1886</v>
      </c>
      <c r="C143" s="13" t="s">
        <v>317</v>
      </c>
      <c r="D143" s="13" t="s">
        <v>2423</v>
      </c>
      <c r="E143" s="13" t="s">
        <v>6973</v>
      </c>
      <c r="F143" s="24" t="s">
        <v>357</v>
      </c>
      <c r="G143" s="25"/>
    </row>
    <row r="144" spans="1:7">
      <c r="A144" s="23">
        <v>2012</v>
      </c>
      <c r="B144" s="23" t="s">
        <v>514</v>
      </c>
      <c r="C144" s="13" t="s">
        <v>300</v>
      </c>
      <c r="D144" s="13" t="s">
        <v>2414</v>
      </c>
      <c r="E144" s="13" t="s">
        <v>2359</v>
      </c>
      <c r="F144" s="24" t="s">
        <v>2358</v>
      </c>
      <c r="G144" s="25"/>
    </row>
    <row r="145" spans="1:7">
      <c r="A145" s="23">
        <v>2012</v>
      </c>
      <c r="B145" s="23" t="s">
        <v>514</v>
      </c>
      <c r="C145" s="13" t="s">
        <v>300</v>
      </c>
      <c r="D145" s="13" t="s">
        <v>2414</v>
      </c>
      <c r="E145" s="13" t="s">
        <v>2359</v>
      </c>
      <c r="F145" s="24" t="s">
        <v>2358</v>
      </c>
      <c r="G145" s="25"/>
    </row>
    <row r="146" spans="1:7">
      <c r="A146" s="23">
        <v>2012</v>
      </c>
      <c r="B146" s="23" t="s">
        <v>514</v>
      </c>
      <c r="C146" s="13" t="s">
        <v>300</v>
      </c>
      <c r="D146" s="13" t="s">
        <v>2414</v>
      </c>
      <c r="E146" s="13" t="s">
        <v>2359</v>
      </c>
      <c r="F146" s="24" t="s">
        <v>2358</v>
      </c>
      <c r="G146" s="25"/>
    </row>
    <row r="147" spans="1:7">
      <c r="A147" s="23">
        <v>2012</v>
      </c>
      <c r="B147" s="23" t="s">
        <v>514</v>
      </c>
      <c r="C147" s="13" t="s">
        <v>300</v>
      </c>
      <c r="D147" s="13" t="s">
        <v>2414</v>
      </c>
      <c r="E147" s="13" t="s">
        <v>2359</v>
      </c>
      <c r="F147" s="24" t="s">
        <v>2358</v>
      </c>
      <c r="G147" s="25"/>
    </row>
    <row r="148" spans="1:7">
      <c r="A148" s="23">
        <v>2012</v>
      </c>
      <c r="B148" s="23" t="s">
        <v>514</v>
      </c>
      <c r="C148" s="13" t="s">
        <v>300</v>
      </c>
      <c r="D148" s="13" t="s">
        <v>2414</v>
      </c>
      <c r="E148" s="13" t="s">
        <v>2359</v>
      </c>
      <c r="F148" s="24" t="s">
        <v>2358</v>
      </c>
      <c r="G148" s="25"/>
    </row>
    <row r="149" spans="1:7">
      <c r="A149" s="23">
        <v>2012</v>
      </c>
      <c r="B149" s="23" t="s">
        <v>514</v>
      </c>
      <c r="C149" s="13" t="s">
        <v>300</v>
      </c>
      <c r="D149" s="13" t="s">
        <v>2414</v>
      </c>
      <c r="E149" s="13" t="s">
        <v>2359</v>
      </c>
      <c r="F149" s="24" t="s">
        <v>2358</v>
      </c>
      <c r="G149" s="25"/>
    </row>
    <row r="150" spans="1:7">
      <c r="A150" s="23">
        <v>2012</v>
      </c>
      <c r="B150" s="23" t="s">
        <v>514</v>
      </c>
      <c r="C150" s="13" t="s">
        <v>300</v>
      </c>
      <c r="D150" s="13" t="s">
        <v>2414</v>
      </c>
      <c r="E150" s="13" t="s">
        <v>2359</v>
      </c>
      <c r="F150" s="24" t="s">
        <v>2358</v>
      </c>
      <c r="G150" s="25"/>
    </row>
    <row r="151" spans="1:7">
      <c r="A151" s="23">
        <v>2012</v>
      </c>
      <c r="B151" s="23" t="s">
        <v>514</v>
      </c>
      <c r="C151" s="13" t="s">
        <v>300</v>
      </c>
      <c r="D151" s="13" t="s">
        <v>2414</v>
      </c>
      <c r="E151" s="13" t="s">
        <v>2359</v>
      </c>
      <c r="F151" s="24" t="s">
        <v>2358</v>
      </c>
      <c r="G151" s="25"/>
    </row>
    <row r="152" spans="1:7">
      <c r="A152" s="23">
        <v>2012</v>
      </c>
      <c r="B152" s="23" t="s">
        <v>514</v>
      </c>
      <c r="C152" s="13" t="s">
        <v>300</v>
      </c>
      <c r="D152" s="13" t="s">
        <v>2414</v>
      </c>
      <c r="E152" s="13" t="s">
        <v>2359</v>
      </c>
      <c r="F152" s="24" t="s">
        <v>2358</v>
      </c>
      <c r="G152" s="25"/>
    </row>
    <row r="153" spans="1:7">
      <c r="A153" s="23">
        <v>2012</v>
      </c>
      <c r="B153" s="23" t="s">
        <v>514</v>
      </c>
      <c r="C153" s="13" t="s">
        <v>300</v>
      </c>
      <c r="D153" s="13" t="s">
        <v>2414</v>
      </c>
      <c r="E153" s="13" t="s">
        <v>2359</v>
      </c>
      <c r="F153" s="24" t="s">
        <v>2358</v>
      </c>
      <c r="G153" s="25"/>
    </row>
    <row r="154" spans="1:7">
      <c r="A154" s="23">
        <v>2012</v>
      </c>
      <c r="B154" s="23" t="s">
        <v>514</v>
      </c>
      <c r="C154" s="13" t="s">
        <v>300</v>
      </c>
      <c r="D154" s="13" t="s">
        <v>2414</v>
      </c>
      <c r="E154" s="13" t="s">
        <v>2359</v>
      </c>
      <c r="F154" s="24" t="s">
        <v>2358</v>
      </c>
      <c r="G154" s="25"/>
    </row>
    <row r="155" spans="1:7">
      <c r="A155" s="23">
        <v>2012</v>
      </c>
      <c r="B155" s="23" t="s">
        <v>514</v>
      </c>
      <c r="C155" s="13" t="s">
        <v>300</v>
      </c>
      <c r="D155" s="13" t="s">
        <v>2414</v>
      </c>
      <c r="E155" s="13" t="s">
        <v>2359</v>
      </c>
      <c r="F155" s="24" t="s">
        <v>2358</v>
      </c>
      <c r="G155" s="25"/>
    </row>
    <row r="156" spans="1:7">
      <c r="A156" s="23">
        <v>2012</v>
      </c>
      <c r="B156" s="23" t="s">
        <v>514</v>
      </c>
      <c r="C156" s="13" t="s">
        <v>300</v>
      </c>
      <c r="D156" s="13" t="s">
        <v>2414</v>
      </c>
      <c r="E156" s="13" t="s">
        <v>2359</v>
      </c>
      <c r="F156" s="24" t="s">
        <v>2358</v>
      </c>
      <c r="G156" s="25"/>
    </row>
    <row r="157" spans="1:7">
      <c r="A157" s="23">
        <v>2012</v>
      </c>
      <c r="B157" s="23" t="s">
        <v>514</v>
      </c>
      <c r="C157" s="13" t="s">
        <v>300</v>
      </c>
      <c r="D157" s="13" t="s">
        <v>2414</v>
      </c>
      <c r="E157" s="13" t="s">
        <v>2359</v>
      </c>
      <c r="F157" s="24" t="s">
        <v>2358</v>
      </c>
      <c r="G157" s="25"/>
    </row>
    <row r="158" spans="1:7">
      <c r="A158" s="23">
        <v>2012</v>
      </c>
      <c r="B158" s="23" t="s">
        <v>514</v>
      </c>
      <c r="C158" s="13" t="s">
        <v>300</v>
      </c>
      <c r="D158" s="13" t="s">
        <v>2414</v>
      </c>
      <c r="E158" s="13" t="s">
        <v>2359</v>
      </c>
      <c r="F158" s="24" t="s">
        <v>2358</v>
      </c>
      <c r="G158" s="25"/>
    </row>
    <row r="159" spans="1:7">
      <c r="A159" s="23">
        <v>2012</v>
      </c>
      <c r="B159" s="23" t="s">
        <v>514</v>
      </c>
      <c r="C159" s="13" t="s">
        <v>300</v>
      </c>
      <c r="D159" s="13" t="s">
        <v>2414</v>
      </c>
      <c r="E159" s="13" t="s">
        <v>2359</v>
      </c>
      <c r="F159" s="24" t="s">
        <v>2358</v>
      </c>
      <c r="G159" s="25"/>
    </row>
    <row r="160" spans="1:7">
      <c r="A160" s="23">
        <v>2012</v>
      </c>
      <c r="B160" s="23" t="s">
        <v>514</v>
      </c>
      <c r="C160" s="13" t="s">
        <v>300</v>
      </c>
      <c r="D160" s="13" t="s">
        <v>2414</v>
      </c>
      <c r="E160" s="13" t="s">
        <v>2359</v>
      </c>
      <c r="F160" s="24" t="s">
        <v>2358</v>
      </c>
      <c r="G160" s="25"/>
    </row>
    <row r="161" spans="1:7">
      <c r="A161" s="23">
        <v>2012</v>
      </c>
      <c r="B161" s="23" t="s">
        <v>514</v>
      </c>
      <c r="C161" s="13" t="s">
        <v>300</v>
      </c>
      <c r="D161" s="13" t="s">
        <v>2414</v>
      </c>
      <c r="E161" s="13" t="s">
        <v>2359</v>
      </c>
      <c r="F161" s="24" t="s">
        <v>2358</v>
      </c>
      <c r="G161" s="25"/>
    </row>
    <row r="162" spans="1:7">
      <c r="A162" s="23">
        <v>2012</v>
      </c>
      <c r="B162" s="23" t="s">
        <v>514</v>
      </c>
      <c r="C162" s="13" t="s">
        <v>300</v>
      </c>
      <c r="D162" s="13" t="s">
        <v>2414</v>
      </c>
      <c r="E162" s="13" t="s">
        <v>2359</v>
      </c>
      <c r="F162" s="24" t="s">
        <v>2358</v>
      </c>
      <c r="G162" s="25"/>
    </row>
    <row r="163" spans="1:7">
      <c r="A163" s="23">
        <v>2012</v>
      </c>
      <c r="B163" s="23" t="s">
        <v>514</v>
      </c>
      <c r="C163" s="13" t="s">
        <v>300</v>
      </c>
      <c r="D163" s="13" t="s">
        <v>2414</v>
      </c>
      <c r="E163" s="13" t="s">
        <v>2359</v>
      </c>
      <c r="F163" s="24" t="s">
        <v>2358</v>
      </c>
      <c r="G163" s="25"/>
    </row>
    <row r="164" spans="1:7">
      <c r="A164" s="23">
        <v>2012</v>
      </c>
      <c r="B164" s="23" t="s">
        <v>514</v>
      </c>
      <c r="C164" s="13" t="s">
        <v>300</v>
      </c>
      <c r="D164" s="13" t="s">
        <v>2414</v>
      </c>
      <c r="E164" s="13" t="s">
        <v>2359</v>
      </c>
      <c r="F164" s="24" t="s">
        <v>2358</v>
      </c>
      <c r="G164" s="25"/>
    </row>
    <row r="165" spans="1:7">
      <c r="A165" s="23">
        <v>2012</v>
      </c>
      <c r="B165" s="23" t="s">
        <v>514</v>
      </c>
      <c r="C165" s="13" t="s">
        <v>300</v>
      </c>
      <c r="D165" s="13" t="s">
        <v>2414</v>
      </c>
      <c r="E165" s="13" t="s">
        <v>2359</v>
      </c>
      <c r="F165" s="24" t="s">
        <v>2358</v>
      </c>
      <c r="G165" s="25"/>
    </row>
    <row r="166" spans="1:7">
      <c r="A166" s="23">
        <v>2012</v>
      </c>
      <c r="B166" s="23" t="s">
        <v>514</v>
      </c>
      <c r="C166" s="13" t="s">
        <v>300</v>
      </c>
      <c r="D166" s="13" t="s">
        <v>2414</v>
      </c>
      <c r="E166" s="13" t="s">
        <v>2359</v>
      </c>
      <c r="F166" s="24" t="s">
        <v>2358</v>
      </c>
      <c r="G166" s="25"/>
    </row>
    <row r="167" spans="1:7">
      <c r="A167" s="23">
        <v>2012</v>
      </c>
      <c r="B167" s="23" t="s">
        <v>514</v>
      </c>
      <c r="C167" s="13" t="s">
        <v>300</v>
      </c>
      <c r="D167" s="13" t="s">
        <v>2414</v>
      </c>
      <c r="E167" s="13" t="s">
        <v>2359</v>
      </c>
      <c r="F167" s="24" t="s">
        <v>2358</v>
      </c>
      <c r="G167" s="25"/>
    </row>
    <row r="168" spans="1:7">
      <c r="A168" s="23">
        <v>2012</v>
      </c>
      <c r="B168" s="23" t="s">
        <v>514</v>
      </c>
      <c r="C168" s="13" t="s">
        <v>300</v>
      </c>
      <c r="D168" s="13" t="s">
        <v>2414</v>
      </c>
      <c r="E168" s="13" t="s">
        <v>2359</v>
      </c>
      <c r="F168" s="24" t="s">
        <v>2358</v>
      </c>
      <c r="G168" s="25"/>
    </row>
    <row r="169" spans="1:7">
      <c r="A169" s="23">
        <v>2012</v>
      </c>
      <c r="B169" s="23" t="s">
        <v>514</v>
      </c>
      <c r="C169" s="13" t="s">
        <v>300</v>
      </c>
      <c r="D169" s="13" t="s">
        <v>2414</v>
      </c>
      <c r="E169" s="13" t="s">
        <v>2359</v>
      </c>
      <c r="F169" s="24" t="s">
        <v>2358</v>
      </c>
      <c r="G169" s="25"/>
    </row>
    <row r="170" spans="1:7">
      <c r="A170" s="23">
        <v>2012</v>
      </c>
      <c r="B170" s="23" t="s">
        <v>514</v>
      </c>
      <c r="C170" s="13" t="s">
        <v>300</v>
      </c>
      <c r="D170" s="13" t="s">
        <v>2414</v>
      </c>
      <c r="E170" s="13" t="s">
        <v>2359</v>
      </c>
      <c r="F170" s="24" t="s">
        <v>2358</v>
      </c>
      <c r="G170" s="25"/>
    </row>
    <row r="171" spans="1:7">
      <c r="A171" s="23">
        <v>2012</v>
      </c>
      <c r="B171" s="23" t="s">
        <v>514</v>
      </c>
      <c r="C171" s="13" t="s">
        <v>300</v>
      </c>
      <c r="D171" s="13" t="s">
        <v>2414</v>
      </c>
      <c r="E171" s="13" t="s">
        <v>2359</v>
      </c>
      <c r="F171" s="24" t="s">
        <v>2358</v>
      </c>
      <c r="G171" s="25"/>
    </row>
    <row r="172" spans="1:7">
      <c r="A172" s="23">
        <v>2012</v>
      </c>
      <c r="B172" s="23" t="s">
        <v>514</v>
      </c>
      <c r="C172" s="13" t="s">
        <v>300</v>
      </c>
      <c r="D172" s="13" t="s">
        <v>2414</v>
      </c>
      <c r="E172" s="13" t="s">
        <v>2359</v>
      </c>
      <c r="F172" s="24" t="s">
        <v>2358</v>
      </c>
      <c r="G172" s="25"/>
    </row>
    <row r="173" spans="1:7">
      <c r="A173" s="23">
        <v>2012</v>
      </c>
      <c r="B173" s="23" t="s">
        <v>514</v>
      </c>
      <c r="C173" s="13" t="s">
        <v>300</v>
      </c>
      <c r="D173" s="13" t="s">
        <v>2414</v>
      </c>
      <c r="E173" s="13" t="s">
        <v>2359</v>
      </c>
      <c r="F173" s="24" t="s">
        <v>2358</v>
      </c>
      <c r="G173" s="25"/>
    </row>
    <row r="174" spans="1:7">
      <c r="A174" s="23">
        <v>2012</v>
      </c>
      <c r="B174" s="23" t="s">
        <v>514</v>
      </c>
      <c r="C174" s="13" t="s">
        <v>300</v>
      </c>
      <c r="D174" s="13" t="s">
        <v>2414</v>
      </c>
      <c r="E174" s="13" t="s">
        <v>2359</v>
      </c>
      <c r="F174" s="24" t="s">
        <v>2358</v>
      </c>
      <c r="G174" s="25"/>
    </row>
    <row r="175" spans="1:7">
      <c r="A175" s="23">
        <v>2012</v>
      </c>
      <c r="B175" s="23" t="s">
        <v>514</v>
      </c>
      <c r="C175" s="13" t="s">
        <v>300</v>
      </c>
      <c r="D175" s="13" t="s">
        <v>2414</v>
      </c>
      <c r="E175" s="13" t="s">
        <v>2359</v>
      </c>
      <c r="F175" s="24" t="s">
        <v>2358</v>
      </c>
      <c r="G175" s="25"/>
    </row>
    <row r="176" spans="1:7">
      <c r="A176" s="23">
        <v>2012</v>
      </c>
      <c r="B176" s="23" t="s">
        <v>514</v>
      </c>
      <c r="C176" s="13" t="s">
        <v>300</v>
      </c>
      <c r="D176" s="13" t="s">
        <v>2414</v>
      </c>
      <c r="E176" s="13" t="s">
        <v>2359</v>
      </c>
      <c r="F176" s="24" t="s">
        <v>2358</v>
      </c>
      <c r="G176" s="25"/>
    </row>
    <row r="177" spans="1:7">
      <c r="A177" s="23">
        <v>2012</v>
      </c>
      <c r="B177" s="23" t="s">
        <v>514</v>
      </c>
      <c r="C177" s="13" t="s">
        <v>300</v>
      </c>
      <c r="D177" s="13" t="s">
        <v>2414</v>
      </c>
      <c r="E177" s="13" t="s">
        <v>2359</v>
      </c>
      <c r="F177" s="24" t="s">
        <v>2358</v>
      </c>
      <c r="G177" s="25"/>
    </row>
    <row r="178" spans="1:7">
      <c r="A178" s="23">
        <v>2012</v>
      </c>
      <c r="B178" s="23" t="s">
        <v>514</v>
      </c>
      <c r="C178" s="13" t="s">
        <v>300</v>
      </c>
      <c r="D178" s="13" t="s">
        <v>2414</v>
      </c>
      <c r="E178" s="13" t="s">
        <v>2359</v>
      </c>
      <c r="F178" s="24" t="s">
        <v>2358</v>
      </c>
      <c r="G178" s="25"/>
    </row>
    <row r="179" spans="1:7">
      <c r="A179" s="23">
        <v>2013</v>
      </c>
      <c r="B179" s="23" t="s">
        <v>1886</v>
      </c>
      <c r="C179" s="13" t="s">
        <v>301</v>
      </c>
      <c r="D179" s="13" t="s">
        <v>301</v>
      </c>
      <c r="E179" s="13" t="s">
        <v>6937</v>
      </c>
      <c r="F179" s="24" t="s">
        <v>357</v>
      </c>
      <c r="G179" s="25"/>
    </row>
    <row r="180" spans="1:7">
      <c r="A180" s="23">
        <v>2013</v>
      </c>
      <c r="B180" s="23" t="s">
        <v>1886</v>
      </c>
      <c r="C180" s="13" t="s">
        <v>301</v>
      </c>
      <c r="D180" s="13" t="s">
        <v>301</v>
      </c>
      <c r="E180" s="13" t="s">
        <v>1931</v>
      </c>
      <c r="F180" s="24" t="s">
        <v>357</v>
      </c>
      <c r="G180" s="25"/>
    </row>
    <row r="181" spans="1:7">
      <c r="A181" s="23">
        <v>2013</v>
      </c>
      <c r="B181" s="23" t="s">
        <v>1886</v>
      </c>
      <c r="C181" s="13" t="s">
        <v>302</v>
      </c>
      <c r="D181" s="13" t="s">
        <v>302</v>
      </c>
      <c r="E181" s="13" t="s">
        <v>6922</v>
      </c>
      <c r="F181" s="24" t="s">
        <v>357</v>
      </c>
      <c r="G181" s="25"/>
    </row>
    <row r="182" spans="1:7">
      <c r="A182" s="23">
        <v>2013</v>
      </c>
      <c r="B182" s="23" t="s">
        <v>1886</v>
      </c>
      <c r="C182" s="13" t="s">
        <v>304</v>
      </c>
      <c r="D182" s="13" t="s">
        <v>304</v>
      </c>
      <c r="E182" s="13" t="s">
        <v>7070</v>
      </c>
      <c r="F182" s="24" t="s">
        <v>357</v>
      </c>
      <c r="G182" s="25"/>
    </row>
    <row r="183" spans="1:7">
      <c r="A183" s="23">
        <v>2013</v>
      </c>
      <c r="B183" s="23" t="s">
        <v>1886</v>
      </c>
      <c r="C183" s="13" t="s">
        <v>304</v>
      </c>
      <c r="D183" s="13" t="s">
        <v>304</v>
      </c>
      <c r="E183" s="13" t="s">
        <v>7122</v>
      </c>
      <c r="F183" s="24" t="s">
        <v>357</v>
      </c>
      <c r="G183" s="25"/>
    </row>
    <row r="184" spans="1:7">
      <c r="A184" s="23">
        <v>2013</v>
      </c>
      <c r="B184" s="23" t="s">
        <v>1886</v>
      </c>
      <c r="C184" s="13" t="s">
        <v>309</v>
      </c>
      <c r="D184" s="13" t="s">
        <v>2521</v>
      </c>
      <c r="E184" s="13" t="s">
        <v>7097</v>
      </c>
      <c r="F184" s="24" t="s">
        <v>357</v>
      </c>
      <c r="G184" s="25"/>
    </row>
    <row r="185" spans="1:7">
      <c r="A185" s="23">
        <v>2013</v>
      </c>
      <c r="B185" s="23" t="s">
        <v>1886</v>
      </c>
      <c r="C185" s="13" t="s">
        <v>312</v>
      </c>
      <c r="D185" s="13" t="s">
        <v>312</v>
      </c>
      <c r="E185" s="13" t="s">
        <v>6984</v>
      </c>
      <c r="F185" s="24" t="s">
        <v>357</v>
      </c>
      <c r="G185" s="25"/>
    </row>
    <row r="186" spans="1:7">
      <c r="A186" s="23">
        <v>2013</v>
      </c>
      <c r="B186" s="23" t="s">
        <v>1886</v>
      </c>
      <c r="C186" s="13" t="s">
        <v>313</v>
      </c>
      <c r="D186" s="13" t="s">
        <v>2518</v>
      </c>
      <c r="E186" s="13" t="s">
        <v>371</v>
      </c>
      <c r="F186" s="24" t="s">
        <v>357</v>
      </c>
      <c r="G186" s="25"/>
    </row>
    <row r="187" spans="1:7">
      <c r="A187" s="23">
        <v>2013</v>
      </c>
      <c r="B187" s="23" t="s">
        <v>1886</v>
      </c>
      <c r="C187" s="13" t="s">
        <v>313</v>
      </c>
      <c r="D187" s="13" t="s">
        <v>2432</v>
      </c>
      <c r="E187" s="13" t="s">
        <v>2351</v>
      </c>
      <c r="F187" s="24" t="s">
        <v>357</v>
      </c>
      <c r="G187" s="25"/>
    </row>
    <row r="188" spans="1:7">
      <c r="A188" s="23">
        <v>2013</v>
      </c>
      <c r="B188" s="23" t="s">
        <v>1886</v>
      </c>
      <c r="C188" s="13" t="s">
        <v>313</v>
      </c>
      <c r="D188" s="13" t="s">
        <v>2432</v>
      </c>
      <c r="E188" s="13" t="s">
        <v>1937</v>
      </c>
      <c r="F188" s="24" t="s">
        <v>357</v>
      </c>
      <c r="G188" s="25"/>
    </row>
    <row r="189" spans="1:7">
      <c r="A189" s="23">
        <v>2013</v>
      </c>
      <c r="B189" s="23" t="s">
        <v>1886</v>
      </c>
      <c r="C189" s="13" t="s">
        <v>313</v>
      </c>
      <c r="D189" s="13" t="s">
        <v>2518</v>
      </c>
      <c r="E189" s="13" t="s">
        <v>381</v>
      </c>
      <c r="F189" s="24" t="s">
        <v>357</v>
      </c>
      <c r="G189" s="25"/>
    </row>
    <row r="190" spans="1:7">
      <c r="A190" s="23">
        <v>2013</v>
      </c>
      <c r="B190" s="23" t="s">
        <v>514</v>
      </c>
      <c r="C190" s="13" t="s">
        <v>300</v>
      </c>
      <c r="D190" s="13" t="s">
        <v>2414</v>
      </c>
      <c r="E190" s="13" t="s">
        <v>2359</v>
      </c>
      <c r="F190" s="24" t="s">
        <v>2358</v>
      </c>
      <c r="G190" s="25"/>
    </row>
    <row r="191" spans="1:7">
      <c r="A191" s="23">
        <v>2013</v>
      </c>
      <c r="B191" s="23" t="s">
        <v>514</v>
      </c>
      <c r="C191" s="13" t="s">
        <v>300</v>
      </c>
      <c r="D191" s="13" t="s">
        <v>2414</v>
      </c>
      <c r="E191" s="13" t="s">
        <v>2359</v>
      </c>
      <c r="F191" s="24" t="s">
        <v>2358</v>
      </c>
      <c r="G191" s="25"/>
    </row>
    <row r="192" spans="1:7">
      <c r="A192" s="23">
        <v>2013</v>
      </c>
      <c r="B192" s="23" t="s">
        <v>514</v>
      </c>
      <c r="C192" s="13" t="s">
        <v>300</v>
      </c>
      <c r="D192" s="13" t="s">
        <v>2414</v>
      </c>
      <c r="E192" s="13" t="s">
        <v>2359</v>
      </c>
      <c r="F192" s="24" t="s">
        <v>2358</v>
      </c>
      <c r="G192" s="25"/>
    </row>
    <row r="193" spans="1:7">
      <c r="A193" s="23">
        <v>2013</v>
      </c>
      <c r="B193" s="23" t="s">
        <v>514</v>
      </c>
      <c r="C193" s="13" t="s">
        <v>300</v>
      </c>
      <c r="D193" s="13" t="s">
        <v>2414</v>
      </c>
      <c r="E193" s="13" t="s">
        <v>2359</v>
      </c>
      <c r="F193" s="24" t="s">
        <v>2358</v>
      </c>
      <c r="G193" s="25"/>
    </row>
    <row r="194" spans="1:7">
      <c r="A194" s="23">
        <v>2013</v>
      </c>
      <c r="B194" s="23" t="s">
        <v>514</v>
      </c>
      <c r="C194" s="13" t="s">
        <v>300</v>
      </c>
      <c r="D194" s="13" t="s">
        <v>2414</v>
      </c>
      <c r="E194" s="13" t="s">
        <v>2359</v>
      </c>
      <c r="F194" s="24" t="s">
        <v>2358</v>
      </c>
      <c r="G194" s="25"/>
    </row>
    <row r="195" spans="1:7">
      <c r="A195" s="23">
        <v>2013</v>
      </c>
      <c r="B195" s="23" t="s">
        <v>514</v>
      </c>
      <c r="C195" s="13" t="s">
        <v>300</v>
      </c>
      <c r="D195" s="13" t="s">
        <v>2414</v>
      </c>
      <c r="E195" s="13" t="s">
        <v>2359</v>
      </c>
      <c r="F195" s="24" t="s">
        <v>2358</v>
      </c>
      <c r="G195" s="25"/>
    </row>
    <row r="196" spans="1:7">
      <c r="A196" s="23">
        <v>2013</v>
      </c>
      <c r="B196" s="23" t="s">
        <v>514</v>
      </c>
      <c r="C196" s="13" t="s">
        <v>300</v>
      </c>
      <c r="D196" s="13" t="s">
        <v>2414</v>
      </c>
      <c r="E196" s="13" t="s">
        <v>2359</v>
      </c>
      <c r="F196" s="24" t="s">
        <v>2358</v>
      </c>
      <c r="G196" s="25"/>
    </row>
    <row r="197" spans="1:7">
      <c r="A197" s="23">
        <v>2013</v>
      </c>
      <c r="B197" s="23" t="s">
        <v>514</v>
      </c>
      <c r="C197" s="13" t="s">
        <v>300</v>
      </c>
      <c r="D197" s="13" t="s">
        <v>2414</v>
      </c>
      <c r="E197" s="13" t="s">
        <v>2359</v>
      </c>
      <c r="F197" s="24" t="s">
        <v>2358</v>
      </c>
      <c r="G197" s="25"/>
    </row>
    <row r="198" spans="1:7">
      <c r="A198" s="23">
        <v>2013</v>
      </c>
      <c r="B198" s="23" t="s">
        <v>514</v>
      </c>
      <c r="C198" s="13" t="s">
        <v>300</v>
      </c>
      <c r="D198" s="13" t="s">
        <v>2414</v>
      </c>
      <c r="E198" s="13" t="s">
        <v>2359</v>
      </c>
      <c r="F198" s="24" t="s">
        <v>2358</v>
      </c>
      <c r="G198" s="25"/>
    </row>
    <row r="199" spans="1:7">
      <c r="A199" s="23">
        <v>2013</v>
      </c>
      <c r="B199" s="23" t="s">
        <v>514</v>
      </c>
      <c r="C199" s="13" t="s">
        <v>300</v>
      </c>
      <c r="D199" s="13" t="s">
        <v>2414</v>
      </c>
      <c r="E199" s="13" t="s">
        <v>2359</v>
      </c>
      <c r="F199" s="24" t="s">
        <v>2358</v>
      </c>
      <c r="G199" s="25"/>
    </row>
    <row r="200" spans="1:7">
      <c r="A200" s="23">
        <v>2013</v>
      </c>
      <c r="B200" s="23" t="s">
        <v>514</v>
      </c>
      <c r="C200" s="13" t="s">
        <v>300</v>
      </c>
      <c r="D200" s="13" t="s">
        <v>2414</v>
      </c>
      <c r="E200" s="13" t="s">
        <v>2359</v>
      </c>
      <c r="F200" s="24" t="s">
        <v>2358</v>
      </c>
      <c r="G200" s="25"/>
    </row>
    <row r="201" spans="1:7">
      <c r="A201" s="23">
        <v>2013</v>
      </c>
      <c r="B201" s="23" t="s">
        <v>514</v>
      </c>
      <c r="C201" s="13" t="s">
        <v>300</v>
      </c>
      <c r="D201" s="13" t="s">
        <v>2414</v>
      </c>
      <c r="E201" s="13" t="s">
        <v>2359</v>
      </c>
      <c r="F201" s="24" t="s">
        <v>2358</v>
      </c>
      <c r="G201" s="25"/>
    </row>
    <row r="202" spans="1:7">
      <c r="A202" s="23">
        <v>2013</v>
      </c>
      <c r="B202" s="23" t="s">
        <v>514</v>
      </c>
      <c r="C202" s="13" t="s">
        <v>300</v>
      </c>
      <c r="D202" s="13" t="s">
        <v>2414</v>
      </c>
      <c r="E202" s="13" t="s">
        <v>2359</v>
      </c>
      <c r="F202" s="24" t="s">
        <v>2358</v>
      </c>
      <c r="G202" s="25"/>
    </row>
    <row r="203" spans="1:7">
      <c r="A203" s="23">
        <v>2013</v>
      </c>
      <c r="B203" s="23" t="s">
        <v>514</v>
      </c>
      <c r="C203" s="13" t="s">
        <v>300</v>
      </c>
      <c r="D203" s="13" t="s">
        <v>2414</v>
      </c>
      <c r="E203" s="13" t="s">
        <v>2359</v>
      </c>
      <c r="F203" s="24" t="s">
        <v>2358</v>
      </c>
      <c r="G203" s="25"/>
    </row>
    <row r="204" spans="1:7">
      <c r="A204" s="23">
        <v>2013</v>
      </c>
      <c r="B204" s="23" t="s">
        <v>514</v>
      </c>
      <c r="C204" s="13" t="s">
        <v>300</v>
      </c>
      <c r="D204" s="13" t="s">
        <v>2414</v>
      </c>
      <c r="E204" s="13" t="s">
        <v>2359</v>
      </c>
      <c r="F204" s="24" t="s">
        <v>2358</v>
      </c>
      <c r="G204" s="25"/>
    </row>
    <row r="205" spans="1:7">
      <c r="A205" s="23">
        <v>2013</v>
      </c>
      <c r="B205" s="23" t="s">
        <v>514</v>
      </c>
      <c r="C205" s="13" t="s">
        <v>300</v>
      </c>
      <c r="D205" s="13" t="s">
        <v>2414</v>
      </c>
      <c r="E205" s="13" t="s">
        <v>2359</v>
      </c>
      <c r="F205" s="24" t="s">
        <v>2358</v>
      </c>
      <c r="G205" s="25"/>
    </row>
    <row r="206" spans="1:7">
      <c r="A206" s="23">
        <v>2013</v>
      </c>
      <c r="B206" s="23" t="s">
        <v>514</v>
      </c>
      <c r="C206" s="13" t="s">
        <v>300</v>
      </c>
      <c r="D206" s="13" t="s">
        <v>2414</v>
      </c>
      <c r="E206" s="13" t="s">
        <v>2359</v>
      </c>
      <c r="F206" s="24" t="s">
        <v>2358</v>
      </c>
      <c r="G206" s="25"/>
    </row>
    <row r="207" spans="1:7">
      <c r="A207" s="23">
        <v>2013</v>
      </c>
      <c r="B207" s="23" t="s">
        <v>514</v>
      </c>
      <c r="C207" s="13" t="s">
        <v>300</v>
      </c>
      <c r="D207" s="13" t="s">
        <v>2414</v>
      </c>
      <c r="E207" s="13" t="s">
        <v>2359</v>
      </c>
      <c r="F207" s="24" t="s">
        <v>2358</v>
      </c>
      <c r="G207" s="25"/>
    </row>
    <row r="208" spans="1:7">
      <c r="A208" s="23">
        <v>2013</v>
      </c>
      <c r="B208" s="23" t="s">
        <v>514</v>
      </c>
      <c r="C208" s="13" t="s">
        <v>300</v>
      </c>
      <c r="D208" s="13" t="s">
        <v>2414</v>
      </c>
      <c r="E208" s="13" t="s">
        <v>2359</v>
      </c>
      <c r="F208" s="24" t="s">
        <v>2358</v>
      </c>
      <c r="G208" s="25"/>
    </row>
    <row r="209" spans="1:7">
      <c r="A209" s="23">
        <v>2013</v>
      </c>
      <c r="B209" s="23" t="s">
        <v>514</v>
      </c>
      <c r="C209" s="13" t="s">
        <v>300</v>
      </c>
      <c r="D209" s="13" t="s">
        <v>2414</v>
      </c>
      <c r="E209" s="13" t="s">
        <v>2359</v>
      </c>
      <c r="F209" s="24" t="s">
        <v>2358</v>
      </c>
      <c r="G209" s="25"/>
    </row>
    <row r="210" spans="1:7">
      <c r="A210" s="23">
        <v>2013</v>
      </c>
      <c r="B210" s="23" t="s">
        <v>514</v>
      </c>
      <c r="C210" s="13" t="s">
        <v>300</v>
      </c>
      <c r="D210" s="13" t="s">
        <v>2414</v>
      </c>
      <c r="E210" s="13" t="s">
        <v>2359</v>
      </c>
      <c r="F210" s="24" t="s">
        <v>2358</v>
      </c>
      <c r="G210" s="25"/>
    </row>
    <row r="211" spans="1:7">
      <c r="A211" s="23">
        <v>2013</v>
      </c>
      <c r="B211" s="23" t="s">
        <v>514</v>
      </c>
      <c r="C211" s="13" t="s">
        <v>300</v>
      </c>
      <c r="D211" s="13" t="s">
        <v>2414</v>
      </c>
      <c r="E211" s="13" t="s">
        <v>2359</v>
      </c>
      <c r="F211" s="24" t="s">
        <v>2358</v>
      </c>
      <c r="G211" s="25"/>
    </row>
    <row r="212" spans="1:7">
      <c r="A212" s="23">
        <v>2013</v>
      </c>
      <c r="B212" s="23" t="s">
        <v>514</v>
      </c>
      <c r="C212" s="13" t="s">
        <v>300</v>
      </c>
      <c r="D212" s="13" t="s">
        <v>2414</v>
      </c>
      <c r="E212" s="13" t="s">
        <v>2359</v>
      </c>
      <c r="F212" s="24" t="s">
        <v>2358</v>
      </c>
      <c r="G212" s="25"/>
    </row>
    <row r="213" spans="1:7">
      <c r="A213" s="23">
        <v>2013</v>
      </c>
      <c r="B213" s="23" t="s">
        <v>514</v>
      </c>
      <c r="C213" s="13" t="s">
        <v>300</v>
      </c>
      <c r="D213" s="13" t="s">
        <v>2414</v>
      </c>
      <c r="E213" s="13" t="s">
        <v>2359</v>
      </c>
      <c r="F213" s="24" t="s">
        <v>2358</v>
      </c>
      <c r="G213" s="25"/>
    </row>
    <row r="214" spans="1:7">
      <c r="A214" s="23">
        <v>2013</v>
      </c>
      <c r="B214" s="23" t="s">
        <v>514</v>
      </c>
      <c r="C214" s="13" t="s">
        <v>300</v>
      </c>
      <c r="D214" s="13" t="s">
        <v>2414</v>
      </c>
      <c r="E214" s="13" t="s">
        <v>2359</v>
      </c>
      <c r="F214" s="24" t="s">
        <v>2358</v>
      </c>
      <c r="G214" s="25"/>
    </row>
    <row r="215" spans="1:7">
      <c r="A215" s="23">
        <v>2013</v>
      </c>
      <c r="B215" s="23" t="s">
        <v>514</v>
      </c>
      <c r="C215" s="13" t="s">
        <v>300</v>
      </c>
      <c r="D215" s="13" t="s">
        <v>2414</v>
      </c>
      <c r="E215" s="13" t="s">
        <v>2359</v>
      </c>
      <c r="F215" s="24" t="s">
        <v>2358</v>
      </c>
      <c r="G215" s="25"/>
    </row>
    <row r="216" spans="1:7">
      <c r="A216" s="23">
        <v>2013</v>
      </c>
      <c r="B216" s="23" t="s">
        <v>514</v>
      </c>
      <c r="C216" s="13" t="s">
        <v>300</v>
      </c>
      <c r="D216" s="13" t="s">
        <v>2414</v>
      </c>
      <c r="E216" s="13" t="s">
        <v>2359</v>
      </c>
      <c r="F216" s="24" t="s">
        <v>2358</v>
      </c>
      <c r="G216" s="25"/>
    </row>
    <row r="217" spans="1:7">
      <c r="A217" s="23">
        <v>2013</v>
      </c>
      <c r="B217" s="23" t="s">
        <v>514</v>
      </c>
      <c r="C217" s="13" t="s">
        <v>300</v>
      </c>
      <c r="D217" s="13" t="s">
        <v>2414</v>
      </c>
      <c r="E217" s="13" t="s">
        <v>2359</v>
      </c>
      <c r="F217" s="24" t="s">
        <v>2358</v>
      </c>
      <c r="G217" s="25"/>
    </row>
    <row r="218" spans="1:7">
      <c r="A218" s="23">
        <v>2013</v>
      </c>
      <c r="B218" s="23" t="s">
        <v>514</v>
      </c>
      <c r="C218" s="13" t="s">
        <v>300</v>
      </c>
      <c r="D218" s="13" t="s">
        <v>2414</v>
      </c>
      <c r="E218" s="13" t="s">
        <v>2359</v>
      </c>
      <c r="F218" s="24" t="s">
        <v>2358</v>
      </c>
      <c r="G218" s="25"/>
    </row>
    <row r="219" spans="1:7">
      <c r="A219" s="23">
        <v>2013</v>
      </c>
      <c r="B219" s="23" t="s">
        <v>514</v>
      </c>
      <c r="C219" s="13" t="s">
        <v>300</v>
      </c>
      <c r="D219" s="13" t="s">
        <v>2414</v>
      </c>
      <c r="E219" s="13" t="s">
        <v>2359</v>
      </c>
      <c r="F219" s="24" t="s">
        <v>2358</v>
      </c>
      <c r="G219" s="25"/>
    </row>
    <row r="220" spans="1:7">
      <c r="A220" s="23">
        <v>2013</v>
      </c>
      <c r="B220" s="23" t="s">
        <v>514</v>
      </c>
      <c r="C220" s="13" t="s">
        <v>300</v>
      </c>
      <c r="D220" s="13" t="s">
        <v>2414</v>
      </c>
      <c r="E220" s="13" t="s">
        <v>2359</v>
      </c>
      <c r="F220" s="24" t="s">
        <v>2358</v>
      </c>
      <c r="G220" s="25"/>
    </row>
    <row r="221" spans="1:7">
      <c r="A221" s="23">
        <v>2013</v>
      </c>
      <c r="B221" s="23" t="s">
        <v>514</v>
      </c>
      <c r="C221" s="13" t="s">
        <v>300</v>
      </c>
      <c r="D221" s="13" t="s">
        <v>2414</v>
      </c>
      <c r="E221" s="13" t="s">
        <v>2359</v>
      </c>
      <c r="F221" s="24" t="s">
        <v>2358</v>
      </c>
      <c r="G221" s="25"/>
    </row>
    <row r="222" spans="1:7">
      <c r="A222" s="23">
        <v>2013</v>
      </c>
      <c r="B222" s="23" t="s">
        <v>514</v>
      </c>
      <c r="C222" s="13" t="s">
        <v>300</v>
      </c>
      <c r="D222" s="13" t="s">
        <v>2414</v>
      </c>
      <c r="E222" s="13" t="s">
        <v>2359</v>
      </c>
      <c r="F222" s="24" t="s">
        <v>2358</v>
      </c>
      <c r="G222" s="25"/>
    </row>
    <row r="223" spans="1:7">
      <c r="A223" s="23">
        <v>2013</v>
      </c>
      <c r="B223" s="23" t="s">
        <v>514</v>
      </c>
      <c r="C223" s="13" t="s">
        <v>300</v>
      </c>
      <c r="D223" s="13" t="s">
        <v>2414</v>
      </c>
      <c r="E223" s="13" t="s">
        <v>2359</v>
      </c>
      <c r="F223" s="24" t="s">
        <v>2358</v>
      </c>
      <c r="G223" s="25"/>
    </row>
    <row r="224" spans="1:7">
      <c r="A224" s="23">
        <v>2013</v>
      </c>
      <c r="B224" s="23" t="s">
        <v>514</v>
      </c>
      <c r="C224" s="13" t="s">
        <v>300</v>
      </c>
      <c r="D224" s="13" t="s">
        <v>2414</v>
      </c>
      <c r="E224" s="13" t="s">
        <v>2359</v>
      </c>
      <c r="F224" s="24" t="s">
        <v>2358</v>
      </c>
      <c r="G224" s="25"/>
    </row>
    <row r="225" spans="1:7">
      <c r="A225" s="23">
        <v>2013</v>
      </c>
      <c r="B225" s="23" t="s">
        <v>514</v>
      </c>
      <c r="C225" s="13" t="s">
        <v>300</v>
      </c>
      <c r="D225" s="13" t="s">
        <v>2414</v>
      </c>
      <c r="E225" s="13" t="s">
        <v>2359</v>
      </c>
      <c r="F225" s="24" t="s">
        <v>2358</v>
      </c>
      <c r="G225" s="25"/>
    </row>
    <row r="226" spans="1:7">
      <c r="A226" s="23">
        <v>2013</v>
      </c>
      <c r="B226" s="23" t="s">
        <v>514</v>
      </c>
      <c r="C226" s="13" t="s">
        <v>300</v>
      </c>
      <c r="D226" s="13" t="s">
        <v>2414</v>
      </c>
      <c r="E226" s="13" t="s">
        <v>2359</v>
      </c>
      <c r="F226" s="24" t="s">
        <v>2358</v>
      </c>
      <c r="G226" s="25"/>
    </row>
    <row r="227" spans="1:7">
      <c r="A227" s="23">
        <v>2013</v>
      </c>
      <c r="B227" s="23" t="s">
        <v>514</v>
      </c>
      <c r="C227" s="13" t="s">
        <v>300</v>
      </c>
      <c r="D227" s="13" t="s">
        <v>2414</v>
      </c>
      <c r="E227" s="13" t="s">
        <v>2359</v>
      </c>
      <c r="F227" s="24" t="s">
        <v>2358</v>
      </c>
      <c r="G227" s="25"/>
    </row>
    <row r="228" spans="1:7">
      <c r="A228" s="23">
        <v>2013</v>
      </c>
      <c r="B228" s="23" t="s">
        <v>514</v>
      </c>
      <c r="C228" s="13" t="s">
        <v>300</v>
      </c>
      <c r="D228" s="13" t="s">
        <v>2414</v>
      </c>
      <c r="E228" s="13" t="s">
        <v>2359</v>
      </c>
      <c r="F228" s="24" t="s">
        <v>2358</v>
      </c>
      <c r="G228" s="25"/>
    </row>
    <row r="229" spans="1:7">
      <c r="A229" s="23">
        <v>2013</v>
      </c>
      <c r="B229" s="23" t="s">
        <v>514</v>
      </c>
      <c r="C229" s="13" t="s">
        <v>300</v>
      </c>
      <c r="D229" s="13" t="s">
        <v>2414</v>
      </c>
      <c r="E229" s="13" t="s">
        <v>2359</v>
      </c>
      <c r="F229" s="24" t="s">
        <v>2358</v>
      </c>
      <c r="G229" s="25"/>
    </row>
    <row r="230" spans="1:7">
      <c r="A230" s="23">
        <v>2014</v>
      </c>
      <c r="B230" s="23" t="s">
        <v>1886</v>
      </c>
      <c r="C230" s="13" t="s">
        <v>300</v>
      </c>
      <c r="D230" s="13" t="s">
        <v>300</v>
      </c>
      <c r="E230" s="13" t="s">
        <v>6925</v>
      </c>
      <c r="F230" s="24" t="s">
        <v>357</v>
      </c>
      <c r="G230" s="25"/>
    </row>
    <row r="231" spans="1:7">
      <c r="A231" s="23">
        <v>2014</v>
      </c>
      <c r="B231" s="23" t="s">
        <v>1886</v>
      </c>
      <c r="C231" s="13" t="s">
        <v>306</v>
      </c>
      <c r="D231" s="13" t="s">
        <v>306</v>
      </c>
      <c r="E231" s="13" t="s">
        <v>7051</v>
      </c>
      <c r="F231" s="24" t="s">
        <v>357</v>
      </c>
      <c r="G231" s="25"/>
    </row>
    <row r="232" spans="1:7">
      <c r="A232" s="23">
        <v>2014</v>
      </c>
      <c r="B232" s="23" t="s">
        <v>1886</v>
      </c>
      <c r="C232" s="13" t="s">
        <v>307</v>
      </c>
      <c r="D232" s="13" t="s">
        <v>5730</v>
      </c>
      <c r="E232" s="13" t="s">
        <v>3506</v>
      </c>
      <c r="F232" s="24" t="s">
        <v>357</v>
      </c>
      <c r="G232" s="25"/>
    </row>
    <row r="233" spans="1:7">
      <c r="A233" s="23">
        <v>2014</v>
      </c>
      <c r="B233" s="23" t="s">
        <v>1886</v>
      </c>
      <c r="C233" s="13" t="s">
        <v>313</v>
      </c>
      <c r="D233" s="13" t="s">
        <v>313</v>
      </c>
      <c r="E233" s="13" t="s">
        <v>2355</v>
      </c>
      <c r="F233" s="24" t="s">
        <v>2319</v>
      </c>
      <c r="G233" s="25"/>
    </row>
    <row r="234" spans="1:7">
      <c r="A234" s="23">
        <v>2014</v>
      </c>
      <c r="B234" s="23" t="s">
        <v>1886</v>
      </c>
      <c r="C234" s="13" t="s">
        <v>313</v>
      </c>
      <c r="D234" s="13" t="s">
        <v>7157</v>
      </c>
      <c r="E234" s="13" t="s">
        <v>462</v>
      </c>
      <c r="F234" s="24" t="s">
        <v>357</v>
      </c>
      <c r="G234" s="25"/>
    </row>
    <row r="235" spans="1:7">
      <c r="A235" s="23">
        <v>2014</v>
      </c>
      <c r="B235" s="23" t="s">
        <v>1886</v>
      </c>
      <c r="C235" s="13" t="s">
        <v>313</v>
      </c>
      <c r="D235" s="13" t="s">
        <v>5735</v>
      </c>
      <c r="E235" s="13" t="s">
        <v>377</v>
      </c>
      <c r="F235" s="24" t="s">
        <v>357</v>
      </c>
      <c r="G235" s="25"/>
    </row>
    <row r="236" spans="1:7">
      <c r="A236" s="23">
        <v>2014</v>
      </c>
      <c r="B236" s="23" t="s">
        <v>1886</v>
      </c>
      <c r="C236" s="13" t="s">
        <v>313</v>
      </c>
      <c r="D236" s="13" t="s">
        <v>2530</v>
      </c>
      <c r="E236" s="13" t="s">
        <v>2348</v>
      </c>
      <c r="F236" s="24" t="s">
        <v>2319</v>
      </c>
      <c r="G236" s="25"/>
    </row>
    <row r="237" spans="1:7">
      <c r="A237" s="23">
        <v>2014</v>
      </c>
      <c r="B237" s="23" t="s">
        <v>1886</v>
      </c>
      <c r="C237" s="13" t="s">
        <v>313</v>
      </c>
      <c r="D237" s="13" t="s">
        <v>2432</v>
      </c>
      <c r="E237" s="13" t="s">
        <v>382</v>
      </c>
      <c r="F237" s="24" t="s">
        <v>357</v>
      </c>
      <c r="G237" s="25"/>
    </row>
    <row r="238" spans="1:7">
      <c r="A238" s="23">
        <v>2014</v>
      </c>
      <c r="B238" s="23" t="s">
        <v>1886</v>
      </c>
      <c r="C238" s="13" t="s">
        <v>314</v>
      </c>
      <c r="D238" s="13" t="s">
        <v>2648</v>
      </c>
      <c r="E238" s="13" t="s">
        <v>384</v>
      </c>
      <c r="F238" s="24" t="s">
        <v>357</v>
      </c>
      <c r="G238" s="25"/>
    </row>
    <row r="239" spans="1:7">
      <c r="A239" s="23">
        <v>2014</v>
      </c>
      <c r="B239" s="23" t="s">
        <v>1886</v>
      </c>
      <c r="C239" s="13" t="s">
        <v>314</v>
      </c>
      <c r="D239" s="13" t="s">
        <v>7162</v>
      </c>
      <c r="E239" s="13" t="s">
        <v>2341</v>
      </c>
      <c r="F239" s="24" t="s">
        <v>357</v>
      </c>
      <c r="G239" s="25"/>
    </row>
    <row r="240" spans="1:7">
      <c r="A240" s="23">
        <v>2014</v>
      </c>
      <c r="B240" s="23" t="s">
        <v>1886</v>
      </c>
      <c r="C240" s="13" t="s">
        <v>314</v>
      </c>
      <c r="D240" s="13" t="s">
        <v>7164</v>
      </c>
      <c r="E240" s="13" t="s">
        <v>1945</v>
      </c>
      <c r="F240" s="24" t="s">
        <v>357</v>
      </c>
      <c r="G240" s="25"/>
    </row>
    <row r="241" spans="1:7">
      <c r="A241" s="23">
        <v>2014</v>
      </c>
      <c r="B241" s="23" t="s">
        <v>1886</v>
      </c>
      <c r="C241" s="13" t="s">
        <v>314</v>
      </c>
      <c r="D241" s="13" t="s">
        <v>2642</v>
      </c>
      <c r="E241" s="13" t="s">
        <v>7088</v>
      </c>
      <c r="F241" s="24" t="s">
        <v>357</v>
      </c>
      <c r="G241" s="25"/>
    </row>
    <row r="242" spans="1:7">
      <c r="A242" s="23">
        <v>2014</v>
      </c>
      <c r="B242" s="23" t="s">
        <v>1886</v>
      </c>
      <c r="C242" s="13" t="s">
        <v>314</v>
      </c>
      <c r="D242" s="13" t="s">
        <v>7169</v>
      </c>
      <c r="E242" s="13" t="s">
        <v>518</v>
      </c>
      <c r="F242" s="24" t="s">
        <v>357</v>
      </c>
      <c r="G242" s="25"/>
    </row>
    <row r="243" spans="1:7">
      <c r="A243" s="23">
        <v>2014</v>
      </c>
      <c r="B243" s="23" t="s">
        <v>1886</v>
      </c>
      <c r="C243" s="13" t="s">
        <v>317</v>
      </c>
      <c r="D243" s="13" t="s">
        <v>2423</v>
      </c>
      <c r="E243" s="13" t="s">
        <v>3257</v>
      </c>
      <c r="F243" s="24" t="s">
        <v>357</v>
      </c>
      <c r="G243" s="25"/>
    </row>
    <row r="244" spans="1:7">
      <c r="A244" s="23">
        <v>2014</v>
      </c>
      <c r="B244" s="23" t="s">
        <v>1886</v>
      </c>
      <c r="C244" s="13" t="s">
        <v>322</v>
      </c>
      <c r="D244" s="13" t="s">
        <v>322</v>
      </c>
      <c r="E244" s="13" t="s">
        <v>7004</v>
      </c>
      <c r="F244" s="24" t="s">
        <v>357</v>
      </c>
      <c r="G244" s="25"/>
    </row>
    <row r="245" spans="1:7">
      <c r="A245" s="23">
        <v>2014</v>
      </c>
      <c r="B245" s="23" t="s">
        <v>1886</v>
      </c>
      <c r="C245" s="13" t="s">
        <v>322</v>
      </c>
      <c r="D245" s="13" t="s">
        <v>7188</v>
      </c>
      <c r="E245" s="13" t="s">
        <v>7029</v>
      </c>
      <c r="F245" s="24" t="s">
        <v>357</v>
      </c>
      <c r="G245" s="25"/>
    </row>
    <row r="246" spans="1:7">
      <c r="A246" s="23">
        <v>2014</v>
      </c>
      <c r="B246" s="23" t="s">
        <v>1886</v>
      </c>
      <c r="C246" s="13" t="s">
        <v>322</v>
      </c>
      <c r="D246" s="13" t="s">
        <v>2466</v>
      </c>
      <c r="E246" s="13" t="s">
        <v>4962</v>
      </c>
      <c r="F246" s="24" t="s">
        <v>357</v>
      </c>
      <c r="G246" s="25"/>
    </row>
    <row r="247" spans="1:7">
      <c r="A247" s="23">
        <v>2014</v>
      </c>
      <c r="B247" s="23" t="s">
        <v>1886</v>
      </c>
      <c r="C247" s="13" t="s">
        <v>328</v>
      </c>
      <c r="D247" s="13" t="s">
        <v>7199</v>
      </c>
      <c r="E247" s="13" t="s">
        <v>7091</v>
      </c>
      <c r="F247" s="24" t="s">
        <v>357</v>
      </c>
      <c r="G247" s="25"/>
    </row>
    <row r="248" spans="1:7">
      <c r="A248" s="23">
        <v>2014</v>
      </c>
      <c r="B248" s="23" t="s">
        <v>514</v>
      </c>
      <c r="C248" s="13" t="s">
        <v>300</v>
      </c>
      <c r="D248" s="13" t="s">
        <v>2414</v>
      </c>
      <c r="E248" s="13" t="s">
        <v>2359</v>
      </c>
      <c r="F248" s="24" t="s">
        <v>2358</v>
      </c>
      <c r="G248" s="25"/>
    </row>
    <row r="249" spans="1:7">
      <c r="A249" s="23">
        <v>2014</v>
      </c>
      <c r="B249" s="23" t="s">
        <v>514</v>
      </c>
      <c r="C249" s="13" t="s">
        <v>300</v>
      </c>
      <c r="D249" s="13" t="s">
        <v>2414</v>
      </c>
      <c r="E249" s="13" t="s">
        <v>2359</v>
      </c>
      <c r="F249" s="24" t="s">
        <v>2358</v>
      </c>
      <c r="G249" s="25"/>
    </row>
    <row r="250" spans="1:7">
      <c r="A250" s="23">
        <v>2014</v>
      </c>
      <c r="B250" s="23" t="s">
        <v>514</v>
      </c>
      <c r="C250" s="13" t="s">
        <v>300</v>
      </c>
      <c r="D250" s="13" t="s">
        <v>2414</v>
      </c>
      <c r="E250" s="13" t="s">
        <v>2359</v>
      </c>
      <c r="F250" s="24" t="s">
        <v>2358</v>
      </c>
      <c r="G250" s="25"/>
    </row>
    <row r="251" spans="1:7">
      <c r="A251" s="23">
        <v>2014</v>
      </c>
      <c r="B251" s="23" t="s">
        <v>514</v>
      </c>
      <c r="C251" s="13" t="s">
        <v>300</v>
      </c>
      <c r="D251" s="13" t="s">
        <v>2414</v>
      </c>
      <c r="E251" s="13" t="s">
        <v>2359</v>
      </c>
      <c r="F251" s="24" t="s">
        <v>2358</v>
      </c>
      <c r="G251" s="25"/>
    </row>
    <row r="252" spans="1:7">
      <c r="A252" s="23">
        <v>2014</v>
      </c>
      <c r="B252" s="23" t="s">
        <v>514</v>
      </c>
      <c r="C252" s="13" t="s">
        <v>300</v>
      </c>
      <c r="D252" s="13" t="s">
        <v>2414</v>
      </c>
      <c r="E252" s="13" t="s">
        <v>2359</v>
      </c>
      <c r="F252" s="24" t="s">
        <v>2358</v>
      </c>
      <c r="G252" s="25"/>
    </row>
    <row r="253" spans="1:7">
      <c r="A253" s="23">
        <v>2014</v>
      </c>
      <c r="B253" s="23" t="s">
        <v>514</v>
      </c>
      <c r="C253" s="13" t="s">
        <v>300</v>
      </c>
      <c r="D253" s="13" t="s">
        <v>2414</v>
      </c>
      <c r="E253" s="13" t="s">
        <v>2359</v>
      </c>
      <c r="F253" s="24" t="s">
        <v>2358</v>
      </c>
      <c r="G253" s="25"/>
    </row>
    <row r="254" spans="1:7">
      <c r="A254" s="23">
        <v>2014</v>
      </c>
      <c r="B254" s="23" t="s">
        <v>514</v>
      </c>
      <c r="C254" s="13" t="s">
        <v>300</v>
      </c>
      <c r="D254" s="13" t="s">
        <v>2414</v>
      </c>
      <c r="E254" s="13" t="s">
        <v>2359</v>
      </c>
      <c r="F254" s="24" t="s">
        <v>2358</v>
      </c>
      <c r="G254" s="25"/>
    </row>
    <row r="255" spans="1:7">
      <c r="A255" s="23">
        <v>2014</v>
      </c>
      <c r="B255" s="23" t="s">
        <v>514</v>
      </c>
      <c r="C255" s="13" t="s">
        <v>300</v>
      </c>
      <c r="D255" s="13" t="s">
        <v>2414</v>
      </c>
      <c r="E255" s="13" t="s">
        <v>2359</v>
      </c>
      <c r="F255" s="24" t="s">
        <v>2358</v>
      </c>
      <c r="G255" s="25"/>
    </row>
    <row r="256" spans="1:7">
      <c r="A256" s="23">
        <v>2014</v>
      </c>
      <c r="B256" s="23" t="s">
        <v>514</v>
      </c>
      <c r="C256" s="13" t="s">
        <v>300</v>
      </c>
      <c r="D256" s="13" t="s">
        <v>2414</v>
      </c>
      <c r="E256" s="13" t="s">
        <v>2359</v>
      </c>
      <c r="F256" s="24" t="s">
        <v>2358</v>
      </c>
      <c r="G256" s="25"/>
    </row>
    <row r="257" spans="1:7">
      <c r="A257" s="23">
        <v>2014</v>
      </c>
      <c r="B257" s="23" t="s">
        <v>514</v>
      </c>
      <c r="C257" s="13" t="s">
        <v>300</v>
      </c>
      <c r="D257" s="13" t="s">
        <v>2414</v>
      </c>
      <c r="E257" s="13" t="s">
        <v>2359</v>
      </c>
      <c r="F257" s="24" t="s">
        <v>2358</v>
      </c>
      <c r="G257" s="25"/>
    </row>
    <row r="258" spans="1:7">
      <c r="A258" s="23">
        <v>2014</v>
      </c>
      <c r="B258" s="23" t="s">
        <v>514</v>
      </c>
      <c r="C258" s="13" t="s">
        <v>300</v>
      </c>
      <c r="D258" s="13" t="s">
        <v>2414</v>
      </c>
      <c r="E258" s="13" t="s">
        <v>2359</v>
      </c>
      <c r="F258" s="24" t="s">
        <v>2358</v>
      </c>
      <c r="G258" s="25"/>
    </row>
    <row r="259" spans="1:7">
      <c r="A259" s="23">
        <v>2014</v>
      </c>
      <c r="B259" s="23" t="s">
        <v>514</v>
      </c>
      <c r="C259" s="13" t="s">
        <v>300</v>
      </c>
      <c r="D259" s="13" t="s">
        <v>2414</v>
      </c>
      <c r="E259" s="13" t="s">
        <v>2359</v>
      </c>
      <c r="F259" s="24" t="s">
        <v>2358</v>
      </c>
      <c r="G259" s="25"/>
    </row>
    <row r="260" spans="1:7">
      <c r="A260" s="23">
        <v>2014</v>
      </c>
      <c r="B260" s="23" t="s">
        <v>514</v>
      </c>
      <c r="C260" s="13" t="s">
        <v>300</v>
      </c>
      <c r="D260" s="13" t="s">
        <v>2414</v>
      </c>
      <c r="E260" s="13" t="s">
        <v>2359</v>
      </c>
      <c r="F260" s="24" t="s">
        <v>2358</v>
      </c>
      <c r="G260" s="25"/>
    </row>
    <row r="261" spans="1:7">
      <c r="A261" s="23">
        <v>2014</v>
      </c>
      <c r="B261" s="23" t="s">
        <v>514</v>
      </c>
      <c r="C261" s="13" t="s">
        <v>300</v>
      </c>
      <c r="D261" s="13" t="s">
        <v>2414</v>
      </c>
      <c r="E261" s="13" t="s">
        <v>2359</v>
      </c>
      <c r="F261" s="24" t="s">
        <v>2358</v>
      </c>
      <c r="G261" s="25"/>
    </row>
    <row r="262" spans="1:7">
      <c r="A262" s="23">
        <v>2014</v>
      </c>
      <c r="B262" s="23" t="s">
        <v>514</v>
      </c>
      <c r="C262" s="13" t="s">
        <v>300</v>
      </c>
      <c r="D262" s="13" t="s">
        <v>2414</v>
      </c>
      <c r="E262" s="13" t="s">
        <v>2359</v>
      </c>
      <c r="F262" s="24" t="s">
        <v>2358</v>
      </c>
      <c r="G262" s="25"/>
    </row>
    <row r="263" spans="1:7">
      <c r="A263" s="23">
        <v>2014</v>
      </c>
      <c r="B263" s="23" t="s">
        <v>514</v>
      </c>
      <c r="C263" s="13" t="s">
        <v>300</v>
      </c>
      <c r="D263" s="13" t="s">
        <v>2414</v>
      </c>
      <c r="E263" s="13" t="s">
        <v>2359</v>
      </c>
      <c r="F263" s="24" t="s">
        <v>2358</v>
      </c>
      <c r="G263" s="25"/>
    </row>
    <row r="264" spans="1:7">
      <c r="A264" s="23">
        <v>2014</v>
      </c>
      <c r="B264" s="23" t="s">
        <v>514</v>
      </c>
      <c r="C264" s="13" t="s">
        <v>300</v>
      </c>
      <c r="D264" s="13" t="s">
        <v>2414</v>
      </c>
      <c r="E264" s="13" t="s">
        <v>2359</v>
      </c>
      <c r="F264" s="24" t="s">
        <v>2358</v>
      </c>
      <c r="G264" s="25"/>
    </row>
    <row r="265" spans="1:7">
      <c r="A265" s="23">
        <v>2014</v>
      </c>
      <c r="B265" s="23" t="s">
        <v>514</v>
      </c>
      <c r="C265" s="13" t="s">
        <v>300</v>
      </c>
      <c r="D265" s="13" t="s">
        <v>2414</v>
      </c>
      <c r="E265" s="13" t="s">
        <v>2359</v>
      </c>
      <c r="F265" s="24" t="s">
        <v>2358</v>
      </c>
      <c r="G265" s="25"/>
    </row>
    <row r="266" spans="1:7">
      <c r="A266" s="23">
        <v>2014</v>
      </c>
      <c r="B266" s="23" t="s">
        <v>514</v>
      </c>
      <c r="C266" s="13" t="s">
        <v>300</v>
      </c>
      <c r="D266" s="13" t="s">
        <v>2414</v>
      </c>
      <c r="E266" s="13" t="s">
        <v>2359</v>
      </c>
      <c r="F266" s="24" t="s">
        <v>2358</v>
      </c>
      <c r="G266" s="25"/>
    </row>
    <row r="267" spans="1:7">
      <c r="A267" s="23">
        <v>2014</v>
      </c>
      <c r="B267" s="23" t="s">
        <v>514</v>
      </c>
      <c r="C267" s="13" t="s">
        <v>300</v>
      </c>
      <c r="D267" s="13" t="s">
        <v>2414</v>
      </c>
      <c r="E267" s="13" t="s">
        <v>2359</v>
      </c>
      <c r="F267" s="24" t="s">
        <v>2358</v>
      </c>
      <c r="G267" s="25"/>
    </row>
    <row r="268" spans="1:7">
      <c r="A268" s="23">
        <v>2014</v>
      </c>
      <c r="B268" s="23" t="s">
        <v>514</v>
      </c>
      <c r="C268" s="13" t="s">
        <v>300</v>
      </c>
      <c r="D268" s="13" t="s">
        <v>2414</v>
      </c>
      <c r="E268" s="13" t="s">
        <v>2359</v>
      </c>
      <c r="F268" s="24" t="s">
        <v>2358</v>
      </c>
      <c r="G268" s="25"/>
    </row>
    <row r="269" spans="1:7">
      <c r="A269" s="23">
        <v>2014</v>
      </c>
      <c r="B269" s="23" t="s">
        <v>514</v>
      </c>
      <c r="C269" s="13" t="s">
        <v>300</v>
      </c>
      <c r="D269" s="13" t="s">
        <v>2414</v>
      </c>
      <c r="E269" s="13" t="s">
        <v>2359</v>
      </c>
      <c r="F269" s="24" t="s">
        <v>2358</v>
      </c>
      <c r="G269" s="25"/>
    </row>
    <row r="270" spans="1:7">
      <c r="A270" s="23">
        <v>2014</v>
      </c>
      <c r="B270" s="23" t="s">
        <v>514</v>
      </c>
      <c r="C270" s="13" t="s">
        <v>300</v>
      </c>
      <c r="D270" s="13" t="s">
        <v>2414</v>
      </c>
      <c r="E270" s="13" t="s">
        <v>2359</v>
      </c>
      <c r="F270" s="24" t="s">
        <v>2358</v>
      </c>
      <c r="G270" s="25"/>
    </row>
    <row r="271" spans="1:7">
      <c r="A271" s="23">
        <v>2014</v>
      </c>
      <c r="B271" s="23" t="s">
        <v>514</v>
      </c>
      <c r="C271" s="13" t="s">
        <v>300</v>
      </c>
      <c r="D271" s="13" t="s">
        <v>2414</v>
      </c>
      <c r="E271" s="13" t="s">
        <v>2359</v>
      </c>
      <c r="F271" s="24" t="s">
        <v>2358</v>
      </c>
      <c r="G271" s="25"/>
    </row>
    <row r="272" spans="1:7">
      <c r="A272" s="23">
        <v>2014</v>
      </c>
      <c r="B272" s="23" t="s">
        <v>514</v>
      </c>
      <c r="C272" s="13" t="s">
        <v>300</v>
      </c>
      <c r="D272" s="13" t="s">
        <v>2414</v>
      </c>
      <c r="E272" s="13" t="s">
        <v>2359</v>
      </c>
      <c r="F272" s="24" t="s">
        <v>2358</v>
      </c>
      <c r="G272" s="25"/>
    </row>
    <row r="273" spans="1:7">
      <c r="A273" s="23">
        <v>2014</v>
      </c>
      <c r="B273" s="23" t="s">
        <v>514</v>
      </c>
      <c r="C273" s="13" t="s">
        <v>300</v>
      </c>
      <c r="D273" s="13" t="s">
        <v>2414</v>
      </c>
      <c r="E273" s="13" t="s">
        <v>2359</v>
      </c>
      <c r="F273" s="24" t="s">
        <v>2358</v>
      </c>
      <c r="G273" s="25"/>
    </row>
    <row r="274" spans="1:7">
      <c r="A274" s="23">
        <v>2014</v>
      </c>
      <c r="B274" s="23" t="s">
        <v>514</v>
      </c>
      <c r="C274" s="13" t="s">
        <v>300</v>
      </c>
      <c r="D274" s="13" t="s">
        <v>2414</v>
      </c>
      <c r="E274" s="13" t="s">
        <v>2359</v>
      </c>
      <c r="F274" s="24" t="s">
        <v>2358</v>
      </c>
      <c r="G274" s="25"/>
    </row>
    <row r="275" spans="1:7">
      <c r="A275" s="23">
        <v>2014</v>
      </c>
      <c r="B275" s="23" t="s">
        <v>514</v>
      </c>
      <c r="C275" s="13" t="s">
        <v>300</v>
      </c>
      <c r="D275" s="13" t="s">
        <v>2414</v>
      </c>
      <c r="E275" s="13" t="s">
        <v>2359</v>
      </c>
      <c r="F275" s="24" t="s">
        <v>2358</v>
      </c>
      <c r="G275" s="25"/>
    </row>
    <row r="276" spans="1:7">
      <c r="A276" s="23">
        <v>2014</v>
      </c>
      <c r="B276" s="23" t="s">
        <v>514</v>
      </c>
      <c r="C276" s="13" t="s">
        <v>300</v>
      </c>
      <c r="D276" s="13" t="s">
        <v>2414</v>
      </c>
      <c r="E276" s="13" t="s">
        <v>2359</v>
      </c>
      <c r="F276" s="24" t="s">
        <v>2358</v>
      </c>
      <c r="G276" s="25"/>
    </row>
    <row r="277" spans="1:7">
      <c r="A277" s="23">
        <v>2014</v>
      </c>
      <c r="B277" s="23" t="s">
        <v>514</v>
      </c>
      <c r="C277" s="13" t="s">
        <v>300</v>
      </c>
      <c r="D277" s="13" t="s">
        <v>2414</v>
      </c>
      <c r="E277" s="13" t="s">
        <v>2359</v>
      </c>
      <c r="F277" s="24" t="s">
        <v>2358</v>
      </c>
      <c r="G277" s="25"/>
    </row>
    <row r="278" spans="1:7">
      <c r="A278" s="23">
        <v>2014</v>
      </c>
      <c r="B278" s="23" t="s">
        <v>514</v>
      </c>
      <c r="C278" s="13" t="s">
        <v>300</v>
      </c>
      <c r="D278" s="13" t="s">
        <v>2414</v>
      </c>
      <c r="E278" s="13" t="s">
        <v>2359</v>
      </c>
      <c r="F278" s="24" t="s">
        <v>2358</v>
      </c>
      <c r="G278" s="25"/>
    </row>
    <row r="279" spans="1:7">
      <c r="A279" s="23">
        <v>2014</v>
      </c>
      <c r="B279" s="23" t="s">
        <v>514</v>
      </c>
      <c r="C279" s="13" t="s">
        <v>300</v>
      </c>
      <c r="D279" s="13" t="s">
        <v>2414</v>
      </c>
      <c r="E279" s="13" t="s">
        <v>2359</v>
      </c>
      <c r="F279" s="24" t="s">
        <v>2358</v>
      </c>
      <c r="G279" s="25"/>
    </row>
    <row r="280" spans="1:7">
      <c r="A280" s="23">
        <v>2014</v>
      </c>
      <c r="B280" s="23" t="s">
        <v>514</v>
      </c>
      <c r="C280" s="13" t="s">
        <v>300</v>
      </c>
      <c r="D280" s="13" t="s">
        <v>2414</v>
      </c>
      <c r="E280" s="13" t="s">
        <v>2359</v>
      </c>
      <c r="F280" s="24" t="s">
        <v>2358</v>
      </c>
      <c r="G280" s="25"/>
    </row>
    <row r="281" spans="1:7">
      <c r="A281" s="23">
        <v>2014</v>
      </c>
      <c r="B281" s="23" t="s">
        <v>514</v>
      </c>
      <c r="C281" s="13" t="s">
        <v>300</v>
      </c>
      <c r="D281" s="13" t="s">
        <v>2414</v>
      </c>
      <c r="E281" s="13" t="s">
        <v>2359</v>
      </c>
      <c r="F281" s="24" t="s">
        <v>2358</v>
      </c>
      <c r="G281" s="25"/>
    </row>
    <row r="282" spans="1:7">
      <c r="A282" s="23">
        <v>2014</v>
      </c>
      <c r="B282" s="23" t="s">
        <v>514</v>
      </c>
      <c r="C282" s="13" t="s">
        <v>300</v>
      </c>
      <c r="D282" s="13" t="s">
        <v>2414</v>
      </c>
      <c r="E282" s="13" t="s">
        <v>2359</v>
      </c>
      <c r="F282" s="24" t="s">
        <v>2358</v>
      </c>
      <c r="G282" s="25"/>
    </row>
    <row r="283" spans="1:7">
      <c r="A283" s="23">
        <v>2014</v>
      </c>
      <c r="B283" s="23" t="s">
        <v>514</v>
      </c>
      <c r="C283" s="13" t="s">
        <v>300</v>
      </c>
      <c r="D283" s="13" t="s">
        <v>2414</v>
      </c>
      <c r="E283" s="13" t="s">
        <v>2359</v>
      </c>
      <c r="F283" s="24" t="s">
        <v>2358</v>
      </c>
      <c r="G283" s="25"/>
    </row>
    <row r="284" spans="1:7">
      <c r="A284" s="23">
        <v>2014</v>
      </c>
      <c r="B284" s="23" t="s">
        <v>514</v>
      </c>
      <c r="C284" s="13" t="s">
        <v>300</v>
      </c>
      <c r="D284" s="13" t="s">
        <v>2414</v>
      </c>
      <c r="E284" s="13" t="s">
        <v>2359</v>
      </c>
      <c r="F284" s="24" t="s">
        <v>2358</v>
      </c>
      <c r="G284" s="25"/>
    </row>
    <row r="285" spans="1:7">
      <c r="A285" s="23">
        <v>2014</v>
      </c>
      <c r="B285" s="23" t="s">
        <v>514</v>
      </c>
      <c r="C285" s="13" t="s">
        <v>300</v>
      </c>
      <c r="D285" s="13" t="s">
        <v>2414</v>
      </c>
      <c r="E285" s="13" t="s">
        <v>2359</v>
      </c>
      <c r="F285" s="24" t="s">
        <v>2358</v>
      </c>
      <c r="G285" s="25"/>
    </row>
    <row r="286" spans="1:7">
      <c r="A286" s="23">
        <v>2014</v>
      </c>
      <c r="B286" s="23" t="s">
        <v>514</v>
      </c>
      <c r="C286" s="13" t="s">
        <v>300</v>
      </c>
      <c r="D286" s="13" t="s">
        <v>2414</v>
      </c>
      <c r="E286" s="13" t="s">
        <v>2359</v>
      </c>
      <c r="F286" s="24" t="s">
        <v>2358</v>
      </c>
      <c r="G286" s="25"/>
    </row>
    <row r="287" spans="1:7">
      <c r="A287" s="23">
        <v>2014</v>
      </c>
      <c r="B287" s="23" t="s">
        <v>514</v>
      </c>
      <c r="C287" s="13" t="s">
        <v>300</v>
      </c>
      <c r="D287" s="13" t="s">
        <v>2414</v>
      </c>
      <c r="E287" s="13" t="s">
        <v>2359</v>
      </c>
      <c r="F287" s="24" t="s">
        <v>2358</v>
      </c>
      <c r="G287" s="25"/>
    </row>
    <row r="288" spans="1:7">
      <c r="A288" s="23">
        <v>2014</v>
      </c>
      <c r="B288" s="23" t="s">
        <v>514</v>
      </c>
      <c r="C288" s="13" t="s">
        <v>300</v>
      </c>
      <c r="D288" s="13" t="s">
        <v>2414</v>
      </c>
      <c r="E288" s="13" t="s">
        <v>2359</v>
      </c>
      <c r="F288" s="24" t="s">
        <v>2358</v>
      </c>
      <c r="G288" s="25"/>
    </row>
    <row r="289" spans="1:7">
      <c r="A289" s="23">
        <v>2014</v>
      </c>
      <c r="B289" s="23" t="s">
        <v>514</v>
      </c>
      <c r="C289" s="13" t="s">
        <v>300</v>
      </c>
      <c r="D289" s="13" t="s">
        <v>2414</v>
      </c>
      <c r="E289" s="13" t="s">
        <v>2359</v>
      </c>
      <c r="F289" s="24" t="s">
        <v>2358</v>
      </c>
      <c r="G289" s="25"/>
    </row>
    <row r="290" spans="1:7">
      <c r="A290" s="23">
        <v>2014</v>
      </c>
      <c r="B290" s="23" t="s">
        <v>514</v>
      </c>
      <c r="C290" s="13" t="s">
        <v>300</v>
      </c>
      <c r="D290" s="13" t="s">
        <v>2414</v>
      </c>
      <c r="E290" s="13" t="s">
        <v>2359</v>
      </c>
      <c r="F290" s="24" t="s">
        <v>2358</v>
      </c>
      <c r="G290" s="25"/>
    </row>
    <row r="291" spans="1:7">
      <c r="A291" s="23">
        <v>2014</v>
      </c>
      <c r="B291" s="23" t="s">
        <v>514</v>
      </c>
      <c r="C291" s="13" t="s">
        <v>300</v>
      </c>
      <c r="D291" s="13" t="s">
        <v>2414</v>
      </c>
      <c r="E291" s="13" t="s">
        <v>2359</v>
      </c>
      <c r="F291" s="24" t="s">
        <v>2358</v>
      </c>
      <c r="G291" s="25"/>
    </row>
    <row r="292" spans="1:7">
      <c r="A292" s="23">
        <v>2015</v>
      </c>
      <c r="B292" s="23" t="s">
        <v>1886</v>
      </c>
      <c r="C292" s="13" t="s">
        <v>300</v>
      </c>
      <c r="D292" s="13" t="s">
        <v>300</v>
      </c>
      <c r="E292" s="13" t="s">
        <v>1930</v>
      </c>
      <c r="F292" s="24" t="s">
        <v>357</v>
      </c>
      <c r="G292" s="25"/>
    </row>
    <row r="293" spans="1:7">
      <c r="A293" s="23">
        <v>2015</v>
      </c>
      <c r="B293" s="23" t="s">
        <v>1886</v>
      </c>
      <c r="C293" s="13" t="s">
        <v>300</v>
      </c>
      <c r="D293" s="13" t="s">
        <v>300</v>
      </c>
      <c r="E293" s="13" t="s">
        <v>6923</v>
      </c>
      <c r="F293" s="24" t="s">
        <v>2319</v>
      </c>
      <c r="G293" s="25"/>
    </row>
    <row r="294" spans="1:7">
      <c r="A294" s="23">
        <v>2015</v>
      </c>
      <c r="B294" s="23" t="s">
        <v>1886</v>
      </c>
      <c r="C294" s="13" t="s">
        <v>300</v>
      </c>
      <c r="D294" s="13" t="s">
        <v>300</v>
      </c>
      <c r="E294" s="13" t="s">
        <v>6960</v>
      </c>
      <c r="F294" s="24" t="s">
        <v>357</v>
      </c>
      <c r="G294" s="25"/>
    </row>
    <row r="295" spans="1:7">
      <c r="A295" s="23">
        <v>2015</v>
      </c>
      <c r="B295" s="23" t="s">
        <v>1886</v>
      </c>
      <c r="C295" s="13" t="s">
        <v>300</v>
      </c>
      <c r="D295" s="13" t="s">
        <v>300</v>
      </c>
      <c r="E295" s="13" t="s">
        <v>6962</v>
      </c>
      <c r="F295" s="24" t="s">
        <v>357</v>
      </c>
      <c r="G295" s="25"/>
    </row>
    <row r="296" spans="1:7">
      <c r="A296" s="23">
        <v>2015</v>
      </c>
      <c r="B296" s="23" t="s">
        <v>1886</v>
      </c>
      <c r="C296" s="13" t="s">
        <v>300</v>
      </c>
      <c r="D296" s="13" t="s">
        <v>2482</v>
      </c>
      <c r="E296" s="13" t="s">
        <v>6963</v>
      </c>
      <c r="F296" s="24" t="s">
        <v>357</v>
      </c>
      <c r="G296" s="25"/>
    </row>
    <row r="297" spans="1:7">
      <c r="A297" s="23">
        <v>2015</v>
      </c>
      <c r="B297" s="23" t="s">
        <v>1886</v>
      </c>
      <c r="C297" s="13" t="s">
        <v>300</v>
      </c>
      <c r="D297" s="13" t="s">
        <v>300</v>
      </c>
      <c r="E297" s="13" t="s">
        <v>6964</v>
      </c>
      <c r="F297" s="24" t="s">
        <v>357</v>
      </c>
      <c r="G297" s="25"/>
    </row>
    <row r="298" spans="1:7">
      <c r="A298" s="23">
        <v>2015</v>
      </c>
      <c r="B298" s="23" t="s">
        <v>1886</v>
      </c>
      <c r="C298" s="13" t="s">
        <v>301</v>
      </c>
      <c r="D298" s="13" t="s">
        <v>301</v>
      </c>
      <c r="E298" s="13" t="s">
        <v>7058</v>
      </c>
      <c r="F298" s="24" t="s">
        <v>357</v>
      </c>
      <c r="G298" s="25"/>
    </row>
    <row r="299" spans="1:7">
      <c r="A299" s="23">
        <v>2015</v>
      </c>
      <c r="B299" s="23" t="s">
        <v>1886</v>
      </c>
      <c r="C299" s="13" t="s">
        <v>306</v>
      </c>
      <c r="D299" s="13" t="s">
        <v>306</v>
      </c>
      <c r="E299" s="13" t="s">
        <v>368</v>
      </c>
      <c r="F299" s="24" t="s">
        <v>442</v>
      </c>
      <c r="G299" s="25"/>
    </row>
    <row r="300" spans="1:7">
      <c r="A300" s="23">
        <v>2015</v>
      </c>
      <c r="B300" s="23" t="s">
        <v>1886</v>
      </c>
      <c r="C300" s="13" t="s">
        <v>306</v>
      </c>
      <c r="D300" s="13" t="s">
        <v>2469</v>
      </c>
      <c r="E300" s="13" t="s">
        <v>2330</v>
      </c>
      <c r="F300" s="24" t="s">
        <v>357</v>
      </c>
      <c r="G300" s="25"/>
    </row>
    <row r="301" spans="1:7">
      <c r="A301" s="23">
        <v>2015</v>
      </c>
      <c r="B301" s="23" t="s">
        <v>1886</v>
      </c>
      <c r="C301" s="13" t="s">
        <v>309</v>
      </c>
      <c r="D301" s="13" t="s">
        <v>2441</v>
      </c>
      <c r="E301" s="13" t="s">
        <v>404</v>
      </c>
      <c r="F301" s="24" t="s">
        <v>357</v>
      </c>
      <c r="G301" s="25"/>
    </row>
    <row r="302" spans="1:7">
      <c r="A302" s="23">
        <v>2015</v>
      </c>
      <c r="B302" s="23" t="s">
        <v>1886</v>
      </c>
      <c r="C302" s="13" t="s">
        <v>312</v>
      </c>
      <c r="D302" s="13" t="s">
        <v>2485</v>
      </c>
      <c r="E302" s="13" t="s">
        <v>2343</v>
      </c>
      <c r="F302" s="24" t="s">
        <v>357</v>
      </c>
      <c r="G302" s="25"/>
    </row>
    <row r="303" spans="1:7">
      <c r="A303" s="23">
        <v>2015</v>
      </c>
      <c r="B303" s="23" t="s">
        <v>1886</v>
      </c>
      <c r="C303" s="13" t="s">
        <v>313</v>
      </c>
      <c r="D303" s="13" t="s">
        <v>5734</v>
      </c>
      <c r="E303" s="13" t="s">
        <v>7035</v>
      </c>
      <c r="F303" s="24" t="s">
        <v>357</v>
      </c>
      <c r="G303" s="25"/>
    </row>
    <row r="304" spans="1:7">
      <c r="A304" s="23">
        <v>2015</v>
      </c>
      <c r="B304" s="23" t="s">
        <v>1886</v>
      </c>
      <c r="C304" s="13" t="s">
        <v>313</v>
      </c>
      <c r="D304" s="13" t="s">
        <v>7158</v>
      </c>
      <c r="E304" s="13" t="s">
        <v>6991</v>
      </c>
      <c r="F304" s="24" t="s">
        <v>357</v>
      </c>
      <c r="G304" s="25"/>
    </row>
    <row r="305" spans="1:7">
      <c r="A305" s="23">
        <v>2015</v>
      </c>
      <c r="B305" s="23" t="s">
        <v>1886</v>
      </c>
      <c r="C305" s="13" t="s">
        <v>313</v>
      </c>
      <c r="D305" s="13" t="s">
        <v>2530</v>
      </c>
      <c r="E305" s="13" t="s">
        <v>2348</v>
      </c>
      <c r="F305" s="24" t="s">
        <v>357</v>
      </c>
      <c r="G305" s="25"/>
    </row>
    <row r="306" spans="1:7">
      <c r="A306" s="23">
        <v>2015</v>
      </c>
      <c r="B306" s="23" t="s">
        <v>1886</v>
      </c>
      <c r="C306" s="13" t="s">
        <v>313</v>
      </c>
      <c r="D306" s="13" t="s">
        <v>2506</v>
      </c>
      <c r="E306" s="13" t="s">
        <v>2322</v>
      </c>
      <c r="F306" s="24" t="s">
        <v>357</v>
      </c>
      <c r="G306" s="25"/>
    </row>
    <row r="307" spans="1:7">
      <c r="A307" s="23">
        <v>2015</v>
      </c>
      <c r="B307" s="23" t="s">
        <v>1886</v>
      </c>
      <c r="C307" s="13" t="s">
        <v>317</v>
      </c>
      <c r="D307" s="13" t="s">
        <v>2422</v>
      </c>
      <c r="E307" s="13" t="s">
        <v>7176</v>
      </c>
      <c r="F307" s="24" t="s">
        <v>357</v>
      </c>
      <c r="G307" s="25"/>
    </row>
    <row r="308" spans="1:7">
      <c r="A308" s="23">
        <v>2015</v>
      </c>
      <c r="B308" s="23" t="s">
        <v>1886</v>
      </c>
      <c r="C308" s="13" t="s">
        <v>319</v>
      </c>
      <c r="D308" s="13" t="s">
        <v>2447</v>
      </c>
      <c r="E308" s="13" t="s">
        <v>7126</v>
      </c>
      <c r="F308" s="24" t="s">
        <v>3208</v>
      </c>
      <c r="G308" s="25"/>
    </row>
    <row r="309" spans="1:7">
      <c r="A309" s="23">
        <v>2015</v>
      </c>
      <c r="B309" s="23" t="s">
        <v>1886</v>
      </c>
      <c r="C309" s="13" t="s">
        <v>319</v>
      </c>
      <c r="D309" s="13" t="s">
        <v>319</v>
      </c>
      <c r="E309" s="13" t="s">
        <v>6998</v>
      </c>
      <c r="F309" s="24" t="s">
        <v>357</v>
      </c>
      <c r="G309" s="25"/>
    </row>
    <row r="310" spans="1:7">
      <c r="A310" s="23">
        <v>2015</v>
      </c>
      <c r="B310" s="23" t="s">
        <v>1886</v>
      </c>
      <c r="C310" s="13" t="s">
        <v>319</v>
      </c>
      <c r="D310" s="13" t="s">
        <v>2447</v>
      </c>
      <c r="E310" s="13" t="s">
        <v>7128</v>
      </c>
      <c r="F310" s="24" t="s">
        <v>357</v>
      </c>
      <c r="G310" s="25"/>
    </row>
    <row r="311" spans="1:7">
      <c r="A311" s="23">
        <v>2015</v>
      </c>
      <c r="B311" s="23" t="s">
        <v>1886</v>
      </c>
      <c r="C311" s="13" t="s">
        <v>319</v>
      </c>
      <c r="D311" s="13" t="s">
        <v>7179</v>
      </c>
      <c r="E311" s="13" t="s">
        <v>7131</v>
      </c>
      <c r="F311" s="24" t="s">
        <v>357</v>
      </c>
      <c r="G311" s="25"/>
    </row>
    <row r="312" spans="1:7">
      <c r="A312" s="23">
        <v>2015</v>
      </c>
      <c r="B312" s="23" t="s">
        <v>1886</v>
      </c>
      <c r="C312" s="13" t="s">
        <v>322</v>
      </c>
      <c r="D312" s="13" t="s">
        <v>322</v>
      </c>
      <c r="E312" s="13" t="s">
        <v>7102</v>
      </c>
      <c r="F312" s="24" t="s">
        <v>357</v>
      </c>
      <c r="G312" s="25"/>
    </row>
    <row r="313" spans="1:7">
      <c r="A313" s="23">
        <v>2015</v>
      </c>
      <c r="B313" s="23" t="s">
        <v>1886</v>
      </c>
      <c r="C313" s="13" t="s">
        <v>322</v>
      </c>
      <c r="D313" s="13" t="s">
        <v>2466</v>
      </c>
      <c r="E313" s="13" t="s">
        <v>7054</v>
      </c>
      <c r="F313" s="24" t="s">
        <v>357</v>
      </c>
      <c r="G313" s="25"/>
    </row>
    <row r="314" spans="1:7">
      <c r="A314" s="23">
        <v>2015</v>
      </c>
      <c r="B314" s="23" t="s">
        <v>1886</v>
      </c>
      <c r="C314" s="13" t="s">
        <v>322</v>
      </c>
      <c r="D314" s="13" t="s">
        <v>322</v>
      </c>
      <c r="E314" s="13" t="s">
        <v>7065</v>
      </c>
      <c r="F314" s="24" t="s">
        <v>357</v>
      </c>
      <c r="G314" s="25"/>
    </row>
    <row r="315" spans="1:7">
      <c r="A315" s="23">
        <v>2015</v>
      </c>
      <c r="B315" s="23" t="s">
        <v>1886</v>
      </c>
      <c r="C315" s="13" t="s">
        <v>326</v>
      </c>
      <c r="D315" s="13" t="s">
        <v>326</v>
      </c>
      <c r="E315" s="13" t="s">
        <v>7010</v>
      </c>
      <c r="F315" s="24" t="s">
        <v>357</v>
      </c>
      <c r="G315" s="25"/>
    </row>
    <row r="316" spans="1:7">
      <c r="A316" s="23">
        <v>2015</v>
      </c>
      <c r="B316" s="23" t="s">
        <v>1886</v>
      </c>
      <c r="C316" s="13" t="s">
        <v>328</v>
      </c>
      <c r="D316" s="13" t="s">
        <v>7195</v>
      </c>
      <c r="E316" s="13" t="s">
        <v>395</v>
      </c>
      <c r="F316" s="24" t="s">
        <v>357</v>
      </c>
      <c r="G316" s="25"/>
    </row>
    <row r="317" spans="1:7">
      <c r="A317" s="23">
        <v>2015</v>
      </c>
      <c r="B317" s="23" t="s">
        <v>1886</v>
      </c>
      <c r="C317" s="13" t="s">
        <v>328</v>
      </c>
      <c r="D317" s="13" t="s">
        <v>328</v>
      </c>
      <c r="E317" s="13" t="s">
        <v>6895</v>
      </c>
      <c r="F317" s="24" t="s">
        <v>357</v>
      </c>
      <c r="G317" s="25"/>
    </row>
    <row r="318" spans="1:7">
      <c r="A318" s="23">
        <v>2015</v>
      </c>
      <c r="B318" s="23" t="s">
        <v>1886</v>
      </c>
      <c r="C318" s="13" t="s">
        <v>328</v>
      </c>
      <c r="D318" s="13" t="s">
        <v>328</v>
      </c>
      <c r="E318" s="13" t="s">
        <v>7098</v>
      </c>
      <c r="F318" s="24" t="s">
        <v>357</v>
      </c>
      <c r="G318" s="25"/>
    </row>
    <row r="319" spans="1:7">
      <c r="A319" s="23">
        <v>2015</v>
      </c>
      <c r="B319" s="23" t="s">
        <v>1886</v>
      </c>
      <c r="C319" s="13" t="s">
        <v>328</v>
      </c>
      <c r="D319" s="13" t="s">
        <v>7201</v>
      </c>
      <c r="E319" s="13" t="s">
        <v>1951</v>
      </c>
      <c r="F319" s="24" t="s">
        <v>357</v>
      </c>
      <c r="G319" s="25"/>
    </row>
    <row r="320" spans="1:7">
      <c r="A320" s="23">
        <v>2015</v>
      </c>
      <c r="B320" s="23" t="s">
        <v>1886</v>
      </c>
      <c r="C320" s="13" t="s">
        <v>329</v>
      </c>
      <c r="D320" s="13" t="s">
        <v>2459</v>
      </c>
      <c r="E320" s="13" t="s">
        <v>7114</v>
      </c>
      <c r="F320" s="24" t="s">
        <v>357</v>
      </c>
      <c r="G320" s="25"/>
    </row>
    <row r="321" spans="1:7">
      <c r="A321" s="23">
        <v>2015</v>
      </c>
      <c r="B321" s="23" t="s">
        <v>514</v>
      </c>
      <c r="C321" s="13" t="s">
        <v>300</v>
      </c>
      <c r="D321" s="13" t="s">
        <v>2414</v>
      </c>
      <c r="E321" s="13" t="s">
        <v>2359</v>
      </c>
      <c r="F321" s="24" t="s">
        <v>2358</v>
      </c>
      <c r="G321" s="25"/>
    </row>
    <row r="322" spans="1:7">
      <c r="A322" s="23">
        <v>2015</v>
      </c>
      <c r="B322" s="23" t="s">
        <v>514</v>
      </c>
      <c r="C322" s="13" t="s">
        <v>300</v>
      </c>
      <c r="D322" s="13" t="s">
        <v>2414</v>
      </c>
      <c r="E322" s="13" t="s">
        <v>2359</v>
      </c>
      <c r="F322" s="24" t="s">
        <v>2358</v>
      </c>
      <c r="G322" s="25"/>
    </row>
    <row r="323" spans="1:7">
      <c r="A323" s="23">
        <v>2015</v>
      </c>
      <c r="B323" s="23" t="s">
        <v>514</v>
      </c>
      <c r="C323" s="13" t="s">
        <v>300</v>
      </c>
      <c r="D323" s="13" t="s">
        <v>2414</v>
      </c>
      <c r="E323" s="13" t="s">
        <v>2359</v>
      </c>
      <c r="F323" s="24" t="s">
        <v>2358</v>
      </c>
      <c r="G323" s="25"/>
    </row>
    <row r="324" spans="1:7">
      <c r="A324" s="23">
        <v>2015</v>
      </c>
      <c r="B324" s="23" t="s">
        <v>514</v>
      </c>
      <c r="C324" s="13" t="s">
        <v>300</v>
      </c>
      <c r="D324" s="13" t="s">
        <v>2414</v>
      </c>
      <c r="E324" s="13" t="s">
        <v>2359</v>
      </c>
      <c r="F324" s="24" t="s">
        <v>2358</v>
      </c>
      <c r="G324" s="25"/>
    </row>
    <row r="325" spans="1:7">
      <c r="A325" s="23">
        <v>2015</v>
      </c>
      <c r="B325" s="23" t="s">
        <v>514</v>
      </c>
      <c r="C325" s="13" t="s">
        <v>300</v>
      </c>
      <c r="D325" s="13" t="s">
        <v>2414</v>
      </c>
      <c r="E325" s="13" t="s">
        <v>2359</v>
      </c>
      <c r="F325" s="24" t="s">
        <v>2358</v>
      </c>
      <c r="G325" s="25"/>
    </row>
    <row r="326" spans="1:7">
      <c r="A326" s="23">
        <v>2015</v>
      </c>
      <c r="B326" s="23" t="s">
        <v>514</v>
      </c>
      <c r="C326" s="13" t="s">
        <v>300</v>
      </c>
      <c r="D326" s="13" t="s">
        <v>2414</v>
      </c>
      <c r="E326" s="13" t="s">
        <v>2359</v>
      </c>
      <c r="F326" s="24" t="s">
        <v>2358</v>
      </c>
      <c r="G326" s="25"/>
    </row>
    <row r="327" spans="1:7">
      <c r="A327" s="23">
        <v>2015</v>
      </c>
      <c r="B327" s="23" t="s">
        <v>514</v>
      </c>
      <c r="C327" s="13" t="s">
        <v>300</v>
      </c>
      <c r="D327" s="13" t="s">
        <v>2414</v>
      </c>
      <c r="E327" s="13" t="s">
        <v>2359</v>
      </c>
      <c r="F327" s="24" t="s">
        <v>2358</v>
      </c>
      <c r="G327" s="25"/>
    </row>
    <row r="328" spans="1:7">
      <c r="A328" s="23">
        <v>2015</v>
      </c>
      <c r="B328" s="23" t="s">
        <v>514</v>
      </c>
      <c r="C328" s="13" t="s">
        <v>300</v>
      </c>
      <c r="D328" s="13" t="s">
        <v>2414</v>
      </c>
      <c r="E328" s="13" t="s">
        <v>2359</v>
      </c>
      <c r="F328" s="24" t="s">
        <v>2358</v>
      </c>
      <c r="G328" s="25"/>
    </row>
    <row r="329" spans="1:7">
      <c r="A329" s="23">
        <v>2015</v>
      </c>
      <c r="B329" s="23" t="s">
        <v>514</v>
      </c>
      <c r="C329" s="13" t="s">
        <v>300</v>
      </c>
      <c r="D329" s="13" t="s">
        <v>2414</v>
      </c>
      <c r="E329" s="13" t="s">
        <v>2359</v>
      </c>
      <c r="F329" s="24" t="s">
        <v>2358</v>
      </c>
      <c r="G329" s="25"/>
    </row>
    <row r="330" spans="1:7">
      <c r="A330" s="23">
        <v>2015</v>
      </c>
      <c r="B330" s="23" t="s">
        <v>514</v>
      </c>
      <c r="C330" s="13" t="s">
        <v>300</v>
      </c>
      <c r="D330" s="13" t="s">
        <v>2414</v>
      </c>
      <c r="E330" s="13" t="s">
        <v>2359</v>
      </c>
      <c r="F330" s="24" t="s">
        <v>2358</v>
      </c>
      <c r="G330" s="25"/>
    </row>
    <row r="331" spans="1:7">
      <c r="A331" s="23">
        <v>2015</v>
      </c>
      <c r="B331" s="23" t="s">
        <v>514</v>
      </c>
      <c r="C331" s="13" t="s">
        <v>300</v>
      </c>
      <c r="D331" s="13" t="s">
        <v>2414</v>
      </c>
      <c r="E331" s="13" t="s">
        <v>2359</v>
      </c>
      <c r="F331" s="24" t="s">
        <v>2358</v>
      </c>
      <c r="G331" s="25"/>
    </row>
    <row r="332" spans="1:7">
      <c r="A332" s="23">
        <v>2015</v>
      </c>
      <c r="B332" s="23" t="s">
        <v>514</v>
      </c>
      <c r="C332" s="13" t="s">
        <v>300</v>
      </c>
      <c r="D332" s="13" t="s">
        <v>2414</v>
      </c>
      <c r="E332" s="13" t="s">
        <v>2359</v>
      </c>
      <c r="F332" s="24" t="s">
        <v>2358</v>
      </c>
      <c r="G332" s="25"/>
    </row>
    <row r="333" spans="1:7">
      <c r="A333" s="23">
        <v>2015</v>
      </c>
      <c r="B333" s="23" t="s">
        <v>514</v>
      </c>
      <c r="C333" s="13" t="s">
        <v>300</v>
      </c>
      <c r="D333" s="13" t="s">
        <v>2414</v>
      </c>
      <c r="E333" s="13" t="s">
        <v>2359</v>
      </c>
      <c r="F333" s="24" t="s">
        <v>2358</v>
      </c>
      <c r="G333" s="25"/>
    </row>
    <row r="334" spans="1:7">
      <c r="A334" s="23">
        <v>2015</v>
      </c>
      <c r="B334" s="23" t="s">
        <v>514</v>
      </c>
      <c r="C334" s="13" t="s">
        <v>300</v>
      </c>
      <c r="D334" s="13" t="s">
        <v>2414</v>
      </c>
      <c r="E334" s="13" t="s">
        <v>2359</v>
      </c>
      <c r="F334" s="24" t="s">
        <v>2358</v>
      </c>
      <c r="G334" s="25"/>
    </row>
    <row r="335" spans="1:7">
      <c r="A335" s="23">
        <v>2015</v>
      </c>
      <c r="B335" s="23" t="s">
        <v>514</v>
      </c>
      <c r="C335" s="13" t="s">
        <v>300</v>
      </c>
      <c r="D335" s="13" t="s">
        <v>2414</v>
      </c>
      <c r="E335" s="13" t="s">
        <v>2359</v>
      </c>
      <c r="F335" s="24" t="s">
        <v>2358</v>
      </c>
      <c r="G335" s="25"/>
    </row>
    <row r="336" spans="1:7">
      <c r="A336" s="23">
        <v>2015</v>
      </c>
      <c r="B336" s="23" t="s">
        <v>514</v>
      </c>
      <c r="C336" s="13" t="s">
        <v>300</v>
      </c>
      <c r="D336" s="13" t="s">
        <v>2414</v>
      </c>
      <c r="E336" s="13" t="s">
        <v>2359</v>
      </c>
      <c r="F336" s="24" t="s">
        <v>2358</v>
      </c>
      <c r="G336" s="25"/>
    </row>
    <row r="337" spans="1:7">
      <c r="A337" s="23">
        <v>2015</v>
      </c>
      <c r="B337" s="23" t="s">
        <v>514</v>
      </c>
      <c r="C337" s="13" t="s">
        <v>300</v>
      </c>
      <c r="D337" s="13" t="s">
        <v>2414</v>
      </c>
      <c r="E337" s="13" t="s">
        <v>2359</v>
      </c>
      <c r="F337" s="24" t="s">
        <v>2358</v>
      </c>
      <c r="G337" s="25"/>
    </row>
    <row r="338" spans="1:7">
      <c r="A338" s="23">
        <v>2015</v>
      </c>
      <c r="B338" s="23" t="s">
        <v>514</v>
      </c>
      <c r="C338" s="13" t="s">
        <v>300</v>
      </c>
      <c r="D338" s="13" t="s">
        <v>2414</v>
      </c>
      <c r="E338" s="13" t="s">
        <v>2359</v>
      </c>
      <c r="F338" s="24" t="s">
        <v>2358</v>
      </c>
      <c r="G338" s="25"/>
    </row>
    <row r="339" spans="1:7">
      <c r="A339" s="23">
        <v>2015</v>
      </c>
      <c r="B339" s="23" t="s">
        <v>514</v>
      </c>
      <c r="C339" s="13" t="s">
        <v>300</v>
      </c>
      <c r="D339" s="13" t="s">
        <v>2414</v>
      </c>
      <c r="E339" s="13" t="s">
        <v>2359</v>
      </c>
      <c r="F339" s="24" t="s">
        <v>2358</v>
      </c>
      <c r="G339" s="25"/>
    </row>
    <row r="340" spans="1:7">
      <c r="A340" s="23">
        <v>2015</v>
      </c>
      <c r="B340" s="23" t="s">
        <v>514</v>
      </c>
      <c r="C340" s="13" t="s">
        <v>300</v>
      </c>
      <c r="D340" s="13" t="s">
        <v>2414</v>
      </c>
      <c r="E340" s="13" t="s">
        <v>2359</v>
      </c>
      <c r="F340" s="24" t="s">
        <v>2358</v>
      </c>
      <c r="G340" s="25"/>
    </row>
    <row r="341" spans="1:7">
      <c r="A341" s="23">
        <v>2015</v>
      </c>
      <c r="B341" s="23" t="s">
        <v>514</v>
      </c>
      <c r="C341" s="13" t="s">
        <v>300</v>
      </c>
      <c r="D341" s="13" t="s">
        <v>2414</v>
      </c>
      <c r="E341" s="13" t="s">
        <v>2359</v>
      </c>
      <c r="F341" s="24" t="s">
        <v>2358</v>
      </c>
      <c r="G341" s="25"/>
    </row>
    <row r="342" spans="1:7">
      <c r="A342" s="23">
        <v>2015</v>
      </c>
      <c r="B342" s="23" t="s">
        <v>514</v>
      </c>
      <c r="C342" s="13" t="s">
        <v>300</v>
      </c>
      <c r="D342" s="13" t="s">
        <v>2414</v>
      </c>
      <c r="E342" s="13" t="s">
        <v>2359</v>
      </c>
      <c r="F342" s="24" t="s">
        <v>2358</v>
      </c>
      <c r="G342" s="25"/>
    </row>
    <row r="343" spans="1:7">
      <c r="A343" s="23">
        <v>2015</v>
      </c>
      <c r="B343" s="23" t="s">
        <v>514</v>
      </c>
      <c r="C343" s="13" t="s">
        <v>300</v>
      </c>
      <c r="D343" s="13" t="s">
        <v>2414</v>
      </c>
      <c r="E343" s="13" t="s">
        <v>2359</v>
      </c>
      <c r="F343" s="24" t="s">
        <v>2358</v>
      </c>
      <c r="G343" s="25"/>
    </row>
    <row r="344" spans="1:7">
      <c r="A344" s="23">
        <v>2015</v>
      </c>
      <c r="B344" s="23" t="s">
        <v>514</v>
      </c>
      <c r="C344" s="13" t="s">
        <v>300</v>
      </c>
      <c r="D344" s="13" t="s">
        <v>2414</v>
      </c>
      <c r="E344" s="13" t="s">
        <v>2359</v>
      </c>
      <c r="F344" s="24" t="s">
        <v>2358</v>
      </c>
      <c r="G344" s="25"/>
    </row>
    <row r="345" spans="1:7">
      <c r="A345" s="23">
        <v>2015</v>
      </c>
      <c r="B345" s="23" t="s">
        <v>514</v>
      </c>
      <c r="C345" s="13" t="s">
        <v>300</v>
      </c>
      <c r="D345" s="13" t="s">
        <v>2414</v>
      </c>
      <c r="E345" s="13" t="s">
        <v>2359</v>
      </c>
      <c r="F345" s="24" t="s">
        <v>2358</v>
      </c>
      <c r="G345" s="25"/>
    </row>
    <row r="346" spans="1:7">
      <c r="A346" s="23">
        <v>2015</v>
      </c>
      <c r="B346" s="23" t="s">
        <v>514</v>
      </c>
      <c r="C346" s="13" t="s">
        <v>300</v>
      </c>
      <c r="D346" s="13" t="s">
        <v>2414</v>
      </c>
      <c r="E346" s="13" t="s">
        <v>2359</v>
      </c>
      <c r="F346" s="24" t="s">
        <v>2358</v>
      </c>
      <c r="G346" s="25"/>
    </row>
    <row r="347" spans="1:7">
      <c r="A347" s="23">
        <v>2015</v>
      </c>
      <c r="B347" s="23" t="s">
        <v>514</v>
      </c>
      <c r="C347" s="13" t="s">
        <v>300</v>
      </c>
      <c r="D347" s="13" t="s">
        <v>2414</v>
      </c>
      <c r="E347" s="13" t="s">
        <v>2359</v>
      </c>
      <c r="F347" s="24" t="s">
        <v>2358</v>
      </c>
      <c r="G347" s="25"/>
    </row>
    <row r="348" spans="1:7">
      <c r="A348" s="23">
        <v>2015</v>
      </c>
      <c r="B348" s="23" t="s">
        <v>514</v>
      </c>
      <c r="C348" s="13" t="s">
        <v>300</v>
      </c>
      <c r="D348" s="13" t="s">
        <v>2414</v>
      </c>
      <c r="E348" s="13" t="s">
        <v>2359</v>
      </c>
      <c r="F348" s="24" t="s">
        <v>2358</v>
      </c>
      <c r="G348" s="25"/>
    </row>
    <row r="349" spans="1:7">
      <c r="A349" s="23">
        <v>2015</v>
      </c>
      <c r="B349" s="23" t="s">
        <v>514</v>
      </c>
      <c r="C349" s="13" t="s">
        <v>300</v>
      </c>
      <c r="D349" s="13" t="s">
        <v>2414</v>
      </c>
      <c r="E349" s="13" t="s">
        <v>2359</v>
      </c>
      <c r="F349" s="24" t="s">
        <v>2358</v>
      </c>
      <c r="G349" s="25"/>
    </row>
    <row r="350" spans="1:7">
      <c r="A350" s="23">
        <v>2015</v>
      </c>
      <c r="B350" s="23" t="s">
        <v>514</v>
      </c>
      <c r="C350" s="13" t="s">
        <v>300</v>
      </c>
      <c r="D350" s="13" t="s">
        <v>2414</v>
      </c>
      <c r="E350" s="13" t="s">
        <v>2359</v>
      </c>
      <c r="F350" s="24" t="s">
        <v>2358</v>
      </c>
      <c r="G350" s="25"/>
    </row>
    <row r="351" spans="1:7">
      <c r="A351" s="23">
        <v>2015</v>
      </c>
      <c r="B351" s="23" t="s">
        <v>514</v>
      </c>
      <c r="C351" s="13" t="s">
        <v>300</v>
      </c>
      <c r="D351" s="13" t="s">
        <v>2414</v>
      </c>
      <c r="E351" s="13" t="s">
        <v>2359</v>
      </c>
      <c r="F351" s="24" t="s">
        <v>2358</v>
      </c>
      <c r="G351" s="25"/>
    </row>
    <row r="352" spans="1:7">
      <c r="A352" s="23">
        <v>2015</v>
      </c>
      <c r="B352" s="23" t="s">
        <v>514</v>
      </c>
      <c r="C352" s="13" t="s">
        <v>300</v>
      </c>
      <c r="D352" s="13" t="s">
        <v>2414</v>
      </c>
      <c r="E352" s="13" t="s">
        <v>2359</v>
      </c>
      <c r="F352" s="24" t="s">
        <v>2358</v>
      </c>
      <c r="G352" s="25"/>
    </row>
    <row r="353" spans="1:7">
      <c r="A353" s="23">
        <v>2015</v>
      </c>
      <c r="B353" s="23" t="s">
        <v>514</v>
      </c>
      <c r="C353" s="13" t="s">
        <v>300</v>
      </c>
      <c r="D353" s="13" t="s">
        <v>2414</v>
      </c>
      <c r="E353" s="13" t="s">
        <v>2359</v>
      </c>
      <c r="F353" s="24" t="s">
        <v>2358</v>
      </c>
      <c r="G353" s="25"/>
    </row>
    <row r="354" spans="1:7">
      <c r="A354" s="23">
        <v>2015</v>
      </c>
      <c r="B354" s="23" t="s">
        <v>514</v>
      </c>
      <c r="C354" s="13" t="s">
        <v>300</v>
      </c>
      <c r="D354" s="13" t="s">
        <v>2414</v>
      </c>
      <c r="E354" s="13" t="s">
        <v>2359</v>
      </c>
      <c r="F354" s="24" t="s">
        <v>2358</v>
      </c>
      <c r="G354" s="25"/>
    </row>
    <row r="355" spans="1:7">
      <c r="A355" s="23">
        <v>2015</v>
      </c>
      <c r="B355" s="23" t="s">
        <v>514</v>
      </c>
      <c r="C355" s="13" t="s">
        <v>300</v>
      </c>
      <c r="D355" s="13" t="s">
        <v>2414</v>
      </c>
      <c r="E355" s="13" t="s">
        <v>2359</v>
      </c>
      <c r="F355" s="24" t="s">
        <v>2358</v>
      </c>
      <c r="G355" s="25"/>
    </row>
    <row r="356" spans="1:7">
      <c r="A356" s="23">
        <v>2015</v>
      </c>
      <c r="B356" s="23" t="s">
        <v>514</v>
      </c>
      <c r="C356" s="13" t="s">
        <v>300</v>
      </c>
      <c r="D356" s="13" t="s">
        <v>2414</v>
      </c>
      <c r="E356" s="13" t="s">
        <v>2359</v>
      </c>
      <c r="F356" s="24" t="s">
        <v>2358</v>
      </c>
      <c r="G356" s="25"/>
    </row>
    <row r="357" spans="1:7">
      <c r="A357" s="23">
        <v>2015</v>
      </c>
      <c r="B357" s="23" t="s">
        <v>514</v>
      </c>
      <c r="C357" s="13" t="s">
        <v>300</v>
      </c>
      <c r="D357" s="13" t="s">
        <v>2414</v>
      </c>
      <c r="E357" s="13" t="s">
        <v>2359</v>
      </c>
      <c r="F357" s="24" t="s">
        <v>2358</v>
      </c>
      <c r="G357" s="25"/>
    </row>
    <row r="358" spans="1:7">
      <c r="A358" s="23">
        <v>2015</v>
      </c>
      <c r="B358" s="23" t="s">
        <v>514</v>
      </c>
      <c r="C358" s="13" t="s">
        <v>300</v>
      </c>
      <c r="D358" s="13" t="s">
        <v>2414</v>
      </c>
      <c r="E358" s="13" t="s">
        <v>2359</v>
      </c>
      <c r="F358" s="24" t="s">
        <v>2358</v>
      </c>
      <c r="G358" s="25"/>
    </row>
    <row r="359" spans="1:7">
      <c r="A359" s="23">
        <v>2015</v>
      </c>
      <c r="B359" s="23" t="s">
        <v>514</v>
      </c>
      <c r="C359" s="13" t="s">
        <v>300</v>
      </c>
      <c r="D359" s="13" t="s">
        <v>2414</v>
      </c>
      <c r="E359" s="13" t="s">
        <v>2359</v>
      </c>
      <c r="F359" s="24" t="s">
        <v>2358</v>
      </c>
      <c r="G359" s="25"/>
    </row>
    <row r="360" spans="1:7">
      <c r="A360" s="23">
        <v>2015</v>
      </c>
      <c r="B360" s="23" t="s">
        <v>514</v>
      </c>
      <c r="C360" s="13" t="s">
        <v>300</v>
      </c>
      <c r="D360" s="13" t="s">
        <v>2414</v>
      </c>
      <c r="E360" s="13" t="s">
        <v>2359</v>
      </c>
      <c r="F360" s="24" t="s">
        <v>2358</v>
      </c>
      <c r="G360" s="25"/>
    </row>
    <row r="361" spans="1:7">
      <c r="A361" s="23">
        <v>2015</v>
      </c>
      <c r="B361" s="23" t="s">
        <v>514</v>
      </c>
      <c r="C361" s="13" t="s">
        <v>300</v>
      </c>
      <c r="D361" s="13" t="s">
        <v>2414</v>
      </c>
      <c r="E361" s="13" t="s">
        <v>2359</v>
      </c>
      <c r="F361" s="24" t="s">
        <v>2358</v>
      </c>
      <c r="G361" s="25"/>
    </row>
    <row r="362" spans="1:7">
      <c r="A362" s="23">
        <v>2015</v>
      </c>
      <c r="B362" s="23" t="s">
        <v>514</v>
      </c>
      <c r="C362" s="13" t="s">
        <v>300</v>
      </c>
      <c r="D362" s="13" t="s">
        <v>2414</v>
      </c>
      <c r="E362" s="13" t="s">
        <v>2359</v>
      </c>
      <c r="F362" s="24" t="s">
        <v>2358</v>
      </c>
      <c r="G362" s="25"/>
    </row>
    <row r="363" spans="1:7">
      <c r="A363" s="23">
        <v>2015</v>
      </c>
      <c r="B363" s="23" t="s">
        <v>514</v>
      </c>
      <c r="C363" s="13" t="s">
        <v>300</v>
      </c>
      <c r="D363" s="13" t="s">
        <v>2414</v>
      </c>
      <c r="E363" s="13" t="s">
        <v>2359</v>
      </c>
      <c r="F363" s="24" t="s">
        <v>2358</v>
      </c>
      <c r="G363" s="25"/>
    </row>
    <row r="364" spans="1:7">
      <c r="A364" s="23">
        <v>2016</v>
      </c>
      <c r="B364" s="23" t="s">
        <v>1886</v>
      </c>
      <c r="C364" s="13" t="s">
        <v>302</v>
      </c>
      <c r="D364" s="13" t="s">
        <v>2429</v>
      </c>
      <c r="E364" s="13" t="s">
        <v>415</v>
      </c>
      <c r="F364" s="24" t="s">
        <v>442</v>
      </c>
      <c r="G364" s="25"/>
    </row>
    <row r="365" spans="1:7">
      <c r="A365" s="23">
        <v>2016</v>
      </c>
      <c r="B365" s="23" t="s">
        <v>1886</v>
      </c>
      <c r="C365" s="13" t="s">
        <v>306</v>
      </c>
      <c r="D365" s="13" t="s">
        <v>306</v>
      </c>
      <c r="E365" s="13" t="s">
        <v>6938</v>
      </c>
      <c r="F365" s="24" t="s">
        <v>357</v>
      </c>
      <c r="G365" s="25"/>
    </row>
    <row r="366" spans="1:7">
      <c r="A366" s="23">
        <v>2016</v>
      </c>
      <c r="B366" s="23" t="s">
        <v>1886</v>
      </c>
      <c r="C366" s="13" t="s">
        <v>306</v>
      </c>
      <c r="D366" s="13" t="s">
        <v>2469</v>
      </c>
      <c r="E366" s="13" t="s">
        <v>417</v>
      </c>
      <c r="F366" s="24" t="s">
        <v>357</v>
      </c>
      <c r="G366" s="25"/>
    </row>
    <row r="367" spans="1:7">
      <c r="A367" s="23">
        <v>2016</v>
      </c>
      <c r="B367" s="23" t="s">
        <v>1886</v>
      </c>
      <c r="C367" s="13" t="s">
        <v>311</v>
      </c>
      <c r="D367" s="13" t="s">
        <v>2496</v>
      </c>
      <c r="E367" s="13" t="s">
        <v>446</v>
      </c>
      <c r="F367" s="24" t="s">
        <v>357</v>
      </c>
      <c r="G367" s="25"/>
    </row>
    <row r="368" spans="1:7">
      <c r="A368" s="23">
        <v>2016</v>
      </c>
      <c r="B368" s="23" t="s">
        <v>1886</v>
      </c>
      <c r="C368" s="13" t="s">
        <v>313</v>
      </c>
      <c r="D368" s="13" t="s">
        <v>2518</v>
      </c>
      <c r="E368" s="13" t="s">
        <v>371</v>
      </c>
      <c r="F368" s="24" t="s">
        <v>442</v>
      </c>
      <c r="G368" s="25"/>
    </row>
    <row r="369" spans="1:7">
      <c r="A369" s="23">
        <v>2016</v>
      </c>
      <c r="B369" s="23" t="s">
        <v>1886</v>
      </c>
      <c r="C369" s="13" t="s">
        <v>313</v>
      </c>
      <c r="D369" s="13" t="s">
        <v>4015</v>
      </c>
      <c r="E369" s="13" t="s">
        <v>2333</v>
      </c>
      <c r="F369" s="24" t="s">
        <v>357</v>
      </c>
      <c r="G369" s="25"/>
    </row>
    <row r="370" spans="1:7">
      <c r="A370" s="23">
        <v>2016</v>
      </c>
      <c r="B370" s="23" t="s">
        <v>1886</v>
      </c>
      <c r="C370" s="13" t="s">
        <v>313</v>
      </c>
      <c r="D370" s="13" t="s">
        <v>2537</v>
      </c>
      <c r="E370" s="13" t="s">
        <v>3447</v>
      </c>
      <c r="F370" s="24" t="s">
        <v>357</v>
      </c>
      <c r="G370" s="25"/>
    </row>
    <row r="371" spans="1:7">
      <c r="A371" s="23">
        <v>2016</v>
      </c>
      <c r="B371" s="23" t="s">
        <v>1886</v>
      </c>
      <c r="C371" s="13" t="s">
        <v>314</v>
      </c>
      <c r="D371" s="13" t="s">
        <v>7167</v>
      </c>
      <c r="E371" s="13" t="s">
        <v>6929</v>
      </c>
      <c r="F371" s="24" t="s">
        <v>357</v>
      </c>
      <c r="G371" s="25"/>
    </row>
    <row r="372" spans="1:7">
      <c r="A372" s="23">
        <v>2016</v>
      </c>
      <c r="B372" s="23" t="s">
        <v>1886</v>
      </c>
      <c r="C372" s="13" t="s">
        <v>314</v>
      </c>
      <c r="D372" s="13" t="s">
        <v>2538</v>
      </c>
      <c r="E372" s="13" t="s">
        <v>7090</v>
      </c>
      <c r="F372" s="24" t="s">
        <v>357</v>
      </c>
      <c r="G372" s="25"/>
    </row>
    <row r="373" spans="1:7">
      <c r="A373" s="23">
        <v>2016</v>
      </c>
      <c r="B373" s="23" t="s">
        <v>1886</v>
      </c>
      <c r="C373" s="13" t="s">
        <v>314</v>
      </c>
      <c r="D373" s="13" t="s">
        <v>7168</v>
      </c>
      <c r="E373" s="13" t="s">
        <v>3212</v>
      </c>
      <c r="F373" s="24" t="s">
        <v>442</v>
      </c>
      <c r="G373" s="25"/>
    </row>
    <row r="374" spans="1:7">
      <c r="A374" s="23">
        <v>2016</v>
      </c>
      <c r="B374" s="23" t="s">
        <v>1886</v>
      </c>
      <c r="C374" s="13" t="s">
        <v>314</v>
      </c>
      <c r="D374" s="13" t="s">
        <v>2471</v>
      </c>
      <c r="E374" s="13" t="s">
        <v>4057</v>
      </c>
      <c r="F374" s="24" t="s">
        <v>357</v>
      </c>
      <c r="G374" s="25"/>
    </row>
    <row r="375" spans="1:7">
      <c r="A375" s="23">
        <v>2016</v>
      </c>
      <c r="B375" s="23" t="s">
        <v>1886</v>
      </c>
      <c r="C375" s="13" t="s">
        <v>315</v>
      </c>
      <c r="D375" s="13" t="s">
        <v>2651</v>
      </c>
      <c r="E375" s="13" t="s">
        <v>2335</v>
      </c>
      <c r="F375" s="24" t="s">
        <v>357</v>
      </c>
      <c r="G375" s="25"/>
    </row>
    <row r="376" spans="1:7">
      <c r="A376" s="23">
        <v>2016</v>
      </c>
      <c r="B376" s="23" t="s">
        <v>1886</v>
      </c>
      <c r="C376" s="13" t="s">
        <v>317</v>
      </c>
      <c r="D376" s="13" t="s">
        <v>2423</v>
      </c>
      <c r="E376" s="13" t="s">
        <v>7086</v>
      </c>
      <c r="F376" s="24" t="s">
        <v>357</v>
      </c>
      <c r="G376" s="25"/>
    </row>
    <row r="377" spans="1:7">
      <c r="A377" s="23">
        <v>2016</v>
      </c>
      <c r="B377" s="23" t="s">
        <v>1886</v>
      </c>
      <c r="C377" s="13" t="s">
        <v>317</v>
      </c>
      <c r="D377" s="13" t="s">
        <v>2423</v>
      </c>
      <c r="E377" s="13" t="s">
        <v>7086</v>
      </c>
      <c r="F377" s="24" t="s">
        <v>357</v>
      </c>
      <c r="G377" s="25"/>
    </row>
    <row r="378" spans="1:7">
      <c r="A378" s="23">
        <v>2016</v>
      </c>
      <c r="B378" s="23" t="s">
        <v>1886</v>
      </c>
      <c r="C378" s="13" t="s">
        <v>317</v>
      </c>
      <c r="D378" s="13" t="s">
        <v>2454</v>
      </c>
      <c r="E378" s="13" t="s">
        <v>1956</v>
      </c>
      <c r="F378" s="24" t="s">
        <v>357</v>
      </c>
      <c r="G378" s="25"/>
    </row>
    <row r="379" spans="1:7">
      <c r="A379" s="23">
        <v>2016</v>
      </c>
      <c r="B379" s="23" t="s">
        <v>1886</v>
      </c>
      <c r="C379" s="13" t="s">
        <v>317</v>
      </c>
      <c r="D379" s="13" t="s">
        <v>2454</v>
      </c>
      <c r="E379" s="13" t="s">
        <v>7074</v>
      </c>
      <c r="F379" s="24" t="s">
        <v>357</v>
      </c>
      <c r="G379" s="25"/>
    </row>
    <row r="380" spans="1:7">
      <c r="A380" s="23">
        <v>2016</v>
      </c>
      <c r="B380" s="23" t="s">
        <v>1886</v>
      </c>
      <c r="C380" s="13" t="s">
        <v>317</v>
      </c>
      <c r="D380" s="13" t="s">
        <v>2491</v>
      </c>
      <c r="E380" s="13" t="s">
        <v>7081</v>
      </c>
      <c r="F380" s="24" t="s">
        <v>357</v>
      </c>
      <c r="G380" s="25"/>
    </row>
    <row r="381" spans="1:7">
      <c r="A381" s="23">
        <v>2016</v>
      </c>
      <c r="B381" s="23" t="s">
        <v>1886</v>
      </c>
      <c r="C381" s="13" t="s">
        <v>317</v>
      </c>
      <c r="D381" s="13" t="s">
        <v>2491</v>
      </c>
      <c r="E381" s="13" t="s">
        <v>7081</v>
      </c>
      <c r="F381" s="24" t="s">
        <v>2327</v>
      </c>
      <c r="G381" s="25"/>
    </row>
    <row r="382" spans="1:7">
      <c r="A382" s="23">
        <v>2016</v>
      </c>
      <c r="B382" s="23" t="s">
        <v>1886</v>
      </c>
      <c r="C382" s="13" t="s">
        <v>317</v>
      </c>
      <c r="D382" s="13" t="s">
        <v>2423</v>
      </c>
      <c r="E382" s="13" t="s">
        <v>6968</v>
      </c>
      <c r="F382" s="24" t="s">
        <v>357</v>
      </c>
      <c r="G382" s="25"/>
    </row>
    <row r="383" spans="1:7">
      <c r="A383" s="23">
        <v>2016</v>
      </c>
      <c r="B383" s="23" t="s">
        <v>1886</v>
      </c>
      <c r="C383" s="13" t="s">
        <v>319</v>
      </c>
      <c r="D383" s="13" t="s">
        <v>319</v>
      </c>
      <c r="E383" s="13" t="s">
        <v>6957</v>
      </c>
      <c r="F383" s="24" t="s">
        <v>357</v>
      </c>
      <c r="G383" s="25"/>
    </row>
    <row r="384" spans="1:7">
      <c r="A384" s="23">
        <v>2016</v>
      </c>
      <c r="B384" s="23" t="s">
        <v>1886</v>
      </c>
      <c r="C384" s="13" t="s">
        <v>319</v>
      </c>
      <c r="D384" s="13" t="s">
        <v>2540</v>
      </c>
      <c r="E384" s="13" t="s">
        <v>3528</v>
      </c>
      <c r="F384" s="24" t="s">
        <v>357</v>
      </c>
      <c r="G384" s="25"/>
    </row>
    <row r="385" spans="1:7">
      <c r="A385" s="23">
        <v>2016</v>
      </c>
      <c r="B385" s="23" t="s">
        <v>1886</v>
      </c>
      <c r="C385" s="13" t="s">
        <v>319</v>
      </c>
      <c r="D385" s="13" t="s">
        <v>2540</v>
      </c>
      <c r="E385" s="13" t="s">
        <v>3528</v>
      </c>
      <c r="F385" s="24" t="s">
        <v>357</v>
      </c>
      <c r="G385" s="25"/>
    </row>
    <row r="386" spans="1:7">
      <c r="A386" s="23">
        <v>2016</v>
      </c>
      <c r="B386" s="23" t="s">
        <v>1886</v>
      </c>
      <c r="C386" s="13" t="s">
        <v>320</v>
      </c>
      <c r="D386" s="13" t="s">
        <v>320</v>
      </c>
      <c r="E386" s="13" t="s">
        <v>466</v>
      </c>
      <c r="F386" s="24" t="s">
        <v>2319</v>
      </c>
      <c r="G386" s="25"/>
    </row>
    <row r="387" spans="1:7">
      <c r="A387" s="23">
        <v>2016</v>
      </c>
      <c r="B387" s="23" t="s">
        <v>1886</v>
      </c>
      <c r="C387" s="13" t="s">
        <v>320</v>
      </c>
      <c r="D387" s="13" t="s">
        <v>320</v>
      </c>
      <c r="E387" s="13" t="s">
        <v>466</v>
      </c>
      <c r="F387" s="24" t="s">
        <v>357</v>
      </c>
      <c r="G387" s="25"/>
    </row>
    <row r="388" spans="1:7">
      <c r="A388" s="23">
        <v>2016</v>
      </c>
      <c r="B388" s="23" t="s">
        <v>1886</v>
      </c>
      <c r="C388" s="13" t="s">
        <v>322</v>
      </c>
      <c r="D388" s="13" t="s">
        <v>322</v>
      </c>
      <c r="E388" s="13" t="s">
        <v>7004</v>
      </c>
      <c r="F388" s="24" t="s">
        <v>442</v>
      </c>
      <c r="G388" s="25"/>
    </row>
    <row r="389" spans="1:7">
      <c r="A389" s="23">
        <v>2016</v>
      </c>
      <c r="B389" s="23" t="s">
        <v>1886</v>
      </c>
      <c r="C389" s="13" t="s">
        <v>322</v>
      </c>
      <c r="D389" s="13" t="s">
        <v>2647</v>
      </c>
      <c r="E389" s="13" t="s">
        <v>391</v>
      </c>
      <c r="F389" s="24" t="s">
        <v>357</v>
      </c>
      <c r="G389" s="25"/>
    </row>
    <row r="390" spans="1:7">
      <c r="A390" s="23">
        <v>2016</v>
      </c>
      <c r="B390" s="23" t="s">
        <v>1886</v>
      </c>
      <c r="C390" s="13" t="s">
        <v>323</v>
      </c>
      <c r="D390" s="13" t="s">
        <v>2483</v>
      </c>
      <c r="E390" s="13" t="s">
        <v>2565</v>
      </c>
      <c r="F390" s="24" t="s">
        <v>357</v>
      </c>
      <c r="G390" s="25"/>
    </row>
    <row r="391" spans="1:7">
      <c r="A391" s="23">
        <v>2016</v>
      </c>
      <c r="B391" s="23" t="s">
        <v>1886</v>
      </c>
      <c r="C391" s="13" t="s">
        <v>324</v>
      </c>
      <c r="D391" s="13" t="s">
        <v>324</v>
      </c>
      <c r="E391" s="13" t="s">
        <v>2329</v>
      </c>
      <c r="F391" s="24" t="s">
        <v>357</v>
      </c>
      <c r="G391" s="25"/>
    </row>
    <row r="392" spans="1:7">
      <c r="A392" s="23">
        <v>2016</v>
      </c>
      <c r="B392" s="23" t="s">
        <v>1886</v>
      </c>
      <c r="C392" s="13" t="s">
        <v>326</v>
      </c>
      <c r="D392" s="13" t="s">
        <v>326</v>
      </c>
      <c r="E392" s="13" t="s">
        <v>6955</v>
      </c>
      <c r="F392" s="24" t="s">
        <v>357</v>
      </c>
      <c r="G392" s="25"/>
    </row>
    <row r="393" spans="1:7">
      <c r="A393" s="23">
        <v>2016</v>
      </c>
      <c r="B393" s="23" t="s">
        <v>1886</v>
      </c>
      <c r="C393" s="13" t="s">
        <v>328</v>
      </c>
      <c r="D393" s="13" t="s">
        <v>7200</v>
      </c>
      <c r="E393" s="13" t="s">
        <v>2338</v>
      </c>
      <c r="F393" s="24" t="s">
        <v>357</v>
      </c>
      <c r="G393" s="25"/>
    </row>
    <row r="394" spans="1:7">
      <c r="A394" s="23">
        <v>2016</v>
      </c>
      <c r="B394" s="23" t="s">
        <v>1886</v>
      </c>
      <c r="C394" s="13" t="s">
        <v>330</v>
      </c>
      <c r="D394" s="13" t="s">
        <v>330</v>
      </c>
      <c r="E394" s="13" t="s">
        <v>2339</v>
      </c>
      <c r="F394" s="24" t="s">
        <v>357</v>
      </c>
      <c r="G394" s="25"/>
    </row>
    <row r="395" spans="1:7">
      <c r="A395" s="23">
        <v>2016</v>
      </c>
      <c r="B395" s="23" t="s">
        <v>1886</v>
      </c>
      <c r="C395" s="13" t="s">
        <v>333</v>
      </c>
      <c r="D395" s="13" t="s">
        <v>333</v>
      </c>
      <c r="E395" s="13" t="s">
        <v>6947</v>
      </c>
      <c r="F395" s="24" t="s">
        <v>357</v>
      </c>
      <c r="G395" s="25"/>
    </row>
    <row r="396" spans="1:7">
      <c r="A396" s="23">
        <v>2016</v>
      </c>
      <c r="B396" s="23" t="s">
        <v>1886</v>
      </c>
      <c r="C396" s="13" t="s">
        <v>334</v>
      </c>
      <c r="D396" s="13" t="s">
        <v>7204</v>
      </c>
      <c r="E396" s="13" t="s">
        <v>7041</v>
      </c>
      <c r="F396" s="24" t="s">
        <v>2327</v>
      </c>
      <c r="G396" s="25"/>
    </row>
    <row r="397" spans="1:7">
      <c r="A397" s="23">
        <v>2016</v>
      </c>
      <c r="B397" s="23" t="s">
        <v>1886</v>
      </c>
      <c r="C397" s="13" t="s">
        <v>334</v>
      </c>
      <c r="D397" s="13" t="s">
        <v>2516</v>
      </c>
      <c r="E397" s="13" t="s">
        <v>6952</v>
      </c>
      <c r="F397" s="24" t="s">
        <v>357</v>
      </c>
      <c r="G397" s="25"/>
    </row>
    <row r="398" spans="1:7">
      <c r="A398" s="23">
        <v>2016</v>
      </c>
      <c r="B398" s="23" t="s">
        <v>514</v>
      </c>
      <c r="C398" s="13" t="s">
        <v>300</v>
      </c>
      <c r="D398" s="13" t="s">
        <v>2414</v>
      </c>
      <c r="E398" s="13" t="s">
        <v>2359</v>
      </c>
      <c r="F398" s="24" t="s">
        <v>2358</v>
      </c>
      <c r="G398" s="25"/>
    </row>
    <row r="399" spans="1:7">
      <c r="A399" s="23">
        <v>2016</v>
      </c>
      <c r="B399" s="23" t="s">
        <v>514</v>
      </c>
      <c r="C399" s="13" t="s">
        <v>300</v>
      </c>
      <c r="D399" s="13" t="s">
        <v>2414</v>
      </c>
      <c r="E399" s="13" t="s">
        <v>2359</v>
      </c>
      <c r="F399" s="24" t="s">
        <v>2358</v>
      </c>
      <c r="G399" s="25"/>
    </row>
    <row r="400" spans="1:7">
      <c r="A400" s="23">
        <v>2016</v>
      </c>
      <c r="B400" s="23" t="s">
        <v>514</v>
      </c>
      <c r="C400" s="13" t="s">
        <v>300</v>
      </c>
      <c r="D400" s="13" t="s">
        <v>2414</v>
      </c>
      <c r="E400" s="13" t="s">
        <v>2359</v>
      </c>
      <c r="F400" s="24" t="s">
        <v>2358</v>
      </c>
      <c r="G400" s="25"/>
    </row>
    <row r="401" spans="1:7">
      <c r="A401" s="23">
        <v>2016</v>
      </c>
      <c r="B401" s="23" t="s">
        <v>514</v>
      </c>
      <c r="C401" s="13" t="s">
        <v>300</v>
      </c>
      <c r="D401" s="13" t="s">
        <v>2414</v>
      </c>
      <c r="E401" s="13" t="s">
        <v>2359</v>
      </c>
      <c r="F401" s="24" t="s">
        <v>2358</v>
      </c>
      <c r="G401" s="25"/>
    </row>
    <row r="402" spans="1:7">
      <c r="A402" s="23">
        <v>2016</v>
      </c>
      <c r="B402" s="23" t="s">
        <v>514</v>
      </c>
      <c r="C402" s="13" t="s">
        <v>300</v>
      </c>
      <c r="D402" s="13" t="s">
        <v>2414</v>
      </c>
      <c r="E402" s="13" t="s">
        <v>2359</v>
      </c>
      <c r="F402" s="24" t="s">
        <v>2358</v>
      </c>
      <c r="G402" s="25"/>
    </row>
    <row r="403" spans="1:7">
      <c r="A403" s="23">
        <v>2016</v>
      </c>
      <c r="B403" s="23" t="s">
        <v>514</v>
      </c>
      <c r="C403" s="13" t="s">
        <v>300</v>
      </c>
      <c r="D403" s="13" t="s">
        <v>2414</v>
      </c>
      <c r="E403" s="13" t="s">
        <v>2359</v>
      </c>
      <c r="F403" s="24" t="s">
        <v>2358</v>
      </c>
      <c r="G403" s="25"/>
    </row>
    <row r="404" spans="1:7">
      <c r="A404" s="23">
        <v>2016</v>
      </c>
      <c r="B404" s="23" t="s">
        <v>514</v>
      </c>
      <c r="C404" s="13" t="s">
        <v>300</v>
      </c>
      <c r="D404" s="13" t="s">
        <v>2414</v>
      </c>
      <c r="E404" s="13" t="s">
        <v>2359</v>
      </c>
      <c r="F404" s="24" t="s">
        <v>2358</v>
      </c>
      <c r="G404" s="25"/>
    </row>
    <row r="405" spans="1:7">
      <c r="A405" s="23">
        <v>2016</v>
      </c>
      <c r="B405" s="23" t="s">
        <v>514</v>
      </c>
      <c r="C405" s="13" t="s">
        <v>300</v>
      </c>
      <c r="D405" s="13" t="s">
        <v>2414</v>
      </c>
      <c r="E405" s="13" t="s">
        <v>2359</v>
      </c>
      <c r="F405" s="24" t="s">
        <v>2358</v>
      </c>
      <c r="G405" s="25"/>
    </row>
    <row r="406" spans="1:7">
      <c r="A406" s="23">
        <v>2016</v>
      </c>
      <c r="B406" s="23" t="s">
        <v>514</v>
      </c>
      <c r="C406" s="13" t="s">
        <v>300</v>
      </c>
      <c r="D406" s="13" t="s">
        <v>2414</v>
      </c>
      <c r="E406" s="13" t="s">
        <v>2359</v>
      </c>
      <c r="F406" s="24" t="s">
        <v>2358</v>
      </c>
      <c r="G406" s="25"/>
    </row>
    <row r="407" spans="1:7">
      <c r="A407" s="23">
        <v>2016</v>
      </c>
      <c r="B407" s="23" t="s">
        <v>514</v>
      </c>
      <c r="C407" s="13" t="s">
        <v>300</v>
      </c>
      <c r="D407" s="13" t="s">
        <v>2414</v>
      </c>
      <c r="E407" s="13" t="s">
        <v>2359</v>
      </c>
      <c r="F407" s="24" t="s">
        <v>2358</v>
      </c>
      <c r="G407" s="25"/>
    </row>
    <row r="408" spans="1:7">
      <c r="A408" s="23">
        <v>2016</v>
      </c>
      <c r="B408" s="23" t="s">
        <v>514</v>
      </c>
      <c r="C408" s="13" t="s">
        <v>300</v>
      </c>
      <c r="D408" s="13" t="s">
        <v>2414</v>
      </c>
      <c r="E408" s="13" t="s">
        <v>2359</v>
      </c>
      <c r="F408" s="24" t="s">
        <v>2358</v>
      </c>
      <c r="G408" s="25"/>
    </row>
    <row r="409" spans="1:7">
      <c r="A409" s="23">
        <v>2016</v>
      </c>
      <c r="B409" s="23" t="s">
        <v>514</v>
      </c>
      <c r="C409" s="13" t="s">
        <v>300</v>
      </c>
      <c r="D409" s="13" t="s">
        <v>2414</v>
      </c>
      <c r="E409" s="13" t="s">
        <v>2359</v>
      </c>
      <c r="F409" s="24" t="s">
        <v>2358</v>
      </c>
      <c r="G409" s="25"/>
    </row>
    <row r="410" spans="1:7">
      <c r="A410" s="23">
        <v>2016</v>
      </c>
      <c r="B410" s="23" t="s">
        <v>514</v>
      </c>
      <c r="C410" s="13" t="s">
        <v>300</v>
      </c>
      <c r="D410" s="13" t="s">
        <v>2414</v>
      </c>
      <c r="E410" s="13" t="s">
        <v>2359</v>
      </c>
      <c r="F410" s="24" t="s">
        <v>2358</v>
      </c>
      <c r="G410" s="25"/>
    </row>
    <row r="411" spans="1:7">
      <c r="A411" s="23">
        <v>2016</v>
      </c>
      <c r="B411" s="23" t="s">
        <v>514</v>
      </c>
      <c r="C411" s="13" t="s">
        <v>300</v>
      </c>
      <c r="D411" s="13" t="s">
        <v>2414</v>
      </c>
      <c r="E411" s="13" t="s">
        <v>2359</v>
      </c>
      <c r="F411" s="24" t="s">
        <v>2358</v>
      </c>
      <c r="G411" s="25"/>
    </row>
    <row r="412" spans="1:7">
      <c r="A412" s="23">
        <v>2016</v>
      </c>
      <c r="B412" s="23" t="s">
        <v>514</v>
      </c>
      <c r="C412" s="13" t="s">
        <v>300</v>
      </c>
      <c r="D412" s="13" t="s">
        <v>2414</v>
      </c>
      <c r="E412" s="13" t="s">
        <v>2359</v>
      </c>
      <c r="F412" s="24" t="s">
        <v>2358</v>
      </c>
      <c r="G412" s="25"/>
    </row>
    <row r="413" spans="1:7">
      <c r="A413" s="23">
        <v>2016</v>
      </c>
      <c r="B413" s="23" t="s">
        <v>514</v>
      </c>
      <c r="C413" s="13" t="s">
        <v>300</v>
      </c>
      <c r="D413" s="13" t="s">
        <v>2414</v>
      </c>
      <c r="E413" s="13" t="s">
        <v>2359</v>
      </c>
      <c r="F413" s="24" t="s">
        <v>2358</v>
      </c>
      <c r="G413" s="25"/>
    </row>
    <row r="414" spans="1:7">
      <c r="A414" s="23">
        <v>2016</v>
      </c>
      <c r="B414" s="23" t="s">
        <v>514</v>
      </c>
      <c r="C414" s="13" t="s">
        <v>300</v>
      </c>
      <c r="D414" s="13" t="s">
        <v>2414</v>
      </c>
      <c r="E414" s="13" t="s">
        <v>2359</v>
      </c>
      <c r="F414" s="24" t="s">
        <v>2358</v>
      </c>
      <c r="G414" s="25"/>
    </row>
    <row r="415" spans="1:7">
      <c r="A415" s="23">
        <v>2016</v>
      </c>
      <c r="B415" s="23" t="s">
        <v>514</v>
      </c>
      <c r="C415" s="13" t="s">
        <v>300</v>
      </c>
      <c r="D415" s="13" t="s">
        <v>2414</v>
      </c>
      <c r="E415" s="13" t="s">
        <v>2359</v>
      </c>
      <c r="F415" s="24" t="s">
        <v>2358</v>
      </c>
      <c r="G415" s="25"/>
    </row>
    <row r="416" spans="1:7">
      <c r="A416" s="23">
        <v>2016</v>
      </c>
      <c r="B416" s="23" t="s">
        <v>514</v>
      </c>
      <c r="C416" s="13" t="s">
        <v>300</v>
      </c>
      <c r="D416" s="13" t="s">
        <v>2414</v>
      </c>
      <c r="E416" s="13" t="s">
        <v>2359</v>
      </c>
      <c r="F416" s="24" t="s">
        <v>2358</v>
      </c>
      <c r="G416" s="25"/>
    </row>
    <row r="417" spans="1:7">
      <c r="A417" s="23">
        <v>2016</v>
      </c>
      <c r="B417" s="23" t="s">
        <v>514</v>
      </c>
      <c r="C417" s="13" t="s">
        <v>300</v>
      </c>
      <c r="D417" s="13" t="s">
        <v>2414</v>
      </c>
      <c r="E417" s="13" t="s">
        <v>2359</v>
      </c>
      <c r="F417" s="24" t="s">
        <v>2358</v>
      </c>
      <c r="G417" s="25"/>
    </row>
    <row r="418" spans="1:7">
      <c r="A418" s="23">
        <v>2016</v>
      </c>
      <c r="B418" s="23" t="s">
        <v>514</v>
      </c>
      <c r="C418" s="13" t="s">
        <v>300</v>
      </c>
      <c r="D418" s="13" t="s">
        <v>2414</v>
      </c>
      <c r="E418" s="13" t="s">
        <v>2359</v>
      </c>
      <c r="F418" s="24" t="s">
        <v>2358</v>
      </c>
      <c r="G418" s="25"/>
    </row>
    <row r="419" spans="1:7">
      <c r="A419" s="23">
        <v>2016</v>
      </c>
      <c r="B419" s="23" t="s">
        <v>514</v>
      </c>
      <c r="C419" s="13" t="s">
        <v>300</v>
      </c>
      <c r="D419" s="13" t="s">
        <v>2414</v>
      </c>
      <c r="E419" s="13" t="s">
        <v>2359</v>
      </c>
      <c r="F419" s="24" t="s">
        <v>2358</v>
      </c>
      <c r="G419" s="25"/>
    </row>
    <row r="420" spans="1:7">
      <c r="A420" s="23">
        <v>2016</v>
      </c>
      <c r="B420" s="23" t="s">
        <v>514</v>
      </c>
      <c r="C420" s="13" t="s">
        <v>300</v>
      </c>
      <c r="D420" s="13" t="s">
        <v>2414</v>
      </c>
      <c r="E420" s="13" t="s">
        <v>2359</v>
      </c>
      <c r="F420" s="24" t="s">
        <v>2358</v>
      </c>
      <c r="G420" s="25"/>
    </row>
    <row r="421" spans="1:7">
      <c r="A421" s="23">
        <v>2016</v>
      </c>
      <c r="B421" s="23" t="s">
        <v>514</v>
      </c>
      <c r="C421" s="13" t="s">
        <v>300</v>
      </c>
      <c r="D421" s="13" t="s">
        <v>2414</v>
      </c>
      <c r="E421" s="13" t="s">
        <v>2359</v>
      </c>
      <c r="F421" s="24" t="s">
        <v>2358</v>
      </c>
      <c r="G421" s="25"/>
    </row>
    <row r="422" spans="1:7">
      <c r="A422" s="23">
        <v>2016</v>
      </c>
      <c r="B422" s="23" t="s">
        <v>514</v>
      </c>
      <c r="C422" s="13" t="s">
        <v>300</v>
      </c>
      <c r="D422" s="13" t="s">
        <v>2414</v>
      </c>
      <c r="E422" s="13" t="s">
        <v>2359</v>
      </c>
      <c r="F422" s="24" t="s">
        <v>2358</v>
      </c>
      <c r="G422" s="25"/>
    </row>
    <row r="423" spans="1:7">
      <c r="A423" s="23">
        <v>2016</v>
      </c>
      <c r="B423" s="23" t="s">
        <v>514</v>
      </c>
      <c r="C423" s="13" t="s">
        <v>300</v>
      </c>
      <c r="D423" s="13" t="s">
        <v>2414</v>
      </c>
      <c r="E423" s="13" t="s">
        <v>2359</v>
      </c>
      <c r="F423" s="24" t="s">
        <v>2358</v>
      </c>
      <c r="G423" s="25"/>
    </row>
    <row r="424" spans="1:7">
      <c r="A424" s="23">
        <v>2016</v>
      </c>
      <c r="B424" s="23" t="s">
        <v>514</v>
      </c>
      <c r="C424" s="13" t="s">
        <v>300</v>
      </c>
      <c r="D424" s="13" t="s">
        <v>2414</v>
      </c>
      <c r="E424" s="13" t="s">
        <v>2359</v>
      </c>
      <c r="F424" s="24" t="s">
        <v>2358</v>
      </c>
      <c r="G424" s="25"/>
    </row>
    <row r="425" spans="1:7">
      <c r="A425" s="23">
        <v>2016</v>
      </c>
      <c r="B425" s="23" t="s">
        <v>514</v>
      </c>
      <c r="C425" s="13" t="s">
        <v>300</v>
      </c>
      <c r="D425" s="13" t="s">
        <v>2414</v>
      </c>
      <c r="E425" s="13" t="s">
        <v>2359</v>
      </c>
      <c r="F425" s="24" t="s">
        <v>2358</v>
      </c>
      <c r="G425" s="25"/>
    </row>
    <row r="426" spans="1:7">
      <c r="A426" s="23">
        <v>2016</v>
      </c>
      <c r="B426" s="23" t="s">
        <v>514</v>
      </c>
      <c r="C426" s="13" t="s">
        <v>300</v>
      </c>
      <c r="D426" s="13" t="s">
        <v>2414</v>
      </c>
      <c r="E426" s="13" t="s">
        <v>2359</v>
      </c>
      <c r="F426" s="24" t="s">
        <v>2358</v>
      </c>
      <c r="G426" s="25"/>
    </row>
    <row r="427" spans="1:7">
      <c r="A427" s="23">
        <v>2016</v>
      </c>
      <c r="B427" s="23" t="s">
        <v>514</v>
      </c>
      <c r="C427" s="13" t="s">
        <v>300</v>
      </c>
      <c r="D427" s="13" t="s">
        <v>2414</v>
      </c>
      <c r="E427" s="13" t="s">
        <v>2359</v>
      </c>
      <c r="F427" s="24" t="s">
        <v>2358</v>
      </c>
      <c r="G427" s="25"/>
    </row>
    <row r="428" spans="1:7">
      <c r="A428" s="23">
        <v>2016</v>
      </c>
      <c r="B428" s="23" t="s">
        <v>514</v>
      </c>
      <c r="C428" s="13" t="s">
        <v>300</v>
      </c>
      <c r="D428" s="13" t="s">
        <v>2414</v>
      </c>
      <c r="E428" s="13" t="s">
        <v>2359</v>
      </c>
      <c r="F428" s="24" t="s">
        <v>2358</v>
      </c>
      <c r="G428" s="25"/>
    </row>
    <row r="429" spans="1:7">
      <c r="A429" s="23">
        <v>2016</v>
      </c>
      <c r="B429" s="23" t="s">
        <v>514</v>
      </c>
      <c r="C429" s="13" t="s">
        <v>300</v>
      </c>
      <c r="D429" s="13" t="s">
        <v>2414</v>
      </c>
      <c r="E429" s="13" t="s">
        <v>2359</v>
      </c>
      <c r="F429" s="24" t="s">
        <v>2358</v>
      </c>
      <c r="G429" s="25"/>
    </row>
    <row r="430" spans="1:7">
      <c r="A430" s="23">
        <v>2016</v>
      </c>
      <c r="B430" s="23" t="s">
        <v>514</v>
      </c>
      <c r="C430" s="13" t="s">
        <v>300</v>
      </c>
      <c r="D430" s="13" t="s">
        <v>2414</v>
      </c>
      <c r="E430" s="13" t="s">
        <v>2359</v>
      </c>
      <c r="F430" s="24" t="s">
        <v>2358</v>
      </c>
      <c r="G430" s="25"/>
    </row>
    <row r="431" spans="1:7">
      <c r="A431" s="23">
        <v>2016</v>
      </c>
      <c r="B431" s="23" t="s">
        <v>514</v>
      </c>
      <c r="C431" s="13" t="s">
        <v>300</v>
      </c>
      <c r="D431" s="13" t="s">
        <v>2414</v>
      </c>
      <c r="E431" s="13" t="s">
        <v>2359</v>
      </c>
      <c r="F431" s="24" t="s">
        <v>2358</v>
      </c>
      <c r="G431" s="25"/>
    </row>
    <row r="432" spans="1:7">
      <c r="A432" s="23">
        <v>2016</v>
      </c>
      <c r="B432" s="23" t="s">
        <v>514</v>
      </c>
      <c r="C432" s="13" t="s">
        <v>300</v>
      </c>
      <c r="D432" s="13" t="s">
        <v>2414</v>
      </c>
      <c r="E432" s="13" t="s">
        <v>2359</v>
      </c>
      <c r="F432" s="24" t="s">
        <v>2358</v>
      </c>
      <c r="G432" s="25"/>
    </row>
    <row r="433" spans="1:7">
      <c r="A433" s="23">
        <v>2016</v>
      </c>
      <c r="B433" s="23" t="s">
        <v>514</v>
      </c>
      <c r="C433" s="13" t="s">
        <v>300</v>
      </c>
      <c r="D433" s="13" t="s">
        <v>2414</v>
      </c>
      <c r="E433" s="13" t="s">
        <v>2359</v>
      </c>
      <c r="F433" s="24" t="s">
        <v>2358</v>
      </c>
      <c r="G433" s="25"/>
    </row>
    <row r="434" spans="1:7">
      <c r="A434" s="23">
        <v>2016</v>
      </c>
      <c r="B434" s="23" t="s">
        <v>514</v>
      </c>
      <c r="C434" s="13" t="s">
        <v>300</v>
      </c>
      <c r="D434" s="13" t="s">
        <v>2414</v>
      </c>
      <c r="E434" s="13" t="s">
        <v>2359</v>
      </c>
      <c r="F434" s="24" t="s">
        <v>2358</v>
      </c>
      <c r="G434" s="25"/>
    </row>
    <row r="435" spans="1:7">
      <c r="A435" s="23">
        <v>2016</v>
      </c>
      <c r="B435" s="23" t="s">
        <v>514</v>
      </c>
      <c r="C435" s="13" t="s">
        <v>300</v>
      </c>
      <c r="D435" s="13" t="s">
        <v>2414</v>
      </c>
      <c r="E435" s="13" t="s">
        <v>2359</v>
      </c>
      <c r="F435" s="24" t="s">
        <v>2358</v>
      </c>
      <c r="G435" s="25"/>
    </row>
    <row r="436" spans="1:7">
      <c r="A436" s="23">
        <v>2016</v>
      </c>
      <c r="B436" s="23" t="s">
        <v>514</v>
      </c>
      <c r="C436" s="13" t="s">
        <v>300</v>
      </c>
      <c r="D436" s="13" t="s">
        <v>2414</v>
      </c>
      <c r="E436" s="13" t="s">
        <v>2359</v>
      </c>
      <c r="F436" s="24" t="s">
        <v>2358</v>
      </c>
      <c r="G436" s="25"/>
    </row>
    <row r="437" spans="1:7">
      <c r="A437" s="23">
        <v>2016</v>
      </c>
      <c r="B437" s="23" t="s">
        <v>514</v>
      </c>
      <c r="C437" s="13" t="s">
        <v>300</v>
      </c>
      <c r="D437" s="13" t="s">
        <v>2414</v>
      </c>
      <c r="E437" s="13" t="s">
        <v>2359</v>
      </c>
      <c r="F437" s="24" t="s">
        <v>2358</v>
      </c>
      <c r="G437" s="25"/>
    </row>
    <row r="438" spans="1:7">
      <c r="A438" s="23">
        <v>2016</v>
      </c>
      <c r="B438" s="23" t="s">
        <v>514</v>
      </c>
      <c r="C438" s="13" t="s">
        <v>300</v>
      </c>
      <c r="D438" s="13" t="s">
        <v>2414</v>
      </c>
      <c r="E438" s="13" t="s">
        <v>2359</v>
      </c>
      <c r="F438" s="24" t="s">
        <v>2358</v>
      </c>
      <c r="G438" s="25"/>
    </row>
    <row r="439" spans="1:7">
      <c r="A439" s="23">
        <v>2016</v>
      </c>
      <c r="B439" s="23" t="s">
        <v>514</v>
      </c>
      <c r="C439" s="13" t="s">
        <v>300</v>
      </c>
      <c r="D439" s="13" t="s">
        <v>2414</v>
      </c>
      <c r="E439" s="13" t="s">
        <v>2359</v>
      </c>
      <c r="F439" s="24" t="s">
        <v>2358</v>
      </c>
      <c r="G439" s="25"/>
    </row>
    <row r="440" spans="1:7">
      <c r="A440" s="23">
        <v>2016</v>
      </c>
      <c r="B440" s="23" t="s">
        <v>514</v>
      </c>
      <c r="C440" s="13" t="s">
        <v>300</v>
      </c>
      <c r="D440" s="13" t="s">
        <v>2414</v>
      </c>
      <c r="E440" s="13" t="s">
        <v>2359</v>
      </c>
      <c r="F440" s="24" t="s">
        <v>2358</v>
      </c>
      <c r="G440" s="25"/>
    </row>
    <row r="441" spans="1:7">
      <c r="A441" s="23">
        <v>2016</v>
      </c>
      <c r="B441" s="23" t="s">
        <v>514</v>
      </c>
      <c r="C441" s="13" t="s">
        <v>300</v>
      </c>
      <c r="D441" s="13" t="s">
        <v>2414</v>
      </c>
      <c r="E441" s="13" t="s">
        <v>2359</v>
      </c>
      <c r="F441" s="24" t="s">
        <v>2358</v>
      </c>
      <c r="G441" s="25"/>
    </row>
    <row r="442" spans="1:7">
      <c r="A442" s="23">
        <v>2016</v>
      </c>
      <c r="B442" s="23" t="s">
        <v>514</v>
      </c>
      <c r="C442" s="13" t="s">
        <v>300</v>
      </c>
      <c r="D442" s="13" t="s">
        <v>2414</v>
      </c>
      <c r="E442" s="13" t="s">
        <v>2359</v>
      </c>
      <c r="F442" s="24" t="s">
        <v>2358</v>
      </c>
      <c r="G442" s="25"/>
    </row>
    <row r="443" spans="1:7">
      <c r="A443" s="23">
        <v>2016</v>
      </c>
      <c r="B443" s="23" t="s">
        <v>514</v>
      </c>
      <c r="C443" s="13" t="s">
        <v>300</v>
      </c>
      <c r="D443" s="13" t="s">
        <v>2414</v>
      </c>
      <c r="E443" s="13" t="s">
        <v>2359</v>
      </c>
      <c r="F443" s="24" t="s">
        <v>2358</v>
      </c>
      <c r="G443" s="25"/>
    </row>
    <row r="444" spans="1:7">
      <c r="A444" s="23">
        <v>2016</v>
      </c>
      <c r="B444" s="23" t="s">
        <v>514</v>
      </c>
      <c r="C444" s="13" t="s">
        <v>300</v>
      </c>
      <c r="D444" s="13" t="s">
        <v>2414</v>
      </c>
      <c r="E444" s="13" t="s">
        <v>2359</v>
      </c>
      <c r="F444" s="24" t="s">
        <v>2358</v>
      </c>
      <c r="G444" s="25"/>
    </row>
    <row r="445" spans="1:7">
      <c r="A445" s="23">
        <v>2016</v>
      </c>
      <c r="B445" s="23" t="s">
        <v>514</v>
      </c>
      <c r="C445" s="13" t="s">
        <v>300</v>
      </c>
      <c r="D445" s="13" t="s">
        <v>2414</v>
      </c>
      <c r="E445" s="13" t="s">
        <v>2359</v>
      </c>
      <c r="F445" s="24" t="s">
        <v>2358</v>
      </c>
      <c r="G445" s="25"/>
    </row>
    <row r="446" spans="1:7">
      <c r="A446" s="23">
        <v>2016</v>
      </c>
      <c r="B446" s="23" t="s">
        <v>514</v>
      </c>
      <c r="C446" s="13" t="s">
        <v>300</v>
      </c>
      <c r="D446" s="13" t="s">
        <v>2414</v>
      </c>
      <c r="E446" s="13" t="s">
        <v>2359</v>
      </c>
      <c r="F446" s="24" t="s">
        <v>2358</v>
      </c>
      <c r="G446" s="25"/>
    </row>
    <row r="447" spans="1:7">
      <c r="A447" s="23">
        <v>2016</v>
      </c>
      <c r="B447" s="23" t="s">
        <v>514</v>
      </c>
      <c r="C447" s="13" t="s">
        <v>300</v>
      </c>
      <c r="D447" s="13" t="s">
        <v>2414</v>
      </c>
      <c r="E447" s="13" t="s">
        <v>2359</v>
      </c>
      <c r="F447" s="24" t="s">
        <v>2358</v>
      </c>
      <c r="G447" s="25"/>
    </row>
    <row r="448" spans="1:7">
      <c r="A448" s="23">
        <v>2016</v>
      </c>
      <c r="B448" s="23" t="s">
        <v>514</v>
      </c>
      <c r="C448" s="13" t="s">
        <v>300</v>
      </c>
      <c r="D448" s="13" t="s">
        <v>2414</v>
      </c>
      <c r="E448" s="13" t="s">
        <v>2359</v>
      </c>
      <c r="F448" s="24" t="s">
        <v>2358</v>
      </c>
      <c r="G448" s="25"/>
    </row>
    <row r="449" spans="1:7">
      <c r="A449" s="23">
        <v>2016</v>
      </c>
      <c r="B449" s="23" t="s">
        <v>514</v>
      </c>
      <c r="C449" s="13" t="s">
        <v>300</v>
      </c>
      <c r="D449" s="13" t="s">
        <v>2414</v>
      </c>
      <c r="E449" s="13" t="s">
        <v>2359</v>
      </c>
      <c r="F449" s="24" t="s">
        <v>2358</v>
      </c>
      <c r="G449" s="25"/>
    </row>
    <row r="450" spans="1:7">
      <c r="A450" s="23">
        <v>2016</v>
      </c>
      <c r="B450" s="23" t="s">
        <v>514</v>
      </c>
      <c r="C450" s="13" t="s">
        <v>300</v>
      </c>
      <c r="D450" s="13" t="s">
        <v>2414</v>
      </c>
      <c r="E450" s="13" t="s">
        <v>2359</v>
      </c>
      <c r="F450" s="24" t="s">
        <v>2358</v>
      </c>
      <c r="G450" s="25"/>
    </row>
    <row r="451" spans="1:7">
      <c r="A451" s="23">
        <v>2016</v>
      </c>
      <c r="B451" s="23" t="s">
        <v>514</v>
      </c>
      <c r="C451" s="13" t="s">
        <v>300</v>
      </c>
      <c r="D451" s="13" t="s">
        <v>2414</v>
      </c>
      <c r="E451" s="13" t="s">
        <v>2359</v>
      </c>
      <c r="F451" s="24" t="s">
        <v>2358</v>
      </c>
      <c r="G451" s="25"/>
    </row>
    <row r="452" spans="1:7">
      <c r="A452" s="23">
        <v>2016</v>
      </c>
      <c r="B452" s="23" t="s">
        <v>514</v>
      </c>
      <c r="C452" s="13" t="s">
        <v>300</v>
      </c>
      <c r="D452" s="13" t="s">
        <v>2414</v>
      </c>
      <c r="E452" s="13" t="s">
        <v>2359</v>
      </c>
      <c r="F452" s="24" t="s">
        <v>2358</v>
      </c>
      <c r="G452" s="25"/>
    </row>
    <row r="453" spans="1:7">
      <c r="A453" s="23">
        <v>2016</v>
      </c>
      <c r="B453" s="23" t="s">
        <v>514</v>
      </c>
      <c r="C453" s="13" t="s">
        <v>300</v>
      </c>
      <c r="D453" s="13" t="s">
        <v>2414</v>
      </c>
      <c r="E453" s="13" t="s">
        <v>2359</v>
      </c>
      <c r="F453" s="24" t="s">
        <v>2358</v>
      </c>
      <c r="G453" s="25"/>
    </row>
    <row r="454" spans="1:7">
      <c r="A454" s="23">
        <v>2016</v>
      </c>
      <c r="B454" s="23" t="s">
        <v>514</v>
      </c>
      <c r="C454" s="13" t="s">
        <v>300</v>
      </c>
      <c r="D454" s="13" t="s">
        <v>2414</v>
      </c>
      <c r="E454" s="13" t="s">
        <v>2359</v>
      </c>
      <c r="F454" s="24" t="s">
        <v>2358</v>
      </c>
      <c r="G454" s="25"/>
    </row>
    <row r="455" spans="1:7">
      <c r="A455" s="23">
        <v>2016</v>
      </c>
      <c r="B455" s="23" t="s">
        <v>514</v>
      </c>
      <c r="C455" s="13" t="s">
        <v>300</v>
      </c>
      <c r="D455" s="13" t="s">
        <v>2414</v>
      </c>
      <c r="E455" s="13" t="s">
        <v>2359</v>
      </c>
      <c r="F455" s="24" t="s">
        <v>2358</v>
      </c>
      <c r="G455" s="25"/>
    </row>
    <row r="456" spans="1:7">
      <c r="A456" s="23">
        <v>2016</v>
      </c>
      <c r="B456" s="23" t="s">
        <v>514</v>
      </c>
      <c r="C456" s="13" t="s">
        <v>300</v>
      </c>
      <c r="D456" s="13" t="s">
        <v>2414</v>
      </c>
      <c r="E456" s="13" t="s">
        <v>2359</v>
      </c>
      <c r="F456" s="24" t="s">
        <v>2358</v>
      </c>
      <c r="G456" s="25"/>
    </row>
    <row r="457" spans="1:7">
      <c r="A457" s="23">
        <v>2016</v>
      </c>
      <c r="B457" s="23" t="s">
        <v>514</v>
      </c>
      <c r="C457" s="13" t="s">
        <v>300</v>
      </c>
      <c r="D457" s="13" t="s">
        <v>2414</v>
      </c>
      <c r="E457" s="13" t="s">
        <v>2359</v>
      </c>
      <c r="F457" s="24" t="s">
        <v>2358</v>
      </c>
      <c r="G457" s="25"/>
    </row>
    <row r="458" spans="1:7">
      <c r="A458" s="23">
        <v>2016</v>
      </c>
      <c r="B458" s="23" t="s">
        <v>514</v>
      </c>
      <c r="C458" s="13" t="s">
        <v>300</v>
      </c>
      <c r="D458" s="13" t="s">
        <v>2414</v>
      </c>
      <c r="E458" s="13" t="s">
        <v>2359</v>
      </c>
      <c r="F458" s="24" t="s">
        <v>2358</v>
      </c>
      <c r="G458" s="25"/>
    </row>
    <row r="459" spans="1:7">
      <c r="A459" s="23">
        <v>2016</v>
      </c>
      <c r="B459" s="23" t="s">
        <v>514</v>
      </c>
      <c r="C459" s="13" t="s">
        <v>300</v>
      </c>
      <c r="D459" s="13" t="s">
        <v>2414</v>
      </c>
      <c r="E459" s="13" t="s">
        <v>2359</v>
      </c>
      <c r="F459" s="24" t="s">
        <v>2358</v>
      </c>
      <c r="G459" s="25"/>
    </row>
    <row r="460" spans="1:7">
      <c r="A460" s="23">
        <v>2016</v>
      </c>
      <c r="B460" s="23" t="s">
        <v>514</v>
      </c>
      <c r="C460" s="13" t="s">
        <v>300</v>
      </c>
      <c r="D460" s="13" t="s">
        <v>2414</v>
      </c>
      <c r="E460" s="13" t="s">
        <v>2359</v>
      </c>
      <c r="F460" s="24" t="s">
        <v>2358</v>
      </c>
      <c r="G460" s="25"/>
    </row>
    <row r="461" spans="1:7">
      <c r="A461" s="23">
        <v>2016</v>
      </c>
      <c r="B461" s="23" t="s">
        <v>514</v>
      </c>
      <c r="C461" s="13" t="s">
        <v>300</v>
      </c>
      <c r="D461" s="13" t="s">
        <v>2414</v>
      </c>
      <c r="E461" s="13" t="s">
        <v>2359</v>
      </c>
      <c r="F461" s="24" t="s">
        <v>2358</v>
      </c>
      <c r="G461" s="25"/>
    </row>
    <row r="462" spans="1:7">
      <c r="A462" s="23">
        <v>2017</v>
      </c>
      <c r="B462" s="23" t="s">
        <v>1886</v>
      </c>
      <c r="C462" s="13" t="s">
        <v>300</v>
      </c>
      <c r="D462" s="13" t="s">
        <v>300</v>
      </c>
      <c r="E462" s="13" t="s">
        <v>6900</v>
      </c>
      <c r="F462" s="24" t="s">
        <v>357</v>
      </c>
      <c r="G462" s="25"/>
    </row>
    <row r="463" spans="1:7">
      <c r="A463" s="23">
        <v>2017</v>
      </c>
      <c r="B463" s="23" t="s">
        <v>1886</v>
      </c>
      <c r="C463" s="13" t="s">
        <v>300</v>
      </c>
      <c r="D463" s="13" t="s">
        <v>300</v>
      </c>
      <c r="E463" s="13" t="s">
        <v>7143</v>
      </c>
      <c r="F463" s="24" t="s">
        <v>357</v>
      </c>
      <c r="G463" s="25"/>
    </row>
    <row r="464" spans="1:7">
      <c r="A464" s="23">
        <v>2017</v>
      </c>
      <c r="B464" s="23" t="s">
        <v>1886</v>
      </c>
      <c r="C464" s="13" t="s">
        <v>300</v>
      </c>
      <c r="D464" s="13" t="s">
        <v>300</v>
      </c>
      <c r="E464" s="13" t="s">
        <v>7145</v>
      </c>
      <c r="F464" s="24" t="s">
        <v>357</v>
      </c>
      <c r="G464" s="25"/>
    </row>
    <row r="465" spans="1:7">
      <c r="A465" s="23">
        <v>2017</v>
      </c>
      <c r="B465" s="23" t="s">
        <v>1886</v>
      </c>
      <c r="C465" s="13" t="s">
        <v>301</v>
      </c>
      <c r="D465" s="13" t="s">
        <v>301</v>
      </c>
      <c r="E465" s="13" t="s">
        <v>2320</v>
      </c>
      <c r="F465" s="24" t="s">
        <v>357</v>
      </c>
      <c r="G465" s="25"/>
    </row>
    <row r="466" spans="1:7">
      <c r="A466" s="23">
        <v>2017</v>
      </c>
      <c r="B466" s="23" t="s">
        <v>1886</v>
      </c>
      <c r="C466" s="13" t="s">
        <v>302</v>
      </c>
      <c r="D466" s="13" t="s">
        <v>302</v>
      </c>
      <c r="E466" s="13" t="s">
        <v>362</v>
      </c>
      <c r="F466" s="24" t="s">
        <v>357</v>
      </c>
      <c r="G466" s="25"/>
    </row>
    <row r="467" spans="1:7">
      <c r="A467" s="23">
        <v>2017</v>
      </c>
      <c r="B467" s="23" t="s">
        <v>1886</v>
      </c>
      <c r="C467" s="13" t="s">
        <v>302</v>
      </c>
      <c r="D467" s="13" t="s">
        <v>7150</v>
      </c>
      <c r="E467" s="13" t="s">
        <v>2321</v>
      </c>
      <c r="F467" s="24" t="s">
        <v>357</v>
      </c>
      <c r="G467" s="25"/>
    </row>
    <row r="468" spans="1:7">
      <c r="A468" s="23">
        <v>2017</v>
      </c>
      <c r="B468" s="23" t="s">
        <v>1886</v>
      </c>
      <c r="C468" s="13" t="s">
        <v>303</v>
      </c>
      <c r="D468" s="13" t="s">
        <v>2542</v>
      </c>
      <c r="E468" s="13" t="s">
        <v>7076</v>
      </c>
      <c r="F468" s="24" t="s">
        <v>357</v>
      </c>
      <c r="G468" s="25"/>
    </row>
    <row r="469" spans="1:7">
      <c r="A469" s="23">
        <v>2017</v>
      </c>
      <c r="B469" s="23" t="s">
        <v>1886</v>
      </c>
      <c r="C469" s="13" t="s">
        <v>304</v>
      </c>
      <c r="D469" s="13" t="s">
        <v>304</v>
      </c>
      <c r="E469" s="13" t="s">
        <v>7132</v>
      </c>
      <c r="F469" s="24" t="s">
        <v>357</v>
      </c>
      <c r="G469" s="25"/>
    </row>
    <row r="470" spans="1:7">
      <c r="A470" s="23">
        <v>2017</v>
      </c>
      <c r="B470" s="23" t="s">
        <v>1886</v>
      </c>
      <c r="C470" s="13" t="s">
        <v>304</v>
      </c>
      <c r="D470" s="13" t="s">
        <v>304</v>
      </c>
      <c r="E470" s="13" t="s">
        <v>7053</v>
      </c>
      <c r="F470" s="24" t="s">
        <v>357</v>
      </c>
      <c r="G470" s="25"/>
    </row>
    <row r="471" spans="1:7">
      <c r="A471" s="23">
        <v>2017</v>
      </c>
      <c r="B471" s="23" t="s">
        <v>1886</v>
      </c>
      <c r="C471" s="13" t="s">
        <v>304</v>
      </c>
      <c r="D471" s="13" t="s">
        <v>2543</v>
      </c>
      <c r="E471" s="13" t="s">
        <v>7068</v>
      </c>
      <c r="F471" s="24" t="s">
        <v>357</v>
      </c>
      <c r="G471" s="25"/>
    </row>
    <row r="472" spans="1:7">
      <c r="A472" s="23">
        <v>2017</v>
      </c>
      <c r="B472" s="23" t="s">
        <v>1886</v>
      </c>
      <c r="C472" s="13" t="s">
        <v>304</v>
      </c>
      <c r="D472" s="13" t="s">
        <v>3458</v>
      </c>
      <c r="E472" s="13" t="s">
        <v>7121</v>
      </c>
      <c r="F472" s="24" t="s">
        <v>357</v>
      </c>
      <c r="G472" s="25"/>
    </row>
    <row r="473" spans="1:7">
      <c r="A473" s="23">
        <v>2017</v>
      </c>
      <c r="B473" s="23" t="s">
        <v>1886</v>
      </c>
      <c r="C473" s="13" t="s">
        <v>306</v>
      </c>
      <c r="D473" s="13" t="s">
        <v>2469</v>
      </c>
      <c r="E473" s="13" t="s">
        <v>6934</v>
      </c>
      <c r="F473" s="24" t="s">
        <v>357</v>
      </c>
      <c r="G473" s="25"/>
    </row>
    <row r="474" spans="1:7">
      <c r="A474" s="23">
        <v>2017</v>
      </c>
      <c r="B474" s="23" t="s">
        <v>1886</v>
      </c>
      <c r="C474" s="13" t="s">
        <v>308</v>
      </c>
      <c r="D474" s="13" t="s">
        <v>2443</v>
      </c>
      <c r="E474" s="13" t="s">
        <v>2326</v>
      </c>
      <c r="F474" s="24" t="s">
        <v>2327</v>
      </c>
      <c r="G474" s="25"/>
    </row>
    <row r="475" spans="1:7">
      <c r="A475" s="23">
        <v>2017</v>
      </c>
      <c r="B475" s="23" t="s">
        <v>1886</v>
      </c>
      <c r="C475" s="13" t="s">
        <v>310</v>
      </c>
      <c r="D475" s="13" t="s">
        <v>2511</v>
      </c>
      <c r="E475" s="13" t="s">
        <v>460</v>
      </c>
      <c r="F475" s="24" t="s">
        <v>357</v>
      </c>
      <c r="G475" s="25"/>
    </row>
    <row r="476" spans="1:7">
      <c r="A476" s="23">
        <v>2017</v>
      </c>
      <c r="B476" s="23" t="s">
        <v>1886</v>
      </c>
      <c r="C476" s="13" t="s">
        <v>313</v>
      </c>
      <c r="D476" s="13" t="s">
        <v>313</v>
      </c>
      <c r="E476" s="13" t="s">
        <v>6897</v>
      </c>
      <c r="F476" s="24" t="s">
        <v>357</v>
      </c>
      <c r="G476" s="25"/>
    </row>
    <row r="477" spans="1:7">
      <c r="A477" s="23">
        <v>2017</v>
      </c>
      <c r="B477" s="23" t="s">
        <v>1886</v>
      </c>
      <c r="C477" s="13" t="s">
        <v>313</v>
      </c>
      <c r="D477" s="13" t="s">
        <v>2462</v>
      </c>
      <c r="E477" s="13" t="s">
        <v>7002</v>
      </c>
      <c r="F477" s="24" t="s">
        <v>357</v>
      </c>
      <c r="G477" s="25"/>
    </row>
    <row r="478" spans="1:7">
      <c r="A478" s="23">
        <v>2017</v>
      </c>
      <c r="B478" s="23" t="s">
        <v>1886</v>
      </c>
      <c r="C478" s="13" t="s">
        <v>313</v>
      </c>
      <c r="D478" s="13" t="s">
        <v>313</v>
      </c>
      <c r="E478" s="13" t="s">
        <v>2323</v>
      </c>
      <c r="F478" s="24" t="s">
        <v>2319</v>
      </c>
      <c r="G478" s="25"/>
    </row>
    <row r="479" spans="1:7">
      <c r="A479" s="23">
        <v>2017</v>
      </c>
      <c r="B479" s="23" t="s">
        <v>1886</v>
      </c>
      <c r="C479" s="13" t="s">
        <v>313</v>
      </c>
      <c r="D479" s="13" t="s">
        <v>2432</v>
      </c>
      <c r="E479" s="13" t="s">
        <v>6932</v>
      </c>
      <c r="F479" s="24" t="s">
        <v>357</v>
      </c>
      <c r="G479" s="25"/>
    </row>
    <row r="480" spans="1:7">
      <c r="A480" s="23">
        <v>2017</v>
      </c>
      <c r="B480" s="23" t="s">
        <v>1886</v>
      </c>
      <c r="C480" s="13" t="s">
        <v>313</v>
      </c>
      <c r="D480" s="13" t="s">
        <v>2432</v>
      </c>
      <c r="E480" s="13" t="s">
        <v>7021</v>
      </c>
      <c r="F480" s="24" t="s">
        <v>357</v>
      </c>
      <c r="G480" s="25"/>
    </row>
    <row r="481" spans="1:7">
      <c r="A481" s="23">
        <v>2017</v>
      </c>
      <c r="B481" s="23" t="s">
        <v>1886</v>
      </c>
      <c r="C481" s="13" t="s">
        <v>313</v>
      </c>
      <c r="D481" s="13" t="s">
        <v>2432</v>
      </c>
      <c r="E481" s="13" t="s">
        <v>7027</v>
      </c>
      <c r="F481" s="24" t="s">
        <v>357</v>
      </c>
      <c r="G481" s="25"/>
    </row>
    <row r="482" spans="1:7">
      <c r="A482" s="23">
        <v>2017</v>
      </c>
      <c r="B482" s="23" t="s">
        <v>1886</v>
      </c>
      <c r="C482" s="13" t="s">
        <v>313</v>
      </c>
      <c r="D482" s="13" t="s">
        <v>2432</v>
      </c>
      <c r="E482" s="13" t="s">
        <v>7061</v>
      </c>
      <c r="F482" s="24" t="s">
        <v>357</v>
      </c>
      <c r="G482" s="25"/>
    </row>
    <row r="483" spans="1:7">
      <c r="A483" s="23">
        <v>2017</v>
      </c>
      <c r="B483" s="23" t="s">
        <v>1886</v>
      </c>
      <c r="C483" s="13" t="s">
        <v>313</v>
      </c>
      <c r="D483" s="13" t="s">
        <v>2432</v>
      </c>
      <c r="E483" s="13" t="s">
        <v>382</v>
      </c>
      <c r="F483" s="24" t="s">
        <v>357</v>
      </c>
      <c r="G483" s="25"/>
    </row>
    <row r="484" spans="1:7">
      <c r="A484" s="23">
        <v>2017</v>
      </c>
      <c r="B484" s="23" t="s">
        <v>1886</v>
      </c>
      <c r="C484" s="13" t="s">
        <v>313</v>
      </c>
      <c r="D484" s="13" t="s">
        <v>2420</v>
      </c>
      <c r="E484" s="13" t="s">
        <v>7071</v>
      </c>
      <c r="F484" s="24" t="s">
        <v>357</v>
      </c>
      <c r="G484" s="25"/>
    </row>
    <row r="485" spans="1:7">
      <c r="A485" s="23">
        <v>2017</v>
      </c>
      <c r="B485" s="23" t="s">
        <v>1886</v>
      </c>
      <c r="C485" s="13" t="s">
        <v>313</v>
      </c>
      <c r="D485" s="13" t="s">
        <v>2420</v>
      </c>
      <c r="E485" s="13" t="s">
        <v>7073</v>
      </c>
      <c r="F485" s="24" t="s">
        <v>357</v>
      </c>
      <c r="G485" s="25"/>
    </row>
    <row r="486" spans="1:7">
      <c r="A486" s="23">
        <v>2017</v>
      </c>
      <c r="B486" s="23" t="s">
        <v>1886</v>
      </c>
      <c r="C486" s="13" t="s">
        <v>316</v>
      </c>
      <c r="D486" s="13" t="s">
        <v>2535</v>
      </c>
      <c r="E486" s="13" t="s">
        <v>2344</v>
      </c>
      <c r="F486" s="24" t="s">
        <v>357</v>
      </c>
      <c r="G486" s="25"/>
    </row>
    <row r="487" spans="1:7">
      <c r="A487" s="23">
        <v>2017</v>
      </c>
      <c r="B487" s="23" t="s">
        <v>1886</v>
      </c>
      <c r="C487" s="13" t="s">
        <v>317</v>
      </c>
      <c r="D487" s="13" t="s">
        <v>7174</v>
      </c>
      <c r="E487" s="13" t="s">
        <v>6889</v>
      </c>
      <c r="F487" s="24" t="s">
        <v>357</v>
      </c>
      <c r="G487" s="25"/>
    </row>
    <row r="488" spans="1:7">
      <c r="A488" s="23">
        <v>2017</v>
      </c>
      <c r="B488" s="23" t="s">
        <v>1886</v>
      </c>
      <c r="C488" s="13" t="s">
        <v>317</v>
      </c>
      <c r="D488" s="13" t="s">
        <v>2423</v>
      </c>
      <c r="E488" s="13" t="s">
        <v>7175</v>
      </c>
      <c r="F488" s="24" t="s">
        <v>357</v>
      </c>
      <c r="G488" s="25"/>
    </row>
    <row r="489" spans="1:7">
      <c r="A489" s="23">
        <v>2017</v>
      </c>
      <c r="B489" s="23" t="s">
        <v>1886</v>
      </c>
      <c r="C489" s="13" t="s">
        <v>317</v>
      </c>
      <c r="D489" s="13" t="s">
        <v>2421</v>
      </c>
      <c r="E489" s="13" t="s">
        <v>6913</v>
      </c>
      <c r="F489" s="24" t="s">
        <v>357</v>
      </c>
      <c r="G489" s="25"/>
    </row>
    <row r="490" spans="1:7">
      <c r="A490" s="23">
        <v>2017</v>
      </c>
      <c r="B490" s="23" t="s">
        <v>1886</v>
      </c>
      <c r="C490" s="13" t="s">
        <v>317</v>
      </c>
      <c r="D490" s="13" t="s">
        <v>2422</v>
      </c>
      <c r="E490" s="13" t="s">
        <v>7176</v>
      </c>
      <c r="F490" s="24" t="s">
        <v>3208</v>
      </c>
      <c r="G490" s="25"/>
    </row>
    <row r="491" spans="1:7">
      <c r="A491" s="23">
        <v>2017</v>
      </c>
      <c r="B491" s="23" t="s">
        <v>1886</v>
      </c>
      <c r="C491" s="13" t="s">
        <v>317</v>
      </c>
      <c r="D491" s="13" t="s">
        <v>2422</v>
      </c>
      <c r="E491" s="13" t="s">
        <v>6966</v>
      </c>
      <c r="F491" s="24" t="s">
        <v>357</v>
      </c>
      <c r="G491" s="25"/>
    </row>
    <row r="492" spans="1:7">
      <c r="A492" s="23">
        <v>2017</v>
      </c>
      <c r="B492" s="23" t="s">
        <v>1886</v>
      </c>
      <c r="C492" s="13" t="s">
        <v>317</v>
      </c>
      <c r="D492" s="13" t="s">
        <v>2476</v>
      </c>
      <c r="E492" s="13" t="s">
        <v>6967</v>
      </c>
      <c r="F492" s="24" t="s">
        <v>357</v>
      </c>
      <c r="G492" s="25"/>
    </row>
    <row r="493" spans="1:7">
      <c r="A493" s="23">
        <v>2017</v>
      </c>
      <c r="B493" s="23" t="s">
        <v>1886</v>
      </c>
      <c r="C493" s="13" t="s">
        <v>317</v>
      </c>
      <c r="D493" s="13" t="s">
        <v>2423</v>
      </c>
      <c r="E493" s="13" t="s">
        <v>6969</v>
      </c>
      <c r="F493" s="24" t="s">
        <v>442</v>
      </c>
      <c r="G493" s="25"/>
    </row>
    <row r="494" spans="1:7">
      <c r="A494" s="23">
        <v>2017</v>
      </c>
      <c r="B494" s="23" t="s">
        <v>1886</v>
      </c>
      <c r="C494" s="13" t="s">
        <v>1432</v>
      </c>
      <c r="D494" s="13" t="s">
        <v>2465</v>
      </c>
      <c r="E494" s="13" t="s">
        <v>6899</v>
      </c>
      <c r="F494" s="24" t="s">
        <v>357</v>
      </c>
      <c r="G494" s="25"/>
    </row>
    <row r="495" spans="1:7">
      <c r="A495" s="23">
        <v>2017</v>
      </c>
      <c r="B495" s="23" t="s">
        <v>1886</v>
      </c>
      <c r="C495" s="13" t="s">
        <v>319</v>
      </c>
      <c r="D495" s="13" t="s">
        <v>2447</v>
      </c>
      <c r="E495" s="13" t="s">
        <v>7125</v>
      </c>
      <c r="F495" s="24" t="s">
        <v>357</v>
      </c>
      <c r="G495" s="25"/>
    </row>
    <row r="496" spans="1:7">
      <c r="A496" s="23">
        <v>2017</v>
      </c>
      <c r="B496" s="23" t="s">
        <v>1886</v>
      </c>
      <c r="C496" s="13" t="s">
        <v>319</v>
      </c>
      <c r="D496" s="13" t="s">
        <v>2646</v>
      </c>
      <c r="E496" s="13" t="s">
        <v>408</v>
      </c>
      <c r="F496" s="24" t="s">
        <v>442</v>
      </c>
      <c r="G496" s="25"/>
    </row>
    <row r="497" spans="1:7">
      <c r="A497" s="23">
        <v>2017</v>
      </c>
      <c r="B497" s="23" t="s">
        <v>1886</v>
      </c>
      <c r="C497" s="13" t="s">
        <v>319</v>
      </c>
      <c r="D497" s="13" t="s">
        <v>2646</v>
      </c>
      <c r="E497" s="13" t="s">
        <v>408</v>
      </c>
      <c r="F497" s="24" t="s">
        <v>357</v>
      </c>
      <c r="G497" s="25"/>
    </row>
    <row r="498" spans="1:7">
      <c r="A498" s="23">
        <v>2017</v>
      </c>
      <c r="B498" s="23" t="s">
        <v>1886</v>
      </c>
      <c r="C498" s="13" t="s">
        <v>319</v>
      </c>
      <c r="D498" s="13" t="s">
        <v>2424</v>
      </c>
      <c r="E498" s="13" t="s">
        <v>7127</v>
      </c>
      <c r="F498" s="24" t="s">
        <v>3208</v>
      </c>
      <c r="G498" s="25"/>
    </row>
    <row r="499" spans="1:7">
      <c r="A499" s="23">
        <v>2017</v>
      </c>
      <c r="B499" s="23" t="s">
        <v>1886</v>
      </c>
      <c r="C499" s="13" t="s">
        <v>319</v>
      </c>
      <c r="D499" s="13" t="s">
        <v>2545</v>
      </c>
      <c r="E499" s="13" t="s">
        <v>7130</v>
      </c>
      <c r="F499" s="24" t="s">
        <v>357</v>
      </c>
      <c r="G499" s="25"/>
    </row>
    <row r="500" spans="1:7">
      <c r="A500" s="23">
        <v>2017</v>
      </c>
      <c r="B500" s="23" t="s">
        <v>1886</v>
      </c>
      <c r="C500" s="13" t="s">
        <v>319</v>
      </c>
      <c r="D500" s="13" t="s">
        <v>2447</v>
      </c>
      <c r="E500" s="13" t="s">
        <v>428</v>
      </c>
      <c r="F500" s="24" t="s">
        <v>357</v>
      </c>
      <c r="G500" s="25"/>
    </row>
    <row r="501" spans="1:7">
      <c r="A501" s="23">
        <v>2017</v>
      </c>
      <c r="B501" s="23" t="s">
        <v>1886</v>
      </c>
      <c r="C501" s="13" t="s">
        <v>322</v>
      </c>
      <c r="D501" s="13" t="s">
        <v>322</v>
      </c>
      <c r="E501" s="13" t="s">
        <v>7182</v>
      </c>
      <c r="F501" s="24" t="s">
        <v>357</v>
      </c>
      <c r="G501" s="25"/>
    </row>
    <row r="502" spans="1:7">
      <c r="A502" s="23">
        <v>2017</v>
      </c>
      <c r="B502" s="23" t="s">
        <v>1886</v>
      </c>
      <c r="C502" s="13" t="s">
        <v>322</v>
      </c>
      <c r="D502" s="13" t="s">
        <v>322</v>
      </c>
      <c r="E502" s="13" t="s">
        <v>6916</v>
      </c>
      <c r="F502" s="24" t="s">
        <v>357</v>
      </c>
      <c r="G502" s="25"/>
    </row>
    <row r="503" spans="1:7">
      <c r="A503" s="23">
        <v>2017</v>
      </c>
      <c r="B503" s="23" t="s">
        <v>1886</v>
      </c>
      <c r="C503" s="13" t="s">
        <v>322</v>
      </c>
      <c r="D503" s="13" t="s">
        <v>2508</v>
      </c>
      <c r="E503" s="13" t="s">
        <v>431</v>
      </c>
      <c r="F503" s="24" t="s">
        <v>357</v>
      </c>
      <c r="G503" s="25"/>
    </row>
    <row r="504" spans="1:7">
      <c r="A504" s="23">
        <v>2017</v>
      </c>
      <c r="B504" s="23" t="s">
        <v>1886</v>
      </c>
      <c r="C504" s="13" t="s">
        <v>322</v>
      </c>
      <c r="D504" s="13" t="s">
        <v>2508</v>
      </c>
      <c r="E504" s="13" t="s">
        <v>431</v>
      </c>
      <c r="F504" s="24" t="s">
        <v>357</v>
      </c>
      <c r="G504" s="25"/>
    </row>
    <row r="505" spans="1:7">
      <c r="A505" s="23">
        <v>2017</v>
      </c>
      <c r="B505" s="23" t="s">
        <v>1886</v>
      </c>
      <c r="C505" s="13" t="s">
        <v>323</v>
      </c>
      <c r="D505" s="13" t="s">
        <v>2483</v>
      </c>
      <c r="E505" s="13" t="s">
        <v>2565</v>
      </c>
      <c r="F505" s="24" t="s">
        <v>357</v>
      </c>
      <c r="G505" s="25"/>
    </row>
    <row r="506" spans="1:7">
      <c r="A506" s="23">
        <v>2017</v>
      </c>
      <c r="B506" s="23" t="s">
        <v>1886</v>
      </c>
      <c r="C506" s="13" t="s">
        <v>323</v>
      </c>
      <c r="D506" s="13" t="s">
        <v>2483</v>
      </c>
      <c r="E506" s="13" t="s">
        <v>5756</v>
      </c>
      <c r="F506" s="24" t="s">
        <v>357</v>
      </c>
      <c r="G506" s="25"/>
    </row>
    <row r="507" spans="1:7">
      <c r="A507" s="23">
        <v>2017</v>
      </c>
      <c r="B507" s="23" t="s">
        <v>1886</v>
      </c>
      <c r="C507" s="13" t="s">
        <v>3999</v>
      </c>
      <c r="D507" s="13" t="s">
        <v>3999</v>
      </c>
      <c r="E507" s="13" t="s">
        <v>427</v>
      </c>
      <c r="F507" s="24" t="s">
        <v>357</v>
      </c>
      <c r="G507" s="25"/>
    </row>
    <row r="508" spans="1:7">
      <c r="A508" s="23">
        <v>2017</v>
      </c>
      <c r="B508" s="23" t="s">
        <v>1886</v>
      </c>
      <c r="C508" s="13" t="s">
        <v>2162</v>
      </c>
      <c r="D508" s="13" t="s">
        <v>5789</v>
      </c>
      <c r="E508" s="13" t="s">
        <v>7066</v>
      </c>
      <c r="F508" s="24" t="s">
        <v>357</v>
      </c>
      <c r="G508" s="25"/>
    </row>
    <row r="509" spans="1:7">
      <c r="A509" s="23">
        <v>2017</v>
      </c>
      <c r="B509" s="23" t="s">
        <v>1886</v>
      </c>
      <c r="C509" s="13" t="s">
        <v>324</v>
      </c>
      <c r="D509" s="13" t="s">
        <v>324</v>
      </c>
      <c r="E509" s="13" t="s">
        <v>6941</v>
      </c>
      <c r="F509" s="24" t="s">
        <v>442</v>
      </c>
      <c r="G509" s="25"/>
    </row>
    <row r="510" spans="1:7">
      <c r="A510" s="23">
        <v>2017</v>
      </c>
      <c r="B510" s="23" t="s">
        <v>1886</v>
      </c>
      <c r="C510" s="13" t="s">
        <v>324</v>
      </c>
      <c r="D510" s="13" t="s">
        <v>324</v>
      </c>
      <c r="E510" s="13" t="s">
        <v>2167</v>
      </c>
      <c r="F510" s="24" t="s">
        <v>357</v>
      </c>
      <c r="G510" s="25"/>
    </row>
    <row r="511" spans="1:7">
      <c r="A511" s="23">
        <v>2017</v>
      </c>
      <c r="B511" s="23" t="s">
        <v>1886</v>
      </c>
      <c r="C511" s="13" t="s">
        <v>432</v>
      </c>
      <c r="D511" s="13" t="s">
        <v>2623</v>
      </c>
      <c r="E511" s="13" t="s">
        <v>7044</v>
      </c>
      <c r="F511" s="24" t="s">
        <v>357</v>
      </c>
      <c r="G511" s="25"/>
    </row>
    <row r="512" spans="1:7">
      <c r="A512" s="23">
        <v>2017</v>
      </c>
      <c r="B512" s="23" t="s">
        <v>514</v>
      </c>
      <c r="C512" s="13" t="s">
        <v>300</v>
      </c>
      <c r="D512" s="13" t="s">
        <v>2414</v>
      </c>
      <c r="E512" s="13" t="s">
        <v>6909</v>
      </c>
      <c r="F512" s="24" t="s">
        <v>7135</v>
      </c>
      <c r="G512" s="25"/>
    </row>
    <row r="513" spans="1:7">
      <c r="A513" s="23">
        <v>2017</v>
      </c>
      <c r="B513" s="23" t="s">
        <v>514</v>
      </c>
      <c r="C513" s="13" t="s">
        <v>300</v>
      </c>
      <c r="D513" s="13" t="s">
        <v>2414</v>
      </c>
      <c r="E513" s="13" t="s">
        <v>6909</v>
      </c>
      <c r="F513" s="24" t="s">
        <v>7136</v>
      </c>
      <c r="G513" s="25"/>
    </row>
    <row r="514" spans="1:7">
      <c r="A514" s="23">
        <v>2017</v>
      </c>
      <c r="B514" s="23" t="s">
        <v>514</v>
      </c>
      <c r="C514" s="13" t="s">
        <v>300</v>
      </c>
      <c r="D514" s="13" t="s">
        <v>2426</v>
      </c>
      <c r="E514" s="13" t="s">
        <v>2152</v>
      </c>
      <c r="F514" s="24" t="s">
        <v>7137</v>
      </c>
      <c r="G514" s="25"/>
    </row>
    <row r="515" spans="1:7">
      <c r="A515" s="23">
        <v>2017</v>
      </c>
      <c r="B515" s="23" t="s">
        <v>514</v>
      </c>
      <c r="C515" s="13" t="s">
        <v>2360</v>
      </c>
      <c r="D515" s="13" t="s">
        <v>2546</v>
      </c>
      <c r="E515" s="13" t="s">
        <v>1426</v>
      </c>
      <c r="F515" s="24" t="s">
        <v>7136</v>
      </c>
      <c r="G515" s="25"/>
    </row>
    <row r="516" spans="1:7">
      <c r="A516" s="23">
        <v>2017</v>
      </c>
      <c r="B516" s="23" t="s">
        <v>514</v>
      </c>
      <c r="C516" s="13" t="s">
        <v>2361</v>
      </c>
      <c r="D516" s="13" t="s">
        <v>2436</v>
      </c>
      <c r="E516" s="13" t="s">
        <v>2566</v>
      </c>
      <c r="F516" s="24" t="s">
        <v>7136</v>
      </c>
      <c r="G516" s="25"/>
    </row>
    <row r="517" spans="1:7">
      <c r="A517" s="23">
        <v>2017</v>
      </c>
      <c r="B517" s="23" t="s">
        <v>514</v>
      </c>
      <c r="C517" s="13" t="s">
        <v>2361</v>
      </c>
      <c r="D517" s="13" t="s">
        <v>2547</v>
      </c>
      <c r="E517" s="13" t="s">
        <v>3520</v>
      </c>
      <c r="F517" s="24" t="s">
        <v>7138</v>
      </c>
      <c r="G517" s="25"/>
    </row>
    <row r="518" spans="1:7">
      <c r="A518" s="23">
        <v>2017</v>
      </c>
      <c r="B518" s="23" t="s">
        <v>514</v>
      </c>
      <c r="C518" s="13" t="s">
        <v>306</v>
      </c>
      <c r="D518" s="13" t="s">
        <v>2470</v>
      </c>
      <c r="E518" s="13" t="s">
        <v>445</v>
      </c>
      <c r="F518" s="24" t="s">
        <v>7136</v>
      </c>
      <c r="G518" s="25"/>
    </row>
    <row r="519" spans="1:7">
      <c r="A519" s="23">
        <v>2017</v>
      </c>
      <c r="B519" s="23" t="s">
        <v>514</v>
      </c>
      <c r="C519" s="13" t="s">
        <v>336</v>
      </c>
      <c r="D519" s="13" t="s">
        <v>2489</v>
      </c>
      <c r="E519" s="13" t="s">
        <v>2567</v>
      </c>
      <c r="F519" s="24" t="s">
        <v>7136</v>
      </c>
      <c r="G519" s="25"/>
    </row>
    <row r="520" spans="1:7">
      <c r="A520" s="23">
        <v>2017</v>
      </c>
      <c r="B520" s="23" t="s">
        <v>514</v>
      </c>
      <c r="C520" s="13" t="s">
        <v>336</v>
      </c>
      <c r="D520" s="13" t="s">
        <v>2484</v>
      </c>
      <c r="E520" s="13" t="s">
        <v>2362</v>
      </c>
      <c r="F520" s="24" t="s">
        <v>7136</v>
      </c>
      <c r="G520" s="25"/>
    </row>
    <row r="521" spans="1:7">
      <c r="A521" s="23">
        <v>2017</v>
      </c>
      <c r="B521" s="23" t="s">
        <v>514</v>
      </c>
      <c r="C521" s="13" t="s">
        <v>336</v>
      </c>
      <c r="D521" s="13" t="s">
        <v>2484</v>
      </c>
      <c r="E521" s="13" t="s">
        <v>2568</v>
      </c>
      <c r="F521" s="24" t="s">
        <v>7136</v>
      </c>
      <c r="G521" s="25"/>
    </row>
    <row r="522" spans="1:7">
      <c r="A522" s="23">
        <v>2017</v>
      </c>
      <c r="B522" s="23" t="s">
        <v>514</v>
      </c>
      <c r="C522" s="13" t="s">
        <v>313</v>
      </c>
      <c r="D522" s="13" t="s">
        <v>2462</v>
      </c>
      <c r="E522" s="13" t="s">
        <v>375</v>
      </c>
      <c r="F522" s="24" t="s">
        <v>7136</v>
      </c>
      <c r="G522" s="25"/>
    </row>
    <row r="523" spans="1:7">
      <c r="A523" s="23">
        <v>2017</v>
      </c>
      <c r="B523" s="23" t="s">
        <v>514</v>
      </c>
      <c r="C523" s="13" t="s">
        <v>313</v>
      </c>
      <c r="D523" s="13" t="s">
        <v>2548</v>
      </c>
      <c r="E523" s="13" t="s">
        <v>421</v>
      </c>
      <c r="F523" s="24" t="s">
        <v>6981</v>
      </c>
      <c r="G523" s="25"/>
    </row>
    <row r="524" spans="1:7">
      <c r="A524" s="23">
        <v>2017</v>
      </c>
      <c r="B524" s="23" t="s">
        <v>514</v>
      </c>
      <c r="C524" s="13" t="s">
        <v>313</v>
      </c>
      <c r="D524" s="13" t="s">
        <v>2548</v>
      </c>
      <c r="E524" s="13" t="s">
        <v>421</v>
      </c>
      <c r="F524" s="24" t="s">
        <v>7136</v>
      </c>
      <c r="G524" s="25"/>
    </row>
    <row r="525" spans="1:7">
      <c r="A525" s="23">
        <v>2017</v>
      </c>
      <c r="B525" s="23" t="s">
        <v>514</v>
      </c>
      <c r="C525" s="13" t="s">
        <v>313</v>
      </c>
      <c r="D525" s="13" t="s">
        <v>2549</v>
      </c>
      <c r="E525" s="13" t="s">
        <v>1957</v>
      </c>
      <c r="F525" s="24" t="s">
        <v>7136</v>
      </c>
      <c r="G525" s="25"/>
    </row>
    <row r="526" spans="1:7">
      <c r="A526" s="23">
        <v>2017</v>
      </c>
      <c r="B526" s="23" t="s">
        <v>514</v>
      </c>
      <c r="C526" s="13" t="s">
        <v>313</v>
      </c>
      <c r="D526" s="13" t="s">
        <v>2551</v>
      </c>
      <c r="E526" s="13" t="s">
        <v>2570</v>
      </c>
      <c r="F526" s="24" t="s">
        <v>7139</v>
      </c>
      <c r="G526" s="25"/>
    </row>
    <row r="527" spans="1:7">
      <c r="A527" s="23">
        <v>2017</v>
      </c>
      <c r="B527" s="23" t="s">
        <v>514</v>
      </c>
      <c r="C527" s="13" t="s">
        <v>313</v>
      </c>
      <c r="D527" s="13" t="s">
        <v>2551</v>
      </c>
      <c r="E527" s="13" t="s">
        <v>2570</v>
      </c>
      <c r="F527" s="24" t="s">
        <v>7140</v>
      </c>
      <c r="G527" s="25"/>
    </row>
    <row r="528" spans="1:7">
      <c r="A528" s="23">
        <v>2017</v>
      </c>
      <c r="B528" s="23" t="s">
        <v>514</v>
      </c>
      <c r="C528" s="13" t="s">
        <v>313</v>
      </c>
      <c r="D528" s="13" t="s">
        <v>2550</v>
      </c>
      <c r="E528" s="13" t="s">
        <v>2569</v>
      </c>
      <c r="F528" s="24" t="s">
        <v>7140</v>
      </c>
      <c r="G528" s="25"/>
    </row>
    <row r="529" spans="1:7">
      <c r="A529" s="23">
        <v>2017</v>
      </c>
      <c r="B529" s="23" t="s">
        <v>514</v>
      </c>
      <c r="C529" s="13" t="s">
        <v>314</v>
      </c>
      <c r="D529" s="13" t="s">
        <v>5739</v>
      </c>
      <c r="E529" s="13" t="s">
        <v>484</v>
      </c>
      <c r="F529" s="24" t="s">
        <v>7136</v>
      </c>
      <c r="G529" s="25"/>
    </row>
    <row r="530" spans="1:7">
      <c r="A530" s="23">
        <v>2017</v>
      </c>
      <c r="B530" s="23" t="s">
        <v>514</v>
      </c>
      <c r="C530" s="13" t="s">
        <v>315</v>
      </c>
      <c r="D530" s="13" t="s">
        <v>2651</v>
      </c>
      <c r="E530" s="13" t="s">
        <v>2335</v>
      </c>
      <c r="F530" s="24" t="s">
        <v>7136</v>
      </c>
      <c r="G530" s="25"/>
    </row>
    <row r="531" spans="1:7">
      <c r="A531" s="23">
        <v>2017</v>
      </c>
      <c r="B531" s="23" t="s">
        <v>514</v>
      </c>
      <c r="C531" s="13" t="s">
        <v>317</v>
      </c>
      <c r="D531" s="13" t="s">
        <v>2423</v>
      </c>
      <c r="E531" s="13" t="s">
        <v>7086</v>
      </c>
      <c r="F531" s="24" t="s">
        <v>7136</v>
      </c>
      <c r="G531" s="25"/>
    </row>
    <row r="532" spans="1:7">
      <c r="A532" s="23">
        <v>2017</v>
      </c>
      <c r="B532" s="23" t="s">
        <v>514</v>
      </c>
      <c r="C532" s="13" t="s">
        <v>317</v>
      </c>
      <c r="D532" s="13" t="s">
        <v>2552</v>
      </c>
      <c r="E532" s="13" t="s">
        <v>2363</v>
      </c>
      <c r="F532" s="24" t="s">
        <v>7140</v>
      </c>
      <c r="G532" s="25"/>
    </row>
    <row r="533" spans="1:7">
      <c r="A533" s="23">
        <v>2017</v>
      </c>
      <c r="B533" s="23" t="s">
        <v>514</v>
      </c>
      <c r="C533" s="13" t="s">
        <v>322</v>
      </c>
      <c r="D533" s="13" t="s">
        <v>2467</v>
      </c>
      <c r="E533" s="13" t="s">
        <v>1952</v>
      </c>
      <c r="F533" s="24" t="s">
        <v>7136</v>
      </c>
      <c r="G533" s="25"/>
    </row>
    <row r="534" spans="1:7">
      <c r="A534" s="23">
        <v>2017</v>
      </c>
      <c r="B534" s="23" t="s">
        <v>514</v>
      </c>
      <c r="C534" s="13" t="s">
        <v>322</v>
      </c>
      <c r="D534" s="13" t="s">
        <v>2653</v>
      </c>
      <c r="E534" s="13" t="s">
        <v>2571</v>
      </c>
      <c r="F534" s="24" t="s">
        <v>7142</v>
      </c>
      <c r="G534" s="25"/>
    </row>
    <row r="535" spans="1:7">
      <c r="A535" s="23">
        <v>2017</v>
      </c>
      <c r="B535" s="23" t="s">
        <v>514</v>
      </c>
      <c r="C535" s="13" t="s">
        <v>322</v>
      </c>
      <c r="D535" s="13" t="s">
        <v>2466</v>
      </c>
      <c r="E535" s="13" t="s">
        <v>4962</v>
      </c>
      <c r="F535" s="24" t="s">
        <v>7136</v>
      </c>
      <c r="G535" s="25"/>
    </row>
    <row r="536" spans="1:7">
      <c r="A536" s="23">
        <v>2017</v>
      </c>
      <c r="B536" s="23" t="s">
        <v>514</v>
      </c>
      <c r="C536" s="13" t="s">
        <v>322</v>
      </c>
      <c r="D536" s="13" t="s">
        <v>2508</v>
      </c>
      <c r="E536" s="13" t="s">
        <v>431</v>
      </c>
      <c r="F536" s="24" t="s">
        <v>7136</v>
      </c>
      <c r="G536" s="25"/>
    </row>
    <row r="537" spans="1:7">
      <c r="A537" s="23">
        <v>2017</v>
      </c>
      <c r="B537" s="23" t="s">
        <v>514</v>
      </c>
      <c r="C537" s="13" t="s">
        <v>322</v>
      </c>
      <c r="D537" s="13" t="s">
        <v>2654</v>
      </c>
      <c r="E537" s="13" t="s">
        <v>473</v>
      </c>
      <c r="F537" s="24" t="s">
        <v>7136</v>
      </c>
      <c r="G537" s="25"/>
    </row>
    <row r="538" spans="1:7">
      <c r="A538" s="23">
        <v>2017</v>
      </c>
      <c r="B538" s="23" t="s">
        <v>514</v>
      </c>
      <c r="C538" s="13" t="s">
        <v>324</v>
      </c>
      <c r="D538" s="13" t="s">
        <v>2425</v>
      </c>
      <c r="E538" s="13" t="s">
        <v>479</v>
      </c>
      <c r="F538" s="24" t="s">
        <v>7136</v>
      </c>
      <c r="G538" s="25"/>
    </row>
    <row r="539" spans="1:7">
      <c r="A539" s="23">
        <v>2018</v>
      </c>
      <c r="B539" s="23" t="s">
        <v>1886</v>
      </c>
      <c r="C539" s="13" t="s">
        <v>300</v>
      </c>
      <c r="D539" s="13" t="s">
        <v>300</v>
      </c>
      <c r="E539" s="13" t="s">
        <v>6890</v>
      </c>
      <c r="F539" s="24" t="s">
        <v>2319</v>
      </c>
      <c r="G539" s="25"/>
    </row>
    <row r="540" spans="1:7">
      <c r="A540" s="23">
        <v>2018</v>
      </c>
      <c r="B540" s="23" t="s">
        <v>1886</v>
      </c>
      <c r="C540" s="13" t="s">
        <v>300</v>
      </c>
      <c r="D540" s="13" t="s">
        <v>300</v>
      </c>
      <c r="E540" s="13" t="s">
        <v>6961</v>
      </c>
      <c r="F540" s="24" t="s">
        <v>357</v>
      </c>
      <c r="G540" s="25"/>
    </row>
    <row r="541" spans="1:7">
      <c r="A541" s="23">
        <v>2018</v>
      </c>
      <c r="B541" s="23" t="s">
        <v>1886</v>
      </c>
      <c r="C541" s="13" t="s">
        <v>300</v>
      </c>
      <c r="D541" s="13" t="s">
        <v>2413</v>
      </c>
      <c r="E541" s="13" t="s">
        <v>414</v>
      </c>
      <c r="F541" s="24" t="s">
        <v>357</v>
      </c>
      <c r="G541" s="25"/>
    </row>
    <row r="542" spans="1:7">
      <c r="A542" s="23">
        <v>2018</v>
      </c>
      <c r="B542" s="23" t="s">
        <v>1886</v>
      </c>
      <c r="C542" s="13" t="s">
        <v>300</v>
      </c>
      <c r="D542" s="13" t="s">
        <v>2610</v>
      </c>
      <c r="E542" s="13" t="s">
        <v>7095</v>
      </c>
      <c r="F542" s="24" t="s">
        <v>357</v>
      </c>
      <c r="G542" s="25"/>
    </row>
    <row r="543" spans="1:7">
      <c r="A543" s="23">
        <v>2018</v>
      </c>
      <c r="B543" s="23" t="s">
        <v>1886</v>
      </c>
      <c r="C543" s="13" t="s">
        <v>301</v>
      </c>
      <c r="D543" s="13" t="s">
        <v>2417</v>
      </c>
      <c r="E543" s="13" t="s">
        <v>7011</v>
      </c>
      <c r="F543" s="24" t="s">
        <v>357</v>
      </c>
      <c r="G543" s="25"/>
    </row>
    <row r="544" spans="1:7">
      <c r="A544" s="23">
        <v>2018</v>
      </c>
      <c r="B544" s="23" t="s">
        <v>1886</v>
      </c>
      <c r="C544" s="13" t="s">
        <v>301</v>
      </c>
      <c r="D544" s="13" t="s">
        <v>7146</v>
      </c>
      <c r="E544" s="13" t="s">
        <v>7048</v>
      </c>
      <c r="F544" s="24" t="s">
        <v>357</v>
      </c>
      <c r="G544" s="25"/>
    </row>
    <row r="545" spans="1:7">
      <c r="A545" s="23">
        <v>2018</v>
      </c>
      <c r="B545" s="23" t="s">
        <v>1886</v>
      </c>
      <c r="C545" s="13" t="s">
        <v>301</v>
      </c>
      <c r="D545" s="13" t="s">
        <v>301</v>
      </c>
      <c r="E545" s="13" t="s">
        <v>7147</v>
      </c>
      <c r="F545" s="24" t="s">
        <v>357</v>
      </c>
      <c r="G545" s="25"/>
    </row>
    <row r="546" spans="1:7">
      <c r="A546" s="23">
        <v>2018</v>
      </c>
      <c r="B546" s="23" t="s">
        <v>1886</v>
      </c>
      <c r="C546" s="13" t="s">
        <v>301</v>
      </c>
      <c r="D546" s="13" t="s">
        <v>2493</v>
      </c>
      <c r="E546" s="13" t="s">
        <v>7060</v>
      </c>
      <c r="F546" s="24" t="s">
        <v>2327</v>
      </c>
      <c r="G546" s="25"/>
    </row>
    <row r="547" spans="1:7">
      <c r="A547" s="23">
        <v>2018</v>
      </c>
      <c r="B547" s="23" t="s">
        <v>1886</v>
      </c>
      <c r="C547" s="13" t="s">
        <v>302</v>
      </c>
      <c r="D547" s="13" t="s">
        <v>2429</v>
      </c>
      <c r="E547" s="13" t="s">
        <v>415</v>
      </c>
      <c r="F547" s="24" t="s">
        <v>357</v>
      </c>
      <c r="G547" s="25"/>
    </row>
    <row r="548" spans="1:7">
      <c r="A548" s="23">
        <v>2018</v>
      </c>
      <c r="B548" s="23" t="s">
        <v>1886</v>
      </c>
      <c r="C548" s="13" t="s">
        <v>303</v>
      </c>
      <c r="D548" s="13" t="s">
        <v>303</v>
      </c>
      <c r="E548" s="13" t="s">
        <v>7151</v>
      </c>
      <c r="F548" s="24" t="s">
        <v>357</v>
      </c>
      <c r="G548" s="25"/>
    </row>
    <row r="549" spans="1:7">
      <c r="A549" s="23">
        <v>2018</v>
      </c>
      <c r="B549" s="23" t="s">
        <v>1886</v>
      </c>
      <c r="C549" s="13" t="s">
        <v>303</v>
      </c>
      <c r="D549" s="13" t="s">
        <v>2542</v>
      </c>
      <c r="E549" s="13" t="s">
        <v>7076</v>
      </c>
      <c r="F549" s="24" t="s">
        <v>357</v>
      </c>
      <c r="G549" s="25"/>
    </row>
    <row r="550" spans="1:7">
      <c r="A550" s="23">
        <v>2018</v>
      </c>
      <c r="B550" s="23" t="s">
        <v>1886</v>
      </c>
      <c r="C550" s="13" t="s">
        <v>457</v>
      </c>
      <c r="D550" s="13" t="s">
        <v>457</v>
      </c>
      <c r="E550" s="13" t="s">
        <v>6936</v>
      </c>
      <c r="F550" s="24" t="s">
        <v>357</v>
      </c>
      <c r="G550" s="25"/>
    </row>
    <row r="551" spans="1:7">
      <c r="A551" s="23">
        <v>2018</v>
      </c>
      <c r="B551" s="23" t="s">
        <v>1886</v>
      </c>
      <c r="C551" s="13" t="s">
        <v>304</v>
      </c>
      <c r="D551" s="13" t="s">
        <v>2543</v>
      </c>
      <c r="E551" s="13" t="s">
        <v>3209</v>
      </c>
      <c r="F551" s="24" t="s">
        <v>357</v>
      </c>
      <c r="G551" s="25"/>
    </row>
    <row r="552" spans="1:7">
      <c r="A552" s="23">
        <v>2018</v>
      </c>
      <c r="B552" s="23" t="s">
        <v>1886</v>
      </c>
      <c r="C552" s="13" t="s">
        <v>304</v>
      </c>
      <c r="D552" s="13" t="s">
        <v>2543</v>
      </c>
      <c r="E552" s="13" t="s">
        <v>7068</v>
      </c>
      <c r="F552" s="24" t="s">
        <v>357</v>
      </c>
      <c r="G552" s="25"/>
    </row>
    <row r="553" spans="1:7">
      <c r="A553" s="23">
        <v>2018</v>
      </c>
      <c r="B553" s="23" t="s">
        <v>1886</v>
      </c>
      <c r="C553" s="13" t="s">
        <v>304</v>
      </c>
      <c r="D553" s="13" t="s">
        <v>304</v>
      </c>
      <c r="E553" s="13" t="s">
        <v>7106</v>
      </c>
      <c r="F553" s="24" t="s">
        <v>357</v>
      </c>
      <c r="G553" s="25"/>
    </row>
    <row r="554" spans="1:7">
      <c r="A554" s="23">
        <v>2018</v>
      </c>
      <c r="B554" s="23" t="s">
        <v>1886</v>
      </c>
      <c r="C554" s="13" t="s">
        <v>306</v>
      </c>
      <c r="D554" s="13" t="s">
        <v>2469</v>
      </c>
      <c r="E554" s="13" t="s">
        <v>7154</v>
      </c>
      <c r="F554" s="24" t="s">
        <v>357</v>
      </c>
      <c r="G554" s="25"/>
    </row>
    <row r="555" spans="1:7">
      <c r="A555" s="23">
        <v>2018</v>
      </c>
      <c r="B555" s="23" t="s">
        <v>1886</v>
      </c>
      <c r="C555" s="13" t="s">
        <v>306</v>
      </c>
      <c r="D555" s="13" t="s">
        <v>2484</v>
      </c>
      <c r="E555" s="13" t="s">
        <v>2568</v>
      </c>
      <c r="F555" s="24" t="s">
        <v>357</v>
      </c>
      <c r="G555" s="25"/>
    </row>
    <row r="556" spans="1:7">
      <c r="A556" s="23">
        <v>2018</v>
      </c>
      <c r="B556" s="23" t="s">
        <v>1886</v>
      </c>
      <c r="C556" s="13" t="s">
        <v>306</v>
      </c>
      <c r="D556" s="13" t="s">
        <v>306</v>
      </c>
      <c r="E556" s="13" t="s">
        <v>369</v>
      </c>
      <c r="F556" s="24" t="s">
        <v>357</v>
      </c>
      <c r="G556" s="25"/>
    </row>
    <row r="557" spans="1:7">
      <c r="A557" s="23">
        <v>2018</v>
      </c>
      <c r="B557" s="23" t="s">
        <v>1886</v>
      </c>
      <c r="C557" s="13" t="s">
        <v>310</v>
      </c>
      <c r="D557" s="13" t="s">
        <v>2511</v>
      </c>
      <c r="E557" s="13" t="s">
        <v>460</v>
      </c>
      <c r="F557" s="24" t="s">
        <v>357</v>
      </c>
      <c r="G557" s="25"/>
    </row>
    <row r="558" spans="1:7">
      <c r="A558" s="23">
        <v>2018</v>
      </c>
      <c r="B558" s="23" t="s">
        <v>1886</v>
      </c>
      <c r="C558" s="13" t="s">
        <v>313</v>
      </c>
      <c r="D558" s="13" t="s">
        <v>313</v>
      </c>
      <c r="E558" s="13" t="s">
        <v>6906</v>
      </c>
      <c r="F558" s="24" t="s">
        <v>357</v>
      </c>
      <c r="G558" s="25"/>
    </row>
    <row r="559" spans="1:7">
      <c r="A559" s="23">
        <v>2018</v>
      </c>
      <c r="B559" s="23" t="s">
        <v>1886</v>
      </c>
      <c r="C559" s="13" t="s">
        <v>313</v>
      </c>
      <c r="D559" s="13" t="s">
        <v>313</v>
      </c>
      <c r="E559" s="13" t="s">
        <v>4055</v>
      </c>
      <c r="F559" s="24" t="s">
        <v>357</v>
      </c>
      <c r="G559" s="25"/>
    </row>
    <row r="560" spans="1:7">
      <c r="A560" s="23">
        <v>2018</v>
      </c>
      <c r="B560" s="23" t="s">
        <v>1886</v>
      </c>
      <c r="C560" s="13" t="s">
        <v>313</v>
      </c>
      <c r="D560" s="13" t="s">
        <v>2475</v>
      </c>
      <c r="E560" s="13" t="s">
        <v>3218</v>
      </c>
      <c r="F560" s="24" t="s">
        <v>3208</v>
      </c>
      <c r="G560" s="25"/>
    </row>
    <row r="561" spans="1:7">
      <c r="A561" s="23">
        <v>2018</v>
      </c>
      <c r="B561" s="23" t="s">
        <v>1886</v>
      </c>
      <c r="C561" s="13" t="s">
        <v>313</v>
      </c>
      <c r="D561" s="13" t="s">
        <v>2518</v>
      </c>
      <c r="E561" s="13" t="s">
        <v>419</v>
      </c>
      <c r="F561" s="24" t="s">
        <v>357</v>
      </c>
      <c r="G561" s="25"/>
    </row>
    <row r="562" spans="1:7">
      <c r="A562" s="23">
        <v>2018</v>
      </c>
      <c r="B562" s="23" t="s">
        <v>1886</v>
      </c>
      <c r="C562" s="13" t="s">
        <v>314</v>
      </c>
      <c r="D562" s="13" t="s">
        <v>7172</v>
      </c>
      <c r="E562" s="13" t="s">
        <v>3214</v>
      </c>
      <c r="F562" s="24" t="s">
        <v>2319</v>
      </c>
      <c r="G562" s="25"/>
    </row>
    <row r="563" spans="1:7">
      <c r="A563" s="23">
        <v>2018</v>
      </c>
      <c r="B563" s="23" t="s">
        <v>1886</v>
      </c>
      <c r="C563" s="13" t="s">
        <v>314</v>
      </c>
      <c r="D563" s="13" t="s">
        <v>4016</v>
      </c>
      <c r="E563" s="13" t="s">
        <v>7096</v>
      </c>
      <c r="F563" s="24" t="s">
        <v>2327</v>
      </c>
      <c r="G563" s="25"/>
    </row>
    <row r="564" spans="1:7">
      <c r="A564" s="23">
        <v>2018</v>
      </c>
      <c r="B564" s="23" t="s">
        <v>1886</v>
      </c>
      <c r="C564" s="13" t="s">
        <v>314</v>
      </c>
      <c r="D564" s="13" t="s">
        <v>7173</v>
      </c>
      <c r="E564" s="13" t="s">
        <v>3213</v>
      </c>
      <c r="F564" s="24" t="s">
        <v>2319</v>
      </c>
      <c r="G564" s="25"/>
    </row>
    <row r="565" spans="1:7">
      <c r="A565" s="23">
        <v>2018</v>
      </c>
      <c r="B565" s="23" t="s">
        <v>1886</v>
      </c>
      <c r="C565" s="13" t="s">
        <v>317</v>
      </c>
      <c r="D565" s="13" t="s">
        <v>2463</v>
      </c>
      <c r="E565" s="13" t="s">
        <v>2324</v>
      </c>
      <c r="F565" s="24" t="s">
        <v>357</v>
      </c>
      <c r="G565" s="25"/>
    </row>
    <row r="566" spans="1:7">
      <c r="A566" s="23">
        <v>2018</v>
      </c>
      <c r="B566" s="23" t="s">
        <v>1886</v>
      </c>
      <c r="C566" s="13" t="s">
        <v>317</v>
      </c>
      <c r="D566" s="13" t="s">
        <v>2423</v>
      </c>
      <c r="E566" s="13" t="s">
        <v>7001</v>
      </c>
      <c r="F566" s="24" t="s">
        <v>357</v>
      </c>
      <c r="G566" s="25"/>
    </row>
    <row r="567" spans="1:7">
      <c r="A567" s="23">
        <v>2018</v>
      </c>
      <c r="B567" s="23" t="s">
        <v>1886</v>
      </c>
      <c r="C567" s="13" t="s">
        <v>317</v>
      </c>
      <c r="D567" s="13" t="s">
        <v>2423</v>
      </c>
      <c r="E567" s="13" t="s">
        <v>7005</v>
      </c>
      <c r="F567" s="24" t="s">
        <v>357</v>
      </c>
      <c r="G567" s="25"/>
    </row>
    <row r="568" spans="1:7">
      <c r="A568" s="23">
        <v>2018</v>
      </c>
      <c r="B568" s="23" t="s">
        <v>1886</v>
      </c>
      <c r="C568" s="13" t="s">
        <v>317</v>
      </c>
      <c r="D568" s="13" t="s">
        <v>2421</v>
      </c>
      <c r="E568" s="13" t="s">
        <v>2412</v>
      </c>
      <c r="F568" s="24" t="s">
        <v>3208</v>
      </c>
      <c r="G568" s="25"/>
    </row>
    <row r="569" spans="1:7">
      <c r="A569" s="23">
        <v>2018</v>
      </c>
      <c r="B569" s="23" t="s">
        <v>1886</v>
      </c>
      <c r="C569" s="13" t="s">
        <v>317</v>
      </c>
      <c r="D569" s="13" t="s">
        <v>2423</v>
      </c>
      <c r="E569" s="13" t="s">
        <v>3257</v>
      </c>
      <c r="F569" s="24" t="s">
        <v>442</v>
      </c>
      <c r="G569" s="25"/>
    </row>
    <row r="570" spans="1:7">
      <c r="A570" s="23">
        <v>2018</v>
      </c>
      <c r="B570" s="23" t="s">
        <v>1886</v>
      </c>
      <c r="C570" s="13" t="s">
        <v>317</v>
      </c>
      <c r="D570" s="13" t="s">
        <v>2463</v>
      </c>
      <c r="E570" s="13" t="s">
        <v>7079</v>
      </c>
      <c r="F570" s="24" t="s">
        <v>3208</v>
      </c>
      <c r="G570" s="25"/>
    </row>
    <row r="571" spans="1:7">
      <c r="A571" s="23">
        <v>2018</v>
      </c>
      <c r="B571" s="23" t="s">
        <v>1886</v>
      </c>
      <c r="C571" s="13" t="s">
        <v>317</v>
      </c>
      <c r="D571" s="13" t="s">
        <v>2421</v>
      </c>
      <c r="E571" s="13" t="s">
        <v>7082</v>
      </c>
      <c r="F571" s="24" t="s">
        <v>357</v>
      </c>
      <c r="G571" s="25"/>
    </row>
    <row r="572" spans="1:7">
      <c r="A572" s="23">
        <v>2018</v>
      </c>
      <c r="B572" s="23" t="s">
        <v>1886</v>
      </c>
      <c r="C572" s="13" t="s">
        <v>317</v>
      </c>
      <c r="D572" s="13" t="s">
        <v>2423</v>
      </c>
      <c r="E572" s="13" t="s">
        <v>6970</v>
      </c>
      <c r="F572" s="24" t="s">
        <v>357</v>
      </c>
      <c r="G572" s="25"/>
    </row>
    <row r="573" spans="1:7">
      <c r="A573" s="23">
        <v>2018</v>
      </c>
      <c r="B573" s="23" t="s">
        <v>1886</v>
      </c>
      <c r="C573" s="13" t="s">
        <v>319</v>
      </c>
      <c r="D573" s="13" t="s">
        <v>2424</v>
      </c>
      <c r="E573" s="13" t="s">
        <v>7127</v>
      </c>
      <c r="F573" s="24" t="s">
        <v>357</v>
      </c>
      <c r="G573" s="25"/>
    </row>
    <row r="574" spans="1:7">
      <c r="A574" s="23">
        <v>2018</v>
      </c>
      <c r="B574" s="23" t="s">
        <v>1886</v>
      </c>
      <c r="C574" s="13" t="s">
        <v>319</v>
      </c>
      <c r="D574" s="13" t="s">
        <v>2447</v>
      </c>
      <c r="E574" s="13" t="s">
        <v>7128</v>
      </c>
      <c r="F574" s="24" t="s">
        <v>357</v>
      </c>
      <c r="G574" s="25"/>
    </row>
    <row r="575" spans="1:7">
      <c r="A575" s="23">
        <v>2018</v>
      </c>
      <c r="B575" s="23" t="s">
        <v>1886</v>
      </c>
      <c r="C575" s="13" t="s">
        <v>319</v>
      </c>
      <c r="D575" s="13" t="s">
        <v>7180</v>
      </c>
      <c r="E575" s="13" t="s">
        <v>7129</v>
      </c>
      <c r="F575" s="24" t="s">
        <v>3208</v>
      </c>
      <c r="G575" s="25"/>
    </row>
    <row r="576" spans="1:7">
      <c r="A576" s="23">
        <v>2018</v>
      </c>
      <c r="B576" s="23" t="s">
        <v>1886</v>
      </c>
      <c r="C576" s="13" t="s">
        <v>319</v>
      </c>
      <c r="D576" s="13" t="s">
        <v>7181</v>
      </c>
      <c r="E576" s="13" t="s">
        <v>7133</v>
      </c>
      <c r="F576" s="24" t="s">
        <v>357</v>
      </c>
      <c r="G576" s="25"/>
    </row>
    <row r="577" spans="1:7">
      <c r="A577" s="23">
        <v>2018</v>
      </c>
      <c r="B577" s="23" t="s">
        <v>1886</v>
      </c>
      <c r="C577" s="13" t="s">
        <v>3999</v>
      </c>
      <c r="D577" s="13" t="s">
        <v>3999</v>
      </c>
      <c r="E577" s="13" t="s">
        <v>427</v>
      </c>
      <c r="F577" s="24" t="s">
        <v>357</v>
      </c>
      <c r="G577" s="25"/>
    </row>
    <row r="578" spans="1:7">
      <c r="A578" s="23">
        <v>2018</v>
      </c>
      <c r="B578" s="23" t="s">
        <v>1886</v>
      </c>
      <c r="C578" s="13" t="s">
        <v>325</v>
      </c>
      <c r="D578" s="13" t="s">
        <v>7193</v>
      </c>
      <c r="E578" s="13" t="s">
        <v>524</v>
      </c>
      <c r="F578" s="24" t="s">
        <v>357</v>
      </c>
      <c r="G578" s="25"/>
    </row>
    <row r="579" spans="1:7">
      <c r="A579" s="23">
        <v>2018</v>
      </c>
      <c r="B579" s="23" t="s">
        <v>1886</v>
      </c>
      <c r="C579" s="13" t="s">
        <v>331</v>
      </c>
      <c r="D579" s="13" t="s">
        <v>5760</v>
      </c>
      <c r="E579" s="13" t="s">
        <v>3216</v>
      </c>
      <c r="F579" s="24" t="s">
        <v>357</v>
      </c>
      <c r="G579" s="25"/>
    </row>
    <row r="580" spans="1:7">
      <c r="A580" s="23">
        <v>2018</v>
      </c>
      <c r="B580" s="23" t="s">
        <v>514</v>
      </c>
      <c r="C580" s="13" t="s">
        <v>300</v>
      </c>
      <c r="D580" s="13" t="s">
        <v>2414</v>
      </c>
      <c r="E580" s="13" t="s">
        <v>6909</v>
      </c>
      <c r="F580" s="24" t="s">
        <v>7136</v>
      </c>
      <c r="G580" s="25"/>
    </row>
    <row r="581" spans="1:7">
      <c r="A581" s="23">
        <v>2018</v>
      </c>
      <c r="B581" s="23" t="s">
        <v>514</v>
      </c>
      <c r="C581" s="13" t="s">
        <v>300</v>
      </c>
      <c r="D581" s="13" t="s">
        <v>2414</v>
      </c>
      <c r="E581" s="13" t="s">
        <v>6911</v>
      </c>
      <c r="F581" s="24" t="s">
        <v>7136</v>
      </c>
      <c r="G581" s="25"/>
    </row>
    <row r="582" spans="1:7">
      <c r="A582" s="23">
        <v>2018</v>
      </c>
      <c r="B582" s="23" t="s">
        <v>514</v>
      </c>
      <c r="C582" s="13" t="s">
        <v>301</v>
      </c>
      <c r="D582" s="13" t="s">
        <v>2417</v>
      </c>
      <c r="E582" s="13" t="s">
        <v>3255</v>
      </c>
      <c r="F582" s="24" t="s">
        <v>7136</v>
      </c>
      <c r="G582" s="25"/>
    </row>
    <row r="583" spans="1:7">
      <c r="A583" s="23">
        <v>2018</v>
      </c>
      <c r="B583" s="23" t="s">
        <v>514</v>
      </c>
      <c r="C583" s="13" t="s">
        <v>301</v>
      </c>
      <c r="D583" s="13" t="s">
        <v>2417</v>
      </c>
      <c r="E583" s="13" t="s">
        <v>358</v>
      </c>
      <c r="F583" s="24" t="s">
        <v>7136</v>
      </c>
      <c r="G583" s="25"/>
    </row>
    <row r="584" spans="1:7">
      <c r="A584" s="23">
        <v>2018</v>
      </c>
      <c r="B584" s="23" t="s">
        <v>514</v>
      </c>
      <c r="C584" s="13" t="s">
        <v>301</v>
      </c>
      <c r="D584" s="13" t="s">
        <v>3249</v>
      </c>
      <c r="E584" s="13" t="s">
        <v>3220</v>
      </c>
      <c r="F584" s="24" t="s">
        <v>7136</v>
      </c>
      <c r="G584" s="25"/>
    </row>
    <row r="585" spans="1:7">
      <c r="A585" s="23">
        <v>2018</v>
      </c>
      <c r="B585" s="23" t="s">
        <v>514</v>
      </c>
      <c r="C585" s="13" t="s">
        <v>2360</v>
      </c>
      <c r="D585" s="13" t="s">
        <v>2514</v>
      </c>
      <c r="E585" s="13" t="s">
        <v>2490</v>
      </c>
      <c r="F585" s="24" t="s">
        <v>7136</v>
      </c>
      <c r="G585" s="25"/>
    </row>
    <row r="586" spans="1:7">
      <c r="A586" s="23">
        <v>2018</v>
      </c>
      <c r="B586" s="23" t="s">
        <v>514</v>
      </c>
      <c r="C586" s="13" t="s">
        <v>303</v>
      </c>
      <c r="D586" s="13" t="s">
        <v>2461</v>
      </c>
      <c r="E586" s="13" t="s">
        <v>6912</v>
      </c>
      <c r="F586" s="24" t="s">
        <v>7136</v>
      </c>
      <c r="G586" s="25"/>
    </row>
    <row r="587" spans="1:7">
      <c r="A587" s="23">
        <v>2018</v>
      </c>
      <c r="B587" s="23" t="s">
        <v>514</v>
      </c>
      <c r="C587" s="13" t="s">
        <v>457</v>
      </c>
      <c r="D587" s="13" t="s">
        <v>3252</v>
      </c>
      <c r="E587" s="13" t="s">
        <v>3221</v>
      </c>
      <c r="F587" s="24" t="s">
        <v>7136</v>
      </c>
      <c r="G587" s="25"/>
    </row>
    <row r="588" spans="1:7">
      <c r="A588" s="23">
        <v>2018</v>
      </c>
      <c r="B588" s="23" t="s">
        <v>514</v>
      </c>
      <c r="C588" s="13" t="s">
        <v>304</v>
      </c>
      <c r="D588" s="13" t="s">
        <v>2543</v>
      </c>
      <c r="E588" s="13" t="s">
        <v>3209</v>
      </c>
      <c r="F588" s="24" t="s">
        <v>7136</v>
      </c>
      <c r="G588" s="25"/>
    </row>
    <row r="589" spans="1:7">
      <c r="A589" s="23">
        <v>2018</v>
      </c>
      <c r="B589" s="23" t="s">
        <v>514</v>
      </c>
      <c r="C589" s="13" t="s">
        <v>305</v>
      </c>
      <c r="D589" s="13" t="s">
        <v>3253</v>
      </c>
      <c r="E589" s="13" t="s">
        <v>3222</v>
      </c>
      <c r="F589" s="24" t="s">
        <v>7136</v>
      </c>
      <c r="G589" s="25"/>
    </row>
    <row r="590" spans="1:7">
      <c r="A590" s="23">
        <v>2018</v>
      </c>
      <c r="B590" s="23" t="s">
        <v>514</v>
      </c>
      <c r="C590" s="13" t="s">
        <v>306</v>
      </c>
      <c r="D590" s="13" t="s">
        <v>3254</v>
      </c>
      <c r="E590" s="13" t="s">
        <v>3256</v>
      </c>
      <c r="F590" s="24" t="s">
        <v>7136</v>
      </c>
      <c r="G590" s="25"/>
    </row>
    <row r="591" spans="1:7">
      <c r="A591" s="23">
        <v>2018</v>
      </c>
      <c r="B591" s="23" t="s">
        <v>514</v>
      </c>
      <c r="C591" s="13" t="s">
        <v>3223</v>
      </c>
      <c r="D591" s="13" t="s">
        <v>2511</v>
      </c>
      <c r="E591" s="13" t="s">
        <v>460</v>
      </c>
      <c r="F591" s="24" t="s">
        <v>7136</v>
      </c>
      <c r="G591" s="25"/>
    </row>
    <row r="592" spans="1:7">
      <c r="A592" s="23">
        <v>2018</v>
      </c>
      <c r="B592" s="23" t="s">
        <v>514</v>
      </c>
      <c r="C592" s="13" t="s">
        <v>312</v>
      </c>
      <c r="D592" s="13" t="s">
        <v>2444</v>
      </c>
      <c r="E592" s="13" t="s">
        <v>7113</v>
      </c>
      <c r="F592" s="24" t="s">
        <v>7136</v>
      </c>
      <c r="G592" s="25"/>
    </row>
    <row r="593" spans="1:7">
      <c r="A593" s="23">
        <v>2018</v>
      </c>
      <c r="B593" s="23" t="s">
        <v>514</v>
      </c>
      <c r="C593" s="13" t="s">
        <v>3224</v>
      </c>
      <c r="D593" s="13" t="s">
        <v>2485</v>
      </c>
      <c r="E593" s="13" t="s">
        <v>2343</v>
      </c>
      <c r="F593" s="24" t="s">
        <v>7136</v>
      </c>
      <c r="G593" s="25"/>
    </row>
    <row r="594" spans="1:7">
      <c r="A594" s="23">
        <v>2018</v>
      </c>
      <c r="B594" s="23" t="s">
        <v>514</v>
      </c>
      <c r="C594" s="13" t="s">
        <v>313</v>
      </c>
      <c r="D594" s="13" t="s">
        <v>2420</v>
      </c>
      <c r="E594" s="13" t="s">
        <v>6903</v>
      </c>
      <c r="F594" s="24" t="s">
        <v>7136</v>
      </c>
      <c r="G594" s="25"/>
    </row>
    <row r="595" spans="1:7">
      <c r="A595" s="23">
        <v>2018</v>
      </c>
      <c r="B595" s="23" t="s">
        <v>514</v>
      </c>
      <c r="C595" s="13" t="s">
        <v>313</v>
      </c>
      <c r="D595" s="13" t="s">
        <v>2420</v>
      </c>
      <c r="E595" s="13" t="s">
        <v>3265</v>
      </c>
      <c r="F595" s="24" t="s">
        <v>7136</v>
      </c>
      <c r="G595" s="25"/>
    </row>
    <row r="596" spans="1:7">
      <c r="A596" s="23">
        <v>2018</v>
      </c>
      <c r="B596" s="23" t="s">
        <v>514</v>
      </c>
      <c r="C596" s="13" t="s">
        <v>313</v>
      </c>
      <c r="D596" s="13" t="s">
        <v>2507</v>
      </c>
      <c r="E596" s="13" t="s">
        <v>7155</v>
      </c>
      <c r="F596" s="24" t="s">
        <v>7136</v>
      </c>
      <c r="G596" s="25"/>
    </row>
    <row r="597" spans="1:7">
      <c r="A597" s="23">
        <v>2018</v>
      </c>
      <c r="B597" s="23" t="s">
        <v>514</v>
      </c>
      <c r="C597" s="13" t="s">
        <v>313</v>
      </c>
      <c r="D597" s="13" t="s">
        <v>2432</v>
      </c>
      <c r="E597" s="13" t="s">
        <v>374</v>
      </c>
      <c r="F597" s="24" t="s">
        <v>7136</v>
      </c>
      <c r="G597" s="25"/>
    </row>
    <row r="598" spans="1:7">
      <c r="A598" s="23">
        <v>2018</v>
      </c>
      <c r="B598" s="23" t="s">
        <v>514</v>
      </c>
      <c r="C598" s="13" t="s">
        <v>313</v>
      </c>
      <c r="D598" s="13" t="s">
        <v>3263</v>
      </c>
      <c r="E598" s="13" t="s">
        <v>3225</v>
      </c>
      <c r="F598" s="24" t="s">
        <v>7136</v>
      </c>
      <c r="G598" s="25"/>
    </row>
    <row r="599" spans="1:7">
      <c r="A599" s="23">
        <v>2018</v>
      </c>
      <c r="B599" s="23" t="s">
        <v>514</v>
      </c>
      <c r="C599" s="13" t="s">
        <v>313</v>
      </c>
      <c r="D599" s="13" t="s">
        <v>2432</v>
      </c>
      <c r="E599" s="13" t="s">
        <v>7115</v>
      </c>
      <c r="F599" s="24" t="s">
        <v>7136</v>
      </c>
      <c r="G599" s="25"/>
    </row>
    <row r="600" spans="1:7">
      <c r="A600" s="23">
        <v>2018</v>
      </c>
      <c r="B600" s="23" t="s">
        <v>514</v>
      </c>
      <c r="C600" s="13" t="s">
        <v>313</v>
      </c>
      <c r="D600" s="13" t="s">
        <v>2420</v>
      </c>
      <c r="E600" s="13" t="s">
        <v>3227</v>
      </c>
      <c r="F600" s="24" t="s">
        <v>7136</v>
      </c>
      <c r="G600" s="25"/>
    </row>
    <row r="601" spans="1:7">
      <c r="A601" s="23">
        <v>2018</v>
      </c>
      <c r="B601" s="23" t="s">
        <v>514</v>
      </c>
      <c r="C601" s="13" t="s">
        <v>313</v>
      </c>
      <c r="D601" s="13" t="s">
        <v>2506</v>
      </c>
      <c r="E601" s="13" t="s">
        <v>2322</v>
      </c>
      <c r="F601" s="24" t="s">
        <v>7136</v>
      </c>
      <c r="G601" s="25"/>
    </row>
    <row r="602" spans="1:7">
      <c r="A602" s="23">
        <v>2018</v>
      </c>
      <c r="B602" s="23" t="s">
        <v>514</v>
      </c>
      <c r="C602" s="13" t="s">
        <v>313</v>
      </c>
      <c r="D602" s="13" t="s">
        <v>2616</v>
      </c>
      <c r="E602" s="13" t="s">
        <v>7134</v>
      </c>
      <c r="F602" s="24" t="s">
        <v>7136</v>
      </c>
      <c r="G602" s="25"/>
    </row>
    <row r="603" spans="1:7">
      <c r="A603" s="23">
        <v>2018</v>
      </c>
      <c r="B603" s="23" t="s">
        <v>514</v>
      </c>
      <c r="C603" s="13" t="s">
        <v>3226</v>
      </c>
      <c r="D603" s="13" t="s">
        <v>7158</v>
      </c>
      <c r="E603" s="13" t="s">
        <v>6993</v>
      </c>
      <c r="F603" s="24" t="s">
        <v>7136</v>
      </c>
      <c r="G603" s="25"/>
    </row>
    <row r="604" spans="1:7">
      <c r="A604" s="23">
        <v>2018</v>
      </c>
      <c r="B604" s="23" t="s">
        <v>514</v>
      </c>
      <c r="C604" s="13" t="s">
        <v>3228</v>
      </c>
      <c r="D604" s="13" t="s">
        <v>2648</v>
      </c>
      <c r="E604" s="13" t="s">
        <v>384</v>
      </c>
      <c r="F604" s="24" t="s">
        <v>7136</v>
      </c>
      <c r="G604" s="25"/>
    </row>
    <row r="605" spans="1:7">
      <c r="A605" s="23">
        <v>2018</v>
      </c>
      <c r="B605" s="23" t="s">
        <v>514</v>
      </c>
      <c r="C605" s="13" t="s">
        <v>3229</v>
      </c>
      <c r="D605" s="13" t="s">
        <v>3251</v>
      </c>
      <c r="E605" s="13" t="s">
        <v>6892</v>
      </c>
      <c r="F605" s="24" t="s">
        <v>7136</v>
      </c>
      <c r="G605" s="25"/>
    </row>
    <row r="606" spans="1:7">
      <c r="A606" s="23">
        <v>2018</v>
      </c>
      <c r="B606" s="23" t="s">
        <v>514</v>
      </c>
      <c r="C606" s="13" t="s">
        <v>3229</v>
      </c>
      <c r="D606" s="13" t="s">
        <v>3267</v>
      </c>
      <c r="E606" s="13" t="s">
        <v>3231</v>
      </c>
      <c r="F606" s="24" t="s">
        <v>7136</v>
      </c>
      <c r="G606" s="25"/>
    </row>
    <row r="607" spans="1:7">
      <c r="A607" s="23">
        <v>2018</v>
      </c>
      <c r="B607" s="23" t="s">
        <v>514</v>
      </c>
      <c r="C607" s="13" t="s">
        <v>3229</v>
      </c>
      <c r="D607" s="13" t="s">
        <v>3266</v>
      </c>
      <c r="E607" s="13" t="s">
        <v>7003</v>
      </c>
      <c r="F607" s="24" t="s">
        <v>7136</v>
      </c>
      <c r="G607" s="25"/>
    </row>
    <row r="608" spans="1:7">
      <c r="A608" s="23">
        <v>2018</v>
      </c>
      <c r="B608" s="23" t="s">
        <v>514</v>
      </c>
      <c r="C608" s="13" t="s">
        <v>3229</v>
      </c>
      <c r="D608" s="13" t="s">
        <v>2423</v>
      </c>
      <c r="E608" s="13" t="s">
        <v>6914</v>
      </c>
      <c r="F608" s="24" t="s">
        <v>7136</v>
      </c>
      <c r="G608" s="25"/>
    </row>
    <row r="609" spans="1:7">
      <c r="A609" s="23">
        <v>2018</v>
      </c>
      <c r="B609" s="23" t="s">
        <v>514</v>
      </c>
      <c r="C609" s="13" t="s">
        <v>3229</v>
      </c>
      <c r="D609" s="13" t="s">
        <v>2423</v>
      </c>
      <c r="E609" s="13" t="s">
        <v>3257</v>
      </c>
      <c r="F609" s="24" t="s">
        <v>7136</v>
      </c>
      <c r="G609" s="25"/>
    </row>
    <row r="610" spans="1:7">
      <c r="A610" s="23">
        <v>2018</v>
      </c>
      <c r="B610" s="23" t="s">
        <v>514</v>
      </c>
      <c r="C610" s="13" t="s">
        <v>3229</v>
      </c>
      <c r="D610" s="13" t="s">
        <v>3251</v>
      </c>
      <c r="E610" s="13" t="s">
        <v>3230</v>
      </c>
      <c r="F610" s="24" t="s">
        <v>7136</v>
      </c>
      <c r="G610" s="25"/>
    </row>
    <row r="611" spans="1:7">
      <c r="A611" s="23">
        <v>2018</v>
      </c>
      <c r="B611" s="23" t="s">
        <v>514</v>
      </c>
      <c r="C611" s="13" t="s">
        <v>2573</v>
      </c>
      <c r="D611" s="13" t="s">
        <v>3268</v>
      </c>
      <c r="E611" s="13" t="s">
        <v>3233</v>
      </c>
      <c r="F611" s="24" t="s">
        <v>7136</v>
      </c>
      <c r="G611" s="25"/>
    </row>
    <row r="612" spans="1:7">
      <c r="A612" s="23">
        <v>2018</v>
      </c>
      <c r="B612" s="23" t="s">
        <v>514</v>
      </c>
      <c r="C612" s="13" t="s">
        <v>487</v>
      </c>
      <c r="D612" s="13" t="s">
        <v>5757</v>
      </c>
      <c r="E612" s="13" t="s">
        <v>3242</v>
      </c>
      <c r="F612" s="24" t="s">
        <v>7136</v>
      </c>
      <c r="G612" s="25"/>
    </row>
    <row r="613" spans="1:7">
      <c r="A613" s="23">
        <v>2018</v>
      </c>
      <c r="B613" s="23" t="s">
        <v>514</v>
      </c>
      <c r="C613" s="13" t="s">
        <v>3234</v>
      </c>
      <c r="D613" s="13" t="s">
        <v>2424</v>
      </c>
      <c r="E613" s="13" t="s">
        <v>3235</v>
      </c>
      <c r="F613" s="24" t="s">
        <v>7136</v>
      </c>
      <c r="G613" s="25"/>
    </row>
    <row r="614" spans="1:7">
      <c r="A614" s="23">
        <v>2018</v>
      </c>
      <c r="B614" s="23" t="s">
        <v>514</v>
      </c>
      <c r="C614" s="13" t="s">
        <v>320</v>
      </c>
      <c r="D614" s="13" t="s">
        <v>4019</v>
      </c>
      <c r="E614" s="13" t="s">
        <v>3996</v>
      </c>
      <c r="F614" s="24" t="s">
        <v>7136</v>
      </c>
      <c r="G614" s="25"/>
    </row>
    <row r="615" spans="1:7">
      <c r="A615" s="23">
        <v>2018</v>
      </c>
      <c r="B615" s="23" t="s">
        <v>514</v>
      </c>
      <c r="C615" s="13" t="s">
        <v>322</v>
      </c>
      <c r="D615" s="13" t="s">
        <v>5754</v>
      </c>
      <c r="E615" s="13" t="s">
        <v>430</v>
      </c>
      <c r="F615" s="24" t="s">
        <v>7136</v>
      </c>
      <c r="G615" s="25"/>
    </row>
    <row r="616" spans="1:7">
      <c r="A616" s="23">
        <v>2018</v>
      </c>
      <c r="B616" s="23" t="s">
        <v>514</v>
      </c>
      <c r="C616" s="13" t="s">
        <v>3236</v>
      </c>
      <c r="D616" s="13" t="s">
        <v>2647</v>
      </c>
      <c r="E616" s="13" t="s">
        <v>391</v>
      </c>
      <c r="F616" s="24" t="s">
        <v>7136</v>
      </c>
      <c r="G616" s="25"/>
    </row>
    <row r="617" spans="1:7">
      <c r="A617" s="23">
        <v>2018</v>
      </c>
      <c r="B617" s="23" t="s">
        <v>514</v>
      </c>
      <c r="C617" s="13" t="s">
        <v>3236</v>
      </c>
      <c r="D617" s="13" t="s">
        <v>2607</v>
      </c>
      <c r="E617" s="13" t="s">
        <v>393</v>
      </c>
      <c r="F617" s="24" t="s">
        <v>7136</v>
      </c>
      <c r="G617" s="25"/>
    </row>
    <row r="618" spans="1:7">
      <c r="A618" s="23">
        <v>2018</v>
      </c>
      <c r="B618" s="23" t="s">
        <v>514</v>
      </c>
      <c r="C618" s="13" t="s">
        <v>3999</v>
      </c>
      <c r="D618" s="13" t="s">
        <v>4102</v>
      </c>
      <c r="E618" s="13" t="s">
        <v>3232</v>
      </c>
      <c r="F618" s="24" t="s">
        <v>7136</v>
      </c>
      <c r="G618" s="25"/>
    </row>
    <row r="619" spans="1:7">
      <c r="A619" s="23">
        <v>2018</v>
      </c>
      <c r="B619" s="23" t="s">
        <v>514</v>
      </c>
      <c r="C619" s="13" t="s">
        <v>3999</v>
      </c>
      <c r="D619" s="13" t="s">
        <v>4058</v>
      </c>
      <c r="E619" s="13" t="s">
        <v>3259</v>
      </c>
      <c r="F619" s="24" t="s">
        <v>7136</v>
      </c>
      <c r="G619" s="25"/>
    </row>
    <row r="620" spans="1:7">
      <c r="A620" s="23">
        <v>2018</v>
      </c>
      <c r="B620" s="23" t="s">
        <v>514</v>
      </c>
      <c r="C620" s="13" t="s">
        <v>3237</v>
      </c>
      <c r="D620" s="13" t="s">
        <v>4023</v>
      </c>
      <c r="E620" s="13" t="s">
        <v>7038</v>
      </c>
      <c r="F620" s="24" t="s">
        <v>7136</v>
      </c>
      <c r="G620" s="25"/>
    </row>
    <row r="621" spans="1:7">
      <c r="A621" s="23">
        <v>2018</v>
      </c>
      <c r="B621" s="23" t="s">
        <v>514</v>
      </c>
      <c r="C621" s="13" t="s">
        <v>3238</v>
      </c>
      <c r="D621" s="13" t="s">
        <v>3269</v>
      </c>
      <c r="E621" s="13" t="s">
        <v>3239</v>
      </c>
      <c r="F621" s="24" t="s">
        <v>7136</v>
      </c>
      <c r="G621" s="25"/>
    </row>
    <row r="622" spans="1:7">
      <c r="A622" s="23">
        <v>2018</v>
      </c>
      <c r="B622" s="23" t="s">
        <v>514</v>
      </c>
      <c r="C622" s="13" t="s">
        <v>3240</v>
      </c>
      <c r="D622" s="13" t="s">
        <v>3270</v>
      </c>
      <c r="E622" s="13" t="s">
        <v>3241</v>
      </c>
      <c r="F622" s="24" t="s">
        <v>7136</v>
      </c>
      <c r="G622" s="25"/>
    </row>
    <row r="623" spans="1:7">
      <c r="A623" s="23">
        <v>2018</v>
      </c>
      <c r="B623" s="23" t="s">
        <v>514</v>
      </c>
      <c r="C623" s="13" t="s">
        <v>432</v>
      </c>
      <c r="D623" s="13" t="s">
        <v>2623</v>
      </c>
      <c r="E623" s="13" t="s">
        <v>2168</v>
      </c>
      <c r="F623" s="24" t="s">
        <v>7136</v>
      </c>
      <c r="G623" s="25"/>
    </row>
    <row r="624" spans="1:7">
      <c r="A624" s="23">
        <v>2018</v>
      </c>
      <c r="B624" s="23" t="s">
        <v>514</v>
      </c>
      <c r="C624" s="13" t="s">
        <v>4969</v>
      </c>
      <c r="D624" s="13" t="s">
        <v>5759</v>
      </c>
      <c r="E624" s="13" t="s">
        <v>3260</v>
      </c>
      <c r="F624" s="24" t="s">
        <v>7136</v>
      </c>
      <c r="G624" s="25"/>
    </row>
    <row r="625" spans="1:7">
      <c r="A625" s="23">
        <v>2018</v>
      </c>
      <c r="B625" s="23" t="s">
        <v>514</v>
      </c>
      <c r="C625" s="13" t="s">
        <v>331</v>
      </c>
      <c r="D625" s="13" t="s">
        <v>3248</v>
      </c>
      <c r="E625" s="13" t="s">
        <v>3243</v>
      </c>
      <c r="F625" s="24" t="s">
        <v>7136</v>
      </c>
      <c r="G625" s="25"/>
    </row>
    <row r="626" spans="1:7">
      <c r="A626" s="23">
        <v>2018</v>
      </c>
      <c r="B626" s="23" t="s">
        <v>514</v>
      </c>
      <c r="C626" s="13" t="s">
        <v>332</v>
      </c>
      <c r="D626" s="13" t="s">
        <v>3271</v>
      </c>
      <c r="E626" s="13" t="s">
        <v>3261</v>
      </c>
      <c r="F626" s="24" t="s">
        <v>7136</v>
      </c>
      <c r="G626" s="25"/>
    </row>
    <row r="627" spans="1:7">
      <c r="A627" s="23">
        <v>2018</v>
      </c>
      <c r="B627" s="23" t="s">
        <v>514</v>
      </c>
      <c r="C627" s="13" t="s">
        <v>332</v>
      </c>
      <c r="D627" s="13" t="s">
        <v>3271</v>
      </c>
      <c r="E627" s="13" t="s">
        <v>3262</v>
      </c>
      <c r="F627" s="24" t="s">
        <v>7136</v>
      </c>
      <c r="G627" s="25"/>
    </row>
    <row r="628" spans="1:7">
      <c r="A628" s="23">
        <v>2019</v>
      </c>
      <c r="B628" s="23" t="s">
        <v>1886</v>
      </c>
      <c r="C628" s="13" t="s">
        <v>300</v>
      </c>
      <c r="D628" s="13" t="s">
        <v>300</v>
      </c>
      <c r="E628" s="13" t="s">
        <v>1930</v>
      </c>
      <c r="F628" s="24" t="s">
        <v>357</v>
      </c>
      <c r="G628" s="25"/>
    </row>
    <row r="629" spans="1:7">
      <c r="A629" s="23">
        <v>2019</v>
      </c>
      <c r="B629" s="23" t="s">
        <v>1886</v>
      </c>
      <c r="C629" s="13" t="s">
        <v>300</v>
      </c>
      <c r="D629" s="13" t="s">
        <v>300</v>
      </c>
      <c r="E629" s="13" t="s">
        <v>2558</v>
      </c>
      <c r="F629" s="24" t="s">
        <v>357</v>
      </c>
      <c r="G629" s="25"/>
    </row>
    <row r="630" spans="1:7">
      <c r="A630" s="23">
        <v>2019</v>
      </c>
      <c r="B630" s="23" t="s">
        <v>1886</v>
      </c>
      <c r="C630" s="13" t="s">
        <v>301</v>
      </c>
      <c r="D630" s="13" t="s">
        <v>2417</v>
      </c>
      <c r="E630" s="13" t="s">
        <v>436</v>
      </c>
      <c r="F630" s="24" t="s">
        <v>2319</v>
      </c>
      <c r="G630" s="25"/>
    </row>
    <row r="631" spans="1:7">
      <c r="A631" s="23">
        <v>2019</v>
      </c>
      <c r="B631" s="23" t="s">
        <v>1886</v>
      </c>
      <c r="C631" s="13" t="s">
        <v>301</v>
      </c>
      <c r="D631" s="13" t="s">
        <v>2546</v>
      </c>
      <c r="E631" s="13" t="s">
        <v>1426</v>
      </c>
      <c r="F631" s="24" t="s">
        <v>357</v>
      </c>
      <c r="G631" s="25"/>
    </row>
    <row r="632" spans="1:7">
      <c r="A632" s="23">
        <v>2019</v>
      </c>
      <c r="B632" s="23" t="s">
        <v>1886</v>
      </c>
      <c r="C632" s="13" t="s">
        <v>302</v>
      </c>
      <c r="D632" s="13" t="s">
        <v>302</v>
      </c>
      <c r="E632" s="13" t="s">
        <v>361</v>
      </c>
      <c r="F632" s="24" t="s">
        <v>357</v>
      </c>
      <c r="G632" s="25"/>
    </row>
    <row r="633" spans="1:7">
      <c r="A633" s="23">
        <v>2019</v>
      </c>
      <c r="B633" s="23" t="s">
        <v>1886</v>
      </c>
      <c r="C633" s="13" t="s">
        <v>303</v>
      </c>
      <c r="D633" s="13" t="s">
        <v>2542</v>
      </c>
      <c r="E633" s="13" t="s">
        <v>6910</v>
      </c>
      <c r="F633" s="24" t="s">
        <v>3208</v>
      </c>
      <c r="G633" s="25"/>
    </row>
    <row r="634" spans="1:7">
      <c r="A634" s="23">
        <v>2019</v>
      </c>
      <c r="B634" s="23" t="s">
        <v>1886</v>
      </c>
      <c r="C634" s="13" t="s">
        <v>304</v>
      </c>
      <c r="D634" s="13" t="s">
        <v>4011</v>
      </c>
      <c r="E634" s="13" t="s">
        <v>3987</v>
      </c>
      <c r="F634" s="24" t="s">
        <v>357</v>
      </c>
      <c r="G634" s="25"/>
    </row>
    <row r="635" spans="1:7">
      <c r="A635" s="23">
        <v>2019</v>
      </c>
      <c r="B635" s="23" t="s">
        <v>1886</v>
      </c>
      <c r="C635" s="13" t="s">
        <v>304</v>
      </c>
      <c r="D635" s="13" t="s">
        <v>3517</v>
      </c>
      <c r="E635" s="13" t="s">
        <v>363</v>
      </c>
      <c r="F635" s="24" t="s">
        <v>357</v>
      </c>
      <c r="G635" s="25"/>
    </row>
    <row r="636" spans="1:7">
      <c r="A636" s="23">
        <v>2019</v>
      </c>
      <c r="B636" s="23" t="s">
        <v>1886</v>
      </c>
      <c r="C636" s="13" t="s">
        <v>306</v>
      </c>
      <c r="D636" s="13" t="s">
        <v>2469</v>
      </c>
      <c r="E636" s="13" t="s">
        <v>7018</v>
      </c>
      <c r="F636" s="24" t="s">
        <v>357</v>
      </c>
      <c r="G636" s="25"/>
    </row>
    <row r="637" spans="1:7">
      <c r="A637" s="23">
        <v>2019</v>
      </c>
      <c r="B637" s="23" t="s">
        <v>1886</v>
      </c>
      <c r="C637" s="13" t="s">
        <v>306</v>
      </c>
      <c r="D637" s="13" t="s">
        <v>306</v>
      </c>
      <c r="E637" s="13" t="s">
        <v>7046</v>
      </c>
      <c r="F637" s="24" t="s">
        <v>2327</v>
      </c>
      <c r="G637" s="25"/>
    </row>
    <row r="638" spans="1:7">
      <c r="A638" s="23">
        <v>2019</v>
      </c>
      <c r="B638" s="23" t="s">
        <v>1886</v>
      </c>
      <c r="C638" s="13" t="s">
        <v>307</v>
      </c>
      <c r="D638" s="13" t="s">
        <v>4013</v>
      </c>
      <c r="E638" s="13" t="s">
        <v>3991</v>
      </c>
      <c r="F638" s="24" t="s">
        <v>357</v>
      </c>
      <c r="G638" s="25"/>
    </row>
    <row r="639" spans="1:7">
      <c r="A639" s="23">
        <v>2019</v>
      </c>
      <c r="B639" s="23" t="s">
        <v>1886</v>
      </c>
      <c r="C639" s="13" t="s">
        <v>312</v>
      </c>
      <c r="D639" s="13" t="s">
        <v>2605</v>
      </c>
      <c r="E639" s="13" t="s">
        <v>370</v>
      </c>
      <c r="F639" s="24" t="s">
        <v>357</v>
      </c>
      <c r="G639" s="25"/>
    </row>
    <row r="640" spans="1:7">
      <c r="A640" s="23">
        <v>2019</v>
      </c>
      <c r="B640" s="23" t="s">
        <v>1886</v>
      </c>
      <c r="C640" s="13" t="s">
        <v>312</v>
      </c>
      <c r="D640" s="13" t="s">
        <v>312</v>
      </c>
      <c r="E640" s="13" t="s">
        <v>7047</v>
      </c>
      <c r="F640" s="24" t="s">
        <v>357</v>
      </c>
      <c r="G640" s="25"/>
    </row>
    <row r="641" spans="1:7">
      <c r="A641" s="23">
        <v>2019</v>
      </c>
      <c r="B641" s="23" t="s">
        <v>1886</v>
      </c>
      <c r="C641" s="13" t="s">
        <v>312</v>
      </c>
      <c r="D641" s="13" t="s">
        <v>312</v>
      </c>
      <c r="E641" s="13" t="s">
        <v>6954</v>
      </c>
      <c r="F641" s="24" t="s">
        <v>357</v>
      </c>
      <c r="G641" s="25"/>
    </row>
    <row r="642" spans="1:7">
      <c r="A642" s="23">
        <v>2019</v>
      </c>
      <c r="B642" s="23" t="s">
        <v>1886</v>
      </c>
      <c r="C642" s="13" t="s">
        <v>313</v>
      </c>
      <c r="D642" s="13" t="s">
        <v>2475</v>
      </c>
      <c r="E642" s="13" t="s">
        <v>3218</v>
      </c>
      <c r="F642" s="24" t="s">
        <v>357</v>
      </c>
      <c r="G642" s="25"/>
    </row>
    <row r="643" spans="1:7">
      <c r="A643" s="23">
        <v>2019</v>
      </c>
      <c r="B643" s="23" t="s">
        <v>1886</v>
      </c>
      <c r="C643" s="13" t="s">
        <v>313</v>
      </c>
      <c r="D643" s="13" t="s">
        <v>3250</v>
      </c>
      <c r="E643" s="13" t="s">
        <v>4000</v>
      </c>
      <c r="F643" s="24" t="s">
        <v>357</v>
      </c>
      <c r="G643" s="25"/>
    </row>
    <row r="644" spans="1:7">
      <c r="A644" s="23">
        <v>2019</v>
      </c>
      <c r="B644" s="23" t="s">
        <v>1886</v>
      </c>
      <c r="C644" s="13" t="s">
        <v>313</v>
      </c>
      <c r="D644" s="13" t="s">
        <v>2462</v>
      </c>
      <c r="E644" s="13" t="s">
        <v>375</v>
      </c>
      <c r="F644" s="24" t="s">
        <v>357</v>
      </c>
      <c r="G644" s="25"/>
    </row>
    <row r="645" spans="1:7">
      <c r="A645" s="23">
        <v>2019</v>
      </c>
      <c r="B645" s="23" t="s">
        <v>1886</v>
      </c>
      <c r="C645" s="13" t="s">
        <v>313</v>
      </c>
      <c r="D645" s="13" t="s">
        <v>2548</v>
      </c>
      <c r="E645" s="13" t="s">
        <v>421</v>
      </c>
      <c r="F645" s="24" t="s">
        <v>357</v>
      </c>
      <c r="G645" s="25"/>
    </row>
    <row r="646" spans="1:7">
      <c r="A646" s="23">
        <v>2019</v>
      </c>
      <c r="B646" s="23" t="s">
        <v>1886</v>
      </c>
      <c r="C646" s="13" t="s">
        <v>313</v>
      </c>
      <c r="D646" s="13" t="s">
        <v>2681</v>
      </c>
      <c r="E646" s="13" t="s">
        <v>7055</v>
      </c>
      <c r="F646" s="24" t="s">
        <v>357</v>
      </c>
      <c r="G646" s="25"/>
    </row>
    <row r="647" spans="1:7">
      <c r="A647" s="23">
        <v>2019</v>
      </c>
      <c r="B647" s="23" t="s">
        <v>1886</v>
      </c>
      <c r="C647" s="13" t="s">
        <v>313</v>
      </c>
      <c r="D647" s="13" t="s">
        <v>2530</v>
      </c>
      <c r="E647" s="13" t="s">
        <v>2348</v>
      </c>
      <c r="F647" s="24" t="s">
        <v>357</v>
      </c>
      <c r="G647" s="25"/>
    </row>
    <row r="648" spans="1:7">
      <c r="A648" s="23">
        <v>2019</v>
      </c>
      <c r="B648" s="23" t="s">
        <v>1886</v>
      </c>
      <c r="C648" s="13" t="s">
        <v>313</v>
      </c>
      <c r="D648" s="13" t="s">
        <v>2507</v>
      </c>
      <c r="E648" s="13" t="s">
        <v>7062</v>
      </c>
      <c r="F648" s="24" t="s">
        <v>357</v>
      </c>
      <c r="G648" s="25"/>
    </row>
    <row r="649" spans="1:7">
      <c r="A649" s="23">
        <v>2019</v>
      </c>
      <c r="B649" s="23" t="s">
        <v>1886</v>
      </c>
      <c r="C649" s="13" t="s">
        <v>313</v>
      </c>
      <c r="D649" s="13" t="s">
        <v>2420</v>
      </c>
      <c r="E649" s="13" t="s">
        <v>6950</v>
      </c>
      <c r="F649" s="24" t="s">
        <v>357</v>
      </c>
      <c r="G649" s="25"/>
    </row>
    <row r="650" spans="1:7">
      <c r="A650" s="23">
        <v>2019</v>
      </c>
      <c r="B650" s="23" t="s">
        <v>1886</v>
      </c>
      <c r="C650" s="13" t="s">
        <v>314</v>
      </c>
      <c r="D650" s="13" t="s">
        <v>4018</v>
      </c>
      <c r="E650" s="13" t="s">
        <v>4004</v>
      </c>
      <c r="F650" s="24" t="s">
        <v>357</v>
      </c>
      <c r="G650" s="25"/>
    </row>
    <row r="651" spans="1:7">
      <c r="A651" s="23">
        <v>2019</v>
      </c>
      <c r="B651" s="23" t="s">
        <v>1886</v>
      </c>
      <c r="C651" s="13" t="s">
        <v>314</v>
      </c>
      <c r="D651" s="13" t="s">
        <v>7160</v>
      </c>
      <c r="E651" s="13" t="s">
        <v>4006</v>
      </c>
      <c r="F651" s="24" t="s">
        <v>2319</v>
      </c>
      <c r="G651" s="25"/>
    </row>
    <row r="652" spans="1:7">
      <c r="A652" s="23">
        <v>2019</v>
      </c>
      <c r="B652" s="23" t="s">
        <v>1886</v>
      </c>
      <c r="C652" s="13" t="s">
        <v>318</v>
      </c>
      <c r="D652" s="13" t="s">
        <v>2532</v>
      </c>
      <c r="E652" s="13" t="s">
        <v>4007</v>
      </c>
      <c r="F652" s="24" t="s">
        <v>357</v>
      </c>
      <c r="G652" s="25"/>
    </row>
    <row r="653" spans="1:7">
      <c r="A653" s="23">
        <v>2019</v>
      </c>
      <c r="B653" s="23" t="s">
        <v>1886</v>
      </c>
      <c r="C653" s="13" t="s">
        <v>319</v>
      </c>
      <c r="D653" s="13" t="s">
        <v>2424</v>
      </c>
      <c r="E653" s="13" t="s">
        <v>407</v>
      </c>
      <c r="F653" s="24" t="s">
        <v>442</v>
      </c>
      <c r="G653" s="25"/>
    </row>
    <row r="654" spans="1:7">
      <c r="A654" s="23">
        <v>2019</v>
      </c>
      <c r="B654" s="23" t="s">
        <v>1886</v>
      </c>
      <c r="C654" s="13" t="s">
        <v>320</v>
      </c>
      <c r="D654" s="13" t="s">
        <v>4020</v>
      </c>
      <c r="E654" s="13" t="s">
        <v>3997</v>
      </c>
      <c r="F654" s="24" t="s">
        <v>2319</v>
      </c>
      <c r="G654" s="25"/>
    </row>
    <row r="655" spans="1:7">
      <c r="A655" s="23">
        <v>2019</v>
      </c>
      <c r="B655" s="23" t="s">
        <v>1886</v>
      </c>
      <c r="C655" s="13" t="s">
        <v>322</v>
      </c>
      <c r="D655" s="13" t="s">
        <v>2647</v>
      </c>
      <c r="E655" s="13" t="s">
        <v>391</v>
      </c>
      <c r="F655" s="24" t="s">
        <v>357</v>
      </c>
      <c r="G655" s="25"/>
    </row>
    <row r="656" spans="1:7">
      <c r="A656" s="23">
        <v>2019</v>
      </c>
      <c r="B656" s="23" t="s">
        <v>1886</v>
      </c>
      <c r="C656" s="13" t="s">
        <v>3999</v>
      </c>
      <c r="D656" s="13" t="s">
        <v>3999</v>
      </c>
      <c r="E656" s="13" t="s">
        <v>4008</v>
      </c>
      <c r="F656" s="24" t="s">
        <v>357</v>
      </c>
      <c r="G656" s="25"/>
    </row>
    <row r="657" spans="1:7">
      <c r="A657" s="23">
        <v>2019</v>
      </c>
      <c r="B657" s="23" t="s">
        <v>1886</v>
      </c>
      <c r="C657" s="13" t="s">
        <v>328</v>
      </c>
      <c r="D657" s="13" t="s">
        <v>7198</v>
      </c>
      <c r="E657" s="13" t="s">
        <v>1939</v>
      </c>
      <c r="F657" s="24" t="s">
        <v>357</v>
      </c>
      <c r="G657" s="25"/>
    </row>
    <row r="658" spans="1:7">
      <c r="A658" s="23">
        <v>2019</v>
      </c>
      <c r="B658" s="23" t="s">
        <v>1886</v>
      </c>
      <c r="C658" s="13" t="s">
        <v>328</v>
      </c>
      <c r="D658" s="13" t="s">
        <v>7201</v>
      </c>
      <c r="E658" s="13" t="s">
        <v>1951</v>
      </c>
      <c r="F658" s="24" t="s">
        <v>357</v>
      </c>
      <c r="G658" s="25"/>
    </row>
    <row r="659" spans="1:7">
      <c r="A659" s="23">
        <v>2019</v>
      </c>
      <c r="B659" s="23" t="s">
        <v>1886</v>
      </c>
      <c r="C659" s="13" t="s">
        <v>331</v>
      </c>
      <c r="D659" s="13" t="s">
        <v>4025</v>
      </c>
      <c r="E659" s="13" t="s">
        <v>6959</v>
      </c>
      <c r="F659" s="24" t="s">
        <v>357</v>
      </c>
      <c r="G659" s="25"/>
    </row>
    <row r="660" spans="1:7">
      <c r="A660" s="23">
        <v>2019</v>
      </c>
      <c r="B660" s="23" t="s">
        <v>1886</v>
      </c>
      <c r="C660" s="13" t="s">
        <v>332</v>
      </c>
      <c r="D660" s="13" t="s">
        <v>332</v>
      </c>
      <c r="E660" s="13" t="s">
        <v>399</v>
      </c>
      <c r="F660" s="24" t="s">
        <v>357</v>
      </c>
      <c r="G660" s="25"/>
    </row>
    <row r="661" spans="1:7">
      <c r="A661" s="23">
        <v>2019</v>
      </c>
      <c r="B661" s="23" t="s">
        <v>514</v>
      </c>
      <c r="C661" s="13" t="s">
        <v>300</v>
      </c>
      <c r="D661" s="13" t="s">
        <v>4010</v>
      </c>
      <c r="E661" s="13" t="s">
        <v>3984</v>
      </c>
      <c r="F661" s="24" t="s">
        <v>7136</v>
      </c>
      <c r="G661" s="25"/>
    </row>
    <row r="662" spans="1:7">
      <c r="A662" s="23">
        <v>2019</v>
      </c>
      <c r="B662" s="23" t="s">
        <v>514</v>
      </c>
      <c r="C662" s="13" t="s">
        <v>301</v>
      </c>
      <c r="D662" s="13" t="s">
        <v>2603</v>
      </c>
      <c r="E662" s="13" t="s">
        <v>402</v>
      </c>
      <c r="F662" s="24" t="s">
        <v>7136</v>
      </c>
      <c r="G662" s="25"/>
    </row>
    <row r="663" spans="1:7">
      <c r="A663" s="23">
        <v>2019</v>
      </c>
      <c r="B663" s="23" t="s">
        <v>514</v>
      </c>
      <c r="C663" s="13" t="s">
        <v>301</v>
      </c>
      <c r="D663" s="13" t="s">
        <v>2417</v>
      </c>
      <c r="E663" s="13" t="s">
        <v>3985</v>
      </c>
      <c r="F663" s="24" t="s">
        <v>7136</v>
      </c>
      <c r="G663" s="25"/>
    </row>
    <row r="664" spans="1:7">
      <c r="A664" s="23">
        <v>2019</v>
      </c>
      <c r="B664" s="23" t="s">
        <v>514</v>
      </c>
      <c r="C664" s="13" t="s">
        <v>302</v>
      </c>
      <c r="D664" s="13" t="s">
        <v>7150</v>
      </c>
      <c r="E664" s="13" t="s">
        <v>3986</v>
      </c>
      <c r="F664" s="24" t="s">
        <v>7136</v>
      </c>
      <c r="G664" s="25" t="s">
        <v>7149</v>
      </c>
    </row>
    <row r="665" spans="1:7">
      <c r="A665" s="23">
        <v>2019</v>
      </c>
      <c r="B665" s="23" t="s">
        <v>514</v>
      </c>
      <c r="C665" s="13" t="s">
        <v>304</v>
      </c>
      <c r="D665" s="13" t="s">
        <v>4011</v>
      </c>
      <c r="E665" s="13" t="s">
        <v>3987</v>
      </c>
      <c r="F665" s="24" t="s">
        <v>7136</v>
      </c>
      <c r="G665" s="25"/>
    </row>
    <row r="666" spans="1:7">
      <c r="A666" s="23">
        <v>2019</v>
      </c>
      <c r="B666" s="23" t="s">
        <v>514</v>
      </c>
      <c r="C666" s="13" t="s">
        <v>306</v>
      </c>
      <c r="D666" s="13" t="s">
        <v>2689</v>
      </c>
      <c r="E666" s="13" t="s">
        <v>1437</v>
      </c>
      <c r="F666" s="24" t="s">
        <v>7136</v>
      </c>
      <c r="G666" s="25"/>
    </row>
    <row r="667" spans="1:7">
      <c r="A667" s="23">
        <v>2019</v>
      </c>
      <c r="B667" s="23" t="s">
        <v>514</v>
      </c>
      <c r="C667" s="13" t="s">
        <v>306</v>
      </c>
      <c r="D667" s="13" t="s">
        <v>2419</v>
      </c>
      <c r="E667" s="13" t="s">
        <v>3988</v>
      </c>
      <c r="F667" s="24" t="s">
        <v>7136</v>
      </c>
      <c r="G667" s="25"/>
    </row>
    <row r="668" spans="1:7">
      <c r="A668" s="23">
        <v>2019</v>
      </c>
      <c r="B668" s="23" t="s">
        <v>514</v>
      </c>
      <c r="C668" s="13" t="s">
        <v>307</v>
      </c>
      <c r="D668" s="13" t="s">
        <v>4012</v>
      </c>
      <c r="E668" s="13" t="s">
        <v>3990</v>
      </c>
      <c r="F668" s="24" t="s">
        <v>7136</v>
      </c>
      <c r="G668" s="25"/>
    </row>
    <row r="669" spans="1:7">
      <c r="A669" s="23">
        <v>2019</v>
      </c>
      <c r="B669" s="23" t="s">
        <v>514</v>
      </c>
      <c r="C669" s="13" t="s">
        <v>307</v>
      </c>
      <c r="D669" s="13" t="s">
        <v>4013</v>
      </c>
      <c r="E669" s="13" t="s">
        <v>3991</v>
      </c>
      <c r="F669" s="24" t="s">
        <v>7136</v>
      </c>
      <c r="G669" s="25"/>
    </row>
    <row r="670" spans="1:7">
      <c r="A670" s="23">
        <v>2019</v>
      </c>
      <c r="B670" s="23" t="s">
        <v>514</v>
      </c>
      <c r="C670" s="13" t="s">
        <v>307</v>
      </c>
      <c r="D670" s="13" t="s">
        <v>4014</v>
      </c>
      <c r="E670" s="13" t="s">
        <v>3992</v>
      </c>
      <c r="F670" s="24" t="s">
        <v>7136</v>
      </c>
      <c r="G670" s="25"/>
    </row>
    <row r="671" spans="1:7">
      <c r="A671" s="23">
        <v>2019</v>
      </c>
      <c r="B671" s="23" t="s">
        <v>514</v>
      </c>
      <c r="C671" s="13" t="s">
        <v>307</v>
      </c>
      <c r="D671" s="13" t="s">
        <v>2592</v>
      </c>
      <c r="E671" s="13" t="s">
        <v>3989</v>
      </c>
      <c r="F671" s="24" t="s">
        <v>7136</v>
      </c>
      <c r="G671" s="25"/>
    </row>
    <row r="672" spans="1:7">
      <c r="A672" s="23">
        <v>2019</v>
      </c>
      <c r="B672" s="23" t="s">
        <v>514</v>
      </c>
      <c r="C672" s="13" t="s">
        <v>313</v>
      </c>
      <c r="D672" s="13" t="s">
        <v>2420</v>
      </c>
      <c r="E672" s="13" t="s">
        <v>6898</v>
      </c>
      <c r="F672" s="24" t="s">
        <v>7136</v>
      </c>
      <c r="G672" s="25"/>
    </row>
    <row r="673" spans="1:7">
      <c r="A673" s="23">
        <v>2019</v>
      </c>
      <c r="B673" s="23" t="s">
        <v>514</v>
      </c>
      <c r="C673" s="13" t="s">
        <v>313</v>
      </c>
      <c r="D673" s="13" t="s">
        <v>2432</v>
      </c>
      <c r="E673" s="13" t="s">
        <v>374</v>
      </c>
      <c r="F673" s="24" t="s">
        <v>7136</v>
      </c>
      <c r="G673" s="25"/>
    </row>
    <row r="674" spans="1:7">
      <c r="A674" s="23">
        <v>2019</v>
      </c>
      <c r="B674" s="23" t="s">
        <v>514</v>
      </c>
      <c r="C674" s="13" t="s">
        <v>313</v>
      </c>
      <c r="D674" s="13" t="s">
        <v>2481</v>
      </c>
      <c r="E674" s="13" t="s">
        <v>2350</v>
      </c>
      <c r="F674" s="24" t="s">
        <v>7136</v>
      </c>
      <c r="G674" s="25"/>
    </row>
    <row r="675" spans="1:7">
      <c r="A675" s="23">
        <v>2019</v>
      </c>
      <c r="B675" s="23" t="s">
        <v>514</v>
      </c>
      <c r="C675" s="13" t="s">
        <v>313</v>
      </c>
      <c r="D675" s="13" t="s">
        <v>4015</v>
      </c>
      <c r="E675" s="13" t="s">
        <v>2333</v>
      </c>
      <c r="F675" s="24" t="s">
        <v>7136</v>
      </c>
      <c r="G675" s="25"/>
    </row>
    <row r="676" spans="1:7">
      <c r="A676" s="23">
        <v>2019</v>
      </c>
      <c r="B676" s="23" t="s">
        <v>514</v>
      </c>
      <c r="C676" s="13" t="s">
        <v>313</v>
      </c>
      <c r="D676" s="13" t="s">
        <v>2548</v>
      </c>
      <c r="E676" s="13" t="s">
        <v>421</v>
      </c>
      <c r="F676" s="24" t="s">
        <v>7136</v>
      </c>
      <c r="G676" s="25"/>
    </row>
    <row r="677" spans="1:7">
      <c r="A677" s="23">
        <v>2019</v>
      </c>
      <c r="B677" s="23" t="s">
        <v>514</v>
      </c>
      <c r="C677" s="13" t="s">
        <v>313</v>
      </c>
      <c r="D677" s="13" t="s">
        <v>2518</v>
      </c>
      <c r="E677" s="13" t="s">
        <v>419</v>
      </c>
      <c r="F677" s="24" t="s">
        <v>7136</v>
      </c>
      <c r="G677" s="25"/>
    </row>
    <row r="678" spans="1:7">
      <c r="A678" s="23">
        <v>2019</v>
      </c>
      <c r="B678" s="23" t="s">
        <v>514</v>
      </c>
      <c r="C678" s="13" t="s">
        <v>313</v>
      </c>
      <c r="D678" s="13" t="s">
        <v>2432</v>
      </c>
      <c r="E678" s="13" t="s">
        <v>382</v>
      </c>
      <c r="F678" s="24" t="s">
        <v>7136</v>
      </c>
      <c r="G678" s="25"/>
    </row>
    <row r="679" spans="1:7">
      <c r="A679" s="23">
        <v>2019</v>
      </c>
      <c r="B679" s="23" t="s">
        <v>514</v>
      </c>
      <c r="C679" s="13" t="s">
        <v>313</v>
      </c>
      <c r="D679" s="13" t="s">
        <v>2420</v>
      </c>
      <c r="E679" s="13" t="s">
        <v>3449</v>
      </c>
      <c r="F679" s="24" t="s">
        <v>7136</v>
      </c>
      <c r="G679" s="25"/>
    </row>
    <row r="680" spans="1:7">
      <c r="A680" s="23">
        <v>2019</v>
      </c>
      <c r="B680" s="23" t="s">
        <v>514</v>
      </c>
      <c r="C680" s="13" t="s">
        <v>314</v>
      </c>
      <c r="D680" s="13" t="s">
        <v>4018</v>
      </c>
      <c r="E680" s="13" t="s">
        <v>7016</v>
      </c>
      <c r="F680" s="24" t="s">
        <v>7136</v>
      </c>
      <c r="G680" s="25"/>
    </row>
    <row r="681" spans="1:7">
      <c r="A681" s="23">
        <v>2019</v>
      </c>
      <c r="B681" s="23" t="s">
        <v>514</v>
      </c>
      <c r="C681" s="13" t="s">
        <v>314</v>
      </c>
      <c r="D681" s="13" t="s">
        <v>4016</v>
      </c>
      <c r="E681" s="13" t="s">
        <v>7089</v>
      </c>
      <c r="F681" s="24" t="s">
        <v>7136</v>
      </c>
      <c r="G681" s="25"/>
    </row>
    <row r="682" spans="1:7">
      <c r="A682" s="23">
        <v>2019</v>
      </c>
      <c r="B682" s="23" t="s">
        <v>514</v>
      </c>
      <c r="C682" s="13" t="s">
        <v>314</v>
      </c>
      <c r="D682" s="13" t="s">
        <v>4017</v>
      </c>
      <c r="E682" s="13" t="s">
        <v>3993</v>
      </c>
      <c r="F682" s="24" t="s">
        <v>7136</v>
      </c>
      <c r="G682" s="25"/>
    </row>
    <row r="683" spans="1:7">
      <c r="A683" s="23">
        <v>2019</v>
      </c>
      <c r="B683" s="23" t="s">
        <v>514</v>
      </c>
      <c r="C683" s="13" t="s">
        <v>314</v>
      </c>
      <c r="D683" s="13" t="s">
        <v>2539</v>
      </c>
      <c r="E683" s="13" t="s">
        <v>3507</v>
      </c>
      <c r="F683" s="24" t="s">
        <v>7136</v>
      </c>
      <c r="G683" s="25"/>
    </row>
    <row r="684" spans="1:7">
      <c r="A684" s="23">
        <v>2019</v>
      </c>
      <c r="B684" s="23" t="s">
        <v>514</v>
      </c>
      <c r="C684" s="13" t="s">
        <v>317</v>
      </c>
      <c r="D684" s="13" t="s">
        <v>2446</v>
      </c>
      <c r="E684" s="13" t="s">
        <v>3995</v>
      </c>
      <c r="F684" s="24" t="s">
        <v>7136</v>
      </c>
      <c r="G684" s="25"/>
    </row>
    <row r="685" spans="1:7">
      <c r="A685" s="23">
        <v>2019</v>
      </c>
      <c r="B685" s="23" t="s">
        <v>514</v>
      </c>
      <c r="C685" s="13" t="s">
        <v>317</v>
      </c>
      <c r="D685" s="13" t="s">
        <v>2476</v>
      </c>
      <c r="E685" s="13" t="s">
        <v>7015</v>
      </c>
      <c r="F685" s="24" t="s">
        <v>7136</v>
      </c>
      <c r="G685" s="25"/>
    </row>
    <row r="686" spans="1:7">
      <c r="A686" s="23">
        <v>2019</v>
      </c>
      <c r="B686" s="23" t="s">
        <v>514</v>
      </c>
      <c r="C686" s="13" t="s">
        <v>317</v>
      </c>
      <c r="D686" s="13" t="s">
        <v>2422</v>
      </c>
      <c r="E686" s="13" t="s">
        <v>3994</v>
      </c>
      <c r="F686" s="24" t="s">
        <v>7136</v>
      </c>
      <c r="G686" s="25"/>
    </row>
    <row r="687" spans="1:7">
      <c r="A687" s="23">
        <v>2019</v>
      </c>
      <c r="B687" s="23" t="s">
        <v>514</v>
      </c>
      <c r="C687" s="13" t="s">
        <v>320</v>
      </c>
      <c r="D687" s="13" t="s">
        <v>4020</v>
      </c>
      <c r="E687" s="13" t="s">
        <v>3997</v>
      </c>
      <c r="F687" s="24" t="s">
        <v>7136</v>
      </c>
      <c r="G687" s="25"/>
    </row>
    <row r="688" spans="1:7">
      <c r="A688" s="23">
        <v>2019</v>
      </c>
      <c r="B688" s="23" t="s">
        <v>514</v>
      </c>
      <c r="C688" s="13" t="s">
        <v>320</v>
      </c>
      <c r="D688" s="13" t="s">
        <v>4019</v>
      </c>
      <c r="E688" s="13" t="s">
        <v>3996</v>
      </c>
      <c r="F688" s="24" t="s">
        <v>7136</v>
      </c>
      <c r="G688" s="25"/>
    </row>
    <row r="689" spans="1:7">
      <c r="A689" s="23">
        <v>2019</v>
      </c>
      <c r="B689" s="23" t="s">
        <v>514</v>
      </c>
      <c r="C689" s="13" t="s">
        <v>322</v>
      </c>
      <c r="D689" s="13" t="s">
        <v>2508</v>
      </c>
      <c r="E689" s="13" t="s">
        <v>450</v>
      </c>
      <c r="F689" s="24" t="s">
        <v>7136</v>
      </c>
      <c r="G689" s="25"/>
    </row>
    <row r="690" spans="1:7">
      <c r="A690" s="23">
        <v>2019</v>
      </c>
      <c r="B690" s="23" t="s">
        <v>514</v>
      </c>
      <c r="C690" s="13" t="s">
        <v>322</v>
      </c>
      <c r="D690" s="13" t="s">
        <v>4021</v>
      </c>
      <c r="E690" s="13" t="s">
        <v>3998</v>
      </c>
      <c r="F690" s="24" t="s">
        <v>7136</v>
      </c>
      <c r="G690" s="25"/>
    </row>
    <row r="691" spans="1:7">
      <c r="A691" s="23">
        <v>2019</v>
      </c>
      <c r="B691" s="23" t="s">
        <v>514</v>
      </c>
      <c r="C691" s="13" t="s">
        <v>331</v>
      </c>
      <c r="D691" s="13" t="s">
        <v>2693</v>
      </c>
      <c r="E691" s="13" t="s">
        <v>7100</v>
      </c>
      <c r="F691" s="24" t="s">
        <v>7136</v>
      </c>
      <c r="G691" s="25"/>
    </row>
    <row r="692" spans="1:7">
      <c r="A692" s="23">
        <v>2020</v>
      </c>
      <c r="B692" s="23" t="s">
        <v>1886</v>
      </c>
      <c r="C692" s="13" t="s">
        <v>300</v>
      </c>
      <c r="D692" s="13" t="s">
        <v>2414</v>
      </c>
      <c r="E692" s="13" t="s">
        <v>6911</v>
      </c>
      <c r="F692" s="24" t="s">
        <v>357</v>
      </c>
      <c r="G692" s="25"/>
    </row>
    <row r="693" spans="1:7">
      <c r="A693" s="23">
        <v>2020</v>
      </c>
      <c r="B693" s="23" t="s">
        <v>1886</v>
      </c>
      <c r="C693" s="13" t="s">
        <v>301</v>
      </c>
      <c r="D693" s="13" t="s">
        <v>301</v>
      </c>
      <c r="E693" s="13" t="s">
        <v>7017</v>
      </c>
      <c r="F693" s="24" t="s">
        <v>357</v>
      </c>
      <c r="G693" s="25"/>
    </row>
    <row r="694" spans="1:7">
      <c r="A694" s="23">
        <v>2020</v>
      </c>
      <c r="B694" s="23" t="s">
        <v>1886</v>
      </c>
      <c r="C694" s="13" t="s">
        <v>302</v>
      </c>
      <c r="D694" s="13" t="s">
        <v>302</v>
      </c>
      <c r="E694" s="13" t="s">
        <v>1958</v>
      </c>
      <c r="F694" s="24" t="s">
        <v>357</v>
      </c>
      <c r="G694" s="25"/>
    </row>
    <row r="695" spans="1:7">
      <c r="A695" s="23">
        <v>2020</v>
      </c>
      <c r="B695" s="23" t="s">
        <v>1886</v>
      </c>
      <c r="C695" s="13" t="s">
        <v>303</v>
      </c>
      <c r="D695" s="13" t="s">
        <v>2522</v>
      </c>
      <c r="E695" s="13" t="s">
        <v>7078</v>
      </c>
      <c r="F695" s="24" t="s">
        <v>357</v>
      </c>
      <c r="G695" s="25"/>
    </row>
    <row r="696" spans="1:7">
      <c r="A696" s="23">
        <v>2020</v>
      </c>
      <c r="B696" s="23" t="s">
        <v>1886</v>
      </c>
      <c r="C696" s="13" t="s">
        <v>457</v>
      </c>
      <c r="D696" s="13" t="s">
        <v>457</v>
      </c>
      <c r="E696" s="13" t="s">
        <v>6936</v>
      </c>
      <c r="F696" s="24" t="s">
        <v>2319</v>
      </c>
      <c r="G696" s="25"/>
    </row>
    <row r="697" spans="1:7">
      <c r="A697" s="23">
        <v>2020</v>
      </c>
      <c r="B697" s="23" t="s">
        <v>1886</v>
      </c>
      <c r="C697" s="13" t="s">
        <v>304</v>
      </c>
      <c r="D697" s="13" t="s">
        <v>304</v>
      </c>
      <c r="E697" s="13" t="s">
        <v>7116</v>
      </c>
      <c r="F697" s="24" t="s">
        <v>357</v>
      </c>
      <c r="G697" s="25"/>
    </row>
    <row r="698" spans="1:7">
      <c r="A698" s="23">
        <v>2020</v>
      </c>
      <c r="B698" s="23" t="s">
        <v>1886</v>
      </c>
      <c r="C698" s="13" t="s">
        <v>304</v>
      </c>
      <c r="D698" s="13" t="s">
        <v>3459</v>
      </c>
      <c r="E698" s="13" t="s">
        <v>7123</v>
      </c>
      <c r="F698" s="24" t="s">
        <v>357</v>
      </c>
      <c r="G698" s="25"/>
    </row>
    <row r="699" spans="1:7">
      <c r="A699" s="23">
        <v>2020</v>
      </c>
      <c r="B699" s="23" t="s">
        <v>1886</v>
      </c>
      <c r="C699" s="13" t="s">
        <v>304</v>
      </c>
      <c r="D699" s="13" t="s">
        <v>304</v>
      </c>
      <c r="E699" s="13" t="s">
        <v>3489</v>
      </c>
      <c r="F699" s="24" t="s">
        <v>357</v>
      </c>
      <c r="G699" s="25"/>
    </row>
    <row r="700" spans="1:7">
      <c r="A700" s="23">
        <v>2020</v>
      </c>
      <c r="B700" s="23" t="s">
        <v>1886</v>
      </c>
      <c r="C700" s="13" t="s">
        <v>305</v>
      </c>
      <c r="D700" s="13" t="s">
        <v>305</v>
      </c>
      <c r="E700" s="13" t="s">
        <v>6894</v>
      </c>
      <c r="F700" s="24" t="s">
        <v>357</v>
      </c>
      <c r="G700" s="25"/>
    </row>
    <row r="701" spans="1:7">
      <c r="A701" s="23">
        <v>2020</v>
      </c>
      <c r="B701" s="23" t="s">
        <v>1886</v>
      </c>
      <c r="C701" s="13" t="s">
        <v>305</v>
      </c>
      <c r="D701" s="13" t="s">
        <v>305</v>
      </c>
      <c r="E701" s="13" t="s">
        <v>6920</v>
      </c>
      <c r="F701" s="24" t="s">
        <v>357</v>
      </c>
      <c r="G701" s="25"/>
    </row>
    <row r="702" spans="1:7">
      <c r="A702" s="23">
        <v>2020</v>
      </c>
      <c r="B702" s="23" t="s">
        <v>1886</v>
      </c>
      <c r="C702" s="13" t="s">
        <v>305</v>
      </c>
      <c r="D702" s="13" t="s">
        <v>305</v>
      </c>
      <c r="E702" s="13" t="s">
        <v>6965</v>
      </c>
      <c r="F702" s="24" t="s">
        <v>357</v>
      </c>
      <c r="G702" s="25"/>
    </row>
    <row r="703" spans="1:7">
      <c r="A703" s="23">
        <v>2020</v>
      </c>
      <c r="B703" s="23" t="s">
        <v>1886</v>
      </c>
      <c r="C703" s="13" t="s">
        <v>306</v>
      </c>
      <c r="D703" s="13" t="s">
        <v>2419</v>
      </c>
      <c r="E703" s="13" t="s">
        <v>367</v>
      </c>
      <c r="F703" s="24" t="s">
        <v>357</v>
      </c>
      <c r="G703" s="25"/>
    </row>
    <row r="704" spans="1:7">
      <c r="A704" s="23">
        <v>2020</v>
      </c>
      <c r="B704" s="23" t="s">
        <v>1886</v>
      </c>
      <c r="C704" s="13" t="s">
        <v>306</v>
      </c>
      <c r="D704" s="13" t="s">
        <v>306</v>
      </c>
      <c r="E704" s="13" t="s">
        <v>7046</v>
      </c>
      <c r="F704" s="24" t="s">
        <v>357</v>
      </c>
      <c r="G704" s="25"/>
    </row>
    <row r="705" spans="1:7">
      <c r="A705" s="23">
        <v>2020</v>
      </c>
      <c r="B705" s="23" t="s">
        <v>1886</v>
      </c>
      <c r="C705" s="13" t="s">
        <v>307</v>
      </c>
      <c r="D705" s="13" t="s">
        <v>307</v>
      </c>
      <c r="E705" s="13" t="s">
        <v>480</v>
      </c>
      <c r="F705" s="24" t="s">
        <v>357</v>
      </c>
      <c r="G705" s="25"/>
    </row>
    <row r="706" spans="1:7">
      <c r="A706" s="23">
        <v>2020</v>
      </c>
      <c r="B706" s="23" t="s">
        <v>1886</v>
      </c>
      <c r="C706" s="13" t="s">
        <v>307</v>
      </c>
      <c r="D706" s="13" t="s">
        <v>2592</v>
      </c>
      <c r="E706" s="13" t="s">
        <v>6931</v>
      </c>
      <c r="F706" s="24" t="s">
        <v>357</v>
      </c>
      <c r="G706" s="25"/>
    </row>
    <row r="707" spans="1:7">
      <c r="A707" s="23">
        <v>2020</v>
      </c>
      <c r="B707" s="23" t="s">
        <v>1886</v>
      </c>
      <c r="C707" s="13" t="s">
        <v>309</v>
      </c>
      <c r="D707" s="13" t="s">
        <v>309</v>
      </c>
      <c r="E707" s="13" t="s">
        <v>5722</v>
      </c>
      <c r="F707" s="24" t="s">
        <v>357</v>
      </c>
      <c r="G707" s="25"/>
    </row>
    <row r="708" spans="1:7">
      <c r="A708" s="23">
        <v>2020</v>
      </c>
      <c r="B708" s="23" t="s">
        <v>1886</v>
      </c>
      <c r="C708" s="13" t="s">
        <v>309</v>
      </c>
      <c r="D708" s="13" t="s">
        <v>309</v>
      </c>
      <c r="E708" s="13" t="s">
        <v>397</v>
      </c>
      <c r="F708" s="24" t="s">
        <v>2319</v>
      </c>
      <c r="G708" s="25"/>
    </row>
    <row r="709" spans="1:7">
      <c r="A709" s="23">
        <v>2020</v>
      </c>
      <c r="B709" s="23" t="s">
        <v>1886</v>
      </c>
      <c r="C709" s="13" t="s">
        <v>309</v>
      </c>
      <c r="D709" s="13" t="s">
        <v>2441</v>
      </c>
      <c r="E709" s="13" t="s">
        <v>5721</v>
      </c>
      <c r="F709" s="24" t="s">
        <v>357</v>
      </c>
      <c r="G709" s="25"/>
    </row>
    <row r="710" spans="1:7">
      <c r="A710" s="23">
        <v>2020</v>
      </c>
      <c r="B710" s="23" t="s">
        <v>1886</v>
      </c>
      <c r="C710" s="13" t="s">
        <v>309</v>
      </c>
      <c r="D710" s="13" t="s">
        <v>2441</v>
      </c>
      <c r="E710" s="13" t="s">
        <v>1429</v>
      </c>
      <c r="F710" s="24" t="s">
        <v>357</v>
      </c>
      <c r="G710" s="25"/>
    </row>
    <row r="711" spans="1:7">
      <c r="A711" s="23">
        <v>2020</v>
      </c>
      <c r="B711" s="23" t="s">
        <v>1886</v>
      </c>
      <c r="C711" s="13" t="s">
        <v>309</v>
      </c>
      <c r="D711" s="13" t="s">
        <v>309</v>
      </c>
      <c r="E711" s="13" t="s">
        <v>6928</v>
      </c>
      <c r="F711" s="24" t="s">
        <v>357</v>
      </c>
      <c r="G711" s="25"/>
    </row>
    <row r="712" spans="1:7">
      <c r="A712" s="23">
        <v>2020</v>
      </c>
      <c r="B712" s="23" t="s">
        <v>1886</v>
      </c>
      <c r="C712" s="13" t="s">
        <v>310</v>
      </c>
      <c r="D712" s="13" t="s">
        <v>310</v>
      </c>
      <c r="E712" s="13" t="s">
        <v>7108</v>
      </c>
      <c r="F712" s="24" t="s">
        <v>357</v>
      </c>
      <c r="G712" s="25"/>
    </row>
    <row r="713" spans="1:7">
      <c r="A713" s="23">
        <v>2020</v>
      </c>
      <c r="B713" s="23" t="s">
        <v>1886</v>
      </c>
      <c r="C713" s="13" t="s">
        <v>1427</v>
      </c>
      <c r="D713" s="13" t="s">
        <v>3244</v>
      </c>
      <c r="E713" s="13" t="s">
        <v>4941</v>
      </c>
      <c r="F713" s="24" t="s">
        <v>357</v>
      </c>
      <c r="G713" s="25"/>
    </row>
    <row r="714" spans="1:7">
      <c r="A714" s="23">
        <v>2020</v>
      </c>
      <c r="B714" s="23" t="s">
        <v>1886</v>
      </c>
      <c r="C714" s="13" t="s">
        <v>6886</v>
      </c>
      <c r="D714" s="13" t="s">
        <v>6886</v>
      </c>
      <c r="E714" s="13" t="s">
        <v>6919</v>
      </c>
      <c r="F714" s="24" t="s">
        <v>357</v>
      </c>
      <c r="G714" s="25"/>
    </row>
    <row r="715" spans="1:7">
      <c r="A715" s="23">
        <v>2020</v>
      </c>
      <c r="B715" s="23" t="s">
        <v>1886</v>
      </c>
      <c r="C715" s="13" t="s">
        <v>313</v>
      </c>
      <c r="D715" s="13" t="s">
        <v>2432</v>
      </c>
      <c r="E715" s="13" t="s">
        <v>2332</v>
      </c>
      <c r="F715" s="24" t="s">
        <v>2319</v>
      </c>
      <c r="G715" s="25"/>
    </row>
    <row r="716" spans="1:7">
      <c r="A716" s="23">
        <v>2020</v>
      </c>
      <c r="B716" s="23" t="s">
        <v>1886</v>
      </c>
      <c r="C716" s="13" t="s">
        <v>313</v>
      </c>
      <c r="D716" s="13" t="s">
        <v>2432</v>
      </c>
      <c r="E716" s="13" t="s">
        <v>7027</v>
      </c>
      <c r="F716" s="24" t="s">
        <v>3208</v>
      </c>
      <c r="G716" s="25"/>
    </row>
    <row r="717" spans="1:7">
      <c r="A717" s="23">
        <v>2020</v>
      </c>
      <c r="B717" s="23" t="s">
        <v>1886</v>
      </c>
      <c r="C717" s="13" t="s">
        <v>313</v>
      </c>
      <c r="D717" s="13" t="s">
        <v>2432</v>
      </c>
      <c r="E717" s="13" t="s">
        <v>4753</v>
      </c>
      <c r="F717" s="24" t="s">
        <v>3208</v>
      </c>
      <c r="G717" s="25"/>
    </row>
    <row r="718" spans="1:7">
      <c r="A718" s="23">
        <v>2020</v>
      </c>
      <c r="B718" s="23" t="s">
        <v>1886</v>
      </c>
      <c r="C718" s="13" t="s">
        <v>313</v>
      </c>
      <c r="D718" s="13" t="s">
        <v>3468</v>
      </c>
      <c r="E718" s="13" t="s">
        <v>7045</v>
      </c>
      <c r="F718" s="24" t="s">
        <v>357</v>
      </c>
      <c r="G718" s="25"/>
    </row>
    <row r="719" spans="1:7">
      <c r="A719" s="23">
        <v>2020</v>
      </c>
      <c r="B719" s="23" t="s">
        <v>1886</v>
      </c>
      <c r="C719" s="13" t="s">
        <v>313</v>
      </c>
      <c r="D719" s="13" t="s">
        <v>4084</v>
      </c>
      <c r="E719" s="13" t="s">
        <v>4083</v>
      </c>
      <c r="F719" s="24" t="s">
        <v>357</v>
      </c>
      <c r="G719" s="25"/>
    </row>
    <row r="720" spans="1:7">
      <c r="A720" s="23">
        <v>2020</v>
      </c>
      <c r="B720" s="23" t="s">
        <v>1886</v>
      </c>
      <c r="C720" s="13" t="s">
        <v>313</v>
      </c>
      <c r="D720" s="13" t="s">
        <v>2518</v>
      </c>
      <c r="E720" s="13" t="s">
        <v>419</v>
      </c>
      <c r="F720" s="24" t="s">
        <v>357</v>
      </c>
      <c r="G720" s="25"/>
    </row>
    <row r="721" spans="1:7">
      <c r="A721" s="23">
        <v>2020</v>
      </c>
      <c r="B721" s="23" t="s">
        <v>1886</v>
      </c>
      <c r="C721" s="13" t="s">
        <v>313</v>
      </c>
      <c r="D721" s="13" t="s">
        <v>2530</v>
      </c>
      <c r="E721" s="13" t="s">
        <v>2158</v>
      </c>
      <c r="F721" s="24" t="s">
        <v>357</v>
      </c>
      <c r="G721" s="25"/>
    </row>
    <row r="722" spans="1:7">
      <c r="A722" s="23">
        <v>2020</v>
      </c>
      <c r="B722" s="23" t="s">
        <v>1886</v>
      </c>
      <c r="C722" s="13" t="s">
        <v>313</v>
      </c>
      <c r="D722" s="13" t="s">
        <v>2507</v>
      </c>
      <c r="E722" s="13" t="s">
        <v>376</v>
      </c>
      <c r="F722" s="24" t="s">
        <v>357</v>
      </c>
      <c r="G722" s="25"/>
    </row>
    <row r="723" spans="1:7">
      <c r="A723" s="23">
        <v>2020</v>
      </c>
      <c r="B723" s="23" t="s">
        <v>1886</v>
      </c>
      <c r="C723" s="13" t="s">
        <v>313</v>
      </c>
      <c r="D723" s="13" t="s">
        <v>2611</v>
      </c>
      <c r="E723" s="13" t="s">
        <v>6944</v>
      </c>
      <c r="F723" s="24" t="s">
        <v>357</v>
      </c>
      <c r="G723" s="25"/>
    </row>
    <row r="724" spans="1:7">
      <c r="A724" s="23">
        <v>2020</v>
      </c>
      <c r="B724" s="23" t="s">
        <v>1886</v>
      </c>
      <c r="C724" s="13" t="s">
        <v>313</v>
      </c>
      <c r="D724" s="13" t="s">
        <v>2432</v>
      </c>
      <c r="E724" s="13" t="s">
        <v>405</v>
      </c>
      <c r="F724" s="24" t="s">
        <v>357</v>
      </c>
      <c r="G724" s="25"/>
    </row>
    <row r="725" spans="1:7">
      <c r="A725" s="23">
        <v>2020</v>
      </c>
      <c r="B725" s="23" t="s">
        <v>1886</v>
      </c>
      <c r="C725" s="13" t="s">
        <v>313</v>
      </c>
      <c r="D725" s="13" t="s">
        <v>2420</v>
      </c>
      <c r="E725" s="13" t="s">
        <v>383</v>
      </c>
      <c r="F725" s="24" t="s">
        <v>357</v>
      </c>
      <c r="G725" s="25"/>
    </row>
    <row r="726" spans="1:7">
      <c r="A726" s="23">
        <v>2020</v>
      </c>
      <c r="B726" s="23" t="s">
        <v>1886</v>
      </c>
      <c r="C726" s="13" t="s">
        <v>314</v>
      </c>
      <c r="D726" s="13" t="s">
        <v>314</v>
      </c>
      <c r="E726" s="13" t="s">
        <v>6891</v>
      </c>
      <c r="F726" s="24" t="s">
        <v>2327</v>
      </c>
      <c r="G726" s="25"/>
    </row>
    <row r="727" spans="1:7">
      <c r="A727" s="23">
        <v>2020</v>
      </c>
      <c r="B727" s="23" t="s">
        <v>1886</v>
      </c>
      <c r="C727" s="13" t="s">
        <v>314</v>
      </c>
      <c r="D727" s="13" t="s">
        <v>314</v>
      </c>
      <c r="E727" s="13" t="s">
        <v>7083</v>
      </c>
      <c r="F727" s="24" t="s">
        <v>2319</v>
      </c>
      <c r="G727" s="25"/>
    </row>
    <row r="728" spans="1:7">
      <c r="A728" s="23">
        <v>2020</v>
      </c>
      <c r="B728" s="23" t="s">
        <v>1886</v>
      </c>
      <c r="C728" s="13" t="s">
        <v>314</v>
      </c>
      <c r="D728" s="13" t="s">
        <v>4018</v>
      </c>
      <c r="E728" s="13" t="s">
        <v>4005</v>
      </c>
      <c r="F728" s="24" t="s">
        <v>2319</v>
      </c>
      <c r="G728" s="25"/>
    </row>
    <row r="729" spans="1:7">
      <c r="A729" s="23">
        <v>2020</v>
      </c>
      <c r="B729" s="23" t="s">
        <v>1886</v>
      </c>
      <c r="C729" s="13" t="s">
        <v>314</v>
      </c>
      <c r="D729" s="13" t="s">
        <v>7166</v>
      </c>
      <c r="E729" s="13" t="s">
        <v>2353</v>
      </c>
      <c r="F729" s="24" t="s">
        <v>357</v>
      </c>
      <c r="G729" s="25"/>
    </row>
    <row r="730" spans="1:7">
      <c r="A730" s="23">
        <v>2020</v>
      </c>
      <c r="B730" s="23" t="s">
        <v>1886</v>
      </c>
      <c r="C730" s="13" t="s">
        <v>314</v>
      </c>
      <c r="D730" s="13" t="s">
        <v>314</v>
      </c>
      <c r="E730" s="13" t="s">
        <v>2334</v>
      </c>
      <c r="F730" s="24" t="s">
        <v>442</v>
      </c>
      <c r="G730" s="25"/>
    </row>
    <row r="731" spans="1:7">
      <c r="A731" s="23">
        <v>2020</v>
      </c>
      <c r="B731" s="23" t="s">
        <v>1886</v>
      </c>
      <c r="C731" s="13" t="s">
        <v>314</v>
      </c>
      <c r="D731" s="13" t="s">
        <v>5741</v>
      </c>
      <c r="E731" s="13" t="s">
        <v>7111</v>
      </c>
      <c r="F731" s="24" t="s">
        <v>357</v>
      </c>
      <c r="G731" s="25"/>
    </row>
    <row r="732" spans="1:7">
      <c r="A732" s="23">
        <v>2020</v>
      </c>
      <c r="B732" s="23" t="s">
        <v>1886</v>
      </c>
      <c r="C732" s="13" t="s">
        <v>314</v>
      </c>
      <c r="D732" s="13" t="s">
        <v>7171</v>
      </c>
      <c r="E732" s="13" t="s">
        <v>1944</v>
      </c>
      <c r="F732" s="24" t="s">
        <v>357</v>
      </c>
      <c r="G732" s="25"/>
    </row>
    <row r="733" spans="1:7">
      <c r="A733" s="23">
        <v>2020</v>
      </c>
      <c r="B733" s="23" t="s">
        <v>1886</v>
      </c>
      <c r="C733" s="13" t="s">
        <v>317</v>
      </c>
      <c r="D733" s="13" t="s">
        <v>2423</v>
      </c>
      <c r="E733" s="13" t="s">
        <v>7000</v>
      </c>
      <c r="F733" s="24" t="s">
        <v>357</v>
      </c>
      <c r="G733" s="25"/>
    </row>
    <row r="734" spans="1:7">
      <c r="A734" s="23">
        <v>2020</v>
      </c>
      <c r="B734" s="23" t="s">
        <v>1886</v>
      </c>
      <c r="C734" s="13" t="s">
        <v>317</v>
      </c>
      <c r="D734" s="13" t="s">
        <v>2423</v>
      </c>
      <c r="E734" s="13" t="s">
        <v>6896</v>
      </c>
      <c r="F734" s="24" t="s">
        <v>357</v>
      </c>
      <c r="G734" s="25"/>
    </row>
    <row r="735" spans="1:7">
      <c r="A735" s="23">
        <v>2020</v>
      </c>
      <c r="B735" s="23" t="s">
        <v>1886</v>
      </c>
      <c r="C735" s="13" t="s">
        <v>317</v>
      </c>
      <c r="D735" s="13" t="s">
        <v>2421</v>
      </c>
      <c r="E735" s="13" t="s">
        <v>2412</v>
      </c>
      <c r="F735" s="24" t="s">
        <v>442</v>
      </c>
      <c r="G735" s="25"/>
    </row>
    <row r="736" spans="1:7">
      <c r="A736" s="23">
        <v>2020</v>
      </c>
      <c r="B736" s="23" t="s">
        <v>1886</v>
      </c>
      <c r="C736" s="13" t="s">
        <v>317</v>
      </c>
      <c r="D736" s="13" t="s">
        <v>2423</v>
      </c>
      <c r="E736" s="13" t="s">
        <v>7087</v>
      </c>
      <c r="F736" s="24" t="s">
        <v>357</v>
      </c>
      <c r="G736" s="25"/>
    </row>
    <row r="737" spans="1:7">
      <c r="A737" s="23">
        <v>2020</v>
      </c>
      <c r="B737" s="23" t="s">
        <v>1886</v>
      </c>
      <c r="C737" s="13" t="s">
        <v>317</v>
      </c>
      <c r="D737" s="13" t="s">
        <v>7177</v>
      </c>
      <c r="E737" s="13" t="s">
        <v>7104</v>
      </c>
      <c r="F737" s="24" t="s">
        <v>357</v>
      </c>
      <c r="G737" s="25"/>
    </row>
    <row r="738" spans="1:7">
      <c r="A738" s="23">
        <v>2020</v>
      </c>
      <c r="B738" s="23" t="s">
        <v>1886</v>
      </c>
      <c r="C738" s="13" t="s">
        <v>317</v>
      </c>
      <c r="D738" s="13" t="s">
        <v>2491</v>
      </c>
      <c r="E738" s="13" t="s">
        <v>7081</v>
      </c>
      <c r="F738" s="24" t="s">
        <v>357</v>
      </c>
      <c r="G738" s="25"/>
    </row>
    <row r="739" spans="1:7">
      <c r="A739" s="23">
        <v>2020</v>
      </c>
      <c r="B739" s="23" t="s">
        <v>1886</v>
      </c>
      <c r="C739" s="13" t="s">
        <v>317</v>
      </c>
      <c r="D739" s="13" t="s">
        <v>2423</v>
      </c>
      <c r="E739" s="13" t="s">
        <v>6972</v>
      </c>
      <c r="F739" s="24" t="s">
        <v>3208</v>
      </c>
      <c r="G739" s="25"/>
    </row>
    <row r="740" spans="1:7">
      <c r="A740" s="23">
        <v>2020</v>
      </c>
      <c r="B740" s="23" t="s">
        <v>1886</v>
      </c>
      <c r="C740" s="13" t="s">
        <v>4959</v>
      </c>
      <c r="D740" s="13" t="s">
        <v>5748</v>
      </c>
      <c r="E740" s="13" t="s">
        <v>6926</v>
      </c>
      <c r="F740" s="24" t="s">
        <v>2319</v>
      </c>
      <c r="G740" s="25"/>
    </row>
    <row r="741" spans="1:7">
      <c r="A741" s="23">
        <v>2020</v>
      </c>
      <c r="B741" s="23" t="s">
        <v>1886</v>
      </c>
      <c r="C741" s="13" t="s">
        <v>319</v>
      </c>
      <c r="D741" s="13" t="s">
        <v>7178</v>
      </c>
      <c r="E741" s="13" t="s">
        <v>7124</v>
      </c>
      <c r="F741" s="24" t="s">
        <v>2319</v>
      </c>
      <c r="G741" s="25"/>
    </row>
    <row r="742" spans="1:7">
      <c r="A742" s="23">
        <v>2020</v>
      </c>
      <c r="B742" s="23" t="s">
        <v>1886</v>
      </c>
      <c r="C742" s="13" t="s">
        <v>319</v>
      </c>
      <c r="D742" s="13" t="s">
        <v>2447</v>
      </c>
      <c r="E742" s="13" t="s">
        <v>7125</v>
      </c>
      <c r="F742" s="24" t="s">
        <v>357</v>
      </c>
      <c r="G742" s="25"/>
    </row>
    <row r="743" spans="1:7">
      <c r="A743" s="23">
        <v>2020</v>
      </c>
      <c r="B743" s="23" t="s">
        <v>1886</v>
      </c>
      <c r="C743" s="13" t="s">
        <v>319</v>
      </c>
      <c r="D743" s="13" t="s">
        <v>2424</v>
      </c>
      <c r="E743" s="13" t="s">
        <v>407</v>
      </c>
      <c r="F743" s="24" t="s">
        <v>357</v>
      </c>
      <c r="G743" s="25"/>
    </row>
    <row r="744" spans="1:7">
      <c r="A744" s="23">
        <v>2020</v>
      </c>
      <c r="B744" s="23" t="s">
        <v>1886</v>
      </c>
      <c r="C744" s="13" t="s">
        <v>319</v>
      </c>
      <c r="D744" s="13" t="s">
        <v>2646</v>
      </c>
      <c r="E744" s="13" t="s">
        <v>408</v>
      </c>
      <c r="F744" s="24" t="s">
        <v>3208</v>
      </c>
      <c r="G744" s="25"/>
    </row>
    <row r="745" spans="1:7">
      <c r="A745" s="23">
        <v>2020</v>
      </c>
      <c r="B745" s="23" t="s">
        <v>1886</v>
      </c>
      <c r="C745" s="13" t="s">
        <v>320</v>
      </c>
      <c r="D745" s="13" t="s">
        <v>320</v>
      </c>
      <c r="E745" s="13" t="s">
        <v>466</v>
      </c>
      <c r="F745" s="24" t="s">
        <v>357</v>
      </c>
      <c r="G745" s="25"/>
    </row>
    <row r="746" spans="1:7">
      <c r="A746" s="23">
        <v>2020</v>
      </c>
      <c r="B746" s="23" t="s">
        <v>1886</v>
      </c>
      <c r="C746" s="13" t="s">
        <v>322</v>
      </c>
      <c r="D746" s="13" t="s">
        <v>2647</v>
      </c>
      <c r="E746" s="13" t="s">
        <v>391</v>
      </c>
      <c r="F746" s="24" t="s">
        <v>357</v>
      </c>
      <c r="G746" s="25"/>
    </row>
    <row r="747" spans="1:7">
      <c r="A747" s="23">
        <v>2020</v>
      </c>
      <c r="B747" s="23" t="s">
        <v>1886</v>
      </c>
      <c r="C747" s="13" t="s">
        <v>322</v>
      </c>
      <c r="D747" s="13" t="s">
        <v>2508</v>
      </c>
      <c r="E747" s="13" t="s">
        <v>7014</v>
      </c>
      <c r="F747" s="24" t="s">
        <v>357</v>
      </c>
      <c r="G747" s="25"/>
    </row>
    <row r="748" spans="1:7">
      <c r="A748" s="23">
        <v>2020</v>
      </c>
      <c r="B748" s="23" t="s">
        <v>1886</v>
      </c>
      <c r="C748" s="13" t="s">
        <v>322</v>
      </c>
      <c r="D748" s="13" t="s">
        <v>2466</v>
      </c>
      <c r="E748" s="13" t="s">
        <v>3247</v>
      </c>
      <c r="F748" s="24" t="s">
        <v>2319</v>
      </c>
      <c r="G748" s="25"/>
    </row>
    <row r="749" spans="1:7">
      <c r="A749" s="23">
        <v>2020</v>
      </c>
      <c r="B749" s="23" t="s">
        <v>1886</v>
      </c>
      <c r="C749" s="13" t="s">
        <v>322</v>
      </c>
      <c r="D749" s="13" t="s">
        <v>2466</v>
      </c>
      <c r="E749" s="13" t="s">
        <v>3247</v>
      </c>
      <c r="F749" s="24" t="s">
        <v>357</v>
      </c>
      <c r="G749" s="25"/>
    </row>
    <row r="750" spans="1:7">
      <c r="A750" s="23">
        <v>2020</v>
      </c>
      <c r="B750" s="23" t="s">
        <v>1886</v>
      </c>
      <c r="C750" s="13" t="s">
        <v>5716</v>
      </c>
      <c r="D750" s="13" t="s">
        <v>5716</v>
      </c>
      <c r="E750" s="13" t="s">
        <v>5724</v>
      </c>
      <c r="F750" s="24" t="s">
        <v>357</v>
      </c>
      <c r="G750" s="25"/>
    </row>
    <row r="751" spans="1:7">
      <c r="A751" s="23">
        <v>2020</v>
      </c>
      <c r="B751" s="23" t="s">
        <v>1886</v>
      </c>
      <c r="C751" s="13" t="s">
        <v>3999</v>
      </c>
      <c r="D751" s="13" t="s">
        <v>3999</v>
      </c>
      <c r="E751" s="13" t="s">
        <v>7084</v>
      </c>
      <c r="F751" s="24" t="s">
        <v>357</v>
      </c>
      <c r="G751" s="25"/>
    </row>
    <row r="752" spans="1:7">
      <c r="A752" s="23">
        <v>2020</v>
      </c>
      <c r="B752" s="23" t="s">
        <v>1886</v>
      </c>
      <c r="C752" s="13" t="s">
        <v>3999</v>
      </c>
      <c r="D752" s="13" t="s">
        <v>3999</v>
      </c>
      <c r="E752" s="13" t="s">
        <v>388</v>
      </c>
      <c r="F752" s="24" t="s">
        <v>357</v>
      </c>
      <c r="G752" s="25"/>
    </row>
    <row r="753" spans="1:7">
      <c r="A753" s="23">
        <v>2020</v>
      </c>
      <c r="B753" s="23" t="s">
        <v>1886</v>
      </c>
      <c r="C753" s="13" t="s">
        <v>3999</v>
      </c>
      <c r="D753" s="13" t="s">
        <v>3999</v>
      </c>
      <c r="E753" s="13" t="s">
        <v>6978</v>
      </c>
      <c r="F753" s="24" t="s">
        <v>357</v>
      </c>
      <c r="G753" s="25"/>
    </row>
    <row r="754" spans="1:7">
      <c r="A754" s="23">
        <v>2020</v>
      </c>
      <c r="B754" s="23" t="s">
        <v>1886</v>
      </c>
      <c r="C754" s="13" t="s">
        <v>324</v>
      </c>
      <c r="D754" s="13" t="s">
        <v>324</v>
      </c>
      <c r="E754" s="13" t="s">
        <v>6985</v>
      </c>
      <c r="F754" s="24" t="s">
        <v>357</v>
      </c>
      <c r="G754" s="25"/>
    </row>
    <row r="755" spans="1:7">
      <c r="A755" s="23">
        <v>2020</v>
      </c>
      <c r="B755" s="23" t="s">
        <v>1886</v>
      </c>
      <c r="C755" s="13" t="s">
        <v>327</v>
      </c>
      <c r="D755" s="13" t="s">
        <v>2515</v>
      </c>
      <c r="E755" s="13" t="s">
        <v>7019</v>
      </c>
      <c r="F755" s="24" t="s">
        <v>357</v>
      </c>
      <c r="G755" s="25"/>
    </row>
    <row r="756" spans="1:7">
      <c r="A756" s="23">
        <v>2020</v>
      </c>
      <c r="B756" s="23" t="s">
        <v>1886</v>
      </c>
      <c r="C756" s="13" t="s">
        <v>328</v>
      </c>
      <c r="D756" s="13" t="s">
        <v>7197</v>
      </c>
      <c r="E756" s="13" t="s">
        <v>5720</v>
      </c>
      <c r="F756" s="24" t="s">
        <v>357</v>
      </c>
      <c r="G756" s="25"/>
    </row>
    <row r="757" spans="1:7">
      <c r="A757" s="23">
        <v>2020</v>
      </c>
      <c r="B757" s="23" t="s">
        <v>514</v>
      </c>
      <c r="C757" s="13" t="s">
        <v>300</v>
      </c>
      <c r="D757" s="13" t="s">
        <v>2414</v>
      </c>
      <c r="E757" s="13" t="s">
        <v>6909</v>
      </c>
      <c r="F757" s="24" t="s">
        <v>2319</v>
      </c>
      <c r="G757" s="25"/>
    </row>
    <row r="758" spans="1:7">
      <c r="A758" s="23">
        <v>2020</v>
      </c>
      <c r="B758" s="23" t="s">
        <v>514</v>
      </c>
      <c r="C758" s="13" t="s">
        <v>300</v>
      </c>
      <c r="D758" s="13" t="s">
        <v>2414</v>
      </c>
      <c r="E758" s="13" t="s">
        <v>6909</v>
      </c>
      <c r="F758" s="24" t="s">
        <v>2327</v>
      </c>
      <c r="G758" s="25"/>
    </row>
    <row r="759" spans="1:7">
      <c r="A759" s="23">
        <v>2020</v>
      </c>
      <c r="B759" s="23" t="s">
        <v>514</v>
      </c>
      <c r="C759" s="13" t="s">
        <v>300</v>
      </c>
      <c r="D759" s="13" t="s">
        <v>2414</v>
      </c>
      <c r="E759" s="13" t="s">
        <v>6911</v>
      </c>
      <c r="F759" s="24" t="s">
        <v>2319</v>
      </c>
      <c r="G759" s="25"/>
    </row>
    <row r="760" spans="1:7">
      <c r="A760" s="23">
        <v>2020</v>
      </c>
      <c r="B760" s="23" t="s">
        <v>514</v>
      </c>
      <c r="C760" s="13" t="s">
        <v>300</v>
      </c>
      <c r="D760" s="13" t="s">
        <v>2620</v>
      </c>
      <c r="E760" s="13" t="s">
        <v>4935</v>
      </c>
      <c r="F760" s="24" t="s">
        <v>2327</v>
      </c>
      <c r="G760" s="25"/>
    </row>
    <row r="761" spans="1:7">
      <c r="A761" s="23">
        <v>2020</v>
      </c>
      <c r="B761" s="23" t="s">
        <v>514</v>
      </c>
      <c r="C761" s="13" t="s">
        <v>300</v>
      </c>
      <c r="D761" s="13" t="s">
        <v>2426</v>
      </c>
      <c r="E761" s="13" t="s">
        <v>4934</v>
      </c>
      <c r="F761" s="24" t="s">
        <v>2327</v>
      </c>
      <c r="G761" s="25"/>
    </row>
    <row r="762" spans="1:7">
      <c r="A762" s="23">
        <v>2020</v>
      </c>
      <c r="B762" s="23" t="s">
        <v>514</v>
      </c>
      <c r="C762" s="13" t="s">
        <v>300</v>
      </c>
      <c r="D762" s="13" t="s">
        <v>5726</v>
      </c>
      <c r="E762" s="13" t="s">
        <v>4934</v>
      </c>
      <c r="F762" s="24" t="s">
        <v>2327</v>
      </c>
      <c r="G762" s="25"/>
    </row>
    <row r="763" spans="1:7">
      <c r="A763" s="23">
        <v>2020</v>
      </c>
      <c r="B763" s="23" t="s">
        <v>514</v>
      </c>
      <c r="C763" s="13" t="s">
        <v>300</v>
      </c>
      <c r="D763" s="13" t="s">
        <v>2413</v>
      </c>
      <c r="E763" s="13" t="s">
        <v>414</v>
      </c>
      <c r="F763" s="24" t="s">
        <v>2327</v>
      </c>
      <c r="G763" s="25"/>
    </row>
    <row r="764" spans="1:7">
      <c r="A764" s="23">
        <v>2020</v>
      </c>
      <c r="B764" s="23" t="s">
        <v>514</v>
      </c>
      <c r="C764" s="13" t="s">
        <v>300</v>
      </c>
      <c r="D764" s="13" t="s">
        <v>2608</v>
      </c>
      <c r="E764" s="13" t="s">
        <v>1425</v>
      </c>
      <c r="F764" s="24" t="s">
        <v>2319</v>
      </c>
      <c r="G764" s="25"/>
    </row>
    <row r="765" spans="1:7">
      <c r="A765" s="23">
        <v>2020</v>
      </c>
      <c r="B765" s="23" t="s">
        <v>514</v>
      </c>
      <c r="C765" s="13" t="s">
        <v>300</v>
      </c>
      <c r="D765" s="13" t="s">
        <v>4010</v>
      </c>
      <c r="E765" s="13" t="s">
        <v>3984</v>
      </c>
      <c r="F765" s="24" t="s">
        <v>2319</v>
      </c>
      <c r="G765" s="25"/>
    </row>
    <row r="766" spans="1:7">
      <c r="A766" s="23">
        <v>2020</v>
      </c>
      <c r="B766" s="23" t="s">
        <v>514</v>
      </c>
      <c r="C766" s="13" t="s">
        <v>300</v>
      </c>
      <c r="D766" s="13" t="s">
        <v>4010</v>
      </c>
      <c r="E766" s="13" t="s">
        <v>3984</v>
      </c>
      <c r="F766" s="24" t="s">
        <v>2319</v>
      </c>
      <c r="G766" s="25"/>
    </row>
    <row r="767" spans="1:7">
      <c r="A767" s="23">
        <v>2020</v>
      </c>
      <c r="B767" s="23" t="s">
        <v>514</v>
      </c>
      <c r="C767" s="13" t="s">
        <v>300</v>
      </c>
      <c r="D767" s="13" t="s">
        <v>4010</v>
      </c>
      <c r="E767" s="13" t="s">
        <v>3984</v>
      </c>
      <c r="F767" s="24" t="s">
        <v>2327</v>
      </c>
      <c r="G767" s="25"/>
    </row>
    <row r="768" spans="1:7">
      <c r="A768" s="23">
        <v>2020</v>
      </c>
      <c r="B768" s="23" t="s">
        <v>514</v>
      </c>
      <c r="C768" s="13" t="s">
        <v>300</v>
      </c>
      <c r="D768" s="13" t="s">
        <v>4010</v>
      </c>
      <c r="E768" s="13" t="s">
        <v>3984</v>
      </c>
      <c r="F768" s="24" t="s">
        <v>2327</v>
      </c>
      <c r="G768" s="25"/>
    </row>
    <row r="769" spans="1:7">
      <c r="A769" s="23">
        <v>2020</v>
      </c>
      <c r="B769" s="23" t="s">
        <v>514</v>
      </c>
      <c r="C769" s="13" t="s">
        <v>301</v>
      </c>
      <c r="D769" s="13" t="s">
        <v>2417</v>
      </c>
      <c r="E769" s="13" t="s">
        <v>3255</v>
      </c>
      <c r="F769" s="24" t="s">
        <v>2319</v>
      </c>
      <c r="G769" s="25"/>
    </row>
    <row r="770" spans="1:7">
      <c r="A770" s="23">
        <v>2020</v>
      </c>
      <c r="B770" s="23" t="s">
        <v>514</v>
      </c>
      <c r="C770" s="13" t="s">
        <v>301</v>
      </c>
      <c r="D770" s="13" t="s">
        <v>2417</v>
      </c>
      <c r="E770" s="13" t="s">
        <v>3255</v>
      </c>
      <c r="F770" s="24" t="s">
        <v>2327</v>
      </c>
      <c r="G770" s="25"/>
    </row>
    <row r="771" spans="1:7">
      <c r="A771" s="23">
        <v>2020</v>
      </c>
      <c r="B771" s="23" t="s">
        <v>514</v>
      </c>
      <c r="C771" s="13" t="s">
        <v>301</v>
      </c>
      <c r="D771" s="13" t="s">
        <v>2417</v>
      </c>
      <c r="E771" s="13" t="s">
        <v>7013</v>
      </c>
      <c r="F771" s="24" t="s">
        <v>2319</v>
      </c>
      <c r="G771" s="25"/>
    </row>
    <row r="772" spans="1:7">
      <c r="A772" s="23">
        <v>2020</v>
      </c>
      <c r="B772" s="23" t="s">
        <v>514</v>
      </c>
      <c r="C772" s="13" t="s">
        <v>301</v>
      </c>
      <c r="D772" s="13" t="s">
        <v>2417</v>
      </c>
      <c r="E772" s="13" t="s">
        <v>7013</v>
      </c>
      <c r="F772" s="24" t="s">
        <v>2327</v>
      </c>
      <c r="G772" s="25"/>
    </row>
    <row r="773" spans="1:7">
      <c r="A773" s="23">
        <v>2020</v>
      </c>
      <c r="B773" s="23" t="s">
        <v>514</v>
      </c>
      <c r="C773" s="13" t="s">
        <v>301</v>
      </c>
      <c r="D773" s="13" t="s">
        <v>2533</v>
      </c>
      <c r="E773" s="13" t="s">
        <v>443</v>
      </c>
      <c r="F773" s="24" t="s">
        <v>2319</v>
      </c>
      <c r="G773" s="25"/>
    </row>
    <row r="774" spans="1:7">
      <c r="A774" s="23">
        <v>2020</v>
      </c>
      <c r="B774" s="23" t="s">
        <v>514</v>
      </c>
      <c r="C774" s="13" t="s">
        <v>301</v>
      </c>
      <c r="D774" s="13" t="s">
        <v>2603</v>
      </c>
      <c r="E774" s="13" t="s">
        <v>402</v>
      </c>
      <c r="F774" s="24" t="s">
        <v>2319</v>
      </c>
      <c r="G774" s="25"/>
    </row>
    <row r="775" spans="1:7">
      <c r="A775" s="23">
        <v>2020</v>
      </c>
      <c r="B775" s="23" t="s">
        <v>514</v>
      </c>
      <c r="C775" s="13" t="s">
        <v>301</v>
      </c>
      <c r="D775" s="13" t="s">
        <v>2603</v>
      </c>
      <c r="E775" s="13" t="s">
        <v>402</v>
      </c>
      <c r="F775" s="24" t="s">
        <v>2327</v>
      </c>
      <c r="G775" s="25"/>
    </row>
    <row r="776" spans="1:7">
      <c r="A776" s="23">
        <v>2020</v>
      </c>
      <c r="B776" s="23" t="s">
        <v>514</v>
      </c>
      <c r="C776" s="13" t="s">
        <v>301</v>
      </c>
      <c r="D776" s="13" t="s">
        <v>2417</v>
      </c>
      <c r="E776" s="13" t="s">
        <v>358</v>
      </c>
      <c r="F776" s="24" t="s">
        <v>2319</v>
      </c>
      <c r="G776" s="25"/>
    </row>
    <row r="777" spans="1:7">
      <c r="A777" s="23">
        <v>2020</v>
      </c>
      <c r="B777" s="23" t="s">
        <v>514</v>
      </c>
      <c r="C777" s="13" t="s">
        <v>301</v>
      </c>
      <c r="D777" s="13" t="s">
        <v>5727</v>
      </c>
      <c r="E777" s="13" t="s">
        <v>3440</v>
      </c>
      <c r="F777" s="24" t="s">
        <v>2319</v>
      </c>
      <c r="G777" s="25"/>
    </row>
    <row r="778" spans="1:7">
      <c r="A778" s="23">
        <v>2020</v>
      </c>
      <c r="B778" s="23" t="s">
        <v>514</v>
      </c>
      <c r="C778" s="13" t="s">
        <v>301</v>
      </c>
      <c r="D778" s="13" t="s">
        <v>5727</v>
      </c>
      <c r="E778" s="13" t="s">
        <v>3440</v>
      </c>
      <c r="F778" s="24" t="s">
        <v>2319</v>
      </c>
      <c r="G778" s="25"/>
    </row>
    <row r="779" spans="1:7">
      <c r="A779" s="23">
        <v>2020</v>
      </c>
      <c r="B779" s="23" t="s">
        <v>514</v>
      </c>
      <c r="C779" s="13" t="s">
        <v>301</v>
      </c>
      <c r="D779" s="13" t="s">
        <v>5727</v>
      </c>
      <c r="E779" s="13" t="s">
        <v>3440</v>
      </c>
      <c r="F779" s="24" t="s">
        <v>2327</v>
      </c>
      <c r="G779" s="25"/>
    </row>
    <row r="780" spans="1:7">
      <c r="A780" s="23">
        <v>2020</v>
      </c>
      <c r="B780" s="23" t="s">
        <v>514</v>
      </c>
      <c r="C780" s="13" t="s">
        <v>301</v>
      </c>
      <c r="D780" s="13" t="s">
        <v>5727</v>
      </c>
      <c r="E780" s="13" t="s">
        <v>3440</v>
      </c>
      <c r="F780" s="24" t="s">
        <v>2327</v>
      </c>
      <c r="G780" s="25"/>
    </row>
    <row r="781" spans="1:7">
      <c r="A781" s="23">
        <v>2020</v>
      </c>
      <c r="B781" s="23" t="s">
        <v>514</v>
      </c>
      <c r="C781" s="13" t="s">
        <v>301</v>
      </c>
      <c r="D781" s="13" t="s">
        <v>3249</v>
      </c>
      <c r="E781" s="13" t="s">
        <v>3220</v>
      </c>
      <c r="F781" s="24" t="s">
        <v>2319</v>
      </c>
      <c r="G781" s="25"/>
    </row>
    <row r="782" spans="1:7">
      <c r="A782" s="23">
        <v>2020</v>
      </c>
      <c r="B782" s="23" t="s">
        <v>514</v>
      </c>
      <c r="C782" s="13" t="s">
        <v>301</v>
      </c>
      <c r="D782" s="13" t="s">
        <v>3249</v>
      </c>
      <c r="E782" s="13" t="s">
        <v>3220</v>
      </c>
      <c r="F782" s="24" t="s">
        <v>2327</v>
      </c>
      <c r="G782" s="25"/>
    </row>
    <row r="783" spans="1:7">
      <c r="A783" s="23">
        <v>2020</v>
      </c>
      <c r="B783" s="23" t="s">
        <v>514</v>
      </c>
      <c r="C783" s="13" t="s">
        <v>301</v>
      </c>
      <c r="D783" s="13" t="s">
        <v>2514</v>
      </c>
      <c r="E783" s="13" t="s">
        <v>2490</v>
      </c>
      <c r="F783" s="24" t="s">
        <v>2319</v>
      </c>
      <c r="G783" s="25"/>
    </row>
    <row r="784" spans="1:7">
      <c r="A784" s="23">
        <v>2020</v>
      </c>
      <c r="B784" s="23" t="s">
        <v>514</v>
      </c>
      <c r="C784" s="13" t="s">
        <v>301</v>
      </c>
      <c r="D784" s="13" t="s">
        <v>2514</v>
      </c>
      <c r="E784" s="13" t="s">
        <v>2490</v>
      </c>
      <c r="F784" s="24" t="s">
        <v>2327</v>
      </c>
      <c r="G784" s="25"/>
    </row>
    <row r="785" spans="1:7">
      <c r="A785" s="23">
        <v>2020</v>
      </c>
      <c r="B785" s="23" t="s">
        <v>514</v>
      </c>
      <c r="C785" s="13" t="s">
        <v>301</v>
      </c>
      <c r="D785" s="13" t="s">
        <v>2546</v>
      </c>
      <c r="E785" s="13" t="s">
        <v>1426</v>
      </c>
      <c r="F785" s="24" t="s">
        <v>2319</v>
      </c>
      <c r="G785" s="25"/>
    </row>
    <row r="786" spans="1:7">
      <c r="A786" s="23">
        <v>2020</v>
      </c>
      <c r="B786" s="23" t="s">
        <v>514</v>
      </c>
      <c r="C786" s="13" t="s">
        <v>301</v>
      </c>
      <c r="D786" s="13" t="s">
        <v>2546</v>
      </c>
      <c r="E786" s="13" t="s">
        <v>1426</v>
      </c>
      <c r="F786" s="24" t="s">
        <v>2327</v>
      </c>
      <c r="G786" s="25"/>
    </row>
    <row r="787" spans="1:7">
      <c r="A787" s="23">
        <v>2020</v>
      </c>
      <c r="B787" s="23" t="s">
        <v>514</v>
      </c>
      <c r="C787" s="13" t="s">
        <v>301</v>
      </c>
      <c r="D787" s="13" t="s">
        <v>2417</v>
      </c>
      <c r="E787" s="13" t="s">
        <v>3985</v>
      </c>
      <c r="F787" s="24" t="s">
        <v>2319</v>
      </c>
      <c r="G787" s="25"/>
    </row>
    <row r="788" spans="1:7">
      <c r="A788" s="23">
        <v>2020</v>
      </c>
      <c r="B788" s="23" t="s">
        <v>514</v>
      </c>
      <c r="C788" s="13" t="s">
        <v>301</v>
      </c>
      <c r="D788" s="13" t="s">
        <v>2417</v>
      </c>
      <c r="E788" s="13" t="s">
        <v>3985</v>
      </c>
      <c r="F788" s="24" t="s">
        <v>2327</v>
      </c>
      <c r="G788" s="25"/>
    </row>
    <row r="789" spans="1:7">
      <c r="A789" s="23">
        <v>2020</v>
      </c>
      <c r="B789" s="23" t="s">
        <v>514</v>
      </c>
      <c r="C789" s="13" t="s">
        <v>302</v>
      </c>
      <c r="D789" s="13" t="s">
        <v>7150</v>
      </c>
      <c r="E789" s="13" t="s">
        <v>3986</v>
      </c>
      <c r="F789" s="24" t="s">
        <v>2319</v>
      </c>
      <c r="G789" s="25" t="s">
        <v>7149</v>
      </c>
    </row>
    <row r="790" spans="1:7">
      <c r="A790" s="23">
        <v>2020</v>
      </c>
      <c r="B790" s="23" t="s">
        <v>514</v>
      </c>
      <c r="C790" s="13" t="s">
        <v>335</v>
      </c>
      <c r="D790" s="13" t="s">
        <v>2594</v>
      </c>
      <c r="E790" s="13" t="s">
        <v>4035</v>
      </c>
      <c r="F790" s="24" t="s">
        <v>2327</v>
      </c>
      <c r="G790" s="25"/>
    </row>
    <row r="791" spans="1:7">
      <c r="A791" s="23">
        <v>2020</v>
      </c>
      <c r="B791" s="23" t="s">
        <v>514</v>
      </c>
      <c r="C791" s="13" t="s">
        <v>303</v>
      </c>
      <c r="D791" s="13" t="s">
        <v>2461</v>
      </c>
      <c r="E791" s="13" t="s">
        <v>6912</v>
      </c>
      <c r="F791" s="24" t="s">
        <v>2319</v>
      </c>
      <c r="G791" s="25"/>
    </row>
    <row r="792" spans="1:7">
      <c r="A792" s="23">
        <v>2020</v>
      </c>
      <c r="B792" s="23" t="s">
        <v>514</v>
      </c>
      <c r="C792" s="13" t="s">
        <v>303</v>
      </c>
      <c r="D792" s="13" t="s">
        <v>2522</v>
      </c>
      <c r="E792" s="13" t="s">
        <v>4936</v>
      </c>
      <c r="F792" s="24" t="s">
        <v>2319</v>
      </c>
      <c r="G792" s="25"/>
    </row>
    <row r="793" spans="1:7">
      <c r="A793" s="23">
        <v>2020</v>
      </c>
      <c r="B793" s="23" t="s">
        <v>514</v>
      </c>
      <c r="C793" s="13" t="s">
        <v>457</v>
      </c>
      <c r="D793" s="13" t="s">
        <v>3252</v>
      </c>
      <c r="E793" s="13" t="s">
        <v>3221</v>
      </c>
      <c r="F793" s="24" t="s">
        <v>2319</v>
      </c>
      <c r="G793" s="25"/>
    </row>
    <row r="794" spans="1:7">
      <c r="A794" s="23">
        <v>2020</v>
      </c>
      <c r="B794" s="23" t="s">
        <v>514</v>
      </c>
      <c r="C794" s="13" t="s">
        <v>304</v>
      </c>
      <c r="D794" s="13" t="s">
        <v>2436</v>
      </c>
      <c r="E794" s="13" t="s">
        <v>2566</v>
      </c>
      <c r="F794" s="24" t="s">
        <v>2319</v>
      </c>
      <c r="G794" s="25"/>
    </row>
    <row r="795" spans="1:7">
      <c r="A795" s="23">
        <v>2020</v>
      </c>
      <c r="B795" s="23" t="s">
        <v>514</v>
      </c>
      <c r="C795" s="13" t="s">
        <v>304</v>
      </c>
      <c r="D795" s="13" t="s">
        <v>2436</v>
      </c>
      <c r="E795" s="13" t="s">
        <v>2566</v>
      </c>
      <c r="F795" s="24" t="s">
        <v>2327</v>
      </c>
      <c r="G795" s="25"/>
    </row>
    <row r="796" spans="1:7">
      <c r="A796" s="23">
        <v>2020</v>
      </c>
      <c r="B796" s="23" t="s">
        <v>514</v>
      </c>
      <c r="C796" s="13" t="s">
        <v>304</v>
      </c>
      <c r="D796" s="13" t="s">
        <v>2449</v>
      </c>
      <c r="E796" s="13" t="s">
        <v>3987</v>
      </c>
      <c r="F796" s="24" t="s">
        <v>2319</v>
      </c>
      <c r="G796" s="25"/>
    </row>
    <row r="797" spans="1:7">
      <c r="A797" s="23">
        <v>2020</v>
      </c>
      <c r="B797" s="23" t="s">
        <v>514</v>
      </c>
      <c r="C797" s="13" t="s">
        <v>304</v>
      </c>
      <c r="D797" s="13" t="s">
        <v>2543</v>
      </c>
      <c r="E797" s="13" t="s">
        <v>3209</v>
      </c>
      <c r="F797" s="24" t="s">
        <v>2319</v>
      </c>
      <c r="G797" s="25"/>
    </row>
    <row r="798" spans="1:7">
      <c r="A798" s="23">
        <v>2020</v>
      </c>
      <c r="B798" s="23" t="s">
        <v>514</v>
      </c>
      <c r="C798" s="13" t="s">
        <v>304</v>
      </c>
      <c r="D798" s="13" t="s">
        <v>2543</v>
      </c>
      <c r="E798" s="13" t="s">
        <v>3209</v>
      </c>
      <c r="F798" s="24" t="s">
        <v>2319</v>
      </c>
      <c r="G798" s="25"/>
    </row>
    <row r="799" spans="1:7">
      <c r="A799" s="23">
        <v>2020</v>
      </c>
      <c r="B799" s="23" t="s">
        <v>514</v>
      </c>
      <c r="C799" s="13" t="s">
        <v>304</v>
      </c>
      <c r="D799" s="13" t="s">
        <v>2543</v>
      </c>
      <c r="E799" s="13" t="s">
        <v>4937</v>
      </c>
      <c r="F799" s="24" t="s">
        <v>2319</v>
      </c>
      <c r="G799" s="25"/>
    </row>
    <row r="800" spans="1:7">
      <c r="A800" s="23">
        <v>2020</v>
      </c>
      <c r="B800" s="23" t="s">
        <v>514</v>
      </c>
      <c r="C800" s="13" t="s">
        <v>304</v>
      </c>
      <c r="D800" s="13" t="s">
        <v>3459</v>
      </c>
      <c r="E800" s="13" t="s">
        <v>7123</v>
      </c>
      <c r="F800" s="24" t="s">
        <v>2319</v>
      </c>
      <c r="G800" s="25"/>
    </row>
    <row r="801" spans="1:7">
      <c r="A801" s="23">
        <v>2020</v>
      </c>
      <c r="B801" s="23" t="s">
        <v>514</v>
      </c>
      <c r="C801" s="13" t="s">
        <v>304</v>
      </c>
      <c r="D801" s="13" t="s">
        <v>3459</v>
      </c>
      <c r="E801" s="13" t="s">
        <v>7123</v>
      </c>
      <c r="F801" s="24" t="s">
        <v>2319</v>
      </c>
      <c r="G801" s="25"/>
    </row>
    <row r="802" spans="1:7">
      <c r="A802" s="23">
        <v>2020</v>
      </c>
      <c r="B802" s="23" t="s">
        <v>514</v>
      </c>
      <c r="C802" s="13" t="s">
        <v>304</v>
      </c>
      <c r="D802" s="13" t="s">
        <v>2495</v>
      </c>
      <c r="E802" s="13" t="s">
        <v>2559</v>
      </c>
      <c r="F802" s="24" t="s">
        <v>2327</v>
      </c>
      <c r="G802" s="25"/>
    </row>
    <row r="803" spans="1:7">
      <c r="A803" s="23">
        <v>2020</v>
      </c>
      <c r="B803" s="23" t="s">
        <v>514</v>
      </c>
      <c r="C803" s="13" t="s">
        <v>304</v>
      </c>
      <c r="D803" s="13" t="s">
        <v>2547</v>
      </c>
      <c r="E803" s="13" t="s">
        <v>3520</v>
      </c>
      <c r="F803" s="24" t="s">
        <v>2327</v>
      </c>
      <c r="G803" s="25"/>
    </row>
    <row r="804" spans="1:7">
      <c r="A804" s="23">
        <v>2020</v>
      </c>
      <c r="B804" s="23" t="s">
        <v>514</v>
      </c>
      <c r="C804" s="13" t="s">
        <v>304</v>
      </c>
      <c r="D804" s="13" t="s">
        <v>3517</v>
      </c>
      <c r="E804" s="13" t="s">
        <v>363</v>
      </c>
      <c r="F804" s="24" t="s">
        <v>2319</v>
      </c>
      <c r="G804" s="25"/>
    </row>
    <row r="805" spans="1:7">
      <c r="A805" s="23">
        <v>2020</v>
      </c>
      <c r="B805" s="23" t="s">
        <v>514</v>
      </c>
      <c r="C805" s="13" t="s">
        <v>4938</v>
      </c>
      <c r="D805" s="13" t="s">
        <v>5728</v>
      </c>
      <c r="E805" s="13" t="s">
        <v>6921</v>
      </c>
      <c r="F805" s="24" t="s">
        <v>2319</v>
      </c>
      <c r="G805" s="25"/>
    </row>
    <row r="806" spans="1:7">
      <c r="A806" s="23">
        <v>2020</v>
      </c>
      <c r="B806" s="23" t="s">
        <v>514</v>
      </c>
      <c r="C806" s="13" t="s">
        <v>305</v>
      </c>
      <c r="D806" s="13" t="s">
        <v>3253</v>
      </c>
      <c r="E806" s="13" t="s">
        <v>3222</v>
      </c>
      <c r="F806" s="24" t="s">
        <v>2319</v>
      </c>
      <c r="G806" s="25"/>
    </row>
    <row r="807" spans="1:7">
      <c r="A807" s="23">
        <v>2020</v>
      </c>
      <c r="B807" s="23" t="s">
        <v>514</v>
      </c>
      <c r="C807" s="13" t="s">
        <v>306</v>
      </c>
      <c r="D807" s="13" t="s">
        <v>2469</v>
      </c>
      <c r="E807" s="13" t="s">
        <v>366</v>
      </c>
      <c r="F807" s="24" t="s">
        <v>2327</v>
      </c>
      <c r="G807" s="25"/>
    </row>
    <row r="808" spans="1:7">
      <c r="A808" s="23">
        <v>2020</v>
      </c>
      <c r="B808" s="23" t="s">
        <v>514</v>
      </c>
      <c r="C808" s="13" t="s">
        <v>306</v>
      </c>
      <c r="D808" s="13" t="s">
        <v>2419</v>
      </c>
      <c r="E808" s="13" t="s">
        <v>367</v>
      </c>
      <c r="F808" s="24" t="s">
        <v>2319</v>
      </c>
      <c r="G808" s="25"/>
    </row>
    <row r="809" spans="1:7">
      <c r="A809" s="23">
        <v>2020</v>
      </c>
      <c r="B809" s="23" t="s">
        <v>514</v>
      </c>
      <c r="C809" s="13" t="s">
        <v>306</v>
      </c>
      <c r="D809" s="13" t="s">
        <v>2419</v>
      </c>
      <c r="E809" s="13" t="s">
        <v>367</v>
      </c>
      <c r="F809" s="24" t="s">
        <v>2327</v>
      </c>
      <c r="G809" s="25"/>
    </row>
    <row r="810" spans="1:7">
      <c r="A810" s="23">
        <v>2020</v>
      </c>
      <c r="B810" s="23" t="s">
        <v>514</v>
      </c>
      <c r="C810" s="13" t="s">
        <v>306</v>
      </c>
      <c r="D810" s="13" t="s">
        <v>2469</v>
      </c>
      <c r="E810" s="13" t="s">
        <v>1436</v>
      </c>
      <c r="F810" s="24" t="s">
        <v>2327</v>
      </c>
      <c r="G810" s="25"/>
    </row>
    <row r="811" spans="1:7">
      <c r="A811" s="23">
        <v>2020</v>
      </c>
      <c r="B811" s="23" t="s">
        <v>514</v>
      </c>
      <c r="C811" s="13" t="s">
        <v>306</v>
      </c>
      <c r="D811" s="13" t="s">
        <v>2489</v>
      </c>
      <c r="E811" s="13" t="s">
        <v>2567</v>
      </c>
      <c r="F811" s="24" t="s">
        <v>2319</v>
      </c>
      <c r="G811" s="25"/>
    </row>
    <row r="812" spans="1:7">
      <c r="A812" s="23">
        <v>2020</v>
      </c>
      <c r="B812" s="23" t="s">
        <v>514</v>
      </c>
      <c r="C812" s="13" t="s">
        <v>306</v>
      </c>
      <c r="D812" s="13" t="s">
        <v>2489</v>
      </c>
      <c r="E812" s="13" t="s">
        <v>2567</v>
      </c>
      <c r="F812" s="24" t="s">
        <v>2327</v>
      </c>
      <c r="G812" s="25"/>
    </row>
    <row r="813" spans="1:7">
      <c r="A813" s="23">
        <v>2020</v>
      </c>
      <c r="B813" s="23" t="s">
        <v>514</v>
      </c>
      <c r="C813" s="13" t="s">
        <v>306</v>
      </c>
      <c r="D813" s="13" t="s">
        <v>2470</v>
      </c>
      <c r="E813" s="13" t="s">
        <v>445</v>
      </c>
      <c r="F813" s="24" t="s">
        <v>2319</v>
      </c>
      <c r="G813" s="25"/>
    </row>
    <row r="814" spans="1:7">
      <c r="A814" s="23">
        <v>2020</v>
      </c>
      <c r="B814" s="23" t="s">
        <v>514</v>
      </c>
      <c r="C814" s="13" t="s">
        <v>306</v>
      </c>
      <c r="D814" s="13" t="s">
        <v>2470</v>
      </c>
      <c r="E814" s="13" t="s">
        <v>445</v>
      </c>
      <c r="F814" s="24" t="s">
        <v>2327</v>
      </c>
      <c r="G814" s="25"/>
    </row>
    <row r="815" spans="1:7">
      <c r="A815" s="23">
        <v>2020</v>
      </c>
      <c r="B815" s="23" t="s">
        <v>514</v>
      </c>
      <c r="C815" s="13" t="s">
        <v>306</v>
      </c>
      <c r="D815" s="13" t="s">
        <v>2689</v>
      </c>
      <c r="E815" s="13" t="s">
        <v>1437</v>
      </c>
      <c r="F815" s="24" t="s">
        <v>2319</v>
      </c>
      <c r="G815" s="25"/>
    </row>
    <row r="816" spans="1:7">
      <c r="A816" s="23">
        <v>2020</v>
      </c>
      <c r="B816" s="23" t="s">
        <v>514</v>
      </c>
      <c r="C816" s="13" t="s">
        <v>306</v>
      </c>
      <c r="D816" s="13" t="s">
        <v>2689</v>
      </c>
      <c r="E816" s="13" t="s">
        <v>1437</v>
      </c>
      <c r="F816" s="24" t="s">
        <v>2327</v>
      </c>
      <c r="G816" s="25"/>
    </row>
    <row r="817" spans="1:7">
      <c r="A817" s="23">
        <v>2020</v>
      </c>
      <c r="B817" s="23" t="s">
        <v>514</v>
      </c>
      <c r="C817" s="13" t="s">
        <v>306</v>
      </c>
      <c r="D817" s="13" t="s">
        <v>3254</v>
      </c>
      <c r="E817" s="13" t="s">
        <v>3256</v>
      </c>
      <c r="F817" s="24" t="s">
        <v>2319</v>
      </c>
      <c r="G817" s="25"/>
    </row>
    <row r="818" spans="1:7">
      <c r="A818" s="23">
        <v>2020</v>
      </c>
      <c r="B818" s="23" t="s">
        <v>514</v>
      </c>
      <c r="C818" s="13" t="s">
        <v>306</v>
      </c>
      <c r="D818" s="13" t="s">
        <v>3254</v>
      </c>
      <c r="E818" s="13" t="s">
        <v>3256</v>
      </c>
      <c r="F818" s="24" t="s">
        <v>2327</v>
      </c>
      <c r="G818" s="25"/>
    </row>
    <row r="819" spans="1:7">
      <c r="A819" s="23">
        <v>2020</v>
      </c>
      <c r="B819" s="23" t="s">
        <v>514</v>
      </c>
      <c r="C819" s="13" t="s">
        <v>306</v>
      </c>
      <c r="D819" s="13" t="s">
        <v>2484</v>
      </c>
      <c r="E819" s="13" t="s">
        <v>2362</v>
      </c>
      <c r="F819" s="24" t="s">
        <v>2327</v>
      </c>
      <c r="G819" s="25"/>
    </row>
    <row r="820" spans="1:7">
      <c r="A820" s="23">
        <v>2020</v>
      </c>
      <c r="B820" s="23" t="s">
        <v>514</v>
      </c>
      <c r="C820" s="13" t="s">
        <v>306</v>
      </c>
      <c r="D820" s="13" t="s">
        <v>2484</v>
      </c>
      <c r="E820" s="13" t="s">
        <v>2568</v>
      </c>
      <c r="F820" s="24" t="s">
        <v>2327</v>
      </c>
      <c r="G820" s="25"/>
    </row>
    <row r="821" spans="1:7">
      <c r="A821" s="23">
        <v>2020</v>
      </c>
      <c r="B821" s="23" t="s">
        <v>514</v>
      </c>
      <c r="C821" s="13" t="s">
        <v>306</v>
      </c>
      <c r="D821" s="13" t="s">
        <v>2484</v>
      </c>
      <c r="E821" s="13" t="s">
        <v>2568</v>
      </c>
      <c r="F821" s="24" t="s">
        <v>2327</v>
      </c>
      <c r="G821" s="25"/>
    </row>
    <row r="822" spans="1:7">
      <c r="A822" s="23">
        <v>2020</v>
      </c>
      <c r="B822" s="23" t="s">
        <v>514</v>
      </c>
      <c r="C822" s="13" t="s">
        <v>306</v>
      </c>
      <c r="D822" s="13" t="s">
        <v>2470</v>
      </c>
      <c r="E822" s="13" t="s">
        <v>417</v>
      </c>
      <c r="F822" s="24" t="s">
        <v>2327</v>
      </c>
      <c r="G822" s="25"/>
    </row>
    <row r="823" spans="1:7">
      <c r="A823" s="23">
        <v>2020</v>
      </c>
      <c r="B823" s="23" t="s">
        <v>514</v>
      </c>
      <c r="C823" s="13" t="s">
        <v>306</v>
      </c>
      <c r="D823" s="13" t="s">
        <v>2469</v>
      </c>
      <c r="E823" s="13" t="s">
        <v>417</v>
      </c>
      <c r="F823" s="24" t="s">
        <v>2327</v>
      </c>
      <c r="G823" s="25"/>
    </row>
    <row r="824" spans="1:7">
      <c r="A824" s="23">
        <v>2020</v>
      </c>
      <c r="B824" s="23" t="s">
        <v>514</v>
      </c>
      <c r="C824" s="13" t="s">
        <v>306</v>
      </c>
      <c r="D824" s="13" t="s">
        <v>2469</v>
      </c>
      <c r="E824" s="13" t="s">
        <v>529</v>
      </c>
      <c r="F824" s="24" t="s">
        <v>2319</v>
      </c>
      <c r="G824" s="25"/>
    </row>
    <row r="825" spans="1:7">
      <c r="A825" s="23">
        <v>2020</v>
      </c>
      <c r="B825" s="23" t="s">
        <v>514</v>
      </c>
      <c r="C825" s="13" t="s">
        <v>306</v>
      </c>
      <c r="D825" s="13" t="s">
        <v>2469</v>
      </c>
      <c r="E825" s="13" t="s">
        <v>529</v>
      </c>
      <c r="F825" s="24" t="s">
        <v>2319</v>
      </c>
      <c r="G825" s="25"/>
    </row>
    <row r="826" spans="1:7">
      <c r="A826" s="23">
        <v>2020</v>
      </c>
      <c r="B826" s="23" t="s">
        <v>514</v>
      </c>
      <c r="C826" s="13" t="s">
        <v>306</v>
      </c>
      <c r="D826" s="13" t="s">
        <v>2469</v>
      </c>
      <c r="E826" s="13" t="s">
        <v>529</v>
      </c>
      <c r="F826" s="24" t="s">
        <v>2327</v>
      </c>
      <c r="G826" s="25"/>
    </row>
    <row r="827" spans="1:7">
      <c r="A827" s="23">
        <v>2020</v>
      </c>
      <c r="B827" s="23" t="s">
        <v>514</v>
      </c>
      <c r="C827" s="13" t="s">
        <v>306</v>
      </c>
      <c r="D827" s="13" t="s">
        <v>2469</v>
      </c>
      <c r="E827" s="13" t="s">
        <v>529</v>
      </c>
      <c r="F827" s="24" t="s">
        <v>2327</v>
      </c>
      <c r="G827" s="25"/>
    </row>
    <row r="828" spans="1:7">
      <c r="A828" s="23">
        <v>2020</v>
      </c>
      <c r="B828" s="23" t="s">
        <v>514</v>
      </c>
      <c r="C828" s="13" t="s">
        <v>306</v>
      </c>
      <c r="D828" s="13" t="s">
        <v>2469</v>
      </c>
      <c r="E828" s="13" t="s">
        <v>529</v>
      </c>
      <c r="F828" s="24" t="s">
        <v>6980</v>
      </c>
      <c r="G828" s="25"/>
    </row>
    <row r="829" spans="1:7">
      <c r="A829" s="23">
        <v>2020</v>
      </c>
      <c r="B829" s="23" t="s">
        <v>514</v>
      </c>
      <c r="C829" s="13" t="s">
        <v>306</v>
      </c>
      <c r="D829" s="13" t="s">
        <v>2419</v>
      </c>
      <c r="E829" s="13" t="s">
        <v>3988</v>
      </c>
      <c r="F829" s="24" t="s">
        <v>2327</v>
      </c>
      <c r="G829" s="25"/>
    </row>
    <row r="830" spans="1:7">
      <c r="A830" s="23">
        <v>2020</v>
      </c>
      <c r="B830" s="23" t="s">
        <v>514</v>
      </c>
      <c r="C830" s="13" t="s">
        <v>307</v>
      </c>
      <c r="D830" s="13" t="s">
        <v>4012</v>
      </c>
      <c r="E830" s="13" t="s">
        <v>3990</v>
      </c>
      <c r="F830" s="24" t="s">
        <v>2327</v>
      </c>
      <c r="G830" s="25"/>
    </row>
    <row r="831" spans="1:7">
      <c r="A831" s="23">
        <v>2020</v>
      </c>
      <c r="B831" s="23" t="s">
        <v>514</v>
      </c>
      <c r="C831" s="13" t="s">
        <v>307</v>
      </c>
      <c r="D831" s="13" t="s">
        <v>4013</v>
      </c>
      <c r="E831" s="13" t="s">
        <v>3991</v>
      </c>
      <c r="F831" s="24" t="s">
        <v>2319</v>
      </c>
      <c r="G831" s="25"/>
    </row>
    <row r="832" spans="1:7">
      <c r="A832" s="23">
        <v>2020</v>
      </c>
      <c r="B832" s="23" t="s">
        <v>514</v>
      </c>
      <c r="C832" s="13" t="s">
        <v>307</v>
      </c>
      <c r="D832" s="13" t="s">
        <v>4014</v>
      </c>
      <c r="E832" s="13" t="s">
        <v>3992</v>
      </c>
      <c r="F832" s="24" t="s">
        <v>2327</v>
      </c>
      <c r="G832" s="25"/>
    </row>
    <row r="833" spans="1:7">
      <c r="A833" s="23">
        <v>2020</v>
      </c>
      <c r="B833" s="23" t="s">
        <v>514</v>
      </c>
      <c r="C833" s="13" t="s">
        <v>307</v>
      </c>
      <c r="D833" s="13" t="s">
        <v>2592</v>
      </c>
      <c r="E833" s="13" t="s">
        <v>6930</v>
      </c>
      <c r="F833" s="24" t="s">
        <v>2319</v>
      </c>
      <c r="G833" s="25"/>
    </row>
    <row r="834" spans="1:7">
      <c r="A834" s="23">
        <v>2020</v>
      </c>
      <c r="B834" s="23" t="s">
        <v>514</v>
      </c>
      <c r="C834" s="13" t="s">
        <v>307</v>
      </c>
      <c r="D834" s="13" t="s">
        <v>2592</v>
      </c>
      <c r="E834" s="13" t="s">
        <v>3989</v>
      </c>
      <c r="F834" s="24" t="s">
        <v>2327</v>
      </c>
      <c r="G834" s="25"/>
    </row>
    <row r="835" spans="1:7">
      <c r="A835" s="23">
        <v>2020</v>
      </c>
      <c r="B835" s="23" t="s">
        <v>514</v>
      </c>
      <c r="C835" s="13" t="s">
        <v>4939</v>
      </c>
      <c r="D835" s="13" t="s">
        <v>5731</v>
      </c>
      <c r="E835" s="13" t="s">
        <v>6921</v>
      </c>
      <c r="F835" s="24" t="s">
        <v>2319</v>
      </c>
      <c r="G835" s="25"/>
    </row>
    <row r="836" spans="1:7">
      <c r="A836" s="23">
        <v>2020</v>
      </c>
      <c r="B836" s="23" t="s">
        <v>514</v>
      </c>
      <c r="C836" s="13" t="s">
        <v>309</v>
      </c>
      <c r="D836" s="13" t="s">
        <v>2441</v>
      </c>
      <c r="E836" s="13" t="s">
        <v>404</v>
      </c>
      <c r="F836" s="24" t="s">
        <v>2319</v>
      </c>
      <c r="G836" s="25"/>
    </row>
    <row r="837" spans="1:7">
      <c r="A837" s="23">
        <v>2020</v>
      </c>
      <c r="B837" s="23" t="s">
        <v>514</v>
      </c>
      <c r="C837" s="13" t="s">
        <v>309</v>
      </c>
      <c r="D837" s="13" t="s">
        <v>2441</v>
      </c>
      <c r="E837" s="13" t="s">
        <v>1429</v>
      </c>
      <c r="F837" s="24" t="s">
        <v>2319</v>
      </c>
      <c r="G837" s="25"/>
    </row>
    <row r="838" spans="1:7">
      <c r="A838" s="23">
        <v>2020</v>
      </c>
      <c r="B838" s="23" t="s">
        <v>514</v>
      </c>
      <c r="C838" s="13" t="s">
        <v>309</v>
      </c>
      <c r="D838" s="13" t="s">
        <v>2441</v>
      </c>
      <c r="E838" s="13" t="s">
        <v>1429</v>
      </c>
      <c r="F838" s="24" t="s">
        <v>2327</v>
      </c>
      <c r="G838" s="25"/>
    </row>
    <row r="839" spans="1:7">
      <c r="A839" s="23">
        <v>2020</v>
      </c>
      <c r="B839" s="23" t="s">
        <v>514</v>
      </c>
      <c r="C839" s="13" t="s">
        <v>309</v>
      </c>
      <c r="D839" s="13" t="s">
        <v>2472</v>
      </c>
      <c r="E839" s="13" t="s">
        <v>4940</v>
      </c>
      <c r="F839" s="24" t="s">
        <v>2319</v>
      </c>
      <c r="G839" s="25"/>
    </row>
    <row r="840" spans="1:7">
      <c r="A840" s="23">
        <v>2020</v>
      </c>
      <c r="B840" s="23" t="s">
        <v>514</v>
      </c>
      <c r="C840" s="13" t="s">
        <v>310</v>
      </c>
      <c r="D840" s="13" t="s">
        <v>2511</v>
      </c>
      <c r="E840" s="13" t="s">
        <v>460</v>
      </c>
      <c r="F840" s="24" t="s">
        <v>2319</v>
      </c>
      <c r="G840" s="25"/>
    </row>
    <row r="841" spans="1:7">
      <c r="A841" s="23">
        <v>2020</v>
      </c>
      <c r="B841" s="23" t="s">
        <v>514</v>
      </c>
      <c r="C841" s="13" t="s">
        <v>310</v>
      </c>
      <c r="D841" s="13" t="s">
        <v>2511</v>
      </c>
      <c r="E841" s="13" t="s">
        <v>6975</v>
      </c>
      <c r="F841" s="24" t="s">
        <v>2319</v>
      </c>
      <c r="G841" s="25"/>
    </row>
    <row r="842" spans="1:7">
      <c r="A842" s="23">
        <v>2020</v>
      </c>
      <c r="B842" s="23" t="s">
        <v>514</v>
      </c>
      <c r="C842" s="13" t="s">
        <v>310</v>
      </c>
      <c r="D842" s="13" t="s">
        <v>2511</v>
      </c>
      <c r="E842" s="13" t="s">
        <v>6975</v>
      </c>
      <c r="F842" s="24" t="s">
        <v>2319</v>
      </c>
      <c r="G842" s="25"/>
    </row>
    <row r="843" spans="1:7">
      <c r="A843" s="23">
        <v>2020</v>
      </c>
      <c r="B843" s="23" t="s">
        <v>514</v>
      </c>
      <c r="C843" s="13" t="s">
        <v>1427</v>
      </c>
      <c r="D843" s="13" t="s">
        <v>3244</v>
      </c>
      <c r="E843" s="13" t="s">
        <v>4941</v>
      </c>
      <c r="F843" s="24" t="s">
        <v>2319</v>
      </c>
      <c r="G843" s="25"/>
    </row>
    <row r="844" spans="1:7">
      <c r="A844" s="23">
        <v>2020</v>
      </c>
      <c r="B844" s="23" t="s">
        <v>514</v>
      </c>
      <c r="C844" s="13" t="s">
        <v>1427</v>
      </c>
      <c r="D844" s="13" t="s">
        <v>3244</v>
      </c>
      <c r="E844" s="13" t="s">
        <v>4941</v>
      </c>
      <c r="F844" s="24" t="s">
        <v>2319</v>
      </c>
      <c r="G844" s="25"/>
    </row>
    <row r="845" spans="1:7">
      <c r="A845" s="23">
        <v>2020</v>
      </c>
      <c r="B845" s="23" t="s">
        <v>514</v>
      </c>
      <c r="C845" s="13" t="s">
        <v>1427</v>
      </c>
      <c r="D845" s="13" t="s">
        <v>3244</v>
      </c>
      <c r="E845" s="13" t="s">
        <v>4941</v>
      </c>
      <c r="F845" s="24" t="s">
        <v>2319</v>
      </c>
      <c r="G845" s="25"/>
    </row>
    <row r="846" spans="1:7">
      <c r="A846" s="23">
        <v>2020</v>
      </c>
      <c r="B846" s="23" t="s">
        <v>514</v>
      </c>
      <c r="C846" s="13" t="s">
        <v>312</v>
      </c>
      <c r="D846" s="13" t="s">
        <v>2485</v>
      </c>
      <c r="E846" s="13" t="s">
        <v>2343</v>
      </c>
      <c r="F846" s="24" t="s">
        <v>2319</v>
      </c>
      <c r="G846" s="25"/>
    </row>
    <row r="847" spans="1:7">
      <c r="A847" s="23">
        <v>2020</v>
      </c>
      <c r="B847" s="23" t="s">
        <v>514</v>
      </c>
      <c r="C847" s="13" t="s">
        <v>312</v>
      </c>
      <c r="D847" s="13" t="s">
        <v>2444</v>
      </c>
      <c r="E847" s="13" t="s">
        <v>2343</v>
      </c>
      <c r="F847" s="24" t="s">
        <v>2319</v>
      </c>
      <c r="G847" s="25"/>
    </row>
    <row r="848" spans="1:7">
      <c r="A848" s="23">
        <v>2020</v>
      </c>
      <c r="B848" s="23" t="s">
        <v>514</v>
      </c>
      <c r="C848" s="13" t="s">
        <v>312</v>
      </c>
      <c r="D848" s="13" t="s">
        <v>2605</v>
      </c>
      <c r="E848" s="13" t="s">
        <v>370</v>
      </c>
      <c r="F848" s="24" t="s">
        <v>2319</v>
      </c>
      <c r="G848" s="25"/>
    </row>
    <row r="849" spans="1:7">
      <c r="A849" s="23">
        <v>2020</v>
      </c>
      <c r="B849" s="23" t="s">
        <v>514</v>
      </c>
      <c r="C849" s="13" t="s">
        <v>312</v>
      </c>
      <c r="D849" s="13" t="s">
        <v>2605</v>
      </c>
      <c r="E849" s="13" t="s">
        <v>370</v>
      </c>
      <c r="F849" s="24" t="s">
        <v>2327</v>
      </c>
      <c r="G849" s="25"/>
    </row>
    <row r="850" spans="1:7">
      <c r="A850" s="23">
        <v>2020</v>
      </c>
      <c r="B850" s="23" t="s">
        <v>514</v>
      </c>
      <c r="C850" s="13" t="s">
        <v>312</v>
      </c>
      <c r="D850" s="13" t="s">
        <v>2444</v>
      </c>
      <c r="E850" s="13" t="s">
        <v>7113</v>
      </c>
      <c r="F850" s="24" t="s">
        <v>2319</v>
      </c>
      <c r="G850" s="25"/>
    </row>
    <row r="851" spans="1:7">
      <c r="A851" s="23">
        <v>2020</v>
      </c>
      <c r="B851" s="23" t="s">
        <v>514</v>
      </c>
      <c r="C851" s="13" t="s">
        <v>312</v>
      </c>
      <c r="D851" s="13" t="s">
        <v>2444</v>
      </c>
      <c r="E851" s="13" t="s">
        <v>7113</v>
      </c>
      <c r="F851" s="24" t="s">
        <v>2327</v>
      </c>
      <c r="G851" s="25"/>
    </row>
    <row r="852" spans="1:7">
      <c r="A852" s="23">
        <v>2020</v>
      </c>
      <c r="B852" s="23" t="s">
        <v>514</v>
      </c>
      <c r="C852" s="13" t="s">
        <v>312</v>
      </c>
      <c r="D852" s="13" t="s">
        <v>5732</v>
      </c>
      <c r="E852" s="13" t="s">
        <v>4942</v>
      </c>
      <c r="F852" s="24" t="s">
        <v>2319</v>
      </c>
      <c r="G852" s="25"/>
    </row>
    <row r="853" spans="1:7">
      <c r="A853" s="23">
        <v>2020</v>
      </c>
      <c r="B853" s="23" t="s">
        <v>514</v>
      </c>
      <c r="C853" s="13" t="s">
        <v>312</v>
      </c>
      <c r="D853" s="13" t="s">
        <v>5732</v>
      </c>
      <c r="E853" s="13" t="s">
        <v>4942</v>
      </c>
      <c r="F853" s="24" t="s">
        <v>2327</v>
      </c>
      <c r="G853" s="25"/>
    </row>
    <row r="854" spans="1:7">
      <c r="A854" s="23">
        <v>2020</v>
      </c>
      <c r="B854" s="23" t="s">
        <v>514</v>
      </c>
      <c r="C854" s="13" t="s">
        <v>461</v>
      </c>
      <c r="D854" s="13" t="s">
        <v>7112</v>
      </c>
      <c r="E854" s="13" t="s">
        <v>4964</v>
      </c>
      <c r="F854" s="24" t="s">
        <v>2319</v>
      </c>
      <c r="G854" s="25"/>
    </row>
    <row r="855" spans="1:7">
      <c r="A855" s="23">
        <v>2020</v>
      </c>
      <c r="B855" s="23" t="s">
        <v>514</v>
      </c>
      <c r="C855" s="13" t="s">
        <v>461</v>
      </c>
      <c r="D855" s="13" t="s">
        <v>7112</v>
      </c>
      <c r="E855" s="13" t="s">
        <v>4964</v>
      </c>
      <c r="F855" s="24" t="s">
        <v>2327</v>
      </c>
      <c r="G855" s="25"/>
    </row>
    <row r="856" spans="1:7">
      <c r="A856" s="23">
        <v>2020</v>
      </c>
      <c r="B856" s="23" t="s">
        <v>514</v>
      </c>
      <c r="C856" s="13" t="s">
        <v>461</v>
      </c>
      <c r="D856" s="13" t="s">
        <v>5733</v>
      </c>
      <c r="E856" s="13" t="s">
        <v>4943</v>
      </c>
      <c r="F856" s="24" t="s">
        <v>2319</v>
      </c>
      <c r="G856" s="25"/>
    </row>
    <row r="857" spans="1:7">
      <c r="A857" s="23">
        <v>2020</v>
      </c>
      <c r="B857" s="23" t="s">
        <v>514</v>
      </c>
      <c r="C857" s="13" t="s">
        <v>313</v>
      </c>
      <c r="D857" s="13" t="s">
        <v>2432</v>
      </c>
      <c r="E857" s="13" t="s">
        <v>4945</v>
      </c>
      <c r="F857" s="24" t="s">
        <v>2327</v>
      </c>
      <c r="G857" s="25"/>
    </row>
    <row r="858" spans="1:7">
      <c r="A858" s="23">
        <v>2020</v>
      </c>
      <c r="B858" s="23" t="s">
        <v>514</v>
      </c>
      <c r="C858" s="13" t="s">
        <v>313</v>
      </c>
      <c r="D858" s="13" t="s">
        <v>2420</v>
      </c>
      <c r="E858" s="13" t="s">
        <v>6898</v>
      </c>
      <c r="F858" s="24" t="s">
        <v>2319</v>
      </c>
      <c r="G858" s="25"/>
    </row>
    <row r="859" spans="1:7">
      <c r="A859" s="23">
        <v>2020</v>
      </c>
      <c r="B859" s="23" t="s">
        <v>514</v>
      </c>
      <c r="C859" s="13" t="s">
        <v>313</v>
      </c>
      <c r="D859" s="13" t="s">
        <v>5725</v>
      </c>
      <c r="E859" s="13" t="s">
        <v>4949</v>
      </c>
      <c r="F859" s="24" t="s">
        <v>2319</v>
      </c>
      <c r="G859" s="25"/>
    </row>
    <row r="860" spans="1:7">
      <c r="A860" s="23">
        <v>2020</v>
      </c>
      <c r="B860" s="23" t="s">
        <v>514</v>
      </c>
      <c r="C860" s="13" t="s">
        <v>313</v>
      </c>
      <c r="D860" s="13" t="s">
        <v>2420</v>
      </c>
      <c r="E860" s="13" t="s">
        <v>6904</v>
      </c>
      <c r="F860" s="24" t="s">
        <v>2319</v>
      </c>
      <c r="G860" s="25"/>
    </row>
    <row r="861" spans="1:7">
      <c r="A861" s="23">
        <v>2020</v>
      </c>
      <c r="B861" s="23" t="s">
        <v>514</v>
      </c>
      <c r="C861" s="13" t="s">
        <v>313</v>
      </c>
      <c r="D861" s="13" t="s">
        <v>2549</v>
      </c>
      <c r="E861" s="13" t="s">
        <v>4947</v>
      </c>
      <c r="F861" s="24" t="s">
        <v>2327</v>
      </c>
      <c r="G861" s="25"/>
    </row>
    <row r="862" spans="1:7">
      <c r="A862" s="23">
        <v>2020</v>
      </c>
      <c r="B862" s="23" t="s">
        <v>514</v>
      </c>
      <c r="C862" s="13" t="s">
        <v>313</v>
      </c>
      <c r="D862" s="13" t="s">
        <v>2420</v>
      </c>
      <c r="E862" s="13" t="s">
        <v>6905</v>
      </c>
      <c r="F862" s="24" t="s">
        <v>2319</v>
      </c>
      <c r="G862" s="25"/>
    </row>
    <row r="863" spans="1:7">
      <c r="A863" s="23">
        <v>2020</v>
      </c>
      <c r="B863" s="23" t="s">
        <v>514</v>
      </c>
      <c r="C863" s="13" t="s">
        <v>313</v>
      </c>
      <c r="D863" s="13" t="s">
        <v>2550</v>
      </c>
      <c r="E863" s="13" t="s">
        <v>4950</v>
      </c>
      <c r="F863" s="24" t="s">
        <v>2327</v>
      </c>
      <c r="G863" s="25"/>
    </row>
    <row r="864" spans="1:7">
      <c r="A864" s="23">
        <v>2020</v>
      </c>
      <c r="B864" s="23" t="s">
        <v>514</v>
      </c>
      <c r="C864" s="13" t="s">
        <v>313</v>
      </c>
      <c r="D864" s="13" t="s">
        <v>2432</v>
      </c>
      <c r="E864" s="13" t="s">
        <v>4946</v>
      </c>
      <c r="F864" s="24" t="s">
        <v>2319</v>
      </c>
      <c r="G864" s="25"/>
    </row>
    <row r="865" spans="1:7">
      <c r="A865" s="23">
        <v>2020</v>
      </c>
      <c r="B865" s="23" t="s">
        <v>514</v>
      </c>
      <c r="C865" s="13" t="s">
        <v>313</v>
      </c>
      <c r="D865" s="13" t="s">
        <v>2420</v>
      </c>
      <c r="E865" s="13" t="s">
        <v>4933</v>
      </c>
      <c r="F865" s="24" t="s">
        <v>2319</v>
      </c>
      <c r="G865" s="25"/>
    </row>
    <row r="866" spans="1:7">
      <c r="A866" s="23">
        <v>2020</v>
      </c>
      <c r="B866" s="23" t="s">
        <v>514</v>
      </c>
      <c r="C866" s="13" t="s">
        <v>313</v>
      </c>
      <c r="D866" s="13" t="s">
        <v>2420</v>
      </c>
      <c r="E866" s="13" t="s">
        <v>4933</v>
      </c>
      <c r="F866" s="24" t="s">
        <v>2319</v>
      </c>
      <c r="G866" s="25"/>
    </row>
    <row r="867" spans="1:7">
      <c r="A867" s="23">
        <v>2020</v>
      </c>
      <c r="B867" s="23" t="s">
        <v>514</v>
      </c>
      <c r="C867" s="13" t="s">
        <v>313</v>
      </c>
      <c r="D867" s="13" t="s">
        <v>2420</v>
      </c>
      <c r="E867" s="13" t="s">
        <v>4933</v>
      </c>
      <c r="F867" s="24" t="s">
        <v>2327</v>
      </c>
      <c r="G867" s="25"/>
    </row>
    <row r="868" spans="1:7">
      <c r="A868" s="23">
        <v>2020</v>
      </c>
      <c r="B868" s="23" t="s">
        <v>514</v>
      </c>
      <c r="C868" s="13" t="s">
        <v>313</v>
      </c>
      <c r="D868" s="13" t="s">
        <v>2432</v>
      </c>
      <c r="E868" s="13" t="s">
        <v>374</v>
      </c>
      <c r="F868" s="24" t="s">
        <v>2319</v>
      </c>
      <c r="G868" s="25"/>
    </row>
    <row r="869" spans="1:7">
      <c r="A869" s="23">
        <v>2020</v>
      </c>
      <c r="B869" s="23" t="s">
        <v>514</v>
      </c>
      <c r="C869" s="13" t="s">
        <v>313</v>
      </c>
      <c r="D869" s="13" t="s">
        <v>2432</v>
      </c>
      <c r="E869" s="13" t="s">
        <v>374</v>
      </c>
      <c r="F869" s="24" t="s">
        <v>2327</v>
      </c>
      <c r="G869" s="25"/>
    </row>
    <row r="870" spans="1:7">
      <c r="A870" s="23">
        <v>2020</v>
      </c>
      <c r="B870" s="23" t="s">
        <v>514</v>
      </c>
      <c r="C870" s="13" t="s">
        <v>313</v>
      </c>
      <c r="D870" s="13" t="s">
        <v>2475</v>
      </c>
      <c r="E870" s="13" t="s">
        <v>3218</v>
      </c>
      <c r="F870" s="24" t="s">
        <v>2319</v>
      </c>
      <c r="G870" s="25"/>
    </row>
    <row r="871" spans="1:7">
      <c r="A871" s="23">
        <v>2020</v>
      </c>
      <c r="B871" s="23" t="s">
        <v>514</v>
      </c>
      <c r="C871" s="13" t="s">
        <v>313</v>
      </c>
      <c r="D871" s="13" t="s">
        <v>2475</v>
      </c>
      <c r="E871" s="13" t="s">
        <v>3218</v>
      </c>
      <c r="F871" s="24" t="s">
        <v>2327</v>
      </c>
      <c r="G871" s="25"/>
    </row>
    <row r="872" spans="1:7">
      <c r="A872" s="23">
        <v>2020</v>
      </c>
      <c r="B872" s="23" t="s">
        <v>514</v>
      </c>
      <c r="C872" s="13" t="s">
        <v>313</v>
      </c>
      <c r="D872" s="13" t="s">
        <v>2475</v>
      </c>
      <c r="E872" s="13" t="s">
        <v>3218</v>
      </c>
      <c r="F872" s="24" t="s">
        <v>6980</v>
      </c>
      <c r="G872" s="25"/>
    </row>
    <row r="873" spans="1:7">
      <c r="A873" s="23">
        <v>2020</v>
      </c>
      <c r="B873" s="23" t="s">
        <v>514</v>
      </c>
      <c r="C873" s="13" t="s">
        <v>313</v>
      </c>
      <c r="D873" s="13" t="s">
        <v>5734</v>
      </c>
      <c r="E873" s="13" t="s">
        <v>4948</v>
      </c>
      <c r="F873" s="24" t="s">
        <v>2319</v>
      </c>
      <c r="G873" s="25"/>
    </row>
    <row r="874" spans="1:7">
      <c r="A874" s="23">
        <v>2020</v>
      </c>
      <c r="B874" s="23" t="s">
        <v>514</v>
      </c>
      <c r="C874" s="13" t="s">
        <v>313</v>
      </c>
      <c r="D874" s="13" t="s">
        <v>3263</v>
      </c>
      <c r="E874" s="13" t="s">
        <v>3225</v>
      </c>
      <c r="F874" s="24" t="s">
        <v>2319</v>
      </c>
      <c r="G874" s="25"/>
    </row>
    <row r="875" spans="1:7">
      <c r="A875" s="23">
        <v>2020</v>
      </c>
      <c r="B875" s="23" t="s">
        <v>514</v>
      </c>
      <c r="C875" s="13" t="s">
        <v>313</v>
      </c>
      <c r="D875" s="13" t="s">
        <v>3263</v>
      </c>
      <c r="E875" s="13" t="s">
        <v>3225</v>
      </c>
      <c r="F875" s="24" t="s">
        <v>2327</v>
      </c>
      <c r="G875" s="25"/>
    </row>
    <row r="876" spans="1:7">
      <c r="A876" s="23">
        <v>2020</v>
      </c>
      <c r="B876" s="23" t="s">
        <v>514</v>
      </c>
      <c r="C876" s="13" t="s">
        <v>313</v>
      </c>
      <c r="D876" s="13" t="s">
        <v>2481</v>
      </c>
      <c r="E876" s="13" t="s">
        <v>2350</v>
      </c>
      <c r="F876" s="24" t="s">
        <v>2319</v>
      </c>
      <c r="G876" s="25"/>
    </row>
    <row r="877" spans="1:7">
      <c r="A877" s="23">
        <v>2020</v>
      </c>
      <c r="B877" s="23" t="s">
        <v>514</v>
      </c>
      <c r="C877" s="13" t="s">
        <v>313</v>
      </c>
      <c r="D877" s="13" t="s">
        <v>2481</v>
      </c>
      <c r="E877" s="13" t="s">
        <v>2350</v>
      </c>
      <c r="F877" s="24" t="s">
        <v>2327</v>
      </c>
      <c r="G877" s="25"/>
    </row>
    <row r="878" spans="1:7">
      <c r="A878" s="23">
        <v>2020</v>
      </c>
      <c r="B878" s="23" t="s">
        <v>514</v>
      </c>
      <c r="C878" s="13" t="s">
        <v>313</v>
      </c>
      <c r="D878" s="13" t="s">
        <v>4015</v>
      </c>
      <c r="E878" s="13" t="s">
        <v>2333</v>
      </c>
      <c r="F878" s="24" t="s">
        <v>2319</v>
      </c>
      <c r="G878" s="25"/>
    </row>
    <row r="879" spans="1:7">
      <c r="A879" s="23">
        <v>2020</v>
      </c>
      <c r="B879" s="23" t="s">
        <v>514</v>
      </c>
      <c r="C879" s="13" t="s">
        <v>313</v>
      </c>
      <c r="D879" s="13" t="s">
        <v>4015</v>
      </c>
      <c r="E879" s="13" t="s">
        <v>2333</v>
      </c>
      <c r="F879" s="24" t="s">
        <v>2327</v>
      </c>
      <c r="G879" s="25"/>
    </row>
    <row r="880" spans="1:7">
      <c r="A880" s="23">
        <v>2020</v>
      </c>
      <c r="B880" s="23" t="s">
        <v>514</v>
      </c>
      <c r="C880" s="13" t="s">
        <v>313</v>
      </c>
      <c r="D880" s="13" t="s">
        <v>2544</v>
      </c>
      <c r="E880" s="13" t="s">
        <v>2157</v>
      </c>
      <c r="F880" s="24" t="s">
        <v>2319</v>
      </c>
      <c r="G880" s="25"/>
    </row>
    <row r="881" spans="1:7">
      <c r="A881" s="23">
        <v>2020</v>
      </c>
      <c r="B881" s="23" t="s">
        <v>514</v>
      </c>
      <c r="C881" s="13" t="s">
        <v>313</v>
      </c>
      <c r="D881" s="13" t="s">
        <v>2544</v>
      </c>
      <c r="E881" s="13" t="s">
        <v>2157</v>
      </c>
      <c r="F881" s="24" t="s">
        <v>2327</v>
      </c>
      <c r="G881" s="25"/>
    </row>
    <row r="882" spans="1:7">
      <c r="A882" s="23">
        <v>2020</v>
      </c>
      <c r="B882" s="23" t="s">
        <v>514</v>
      </c>
      <c r="C882" s="13" t="s">
        <v>313</v>
      </c>
      <c r="D882" s="13" t="s">
        <v>2512</v>
      </c>
      <c r="E882" s="13" t="s">
        <v>447</v>
      </c>
      <c r="F882" s="24" t="s">
        <v>2319</v>
      </c>
      <c r="G882" s="25"/>
    </row>
    <row r="883" spans="1:7">
      <c r="A883" s="23">
        <v>2020</v>
      </c>
      <c r="B883" s="23" t="s">
        <v>514</v>
      </c>
      <c r="C883" s="13" t="s">
        <v>313</v>
      </c>
      <c r="D883" s="13" t="s">
        <v>2606</v>
      </c>
      <c r="E883" s="13" t="s">
        <v>447</v>
      </c>
      <c r="F883" s="24" t="s">
        <v>2319</v>
      </c>
      <c r="G883" s="25"/>
    </row>
    <row r="884" spans="1:7">
      <c r="A884" s="23">
        <v>2020</v>
      </c>
      <c r="B884" s="23" t="s">
        <v>514</v>
      </c>
      <c r="C884" s="13" t="s">
        <v>313</v>
      </c>
      <c r="D884" s="13" t="s">
        <v>2512</v>
      </c>
      <c r="E884" s="13" t="s">
        <v>447</v>
      </c>
      <c r="F884" s="24" t="s">
        <v>2327</v>
      </c>
      <c r="G884" s="25"/>
    </row>
    <row r="885" spans="1:7">
      <c r="A885" s="23">
        <v>2020</v>
      </c>
      <c r="B885" s="23" t="s">
        <v>514</v>
      </c>
      <c r="C885" s="13" t="s">
        <v>313</v>
      </c>
      <c r="D885" s="13" t="s">
        <v>2606</v>
      </c>
      <c r="E885" s="13" t="s">
        <v>447</v>
      </c>
      <c r="F885" s="24" t="s">
        <v>2327</v>
      </c>
      <c r="G885" s="25"/>
    </row>
    <row r="886" spans="1:7">
      <c r="A886" s="23">
        <v>2020</v>
      </c>
      <c r="B886" s="23" t="s">
        <v>514</v>
      </c>
      <c r="C886" s="13" t="s">
        <v>313</v>
      </c>
      <c r="D886" s="13" t="s">
        <v>2462</v>
      </c>
      <c r="E886" s="13" t="s">
        <v>375</v>
      </c>
      <c r="F886" s="24" t="s">
        <v>2319</v>
      </c>
      <c r="G886" s="25"/>
    </row>
    <row r="887" spans="1:7">
      <c r="A887" s="23">
        <v>2020</v>
      </c>
      <c r="B887" s="23" t="s">
        <v>514</v>
      </c>
      <c r="C887" s="13" t="s">
        <v>313</v>
      </c>
      <c r="D887" s="13" t="s">
        <v>2462</v>
      </c>
      <c r="E887" s="13" t="s">
        <v>375</v>
      </c>
      <c r="F887" s="24" t="s">
        <v>2327</v>
      </c>
      <c r="G887" s="25"/>
    </row>
    <row r="888" spans="1:7">
      <c r="A888" s="23">
        <v>2020</v>
      </c>
      <c r="B888" s="23" t="s">
        <v>514</v>
      </c>
      <c r="C888" s="13" t="s">
        <v>313</v>
      </c>
      <c r="D888" s="13" t="s">
        <v>2548</v>
      </c>
      <c r="E888" s="13" t="s">
        <v>421</v>
      </c>
      <c r="F888" s="24" t="s">
        <v>2319</v>
      </c>
      <c r="G888" s="25"/>
    </row>
    <row r="889" spans="1:7">
      <c r="A889" s="23">
        <v>2020</v>
      </c>
      <c r="B889" s="23" t="s">
        <v>514</v>
      </c>
      <c r="C889" s="13" t="s">
        <v>313</v>
      </c>
      <c r="D889" s="13" t="s">
        <v>2548</v>
      </c>
      <c r="E889" s="13" t="s">
        <v>421</v>
      </c>
      <c r="F889" s="24" t="s">
        <v>2327</v>
      </c>
      <c r="G889" s="25"/>
    </row>
    <row r="890" spans="1:7">
      <c r="A890" s="23">
        <v>2020</v>
      </c>
      <c r="B890" s="23" t="s">
        <v>514</v>
      </c>
      <c r="C890" s="13" t="s">
        <v>313</v>
      </c>
      <c r="D890" s="13" t="s">
        <v>2537</v>
      </c>
      <c r="E890" s="13" t="s">
        <v>3447</v>
      </c>
      <c r="F890" s="24" t="s">
        <v>2327</v>
      </c>
      <c r="G890" s="25"/>
    </row>
    <row r="891" spans="1:7">
      <c r="A891" s="23">
        <v>2020</v>
      </c>
      <c r="B891" s="23" t="s">
        <v>514</v>
      </c>
      <c r="C891" s="13" t="s">
        <v>313</v>
      </c>
      <c r="D891" s="13" t="s">
        <v>2537</v>
      </c>
      <c r="E891" s="13" t="s">
        <v>3447</v>
      </c>
      <c r="F891" s="24" t="s">
        <v>2327</v>
      </c>
      <c r="G891" s="25"/>
    </row>
    <row r="892" spans="1:7">
      <c r="A892" s="23">
        <v>2020</v>
      </c>
      <c r="B892" s="23" t="s">
        <v>514</v>
      </c>
      <c r="C892" s="13" t="s">
        <v>313</v>
      </c>
      <c r="D892" s="13" t="s">
        <v>2549</v>
      </c>
      <c r="E892" s="13" t="s">
        <v>1957</v>
      </c>
      <c r="F892" s="24" t="s">
        <v>2319</v>
      </c>
      <c r="G892" s="25"/>
    </row>
    <row r="893" spans="1:7">
      <c r="A893" s="23">
        <v>2020</v>
      </c>
      <c r="B893" s="23" t="s">
        <v>514</v>
      </c>
      <c r="C893" s="13" t="s">
        <v>313</v>
      </c>
      <c r="D893" s="13" t="s">
        <v>2549</v>
      </c>
      <c r="E893" s="13" t="s">
        <v>1957</v>
      </c>
      <c r="F893" s="24" t="s">
        <v>2327</v>
      </c>
      <c r="G893" s="25"/>
    </row>
    <row r="894" spans="1:7">
      <c r="A894" s="23">
        <v>2020</v>
      </c>
      <c r="B894" s="23" t="s">
        <v>514</v>
      </c>
      <c r="C894" s="13" t="s">
        <v>313</v>
      </c>
      <c r="D894" s="13" t="s">
        <v>2518</v>
      </c>
      <c r="E894" s="13" t="s">
        <v>419</v>
      </c>
      <c r="F894" s="24" t="s">
        <v>2319</v>
      </c>
      <c r="G894" s="25"/>
    </row>
    <row r="895" spans="1:7">
      <c r="A895" s="23">
        <v>2020</v>
      </c>
      <c r="B895" s="23" t="s">
        <v>514</v>
      </c>
      <c r="C895" s="13" t="s">
        <v>313</v>
      </c>
      <c r="D895" s="13" t="s">
        <v>2518</v>
      </c>
      <c r="E895" s="13" t="s">
        <v>419</v>
      </c>
      <c r="F895" s="24" t="s">
        <v>2327</v>
      </c>
      <c r="G895" s="25"/>
    </row>
    <row r="896" spans="1:7">
      <c r="A896" s="23">
        <v>2020</v>
      </c>
      <c r="B896" s="23" t="s">
        <v>514</v>
      </c>
      <c r="C896" s="13" t="s">
        <v>313</v>
      </c>
      <c r="D896" s="13" t="s">
        <v>2530</v>
      </c>
      <c r="E896" s="13" t="s">
        <v>2158</v>
      </c>
      <c r="F896" s="24" t="s">
        <v>2319</v>
      </c>
      <c r="G896" s="25"/>
    </row>
    <row r="897" spans="1:7">
      <c r="A897" s="23">
        <v>2020</v>
      </c>
      <c r="B897" s="23" t="s">
        <v>514</v>
      </c>
      <c r="C897" s="13" t="s">
        <v>313</v>
      </c>
      <c r="D897" s="13" t="s">
        <v>2530</v>
      </c>
      <c r="E897" s="13" t="s">
        <v>2158</v>
      </c>
      <c r="F897" s="24" t="s">
        <v>2327</v>
      </c>
      <c r="G897" s="25"/>
    </row>
    <row r="898" spans="1:7">
      <c r="A898" s="23">
        <v>2020</v>
      </c>
      <c r="B898" s="23" t="s">
        <v>514</v>
      </c>
      <c r="C898" s="13" t="s">
        <v>313</v>
      </c>
      <c r="D898" s="13" t="s">
        <v>2551</v>
      </c>
      <c r="E898" s="13" t="s">
        <v>2570</v>
      </c>
      <c r="F898" s="24" t="s">
        <v>2319</v>
      </c>
      <c r="G898" s="25"/>
    </row>
    <row r="899" spans="1:7">
      <c r="A899" s="23">
        <v>2020</v>
      </c>
      <c r="B899" s="23" t="s">
        <v>514</v>
      </c>
      <c r="C899" s="13" t="s">
        <v>313</v>
      </c>
      <c r="D899" s="13" t="s">
        <v>2551</v>
      </c>
      <c r="E899" s="13" t="s">
        <v>2570</v>
      </c>
      <c r="F899" s="24" t="s">
        <v>6982</v>
      </c>
      <c r="G899" s="25"/>
    </row>
    <row r="900" spans="1:7">
      <c r="A900" s="23">
        <v>2020</v>
      </c>
      <c r="B900" s="23" t="s">
        <v>514</v>
      </c>
      <c r="C900" s="13" t="s">
        <v>313</v>
      </c>
      <c r="D900" s="13" t="s">
        <v>2551</v>
      </c>
      <c r="E900" s="13" t="s">
        <v>2570</v>
      </c>
      <c r="F900" s="24" t="s">
        <v>2327</v>
      </c>
      <c r="G900" s="25"/>
    </row>
    <row r="901" spans="1:7">
      <c r="A901" s="23">
        <v>2020</v>
      </c>
      <c r="B901" s="23" t="s">
        <v>514</v>
      </c>
      <c r="C901" s="13" t="s">
        <v>313</v>
      </c>
      <c r="D901" s="13" t="s">
        <v>5735</v>
      </c>
      <c r="E901" s="13" t="s">
        <v>377</v>
      </c>
      <c r="F901" s="24" t="s">
        <v>2319</v>
      </c>
      <c r="G901" s="25"/>
    </row>
    <row r="902" spans="1:7">
      <c r="A902" s="23">
        <v>2020</v>
      </c>
      <c r="B902" s="23" t="s">
        <v>514</v>
      </c>
      <c r="C902" s="13" t="s">
        <v>313</v>
      </c>
      <c r="D902" s="13" t="s">
        <v>5735</v>
      </c>
      <c r="E902" s="13" t="s">
        <v>377</v>
      </c>
      <c r="F902" s="24" t="s">
        <v>2327</v>
      </c>
      <c r="G902" s="25"/>
    </row>
    <row r="903" spans="1:7">
      <c r="A903" s="23">
        <v>2020</v>
      </c>
      <c r="B903" s="23" t="s">
        <v>514</v>
      </c>
      <c r="C903" s="13" t="s">
        <v>313</v>
      </c>
      <c r="D903" s="13" t="s">
        <v>4085</v>
      </c>
      <c r="E903" s="13" t="s">
        <v>4944</v>
      </c>
      <c r="F903" s="24" t="s">
        <v>2327</v>
      </c>
      <c r="G903" s="25"/>
    </row>
    <row r="904" spans="1:7">
      <c r="A904" s="23">
        <v>2020</v>
      </c>
      <c r="B904" s="23" t="s">
        <v>514</v>
      </c>
      <c r="C904" s="13" t="s">
        <v>313</v>
      </c>
      <c r="D904" s="13" t="s">
        <v>2432</v>
      </c>
      <c r="E904" s="13" t="s">
        <v>1937</v>
      </c>
      <c r="F904" s="24" t="s">
        <v>2319</v>
      </c>
      <c r="G904" s="25"/>
    </row>
    <row r="905" spans="1:7">
      <c r="A905" s="23">
        <v>2020</v>
      </c>
      <c r="B905" s="23" t="s">
        <v>514</v>
      </c>
      <c r="C905" s="13" t="s">
        <v>313</v>
      </c>
      <c r="D905" s="13" t="s">
        <v>2530</v>
      </c>
      <c r="E905" s="13" t="s">
        <v>4002</v>
      </c>
      <c r="F905" s="24" t="s">
        <v>2319</v>
      </c>
      <c r="G905" s="25"/>
    </row>
    <row r="906" spans="1:7">
      <c r="A906" s="23">
        <v>2020</v>
      </c>
      <c r="B906" s="23" t="s">
        <v>514</v>
      </c>
      <c r="C906" s="13" t="s">
        <v>313</v>
      </c>
      <c r="D906" s="13" t="s">
        <v>2530</v>
      </c>
      <c r="E906" s="13" t="s">
        <v>4002</v>
      </c>
      <c r="F906" s="24" t="s">
        <v>2319</v>
      </c>
      <c r="G906" s="25"/>
    </row>
    <row r="907" spans="1:7">
      <c r="A907" s="23">
        <v>2020</v>
      </c>
      <c r="B907" s="23" t="s">
        <v>514</v>
      </c>
      <c r="C907" s="13" t="s">
        <v>313</v>
      </c>
      <c r="D907" s="13" t="s">
        <v>2432</v>
      </c>
      <c r="E907" s="13" t="s">
        <v>7115</v>
      </c>
      <c r="F907" s="24" t="s">
        <v>2319</v>
      </c>
      <c r="G907" s="25"/>
    </row>
    <row r="908" spans="1:7">
      <c r="A908" s="23">
        <v>2020</v>
      </c>
      <c r="B908" s="23" t="s">
        <v>514</v>
      </c>
      <c r="C908" s="13" t="s">
        <v>313</v>
      </c>
      <c r="D908" s="13" t="s">
        <v>2432</v>
      </c>
      <c r="E908" s="13" t="s">
        <v>405</v>
      </c>
      <c r="F908" s="24" t="s">
        <v>2319</v>
      </c>
      <c r="G908" s="25"/>
    </row>
    <row r="909" spans="1:7">
      <c r="A909" s="23">
        <v>2020</v>
      </c>
      <c r="B909" s="23" t="s">
        <v>514</v>
      </c>
      <c r="C909" s="13" t="s">
        <v>313</v>
      </c>
      <c r="D909" s="13" t="s">
        <v>2432</v>
      </c>
      <c r="E909" s="13" t="s">
        <v>405</v>
      </c>
      <c r="F909" s="24" t="s">
        <v>2327</v>
      </c>
      <c r="G909" s="25"/>
    </row>
    <row r="910" spans="1:7">
      <c r="A910" s="23">
        <v>2020</v>
      </c>
      <c r="B910" s="23" t="s">
        <v>514</v>
      </c>
      <c r="C910" s="13" t="s">
        <v>313</v>
      </c>
      <c r="D910" s="13" t="s">
        <v>2432</v>
      </c>
      <c r="E910" s="13" t="s">
        <v>382</v>
      </c>
      <c r="F910" s="24" t="s">
        <v>2319</v>
      </c>
      <c r="G910" s="25"/>
    </row>
    <row r="911" spans="1:7">
      <c r="A911" s="23">
        <v>2020</v>
      </c>
      <c r="B911" s="23" t="s">
        <v>514</v>
      </c>
      <c r="C911" s="13" t="s">
        <v>313</v>
      </c>
      <c r="D911" s="13" t="s">
        <v>2550</v>
      </c>
      <c r="E911" s="13" t="s">
        <v>2569</v>
      </c>
      <c r="F911" s="24" t="s">
        <v>2319</v>
      </c>
      <c r="G911" s="25"/>
    </row>
    <row r="912" spans="1:7">
      <c r="A912" s="23">
        <v>2020</v>
      </c>
      <c r="B912" s="23" t="s">
        <v>514</v>
      </c>
      <c r="C912" s="13" t="s">
        <v>313</v>
      </c>
      <c r="D912" s="13" t="s">
        <v>2550</v>
      </c>
      <c r="E912" s="13" t="s">
        <v>2569</v>
      </c>
      <c r="F912" s="24" t="s">
        <v>2327</v>
      </c>
      <c r="G912" s="25"/>
    </row>
    <row r="913" spans="1:7">
      <c r="A913" s="23">
        <v>2020</v>
      </c>
      <c r="B913" s="23" t="s">
        <v>514</v>
      </c>
      <c r="C913" s="13" t="s">
        <v>313</v>
      </c>
      <c r="D913" s="13" t="s">
        <v>2420</v>
      </c>
      <c r="E913" s="13" t="s">
        <v>3227</v>
      </c>
      <c r="F913" s="24" t="s">
        <v>2319</v>
      </c>
      <c r="G913" s="25"/>
    </row>
    <row r="914" spans="1:7">
      <c r="A914" s="23">
        <v>2020</v>
      </c>
      <c r="B914" s="23" t="s">
        <v>514</v>
      </c>
      <c r="C914" s="13" t="s">
        <v>313</v>
      </c>
      <c r="D914" s="13" t="s">
        <v>2420</v>
      </c>
      <c r="E914" s="13" t="s">
        <v>3227</v>
      </c>
      <c r="F914" s="24" t="s">
        <v>2327</v>
      </c>
      <c r="G914" s="25"/>
    </row>
    <row r="915" spans="1:7">
      <c r="A915" s="23">
        <v>2020</v>
      </c>
      <c r="B915" s="23" t="s">
        <v>514</v>
      </c>
      <c r="C915" s="13" t="s">
        <v>313</v>
      </c>
      <c r="D915" s="13" t="s">
        <v>2506</v>
      </c>
      <c r="E915" s="13" t="s">
        <v>2322</v>
      </c>
      <c r="F915" s="24" t="s">
        <v>2319</v>
      </c>
      <c r="G915" s="25"/>
    </row>
    <row r="916" spans="1:7">
      <c r="A916" s="23">
        <v>2020</v>
      </c>
      <c r="B916" s="23" t="s">
        <v>514</v>
      </c>
      <c r="C916" s="13" t="s">
        <v>313</v>
      </c>
      <c r="D916" s="13" t="s">
        <v>2507</v>
      </c>
      <c r="E916" s="13" t="s">
        <v>5718</v>
      </c>
      <c r="F916" s="24" t="s">
        <v>2319</v>
      </c>
      <c r="G916" s="25"/>
    </row>
    <row r="917" spans="1:7">
      <c r="A917" s="23">
        <v>2020</v>
      </c>
      <c r="B917" s="23" t="s">
        <v>514</v>
      </c>
      <c r="C917" s="13" t="s">
        <v>313</v>
      </c>
      <c r="D917" s="13" t="s">
        <v>2420</v>
      </c>
      <c r="E917" s="13" t="s">
        <v>3449</v>
      </c>
      <c r="F917" s="24" t="s">
        <v>2319</v>
      </c>
      <c r="G917" s="25"/>
    </row>
    <row r="918" spans="1:7">
      <c r="A918" s="23">
        <v>2020</v>
      </c>
      <c r="B918" s="23" t="s">
        <v>514</v>
      </c>
      <c r="C918" s="13" t="s">
        <v>313</v>
      </c>
      <c r="D918" s="13" t="s">
        <v>2420</v>
      </c>
      <c r="E918" s="13" t="s">
        <v>3449</v>
      </c>
      <c r="F918" s="24" t="s">
        <v>2319</v>
      </c>
      <c r="G918" s="25"/>
    </row>
    <row r="919" spans="1:7">
      <c r="A919" s="23">
        <v>2020</v>
      </c>
      <c r="B919" s="23" t="s">
        <v>514</v>
      </c>
      <c r="C919" s="13" t="s">
        <v>313</v>
      </c>
      <c r="D919" s="13" t="s">
        <v>2616</v>
      </c>
      <c r="E919" s="13" t="s">
        <v>7134</v>
      </c>
      <c r="F919" s="24" t="s">
        <v>2319</v>
      </c>
      <c r="G919" s="25"/>
    </row>
    <row r="920" spans="1:7">
      <c r="A920" s="23">
        <v>2020</v>
      </c>
      <c r="B920" s="23" t="s">
        <v>514</v>
      </c>
      <c r="C920" s="13" t="s">
        <v>313</v>
      </c>
      <c r="D920" s="13" t="s">
        <v>2616</v>
      </c>
      <c r="E920" s="13" t="s">
        <v>7134</v>
      </c>
      <c r="F920" s="24" t="s">
        <v>2327</v>
      </c>
      <c r="G920" s="25"/>
    </row>
    <row r="921" spans="1:7">
      <c r="A921" s="23">
        <v>2020</v>
      </c>
      <c r="B921" s="23" t="s">
        <v>514</v>
      </c>
      <c r="C921" s="13" t="s">
        <v>313</v>
      </c>
      <c r="D921" s="13" t="s">
        <v>2616</v>
      </c>
      <c r="E921" s="13" t="s">
        <v>7134</v>
      </c>
      <c r="F921" s="24" t="s">
        <v>7140</v>
      </c>
      <c r="G921" s="25"/>
    </row>
    <row r="922" spans="1:7">
      <c r="A922" s="23">
        <v>2020</v>
      </c>
      <c r="B922" s="23" t="s">
        <v>514</v>
      </c>
      <c r="C922" s="13" t="s">
        <v>314</v>
      </c>
      <c r="D922" s="13" t="s">
        <v>4018</v>
      </c>
      <c r="E922" s="13" t="s">
        <v>4004</v>
      </c>
      <c r="F922" s="24" t="s">
        <v>2327</v>
      </c>
      <c r="G922" s="25"/>
    </row>
    <row r="923" spans="1:7">
      <c r="A923" s="23">
        <v>2020</v>
      </c>
      <c r="B923" s="23" t="s">
        <v>514</v>
      </c>
      <c r="C923" s="13" t="s">
        <v>314</v>
      </c>
      <c r="D923" s="13" t="s">
        <v>2648</v>
      </c>
      <c r="E923" s="13" t="s">
        <v>384</v>
      </c>
      <c r="F923" s="24" t="s">
        <v>2319</v>
      </c>
      <c r="G923" s="25"/>
    </row>
    <row r="924" spans="1:7">
      <c r="A924" s="23">
        <v>2020</v>
      </c>
      <c r="B924" s="23" t="s">
        <v>514</v>
      </c>
      <c r="C924" s="13" t="s">
        <v>314</v>
      </c>
      <c r="D924" s="13" t="s">
        <v>2648</v>
      </c>
      <c r="E924" s="13" t="s">
        <v>384</v>
      </c>
      <c r="F924" s="24" t="s">
        <v>2319</v>
      </c>
      <c r="G924" s="25"/>
    </row>
    <row r="925" spans="1:7">
      <c r="A925" s="23">
        <v>2020</v>
      </c>
      <c r="B925" s="23" t="s">
        <v>514</v>
      </c>
      <c r="C925" s="13" t="s">
        <v>314</v>
      </c>
      <c r="D925" s="13" t="s">
        <v>2648</v>
      </c>
      <c r="E925" s="13" t="s">
        <v>384</v>
      </c>
      <c r="F925" s="24" t="s">
        <v>2327</v>
      </c>
      <c r="G925" s="25"/>
    </row>
    <row r="926" spans="1:7">
      <c r="A926" s="23">
        <v>2020</v>
      </c>
      <c r="B926" s="23" t="s">
        <v>514</v>
      </c>
      <c r="C926" s="13" t="s">
        <v>314</v>
      </c>
      <c r="D926" s="13" t="s">
        <v>2648</v>
      </c>
      <c r="E926" s="13" t="s">
        <v>384</v>
      </c>
      <c r="F926" s="24" t="s">
        <v>2327</v>
      </c>
      <c r="G926" s="25"/>
    </row>
    <row r="927" spans="1:7">
      <c r="A927" s="23">
        <v>2020</v>
      </c>
      <c r="B927" s="23" t="s">
        <v>514</v>
      </c>
      <c r="C927" s="13" t="s">
        <v>314</v>
      </c>
      <c r="D927" s="13" t="s">
        <v>5739</v>
      </c>
      <c r="E927" s="13" t="s">
        <v>484</v>
      </c>
      <c r="F927" s="24" t="s">
        <v>2319</v>
      </c>
      <c r="G927" s="25"/>
    </row>
    <row r="928" spans="1:7">
      <c r="A928" s="23">
        <v>2020</v>
      </c>
      <c r="B928" s="23" t="s">
        <v>514</v>
      </c>
      <c r="C928" s="13" t="s">
        <v>314</v>
      </c>
      <c r="D928" s="13" t="s">
        <v>5736</v>
      </c>
      <c r="E928" s="13" t="s">
        <v>4951</v>
      </c>
      <c r="F928" s="24" t="s">
        <v>2319</v>
      </c>
      <c r="G928" s="25"/>
    </row>
    <row r="929" spans="1:7">
      <c r="A929" s="23">
        <v>2020</v>
      </c>
      <c r="B929" s="23" t="s">
        <v>514</v>
      </c>
      <c r="C929" s="13" t="s">
        <v>314</v>
      </c>
      <c r="D929" s="13" t="s">
        <v>5736</v>
      </c>
      <c r="E929" s="13" t="s">
        <v>4951</v>
      </c>
      <c r="F929" s="24" t="s">
        <v>2319</v>
      </c>
      <c r="G929" s="25"/>
    </row>
    <row r="930" spans="1:7">
      <c r="A930" s="23">
        <v>2020</v>
      </c>
      <c r="B930" s="23" t="s">
        <v>514</v>
      </c>
      <c r="C930" s="13" t="s">
        <v>314</v>
      </c>
      <c r="D930" s="13" t="s">
        <v>5736</v>
      </c>
      <c r="E930" s="13" t="s">
        <v>4951</v>
      </c>
      <c r="F930" s="24" t="s">
        <v>2327</v>
      </c>
      <c r="G930" s="25"/>
    </row>
    <row r="931" spans="1:7">
      <c r="A931" s="23">
        <v>2020</v>
      </c>
      <c r="B931" s="23" t="s">
        <v>514</v>
      </c>
      <c r="C931" s="13" t="s">
        <v>314</v>
      </c>
      <c r="D931" s="13" t="s">
        <v>5736</v>
      </c>
      <c r="E931" s="13" t="s">
        <v>4951</v>
      </c>
      <c r="F931" s="24" t="s">
        <v>2327</v>
      </c>
      <c r="G931" s="25"/>
    </row>
    <row r="932" spans="1:7">
      <c r="A932" s="23">
        <v>2020</v>
      </c>
      <c r="B932" s="23" t="s">
        <v>514</v>
      </c>
      <c r="C932" s="13" t="s">
        <v>314</v>
      </c>
      <c r="D932" s="13" t="s">
        <v>5736</v>
      </c>
      <c r="E932" s="13" t="s">
        <v>4951</v>
      </c>
      <c r="F932" s="24" t="s">
        <v>2327</v>
      </c>
      <c r="G932" s="25"/>
    </row>
    <row r="933" spans="1:7">
      <c r="A933" s="23">
        <v>2020</v>
      </c>
      <c r="B933" s="23" t="s">
        <v>514</v>
      </c>
      <c r="C933" s="13" t="s">
        <v>314</v>
      </c>
      <c r="D933" s="13" t="s">
        <v>4018</v>
      </c>
      <c r="E933" s="13" t="s">
        <v>7016</v>
      </c>
      <c r="F933" s="24" t="s">
        <v>2327</v>
      </c>
      <c r="G933" s="25"/>
    </row>
    <row r="934" spans="1:7">
      <c r="A934" s="23">
        <v>2020</v>
      </c>
      <c r="B934" s="23" t="s">
        <v>514</v>
      </c>
      <c r="C934" s="13" t="s">
        <v>314</v>
      </c>
      <c r="D934" s="13" t="s">
        <v>5737</v>
      </c>
      <c r="E934" s="13" t="s">
        <v>4955</v>
      </c>
      <c r="F934" s="24" t="s">
        <v>2327</v>
      </c>
      <c r="G934" s="25"/>
    </row>
    <row r="935" spans="1:7">
      <c r="A935" s="23">
        <v>2020</v>
      </c>
      <c r="B935" s="23" t="s">
        <v>514</v>
      </c>
      <c r="C935" s="13" t="s">
        <v>314</v>
      </c>
      <c r="D935" s="13" t="s">
        <v>5737</v>
      </c>
      <c r="E935" s="13" t="s">
        <v>4955</v>
      </c>
      <c r="F935" s="24" t="s">
        <v>2327</v>
      </c>
      <c r="G935" s="25"/>
    </row>
    <row r="936" spans="1:7">
      <c r="A936" s="23">
        <v>2020</v>
      </c>
      <c r="B936" s="23" t="s">
        <v>514</v>
      </c>
      <c r="C936" s="13" t="s">
        <v>314</v>
      </c>
      <c r="D936" s="13" t="s">
        <v>4016</v>
      </c>
      <c r="E936" s="13" t="s">
        <v>7089</v>
      </c>
      <c r="F936" s="24" t="s">
        <v>2319</v>
      </c>
      <c r="G936" s="25"/>
    </row>
    <row r="937" spans="1:7">
      <c r="A937" s="23">
        <v>2020</v>
      </c>
      <c r="B937" s="23" t="s">
        <v>514</v>
      </c>
      <c r="C937" s="13" t="s">
        <v>314</v>
      </c>
      <c r="D937" s="13" t="s">
        <v>4016</v>
      </c>
      <c r="E937" s="13" t="s">
        <v>7089</v>
      </c>
      <c r="F937" s="24" t="s">
        <v>2327</v>
      </c>
      <c r="G937" s="25"/>
    </row>
    <row r="938" spans="1:7">
      <c r="A938" s="23">
        <v>2020</v>
      </c>
      <c r="B938" s="23" t="s">
        <v>514</v>
      </c>
      <c r="C938" s="13" t="s">
        <v>314</v>
      </c>
      <c r="D938" s="13" t="s">
        <v>4017</v>
      </c>
      <c r="E938" s="13" t="s">
        <v>3993</v>
      </c>
      <c r="F938" s="24" t="s">
        <v>2327</v>
      </c>
      <c r="G938" s="25"/>
    </row>
    <row r="939" spans="1:7">
      <c r="A939" s="23">
        <v>2020</v>
      </c>
      <c r="B939" s="23" t="s">
        <v>514</v>
      </c>
      <c r="C939" s="13" t="s">
        <v>314</v>
      </c>
      <c r="D939" s="13" t="s">
        <v>2641</v>
      </c>
      <c r="E939" s="13" t="s">
        <v>4952</v>
      </c>
      <c r="F939" s="24" t="s">
        <v>2327</v>
      </c>
      <c r="G939" s="25"/>
    </row>
    <row r="940" spans="1:7">
      <c r="A940" s="23">
        <v>2020</v>
      </c>
      <c r="B940" s="23" t="s">
        <v>514</v>
      </c>
      <c r="C940" s="13" t="s">
        <v>314</v>
      </c>
      <c r="D940" s="13" t="s">
        <v>2641</v>
      </c>
      <c r="E940" s="13" t="s">
        <v>4953</v>
      </c>
      <c r="F940" s="24" t="s">
        <v>2319</v>
      </c>
      <c r="G940" s="25"/>
    </row>
    <row r="941" spans="1:7">
      <c r="A941" s="23">
        <v>2020</v>
      </c>
      <c r="B941" s="23" t="s">
        <v>514</v>
      </c>
      <c r="C941" s="13" t="s">
        <v>314</v>
      </c>
      <c r="D941" s="13" t="s">
        <v>2641</v>
      </c>
      <c r="E941" s="13" t="s">
        <v>4953</v>
      </c>
      <c r="F941" s="24" t="s">
        <v>2327</v>
      </c>
      <c r="G941" s="25"/>
    </row>
    <row r="942" spans="1:7">
      <c r="A942" s="23">
        <v>2020</v>
      </c>
      <c r="B942" s="23" t="s">
        <v>514</v>
      </c>
      <c r="C942" s="13" t="s">
        <v>314</v>
      </c>
      <c r="D942" s="13" t="s">
        <v>2641</v>
      </c>
      <c r="E942" s="13" t="s">
        <v>4954</v>
      </c>
      <c r="F942" s="24" t="s">
        <v>5927</v>
      </c>
      <c r="G942" s="25"/>
    </row>
    <row r="943" spans="1:7">
      <c r="A943" s="23">
        <v>2020</v>
      </c>
      <c r="B943" s="23" t="s">
        <v>514</v>
      </c>
      <c r="C943" s="13" t="s">
        <v>314</v>
      </c>
      <c r="D943" s="13" t="s">
        <v>2641</v>
      </c>
      <c r="E943" s="13" t="s">
        <v>4954</v>
      </c>
      <c r="F943" s="24" t="s">
        <v>2319</v>
      </c>
      <c r="G943" s="25"/>
    </row>
    <row r="944" spans="1:7">
      <c r="A944" s="23">
        <v>2020</v>
      </c>
      <c r="B944" s="23" t="s">
        <v>514</v>
      </c>
      <c r="C944" s="13" t="s">
        <v>314</v>
      </c>
      <c r="D944" s="13" t="s">
        <v>2641</v>
      </c>
      <c r="E944" s="13" t="s">
        <v>4954</v>
      </c>
      <c r="F944" s="24" t="s">
        <v>2327</v>
      </c>
      <c r="G944" s="25"/>
    </row>
    <row r="945" spans="1:7">
      <c r="A945" s="23">
        <v>2020</v>
      </c>
      <c r="B945" s="23" t="s">
        <v>514</v>
      </c>
      <c r="C945" s="13" t="s">
        <v>314</v>
      </c>
      <c r="D945" s="13" t="s">
        <v>2471</v>
      </c>
      <c r="E945" s="13" t="s">
        <v>4057</v>
      </c>
      <c r="F945" s="24" t="s">
        <v>2319</v>
      </c>
      <c r="G945" s="25"/>
    </row>
    <row r="946" spans="1:7">
      <c r="A946" s="23">
        <v>2020</v>
      </c>
      <c r="B946" s="23" t="s">
        <v>514</v>
      </c>
      <c r="C946" s="13" t="s">
        <v>314</v>
      </c>
      <c r="D946" s="13" t="s">
        <v>2471</v>
      </c>
      <c r="E946" s="13" t="s">
        <v>4057</v>
      </c>
      <c r="F946" s="24" t="s">
        <v>2327</v>
      </c>
      <c r="G946" s="25"/>
    </row>
    <row r="947" spans="1:7">
      <c r="A947" s="23">
        <v>2020</v>
      </c>
      <c r="B947" s="23" t="s">
        <v>514</v>
      </c>
      <c r="C947" s="13" t="s">
        <v>314</v>
      </c>
      <c r="D947" s="13" t="s">
        <v>5738</v>
      </c>
      <c r="E947" s="13" t="s">
        <v>4956</v>
      </c>
      <c r="F947" s="24" t="s">
        <v>2327</v>
      </c>
      <c r="G947" s="25"/>
    </row>
    <row r="948" spans="1:7">
      <c r="A948" s="23">
        <v>2020</v>
      </c>
      <c r="B948" s="23" t="s">
        <v>514</v>
      </c>
      <c r="C948" s="13" t="s">
        <v>314</v>
      </c>
      <c r="D948" s="13" t="s">
        <v>2539</v>
      </c>
      <c r="E948" s="13" t="s">
        <v>3507</v>
      </c>
      <c r="F948" s="24" t="s">
        <v>2327</v>
      </c>
      <c r="G948" s="25"/>
    </row>
    <row r="949" spans="1:7">
      <c r="A949" s="23">
        <v>2020</v>
      </c>
      <c r="B949" s="23" t="s">
        <v>514</v>
      </c>
      <c r="C949" s="13" t="s">
        <v>315</v>
      </c>
      <c r="D949" s="13" t="s">
        <v>2651</v>
      </c>
      <c r="E949" s="13" t="s">
        <v>2335</v>
      </c>
      <c r="F949" s="24" t="s">
        <v>2319</v>
      </c>
      <c r="G949" s="25"/>
    </row>
    <row r="950" spans="1:7">
      <c r="A950" s="23">
        <v>2020</v>
      </c>
      <c r="B950" s="23" t="s">
        <v>514</v>
      </c>
      <c r="C950" s="13" t="s">
        <v>315</v>
      </c>
      <c r="D950" s="13" t="s">
        <v>2651</v>
      </c>
      <c r="E950" s="13" t="s">
        <v>2335</v>
      </c>
      <c r="F950" s="24" t="s">
        <v>2327</v>
      </c>
      <c r="G950" s="25"/>
    </row>
    <row r="951" spans="1:7">
      <c r="A951" s="23">
        <v>2020</v>
      </c>
      <c r="B951" s="23" t="s">
        <v>514</v>
      </c>
      <c r="C951" s="13" t="s">
        <v>317</v>
      </c>
      <c r="D951" s="13" t="s">
        <v>3251</v>
      </c>
      <c r="E951" s="13" t="s">
        <v>6892</v>
      </c>
      <c r="F951" s="24" t="s">
        <v>2327</v>
      </c>
      <c r="G951" s="25"/>
    </row>
    <row r="952" spans="1:7">
      <c r="A952" s="23">
        <v>2020</v>
      </c>
      <c r="B952" s="23" t="s">
        <v>514</v>
      </c>
      <c r="C952" s="13" t="s">
        <v>317</v>
      </c>
      <c r="D952" s="13" t="s">
        <v>3267</v>
      </c>
      <c r="E952" s="13" t="s">
        <v>3231</v>
      </c>
      <c r="F952" s="24" t="s">
        <v>2319</v>
      </c>
      <c r="G952" s="25"/>
    </row>
    <row r="953" spans="1:7">
      <c r="A953" s="23">
        <v>2020</v>
      </c>
      <c r="B953" s="23" t="s">
        <v>514</v>
      </c>
      <c r="C953" s="13" t="s">
        <v>317</v>
      </c>
      <c r="D953" s="13" t="s">
        <v>3267</v>
      </c>
      <c r="E953" s="13" t="s">
        <v>3231</v>
      </c>
      <c r="F953" s="24" t="s">
        <v>2319</v>
      </c>
      <c r="G953" s="25"/>
    </row>
    <row r="954" spans="1:7">
      <c r="A954" s="23">
        <v>2020</v>
      </c>
      <c r="B954" s="23" t="s">
        <v>514</v>
      </c>
      <c r="C954" s="13" t="s">
        <v>317</v>
      </c>
      <c r="D954" s="13" t="s">
        <v>2423</v>
      </c>
      <c r="E954" s="13" t="s">
        <v>7086</v>
      </c>
      <c r="F954" s="24" t="s">
        <v>2319</v>
      </c>
      <c r="G954" s="25"/>
    </row>
    <row r="955" spans="1:7">
      <c r="A955" s="23">
        <v>2020</v>
      </c>
      <c r="B955" s="23" t="s">
        <v>514</v>
      </c>
      <c r="C955" s="13" t="s">
        <v>317</v>
      </c>
      <c r="D955" s="13" t="s">
        <v>2423</v>
      </c>
      <c r="E955" s="13" t="s">
        <v>7086</v>
      </c>
      <c r="F955" s="24" t="s">
        <v>2319</v>
      </c>
      <c r="G955" s="25"/>
    </row>
    <row r="956" spans="1:7">
      <c r="A956" s="23">
        <v>2020</v>
      </c>
      <c r="B956" s="23" t="s">
        <v>514</v>
      </c>
      <c r="C956" s="13" t="s">
        <v>317</v>
      </c>
      <c r="D956" s="13" t="s">
        <v>2423</v>
      </c>
      <c r="E956" s="13" t="s">
        <v>7086</v>
      </c>
      <c r="F956" s="24" t="s">
        <v>2319</v>
      </c>
      <c r="G956" s="25"/>
    </row>
    <row r="957" spans="1:7">
      <c r="A957" s="23">
        <v>2020</v>
      </c>
      <c r="B957" s="23" t="s">
        <v>514</v>
      </c>
      <c r="C957" s="13" t="s">
        <v>317</v>
      </c>
      <c r="D957" s="13" t="s">
        <v>2423</v>
      </c>
      <c r="E957" s="13" t="s">
        <v>6914</v>
      </c>
      <c r="F957" s="24" t="s">
        <v>2319</v>
      </c>
      <c r="G957" s="25"/>
    </row>
    <row r="958" spans="1:7">
      <c r="A958" s="23">
        <v>2020</v>
      </c>
      <c r="B958" s="23" t="s">
        <v>514</v>
      </c>
      <c r="C958" s="13" t="s">
        <v>317</v>
      </c>
      <c r="D958" s="13" t="s">
        <v>2423</v>
      </c>
      <c r="E958" s="13" t="s">
        <v>6914</v>
      </c>
      <c r="F958" s="24" t="s">
        <v>2319</v>
      </c>
      <c r="G958" s="25"/>
    </row>
    <row r="959" spans="1:7">
      <c r="A959" s="23">
        <v>2020</v>
      </c>
      <c r="B959" s="23" t="s">
        <v>514</v>
      </c>
      <c r="C959" s="13" t="s">
        <v>317</v>
      </c>
      <c r="D959" s="13" t="s">
        <v>2423</v>
      </c>
      <c r="E959" s="13" t="s">
        <v>4957</v>
      </c>
      <c r="F959" s="24" t="s">
        <v>2319</v>
      </c>
      <c r="G959" s="25"/>
    </row>
    <row r="960" spans="1:7">
      <c r="A960" s="23">
        <v>2020</v>
      </c>
      <c r="B960" s="23" t="s">
        <v>514</v>
      </c>
      <c r="C960" s="13" t="s">
        <v>317</v>
      </c>
      <c r="D960" s="13" t="s">
        <v>2423</v>
      </c>
      <c r="E960" s="13" t="s">
        <v>4957</v>
      </c>
      <c r="F960" s="24" t="s">
        <v>2319</v>
      </c>
      <c r="G960" s="25"/>
    </row>
    <row r="961" spans="1:7">
      <c r="A961" s="23">
        <v>2020</v>
      </c>
      <c r="B961" s="23" t="s">
        <v>514</v>
      </c>
      <c r="C961" s="13" t="s">
        <v>317</v>
      </c>
      <c r="D961" s="13" t="s">
        <v>2423</v>
      </c>
      <c r="E961" s="13" t="s">
        <v>4957</v>
      </c>
      <c r="F961" s="24" t="s">
        <v>2327</v>
      </c>
      <c r="G961" s="25"/>
    </row>
    <row r="962" spans="1:7">
      <c r="A962" s="23">
        <v>2020</v>
      </c>
      <c r="B962" s="23" t="s">
        <v>514</v>
      </c>
      <c r="C962" s="13" t="s">
        <v>317</v>
      </c>
      <c r="D962" s="13" t="s">
        <v>2423</v>
      </c>
      <c r="E962" s="13" t="s">
        <v>4957</v>
      </c>
      <c r="F962" s="24" t="s">
        <v>2327</v>
      </c>
      <c r="G962" s="25"/>
    </row>
    <row r="963" spans="1:7">
      <c r="A963" s="23">
        <v>2020</v>
      </c>
      <c r="B963" s="23" t="s">
        <v>514</v>
      </c>
      <c r="C963" s="13" t="s">
        <v>317</v>
      </c>
      <c r="D963" s="13" t="s">
        <v>2421</v>
      </c>
      <c r="E963" s="13" t="s">
        <v>7007</v>
      </c>
      <c r="F963" s="24" t="s">
        <v>2319</v>
      </c>
      <c r="G963" s="25"/>
    </row>
    <row r="964" spans="1:7">
      <c r="A964" s="23">
        <v>2020</v>
      </c>
      <c r="B964" s="23" t="s">
        <v>514</v>
      </c>
      <c r="C964" s="13" t="s">
        <v>317</v>
      </c>
      <c r="D964" s="13" t="s">
        <v>2446</v>
      </c>
      <c r="E964" s="13" t="s">
        <v>3995</v>
      </c>
      <c r="F964" s="24" t="s">
        <v>2319</v>
      </c>
      <c r="G964" s="25"/>
    </row>
    <row r="965" spans="1:7">
      <c r="A965" s="23">
        <v>2020</v>
      </c>
      <c r="B965" s="23" t="s">
        <v>514</v>
      </c>
      <c r="C965" s="13" t="s">
        <v>317</v>
      </c>
      <c r="D965" s="13" t="s">
        <v>2446</v>
      </c>
      <c r="E965" s="13" t="s">
        <v>3995</v>
      </c>
      <c r="F965" s="24" t="s">
        <v>2327</v>
      </c>
      <c r="G965" s="25"/>
    </row>
    <row r="966" spans="1:7">
      <c r="A966" s="23">
        <v>2020</v>
      </c>
      <c r="B966" s="23" t="s">
        <v>514</v>
      </c>
      <c r="C966" s="13" t="s">
        <v>317</v>
      </c>
      <c r="D966" s="13" t="s">
        <v>2446</v>
      </c>
      <c r="E966" s="13" t="s">
        <v>463</v>
      </c>
      <c r="F966" s="24" t="s">
        <v>2319</v>
      </c>
      <c r="G966" s="25"/>
    </row>
    <row r="967" spans="1:7">
      <c r="A967" s="23">
        <v>2020</v>
      </c>
      <c r="B967" s="23" t="s">
        <v>514</v>
      </c>
      <c r="C967" s="13" t="s">
        <v>317</v>
      </c>
      <c r="D967" s="13" t="s">
        <v>2464</v>
      </c>
      <c r="E967" s="13" t="s">
        <v>6921</v>
      </c>
      <c r="F967" s="24" t="s">
        <v>2319</v>
      </c>
      <c r="G967" s="25"/>
    </row>
    <row r="968" spans="1:7">
      <c r="A968" s="23">
        <v>2020</v>
      </c>
      <c r="B968" s="23" t="s">
        <v>514</v>
      </c>
      <c r="C968" s="13" t="s">
        <v>317</v>
      </c>
      <c r="D968" s="13" t="s">
        <v>5742</v>
      </c>
      <c r="E968" s="13" t="s">
        <v>6921</v>
      </c>
      <c r="F968" s="24" t="s">
        <v>2319</v>
      </c>
      <c r="G968" s="25"/>
    </row>
    <row r="969" spans="1:7">
      <c r="A969" s="23">
        <v>2020</v>
      </c>
      <c r="B969" s="23" t="s">
        <v>514</v>
      </c>
      <c r="C969" s="13" t="s">
        <v>317</v>
      </c>
      <c r="D969" s="13" t="s">
        <v>2454</v>
      </c>
      <c r="E969" s="13" t="s">
        <v>6921</v>
      </c>
      <c r="F969" s="24" t="s">
        <v>2319</v>
      </c>
      <c r="G969" s="25"/>
    </row>
    <row r="970" spans="1:7">
      <c r="A970" s="23">
        <v>2020</v>
      </c>
      <c r="B970" s="23" t="s">
        <v>514</v>
      </c>
      <c r="C970" s="13" t="s">
        <v>317</v>
      </c>
      <c r="D970" s="13" t="s">
        <v>2463</v>
      </c>
      <c r="E970" s="13" t="s">
        <v>6921</v>
      </c>
      <c r="F970" s="24" t="s">
        <v>2319</v>
      </c>
      <c r="G970" s="25"/>
    </row>
    <row r="971" spans="1:7">
      <c r="A971" s="23">
        <v>2020</v>
      </c>
      <c r="B971" s="23" t="s">
        <v>514</v>
      </c>
      <c r="C971" s="13" t="s">
        <v>317</v>
      </c>
      <c r="D971" s="13" t="s">
        <v>2423</v>
      </c>
      <c r="E971" s="13" t="s">
        <v>6921</v>
      </c>
      <c r="F971" s="24" t="s">
        <v>2319</v>
      </c>
      <c r="G971" s="25"/>
    </row>
    <row r="972" spans="1:7">
      <c r="A972" s="23">
        <v>2020</v>
      </c>
      <c r="B972" s="23" t="s">
        <v>514</v>
      </c>
      <c r="C972" s="13" t="s">
        <v>317</v>
      </c>
      <c r="D972" s="13" t="s">
        <v>5744</v>
      </c>
      <c r="E972" s="13" t="s">
        <v>6921</v>
      </c>
      <c r="F972" s="24" t="s">
        <v>2319</v>
      </c>
      <c r="G972" s="25"/>
    </row>
    <row r="973" spans="1:7">
      <c r="A973" s="23">
        <v>2020</v>
      </c>
      <c r="B973" s="23" t="s">
        <v>514</v>
      </c>
      <c r="C973" s="13" t="s">
        <v>317</v>
      </c>
      <c r="D973" s="13" t="s">
        <v>2421</v>
      </c>
      <c r="E973" s="13" t="s">
        <v>6921</v>
      </c>
      <c r="F973" s="24" t="s">
        <v>2319</v>
      </c>
      <c r="G973" s="25"/>
    </row>
    <row r="974" spans="1:7">
      <c r="A974" s="23">
        <v>2020</v>
      </c>
      <c r="B974" s="23" t="s">
        <v>514</v>
      </c>
      <c r="C974" s="13" t="s">
        <v>317</v>
      </c>
      <c r="D974" s="13" t="s">
        <v>5743</v>
      </c>
      <c r="E974" s="13" t="s">
        <v>6921</v>
      </c>
      <c r="F974" s="24" t="s">
        <v>2319</v>
      </c>
      <c r="G974" s="25"/>
    </row>
    <row r="975" spans="1:7">
      <c r="A975" s="23">
        <v>2020</v>
      </c>
      <c r="B975" s="23" t="s">
        <v>514</v>
      </c>
      <c r="C975" s="13" t="s">
        <v>317</v>
      </c>
      <c r="D975" s="13" t="s">
        <v>2454</v>
      </c>
      <c r="E975" s="13" t="s">
        <v>6921</v>
      </c>
      <c r="F975" s="24" t="s">
        <v>2319</v>
      </c>
      <c r="G975" s="25"/>
    </row>
    <row r="976" spans="1:7">
      <c r="A976" s="23">
        <v>2020</v>
      </c>
      <c r="B976" s="23" t="s">
        <v>514</v>
      </c>
      <c r="C976" s="13" t="s">
        <v>317</v>
      </c>
      <c r="D976" s="13" t="s">
        <v>2476</v>
      </c>
      <c r="E976" s="13" t="s">
        <v>7015</v>
      </c>
      <c r="F976" s="24" t="s">
        <v>2319</v>
      </c>
      <c r="G976" s="25"/>
    </row>
    <row r="977" spans="1:7">
      <c r="A977" s="23">
        <v>2020</v>
      </c>
      <c r="B977" s="23" t="s">
        <v>514</v>
      </c>
      <c r="C977" s="13" t="s">
        <v>317</v>
      </c>
      <c r="D977" s="13" t="s">
        <v>2423</v>
      </c>
      <c r="E977" s="13" t="s">
        <v>3257</v>
      </c>
      <c r="F977" s="24" t="s">
        <v>2319</v>
      </c>
      <c r="G977" s="25"/>
    </row>
    <row r="978" spans="1:7">
      <c r="A978" s="23">
        <v>2020</v>
      </c>
      <c r="B978" s="23" t="s">
        <v>514</v>
      </c>
      <c r="C978" s="13" t="s">
        <v>317</v>
      </c>
      <c r="D978" s="13" t="s">
        <v>3251</v>
      </c>
      <c r="E978" s="13" t="s">
        <v>3230</v>
      </c>
      <c r="F978" s="24" t="s">
        <v>2319</v>
      </c>
      <c r="G978" s="25"/>
    </row>
    <row r="979" spans="1:7">
      <c r="A979" s="23">
        <v>2020</v>
      </c>
      <c r="B979" s="23" t="s">
        <v>514</v>
      </c>
      <c r="C979" s="13" t="s">
        <v>317</v>
      </c>
      <c r="D979" s="13" t="s">
        <v>3251</v>
      </c>
      <c r="E979" s="13" t="s">
        <v>3230</v>
      </c>
      <c r="F979" s="24" t="s">
        <v>2327</v>
      </c>
      <c r="G979" s="25"/>
    </row>
    <row r="980" spans="1:7">
      <c r="A980" s="23">
        <v>2020</v>
      </c>
      <c r="B980" s="23" t="s">
        <v>514</v>
      </c>
      <c r="C980" s="13" t="s">
        <v>317</v>
      </c>
      <c r="D980" s="13" t="s">
        <v>2454</v>
      </c>
      <c r="E980" s="13" t="s">
        <v>406</v>
      </c>
      <c r="F980" s="24" t="s">
        <v>2319</v>
      </c>
      <c r="G980" s="25"/>
    </row>
    <row r="981" spans="1:7">
      <c r="A981" s="23">
        <v>2020</v>
      </c>
      <c r="B981" s="23" t="s">
        <v>514</v>
      </c>
      <c r="C981" s="13" t="s">
        <v>317</v>
      </c>
      <c r="D981" s="13" t="s">
        <v>2454</v>
      </c>
      <c r="E981" s="13" t="s">
        <v>406</v>
      </c>
      <c r="F981" s="24" t="s">
        <v>2327</v>
      </c>
      <c r="G981" s="25"/>
    </row>
    <row r="982" spans="1:7">
      <c r="A982" s="23">
        <v>2020</v>
      </c>
      <c r="B982" s="23" t="s">
        <v>514</v>
      </c>
      <c r="C982" s="13" t="s">
        <v>317</v>
      </c>
      <c r="D982" s="13" t="s">
        <v>2552</v>
      </c>
      <c r="E982" s="13" t="s">
        <v>2363</v>
      </c>
      <c r="F982" s="24" t="s">
        <v>2319</v>
      </c>
      <c r="G982" s="25"/>
    </row>
    <row r="983" spans="1:7">
      <c r="A983" s="23">
        <v>2020</v>
      </c>
      <c r="B983" s="23" t="s">
        <v>514</v>
      </c>
      <c r="C983" s="13" t="s">
        <v>317</v>
      </c>
      <c r="D983" s="13" t="s">
        <v>2552</v>
      </c>
      <c r="E983" s="13" t="s">
        <v>2363</v>
      </c>
      <c r="F983" s="24" t="s">
        <v>2327</v>
      </c>
      <c r="G983" s="25"/>
    </row>
    <row r="984" spans="1:7">
      <c r="A984" s="23">
        <v>2020</v>
      </c>
      <c r="B984" s="23" t="s">
        <v>514</v>
      </c>
      <c r="C984" s="13" t="s">
        <v>317</v>
      </c>
      <c r="D984" s="13" t="s">
        <v>2476</v>
      </c>
      <c r="E984" s="13" t="s">
        <v>3481</v>
      </c>
      <c r="F984" s="24" t="s">
        <v>2319</v>
      </c>
      <c r="G984" s="25"/>
    </row>
    <row r="985" spans="1:7">
      <c r="A985" s="23">
        <v>2020</v>
      </c>
      <c r="B985" s="23" t="s">
        <v>514</v>
      </c>
      <c r="C985" s="13" t="s">
        <v>317</v>
      </c>
      <c r="D985" s="13" t="s">
        <v>3266</v>
      </c>
      <c r="E985" s="13" t="s">
        <v>7080</v>
      </c>
      <c r="F985" s="24" t="s">
        <v>2319</v>
      </c>
      <c r="G985" s="25"/>
    </row>
    <row r="986" spans="1:7">
      <c r="A986" s="23">
        <v>2020</v>
      </c>
      <c r="B986" s="23" t="s">
        <v>514</v>
      </c>
      <c r="C986" s="13" t="s">
        <v>317</v>
      </c>
      <c r="D986" s="13" t="s">
        <v>3266</v>
      </c>
      <c r="E986" s="13" t="s">
        <v>7080</v>
      </c>
      <c r="F986" s="24" t="s">
        <v>2327</v>
      </c>
      <c r="G986" s="25"/>
    </row>
    <row r="987" spans="1:7">
      <c r="A987" s="23">
        <v>2020</v>
      </c>
      <c r="B987" s="23" t="s">
        <v>514</v>
      </c>
      <c r="C987" s="13" t="s">
        <v>317</v>
      </c>
      <c r="D987" s="13" t="s">
        <v>2422</v>
      </c>
      <c r="E987" s="13" t="s">
        <v>3994</v>
      </c>
      <c r="F987" s="24" t="s">
        <v>2319</v>
      </c>
      <c r="G987" s="25"/>
    </row>
    <row r="988" spans="1:7">
      <c r="A988" s="23">
        <v>2020</v>
      </c>
      <c r="B988" s="23" t="s">
        <v>514</v>
      </c>
      <c r="C988" s="13" t="s">
        <v>317</v>
      </c>
      <c r="D988" s="13" t="s">
        <v>2422</v>
      </c>
      <c r="E988" s="13" t="s">
        <v>3994</v>
      </c>
      <c r="F988" s="24" t="s">
        <v>2327</v>
      </c>
      <c r="G988" s="25"/>
    </row>
    <row r="989" spans="1:7">
      <c r="A989" s="23">
        <v>2020</v>
      </c>
      <c r="B989" s="23" t="s">
        <v>514</v>
      </c>
      <c r="C989" s="13" t="s">
        <v>317</v>
      </c>
      <c r="D989" s="13" t="s">
        <v>2423</v>
      </c>
      <c r="E989" s="13" t="s">
        <v>6971</v>
      </c>
      <c r="F989" s="24" t="s">
        <v>2319</v>
      </c>
      <c r="G989" s="25"/>
    </row>
    <row r="990" spans="1:7">
      <c r="A990" s="23">
        <v>2020</v>
      </c>
      <c r="B990" s="23" t="s">
        <v>514</v>
      </c>
      <c r="C990" s="13" t="s">
        <v>317</v>
      </c>
      <c r="D990" s="13" t="s">
        <v>2423</v>
      </c>
      <c r="E990" s="13" t="s">
        <v>6971</v>
      </c>
      <c r="F990" s="24" t="s">
        <v>2327</v>
      </c>
      <c r="G990" s="25"/>
    </row>
    <row r="991" spans="1:7">
      <c r="A991" s="23">
        <v>2020</v>
      </c>
      <c r="B991" s="23" t="s">
        <v>514</v>
      </c>
      <c r="C991" s="13" t="s">
        <v>317</v>
      </c>
      <c r="D991" s="13" t="s">
        <v>2423</v>
      </c>
      <c r="E991" s="13" t="s">
        <v>6971</v>
      </c>
      <c r="F991" s="24" t="s">
        <v>2327</v>
      </c>
      <c r="G991" s="25"/>
    </row>
    <row r="992" spans="1:7">
      <c r="A992" s="23">
        <v>2020</v>
      </c>
      <c r="B992" s="23" t="s">
        <v>514</v>
      </c>
      <c r="C992" s="13" t="s">
        <v>337</v>
      </c>
      <c r="D992" s="13" t="s">
        <v>3551</v>
      </c>
      <c r="E992" s="13" t="s">
        <v>4958</v>
      </c>
      <c r="F992" s="24" t="s">
        <v>2319</v>
      </c>
      <c r="G992" s="25"/>
    </row>
    <row r="993" spans="1:7">
      <c r="A993" s="23">
        <v>2020</v>
      </c>
      <c r="B993" s="23" t="s">
        <v>514</v>
      </c>
      <c r="C993" s="13" t="s">
        <v>337</v>
      </c>
      <c r="D993" s="13" t="s">
        <v>3551</v>
      </c>
      <c r="E993" s="13" t="s">
        <v>4958</v>
      </c>
      <c r="F993" s="24" t="s">
        <v>2327</v>
      </c>
      <c r="G993" s="25"/>
    </row>
    <row r="994" spans="1:7">
      <c r="A994" s="23">
        <v>2020</v>
      </c>
      <c r="B994" s="23" t="s">
        <v>514</v>
      </c>
      <c r="C994" s="13" t="s">
        <v>337</v>
      </c>
      <c r="D994" s="13" t="s">
        <v>3551</v>
      </c>
      <c r="E994" s="13" t="s">
        <v>465</v>
      </c>
      <c r="F994" s="24" t="s">
        <v>2319</v>
      </c>
      <c r="G994" s="25"/>
    </row>
    <row r="995" spans="1:7">
      <c r="A995" s="23">
        <v>2020</v>
      </c>
      <c r="B995" s="23" t="s">
        <v>514</v>
      </c>
      <c r="C995" s="13" t="s">
        <v>2573</v>
      </c>
      <c r="D995" s="13" t="s">
        <v>5746</v>
      </c>
      <c r="E995" s="13" t="s">
        <v>3233</v>
      </c>
      <c r="F995" s="24" t="s">
        <v>2327</v>
      </c>
      <c r="G995" s="25"/>
    </row>
    <row r="996" spans="1:7">
      <c r="A996" s="23">
        <v>2020</v>
      </c>
      <c r="B996" s="23" t="s">
        <v>514</v>
      </c>
      <c r="C996" s="13" t="s">
        <v>487</v>
      </c>
      <c r="D996" s="13" t="s">
        <v>5757</v>
      </c>
      <c r="E996" s="13" t="s">
        <v>3242</v>
      </c>
      <c r="F996" s="24" t="s">
        <v>2327</v>
      </c>
      <c r="G996" s="25"/>
    </row>
    <row r="997" spans="1:7">
      <c r="A997" s="23">
        <v>2020</v>
      </c>
      <c r="B997" s="23" t="s">
        <v>514</v>
      </c>
      <c r="C997" s="13" t="s">
        <v>4959</v>
      </c>
      <c r="D997" s="13" t="s">
        <v>5747</v>
      </c>
      <c r="E997" s="13" t="s">
        <v>4960</v>
      </c>
      <c r="F997" s="24" t="s">
        <v>2327</v>
      </c>
      <c r="G997" s="25"/>
    </row>
    <row r="998" spans="1:7">
      <c r="A998" s="23">
        <v>2020</v>
      </c>
      <c r="B998" s="23" t="s">
        <v>514</v>
      </c>
      <c r="C998" s="13" t="s">
        <v>4959</v>
      </c>
      <c r="D998" s="13" t="s">
        <v>5747</v>
      </c>
      <c r="E998" s="13" t="s">
        <v>4960</v>
      </c>
      <c r="F998" s="24" t="s">
        <v>2327</v>
      </c>
      <c r="G998" s="25"/>
    </row>
    <row r="999" spans="1:7">
      <c r="A999" s="23">
        <v>2020</v>
      </c>
      <c r="B999" s="23" t="s">
        <v>514</v>
      </c>
      <c r="C999" s="13" t="s">
        <v>4959</v>
      </c>
      <c r="D999" s="13" t="s">
        <v>5747</v>
      </c>
      <c r="E999" s="13" t="s">
        <v>4960</v>
      </c>
      <c r="F999" s="24" t="s">
        <v>7141</v>
      </c>
      <c r="G999" s="25"/>
    </row>
    <row r="1000" spans="1:7">
      <c r="A1000" s="23">
        <v>2020</v>
      </c>
      <c r="B1000" s="23" t="s">
        <v>514</v>
      </c>
      <c r="C1000" s="13" t="s">
        <v>319</v>
      </c>
      <c r="D1000" s="13" t="s">
        <v>2424</v>
      </c>
      <c r="E1000" s="13" t="s">
        <v>3235</v>
      </c>
      <c r="F1000" s="24" t="s">
        <v>2327</v>
      </c>
      <c r="G1000" s="25"/>
    </row>
    <row r="1001" spans="1:7">
      <c r="A1001" s="23">
        <v>2020</v>
      </c>
      <c r="B1001" s="23" t="s">
        <v>514</v>
      </c>
      <c r="C1001" s="13" t="s">
        <v>319</v>
      </c>
      <c r="D1001" s="13" t="s">
        <v>2424</v>
      </c>
      <c r="E1001" s="13" t="s">
        <v>407</v>
      </c>
      <c r="F1001" s="24" t="s">
        <v>2319</v>
      </c>
      <c r="G1001" s="25"/>
    </row>
    <row r="1002" spans="1:7">
      <c r="A1002" s="23">
        <v>2020</v>
      </c>
      <c r="B1002" s="23" t="s">
        <v>514</v>
      </c>
      <c r="C1002" s="13" t="s">
        <v>319</v>
      </c>
      <c r="D1002" s="13" t="s">
        <v>2646</v>
      </c>
      <c r="E1002" s="13" t="s">
        <v>408</v>
      </c>
      <c r="F1002" s="24" t="s">
        <v>2319</v>
      </c>
      <c r="G1002" s="25"/>
    </row>
    <row r="1003" spans="1:7">
      <c r="A1003" s="23">
        <v>2020</v>
      </c>
      <c r="B1003" s="23" t="s">
        <v>514</v>
      </c>
      <c r="C1003" s="13" t="s">
        <v>319</v>
      </c>
      <c r="D1003" s="13" t="s">
        <v>2540</v>
      </c>
      <c r="E1003" s="13" t="s">
        <v>3528</v>
      </c>
      <c r="F1003" s="24" t="s">
        <v>2319</v>
      </c>
      <c r="G1003" s="25"/>
    </row>
    <row r="1004" spans="1:7">
      <c r="A1004" s="23">
        <v>2020</v>
      </c>
      <c r="B1004" s="23" t="s">
        <v>514</v>
      </c>
      <c r="C1004" s="13" t="s">
        <v>319</v>
      </c>
      <c r="D1004" s="13" t="s">
        <v>2540</v>
      </c>
      <c r="E1004" s="13" t="s">
        <v>3528</v>
      </c>
      <c r="F1004" s="24" t="s">
        <v>2319</v>
      </c>
      <c r="G1004" s="25"/>
    </row>
    <row r="1005" spans="1:7">
      <c r="A1005" s="23">
        <v>2020</v>
      </c>
      <c r="B1005" s="23" t="s">
        <v>514</v>
      </c>
      <c r="C1005" s="13" t="s">
        <v>319</v>
      </c>
      <c r="D1005" s="13" t="s">
        <v>2540</v>
      </c>
      <c r="E1005" s="13" t="s">
        <v>3528</v>
      </c>
      <c r="F1005" s="24" t="s">
        <v>2327</v>
      </c>
      <c r="G1005" s="25"/>
    </row>
    <row r="1006" spans="1:7">
      <c r="A1006" s="23">
        <v>2020</v>
      </c>
      <c r="B1006" s="23" t="s">
        <v>514</v>
      </c>
      <c r="C1006" s="13" t="s">
        <v>319</v>
      </c>
      <c r="D1006" s="13" t="s">
        <v>5751</v>
      </c>
      <c r="E1006" s="13" t="s">
        <v>3529</v>
      </c>
      <c r="F1006" s="24" t="s">
        <v>2319</v>
      </c>
      <c r="G1006" s="25"/>
    </row>
    <row r="1007" spans="1:7">
      <c r="A1007" s="23">
        <v>2020</v>
      </c>
      <c r="B1007" s="23" t="s">
        <v>514</v>
      </c>
      <c r="C1007" s="13" t="s">
        <v>319</v>
      </c>
      <c r="D1007" s="13" t="s">
        <v>5752</v>
      </c>
      <c r="E1007" s="13" t="s">
        <v>5749</v>
      </c>
      <c r="F1007" s="24" t="s">
        <v>2327</v>
      </c>
      <c r="G1007" s="25"/>
    </row>
    <row r="1008" spans="1:7">
      <c r="A1008" s="23">
        <v>2020</v>
      </c>
      <c r="B1008" s="23" t="s">
        <v>514</v>
      </c>
      <c r="C1008" s="13" t="s">
        <v>319</v>
      </c>
      <c r="D1008" s="13" t="s">
        <v>5751</v>
      </c>
      <c r="E1008" s="13" t="s">
        <v>5750</v>
      </c>
      <c r="F1008" s="24" t="s">
        <v>2319</v>
      </c>
      <c r="G1008" s="25"/>
    </row>
    <row r="1009" spans="1:7">
      <c r="A1009" s="23">
        <v>2020</v>
      </c>
      <c r="B1009" s="23" t="s">
        <v>514</v>
      </c>
      <c r="C1009" s="13" t="s">
        <v>319</v>
      </c>
      <c r="D1009" s="13" t="s">
        <v>5751</v>
      </c>
      <c r="E1009" s="13" t="s">
        <v>5750</v>
      </c>
      <c r="F1009" s="24" t="s">
        <v>2327</v>
      </c>
      <c r="G1009" s="25"/>
    </row>
    <row r="1010" spans="1:7">
      <c r="A1010" s="23">
        <v>2020</v>
      </c>
      <c r="B1010" s="23" t="s">
        <v>514</v>
      </c>
      <c r="C1010" s="13" t="s">
        <v>320</v>
      </c>
      <c r="D1010" s="13" t="s">
        <v>4020</v>
      </c>
      <c r="E1010" s="13" t="s">
        <v>3997</v>
      </c>
      <c r="F1010" s="24" t="s">
        <v>2319</v>
      </c>
      <c r="G1010" s="25"/>
    </row>
    <row r="1011" spans="1:7">
      <c r="A1011" s="23">
        <v>2020</v>
      </c>
      <c r="B1011" s="23" t="s">
        <v>514</v>
      </c>
      <c r="C1011" s="13" t="s">
        <v>320</v>
      </c>
      <c r="D1011" s="13" t="s">
        <v>4019</v>
      </c>
      <c r="E1011" s="13" t="s">
        <v>3996</v>
      </c>
      <c r="F1011" s="24" t="s">
        <v>2319</v>
      </c>
      <c r="G1011" s="25"/>
    </row>
    <row r="1012" spans="1:7">
      <c r="A1012" s="23">
        <v>2020</v>
      </c>
      <c r="B1012" s="23" t="s">
        <v>514</v>
      </c>
      <c r="C1012" s="13" t="s">
        <v>320</v>
      </c>
      <c r="D1012" s="13" t="s">
        <v>4019</v>
      </c>
      <c r="E1012" s="13" t="s">
        <v>3996</v>
      </c>
      <c r="F1012" s="24" t="s">
        <v>2327</v>
      </c>
      <c r="G1012" s="25"/>
    </row>
    <row r="1013" spans="1:7">
      <c r="A1013" s="23">
        <v>2020</v>
      </c>
      <c r="B1013" s="23" t="s">
        <v>514</v>
      </c>
      <c r="C1013" s="13" t="s">
        <v>322</v>
      </c>
      <c r="D1013" s="13" t="s">
        <v>2467</v>
      </c>
      <c r="E1013" s="13" t="s">
        <v>1952</v>
      </c>
      <c r="F1013" s="24" t="s">
        <v>2319</v>
      </c>
      <c r="G1013" s="25"/>
    </row>
    <row r="1014" spans="1:7">
      <c r="A1014" s="23">
        <v>2020</v>
      </c>
      <c r="B1014" s="23" t="s">
        <v>514</v>
      </c>
      <c r="C1014" s="13" t="s">
        <v>322</v>
      </c>
      <c r="D1014" s="13" t="s">
        <v>2467</v>
      </c>
      <c r="E1014" s="13" t="s">
        <v>1952</v>
      </c>
      <c r="F1014" s="24" t="s">
        <v>2327</v>
      </c>
      <c r="G1014" s="25"/>
    </row>
    <row r="1015" spans="1:7">
      <c r="A1015" s="23">
        <v>2020</v>
      </c>
      <c r="B1015" s="23" t="s">
        <v>514</v>
      </c>
      <c r="C1015" s="13" t="s">
        <v>322</v>
      </c>
      <c r="D1015" s="13" t="s">
        <v>5753</v>
      </c>
      <c r="E1015" s="13" t="s">
        <v>5723</v>
      </c>
      <c r="F1015" s="24" t="s">
        <v>2319</v>
      </c>
      <c r="G1015" s="25"/>
    </row>
    <row r="1016" spans="1:7">
      <c r="A1016" s="23">
        <v>2020</v>
      </c>
      <c r="B1016" s="23" t="s">
        <v>514</v>
      </c>
      <c r="C1016" s="13" t="s">
        <v>322</v>
      </c>
      <c r="D1016" s="13" t="s">
        <v>5753</v>
      </c>
      <c r="E1016" s="13" t="s">
        <v>5723</v>
      </c>
      <c r="F1016" s="24" t="s">
        <v>2327</v>
      </c>
      <c r="G1016" s="25"/>
    </row>
    <row r="1017" spans="1:7">
      <c r="A1017" s="23">
        <v>2020</v>
      </c>
      <c r="B1017" s="23" t="s">
        <v>514</v>
      </c>
      <c r="C1017" s="13" t="s">
        <v>322</v>
      </c>
      <c r="D1017" s="13" t="s">
        <v>5753</v>
      </c>
      <c r="E1017" s="13" t="s">
        <v>5723</v>
      </c>
      <c r="F1017" s="24" t="s">
        <v>2327</v>
      </c>
      <c r="G1017" s="25"/>
    </row>
    <row r="1018" spans="1:7">
      <c r="A1018" s="23">
        <v>2020</v>
      </c>
      <c r="B1018" s="23" t="s">
        <v>514</v>
      </c>
      <c r="C1018" s="13" t="s">
        <v>322</v>
      </c>
      <c r="D1018" s="13" t="s">
        <v>2672</v>
      </c>
      <c r="E1018" s="13" t="s">
        <v>510</v>
      </c>
      <c r="F1018" s="24" t="s">
        <v>2319</v>
      </c>
      <c r="G1018" s="25"/>
    </row>
    <row r="1019" spans="1:7">
      <c r="A1019" s="23">
        <v>2020</v>
      </c>
      <c r="B1019" s="23" t="s">
        <v>514</v>
      </c>
      <c r="C1019" s="13" t="s">
        <v>322</v>
      </c>
      <c r="D1019" s="13" t="s">
        <v>2672</v>
      </c>
      <c r="E1019" s="13" t="s">
        <v>510</v>
      </c>
      <c r="F1019" s="24" t="s">
        <v>2327</v>
      </c>
      <c r="G1019" s="25"/>
    </row>
    <row r="1020" spans="1:7">
      <c r="A1020" s="23">
        <v>2020</v>
      </c>
      <c r="B1020" s="23" t="s">
        <v>514</v>
      </c>
      <c r="C1020" s="13" t="s">
        <v>322</v>
      </c>
      <c r="D1020" s="13" t="s">
        <v>2647</v>
      </c>
      <c r="E1020" s="13" t="s">
        <v>391</v>
      </c>
      <c r="F1020" s="24" t="s">
        <v>2319</v>
      </c>
      <c r="G1020" s="25"/>
    </row>
    <row r="1021" spans="1:7">
      <c r="A1021" s="23">
        <v>2020</v>
      </c>
      <c r="B1021" s="23" t="s">
        <v>514</v>
      </c>
      <c r="C1021" s="13" t="s">
        <v>322</v>
      </c>
      <c r="D1021" s="13" t="s">
        <v>4062</v>
      </c>
      <c r="E1021" s="13" t="s">
        <v>6933</v>
      </c>
      <c r="F1021" s="24" t="s">
        <v>2319</v>
      </c>
      <c r="G1021" s="25"/>
    </row>
    <row r="1022" spans="1:7">
      <c r="A1022" s="23">
        <v>2020</v>
      </c>
      <c r="B1022" s="23" t="s">
        <v>514</v>
      </c>
      <c r="C1022" s="13" t="s">
        <v>322</v>
      </c>
      <c r="D1022" s="13" t="s">
        <v>2653</v>
      </c>
      <c r="E1022" s="13" t="s">
        <v>2571</v>
      </c>
      <c r="F1022" s="24" t="s">
        <v>2319</v>
      </c>
      <c r="G1022" s="25"/>
    </row>
    <row r="1023" spans="1:7">
      <c r="A1023" s="23">
        <v>2020</v>
      </c>
      <c r="B1023" s="23" t="s">
        <v>514</v>
      </c>
      <c r="C1023" s="13" t="s">
        <v>322</v>
      </c>
      <c r="D1023" s="13" t="s">
        <v>2653</v>
      </c>
      <c r="E1023" s="13" t="s">
        <v>2571</v>
      </c>
      <c r="F1023" s="24" t="s">
        <v>2327</v>
      </c>
      <c r="G1023" s="25"/>
    </row>
    <row r="1024" spans="1:7">
      <c r="A1024" s="23">
        <v>2020</v>
      </c>
      <c r="B1024" s="23" t="s">
        <v>514</v>
      </c>
      <c r="C1024" s="13" t="s">
        <v>322</v>
      </c>
      <c r="D1024" s="13" t="s">
        <v>2508</v>
      </c>
      <c r="E1024" s="13" t="s">
        <v>450</v>
      </c>
      <c r="F1024" s="24" t="s">
        <v>2319</v>
      </c>
      <c r="G1024" s="25"/>
    </row>
    <row r="1025" spans="1:7">
      <c r="A1025" s="23">
        <v>2020</v>
      </c>
      <c r="B1025" s="23" t="s">
        <v>514</v>
      </c>
      <c r="C1025" s="13" t="s">
        <v>322</v>
      </c>
      <c r="D1025" s="13" t="s">
        <v>5754</v>
      </c>
      <c r="E1025" s="13" t="s">
        <v>430</v>
      </c>
      <c r="F1025" s="24" t="s">
        <v>2327</v>
      </c>
      <c r="G1025" s="25"/>
    </row>
    <row r="1026" spans="1:7">
      <c r="A1026" s="23">
        <v>2020</v>
      </c>
      <c r="B1026" s="23" t="s">
        <v>514</v>
      </c>
      <c r="C1026" s="13" t="s">
        <v>322</v>
      </c>
      <c r="D1026" s="13" t="s">
        <v>2440</v>
      </c>
      <c r="E1026" s="13" t="s">
        <v>1444</v>
      </c>
      <c r="F1026" s="24" t="s">
        <v>2319</v>
      </c>
      <c r="G1026" s="25"/>
    </row>
    <row r="1027" spans="1:7">
      <c r="A1027" s="23">
        <v>2020</v>
      </c>
      <c r="B1027" s="23" t="s">
        <v>514</v>
      </c>
      <c r="C1027" s="13" t="s">
        <v>322</v>
      </c>
      <c r="D1027" s="13" t="s">
        <v>2440</v>
      </c>
      <c r="E1027" s="13" t="s">
        <v>1444</v>
      </c>
      <c r="F1027" s="24" t="s">
        <v>2327</v>
      </c>
      <c r="G1027" s="25"/>
    </row>
    <row r="1028" spans="1:7">
      <c r="A1028" s="23">
        <v>2020</v>
      </c>
      <c r="B1028" s="23" t="s">
        <v>514</v>
      </c>
      <c r="C1028" s="13" t="s">
        <v>322</v>
      </c>
      <c r="D1028" s="13" t="s">
        <v>2466</v>
      </c>
      <c r="E1028" s="13" t="s">
        <v>4962</v>
      </c>
      <c r="F1028" s="24" t="s">
        <v>2319</v>
      </c>
      <c r="G1028" s="25"/>
    </row>
    <row r="1029" spans="1:7">
      <c r="A1029" s="23">
        <v>2020</v>
      </c>
      <c r="B1029" s="23" t="s">
        <v>514</v>
      </c>
      <c r="C1029" s="13" t="s">
        <v>322</v>
      </c>
      <c r="D1029" s="13" t="s">
        <v>2466</v>
      </c>
      <c r="E1029" s="13" t="s">
        <v>4962</v>
      </c>
      <c r="F1029" s="24" t="s">
        <v>2319</v>
      </c>
      <c r="G1029" s="25"/>
    </row>
    <row r="1030" spans="1:7">
      <c r="A1030" s="23">
        <v>2020</v>
      </c>
      <c r="B1030" s="23" t="s">
        <v>514</v>
      </c>
      <c r="C1030" s="13" t="s">
        <v>322</v>
      </c>
      <c r="D1030" s="13" t="s">
        <v>2466</v>
      </c>
      <c r="E1030" s="13" t="s">
        <v>4962</v>
      </c>
      <c r="F1030" s="24" t="s">
        <v>2327</v>
      </c>
      <c r="G1030" s="25"/>
    </row>
    <row r="1031" spans="1:7">
      <c r="A1031" s="23">
        <v>2020</v>
      </c>
      <c r="B1031" s="23" t="s">
        <v>514</v>
      </c>
      <c r="C1031" s="13" t="s">
        <v>322</v>
      </c>
      <c r="D1031" s="13" t="s">
        <v>2466</v>
      </c>
      <c r="E1031" s="13" t="s">
        <v>4962</v>
      </c>
      <c r="F1031" s="24" t="s">
        <v>2327</v>
      </c>
      <c r="G1031" s="25"/>
    </row>
    <row r="1032" spans="1:7">
      <c r="A1032" s="23">
        <v>2020</v>
      </c>
      <c r="B1032" s="23" t="s">
        <v>514</v>
      </c>
      <c r="C1032" s="13" t="s">
        <v>322</v>
      </c>
      <c r="D1032" s="13" t="s">
        <v>2508</v>
      </c>
      <c r="E1032" s="13" t="s">
        <v>431</v>
      </c>
      <c r="F1032" s="24" t="s">
        <v>2319</v>
      </c>
      <c r="G1032" s="25"/>
    </row>
    <row r="1033" spans="1:7">
      <c r="A1033" s="23">
        <v>2020</v>
      </c>
      <c r="B1033" s="23" t="s">
        <v>514</v>
      </c>
      <c r="C1033" s="13" t="s">
        <v>322</v>
      </c>
      <c r="D1033" s="13" t="s">
        <v>2654</v>
      </c>
      <c r="E1033" s="13" t="s">
        <v>473</v>
      </c>
      <c r="F1033" s="24" t="s">
        <v>2319</v>
      </c>
      <c r="G1033" s="25"/>
    </row>
    <row r="1034" spans="1:7">
      <c r="A1034" s="23">
        <v>2020</v>
      </c>
      <c r="B1034" s="23" t="s">
        <v>514</v>
      </c>
      <c r="C1034" s="13" t="s">
        <v>322</v>
      </c>
      <c r="D1034" s="13" t="s">
        <v>2654</v>
      </c>
      <c r="E1034" s="13" t="s">
        <v>473</v>
      </c>
      <c r="F1034" s="24" t="s">
        <v>2319</v>
      </c>
      <c r="G1034" s="25"/>
    </row>
    <row r="1035" spans="1:7">
      <c r="A1035" s="23">
        <v>2020</v>
      </c>
      <c r="B1035" s="23" t="s">
        <v>514</v>
      </c>
      <c r="C1035" s="13" t="s">
        <v>322</v>
      </c>
      <c r="D1035" s="13" t="s">
        <v>2688</v>
      </c>
      <c r="E1035" s="13" t="s">
        <v>3492</v>
      </c>
      <c r="F1035" s="24" t="s">
        <v>2327</v>
      </c>
      <c r="G1035" s="25"/>
    </row>
    <row r="1036" spans="1:7">
      <c r="A1036" s="23">
        <v>2020</v>
      </c>
      <c r="B1036" s="23" t="s">
        <v>514</v>
      </c>
      <c r="C1036" s="13" t="s">
        <v>322</v>
      </c>
      <c r="D1036" s="13" t="s">
        <v>4021</v>
      </c>
      <c r="E1036" s="13" t="s">
        <v>3998</v>
      </c>
      <c r="F1036" s="24" t="s">
        <v>2319</v>
      </c>
      <c r="G1036" s="25"/>
    </row>
    <row r="1037" spans="1:7">
      <c r="A1037" s="23">
        <v>2020</v>
      </c>
      <c r="B1037" s="23" t="s">
        <v>514</v>
      </c>
      <c r="C1037" s="13" t="s">
        <v>322</v>
      </c>
      <c r="D1037" s="13" t="s">
        <v>2466</v>
      </c>
      <c r="E1037" s="13" t="s">
        <v>3247</v>
      </c>
      <c r="F1037" s="24" t="s">
        <v>2319</v>
      </c>
      <c r="G1037" s="25"/>
    </row>
    <row r="1038" spans="1:7">
      <c r="A1038" s="23">
        <v>2020</v>
      </c>
      <c r="B1038" s="23" t="s">
        <v>514</v>
      </c>
      <c r="C1038" s="13" t="s">
        <v>322</v>
      </c>
      <c r="D1038" s="13" t="s">
        <v>5755</v>
      </c>
      <c r="E1038" s="13" t="s">
        <v>4963</v>
      </c>
      <c r="F1038" s="24" t="s">
        <v>2327</v>
      </c>
      <c r="G1038" s="25"/>
    </row>
    <row r="1039" spans="1:7">
      <c r="A1039" s="23">
        <v>2020</v>
      </c>
      <c r="B1039" s="23" t="s">
        <v>514</v>
      </c>
      <c r="C1039" s="13" t="s">
        <v>322</v>
      </c>
      <c r="D1039" s="13" t="s">
        <v>2607</v>
      </c>
      <c r="E1039" s="13" t="s">
        <v>393</v>
      </c>
      <c r="F1039" s="24" t="s">
        <v>2319</v>
      </c>
      <c r="G1039" s="25"/>
    </row>
    <row r="1040" spans="1:7">
      <c r="A1040" s="23">
        <v>2020</v>
      </c>
      <c r="B1040" s="23" t="s">
        <v>514</v>
      </c>
      <c r="C1040" s="13" t="s">
        <v>322</v>
      </c>
      <c r="D1040" s="13" t="s">
        <v>2607</v>
      </c>
      <c r="E1040" s="13" t="s">
        <v>393</v>
      </c>
      <c r="F1040" s="24" t="s">
        <v>2327</v>
      </c>
      <c r="G1040" s="25"/>
    </row>
    <row r="1041" spans="1:7">
      <c r="A1041" s="23">
        <v>2020</v>
      </c>
      <c r="B1041" s="23" t="s">
        <v>514</v>
      </c>
      <c r="C1041" s="13" t="s">
        <v>323</v>
      </c>
      <c r="D1041" s="13" t="s">
        <v>2483</v>
      </c>
      <c r="E1041" s="13" t="s">
        <v>2565</v>
      </c>
      <c r="F1041" s="24" t="s">
        <v>2319</v>
      </c>
      <c r="G1041" s="25"/>
    </row>
    <row r="1042" spans="1:7">
      <c r="A1042" s="23">
        <v>2020</v>
      </c>
      <c r="B1042" s="23" t="s">
        <v>514</v>
      </c>
      <c r="C1042" s="13" t="s">
        <v>323</v>
      </c>
      <c r="D1042" s="13" t="s">
        <v>2483</v>
      </c>
      <c r="E1042" s="13" t="s">
        <v>5756</v>
      </c>
      <c r="F1042" s="24" t="s">
        <v>2319</v>
      </c>
      <c r="G1042" s="25"/>
    </row>
    <row r="1043" spans="1:7">
      <c r="A1043" s="23">
        <v>2020</v>
      </c>
      <c r="B1043" s="23" t="s">
        <v>514</v>
      </c>
      <c r="C1043" s="13" t="s">
        <v>323</v>
      </c>
      <c r="D1043" s="13" t="s">
        <v>2483</v>
      </c>
      <c r="E1043" s="13" t="s">
        <v>5756</v>
      </c>
      <c r="F1043" s="24" t="s">
        <v>2319</v>
      </c>
      <c r="G1043" s="25"/>
    </row>
    <row r="1044" spans="1:7">
      <c r="A1044" s="23">
        <v>2020</v>
      </c>
      <c r="B1044" s="23" t="s">
        <v>514</v>
      </c>
      <c r="C1044" s="13" t="s">
        <v>3999</v>
      </c>
      <c r="D1044" s="13" t="s">
        <v>5745</v>
      </c>
      <c r="E1044" s="13" t="s">
        <v>7085</v>
      </c>
      <c r="F1044" s="24" t="s">
        <v>2319</v>
      </c>
      <c r="G1044" s="25"/>
    </row>
    <row r="1045" spans="1:7">
      <c r="A1045" s="23">
        <v>2020</v>
      </c>
      <c r="B1045" s="23" t="s">
        <v>514</v>
      </c>
      <c r="C1045" s="13" t="s">
        <v>3999</v>
      </c>
      <c r="D1045" s="13" t="s">
        <v>5745</v>
      </c>
      <c r="E1045" s="13" t="s">
        <v>7085</v>
      </c>
      <c r="F1045" s="24" t="s">
        <v>2327</v>
      </c>
      <c r="G1045" s="25"/>
    </row>
    <row r="1046" spans="1:7">
      <c r="A1046" s="23">
        <v>2020</v>
      </c>
      <c r="B1046" s="23" t="s">
        <v>514</v>
      </c>
      <c r="C1046" s="13" t="s">
        <v>3999</v>
      </c>
      <c r="D1046" s="13" t="s">
        <v>4102</v>
      </c>
      <c r="E1046" s="13" t="s">
        <v>3232</v>
      </c>
      <c r="F1046" s="24" t="s">
        <v>2319</v>
      </c>
      <c r="G1046" s="25"/>
    </row>
    <row r="1047" spans="1:7">
      <c r="A1047" s="23">
        <v>2020</v>
      </c>
      <c r="B1047" s="23" t="s">
        <v>514</v>
      </c>
      <c r="C1047" s="13" t="s">
        <v>3999</v>
      </c>
      <c r="D1047" s="13" t="s">
        <v>4102</v>
      </c>
      <c r="E1047" s="13" t="s">
        <v>3232</v>
      </c>
      <c r="F1047" s="24" t="s">
        <v>2319</v>
      </c>
      <c r="G1047" s="25"/>
    </row>
    <row r="1048" spans="1:7">
      <c r="A1048" s="23">
        <v>2020</v>
      </c>
      <c r="B1048" s="23" t="s">
        <v>514</v>
      </c>
      <c r="C1048" s="13" t="s">
        <v>3999</v>
      </c>
      <c r="D1048" s="13" t="s">
        <v>4102</v>
      </c>
      <c r="E1048" s="13" t="s">
        <v>3232</v>
      </c>
      <c r="F1048" s="24" t="s">
        <v>2327</v>
      </c>
      <c r="G1048" s="25"/>
    </row>
    <row r="1049" spans="1:7">
      <c r="A1049" s="23">
        <v>2020</v>
      </c>
      <c r="B1049" s="23" t="s">
        <v>514</v>
      </c>
      <c r="C1049" s="13" t="s">
        <v>3999</v>
      </c>
      <c r="D1049" s="13" t="s">
        <v>4102</v>
      </c>
      <c r="E1049" s="13" t="s">
        <v>3232</v>
      </c>
      <c r="F1049" s="24" t="s">
        <v>2327</v>
      </c>
      <c r="G1049" s="25"/>
    </row>
    <row r="1050" spans="1:7">
      <c r="A1050" s="23">
        <v>2020</v>
      </c>
      <c r="B1050" s="23" t="s">
        <v>514</v>
      </c>
      <c r="C1050" s="13" t="s">
        <v>3999</v>
      </c>
      <c r="D1050" s="13" t="s">
        <v>4058</v>
      </c>
      <c r="E1050" s="13" t="s">
        <v>3259</v>
      </c>
      <c r="F1050" s="24" t="s">
        <v>2319</v>
      </c>
      <c r="G1050" s="25"/>
    </row>
    <row r="1051" spans="1:7">
      <c r="A1051" s="23">
        <v>2020</v>
      </c>
      <c r="B1051" s="23" t="s">
        <v>514</v>
      </c>
      <c r="C1051" s="13" t="s">
        <v>3999</v>
      </c>
      <c r="D1051" s="13" t="s">
        <v>4058</v>
      </c>
      <c r="E1051" s="13" t="s">
        <v>3259</v>
      </c>
      <c r="F1051" s="24" t="s">
        <v>2319</v>
      </c>
      <c r="G1051" s="25"/>
    </row>
    <row r="1052" spans="1:7">
      <c r="A1052" s="23">
        <v>2020</v>
      </c>
      <c r="B1052" s="23" t="s">
        <v>514</v>
      </c>
      <c r="C1052" s="13" t="s">
        <v>3999</v>
      </c>
      <c r="D1052" s="13" t="s">
        <v>4058</v>
      </c>
      <c r="E1052" s="13" t="s">
        <v>3259</v>
      </c>
      <c r="F1052" s="24" t="s">
        <v>2327</v>
      </c>
      <c r="G1052" s="25"/>
    </row>
    <row r="1053" spans="1:7">
      <c r="A1053" s="23">
        <v>2020</v>
      </c>
      <c r="B1053" s="23" t="s">
        <v>514</v>
      </c>
      <c r="C1053" s="13" t="s">
        <v>3999</v>
      </c>
      <c r="D1053" s="13" t="s">
        <v>4058</v>
      </c>
      <c r="E1053" s="13" t="s">
        <v>3259</v>
      </c>
      <c r="F1053" s="24" t="s">
        <v>2327</v>
      </c>
      <c r="G1053" s="25"/>
    </row>
    <row r="1054" spans="1:7">
      <c r="A1054" s="23">
        <v>2020</v>
      </c>
      <c r="B1054" s="23" t="s">
        <v>514</v>
      </c>
      <c r="C1054" s="13" t="s">
        <v>3237</v>
      </c>
      <c r="D1054" s="13" t="s">
        <v>4023</v>
      </c>
      <c r="E1054" s="13" t="s">
        <v>7038</v>
      </c>
      <c r="F1054" s="24" t="s">
        <v>2319</v>
      </c>
      <c r="G1054" s="25"/>
    </row>
    <row r="1055" spans="1:7">
      <c r="A1055" s="23">
        <v>2020</v>
      </c>
      <c r="B1055" s="23" t="s">
        <v>514</v>
      </c>
      <c r="C1055" s="13" t="s">
        <v>3237</v>
      </c>
      <c r="D1055" s="13" t="s">
        <v>4023</v>
      </c>
      <c r="E1055" s="13" t="s">
        <v>7038</v>
      </c>
      <c r="F1055" s="24" t="s">
        <v>2319</v>
      </c>
      <c r="G1055" s="25"/>
    </row>
    <row r="1056" spans="1:7">
      <c r="A1056" s="23">
        <v>2020</v>
      </c>
      <c r="B1056" s="23" t="s">
        <v>514</v>
      </c>
      <c r="C1056" s="13" t="s">
        <v>3237</v>
      </c>
      <c r="D1056" s="13" t="s">
        <v>4023</v>
      </c>
      <c r="E1056" s="13" t="s">
        <v>7038</v>
      </c>
      <c r="F1056" s="24" t="s">
        <v>2327</v>
      </c>
      <c r="G1056" s="25"/>
    </row>
    <row r="1057" spans="1:7">
      <c r="A1057" s="23">
        <v>2020</v>
      </c>
      <c r="B1057" s="23" t="s">
        <v>514</v>
      </c>
      <c r="C1057" s="13" t="s">
        <v>3237</v>
      </c>
      <c r="D1057" s="13" t="s">
        <v>4023</v>
      </c>
      <c r="E1057" s="13" t="s">
        <v>7039</v>
      </c>
      <c r="F1057" s="24" t="s">
        <v>2327</v>
      </c>
      <c r="G1057" s="25"/>
    </row>
    <row r="1058" spans="1:7">
      <c r="A1058" s="23">
        <v>2020</v>
      </c>
      <c r="B1058" s="23" t="s">
        <v>514</v>
      </c>
      <c r="C1058" s="13" t="s">
        <v>324</v>
      </c>
      <c r="D1058" s="13" t="s">
        <v>3269</v>
      </c>
      <c r="E1058" s="13" t="s">
        <v>3239</v>
      </c>
      <c r="F1058" s="24" t="s">
        <v>2319</v>
      </c>
      <c r="G1058" s="25"/>
    </row>
    <row r="1059" spans="1:7">
      <c r="A1059" s="23">
        <v>2020</v>
      </c>
      <c r="B1059" s="23" t="s">
        <v>514</v>
      </c>
      <c r="C1059" s="13" t="s">
        <v>324</v>
      </c>
      <c r="D1059" s="13" t="s">
        <v>3269</v>
      </c>
      <c r="E1059" s="13" t="s">
        <v>3239</v>
      </c>
      <c r="F1059" s="24" t="s">
        <v>2327</v>
      </c>
      <c r="G1059" s="25"/>
    </row>
    <row r="1060" spans="1:7">
      <c r="A1060" s="23">
        <v>2020</v>
      </c>
      <c r="B1060" s="23" t="s">
        <v>514</v>
      </c>
      <c r="C1060" s="13" t="s">
        <v>324</v>
      </c>
      <c r="D1060" s="13" t="s">
        <v>2425</v>
      </c>
      <c r="E1060" s="13" t="s">
        <v>479</v>
      </c>
      <c r="F1060" s="24" t="s">
        <v>2319</v>
      </c>
      <c r="G1060" s="25"/>
    </row>
    <row r="1061" spans="1:7">
      <c r="A1061" s="23">
        <v>2020</v>
      </c>
      <c r="B1061" s="23" t="s">
        <v>514</v>
      </c>
      <c r="C1061" s="13" t="s">
        <v>326</v>
      </c>
      <c r="D1061" s="13" t="s">
        <v>2457</v>
      </c>
      <c r="E1061" s="13" t="s">
        <v>4966</v>
      </c>
      <c r="F1061" s="24" t="s">
        <v>2319</v>
      </c>
      <c r="G1061" s="25"/>
    </row>
    <row r="1062" spans="1:7">
      <c r="A1062" s="23">
        <v>2020</v>
      </c>
      <c r="B1062" s="23" t="s">
        <v>514</v>
      </c>
      <c r="C1062" s="13" t="s">
        <v>327</v>
      </c>
      <c r="D1062" s="13" t="s">
        <v>3270</v>
      </c>
      <c r="E1062" s="13" t="s">
        <v>3241</v>
      </c>
      <c r="F1062" s="24" t="s">
        <v>2327</v>
      </c>
      <c r="G1062" s="25"/>
    </row>
    <row r="1063" spans="1:7">
      <c r="A1063" s="23">
        <v>2020</v>
      </c>
      <c r="B1063" s="23" t="s">
        <v>514</v>
      </c>
      <c r="C1063" s="13" t="s">
        <v>327</v>
      </c>
      <c r="D1063" s="13" t="s">
        <v>3270</v>
      </c>
      <c r="E1063" s="13" t="s">
        <v>4967</v>
      </c>
      <c r="F1063" s="24" t="s">
        <v>2319</v>
      </c>
      <c r="G1063" s="25"/>
    </row>
    <row r="1064" spans="1:7">
      <c r="A1064" s="23">
        <v>2020</v>
      </c>
      <c r="B1064" s="23" t="s">
        <v>514</v>
      </c>
      <c r="C1064" s="13" t="s">
        <v>432</v>
      </c>
      <c r="D1064" s="13" t="s">
        <v>2623</v>
      </c>
      <c r="E1064" s="13" t="s">
        <v>2168</v>
      </c>
      <c r="F1064" s="24" t="s">
        <v>2319</v>
      </c>
      <c r="G1064" s="25"/>
    </row>
    <row r="1065" spans="1:7">
      <c r="A1065" s="23">
        <v>2020</v>
      </c>
      <c r="B1065" s="23" t="s">
        <v>514</v>
      </c>
      <c r="C1065" s="13" t="s">
        <v>432</v>
      </c>
      <c r="D1065" s="13" t="s">
        <v>2623</v>
      </c>
      <c r="E1065" s="13" t="s">
        <v>2168</v>
      </c>
      <c r="F1065" s="24" t="s">
        <v>2327</v>
      </c>
      <c r="G1065" s="25"/>
    </row>
    <row r="1066" spans="1:7">
      <c r="A1066" s="23">
        <v>2020</v>
      </c>
      <c r="B1066" s="23" t="s">
        <v>514</v>
      </c>
      <c r="C1066" s="13" t="s">
        <v>432</v>
      </c>
      <c r="D1066" s="13" t="s">
        <v>2623</v>
      </c>
      <c r="E1066" s="13" t="s">
        <v>2168</v>
      </c>
      <c r="F1066" s="24" t="s">
        <v>2327</v>
      </c>
      <c r="G1066" s="25"/>
    </row>
    <row r="1067" spans="1:7">
      <c r="A1067" s="23">
        <v>2020</v>
      </c>
      <c r="B1067" s="23" t="s">
        <v>514</v>
      </c>
      <c r="C1067" s="13" t="s">
        <v>2572</v>
      </c>
      <c r="D1067" s="13" t="s">
        <v>5758</v>
      </c>
      <c r="E1067" s="13" t="s">
        <v>4968</v>
      </c>
      <c r="F1067" s="24" t="s">
        <v>2319</v>
      </c>
      <c r="G1067" s="25"/>
    </row>
    <row r="1068" spans="1:7">
      <c r="A1068" s="23">
        <v>2020</v>
      </c>
      <c r="B1068" s="23" t="s">
        <v>514</v>
      </c>
      <c r="C1068" s="13" t="s">
        <v>4969</v>
      </c>
      <c r="D1068" s="13" t="s">
        <v>5759</v>
      </c>
      <c r="E1068" s="13" t="s">
        <v>3260</v>
      </c>
      <c r="F1068" s="24" t="s">
        <v>2319</v>
      </c>
      <c r="G1068" s="25"/>
    </row>
    <row r="1069" spans="1:7">
      <c r="A1069" s="23">
        <v>2020</v>
      </c>
      <c r="B1069" s="23" t="s">
        <v>514</v>
      </c>
      <c r="C1069" s="13" t="s">
        <v>4969</v>
      </c>
      <c r="D1069" s="13" t="s">
        <v>5759</v>
      </c>
      <c r="E1069" s="13" t="s">
        <v>3260</v>
      </c>
      <c r="F1069" s="24" t="s">
        <v>2319</v>
      </c>
      <c r="G1069" s="25"/>
    </row>
    <row r="1070" spans="1:7">
      <c r="A1070" s="23">
        <v>2020</v>
      </c>
      <c r="B1070" s="23" t="s">
        <v>514</v>
      </c>
      <c r="C1070" s="13" t="s">
        <v>330</v>
      </c>
      <c r="D1070" s="13" t="s">
        <v>2460</v>
      </c>
      <c r="E1070" s="13" t="s">
        <v>1431</v>
      </c>
      <c r="F1070" s="24" t="s">
        <v>2327</v>
      </c>
      <c r="G1070" s="25"/>
    </row>
    <row r="1071" spans="1:7">
      <c r="A1071" s="23">
        <v>2020</v>
      </c>
      <c r="B1071" s="23" t="s">
        <v>514</v>
      </c>
      <c r="C1071" s="13" t="s">
        <v>330</v>
      </c>
      <c r="D1071" s="13" t="s">
        <v>2460</v>
      </c>
      <c r="E1071" s="13" t="s">
        <v>1431</v>
      </c>
      <c r="F1071" s="24" t="s">
        <v>2327</v>
      </c>
      <c r="G1071" s="25"/>
    </row>
    <row r="1072" spans="1:7">
      <c r="A1072" s="23">
        <v>2020</v>
      </c>
      <c r="B1072" s="23" t="s">
        <v>514</v>
      </c>
      <c r="C1072" s="13" t="s">
        <v>331</v>
      </c>
      <c r="D1072" s="13" t="s">
        <v>5760</v>
      </c>
      <c r="E1072" s="13" t="s">
        <v>3216</v>
      </c>
      <c r="F1072" s="24" t="s">
        <v>2327</v>
      </c>
      <c r="G1072" s="25"/>
    </row>
    <row r="1073" spans="1:7">
      <c r="A1073" s="23">
        <v>2020</v>
      </c>
      <c r="B1073" s="23" t="s">
        <v>514</v>
      </c>
      <c r="C1073" s="13" t="s">
        <v>331</v>
      </c>
      <c r="D1073" s="13" t="s">
        <v>5760</v>
      </c>
      <c r="E1073" s="13" t="s">
        <v>3216</v>
      </c>
      <c r="F1073" s="24" t="s">
        <v>2327</v>
      </c>
      <c r="G1073" s="25"/>
    </row>
    <row r="1074" spans="1:7">
      <c r="A1074" s="23">
        <v>2020</v>
      </c>
      <c r="B1074" s="23" t="s">
        <v>514</v>
      </c>
      <c r="C1074" s="13" t="s">
        <v>331</v>
      </c>
      <c r="D1074" s="13" t="s">
        <v>2693</v>
      </c>
      <c r="E1074" s="13" t="s">
        <v>7100</v>
      </c>
      <c r="F1074" s="24" t="s">
        <v>2319</v>
      </c>
      <c r="G1074" s="25"/>
    </row>
    <row r="1075" spans="1:7">
      <c r="A1075" s="23">
        <v>2020</v>
      </c>
      <c r="B1075" s="23" t="s">
        <v>514</v>
      </c>
      <c r="C1075" s="13" t="s">
        <v>332</v>
      </c>
      <c r="D1075" s="13" t="s">
        <v>3271</v>
      </c>
      <c r="E1075" s="13" t="s">
        <v>3261</v>
      </c>
      <c r="F1075" s="24" t="s">
        <v>2319</v>
      </c>
      <c r="G1075" s="25"/>
    </row>
    <row r="1076" spans="1:7">
      <c r="A1076" s="23">
        <v>2020</v>
      </c>
      <c r="B1076" s="23" t="s">
        <v>514</v>
      </c>
      <c r="C1076" s="13" t="s">
        <v>332</v>
      </c>
      <c r="D1076" s="13" t="s">
        <v>3271</v>
      </c>
      <c r="E1076" s="13" t="s">
        <v>3262</v>
      </c>
      <c r="F1076" s="24" t="s">
        <v>2327</v>
      </c>
      <c r="G1076" s="25"/>
    </row>
    <row r="1077" spans="1:7">
      <c r="A1077" s="23">
        <v>2021</v>
      </c>
      <c r="B1077" s="23" t="s">
        <v>1886</v>
      </c>
      <c r="C1077" s="13" t="s">
        <v>300</v>
      </c>
      <c r="D1077" s="13" t="s">
        <v>300</v>
      </c>
      <c r="E1077" s="13" t="s">
        <v>6958</v>
      </c>
      <c r="F1077" s="24" t="s">
        <v>357</v>
      </c>
      <c r="G1077" s="25"/>
    </row>
    <row r="1078" spans="1:7">
      <c r="A1078" s="23">
        <v>2021</v>
      </c>
      <c r="B1078" s="23" t="s">
        <v>1886</v>
      </c>
      <c r="C1078" s="13" t="s">
        <v>300</v>
      </c>
      <c r="D1078" s="13" t="s">
        <v>300</v>
      </c>
      <c r="E1078" s="13" t="s">
        <v>455</v>
      </c>
      <c r="F1078" s="24" t="s">
        <v>357</v>
      </c>
      <c r="G1078" s="25"/>
    </row>
    <row r="1079" spans="1:7">
      <c r="A1079" s="23">
        <v>2021</v>
      </c>
      <c r="B1079" s="23" t="s">
        <v>1886</v>
      </c>
      <c r="C1079" s="13" t="s">
        <v>303</v>
      </c>
      <c r="D1079" s="13" t="s">
        <v>7152</v>
      </c>
      <c r="E1079" s="13" t="s">
        <v>7075</v>
      </c>
      <c r="F1079" s="24" t="s">
        <v>3208</v>
      </c>
      <c r="G1079" s="25"/>
    </row>
    <row r="1080" spans="1:7">
      <c r="A1080" s="23">
        <v>2021</v>
      </c>
      <c r="B1080" s="23" t="s">
        <v>1886</v>
      </c>
      <c r="C1080" s="13" t="s">
        <v>304</v>
      </c>
      <c r="D1080" s="13" t="s">
        <v>304</v>
      </c>
      <c r="E1080" s="13" t="s">
        <v>7020</v>
      </c>
      <c r="F1080" s="24" t="s">
        <v>357</v>
      </c>
      <c r="G1080" s="25"/>
    </row>
    <row r="1081" spans="1:7">
      <c r="A1081" s="23">
        <v>2021</v>
      </c>
      <c r="B1081" s="23" t="s">
        <v>1886</v>
      </c>
      <c r="C1081" s="13" t="s">
        <v>304</v>
      </c>
      <c r="D1081" s="13" t="s">
        <v>304</v>
      </c>
      <c r="E1081" s="13" t="s">
        <v>7118</v>
      </c>
      <c r="F1081" s="24" t="s">
        <v>3208</v>
      </c>
      <c r="G1081" s="25"/>
    </row>
    <row r="1082" spans="1:7">
      <c r="A1082" s="23">
        <v>2021</v>
      </c>
      <c r="B1082" s="23" t="s">
        <v>1886</v>
      </c>
      <c r="C1082" s="13" t="s">
        <v>304</v>
      </c>
      <c r="D1082" s="13" t="s">
        <v>2543</v>
      </c>
      <c r="E1082" s="13" t="s">
        <v>7068</v>
      </c>
      <c r="F1082" s="24" t="s">
        <v>3208</v>
      </c>
      <c r="G1082" s="25"/>
    </row>
    <row r="1083" spans="1:7">
      <c r="A1083" s="23">
        <v>2021</v>
      </c>
      <c r="B1083" s="23" t="s">
        <v>1886</v>
      </c>
      <c r="C1083" s="13" t="s">
        <v>305</v>
      </c>
      <c r="D1083" s="13" t="s">
        <v>3253</v>
      </c>
      <c r="E1083" s="13" t="s">
        <v>3222</v>
      </c>
      <c r="F1083" s="24" t="s">
        <v>357</v>
      </c>
      <c r="G1083" s="25"/>
    </row>
    <row r="1084" spans="1:7">
      <c r="A1084" s="23">
        <v>2021</v>
      </c>
      <c r="B1084" s="23" t="s">
        <v>1886</v>
      </c>
      <c r="C1084" s="13" t="s">
        <v>305</v>
      </c>
      <c r="D1084" s="13" t="s">
        <v>305</v>
      </c>
      <c r="E1084" s="13" t="s">
        <v>2054</v>
      </c>
      <c r="F1084" s="24" t="s">
        <v>357</v>
      </c>
      <c r="G1084" s="25"/>
    </row>
    <row r="1085" spans="1:7">
      <c r="A1085" s="23">
        <v>2021</v>
      </c>
      <c r="B1085" s="23" t="s">
        <v>1886</v>
      </c>
      <c r="C1085" s="13" t="s">
        <v>306</v>
      </c>
      <c r="D1085" s="13" t="s">
        <v>306</v>
      </c>
      <c r="E1085" s="13" t="s">
        <v>2347</v>
      </c>
      <c r="F1085" s="24" t="s">
        <v>357</v>
      </c>
      <c r="G1085" s="25"/>
    </row>
    <row r="1086" spans="1:7">
      <c r="A1086" s="23">
        <v>2021</v>
      </c>
      <c r="B1086" s="23" t="s">
        <v>1886</v>
      </c>
      <c r="C1086" s="13" t="s">
        <v>306</v>
      </c>
      <c r="D1086" s="13" t="s">
        <v>306</v>
      </c>
      <c r="E1086" s="13" t="s">
        <v>7034</v>
      </c>
      <c r="F1086" s="24" t="s">
        <v>357</v>
      </c>
      <c r="G1086" s="25"/>
    </row>
    <row r="1087" spans="1:7">
      <c r="A1087" s="23">
        <v>2021</v>
      </c>
      <c r="B1087" s="23" t="s">
        <v>1886</v>
      </c>
      <c r="C1087" s="13" t="s">
        <v>306</v>
      </c>
      <c r="D1087" s="13" t="s">
        <v>306</v>
      </c>
      <c r="E1087" s="13" t="s">
        <v>459</v>
      </c>
      <c r="F1087" s="24" t="s">
        <v>357</v>
      </c>
      <c r="G1087" s="25"/>
    </row>
    <row r="1088" spans="1:7">
      <c r="A1088" s="23">
        <v>2021</v>
      </c>
      <c r="B1088" s="23" t="s">
        <v>1886</v>
      </c>
      <c r="C1088" s="13" t="s">
        <v>309</v>
      </c>
      <c r="D1088" s="13" t="s">
        <v>309</v>
      </c>
      <c r="E1088" s="13" t="s">
        <v>434</v>
      </c>
      <c r="F1088" s="24" t="s">
        <v>357</v>
      </c>
      <c r="G1088" s="25"/>
    </row>
    <row r="1089" spans="1:7">
      <c r="A1089" s="23">
        <v>2021</v>
      </c>
      <c r="B1089" s="23" t="s">
        <v>1886</v>
      </c>
      <c r="C1089" s="13" t="s">
        <v>309</v>
      </c>
      <c r="D1089" s="13" t="s">
        <v>309</v>
      </c>
      <c r="E1089" s="13" t="s">
        <v>6979</v>
      </c>
      <c r="F1089" s="24" t="s">
        <v>2327</v>
      </c>
      <c r="G1089" s="25"/>
    </row>
    <row r="1090" spans="1:7">
      <c r="A1090" s="23">
        <v>2021</v>
      </c>
      <c r="B1090" s="23" t="s">
        <v>1886</v>
      </c>
      <c r="C1090" s="13" t="s">
        <v>313</v>
      </c>
      <c r="D1090" s="13" t="s">
        <v>2432</v>
      </c>
      <c r="E1090" s="13" t="s">
        <v>7027</v>
      </c>
      <c r="F1090" s="24" t="s">
        <v>357</v>
      </c>
      <c r="G1090" s="25"/>
    </row>
    <row r="1091" spans="1:7">
      <c r="A1091" s="23">
        <v>2021</v>
      </c>
      <c r="B1091" s="23" t="s">
        <v>1886</v>
      </c>
      <c r="C1091" s="13" t="s">
        <v>313</v>
      </c>
      <c r="D1091" s="13" t="s">
        <v>2544</v>
      </c>
      <c r="E1091" s="13" t="s">
        <v>2157</v>
      </c>
      <c r="F1091" s="24" t="s">
        <v>357</v>
      </c>
      <c r="G1091" s="25"/>
    </row>
    <row r="1092" spans="1:7">
      <c r="A1092" s="23">
        <v>2021</v>
      </c>
      <c r="B1092" s="23" t="s">
        <v>1886</v>
      </c>
      <c r="C1092" s="13" t="s">
        <v>313</v>
      </c>
      <c r="D1092" s="13" t="s">
        <v>2606</v>
      </c>
      <c r="E1092" s="13" t="s">
        <v>447</v>
      </c>
      <c r="F1092" s="24" t="s">
        <v>357</v>
      </c>
      <c r="G1092" s="25"/>
    </row>
    <row r="1093" spans="1:7">
      <c r="A1093" s="23">
        <v>2021</v>
      </c>
      <c r="B1093" s="23" t="s">
        <v>1886</v>
      </c>
      <c r="C1093" s="13" t="s">
        <v>313</v>
      </c>
      <c r="D1093" s="13" t="s">
        <v>2432</v>
      </c>
      <c r="E1093" s="13" t="s">
        <v>405</v>
      </c>
      <c r="F1093" s="24" t="s">
        <v>3208</v>
      </c>
      <c r="G1093" s="25"/>
    </row>
    <row r="1094" spans="1:7">
      <c r="A1094" s="23">
        <v>2021</v>
      </c>
      <c r="B1094" s="23" t="s">
        <v>1886</v>
      </c>
      <c r="C1094" s="13" t="s">
        <v>313</v>
      </c>
      <c r="D1094" s="13" t="s">
        <v>2420</v>
      </c>
      <c r="E1094" s="13" t="s">
        <v>3449</v>
      </c>
      <c r="F1094" s="24" t="s">
        <v>357</v>
      </c>
      <c r="G1094" s="25"/>
    </row>
    <row r="1095" spans="1:7">
      <c r="A1095" s="23">
        <v>2021</v>
      </c>
      <c r="B1095" s="23" t="s">
        <v>1886</v>
      </c>
      <c r="C1095" s="13" t="s">
        <v>314</v>
      </c>
      <c r="D1095" s="13" t="s">
        <v>7162</v>
      </c>
      <c r="E1095" s="13" t="s">
        <v>7092</v>
      </c>
      <c r="F1095" s="24" t="s">
        <v>2327</v>
      </c>
      <c r="G1095" s="25"/>
    </row>
    <row r="1096" spans="1:7">
      <c r="A1096" s="23">
        <v>2021</v>
      </c>
      <c r="B1096" s="23" t="s">
        <v>1886</v>
      </c>
      <c r="C1096" s="13" t="s">
        <v>317</v>
      </c>
      <c r="D1096" s="13" t="s">
        <v>2421</v>
      </c>
      <c r="E1096" s="13" t="s">
        <v>6913</v>
      </c>
      <c r="F1096" s="24" t="s">
        <v>357</v>
      </c>
      <c r="G1096" s="25"/>
    </row>
    <row r="1097" spans="1:7">
      <c r="A1097" s="23">
        <v>2021</v>
      </c>
      <c r="B1097" s="23" t="s">
        <v>1886</v>
      </c>
      <c r="C1097" s="13" t="s">
        <v>317</v>
      </c>
      <c r="D1097" s="13" t="s">
        <v>2446</v>
      </c>
      <c r="E1097" s="13" t="s">
        <v>463</v>
      </c>
      <c r="F1097" s="24" t="s">
        <v>357</v>
      </c>
      <c r="G1097" s="25"/>
    </row>
    <row r="1098" spans="1:7">
      <c r="A1098" s="23">
        <v>2021</v>
      </c>
      <c r="B1098" s="23" t="s">
        <v>1886</v>
      </c>
      <c r="C1098" s="13" t="s">
        <v>319</v>
      </c>
      <c r="D1098" s="13" t="s">
        <v>319</v>
      </c>
      <c r="E1098" s="13" t="s">
        <v>6956</v>
      </c>
      <c r="F1098" s="24" t="s">
        <v>357</v>
      </c>
      <c r="G1098" s="25"/>
    </row>
    <row r="1099" spans="1:7">
      <c r="A1099" s="23">
        <v>2021</v>
      </c>
      <c r="B1099" s="23" t="s">
        <v>1886</v>
      </c>
      <c r="C1099" s="13" t="s">
        <v>322</v>
      </c>
      <c r="D1099" s="13" t="s">
        <v>4062</v>
      </c>
      <c r="E1099" s="13" t="s">
        <v>6933</v>
      </c>
      <c r="F1099" s="24" t="s">
        <v>2319</v>
      </c>
      <c r="G1099" s="25"/>
    </row>
    <row r="1100" spans="1:7">
      <c r="A1100" s="23">
        <v>2021</v>
      </c>
      <c r="B1100" s="23" t="s">
        <v>1886</v>
      </c>
      <c r="C1100" s="13" t="s">
        <v>322</v>
      </c>
      <c r="D1100" s="13" t="s">
        <v>322</v>
      </c>
      <c r="E1100" s="13" t="s">
        <v>7042</v>
      </c>
      <c r="F1100" s="24" t="s">
        <v>357</v>
      </c>
      <c r="G1100" s="25"/>
    </row>
    <row r="1101" spans="1:7">
      <c r="A1101" s="23">
        <v>2021</v>
      </c>
      <c r="B1101" s="23" t="s">
        <v>1886</v>
      </c>
      <c r="C1101" s="13" t="s">
        <v>322</v>
      </c>
      <c r="D1101" s="13" t="s">
        <v>322</v>
      </c>
      <c r="E1101" s="13" t="s">
        <v>1953</v>
      </c>
      <c r="F1101" s="24" t="s">
        <v>357</v>
      </c>
      <c r="G1101" s="25"/>
    </row>
    <row r="1102" spans="1:7">
      <c r="A1102" s="23">
        <v>2021</v>
      </c>
      <c r="B1102" s="23" t="s">
        <v>1886</v>
      </c>
      <c r="C1102" s="13" t="s">
        <v>322</v>
      </c>
      <c r="D1102" s="13" t="s">
        <v>2607</v>
      </c>
      <c r="E1102" s="13" t="s">
        <v>393</v>
      </c>
      <c r="F1102" s="24" t="s">
        <v>357</v>
      </c>
      <c r="G1102" s="25"/>
    </row>
    <row r="1103" spans="1:7">
      <c r="A1103" s="23">
        <v>2021</v>
      </c>
      <c r="B1103" s="23" t="s">
        <v>1886</v>
      </c>
      <c r="C1103" s="13" t="s">
        <v>3999</v>
      </c>
      <c r="D1103" s="13" t="s">
        <v>4102</v>
      </c>
      <c r="E1103" s="13" t="s">
        <v>3232</v>
      </c>
      <c r="F1103" s="24" t="s">
        <v>357</v>
      </c>
      <c r="G1103" s="25"/>
    </row>
    <row r="1104" spans="1:7">
      <c r="A1104" s="23">
        <v>2021</v>
      </c>
      <c r="B1104" s="23" t="s">
        <v>1886</v>
      </c>
      <c r="C1104" s="13" t="s">
        <v>324</v>
      </c>
      <c r="D1104" s="13" t="s">
        <v>2425</v>
      </c>
      <c r="E1104" s="13" t="s">
        <v>479</v>
      </c>
      <c r="F1104" s="24" t="s">
        <v>357</v>
      </c>
      <c r="G1104" s="25"/>
    </row>
    <row r="1105" spans="1:7">
      <c r="A1105" s="23">
        <v>2021</v>
      </c>
      <c r="B1105" s="23" t="s">
        <v>1886</v>
      </c>
      <c r="C1105" s="13" t="s">
        <v>326</v>
      </c>
      <c r="D1105" s="13" t="s">
        <v>7194</v>
      </c>
      <c r="E1105" s="13" t="s">
        <v>7049</v>
      </c>
      <c r="F1105" s="24" t="s">
        <v>357</v>
      </c>
      <c r="G1105" s="25"/>
    </row>
    <row r="1106" spans="1:7">
      <c r="A1106" s="23">
        <v>2021</v>
      </c>
      <c r="B1106" s="23" t="s">
        <v>1886</v>
      </c>
      <c r="C1106" s="13" t="s">
        <v>330</v>
      </c>
      <c r="D1106" s="13" t="s">
        <v>2460</v>
      </c>
      <c r="E1106" s="13" t="s">
        <v>1431</v>
      </c>
      <c r="F1106" s="24" t="s">
        <v>357</v>
      </c>
      <c r="G1106" s="25"/>
    </row>
    <row r="1107" spans="1:7">
      <c r="A1107" s="23">
        <v>2021</v>
      </c>
      <c r="B1107" s="23" t="s">
        <v>1886</v>
      </c>
      <c r="C1107" s="13" t="s">
        <v>330</v>
      </c>
      <c r="D1107" s="13" t="s">
        <v>330</v>
      </c>
      <c r="E1107" s="13" t="s">
        <v>6977</v>
      </c>
      <c r="F1107" s="24" t="s">
        <v>357</v>
      </c>
      <c r="G1107" s="25"/>
    </row>
    <row r="1108" spans="1:7">
      <c r="A1108" s="23">
        <v>2021</v>
      </c>
      <c r="B1108" s="23" t="s">
        <v>514</v>
      </c>
      <c r="C1108" s="13" t="s">
        <v>300</v>
      </c>
      <c r="D1108" s="13" t="s">
        <v>3546</v>
      </c>
      <c r="E1108" s="13" t="s">
        <v>6883</v>
      </c>
      <c r="F1108" s="24" t="s">
        <v>2319</v>
      </c>
      <c r="G1108" s="25"/>
    </row>
    <row r="1109" spans="1:7">
      <c r="A1109" s="23">
        <v>2021</v>
      </c>
      <c r="B1109" s="23" t="s">
        <v>514</v>
      </c>
      <c r="C1109" s="13" t="s">
        <v>301</v>
      </c>
      <c r="D1109" s="13" t="s">
        <v>2417</v>
      </c>
      <c r="E1109" s="13" t="s">
        <v>6884</v>
      </c>
      <c r="F1109" s="24" t="s">
        <v>2327</v>
      </c>
      <c r="G1109" s="25"/>
    </row>
    <row r="1110" spans="1:7">
      <c r="A1110" s="23">
        <v>2021</v>
      </c>
      <c r="B1110" s="23" t="s">
        <v>514</v>
      </c>
      <c r="C1110" s="13" t="s">
        <v>301</v>
      </c>
      <c r="D1110" s="13" t="s">
        <v>7148</v>
      </c>
      <c r="E1110" s="13" t="s">
        <v>6876</v>
      </c>
      <c r="F1110" s="24" t="s">
        <v>2327</v>
      </c>
      <c r="G1110" s="25"/>
    </row>
    <row r="1111" spans="1:7">
      <c r="A1111" s="23">
        <v>2021</v>
      </c>
      <c r="B1111" s="23" t="s">
        <v>514</v>
      </c>
      <c r="C1111" s="13" t="s">
        <v>306</v>
      </c>
      <c r="D1111" s="13" t="s">
        <v>2469</v>
      </c>
      <c r="E1111" s="13" t="s">
        <v>7154</v>
      </c>
      <c r="F1111" s="24" t="s">
        <v>2319</v>
      </c>
      <c r="G1111" s="25"/>
    </row>
    <row r="1112" spans="1:7">
      <c r="A1112" s="23">
        <v>2021</v>
      </c>
      <c r="B1112" s="23" t="s">
        <v>514</v>
      </c>
      <c r="C1112" s="13" t="s">
        <v>306</v>
      </c>
      <c r="D1112" s="13" t="s">
        <v>2469</v>
      </c>
      <c r="E1112" s="13" t="s">
        <v>6877</v>
      </c>
      <c r="F1112" s="24" t="s">
        <v>2319</v>
      </c>
      <c r="G1112" s="25"/>
    </row>
    <row r="1113" spans="1:7">
      <c r="A1113" s="23">
        <v>2021</v>
      </c>
      <c r="B1113" s="23" t="s">
        <v>514</v>
      </c>
      <c r="C1113" s="13" t="s">
        <v>310</v>
      </c>
      <c r="D1113" s="13" t="s">
        <v>2511</v>
      </c>
      <c r="E1113" s="13" t="s">
        <v>6948</v>
      </c>
      <c r="F1113" s="24" t="s">
        <v>2319</v>
      </c>
      <c r="G1113" s="25"/>
    </row>
    <row r="1114" spans="1:7">
      <c r="A1114" s="23">
        <v>2021</v>
      </c>
      <c r="B1114" s="23" t="s">
        <v>514</v>
      </c>
      <c r="C1114" s="13" t="s">
        <v>312</v>
      </c>
      <c r="D1114" s="13" t="s">
        <v>2444</v>
      </c>
      <c r="E1114" s="13" t="s">
        <v>2331</v>
      </c>
      <c r="F1114" s="24" t="s">
        <v>2319</v>
      </c>
      <c r="G1114" s="25"/>
    </row>
    <row r="1115" spans="1:7">
      <c r="A1115" s="23">
        <v>2021</v>
      </c>
      <c r="B1115" s="23" t="s">
        <v>514</v>
      </c>
      <c r="C1115" s="13" t="s">
        <v>312</v>
      </c>
      <c r="D1115" s="13" t="s">
        <v>2444</v>
      </c>
      <c r="E1115" s="13" t="s">
        <v>2331</v>
      </c>
      <c r="F1115" s="24" t="s">
        <v>2327</v>
      </c>
      <c r="G1115" s="25"/>
    </row>
    <row r="1116" spans="1:7">
      <c r="A1116" s="23">
        <v>2021</v>
      </c>
      <c r="B1116" s="23" t="s">
        <v>514</v>
      </c>
      <c r="C1116" s="13" t="s">
        <v>313</v>
      </c>
      <c r="D1116" s="13" t="s">
        <v>2420</v>
      </c>
      <c r="E1116" s="13" t="s">
        <v>4933</v>
      </c>
      <c r="F1116" s="24" t="s">
        <v>2319</v>
      </c>
      <c r="G1116" s="25"/>
    </row>
    <row r="1117" spans="1:7">
      <c r="A1117" s="23">
        <v>2021</v>
      </c>
      <c r="B1117" s="23" t="s">
        <v>514</v>
      </c>
      <c r="C1117" s="13" t="s">
        <v>313</v>
      </c>
      <c r="D1117" s="13" t="s">
        <v>2513</v>
      </c>
      <c r="E1117" s="13" t="s">
        <v>6878</v>
      </c>
      <c r="F1117" s="24" t="s">
        <v>2319</v>
      </c>
      <c r="G1117" s="25"/>
    </row>
    <row r="1118" spans="1:7">
      <c r="A1118" s="23">
        <v>2021</v>
      </c>
      <c r="B1118" s="23" t="s">
        <v>514</v>
      </c>
      <c r="C1118" s="13" t="s">
        <v>313</v>
      </c>
      <c r="D1118" s="13" t="s">
        <v>2616</v>
      </c>
      <c r="E1118" s="13" t="s">
        <v>7134</v>
      </c>
      <c r="F1118" s="24" t="s">
        <v>2319</v>
      </c>
      <c r="G1118" s="25"/>
    </row>
    <row r="1119" spans="1:7">
      <c r="A1119" s="23">
        <v>2021</v>
      </c>
      <c r="B1119" s="23" t="s">
        <v>514</v>
      </c>
      <c r="C1119" s="13" t="s">
        <v>314</v>
      </c>
      <c r="D1119" s="13" t="s">
        <v>7163</v>
      </c>
      <c r="E1119" s="13" t="s">
        <v>6875</v>
      </c>
      <c r="F1119" s="24" t="s">
        <v>2327</v>
      </c>
      <c r="G1119" s="25"/>
    </row>
    <row r="1120" spans="1:7">
      <c r="A1120" s="23">
        <v>2021</v>
      </c>
      <c r="B1120" s="23" t="s">
        <v>514</v>
      </c>
      <c r="C1120" s="13" t="s">
        <v>324</v>
      </c>
      <c r="D1120" s="13" t="s">
        <v>6881</v>
      </c>
      <c r="E1120" s="13" t="s">
        <v>6882</v>
      </c>
      <c r="F1120" s="24" t="s">
        <v>2319</v>
      </c>
      <c r="G1120" s="25"/>
    </row>
    <row r="1121" spans="1:7">
      <c r="A1121" s="23">
        <v>2021</v>
      </c>
      <c r="B1121" s="23" t="s">
        <v>514</v>
      </c>
      <c r="C1121" s="13" t="s">
        <v>324</v>
      </c>
      <c r="D1121" s="13" t="s">
        <v>6881</v>
      </c>
      <c r="E1121" s="13" t="s">
        <v>6882</v>
      </c>
      <c r="F1121" s="24" t="s">
        <v>2327</v>
      </c>
      <c r="G1121" s="25"/>
    </row>
    <row r="1122" spans="1:7">
      <c r="A1122" s="23">
        <v>2021</v>
      </c>
      <c r="B1122" s="23" t="s">
        <v>514</v>
      </c>
      <c r="C1122" s="13" t="s">
        <v>327</v>
      </c>
      <c r="D1122" s="13" t="s">
        <v>2515</v>
      </c>
      <c r="E1122" s="13" t="s">
        <v>6880</v>
      </c>
      <c r="F1122" s="24" t="s">
        <v>2319</v>
      </c>
      <c r="G1122" s="25"/>
    </row>
    <row r="1123" spans="1:7">
      <c r="A1123" s="23">
        <v>2021</v>
      </c>
      <c r="B1123" s="23" t="s">
        <v>514</v>
      </c>
      <c r="C1123" s="13" t="s">
        <v>327</v>
      </c>
      <c r="D1123" s="13" t="s">
        <v>2515</v>
      </c>
      <c r="E1123" s="13" t="s">
        <v>6880</v>
      </c>
      <c r="F1123" s="24" t="s">
        <v>2327</v>
      </c>
      <c r="G1123" s="25"/>
    </row>
    <row r="1124" spans="1:7">
      <c r="A1124" s="23">
        <v>2021</v>
      </c>
      <c r="B1124" s="23" t="s">
        <v>514</v>
      </c>
      <c r="C1124" s="13" t="s">
        <v>432</v>
      </c>
      <c r="D1124" s="13" t="s">
        <v>2623</v>
      </c>
      <c r="E1124" s="13" t="s">
        <v>6879</v>
      </c>
      <c r="F1124" s="24" t="s">
        <v>2319</v>
      </c>
      <c r="G1124" s="25"/>
    </row>
  </sheetData>
  <sheetProtection autoFilter="0" pivotTables="0"/>
  <autoFilter ref="A1:G1124" xr:uid="{00000000-0001-0000-1600-000000000000}">
    <sortState xmlns:xlrd2="http://schemas.microsoft.com/office/spreadsheetml/2017/richdata2" ref="A2:G1124">
      <sortCondition ref="C1:C1124"/>
    </sortState>
  </autoFilter>
  <sortState xmlns:xlrd2="http://schemas.microsoft.com/office/spreadsheetml/2017/richdata2" ref="A2:G1124">
    <sortCondition ref="A2:A1124"/>
    <sortCondition descending="1" ref="B2:B1124"/>
    <sortCondition ref="C2:C1124"/>
    <sortCondition ref="E2:E1124"/>
    <sortCondition ref="F2:F1124"/>
  </sortState>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5">
    <tabColor theme="0"/>
  </sheetPr>
  <dimension ref="A1:H783"/>
  <sheetViews>
    <sheetView zoomScale="85" zoomScaleNormal="85" workbookViewId="0">
      <pane ySplit="1" topLeftCell="A2" activePane="bottomLeft" state="frozen"/>
      <selection pane="bottomLeft" activeCell="H2" sqref="H2"/>
    </sheetView>
  </sheetViews>
  <sheetFormatPr baseColWidth="10" defaultRowHeight="14.25"/>
  <cols>
    <col min="1" max="1" width="9.375" style="5" bestFit="1" customWidth="1"/>
    <col min="2" max="2" width="13.25" style="9" bestFit="1" customWidth="1"/>
    <col min="3" max="3" width="12.5" style="5" bestFit="1" customWidth="1"/>
    <col min="4" max="4" width="25.125" style="5" bestFit="1" customWidth="1"/>
    <col min="5" max="5" width="51" style="5" bestFit="1" customWidth="1"/>
    <col min="6" max="6" width="29.125" style="5" bestFit="1" customWidth="1"/>
    <col min="7" max="7" width="20.375" style="5" bestFit="1" customWidth="1"/>
    <col min="8" max="8" width="24.125" style="5" bestFit="1" customWidth="1"/>
    <col min="9" max="16384" width="11" style="5"/>
  </cols>
  <sheetData>
    <row r="1" spans="1:8">
      <c r="A1" s="43" t="s">
        <v>229</v>
      </c>
      <c r="B1" s="43" t="s">
        <v>257</v>
      </c>
      <c r="C1" s="43" t="s">
        <v>200</v>
      </c>
      <c r="D1" s="44" t="s">
        <v>201</v>
      </c>
      <c r="E1" s="44" t="s">
        <v>346</v>
      </c>
      <c r="F1" s="43" t="s">
        <v>2411</v>
      </c>
      <c r="G1" s="43" t="s">
        <v>7326</v>
      </c>
      <c r="H1" s="43" t="s">
        <v>8718</v>
      </c>
    </row>
    <row r="2" spans="1:8">
      <c r="A2" s="23">
        <v>2014</v>
      </c>
      <c r="B2" s="23" t="s">
        <v>2366</v>
      </c>
      <c r="C2" s="13" t="s">
        <v>1886</v>
      </c>
      <c r="D2" s="13" t="s">
        <v>343</v>
      </c>
      <c r="E2" s="13" t="s">
        <v>355</v>
      </c>
      <c r="F2" s="24" t="s">
        <v>2443</v>
      </c>
      <c r="G2" s="24" t="s">
        <v>7328</v>
      </c>
      <c r="H2" s="36">
        <v>1</v>
      </c>
    </row>
    <row r="3" spans="1:8">
      <c r="A3" s="23">
        <v>2014</v>
      </c>
      <c r="B3" s="23" t="s">
        <v>2366</v>
      </c>
      <c r="C3" s="13" t="s">
        <v>1886</v>
      </c>
      <c r="D3" s="13" t="s">
        <v>343</v>
      </c>
      <c r="E3" s="13" t="s">
        <v>341</v>
      </c>
      <c r="F3" s="24" t="s">
        <v>2505</v>
      </c>
      <c r="G3" s="24" t="s">
        <v>7328</v>
      </c>
      <c r="H3" s="36">
        <v>1</v>
      </c>
    </row>
    <row r="4" spans="1:8">
      <c r="A4" s="23">
        <v>2014</v>
      </c>
      <c r="B4" s="23" t="s">
        <v>2366</v>
      </c>
      <c r="C4" s="13" t="s">
        <v>1886</v>
      </c>
      <c r="D4" s="13" t="s">
        <v>343</v>
      </c>
      <c r="E4" s="13" t="s">
        <v>347</v>
      </c>
      <c r="F4" s="24" t="s">
        <v>2443</v>
      </c>
      <c r="G4" s="24" t="s">
        <v>7328</v>
      </c>
      <c r="H4" s="36">
        <v>1</v>
      </c>
    </row>
    <row r="5" spans="1:8">
      <c r="A5" s="23">
        <v>2014</v>
      </c>
      <c r="B5" s="23" t="s">
        <v>2366</v>
      </c>
      <c r="C5" s="13" t="s">
        <v>1886</v>
      </c>
      <c r="D5" s="13" t="s">
        <v>343</v>
      </c>
      <c r="E5" s="13" t="s">
        <v>221</v>
      </c>
      <c r="F5" s="24" t="s">
        <v>2443</v>
      </c>
      <c r="G5" s="24" t="s">
        <v>7328</v>
      </c>
      <c r="H5" s="36">
        <v>4</v>
      </c>
    </row>
    <row r="6" spans="1:8">
      <c r="A6" s="23">
        <v>2014</v>
      </c>
      <c r="B6" s="23" t="s">
        <v>2366</v>
      </c>
      <c r="C6" s="13" t="s">
        <v>1886</v>
      </c>
      <c r="D6" s="13" t="s">
        <v>343</v>
      </c>
      <c r="E6" s="13" t="s">
        <v>350</v>
      </c>
      <c r="F6" s="24" t="s">
        <v>2655</v>
      </c>
      <c r="G6" s="24" t="s">
        <v>7328</v>
      </c>
      <c r="H6" s="36">
        <v>2</v>
      </c>
    </row>
    <row r="7" spans="1:8">
      <c r="A7" s="23">
        <v>2014</v>
      </c>
      <c r="B7" s="23" t="s">
        <v>2366</v>
      </c>
      <c r="C7" s="13" t="s">
        <v>1886</v>
      </c>
      <c r="D7" s="13" t="s">
        <v>343</v>
      </c>
      <c r="E7" s="13" t="s">
        <v>356</v>
      </c>
      <c r="F7" s="24" t="s">
        <v>2443</v>
      </c>
      <c r="G7" s="24" t="s">
        <v>7328</v>
      </c>
      <c r="H7" s="36">
        <v>3</v>
      </c>
    </row>
    <row r="8" spans="1:8">
      <c r="A8" s="23">
        <v>2014</v>
      </c>
      <c r="B8" s="23" t="s">
        <v>2366</v>
      </c>
      <c r="C8" s="13" t="s">
        <v>1886</v>
      </c>
      <c r="D8" s="13" t="s">
        <v>343</v>
      </c>
      <c r="E8" s="13" t="s">
        <v>225</v>
      </c>
      <c r="F8" s="24" t="s">
        <v>2443</v>
      </c>
      <c r="G8" s="24" t="s">
        <v>7328</v>
      </c>
      <c r="H8" s="36">
        <v>1</v>
      </c>
    </row>
    <row r="9" spans="1:8">
      <c r="A9" s="23">
        <v>2014</v>
      </c>
      <c r="B9" s="23" t="s">
        <v>2366</v>
      </c>
      <c r="C9" s="13" t="s">
        <v>1886</v>
      </c>
      <c r="D9" s="13" t="s">
        <v>339</v>
      </c>
      <c r="E9" s="13" t="s">
        <v>340</v>
      </c>
      <c r="F9" s="24" t="s">
        <v>2443</v>
      </c>
      <c r="G9" s="24" t="s">
        <v>7328</v>
      </c>
      <c r="H9" s="36">
        <v>1</v>
      </c>
    </row>
    <row r="10" spans="1:8">
      <c r="A10" s="23">
        <v>2014</v>
      </c>
      <c r="B10" s="23" t="s">
        <v>2366</v>
      </c>
      <c r="C10" s="13" t="s">
        <v>1886</v>
      </c>
      <c r="D10" s="13" t="s">
        <v>339</v>
      </c>
      <c r="E10" s="13" t="s">
        <v>341</v>
      </c>
      <c r="F10" s="24" t="s">
        <v>2505</v>
      </c>
      <c r="G10" s="24" t="s">
        <v>7328</v>
      </c>
      <c r="H10" s="36">
        <v>5</v>
      </c>
    </row>
    <row r="11" spans="1:8">
      <c r="A11" s="23">
        <v>2014</v>
      </c>
      <c r="B11" s="23" t="s">
        <v>2366</v>
      </c>
      <c r="C11" s="13" t="s">
        <v>1886</v>
      </c>
      <c r="D11" s="13" t="s">
        <v>339</v>
      </c>
      <c r="E11" s="13" t="s">
        <v>354</v>
      </c>
      <c r="F11" s="24" t="s">
        <v>2504</v>
      </c>
      <c r="G11" s="24" t="s">
        <v>7328</v>
      </c>
      <c r="H11" s="36">
        <v>2</v>
      </c>
    </row>
    <row r="12" spans="1:8">
      <c r="A12" s="23">
        <v>2014</v>
      </c>
      <c r="B12" s="23" t="s">
        <v>2366</v>
      </c>
      <c r="C12" s="13" t="s">
        <v>1886</v>
      </c>
      <c r="D12" s="13" t="s">
        <v>339</v>
      </c>
      <c r="E12" s="13" t="s">
        <v>222</v>
      </c>
      <c r="F12" s="24" t="s">
        <v>2503</v>
      </c>
      <c r="G12" s="24" t="s">
        <v>7328</v>
      </c>
      <c r="H12" s="36">
        <v>7</v>
      </c>
    </row>
    <row r="13" spans="1:8">
      <c r="A13" s="23">
        <v>2014</v>
      </c>
      <c r="B13" s="23" t="s">
        <v>2366</v>
      </c>
      <c r="C13" s="13" t="s">
        <v>1886</v>
      </c>
      <c r="D13" s="13" t="s">
        <v>339</v>
      </c>
      <c r="E13" s="13" t="s">
        <v>224</v>
      </c>
      <c r="F13" s="24" t="s">
        <v>2505</v>
      </c>
      <c r="G13" s="24" t="s">
        <v>7328</v>
      </c>
      <c r="H13" s="36">
        <v>3</v>
      </c>
    </row>
    <row r="14" spans="1:8">
      <c r="A14" s="23">
        <v>2014</v>
      </c>
      <c r="B14" s="23" t="s">
        <v>2366</v>
      </c>
      <c r="C14" s="13" t="s">
        <v>1886</v>
      </c>
      <c r="D14" s="13" t="s">
        <v>339</v>
      </c>
      <c r="E14" s="13" t="s">
        <v>342</v>
      </c>
      <c r="F14" s="24" t="s">
        <v>2443</v>
      </c>
      <c r="G14" s="24" t="s">
        <v>7328</v>
      </c>
      <c r="H14" s="36">
        <v>2</v>
      </c>
    </row>
    <row r="15" spans="1:8">
      <c r="A15" s="23">
        <v>2014</v>
      </c>
      <c r="B15" s="23" t="s">
        <v>2366</v>
      </c>
      <c r="C15" s="13" t="s">
        <v>1886</v>
      </c>
      <c r="D15" s="13" t="s">
        <v>339</v>
      </c>
      <c r="E15" s="13" t="s">
        <v>3175</v>
      </c>
      <c r="F15" s="24" t="s">
        <v>2575</v>
      </c>
      <c r="G15" s="24" t="s">
        <v>7328</v>
      </c>
      <c r="H15" s="36">
        <v>3</v>
      </c>
    </row>
    <row r="16" spans="1:8">
      <c r="A16" s="23">
        <v>2014</v>
      </c>
      <c r="B16" s="23" t="s">
        <v>2366</v>
      </c>
      <c r="C16" s="13" t="s">
        <v>1886</v>
      </c>
      <c r="D16" s="13" t="s">
        <v>339</v>
      </c>
      <c r="E16" s="13" t="s">
        <v>225</v>
      </c>
      <c r="F16" s="24" t="s">
        <v>2443</v>
      </c>
      <c r="G16" s="24" t="s">
        <v>7328</v>
      </c>
      <c r="H16" s="36">
        <v>6</v>
      </c>
    </row>
    <row r="17" spans="1:8">
      <c r="A17" s="23">
        <v>2014</v>
      </c>
      <c r="B17" s="23" t="s">
        <v>2366</v>
      </c>
      <c r="C17" s="13" t="s">
        <v>1886</v>
      </c>
      <c r="D17" s="13" t="s">
        <v>339</v>
      </c>
      <c r="E17" s="13" t="s">
        <v>5767</v>
      </c>
      <c r="F17" s="24" t="s">
        <v>2501</v>
      </c>
      <c r="G17" s="24" t="s">
        <v>7328</v>
      </c>
      <c r="H17" s="36">
        <v>1</v>
      </c>
    </row>
    <row r="18" spans="1:8">
      <c r="A18" s="23">
        <v>2014</v>
      </c>
      <c r="B18" s="23" t="s">
        <v>2366</v>
      </c>
      <c r="C18" s="13" t="s">
        <v>1886</v>
      </c>
      <c r="D18" s="13" t="s">
        <v>343</v>
      </c>
      <c r="E18" s="13" t="s">
        <v>7338</v>
      </c>
      <c r="F18" s="24" t="s">
        <v>2443</v>
      </c>
      <c r="G18" s="24" t="s">
        <v>7327</v>
      </c>
      <c r="H18" s="36">
        <v>1</v>
      </c>
    </row>
    <row r="19" spans="1:8">
      <c r="A19" s="23">
        <v>2014</v>
      </c>
      <c r="B19" s="23" t="s">
        <v>2366</v>
      </c>
      <c r="C19" s="13" t="s">
        <v>1886</v>
      </c>
      <c r="D19" s="13" t="s">
        <v>343</v>
      </c>
      <c r="E19" s="13" t="s">
        <v>221</v>
      </c>
      <c r="F19" s="24" t="s">
        <v>2443</v>
      </c>
      <c r="G19" s="24" t="s">
        <v>7327</v>
      </c>
      <c r="H19" s="36">
        <v>44</v>
      </c>
    </row>
    <row r="20" spans="1:8">
      <c r="A20" s="23">
        <v>2014</v>
      </c>
      <c r="B20" s="23" t="s">
        <v>2366</v>
      </c>
      <c r="C20" s="13" t="s">
        <v>1886</v>
      </c>
      <c r="D20" s="13" t="s">
        <v>343</v>
      </c>
      <c r="E20" s="13" t="s">
        <v>225</v>
      </c>
      <c r="F20" s="24" t="s">
        <v>2443</v>
      </c>
      <c r="G20" s="24" t="s">
        <v>7327</v>
      </c>
      <c r="H20" s="36">
        <v>8</v>
      </c>
    </row>
    <row r="21" spans="1:8">
      <c r="A21" s="23">
        <v>2014</v>
      </c>
      <c r="B21" s="23" t="s">
        <v>2366</v>
      </c>
      <c r="C21" s="13" t="s">
        <v>1886</v>
      </c>
      <c r="D21" s="13" t="s">
        <v>343</v>
      </c>
      <c r="E21" s="13" t="s">
        <v>348</v>
      </c>
      <c r="F21" s="24" t="s">
        <v>2576</v>
      </c>
      <c r="G21" s="24" t="s">
        <v>7327</v>
      </c>
      <c r="H21" s="36">
        <v>1</v>
      </c>
    </row>
    <row r="22" spans="1:8">
      <c r="A22" s="23">
        <v>2014</v>
      </c>
      <c r="B22" s="23" t="s">
        <v>2366</v>
      </c>
      <c r="C22" s="13" t="s">
        <v>1886</v>
      </c>
      <c r="D22" s="13" t="s">
        <v>339</v>
      </c>
      <c r="E22" s="13" t="s">
        <v>341</v>
      </c>
      <c r="F22" s="24" t="s">
        <v>2505</v>
      </c>
      <c r="G22" s="24" t="s">
        <v>7327</v>
      </c>
      <c r="H22" s="36">
        <v>1</v>
      </c>
    </row>
    <row r="23" spans="1:8">
      <c r="A23" s="23">
        <v>2014</v>
      </c>
      <c r="B23" s="23" t="s">
        <v>2366</v>
      </c>
      <c r="C23" s="13" t="s">
        <v>1886</v>
      </c>
      <c r="D23" s="13" t="s">
        <v>339</v>
      </c>
      <c r="E23" s="13" t="s">
        <v>342</v>
      </c>
      <c r="F23" s="24" t="s">
        <v>2443</v>
      </c>
      <c r="G23" s="24" t="s">
        <v>7327</v>
      </c>
      <c r="H23" s="36">
        <v>3</v>
      </c>
    </row>
    <row r="24" spans="1:8">
      <c r="A24" s="23">
        <v>2014</v>
      </c>
      <c r="B24" s="23" t="s">
        <v>2367</v>
      </c>
      <c r="C24" s="13" t="s">
        <v>1886</v>
      </c>
      <c r="D24" s="13" t="s">
        <v>343</v>
      </c>
      <c r="E24" s="13" t="s">
        <v>355</v>
      </c>
      <c r="F24" s="24" t="s">
        <v>2443</v>
      </c>
      <c r="G24" s="24" t="s">
        <v>7328</v>
      </c>
      <c r="H24" s="36">
        <v>1</v>
      </c>
    </row>
    <row r="25" spans="1:8">
      <c r="A25" s="23">
        <v>2014</v>
      </c>
      <c r="B25" s="23" t="s">
        <v>2367</v>
      </c>
      <c r="C25" s="13" t="s">
        <v>1886</v>
      </c>
      <c r="D25" s="13" t="s">
        <v>343</v>
      </c>
      <c r="E25" s="13" t="s">
        <v>341</v>
      </c>
      <c r="F25" s="24" t="s">
        <v>2505</v>
      </c>
      <c r="G25" s="24" t="s">
        <v>7328</v>
      </c>
      <c r="H25" s="36">
        <v>2</v>
      </c>
    </row>
    <row r="26" spans="1:8">
      <c r="A26" s="23">
        <v>2014</v>
      </c>
      <c r="B26" s="23" t="s">
        <v>2367</v>
      </c>
      <c r="C26" s="13" t="s">
        <v>1886</v>
      </c>
      <c r="D26" s="13" t="s">
        <v>343</v>
      </c>
      <c r="E26" s="13" t="s">
        <v>347</v>
      </c>
      <c r="F26" s="24" t="s">
        <v>2443</v>
      </c>
      <c r="G26" s="24" t="s">
        <v>7328</v>
      </c>
      <c r="H26" s="36">
        <v>4</v>
      </c>
    </row>
    <row r="27" spans="1:8">
      <c r="A27" s="23">
        <v>2014</v>
      </c>
      <c r="B27" s="23" t="s">
        <v>2367</v>
      </c>
      <c r="C27" s="13" t="s">
        <v>1886</v>
      </c>
      <c r="D27" s="13" t="s">
        <v>343</v>
      </c>
      <c r="E27" s="13" t="s">
        <v>221</v>
      </c>
      <c r="F27" s="24" t="s">
        <v>2443</v>
      </c>
      <c r="G27" s="24" t="s">
        <v>7328</v>
      </c>
      <c r="H27" s="36">
        <v>3</v>
      </c>
    </row>
    <row r="28" spans="1:8">
      <c r="A28" s="23">
        <v>2014</v>
      </c>
      <c r="B28" s="23" t="s">
        <v>2367</v>
      </c>
      <c r="C28" s="13" t="s">
        <v>1886</v>
      </c>
      <c r="D28" s="13" t="s">
        <v>343</v>
      </c>
      <c r="E28" s="13" t="s">
        <v>352</v>
      </c>
      <c r="F28" s="24" t="s">
        <v>2505</v>
      </c>
      <c r="G28" s="24" t="s">
        <v>7328</v>
      </c>
      <c r="H28" s="36">
        <v>5</v>
      </c>
    </row>
    <row r="29" spans="1:8">
      <c r="A29" s="23">
        <v>2014</v>
      </c>
      <c r="B29" s="23" t="s">
        <v>2367</v>
      </c>
      <c r="C29" s="13" t="s">
        <v>1886</v>
      </c>
      <c r="D29" s="13" t="s">
        <v>343</v>
      </c>
      <c r="E29" s="13" t="s">
        <v>225</v>
      </c>
      <c r="F29" s="24" t="s">
        <v>2443</v>
      </c>
      <c r="G29" s="24" t="s">
        <v>7328</v>
      </c>
      <c r="H29" s="36">
        <v>1</v>
      </c>
    </row>
    <row r="30" spans="1:8">
      <c r="A30" s="23">
        <v>2014</v>
      </c>
      <c r="B30" s="23" t="s">
        <v>2367</v>
      </c>
      <c r="C30" s="13" t="s">
        <v>1886</v>
      </c>
      <c r="D30" s="13" t="s">
        <v>343</v>
      </c>
      <c r="E30" s="13" t="s">
        <v>344</v>
      </c>
      <c r="F30" s="24" t="s">
        <v>2443</v>
      </c>
      <c r="G30" s="24" t="s">
        <v>7328</v>
      </c>
      <c r="H30" s="36">
        <v>6</v>
      </c>
    </row>
    <row r="31" spans="1:8">
      <c r="A31" s="23">
        <v>2014</v>
      </c>
      <c r="B31" s="23" t="s">
        <v>2367</v>
      </c>
      <c r="C31" s="13" t="s">
        <v>1886</v>
      </c>
      <c r="D31" s="13" t="s">
        <v>343</v>
      </c>
      <c r="E31" s="13" t="s">
        <v>348</v>
      </c>
      <c r="F31" s="24" t="s">
        <v>2576</v>
      </c>
      <c r="G31" s="24" t="s">
        <v>7328</v>
      </c>
      <c r="H31" s="36">
        <v>5</v>
      </c>
    </row>
    <row r="32" spans="1:8">
      <c r="A32" s="23">
        <v>2014</v>
      </c>
      <c r="B32" s="23" t="s">
        <v>2367</v>
      </c>
      <c r="C32" s="13" t="s">
        <v>1886</v>
      </c>
      <c r="D32" s="13" t="s">
        <v>339</v>
      </c>
      <c r="E32" s="13" t="s">
        <v>340</v>
      </c>
      <c r="F32" s="24" t="s">
        <v>2443</v>
      </c>
      <c r="G32" s="24" t="s">
        <v>7328</v>
      </c>
      <c r="H32" s="36">
        <v>3</v>
      </c>
    </row>
    <row r="33" spans="1:8">
      <c r="A33" s="23">
        <v>2014</v>
      </c>
      <c r="B33" s="23" t="s">
        <v>2367</v>
      </c>
      <c r="C33" s="13" t="s">
        <v>1886</v>
      </c>
      <c r="D33" s="13" t="s">
        <v>339</v>
      </c>
      <c r="E33" s="13" t="s">
        <v>341</v>
      </c>
      <c r="F33" s="24" t="s">
        <v>2505</v>
      </c>
      <c r="G33" s="24" t="s">
        <v>7328</v>
      </c>
      <c r="H33" s="36">
        <v>7</v>
      </c>
    </row>
    <row r="34" spans="1:8">
      <c r="A34" s="23">
        <v>2014</v>
      </c>
      <c r="B34" s="23" t="s">
        <v>2367</v>
      </c>
      <c r="C34" s="13" t="s">
        <v>1886</v>
      </c>
      <c r="D34" s="13" t="s">
        <v>339</v>
      </c>
      <c r="E34" s="13" t="s">
        <v>219</v>
      </c>
      <c r="F34" s="24" t="s">
        <v>2501</v>
      </c>
      <c r="G34" s="24" t="s">
        <v>7328</v>
      </c>
      <c r="H34" s="36">
        <v>3</v>
      </c>
    </row>
    <row r="35" spans="1:8">
      <c r="A35" s="23">
        <v>2014</v>
      </c>
      <c r="B35" s="23" t="s">
        <v>2367</v>
      </c>
      <c r="C35" s="13" t="s">
        <v>1886</v>
      </c>
      <c r="D35" s="13" t="s">
        <v>339</v>
      </c>
      <c r="E35" s="13" t="s">
        <v>354</v>
      </c>
      <c r="F35" s="24" t="s">
        <v>2504</v>
      </c>
      <c r="G35" s="24" t="s">
        <v>7328</v>
      </c>
      <c r="H35" s="36">
        <v>3</v>
      </c>
    </row>
    <row r="36" spans="1:8">
      <c r="A36" s="23">
        <v>2014</v>
      </c>
      <c r="B36" s="23" t="s">
        <v>2367</v>
      </c>
      <c r="C36" s="13" t="s">
        <v>1886</v>
      </c>
      <c r="D36" s="13" t="s">
        <v>339</v>
      </c>
      <c r="E36" s="13" t="s">
        <v>222</v>
      </c>
      <c r="F36" s="24" t="s">
        <v>2503</v>
      </c>
      <c r="G36" s="24" t="s">
        <v>7328</v>
      </c>
      <c r="H36" s="36">
        <v>21</v>
      </c>
    </row>
    <row r="37" spans="1:8">
      <c r="A37" s="23">
        <v>2014</v>
      </c>
      <c r="B37" s="23" t="s">
        <v>2367</v>
      </c>
      <c r="C37" s="13" t="s">
        <v>1886</v>
      </c>
      <c r="D37" s="13" t="s">
        <v>339</v>
      </c>
      <c r="E37" s="13" t="s">
        <v>224</v>
      </c>
      <c r="F37" s="24" t="s">
        <v>2505</v>
      </c>
      <c r="G37" s="24" t="s">
        <v>7328</v>
      </c>
      <c r="H37" s="36">
        <v>3</v>
      </c>
    </row>
    <row r="38" spans="1:8">
      <c r="A38" s="23">
        <v>2014</v>
      </c>
      <c r="B38" s="23" t="s">
        <v>2367</v>
      </c>
      <c r="C38" s="13" t="s">
        <v>1886</v>
      </c>
      <c r="D38" s="13" t="s">
        <v>339</v>
      </c>
      <c r="E38" s="13" t="s">
        <v>342</v>
      </c>
      <c r="F38" s="24" t="s">
        <v>2443</v>
      </c>
      <c r="G38" s="24" t="s">
        <v>7328</v>
      </c>
      <c r="H38" s="36">
        <v>2</v>
      </c>
    </row>
    <row r="39" spans="1:8">
      <c r="A39" s="23">
        <v>2014</v>
      </c>
      <c r="B39" s="23" t="s">
        <v>2367</v>
      </c>
      <c r="C39" s="13" t="s">
        <v>1886</v>
      </c>
      <c r="D39" s="13" t="s">
        <v>339</v>
      </c>
      <c r="E39" s="13" t="s">
        <v>225</v>
      </c>
      <c r="F39" s="24" t="s">
        <v>2443</v>
      </c>
      <c r="G39" s="24" t="s">
        <v>7328</v>
      </c>
      <c r="H39" s="36">
        <v>12</v>
      </c>
    </row>
    <row r="40" spans="1:8">
      <c r="A40" s="23">
        <v>2014</v>
      </c>
      <c r="B40" s="23" t="s">
        <v>2367</v>
      </c>
      <c r="C40" s="13" t="s">
        <v>1886</v>
      </c>
      <c r="D40" s="13" t="s">
        <v>339</v>
      </c>
      <c r="E40" s="13" t="s">
        <v>5767</v>
      </c>
      <c r="F40" s="24" t="s">
        <v>2501</v>
      </c>
      <c r="G40" s="24" t="s">
        <v>7328</v>
      </c>
      <c r="H40" s="36">
        <v>5</v>
      </c>
    </row>
    <row r="41" spans="1:8">
      <c r="A41" s="23">
        <v>2014</v>
      </c>
      <c r="B41" s="23" t="s">
        <v>2367</v>
      </c>
      <c r="C41" s="13" t="s">
        <v>1886</v>
      </c>
      <c r="D41" s="13" t="s">
        <v>343</v>
      </c>
      <c r="E41" s="13" t="s">
        <v>347</v>
      </c>
      <c r="F41" s="24" t="s">
        <v>2443</v>
      </c>
      <c r="G41" s="24" t="s">
        <v>7327</v>
      </c>
      <c r="H41" s="36">
        <v>3</v>
      </c>
    </row>
    <row r="42" spans="1:8">
      <c r="A42" s="23">
        <v>2014</v>
      </c>
      <c r="B42" s="23" t="s">
        <v>2367</v>
      </c>
      <c r="C42" s="13" t="s">
        <v>1886</v>
      </c>
      <c r="D42" s="13" t="s">
        <v>343</v>
      </c>
      <c r="E42" s="13" t="s">
        <v>221</v>
      </c>
      <c r="F42" s="24" t="s">
        <v>2443</v>
      </c>
      <c r="G42" s="24" t="s">
        <v>7327</v>
      </c>
      <c r="H42" s="36">
        <v>48</v>
      </c>
    </row>
    <row r="43" spans="1:8">
      <c r="A43" s="23">
        <v>2014</v>
      </c>
      <c r="B43" s="23" t="s">
        <v>2367</v>
      </c>
      <c r="C43" s="13" t="s">
        <v>1886</v>
      </c>
      <c r="D43" s="13" t="s">
        <v>343</v>
      </c>
      <c r="E43" s="13" t="s">
        <v>225</v>
      </c>
      <c r="F43" s="24" t="s">
        <v>2443</v>
      </c>
      <c r="G43" s="24" t="s">
        <v>7327</v>
      </c>
      <c r="H43" s="36">
        <v>17</v>
      </c>
    </row>
    <row r="44" spans="1:8">
      <c r="A44" s="23">
        <v>2014</v>
      </c>
      <c r="B44" s="23" t="s">
        <v>2367</v>
      </c>
      <c r="C44" s="13" t="s">
        <v>1886</v>
      </c>
      <c r="D44" s="13" t="s">
        <v>339</v>
      </c>
      <c r="E44" s="13" t="s">
        <v>341</v>
      </c>
      <c r="F44" s="24" t="s">
        <v>2505</v>
      </c>
      <c r="G44" s="24" t="s">
        <v>7327</v>
      </c>
      <c r="H44" s="36">
        <v>1</v>
      </c>
    </row>
    <row r="45" spans="1:8">
      <c r="A45" s="23">
        <v>2014</v>
      </c>
      <c r="B45" s="23" t="s">
        <v>2367</v>
      </c>
      <c r="C45" s="13" t="s">
        <v>1886</v>
      </c>
      <c r="D45" s="13" t="s">
        <v>339</v>
      </c>
      <c r="E45" s="13" t="s">
        <v>342</v>
      </c>
      <c r="F45" s="24" t="s">
        <v>2443</v>
      </c>
      <c r="G45" s="24" t="s">
        <v>7327</v>
      </c>
      <c r="H45" s="36">
        <v>2</v>
      </c>
    </row>
    <row r="46" spans="1:8">
      <c r="A46" s="23">
        <v>2014</v>
      </c>
      <c r="B46" s="23" t="s">
        <v>2367</v>
      </c>
      <c r="C46" s="13" t="s">
        <v>1886</v>
      </c>
      <c r="D46" s="13" t="s">
        <v>339</v>
      </c>
      <c r="E46" s="13" t="s">
        <v>5767</v>
      </c>
      <c r="F46" s="24" t="s">
        <v>2443</v>
      </c>
      <c r="G46" s="24" t="s">
        <v>7327</v>
      </c>
      <c r="H46" s="36">
        <v>1</v>
      </c>
    </row>
    <row r="47" spans="1:8">
      <c r="A47" s="23">
        <v>2014</v>
      </c>
      <c r="B47" s="23" t="s">
        <v>2366</v>
      </c>
      <c r="C47" s="13" t="s">
        <v>514</v>
      </c>
      <c r="D47" s="13" t="s">
        <v>343</v>
      </c>
      <c r="E47" s="13" t="s">
        <v>345</v>
      </c>
      <c r="F47" s="24" t="s">
        <v>2505</v>
      </c>
      <c r="G47" s="24" t="s">
        <v>7328</v>
      </c>
      <c r="H47" s="36">
        <v>3</v>
      </c>
    </row>
    <row r="48" spans="1:8">
      <c r="A48" s="23">
        <v>2014</v>
      </c>
      <c r="B48" s="23" t="s">
        <v>2366</v>
      </c>
      <c r="C48" s="13" t="s">
        <v>514</v>
      </c>
      <c r="D48" s="13" t="s">
        <v>339</v>
      </c>
      <c r="E48" s="13" t="s">
        <v>230</v>
      </c>
      <c r="F48" s="24" t="s">
        <v>2443</v>
      </c>
      <c r="G48" s="24" t="s">
        <v>7328</v>
      </c>
      <c r="H48" s="36">
        <v>1</v>
      </c>
    </row>
    <row r="49" spans="1:8">
      <c r="A49" s="23">
        <v>2014</v>
      </c>
      <c r="B49" s="23" t="s">
        <v>2366</v>
      </c>
      <c r="C49" s="13" t="s">
        <v>514</v>
      </c>
      <c r="D49" s="13" t="s">
        <v>339</v>
      </c>
      <c r="E49" s="13" t="s">
        <v>224</v>
      </c>
      <c r="F49" s="24" t="s">
        <v>2505</v>
      </c>
      <c r="G49" s="24" t="s">
        <v>7328</v>
      </c>
      <c r="H49" s="36">
        <v>5</v>
      </c>
    </row>
    <row r="50" spans="1:8">
      <c r="A50" s="23">
        <v>2014</v>
      </c>
      <c r="B50" s="23" t="s">
        <v>2366</v>
      </c>
      <c r="C50" s="13" t="s">
        <v>514</v>
      </c>
      <c r="D50" s="13" t="s">
        <v>339</v>
      </c>
      <c r="E50" s="13" t="s">
        <v>225</v>
      </c>
      <c r="F50" s="24" t="s">
        <v>2578</v>
      </c>
      <c r="G50" s="24" t="s">
        <v>7328</v>
      </c>
      <c r="H50" s="36">
        <v>2</v>
      </c>
    </row>
    <row r="51" spans="1:8">
      <c r="A51" s="23">
        <v>2014</v>
      </c>
      <c r="B51" s="23" t="s">
        <v>2366</v>
      </c>
      <c r="C51" s="13" t="s">
        <v>514</v>
      </c>
      <c r="D51" s="13" t="s">
        <v>343</v>
      </c>
      <c r="E51" s="13" t="s">
        <v>345</v>
      </c>
      <c r="F51" s="24" t="s">
        <v>2505</v>
      </c>
      <c r="G51" s="24" t="s">
        <v>7327</v>
      </c>
      <c r="H51" s="36">
        <v>9</v>
      </c>
    </row>
    <row r="52" spans="1:8">
      <c r="A52" s="23">
        <v>2014</v>
      </c>
      <c r="B52" s="23" t="s">
        <v>2366</v>
      </c>
      <c r="C52" s="13" t="s">
        <v>514</v>
      </c>
      <c r="D52" s="13" t="s">
        <v>339</v>
      </c>
      <c r="E52" s="13" t="s">
        <v>230</v>
      </c>
      <c r="F52" s="24" t="s">
        <v>2443</v>
      </c>
      <c r="G52" s="24" t="s">
        <v>7327</v>
      </c>
      <c r="H52" s="36">
        <v>5</v>
      </c>
    </row>
    <row r="53" spans="1:8">
      <c r="A53" s="23">
        <v>2014</v>
      </c>
      <c r="B53" s="23" t="s">
        <v>2366</v>
      </c>
      <c r="C53" s="13" t="s">
        <v>514</v>
      </c>
      <c r="D53" s="13" t="s">
        <v>339</v>
      </c>
      <c r="E53" s="13" t="s">
        <v>5767</v>
      </c>
      <c r="F53" s="24" t="s">
        <v>2443</v>
      </c>
      <c r="G53" s="24" t="s">
        <v>7327</v>
      </c>
      <c r="H53" s="36">
        <v>1</v>
      </c>
    </row>
    <row r="54" spans="1:8">
      <c r="A54" s="23">
        <v>2014</v>
      </c>
      <c r="B54" s="23" t="s">
        <v>2367</v>
      </c>
      <c r="C54" s="13" t="s">
        <v>514</v>
      </c>
      <c r="D54" s="13" t="s">
        <v>343</v>
      </c>
      <c r="E54" s="13" t="s">
        <v>345</v>
      </c>
      <c r="F54" s="24" t="s">
        <v>2505</v>
      </c>
      <c r="G54" s="24" t="s">
        <v>7328</v>
      </c>
      <c r="H54" s="36">
        <v>4</v>
      </c>
    </row>
    <row r="55" spans="1:8">
      <c r="A55" s="23">
        <v>2014</v>
      </c>
      <c r="B55" s="23" t="s">
        <v>2367</v>
      </c>
      <c r="C55" s="13" t="s">
        <v>514</v>
      </c>
      <c r="D55" s="13" t="s">
        <v>339</v>
      </c>
      <c r="E55" s="13" t="s">
        <v>230</v>
      </c>
      <c r="F55" s="24" t="s">
        <v>2443</v>
      </c>
      <c r="G55" s="24" t="s">
        <v>7328</v>
      </c>
      <c r="H55" s="36">
        <v>1</v>
      </c>
    </row>
    <row r="56" spans="1:8">
      <c r="A56" s="23">
        <v>2014</v>
      </c>
      <c r="B56" s="23" t="s">
        <v>2367</v>
      </c>
      <c r="C56" s="13" t="s">
        <v>514</v>
      </c>
      <c r="D56" s="13" t="s">
        <v>339</v>
      </c>
      <c r="E56" s="13" t="s">
        <v>224</v>
      </c>
      <c r="F56" s="24" t="s">
        <v>2505</v>
      </c>
      <c r="G56" s="24" t="s">
        <v>7328</v>
      </c>
      <c r="H56" s="36">
        <v>1</v>
      </c>
    </row>
    <row r="57" spans="1:8">
      <c r="A57" s="23">
        <v>2014</v>
      </c>
      <c r="B57" s="23" t="s">
        <v>2367</v>
      </c>
      <c r="C57" s="13" t="s">
        <v>514</v>
      </c>
      <c r="D57" s="13" t="s">
        <v>339</v>
      </c>
      <c r="E57" s="13" t="s">
        <v>225</v>
      </c>
      <c r="F57" s="24" t="s">
        <v>2578</v>
      </c>
      <c r="G57" s="24" t="s">
        <v>7328</v>
      </c>
      <c r="H57" s="36">
        <v>1</v>
      </c>
    </row>
    <row r="58" spans="1:8">
      <c r="A58" s="23">
        <v>2014</v>
      </c>
      <c r="B58" s="23" t="s">
        <v>2367</v>
      </c>
      <c r="C58" s="13" t="s">
        <v>514</v>
      </c>
      <c r="D58" s="13" t="s">
        <v>343</v>
      </c>
      <c r="E58" s="13" t="s">
        <v>345</v>
      </c>
      <c r="F58" s="24" t="s">
        <v>2505</v>
      </c>
      <c r="G58" s="24" t="s">
        <v>7327</v>
      </c>
      <c r="H58" s="36">
        <v>4</v>
      </c>
    </row>
    <row r="59" spans="1:8">
      <c r="A59" s="23">
        <v>2014</v>
      </c>
      <c r="B59" s="23" t="s">
        <v>2367</v>
      </c>
      <c r="C59" s="13" t="s">
        <v>514</v>
      </c>
      <c r="D59" s="13" t="s">
        <v>339</v>
      </c>
      <c r="E59" s="13" t="s">
        <v>230</v>
      </c>
      <c r="F59" s="24" t="s">
        <v>2443</v>
      </c>
      <c r="G59" s="24" t="s">
        <v>7327</v>
      </c>
      <c r="H59" s="36">
        <v>8</v>
      </c>
    </row>
    <row r="60" spans="1:8">
      <c r="A60" s="23">
        <v>2014</v>
      </c>
      <c r="B60" s="23" t="s">
        <v>2367</v>
      </c>
      <c r="C60" s="13" t="s">
        <v>514</v>
      </c>
      <c r="D60" s="13" t="s">
        <v>339</v>
      </c>
      <c r="E60" s="13" t="s">
        <v>5767</v>
      </c>
      <c r="F60" s="24" t="s">
        <v>2443</v>
      </c>
      <c r="G60" s="24" t="s">
        <v>7327</v>
      </c>
      <c r="H60" s="36">
        <v>1</v>
      </c>
    </row>
    <row r="61" spans="1:8">
      <c r="A61" s="23">
        <v>2015</v>
      </c>
      <c r="B61" s="23" t="s">
        <v>2366</v>
      </c>
      <c r="C61" s="13" t="s">
        <v>1886</v>
      </c>
      <c r="D61" s="13" t="s">
        <v>343</v>
      </c>
      <c r="E61" s="13" t="s">
        <v>355</v>
      </c>
      <c r="F61" s="24" t="s">
        <v>2443</v>
      </c>
      <c r="G61" s="24" t="s">
        <v>7328</v>
      </c>
      <c r="H61" s="36">
        <v>1</v>
      </c>
    </row>
    <row r="62" spans="1:8">
      <c r="A62" s="23">
        <v>2015</v>
      </c>
      <c r="B62" s="23" t="s">
        <v>2366</v>
      </c>
      <c r="C62" s="13" t="s">
        <v>1886</v>
      </c>
      <c r="D62" s="13" t="s">
        <v>343</v>
      </c>
      <c r="E62" s="13" t="s">
        <v>341</v>
      </c>
      <c r="F62" s="24" t="s">
        <v>2505</v>
      </c>
      <c r="G62" s="24" t="s">
        <v>7328</v>
      </c>
      <c r="H62" s="36">
        <v>8</v>
      </c>
    </row>
    <row r="63" spans="1:8">
      <c r="A63" s="23">
        <v>2015</v>
      </c>
      <c r="B63" s="23" t="s">
        <v>2366</v>
      </c>
      <c r="C63" s="13" t="s">
        <v>1886</v>
      </c>
      <c r="D63" s="13" t="s">
        <v>343</v>
      </c>
      <c r="E63" s="13" t="s">
        <v>347</v>
      </c>
      <c r="F63" s="24" t="s">
        <v>2443</v>
      </c>
      <c r="G63" s="24" t="s">
        <v>7328</v>
      </c>
      <c r="H63" s="36">
        <v>5</v>
      </c>
    </row>
    <row r="64" spans="1:8">
      <c r="A64" s="23">
        <v>2015</v>
      </c>
      <c r="B64" s="23" t="s">
        <v>2366</v>
      </c>
      <c r="C64" s="13" t="s">
        <v>1886</v>
      </c>
      <c r="D64" s="13" t="s">
        <v>343</v>
      </c>
      <c r="E64" s="13" t="s">
        <v>221</v>
      </c>
      <c r="F64" s="24" t="s">
        <v>2443</v>
      </c>
      <c r="G64" s="24" t="s">
        <v>7328</v>
      </c>
      <c r="H64" s="36">
        <v>12</v>
      </c>
    </row>
    <row r="65" spans="1:8">
      <c r="A65" s="23">
        <v>2015</v>
      </c>
      <c r="B65" s="23" t="s">
        <v>2366</v>
      </c>
      <c r="C65" s="13" t="s">
        <v>1886</v>
      </c>
      <c r="D65" s="13" t="s">
        <v>343</v>
      </c>
      <c r="E65" s="13" t="s">
        <v>356</v>
      </c>
      <c r="F65" s="24" t="s">
        <v>2443</v>
      </c>
      <c r="G65" s="24" t="s">
        <v>7328</v>
      </c>
      <c r="H65" s="36">
        <v>8</v>
      </c>
    </row>
    <row r="66" spans="1:8">
      <c r="A66" s="23">
        <v>2015</v>
      </c>
      <c r="B66" s="23" t="s">
        <v>2366</v>
      </c>
      <c r="C66" s="13" t="s">
        <v>1886</v>
      </c>
      <c r="D66" s="13" t="s">
        <v>343</v>
      </c>
      <c r="E66" s="13" t="s">
        <v>352</v>
      </c>
      <c r="F66" s="24" t="s">
        <v>2505</v>
      </c>
      <c r="G66" s="24" t="s">
        <v>7328</v>
      </c>
      <c r="H66" s="36">
        <v>2</v>
      </c>
    </row>
    <row r="67" spans="1:8">
      <c r="A67" s="23">
        <v>2015</v>
      </c>
      <c r="B67" s="23" t="s">
        <v>2366</v>
      </c>
      <c r="C67" s="13" t="s">
        <v>1886</v>
      </c>
      <c r="D67" s="13" t="s">
        <v>343</v>
      </c>
      <c r="E67" s="13" t="s">
        <v>225</v>
      </c>
      <c r="F67" s="24" t="s">
        <v>2443</v>
      </c>
      <c r="G67" s="24" t="s">
        <v>7328</v>
      </c>
      <c r="H67" s="36">
        <v>1</v>
      </c>
    </row>
    <row r="68" spans="1:8">
      <c r="A68" s="23">
        <v>2015</v>
      </c>
      <c r="B68" s="23" t="s">
        <v>2366</v>
      </c>
      <c r="C68" s="13" t="s">
        <v>1886</v>
      </c>
      <c r="D68" s="13" t="s">
        <v>343</v>
      </c>
      <c r="E68" s="13" t="s">
        <v>344</v>
      </c>
      <c r="F68" s="24" t="s">
        <v>2443</v>
      </c>
      <c r="G68" s="24" t="s">
        <v>7328</v>
      </c>
      <c r="H68" s="36">
        <v>8</v>
      </c>
    </row>
    <row r="69" spans="1:8">
      <c r="A69" s="23">
        <v>2015</v>
      </c>
      <c r="B69" s="23" t="s">
        <v>2366</v>
      </c>
      <c r="C69" s="13" t="s">
        <v>1886</v>
      </c>
      <c r="D69" s="13" t="s">
        <v>343</v>
      </c>
      <c r="E69" s="13" t="s">
        <v>348</v>
      </c>
      <c r="F69" s="24" t="s">
        <v>2576</v>
      </c>
      <c r="G69" s="24" t="s">
        <v>7328</v>
      </c>
      <c r="H69" s="36">
        <v>4</v>
      </c>
    </row>
    <row r="70" spans="1:8">
      <c r="A70" s="23">
        <v>2015</v>
      </c>
      <c r="B70" s="23" t="s">
        <v>2366</v>
      </c>
      <c r="C70" s="13" t="s">
        <v>1886</v>
      </c>
      <c r="D70" s="13" t="s">
        <v>339</v>
      </c>
      <c r="E70" s="13" t="s">
        <v>341</v>
      </c>
      <c r="F70" s="24" t="s">
        <v>2505</v>
      </c>
      <c r="G70" s="24" t="s">
        <v>7328</v>
      </c>
      <c r="H70" s="36">
        <v>6</v>
      </c>
    </row>
    <row r="71" spans="1:8">
      <c r="A71" s="23">
        <v>2015</v>
      </c>
      <c r="B71" s="23" t="s">
        <v>2366</v>
      </c>
      <c r="C71" s="13" t="s">
        <v>1886</v>
      </c>
      <c r="D71" s="13" t="s">
        <v>339</v>
      </c>
      <c r="E71" s="13" t="s">
        <v>219</v>
      </c>
      <c r="F71" s="24" t="s">
        <v>2501</v>
      </c>
      <c r="G71" s="24" t="s">
        <v>7328</v>
      </c>
      <c r="H71" s="36">
        <v>2</v>
      </c>
    </row>
    <row r="72" spans="1:8">
      <c r="A72" s="23">
        <v>2015</v>
      </c>
      <c r="B72" s="23" t="s">
        <v>2366</v>
      </c>
      <c r="C72" s="13" t="s">
        <v>1886</v>
      </c>
      <c r="D72" s="13" t="s">
        <v>339</v>
      </c>
      <c r="E72" s="13" t="s">
        <v>354</v>
      </c>
      <c r="F72" s="24" t="s">
        <v>2504</v>
      </c>
      <c r="G72" s="24" t="s">
        <v>7328</v>
      </c>
      <c r="H72" s="36">
        <v>2</v>
      </c>
    </row>
    <row r="73" spans="1:8">
      <c r="A73" s="23">
        <v>2015</v>
      </c>
      <c r="B73" s="23" t="s">
        <v>2366</v>
      </c>
      <c r="C73" s="13" t="s">
        <v>1886</v>
      </c>
      <c r="D73" s="13" t="s">
        <v>339</v>
      </c>
      <c r="E73" s="13" t="s">
        <v>222</v>
      </c>
      <c r="F73" s="24" t="s">
        <v>2503</v>
      </c>
      <c r="G73" s="24" t="s">
        <v>7328</v>
      </c>
      <c r="H73" s="36">
        <v>13</v>
      </c>
    </row>
    <row r="74" spans="1:8">
      <c r="A74" s="23">
        <v>2015</v>
      </c>
      <c r="B74" s="23" t="s">
        <v>2366</v>
      </c>
      <c r="C74" s="13" t="s">
        <v>1886</v>
      </c>
      <c r="D74" s="13" t="s">
        <v>339</v>
      </c>
      <c r="E74" s="13" t="s">
        <v>224</v>
      </c>
      <c r="F74" s="24" t="s">
        <v>2505</v>
      </c>
      <c r="G74" s="24" t="s">
        <v>7328</v>
      </c>
      <c r="H74" s="36">
        <v>3</v>
      </c>
    </row>
    <row r="75" spans="1:8">
      <c r="A75" s="23">
        <v>2015</v>
      </c>
      <c r="B75" s="23" t="s">
        <v>2366</v>
      </c>
      <c r="C75" s="13" t="s">
        <v>1886</v>
      </c>
      <c r="D75" s="13" t="s">
        <v>339</v>
      </c>
      <c r="E75" s="13" t="s">
        <v>342</v>
      </c>
      <c r="F75" s="24" t="s">
        <v>2443</v>
      </c>
      <c r="G75" s="24" t="s">
        <v>7328</v>
      </c>
      <c r="H75" s="36">
        <v>3</v>
      </c>
    </row>
    <row r="76" spans="1:8">
      <c r="A76" s="23">
        <v>2015</v>
      </c>
      <c r="B76" s="23" t="s">
        <v>2366</v>
      </c>
      <c r="C76" s="13" t="s">
        <v>1886</v>
      </c>
      <c r="D76" s="13" t="s">
        <v>339</v>
      </c>
      <c r="E76" s="13" t="s">
        <v>349</v>
      </c>
      <c r="F76" s="24" t="s">
        <v>2443</v>
      </c>
      <c r="G76" s="24" t="s">
        <v>7328</v>
      </c>
      <c r="H76" s="36">
        <v>2</v>
      </c>
    </row>
    <row r="77" spans="1:8">
      <c r="A77" s="23">
        <v>2015</v>
      </c>
      <c r="B77" s="23" t="s">
        <v>2366</v>
      </c>
      <c r="C77" s="13" t="s">
        <v>1886</v>
      </c>
      <c r="D77" s="13" t="s">
        <v>339</v>
      </c>
      <c r="E77" s="13" t="s">
        <v>3175</v>
      </c>
      <c r="F77" s="24" t="s">
        <v>2575</v>
      </c>
      <c r="G77" s="24" t="s">
        <v>7328</v>
      </c>
      <c r="H77" s="36">
        <v>1</v>
      </c>
    </row>
    <row r="78" spans="1:8">
      <c r="A78" s="23">
        <v>2015</v>
      </c>
      <c r="B78" s="23" t="s">
        <v>2366</v>
      </c>
      <c r="C78" s="13" t="s">
        <v>1886</v>
      </c>
      <c r="D78" s="13" t="s">
        <v>339</v>
      </c>
      <c r="E78" s="13" t="s">
        <v>225</v>
      </c>
      <c r="F78" s="24" t="s">
        <v>2443</v>
      </c>
      <c r="G78" s="24" t="s">
        <v>7328</v>
      </c>
      <c r="H78" s="36">
        <v>12</v>
      </c>
    </row>
    <row r="79" spans="1:8">
      <c r="A79" s="23">
        <v>2015</v>
      </c>
      <c r="B79" s="23" t="s">
        <v>2366</v>
      </c>
      <c r="C79" s="13" t="s">
        <v>1886</v>
      </c>
      <c r="D79" s="13" t="s">
        <v>339</v>
      </c>
      <c r="E79" s="13" t="s">
        <v>5767</v>
      </c>
      <c r="F79" s="24" t="s">
        <v>2501</v>
      </c>
      <c r="G79" s="24" t="s">
        <v>7328</v>
      </c>
      <c r="H79" s="36">
        <v>3</v>
      </c>
    </row>
    <row r="80" spans="1:8">
      <c r="A80" s="23">
        <v>2015</v>
      </c>
      <c r="B80" s="23" t="s">
        <v>2366</v>
      </c>
      <c r="C80" s="13" t="s">
        <v>1886</v>
      </c>
      <c r="D80" s="13" t="s">
        <v>343</v>
      </c>
      <c r="E80" s="13" t="s">
        <v>221</v>
      </c>
      <c r="F80" s="24" t="s">
        <v>2443</v>
      </c>
      <c r="G80" s="24" t="s">
        <v>7327</v>
      </c>
      <c r="H80" s="36">
        <v>19</v>
      </c>
    </row>
    <row r="81" spans="1:8">
      <c r="A81" s="23">
        <v>2015</v>
      </c>
      <c r="B81" s="23" t="s">
        <v>2366</v>
      </c>
      <c r="C81" s="13" t="s">
        <v>1886</v>
      </c>
      <c r="D81" s="13" t="s">
        <v>343</v>
      </c>
      <c r="E81" s="13" t="s">
        <v>225</v>
      </c>
      <c r="F81" s="24" t="s">
        <v>2443</v>
      </c>
      <c r="G81" s="24" t="s">
        <v>7327</v>
      </c>
      <c r="H81" s="36">
        <v>14</v>
      </c>
    </row>
    <row r="82" spans="1:8">
      <c r="A82" s="23">
        <v>2015</v>
      </c>
      <c r="B82" s="23" t="s">
        <v>2366</v>
      </c>
      <c r="C82" s="13" t="s">
        <v>1886</v>
      </c>
      <c r="D82" s="13" t="s">
        <v>343</v>
      </c>
      <c r="E82" s="13" t="s">
        <v>344</v>
      </c>
      <c r="F82" s="24" t="s">
        <v>2443</v>
      </c>
      <c r="G82" s="24" t="s">
        <v>7327</v>
      </c>
      <c r="H82" s="36">
        <v>3</v>
      </c>
    </row>
    <row r="83" spans="1:8">
      <c r="A83" s="23">
        <v>2015</v>
      </c>
      <c r="B83" s="23" t="s">
        <v>2366</v>
      </c>
      <c r="C83" s="13" t="s">
        <v>1886</v>
      </c>
      <c r="D83" s="13" t="s">
        <v>339</v>
      </c>
      <c r="E83" s="13" t="s">
        <v>340</v>
      </c>
      <c r="F83" s="24" t="s">
        <v>2443</v>
      </c>
      <c r="G83" s="24" t="s">
        <v>7327</v>
      </c>
      <c r="H83" s="36">
        <v>1</v>
      </c>
    </row>
    <row r="84" spans="1:8">
      <c r="A84" s="23">
        <v>2015</v>
      </c>
      <c r="B84" s="23" t="s">
        <v>2366</v>
      </c>
      <c r="C84" s="13" t="s">
        <v>1886</v>
      </c>
      <c r="D84" s="13" t="s">
        <v>339</v>
      </c>
      <c r="E84" s="13" t="s">
        <v>341</v>
      </c>
      <c r="F84" s="24" t="s">
        <v>2505</v>
      </c>
      <c r="G84" s="24" t="s">
        <v>7327</v>
      </c>
      <c r="H84" s="36">
        <v>1</v>
      </c>
    </row>
    <row r="85" spans="1:8">
      <c r="A85" s="23">
        <v>2015</v>
      </c>
      <c r="B85" s="23" t="s">
        <v>2366</v>
      </c>
      <c r="C85" s="13" t="s">
        <v>1886</v>
      </c>
      <c r="D85" s="13" t="s">
        <v>339</v>
      </c>
      <c r="E85" s="13" t="s">
        <v>222</v>
      </c>
      <c r="F85" s="24" t="s">
        <v>2503</v>
      </c>
      <c r="G85" s="24" t="s">
        <v>7327</v>
      </c>
      <c r="H85" s="36">
        <v>1</v>
      </c>
    </row>
    <row r="86" spans="1:8">
      <c r="A86" s="23">
        <v>2015</v>
      </c>
      <c r="B86" s="23" t="s">
        <v>2366</v>
      </c>
      <c r="C86" s="13" t="s">
        <v>1886</v>
      </c>
      <c r="D86" s="13" t="s">
        <v>339</v>
      </c>
      <c r="E86" s="13" t="s">
        <v>225</v>
      </c>
      <c r="F86" s="24" t="s">
        <v>2443</v>
      </c>
      <c r="G86" s="24" t="s">
        <v>7327</v>
      </c>
      <c r="H86" s="36">
        <v>2</v>
      </c>
    </row>
    <row r="87" spans="1:8">
      <c r="A87" s="23">
        <v>2015</v>
      </c>
      <c r="B87" s="23" t="s">
        <v>2367</v>
      </c>
      <c r="C87" s="13" t="s">
        <v>1886</v>
      </c>
      <c r="D87" s="13" t="s">
        <v>343</v>
      </c>
      <c r="E87" s="13" t="s">
        <v>7331</v>
      </c>
      <c r="F87" s="24" t="s">
        <v>2443</v>
      </c>
      <c r="G87" s="24" t="s">
        <v>7328</v>
      </c>
      <c r="H87" s="36">
        <v>7</v>
      </c>
    </row>
    <row r="88" spans="1:8">
      <c r="A88" s="23">
        <v>2015</v>
      </c>
      <c r="B88" s="23" t="s">
        <v>2367</v>
      </c>
      <c r="C88" s="13" t="s">
        <v>1886</v>
      </c>
      <c r="D88" s="13" t="s">
        <v>343</v>
      </c>
      <c r="E88" s="13" t="s">
        <v>341</v>
      </c>
      <c r="F88" s="24" t="s">
        <v>2505</v>
      </c>
      <c r="G88" s="24" t="s">
        <v>7328</v>
      </c>
      <c r="H88" s="36">
        <v>6</v>
      </c>
    </row>
    <row r="89" spans="1:8">
      <c r="A89" s="23">
        <v>2015</v>
      </c>
      <c r="B89" s="23" t="s">
        <v>2367</v>
      </c>
      <c r="C89" s="13" t="s">
        <v>1886</v>
      </c>
      <c r="D89" s="13" t="s">
        <v>343</v>
      </c>
      <c r="E89" s="13" t="s">
        <v>221</v>
      </c>
      <c r="F89" s="24" t="s">
        <v>2443</v>
      </c>
      <c r="G89" s="24" t="s">
        <v>7328</v>
      </c>
      <c r="H89" s="36">
        <v>8</v>
      </c>
    </row>
    <row r="90" spans="1:8">
      <c r="A90" s="23">
        <v>2015</v>
      </c>
      <c r="B90" s="23" t="s">
        <v>2367</v>
      </c>
      <c r="C90" s="13" t="s">
        <v>1886</v>
      </c>
      <c r="D90" s="13" t="s">
        <v>343</v>
      </c>
      <c r="E90" s="13" t="s">
        <v>356</v>
      </c>
      <c r="F90" s="24" t="s">
        <v>2443</v>
      </c>
      <c r="G90" s="24" t="s">
        <v>7328</v>
      </c>
      <c r="H90" s="36">
        <v>11</v>
      </c>
    </row>
    <row r="91" spans="1:8">
      <c r="A91" s="23">
        <v>2015</v>
      </c>
      <c r="B91" s="23" t="s">
        <v>2367</v>
      </c>
      <c r="C91" s="13" t="s">
        <v>1886</v>
      </c>
      <c r="D91" s="13" t="s">
        <v>343</v>
      </c>
      <c r="E91" s="13" t="s">
        <v>225</v>
      </c>
      <c r="F91" s="24" t="s">
        <v>2443</v>
      </c>
      <c r="G91" s="24" t="s">
        <v>7328</v>
      </c>
      <c r="H91" s="36">
        <v>4</v>
      </c>
    </row>
    <row r="92" spans="1:8">
      <c r="A92" s="23">
        <v>2015</v>
      </c>
      <c r="B92" s="23" t="s">
        <v>2367</v>
      </c>
      <c r="C92" s="13" t="s">
        <v>1886</v>
      </c>
      <c r="D92" s="13" t="s">
        <v>343</v>
      </c>
      <c r="E92" s="13" t="s">
        <v>344</v>
      </c>
      <c r="F92" s="24" t="s">
        <v>2443</v>
      </c>
      <c r="G92" s="24" t="s">
        <v>7328</v>
      </c>
      <c r="H92" s="36">
        <v>2</v>
      </c>
    </row>
    <row r="93" spans="1:8">
      <c r="A93" s="23">
        <v>2015</v>
      </c>
      <c r="B93" s="23" t="s">
        <v>2367</v>
      </c>
      <c r="C93" s="13" t="s">
        <v>1886</v>
      </c>
      <c r="D93" s="13" t="s">
        <v>343</v>
      </c>
      <c r="E93" s="13" t="s">
        <v>348</v>
      </c>
      <c r="F93" s="24" t="s">
        <v>2576</v>
      </c>
      <c r="G93" s="24" t="s">
        <v>7328</v>
      </c>
      <c r="H93" s="36">
        <v>2</v>
      </c>
    </row>
    <row r="94" spans="1:8">
      <c r="A94" s="23">
        <v>2015</v>
      </c>
      <c r="B94" s="23" t="s">
        <v>2367</v>
      </c>
      <c r="C94" s="13" t="s">
        <v>1886</v>
      </c>
      <c r="D94" s="13" t="s">
        <v>339</v>
      </c>
      <c r="E94" s="13" t="s">
        <v>341</v>
      </c>
      <c r="F94" s="24" t="s">
        <v>2505</v>
      </c>
      <c r="G94" s="24" t="s">
        <v>7328</v>
      </c>
      <c r="H94" s="36">
        <v>8</v>
      </c>
    </row>
    <row r="95" spans="1:8">
      <c r="A95" s="23">
        <v>2015</v>
      </c>
      <c r="B95" s="23" t="s">
        <v>2367</v>
      </c>
      <c r="C95" s="13" t="s">
        <v>1886</v>
      </c>
      <c r="D95" s="13" t="s">
        <v>339</v>
      </c>
      <c r="E95" s="13" t="s">
        <v>219</v>
      </c>
      <c r="F95" s="24" t="s">
        <v>2501</v>
      </c>
      <c r="G95" s="24" t="s">
        <v>7328</v>
      </c>
      <c r="H95" s="36">
        <v>5</v>
      </c>
    </row>
    <row r="96" spans="1:8">
      <c r="A96" s="23">
        <v>2015</v>
      </c>
      <c r="B96" s="23" t="s">
        <v>2367</v>
      </c>
      <c r="C96" s="13" t="s">
        <v>1886</v>
      </c>
      <c r="D96" s="13" t="s">
        <v>339</v>
      </c>
      <c r="E96" s="13" t="s">
        <v>222</v>
      </c>
      <c r="F96" s="24" t="s">
        <v>2503</v>
      </c>
      <c r="G96" s="24" t="s">
        <v>7328</v>
      </c>
      <c r="H96" s="36">
        <v>9</v>
      </c>
    </row>
    <row r="97" spans="1:8">
      <c r="A97" s="23">
        <v>2015</v>
      </c>
      <c r="B97" s="23" t="s">
        <v>2367</v>
      </c>
      <c r="C97" s="13" t="s">
        <v>1886</v>
      </c>
      <c r="D97" s="13" t="s">
        <v>339</v>
      </c>
      <c r="E97" s="13" t="s">
        <v>224</v>
      </c>
      <c r="F97" s="24" t="s">
        <v>2505</v>
      </c>
      <c r="G97" s="24" t="s">
        <v>7328</v>
      </c>
      <c r="H97" s="36">
        <v>3</v>
      </c>
    </row>
    <row r="98" spans="1:8">
      <c r="A98" s="23">
        <v>2015</v>
      </c>
      <c r="B98" s="23" t="s">
        <v>2367</v>
      </c>
      <c r="C98" s="13" t="s">
        <v>1886</v>
      </c>
      <c r="D98" s="13" t="s">
        <v>339</v>
      </c>
      <c r="E98" s="13" t="s">
        <v>342</v>
      </c>
      <c r="F98" s="24" t="s">
        <v>2443</v>
      </c>
      <c r="G98" s="24" t="s">
        <v>7328</v>
      </c>
      <c r="H98" s="36">
        <v>4</v>
      </c>
    </row>
    <row r="99" spans="1:8">
      <c r="A99" s="23">
        <v>2015</v>
      </c>
      <c r="B99" s="23" t="s">
        <v>2367</v>
      </c>
      <c r="C99" s="13" t="s">
        <v>1886</v>
      </c>
      <c r="D99" s="13" t="s">
        <v>339</v>
      </c>
      <c r="E99" s="13" t="s">
        <v>3175</v>
      </c>
      <c r="F99" s="24" t="s">
        <v>2575</v>
      </c>
      <c r="G99" s="24" t="s">
        <v>7328</v>
      </c>
      <c r="H99" s="36">
        <v>1</v>
      </c>
    </row>
    <row r="100" spans="1:8">
      <c r="A100" s="23">
        <v>2015</v>
      </c>
      <c r="B100" s="23" t="s">
        <v>2367</v>
      </c>
      <c r="C100" s="13" t="s">
        <v>1886</v>
      </c>
      <c r="D100" s="13" t="s">
        <v>339</v>
      </c>
      <c r="E100" s="13" t="s">
        <v>225</v>
      </c>
      <c r="F100" s="24" t="s">
        <v>2443</v>
      </c>
      <c r="G100" s="24" t="s">
        <v>7328</v>
      </c>
      <c r="H100" s="36">
        <v>12</v>
      </c>
    </row>
    <row r="101" spans="1:8">
      <c r="A101" s="23">
        <v>2015</v>
      </c>
      <c r="B101" s="23" t="s">
        <v>2367</v>
      </c>
      <c r="C101" s="13" t="s">
        <v>1886</v>
      </c>
      <c r="D101" s="13" t="s">
        <v>339</v>
      </c>
      <c r="E101" s="13" t="s">
        <v>5767</v>
      </c>
      <c r="F101" s="24" t="s">
        <v>2501</v>
      </c>
      <c r="G101" s="24" t="s">
        <v>7328</v>
      </c>
      <c r="H101" s="36">
        <v>1</v>
      </c>
    </row>
    <row r="102" spans="1:8">
      <c r="A102" s="23">
        <v>2015</v>
      </c>
      <c r="B102" s="23" t="s">
        <v>2367</v>
      </c>
      <c r="C102" s="13" t="s">
        <v>1886</v>
      </c>
      <c r="D102" s="13" t="s">
        <v>343</v>
      </c>
      <c r="E102" s="13" t="s">
        <v>7338</v>
      </c>
      <c r="F102" s="24" t="s">
        <v>2443</v>
      </c>
      <c r="G102" s="24" t="s">
        <v>7327</v>
      </c>
      <c r="H102" s="36">
        <v>1</v>
      </c>
    </row>
    <row r="103" spans="1:8">
      <c r="A103" s="23">
        <v>2015</v>
      </c>
      <c r="B103" s="23" t="s">
        <v>2367</v>
      </c>
      <c r="C103" s="13" t="s">
        <v>1886</v>
      </c>
      <c r="D103" s="13" t="s">
        <v>343</v>
      </c>
      <c r="E103" s="13" t="s">
        <v>347</v>
      </c>
      <c r="F103" s="24" t="s">
        <v>2443</v>
      </c>
      <c r="G103" s="24" t="s">
        <v>7327</v>
      </c>
      <c r="H103" s="36">
        <v>1</v>
      </c>
    </row>
    <row r="104" spans="1:8">
      <c r="A104" s="23">
        <v>2015</v>
      </c>
      <c r="B104" s="23" t="s">
        <v>2367</v>
      </c>
      <c r="C104" s="13" t="s">
        <v>1886</v>
      </c>
      <c r="D104" s="13" t="s">
        <v>343</v>
      </c>
      <c r="E104" s="13" t="s">
        <v>221</v>
      </c>
      <c r="F104" s="24" t="s">
        <v>2443</v>
      </c>
      <c r="G104" s="24" t="s">
        <v>7327</v>
      </c>
      <c r="H104" s="36">
        <v>12</v>
      </c>
    </row>
    <row r="105" spans="1:8">
      <c r="A105" s="23">
        <v>2015</v>
      </c>
      <c r="B105" s="23" t="s">
        <v>2367</v>
      </c>
      <c r="C105" s="13" t="s">
        <v>1886</v>
      </c>
      <c r="D105" s="13" t="s">
        <v>343</v>
      </c>
      <c r="E105" s="13" t="s">
        <v>225</v>
      </c>
      <c r="F105" s="24" t="s">
        <v>2443</v>
      </c>
      <c r="G105" s="24" t="s">
        <v>7327</v>
      </c>
      <c r="H105" s="36">
        <v>13</v>
      </c>
    </row>
    <row r="106" spans="1:8">
      <c r="A106" s="23">
        <v>2015</v>
      </c>
      <c r="B106" s="23" t="s">
        <v>2367</v>
      </c>
      <c r="C106" s="13" t="s">
        <v>1886</v>
      </c>
      <c r="D106" s="13" t="s">
        <v>339</v>
      </c>
      <c r="E106" s="13" t="s">
        <v>340</v>
      </c>
      <c r="F106" s="24" t="s">
        <v>2443</v>
      </c>
      <c r="G106" s="24" t="s">
        <v>7327</v>
      </c>
      <c r="H106" s="36">
        <v>3</v>
      </c>
    </row>
    <row r="107" spans="1:8">
      <c r="A107" s="23">
        <v>2015</v>
      </c>
      <c r="B107" s="23" t="s">
        <v>2367</v>
      </c>
      <c r="C107" s="13" t="s">
        <v>1886</v>
      </c>
      <c r="D107" s="13" t="s">
        <v>339</v>
      </c>
      <c r="E107" s="13" t="s">
        <v>341</v>
      </c>
      <c r="F107" s="24" t="s">
        <v>2505</v>
      </c>
      <c r="G107" s="24" t="s">
        <v>7327</v>
      </c>
      <c r="H107" s="36">
        <v>1</v>
      </c>
    </row>
    <row r="108" spans="1:8">
      <c r="A108" s="23">
        <v>2015</v>
      </c>
      <c r="B108" s="23" t="s">
        <v>2367</v>
      </c>
      <c r="C108" s="13" t="s">
        <v>1886</v>
      </c>
      <c r="D108" s="13" t="s">
        <v>339</v>
      </c>
      <c r="E108" s="13" t="s">
        <v>342</v>
      </c>
      <c r="F108" s="24" t="s">
        <v>2443</v>
      </c>
      <c r="G108" s="24" t="s">
        <v>7327</v>
      </c>
      <c r="H108" s="36">
        <v>1</v>
      </c>
    </row>
    <row r="109" spans="1:8">
      <c r="A109" s="23">
        <v>2015</v>
      </c>
      <c r="B109" s="23" t="s">
        <v>2367</v>
      </c>
      <c r="C109" s="13" t="s">
        <v>1886</v>
      </c>
      <c r="D109" s="13" t="s">
        <v>339</v>
      </c>
      <c r="E109" s="13" t="s">
        <v>225</v>
      </c>
      <c r="F109" s="24" t="s">
        <v>2443</v>
      </c>
      <c r="G109" s="24" t="s">
        <v>7327</v>
      </c>
      <c r="H109" s="36">
        <v>6</v>
      </c>
    </row>
    <row r="110" spans="1:8">
      <c r="A110" s="23">
        <v>2015</v>
      </c>
      <c r="B110" s="23" t="s">
        <v>2367</v>
      </c>
      <c r="C110" s="13" t="s">
        <v>1886</v>
      </c>
      <c r="D110" s="13" t="s">
        <v>339</v>
      </c>
      <c r="E110" s="13" t="s">
        <v>5767</v>
      </c>
      <c r="F110" s="24" t="s">
        <v>2443</v>
      </c>
      <c r="G110" s="24" t="s">
        <v>7327</v>
      </c>
      <c r="H110" s="36">
        <v>1</v>
      </c>
    </row>
    <row r="111" spans="1:8">
      <c r="A111" s="23">
        <v>2015</v>
      </c>
      <c r="B111" s="23" t="s">
        <v>2366</v>
      </c>
      <c r="C111" s="13" t="s">
        <v>514</v>
      </c>
      <c r="D111" s="13" t="s">
        <v>343</v>
      </c>
      <c r="E111" s="13" t="s">
        <v>345</v>
      </c>
      <c r="F111" s="24" t="s">
        <v>2505</v>
      </c>
      <c r="G111" s="24" t="s">
        <v>7328</v>
      </c>
      <c r="H111" s="36">
        <v>2</v>
      </c>
    </row>
    <row r="112" spans="1:8">
      <c r="A112" s="23">
        <v>2015</v>
      </c>
      <c r="B112" s="23" t="s">
        <v>2366</v>
      </c>
      <c r="C112" s="13" t="s">
        <v>514</v>
      </c>
      <c r="D112" s="13" t="s">
        <v>339</v>
      </c>
      <c r="E112" s="13" t="s">
        <v>224</v>
      </c>
      <c r="F112" s="24" t="s">
        <v>2505</v>
      </c>
      <c r="G112" s="24" t="s">
        <v>7328</v>
      </c>
      <c r="H112" s="36">
        <v>4</v>
      </c>
    </row>
    <row r="113" spans="1:8">
      <c r="A113" s="23">
        <v>2015</v>
      </c>
      <c r="B113" s="23" t="s">
        <v>2366</v>
      </c>
      <c r="C113" s="13" t="s">
        <v>514</v>
      </c>
      <c r="D113" s="13" t="s">
        <v>339</v>
      </c>
      <c r="E113" s="13" t="s">
        <v>225</v>
      </c>
      <c r="F113" s="24" t="s">
        <v>2502</v>
      </c>
      <c r="G113" s="24" t="s">
        <v>7328</v>
      </c>
      <c r="H113" s="36">
        <v>1</v>
      </c>
    </row>
    <row r="114" spans="1:8">
      <c r="A114" s="23">
        <v>2015</v>
      </c>
      <c r="B114" s="23" t="s">
        <v>2366</v>
      </c>
      <c r="C114" s="13" t="s">
        <v>514</v>
      </c>
      <c r="D114" s="13" t="s">
        <v>343</v>
      </c>
      <c r="E114" s="13" t="s">
        <v>345</v>
      </c>
      <c r="F114" s="24" t="s">
        <v>2505</v>
      </c>
      <c r="G114" s="24" t="s">
        <v>7327</v>
      </c>
      <c r="H114" s="36">
        <v>7</v>
      </c>
    </row>
    <row r="115" spans="1:8">
      <c r="A115" s="23">
        <v>2015</v>
      </c>
      <c r="B115" s="23" t="s">
        <v>2366</v>
      </c>
      <c r="C115" s="13" t="s">
        <v>514</v>
      </c>
      <c r="D115" s="13" t="s">
        <v>339</v>
      </c>
      <c r="E115" s="13" t="s">
        <v>230</v>
      </c>
      <c r="F115" s="24" t="s">
        <v>2443</v>
      </c>
      <c r="G115" s="24" t="s">
        <v>7327</v>
      </c>
      <c r="H115" s="36">
        <v>6</v>
      </c>
    </row>
    <row r="116" spans="1:8">
      <c r="A116" s="23">
        <v>2015</v>
      </c>
      <c r="B116" s="23" t="s">
        <v>2367</v>
      </c>
      <c r="C116" s="13" t="s">
        <v>514</v>
      </c>
      <c r="D116" s="13" t="s">
        <v>343</v>
      </c>
      <c r="E116" s="13" t="s">
        <v>345</v>
      </c>
      <c r="F116" s="24" t="s">
        <v>2505</v>
      </c>
      <c r="G116" s="24" t="s">
        <v>7328</v>
      </c>
      <c r="H116" s="36">
        <v>11</v>
      </c>
    </row>
    <row r="117" spans="1:8">
      <c r="A117" s="23">
        <v>2015</v>
      </c>
      <c r="B117" s="23" t="s">
        <v>2367</v>
      </c>
      <c r="C117" s="13" t="s">
        <v>514</v>
      </c>
      <c r="D117" s="13" t="s">
        <v>339</v>
      </c>
      <c r="E117" s="13" t="s">
        <v>224</v>
      </c>
      <c r="F117" s="24" t="s">
        <v>2505</v>
      </c>
      <c r="G117" s="24" t="s">
        <v>7328</v>
      </c>
      <c r="H117" s="36">
        <v>2</v>
      </c>
    </row>
    <row r="118" spans="1:8">
      <c r="A118" s="23">
        <v>2015</v>
      </c>
      <c r="B118" s="23" t="s">
        <v>2367</v>
      </c>
      <c r="C118" s="13" t="s">
        <v>514</v>
      </c>
      <c r="D118" s="13" t="s">
        <v>343</v>
      </c>
      <c r="E118" s="13" t="s">
        <v>345</v>
      </c>
      <c r="F118" s="24" t="s">
        <v>2505</v>
      </c>
      <c r="G118" s="24" t="s">
        <v>7327</v>
      </c>
      <c r="H118" s="36">
        <v>8</v>
      </c>
    </row>
    <row r="119" spans="1:8">
      <c r="A119" s="23">
        <v>2015</v>
      </c>
      <c r="B119" s="23" t="s">
        <v>2367</v>
      </c>
      <c r="C119" s="13" t="s">
        <v>514</v>
      </c>
      <c r="D119" s="13" t="s">
        <v>339</v>
      </c>
      <c r="E119" s="13" t="s">
        <v>340</v>
      </c>
      <c r="F119" s="24" t="s">
        <v>2443</v>
      </c>
      <c r="G119" s="24" t="s">
        <v>7327</v>
      </c>
      <c r="H119" s="36">
        <v>1</v>
      </c>
    </row>
    <row r="120" spans="1:8">
      <c r="A120" s="23">
        <v>2015</v>
      </c>
      <c r="B120" s="23" t="s">
        <v>2367</v>
      </c>
      <c r="C120" s="13" t="s">
        <v>514</v>
      </c>
      <c r="D120" s="13" t="s">
        <v>339</v>
      </c>
      <c r="E120" s="13" t="s">
        <v>230</v>
      </c>
      <c r="F120" s="24" t="s">
        <v>2443</v>
      </c>
      <c r="G120" s="24" t="s">
        <v>7327</v>
      </c>
      <c r="H120" s="36">
        <v>8</v>
      </c>
    </row>
    <row r="121" spans="1:8">
      <c r="A121" s="23">
        <v>2016</v>
      </c>
      <c r="B121" s="23" t="s">
        <v>2366</v>
      </c>
      <c r="C121" s="13" t="s">
        <v>1886</v>
      </c>
      <c r="D121" s="13" t="s">
        <v>343</v>
      </c>
      <c r="E121" s="13" t="s">
        <v>340</v>
      </c>
      <c r="F121" s="24" t="s">
        <v>2443</v>
      </c>
      <c r="G121" s="24" t="s">
        <v>7328</v>
      </c>
      <c r="H121" s="36">
        <v>1</v>
      </c>
    </row>
    <row r="122" spans="1:8">
      <c r="A122" s="23">
        <v>2016</v>
      </c>
      <c r="B122" s="23" t="s">
        <v>2366</v>
      </c>
      <c r="C122" s="13" t="s">
        <v>1886</v>
      </c>
      <c r="D122" s="13" t="s">
        <v>343</v>
      </c>
      <c r="E122" s="13" t="s">
        <v>7331</v>
      </c>
      <c r="F122" s="24" t="s">
        <v>2443</v>
      </c>
      <c r="G122" s="24" t="s">
        <v>7328</v>
      </c>
      <c r="H122" s="36">
        <v>42</v>
      </c>
    </row>
    <row r="123" spans="1:8">
      <c r="A123" s="23">
        <v>2016</v>
      </c>
      <c r="B123" s="23" t="s">
        <v>2366</v>
      </c>
      <c r="C123" s="13" t="s">
        <v>1886</v>
      </c>
      <c r="D123" s="13" t="s">
        <v>343</v>
      </c>
      <c r="E123" s="13" t="s">
        <v>341</v>
      </c>
      <c r="F123" s="24" t="s">
        <v>2505</v>
      </c>
      <c r="G123" s="24" t="s">
        <v>7328</v>
      </c>
      <c r="H123" s="36">
        <v>20</v>
      </c>
    </row>
    <row r="124" spans="1:8">
      <c r="A124" s="23">
        <v>2016</v>
      </c>
      <c r="B124" s="23" t="s">
        <v>2366</v>
      </c>
      <c r="C124" s="13" t="s">
        <v>1886</v>
      </c>
      <c r="D124" s="13" t="s">
        <v>343</v>
      </c>
      <c r="E124" s="13" t="s">
        <v>347</v>
      </c>
      <c r="F124" s="24" t="s">
        <v>2443</v>
      </c>
      <c r="G124" s="24" t="s">
        <v>7328</v>
      </c>
      <c r="H124" s="36">
        <v>1</v>
      </c>
    </row>
    <row r="125" spans="1:8">
      <c r="A125" s="23">
        <v>2016</v>
      </c>
      <c r="B125" s="23" t="s">
        <v>2366</v>
      </c>
      <c r="C125" s="13" t="s">
        <v>1886</v>
      </c>
      <c r="D125" s="13" t="s">
        <v>343</v>
      </c>
      <c r="E125" s="13" t="s">
        <v>221</v>
      </c>
      <c r="F125" s="24" t="s">
        <v>2443</v>
      </c>
      <c r="G125" s="24" t="s">
        <v>7328</v>
      </c>
      <c r="H125" s="36">
        <v>10</v>
      </c>
    </row>
    <row r="126" spans="1:8">
      <c r="A126" s="23">
        <v>2016</v>
      </c>
      <c r="B126" s="23" t="s">
        <v>2366</v>
      </c>
      <c r="C126" s="13" t="s">
        <v>1886</v>
      </c>
      <c r="D126" s="13" t="s">
        <v>343</v>
      </c>
      <c r="E126" s="13" t="s">
        <v>356</v>
      </c>
      <c r="F126" s="24" t="s">
        <v>2443</v>
      </c>
      <c r="G126" s="24" t="s">
        <v>7328</v>
      </c>
      <c r="H126" s="36">
        <v>4</v>
      </c>
    </row>
    <row r="127" spans="1:8">
      <c r="A127" s="23">
        <v>2016</v>
      </c>
      <c r="B127" s="23" t="s">
        <v>2366</v>
      </c>
      <c r="C127" s="13" t="s">
        <v>1886</v>
      </c>
      <c r="D127" s="13" t="s">
        <v>343</v>
      </c>
      <c r="E127" s="13" t="s">
        <v>351</v>
      </c>
      <c r="F127" s="24" t="s">
        <v>2577</v>
      </c>
      <c r="G127" s="24" t="s">
        <v>7328</v>
      </c>
      <c r="H127" s="36">
        <v>1</v>
      </c>
    </row>
    <row r="128" spans="1:8">
      <c r="A128" s="23">
        <v>2016</v>
      </c>
      <c r="B128" s="23" t="s">
        <v>2366</v>
      </c>
      <c r="C128" s="13" t="s">
        <v>1886</v>
      </c>
      <c r="D128" s="13" t="s">
        <v>343</v>
      </c>
      <c r="E128" s="13" t="s">
        <v>352</v>
      </c>
      <c r="F128" s="24" t="s">
        <v>2505</v>
      </c>
      <c r="G128" s="24" t="s">
        <v>7328</v>
      </c>
      <c r="H128" s="36">
        <v>1</v>
      </c>
    </row>
    <row r="129" spans="1:8">
      <c r="A129" s="23">
        <v>2016</v>
      </c>
      <c r="B129" s="23" t="s">
        <v>2366</v>
      </c>
      <c r="C129" s="13" t="s">
        <v>1886</v>
      </c>
      <c r="D129" s="13" t="s">
        <v>343</v>
      </c>
      <c r="E129" s="13" t="s">
        <v>353</v>
      </c>
      <c r="F129" s="24" t="s">
        <v>2443</v>
      </c>
      <c r="G129" s="24" t="s">
        <v>7328</v>
      </c>
      <c r="H129" s="36">
        <v>1</v>
      </c>
    </row>
    <row r="130" spans="1:8">
      <c r="A130" s="23">
        <v>2016</v>
      </c>
      <c r="B130" s="23" t="s">
        <v>2366</v>
      </c>
      <c r="C130" s="13" t="s">
        <v>1886</v>
      </c>
      <c r="D130" s="13" t="s">
        <v>343</v>
      </c>
      <c r="E130" s="13" t="s">
        <v>225</v>
      </c>
      <c r="F130" s="24" t="s">
        <v>2443</v>
      </c>
      <c r="G130" s="24" t="s">
        <v>7328</v>
      </c>
      <c r="H130" s="36">
        <v>2</v>
      </c>
    </row>
    <row r="131" spans="1:8">
      <c r="A131" s="23">
        <v>2016</v>
      </c>
      <c r="B131" s="23" t="s">
        <v>2366</v>
      </c>
      <c r="C131" s="13" t="s">
        <v>1886</v>
      </c>
      <c r="D131" s="13" t="s">
        <v>343</v>
      </c>
      <c r="E131" s="13" t="s">
        <v>344</v>
      </c>
      <c r="F131" s="24" t="s">
        <v>2443</v>
      </c>
      <c r="G131" s="24" t="s">
        <v>7328</v>
      </c>
      <c r="H131" s="36">
        <v>6</v>
      </c>
    </row>
    <row r="132" spans="1:8">
      <c r="A132" s="23">
        <v>2016</v>
      </c>
      <c r="B132" s="23" t="s">
        <v>2366</v>
      </c>
      <c r="C132" s="13" t="s">
        <v>1886</v>
      </c>
      <c r="D132" s="13" t="s">
        <v>343</v>
      </c>
      <c r="E132" s="13" t="s">
        <v>348</v>
      </c>
      <c r="F132" s="24" t="s">
        <v>2576</v>
      </c>
      <c r="G132" s="24" t="s">
        <v>7328</v>
      </c>
      <c r="H132" s="36">
        <v>2</v>
      </c>
    </row>
    <row r="133" spans="1:8">
      <c r="A133" s="23">
        <v>2016</v>
      </c>
      <c r="B133" s="23" t="s">
        <v>2366</v>
      </c>
      <c r="C133" s="13" t="s">
        <v>1886</v>
      </c>
      <c r="D133" s="13" t="s">
        <v>339</v>
      </c>
      <c r="E133" s="13" t="s">
        <v>341</v>
      </c>
      <c r="F133" s="24" t="s">
        <v>2505</v>
      </c>
      <c r="G133" s="24" t="s">
        <v>7328</v>
      </c>
      <c r="H133" s="36">
        <v>13</v>
      </c>
    </row>
    <row r="134" spans="1:8">
      <c r="A134" s="23">
        <v>2016</v>
      </c>
      <c r="B134" s="23" t="s">
        <v>2366</v>
      </c>
      <c r="C134" s="13" t="s">
        <v>1886</v>
      </c>
      <c r="D134" s="13" t="s">
        <v>339</v>
      </c>
      <c r="E134" s="13" t="s">
        <v>219</v>
      </c>
      <c r="F134" s="24" t="s">
        <v>2501</v>
      </c>
      <c r="G134" s="24" t="s">
        <v>7328</v>
      </c>
      <c r="H134" s="36">
        <v>6</v>
      </c>
    </row>
    <row r="135" spans="1:8">
      <c r="A135" s="23">
        <v>2016</v>
      </c>
      <c r="B135" s="23" t="s">
        <v>2366</v>
      </c>
      <c r="C135" s="13" t="s">
        <v>1886</v>
      </c>
      <c r="D135" s="13" t="s">
        <v>339</v>
      </c>
      <c r="E135" s="13" t="s">
        <v>222</v>
      </c>
      <c r="F135" s="24" t="s">
        <v>2503</v>
      </c>
      <c r="G135" s="24" t="s">
        <v>7328</v>
      </c>
      <c r="H135" s="36">
        <v>19</v>
      </c>
    </row>
    <row r="136" spans="1:8">
      <c r="A136" s="23">
        <v>2016</v>
      </c>
      <c r="B136" s="23" t="s">
        <v>2366</v>
      </c>
      <c r="C136" s="13" t="s">
        <v>1886</v>
      </c>
      <c r="D136" s="13" t="s">
        <v>339</v>
      </c>
      <c r="E136" s="13" t="s">
        <v>224</v>
      </c>
      <c r="F136" s="24" t="s">
        <v>2505</v>
      </c>
      <c r="G136" s="24" t="s">
        <v>7328</v>
      </c>
      <c r="H136" s="36">
        <v>2</v>
      </c>
    </row>
    <row r="137" spans="1:8">
      <c r="A137" s="23">
        <v>2016</v>
      </c>
      <c r="B137" s="23" t="s">
        <v>2366</v>
      </c>
      <c r="C137" s="13" t="s">
        <v>1886</v>
      </c>
      <c r="D137" s="13" t="s">
        <v>339</v>
      </c>
      <c r="E137" s="13" t="s">
        <v>342</v>
      </c>
      <c r="F137" s="24" t="s">
        <v>2443</v>
      </c>
      <c r="G137" s="24" t="s">
        <v>7328</v>
      </c>
      <c r="H137" s="36">
        <v>3</v>
      </c>
    </row>
    <row r="138" spans="1:8">
      <c r="A138" s="23">
        <v>2016</v>
      </c>
      <c r="B138" s="23" t="s">
        <v>2366</v>
      </c>
      <c r="C138" s="13" t="s">
        <v>1886</v>
      </c>
      <c r="D138" s="13" t="s">
        <v>339</v>
      </c>
      <c r="E138" s="13" t="s">
        <v>349</v>
      </c>
      <c r="F138" s="24" t="s">
        <v>2443</v>
      </c>
      <c r="G138" s="24" t="s">
        <v>7328</v>
      </c>
      <c r="H138" s="36">
        <v>6</v>
      </c>
    </row>
    <row r="139" spans="1:8">
      <c r="A139" s="23">
        <v>2016</v>
      </c>
      <c r="B139" s="23" t="s">
        <v>2366</v>
      </c>
      <c r="C139" s="13" t="s">
        <v>1886</v>
      </c>
      <c r="D139" s="13" t="s">
        <v>339</v>
      </c>
      <c r="E139" s="13" t="s">
        <v>225</v>
      </c>
      <c r="F139" s="24" t="s">
        <v>2443</v>
      </c>
      <c r="G139" s="24" t="s">
        <v>7328</v>
      </c>
      <c r="H139" s="36">
        <v>5</v>
      </c>
    </row>
    <row r="140" spans="1:8">
      <c r="A140" s="23">
        <v>2016</v>
      </c>
      <c r="B140" s="23" t="s">
        <v>2366</v>
      </c>
      <c r="C140" s="13" t="s">
        <v>1886</v>
      </c>
      <c r="D140" s="13" t="s">
        <v>339</v>
      </c>
      <c r="E140" s="13" t="s">
        <v>5767</v>
      </c>
      <c r="F140" s="24" t="s">
        <v>2501</v>
      </c>
      <c r="G140" s="24" t="s">
        <v>7328</v>
      </c>
      <c r="H140" s="36">
        <v>6</v>
      </c>
    </row>
    <row r="141" spans="1:8">
      <c r="A141" s="23">
        <v>2016</v>
      </c>
      <c r="B141" s="23" t="s">
        <v>2366</v>
      </c>
      <c r="C141" s="13" t="s">
        <v>1886</v>
      </c>
      <c r="D141" s="13" t="s">
        <v>343</v>
      </c>
      <c r="E141" s="13" t="s">
        <v>355</v>
      </c>
      <c r="F141" s="24" t="s">
        <v>2443</v>
      </c>
      <c r="G141" s="24" t="s">
        <v>7327</v>
      </c>
      <c r="H141" s="36">
        <v>2</v>
      </c>
    </row>
    <row r="142" spans="1:8">
      <c r="A142" s="23">
        <v>2016</v>
      </c>
      <c r="B142" s="23" t="s">
        <v>2366</v>
      </c>
      <c r="C142" s="13" t="s">
        <v>1886</v>
      </c>
      <c r="D142" s="13" t="s">
        <v>343</v>
      </c>
      <c r="E142" s="13" t="s">
        <v>221</v>
      </c>
      <c r="F142" s="24" t="s">
        <v>2443</v>
      </c>
      <c r="G142" s="24" t="s">
        <v>7327</v>
      </c>
      <c r="H142" s="36">
        <v>19</v>
      </c>
    </row>
    <row r="143" spans="1:8">
      <c r="A143" s="23">
        <v>2016</v>
      </c>
      <c r="B143" s="23" t="s">
        <v>2366</v>
      </c>
      <c r="C143" s="13" t="s">
        <v>1886</v>
      </c>
      <c r="D143" s="13" t="s">
        <v>343</v>
      </c>
      <c r="E143" s="13" t="s">
        <v>225</v>
      </c>
      <c r="F143" s="24" t="s">
        <v>2443</v>
      </c>
      <c r="G143" s="24" t="s">
        <v>7327</v>
      </c>
      <c r="H143" s="36">
        <v>13</v>
      </c>
    </row>
    <row r="144" spans="1:8">
      <c r="A144" s="23">
        <v>2016</v>
      </c>
      <c r="B144" s="23" t="s">
        <v>2366</v>
      </c>
      <c r="C144" s="13" t="s">
        <v>1886</v>
      </c>
      <c r="D144" s="13" t="s">
        <v>343</v>
      </c>
      <c r="E144" s="13" t="s">
        <v>344</v>
      </c>
      <c r="F144" s="24" t="s">
        <v>2443</v>
      </c>
      <c r="G144" s="24" t="s">
        <v>7327</v>
      </c>
      <c r="H144" s="36">
        <v>4</v>
      </c>
    </row>
    <row r="145" spans="1:8">
      <c r="A145" s="23">
        <v>2016</v>
      </c>
      <c r="B145" s="23" t="s">
        <v>2366</v>
      </c>
      <c r="C145" s="13" t="s">
        <v>1886</v>
      </c>
      <c r="D145" s="13" t="s">
        <v>343</v>
      </c>
      <c r="E145" s="13" t="s">
        <v>348</v>
      </c>
      <c r="F145" s="24" t="s">
        <v>2576</v>
      </c>
      <c r="G145" s="24" t="s">
        <v>7327</v>
      </c>
      <c r="H145" s="36">
        <v>2</v>
      </c>
    </row>
    <row r="146" spans="1:8">
      <c r="A146" s="23">
        <v>2016</v>
      </c>
      <c r="B146" s="23" t="s">
        <v>2366</v>
      </c>
      <c r="C146" s="13" t="s">
        <v>1886</v>
      </c>
      <c r="D146" s="13" t="s">
        <v>339</v>
      </c>
      <c r="E146" s="13" t="s">
        <v>340</v>
      </c>
      <c r="F146" s="24" t="s">
        <v>2443</v>
      </c>
      <c r="G146" s="24" t="s">
        <v>7327</v>
      </c>
      <c r="H146" s="36">
        <v>1</v>
      </c>
    </row>
    <row r="147" spans="1:8">
      <c r="A147" s="23">
        <v>2016</v>
      </c>
      <c r="B147" s="23" t="s">
        <v>2366</v>
      </c>
      <c r="C147" s="13" t="s">
        <v>1886</v>
      </c>
      <c r="D147" s="13" t="s">
        <v>339</v>
      </c>
      <c r="E147" s="13" t="s">
        <v>341</v>
      </c>
      <c r="F147" s="24" t="s">
        <v>2505</v>
      </c>
      <c r="G147" s="24" t="s">
        <v>7327</v>
      </c>
      <c r="H147" s="36">
        <v>1</v>
      </c>
    </row>
    <row r="148" spans="1:8">
      <c r="A148" s="23">
        <v>2016</v>
      </c>
      <c r="B148" s="23" t="s">
        <v>2366</v>
      </c>
      <c r="C148" s="13" t="s">
        <v>1886</v>
      </c>
      <c r="D148" s="13" t="s">
        <v>339</v>
      </c>
      <c r="E148" s="13" t="s">
        <v>222</v>
      </c>
      <c r="F148" s="24" t="s">
        <v>2503</v>
      </c>
      <c r="G148" s="24" t="s">
        <v>7327</v>
      </c>
      <c r="H148" s="36">
        <v>1</v>
      </c>
    </row>
    <row r="149" spans="1:8">
      <c r="A149" s="23">
        <v>2016</v>
      </c>
      <c r="B149" s="23" t="s">
        <v>2366</v>
      </c>
      <c r="C149" s="13" t="s">
        <v>1886</v>
      </c>
      <c r="D149" s="13" t="s">
        <v>339</v>
      </c>
      <c r="E149" s="13" t="s">
        <v>225</v>
      </c>
      <c r="F149" s="24" t="s">
        <v>2443</v>
      </c>
      <c r="G149" s="24" t="s">
        <v>7327</v>
      </c>
      <c r="H149" s="36">
        <v>3</v>
      </c>
    </row>
    <row r="150" spans="1:8">
      <c r="A150" s="23">
        <v>2016</v>
      </c>
      <c r="B150" s="23" t="s">
        <v>2366</v>
      </c>
      <c r="C150" s="13" t="s">
        <v>1886</v>
      </c>
      <c r="D150" s="13" t="s">
        <v>339</v>
      </c>
      <c r="E150" s="13" t="s">
        <v>5767</v>
      </c>
      <c r="F150" s="24" t="s">
        <v>2443</v>
      </c>
      <c r="G150" s="24" t="s">
        <v>7327</v>
      </c>
      <c r="H150" s="36">
        <v>2</v>
      </c>
    </row>
    <row r="151" spans="1:8">
      <c r="A151" s="23">
        <v>2016</v>
      </c>
      <c r="B151" s="23" t="s">
        <v>2367</v>
      </c>
      <c r="C151" s="13" t="s">
        <v>1886</v>
      </c>
      <c r="D151" s="13" t="s">
        <v>343</v>
      </c>
      <c r="E151" s="13" t="s">
        <v>7331</v>
      </c>
      <c r="F151" s="24" t="s">
        <v>2443</v>
      </c>
      <c r="G151" s="24" t="s">
        <v>7328</v>
      </c>
      <c r="H151" s="36">
        <v>32</v>
      </c>
    </row>
    <row r="152" spans="1:8">
      <c r="A152" s="23">
        <v>2016</v>
      </c>
      <c r="B152" s="23" t="s">
        <v>2367</v>
      </c>
      <c r="C152" s="13" t="s">
        <v>1886</v>
      </c>
      <c r="D152" s="13" t="s">
        <v>343</v>
      </c>
      <c r="E152" s="13" t="s">
        <v>341</v>
      </c>
      <c r="F152" s="24" t="s">
        <v>2505</v>
      </c>
      <c r="G152" s="24" t="s">
        <v>7328</v>
      </c>
      <c r="H152" s="36">
        <v>21</v>
      </c>
    </row>
    <row r="153" spans="1:8">
      <c r="A153" s="23">
        <v>2016</v>
      </c>
      <c r="B153" s="23" t="s">
        <v>2367</v>
      </c>
      <c r="C153" s="13" t="s">
        <v>1886</v>
      </c>
      <c r="D153" s="13" t="s">
        <v>343</v>
      </c>
      <c r="E153" s="13" t="s">
        <v>347</v>
      </c>
      <c r="F153" s="24" t="s">
        <v>2443</v>
      </c>
      <c r="G153" s="24" t="s">
        <v>7328</v>
      </c>
      <c r="H153" s="36">
        <v>1</v>
      </c>
    </row>
    <row r="154" spans="1:8">
      <c r="A154" s="23">
        <v>2016</v>
      </c>
      <c r="B154" s="23" t="s">
        <v>2367</v>
      </c>
      <c r="C154" s="13" t="s">
        <v>1886</v>
      </c>
      <c r="D154" s="13" t="s">
        <v>343</v>
      </c>
      <c r="E154" s="13" t="s">
        <v>221</v>
      </c>
      <c r="F154" s="24" t="s">
        <v>2443</v>
      </c>
      <c r="G154" s="24" t="s">
        <v>7328</v>
      </c>
      <c r="H154" s="36">
        <v>18</v>
      </c>
    </row>
    <row r="155" spans="1:8">
      <c r="A155" s="23">
        <v>2016</v>
      </c>
      <c r="B155" s="23" t="s">
        <v>2367</v>
      </c>
      <c r="C155" s="13" t="s">
        <v>1886</v>
      </c>
      <c r="D155" s="13" t="s">
        <v>343</v>
      </c>
      <c r="E155" s="13" t="s">
        <v>350</v>
      </c>
      <c r="F155" s="24" t="s">
        <v>2655</v>
      </c>
      <c r="G155" s="24" t="s">
        <v>7328</v>
      </c>
      <c r="H155" s="36">
        <v>1</v>
      </c>
    </row>
    <row r="156" spans="1:8">
      <c r="A156" s="23">
        <v>2016</v>
      </c>
      <c r="B156" s="23" t="s">
        <v>2367</v>
      </c>
      <c r="C156" s="13" t="s">
        <v>1886</v>
      </c>
      <c r="D156" s="13" t="s">
        <v>343</v>
      </c>
      <c r="E156" s="13" t="s">
        <v>356</v>
      </c>
      <c r="F156" s="24" t="s">
        <v>2443</v>
      </c>
      <c r="G156" s="24" t="s">
        <v>7328</v>
      </c>
      <c r="H156" s="36">
        <v>2</v>
      </c>
    </row>
    <row r="157" spans="1:8">
      <c r="A157" s="23">
        <v>2016</v>
      </c>
      <c r="B157" s="23" t="s">
        <v>2367</v>
      </c>
      <c r="C157" s="13" t="s">
        <v>1886</v>
      </c>
      <c r="D157" s="13" t="s">
        <v>343</v>
      </c>
      <c r="E157" s="13" t="s">
        <v>353</v>
      </c>
      <c r="F157" s="24" t="s">
        <v>2443</v>
      </c>
      <c r="G157" s="24" t="s">
        <v>7328</v>
      </c>
      <c r="H157" s="36">
        <v>1</v>
      </c>
    </row>
    <row r="158" spans="1:8">
      <c r="A158" s="23">
        <v>2016</v>
      </c>
      <c r="B158" s="23" t="s">
        <v>2367</v>
      </c>
      <c r="C158" s="13" t="s">
        <v>1886</v>
      </c>
      <c r="D158" s="13" t="s">
        <v>343</v>
      </c>
      <c r="E158" s="13" t="s">
        <v>225</v>
      </c>
      <c r="F158" s="24" t="s">
        <v>2443</v>
      </c>
      <c r="G158" s="24" t="s">
        <v>7328</v>
      </c>
      <c r="H158" s="36">
        <v>3</v>
      </c>
    </row>
    <row r="159" spans="1:8">
      <c r="A159" s="23">
        <v>2016</v>
      </c>
      <c r="B159" s="23" t="s">
        <v>2367</v>
      </c>
      <c r="C159" s="13" t="s">
        <v>1886</v>
      </c>
      <c r="D159" s="13" t="s">
        <v>343</v>
      </c>
      <c r="E159" s="13" t="s">
        <v>344</v>
      </c>
      <c r="F159" s="24" t="s">
        <v>2443</v>
      </c>
      <c r="G159" s="24" t="s">
        <v>7328</v>
      </c>
      <c r="H159" s="36">
        <v>5</v>
      </c>
    </row>
    <row r="160" spans="1:8">
      <c r="A160" s="23">
        <v>2016</v>
      </c>
      <c r="B160" s="23" t="s">
        <v>2367</v>
      </c>
      <c r="C160" s="13" t="s">
        <v>1886</v>
      </c>
      <c r="D160" s="13" t="s">
        <v>343</v>
      </c>
      <c r="E160" s="13" t="s">
        <v>348</v>
      </c>
      <c r="F160" s="24" t="s">
        <v>2576</v>
      </c>
      <c r="G160" s="24" t="s">
        <v>7328</v>
      </c>
      <c r="H160" s="36">
        <v>2</v>
      </c>
    </row>
    <row r="161" spans="1:8">
      <c r="A161" s="23">
        <v>2016</v>
      </c>
      <c r="B161" s="23" t="s">
        <v>2367</v>
      </c>
      <c r="C161" s="13" t="s">
        <v>1886</v>
      </c>
      <c r="D161" s="13" t="s">
        <v>339</v>
      </c>
      <c r="E161" s="13" t="s">
        <v>341</v>
      </c>
      <c r="F161" s="24" t="s">
        <v>2505</v>
      </c>
      <c r="G161" s="24" t="s">
        <v>7328</v>
      </c>
      <c r="H161" s="36">
        <v>4</v>
      </c>
    </row>
    <row r="162" spans="1:8">
      <c r="A162" s="23">
        <v>2016</v>
      </c>
      <c r="B162" s="23" t="s">
        <v>2367</v>
      </c>
      <c r="C162" s="13" t="s">
        <v>1886</v>
      </c>
      <c r="D162" s="13" t="s">
        <v>339</v>
      </c>
      <c r="E162" s="13" t="s">
        <v>219</v>
      </c>
      <c r="F162" s="24" t="s">
        <v>2501</v>
      </c>
      <c r="G162" s="24" t="s">
        <v>7328</v>
      </c>
      <c r="H162" s="36">
        <v>5</v>
      </c>
    </row>
    <row r="163" spans="1:8">
      <c r="A163" s="23">
        <v>2016</v>
      </c>
      <c r="B163" s="23" t="s">
        <v>2367</v>
      </c>
      <c r="C163" s="13" t="s">
        <v>1886</v>
      </c>
      <c r="D163" s="13" t="s">
        <v>339</v>
      </c>
      <c r="E163" s="13" t="s">
        <v>354</v>
      </c>
      <c r="F163" s="24" t="s">
        <v>2504</v>
      </c>
      <c r="G163" s="24" t="s">
        <v>7328</v>
      </c>
      <c r="H163" s="36">
        <v>2</v>
      </c>
    </row>
    <row r="164" spans="1:8">
      <c r="A164" s="23">
        <v>2016</v>
      </c>
      <c r="B164" s="23" t="s">
        <v>2367</v>
      </c>
      <c r="C164" s="13" t="s">
        <v>1886</v>
      </c>
      <c r="D164" s="13" t="s">
        <v>339</v>
      </c>
      <c r="E164" s="13" t="s">
        <v>222</v>
      </c>
      <c r="F164" s="24" t="s">
        <v>2503</v>
      </c>
      <c r="G164" s="24" t="s">
        <v>7328</v>
      </c>
      <c r="H164" s="36">
        <v>18</v>
      </c>
    </row>
    <row r="165" spans="1:8">
      <c r="A165" s="23">
        <v>2016</v>
      </c>
      <c r="B165" s="23" t="s">
        <v>2367</v>
      </c>
      <c r="C165" s="13" t="s">
        <v>1886</v>
      </c>
      <c r="D165" s="13" t="s">
        <v>339</v>
      </c>
      <c r="E165" s="13" t="s">
        <v>224</v>
      </c>
      <c r="F165" s="24" t="s">
        <v>2505</v>
      </c>
      <c r="G165" s="24" t="s">
        <v>7328</v>
      </c>
      <c r="H165" s="36">
        <v>3</v>
      </c>
    </row>
    <row r="166" spans="1:8">
      <c r="A166" s="23">
        <v>2016</v>
      </c>
      <c r="B166" s="23" t="s">
        <v>2367</v>
      </c>
      <c r="C166" s="13" t="s">
        <v>1886</v>
      </c>
      <c r="D166" s="13" t="s">
        <v>339</v>
      </c>
      <c r="E166" s="13" t="s">
        <v>342</v>
      </c>
      <c r="F166" s="24" t="s">
        <v>2443</v>
      </c>
      <c r="G166" s="24" t="s">
        <v>7328</v>
      </c>
      <c r="H166" s="36">
        <v>4</v>
      </c>
    </row>
    <row r="167" spans="1:8">
      <c r="A167" s="23">
        <v>2016</v>
      </c>
      <c r="B167" s="23" t="s">
        <v>2367</v>
      </c>
      <c r="C167" s="13" t="s">
        <v>1886</v>
      </c>
      <c r="D167" s="13" t="s">
        <v>339</v>
      </c>
      <c r="E167" s="13" t="s">
        <v>349</v>
      </c>
      <c r="F167" s="24" t="s">
        <v>2443</v>
      </c>
      <c r="G167" s="24" t="s">
        <v>7328</v>
      </c>
      <c r="H167" s="36">
        <v>1</v>
      </c>
    </row>
    <row r="168" spans="1:8">
      <c r="A168" s="23">
        <v>2016</v>
      </c>
      <c r="B168" s="23" t="s">
        <v>2367</v>
      </c>
      <c r="C168" s="13" t="s">
        <v>1886</v>
      </c>
      <c r="D168" s="13" t="s">
        <v>339</v>
      </c>
      <c r="E168" s="13" t="s">
        <v>3175</v>
      </c>
      <c r="F168" s="24" t="s">
        <v>2575</v>
      </c>
      <c r="G168" s="24" t="s">
        <v>7328</v>
      </c>
      <c r="H168" s="36">
        <v>1</v>
      </c>
    </row>
    <row r="169" spans="1:8">
      <c r="A169" s="23">
        <v>2016</v>
      </c>
      <c r="B169" s="23" t="s">
        <v>2367</v>
      </c>
      <c r="C169" s="13" t="s">
        <v>1886</v>
      </c>
      <c r="D169" s="13" t="s">
        <v>339</v>
      </c>
      <c r="E169" s="13" t="s">
        <v>225</v>
      </c>
      <c r="F169" s="24" t="s">
        <v>2443</v>
      </c>
      <c r="G169" s="24" t="s">
        <v>7328</v>
      </c>
      <c r="H169" s="36">
        <v>4</v>
      </c>
    </row>
    <row r="170" spans="1:8">
      <c r="A170" s="23">
        <v>2016</v>
      </c>
      <c r="B170" s="23" t="s">
        <v>2367</v>
      </c>
      <c r="C170" s="13" t="s">
        <v>1886</v>
      </c>
      <c r="D170" s="13" t="s">
        <v>339</v>
      </c>
      <c r="E170" s="13" t="s">
        <v>5767</v>
      </c>
      <c r="F170" s="24" t="s">
        <v>2501</v>
      </c>
      <c r="G170" s="24" t="s">
        <v>7328</v>
      </c>
      <c r="H170" s="36">
        <v>7</v>
      </c>
    </row>
    <row r="171" spans="1:8">
      <c r="A171" s="23">
        <v>2016</v>
      </c>
      <c r="B171" s="23" t="s">
        <v>2367</v>
      </c>
      <c r="C171" s="13" t="s">
        <v>1886</v>
      </c>
      <c r="D171" s="13" t="s">
        <v>343</v>
      </c>
      <c r="E171" s="13" t="s">
        <v>221</v>
      </c>
      <c r="F171" s="24" t="s">
        <v>2443</v>
      </c>
      <c r="G171" s="24" t="s">
        <v>7327</v>
      </c>
      <c r="H171" s="36">
        <v>6</v>
      </c>
    </row>
    <row r="172" spans="1:8">
      <c r="A172" s="23">
        <v>2016</v>
      </c>
      <c r="B172" s="23" t="s">
        <v>2367</v>
      </c>
      <c r="C172" s="13" t="s">
        <v>1886</v>
      </c>
      <c r="D172" s="13" t="s">
        <v>343</v>
      </c>
      <c r="E172" s="13" t="s">
        <v>225</v>
      </c>
      <c r="F172" s="24" t="s">
        <v>2443</v>
      </c>
      <c r="G172" s="24" t="s">
        <v>7327</v>
      </c>
      <c r="H172" s="36">
        <v>26</v>
      </c>
    </row>
    <row r="173" spans="1:8">
      <c r="A173" s="23">
        <v>2016</v>
      </c>
      <c r="B173" s="23" t="s">
        <v>2367</v>
      </c>
      <c r="C173" s="13" t="s">
        <v>1886</v>
      </c>
      <c r="D173" s="13" t="s">
        <v>339</v>
      </c>
      <c r="E173" s="13" t="s">
        <v>341</v>
      </c>
      <c r="F173" s="24" t="s">
        <v>2505</v>
      </c>
      <c r="G173" s="24" t="s">
        <v>7327</v>
      </c>
      <c r="H173" s="36">
        <v>1</v>
      </c>
    </row>
    <row r="174" spans="1:8">
      <c r="A174" s="23">
        <v>2016</v>
      </c>
      <c r="B174" s="23" t="s">
        <v>2367</v>
      </c>
      <c r="C174" s="13" t="s">
        <v>1886</v>
      </c>
      <c r="D174" s="13" t="s">
        <v>339</v>
      </c>
      <c r="E174" s="13" t="s">
        <v>219</v>
      </c>
      <c r="F174" s="24" t="s">
        <v>2501</v>
      </c>
      <c r="G174" s="24" t="s">
        <v>7327</v>
      </c>
      <c r="H174" s="36">
        <v>1</v>
      </c>
    </row>
    <row r="175" spans="1:8">
      <c r="A175" s="23">
        <v>2016</v>
      </c>
      <c r="B175" s="23" t="s">
        <v>2367</v>
      </c>
      <c r="C175" s="13" t="s">
        <v>1886</v>
      </c>
      <c r="D175" s="13" t="s">
        <v>339</v>
      </c>
      <c r="E175" s="13" t="s">
        <v>354</v>
      </c>
      <c r="F175" s="24" t="s">
        <v>2504</v>
      </c>
      <c r="G175" s="24" t="s">
        <v>7327</v>
      </c>
      <c r="H175" s="36">
        <v>2</v>
      </c>
    </row>
    <row r="176" spans="1:8">
      <c r="A176" s="23">
        <v>2016</v>
      </c>
      <c r="B176" s="23" t="s">
        <v>2367</v>
      </c>
      <c r="C176" s="13" t="s">
        <v>1886</v>
      </c>
      <c r="D176" s="13" t="s">
        <v>339</v>
      </c>
      <c r="E176" s="13" t="s">
        <v>222</v>
      </c>
      <c r="F176" s="24" t="s">
        <v>2503</v>
      </c>
      <c r="G176" s="24" t="s">
        <v>7327</v>
      </c>
      <c r="H176" s="36">
        <v>1</v>
      </c>
    </row>
    <row r="177" spans="1:8">
      <c r="A177" s="23">
        <v>2016</v>
      </c>
      <c r="B177" s="23" t="s">
        <v>2367</v>
      </c>
      <c r="C177" s="13" t="s">
        <v>1886</v>
      </c>
      <c r="D177" s="13" t="s">
        <v>339</v>
      </c>
      <c r="E177" s="13" t="s">
        <v>342</v>
      </c>
      <c r="F177" s="24" t="s">
        <v>2443</v>
      </c>
      <c r="G177" s="24" t="s">
        <v>7327</v>
      </c>
      <c r="H177" s="36">
        <v>1</v>
      </c>
    </row>
    <row r="178" spans="1:8">
      <c r="A178" s="23">
        <v>2016</v>
      </c>
      <c r="B178" s="23" t="s">
        <v>2367</v>
      </c>
      <c r="C178" s="13" t="s">
        <v>1886</v>
      </c>
      <c r="D178" s="13" t="s">
        <v>339</v>
      </c>
      <c r="E178" s="13" t="s">
        <v>349</v>
      </c>
      <c r="F178" s="24" t="s">
        <v>2443</v>
      </c>
      <c r="G178" s="24" t="s">
        <v>7327</v>
      </c>
      <c r="H178" s="36">
        <v>1</v>
      </c>
    </row>
    <row r="179" spans="1:8">
      <c r="A179" s="23">
        <v>2016</v>
      </c>
      <c r="B179" s="23" t="s">
        <v>2367</v>
      </c>
      <c r="C179" s="13" t="s">
        <v>1886</v>
      </c>
      <c r="D179" s="13" t="s">
        <v>339</v>
      </c>
      <c r="E179" s="13" t="s">
        <v>3175</v>
      </c>
      <c r="F179" s="24" t="s">
        <v>2575</v>
      </c>
      <c r="G179" s="24" t="s">
        <v>7327</v>
      </c>
      <c r="H179" s="36">
        <v>1</v>
      </c>
    </row>
    <row r="180" spans="1:8">
      <c r="A180" s="23">
        <v>2016</v>
      </c>
      <c r="B180" s="23" t="s">
        <v>2367</v>
      </c>
      <c r="C180" s="13" t="s">
        <v>1886</v>
      </c>
      <c r="D180" s="13" t="s">
        <v>339</v>
      </c>
      <c r="E180" s="13" t="s">
        <v>225</v>
      </c>
      <c r="F180" s="24" t="s">
        <v>2443</v>
      </c>
      <c r="G180" s="24" t="s">
        <v>7327</v>
      </c>
      <c r="H180" s="36">
        <v>5</v>
      </c>
    </row>
    <row r="181" spans="1:8">
      <c r="A181" s="23">
        <v>2016</v>
      </c>
      <c r="B181" s="23" t="s">
        <v>2367</v>
      </c>
      <c r="C181" s="13" t="s">
        <v>1886</v>
      </c>
      <c r="D181" s="13" t="s">
        <v>339</v>
      </c>
      <c r="E181" s="13" t="s">
        <v>5767</v>
      </c>
      <c r="F181" s="24" t="s">
        <v>2443</v>
      </c>
      <c r="G181" s="24" t="s">
        <v>7327</v>
      </c>
      <c r="H181" s="36">
        <v>2</v>
      </c>
    </row>
    <row r="182" spans="1:8">
      <c r="A182" s="23">
        <v>2016</v>
      </c>
      <c r="B182" s="23" t="s">
        <v>2366</v>
      </c>
      <c r="C182" s="13" t="s">
        <v>514</v>
      </c>
      <c r="D182" s="13" t="s">
        <v>343</v>
      </c>
      <c r="E182" s="13" t="s">
        <v>345</v>
      </c>
      <c r="F182" s="24" t="s">
        <v>2505</v>
      </c>
      <c r="G182" s="24" t="s">
        <v>7328</v>
      </c>
      <c r="H182" s="36">
        <v>5</v>
      </c>
    </row>
    <row r="183" spans="1:8">
      <c r="A183" s="23">
        <v>2016</v>
      </c>
      <c r="B183" s="23" t="s">
        <v>2366</v>
      </c>
      <c r="C183" s="13" t="s">
        <v>514</v>
      </c>
      <c r="D183" s="13" t="s">
        <v>339</v>
      </c>
      <c r="E183" s="13" t="s">
        <v>230</v>
      </c>
      <c r="F183" s="24" t="s">
        <v>2443</v>
      </c>
      <c r="G183" s="24" t="s">
        <v>7328</v>
      </c>
      <c r="H183" s="36">
        <v>1</v>
      </c>
    </row>
    <row r="184" spans="1:8">
      <c r="A184" s="23">
        <v>2016</v>
      </c>
      <c r="B184" s="23" t="s">
        <v>2366</v>
      </c>
      <c r="C184" s="13" t="s">
        <v>514</v>
      </c>
      <c r="D184" s="13" t="s">
        <v>339</v>
      </c>
      <c r="E184" s="13" t="s">
        <v>225</v>
      </c>
      <c r="F184" s="24" t="s">
        <v>2443</v>
      </c>
      <c r="G184" s="24" t="s">
        <v>7328</v>
      </c>
      <c r="H184" s="36">
        <v>1</v>
      </c>
    </row>
    <row r="185" spans="1:8">
      <c r="A185" s="23">
        <v>2016</v>
      </c>
      <c r="B185" s="23" t="s">
        <v>2366</v>
      </c>
      <c r="C185" s="13" t="s">
        <v>514</v>
      </c>
      <c r="D185" s="13" t="s">
        <v>339</v>
      </c>
      <c r="E185" s="13" t="s">
        <v>225</v>
      </c>
      <c r="F185" s="24" t="s">
        <v>2578</v>
      </c>
      <c r="G185" s="24" t="s">
        <v>7328</v>
      </c>
      <c r="H185" s="36">
        <v>2</v>
      </c>
    </row>
    <row r="186" spans="1:8">
      <c r="A186" s="23">
        <v>2016</v>
      </c>
      <c r="B186" s="23" t="s">
        <v>2366</v>
      </c>
      <c r="C186" s="13" t="s">
        <v>514</v>
      </c>
      <c r="D186" s="13" t="s">
        <v>343</v>
      </c>
      <c r="E186" s="13" t="s">
        <v>345</v>
      </c>
      <c r="F186" s="24" t="s">
        <v>2505</v>
      </c>
      <c r="G186" s="24" t="s">
        <v>7327</v>
      </c>
      <c r="H186" s="36">
        <v>8</v>
      </c>
    </row>
    <row r="187" spans="1:8">
      <c r="A187" s="23">
        <v>2016</v>
      </c>
      <c r="B187" s="23" t="s">
        <v>2366</v>
      </c>
      <c r="C187" s="13" t="s">
        <v>514</v>
      </c>
      <c r="D187" s="13" t="s">
        <v>339</v>
      </c>
      <c r="E187" s="13" t="s">
        <v>340</v>
      </c>
      <c r="F187" s="24" t="s">
        <v>2443</v>
      </c>
      <c r="G187" s="24" t="s">
        <v>7327</v>
      </c>
      <c r="H187" s="36">
        <v>1</v>
      </c>
    </row>
    <row r="188" spans="1:8">
      <c r="A188" s="23">
        <v>2016</v>
      </c>
      <c r="B188" s="23" t="s">
        <v>2366</v>
      </c>
      <c r="C188" s="13" t="s">
        <v>514</v>
      </c>
      <c r="D188" s="13" t="s">
        <v>339</v>
      </c>
      <c r="E188" s="13" t="s">
        <v>230</v>
      </c>
      <c r="F188" s="24" t="s">
        <v>2443</v>
      </c>
      <c r="G188" s="24" t="s">
        <v>7327</v>
      </c>
      <c r="H188" s="36">
        <v>12</v>
      </c>
    </row>
    <row r="189" spans="1:8">
      <c r="A189" s="23">
        <v>2016</v>
      </c>
      <c r="B189" s="23" t="s">
        <v>2366</v>
      </c>
      <c r="C189" s="13" t="s">
        <v>514</v>
      </c>
      <c r="D189" s="13" t="s">
        <v>339</v>
      </c>
      <c r="E189" s="13" t="s">
        <v>224</v>
      </c>
      <c r="F189" s="24" t="s">
        <v>2505</v>
      </c>
      <c r="G189" s="24" t="s">
        <v>7327</v>
      </c>
      <c r="H189" s="36">
        <v>1</v>
      </c>
    </row>
    <row r="190" spans="1:8">
      <c r="A190" s="23">
        <v>2016</v>
      </c>
      <c r="B190" s="23" t="s">
        <v>2366</v>
      </c>
      <c r="C190" s="13" t="s">
        <v>514</v>
      </c>
      <c r="D190" s="13" t="s">
        <v>339</v>
      </c>
      <c r="E190" s="13" t="s">
        <v>342</v>
      </c>
      <c r="F190" s="24" t="s">
        <v>2443</v>
      </c>
      <c r="G190" s="24" t="s">
        <v>7327</v>
      </c>
      <c r="H190" s="36">
        <v>1</v>
      </c>
    </row>
    <row r="191" spans="1:8">
      <c r="A191" s="23">
        <v>2016</v>
      </c>
      <c r="B191" s="23" t="s">
        <v>2366</v>
      </c>
      <c r="C191" s="13" t="s">
        <v>514</v>
      </c>
      <c r="D191" s="13" t="s">
        <v>1423</v>
      </c>
      <c r="E191" s="13" t="s">
        <v>230</v>
      </c>
      <c r="F191" s="24" t="s">
        <v>2443</v>
      </c>
      <c r="G191" s="24" t="s">
        <v>7327</v>
      </c>
      <c r="H191" s="36">
        <v>2</v>
      </c>
    </row>
    <row r="192" spans="1:8">
      <c r="A192" s="23">
        <v>2016</v>
      </c>
      <c r="B192" s="23" t="s">
        <v>2367</v>
      </c>
      <c r="C192" s="13" t="s">
        <v>514</v>
      </c>
      <c r="D192" s="13" t="s">
        <v>343</v>
      </c>
      <c r="E192" s="13" t="s">
        <v>345</v>
      </c>
      <c r="F192" s="24" t="s">
        <v>2505</v>
      </c>
      <c r="G192" s="24" t="s">
        <v>7328</v>
      </c>
      <c r="H192" s="36">
        <v>3</v>
      </c>
    </row>
    <row r="193" spans="1:8">
      <c r="A193" s="23">
        <v>2016</v>
      </c>
      <c r="B193" s="23" t="s">
        <v>2367</v>
      </c>
      <c r="C193" s="13" t="s">
        <v>514</v>
      </c>
      <c r="D193" s="13" t="s">
        <v>1424</v>
      </c>
      <c r="E193" s="13" t="s">
        <v>230</v>
      </c>
      <c r="F193" s="24" t="s">
        <v>2443</v>
      </c>
      <c r="G193" s="24" t="s">
        <v>7328</v>
      </c>
      <c r="H193" s="36">
        <v>1</v>
      </c>
    </row>
    <row r="194" spans="1:8">
      <c r="A194" s="23">
        <v>2016</v>
      </c>
      <c r="B194" s="23" t="s">
        <v>2367</v>
      </c>
      <c r="C194" s="13" t="s">
        <v>514</v>
      </c>
      <c r="D194" s="13" t="s">
        <v>339</v>
      </c>
      <c r="E194" s="13" t="s">
        <v>340</v>
      </c>
      <c r="F194" s="24" t="s">
        <v>2443</v>
      </c>
      <c r="G194" s="24" t="s">
        <v>7328</v>
      </c>
      <c r="H194" s="36">
        <v>1</v>
      </c>
    </row>
    <row r="195" spans="1:8">
      <c r="A195" s="23">
        <v>2016</v>
      </c>
      <c r="B195" s="23" t="s">
        <v>2367</v>
      </c>
      <c r="C195" s="13" t="s">
        <v>514</v>
      </c>
      <c r="D195" s="13" t="s">
        <v>339</v>
      </c>
      <c r="E195" s="13" t="s">
        <v>224</v>
      </c>
      <c r="F195" s="24" t="s">
        <v>2505</v>
      </c>
      <c r="G195" s="24" t="s">
        <v>7328</v>
      </c>
      <c r="H195" s="36">
        <v>2</v>
      </c>
    </row>
    <row r="196" spans="1:8">
      <c r="A196" s="23">
        <v>2016</v>
      </c>
      <c r="B196" s="23" t="s">
        <v>2367</v>
      </c>
      <c r="C196" s="13" t="s">
        <v>514</v>
      </c>
      <c r="D196" s="13" t="s">
        <v>339</v>
      </c>
      <c r="E196" s="13" t="s">
        <v>342</v>
      </c>
      <c r="F196" s="24" t="s">
        <v>2443</v>
      </c>
      <c r="G196" s="24" t="s">
        <v>7328</v>
      </c>
      <c r="H196" s="36">
        <v>1</v>
      </c>
    </row>
    <row r="197" spans="1:8">
      <c r="A197" s="23">
        <v>2016</v>
      </c>
      <c r="B197" s="23" t="s">
        <v>2367</v>
      </c>
      <c r="C197" s="13" t="s">
        <v>514</v>
      </c>
      <c r="D197" s="13" t="s">
        <v>339</v>
      </c>
      <c r="E197" s="13" t="s">
        <v>225</v>
      </c>
      <c r="F197" s="24" t="s">
        <v>2502</v>
      </c>
      <c r="G197" s="24" t="s">
        <v>7328</v>
      </c>
      <c r="H197" s="36">
        <v>1</v>
      </c>
    </row>
    <row r="198" spans="1:8">
      <c r="A198" s="23">
        <v>2016</v>
      </c>
      <c r="B198" s="23" t="s">
        <v>2367</v>
      </c>
      <c r="C198" s="13" t="s">
        <v>514</v>
      </c>
      <c r="D198" s="13" t="s">
        <v>339</v>
      </c>
      <c r="E198" s="13" t="s">
        <v>225</v>
      </c>
      <c r="F198" s="24" t="s">
        <v>2578</v>
      </c>
      <c r="G198" s="24" t="s">
        <v>7328</v>
      </c>
      <c r="H198" s="36">
        <v>1</v>
      </c>
    </row>
    <row r="199" spans="1:8">
      <c r="A199" s="23">
        <v>2016</v>
      </c>
      <c r="B199" s="23" t="s">
        <v>2367</v>
      </c>
      <c r="C199" s="13" t="s">
        <v>514</v>
      </c>
      <c r="D199" s="13" t="s">
        <v>343</v>
      </c>
      <c r="E199" s="13" t="s">
        <v>345</v>
      </c>
      <c r="F199" s="24" t="s">
        <v>2505</v>
      </c>
      <c r="G199" s="24" t="s">
        <v>7327</v>
      </c>
      <c r="H199" s="36">
        <v>4</v>
      </c>
    </row>
    <row r="200" spans="1:8">
      <c r="A200" s="23">
        <v>2016</v>
      </c>
      <c r="B200" s="23" t="s">
        <v>2367</v>
      </c>
      <c r="C200" s="13" t="s">
        <v>514</v>
      </c>
      <c r="D200" s="13" t="s">
        <v>339</v>
      </c>
      <c r="E200" s="13" t="s">
        <v>230</v>
      </c>
      <c r="F200" s="24" t="s">
        <v>2443</v>
      </c>
      <c r="G200" s="24" t="s">
        <v>7327</v>
      </c>
      <c r="H200" s="36">
        <v>3</v>
      </c>
    </row>
    <row r="201" spans="1:8">
      <c r="A201" s="23">
        <v>2016</v>
      </c>
      <c r="B201" s="23" t="s">
        <v>2367</v>
      </c>
      <c r="C201" s="13" t="s">
        <v>514</v>
      </c>
      <c r="D201" s="13" t="s">
        <v>1423</v>
      </c>
      <c r="E201" s="13" t="s">
        <v>230</v>
      </c>
      <c r="F201" s="24" t="s">
        <v>2443</v>
      </c>
      <c r="G201" s="24" t="s">
        <v>7327</v>
      </c>
      <c r="H201" s="36">
        <v>4</v>
      </c>
    </row>
    <row r="202" spans="1:8">
      <c r="A202" s="23">
        <v>2017</v>
      </c>
      <c r="B202" s="23" t="s">
        <v>2366</v>
      </c>
      <c r="C202" s="13" t="s">
        <v>1886</v>
      </c>
      <c r="D202" s="13" t="s">
        <v>343</v>
      </c>
      <c r="E202" s="13" t="s">
        <v>340</v>
      </c>
      <c r="F202" s="24" t="s">
        <v>2443</v>
      </c>
      <c r="G202" s="24" t="s">
        <v>7328</v>
      </c>
      <c r="H202" s="36">
        <v>6</v>
      </c>
    </row>
    <row r="203" spans="1:8">
      <c r="A203" s="23">
        <v>2017</v>
      </c>
      <c r="B203" s="23" t="s">
        <v>2366</v>
      </c>
      <c r="C203" s="13" t="s">
        <v>1886</v>
      </c>
      <c r="D203" s="13" t="s">
        <v>343</v>
      </c>
      <c r="E203" s="13" t="s">
        <v>7331</v>
      </c>
      <c r="F203" s="24" t="s">
        <v>2443</v>
      </c>
      <c r="G203" s="24" t="s">
        <v>7328</v>
      </c>
      <c r="H203" s="36">
        <v>23</v>
      </c>
    </row>
    <row r="204" spans="1:8">
      <c r="A204" s="23">
        <v>2017</v>
      </c>
      <c r="B204" s="23" t="s">
        <v>2366</v>
      </c>
      <c r="C204" s="13" t="s">
        <v>1886</v>
      </c>
      <c r="D204" s="13" t="s">
        <v>343</v>
      </c>
      <c r="E204" s="13" t="s">
        <v>341</v>
      </c>
      <c r="F204" s="24" t="s">
        <v>2505</v>
      </c>
      <c r="G204" s="24" t="s">
        <v>7328</v>
      </c>
      <c r="H204" s="36">
        <v>20</v>
      </c>
    </row>
    <row r="205" spans="1:8">
      <c r="A205" s="23">
        <v>2017</v>
      </c>
      <c r="B205" s="23" t="s">
        <v>2366</v>
      </c>
      <c r="C205" s="13" t="s">
        <v>1886</v>
      </c>
      <c r="D205" s="13" t="s">
        <v>343</v>
      </c>
      <c r="E205" s="13" t="s">
        <v>347</v>
      </c>
      <c r="F205" s="24" t="s">
        <v>2443</v>
      </c>
      <c r="G205" s="24" t="s">
        <v>7328</v>
      </c>
      <c r="H205" s="36">
        <v>3</v>
      </c>
    </row>
    <row r="206" spans="1:8">
      <c r="A206" s="23">
        <v>2017</v>
      </c>
      <c r="B206" s="23" t="s">
        <v>2366</v>
      </c>
      <c r="C206" s="13" t="s">
        <v>1886</v>
      </c>
      <c r="D206" s="13" t="s">
        <v>343</v>
      </c>
      <c r="E206" s="13" t="s">
        <v>221</v>
      </c>
      <c r="F206" s="24" t="s">
        <v>2443</v>
      </c>
      <c r="G206" s="24" t="s">
        <v>7328</v>
      </c>
      <c r="H206" s="36">
        <v>8</v>
      </c>
    </row>
    <row r="207" spans="1:8">
      <c r="A207" s="23">
        <v>2017</v>
      </c>
      <c r="B207" s="23" t="s">
        <v>2366</v>
      </c>
      <c r="C207" s="13" t="s">
        <v>1886</v>
      </c>
      <c r="D207" s="13" t="s">
        <v>343</v>
      </c>
      <c r="E207" s="13" t="s">
        <v>3437</v>
      </c>
      <c r="F207" s="24" t="s">
        <v>2575</v>
      </c>
      <c r="G207" s="24" t="s">
        <v>7328</v>
      </c>
      <c r="H207" s="36">
        <v>2</v>
      </c>
    </row>
    <row r="208" spans="1:8">
      <c r="A208" s="23">
        <v>2017</v>
      </c>
      <c r="B208" s="23" t="s">
        <v>2366</v>
      </c>
      <c r="C208" s="13" t="s">
        <v>1886</v>
      </c>
      <c r="D208" s="13" t="s">
        <v>343</v>
      </c>
      <c r="E208" s="13" t="s">
        <v>356</v>
      </c>
      <c r="F208" s="24" t="s">
        <v>2443</v>
      </c>
      <c r="G208" s="24" t="s">
        <v>7328</v>
      </c>
      <c r="H208" s="36">
        <v>7</v>
      </c>
    </row>
    <row r="209" spans="1:8">
      <c r="A209" s="23">
        <v>2017</v>
      </c>
      <c r="B209" s="23" t="s">
        <v>2366</v>
      </c>
      <c r="C209" s="13" t="s">
        <v>1886</v>
      </c>
      <c r="D209" s="13" t="s">
        <v>343</v>
      </c>
      <c r="E209" s="13" t="s">
        <v>352</v>
      </c>
      <c r="F209" s="24" t="s">
        <v>2505</v>
      </c>
      <c r="G209" s="24" t="s">
        <v>7328</v>
      </c>
      <c r="H209" s="36">
        <v>2</v>
      </c>
    </row>
    <row r="210" spans="1:8">
      <c r="A210" s="23">
        <v>2017</v>
      </c>
      <c r="B210" s="23" t="s">
        <v>2366</v>
      </c>
      <c r="C210" s="13" t="s">
        <v>1886</v>
      </c>
      <c r="D210" s="13" t="s">
        <v>343</v>
      </c>
      <c r="E210" s="13" t="s">
        <v>353</v>
      </c>
      <c r="F210" s="24" t="s">
        <v>2443</v>
      </c>
      <c r="G210" s="24" t="s">
        <v>7328</v>
      </c>
      <c r="H210" s="36">
        <v>6</v>
      </c>
    </row>
    <row r="211" spans="1:8">
      <c r="A211" s="23">
        <v>2017</v>
      </c>
      <c r="B211" s="23" t="s">
        <v>2366</v>
      </c>
      <c r="C211" s="13" t="s">
        <v>1886</v>
      </c>
      <c r="D211" s="13" t="s">
        <v>343</v>
      </c>
      <c r="E211" s="13" t="s">
        <v>225</v>
      </c>
      <c r="F211" s="24" t="s">
        <v>2443</v>
      </c>
      <c r="G211" s="24" t="s">
        <v>7328</v>
      </c>
      <c r="H211" s="36">
        <v>5</v>
      </c>
    </row>
    <row r="212" spans="1:8">
      <c r="A212" s="23">
        <v>2017</v>
      </c>
      <c r="B212" s="23" t="s">
        <v>2366</v>
      </c>
      <c r="C212" s="13" t="s">
        <v>1886</v>
      </c>
      <c r="D212" s="13" t="s">
        <v>343</v>
      </c>
      <c r="E212" s="13" t="s">
        <v>344</v>
      </c>
      <c r="F212" s="24" t="s">
        <v>2443</v>
      </c>
      <c r="G212" s="24" t="s">
        <v>7328</v>
      </c>
      <c r="H212" s="36">
        <v>2</v>
      </c>
    </row>
    <row r="213" spans="1:8">
      <c r="A213" s="23">
        <v>2017</v>
      </c>
      <c r="B213" s="23" t="s">
        <v>2366</v>
      </c>
      <c r="C213" s="13" t="s">
        <v>1886</v>
      </c>
      <c r="D213" s="13" t="s">
        <v>343</v>
      </c>
      <c r="E213" s="13" t="s">
        <v>348</v>
      </c>
      <c r="F213" s="24" t="s">
        <v>2576</v>
      </c>
      <c r="G213" s="24" t="s">
        <v>7328</v>
      </c>
      <c r="H213" s="36">
        <v>1</v>
      </c>
    </row>
    <row r="214" spans="1:8">
      <c r="A214" s="23">
        <v>2017</v>
      </c>
      <c r="B214" s="23" t="s">
        <v>2366</v>
      </c>
      <c r="C214" s="13" t="s">
        <v>1886</v>
      </c>
      <c r="D214" s="13" t="s">
        <v>339</v>
      </c>
      <c r="E214" s="13" t="s">
        <v>341</v>
      </c>
      <c r="F214" s="24" t="s">
        <v>2505</v>
      </c>
      <c r="G214" s="24" t="s">
        <v>7328</v>
      </c>
      <c r="H214" s="36">
        <v>10</v>
      </c>
    </row>
    <row r="215" spans="1:8">
      <c r="A215" s="23">
        <v>2017</v>
      </c>
      <c r="B215" s="23" t="s">
        <v>2366</v>
      </c>
      <c r="C215" s="13" t="s">
        <v>1886</v>
      </c>
      <c r="D215" s="13" t="s">
        <v>339</v>
      </c>
      <c r="E215" s="13" t="s">
        <v>219</v>
      </c>
      <c r="F215" s="24" t="s">
        <v>2501</v>
      </c>
      <c r="G215" s="24" t="s">
        <v>7328</v>
      </c>
      <c r="H215" s="36">
        <v>6</v>
      </c>
    </row>
    <row r="216" spans="1:8">
      <c r="A216" s="23">
        <v>2017</v>
      </c>
      <c r="B216" s="23" t="s">
        <v>2366</v>
      </c>
      <c r="C216" s="13" t="s">
        <v>1886</v>
      </c>
      <c r="D216" s="13" t="s">
        <v>339</v>
      </c>
      <c r="E216" s="13" t="s">
        <v>222</v>
      </c>
      <c r="F216" s="24" t="s">
        <v>2503</v>
      </c>
      <c r="G216" s="24" t="s">
        <v>7328</v>
      </c>
      <c r="H216" s="36">
        <v>20</v>
      </c>
    </row>
    <row r="217" spans="1:8">
      <c r="A217" s="23">
        <v>2017</v>
      </c>
      <c r="B217" s="23" t="s">
        <v>2366</v>
      </c>
      <c r="C217" s="13" t="s">
        <v>1886</v>
      </c>
      <c r="D217" s="13" t="s">
        <v>339</v>
      </c>
      <c r="E217" s="13" t="s">
        <v>342</v>
      </c>
      <c r="F217" s="24" t="s">
        <v>2443</v>
      </c>
      <c r="G217" s="24" t="s">
        <v>7328</v>
      </c>
      <c r="H217" s="36">
        <v>4</v>
      </c>
    </row>
    <row r="218" spans="1:8">
      <c r="A218" s="23">
        <v>2017</v>
      </c>
      <c r="B218" s="23" t="s">
        <v>2366</v>
      </c>
      <c r="C218" s="13" t="s">
        <v>1886</v>
      </c>
      <c r="D218" s="13" t="s">
        <v>339</v>
      </c>
      <c r="E218" s="13" t="s">
        <v>3175</v>
      </c>
      <c r="F218" s="24" t="s">
        <v>2575</v>
      </c>
      <c r="G218" s="24" t="s">
        <v>7328</v>
      </c>
      <c r="H218" s="36">
        <v>6</v>
      </c>
    </row>
    <row r="219" spans="1:8">
      <c r="A219" s="23">
        <v>2017</v>
      </c>
      <c r="B219" s="23" t="s">
        <v>2366</v>
      </c>
      <c r="C219" s="13" t="s">
        <v>1886</v>
      </c>
      <c r="D219" s="13" t="s">
        <v>339</v>
      </c>
      <c r="E219" s="13" t="s">
        <v>225</v>
      </c>
      <c r="F219" s="24" t="s">
        <v>2443</v>
      </c>
      <c r="G219" s="24" t="s">
        <v>7328</v>
      </c>
      <c r="H219" s="36">
        <v>1</v>
      </c>
    </row>
    <row r="220" spans="1:8">
      <c r="A220" s="23">
        <v>2017</v>
      </c>
      <c r="B220" s="23" t="s">
        <v>2366</v>
      </c>
      <c r="C220" s="13" t="s">
        <v>1886</v>
      </c>
      <c r="D220" s="13" t="s">
        <v>339</v>
      </c>
      <c r="E220" s="13" t="s">
        <v>5767</v>
      </c>
      <c r="F220" s="24" t="s">
        <v>2501</v>
      </c>
      <c r="G220" s="24" t="s">
        <v>7328</v>
      </c>
      <c r="H220" s="36">
        <v>3</v>
      </c>
    </row>
    <row r="221" spans="1:8">
      <c r="A221" s="23">
        <v>2017</v>
      </c>
      <c r="B221" s="23" t="s">
        <v>2366</v>
      </c>
      <c r="C221" s="13" t="s">
        <v>1886</v>
      </c>
      <c r="D221" s="13" t="s">
        <v>343</v>
      </c>
      <c r="E221" s="13" t="s">
        <v>221</v>
      </c>
      <c r="F221" s="24" t="s">
        <v>2443</v>
      </c>
      <c r="G221" s="24" t="s">
        <v>7327</v>
      </c>
      <c r="H221" s="36">
        <v>30</v>
      </c>
    </row>
    <row r="222" spans="1:8">
      <c r="A222" s="23">
        <v>2017</v>
      </c>
      <c r="B222" s="23" t="s">
        <v>2366</v>
      </c>
      <c r="C222" s="13" t="s">
        <v>1886</v>
      </c>
      <c r="D222" s="13" t="s">
        <v>343</v>
      </c>
      <c r="E222" s="13" t="s">
        <v>225</v>
      </c>
      <c r="F222" s="24" t="s">
        <v>2443</v>
      </c>
      <c r="G222" s="24" t="s">
        <v>7327</v>
      </c>
      <c r="H222" s="36">
        <v>17</v>
      </c>
    </row>
    <row r="223" spans="1:8">
      <c r="A223" s="23">
        <v>2017</v>
      </c>
      <c r="B223" s="23" t="s">
        <v>2366</v>
      </c>
      <c r="C223" s="13" t="s">
        <v>1886</v>
      </c>
      <c r="D223" s="13" t="s">
        <v>343</v>
      </c>
      <c r="E223" s="13" t="s">
        <v>344</v>
      </c>
      <c r="F223" s="24" t="s">
        <v>2443</v>
      </c>
      <c r="G223" s="24" t="s">
        <v>7327</v>
      </c>
      <c r="H223" s="36">
        <v>2</v>
      </c>
    </row>
    <row r="224" spans="1:8">
      <c r="A224" s="23">
        <v>2017</v>
      </c>
      <c r="B224" s="23" t="s">
        <v>2366</v>
      </c>
      <c r="C224" s="13" t="s">
        <v>1886</v>
      </c>
      <c r="D224" s="13" t="s">
        <v>339</v>
      </c>
      <c r="E224" s="13" t="s">
        <v>340</v>
      </c>
      <c r="F224" s="24" t="s">
        <v>2443</v>
      </c>
      <c r="G224" s="24" t="s">
        <v>7327</v>
      </c>
      <c r="H224" s="36">
        <v>5</v>
      </c>
    </row>
    <row r="225" spans="1:8">
      <c r="A225" s="23">
        <v>2017</v>
      </c>
      <c r="B225" s="23" t="s">
        <v>2366</v>
      </c>
      <c r="C225" s="13" t="s">
        <v>1886</v>
      </c>
      <c r="D225" s="13" t="s">
        <v>339</v>
      </c>
      <c r="E225" s="13" t="s">
        <v>341</v>
      </c>
      <c r="F225" s="24" t="s">
        <v>2505</v>
      </c>
      <c r="G225" s="24" t="s">
        <v>7327</v>
      </c>
      <c r="H225" s="36">
        <v>2</v>
      </c>
    </row>
    <row r="226" spans="1:8">
      <c r="A226" s="23">
        <v>2017</v>
      </c>
      <c r="B226" s="23" t="s">
        <v>2366</v>
      </c>
      <c r="C226" s="13" t="s">
        <v>1886</v>
      </c>
      <c r="D226" s="13" t="s">
        <v>339</v>
      </c>
      <c r="E226" s="13" t="s">
        <v>224</v>
      </c>
      <c r="F226" s="24" t="s">
        <v>2505</v>
      </c>
      <c r="G226" s="24" t="s">
        <v>7327</v>
      </c>
      <c r="H226" s="36">
        <v>1</v>
      </c>
    </row>
    <row r="227" spans="1:8">
      <c r="A227" s="23">
        <v>2017</v>
      </c>
      <c r="B227" s="23" t="s">
        <v>2366</v>
      </c>
      <c r="C227" s="13" t="s">
        <v>1886</v>
      </c>
      <c r="D227" s="13" t="s">
        <v>339</v>
      </c>
      <c r="E227" s="13" t="s">
        <v>349</v>
      </c>
      <c r="F227" s="24" t="s">
        <v>2443</v>
      </c>
      <c r="G227" s="24" t="s">
        <v>7327</v>
      </c>
      <c r="H227" s="36">
        <v>1</v>
      </c>
    </row>
    <row r="228" spans="1:8">
      <c r="A228" s="23">
        <v>2017</v>
      </c>
      <c r="B228" s="23" t="s">
        <v>2366</v>
      </c>
      <c r="C228" s="13" t="s">
        <v>1886</v>
      </c>
      <c r="D228" s="13" t="s">
        <v>339</v>
      </c>
      <c r="E228" s="13" t="s">
        <v>3175</v>
      </c>
      <c r="F228" s="24" t="s">
        <v>2575</v>
      </c>
      <c r="G228" s="24" t="s">
        <v>7327</v>
      </c>
      <c r="H228" s="36">
        <v>1</v>
      </c>
    </row>
    <row r="229" spans="1:8">
      <c r="A229" s="23">
        <v>2017</v>
      </c>
      <c r="B229" s="23" t="s">
        <v>2366</v>
      </c>
      <c r="C229" s="13" t="s">
        <v>1886</v>
      </c>
      <c r="D229" s="13" t="s">
        <v>339</v>
      </c>
      <c r="E229" s="13" t="s">
        <v>225</v>
      </c>
      <c r="F229" s="24" t="s">
        <v>2443</v>
      </c>
      <c r="G229" s="24" t="s">
        <v>7327</v>
      </c>
      <c r="H229" s="36">
        <v>3</v>
      </c>
    </row>
    <row r="230" spans="1:8">
      <c r="A230" s="23">
        <v>2017</v>
      </c>
      <c r="B230" s="23" t="s">
        <v>2366</v>
      </c>
      <c r="C230" s="13" t="s">
        <v>1886</v>
      </c>
      <c r="D230" s="13" t="s">
        <v>339</v>
      </c>
      <c r="E230" s="13" t="s">
        <v>5767</v>
      </c>
      <c r="F230" s="24" t="s">
        <v>2443</v>
      </c>
      <c r="G230" s="24" t="s">
        <v>7327</v>
      </c>
      <c r="H230" s="36">
        <v>3</v>
      </c>
    </row>
    <row r="231" spans="1:8">
      <c r="A231" s="23">
        <v>2017</v>
      </c>
      <c r="B231" s="23" t="s">
        <v>2367</v>
      </c>
      <c r="C231" s="13" t="s">
        <v>1886</v>
      </c>
      <c r="D231" s="13" t="s">
        <v>343</v>
      </c>
      <c r="E231" s="13" t="s">
        <v>340</v>
      </c>
      <c r="F231" s="24" t="s">
        <v>2443</v>
      </c>
      <c r="G231" s="24" t="s">
        <v>7328</v>
      </c>
      <c r="H231" s="36">
        <v>1</v>
      </c>
    </row>
    <row r="232" spans="1:8">
      <c r="A232" s="23">
        <v>2017</v>
      </c>
      <c r="B232" s="23" t="s">
        <v>2367</v>
      </c>
      <c r="C232" s="13" t="s">
        <v>1886</v>
      </c>
      <c r="D232" s="13" t="s">
        <v>343</v>
      </c>
      <c r="E232" s="13" t="s">
        <v>7331</v>
      </c>
      <c r="F232" s="24" t="s">
        <v>2443</v>
      </c>
      <c r="G232" s="24" t="s">
        <v>7328</v>
      </c>
      <c r="H232" s="36">
        <v>26</v>
      </c>
    </row>
    <row r="233" spans="1:8">
      <c r="A233" s="23">
        <v>2017</v>
      </c>
      <c r="B233" s="23" t="s">
        <v>2367</v>
      </c>
      <c r="C233" s="13" t="s">
        <v>1886</v>
      </c>
      <c r="D233" s="13" t="s">
        <v>343</v>
      </c>
      <c r="E233" s="13" t="s">
        <v>341</v>
      </c>
      <c r="F233" s="24" t="s">
        <v>2505</v>
      </c>
      <c r="G233" s="24" t="s">
        <v>7328</v>
      </c>
      <c r="H233" s="36">
        <v>19</v>
      </c>
    </row>
    <row r="234" spans="1:8">
      <c r="A234" s="23">
        <v>2017</v>
      </c>
      <c r="B234" s="23" t="s">
        <v>2367</v>
      </c>
      <c r="C234" s="13" t="s">
        <v>1886</v>
      </c>
      <c r="D234" s="13" t="s">
        <v>343</v>
      </c>
      <c r="E234" s="13" t="s">
        <v>347</v>
      </c>
      <c r="F234" s="24" t="s">
        <v>2443</v>
      </c>
      <c r="G234" s="24" t="s">
        <v>7328</v>
      </c>
      <c r="H234" s="36">
        <v>7</v>
      </c>
    </row>
    <row r="235" spans="1:8">
      <c r="A235" s="23">
        <v>2017</v>
      </c>
      <c r="B235" s="23" t="s">
        <v>2367</v>
      </c>
      <c r="C235" s="13" t="s">
        <v>1886</v>
      </c>
      <c r="D235" s="13" t="s">
        <v>343</v>
      </c>
      <c r="E235" s="13" t="s">
        <v>221</v>
      </c>
      <c r="F235" s="24" t="s">
        <v>2443</v>
      </c>
      <c r="G235" s="24" t="s">
        <v>7328</v>
      </c>
      <c r="H235" s="36">
        <v>6</v>
      </c>
    </row>
    <row r="236" spans="1:8">
      <c r="A236" s="23">
        <v>2017</v>
      </c>
      <c r="B236" s="23" t="s">
        <v>2367</v>
      </c>
      <c r="C236" s="13" t="s">
        <v>1886</v>
      </c>
      <c r="D236" s="13" t="s">
        <v>343</v>
      </c>
      <c r="E236" s="13" t="s">
        <v>352</v>
      </c>
      <c r="F236" s="24" t="s">
        <v>2505</v>
      </c>
      <c r="G236" s="24" t="s">
        <v>7328</v>
      </c>
      <c r="H236" s="36">
        <v>2</v>
      </c>
    </row>
    <row r="237" spans="1:8">
      <c r="A237" s="23">
        <v>2017</v>
      </c>
      <c r="B237" s="23" t="s">
        <v>2367</v>
      </c>
      <c r="C237" s="13" t="s">
        <v>1886</v>
      </c>
      <c r="D237" s="13" t="s">
        <v>343</v>
      </c>
      <c r="E237" s="13" t="s">
        <v>353</v>
      </c>
      <c r="F237" s="24" t="s">
        <v>2443</v>
      </c>
      <c r="G237" s="24" t="s">
        <v>7328</v>
      </c>
      <c r="H237" s="36">
        <v>2</v>
      </c>
    </row>
    <row r="238" spans="1:8">
      <c r="A238" s="23">
        <v>2017</v>
      </c>
      <c r="B238" s="23" t="s">
        <v>2367</v>
      </c>
      <c r="C238" s="13" t="s">
        <v>1886</v>
      </c>
      <c r="D238" s="13" t="s">
        <v>343</v>
      </c>
      <c r="E238" s="13" t="s">
        <v>225</v>
      </c>
      <c r="F238" s="24" t="s">
        <v>2443</v>
      </c>
      <c r="G238" s="24" t="s">
        <v>7328</v>
      </c>
      <c r="H238" s="36">
        <v>10</v>
      </c>
    </row>
    <row r="239" spans="1:8">
      <c r="A239" s="23">
        <v>2017</v>
      </c>
      <c r="B239" s="23" t="s">
        <v>2367</v>
      </c>
      <c r="C239" s="13" t="s">
        <v>1886</v>
      </c>
      <c r="D239" s="13" t="s">
        <v>343</v>
      </c>
      <c r="E239" s="13" t="s">
        <v>344</v>
      </c>
      <c r="F239" s="24" t="s">
        <v>2443</v>
      </c>
      <c r="G239" s="24" t="s">
        <v>7328</v>
      </c>
      <c r="H239" s="36">
        <v>1</v>
      </c>
    </row>
    <row r="240" spans="1:8">
      <c r="A240" s="23">
        <v>2017</v>
      </c>
      <c r="B240" s="23" t="s">
        <v>2367</v>
      </c>
      <c r="C240" s="13" t="s">
        <v>1886</v>
      </c>
      <c r="D240" s="13" t="s">
        <v>343</v>
      </c>
      <c r="E240" s="13" t="s">
        <v>348</v>
      </c>
      <c r="F240" s="24" t="s">
        <v>2576</v>
      </c>
      <c r="G240" s="24" t="s">
        <v>7328</v>
      </c>
      <c r="H240" s="36">
        <v>3</v>
      </c>
    </row>
    <row r="241" spans="1:8">
      <c r="A241" s="23">
        <v>2017</v>
      </c>
      <c r="B241" s="23" t="s">
        <v>2367</v>
      </c>
      <c r="C241" s="13" t="s">
        <v>1886</v>
      </c>
      <c r="D241" s="13" t="s">
        <v>339</v>
      </c>
      <c r="E241" s="13" t="s">
        <v>341</v>
      </c>
      <c r="F241" s="24" t="s">
        <v>2505</v>
      </c>
      <c r="G241" s="24" t="s">
        <v>7328</v>
      </c>
      <c r="H241" s="36">
        <v>3</v>
      </c>
    </row>
    <row r="242" spans="1:8">
      <c r="A242" s="23">
        <v>2017</v>
      </c>
      <c r="B242" s="23" t="s">
        <v>2367</v>
      </c>
      <c r="C242" s="13" t="s">
        <v>1886</v>
      </c>
      <c r="D242" s="13" t="s">
        <v>339</v>
      </c>
      <c r="E242" s="13" t="s">
        <v>219</v>
      </c>
      <c r="F242" s="24" t="s">
        <v>2501</v>
      </c>
      <c r="G242" s="24" t="s">
        <v>7328</v>
      </c>
      <c r="H242" s="36">
        <v>3</v>
      </c>
    </row>
    <row r="243" spans="1:8">
      <c r="A243" s="23">
        <v>2017</v>
      </c>
      <c r="B243" s="23" t="s">
        <v>2367</v>
      </c>
      <c r="C243" s="13" t="s">
        <v>1886</v>
      </c>
      <c r="D243" s="13" t="s">
        <v>339</v>
      </c>
      <c r="E243" s="13" t="s">
        <v>222</v>
      </c>
      <c r="F243" s="24" t="s">
        <v>2503</v>
      </c>
      <c r="G243" s="24" t="s">
        <v>7328</v>
      </c>
      <c r="H243" s="36">
        <v>20</v>
      </c>
    </row>
    <row r="244" spans="1:8">
      <c r="A244" s="23">
        <v>2017</v>
      </c>
      <c r="B244" s="23" t="s">
        <v>2367</v>
      </c>
      <c r="C244" s="13" t="s">
        <v>1886</v>
      </c>
      <c r="D244" s="13" t="s">
        <v>339</v>
      </c>
      <c r="E244" s="13" t="s">
        <v>224</v>
      </c>
      <c r="F244" s="24" t="s">
        <v>2505</v>
      </c>
      <c r="G244" s="24" t="s">
        <v>7328</v>
      </c>
      <c r="H244" s="36">
        <v>1</v>
      </c>
    </row>
    <row r="245" spans="1:8">
      <c r="A245" s="23">
        <v>2017</v>
      </c>
      <c r="B245" s="23" t="s">
        <v>2367</v>
      </c>
      <c r="C245" s="13" t="s">
        <v>1886</v>
      </c>
      <c r="D245" s="13" t="s">
        <v>339</v>
      </c>
      <c r="E245" s="13" t="s">
        <v>342</v>
      </c>
      <c r="F245" s="24" t="s">
        <v>2443</v>
      </c>
      <c r="G245" s="24" t="s">
        <v>7328</v>
      </c>
      <c r="H245" s="36">
        <v>3</v>
      </c>
    </row>
    <row r="246" spans="1:8">
      <c r="A246" s="23">
        <v>2017</v>
      </c>
      <c r="B246" s="23" t="s">
        <v>2367</v>
      </c>
      <c r="C246" s="13" t="s">
        <v>1886</v>
      </c>
      <c r="D246" s="13" t="s">
        <v>339</v>
      </c>
      <c r="E246" s="13" t="s">
        <v>349</v>
      </c>
      <c r="F246" s="24" t="s">
        <v>2443</v>
      </c>
      <c r="G246" s="24" t="s">
        <v>7328</v>
      </c>
      <c r="H246" s="36">
        <v>5</v>
      </c>
    </row>
    <row r="247" spans="1:8">
      <c r="A247" s="23">
        <v>2017</v>
      </c>
      <c r="B247" s="23" t="s">
        <v>2367</v>
      </c>
      <c r="C247" s="13" t="s">
        <v>1886</v>
      </c>
      <c r="D247" s="13" t="s">
        <v>339</v>
      </c>
      <c r="E247" s="13" t="s">
        <v>352</v>
      </c>
      <c r="F247" s="24" t="s">
        <v>2505</v>
      </c>
      <c r="G247" s="24" t="s">
        <v>7328</v>
      </c>
      <c r="H247" s="36">
        <v>1</v>
      </c>
    </row>
    <row r="248" spans="1:8">
      <c r="A248" s="23">
        <v>2017</v>
      </c>
      <c r="B248" s="23" t="s">
        <v>2367</v>
      </c>
      <c r="C248" s="13" t="s">
        <v>1886</v>
      </c>
      <c r="D248" s="13" t="s">
        <v>339</v>
      </c>
      <c r="E248" s="13" t="s">
        <v>3175</v>
      </c>
      <c r="F248" s="24" t="s">
        <v>2575</v>
      </c>
      <c r="G248" s="24" t="s">
        <v>7328</v>
      </c>
      <c r="H248" s="36">
        <v>3</v>
      </c>
    </row>
    <row r="249" spans="1:8">
      <c r="A249" s="23">
        <v>2017</v>
      </c>
      <c r="B249" s="23" t="s">
        <v>2367</v>
      </c>
      <c r="C249" s="13" t="s">
        <v>1886</v>
      </c>
      <c r="D249" s="13" t="s">
        <v>339</v>
      </c>
      <c r="E249" s="13" t="s">
        <v>225</v>
      </c>
      <c r="F249" s="24" t="s">
        <v>2443</v>
      </c>
      <c r="G249" s="24" t="s">
        <v>7328</v>
      </c>
      <c r="H249" s="36">
        <v>7</v>
      </c>
    </row>
    <row r="250" spans="1:8">
      <c r="A250" s="23">
        <v>2017</v>
      </c>
      <c r="B250" s="23" t="s">
        <v>2367</v>
      </c>
      <c r="C250" s="13" t="s">
        <v>1886</v>
      </c>
      <c r="D250" s="13" t="s">
        <v>339</v>
      </c>
      <c r="E250" s="13" t="s">
        <v>5767</v>
      </c>
      <c r="F250" s="24" t="s">
        <v>2501</v>
      </c>
      <c r="G250" s="24" t="s">
        <v>7328</v>
      </c>
      <c r="H250" s="36">
        <v>4</v>
      </c>
    </row>
    <row r="251" spans="1:8">
      <c r="A251" s="23">
        <v>2017</v>
      </c>
      <c r="B251" s="23" t="s">
        <v>2367</v>
      </c>
      <c r="C251" s="13" t="s">
        <v>1886</v>
      </c>
      <c r="D251" s="13" t="s">
        <v>343</v>
      </c>
      <c r="E251" s="13" t="s">
        <v>221</v>
      </c>
      <c r="F251" s="24" t="s">
        <v>2443</v>
      </c>
      <c r="G251" s="24" t="s">
        <v>7327</v>
      </c>
      <c r="H251" s="36">
        <v>23</v>
      </c>
    </row>
    <row r="252" spans="1:8">
      <c r="A252" s="23">
        <v>2017</v>
      </c>
      <c r="B252" s="23" t="s">
        <v>2367</v>
      </c>
      <c r="C252" s="13" t="s">
        <v>1886</v>
      </c>
      <c r="D252" s="13" t="s">
        <v>343</v>
      </c>
      <c r="E252" s="13" t="s">
        <v>225</v>
      </c>
      <c r="F252" s="24" t="s">
        <v>2443</v>
      </c>
      <c r="G252" s="24" t="s">
        <v>7327</v>
      </c>
      <c r="H252" s="36">
        <v>13</v>
      </c>
    </row>
    <row r="253" spans="1:8">
      <c r="A253" s="23">
        <v>2017</v>
      </c>
      <c r="B253" s="23" t="s">
        <v>2367</v>
      </c>
      <c r="C253" s="13" t="s">
        <v>1886</v>
      </c>
      <c r="D253" s="13" t="s">
        <v>343</v>
      </c>
      <c r="E253" s="13" t="s">
        <v>344</v>
      </c>
      <c r="F253" s="24" t="s">
        <v>2443</v>
      </c>
      <c r="G253" s="24" t="s">
        <v>7327</v>
      </c>
      <c r="H253" s="36">
        <v>1</v>
      </c>
    </row>
    <row r="254" spans="1:8">
      <c r="A254" s="23">
        <v>2017</v>
      </c>
      <c r="B254" s="23" t="s">
        <v>2367</v>
      </c>
      <c r="C254" s="13" t="s">
        <v>1886</v>
      </c>
      <c r="D254" s="13" t="s">
        <v>339</v>
      </c>
      <c r="E254" s="13" t="s">
        <v>340</v>
      </c>
      <c r="F254" s="24" t="s">
        <v>2443</v>
      </c>
      <c r="G254" s="24" t="s">
        <v>7327</v>
      </c>
      <c r="H254" s="36">
        <v>2</v>
      </c>
    </row>
    <row r="255" spans="1:8">
      <c r="A255" s="23">
        <v>2017</v>
      </c>
      <c r="B255" s="23" t="s">
        <v>2367</v>
      </c>
      <c r="C255" s="13" t="s">
        <v>1886</v>
      </c>
      <c r="D255" s="13" t="s">
        <v>339</v>
      </c>
      <c r="E255" s="13" t="s">
        <v>222</v>
      </c>
      <c r="F255" s="24" t="s">
        <v>2503</v>
      </c>
      <c r="G255" s="24" t="s">
        <v>7327</v>
      </c>
      <c r="H255" s="36">
        <v>1</v>
      </c>
    </row>
    <row r="256" spans="1:8">
      <c r="A256" s="23">
        <v>2017</v>
      </c>
      <c r="B256" s="23" t="s">
        <v>2367</v>
      </c>
      <c r="C256" s="13" t="s">
        <v>1886</v>
      </c>
      <c r="D256" s="13" t="s">
        <v>339</v>
      </c>
      <c r="E256" s="13" t="s">
        <v>349</v>
      </c>
      <c r="F256" s="24" t="s">
        <v>2443</v>
      </c>
      <c r="G256" s="24" t="s">
        <v>7327</v>
      </c>
      <c r="H256" s="36">
        <v>2</v>
      </c>
    </row>
    <row r="257" spans="1:8">
      <c r="A257" s="23">
        <v>2017</v>
      </c>
      <c r="B257" s="23" t="s">
        <v>2366</v>
      </c>
      <c r="C257" s="13" t="s">
        <v>514</v>
      </c>
      <c r="D257" s="13" t="s">
        <v>2148</v>
      </c>
      <c r="E257" s="13" t="s">
        <v>3432</v>
      </c>
      <c r="F257" s="24" t="s">
        <v>2443</v>
      </c>
      <c r="G257" s="24" t="s">
        <v>7328</v>
      </c>
      <c r="H257" s="36">
        <v>3</v>
      </c>
    </row>
    <row r="258" spans="1:8">
      <c r="A258" s="23">
        <v>2017</v>
      </c>
      <c r="B258" s="23" t="s">
        <v>2366</v>
      </c>
      <c r="C258" s="13" t="s">
        <v>514</v>
      </c>
      <c r="D258" s="13" t="s">
        <v>2148</v>
      </c>
      <c r="E258" s="13" t="s">
        <v>2149</v>
      </c>
      <c r="F258" s="24" t="s">
        <v>2443</v>
      </c>
      <c r="G258" s="24" t="s">
        <v>7328</v>
      </c>
      <c r="H258" s="36">
        <v>10</v>
      </c>
    </row>
    <row r="259" spans="1:8">
      <c r="A259" s="23">
        <v>2017</v>
      </c>
      <c r="B259" s="23" t="s">
        <v>2366</v>
      </c>
      <c r="C259" s="13" t="s">
        <v>514</v>
      </c>
      <c r="D259" s="13" t="s">
        <v>2148</v>
      </c>
      <c r="E259" s="13" t="s">
        <v>224</v>
      </c>
      <c r="F259" s="24" t="s">
        <v>2505</v>
      </c>
      <c r="G259" s="24" t="s">
        <v>7328</v>
      </c>
      <c r="H259" s="36">
        <v>1</v>
      </c>
    </row>
    <row r="260" spans="1:8">
      <c r="A260" s="23">
        <v>2017</v>
      </c>
      <c r="B260" s="23" t="s">
        <v>2366</v>
      </c>
      <c r="C260" s="13" t="s">
        <v>514</v>
      </c>
      <c r="D260" s="13" t="s">
        <v>2148</v>
      </c>
      <c r="E260" s="13" t="s">
        <v>352</v>
      </c>
      <c r="F260" s="24" t="s">
        <v>2505</v>
      </c>
      <c r="G260" s="24" t="s">
        <v>7328</v>
      </c>
      <c r="H260" s="36">
        <v>1</v>
      </c>
    </row>
    <row r="261" spans="1:8">
      <c r="A261" s="23">
        <v>2017</v>
      </c>
      <c r="B261" s="23" t="s">
        <v>2366</v>
      </c>
      <c r="C261" s="13" t="s">
        <v>514</v>
      </c>
      <c r="D261" s="13" t="s">
        <v>339</v>
      </c>
      <c r="E261" s="13" t="s">
        <v>340</v>
      </c>
      <c r="F261" s="24" t="s">
        <v>2443</v>
      </c>
      <c r="G261" s="24" t="s">
        <v>7328</v>
      </c>
      <c r="H261" s="36">
        <v>1</v>
      </c>
    </row>
    <row r="262" spans="1:8">
      <c r="A262" s="23">
        <v>2017</v>
      </c>
      <c r="B262" s="23" t="s">
        <v>2366</v>
      </c>
      <c r="C262" s="13" t="s">
        <v>514</v>
      </c>
      <c r="D262" s="13" t="s">
        <v>339</v>
      </c>
      <c r="E262" s="13" t="s">
        <v>230</v>
      </c>
      <c r="F262" s="24" t="s">
        <v>2443</v>
      </c>
      <c r="G262" s="24" t="s">
        <v>7328</v>
      </c>
      <c r="H262" s="36">
        <v>2</v>
      </c>
    </row>
    <row r="263" spans="1:8">
      <c r="A263" s="23">
        <v>2017</v>
      </c>
      <c r="B263" s="23" t="s">
        <v>2366</v>
      </c>
      <c r="C263" s="13" t="s">
        <v>514</v>
      </c>
      <c r="D263" s="13" t="s">
        <v>339</v>
      </c>
      <c r="E263" s="13" t="s">
        <v>354</v>
      </c>
      <c r="F263" s="24" t="s">
        <v>2504</v>
      </c>
      <c r="G263" s="24" t="s">
        <v>7328</v>
      </c>
      <c r="H263" s="36">
        <v>2</v>
      </c>
    </row>
    <row r="264" spans="1:8">
      <c r="A264" s="23">
        <v>2017</v>
      </c>
      <c r="B264" s="23" t="s">
        <v>2366</v>
      </c>
      <c r="C264" s="13" t="s">
        <v>514</v>
      </c>
      <c r="D264" s="13" t="s">
        <v>339</v>
      </c>
      <c r="E264" s="13" t="s">
        <v>349</v>
      </c>
      <c r="F264" s="24" t="s">
        <v>2443</v>
      </c>
      <c r="G264" s="24" t="s">
        <v>7328</v>
      </c>
      <c r="H264" s="36">
        <v>1</v>
      </c>
    </row>
    <row r="265" spans="1:8">
      <c r="A265" s="23">
        <v>2017</v>
      </c>
      <c r="B265" s="23" t="s">
        <v>2366</v>
      </c>
      <c r="C265" s="13" t="s">
        <v>514</v>
      </c>
      <c r="D265" s="13" t="s">
        <v>339</v>
      </c>
      <c r="E265" s="13" t="s">
        <v>225</v>
      </c>
      <c r="F265" s="24" t="s">
        <v>2578</v>
      </c>
      <c r="G265" s="24" t="s">
        <v>7328</v>
      </c>
      <c r="H265" s="36">
        <v>1</v>
      </c>
    </row>
    <row r="266" spans="1:8">
      <c r="A266" s="23">
        <v>2017</v>
      </c>
      <c r="B266" s="23" t="s">
        <v>2366</v>
      </c>
      <c r="C266" s="13" t="s">
        <v>514</v>
      </c>
      <c r="D266" s="13" t="s">
        <v>339</v>
      </c>
      <c r="E266" s="13" t="s">
        <v>5767</v>
      </c>
      <c r="F266" s="24" t="s">
        <v>2501</v>
      </c>
      <c r="G266" s="24" t="s">
        <v>7328</v>
      </c>
      <c r="H266" s="36">
        <v>1</v>
      </c>
    </row>
    <row r="267" spans="1:8">
      <c r="A267" s="23">
        <v>2017</v>
      </c>
      <c r="B267" s="23" t="s">
        <v>2366</v>
      </c>
      <c r="C267" s="13" t="s">
        <v>514</v>
      </c>
      <c r="D267" s="13" t="s">
        <v>1423</v>
      </c>
      <c r="E267" s="13" t="s">
        <v>230</v>
      </c>
      <c r="F267" s="24" t="s">
        <v>2443</v>
      </c>
      <c r="G267" s="24" t="s">
        <v>7328</v>
      </c>
      <c r="H267" s="36">
        <v>1</v>
      </c>
    </row>
    <row r="268" spans="1:8">
      <c r="A268" s="23">
        <v>2017</v>
      </c>
      <c r="B268" s="23" t="s">
        <v>2366</v>
      </c>
      <c r="C268" s="13" t="s">
        <v>514</v>
      </c>
      <c r="D268" s="13" t="s">
        <v>2148</v>
      </c>
      <c r="E268" s="13" t="s">
        <v>3432</v>
      </c>
      <c r="F268" s="24" t="s">
        <v>2443</v>
      </c>
      <c r="G268" s="24" t="s">
        <v>7327</v>
      </c>
      <c r="H268" s="36">
        <v>8</v>
      </c>
    </row>
    <row r="269" spans="1:8">
      <c r="A269" s="23">
        <v>2017</v>
      </c>
      <c r="B269" s="23" t="s">
        <v>2366</v>
      </c>
      <c r="C269" s="13" t="s">
        <v>514</v>
      </c>
      <c r="D269" s="13" t="s">
        <v>2148</v>
      </c>
      <c r="E269" s="13" t="s">
        <v>2149</v>
      </c>
      <c r="F269" s="24" t="s">
        <v>2443</v>
      </c>
      <c r="G269" s="24" t="s">
        <v>7327</v>
      </c>
      <c r="H269" s="36">
        <v>1</v>
      </c>
    </row>
    <row r="270" spans="1:8">
      <c r="A270" s="23">
        <v>2017</v>
      </c>
      <c r="B270" s="23" t="s">
        <v>2366</v>
      </c>
      <c r="C270" s="13" t="s">
        <v>514</v>
      </c>
      <c r="D270" s="13" t="s">
        <v>2148</v>
      </c>
      <c r="E270" s="13" t="s">
        <v>352</v>
      </c>
      <c r="F270" s="24" t="s">
        <v>2505</v>
      </c>
      <c r="G270" s="24" t="s">
        <v>7327</v>
      </c>
      <c r="H270" s="36">
        <v>1</v>
      </c>
    </row>
    <row r="271" spans="1:8">
      <c r="A271" s="23">
        <v>2017</v>
      </c>
      <c r="B271" s="23" t="s">
        <v>2366</v>
      </c>
      <c r="C271" s="13" t="s">
        <v>514</v>
      </c>
      <c r="D271" s="13" t="s">
        <v>339</v>
      </c>
      <c r="E271" s="13" t="s">
        <v>340</v>
      </c>
      <c r="F271" s="24" t="s">
        <v>2443</v>
      </c>
      <c r="G271" s="24" t="s">
        <v>7327</v>
      </c>
      <c r="H271" s="36">
        <v>1</v>
      </c>
    </row>
    <row r="272" spans="1:8">
      <c r="A272" s="23">
        <v>2017</v>
      </c>
      <c r="B272" s="23" t="s">
        <v>2366</v>
      </c>
      <c r="C272" s="13" t="s">
        <v>514</v>
      </c>
      <c r="D272" s="13" t="s">
        <v>339</v>
      </c>
      <c r="E272" s="13" t="s">
        <v>230</v>
      </c>
      <c r="F272" s="24" t="s">
        <v>2443</v>
      </c>
      <c r="G272" s="24" t="s">
        <v>7327</v>
      </c>
      <c r="H272" s="36">
        <v>10</v>
      </c>
    </row>
    <row r="273" spans="1:8">
      <c r="A273" s="23">
        <v>2017</v>
      </c>
      <c r="B273" s="23" t="s">
        <v>2366</v>
      </c>
      <c r="C273" s="13" t="s">
        <v>514</v>
      </c>
      <c r="D273" s="13" t="s">
        <v>1423</v>
      </c>
      <c r="E273" s="13" t="s">
        <v>230</v>
      </c>
      <c r="F273" s="24" t="s">
        <v>2443</v>
      </c>
      <c r="G273" s="24" t="s">
        <v>7327</v>
      </c>
      <c r="H273" s="36">
        <v>4</v>
      </c>
    </row>
    <row r="274" spans="1:8">
      <c r="A274" s="23">
        <v>2017</v>
      </c>
      <c r="B274" s="23" t="s">
        <v>2366</v>
      </c>
      <c r="C274" s="13" t="s">
        <v>514</v>
      </c>
      <c r="D274" s="13" t="s">
        <v>1423</v>
      </c>
      <c r="E274" s="13" t="s">
        <v>230</v>
      </c>
      <c r="F274" s="24" t="s">
        <v>2443</v>
      </c>
      <c r="G274" s="24" t="s">
        <v>7327</v>
      </c>
      <c r="H274" s="36">
        <v>2</v>
      </c>
    </row>
    <row r="275" spans="1:8">
      <c r="A275" s="23">
        <v>2017</v>
      </c>
      <c r="B275" s="23" t="s">
        <v>2367</v>
      </c>
      <c r="C275" s="13" t="s">
        <v>514</v>
      </c>
      <c r="D275" s="13" t="s">
        <v>3433</v>
      </c>
      <c r="E275" s="13" t="s">
        <v>3432</v>
      </c>
      <c r="F275" s="24" t="s">
        <v>2443</v>
      </c>
      <c r="G275" s="24" t="s">
        <v>7328</v>
      </c>
      <c r="H275" s="36">
        <v>2</v>
      </c>
    </row>
    <row r="276" spans="1:8">
      <c r="A276" s="23">
        <v>2017</v>
      </c>
      <c r="B276" s="23" t="s">
        <v>2367</v>
      </c>
      <c r="C276" s="13" t="s">
        <v>514</v>
      </c>
      <c r="D276" s="13" t="s">
        <v>2148</v>
      </c>
      <c r="E276" s="13" t="s">
        <v>3432</v>
      </c>
      <c r="F276" s="24" t="s">
        <v>2443</v>
      </c>
      <c r="G276" s="24" t="s">
        <v>7328</v>
      </c>
      <c r="H276" s="36">
        <v>4</v>
      </c>
    </row>
    <row r="277" spans="1:8">
      <c r="A277" s="23">
        <v>2017</v>
      </c>
      <c r="B277" s="23" t="s">
        <v>2367</v>
      </c>
      <c r="C277" s="13" t="s">
        <v>514</v>
      </c>
      <c r="D277" s="13" t="s">
        <v>2148</v>
      </c>
      <c r="E277" s="13" t="s">
        <v>2149</v>
      </c>
      <c r="F277" s="24" t="s">
        <v>2443</v>
      </c>
      <c r="G277" s="24" t="s">
        <v>7328</v>
      </c>
      <c r="H277" s="36">
        <v>3</v>
      </c>
    </row>
    <row r="278" spans="1:8">
      <c r="A278" s="23">
        <v>2017</v>
      </c>
      <c r="B278" s="23" t="s">
        <v>2367</v>
      </c>
      <c r="C278" s="13" t="s">
        <v>514</v>
      </c>
      <c r="D278" s="13" t="s">
        <v>2148</v>
      </c>
      <c r="E278" s="13" t="s">
        <v>224</v>
      </c>
      <c r="F278" s="24" t="s">
        <v>2505</v>
      </c>
      <c r="G278" s="24" t="s">
        <v>7328</v>
      </c>
      <c r="H278" s="36">
        <v>1</v>
      </c>
    </row>
    <row r="279" spans="1:8">
      <c r="A279" s="23">
        <v>2017</v>
      </c>
      <c r="B279" s="23" t="s">
        <v>2367</v>
      </c>
      <c r="C279" s="13" t="s">
        <v>514</v>
      </c>
      <c r="D279" s="13" t="s">
        <v>2148</v>
      </c>
      <c r="E279" s="13" t="s">
        <v>352</v>
      </c>
      <c r="F279" s="24" t="s">
        <v>2505</v>
      </c>
      <c r="G279" s="24" t="s">
        <v>7328</v>
      </c>
      <c r="H279" s="36">
        <v>8</v>
      </c>
    </row>
    <row r="280" spans="1:8">
      <c r="A280" s="23">
        <v>2017</v>
      </c>
      <c r="B280" s="23" t="s">
        <v>2367</v>
      </c>
      <c r="C280" s="13" t="s">
        <v>514</v>
      </c>
      <c r="D280" s="13" t="s">
        <v>339</v>
      </c>
      <c r="E280" s="13" t="s">
        <v>354</v>
      </c>
      <c r="F280" s="24" t="s">
        <v>2504</v>
      </c>
      <c r="G280" s="24" t="s">
        <v>7328</v>
      </c>
      <c r="H280" s="36">
        <v>2</v>
      </c>
    </row>
    <row r="281" spans="1:8">
      <c r="A281" s="23">
        <v>2017</v>
      </c>
      <c r="B281" s="23" t="s">
        <v>2367</v>
      </c>
      <c r="C281" s="13" t="s">
        <v>514</v>
      </c>
      <c r="D281" s="13" t="s">
        <v>339</v>
      </c>
      <c r="E281" s="13" t="s">
        <v>342</v>
      </c>
      <c r="F281" s="24" t="s">
        <v>2443</v>
      </c>
      <c r="G281" s="24" t="s">
        <v>7328</v>
      </c>
      <c r="H281" s="36">
        <v>1</v>
      </c>
    </row>
    <row r="282" spans="1:8">
      <c r="A282" s="23">
        <v>2017</v>
      </c>
      <c r="B282" s="23" t="s">
        <v>2367</v>
      </c>
      <c r="C282" s="13" t="s">
        <v>514</v>
      </c>
      <c r="D282" s="13" t="s">
        <v>339</v>
      </c>
      <c r="E282" s="13" t="s">
        <v>225</v>
      </c>
      <c r="F282" s="24" t="s">
        <v>2578</v>
      </c>
      <c r="G282" s="24" t="s">
        <v>7328</v>
      </c>
      <c r="H282" s="36">
        <v>3</v>
      </c>
    </row>
    <row r="283" spans="1:8">
      <c r="A283" s="23">
        <v>2017</v>
      </c>
      <c r="B283" s="23" t="s">
        <v>2367</v>
      </c>
      <c r="C283" s="13" t="s">
        <v>514</v>
      </c>
      <c r="D283" s="13" t="s">
        <v>3433</v>
      </c>
      <c r="E283" s="13" t="s">
        <v>3432</v>
      </c>
      <c r="F283" s="24" t="s">
        <v>2443</v>
      </c>
      <c r="G283" s="24" t="s">
        <v>7327</v>
      </c>
      <c r="H283" s="36">
        <v>1</v>
      </c>
    </row>
    <row r="284" spans="1:8">
      <c r="A284" s="23">
        <v>2017</v>
      </c>
      <c r="B284" s="23" t="s">
        <v>2367</v>
      </c>
      <c r="C284" s="13" t="s">
        <v>514</v>
      </c>
      <c r="D284" s="13" t="s">
        <v>2150</v>
      </c>
      <c r="E284" s="13" t="s">
        <v>230</v>
      </c>
      <c r="F284" s="24" t="s">
        <v>2443</v>
      </c>
      <c r="G284" s="24" t="s">
        <v>7327</v>
      </c>
      <c r="H284" s="36">
        <v>2</v>
      </c>
    </row>
    <row r="285" spans="1:8">
      <c r="A285" s="23">
        <v>2017</v>
      </c>
      <c r="B285" s="23" t="s">
        <v>2367</v>
      </c>
      <c r="C285" s="13" t="s">
        <v>514</v>
      </c>
      <c r="D285" s="13" t="s">
        <v>2148</v>
      </c>
      <c r="E285" s="13" t="s">
        <v>3432</v>
      </c>
      <c r="F285" s="24" t="s">
        <v>2443</v>
      </c>
      <c r="G285" s="24" t="s">
        <v>7327</v>
      </c>
      <c r="H285" s="36">
        <v>4</v>
      </c>
    </row>
    <row r="286" spans="1:8">
      <c r="A286" s="23">
        <v>2017</v>
      </c>
      <c r="B286" s="23" t="s">
        <v>2367</v>
      </c>
      <c r="C286" s="13" t="s">
        <v>514</v>
      </c>
      <c r="D286" s="13" t="s">
        <v>2148</v>
      </c>
      <c r="E286" s="13" t="s">
        <v>2149</v>
      </c>
      <c r="F286" s="24" t="s">
        <v>2443</v>
      </c>
      <c r="G286" s="24" t="s">
        <v>7327</v>
      </c>
      <c r="H286" s="36">
        <v>1</v>
      </c>
    </row>
    <row r="287" spans="1:8">
      <c r="A287" s="23">
        <v>2017</v>
      </c>
      <c r="B287" s="23" t="s">
        <v>2367</v>
      </c>
      <c r="C287" s="13" t="s">
        <v>514</v>
      </c>
      <c r="D287" s="13" t="s">
        <v>339</v>
      </c>
      <c r="E287" s="13" t="s">
        <v>230</v>
      </c>
      <c r="F287" s="24" t="s">
        <v>2443</v>
      </c>
      <c r="G287" s="24" t="s">
        <v>7327</v>
      </c>
      <c r="H287" s="36">
        <v>2</v>
      </c>
    </row>
    <row r="288" spans="1:8">
      <c r="A288" s="23">
        <v>2018</v>
      </c>
      <c r="B288" s="23" t="s">
        <v>2366</v>
      </c>
      <c r="C288" s="13" t="s">
        <v>1886</v>
      </c>
      <c r="D288" s="13" t="s">
        <v>343</v>
      </c>
      <c r="E288" s="13" t="s">
        <v>7331</v>
      </c>
      <c r="F288" s="24" t="s">
        <v>2443</v>
      </c>
      <c r="G288" s="24" t="s">
        <v>7328</v>
      </c>
      <c r="H288" s="36">
        <v>29</v>
      </c>
    </row>
    <row r="289" spans="1:8">
      <c r="A289" s="23">
        <v>2018</v>
      </c>
      <c r="B289" s="23" t="s">
        <v>2366</v>
      </c>
      <c r="C289" s="13" t="s">
        <v>1886</v>
      </c>
      <c r="D289" s="13" t="s">
        <v>343</v>
      </c>
      <c r="E289" s="13" t="s">
        <v>355</v>
      </c>
      <c r="F289" s="24" t="s">
        <v>2443</v>
      </c>
      <c r="G289" s="24" t="s">
        <v>7328</v>
      </c>
      <c r="H289" s="36">
        <v>2</v>
      </c>
    </row>
    <row r="290" spans="1:8">
      <c r="A290" s="23">
        <v>2018</v>
      </c>
      <c r="B290" s="23" t="s">
        <v>2366</v>
      </c>
      <c r="C290" s="13" t="s">
        <v>1886</v>
      </c>
      <c r="D290" s="13" t="s">
        <v>343</v>
      </c>
      <c r="E290" s="13" t="s">
        <v>3436</v>
      </c>
      <c r="F290" s="24" t="s">
        <v>2443</v>
      </c>
      <c r="G290" s="24" t="s">
        <v>7328</v>
      </c>
      <c r="H290" s="36">
        <v>1</v>
      </c>
    </row>
    <row r="291" spans="1:8">
      <c r="A291" s="23">
        <v>2018</v>
      </c>
      <c r="B291" s="23" t="s">
        <v>2366</v>
      </c>
      <c r="C291" s="13" t="s">
        <v>1886</v>
      </c>
      <c r="D291" s="13" t="s">
        <v>343</v>
      </c>
      <c r="E291" s="13" t="s">
        <v>347</v>
      </c>
      <c r="F291" s="24" t="s">
        <v>2443</v>
      </c>
      <c r="G291" s="24" t="s">
        <v>7328</v>
      </c>
      <c r="H291" s="36">
        <v>3</v>
      </c>
    </row>
    <row r="292" spans="1:8">
      <c r="A292" s="23">
        <v>2018</v>
      </c>
      <c r="B292" s="23" t="s">
        <v>2366</v>
      </c>
      <c r="C292" s="13" t="s">
        <v>1886</v>
      </c>
      <c r="D292" s="13" t="s">
        <v>343</v>
      </c>
      <c r="E292" s="13" t="s">
        <v>221</v>
      </c>
      <c r="F292" s="24" t="s">
        <v>2443</v>
      </c>
      <c r="G292" s="24" t="s">
        <v>7328</v>
      </c>
      <c r="H292" s="36">
        <v>3</v>
      </c>
    </row>
    <row r="293" spans="1:8">
      <c r="A293" s="23">
        <v>2018</v>
      </c>
      <c r="B293" s="23" t="s">
        <v>2366</v>
      </c>
      <c r="C293" s="13" t="s">
        <v>1886</v>
      </c>
      <c r="D293" s="13" t="s">
        <v>343</v>
      </c>
      <c r="E293" s="13" t="s">
        <v>356</v>
      </c>
      <c r="F293" s="24" t="s">
        <v>2443</v>
      </c>
      <c r="G293" s="24" t="s">
        <v>7328</v>
      </c>
      <c r="H293" s="36">
        <v>3</v>
      </c>
    </row>
    <row r="294" spans="1:8">
      <c r="A294" s="23">
        <v>2018</v>
      </c>
      <c r="B294" s="23" t="s">
        <v>2366</v>
      </c>
      <c r="C294" s="13" t="s">
        <v>1886</v>
      </c>
      <c r="D294" s="13" t="s">
        <v>343</v>
      </c>
      <c r="E294" s="13" t="s">
        <v>352</v>
      </c>
      <c r="F294" s="24" t="s">
        <v>2505</v>
      </c>
      <c r="G294" s="24" t="s">
        <v>7328</v>
      </c>
      <c r="H294" s="36">
        <v>5</v>
      </c>
    </row>
    <row r="295" spans="1:8">
      <c r="A295" s="23">
        <v>2018</v>
      </c>
      <c r="B295" s="23" t="s">
        <v>2366</v>
      </c>
      <c r="C295" s="13" t="s">
        <v>1886</v>
      </c>
      <c r="D295" s="13" t="s">
        <v>343</v>
      </c>
      <c r="E295" s="13" t="s">
        <v>353</v>
      </c>
      <c r="F295" s="24" t="s">
        <v>2443</v>
      </c>
      <c r="G295" s="24" t="s">
        <v>7328</v>
      </c>
      <c r="H295" s="36">
        <v>4</v>
      </c>
    </row>
    <row r="296" spans="1:8">
      <c r="A296" s="23">
        <v>2018</v>
      </c>
      <c r="B296" s="23" t="s">
        <v>2366</v>
      </c>
      <c r="C296" s="13" t="s">
        <v>1886</v>
      </c>
      <c r="D296" s="13" t="s">
        <v>343</v>
      </c>
      <c r="E296" s="13" t="s">
        <v>344</v>
      </c>
      <c r="F296" s="24" t="s">
        <v>2443</v>
      </c>
      <c r="G296" s="24" t="s">
        <v>7328</v>
      </c>
      <c r="H296" s="36">
        <v>3</v>
      </c>
    </row>
    <row r="297" spans="1:8">
      <c r="A297" s="23">
        <v>2018</v>
      </c>
      <c r="B297" s="23" t="s">
        <v>2366</v>
      </c>
      <c r="C297" s="13" t="s">
        <v>1886</v>
      </c>
      <c r="D297" s="13" t="s">
        <v>343</v>
      </c>
      <c r="E297" s="13" t="s">
        <v>348</v>
      </c>
      <c r="F297" s="24" t="s">
        <v>2576</v>
      </c>
      <c r="G297" s="24" t="s">
        <v>7328</v>
      </c>
      <c r="H297" s="36">
        <v>2</v>
      </c>
    </row>
    <row r="298" spans="1:8">
      <c r="A298" s="23">
        <v>2018</v>
      </c>
      <c r="B298" s="23" t="s">
        <v>2366</v>
      </c>
      <c r="C298" s="13" t="s">
        <v>1886</v>
      </c>
      <c r="D298" s="13" t="s">
        <v>339</v>
      </c>
      <c r="E298" s="13" t="s">
        <v>340</v>
      </c>
      <c r="F298" s="24" t="s">
        <v>2443</v>
      </c>
      <c r="G298" s="24" t="s">
        <v>7328</v>
      </c>
      <c r="H298" s="36">
        <v>2</v>
      </c>
    </row>
    <row r="299" spans="1:8">
      <c r="A299" s="23">
        <v>2018</v>
      </c>
      <c r="B299" s="23" t="s">
        <v>2366</v>
      </c>
      <c r="C299" s="13" t="s">
        <v>1886</v>
      </c>
      <c r="D299" s="13" t="s">
        <v>339</v>
      </c>
      <c r="E299" s="13" t="s">
        <v>341</v>
      </c>
      <c r="F299" s="24" t="s">
        <v>2505</v>
      </c>
      <c r="G299" s="24" t="s">
        <v>7328</v>
      </c>
      <c r="H299" s="36">
        <v>23</v>
      </c>
    </row>
    <row r="300" spans="1:8">
      <c r="A300" s="23">
        <v>2018</v>
      </c>
      <c r="B300" s="23" t="s">
        <v>2366</v>
      </c>
      <c r="C300" s="13" t="s">
        <v>1886</v>
      </c>
      <c r="D300" s="13" t="s">
        <v>339</v>
      </c>
      <c r="E300" s="13" t="s">
        <v>219</v>
      </c>
      <c r="F300" s="24" t="s">
        <v>2501</v>
      </c>
      <c r="G300" s="24" t="s">
        <v>7328</v>
      </c>
      <c r="H300" s="36">
        <v>3</v>
      </c>
    </row>
    <row r="301" spans="1:8">
      <c r="A301" s="23">
        <v>2018</v>
      </c>
      <c r="B301" s="23" t="s">
        <v>2366</v>
      </c>
      <c r="C301" s="13" t="s">
        <v>1886</v>
      </c>
      <c r="D301" s="13" t="s">
        <v>339</v>
      </c>
      <c r="E301" s="13" t="s">
        <v>354</v>
      </c>
      <c r="F301" s="24" t="s">
        <v>2504</v>
      </c>
      <c r="G301" s="24" t="s">
        <v>7328</v>
      </c>
      <c r="H301" s="36">
        <v>1</v>
      </c>
    </row>
    <row r="302" spans="1:8">
      <c r="A302" s="23">
        <v>2018</v>
      </c>
      <c r="B302" s="23" t="s">
        <v>2366</v>
      </c>
      <c r="C302" s="13" t="s">
        <v>1886</v>
      </c>
      <c r="D302" s="13" t="s">
        <v>339</v>
      </c>
      <c r="E302" s="13" t="s">
        <v>222</v>
      </c>
      <c r="F302" s="24" t="s">
        <v>2503</v>
      </c>
      <c r="G302" s="24" t="s">
        <v>7328</v>
      </c>
      <c r="H302" s="36">
        <v>11</v>
      </c>
    </row>
    <row r="303" spans="1:8">
      <c r="A303" s="23">
        <v>2018</v>
      </c>
      <c r="B303" s="23" t="s">
        <v>2366</v>
      </c>
      <c r="C303" s="13" t="s">
        <v>1886</v>
      </c>
      <c r="D303" s="13" t="s">
        <v>339</v>
      </c>
      <c r="E303" s="13" t="s">
        <v>224</v>
      </c>
      <c r="F303" s="24" t="s">
        <v>2505</v>
      </c>
      <c r="G303" s="24" t="s">
        <v>7328</v>
      </c>
      <c r="H303" s="36">
        <v>4</v>
      </c>
    </row>
    <row r="304" spans="1:8">
      <c r="A304" s="23">
        <v>2018</v>
      </c>
      <c r="B304" s="23" t="s">
        <v>2366</v>
      </c>
      <c r="C304" s="13" t="s">
        <v>1886</v>
      </c>
      <c r="D304" s="13" t="s">
        <v>339</v>
      </c>
      <c r="E304" s="13" t="s">
        <v>342</v>
      </c>
      <c r="F304" s="24" t="s">
        <v>2443</v>
      </c>
      <c r="G304" s="24" t="s">
        <v>7328</v>
      </c>
      <c r="H304" s="36">
        <v>2</v>
      </c>
    </row>
    <row r="305" spans="1:8">
      <c r="A305" s="23">
        <v>2018</v>
      </c>
      <c r="B305" s="23" t="s">
        <v>2366</v>
      </c>
      <c r="C305" s="13" t="s">
        <v>1886</v>
      </c>
      <c r="D305" s="13" t="s">
        <v>339</v>
      </c>
      <c r="E305" s="13" t="s">
        <v>349</v>
      </c>
      <c r="F305" s="24" t="s">
        <v>2443</v>
      </c>
      <c r="G305" s="24" t="s">
        <v>7328</v>
      </c>
      <c r="H305" s="36">
        <v>2</v>
      </c>
    </row>
    <row r="306" spans="1:8">
      <c r="A306" s="23">
        <v>2018</v>
      </c>
      <c r="B306" s="23" t="s">
        <v>2366</v>
      </c>
      <c r="C306" s="13" t="s">
        <v>1886</v>
      </c>
      <c r="D306" s="13" t="s">
        <v>339</v>
      </c>
      <c r="E306" s="13" t="s">
        <v>225</v>
      </c>
      <c r="F306" s="24" t="s">
        <v>2443</v>
      </c>
      <c r="G306" s="24" t="s">
        <v>7328</v>
      </c>
      <c r="H306" s="36">
        <v>16</v>
      </c>
    </row>
    <row r="307" spans="1:8">
      <c r="A307" s="23">
        <v>2018</v>
      </c>
      <c r="B307" s="23" t="s">
        <v>2366</v>
      </c>
      <c r="C307" s="13" t="s">
        <v>1886</v>
      </c>
      <c r="D307" s="13" t="s">
        <v>339</v>
      </c>
      <c r="E307" s="13" t="s">
        <v>5767</v>
      </c>
      <c r="F307" s="24" t="s">
        <v>2501</v>
      </c>
      <c r="G307" s="24" t="s">
        <v>7328</v>
      </c>
      <c r="H307" s="36">
        <v>10</v>
      </c>
    </row>
    <row r="308" spans="1:8">
      <c r="A308" s="23">
        <v>2018</v>
      </c>
      <c r="B308" s="23" t="s">
        <v>2366</v>
      </c>
      <c r="C308" s="13" t="s">
        <v>1886</v>
      </c>
      <c r="D308" s="13" t="s">
        <v>343</v>
      </c>
      <c r="E308" s="13" t="s">
        <v>347</v>
      </c>
      <c r="F308" s="24" t="s">
        <v>2443</v>
      </c>
      <c r="G308" s="24" t="s">
        <v>7327</v>
      </c>
      <c r="H308" s="36">
        <v>1</v>
      </c>
    </row>
    <row r="309" spans="1:8">
      <c r="A309" s="23">
        <v>2018</v>
      </c>
      <c r="B309" s="23" t="s">
        <v>2366</v>
      </c>
      <c r="C309" s="13" t="s">
        <v>1886</v>
      </c>
      <c r="D309" s="13" t="s">
        <v>343</v>
      </c>
      <c r="E309" s="13" t="s">
        <v>221</v>
      </c>
      <c r="F309" s="24" t="s">
        <v>2443</v>
      </c>
      <c r="G309" s="24" t="s">
        <v>7327</v>
      </c>
      <c r="H309" s="36">
        <v>8</v>
      </c>
    </row>
    <row r="310" spans="1:8">
      <c r="A310" s="23">
        <v>2018</v>
      </c>
      <c r="B310" s="23" t="s">
        <v>2366</v>
      </c>
      <c r="C310" s="13" t="s">
        <v>1886</v>
      </c>
      <c r="D310" s="13" t="s">
        <v>343</v>
      </c>
      <c r="E310" s="13" t="s">
        <v>344</v>
      </c>
      <c r="F310" s="24" t="s">
        <v>2443</v>
      </c>
      <c r="G310" s="24" t="s">
        <v>7327</v>
      </c>
      <c r="H310" s="36">
        <v>2</v>
      </c>
    </row>
    <row r="311" spans="1:8">
      <c r="A311" s="23">
        <v>2018</v>
      </c>
      <c r="B311" s="23" t="s">
        <v>2366</v>
      </c>
      <c r="C311" s="13" t="s">
        <v>1886</v>
      </c>
      <c r="D311" s="13" t="s">
        <v>339</v>
      </c>
      <c r="E311" s="13" t="s">
        <v>340</v>
      </c>
      <c r="F311" s="24" t="s">
        <v>2443</v>
      </c>
      <c r="G311" s="24" t="s">
        <v>7327</v>
      </c>
      <c r="H311" s="36">
        <v>4</v>
      </c>
    </row>
    <row r="312" spans="1:8">
      <c r="A312" s="23">
        <v>2018</v>
      </c>
      <c r="B312" s="23" t="s">
        <v>2366</v>
      </c>
      <c r="C312" s="13" t="s">
        <v>1886</v>
      </c>
      <c r="D312" s="13" t="s">
        <v>339</v>
      </c>
      <c r="E312" s="13" t="s">
        <v>341</v>
      </c>
      <c r="F312" s="24" t="s">
        <v>2505</v>
      </c>
      <c r="G312" s="24" t="s">
        <v>7327</v>
      </c>
      <c r="H312" s="36">
        <v>2</v>
      </c>
    </row>
    <row r="313" spans="1:8">
      <c r="A313" s="23">
        <v>2018</v>
      </c>
      <c r="B313" s="23" t="s">
        <v>2366</v>
      </c>
      <c r="C313" s="13" t="s">
        <v>1886</v>
      </c>
      <c r="D313" s="13" t="s">
        <v>339</v>
      </c>
      <c r="E313" s="13" t="s">
        <v>219</v>
      </c>
      <c r="F313" s="24" t="s">
        <v>2501</v>
      </c>
      <c r="G313" s="24" t="s">
        <v>7327</v>
      </c>
      <c r="H313" s="36">
        <v>2</v>
      </c>
    </row>
    <row r="314" spans="1:8">
      <c r="A314" s="23">
        <v>2018</v>
      </c>
      <c r="B314" s="23" t="s">
        <v>2366</v>
      </c>
      <c r="C314" s="13" t="s">
        <v>1886</v>
      </c>
      <c r="D314" s="13" t="s">
        <v>339</v>
      </c>
      <c r="E314" s="13" t="s">
        <v>354</v>
      </c>
      <c r="F314" s="24" t="s">
        <v>2504</v>
      </c>
      <c r="G314" s="24" t="s">
        <v>7327</v>
      </c>
      <c r="H314" s="36">
        <v>3</v>
      </c>
    </row>
    <row r="315" spans="1:8">
      <c r="A315" s="23">
        <v>2018</v>
      </c>
      <c r="B315" s="23" t="s">
        <v>2366</v>
      </c>
      <c r="C315" s="13" t="s">
        <v>1886</v>
      </c>
      <c r="D315" s="13" t="s">
        <v>339</v>
      </c>
      <c r="E315" s="13" t="s">
        <v>222</v>
      </c>
      <c r="F315" s="24" t="s">
        <v>2503</v>
      </c>
      <c r="G315" s="24" t="s">
        <v>7327</v>
      </c>
      <c r="H315" s="36">
        <v>2</v>
      </c>
    </row>
    <row r="316" spans="1:8">
      <c r="A316" s="23">
        <v>2018</v>
      </c>
      <c r="B316" s="23" t="s">
        <v>2366</v>
      </c>
      <c r="C316" s="13" t="s">
        <v>1886</v>
      </c>
      <c r="D316" s="13" t="s">
        <v>339</v>
      </c>
      <c r="E316" s="13" t="s">
        <v>342</v>
      </c>
      <c r="F316" s="24" t="s">
        <v>2443</v>
      </c>
      <c r="G316" s="24" t="s">
        <v>7327</v>
      </c>
      <c r="H316" s="36">
        <v>2</v>
      </c>
    </row>
    <row r="317" spans="1:8">
      <c r="A317" s="23">
        <v>2018</v>
      </c>
      <c r="B317" s="23" t="s">
        <v>2366</v>
      </c>
      <c r="C317" s="13" t="s">
        <v>1886</v>
      </c>
      <c r="D317" s="13" t="s">
        <v>339</v>
      </c>
      <c r="E317" s="13" t="s">
        <v>225</v>
      </c>
      <c r="F317" s="24" t="s">
        <v>2443</v>
      </c>
      <c r="G317" s="24" t="s">
        <v>7327</v>
      </c>
      <c r="H317" s="36">
        <v>20</v>
      </c>
    </row>
    <row r="318" spans="1:8">
      <c r="A318" s="23">
        <v>2018</v>
      </c>
      <c r="B318" s="23" t="s">
        <v>2367</v>
      </c>
      <c r="C318" s="13" t="s">
        <v>1886</v>
      </c>
      <c r="D318" s="13" t="s">
        <v>343</v>
      </c>
      <c r="E318" s="13" t="s">
        <v>7331</v>
      </c>
      <c r="F318" s="24" t="s">
        <v>2443</v>
      </c>
      <c r="G318" s="24" t="s">
        <v>7328</v>
      </c>
      <c r="H318" s="36">
        <v>21</v>
      </c>
    </row>
    <row r="319" spans="1:8">
      <c r="A319" s="23">
        <v>2018</v>
      </c>
      <c r="B319" s="23" t="s">
        <v>2367</v>
      </c>
      <c r="C319" s="13" t="s">
        <v>1886</v>
      </c>
      <c r="D319" s="13" t="s">
        <v>343</v>
      </c>
      <c r="E319" s="13" t="s">
        <v>3436</v>
      </c>
      <c r="F319" s="24" t="s">
        <v>2443</v>
      </c>
      <c r="G319" s="24" t="s">
        <v>7328</v>
      </c>
      <c r="H319" s="36">
        <v>6</v>
      </c>
    </row>
    <row r="320" spans="1:8">
      <c r="A320" s="23">
        <v>2018</v>
      </c>
      <c r="B320" s="23" t="s">
        <v>2367</v>
      </c>
      <c r="C320" s="13" t="s">
        <v>1886</v>
      </c>
      <c r="D320" s="13" t="s">
        <v>343</v>
      </c>
      <c r="E320" s="13" t="s">
        <v>347</v>
      </c>
      <c r="F320" s="24" t="s">
        <v>2443</v>
      </c>
      <c r="G320" s="24" t="s">
        <v>7328</v>
      </c>
      <c r="H320" s="36">
        <v>3</v>
      </c>
    </row>
    <row r="321" spans="1:8">
      <c r="A321" s="23">
        <v>2018</v>
      </c>
      <c r="B321" s="23" t="s">
        <v>2367</v>
      </c>
      <c r="C321" s="13" t="s">
        <v>1886</v>
      </c>
      <c r="D321" s="13" t="s">
        <v>343</v>
      </c>
      <c r="E321" s="13" t="s">
        <v>221</v>
      </c>
      <c r="F321" s="24" t="s">
        <v>2443</v>
      </c>
      <c r="G321" s="24" t="s">
        <v>7328</v>
      </c>
      <c r="H321" s="36">
        <v>5</v>
      </c>
    </row>
    <row r="322" spans="1:8">
      <c r="A322" s="23">
        <v>2018</v>
      </c>
      <c r="B322" s="23" t="s">
        <v>2367</v>
      </c>
      <c r="C322" s="13" t="s">
        <v>1886</v>
      </c>
      <c r="D322" s="13" t="s">
        <v>343</v>
      </c>
      <c r="E322" s="13" t="s">
        <v>3437</v>
      </c>
      <c r="F322" s="24" t="s">
        <v>2575</v>
      </c>
      <c r="G322" s="24" t="s">
        <v>7328</v>
      </c>
      <c r="H322" s="36">
        <v>4</v>
      </c>
    </row>
    <row r="323" spans="1:8">
      <c r="A323" s="23">
        <v>2018</v>
      </c>
      <c r="B323" s="23" t="s">
        <v>2367</v>
      </c>
      <c r="C323" s="13" t="s">
        <v>1886</v>
      </c>
      <c r="D323" s="13" t="s">
        <v>343</v>
      </c>
      <c r="E323" s="13" t="s">
        <v>356</v>
      </c>
      <c r="F323" s="24" t="s">
        <v>2443</v>
      </c>
      <c r="G323" s="24" t="s">
        <v>7328</v>
      </c>
      <c r="H323" s="36">
        <v>5</v>
      </c>
    </row>
    <row r="324" spans="1:8">
      <c r="A324" s="23">
        <v>2018</v>
      </c>
      <c r="B324" s="23" t="s">
        <v>2367</v>
      </c>
      <c r="C324" s="13" t="s">
        <v>1886</v>
      </c>
      <c r="D324" s="13" t="s">
        <v>343</v>
      </c>
      <c r="E324" s="13" t="s">
        <v>352</v>
      </c>
      <c r="F324" s="24" t="s">
        <v>2505</v>
      </c>
      <c r="G324" s="24" t="s">
        <v>7328</v>
      </c>
      <c r="H324" s="36">
        <v>1</v>
      </c>
    </row>
    <row r="325" spans="1:8">
      <c r="A325" s="23">
        <v>2018</v>
      </c>
      <c r="B325" s="23" t="s">
        <v>2367</v>
      </c>
      <c r="C325" s="13" t="s">
        <v>1886</v>
      </c>
      <c r="D325" s="13" t="s">
        <v>343</v>
      </c>
      <c r="E325" s="13" t="s">
        <v>353</v>
      </c>
      <c r="F325" s="24" t="s">
        <v>2443</v>
      </c>
      <c r="G325" s="24" t="s">
        <v>7328</v>
      </c>
      <c r="H325" s="36">
        <v>2</v>
      </c>
    </row>
    <row r="326" spans="1:8">
      <c r="A326" s="23">
        <v>2018</v>
      </c>
      <c r="B326" s="23" t="s">
        <v>2367</v>
      </c>
      <c r="C326" s="13" t="s">
        <v>1886</v>
      </c>
      <c r="D326" s="13" t="s">
        <v>339</v>
      </c>
      <c r="E326" s="13" t="s">
        <v>340</v>
      </c>
      <c r="F326" s="24" t="s">
        <v>2443</v>
      </c>
      <c r="G326" s="24" t="s">
        <v>7328</v>
      </c>
      <c r="H326" s="36">
        <v>11</v>
      </c>
    </row>
    <row r="327" spans="1:8">
      <c r="A327" s="23">
        <v>2018</v>
      </c>
      <c r="B327" s="23" t="s">
        <v>2367</v>
      </c>
      <c r="C327" s="13" t="s">
        <v>1886</v>
      </c>
      <c r="D327" s="13" t="s">
        <v>339</v>
      </c>
      <c r="E327" s="13" t="s">
        <v>341</v>
      </c>
      <c r="F327" s="24" t="s">
        <v>2505</v>
      </c>
      <c r="G327" s="24" t="s">
        <v>7328</v>
      </c>
      <c r="H327" s="36">
        <v>24</v>
      </c>
    </row>
    <row r="328" spans="1:8">
      <c r="A328" s="23">
        <v>2018</v>
      </c>
      <c r="B328" s="23" t="s">
        <v>2367</v>
      </c>
      <c r="C328" s="13" t="s">
        <v>1886</v>
      </c>
      <c r="D328" s="13" t="s">
        <v>339</v>
      </c>
      <c r="E328" s="13" t="s">
        <v>219</v>
      </c>
      <c r="F328" s="24" t="s">
        <v>2501</v>
      </c>
      <c r="G328" s="24" t="s">
        <v>7328</v>
      </c>
      <c r="H328" s="36">
        <v>7</v>
      </c>
    </row>
    <row r="329" spans="1:8">
      <c r="A329" s="23">
        <v>2018</v>
      </c>
      <c r="B329" s="23" t="s">
        <v>2367</v>
      </c>
      <c r="C329" s="13" t="s">
        <v>1886</v>
      </c>
      <c r="D329" s="13" t="s">
        <v>339</v>
      </c>
      <c r="E329" s="13" t="s">
        <v>222</v>
      </c>
      <c r="F329" s="24" t="s">
        <v>2503</v>
      </c>
      <c r="G329" s="24" t="s">
        <v>7328</v>
      </c>
      <c r="H329" s="36">
        <v>18</v>
      </c>
    </row>
    <row r="330" spans="1:8">
      <c r="A330" s="23">
        <v>2018</v>
      </c>
      <c r="B330" s="23" t="s">
        <v>2367</v>
      </c>
      <c r="C330" s="13" t="s">
        <v>1886</v>
      </c>
      <c r="D330" s="13" t="s">
        <v>339</v>
      </c>
      <c r="E330" s="13" t="s">
        <v>342</v>
      </c>
      <c r="F330" s="24" t="s">
        <v>2443</v>
      </c>
      <c r="G330" s="24" t="s">
        <v>7328</v>
      </c>
      <c r="H330" s="36">
        <v>3</v>
      </c>
    </row>
    <row r="331" spans="1:8">
      <c r="A331" s="23">
        <v>2018</v>
      </c>
      <c r="B331" s="23" t="s">
        <v>2367</v>
      </c>
      <c r="C331" s="13" t="s">
        <v>1886</v>
      </c>
      <c r="D331" s="13" t="s">
        <v>339</v>
      </c>
      <c r="E331" s="13" t="s">
        <v>349</v>
      </c>
      <c r="F331" s="24" t="s">
        <v>2443</v>
      </c>
      <c r="G331" s="24" t="s">
        <v>7328</v>
      </c>
      <c r="H331" s="36">
        <v>3</v>
      </c>
    </row>
    <row r="332" spans="1:8">
      <c r="A332" s="23">
        <v>2018</v>
      </c>
      <c r="B332" s="23" t="s">
        <v>2367</v>
      </c>
      <c r="C332" s="13" t="s">
        <v>1886</v>
      </c>
      <c r="D332" s="13" t="s">
        <v>339</v>
      </c>
      <c r="E332" s="13" t="s">
        <v>3175</v>
      </c>
      <c r="F332" s="24" t="s">
        <v>2575</v>
      </c>
      <c r="G332" s="24" t="s">
        <v>7328</v>
      </c>
      <c r="H332" s="36">
        <v>2</v>
      </c>
    </row>
    <row r="333" spans="1:8">
      <c r="A333" s="23">
        <v>2018</v>
      </c>
      <c r="B333" s="23" t="s">
        <v>2367</v>
      </c>
      <c r="C333" s="13" t="s">
        <v>1886</v>
      </c>
      <c r="D333" s="13" t="s">
        <v>339</v>
      </c>
      <c r="E333" s="13" t="s">
        <v>225</v>
      </c>
      <c r="F333" s="24" t="s">
        <v>2443</v>
      </c>
      <c r="G333" s="24" t="s">
        <v>7328</v>
      </c>
      <c r="H333" s="36">
        <v>10</v>
      </c>
    </row>
    <row r="334" spans="1:8">
      <c r="A334" s="23">
        <v>2018</v>
      </c>
      <c r="B334" s="23" t="s">
        <v>2367</v>
      </c>
      <c r="C334" s="13" t="s">
        <v>1886</v>
      </c>
      <c r="D334" s="13" t="s">
        <v>339</v>
      </c>
      <c r="E334" s="13" t="s">
        <v>5767</v>
      </c>
      <c r="F334" s="24" t="s">
        <v>2501</v>
      </c>
      <c r="G334" s="24" t="s">
        <v>7328</v>
      </c>
      <c r="H334" s="36">
        <v>14</v>
      </c>
    </row>
    <row r="335" spans="1:8">
      <c r="A335" s="23">
        <v>2018</v>
      </c>
      <c r="B335" s="23" t="s">
        <v>2367</v>
      </c>
      <c r="C335" s="13" t="s">
        <v>1886</v>
      </c>
      <c r="D335" s="13" t="s">
        <v>343</v>
      </c>
      <c r="E335" s="13" t="s">
        <v>347</v>
      </c>
      <c r="F335" s="24" t="s">
        <v>2443</v>
      </c>
      <c r="G335" s="24" t="s">
        <v>7327</v>
      </c>
      <c r="H335" s="36">
        <v>2</v>
      </c>
    </row>
    <row r="336" spans="1:8">
      <c r="A336" s="23">
        <v>2018</v>
      </c>
      <c r="B336" s="23" t="s">
        <v>2367</v>
      </c>
      <c r="C336" s="13" t="s">
        <v>1886</v>
      </c>
      <c r="D336" s="13" t="s">
        <v>343</v>
      </c>
      <c r="E336" s="13" t="s">
        <v>221</v>
      </c>
      <c r="F336" s="24" t="s">
        <v>2443</v>
      </c>
      <c r="G336" s="24" t="s">
        <v>7327</v>
      </c>
      <c r="H336" s="36">
        <v>16</v>
      </c>
    </row>
    <row r="337" spans="1:8">
      <c r="A337" s="23">
        <v>2018</v>
      </c>
      <c r="B337" s="23" t="s">
        <v>2367</v>
      </c>
      <c r="C337" s="13" t="s">
        <v>1886</v>
      </c>
      <c r="D337" s="13" t="s">
        <v>343</v>
      </c>
      <c r="E337" s="13" t="s">
        <v>352</v>
      </c>
      <c r="F337" s="24" t="s">
        <v>2505</v>
      </c>
      <c r="G337" s="24" t="s">
        <v>7327</v>
      </c>
      <c r="H337" s="36">
        <v>1</v>
      </c>
    </row>
    <row r="338" spans="1:8">
      <c r="A338" s="23">
        <v>2018</v>
      </c>
      <c r="B338" s="23" t="s">
        <v>2367</v>
      </c>
      <c r="C338" s="13" t="s">
        <v>1886</v>
      </c>
      <c r="D338" s="13" t="s">
        <v>343</v>
      </c>
      <c r="E338" s="13" t="s">
        <v>344</v>
      </c>
      <c r="F338" s="24" t="s">
        <v>2443</v>
      </c>
      <c r="G338" s="24" t="s">
        <v>7327</v>
      </c>
      <c r="H338" s="36">
        <v>2</v>
      </c>
    </row>
    <row r="339" spans="1:8">
      <c r="A339" s="23">
        <v>2018</v>
      </c>
      <c r="B339" s="23" t="s">
        <v>2367</v>
      </c>
      <c r="C339" s="13" t="s">
        <v>1886</v>
      </c>
      <c r="D339" s="13" t="s">
        <v>339</v>
      </c>
      <c r="E339" s="13" t="s">
        <v>340</v>
      </c>
      <c r="F339" s="24" t="s">
        <v>2443</v>
      </c>
      <c r="G339" s="24" t="s">
        <v>7327</v>
      </c>
      <c r="H339" s="36">
        <v>3</v>
      </c>
    </row>
    <row r="340" spans="1:8">
      <c r="A340" s="23">
        <v>2018</v>
      </c>
      <c r="B340" s="23" t="s">
        <v>2367</v>
      </c>
      <c r="C340" s="13" t="s">
        <v>1886</v>
      </c>
      <c r="D340" s="13" t="s">
        <v>339</v>
      </c>
      <c r="E340" s="13" t="s">
        <v>341</v>
      </c>
      <c r="F340" s="24" t="s">
        <v>2505</v>
      </c>
      <c r="G340" s="24" t="s">
        <v>7327</v>
      </c>
      <c r="H340" s="36">
        <v>1</v>
      </c>
    </row>
    <row r="341" spans="1:8">
      <c r="A341" s="23">
        <v>2018</v>
      </c>
      <c r="B341" s="23" t="s">
        <v>2367</v>
      </c>
      <c r="C341" s="13" t="s">
        <v>1886</v>
      </c>
      <c r="D341" s="13" t="s">
        <v>339</v>
      </c>
      <c r="E341" s="13" t="s">
        <v>219</v>
      </c>
      <c r="F341" s="24" t="s">
        <v>2501</v>
      </c>
      <c r="G341" s="24" t="s">
        <v>7327</v>
      </c>
      <c r="H341" s="36">
        <v>2</v>
      </c>
    </row>
    <row r="342" spans="1:8">
      <c r="A342" s="23">
        <v>2018</v>
      </c>
      <c r="B342" s="23" t="s">
        <v>2367</v>
      </c>
      <c r="C342" s="13" t="s">
        <v>1886</v>
      </c>
      <c r="D342" s="13" t="s">
        <v>339</v>
      </c>
      <c r="E342" s="13" t="s">
        <v>354</v>
      </c>
      <c r="F342" s="24" t="s">
        <v>2504</v>
      </c>
      <c r="G342" s="24" t="s">
        <v>7327</v>
      </c>
      <c r="H342" s="36">
        <v>3</v>
      </c>
    </row>
    <row r="343" spans="1:8">
      <c r="A343" s="23">
        <v>2018</v>
      </c>
      <c r="B343" s="23" t="s">
        <v>2367</v>
      </c>
      <c r="C343" s="13" t="s">
        <v>1886</v>
      </c>
      <c r="D343" s="13" t="s">
        <v>339</v>
      </c>
      <c r="E343" s="13" t="s">
        <v>222</v>
      </c>
      <c r="F343" s="24" t="s">
        <v>2503</v>
      </c>
      <c r="G343" s="24" t="s">
        <v>7327</v>
      </c>
      <c r="H343" s="36">
        <v>1</v>
      </c>
    </row>
    <row r="344" spans="1:8">
      <c r="A344" s="23">
        <v>2018</v>
      </c>
      <c r="B344" s="23" t="s">
        <v>2367</v>
      </c>
      <c r="C344" s="13" t="s">
        <v>1886</v>
      </c>
      <c r="D344" s="13" t="s">
        <v>339</v>
      </c>
      <c r="E344" s="13" t="s">
        <v>342</v>
      </c>
      <c r="F344" s="24" t="s">
        <v>2443</v>
      </c>
      <c r="G344" s="24" t="s">
        <v>7327</v>
      </c>
      <c r="H344" s="36">
        <v>2</v>
      </c>
    </row>
    <row r="345" spans="1:8">
      <c r="A345" s="23">
        <v>2018</v>
      </c>
      <c r="B345" s="23" t="s">
        <v>2367</v>
      </c>
      <c r="C345" s="13" t="s">
        <v>1886</v>
      </c>
      <c r="D345" s="13" t="s">
        <v>339</v>
      </c>
      <c r="E345" s="13" t="s">
        <v>225</v>
      </c>
      <c r="F345" s="24" t="s">
        <v>2443</v>
      </c>
      <c r="G345" s="24" t="s">
        <v>7327</v>
      </c>
      <c r="H345" s="36">
        <v>8</v>
      </c>
    </row>
    <row r="346" spans="1:8">
      <c r="A346" s="23">
        <v>2018</v>
      </c>
      <c r="B346" s="23" t="s">
        <v>2366</v>
      </c>
      <c r="C346" s="13" t="s">
        <v>514</v>
      </c>
      <c r="D346" s="13" t="s">
        <v>2148</v>
      </c>
      <c r="E346" s="13" t="s">
        <v>3432</v>
      </c>
      <c r="F346" s="24" t="s">
        <v>2443</v>
      </c>
      <c r="G346" s="24" t="s">
        <v>7328</v>
      </c>
      <c r="H346" s="36">
        <v>16</v>
      </c>
    </row>
    <row r="347" spans="1:8">
      <c r="A347" s="23">
        <v>2018</v>
      </c>
      <c r="B347" s="23" t="s">
        <v>2366</v>
      </c>
      <c r="C347" s="13" t="s">
        <v>514</v>
      </c>
      <c r="D347" s="13" t="s">
        <v>2148</v>
      </c>
      <c r="E347" s="13" t="s">
        <v>2149</v>
      </c>
      <c r="F347" s="24" t="s">
        <v>2443</v>
      </c>
      <c r="G347" s="24" t="s">
        <v>7328</v>
      </c>
      <c r="H347" s="36">
        <v>2</v>
      </c>
    </row>
    <row r="348" spans="1:8">
      <c r="A348" s="23">
        <v>2018</v>
      </c>
      <c r="B348" s="23" t="s">
        <v>2366</v>
      </c>
      <c r="C348" s="13" t="s">
        <v>514</v>
      </c>
      <c r="D348" s="13" t="s">
        <v>2148</v>
      </c>
      <c r="E348" s="13" t="s">
        <v>224</v>
      </c>
      <c r="F348" s="24" t="s">
        <v>2505</v>
      </c>
      <c r="G348" s="24" t="s">
        <v>7328</v>
      </c>
      <c r="H348" s="36">
        <v>2</v>
      </c>
    </row>
    <row r="349" spans="1:8">
      <c r="A349" s="23">
        <v>2018</v>
      </c>
      <c r="B349" s="23" t="s">
        <v>2366</v>
      </c>
      <c r="C349" s="13" t="s">
        <v>514</v>
      </c>
      <c r="D349" s="13" t="s">
        <v>2148</v>
      </c>
      <c r="E349" s="13" t="s">
        <v>352</v>
      </c>
      <c r="F349" s="24" t="s">
        <v>2505</v>
      </c>
      <c r="G349" s="24" t="s">
        <v>7328</v>
      </c>
      <c r="H349" s="36">
        <v>17</v>
      </c>
    </row>
    <row r="350" spans="1:8">
      <c r="A350" s="23">
        <v>2018</v>
      </c>
      <c r="B350" s="23" t="s">
        <v>2366</v>
      </c>
      <c r="C350" s="13" t="s">
        <v>514</v>
      </c>
      <c r="D350" s="13" t="s">
        <v>3434</v>
      </c>
      <c r="E350" s="13" t="s">
        <v>3435</v>
      </c>
      <c r="F350" s="24" t="s">
        <v>4974</v>
      </c>
      <c r="G350" s="24" t="s">
        <v>7328</v>
      </c>
      <c r="H350" s="36">
        <v>1</v>
      </c>
    </row>
    <row r="351" spans="1:8">
      <c r="A351" s="23">
        <v>2018</v>
      </c>
      <c r="B351" s="23" t="s">
        <v>2366</v>
      </c>
      <c r="C351" s="13" t="s">
        <v>514</v>
      </c>
      <c r="D351" s="13" t="s">
        <v>339</v>
      </c>
      <c r="E351" s="13" t="s">
        <v>230</v>
      </c>
      <c r="F351" s="24" t="s">
        <v>2443</v>
      </c>
      <c r="G351" s="24" t="s">
        <v>7328</v>
      </c>
      <c r="H351" s="36">
        <v>2</v>
      </c>
    </row>
    <row r="352" spans="1:8">
      <c r="A352" s="23">
        <v>2018</v>
      </c>
      <c r="B352" s="23" t="s">
        <v>2366</v>
      </c>
      <c r="C352" s="13" t="s">
        <v>514</v>
      </c>
      <c r="D352" s="13" t="s">
        <v>339</v>
      </c>
      <c r="E352" s="13" t="s">
        <v>225</v>
      </c>
      <c r="F352" s="24" t="s">
        <v>2578</v>
      </c>
      <c r="G352" s="24" t="s">
        <v>7328</v>
      </c>
      <c r="H352" s="36">
        <v>2</v>
      </c>
    </row>
    <row r="353" spans="1:8">
      <c r="A353" s="23">
        <v>2018</v>
      </c>
      <c r="B353" s="23" t="s">
        <v>2366</v>
      </c>
      <c r="C353" s="13" t="s">
        <v>514</v>
      </c>
      <c r="D353" s="13" t="s">
        <v>339</v>
      </c>
      <c r="E353" s="13" t="s">
        <v>5767</v>
      </c>
      <c r="F353" s="24" t="s">
        <v>2501</v>
      </c>
      <c r="G353" s="24" t="s">
        <v>7328</v>
      </c>
      <c r="H353" s="36">
        <v>2</v>
      </c>
    </row>
    <row r="354" spans="1:8">
      <c r="A354" s="23">
        <v>2018</v>
      </c>
      <c r="B354" s="23" t="s">
        <v>2366</v>
      </c>
      <c r="C354" s="13" t="s">
        <v>514</v>
      </c>
      <c r="D354" s="13" t="s">
        <v>3433</v>
      </c>
      <c r="E354" s="13" t="s">
        <v>3432</v>
      </c>
      <c r="F354" s="24" t="s">
        <v>2443</v>
      </c>
      <c r="G354" s="24" t="s">
        <v>7327</v>
      </c>
      <c r="H354" s="36">
        <v>4</v>
      </c>
    </row>
    <row r="355" spans="1:8">
      <c r="A355" s="23">
        <v>2018</v>
      </c>
      <c r="B355" s="23" t="s">
        <v>2366</v>
      </c>
      <c r="C355" s="13" t="s">
        <v>514</v>
      </c>
      <c r="D355" s="13" t="s">
        <v>2148</v>
      </c>
      <c r="E355" s="13" t="s">
        <v>3432</v>
      </c>
      <c r="F355" s="24" t="s">
        <v>2443</v>
      </c>
      <c r="G355" s="24" t="s">
        <v>7327</v>
      </c>
      <c r="H355" s="36">
        <v>7</v>
      </c>
    </row>
    <row r="356" spans="1:8">
      <c r="A356" s="23">
        <v>2018</v>
      </c>
      <c r="B356" s="23" t="s">
        <v>2366</v>
      </c>
      <c r="C356" s="13" t="s">
        <v>514</v>
      </c>
      <c r="D356" s="13" t="s">
        <v>2148</v>
      </c>
      <c r="E356" s="13" t="s">
        <v>224</v>
      </c>
      <c r="F356" s="24" t="s">
        <v>2505</v>
      </c>
      <c r="G356" s="24" t="s">
        <v>7327</v>
      </c>
      <c r="H356" s="36">
        <v>3</v>
      </c>
    </row>
    <row r="357" spans="1:8">
      <c r="A357" s="23">
        <v>2018</v>
      </c>
      <c r="B357" s="23" t="s">
        <v>2366</v>
      </c>
      <c r="C357" s="13" t="s">
        <v>514</v>
      </c>
      <c r="D357" s="13" t="s">
        <v>2148</v>
      </c>
      <c r="E357" s="13" t="s">
        <v>352</v>
      </c>
      <c r="F357" s="24" t="s">
        <v>2505</v>
      </c>
      <c r="G357" s="24" t="s">
        <v>7327</v>
      </c>
      <c r="H357" s="36">
        <v>1</v>
      </c>
    </row>
    <row r="358" spans="1:8">
      <c r="A358" s="23">
        <v>2018</v>
      </c>
      <c r="B358" s="23" t="s">
        <v>2366</v>
      </c>
      <c r="C358" s="13" t="s">
        <v>514</v>
      </c>
      <c r="D358" s="13" t="s">
        <v>339</v>
      </c>
      <c r="E358" s="13" t="s">
        <v>230</v>
      </c>
      <c r="F358" s="24" t="s">
        <v>2443</v>
      </c>
      <c r="G358" s="24" t="s">
        <v>7327</v>
      </c>
      <c r="H358" s="36">
        <v>10</v>
      </c>
    </row>
    <row r="359" spans="1:8">
      <c r="A359" s="23">
        <v>2018</v>
      </c>
      <c r="B359" s="23" t="s">
        <v>2366</v>
      </c>
      <c r="C359" s="13" t="s">
        <v>514</v>
      </c>
      <c r="D359" s="13" t="s">
        <v>339</v>
      </c>
      <c r="E359" s="13" t="s">
        <v>224</v>
      </c>
      <c r="F359" s="24" t="s">
        <v>2505</v>
      </c>
      <c r="G359" s="24" t="s">
        <v>7327</v>
      </c>
      <c r="H359" s="36">
        <v>1</v>
      </c>
    </row>
    <row r="360" spans="1:8">
      <c r="A360" s="23">
        <v>2018</v>
      </c>
      <c r="B360" s="23" t="s">
        <v>2366</v>
      </c>
      <c r="C360" s="13" t="s">
        <v>514</v>
      </c>
      <c r="D360" s="13" t="s">
        <v>339</v>
      </c>
      <c r="E360" s="13" t="s">
        <v>342</v>
      </c>
      <c r="F360" s="24" t="s">
        <v>2443</v>
      </c>
      <c r="G360" s="24" t="s">
        <v>7327</v>
      </c>
      <c r="H360" s="36">
        <v>2</v>
      </c>
    </row>
    <row r="361" spans="1:8">
      <c r="A361" s="23">
        <v>2018</v>
      </c>
      <c r="B361" s="23" t="s">
        <v>2366</v>
      </c>
      <c r="C361" s="13" t="s">
        <v>514</v>
      </c>
      <c r="D361" s="13" t="s">
        <v>1423</v>
      </c>
      <c r="E361" s="13" t="s">
        <v>230</v>
      </c>
      <c r="F361" s="24" t="s">
        <v>2443</v>
      </c>
      <c r="G361" s="24" t="s">
        <v>7327</v>
      </c>
      <c r="H361" s="36">
        <v>2</v>
      </c>
    </row>
    <row r="362" spans="1:8">
      <c r="A362" s="23">
        <v>2018</v>
      </c>
      <c r="B362" s="23" t="s">
        <v>2367</v>
      </c>
      <c r="C362" s="13" t="s">
        <v>514</v>
      </c>
      <c r="D362" s="13" t="s">
        <v>2148</v>
      </c>
      <c r="E362" s="13" t="s">
        <v>3432</v>
      </c>
      <c r="F362" s="24" t="s">
        <v>2443</v>
      </c>
      <c r="G362" s="24" t="s">
        <v>7328</v>
      </c>
      <c r="H362" s="36">
        <v>16</v>
      </c>
    </row>
    <row r="363" spans="1:8">
      <c r="A363" s="23">
        <v>2018</v>
      </c>
      <c r="B363" s="23" t="s">
        <v>2367</v>
      </c>
      <c r="C363" s="13" t="s">
        <v>514</v>
      </c>
      <c r="D363" s="13" t="s">
        <v>2148</v>
      </c>
      <c r="E363" s="13" t="s">
        <v>224</v>
      </c>
      <c r="F363" s="24" t="s">
        <v>2505</v>
      </c>
      <c r="G363" s="24" t="s">
        <v>7328</v>
      </c>
      <c r="H363" s="36">
        <v>10</v>
      </c>
    </row>
    <row r="364" spans="1:8">
      <c r="A364" s="23">
        <v>2018</v>
      </c>
      <c r="B364" s="23" t="s">
        <v>2367</v>
      </c>
      <c r="C364" s="13" t="s">
        <v>514</v>
      </c>
      <c r="D364" s="13" t="s">
        <v>2148</v>
      </c>
      <c r="E364" s="13" t="s">
        <v>352</v>
      </c>
      <c r="F364" s="24" t="s">
        <v>2505</v>
      </c>
      <c r="G364" s="24" t="s">
        <v>7328</v>
      </c>
      <c r="H364" s="36">
        <v>2</v>
      </c>
    </row>
    <row r="365" spans="1:8">
      <c r="A365" s="23">
        <v>2018</v>
      </c>
      <c r="B365" s="23" t="s">
        <v>2367</v>
      </c>
      <c r="C365" s="13" t="s">
        <v>514</v>
      </c>
      <c r="D365" s="13" t="s">
        <v>339</v>
      </c>
      <c r="E365" s="13" t="s">
        <v>340</v>
      </c>
      <c r="F365" s="24" t="s">
        <v>2443</v>
      </c>
      <c r="G365" s="24" t="s">
        <v>7328</v>
      </c>
      <c r="H365" s="36">
        <v>1</v>
      </c>
    </row>
    <row r="366" spans="1:8">
      <c r="A366" s="23">
        <v>2018</v>
      </c>
      <c r="B366" s="23" t="s">
        <v>2367</v>
      </c>
      <c r="C366" s="13" t="s">
        <v>514</v>
      </c>
      <c r="D366" s="13" t="s">
        <v>339</v>
      </c>
      <c r="E366" s="13" t="s">
        <v>230</v>
      </c>
      <c r="F366" s="24" t="s">
        <v>2443</v>
      </c>
      <c r="G366" s="24" t="s">
        <v>7328</v>
      </c>
      <c r="H366" s="36">
        <v>1</v>
      </c>
    </row>
    <row r="367" spans="1:8">
      <c r="A367" s="23">
        <v>2018</v>
      </c>
      <c r="B367" s="23" t="s">
        <v>2367</v>
      </c>
      <c r="C367" s="13" t="s">
        <v>514</v>
      </c>
      <c r="D367" s="13" t="s">
        <v>339</v>
      </c>
      <c r="E367" s="13" t="s">
        <v>354</v>
      </c>
      <c r="F367" s="24" t="s">
        <v>2504</v>
      </c>
      <c r="G367" s="24" t="s">
        <v>7328</v>
      </c>
      <c r="H367" s="36">
        <v>1</v>
      </c>
    </row>
    <row r="368" spans="1:8">
      <c r="A368" s="23">
        <v>2018</v>
      </c>
      <c r="B368" s="23" t="s">
        <v>2367</v>
      </c>
      <c r="C368" s="13" t="s">
        <v>514</v>
      </c>
      <c r="D368" s="13" t="s">
        <v>339</v>
      </c>
      <c r="E368" s="13" t="s">
        <v>222</v>
      </c>
      <c r="F368" s="24" t="s">
        <v>2503</v>
      </c>
      <c r="G368" s="24" t="s">
        <v>7328</v>
      </c>
      <c r="H368" s="36">
        <v>1</v>
      </c>
    </row>
    <row r="369" spans="1:8">
      <c r="A369" s="23">
        <v>2018</v>
      </c>
      <c r="B369" s="23" t="s">
        <v>2367</v>
      </c>
      <c r="C369" s="13" t="s">
        <v>514</v>
      </c>
      <c r="D369" s="13" t="s">
        <v>339</v>
      </c>
      <c r="E369" s="13" t="s">
        <v>3175</v>
      </c>
      <c r="F369" s="24" t="s">
        <v>2575</v>
      </c>
      <c r="G369" s="24" t="s">
        <v>7328</v>
      </c>
      <c r="H369" s="36">
        <v>1</v>
      </c>
    </row>
    <row r="370" spans="1:8">
      <c r="A370" s="23">
        <v>2018</v>
      </c>
      <c r="B370" s="23" t="s">
        <v>2367</v>
      </c>
      <c r="C370" s="13" t="s">
        <v>514</v>
      </c>
      <c r="D370" s="13" t="s">
        <v>339</v>
      </c>
      <c r="E370" s="13" t="s">
        <v>225</v>
      </c>
      <c r="F370" s="24" t="s">
        <v>2502</v>
      </c>
      <c r="G370" s="24" t="s">
        <v>7328</v>
      </c>
      <c r="H370" s="36">
        <v>1</v>
      </c>
    </row>
    <row r="371" spans="1:8">
      <c r="A371" s="23">
        <v>2018</v>
      </c>
      <c r="B371" s="23" t="s">
        <v>2367</v>
      </c>
      <c r="C371" s="13" t="s">
        <v>514</v>
      </c>
      <c r="D371" s="13" t="s">
        <v>339</v>
      </c>
      <c r="E371" s="13" t="s">
        <v>225</v>
      </c>
      <c r="F371" s="24" t="s">
        <v>2578</v>
      </c>
      <c r="G371" s="24" t="s">
        <v>7328</v>
      </c>
      <c r="H371" s="36">
        <v>9</v>
      </c>
    </row>
    <row r="372" spans="1:8">
      <c r="A372" s="23">
        <v>2018</v>
      </c>
      <c r="B372" s="23" t="s">
        <v>2367</v>
      </c>
      <c r="C372" s="13" t="s">
        <v>514</v>
      </c>
      <c r="D372" s="13" t="s">
        <v>3433</v>
      </c>
      <c r="E372" s="13" t="s">
        <v>3432</v>
      </c>
      <c r="F372" s="24" t="s">
        <v>2443</v>
      </c>
      <c r="G372" s="24" t="s">
        <v>7327</v>
      </c>
      <c r="H372" s="36">
        <v>2</v>
      </c>
    </row>
    <row r="373" spans="1:8">
      <c r="A373" s="23">
        <v>2018</v>
      </c>
      <c r="B373" s="23" t="s">
        <v>2367</v>
      </c>
      <c r="C373" s="13" t="s">
        <v>514</v>
      </c>
      <c r="D373" s="13" t="s">
        <v>2148</v>
      </c>
      <c r="E373" s="13" t="s">
        <v>3432</v>
      </c>
      <c r="F373" s="24" t="s">
        <v>2443</v>
      </c>
      <c r="G373" s="24" t="s">
        <v>7327</v>
      </c>
      <c r="H373" s="36">
        <v>5</v>
      </c>
    </row>
    <row r="374" spans="1:8">
      <c r="A374" s="23">
        <v>2018</v>
      </c>
      <c r="B374" s="23" t="s">
        <v>2367</v>
      </c>
      <c r="C374" s="13" t="s">
        <v>514</v>
      </c>
      <c r="D374" s="13" t="s">
        <v>2148</v>
      </c>
      <c r="E374" s="13" t="s">
        <v>2149</v>
      </c>
      <c r="F374" s="24" t="s">
        <v>2443</v>
      </c>
      <c r="G374" s="24" t="s">
        <v>7327</v>
      </c>
      <c r="H374" s="36">
        <v>1</v>
      </c>
    </row>
    <row r="375" spans="1:8">
      <c r="A375" s="23">
        <v>2018</v>
      </c>
      <c r="B375" s="23" t="s">
        <v>2367</v>
      </c>
      <c r="C375" s="13" t="s">
        <v>514</v>
      </c>
      <c r="D375" s="13" t="s">
        <v>2148</v>
      </c>
      <c r="E375" s="13" t="s">
        <v>224</v>
      </c>
      <c r="F375" s="24" t="s">
        <v>2505</v>
      </c>
      <c r="G375" s="24" t="s">
        <v>7327</v>
      </c>
      <c r="H375" s="36">
        <v>32</v>
      </c>
    </row>
    <row r="376" spans="1:8">
      <c r="A376" s="23">
        <v>2018</v>
      </c>
      <c r="B376" s="23" t="s">
        <v>2367</v>
      </c>
      <c r="C376" s="13" t="s">
        <v>514</v>
      </c>
      <c r="D376" s="13" t="s">
        <v>2148</v>
      </c>
      <c r="E376" s="13" t="s">
        <v>352</v>
      </c>
      <c r="F376" s="24" t="s">
        <v>2505</v>
      </c>
      <c r="G376" s="24" t="s">
        <v>7327</v>
      </c>
      <c r="H376" s="36">
        <v>1</v>
      </c>
    </row>
    <row r="377" spans="1:8">
      <c r="A377" s="23">
        <v>2018</v>
      </c>
      <c r="B377" s="23" t="s">
        <v>2367</v>
      </c>
      <c r="C377" s="13" t="s">
        <v>514</v>
      </c>
      <c r="D377" s="13" t="s">
        <v>339</v>
      </c>
      <c r="E377" s="13" t="s">
        <v>230</v>
      </c>
      <c r="F377" s="24" t="s">
        <v>2443</v>
      </c>
      <c r="G377" s="24" t="s">
        <v>7327</v>
      </c>
      <c r="H377" s="36">
        <v>11</v>
      </c>
    </row>
    <row r="378" spans="1:8">
      <c r="A378" s="23">
        <v>2018</v>
      </c>
      <c r="B378" s="23" t="s">
        <v>2367</v>
      </c>
      <c r="C378" s="13" t="s">
        <v>514</v>
      </c>
      <c r="D378" s="13" t="s">
        <v>339</v>
      </c>
      <c r="E378" s="13" t="s">
        <v>222</v>
      </c>
      <c r="F378" s="24" t="s">
        <v>2503</v>
      </c>
      <c r="G378" s="24" t="s">
        <v>7327</v>
      </c>
      <c r="H378" s="36">
        <v>1</v>
      </c>
    </row>
    <row r="379" spans="1:8">
      <c r="A379" s="23">
        <v>2018</v>
      </c>
      <c r="B379" s="23" t="s">
        <v>2367</v>
      </c>
      <c r="C379" s="13" t="s">
        <v>514</v>
      </c>
      <c r="D379" s="13" t="s">
        <v>339</v>
      </c>
      <c r="E379" s="13" t="s">
        <v>342</v>
      </c>
      <c r="F379" s="24" t="s">
        <v>2443</v>
      </c>
      <c r="G379" s="24" t="s">
        <v>7327</v>
      </c>
      <c r="H379" s="36">
        <v>1</v>
      </c>
    </row>
    <row r="380" spans="1:8">
      <c r="A380" s="23">
        <v>2018</v>
      </c>
      <c r="B380" s="23" t="s">
        <v>2367</v>
      </c>
      <c r="C380" s="13" t="s">
        <v>514</v>
      </c>
      <c r="D380" s="13" t="s">
        <v>339</v>
      </c>
      <c r="E380" s="13" t="s">
        <v>5767</v>
      </c>
      <c r="F380" s="24" t="s">
        <v>2443</v>
      </c>
      <c r="G380" s="24" t="s">
        <v>7327</v>
      </c>
      <c r="H380" s="36">
        <v>1</v>
      </c>
    </row>
    <row r="381" spans="1:8">
      <c r="A381" s="23">
        <v>2019</v>
      </c>
      <c r="B381" s="23" t="s">
        <v>2366</v>
      </c>
      <c r="C381" s="13" t="s">
        <v>1886</v>
      </c>
      <c r="D381" s="13" t="s">
        <v>343</v>
      </c>
      <c r="E381" s="13" t="s">
        <v>340</v>
      </c>
      <c r="F381" s="24" t="s">
        <v>2443</v>
      </c>
      <c r="G381" s="24" t="s">
        <v>7328</v>
      </c>
      <c r="H381" s="36">
        <v>1</v>
      </c>
    </row>
    <row r="382" spans="1:8">
      <c r="A382" s="23">
        <v>2019</v>
      </c>
      <c r="B382" s="23" t="s">
        <v>2366</v>
      </c>
      <c r="C382" s="13" t="s">
        <v>1886</v>
      </c>
      <c r="D382" s="13" t="s">
        <v>343</v>
      </c>
      <c r="E382" s="13" t="s">
        <v>7331</v>
      </c>
      <c r="F382" s="24" t="s">
        <v>2443</v>
      </c>
      <c r="G382" s="24" t="s">
        <v>7328</v>
      </c>
      <c r="H382" s="36">
        <v>28</v>
      </c>
    </row>
    <row r="383" spans="1:8">
      <c r="A383" s="23">
        <v>2019</v>
      </c>
      <c r="B383" s="23" t="s">
        <v>2366</v>
      </c>
      <c r="C383" s="13" t="s">
        <v>1886</v>
      </c>
      <c r="D383" s="13" t="s">
        <v>343</v>
      </c>
      <c r="E383" s="13" t="s">
        <v>3436</v>
      </c>
      <c r="F383" s="24" t="s">
        <v>2443</v>
      </c>
      <c r="G383" s="24" t="s">
        <v>7328</v>
      </c>
      <c r="H383" s="36">
        <v>4</v>
      </c>
    </row>
    <row r="384" spans="1:8">
      <c r="A384" s="23">
        <v>2019</v>
      </c>
      <c r="B384" s="23" t="s">
        <v>2366</v>
      </c>
      <c r="C384" s="13" t="s">
        <v>1886</v>
      </c>
      <c r="D384" s="13" t="s">
        <v>343</v>
      </c>
      <c r="E384" s="13" t="s">
        <v>4029</v>
      </c>
      <c r="F384" s="24" t="s">
        <v>2443</v>
      </c>
      <c r="G384" s="24" t="s">
        <v>7328</v>
      </c>
      <c r="H384" s="36">
        <v>1</v>
      </c>
    </row>
    <row r="385" spans="1:8">
      <c r="A385" s="23">
        <v>2019</v>
      </c>
      <c r="B385" s="23" t="s">
        <v>2366</v>
      </c>
      <c r="C385" s="13" t="s">
        <v>1886</v>
      </c>
      <c r="D385" s="13" t="s">
        <v>343</v>
      </c>
      <c r="E385" s="13" t="s">
        <v>347</v>
      </c>
      <c r="F385" s="24" t="s">
        <v>2443</v>
      </c>
      <c r="G385" s="24" t="s">
        <v>7328</v>
      </c>
      <c r="H385" s="36">
        <v>4</v>
      </c>
    </row>
    <row r="386" spans="1:8">
      <c r="A386" s="23">
        <v>2019</v>
      </c>
      <c r="B386" s="23" t="s">
        <v>2366</v>
      </c>
      <c r="C386" s="13" t="s">
        <v>1886</v>
      </c>
      <c r="D386" s="13" t="s">
        <v>343</v>
      </c>
      <c r="E386" s="13" t="s">
        <v>221</v>
      </c>
      <c r="F386" s="24" t="s">
        <v>2443</v>
      </c>
      <c r="G386" s="24" t="s">
        <v>7328</v>
      </c>
      <c r="H386" s="36">
        <v>1</v>
      </c>
    </row>
    <row r="387" spans="1:8">
      <c r="A387" s="23">
        <v>2019</v>
      </c>
      <c r="B387" s="23" t="s">
        <v>2366</v>
      </c>
      <c r="C387" s="13" t="s">
        <v>1886</v>
      </c>
      <c r="D387" s="13" t="s">
        <v>343</v>
      </c>
      <c r="E387" s="13" t="s">
        <v>3437</v>
      </c>
      <c r="F387" s="24" t="s">
        <v>2575</v>
      </c>
      <c r="G387" s="24" t="s">
        <v>7328</v>
      </c>
      <c r="H387" s="36">
        <v>1</v>
      </c>
    </row>
    <row r="388" spans="1:8">
      <c r="A388" s="23">
        <v>2019</v>
      </c>
      <c r="B388" s="23" t="s">
        <v>2366</v>
      </c>
      <c r="C388" s="13" t="s">
        <v>1886</v>
      </c>
      <c r="D388" s="13" t="s">
        <v>343</v>
      </c>
      <c r="E388" s="13" t="s">
        <v>356</v>
      </c>
      <c r="F388" s="24" t="s">
        <v>2443</v>
      </c>
      <c r="G388" s="24" t="s">
        <v>7328</v>
      </c>
      <c r="H388" s="36">
        <v>6</v>
      </c>
    </row>
    <row r="389" spans="1:8">
      <c r="A389" s="23">
        <v>2019</v>
      </c>
      <c r="B389" s="23" t="s">
        <v>2366</v>
      </c>
      <c r="C389" s="13" t="s">
        <v>1886</v>
      </c>
      <c r="D389" s="13" t="s">
        <v>343</v>
      </c>
      <c r="E389" s="13" t="s">
        <v>353</v>
      </c>
      <c r="F389" s="24" t="s">
        <v>2443</v>
      </c>
      <c r="G389" s="24" t="s">
        <v>7328</v>
      </c>
      <c r="H389" s="36">
        <v>4</v>
      </c>
    </row>
    <row r="390" spans="1:8">
      <c r="A390" s="23">
        <v>2019</v>
      </c>
      <c r="B390" s="23" t="s">
        <v>2366</v>
      </c>
      <c r="C390" s="13" t="s">
        <v>1886</v>
      </c>
      <c r="D390" s="13" t="s">
        <v>343</v>
      </c>
      <c r="E390" s="13" t="s">
        <v>344</v>
      </c>
      <c r="F390" s="24" t="s">
        <v>2443</v>
      </c>
      <c r="G390" s="24" t="s">
        <v>7328</v>
      </c>
      <c r="H390" s="36">
        <v>1</v>
      </c>
    </row>
    <row r="391" spans="1:8">
      <c r="A391" s="23">
        <v>2019</v>
      </c>
      <c r="B391" s="23" t="s">
        <v>2366</v>
      </c>
      <c r="C391" s="13" t="s">
        <v>1886</v>
      </c>
      <c r="D391" s="13" t="s">
        <v>343</v>
      </c>
      <c r="E391" s="13" t="s">
        <v>348</v>
      </c>
      <c r="F391" s="24" t="s">
        <v>2576</v>
      </c>
      <c r="G391" s="24" t="s">
        <v>7328</v>
      </c>
      <c r="H391" s="36">
        <v>3</v>
      </c>
    </row>
    <row r="392" spans="1:8">
      <c r="A392" s="23">
        <v>2019</v>
      </c>
      <c r="B392" s="23" t="s">
        <v>2366</v>
      </c>
      <c r="C392" s="13" t="s">
        <v>1886</v>
      </c>
      <c r="D392" s="13" t="s">
        <v>339</v>
      </c>
      <c r="E392" s="13" t="s">
        <v>340</v>
      </c>
      <c r="F392" s="24" t="s">
        <v>2443</v>
      </c>
      <c r="G392" s="24" t="s">
        <v>7328</v>
      </c>
      <c r="H392" s="36">
        <v>3</v>
      </c>
    </row>
    <row r="393" spans="1:8">
      <c r="A393" s="23">
        <v>2019</v>
      </c>
      <c r="B393" s="23" t="s">
        <v>2366</v>
      </c>
      <c r="C393" s="13" t="s">
        <v>1886</v>
      </c>
      <c r="D393" s="13" t="s">
        <v>339</v>
      </c>
      <c r="E393" s="13" t="s">
        <v>341</v>
      </c>
      <c r="F393" s="24" t="s">
        <v>2505</v>
      </c>
      <c r="G393" s="24" t="s">
        <v>7328</v>
      </c>
      <c r="H393" s="36">
        <v>25</v>
      </c>
    </row>
    <row r="394" spans="1:8">
      <c r="A394" s="23">
        <v>2019</v>
      </c>
      <c r="B394" s="23" t="s">
        <v>2366</v>
      </c>
      <c r="C394" s="13" t="s">
        <v>1886</v>
      </c>
      <c r="D394" s="13" t="s">
        <v>339</v>
      </c>
      <c r="E394" s="13" t="s">
        <v>219</v>
      </c>
      <c r="F394" s="24" t="s">
        <v>2501</v>
      </c>
      <c r="G394" s="24" t="s">
        <v>7328</v>
      </c>
      <c r="H394" s="36">
        <v>5</v>
      </c>
    </row>
    <row r="395" spans="1:8">
      <c r="A395" s="23">
        <v>2019</v>
      </c>
      <c r="B395" s="23" t="s">
        <v>2366</v>
      </c>
      <c r="C395" s="13" t="s">
        <v>1886</v>
      </c>
      <c r="D395" s="13" t="s">
        <v>339</v>
      </c>
      <c r="E395" s="13" t="s">
        <v>354</v>
      </c>
      <c r="F395" s="24" t="s">
        <v>2504</v>
      </c>
      <c r="G395" s="24" t="s">
        <v>7328</v>
      </c>
      <c r="H395" s="36">
        <v>4</v>
      </c>
    </row>
    <row r="396" spans="1:8">
      <c r="A396" s="23">
        <v>2019</v>
      </c>
      <c r="B396" s="23" t="s">
        <v>2366</v>
      </c>
      <c r="C396" s="13" t="s">
        <v>1886</v>
      </c>
      <c r="D396" s="13" t="s">
        <v>339</v>
      </c>
      <c r="E396" s="13" t="s">
        <v>222</v>
      </c>
      <c r="F396" s="24" t="s">
        <v>2503</v>
      </c>
      <c r="G396" s="24" t="s">
        <v>7328</v>
      </c>
      <c r="H396" s="36">
        <v>12</v>
      </c>
    </row>
    <row r="397" spans="1:8">
      <c r="A397" s="23">
        <v>2019</v>
      </c>
      <c r="B397" s="23" t="s">
        <v>2366</v>
      </c>
      <c r="C397" s="13" t="s">
        <v>1886</v>
      </c>
      <c r="D397" s="13" t="s">
        <v>339</v>
      </c>
      <c r="E397" s="13" t="s">
        <v>224</v>
      </c>
      <c r="F397" s="24" t="s">
        <v>2505</v>
      </c>
      <c r="G397" s="24" t="s">
        <v>7328</v>
      </c>
      <c r="H397" s="36">
        <v>1</v>
      </c>
    </row>
    <row r="398" spans="1:8">
      <c r="A398" s="23">
        <v>2019</v>
      </c>
      <c r="B398" s="23" t="s">
        <v>2366</v>
      </c>
      <c r="C398" s="13" t="s">
        <v>1886</v>
      </c>
      <c r="D398" s="13" t="s">
        <v>339</v>
      </c>
      <c r="E398" s="13" t="s">
        <v>342</v>
      </c>
      <c r="F398" s="24" t="s">
        <v>2443</v>
      </c>
      <c r="G398" s="24" t="s">
        <v>7328</v>
      </c>
      <c r="H398" s="36">
        <v>1</v>
      </c>
    </row>
    <row r="399" spans="1:8">
      <c r="A399" s="23">
        <v>2019</v>
      </c>
      <c r="B399" s="23" t="s">
        <v>2366</v>
      </c>
      <c r="C399" s="13" t="s">
        <v>1886</v>
      </c>
      <c r="D399" s="13" t="s">
        <v>339</v>
      </c>
      <c r="E399" s="13" t="s">
        <v>349</v>
      </c>
      <c r="F399" s="24" t="s">
        <v>2443</v>
      </c>
      <c r="G399" s="24" t="s">
        <v>7328</v>
      </c>
      <c r="H399" s="36">
        <v>3</v>
      </c>
    </row>
    <row r="400" spans="1:8">
      <c r="A400" s="23">
        <v>2019</v>
      </c>
      <c r="B400" s="23" t="s">
        <v>2366</v>
      </c>
      <c r="C400" s="13" t="s">
        <v>1886</v>
      </c>
      <c r="D400" s="13" t="s">
        <v>339</v>
      </c>
      <c r="E400" s="13" t="s">
        <v>225</v>
      </c>
      <c r="F400" s="24" t="s">
        <v>2443</v>
      </c>
      <c r="G400" s="24" t="s">
        <v>7328</v>
      </c>
      <c r="H400" s="36">
        <v>13</v>
      </c>
    </row>
    <row r="401" spans="1:8">
      <c r="A401" s="23">
        <v>2019</v>
      </c>
      <c r="B401" s="23" t="s">
        <v>2366</v>
      </c>
      <c r="C401" s="13" t="s">
        <v>1886</v>
      </c>
      <c r="D401" s="13" t="s">
        <v>339</v>
      </c>
      <c r="E401" s="13" t="s">
        <v>5767</v>
      </c>
      <c r="F401" s="24" t="s">
        <v>2501</v>
      </c>
      <c r="G401" s="24" t="s">
        <v>7328</v>
      </c>
      <c r="H401" s="36">
        <v>10</v>
      </c>
    </row>
    <row r="402" spans="1:8">
      <c r="A402" s="23">
        <v>2019</v>
      </c>
      <c r="B402" s="23" t="s">
        <v>2366</v>
      </c>
      <c r="C402" s="13" t="s">
        <v>1886</v>
      </c>
      <c r="D402" s="13" t="s">
        <v>343</v>
      </c>
      <c r="E402" s="13" t="s">
        <v>221</v>
      </c>
      <c r="F402" s="24" t="s">
        <v>2443</v>
      </c>
      <c r="G402" s="24" t="s">
        <v>7327</v>
      </c>
      <c r="H402" s="36">
        <v>8</v>
      </c>
    </row>
    <row r="403" spans="1:8">
      <c r="A403" s="23">
        <v>2019</v>
      </c>
      <c r="B403" s="23" t="s">
        <v>2366</v>
      </c>
      <c r="C403" s="13" t="s">
        <v>1886</v>
      </c>
      <c r="D403" s="13" t="s">
        <v>343</v>
      </c>
      <c r="E403" s="13" t="s">
        <v>348</v>
      </c>
      <c r="F403" s="24" t="s">
        <v>2576</v>
      </c>
      <c r="G403" s="24" t="s">
        <v>7327</v>
      </c>
      <c r="H403" s="36">
        <v>1</v>
      </c>
    </row>
    <row r="404" spans="1:8">
      <c r="A404" s="23">
        <v>2019</v>
      </c>
      <c r="B404" s="23" t="s">
        <v>2366</v>
      </c>
      <c r="C404" s="13" t="s">
        <v>1886</v>
      </c>
      <c r="D404" s="13" t="s">
        <v>339</v>
      </c>
      <c r="E404" s="13" t="s">
        <v>340</v>
      </c>
      <c r="F404" s="24" t="s">
        <v>2443</v>
      </c>
      <c r="G404" s="24" t="s">
        <v>7327</v>
      </c>
      <c r="H404" s="36">
        <v>2</v>
      </c>
    </row>
    <row r="405" spans="1:8">
      <c r="A405" s="23">
        <v>2019</v>
      </c>
      <c r="B405" s="23" t="s">
        <v>2366</v>
      </c>
      <c r="C405" s="13" t="s">
        <v>1886</v>
      </c>
      <c r="D405" s="13" t="s">
        <v>339</v>
      </c>
      <c r="E405" s="13" t="s">
        <v>341</v>
      </c>
      <c r="F405" s="24" t="s">
        <v>2505</v>
      </c>
      <c r="G405" s="24" t="s">
        <v>7327</v>
      </c>
      <c r="H405" s="36">
        <v>3</v>
      </c>
    </row>
    <row r="406" spans="1:8">
      <c r="A406" s="23">
        <v>2019</v>
      </c>
      <c r="B406" s="23" t="s">
        <v>2366</v>
      </c>
      <c r="C406" s="13" t="s">
        <v>1886</v>
      </c>
      <c r="D406" s="13" t="s">
        <v>339</v>
      </c>
      <c r="E406" s="13" t="s">
        <v>219</v>
      </c>
      <c r="F406" s="24" t="s">
        <v>2501</v>
      </c>
      <c r="G406" s="24" t="s">
        <v>7327</v>
      </c>
      <c r="H406" s="36">
        <v>1</v>
      </c>
    </row>
    <row r="407" spans="1:8">
      <c r="A407" s="23">
        <v>2019</v>
      </c>
      <c r="B407" s="23" t="s">
        <v>2366</v>
      </c>
      <c r="C407" s="13" t="s">
        <v>1886</v>
      </c>
      <c r="D407" s="13" t="s">
        <v>339</v>
      </c>
      <c r="E407" s="13" t="s">
        <v>354</v>
      </c>
      <c r="F407" s="24" t="s">
        <v>2504</v>
      </c>
      <c r="G407" s="24" t="s">
        <v>7327</v>
      </c>
      <c r="H407" s="36">
        <v>3</v>
      </c>
    </row>
    <row r="408" spans="1:8">
      <c r="A408" s="23">
        <v>2019</v>
      </c>
      <c r="B408" s="23" t="s">
        <v>2366</v>
      </c>
      <c r="C408" s="13" t="s">
        <v>1886</v>
      </c>
      <c r="D408" s="13" t="s">
        <v>339</v>
      </c>
      <c r="E408" s="13" t="s">
        <v>221</v>
      </c>
      <c r="F408" s="24" t="s">
        <v>2443</v>
      </c>
      <c r="G408" s="24" t="s">
        <v>7327</v>
      </c>
      <c r="H408" s="36">
        <v>6</v>
      </c>
    </row>
    <row r="409" spans="1:8">
      <c r="A409" s="23">
        <v>2019</v>
      </c>
      <c r="B409" s="23" t="s">
        <v>2366</v>
      </c>
      <c r="C409" s="13" t="s">
        <v>1886</v>
      </c>
      <c r="D409" s="13" t="s">
        <v>339</v>
      </c>
      <c r="E409" s="13" t="s">
        <v>222</v>
      </c>
      <c r="F409" s="24" t="s">
        <v>2503</v>
      </c>
      <c r="G409" s="24" t="s">
        <v>7327</v>
      </c>
      <c r="H409" s="36">
        <v>1</v>
      </c>
    </row>
    <row r="410" spans="1:8">
      <c r="A410" s="23">
        <v>2019</v>
      </c>
      <c r="B410" s="23" t="s">
        <v>2366</v>
      </c>
      <c r="C410" s="13" t="s">
        <v>1886</v>
      </c>
      <c r="D410" s="13" t="s">
        <v>339</v>
      </c>
      <c r="E410" s="13" t="s">
        <v>342</v>
      </c>
      <c r="F410" s="24" t="s">
        <v>2443</v>
      </c>
      <c r="G410" s="24" t="s">
        <v>7327</v>
      </c>
      <c r="H410" s="36">
        <v>3</v>
      </c>
    </row>
    <row r="411" spans="1:8">
      <c r="A411" s="23">
        <v>2019</v>
      </c>
      <c r="B411" s="23" t="s">
        <v>2366</v>
      </c>
      <c r="C411" s="13" t="s">
        <v>1886</v>
      </c>
      <c r="D411" s="13" t="s">
        <v>339</v>
      </c>
      <c r="E411" s="13" t="s">
        <v>349</v>
      </c>
      <c r="F411" s="24" t="s">
        <v>2443</v>
      </c>
      <c r="G411" s="24" t="s">
        <v>7327</v>
      </c>
      <c r="H411" s="36">
        <v>1</v>
      </c>
    </row>
    <row r="412" spans="1:8">
      <c r="A412" s="23">
        <v>2019</v>
      </c>
      <c r="B412" s="23" t="s">
        <v>2366</v>
      </c>
      <c r="C412" s="13" t="s">
        <v>1886</v>
      </c>
      <c r="D412" s="13" t="s">
        <v>339</v>
      </c>
      <c r="E412" s="13" t="s">
        <v>3175</v>
      </c>
      <c r="F412" s="24" t="s">
        <v>2575</v>
      </c>
      <c r="G412" s="24" t="s">
        <v>7327</v>
      </c>
      <c r="H412" s="36">
        <v>1</v>
      </c>
    </row>
    <row r="413" spans="1:8">
      <c r="A413" s="23">
        <v>2019</v>
      </c>
      <c r="B413" s="23" t="s">
        <v>2366</v>
      </c>
      <c r="C413" s="13" t="s">
        <v>1886</v>
      </c>
      <c r="D413" s="13" t="s">
        <v>339</v>
      </c>
      <c r="E413" s="13" t="s">
        <v>225</v>
      </c>
      <c r="F413" s="24" t="s">
        <v>2443</v>
      </c>
      <c r="G413" s="24" t="s">
        <v>7327</v>
      </c>
      <c r="H413" s="36">
        <v>3</v>
      </c>
    </row>
    <row r="414" spans="1:8">
      <c r="A414" s="23">
        <v>2019</v>
      </c>
      <c r="B414" s="23" t="s">
        <v>2367</v>
      </c>
      <c r="C414" s="13" t="s">
        <v>1886</v>
      </c>
      <c r="D414" s="13" t="s">
        <v>343</v>
      </c>
      <c r="E414" s="13" t="s">
        <v>340</v>
      </c>
      <c r="F414" s="24" t="s">
        <v>2443</v>
      </c>
      <c r="G414" s="24" t="s">
        <v>7328</v>
      </c>
      <c r="H414" s="36">
        <v>3</v>
      </c>
    </row>
    <row r="415" spans="1:8">
      <c r="A415" s="23">
        <v>2019</v>
      </c>
      <c r="B415" s="23" t="s">
        <v>2367</v>
      </c>
      <c r="C415" s="13" t="s">
        <v>1886</v>
      </c>
      <c r="D415" s="13" t="s">
        <v>343</v>
      </c>
      <c r="E415" s="13" t="s">
        <v>7331</v>
      </c>
      <c r="F415" s="24" t="s">
        <v>2443</v>
      </c>
      <c r="G415" s="24" t="s">
        <v>7328</v>
      </c>
      <c r="H415" s="36">
        <v>22</v>
      </c>
    </row>
    <row r="416" spans="1:8">
      <c r="A416" s="23">
        <v>2019</v>
      </c>
      <c r="B416" s="23" t="s">
        <v>2367</v>
      </c>
      <c r="C416" s="13" t="s">
        <v>1886</v>
      </c>
      <c r="D416" s="13" t="s">
        <v>343</v>
      </c>
      <c r="E416" s="13" t="s">
        <v>3436</v>
      </c>
      <c r="F416" s="24" t="s">
        <v>2443</v>
      </c>
      <c r="G416" s="24" t="s">
        <v>7328</v>
      </c>
      <c r="H416" s="36">
        <v>3</v>
      </c>
    </row>
    <row r="417" spans="1:8">
      <c r="A417" s="23">
        <v>2019</v>
      </c>
      <c r="B417" s="23" t="s">
        <v>2367</v>
      </c>
      <c r="C417" s="13" t="s">
        <v>1886</v>
      </c>
      <c r="D417" s="13" t="s">
        <v>343</v>
      </c>
      <c r="E417" s="13" t="s">
        <v>347</v>
      </c>
      <c r="F417" s="24" t="s">
        <v>2443</v>
      </c>
      <c r="G417" s="24" t="s">
        <v>7328</v>
      </c>
      <c r="H417" s="36">
        <v>1</v>
      </c>
    </row>
    <row r="418" spans="1:8">
      <c r="A418" s="23">
        <v>2019</v>
      </c>
      <c r="B418" s="23" t="s">
        <v>2367</v>
      </c>
      <c r="C418" s="13" t="s">
        <v>1886</v>
      </c>
      <c r="D418" s="13" t="s">
        <v>343</v>
      </c>
      <c r="E418" s="13" t="s">
        <v>221</v>
      </c>
      <c r="F418" s="24" t="s">
        <v>2443</v>
      </c>
      <c r="G418" s="24" t="s">
        <v>7328</v>
      </c>
      <c r="H418" s="36">
        <v>2</v>
      </c>
    </row>
    <row r="419" spans="1:8">
      <c r="A419" s="23">
        <v>2019</v>
      </c>
      <c r="B419" s="23" t="s">
        <v>2367</v>
      </c>
      <c r="C419" s="13" t="s">
        <v>1886</v>
      </c>
      <c r="D419" s="13" t="s">
        <v>343</v>
      </c>
      <c r="E419" s="13" t="s">
        <v>356</v>
      </c>
      <c r="F419" s="24" t="s">
        <v>2443</v>
      </c>
      <c r="G419" s="24" t="s">
        <v>7328</v>
      </c>
      <c r="H419" s="36">
        <v>7</v>
      </c>
    </row>
    <row r="420" spans="1:8">
      <c r="A420" s="23">
        <v>2019</v>
      </c>
      <c r="B420" s="23" t="s">
        <v>2367</v>
      </c>
      <c r="C420" s="13" t="s">
        <v>1886</v>
      </c>
      <c r="D420" s="13" t="s">
        <v>343</v>
      </c>
      <c r="E420" s="13" t="s">
        <v>352</v>
      </c>
      <c r="F420" s="24" t="s">
        <v>2505</v>
      </c>
      <c r="G420" s="24" t="s">
        <v>7328</v>
      </c>
      <c r="H420" s="36">
        <v>2</v>
      </c>
    </row>
    <row r="421" spans="1:8">
      <c r="A421" s="23">
        <v>2019</v>
      </c>
      <c r="B421" s="23" t="s">
        <v>2367</v>
      </c>
      <c r="C421" s="13" t="s">
        <v>1886</v>
      </c>
      <c r="D421" s="13" t="s">
        <v>343</v>
      </c>
      <c r="E421" s="13" t="s">
        <v>353</v>
      </c>
      <c r="F421" s="24" t="s">
        <v>2443</v>
      </c>
      <c r="G421" s="24" t="s">
        <v>7328</v>
      </c>
      <c r="H421" s="36">
        <v>6</v>
      </c>
    </row>
    <row r="422" spans="1:8">
      <c r="A422" s="23">
        <v>2019</v>
      </c>
      <c r="B422" s="23" t="s">
        <v>2367</v>
      </c>
      <c r="C422" s="13" t="s">
        <v>1886</v>
      </c>
      <c r="D422" s="13" t="s">
        <v>343</v>
      </c>
      <c r="E422" s="13" t="s">
        <v>344</v>
      </c>
      <c r="F422" s="24" t="s">
        <v>2443</v>
      </c>
      <c r="G422" s="24" t="s">
        <v>7328</v>
      </c>
      <c r="H422" s="36">
        <v>3</v>
      </c>
    </row>
    <row r="423" spans="1:8">
      <c r="A423" s="23">
        <v>2019</v>
      </c>
      <c r="B423" s="23" t="s">
        <v>2367</v>
      </c>
      <c r="C423" s="13" t="s">
        <v>1886</v>
      </c>
      <c r="D423" s="13" t="s">
        <v>343</v>
      </c>
      <c r="E423" s="13" t="s">
        <v>732</v>
      </c>
      <c r="F423" s="24" t="s">
        <v>2443</v>
      </c>
      <c r="G423" s="24" t="s">
        <v>7328</v>
      </c>
      <c r="H423" s="36">
        <v>1</v>
      </c>
    </row>
    <row r="424" spans="1:8">
      <c r="A424" s="23">
        <v>2019</v>
      </c>
      <c r="B424" s="23" t="s">
        <v>2367</v>
      </c>
      <c r="C424" s="13" t="s">
        <v>1886</v>
      </c>
      <c r="D424" s="13" t="s">
        <v>343</v>
      </c>
      <c r="E424" s="13" t="s">
        <v>348</v>
      </c>
      <c r="F424" s="24" t="s">
        <v>2576</v>
      </c>
      <c r="G424" s="24" t="s">
        <v>7328</v>
      </c>
      <c r="H424" s="36">
        <v>3</v>
      </c>
    </row>
    <row r="425" spans="1:8">
      <c r="A425" s="23">
        <v>2019</v>
      </c>
      <c r="B425" s="23" t="s">
        <v>2367</v>
      </c>
      <c r="C425" s="13" t="s">
        <v>1886</v>
      </c>
      <c r="D425" s="13" t="s">
        <v>339</v>
      </c>
      <c r="E425" s="13" t="s">
        <v>340</v>
      </c>
      <c r="F425" s="24" t="s">
        <v>2443</v>
      </c>
      <c r="G425" s="24" t="s">
        <v>7328</v>
      </c>
      <c r="H425" s="36">
        <v>2</v>
      </c>
    </row>
    <row r="426" spans="1:8">
      <c r="A426" s="23">
        <v>2019</v>
      </c>
      <c r="B426" s="23" t="s">
        <v>2367</v>
      </c>
      <c r="C426" s="13" t="s">
        <v>1886</v>
      </c>
      <c r="D426" s="13" t="s">
        <v>339</v>
      </c>
      <c r="E426" s="13" t="s">
        <v>341</v>
      </c>
      <c r="F426" s="24" t="s">
        <v>2505</v>
      </c>
      <c r="G426" s="24" t="s">
        <v>7328</v>
      </c>
      <c r="H426" s="36">
        <v>22</v>
      </c>
    </row>
    <row r="427" spans="1:8">
      <c r="A427" s="23">
        <v>2019</v>
      </c>
      <c r="B427" s="23" t="s">
        <v>2367</v>
      </c>
      <c r="C427" s="13" t="s">
        <v>1886</v>
      </c>
      <c r="D427" s="13" t="s">
        <v>339</v>
      </c>
      <c r="E427" s="13" t="s">
        <v>219</v>
      </c>
      <c r="F427" s="24" t="s">
        <v>2501</v>
      </c>
      <c r="G427" s="24" t="s">
        <v>7328</v>
      </c>
      <c r="H427" s="36">
        <v>2</v>
      </c>
    </row>
    <row r="428" spans="1:8">
      <c r="A428" s="23">
        <v>2019</v>
      </c>
      <c r="B428" s="23" t="s">
        <v>2367</v>
      </c>
      <c r="C428" s="13" t="s">
        <v>1886</v>
      </c>
      <c r="D428" s="13" t="s">
        <v>339</v>
      </c>
      <c r="E428" s="13" t="s">
        <v>221</v>
      </c>
      <c r="F428" s="24" t="s">
        <v>2443</v>
      </c>
      <c r="G428" s="24" t="s">
        <v>7328</v>
      </c>
      <c r="H428" s="36">
        <v>2</v>
      </c>
    </row>
    <row r="429" spans="1:8">
      <c r="A429" s="23">
        <v>2019</v>
      </c>
      <c r="B429" s="23" t="s">
        <v>2367</v>
      </c>
      <c r="C429" s="13" t="s">
        <v>1886</v>
      </c>
      <c r="D429" s="13" t="s">
        <v>339</v>
      </c>
      <c r="E429" s="13" t="s">
        <v>222</v>
      </c>
      <c r="F429" s="24" t="s">
        <v>2503</v>
      </c>
      <c r="G429" s="24" t="s">
        <v>7328</v>
      </c>
      <c r="H429" s="36">
        <v>19</v>
      </c>
    </row>
    <row r="430" spans="1:8">
      <c r="A430" s="23">
        <v>2019</v>
      </c>
      <c r="B430" s="23" t="s">
        <v>2367</v>
      </c>
      <c r="C430" s="13" t="s">
        <v>1886</v>
      </c>
      <c r="D430" s="13" t="s">
        <v>339</v>
      </c>
      <c r="E430" s="13" t="s">
        <v>224</v>
      </c>
      <c r="F430" s="24" t="s">
        <v>2505</v>
      </c>
      <c r="G430" s="24" t="s">
        <v>7328</v>
      </c>
      <c r="H430" s="36">
        <v>2</v>
      </c>
    </row>
    <row r="431" spans="1:8">
      <c r="A431" s="23">
        <v>2019</v>
      </c>
      <c r="B431" s="23" t="s">
        <v>2367</v>
      </c>
      <c r="C431" s="13" t="s">
        <v>1886</v>
      </c>
      <c r="D431" s="13" t="s">
        <v>339</v>
      </c>
      <c r="E431" s="13" t="s">
        <v>342</v>
      </c>
      <c r="F431" s="24" t="s">
        <v>2443</v>
      </c>
      <c r="G431" s="24" t="s">
        <v>7328</v>
      </c>
      <c r="H431" s="36">
        <v>7</v>
      </c>
    </row>
    <row r="432" spans="1:8">
      <c r="A432" s="23">
        <v>2019</v>
      </c>
      <c r="B432" s="23" t="s">
        <v>2367</v>
      </c>
      <c r="C432" s="13" t="s">
        <v>1886</v>
      </c>
      <c r="D432" s="13" t="s">
        <v>339</v>
      </c>
      <c r="E432" s="13" t="s">
        <v>349</v>
      </c>
      <c r="F432" s="24" t="s">
        <v>2443</v>
      </c>
      <c r="G432" s="24" t="s">
        <v>7328</v>
      </c>
      <c r="H432" s="36">
        <v>1</v>
      </c>
    </row>
    <row r="433" spans="1:8">
      <c r="A433" s="23">
        <v>2019</v>
      </c>
      <c r="B433" s="23" t="s">
        <v>2367</v>
      </c>
      <c r="C433" s="13" t="s">
        <v>1886</v>
      </c>
      <c r="D433" s="13" t="s">
        <v>339</v>
      </c>
      <c r="E433" s="13" t="s">
        <v>3175</v>
      </c>
      <c r="F433" s="24" t="s">
        <v>2575</v>
      </c>
      <c r="G433" s="24" t="s">
        <v>7328</v>
      </c>
      <c r="H433" s="36">
        <v>1</v>
      </c>
    </row>
    <row r="434" spans="1:8">
      <c r="A434" s="23">
        <v>2019</v>
      </c>
      <c r="B434" s="23" t="s">
        <v>2367</v>
      </c>
      <c r="C434" s="13" t="s">
        <v>1886</v>
      </c>
      <c r="D434" s="13" t="s">
        <v>339</v>
      </c>
      <c r="E434" s="13" t="s">
        <v>225</v>
      </c>
      <c r="F434" s="24" t="s">
        <v>2443</v>
      </c>
      <c r="G434" s="24" t="s">
        <v>7328</v>
      </c>
      <c r="H434" s="36">
        <v>6</v>
      </c>
    </row>
    <row r="435" spans="1:8">
      <c r="A435" s="23">
        <v>2019</v>
      </c>
      <c r="B435" s="23" t="s">
        <v>2367</v>
      </c>
      <c r="C435" s="13" t="s">
        <v>1886</v>
      </c>
      <c r="D435" s="13" t="s">
        <v>339</v>
      </c>
      <c r="E435" s="13" t="s">
        <v>5767</v>
      </c>
      <c r="F435" s="24" t="s">
        <v>2501</v>
      </c>
      <c r="G435" s="24" t="s">
        <v>7328</v>
      </c>
      <c r="H435" s="36">
        <v>7</v>
      </c>
    </row>
    <row r="436" spans="1:8">
      <c r="A436" s="23">
        <v>2019</v>
      </c>
      <c r="B436" s="23" t="s">
        <v>2367</v>
      </c>
      <c r="C436" s="13" t="s">
        <v>1886</v>
      </c>
      <c r="D436" s="13" t="s">
        <v>343</v>
      </c>
      <c r="E436" s="13" t="s">
        <v>221</v>
      </c>
      <c r="F436" s="24" t="s">
        <v>2443</v>
      </c>
      <c r="G436" s="24" t="s">
        <v>7327</v>
      </c>
      <c r="H436" s="36">
        <v>13</v>
      </c>
    </row>
    <row r="437" spans="1:8">
      <c r="A437" s="23">
        <v>2019</v>
      </c>
      <c r="B437" s="23" t="s">
        <v>2367</v>
      </c>
      <c r="C437" s="13" t="s">
        <v>1886</v>
      </c>
      <c r="D437" s="13" t="s">
        <v>343</v>
      </c>
      <c r="E437" s="13" t="s">
        <v>344</v>
      </c>
      <c r="F437" s="24" t="s">
        <v>2443</v>
      </c>
      <c r="G437" s="24" t="s">
        <v>7327</v>
      </c>
      <c r="H437" s="36">
        <v>1</v>
      </c>
    </row>
    <row r="438" spans="1:8">
      <c r="A438" s="23">
        <v>2019</v>
      </c>
      <c r="B438" s="23" t="s">
        <v>2367</v>
      </c>
      <c r="C438" s="13" t="s">
        <v>1886</v>
      </c>
      <c r="D438" s="13" t="s">
        <v>339</v>
      </c>
      <c r="E438" s="13" t="s">
        <v>340</v>
      </c>
      <c r="F438" s="24" t="s">
        <v>2443</v>
      </c>
      <c r="G438" s="24" t="s">
        <v>7327</v>
      </c>
      <c r="H438" s="36">
        <v>3</v>
      </c>
    </row>
    <row r="439" spans="1:8">
      <c r="A439" s="23">
        <v>2019</v>
      </c>
      <c r="B439" s="23" t="s">
        <v>2367</v>
      </c>
      <c r="C439" s="13" t="s">
        <v>1886</v>
      </c>
      <c r="D439" s="13" t="s">
        <v>339</v>
      </c>
      <c r="E439" s="13" t="s">
        <v>341</v>
      </c>
      <c r="F439" s="24" t="s">
        <v>2505</v>
      </c>
      <c r="G439" s="24" t="s">
        <v>7327</v>
      </c>
      <c r="H439" s="36">
        <v>2</v>
      </c>
    </row>
    <row r="440" spans="1:8">
      <c r="A440" s="23">
        <v>2019</v>
      </c>
      <c r="B440" s="23" t="s">
        <v>2367</v>
      </c>
      <c r="C440" s="13" t="s">
        <v>1886</v>
      </c>
      <c r="D440" s="13" t="s">
        <v>339</v>
      </c>
      <c r="E440" s="13" t="s">
        <v>354</v>
      </c>
      <c r="F440" s="24" t="s">
        <v>2504</v>
      </c>
      <c r="G440" s="24" t="s">
        <v>7327</v>
      </c>
      <c r="H440" s="36">
        <v>1</v>
      </c>
    </row>
    <row r="441" spans="1:8">
      <c r="A441" s="23">
        <v>2019</v>
      </c>
      <c r="B441" s="23" t="s">
        <v>2367</v>
      </c>
      <c r="C441" s="13" t="s">
        <v>1886</v>
      </c>
      <c r="D441" s="13" t="s">
        <v>339</v>
      </c>
      <c r="E441" s="13" t="s">
        <v>221</v>
      </c>
      <c r="F441" s="24" t="s">
        <v>2443</v>
      </c>
      <c r="G441" s="24" t="s">
        <v>7327</v>
      </c>
      <c r="H441" s="36">
        <v>3</v>
      </c>
    </row>
    <row r="442" spans="1:8">
      <c r="A442" s="23">
        <v>2019</v>
      </c>
      <c r="B442" s="23" t="s">
        <v>2367</v>
      </c>
      <c r="C442" s="13" t="s">
        <v>1886</v>
      </c>
      <c r="D442" s="13" t="s">
        <v>339</v>
      </c>
      <c r="E442" s="13" t="s">
        <v>225</v>
      </c>
      <c r="F442" s="24" t="s">
        <v>2443</v>
      </c>
      <c r="G442" s="24" t="s">
        <v>7327</v>
      </c>
      <c r="H442" s="36">
        <v>2</v>
      </c>
    </row>
    <row r="443" spans="1:8">
      <c r="A443" s="23">
        <v>2019</v>
      </c>
      <c r="B443" s="23" t="s">
        <v>2367</v>
      </c>
      <c r="C443" s="13" t="s">
        <v>1886</v>
      </c>
      <c r="D443" s="13" t="s">
        <v>339</v>
      </c>
      <c r="E443" s="13" t="s">
        <v>5767</v>
      </c>
      <c r="F443" s="24" t="s">
        <v>2443</v>
      </c>
      <c r="G443" s="24" t="s">
        <v>7327</v>
      </c>
      <c r="H443" s="36">
        <v>2</v>
      </c>
    </row>
    <row r="444" spans="1:8">
      <c r="A444" s="23">
        <v>2019</v>
      </c>
      <c r="B444" s="23" t="s">
        <v>2366</v>
      </c>
      <c r="C444" s="13" t="s">
        <v>514</v>
      </c>
      <c r="D444" s="13" t="s">
        <v>2148</v>
      </c>
      <c r="E444" s="13" t="s">
        <v>3432</v>
      </c>
      <c r="F444" s="24" t="s">
        <v>2505</v>
      </c>
      <c r="G444" s="24" t="s">
        <v>7328</v>
      </c>
      <c r="H444" s="36">
        <v>13</v>
      </c>
    </row>
    <row r="445" spans="1:8">
      <c r="A445" s="23">
        <v>2019</v>
      </c>
      <c r="B445" s="23" t="s">
        <v>2366</v>
      </c>
      <c r="C445" s="13" t="s">
        <v>514</v>
      </c>
      <c r="D445" s="13" t="s">
        <v>2148</v>
      </c>
      <c r="E445" s="13" t="s">
        <v>2149</v>
      </c>
      <c r="F445" s="24" t="s">
        <v>2505</v>
      </c>
      <c r="G445" s="24" t="s">
        <v>7328</v>
      </c>
      <c r="H445" s="36">
        <v>14</v>
      </c>
    </row>
    <row r="446" spans="1:8">
      <c r="A446" s="23">
        <v>2019</v>
      </c>
      <c r="B446" s="23" t="s">
        <v>2366</v>
      </c>
      <c r="C446" s="13" t="s">
        <v>514</v>
      </c>
      <c r="D446" s="13" t="s">
        <v>2148</v>
      </c>
      <c r="E446" s="13" t="s">
        <v>224</v>
      </c>
      <c r="F446" s="24" t="s">
        <v>2505</v>
      </c>
      <c r="G446" s="24" t="s">
        <v>7328</v>
      </c>
      <c r="H446" s="36">
        <v>11</v>
      </c>
    </row>
    <row r="447" spans="1:8">
      <c r="A447" s="23">
        <v>2019</v>
      </c>
      <c r="B447" s="23" t="s">
        <v>2366</v>
      </c>
      <c r="C447" s="13" t="s">
        <v>514</v>
      </c>
      <c r="D447" s="13" t="s">
        <v>2148</v>
      </c>
      <c r="E447" s="13" t="s">
        <v>352</v>
      </c>
      <c r="F447" s="24" t="s">
        <v>2505</v>
      </c>
      <c r="G447" s="24" t="s">
        <v>7328</v>
      </c>
      <c r="H447" s="36">
        <v>5</v>
      </c>
    </row>
    <row r="448" spans="1:8">
      <c r="A448" s="23">
        <v>2019</v>
      </c>
      <c r="B448" s="23" t="s">
        <v>2366</v>
      </c>
      <c r="C448" s="13" t="s">
        <v>514</v>
      </c>
      <c r="D448" s="13" t="s">
        <v>3434</v>
      </c>
      <c r="E448" s="13" t="s">
        <v>3490</v>
      </c>
      <c r="F448" s="24" t="s">
        <v>2443</v>
      </c>
      <c r="G448" s="24" t="s">
        <v>7328</v>
      </c>
      <c r="H448" s="36">
        <v>1</v>
      </c>
    </row>
    <row r="449" spans="1:8">
      <c r="A449" s="23">
        <v>2019</v>
      </c>
      <c r="B449" s="23" t="s">
        <v>2366</v>
      </c>
      <c r="C449" s="13" t="s">
        <v>514</v>
      </c>
      <c r="D449" s="13" t="s">
        <v>339</v>
      </c>
      <c r="E449" s="13" t="s">
        <v>340</v>
      </c>
      <c r="F449" s="24" t="s">
        <v>2443</v>
      </c>
      <c r="G449" s="24" t="s">
        <v>7328</v>
      </c>
      <c r="H449" s="36">
        <v>2</v>
      </c>
    </row>
    <row r="450" spans="1:8">
      <c r="A450" s="23">
        <v>2019</v>
      </c>
      <c r="B450" s="23" t="s">
        <v>2366</v>
      </c>
      <c r="C450" s="13" t="s">
        <v>514</v>
      </c>
      <c r="D450" s="13" t="s">
        <v>339</v>
      </c>
      <c r="E450" s="13" t="s">
        <v>230</v>
      </c>
      <c r="F450" s="24" t="s">
        <v>2443</v>
      </c>
      <c r="G450" s="24" t="s">
        <v>7328</v>
      </c>
      <c r="H450" s="36">
        <v>3</v>
      </c>
    </row>
    <row r="451" spans="1:8">
      <c r="A451" s="23">
        <v>2019</v>
      </c>
      <c r="B451" s="23" t="s">
        <v>2366</v>
      </c>
      <c r="C451" s="13" t="s">
        <v>514</v>
      </c>
      <c r="D451" s="13" t="s">
        <v>339</v>
      </c>
      <c r="E451" s="13" t="s">
        <v>225</v>
      </c>
      <c r="F451" s="24" t="s">
        <v>2578</v>
      </c>
      <c r="G451" s="24" t="s">
        <v>7328</v>
      </c>
      <c r="H451" s="36">
        <v>6</v>
      </c>
    </row>
    <row r="452" spans="1:8">
      <c r="A452" s="23">
        <v>2019</v>
      </c>
      <c r="B452" s="23" t="s">
        <v>2366</v>
      </c>
      <c r="C452" s="13" t="s">
        <v>514</v>
      </c>
      <c r="D452" s="13" t="s">
        <v>2148</v>
      </c>
      <c r="E452" s="13" t="s">
        <v>3432</v>
      </c>
      <c r="F452" s="24" t="s">
        <v>2505</v>
      </c>
      <c r="G452" s="24" t="s">
        <v>7327</v>
      </c>
      <c r="H452" s="36">
        <v>10</v>
      </c>
    </row>
    <row r="453" spans="1:8">
      <c r="A453" s="23">
        <v>2019</v>
      </c>
      <c r="B453" s="23" t="s">
        <v>2366</v>
      </c>
      <c r="C453" s="13" t="s">
        <v>514</v>
      </c>
      <c r="D453" s="13" t="s">
        <v>2148</v>
      </c>
      <c r="E453" s="13" t="s">
        <v>2149</v>
      </c>
      <c r="F453" s="24" t="s">
        <v>2505</v>
      </c>
      <c r="G453" s="24" t="s">
        <v>7327</v>
      </c>
      <c r="H453" s="36">
        <v>2</v>
      </c>
    </row>
    <row r="454" spans="1:8">
      <c r="A454" s="23">
        <v>2019</v>
      </c>
      <c r="B454" s="23" t="s">
        <v>2366</v>
      </c>
      <c r="C454" s="13" t="s">
        <v>514</v>
      </c>
      <c r="D454" s="13" t="s">
        <v>2148</v>
      </c>
      <c r="E454" s="13" t="s">
        <v>224</v>
      </c>
      <c r="F454" s="24" t="s">
        <v>2505</v>
      </c>
      <c r="G454" s="24" t="s">
        <v>7327</v>
      </c>
      <c r="H454" s="36">
        <v>3</v>
      </c>
    </row>
    <row r="455" spans="1:8">
      <c r="A455" s="23">
        <v>2019</v>
      </c>
      <c r="B455" s="23" t="s">
        <v>2366</v>
      </c>
      <c r="C455" s="13" t="s">
        <v>514</v>
      </c>
      <c r="D455" s="13" t="s">
        <v>2148</v>
      </c>
      <c r="E455" s="13" t="s">
        <v>352</v>
      </c>
      <c r="F455" s="24" t="s">
        <v>2505</v>
      </c>
      <c r="G455" s="24" t="s">
        <v>7327</v>
      </c>
      <c r="H455" s="36">
        <v>6</v>
      </c>
    </row>
    <row r="456" spans="1:8">
      <c r="A456" s="23">
        <v>2019</v>
      </c>
      <c r="B456" s="23" t="s">
        <v>2366</v>
      </c>
      <c r="C456" s="13" t="s">
        <v>514</v>
      </c>
      <c r="D456" s="13" t="s">
        <v>339</v>
      </c>
      <c r="E456" s="13" t="s">
        <v>230</v>
      </c>
      <c r="F456" s="24" t="s">
        <v>2443</v>
      </c>
      <c r="G456" s="24" t="s">
        <v>7327</v>
      </c>
      <c r="H456" s="36">
        <v>10</v>
      </c>
    </row>
    <row r="457" spans="1:8">
      <c r="A457" s="23">
        <v>2019</v>
      </c>
      <c r="B457" s="23" t="s">
        <v>2366</v>
      </c>
      <c r="C457" s="13" t="s">
        <v>514</v>
      </c>
      <c r="D457" s="13" t="s">
        <v>339</v>
      </c>
      <c r="E457" s="13" t="s">
        <v>342</v>
      </c>
      <c r="F457" s="24" t="s">
        <v>2501</v>
      </c>
      <c r="G457" s="24" t="s">
        <v>7327</v>
      </c>
      <c r="H457" s="36">
        <v>5</v>
      </c>
    </row>
    <row r="458" spans="1:8">
      <c r="A458" s="23">
        <v>2019</v>
      </c>
      <c r="B458" s="23" t="s">
        <v>2366</v>
      </c>
      <c r="C458" s="13" t="s">
        <v>514</v>
      </c>
      <c r="D458" s="13" t="s">
        <v>1423</v>
      </c>
      <c r="E458" s="13" t="s">
        <v>230</v>
      </c>
      <c r="F458" s="24" t="s">
        <v>2443</v>
      </c>
      <c r="G458" s="24" t="s">
        <v>7327</v>
      </c>
      <c r="H458" s="36">
        <v>2</v>
      </c>
    </row>
    <row r="459" spans="1:8">
      <c r="A459" s="23">
        <v>2019</v>
      </c>
      <c r="B459" s="23" t="s">
        <v>2367</v>
      </c>
      <c r="C459" s="13" t="s">
        <v>514</v>
      </c>
      <c r="D459" s="13" t="s">
        <v>4026</v>
      </c>
      <c r="E459" s="13" t="s">
        <v>4027</v>
      </c>
      <c r="F459" s="24" t="s">
        <v>4028</v>
      </c>
      <c r="G459" s="24" t="s">
        <v>7328</v>
      </c>
      <c r="H459" s="36">
        <v>4</v>
      </c>
    </row>
    <row r="460" spans="1:8">
      <c r="A460" s="23">
        <v>2019</v>
      </c>
      <c r="B460" s="23" t="s">
        <v>2367</v>
      </c>
      <c r="C460" s="13" t="s">
        <v>514</v>
      </c>
      <c r="D460" s="13" t="s">
        <v>2148</v>
      </c>
      <c r="E460" s="13" t="s">
        <v>3432</v>
      </c>
      <c r="F460" s="24" t="s">
        <v>2505</v>
      </c>
      <c r="G460" s="24" t="s">
        <v>7328</v>
      </c>
      <c r="H460" s="36">
        <v>10</v>
      </c>
    </row>
    <row r="461" spans="1:8">
      <c r="A461" s="23">
        <v>2019</v>
      </c>
      <c r="B461" s="23" t="s">
        <v>2367</v>
      </c>
      <c r="C461" s="13" t="s">
        <v>514</v>
      </c>
      <c r="D461" s="13" t="s">
        <v>2148</v>
      </c>
      <c r="E461" s="13" t="s">
        <v>2149</v>
      </c>
      <c r="F461" s="24" t="s">
        <v>2505</v>
      </c>
      <c r="G461" s="24" t="s">
        <v>7328</v>
      </c>
      <c r="H461" s="36">
        <v>1</v>
      </c>
    </row>
    <row r="462" spans="1:8">
      <c r="A462" s="23">
        <v>2019</v>
      </c>
      <c r="B462" s="23" t="s">
        <v>2367</v>
      </c>
      <c r="C462" s="13" t="s">
        <v>514</v>
      </c>
      <c r="D462" s="13" t="s">
        <v>2148</v>
      </c>
      <c r="E462" s="13" t="s">
        <v>224</v>
      </c>
      <c r="F462" s="24" t="s">
        <v>2505</v>
      </c>
      <c r="G462" s="24" t="s">
        <v>7328</v>
      </c>
      <c r="H462" s="36">
        <v>7</v>
      </c>
    </row>
    <row r="463" spans="1:8">
      <c r="A463" s="23">
        <v>2019</v>
      </c>
      <c r="B463" s="23" t="s">
        <v>2367</v>
      </c>
      <c r="C463" s="13" t="s">
        <v>514</v>
      </c>
      <c r="D463" s="13" t="s">
        <v>2148</v>
      </c>
      <c r="E463" s="13" t="s">
        <v>352</v>
      </c>
      <c r="F463" s="24" t="s">
        <v>2505</v>
      </c>
      <c r="G463" s="24" t="s">
        <v>7328</v>
      </c>
      <c r="H463" s="36">
        <v>5</v>
      </c>
    </row>
    <row r="464" spans="1:8">
      <c r="A464" s="23">
        <v>2019</v>
      </c>
      <c r="B464" s="23" t="s">
        <v>2367</v>
      </c>
      <c r="C464" s="13" t="s">
        <v>514</v>
      </c>
      <c r="D464" s="13" t="s">
        <v>339</v>
      </c>
      <c r="E464" s="13" t="s">
        <v>340</v>
      </c>
      <c r="F464" s="24" t="s">
        <v>2443</v>
      </c>
      <c r="G464" s="24" t="s">
        <v>7328</v>
      </c>
      <c r="H464" s="36">
        <v>4</v>
      </c>
    </row>
    <row r="465" spans="1:8">
      <c r="A465" s="23">
        <v>2019</v>
      </c>
      <c r="B465" s="23" t="s">
        <v>2367</v>
      </c>
      <c r="C465" s="13" t="s">
        <v>514</v>
      </c>
      <c r="D465" s="13" t="s">
        <v>339</v>
      </c>
      <c r="E465" s="13" t="s">
        <v>230</v>
      </c>
      <c r="F465" s="24" t="s">
        <v>2443</v>
      </c>
      <c r="G465" s="24" t="s">
        <v>7328</v>
      </c>
      <c r="H465" s="36">
        <v>4</v>
      </c>
    </row>
    <row r="466" spans="1:8">
      <c r="A466" s="23">
        <v>2019</v>
      </c>
      <c r="B466" s="23" t="s">
        <v>2367</v>
      </c>
      <c r="C466" s="13" t="s">
        <v>514</v>
      </c>
      <c r="D466" s="13" t="s">
        <v>339</v>
      </c>
      <c r="E466" s="13" t="s">
        <v>354</v>
      </c>
      <c r="F466" s="24" t="s">
        <v>2504</v>
      </c>
      <c r="G466" s="24" t="s">
        <v>7328</v>
      </c>
      <c r="H466" s="36">
        <v>2</v>
      </c>
    </row>
    <row r="467" spans="1:8">
      <c r="A467" s="23">
        <v>2019</v>
      </c>
      <c r="B467" s="23" t="s">
        <v>2367</v>
      </c>
      <c r="C467" s="13" t="s">
        <v>514</v>
      </c>
      <c r="D467" s="13" t="s">
        <v>339</v>
      </c>
      <c r="E467" s="13" t="s">
        <v>222</v>
      </c>
      <c r="F467" s="24" t="s">
        <v>2503</v>
      </c>
      <c r="G467" s="24" t="s">
        <v>7328</v>
      </c>
      <c r="H467" s="36">
        <v>2</v>
      </c>
    </row>
    <row r="468" spans="1:8">
      <c r="A468" s="23">
        <v>2019</v>
      </c>
      <c r="B468" s="23" t="s">
        <v>2367</v>
      </c>
      <c r="C468" s="13" t="s">
        <v>514</v>
      </c>
      <c r="D468" s="13" t="s">
        <v>339</v>
      </c>
      <c r="E468" s="13" t="s">
        <v>225</v>
      </c>
      <c r="F468" s="24" t="s">
        <v>2443</v>
      </c>
      <c r="G468" s="24" t="s">
        <v>7328</v>
      </c>
      <c r="H468" s="36">
        <v>1</v>
      </c>
    </row>
    <row r="469" spans="1:8">
      <c r="A469" s="23">
        <v>2019</v>
      </c>
      <c r="B469" s="23" t="s">
        <v>2367</v>
      </c>
      <c r="C469" s="13" t="s">
        <v>514</v>
      </c>
      <c r="D469" s="13" t="s">
        <v>339</v>
      </c>
      <c r="E469" s="13" t="s">
        <v>225</v>
      </c>
      <c r="F469" s="24" t="s">
        <v>2578</v>
      </c>
      <c r="G469" s="24" t="s">
        <v>7328</v>
      </c>
      <c r="H469" s="36">
        <v>2</v>
      </c>
    </row>
    <row r="470" spans="1:8">
      <c r="A470" s="23">
        <v>2019</v>
      </c>
      <c r="B470" s="23" t="s">
        <v>2367</v>
      </c>
      <c r="C470" s="13" t="s">
        <v>514</v>
      </c>
      <c r="D470" s="13" t="s">
        <v>2148</v>
      </c>
      <c r="E470" s="13" t="s">
        <v>3432</v>
      </c>
      <c r="F470" s="24" t="s">
        <v>2505</v>
      </c>
      <c r="G470" s="24" t="s">
        <v>7327</v>
      </c>
      <c r="H470" s="36">
        <v>5</v>
      </c>
    </row>
    <row r="471" spans="1:8">
      <c r="A471" s="23">
        <v>2019</v>
      </c>
      <c r="B471" s="23" t="s">
        <v>2367</v>
      </c>
      <c r="C471" s="13" t="s">
        <v>514</v>
      </c>
      <c r="D471" s="13" t="s">
        <v>2148</v>
      </c>
      <c r="E471" s="13" t="s">
        <v>2149</v>
      </c>
      <c r="F471" s="24" t="s">
        <v>2505</v>
      </c>
      <c r="G471" s="24" t="s">
        <v>7327</v>
      </c>
      <c r="H471" s="36">
        <v>11</v>
      </c>
    </row>
    <row r="472" spans="1:8">
      <c r="A472" s="23">
        <v>2019</v>
      </c>
      <c r="B472" s="23" t="s">
        <v>2367</v>
      </c>
      <c r="C472" s="13" t="s">
        <v>514</v>
      </c>
      <c r="D472" s="13" t="s">
        <v>2148</v>
      </c>
      <c r="E472" s="13" t="s">
        <v>224</v>
      </c>
      <c r="F472" s="24" t="s">
        <v>2505</v>
      </c>
      <c r="G472" s="24" t="s">
        <v>7327</v>
      </c>
      <c r="H472" s="36">
        <v>6</v>
      </c>
    </row>
    <row r="473" spans="1:8">
      <c r="A473" s="23">
        <v>2019</v>
      </c>
      <c r="B473" s="23" t="s">
        <v>2367</v>
      </c>
      <c r="C473" s="13" t="s">
        <v>514</v>
      </c>
      <c r="D473" s="13" t="s">
        <v>2148</v>
      </c>
      <c r="E473" s="13" t="s">
        <v>224</v>
      </c>
      <c r="F473" s="24" t="s">
        <v>2505</v>
      </c>
      <c r="G473" s="24" t="s">
        <v>7327</v>
      </c>
      <c r="H473" s="36">
        <v>1</v>
      </c>
    </row>
    <row r="474" spans="1:8">
      <c r="A474" s="23">
        <v>2019</v>
      </c>
      <c r="B474" s="23" t="s">
        <v>2367</v>
      </c>
      <c r="C474" s="13" t="s">
        <v>514</v>
      </c>
      <c r="D474" s="13" t="s">
        <v>2148</v>
      </c>
      <c r="E474" s="13" t="s">
        <v>352</v>
      </c>
      <c r="F474" s="24" t="s">
        <v>2505</v>
      </c>
      <c r="G474" s="24" t="s">
        <v>7327</v>
      </c>
      <c r="H474" s="36">
        <v>12</v>
      </c>
    </row>
    <row r="475" spans="1:8">
      <c r="A475" s="23">
        <v>2019</v>
      </c>
      <c r="B475" s="23" t="s">
        <v>2367</v>
      </c>
      <c r="C475" s="13" t="s">
        <v>514</v>
      </c>
      <c r="D475" s="13" t="s">
        <v>339</v>
      </c>
      <c r="E475" s="13" t="s">
        <v>340</v>
      </c>
      <c r="F475" s="24" t="s">
        <v>2443</v>
      </c>
      <c r="G475" s="24" t="s">
        <v>7327</v>
      </c>
      <c r="H475" s="36">
        <v>1</v>
      </c>
    </row>
    <row r="476" spans="1:8">
      <c r="A476" s="23">
        <v>2019</v>
      </c>
      <c r="B476" s="23" t="s">
        <v>2367</v>
      </c>
      <c r="C476" s="13" t="s">
        <v>514</v>
      </c>
      <c r="D476" s="13" t="s">
        <v>339</v>
      </c>
      <c r="E476" s="13" t="s">
        <v>230</v>
      </c>
      <c r="F476" s="24" t="s">
        <v>2443</v>
      </c>
      <c r="G476" s="24" t="s">
        <v>7327</v>
      </c>
      <c r="H476" s="36">
        <v>6</v>
      </c>
    </row>
    <row r="477" spans="1:8">
      <c r="A477" s="23">
        <v>2019</v>
      </c>
      <c r="B477" s="23" t="s">
        <v>2367</v>
      </c>
      <c r="C477" s="13" t="s">
        <v>514</v>
      </c>
      <c r="D477" s="13" t="s">
        <v>339</v>
      </c>
      <c r="E477" s="13" t="s">
        <v>222</v>
      </c>
      <c r="F477" s="24" t="s">
        <v>2503</v>
      </c>
      <c r="G477" s="24" t="s">
        <v>7327</v>
      </c>
      <c r="H477" s="36">
        <v>1</v>
      </c>
    </row>
    <row r="478" spans="1:8">
      <c r="A478" s="23">
        <v>2019</v>
      </c>
      <c r="B478" s="23" t="s">
        <v>2367</v>
      </c>
      <c r="C478" s="13" t="s">
        <v>514</v>
      </c>
      <c r="D478" s="13" t="s">
        <v>339</v>
      </c>
      <c r="E478" s="13" t="s">
        <v>342</v>
      </c>
      <c r="F478" s="24" t="s">
        <v>2501</v>
      </c>
      <c r="G478" s="24" t="s">
        <v>7327</v>
      </c>
      <c r="H478" s="36">
        <v>2</v>
      </c>
    </row>
    <row r="479" spans="1:8">
      <c r="A479" s="23">
        <v>2019</v>
      </c>
      <c r="B479" s="23" t="s">
        <v>2367</v>
      </c>
      <c r="C479" s="13" t="s">
        <v>514</v>
      </c>
      <c r="D479" s="13" t="s">
        <v>339</v>
      </c>
      <c r="E479" s="13" t="s">
        <v>349</v>
      </c>
      <c r="F479" s="24" t="s">
        <v>2505</v>
      </c>
      <c r="G479" s="24" t="s">
        <v>7327</v>
      </c>
      <c r="H479" s="36">
        <v>1</v>
      </c>
    </row>
    <row r="480" spans="1:8">
      <c r="A480" s="23">
        <v>2019</v>
      </c>
      <c r="B480" s="23" t="s">
        <v>2367</v>
      </c>
      <c r="C480" s="13" t="s">
        <v>514</v>
      </c>
      <c r="D480" s="13" t="s">
        <v>339</v>
      </c>
      <c r="E480" s="13" t="s">
        <v>5767</v>
      </c>
      <c r="F480" s="24" t="s">
        <v>2501</v>
      </c>
      <c r="G480" s="24" t="s">
        <v>7327</v>
      </c>
      <c r="H480" s="36">
        <v>1</v>
      </c>
    </row>
    <row r="481" spans="1:8">
      <c r="A481" s="23">
        <v>2020</v>
      </c>
      <c r="B481" s="23" t="s">
        <v>2366</v>
      </c>
      <c r="C481" s="13" t="s">
        <v>1886</v>
      </c>
      <c r="D481" s="13" t="s">
        <v>343</v>
      </c>
      <c r="E481" s="13" t="s">
        <v>7331</v>
      </c>
      <c r="F481" s="24" t="s">
        <v>2443</v>
      </c>
      <c r="G481" s="24" t="s">
        <v>7328</v>
      </c>
      <c r="H481" s="36">
        <v>18</v>
      </c>
    </row>
    <row r="482" spans="1:8">
      <c r="A482" s="23">
        <v>2020</v>
      </c>
      <c r="B482" s="23" t="s">
        <v>2366</v>
      </c>
      <c r="C482" s="13" t="s">
        <v>1886</v>
      </c>
      <c r="D482" s="13" t="s">
        <v>343</v>
      </c>
      <c r="E482" s="13" t="s">
        <v>3436</v>
      </c>
      <c r="F482" s="24" t="s">
        <v>2443</v>
      </c>
      <c r="G482" s="24" t="s">
        <v>7328</v>
      </c>
      <c r="H482" s="36">
        <v>8</v>
      </c>
    </row>
    <row r="483" spans="1:8">
      <c r="A483" s="23">
        <v>2020</v>
      </c>
      <c r="B483" s="23" t="s">
        <v>2366</v>
      </c>
      <c r="C483" s="13" t="s">
        <v>1886</v>
      </c>
      <c r="D483" s="13" t="s">
        <v>343</v>
      </c>
      <c r="E483" s="13" t="s">
        <v>345</v>
      </c>
      <c r="F483" s="24" t="s">
        <v>2505</v>
      </c>
      <c r="G483" s="24" t="s">
        <v>7328</v>
      </c>
      <c r="H483" s="36">
        <v>1</v>
      </c>
    </row>
    <row r="484" spans="1:8">
      <c r="A484" s="23">
        <v>2020</v>
      </c>
      <c r="B484" s="23" t="s">
        <v>2366</v>
      </c>
      <c r="C484" s="13" t="s">
        <v>1886</v>
      </c>
      <c r="D484" s="13" t="s">
        <v>343</v>
      </c>
      <c r="E484" s="13" t="s">
        <v>5763</v>
      </c>
      <c r="F484" s="24" t="s">
        <v>2501</v>
      </c>
      <c r="G484" s="24" t="s">
        <v>7328</v>
      </c>
      <c r="H484" s="36">
        <v>1</v>
      </c>
    </row>
    <row r="485" spans="1:8">
      <c r="A485" s="23">
        <v>2020</v>
      </c>
      <c r="B485" s="23" t="s">
        <v>2366</v>
      </c>
      <c r="C485" s="13" t="s">
        <v>1886</v>
      </c>
      <c r="D485" s="13" t="s">
        <v>343</v>
      </c>
      <c r="E485" s="13" t="s">
        <v>347</v>
      </c>
      <c r="F485" s="24" t="s">
        <v>2443</v>
      </c>
      <c r="G485" s="24" t="s">
        <v>7328</v>
      </c>
      <c r="H485" s="36">
        <v>1</v>
      </c>
    </row>
    <row r="486" spans="1:8">
      <c r="A486" s="23">
        <v>2020</v>
      </c>
      <c r="B486" s="23" t="s">
        <v>2366</v>
      </c>
      <c r="C486" s="13" t="s">
        <v>1886</v>
      </c>
      <c r="D486" s="13" t="s">
        <v>343</v>
      </c>
      <c r="E486" s="13" t="s">
        <v>221</v>
      </c>
      <c r="F486" s="24" t="s">
        <v>2443</v>
      </c>
      <c r="G486" s="24" t="s">
        <v>7328</v>
      </c>
      <c r="H486" s="36">
        <v>2</v>
      </c>
    </row>
    <row r="487" spans="1:8">
      <c r="A487" s="23">
        <v>2020</v>
      </c>
      <c r="B487" s="23" t="s">
        <v>2366</v>
      </c>
      <c r="C487" s="13" t="s">
        <v>1886</v>
      </c>
      <c r="D487" s="13" t="s">
        <v>343</v>
      </c>
      <c r="E487" s="13" t="s">
        <v>5764</v>
      </c>
      <c r="F487" s="24" t="s">
        <v>5765</v>
      </c>
      <c r="G487" s="24" t="s">
        <v>7328</v>
      </c>
      <c r="H487" s="36">
        <v>1</v>
      </c>
    </row>
    <row r="488" spans="1:8">
      <c r="A488" s="23">
        <v>2020</v>
      </c>
      <c r="B488" s="23" t="s">
        <v>2366</v>
      </c>
      <c r="C488" s="13" t="s">
        <v>1886</v>
      </c>
      <c r="D488" s="13" t="s">
        <v>343</v>
      </c>
      <c r="E488" s="13" t="s">
        <v>5761</v>
      </c>
      <c r="F488" s="24" t="s">
        <v>5762</v>
      </c>
      <c r="G488" s="24" t="s">
        <v>7328</v>
      </c>
      <c r="H488" s="36">
        <v>5</v>
      </c>
    </row>
    <row r="489" spans="1:8">
      <c r="A489" s="23">
        <v>2020</v>
      </c>
      <c r="B489" s="23" t="s">
        <v>2366</v>
      </c>
      <c r="C489" s="13" t="s">
        <v>1886</v>
      </c>
      <c r="D489" s="13" t="s">
        <v>343</v>
      </c>
      <c r="E489" s="13" t="s">
        <v>356</v>
      </c>
      <c r="F489" s="24" t="s">
        <v>2443</v>
      </c>
      <c r="G489" s="24" t="s">
        <v>7328</v>
      </c>
      <c r="H489" s="36">
        <v>7</v>
      </c>
    </row>
    <row r="490" spans="1:8">
      <c r="A490" s="23">
        <v>2020</v>
      </c>
      <c r="B490" s="23" t="s">
        <v>2366</v>
      </c>
      <c r="C490" s="13" t="s">
        <v>1886</v>
      </c>
      <c r="D490" s="13" t="s">
        <v>343</v>
      </c>
      <c r="E490" s="13" t="s">
        <v>353</v>
      </c>
      <c r="F490" s="24" t="s">
        <v>2443</v>
      </c>
      <c r="G490" s="24" t="s">
        <v>7328</v>
      </c>
      <c r="H490" s="36">
        <v>3</v>
      </c>
    </row>
    <row r="491" spans="1:8">
      <c r="A491" s="23">
        <v>2020</v>
      </c>
      <c r="B491" s="23" t="s">
        <v>2366</v>
      </c>
      <c r="C491" s="13" t="s">
        <v>1886</v>
      </c>
      <c r="D491" s="13" t="s">
        <v>343</v>
      </c>
      <c r="E491" s="13" t="s">
        <v>344</v>
      </c>
      <c r="F491" s="24" t="s">
        <v>2443</v>
      </c>
      <c r="G491" s="24" t="s">
        <v>7328</v>
      </c>
      <c r="H491" s="36">
        <v>4</v>
      </c>
    </row>
    <row r="492" spans="1:8">
      <c r="A492" s="23">
        <v>2020</v>
      </c>
      <c r="B492" s="23" t="s">
        <v>2366</v>
      </c>
      <c r="C492" s="13" t="s">
        <v>1886</v>
      </c>
      <c r="D492" s="13" t="s">
        <v>343</v>
      </c>
      <c r="E492" s="13" t="s">
        <v>348</v>
      </c>
      <c r="F492" s="24" t="s">
        <v>2576</v>
      </c>
      <c r="G492" s="24" t="s">
        <v>7328</v>
      </c>
      <c r="H492" s="36">
        <v>3</v>
      </c>
    </row>
    <row r="493" spans="1:8">
      <c r="A493" s="23">
        <v>2020</v>
      </c>
      <c r="B493" s="23" t="s">
        <v>2366</v>
      </c>
      <c r="C493" s="13" t="s">
        <v>1886</v>
      </c>
      <c r="D493" s="13" t="s">
        <v>339</v>
      </c>
      <c r="E493" s="13" t="s">
        <v>340</v>
      </c>
      <c r="F493" s="24" t="s">
        <v>2443</v>
      </c>
      <c r="G493" s="24" t="s">
        <v>7328</v>
      </c>
      <c r="H493" s="36">
        <v>5</v>
      </c>
    </row>
    <row r="494" spans="1:8">
      <c r="A494" s="23">
        <v>2020</v>
      </c>
      <c r="B494" s="23" t="s">
        <v>2366</v>
      </c>
      <c r="C494" s="13" t="s">
        <v>1886</v>
      </c>
      <c r="D494" s="13" t="s">
        <v>339</v>
      </c>
      <c r="E494" s="13" t="s">
        <v>341</v>
      </c>
      <c r="F494" s="24" t="s">
        <v>2505</v>
      </c>
      <c r="G494" s="24" t="s">
        <v>7328</v>
      </c>
      <c r="H494" s="36">
        <v>33</v>
      </c>
    </row>
    <row r="495" spans="1:8">
      <c r="A495" s="23">
        <v>2020</v>
      </c>
      <c r="B495" s="23" t="s">
        <v>2366</v>
      </c>
      <c r="C495" s="13" t="s">
        <v>1886</v>
      </c>
      <c r="D495" s="13" t="s">
        <v>339</v>
      </c>
      <c r="E495" s="13" t="s">
        <v>219</v>
      </c>
      <c r="F495" s="24" t="s">
        <v>2501</v>
      </c>
      <c r="G495" s="24" t="s">
        <v>7328</v>
      </c>
      <c r="H495" s="36">
        <v>3</v>
      </c>
    </row>
    <row r="496" spans="1:8">
      <c r="A496" s="23">
        <v>2020</v>
      </c>
      <c r="B496" s="23" t="s">
        <v>2366</v>
      </c>
      <c r="C496" s="13" t="s">
        <v>1886</v>
      </c>
      <c r="D496" s="13" t="s">
        <v>339</v>
      </c>
      <c r="E496" s="13" t="s">
        <v>222</v>
      </c>
      <c r="F496" s="24" t="s">
        <v>2503</v>
      </c>
      <c r="G496" s="24" t="s">
        <v>7328</v>
      </c>
      <c r="H496" s="36">
        <v>17</v>
      </c>
    </row>
    <row r="497" spans="1:8">
      <c r="A497" s="23">
        <v>2020</v>
      </c>
      <c r="B497" s="23" t="s">
        <v>2366</v>
      </c>
      <c r="C497" s="13" t="s">
        <v>1886</v>
      </c>
      <c r="D497" s="13" t="s">
        <v>339</v>
      </c>
      <c r="E497" s="13" t="s">
        <v>224</v>
      </c>
      <c r="F497" s="24" t="s">
        <v>2505</v>
      </c>
      <c r="G497" s="24" t="s">
        <v>7328</v>
      </c>
      <c r="H497" s="36">
        <v>1</v>
      </c>
    </row>
    <row r="498" spans="1:8">
      <c r="A498" s="23">
        <v>2020</v>
      </c>
      <c r="B498" s="23" t="s">
        <v>2366</v>
      </c>
      <c r="C498" s="13" t="s">
        <v>1886</v>
      </c>
      <c r="D498" s="13" t="s">
        <v>339</v>
      </c>
      <c r="E498" s="13" t="s">
        <v>342</v>
      </c>
      <c r="F498" s="24" t="s">
        <v>2443</v>
      </c>
      <c r="G498" s="24" t="s">
        <v>7328</v>
      </c>
      <c r="H498" s="36">
        <v>3</v>
      </c>
    </row>
    <row r="499" spans="1:8">
      <c r="A499" s="23">
        <v>2020</v>
      </c>
      <c r="B499" s="23" t="s">
        <v>2366</v>
      </c>
      <c r="C499" s="13" t="s">
        <v>1886</v>
      </c>
      <c r="D499" s="13" t="s">
        <v>339</v>
      </c>
      <c r="E499" s="13" t="s">
        <v>349</v>
      </c>
      <c r="F499" s="24" t="s">
        <v>2443</v>
      </c>
      <c r="G499" s="24" t="s">
        <v>7328</v>
      </c>
      <c r="H499" s="36">
        <v>1</v>
      </c>
    </row>
    <row r="500" spans="1:8">
      <c r="A500" s="23">
        <v>2020</v>
      </c>
      <c r="B500" s="23" t="s">
        <v>2366</v>
      </c>
      <c r="C500" s="13" t="s">
        <v>1886</v>
      </c>
      <c r="D500" s="13" t="s">
        <v>339</v>
      </c>
      <c r="E500" s="13" t="s">
        <v>3175</v>
      </c>
      <c r="F500" s="24" t="s">
        <v>2575</v>
      </c>
      <c r="G500" s="24" t="s">
        <v>7328</v>
      </c>
      <c r="H500" s="36">
        <v>1</v>
      </c>
    </row>
    <row r="501" spans="1:8">
      <c r="A501" s="23">
        <v>2020</v>
      </c>
      <c r="B501" s="23" t="s">
        <v>2366</v>
      </c>
      <c r="C501" s="13" t="s">
        <v>1886</v>
      </c>
      <c r="D501" s="13" t="s">
        <v>339</v>
      </c>
      <c r="E501" s="13" t="s">
        <v>225</v>
      </c>
      <c r="F501" s="24" t="s">
        <v>2443</v>
      </c>
      <c r="G501" s="24" t="s">
        <v>7328</v>
      </c>
      <c r="H501" s="36">
        <v>12</v>
      </c>
    </row>
    <row r="502" spans="1:8">
      <c r="A502" s="23">
        <v>2020</v>
      </c>
      <c r="B502" s="23" t="s">
        <v>2366</v>
      </c>
      <c r="C502" s="13" t="s">
        <v>1886</v>
      </c>
      <c r="D502" s="13" t="s">
        <v>339</v>
      </c>
      <c r="E502" s="13" t="s">
        <v>5767</v>
      </c>
      <c r="F502" s="24" t="s">
        <v>2501</v>
      </c>
      <c r="G502" s="24" t="s">
        <v>7328</v>
      </c>
      <c r="H502" s="36">
        <v>8</v>
      </c>
    </row>
    <row r="503" spans="1:8">
      <c r="A503" s="23">
        <v>2020</v>
      </c>
      <c r="B503" s="23" t="s">
        <v>2366</v>
      </c>
      <c r="C503" s="13" t="s">
        <v>1886</v>
      </c>
      <c r="D503" s="13" t="s">
        <v>343</v>
      </c>
      <c r="E503" s="13" t="s">
        <v>221</v>
      </c>
      <c r="F503" s="24" t="s">
        <v>2443</v>
      </c>
      <c r="G503" s="24" t="s">
        <v>7327</v>
      </c>
      <c r="H503" s="36">
        <v>22</v>
      </c>
    </row>
    <row r="504" spans="1:8">
      <c r="A504" s="23">
        <v>2020</v>
      </c>
      <c r="B504" s="23" t="s">
        <v>2366</v>
      </c>
      <c r="C504" s="13" t="s">
        <v>1886</v>
      </c>
      <c r="D504" s="13" t="s">
        <v>343</v>
      </c>
      <c r="E504" s="13" t="s">
        <v>352</v>
      </c>
      <c r="F504" s="24" t="s">
        <v>2505</v>
      </c>
      <c r="G504" s="24" t="s">
        <v>7327</v>
      </c>
      <c r="H504" s="36">
        <v>1</v>
      </c>
    </row>
    <row r="505" spans="1:8">
      <c r="A505" s="23">
        <v>2020</v>
      </c>
      <c r="B505" s="23" t="s">
        <v>2366</v>
      </c>
      <c r="C505" s="13" t="s">
        <v>1886</v>
      </c>
      <c r="D505" s="13" t="s">
        <v>343</v>
      </c>
      <c r="E505" s="13" t="s">
        <v>344</v>
      </c>
      <c r="F505" s="24" t="s">
        <v>2443</v>
      </c>
      <c r="G505" s="24" t="s">
        <v>7327</v>
      </c>
      <c r="H505" s="36">
        <v>3</v>
      </c>
    </row>
    <row r="506" spans="1:8">
      <c r="A506" s="23">
        <v>2020</v>
      </c>
      <c r="B506" s="23" t="s">
        <v>2366</v>
      </c>
      <c r="C506" s="13" t="s">
        <v>1886</v>
      </c>
      <c r="D506" s="13" t="s">
        <v>343</v>
      </c>
      <c r="E506" s="13" t="s">
        <v>732</v>
      </c>
      <c r="F506" s="24" t="s">
        <v>2443</v>
      </c>
      <c r="G506" s="24" t="s">
        <v>7327</v>
      </c>
      <c r="H506" s="36">
        <v>1</v>
      </c>
    </row>
    <row r="507" spans="1:8">
      <c r="A507" s="23">
        <v>2020</v>
      </c>
      <c r="B507" s="23" t="s">
        <v>2366</v>
      </c>
      <c r="C507" s="13" t="s">
        <v>1886</v>
      </c>
      <c r="D507" s="13" t="s">
        <v>339</v>
      </c>
      <c r="E507" s="13" t="s">
        <v>340</v>
      </c>
      <c r="F507" s="24" t="s">
        <v>2443</v>
      </c>
      <c r="G507" s="24" t="s">
        <v>7327</v>
      </c>
      <c r="H507" s="36">
        <v>2</v>
      </c>
    </row>
    <row r="508" spans="1:8">
      <c r="A508" s="23">
        <v>2020</v>
      </c>
      <c r="B508" s="23" t="s">
        <v>2366</v>
      </c>
      <c r="C508" s="13" t="s">
        <v>1886</v>
      </c>
      <c r="D508" s="13" t="s">
        <v>339</v>
      </c>
      <c r="E508" s="13" t="s">
        <v>341</v>
      </c>
      <c r="F508" s="24" t="s">
        <v>2505</v>
      </c>
      <c r="G508" s="24" t="s">
        <v>7327</v>
      </c>
      <c r="H508" s="36">
        <v>1</v>
      </c>
    </row>
    <row r="509" spans="1:8">
      <c r="A509" s="23">
        <v>2020</v>
      </c>
      <c r="B509" s="23" t="s">
        <v>2366</v>
      </c>
      <c r="C509" s="13" t="s">
        <v>1886</v>
      </c>
      <c r="D509" s="13" t="s">
        <v>339</v>
      </c>
      <c r="E509" s="13" t="s">
        <v>221</v>
      </c>
      <c r="F509" s="24" t="s">
        <v>2443</v>
      </c>
      <c r="G509" s="24" t="s">
        <v>7327</v>
      </c>
      <c r="H509" s="36">
        <v>8</v>
      </c>
    </row>
    <row r="510" spans="1:8">
      <c r="A510" s="23">
        <v>2020</v>
      </c>
      <c r="B510" s="23" t="s">
        <v>2366</v>
      </c>
      <c r="C510" s="13" t="s">
        <v>1886</v>
      </c>
      <c r="D510" s="13" t="s">
        <v>339</v>
      </c>
      <c r="E510" s="13" t="s">
        <v>222</v>
      </c>
      <c r="F510" s="24" t="s">
        <v>2503</v>
      </c>
      <c r="G510" s="24" t="s">
        <v>7327</v>
      </c>
      <c r="H510" s="36">
        <v>2</v>
      </c>
    </row>
    <row r="511" spans="1:8">
      <c r="A511" s="23">
        <v>2020</v>
      </c>
      <c r="B511" s="23" t="s">
        <v>2366</v>
      </c>
      <c r="C511" s="13" t="s">
        <v>1886</v>
      </c>
      <c r="D511" s="13" t="s">
        <v>339</v>
      </c>
      <c r="E511" s="13" t="s">
        <v>342</v>
      </c>
      <c r="F511" s="24" t="s">
        <v>2501</v>
      </c>
      <c r="G511" s="24" t="s">
        <v>7327</v>
      </c>
      <c r="H511" s="36">
        <v>1</v>
      </c>
    </row>
    <row r="512" spans="1:8">
      <c r="A512" s="23">
        <v>2020</v>
      </c>
      <c r="B512" s="23" t="s">
        <v>2366</v>
      </c>
      <c r="C512" s="13" t="s">
        <v>1886</v>
      </c>
      <c r="D512" s="13" t="s">
        <v>339</v>
      </c>
      <c r="E512" s="13" t="s">
        <v>225</v>
      </c>
      <c r="F512" s="24" t="s">
        <v>2443</v>
      </c>
      <c r="G512" s="24" t="s">
        <v>7327</v>
      </c>
      <c r="H512" s="36">
        <v>10</v>
      </c>
    </row>
    <row r="513" spans="1:8">
      <c r="A513" s="23">
        <v>2020</v>
      </c>
      <c r="B513" s="23" t="s">
        <v>2366</v>
      </c>
      <c r="C513" s="13" t="s">
        <v>1886</v>
      </c>
      <c r="D513" s="13" t="s">
        <v>339</v>
      </c>
      <c r="E513" s="13" t="s">
        <v>5767</v>
      </c>
      <c r="F513" s="24" t="s">
        <v>2501</v>
      </c>
      <c r="G513" s="24" t="s">
        <v>7327</v>
      </c>
      <c r="H513" s="36">
        <v>2</v>
      </c>
    </row>
    <row r="514" spans="1:8">
      <c r="A514" s="23">
        <v>2020</v>
      </c>
      <c r="B514" s="23" t="s">
        <v>2367</v>
      </c>
      <c r="C514" s="13" t="s">
        <v>1886</v>
      </c>
      <c r="D514" s="13" t="s">
        <v>343</v>
      </c>
      <c r="E514" s="13" t="s">
        <v>7331</v>
      </c>
      <c r="F514" s="24" t="s">
        <v>2443</v>
      </c>
      <c r="G514" s="24" t="s">
        <v>7328</v>
      </c>
      <c r="H514" s="36">
        <v>8</v>
      </c>
    </row>
    <row r="515" spans="1:8">
      <c r="A515" s="23">
        <v>2020</v>
      </c>
      <c r="B515" s="23" t="s">
        <v>2367</v>
      </c>
      <c r="C515" s="13" t="s">
        <v>1886</v>
      </c>
      <c r="D515" s="13" t="s">
        <v>343</v>
      </c>
      <c r="E515" s="13" t="s">
        <v>3436</v>
      </c>
      <c r="F515" s="24" t="s">
        <v>2443</v>
      </c>
      <c r="G515" s="24" t="s">
        <v>7328</v>
      </c>
      <c r="H515" s="36">
        <v>3</v>
      </c>
    </row>
    <row r="516" spans="1:8">
      <c r="A516" s="23">
        <v>2020</v>
      </c>
      <c r="B516" s="23" t="s">
        <v>2367</v>
      </c>
      <c r="C516" s="13" t="s">
        <v>1886</v>
      </c>
      <c r="D516" s="13" t="s">
        <v>343</v>
      </c>
      <c r="E516" s="13" t="s">
        <v>347</v>
      </c>
      <c r="F516" s="24" t="s">
        <v>2443</v>
      </c>
      <c r="G516" s="24" t="s">
        <v>7328</v>
      </c>
      <c r="H516" s="36">
        <v>1</v>
      </c>
    </row>
    <row r="517" spans="1:8">
      <c r="A517" s="23">
        <v>2020</v>
      </c>
      <c r="B517" s="23" t="s">
        <v>2367</v>
      </c>
      <c r="C517" s="13" t="s">
        <v>1886</v>
      </c>
      <c r="D517" s="13" t="s">
        <v>343</v>
      </c>
      <c r="E517" s="13" t="s">
        <v>221</v>
      </c>
      <c r="F517" s="24" t="s">
        <v>2443</v>
      </c>
      <c r="G517" s="24" t="s">
        <v>7328</v>
      </c>
      <c r="H517" s="36">
        <v>1</v>
      </c>
    </row>
    <row r="518" spans="1:8">
      <c r="A518" s="23">
        <v>2020</v>
      </c>
      <c r="B518" s="23" t="s">
        <v>2367</v>
      </c>
      <c r="C518" s="13" t="s">
        <v>1886</v>
      </c>
      <c r="D518" s="13" t="s">
        <v>343</v>
      </c>
      <c r="E518" s="13" t="s">
        <v>5761</v>
      </c>
      <c r="F518" s="24" t="s">
        <v>5762</v>
      </c>
      <c r="G518" s="24" t="s">
        <v>7328</v>
      </c>
      <c r="H518" s="36">
        <v>3</v>
      </c>
    </row>
    <row r="519" spans="1:8">
      <c r="A519" s="23">
        <v>2020</v>
      </c>
      <c r="B519" s="23" t="s">
        <v>2367</v>
      </c>
      <c r="C519" s="13" t="s">
        <v>1886</v>
      </c>
      <c r="D519" s="13" t="s">
        <v>343</v>
      </c>
      <c r="E519" s="13" t="s">
        <v>356</v>
      </c>
      <c r="F519" s="24" t="s">
        <v>2443</v>
      </c>
      <c r="G519" s="24" t="s">
        <v>7328</v>
      </c>
      <c r="H519" s="36">
        <v>2</v>
      </c>
    </row>
    <row r="520" spans="1:8">
      <c r="A520" s="23">
        <v>2020</v>
      </c>
      <c r="B520" s="23" t="s">
        <v>2367</v>
      </c>
      <c r="C520" s="13" t="s">
        <v>1886</v>
      </c>
      <c r="D520" s="13" t="s">
        <v>343</v>
      </c>
      <c r="E520" s="13" t="s">
        <v>5766</v>
      </c>
      <c r="F520" s="24" t="s">
        <v>2443</v>
      </c>
      <c r="G520" s="24" t="s">
        <v>7328</v>
      </c>
      <c r="H520" s="36">
        <v>1</v>
      </c>
    </row>
    <row r="521" spans="1:8">
      <c r="A521" s="23">
        <v>2020</v>
      </c>
      <c r="B521" s="23" t="s">
        <v>2367</v>
      </c>
      <c r="C521" s="13" t="s">
        <v>1886</v>
      </c>
      <c r="D521" s="13" t="s">
        <v>343</v>
      </c>
      <c r="E521" s="13" t="s">
        <v>5768</v>
      </c>
      <c r="F521" s="24" t="s">
        <v>5769</v>
      </c>
      <c r="G521" s="24" t="s">
        <v>7328</v>
      </c>
      <c r="H521" s="36">
        <v>1</v>
      </c>
    </row>
    <row r="522" spans="1:8">
      <c r="A522" s="23">
        <v>2020</v>
      </c>
      <c r="B522" s="23" t="s">
        <v>2367</v>
      </c>
      <c r="C522" s="13" t="s">
        <v>1886</v>
      </c>
      <c r="D522" s="13" t="s">
        <v>343</v>
      </c>
      <c r="E522" s="13" t="s">
        <v>344</v>
      </c>
      <c r="F522" s="24" t="s">
        <v>2443</v>
      </c>
      <c r="G522" s="24" t="s">
        <v>7328</v>
      </c>
      <c r="H522" s="36">
        <v>1</v>
      </c>
    </row>
    <row r="523" spans="1:8">
      <c r="A523" s="23">
        <v>2020</v>
      </c>
      <c r="B523" s="23" t="s">
        <v>2367</v>
      </c>
      <c r="C523" s="13" t="s">
        <v>1886</v>
      </c>
      <c r="D523" s="13" t="s">
        <v>343</v>
      </c>
      <c r="E523" s="13" t="s">
        <v>348</v>
      </c>
      <c r="F523" s="24" t="s">
        <v>2576</v>
      </c>
      <c r="G523" s="24" t="s">
        <v>7328</v>
      </c>
      <c r="H523" s="36">
        <v>1</v>
      </c>
    </row>
    <row r="524" spans="1:8">
      <c r="A524" s="23">
        <v>2020</v>
      </c>
      <c r="B524" s="23" t="s">
        <v>2367</v>
      </c>
      <c r="C524" s="13" t="s">
        <v>1886</v>
      </c>
      <c r="D524" s="13" t="s">
        <v>339</v>
      </c>
      <c r="E524" s="13" t="s">
        <v>340</v>
      </c>
      <c r="F524" s="24" t="s">
        <v>2443</v>
      </c>
      <c r="G524" s="24" t="s">
        <v>7328</v>
      </c>
      <c r="H524" s="36">
        <v>3</v>
      </c>
    </row>
    <row r="525" spans="1:8">
      <c r="A525" s="23">
        <v>2020</v>
      </c>
      <c r="B525" s="23" t="s">
        <v>2367</v>
      </c>
      <c r="C525" s="13" t="s">
        <v>1886</v>
      </c>
      <c r="D525" s="13" t="s">
        <v>339</v>
      </c>
      <c r="E525" s="13" t="s">
        <v>341</v>
      </c>
      <c r="F525" s="24" t="s">
        <v>2505</v>
      </c>
      <c r="G525" s="24" t="s">
        <v>7328</v>
      </c>
      <c r="H525" s="36">
        <v>79</v>
      </c>
    </row>
    <row r="526" spans="1:8">
      <c r="A526" s="23">
        <v>2020</v>
      </c>
      <c r="B526" s="23" t="s">
        <v>2367</v>
      </c>
      <c r="C526" s="13" t="s">
        <v>1886</v>
      </c>
      <c r="D526" s="13" t="s">
        <v>339</v>
      </c>
      <c r="E526" s="13" t="s">
        <v>219</v>
      </c>
      <c r="F526" s="24" t="s">
        <v>2501</v>
      </c>
      <c r="G526" s="24" t="s">
        <v>7328</v>
      </c>
      <c r="H526" s="36">
        <v>4</v>
      </c>
    </row>
    <row r="527" spans="1:8">
      <c r="A527" s="23">
        <v>2020</v>
      </c>
      <c r="B527" s="23" t="s">
        <v>2367</v>
      </c>
      <c r="C527" s="13" t="s">
        <v>1886</v>
      </c>
      <c r="D527" s="13" t="s">
        <v>339</v>
      </c>
      <c r="E527" s="13" t="s">
        <v>354</v>
      </c>
      <c r="F527" s="24" t="s">
        <v>2504</v>
      </c>
      <c r="G527" s="24" t="s">
        <v>7328</v>
      </c>
      <c r="H527" s="36">
        <v>1</v>
      </c>
    </row>
    <row r="528" spans="1:8">
      <c r="A528" s="23">
        <v>2020</v>
      </c>
      <c r="B528" s="23" t="s">
        <v>2367</v>
      </c>
      <c r="C528" s="13" t="s">
        <v>1886</v>
      </c>
      <c r="D528" s="13" t="s">
        <v>339</v>
      </c>
      <c r="E528" s="13" t="s">
        <v>221</v>
      </c>
      <c r="F528" s="24" t="s">
        <v>2443</v>
      </c>
      <c r="G528" s="24" t="s">
        <v>7328</v>
      </c>
      <c r="H528" s="36">
        <v>1</v>
      </c>
    </row>
    <row r="529" spans="1:8">
      <c r="A529" s="23">
        <v>2020</v>
      </c>
      <c r="B529" s="23" t="s">
        <v>2367</v>
      </c>
      <c r="C529" s="13" t="s">
        <v>1886</v>
      </c>
      <c r="D529" s="13" t="s">
        <v>339</v>
      </c>
      <c r="E529" s="13" t="s">
        <v>224</v>
      </c>
      <c r="F529" s="24" t="s">
        <v>2505</v>
      </c>
      <c r="G529" s="24" t="s">
        <v>7328</v>
      </c>
      <c r="H529" s="36">
        <v>1</v>
      </c>
    </row>
    <row r="530" spans="1:8">
      <c r="A530" s="23">
        <v>2020</v>
      </c>
      <c r="B530" s="23" t="s">
        <v>2367</v>
      </c>
      <c r="C530" s="13" t="s">
        <v>1886</v>
      </c>
      <c r="D530" s="13" t="s">
        <v>339</v>
      </c>
      <c r="E530" s="13" t="s">
        <v>342</v>
      </c>
      <c r="F530" s="24" t="s">
        <v>2443</v>
      </c>
      <c r="G530" s="24" t="s">
        <v>7328</v>
      </c>
      <c r="H530" s="36">
        <v>2</v>
      </c>
    </row>
    <row r="531" spans="1:8">
      <c r="A531" s="23">
        <v>2020</v>
      </c>
      <c r="B531" s="23" t="s">
        <v>2367</v>
      </c>
      <c r="C531" s="13" t="s">
        <v>1886</v>
      </c>
      <c r="D531" s="13" t="s">
        <v>339</v>
      </c>
      <c r="E531" s="13" t="s">
        <v>3175</v>
      </c>
      <c r="F531" s="24" t="s">
        <v>2575</v>
      </c>
      <c r="G531" s="24" t="s">
        <v>7328</v>
      </c>
      <c r="H531" s="36">
        <v>1</v>
      </c>
    </row>
    <row r="532" spans="1:8">
      <c r="A532" s="23">
        <v>2020</v>
      </c>
      <c r="B532" s="23" t="s">
        <v>2367</v>
      </c>
      <c r="C532" s="13" t="s">
        <v>1886</v>
      </c>
      <c r="D532" s="13" t="s">
        <v>339</v>
      </c>
      <c r="E532" s="13" t="s">
        <v>225</v>
      </c>
      <c r="F532" s="24" t="s">
        <v>2443</v>
      </c>
      <c r="G532" s="24" t="s">
        <v>7328</v>
      </c>
      <c r="H532" s="36">
        <v>6</v>
      </c>
    </row>
    <row r="533" spans="1:8">
      <c r="A533" s="23">
        <v>2020</v>
      </c>
      <c r="B533" s="23" t="s">
        <v>2367</v>
      </c>
      <c r="C533" s="13" t="s">
        <v>1886</v>
      </c>
      <c r="D533" s="13" t="s">
        <v>339</v>
      </c>
      <c r="E533" s="13" t="s">
        <v>5767</v>
      </c>
      <c r="F533" s="24" t="s">
        <v>2501</v>
      </c>
      <c r="G533" s="24" t="s">
        <v>7328</v>
      </c>
      <c r="H533" s="36">
        <v>3</v>
      </c>
    </row>
    <row r="534" spans="1:8">
      <c r="A534" s="23">
        <v>2020</v>
      </c>
      <c r="B534" s="23" t="s">
        <v>2367</v>
      </c>
      <c r="C534" s="13" t="s">
        <v>1886</v>
      </c>
      <c r="D534" s="13" t="s">
        <v>343</v>
      </c>
      <c r="E534" s="13" t="s">
        <v>221</v>
      </c>
      <c r="F534" s="24" t="s">
        <v>2443</v>
      </c>
      <c r="G534" s="24" t="s">
        <v>7327</v>
      </c>
      <c r="H534" s="36">
        <v>3</v>
      </c>
    </row>
    <row r="535" spans="1:8">
      <c r="A535" s="23">
        <v>2020</v>
      </c>
      <c r="B535" s="23" t="s">
        <v>2367</v>
      </c>
      <c r="C535" s="13" t="s">
        <v>1886</v>
      </c>
      <c r="D535" s="13" t="s">
        <v>343</v>
      </c>
      <c r="E535" s="13" t="s">
        <v>5761</v>
      </c>
      <c r="F535" s="24" t="s">
        <v>5762</v>
      </c>
      <c r="G535" s="24" t="s">
        <v>7327</v>
      </c>
      <c r="H535" s="36">
        <v>1</v>
      </c>
    </row>
    <row r="536" spans="1:8">
      <c r="A536" s="23">
        <v>2020</v>
      </c>
      <c r="B536" s="23" t="s">
        <v>2367</v>
      </c>
      <c r="C536" s="13" t="s">
        <v>1886</v>
      </c>
      <c r="D536" s="13" t="s">
        <v>343</v>
      </c>
      <c r="E536" s="13" t="s">
        <v>344</v>
      </c>
      <c r="F536" s="24" t="s">
        <v>2443</v>
      </c>
      <c r="G536" s="24" t="s">
        <v>7327</v>
      </c>
      <c r="H536" s="36">
        <v>1</v>
      </c>
    </row>
    <row r="537" spans="1:8">
      <c r="A537" s="23">
        <v>2020</v>
      </c>
      <c r="B537" s="23" t="s">
        <v>2367</v>
      </c>
      <c r="C537" s="13" t="s">
        <v>1886</v>
      </c>
      <c r="D537" s="13" t="s">
        <v>339</v>
      </c>
      <c r="E537" s="13" t="s">
        <v>340</v>
      </c>
      <c r="F537" s="24" t="s">
        <v>2443</v>
      </c>
      <c r="G537" s="24" t="s">
        <v>7327</v>
      </c>
      <c r="H537" s="36">
        <v>1</v>
      </c>
    </row>
    <row r="538" spans="1:8">
      <c r="A538" s="23">
        <v>2020</v>
      </c>
      <c r="B538" s="23" t="s">
        <v>2367</v>
      </c>
      <c r="C538" s="13" t="s">
        <v>1886</v>
      </c>
      <c r="D538" s="13" t="s">
        <v>339</v>
      </c>
      <c r="E538" s="13" t="s">
        <v>341</v>
      </c>
      <c r="F538" s="24" t="s">
        <v>2505</v>
      </c>
      <c r="G538" s="24" t="s">
        <v>7327</v>
      </c>
      <c r="H538" s="36">
        <v>30</v>
      </c>
    </row>
    <row r="539" spans="1:8">
      <c r="A539" s="23">
        <v>2020</v>
      </c>
      <c r="B539" s="23" t="s">
        <v>2367</v>
      </c>
      <c r="C539" s="13" t="s">
        <v>1886</v>
      </c>
      <c r="D539" s="13" t="s">
        <v>339</v>
      </c>
      <c r="E539" s="13" t="s">
        <v>219</v>
      </c>
      <c r="F539" s="24" t="s">
        <v>2501</v>
      </c>
      <c r="G539" s="24" t="s">
        <v>7327</v>
      </c>
      <c r="H539" s="36">
        <v>1</v>
      </c>
    </row>
    <row r="540" spans="1:8">
      <c r="A540" s="23">
        <v>2020</v>
      </c>
      <c r="B540" s="23" t="s">
        <v>2367</v>
      </c>
      <c r="C540" s="13" t="s">
        <v>1886</v>
      </c>
      <c r="D540" s="13" t="s">
        <v>339</v>
      </c>
      <c r="E540" s="13" t="s">
        <v>225</v>
      </c>
      <c r="F540" s="24" t="s">
        <v>2443</v>
      </c>
      <c r="G540" s="24" t="s">
        <v>7327</v>
      </c>
      <c r="H540" s="36">
        <v>8</v>
      </c>
    </row>
    <row r="541" spans="1:8">
      <c r="A541" s="23">
        <v>2020</v>
      </c>
      <c r="B541" s="23" t="s">
        <v>2367</v>
      </c>
      <c r="C541" s="13" t="s">
        <v>1886</v>
      </c>
      <c r="D541" s="13" t="s">
        <v>339</v>
      </c>
      <c r="E541" s="13" t="s">
        <v>5767</v>
      </c>
      <c r="F541" s="24" t="s">
        <v>2501</v>
      </c>
      <c r="G541" s="24" t="s">
        <v>7327</v>
      </c>
      <c r="H541" s="36">
        <v>1</v>
      </c>
    </row>
    <row r="542" spans="1:8">
      <c r="A542" s="23">
        <v>2020</v>
      </c>
      <c r="B542" s="23" t="s">
        <v>2366</v>
      </c>
      <c r="C542" s="13" t="s">
        <v>514</v>
      </c>
      <c r="D542" s="13" t="s">
        <v>3433</v>
      </c>
      <c r="E542" s="13" t="s">
        <v>3432</v>
      </c>
      <c r="F542" s="24" t="s">
        <v>2505</v>
      </c>
      <c r="G542" s="24" t="s">
        <v>7328</v>
      </c>
      <c r="H542" s="36">
        <v>53</v>
      </c>
    </row>
    <row r="543" spans="1:8">
      <c r="A543" s="23">
        <v>2020</v>
      </c>
      <c r="B543" s="23" t="s">
        <v>2366</v>
      </c>
      <c r="C543" s="13" t="s">
        <v>514</v>
      </c>
      <c r="D543" s="13" t="s">
        <v>2150</v>
      </c>
      <c r="E543" s="13" t="s">
        <v>230</v>
      </c>
      <c r="F543" s="24" t="s">
        <v>2443</v>
      </c>
      <c r="G543" s="24" t="s">
        <v>7328</v>
      </c>
      <c r="H543" s="36">
        <v>11</v>
      </c>
    </row>
    <row r="544" spans="1:8">
      <c r="A544" s="23">
        <v>2020</v>
      </c>
      <c r="B544" s="23" t="s">
        <v>2366</v>
      </c>
      <c r="C544" s="13" t="s">
        <v>514</v>
      </c>
      <c r="D544" s="13" t="s">
        <v>4026</v>
      </c>
      <c r="E544" s="13" t="s">
        <v>4027</v>
      </c>
      <c r="F544" s="24" t="s">
        <v>4028</v>
      </c>
      <c r="G544" s="24" t="s">
        <v>7328</v>
      </c>
      <c r="H544" s="36">
        <v>3</v>
      </c>
    </row>
    <row r="545" spans="1:8">
      <c r="A545" s="23">
        <v>2020</v>
      </c>
      <c r="B545" s="23" t="s">
        <v>2366</v>
      </c>
      <c r="C545" s="13" t="s">
        <v>514</v>
      </c>
      <c r="D545" s="13" t="s">
        <v>2148</v>
      </c>
      <c r="E545" s="13" t="s">
        <v>3432</v>
      </c>
      <c r="F545" s="24" t="s">
        <v>2505</v>
      </c>
      <c r="G545" s="24" t="s">
        <v>7328</v>
      </c>
      <c r="H545" s="36">
        <v>60</v>
      </c>
    </row>
    <row r="546" spans="1:8">
      <c r="A546" s="23">
        <v>2020</v>
      </c>
      <c r="B546" s="23" t="s">
        <v>2366</v>
      </c>
      <c r="C546" s="13" t="s">
        <v>514</v>
      </c>
      <c r="D546" s="13" t="s">
        <v>2148</v>
      </c>
      <c r="E546" s="13" t="s">
        <v>3432</v>
      </c>
      <c r="F546" s="24" t="s">
        <v>2505</v>
      </c>
      <c r="G546" s="24" t="s">
        <v>7328</v>
      </c>
      <c r="H546" s="36">
        <v>2</v>
      </c>
    </row>
    <row r="547" spans="1:8">
      <c r="A547" s="23">
        <v>2020</v>
      </c>
      <c r="B547" s="23" t="s">
        <v>2366</v>
      </c>
      <c r="C547" s="13" t="s">
        <v>514</v>
      </c>
      <c r="D547" s="13" t="s">
        <v>2148</v>
      </c>
      <c r="E547" s="13" t="s">
        <v>2149</v>
      </c>
      <c r="F547" s="24" t="s">
        <v>2505</v>
      </c>
      <c r="G547" s="24" t="s">
        <v>7328</v>
      </c>
      <c r="H547" s="36">
        <v>30</v>
      </c>
    </row>
    <row r="548" spans="1:8">
      <c r="A548" s="23">
        <v>2020</v>
      </c>
      <c r="B548" s="23" t="s">
        <v>2366</v>
      </c>
      <c r="C548" s="13" t="s">
        <v>514</v>
      </c>
      <c r="D548" s="13" t="s">
        <v>2148</v>
      </c>
      <c r="E548" s="13" t="s">
        <v>224</v>
      </c>
      <c r="F548" s="24" t="s">
        <v>2505</v>
      </c>
      <c r="G548" s="24" t="s">
        <v>7328</v>
      </c>
      <c r="H548" s="36">
        <v>30</v>
      </c>
    </row>
    <row r="549" spans="1:8">
      <c r="A549" s="23">
        <v>2020</v>
      </c>
      <c r="B549" s="23" t="s">
        <v>2366</v>
      </c>
      <c r="C549" s="13" t="s">
        <v>514</v>
      </c>
      <c r="D549" s="13" t="s">
        <v>2148</v>
      </c>
      <c r="E549" s="13" t="s">
        <v>352</v>
      </c>
      <c r="F549" s="24" t="s">
        <v>2505</v>
      </c>
      <c r="G549" s="24" t="s">
        <v>7328</v>
      </c>
      <c r="H549" s="36">
        <v>31</v>
      </c>
    </row>
    <row r="550" spans="1:8">
      <c r="A550" s="23">
        <v>2020</v>
      </c>
      <c r="B550" s="23" t="s">
        <v>2366</v>
      </c>
      <c r="C550" s="13" t="s">
        <v>514</v>
      </c>
      <c r="D550" s="13" t="s">
        <v>3434</v>
      </c>
      <c r="E550" s="13" t="s">
        <v>3435</v>
      </c>
      <c r="F550" s="24" t="s">
        <v>4974</v>
      </c>
      <c r="G550" s="24" t="s">
        <v>7328</v>
      </c>
      <c r="H550" s="36">
        <v>1</v>
      </c>
    </row>
    <row r="551" spans="1:8">
      <c r="A551" s="23">
        <v>2020</v>
      </c>
      <c r="B551" s="23" t="s">
        <v>2366</v>
      </c>
      <c r="C551" s="13" t="s">
        <v>514</v>
      </c>
      <c r="D551" s="13" t="s">
        <v>3434</v>
      </c>
      <c r="E551" s="13" t="s">
        <v>3490</v>
      </c>
      <c r="F551" s="24" t="s">
        <v>2443</v>
      </c>
      <c r="G551" s="24" t="s">
        <v>7328</v>
      </c>
      <c r="H551" s="36">
        <v>1</v>
      </c>
    </row>
    <row r="552" spans="1:8">
      <c r="A552" s="23">
        <v>2020</v>
      </c>
      <c r="B552" s="23" t="s">
        <v>2366</v>
      </c>
      <c r="C552" s="13" t="s">
        <v>514</v>
      </c>
      <c r="D552" s="13" t="s">
        <v>339</v>
      </c>
      <c r="E552" s="13" t="s">
        <v>340</v>
      </c>
      <c r="F552" s="24" t="s">
        <v>2443</v>
      </c>
      <c r="G552" s="24" t="s">
        <v>7328</v>
      </c>
      <c r="H552" s="36">
        <v>8</v>
      </c>
    </row>
    <row r="553" spans="1:8">
      <c r="A553" s="23">
        <v>2020</v>
      </c>
      <c r="B553" s="23" t="s">
        <v>2366</v>
      </c>
      <c r="C553" s="13" t="s">
        <v>514</v>
      </c>
      <c r="D553" s="13" t="s">
        <v>339</v>
      </c>
      <c r="E553" s="13" t="s">
        <v>230</v>
      </c>
      <c r="F553" s="24" t="s">
        <v>2443</v>
      </c>
      <c r="G553" s="24" t="s">
        <v>7328</v>
      </c>
      <c r="H553" s="36">
        <v>20</v>
      </c>
    </row>
    <row r="554" spans="1:8">
      <c r="A554" s="23">
        <v>2020</v>
      </c>
      <c r="B554" s="23" t="s">
        <v>2366</v>
      </c>
      <c r="C554" s="13" t="s">
        <v>514</v>
      </c>
      <c r="D554" s="13" t="s">
        <v>339</v>
      </c>
      <c r="E554" s="13" t="s">
        <v>219</v>
      </c>
      <c r="F554" s="24" t="s">
        <v>2501</v>
      </c>
      <c r="G554" s="24" t="s">
        <v>7328</v>
      </c>
      <c r="H554" s="36">
        <v>4</v>
      </c>
    </row>
    <row r="555" spans="1:8">
      <c r="A555" s="23">
        <v>2020</v>
      </c>
      <c r="B555" s="23" t="s">
        <v>2366</v>
      </c>
      <c r="C555" s="13" t="s">
        <v>514</v>
      </c>
      <c r="D555" s="13" t="s">
        <v>339</v>
      </c>
      <c r="E555" s="13" t="s">
        <v>354</v>
      </c>
      <c r="F555" s="24" t="s">
        <v>2504</v>
      </c>
      <c r="G555" s="24" t="s">
        <v>7328</v>
      </c>
      <c r="H555" s="36">
        <v>6</v>
      </c>
    </row>
    <row r="556" spans="1:8">
      <c r="A556" s="23">
        <v>2020</v>
      </c>
      <c r="B556" s="23" t="s">
        <v>2366</v>
      </c>
      <c r="C556" s="13" t="s">
        <v>514</v>
      </c>
      <c r="D556" s="13" t="s">
        <v>339</v>
      </c>
      <c r="E556" s="13" t="s">
        <v>354</v>
      </c>
      <c r="F556" s="24" t="s">
        <v>2504</v>
      </c>
      <c r="G556" s="24" t="s">
        <v>7328</v>
      </c>
      <c r="H556" s="36">
        <v>1</v>
      </c>
    </row>
    <row r="557" spans="1:8">
      <c r="A557" s="23">
        <v>2020</v>
      </c>
      <c r="B557" s="23" t="s">
        <v>2366</v>
      </c>
      <c r="C557" s="13" t="s">
        <v>514</v>
      </c>
      <c r="D557" s="13" t="s">
        <v>339</v>
      </c>
      <c r="E557" s="13" t="s">
        <v>222</v>
      </c>
      <c r="F557" s="24" t="s">
        <v>2503</v>
      </c>
      <c r="G557" s="24" t="s">
        <v>7328</v>
      </c>
      <c r="H557" s="36">
        <v>1</v>
      </c>
    </row>
    <row r="558" spans="1:8">
      <c r="A558" s="23">
        <v>2020</v>
      </c>
      <c r="B558" s="23" t="s">
        <v>2366</v>
      </c>
      <c r="C558" s="13" t="s">
        <v>514</v>
      </c>
      <c r="D558" s="13" t="s">
        <v>339</v>
      </c>
      <c r="E558" s="13" t="s">
        <v>224</v>
      </c>
      <c r="F558" s="24" t="s">
        <v>2505</v>
      </c>
      <c r="G558" s="24" t="s">
        <v>7328</v>
      </c>
      <c r="H558" s="36">
        <v>27</v>
      </c>
    </row>
    <row r="559" spans="1:8">
      <c r="A559" s="23">
        <v>2020</v>
      </c>
      <c r="B559" s="23" t="s">
        <v>2366</v>
      </c>
      <c r="C559" s="13" t="s">
        <v>514</v>
      </c>
      <c r="D559" s="13" t="s">
        <v>339</v>
      </c>
      <c r="E559" s="13" t="s">
        <v>224</v>
      </c>
      <c r="F559" s="24" t="s">
        <v>4973</v>
      </c>
      <c r="G559" s="24" t="s">
        <v>7328</v>
      </c>
      <c r="H559" s="36">
        <v>4</v>
      </c>
    </row>
    <row r="560" spans="1:8">
      <c r="A560" s="23">
        <v>2020</v>
      </c>
      <c r="B560" s="23" t="s">
        <v>2366</v>
      </c>
      <c r="C560" s="13" t="s">
        <v>514</v>
      </c>
      <c r="D560" s="13" t="s">
        <v>339</v>
      </c>
      <c r="E560" s="13" t="s">
        <v>342</v>
      </c>
      <c r="F560" s="24" t="s">
        <v>2443</v>
      </c>
      <c r="G560" s="24" t="s">
        <v>7328</v>
      </c>
      <c r="H560" s="36">
        <v>5</v>
      </c>
    </row>
    <row r="561" spans="1:8">
      <c r="A561" s="23">
        <v>2020</v>
      </c>
      <c r="B561" s="23" t="s">
        <v>2366</v>
      </c>
      <c r="C561" s="13" t="s">
        <v>514</v>
      </c>
      <c r="D561" s="13" t="s">
        <v>339</v>
      </c>
      <c r="E561" s="13" t="s">
        <v>349</v>
      </c>
      <c r="F561" s="24" t="s">
        <v>2443</v>
      </c>
      <c r="G561" s="24" t="s">
        <v>7328</v>
      </c>
      <c r="H561" s="36">
        <v>2</v>
      </c>
    </row>
    <row r="562" spans="1:8">
      <c r="A562" s="23">
        <v>2020</v>
      </c>
      <c r="B562" s="23" t="s">
        <v>2366</v>
      </c>
      <c r="C562" s="13" t="s">
        <v>514</v>
      </c>
      <c r="D562" s="13" t="s">
        <v>339</v>
      </c>
      <c r="E562" s="13" t="s">
        <v>349</v>
      </c>
      <c r="F562" s="24" t="s">
        <v>2443</v>
      </c>
      <c r="G562" s="24" t="s">
        <v>7328</v>
      </c>
      <c r="H562" s="36">
        <v>2</v>
      </c>
    </row>
    <row r="563" spans="1:8">
      <c r="A563" s="23">
        <v>2020</v>
      </c>
      <c r="B563" s="23" t="s">
        <v>2366</v>
      </c>
      <c r="C563" s="13" t="s">
        <v>514</v>
      </c>
      <c r="D563" s="13" t="s">
        <v>339</v>
      </c>
      <c r="E563" s="13" t="s">
        <v>3175</v>
      </c>
      <c r="F563" s="24" t="s">
        <v>2575</v>
      </c>
      <c r="G563" s="24" t="s">
        <v>7328</v>
      </c>
      <c r="H563" s="36">
        <v>1</v>
      </c>
    </row>
    <row r="564" spans="1:8">
      <c r="A564" s="23">
        <v>2020</v>
      </c>
      <c r="B564" s="23" t="s">
        <v>2366</v>
      </c>
      <c r="C564" s="13" t="s">
        <v>514</v>
      </c>
      <c r="D564" s="13" t="s">
        <v>339</v>
      </c>
      <c r="E564" s="13" t="s">
        <v>225</v>
      </c>
      <c r="F564" s="24" t="s">
        <v>2443</v>
      </c>
      <c r="G564" s="24" t="s">
        <v>7328</v>
      </c>
      <c r="H564" s="36">
        <v>2</v>
      </c>
    </row>
    <row r="565" spans="1:8">
      <c r="A565" s="23">
        <v>2020</v>
      </c>
      <c r="B565" s="23" t="s">
        <v>2366</v>
      </c>
      <c r="C565" s="13" t="s">
        <v>514</v>
      </c>
      <c r="D565" s="13" t="s">
        <v>339</v>
      </c>
      <c r="E565" s="13" t="s">
        <v>225</v>
      </c>
      <c r="F565" s="24" t="s">
        <v>2502</v>
      </c>
      <c r="G565" s="24" t="s">
        <v>7328</v>
      </c>
      <c r="H565" s="36">
        <v>3</v>
      </c>
    </row>
    <row r="566" spans="1:8">
      <c r="A566" s="23">
        <v>2020</v>
      </c>
      <c r="B566" s="23" t="s">
        <v>2366</v>
      </c>
      <c r="C566" s="13" t="s">
        <v>514</v>
      </c>
      <c r="D566" s="13" t="s">
        <v>339</v>
      </c>
      <c r="E566" s="13" t="s">
        <v>225</v>
      </c>
      <c r="F566" s="24" t="s">
        <v>2502</v>
      </c>
      <c r="G566" s="24" t="s">
        <v>7328</v>
      </c>
      <c r="H566" s="36">
        <v>3</v>
      </c>
    </row>
    <row r="567" spans="1:8">
      <c r="A567" s="23">
        <v>2020</v>
      </c>
      <c r="B567" s="23" t="s">
        <v>2366</v>
      </c>
      <c r="C567" s="13" t="s">
        <v>514</v>
      </c>
      <c r="D567" s="13" t="s">
        <v>339</v>
      </c>
      <c r="E567" s="13" t="s">
        <v>225</v>
      </c>
      <c r="F567" s="24" t="s">
        <v>2501</v>
      </c>
      <c r="G567" s="24" t="s">
        <v>7328</v>
      </c>
      <c r="H567" s="36">
        <v>1</v>
      </c>
    </row>
    <row r="568" spans="1:8">
      <c r="A568" s="23">
        <v>2020</v>
      </c>
      <c r="B568" s="23" t="s">
        <v>2366</v>
      </c>
      <c r="C568" s="13" t="s">
        <v>514</v>
      </c>
      <c r="D568" s="13" t="s">
        <v>339</v>
      </c>
      <c r="E568" s="13" t="s">
        <v>225</v>
      </c>
      <c r="F568" s="24" t="s">
        <v>4973</v>
      </c>
      <c r="G568" s="24" t="s">
        <v>7328</v>
      </c>
      <c r="H568" s="36">
        <v>32</v>
      </c>
    </row>
    <row r="569" spans="1:8">
      <c r="A569" s="23">
        <v>2020</v>
      </c>
      <c r="B569" s="23" t="s">
        <v>2366</v>
      </c>
      <c r="C569" s="13" t="s">
        <v>514</v>
      </c>
      <c r="D569" s="13" t="s">
        <v>339</v>
      </c>
      <c r="E569" s="13" t="s">
        <v>5767</v>
      </c>
      <c r="F569" s="24" t="s">
        <v>2575</v>
      </c>
      <c r="G569" s="24" t="s">
        <v>7328</v>
      </c>
      <c r="H569" s="36">
        <v>1</v>
      </c>
    </row>
    <row r="570" spans="1:8">
      <c r="A570" s="23">
        <v>2020</v>
      </c>
      <c r="B570" s="23" t="s">
        <v>2366</v>
      </c>
      <c r="C570" s="13" t="s">
        <v>514</v>
      </c>
      <c r="D570" s="13" t="s">
        <v>339</v>
      </c>
      <c r="E570" s="13" t="s">
        <v>5767</v>
      </c>
      <c r="F570" s="24" t="s">
        <v>2501</v>
      </c>
      <c r="G570" s="24" t="s">
        <v>7328</v>
      </c>
      <c r="H570" s="36">
        <v>3</v>
      </c>
    </row>
    <row r="571" spans="1:8">
      <c r="A571" s="23">
        <v>2020</v>
      </c>
      <c r="B571" s="23" t="s">
        <v>2366</v>
      </c>
      <c r="C571" s="13" t="s">
        <v>514</v>
      </c>
      <c r="D571" s="13" t="s">
        <v>339</v>
      </c>
      <c r="E571" s="13" t="s">
        <v>5767</v>
      </c>
      <c r="F571" s="24" t="s">
        <v>2501</v>
      </c>
      <c r="G571" s="24" t="s">
        <v>7328</v>
      </c>
      <c r="H571" s="36">
        <v>1</v>
      </c>
    </row>
    <row r="572" spans="1:8">
      <c r="A572" s="23">
        <v>2020</v>
      </c>
      <c r="B572" s="23" t="s">
        <v>2366</v>
      </c>
      <c r="C572" s="13" t="s">
        <v>514</v>
      </c>
      <c r="D572" s="13" t="s">
        <v>339</v>
      </c>
      <c r="E572" s="13" t="s">
        <v>5767</v>
      </c>
      <c r="F572" s="24" t="s">
        <v>2656</v>
      </c>
      <c r="G572" s="24" t="s">
        <v>7328</v>
      </c>
      <c r="H572" s="36">
        <v>1</v>
      </c>
    </row>
    <row r="573" spans="1:8">
      <c r="A573" s="23">
        <v>2020</v>
      </c>
      <c r="B573" s="23" t="s">
        <v>2366</v>
      </c>
      <c r="C573" s="13" t="s">
        <v>514</v>
      </c>
      <c r="D573" s="13" t="s">
        <v>339</v>
      </c>
      <c r="E573" s="13" t="s">
        <v>5767</v>
      </c>
      <c r="F573" s="24" t="s">
        <v>4973</v>
      </c>
      <c r="G573" s="24" t="s">
        <v>7328</v>
      </c>
      <c r="H573" s="36">
        <v>2</v>
      </c>
    </row>
    <row r="574" spans="1:8">
      <c r="A574" s="23">
        <v>2020</v>
      </c>
      <c r="B574" s="23" t="s">
        <v>2366</v>
      </c>
      <c r="C574" s="13" t="s">
        <v>514</v>
      </c>
      <c r="D574" s="13" t="s">
        <v>3433</v>
      </c>
      <c r="E574" s="13" t="s">
        <v>345</v>
      </c>
      <c r="F574" s="24" t="s">
        <v>2505</v>
      </c>
      <c r="G574" s="24" t="s">
        <v>7327</v>
      </c>
      <c r="H574" s="36">
        <v>105</v>
      </c>
    </row>
    <row r="575" spans="1:8">
      <c r="A575" s="23">
        <v>2020</v>
      </c>
      <c r="B575" s="23" t="s">
        <v>2366</v>
      </c>
      <c r="C575" s="13" t="s">
        <v>514</v>
      </c>
      <c r="D575" s="13" t="s">
        <v>2150</v>
      </c>
      <c r="E575" s="13" t="s">
        <v>230</v>
      </c>
      <c r="F575" s="24" t="s">
        <v>2443</v>
      </c>
      <c r="G575" s="24" t="s">
        <v>7327</v>
      </c>
      <c r="H575" s="36">
        <v>64</v>
      </c>
    </row>
    <row r="576" spans="1:8">
      <c r="A576" s="23">
        <v>2020</v>
      </c>
      <c r="B576" s="23" t="s">
        <v>2366</v>
      </c>
      <c r="C576" s="13" t="s">
        <v>514</v>
      </c>
      <c r="D576" s="13" t="s">
        <v>2148</v>
      </c>
      <c r="E576" s="13" t="s">
        <v>3432</v>
      </c>
      <c r="F576" s="24" t="s">
        <v>2505</v>
      </c>
      <c r="G576" s="24" t="s">
        <v>7327</v>
      </c>
      <c r="H576" s="36">
        <v>37</v>
      </c>
    </row>
    <row r="577" spans="1:8">
      <c r="A577" s="23">
        <v>2020</v>
      </c>
      <c r="B577" s="23" t="s">
        <v>2366</v>
      </c>
      <c r="C577" s="13" t="s">
        <v>514</v>
      </c>
      <c r="D577" s="13" t="s">
        <v>2148</v>
      </c>
      <c r="E577" s="13" t="s">
        <v>2149</v>
      </c>
      <c r="F577" s="24" t="s">
        <v>2505</v>
      </c>
      <c r="G577" s="24" t="s">
        <v>7327</v>
      </c>
      <c r="H577" s="36">
        <v>18</v>
      </c>
    </row>
    <row r="578" spans="1:8">
      <c r="A578" s="23">
        <v>2020</v>
      </c>
      <c r="B578" s="23" t="s">
        <v>2366</v>
      </c>
      <c r="C578" s="13" t="s">
        <v>514</v>
      </c>
      <c r="D578" s="13" t="s">
        <v>2148</v>
      </c>
      <c r="E578" s="13" t="s">
        <v>224</v>
      </c>
      <c r="F578" s="24" t="s">
        <v>2505</v>
      </c>
      <c r="G578" s="24" t="s">
        <v>7327</v>
      </c>
      <c r="H578" s="36">
        <v>43</v>
      </c>
    </row>
    <row r="579" spans="1:8">
      <c r="A579" s="23">
        <v>2020</v>
      </c>
      <c r="B579" s="23" t="s">
        <v>2366</v>
      </c>
      <c r="C579" s="13" t="s">
        <v>514</v>
      </c>
      <c r="D579" s="13" t="s">
        <v>2148</v>
      </c>
      <c r="E579" s="13" t="s">
        <v>352</v>
      </c>
      <c r="F579" s="24" t="s">
        <v>2505</v>
      </c>
      <c r="G579" s="24" t="s">
        <v>7327</v>
      </c>
      <c r="H579" s="36">
        <v>33</v>
      </c>
    </row>
    <row r="580" spans="1:8">
      <c r="A580" s="23">
        <v>2020</v>
      </c>
      <c r="B580" s="23" t="s">
        <v>2366</v>
      </c>
      <c r="C580" s="13" t="s">
        <v>514</v>
      </c>
      <c r="D580" s="13" t="s">
        <v>339</v>
      </c>
      <c r="E580" s="13" t="s">
        <v>340</v>
      </c>
      <c r="F580" s="24" t="s">
        <v>2443</v>
      </c>
      <c r="G580" s="24" t="s">
        <v>7327</v>
      </c>
      <c r="H580" s="36">
        <v>3</v>
      </c>
    </row>
    <row r="581" spans="1:8">
      <c r="A581" s="23">
        <v>2020</v>
      </c>
      <c r="B581" s="23" t="s">
        <v>2366</v>
      </c>
      <c r="C581" s="13" t="s">
        <v>514</v>
      </c>
      <c r="D581" s="13" t="s">
        <v>339</v>
      </c>
      <c r="E581" s="13" t="s">
        <v>230</v>
      </c>
      <c r="F581" s="24" t="s">
        <v>2443</v>
      </c>
      <c r="G581" s="24" t="s">
        <v>7327</v>
      </c>
      <c r="H581" s="36">
        <v>4</v>
      </c>
    </row>
    <row r="582" spans="1:8">
      <c r="A582" s="23">
        <v>2020</v>
      </c>
      <c r="B582" s="23" t="s">
        <v>2366</v>
      </c>
      <c r="C582" s="13" t="s">
        <v>514</v>
      </c>
      <c r="D582" s="13" t="s">
        <v>339</v>
      </c>
      <c r="E582" s="13" t="s">
        <v>230</v>
      </c>
      <c r="F582" s="24" t="s">
        <v>2443</v>
      </c>
      <c r="G582" s="24" t="s">
        <v>7327</v>
      </c>
      <c r="H582" s="36">
        <v>145</v>
      </c>
    </row>
    <row r="583" spans="1:8">
      <c r="A583" s="23">
        <v>2020</v>
      </c>
      <c r="B583" s="23" t="s">
        <v>2366</v>
      </c>
      <c r="C583" s="13" t="s">
        <v>514</v>
      </c>
      <c r="D583" s="13" t="s">
        <v>339</v>
      </c>
      <c r="E583" s="13" t="s">
        <v>222</v>
      </c>
      <c r="F583" s="24" t="s">
        <v>2443</v>
      </c>
      <c r="G583" s="24" t="s">
        <v>7327</v>
      </c>
      <c r="H583" s="36">
        <v>2</v>
      </c>
    </row>
    <row r="584" spans="1:8">
      <c r="A584" s="23">
        <v>2020</v>
      </c>
      <c r="B584" s="23" t="s">
        <v>2366</v>
      </c>
      <c r="C584" s="13" t="s">
        <v>514</v>
      </c>
      <c r="D584" s="13" t="s">
        <v>339</v>
      </c>
      <c r="E584" s="13" t="s">
        <v>224</v>
      </c>
      <c r="F584" s="24" t="s">
        <v>2505</v>
      </c>
      <c r="G584" s="24" t="s">
        <v>7327</v>
      </c>
      <c r="H584" s="36">
        <v>3</v>
      </c>
    </row>
    <row r="585" spans="1:8">
      <c r="A585" s="23">
        <v>2020</v>
      </c>
      <c r="B585" s="23" t="s">
        <v>2366</v>
      </c>
      <c r="C585" s="13" t="s">
        <v>514</v>
      </c>
      <c r="D585" s="13" t="s">
        <v>339</v>
      </c>
      <c r="E585" s="13" t="s">
        <v>342</v>
      </c>
      <c r="F585" s="24" t="s">
        <v>2443</v>
      </c>
      <c r="G585" s="24" t="s">
        <v>7327</v>
      </c>
      <c r="H585" s="36">
        <v>1</v>
      </c>
    </row>
    <row r="586" spans="1:8">
      <c r="A586" s="23">
        <v>2020</v>
      </c>
      <c r="B586" s="23" t="s">
        <v>2366</v>
      </c>
      <c r="C586" s="13" t="s">
        <v>514</v>
      </c>
      <c r="D586" s="13" t="s">
        <v>339</v>
      </c>
      <c r="E586" s="13" t="s">
        <v>342</v>
      </c>
      <c r="F586" s="24" t="s">
        <v>2501</v>
      </c>
      <c r="G586" s="24" t="s">
        <v>7327</v>
      </c>
      <c r="H586" s="36">
        <v>14</v>
      </c>
    </row>
    <row r="587" spans="1:8">
      <c r="A587" s="23">
        <v>2020</v>
      </c>
      <c r="B587" s="23" t="s">
        <v>2366</v>
      </c>
      <c r="C587" s="13" t="s">
        <v>514</v>
      </c>
      <c r="D587" s="13" t="s">
        <v>339</v>
      </c>
      <c r="E587" s="13" t="s">
        <v>349</v>
      </c>
      <c r="F587" s="24" t="s">
        <v>2505</v>
      </c>
      <c r="G587" s="24" t="s">
        <v>7327</v>
      </c>
      <c r="H587" s="36">
        <v>1</v>
      </c>
    </row>
    <row r="588" spans="1:8">
      <c r="A588" s="23">
        <v>2020</v>
      </c>
      <c r="B588" s="23" t="s">
        <v>2366</v>
      </c>
      <c r="C588" s="13" t="s">
        <v>514</v>
      </c>
      <c r="D588" s="13" t="s">
        <v>339</v>
      </c>
      <c r="E588" s="13" t="s">
        <v>5767</v>
      </c>
      <c r="F588" s="24" t="s">
        <v>2501</v>
      </c>
      <c r="G588" s="24" t="s">
        <v>7327</v>
      </c>
      <c r="H588" s="36">
        <v>3</v>
      </c>
    </row>
    <row r="589" spans="1:8">
      <c r="A589" s="23">
        <v>2020</v>
      </c>
      <c r="B589" s="23" t="s">
        <v>2366</v>
      </c>
      <c r="C589" s="13" t="s">
        <v>514</v>
      </c>
      <c r="D589" s="13" t="s">
        <v>339</v>
      </c>
      <c r="E589" s="13" t="s">
        <v>5767</v>
      </c>
      <c r="F589" s="24" t="s">
        <v>2501</v>
      </c>
      <c r="G589" s="24" t="s">
        <v>7327</v>
      </c>
      <c r="H589" s="36">
        <v>1</v>
      </c>
    </row>
    <row r="590" spans="1:8">
      <c r="A590" s="23">
        <v>2020</v>
      </c>
      <c r="B590" s="23" t="s">
        <v>2367</v>
      </c>
      <c r="C590" s="13" t="s">
        <v>514</v>
      </c>
      <c r="D590" s="13" t="s">
        <v>3433</v>
      </c>
      <c r="E590" s="13" t="s">
        <v>3432</v>
      </c>
      <c r="F590" s="24" t="s">
        <v>2505</v>
      </c>
      <c r="G590" s="24" t="s">
        <v>7328</v>
      </c>
      <c r="H590" s="36">
        <v>53</v>
      </c>
    </row>
    <row r="591" spans="1:8">
      <c r="A591" s="23">
        <v>2020</v>
      </c>
      <c r="B591" s="23" t="s">
        <v>2367</v>
      </c>
      <c r="C591" s="13" t="s">
        <v>514</v>
      </c>
      <c r="D591" s="13" t="s">
        <v>4026</v>
      </c>
      <c r="E591" s="13" t="s">
        <v>4027</v>
      </c>
      <c r="F591" s="24" t="s">
        <v>4028</v>
      </c>
      <c r="G591" s="24" t="s">
        <v>7328</v>
      </c>
      <c r="H591" s="36">
        <v>3</v>
      </c>
    </row>
    <row r="592" spans="1:8">
      <c r="A592" s="23">
        <v>2020</v>
      </c>
      <c r="B592" s="23" t="s">
        <v>2367</v>
      </c>
      <c r="C592" s="13" t="s">
        <v>514</v>
      </c>
      <c r="D592" s="13" t="s">
        <v>2148</v>
      </c>
      <c r="E592" s="13" t="s">
        <v>3432</v>
      </c>
      <c r="F592" s="24" t="s">
        <v>2505</v>
      </c>
      <c r="G592" s="24" t="s">
        <v>7328</v>
      </c>
      <c r="H592" s="36">
        <v>60</v>
      </c>
    </row>
    <row r="593" spans="1:8">
      <c r="A593" s="23">
        <v>2020</v>
      </c>
      <c r="B593" s="23" t="s">
        <v>2367</v>
      </c>
      <c r="C593" s="13" t="s">
        <v>514</v>
      </c>
      <c r="D593" s="13" t="s">
        <v>2148</v>
      </c>
      <c r="E593" s="13" t="s">
        <v>3432</v>
      </c>
      <c r="F593" s="24" t="s">
        <v>2505</v>
      </c>
      <c r="G593" s="24" t="s">
        <v>7328</v>
      </c>
      <c r="H593" s="36">
        <v>2</v>
      </c>
    </row>
    <row r="594" spans="1:8">
      <c r="A594" s="23">
        <v>2020</v>
      </c>
      <c r="B594" s="23" t="s">
        <v>2367</v>
      </c>
      <c r="C594" s="13" t="s">
        <v>514</v>
      </c>
      <c r="D594" s="13" t="s">
        <v>2148</v>
      </c>
      <c r="E594" s="13" t="s">
        <v>2149</v>
      </c>
      <c r="F594" s="24" t="s">
        <v>2505</v>
      </c>
      <c r="G594" s="24" t="s">
        <v>7328</v>
      </c>
      <c r="H594" s="36">
        <v>30</v>
      </c>
    </row>
    <row r="595" spans="1:8">
      <c r="A595" s="23">
        <v>2020</v>
      </c>
      <c r="B595" s="23" t="s">
        <v>2367</v>
      </c>
      <c r="C595" s="13" t="s">
        <v>514</v>
      </c>
      <c r="D595" s="13" t="s">
        <v>2148</v>
      </c>
      <c r="E595" s="13" t="s">
        <v>224</v>
      </c>
      <c r="F595" s="24" t="s">
        <v>2505</v>
      </c>
      <c r="G595" s="24" t="s">
        <v>7328</v>
      </c>
      <c r="H595" s="36">
        <v>30</v>
      </c>
    </row>
    <row r="596" spans="1:8">
      <c r="A596" s="23">
        <v>2020</v>
      </c>
      <c r="B596" s="23" t="s">
        <v>2367</v>
      </c>
      <c r="C596" s="13" t="s">
        <v>514</v>
      </c>
      <c r="D596" s="13" t="s">
        <v>2148</v>
      </c>
      <c r="E596" s="13" t="s">
        <v>352</v>
      </c>
      <c r="F596" s="24" t="s">
        <v>2505</v>
      </c>
      <c r="G596" s="24" t="s">
        <v>7328</v>
      </c>
      <c r="H596" s="36">
        <v>31</v>
      </c>
    </row>
    <row r="597" spans="1:8">
      <c r="A597" s="23">
        <v>2020</v>
      </c>
      <c r="B597" s="23" t="s">
        <v>2367</v>
      </c>
      <c r="C597" s="13" t="s">
        <v>514</v>
      </c>
      <c r="D597" s="13" t="s">
        <v>4971</v>
      </c>
      <c r="E597" s="13" t="s">
        <v>3432</v>
      </c>
      <c r="F597" s="24" t="s">
        <v>2505</v>
      </c>
      <c r="G597" s="24" t="s">
        <v>7328</v>
      </c>
      <c r="H597" s="36">
        <v>1</v>
      </c>
    </row>
    <row r="598" spans="1:8">
      <c r="A598" s="23">
        <v>2020</v>
      </c>
      <c r="B598" s="23" t="s">
        <v>2367</v>
      </c>
      <c r="C598" s="13" t="s">
        <v>514</v>
      </c>
      <c r="D598" s="13" t="s">
        <v>4971</v>
      </c>
      <c r="E598" s="13" t="s">
        <v>224</v>
      </c>
      <c r="F598" s="24" t="s">
        <v>2505</v>
      </c>
      <c r="G598" s="24" t="s">
        <v>7328</v>
      </c>
      <c r="H598" s="36">
        <v>6</v>
      </c>
    </row>
    <row r="599" spans="1:8">
      <c r="A599" s="23">
        <v>2020</v>
      </c>
      <c r="B599" s="23" t="s">
        <v>2367</v>
      </c>
      <c r="C599" s="13" t="s">
        <v>514</v>
      </c>
      <c r="D599" s="13" t="s">
        <v>4971</v>
      </c>
      <c r="E599" s="13" t="s">
        <v>224</v>
      </c>
      <c r="F599" s="24" t="s">
        <v>2505</v>
      </c>
      <c r="G599" s="24" t="s">
        <v>7328</v>
      </c>
      <c r="H599" s="36">
        <v>1</v>
      </c>
    </row>
    <row r="600" spans="1:8">
      <c r="A600" s="23">
        <v>2020</v>
      </c>
      <c r="B600" s="23" t="s">
        <v>2367</v>
      </c>
      <c r="C600" s="13" t="s">
        <v>514</v>
      </c>
      <c r="D600" s="13" t="s">
        <v>4971</v>
      </c>
      <c r="E600" s="13" t="s">
        <v>352</v>
      </c>
      <c r="F600" s="24" t="s">
        <v>2505</v>
      </c>
      <c r="G600" s="24" t="s">
        <v>7328</v>
      </c>
      <c r="H600" s="36">
        <v>2</v>
      </c>
    </row>
    <row r="601" spans="1:8">
      <c r="A601" s="23">
        <v>2020</v>
      </c>
      <c r="B601" s="23" t="s">
        <v>2367</v>
      </c>
      <c r="C601" s="13" t="s">
        <v>514</v>
      </c>
      <c r="D601" s="13" t="s">
        <v>4971</v>
      </c>
      <c r="E601" s="13" t="s">
        <v>4975</v>
      </c>
      <c r="F601" s="24" t="s">
        <v>2505</v>
      </c>
      <c r="G601" s="24" t="s">
        <v>7328</v>
      </c>
      <c r="H601" s="36">
        <v>3</v>
      </c>
    </row>
    <row r="602" spans="1:8">
      <c r="A602" s="23">
        <v>2020</v>
      </c>
      <c r="B602" s="23" t="s">
        <v>2367</v>
      </c>
      <c r="C602" s="13" t="s">
        <v>514</v>
      </c>
      <c r="D602" s="13" t="s">
        <v>4971</v>
      </c>
      <c r="E602" s="13" t="s">
        <v>4975</v>
      </c>
      <c r="F602" s="24" t="s">
        <v>2505</v>
      </c>
      <c r="G602" s="24" t="s">
        <v>7328</v>
      </c>
      <c r="H602" s="36">
        <v>1</v>
      </c>
    </row>
    <row r="603" spans="1:8">
      <c r="A603" s="23">
        <v>2020</v>
      </c>
      <c r="B603" s="23" t="s">
        <v>2367</v>
      </c>
      <c r="C603" s="13" t="s">
        <v>514</v>
      </c>
      <c r="D603" s="13" t="s">
        <v>3434</v>
      </c>
      <c r="E603" s="13" t="s">
        <v>3435</v>
      </c>
      <c r="F603" s="24" t="s">
        <v>4974</v>
      </c>
      <c r="G603" s="24" t="s">
        <v>7328</v>
      </c>
      <c r="H603" s="36">
        <v>1</v>
      </c>
    </row>
    <row r="604" spans="1:8">
      <c r="A604" s="23">
        <v>2020</v>
      </c>
      <c r="B604" s="23" t="s">
        <v>2367</v>
      </c>
      <c r="C604" s="13" t="s">
        <v>514</v>
      </c>
      <c r="D604" s="13" t="s">
        <v>3434</v>
      </c>
      <c r="E604" s="13" t="s">
        <v>3490</v>
      </c>
      <c r="F604" s="24" t="s">
        <v>2443</v>
      </c>
      <c r="G604" s="24" t="s">
        <v>7328</v>
      </c>
      <c r="H604" s="36">
        <v>1</v>
      </c>
    </row>
    <row r="605" spans="1:8">
      <c r="A605" s="23">
        <v>2020</v>
      </c>
      <c r="B605" s="23" t="s">
        <v>2367</v>
      </c>
      <c r="C605" s="13" t="s">
        <v>514</v>
      </c>
      <c r="D605" s="13" t="s">
        <v>339</v>
      </c>
      <c r="E605" s="13" t="s">
        <v>340</v>
      </c>
      <c r="F605" s="24" t="s">
        <v>2443</v>
      </c>
      <c r="G605" s="24" t="s">
        <v>7328</v>
      </c>
      <c r="H605" s="36">
        <v>8</v>
      </c>
    </row>
    <row r="606" spans="1:8">
      <c r="A606" s="23">
        <v>2020</v>
      </c>
      <c r="B606" s="23" t="s">
        <v>2367</v>
      </c>
      <c r="C606" s="13" t="s">
        <v>514</v>
      </c>
      <c r="D606" s="13" t="s">
        <v>339</v>
      </c>
      <c r="E606" s="13" t="s">
        <v>230</v>
      </c>
      <c r="F606" s="24" t="s">
        <v>2443</v>
      </c>
      <c r="G606" s="24" t="s">
        <v>7328</v>
      </c>
      <c r="H606" s="36">
        <v>20</v>
      </c>
    </row>
    <row r="607" spans="1:8">
      <c r="A607" s="23">
        <v>2020</v>
      </c>
      <c r="B607" s="23" t="s">
        <v>2367</v>
      </c>
      <c r="C607" s="13" t="s">
        <v>514</v>
      </c>
      <c r="D607" s="13" t="s">
        <v>339</v>
      </c>
      <c r="E607" s="13" t="s">
        <v>219</v>
      </c>
      <c r="F607" s="24" t="s">
        <v>2501</v>
      </c>
      <c r="G607" s="24" t="s">
        <v>7328</v>
      </c>
      <c r="H607" s="36">
        <v>4</v>
      </c>
    </row>
    <row r="608" spans="1:8">
      <c r="A608" s="23">
        <v>2020</v>
      </c>
      <c r="B608" s="23" t="s">
        <v>2367</v>
      </c>
      <c r="C608" s="13" t="s">
        <v>514</v>
      </c>
      <c r="D608" s="13" t="s">
        <v>339</v>
      </c>
      <c r="E608" s="13" t="s">
        <v>354</v>
      </c>
      <c r="F608" s="24" t="s">
        <v>2504</v>
      </c>
      <c r="G608" s="24" t="s">
        <v>7328</v>
      </c>
      <c r="H608" s="36">
        <v>6</v>
      </c>
    </row>
    <row r="609" spans="1:8">
      <c r="A609" s="23">
        <v>2020</v>
      </c>
      <c r="B609" s="23" t="s">
        <v>2367</v>
      </c>
      <c r="C609" s="13" t="s">
        <v>514</v>
      </c>
      <c r="D609" s="13" t="s">
        <v>339</v>
      </c>
      <c r="E609" s="13" t="s">
        <v>354</v>
      </c>
      <c r="F609" s="24" t="s">
        <v>2504</v>
      </c>
      <c r="G609" s="24" t="s">
        <v>7328</v>
      </c>
      <c r="H609" s="36">
        <v>1</v>
      </c>
    </row>
    <row r="610" spans="1:8">
      <c r="A610" s="23">
        <v>2020</v>
      </c>
      <c r="B610" s="23" t="s">
        <v>2367</v>
      </c>
      <c r="C610" s="13" t="s">
        <v>514</v>
      </c>
      <c r="D610" s="13" t="s">
        <v>339</v>
      </c>
      <c r="E610" s="13" t="s">
        <v>222</v>
      </c>
      <c r="F610" s="24" t="s">
        <v>2503</v>
      </c>
      <c r="G610" s="24" t="s">
        <v>7328</v>
      </c>
      <c r="H610" s="36">
        <v>1</v>
      </c>
    </row>
    <row r="611" spans="1:8">
      <c r="A611" s="23">
        <v>2020</v>
      </c>
      <c r="B611" s="23" t="s">
        <v>2367</v>
      </c>
      <c r="C611" s="13" t="s">
        <v>514</v>
      </c>
      <c r="D611" s="13" t="s">
        <v>339</v>
      </c>
      <c r="E611" s="13" t="s">
        <v>224</v>
      </c>
      <c r="F611" s="24" t="s">
        <v>2505</v>
      </c>
      <c r="G611" s="24" t="s">
        <v>7328</v>
      </c>
      <c r="H611" s="36">
        <v>27</v>
      </c>
    </row>
    <row r="612" spans="1:8">
      <c r="A612" s="23">
        <v>2020</v>
      </c>
      <c r="B612" s="23" t="s">
        <v>2367</v>
      </c>
      <c r="C612" s="13" t="s">
        <v>514</v>
      </c>
      <c r="D612" s="13" t="s">
        <v>339</v>
      </c>
      <c r="E612" s="13" t="s">
        <v>224</v>
      </c>
      <c r="F612" s="24" t="s">
        <v>4973</v>
      </c>
      <c r="G612" s="24" t="s">
        <v>7328</v>
      </c>
      <c r="H612" s="36">
        <v>4</v>
      </c>
    </row>
    <row r="613" spans="1:8">
      <c r="A613" s="23">
        <v>2020</v>
      </c>
      <c r="B613" s="23" t="s">
        <v>2367</v>
      </c>
      <c r="C613" s="13" t="s">
        <v>514</v>
      </c>
      <c r="D613" s="13" t="s">
        <v>339</v>
      </c>
      <c r="E613" s="13" t="s">
        <v>342</v>
      </c>
      <c r="F613" s="24" t="s">
        <v>2443</v>
      </c>
      <c r="G613" s="24" t="s">
        <v>7328</v>
      </c>
      <c r="H613" s="36">
        <v>5</v>
      </c>
    </row>
    <row r="614" spans="1:8">
      <c r="A614" s="23">
        <v>2020</v>
      </c>
      <c r="B614" s="23" t="s">
        <v>2367</v>
      </c>
      <c r="C614" s="13" t="s">
        <v>514</v>
      </c>
      <c r="D614" s="13" t="s">
        <v>339</v>
      </c>
      <c r="E614" s="13" t="s">
        <v>349</v>
      </c>
      <c r="F614" s="24" t="s">
        <v>2443</v>
      </c>
      <c r="G614" s="24" t="s">
        <v>7328</v>
      </c>
      <c r="H614" s="36">
        <v>2</v>
      </c>
    </row>
    <row r="615" spans="1:8">
      <c r="A615" s="23">
        <v>2020</v>
      </c>
      <c r="B615" s="23" t="s">
        <v>2367</v>
      </c>
      <c r="C615" s="13" t="s">
        <v>514</v>
      </c>
      <c r="D615" s="13" t="s">
        <v>339</v>
      </c>
      <c r="E615" s="13" t="s">
        <v>349</v>
      </c>
      <c r="F615" s="24" t="s">
        <v>2443</v>
      </c>
      <c r="G615" s="24" t="s">
        <v>7328</v>
      </c>
      <c r="H615" s="36">
        <v>2</v>
      </c>
    </row>
    <row r="616" spans="1:8">
      <c r="A616" s="23">
        <v>2020</v>
      </c>
      <c r="B616" s="23" t="s">
        <v>2367</v>
      </c>
      <c r="C616" s="13" t="s">
        <v>514</v>
      </c>
      <c r="D616" s="13" t="s">
        <v>339</v>
      </c>
      <c r="E616" s="13" t="s">
        <v>3175</v>
      </c>
      <c r="F616" s="24" t="s">
        <v>2575</v>
      </c>
      <c r="G616" s="24" t="s">
        <v>7328</v>
      </c>
      <c r="H616" s="36">
        <v>1</v>
      </c>
    </row>
    <row r="617" spans="1:8">
      <c r="A617" s="23">
        <v>2020</v>
      </c>
      <c r="B617" s="23" t="s">
        <v>2367</v>
      </c>
      <c r="C617" s="13" t="s">
        <v>514</v>
      </c>
      <c r="D617" s="13" t="s">
        <v>339</v>
      </c>
      <c r="E617" s="13" t="s">
        <v>225</v>
      </c>
      <c r="F617" s="24" t="s">
        <v>2443</v>
      </c>
      <c r="G617" s="24" t="s">
        <v>7328</v>
      </c>
      <c r="H617" s="36">
        <v>2</v>
      </c>
    </row>
    <row r="618" spans="1:8">
      <c r="A618" s="23">
        <v>2020</v>
      </c>
      <c r="B618" s="23" t="s">
        <v>2367</v>
      </c>
      <c r="C618" s="13" t="s">
        <v>514</v>
      </c>
      <c r="D618" s="13" t="s">
        <v>339</v>
      </c>
      <c r="E618" s="13" t="s">
        <v>225</v>
      </c>
      <c r="F618" s="24" t="s">
        <v>2502</v>
      </c>
      <c r="G618" s="24" t="s">
        <v>7328</v>
      </c>
      <c r="H618" s="36">
        <v>3</v>
      </c>
    </row>
    <row r="619" spans="1:8">
      <c r="A619" s="23">
        <v>2020</v>
      </c>
      <c r="B619" s="23" t="s">
        <v>2367</v>
      </c>
      <c r="C619" s="13" t="s">
        <v>514</v>
      </c>
      <c r="D619" s="13" t="s">
        <v>339</v>
      </c>
      <c r="E619" s="13" t="s">
        <v>225</v>
      </c>
      <c r="F619" s="24" t="s">
        <v>2502</v>
      </c>
      <c r="G619" s="24" t="s">
        <v>7328</v>
      </c>
      <c r="H619" s="36">
        <v>3</v>
      </c>
    </row>
    <row r="620" spans="1:8">
      <c r="A620" s="23">
        <v>2020</v>
      </c>
      <c r="B620" s="23" t="s">
        <v>2367</v>
      </c>
      <c r="C620" s="13" t="s">
        <v>514</v>
      </c>
      <c r="D620" s="13" t="s">
        <v>339</v>
      </c>
      <c r="E620" s="13" t="s">
        <v>225</v>
      </c>
      <c r="F620" s="24" t="s">
        <v>2501</v>
      </c>
      <c r="G620" s="24" t="s">
        <v>7328</v>
      </c>
      <c r="H620" s="36">
        <v>1</v>
      </c>
    </row>
    <row r="621" spans="1:8">
      <c r="A621" s="23">
        <v>2020</v>
      </c>
      <c r="B621" s="23" t="s">
        <v>2367</v>
      </c>
      <c r="C621" s="13" t="s">
        <v>514</v>
      </c>
      <c r="D621" s="13" t="s">
        <v>339</v>
      </c>
      <c r="E621" s="13" t="s">
        <v>225</v>
      </c>
      <c r="F621" s="24" t="s">
        <v>4973</v>
      </c>
      <c r="G621" s="24" t="s">
        <v>7328</v>
      </c>
      <c r="H621" s="36">
        <v>32</v>
      </c>
    </row>
    <row r="622" spans="1:8">
      <c r="A622" s="23">
        <v>2020</v>
      </c>
      <c r="B622" s="23" t="s">
        <v>2367</v>
      </c>
      <c r="C622" s="13" t="s">
        <v>514</v>
      </c>
      <c r="D622" s="13" t="s">
        <v>339</v>
      </c>
      <c r="E622" s="13" t="s">
        <v>5767</v>
      </c>
      <c r="F622" s="24" t="s">
        <v>2575</v>
      </c>
      <c r="G622" s="24" t="s">
        <v>7328</v>
      </c>
      <c r="H622" s="36">
        <v>1</v>
      </c>
    </row>
    <row r="623" spans="1:8">
      <c r="A623" s="23">
        <v>2020</v>
      </c>
      <c r="B623" s="23" t="s">
        <v>2367</v>
      </c>
      <c r="C623" s="13" t="s">
        <v>514</v>
      </c>
      <c r="D623" s="13" t="s">
        <v>339</v>
      </c>
      <c r="E623" s="13" t="s">
        <v>5767</v>
      </c>
      <c r="F623" s="24" t="s">
        <v>2501</v>
      </c>
      <c r="G623" s="24" t="s">
        <v>7328</v>
      </c>
      <c r="H623" s="36">
        <v>3</v>
      </c>
    </row>
    <row r="624" spans="1:8">
      <c r="A624" s="23">
        <v>2020</v>
      </c>
      <c r="B624" s="23" t="s">
        <v>2367</v>
      </c>
      <c r="C624" s="13" t="s">
        <v>514</v>
      </c>
      <c r="D624" s="13" t="s">
        <v>339</v>
      </c>
      <c r="E624" s="13" t="s">
        <v>5767</v>
      </c>
      <c r="F624" s="24" t="s">
        <v>2501</v>
      </c>
      <c r="G624" s="24" t="s">
        <v>7328</v>
      </c>
      <c r="H624" s="36">
        <v>1</v>
      </c>
    </row>
    <row r="625" spans="1:8">
      <c r="A625" s="23">
        <v>2020</v>
      </c>
      <c r="B625" s="23" t="s">
        <v>2367</v>
      </c>
      <c r="C625" s="13" t="s">
        <v>514</v>
      </c>
      <c r="D625" s="13" t="s">
        <v>339</v>
      </c>
      <c r="E625" s="13" t="s">
        <v>5767</v>
      </c>
      <c r="F625" s="24" t="s">
        <v>2656</v>
      </c>
      <c r="G625" s="24" t="s">
        <v>7328</v>
      </c>
      <c r="H625" s="36">
        <v>1</v>
      </c>
    </row>
    <row r="626" spans="1:8">
      <c r="A626" s="23">
        <v>2020</v>
      </c>
      <c r="B626" s="23" t="s">
        <v>2367</v>
      </c>
      <c r="C626" s="13" t="s">
        <v>514</v>
      </c>
      <c r="D626" s="13" t="s">
        <v>339</v>
      </c>
      <c r="E626" s="13" t="s">
        <v>5767</v>
      </c>
      <c r="F626" s="24" t="s">
        <v>4973</v>
      </c>
      <c r="G626" s="24" t="s">
        <v>7328</v>
      </c>
      <c r="H626" s="36">
        <v>2</v>
      </c>
    </row>
    <row r="627" spans="1:8">
      <c r="A627" s="23">
        <v>2020</v>
      </c>
      <c r="B627" s="23" t="s">
        <v>2367</v>
      </c>
      <c r="C627" s="13" t="s">
        <v>514</v>
      </c>
      <c r="D627" s="13" t="s">
        <v>4972</v>
      </c>
      <c r="E627" s="13" t="s">
        <v>230</v>
      </c>
      <c r="F627" s="24" t="s">
        <v>2443</v>
      </c>
      <c r="G627" s="24" t="s">
        <v>7328</v>
      </c>
      <c r="H627" s="36">
        <v>1</v>
      </c>
    </row>
    <row r="628" spans="1:8">
      <c r="A628" s="23">
        <v>2020</v>
      </c>
      <c r="B628" s="23" t="s">
        <v>2367</v>
      </c>
      <c r="C628" s="13" t="s">
        <v>514</v>
      </c>
      <c r="D628" s="13" t="s">
        <v>4976</v>
      </c>
      <c r="E628" s="13" t="s">
        <v>230</v>
      </c>
      <c r="F628" s="24" t="s">
        <v>2443</v>
      </c>
      <c r="G628" s="24" t="s">
        <v>7328</v>
      </c>
      <c r="H628" s="36">
        <v>29</v>
      </c>
    </row>
    <row r="629" spans="1:8">
      <c r="A629" s="23">
        <v>2020</v>
      </c>
      <c r="B629" s="23" t="s">
        <v>2367</v>
      </c>
      <c r="C629" s="13" t="s">
        <v>514</v>
      </c>
      <c r="D629" s="13" t="s">
        <v>4976</v>
      </c>
      <c r="E629" s="13" t="s">
        <v>224</v>
      </c>
      <c r="F629" s="24" t="s">
        <v>2505</v>
      </c>
      <c r="G629" s="24" t="s">
        <v>7328</v>
      </c>
      <c r="H629" s="36">
        <v>1</v>
      </c>
    </row>
    <row r="630" spans="1:8">
      <c r="A630" s="23">
        <v>2020</v>
      </c>
      <c r="B630" s="23" t="s">
        <v>2367</v>
      </c>
      <c r="C630" s="13" t="s">
        <v>514</v>
      </c>
      <c r="D630" s="13" t="s">
        <v>7342</v>
      </c>
      <c r="E630" s="13" t="s">
        <v>7336</v>
      </c>
      <c r="F630" s="24" t="s">
        <v>2503</v>
      </c>
      <c r="G630" s="24" t="s">
        <v>7328</v>
      </c>
      <c r="H630" s="36">
        <v>3</v>
      </c>
    </row>
    <row r="631" spans="1:8">
      <c r="A631" s="23">
        <v>2020</v>
      </c>
      <c r="B631" s="23" t="s">
        <v>2367</v>
      </c>
      <c r="C631" s="13" t="s">
        <v>514</v>
      </c>
      <c r="D631" s="13" t="s">
        <v>1423</v>
      </c>
      <c r="E631" s="13" t="s">
        <v>230</v>
      </c>
      <c r="F631" s="24" t="s">
        <v>2443</v>
      </c>
      <c r="G631" s="24" t="s">
        <v>7328</v>
      </c>
      <c r="H631" s="36">
        <v>11</v>
      </c>
    </row>
    <row r="632" spans="1:8">
      <c r="A632" s="23">
        <v>2020</v>
      </c>
      <c r="B632" s="23" t="s">
        <v>2367</v>
      </c>
      <c r="C632" s="13" t="s">
        <v>514</v>
      </c>
      <c r="D632" s="13" t="s">
        <v>4970</v>
      </c>
      <c r="E632" s="13" t="s">
        <v>3432</v>
      </c>
      <c r="F632" s="24" t="s">
        <v>2505</v>
      </c>
      <c r="G632" s="24" t="s">
        <v>7327</v>
      </c>
      <c r="H632" s="36">
        <v>1</v>
      </c>
    </row>
    <row r="633" spans="1:8">
      <c r="A633" s="23">
        <v>2020</v>
      </c>
      <c r="B633" s="23" t="s">
        <v>2367</v>
      </c>
      <c r="C633" s="13" t="s">
        <v>514</v>
      </c>
      <c r="D633" s="13" t="s">
        <v>3433</v>
      </c>
      <c r="E633" s="13" t="s">
        <v>345</v>
      </c>
      <c r="F633" s="24" t="s">
        <v>2505</v>
      </c>
      <c r="G633" s="24" t="s">
        <v>7327</v>
      </c>
      <c r="H633" s="36">
        <v>104</v>
      </c>
    </row>
    <row r="634" spans="1:8">
      <c r="A634" s="23">
        <v>2020</v>
      </c>
      <c r="B634" s="23" t="s">
        <v>2367</v>
      </c>
      <c r="C634" s="13" t="s">
        <v>514</v>
      </c>
      <c r="D634" s="13" t="s">
        <v>2148</v>
      </c>
      <c r="E634" s="13" t="s">
        <v>3432</v>
      </c>
      <c r="F634" s="24" t="s">
        <v>2505</v>
      </c>
      <c r="G634" s="24" t="s">
        <v>7327</v>
      </c>
      <c r="H634" s="36">
        <v>31</v>
      </c>
    </row>
    <row r="635" spans="1:8">
      <c r="A635" s="23">
        <v>2020</v>
      </c>
      <c r="B635" s="23" t="s">
        <v>2367</v>
      </c>
      <c r="C635" s="13" t="s">
        <v>514</v>
      </c>
      <c r="D635" s="13" t="s">
        <v>2148</v>
      </c>
      <c r="E635" s="13" t="s">
        <v>2149</v>
      </c>
      <c r="F635" s="24" t="s">
        <v>2505</v>
      </c>
      <c r="G635" s="24" t="s">
        <v>7327</v>
      </c>
      <c r="H635" s="36">
        <v>5</v>
      </c>
    </row>
    <row r="636" spans="1:8">
      <c r="A636" s="23">
        <v>2020</v>
      </c>
      <c r="B636" s="23" t="s">
        <v>2367</v>
      </c>
      <c r="C636" s="13" t="s">
        <v>514</v>
      </c>
      <c r="D636" s="13" t="s">
        <v>2148</v>
      </c>
      <c r="E636" s="13" t="s">
        <v>224</v>
      </c>
      <c r="F636" s="24" t="s">
        <v>2505</v>
      </c>
      <c r="G636" s="24" t="s">
        <v>7327</v>
      </c>
      <c r="H636" s="36">
        <v>37</v>
      </c>
    </row>
    <row r="637" spans="1:8">
      <c r="A637" s="23">
        <v>2020</v>
      </c>
      <c r="B637" s="23" t="s">
        <v>2367</v>
      </c>
      <c r="C637" s="13" t="s">
        <v>514</v>
      </c>
      <c r="D637" s="13" t="s">
        <v>2148</v>
      </c>
      <c r="E637" s="13" t="s">
        <v>352</v>
      </c>
      <c r="F637" s="24" t="s">
        <v>2505</v>
      </c>
      <c r="G637" s="24" t="s">
        <v>7327</v>
      </c>
      <c r="H637" s="36">
        <v>9</v>
      </c>
    </row>
    <row r="638" spans="1:8">
      <c r="A638" s="23">
        <v>2020</v>
      </c>
      <c r="B638" s="23" t="s">
        <v>2367</v>
      </c>
      <c r="C638" s="13" t="s">
        <v>514</v>
      </c>
      <c r="D638" s="13" t="s">
        <v>4971</v>
      </c>
      <c r="E638" s="13" t="s">
        <v>3432</v>
      </c>
      <c r="F638" s="24" t="s">
        <v>2505</v>
      </c>
      <c r="G638" s="24" t="s">
        <v>7327</v>
      </c>
      <c r="H638" s="36">
        <v>8</v>
      </c>
    </row>
    <row r="639" spans="1:8">
      <c r="A639" s="23">
        <v>2020</v>
      </c>
      <c r="B639" s="23" t="s">
        <v>2367</v>
      </c>
      <c r="C639" s="13" t="s">
        <v>514</v>
      </c>
      <c r="D639" s="13" t="s">
        <v>4971</v>
      </c>
      <c r="E639" s="13" t="s">
        <v>2149</v>
      </c>
      <c r="F639" s="24" t="s">
        <v>2505</v>
      </c>
      <c r="G639" s="24" t="s">
        <v>7327</v>
      </c>
      <c r="H639" s="36">
        <v>21</v>
      </c>
    </row>
    <row r="640" spans="1:8">
      <c r="A640" s="23">
        <v>2020</v>
      </c>
      <c r="B640" s="23" t="s">
        <v>2367</v>
      </c>
      <c r="C640" s="13" t="s">
        <v>514</v>
      </c>
      <c r="D640" s="13" t="s">
        <v>4971</v>
      </c>
      <c r="E640" s="13" t="s">
        <v>224</v>
      </c>
      <c r="F640" s="24" t="s">
        <v>2505</v>
      </c>
      <c r="G640" s="24" t="s">
        <v>7327</v>
      </c>
      <c r="H640" s="36">
        <v>6</v>
      </c>
    </row>
    <row r="641" spans="1:8">
      <c r="A641" s="23">
        <v>2020</v>
      </c>
      <c r="B641" s="23" t="s">
        <v>2367</v>
      </c>
      <c r="C641" s="13" t="s">
        <v>514</v>
      </c>
      <c r="D641" s="13" t="s">
        <v>4971</v>
      </c>
      <c r="E641" s="13" t="s">
        <v>224</v>
      </c>
      <c r="F641" s="24" t="s">
        <v>2505</v>
      </c>
      <c r="G641" s="24" t="s">
        <v>7327</v>
      </c>
      <c r="H641" s="36">
        <v>2</v>
      </c>
    </row>
    <row r="642" spans="1:8">
      <c r="A642" s="23">
        <v>2020</v>
      </c>
      <c r="B642" s="23" t="s">
        <v>2367</v>
      </c>
      <c r="C642" s="13" t="s">
        <v>514</v>
      </c>
      <c r="D642" s="13" t="s">
        <v>4971</v>
      </c>
      <c r="E642" s="13" t="s">
        <v>352</v>
      </c>
      <c r="F642" s="24" t="s">
        <v>2505</v>
      </c>
      <c r="G642" s="24" t="s">
        <v>7327</v>
      </c>
      <c r="H642" s="36">
        <v>1</v>
      </c>
    </row>
    <row r="643" spans="1:8">
      <c r="A643" s="23">
        <v>2020</v>
      </c>
      <c r="B643" s="23" t="s">
        <v>2367</v>
      </c>
      <c r="C643" s="13" t="s">
        <v>514</v>
      </c>
      <c r="D643" s="13" t="s">
        <v>4971</v>
      </c>
      <c r="E643" s="13" t="s">
        <v>352</v>
      </c>
      <c r="F643" s="24" t="s">
        <v>2505</v>
      </c>
      <c r="G643" s="24" t="s">
        <v>7327</v>
      </c>
      <c r="H643" s="36">
        <v>25</v>
      </c>
    </row>
    <row r="644" spans="1:8">
      <c r="A644" s="23">
        <v>2020</v>
      </c>
      <c r="B644" s="23" t="s">
        <v>2367</v>
      </c>
      <c r="C644" s="13" t="s">
        <v>514</v>
      </c>
      <c r="D644" s="13" t="s">
        <v>339</v>
      </c>
      <c r="E644" s="13" t="s">
        <v>340</v>
      </c>
      <c r="F644" s="24" t="s">
        <v>2443</v>
      </c>
      <c r="G644" s="24" t="s">
        <v>7327</v>
      </c>
      <c r="H644" s="36">
        <v>3</v>
      </c>
    </row>
    <row r="645" spans="1:8">
      <c r="A645" s="23">
        <v>2020</v>
      </c>
      <c r="B645" s="23" t="s">
        <v>2367</v>
      </c>
      <c r="C645" s="13" t="s">
        <v>514</v>
      </c>
      <c r="D645" s="13" t="s">
        <v>339</v>
      </c>
      <c r="E645" s="13" t="s">
        <v>230</v>
      </c>
      <c r="F645" s="24" t="s">
        <v>2443</v>
      </c>
      <c r="G645" s="24" t="s">
        <v>7327</v>
      </c>
      <c r="H645" s="36">
        <v>1</v>
      </c>
    </row>
    <row r="646" spans="1:8">
      <c r="A646" s="23">
        <v>2020</v>
      </c>
      <c r="B646" s="23" t="s">
        <v>2367</v>
      </c>
      <c r="C646" s="13" t="s">
        <v>514</v>
      </c>
      <c r="D646" s="13" t="s">
        <v>339</v>
      </c>
      <c r="E646" s="13" t="s">
        <v>230</v>
      </c>
      <c r="F646" s="24" t="s">
        <v>2443</v>
      </c>
      <c r="G646" s="24" t="s">
        <v>7327</v>
      </c>
      <c r="H646" s="36">
        <v>127</v>
      </c>
    </row>
    <row r="647" spans="1:8">
      <c r="A647" s="23">
        <v>2020</v>
      </c>
      <c r="B647" s="23" t="s">
        <v>2367</v>
      </c>
      <c r="C647" s="13" t="s">
        <v>514</v>
      </c>
      <c r="D647" s="13" t="s">
        <v>339</v>
      </c>
      <c r="E647" s="13" t="s">
        <v>222</v>
      </c>
      <c r="F647" s="24" t="s">
        <v>2443</v>
      </c>
      <c r="G647" s="24" t="s">
        <v>7327</v>
      </c>
      <c r="H647" s="36">
        <v>2</v>
      </c>
    </row>
    <row r="648" spans="1:8">
      <c r="A648" s="23">
        <v>2020</v>
      </c>
      <c r="B648" s="23" t="s">
        <v>2367</v>
      </c>
      <c r="C648" s="13" t="s">
        <v>514</v>
      </c>
      <c r="D648" s="13" t="s">
        <v>339</v>
      </c>
      <c r="E648" s="13" t="s">
        <v>224</v>
      </c>
      <c r="F648" s="24" t="s">
        <v>2505</v>
      </c>
      <c r="G648" s="24" t="s">
        <v>7327</v>
      </c>
      <c r="H648" s="36">
        <v>2</v>
      </c>
    </row>
    <row r="649" spans="1:8">
      <c r="A649" s="23">
        <v>2020</v>
      </c>
      <c r="B649" s="23" t="s">
        <v>2367</v>
      </c>
      <c r="C649" s="13" t="s">
        <v>514</v>
      </c>
      <c r="D649" s="13" t="s">
        <v>339</v>
      </c>
      <c r="E649" s="13" t="s">
        <v>342</v>
      </c>
      <c r="F649" s="24" t="s">
        <v>2443</v>
      </c>
      <c r="G649" s="24" t="s">
        <v>7327</v>
      </c>
      <c r="H649" s="36">
        <v>1</v>
      </c>
    </row>
    <row r="650" spans="1:8">
      <c r="A650" s="23">
        <v>2020</v>
      </c>
      <c r="B650" s="23" t="s">
        <v>2367</v>
      </c>
      <c r="C650" s="13" t="s">
        <v>514</v>
      </c>
      <c r="D650" s="13" t="s">
        <v>339</v>
      </c>
      <c r="E650" s="13" t="s">
        <v>342</v>
      </c>
      <c r="F650" s="24" t="s">
        <v>2501</v>
      </c>
      <c r="G650" s="24" t="s">
        <v>7327</v>
      </c>
      <c r="H650" s="36">
        <v>11</v>
      </c>
    </row>
    <row r="651" spans="1:8">
      <c r="A651" s="23">
        <v>2020</v>
      </c>
      <c r="B651" s="23" t="s">
        <v>2367</v>
      </c>
      <c r="C651" s="13" t="s">
        <v>514</v>
      </c>
      <c r="D651" s="13" t="s">
        <v>339</v>
      </c>
      <c r="E651" s="13" t="s">
        <v>5767</v>
      </c>
      <c r="F651" s="24" t="s">
        <v>2501</v>
      </c>
      <c r="G651" s="24" t="s">
        <v>7327</v>
      </c>
      <c r="H651" s="36">
        <v>3</v>
      </c>
    </row>
    <row r="652" spans="1:8">
      <c r="A652" s="23">
        <v>2020</v>
      </c>
      <c r="B652" s="23" t="s">
        <v>2367</v>
      </c>
      <c r="C652" s="13" t="s">
        <v>514</v>
      </c>
      <c r="D652" s="13" t="s">
        <v>339</v>
      </c>
      <c r="E652" s="13" t="s">
        <v>5767</v>
      </c>
      <c r="F652" s="24" t="s">
        <v>2501</v>
      </c>
      <c r="G652" s="24" t="s">
        <v>7327</v>
      </c>
      <c r="H652" s="36">
        <v>1</v>
      </c>
    </row>
    <row r="653" spans="1:8">
      <c r="A653" s="23">
        <v>2020</v>
      </c>
      <c r="B653" s="23" t="s">
        <v>2367</v>
      </c>
      <c r="C653" s="13" t="s">
        <v>514</v>
      </c>
      <c r="D653" s="13" t="s">
        <v>4972</v>
      </c>
      <c r="E653" s="13" t="s">
        <v>230</v>
      </c>
      <c r="F653" s="24" t="s">
        <v>2443</v>
      </c>
      <c r="G653" s="24" t="s">
        <v>7327</v>
      </c>
      <c r="H653" s="36">
        <v>5</v>
      </c>
    </row>
    <row r="654" spans="1:8">
      <c r="A654" s="23">
        <v>2020</v>
      </c>
      <c r="B654" s="23" t="s">
        <v>2367</v>
      </c>
      <c r="C654" s="13" t="s">
        <v>514</v>
      </c>
      <c r="D654" s="13" t="s">
        <v>4972</v>
      </c>
      <c r="E654" s="13" t="s">
        <v>230</v>
      </c>
      <c r="F654" s="24" t="s">
        <v>2443</v>
      </c>
      <c r="G654" s="24" t="s">
        <v>7327</v>
      </c>
      <c r="H654" s="36">
        <v>122</v>
      </c>
    </row>
    <row r="655" spans="1:8">
      <c r="A655" s="23">
        <v>2020</v>
      </c>
      <c r="B655" s="23" t="s">
        <v>2367</v>
      </c>
      <c r="C655" s="13" t="s">
        <v>514</v>
      </c>
      <c r="D655" s="13" t="s">
        <v>4972</v>
      </c>
      <c r="E655" s="13" t="s">
        <v>224</v>
      </c>
      <c r="F655" s="24" t="s">
        <v>2505</v>
      </c>
      <c r="G655" s="24" t="s">
        <v>7327</v>
      </c>
      <c r="H655" s="36">
        <v>1</v>
      </c>
    </row>
    <row r="656" spans="1:8">
      <c r="A656" s="23">
        <v>2020</v>
      </c>
      <c r="B656" s="23" t="s">
        <v>2367</v>
      </c>
      <c r="C656" s="13" t="s">
        <v>514</v>
      </c>
      <c r="D656" s="13" t="s">
        <v>4972</v>
      </c>
      <c r="E656" s="13" t="s">
        <v>342</v>
      </c>
      <c r="F656" s="24" t="s">
        <v>2501</v>
      </c>
      <c r="G656" s="24" t="s">
        <v>7327</v>
      </c>
      <c r="H656" s="36">
        <v>1</v>
      </c>
    </row>
    <row r="657" spans="1:8">
      <c r="A657" s="23">
        <v>2020</v>
      </c>
      <c r="B657" s="23" t="s">
        <v>2367</v>
      </c>
      <c r="C657" s="13" t="s">
        <v>514</v>
      </c>
      <c r="D657" s="13" t="s">
        <v>4972</v>
      </c>
      <c r="E657" s="13" t="s">
        <v>342</v>
      </c>
      <c r="F657" s="24" t="s">
        <v>2501</v>
      </c>
      <c r="G657" s="24" t="s">
        <v>7327</v>
      </c>
      <c r="H657" s="36">
        <v>2</v>
      </c>
    </row>
    <row r="658" spans="1:8">
      <c r="A658" s="23">
        <v>2020</v>
      </c>
      <c r="B658" s="23" t="s">
        <v>2367</v>
      </c>
      <c r="C658" s="13" t="s">
        <v>514</v>
      </c>
      <c r="D658" s="13" t="s">
        <v>4972</v>
      </c>
      <c r="E658" s="13" t="s">
        <v>349</v>
      </c>
      <c r="F658" s="24" t="s">
        <v>2443</v>
      </c>
      <c r="G658" s="24" t="s">
        <v>7327</v>
      </c>
      <c r="H658" s="36">
        <v>1</v>
      </c>
    </row>
    <row r="659" spans="1:8">
      <c r="A659" s="23">
        <v>2020</v>
      </c>
      <c r="B659" s="23" t="s">
        <v>2367</v>
      </c>
      <c r="C659" s="13" t="s">
        <v>514</v>
      </c>
      <c r="D659" s="13" t="s">
        <v>4972</v>
      </c>
      <c r="E659" s="13" t="s">
        <v>225</v>
      </c>
      <c r="F659" s="24" t="s">
        <v>4973</v>
      </c>
      <c r="G659" s="24" t="s">
        <v>7327</v>
      </c>
      <c r="H659" s="36">
        <v>1</v>
      </c>
    </row>
    <row r="660" spans="1:8">
      <c r="A660" s="23">
        <v>2020</v>
      </c>
      <c r="B660" s="23" t="s">
        <v>2367</v>
      </c>
      <c r="C660" s="13" t="s">
        <v>514</v>
      </c>
      <c r="D660" s="13" t="s">
        <v>1423</v>
      </c>
      <c r="E660" s="13" t="s">
        <v>230</v>
      </c>
      <c r="F660" s="24" t="s">
        <v>2443</v>
      </c>
      <c r="G660" s="24" t="s">
        <v>7327</v>
      </c>
      <c r="H660" s="36">
        <v>64</v>
      </c>
    </row>
    <row r="661" spans="1:8">
      <c r="A661" s="23">
        <v>2021</v>
      </c>
      <c r="B661" s="23" t="s">
        <v>2366</v>
      </c>
      <c r="C661" s="13" t="s">
        <v>1886</v>
      </c>
      <c r="D661" s="13" t="s">
        <v>343</v>
      </c>
      <c r="E661" s="13" t="s">
        <v>7331</v>
      </c>
      <c r="F661" s="24" t="s">
        <v>2443</v>
      </c>
      <c r="G661" s="24" t="s">
        <v>7328</v>
      </c>
      <c r="H661" s="36">
        <v>16</v>
      </c>
    </row>
    <row r="662" spans="1:8">
      <c r="A662" s="23">
        <v>2021</v>
      </c>
      <c r="B662" s="23" t="s">
        <v>2366</v>
      </c>
      <c r="C662" s="13" t="s">
        <v>1886</v>
      </c>
      <c r="D662" s="13" t="s">
        <v>343</v>
      </c>
      <c r="E662" s="13" t="s">
        <v>7331</v>
      </c>
      <c r="F662" s="24" t="s">
        <v>2504</v>
      </c>
      <c r="G662" s="24" t="s">
        <v>7328</v>
      </c>
      <c r="H662" s="36">
        <v>6</v>
      </c>
    </row>
    <row r="663" spans="1:8">
      <c r="A663" s="23">
        <v>2021</v>
      </c>
      <c r="B663" s="23" t="s">
        <v>2366</v>
      </c>
      <c r="C663" s="13" t="s">
        <v>1886</v>
      </c>
      <c r="D663" s="13" t="s">
        <v>343</v>
      </c>
      <c r="E663" s="13" t="s">
        <v>7332</v>
      </c>
      <c r="F663" s="24" t="s">
        <v>2443</v>
      </c>
      <c r="G663" s="24" t="s">
        <v>7328</v>
      </c>
      <c r="H663" s="36">
        <v>6</v>
      </c>
    </row>
    <row r="664" spans="1:8">
      <c r="A664" s="23">
        <v>2021</v>
      </c>
      <c r="B664" s="23" t="s">
        <v>2366</v>
      </c>
      <c r="C664" s="13" t="s">
        <v>1886</v>
      </c>
      <c r="D664" s="13" t="s">
        <v>343</v>
      </c>
      <c r="E664" s="13" t="s">
        <v>7335</v>
      </c>
      <c r="F664" s="24" t="s">
        <v>2443</v>
      </c>
      <c r="G664" s="24" t="s">
        <v>7328</v>
      </c>
      <c r="H664" s="36">
        <v>3</v>
      </c>
    </row>
    <row r="665" spans="1:8">
      <c r="A665" s="23">
        <v>2021</v>
      </c>
      <c r="B665" s="23" t="s">
        <v>2366</v>
      </c>
      <c r="C665" s="13" t="s">
        <v>1886</v>
      </c>
      <c r="D665" s="13" t="s">
        <v>343</v>
      </c>
      <c r="E665" s="13" t="s">
        <v>5763</v>
      </c>
      <c r="F665" s="24" t="s">
        <v>2501</v>
      </c>
      <c r="G665" s="24" t="s">
        <v>7328</v>
      </c>
      <c r="H665" s="36">
        <v>1</v>
      </c>
    </row>
    <row r="666" spans="1:8">
      <c r="A666" s="23">
        <v>2021</v>
      </c>
      <c r="B666" s="23" t="s">
        <v>2366</v>
      </c>
      <c r="C666" s="13" t="s">
        <v>1886</v>
      </c>
      <c r="D666" s="13" t="s">
        <v>343</v>
      </c>
      <c r="E666" s="13" t="s">
        <v>221</v>
      </c>
      <c r="F666" s="24" t="s">
        <v>2443</v>
      </c>
      <c r="G666" s="24" t="s">
        <v>7328</v>
      </c>
      <c r="H666" s="36">
        <v>1</v>
      </c>
    </row>
    <row r="667" spans="1:8">
      <c r="A667" s="23">
        <v>2021</v>
      </c>
      <c r="B667" s="23" t="s">
        <v>2366</v>
      </c>
      <c r="C667" s="13" t="s">
        <v>1886</v>
      </c>
      <c r="D667" s="13" t="s">
        <v>343</v>
      </c>
      <c r="E667" s="13" t="s">
        <v>353</v>
      </c>
      <c r="F667" s="24" t="s">
        <v>2443</v>
      </c>
      <c r="G667" s="24" t="s">
        <v>7328</v>
      </c>
      <c r="H667" s="36">
        <v>5</v>
      </c>
    </row>
    <row r="668" spans="1:8">
      <c r="A668" s="23">
        <v>2021</v>
      </c>
      <c r="B668" s="23" t="s">
        <v>2366</v>
      </c>
      <c r="C668" s="13" t="s">
        <v>1886</v>
      </c>
      <c r="D668" s="13" t="s">
        <v>339</v>
      </c>
      <c r="E668" s="13" t="s">
        <v>340</v>
      </c>
      <c r="F668" s="24" t="s">
        <v>2443</v>
      </c>
      <c r="G668" s="24" t="s">
        <v>7328</v>
      </c>
      <c r="H668" s="36">
        <v>4</v>
      </c>
    </row>
    <row r="669" spans="1:8">
      <c r="A669" s="23">
        <v>2021</v>
      </c>
      <c r="B669" s="23" t="s">
        <v>2366</v>
      </c>
      <c r="C669" s="13" t="s">
        <v>1886</v>
      </c>
      <c r="D669" s="13" t="s">
        <v>339</v>
      </c>
      <c r="E669" s="13" t="s">
        <v>341</v>
      </c>
      <c r="F669" s="24" t="s">
        <v>2505</v>
      </c>
      <c r="G669" s="24" t="s">
        <v>7328</v>
      </c>
      <c r="H669" s="36">
        <v>47</v>
      </c>
    </row>
    <row r="670" spans="1:8">
      <c r="A670" s="23">
        <v>2021</v>
      </c>
      <c r="B670" s="23" t="s">
        <v>2366</v>
      </c>
      <c r="C670" s="13" t="s">
        <v>1886</v>
      </c>
      <c r="D670" s="13" t="s">
        <v>339</v>
      </c>
      <c r="E670" s="13" t="s">
        <v>230</v>
      </c>
      <c r="F670" s="24" t="s">
        <v>2443</v>
      </c>
      <c r="G670" s="24" t="s">
        <v>7328</v>
      </c>
      <c r="H670" s="36">
        <v>1</v>
      </c>
    </row>
    <row r="671" spans="1:8">
      <c r="A671" s="23">
        <v>2021</v>
      </c>
      <c r="B671" s="23" t="s">
        <v>2366</v>
      </c>
      <c r="C671" s="13" t="s">
        <v>1886</v>
      </c>
      <c r="D671" s="13" t="s">
        <v>339</v>
      </c>
      <c r="E671" s="13" t="s">
        <v>219</v>
      </c>
      <c r="F671" s="24" t="s">
        <v>2501</v>
      </c>
      <c r="G671" s="24" t="s">
        <v>7328</v>
      </c>
      <c r="H671" s="36">
        <v>1</v>
      </c>
    </row>
    <row r="672" spans="1:8">
      <c r="A672" s="23">
        <v>2021</v>
      </c>
      <c r="B672" s="23" t="s">
        <v>2366</v>
      </c>
      <c r="C672" s="13" t="s">
        <v>1886</v>
      </c>
      <c r="D672" s="13" t="s">
        <v>339</v>
      </c>
      <c r="E672" s="13" t="s">
        <v>354</v>
      </c>
      <c r="F672" s="24" t="s">
        <v>2504</v>
      </c>
      <c r="G672" s="24" t="s">
        <v>7328</v>
      </c>
      <c r="H672" s="36">
        <v>2</v>
      </c>
    </row>
    <row r="673" spans="1:8">
      <c r="A673" s="23">
        <v>2021</v>
      </c>
      <c r="B673" s="23" t="s">
        <v>2366</v>
      </c>
      <c r="C673" s="13" t="s">
        <v>1886</v>
      </c>
      <c r="D673" s="13" t="s">
        <v>339</v>
      </c>
      <c r="E673" s="13" t="s">
        <v>222</v>
      </c>
      <c r="F673" s="24" t="s">
        <v>2503</v>
      </c>
      <c r="G673" s="24" t="s">
        <v>7328</v>
      </c>
      <c r="H673" s="36">
        <v>4</v>
      </c>
    </row>
    <row r="674" spans="1:8">
      <c r="A674" s="23">
        <v>2021</v>
      </c>
      <c r="B674" s="23" t="s">
        <v>2366</v>
      </c>
      <c r="C674" s="13" t="s">
        <v>1886</v>
      </c>
      <c r="D674" s="13" t="s">
        <v>339</v>
      </c>
      <c r="E674" s="13" t="s">
        <v>224</v>
      </c>
      <c r="F674" s="24" t="s">
        <v>2505</v>
      </c>
      <c r="G674" s="24" t="s">
        <v>7328</v>
      </c>
      <c r="H674" s="36">
        <v>1</v>
      </c>
    </row>
    <row r="675" spans="1:8">
      <c r="A675" s="23">
        <v>2021</v>
      </c>
      <c r="B675" s="23" t="s">
        <v>2366</v>
      </c>
      <c r="C675" s="13" t="s">
        <v>1886</v>
      </c>
      <c r="D675" s="13" t="s">
        <v>339</v>
      </c>
      <c r="E675" s="13" t="s">
        <v>342</v>
      </c>
      <c r="F675" s="24" t="s">
        <v>2501</v>
      </c>
      <c r="G675" s="24" t="s">
        <v>7328</v>
      </c>
      <c r="H675" s="36">
        <v>1</v>
      </c>
    </row>
    <row r="676" spans="1:8">
      <c r="A676" s="23">
        <v>2021</v>
      </c>
      <c r="B676" s="23" t="s">
        <v>2366</v>
      </c>
      <c r="C676" s="13" t="s">
        <v>1886</v>
      </c>
      <c r="D676" s="13" t="s">
        <v>339</v>
      </c>
      <c r="E676" s="13" t="s">
        <v>225</v>
      </c>
      <c r="F676" s="24" t="s">
        <v>2443</v>
      </c>
      <c r="G676" s="24" t="s">
        <v>7328</v>
      </c>
      <c r="H676" s="36">
        <v>2</v>
      </c>
    </row>
    <row r="677" spans="1:8">
      <c r="A677" s="23">
        <v>2021</v>
      </c>
      <c r="B677" s="23" t="s">
        <v>2366</v>
      </c>
      <c r="C677" s="13" t="s">
        <v>1886</v>
      </c>
      <c r="D677" s="13" t="s">
        <v>339</v>
      </c>
      <c r="E677" s="13" t="s">
        <v>225</v>
      </c>
      <c r="F677" s="24" t="s">
        <v>2502</v>
      </c>
      <c r="G677" s="24" t="s">
        <v>7328</v>
      </c>
      <c r="H677" s="36">
        <v>1</v>
      </c>
    </row>
    <row r="678" spans="1:8">
      <c r="A678" s="23">
        <v>2021</v>
      </c>
      <c r="B678" s="23" t="s">
        <v>2366</v>
      </c>
      <c r="C678" s="13" t="s">
        <v>1886</v>
      </c>
      <c r="D678" s="13" t="s">
        <v>339</v>
      </c>
      <c r="E678" s="13" t="s">
        <v>5767</v>
      </c>
      <c r="F678" s="24" t="s">
        <v>2575</v>
      </c>
      <c r="G678" s="24" t="s">
        <v>7328</v>
      </c>
      <c r="H678" s="36">
        <v>1</v>
      </c>
    </row>
    <row r="679" spans="1:8">
      <c r="A679" s="23">
        <v>2021</v>
      </c>
      <c r="B679" s="23" t="s">
        <v>2366</v>
      </c>
      <c r="C679" s="13" t="s">
        <v>1886</v>
      </c>
      <c r="D679" s="13" t="s">
        <v>339</v>
      </c>
      <c r="E679" s="13" t="s">
        <v>348</v>
      </c>
      <c r="F679" s="24" t="s">
        <v>7322</v>
      </c>
      <c r="G679" s="24" t="s">
        <v>7328</v>
      </c>
      <c r="H679" s="36">
        <v>1</v>
      </c>
    </row>
    <row r="680" spans="1:8">
      <c r="A680" s="23">
        <v>2021</v>
      </c>
      <c r="B680" s="23" t="s">
        <v>2366</v>
      </c>
      <c r="C680" s="13" t="s">
        <v>1886</v>
      </c>
      <c r="D680" s="13" t="s">
        <v>4972</v>
      </c>
      <c r="E680" s="13" t="s">
        <v>340</v>
      </c>
      <c r="F680" s="24" t="s">
        <v>2443</v>
      </c>
      <c r="G680" s="24" t="s">
        <v>7328</v>
      </c>
      <c r="H680" s="36">
        <v>5</v>
      </c>
    </row>
    <row r="681" spans="1:8">
      <c r="A681" s="23">
        <v>2021</v>
      </c>
      <c r="B681" s="23" t="s">
        <v>2366</v>
      </c>
      <c r="C681" s="13" t="s">
        <v>1886</v>
      </c>
      <c r="D681" s="13" t="s">
        <v>4972</v>
      </c>
      <c r="E681" s="13" t="s">
        <v>341</v>
      </c>
      <c r="F681" s="24" t="s">
        <v>2505</v>
      </c>
      <c r="G681" s="24" t="s">
        <v>7328</v>
      </c>
      <c r="H681" s="36">
        <v>8</v>
      </c>
    </row>
    <row r="682" spans="1:8">
      <c r="A682" s="23">
        <v>2021</v>
      </c>
      <c r="B682" s="23" t="s">
        <v>2366</v>
      </c>
      <c r="C682" s="13" t="s">
        <v>1886</v>
      </c>
      <c r="D682" s="13" t="s">
        <v>4972</v>
      </c>
      <c r="E682" s="13" t="s">
        <v>219</v>
      </c>
      <c r="F682" s="24" t="s">
        <v>2501</v>
      </c>
      <c r="G682" s="24" t="s">
        <v>7328</v>
      </c>
      <c r="H682" s="36">
        <v>3</v>
      </c>
    </row>
    <row r="683" spans="1:8">
      <c r="A683" s="23">
        <v>2021</v>
      </c>
      <c r="B683" s="23" t="s">
        <v>2366</v>
      </c>
      <c r="C683" s="13" t="s">
        <v>1886</v>
      </c>
      <c r="D683" s="13" t="s">
        <v>4972</v>
      </c>
      <c r="E683" s="13" t="s">
        <v>222</v>
      </c>
      <c r="F683" s="24" t="s">
        <v>2503</v>
      </c>
      <c r="G683" s="24" t="s">
        <v>7328</v>
      </c>
      <c r="H683" s="36">
        <v>3</v>
      </c>
    </row>
    <row r="684" spans="1:8">
      <c r="A684" s="23">
        <v>2021</v>
      </c>
      <c r="B684" s="23" t="s">
        <v>2366</v>
      </c>
      <c r="C684" s="13" t="s">
        <v>1886</v>
      </c>
      <c r="D684" s="13" t="s">
        <v>4972</v>
      </c>
      <c r="E684" s="13" t="s">
        <v>224</v>
      </c>
      <c r="F684" s="24" t="s">
        <v>2505</v>
      </c>
      <c r="G684" s="24" t="s">
        <v>7328</v>
      </c>
      <c r="H684" s="36">
        <v>2</v>
      </c>
    </row>
    <row r="685" spans="1:8">
      <c r="A685" s="23">
        <v>2021</v>
      </c>
      <c r="B685" s="23" t="s">
        <v>2366</v>
      </c>
      <c r="C685" s="13" t="s">
        <v>1886</v>
      </c>
      <c r="D685" s="13" t="s">
        <v>4972</v>
      </c>
      <c r="E685" s="13" t="s">
        <v>225</v>
      </c>
      <c r="F685" s="24" t="s">
        <v>2443</v>
      </c>
      <c r="G685" s="24" t="s">
        <v>7328</v>
      </c>
      <c r="H685" s="36">
        <v>2</v>
      </c>
    </row>
    <row r="686" spans="1:8">
      <c r="A686" s="23">
        <v>2021</v>
      </c>
      <c r="B686" s="23" t="s">
        <v>2366</v>
      </c>
      <c r="C686" s="13" t="s">
        <v>1886</v>
      </c>
      <c r="D686" s="13" t="s">
        <v>4972</v>
      </c>
      <c r="E686" s="13" t="s">
        <v>225</v>
      </c>
      <c r="F686" s="24" t="s">
        <v>2505</v>
      </c>
      <c r="G686" s="24" t="s">
        <v>7328</v>
      </c>
      <c r="H686" s="36">
        <v>1</v>
      </c>
    </row>
    <row r="687" spans="1:8">
      <c r="A687" s="23">
        <v>2021</v>
      </c>
      <c r="B687" s="23" t="s">
        <v>2366</v>
      </c>
      <c r="C687" s="13" t="s">
        <v>1886</v>
      </c>
      <c r="D687" s="13" t="s">
        <v>4972</v>
      </c>
      <c r="E687" s="13" t="s">
        <v>5767</v>
      </c>
      <c r="F687" s="24" t="s">
        <v>2443</v>
      </c>
      <c r="G687" s="24" t="s">
        <v>7328</v>
      </c>
      <c r="H687" s="36">
        <v>1</v>
      </c>
    </row>
    <row r="688" spans="1:8">
      <c r="A688" s="23">
        <v>2021</v>
      </c>
      <c r="B688" s="23" t="s">
        <v>2366</v>
      </c>
      <c r="C688" s="13" t="s">
        <v>1886</v>
      </c>
      <c r="D688" s="13" t="s">
        <v>343</v>
      </c>
      <c r="E688" s="13" t="s">
        <v>355</v>
      </c>
      <c r="F688" s="24" t="s">
        <v>2443</v>
      </c>
      <c r="G688" s="24" t="s">
        <v>7327</v>
      </c>
      <c r="H688" s="36">
        <v>1</v>
      </c>
    </row>
    <row r="689" spans="1:8">
      <c r="A689" s="23">
        <v>2021</v>
      </c>
      <c r="B689" s="23" t="s">
        <v>2366</v>
      </c>
      <c r="C689" s="13" t="s">
        <v>1886</v>
      </c>
      <c r="D689" s="13" t="s">
        <v>343</v>
      </c>
      <c r="E689" s="13" t="s">
        <v>221</v>
      </c>
      <c r="F689" s="24" t="s">
        <v>2443</v>
      </c>
      <c r="G689" s="24" t="s">
        <v>7327</v>
      </c>
      <c r="H689" s="36">
        <v>3</v>
      </c>
    </row>
    <row r="690" spans="1:8">
      <c r="A690" s="23">
        <v>2021</v>
      </c>
      <c r="B690" s="23" t="s">
        <v>2366</v>
      </c>
      <c r="C690" s="13" t="s">
        <v>1886</v>
      </c>
      <c r="D690" s="13" t="s">
        <v>343</v>
      </c>
      <c r="E690" s="13" t="s">
        <v>344</v>
      </c>
      <c r="F690" s="24" t="s">
        <v>2443</v>
      </c>
      <c r="G690" s="24" t="s">
        <v>7327</v>
      </c>
      <c r="H690" s="36">
        <v>1</v>
      </c>
    </row>
    <row r="691" spans="1:8">
      <c r="A691" s="23">
        <v>2021</v>
      </c>
      <c r="B691" s="23" t="s">
        <v>2366</v>
      </c>
      <c r="C691" s="13" t="s">
        <v>1886</v>
      </c>
      <c r="D691" s="13" t="s">
        <v>343</v>
      </c>
      <c r="E691" s="13" t="s">
        <v>732</v>
      </c>
      <c r="F691" s="24" t="s">
        <v>2443</v>
      </c>
      <c r="G691" s="24" t="s">
        <v>7327</v>
      </c>
      <c r="H691" s="36">
        <v>1</v>
      </c>
    </row>
    <row r="692" spans="1:8">
      <c r="A692" s="23">
        <v>2021</v>
      </c>
      <c r="B692" s="23" t="s">
        <v>2366</v>
      </c>
      <c r="C692" s="13" t="s">
        <v>1886</v>
      </c>
      <c r="D692" s="13" t="s">
        <v>7343</v>
      </c>
      <c r="E692" s="13" t="s">
        <v>345</v>
      </c>
      <c r="F692" s="24" t="s">
        <v>2505</v>
      </c>
      <c r="G692" s="24" t="s">
        <v>7327</v>
      </c>
      <c r="H692" s="36">
        <v>1</v>
      </c>
    </row>
    <row r="693" spans="1:8">
      <c r="A693" s="23">
        <v>2021</v>
      </c>
      <c r="B693" s="23" t="s">
        <v>2366</v>
      </c>
      <c r="C693" s="13" t="s">
        <v>1886</v>
      </c>
      <c r="D693" s="13" t="s">
        <v>339</v>
      </c>
      <c r="E693" s="13" t="s">
        <v>340</v>
      </c>
      <c r="F693" s="24" t="s">
        <v>2443</v>
      </c>
      <c r="G693" s="24" t="s">
        <v>7327</v>
      </c>
      <c r="H693" s="36">
        <v>4</v>
      </c>
    </row>
    <row r="694" spans="1:8">
      <c r="A694" s="23">
        <v>2021</v>
      </c>
      <c r="B694" s="23" t="s">
        <v>2366</v>
      </c>
      <c r="C694" s="13" t="s">
        <v>1886</v>
      </c>
      <c r="D694" s="13" t="s">
        <v>339</v>
      </c>
      <c r="E694" s="13" t="s">
        <v>341</v>
      </c>
      <c r="F694" s="24" t="s">
        <v>2505</v>
      </c>
      <c r="G694" s="24" t="s">
        <v>7327</v>
      </c>
      <c r="H694" s="36">
        <v>25</v>
      </c>
    </row>
    <row r="695" spans="1:8">
      <c r="A695" s="23">
        <v>2021</v>
      </c>
      <c r="B695" s="23" t="s">
        <v>2366</v>
      </c>
      <c r="C695" s="13" t="s">
        <v>1886</v>
      </c>
      <c r="D695" s="13" t="s">
        <v>339</v>
      </c>
      <c r="E695" s="13" t="s">
        <v>342</v>
      </c>
      <c r="F695" s="24" t="s">
        <v>2501</v>
      </c>
      <c r="G695" s="24" t="s">
        <v>7327</v>
      </c>
      <c r="H695" s="36">
        <v>4</v>
      </c>
    </row>
    <row r="696" spans="1:8">
      <c r="A696" s="23">
        <v>2021</v>
      </c>
      <c r="B696" s="23" t="s">
        <v>2366</v>
      </c>
      <c r="C696" s="13" t="s">
        <v>1886</v>
      </c>
      <c r="D696" s="13" t="s">
        <v>339</v>
      </c>
      <c r="E696" s="13" t="s">
        <v>225</v>
      </c>
      <c r="F696" s="24" t="s">
        <v>2443</v>
      </c>
      <c r="G696" s="24" t="s">
        <v>7327</v>
      </c>
      <c r="H696" s="36">
        <v>2</v>
      </c>
    </row>
    <row r="697" spans="1:8">
      <c r="A697" s="23">
        <v>2021</v>
      </c>
      <c r="B697" s="23" t="s">
        <v>2366</v>
      </c>
      <c r="C697" s="13" t="s">
        <v>1886</v>
      </c>
      <c r="D697" s="13" t="s">
        <v>339</v>
      </c>
      <c r="E697" s="13" t="s">
        <v>5767</v>
      </c>
      <c r="F697" s="24" t="s">
        <v>2501</v>
      </c>
      <c r="G697" s="24" t="s">
        <v>7327</v>
      </c>
      <c r="H697" s="36">
        <v>1</v>
      </c>
    </row>
    <row r="698" spans="1:8">
      <c r="A698" s="23">
        <v>2021</v>
      </c>
      <c r="B698" s="23" t="s">
        <v>2366</v>
      </c>
      <c r="C698" s="13" t="s">
        <v>1886</v>
      </c>
      <c r="D698" s="13" t="s">
        <v>4972</v>
      </c>
      <c r="E698" s="13" t="s">
        <v>340</v>
      </c>
      <c r="F698" s="24" t="s">
        <v>2443</v>
      </c>
      <c r="G698" s="24" t="s">
        <v>7327</v>
      </c>
      <c r="H698" s="36">
        <v>6</v>
      </c>
    </row>
    <row r="699" spans="1:8">
      <c r="A699" s="23">
        <v>2021</v>
      </c>
      <c r="B699" s="23" t="s">
        <v>2366</v>
      </c>
      <c r="C699" s="13" t="s">
        <v>1886</v>
      </c>
      <c r="D699" s="13" t="s">
        <v>4972</v>
      </c>
      <c r="E699" s="13" t="s">
        <v>341</v>
      </c>
      <c r="F699" s="24" t="s">
        <v>2505</v>
      </c>
      <c r="G699" s="24" t="s">
        <v>7327</v>
      </c>
      <c r="H699" s="36">
        <v>6</v>
      </c>
    </row>
    <row r="700" spans="1:8">
      <c r="A700" s="23">
        <v>2021</v>
      </c>
      <c r="B700" s="23" t="s">
        <v>2366</v>
      </c>
      <c r="C700" s="13" t="s">
        <v>1886</v>
      </c>
      <c r="D700" s="13" t="s">
        <v>4972</v>
      </c>
      <c r="E700" s="13" t="s">
        <v>221</v>
      </c>
      <c r="F700" s="24" t="s">
        <v>2443</v>
      </c>
      <c r="G700" s="24" t="s">
        <v>7327</v>
      </c>
      <c r="H700" s="36">
        <v>5</v>
      </c>
    </row>
    <row r="701" spans="1:8">
      <c r="A701" s="23">
        <v>2021</v>
      </c>
      <c r="B701" s="23" t="s">
        <v>2366</v>
      </c>
      <c r="C701" s="13" t="s">
        <v>1886</v>
      </c>
      <c r="D701" s="13" t="s">
        <v>4972</v>
      </c>
      <c r="E701" s="13" t="s">
        <v>225</v>
      </c>
      <c r="F701" s="24" t="s">
        <v>2443</v>
      </c>
      <c r="G701" s="24" t="s">
        <v>7327</v>
      </c>
      <c r="H701" s="36">
        <v>5</v>
      </c>
    </row>
    <row r="702" spans="1:8">
      <c r="A702" s="23">
        <v>2021</v>
      </c>
      <c r="B702" s="23" t="s">
        <v>2366</v>
      </c>
      <c r="C702" s="13" t="s">
        <v>1886</v>
      </c>
      <c r="D702" s="13" t="s">
        <v>4972</v>
      </c>
      <c r="E702" s="13" t="s">
        <v>225</v>
      </c>
      <c r="F702" s="24" t="s">
        <v>2501</v>
      </c>
      <c r="G702" s="24" t="s">
        <v>7327</v>
      </c>
      <c r="H702" s="36">
        <v>1</v>
      </c>
    </row>
    <row r="703" spans="1:8">
      <c r="A703" s="23">
        <v>2021</v>
      </c>
      <c r="B703" s="23" t="s">
        <v>2367</v>
      </c>
      <c r="C703" s="13" t="s">
        <v>1886</v>
      </c>
      <c r="D703" s="13" t="s">
        <v>343</v>
      </c>
      <c r="E703" s="13" t="s">
        <v>7331</v>
      </c>
      <c r="F703" s="24" t="s">
        <v>2443</v>
      </c>
      <c r="G703" s="24" t="s">
        <v>7328</v>
      </c>
      <c r="H703" s="36">
        <v>10</v>
      </c>
    </row>
    <row r="704" spans="1:8">
      <c r="A704" s="23">
        <v>2021</v>
      </c>
      <c r="B704" s="23" t="s">
        <v>2367</v>
      </c>
      <c r="C704" s="13" t="s">
        <v>1886</v>
      </c>
      <c r="D704" s="13" t="s">
        <v>343</v>
      </c>
      <c r="E704" s="13" t="s">
        <v>7333</v>
      </c>
      <c r="F704" s="24" t="s">
        <v>2443</v>
      </c>
      <c r="G704" s="24" t="s">
        <v>7328</v>
      </c>
      <c r="H704" s="36">
        <v>4</v>
      </c>
    </row>
    <row r="705" spans="1:8">
      <c r="A705" s="23">
        <v>2021</v>
      </c>
      <c r="B705" s="23" t="s">
        <v>2367</v>
      </c>
      <c r="C705" s="13" t="s">
        <v>1886</v>
      </c>
      <c r="D705" s="13" t="s">
        <v>343</v>
      </c>
      <c r="E705" s="13" t="s">
        <v>3436</v>
      </c>
      <c r="F705" s="24" t="s">
        <v>2443</v>
      </c>
      <c r="G705" s="24" t="s">
        <v>7328</v>
      </c>
      <c r="H705" s="36">
        <v>1</v>
      </c>
    </row>
    <row r="706" spans="1:8">
      <c r="A706" s="23">
        <v>2021</v>
      </c>
      <c r="B706" s="23" t="s">
        <v>2367</v>
      </c>
      <c r="C706" s="13" t="s">
        <v>1886</v>
      </c>
      <c r="D706" s="13" t="s">
        <v>343</v>
      </c>
      <c r="E706" s="13" t="s">
        <v>7334</v>
      </c>
      <c r="F706" s="24" t="s">
        <v>2443</v>
      </c>
      <c r="G706" s="24" t="s">
        <v>7328</v>
      </c>
      <c r="H706" s="36">
        <v>1</v>
      </c>
    </row>
    <row r="707" spans="1:8">
      <c r="A707" s="23">
        <v>2021</v>
      </c>
      <c r="B707" s="23" t="s">
        <v>2367</v>
      </c>
      <c r="C707" s="13" t="s">
        <v>1886</v>
      </c>
      <c r="D707" s="13" t="s">
        <v>343</v>
      </c>
      <c r="E707" s="13" t="s">
        <v>7335</v>
      </c>
      <c r="F707" s="24" t="s">
        <v>2443</v>
      </c>
      <c r="G707" s="24" t="s">
        <v>7328</v>
      </c>
      <c r="H707" s="36">
        <v>9</v>
      </c>
    </row>
    <row r="708" spans="1:8">
      <c r="A708" s="23">
        <v>2021</v>
      </c>
      <c r="B708" s="23" t="s">
        <v>2367</v>
      </c>
      <c r="C708" s="13" t="s">
        <v>1886</v>
      </c>
      <c r="D708" s="13" t="s">
        <v>343</v>
      </c>
      <c r="E708" s="13" t="s">
        <v>5763</v>
      </c>
      <c r="F708" s="24" t="s">
        <v>2501</v>
      </c>
      <c r="G708" s="24" t="s">
        <v>7328</v>
      </c>
      <c r="H708" s="36">
        <v>1</v>
      </c>
    </row>
    <row r="709" spans="1:8">
      <c r="A709" s="23">
        <v>2021</v>
      </c>
      <c r="B709" s="23" t="s">
        <v>2367</v>
      </c>
      <c r="C709" s="13" t="s">
        <v>1886</v>
      </c>
      <c r="D709" s="13" t="s">
        <v>343</v>
      </c>
      <c r="E709" s="13" t="s">
        <v>221</v>
      </c>
      <c r="F709" s="24" t="s">
        <v>2443</v>
      </c>
      <c r="G709" s="24" t="s">
        <v>7328</v>
      </c>
      <c r="H709" s="36">
        <v>3</v>
      </c>
    </row>
    <row r="710" spans="1:8">
      <c r="A710" s="23">
        <v>2021</v>
      </c>
      <c r="B710" s="23" t="s">
        <v>2367</v>
      </c>
      <c r="C710" s="13" t="s">
        <v>1886</v>
      </c>
      <c r="D710" s="13" t="s">
        <v>343</v>
      </c>
      <c r="E710" s="13" t="s">
        <v>353</v>
      </c>
      <c r="F710" s="24" t="s">
        <v>2443</v>
      </c>
      <c r="G710" s="24" t="s">
        <v>7328</v>
      </c>
      <c r="H710" s="36">
        <v>9</v>
      </c>
    </row>
    <row r="711" spans="1:8">
      <c r="A711" s="23">
        <v>2021</v>
      </c>
      <c r="B711" s="23" t="s">
        <v>2367</v>
      </c>
      <c r="C711" s="13" t="s">
        <v>1886</v>
      </c>
      <c r="D711" s="13" t="s">
        <v>343</v>
      </c>
      <c r="E711" s="13" t="s">
        <v>7340</v>
      </c>
      <c r="F711" s="24" t="s">
        <v>2443</v>
      </c>
      <c r="G711" s="24" t="s">
        <v>7328</v>
      </c>
      <c r="H711" s="36">
        <v>1</v>
      </c>
    </row>
    <row r="712" spans="1:8">
      <c r="A712" s="23">
        <v>2021</v>
      </c>
      <c r="B712" s="23" t="s">
        <v>2367</v>
      </c>
      <c r="C712" s="13" t="s">
        <v>1886</v>
      </c>
      <c r="D712" s="13" t="s">
        <v>7343</v>
      </c>
      <c r="E712" s="13" t="s">
        <v>5763</v>
      </c>
      <c r="F712" s="24" t="s">
        <v>2501</v>
      </c>
      <c r="G712" s="24" t="s">
        <v>7328</v>
      </c>
      <c r="H712" s="36">
        <v>3</v>
      </c>
    </row>
    <row r="713" spans="1:8">
      <c r="A713" s="23">
        <v>2021</v>
      </c>
      <c r="B713" s="23" t="s">
        <v>2367</v>
      </c>
      <c r="C713" s="13" t="s">
        <v>1886</v>
      </c>
      <c r="D713" s="13" t="s">
        <v>7343</v>
      </c>
      <c r="E713" s="13" t="s">
        <v>347</v>
      </c>
      <c r="F713" s="24" t="s">
        <v>2443</v>
      </c>
      <c r="G713" s="24" t="s">
        <v>7328</v>
      </c>
      <c r="H713" s="36">
        <v>2</v>
      </c>
    </row>
    <row r="714" spans="1:8">
      <c r="A714" s="23">
        <v>2021</v>
      </c>
      <c r="B714" s="23" t="s">
        <v>2367</v>
      </c>
      <c r="C714" s="13" t="s">
        <v>1886</v>
      </c>
      <c r="D714" s="13" t="s">
        <v>7343</v>
      </c>
      <c r="E714" s="13" t="s">
        <v>221</v>
      </c>
      <c r="F714" s="24" t="s">
        <v>2502</v>
      </c>
      <c r="G714" s="24" t="s">
        <v>7328</v>
      </c>
      <c r="H714" s="36">
        <v>1</v>
      </c>
    </row>
    <row r="715" spans="1:8">
      <c r="A715" s="23">
        <v>2021</v>
      </c>
      <c r="B715" s="23" t="s">
        <v>2367</v>
      </c>
      <c r="C715" s="13" t="s">
        <v>1886</v>
      </c>
      <c r="D715" s="13" t="s">
        <v>7343</v>
      </c>
      <c r="E715" s="13" t="s">
        <v>7339</v>
      </c>
      <c r="F715" s="24" t="s">
        <v>2443</v>
      </c>
      <c r="G715" s="24" t="s">
        <v>7328</v>
      </c>
      <c r="H715" s="36">
        <v>11</v>
      </c>
    </row>
    <row r="716" spans="1:8">
      <c r="A716" s="23">
        <v>2021</v>
      </c>
      <c r="B716" s="23" t="s">
        <v>2367</v>
      </c>
      <c r="C716" s="13" t="s">
        <v>1886</v>
      </c>
      <c r="D716" s="13" t="s">
        <v>7343</v>
      </c>
      <c r="E716" s="13" t="s">
        <v>344</v>
      </c>
      <c r="F716" s="24" t="s">
        <v>2443</v>
      </c>
      <c r="G716" s="24" t="s">
        <v>7328</v>
      </c>
      <c r="H716" s="36">
        <v>6</v>
      </c>
    </row>
    <row r="717" spans="1:8">
      <c r="A717" s="23">
        <v>2021</v>
      </c>
      <c r="B717" s="23" t="s">
        <v>2367</v>
      </c>
      <c r="C717" s="13" t="s">
        <v>1886</v>
      </c>
      <c r="D717" s="13" t="s">
        <v>7343</v>
      </c>
      <c r="E717" s="13" t="s">
        <v>344</v>
      </c>
      <c r="F717" s="24" t="s">
        <v>2575</v>
      </c>
      <c r="G717" s="24" t="s">
        <v>7328</v>
      </c>
      <c r="H717" s="36">
        <v>5</v>
      </c>
    </row>
    <row r="718" spans="1:8">
      <c r="A718" s="23">
        <v>2021</v>
      </c>
      <c r="B718" s="23" t="s">
        <v>2367</v>
      </c>
      <c r="C718" s="13" t="s">
        <v>1886</v>
      </c>
      <c r="D718" s="13" t="s">
        <v>7343</v>
      </c>
      <c r="E718" s="13" t="s">
        <v>348</v>
      </c>
      <c r="F718" s="24" t="s">
        <v>7322</v>
      </c>
      <c r="G718" s="24" t="s">
        <v>7328</v>
      </c>
      <c r="H718" s="36">
        <v>3</v>
      </c>
    </row>
    <row r="719" spans="1:8">
      <c r="A719" s="23">
        <v>2021</v>
      </c>
      <c r="B719" s="23" t="s">
        <v>2367</v>
      </c>
      <c r="C719" s="13" t="s">
        <v>1886</v>
      </c>
      <c r="D719" s="13" t="s">
        <v>339</v>
      </c>
      <c r="E719" s="13" t="s">
        <v>340</v>
      </c>
      <c r="F719" s="24" t="s">
        <v>2443</v>
      </c>
      <c r="G719" s="24" t="s">
        <v>7328</v>
      </c>
      <c r="H719" s="36">
        <v>1</v>
      </c>
    </row>
    <row r="720" spans="1:8">
      <c r="A720" s="23">
        <v>2021</v>
      </c>
      <c r="B720" s="23" t="s">
        <v>2367</v>
      </c>
      <c r="C720" s="13" t="s">
        <v>1886</v>
      </c>
      <c r="D720" s="13" t="s">
        <v>339</v>
      </c>
      <c r="E720" s="13" t="s">
        <v>341</v>
      </c>
      <c r="F720" s="24" t="s">
        <v>2505</v>
      </c>
      <c r="G720" s="24" t="s">
        <v>7328</v>
      </c>
      <c r="H720" s="36">
        <v>60</v>
      </c>
    </row>
    <row r="721" spans="1:8">
      <c r="A721" s="23">
        <v>2021</v>
      </c>
      <c r="B721" s="23" t="s">
        <v>2367</v>
      </c>
      <c r="C721" s="13" t="s">
        <v>1886</v>
      </c>
      <c r="D721" s="13" t="s">
        <v>339</v>
      </c>
      <c r="E721" s="13" t="s">
        <v>219</v>
      </c>
      <c r="F721" s="24" t="s">
        <v>2501</v>
      </c>
      <c r="G721" s="24" t="s">
        <v>7328</v>
      </c>
      <c r="H721" s="36">
        <v>1</v>
      </c>
    </row>
    <row r="722" spans="1:8">
      <c r="A722" s="23">
        <v>2021</v>
      </c>
      <c r="B722" s="23" t="s">
        <v>2367</v>
      </c>
      <c r="C722" s="13" t="s">
        <v>1886</v>
      </c>
      <c r="D722" s="13" t="s">
        <v>339</v>
      </c>
      <c r="E722" s="13" t="s">
        <v>354</v>
      </c>
      <c r="F722" s="24" t="s">
        <v>2504</v>
      </c>
      <c r="G722" s="24" t="s">
        <v>7328</v>
      </c>
      <c r="H722" s="36">
        <v>1</v>
      </c>
    </row>
    <row r="723" spans="1:8">
      <c r="A723" s="23">
        <v>2021</v>
      </c>
      <c r="B723" s="23" t="s">
        <v>2367</v>
      </c>
      <c r="C723" s="13" t="s">
        <v>1886</v>
      </c>
      <c r="D723" s="13" t="s">
        <v>339</v>
      </c>
      <c r="E723" s="13" t="s">
        <v>222</v>
      </c>
      <c r="F723" s="24" t="s">
        <v>2503</v>
      </c>
      <c r="G723" s="24" t="s">
        <v>7328</v>
      </c>
      <c r="H723" s="36">
        <v>14</v>
      </c>
    </row>
    <row r="724" spans="1:8">
      <c r="A724" s="23">
        <v>2021</v>
      </c>
      <c r="B724" s="23" t="s">
        <v>2367</v>
      </c>
      <c r="C724" s="13" t="s">
        <v>1886</v>
      </c>
      <c r="D724" s="13" t="s">
        <v>339</v>
      </c>
      <c r="E724" s="13" t="s">
        <v>225</v>
      </c>
      <c r="F724" s="24" t="s">
        <v>2443</v>
      </c>
      <c r="G724" s="24" t="s">
        <v>7328</v>
      </c>
      <c r="H724" s="36">
        <v>6</v>
      </c>
    </row>
    <row r="725" spans="1:8">
      <c r="A725" s="23">
        <v>2021</v>
      </c>
      <c r="B725" s="23" t="s">
        <v>2367</v>
      </c>
      <c r="C725" s="13" t="s">
        <v>1886</v>
      </c>
      <c r="D725" s="13" t="s">
        <v>4972</v>
      </c>
      <c r="E725" s="13" t="s">
        <v>340</v>
      </c>
      <c r="F725" s="24" t="s">
        <v>2443</v>
      </c>
      <c r="G725" s="24" t="s">
        <v>7328</v>
      </c>
      <c r="H725" s="36">
        <v>1</v>
      </c>
    </row>
    <row r="726" spans="1:8">
      <c r="A726" s="23">
        <v>2021</v>
      </c>
      <c r="B726" s="23" t="s">
        <v>2367</v>
      </c>
      <c r="C726" s="13" t="s">
        <v>1886</v>
      </c>
      <c r="D726" s="13" t="s">
        <v>4972</v>
      </c>
      <c r="E726" s="13" t="s">
        <v>341</v>
      </c>
      <c r="F726" s="24" t="s">
        <v>2505</v>
      </c>
      <c r="G726" s="24" t="s">
        <v>7328</v>
      </c>
      <c r="H726" s="36">
        <v>5</v>
      </c>
    </row>
    <row r="727" spans="1:8">
      <c r="A727" s="23">
        <v>2021</v>
      </c>
      <c r="B727" s="23" t="s">
        <v>2367</v>
      </c>
      <c r="C727" s="13" t="s">
        <v>1886</v>
      </c>
      <c r="D727" s="13" t="s">
        <v>4972</v>
      </c>
      <c r="E727" s="13" t="s">
        <v>219</v>
      </c>
      <c r="F727" s="24" t="s">
        <v>2501</v>
      </c>
      <c r="G727" s="24" t="s">
        <v>7328</v>
      </c>
      <c r="H727" s="36">
        <v>1</v>
      </c>
    </row>
    <row r="728" spans="1:8">
      <c r="A728" s="23">
        <v>2021</v>
      </c>
      <c r="B728" s="23" t="s">
        <v>2367</v>
      </c>
      <c r="C728" s="13" t="s">
        <v>1886</v>
      </c>
      <c r="D728" s="13" t="s">
        <v>4972</v>
      </c>
      <c r="E728" s="13" t="s">
        <v>224</v>
      </c>
      <c r="F728" s="24" t="s">
        <v>2505</v>
      </c>
      <c r="G728" s="24" t="s">
        <v>7328</v>
      </c>
      <c r="H728" s="36">
        <v>3</v>
      </c>
    </row>
    <row r="729" spans="1:8">
      <c r="A729" s="23">
        <v>2021</v>
      </c>
      <c r="B729" s="23" t="s">
        <v>2367</v>
      </c>
      <c r="C729" s="13" t="s">
        <v>1886</v>
      </c>
      <c r="D729" s="13" t="s">
        <v>4972</v>
      </c>
      <c r="E729" s="13" t="s">
        <v>342</v>
      </c>
      <c r="F729" s="24" t="s">
        <v>2501</v>
      </c>
      <c r="G729" s="24" t="s">
        <v>7328</v>
      </c>
      <c r="H729" s="36">
        <v>1</v>
      </c>
    </row>
    <row r="730" spans="1:8">
      <c r="A730" s="23">
        <v>2021</v>
      </c>
      <c r="B730" s="23" t="s">
        <v>2367</v>
      </c>
      <c r="C730" s="13" t="s">
        <v>1886</v>
      </c>
      <c r="D730" s="13" t="s">
        <v>4972</v>
      </c>
      <c r="E730" s="13" t="s">
        <v>225</v>
      </c>
      <c r="F730" s="24" t="s">
        <v>2443</v>
      </c>
      <c r="G730" s="24" t="s">
        <v>7328</v>
      </c>
      <c r="H730" s="36">
        <v>6</v>
      </c>
    </row>
    <row r="731" spans="1:8">
      <c r="A731" s="23">
        <v>2021</v>
      </c>
      <c r="B731" s="23" t="s">
        <v>2367</v>
      </c>
      <c r="C731" s="13" t="s">
        <v>1886</v>
      </c>
      <c r="D731" s="13" t="s">
        <v>7343</v>
      </c>
      <c r="E731" s="13" t="s">
        <v>7337</v>
      </c>
      <c r="F731" s="24" t="s">
        <v>2443</v>
      </c>
      <c r="G731" s="24" t="s">
        <v>7327</v>
      </c>
      <c r="H731" s="36">
        <v>1</v>
      </c>
    </row>
    <row r="732" spans="1:8">
      <c r="A732" s="23">
        <v>2021</v>
      </c>
      <c r="B732" s="23" t="s">
        <v>2367</v>
      </c>
      <c r="C732" s="13" t="s">
        <v>1886</v>
      </c>
      <c r="D732" s="13" t="s">
        <v>339</v>
      </c>
      <c r="E732" s="13" t="s">
        <v>340</v>
      </c>
      <c r="F732" s="24" t="s">
        <v>2443</v>
      </c>
      <c r="G732" s="24" t="s">
        <v>7327</v>
      </c>
      <c r="H732" s="36">
        <v>1</v>
      </c>
    </row>
    <row r="733" spans="1:8">
      <c r="A733" s="23">
        <v>2021</v>
      </c>
      <c r="B733" s="23" t="s">
        <v>2367</v>
      </c>
      <c r="C733" s="13" t="s">
        <v>1886</v>
      </c>
      <c r="D733" s="13" t="s">
        <v>339</v>
      </c>
      <c r="E733" s="13" t="s">
        <v>341</v>
      </c>
      <c r="F733" s="24" t="s">
        <v>2505</v>
      </c>
      <c r="G733" s="24" t="s">
        <v>7327</v>
      </c>
      <c r="H733" s="36">
        <v>4</v>
      </c>
    </row>
    <row r="734" spans="1:8">
      <c r="A734" s="23">
        <v>2021</v>
      </c>
      <c r="B734" s="23" t="s">
        <v>2367</v>
      </c>
      <c r="C734" s="13" t="s">
        <v>1886</v>
      </c>
      <c r="D734" s="13" t="s">
        <v>339</v>
      </c>
      <c r="E734" s="13" t="s">
        <v>221</v>
      </c>
      <c r="F734" s="24" t="s">
        <v>2443</v>
      </c>
      <c r="G734" s="24" t="s">
        <v>7327</v>
      </c>
      <c r="H734" s="36">
        <v>4</v>
      </c>
    </row>
    <row r="735" spans="1:8">
      <c r="A735" s="23">
        <v>2021</v>
      </c>
      <c r="B735" s="23" t="s">
        <v>2367</v>
      </c>
      <c r="C735" s="13" t="s">
        <v>1886</v>
      </c>
      <c r="D735" s="13" t="s">
        <v>339</v>
      </c>
      <c r="E735" s="13" t="s">
        <v>342</v>
      </c>
      <c r="F735" s="24" t="s">
        <v>2501</v>
      </c>
      <c r="G735" s="24" t="s">
        <v>7327</v>
      </c>
      <c r="H735" s="36">
        <v>1</v>
      </c>
    </row>
    <row r="736" spans="1:8">
      <c r="A736" s="23">
        <v>2021</v>
      </c>
      <c r="B736" s="23" t="s">
        <v>2367</v>
      </c>
      <c r="C736" s="13" t="s">
        <v>1886</v>
      </c>
      <c r="D736" s="13" t="s">
        <v>339</v>
      </c>
      <c r="E736" s="13" t="s">
        <v>349</v>
      </c>
      <c r="F736" s="24" t="s">
        <v>2443</v>
      </c>
      <c r="G736" s="24" t="s">
        <v>7327</v>
      </c>
      <c r="H736" s="36">
        <v>1</v>
      </c>
    </row>
    <row r="737" spans="1:8">
      <c r="A737" s="23">
        <v>2021</v>
      </c>
      <c r="B737" s="23" t="s">
        <v>2367</v>
      </c>
      <c r="C737" s="13" t="s">
        <v>1886</v>
      </c>
      <c r="D737" s="13" t="s">
        <v>339</v>
      </c>
      <c r="E737" s="13" t="s">
        <v>225</v>
      </c>
      <c r="F737" s="24" t="s">
        <v>2443</v>
      </c>
      <c r="G737" s="24" t="s">
        <v>7327</v>
      </c>
      <c r="H737" s="36">
        <v>4</v>
      </c>
    </row>
    <row r="738" spans="1:8">
      <c r="A738" s="23">
        <v>2021</v>
      </c>
      <c r="B738" s="23" t="s">
        <v>2367</v>
      </c>
      <c r="C738" s="13" t="s">
        <v>1886</v>
      </c>
      <c r="D738" s="13" t="s">
        <v>339</v>
      </c>
      <c r="E738" s="13" t="s">
        <v>732</v>
      </c>
      <c r="F738" s="24" t="s">
        <v>2443</v>
      </c>
      <c r="G738" s="24" t="s">
        <v>7327</v>
      </c>
      <c r="H738" s="36">
        <v>1</v>
      </c>
    </row>
    <row r="739" spans="1:8">
      <c r="A739" s="23">
        <v>2021</v>
      </c>
      <c r="B739" s="23" t="s">
        <v>2367</v>
      </c>
      <c r="C739" s="13" t="s">
        <v>1886</v>
      </c>
      <c r="D739" s="13" t="s">
        <v>4972</v>
      </c>
      <c r="E739" s="13" t="s">
        <v>341</v>
      </c>
      <c r="F739" s="24" t="s">
        <v>2505</v>
      </c>
      <c r="G739" s="24" t="s">
        <v>7327</v>
      </c>
      <c r="H739" s="36">
        <v>2</v>
      </c>
    </row>
    <row r="740" spans="1:8">
      <c r="A740" s="23">
        <v>2021</v>
      </c>
      <c r="B740" s="23" t="s">
        <v>2367</v>
      </c>
      <c r="C740" s="13" t="s">
        <v>1886</v>
      </c>
      <c r="D740" s="13" t="s">
        <v>4972</v>
      </c>
      <c r="E740" s="13" t="s">
        <v>221</v>
      </c>
      <c r="F740" s="24" t="s">
        <v>2443</v>
      </c>
      <c r="G740" s="24" t="s">
        <v>7327</v>
      </c>
      <c r="H740" s="36">
        <v>1</v>
      </c>
    </row>
    <row r="741" spans="1:8">
      <c r="A741" s="23">
        <v>2021</v>
      </c>
      <c r="B741" s="23" t="s">
        <v>2367</v>
      </c>
      <c r="C741" s="13" t="s">
        <v>1886</v>
      </c>
      <c r="D741" s="13" t="s">
        <v>4972</v>
      </c>
      <c r="E741" s="13" t="s">
        <v>342</v>
      </c>
      <c r="F741" s="24" t="s">
        <v>2501</v>
      </c>
      <c r="G741" s="24" t="s">
        <v>7327</v>
      </c>
      <c r="H741" s="36">
        <v>1</v>
      </c>
    </row>
    <row r="742" spans="1:8">
      <c r="A742" s="23">
        <v>2021</v>
      </c>
      <c r="B742" s="23" t="s">
        <v>2367</v>
      </c>
      <c r="C742" s="13" t="s">
        <v>1886</v>
      </c>
      <c r="D742" s="13" t="s">
        <v>4972</v>
      </c>
      <c r="E742" s="13" t="s">
        <v>349</v>
      </c>
      <c r="F742" s="24" t="s">
        <v>2443</v>
      </c>
      <c r="G742" s="24" t="s">
        <v>7327</v>
      </c>
      <c r="H742" s="36">
        <v>1</v>
      </c>
    </row>
    <row r="743" spans="1:8">
      <c r="A743" s="23">
        <v>2021</v>
      </c>
      <c r="B743" s="23" t="s">
        <v>2367</v>
      </c>
      <c r="C743" s="13" t="s">
        <v>1886</v>
      </c>
      <c r="D743" s="13" t="s">
        <v>4972</v>
      </c>
      <c r="E743" s="13" t="s">
        <v>225</v>
      </c>
      <c r="F743" s="24" t="s">
        <v>2443</v>
      </c>
      <c r="G743" s="24" t="s">
        <v>7327</v>
      </c>
      <c r="H743" s="36">
        <v>1</v>
      </c>
    </row>
    <row r="744" spans="1:8">
      <c r="A744" s="23">
        <v>2021</v>
      </c>
      <c r="B744" s="23" t="s">
        <v>2367</v>
      </c>
      <c r="C744" s="13" t="s">
        <v>1886</v>
      </c>
      <c r="D744" s="13" t="s">
        <v>4972</v>
      </c>
      <c r="E744" s="13" t="s">
        <v>225</v>
      </c>
      <c r="F744" s="24" t="s">
        <v>2501</v>
      </c>
      <c r="G744" s="24" t="s">
        <v>7327</v>
      </c>
      <c r="H744" s="36">
        <v>1</v>
      </c>
    </row>
    <row r="745" spans="1:8">
      <c r="A745" s="23">
        <v>2021</v>
      </c>
      <c r="B745" s="23" t="s">
        <v>2366</v>
      </c>
      <c r="C745" s="13" t="s">
        <v>514</v>
      </c>
      <c r="D745" s="13" t="s">
        <v>7324</v>
      </c>
      <c r="E745" s="13" t="s">
        <v>3432</v>
      </c>
      <c r="F745" s="24" t="s">
        <v>2505</v>
      </c>
      <c r="G745" s="24" t="s">
        <v>7328</v>
      </c>
      <c r="H745" s="36">
        <v>6</v>
      </c>
    </row>
    <row r="746" spans="1:8">
      <c r="A746" s="23">
        <v>2021</v>
      </c>
      <c r="B746" s="23" t="s">
        <v>2366</v>
      </c>
      <c r="C746" s="13" t="s">
        <v>514</v>
      </c>
      <c r="D746" s="13" t="s">
        <v>7324</v>
      </c>
      <c r="E746" s="13" t="s">
        <v>224</v>
      </c>
      <c r="F746" s="24" t="s">
        <v>2505</v>
      </c>
      <c r="G746" s="24" t="s">
        <v>7328</v>
      </c>
      <c r="H746" s="36">
        <v>2</v>
      </c>
    </row>
    <row r="747" spans="1:8">
      <c r="A747" s="23">
        <v>2021</v>
      </c>
      <c r="B747" s="23" t="s">
        <v>2366</v>
      </c>
      <c r="C747" s="13" t="s">
        <v>514</v>
      </c>
      <c r="D747" s="13" t="s">
        <v>7324</v>
      </c>
      <c r="E747" s="13" t="s">
        <v>352</v>
      </c>
      <c r="F747" s="24" t="s">
        <v>2505</v>
      </c>
      <c r="G747" s="24" t="s">
        <v>7328</v>
      </c>
      <c r="H747" s="36">
        <v>1</v>
      </c>
    </row>
    <row r="748" spans="1:8">
      <c r="A748" s="23">
        <v>2021</v>
      </c>
      <c r="B748" s="23" t="s">
        <v>2366</v>
      </c>
      <c r="C748" s="13" t="s">
        <v>514</v>
      </c>
      <c r="D748" s="13" t="s">
        <v>7324</v>
      </c>
      <c r="E748" s="13" t="s">
        <v>4975</v>
      </c>
      <c r="F748" s="24" t="s">
        <v>2505</v>
      </c>
      <c r="G748" s="24" t="s">
        <v>7328</v>
      </c>
      <c r="H748" s="36">
        <v>2</v>
      </c>
    </row>
    <row r="749" spans="1:8">
      <c r="A749" s="23">
        <v>2021</v>
      </c>
      <c r="B749" s="23" t="s">
        <v>2366</v>
      </c>
      <c r="C749" s="13" t="s">
        <v>514</v>
      </c>
      <c r="D749" s="13" t="s">
        <v>4972</v>
      </c>
      <c r="E749" s="13" t="s">
        <v>230</v>
      </c>
      <c r="F749" s="24" t="s">
        <v>2443</v>
      </c>
      <c r="G749" s="24" t="s">
        <v>7328</v>
      </c>
      <c r="H749" s="36">
        <v>7</v>
      </c>
    </row>
    <row r="750" spans="1:8">
      <c r="A750" s="23">
        <v>2021</v>
      </c>
      <c r="B750" s="23" t="s">
        <v>2366</v>
      </c>
      <c r="C750" s="13" t="s">
        <v>514</v>
      </c>
      <c r="D750" s="13" t="s">
        <v>4972</v>
      </c>
      <c r="E750" s="13" t="s">
        <v>219</v>
      </c>
      <c r="F750" s="24" t="s">
        <v>2501</v>
      </c>
      <c r="G750" s="24" t="s">
        <v>7328</v>
      </c>
      <c r="H750" s="36">
        <v>1</v>
      </c>
    </row>
    <row r="751" spans="1:8">
      <c r="A751" s="23">
        <v>2021</v>
      </c>
      <c r="B751" s="23" t="s">
        <v>2366</v>
      </c>
      <c r="C751" s="13" t="s">
        <v>514</v>
      </c>
      <c r="D751" s="13" t="s">
        <v>4972</v>
      </c>
      <c r="E751" s="13" t="s">
        <v>222</v>
      </c>
      <c r="F751" s="24" t="s">
        <v>2503</v>
      </c>
      <c r="G751" s="24" t="s">
        <v>7328</v>
      </c>
      <c r="H751" s="36">
        <v>1</v>
      </c>
    </row>
    <row r="752" spans="1:8">
      <c r="A752" s="23">
        <v>2021</v>
      </c>
      <c r="B752" s="23" t="s">
        <v>2366</v>
      </c>
      <c r="C752" s="13" t="s">
        <v>514</v>
      </c>
      <c r="D752" s="13" t="s">
        <v>4972</v>
      </c>
      <c r="E752" s="13" t="s">
        <v>224</v>
      </c>
      <c r="F752" s="24" t="s">
        <v>2505</v>
      </c>
      <c r="G752" s="24" t="s">
        <v>7328</v>
      </c>
      <c r="H752" s="36">
        <v>2</v>
      </c>
    </row>
    <row r="753" spans="1:8">
      <c r="A753" s="23">
        <v>2021</v>
      </c>
      <c r="B753" s="23" t="s">
        <v>2366</v>
      </c>
      <c r="C753" s="13" t="s">
        <v>514</v>
      </c>
      <c r="D753" s="13" t="s">
        <v>4976</v>
      </c>
      <c r="E753" s="13" t="s">
        <v>230</v>
      </c>
      <c r="F753" s="24" t="s">
        <v>2443</v>
      </c>
      <c r="G753" s="24" t="s">
        <v>7328</v>
      </c>
      <c r="H753" s="36">
        <v>25</v>
      </c>
    </row>
    <row r="754" spans="1:8">
      <c r="A754" s="23">
        <v>2021</v>
      </c>
      <c r="B754" s="23" t="s">
        <v>2366</v>
      </c>
      <c r="C754" s="13" t="s">
        <v>514</v>
      </c>
      <c r="D754" s="13" t="s">
        <v>4976</v>
      </c>
      <c r="E754" s="13" t="s">
        <v>222</v>
      </c>
      <c r="F754" s="24" t="s">
        <v>2503</v>
      </c>
      <c r="G754" s="24" t="s">
        <v>7328</v>
      </c>
      <c r="H754" s="36">
        <v>1</v>
      </c>
    </row>
    <row r="755" spans="1:8">
      <c r="A755" s="23">
        <v>2021</v>
      </c>
      <c r="B755" s="23" t="s">
        <v>2366</v>
      </c>
      <c r="C755" s="13" t="s">
        <v>514</v>
      </c>
      <c r="D755" s="13" t="s">
        <v>4976</v>
      </c>
      <c r="E755" s="13" t="s">
        <v>224</v>
      </c>
      <c r="F755" s="24" t="s">
        <v>2505</v>
      </c>
      <c r="G755" s="24" t="s">
        <v>7328</v>
      </c>
      <c r="H755" s="36">
        <v>1</v>
      </c>
    </row>
    <row r="756" spans="1:8">
      <c r="A756" s="23">
        <v>2021</v>
      </c>
      <c r="B756" s="23" t="s">
        <v>2366</v>
      </c>
      <c r="C756" s="13" t="s">
        <v>514</v>
      </c>
      <c r="D756" s="13" t="s">
        <v>4976</v>
      </c>
      <c r="E756" s="13" t="s">
        <v>225</v>
      </c>
      <c r="F756" s="24" t="s">
        <v>4973</v>
      </c>
      <c r="G756" s="24" t="s">
        <v>7328</v>
      </c>
      <c r="H756" s="36">
        <v>3</v>
      </c>
    </row>
    <row r="757" spans="1:8">
      <c r="A757" s="23">
        <v>2021</v>
      </c>
      <c r="B757" s="23" t="s">
        <v>2366</v>
      </c>
      <c r="C757" s="13" t="s">
        <v>514</v>
      </c>
      <c r="D757" s="13" t="s">
        <v>7343</v>
      </c>
      <c r="E757" s="13" t="s">
        <v>348</v>
      </c>
      <c r="F757" s="24" t="s">
        <v>7322</v>
      </c>
      <c r="G757" s="24" t="s">
        <v>7327</v>
      </c>
      <c r="H757" s="36">
        <v>1</v>
      </c>
    </row>
    <row r="758" spans="1:8">
      <c r="A758" s="23">
        <v>2021</v>
      </c>
      <c r="B758" s="23" t="s">
        <v>2366</v>
      </c>
      <c r="C758" s="13" t="s">
        <v>514</v>
      </c>
      <c r="D758" s="13" t="s">
        <v>7323</v>
      </c>
      <c r="E758" s="13" t="s">
        <v>224</v>
      </c>
      <c r="F758" s="24" t="s">
        <v>2505</v>
      </c>
      <c r="G758" s="24" t="s">
        <v>7327</v>
      </c>
      <c r="H758" s="36">
        <v>1</v>
      </c>
    </row>
    <row r="759" spans="1:8">
      <c r="A759" s="23">
        <v>2021</v>
      </c>
      <c r="B759" s="23" t="s">
        <v>2366</v>
      </c>
      <c r="C759" s="13" t="s">
        <v>514</v>
      </c>
      <c r="D759" s="13" t="s">
        <v>7324</v>
      </c>
      <c r="E759" s="13" t="s">
        <v>3432</v>
      </c>
      <c r="F759" s="24" t="s">
        <v>2505</v>
      </c>
      <c r="G759" s="24" t="s">
        <v>7327</v>
      </c>
      <c r="H759" s="36">
        <v>1</v>
      </c>
    </row>
    <row r="760" spans="1:8">
      <c r="A760" s="23">
        <v>2021</v>
      </c>
      <c r="B760" s="23" t="s">
        <v>2366</v>
      </c>
      <c r="C760" s="13" t="s">
        <v>514</v>
      </c>
      <c r="D760" s="13" t="s">
        <v>7324</v>
      </c>
      <c r="E760" s="13" t="s">
        <v>352</v>
      </c>
      <c r="F760" s="24" t="s">
        <v>2505</v>
      </c>
      <c r="G760" s="24" t="s">
        <v>7327</v>
      </c>
      <c r="H760" s="36">
        <v>1</v>
      </c>
    </row>
    <row r="761" spans="1:8">
      <c r="A761" s="23">
        <v>2021</v>
      </c>
      <c r="B761" s="23" t="s">
        <v>2366</v>
      </c>
      <c r="C761" s="13" t="s">
        <v>514</v>
      </c>
      <c r="D761" s="13" t="s">
        <v>7324</v>
      </c>
      <c r="E761" s="13" t="s">
        <v>4975</v>
      </c>
      <c r="F761" s="24" t="s">
        <v>2505</v>
      </c>
      <c r="G761" s="24" t="s">
        <v>7327</v>
      </c>
      <c r="H761" s="36">
        <v>4</v>
      </c>
    </row>
    <row r="762" spans="1:8">
      <c r="A762" s="23">
        <v>2021</v>
      </c>
      <c r="B762" s="23" t="s">
        <v>2366</v>
      </c>
      <c r="C762" s="13" t="s">
        <v>514</v>
      </c>
      <c r="D762" s="13" t="s">
        <v>4972</v>
      </c>
      <c r="E762" s="13" t="s">
        <v>230</v>
      </c>
      <c r="F762" s="24" t="s">
        <v>2443</v>
      </c>
      <c r="G762" s="24" t="s">
        <v>7327</v>
      </c>
      <c r="H762" s="36">
        <v>9</v>
      </c>
    </row>
    <row r="763" spans="1:8">
      <c r="A763" s="23">
        <v>2021</v>
      </c>
      <c r="B763" s="23" t="s">
        <v>2366</v>
      </c>
      <c r="C763" s="13" t="s">
        <v>514</v>
      </c>
      <c r="D763" s="13" t="s">
        <v>4972</v>
      </c>
      <c r="E763" s="13" t="s">
        <v>230</v>
      </c>
      <c r="F763" s="24" t="s">
        <v>2443</v>
      </c>
      <c r="G763" s="24" t="s">
        <v>7327</v>
      </c>
      <c r="H763" s="36">
        <v>1</v>
      </c>
    </row>
    <row r="764" spans="1:8">
      <c r="A764" s="23">
        <v>2021</v>
      </c>
      <c r="B764" s="23" t="s">
        <v>2366</v>
      </c>
      <c r="C764" s="13" t="s">
        <v>514</v>
      </c>
      <c r="D764" s="13" t="s">
        <v>4976</v>
      </c>
      <c r="E764" s="13" t="s">
        <v>230</v>
      </c>
      <c r="F764" s="24" t="s">
        <v>2443</v>
      </c>
      <c r="G764" s="24" t="s">
        <v>7327</v>
      </c>
      <c r="H764" s="36">
        <v>42</v>
      </c>
    </row>
    <row r="765" spans="1:8">
      <c r="A765" s="23">
        <v>2021</v>
      </c>
      <c r="B765" s="23" t="s">
        <v>2366</v>
      </c>
      <c r="C765" s="13" t="s">
        <v>514</v>
      </c>
      <c r="D765" s="13" t="s">
        <v>4976</v>
      </c>
      <c r="E765" s="13" t="s">
        <v>224</v>
      </c>
      <c r="F765" s="24" t="s">
        <v>2505</v>
      </c>
      <c r="G765" s="24" t="s">
        <v>7327</v>
      </c>
      <c r="H765" s="36">
        <v>1</v>
      </c>
    </row>
    <row r="766" spans="1:8">
      <c r="A766" s="23">
        <v>2021</v>
      </c>
      <c r="B766" s="23" t="s">
        <v>2366</v>
      </c>
      <c r="C766" s="13" t="s">
        <v>514</v>
      </c>
      <c r="D766" s="13" t="s">
        <v>4976</v>
      </c>
      <c r="E766" s="13" t="s">
        <v>342</v>
      </c>
      <c r="F766" s="24" t="s">
        <v>2501</v>
      </c>
      <c r="G766" s="24" t="s">
        <v>7327</v>
      </c>
      <c r="H766" s="36">
        <v>1</v>
      </c>
    </row>
    <row r="767" spans="1:8">
      <c r="A767" s="23">
        <v>2021</v>
      </c>
      <c r="B767" s="23" t="s">
        <v>2366</v>
      </c>
      <c r="C767" s="13" t="s">
        <v>514</v>
      </c>
      <c r="D767" s="13" t="s">
        <v>4976</v>
      </c>
      <c r="E767" s="13" t="s">
        <v>5767</v>
      </c>
      <c r="F767" s="24" t="s">
        <v>4973</v>
      </c>
      <c r="G767" s="24" t="s">
        <v>7327</v>
      </c>
      <c r="H767" s="36">
        <v>1</v>
      </c>
    </row>
    <row r="768" spans="1:8">
      <c r="A768" s="23">
        <v>2021</v>
      </c>
      <c r="B768" s="23" t="s">
        <v>2367</v>
      </c>
      <c r="C768" s="13" t="s">
        <v>514</v>
      </c>
      <c r="D768" s="13" t="s">
        <v>8105</v>
      </c>
      <c r="E768" s="13" t="s">
        <v>7329</v>
      </c>
      <c r="F768" s="24" t="s">
        <v>2443</v>
      </c>
      <c r="G768" s="24" t="s">
        <v>7328</v>
      </c>
      <c r="H768" s="36">
        <v>1</v>
      </c>
    </row>
    <row r="769" spans="1:8">
      <c r="A769" s="23">
        <v>2021</v>
      </c>
      <c r="B769" s="23" t="s">
        <v>2367</v>
      </c>
      <c r="C769" s="13" t="s">
        <v>514</v>
      </c>
      <c r="D769" s="13" t="s">
        <v>8105</v>
      </c>
      <c r="E769" s="13" t="s">
        <v>7330</v>
      </c>
      <c r="F769" s="24" t="s">
        <v>2443</v>
      </c>
      <c r="G769" s="24" t="s">
        <v>7328</v>
      </c>
      <c r="H769" s="36">
        <v>1</v>
      </c>
    </row>
    <row r="770" spans="1:8">
      <c r="A770" s="23">
        <v>2021</v>
      </c>
      <c r="B770" s="23" t="s">
        <v>2367</v>
      </c>
      <c r="C770" s="13" t="s">
        <v>514</v>
      </c>
      <c r="D770" s="13" t="s">
        <v>7341</v>
      </c>
      <c r="E770" s="13" t="s">
        <v>3432</v>
      </c>
      <c r="F770" s="24" t="s">
        <v>2505</v>
      </c>
      <c r="G770" s="24" t="s">
        <v>7328</v>
      </c>
      <c r="H770" s="36">
        <v>2</v>
      </c>
    </row>
    <row r="771" spans="1:8">
      <c r="A771" s="23">
        <v>2021</v>
      </c>
      <c r="B771" s="23" t="s">
        <v>2367</v>
      </c>
      <c r="C771" s="13" t="s">
        <v>514</v>
      </c>
      <c r="D771" s="13" t="s">
        <v>7341</v>
      </c>
      <c r="E771" s="13" t="s">
        <v>224</v>
      </c>
      <c r="F771" s="24" t="s">
        <v>2505</v>
      </c>
      <c r="G771" s="24" t="s">
        <v>7328</v>
      </c>
      <c r="H771" s="36">
        <v>3</v>
      </c>
    </row>
    <row r="772" spans="1:8">
      <c r="A772" s="23">
        <v>2021</v>
      </c>
      <c r="B772" s="23" t="s">
        <v>2367</v>
      </c>
      <c r="C772" s="13" t="s">
        <v>514</v>
      </c>
      <c r="D772" s="13" t="s">
        <v>7341</v>
      </c>
      <c r="E772" s="13" t="s">
        <v>352</v>
      </c>
      <c r="F772" s="24" t="s">
        <v>2505</v>
      </c>
      <c r="G772" s="24" t="s">
        <v>7328</v>
      </c>
      <c r="H772" s="36">
        <v>1</v>
      </c>
    </row>
    <row r="773" spans="1:8">
      <c r="A773" s="23">
        <v>2021</v>
      </c>
      <c r="B773" s="23" t="s">
        <v>2367</v>
      </c>
      <c r="C773" s="13" t="s">
        <v>514</v>
      </c>
      <c r="D773" s="13" t="s">
        <v>7341</v>
      </c>
      <c r="E773" s="13" t="s">
        <v>4975</v>
      </c>
      <c r="F773" s="24" t="s">
        <v>2505</v>
      </c>
      <c r="G773" s="24" t="s">
        <v>7328</v>
      </c>
      <c r="H773" s="36">
        <v>4</v>
      </c>
    </row>
    <row r="774" spans="1:8">
      <c r="A774" s="23">
        <v>2021</v>
      </c>
      <c r="B774" s="23" t="s">
        <v>2367</v>
      </c>
      <c r="C774" s="13" t="s">
        <v>514</v>
      </c>
      <c r="D774" s="13" t="s">
        <v>4972</v>
      </c>
      <c r="E774" s="13" t="s">
        <v>340</v>
      </c>
      <c r="F774" s="24" t="s">
        <v>2443</v>
      </c>
      <c r="G774" s="24" t="s">
        <v>7328</v>
      </c>
      <c r="H774" s="36">
        <v>1</v>
      </c>
    </row>
    <row r="775" spans="1:8">
      <c r="A775" s="23">
        <v>2021</v>
      </c>
      <c r="B775" s="23" t="s">
        <v>2367</v>
      </c>
      <c r="C775" s="13" t="s">
        <v>514</v>
      </c>
      <c r="D775" s="13" t="s">
        <v>4972</v>
      </c>
      <c r="E775" s="13" t="s">
        <v>230</v>
      </c>
      <c r="F775" s="24" t="s">
        <v>2443</v>
      </c>
      <c r="G775" s="24" t="s">
        <v>7328</v>
      </c>
      <c r="H775" s="36">
        <v>3</v>
      </c>
    </row>
    <row r="776" spans="1:8">
      <c r="A776" s="23">
        <v>2021</v>
      </c>
      <c r="B776" s="23" t="s">
        <v>2367</v>
      </c>
      <c r="C776" s="13" t="s">
        <v>514</v>
      </c>
      <c r="D776" s="13" t="s">
        <v>4976</v>
      </c>
      <c r="E776" s="13" t="s">
        <v>230</v>
      </c>
      <c r="F776" s="24" t="s">
        <v>2443</v>
      </c>
      <c r="G776" s="24" t="s">
        <v>7328</v>
      </c>
      <c r="H776" s="36">
        <v>4</v>
      </c>
    </row>
    <row r="777" spans="1:8">
      <c r="A777" s="23">
        <v>2021</v>
      </c>
      <c r="B777" s="23" t="s">
        <v>2367</v>
      </c>
      <c r="C777" s="13" t="s">
        <v>514</v>
      </c>
      <c r="D777" s="13" t="s">
        <v>4976</v>
      </c>
      <c r="E777" s="13" t="s">
        <v>225</v>
      </c>
      <c r="F777" s="24" t="s">
        <v>2502</v>
      </c>
      <c r="G777" s="24" t="s">
        <v>7328</v>
      </c>
      <c r="H777" s="36">
        <v>1</v>
      </c>
    </row>
    <row r="778" spans="1:8">
      <c r="A778" s="23">
        <v>2021</v>
      </c>
      <c r="B778" s="23" t="s">
        <v>2367</v>
      </c>
      <c r="C778" s="13" t="s">
        <v>514</v>
      </c>
      <c r="D778" s="13" t="s">
        <v>4976</v>
      </c>
      <c r="E778" s="13" t="s">
        <v>225</v>
      </c>
      <c r="F778" s="24" t="s">
        <v>4973</v>
      </c>
      <c r="G778" s="24" t="s">
        <v>7328</v>
      </c>
      <c r="H778" s="36">
        <v>3</v>
      </c>
    </row>
    <row r="779" spans="1:8">
      <c r="A779" s="23">
        <v>2021</v>
      </c>
      <c r="B779" s="23" t="s">
        <v>2367</v>
      </c>
      <c r="C779" s="13" t="s">
        <v>514</v>
      </c>
      <c r="D779" s="13" t="s">
        <v>7341</v>
      </c>
      <c r="E779" s="13" t="s">
        <v>352</v>
      </c>
      <c r="F779" s="24" t="s">
        <v>2505</v>
      </c>
      <c r="G779" s="24" t="s">
        <v>7327</v>
      </c>
      <c r="H779" s="36">
        <v>5</v>
      </c>
    </row>
    <row r="780" spans="1:8">
      <c r="A780" s="23">
        <v>2021</v>
      </c>
      <c r="B780" s="23" t="s">
        <v>2367</v>
      </c>
      <c r="C780" s="13" t="s">
        <v>514</v>
      </c>
      <c r="D780" s="13" t="s">
        <v>7341</v>
      </c>
      <c r="E780" s="13" t="s">
        <v>4975</v>
      </c>
      <c r="F780" s="24" t="s">
        <v>2505</v>
      </c>
      <c r="G780" s="24" t="s">
        <v>7327</v>
      </c>
      <c r="H780" s="36">
        <v>1</v>
      </c>
    </row>
    <row r="781" spans="1:8">
      <c r="A781" s="23">
        <v>2021</v>
      </c>
      <c r="B781" s="23" t="s">
        <v>2367</v>
      </c>
      <c r="C781" s="13" t="s">
        <v>514</v>
      </c>
      <c r="D781" s="13" t="s">
        <v>4976</v>
      </c>
      <c r="E781" s="13" t="s">
        <v>230</v>
      </c>
      <c r="F781" s="24" t="s">
        <v>2443</v>
      </c>
      <c r="G781" s="24" t="s">
        <v>7327</v>
      </c>
      <c r="H781" s="36">
        <v>34</v>
      </c>
    </row>
    <row r="782" spans="1:8">
      <c r="A782" s="23">
        <v>2021</v>
      </c>
      <c r="B782" s="23" t="s">
        <v>2367</v>
      </c>
      <c r="C782" s="13" t="s">
        <v>514</v>
      </c>
      <c r="D782" s="13" t="s">
        <v>4976</v>
      </c>
      <c r="E782" s="13" t="s">
        <v>4150</v>
      </c>
      <c r="F782" s="24" t="s">
        <v>2443</v>
      </c>
      <c r="G782" s="24" t="s">
        <v>7327</v>
      </c>
      <c r="H782" s="36">
        <v>1</v>
      </c>
    </row>
    <row r="783" spans="1:8">
      <c r="A783" s="23">
        <v>2021</v>
      </c>
      <c r="B783" s="23" t="s">
        <v>2367</v>
      </c>
      <c r="C783" s="13" t="s">
        <v>514</v>
      </c>
      <c r="D783" s="13" t="s">
        <v>4976</v>
      </c>
      <c r="E783" s="13" t="s">
        <v>342</v>
      </c>
      <c r="F783" s="24" t="s">
        <v>2501</v>
      </c>
      <c r="G783" s="24" t="s">
        <v>7327</v>
      </c>
      <c r="H783" s="36">
        <v>2</v>
      </c>
    </row>
  </sheetData>
  <sheetProtection autoFilter="0" pivotTables="0"/>
  <autoFilter ref="A1:H794" xr:uid="{00000000-0001-0000-1700-000000000000}"/>
  <sortState xmlns:xlrd2="http://schemas.microsoft.com/office/spreadsheetml/2017/richdata2" ref="A2:H783">
    <sortCondition ref="A2:A783"/>
    <sortCondition descending="1" ref="C2:C783"/>
    <sortCondition ref="B2:B783"/>
    <sortCondition ref="G2:G783"/>
    <sortCondition ref="D2:D783"/>
    <sortCondition ref="E2:E783"/>
    <sortCondition ref="F2:F783"/>
  </sortState>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9">
    <tabColor theme="0"/>
  </sheetPr>
  <dimension ref="A1:I2590"/>
  <sheetViews>
    <sheetView topLeftCell="F1" zoomScale="85" zoomScaleNormal="85" workbookViewId="0">
      <pane ySplit="1" topLeftCell="A2" activePane="bottomLeft" state="frozen"/>
      <selection pane="bottomLeft" activeCell="M40" sqref="M40"/>
    </sheetView>
  </sheetViews>
  <sheetFormatPr baseColWidth="10" defaultColWidth="11" defaultRowHeight="14.25"/>
  <cols>
    <col min="1" max="1" width="9.375" style="5" bestFit="1" customWidth="1"/>
    <col min="2" max="2" width="13.25" style="5" bestFit="1" customWidth="1"/>
    <col min="3" max="3" width="12.5" style="5" bestFit="1" customWidth="1"/>
    <col min="4" max="4" width="19.375" style="5" bestFit="1" customWidth="1"/>
    <col min="5" max="5" width="88" style="5" bestFit="1" customWidth="1"/>
    <col min="6" max="6" width="42.25" style="5" bestFit="1" customWidth="1"/>
    <col min="7" max="7" width="31.625" style="5" bestFit="1" customWidth="1"/>
    <col min="8" max="8" width="20.375" style="5" bestFit="1" customWidth="1"/>
    <col min="9" max="9" width="24.125" style="5" bestFit="1" customWidth="1"/>
    <col min="10" max="16384" width="11" style="5"/>
  </cols>
  <sheetData>
    <row r="1" spans="1:9">
      <c r="A1" s="43" t="s">
        <v>229</v>
      </c>
      <c r="B1" s="43" t="s">
        <v>257</v>
      </c>
      <c r="C1" s="43" t="s">
        <v>200</v>
      </c>
      <c r="D1" s="43" t="s">
        <v>338</v>
      </c>
      <c r="E1" s="44" t="s">
        <v>409</v>
      </c>
      <c r="F1" s="44" t="s">
        <v>2411</v>
      </c>
      <c r="G1" s="43" t="s">
        <v>410</v>
      </c>
      <c r="H1" s="43" t="s">
        <v>7326</v>
      </c>
      <c r="I1" s="43" t="s">
        <v>8704</v>
      </c>
    </row>
    <row r="2" spans="1:9">
      <c r="A2" s="23">
        <v>2014</v>
      </c>
      <c r="B2" s="23" t="s">
        <v>2366</v>
      </c>
      <c r="C2" s="23" t="s">
        <v>1886</v>
      </c>
      <c r="D2" s="13" t="s">
        <v>300</v>
      </c>
      <c r="E2" s="13" t="s">
        <v>500</v>
      </c>
      <c r="F2" s="13" t="s">
        <v>2414</v>
      </c>
      <c r="G2" s="13" t="s">
        <v>492</v>
      </c>
      <c r="H2" s="13" t="s">
        <v>7328</v>
      </c>
      <c r="I2" s="34">
        <v>2</v>
      </c>
    </row>
    <row r="3" spans="1:9">
      <c r="A3" s="23">
        <v>2014</v>
      </c>
      <c r="B3" s="23" t="s">
        <v>2366</v>
      </c>
      <c r="C3" s="23" t="s">
        <v>1886</v>
      </c>
      <c r="D3" s="13" t="s">
        <v>300</v>
      </c>
      <c r="E3" s="13" t="s">
        <v>2163</v>
      </c>
      <c r="F3" s="13" t="s">
        <v>2414</v>
      </c>
      <c r="G3" s="13" t="s">
        <v>492</v>
      </c>
      <c r="H3" s="13" t="s">
        <v>7328</v>
      </c>
      <c r="I3" s="34">
        <v>1</v>
      </c>
    </row>
    <row r="4" spans="1:9">
      <c r="A4" s="23">
        <v>2014</v>
      </c>
      <c r="B4" s="23" t="s">
        <v>2366</v>
      </c>
      <c r="C4" s="23" t="s">
        <v>1886</v>
      </c>
      <c r="D4" s="13" t="s">
        <v>300</v>
      </c>
      <c r="E4" s="13" t="s">
        <v>498</v>
      </c>
      <c r="F4" s="13" t="s">
        <v>3547</v>
      </c>
      <c r="G4" s="13" t="s">
        <v>492</v>
      </c>
      <c r="H4" s="13" t="s">
        <v>7328</v>
      </c>
      <c r="I4" s="34">
        <v>1</v>
      </c>
    </row>
    <row r="5" spans="1:9">
      <c r="A5" s="23">
        <v>2014</v>
      </c>
      <c r="B5" s="23" t="s">
        <v>2366</v>
      </c>
      <c r="C5" s="23" t="s">
        <v>1886</v>
      </c>
      <c r="D5" s="13" t="s">
        <v>300</v>
      </c>
      <c r="E5" s="13" t="s">
        <v>515</v>
      </c>
      <c r="F5" s="13" t="s">
        <v>2427</v>
      </c>
      <c r="G5" s="13" t="s">
        <v>492</v>
      </c>
      <c r="H5" s="13" t="s">
        <v>7328</v>
      </c>
      <c r="I5" s="34">
        <v>1</v>
      </c>
    </row>
    <row r="6" spans="1:9">
      <c r="A6" s="23">
        <v>2014</v>
      </c>
      <c r="B6" s="23" t="s">
        <v>2366</v>
      </c>
      <c r="C6" s="23" t="s">
        <v>1886</v>
      </c>
      <c r="D6" s="13" t="s">
        <v>300</v>
      </c>
      <c r="E6" s="13" t="s">
        <v>499</v>
      </c>
      <c r="F6" s="13" t="s">
        <v>2482</v>
      </c>
      <c r="G6" s="13" t="s">
        <v>492</v>
      </c>
      <c r="H6" s="13" t="s">
        <v>7328</v>
      </c>
      <c r="I6" s="34">
        <v>1</v>
      </c>
    </row>
    <row r="7" spans="1:9">
      <c r="A7" s="23">
        <v>2014</v>
      </c>
      <c r="B7" s="23" t="s">
        <v>2366</v>
      </c>
      <c r="C7" s="23" t="s">
        <v>1886</v>
      </c>
      <c r="D7" s="13" t="s">
        <v>301</v>
      </c>
      <c r="E7" s="13" t="s">
        <v>501</v>
      </c>
      <c r="F7" s="13" t="s">
        <v>2417</v>
      </c>
      <c r="G7" s="13" t="s">
        <v>492</v>
      </c>
      <c r="H7" s="13" t="s">
        <v>7328</v>
      </c>
      <c r="I7" s="34">
        <v>1</v>
      </c>
    </row>
    <row r="8" spans="1:9">
      <c r="A8" s="23">
        <v>2014</v>
      </c>
      <c r="B8" s="23" t="s">
        <v>2366</v>
      </c>
      <c r="C8" s="23" t="s">
        <v>1886</v>
      </c>
      <c r="D8" s="13" t="s">
        <v>301</v>
      </c>
      <c r="E8" s="13" t="s">
        <v>3508</v>
      </c>
      <c r="F8" s="13" t="s">
        <v>2480</v>
      </c>
      <c r="G8" s="13" t="s">
        <v>492</v>
      </c>
      <c r="H8" s="13" t="s">
        <v>7328</v>
      </c>
      <c r="I8" s="34">
        <v>2</v>
      </c>
    </row>
    <row r="9" spans="1:9">
      <c r="A9" s="23">
        <v>2014</v>
      </c>
      <c r="B9" s="23" t="s">
        <v>2366</v>
      </c>
      <c r="C9" s="23" t="s">
        <v>1886</v>
      </c>
      <c r="D9" s="13" t="s">
        <v>301</v>
      </c>
      <c r="E9" s="13" t="s">
        <v>359</v>
      </c>
      <c r="F9" s="13" t="s">
        <v>2533</v>
      </c>
      <c r="G9" s="13" t="s">
        <v>493</v>
      </c>
      <c r="H9" s="13" t="s">
        <v>7328</v>
      </c>
      <c r="I9" s="34">
        <v>3</v>
      </c>
    </row>
    <row r="10" spans="1:9">
      <c r="A10" s="23">
        <v>2014</v>
      </c>
      <c r="B10" s="23" t="s">
        <v>2366</v>
      </c>
      <c r="C10" s="23" t="s">
        <v>1886</v>
      </c>
      <c r="D10" s="13" t="s">
        <v>302</v>
      </c>
      <c r="E10" s="13" t="s">
        <v>362</v>
      </c>
      <c r="F10" s="13" t="s">
        <v>2430</v>
      </c>
      <c r="G10" s="13" t="s">
        <v>492</v>
      </c>
      <c r="H10" s="13" t="s">
        <v>7328</v>
      </c>
      <c r="I10" s="34">
        <v>3</v>
      </c>
    </row>
    <row r="11" spans="1:9">
      <c r="A11" s="23">
        <v>2014</v>
      </c>
      <c r="B11" s="23" t="s">
        <v>2366</v>
      </c>
      <c r="C11" s="23" t="s">
        <v>1886</v>
      </c>
      <c r="D11" s="13" t="s">
        <v>302</v>
      </c>
      <c r="E11" s="13" t="s">
        <v>1932</v>
      </c>
      <c r="F11" s="13" t="s">
        <v>2430</v>
      </c>
      <c r="G11" s="13" t="s">
        <v>492</v>
      </c>
      <c r="H11" s="13" t="s">
        <v>7328</v>
      </c>
      <c r="I11" s="34">
        <v>1</v>
      </c>
    </row>
    <row r="12" spans="1:9">
      <c r="A12" s="23">
        <v>2014</v>
      </c>
      <c r="B12" s="23" t="s">
        <v>2366</v>
      </c>
      <c r="C12" s="23" t="s">
        <v>1886</v>
      </c>
      <c r="D12" s="13" t="s">
        <v>302</v>
      </c>
      <c r="E12" s="13" t="s">
        <v>1958</v>
      </c>
      <c r="F12" s="13" t="s">
        <v>2473</v>
      </c>
      <c r="G12" s="13" t="s">
        <v>492</v>
      </c>
      <c r="H12" s="13" t="s">
        <v>7328</v>
      </c>
      <c r="I12" s="34">
        <v>2</v>
      </c>
    </row>
    <row r="13" spans="1:9">
      <c r="A13" s="23">
        <v>2014</v>
      </c>
      <c r="B13" s="23" t="s">
        <v>2366</v>
      </c>
      <c r="C13" s="23" t="s">
        <v>1886</v>
      </c>
      <c r="D13" s="13" t="s">
        <v>304</v>
      </c>
      <c r="E13" s="13" t="s">
        <v>363</v>
      </c>
      <c r="F13" s="13" t="s">
        <v>2523</v>
      </c>
      <c r="G13" s="13" t="s">
        <v>492</v>
      </c>
      <c r="H13" s="13" t="s">
        <v>7328</v>
      </c>
      <c r="I13" s="34">
        <v>1</v>
      </c>
    </row>
    <row r="14" spans="1:9">
      <c r="A14" s="23">
        <v>2014</v>
      </c>
      <c r="B14" s="23" t="s">
        <v>2366</v>
      </c>
      <c r="C14" s="23" t="s">
        <v>1886</v>
      </c>
      <c r="D14" s="13" t="s">
        <v>305</v>
      </c>
      <c r="E14" s="13" t="s">
        <v>364</v>
      </c>
      <c r="F14" s="13" t="s">
        <v>2431</v>
      </c>
      <c r="G14" s="13" t="s">
        <v>492</v>
      </c>
      <c r="H14" s="13" t="s">
        <v>7328</v>
      </c>
      <c r="I14" s="34">
        <v>1</v>
      </c>
    </row>
    <row r="15" spans="1:9">
      <c r="A15" s="23">
        <v>2014</v>
      </c>
      <c r="B15" s="23" t="s">
        <v>2366</v>
      </c>
      <c r="C15" s="23" t="s">
        <v>1886</v>
      </c>
      <c r="D15" s="13" t="s">
        <v>306</v>
      </c>
      <c r="E15" s="13" t="s">
        <v>459</v>
      </c>
      <c r="F15" s="13" t="s">
        <v>2469</v>
      </c>
      <c r="G15" s="13" t="s">
        <v>492</v>
      </c>
      <c r="H15" s="13" t="s">
        <v>7328</v>
      </c>
      <c r="I15" s="34">
        <v>2</v>
      </c>
    </row>
    <row r="16" spans="1:9">
      <c r="A16" s="23">
        <v>2014</v>
      </c>
      <c r="B16" s="23" t="s">
        <v>2366</v>
      </c>
      <c r="C16" s="23" t="s">
        <v>1886</v>
      </c>
      <c r="D16" s="13" t="s">
        <v>312</v>
      </c>
      <c r="E16" s="13" t="s">
        <v>418</v>
      </c>
      <c r="F16" s="13" t="s">
        <v>2444</v>
      </c>
      <c r="G16" s="13" t="s">
        <v>493</v>
      </c>
      <c r="H16" s="13" t="s">
        <v>7328</v>
      </c>
      <c r="I16" s="34">
        <v>2</v>
      </c>
    </row>
    <row r="17" spans="1:9">
      <c r="A17" s="23">
        <v>2014</v>
      </c>
      <c r="B17" s="23" t="s">
        <v>2366</v>
      </c>
      <c r="C17" s="23" t="s">
        <v>1886</v>
      </c>
      <c r="D17" s="13" t="s">
        <v>313</v>
      </c>
      <c r="E17" s="13" t="s">
        <v>373</v>
      </c>
      <c r="F17" s="13" t="s">
        <v>2509</v>
      </c>
      <c r="G17" s="13" t="s">
        <v>492</v>
      </c>
      <c r="H17" s="13" t="s">
        <v>7328</v>
      </c>
      <c r="I17" s="34">
        <v>2</v>
      </c>
    </row>
    <row r="18" spans="1:9">
      <c r="A18" s="23">
        <v>2014</v>
      </c>
      <c r="B18" s="23" t="s">
        <v>2366</v>
      </c>
      <c r="C18" s="23" t="s">
        <v>1886</v>
      </c>
      <c r="D18" s="13" t="s">
        <v>313</v>
      </c>
      <c r="E18" s="13" t="s">
        <v>374</v>
      </c>
      <c r="F18" s="13" t="s">
        <v>2432</v>
      </c>
      <c r="G18" s="13" t="s">
        <v>492</v>
      </c>
      <c r="H18" s="13" t="s">
        <v>7328</v>
      </c>
      <c r="I18" s="34">
        <v>1</v>
      </c>
    </row>
    <row r="19" spans="1:9">
      <c r="A19" s="23">
        <v>2014</v>
      </c>
      <c r="B19" s="23" t="s">
        <v>2366</v>
      </c>
      <c r="C19" s="23" t="s">
        <v>1886</v>
      </c>
      <c r="D19" s="13" t="s">
        <v>313</v>
      </c>
      <c r="E19" s="13" t="s">
        <v>375</v>
      </c>
      <c r="F19" s="13" t="s">
        <v>2462</v>
      </c>
      <c r="G19" s="13" t="s">
        <v>492</v>
      </c>
      <c r="H19" s="13" t="s">
        <v>7328</v>
      </c>
      <c r="I19" s="34">
        <v>2</v>
      </c>
    </row>
    <row r="20" spans="1:9">
      <c r="A20" s="23">
        <v>2014</v>
      </c>
      <c r="B20" s="23" t="s">
        <v>2366</v>
      </c>
      <c r="C20" s="23" t="s">
        <v>1886</v>
      </c>
      <c r="D20" s="13" t="s">
        <v>313</v>
      </c>
      <c r="E20" s="13" t="s">
        <v>420</v>
      </c>
      <c r="F20" s="13" t="s">
        <v>2420</v>
      </c>
      <c r="G20" s="13" t="s">
        <v>494</v>
      </c>
      <c r="H20" s="13" t="s">
        <v>7328</v>
      </c>
      <c r="I20" s="34">
        <v>1</v>
      </c>
    </row>
    <row r="21" spans="1:9">
      <c r="A21" s="23">
        <v>2014</v>
      </c>
      <c r="B21" s="23" t="s">
        <v>2366</v>
      </c>
      <c r="C21" s="23" t="s">
        <v>1886</v>
      </c>
      <c r="D21" s="13" t="s">
        <v>313</v>
      </c>
      <c r="E21" s="13" t="s">
        <v>379</v>
      </c>
      <c r="F21" s="13" t="s">
        <v>2432</v>
      </c>
      <c r="G21" s="13" t="s">
        <v>494</v>
      </c>
      <c r="H21" s="13" t="s">
        <v>7328</v>
      </c>
      <c r="I21" s="34">
        <v>2</v>
      </c>
    </row>
    <row r="22" spans="1:9">
      <c r="A22" s="23">
        <v>2014</v>
      </c>
      <c r="B22" s="23" t="s">
        <v>2366</v>
      </c>
      <c r="C22" s="23" t="s">
        <v>1886</v>
      </c>
      <c r="D22" s="13" t="s">
        <v>314</v>
      </c>
      <c r="E22" s="13" t="s">
        <v>518</v>
      </c>
      <c r="F22" s="13" t="s">
        <v>2660</v>
      </c>
      <c r="G22" s="13" t="s">
        <v>492</v>
      </c>
      <c r="H22" s="13" t="s">
        <v>7328</v>
      </c>
      <c r="I22" s="34">
        <v>1</v>
      </c>
    </row>
    <row r="23" spans="1:9">
      <c r="A23" s="23">
        <v>2014</v>
      </c>
      <c r="B23" s="23" t="s">
        <v>2366</v>
      </c>
      <c r="C23" s="23" t="s">
        <v>1886</v>
      </c>
      <c r="D23" s="13" t="s">
        <v>316</v>
      </c>
      <c r="E23" s="13" t="s">
        <v>519</v>
      </c>
      <c r="F23" s="13" t="s">
        <v>2666</v>
      </c>
      <c r="G23" s="13" t="s">
        <v>1948</v>
      </c>
      <c r="H23" s="13" t="s">
        <v>7328</v>
      </c>
      <c r="I23" s="34">
        <v>1</v>
      </c>
    </row>
    <row r="24" spans="1:9">
      <c r="A24" s="23">
        <v>2014</v>
      </c>
      <c r="B24" s="23" t="s">
        <v>2366</v>
      </c>
      <c r="C24" s="23" t="s">
        <v>1886</v>
      </c>
      <c r="D24" s="13" t="s">
        <v>317</v>
      </c>
      <c r="E24" s="13" t="s">
        <v>507</v>
      </c>
      <c r="F24" s="13" t="s">
        <v>2439</v>
      </c>
      <c r="G24" s="13" t="s">
        <v>492</v>
      </c>
      <c r="H24" s="13" t="s">
        <v>7328</v>
      </c>
      <c r="I24" s="34">
        <v>2</v>
      </c>
    </row>
    <row r="25" spans="1:9">
      <c r="A25" s="23">
        <v>2014</v>
      </c>
      <c r="B25" s="23" t="s">
        <v>2366</v>
      </c>
      <c r="C25" s="23" t="s">
        <v>1886</v>
      </c>
      <c r="D25" s="13" t="s">
        <v>317</v>
      </c>
      <c r="E25" s="13" t="s">
        <v>7477</v>
      </c>
      <c r="F25" s="13" t="s">
        <v>2423</v>
      </c>
      <c r="G25" s="13" t="s">
        <v>492</v>
      </c>
      <c r="H25" s="13" t="s">
        <v>7328</v>
      </c>
      <c r="I25" s="34">
        <v>2</v>
      </c>
    </row>
    <row r="26" spans="1:9">
      <c r="A26" s="23">
        <v>2014</v>
      </c>
      <c r="B26" s="23" t="s">
        <v>2366</v>
      </c>
      <c r="C26" s="23" t="s">
        <v>1886</v>
      </c>
      <c r="D26" s="13" t="s">
        <v>317</v>
      </c>
      <c r="E26" s="13" t="s">
        <v>508</v>
      </c>
      <c r="F26" s="13" t="s">
        <v>2423</v>
      </c>
      <c r="G26" s="13" t="s">
        <v>492</v>
      </c>
      <c r="H26" s="13" t="s">
        <v>7328</v>
      </c>
      <c r="I26" s="34">
        <v>3</v>
      </c>
    </row>
    <row r="27" spans="1:9">
      <c r="A27" s="23">
        <v>2014</v>
      </c>
      <c r="B27" s="23" t="s">
        <v>2366</v>
      </c>
      <c r="C27" s="23" t="s">
        <v>1886</v>
      </c>
      <c r="D27" s="13" t="s">
        <v>337</v>
      </c>
      <c r="E27" s="13" t="s">
        <v>465</v>
      </c>
      <c r="F27" s="13" t="s">
        <v>3551</v>
      </c>
      <c r="G27" s="13" t="s">
        <v>493</v>
      </c>
      <c r="H27" s="13" t="s">
        <v>7328</v>
      </c>
      <c r="I27" s="34">
        <v>3</v>
      </c>
    </row>
    <row r="28" spans="1:9">
      <c r="A28" s="23">
        <v>2014</v>
      </c>
      <c r="B28" s="23" t="s">
        <v>2366</v>
      </c>
      <c r="C28" s="23" t="s">
        <v>1886</v>
      </c>
      <c r="D28" s="13" t="s">
        <v>319</v>
      </c>
      <c r="E28" s="13" t="s">
        <v>407</v>
      </c>
      <c r="F28" s="13" t="s">
        <v>2424</v>
      </c>
      <c r="G28" s="13" t="s">
        <v>494</v>
      </c>
      <c r="H28" s="13" t="s">
        <v>7328</v>
      </c>
      <c r="I28" s="34">
        <v>1</v>
      </c>
    </row>
    <row r="29" spans="1:9">
      <c r="A29" s="23">
        <v>2014</v>
      </c>
      <c r="B29" s="23" t="s">
        <v>2366</v>
      </c>
      <c r="C29" s="23" t="s">
        <v>1886</v>
      </c>
      <c r="D29" s="13" t="s">
        <v>322</v>
      </c>
      <c r="E29" s="13" t="s">
        <v>390</v>
      </c>
      <c r="F29" s="13" t="s">
        <v>2466</v>
      </c>
      <c r="G29" s="13" t="s">
        <v>494</v>
      </c>
      <c r="H29" s="13" t="s">
        <v>7328</v>
      </c>
      <c r="I29" s="34">
        <v>2</v>
      </c>
    </row>
    <row r="30" spans="1:9">
      <c r="A30" s="23">
        <v>2014</v>
      </c>
      <c r="B30" s="23" t="s">
        <v>2366</v>
      </c>
      <c r="C30" s="23" t="s">
        <v>1886</v>
      </c>
      <c r="D30" s="13" t="s">
        <v>322</v>
      </c>
      <c r="E30" s="13" t="s">
        <v>3477</v>
      </c>
      <c r="F30" s="13" t="s">
        <v>2643</v>
      </c>
      <c r="G30" s="13" t="s">
        <v>493</v>
      </c>
      <c r="H30" s="13" t="s">
        <v>7328</v>
      </c>
      <c r="I30" s="34">
        <v>3</v>
      </c>
    </row>
    <row r="31" spans="1:9">
      <c r="A31" s="23">
        <v>2014</v>
      </c>
      <c r="B31" s="23" t="s">
        <v>2366</v>
      </c>
      <c r="C31" s="23" t="s">
        <v>1886</v>
      </c>
      <c r="D31" s="13" t="s">
        <v>322</v>
      </c>
      <c r="E31" s="13" t="s">
        <v>510</v>
      </c>
      <c r="F31" s="13" t="s">
        <v>2667</v>
      </c>
      <c r="G31" s="13" t="s">
        <v>1948</v>
      </c>
      <c r="H31" s="13" t="s">
        <v>7328</v>
      </c>
      <c r="I31" s="34">
        <v>1</v>
      </c>
    </row>
    <row r="32" spans="1:9">
      <c r="A32" s="23">
        <v>2014</v>
      </c>
      <c r="B32" s="23" t="s">
        <v>2366</v>
      </c>
      <c r="C32" s="23" t="s">
        <v>1886</v>
      </c>
      <c r="D32" s="13" t="s">
        <v>322</v>
      </c>
      <c r="E32" s="13" t="s">
        <v>391</v>
      </c>
      <c r="F32" s="13" t="s">
        <v>3552</v>
      </c>
      <c r="G32" s="13" t="s">
        <v>492</v>
      </c>
      <c r="H32" s="13" t="s">
        <v>7328</v>
      </c>
      <c r="I32" s="34">
        <v>2</v>
      </c>
    </row>
    <row r="33" spans="1:9">
      <c r="A33" s="23">
        <v>2014</v>
      </c>
      <c r="B33" s="23" t="s">
        <v>2366</v>
      </c>
      <c r="C33" s="23" t="s">
        <v>1886</v>
      </c>
      <c r="D33" s="13" t="s">
        <v>322</v>
      </c>
      <c r="E33" s="13" t="s">
        <v>467</v>
      </c>
      <c r="F33" s="13" t="s">
        <v>2668</v>
      </c>
      <c r="G33" s="13" t="s">
        <v>1948</v>
      </c>
      <c r="H33" s="13" t="s">
        <v>7328</v>
      </c>
      <c r="I33" s="34">
        <v>1</v>
      </c>
    </row>
    <row r="34" spans="1:9">
      <c r="A34" s="23">
        <v>2014</v>
      </c>
      <c r="B34" s="23" t="s">
        <v>2366</v>
      </c>
      <c r="C34" s="23" t="s">
        <v>1886</v>
      </c>
      <c r="D34" s="13" t="s">
        <v>322</v>
      </c>
      <c r="E34" s="13" t="s">
        <v>392</v>
      </c>
      <c r="F34" s="13" t="s">
        <v>2466</v>
      </c>
      <c r="G34" s="13" t="s">
        <v>1948</v>
      </c>
      <c r="H34" s="13" t="s">
        <v>7328</v>
      </c>
      <c r="I34" s="34">
        <v>3</v>
      </c>
    </row>
    <row r="35" spans="1:9">
      <c r="A35" s="23">
        <v>2014</v>
      </c>
      <c r="B35" s="23" t="s">
        <v>2366</v>
      </c>
      <c r="C35" s="23" t="s">
        <v>1886</v>
      </c>
      <c r="D35" s="13" t="s">
        <v>322</v>
      </c>
      <c r="E35" s="13" t="s">
        <v>472</v>
      </c>
      <c r="F35" s="13" t="s">
        <v>2498</v>
      </c>
      <c r="G35" s="13" t="s">
        <v>492</v>
      </c>
      <c r="H35" s="13" t="s">
        <v>7328</v>
      </c>
      <c r="I35" s="34">
        <v>1</v>
      </c>
    </row>
    <row r="36" spans="1:9">
      <c r="A36" s="23">
        <v>2014</v>
      </c>
      <c r="B36" s="23" t="s">
        <v>2366</v>
      </c>
      <c r="C36" s="23" t="s">
        <v>1886</v>
      </c>
      <c r="D36" s="13" t="s">
        <v>322</v>
      </c>
      <c r="E36" s="13" t="s">
        <v>431</v>
      </c>
      <c r="F36" s="13" t="s">
        <v>2508</v>
      </c>
      <c r="G36" s="13" t="s">
        <v>492</v>
      </c>
      <c r="H36" s="13" t="s">
        <v>7328</v>
      </c>
      <c r="I36" s="34">
        <v>3</v>
      </c>
    </row>
    <row r="37" spans="1:9">
      <c r="A37" s="23">
        <v>2014</v>
      </c>
      <c r="B37" s="23" t="s">
        <v>2366</v>
      </c>
      <c r="C37" s="23" t="s">
        <v>1886</v>
      </c>
      <c r="D37" s="13" t="s">
        <v>322</v>
      </c>
      <c r="E37" s="13" t="s">
        <v>512</v>
      </c>
      <c r="F37" s="13" t="s">
        <v>2466</v>
      </c>
      <c r="G37" s="13" t="s">
        <v>492</v>
      </c>
      <c r="H37" s="13" t="s">
        <v>7328</v>
      </c>
      <c r="I37" s="34">
        <v>1</v>
      </c>
    </row>
    <row r="38" spans="1:9">
      <c r="A38" s="23">
        <v>2014</v>
      </c>
      <c r="B38" s="23" t="s">
        <v>2366</v>
      </c>
      <c r="C38" s="23" t="s">
        <v>1886</v>
      </c>
      <c r="D38" s="13" t="s">
        <v>322</v>
      </c>
      <c r="E38" s="13" t="s">
        <v>509</v>
      </c>
      <c r="F38" s="13" t="s">
        <v>2671</v>
      </c>
      <c r="G38" s="13" t="s">
        <v>1948</v>
      </c>
      <c r="H38" s="13" t="s">
        <v>7328</v>
      </c>
      <c r="I38" s="34">
        <v>1</v>
      </c>
    </row>
    <row r="39" spans="1:9">
      <c r="A39" s="23">
        <v>2014</v>
      </c>
      <c r="B39" s="23" t="s">
        <v>2366</v>
      </c>
      <c r="C39" s="23" t="s">
        <v>1886</v>
      </c>
      <c r="D39" s="13" t="s">
        <v>322</v>
      </c>
      <c r="E39" s="13" t="s">
        <v>522</v>
      </c>
      <c r="F39" s="13" t="s">
        <v>2672</v>
      </c>
      <c r="G39" s="13" t="s">
        <v>1948</v>
      </c>
      <c r="H39" s="13" t="s">
        <v>7328</v>
      </c>
      <c r="I39" s="34">
        <v>1</v>
      </c>
    </row>
    <row r="40" spans="1:9">
      <c r="A40" s="23">
        <v>2014</v>
      </c>
      <c r="B40" s="23" t="s">
        <v>2366</v>
      </c>
      <c r="C40" s="23" t="s">
        <v>1886</v>
      </c>
      <c r="D40" s="13" t="s">
        <v>322</v>
      </c>
      <c r="E40" s="13" t="s">
        <v>478</v>
      </c>
      <c r="F40" s="13" t="s">
        <v>3554</v>
      </c>
      <c r="G40" s="13" t="s">
        <v>1948</v>
      </c>
      <c r="H40" s="13" t="s">
        <v>7328</v>
      </c>
      <c r="I40" s="34">
        <v>1</v>
      </c>
    </row>
    <row r="41" spans="1:9">
      <c r="A41" s="23">
        <v>2014</v>
      </c>
      <c r="B41" s="23" t="s">
        <v>2366</v>
      </c>
      <c r="C41" s="23" t="s">
        <v>1886</v>
      </c>
      <c r="D41" s="13" t="s">
        <v>3999</v>
      </c>
      <c r="E41" s="13" t="s">
        <v>427</v>
      </c>
      <c r="F41" s="13" t="s">
        <v>4058</v>
      </c>
      <c r="G41" s="13" t="s">
        <v>492</v>
      </c>
      <c r="H41" s="13" t="s">
        <v>7328</v>
      </c>
      <c r="I41" s="34">
        <v>7</v>
      </c>
    </row>
    <row r="42" spans="1:9">
      <c r="A42" s="23">
        <v>2014</v>
      </c>
      <c r="B42" s="23" t="s">
        <v>2366</v>
      </c>
      <c r="C42" s="23" t="s">
        <v>1886</v>
      </c>
      <c r="D42" s="13" t="s">
        <v>324</v>
      </c>
      <c r="E42" s="13" t="s">
        <v>394</v>
      </c>
      <c r="F42" s="13" t="s">
        <v>2425</v>
      </c>
      <c r="G42" s="13" t="s">
        <v>492</v>
      </c>
      <c r="H42" s="13" t="s">
        <v>7328</v>
      </c>
      <c r="I42" s="34">
        <v>3</v>
      </c>
    </row>
    <row r="43" spans="1:9">
      <c r="A43" s="23">
        <v>2014</v>
      </c>
      <c r="B43" s="23" t="s">
        <v>2366</v>
      </c>
      <c r="C43" s="23" t="s">
        <v>1886</v>
      </c>
      <c r="D43" s="13" t="s">
        <v>324</v>
      </c>
      <c r="E43" s="13" t="s">
        <v>523</v>
      </c>
      <c r="F43" s="13" t="s">
        <v>2673</v>
      </c>
      <c r="G43" s="13" t="s">
        <v>493</v>
      </c>
      <c r="H43" s="13" t="s">
        <v>7328</v>
      </c>
      <c r="I43" s="34">
        <v>1</v>
      </c>
    </row>
    <row r="44" spans="1:9">
      <c r="A44" s="23">
        <v>2014</v>
      </c>
      <c r="B44" s="23" t="s">
        <v>2366</v>
      </c>
      <c r="C44" s="23" t="s">
        <v>1886</v>
      </c>
      <c r="D44" s="13" t="s">
        <v>325</v>
      </c>
      <c r="E44" s="13" t="s">
        <v>524</v>
      </c>
      <c r="F44" s="13" t="s">
        <v>2519</v>
      </c>
      <c r="G44" s="13" t="s">
        <v>492</v>
      </c>
      <c r="H44" s="13" t="s">
        <v>7328</v>
      </c>
      <c r="I44" s="34">
        <v>2</v>
      </c>
    </row>
    <row r="45" spans="1:9">
      <c r="A45" s="23">
        <v>2014</v>
      </c>
      <c r="B45" s="23" t="s">
        <v>2366</v>
      </c>
      <c r="C45" s="23" t="s">
        <v>1886</v>
      </c>
      <c r="D45" s="13" t="s">
        <v>327</v>
      </c>
      <c r="E45" s="13" t="s">
        <v>513</v>
      </c>
      <c r="F45" s="13" t="s">
        <v>2515</v>
      </c>
      <c r="G45" s="13" t="s">
        <v>492</v>
      </c>
      <c r="H45" s="13" t="s">
        <v>7328</v>
      </c>
      <c r="I45" s="34">
        <v>1</v>
      </c>
    </row>
    <row r="46" spans="1:9">
      <c r="A46" s="23">
        <v>2014</v>
      </c>
      <c r="B46" s="23" t="s">
        <v>2366</v>
      </c>
      <c r="C46" s="23" t="s">
        <v>1886</v>
      </c>
      <c r="D46" s="13" t="s">
        <v>396</v>
      </c>
      <c r="E46" s="13" t="s">
        <v>397</v>
      </c>
      <c r="F46" s="13" t="s">
        <v>2433</v>
      </c>
      <c r="G46" s="13" t="s">
        <v>492</v>
      </c>
      <c r="H46" s="13" t="s">
        <v>7328</v>
      </c>
      <c r="I46" s="34">
        <v>1</v>
      </c>
    </row>
    <row r="47" spans="1:9">
      <c r="A47" s="23">
        <v>2014</v>
      </c>
      <c r="B47" s="23" t="s">
        <v>2366</v>
      </c>
      <c r="C47" s="23" t="s">
        <v>1886</v>
      </c>
      <c r="D47" s="13" t="s">
        <v>396</v>
      </c>
      <c r="E47" s="13" t="s">
        <v>525</v>
      </c>
      <c r="F47" s="13" t="s">
        <v>2521</v>
      </c>
      <c r="G47" s="13" t="s">
        <v>492</v>
      </c>
      <c r="H47" s="13" t="s">
        <v>7328</v>
      </c>
      <c r="I47" s="34">
        <v>3</v>
      </c>
    </row>
    <row r="48" spans="1:9">
      <c r="A48" s="23">
        <v>2014</v>
      </c>
      <c r="B48" s="23" t="s">
        <v>2366</v>
      </c>
      <c r="C48" s="23" t="s">
        <v>1886</v>
      </c>
      <c r="D48" s="13" t="s">
        <v>2574</v>
      </c>
      <c r="E48" s="13" t="s">
        <v>480</v>
      </c>
      <c r="F48" s="13" t="s">
        <v>2442</v>
      </c>
      <c r="G48" s="13" t="s">
        <v>492</v>
      </c>
      <c r="H48" s="13" t="s">
        <v>7328</v>
      </c>
      <c r="I48" s="34">
        <v>1</v>
      </c>
    </row>
    <row r="49" spans="1:9">
      <c r="A49" s="23">
        <v>2014</v>
      </c>
      <c r="B49" s="23" t="s">
        <v>2366</v>
      </c>
      <c r="C49" s="23" t="s">
        <v>1886</v>
      </c>
      <c r="D49" s="13" t="s">
        <v>334</v>
      </c>
      <c r="E49" s="13" t="s">
        <v>5790</v>
      </c>
      <c r="F49" s="13" t="s">
        <v>2516</v>
      </c>
      <c r="G49" s="13" t="s">
        <v>492</v>
      </c>
      <c r="H49" s="13" t="s">
        <v>7328</v>
      </c>
      <c r="I49" s="34">
        <v>2</v>
      </c>
    </row>
    <row r="50" spans="1:9">
      <c r="A50" s="23">
        <v>2014</v>
      </c>
      <c r="B50" s="23" t="s">
        <v>2366</v>
      </c>
      <c r="C50" s="23" t="s">
        <v>1886</v>
      </c>
      <c r="D50" s="13" t="s">
        <v>300</v>
      </c>
      <c r="E50" s="13" t="s">
        <v>2579</v>
      </c>
      <c r="F50" s="13" t="s">
        <v>2415</v>
      </c>
      <c r="G50" s="13" t="s">
        <v>7465</v>
      </c>
      <c r="H50" s="13" t="s">
        <v>7327</v>
      </c>
      <c r="I50" s="34">
        <v>3</v>
      </c>
    </row>
    <row r="51" spans="1:9">
      <c r="A51" s="23">
        <v>2014</v>
      </c>
      <c r="B51" s="23" t="s">
        <v>2366</v>
      </c>
      <c r="C51" s="23" t="s">
        <v>1886</v>
      </c>
      <c r="D51" s="13" t="s">
        <v>301</v>
      </c>
      <c r="E51" s="13" t="s">
        <v>443</v>
      </c>
      <c r="F51" s="13" t="s">
        <v>2533</v>
      </c>
      <c r="G51" s="13" t="s">
        <v>7465</v>
      </c>
      <c r="H51" s="13" t="s">
        <v>7327</v>
      </c>
      <c r="I51" s="34">
        <v>1</v>
      </c>
    </row>
    <row r="52" spans="1:9">
      <c r="A52" s="23">
        <v>2014</v>
      </c>
      <c r="B52" s="23" t="s">
        <v>2366</v>
      </c>
      <c r="C52" s="23" t="s">
        <v>1886</v>
      </c>
      <c r="D52" s="13" t="s">
        <v>301</v>
      </c>
      <c r="E52" s="13" t="s">
        <v>359</v>
      </c>
      <c r="F52" s="13" t="s">
        <v>2533</v>
      </c>
      <c r="G52" s="13" t="s">
        <v>7465</v>
      </c>
      <c r="H52" s="13" t="s">
        <v>7327</v>
      </c>
      <c r="I52" s="34">
        <v>2</v>
      </c>
    </row>
    <row r="53" spans="1:9">
      <c r="A53" s="23">
        <v>2014</v>
      </c>
      <c r="B53" s="23" t="s">
        <v>2366</v>
      </c>
      <c r="C53" s="23" t="s">
        <v>1886</v>
      </c>
      <c r="D53" s="13" t="s">
        <v>302</v>
      </c>
      <c r="E53" s="13" t="s">
        <v>1932</v>
      </c>
      <c r="F53" s="13" t="s">
        <v>2430</v>
      </c>
      <c r="G53" s="13" t="s">
        <v>7465</v>
      </c>
      <c r="H53" s="13" t="s">
        <v>7327</v>
      </c>
      <c r="I53" s="34">
        <v>2</v>
      </c>
    </row>
    <row r="54" spans="1:9">
      <c r="A54" s="23">
        <v>2014</v>
      </c>
      <c r="B54" s="23" t="s">
        <v>2366</v>
      </c>
      <c r="C54" s="23" t="s">
        <v>1886</v>
      </c>
      <c r="D54" s="13" t="s">
        <v>302</v>
      </c>
      <c r="E54" s="13" t="s">
        <v>1958</v>
      </c>
      <c r="F54" s="13" t="s">
        <v>2473</v>
      </c>
      <c r="G54" s="13" t="s">
        <v>7465</v>
      </c>
      <c r="H54" s="13" t="s">
        <v>7327</v>
      </c>
      <c r="I54" s="34">
        <v>1</v>
      </c>
    </row>
    <row r="55" spans="1:9">
      <c r="A55" s="23">
        <v>2014</v>
      </c>
      <c r="B55" s="23" t="s">
        <v>2366</v>
      </c>
      <c r="C55" s="23" t="s">
        <v>1886</v>
      </c>
      <c r="D55" s="13" t="s">
        <v>302</v>
      </c>
      <c r="E55" s="13" t="s">
        <v>415</v>
      </c>
      <c r="F55" s="13" t="s">
        <v>2429</v>
      </c>
      <c r="G55" s="13" t="s">
        <v>7465</v>
      </c>
      <c r="H55" s="13" t="s">
        <v>7327</v>
      </c>
      <c r="I55" s="34">
        <v>2</v>
      </c>
    </row>
    <row r="56" spans="1:9">
      <c r="A56" s="23">
        <v>2014</v>
      </c>
      <c r="B56" s="23" t="s">
        <v>2366</v>
      </c>
      <c r="C56" s="23" t="s">
        <v>1886</v>
      </c>
      <c r="D56" s="13" t="s">
        <v>304</v>
      </c>
      <c r="E56" s="13" t="s">
        <v>2561</v>
      </c>
      <c r="F56" s="13" t="s">
        <v>2590</v>
      </c>
      <c r="G56" s="13" t="s">
        <v>7465</v>
      </c>
      <c r="H56" s="13" t="s">
        <v>7327</v>
      </c>
      <c r="I56" s="34">
        <v>2</v>
      </c>
    </row>
    <row r="57" spans="1:9">
      <c r="A57" s="23">
        <v>2014</v>
      </c>
      <c r="B57" s="23" t="s">
        <v>2366</v>
      </c>
      <c r="C57" s="23" t="s">
        <v>1886</v>
      </c>
      <c r="D57" s="13" t="s">
        <v>304</v>
      </c>
      <c r="E57" s="13" t="s">
        <v>2665</v>
      </c>
      <c r="F57" s="13" t="s">
        <v>2543</v>
      </c>
      <c r="G57" s="13" t="s">
        <v>7465</v>
      </c>
      <c r="H57" s="13" t="s">
        <v>7327</v>
      </c>
      <c r="I57" s="34">
        <v>3</v>
      </c>
    </row>
    <row r="58" spans="1:9">
      <c r="A58" s="23">
        <v>2014</v>
      </c>
      <c r="B58" s="23" t="s">
        <v>2366</v>
      </c>
      <c r="C58" s="23" t="s">
        <v>1886</v>
      </c>
      <c r="D58" s="13" t="s">
        <v>304</v>
      </c>
      <c r="E58" s="13" t="s">
        <v>2559</v>
      </c>
      <c r="F58" s="13" t="s">
        <v>2495</v>
      </c>
      <c r="G58" s="13" t="s">
        <v>7465</v>
      </c>
      <c r="H58" s="13" t="s">
        <v>7327</v>
      </c>
      <c r="I58" s="34">
        <v>1</v>
      </c>
    </row>
    <row r="59" spans="1:9">
      <c r="A59" s="23">
        <v>2014</v>
      </c>
      <c r="B59" s="23" t="s">
        <v>2366</v>
      </c>
      <c r="C59" s="23" t="s">
        <v>1886</v>
      </c>
      <c r="D59" s="13" t="s">
        <v>305</v>
      </c>
      <c r="E59" s="13" t="s">
        <v>364</v>
      </c>
      <c r="F59" s="13" t="s">
        <v>2431</v>
      </c>
      <c r="G59" s="13" t="s">
        <v>7465</v>
      </c>
      <c r="H59" s="13" t="s">
        <v>7327</v>
      </c>
      <c r="I59" s="34">
        <v>2</v>
      </c>
    </row>
    <row r="60" spans="1:9">
      <c r="A60" s="23">
        <v>2014</v>
      </c>
      <c r="B60" s="23" t="s">
        <v>2366</v>
      </c>
      <c r="C60" s="23" t="s">
        <v>1886</v>
      </c>
      <c r="D60" s="13" t="s">
        <v>305</v>
      </c>
      <c r="E60" s="13" t="s">
        <v>2553</v>
      </c>
      <c r="F60" s="13" t="s">
        <v>2499</v>
      </c>
      <c r="G60" s="13" t="s">
        <v>7465</v>
      </c>
      <c r="H60" s="13" t="s">
        <v>7327</v>
      </c>
      <c r="I60" s="34">
        <v>2</v>
      </c>
    </row>
    <row r="61" spans="1:9">
      <c r="A61" s="23">
        <v>2014</v>
      </c>
      <c r="B61" s="23" t="s">
        <v>2366</v>
      </c>
      <c r="C61" s="23" t="s">
        <v>1886</v>
      </c>
      <c r="D61" s="13" t="s">
        <v>306</v>
      </c>
      <c r="E61" s="13" t="s">
        <v>416</v>
      </c>
      <c r="F61" s="13" t="s">
        <v>2469</v>
      </c>
      <c r="G61" s="13" t="s">
        <v>7465</v>
      </c>
      <c r="H61" s="13" t="s">
        <v>7327</v>
      </c>
      <c r="I61" s="34">
        <v>2</v>
      </c>
    </row>
    <row r="62" spans="1:9">
      <c r="A62" s="23">
        <v>2014</v>
      </c>
      <c r="B62" s="23" t="s">
        <v>2366</v>
      </c>
      <c r="C62" s="23" t="s">
        <v>1886</v>
      </c>
      <c r="D62" s="13" t="s">
        <v>309</v>
      </c>
      <c r="E62" s="13" t="s">
        <v>2582</v>
      </c>
      <c r="F62" s="13" t="s">
        <v>2441</v>
      </c>
      <c r="G62" s="13" t="s">
        <v>7465</v>
      </c>
      <c r="H62" s="13" t="s">
        <v>7327</v>
      </c>
      <c r="I62" s="34">
        <v>1</v>
      </c>
    </row>
    <row r="63" spans="1:9">
      <c r="A63" s="23">
        <v>2014</v>
      </c>
      <c r="B63" s="23" t="s">
        <v>2366</v>
      </c>
      <c r="C63" s="23" t="s">
        <v>1886</v>
      </c>
      <c r="D63" s="13" t="s">
        <v>311</v>
      </c>
      <c r="E63" s="13" t="s">
        <v>446</v>
      </c>
      <c r="F63" s="13" t="s">
        <v>2496</v>
      </c>
      <c r="G63" s="13" t="s">
        <v>7465</v>
      </c>
      <c r="H63" s="13" t="s">
        <v>7327</v>
      </c>
      <c r="I63" s="34">
        <v>1</v>
      </c>
    </row>
    <row r="64" spans="1:9">
      <c r="A64" s="23">
        <v>2014</v>
      </c>
      <c r="B64" s="23" t="s">
        <v>2366</v>
      </c>
      <c r="C64" s="23" t="s">
        <v>1886</v>
      </c>
      <c r="D64" s="13" t="s">
        <v>313</v>
      </c>
      <c r="E64" s="13" t="s">
        <v>373</v>
      </c>
      <c r="F64" s="13" t="s">
        <v>2509</v>
      </c>
      <c r="G64" s="13" t="s">
        <v>7465</v>
      </c>
      <c r="H64" s="13" t="s">
        <v>7327</v>
      </c>
      <c r="I64" s="34">
        <v>3</v>
      </c>
    </row>
    <row r="65" spans="1:9">
      <c r="A65" s="23">
        <v>2014</v>
      </c>
      <c r="B65" s="23" t="s">
        <v>2366</v>
      </c>
      <c r="C65" s="23" t="s">
        <v>1886</v>
      </c>
      <c r="D65" s="13" t="s">
        <v>313</v>
      </c>
      <c r="E65" s="13" t="s">
        <v>374</v>
      </c>
      <c r="F65" s="13" t="s">
        <v>2432</v>
      </c>
      <c r="G65" s="13" t="s">
        <v>7465</v>
      </c>
      <c r="H65" s="13" t="s">
        <v>7327</v>
      </c>
      <c r="I65" s="34">
        <v>4</v>
      </c>
    </row>
    <row r="66" spans="1:9">
      <c r="A66" s="23">
        <v>2014</v>
      </c>
      <c r="B66" s="23" t="s">
        <v>2366</v>
      </c>
      <c r="C66" s="23" t="s">
        <v>1886</v>
      </c>
      <c r="D66" s="13" t="s">
        <v>313</v>
      </c>
      <c r="E66" s="13" t="s">
        <v>3218</v>
      </c>
      <c r="F66" s="13" t="s">
        <v>2475</v>
      </c>
      <c r="G66" s="13" t="s">
        <v>7465</v>
      </c>
      <c r="H66" s="13" t="s">
        <v>7327</v>
      </c>
      <c r="I66" s="34">
        <v>4</v>
      </c>
    </row>
    <row r="67" spans="1:9">
      <c r="A67" s="23">
        <v>2014</v>
      </c>
      <c r="B67" s="23" t="s">
        <v>2366</v>
      </c>
      <c r="C67" s="23" t="s">
        <v>1886</v>
      </c>
      <c r="D67" s="13" t="s">
        <v>313</v>
      </c>
      <c r="E67" s="13" t="s">
        <v>447</v>
      </c>
      <c r="F67" s="13" t="s">
        <v>2512</v>
      </c>
      <c r="G67" s="13" t="s">
        <v>7465</v>
      </c>
      <c r="H67" s="13" t="s">
        <v>7327</v>
      </c>
      <c r="I67" s="34">
        <v>2</v>
      </c>
    </row>
    <row r="68" spans="1:9">
      <c r="A68" s="23">
        <v>2014</v>
      </c>
      <c r="B68" s="23" t="s">
        <v>2366</v>
      </c>
      <c r="C68" s="23" t="s">
        <v>1886</v>
      </c>
      <c r="D68" s="13" t="s">
        <v>313</v>
      </c>
      <c r="E68" s="13" t="s">
        <v>375</v>
      </c>
      <c r="F68" s="13" t="s">
        <v>2462</v>
      </c>
      <c r="G68" s="13" t="s">
        <v>7465</v>
      </c>
      <c r="H68" s="13" t="s">
        <v>7327</v>
      </c>
      <c r="I68" s="34">
        <v>1</v>
      </c>
    </row>
    <row r="69" spans="1:9">
      <c r="A69" s="23">
        <v>2014</v>
      </c>
      <c r="B69" s="23" t="s">
        <v>2366</v>
      </c>
      <c r="C69" s="23" t="s">
        <v>1886</v>
      </c>
      <c r="D69" s="13" t="s">
        <v>313</v>
      </c>
      <c r="E69" s="13" t="s">
        <v>421</v>
      </c>
      <c r="F69" s="13" t="s">
        <v>2548</v>
      </c>
      <c r="G69" s="13" t="s">
        <v>7465</v>
      </c>
      <c r="H69" s="13" t="s">
        <v>7327</v>
      </c>
      <c r="I69" s="34">
        <v>1</v>
      </c>
    </row>
    <row r="70" spans="1:9">
      <c r="A70" s="23">
        <v>2014</v>
      </c>
      <c r="B70" s="23" t="s">
        <v>2366</v>
      </c>
      <c r="C70" s="23" t="s">
        <v>1886</v>
      </c>
      <c r="D70" s="13" t="s">
        <v>313</v>
      </c>
      <c r="E70" s="13" t="s">
        <v>419</v>
      </c>
      <c r="F70" s="13" t="s">
        <v>2518</v>
      </c>
      <c r="G70" s="13" t="s">
        <v>7465</v>
      </c>
      <c r="H70" s="13" t="s">
        <v>7327</v>
      </c>
      <c r="I70" s="34">
        <v>5</v>
      </c>
    </row>
    <row r="71" spans="1:9">
      <c r="A71" s="23">
        <v>2014</v>
      </c>
      <c r="B71" s="23" t="s">
        <v>2366</v>
      </c>
      <c r="C71" s="23" t="s">
        <v>1886</v>
      </c>
      <c r="D71" s="13" t="s">
        <v>313</v>
      </c>
      <c r="E71" s="13" t="s">
        <v>420</v>
      </c>
      <c r="F71" s="13" t="s">
        <v>2420</v>
      </c>
      <c r="G71" s="13" t="s">
        <v>7465</v>
      </c>
      <c r="H71" s="13" t="s">
        <v>7327</v>
      </c>
      <c r="I71" s="34">
        <v>1</v>
      </c>
    </row>
    <row r="72" spans="1:9">
      <c r="A72" s="23">
        <v>2014</v>
      </c>
      <c r="B72" s="23" t="s">
        <v>2366</v>
      </c>
      <c r="C72" s="23" t="s">
        <v>1886</v>
      </c>
      <c r="D72" s="13" t="s">
        <v>313</v>
      </c>
      <c r="E72" s="13" t="s">
        <v>379</v>
      </c>
      <c r="F72" s="13" t="s">
        <v>2432</v>
      </c>
      <c r="G72" s="13" t="s">
        <v>7465</v>
      </c>
      <c r="H72" s="13" t="s">
        <v>7327</v>
      </c>
      <c r="I72" s="34">
        <v>4</v>
      </c>
    </row>
    <row r="73" spans="1:9">
      <c r="A73" s="23">
        <v>2014</v>
      </c>
      <c r="B73" s="23" t="s">
        <v>2366</v>
      </c>
      <c r="C73" s="23" t="s">
        <v>1886</v>
      </c>
      <c r="D73" s="13" t="s">
        <v>313</v>
      </c>
      <c r="E73" s="13" t="s">
        <v>380</v>
      </c>
      <c r="F73" s="13" t="s">
        <v>2507</v>
      </c>
      <c r="G73" s="13" t="s">
        <v>7465</v>
      </c>
      <c r="H73" s="13" t="s">
        <v>7327</v>
      </c>
      <c r="I73" s="34">
        <v>2</v>
      </c>
    </row>
    <row r="74" spans="1:9">
      <c r="A74" s="23">
        <v>2014</v>
      </c>
      <c r="B74" s="23" t="s">
        <v>2366</v>
      </c>
      <c r="C74" s="23" t="s">
        <v>1886</v>
      </c>
      <c r="D74" s="13" t="s">
        <v>313</v>
      </c>
      <c r="E74" s="13" t="s">
        <v>405</v>
      </c>
      <c r="F74" s="13" t="s">
        <v>2432</v>
      </c>
      <c r="G74" s="13" t="s">
        <v>7465</v>
      </c>
      <c r="H74" s="13" t="s">
        <v>7327</v>
      </c>
      <c r="I74" s="34">
        <v>3</v>
      </c>
    </row>
    <row r="75" spans="1:9">
      <c r="A75" s="23">
        <v>2014</v>
      </c>
      <c r="B75" s="23" t="s">
        <v>2366</v>
      </c>
      <c r="C75" s="23" t="s">
        <v>1886</v>
      </c>
      <c r="D75" s="13" t="s">
        <v>314</v>
      </c>
      <c r="E75" s="13" t="s">
        <v>4005</v>
      </c>
      <c r="F75" s="13" t="s">
        <v>4018</v>
      </c>
      <c r="G75" s="13" t="s">
        <v>7465</v>
      </c>
      <c r="H75" s="13" t="s">
        <v>7327</v>
      </c>
      <c r="I75" s="34">
        <v>1</v>
      </c>
    </row>
    <row r="76" spans="1:9">
      <c r="A76" s="23">
        <v>2014</v>
      </c>
      <c r="B76" s="23" t="s">
        <v>2366</v>
      </c>
      <c r="C76" s="23" t="s">
        <v>1886</v>
      </c>
      <c r="D76" s="13" t="s">
        <v>317</v>
      </c>
      <c r="E76" s="13" t="s">
        <v>2581</v>
      </c>
      <c r="F76" s="13" t="s">
        <v>2423</v>
      </c>
      <c r="G76" s="13" t="s">
        <v>7465</v>
      </c>
      <c r="H76" s="13" t="s">
        <v>7327</v>
      </c>
      <c r="I76" s="34">
        <v>1</v>
      </c>
    </row>
    <row r="77" spans="1:9">
      <c r="A77" s="23">
        <v>2014</v>
      </c>
      <c r="B77" s="23" t="s">
        <v>2366</v>
      </c>
      <c r="C77" s="23" t="s">
        <v>1886</v>
      </c>
      <c r="D77" s="13" t="s">
        <v>317</v>
      </c>
      <c r="E77" s="13" t="s">
        <v>448</v>
      </c>
      <c r="F77" s="13" t="s">
        <v>2423</v>
      </c>
      <c r="G77" s="13" t="s">
        <v>7465</v>
      </c>
      <c r="H77" s="13" t="s">
        <v>7327</v>
      </c>
      <c r="I77" s="34">
        <v>1</v>
      </c>
    </row>
    <row r="78" spans="1:9">
      <c r="A78" s="23">
        <v>2014</v>
      </c>
      <c r="B78" s="23" t="s">
        <v>2366</v>
      </c>
      <c r="C78" s="23" t="s">
        <v>1886</v>
      </c>
      <c r="D78" s="13" t="s">
        <v>317</v>
      </c>
      <c r="E78" s="13" t="s">
        <v>449</v>
      </c>
      <c r="F78" s="13" t="s">
        <v>2476</v>
      </c>
      <c r="G78" s="13" t="s">
        <v>7465</v>
      </c>
      <c r="H78" s="13" t="s">
        <v>7327</v>
      </c>
      <c r="I78" s="34">
        <v>1</v>
      </c>
    </row>
    <row r="79" spans="1:9">
      <c r="A79" s="23">
        <v>2014</v>
      </c>
      <c r="B79" s="23" t="s">
        <v>2366</v>
      </c>
      <c r="C79" s="23" t="s">
        <v>1886</v>
      </c>
      <c r="D79" s="13" t="s">
        <v>319</v>
      </c>
      <c r="E79" s="13" t="s">
        <v>407</v>
      </c>
      <c r="F79" s="13" t="s">
        <v>2424</v>
      </c>
      <c r="G79" s="13" t="s">
        <v>7465</v>
      </c>
      <c r="H79" s="13" t="s">
        <v>7327</v>
      </c>
      <c r="I79" s="34">
        <v>2</v>
      </c>
    </row>
    <row r="80" spans="1:9">
      <c r="A80" s="23">
        <v>2014</v>
      </c>
      <c r="B80" s="23" t="s">
        <v>2366</v>
      </c>
      <c r="C80" s="23" t="s">
        <v>1886</v>
      </c>
      <c r="D80" s="13" t="s">
        <v>322</v>
      </c>
      <c r="E80" s="13" t="s">
        <v>451</v>
      </c>
      <c r="F80" s="13" t="s">
        <v>2593</v>
      </c>
      <c r="G80" s="13" t="s">
        <v>7465</v>
      </c>
      <c r="H80" s="13" t="s">
        <v>7327</v>
      </c>
      <c r="I80" s="34">
        <v>1</v>
      </c>
    </row>
    <row r="81" spans="1:9">
      <c r="A81" s="23">
        <v>2014</v>
      </c>
      <c r="B81" s="23" t="s">
        <v>2366</v>
      </c>
      <c r="C81" s="23" t="s">
        <v>1886</v>
      </c>
      <c r="D81" s="13" t="s">
        <v>322</v>
      </c>
      <c r="E81" s="13" t="s">
        <v>512</v>
      </c>
      <c r="F81" s="13" t="s">
        <v>2466</v>
      </c>
      <c r="G81" s="13" t="s">
        <v>7465</v>
      </c>
      <c r="H81" s="13" t="s">
        <v>7327</v>
      </c>
      <c r="I81" s="34">
        <v>2</v>
      </c>
    </row>
    <row r="82" spans="1:9">
      <c r="A82" s="23">
        <v>2014</v>
      </c>
      <c r="B82" s="23" t="s">
        <v>2366</v>
      </c>
      <c r="C82" s="23" t="s">
        <v>1886</v>
      </c>
      <c r="D82" s="13" t="s">
        <v>322</v>
      </c>
      <c r="E82" s="13" t="s">
        <v>3247</v>
      </c>
      <c r="F82" s="13" t="s">
        <v>2466</v>
      </c>
      <c r="G82" s="13" t="s">
        <v>7465</v>
      </c>
      <c r="H82" s="13" t="s">
        <v>7327</v>
      </c>
      <c r="I82" s="34">
        <v>4</v>
      </c>
    </row>
    <row r="83" spans="1:9">
      <c r="A83" s="23">
        <v>2014</v>
      </c>
      <c r="B83" s="23" t="s">
        <v>2367</v>
      </c>
      <c r="C83" s="23" t="s">
        <v>1886</v>
      </c>
      <c r="D83" s="13" t="s">
        <v>300</v>
      </c>
      <c r="E83" s="13" t="s">
        <v>500</v>
      </c>
      <c r="F83" s="13" t="s">
        <v>2414</v>
      </c>
      <c r="G83" s="13" t="s">
        <v>492</v>
      </c>
      <c r="H83" s="13" t="s">
        <v>7328</v>
      </c>
      <c r="I83" s="34">
        <v>2</v>
      </c>
    </row>
    <row r="84" spans="1:9">
      <c r="A84" s="23">
        <v>2014</v>
      </c>
      <c r="B84" s="23" t="s">
        <v>2367</v>
      </c>
      <c r="C84" s="23" t="s">
        <v>1886</v>
      </c>
      <c r="D84" s="13" t="s">
        <v>300</v>
      </c>
      <c r="E84" s="13" t="s">
        <v>2152</v>
      </c>
      <c r="F84" s="13" t="s">
        <v>2426</v>
      </c>
      <c r="G84" s="13" t="s">
        <v>492</v>
      </c>
      <c r="H84" s="13" t="s">
        <v>7328</v>
      </c>
      <c r="I84" s="34">
        <v>1</v>
      </c>
    </row>
    <row r="85" spans="1:9">
      <c r="A85" s="23">
        <v>2014</v>
      </c>
      <c r="B85" s="23" t="s">
        <v>2367</v>
      </c>
      <c r="C85" s="23" t="s">
        <v>1886</v>
      </c>
      <c r="D85" s="13" t="s">
        <v>300</v>
      </c>
      <c r="E85" s="13" t="s">
        <v>412</v>
      </c>
      <c r="F85" s="13" t="s">
        <v>2510</v>
      </c>
      <c r="G85" s="13" t="s">
        <v>492</v>
      </c>
      <c r="H85" s="13" t="s">
        <v>7328</v>
      </c>
      <c r="I85" s="34">
        <v>3</v>
      </c>
    </row>
    <row r="86" spans="1:9">
      <c r="A86" s="23">
        <v>2014</v>
      </c>
      <c r="B86" s="23" t="s">
        <v>2367</v>
      </c>
      <c r="C86" s="23" t="s">
        <v>1886</v>
      </c>
      <c r="D86" s="13" t="s">
        <v>300</v>
      </c>
      <c r="E86" s="13" t="s">
        <v>413</v>
      </c>
      <c r="F86" s="13" t="s">
        <v>2468</v>
      </c>
      <c r="G86" s="13" t="s">
        <v>492</v>
      </c>
      <c r="H86" s="13" t="s">
        <v>7328</v>
      </c>
      <c r="I86" s="34">
        <v>3</v>
      </c>
    </row>
    <row r="87" spans="1:9">
      <c r="A87" s="23">
        <v>2014</v>
      </c>
      <c r="B87" s="23" t="s">
        <v>2367</v>
      </c>
      <c r="C87" s="23" t="s">
        <v>1886</v>
      </c>
      <c r="D87" s="13" t="s">
        <v>300</v>
      </c>
      <c r="E87" s="13" t="s">
        <v>498</v>
      </c>
      <c r="F87" s="13" t="s">
        <v>3547</v>
      </c>
      <c r="G87" s="13" t="s">
        <v>492</v>
      </c>
      <c r="H87" s="13" t="s">
        <v>7328</v>
      </c>
      <c r="I87" s="34">
        <v>3</v>
      </c>
    </row>
    <row r="88" spans="1:9">
      <c r="A88" s="23">
        <v>2014</v>
      </c>
      <c r="B88" s="23" t="s">
        <v>2367</v>
      </c>
      <c r="C88" s="23" t="s">
        <v>1886</v>
      </c>
      <c r="D88" s="13" t="s">
        <v>300</v>
      </c>
      <c r="E88" s="13" t="s">
        <v>515</v>
      </c>
      <c r="F88" s="13" t="s">
        <v>2427</v>
      </c>
      <c r="G88" s="13" t="s">
        <v>492</v>
      </c>
      <c r="H88" s="13" t="s">
        <v>7328</v>
      </c>
      <c r="I88" s="34">
        <v>1</v>
      </c>
    </row>
    <row r="89" spans="1:9">
      <c r="A89" s="23">
        <v>2014</v>
      </c>
      <c r="B89" s="23" t="s">
        <v>2367</v>
      </c>
      <c r="C89" s="23" t="s">
        <v>1886</v>
      </c>
      <c r="D89" s="13" t="s">
        <v>300</v>
      </c>
      <c r="E89" s="13" t="s">
        <v>496</v>
      </c>
      <c r="F89" s="13" t="s">
        <v>2621</v>
      </c>
      <c r="G89" s="13" t="s">
        <v>492</v>
      </c>
      <c r="H89" s="13" t="s">
        <v>7328</v>
      </c>
      <c r="I89" s="34">
        <v>2</v>
      </c>
    </row>
    <row r="90" spans="1:9">
      <c r="A90" s="23">
        <v>2014</v>
      </c>
      <c r="B90" s="23" t="s">
        <v>2367</v>
      </c>
      <c r="C90" s="23" t="s">
        <v>1886</v>
      </c>
      <c r="D90" s="13" t="s">
        <v>300</v>
      </c>
      <c r="E90" s="13" t="s">
        <v>414</v>
      </c>
      <c r="F90" s="13" t="s">
        <v>2413</v>
      </c>
      <c r="G90" s="13" t="s">
        <v>492</v>
      </c>
      <c r="H90" s="13" t="s">
        <v>7328</v>
      </c>
      <c r="I90" s="34">
        <v>3</v>
      </c>
    </row>
    <row r="91" spans="1:9">
      <c r="A91" s="23">
        <v>2014</v>
      </c>
      <c r="B91" s="23" t="s">
        <v>2367</v>
      </c>
      <c r="C91" s="23" t="s">
        <v>1886</v>
      </c>
      <c r="D91" s="13" t="s">
        <v>300</v>
      </c>
      <c r="E91" s="13" t="s">
        <v>456</v>
      </c>
      <c r="F91" s="13" t="s">
        <v>2492</v>
      </c>
      <c r="G91" s="13" t="s">
        <v>492</v>
      </c>
      <c r="H91" s="13" t="s">
        <v>7328</v>
      </c>
      <c r="I91" s="34">
        <v>6</v>
      </c>
    </row>
    <row r="92" spans="1:9">
      <c r="A92" s="23">
        <v>2014</v>
      </c>
      <c r="B92" s="23" t="s">
        <v>2367</v>
      </c>
      <c r="C92" s="23" t="s">
        <v>1886</v>
      </c>
      <c r="D92" s="13" t="s">
        <v>300</v>
      </c>
      <c r="E92" s="13" t="s">
        <v>499</v>
      </c>
      <c r="F92" s="13" t="s">
        <v>2482</v>
      </c>
      <c r="G92" s="13" t="s">
        <v>492</v>
      </c>
      <c r="H92" s="13" t="s">
        <v>7328</v>
      </c>
      <c r="I92" s="34">
        <v>2</v>
      </c>
    </row>
    <row r="93" spans="1:9">
      <c r="A93" s="23">
        <v>2014</v>
      </c>
      <c r="B93" s="23" t="s">
        <v>2367</v>
      </c>
      <c r="C93" s="23" t="s">
        <v>1886</v>
      </c>
      <c r="D93" s="13" t="s">
        <v>301</v>
      </c>
      <c r="E93" s="13" t="s">
        <v>501</v>
      </c>
      <c r="F93" s="13" t="s">
        <v>2417</v>
      </c>
      <c r="G93" s="13" t="s">
        <v>492</v>
      </c>
      <c r="H93" s="13" t="s">
        <v>7328</v>
      </c>
      <c r="I93" s="34">
        <v>3</v>
      </c>
    </row>
    <row r="94" spans="1:9">
      <c r="A94" s="23">
        <v>2014</v>
      </c>
      <c r="B94" s="23" t="s">
        <v>2367</v>
      </c>
      <c r="C94" s="23" t="s">
        <v>1886</v>
      </c>
      <c r="D94" s="13" t="s">
        <v>301</v>
      </c>
      <c r="E94" s="13" t="s">
        <v>359</v>
      </c>
      <c r="F94" s="13" t="s">
        <v>2533</v>
      </c>
      <c r="G94" s="13" t="s">
        <v>493</v>
      </c>
      <c r="H94" s="13" t="s">
        <v>7328</v>
      </c>
      <c r="I94" s="34">
        <v>1</v>
      </c>
    </row>
    <row r="95" spans="1:9">
      <c r="A95" s="23">
        <v>2014</v>
      </c>
      <c r="B95" s="23" t="s">
        <v>2367</v>
      </c>
      <c r="C95" s="23" t="s">
        <v>1886</v>
      </c>
      <c r="D95" s="13" t="s">
        <v>302</v>
      </c>
      <c r="E95" s="13" t="s">
        <v>362</v>
      </c>
      <c r="F95" s="13" t="s">
        <v>2430</v>
      </c>
      <c r="G95" s="13" t="s">
        <v>492</v>
      </c>
      <c r="H95" s="13" t="s">
        <v>7328</v>
      </c>
      <c r="I95" s="34">
        <v>2</v>
      </c>
    </row>
    <row r="96" spans="1:9">
      <c r="A96" s="23">
        <v>2014</v>
      </c>
      <c r="B96" s="23" t="s">
        <v>2367</v>
      </c>
      <c r="C96" s="23" t="s">
        <v>1886</v>
      </c>
      <c r="D96" s="13" t="s">
        <v>302</v>
      </c>
      <c r="E96" s="13" t="s">
        <v>1932</v>
      </c>
      <c r="F96" s="13" t="s">
        <v>2430</v>
      </c>
      <c r="G96" s="13" t="s">
        <v>492</v>
      </c>
      <c r="H96" s="13" t="s">
        <v>7328</v>
      </c>
      <c r="I96" s="34">
        <v>2</v>
      </c>
    </row>
    <row r="97" spans="1:9">
      <c r="A97" s="23">
        <v>2014</v>
      </c>
      <c r="B97" s="23" t="s">
        <v>2367</v>
      </c>
      <c r="C97" s="23" t="s">
        <v>1886</v>
      </c>
      <c r="D97" s="13" t="s">
        <v>302</v>
      </c>
      <c r="E97" s="13" t="s">
        <v>415</v>
      </c>
      <c r="F97" s="13" t="s">
        <v>2429</v>
      </c>
      <c r="G97" s="13" t="s">
        <v>492</v>
      </c>
      <c r="H97" s="13" t="s">
        <v>7328</v>
      </c>
      <c r="I97" s="34">
        <v>2</v>
      </c>
    </row>
    <row r="98" spans="1:9">
      <c r="A98" s="23">
        <v>2014</v>
      </c>
      <c r="B98" s="23" t="s">
        <v>2367</v>
      </c>
      <c r="C98" s="23" t="s">
        <v>1886</v>
      </c>
      <c r="D98" s="13" t="s">
        <v>306</v>
      </c>
      <c r="E98" s="13" t="s">
        <v>367</v>
      </c>
      <c r="F98" s="13" t="s">
        <v>2419</v>
      </c>
      <c r="G98" s="13" t="s">
        <v>492</v>
      </c>
      <c r="H98" s="13" t="s">
        <v>7328</v>
      </c>
      <c r="I98" s="34">
        <v>1</v>
      </c>
    </row>
    <row r="99" spans="1:9">
      <c r="A99" s="23">
        <v>2014</v>
      </c>
      <c r="B99" s="23" t="s">
        <v>2367</v>
      </c>
      <c r="C99" s="23" t="s">
        <v>1886</v>
      </c>
      <c r="D99" s="13" t="s">
        <v>306</v>
      </c>
      <c r="E99" s="13" t="s">
        <v>368</v>
      </c>
      <c r="F99" s="13" t="s">
        <v>2469</v>
      </c>
      <c r="G99" s="13" t="s">
        <v>493</v>
      </c>
      <c r="H99" s="13" t="s">
        <v>7328</v>
      </c>
      <c r="I99" s="34">
        <v>2</v>
      </c>
    </row>
    <row r="100" spans="1:9">
      <c r="A100" s="23">
        <v>2014</v>
      </c>
      <c r="B100" s="23" t="s">
        <v>2367</v>
      </c>
      <c r="C100" s="23" t="s">
        <v>1886</v>
      </c>
      <c r="D100" s="13" t="s">
        <v>306</v>
      </c>
      <c r="E100" s="13" t="s">
        <v>516</v>
      </c>
      <c r="F100" s="13" t="s">
        <v>2526</v>
      </c>
      <c r="G100" s="13" t="s">
        <v>1949</v>
      </c>
      <c r="H100" s="13" t="s">
        <v>7328</v>
      </c>
      <c r="I100" s="34">
        <v>1</v>
      </c>
    </row>
    <row r="101" spans="1:9">
      <c r="A101" s="23">
        <v>2014</v>
      </c>
      <c r="B101" s="23" t="s">
        <v>2367</v>
      </c>
      <c r="C101" s="23" t="s">
        <v>1886</v>
      </c>
      <c r="D101" s="13" t="s">
        <v>306</v>
      </c>
      <c r="E101" s="13" t="s">
        <v>517</v>
      </c>
      <c r="F101" s="13" t="s">
        <v>2500</v>
      </c>
      <c r="G101" s="13" t="s">
        <v>492</v>
      </c>
      <c r="H101" s="13" t="s">
        <v>7328</v>
      </c>
      <c r="I101" s="34">
        <v>1</v>
      </c>
    </row>
    <row r="102" spans="1:9">
      <c r="A102" s="23">
        <v>2014</v>
      </c>
      <c r="B102" s="23" t="s">
        <v>2367</v>
      </c>
      <c r="C102" s="23" t="s">
        <v>1886</v>
      </c>
      <c r="D102" s="13" t="s">
        <v>307</v>
      </c>
      <c r="E102" s="13" t="s">
        <v>502</v>
      </c>
      <c r="F102" s="13" t="s">
        <v>2527</v>
      </c>
      <c r="G102" s="13" t="s">
        <v>492</v>
      </c>
      <c r="H102" s="13" t="s">
        <v>7328</v>
      </c>
      <c r="I102" s="34">
        <v>2</v>
      </c>
    </row>
    <row r="103" spans="1:9">
      <c r="A103" s="23">
        <v>2014</v>
      </c>
      <c r="B103" s="23" t="s">
        <v>2367</v>
      </c>
      <c r="C103" s="23" t="s">
        <v>1886</v>
      </c>
      <c r="D103" s="13" t="s">
        <v>461</v>
      </c>
      <c r="E103" s="13" t="s">
        <v>503</v>
      </c>
      <c r="F103" s="13" t="s">
        <v>7112</v>
      </c>
      <c r="G103" s="13" t="s">
        <v>493</v>
      </c>
      <c r="H103" s="13" t="s">
        <v>7328</v>
      </c>
      <c r="I103" s="34">
        <v>2</v>
      </c>
    </row>
    <row r="104" spans="1:9">
      <c r="A104" s="23">
        <v>2014</v>
      </c>
      <c r="B104" s="23" t="s">
        <v>2367</v>
      </c>
      <c r="C104" s="23" t="s">
        <v>1886</v>
      </c>
      <c r="D104" s="13" t="s">
        <v>313</v>
      </c>
      <c r="E104" s="13" t="s">
        <v>373</v>
      </c>
      <c r="F104" s="13" t="s">
        <v>2509</v>
      </c>
      <c r="G104" s="13" t="s">
        <v>492</v>
      </c>
      <c r="H104" s="13" t="s">
        <v>7328</v>
      </c>
      <c r="I104" s="34">
        <v>1</v>
      </c>
    </row>
    <row r="105" spans="1:9">
      <c r="A105" s="23">
        <v>2014</v>
      </c>
      <c r="B105" s="23" t="s">
        <v>2367</v>
      </c>
      <c r="C105" s="23" t="s">
        <v>1886</v>
      </c>
      <c r="D105" s="13" t="s">
        <v>313</v>
      </c>
      <c r="E105" s="13" t="s">
        <v>374</v>
      </c>
      <c r="F105" s="13" t="s">
        <v>2432</v>
      </c>
      <c r="G105" s="13" t="s">
        <v>492</v>
      </c>
      <c r="H105" s="13" t="s">
        <v>7328</v>
      </c>
      <c r="I105" s="34">
        <v>4</v>
      </c>
    </row>
    <row r="106" spans="1:9">
      <c r="A106" s="23">
        <v>2014</v>
      </c>
      <c r="B106" s="23" t="s">
        <v>2367</v>
      </c>
      <c r="C106" s="23" t="s">
        <v>1886</v>
      </c>
      <c r="D106" s="13" t="s">
        <v>313</v>
      </c>
      <c r="E106" s="13" t="s">
        <v>3218</v>
      </c>
      <c r="F106" s="13" t="s">
        <v>2475</v>
      </c>
      <c r="G106" s="13" t="s">
        <v>492</v>
      </c>
      <c r="H106" s="13" t="s">
        <v>7328</v>
      </c>
      <c r="I106" s="34">
        <v>1</v>
      </c>
    </row>
    <row r="107" spans="1:9">
      <c r="A107" s="23">
        <v>2014</v>
      </c>
      <c r="B107" s="23" t="s">
        <v>2367</v>
      </c>
      <c r="C107" s="23" t="s">
        <v>1886</v>
      </c>
      <c r="D107" s="13" t="s">
        <v>313</v>
      </c>
      <c r="E107" s="13" t="s">
        <v>422</v>
      </c>
      <c r="F107" s="13" t="s">
        <v>2420</v>
      </c>
      <c r="G107" s="13" t="s">
        <v>492</v>
      </c>
      <c r="H107" s="13" t="s">
        <v>7328</v>
      </c>
      <c r="I107" s="34">
        <v>1</v>
      </c>
    </row>
    <row r="108" spans="1:9">
      <c r="A108" s="23">
        <v>2014</v>
      </c>
      <c r="B108" s="23" t="s">
        <v>2367</v>
      </c>
      <c r="C108" s="23" t="s">
        <v>1886</v>
      </c>
      <c r="D108" s="13" t="s">
        <v>313</v>
      </c>
      <c r="E108" s="13" t="s">
        <v>447</v>
      </c>
      <c r="F108" s="13" t="s">
        <v>2512</v>
      </c>
      <c r="G108" s="13" t="s">
        <v>492</v>
      </c>
      <c r="H108" s="13" t="s">
        <v>7328</v>
      </c>
      <c r="I108" s="34">
        <v>1</v>
      </c>
    </row>
    <row r="109" spans="1:9">
      <c r="A109" s="23">
        <v>2014</v>
      </c>
      <c r="B109" s="23" t="s">
        <v>2367</v>
      </c>
      <c r="C109" s="23" t="s">
        <v>1886</v>
      </c>
      <c r="D109" s="13" t="s">
        <v>313</v>
      </c>
      <c r="E109" s="13" t="s">
        <v>4091</v>
      </c>
      <c r="F109" s="13" t="s">
        <v>4085</v>
      </c>
      <c r="G109" s="13" t="s">
        <v>492</v>
      </c>
      <c r="H109" s="13" t="s">
        <v>7328</v>
      </c>
      <c r="I109" s="34">
        <v>3</v>
      </c>
    </row>
    <row r="110" spans="1:9">
      <c r="A110" s="23">
        <v>2014</v>
      </c>
      <c r="B110" s="23" t="s">
        <v>2367</v>
      </c>
      <c r="C110" s="23" t="s">
        <v>1886</v>
      </c>
      <c r="D110" s="13" t="s">
        <v>313</v>
      </c>
      <c r="E110" s="13" t="s">
        <v>379</v>
      </c>
      <c r="F110" s="13" t="s">
        <v>2432</v>
      </c>
      <c r="G110" s="13" t="s">
        <v>494</v>
      </c>
      <c r="H110" s="13" t="s">
        <v>7328</v>
      </c>
      <c r="I110" s="34">
        <v>1</v>
      </c>
    </row>
    <row r="111" spans="1:9">
      <c r="A111" s="23">
        <v>2014</v>
      </c>
      <c r="B111" s="23" t="s">
        <v>2367</v>
      </c>
      <c r="C111" s="23" t="s">
        <v>1886</v>
      </c>
      <c r="D111" s="13" t="s">
        <v>313</v>
      </c>
      <c r="E111" s="13" t="s">
        <v>405</v>
      </c>
      <c r="F111" s="13" t="s">
        <v>2432</v>
      </c>
      <c r="G111" s="13" t="s">
        <v>492</v>
      </c>
      <c r="H111" s="13" t="s">
        <v>7328</v>
      </c>
      <c r="I111" s="34">
        <v>1</v>
      </c>
    </row>
    <row r="112" spans="1:9">
      <c r="A112" s="23">
        <v>2014</v>
      </c>
      <c r="B112" s="23" t="s">
        <v>2367</v>
      </c>
      <c r="C112" s="23" t="s">
        <v>1886</v>
      </c>
      <c r="D112" s="13" t="s">
        <v>314</v>
      </c>
      <c r="E112" s="13" t="s">
        <v>2554</v>
      </c>
      <c r="F112" s="13" t="s">
        <v>4018</v>
      </c>
      <c r="G112" s="13" t="s">
        <v>492</v>
      </c>
      <c r="H112" s="13" t="s">
        <v>7328</v>
      </c>
      <c r="I112" s="34">
        <v>1</v>
      </c>
    </row>
    <row r="113" spans="1:9">
      <c r="A113" s="23">
        <v>2014</v>
      </c>
      <c r="B113" s="23" t="s">
        <v>2367</v>
      </c>
      <c r="C113" s="23" t="s">
        <v>1886</v>
      </c>
      <c r="D113" s="13" t="s">
        <v>316</v>
      </c>
      <c r="E113" s="13" t="s">
        <v>519</v>
      </c>
      <c r="F113" s="13" t="s">
        <v>2666</v>
      </c>
      <c r="G113" s="13" t="s">
        <v>1948</v>
      </c>
      <c r="H113" s="13" t="s">
        <v>7328</v>
      </c>
      <c r="I113" s="34">
        <v>1</v>
      </c>
    </row>
    <row r="114" spans="1:9">
      <c r="A114" s="23">
        <v>2014</v>
      </c>
      <c r="B114" s="23" t="s">
        <v>2367</v>
      </c>
      <c r="C114" s="23" t="s">
        <v>1886</v>
      </c>
      <c r="D114" s="13" t="s">
        <v>317</v>
      </c>
      <c r="E114" s="13" t="s">
        <v>507</v>
      </c>
      <c r="F114" s="13" t="s">
        <v>2439</v>
      </c>
      <c r="G114" s="13" t="s">
        <v>492</v>
      </c>
      <c r="H114" s="13" t="s">
        <v>7328</v>
      </c>
      <c r="I114" s="34">
        <v>2</v>
      </c>
    </row>
    <row r="115" spans="1:9">
      <c r="A115" s="23">
        <v>2014</v>
      </c>
      <c r="B115" s="23" t="s">
        <v>2367</v>
      </c>
      <c r="C115" s="23" t="s">
        <v>1886</v>
      </c>
      <c r="D115" s="13" t="s">
        <v>317</v>
      </c>
      <c r="E115" s="13" t="s">
        <v>449</v>
      </c>
      <c r="F115" s="13" t="s">
        <v>2476</v>
      </c>
      <c r="G115" s="13" t="s">
        <v>492</v>
      </c>
      <c r="H115" s="13" t="s">
        <v>7328</v>
      </c>
      <c r="I115" s="34">
        <v>3</v>
      </c>
    </row>
    <row r="116" spans="1:9">
      <c r="A116" s="23">
        <v>2014</v>
      </c>
      <c r="B116" s="23" t="s">
        <v>2367</v>
      </c>
      <c r="C116" s="23" t="s">
        <v>1886</v>
      </c>
      <c r="D116" s="13" t="s">
        <v>317</v>
      </c>
      <c r="E116" s="13" t="s">
        <v>520</v>
      </c>
      <c r="F116" s="13" t="s">
        <v>2423</v>
      </c>
      <c r="G116" s="13" t="s">
        <v>492</v>
      </c>
      <c r="H116" s="13" t="s">
        <v>7328</v>
      </c>
      <c r="I116" s="34">
        <v>1</v>
      </c>
    </row>
    <row r="117" spans="1:9">
      <c r="A117" s="23">
        <v>2014</v>
      </c>
      <c r="B117" s="23" t="s">
        <v>2367</v>
      </c>
      <c r="C117" s="23" t="s">
        <v>1886</v>
      </c>
      <c r="D117" s="13" t="s">
        <v>317</v>
      </c>
      <c r="E117" s="13" t="s">
        <v>2556</v>
      </c>
      <c r="F117" s="13" t="s">
        <v>2421</v>
      </c>
      <c r="G117" s="13" t="s">
        <v>492</v>
      </c>
      <c r="H117" s="13" t="s">
        <v>7328</v>
      </c>
      <c r="I117" s="34">
        <v>1</v>
      </c>
    </row>
    <row r="118" spans="1:9">
      <c r="A118" s="23">
        <v>2014</v>
      </c>
      <c r="B118" s="23" t="s">
        <v>2367</v>
      </c>
      <c r="C118" s="23" t="s">
        <v>1886</v>
      </c>
      <c r="D118" s="13" t="s">
        <v>322</v>
      </c>
      <c r="E118" s="13" t="s">
        <v>390</v>
      </c>
      <c r="F118" s="13" t="s">
        <v>2466</v>
      </c>
      <c r="G118" s="13" t="s">
        <v>494</v>
      </c>
      <c r="H118" s="13" t="s">
        <v>7328</v>
      </c>
      <c r="I118" s="34">
        <v>2</v>
      </c>
    </row>
    <row r="119" spans="1:9">
      <c r="A119" s="23">
        <v>2014</v>
      </c>
      <c r="B119" s="23" t="s">
        <v>2367</v>
      </c>
      <c r="C119" s="23" t="s">
        <v>1886</v>
      </c>
      <c r="D119" s="13" t="s">
        <v>322</v>
      </c>
      <c r="E119" s="13" t="s">
        <v>3477</v>
      </c>
      <c r="F119" s="13" t="s">
        <v>2643</v>
      </c>
      <c r="G119" s="13" t="s">
        <v>493</v>
      </c>
      <c r="H119" s="13" t="s">
        <v>7328</v>
      </c>
      <c r="I119" s="34">
        <v>2</v>
      </c>
    </row>
    <row r="120" spans="1:9">
      <c r="A120" s="23">
        <v>2014</v>
      </c>
      <c r="B120" s="23" t="s">
        <v>2367</v>
      </c>
      <c r="C120" s="23" t="s">
        <v>1886</v>
      </c>
      <c r="D120" s="13" t="s">
        <v>322</v>
      </c>
      <c r="E120" s="13" t="s">
        <v>391</v>
      </c>
      <c r="F120" s="13" t="s">
        <v>3552</v>
      </c>
      <c r="G120" s="13" t="s">
        <v>492</v>
      </c>
      <c r="H120" s="13" t="s">
        <v>7328</v>
      </c>
      <c r="I120" s="34">
        <v>1</v>
      </c>
    </row>
    <row r="121" spans="1:9">
      <c r="A121" s="23">
        <v>2014</v>
      </c>
      <c r="B121" s="23" t="s">
        <v>2367</v>
      </c>
      <c r="C121" s="23" t="s">
        <v>1886</v>
      </c>
      <c r="D121" s="13" t="s">
        <v>322</v>
      </c>
      <c r="E121" s="13" t="s">
        <v>521</v>
      </c>
      <c r="F121" s="13" t="s">
        <v>2661</v>
      </c>
      <c r="G121" s="13" t="s">
        <v>1948</v>
      </c>
      <c r="H121" s="13" t="s">
        <v>7328</v>
      </c>
      <c r="I121" s="34">
        <v>1</v>
      </c>
    </row>
    <row r="122" spans="1:9">
      <c r="A122" s="23">
        <v>2014</v>
      </c>
      <c r="B122" s="23" t="s">
        <v>2367</v>
      </c>
      <c r="C122" s="23" t="s">
        <v>1886</v>
      </c>
      <c r="D122" s="13" t="s">
        <v>322</v>
      </c>
      <c r="E122" s="13" t="s">
        <v>467</v>
      </c>
      <c r="F122" s="13" t="s">
        <v>2668</v>
      </c>
      <c r="G122" s="13" t="s">
        <v>1948</v>
      </c>
      <c r="H122" s="13" t="s">
        <v>7328</v>
      </c>
      <c r="I122" s="34">
        <v>1</v>
      </c>
    </row>
    <row r="123" spans="1:9">
      <c r="A123" s="23">
        <v>2014</v>
      </c>
      <c r="B123" s="23" t="s">
        <v>2367</v>
      </c>
      <c r="C123" s="23" t="s">
        <v>1886</v>
      </c>
      <c r="D123" s="13" t="s">
        <v>322</v>
      </c>
      <c r="E123" s="13" t="s">
        <v>471</v>
      </c>
      <c r="F123" s="13" t="s">
        <v>2669</v>
      </c>
      <c r="G123" s="13" t="s">
        <v>1948</v>
      </c>
      <c r="H123" s="13" t="s">
        <v>7328</v>
      </c>
      <c r="I123" s="34">
        <v>5</v>
      </c>
    </row>
    <row r="124" spans="1:9">
      <c r="A124" s="23">
        <v>2014</v>
      </c>
      <c r="B124" s="23" t="s">
        <v>2367</v>
      </c>
      <c r="C124" s="23" t="s">
        <v>1886</v>
      </c>
      <c r="D124" s="13" t="s">
        <v>322</v>
      </c>
      <c r="E124" s="13" t="s">
        <v>392</v>
      </c>
      <c r="F124" s="13" t="s">
        <v>2466</v>
      </c>
      <c r="G124" s="13" t="s">
        <v>1948</v>
      </c>
      <c r="H124" s="13" t="s">
        <v>7328</v>
      </c>
      <c r="I124" s="34">
        <v>3</v>
      </c>
    </row>
    <row r="125" spans="1:9">
      <c r="A125" s="23">
        <v>2014</v>
      </c>
      <c r="B125" s="23" t="s">
        <v>2367</v>
      </c>
      <c r="C125" s="23" t="s">
        <v>1886</v>
      </c>
      <c r="D125" s="13" t="s">
        <v>322</v>
      </c>
      <c r="E125" s="13" t="s">
        <v>2342</v>
      </c>
      <c r="F125" s="13" t="s">
        <v>2487</v>
      </c>
      <c r="G125" s="13" t="s">
        <v>1948</v>
      </c>
      <c r="H125" s="13" t="s">
        <v>7328</v>
      </c>
      <c r="I125" s="34">
        <v>2</v>
      </c>
    </row>
    <row r="126" spans="1:9">
      <c r="A126" s="23">
        <v>2014</v>
      </c>
      <c r="B126" s="23" t="s">
        <v>2367</v>
      </c>
      <c r="C126" s="23" t="s">
        <v>1886</v>
      </c>
      <c r="D126" s="13" t="s">
        <v>322</v>
      </c>
      <c r="E126" s="13" t="s">
        <v>431</v>
      </c>
      <c r="F126" s="13" t="s">
        <v>2508</v>
      </c>
      <c r="G126" s="13" t="s">
        <v>492</v>
      </c>
      <c r="H126" s="13" t="s">
        <v>7328</v>
      </c>
      <c r="I126" s="34">
        <v>3</v>
      </c>
    </row>
    <row r="127" spans="1:9">
      <c r="A127" s="23">
        <v>2014</v>
      </c>
      <c r="B127" s="23" t="s">
        <v>2367</v>
      </c>
      <c r="C127" s="23" t="s">
        <v>1886</v>
      </c>
      <c r="D127" s="13" t="s">
        <v>322</v>
      </c>
      <c r="E127" s="13" t="s">
        <v>473</v>
      </c>
      <c r="F127" s="13" t="s">
        <v>2654</v>
      </c>
      <c r="G127" s="13" t="s">
        <v>492</v>
      </c>
      <c r="H127" s="13" t="s">
        <v>7328</v>
      </c>
      <c r="I127" s="34">
        <v>1</v>
      </c>
    </row>
    <row r="128" spans="1:9">
      <c r="A128" s="23">
        <v>2014</v>
      </c>
      <c r="B128" s="23" t="s">
        <v>2367</v>
      </c>
      <c r="C128" s="23" t="s">
        <v>1886</v>
      </c>
      <c r="D128" s="13" t="s">
        <v>322</v>
      </c>
      <c r="E128" s="13" t="s">
        <v>512</v>
      </c>
      <c r="F128" s="13" t="s">
        <v>2466</v>
      </c>
      <c r="G128" s="13" t="s">
        <v>492</v>
      </c>
      <c r="H128" s="13" t="s">
        <v>7328</v>
      </c>
      <c r="I128" s="34">
        <v>2</v>
      </c>
    </row>
    <row r="129" spans="1:9">
      <c r="A129" s="23">
        <v>2014</v>
      </c>
      <c r="B129" s="23" t="s">
        <v>2367</v>
      </c>
      <c r="C129" s="23" t="s">
        <v>1886</v>
      </c>
      <c r="D129" s="13" t="s">
        <v>322</v>
      </c>
      <c r="E129" s="13" t="s">
        <v>476</v>
      </c>
      <c r="F129" s="13" t="s">
        <v>2670</v>
      </c>
      <c r="G129" s="13" t="s">
        <v>1948</v>
      </c>
      <c r="H129" s="13" t="s">
        <v>7328</v>
      </c>
      <c r="I129" s="34">
        <v>5</v>
      </c>
    </row>
    <row r="130" spans="1:9">
      <c r="A130" s="23">
        <v>2014</v>
      </c>
      <c r="B130" s="23" t="s">
        <v>2367</v>
      </c>
      <c r="C130" s="23" t="s">
        <v>1886</v>
      </c>
      <c r="D130" s="13" t="s">
        <v>3999</v>
      </c>
      <c r="E130" s="13" t="s">
        <v>427</v>
      </c>
      <c r="F130" s="13" t="s">
        <v>4058</v>
      </c>
      <c r="G130" s="13" t="s">
        <v>492</v>
      </c>
      <c r="H130" s="13" t="s">
        <v>7328</v>
      </c>
      <c r="I130" s="34">
        <v>9</v>
      </c>
    </row>
    <row r="131" spans="1:9">
      <c r="A131" s="23">
        <v>2014</v>
      </c>
      <c r="B131" s="23" t="s">
        <v>2367</v>
      </c>
      <c r="C131" s="23" t="s">
        <v>1886</v>
      </c>
      <c r="D131" s="13" t="s">
        <v>324</v>
      </c>
      <c r="E131" s="13" t="s">
        <v>394</v>
      </c>
      <c r="F131" s="13" t="s">
        <v>2425</v>
      </c>
      <c r="G131" s="13" t="s">
        <v>492</v>
      </c>
      <c r="H131" s="13" t="s">
        <v>7328</v>
      </c>
      <c r="I131" s="34">
        <v>6</v>
      </c>
    </row>
    <row r="132" spans="1:9">
      <c r="A132" s="23">
        <v>2014</v>
      </c>
      <c r="B132" s="23" t="s">
        <v>2367</v>
      </c>
      <c r="C132" s="23" t="s">
        <v>1886</v>
      </c>
      <c r="D132" s="13" t="s">
        <v>324</v>
      </c>
      <c r="E132" s="13" t="s">
        <v>479</v>
      </c>
      <c r="F132" s="13" t="s">
        <v>2425</v>
      </c>
      <c r="G132" s="13" t="s">
        <v>492</v>
      </c>
      <c r="H132" s="13" t="s">
        <v>7328</v>
      </c>
      <c r="I132" s="34">
        <v>3</v>
      </c>
    </row>
    <row r="133" spans="1:9">
      <c r="A133" s="23">
        <v>2014</v>
      </c>
      <c r="B133" s="23" t="s">
        <v>2367</v>
      </c>
      <c r="C133" s="23" t="s">
        <v>1886</v>
      </c>
      <c r="D133" s="13" t="s">
        <v>396</v>
      </c>
      <c r="E133" s="13" t="s">
        <v>397</v>
      </c>
      <c r="F133" s="13" t="s">
        <v>2433</v>
      </c>
      <c r="G133" s="13" t="s">
        <v>492</v>
      </c>
      <c r="H133" s="13" t="s">
        <v>7328</v>
      </c>
      <c r="I133" s="34">
        <v>2</v>
      </c>
    </row>
    <row r="134" spans="1:9">
      <c r="A134" s="23">
        <v>2014</v>
      </c>
      <c r="B134" s="23" t="s">
        <v>2367</v>
      </c>
      <c r="C134" s="23" t="s">
        <v>1886</v>
      </c>
      <c r="D134" s="13" t="s">
        <v>2574</v>
      </c>
      <c r="E134" s="13" t="s">
        <v>480</v>
      </c>
      <c r="F134" s="13" t="s">
        <v>2442</v>
      </c>
      <c r="G134" s="13" t="s">
        <v>492</v>
      </c>
      <c r="H134" s="13" t="s">
        <v>7328</v>
      </c>
      <c r="I134" s="34">
        <v>1</v>
      </c>
    </row>
    <row r="135" spans="1:9">
      <c r="A135" s="23">
        <v>2014</v>
      </c>
      <c r="B135" s="23" t="s">
        <v>2367</v>
      </c>
      <c r="C135" s="23" t="s">
        <v>1886</v>
      </c>
      <c r="D135" s="13" t="s">
        <v>334</v>
      </c>
      <c r="E135" s="13" t="s">
        <v>5791</v>
      </c>
      <c r="F135" s="13" t="s">
        <v>2516</v>
      </c>
      <c r="G135" s="13" t="s">
        <v>493</v>
      </c>
      <c r="H135" s="13" t="s">
        <v>7328</v>
      </c>
      <c r="I135" s="34">
        <v>3</v>
      </c>
    </row>
    <row r="136" spans="1:9">
      <c r="A136" s="23">
        <v>2014</v>
      </c>
      <c r="B136" s="23" t="s">
        <v>2367</v>
      </c>
      <c r="C136" s="23" t="s">
        <v>1886</v>
      </c>
      <c r="D136" s="13" t="s">
        <v>300</v>
      </c>
      <c r="E136" s="13" t="s">
        <v>454</v>
      </c>
      <c r="F136" s="13" t="s">
        <v>2510</v>
      </c>
      <c r="G136" s="13" t="s">
        <v>7465</v>
      </c>
      <c r="H136" s="13" t="s">
        <v>7327</v>
      </c>
      <c r="I136" s="34">
        <v>2</v>
      </c>
    </row>
    <row r="137" spans="1:9">
      <c r="A137" s="23">
        <v>2014</v>
      </c>
      <c r="B137" s="23" t="s">
        <v>2367</v>
      </c>
      <c r="C137" s="23" t="s">
        <v>1886</v>
      </c>
      <c r="D137" s="13" t="s">
        <v>301</v>
      </c>
      <c r="E137" s="13" t="s">
        <v>501</v>
      </c>
      <c r="F137" s="13" t="s">
        <v>2417</v>
      </c>
      <c r="G137" s="13" t="s">
        <v>7465</v>
      </c>
      <c r="H137" s="13" t="s">
        <v>7327</v>
      </c>
      <c r="I137" s="34">
        <v>2</v>
      </c>
    </row>
    <row r="138" spans="1:9">
      <c r="A138" s="23">
        <v>2014</v>
      </c>
      <c r="B138" s="23" t="s">
        <v>2367</v>
      </c>
      <c r="C138" s="23" t="s">
        <v>1886</v>
      </c>
      <c r="D138" s="13" t="s">
        <v>301</v>
      </c>
      <c r="E138" s="13" t="s">
        <v>1931</v>
      </c>
      <c r="F138" s="13" t="s">
        <v>2417</v>
      </c>
      <c r="G138" s="13" t="s">
        <v>7465</v>
      </c>
      <c r="H138" s="13" t="s">
        <v>7327</v>
      </c>
      <c r="I138" s="34">
        <v>1</v>
      </c>
    </row>
    <row r="139" spans="1:9">
      <c r="A139" s="23">
        <v>2014</v>
      </c>
      <c r="B139" s="23" t="s">
        <v>2367</v>
      </c>
      <c r="C139" s="23" t="s">
        <v>1886</v>
      </c>
      <c r="D139" s="13" t="s">
        <v>301</v>
      </c>
      <c r="E139" s="13" t="s">
        <v>359</v>
      </c>
      <c r="F139" s="13" t="s">
        <v>2533</v>
      </c>
      <c r="G139" s="13" t="s">
        <v>7465</v>
      </c>
      <c r="H139" s="13" t="s">
        <v>7327</v>
      </c>
      <c r="I139" s="34">
        <v>1</v>
      </c>
    </row>
    <row r="140" spans="1:9">
      <c r="A140" s="23">
        <v>2014</v>
      </c>
      <c r="B140" s="23" t="s">
        <v>2367</v>
      </c>
      <c r="C140" s="23" t="s">
        <v>1886</v>
      </c>
      <c r="D140" s="13" t="s">
        <v>302</v>
      </c>
      <c r="E140" s="13" t="s">
        <v>361</v>
      </c>
      <c r="F140" s="13" t="s">
        <v>2428</v>
      </c>
      <c r="G140" s="13" t="s">
        <v>7465</v>
      </c>
      <c r="H140" s="13" t="s">
        <v>7327</v>
      </c>
      <c r="I140" s="34">
        <v>1</v>
      </c>
    </row>
    <row r="141" spans="1:9">
      <c r="A141" s="23">
        <v>2014</v>
      </c>
      <c r="B141" s="23" t="s">
        <v>2367</v>
      </c>
      <c r="C141" s="23" t="s">
        <v>1886</v>
      </c>
      <c r="D141" s="13" t="s">
        <v>302</v>
      </c>
      <c r="E141" s="13" t="s">
        <v>362</v>
      </c>
      <c r="F141" s="13" t="s">
        <v>2430</v>
      </c>
      <c r="G141" s="13" t="s">
        <v>7465</v>
      </c>
      <c r="H141" s="13" t="s">
        <v>7327</v>
      </c>
      <c r="I141" s="34">
        <v>1</v>
      </c>
    </row>
    <row r="142" spans="1:9">
      <c r="A142" s="23">
        <v>2014</v>
      </c>
      <c r="B142" s="23" t="s">
        <v>2367</v>
      </c>
      <c r="C142" s="23" t="s">
        <v>1886</v>
      </c>
      <c r="D142" s="13" t="s">
        <v>302</v>
      </c>
      <c r="E142" s="13" t="s">
        <v>1932</v>
      </c>
      <c r="F142" s="13" t="s">
        <v>2430</v>
      </c>
      <c r="G142" s="13" t="s">
        <v>7465</v>
      </c>
      <c r="H142" s="13" t="s">
        <v>7327</v>
      </c>
      <c r="I142" s="34">
        <v>2</v>
      </c>
    </row>
    <row r="143" spans="1:9">
      <c r="A143" s="23">
        <v>2014</v>
      </c>
      <c r="B143" s="23" t="s">
        <v>2367</v>
      </c>
      <c r="C143" s="23" t="s">
        <v>1886</v>
      </c>
      <c r="D143" s="13" t="s">
        <v>302</v>
      </c>
      <c r="E143" s="13" t="s">
        <v>1958</v>
      </c>
      <c r="F143" s="13" t="s">
        <v>2473</v>
      </c>
      <c r="G143" s="13" t="s">
        <v>7465</v>
      </c>
      <c r="H143" s="13" t="s">
        <v>7327</v>
      </c>
      <c r="I143" s="34">
        <v>2</v>
      </c>
    </row>
    <row r="144" spans="1:9">
      <c r="A144" s="23">
        <v>2014</v>
      </c>
      <c r="B144" s="23" t="s">
        <v>2367</v>
      </c>
      <c r="C144" s="23" t="s">
        <v>1886</v>
      </c>
      <c r="D144" s="13" t="s">
        <v>302</v>
      </c>
      <c r="E144" s="13" t="s">
        <v>2321</v>
      </c>
      <c r="F144" s="13" t="s">
        <v>2473</v>
      </c>
      <c r="G144" s="13" t="s">
        <v>7465</v>
      </c>
      <c r="H144" s="13" t="s">
        <v>7327</v>
      </c>
      <c r="I144" s="34">
        <v>2</v>
      </c>
    </row>
    <row r="145" spans="1:9">
      <c r="A145" s="23">
        <v>2014</v>
      </c>
      <c r="B145" s="23" t="s">
        <v>2367</v>
      </c>
      <c r="C145" s="23" t="s">
        <v>1886</v>
      </c>
      <c r="D145" s="13" t="s">
        <v>304</v>
      </c>
      <c r="E145" s="13" t="s">
        <v>2340</v>
      </c>
      <c r="F145" s="13" t="s">
        <v>2534</v>
      </c>
      <c r="G145" s="13" t="s">
        <v>7465</v>
      </c>
      <c r="H145" s="13" t="s">
        <v>7327</v>
      </c>
      <c r="I145" s="34">
        <v>1</v>
      </c>
    </row>
    <row r="146" spans="1:9">
      <c r="A146" s="23">
        <v>2014</v>
      </c>
      <c r="B146" s="23" t="s">
        <v>2367</v>
      </c>
      <c r="C146" s="23" t="s">
        <v>1886</v>
      </c>
      <c r="D146" s="13" t="s">
        <v>304</v>
      </c>
      <c r="E146" s="13" t="s">
        <v>2580</v>
      </c>
      <c r="F146" s="13" t="s">
        <v>2618</v>
      </c>
      <c r="G146" s="13" t="s">
        <v>7465</v>
      </c>
      <c r="H146" s="13" t="s">
        <v>7327</v>
      </c>
      <c r="I146" s="34">
        <v>1</v>
      </c>
    </row>
    <row r="147" spans="1:9">
      <c r="A147" s="23">
        <v>2014</v>
      </c>
      <c r="B147" s="23" t="s">
        <v>2367</v>
      </c>
      <c r="C147" s="23" t="s">
        <v>1886</v>
      </c>
      <c r="D147" s="13" t="s">
        <v>305</v>
      </c>
      <c r="E147" s="13" t="s">
        <v>364</v>
      </c>
      <c r="F147" s="13" t="s">
        <v>2431</v>
      </c>
      <c r="G147" s="13" t="s">
        <v>7465</v>
      </c>
      <c r="H147" s="13" t="s">
        <v>7327</v>
      </c>
      <c r="I147" s="34">
        <v>2</v>
      </c>
    </row>
    <row r="148" spans="1:9">
      <c r="A148" s="23">
        <v>2014</v>
      </c>
      <c r="B148" s="23" t="s">
        <v>2367</v>
      </c>
      <c r="C148" s="23" t="s">
        <v>1886</v>
      </c>
      <c r="D148" s="13" t="s">
        <v>305</v>
      </c>
      <c r="E148" s="13" t="s">
        <v>365</v>
      </c>
      <c r="F148" s="13" t="s">
        <v>2591</v>
      </c>
      <c r="G148" s="13" t="s">
        <v>7465</v>
      </c>
      <c r="H148" s="13" t="s">
        <v>7327</v>
      </c>
      <c r="I148" s="34">
        <v>1</v>
      </c>
    </row>
    <row r="149" spans="1:9">
      <c r="A149" s="23">
        <v>2014</v>
      </c>
      <c r="B149" s="23" t="s">
        <v>2367</v>
      </c>
      <c r="C149" s="23" t="s">
        <v>1886</v>
      </c>
      <c r="D149" s="13" t="s">
        <v>305</v>
      </c>
      <c r="E149" s="13" t="s">
        <v>444</v>
      </c>
      <c r="F149" s="13" t="s">
        <v>2418</v>
      </c>
      <c r="G149" s="13" t="s">
        <v>7465</v>
      </c>
      <c r="H149" s="13" t="s">
        <v>7327</v>
      </c>
      <c r="I149" s="34">
        <v>1</v>
      </c>
    </row>
    <row r="150" spans="1:9">
      <c r="A150" s="23">
        <v>2014</v>
      </c>
      <c r="B150" s="23" t="s">
        <v>2367</v>
      </c>
      <c r="C150" s="23" t="s">
        <v>1886</v>
      </c>
      <c r="D150" s="13" t="s">
        <v>306</v>
      </c>
      <c r="E150" s="13" t="s">
        <v>368</v>
      </c>
      <c r="F150" s="13" t="s">
        <v>2469</v>
      </c>
      <c r="G150" s="13" t="s">
        <v>7465</v>
      </c>
      <c r="H150" s="13" t="s">
        <v>7327</v>
      </c>
      <c r="I150" s="34">
        <v>3</v>
      </c>
    </row>
    <row r="151" spans="1:9">
      <c r="A151" s="23">
        <v>2014</v>
      </c>
      <c r="B151" s="23" t="s">
        <v>2367</v>
      </c>
      <c r="C151" s="23" t="s">
        <v>1886</v>
      </c>
      <c r="D151" s="13" t="s">
        <v>306</v>
      </c>
      <c r="E151" s="13" t="s">
        <v>445</v>
      </c>
      <c r="F151" s="13" t="s">
        <v>2470</v>
      </c>
      <c r="G151" s="13" t="s">
        <v>7465</v>
      </c>
      <c r="H151" s="13" t="s">
        <v>7327</v>
      </c>
      <c r="I151" s="34">
        <v>1</v>
      </c>
    </row>
    <row r="152" spans="1:9">
      <c r="A152" s="23">
        <v>2014</v>
      </c>
      <c r="B152" s="23" t="s">
        <v>2367</v>
      </c>
      <c r="C152" s="23" t="s">
        <v>1886</v>
      </c>
      <c r="D152" s="13" t="s">
        <v>306</v>
      </c>
      <c r="E152" s="13" t="s">
        <v>416</v>
      </c>
      <c r="F152" s="13" t="s">
        <v>2469</v>
      </c>
      <c r="G152" s="13" t="s">
        <v>7465</v>
      </c>
      <c r="H152" s="13" t="s">
        <v>7327</v>
      </c>
      <c r="I152" s="34">
        <v>1</v>
      </c>
    </row>
    <row r="153" spans="1:9">
      <c r="A153" s="23">
        <v>2014</v>
      </c>
      <c r="B153" s="23" t="s">
        <v>2367</v>
      </c>
      <c r="C153" s="23" t="s">
        <v>1886</v>
      </c>
      <c r="D153" s="13" t="s">
        <v>306</v>
      </c>
      <c r="E153" s="13" t="s">
        <v>2354</v>
      </c>
      <c r="F153" s="13" t="s">
        <v>2500</v>
      </c>
      <c r="G153" s="13" t="s">
        <v>7465</v>
      </c>
      <c r="H153" s="13" t="s">
        <v>7327</v>
      </c>
      <c r="I153" s="34">
        <v>2</v>
      </c>
    </row>
    <row r="154" spans="1:9">
      <c r="A154" s="23">
        <v>2014</v>
      </c>
      <c r="B154" s="23" t="s">
        <v>2367</v>
      </c>
      <c r="C154" s="23" t="s">
        <v>1886</v>
      </c>
      <c r="D154" s="13" t="s">
        <v>307</v>
      </c>
      <c r="E154" s="13" t="s">
        <v>1934</v>
      </c>
      <c r="F154" s="13" t="s">
        <v>2592</v>
      </c>
      <c r="G154" s="13" t="s">
        <v>7465</v>
      </c>
      <c r="H154" s="13" t="s">
        <v>7327</v>
      </c>
      <c r="I154" s="34">
        <v>2</v>
      </c>
    </row>
    <row r="155" spans="1:9">
      <c r="A155" s="23">
        <v>2014</v>
      </c>
      <c r="B155" s="23" t="s">
        <v>2367</v>
      </c>
      <c r="C155" s="23" t="s">
        <v>1886</v>
      </c>
      <c r="D155" s="13" t="s">
        <v>313</v>
      </c>
      <c r="E155" s="13" t="s">
        <v>371</v>
      </c>
      <c r="F155" s="13" t="s">
        <v>2518</v>
      </c>
      <c r="G155" s="13" t="s">
        <v>7465</v>
      </c>
      <c r="H155" s="13" t="s">
        <v>7327</v>
      </c>
      <c r="I155" s="34">
        <v>2</v>
      </c>
    </row>
    <row r="156" spans="1:9">
      <c r="A156" s="23">
        <v>2014</v>
      </c>
      <c r="B156" s="23" t="s">
        <v>2367</v>
      </c>
      <c r="C156" s="23" t="s">
        <v>1886</v>
      </c>
      <c r="D156" s="13" t="s">
        <v>313</v>
      </c>
      <c r="E156" s="13" t="s">
        <v>372</v>
      </c>
      <c r="F156" s="13" t="s">
        <v>2432</v>
      </c>
      <c r="G156" s="13" t="s">
        <v>7465</v>
      </c>
      <c r="H156" s="13" t="s">
        <v>7327</v>
      </c>
      <c r="I156" s="34">
        <v>1</v>
      </c>
    </row>
    <row r="157" spans="1:9">
      <c r="A157" s="23">
        <v>2014</v>
      </c>
      <c r="B157" s="23" t="s">
        <v>2367</v>
      </c>
      <c r="C157" s="23" t="s">
        <v>1886</v>
      </c>
      <c r="D157" s="13" t="s">
        <v>313</v>
      </c>
      <c r="E157" s="13" t="s">
        <v>373</v>
      </c>
      <c r="F157" s="13" t="s">
        <v>2509</v>
      </c>
      <c r="G157" s="13" t="s">
        <v>7465</v>
      </c>
      <c r="H157" s="13" t="s">
        <v>7327</v>
      </c>
      <c r="I157" s="34">
        <v>4</v>
      </c>
    </row>
    <row r="158" spans="1:9">
      <c r="A158" s="23">
        <v>2014</v>
      </c>
      <c r="B158" s="23" t="s">
        <v>2367</v>
      </c>
      <c r="C158" s="23" t="s">
        <v>1886</v>
      </c>
      <c r="D158" s="13" t="s">
        <v>313</v>
      </c>
      <c r="E158" s="13" t="s">
        <v>374</v>
      </c>
      <c r="F158" s="13" t="s">
        <v>2432</v>
      </c>
      <c r="G158" s="13" t="s">
        <v>7465</v>
      </c>
      <c r="H158" s="13" t="s">
        <v>7327</v>
      </c>
      <c r="I158" s="34">
        <v>2</v>
      </c>
    </row>
    <row r="159" spans="1:9">
      <c r="A159" s="23">
        <v>2014</v>
      </c>
      <c r="B159" s="23" t="s">
        <v>2367</v>
      </c>
      <c r="C159" s="23" t="s">
        <v>1886</v>
      </c>
      <c r="D159" s="13" t="s">
        <v>313</v>
      </c>
      <c r="E159" s="13" t="s">
        <v>447</v>
      </c>
      <c r="F159" s="13" t="s">
        <v>2512</v>
      </c>
      <c r="G159" s="13" t="s">
        <v>7465</v>
      </c>
      <c r="H159" s="13" t="s">
        <v>7327</v>
      </c>
      <c r="I159" s="34">
        <v>1</v>
      </c>
    </row>
    <row r="160" spans="1:9">
      <c r="A160" s="23">
        <v>2014</v>
      </c>
      <c r="B160" s="23" t="s">
        <v>2367</v>
      </c>
      <c r="C160" s="23" t="s">
        <v>1886</v>
      </c>
      <c r="D160" s="13" t="s">
        <v>313</v>
      </c>
      <c r="E160" s="13" t="s">
        <v>375</v>
      </c>
      <c r="F160" s="13" t="s">
        <v>2462</v>
      </c>
      <c r="G160" s="13" t="s">
        <v>7465</v>
      </c>
      <c r="H160" s="13" t="s">
        <v>7327</v>
      </c>
      <c r="I160" s="34">
        <v>1</v>
      </c>
    </row>
    <row r="161" spans="1:9">
      <c r="A161" s="23">
        <v>2014</v>
      </c>
      <c r="B161" s="23" t="s">
        <v>2367</v>
      </c>
      <c r="C161" s="23" t="s">
        <v>1886</v>
      </c>
      <c r="D161" s="13" t="s">
        <v>313</v>
      </c>
      <c r="E161" s="13" t="s">
        <v>419</v>
      </c>
      <c r="F161" s="13" t="s">
        <v>2518</v>
      </c>
      <c r="G161" s="13" t="s">
        <v>7465</v>
      </c>
      <c r="H161" s="13" t="s">
        <v>7327</v>
      </c>
      <c r="I161" s="34">
        <v>5</v>
      </c>
    </row>
    <row r="162" spans="1:9">
      <c r="A162" s="23">
        <v>2014</v>
      </c>
      <c r="B162" s="23" t="s">
        <v>2367</v>
      </c>
      <c r="C162" s="23" t="s">
        <v>1886</v>
      </c>
      <c r="D162" s="13" t="s">
        <v>313</v>
      </c>
      <c r="E162" s="13" t="s">
        <v>376</v>
      </c>
      <c r="F162" s="13" t="s">
        <v>2507</v>
      </c>
      <c r="G162" s="13" t="s">
        <v>7465</v>
      </c>
      <c r="H162" s="13" t="s">
        <v>7327</v>
      </c>
      <c r="I162" s="34">
        <v>1</v>
      </c>
    </row>
    <row r="163" spans="1:9">
      <c r="A163" s="23">
        <v>2014</v>
      </c>
      <c r="B163" s="23" t="s">
        <v>2367</v>
      </c>
      <c r="C163" s="23" t="s">
        <v>1886</v>
      </c>
      <c r="D163" s="13" t="s">
        <v>313</v>
      </c>
      <c r="E163" s="13" t="s">
        <v>378</v>
      </c>
      <c r="F163" s="13" t="s">
        <v>2606</v>
      </c>
      <c r="G163" s="13" t="s">
        <v>7465</v>
      </c>
      <c r="H163" s="13" t="s">
        <v>7327</v>
      </c>
      <c r="I163" s="34">
        <v>1</v>
      </c>
    </row>
    <row r="164" spans="1:9">
      <c r="A164" s="23">
        <v>2014</v>
      </c>
      <c r="B164" s="23" t="s">
        <v>2367</v>
      </c>
      <c r="C164" s="23" t="s">
        <v>1886</v>
      </c>
      <c r="D164" s="13" t="s">
        <v>313</v>
      </c>
      <c r="E164" s="13" t="s">
        <v>420</v>
      </c>
      <c r="F164" s="13" t="s">
        <v>2420</v>
      </c>
      <c r="G164" s="13" t="s">
        <v>7465</v>
      </c>
      <c r="H164" s="13" t="s">
        <v>7327</v>
      </c>
      <c r="I164" s="34">
        <v>1</v>
      </c>
    </row>
    <row r="165" spans="1:9">
      <c r="A165" s="23">
        <v>2014</v>
      </c>
      <c r="B165" s="23" t="s">
        <v>2367</v>
      </c>
      <c r="C165" s="23" t="s">
        <v>1886</v>
      </c>
      <c r="D165" s="13" t="s">
        <v>313</v>
      </c>
      <c r="E165" s="13" t="s">
        <v>379</v>
      </c>
      <c r="F165" s="13" t="s">
        <v>2432</v>
      </c>
      <c r="G165" s="13" t="s">
        <v>7465</v>
      </c>
      <c r="H165" s="13" t="s">
        <v>7327</v>
      </c>
      <c r="I165" s="34">
        <v>3</v>
      </c>
    </row>
    <row r="166" spans="1:9">
      <c r="A166" s="23">
        <v>2014</v>
      </c>
      <c r="B166" s="23" t="s">
        <v>2367</v>
      </c>
      <c r="C166" s="23" t="s">
        <v>1886</v>
      </c>
      <c r="D166" s="13" t="s">
        <v>313</v>
      </c>
      <c r="E166" s="13" t="s">
        <v>380</v>
      </c>
      <c r="F166" s="13" t="s">
        <v>2507</v>
      </c>
      <c r="G166" s="13" t="s">
        <v>7465</v>
      </c>
      <c r="H166" s="13" t="s">
        <v>7327</v>
      </c>
      <c r="I166" s="34">
        <v>5</v>
      </c>
    </row>
    <row r="167" spans="1:9">
      <c r="A167" s="23">
        <v>2014</v>
      </c>
      <c r="B167" s="23" t="s">
        <v>2367</v>
      </c>
      <c r="C167" s="23" t="s">
        <v>1886</v>
      </c>
      <c r="D167" s="13" t="s">
        <v>313</v>
      </c>
      <c r="E167" s="13" t="s">
        <v>405</v>
      </c>
      <c r="F167" s="13" t="s">
        <v>2432</v>
      </c>
      <c r="G167" s="13" t="s">
        <v>7465</v>
      </c>
      <c r="H167" s="13" t="s">
        <v>7327</v>
      </c>
      <c r="I167" s="34">
        <v>3</v>
      </c>
    </row>
    <row r="168" spans="1:9">
      <c r="A168" s="23">
        <v>2014</v>
      </c>
      <c r="B168" s="23" t="s">
        <v>2367</v>
      </c>
      <c r="C168" s="23" t="s">
        <v>1886</v>
      </c>
      <c r="D168" s="13" t="s">
        <v>313</v>
      </c>
      <c r="E168" s="13" t="s">
        <v>382</v>
      </c>
      <c r="F168" s="13" t="s">
        <v>2531</v>
      </c>
      <c r="G168" s="13" t="s">
        <v>7465</v>
      </c>
      <c r="H168" s="13" t="s">
        <v>7327</v>
      </c>
      <c r="I168" s="34">
        <v>2</v>
      </c>
    </row>
    <row r="169" spans="1:9">
      <c r="A169" s="23">
        <v>2014</v>
      </c>
      <c r="B169" s="23" t="s">
        <v>2367</v>
      </c>
      <c r="C169" s="23" t="s">
        <v>1886</v>
      </c>
      <c r="D169" s="13" t="s">
        <v>313</v>
      </c>
      <c r="E169" s="13" t="s">
        <v>383</v>
      </c>
      <c r="F169" s="13" t="s">
        <v>2420</v>
      </c>
      <c r="G169" s="13" t="s">
        <v>7465</v>
      </c>
      <c r="H169" s="13" t="s">
        <v>7327</v>
      </c>
      <c r="I169" s="34">
        <v>1</v>
      </c>
    </row>
    <row r="170" spans="1:9">
      <c r="A170" s="23">
        <v>2014</v>
      </c>
      <c r="B170" s="23" t="s">
        <v>2367</v>
      </c>
      <c r="C170" s="23" t="s">
        <v>1886</v>
      </c>
      <c r="D170" s="13" t="s">
        <v>314</v>
      </c>
      <c r="E170" s="13" t="s">
        <v>2353</v>
      </c>
      <c r="F170" s="13" t="s">
        <v>2645</v>
      </c>
      <c r="G170" s="13" t="s">
        <v>7465</v>
      </c>
      <c r="H170" s="13" t="s">
        <v>7327</v>
      </c>
      <c r="I170" s="34">
        <v>1</v>
      </c>
    </row>
    <row r="171" spans="1:9">
      <c r="A171" s="23">
        <v>2014</v>
      </c>
      <c r="B171" s="23" t="s">
        <v>2367</v>
      </c>
      <c r="C171" s="23" t="s">
        <v>1886</v>
      </c>
      <c r="D171" s="13" t="s">
        <v>314</v>
      </c>
      <c r="E171" s="13" t="s">
        <v>4057</v>
      </c>
      <c r="F171" s="13" t="s">
        <v>2657</v>
      </c>
      <c r="G171" s="13" t="s">
        <v>7465</v>
      </c>
      <c r="H171" s="13" t="s">
        <v>7327</v>
      </c>
      <c r="I171" s="34">
        <v>2</v>
      </c>
    </row>
    <row r="172" spans="1:9">
      <c r="A172" s="23">
        <v>2014</v>
      </c>
      <c r="B172" s="23" t="s">
        <v>2367</v>
      </c>
      <c r="C172" s="23" t="s">
        <v>1886</v>
      </c>
      <c r="D172" s="13" t="s">
        <v>317</v>
      </c>
      <c r="E172" s="13" t="s">
        <v>2581</v>
      </c>
      <c r="F172" s="13" t="s">
        <v>2423</v>
      </c>
      <c r="G172" s="13" t="s">
        <v>7465</v>
      </c>
      <c r="H172" s="13" t="s">
        <v>7327</v>
      </c>
      <c r="I172" s="34">
        <v>2</v>
      </c>
    </row>
    <row r="173" spans="1:9">
      <c r="A173" s="23">
        <v>2014</v>
      </c>
      <c r="B173" s="23" t="s">
        <v>2367</v>
      </c>
      <c r="C173" s="23" t="s">
        <v>1886</v>
      </c>
      <c r="D173" s="13" t="s">
        <v>317</v>
      </c>
      <c r="E173" s="13" t="s">
        <v>426</v>
      </c>
      <c r="F173" s="13" t="s">
        <v>2423</v>
      </c>
      <c r="G173" s="13" t="s">
        <v>7465</v>
      </c>
      <c r="H173" s="13" t="s">
        <v>7327</v>
      </c>
      <c r="I173" s="34">
        <v>2</v>
      </c>
    </row>
    <row r="174" spans="1:9">
      <c r="A174" s="23">
        <v>2014</v>
      </c>
      <c r="B174" s="23" t="s">
        <v>2367</v>
      </c>
      <c r="C174" s="23" t="s">
        <v>1886</v>
      </c>
      <c r="D174" s="13" t="s">
        <v>319</v>
      </c>
      <c r="E174" s="13" t="s">
        <v>5781</v>
      </c>
      <c r="F174" s="13" t="s">
        <v>2447</v>
      </c>
      <c r="G174" s="13" t="s">
        <v>7465</v>
      </c>
      <c r="H174" s="13" t="s">
        <v>7327</v>
      </c>
      <c r="I174" s="34">
        <v>1</v>
      </c>
    </row>
    <row r="175" spans="1:9">
      <c r="A175" s="23">
        <v>2014</v>
      </c>
      <c r="B175" s="23" t="s">
        <v>2367</v>
      </c>
      <c r="C175" s="23" t="s">
        <v>1886</v>
      </c>
      <c r="D175" s="13" t="s">
        <v>319</v>
      </c>
      <c r="E175" s="13" t="s">
        <v>2564</v>
      </c>
      <c r="F175" s="13" t="s">
        <v>2540</v>
      </c>
      <c r="G175" s="13" t="s">
        <v>7465</v>
      </c>
      <c r="H175" s="13" t="s">
        <v>7327</v>
      </c>
      <c r="I175" s="34">
        <v>1</v>
      </c>
    </row>
    <row r="176" spans="1:9">
      <c r="A176" s="23">
        <v>2014</v>
      </c>
      <c r="B176" s="23" t="s">
        <v>2367</v>
      </c>
      <c r="C176" s="23" t="s">
        <v>1886</v>
      </c>
      <c r="D176" s="13" t="s">
        <v>320</v>
      </c>
      <c r="E176" s="13" t="s">
        <v>466</v>
      </c>
      <c r="F176" s="13" t="s">
        <v>2478</v>
      </c>
      <c r="G176" s="13" t="s">
        <v>7465</v>
      </c>
      <c r="H176" s="13" t="s">
        <v>7327</v>
      </c>
      <c r="I176" s="34">
        <v>1</v>
      </c>
    </row>
    <row r="177" spans="1:9">
      <c r="A177" s="23">
        <v>2014</v>
      </c>
      <c r="B177" s="23" t="s">
        <v>2367</v>
      </c>
      <c r="C177" s="23" t="s">
        <v>1886</v>
      </c>
      <c r="D177" s="13" t="s">
        <v>322</v>
      </c>
      <c r="E177" s="13" t="s">
        <v>391</v>
      </c>
      <c r="F177" s="13" t="s">
        <v>3552</v>
      </c>
      <c r="G177" s="13" t="s">
        <v>7465</v>
      </c>
      <c r="H177" s="13" t="s">
        <v>7327</v>
      </c>
      <c r="I177" s="34">
        <v>1</v>
      </c>
    </row>
    <row r="178" spans="1:9">
      <c r="A178" s="23">
        <v>2014</v>
      </c>
      <c r="B178" s="23" t="s">
        <v>2367</v>
      </c>
      <c r="C178" s="23" t="s">
        <v>1886</v>
      </c>
      <c r="D178" s="13" t="s">
        <v>322</v>
      </c>
      <c r="E178" s="13" t="s">
        <v>450</v>
      </c>
      <c r="F178" s="13" t="s">
        <v>2479</v>
      </c>
      <c r="G178" s="13" t="s">
        <v>7465</v>
      </c>
      <c r="H178" s="13" t="s">
        <v>7327</v>
      </c>
      <c r="I178" s="34">
        <v>1</v>
      </c>
    </row>
    <row r="179" spans="1:9">
      <c r="A179" s="23">
        <v>2014</v>
      </c>
      <c r="B179" s="23" t="s">
        <v>2367</v>
      </c>
      <c r="C179" s="23" t="s">
        <v>1886</v>
      </c>
      <c r="D179" s="13" t="s">
        <v>322</v>
      </c>
      <c r="E179" s="13" t="s">
        <v>429</v>
      </c>
      <c r="F179" s="13" t="s">
        <v>2658</v>
      </c>
      <c r="G179" s="13" t="s">
        <v>7465</v>
      </c>
      <c r="H179" s="13" t="s">
        <v>7327</v>
      </c>
      <c r="I179" s="34">
        <v>2</v>
      </c>
    </row>
    <row r="180" spans="1:9">
      <c r="A180" s="23">
        <v>2014</v>
      </c>
      <c r="B180" s="23" t="s">
        <v>2367</v>
      </c>
      <c r="C180" s="23" t="s">
        <v>1886</v>
      </c>
      <c r="D180" s="13" t="s">
        <v>322</v>
      </c>
      <c r="E180" s="13" t="s">
        <v>512</v>
      </c>
      <c r="F180" s="13" t="s">
        <v>2466</v>
      </c>
      <c r="G180" s="13" t="s">
        <v>7465</v>
      </c>
      <c r="H180" s="13" t="s">
        <v>7327</v>
      </c>
      <c r="I180" s="34">
        <v>1</v>
      </c>
    </row>
    <row r="181" spans="1:9">
      <c r="A181" s="23">
        <v>2014</v>
      </c>
      <c r="B181" s="23" t="s">
        <v>2367</v>
      </c>
      <c r="C181" s="23" t="s">
        <v>1886</v>
      </c>
      <c r="D181" s="13" t="s">
        <v>322</v>
      </c>
      <c r="E181" s="13" t="s">
        <v>3247</v>
      </c>
      <c r="F181" s="13" t="s">
        <v>2466</v>
      </c>
      <c r="G181" s="13" t="s">
        <v>7465</v>
      </c>
      <c r="H181" s="13" t="s">
        <v>7327</v>
      </c>
      <c r="I181" s="34">
        <v>4</v>
      </c>
    </row>
    <row r="182" spans="1:9">
      <c r="A182" s="23">
        <v>2014</v>
      </c>
      <c r="B182" s="23" t="s">
        <v>2367</v>
      </c>
      <c r="C182" s="23" t="s">
        <v>1886</v>
      </c>
      <c r="D182" s="13" t="s">
        <v>3999</v>
      </c>
      <c r="E182" s="13" t="s">
        <v>427</v>
      </c>
      <c r="F182" s="13" t="s">
        <v>4058</v>
      </c>
      <c r="G182" s="13" t="s">
        <v>7465</v>
      </c>
      <c r="H182" s="13" t="s">
        <v>7327</v>
      </c>
      <c r="I182" s="34">
        <v>3</v>
      </c>
    </row>
    <row r="183" spans="1:9">
      <c r="A183" s="23">
        <v>2014</v>
      </c>
      <c r="B183" s="23" t="s">
        <v>2366</v>
      </c>
      <c r="C183" s="23" t="s">
        <v>514</v>
      </c>
      <c r="D183" s="13" t="s">
        <v>306</v>
      </c>
      <c r="E183" s="13" t="s">
        <v>529</v>
      </c>
      <c r="F183" s="13" t="s">
        <v>2469</v>
      </c>
      <c r="G183" s="13" t="s">
        <v>357</v>
      </c>
      <c r="H183" s="13" t="s">
        <v>7328</v>
      </c>
      <c r="I183" s="34">
        <v>1</v>
      </c>
    </row>
    <row r="184" spans="1:9">
      <c r="A184" s="23">
        <v>2014</v>
      </c>
      <c r="B184" s="23" t="s">
        <v>2366</v>
      </c>
      <c r="C184" s="23" t="s">
        <v>514</v>
      </c>
      <c r="D184" s="13" t="s">
        <v>314</v>
      </c>
      <c r="E184" s="13" t="s">
        <v>384</v>
      </c>
      <c r="F184" s="13" t="s">
        <v>2648</v>
      </c>
      <c r="G184" s="13" t="s">
        <v>495</v>
      </c>
      <c r="H184" s="13" t="s">
        <v>7328</v>
      </c>
      <c r="I184" s="34">
        <v>12</v>
      </c>
    </row>
    <row r="185" spans="1:9">
      <c r="A185" s="23">
        <v>2014</v>
      </c>
      <c r="B185" s="23" t="s">
        <v>2366</v>
      </c>
      <c r="C185" s="23" t="s">
        <v>514</v>
      </c>
      <c r="D185" s="13" t="s">
        <v>314</v>
      </c>
      <c r="E185" s="13" t="s">
        <v>3497</v>
      </c>
      <c r="F185" s="13" t="s">
        <v>4018</v>
      </c>
      <c r="G185" s="13" t="s">
        <v>531</v>
      </c>
      <c r="H185" s="13" t="s">
        <v>7328</v>
      </c>
      <c r="I185" s="34">
        <v>10</v>
      </c>
    </row>
    <row r="186" spans="1:9">
      <c r="A186" s="23">
        <v>2014</v>
      </c>
      <c r="B186" s="23" t="s">
        <v>2366</v>
      </c>
      <c r="C186" s="23" t="s">
        <v>514</v>
      </c>
      <c r="D186" s="13" t="s">
        <v>314</v>
      </c>
      <c r="E186" s="13" t="s">
        <v>530</v>
      </c>
      <c r="F186" s="13" t="s">
        <v>2657</v>
      </c>
      <c r="G186" s="13" t="s">
        <v>440</v>
      </c>
      <c r="H186" s="13" t="s">
        <v>7328</v>
      </c>
      <c r="I186" s="34">
        <v>17</v>
      </c>
    </row>
    <row r="187" spans="1:9">
      <c r="A187" s="23">
        <v>2014</v>
      </c>
      <c r="B187" s="23" t="s">
        <v>2366</v>
      </c>
      <c r="C187" s="23" t="s">
        <v>514</v>
      </c>
      <c r="D187" s="13" t="s">
        <v>337</v>
      </c>
      <c r="E187" s="13" t="s">
        <v>465</v>
      </c>
      <c r="F187" s="13" t="s">
        <v>3551</v>
      </c>
      <c r="G187" s="13" t="s">
        <v>357</v>
      </c>
      <c r="H187" s="13" t="s">
        <v>7328</v>
      </c>
      <c r="I187" s="34">
        <v>1</v>
      </c>
    </row>
    <row r="188" spans="1:9">
      <c r="A188" s="23">
        <v>2014</v>
      </c>
      <c r="B188" s="23" t="s">
        <v>2366</v>
      </c>
      <c r="C188" s="23" t="s">
        <v>514</v>
      </c>
      <c r="D188" s="13" t="s">
        <v>487</v>
      </c>
      <c r="E188" s="13" t="s">
        <v>532</v>
      </c>
      <c r="F188" s="13" t="s">
        <v>2675</v>
      </c>
      <c r="G188" s="13" t="s">
        <v>357</v>
      </c>
      <c r="H188" s="13" t="s">
        <v>7328</v>
      </c>
      <c r="I188" s="34">
        <v>1</v>
      </c>
    </row>
    <row r="189" spans="1:9">
      <c r="A189" s="23">
        <v>2014</v>
      </c>
      <c r="B189" s="23" t="s">
        <v>2366</v>
      </c>
      <c r="C189" s="23" t="s">
        <v>514</v>
      </c>
      <c r="D189" s="13" t="s">
        <v>322</v>
      </c>
      <c r="E189" s="13" t="s">
        <v>3477</v>
      </c>
      <c r="F189" s="13" t="s">
        <v>2643</v>
      </c>
      <c r="G189" s="13" t="s">
        <v>357</v>
      </c>
      <c r="H189" s="13" t="s">
        <v>7328</v>
      </c>
      <c r="I189" s="34">
        <v>1</v>
      </c>
    </row>
    <row r="190" spans="1:9">
      <c r="A190" s="23">
        <v>2014</v>
      </c>
      <c r="B190" s="23" t="s">
        <v>2366</v>
      </c>
      <c r="C190" s="23" t="s">
        <v>514</v>
      </c>
      <c r="D190" s="13" t="s">
        <v>322</v>
      </c>
      <c r="E190" s="13" t="s">
        <v>2586</v>
      </c>
      <c r="F190" s="13" t="s">
        <v>3542</v>
      </c>
      <c r="G190" s="13" t="s">
        <v>441</v>
      </c>
      <c r="H190" s="13" t="s">
        <v>7328</v>
      </c>
      <c r="I190" s="34">
        <v>1</v>
      </c>
    </row>
    <row r="191" spans="1:9">
      <c r="A191" s="23">
        <v>2014</v>
      </c>
      <c r="B191" s="23" t="s">
        <v>2366</v>
      </c>
      <c r="C191" s="23" t="s">
        <v>514</v>
      </c>
      <c r="D191" s="13" t="s">
        <v>301</v>
      </c>
      <c r="E191" s="13" t="s">
        <v>359</v>
      </c>
      <c r="F191" s="13" t="s">
        <v>2533</v>
      </c>
      <c r="G191" s="13" t="s">
        <v>7465</v>
      </c>
      <c r="H191" s="13" t="s">
        <v>7327</v>
      </c>
      <c r="I191" s="34">
        <v>1</v>
      </c>
    </row>
    <row r="192" spans="1:9">
      <c r="A192" s="23">
        <v>2014</v>
      </c>
      <c r="B192" s="23" t="s">
        <v>2366</v>
      </c>
      <c r="C192" s="23" t="s">
        <v>514</v>
      </c>
      <c r="D192" s="13" t="s">
        <v>335</v>
      </c>
      <c r="E192" s="13" t="s">
        <v>528</v>
      </c>
      <c r="F192" s="13" t="s">
        <v>2594</v>
      </c>
      <c r="G192" s="13" t="s">
        <v>7465</v>
      </c>
      <c r="H192" s="13" t="s">
        <v>7327</v>
      </c>
      <c r="I192" s="34">
        <v>1</v>
      </c>
    </row>
    <row r="193" spans="1:9">
      <c r="A193" s="23">
        <v>2014</v>
      </c>
      <c r="B193" s="23" t="s">
        <v>2366</v>
      </c>
      <c r="C193" s="23" t="s">
        <v>514</v>
      </c>
      <c r="D193" s="13" t="s">
        <v>304</v>
      </c>
      <c r="E193" s="13" t="s">
        <v>437</v>
      </c>
      <c r="F193" s="13" t="s">
        <v>2595</v>
      </c>
      <c r="G193" s="13" t="s">
        <v>7465</v>
      </c>
      <c r="H193" s="13" t="s">
        <v>7327</v>
      </c>
      <c r="I193" s="34">
        <v>1</v>
      </c>
    </row>
    <row r="194" spans="1:9">
      <c r="A194" s="23">
        <v>2014</v>
      </c>
      <c r="B194" s="23" t="s">
        <v>2366</v>
      </c>
      <c r="C194" s="23" t="s">
        <v>514</v>
      </c>
      <c r="D194" s="13" t="s">
        <v>304</v>
      </c>
      <c r="E194" s="13" t="s">
        <v>2561</v>
      </c>
      <c r="F194" s="13" t="s">
        <v>2590</v>
      </c>
      <c r="G194" s="13" t="s">
        <v>7465</v>
      </c>
      <c r="H194" s="13" t="s">
        <v>7327</v>
      </c>
      <c r="I194" s="34">
        <v>1</v>
      </c>
    </row>
    <row r="195" spans="1:9">
      <c r="A195" s="23">
        <v>2014</v>
      </c>
      <c r="B195" s="23" t="s">
        <v>2366</v>
      </c>
      <c r="C195" s="23" t="s">
        <v>514</v>
      </c>
      <c r="D195" s="13" t="s">
        <v>305</v>
      </c>
      <c r="E195" s="13" t="s">
        <v>438</v>
      </c>
      <c r="F195" s="13" t="s">
        <v>2525</v>
      </c>
      <c r="G195" s="13" t="s">
        <v>7465</v>
      </c>
      <c r="H195" s="13" t="s">
        <v>7327</v>
      </c>
      <c r="I195" s="34">
        <v>1</v>
      </c>
    </row>
    <row r="196" spans="1:9">
      <c r="A196" s="23">
        <v>2014</v>
      </c>
      <c r="B196" s="23" t="s">
        <v>2366</v>
      </c>
      <c r="C196" s="23" t="s">
        <v>514</v>
      </c>
      <c r="D196" s="13" t="s">
        <v>306</v>
      </c>
      <c r="E196" s="13" t="s">
        <v>366</v>
      </c>
      <c r="F196" s="13" t="s">
        <v>2469</v>
      </c>
      <c r="G196" s="13" t="s">
        <v>7465</v>
      </c>
      <c r="H196" s="13" t="s">
        <v>7327</v>
      </c>
      <c r="I196" s="34">
        <v>1</v>
      </c>
    </row>
    <row r="197" spans="1:9">
      <c r="A197" s="23">
        <v>2014</v>
      </c>
      <c r="B197" s="23" t="s">
        <v>2366</v>
      </c>
      <c r="C197" s="23" t="s">
        <v>514</v>
      </c>
      <c r="D197" s="13" t="s">
        <v>306</v>
      </c>
      <c r="E197" s="13" t="s">
        <v>367</v>
      </c>
      <c r="F197" s="13" t="s">
        <v>2419</v>
      </c>
      <c r="G197" s="13" t="s">
        <v>7465</v>
      </c>
      <c r="H197" s="13" t="s">
        <v>7327</v>
      </c>
      <c r="I197" s="34">
        <v>1</v>
      </c>
    </row>
    <row r="198" spans="1:9">
      <c r="A198" s="23">
        <v>2014</v>
      </c>
      <c r="B198" s="23" t="s">
        <v>2366</v>
      </c>
      <c r="C198" s="23" t="s">
        <v>514</v>
      </c>
      <c r="D198" s="13" t="s">
        <v>306</v>
      </c>
      <c r="E198" s="13" t="s">
        <v>368</v>
      </c>
      <c r="F198" s="13" t="s">
        <v>2469</v>
      </c>
      <c r="G198" s="13" t="s">
        <v>7465</v>
      </c>
      <c r="H198" s="13" t="s">
        <v>7327</v>
      </c>
      <c r="I198" s="34">
        <v>1</v>
      </c>
    </row>
    <row r="199" spans="1:9">
      <c r="A199" s="23">
        <v>2014</v>
      </c>
      <c r="B199" s="23" t="s">
        <v>2366</v>
      </c>
      <c r="C199" s="23" t="s">
        <v>514</v>
      </c>
      <c r="D199" s="13" t="s">
        <v>313</v>
      </c>
      <c r="E199" s="13" t="s">
        <v>375</v>
      </c>
      <c r="F199" s="13" t="s">
        <v>2462</v>
      </c>
      <c r="G199" s="13" t="s">
        <v>7465</v>
      </c>
      <c r="H199" s="13" t="s">
        <v>7327</v>
      </c>
      <c r="I199" s="34">
        <v>1</v>
      </c>
    </row>
    <row r="200" spans="1:9">
      <c r="A200" s="23">
        <v>2014</v>
      </c>
      <c r="B200" s="23" t="s">
        <v>2366</v>
      </c>
      <c r="C200" s="23" t="s">
        <v>514</v>
      </c>
      <c r="D200" s="13" t="s">
        <v>313</v>
      </c>
      <c r="E200" s="13" t="s">
        <v>383</v>
      </c>
      <c r="F200" s="13" t="s">
        <v>2420</v>
      </c>
      <c r="G200" s="13" t="s">
        <v>7465</v>
      </c>
      <c r="H200" s="13" t="s">
        <v>7327</v>
      </c>
      <c r="I200" s="34">
        <v>1</v>
      </c>
    </row>
    <row r="201" spans="1:9">
      <c r="A201" s="23">
        <v>2014</v>
      </c>
      <c r="B201" s="23" t="s">
        <v>2366</v>
      </c>
      <c r="C201" s="23" t="s">
        <v>514</v>
      </c>
      <c r="D201" s="13" t="s">
        <v>319</v>
      </c>
      <c r="E201" s="13" t="s">
        <v>2166</v>
      </c>
      <c r="F201" s="13" t="s">
        <v>2659</v>
      </c>
      <c r="G201" s="13" t="s">
        <v>441</v>
      </c>
      <c r="H201" s="13" t="s">
        <v>7327</v>
      </c>
      <c r="I201" s="34">
        <v>1</v>
      </c>
    </row>
    <row r="202" spans="1:9">
      <c r="A202" s="23">
        <v>2014</v>
      </c>
      <c r="B202" s="23" t="s">
        <v>2366</v>
      </c>
      <c r="C202" s="23" t="s">
        <v>514</v>
      </c>
      <c r="D202" s="13" t="s">
        <v>322</v>
      </c>
      <c r="E202" s="13" t="s">
        <v>3247</v>
      </c>
      <c r="F202" s="13" t="s">
        <v>2466</v>
      </c>
      <c r="G202" s="13" t="s">
        <v>7465</v>
      </c>
      <c r="H202" s="13" t="s">
        <v>7327</v>
      </c>
      <c r="I202" s="34">
        <v>1</v>
      </c>
    </row>
    <row r="203" spans="1:9">
      <c r="A203" s="23">
        <v>2014</v>
      </c>
      <c r="B203" s="23" t="s">
        <v>2367</v>
      </c>
      <c r="C203" s="23" t="s">
        <v>514</v>
      </c>
      <c r="D203" s="13" t="s">
        <v>300</v>
      </c>
      <c r="E203" s="13" t="s">
        <v>452</v>
      </c>
      <c r="F203" s="13" t="s">
        <v>2674</v>
      </c>
      <c r="G203" s="13" t="s">
        <v>357</v>
      </c>
      <c r="H203" s="13" t="s">
        <v>7328</v>
      </c>
      <c r="I203" s="34">
        <v>1</v>
      </c>
    </row>
    <row r="204" spans="1:9">
      <c r="A204" s="23">
        <v>2014</v>
      </c>
      <c r="B204" s="23" t="s">
        <v>2367</v>
      </c>
      <c r="C204" s="23" t="s">
        <v>514</v>
      </c>
      <c r="D204" s="13" t="s">
        <v>300</v>
      </c>
      <c r="E204" s="13" t="s">
        <v>526</v>
      </c>
      <c r="F204" s="13" t="s">
        <v>2426</v>
      </c>
      <c r="G204" s="13" t="s">
        <v>357</v>
      </c>
      <c r="H204" s="13" t="s">
        <v>7328</v>
      </c>
      <c r="I204" s="34">
        <v>1</v>
      </c>
    </row>
    <row r="205" spans="1:9">
      <c r="A205" s="23">
        <v>2014</v>
      </c>
      <c r="B205" s="23" t="s">
        <v>2367</v>
      </c>
      <c r="C205" s="23" t="s">
        <v>514</v>
      </c>
      <c r="D205" s="13" t="s">
        <v>300</v>
      </c>
      <c r="E205" s="13" t="s">
        <v>515</v>
      </c>
      <c r="F205" s="13" t="s">
        <v>2427</v>
      </c>
      <c r="G205" s="13" t="s">
        <v>357</v>
      </c>
      <c r="H205" s="13" t="s">
        <v>7328</v>
      </c>
      <c r="I205" s="34">
        <v>2</v>
      </c>
    </row>
    <row r="206" spans="1:9">
      <c r="A206" s="23">
        <v>2014</v>
      </c>
      <c r="B206" s="23" t="s">
        <v>2367</v>
      </c>
      <c r="C206" s="23" t="s">
        <v>514</v>
      </c>
      <c r="D206" s="13" t="s">
        <v>300</v>
      </c>
      <c r="E206" s="13" t="s">
        <v>527</v>
      </c>
      <c r="F206" s="13" t="s">
        <v>2620</v>
      </c>
      <c r="G206" s="13" t="s">
        <v>357</v>
      </c>
      <c r="H206" s="13" t="s">
        <v>7328</v>
      </c>
      <c r="I206" s="34">
        <v>1</v>
      </c>
    </row>
    <row r="207" spans="1:9">
      <c r="A207" s="23">
        <v>2014</v>
      </c>
      <c r="B207" s="23" t="s">
        <v>2367</v>
      </c>
      <c r="C207" s="23" t="s">
        <v>514</v>
      </c>
      <c r="D207" s="13" t="s">
        <v>335</v>
      </c>
      <c r="E207" s="13" t="s">
        <v>4035</v>
      </c>
      <c r="F207" s="13" t="s">
        <v>2594</v>
      </c>
      <c r="G207" s="13" t="s">
        <v>357</v>
      </c>
      <c r="H207" s="13" t="s">
        <v>7328</v>
      </c>
      <c r="I207" s="34">
        <v>1</v>
      </c>
    </row>
    <row r="208" spans="1:9">
      <c r="A208" s="23">
        <v>2014</v>
      </c>
      <c r="B208" s="23" t="s">
        <v>2367</v>
      </c>
      <c r="C208" s="23" t="s">
        <v>514</v>
      </c>
      <c r="D208" s="13" t="s">
        <v>313</v>
      </c>
      <c r="E208" s="13" t="s">
        <v>422</v>
      </c>
      <c r="F208" s="13" t="s">
        <v>2420</v>
      </c>
      <c r="G208" s="13" t="s">
        <v>357</v>
      </c>
      <c r="H208" s="13" t="s">
        <v>7328</v>
      </c>
      <c r="I208" s="34">
        <v>1</v>
      </c>
    </row>
    <row r="209" spans="1:9">
      <c r="A209" s="23">
        <v>2014</v>
      </c>
      <c r="B209" s="23" t="s">
        <v>2367</v>
      </c>
      <c r="C209" s="23" t="s">
        <v>514</v>
      </c>
      <c r="D209" s="13" t="s">
        <v>313</v>
      </c>
      <c r="E209" s="13" t="s">
        <v>447</v>
      </c>
      <c r="F209" s="13" t="s">
        <v>2512</v>
      </c>
      <c r="G209" s="13" t="s">
        <v>441</v>
      </c>
      <c r="H209" s="13" t="s">
        <v>7328</v>
      </c>
      <c r="I209" s="34">
        <v>1</v>
      </c>
    </row>
    <row r="210" spans="1:9">
      <c r="A210" s="23">
        <v>2014</v>
      </c>
      <c r="B210" s="23" t="s">
        <v>2367</v>
      </c>
      <c r="C210" s="23" t="s">
        <v>514</v>
      </c>
      <c r="D210" s="13" t="s">
        <v>314</v>
      </c>
      <c r="E210" s="13" t="s">
        <v>484</v>
      </c>
      <c r="F210" s="13" t="s">
        <v>5739</v>
      </c>
      <c r="G210" s="13" t="s">
        <v>439</v>
      </c>
      <c r="H210" s="13" t="s">
        <v>7328</v>
      </c>
      <c r="I210" s="34">
        <v>2</v>
      </c>
    </row>
    <row r="211" spans="1:9">
      <c r="A211" s="23">
        <v>2014</v>
      </c>
      <c r="B211" s="23" t="s">
        <v>2367</v>
      </c>
      <c r="C211" s="23" t="s">
        <v>514</v>
      </c>
      <c r="D211" s="13" t="s">
        <v>314</v>
      </c>
      <c r="E211" s="13" t="s">
        <v>530</v>
      </c>
      <c r="F211" s="13" t="s">
        <v>2657</v>
      </c>
      <c r="G211" s="13" t="s">
        <v>440</v>
      </c>
      <c r="H211" s="13" t="s">
        <v>7328</v>
      </c>
      <c r="I211" s="34">
        <v>8</v>
      </c>
    </row>
    <row r="212" spans="1:9">
      <c r="A212" s="23">
        <v>2014</v>
      </c>
      <c r="B212" s="23" t="s">
        <v>2367</v>
      </c>
      <c r="C212" s="23" t="s">
        <v>514</v>
      </c>
      <c r="D212" s="13" t="s">
        <v>337</v>
      </c>
      <c r="E212" s="13" t="s">
        <v>465</v>
      </c>
      <c r="F212" s="13" t="s">
        <v>3551</v>
      </c>
      <c r="G212" s="13" t="s">
        <v>486</v>
      </c>
      <c r="H212" s="13" t="s">
        <v>7328</v>
      </c>
      <c r="I212" s="34">
        <v>2</v>
      </c>
    </row>
    <row r="213" spans="1:9">
      <c r="A213" s="23">
        <v>2014</v>
      </c>
      <c r="B213" s="23" t="s">
        <v>2367</v>
      </c>
      <c r="C213" s="23" t="s">
        <v>514</v>
      </c>
      <c r="D213" s="13" t="s">
        <v>322</v>
      </c>
      <c r="E213" s="13" t="s">
        <v>3477</v>
      </c>
      <c r="F213" s="13" t="s">
        <v>2643</v>
      </c>
      <c r="G213" s="13" t="s">
        <v>357</v>
      </c>
      <c r="H213" s="13" t="s">
        <v>7328</v>
      </c>
      <c r="I213" s="34">
        <v>1</v>
      </c>
    </row>
    <row r="214" spans="1:9">
      <c r="A214" s="23">
        <v>2014</v>
      </c>
      <c r="B214" s="23" t="s">
        <v>2367</v>
      </c>
      <c r="C214" s="23" t="s">
        <v>514</v>
      </c>
      <c r="D214" s="13" t="s">
        <v>322</v>
      </c>
      <c r="E214" s="13" t="s">
        <v>392</v>
      </c>
      <c r="F214" s="13" t="s">
        <v>2466</v>
      </c>
      <c r="G214" s="13" t="s">
        <v>357</v>
      </c>
      <c r="H214" s="13" t="s">
        <v>7328</v>
      </c>
      <c r="I214" s="34">
        <v>1</v>
      </c>
    </row>
    <row r="215" spans="1:9">
      <c r="A215" s="23">
        <v>2014</v>
      </c>
      <c r="B215" s="23" t="s">
        <v>2367</v>
      </c>
      <c r="C215" s="23" t="s">
        <v>514</v>
      </c>
      <c r="D215" s="13" t="s">
        <v>322</v>
      </c>
      <c r="E215" s="13" t="s">
        <v>2586</v>
      </c>
      <c r="F215" s="13" t="s">
        <v>3542</v>
      </c>
      <c r="G215" s="13" t="s">
        <v>441</v>
      </c>
      <c r="H215" s="13" t="s">
        <v>7328</v>
      </c>
      <c r="I215" s="34">
        <v>2</v>
      </c>
    </row>
    <row r="216" spans="1:9">
      <c r="A216" s="23">
        <v>2014</v>
      </c>
      <c r="B216" s="23" t="s">
        <v>2367</v>
      </c>
      <c r="C216" s="23" t="s">
        <v>514</v>
      </c>
      <c r="D216" s="13" t="s">
        <v>301</v>
      </c>
      <c r="E216" s="13" t="s">
        <v>501</v>
      </c>
      <c r="F216" s="13" t="s">
        <v>2417</v>
      </c>
      <c r="G216" s="13" t="s">
        <v>7465</v>
      </c>
      <c r="H216" s="13" t="s">
        <v>7327</v>
      </c>
      <c r="I216" s="34">
        <v>1</v>
      </c>
    </row>
    <row r="217" spans="1:9">
      <c r="A217" s="23">
        <v>2014</v>
      </c>
      <c r="B217" s="23" t="s">
        <v>2367</v>
      </c>
      <c r="C217" s="23" t="s">
        <v>514</v>
      </c>
      <c r="D217" s="13" t="s">
        <v>301</v>
      </c>
      <c r="E217" s="13" t="s">
        <v>436</v>
      </c>
      <c r="F217" s="13" t="s">
        <v>2417</v>
      </c>
      <c r="G217" s="13" t="s">
        <v>7465</v>
      </c>
      <c r="H217" s="13" t="s">
        <v>7327</v>
      </c>
      <c r="I217" s="34">
        <v>1</v>
      </c>
    </row>
    <row r="218" spans="1:9">
      <c r="A218" s="23">
        <v>2014</v>
      </c>
      <c r="B218" s="23" t="s">
        <v>2367</v>
      </c>
      <c r="C218" s="23" t="s">
        <v>514</v>
      </c>
      <c r="D218" s="13" t="s">
        <v>302</v>
      </c>
      <c r="E218" s="13" t="s">
        <v>1958</v>
      </c>
      <c r="F218" s="13" t="s">
        <v>2473</v>
      </c>
      <c r="G218" s="13" t="s">
        <v>7465</v>
      </c>
      <c r="H218" s="13" t="s">
        <v>7327</v>
      </c>
      <c r="I218" s="34">
        <v>1</v>
      </c>
    </row>
    <row r="219" spans="1:9">
      <c r="A219" s="23">
        <v>2014</v>
      </c>
      <c r="B219" s="23" t="s">
        <v>2367</v>
      </c>
      <c r="C219" s="23" t="s">
        <v>514</v>
      </c>
      <c r="D219" s="13" t="s">
        <v>306</v>
      </c>
      <c r="E219" s="13" t="s">
        <v>366</v>
      </c>
      <c r="F219" s="13" t="s">
        <v>2469</v>
      </c>
      <c r="G219" s="13" t="s">
        <v>7465</v>
      </c>
      <c r="H219" s="13" t="s">
        <v>7327</v>
      </c>
      <c r="I219" s="34">
        <v>1</v>
      </c>
    </row>
    <row r="220" spans="1:9">
      <c r="A220" s="23">
        <v>2014</v>
      </c>
      <c r="B220" s="23" t="s">
        <v>2367</v>
      </c>
      <c r="C220" s="23" t="s">
        <v>514</v>
      </c>
      <c r="D220" s="13" t="s">
        <v>322</v>
      </c>
      <c r="E220" s="13" t="s">
        <v>512</v>
      </c>
      <c r="F220" s="13" t="s">
        <v>2466</v>
      </c>
      <c r="G220" s="13" t="s">
        <v>7465</v>
      </c>
      <c r="H220" s="13" t="s">
        <v>7327</v>
      </c>
      <c r="I220" s="34">
        <v>1</v>
      </c>
    </row>
    <row r="221" spans="1:9">
      <c r="A221" s="23">
        <v>2015</v>
      </c>
      <c r="B221" s="23" t="s">
        <v>2366</v>
      </c>
      <c r="C221" s="23" t="s">
        <v>1886</v>
      </c>
      <c r="D221" s="13" t="s">
        <v>300</v>
      </c>
      <c r="E221" s="13" t="s">
        <v>500</v>
      </c>
      <c r="F221" s="13" t="s">
        <v>2414</v>
      </c>
      <c r="G221" s="13" t="s">
        <v>492</v>
      </c>
      <c r="H221" s="13" t="s">
        <v>7328</v>
      </c>
      <c r="I221" s="34">
        <v>1</v>
      </c>
    </row>
    <row r="222" spans="1:9">
      <c r="A222" s="23">
        <v>2015</v>
      </c>
      <c r="B222" s="23" t="s">
        <v>2366</v>
      </c>
      <c r="C222" s="23" t="s">
        <v>1886</v>
      </c>
      <c r="D222" s="13" t="s">
        <v>300</v>
      </c>
      <c r="E222" s="13" t="s">
        <v>2152</v>
      </c>
      <c r="F222" s="13" t="s">
        <v>2426</v>
      </c>
      <c r="G222" s="13" t="s">
        <v>492</v>
      </c>
      <c r="H222" s="13" t="s">
        <v>7328</v>
      </c>
      <c r="I222" s="34">
        <v>1</v>
      </c>
    </row>
    <row r="223" spans="1:9">
      <c r="A223" s="23">
        <v>2015</v>
      </c>
      <c r="B223" s="23" t="s">
        <v>2366</v>
      </c>
      <c r="C223" s="23" t="s">
        <v>1886</v>
      </c>
      <c r="D223" s="13" t="s">
        <v>300</v>
      </c>
      <c r="E223" s="13" t="s">
        <v>412</v>
      </c>
      <c r="F223" s="13" t="s">
        <v>2510</v>
      </c>
      <c r="G223" s="13" t="s">
        <v>492</v>
      </c>
      <c r="H223" s="13" t="s">
        <v>7328</v>
      </c>
      <c r="I223" s="34">
        <v>2</v>
      </c>
    </row>
    <row r="224" spans="1:9">
      <c r="A224" s="23">
        <v>2015</v>
      </c>
      <c r="B224" s="23" t="s">
        <v>2366</v>
      </c>
      <c r="C224" s="23" t="s">
        <v>1886</v>
      </c>
      <c r="D224" s="13" t="s">
        <v>300</v>
      </c>
      <c r="E224" s="13" t="s">
        <v>498</v>
      </c>
      <c r="F224" s="13" t="s">
        <v>3547</v>
      </c>
      <c r="G224" s="13" t="s">
        <v>492</v>
      </c>
      <c r="H224" s="13" t="s">
        <v>7328</v>
      </c>
      <c r="I224" s="34">
        <v>1</v>
      </c>
    </row>
    <row r="225" spans="1:9">
      <c r="A225" s="23">
        <v>2015</v>
      </c>
      <c r="B225" s="23" t="s">
        <v>2366</v>
      </c>
      <c r="C225" s="23" t="s">
        <v>1886</v>
      </c>
      <c r="D225" s="13" t="s">
        <v>300</v>
      </c>
      <c r="E225" s="13" t="s">
        <v>414</v>
      </c>
      <c r="F225" s="13" t="s">
        <v>2413</v>
      </c>
      <c r="G225" s="13" t="s">
        <v>492</v>
      </c>
      <c r="H225" s="13" t="s">
        <v>7328</v>
      </c>
      <c r="I225" s="34">
        <v>1</v>
      </c>
    </row>
    <row r="226" spans="1:9">
      <c r="A226" s="23">
        <v>2015</v>
      </c>
      <c r="B226" s="23" t="s">
        <v>2366</v>
      </c>
      <c r="C226" s="23" t="s">
        <v>1886</v>
      </c>
      <c r="D226" s="13" t="s">
        <v>300</v>
      </c>
      <c r="E226" s="13" t="s">
        <v>456</v>
      </c>
      <c r="F226" s="13" t="s">
        <v>2492</v>
      </c>
      <c r="G226" s="13" t="s">
        <v>492</v>
      </c>
      <c r="H226" s="13" t="s">
        <v>7328</v>
      </c>
      <c r="I226" s="34">
        <v>2</v>
      </c>
    </row>
    <row r="227" spans="1:9">
      <c r="A227" s="23">
        <v>2015</v>
      </c>
      <c r="B227" s="23" t="s">
        <v>2366</v>
      </c>
      <c r="C227" s="23" t="s">
        <v>1886</v>
      </c>
      <c r="D227" s="13" t="s">
        <v>300</v>
      </c>
      <c r="E227" s="13" t="s">
        <v>499</v>
      </c>
      <c r="F227" s="13" t="s">
        <v>2482</v>
      </c>
      <c r="G227" s="13" t="s">
        <v>492</v>
      </c>
      <c r="H227" s="13" t="s">
        <v>7328</v>
      </c>
      <c r="I227" s="34">
        <v>1</v>
      </c>
    </row>
    <row r="228" spans="1:9">
      <c r="A228" s="23">
        <v>2015</v>
      </c>
      <c r="B228" s="23" t="s">
        <v>2366</v>
      </c>
      <c r="C228" s="23" t="s">
        <v>1886</v>
      </c>
      <c r="D228" s="13" t="s">
        <v>302</v>
      </c>
      <c r="E228" s="13" t="s">
        <v>362</v>
      </c>
      <c r="F228" s="13" t="s">
        <v>2430</v>
      </c>
      <c r="G228" s="13" t="s">
        <v>492</v>
      </c>
      <c r="H228" s="13" t="s">
        <v>7328</v>
      </c>
      <c r="I228" s="34">
        <v>1</v>
      </c>
    </row>
    <row r="229" spans="1:9">
      <c r="A229" s="23">
        <v>2015</v>
      </c>
      <c r="B229" s="23" t="s">
        <v>2366</v>
      </c>
      <c r="C229" s="23" t="s">
        <v>1886</v>
      </c>
      <c r="D229" s="13" t="s">
        <v>302</v>
      </c>
      <c r="E229" s="13" t="s">
        <v>1932</v>
      </c>
      <c r="F229" s="13" t="s">
        <v>2430</v>
      </c>
      <c r="G229" s="13" t="s">
        <v>492</v>
      </c>
      <c r="H229" s="13" t="s">
        <v>7328</v>
      </c>
      <c r="I229" s="34">
        <v>1</v>
      </c>
    </row>
    <row r="230" spans="1:9">
      <c r="A230" s="23">
        <v>2015</v>
      </c>
      <c r="B230" s="23" t="s">
        <v>2366</v>
      </c>
      <c r="C230" s="23" t="s">
        <v>1886</v>
      </c>
      <c r="D230" s="13" t="s">
        <v>302</v>
      </c>
      <c r="E230" s="13" t="s">
        <v>1958</v>
      </c>
      <c r="F230" s="13" t="s">
        <v>2473</v>
      </c>
      <c r="G230" s="13" t="s">
        <v>492</v>
      </c>
      <c r="H230" s="13" t="s">
        <v>7328</v>
      </c>
      <c r="I230" s="34">
        <v>2</v>
      </c>
    </row>
    <row r="231" spans="1:9">
      <c r="A231" s="23">
        <v>2015</v>
      </c>
      <c r="B231" s="23" t="s">
        <v>2366</v>
      </c>
      <c r="C231" s="23" t="s">
        <v>1886</v>
      </c>
      <c r="D231" s="13" t="s">
        <v>302</v>
      </c>
      <c r="E231" s="13" t="s">
        <v>415</v>
      </c>
      <c r="F231" s="13" t="s">
        <v>2429</v>
      </c>
      <c r="G231" s="13" t="s">
        <v>492</v>
      </c>
      <c r="H231" s="13" t="s">
        <v>7328</v>
      </c>
      <c r="I231" s="34">
        <v>1</v>
      </c>
    </row>
    <row r="232" spans="1:9">
      <c r="A232" s="23">
        <v>2015</v>
      </c>
      <c r="B232" s="23" t="s">
        <v>2366</v>
      </c>
      <c r="C232" s="23" t="s">
        <v>1886</v>
      </c>
      <c r="D232" s="13" t="s">
        <v>304</v>
      </c>
      <c r="E232" s="13" t="s">
        <v>363</v>
      </c>
      <c r="F232" s="13" t="s">
        <v>2523</v>
      </c>
      <c r="G232" s="13" t="s">
        <v>492</v>
      </c>
      <c r="H232" s="13" t="s">
        <v>7328</v>
      </c>
      <c r="I232" s="34">
        <v>1</v>
      </c>
    </row>
    <row r="233" spans="1:9">
      <c r="A233" s="23">
        <v>2015</v>
      </c>
      <c r="B233" s="23" t="s">
        <v>2366</v>
      </c>
      <c r="C233" s="23" t="s">
        <v>1886</v>
      </c>
      <c r="D233" s="13" t="s">
        <v>306</v>
      </c>
      <c r="E233" s="13" t="s">
        <v>367</v>
      </c>
      <c r="F233" s="13" t="s">
        <v>2419</v>
      </c>
      <c r="G233" s="13" t="s">
        <v>492</v>
      </c>
      <c r="H233" s="13" t="s">
        <v>7328</v>
      </c>
      <c r="I233" s="34">
        <v>1</v>
      </c>
    </row>
    <row r="234" spans="1:9">
      <c r="A234" s="23">
        <v>2015</v>
      </c>
      <c r="B234" s="23" t="s">
        <v>2366</v>
      </c>
      <c r="C234" s="23" t="s">
        <v>1886</v>
      </c>
      <c r="D234" s="13" t="s">
        <v>306</v>
      </c>
      <c r="E234" s="13" t="s">
        <v>368</v>
      </c>
      <c r="F234" s="13" t="s">
        <v>2469</v>
      </c>
      <c r="G234" s="13" t="s">
        <v>493</v>
      </c>
      <c r="H234" s="13" t="s">
        <v>7328</v>
      </c>
      <c r="I234" s="34">
        <v>2</v>
      </c>
    </row>
    <row r="235" spans="1:9">
      <c r="A235" s="23">
        <v>2015</v>
      </c>
      <c r="B235" s="23" t="s">
        <v>2366</v>
      </c>
      <c r="C235" s="23" t="s">
        <v>1886</v>
      </c>
      <c r="D235" s="13" t="s">
        <v>306</v>
      </c>
      <c r="E235" s="13" t="s">
        <v>459</v>
      </c>
      <c r="F235" s="13" t="s">
        <v>2469</v>
      </c>
      <c r="G235" s="13" t="s">
        <v>492</v>
      </c>
      <c r="H235" s="13" t="s">
        <v>7328</v>
      </c>
      <c r="I235" s="34">
        <v>3</v>
      </c>
    </row>
    <row r="236" spans="1:9">
      <c r="A236" s="23">
        <v>2015</v>
      </c>
      <c r="B236" s="23" t="s">
        <v>2366</v>
      </c>
      <c r="C236" s="23" t="s">
        <v>1886</v>
      </c>
      <c r="D236" s="13" t="s">
        <v>307</v>
      </c>
      <c r="E236" s="13" t="s">
        <v>502</v>
      </c>
      <c r="F236" s="13" t="s">
        <v>2527</v>
      </c>
      <c r="G236" s="13" t="s">
        <v>492</v>
      </c>
      <c r="H236" s="13" t="s">
        <v>7328</v>
      </c>
      <c r="I236" s="34">
        <v>2</v>
      </c>
    </row>
    <row r="237" spans="1:9">
      <c r="A237" s="23">
        <v>2015</v>
      </c>
      <c r="B237" s="23" t="s">
        <v>2366</v>
      </c>
      <c r="C237" s="23" t="s">
        <v>1886</v>
      </c>
      <c r="D237" s="13" t="s">
        <v>461</v>
      </c>
      <c r="E237" s="13" t="s">
        <v>503</v>
      </c>
      <c r="F237" s="13" t="s">
        <v>7112</v>
      </c>
      <c r="G237" s="13" t="s">
        <v>493</v>
      </c>
      <c r="H237" s="13" t="s">
        <v>7328</v>
      </c>
      <c r="I237" s="34">
        <v>2</v>
      </c>
    </row>
    <row r="238" spans="1:9">
      <c r="A238" s="23">
        <v>2015</v>
      </c>
      <c r="B238" s="23" t="s">
        <v>2366</v>
      </c>
      <c r="C238" s="23" t="s">
        <v>1886</v>
      </c>
      <c r="D238" s="13" t="s">
        <v>313</v>
      </c>
      <c r="E238" s="13" t="s">
        <v>373</v>
      </c>
      <c r="F238" s="13" t="s">
        <v>2509</v>
      </c>
      <c r="G238" s="13" t="s">
        <v>492</v>
      </c>
      <c r="H238" s="13" t="s">
        <v>7328</v>
      </c>
      <c r="I238" s="34">
        <v>1</v>
      </c>
    </row>
    <row r="239" spans="1:9">
      <c r="A239" s="23">
        <v>2015</v>
      </c>
      <c r="B239" s="23" t="s">
        <v>2366</v>
      </c>
      <c r="C239" s="23" t="s">
        <v>1886</v>
      </c>
      <c r="D239" s="13" t="s">
        <v>313</v>
      </c>
      <c r="E239" s="13" t="s">
        <v>374</v>
      </c>
      <c r="F239" s="13" t="s">
        <v>2432</v>
      </c>
      <c r="G239" s="13" t="s">
        <v>492</v>
      </c>
      <c r="H239" s="13" t="s">
        <v>7328</v>
      </c>
      <c r="I239" s="34">
        <v>3</v>
      </c>
    </row>
    <row r="240" spans="1:9">
      <c r="A240" s="23">
        <v>2015</v>
      </c>
      <c r="B240" s="23" t="s">
        <v>2366</v>
      </c>
      <c r="C240" s="23" t="s">
        <v>1886</v>
      </c>
      <c r="D240" s="13" t="s">
        <v>313</v>
      </c>
      <c r="E240" s="13" t="s">
        <v>3218</v>
      </c>
      <c r="F240" s="13" t="s">
        <v>2475</v>
      </c>
      <c r="G240" s="13" t="s">
        <v>492</v>
      </c>
      <c r="H240" s="13" t="s">
        <v>7328</v>
      </c>
      <c r="I240" s="34">
        <v>1</v>
      </c>
    </row>
    <row r="241" spans="1:9">
      <c r="A241" s="23">
        <v>2015</v>
      </c>
      <c r="B241" s="23" t="s">
        <v>2366</v>
      </c>
      <c r="C241" s="23" t="s">
        <v>1886</v>
      </c>
      <c r="D241" s="13" t="s">
        <v>313</v>
      </c>
      <c r="E241" s="13" t="s">
        <v>375</v>
      </c>
      <c r="F241" s="13" t="s">
        <v>2462</v>
      </c>
      <c r="G241" s="13" t="s">
        <v>492</v>
      </c>
      <c r="H241" s="13" t="s">
        <v>7328</v>
      </c>
      <c r="I241" s="34">
        <v>3</v>
      </c>
    </row>
    <row r="242" spans="1:9">
      <c r="A242" s="23">
        <v>2015</v>
      </c>
      <c r="B242" s="23" t="s">
        <v>2366</v>
      </c>
      <c r="C242" s="23" t="s">
        <v>1886</v>
      </c>
      <c r="D242" s="13" t="s">
        <v>313</v>
      </c>
      <c r="E242" s="13" t="s">
        <v>4091</v>
      </c>
      <c r="F242" s="13" t="s">
        <v>4085</v>
      </c>
      <c r="G242" s="13" t="s">
        <v>492</v>
      </c>
      <c r="H242" s="13" t="s">
        <v>7328</v>
      </c>
      <c r="I242" s="34">
        <v>2</v>
      </c>
    </row>
    <row r="243" spans="1:9">
      <c r="A243" s="23">
        <v>2015</v>
      </c>
      <c r="B243" s="23" t="s">
        <v>2366</v>
      </c>
      <c r="C243" s="23" t="s">
        <v>1886</v>
      </c>
      <c r="D243" s="13" t="s">
        <v>313</v>
      </c>
      <c r="E243" s="13" t="s">
        <v>504</v>
      </c>
      <c r="F243" s="13" t="s">
        <v>2432</v>
      </c>
      <c r="G243" s="13" t="s">
        <v>494</v>
      </c>
      <c r="H243" s="13" t="s">
        <v>7328</v>
      </c>
      <c r="I243" s="34">
        <v>1</v>
      </c>
    </row>
    <row r="244" spans="1:9">
      <c r="A244" s="23">
        <v>2015</v>
      </c>
      <c r="B244" s="23" t="s">
        <v>2366</v>
      </c>
      <c r="C244" s="23" t="s">
        <v>1886</v>
      </c>
      <c r="D244" s="13" t="s">
        <v>313</v>
      </c>
      <c r="E244" s="13" t="s">
        <v>381</v>
      </c>
      <c r="F244" s="13" t="s">
        <v>2518</v>
      </c>
      <c r="G244" s="13" t="s">
        <v>494</v>
      </c>
      <c r="H244" s="13" t="s">
        <v>7328</v>
      </c>
      <c r="I244" s="34">
        <v>2</v>
      </c>
    </row>
    <row r="245" spans="1:9">
      <c r="A245" s="23">
        <v>2015</v>
      </c>
      <c r="B245" s="23" t="s">
        <v>2366</v>
      </c>
      <c r="C245" s="23" t="s">
        <v>1886</v>
      </c>
      <c r="D245" s="13" t="s">
        <v>314</v>
      </c>
      <c r="E245" s="13" t="s">
        <v>4005</v>
      </c>
      <c r="F245" s="13" t="s">
        <v>5740</v>
      </c>
      <c r="G245" s="13" t="s">
        <v>492</v>
      </c>
      <c r="H245" s="13" t="s">
        <v>7328</v>
      </c>
      <c r="I245" s="34">
        <v>1</v>
      </c>
    </row>
    <row r="246" spans="1:9">
      <c r="A246" s="23">
        <v>2015</v>
      </c>
      <c r="B246" s="23" t="s">
        <v>2366</v>
      </c>
      <c r="C246" s="23" t="s">
        <v>1886</v>
      </c>
      <c r="D246" s="13" t="s">
        <v>317</v>
      </c>
      <c r="E246" s="13" t="s">
        <v>507</v>
      </c>
      <c r="F246" s="13" t="s">
        <v>2439</v>
      </c>
      <c r="G246" s="13" t="s">
        <v>492</v>
      </c>
      <c r="H246" s="13" t="s">
        <v>7328</v>
      </c>
      <c r="I246" s="34">
        <v>1</v>
      </c>
    </row>
    <row r="247" spans="1:9">
      <c r="A247" s="23">
        <v>2015</v>
      </c>
      <c r="B247" s="23" t="s">
        <v>2366</v>
      </c>
      <c r="C247" s="23" t="s">
        <v>1886</v>
      </c>
      <c r="D247" s="13" t="s">
        <v>317</v>
      </c>
      <c r="E247" s="13" t="s">
        <v>449</v>
      </c>
      <c r="F247" s="13" t="s">
        <v>2476</v>
      </c>
      <c r="G247" s="13" t="s">
        <v>492</v>
      </c>
      <c r="H247" s="13" t="s">
        <v>7328</v>
      </c>
      <c r="I247" s="34">
        <v>1</v>
      </c>
    </row>
    <row r="248" spans="1:9">
      <c r="A248" s="23">
        <v>2015</v>
      </c>
      <c r="B248" s="23" t="s">
        <v>2366</v>
      </c>
      <c r="C248" s="23" t="s">
        <v>1886</v>
      </c>
      <c r="D248" s="13" t="s">
        <v>317</v>
      </c>
      <c r="E248" s="13" t="s">
        <v>520</v>
      </c>
      <c r="F248" s="13" t="s">
        <v>2423</v>
      </c>
      <c r="G248" s="13" t="s">
        <v>492</v>
      </c>
      <c r="H248" s="13" t="s">
        <v>7328</v>
      </c>
      <c r="I248" s="34">
        <v>1</v>
      </c>
    </row>
    <row r="249" spans="1:9">
      <c r="A249" s="23">
        <v>2015</v>
      </c>
      <c r="B249" s="23" t="s">
        <v>2366</v>
      </c>
      <c r="C249" s="23" t="s">
        <v>1886</v>
      </c>
      <c r="D249" s="13" t="s">
        <v>317</v>
      </c>
      <c r="E249" s="13" t="s">
        <v>2556</v>
      </c>
      <c r="F249" s="13" t="s">
        <v>2421</v>
      </c>
      <c r="G249" s="13" t="s">
        <v>492</v>
      </c>
      <c r="H249" s="13" t="s">
        <v>7328</v>
      </c>
      <c r="I249" s="34">
        <v>2</v>
      </c>
    </row>
    <row r="250" spans="1:9">
      <c r="A250" s="23">
        <v>2015</v>
      </c>
      <c r="B250" s="23" t="s">
        <v>2366</v>
      </c>
      <c r="C250" s="23" t="s">
        <v>1886</v>
      </c>
      <c r="D250" s="13" t="s">
        <v>337</v>
      </c>
      <c r="E250" s="13" t="s">
        <v>465</v>
      </c>
      <c r="F250" s="13" t="s">
        <v>3551</v>
      </c>
      <c r="G250" s="13" t="s">
        <v>493</v>
      </c>
      <c r="H250" s="13" t="s">
        <v>7328</v>
      </c>
      <c r="I250" s="34">
        <v>2</v>
      </c>
    </row>
    <row r="251" spans="1:9">
      <c r="A251" s="23">
        <v>2015</v>
      </c>
      <c r="B251" s="23" t="s">
        <v>2366</v>
      </c>
      <c r="C251" s="23" t="s">
        <v>1886</v>
      </c>
      <c r="D251" s="13" t="s">
        <v>322</v>
      </c>
      <c r="E251" s="13" t="s">
        <v>3477</v>
      </c>
      <c r="F251" s="13" t="s">
        <v>2643</v>
      </c>
      <c r="G251" s="13" t="s">
        <v>493</v>
      </c>
      <c r="H251" s="13" t="s">
        <v>7328</v>
      </c>
      <c r="I251" s="34">
        <v>3</v>
      </c>
    </row>
    <row r="252" spans="1:9">
      <c r="A252" s="23">
        <v>2015</v>
      </c>
      <c r="B252" s="23" t="s">
        <v>2366</v>
      </c>
      <c r="C252" s="23" t="s">
        <v>1886</v>
      </c>
      <c r="D252" s="13" t="s">
        <v>322</v>
      </c>
      <c r="E252" s="13" t="s">
        <v>391</v>
      </c>
      <c r="F252" s="13" t="s">
        <v>3552</v>
      </c>
      <c r="G252" s="13" t="s">
        <v>492</v>
      </c>
      <c r="H252" s="13" t="s">
        <v>7328</v>
      </c>
      <c r="I252" s="34">
        <v>1</v>
      </c>
    </row>
    <row r="253" spans="1:9">
      <c r="A253" s="23">
        <v>2015</v>
      </c>
      <c r="B253" s="23" t="s">
        <v>2366</v>
      </c>
      <c r="C253" s="23" t="s">
        <v>1886</v>
      </c>
      <c r="D253" s="13" t="s">
        <v>322</v>
      </c>
      <c r="E253" s="13" t="s">
        <v>467</v>
      </c>
      <c r="F253" s="13" t="s">
        <v>2668</v>
      </c>
      <c r="G253" s="13" t="s">
        <v>1948</v>
      </c>
      <c r="H253" s="13" t="s">
        <v>7328</v>
      </c>
      <c r="I253" s="34">
        <v>3</v>
      </c>
    </row>
    <row r="254" spans="1:9">
      <c r="A254" s="23">
        <v>2015</v>
      </c>
      <c r="B254" s="23" t="s">
        <v>2366</v>
      </c>
      <c r="C254" s="23" t="s">
        <v>1886</v>
      </c>
      <c r="D254" s="13" t="s">
        <v>322</v>
      </c>
      <c r="E254" s="13" t="s">
        <v>468</v>
      </c>
      <c r="F254" s="13" t="s">
        <v>2676</v>
      </c>
      <c r="G254" s="13" t="s">
        <v>1948</v>
      </c>
      <c r="H254" s="13" t="s">
        <v>7328</v>
      </c>
      <c r="I254" s="34">
        <v>4</v>
      </c>
    </row>
    <row r="255" spans="1:9">
      <c r="A255" s="23">
        <v>2015</v>
      </c>
      <c r="B255" s="23" t="s">
        <v>2366</v>
      </c>
      <c r="C255" s="23" t="s">
        <v>1886</v>
      </c>
      <c r="D255" s="13" t="s">
        <v>322</v>
      </c>
      <c r="E255" s="13" t="s">
        <v>469</v>
      </c>
      <c r="F255" s="13" t="s">
        <v>3553</v>
      </c>
      <c r="G255" s="13" t="s">
        <v>1948</v>
      </c>
      <c r="H255" s="13" t="s">
        <v>7328</v>
      </c>
      <c r="I255" s="34">
        <v>1</v>
      </c>
    </row>
    <row r="256" spans="1:9">
      <c r="A256" s="23">
        <v>2015</v>
      </c>
      <c r="B256" s="23" t="s">
        <v>2366</v>
      </c>
      <c r="C256" s="23" t="s">
        <v>1886</v>
      </c>
      <c r="D256" s="13" t="s">
        <v>322</v>
      </c>
      <c r="E256" s="13" t="s">
        <v>471</v>
      </c>
      <c r="F256" s="13" t="s">
        <v>2669</v>
      </c>
      <c r="G256" s="13" t="s">
        <v>1948</v>
      </c>
      <c r="H256" s="13" t="s">
        <v>7328</v>
      </c>
      <c r="I256" s="34">
        <v>1</v>
      </c>
    </row>
    <row r="257" spans="1:9">
      <c r="A257" s="23">
        <v>2015</v>
      </c>
      <c r="B257" s="23" t="s">
        <v>2366</v>
      </c>
      <c r="C257" s="23" t="s">
        <v>1886</v>
      </c>
      <c r="D257" s="13" t="s">
        <v>322</v>
      </c>
      <c r="E257" s="13" t="s">
        <v>392</v>
      </c>
      <c r="F257" s="13" t="s">
        <v>2466</v>
      </c>
      <c r="G257" s="13" t="s">
        <v>1948</v>
      </c>
      <c r="H257" s="13" t="s">
        <v>7328</v>
      </c>
      <c r="I257" s="34">
        <v>2</v>
      </c>
    </row>
    <row r="258" spans="1:9">
      <c r="A258" s="23">
        <v>2015</v>
      </c>
      <c r="B258" s="23" t="s">
        <v>2366</v>
      </c>
      <c r="C258" s="23" t="s">
        <v>1886</v>
      </c>
      <c r="D258" s="13" t="s">
        <v>322</v>
      </c>
      <c r="E258" s="13" t="s">
        <v>472</v>
      </c>
      <c r="F258" s="13" t="s">
        <v>2498</v>
      </c>
      <c r="G258" s="13" t="s">
        <v>492</v>
      </c>
      <c r="H258" s="13" t="s">
        <v>7328</v>
      </c>
      <c r="I258" s="34">
        <v>1</v>
      </c>
    </row>
    <row r="259" spans="1:9">
      <c r="A259" s="23">
        <v>2015</v>
      </c>
      <c r="B259" s="23" t="s">
        <v>2366</v>
      </c>
      <c r="C259" s="23" t="s">
        <v>1886</v>
      </c>
      <c r="D259" s="13" t="s">
        <v>322</v>
      </c>
      <c r="E259" s="13" t="s">
        <v>431</v>
      </c>
      <c r="F259" s="13" t="s">
        <v>2508</v>
      </c>
      <c r="G259" s="13" t="s">
        <v>492</v>
      </c>
      <c r="H259" s="13" t="s">
        <v>7328</v>
      </c>
      <c r="I259" s="34">
        <v>5</v>
      </c>
    </row>
    <row r="260" spans="1:9">
      <c r="A260" s="23">
        <v>2015</v>
      </c>
      <c r="B260" s="23" t="s">
        <v>2366</v>
      </c>
      <c r="C260" s="23" t="s">
        <v>1886</v>
      </c>
      <c r="D260" s="13" t="s">
        <v>322</v>
      </c>
      <c r="E260" s="13" t="s">
        <v>489</v>
      </c>
      <c r="F260" s="13" t="s">
        <v>2678</v>
      </c>
      <c r="G260" s="13" t="s">
        <v>1948</v>
      </c>
      <c r="H260" s="13" t="s">
        <v>7328</v>
      </c>
      <c r="I260" s="34">
        <v>3</v>
      </c>
    </row>
    <row r="261" spans="1:9">
      <c r="A261" s="23">
        <v>2015</v>
      </c>
      <c r="B261" s="23" t="s">
        <v>2366</v>
      </c>
      <c r="C261" s="23" t="s">
        <v>1886</v>
      </c>
      <c r="D261" s="13" t="s">
        <v>322</v>
      </c>
      <c r="E261" s="13" t="s">
        <v>512</v>
      </c>
      <c r="F261" s="13" t="s">
        <v>2466</v>
      </c>
      <c r="G261" s="13" t="s">
        <v>492</v>
      </c>
      <c r="H261" s="13" t="s">
        <v>7328</v>
      </c>
      <c r="I261" s="34">
        <v>1</v>
      </c>
    </row>
    <row r="262" spans="1:9">
      <c r="A262" s="23">
        <v>2015</v>
      </c>
      <c r="B262" s="23" t="s">
        <v>2366</v>
      </c>
      <c r="C262" s="23" t="s">
        <v>1886</v>
      </c>
      <c r="D262" s="13" t="s">
        <v>322</v>
      </c>
      <c r="E262" s="13" t="s">
        <v>522</v>
      </c>
      <c r="F262" s="13" t="s">
        <v>2672</v>
      </c>
      <c r="G262" s="13" t="s">
        <v>1948</v>
      </c>
      <c r="H262" s="13" t="s">
        <v>7328</v>
      </c>
      <c r="I262" s="34">
        <v>2</v>
      </c>
    </row>
    <row r="263" spans="1:9">
      <c r="A263" s="23">
        <v>2015</v>
      </c>
      <c r="B263" s="23" t="s">
        <v>2366</v>
      </c>
      <c r="C263" s="23" t="s">
        <v>1886</v>
      </c>
      <c r="D263" s="13" t="s">
        <v>3999</v>
      </c>
      <c r="E263" s="13" t="s">
        <v>427</v>
      </c>
      <c r="F263" s="13" t="s">
        <v>4058</v>
      </c>
      <c r="G263" s="13" t="s">
        <v>492</v>
      </c>
      <c r="H263" s="13" t="s">
        <v>7328</v>
      </c>
      <c r="I263" s="34">
        <v>3</v>
      </c>
    </row>
    <row r="264" spans="1:9">
      <c r="A264" s="23">
        <v>2015</v>
      </c>
      <c r="B264" s="23" t="s">
        <v>2366</v>
      </c>
      <c r="C264" s="23" t="s">
        <v>1886</v>
      </c>
      <c r="D264" s="13" t="s">
        <v>396</v>
      </c>
      <c r="E264" s="13" t="s">
        <v>397</v>
      </c>
      <c r="F264" s="13" t="s">
        <v>2433</v>
      </c>
      <c r="G264" s="13" t="s">
        <v>492</v>
      </c>
      <c r="H264" s="13" t="s">
        <v>7328</v>
      </c>
      <c r="I264" s="34">
        <v>5</v>
      </c>
    </row>
    <row r="265" spans="1:9">
      <c r="A265" s="23">
        <v>2015</v>
      </c>
      <c r="B265" s="23" t="s">
        <v>2366</v>
      </c>
      <c r="C265" s="23" t="s">
        <v>1886</v>
      </c>
      <c r="D265" s="13" t="s">
        <v>334</v>
      </c>
      <c r="E265" s="13" t="s">
        <v>5791</v>
      </c>
      <c r="F265" s="13" t="s">
        <v>2516</v>
      </c>
      <c r="G265" s="13" t="s">
        <v>493</v>
      </c>
      <c r="H265" s="13" t="s">
        <v>7328</v>
      </c>
      <c r="I265" s="34">
        <v>1</v>
      </c>
    </row>
    <row r="266" spans="1:9">
      <c r="A266" s="23">
        <v>2015</v>
      </c>
      <c r="B266" s="23" t="s">
        <v>2366</v>
      </c>
      <c r="C266" s="23" t="s">
        <v>1886</v>
      </c>
      <c r="D266" s="13" t="s">
        <v>334</v>
      </c>
      <c r="E266" s="13" t="s">
        <v>481</v>
      </c>
      <c r="F266" s="13" t="s">
        <v>2679</v>
      </c>
      <c r="G266" s="13" t="s">
        <v>493</v>
      </c>
      <c r="H266" s="13" t="s">
        <v>7328</v>
      </c>
      <c r="I266" s="34">
        <v>2</v>
      </c>
    </row>
    <row r="267" spans="1:9">
      <c r="A267" s="23">
        <v>2015</v>
      </c>
      <c r="B267" s="23" t="s">
        <v>2366</v>
      </c>
      <c r="C267" s="23" t="s">
        <v>1886</v>
      </c>
      <c r="D267" s="13" t="s">
        <v>334</v>
      </c>
      <c r="E267" s="13" t="s">
        <v>5790</v>
      </c>
      <c r="F267" s="13" t="s">
        <v>2516</v>
      </c>
      <c r="G267" s="13" t="s">
        <v>492</v>
      </c>
      <c r="H267" s="13" t="s">
        <v>7328</v>
      </c>
      <c r="I267" s="34">
        <v>2</v>
      </c>
    </row>
    <row r="268" spans="1:9">
      <c r="A268" s="23">
        <v>2015</v>
      </c>
      <c r="B268" s="23" t="s">
        <v>2366</v>
      </c>
      <c r="C268" s="23" t="s">
        <v>1886</v>
      </c>
      <c r="D268" s="13" t="s">
        <v>300</v>
      </c>
      <c r="E268" s="13" t="s">
        <v>1930</v>
      </c>
      <c r="F268" s="13" t="s">
        <v>2445</v>
      </c>
      <c r="G268" s="13" t="s">
        <v>7465</v>
      </c>
      <c r="H268" s="13" t="s">
        <v>7327</v>
      </c>
      <c r="I268" s="34">
        <v>1</v>
      </c>
    </row>
    <row r="269" spans="1:9">
      <c r="A269" s="23">
        <v>2015</v>
      </c>
      <c r="B269" s="23" t="s">
        <v>2366</v>
      </c>
      <c r="C269" s="23" t="s">
        <v>1886</v>
      </c>
      <c r="D269" s="13" t="s">
        <v>300</v>
      </c>
      <c r="E269" s="13" t="s">
        <v>2163</v>
      </c>
      <c r="F269" s="13" t="s">
        <v>2414</v>
      </c>
      <c r="G269" s="13" t="s">
        <v>7465</v>
      </c>
      <c r="H269" s="13" t="s">
        <v>7327</v>
      </c>
      <c r="I269" s="34">
        <v>2</v>
      </c>
    </row>
    <row r="270" spans="1:9">
      <c r="A270" s="23">
        <v>2015</v>
      </c>
      <c r="B270" s="23" t="s">
        <v>2366</v>
      </c>
      <c r="C270" s="23" t="s">
        <v>1886</v>
      </c>
      <c r="D270" s="13" t="s">
        <v>300</v>
      </c>
      <c r="E270" s="13" t="s">
        <v>454</v>
      </c>
      <c r="F270" s="13" t="s">
        <v>2510</v>
      </c>
      <c r="G270" s="13" t="s">
        <v>7465</v>
      </c>
      <c r="H270" s="13" t="s">
        <v>7327</v>
      </c>
      <c r="I270" s="34">
        <v>2</v>
      </c>
    </row>
    <row r="271" spans="1:9">
      <c r="A271" s="23">
        <v>2015</v>
      </c>
      <c r="B271" s="23" t="s">
        <v>2366</v>
      </c>
      <c r="C271" s="23" t="s">
        <v>1886</v>
      </c>
      <c r="D271" s="13" t="s">
        <v>300</v>
      </c>
      <c r="E271" s="13" t="s">
        <v>414</v>
      </c>
      <c r="F271" s="13" t="s">
        <v>2413</v>
      </c>
      <c r="G271" s="13" t="s">
        <v>7465</v>
      </c>
      <c r="H271" s="13" t="s">
        <v>7327</v>
      </c>
      <c r="I271" s="34">
        <v>1</v>
      </c>
    </row>
    <row r="272" spans="1:9">
      <c r="A272" s="23">
        <v>2015</v>
      </c>
      <c r="B272" s="23" t="s">
        <v>2366</v>
      </c>
      <c r="C272" s="23" t="s">
        <v>1886</v>
      </c>
      <c r="D272" s="13" t="s">
        <v>301</v>
      </c>
      <c r="E272" s="13" t="s">
        <v>501</v>
      </c>
      <c r="F272" s="13" t="s">
        <v>2417</v>
      </c>
      <c r="G272" s="13" t="s">
        <v>7465</v>
      </c>
      <c r="H272" s="13" t="s">
        <v>7327</v>
      </c>
      <c r="I272" s="34">
        <v>1</v>
      </c>
    </row>
    <row r="273" spans="1:9">
      <c r="A273" s="23">
        <v>2015</v>
      </c>
      <c r="B273" s="23" t="s">
        <v>2366</v>
      </c>
      <c r="C273" s="23" t="s">
        <v>1886</v>
      </c>
      <c r="D273" s="13" t="s">
        <v>301</v>
      </c>
      <c r="E273" s="13" t="s">
        <v>358</v>
      </c>
      <c r="F273" s="13" t="s">
        <v>2417</v>
      </c>
      <c r="G273" s="13" t="s">
        <v>7465</v>
      </c>
      <c r="H273" s="13" t="s">
        <v>7327</v>
      </c>
      <c r="I273" s="34">
        <v>1</v>
      </c>
    </row>
    <row r="274" spans="1:9">
      <c r="A274" s="23">
        <v>2015</v>
      </c>
      <c r="B274" s="23" t="s">
        <v>2366</v>
      </c>
      <c r="C274" s="23" t="s">
        <v>1886</v>
      </c>
      <c r="D274" s="13" t="s">
        <v>301</v>
      </c>
      <c r="E274" s="13" t="s">
        <v>359</v>
      </c>
      <c r="F274" s="13" t="s">
        <v>2533</v>
      </c>
      <c r="G274" s="13" t="s">
        <v>7465</v>
      </c>
      <c r="H274" s="13" t="s">
        <v>7327</v>
      </c>
      <c r="I274" s="34">
        <v>2</v>
      </c>
    </row>
    <row r="275" spans="1:9">
      <c r="A275" s="23">
        <v>2015</v>
      </c>
      <c r="B275" s="23" t="s">
        <v>2366</v>
      </c>
      <c r="C275" s="23" t="s">
        <v>1886</v>
      </c>
      <c r="D275" s="13" t="s">
        <v>302</v>
      </c>
      <c r="E275" s="13" t="s">
        <v>361</v>
      </c>
      <c r="F275" s="13" t="s">
        <v>2428</v>
      </c>
      <c r="G275" s="13" t="s">
        <v>7465</v>
      </c>
      <c r="H275" s="13" t="s">
        <v>7327</v>
      </c>
      <c r="I275" s="34">
        <v>2</v>
      </c>
    </row>
    <row r="276" spans="1:9">
      <c r="A276" s="23">
        <v>2015</v>
      </c>
      <c r="B276" s="23" t="s">
        <v>2366</v>
      </c>
      <c r="C276" s="23" t="s">
        <v>1886</v>
      </c>
      <c r="D276" s="13" t="s">
        <v>302</v>
      </c>
      <c r="E276" s="13" t="s">
        <v>362</v>
      </c>
      <c r="F276" s="13" t="s">
        <v>2430</v>
      </c>
      <c r="G276" s="13" t="s">
        <v>7465</v>
      </c>
      <c r="H276" s="13" t="s">
        <v>7327</v>
      </c>
      <c r="I276" s="34">
        <v>2</v>
      </c>
    </row>
    <row r="277" spans="1:9">
      <c r="A277" s="23">
        <v>2015</v>
      </c>
      <c r="B277" s="23" t="s">
        <v>2366</v>
      </c>
      <c r="C277" s="23" t="s">
        <v>1886</v>
      </c>
      <c r="D277" s="13" t="s">
        <v>302</v>
      </c>
      <c r="E277" s="13" t="s">
        <v>1932</v>
      </c>
      <c r="F277" s="13" t="s">
        <v>2430</v>
      </c>
      <c r="G277" s="13" t="s">
        <v>7465</v>
      </c>
      <c r="H277" s="13" t="s">
        <v>7327</v>
      </c>
      <c r="I277" s="34">
        <v>1</v>
      </c>
    </row>
    <row r="278" spans="1:9">
      <c r="A278" s="23">
        <v>2015</v>
      </c>
      <c r="B278" s="23" t="s">
        <v>2366</v>
      </c>
      <c r="C278" s="23" t="s">
        <v>1886</v>
      </c>
      <c r="D278" s="13" t="s">
        <v>302</v>
      </c>
      <c r="E278" s="13" t="s">
        <v>1958</v>
      </c>
      <c r="F278" s="13" t="s">
        <v>2473</v>
      </c>
      <c r="G278" s="13" t="s">
        <v>7465</v>
      </c>
      <c r="H278" s="13" t="s">
        <v>7327</v>
      </c>
      <c r="I278" s="34">
        <v>2</v>
      </c>
    </row>
    <row r="279" spans="1:9">
      <c r="A279" s="23">
        <v>2015</v>
      </c>
      <c r="B279" s="23" t="s">
        <v>2366</v>
      </c>
      <c r="C279" s="23" t="s">
        <v>1886</v>
      </c>
      <c r="D279" s="13" t="s">
        <v>302</v>
      </c>
      <c r="E279" s="13" t="s">
        <v>415</v>
      </c>
      <c r="F279" s="13" t="s">
        <v>2429</v>
      </c>
      <c r="G279" s="13" t="s">
        <v>7465</v>
      </c>
      <c r="H279" s="13" t="s">
        <v>7327</v>
      </c>
      <c r="I279" s="34">
        <v>2</v>
      </c>
    </row>
    <row r="280" spans="1:9">
      <c r="A280" s="23">
        <v>2015</v>
      </c>
      <c r="B280" s="23" t="s">
        <v>2366</v>
      </c>
      <c r="C280" s="23" t="s">
        <v>1886</v>
      </c>
      <c r="D280" s="13" t="s">
        <v>302</v>
      </c>
      <c r="E280" s="13" t="s">
        <v>2321</v>
      </c>
      <c r="F280" s="13" t="s">
        <v>2473</v>
      </c>
      <c r="G280" s="13" t="s">
        <v>7465</v>
      </c>
      <c r="H280" s="13" t="s">
        <v>7327</v>
      </c>
      <c r="I280" s="34">
        <v>1</v>
      </c>
    </row>
    <row r="281" spans="1:9">
      <c r="A281" s="23">
        <v>2015</v>
      </c>
      <c r="B281" s="23" t="s">
        <v>2366</v>
      </c>
      <c r="C281" s="23" t="s">
        <v>1886</v>
      </c>
      <c r="D281" s="13" t="s">
        <v>304</v>
      </c>
      <c r="E281" s="13" t="s">
        <v>2561</v>
      </c>
      <c r="F281" s="13" t="s">
        <v>2590</v>
      </c>
      <c r="G281" s="13" t="s">
        <v>7465</v>
      </c>
      <c r="H281" s="13" t="s">
        <v>7327</v>
      </c>
      <c r="I281" s="34">
        <v>1</v>
      </c>
    </row>
    <row r="282" spans="1:9">
      <c r="A282" s="23">
        <v>2015</v>
      </c>
      <c r="B282" s="23" t="s">
        <v>2366</v>
      </c>
      <c r="C282" s="23" t="s">
        <v>1886</v>
      </c>
      <c r="D282" s="13" t="s">
        <v>305</v>
      </c>
      <c r="E282" s="13" t="s">
        <v>364</v>
      </c>
      <c r="F282" s="13" t="s">
        <v>2431</v>
      </c>
      <c r="G282" s="13" t="s">
        <v>7465</v>
      </c>
      <c r="H282" s="13" t="s">
        <v>7327</v>
      </c>
      <c r="I282" s="34">
        <v>2</v>
      </c>
    </row>
    <row r="283" spans="1:9">
      <c r="A283" s="23">
        <v>2015</v>
      </c>
      <c r="B283" s="23" t="s">
        <v>2366</v>
      </c>
      <c r="C283" s="23" t="s">
        <v>1886</v>
      </c>
      <c r="D283" s="13" t="s">
        <v>306</v>
      </c>
      <c r="E283" s="13" t="s">
        <v>417</v>
      </c>
      <c r="F283" s="13" t="s">
        <v>2469</v>
      </c>
      <c r="G283" s="13" t="s">
        <v>7465</v>
      </c>
      <c r="H283" s="13" t="s">
        <v>7327</v>
      </c>
      <c r="I283" s="34">
        <v>1</v>
      </c>
    </row>
    <row r="284" spans="1:9">
      <c r="A284" s="23">
        <v>2015</v>
      </c>
      <c r="B284" s="23" t="s">
        <v>2366</v>
      </c>
      <c r="C284" s="23" t="s">
        <v>1886</v>
      </c>
      <c r="D284" s="13" t="s">
        <v>309</v>
      </c>
      <c r="E284" s="13" t="s">
        <v>434</v>
      </c>
      <c r="F284" s="13" t="s">
        <v>2441</v>
      </c>
      <c r="G284" s="13" t="s">
        <v>7465</v>
      </c>
      <c r="H284" s="13" t="s">
        <v>7327</v>
      </c>
      <c r="I284" s="34">
        <v>2</v>
      </c>
    </row>
    <row r="285" spans="1:9">
      <c r="A285" s="23">
        <v>2015</v>
      </c>
      <c r="B285" s="23" t="s">
        <v>2366</v>
      </c>
      <c r="C285" s="23" t="s">
        <v>1886</v>
      </c>
      <c r="D285" s="13" t="s">
        <v>312</v>
      </c>
      <c r="E285" s="13" t="s">
        <v>418</v>
      </c>
      <c r="F285" s="13" t="s">
        <v>2444</v>
      </c>
      <c r="G285" s="13" t="s">
        <v>7465</v>
      </c>
      <c r="H285" s="13" t="s">
        <v>7327</v>
      </c>
      <c r="I285" s="34">
        <v>1</v>
      </c>
    </row>
    <row r="286" spans="1:9">
      <c r="A286" s="23">
        <v>2015</v>
      </c>
      <c r="B286" s="23" t="s">
        <v>2366</v>
      </c>
      <c r="C286" s="23" t="s">
        <v>1886</v>
      </c>
      <c r="D286" s="13" t="s">
        <v>313</v>
      </c>
      <c r="E286" s="13" t="s">
        <v>373</v>
      </c>
      <c r="F286" s="13" t="s">
        <v>2509</v>
      </c>
      <c r="G286" s="13" t="s">
        <v>7465</v>
      </c>
      <c r="H286" s="13" t="s">
        <v>7327</v>
      </c>
      <c r="I286" s="34">
        <v>1</v>
      </c>
    </row>
    <row r="287" spans="1:9">
      <c r="A287" s="23">
        <v>2015</v>
      </c>
      <c r="B287" s="23" t="s">
        <v>2366</v>
      </c>
      <c r="C287" s="23" t="s">
        <v>1886</v>
      </c>
      <c r="D287" s="13" t="s">
        <v>313</v>
      </c>
      <c r="E287" s="13" t="s">
        <v>374</v>
      </c>
      <c r="F287" s="13" t="s">
        <v>2432</v>
      </c>
      <c r="G287" s="13" t="s">
        <v>7465</v>
      </c>
      <c r="H287" s="13" t="s">
        <v>7327</v>
      </c>
      <c r="I287" s="34">
        <v>1</v>
      </c>
    </row>
    <row r="288" spans="1:9">
      <c r="A288" s="23">
        <v>2015</v>
      </c>
      <c r="B288" s="23" t="s">
        <v>2366</v>
      </c>
      <c r="C288" s="23" t="s">
        <v>1886</v>
      </c>
      <c r="D288" s="13" t="s">
        <v>313</v>
      </c>
      <c r="E288" s="13" t="s">
        <v>3218</v>
      </c>
      <c r="F288" s="13" t="s">
        <v>2475</v>
      </c>
      <c r="G288" s="13" t="s">
        <v>7465</v>
      </c>
      <c r="H288" s="13" t="s">
        <v>7327</v>
      </c>
      <c r="I288" s="34">
        <v>1</v>
      </c>
    </row>
    <row r="289" spans="1:9">
      <c r="A289" s="23">
        <v>2015</v>
      </c>
      <c r="B289" s="23" t="s">
        <v>2366</v>
      </c>
      <c r="C289" s="23" t="s">
        <v>1886</v>
      </c>
      <c r="D289" s="13" t="s">
        <v>313</v>
      </c>
      <c r="E289" s="13" t="s">
        <v>423</v>
      </c>
      <c r="F289" s="13" t="s">
        <v>2437</v>
      </c>
      <c r="G289" s="13" t="s">
        <v>7465</v>
      </c>
      <c r="H289" s="13" t="s">
        <v>7327</v>
      </c>
      <c r="I289" s="34">
        <v>1</v>
      </c>
    </row>
    <row r="290" spans="1:9">
      <c r="A290" s="23">
        <v>2015</v>
      </c>
      <c r="B290" s="23" t="s">
        <v>2366</v>
      </c>
      <c r="C290" s="23" t="s">
        <v>1886</v>
      </c>
      <c r="D290" s="13" t="s">
        <v>313</v>
      </c>
      <c r="E290" s="13" t="s">
        <v>2351</v>
      </c>
      <c r="F290" s="13" t="s">
        <v>2432</v>
      </c>
      <c r="G290" s="13" t="s">
        <v>7465</v>
      </c>
      <c r="H290" s="13" t="s">
        <v>7327</v>
      </c>
      <c r="I290" s="34">
        <v>1</v>
      </c>
    </row>
    <row r="291" spans="1:9">
      <c r="A291" s="23">
        <v>2015</v>
      </c>
      <c r="B291" s="23" t="s">
        <v>2366</v>
      </c>
      <c r="C291" s="23" t="s">
        <v>1886</v>
      </c>
      <c r="D291" s="13" t="s">
        <v>313</v>
      </c>
      <c r="E291" s="13" t="s">
        <v>424</v>
      </c>
      <c r="F291" s="13" t="s">
        <v>2596</v>
      </c>
      <c r="G291" s="13" t="s">
        <v>7465</v>
      </c>
      <c r="H291" s="13" t="s">
        <v>7327</v>
      </c>
      <c r="I291" s="34">
        <v>1</v>
      </c>
    </row>
    <row r="292" spans="1:9">
      <c r="A292" s="23">
        <v>2015</v>
      </c>
      <c r="B292" s="23" t="s">
        <v>2366</v>
      </c>
      <c r="C292" s="23" t="s">
        <v>1886</v>
      </c>
      <c r="D292" s="13" t="s">
        <v>313</v>
      </c>
      <c r="E292" s="13" t="s">
        <v>375</v>
      </c>
      <c r="F292" s="13" t="s">
        <v>2462</v>
      </c>
      <c r="G292" s="13" t="s">
        <v>7465</v>
      </c>
      <c r="H292" s="13" t="s">
        <v>7327</v>
      </c>
      <c r="I292" s="34">
        <v>3</v>
      </c>
    </row>
    <row r="293" spans="1:9">
      <c r="A293" s="23">
        <v>2015</v>
      </c>
      <c r="B293" s="23" t="s">
        <v>2366</v>
      </c>
      <c r="C293" s="23" t="s">
        <v>1886</v>
      </c>
      <c r="D293" s="13" t="s">
        <v>313</v>
      </c>
      <c r="E293" s="13" t="s">
        <v>421</v>
      </c>
      <c r="F293" s="13" t="s">
        <v>2548</v>
      </c>
      <c r="G293" s="13" t="s">
        <v>7465</v>
      </c>
      <c r="H293" s="13" t="s">
        <v>7327</v>
      </c>
      <c r="I293" s="34">
        <v>2</v>
      </c>
    </row>
    <row r="294" spans="1:9">
      <c r="A294" s="23">
        <v>2015</v>
      </c>
      <c r="B294" s="23" t="s">
        <v>2366</v>
      </c>
      <c r="C294" s="23" t="s">
        <v>1886</v>
      </c>
      <c r="D294" s="13" t="s">
        <v>313</v>
      </c>
      <c r="E294" s="13" t="s">
        <v>419</v>
      </c>
      <c r="F294" s="13" t="s">
        <v>2518</v>
      </c>
      <c r="G294" s="13" t="s">
        <v>7465</v>
      </c>
      <c r="H294" s="13" t="s">
        <v>7327</v>
      </c>
      <c r="I294" s="34">
        <v>8</v>
      </c>
    </row>
    <row r="295" spans="1:9">
      <c r="A295" s="23">
        <v>2015</v>
      </c>
      <c r="B295" s="23" t="s">
        <v>2366</v>
      </c>
      <c r="C295" s="23" t="s">
        <v>1886</v>
      </c>
      <c r="D295" s="13" t="s">
        <v>313</v>
      </c>
      <c r="E295" s="13" t="s">
        <v>378</v>
      </c>
      <c r="F295" s="13" t="s">
        <v>2606</v>
      </c>
      <c r="G295" s="13" t="s">
        <v>7465</v>
      </c>
      <c r="H295" s="13" t="s">
        <v>7327</v>
      </c>
      <c r="I295" s="34">
        <v>3</v>
      </c>
    </row>
    <row r="296" spans="1:9">
      <c r="A296" s="23">
        <v>2015</v>
      </c>
      <c r="B296" s="23" t="s">
        <v>2366</v>
      </c>
      <c r="C296" s="23" t="s">
        <v>1886</v>
      </c>
      <c r="D296" s="13" t="s">
        <v>313</v>
      </c>
      <c r="E296" s="13" t="s">
        <v>379</v>
      </c>
      <c r="F296" s="13" t="s">
        <v>2432</v>
      </c>
      <c r="G296" s="13" t="s">
        <v>7465</v>
      </c>
      <c r="H296" s="13" t="s">
        <v>7327</v>
      </c>
      <c r="I296" s="34">
        <v>7</v>
      </c>
    </row>
    <row r="297" spans="1:9">
      <c r="A297" s="23">
        <v>2015</v>
      </c>
      <c r="B297" s="23" t="s">
        <v>2366</v>
      </c>
      <c r="C297" s="23" t="s">
        <v>1886</v>
      </c>
      <c r="D297" s="13" t="s">
        <v>313</v>
      </c>
      <c r="E297" s="13" t="s">
        <v>380</v>
      </c>
      <c r="F297" s="13" t="s">
        <v>2507</v>
      </c>
      <c r="G297" s="13" t="s">
        <v>7465</v>
      </c>
      <c r="H297" s="13" t="s">
        <v>7327</v>
      </c>
      <c r="I297" s="34">
        <v>1</v>
      </c>
    </row>
    <row r="298" spans="1:9">
      <c r="A298" s="23">
        <v>2015</v>
      </c>
      <c r="B298" s="23" t="s">
        <v>2366</v>
      </c>
      <c r="C298" s="23" t="s">
        <v>1886</v>
      </c>
      <c r="D298" s="13" t="s">
        <v>313</v>
      </c>
      <c r="E298" s="13" t="s">
        <v>405</v>
      </c>
      <c r="F298" s="13" t="s">
        <v>2432</v>
      </c>
      <c r="G298" s="13" t="s">
        <v>7465</v>
      </c>
      <c r="H298" s="13" t="s">
        <v>7327</v>
      </c>
      <c r="I298" s="34">
        <v>1</v>
      </c>
    </row>
    <row r="299" spans="1:9">
      <c r="A299" s="23">
        <v>2015</v>
      </c>
      <c r="B299" s="23" t="s">
        <v>2366</v>
      </c>
      <c r="C299" s="23" t="s">
        <v>1886</v>
      </c>
      <c r="D299" s="13" t="s">
        <v>313</v>
      </c>
      <c r="E299" s="13" t="s">
        <v>382</v>
      </c>
      <c r="F299" s="13" t="s">
        <v>2531</v>
      </c>
      <c r="G299" s="13" t="s">
        <v>7465</v>
      </c>
      <c r="H299" s="13" t="s">
        <v>7327</v>
      </c>
      <c r="I299" s="34">
        <v>2</v>
      </c>
    </row>
    <row r="300" spans="1:9">
      <c r="A300" s="23">
        <v>2015</v>
      </c>
      <c r="B300" s="23" t="s">
        <v>2366</v>
      </c>
      <c r="C300" s="23" t="s">
        <v>1886</v>
      </c>
      <c r="D300" s="13" t="s">
        <v>313</v>
      </c>
      <c r="E300" s="13" t="s">
        <v>383</v>
      </c>
      <c r="F300" s="13" t="s">
        <v>2420</v>
      </c>
      <c r="G300" s="13" t="s">
        <v>7465</v>
      </c>
      <c r="H300" s="13" t="s">
        <v>7327</v>
      </c>
      <c r="I300" s="34">
        <v>2</v>
      </c>
    </row>
    <row r="301" spans="1:9">
      <c r="A301" s="23">
        <v>2015</v>
      </c>
      <c r="B301" s="23" t="s">
        <v>2366</v>
      </c>
      <c r="C301" s="23" t="s">
        <v>1886</v>
      </c>
      <c r="D301" s="13" t="s">
        <v>314</v>
      </c>
      <c r="E301" s="13" t="s">
        <v>384</v>
      </c>
      <c r="F301" s="13" t="s">
        <v>2648</v>
      </c>
      <c r="G301" s="13" t="s">
        <v>7465</v>
      </c>
      <c r="H301" s="13" t="s">
        <v>7327</v>
      </c>
      <c r="I301" s="34">
        <v>1</v>
      </c>
    </row>
    <row r="302" spans="1:9">
      <c r="A302" s="23">
        <v>2015</v>
      </c>
      <c r="B302" s="23" t="s">
        <v>2366</v>
      </c>
      <c r="C302" s="23" t="s">
        <v>1886</v>
      </c>
      <c r="D302" s="13" t="s">
        <v>314</v>
      </c>
      <c r="E302" s="13" t="s">
        <v>4005</v>
      </c>
      <c r="F302" s="13" t="s">
        <v>4018</v>
      </c>
      <c r="G302" s="13" t="s">
        <v>7465</v>
      </c>
      <c r="H302" s="13" t="s">
        <v>7327</v>
      </c>
      <c r="I302" s="34">
        <v>1</v>
      </c>
    </row>
    <row r="303" spans="1:9">
      <c r="A303" s="23">
        <v>2015</v>
      </c>
      <c r="B303" s="23" t="s">
        <v>2366</v>
      </c>
      <c r="C303" s="23" t="s">
        <v>1886</v>
      </c>
      <c r="D303" s="13" t="s">
        <v>314</v>
      </c>
      <c r="E303" s="13" t="s">
        <v>425</v>
      </c>
      <c r="F303" s="13" t="s">
        <v>2644</v>
      </c>
      <c r="G303" s="13" t="s">
        <v>7465</v>
      </c>
      <c r="H303" s="13" t="s">
        <v>7327</v>
      </c>
      <c r="I303" s="34">
        <v>2</v>
      </c>
    </row>
    <row r="304" spans="1:9">
      <c r="A304" s="23">
        <v>2015</v>
      </c>
      <c r="B304" s="23" t="s">
        <v>2366</v>
      </c>
      <c r="C304" s="23" t="s">
        <v>1886</v>
      </c>
      <c r="D304" s="13" t="s">
        <v>314</v>
      </c>
      <c r="E304" s="13" t="s">
        <v>2353</v>
      </c>
      <c r="F304" s="13" t="s">
        <v>2645</v>
      </c>
      <c r="G304" s="13" t="s">
        <v>7465</v>
      </c>
      <c r="H304" s="13" t="s">
        <v>7327</v>
      </c>
      <c r="I304" s="34">
        <v>1</v>
      </c>
    </row>
    <row r="305" spans="1:9">
      <c r="A305" s="23">
        <v>2015</v>
      </c>
      <c r="B305" s="23" t="s">
        <v>2366</v>
      </c>
      <c r="C305" s="23" t="s">
        <v>1886</v>
      </c>
      <c r="D305" s="13" t="s">
        <v>317</v>
      </c>
      <c r="E305" s="13" t="s">
        <v>2584</v>
      </c>
      <c r="F305" s="13" t="s">
        <v>2423</v>
      </c>
      <c r="G305" s="13" t="s">
        <v>7465</v>
      </c>
      <c r="H305" s="13" t="s">
        <v>7327</v>
      </c>
      <c r="I305" s="34">
        <v>1</v>
      </c>
    </row>
    <row r="306" spans="1:9">
      <c r="A306" s="23">
        <v>2015</v>
      </c>
      <c r="B306" s="23" t="s">
        <v>2366</v>
      </c>
      <c r="C306" s="23" t="s">
        <v>1886</v>
      </c>
      <c r="D306" s="13" t="s">
        <v>317</v>
      </c>
      <c r="E306" s="13" t="s">
        <v>426</v>
      </c>
      <c r="F306" s="13" t="s">
        <v>2423</v>
      </c>
      <c r="G306" s="13" t="s">
        <v>7465</v>
      </c>
      <c r="H306" s="13" t="s">
        <v>7327</v>
      </c>
      <c r="I306" s="34">
        <v>2</v>
      </c>
    </row>
    <row r="307" spans="1:9">
      <c r="A307" s="23">
        <v>2015</v>
      </c>
      <c r="B307" s="23" t="s">
        <v>2366</v>
      </c>
      <c r="C307" s="23" t="s">
        <v>1886</v>
      </c>
      <c r="D307" s="13" t="s">
        <v>319</v>
      </c>
      <c r="E307" s="13" t="s">
        <v>2564</v>
      </c>
      <c r="F307" s="13" t="s">
        <v>2540</v>
      </c>
      <c r="G307" s="13" t="s">
        <v>7465</v>
      </c>
      <c r="H307" s="13" t="s">
        <v>7327</v>
      </c>
      <c r="I307" s="34">
        <v>2</v>
      </c>
    </row>
    <row r="308" spans="1:9">
      <c r="A308" s="23">
        <v>2015</v>
      </c>
      <c r="B308" s="23" t="s">
        <v>2366</v>
      </c>
      <c r="C308" s="23" t="s">
        <v>1886</v>
      </c>
      <c r="D308" s="13" t="s">
        <v>320</v>
      </c>
      <c r="E308" s="13" t="s">
        <v>466</v>
      </c>
      <c r="F308" s="13" t="s">
        <v>2478</v>
      </c>
      <c r="G308" s="13" t="s">
        <v>7465</v>
      </c>
      <c r="H308" s="13" t="s">
        <v>7327</v>
      </c>
      <c r="I308" s="34">
        <v>2</v>
      </c>
    </row>
    <row r="309" spans="1:9">
      <c r="A309" s="23">
        <v>2015</v>
      </c>
      <c r="B309" s="23" t="s">
        <v>2366</v>
      </c>
      <c r="C309" s="23" t="s">
        <v>1886</v>
      </c>
      <c r="D309" s="13" t="s">
        <v>322</v>
      </c>
      <c r="E309" s="13" t="s">
        <v>391</v>
      </c>
      <c r="F309" s="13" t="s">
        <v>3552</v>
      </c>
      <c r="G309" s="13" t="s">
        <v>7465</v>
      </c>
      <c r="H309" s="13" t="s">
        <v>7327</v>
      </c>
      <c r="I309" s="34">
        <v>2</v>
      </c>
    </row>
    <row r="310" spans="1:9">
      <c r="A310" s="23">
        <v>2015</v>
      </c>
      <c r="B310" s="23" t="s">
        <v>2366</v>
      </c>
      <c r="C310" s="23" t="s">
        <v>1886</v>
      </c>
      <c r="D310" s="13" t="s">
        <v>322</v>
      </c>
      <c r="E310" s="13" t="s">
        <v>512</v>
      </c>
      <c r="F310" s="13" t="s">
        <v>2466</v>
      </c>
      <c r="G310" s="13" t="s">
        <v>7465</v>
      </c>
      <c r="H310" s="13" t="s">
        <v>7327</v>
      </c>
      <c r="I310" s="34">
        <v>2</v>
      </c>
    </row>
    <row r="311" spans="1:9">
      <c r="A311" s="23">
        <v>2015</v>
      </c>
      <c r="B311" s="23" t="s">
        <v>2366</v>
      </c>
      <c r="C311" s="23" t="s">
        <v>1886</v>
      </c>
      <c r="D311" s="13" t="s">
        <v>322</v>
      </c>
      <c r="E311" s="13" t="s">
        <v>3247</v>
      </c>
      <c r="F311" s="13" t="s">
        <v>2466</v>
      </c>
      <c r="G311" s="13" t="s">
        <v>7465</v>
      </c>
      <c r="H311" s="13" t="s">
        <v>7327</v>
      </c>
      <c r="I311" s="34">
        <v>5</v>
      </c>
    </row>
    <row r="312" spans="1:9">
      <c r="A312" s="23">
        <v>2015</v>
      </c>
      <c r="B312" s="23" t="s">
        <v>2366</v>
      </c>
      <c r="C312" s="23" t="s">
        <v>1886</v>
      </c>
      <c r="D312" s="13" t="s">
        <v>3999</v>
      </c>
      <c r="E312" s="13" t="s">
        <v>388</v>
      </c>
      <c r="F312" s="13" t="s">
        <v>4059</v>
      </c>
      <c r="G312" s="13" t="s">
        <v>7465</v>
      </c>
      <c r="H312" s="13" t="s">
        <v>7327</v>
      </c>
      <c r="I312" s="34">
        <v>2</v>
      </c>
    </row>
    <row r="313" spans="1:9">
      <c r="A313" s="23">
        <v>2015</v>
      </c>
      <c r="B313" s="23" t="s">
        <v>2366</v>
      </c>
      <c r="C313" s="23" t="s">
        <v>1886</v>
      </c>
      <c r="D313" s="13" t="s">
        <v>3999</v>
      </c>
      <c r="E313" s="13" t="s">
        <v>427</v>
      </c>
      <c r="F313" s="13" t="s">
        <v>4058</v>
      </c>
      <c r="G313" s="13" t="s">
        <v>7465</v>
      </c>
      <c r="H313" s="13" t="s">
        <v>7327</v>
      </c>
      <c r="I313" s="34">
        <v>1</v>
      </c>
    </row>
    <row r="314" spans="1:9">
      <c r="A314" s="23">
        <v>2015</v>
      </c>
      <c r="B314" s="23" t="s">
        <v>2367</v>
      </c>
      <c r="C314" s="23" t="s">
        <v>1886</v>
      </c>
      <c r="D314" s="13" t="s">
        <v>300</v>
      </c>
      <c r="E314" s="13" t="s">
        <v>500</v>
      </c>
      <c r="F314" s="13" t="s">
        <v>2414</v>
      </c>
      <c r="G314" s="13" t="s">
        <v>492</v>
      </c>
      <c r="H314" s="13" t="s">
        <v>7328</v>
      </c>
      <c r="I314" s="34">
        <v>2</v>
      </c>
    </row>
    <row r="315" spans="1:9">
      <c r="A315" s="23">
        <v>2015</v>
      </c>
      <c r="B315" s="23" t="s">
        <v>2367</v>
      </c>
      <c r="C315" s="23" t="s">
        <v>1886</v>
      </c>
      <c r="D315" s="13" t="s">
        <v>300</v>
      </c>
      <c r="E315" s="13" t="s">
        <v>2163</v>
      </c>
      <c r="F315" s="13" t="s">
        <v>2414</v>
      </c>
      <c r="G315" s="13" t="s">
        <v>492</v>
      </c>
      <c r="H315" s="13" t="s">
        <v>7328</v>
      </c>
      <c r="I315" s="34">
        <v>1</v>
      </c>
    </row>
    <row r="316" spans="1:9">
      <c r="A316" s="23">
        <v>2015</v>
      </c>
      <c r="B316" s="23" t="s">
        <v>2367</v>
      </c>
      <c r="C316" s="23" t="s">
        <v>1886</v>
      </c>
      <c r="D316" s="13" t="s">
        <v>300</v>
      </c>
      <c r="E316" s="13" t="s">
        <v>2152</v>
      </c>
      <c r="F316" s="13" t="s">
        <v>2426</v>
      </c>
      <c r="G316" s="13" t="s">
        <v>492</v>
      </c>
      <c r="H316" s="13" t="s">
        <v>7328</v>
      </c>
      <c r="I316" s="34">
        <v>1</v>
      </c>
    </row>
    <row r="317" spans="1:9">
      <c r="A317" s="23">
        <v>2015</v>
      </c>
      <c r="B317" s="23" t="s">
        <v>2367</v>
      </c>
      <c r="C317" s="23" t="s">
        <v>1886</v>
      </c>
      <c r="D317" s="13" t="s">
        <v>300</v>
      </c>
      <c r="E317" s="13" t="s">
        <v>412</v>
      </c>
      <c r="F317" s="13" t="s">
        <v>2510</v>
      </c>
      <c r="G317" s="13" t="s">
        <v>492</v>
      </c>
      <c r="H317" s="13" t="s">
        <v>7328</v>
      </c>
      <c r="I317" s="34">
        <v>3</v>
      </c>
    </row>
    <row r="318" spans="1:9">
      <c r="A318" s="23">
        <v>2015</v>
      </c>
      <c r="B318" s="23" t="s">
        <v>2367</v>
      </c>
      <c r="C318" s="23" t="s">
        <v>1886</v>
      </c>
      <c r="D318" s="13" t="s">
        <v>300</v>
      </c>
      <c r="E318" s="13" t="s">
        <v>413</v>
      </c>
      <c r="F318" s="13" t="s">
        <v>2468</v>
      </c>
      <c r="G318" s="13" t="s">
        <v>492</v>
      </c>
      <c r="H318" s="13" t="s">
        <v>7328</v>
      </c>
      <c r="I318" s="34">
        <v>3</v>
      </c>
    </row>
    <row r="319" spans="1:9">
      <c r="A319" s="23">
        <v>2015</v>
      </c>
      <c r="B319" s="23" t="s">
        <v>2367</v>
      </c>
      <c r="C319" s="23" t="s">
        <v>1886</v>
      </c>
      <c r="D319" s="13" t="s">
        <v>300</v>
      </c>
      <c r="E319" s="13" t="s">
        <v>497</v>
      </c>
      <c r="F319" s="13" t="s">
        <v>2468</v>
      </c>
      <c r="G319" s="13" t="s">
        <v>492</v>
      </c>
      <c r="H319" s="13" t="s">
        <v>7328</v>
      </c>
      <c r="I319" s="34">
        <v>1</v>
      </c>
    </row>
    <row r="320" spans="1:9">
      <c r="A320" s="23">
        <v>2015</v>
      </c>
      <c r="B320" s="23" t="s">
        <v>2367</v>
      </c>
      <c r="C320" s="23" t="s">
        <v>1886</v>
      </c>
      <c r="D320" s="13" t="s">
        <v>300</v>
      </c>
      <c r="E320" s="13" t="s">
        <v>498</v>
      </c>
      <c r="F320" s="13" t="s">
        <v>3547</v>
      </c>
      <c r="G320" s="13" t="s">
        <v>492</v>
      </c>
      <c r="H320" s="13" t="s">
        <v>7328</v>
      </c>
      <c r="I320" s="34">
        <v>2</v>
      </c>
    </row>
    <row r="321" spans="1:9">
      <c r="A321" s="23">
        <v>2015</v>
      </c>
      <c r="B321" s="23" t="s">
        <v>2367</v>
      </c>
      <c r="C321" s="23" t="s">
        <v>1886</v>
      </c>
      <c r="D321" s="13" t="s">
        <v>300</v>
      </c>
      <c r="E321" s="13" t="s">
        <v>496</v>
      </c>
      <c r="F321" s="13" t="s">
        <v>2621</v>
      </c>
      <c r="G321" s="13" t="s">
        <v>492</v>
      </c>
      <c r="H321" s="13" t="s">
        <v>7328</v>
      </c>
      <c r="I321" s="34">
        <v>1</v>
      </c>
    </row>
    <row r="322" spans="1:9">
      <c r="A322" s="23">
        <v>2015</v>
      </c>
      <c r="B322" s="23" t="s">
        <v>2367</v>
      </c>
      <c r="C322" s="23" t="s">
        <v>1886</v>
      </c>
      <c r="D322" s="13" t="s">
        <v>300</v>
      </c>
      <c r="E322" s="13" t="s">
        <v>414</v>
      </c>
      <c r="F322" s="13" t="s">
        <v>2413</v>
      </c>
      <c r="G322" s="13" t="s">
        <v>492</v>
      </c>
      <c r="H322" s="13" t="s">
        <v>7328</v>
      </c>
      <c r="I322" s="34">
        <v>2</v>
      </c>
    </row>
    <row r="323" spans="1:9">
      <c r="A323" s="23">
        <v>2015</v>
      </c>
      <c r="B323" s="23" t="s">
        <v>2367</v>
      </c>
      <c r="C323" s="23" t="s">
        <v>1886</v>
      </c>
      <c r="D323" s="13" t="s">
        <v>300</v>
      </c>
      <c r="E323" s="13" t="s">
        <v>499</v>
      </c>
      <c r="F323" s="13" t="s">
        <v>2482</v>
      </c>
      <c r="G323" s="13" t="s">
        <v>492</v>
      </c>
      <c r="H323" s="13" t="s">
        <v>7328</v>
      </c>
      <c r="I323" s="34">
        <v>1</v>
      </c>
    </row>
    <row r="324" spans="1:9">
      <c r="A324" s="23">
        <v>2015</v>
      </c>
      <c r="B324" s="23" t="s">
        <v>2367</v>
      </c>
      <c r="C324" s="23" t="s">
        <v>1886</v>
      </c>
      <c r="D324" s="13" t="s">
        <v>301</v>
      </c>
      <c r="E324" s="13" t="s">
        <v>501</v>
      </c>
      <c r="F324" s="13" t="s">
        <v>2417</v>
      </c>
      <c r="G324" s="13" t="s">
        <v>492</v>
      </c>
      <c r="H324" s="13" t="s">
        <v>7328</v>
      </c>
      <c r="I324" s="34">
        <v>1</v>
      </c>
    </row>
    <row r="325" spans="1:9">
      <c r="A325" s="23">
        <v>2015</v>
      </c>
      <c r="B325" s="23" t="s">
        <v>2367</v>
      </c>
      <c r="C325" s="23" t="s">
        <v>1886</v>
      </c>
      <c r="D325" s="13" t="s">
        <v>301</v>
      </c>
      <c r="E325" s="13" t="s">
        <v>359</v>
      </c>
      <c r="F325" s="13" t="s">
        <v>2533</v>
      </c>
      <c r="G325" s="13" t="s">
        <v>492</v>
      </c>
      <c r="H325" s="13" t="s">
        <v>7328</v>
      </c>
      <c r="I325" s="34">
        <v>2</v>
      </c>
    </row>
    <row r="326" spans="1:9">
      <c r="A326" s="23">
        <v>2015</v>
      </c>
      <c r="B326" s="23" t="s">
        <v>2367</v>
      </c>
      <c r="C326" s="23" t="s">
        <v>1886</v>
      </c>
      <c r="D326" s="13" t="s">
        <v>302</v>
      </c>
      <c r="E326" s="13" t="s">
        <v>361</v>
      </c>
      <c r="F326" s="13" t="s">
        <v>2428</v>
      </c>
      <c r="G326" s="13" t="s">
        <v>492</v>
      </c>
      <c r="H326" s="13" t="s">
        <v>7328</v>
      </c>
      <c r="I326" s="34">
        <v>2</v>
      </c>
    </row>
    <row r="327" spans="1:9">
      <c r="A327" s="23">
        <v>2015</v>
      </c>
      <c r="B327" s="23" t="s">
        <v>2367</v>
      </c>
      <c r="C327" s="23" t="s">
        <v>1886</v>
      </c>
      <c r="D327" s="13" t="s">
        <v>302</v>
      </c>
      <c r="E327" s="13" t="s">
        <v>1958</v>
      </c>
      <c r="F327" s="13" t="s">
        <v>2473</v>
      </c>
      <c r="G327" s="13" t="s">
        <v>492</v>
      </c>
      <c r="H327" s="13" t="s">
        <v>7328</v>
      </c>
      <c r="I327" s="34">
        <v>1</v>
      </c>
    </row>
    <row r="328" spans="1:9">
      <c r="A328" s="23">
        <v>2015</v>
      </c>
      <c r="B328" s="23" t="s">
        <v>2367</v>
      </c>
      <c r="C328" s="23" t="s">
        <v>1886</v>
      </c>
      <c r="D328" s="13" t="s">
        <v>304</v>
      </c>
      <c r="E328" s="13" t="s">
        <v>363</v>
      </c>
      <c r="F328" s="13" t="s">
        <v>2523</v>
      </c>
      <c r="G328" s="13" t="s">
        <v>492</v>
      </c>
      <c r="H328" s="13" t="s">
        <v>7328</v>
      </c>
      <c r="I328" s="34">
        <v>1</v>
      </c>
    </row>
    <row r="329" spans="1:9">
      <c r="A329" s="23">
        <v>2015</v>
      </c>
      <c r="B329" s="23" t="s">
        <v>2367</v>
      </c>
      <c r="C329" s="23" t="s">
        <v>1886</v>
      </c>
      <c r="D329" s="13" t="s">
        <v>306</v>
      </c>
      <c r="E329" s="13" t="s">
        <v>368</v>
      </c>
      <c r="F329" s="13" t="s">
        <v>2469</v>
      </c>
      <c r="G329" s="13" t="s">
        <v>493</v>
      </c>
      <c r="H329" s="13" t="s">
        <v>7328</v>
      </c>
      <c r="I329" s="34">
        <v>2</v>
      </c>
    </row>
    <row r="330" spans="1:9">
      <c r="A330" s="23">
        <v>2015</v>
      </c>
      <c r="B330" s="23" t="s">
        <v>2367</v>
      </c>
      <c r="C330" s="23" t="s">
        <v>1886</v>
      </c>
      <c r="D330" s="13" t="s">
        <v>307</v>
      </c>
      <c r="E330" s="13" t="s">
        <v>502</v>
      </c>
      <c r="F330" s="13" t="s">
        <v>2527</v>
      </c>
      <c r="G330" s="13" t="s">
        <v>492</v>
      </c>
      <c r="H330" s="13" t="s">
        <v>7328</v>
      </c>
      <c r="I330" s="34">
        <v>2</v>
      </c>
    </row>
    <row r="331" spans="1:9">
      <c r="A331" s="23">
        <v>2015</v>
      </c>
      <c r="B331" s="23" t="s">
        <v>2367</v>
      </c>
      <c r="C331" s="23" t="s">
        <v>1886</v>
      </c>
      <c r="D331" s="13" t="s">
        <v>312</v>
      </c>
      <c r="E331" s="13" t="s">
        <v>2343</v>
      </c>
      <c r="F331" s="13" t="s">
        <v>2485</v>
      </c>
      <c r="G331" s="13" t="s">
        <v>493</v>
      </c>
      <c r="H331" s="13" t="s">
        <v>7328</v>
      </c>
      <c r="I331" s="34">
        <v>1</v>
      </c>
    </row>
    <row r="332" spans="1:9">
      <c r="A332" s="23">
        <v>2015</v>
      </c>
      <c r="B332" s="23" t="s">
        <v>2367</v>
      </c>
      <c r="C332" s="23" t="s">
        <v>1886</v>
      </c>
      <c r="D332" s="13" t="s">
        <v>461</v>
      </c>
      <c r="E332" s="13" t="s">
        <v>503</v>
      </c>
      <c r="F332" s="13" t="s">
        <v>7112</v>
      </c>
      <c r="G332" s="13" t="s">
        <v>493</v>
      </c>
      <c r="H332" s="13" t="s">
        <v>7328</v>
      </c>
      <c r="I332" s="34">
        <v>6</v>
      </c>
    </row>
    <row r="333" spans="1:9">
      <c r="A333" s="23">
        <v>2015</v>
      </c>
      <c r="B333" s="23" t="s">
        <v>2367</v>
      </c>
      <c r="C333" s="23" t="s">
        <v>1886</v>
      </c>
      <c r="D333" s="13" t="s">
        <v>313</v>
      </c>
      <c r="E333" s="13" t="s">
        <v>373</v>
      </c>
      <c r="F333" s="13" t="s">
        <v>2509</v>
      </c>
      <c r="G333" s="13" t="s">
        <v>492</v>
      </c>
      <c r="H333" s="13" t="s">
        <v>7328</v>
      </c>
      <c r="I333" s="34">
        <v>3</v>
      </c>
    </row>
    <row r="334" spans="1:9">
      <c r="A334" s="23">
        <v>2015</v>
      </c>
      <c r="B334" s="23" t="s">
        <v>2367</v>
      </c>
      <c r="C334" s="23" t="s">
        <v>1886</v>
      </c>
      <c r="D334" s="13" t="s">
        <v>313</v>
      </c>
      <c r="E334" s="13" t="s">
        <v>374</v>
      </c>
      <c r="F334" s="13" t="s">
        <v>2432</v>
      </c>
      <c r="G334" s="13" t="s">
        <v>492</v>
      </c>
      <c r="H334" s="13" t="s">
        <v>7328</v>
      </c>
      <c r="I334" s="34">
        <v>3</v>
      </c>
    </row>
    <row r="335" spans="1:9">
      <c r="A335" s="23">
        <v>2015</v>
      </c>
      <c r="B335" s="23" t="s">
        <v>2367</v>
      </c>
      <c r="C335" s="23" t="s">
        <v>1886</v>
      </c>
      <c r="D335" s="13" t="s">
        <v>313</v>
      </c>
      <c r="E335" s="13" t="s">
        <v>422</v>
      </c>
      <c r="F335" s="13" t="s">
        <v>2420</v>
      </c>
      <c r="G335" s="13" t="s">
        <v>492</v>
      </c>
      <c r="H335" s="13" t="s">
        <v>7328</v>
      </c>
      <c r="I335" s="34">
        <v>1</v>
      </c>
    </row>
    <row r="336" spans="1:9">
      <c r="A336" s="23">
        <v>2015</v>
      </c>
      <c r="B336" s="23" t="s">
        <v>2367</v>
      </c>
      <c r="C336" s="23" t="s">
        <v>1886</v>
      </c>
      <c r="D336" s="13" t="s">
        <v>313</v>
      </c>
      <c r="E336" s="13" t="s">
        <v>375</v>
      </c>
      <c r="F336" s="13" t="s">
        <v>2462</v>
      </c>
      <c r="G336" s="13" t="s">
        <v>492</v>
      </c>
      <c r="H336" s="13" t="s">
        <v>7328</v>
      </c>
      <c r="I336" s="34">
        <v>1</v>
      </c>
    </row>
    <row r="337" spans="1:9">
      <c r="A337" s="23">
        <v>2015</v>
      </c>
      <c r="B337" s="23" t="s">
        <v>2367</v>
      </c>
      <c r="C337" s="23" t="s">
        <v>1886</v>
      </c>
      <c r="D337" s="13" t="s">
        <v>313</v>
      </c>
      <c r="E337" s="13" t="s">
        <v>4091</v>
      </c>
      <c r="F337" s="13" t="s">
        <v>4085</v>
      </c>
      <c r="G337" s="13" t="s">
        <v>492</v>
      </c>
      <c r="H337" s="13" t="s">
        <v>7328</v>
      </c>
      <c r="I337" s="34">
        <v>3</v>
      </c>
    </row>
    <row r="338" spans="1:9">
      <c r="A338" s="23">
        <v>2015</v>
      </c>
      <c r="B338" s="23" t="s">
        <v>2367</v>
      </c>
      <c r="C338" s="23" t="s">
        <v>1886</v>
      </c>
      <c r="D338" s="13" t="s">
        <v>313</v>
      </c>
      <c r="E338" s="13" t="s">
        <v>405</v>
      </c>
      <c r="F338" s="13" t="s">
        <v>2432</v>
      </c>
      <c r="G338" s="13" t="s">
        <v>492</v>
      </c>
      <c r="H338" s="13" t="s">
        <v>7328</v>
      </c>
      <c r="I338" s="34">
        <v>2</v>
      </c>
    </row>
    <row r="339" spans="1:9">
      <c r="A339" s="23">
        <v>2015</v>
      </c>
      <c r="B339" s="23" t="s">
        <v>2367</v>
      </c>
      <c r="C339" s="23" t="s">
        <v>1886</v>
      </c>
      <c r="D339" s="13" t="s">
        <v>314</v>
      </c>
      <c r="E339" s="13" t="s">
        <v>384</v>
      </c>
      <c r="F339" s="13" t="s">
        <v>2648</v>
      </c>
      <c r="G339" s="13" t="s">
        <v>492</v>
      </c>
      <c r="H339" s="13" t="s">
        <v>7328</v>
      </c>
      <c r="I339" s="34">
        <v>1</v>
      </c>
    </row>
    <row r="340" spans="1:9">
      <c r="A340" s="23">
        <v>2015</v>
      </c>
      <c r="B340" s="23" t="s">
        <v>2367</v>
      </c>
      <c r="C340" s="23" t="s">
        <v>1886</v>
      </c>
      <c r="D340" s="13" t="s">
        <v>317</v>
      </c>
      <c r="E340" s="13" t="s">
        <v>506</v>
      </c>
      <c r="F340" s="13" t="s">
        <v>2423</v>
      </c>
      <c r="G340" s="13" t="s">
        <v>492</v>
      </c>
      <c r="H340" s="13" t="s">
        <v>7328</v>
      </c>
      <c r="I340" s="34">
        <v>1</v>
      </c>
    </row>
    <row r="341" spans="1:9">
      <c r="A341" s="23">
        <v>2015</v>
      </c>
      <c r="B341" s="23" t="s">
        <v>2367</v>
      </c>
      <c r="C341" s="23" t="s">
        <v>1886</v>
      </c>
      <c r="D341" s="13" t="s">
        <v>317</v>
      </c>
      <c r="E341" s="13" t="s">
        <v>505</v>
      </c>
      <c r="F341" s="13" t="s">
        <v>2421</v>
      </c>
      <c r="G341" s="13" t="s">
        <v>492</v>
      </c>
      <c r="H341" s="13" t="s">
        <v>7328</v>
      </c>
      <c r="I341" s="34">
        <v>1</v>
      </c>
    </row>
    <row r="342" spans="1:9">
      <c r="A342" s="23">
        <v>2015</v>
      </c>
      <c r="B342" s="23" t="s">
        <v>2367</v>
      </c>
      <c r="C342" s="23" t="s">
        <v>1886</v>
      </c>
      <c r="D342" s="13" t="s">
        <v>317</v>
      </c>
      <c r="E342" s="13" t="s">
        <v>449</v>
      </c>
      <c r="F342" s="13" t="s">
        <v>2476</v>
      </c>
      <c r="G342" s="13" t="s">
        <v>492</v>
      </c>
      <c r="H342" s="13" t="s">
        <v>7328</v>
      </c>
      <c r="I342" s="34">
        <v>3</v>
      </c>
    </row>
    <row r="343" spans="1:9">
      <c r="A343" s="23">
        <v>2015</v>
      </c>
      <c r="B343" s="23" t="s">
        <v>2367</v>
      </c>
      <c r="C343" s="23" t="s">
        <v>1886</v>
      </c>
      <c r="D343" s="13" t="s">
        <v>317</v>
      </c>
      <c r="E343" s="13" t="s">
        <v>508</v>
      </c>
      <c r="F343" s="13" t="s">
        <v>2423</v>
      </c>
      <c r="G343" s="13" t="s">
        <v>492</v>
      </c>
      <c r="H343" s="13" t="s">
        <v>7328</v>
      </c>
      <c r="I343" s="34">
        <v>1</v>
      </c>
    </row>
    <row r="344" spans="1:9">
      <c r="A344" s="23">
        <v>2015</v>
      </c>
      <c r="B344" s="23" t="s">
        <v>2367</v>
      </c>
      <c r="C344" s="23" t="s">
        <v>1886</v>
      </c>
      <c r="D344" s="13" t="s">
        <v>317</v>
      </c>
      <c r="E344" s="13" t="s">
        <v>2556</v>
      </c>
      <c r="F344" s="13" t="s">
        <v>2421</v>
      </c>
      <c r="G344" s="13" t="s">
        <v>492</v>
      </c>
      <c r="H344" s="13" t="s">
        <v>7328</v>
      </c>
      <c r="I344" s="34">
        <v>1</v>
      </c>
    </row>
    <row r="345" spans="1:9">
      <c r="A345" s="23">
        <v>2015</v>
      </c>
      <c r="B345" s="23" t="s">
        <v>2367</v>
      </c>
      <c r="C345" s="23" t="s">
        <v>1886</v>
      </c>
      <c r="D345" s="13" t="s">
        <v>320</v>
      </c>
      <c r="E345" s="13" t="s">
        <v>466</v>
      </c>
      <c r="F345" s="13" t="s">
        <v>2478</v>
      </c>
      <c r="G345" s="13" t="s">
        <v>492</v>
      </c>
      <c r="H345" s="13" t="s">
        <v>7328</v>
      </c>
      <c r="I345" s="34">
        <v>1</v>
      </c>
    </row>
    <row r="346" spans="1:9">
      <c r="A346" s="23">
        <v>2015</v>
      </c>
      <c r="B346" s="23" t="s">
        <v>2367</v>
      </c>
      <c r="C346" s="23" t="s">
        <v>1886</v>
      </c>
      <c r="D346" s="13" t="s">
        <v>322</v>
      </c>
      <c r="E346" s="13" t="s">
        <v>390</v>
      </c>
      <c r="F346" s="13" t="s">
        <v>2466</v>
      </c>
      <c r="G346" s="13" t="s">
        <v>494</v>
      </c>
      <c r="H346" s="13" t="s">
        <v>7328</v>
      </c>
      <c r="I346" s="34">
        <v>3</v>
      </c>
    </row>
    <row r="347" spans="1:9">
      <c r="A347" s="23">
        <v>2015</v>
      </c>
      <c r="B347" s="23" t="s">
        <v>2367</v>
      </c>
      <c r="C347" s="23" t="s">
        <v>1886</v>
      </c>
      <c r="D347" s="13" t="s">
        <v>322</v>
      </c>
      <c r="E347" s="13" t="s">
        <v>3477</v>
      </c>
      <c r="F347" s="13" t="s">
        <v>2643</v>
      </c>
      <c r="G347" s="13" t="s">
        <v>493</v>
      </c>
      <c r="H347" s="13" t="s">
        <v>7328</v>
      </c>
      <c r="I347" s="34">
        <v>1</v>
      </c>
    </row>
    <row r="348" spans="1:9">
      <c r="A348" s="23">
        <v>2015</v>
      </c>
      <c r="B348" s="23" t="s">
        <v>2367</v>
      </c>
      <c r="C348" s="23" t="s">
        <v>1886</v>
      </c>
      <c r="D348" s="13" t="s">
        <v>322</v>
      </c>
      <c r="E348" s="13" t="s">
        <v>510</v>
      </c>
      <c r="F348" s="13" t="s">
        <v>2667</v>
      </c>
      <c r="G348" s="13" t="s">
        <v>1948</v>
      </c>
      <c r="H348" s="13" t="s">
        <v>7328</v>
      </c>
      <c r="I348" s="34">
        <v>2</v>
      </c>
    </row>
    <row r="349" spans="1:9">
      <c r="A349" s="23">
        <v>2015</v>
      </c>
      <c r="B349" s="23" t="s">
        <v>2367</v>
      </c>
      <c r="C349" s="23" t="s">
        <v>1886</v>
      </c>
      <c r="D349" s="13" t="s">
        <v>322</v>
      </c>
      <c r="E349" s="13" t="s">
        <v>391</v>
      </c>
      <c r="F349" s="13" t="s">
        <v>3552</v>
      </c>
      <c r="G349" s="13" t="s">
        <v>492</v>
      </c>
      <c r="H349" s="13" t="s">
        <v>7328</v>
      </c>
      <c r="I349" s="34">
        <v>1</v>
      </c>
    </row>
    <row r="350" spans="1:9">
      <c r="A350" s="23">
        <v>2015</v>
      </c>
      <c r="B350" s="23" t="s">
        <v>2367</v>
      </c>
      <c r="C350" s="23" t="s">
        <v>1886</v>
      </c>
      <c r="D350" s="13" t="s">
        <v>322</v>
      </c>
      <c r="E350" s="13" t="s">
        <v>467</v>
      </c>
      <c r="F350" s="13" t="s">
        <v>2668</v>
      </c>
      <c r="G350" s="13" t="s">
        <v>1948</v>
      </c>
      <c r="H350" s="13" t="s">
        <v>7328</v>
      </c>
      <c r="I350" s="34">
        <v>2</v>
      </c>
    </row>
    <row r="351" spans="1:9">
      <c r="A351" s="23">
        <v>2015</v>
      </c>
      <c r="B351" s="23" t="s">
        <v>2367</v>
      </c>
      <c r="C351" s="23" t="s">
        <v>1886</v>
      </c>
      <c r="D351" s="13" t="s">
        <v>322</v>
      </c>
      <c r="E351" s="13" t="s">
        <v>468</v>
      </c>
      <c r="F351" s="13" t="s">
        <v>2676</v>
      </c>
      <c r="G351" s="13" t="s">
        <v>1948</v>
      </c>
      <c r="H351" s="13" t="s">
        <v>7328</v>
      </c>
      <c r="I351" s="34">
        <v>2</v>
      </c>
    </row>
    <row r="352" spans="1:9">
      <c r="A352" s="23">
        <v>2015</v>
      </c>
      <c r="B352" s="23" t="s">
        <v>2367</v>
      </c>
      <c r="C352" s="23" t="s">
        <v>1886</v>
      </c>
      <c r="D352" s="13" t="s">
        <v>322</v>
      </c>
      <c r="E352" s="13" t="s">
        <v>469</v>
      </c>
      <c r="F352" s="13" t="s">
        <v>3553</v>
      </c>
      <c r="G352" s="13" t="s">
        <v>1948</v>
      </c>
      <c r="H352" s="13" t="s">
        <v>7328</v>
      </c>
      <c r="I352" s="34">
        <v>1</v>
      </c>
    </row>
    <row r="353" spans="1:9">
      <c r="A353" s="23">
        <v>2015</v>
      </c>
      <c r="B353" s="23" t="s">
        <v>2367</v>
      </c>
      <c r="C353" s="23" t="s">
        <v>1886</v>
      </c>
      <c r="D353" s="13" t="s">
        <v>322</v>
      </c>
      <c r="E353" s="13" t="s">
        <v>511</v>
      </c>
      <c r="F353" s="13" t="s">
        <v>2677</v>
      </c>
      <c r="G353" s="13" t="s">
        <v>1948</v>
      </c>
      <c r="H353" s="13" t="s">
        <v>7328</v>
      </c>
      <c r="I353" s="34">
        <v>1</v>
      </c>
    </row>
    <row r="354" spans="1:9">
      <c r="A354" s="23">
        <v>2015</v>
      </c>
      <c r="B354" s="23" t="s">
        <v>2367</v>
      </c>
      <c r="C354" s="23" t="s">
        <v>1886</v>
      </c>
      <c r="D354" s="13" t="s">
        <v>322</v>
      </c>
      <c r="E354" s="13" t="s">
        <v>471</v>
      </c>
      <c r="F354" s="13" t="s">
        <v>2669</v>
      </c>
      <c r="G354" s="13" t="s">
        <v>1948</v>
      </c>
      <c r="H354" s="13" t="s">
        <v>7328</v>
      </c>
      <c r="I354" s="34">
        <v>4</v>
      </c>
    </row>
    <row r="355" spans="1:9">
      <c r="A355" s="23">
        <v>2015</v>
      </c>
      <c r="B355" s="23" t="s">
        <v>2367</v>
      </c>
      <c r="C355" s="23" t="s">
        <v>1886</v>
      </c>
      <c r="D355" s="13" t="s">
        <v>322</v>
      </c>
      <c r="E355" s="13" t="s">
        <v>392</v>
      </c>
      <c r="F355" s="13" t="s">
        <v>2466</v>
      </c>
      <c r="G355" s="13" t="s">
        <v>1948</v>
      </c>
      <c r="H355" s="13" t="s">
        <v>7328</v>
      </c>
      <c r="I355" s="34">
        <v>7</v>
      </c>
    </row>
    <row r="356" spans="1:9">
      <c r="A356" s="23">
        <v>2015</v>
      </c>
      <c r="B356" s="23" t="s">
        <v>2367</v>
      </c>
      <c r="C356" s="23" t="s">
        <v>1886</v>
      </c>
      <c r="D356" s="13" t="s">
        <v>322</v>
      </c>
      <c r="E356" s="13" t="s">
        <v>472</v>
      </c>
      <c r="F356" s="13" t="s">
        <v>2498</v>
      </c>
      <c r="G356" s="13" t="s">
        <v>492</v>
      </c>
      <c r="H356" s="13" t="s">
        <v>7328</v>
      </c>
      <c r="I356" s="34">
        <v>1</v>
      </c>
    </row>
    <row r="357" spans="1:9">
      <c r="A357" s="23">
        <v>2015</v>
      </c>
      <c r="B357" s="23" t="s">
        <v>2367</v>
      </c>
      <c r="C357" s="23" t="s">
        <v>1886</v>
      </c>
      <c r="D357" s="13" t="s">
        <v>322</v>
      </c>
      <c r="E357" s="13" t="s">
        <v>431</v>
      </c>
      <c r="F357" s="13" t="s">
        <v>2508</v>
      </c>
      <c r="G357" s="13" t="s">
        <v>492</v>
      </c>
      <c r="H357" s="13" t="s">
        <v>7328</v>
      </c>
      <c r="I357" s="34">
        <v>5</v>
      </c>
    </row>
    <row r="358" spans="1:9">
      <c r="A358" s="23">
        <v>2015</v>
      </c>
      <c r="B358" s="23" t="s">
        <v>2367</v>
      </c>
      <c r="C358" s="23" t="s">
        <v>1886</v>
      </c>
      <c r="D358" s="13" t="s">
        <v>322</v>
      </c>
      <c r="E358" s="13" t="s">
        <v>489</v>
      </c>
      <c r="F358" s="13" t="s">
        <v>2678</v>
      </c>
      <c r="G358" s="13" t="s">
        <v>1948</v>
      </c>
      <c r="H358" s="13" t="s">
        <v>7328</v>
      </c>
      <c r="I358" s="34">
        <v>3</v>
      </c>
    </row>
    <row r="359" spans="1:9">
      <c r="A359" s="23">
        <v>2015</v>
      </c>
      <c r="B359" s="23" t="s">
        <v>2367</v>
      </c>
      <c r="C359" s="23" t="s">
        <v>1886</v>
      </c>
      <c r="D359" s="13" t="s">
        <v>322</v>
      </c>
      <c r="E359" s="13" t="s">
        <v>512</v>
      </c>
      <c r="F359" s="13" t="s">
        <v>2466</v>
      </c>
      <c r="G359" s="13" t="s">
        <v>492</v>
      </c>
      <c r="H359" s="13" t="s">
        <v>7328</v>
      </c>
      <c r="I359" s="34">
        <v>3</v>
      </c>
    </row>
    <row r="360" spans="1:9">
      <c r="A360" s="23">
        <v>2015</v>
      </c>
      <c r="B360" s="23" t="s">
        <v>2367</v>
      </c>
      <c r="C360" s="23" t="s">
        <v>1886</v>
      </c>
      <c r="D360" s="13" t="s">
        <v>322</v>
      </c>
      <c r="E360" s="13" t="s">
        <v>476</v>
      </c>
      <c r="F360" s="13" t="s">
        <v>2670</v>
      </c>
      <c r="G360" s="13" t="s">
        <v>1948</v>
      </c>
      <c r="H360" s="13" t="s">
        <v>7328</v>
      </c>
      <c r="I360" s="34">
        <v>2</v>
      </c>
    </row>
    <row r="361" spans="1:9">
      <c r="A361" s="23">
        <v>2015</v>
      </c>
      <c r="B361" s="23" t="s">
        <v>2367</v>
      </c>
      <c r="C361" s="23" t="s">
        <v>1886</v>
      </c>
      <c r="D361" s="13" t="s">
        <v>322</v>
      </c>
      <c r="E361" s="13" t="s">
        <v>509</v>
      </c>
      <c r="F361" s="13" t="s">
        <v>2671</v>
      </c>
      <c r="G361" s="13" t="s">
        <v>1948</v>
      </c>
      <c r="H361" s="13" t="s">
        <v>7328</v>
      </c>
      <c r="I361" s="34">
        <v>1</v>
      </c>
    </row>
    <row r="362" spans="1:9">
      <c r="A362" s="23">
        <v>2015</v>
      </c>
      <c r="B362" s="23" t="s">
        <v>2367</v>
      </c>
      <c r="C362" s="23" t="s">
        <v>1886</v>
      </c>
      <c r="D362" s="13" t="s">
        <v>322</v>
      </c>
      <c r="E362" s="13" t="s">
        <v>4101</v>
      </c>
      <c r="F362" s="13" t="s">
        <v>2466</v>
      </c>
      <c r="G362" s="13" t="s">
        <v>492</v>
      </c>
      <c r="H362" s="13" t="s">
        <v>7328</v>
      </c>
      <c r="I362" s="34">
        <v>1</v>
      </c>
    </row>
    <row r="363" spans="1:9">
      <c r="A363" s="23">
        <v>2015</v>
      </c>
      <c r="B363" s="23" t="s">
        <v>2367</v>
      </c>
      <c r="C363" s="23" t="s">
        <v>1886</v>
      </c>
      <c r="D363" s="13" t="s">
        <v>3999</v>
      </c>
      <c r="E363" s="13" t="s">
        <v>427</v>
      </c>
      <c r="F363" s="13" t="s">
        <v>4058</v>
      </c>
      <c r="G363" s="13" t="s">
        <v>492</v>
      </c>
      <c r="H363" s="13" t="s">
        <v>7328</v>
      </c>
      <c r="I363" s="34">
        <v>6</v>
      </c>
    </row>
    <row r="364" spans="1:9">
      <c r="A364" s="23">
        <v>2015</v>
      </c>
      <c r="B364" s="23" t="s">
        <v>2367</v>
      </c>
      <c r="C364" s="23" t="s">
        <v>1886</v>
      </c>
      <c r="D364" s="13" t="s">
        <v>324</v>
      </c>
      <c r="E364" s="13" t="s">
        <v>394</v>
      </c>
      <c r="F364" s="13" t="s">
        <v>2425</v>
      </c>
      <c r="G364" s="13" t="s">
        <v>492</v>
      </c>
      <c r="H364" s="13" t="s">
        <v>7328</v>
      </c>
      <c r="I364" s="34">
        <v>2</v>
      </c>
    </row>
    <row r="365" spans="1:9">
      <c r="A365" s="23">
        <v>2015</v>
      </c>
      <c r="B365" s="23" t="s">
        <v>2367</v>
      </c>
      <c r="C365" s="23" t="s">
        <v>1886</v>
      </c>
      <c r="D365" s="13" t="s">
        <v>324</v>
      </c>
      <c r="E365" s="13" t="s">
        <v>479</v>
      </c>
      <c r="F365" s="13" t="s">
        <v>2425</v>
      </c>
      <c r="G365" s="13" t="s">
        <v>492</v>
      </c>
      <c r="H365" s="13" t="s">
        <v>7328</v>
      </c>
      <c r="I365" s="34">
        <v>2</v>
      </c>
    </row>
    <row r="366" spans="1:9">
      <c r="A366" s="23">
        <v>2015</v>
      </c>
      <c r="B366" s="23" t="s">
        <v>2367</v>
      </c>
      <c r="C366" s="23" t="s">
        <v>1886</v>
      </c>
      <c r="D366" s="13" t="s">
        <v>327</v>
      </c>
      <c r="E366" s="13" t="s">
        <v>513</v>
      </c>
      <c r="F366" s="13" t="s">
        <v>2515</v>
      </c>
      <c r="G366" s="13" t="s">
        <v>492</v>
      </c>
      <c r="H366" s="13" t="s">
        <v>7328</v>
      </c>
      <c r="I366" s="34">
        <v>1</v>
      </c>
    </row>
    <row r="367" spans="1:9">
      <c r="A367" s="23">
        <v>2015</v>
      </c>
      <c r="B367" s="23" t="s">
        <v>2367</v>
      </c>
      <c r="C367" s="23" t="s">
        <v>1886</v>
      </c>
      <c r="D367" s="13" t="s">
        <v>328</v>
      </c>
      <c r="E367" s="13" t="s">
        <v>1951</v>
      </c>
      <c r="F367" s="13" t="s">
        <v>2598</v>
      </c>
      <c r="G367" s="13" t="s">
        <v>492</v>
      </c>
      <c r="H367" s="13" t="s">
        <v>7328</v>
      </c>
      <c r="I367" s="34">
        <v>1</v>
      </c>
    </row>
    <row r="368" spans="1:9">
      <c r="A368" s="23">
        <v>2015</v>
      </c>
      <c r="B368" s="23" t="s">
        <v>2367</v>
      </c>
      <c r="C368" s="23" t="s">
        <v>1886</v>
      </c>
      <c r="D368" s="13" t="s">
        <v>396</v>
      </c>
      <c r="E368" s="13" t="s">
        <v>397</v>
      </c>
      <c r="F368" s="13" t="s">
        <v>2433</v>
      </c>
      <c r="G368" s="13" t="s">
        <v>492</v>
      </c>
      <c r="H368" s="13" t="s">
        <v>7328</v>
      </c>
      <c r="I368" s="34">
        <v>1</v>
      </c>
    </row>
    <row r="369" spans="1:9">
      <c r="A369" s="23">
        <v>2015</v>
      </c>
      <c r="B369" s="23" t="s">
        <v>2367</v>
      </c>
      <c r="C369" s="23" t="s">
        <v>1886</v>
      </c>
      <c r="D369" s="13" t="s">
        <v>396</v>
      </c>
      <c r="E369" s="13" t="s">
        <v>525</v>
      </c>
      <c r="F369" s="13" t="s">
        <v>2521</v>
      </c>
      <c r="G369" s="13" t="s">
        <v>492</v>
      </c>
      <c r="H369" s="13" t="s">
        <v>7328</v>
      </c>
      <c r="I369" s="34">
        <v>1</v>
      </c>
    </row>
    <row r="370" spans="1:9">
      <c r="A370" s="23">
        <v>2015</v>
      </c>
      <c r="B370" s="23" t="s">
        <v>2367</v>
      </c>
      <c r="C370" s="23" t="s">
        <v>1886</v>
      </c>
      <c r="D370" s="13" t="s">
        <v>329</v>
      </c>
      <c r="E370" s="13" t="s">
        <v>4104</v>
      </c>
      <c r="F370" s="13" t="s">
        <v>2459</v>
      </c>
      <c r="G370" s="13" t="s">
        <v>492</v>
      </c>
      <c r="H370" s="13" t="s">
        <v>7328</v>
      </c>
      <c r="I370" s="34">
        <v>1</v>
      </c>
    </row>
    <row r="371" spans="1:9">
      <c r="A371" s="23">
        <v>2015</v>
      </c>
      <c r="B371" s="23" t="s">
        <v>2367</v>
      </c>
      <c r="C371" s="23" t="s">
        <v>1886</v>
      </c>
      <c r="D371" s="13" t="s">
        <v>334</v>
      </c>
      <c r="E371" s="13" t="s">
        <v>5791</v>
      </c>
      <c r="F371" s="13" t="s">
        <v>2516</v>
      </c>
      <c r="G371" s="13" t="s">
        <v>493</v>
      </c>
      <c r="H371" s="13" t="s">
        <v>7328</v>
      </c>
      <c r="I371" s="34">
        <v>2</v>
      </c>
    </row>
    <row r="372" spans="1:9">
      <c r="A372" s="23">
        <v>2015</v>
      </c>
      <c r="B372" s="23" t="s">
        <v>2367</v>
      </c>
      <c r="C372" s="23" t="s">
        <v>1886</v>
      </c>
      <c r="D372" s="13" t="s">
        <v>300</v>
      </c>
      <c r="E372" s="13" t="s">
        <v>500</v>
      </c>
      <c r="F372" s="13" t="s">
        <v>2414</v>
      </c>
      <c r="G372" s="13" t="s">
        <v>7465</v>
      </c>
      <c r="H372" s="13" t="s">
        <v>7327</v>
      </c>
      <c r="I372" s="34">
        <v>1</v>
      </c>
    </row>
    <row r="373" spans="1:9">
      <c r="A373" s="23">
        <v>2015</v>
      </c>
      <c r="B373" s="23" t="s">
        <v>2367</v>
      </c>
      <c r="C373" s="23" t="s">
        <v>1886</v>
      </c>
      <c r="D373" s="13" t="s">
        <v>300</v>
      </c>
      <c r="E373" s="13" t="s">
        <v>2163</v>
      </c>
      <c r="F373" s="13" t="s">
        <v>2414</v>
      </c>
      <c r="G373" s="13" t="s">
        <v>7465</v>
      </c>
      <c r="H373" s="13" t="s">
        <v>7327</v>
      </c>
      <c r="I373" s="34">
        <v>1</v>
      </c>
    </row>
    <row r="374" spans="1:9">
      <c r="A374" s="23">
        <v>2015</v>
      </c>
      <c r="B374" s="23" t="s">
        <v>2367</v>
      </c>
      <c r="C374" s="23" t="s">
        <v>1886</v>
      </c>
      <c r="D374" s="13" t="s">
        <v>300</v>
      </c>
      <c r="E374" s="13" t="s">
        <v>2346</v>
      </c>
      <c r="F374" s="13" t="s">
        <v>2414</v>
      </c>
      <c r="G374" s="13" t="s">
        <v>7465</v>
      </c>
      <c r="H374" s="13" t="s">
        <v>7327</v>
      </c>
      <c r="I374" s="34">
        <v>1</v>
      </c>
    </row>
    <row r="375" spans="1:9">
      <c r="A375" s="23">
        <v>2015</v>
      </c>
      <c r="B375" s="23" t="s">
        <v>2367</v>
      </c>
      <c r="C375" s="23" t="s">
        <v>1886</v>
      </c>
      <c r="D375" s="13" t="s">
        <v>300</v>
      </c>
      <c r="E375" s="13" t="s">
        <v>454</v>
      </c>
      <c r="F375" s="13" t="s">
        <v>2510</v>
      </c>
      <c r="G375" s="13" t="s">
        <v>7465</v>
      </c>
      <c r="H375" s="13" t="s">
        <v>7327</v>
      </c>
      <c r="I375" s="34">
        <v>1</v>
      </c>
    </row>
    <row r="376" spans="1:9">
      <c r="A376" s="23">
        <v>2015</v>
      </c>
      <c r="B376" s="23" t="s">
        <v>2367</v>
      </c>
      <c r="C376" s="23" t="s">
        <v>1886</v>
      </c>
      <c r="D376" s="13" t="s">
        <v>301</v>
      </c>
      <c r="E376" s="13" t="s">
        <v>501</v>
      </c>
      <c r="F376" s="13" t="s">
        <v>2417</v>
      </c>
      <c r="G376" s="13" t="s">
        <v>7465</v>
      </c>
      <c r="H376" s="13" t="s">
        <v>7327</v>
      </c>
      <c r="I376" s="34">
        <v>1</v>
      </c>
    </row>
    <row r="377" spans="1:9">
      <c r="A377" s="23">
        <v>2015</v>
      </c>
      <c r="B377" s="23" t="s">
        <v>2367</v>
      </c>
      <c r="C377" s="23" t="s">
        <v>1886</v>
      </c>
      <c r="D377" s="13" t="s">
        <v>301</v>
      </c>
      <c r="E377" s="13" t="s">
        <v>1931</v>
      </c>
      <c r="F377" s="13" t="s">
        <v>2417</v>
      </c>
      <c r="G377" s="13" t="s">
        <v>7465</v>
      </c>
      <c r="H377" s="13" t="s">
        <v>7327</v>
      </c>
      <c r="I377" s="34">
        <v>1</v>
      </c>
    </row>
    <row r="378" spans="1:9">
      <c r="A378" s="23">
        <v>2015</v>
      </c>
      <c r="B378" s="23" t="s">
        <v>2367</v>
      </c>
      <c r="C378" s="23" t="s">
        <v>1886</v>
      </c>
      <c r="D378" s="13" t="s">
        <v>301</v>
      </c>
      <c r="E378" s="13" t="s">
        <v>359</v>
      </c>
      <c r="F378" s="13" t="s">
        <v>2533</v>
      </c>
      <c r="G378" s="13" t="s">
        <v>7465</v>
      </c>
      <c r="H378" s="13" t="s">
        <v>7327</v>
      </c>
      <c r="I378" s="34">
        <v>1</v>
      </c>
    </row>
    <row r="379" spans="1:9">
      <c r="A379" s="23">
        <v>2015</v>
      </c>
      <c r="B379" s="23" t="s">
        <v>2367</v>
      </c>
      <c r="C379" s="23" t="s">
        <v>1886</v>
      </c>
      <c r="D379" s="13" t="s">
        <v>302</v>
      </c>
      <c r="E379" s="13" t="s">
        <v>361</v>
      </c>
      <c r="F379" s="13" t="s">
        <v>2428</v>
      </c>
      <c r="G379" s="13" t="s">
        <v>7465</v>
      </c>
      <c r="H379" s="13" t="s">
        <v>7327</v>
      </c>
      <c r="I379" s="34">
        <v>1</v>
      </c>
    </row>
    <row r="380" spans="1:9">
      <c r="A380" s="23">
        <v>2015</v>
      </c>
      <c r="B380" s="23" t="s">
        <v>2367</v>
      </c>
      <c r="C380" s="23" t="s">
        <v>1886</v>
      </c>
      <c r="D380" s="13" t="s">
        <v>302</v>
      </c>
      <c r="E380" s="13" t="s">
        <v>362</v>
      </c>
      <c r="F380" s="13" t="s">
        <v>2430</v>
      </c>
      <c r="G380" s="13" t="s">
        <v>7465</v>
      </c>
      <c r="H380" s="13" t="s">
        <v>7327</v>
      </c>
      <c r="I380" s="34">
        <v>3</v>
      </c>
    </row>
    <row r="381" spans="1:9">
      <c r="A381" s="23">
        <v>2015</v>
      </c>
      <c r="B381" s="23" t="s">
        <v>2367</v>
      </c>
      <c r="C381" s="23" t="s">
        <v>1886</v>
      </c>
      <c r="D381" s="13" t="s">
        <v>302</v>
      </c>
      <c r="E381" s="13" t="s">
        <v>1932</v>
      </c>
      <c r="F381" s="13" t="s">
        <v>2430</v>
      </c>
      <c r="G381" s="13" t="s">
        <v>7465</v>
      </c>
      <c r="H381" s="13" t="s">
        <v>7327</v>
      </c>
      <c r="I381" s="34">
        <v>1</v>
      </c>
    </row>
    <row r="382" spans="1:9">
      <c r="A382" s="23">
        <v>2015</v>
      </c>
      <c r="B382" s="23" t="s">
        <v>2367</v>
      </c>
      <c r="C382" s="23" t="s">
        <v>1886</v>
      </c>
      <c r="D382" s="13" t="s">
        <v>302</v>
      </c>
      <c r="E382" s="13" t="s">
        <v>1958</v>
      </c>
      <c r="F382" s="13" t="s">
        <v>2473</v>
      </c>
      <c r="G382" s="13" t="s">
        <v>7465</v>
      </c>
      <c r="H382" s="13" t="s">
        <v>7327</v>
      </c>
      <c r="I382" s="34">
        <v>2</v>
      </c>
    </row>
    <row r="383" spans="1:9">
      <c r="A383" s="23">
        <v>2015</v>
      </c>
      <c r="B383" s="23" t="s">
        <v>2367</v>
      </c>
      <c r="C383" s="23" t="s">
        <v>1886</v>
      </c>
      <c r="D383" s="13" t="s">
        <v>302</v>
      </c>
      <c r="E383" s="13" t="s">
        <v>415</v>
      </c>
      <c r="F383" s="13" t="s">
        <v>2429</v>
      </c>
      <c r="G383" s="13" t="s">
        <v>7465</v>
      </c>
      <c r="H383" s="13" t="s">
        <v>7327</v>
      </c>
      <c r="I383" s="34">
        <v>2</v>
      </c>
    </row>
    <row r="384" spans="1:9">
      <c r="A384" s="23">
        <v>2015</v>
      </c>
      <c r="B384" s="23" t="s">
        <v>2367</v>
      </c>
      <c r="C384" s="23" t="s">
        <v>1886</v>
      </c>
      <c r="D384" s="13" t="s">
        <v>302</v>
      </c>
      <c r="E384" s="13" t="s">
        <v>2321</v>
      </c>
      <c r="F384" s="13" t="s">
        <v>2473</v>
      </c>
      <c r="G384" s="13" t="s">
        <v>7465</v>
      </c>
      <c r="H384" s="13" t="s">
        <v>7327</v>
      </c>
      <c r="I384" s="34">
        <v>2</v>
      </c>
    </row>
    <row r="385" spans="1:9">
      <c r="A385" s="23">
        <v>2015</v>
      </c>
      <c r="B385" s="23" t="s">
        <v>2367</v>
      </c>
      <c r="C385" s="23" t="s">
        <v>1886</v>
      </c>
      <c r="D385" s="13" t="s">
        <v>304</v>
      </c>
      <c r="E385" s="13" t="s">
        <v>2561</v>
      </c>
      <c r="F385" s="13" t="s">
        <v>2590</v>
      </c>
      <c r="G385" s="13" t="s">
        <v>7465</v>
      </c>
      <c r="H385" s="13" t="s">
        <v>7327</v>
      </c>
      <c r="I385" s="34">
        <v>1</v>
      </c>
    </row>
    <row r="386" spans="1:9">
      <c r="A386" s="23">
        <v>2015</v>
      </c>
      <c r="B386" s="23" t="s">
        <v>2367</v>
      </c>
      <c r="C386" s="23" t="s">
        <v>1886</v>
      </c>
      <c r="D386" s="13" t="s">
        <v>304</v>
      </c>
      <c r="E386" s="13" t="s">
        <v>2665</v>
      </c>
      <c r="F386" s="13" t="s">
        <v>2543</v>
      </c>
      <c r="G386" s="13" t="s">
        <v>7465</v>
      </c>
      <c r="H386" s="13" t="s">
        <v>7327</v>
      </c>
      <c r="I386" s="34">
        <v>1</v>
      </c>
    </row>
    <row r="387" spans="1:9">
      <c r="A387" s="23">
        <v>2015</v>
      </c>
      <c r="B387" s="23" t="s">
        <v>2367</v>
      </c>
      <c r="C387" s="23" t="s">
        <v>1886</v>
      </c>
      <c r="D387" s="13" t="s">
        <v>305</v>
      </c>
      <c r="E387" s="13" t="s">
        <v>364</v>
      </c>
      <c r="F387" s="13" t="s">
        <v>2431</v>
      </c>
      <c r="G387" s="13" t="s">
        <v>7465</v>
      </c>
      <c r="H387" s="13" t="s">
        <v>7327</v>
      </c>
      <c r="I387" s="34">
        <v>2</v>
      </c>
    </row>
    <row r="388" spans="1:9">
      <c r="A388" s="23">
        <v>2015</v>
      </c>
      <c r="B388" s="23" t="s">
        <v>2367</v>
      </c>
      <c r="C388" s="23" t="s">
        <v>1886</v>
      </c>
      <c r="D388" s="13" t="s">
        <v>305</v>
      </c>
      <c r="E388" s="13" t="s">
        <v>365</v>
      </c>
      <c r="F388" s="13" t="s">
        <v>2591</v>
      </c>
      <c r="G388" s="13" t="s">
        <v>7465</v>
      </c>
      <c r="H388" s="13" t="s">
        <v>7327</v>
      </c>
      <c r="I388" s="34">
        <v>1</v>
      </c>
    </row>
    <row r="389" spans="1:9">
      <c r="A389" s="23">
        <v>2015</v>
      </c>
      <c r="B389" s="23" t="s">
        <v>2367</v>
      </c>
      <c r="C389" s="23" t="s">
        <v>1886</v>
      </c>
      <c r="D389" s="13" t="s">
        <v>306</v>
      </c>
      <c r="E389" s="13" t="s">
        <v>368</v>
      </c>
      <c r="F389" s="13" t="s">
        <v>2469</v>
      </c>
      <c r="G389" s="13" t="s">
        <v>7465</v>
      </c>
      <c r="H389" s="13" t="s">
        <v>7327</v>
      </c>
      <c r="I389" s="34">
        <v>1</v>
      </c>
    </row>
    <row r="390" spans="1:9">
      <c r="A390" s="23">
        <v>2015</v>
      </c>
      <c r="B390" s="23" t="s">
        <v>2367</v>
      </c>
      <c r="C390" s="23" t="s">
        <v>1886</v>
      </c>
      <c r="D390" s="13" t="s">
        <v>306</v>
      </c>
      <c r="E390" s="13" t="s">
        <v>416</v>
      </c>
      <c r="F390" s="13" t="s">
        <v>2469</v>
      </c>
      <c r="G390" s="13" t="s">
        <v>7465</v>
      </c>
      <c r="H390" s="13" t="s">
        <v>7327</v>
      </c>
      <c r="I390" s="34">
        <v>1</v>
      </c>
    </row>
    <row r="391" spans="1:9">
      <c r="A391" s="23">
        <v>2015</v>
      </c>
      <c r="B391" s="23" t="s">
        <v>2367</v>
      </c>
      <c r="C391" s="23" t="s">
        <v>1886</v>
      </c>
      <c r="D391" s="13" t="s">
        <v>307</v>
      </c>
      <c r="E391" s="13" t="s">
        <v>1934</v>
      </c>
      <c r="F391" s="13" t="s">
        <v>2592</v>
      </c>
      <c r="G391" s="13" t="s">
        <v>7465</v>
      </c>
      <c r="H391" s="13" t="s">
        <v>7327</v>
      </c>
      <c r="I391" s="34">
        <v>2</v>
      </c>
    </row>
    <row r="392" spans="1:9">
      <c r="A392" s="23">
        <v>2015</v>
      </c>
      <c r="B392" s="23" t="s">
        <v>2367</v>
      </c>
      <c r="C392" s="23" t="s">
        <v>1886</v>
      </c>
      <c r="D392" s="13" t="s">
        <v>313</v>
      </c>
      <c r="E392" s="13" t="s">
        <v>371</v>
      </c>
      <c r="F392" s="13" t="s">
        <v>2518</v>
      </c>
      <c r="G392" s="13" t="s">
        <v>7465</v>
      </c>
      <c r="H392" s="13" t="s">
        <v>7327</v>
      </c>
      <c r="I392" s="34">
        <v>4</v>
      </c>
    </row>
    <row r="393" spans="1:9">
      <c r="A393" s="23">
        <v>2015</v>
      </c>
      <c r="B393" s="23" t="s">
        <v>2367</v>
      </c>
      <c r="C393" s="23" t="s">
        <v>1886</v>
      </c>
      <c r="D393" s="13" t="s">
        <v>313</v>
      </c>
      <c r="E393" s="13" t="s">
        <v>372</v>
      </c>
      <c r="F393" s="13" t="s">
        <v>2432</v>
      </c>
      <c r="G393" s="13" t="s">
        <v>7465</v>
      </c>
      <c r="H393" s="13" t="s">
        <v>7327</v>
      </c>
      <c r="I393" s="34">
        <v>1</v>
      </c>
    </row>
    <row r="394" spans="1:9">
      <c r="A394" s="23">
        <v>2015</v>
      </c>
      <c r="B394" s="23" t="s">
        <v>2367</v>
      </c>
      <c r="C394" s="23" t="s">
        <v>1886</v>
      </c>
      <c r="D394" s="13" t="s">
        <v>313</v>
      </c>
      <c r="E394" s="13" t="s">
        <v>373</v>
      </c>
      <c r="F394" s="13" t="s">
        <v>2509</v>
      </c>
      <c r="G394" s="13" t="s">
        <v>7465</v>
      </c>
      <c r="H394" s="13" t="s">
        <v>7327</v>
      </c>
      <c r="I394" s="34">
        <v>2</v>
      </c>
    </row>
    <row r="395" spans="1:9">
      <c r="A395" s="23">
        <v>2015</v>
      </c>
      <c r="B395" s="23" t="s">
        <v>2367</v>
      </c>
      <c r="C395" s="23" t="s">
        <v>1886</v>
      </c>
      <c r="D395" s="13" t="s">
        <v>313</v>
      </c>
      <c r="E395" s="13" t="s">
        <v>374</v>
      </c>
      <c r="F395" s="13" t="s">
        <v>2432</v>
      </c>
      <c r="G395" s="13" t="s">
        <v>7465</v>
      </c>
      <c r="H395" s="13" t="s">
        <v>7327</v>
      </c>
      <c r="I395" s="34">
        <v>1</v>
      </c>
    </row>
    <row r="396" spans="1:9">
      <c r="A396" s="23">
        <v>2015</v>
      </c>
      <c r="B396" s="23" t="s">
        <v>2367</v>
      </c>
      <c r="C396" s="23" t="s">
        <v>1886</v>
      </c>
      <c r="D396" s="13" t="s">
        <v>313</v>
      </c>
      <c r="E396" s="13" t="s">
        <v>3218</v>
      </c>
      <c r="F396" s="13" t="s">
        <v>2475</v>
      </c>
      <c r="G396" s="13" t="s">
        <v>7465</v>
      </c>
      <c r="H396" s="13" t="s">
        <v>7327</v>
      </c>
      <c r="I396" s="34">
        <v>1</v>
      </c>
    </row>
    <row r="397" spans="1:9">
      <c r="A397" s="23">
        <v>2015</v>
      </c>
      <c r="B397" s="23" t="s">
        <v>2367</v>
      </c>
      <c r="C397" s="23" t="s">
        <v>1886</v>
      </c>
      <c r="D397" s="13" t="s">
        <v>313</v>
      </c>
      <c r="E397" s="13" t="s">
        <v>447</v>
      </c>
      <c r="F397" s="13" t="s">
        <v>2512</v>
      </c>
      <c r="G397" s="13" t="s">
        <v>7465</v>
      </c>
      <c r="H397" s="13" t="s">
        <v>7327</v>
      </c>
      <c r="I397" s="34">
        <v>3</v>
      </c>
    </row>
    <row r="398" spans="1:9">
      <c r="A398" s="23">
        <v>2015</v>
      </c>
      <c r="B398" s="23" t="s">
        <v>2367</v>
      </c>
      <c r="C398" s="23" t="s">
        <v>1886</v>
      </c>
      <c r="D398" s="13" t="s">
        <v>313</v>
      </c>
      <c r="E398" s="13" t="s">
        <v>375</v>
      </c>
      <c r="F398" s="13" t="s">
        <v>2462</v>
      </c>
      <c r="G398" s="13" t="s">
        <v>7465</v>
      </c>
      <c r="H398" s="13" t="s">
        <v>7327</v>
      </c>
      <c r="I398" s="34">
        <v>2</v>
      </c>
    </row>
    <row r="399" spans="1:9">
      <c r="A399" s="23">
        <v>2015</v>
      </c>
      <c r="B399" s="23" t="s">
        <v>2367</v>
      </c>
      <c r="C399" s="23" t="s">
        <v>1886</v>
      </c>
      <c r="D399" s="13" t="s">
        <v>313</v>
      </c>
      <c r="E399" s="13" t="s">
        <v>376</v>
      </c>
      <c r="F399" s="13" t="s">
        <v>2507</v>
      </c>
      <c r="G399" s="13" t="s">
        <v>7465</v>
      </c>
      <c r="H399" s="13" t="s">
        <v>7327</v>
      </c>
      <c r="I399" s="34">
        <v>1</v>
      </c>
    </row>
    <row r="400" spans="1:9">
      <c r="A400" s="23">
        <v>2015</v>
      </c>
      <c r="B400" s="23" t="s">
        <v>2367</v>
      </c>
      <c r="C400" s="23" t="s">
        <v>1886</v>
      </c>
      <c r="D400" s="13" t="s">
        <v>313</v>
      </c>
      <c r="E400" s="13" t="s">
        <v>378</v>
      </c>
      <c r="F400" s="13" t="s">
        <v>2606</v>
      </c>
      <c r="G400" s="13" t="s">
        <v>7465</v>
      </c>
      <c r="H400" s="13" t="s">
        <v>7327</v>
      </c>
      <c r="I400" s="34">
        <v>2</v>
      </c>
    </row>
    <row r="401" spans="1:9">
      <c r="A401" s="23">
        <v>2015</v>
      </c>
      <c r="B401" s="23" t="s">
        <v>2367</v>
      </c>
      <c r="C401" s="23" t="s">
        <v>1886</v>
      </c>
      <c r="D401" s="13" t="s">
        <v>313</v>
      </c>
      <c r="E401" s="13" t="s">
        <v>420</v>
      </c>
      <c r="F401" s="13" t="s">
        <v>2420</v>
      </c>
      <c r="G401" s="13" t="s">
        <v>7465</v>
      </c>
      <c r="H401" s="13" t="s">
        <v>7327</v>
      </c>
      <c r="I401" s="34">
        <v>1</v>
      </c>
    </row>
    <row r="402" spans="1:9">
      <c r="A402" s="23">
        <v>2015</v>
      </c>
      <c r="B402" s="23" t="s">
        <v>2367</v>
      </c>
      <c r="C402" s="23" t="s">
        <v>1886</v>
      </c>
      <c r="D402" s="13" t="s">
        <v>313</v>
      </c>
      <c r="E402" s="13" t="s">
        <v>379</v>
      </c>
      <c r="F402" s="13" t="s">
        <v>2432</v>
      </c>
      <c r="G402" s="13" t="s">
        <v>7465</v>
      </c>
      <c r="H402" s="13" t="s">
        <v>7327</v>
      </c>
      <c r="I402" s="34">
        <v>3</v>
      </c>
    </row>
    <row r="403" spans="1:9">
      <c r="A403" s="23">
        <v>2015</v>
      </c>
      <c r="B403" s="23" t="s">
        <v>2367</v>
      </c>
      <c r="C403" s="23" t="s">
        <v>1886</v>
      </c>
      <c r="D403" s="13" t="s">
        <v>313</v>
      </c>
      <c r="E403" s="13" t="s">
        <v>380</v>
      </c>
      <c r="F403" s="13" t="s">
        <v>2507</v>
      </c>
      <c r="G403" s="13" t="s">
        <v>7465</v>
      </c>
      <c r="H403" s="13" t="s">
        <v>7327</v>
      </c>
      <c r="I403" s="34">
        <v>4</v>
      </c>
    </row>
    <row r="404" spans="1:9">
      <c r="A404" s="23">
        <v>2015</v>
      </c>
      <c r="B404" s="23" t="s">
        <v>2367</v>
      </c>
      <c r="C404" s="23" t="s">
        <v>1886</v>
      </c>
      <c r="D404" s="13" t="s">
        <v>313</v>
      </c>
      <c r="E404" s="13" t="s">
        <v>405</v>
      </c>
      <c r="F404" s="13" t="s">
        <v>2432</v>
      </c>
      <c r="G404" s="13" t="s">
        <v>7465</v>
      </c>
      <c r="H404" s="13" t="s">
        <v>7327</v>
      </c>
      <c r="I404" s="34">
        <v>2</v>
      </c>
    </row>
    <row r="405" spans="1:9">
      <c r="A405" s="23">
        <v>2015</v>
      </c>
      <c r="B405" s="23" t="s">
        <v>2367</v>
      </c>
      <c r="C405" s="23" t="s">
        <v>1886</v>
      </c>
      <c r="D405" s="13" t="s">
        <v>313</v>
      </c>
      <c r="E405" s="13" t="s">
        <v>382</v>
      </c>
      <c r="F405" s="13" t="s">
        <v>2531</v>
      </c>
      <c r="G405" s="13" t="s">
        <v>7465</v>
      </c>
      <c r="H405" s="13" t="s">
        <v>7327</v>
      </c>
      <c r="I405" s="34">
        <v>3</v>
      </c>
    </row>
    <row r="406" spans="1:9">
      <c r="A406" s="23">
        <v>2015</v>
      </c>
      <c r="B406" s="23" t="s">
        <v>2367</v>
      </c>
      <c r="C406" s="23" t="s">
        <v>1886</v>
      </c>
      <c r="D406" s="13" t="s">
        <v>313</v>
      </c>
      <c r="E406" s="13" t="s">
        <v>383</v>
      </c>
      <c r="F406" s="13" t="s">
        <v>2420</v>
      </c>
      <c r="G406" s="13" t="s">
        <v>7465</v>
      </c>
      <c r="H406" s="13" t="s">
        <v>7327</v>
      </c>
      <c r="I406" s="34">
        <v>1</v>
      </c>
    </row>
    <row r="407" spans="1:9">
      <c r="A407" s="23">
        <v>2015</v>
      </c>
      <c r="B407" s="23" t="s">
        <v>2367</v>
      </c>
      <c r="C407" s="23" t="s">
        <v>1886</v>
      </c>
      <c r="D407" s="13" t="s">
        <v>314</v>
      </c>
      <c r="E407" s="13" t="s">
        <v>2554</v>
      </c>
      <c r="F407" s="13" t="s">
        <v>4018</v>
      </c>
      <c r="G407" s="13" t="s">
        <v>7465</v>
      </c>
      <c r="H407" s="13" t="s">
        <v>7327</v>
      </c>
      <c r="I407" s="34">
        <v>1</v>
      </c>
    </row>
    <row r="408" spans="1:9">
      <c r="A408" s="23">
        <v>2015</v>
      </c>
      <c r="B408" s="23" t="s">
        <v>2367</v>
      </c>
      <c r="C408" s="23" t="s">
        <v>1886</v>
      </c>
      <c r="D408" s="13" t="s">
        <v>314</v>
      </c>
      <c r="E408" s="13" t="s">
        <v>384</v>
      </c>
      <c r="F408" s="13" t="s">
        <v>2648</v>
      </c>
      <c r="G408" s="13" t="s">
        <v>7465</v>
      </c>
      <c r="H408" s="13" t="s">
        <v>7327</v>
      </c>
      <c r="I408" s="34">
        <v>4</v>
      </c>
    </row>
    <row r="409" spans="1:9">
      <c r="A409" s="23">
        <v>2015</v>
      </c>
      <c r="B409" s="23" t="s">
        <v>2367</v>
      </c>
      <c r="C409" s="23" t="s">
        <v>1886</v>
      </c>
      <c r="D409" s="13" t="s">
        <v>314</v>
      </c>
      <c r="E409" s="13" t="s">
        <v>4005</v>
      </c>
      <c r="F409" s="13" t="s">
        <v>4018</v>
      </c>
      <c r="G409" s="13" t="s">
        <v>7465</v>
      </c>
      <c r="H409" s="13" t="s">
        <v>7327</v>
      </c>
      <c r="I409" s="34">
        <v>1</v>
      </c>
    </row>
    <row r="410" spans="1:9">
      <c r="A410" s="23">
        <v>2015</v>
      </c>
      <c r="B410" s="23" t="s">
        <v>2367</v>
      </c>
      <c r="C410" s="23" t="s">
        <v>1886</v>
      </c>
      <c r="D410" s="13" t="s">
        <v>314</v>
      </c>
      <c r="E410" s="13" t="s">
        <v>425</v>
      </c>
      <c r="F410" s="13" t="s">
        <v>2644</v>
      </c>
      <c r="G410" s="13" t="s">
        <v>7465</v>
      </c>
      <c r="H410" s="13" t="s">
        <v>7327</v>
      </c>
      <c r="I410" s="34">
        <v>1</v>
      </c>
    </row>
    <row r="411" spans="1:9">
      <c r="A411" s="23">
        <v>2015</v>
      </c>
      <c r="B411" s="23" t="s">
        <v>2367</v>
      </c>
      <c r="C411" s="23" t="s">
        <v>1886</v>
      </c>
      <c r="D411" s="13" t="s">
        <v>314</v>
      </c>
      <c r="E411" s="13" t="s">
        <v>2583</v>
      </c>
      <c r="F411" s="13" t="s">
        <v>2597</v>
      </c>
      <c r="G411" s="13" t="s">
        <v>7465</v>
      </c>
      <c r="H411" s="13" t="s">
        <v>7327</v>
      </c>
      <c r="I411" s="34">
        <v>1</v>
      </c>
    </row>
    <row r="412" spans="1:9">
      <c r="A412" s="23">
        <v>2015</v>
      </c>
      <c r="B412" s="23" t="s">
        <v>2367</v>
      </c>
      <c r="C412" s="23" t="s">
        <v>1886</v>
      </c>
      <c r="D412" s="13" t="s">
        <v>314</v>
      </c>
      <c r="E412" s="13" t="s">
        <v>518</v>
      </c>
      <c r="F412" s="13" t="s">
        <v>2660</v>
      </c>
      <c r="G412" s="13" t="s">
        <v>7465</v>
      </c>
      <c r="H412" s="13" t="s">
        <v>7327</v>
      </c>
      <c r="I412" s="34">
        <v>2</v>
      </c>
    </row>
    <row r="413" spans="1:9">
      <c r="A413" s="23">
        <v>2015</v>
      </c>
      <c r="B413" s="23" t="s">
        <v>2367</v>
      </c>
      <c r="C413" s="23" t="s">
        <v>1886</v>
      </c>
      <c r="D413" s="13" t="s">
        <v>317</v>
      </c>
      <c r="E413" s="13" t="s">
        <v>386</v>
      </c>
      <c r="F413" s="13" t="s">
        <v>2421</v>
      </c>
      <c r="G413" s="13" t="s">
        <v>7465</v>
      </c>
      <c r="H413" s="13" t="s">
        <v>7327</v>
      </c>
      <c r="I413" s="34">
        <v>3</v>
      </c>
    </row>
    <row r="414" spans="1:9">
      <c r="A414" s="23">
        <v>2015</v>
      </c>
      <c r="B414" s="23" t="s">
        <v>2367</v>
      </c>
      <c r="C414" s="23" t="s">
        <v>1886</v>
      </c>
      <c r="D414" s="13" t="s">
        <v>317</v>
      </c>
      <c r="E414" s="13" t="s">
        <v>387</v>
      </c>
      <c r="F414" s="13" t="s">
        <v>2423</v>
      </c>
      <c r="G414" s="13" t="s">
        <v>7465</v>
      </c>
      <c r="H414" s="13" t="s">
        <v>7327</v>
      </c>
      <c r="I414" s="34">
        <v>1</v>
      </c>
    </row>
    <row r="415" spans="1:9">
      <c r="A415" s="23">
        <v>2015</v>
      </c>
      <c r="B415" s="23" t="s">
        <v>2367</v>
      </c>
      <c r="C415" s="23" t="s">
        <v>1886</v>
      </c>
      <c r="D415" s="13" t="s">
        <v>317</v>
      </c>
      <c r="E415" s="13" t="s">
        <v>426</v>
      </c>
      <c r="F415" s="13" t="s">
        <v>2423</v>
      </c>
      <c r="G415" s="13" t="s">
        <v>7465</v>
      </c>
      <c r="H415" s="13" t="s">
        <v>7327</v>
      </c>
      <c r="I415" s="34">
        <v>2</v>
      </c>
    </row>
    <row r="416" spans="1:9">
      <c r="A416" s="23">
        <v>2015</v>
      </c>
      <c r="B416" s="23" t="s">
        <v>2367</v>
      </c>
      <c r="C416" s="23" t="s">
        <v>1886</v>
      </c>
      <c r="D416" s="13" t="s">
        <v>487</v>
      </c>
      <c r="E416" s="13" t="s">
        <v>1951</v>
      </c>
      <c r="F416" s="13" t="s">
        <v>2598</v>
      </c>
      <c r="G416" s="13" t="s">
        <v>7465</v>
      </c>
      <c r="H416" s="13" t="s">
        <v>7327</v>
      </c>
      <c r="I416" s="34">
        <v>1</v>
      </c>
    </row>
    <row r="417" spans="1:9">
      <c r="A417" s="23">
        <v>2015</v>
      </c>
      <c r="B417" s="23" t="s">
        <v>2367</v>
      </c>
      <c r="C417" s="23" t="s">
        <v>1886</v>
      </c>
      <c r="D417" s="13" t="s">
        <v>319</v>
      </c>
      <c r="E417" s="13" t="s">
        <v>407</v>
      </c>
      <c r="F417" s="13" t="s">
        <v>2424</v>
      </c>
      <c r="G417" s="13" t="s">
        <v>7465</v>
      </c>
      <c r="H417" s="13" t="s">
        <v>7327</v>
      </c>
      <c r="I417" s="34">
        <v>1</v>
      </c>
    </row>
    <row r="418" spans="1:9">
      <c r="A418" s="23">
        <v>2015</v>
      </c>
      <c r="B418" s="23" t="s">
        <v>2367</v>
      </c>
      <c r="C418" s="23" t="s">
        <v>1886</v>
      </c>
      <c r="D418" s="13" t="s">
        <v>319</v>
      </c>
      <c r="E418" s="13" t="s">
        <v>2557</v>
      </c>
      <c r="F418" s="13" t="s">
        <v>2424</v>
      </c>
      <c r="G418" s="13" t="s">
        <v>7465</v>
      </c>
      <c r="H418" s="13" t="s">
        <v>7327</v>
      </c>
      <c r="I418" s="34">
        <v>1</v>
      </c>
    </row>
    <row r="419" spans="1:9">
      <c r="A419" s="23">
        <v>2015</v>
      </c>
      <c r="B419" s="23" t="s">
        <v>2367</v>
      </c>
      <c r="C419" s="23" t="s">
        <v>1886</v>
      </c>
      <c r="D419" s="13" t="s">
        <v>319</v>
      </c>
      <c r="E419" s="13" t="s">
        <v>428</v>
      </c>
      <c r="F419" s="13" t="s">
        <v>2447</v>
      </c>
      <c r="G419" s="13" t="s">
        <v>7465</v>
      </c>
      <c r="H419" s="13" t="s">
        <v>7327</v>
      </c>
      <c r="I419" s="34">
        <v>1</v>
      </c>
    </row>
    <row r="420" spans="1:9">
      <c r="A420" s="23">
        <v>2015</v>
      </c>
      <c r="B420" s="23" t="s">
        <v>2367</v>
      </c>
      <c r="C420" s="23" t="s">
        <v>1886</v>
      </c>
      <c r="D420" s="13" t="s">
        <v>320</v>
      </c>
      <c r="E420" s="13" t="s">
        <v>466</v>
      </c>
      <c r="F420" s="13" t="s">
        <v>2478</v>
      </c>
      <c r="G420" s="13" t="s">
        <v>7465</v>
      </c>
      <c r="H420" s="13" t="s">
        <v>7327</v>
      </c>
      <c r="I420" s="34">
        <v>2</v>
      </c>
    </row>
    <row r="421" spans="1:9">
      <c r="A421" s="23">
        <v>2015</v>
      </c>
      <c r="B421" s="23" t="s">
        <v>2367</v>
      </c>
      <c r="C421" s="23" t="s">
        <v>1886</v>
      </c>
      <c r="D421" s="13" t="s">
        <v>322</v>
      </c>
      <c r="E421" s="13" t="s">
        <v>391</v>
      </c>
      <c r="F421" s="13" t="s">
        <v>3552</v>
      </c>
      <c r="G421" s="13" t="s">
        <v>7465</v>
      </c>
      <c r="H421" s="13" t="s">
        <v>7327</v>
      </c>
      <c r="I421" s="34">
        <v>1</v>
      </c>
    </row>
    <row r="422" spans="1:9">
      <c r="A422" s="23">
        <v>2015</v>
      </c>
      <c r="B422" s="23" t="s">
        <v>2367</v>
      </c>
      <c r="C422" s="23" t="s">
        <v>1886</v>
      </c>
      <c r="D422" s="13" t="s">
        <v>322</v>
      </c>
      <c r="E422" s="13" t="s">
        <v>429</v>
      </c>
      <c r="F422" s="13" t="s">
        <v>2658</v>
      </c>
      <c r="G422" s="13" t="s">
        <v>7465</v>
      </c>
      <c r="H422" s="13" t="s">
        <v>7327</v>
      </c>
      <c r="I422" s="34">
        <v>1</v>
      </c>
    </row>
    <row r="423" spans="1:9">
      <c r="A423" s="23">
        <v>2015</v>
      </c>
      <c r="B423" s="23" t="s">
        <v>2367</v>
      </c>
      <c r="C423" s="23" t="s">
        <v>1886</v>
      </c>
      <c r="D423" s="13" t="s">
        <v>322</v>
      </c>
      <c r="E423" s="13" t="s">
        <v>430</v>
      </c>
      <c r="F423" s="13" t="s">
        <v>2661</v>
      </c>
      <c r="G423" s="13" t="s">
        <v>7465</v>
      </c>
      <c r="H423" s="13" t="s">
        <v>7327</v>
      </c>
      <c r="I423" s="34">
        <v>1</v>
      </c>
    </row>
    <row r="424" spans="1:9">
      <c r="A424" s="23">
        <v>2015</v>
      </c>
      <c r="B424" s="23" t="s">
        <v>2367</v>
      </c>
      <c r="C424" s="23" t="s">
        <v>1886</v>
      </c>
      <c r="D424" s="13" t="s">
        <v>322</v>
      </c>
      <c r="E424" s="13" t="s">
        <v>392</v>
      </c>
      <c r="F424" s="13" t="s">
        <v>2466</v>
      </c>
      <c r="G424" s="13" t="s">
        <v>7465</v>
      </c>
      <c r="H424" s="13" t="s">
        <v>7327</v>
      </c>
      <c r="I424" s="34">
        <v>4</v>
      </c>
    </row>
    <row r="425" spans="1:9">
      <c r="A425" s="23">
        <v>2015</v>
      </c>
      <c r="B425" s="23" t="s">
        <v>2367</v>
      </c>
      <c r="C425" s="23" t="s">
        <v>1886</v>
      </c>
      <c r="D425" s="13" t="s">
        <v>322</v>
      </c>
      <c r="E425" s="13" t="s">
        <v>431</v>
      </c>
      <c r="F425" s="13" t="s">
        <v>2508</v>
      </c>
      <c r="G425" s="13" t="s">
        <v>7465</v>
      </c>
      <c r="H425" s="13" t="s">
        <v>7327</v>
      </c>
      <c r="I425" s="34">
        <v>3</v>
      </c>
    </row>
    <row r="426" spans="1:9">
      <c r="A426" s="23">
        <v>2015</v>
      </c>
      <c r="B426" s="23" t="s">
        <v>2367</v>
      </c>
      <c r="C426" s="23" t="s">
        <v>1886</v>
      </c>
      <c r="D426" s="13" t="s">
        <v>322</v>
      </c>
      <c r="E426" s="13" t="s">
        <v>512</v>
      </c>
      <c r="F426" s="13" t="s">
        <v>2466</v>
      </c>
      <c r="G426" s="13" t="s">
        <v>7465</v>
      </c>
      <c r="H426" s="13" t="s">
        <v>7327</v>
      </c>
      <c r="I426" s="34">
        <v>3</v>
      </c>
    </row>
    <row r="427" spans="1:9">
      <c r="A427" s="23">
        <v>2015</v>
      </c>
      <c r="B427" s="23" t="s">
        <v>2367</v>
      </c>
      <c r="C427" s="23" t="s">
        <v>1886</v>
      </c>
      <c r="D427" s="13" t="s">
        <v>322</v>
      </c>
      <c r="E427" s="13" t="s">
        <v>3247</v>
      </c>
      <c r="F427" s="13" t="s">
        <v>2466</v>
      </c>
      <c r="G427" s="13" t="s">
        <v>7465</v>
      </c>
      <c r="H427" s="13" t="s">
        <v>7327</v>
      </c>
      <c r="I427" s="34">
        <v>5</v>
      </c>
    </row>
    <row r="428" spans="1:9">
      <c r="A428" s="23">
        <v>2015</v>
      </c>
      <c r="B428" s="23" t="s">
        <v>2367</v>
      </c>
      <c r="C428" s="23" t="s">
        <v>1886</v>
      </c>
      <c r="D428" s="13" t="s">
        <v>3999</v>
      </c>
      <c r="E428" s="13" t="s">
        <v>427</v>
      </c>
      <c r="F428" s="13" t="s">
        <v>4058</v>
      </c>
      <c r="G428" s="13" t="s">
        <v>7465</v>
      </c>
      <c r="H428" s="13" t="s">
        <v>7327</v>
      </c>
      <c r="I428" s="34">
        <v>7</v>
      </c>
    </row>
    <row r="429" spans="1:9">
      <c r="A429" s="23">
        <v>2015</v>
      </c>
      <c r="B429" s="23" t="s">
        <v>2367</v>
      </c>
      <c r="C429" s="23" t="s">
        <v>1886</v>
      </c>
      <c r="D429" s="13" t="s">
        <v>3999</v>
      </c>
      <c r="E429" s="13" t="s">
        <v>2345</v>
      </c>
      <c r="F429" s="13" t="s">
        <v>4024</v>
      </c>
      <c r="G429" s="13" t="s">
        <v>7465</v>
      </c>
      <c r="H429" s="13" t="s">
        <v>7327</v>
      </c>
      <c r="I429" s="34">
        <v>1</v>
      </c>
    </row>
    <row r="430" spans="1:9">
      <c r="A430" s="23">
        <v>2015</v>
      </c>
      <c r="B430" s="23" t="s">
        <v>2367</v>
      </c>
      <c r="C430" s="23" t="s">
        <v>1886</v>
      </c>
      <c r="D430" s="13" t="s">
        <v>432</v>
      </c>
      <c r="E430" s="13" t="s">
        <v>433</v>
      </c>
      <c r="F430" s="13" t="s">
        <v>2599</v>
      </c>
      <c r="G430" s="13" t="s">
        <v>7465</v>
      </c>
      <c r="H430" s="13" t="s">
        <v>7327</v>
      </c>
      <c r="I430" s="34">
        <v>1</v>
      </c>
    </row>
    <row r="431" spans="1:9">
      <c r="A431" s="23">
        <v>2015</v>
      </c>
      <c r="B431" s="23" t="s">
        <v>2367</v>
      </c>
      <c r="C431" s="23" t="s">
        <v>1886</v>
      </c>
      <c r="D431" s="13" t="s">
        <v>330</v>
      </c>
      <c r="E431" s="13" t="s">
        <v>398</v>
      </c>
      <c r="F431" s="13" t="s">
        <v>2452</v>
      </c>
      <c r="G431" s="13" t="s">
        <v>7465</v>
      </c>
      <c r="H431" s="13" t="s">
        <v>7327</v>
      </c>
      <c r="I431" s="34">
        <v>1</v>
      </c>
    </row>
    <row r="432" spans="1:9">
      <c r="A432" s="23">
        <v>2015</v>
      </c>
      <c r="B432" s="23" t="s">
        <v>2367</v>
      </c>
      <c r="C432" s="23" t="s">
        <v>1886</v>
      </c>
      <c r="D432" s="13" t="s">
        <v>333</v>
      </c>
      <c r="E432" s="13" t="s">
        <v>435</v>
      </c>
      <c r="F432" s="13" t="s">
        <v>2541</v>
      </c>
      <c r="G432" s="13" t="s">
        <v>7465</v>
      </c>
      <c r="H432" s="13" t="s">
        <v>7327</v>
      </c>
      <c r="I432" s="34">
        <v>1</v>
      </c>
    </row>
    <row r="433" spans="1:9">
      <c r="A433" s="23">
        <v>2015</v>
      </c>
      <c r="B433" s="23" t="s">
        <v>2366</v>
      </c>
      <c r="C433" s="23" t="s">
        <v>514</v>
      </c>
      <c r="D433" s="13" t="s">
        <v>300</v>
      </c>
      <c r="E433" s="13" t="s">
        <v>1433</v>
      </c>
      <c r="F433" s="13" t="s">
        <v>2427</v>
      </c>
      <c r="G433" s="13" t="s">
        <v>357</v>
      </c>
      <c r="H433" s="13" t="s">
        <v>7328</v>
      </c>
      <c r="I433" s="34">
        <v>1</v>
      </c>
    </row>
    <row r="434" spans="1:9">
      <c r="A434" s="23">
        <v>2015</v>
      </c>
      <c r="B434" s="23" t="s">
        <v>2366</v>
      </c>
      <c r="C434" s="23" t="s">
        <v>514</v>
      </c>
      <c r="D434" s="13" t="s">
        <v>314</v>
      </c>
      <c r="E434" s="13" t="s">
        <v>485</v>
      </c>
      <c r="F434" s="13" t="s">
        <v>2597</v>
      </c>
      <c r="G434" s="13" t="s">
        <v>441</v>
      </c>
      <c r="H434" s="13" t="s">
        <v>7328</v>
      </c>
      <c r="I434" s="34">
        <v>1</v>
      </c>
    </row>
    <row r="435" spans="1:9">
      <c r="A435" s="23">
        <v>2015</v>
      </c>
      <c r="B435" s="23" t="s">
        <v>2366</v>
      </c>
      <c r="C435" s="23" t="s">
        <v>514</v>
      </c>
      <c r="D435" s="13" t="s">
        <v>314</v>
      </c>
      <c r="E435" s="13" t="s">
        <v>384</v>
      </c>
      <c r="F435" s="13" t="s">
        <v>2648</v>
      </c>
      <c r="G435" s="13" t="s">
        <v>495</v>
      </c>
      <c r="H435" s="13" t="s">
        <v>7328</v>
      </c>
      <c r="I435" s="34">
        <v>7</v>
      </c>
    </row>
    <row r="436" spans="1:9">
      <c r="A436" s="23">
        <v>2015</v>
      </c>
      <c r="B436" s="23" t="s">
        <v>2366</v>
      </c>
      <c r="C436" s="23" t="s">
        <v>514</v>
      </c>
      <c r="D436" s="13" t="s">
        <v>314</v>
      </c>
      <c r="E436" s="13" t="s">
        <v>484</v>
      </c>
      <c r="F436" s="13" t="s">
        <v>5739</v>
      </c>
      <c r="G436" s="13" t="s">
        <v>3557</v>
      </c>
      <c r="H436" s="13" t="s">
        <v>7328</v>
      </c>
      <c r="I436" s="34">
        <v>31</v>
      </c>
    </row>
    <row r="437" spans="1:9">
      <c r="A437" s="23">
        <v>2015</v>
      </c>
      <c r="B437" s="23" t="s">
        <v>2366</v>
      </c>
      <c r="C437" s="23" t="s">
        <v>514</v>
      </c>
      <c r="D437" s="13" t="s">
        <v>314</v>
      </c>
      <c r="E437" s="13" t="s">
        <v>484</v>
      </c>
      <c r="F437" s="13" t="s">
        <v>5739</v>
      </c>
      <c r="G437" s="13" t="s">
        <v>439</v>
      </c>
      <c r="H437" s="13" t="s">
        <v>7328</v>
      </c>
      <c r="I437" s="34">
        <v>10</v>
      </c>
    </row>
    <row r="438" spans="1:9">
      <c r="A438" s="23">
        <v>2015</v>
      </c>
      <c r="B438" s="23" t="s">
        <v>2366</v>
      </c>
      <c r="C438" s="23" t="s">
        <v>514</v>
      </c>
      <c r="D438" s="13" t="s">
        <v>314</v>
      </c>
      <c r="E438" s="13" t="s">
        <v>3495</v>
      </c>
      <c r="F438" s="13" t="s">
        <v>2682</v>
      </c>
      <c r="G438" s="13" t="s">
        <v>441</v>
      </c>
      <c r="H438" s="13" t="s">
        <v>7328</v>
      </c>
      <c r="I438" s="34">
        <v>1</v>
      </c>
    </row>
    <row r="439" spans="1:9">
      <c r="A439" s="23">
        <v>2015</v>
      </c>
      <c r="B439" s="23" t="s">
        <v>2366</v>
      </c>
      <c r="C439" s="23" t="s">
        <v>514</v>
      </c>
      <c r="D439" s="13" t="s">
        <v>314</v>
      </c>
      <c r="E439" s="13" t="s">
        <v>530</v>
      </c>
      <c r="F439" s="13" t="s">
        <v>2657</v>
      </c>
      <c r="G439" s="13" t="s">
        <v>495</v>
      </c>
      <c r="H439" s="13" t="s">
        <v>7328</v>
      </c>
      <c r="I439" s="34">
        <v>8</v>
      </c>
    </row>
    <row r="440" spans="1:9">
      <c r="A440" s="23">
        <v>2015</v>
      </c>
      <c r="B440" s="23" t="s">
        <v>2366</v>
      </c>
      <c r="C440" s="23" t="s">
        <v>514</v>
      </c>
      <c r="D440" s="13" t="s">
        <v>314</v>
      </c>
      <c r="E440" s="13" t="s">
        <v>530</v>
      </c>
      <c r="F440" s="13" t="s">
        <v>2657</v>
      </c>
      <c r="G440" s="13" t="s">
        <v>3558</v>
      </c>
      <c r="H440" s="13" t="s">
        <v>7328</v>
      </c>
      <c r="I440" s="34">
        <v>21</v>
      </c>
    </row>
    <row r="441" spans="1:9">
      <c r="A441" s="23">
        <v>2015</v>
      </c>
      <c r="B441" s="23" t="s">
        <v>2366</v>
      </c>
      <c r="C441" s="23" t="s">
        <v>514</v>
      </c>
      <c r="D441" s="13" t="s">
        <v>487</v>
      </c>
      <c r="E441" s="13" t="s">
        <v>488</v>
      </c>
      <c r="F441" s="13" t="s">
        <v>2683</v>
      </c>
      <c r="G441" s="13" t="s">
        <v>441</v>
      </c>
      <c r="H441" s="13" t="s">
        <v>7328</v>
      </c>
      <c r="I441" s="34">
        <v>1</v>
      </c>
    </row>
    <row r="442" spans="1:9">
      <c r="A442" s="23">
        <v>2015</v>
      </c>
      <c r="B442" s="23" t="s">
        <v>2366</v>
      </c>
      <c r="C442" s="23" t="s">
        <v>514</v>
      </c>
      <c r="D442" s="13" t="s">
        <v>319</v>
      </c>
      <c r="E442" s="13" t="s">
        <v>407</v>
      </c>
      <c r="F442" s="13" t="s">
        <v>2424</v>
      </c>
      <c r="G442" s="13" t="s">
        <v>441</v>
      </c>
      <c r="H442" s="13" t="s">
        <v>7328</v>
      </c>
      <c r="I442" s="34">
        <v>1</v>
      </c>
    </row>
    <row r="443" spans="1:9">
      <c r="A443" s="23">
        <v>2015</v>
      </c>
      <c r="B443" s="23" t="s">
        <v>2366</v>
      </c>
      <c r="C443" s="23" t="s">
        <v>514</v>
      </c>
      <c r="D443" s="13" t="s">
        <v>322</v>
      </c>
      <c r="E443" s="13" t="s">
        <v>3477</v>
      </c>
      <c r="F443" s="13" t="s">
        <v>2643</v>
      </c>
      <c r="G443" s="13" t="s">
        <v>357</v>
      </c>
      <c r="H443" s="13" t="s">
        <v>7328</v>
      </c>
      <c r="I443" s="34">
        <v>3</v>
      </c>
    </row>
    <row r="444" spans="1:9">
      <c r="A444" s="23">
        <v>2015</v>
      </c>
      <c r="B444" s="23" t="s">
        <v>2366</v>
      </c>
      <c r="C444" s="23" t="s">
        <v>514</v>
      </c>
      <c r="D444" s="13" t="s">
        <v>324</v>
      </c>
      <c r="E444" s="13" t="s">
        <v>394</v>
      </c>
      <c r="F444" s="13" t="s">
        <v>2425</v>
      </c>
      <c r="G444" s="13" t="s">
        <v>357</v>
      </c>
      <c r="H444" s="13" t="s">
        <v>7328</v>
      </c>
      <c r="I444" s="34">
        <v>3</v>
      </c>
    </row>
    <row r="445" spans="1:9">
      <c r="A445" s="23">
        <v>2015</v>
      </c>
      <c r="B445" s="23" t="s">
        <v>2366</v>
      </c>
      <c r="C445" s="23" t="s">
        <v>514</v>
      </c>
      <c r="D445" s="13" t="s">
        <v>329</v>
      </c>
      <c r="E445" s="13" t="s">
        <v>491</v>
      </c>
      <c r="F445" s="13" t="s">
        <v>2459</v>
      </c>
      <c r="G445" s="13" t="s">
        <v>357</v>
      </c>
      <c r="H445" s="13" t="s">
        <v>7328</v>
      </c>
      <c r="I445" s="34">
        <v>1</v>
      </c>
    </row>
    <row r="446" spans="1:9">
      <c r="A446" s="23">
        <v>2015</v>
      </c>
      <c r="B446" s="23" t="s">
        <v>2366</v>
      </c>
      <c r="C446" s="23" t="s">
        <v>514</v>
      </c>
      <c r="D446" s="13" t="s">
        <v>300</v>
      </c>
      <c r="E446" s="13" t="s">
        <v>1433</v>
      </c>
      <c r="F446" s="13" t="s">
        <v>2427</v>
      </c>
      <c r="G446" s="13" t="s">
        <v>7465</v>
      </c>
      <c r="H446" s="13" t="s">
        <v>7327</v>
      </c>
      <c r="I446" s="34">
        <v>2</v>
      </c>
    </row>
    <row r="447" spans="1:9">
      <c r="A447" s="23">
        <v>2015</v>
      </c>
      <c r="B447" s="23" t="s">
        <v>2366</v>
      </c>
      <c r="C447" s="23" t="s">
        <v>514</v>
      </c>
      <c r="D447" s="13" t="s">
        <v>335</v>
      </c>
      <c r="E447" s="13" t="s">
        <v>528</v>
      </c>
      <c r="F447" s="13" t="s">
        <v>2594</v>
      </c>
      <c r="G447" s="13" t="s">
        <v>7465</v>
      </c>
      <c r="H447" s="13" t="s">
        <v>7327</v>
      </c>
      <c r="I447" s="34">
        <v>1</v>
      </c>
    </row>
    <row r="448" spans="1:9">
      <c r="A448" s="23">
        <v>2015</v>
      </c>
      <c r="B448" s="23" t="s">
        <v>2366</v>
      </c>
      <c r="C448" s="23" t="s">
        <v>514</v>
      </c>
      <c r="D448" s="13" t="s">
        <v>313</v>
      </c>
      <c r="E448" s="13" t="s">
        <v>375</v>
      </c>
      <c r="F448" s="13" t="s">
        <v>2462</v>
      </c>
      <c r="G448" s="13" t="s">
        <v>7465</v>
      </c>
      <c r="H448" s="13" t="s">
        <v>7327</v>
      </c>
      <c r="I448" s="34">
        <v>1</v>
      </c>
    </row>
    <row r="449" spans="1:9">
      <c r="A449" s="23">
        <v>2015</v>
      </c>
      <c r="B449" s="23" t="s">
        <v>2366</v>
      </c>
      <c r="C449" s="23" t="s">
        <v>514</v>
      </c>
      <c r="D449" s="13" t="s">
        <v>313</v>
      </c>
      <c r="E449" s="13" t="s">
        <v>405</v>
      </c>
      <c r="F449" s="13" t="s">
        <v>2432</v>
      </c>
      <c r="G449" s="13" t="s">
        <v>7465</v>
      </c>
      <c r="H449" s="13" t="s">
        <v>7327</v>
      </c>
      <c r="I449" s="34">
        <v>1</v>
      </c>
    </row>
    <row r="450" spans="1:9">
      <c r="A450" s="23">
        <v>2015</v>
      </c>
      <c r="B450" s="23" t="s">
        <v>2366</v>
      </c>
      <c r="C450" s="23" t="s">
        <v>514</v>
      </c>
      <c r="D450" s="13" t="s">
        <v>313</v>
      </c>
      <c r="E450" s="13" t="s">
        <v>382</v>
      </c>
      <c r="F450" s="13" t="s">
        <v>2531</v>
      </c>
      <c r="G450" s="13" t="s">
        <v>7465</v>
      </c>
      <c r="H450" s="13" t="s">
        <v>7327</v>
      </c>
      <c r="I450" s="34">
        <v>1</v>
      </c>
    </row>
    <row r="451" spans="1:9">
      <c r="A451" s="23">
        <v>2015</v>
      </c>
      <c r="B451" s="23" t="s">
        <v>2366</v>
      </c>
      <c r="C451" s="23" t="s">
        <v>514</v>
      </c>
      <c r="D451" s="13" t="s">
        <v>313</v>
      </c>
      <c r="E451" s="13" t="s">
        <v>383</v>
      </c>
      <c r="F451" s="13" t="s">
        <v>2420</v>
      </c>
      <c r="G451" s="13" t="s">
        <v>7465</v>
      </c>
      <c r="H451" s="13" t="s">
        <v>7327</v>
      </c>
      <c r="I451" s="34">
        <v>3</v>
      </c>
    </row>
    <row r="452" spans="1:9">
      <c r="A452" s="23">
        <v>2015</v>
      </c>
      <c r="B452" s="23" t="s">
        <v>2366</v>
      </c>
      <c r="C452" s="23" t="s">
        <v>514</v>
      </c>
      <c r="D452" s="13" t="s">
        <v>314</v>
      </c>
      <c r="E452" s="13" t="s">
        <v>4057</v>
      </c>
      <c r="F452" s="13" t="s">
        <v>2657</v>
      </c>
      <c r="G452" s="13" t="s">
        <v>7465</v>
      </c>
      <c r="H452" s="13" t="s">
        <v>7327</v>
      </c>
      <c r="I452" s="34">
        <v>1</v>
      </c>
    </row>
    <row r="453" spans="1:9">
      <c r="A453" s="23">
        <v>2015</v>
      </c>
      <c r="B453" s="23" t="s">
        <v>2366</v>
      </c>
      <c r="C453" s="23" t="s">
        <v>514</v>
      </c>
      <c r="D453" s="13" t="s">
        <v>319</v>
      </c>
      <c r="E453" s="13" t="s">
        <v>407</v>
      </c>
      <c r="F453" s="13" t="s">
        <v>2424</v>
      </c>
      <c r="G453" s="13" t="s">
        <v>7465</v>
      </c>
      <c r="H453" s="13" t="s">
        <v>7327</v>
      </c>
      <c r="I453" s="34">
        <v>1</v>
      </c>
    </row>
    <row r="454" spans="1:9">
      <c r="A454" s="23">
        <v>2015</v>
      </c>
      <c r="B454" s="23" t="s">
        <v>2366</v>
      </c>
      <c r="C454" s="23" t="s">
        <v>514</v>
      </c>
      <c r="D454" s="13" t="s">
        <v>324</v>
      </c>
      <c r="E454" s="13" t="s">
        <v>394</v>
      </c>
      <c r="F454" s="13" t="s">
        <v>2425</v>
      </c>
      <c r="G454" s="13" t="s">
        <v>7465</v>
      </c>
      <c r="H454" s="13" t="s">
        <v>7327</v>
      </c>
      <c r="I454" s="34">
        <v>1</v>
      </c>
    </row>
    <row r="455" spans="1:9">
      <c r="A455" s="23">
        <v>2015</v>
      </c>
      <c r="B455" s="23" t="s">
        <v>2367</v>
      </c>
      <c r="C455" s="23" t="s">
        <v>514</v>
      </c>
      <c r="D455" s="13" t="s">
        <v>300</v>
      </c>
      <c r="E455" s="13" t="s">
        <v>1433</v>
      </c>
      <c r="F455" s="13" t="s">
        <v>2427</v>
      </c>
      <c r="G455" s="13" t="s">
        <v>357</v>
      </c>
      <c r="H455" s="13" t="s">
        <v>7328</v>
      </c>
      <c r="I455" s="34">
        <v>3</v>
      </c>
    </row>
    <row r="456" spans="1:9">
      <c r="A456" s="23">
        <v>2015</v>
      </c>
      <c r="B456" s="23" t="s">
        <v>2367</v>
      </c>
      <c r="C456" s="23" t="s">
        <v>514</v>
      </c>
      <c r="D456" s="13" t="s">
        <v>300</v>
      </c>
      <c r="E456" s="13" t="s">
        <v>2163</v>
      </c>
      <c r="F456" s="13" t="s">
        <v>2414</v>
      </c>
      <c r="G456" s="13" t="s">
        <v>357</v>
      </c>
      <c r="H456" s="13" t="s">
        <v>7328</v>
      </c>
      <c r="I456" s="34">
        <v>1</v>
      </c>
    </row>
    <row r="457" spans="1:9">
      <c r="A457" s="23">
        <v>2015</v>
      </c>
      <c r="B457" s="23" t="s">
        <v>2367</v>
      </c>
      <c r="C457" s="23" t="s">
        <v>514</v>
      </c>
      <c r="D457" s="13" t="s">
        <v>300</v>
      </c>
      <c r="E457" s="13" t="s">
        <v>2152</v>
      </c>
      <c r="F457" s="13" t="s">
        <v>2426</v>
      </c>
      <c r="G457" s="13" t="s">
        <v>357</v>
      </c>
      <c r="H457" s="13" t="s">
        <v>7328</v>
      </c>
      <c r="I457" s="34">
        <v>4</v>
      </c>
    </row>
    <row r="458" spans="1:9">
      <c r="A458" s="23">
        <v>2015</v>
      </c>
      <c r="B458" s="23" t="s">
        <v>2367</v>
      </c>
      <c r="C458" s="23" t="s">
        <v>514</v>
      </c>
      <c r="D458" s="13" t="s">
        <v>300</v>
      </c>
      <c r="E458" s="13" t="s">
        <v>482</v>
      </c>
      <c r="F458" s="13" t="s">
        <v>2680</v>
      </c>
      <c r="G458" s="13" t="s">
        <v>483</v>
      </c>
      <c r="H458" s="13" t="s">
        <v>7328</v>
      </c>
      <c r="I458" s="34">
        <v>1</v>
      </c>
    </row>
    <row r="459" spans="1:9">
      <c r="A459" s="23">
        <v>2015</v>
      </c>
      <c r="B459" s="23" t="s">
        <v>2367</v>
      </c>
      <c r="C459" s="23" t="s">
        <v>514</v>
      </c>
      <c r="D459" s="13" t="s">
        <v>306</v>
      </c>
      <c r="E459" s="13" t="s">
        <v>368</v>
      </c>
      <c r="F459" s="13" t="s">
        <v>2469</v>
      </c>
      <c r="G459" s="13" t="s">
        <v>357</v>
      </c>
      <c r="H459" s="13" t="s">
        <v>7328</v>
      </c>
      <c r="I459" s="34">
        <v>2</v>
      </c>
    </row>
    <row r="460" spans="1:9">
      <c r="A460" s="23">
        <v>2015</v>
      </c>
      <c r="B460" s="23" t="s">
        <v>2367</v>
      </c>
      <c r="C460" s="23" t="s">
        <v>514</v>
      </c>
      <c r="D460" s="13" t="s">
        <v>313</v>
      </c>
      <c r="E460" s="13" t="s">
        <v>3513</v>
      </c>
      <c r="F460" s="13" t="s">
        <v>2681</v>
      </c>
      <c r="G460" s="13" t="s">
        <v>3556</v>
      </c>
      <c r="H460" s="13" t="s">
        <v>7328</v>
      </c>
      <c r="I460" s="34">
        <v>1</v>
      </c>
    </row>
    <row r="461" spans="1:9">
      <c r="A461" s="23">
        <v>2015</v>
      </c>
      <c r="B461" s="23" t="s">
        <v>2367</v>
      </c>
      <c r="C461" s="23" t="s">
        <v>514</v>
      </c>
      <c r="D461" s="13" t="s">
        <v>313</v>
      </c>
      <c r="E461" s="13" t="s">
        <v>4091</v>
      </c>
      <c r="F461" s="13" t="s">
        <v>4085</v>
      </c>
      <c r="G461" s="13" t="s">
        <v>3556</v>
      </c>
      <c r="H461" s="13" t="s">
        <v>7328</v>
      </c>
      <c r="I461" s="34">
        <v>1</v>
      </c>
    </row>
    <row r="462" spans="1:9">
      <c r="A462" s="23">
        <v>2015</v>
      </c>
      <c r="B462" s="23" t="s">
        <v>2367</v>
      </c>
      <c r="C462" s="23" t="s">
        <v>514</v>
      </c>
      <c r="D462" s="13" t="s">
        <v>314</v>
      </c>
      <c r="E462" s="13" t="s">
        <v>3497</v>
      </c>
      <c r="F462" s="13" t="s">
        <v>4018</v>
      </c>
      <c r="G462" s="13" t="s">
        <v>531</v>
      </c>
      <c r="H462" s="13" t="s">
        <v>7328</v>
      </c>
      <c r="I462" s="34">
        <v>5</v>
      </c>
    </row>
    <row r="463" spans="1:9">
      <c r="A463" s="23">
        <v>2015</v>
      </c>
      <c r="B463" s="23" t="s">
        <v>2367</v>
      </c>
      <c r="C463" s="23" t="s">
        <v>514</v>
      </c>
      <c r="D463" s="13" t="s">
        <v>314</v>
      </c>
      <c r="E463" s="13" t="s">
        <v>3507</v>
      </c>
      <c r="F463" s="13" t="s">
        <v>2539</v>
      </c>
      <c r="G463" s="13" t="s">
        <v>3559</v>
      </c>
      <c r="H463" s="13" t="s">
        <v>7328</v>
      </c>
      <c r="I463" s="34">
        <v>1</v>
      </c>
    </row>
    <row r="464" spans="1:9">
      <c r="A464" s="23">
        <v>2015</v>
      </c>
      <c r="B464" s="23" t="s">
        <v>2367</v>
      </c>
      <c r="C464" s="23" t="s">
        <v>514</v>
      </c>
      <c r="D464" s="13" t="s">
        <v>337</v>
      </c>
      <c r="E464" s="13" t="s">
        <v>465</v>
      </c>
      <c r="F464" s="13" t="s">
        <v>3551</v>
      </c>
      <c r="G464" s="13" t="s">
        <v>486</v>
      </c>
      <c r="H464" s="13" t="s">
        <v>7328</v>
      </c>
      <c r="I464" s="34">
        <v>2</v>
      </c>
    </row>
    <row r="465" spans="1:9">
      <c r="A465" s="23">
        <v>2015</v>
      </c>
      <c r="B465" s="23" t="s">
        <v>2367</v>
      </c>
      <c r="C465" s="23" t="s">
        <v>514</v>
      </c>
      <c r="D465" s="13" t="s">
        <v>319</v>
      </c>
      <c r="E465" s="13" t="s">
        <v>407</v>
      </c>
      <c r="F465" s="13" t="s">
        <v>2424</v>
      </c>
      <c r="G465" s="13" t="s">
        <v>441</v>
      </c>
      <c r="H465" s="13" t="s">
        <v>7328</v>
      </c>
      <c r="I465" s="34">
        <v>1</v>
      </c>
    </row>
    <row r="466" spans="1:9">
      <c r="A466" s="23">
        <v>2015</v>
      </c>
      <c r="B466" s="23" t="s">
        <v>2367</v>
      </c>
      <c r="C466" s="23" t="s">
        <v>514</v>
      </c>
      <c r="D466" s="13" t="s">
        <v>322</v>
      </c>
      <c r="E466" s="13" t="s">
        <v>392</v>
      </c>
      <c r="F466" s="13" t="s">
        <v>2466</v>
      </c>
      <c r="G466" s="13" t="s">
        <v>357</v>
      </c>
      <c r="H466" s="13" t="s">
        <v>7328</v>
      </c>
      <c r="I466" s="34">
        <v>1</v>
      </c>
    </row>
    <row r="467" spans="1:9">
      <c r="A467" s="23">
        <v>2015</v>
      </c>
      <c r="B467" s="23" t="s">
        <v>2367</v>
      </c>
      <c r="C467" s="23" t="s">
        <v>514</v>
      </c>
      <c r="D467" s="13" t="s">
        <v>322</v>
      </c>
      <c r="E467" s="13" t="s">
        <v>489</v>
      </c>
      <c r="F467" s="13" t="s">
        <v>2678</v>
      </c>
      <c r="G467" s="13" t="s">
        <v>357</v>
      </c>
      <c r="H467" s="13" t="s">
        <v>7328</v>
      </c>
      <c r="I467" s="34">
        <v>3</v>
      </c>
    </row>
    <row r="468" spans="1:9">
      <c r="A468" s="23">
        <v>2015</v>
      </c>
      <c r="B468" s="23" t="s">
        <v>2367</v>
      </c>
      <c r="C468" s="23" t="s">
        <v>514</v>
      </c>
      <c r="D468" s="13" t="s">
        <v>322</v>
      </c>
      <c r="E468" s="13" t="s">
        <v>3541</v>
      </c>
      <c r="F468" s="13" t="s">
        <v>2684</v>
      </c>
      <c r="G468" s="13" t="s">
        <v>357</v>
      </c>
      <c r="H468" s="13" t="s">
        <v>7328</v>
      </c>
      <c r="I468" s="34">
        <v>1</v>
      </c>
    </row>
    <row r="469" spans="1:9">
      <c r="A469" s="23">
        <v>2015</v>
      </c>
      <c r="B469" s="23" t="s">
        <v>2367</v>
      </c>
      <c r="C469" s="23" t="s">
        <v>514</v>
      </c>
      <c r="D469" s="13" t="s">
        <v>322</v>
      </c>
      <c r="E469" s="13" t="s">
        <v>4101</v>
      </c>
      <c r="F469" s="13" t="s">
        <v>2466</v>
      </c>
      <c r="G469" s="13" t="s">
        <v>357</v>
      </c>
      <c r="H469" s="13" t="s">
        <v>7328</v>
      </c>
      <c r="I469" s="34">
        <v>5</v>
      </c>
    </row>
    <row r="470" spans="1:9">
      <c r="A470" s="23">
        <v>2015</v>
      </c>
      <c r="B470" s="23" t="s">
        <v>2367</v>
      </c>
      <c r="C470" s="23" t="s">
        <v>514</v>
      </c>
      <c r="D470" s="13" t="s">
        <v>322</v>
      </c>
      <c r="E470" s="13" t="s">
        <v>393</v>
      </c>
      <c r="F470" s="13" t="s">
        <v>2607</v>
      </c>
      <c r="G470" s="13" t="s">
        <v>483</v>
      </c>
      <c r="H470" s="13" t="s">
        <v>7328</v>
      </c>
      <c r="I470" s="34">
        <v>1</v>
      </c>
    </row>
    <row r="471" spans="1:9">
      <c r="A471" s="23">
        <v>2015</v>
      </c>
      <c r="B471" s="23" t="s">
        <v>2367</v>
      </c>
      <c r="C471" s="23" t="s">
        <v>514</v>
      </c>
      <c r="D471" s="13" t="s">
        <v>324</v>
      </c>
      <c r="E471" s="13" t="s">
        <v>490</v>
      </c>
      <c r="F471" s="13" t="s">
        <v>2685</v>
      </c>
      <c r="G471" s="13" t="s">
        <v>357</v>
      </c>
      <c r="H471" s="13" t="s">
        <v>7328</v>
      </c>
      <c r="I471" s="34">
        <v>2</v>
      </c>
    </row>
    <row r="472" spans="1:9">
      <c r="A472" s="23">
        <v>2015</v>
      </c>
      <c r="B472" s="23" t="s">
        <v>2367</v>
      </c>
      <c r="C472" s="23" t="s">
        <v>514</v>
      </c>
      <c r="D472" s="13" t="s">
        <v>300</v>
      </c>
      <c r="E472" s="13" t="s">
        <v>1433</v>
      </c>
      <c r="F472" s="13" t="s">
        <v>2427</v>
      </c>
      <c r="G472" s="13" t="s">
        <v>7465</v>
      </c>
      <c r="H472" s="13" t="s">
        <v>7327</v>
      </c>
      <c r="I472" s="34">
        <v>3</v>
      </c>
    </row>
    <row r="473" spans="1:9">
      <c r="A473" s="23">
        <v>2015</v>
      </c>
      <c r="B473" s="23" t="s">
        <v>2367</v>
      </c>
      <c r="C473" s="23" t="s">
        <v>514</v>
      </c>
      <c r="D473" s="13" t="s">
        <v>300</v>
      </c>
      <c r="E473" s="13" t="s">
        <v>3438</v>
      </c>
      <c r="F473" s="13" t="s">
        <v>2600</v>
      </c>
      <c r="G473" s="13" t="s">
        <v>7465</v>
      </c>
      <c r="H473" s="13" t="s">
        <v>7327</v>
      </c>
      <c r="I473" s="34">
        <v>2</v>
      </c>
    </row>
    <row r="474" spans="1:9">
      <c r="A474" s="23">
        <v>2015</v>
      </c>
      <c r="B474" s="23" t="s">
        <v>2367</v>
      </c>
      <c r="C474" s="23" t="s">
        <v>514</v>
      </c>
      <c r="D474" s="13" t="s">
        <v>300</v>
      </c>
      <c r="E474" s="13" t="s">
        <v>401</v>
      </c>
      <c r="F474" s="13" t="s">
        <v>2601</v>
      </c>
      <c r="G474" s="13" t="s">
        <v>7465</v>
      </c>
      <c r="H474" s="13" t="s">
        <v>7327</v>
      </c>
      <c r="I474" s="34">
        <v>1</v>
      </c>
    </row>
    <row r="475" spans="1:9">
      <c r="A475" s="23">
        <v>2015</v>
      </c>
      <c r="B475" s="23" t="s">
        <v>2367</v>
      </c>
      <c r="C475" s="23" t="s">
        <v>514</v>
      </c>
      <c r="D475" s="13" t="s">
        <v>300</v>
      </c>
      <c r="E475" s="13" t="s">
        <v>400</v>
      </c>
      <c r="F475" s="13" t="s">
        <v>2602</v>
      </c>
      <c r="G475" s="13" t="s">
        <v>7465</v>
      </c>
      <c r="H475" s="13" t="s">
        <v>7327</v>
      </c>
      <c r="I475" s="34">
        <v>3</v>
      </c>
    </row>
    <row r="476" spans="1:9">
      <c r="A476" s="23">
        <v>2015</v>
      </c>
      <c r="B476" s="23" t="s">
        <v>2367</v>
      </c>
      <c r="C476" s="23" t="s">
        <v>514</v>
      </c>
      <c r="D476" s="13" t="s">
        <v>301</v>
      </c>
      <c r="E476" s="13" t="s">
        <v>402</v>
      </c>
      <c r="F476" s="13" t="s">
        <v>2603</v>
      </c>
      <c r="G476" s="13" t="s">
        <v>7465</v>
      </c>
      <c r="H476" s="13" t="s">
        <v>7327</v>
      </c>
      <c r="I476" s="34">
        <v>1</v>
      </c>
    </row>
    <row r="477" spans="1:9">
      <c r="A477" s="23">
        <v>2015</v>
      </c>
      <c r="B477" s="23" t="s">
        <v>2367</v>
      </c>
      <c r="C477" s="23" t="s">
        <v>514</v>
      </c>
      <c r="D477" s="13" t="s">
        <v>305</v>
      </c>
      <c r="E477" s="13" t="s">
        <v>403</v>
      </c>
      <c r="F477" s="13" t="s">
        <v>2604</v>
      </c>
      <c r="G477" s="13" t="s">
        <v>7465</v>
      </c>
      <c r="H477" s="13" t="s">
        <v>7327</v>
      </c>
      <c r="I477" s="34">
        <v>1</v>
      </c>
    </row>
    <row r="478" spans="1:9">
      <c r="A478" s="23">
        <v>2015</v>
      </c>
      <c r="B478" s="23" t="s">
        <v>2367</v>
      </c>
      <c r="C478" s="23" t="s">
        <v>514</v>
      </c>
      <c r="D478" s="13" t="s">
        <v>309</v>
      </c>
      <c r="E478" s="13" t="s">
        <v>404</v>
      </c>
      <c r="F478" s="13" t="s">
        <v>2441</v>
      </c>
      <c r="G478" s="13" t="s">
        <v>7465</v>
      </c>
      <c r="H478" s="13" t="s">
        <v>7327</v>
      </c>
      <c r="I478" s="34">
        <v>1</v>
      </c>
    </row>
    <row r="479" spans="1:9">
      <c r="A479" s="23">
        <v>2015</v>
      </c>
      <c r="B479" s="23" t="s">
        <v>2367</v>
      </c>
      <c r="C479" s="23" t="s">
        <v>514</v>
      </c>
      <c r="D479" s="13" t="s">
        <v>313</v>
      </c>
      <c r="E479" s="13" t="s">
        <v>375</v>
      </c>
      <c r="F479" s="13" t="s">
        <v>2462</v>
      </c>
      <c r="G479" s="13" t="s">
        <v>7465</v>
      </c>
      <c r="H479" s="13" t="s">
        <v>7327</v>
      </c>
      <c r="I479" s="34">
        <v>3</v>
      </c>
    </row>
    <row r="480" spans="1:9">
      <c r="A480" s="23">
        <v>2015</v>
      </c>
      <c r="B480" s="23" t="s">
        <v>2367</v>
      </c>
      <c r="C480" s="23" t="s">
        <v>514</v>
      </c>
      <c r="D480" s="13" t="s">
        <v>313</v>
      </c>
      <c r="E480" s="13" t="s">
        <v>405</v>
      </c>
      <c r="F480" s="13" t="s">
        <v>2432</v>
      </c>
      <c r="G480" s="13" t="s">
        <v>7465</v>
      </c>
      <c r="H480" s="13" t="s">
        <v>7327</v>
      </c>
      <c r="I480" s="34">
        <v>3</v>
      </c>
    </row>
    <row r="481" spans="1:9">
      <c r="A481" s="23">
        <v>2015</v>
      </c>
      <c r="B481" s="23" t="s">
        <v>2367</v>
      </c>
      <c r="C481" s="23" t="s">
        <v>514</v>
      </c>
      <c r="D481" s="13" t="s">
        <v>313</v>
      </c>
      <c r="E481" s="13" t="s">
        <v>382</v>
      </c>
      <c r="F481" s="13" t="s">
        <v>2531</v>
      </c>
      <c r="G481" s="13" t="s">
        <v>7465</v>
      </c>
      <c r="H481" s="13" t="s">
        <v>7327</v>
      </c>
      <c r="I481" s="34">
        <v>2</v>
      </c>
    </row>
    <row r="482" spans="1:9">
      <c r="A482" s="23">
        <v>2015</v>
      </c>
      <c r="B482" s="23" t="s">
        <v>2367</v>
      </c>
      <c r="C482" s="23" t="s">
        <v>514</v>
      </c>
      <c r="D482" s="13" t="s">
        <v>313</v>
      </c>
      <c r="E482" s="13" t="s">
        <v>383</v>
      </c>
      <c r="F482" s="13" t="s">
        <v>2420</v>
      </c>
      <c r="G482" s="13" t="s">
        <v>7465</v>
      </c>
      <c r="H482" s="13" t="s">
        <v>7327</v>
      </c>
      <c r="I482" s="34">
        <v>1</v>
      </c>
    </row>
    <row r="483" spans="1:9">
      <c r="A483" s="23">
        <v>2015</v>
      </c>
      <c r="B483" s="23" t="s">
        <v>2367</v>
      </c>
      <c r="C483" s="23" t="s">
        <v>514</v>
      </c>
      <c r="D483" s="13" t="s">
        <v>314</v>
      </c>
      <c r="E483" s="13" t="s">
        <v>4057</v>
      </c>
      <c r="F483" s="13" t="s">
        <v>2657</v>
      </c>
      <c r="G483" s="13" t="s">
        <v>7465</v>
      </c>
      <c r="H483" s="13" t="s">
        <v>7327</v>
      </c>
      <c r="I483" s="34">
        <v>1</v>
      </c>
    </row>
    <row r="484" spans="1:9">
      <c r="A484" s="23">
        <v>2015</v>
      </c>
      <c r="B484" s="23" t="s">
        <v>2367</v>
      </c>
      <c r="C484" s="23" t="s">
        <v>514</v>
      </c>
      <c r="D484" s="13" t="s">
        <v>317</v>
      </c>
      <c r="E484" s="13" t="s">
        <v>406</v>
      </c>
      <c r="F484" s="13" t="s">
        <v>2454</v>
      </c>
      <c r="G484" s="13" t="s">
        <v>7465</v>
      </c>
      <c r="H484" s="13" t="s">
        <v>7327</v>
      </c>
      <c r="I484" s="34">
        <v>1</v>
      </c>
    </row>
    <row r="485" spans="1:9">
      <c r="A485" s="23">
        <v>2015</v>
      </c>
      <c r="B485" s="23" t="s">
        <v>2367</v>
      </c>
      <c r="C485" s="23" t="s">
        <v>514</v>
      </c>
      <c r="D485" s="13" t="s">
        <v>322</v>
      </c>
      <c r="E485" s="13" t="s">
        <v>512</v>
      </c>
      <c r="F485" s="13" t="s">
        <v>2466</v>
      </c>
      <c r="G485" s="13" t="s">
        <v>7465</v>
      </c>
      <c r="H485" s="13" t="s">
        <v>7327</v>
      </c>
      <c r="I485" s="34">
        <v>1</v>
      </c>
    </row>
    <row r="486" spans="1:9">
      <c r="A486" s="23">
        <v>2015</v>
      </c>
      <c r="B486" s="23" t="s">
        <v>2367</v>
      </c>
      <c r="C486" s="23" t="s">
        <v>514</v>
      </c>
      <c r="D486" s="13" t="s">
        <v>322</v>
      </c>
      <c r="E486" s="13" t="s">
        <v>3247</v>
      </c>
      <c r="F486" s="13" t="s">
        <v>2466</v>
      </c>
      <c r="G486" s="13" t="s">
        <v>7465</v>
      </c>
      <c r="H486" s="13" t="s">
        <v>7327</v>
      </c>
      <c r="I486" s="34">
        <v>1</v>
      </c>
    </row>
    <row r="487" spans="1:9">
      <c r="A487" s="23">
        <v>2016</v>
      </c>
      <c r="B487" s="23" t="s">
        <v>2366</v>
      </c>
      <c r="C487" s="23" t="s">
        <v>1886</v>
      </c>
      <c r="D487" s="13" t="s">
        <v>300</v>
      </c>
      <c r="E487" s="13" t="s">
        <v>1930</v>
      </c>
      <c r="F487" s="13" t="s">
        <v>2445</v>
      </c>
      <c r="G487" s="13" t="s">
        <v>492</v>
      </c>
      <c r="H487" s="13" t="s">
        <v>7328</v>
      </c>
      <c r="I487" s="34">
        <v>1</v>
      </c>
    </row>
    <row r="488" spans="1:9">
      <c r="A488" s="23">
        <v>2016</v>
      </c>
      <c r="B488" s="23" t="s">
        <v>2366</v>
      </c>
      <c r="C488" s="23" t="s">
        <v>1886</v>
      </c>
      <c r="D488" s="13" t="s">
        <v>300</v>
      </c>
      <c r="E488" s="13" t="s">
        <v>452</v>
      </c>
      <c r="F488" s="13" t="s">
        <v>2674</v>
      </c>
      <c r="G488" s="13" t="s">
        <v>492</v>
      </c>
      <c r="H488" s="13" t="s">
        <v>7328</v>
      </c>
      <c r="I488" s="34">
        <v>2</v>
      </c>
    </row>
    <row r="489" spans="1:9">
      <c r="A489" s="23">
        <v>2016</v>
      </c>
      <c r="B489" s="23" t="s">
        <v>2366</v>
      </c>
      <c r="C489" s="23" t="s">
        <v>1886</v>
      </c>
      <c r="D489" s="13" t="s">
        <v>300</v>
      </c>
      <c r="E489" s="13" t="s">
        <v>453</v>
      </c>
      <c r="F489" s="13" t="s">
        <v>2413</v>
      </c>
      <c r="G489" s="13" t="s">
        <v>492</v>
      </c>
      <c r="H489" s="13" t="s">
        <v>7328</v>
      </c>
      <c r="I489" s="34">
        <v>1</v>
      </c>
    </row>
    <row r="490" spans="1:9">
      <c r="A490" s="23">
        <v>2016</v>
      </c>
      <c r="B490" s="23" t="s">
        <v>2366</v>
      </c>
      <c r="C490" s="23" t="s">
        <v>1886</v>
      </c>
      <c r="D490" s="13" t="s">
        <v>300</v>
      </c>
      <c r="E490" s="13" t="s">
        <v>2163</v>
      </c>
      <c r="F490" s="13" t="s">
        <v>2414</v>
      </c>
      <c r="G490" s="13" t="s">
        <v>492</v>
      </c>
      <c r="H490" s="13" t="s">
        <v>7328</v>
      </c>
      <c r="I490" s="34">
        <v>1</v>
      </c>
    </row>
    <row r="491" spans="1:9">
      <c r="A491" s="23">
        <v>2016</v>
      </c>
      <c r="B491" s="23" t="s">
        <v>2366</v>
      </c>
      <c r="C491" s="23" t="s">
        <v>1886</v>
      </c>
      <c r="D491" s="13" t="s">
        <v>300</v>
      </c>
      <c r="E491" s="13" t="s">
        <v>455</v>
      </c>
      <c r="F491" s="13" t="s">
        <v>2434</v>
      </c>
      <c r="G491" s="13" t="s">
        <v>492</v>
      </c>
      <c r="H491" s="13" t="s">
        <v>7328</v>
      </c>
      <c r="I491" s="34">
        <v>1</v>
      </c>
    </row>
    <row r="492" spans="1:9">
      <c r="A492" s="23">
        <v>2016</v>
      </c>
      <c r="B492" s="23" t="s">
        <v>2366</v>
      </c>
      <c r="C492" s="23" t="s">
        <v>1886</v>
      </c>
      <c r="D492" s="13" t="s">
        <v>300</v>
      </c>
      <c r="E492" s="13" t="s">
        <v>499</v>
      </c>
      <c r="F492" s="13" t="s">
        <v>2482</v>
      </c>
      <c r="G492" s="13" t="s">
        <v>492</v>
      </c>
      <c r="H492" s="13" t="s">
        <v>7328</v>
      </c>
      <c r="I492" s="34">
        <v>1</v>
      </c>
    </row>
    <row r="493" spans="1:9">
      <c r="A493" s="23">
        <v>2016</v>
      </c>
      <c r="B493" s="23" t="s">
        <v>2366</v>
      </c>
      <c r="C493" s="23" t="s">
        <v>1886</v>
      </c>
      <c r="D493" s="13" t="s">
        <v>301</v>
      </c>
      <c r="E493" s="13" t="s">
        <v>359</v>
      </c>
      <c r="F493" s="13" t="s">
        <v>2533</v>
      </c>
      <c r="G493" s="13" t="s">
        <v>492</v>
      </c>
      <c r="H493" s="13" t="s">
        <v>7328</v>
      </c>
      <c r="I493" s="34">
        <v>1</v>
      </c>
    </row>
    <row r="494" spans="1:9">
      <c r="A494" s="23">
        <v>2016</v>
      </c>
      <c r="B494" s="23" t="s">
        <v>2366</v>
      </c>
      <c r="C494" s="23" t="s">
        <v>1886</v>
      </c>
      <c r="D494" s="13" t="s">
        <v>302</v>
      </c>
      <c r="E494" s="13" t="s">
        <v>362</v>
      </c>
      <c r="F494" s="13" t="s">
        <v>2430</v>
      </c>
      <c r="G494" s="13" t="s">
        <v>492</v>
      </c>
      <c r="H494" s="13" t="s">
        <v>7328</v>
      </c>
      <c r="I494" s="34">
        <v>1</v>
      </c>
    </row>
    <row r="495" spans="1:9">
      <c r="A495" s="23">
        <v>2016</v>
      </c>
      <c r="B495" s="23" t="s">
        <v>2366</v>
      </c>
      <c r="C495" s="23" t="s">
        <v>1886</v>
      </c>
      <c r="D495" s="13" t="s">
        <v>302</v>
      </c>
      <c r="E495" s="13" t="s">
        <v>415</v>
      </c>
      <c r="F495" s="13" t="s">
        <v>2429</v>
      </c>
      <c r="G495" s="13" t="s">
        <v>492</v>
      </c>
      <c r="H495" s="13" t="s">
        <v>7328</v>
      </c>
      <c r="I495" s="34">
        <v>1</v>
      </c>
    </row>
    <row r="496" spans="1:9">
      <c r="A496" s="23">
        <v>2016</v>
      </c>
      <c r="B496" s="23" t="s">
        <v>2366</v>
      </c>
      <c r="C496" s="23" t="s">
        <v>1886</v>
      </c>
      <c r="D496" s="13" t="s">
        <v>302</v>
      </c>
      <c r="E496" s="13" t="s">
        <v>2321</v>
      </c>
      <c r="F496" s="13" t="s">
        <v>2473</v>
      </c>
      <c r="G496" s="13" t="s">
        <v>492</v>
      </c>
      <c r="H496" s="13" t="s">
        <v>7328</v>
      </c>
      <c r="I496" s="34">
        <v>2</v>
      </c>
    </row>
    <row r="497" spans="1:9">
      <c r="A497" s="23">
        <v>2016</v>
      </c>
      <c r="B497" s="23" t="s">
        <v>2366</v>
      </c>
      <c r="C497" s="23" t="s">
        <v>1886</v>
      </c>
      <c r="D497" s="13" t="s">
        <v>303</v>
      </c>
      <c r="E497" s="13" t="s">
        <v>464</v>
      </c>
      <c r="F497" s="13" t="s">
        <v>2494</v>
      </c>
      <c r="G497" s="13" t="s">
        <v>492</v>
      </c>
      <c r="H497" s="13" t="s">
        <v>7328</v>
      </c>
      <c r="I497" s="34">
        <v>2</v>
      </c>
    </row>
    <row r="498" spans="1:9">
      <c r="A498" s="23">
        <v>2016</v>
      </c>
      <c r="B498" s="23" t="s">
        <v>2366</v>
      </c>
      <c r="C498" s="23" t="s">
        <v>1886</v>
      </c>
      <c r="D498" s="13" t="s">
        <v>305</v>
      </c>
      <c r="E498" s="13" t="s">
        <v>365</v>
      </c>
      <c r="F498" s="13" t="s">
        <v>2591</v>
      </c>
      <c r="G498" s="13" t="s">
        <v>492</v>
      </c>
      <c r="H498" s="13" t="s">
        <v>7328</v>
      </c>
      <c r="I498" s="34">
        <v>1</v>
      </c>
    </row>
    <row r="499" spans="1:9">
      <c r="A499" s="23">
        <v>2016</v>
      </c>
      <c r="B499" s="23" t="s">
        <v>2366</v>
      </c>
      <c r="C499" s="23" t="s">
        <v>1886</v>
      </c>
      <c r="D499" s="13" t="s">
        <v>306</v>
      </c>
      <c r="E499" s="13" t="s">
        <v>459</v>
      </c>
      <c r="F499" s="13" t="s">
        <v>2469</v>
      </c>
      <c r="G499" s="13" t="s">
        <v>492</v>
      </c>
      <c r="H499" s="13" t="s">
        <v>7328</v>
      </c>
      <c r="I499" s="34">
        <v>5</v>
      </c>
    </row>
    <row r="500" spans="1:9">
      <c r="A500" s="23">
        <v>2016</v>
      </c>
      <c r="B500" s="23" t="s">
        <v>2366</v>
      </c>
      <c r="C500" s="23" t="s">
        <v>1886</v>
      </c>
      <c r="D500" s="13" t="s">
        <v>307</v>
      </c>
      <c r="E500" s="13" t="s">
        <v>3506</v>
      </c>
      <c r="F500" s="13" t="s">
        <v>2527</v>
      </c>
      <c r="G500" s="13" t="s">
        <v>492</v>
      </c>
      <c r="H500" s="13" t="s">
        <v>7328</v>
      </c>
      <c r="I500" s="34">
        <v>2</v>
      </c>
    </row>
    <row r="501" spans="1:9">
      <c r="A501" s="23">
        <v>2016</v>
      </c>
      <c r="B501" s="23" t="s">
        <v>2366</v>
      </c>
      <c r="C501" s="23" t="s">
        <v>1886</v>
      </c>
      <c r="D501" s="13" t="s">
        <v>310</v>
      </c>
      <c r="E501" s="13" t="s">
        <v>460</v>
      </c>
      <c r="F501" s="13" t="s">
        <v>3548</v>
      </c>
      <c r="G501" s="13" t="s">
        <v>492</v>
      </c>
      <c r="H501" s="13" t="s">
        <v>7328</v>
      </c>
      <c r="I501" s="34">
        <v>1</v>
      </c>
    </row>
    <row r="502" spans="1:9">
      <c r="A502" s="23">
        <v>2016</v>
      </c>
      <c r="B502" s="23" t="s">
        <v>2366</v>
      </c>
      <c r="C502" s="23" t="s">
        <v>1886</v>
      </c>
      <c r="D502" s="13" t="s">
        <v>312</v>
      </c>
      <c r="E502" s="13" t="s">
        <v>418</v>
      </c>
      <c r="F502" s="13" t="s">
        <v>2444</v>
      </c>
      <c r="G502" s="13" t="s">
        <v>492</v>
      </c>
      <c r="H502" s="13" t="s">
        <v>7328</v>
      </c>
      <c r="I502" s="34">
        <v>2</v>
      </c>
    </row>
    <row r="503" spans="1:9">
      <c r="A503" s="23">
        <v>2016</v>
      </c>
      <c r="B503" s="23" t="s">
        <v>2366</v>
      </c>
      <c r="C503" s="23" t="s">
        <v>1886</v>
      </c>
      <c r="D503" s="13" t="s">
        <v>313</v>
      </c>
      <c r="E503" s="13" t="s">
        <v>373</v>
      </c>
      <c r="F503" s="13" t="s">
        <v>2509</v>
      </c>
      <c r="G503" s="13" t="s">
        <v>492</v>
      </c>
      <c r="H503" s="13" t="s">
        <v>7328</v>
      </c>
      <c r="I503" s="34">
        <v>3</v>
      </c>
    </row>
    <row r="504" spans="1:9">
      <c r="A504" s="23">
        <v>2016</v>
      </c>
      <c r="B504" s="23" t="s">
        <v>2366</v>
      </c>
      <c r="C504" s="23" t="s">
        <v>1886</v>
      </c>
      <c r="D504" s="13" t="s">
        <v>313</v>
      </c>
      <c r="E504" s="13" t="s">
        <v>462</v>
      </c>
      <c r="F504" s="13" t="s">
        <v>2528</v>
      </c>
      <c r="G504" s="13" t="s">
        <v>492</v>
      </c>
      <c r="H504" s="13" t="s">
        <v>7328</v>
      </c>
      <c r="I504" s="34">
        <v>2</v>
      </c>
    </row>
    <row r="505" spans="1:9">
      <c r="A505" s="23">
        <v>2016</v>
      </c>
      <c r="B505" s="23" t="s">
        <v>2366</v>
      </c>
      <c r="C505" s="23" t="s">
        <v>1886</v>
      </c>
      <c r="D505" s="13" t="s">
        <v>313</v>
      </c>
      <c r="E505" s="13" t="s">
        <v>375</v>
      </c>
      <c r="F505" s="13" t="s">
        <v>2462</v>
      </c>
      <c r="G505" s="13" t="s">
        <v>492</v>
      </c>
      <c r="H505" s="13" t="s">
        <v>7328</v>
      </c>
      <c r="I505" s="34">
        <v>1</v>
      </c>
    </row>
    <row r="506" spans="1:9">
      <c r="A506" s="23">
        <v>2016</v>
      </c>
      <c r="B506" s="23" t="s">
        <v>2366</v>
      </c>
      <c r="C506" s="23" t="s">
        <v>1886</v>
      </c>
      <c r="D506" s="13" t="s">
        <v>313</v>
      </c>
      <c r="E506" s="13" t="s">
        <v>4091</v>
      </c>
      <c r="F506" s="13" t="s">
        <v>4085</v>
      </c>
      <c r="G506" s="13" t="s">
        <v>492</v>
      </c>
      <c r="H506" s="13" t="s">
        <v>7328</v>
      </c>
      <c r="I506" s="34">
        <v>2</v>
      </c>
    </row>
    <row r="507" spans="1:9">
      <c r="A507" s="23">
        <v>2016</v>
      </c>
      <c r="B507" s="23" t="s">
        <v>2366</v>
      </c>
      <c r="C507" s="23" t="s">
        <v>1886</v>
      </c>
      <c r="D507" s="13" t="s">
        <v>314</v>
      </c>
      <c r="E507" s="13" t="s">
        <v>2554</v>
      </c>
      <c r="F507" s="13" t="s">
        <v>4018</v>
      </c>
      <c r="G507" s="13" t="s">
        <v>492</v>
      </c>
      <c r="H507" s="13" t="s">
        <v>7328</v>
      </c>
      <c r="I507" s="34">
        <v>1</v>
      </c>
    </row>
    <row r="508" spans="1:9">
      <c r="A508" s="23">
        <v>2016</v>
      </c>
      <c r="B508" s="23" t="s">
        <v>2366</v>
      </c>
      <c r="C508" s="23" t="s">
        <v>1886</v>
      </c>
      <c r="D508" s="13" t="s">
        <v>314</v>
      </c>
      <c r="E508" s="13" t="s">
        <v>384</v>
      </c>
      <c r="F508" s="13" t="s">
        <v>2648</v>
      </c>
      <c r="G508" s="13" t="s">
        <v>492</v>
      </c>
      <c r="H508" s="13" t="s">
        <v>7328</v>
      </c>
      <c r="I508" s="34">
        <v>2</v>
      </c>
    </row>
    <row r="509" spans="1:9">
      <c r="A509" s="23">
        <v>2016</v>
      </c>
      <c r="B509" s="23" t="s">
        <v>2366</v>
      </c>
      <c r="C509" s="23" t="s">
        <v>1886</v>
      </c>
      <c r="D509" s="13" t="s">
        <v>317</v>
      </c>
      <c r="E509" s="13" t="s">
        <v>2555</v>
      </c>
      <c r="F509" s="13" t="s">
        <v>2423</v>
      </c>
      <c r="G509" s="13" t="s">
        <v>492</v>
      </c>
      <c r="H509" s="13" t="s">
        <v>7328</v>
      </c>
      <c r="I509" s="34">
        <v>2</v>
      </c>
    </row>
    <row r="510" spans="1:9">
      <c r="A510" s="23">
        <v>2016</v>
      </c>
      <c r="B510" s="23" t="s">
        <v>2366</v>
      </c>
      <c r="C510" s="23" t="s">
        <v>1886</v>
      </c>
      <c r="D510" s="13" t="s">
        <v>317</v>
      </c>
      <c r="E510" s="13" t="s">
        <v>4088</v>
      </c>
      <c r="F510" s="13" t="s">
        <v>2439</v>
      </c>
      <c r="G510" s="13" t="s">
        <v>492</v>
      </c>
      <c r="H510" s="13" t="s">
        <v>7328</v>
      </c>
      <c r="I510" s="34">
        <v>2</v>
      </c>
    </row>
    <row r="511" spans="1:9">
      <c r="A511" s="23">
        <v>2016</v>
      </c>
      <c r="B511" s="23" t="s">
        <v>2366</v>
      </c>
      <c r="C511" s="23" t="s">
        <v>1886</v>
      </c>
      <c r="D511" s="13" t="s">
        <v>317</v>
      </c>
      <c r="E511" s="13" t="s">
        <v>449</v>
      </c>
      <c r="F511" s="13" t="s">
        <v>2476</v>
      </c>
      <c r="G511" s="13" t="s">
        <v>492</v>
      </c>
      <c r="H511" s="13" t="s">
        <v>7328</v>
      </c>
      <c r="I511" s="34">
        <v>3</v>
      </c>
    </row>
    <row r="512" spans="1:9">
      <c r="A512" s="23">
        <v>2016</v>
      </c>
      <c r="B512" s="23" t="s">
        <v>2366</v>
      </c>
      <c r="C512" s="23" t="s">
        <v>1886</v>
      </c>
      <c r="D512" s="13" t="s">
        <v>317</v>
      </c>
      <c r="E512" s="13" t="s">
        <v>508</v>
      </c>
      <c r="F512" s="13" t="s">
        <v>2423</v>
      </c>
      <c r="G512" s="13" t="s">
        <v>492</v>
      </c>
      <c r="H512" s="13" t="s">
        <v>7328</v>
      </c>
      <c r="I512" s="34">
        <v>1</v>
      </c>
    </row>
    <row r="513" spans="1:9">
      <c r="A513" s="23">
        <v>2016</v>
      </c>
      <c r="B513" s="23" t="s">
        <v>2366</v>
      </c>
      <c r="C513" s="23" t="s">
        <v>1886</v>
      </c>
      <c r="D513" s="13" t="s">
        <v>317</v>
      </c>
      <c r="E513" s="13" t="s">
        <v>386</v>
      </c>
      <c r="F513" s="13" t="s">
        <v>2421</v>
      </c>
      <c r="G513" s="13" t="s">
        <v>492</v>
      </c>
      <c r="H513" s="13" t="s">
        <v>7328</v>
      </c>
      <c r="I513" s="34">
        <v>2</v>
      </c>
    </row>
    <row r="514" spans="1:9">
      <c r="A514" s="23">
        <v>2016</v>
      </c>
      <c r="B514" s="23" t="s">
        <v>2366</v>
      </c>
      <c r="C514" s="23" t="s">
        <v>1886</v>
      </c>
      <c r="D514" s="13" t="s">
        <v>337</v>
      </c>
      <c r="E514" s="13" t="s">
        <v>465</v>
      </c>
      <c r="F514" s="13" t="s">
        <v>3551</v>
      </c>
      <c r="G514" s="13" t="s">
        <v>493</v>
      </c>
      <c r="H514" s="13" t="s">
        <v>7328</v>
      </c>
      <c r="I514" s="34">
        <v>3</v>
      </c>
    </row>
    <row r="515" spans="1:9">
      <c r="A515" s="23">
        <v>2016</v>
      </c>
      <c r="B515" s="23" t="s">
        <v>2366</v>
      </c>
      <c r="C515" s="23" t="s">
        <v>1886</v>
      </c>
      <c r="D515" s="13" t="s">
        <v>320</v>
      </c>
      <c r="E515" s="13" t="s">
        <v>466</v>
      </c>
      <c r="F515" s="13" t="s">
        <v>2478</v>
      </c>
      <c r="G515" s="13" t="s">
        <v>492</v>
      </c>
      <c r="H515" s="13" t="s">
        <v>7328</v>
      </c>
      <c r="I515" s="34">
        <v>1</v>
      </c>
    </row>
    <row r="516" spans="1:9">
      <c r="A516" s="23">
        <v>2016</v>
      </c>
      <c r="B516" s="23" t="s">
        <v>2366</v>
      </c>
      <c r="C516" s="23" t="s">
        <v>1886</v>
      </c>
      <c r="D516" s="13" t="s">
        <v>322</v>
      </c>
      <c r="E516" s="13" t="s">
        <v>390</v>
      </c>
      <c r="F516" s="13" t="s">
        <v>2466</v>
      </c>
      <c r="G516" s="13" t="s">
        <v>492</v>
      </c>
      <c r="H516" s="13" t="s">
        <v>7328</v>
      </c>
      <c r="I516" s="34">
        <v>2</v>
      </c>
    </row>
    <row r="517" spans="1:9">
      <c r="A517" s="23">
        <v>2016</v>
      </c>
      <c r="B517" s="23" t="s">
        <v>2366</v>
      </c>
      <c r="C517" s="23" t="s">
        <v>1886</v>
      </c>
      <c r="D517" s="13" t="s">
        <v>322</v>
      </c>
      <c r="E517" s="13" t="s">
        <v>467</v>
      </c>
      <c r="F517" s="13" t="s">
        <v>2668</v>
      </c>
      <c r="G517" s="13" t="s">
        <v>1948</v>
      </c>
      <c r="H517" s="13" t="s">
        <v>7328</v>
      </c>
      <c r="I517" s="34">
        <v>1</v>
      </c>
    </row>
    <row r="518" spans="1:9">
      <c r="A518" s="23">
        <v>2016</v>
      </c>
      <c r="B518" s="23" t="s">
        <v>2366</v>
      </c>
      <c r="C518" s="23" t="s">
        <v>1886</v>
      </c>
      <c r="D518" s="13" t="s">
        <v>322</v>
      </c>
      <c r="E518" s="13" t="s">
        <v>468</v>
      </c>
      <c r="F518" s="13" t="s">
        <v>2676</v>
      </c>
      <c r="G518" s="13" t="s">
        <v>1948</v>
      </c>
      <c r="H518" s="13" t="s">
        <v>7328</v>
      </c>
      <c r="I518" s="34">
        <v>1</v>
      </c>
    </row>
    <row r="519" spans="1:9">
      <c r="A519" s="23">
        <v>2016</v>
      </c>
      <c r="B519" s="23" t="s">
        <v>2366</v>
      </c>
      <c r="C519" s="23" t="s">
        <v>1886</v>
      </c>
      <c r="D519" s="13" t="s">
        <v>322</v>
      </c>
      <c r="E519" s="13" t="s">
        <v>469</v>
      </c>
      <c r="F519" s="13" t="s">
        <v>3553</v>
      </c>
      <c r="G519" s="13" t="s">
        <v>1948</v>
      </c>
      <c r="H519" s="13" t="s">
        <v>7328</v>
      </c>
      <c r="I519" s="34">
        <v>1</v>
      </c>
    </row>
    <row r="520" spans="1:9">
      <c r="A520" s="23">
        <v>2016</v>
      </c>
      <c r="B520" s="23" t="s">
        <v>2366</v>
      </c>
      <c r="C520" s="23" t="s">
        <v>1886</v>
      </c>
      <c r="D520" s="13" t="s">
        <v>322</v>
      </c>
      <c r="E520" s="13" t="s">
        <v>470</v>
      </c>
      <c r="F520" s="13" t="s">
        <v>2487</v>
      </c>
      <c r="G520" s="13" t="s">
        <v>1948</v>
      </c>
      <c r="H520" s="13" t="s">
        <v>7328</v>
      </c>
      <c r="I520" s="34">
        <v>2</v>
      </c>
    </row>
    <row r="521" spans="1:9">
      <c r="A521" s="23">
        <v>2016</v>
      </c>
      <c r="B521" s="23" t="s">
        <v>2366</v>
      </c>
      <c r="C521" s="23" t="s">
        <v>1886</v>
      </c>
      <c r="D521" s="13" t="s">
        <v>322</v>
      </c>
      <c r="E521" s="13" t="s">
        <v>471</v>
      </c>
      <c r="F521" s="13" t="s">
        <v>2669</v>
      </c>
      <c r="G521" s="13" t="s">
        <v>1948</v>
      </c>
      <c r="H521" s="13" t="s">
        <v>7328</v>
      </c>
      <c r="I521" s="34">
        <v>2</v>
      </c>
    </row>
    <row r="522" spans="1:9">
      <c r="A522" s="23">
        <v>2016</v>
      </c>
      <c r="B522" s="23" t="s">
        <v>2366</v>
      </c>
      <c r="C522" s="23" t="s">
        <v>1886</v>
      </c>
      <c r="D522" s="13" t="s">
        <v>322</v>
      </c>
      <c r="E522" s="13" t="s">
        <v>392</v>
      </c>
      <c r="F522" s="13" t="s">
        <v>2466</v>
      </c>
      <c r="G522" s="13" t="s">
        <v>1948</v>
      </c>
      <c r="H522" s="13" t="s">
        <v>7328</v>
      </c>
      <c r="I522" s="34">
        <v>6</v>
      </c>
    </row>
    <row r="523" spans="1:9">
      <c r="A523" s="23">
        <v>2016</v>
      </c>
      <c r="B523" s="23" t="s">
        <v>2366</v>
      </c>
      <c r="C523" s="23" t="s">
        <v>1886</v>
      </c>
      <c r="D523" s="13" t="s">
        <v>322</v>
      </c>
      <c r="E523" s="13" t="s">
        <v>472</v>
      </c>
      <c r="F523" s="13" t="s">
        <v>2498</v>
      </c>
      <c r="G523" s="13" t="s">
        <v>1948</v>
      </c>
      <c r="H523" s="13" t="s">
        <v>7328</v>
      </c>
      <c r="I523" s="34">
        <v>3</v>
      </c>
    </row>
    <row r="524" spans="1:9">
      <c r="A524" s="23">
        <v>2016</v>
      </c>
      <c r="B524" s="23" t="s">
        <v>2366</v>
      </c>
      <c r="C524" s="23" t="s">
        <v>1886</v>
      </c>
      <c r="D524" s="13" t="s">
        <v>322</v>
      </c>
      <c r="E524" s="13" t="s">
        <v>431</v>
      </c>
      <c r="F524" s="13" t="s">
        <v>2508</v>
      </c>
      <c r="G524" s="13" t="s">
        <v>492</v>
      </c>
      <c r="H524" s="13" t="s">
        <v>7328</v>
      </c>
      <c r="I524" s="34">
        <v>5</v>
      </c>
    </row>
    <row r="525" spans="1:9">
      <c r="A525" s="23">
        <v>2016</v>
      </c>
      <c r="B525" s="23" t="s">
        <v>2366</v>
      </c>
      <c r="C525" s="23" t="s">
        <v>1886</v>
      </c>
      <c r="D525" s="13" t="s">
        <v>322</v>
      </c>
      <c r="E525" s="13" t="s">
        <v>473</v>
      </c>
      <c r="F525" s="13" t="s">
        <v>2654</v>
      </c>
      <c r="G525" s="13" t="s">
        <v>492</v>
      </c>
      <c r="H525" s="13" t="s">
        <v>7328</v>
      </c>
      <c r="I525" s="34">
        <v>1</v>
      </c>
    </row>
    <row r="526" spans="1:9">
      <c r="A526" s="23">
        <v>2016</v>
      </c>
      <c r="B526" s="23" t="s">
        <v>2366</v>
      </c>
      <c r="C526" s="23" t="s">
        <v>1886</v>
      </c>
      <c r="D526" s="13" t="s">
        <v>322</v>
      </c>
      <c r="E526" s="13" t="s">
        <v>474</v>
      </c>
      <c r="F526" s="13" t="s">
        <v>2687</v>
      </c>
      <c r="G526" s="13" t="s">
        <v>1948</v>
      </c>
      <c r="H526" s="13" t="s">
        <v>7328</v>
      </c>
      <c r="I526" s="34">
        <v>1</v>
      </c>
    </row>
    <row r="527" spans="1:9">
      <c r="A527" s="23">
        <v>2016</v>
      </c>
      <c r="B527" s="23" t="s">
        <v>2366</v>
      </c>
      <c r="C527" s="23" t="s">
        <v>1886</v>
      </c>
      <c r="D527" s="13" t="s">
        <v>322</v>
      </c>
      <c r="E527" s="13" t="s">
        <v>2586</v>
      </c>
      <c r="F527" s="13" t="s">
        <v>3542</v>
      </c>
      <c r="G527" s="13" t="s">
        <v>492</v>
      </c>
      <c r="H527" s="13" t="s">
        <v>7328</v>
      </c>
      <c r="I527" s="34">
        <v>1</v>
      </c>
    </row>
    <row r="528" spans="1:9">
      <c r="A528" s="23">
        <v>2016</v>
      </c>
      <c r="B528" s="23" t="s">
        <v>2366</v>
      </c>
      <c r="C528" s="23" t="s">
        <v>1886</v>
      </c>
      <c r="D528" s="13" t="s">
        <v>322</v>
      </c>
      <c r="E528" s="13" t="s">
        <v>477</v>
      </c>
      <c r="F528" s="13" t="s">
        <v>2688</v>
      </c>
      <c r="G528" s="13" t="s">
        <v>1948</v>
      </c>
      <c r="H528" s="13" t="s">
        <v>7328</v>
      </c>
      <c r="I528" s="34">
        <v>1</v>
      </c>
    </row>
    <row r="529" spans="1:9">
      <c r="A529" s="23">
        <v>2016</v>
      </c>
      <c r="B529" s="23" t="s">
        <v>2366</v>
      </c>
      <c r="C529" s="23" t="s">
        <v>1886</v>
      </c>
      <c r="D529" s="13" t="s">
        <v>3999</v>
      </c>
      <c r="E529" s="13" t="s">
        <v>427</v>
      </c>
      <c r="F529" s="13" t="s">
        <v>4058</v>
      </c>
      <c r="G529" s="13" t="s">
        <v>492</v>
      </c>
      <c r="H529" s="13" t="s">
        <v>7328</v>
      </c>
      <c r="I529" s="34">
        <v>1</v>
      </c>
    </row>
    <row r="530" spans="1:9">
      <c r="A530" s="23">
        <v>2016</v>
      </c>
      <c r="B530" s="23" t="s">
        <v>2366</v>
      </c>
      <c r="C530" s="23" t="s">
        <v>1886</v>
      </c>
      <c r="D530" s="13" t="s">
        <v>3999</v>
      </c>
      <c r="E530" s="13" t="s">
        <v>2345</v>
      </c>
      <c r="F530" s="13" t="s">
        <v>4024</v>
      </c>
      <c r="G530" s="13" t="s">
        <v>492</v>
      </c>
      <c r="H530" s="13" t="s">
        <v>7328</v>
      </c>
      <c r="I530" s="34">
        <v>1</v>
      </c>
    </row>
    <row r="531" spans="1:9">
      <c r="A531" s="23">
        <v>2016</v>
      </c>
      <c r="B531" s="23" t="s">
        <v>2366</v>
      </c>
      <c r="C531" s="23" t="s">
        <v>1886</v>
      </c>
      <c r="D531" s="13" t="s">
        <v>324</v>
      </c>
      <c r="E531" s="13" t="s">
        <v>394</v>
      </c>
      <c r="F531" s="13" t="s">
        <v>2425</v>
      </c>
      <c r="G531" s="13" t="s">
        <v>492</v>
      </c>
      <c r="H531" s="13" t="s">
        <v>7328</v>
      </c>
      <c r="I531" s="34">
        <v>5</v>
      </c>
    </row>
    <row r="532" spans="1:9">
      <c r="A532" s="23">
        <v>2016</v>
      </c>
      <c r="B532" s="23" t="s">
        <v>2366</v>
      </c>
      <c r="C532" s="23" t="s">
        <v>1886</v>
      </c>
      <c r="D532" s="13" t="s">
        <v>324</v>
      </c>
      <c r="E532" s="13" t="s">
        <v>523</v>
      </c>
      <c r="F532" s="13" t="s">
        <v>2673</v>
      </c>
      <c r="G532" s="13" t="s">
        <v>493</v>
      </c>
      <c r="H532" s="13" t="s">
        <v>7328</v>
      </c>
      <c r="I532" s="34">
        <v>1</v>
      </c>
    </row>
    <row r="533" spans="1:9">
      <c r="A533" s="23">
        <v>2016</v>
      </c>
      <c r="B533" s="23" t="s">
        <v>2366</v>
      </c>
      <c r="C533" s="23" t="s">
        <v>1886</v>
      </c>
      <c r="D533" s="13" t="s">
        <v>324</v>
      </c>
      <c r="E533" s="13" t="s">
        <v>479</v>
      </c>
      <c r="F533" s="13" t="s">
        <v>2425</v>
      </c>
      <c r="G533" s="13" t="s">
        <v>492</v>
      </c>
      <c r="H533" s="13" t="s">
        <v>7328</v>
      </c>
      <c r="I533" s="34">
        <v>1</v>
      </c>
    </row>
    <row r="534" spans="1:9">
      <c r="A534" s="23">
        <v>2016</v>
      </c>
      <c r="B534" s="23" t="s">
        <v>2366</v>
      </c>
      <c r="C534" s="23" t="s">
        <v>1886</v>
      </c>
      <c r="D534" s="13" t="s">
        <v>396</v>
      </c>
      <c r="E534" s="13" t="s">
        <v>397</v>
      </c>
      <c r="F534" s="13" t="s">
        <v>2433</v>
      </c>
      <c r="G534" s="13" t="s">
        <v>492</v>
      </c>
      <c r="H534" s="13" t="s">
        <v>7328</v>
      </c>
      <c r="I534" s="34">
        <v>1</v>
      </c>
    </row>
    <row r="535" spans="1:9">
      <c r="A535" s="23">
        <v>2016</v>
      </c>
      <c r="B535" s="23" t="s">
        <v>2366</v>
      </c>
      <c r="C535" s="23" t="s">
        <v>1886</v>
      </c>
      <c r="D535" s="13" t="s">
        <v>396</v>
      </c>
      <c r="E535" s="13" t="s">
        <v>525</v>
      </c>
      <c r="F535" s="13" t="s">
        <v>2521</v>
      </c>
      <c r="G535" s="13" t="s">
        <v>492</v>
      </c>
      <c r="H535" s="13" t="s">
        <v>7328</v>
      </c>
      <c r="I535" s="34">
        <v>1</v>
      </c>
    </row>
    <row r="536" spans="1:9">
      <c r="A536" s="23">
        <v>2016</v>
      </c>
      <c r="B536" s="23" t="s">
        <v>2366</v>
      </c>
      <c r="C536" s="23" t="s">
        <v>1886</v>
      </c>
      <c r="D536" s="13" t="s">
        <v>330</v>
      </c>
      <c r="E536" s="13" t="s">
        <v>398</v>
      </c>
      <c r="F536" s="13" t="s">
        <v>2452</v>
      </c>
      <c r="G536" s="13" t="s">
        <v>492</v>
      </c>
      <c r="H536" s="13" t="s">
        <v>7328</v>
      </c>
      <c r="I536" s="34">
        <v>2</v>
      </c>
    </row>
    <row r="537" spans="1:9">
      <c r="A537" s="23">
        <v>2016</v>
      </c>
      <c r="B537" s="23" t="s">
        <v>2366</v>
      </c>
      <c r="C537" s="23" t="s">
        <v>1886</v>
      </c>
      <c r="D537" s="13" t="s">
        <v>2574</v>
      </c>
      <c r="E537" s="13" t="s">
        <v>480</v>
      </c>
      <c r="F537" s="13" t="s">
        <v>2442</v>
      </c>
      <c r="G537" s="13" t="s">
        <v>492</v>
      </c>
      <c r="H537" s="13" t="s">
        <v>7328</v>
      </c>
      <c r="I537" s="34">
        <v>2</v>
      </c>
    </row>
    <row r="538" spans="1:9">
      <c r="A538" s="23">
        <v>2016</v>
      </c>
      <c r="B538" s="23" t="s">
        <v>2366</v>
      </c>
      <c r="C538" s="23" t="s">
        <v>1886</v>
      </c>
      <c r="D538" s="13" t="s">
        <v>334</v>
      </c>
      <c r="E538" s="13" t="s">
        <v>5791</v>
      </c>
      <c r="F538" s="13" t="s">
        <v>2516</v>
      </c>
      <c r="G538" s="13" t="s">
        <v>492</v>
      </c>
      <c r="H538" s="13" t="s">
        <v>7328</v>
      </c>
      <c r="I538" s="34">
        <v>2</v>
      </c>
    </row>
    <row r="539" spans="1:9">
      <c r="A539" s="23">
        <v>2016</v>
      </c>
      <c r="B539" s="23" t="s">
        <v>2366</v>
      </c>
      <c r="C539" s="23" t="s">
        <v>1886</v>
      </c>
      <c r="D539" s="13" t="s">
        <v>300</v>
      </c>
      <c r="E539" s="13" t="s">
        <v>500</v>
      </c>
      <c r="F539" s="13" t="s">
        <v>2414</v>
      </c>
      <c r="G539" s="13" t="s">
        <v>7465</v>
      </c>
      <c r="H539" s="13" t="s">
        <v>7327</v>
      </c>
      <c r="I539" s="34">
        <v>1</v>
      </c>
    </row>
    <row r="540" spans="1:9">
      <c r="A540" s="23">
        <v>2016</v>
      </c>
      <c r="B540" s="23" t="s">
        <v>2366</v>
      </c>
      <c r="C540" s="23" t="s">
        <v>1886</v>
      </c>
      <c r="D540" s="13" t="s">
        <v>300</v>
      </c>
      <c r="E540" s="13" t="s">
        <v>2585</v>
      </c>
      <c r="F540" s="13" t="s">
        <v>2468</v>
      </c>
      <c r="G540" s="13" t="s">
        <v>7465</v>
      </c>
      <c r="H540" s="13" t="s">
        <v>7327</v>
      </c>
      <c r="I540" s="34">
        <v>1</v>
      </c>
    </row>
    <row r="541" spans="1:9">
      <c r="A541" s="23">
        <v>2016</v>
      </c>
      <c r="B541" s="23" t="s">
        <v>2366</v>
      </c>
      <c r="C541" s="23" t="s">
        <v>1886</v>
      </c>
      <c r="D541" s="13" t="s">
        <v>301</v>
      </c>
      <c r="E541" s="13" t="s">
        <v>358</v>
      </c>
      <c r="F541" s="13" t="s">
        <v>2417</v>
      </c>
      <c r="G541" s="13" t="s">
        <v>7465</v>
      </c>
      <c r="H541" s="13" t="s">
        <v>7327</v>
      </c>
      <c r="I541" s="34">
        <v>1</v>
      </c>
    </row>
    <row r="542" spans="1:9">
      <c r="A542" s="23">
        <v>2016</v>
      </c>
      <c r="B542" s="23" t="s">
        <v>2366</v>
      </c>
      <c r="C542" s="23" t="s">
        <v>1886</v>
      </c>
      <c r="D542" s="13" t="s">
        <v>301</v>
      </c>
      <c r="E542" s="13" t="s">
        <v>359</v>
      </c>
      <c r="F542" s="13" t="s">
        <v>2533</v>
      </c>
      <c r="G542" s="13" t="s">
        <v>7465</v>
      </c>
      <c r="H542" s="13" t="s">
        <v>7327</v>
      </c>
      <c r="I542" s="34">
        <v>1</v>
      </c>
    </row>
    <row r="543" spans="1:9">
      <c r="A543" s="23">
        <v>2016</v>
      </c>
      <c r="B543" s="23" t="s">
        <v>2366</v>
      </c>
      <c r="C543" s="23" t="s">
        <v>1886</v>
      </c>
      <c r="D543" s="13" t="s">
        <v>302</v>
      </c>
      <c r="E543" s="13" t="s">
        <v>361</v>
      </c>
      <c r="F543" s="13" t="s">
        <v>2428</v>
      </c>
      <c r="G543" s="13" t="s">
        <v>7465</v>
      </c>
      <c r="H543" s="13" t="s">
        <v>7327</v>
      </c>
      <c r="I543" s="34">
        <v>1</v>
      </c>
    </row>
    <row r="544" spans="1:9">
      <c r="A544" s="23">
        <v>2016</v>
      </c>
      <c r="B544" s="23" t="s">
        <v>2366</v>
      </c>
      <c r="C544" s="23" t="s">
        <v>1886</v>
      </c>
      <c r="D544" s="13" t="s">
        <v>302</v>
      </c>
      <c r="E544" s="13" t="s">
        <v>362</v>
      </c>
      <c r="F544" s="13" t="s">
        <v>2430</v>
      </c>
      <c r="G544" s="13" t="s">
        <v>7465</v>
      </c>
      <c r="H544" s="13" t="s">
        <v>7327</v>
      </c>
      <c r="I544" s="34">
        <v>2</v>
      </c>
    </row>
    <row r="545" spans="1:9">
      <c r="A545" s="23">
        <v>2016</v>
      </c>
      <c r="B545" s="23" t="s">
        <v>2366</v>
      </c>
      <c r="C545" s="23" t="s">
        <v>1886</v>
      </c>
      <c r="D545" s="13" t="s">
        <v>302</v>
      </c>
      <c r="E545" s="13" t="s">
        <v>1932</v>
      </c>
      <c r="F545" s="13" t="s">
        <v>2430</v>
      </c>
      <c r="G545" s="13" t="s">
        <v>7465</v>
      </c>
      <c r="H545" s="13" t="s">
        <v>7327</v>
      </c>
      <c r="I545" s="34">
        <v>1</v>
      </c>
    </row>
    <row r="546" spans="1:9">
      <c r="A546" s="23">
        <v>2016</v>
      </c>
      <c r="B546" s="23" t="s">
        <v>2366</v>
      </c>
      <c r="C546" s="23" t="s">
        <v>1886</v>
      </c>
      <c r="D546" s="13" t="s">
        <v>302</v>
      </c>
      <c r="E546" s="13" t="s">
        <v>1958</v>
      </c>
      <c r="F546" s="13" t="s">
        <v>2473</v>
      </c>
      <c r="G546" s="13" t="s">
        <v>7465</v>
      </c>
      <c r="H546" s="13" t="s">
        <v>7327</v>
      </c>
      <c r="I546" s="34">
        <v>1</v>
      </c>
    </row>
    <row r="547" spans="1:9">
      <c r="A547" s="23">
        <v>2016</v>
      </c>
      <c r="B547" s="23" t="s">
        <v>2366</v>
      </c>
      <c r="C547" s="23" t="s">
        <v>1886</v>
      </c>
      <c r="D547" s="13" t="s">
        <v>302</v>
      </c>
      <c r="E547" s="13" t="s">
        <v>2321</v>
      </c>
      <c r="F547" s="13" t="s">
        <v>2473</v>
      </c>
      <c r="G547" s="13" t="s">
        <v>7465</v>
      </c>
      <c r="H547" s="13" t="s">
        <v>7327</v>
      </c>
      <c r="I547" s="34">
        <v>2</v>
      </c>
    </row>
    <row r="548" spans="1:9">
      <c r="A548" s="23">
        <v>2016</v>
      </c>
      <c r="B548" s="23" t="s">
        <v>2366</v>
      </c>
      <c r="C548" s="23" t="s">
        <v>1886</v>
      </c>
      <c r="D548" s="13" t="s">
        <v>304</v>
      </c>
      <c r="E548" s="13" t="s">
        <v>2561</v>
      </c>
      <c r="F548" s="13" t="s">
        <v>2590</v>
      </c>
      <c r="G548" s="13" t="s">
        <v>7465</v>
      </c>
      <c r="H548" s="13" t="s">
        <v>7327</v>
      </c>
      <c r="I548" s="34">
        <v>1</v>
      </c>
    </row>
    <row r="549" spans="1:9">
      <c r="A549" s="23">
        <v>2016</v>
      </c>
      <c r="B549" s="23" t="s">
        <v>2366</v>
      </c>
      <c r="C549" s="23" t="s">
        <v>1886</v>
      </c>
      <c r="D549" s="13" t="s">
        <v>304</v>
      </c>
      <c r="E549" s="13" t="s">
        <v>2665</v>
      </c>
      <c r="F549" s="13" t="s">
        <v>2543</v>
      </c>
      <c r="G549" s="13" t="s">
        <v>7465</v>
      </c>
      <c r="H549" s="13" t="s">
        <v>7327</v>
      </c>
      <c r="I549" s="34">
        <v>1</v>
      </c>
    </row>
    <row r="550" spans="1:9">
      <c r="A550" s="23">
        <v>2016</v>
      </c>
      <c r="B550" s="23" t="s">
        <v>2366</v>
      </c>
      <c r="C550" s="23" t="s">
        <v>1886</v>
      </c>
      <c r="D550" s="13" t="s">
        <v>304</v>
      </c>
      <c r="E550" s="13" t="s">
        <v>363</v>
      </c>
      <c r="F550" s="13" t="s">
        <v>2523</v>
      </c>
      <c r="G550" s="13" t="s">
        <v>7465</v>
      </c>
      <c r="H550" s="13" t="s">
        <v>7327</v>
      </c>
      <c r="I550" s="34">
        <v>1</v>
      </c>
    </row>
    <row r="551" spans="1:9">
      <c r="A551" s="23">
        <v>2016</v>
      </c>
      <c r="B551" s="23" t="s">
        <v>2366</v>
      </c>
      <c r="C551" s="23" t="s">
        <v>1886</v>
      </c>
      <c r="D551" s="13" t="s">
        <v>305</v>
      </c>
      <c r="E551" s="13" t="s">
        <v>364</v>
      </c>
      <c r="F551" s="13" t="s">
        <v>2431</v>
      </c>
      <c r="G551" s="13" t="s">
        <v>7465</v>
      </c>
      <c r="H551" s="13" t="s">
        <v>7327</v>
      </c>
      <c r="I551" s="34">
        <v>2</v>
      </c>
    </row>
    <row r="552" spans="1:9">
      <c r="A552" s="23">
        <v>2016</v>
      </c>
      <c r="B552" s="23" t="s">
        <v>2366</v>
      </c>
      <c r="C552" s="23" t="s">
        <v>1886</v>
      </c>
      <c r="D552" s="13" t="s">
        <v>306</v>
      </c>
      <c r="E552" s="13" t="s">
        <v>366</v>
      </c>
      <c r="F552" s="13" t="s">
        <v>2469</v>
      </c>
      <c r="G552" s="13" t="s">
        <v>7465</v>
      </c>
      <c r="H552" s="13" t="s">
        <v>7327</v>
      </c>
      <c r="I552" s="34">
        <v>3</v>
      </c>
    </row>
    <row r="553" spans="1:9">
      <c r="A553" s="23">
        <v>2016</v>
      </c>
      <c r="B553" s="23" t="s">
        <v>2366</v>
      </c>
      <c r="C553" s="23" t="s">
        <v>1886</v>
      </c>
      <c r="D553" s="13" t="s">
        <v>306</v>
      </c>
      <c r="E553" s="13" t="s">
        <v>367</v>
      </c>
      <c r="F553" s="13" t="s">
        <v>2419</v>
      </c>
      <c r="G553" s="13" t="s">
        <v>7465</v>
      </c>
      <c r="H553" s="13" t="s">
        <v>7327</v>
      </c>
      <c r="I553" s="34">
        <v>2</v>
      </c>
    </row>
    <row r="554" spans="1:9">
      <c r="A554" s="23">
        <v>2016</v>
      </c>
      <c r="B554" s="23" t="s">
        <v>2366</v>
      </c>
      <c r="C554" s="23" t="s">
        <v>1886</v>
      </c>
      <c r="D554" s="13" t="s">
        <v>306</v>
      </c>
      <c r="E554" s="13" t="s">
        <v>368</v>
      </c>
      <c r="F554" s="13" t="s">
        <v>2469</v>
      </c>
      <c r="G554" s="13" t="s">
        <v>7465</v>
      </c>
      <c r="H554" s="13" t="s">
        <v>7327</v>
      </c>
      <c r="I554" s="34">
        <v>1</v>
      </c>
    </row>
    <row r="555" spans="1:9">
      <c r="A555" s="23">
        <v>2016</v>
      </c>
      <c r="B555" s="23" t="s">
        <v>2366</v>
      </c>
      <c r="C555" s="23" t="s">
        <v>1886</v>
      </c>
      <c r="D555" s="13" t="s">
        <v>306</v>
      </c>
      <c r="E555" s="13" t="s">
        <v>369</v>
      </c>
      <c r="F555" s="13" t="s">
        <v>2469</v>
      </c>
      <c r="G555" s="13" t="s">
        <v>7465</v>
      </c>
      <c r="H555" s="13" t="s">
        <v>7327</v>
      </c>
      <c r="I555" s="34">
        <v>2</v>
      </c>
    </row>
    <row r="556" spans="1:9">
      <c r="A556" s="23">
        <v>2016</v>
      </c>
      <c r="B556" s="23" t="s">
        <v>2366</v>
      </c>
      <c r="C556" s="23" t="s">
        <v>1886</v>
      </c>
      <c r="D556" s="13" t="s">
        <v>309</v>
      </c>
      <c r="E556" s="13" t="s">
        <v>434</v>
      </c>
      <c r="F556" s="13" t="s">
        <v>2441</v>
      </c>
      <c r="G556" s="13" t="s">
        <v>7465</v>
      </c>
      <c r="H556" s="13" t="s">
        <v>7327</v>
      </c>
      <c r="I556" s="34">
        <v>1</v>
      </c>
    </row>
    <row r="557" spans="1:9">
      <c r="A557" s="23">
        <v>2016</v>
      </c>
      <c r="B557" s="23" t="s">
        <v>2366</v>
      </c>
      <c r="C557" s="23" t="s">
        <v>1886</v>
      </c>
      <c r="D557" s="13" t="s">
        <v>309</v>
      </c>
      <c r="E557" s="13" t="s">
        <v>397</v>
      </c>
      <c r="F557" s="13" t="s">
        <v>2433</v>
      </c>
      <c r="G557" s="13" t="s">
        <v>7465</v>
      </c>
      <c r="H557" s="13" t="s">
        <v>7327</v>
      </c>
      <c r="I557" s="34">
        <v>1</v>
      </c>
    </row>
    <row r="558" spans="1:9">
      <c r="A558" s="23">
        <v>2016</v>
      </c>
      <c r="B558" s="23" t="s">
        <v>2366</v>
      </c>
      <c r="C558" s="23" t="s">
        <v>1886</v>
      </c>
      <c r="D558" s="13" t="s">
        <v>311</v>
      </c>
      <c r="E558" s="13" t="s">
        <v>446</v>
      </c>
      <c r="F558" s="13" t="s">
        <v>2496</v>
      </c>
      <c r="G558" s="13" t="s">
        <v>7465</v>
      </c>
      <c r="H558" s="13" t="s">
        <v>7327</v>
      </c>
      <c r="I558" s="34">
        <v>2</v>
      </c>
    </row>
    <row r="559" spans="1:9">
      <c r="A559" s="23">
        <v>2016</v>
      </c>
      <c r="B559" s="23" t="s">
        <v>2366</v>
      </c>
      <c r="C559" s="23" t="s">
        <v>1886</v>
      </c>
      <c r="D559" s="13" t="s">
        <v>313</v>
      </c>
      <c r="E559" s="13" t="s">
        <v>372</v>
      </c>
      <c r="F559" s="13" t="s">
        <v>2432</v>
      </c>
      <c r="G559" s="13" t="s">
        <v>7465</v>
      </c>
      <c r="H559" s="13" t="s">
        <v>7327</v>
      </c>
      <c r="I559" s="34">
        <v>1</v>
      </c>
    </row>
    <row r="560" spans="1:9">
      <c r="A560" s="23">
        <v>2016</v>
      </c>
      <c r="B560" s="23" t="s">
        <v>2366</v>
      </c>
      <c r="C560" s="23" t="s">
        <v>1886</v>
      </c>
      <c r="D560" s="13" t="s">
        <v>313</v>
      </c>
      <c r="E560" s="13" t="s">
        <v>373</v>
      </c>
      <c r="F560" s="13" t="s">
        <v>2509</v>
      </c>
      <c r="G560" s="13" t="s">
        <v>7465</v>
      </c>
      <c r="H560" s="13" t="s">
        <v>7327</v>
      </c>
      <c r="I560" s="34">
        <v>4</v>
      </c>
    </row>
    <row r="561" spans="1:9">
      <c r="A561" s="23">
        <v>2016</v>
      </c>
      <c r="B561" s="23" t="s">
        <v>2366</v>
      </c>
      <c r="C561" s="23" t="s">
        <v>1886</v>
      </c>
      <c r="D561" s="13" t="s">
        <v>313</v>
      </c>
      <c r="E561" s="13" t="s">
        <v>374</v>
      </c>
      <c r="F561" s="13" t="s">
        <v>2432</v>
      </c>
      <c r="G561" s="13" t="s">
        <v>7465</v>
      </c>
      <c r="H561" s="13" t="s">
        <v>7327</v>
      </c>
      <c r="I561" s="34">
        <v>2</v>
      </c>
    </row>
    <row r="562" spans="1:9">
      <c r="A562" s="23">
        <v>2016</v>
      </c>
      <c r="B562" s="23" t="s">
        <v>2366</v>
      </c>
      <c r="C562" s="23" t="s">
        <v>1886</v>
      </c>
      <c r="D562" s="13" t="s">
        <v>313</v>
      </c>
      <c r="E562" s="13" t="s">
        <v>3218</v>
      </c>
      <c r="F562" s="13" t="s">
        <v>2475</v>
      </c>
      <c r="G562" s="13" t="s">
        <v>7465</v>
      </c>
      <c r="H562" s="13" t="s">
        <v>7327</v>
      </c>
      <c r="I562" s="34">
        <v>1</v>
      </c>
    </row>
    <row r="563" spans="1:9">
      <c r="A563" s="23">
        <v>2016</v>
      </c>
      <c r="B563" s="23" t="s">
        <v>2366</v>
      </c>
      <c r="C563" s="23" t="s">
        <v>1886</v>
      </c>
      <c r="D563" s="13" t="s">
        <v>313</v>
      </c>
      <c r="E563" s="13" t="s">
        <v>447</v>
      </c>
      <c r="F563" s="13" t="s">
        <v>2512</v>
      </c>
      <c r="G563" s="13" t="s">
        <v>7465</v>
      </c>
      <c r="H563" s="13" t="s">
        <v>7327</v>
      </c>
      <c r="I563" s="34">
        <v>2</v>
      </c>
    </row>
    <row r="564" spans="1:9">
      <c r="A564" s="23">
        <v>2016</v>
      </c>
      <c r="B564" s="23" t="s">
        <v>2366</v>
      </c>
      <c r="C564" s="23" t="s">
        <v>1886</v>
      </c>
      <c r="D564" s="13" t="s">
        <v>313</v>
      </c>
      <c r="E564" s="13" t="s">
        <v>447</v>
      </c>
      <c r="F564" s="13" t="s">
        <v>2606</v>
      </c>
      <c r="G564" s="13" t="s">
        <v>7465</v>
      </c>
      <c r="H564" s="13" t="s">
        <v>7327</v>
      </c>
      <c r="I564" s="34">
        <v>2</v>
      </c>
    </row>
    <row r="565" spans="1:9">
      <c r="A565" s="23">
        <v>2016</v>
      </c>
      <c r="B565" s="23" t="s">
        <v>2366</v>
      </c>
      <c r="C565" s="23" t="s">
        <v>1886</v>
      </c>
      <c r="D565" s="13" t="s">
        <v>313</v>
      </c>
      <c r="E565" s="13" t="s">
        <v>375</v>
      </c>
      <c r="F565" s="13" t="s">
        <v>2462</v>
      </c>
      <c r="G565" s="13" t="s">
        <v>7465</v>
      </c>
      <c r="H565" s="13" t="s">
        <v>7327</v>
      </c>
      <c r="I565" s="34">
        <v>1</v>
      </c>
    </row>
    <row r="566" spans="1:9">
      <c r="A566" s="23">
        <v>2016</v>
      </c>
      <c r="B566" s="23" t="s">
        <v>2366</v>
      </c>
      <c r="C566" s="23" t="s">
        <v>1886</v>
      </c>
      <c r="D566" s="13" t="s">
        <v>313</v>
      </c>
      <c r="E566" s="13" t="s">
        <v>377</v>
      </c>
      <c r="F566" s="13" t="s">
        <v>2529</v>
      </c>
      <c r="G566" s="13" t="s">
        <v>7465</v>
      </c>
      <c r="H566" s="13" t="s">
        <v>7327</v>
      </c>
      <c r="I566" s="34">
        <v>1</v>
      </c>
    </row>
    <row r="567" spans="1:9">
      <c r="A567" s="23">
        <v>2016</v>
      </c>
      <c r="B567" s="23" t="s">
        <v>2366</v>
      </c>
      <c r="C567" s="23" t="s">
        <v>1886</v>
      </c>
      <c r="D567" s="13" t="s">
        <v>313</v>
      </c>
      <c r="E567" s="13" t="s">
        <v>378</v>
      </c>
      <c r="F567" s="13" t="s">
        <v>2606</v>
      </c>
      <c r="G567" s="13" t="s">
        <v>7465</v>
      </c>
      <c r="H567" s="13" t="s">
        <v>7327</v>
      </c>
      <c r="I567" s="34">
        <v>2</v>
      </c>
    </row>
    <row r="568" spans="1:9">
      <c r="A568" s="23">
        <v>2016</v>
      </c>
      <c r="B568" s="23" t="s">
        <v>2366</v>
      </c>
      <c r="C568" s="23" t="s">
        <v>1886</v>
      </c>
      <c r="D568" s="13" t="s">
        <v>313</v>
      </c>
      <c r="E568" s="13" t="s">
        <v>379</v>
      </c>
      <c r="F568" s="13" t="s">
        <v>2432</v>
      </c>
      <c r="G568" s="13" t="s">
        <v>7465</v>
      </c>
      <c r="H568" s="13" t="s">
        <v>7327</v>
      </c>
      <c r="I568" s="34">
        <v>4</v>
      </c>
    </row>
    <row r="569" spans="1:9">
      <c r="A569" s="23">
        <v>2016</v>
      </c>
      <c r="B569" s="23" t="s">
        <v>2366</v>
      </c>
      <c r="C569" s="23" t="s">
        <v>1886</v>
      </c>
      <c r="D569" s="13" t="s">
        <v>313</v>
      </c>
      <c r="E569" s="13" t="s">
        <v>405</v>
      </c>
      <c r="F569" s="13" t="s">
        <v>2432</v>
      </c>
      <c r="G569" s="13" t="s">
        <v>7465</v>
      </c>
      <c r="H569" s="13" t="s">
        <v>7327</v>
      </c>
      <c r="I569" s="34">
        <v>3</v>
      </c>
    </row>
    <row r="570" spans="1:9">
      <c r="A570" s="23">
        <v>2016</v>
      </c>
      <c r="B570" s="23" t="s">
        <v>2366</v>
      </c>
      <c r="C570" s="23" t="s">
        <v>1886</v>
      </c>
      <c r="D570" s="13" t="s">
        <v>313</v>
      </c>
      <c r="E570" s="13" t="s">
        <v>381</v>
      </c>
      <c r="F570" s="13" t="s">
        <v>2518</v>
      </c>
      <c r="G570" s="13" t="s">
        <v>7465</v>
      </c>
      <c r="H570" s="13" t="s">
        <v>7327</v>
      </c>
      <c r="I570" s="34">
        <v>5</v>
      </c>
    </row>
    <row r="571" spans="1:9">
      <c r="A571" s="23">
        <v>2016</v>
      </c>
      <c r="B571" s="23" t="s">
        <v>2366</v>
      </c>
      <c r="C571" s="23" t="s">
        <v>1886</v>
      </c>
      <c r="D571" s="13" t="s">
        <v>313</v>
      </c>
      <c r="E571" s="13" t="s">
        <v>382</v>
      </c>
      <c r="F571" s="13" t="s">
        <v>2531</v>
      </c>
      <c r="G571" s="13" t="s">
        <v>7465</v>
      </c>
      <c r="H571" s="13" t="s">
        <v>7327</v>
      </c>
      <c r="I571" s="34">
        <v>1</v>
      </c>
    </row>
    <row r="572" spans="1:9">
      <c r="A572" s="23">
        <v>2016</v>
      </c>
      <c r="B572" s="23" t="s">
        <v>2366</v>
      </c>
      <c r="C572" s="23" t="s">
        <v>1886</v>
      </c>
      <c r="D572" s="13" t="s">
        <v>314</v>
      </c>
      <c r="E572" s="13" t="s">
        <v>384</v>
      </c>
      <c r="F572" s="13" t="s">
        <v>2648</v>
      </c>
      <c r="G572" s="13" t="s">
        <v>7465</v>
      </c>
      <c r="H572" s="13" t="s">
        <v>7327</v>
      </c>
      <c r="I572" s="34">
        <v>2</v>
      </c>
    </row>
    <row r="573" spans="1:9">
      <c r="A573" s="23">
        <v>2016</v>
      </c>
      <c r="B573" s="23" t="s">
        <v>2366</v>
      </c>
      <c r="C573" s="23" t="s">
        <v>1886</v>
      </c>
      <c r="D573" s="13" t="s">
        <v>314</v>
      </c>
      <c r="E573" s="13" t="s">
        <v>518</v>
      </c>
      <c r="F573" s="13" t="s">
        <v>2660</v>
      </c>
      <c r="G573" s="13" t="s">
        <v>7465</v>
      </c>
      <c r="H573" s="13" t="s">
        <v>7327</v>
      </c>
      <c r="I573" s="34">
        <v>1</v>
      </c>
    </row>
    <row r="574" spans="1:9">
      <c r="A574" s="23">
        <v>2016</v>
      </c>
      <c r="B574" s="23" t="s">
        <v>2366</v>
      </c>
      <c r="C574" s="23" t="s">
        <v>1886</v>
      </c>
      <c r="D574" s="13" t="s">
        <v>317</v>
      </c>
      <c r="E574" s="13" t="s">
        <v>2584</v>
      </c>
      <c r="F574" s="13" t="s">
        <v>2423</v>
      </c>
      <c r="G574" s="13" t="s">
        <v>7465</v>
      </c>
      <c r="H574" s="13" t="s">
        <v>7327</v>
      </c>
      <c r="I574" s="34">
        <v>1</v>
      </c>
    </row>
    <row r="575" spans="1:9">
      <c r="A575" s="23">
        <v>2016</v>
      </c>
      <c r="B575" s="23" t="s">
        <v>2366</v>
      </c>
      <c r="C575" s="23" t="s">
        <v>1886</v>
      </c>
      <c r="D575" s="13" t="s">
        <v>317</v>
      </c>
      <c r="E575" s="13" t="s">
        <v>385</v>
      </c>
      <c r="F575" s="13" t="s">
        <v>2421</v>
      </c>
      <c r="G575" s="13" t="s">
        <v>7465</v>
      </c>
      <c r="H575" s="13" t="s">
        <v>7327</v>
      </c>
      <c r="I575" s="34">
        <v>2</v>
      </c>
    </row>
    <row r="576" spans="1:9">
      <c r="A576" s="23">
        <v>2016</v>
      </c>
      <c r="B576" s="23" t="s">
        <v>2366</v>
      </c>
      <c r="C576" s="23" t="s">
        <v>1886</v>
      </c>
      <c r="D576" s="13" t="s">
        <v>317</v>
      </c>
      <c r="E576" s="13" t="s">
        <v>508</v>
      </c>
      <c r="F576" s="13" t="s">
        <v>2423</v>
      </c>
      <c r="G576" s="13" t="s">
        <v>7465</v>
      </c>
      <c r="H576" s="13" t="s">
        <v>7327</v>
      </c>
      <c r="I576" s="34">
        <v>1</v>
      </c>
    </row>
    <row r="577" spans="1:9">
      <c r="A577" s="23">
        <v>2016</v>
      </c>
      <c r="B577" s="23" t="s">
        <v>2366</v>
      </c>
      <c r="C577" s="23" t="s">
        <v>1886</v>
      </c>
      <c r="D577" s="13" t="s">
        <v>317</v>
      </c>
      <c r="E577" s="13" t="s">
        <v>386</v>
      </c>
      <c r="F577" s="13" t="s">
        <v>2421</v>
      </c>
      <c r="G577" s="13" t="s">
        <v>7465</v>
      </c>
      <c r="H577" s="13" t="s">
        <v>7327</v>
      </c>
      <c r="I577" s="34">
        <v>1</v>
      </c>
    </row>
    <row r="578" spans="1:9">
      <c r="A578" s="23">
        <v>2016</v>
      </c>
      <c r="B578" s="23" t="s">
        <v>2366</v>
      </c>
      <c r="C578" s="23" t="s">
        <v>1886</v>
      </c>
      <c r="D578" s="13" t="s">
        <v>317</v>
      </c>
      <c r="E578" s="13" t="s">
        <v>387</v>
      </c>
      <c r="F578" s="13" t="s">
        <v>2423</v>
      </c>
      <c r="G578" s="13" t="s">
        <v>7465</v>
      </c>
      <c r="H578" s="13" t="s">
        <v>7327</v>
      </c>
      <c r="I578" s="34">
        <v>1</v>
      </c>
    </row>
    <row r="579" spans="1:9">
      <c r="A579" s="23">
        <v>2016</v>
      </c>
      <c r="B579" s="23" t="s">
        <v>2366</v>
      </c>
      <c r="C579" s="23" t="s">
        <v>1886</v>
      </c>
      <c r="D579" s="13" t="s">
        <v>318</v>
      </c>
      <c r="E579" s="13" t="s">
        <v>4007</v>
      </c>
      <c r="F579" s="13" t="s">
        <v>2532</v>
      </c>
      <c r="G579" s="13" t="s">
        <v>7465</v>
      </c>
      <c r="H579" s="13" t="s">
        <v>7327</v>
      </c>
      <c r="I579" s="34">
        <v>1</v>
      </c>
    </row>
    <row r="580" spans="1:9">
      <c r="A580" s="23">
        <v>2016</v>
      </c>
      <c r="B580" s="23" t="s">
        <v>2366</v>
      </c>
      <c r="C580" s="23" t="s">
        <v>1886</v>
      </c>
      <c r="D580" s="13" t="s">
        <v>487</v>
      </c>
      <c r="E580" s="13" t="s">
        <v>395</v>
      </c>
      <c r="F580" s="13" t="s">
        <v>2451</v>
      </c>
      <c r="G580" s="13" t="s">
        <v>7465</v>
      </c>
      <c r="H580" s="13" t="s">
        <v>7327</v>
      </c>
      <c r="I580" s="34">
        <v>2</v>
      </c>
    </row>
    <row r="581" spans="1:9">
      <c r="A581" s="23">
        <v>2016</v>
      </c>
      <c r="B581" s="23" t="s">
        <v>2366</v>
      </c>
      <c r="C581" s="23" t="s">
        <v>1886</v>
      </c>
      <c r="D581" s="13" t="s">
        <v>319</v>
      </c>
      <c r="E581" s="13" t="s">
        <v>407</v>
      </c>
      <c r="F581" s="13" t="s">
        <v>2424</v>
      </c>
      <c r="G581" s="13" t="s">
        <v>7465</v>
      </c>
      <c r="H581" s="13" t="s">
        <v>7327</v>
      </c>
      <c r="I581" s="34">
        <v>1</v>
      </c>
    </row>
    <row r="582" spans="1:9">
      <c r="A582" s="23">
        <v>2016</v>
      </c>
      <c r="B582" s="23" t="s">
        <v>2366</v>
      </c>
      <c r="C582" s="23" t="s">
        <v>1886</v>
      </c>
      <c r="D582" s="13" t="s">
        <v>319</v>
      </c>
      <c r="E582" s="13" t="s">
        <v>389</v>
      </c>
      <c r="F582" s="13" t="s">
        <v>2424</v>
      </c>
      <c r="G582" s="13" t="s">
        <v>7465</v>
      </c>
      <c r="H582" s="13" t="s">
        <v>7327</v>
      </c>
      <c r="I582" s="34">
        <v>1</v>
      </c>
    </row>
    <row r="583" spans="1:9">
      <c r="A583" s="23">
        <v>2016</v>
      </c>
      <c r="B583" s="23" t="s">
        <v>2366</v>
      </c>
      <c r="C583" s="23" t="s">
        <v>1886</v>
      </c>
      <c r="D583" s="13" t="s">
        <v>320</v>
      </c>
      <c r="E583" s="13" t="s">
        <v>466</v>
      </c>
      <c r="F583" s="13" t="s">
        <v>2478</v>
      </c>
      <c r="G583" s="13" t="s">
        <v>7465</v>
      </c>
      <c r="H583" s="13" t="s">
        <v>7327</v>
      </c>
      <c r="I583" s="34">
        <v>3</v>
      </c>
    </row>
    <row r="584" spans="1:9">
      <c r="A584" s="23">
        <v>2016</v>
      </c>
      <c r="B584" s="23" t="s">
        <v>2366</v>
      </c>
      <c r="C584" s="23" t="s">
        <v>1886</v>
      </c>
      <c r="D584" s="13" t="s">
        <v>322</v>
      </c>
      <c r="E584" s="13" t="s">
        <v>390</v>
      </c>
      <c r="F584" s="13" t="s">
        <v>2466</v>
      </c>
      <c r="G584" s="13" t="s">
        <v>7465</v>
      </c>
      <c r="H584" s="13" t="s">
        <v>7327</v>
      </c>
      <c r="I584" s="34">
        <v>1</v>
      </c>
    </row>
    <row r="585" spans="1:9">
      <c r="A585" s="23">
        <v>2016</v>
      </c>
      <c r="B585" s="23" t="s">
        <v>2366</v>
      </c>
      <c r="C585" s="23" t="s">
        <v>1886</v>
      </c>
      <c r="D585" s="13" t="s">
        <v>322</v>
      </c>
      <c r="E585" s="13" t="s">
        <v>392</v>
      </c>
      <c r="F585" s="13" t="s">
        <v>2466</v>
      </c>
      <c r="G585" s="13" t="s">
        <v>7465</v>
      </c>
      <c r="H585" s="13" t="s">
        <v>7327</v>
      </c>
      <c r="I585" s="34">
        <v>1</v>
      </c>
    </row>
    <row r="586" spans="1:9">
      <c r="A586" s="23">
        <v>2016</v>
      </c>
      <c r="B586" s="23" t="s">
        <v>2366</v>
      </c>
      <c r="C586" s="23" t="s">
        <v>1886</v>
      </c>
      <c r="D586" s="13" t="s">
        <v>322</v>
      </c>
      <c r="E586" s="13" t="s">
        <v>512</v>
      </c>
      <c r="F586" s="13" t="s">
        <v>2466</v>
      </c>
      <c r="G586" s="13" t="s">
        <v>7465</v>
      </c>
      <c r="H586" s="13" t="s">
        <v>7327</v>
      </c>
      <c r="I586" s="34">
        <v>1</v>
      </c>
    </row>
    <row r="587" spans="1:9">
      <c r="A587" s="23">
        <v>2016</v>
      </c>
      <c r="B587" s="23" t="s">
        <v>2366</v>
      </c>
      <c r="C587" s="23" t="s">
        <v>1886</v>
      </c>
      <c r="D587" s="13" t="s">
        <v>322</v>
      </c>
      <c r="E587" s="13" t="s">
        <v>3247</v>
      </c>
      <c r="F587" s="13" t="s">
        <v>2466</v>
      </c>
      <c r="G587" s="13" t="s">
        <v>7465</v>
      </c>
      <c r="H587" s="13" t="s">
        <v>7327</v>
      </c>
      <c r="I587" s="34">
        <v>2</v>
      </c>
    </row>
    <row r="588" spans="1:9">
      <c r="A588" s="23">
        <v>2016</v>
      </c>
      <c r="B588" s="23" t="s">
        <v>2366</v>
      </c>
      <c r="C588" s="23" t="s">
        <v>1886</v>
      </c>
      <c r="D588" s="13" t="s">
        <v>322</v>
      </c>
      <c r="E588" s="13" t="s">
        <v>393</v>
      </c>
      <c r="F588" s="13" t="s">
        <v>2607</v>
      </c>
      <c r="G588" s="13" t="s">
        <v>7465</v>
      </c>
      <c r="H588" s="13" t="s">
        <v>7327</v>
      </c>
      <c r="I588" s="34">
        <v>1</v>
      </c>
    </row>
    <row r="589" spans="1:9">
      <c r="A589" s="23">
        <v>2016</v>
      </c>
      <c r="B589" s="23" t="s">
        <v>2366</v>
      </c>
      <c r="C589" s="23" t="s">
        <v>1886</v>
      </c>
      <c r="D589" s="13" t="s">
        <v>3999</v>
      </c>
      <c r="E589" s="13" t="s">
        <v>388</v>
      </c>
      <c r="F589" s="13" t="s">
        <v>4059</v>
      </c>
      <c r="G589" s="13" t="s">
        <v>7465</v>
      </c>
      <c r="H589" s="13" t="s">
        <v>7327</v>
      </c>
      <c r="I589" s="34">
        <v>2</v>
      </c>
    </row>
    <row r="590" spans="1:9">
      <c r="A590" s="23">
        <v>2016</v>
      </c>
      <c r="B590" s="23" t="s">
        <v>2366</v>
      </c>
      <c r="C590" s="23" t="s">
        <v>1886</v>
      </c>
      <c r="D590" s="13" t="s">
        <v>3999</v>
      </c>
      <c r="E590" s="13" t="s">
        <v>427</v>
      </c>
      <c r="F590" s="13" t="s">
        <v>4058</v>
      </c>
      <c r="G590" s="13" t="s">
        <v>7465</v>
      </c>
      <c r="H590" s="13" t="s">
        <v>7327</v>
      </c>
      <c r="I590" s="34">
        <v>1</v>
      </c>
    </row>
    <row r="591" spans="1:9">
      <c r="A591" s="23">
        <v>2016</v>
      </c>
      <c r="B591" s="23" t="s">
        <v>2366</v>
      </c>
      <c r="C591" s="23" t="s">
        <v>1886</v>
      </c>
      <c r="D591" s="13" t="s">
        <v>3999</v>
      </c>
      <c r="E591" s="13" t="s">
        <v>2345</v>
      </c>
      <c r="F591" s="13" t="s">
        <v>4024</v>
      </c>
      <c r="G591" s="13" t="s">
        <v>7465</v>
      </c>
      <c r="H591" s="13" t="s">
        <v>7327</v>
      </c>
      <c r="I591" s="34">
        <v>2</v>
      </c>
    </row>
    <row r="592" spans="1:9">
      <c r="A592" s="23">
        <v>2016</v>
      </c>
      <c r="B592" s="23" t="s">
        <v>2366</v>
      </c>
      <c r="C592" s="23" t="s">
        <v>1886</v>
      </c>
      <c r="D592" s="13" t="s">
        <v>330</v>
      </c>
      <c r="E592" s="13" t="s">
        <v>398</v>
      </c>
      <c r="F592" s="13" t="s">
        <v>2452</v>
      </c>
      <c r="G592" s="13" t="s">
        <v>7465</v>
      </c>
      <c r="H592" s="13" t="s">
        <v>7327</v>
      </c>
      <c r="I592" s="34">
        <v>1</v>
      </c>
    </row>
    <row r="593" spans="1:9">
      <c r="A593" s="23">
        <v>2016</v>
      </c>
      <c r="B593" s="23" t="s">
        <v>2366</v>
      </c>
      <c r="C593" s="23" t="s">
        <v>1886</v>
      </c>
      <c r="D593" s="13" t="s">
        <v>332</v>
      </c>
      <c r="E593" s="13" t="s">
        <v>399</v>
      </c>
      <c r="F593" s="13" t="s">
        <v>2453</v>
      </c>
      <c r="G593" s="13" t="s">
        <v>7465</v>
      </c>
      <c r="H593" s="13" t="s">
        <v>7327</v>
      </c>
      <c r="I593" s="34">
        <v>4</v>
      </c>
    </row>
    <row r="594" spans="1:9">
      <c r="A594" s="23">
        <v>2016</v>
      </c>
      <c r="B594" s="23" t="s">
        <v>2366</v>
      </c>
      <c r="C594" s="23" t="s">
        <v>1886</v>
      </c>
      <c r="D594" s="13" t="s">
        <v>333</v>
      </c>
      <c r="E594" s="13" t="s">
        <v>435</v>
      </c>
      <c r="F594" s="13" t="s">
        <v>2541</v>
      </c>
      <c r="G594" s="13" t="s">
        <v>7465</v>
      </c>
      <c r="H594" s="13" t="s">
        <v>7327</v>
      </c>
      <c r="I594" s="34">
        <v>1</v>
      </c>
    </row>
    <row r="595" spans="1:9">
      <c r="A595" s="23">
        <v>2016</v>
      </c>
      <c r="B595" s="23" t="s">
        <v>2367</v>
      </c>
      <c r="C595" s="23" t="s">
        <v>1886</v>
      </c>
      <c r="D595" s="13" t="s">
        <v>300</v>
      </c>
      <c r="E595" s="13" t="s">
        <v>1930</v>
      </c>
      <c r="F595" s="13" t="s">
        <v>2445</v>
      </c>
      <c r="G595" s="13" t="s">
        <v>492</v>
      </c>
      <c r="H595" s="13" t="s">
        <v>7328</v>
      </c>
      <c r="I595" s="34">
        <v>1</v>
      </c>
    </row>
    <row r="596" spans="1:9">
      <c r="A596" s="23">
        <v>2016</v>
      </c>
      <c r="B596" s="23" t="s">
        <v>2367</v>
      </c>
      <c r="C596" s="23" t="s">
        <v>1886</v>
      </c>
      <c r="D596" s="13" t="s">
        <v>300</v>
      </c>
      <c r="E596" s="13" t="s">
        <v>500</v>
      </c>
      <c r="F596" s="13" t="s">
        <v>2414</v>
      </c>
      <c r="G596" s="13" t="s">
        <v>492</v>
      </c>
      <c r="H596" s="13" t="s">
        <v>7328</v>
      </c>
      <c r="I596" s="34">
        <v>2</v>
      </c>
    </row>
    <row r="597" spans="1:9">
      <c r="A597" s="23">
        <v>2016</v>
      </c>
      <c r="B597" s="23" t="s">
        <v>2367</v>
      </c>
      <c r="C597" s="23" t="s">
        <v>1886</v>
      </c>
      <c r="D597" s="13" t="s">
        <v>300</v>
      </c>
      <c r="E597" s="13" t="s">
        <v>452</v>
      </c>
      <c r="F597" s="13" t="s">
        <v>2674</v>
      </c>
      <c r="G597" s="13" t="s">
        <v>492</v>
      </c>
      <c r="H597" s="13" t="s">
        <v>7328</v>
      </c>
      <c r="I597" s="34">
        <v>3</v>
      </c>
    </row>
    <row r="598" spans="1:9">
      <c r="A598" s="23">
        <v>2016</v>
      </c>
      <c r="B598" s="23" t="s">
        <v>2367</v>
      </c>
      <c r="C598" s="23" t="s">
        <v>1886</v>
      </c>
      <c r="D598" s="13" t="s">
        <v>300</v>
      </c>
      <c r="E598" s="13" t="s">
        <v>453</v>
      </c>
      <c r="F598" s="13" t="s">
        <v>2413</v>
      </c>
      <c r="G598" s="13" t="s">
        <v>492</v>
      </c>
      <c r="H598" s="13" t="s">
        <v>7328</v>
      </c>
      <c r="I598" s="34">
        <v>2</v>
      </c>
    </row>
    <row r="599" spans="1:9">
      <c r="A599" s="23">
        <v>2016</v>
      </c>
      <c r="B599" s="23" t="s">
        <v>2367</v>
      </c>
      <c r="C599" s="23" t="s">
        <v>1886</v>
      </c>
      <c r="D599" s="13" t="s">
        <v>300</v>
      </c>
      <c r="E599" s="13" t="s">
        <v>2163</v>
      </c>
      <c r="F599" s="13" t="s">
        <v>2414</v>
      </c>
      <c r="G599" s="13" t="s">
        <v>492</v>
      </c>
      <c r="H599" s="13" t="s">
        <v>7328</v>
      </c>
      <c r="I599" s="34">
        <v>1</v>
      </c>
    </row>
    <row r="600" spans="1:9">
      <c r="A600" s="23">
        <v>2016</v>
      </c>
      <c r="B600" s="23" t="s">
        <v>2367</v>
      </c>
      <c r="C600" s="23" t="s">
        <v>1886</v>
      </c>
      <c r="D600" s="13" t="s">
        <v>300</v>
      </c>
      <c r="E600" s="13" t="s">
        <v>454</v>
      </c>
      <c r="F600" s="13" t="s">
        <v>2510</v>
      </c>
      <c r="G600" s="13" t="s">
        <v>492</v>
      </c>
      <c r="H600" s="13" t="s">
        <v>7328</v>
      </c>
      <c r="I600" s="34">
        <v>1</v>
      </c>
    </row>
    <row r="601" spans="1:9">
      <c r="A601" s="23">
        <v>2016</v>
      </c>
      <c r="B601" s="23" t="s">
        <v>2367</v>
      </c>
      <c r="C601" s="23" t="s">
        <v>1886</v>
      </c>
      <c r="D601" s="13" t="s">
        <v>300</v>
      </c>
      <c r="E601" s="13" t="s">
        <v>456</v>
      </c>
      <c r="F601" s="13" t="s">
        <v>2492</v>
      </c>
      <c r="G601" s="13" t="s">
        <v>492</v>
      </c>
      <c r="H601" s="13" t="s">
        <v>7328</v>
      </c>
      <c r="I601" s="34">
        <v>2</v>
      </c>
    </row>
    <row r="602" spans="1:9">
      <c r="A602" s="23">
        <v>2016</v>
      </c>
      <c r="B602" s="23" t="s">
        <v>2367</v>
      </c>
      <c r="C602" s="23" t="s">
        <v>1886</v>
      </c>
      <c r="D602" s="13" t="s">
        <v>300</v>
      </c>
      <c r="E602" s="13" t="s">
        <v>499</v>
      </c>
      <c r="F602" s="13" t="s">
        <v>2482</v>
      </c>
      <c r="G602" s="13" t="s">
        <v>492</v>
      </c>
      <c r="H602" s="13" t="s">
        <v>7328</v>
      </c>
      <c r="I602" s="34">
        <v>1</v>
      </c>
    </row>
    <row r="603" spans="1:9">
      <c r="A603" s="23">
        <v>2016</v>
      </c>
      <c r="B603" s="23" t="s">
        <v>2367</v>
      </c>
      <c r="C603" s="23" t="s">
        <v>1886</v>
      </c>
      <c r="D603" s="13" t="s">
        <v>302</v>
      </c>
      <c r="E603" s="13" t="s">
        <v>362</v>
      </c>
      <c r="F603" s="13" t="s">
        <v>2430</v>
      </c>
      <c r="G603" s="13" t="s">
        <v>492</v>
      </c>
      <c r="H603" s="13" t="s">
        <v>7328</v>
      </c>
      <c r="I603" s="34">
        <v>2</v>
      </c>
    </row>
    <row r="604" spans="1:9">
      <c r="A604" s="23">
        <v>2016</v>
      </c>
      <c r="B604" s="23" t="s">
        <v>2367</v>
      </c>
      <c r="C604" s="23" t="s">
        <v>1886</v>
      </c>
      <c r="D604" s="13" t="s">
        <v>302</v>
      </c>
      <c r="E604" s="13" t="s">
        <v>2321</v>
      </c>
      <c r="F604" s="13" t="s">
        <v>2473</v>
      </c>
      <c r="G604" s="13" t="s">
        <v>492</v>
      </c>
      <c r="H604" s="13" t="s">
        <v>7328</v>
      </c>
      <c r="I604" s="34">
        <v>2</v>
      </c>
    </row>
    <row r="605" spans="1:9">
      <c r="A605" s="23">
        <v>2016</v>
      </c>
      <c r="B605" s="23" t="s">
        <v>2367</v>
      </c>
      <c r="C605" s="23" t="s">
        <v>1886</v>
      </c>
      <c r="D605" s="13" t="s">
        <v>457</v>
      </c>
      <c r="E605" s="13" t="s">
        <v>458</v>
      </c>
      <c r="F605" s="13" t="s">
        <v>2686</v>
      </c>
      <c r="G605" s="13" t="s">
        <v>492</v>
      </c>
      <c r="H605" s="13" t="s">
        <v>7328</v>
      </c>
      <c r="I605" s="34">
        <v>2</v>
      </c>
    </row>
    <row r="606" spans="1:9">
      <c r="A606" s="23">
        <v>2016</v>
      </c>
      <c r="B606" s="23" t="s">
        <v>2367</v>
      </c>
      <c r="C606" s="23" t="s">
        <v>1886</v>
      </c>
      <c r="D606" s="13" t="s">
        <v>305</v>
      </c>
      <c r="E606" s="13" t="s">
        <v>364</v>
      </c>
      <c r="F606" s="13" t="s">
        <v>2431</v>
      </c>
      <c r="G606" s="13" t="s">
        <v>492</v>
      </c>
      <c r="H606" s="13" t="s">
        <v>7328</v>
      </c>
      <c r="I606" s="34">
        <v>1</v>
      </c>
    </row>
    <row r="607" spans="1:9">
      <c r="A607" s="23">
        <v>2016</v>
      </c>
      <c r="B607" s="23" t="s">
        <v>2367</v>
      </c>
      <c r="C607" s="23" t="s">
        <v>1886</v>
      </c>
      <c r="D607" s="13" t="s">
        <v>305</v>
      </c>
      <c r="E607" s="13" t="s">
        <v>365</v>
      </c>
      <c r="F607" s="13" t="s">
        <v>2591</v>
      </c>
      <c r="G607" s="13" t="s">
        <v>492</v>
      </c>
      <c r="H607" s="13" t="s">
        <v>7328</v>
      </c>
      <c r="I607" s="34">
        <v>1</v>
      </c>
    </row>
    <row r="608" spans="1:9">
      <c r="A608" s="23">
        <v>2016</v>
      </c>
      <c r="B608" s="23" t="s">
        <v>2367</v>
      </c>
      <c r="C608" s="23" t="s">
        <v>1886</v>
      </c>
      <c r="D608" s="13" t="s">
        <v>306</v>
      </c>
      <c r="E608" s="13" t="s">
        <v>459</v>
      </c>
      <c r="F608" s="13" t="s">
        <v>2469</v>
      </c>
      <c r="G608" s="13" t="s">
        <v>492</v>
      </c>
      <c r="H608" s="13" t="s">
        <v>7328</v>
      </c>
      <c r="I608" s="34">
        <v>3</v>
      </c>
    </row>
    <row r="609" spans="1:9">
      <c r="A609" s="23">
        <v>2016</v>
      </c>
      <c r="B609" s="23" t="s">
        <v>2367</v>
      </c>
      <c r="C609" s="23" t="s">
        <v>1886</v>
      </c>
      <c r="D609" s="13" t="s">
        <v>307</v>
      </c>
      <c r="E609" s="13" t="s">
        <v>3506</v>
      </c>
      <c r="F609" s="13" t="s">
        <v>2527</v>
      </c>
      <c r="G609" s="13" t="s">
        <v>492</v>
      </c>
      <c r="H609" s="13" t="s">
        <v>7328</v>
      </c>
      <c r="I609" s="34">
        <v>1</v>
      </c>
    </row>
    <row r="610" spans="1:9">
      <c r="A610" s="23">
        <v>2016</v>
      </c>
      <c r="B610" s="23" t="s">
        <v>2367</v>
      </c>
      <c r="C610" s="23" t="s">
        <v>1886</v>
      </c>
      <c r="D610" s="13" t="s">
        <v>310</v>
      </c>
      <c r="E610" s="13" t="s">
        <v>460</v>
      </c>
      <c r="F610" s="13" t="s">
        <v>3548</v>
      </c>
      <c r="G610" s="13" t="s">
        <v>492</v>
      </c>
      <c r="H610" s="13" t="s">
        <v>7328</v>
      </c>
      <c r="I610" s="34">
        <v>1</v>
      </c>
    </row>
    <row r="611" spans="1:9">
      <c r="A611" s="23">
        <v>2016</v>
      </c>
      <c r="B611" s="23" t="s">
        <v>2367</v>
      </c>
      <c r="C611" s="23" t="s">
        <v>1886</v>
      </c>
      <c r="D611" s="13" t="s">
        <v>461</v>
      </c>
      <c r="E611" s="13" t="s">
        <v>503</v>
      </c>
      <c r="F611" s="13" t="s">
        <v>7112</v>
      </c>
      <c r="G611" s="13" t="s">
        <v>493</v>
      </c>
      <c r="H611" s="13" t="s">
        <v>7328</v>
      </c>
      <c r="I611" s="34">
        <v>1</v>
      </c>
    </row>
    <row r="612" spans="1:9">
      <c r="A612" s="23">
        <v>2016</v>
      </c>
      <c r="B612" s="23" t="s">
        <v>2367</v>
      </c>
      <c r="C612" s="23" t="s">
        <v>1886</v>
      </c>
      <c r="D612" s="13" t="s">
        <v>313</v>
      </c>
      <c r="E612" s="13" t="s">
        <v>371</v>
      </c>
      <c r="F612" s="13" t="s">
        <v>2518</v>
      </c>
      <c r="G612" s="13" t="s">
        <v>494</v>
      </c>
      <c r="H612" s="13" t="s">
        <v>7328</v>
      </c>
      <c r="I612" s="34">
        <v>2</v>
      </c>
    </row>
    <row r="613" spans="1:9">
      <c r="A613" s="23">
        <v>2016</v>
      </c>
      <c r="B613" s="23" t="s">
        <v>2367</v>
      </c>
      <c r="C613" s="23" t="s">
        <v>1886</v>
      </c>
      <c r="D613" s="13" t="s">
        <v>313</v>
      </c>
      <c r="E613" s="13" t="s">
        <v>374</v>
      </c>
      <c r="F613" s="13" t="s">
        <v>2432</v>
      </c>
      <c r="G613" s="13" t="s">
        <v>492</v>
      </c>
      <c r="H613" s="13" t="s">
        <v>7328</v>
      </c>
      <c r="I613" s="34">
        <v>1</v>
      </c>
    </row>
    <row r="614" spans="1:9">
      <c r="A614" s="23">
        <v>2016</v>
      </c>
      <c r="B614" s="23" t="s">
        <v>2367</v>
      </c>
      <c r="C614" s="23" t="s">
        <v>1886</v>
      </c>
      <c r="D614" s="13" t="s">
        <v>313</v>
      </c>
      <c r="E614" s="13" t="s">
        <v>3218</v>
      </c>
      <c r="F614" s="13" t="s">
        <v>2475</v>
      </c>
      <c r="G614" s="13" t="s">
        <v>492</v>
      </c>
      <c r="H614" s="13" t="s">
        <v>7328</v>
      </c>
      <c r="I614" s="34">
        <v>1</v>
      </c>
    </row>
    <row r="615" spans="1:9">
      <c r="A615" s="23">
        <v>2016</v>
      </c>
      <c r="B615" s="23" t="s">
        <v>2367</v>
      </c>
      <c r="C615" s="23" t="s">
        <v>1886</v>
      </c>
      <c r="D615" s="13" t="s">
        <v>313</v>
      </c>
      <c r="E615" s="13" t="s">
        <v>447</v>
      </c>
      <c r="F615" s="13" t="s">
        <v>2512</v>
      </c>
      <c r="G615" s="13" t="s">
        <v>494</v>
      </c>
      <c r="H615" s="13" t="s">
        <v>7328</v>
      </c>
      <c r="I615" s="34">
        <v>1</v>
      </c>
    </row>
    <row r="616" spans="1:9">
      <c r="A616" s="23">
        <v>2016</v>
      </c>
      <c r="B616" s="23" t="s">
        <v>2367</v>
      </c>
      <c r="C616" s="23" t="s">
        <v>1886</v>
      </c>
      <c r="D616" s="13" t="s">
        <v>313</v>
      </c>
      <c r="E616" s="13" t="s">
        <v>4091</v>
      </c>
      <c r="F616" s="13" t="s">
        <v>4085</v>
      </c>
      <c r="G616" s="13" t="s">
        <v>492</v>
      </c>
      <c r="H616" s="13" t="s">
        <v>7328</v>
      </c>
      <c r="I616" s="34">
        <v>6</v>
      </c>
    </row>
    <row r="617" spans="1:9">
      <c r="A617" s="23">
        <v>2016</v>
      </c>
      <c r="B617" s="23" t="s">
        <v>2367</v>
      </c>
      <c r="C617" s="23" t="s">
        <v>1886</v>
      </c>
      <c r="D617" s="13" t="s">
        <v>313</v>
      </c>
      <c r="E617" s="13" t="s">
        <v>2348</v>
      </c>
      <c r="F617" s="13" t="s">
        <v>2530</v>
      </c>
      <c r="G617" s="13" t="s">
        <v>492</v>
      </c>
      <c r="H617" s="13" t="s">
        <v>7328</v>
      </c>
      <c r="I617" s="34">
        <v>1</v>
      </c>
    </row>
    <row r="618" spans="1:9">
      <c r="A618" s="23">
        <v>2016</v>
      </c>
      <c r="B618" s="23" t="s">
        <v>2367</v>
      </c>
      <c r="C618" s="23" t="s">
        <v>1886</v>
      </c>
      <c r="D618" s="13" t="s">
        <v>313</v>
      </c>
      <c r="E618" s="13" t="s">
        <v>420</v>
      </c>
      <c r="F618" s="13" t="s">
        <v>2420</v>
      </c>
      <c r="G618" s="13" t="s">
        <v>492</v>
      </c>
      <c r="H618" s="13" t="s">
        <v>7328</v>
      </c>
      <c r="I618" s="34">
        <v>1</v>
      </c>
    </row>
    <row r="619" spans="1:9">
      <c r="A619" s="23">
        <v>2016</v>
      </c>
      <c r="B619" s="23" t="s">
        <v>2367</v>
      </c>
      <c r="C619" s="23" t="s">
        <v>1886</v>
      </c>
      <c r="D619" s="13" t="s">
        <v>314</v>
      </c>
      <c r="E619" s="13" t="s">
        <v>4005</v>
      </c>
      <c r="F619" s="13" t="s">
        <v>5740</v>
      </c>
      <c r="G619" s="13" t="s">
        <v>492</v>
      </c>
      <c r="H619" s="13" t="s">
        <v>7328</v>
      </c>
      <c r="I619" s="34">
        <v>1</v>
      </c>
    </row>
    <row r="620" spans="1:9">
      <c r="A620" s="23">
        <v>2016</v>
      </c>
      <c r="B620" s="23" t="s">
        <v>2367</v>
      </c>
      <c r="C620" s="23" t="s">
        <v>1886</v>
      </c>
      <c r="D620" s="13" t="s">
        <v>317</v>
      </c>
      <c r="E620" s="13" t="s">
        <v>2555</v>
      </c>
      <c r="F620" s="13" t="s">
        <v>2423</v>
      </c>
      <c r="G620" s="13" t="s">
        <v>492</v>
      </c>
      <c r="H620" s="13" t="s">
        <v>7328</v>
      </c>
      <c r="I620" s="34">
        <v>2</v>
      </c>
    </row>
    <row r="621" spans="1:9">
      <c r="A621" s="23">
        <v>2016</v>
      </c>
      <c r="B621" s="23" t="s">
        <v>2367</v>
      </c>
      <c r="C621" s="23" t="s">
        <v>1886</v>
      </c>
      <c r="D621" s="13" t="s">
        <v>317</v>
      </c>
      <c r="E621" s="13" t="s">
        <v>385</v>
      </c>
      <c r="F621" s="13" t="s">
        <v>2421</v>
      </c>
      <c r="G621" s="13" t="s">
        <v>492</v>
      </c>
      <c r="H621" s="13" t="s">
        <v>7328</v>
      </c>
      <c r="I621" s="34">
        <v>2</v>
      </c>
    </row>
    <row r="622" spans="1:9">
      <c r="A622" s="23">
        <v>2016</v>
      </c>
      <c r="B622" s="23" t="s">
        <v>2367</v>
      </c>
      <c r="C622" s="23" t="s">
        <v>1886</v>
      </c>
      <c r="D622" s="13" t="s">
        <v>317</v>
      </c>
      <c r="E622" s="13" t="s">
        <v>463</v>
      </c>
      <c r="F622" s="13" t="s">
        <v>2446</v>
      </c>
      <c r="G622" s="13" t="s">
        <v>492</v>
      </c>
      <c r="H622" s="13" t="s">
        <v>7328</v>
      </c>
      <c r="I622" s="34">
        <v>1</v>
      </c>
    </row>
    <row r="623" spans="1:9">
      <c r="A623" s="23">
        <v>2016</v>
      </c>
      <c r="B623" s="23" t="s">
        <v>2367</v>
      </c>
      <c r="C623" s="23" t="s">
        <v>1886</v>
      </c>
      <c r="D623" s="13" t="s">
        <v>317</v>
      </c>
      <c r="E623" s="13" t="s">
        <v>2640</v>
      </c>
      <c r="F623" s="13" t="s">
        <v>2423</v>
      </c>
      <c r="G623" s="13" t="s">
        <v>492</v>
      </c>
      <c r="H623" s="13" t="s">
        <v>7328</v>
      </c>
      <c r="I623" s="34">
        <v>1</v>
      </c>
    </row>
    <row r="624" spans="1:9">
      <c r="A624" s="23">
        <v>2016</v>
      </c>
      <c r="B624" s="23" t="s">
        <v>2367</v>
      </c>
      <c r="C624" s="23" t="s">
        <v>1886</v>
      </c>
      <c r="D624" s="13" t="s">
        <v>317</v>
      </c>
      <c r="E624" s="13" t="s">
        <v>508</v>
      </c>
      <c r="F624" s="13" t="s">
        <v>2423</v>
      </c>
      <c r="G624" s="13" t="s">
        <v>492</v>
      </c>
      <c r="H624" s="13" t="s">
        <v>7328</v>
      </c>
      <c r="I624" s="34">
        <v>2</v>
      </c>
    </row>
    <row r="625" spans="1:9">
      <c r="A625" s="23">
        <v>2016</v>
      </c>
      <c r="B625" s="23" t="s">
        <v>2367</v>
      </c>
      <c r="C625" s="23" t="s">
        <v>1886</v>
      </c>
      <c r="D625" s="13" t="s">
        <v>319</v>
      </c>
      <c r="E625" s="13" t="s">
        <v>3528</v>
      </c>
      <c r="F625" s="13" t="s">
        <v>2540</v>
      </c>
      <c r="G625" s="13" t="s">
        <v>492</v>
      </c>
      <c r="H625" s="13" t="s">
        <v>7328</v>
      </c>
      <c r="I625" s="34">
        <v>1</v>
      </c>
    </row>
    <row r="626" spans="1:9">
      <c r="A626" s="23">
        <v>2016</v>
      </c>
      <c r="B626" s="23" t="s">
        <v>2367</v>
      </c>
      <c r="C626" s="23" t="s">
        <v>1886</v>
      </c>
      <c r="D626" s="13" t="s">
        <v>319</v>
      </c>
      <c r="E626" s="13" t="s">
        <v>3530</v>
      </c>
      <c r="F626" s="13" t="s">
        <v>2424</v>
      </c>
      <c r="G626" s="13" t="s">
        <v>492</v>
      </c>
      <c r="H626" s="13" t="s">
        <v>7328</v>
      </c>
      <c r="I626" s="34">
        <v>1</v>
      </c>
    </row>
    <row r="627" spans="1:9">
      <c r="A627" s="23">
        <v>2016</v>
      </c>
      <c r="B627" s="23" t="s">
        <v>2367</v>
      </c>
      <c r="C627" s="23" t="s">
        <v>1886</v>
      </c>
      <c r="D627" s="13" t="s">
        <v>320</v>
      </c>
      <c r="E627" s="13" t="s">
        <v>466</v>
      </c>
      <c r="F627" s="13" t="s">
        <v>2478</v>
      </c>
      <c r="G627" s="13" t="s">
        <v>492</v>
      </c>
      <c r="H627" s="13" t="s">
        <v>7328</v>
      </c>
      <c r="I627" s="34">
        <v>1</v>
      </c>
    </row>
    <row r="628" spans="1:9">
      <c r="A628" s="23">
        <v>2016</v>
      </c>
      <c r="B628" s="23" t="s">
        <v>2367</v>
      </c>
      <c r="C628" s="23" t="s">
        <v>1886</v>
      </c>
      <c r="D628" s="13" t="s">
        <v>322</v>
      </c>
      <c r="E628" s="13" t="s">
        <v>390</v>
      </c>
      <c r="F628" s="13" t="s">
        <v>2466</v>
      </c>
      <c r="G628" s="13" t="s">
        <v>492</v>
      </c>
      <c r="H628" s="13" t="s">
        <v>7328</v>
      </c>
      <c r="I628" s="34">
        <v>3</v>
      </c>
    </row>
    <row r="629" spans="1:9">
      <c r="A629" s="23">
        <v>2016</v>
      </c>
      <c r="B629" s="23" t="s">
        <v>2367</v>
      </c>
      <c r="C629" s="23" t="s">
        <v>1886</v>
      </c>
      <c r="D629" s="13" t="s">
        <v>322</v>
      </c>
      <c r="E629" s="13" t="s">
        <v>3477</v>
      </c>
      <c r="F629" s="13" t="s">
        <v>2643</v>
      </c>
      <c r="G629" s="13" t="s">
        <v>492</v>
      </c>
      <c r="H629" s="13" t="s">
        <v>7328</v>
      </c>
      <c r="I629" s="34">
        <v>3</v>
      </c>
    </row>
    <row r="630" spans="1:9">
      <c r="A630" s="23">
        <v>2016</v>
      </c>
      <c r="B630" s="23" t="s">
        <v>2367</v>
      </c>
      <c r="C630" s="23" t="s">
        <v>1886</v>
      </c>
      <c r="D630" s="13" t="s">
        <v>322</v>
      </c>
      <c r="E630" s="13" t="s">
        <v>391</v>
      </c>
      <c r="F630" s="13" t="s">
        <v>3552</v>
      </c>
      <c r="G630" s="13" t="s">
        <v>492</v>
      </c>
      <c r="H630" s="13" t="s">
        <v>7328</v>
      </c>
      <c r="I630" s="34">
        <v>3</v>
      </c>
    </row>
    <row r="631" spans="1:9">
      <c r="A631" s="23">
        <v>2016</v>
      </c>
      <c r="B631" s="23" t="s">
        <v>2367</v>
      </c>
      <c r="C631" s="23" t="s">
        <v>1886</v>
      </c>
      <c r="D631" s="13" t="s">
        <v>322</v>
      </c>
      <c r="E631" s="13" t="s">
        <v>468</v>
      </c>
      <c r="F631" s="13" t="s">
        <v>2676</v>
      </c>
      <c r="G631" s="13" t="s">
        <v>1948</v>
      </c>
      <c r="H631" s="13" t="s">
        <v>7328</v>
      </c>
      <c r="I631" s="34">
        <v>7</v>
      </c>
    </row>
    <row r="632" spans="1:9">
      <c r="A632" s="23">
        <v>2016</v>
      </c>
      <c r="B632" s="23" t="s">
        <v>2367</v>
      </c>
      <c r="C632" s="23" t="s">
        <v>1886</v>
      </c>
      <c r="D632" s="13" t="s">
        <v>322</v>
      </c>
      <c r="E632" s="13" t="s">
        <v>469</v>
      </c>
      <c r="F632" s="13" t="s">
        <v>3553</v>
      </c>
      <c r="G632" s="13" t="s">
        <v>1948</v>
      </c>
      <c r="H632" s="13" t="s">
        <v>7328</v>
      </c>
      <c r="I632" s="34">
        <v>2</v>
      </c>
    </row>
    <row r="633" spans="1:9">
      <c r="A633" s="23">
        <v>2016</v>
      </c>
      <c r="B633" s="23" t="s">
        <v>2367</v>
      </c>
      <c r="C633" s="23" t="s">
        <v>1886</v>
      </c>
      <c r="D633" s="13" t="s">
        <v>322</v>
      </c>
      <c r="E633" s="13" t="s">
        <v>392</v>
      </c>
      <c r="F633" s="13" t="s">
        <v>2466</v>
      </c>
      <c r="G633" s="13" t="s">
        <v>1948</v>
      </c>
      <c r="H633" s="13" t="s">
        <v>7328</v>
      </c>
      <c r="I633" s="34">
        <v>11</v>
      </c>
    </row>
    <row r="634" spans="1:9">
      <c r="A634" s="23">
        <v>2016</v>
      </c>
      <c r="B634" s="23" t="s">
        <v>2367</v>
      </c>
      <c r="C634" s="23" t="s">
        <v>1886</v>
      </c>
      <c r="D634" s="13" t="s">
        <v>322</v>
      </c>
      <c r="E634" s="13" t="s">
        <v>472</v>
      </c>
      <c r="F634" s="13" t="s">
        <v>2498</v>
      </c>
      <c r="G634" s="13" t="s">
        <v>1948</v>
      </c>
      <c r="H634" s="13" t="s">
        <v>7328</v>
      </c>
      <c r="I634" s="34">
        <v>3</v>
      </c>
    </row>
    <row r="635" spans="1:9">
      <c r="A635" s="23">
        <v>2016</v>
      </c>
      <c r="B635" s="23" t="s">
        <v>2367</v>
      </c>
      <c r="C635" s="23" t="s">
        <v>1886</v>
      </c>
      <c r="D635" s="13" t="s">
        <v>322</v>
      </c>
      <c r="E635" s="13" t="s">
        <v>474</v>
      </c>
      <c r="F635" s="13" t="s">
        <v>2687</v>
      </c>
      <c r="G635" s="13" t="s">
        <v>1948</v>
      </c>
      <c r="H635" s="13" t="s">
        <v>7328</v>
      </c>
      <c r="I635" s="34">
        <v>3</v>
      </c>
    </row>
    <row r="636" spans="1:9">
      <c r="A636" s="23">
        <v>2016</v>
      </c>
      <c r="B636" s="23" t="s">
        <v>2367</v>
      </c>
      <c r="C636" s="23" t="s">
        <v>1886</v>
      </c>
      <c r="D636" s="13" t="s">
        <v>322</v>
      </c>
      <c r="E636" s="13" t="s">
        <v>2586</v>
      </c>
      <c r="F636" s="13" t="s">
        <v>3542</v>
      </c>
      <c r="G636" s="13" t="s">
        <v>492</v>
      </c>
      <c r="H636" s="13" t="s">
        <v>7328</v>
      </c>
      <c r="I636" s="34">
        <v>1</v>
      </c>
    </row>
    <row r="637" spans="1:9">
      <c r="A637" s="23">
        <v>2016</v>
      </c>
      <c r="B637" s="23" t="s">
        <v>2367</v>
      </c>
      <c r="C637" s="23" t="s">
        <v>1886</v>
      </c>
      <c r="D637" s="13" t="s">
        <v>322</v>
      </c>
      <c r="E637" s="13" t="s">
        <v>3540</v>
      </c>
      <c r="F637" s="13" t="s">
        <v>2664</v>
      </c>
      <c r="G637" s="13" t="s">
        <v>492</v>
      </c>
      <c r="H637" s="13" t="s">
        <v>7328</v>
      </c>
      <c r="I637" s="34">
        <v>2</v>
      </c>
    </row>
    <row r="638" spans="1:9">
      <c r="A638" s="23">
        <v>2016</v>
      </c>
      <c r="B638" s="23" t="s">
        <v>2367</v>
      </c>
      <c r="C638" s="23" t="s">
        <v>1886</v>
      </c>
      <c r="D638" s="13" t="s">
        <v>322</v>
      </c>
      <c r="E638" s="13" t="s">
        <v>3541</v>
      </c>
      <c r="F638" s="13" t="s">
        <v>2684</v>
      </c>
      <c r="G638" s="13" t="s">
        <v>492</v>
      </c>
      <c r="H638" s="13" t="s">
        <v>7328</v>
      </c>
      <c r="I638" s="34">
        <v>1</v>
      </c>
    </row>
    <row r="639" spans="1:9">
      <c r="A639" s="23">
        <v>2016</v>
      </c>
      <c r="B639" s="23" t="s">
        <v>2367</v>
      </c>
      <c r="C639" s="23" t="s">
        <v>1886</v>
      </c>
      <c r="D639" s="13" t="s">
        <v>322</v>
      </c>
      <c r="E639" s="13" t="s">
        <v>476</v>
      </c>
      <c r="F639" s="13" t="s">
        <v>2670</v>
      </c>
      <c r="G639" s="13" t="s">
        <v>1948</v>
      </c>
      <c r="H639" s="13" t="s">
        <v>7328</v>
      </c>
      <c r="I639" s="34">
        <v>2</v>
      </c>
    </row>
    <row r="640" spans="1:9">
      <c r="A640" s="23">
        <v>2016</v>
      </c>
      <c r="B640" s="23" t="s">
        <v>2367</v>
      </c>
      <c r="C640" s="23" t="s">
        <v>1886</v>
      </c>
      <c r="D640" s="13" t="s">
        <v>322</v>
      </c>
      <c r="E640" s="13" t="s">
        <v>478</v>
      </c>
      <c r="F640" s="13" t="s">
        <v>3554</v>
      </c>
      <c r="G640" s="13" t="s">
        <v>1948</v>
      </c>
      <c r="H640" s="13" t="s">
        <v>7328</v>
      </c>
      <c r="I640" s="34">
        <v>2</v>
      </c>
    </row>
    <row r="641" spans="1:9">
      <c r="A641" s="23">
        <v>2016</v>
      </c>
      <c r="B641" s="23" t="s">
        <v>2367</v>
      </c>
      <c r="C641" s="23" t="s">
        <v>1886</v>
      </c>
      <c r="D641" s="13" t="s">
        <v>322</v>
      </c>
      <c r="E641" s="13" t="s">
        <v>4101</v>
      </c>
      <c r="F641" s="13" t="s">
        <v>2466</v>
      </c>
      <c r="G641" s="13" t="s">
        <v>492</v>
      </c>
      <c r="H641" s="13" t="s">
        <v>7328</v>
      </c>
      <c r="I641" s="34">
        <v>4</v>
      </c>
    </row>
    <row r="642" spans="1:9">
      <c r="A642" s="23">
        <v>2016</v>
      </c>
      <c r="B642" s="23" t="s">
        <v>2367</v>
      </c>
      <c r="C642" s="23" t="s">
        <v>1886</v>
      </c>
      <c r="D642" s="13" t="s">
        <v>3999</v>
      </c>
      <c r="E642" s="13" t="s">
        <v>427</v>
      </c>
      <c r="F642" s="13" t="s">
        <v>4058</v>
      </c>
      <c r="G642" s="13" t="s">
        <v>492</v>
      </c>
      <c r="H642" s="13" t="s">
        <v>7328</v>
      </c>
      <c r="I642" s="34">
        <v>5</v>
      </c>
    </row>
    <row r="643" spans="1:9">
      <c r="A643" s="23">
        <v>2016</v>
      </c>
      <c r="B643" s="23" t="s">
        <v>2367</v>
      </c>
      <c r="C643" s="23" t="s">
        <v>1886</v>
      </c>
      <c r="D643" s="13" t="s">
        <v>3999</v>
      </c>
      <c r="E643" s="13" t="s">
        <v>2345</v>
      </c>
      <c r="F643" s="13" t="s">
        <v>4024</v>
      </c>
      <c r="G643" s="13" t="s">
        <v>492</v>
      </c>
      <c r="H643" s="13" t="s">
        <v>7328</v>
      </c>
      <c r="I643" s="34">
        <v>2</v>
      </c>
    </row>
    <row r="644" spans="1:9">
      <c r="A644" s="23">
        <v>2016</v>
      </c>
      <c r="B644" s="23" t="s">
        <v>2367</v>
      </c>
      <c r="C644" s="23" t="s">
        <v>1886</v>
      </c>
      <c r="D644" s="13" t="s">
        <v>324</v>
      </c>
      <c r="E644" s="13" t="s">
        <v>394</v>
      </c>
      <c r="F644" s="13" t="s">
        <v>2425</v>
      </c>
      <c r="G644" s="13" t="s">
        <v>492</v>
      </c>
      <c r="H644" s="13" t="s">
        <v>7328</v>
      </c>
      <c r="I644" s="34">
        <v>2</v>
      </c>
    </row>
    <row r="645" spans="1:9">
      <c r="A645" s="23">
        <v>2016</v>
      </c>
      <c r="B645" s="23" t="s">
        <v>2367</v>
      </c>
      <c r="C645" s="23" t="s">
        <v>1886</v>
      </c>
      <c r="D645" s="13" t="s">
        <v>324</v>
      </c>
      <c r="E645" s="13" t="s">
        <v>523</v>
      </c>
      <c r="F645" s="13" t="s">
        <v>2673</v>
      </c>
      <c r="G645" s="13" t="s">
        <v>493</v>
      </c>
      <c r="H645" s="13" t="s">
        <v>7328</v>
      </c>
      <c r="I645" s="34">
        <v>1</v>
      </c>
    </row>
    <row r="646" spans="1:9">
      <c r="A646" s="23">
        <v>2016</v>
      </c>
      <c r="B646" s="23" t="s">
        <v>2367</v>
      </c>
      <c r="C646" s="23" t="s">
        <v>1886</v>
      </c>
      <c r="D646" s="13" t="s">
        <v>396</v>
      </c>
      <c r="E646" s="13" t="s">
        <v>397</v>
      </c>
      <c r="F646" s="13" t="s">
        <v>2433</v>
      </c>
      <c r="G646" s="13" t="s">
        <v>492</v>
      </c>
      <c r="H646" s="13" t="s">
        <v>7328</v>
      </c>
      <c r="I646" s="34">
        <v>1</v>
      </c>
    </row>
    <row r="647" spans="1:9">
      <c r="A647" s="23">
        <v>2016</v>
      </c>
      <c r="B647" s="23" t="s">
        <v>2367</v>
      </c>
      <c r="C647" s="23" t="s">
        <v>1886</v>
      </c>
      <c r="D647" s="13" t="s">
        <v>334</v>
      </c>
      <c r="E647" s="13" t="s">
        <v>5791</v>
      </c>
      <c r="F647" s="13" t="s">
        <v>2516</v>
      </c>
      <c r="G647" s="13" t="s">
        <v>492</v>
      </c>
      <c r="H647" s="13" t="s">
        <v>7328</v>
      </c>
      <c r="I647" s="34">
        <v>6</v>
      </c>
    </row>
    <row r="648" spans="1:9">
      <c r="A648" s="23">
        <v>2016</v>
      </c>
      <c r="B648" s="23" t="s">
        <v>2367</v>
      </c>
      <c r="C648" s="23" t="s">
        <v>1886</v>
      </c>
      <c r="D648" s="13" t="s">
        <v>334</v>
      </c>
      <c r="E648" s="13" t="s">
        <v>481</v>
      </c>
      <c r="F648" s="13" t="s">
        <v>2679</v>
      </c>
      <c r="G648" s="13" t="s">
        <v>493</v>
      </c>
      <c r="H648" s="13" t="s">
        <v>7328</v>
      </c>
      <c r="I648" s="34">
        <v>1</v>
      </c>
    </row>
    <row r="649" spans="1:9">
      <c r="A649" s="23">
        <v>2016</v>
      </c>
      <c r="B649" s="23" t="s">
        <v>2367</v>
      </c>
      <c r="C649" s="23" t="s">
        <v>1886</v>
      </c>
      <c r="D649" s="13" t="s">
        <v>334</v>
      </c>
      <c r="E649" s="13" t="s">
        <v>5790</v>
      </c>
      <c r="F649" s="13" t="s">
        <v>2516</v>
      </c>
      <c r="G649" s="13" t="s">
        <v>492</v>
      </c>
      <c r="H649" s="13" t="s">
        <v>7328</v>
      </c>
      <c r="I649" s="34">
        <v>3</v>
      </c>
    </row>
    <row r="650" spans="1:9">
      <c r="A650" s="23">
        <v>2016</v>
      </c>
      <c r="B650" s="23" t="s">
        <v>2367</v>
      </c>
      <c r="C650" s="23" t="s">
        <v>1886</v>
      </c>
      <c r="D650" s="13" t="s">
        <v>300</v>
      </c>
      <c r="E650" s="13" t="s">
        <v>1930</v>
      </c>
      <c r="F650" s="13" t="s">
        <v>2445</v>
      </c>
      <c r="G650" s="13" t="s">
        <v>7465</v>
      </c>
      <c r="H650" s="13" t="s">
        <v>7327</v>
      </c>
      <c r="I650" s="34">
        <v>2</v>
      </c>
    </row>
    <row r="651" spans="1:9">
      <c r="A651" s="23">
        <v>2016</v>
      </c>
      <c r="B651" s="23" t="s">
        <v>2367</v>
      </c>
      <c r="C651" s="23" t="s">
        <v>1886</v>
      </c>
      <c r="D651" s="13" t="s">
        <v>300</v>
      </c>
      <c r="E651" s="13" t="s">
        <v>500</v>
      </c>
      <c r="F651" s="13" t="s">
        <v>2414</v>
      </c>
      <c r="G651" s="13" t="s">
        <v>7465</v>
      </c>
      <c r="H651" s="13" t="s">
        <v>7327</v>
      </c>
      <c r="I651" s="34">
        <v>2</v>
      </c>
    </row>
    <row r="652" spans="1:9">
      <c r="A652" s="23">
        <v>2016</v>
      </c>
      <c r="B652" s="23" t="s">
        <v>2367</v>
      </c>
      <c r="C652" s="23" t="s">
        <v>1886</v>
      </c>
      <c r="D652" s="13" t="s">
        <v>301</v>
      </c>
      <c r="E652" s="13" t="s">
        <v>358</v>
      </c>
      <c r="F652" s="13" t="s">
        <v>2417</v>
      </c>
      <c r="G652" s="13" t="s">
        <v>7465</v>
      </c>
      <c r="H652" s="13" t="s">
        <v>7327</v>
      </c>
      <c r="I652" s="34">
        <v>3</v>
      </c>
    </row>
    <row r="653" spans="1:9">
      <c r="A653" s="23">
        <v>2016</v>
      </c>
      <c r="B653" s="23" t="s">
        <v>2367</v>
      </c>
      <c r="C653" s="23" t="s">
        <v>1886</v>
      </c>
      <c r="D653" s="13" t="s">
        <v>301</v>
      </c>
      <c r="E653" s="13" t="s">
        <v>360</v>
      </c>
      <c r="F653" s="13" t="s">
        <v>2493</v>
      </c>
      <c r="G653" s="13" t="s">
        <v>7465</v>
      </c>
      <c r="H653" s="13" t="s">
        <v>7327</v>
      </c>
      <c r="I653" s="34">
        <v>2</v>
      </c>
    </row>
    <row r="654" spans="1:9">
      <c r="A654" s="23">
        <v>2016</v>
      </c>
      <c r="B654" s="23" t="s">
        <v>2367</v>
      </c>
      <c r="C654" s="23" t="s">
        <v>1886</v>
      </c>
      <c r="D654" s="13" t="s">
        <v>302</v>
      </c>
      <c r="E654" s="13" t="s">
        <v>362</v>
      </c>
      <c r="F654" s="13" t="s">
        <v>2430</v>
      </c>
      <c r="G654" s="13" t="s">
        <v>7465</v>
      </c>
      <c r="H654" s="13" t="s">
        <v>7327</v>
      </c>
      <c r="I654" s="34">
        <v>1</v>
      </c>
    </row>
    <row r="655" spans="1:9">
      <c r="A655" s="23">
        <v>2016</v>
      </c>
      <c r="B655" s="23" t="s">
        <v>2367</v>
      </c>
      <c r="C655" s="23" t="s">
        <v>1886</v>
      </c>
      <c r="D655" s="13" t="s">
        <v>302</v>
      </c>
      <c r="E655" s="13" t="s">
        <v>1958</v>
      </c>
      <c r="F655" s="13" t="s">
        <v>2473</v>
      </c>
      <c r="G655" s="13" t="s">
        <v>7465</v>
      </c>
      <c r="H655" s="13" t="s">
        <v>7327</v>
      </c>
      <c r="I655" s="34">
        <v>1</v>
      </c>
    </row>
    <row r="656" spans="1:9">
      <c r="A656" s="23">
        <v>2016</v>
      </c>
      <c r="B656" s="23" t="s">
        <v>2367</v>
      </c>
      <c r="C656" s="23" t="s">
        <v>1886</v>
      </c>
      <c r="D656" s="13" t="s">
        <v>302</v>
      </c>
      <c r="E656" s="13" t="s">
        <v>2321</v>
      </c>
      <c r="F656" s="13" t="s">
        <v>2473</v>
      </c>
      <c r="G656" s="13" t="s">
        <v>7465</v>
      </c>
      <c r="H656" s="13" t="s">
        <v>7327</v>
      </c>
      <c r="I656" s="34">
        <v>1</v>
      </c>
    </row>
    <row r="657" spans="1:9">
      <c r="A657" s="23">
        <v>2016</v>
      </c>
      <c r="B657" s="23" t="s">
        <v>2367</v>
      </c>
      <c r="C657" s="23" t="s">
        <v>1886</v>
      </c>
      <c r="D657" s="13" t="s">
        <v>304</v>
      </c>
      <c r="E657" s="13" t="s">
        <v>2561</v>
      </c>
      <c r="F657" s="13" t="s">
        <v>2590</v>
      </c>
      <c r="G657" s="13" t="s">
        <v>7465</v>
      </c>
      <c r="H657" s="13" t="s">
        <v>7327</v>
      </c>
      <c r="I657" s="34">
        <v>1</v>
      </c>
    </row>
    <row r="658" spans="1:9">
      <c r="A658" s="23">
        <v>2016</v>
      </c>
      <c r="B658" s="23" t="s">
        <v>2367</v>
      </c>
      <c r="C658" s="23" t="s">
        <v>1886</v>
      </c>
      <c r="D658" s="13" t="s">
        <v>304</v>
      </c>
      <c r="E658" s="13" t="s">
        <v>363</v>
      </c>
      <c r="F658" s="13" t="s">
        <v>2523</v>
      </c>
      <c r="G658" s="13" t="s">
        <v>7465</v>
      </c>
      <c r="H658" s="13" t="s">
        <v>7327</v>
      </c>
      <c r="I658" s="34">
        <v>1</v>
      </c>
    </row>
    <row r="659" spans="1:9">
      <c r="A659" s="23">
        <v>2016</v>
      </c>
      <c r="B659" s="23" t="s">
        <v>2367</v>
      </c>
      <c r="C659" s="23" t="s">
        <v>1886</v>
      </c>
      <c r="D659" s="13" t="s">
        <v>305</v>
      </c>
      <c r="E659" s="13" t="s">
        <v>403</v>
      </c>
      <c r="F659" s="13" t="s">
        <v>2604</v>
      </c>
      <c r="G659" s="13" t="s">
        <v>7465</v>
      </c>
      <c r="H659" s="13" t="s">
        <v>7327</v>
      </c>
      <c r="I659" s="34">
        <v>1</v>
      </c>
    </row>
    <row r="660" spans="1:9">
      <c r="A660" s="23">
        <v>2016</v>
      </c>
      <c r="B660" s="23" t="s">
        <v>2367</v>
      </c>
      <c r="C660" s="23" t="s">
        <v>1886</v>
      </c>
      <c r="D660" s="13" t="s">
        <v>305</v>
      </c>
      <c r="E660" s="13" t="s">
        <v>365</v>
      </c>
      <c r="F660" s="13" t="s">
        <v>2591</v>
      </c>
      <c r="G660" s="13" t="s">
        <v>7465</v>
      </c>
      <c r="H660" s="13" t="s">
        <v>7327</v>
      </c>
      <c r="I660" s="34">
        <v>2</v>
      </c>
    </row>
    <row r="661" spans="1:9">
      <c r="A661" s="23">
        <v>2016</v>
      </c>
      <c r="B661" s="23" t="s">
        <v>2367</v>
      </c>
      <c r="C661" s="23" t="s">
        <v>1886</v>
      </c>
      <c r="D661" s="13" t="s">
        <v>306</v>
      </c>
      <c r="E661" s="13" t="s">
        <v>368</v>
      </c>
      <c r="F661" s="13" t="s">
        <v>2469</v>
      </c>
      <c r="G661" s="13" t="s">
        <v>7465</v>
      </c>
      <c r="H661" s="13" t="s">
        <v>7327</v>
      </c>
      <c r="I661" s="34">
        <v>2</v>
      </c>
    </row>
    <row r="662" spans="1:9">
      <c r="A662" s="23">
        <v>2016</v>
      </c>
      <c r="B662" s="23" t="s">
        <v>2367</v>
      </c>
      <c r="C662" s="23" t="s">
        <v>1886</v>
      </c>
      <c r="D662" s="13" t="s">
        <v>307</v>
      </c>
      <c r="E662" s="13" t="s">
        <v>1934</v>
      </c>
      <c r="F662" s="13" t="s">
        <v>2592</v>
      </c>
      <c r="G662" s="13" t="s">
        <v>7465</v>
      </c>
      <c r="H662" s="13" t="s">
        <v>7327</v>
      </c>
      <c r="I662" s="34">
        <v>1</v>
      </c>
    </row>
    <row r="663" spans="1:9">
      <c r="A663" s="23">
        <v>2016</v>
      </c>
      <c r="B663" s="23" t="s">
        <v>2367</v>
      </c>
      <c r="C663" s="23" t="s">
        <v>1886</v>
      </c>
      <c r="D663" s="13" t="s">
        <v>309</v>
      </c>
      <c r="E663" s="13" t="s">
        <v>397</v>
      </c>
      <c r="F663" s="13" t="s">
        <v>2433</v>
      </c>
      <c r="G663" s="13" t="s">
        <v>7465</v>
      </c>
      <c r="H663" s="13" t="s">
        <v>7327</v>
      </c>
      <c r="I663" s="34">
        <v>1</v>
      </c>
    </row>
    <row r="664" spans="1:9">
      <c r="A664" s="23">
        <v>2016</v>
      </c>
      <c r="B664" s="23" t="s">
        <v>2367</v>
      </c>
      <c r="C664" s="23" t="s">
        <v>1886</v>
      </c>
      <c r="D664" s="13" t="s">
        <v>311</v>
      </c>
      <c r="E664" s="13" t="s">
        <v>446</v>
      </c>
      <c r="F664" s="13" t="s">
        <v>2496</v>
      </c>
      <c r="G664" s="13" t="s">
        <v>7465</v>
      </c>
      <c r="H664" s="13" t="s">
        <v>7327</v>
      </c>
      <c r="I664" s="34">
        <v>2</v>
      </c>
    </row>
    <row r="665" spans="1:9">
      <c r="A665" s="23">
        <v>2016</v>
      </c>
      <c r="B665" s="23" t="s">
        <v>2367</v>
      </c>
      <c r="C665" s="23" t="s">
        <v>1886</v>
      </c>
      <c r="D665" s="13" t="s">
        <v>312</v>
      </c>
      <c r="E665" s="13" t="s">
        <v>370</v>
      </c>
      <c r="F665" s="13" t="s">
        <v>2605</v>
      </c>
      <c r="G665" s="13" t="s">
        <v>7465</v>
      </c>
      <c r="H665" s="13" t="s">
        <v>7327</v>
      </c>
      <c r="I665" s="34">
        <v>1</v>
      </c>
    </row>
    <row r="666" spans="1:9">
      <c r="A666" s="23">
        <v>2016</v>
      </c>
      <c r="B666" s="23" t="s">
        <v>2367</v>
      </c>
      <c r="C666" s="23" t="s">
        <v>1886</v>
      </c>
      <c r="D666" s="13" t="s">
        <v>313</v>
      </c>
      <c r="E666" s="13" t="s">
        <v>371</v>
      </c>
      <c r="F666" s="13" t="s">
        <v>2518</v>
      </c>
      <c r="G666" s="13" t="s">
        <v>7465</v>
      </c>
      <c r="H666" s="13" t="s">
        <v>7327</v>
      </c>
      <c r="I666" s="34">
        <v>3</v>
      </c>
    </row>
    <row r="667" spans="1:9">
      <c r="A667" s="23">
        <v>2016</v>
      </c>
      <c r="B667" s="23" t="s">
        <v>2367</v>
      </c>
      <c r="C667" s="23" t="s">
        <v>1886</v>
      </c>
      <c r="D667" s="13" t="s">
        <v>313</v>
      </c>
      <c r="E667" s="13" t="s">
        <v>372</v>
      </c>
      <c r="F667" s="13" t="s">
        <v>2432</v>
      </c>
      <c r="G667" s="13" t="s">
        <v>7465</v>
      </c>
      <c r="H667" s="13" t="s">
        <v>7327</v>
      </c>
      <c r="I667" s="34">
        <v>1</v>
      </c>
    </row>
    <row r="668" spans="1:9">
      <c r="A668" s="23">
        <v>2016</v>
      </c>
      <c r="B668" s="23" t="s">
        <v>2367</v>
      </c>
      <c r="C668" s="23" t="s">
        <v>1886</v>
      </c>
      <c r="D668" s="13" t="s">
        <v>313</v>
      </c>
      <c r="E668" s="13" t="s">
        <v>373</v>
      </c>
      <c r="F668" s="13" t="s">
        <v>2509</v>
      </c>
      <c r="G668" s="13" t="s">
        <v>7465</v>
      </c>
      <c r="H668" s="13" t="s">
        <v>7327</v>
      </c>
      <c r="I668" s="34">
        <v>3</v>
      </c>
    </row>
    <row r="669" spans="1:9">
      <c r="A669" s="23">
        <v>2016</v>
      </c>
      <c r="B669" s="23" t="s">
        <v>2367</v>
      </c>
      <c r="C669" s="23" t="s">
        <v>1886</v>
      </c>
      <c r="D669" s="13" t="s">
        <v>313</v>
      </c>
      <c r="E669" s="13" t="s">
        <v>374</v>
      </c>
      <c r="F669" s="13" t="s">
        <v>2432</v>
      </c>
      <c r="G669" s="13" t="s">
        <v>7465</v>
      </c>
      <c r="H669" s="13" t="s">
        <v>7327</v>
      </c>
      <c r="I669" s="34">
        <v>1</v>
      </c>
    </row>
    <row r="670" spans="1:9">
      <c r="A670" s="23">
        <v>2016</v>
      </c>
      <c r="B670" s="23" t="s">
        <v>2367</v>
      </c>
      <c r="C670" s="23" t="s">
        <v>1886</v>
      </c>
      <c r="D670" s="13" t="s">
        <v>313</v>
      </c>
      <c r="E670" s="13" t="s">
        <v>3218</v>
      </c>
      <c r="F670" s="13" t="s">
        <v>2475</v>
      </c>
      <c r="G670" s="13" t="s">
        <v>7465</v>
      </c>
      <c r="H670" s="13" t="s">
        <v>7327</v>
      </c>
      <c r="I670" s="34">
        <v>1</v>
      </c>
    </row>
    <row r="671" spans="1:9">
      <c r="A671" s="23">
        <v>2016</v>
      </c>
      <c r="B671" s="23" t="s">
        <v>2367</v>
      </c>
      <c r="C671" s="23" t="s">
        <v>1886</v>
      </c>
      <c r="D671" s="13" t="s">
        <v>313</v>
      </c>
      <c r="E671" s="13" t="s">
        <v>447</v>
      </c>
      <c r="F671" s="13" t="s">
        <v>2606</v>
      </c>
      <c r="G671" s="13" t="s">
        <v>7465</v>
      </c>
      <c r="H671" s="13" t="s">
        <v>7327</v>
      </c>
      <c r="I671" s="34">
        <v>3</v>
      </c>
    </row>
    <row r="672" spans="1:9">
      <c r="A672" s="23">
        <v>2016</v>
      </c>
      <c r="B672" s="23" t="s">
        <v>2367</v>
      </c>
      <c r="C672" s="23" t="s">
        <v>1886</v>
      </c>
      <c r="D672" s="13" t="s">
        <v>313</v>
      </c>
      <c r="E672" s="13" t="s">
        <v>375</v>
      </c>
      <c r="F672" s="13" t="s">
        <v>2462</v>
      </c>
      <c r="G672" s="13" t="s">
        <v>7465</v>
      </c>
      <c r="H672" s="13" t="s">
        <v>7327</v>
      </c>
      <c r="I672" s="34">
        <v>2</v>
      </c>
    </row>
    <row r="673" spans="1:9">
      <c r="A673" s="23">
        <v>2016</v>
      </c>
      <c r="B673" s="23" t="s">
        <v>2367</v>
      </c>
      <c r="C673" s="23" t="s">
        <v>1886</v>
      </c>
      <c r="D673" s="13" t="s">
        <v>313</v>
      </c>
      <c r="E673" s="13" t="s">
        <v>376</v>
      </c>
      <c r="F673" s="13" t="s">
        <v>2507</v>
      </c>
      <c r="G673" s="13" t="s">
        <v>7465</v>
      </c>
      <c r="H673" s="13" t="s">
        <v>7327</v>
      </c>
      <c r="I673" s="34">
        <v>1</v>
      </c>
    </row>
    <row r="674" spans="1:9">
      <c r="A674" s="23">
        <v>2016</v>
      </c>
      <c r="B674" s="23" t="s">
        <v>2367</v>
      </c>
      <c r="C674" s="23" t="s">
        <v>1886</v>
      </c>
      <c r="D674" s="13" t="s">
        <v>313</v>
      </c>
      <c r="E674" s="13" t="s">
        <v>378</v>
      </c>
      <c r="F674" s="13" t="s">
        <v>2606</v>
      </c>
      <c r="G674" s="13" t="s">
        <v>7465</v>
      </c>
      <c r="H674" s="13" t="s">
        <v>7327</v>
      </c>
      <c r="I674" s="34">
        <v>1</v>
      </c>
    </row>
    <row r="675" spans="1:9">
      <c r="A675" s="23">
        <v>2016</v>
      </c>
      <c r="B675" s="23" t="s">
        <v>2367</v>
      </c>
      <c r="C675" s="23" t="s">
        <v>1886</v>
      </c>
      <c r="D675" s="13" t="s">
        <v>313</v>
      </c>
      <c r="E675" s="13" t="s">
        <v>2348</v>
      </c>
      <c r="F675" s="13" t="s">
        <v>2530</v>
      </c>
      <c r="G675" s="13" t="s">
        <v>7465</v>
      </c>
      <c r="H675" s="13" t="s">
        <v>7327</v>
      </c>
      <c r="I675" s="34">
        <v>2</v>
      </c>
    </row>
    <row r="676" spans="1:9">
      <c r="A676" s="23">
        <v>2016</v>
      </c>
      <c r="B676" s="23" t="s">
        <v>2367</v>
      </c>
      <c r="C676" s="23" t="s">
        <v>1886</v>
      </c>
      <c r="D676" s="13" t="s">
        <v>313</v>
      </c>
      <c r="E676" s="13" t="s">
        <v>379</v>
      </c>
      <c r="F676" s="13" t="s">
        <v>2432</v>
      </c>
      <c r="G676" s="13" t="s">
        <v>7465</v>
      </c>
      <c r="H676" s="13" t="s">
        <v>7327</v>
      </c>
      <c r="I676" s="34">
        <v>1</v>
      </c>
    </row>
    <row r="677" spans="1:9">
      <c r="A677" s="23">
        <v>2016</v>
      </c>
      <c r="B677" s="23" t="s">
        <v>2367</v>
      </c>
      <c r="C677" s="23" t="s">
        <v>1886</v>
      </c>
      <c r="D677" s="13" t="s">
        <v>313</v>
      </c>
      <c r="E677" s="13" t="s">
        <v>380</v>
      </c>
      <c r="F677" s="13" t="s">
        <v>2507</v>
      </c>
      <c r="G677" s="13" t="s">
        <v>7465</v>
      </c>
      <c r="H677" s="13" t="s">
        <v>7327</v>
      </c>
      <c r="I677" s="34">
        <v>1</v>
      </c>
    </row>
    <row r="678" spans="1:9">
      <c r="A678" s="23">
        <v>2016</v>
      </c>
      <c r="B678" s="23" t="s">
        <v>2367</v>
      </c>
      <c r="C678" s="23" t="s">
        <v>1886</v>
      </c>
      <c r="D678" s="13" t="s">
        <v>313</v>
      </c>
      <c r="E678" s="13" t="s">
        <v>405</v>
      </c>
      <c r="F678" s="13" t="s">
        <v>2432</v>
      </c>
      <c r="G678" s="13" t="s">
        <v>7465</v>
      </c>
      <c r="H678" s="13" t="s">
        <v>7327</v>
      </c>
      <c r="I678" s="34">
        <v>1</v>
      </c>
    </row>
    <row r="679" spans="1:9">
      <c r="A679" s="23">
        <v>2016</v>
      </c>
      <c r="B679" s="23" t="s">
        <v>2367</v>
      </c>
      <c r="C679" s="23" t="s">
        <v>1886</v>
      </c>
      <c r="D679" s="13" t="s">
        <v>313</v>
      </c>
      <c r="E679" s="13" t="s">
        <v>382</v>
      </c>
      <c r="F679" s="13" t="s">
        <v>2531</v>
      </c>
      <c r="G679" s="13" t="s">
        <v>7465</v>
      </c>
      <c r="H679" s="13" t="s">
        <v>7327</v>
      </c>
      <c r="I679" s="34">
        <v>2</v>
      </c>
    </row>
    <row r="680" spans="1:9">
      <c r="A680" s="23">
        <v>2016</v>
      </c>
      <c r="B680" s="23" t="s">
        <v>2367</v>
      </c>
      <c r="C680" s="23" t="s">
        <v>1886</v>
      </c>
      <c r="D680" s="13" t="s">
        <v>313</v>
      </c>
      <c r="E680" s="13" t="s">
        <v>383</v>
      </c>
      <c r="F680" s="13" t="s">
        <v>2420</v>
      </c>
      <c r="G680" s="13" t="s">
        <v>7465</v>
      </c>
      <c r="H680" s="13" t="s">
        <v>7327</v>
      </c>
      <c r="I680" s="34">
        <v>2</v>
      </c>
    </row>
    <row r="681" spans="1:9">
      <c r="A681" s="23">
        <v>2016</v>
      </c>
      <c r="B681" s="23" t="s">
        <v>2367</v>
      </c>
      <c r="C681" s="23" t="s">
        <v>1886</v>
      </c>
      <c r="D681" s="13" t="s">
        <v>314</v>
      </c>
      <c r="E681" s="13" t="s">
        <v>384</v>
      </c>
      <c r="F681" s="13" t="s">
        <v>2648</v>
      </c>
      <c r="G681" s="13" t="s">
        <v>7465</v>
      </c>
      <c r="H681" s="13" t="s">
        <v>7327</v>
      </c>
      <c r="I681" s="34">
        <v>2</v>
      </c>
    </row>
    <row r="682" spans="1:9">
      <c r="A682" s="23">
        <v>2016</v>
      </c>
      <c r="B682" s="23" t="s">
        <v>2367</v>
      </c>
      <c r="C682" s="23" t="s">
        <v>1886</v>
      </c>
      <c r="D682" s="13" t="s">
        <v>317</v>
      </c>
      <c r="E682" s="13" t="s">
        <v>385</v>
      </c>
      <c r="F682" s="13" t="s">
        <v>2421</v>
      </c>
      <c r="G682" s="13" t="s">
        <v>7465</v>
      </c>
      <c r="H682" s="13" t="s">
        <v>7327</v>
      </c>
      <c r="I682" s="34">
        <v>1</v>
      </c>
    </row>
    <row r="683" spans="1:9">
      <c r="A683" s="23">
        <v>2016</v>
      </c>
      <c r="B683" s="23" t="s">
        <v>2367</v>
      </c>
      <c r="C683" s="23" t="s">
        <v>1886</v>
      </c>
      <c r="D683" s="13" t="s">
        <v>317</v>
      </c>
      <c r="E683" s="13" t="s">
        <v>463</v>
      </c>
      <c r="F683" s="13" t="s">
        <v>2446</v>
      </c>
      <c r="G683" s="13" t="s">
        <v>7465</v>
      </c>
      <c r="H683" s="13" t="s">
        <v>7327</v>
      </c>
      <c r="I683" s="34">
        <v>1</v>
      </c>
    </row>
    <row r="684" spans="1:9">
      <c r="A684" s="23">
        <v>2016</v>
      </c>
      <c r="B684" s="23" t="s">
        <v>2367</v>
      </c>
      <c r="C684" s="23" t="s">
        <v>1886</v>
      </c>
      <c r="D684" s="13" t="s">
        <v>317</v>
      </c>
      <c r="E684" s="13" t="s">
        <v>7462</v>
      </c>
      <c r="F684" s="13" t="s">
        <v>2491</v>
      </c>
      <c r="G684" s="13" t="s">
        <v>7465</v>
      </c>
      <c r="H684" s="13" t="s">
        <v>7327</v>
      </c>
      <c r="I684" s="34">
        <v>1</v>
      </c>
    </row>
    <row r="685" spans="1:9">
      <c r="A685" s="23">
        <v>2016</v>
      </c>
      <c r="B685" s="23" t="s">
        <v>2367</v>
      </c>
      <c r="C685" s="23" t="s">
        <v>1886</v>
      </c>
      <c r="D685" s="13" t="s">
        <v>317</v>
      </c>
      <c r="E685" s="13" t="s">
        <v>508</v>
      </c>
      <c r="F685" s="13" t="s">
        <v>2423</v>
      </c>
      <c r="G685" s="13" t="s">
        <v>7465</v>
      </c>
      <c r="H685" s="13" t="s">
        <v>7327</v>
      </c>
      <c r="I685" s="34">
        <v>2</v>
      </c>
    </row>
    <row r="686" spans="1:9">
      <c r="A686" s="23">
        <v>2016</v>
      </c>
      <c r="B686" s="23" t="s">
        <v>2367</v>
      </c>
      <c r="C686" s="23" t="s">
        <v>1886</v>
      </c>
      <c r="D686" s="13" t="s">
        <v>317</v>
      </c>
      <c r="E686" s="13" t="s">
        <v>387</v>
      </c>
      <c r="F686" s="13" t="s">
        <v>2423</v>
      </c>
      <c r="G686" s="13" t="s">
        <v>7465</v>
      </c>
      <c r="H686" s="13" t="s">
        <v>7327</v>
      </c>
      <c r="I686" s="34">
        <v>1</v>
      </c>
    </row>
    <row r="687" spans="1:9">
      <c r="A687" s="23">
        <v>2016</v>
      </c>
      <c r="B687" s="23" t="s">
        <v>2367</v>
      </c>
      <c r="C687" s="23" t="s">
        <v>1886</v>
      </c>
      <c r="D687" s="13" t="s">
        <v>487</v>
      </c>
      <c r="E687" s="13" t="s">
        <v>1951</v>
      </c>
      <c r="F687" s="13" t="s">
        <v>2598</v>
      </c>
      <c r="G687" s="13" t="s">
        <v>7465</v>
      </c>
      <c r="H687" s="13" t="s">
        <v>7327</v>
      </c>
      <c r="I687" s="34">
        <v>1</v>
      </c>
    </row>
    <row r="688" spans="1:9">
      <c r="A688" s="23">
        <v>2016</v>
      </c>
      <c r="B688" s="23" t="s">
        <v>2367</v>
      </c>
      <c r="C688" s="23" t="s">
        <v>1886</v>
      </c>
      <c r="D688" s="13" t="s">
        <v>319</v>
      </c>
      <c r="E688" s="13" t="s">
        <v>407</v>
      </c>
      <c r="F688" s="13" t="s">
        <v>2424</v>
      </c>
      <c r="G688" s="13" t="s">
        <v>7465</v>
      </c>
      <c r="H688" s="13" t="s">
        <v>7327</v>
      </c>
      <c r="I688" s="34">
        <v>1</v>
      </c>
    </row>
    <row r="689" spans="1:9">
      <c r="A689" s="23">
        <v>2016</v>
      </c>
      <c r="B689" s="23" t="s">
        <v>2367</v>
      </c>
      <c r="C689" s="23" t="s">
        <v>1886</v>
      </c>
      <c r="D689" s="13" t="s">
        <v>320</v>
      </c>
      <c r="E689" s="13" t="s">
        <v>466</v>
      </c>
      <c r="F689" s="13" t="s">
        <v>2478</v>
      </c>
      <c r="G689" s="13" t="s">
        <v>7465</v>
      </c>
      <c r="H689" s="13" t="s">
        <v>7327</v>
      </c>
      <c r="I689" s="34">
        <v>2</v>
      </c>
    </row>
    <row r="690" spans="1:9">
      <c r="A690" s="23">
        <v>2016</v>
      </c>
      <c r="B690" s="23" t="s">
        <v>2367</v>
      </c>
      <c r="C690" s="23" t="s">
        <v>1886</v>
      </c>
      <c r="D690" s="13" t="s">
        <v>322</v>
      </c>
      <c r="E690" s="13" t="s">
        <v>391</v>
      </c>
      <c r="F690" s="13" t="s">
        <v>3552</v>
      </c>
      <c r="G690" s="13" t="s">
        <v>7465</v>
      </c>
      <c r="H690" s="13" t="s">
        <v>7327</v>
      </c>
      <c r="I690" s="34">
        <v>2</v>
      </c>
    </row>
    <row r="691" spans="1:9">
      <c r="A691" s="23">
        <v>2016</v>
      </c>
      <c r="B691" s="23" t="s">
        <v>2367</v>
      </c>
      <c r="C691" s="23" t="s">
        <v>1886</v>
      </c>
      <c r="D691" s="13" t="s">
        <v>322</v>
      </c>
      <c r="E691" s="13" t="s">
        <v>392</v>
      </c>
      <c r="F691" s="13" t="s">
        <v>2466</v>
      </c>
      <c r="G691" s="13" t="s">
        <v>7465</v>
      </c>
      <c r="H691" s="13" t="s">
        <v>7327</v>
      </c>
      <c r="I691" s="34">
        <v>1</v>
      </c>
    </row>
    <row r="692" spans="1:9">
      <c r="A692" s="23">
        <v>2016</v>
      </c>
      <c r="B692" s="23" t="s">
        <v>2367</v>
      </c>
      <c r="C692" s="23" t="s">
        <v>1886</v>
      </c>
      <c r="D692" s="13" t="s">
        <v>322</v>
      </c>
      <c r="E692" s="13" t="s">
        <v>512</v>
      </c>
      <c r="F692" s="13" t="s">
        <v>2466</v>
      </c>
      <c r="G692" s="13" t="s">
        <v>7465</v>
      </c>
      <c r="H692" s="13" t="s">
        <v>7327</v>
      </c>
      <c r="I692" s="34">
        <v>3</v>
      </c>
    </row>
    <row r="693" spans="1:9">
      <c r="A693" s="23">
        <v>2016</v>
      </c>
      <c r="B693" s="23" t="s">
        <v>2367</v>
      </c>
      <c r="C693" s="23" t="s">
        <v>1886</v>
      </c>
      <c r="D693" s="13" t="s">
        <v>322</v>
      </c>
      <c r="E693" s="13" t="s">
        <v>2586</v>
      </c>
      <c r="F693" s="13" t="s">
        <v>2619</v>
      </c>
      <c r="G693" s="13" t="s">
        <v>7465</v>
      </c>
      <c r="H693" s="13" t="s">
        <v>7327</v>
      </c>
      <c r="I693" s="34">
        <v>1</v>
      </c>
    </row>
    <row r="694" spans="1:9">
      <c r="A694" s="23">
        <v>2016</v>
      </c>
      <c r="B694" s="23" t="s">
        <v>2367</v>
      </c>
      <c r="C694" s="23" t="s">
        <v>1886</v>
      </c>
      <c r="D694" s="13" t="s">
        <v>322</v>
      </c>
      <c r="E694" s="13" t="s">
        <v>3247</v>
      </c>
      <c r="F694" s="13" t="s">
        <v>2466</v>
      </c>
      <c r="G694" s="13" t="s">
        <v>7465</v>
      </c>
      <c r="H694" s="13" t="s">
        <v>7327</v>
      </c>
      <c r="I694" s="34">
        <v>5</v>
      </c>
    </row>
    <row r="695" spans="1:9">
      <c r="A695" s="23">
        <v>2016</v>
      </c>
      <c r="B695" s="23" t="s">
        <v>2367</v>
      </c>
      <c r="C695" s="23" t="s">
        <v>1886</v>
      </c>
      <c r="D695" s="13" t="s">
        <v>322</v>
      </c>
      <c r="E695" s="13" t="s">
        <v>393</v>
      </c>
      <c r="F695" s="13" t="s">
        <v>2607</v>
      </c>
      <c r="G695" s="13" t="s">
        <v>7465</v>
      </c>
      <c r="H695" s="13" t="s">
        <v>7327</v>
      </c>
      <c r="I695" s="34">
        <v>1</v>
      </c>
    </row>
    <row r="696" spans="1:9">
      <c r="A696" s="23">
        <v>2016</v>
      </c>
      <c r="B696" s="23" t="s">
        <v>2367</v>
      </c>
      <c r="C696" s="23" t="s">
        <v>1886</v>
      </c>
      <c r="D696" s="13" t="s">
        <v>3999</v>
      </c>
      <c r="E696" s="13" t="s">
        <v>388</v>
      </c>
      <c r="F696" s="13" t="s">
        <v>4059</v>
      </c>
      <c r="G696" s="13" t="s">
        <v>7465</v>
      </c>
      <c r="H696" s="13" t="s">
        <v>7327</v>
      </c>
      <c r="I696" s="34">
        <v>2</v>
      </c>
    </row>
    <row r="697" spans="1:9">
      <c r="A697" s="23">
        <v>2016</v>
      </c>
      <c r="B697" s="23" t="s">
        <v>2367</v>
      </c>
      <c r="C697" s="23" t="s">
        <v>1886</v>
      </c>
      <c r="D697" s="13" t="s">
        <v>3999</v>
      </c>
      <c r="E697" s="13" t="s">
        <v>427</v>
      </c>
      <c r="F697" s="13" t="s">
        <v>4058</v>
      </c>
      <c r="G697" s="13" t="s">
        <v>7465</v>
      </c>
      <c r="H697" s="13" t="s">
        <v>7327</v>
      </c>
      <c r="I697" s="34">
        <v>2</v>
      </c>
    </row>
    <row r="698" spans="1:9">
      <c r="A698" s="23">
        <v>2016</v>
      </c>
      <c r="B698" s="23" t="s">
        <v>2367</v>
      </c>
      <c r="C698" s="23" t="s">
        <v>1886</v>
      </c>
      <c r="D698" s="13" t="s">
        <v>324</v>
      </c>
      <c r="E698" s="13" t="s">
        <v>394</v>
      </c>
      <c r="F698" s="13" t="s">
        <v>2425</v>
      </c>
      <c r="G698" s="13" t="s">
        <v>7465</v>
      </c>
      <c r="H698" s="13" t="s">
        <v>7327</v>
      </c>
      <c r="I698" s="34">
        <v>1</v>
      </c>
    </row>
    <row r="699" spans="1:9">
      <c r="A699" s="23">
        <v>2016</v>
      </c>
      <c r="B699" s="23" t="s">
        <v>2367</v>
      </c>
      <c r="C699" s="23" t="s">
        <v>1886</v>
      </c>
      <c r="D699" s="13" t="s">
        <v>330</v>
      </c>
      <c r="E699" s="13" t="s">
        <v>398</v>
      </c>
      <c r="F699" s="13" t="s">
        <v>2452</v>
      </c>
      <c r="G699" s="13" t="s">
        <v>7465</v>
      </c>
      <c r="H699" s="13" t="s">
        <v>7327</v>
      </c>
      <c r="I699" s="34">
        <v>2</v>
      </c>
    </row>
    <row r="700" spans="1:9">
      <c r="A700" s="23">
        <v>2016</v>
      </c>
      <c r="B700" s="23" t="s">
        <v>2367</v>
      </c>
      <c r="C700" s="23" t="s">
        <v>1886</v>
      </c>
      <c r="D700" s="13" t="s">
        <v>332</v>
      </c>
      <c r="E700" s="13" t="s">
        <v>399</v>
      </c>
      <c r="F700" s="13" t="s">
        <v>2453</v>
      </c>
      <c r="G700" s="13" t="s">
        <v>7465</v>
      </c>
      <c r="H700" s="13" t="s">
        <v>7327</v>
      </c>
      <c r="I700" s="34">
        <v>1</v>
      </c>
    </row>
    <row r="701" spans="1:9">
      <c r="A701" s="23">
        <v>2016</v>
      </c>
      <c r="B701" s="23" t="s">
        <v>2366</v>
      </c>
      <c r="C701" s="23" t="s">
        <v>514</v>
      </c>
      <c r="D701" s="13" t="s">
        <v>300</v>
      </c>
      <c r="E701" s="13" t="s">
        <v>1433</v>
      </c>
      <c r="F701" s="13" t="s">
        <v>2427</v>
      </c>
      <c r="G701" s="13" t="s">
        <v>357</v>
      </c>
      <c r="H701" s="13" t="s">
        <v>7328</v>
      </c>
      <c r="I701" s="34">
        <v>3</v>
      </c>
    </row>
    <row r="702" spans="1:9">
      <c r="A702" s="23">
        <v>2016</v>
      </c>
      <c r="B702" s="23" t="s">
        <v>2366</v>
      </c>
      <c r="C702" s="23" t="s">
        <v>514</v>
      </c>
      <c r="D702" s="13" t="s">
        <v>300</v>
      </c>
      <c r="E702" s="13" t="s">
        <v>1433</v>
      </c>
      <c r="F702" s="13" t="s">
        <v>2427</v>
      </c>
      <c r="G702" s="13" t="s">
        <v>441</v>
      </c>
      <c r="H702" s="13" t="s">
        <v>7328</v>
      </c>
      <c r="I702" s="34">
        <v>1</v>
      </c>
    </row>
    <row r="703" spans="1:9">
      <c r="A703" s="23">
        <v>2016</v>
      </c>
      <c r="B703" s="23" t="s">
        <v>2366</v>
      </c>
      <c r="C703" s="23" t="s">
        <v>514</v>
      </c>
      <c r="D703" s="13" t="s">
        <v>300</v>
      </c>
      <c r="E703" s="13" t="s">
        <v>2163</v>
      </c>
      <c r="F703" s="13" t="s">
        <v>2414</v>
      </c>
      <c r="G703" s="13" t="s">
        <v>357</v>
      </c>
      <c r="H703" s="13" t="s">
        <v>7328</v>
      </c>
      <c r="I703" s="34">
        <v>1</v>
      </c>
    </row>
    <row r="704" spans="1:9">
      <c r="A704" s="23">
        <v>2016</v>
      </c>
      <c r="B704" s="23" t="s">
        <v>2366</v>
      </c>
      <c r="C704" s="23" t="s">
        <v>514</v>
      </c>
      <c r="D704" s="13" t="s">
        <v>300</v>
      </c>
      <c r="E704" s="13" t="s">
        <v>2152</v>
      </c>
      <c r="F704" s="13" t="s">
        <v>2426</v>
      </c>
      <c r="G704" s="13" t="s">
        <v>357</v>
      </c>
      <c r="H704" s="13" t="s">
        <v>7328</v>
      </c>
      <c r="I704" s="34">
        <v>1</v>
      </c>
    </row>
    <row r="705" spans="1:9">
      <c r="A705" s="23">
        <v>2016</v>
      </c>
      <c r="B705" s="23" t="s">
        <v>2366</v>
      </c>
      <c r="C705" s="23" t="s">
        <v>514</v>
      </c>
      <c r="D705" s="13" t="s">
        <v>301</v>
      </c>
      <c r="E705" s="13" t="s">
        <v>1426</v>
      </c>
      <c r="F705" s="13" t="s">
        <v>2546</v>
      </c>
      <c r="G705" s="13" t="s">
        <v>357</v>
      </c>
      <c r="H705" s="13" t="s">
        <v>7328</v>
      </c>
      <c r="I705" s="34">
        <v>1</v>
      </c>
    </row>
    <row r="706" spans="1:9">
      <c r="A706" s="23">
        <v>2016</v>
      </c>
      <c r="B706" s="23" t="s">
        <v>2366</v>
      </c>
      <c r="C706" s="23" t="s">
        <v>514</v>
      </c>
      <c r="D706" s="13" t="s">
        <v>302</v>
      </c>
      <c r="E706" s="13" t="s">
        <v>1438</v>
      </c>
      <c r="F706" s="13" t="s">
        <v>2690</v>
      </c>
      <c r="G706" s="13" t="s">
        <v>441</v>
      </c>
      <c r="H706" s="13" t="s">
        <v>7328</v>
      </c>
      <c r="I706" s="34">
        <v>1</v>
      </c>
    </row>
    <row r="707" spans="1:9">
      <c r="A707" s="23">
        <v>2016</v>
      </c>
      <c r="B707" s="23" t="s">
        <v>2366</v>
      </c>
      <c r="C707" s="23" t="s">
        <v>514</v>
      </c>
      <c r="D707" s="13" t="s">
        <v>306</v>
      </c>
      <c r="E707" s="13" t="s">
        <v>1436</v>
      </c>
      <c r="F707" s="13" t="s">
        <v>2469</v>
      </c>
      <c r="G707" s="13" t="s">
        <v>357</v>
      </c>
      <c r="H707" s="13" t="s">
        <v>7328</v>
      </c>
      <c r="I707" s="34">
        <v>3</v>
      </c>
    </row>
    <row r="708" spans="1:9">
      <c r="A708" s="23">
        <v>2016</v>
      </c>
      <c r="B708" s="23" t="s">
        <v>2366</v>
      </c>
      <c r="C708" s="23" t="s">
        <v>514</v>
      </c>
      <c r="D708" s="13" t="s">
        <v>314</v>
      </c>
      <c r="E708" s="13" t="s">
        <v>384</v>
      </c>
      <c r="F708" s="13" t="s">
        <v>2648</v>
      </c>
      <c r="G708" s="13" t="s">
        <v>1439</v>
      </c>
      <c r="H708" s="13" t="s">
        <v>7328</v>
      </c>
      <c r="I708" s="34">
        <v>12</v>
      </c>
    </row>
    <row r="709" spans="1:9">
      <c r="A709" s="23">
        <v>2016</v>
      </c>
      <c r="B709" s="23" t="s">
        <v>2366</v>
      </c>
      <c r="C709" s="23" t="s">
        <v>514</v>
      </c>
      <c r="D709" s="13" t="s">
        <v>314</v>
      </c>
      <c r="E709" s="13" t="s">
        <v>484</v>
      </c>
      <c r="F709" s="13" t="s">
        <v>5739</v>
      </c>
      <c r="G709" s="13" t="s">
        <v>1439</v>
      </c>
      <c r="H709" s="13" t="s">
        <v>7328</v>
      </c>
      <c r="I709" s="34">
        <v>4</v>
      </c>
    </row>
    <row r="710" spans="1:9">
      <c r="A710" s="23">
        <v>2016</v>
      </c>
      <c r="B710" s="23" t="s">
        <v>2366</v>
      </c>
      <c r="C710" s="23" t="s">
        <v>514</v>
      </c>
      <c r="D710" s="13" t="s">
        <v>314</v>
      </c>
      <c r="E710" s="13" t="s">
        <v>3495</v>
      </c>
      <c r="F710" s="13" t="s">
        <v>2682</v>
      </c>
      <c r="G710" s="13" t="s">
        <v>441</v>
      </c>
      <c r="H710" s="13" t="s">
        <v>7328</v>
      </c>
      <c r="I710" s="34">
        <v>1</v>
      </c>
    </row>
    <row r="711" spans="1:9">
      <c r="A711" s="23">
        <v>2016</v>
      </c>
      <c r="B711" s="23" t="s">
        <v>2366</v>
      </c>
      <c r="C711" s="23" t="s">
        <v>514</v>
      </c>
      <c r="D711" s="13" t="s">
        <v>314</v>
      </c>
      <c r="E711" s="13" t="s">
        <v>530</v>
      </c>
      <c r="F711" s="13" t="s">
        <v>2657</v>
      </c>
      <c r="G711" s="13" t="s">
        <v>1439</v>
      </c>
      <c r="H711" s="13" t="s">
        <v>7328</v>
      </c>
      <c r="I711" s="34">
        <v>11</v>
      </c>
    </row>
    <row r="712" spans="1:9">
      <c r="A712" s="23">
        <v>2016</v>
      </c>
      <c r="B712" s="23" t="s">
        <v>2366</v>
      </c>
      <c r="C712" s="23" t="s">
        <v>514</v>
      </c>
      <c r="D712" s="13" t="s">
        <v>314</v>
      </c>
      <c r="E712" s="13" t="s">
        <v>3507</v>
      </c>
      <c r="F712" s="13" t="s">
        <v>2539</v>
      </c>
      <c r="G712" s="13" t="s">
        <v>441</v>
      </c>
      <c r="H712" s="13" t="s">
        <v>7328</v>
      </c>
      <c r="I712" s="34">
        <v>1</v>
      </c>
    </row>
    <row r="713" spans="1:9">
      <c r="A713" s="23">
        <v>2016</v>
      </c>
      <c r="B713" s="23" t="s">
        <v>2366</v>
      </c>
      <c r="C713" s="23" t="s">
        <v>514</v>
      </c>
      <c r="D713" s="13" t="s">
        <v>314</v>
      </c>
      <c r="E713" s="13" t="s">
        <v>2700</v>
      </c>
      <c r="F713" s="13" t="s">
        <v>3550</v>
      </c>
      <c r="G713" s="13" t="s">
        <v>1439</v>
      </c>
      <c r="H713" s="13" t="s">
        <v>7328</v>
      </c>
      <c r="I713" s="34">
        <v>13</v>
      </c>
    </row>
    <row r="714" spans="1:9">
      <c r="A714" s="23">
        <v>2016</v>
      </c>
      <c r="B714" s="23" t="s">
        <v>2366</v>
      </c>
      <c r="C714" s="23" t="s">
        <v>514</v>
      </c>
      <c r="D714" s="13" t="s">
        <v>317</v>
      </c>
      <c r="E714" s="13" t="s">
        <v>406</v>
      </c>
      <c r="F714" s="13" t="s">
        <v>2454</v>
      </c>
      <c r="G714" s="13" t="s">
        <v>357</v>
      </c>
      <c r="H714" s="13" t="s">
        <v>7328</v>
      </c>
      <c r="I714" s="34">
        <v>3</v>
      </c>
    </row>
    <row r="715" spans="1:9">
      <c r="A715" s="23">
        <v>2016</v>
      </c>
      <c r="B715" s="23" t="s">
        <v>2366</v>
      </c>
      <c r="C715" s="23" t="s">
        <v>514</v>
      </c>
      <c r="D715" s="13" t="s">
        <v>322</v>
      </c>
      <c r="E715" s="13" t="s">
        <v>3477</v>
      </c>
      <c r="F715" s="13" t="s">
        <v>2643</v>
      </c>
      <c r="G715" s="13" t="s">
        <v>357</v>
      </c>
      <c r="H715" s="13" t="s">
        <v>7328</v>
      </c>
      <c r="I715" s="34">
        <v>1</v>
      </c>
    </row>
    <row r="716" spans="1:9">
      <c r="A716" s="23">
        <v>2016</v>
      </c>
      <c r="B716" s="23" t="s">
        <v>2366</v>
      </c>
      <c r="C716" s="23" t="s">
        <v>514</v>
      </c>
      <c r="D716" s="13" t="s">
        <v>322</v>
      </c>
      <c r="E716" s="13" t="s">
        <v>1442</v>
      </c>
      <c r="F716" s="13" t="s">
        <v>2694</v>
      </c>
      <c r="G716" s="13" t="s">
        <v>357</v>
      </c>
      <c r="H716" s="13" t="s">
        <v>7328</v>
      </c>
      <c r="I716" s="34">
        <v>1</v>
      </c>
    </row>
    <row r="717" spans="1:9">
      <c r="A717" s="23">
        <v>2016</v>
      </c>
      <c r="B717" s="23" t="s">
        <v>2366</v>
      </c>
      <c r="C717" s="23" t="s">
        <v>514</v>
      </c>
      <c r="D717" s="13" t="s">
        <v>322</v>
      </c>
      <c r="E717" s="13" t="s">
        <v>4101</v>
      </c>
      <c r="F717" s="13" t="s">
        <v>2466</v>
      </c>
      <c r="G717" s="13" t="s">
        <v>357</v>
      </c>
      <c r="H717" s="13" t="s">
        <v>7328</v>
      </c>
      <c r="I717" s="34">
        <v>4</v>
      </c>
    </row>
    <row r="718" spans="1:9">
      <c r="A718" s="23">
        <v>2016</v>
      </c>
      <c r="B718" s="23" t="s">
        <v>2366</v>
      </c>
      <c r="C718" s="23" t="s">
        <v>514</v>
      </c>
      <c r="D718" s="13" t="s">
        <v>324</v>
      </c>
      <c r="E718" s="13" t="s">
        <v>394</v>
      </c>
      <c r="F718" s="13" t="s">
        <v>2425</v>
      </c>
      <c r="G718" s="13" t="s">
        <v>357</v>
      </c>
      <c r="H718" s="13" t="s">
        <v>7328</v>
      </c>
      <c r="I718" s="34">
        <v>1</v>
      </c>
    </row>
    <row r="719" spans="1:9">
      <c r="A719" s="23">
        <v>2016</v>
      </c>
      <c r="B719" s="23" t="s">
        <v>2366</v>
      </c>
      <c r="C719" s="23" t="s">
        <v>514</v>
      </c>
      <c r="D719" s="13" t="s">
        <v>324</v>
      </c>
      <c r="E719" s="13" t="s">
        <v>523</v>
      </c>
      <c r="F719" s="13" t="s">
        <v>2673</v>
      </c>
      <c r="G719" s="13" t="s">
        <v>357</v>
      </c>
      <c r="H719" s="13" t="s">
        <v>7328</v>
      </c>
      <c r="I719" s="34">
        <v>1</v>
      </c>
    </row>
    <row r="720" spans="1:9">
      <c r="A720" s="23">
        <v>2016</v>
      </c>
      <c r="B720" s="23" t="s">
        <v>2366</v>
      </c>
      <c r="C720" s="23" t="s">
        <v>514</v>
      </c>
      <c r="D720" s="13" t="s">
        <v>331</v>
      </c>
      <c r="E720" s="13" t="s">
        <v>2701</v>
      </c>
      <c r="F720" s="13" t="s">
        <v>2692</v>
      </c>
      <c r="G720" s="13" t="s">
        <v>1439</v>
      </c>
      <c r="H720" s="13" t="s">
        <v>7328</v>
      </c>
      <c r="I720" s="34">
        <v>3</v>
      </c>
    </row>
    <row r="721" spans="1:9">
      <c r="A721" s="23">
        <v>2016</v>
      </c>
      <c r="B721" s="23" t="s">
        <v>2366</v>
      </c>
      <c r="C721" s="23" t="s">
        <v>514</v>
      </c>
      <c r="D721" s="13" t="s">
        <v>300</v>
      </c>
      <c r="E721" s="13" t="s">
        <v>1433</v>
      </c>
      <c r="F721" s="13" t="s">
        <v>2427</v>
      </c>
      <c r="G721" s="13" t="s">
        <v>7465</v>
      </c>
      <c r="H721" s="13" t="s">
        <v>7327</v>
      </c>
      <c r="I721" s="34">
        <v>2</v>
      </c>
    </row>
    <row r="722" spans="1:9">
      <c r="A722" s="23">
        <v>2016</v>
      </c>
      <c r="B722" s="23" t="s">
        <v>2366</v>
      </c>
      <c r="C722" s="23" t="s">
        <v>514</v>
      </c>
      <c r="D722" s="13" t="s">
        <v>300</v>
      </c>
      <c r="E722" s="13" t="s">
        <v>1433</v>
      </c>
      <c r="F722" s="13" t="s">
        <v>2427</v>
      </c>
      <c r="G722" s="13" t="s">
        <v>7465</v>
      </c>
      <c r="H722" s="13" t="s">
        <v>7327</v>
      </c>
      <c r="I722" s="34">
        <v>5</v>
      </c>
    </row>
    <row r="723" spans="1:9">
      <c r="A723" s="23">
        <v>2016</v>
      </c>
      <c r="B723" s="23" t="s">
        <v>2366</v>
      </c>
      <c r="C723" s="23" t="s">
        <v>514</v>
      </c>
      <c r="D723" s="13" t="s">
        <v>300</v>
      </c>
      <c r="E723" s="13" t="s">
        <v>1425</v>
      </c>
      <c r="F723" s="13" t="s">
        <v>2608</v>
      </c>
      <c r="G723" s="13" t="s">
        <v>7465</v>
      </c>
      <c r="H723" s="13" t="s">
        <v>7327</v>
      </c>
      <c r="I723" s="34">
        <v>1</v>
      </c>
    </row>
    <row r="724" spans="1:9">
      <c r="A724" s="23">
        <v>2016</v>
      </c>
      <c r="B724" s="23" t="s">
        <v>2366</v>
      </c>
      <c r="C724" s="23" t="s">
        <v>514</v>
      </c>
      <c r="D724" s="13" t="s">
        <v>300</v>
      </c>
      <c r="E724" s="13" t="s">
        <v>2587</v>
      </c>
      <c r="F724" s="13" t="s">
        <v>2620</v>
      </c>
      <c r="G724" s="13" t="s">
        <v>7465</v>
      </c>
      <c r="H724" s="13" t="s">
        <v>7327</v>
      </c>
      <c r="I724" s="34">
        <v>1</v>
      </c>
    </row>
    <row r="725" spans="1:9">
      <c r="A725" s="23">
        <v>2016</v>
      </c>
      <c r="B725" s="23" t="s">
        <v>2366</v>
      </c>
      <c r="C725" s="23" t="s">
        <v>514</v>
      </c>
      <c r="D725" s="13" t="s">
        <v>301</v>
      </c>
      <c r="E725" s="13" t="s">
        <v>501</v>
      </c>
      <c r="F725" s="13" t="s">
        <v>2417</v>
      </c>
      <c r="G725" s="13" t="s">
        <v>7465</v>
      </c>
      <c r="H725" s="13" t="s">
        <v>7327</v>
      </c>
      <c r="I725" s="34">
        <v>1</v>
      </c>
    </row>
    <row r="726" spans="1:9">
      <c r="A726" s="23">
        <v>2016</v>
      </c>
      <c r="B726" s="23" t="s">
        <v>2366</v>
      </c>
      <c r="C726" s="23" t="s">
        <v>514</v>
      </c>
      <c r="D726" s="13" t="s">
        <v>301</v>
      </c>
      <c r="E726" s="13" t="s">
        <v>443</v>
      </c>
      <c r="F726" s="13" t="s">
        <v>2533</v>
      </c>
      <c r="G726" s="13" t="s">
        <v>7465</v>
      </c>
      <c r="H726" s="13" t="s">
        <v>7327</v>
      </c>
      <c r="I726" s="34">
        <v>2</v>
      </c>
    </row>
    <row r="727" spans="1:9">
      <c r="A727" s="23">
        <v>2016</v>
      </c>
      <c r="B727" s="23" t="s">
        <v>2366</v>
      </c>
      <c r="C727" s="23" t="s">
        <v>514</v>
      </c>
      <c r="D727" s="13" t="s">
        <v>301</v>
      </c>
      <c r="E727" s="13" t="s">
        <v>1426</v>
      </c>
      <c r="F727" s="13" t="s">
        <v>2546</v>
      </c>
      <c r="G727" s="13" t="s">
        <v>7465</v>
      </c>
      <c r="H727" s="13" t="s">
        <v>7327</v>
      </c>
      <c r="I727" s="34">
        <v>1</v>
      </c>
    </row>
    <row r="728" spans="1:9">
      <c r="A728" s="23">
        <v>2016</v>
      </c>
      <c r="B728" s="23" t="s">
        <v>2366</v>
      </c>
      <c r="C728" s="23" t="s">
        <v>514</v>
      </c>
      <c r="D728" s="13" t="s">
        <v>335</v>
      </c>
      <c r="E728" s="13" t="s">
        <v>528</v>
      </c>
      <c r="F728" s="13" t="s">
        <v>2594</v>
      </c>
      <c r="G728" s="13" t="s">
        <v>7465</v>
      </c>
      <c r="H728" s="13" t="s">
        <v>7327</v>
      </c>
      <c r="I728" s="34">
        <v>2</v>
      </c>
    </row>
    <row r="729" spans="1:9">
      <c r="A729" s="23">
        <v>2016</v>
      </c>
      <c r="B729" s="23" t="s">
        <v>2366</v>
      </c>
      <c r="C729" s="23" t="s">
        <v>514</v>
      </c>
      <c r="D729" s="13" t="s">
        <v>304</v>
      </c>
      <c r="E729" s="13" t="s">
        <v>2561</v>
      </c>
      <c r="F729" s="13" t="s">
        <v>2590</v>
      </c>
      <c r="G729" s="13" t="s">
        <v>7465</v>
      </c>
      <c r="H729" s="13" t="s">
        <v>7327</v>
      </c>
      <c r="I729" s="34">
        <v>1</v>
      </c>
    </row>
    <row r="730" spans="1:9">
      <c r="A730" s="23">
        <v>2016</v>
      </c>
      <c r="B730" s="23" t="s">
        <v>2366</v>
      </c>
      <c r="C730" s="23" t="s">
        <v>514</v>
      </c>
      <c r="D730" s="13" t="s">
        <v>304</v>
      </c>
      <c r="E730" s="13" t="s">
        <v>2665</v>
      </c>
      <c r="F730" s="13" t="s">
        <v>2543</v>
      </c>
      <c r="G730" s="13" t="s">
        <v>7465</v>
      </c>
      <c r="H730" s="13" t="s">
        <v>7327</v>
      </c>
      <c r="I730" s="34">
        <v>1</v>
      </c>
    </row>
    <row r="731" spans="1:9">
      <c r="A731" s="23">
        <v>2016</v>
      </c>
      <c r="B731" s="23" t="s">
        <v>2366</v>
      </c>
      <c r="C731" s="23" t="s">
        <v>514</v>
      </c>
      <c r="D731" s="13" t="s">
        <v>305</v>
      </c>
      <c r="E731" s="13" t="s">
        <v>403</v>
      </c>
      <c r="F731" s="13" t="s">
        <v>2604</v>
      </c>
      <c r="G731" s="13" t="s">
        <v>7465</v>
      </c>
      <c r="H731" s="13" t="s">
        <v>7327</v>
      </c>
      <c r="I731" s="34">
        <v>2</v>
      </c>
    </row>
    <row r="732" spans="1:9">
      <c r="A732" s="23">
        <v>2016</v>
      </c>
      <c r="B732" s="23" t="s">
        <v>2366</v>
      </c>
      <c r="C732" s="23" t="s">
        <v>514</v>
      </c>
      <c r="D732" s="13" t="s">
        <v>306</v>
      </c>
      <c r="E732" s="13" t="s">
        <v>366</v>
      </c>
      <c r="F732" s="13" t="s">
        <v>2469</v>
      </c>
      <c r="G732" s="13" t="s">
        <v>7465</v>
      </c>
      <c r="H732" s="13" t="s">
        <v>7327</v>
      </c>
      <c r="I732" s="34">
        <v>2</v>
      </c>
    </row>
    <row r="733" spans="1:9">
      <c r="A733" s="23">
        <v>2016</v>
      </c>
      <c r="B733" s="23" t="s">
        <v>2366</v>
      </c>
      <c r="C733" s="23" t="s">
        <v>514</v>
      </c>
      <c r="D733" s="13" t="s">
        <v>309</v>
      </c>
      <c r="E733" s="13" t="s">
        <v>1429</v>
      </c>
      <c r="F733" s="13" t="s">
        <v>2441</v>
      </c>
      <c r="G733" s="13" t="s">
        <v>7465</v>
      </c>
      <c r="H733" s="13" t="s">
        <v>7327</v>
      </c>
      <c r="I733" s="34">
        <v>2</v>
      </c>
    </row>
    <row r="734" spans="1:9">
      <c r="A734" s="23">
        <v>2016</v>
      </c>
      <c r="B734" s="23" t="s">
        <v>2366</v>
      </c>
      <c r="C734" s="23" t="s">
        <v>514</v>
      </c>
      <c r="D734" s="13" t="s">
        <v>313</v>
      </c>
      <c r="E734" s="13" t="s">
        <v>447</v>
      </c>
      <c r="F734" s="13" t="s">
        <v>2512</v>
      </c>
      <c r="G734" s="13" t="s">
        <v>7465</v>
      </c>
      <c r="H734" s="13" t="s">
        <v>7327</v>
      </c>
      <c r="I734" s="34">
        <v>2</v>
      </c>
    </row>
    <row r="735" spans="1:9">
      <c r="A735" s="23">
        <v>2016</v>
      </c>
      <c r="B735" s="23" t="s">
        <v>2366</v>
      </c>
      <c r="C735" s="23" t="s">
        <v>514</v>
      </c>
      <c r="D735" s="13" t="s">
        <v>313</v>
      </c>
      <c r="E735" s="13" t="s">
        <v>2348</v>
      </c>
      <c r="F735" s="13" t="s">
        <v>2530</v>
      </c>
      <c r="G735" s="13" t="s">
        <v>7465</v>
      </c>
      <c r="H735" s="13" t="s">
        <v>7327</v>
      </c>
      <c r="I735" s="34">
        <v>3</v>
      </c>
    </row>
    <row r="736" spans="1:9">
      <c r="A736" s="23">
        <v>2016</v>
      </c>
      <c r="B736" s="23" t="s">
        <v>2366</v>
      </c>
      <c r="C736" s="23" t="s">
        <v>514</v>
      </c>
      <c r="D736" s="13" t="s">
        <v>313</v>
      </c>
      <c r="E736" s="13" t="s">
        <v>382</v>
      </c>
      <c r="F736" s="13" t="s">
        <v>2531</v>
      </c>
      <c r="G736" s="13" t="s">
        <v>7465</v>
      </c>
      <c r="H736" s="13" t="s">
        <v>7327</v>
      </c>
      <c r="I736" s="34">
        <v>1</v>
      </c>
    </row>
    <row r="737" spans="1:9">
      <c r="A737" s="23">
        <v>2016</v>
      </c>
      <c r="B737" s="23" t="s">
        <v>2366</v>
      </c>
      <c r="C737" s="23" t="s">
        <v>514</v>
      </c>
      <c r="D737" s="13" t="s">
        <v>317</v>
      </c>
      <c r="E737" s="13" t="s">
        <v>406</v>
      </c>
      <c r="F737" s="13" t="s">
        <v>2454</v>
      </c>
      <c r="G737" s="13" t="s">
        <v>7465</v>
      </c>
      <c r="H737" s="13" t="s">
        <v>7327</v>
      </c>
      <c r="I737" s="34">
        <v>4</v>
      </c>
    </row>
    <row r="738" spans="1:9">
      <c r="A738" s="23">
        <v>2016</v>
      </c>
      <c r="B738" s="23" t="s">
        <v>2366</v>
      </c>
      <c r="C738" s="23" t="s">
        <v>514</v>
      </c>
      <c r="D738" s="13" t="s">
        <v>319</v>
      </c>
      <c r="E738" s="13" t="s">
        <v>407</v>
      </c>
      <c r="F738" s="13" t="s">
        <v>2424</v>
      </c>
      <c r="G738" s="13" t="s">
        <v>7465</v>
      </c>
      <c r="H738" s="13" t="s">
        <v>7327</v>
      </c>
      <c r="I738" s="34">
        <v>2</v>
      </c>
    </row>
    <row r="739" spans="1:9">
      <c r="A739" s="23">
        <v>2016</v>
      </c>
      <c r="B739" s="23" t="s">
        <v>2366</v>
      </c>
      <c r="C739" s="23" t="s">
        <v>514</v>
      </c>
      <c r="D739" s="13" t="s">
        <v>322</v>
      </c>
      <c r="E739" s="13" t="s">
        <v>512</v>
      </c>
      <c r="F739" s="13" t="s">
        <v>2466</v>
      </c>
      <c r="G739" s="13" t="s">
        <v>7465</v>
      </c>
      <c r="H739" s="13" t="s">
        <v>7327</v>
      </c>
      <c r="I739" s="34">
        <v>2</v>
      </c>
    </row>
    <row r="740" spans="1:9">
      <c r="A740" s="23">
        <v>2016</v>
      </c>
      <c r="B740" s="23" t="s">
        <v>2367</v>
      </c>
      <c r="C740" s="23" t="s">
        <v>514</v>
      </c>
      <c r="D740" s="13" t="s">
        <v>300</v>
      </c>
      <c r="E740" s="13" t="s">
        <v>1433</v>
      </c>
      <c r="F740" s="13" t="s">
        <v>2427</v>
      </c>
      <c r="G740" s="13" t="s">
        <v>357</v>
      </c>
      <c r="H740" s="13" t="s">
        <v>7328</v>
      </c>
      <c r="I740" s="34">
        <v>2</v>
      </c>
    </row>
    <row r="741" spans="1:9">
      <c r="A741" s="23">
        <v>2016</v>
      </c>
      <c r="B741" s="23" t="s">
        <v>2367</v>
      </c>
      <c r="C741" s="23" t="s">
        <v>514</v>
      </c>
      <c r="D741" s="13" t="s">
        <v>300</v>
      </c>
      <c r="E741" s="13" t="s">
        <v>2163</v>
      </c>
      <c r="F741" s="13" t="s">
        <v>2414</v>
      </c>
      <c r="G741" s="13" t="s">
        <v>357</v>
      </c>
      <c r="H741" s="13" t="s">
        <v>7328</v>
      </c>
      <c r="I741" s="34">
        <v>1</v>
      </c>
    </row>
    <row r="742" spans="1:9">
      <c r="A742" s="23">
        <v>2016</v>
      </c>
      <c r="B742" s="23" t="s">
        <v>2367</v>
      </c>
      <c r="C742" s="23" t="s">
        <v>514</v>
      </c>
      <c r="D742" s="13" t="s">
        <v>300</v>
      </c>
      <c r="E742" s="13" t="s">
        <v>2152</v>
      </c>
      <c r="F742" s="13" t="s">
        <v>2426</v>
      </c>
      <c r="G742" s="13" t="s">
        <v>357</v>
      </c>
      <c r="H742" s="13" t="s">
        <v>7328</v>
      </c>
      <c r="I742" s="34">
        <v>1</v>
      </c>
    </row>
    <row r="743" spans="1:9">
      <c r="A743" s="23">
        <v>2016</v>
      </c>
      <c r="B743" s="23" t="s">
        <v>2367</v>
      </c>
      <c r="C743" s="23" t="s">
        <v>514</v>
      </c>
      <c r="D743" s="13" t="s">
        <v>300</v>
      </c>
      <c r="E743" s="13" t="s">
        <v>1425</v>
      </c>
      <c r="F743" s="13" t="s">
        <v>2608</v>
      </c>
      <c r="G743" s="13" t="s">
        <v>357</v>
      </c>
      <c r="H743" s="13" t="s">
        <v>7328</v>
      </c>
      <c r="I743" s="34">
        <v>2</v>
      </c>
    </row>
    <row r="744" spans="1:9">
      <c r="A744" s="23">
        <v>2016</v>
      </c>
      <c r="B744" s="23" t="s">
        <v>2367</v>
      </c>
      <c r="C744" s="23" t="s">
        <v>514</v>
      </c>
      <c r="D744" s="13" t="s">
        <v>301</v>
      </c>
      <c r="E744" s="13" t="s">
        <v>1434</v>
      </c>
      <c r="F744" s="13" t="s">
        <v>2614</v>
      </c>
      <c r="G744" s="13" t="s">
        <v>357</v>
      </c>
      <c r="H744" s="13" t="s">
        <v>7328</v>
      </c>
      <c r="I744" s="34">
        <v>1</v>
      </c>
    </row>
    <row r="745" spans="1:9">
      <c r="A745" s="23">
        <v>2016</v>
      </c>
      <c r="B745" s="23" t="s">
        <v>2367</v>
      </c>
      <c r="C745" s="23" t="s">
        <v>514</v>
      </c>
      <c r="D745" s="13" t="s">
        <v>303</v>
      </c>
      <c r="E745" s="13" t="s">
        <v>1435</v>
      </c>
      <c r="F745" s="13" t="s">
        <v>2522</v>
      </c>
      <c r="G745" s="13" t="s">
        <v>441</v>
      </c>
      <c r="H745" s="13" t="s">
        <v>7328</v>
      </c>
      <c r="I745" s="34">
        <v>1</v>
      </c>
    </row>
    <row r="746" spans="1:9">
      <c r="A746" s="23">
        <v>2016</v>
      </c>
      <c r="B746" s="23" t="s">
        <v>2367</v>
      </c>
      <c r="C746" s="23" t="s">
        <v>514</v>
      </c>
      <c r="D746" s="13" t="s">
        <v>304</v>
      </c>
      <c r="E746" s="13" t="s">
        <v>3520</v>
      </c>
      <c r="F746" s="13" t="s">
        <v>2547</v>
      </c>
      <c r="G746" s="13" t="s">
        <v>357</v>
      </c>
      <c r="H746" s="13" t="s">
        <v>7328</v>
      </c>
      <c r="I746" s="34">
        <v>1</v>
      </c>
    </row>
    <row r="747" spans="1:9">
      <c r="A747" s="23">
        <v>2016</v>
      </c>
      <c r="B747" s="23" t="s">
        <v>2367</v>
      </c>
      <c r="C747" s="23" t="s">
        <v>514</v>
      </c>
      <c r="D747" s="13" t="s">
        <v>305</v>
      </c>
      <c r="E747" s="13" t="s">
        <v>1441</v>
      </c>
      <c r="F747" s="13" t="s">
        <v>2525</v>
      </c>
      <c r="G747" s="13" t="s">
        <v>441</v>
      </c>
      <c r="H747" s="13" t="s">
        <v>7328</v>
      </c>
      <c r="I747" s="34">
        <v>1</v>
      </c>
    </row>
    <row r="748" spans="1:9">
      <c r="A748" s="23">
        <v>2016</v>
      </c>
      <c r="B748" s="23" t="s">
        <v>2367</v>
      </c>
      <c r="C748" s="23" t="s">
        <v>514</v>
      </c>
      <c r="D748" s="13" t="s">
        <v>306</v>
      </c>
      <c r="E748" s="13" t="s">
        <v>1436</v>
      </c>
      <c r="F748" s="13" t="s">
        <v>2469</v>
      </c>
      <c r="G748" s="13" t="s">
        <v>357</v>
      </c>
      <c r="H748" s="13" t="s">
        <v>7328</v>
      </c>
      <c r="I748" s="34">
        <v>2</v>
      </c>
    </row>
    <row r="749" spans="1:9">
      <c r="A749" s="23">
        <v>2016</v>
      </c>
      <c r="B749" s="23" t="s">
        <v>2367</v>
      </c>
      <c r="C749" s="23" t="s">
        <v>514</v>
      </c>
      <c r="D749" s="13" t="s">
        <v>306</v>
      </c>
      <c r="E749" s="13" t="s">
        <v>1437</v>
      </c>
      <c r="F749" s="13" t="s">
        <v>2689</v>
      </c>
      <c r="G749" s="13" t="s">
        <v>441</v>
      </c>
      <c r="H749" s="13" t="s">
        <v>7328</v>
      </c>
      <c r="I749" s="34">
        <v>1</v>
      </c>
    </row>
    <row r="750" spans="1:9">
      <c r="A750" s="23">
        <v>2016</v>
      </c>
      <c r="B750" s="23" t="s">
        <v>2367</v>
      </c>
      <c r="C750" s="23" t="s">
        <v>514</v>
      </c>
      <c r="D750" s="13" t="s">
        <v>313</v>
      </c>
      <c r="E750" s="13" t="s">
        <v>422</v>
      </c>
      <c r="F750" s="13" t="s">
        <v>2420</v>
      </c>
      <c r="G750" s="13" t="s">
        <v>441</v>
      </c>
      <c r="H750" s="13" t="s">
        <v>7328</v>
      </c>
      <c r="I750" s="34">
        <v>1</v>
      </c>
    </row>
    <row r="751" spans="1:9">
      <c r="A751" s="23">
        <v>2016</v>
      </c>
      <c r="B751" s="23" t="s">
        <v>2367</v>
      </c>
      <c r="C751" s="23" t="s">
        <v>514</v>
      </c>
      <c r="D751" s="13" t="s">
        <v>313</v>
      </c>
      <c r="E751" s="13" t="s">
        <v>405</v>
      </c>
      <c r="F751" s="13" t="s">
        <v>2432</v>
      </c>
      <c r="G751" s="13" t="s">
        <v>441</v>
      </c>
      <c r="H751" s="13" t="s">
        <v>7328</v>
      </c>
      <c r="I751" s="34">
        <v>5</v>
      </c>
    </row>
    <row r="752" spans="1:9">
      <c r="A752" s="23">
        <v>2016</v>
      </c>
      <c r="B752" s="23" t="s">
        <v>2367</v>
      </c>
      <c r="C752" s="23" t="s">
        <v>514</v>
      </c>
      <c r="D752" s="13" t="s">
        <v>314</v>
      </c>
      <c r="E752" s="13" t="s">
        <v>384</v>
      </c>
      <c r="F752" s="13" t="s">
        <v>2648</v>
      </c>
      <c r="G752" s="13" t="s">
        <v>1439</v>
      </c>
      <c r="H752" s="13" t="s">
        <v>7328</v>
      </c>
      <c r="I752" s="34">
        <v>1</v>
      </c>
    </row>
    <row r="753" spans="1:9">
      <c r="A753" s="23">
        <v>2016</v>
      </c>
      <c r="B753" s="23" t="s">
        <v>2367</v>
      </c>
      <c r="C753" s="23" t="s">
        <v>514</v>
      </c>
      <c r="D753" s="13" t="s">
        <v>314</v>
      </c>
      <c r="E753" s="13" t="s">
        <v>1440</v>
      </c>
      <c r="F753" s="13" t="s">
        <v>2691</v>
      </c>
      <c r="G753" s="13" t="s">
        <v>357</v>
      </c>
      <c r="H753" s="13" t="s">
        <v>7328</v>
      </c>
      <c r="I753" s="34">
        <v>1</v>
      </c>
    </row>
    <row r="754" spans="1:9">
      <c r="A754" s="23">
        <v>2016</v>
      </c>
      <c r="B754" s="23" t="s">
        <v>2367</v>
      </c>
      <c r="C754" s="23" t="s">
        <v>514</v>
      </c>
      <c r="D754" s="13" t="s">
        <v>314</v>
      </c>
      <c r="E754" s="13" t="s">
        <v>3487</v>
      </c>
      <c r="F754" s="13" t="s">
        <v>3549</v>
      </c>
      <c r="G754" s="13" t="s">
        <v>441</v>
      </c>
      <c r="H754" s="13" t="s">
        <v>7328</v>
      </c>
      <c r="I754" s="34">
        <v>1</v>
      </c>
    </row>
    <row r="755" spans="1:9">
      <c r="A755" s="23">
        <v>2016</v>
      </c>
      <c r="B755" s="23" t="s">
        <v>2367</v>
      </c>
      <c r="C755" s="23" t="s">
        <v>514</v>
      </c>
      <c r="D755" s="13" t="s">
        <v>317</v>
      </c>
      <c r="E755" s="13" t="s">
        <v>406</v>
      </c>
      <c r="F755" s="13" t="s">
        <v>2454</v>
      </c>
      <c r="G755" s="13" t="s">
        <v>357</v>
      </c>
      <c r="H755" s="13" t="s">
        <v>7328</v>
      </c>
      <c r="I755" s="34">
        <v>2</v>
      </c>
    </row>
    <row r="756" spans="1:9">
      <c r="A756" s="23">
        <v>2016</v>
      </c>
      <c r="B756" s="23" t="s">
        <v>2367</v>
      </c>
      <c r="C756" s="23" t="s">
        <v>514</v>
      </c>
      <c r="D756" s="13" t="s">
        <v>337</v>
      </c>
      <c r="E756" s="13" t="s">
        <v>465</v>
      </c>
      <c r="F756" s="13" t="s">
        <v>3551</v>
      </c>
      <c r="G756" s="13" t="s">
        <v>357</v>
      </c>
      <c r="H756" s="13" t="s">
        <v>7328</v>
      </c>
      <c r="I756" s="34">
        <v>1</v>
      </c>
    </row>
    <row r="757" spans="1:9">
      <c r="A757" s="23">
        <v>2016</v>
      </c>
      <c r="B757" s="23" t="s">
        <v>2367</v>
      </c>
      <c r="C757" s="23" t="s">
        <v>514</v>
      </c>
      <c r="D757" s="13" t="s">
        <v>337</v>
      </c>
      <c r="E757" s="13" t="s">
        <v>465</v>
      </c>
      <c r="F757" s="13" t="s">
        <v>3551</v>
      </c>
      <c r="G757" s="13" t="s">
        <v>441</v>
      </c>
      <c r="H757" s="13" t="s">
        <v>7328</v>
      </c>
      <c r="I757" s="34">
        <v>1</v>
      </c>
    </row>
    <row r="758" spans="1:9">
      <c r="A758" s="23">
        <v>2016</v>
      </c>
      <c r="B758" s="23" t="s">
        <v>2367</v>
      </c>
      <c r="C758" s="23" t="s">
        <v>514</v>
      </c>
      <c r="D758" s="13" t="s">
        <v>319</v>
      </c>
      <c r="E758" s="13" t="s">
        <v>3529</v>
      </c>
      <c r="F758" s="13" t="s">
        <v>2659</v>
      </c>
      <c r="G758" s="13" t="s">
        <v>357</v>
      </c>
      <c r="H758" s="13" t="s">
        <v>7328</v>
      </c>
      <c r="I758" s="34">
        <v>1</v>
      </c>
    </row>
    <row r="759" spans="1:9">
      <c r="A759" s="23">
        <v>2016</v>
      </c>
      <c r="B759" s="23" t="s">
        <v>2367</v>
      </c>
      <c r="C759" s="23" t="s">
        <v>514</v>
      </c>
      <c r="D759" s="13" t="s">
        <v>322</v>
      </c>
      <c r="E759" s="13" t="s">
        <v>1443</v>
      </c>
      <c r="F759" s="13" t="s">
        <v>2695</v>
      </c>
      <c r="G759" s="13" t="s">
        <v>357</v>
      </c>
      <c r="H759" s="13" t="s">
        <v>7328</v>
      </c>
      <c r="I759" s="34">
        <v>1</v>
      </c>
    </row>
    <row r="760" spans="1:9">
      <c r="A760" s="23">
        <v>2016</v>
      </c>
      <c r="B760" s="23" t="s">
        <v>2367</v>
      </c>
      <c r="C760" s="23" t="s">
        <v>514</v>
      </c>
      <c r="D760" s="13" t="s">
        <v>322</v>
      </c>
      <c r="E760" s="13" t="s">
        <v>1444</v>
      </c>
      <c r="F760" s="13" t="s">
        <v>2440</v>
      </c>
      <c r="G760" s="13" t="s">
        <v>357</v>
      </c>
      <c r="H760" s="13" t="s">
        <v>7328</v>
      </c>
      <c r="I760" s="34">
        <v>1</v>
      </c>
    </row>
    <row r="761" spans="1:9">
      <c r="A761" s="23">
        <v>2016</v>
      </c>
      <c r="B761" s="23" t="s">
        <v>2367</v>
      </c>
      <c r="C761" s="23" t="s">
        <v>514</v>
      </c>
      <c r="D761" s="13" t="s">
        <v>322</v>
      </c>
      <c r="E761" s="13" t="s">
        <v>392</v>
      </c>
      <c r="F761" s="13" t="s">
        <v>2466</v>
      </c>
      <c r="G761" s="13" t="s">
        <v>357</v>
      </c>
      <c r="H761" s="13" t="s">
        <v>7328</v>
      </c>
      <c r="I761" s="34">
        <v>6</v>
      </c>
    </row>
    <row r="762" spans="1:9">
      <c r="A762" s="23">
        <v>2016</v>
      </c>
      <c r="B762" s="23" t="s">
        <v>2367</v>
      </c>
      <c r="C762" s="23" t="s">
        <v>514</v>
      </c>
      <c r="D762" s="13" t="s">
        <v>322</v>
      </c>
      <c r="E762" s="13" t="s">
        <v>489</v>
      </c>
      <c r="F762" s="13" t="s">
        <v>2678</v>
      </c>
      <c r="G762" s="13" t="s">
        <v>357</v>
      </c>
      <c r="H762" s="13" t="s">
        <v>7328</v>
      </c>
      <c r="I762" s="34">
        <v>1</v>
      </c>
    </row>
    <row r="763" spans="1:9">
      <c r="A763" s="23">
        <v>2016</v>
      </c>
      <c r="B763" s="23" t="s">
        <v>2367</v>
      </c>
      <c r="C763" s="23" t="s">
        <v>514</v>
      </c>
      <c r="D763" s="13" t="s">
        <v>322</v>
      </c>
      <c r="E763" s="13" t="s">
        <v>4101</v>
      </c>
      <c r="F763" s="13" t="s">
        <v>2466</v>
      </c>
      <c r="G763" s="13" t="s">
        <v>357</v>
      </c>
      <c r="H763" s="13" t="s">
        <v>7328</v>
      </c>
      <c r="I763" s="34">
        <v>1</v>
      </c>
    </row>
    <row r="764" spans="1:9">
      <c r="A764" s="23">
        <v>2016</v>
      </c>
      <c r="B764" s="23" t="s">
        <v>2367</v>
      </c>
      <c r="C764" s="23" t="s">
        <v>514</v>
      </c>
      <c r="D764" s="13" t="s">
        <v>324</v>
      </c>
      <c r="E764" s="13" t="s">
        <v>394</v>
      </c>
      <c r="F764" s="13" t="s">
        <v>2425</v>
      </c>
      <c r="G764" s="13" t="s">
        <v>357</v>
      </c>
      <c r="H764" s="13" t="s">
        <v>7328</v>
      </c>
      <c r="I764" s="34">
        <v>1</v>
      </c>
    </row>
    <row r="765" spans="1:9">
      <c r="A765" s="23">
        <v>2016</v>
      </c>
      <c r="B765" s="23" t="s">
        <v>2367</v>
      </c>
      <c r="C765" s="23" t="s">
        <v>514</v>
      </c>
      <c r="D765" s="13" t="s">
        <v>324</v>
      </c>
      <c r="E765" s="13" t="s">
        <v>523</v>
      </c>
      <c r="F765" s="13" t="s">
        <v>2673</v>
      </c>
      <c r="G765" s="13" t="s">
        <v>357</v>
      </c>
      <c r="H765" s="13" t="s">
        <v>7328</v>
      </c>
      <c r="I765" s="34">
        <v>1</v>
      </c>
    </row>
    <row r="766" spans="1:9">
      <c r="A766" s="23">
        <v>2016</v>
      </c>
      <c r="B766" s="23" t="s">
        <v>2367</v>
      </c>
      <c r="C766" s="23" t="s">
        <v>514</v>
      </c>
      <c r="D766" s="13" t="s">
        <v>331</v>
      </c>
      <c r="E766" s="13" t="s">
        <v>3516</v>
      </c>
      <c r="F766" s="13" t="s">
        <v>2693</v>
      </c>
      <c r="G766" s="13" t="s">
        <v>357</v>
      </c>
      <c r="H766" s="13" t="s">
        <v>7328</v>
      </c>
      <c r="I766" s="34">
        <v>1</v>
      </c>
    </row>
    <row r="767" spans="1:9">
      <c r="A767" s="23">
        <v>2016</v>
      </c>
      <c r="B767" s="23" t="s">
        <v>2367</v>
      </c>
      <c r="C767" s="23" t="s">
        <v>514</v>
      </c>
      <c r="D767" s="13" t="s">
        <v>300</v>
      </c>
      <c r="E767" s="13" t="s">
        <v>1433</v>
      </c>
      <c r="F767" s="13" t="s">
        <v>2427</v>
      </c>
      <c r="G767" s="13" t="s">
        <v>7465</v>
      </c>
      <c r="H767" s="13" t="s">
        <v>7327</v>
      </c>
      <c r="I767" s="34">
        <v>3</v>
      </c>
    </row>
    <row r="768" spans="1:9">
      <c r="A768" s="23">
        <v>2016</v>
      </c>
      <c r="B768" s="23" t="s">
        <v>2367</v>
      </c>
      <c r="C768" s="23" t="s">
        <v>514</v>
      </c>
      <c r="D768" s="13" t="s">
        <v>300</v>
      </c>
      <c r="E768" s="13" t="s">
        <v>1433</v>
      </c>
      <c r="F768" s="13" t="s">
        <v>2427</v>
      </c>
      <c r="G768" s="13" t="s">
        <v>7465</v>
      </c>
      <c r="H768" s="13" t="s">
        <v>7327</v>
      </c>
      <c r="I768" s="34">
        <v>6</v>
      </c>
    </row>
    <row r="769" spans="1:9">
      <c r="A769" s="23">
        <v>2016</v>
      </c>
      <c r="B769" s="23" t="s">
        <v>2367</v>
      </c>
      <c r="C769" s="23" t="s">
        <v>514</v>
      </c>
      <c r="D769" s="13" t="s">
        <v>300</v>
      </c>
      <c r="E769" s="13" t="s">
        <v>3438</v>
      </c>
      <c r="F769" s="13" t="s">
        <v>2600</v>
      </c>
      <c r="G769" s="13" t="s">
        <v>7465</v>
      </c>
      <c r="H769" s="13" t="s">
        <v>7327</v>
      </c>
      <c r="I769" s="34">
        <v>4</v>
      </c>
    </row>
    <row r="770" spans="1:9">
      <c r="A770" s="23">
        <v>2016</v>
      </c>
      <c r="B770" s="23" t="s">
        <v>2367</v>
      </c>
      <c r="C770" s="23" t="s">
        <v>514</v>
      </c>
      <c r="D770" s="13" t="s">
        <v>300</v>
      </c>
      <c r="E770" s="13" t="s">
        <v>1425</v>
      </c>
      <c r="F770" s="13" t="s">
        <v>2608</v>
      </c>
      <c r="G770" s="13" t="s">
        <v>7465</v>
      </c>
      <c r="H770" s="13" t="s">
        <v>7327</v>
      </c>
      <c r="I770" s="34">
        <v>1</v>
      </c>
    </row>
    <row r="771" spans="1:9">
      <c r="A771" s="23">
        <v>2016</v>
      </c>
      <c r="B771" s="23" t="s">
        <v>2367</v>
      </c>
      <c r="C771" s="23" t="s">
        <v>514</v>
      </c>
      <c r="D771" s="13" t="s">
        <v>300</v>
      </c>
      <c r="E771" s="13" t="s">
        <v>2587</v>
      </c>
      <c r="F771" s="13" t="s">
        <v>2620</v>
      </c>
      <c r="G771" s="13" t="s">
        <v>7465</v>
      </c>
      <c r="H771" s="13" t="s">
        <v>7327</v>
      </c>
      <c r="I771" s="34">
        <v>2</v>
      </c>
    </row>
    <row r="772" spans="1:9">
      <c r="A772" s="23">
        <v>2016</v>
      </c>
      <c r="B772" s="23" t="s">
        <v>2367</v>
      </c>
      <c r="C772" s="23" t="s">
        <v>514</v>
      </c>
      <c r="D772" s="13" t="s">
        <v>301</v>
      </c>
      <c r="E772" s="13" t="s">
        <v>501</v>
      </c>
      <c r="F772" s="13" t="s">
        <v>2417</v>
      </c>
      <c r="G772" s="13" t="s">
        <v>7465</v>
      </c>
      <c r="H772" s="13" t="s">
        <v>7327</v>
      </c>
      <c r="I772" s="34">
        <v>1</v>
      </c>
    </row>
    <row r="773" spans="1:9">
      <c r="A773" s="23">
        <v>2016</v>
      </c>
      <c r="B773" s="23" t="s">
        <v>2367</v>
      </c>
      <c r="C773" s="23" t="s">
        <v>514</v>
      </c>
      <c r="D773" s="13" t="s">
        <v>335</v>
      </c>
      <c r="E773" s="13" t="s">
        <v>528</v>
      </c>
      <c r="F773" s="13" t="s">
        <v>2594</v>
      </c>
      <c r="G773" s="13" t="s">
        <v>7465</v>
      </c>
      <c r="H773" s="13" t="s">
        <v>7327</v>
      </c>
      <c r="I773" s="34">
        <v>2</v>
      </c>
    </row>
    <row r="774" spans="1:9">
      <c r="A774" s="23">
        <v>2016</v>
      </c>
      <c r="B774" s="23" t="s">
        <v>2367</v>
      </c>
      <c r="C774" s="23" t="s">
        <v>514</v>
      </c>
      <c r="D774" s="13" t="s">
        <v>304</v>
      </c>
      <c r="E774" s="13" t="s">
        <v>2665</v>
      </c>
      <c r="F774" s="13" t="s">
        <v>2543</v>
      </c>
      <c r="G774" s="13" t="s">
        <v>7465</v>
      </c>
      <c r="H774" s="13" t="s">
        <v>7327</v>
      </c>
      <c r="I774" s="34">
        <v>1</v>
      </c>
    </row>
    <row r="775" spans="1:9">
      <c r="A775" s="23">
        <v>2016</v>
      </c>
      <c r="B775" s="23" t="s">
        <v>2367</v>
      </c>
      <c r="C775" s="23" t="s">
        <v>514</v>
      </c>
      <c r="D775" s="13" t="s">
        <v>306</v>
      </c>
      <c r="E775" s="13" t="s">
        <v>367</v>
      </c>
      <c r="F775" s="13" t="s">
        <v>2419</v>
      </c>
      <c r="G775" s="13" t="s">
        <v>7465</v>
      </c>
      <c r="H775" s="13" t="s">
        <v>7327</v>
      </c>
      <c r="I775" s="34">
        <v>1</v>
      </c>
    </row>
    <row r="776" spans="1:9">
      <c r="A776" s="23">
        <v>2016</v>
      </c>
      <c r="B776" s="23" t="s">
        <v>2367</v>
      </c>
      <c r="C776" s="23" t="s">
        <v>514</v>
      </c>
      <c r="D776" s="13" t="s">
        <v>306</v>
      </c>
      <c r="E776" s="13" t="s">
        <v>368</v>
      </c>
      <c r="F776" s="13" t="s">
        <v>2469</v>
      </c>
      <c r="G776" s="13" t="s">
        <v>7465</v>
      </c>
      <c r="H776" s="13" t="s">
        <v>7327</v>
      </c>
      <c r="I776" s="34">
        <v>1</v>
      </c>
    </row>
    <row r="777" spans="1:9">
      <c r="A777" s="23">
        <v>2016</v>
      </c>
      <c r="B777" s="23" t="s">
        <v>2367</v>
      </c>
      <c r="C777" s="23" t="s">
        <v>514</v>
      </c>
      <c r="D777" s="13" t="s">
        <v>307</v>
      </c>
      <c r="E777" s="13" t="s">
        <v>1934</v>
      </c>
      <c r="F777" s="13" t="s">
        <v>2592</v>
      </c>
      <c r="G777" s="13" t="s">
        <v>7465</v>
      </c>
      <c r="H777" s="13" t="s">
        <v>7327</v>
      </c>
      <c r="I777" s="34">
        <v>1</v>
      </c>
    </row>
    <row r="778" spans="1:9">
      <c r="A778" s="23">
        <v>2016</v>
      </c>
      <c r="B778" s="23" t="s">
        <v>2367</v>
      </c>
      <c r="C778" s="23" t="s">
        <v>514</v>
      </c>
      <c r="D778" s="13" t="s">
        <v>1427</v>
      </c>
      <c r="E778" s="13" t="s">
        <v>1428</v>
      </c>
      <c r="F778" s="13" t="s">
        <v>2609</v>
      </c>
      <c r="G778" s="13" t="s">
        <v>7465</v>
      </c>
      <c r="H778" s="13" t="s">
        <v>7327</v>
      </c>
      <c r="I778" s="34">
        <v>1</v>
      </c>
    </row>
    <row r="779" spans="1:9">
      <c r="A779" s="23">
        <v>2016</v>
      </c>
      <c r="B779" s="23" t="s">
        <v>2367</v>
      </c>
      <c r="C779" s="23" t="s">
        <v>514</v>
      </c>
      <c r="D779" s="13" t="s">
        <v>313</v>
      </c>
      <c r="E779" s="13" t="s">
        <v>447</v>
      </c>
      <c r="F779" s="13" t="s">
        <v>2512</v>
      </c>
      <c r="G779" s="13" t="s">
        <v>7465</v>
      </c>
      <c r="H779" s="13" t="s">
        <v>7327</v>
      </c>
      <c r="I779" s="34">
        <v>2</v>
      </c>
    </row>
    <row r="780" spans="1:9">
      <c r="A780" s="23">
        <v>2016</v>
      </c>
      <c r="B780" s="23" t="s">
        <v>2367</v>
      </c>
      <c r="C780" s="23" t="s">
        <v>514</v>
      </c>
      <c r="D780" s="13" t="s">
        <v>313</v>
      </c>
      <c r="E780" s="13" t="s">
        <v>375</v>
      </c>
      <c r="F780" s="13" t="s">
        <v>2462</v>
      </c>
      <c r="G780" s="13" t="s">
        <v>7465</v>
      </c>
      <c r="H780" s="13" t="s">
        <v>7327</v>
      </c>
      <c r="I780" s="34">
        <v>1</v>
      </c>
    </row>
    <row r="781" spans="1:9">
      <c r="A781" s="23">
        <v>2016</v>
      </c>
      <c r="B781" s="23" t="s">
        <v>2367</v>
      </c>
      <c r="C781" s="23" t="s">
        <v>514</v>
      </c>
      <c r="D781" s="13" t="s">
        <v>313</v>
      </c>
      <c r="E781" s="13" t="s">
        <v>2348</v>
      </c>
      <c r="F781" s="13" t="s">
        <v>2530</v>
      </c>
      <c r="G781" s="13" t="s">
        <v>7465</v>
      </c>
      <c r="H781" s="13" t="s">
        <v>7327</v>
      </c>
      <c r="I781" s="34">
        <v>2</v>
      </c>
    </row>
    <row r="782" spans="1:9">
      <c r="A782" s="23">
        <v>2016</v>
      </c>
      <c r="B782" s="23" t="s">
        <v>2367</v>
      </c>
      <c r="C782" s="23" t="s">
        <v>514</v>
      </c>
      <c r="D782" s="13" t="s">
        <v>313</v>
      </c>
      <c r="E782" s="13" t="s">
        <v>382</v>
      </c>
      <c r="F782" s="13" t="s">
        <v>2531</v>
      </c>
      <c r="G782" s="13" t="s">
        <v>7465</v>
      </c>
      <c r="H782" s="13" t="s">
        <v>7327</v>
      </c>
      <c r="I782" s="34">
        <v>4</v>
      </c>
    </row>
    <row r="783" spans="1:9">
      <c r="A783" s="23">
        <v>2016</v>
      </c>
      <c r="B783" s="23" t="s">
        <v>2367</v>
      </c>
      <c r="C783" s="23" t="s">
        <v>514</v>
      </c>
      <c r="D783" s="13" t="s">
        <v>317</v>
      </c>
      <c r="E783" s="13" t="s">
        <v>406</v>
      </c>
      <c r="F783" s="13" t="s">
        <v>2454</v>
      </c>
      <c r="G783" s="13" t="s">
        <v>7465</v>
      </c>
      <c r="H783" s="13" t="s">
        <v>7327</v>
      </c>
      <c r="I783" s="34">
        <v>4</v>
      </c>
    </row>
    <row r="784" spans="1:9">
      <c r="A784" s="23">
        <v>2016</v>
      </c>
      <c r="B784" s="23" t="s">
        <v>2367</v>
      </c>
      <c r="C784" s="23" t="s">
        <v>514</v>
      </c>
      <c r="D784" s="13" t="s">
        <v>319</v>
      </c>
      <c r="E784" s="13" t="s">
        <v>407</v>
      </c>
      <c r="F784" s="13" t="s">
        <v>2424</v>
      </c>
      <c r="G784" s="13" t="s">
        <v>7465</v>
      </c>
      <c r="H784" s="13" t="s">
        <v>7327</v>
      </c>
      <c r="I784" s="34">
        <v>2</v>
      </c>
    </row>
    <row r="785" spans="1:9">
      <c r="A785" s="23">
        <v>2016</v>
      </c>
      <c r="B785" s="23" t="s">
        <v>2367</v>
      </c>
      <c r="C785" s="23" t="s">
        <v>514</v>
      </c>
      <c r="D785" s="13" t="s">
        <v>322</v>
      </c>
      <c r="E785" s="13" t="s">
        <v>391</v>
      </c>
      <c r="F785" s="13" t="s">
        <v>3552</v>
      </c>
      <c r="G785" s="13" t="s">
        <v>7465</v>
      </c>
      <c r="H785" s="13" t="s">
        <v>7327</v>
      </c>
      <c r="I785" s="34">
        <v>1</v>
      </c>
    </row>
    <row r="786" spans="1:9">
      <c r="A786" s="23">
        <v>2016</v>
      </c>
      <c r="B786" s="23" t="s">
        <v>2367</v>
      </c>
      <c r="C786" s="23" t="s">
        <v>514</v>
      </c>
      <c r="D786" s="13" t="s">
        <v>322</v>
      </c>
      <c r="E786" s="13" t="s">
        <v>512</v>
      </c>
      <c r="F786" s="13" t="s">
        <v>2466</v>
      </c>
      <c r="G786" s="13" t="s">
        <v>7465</v>
      </c>
      <c r="H786" s="13" t="s">
        <v>7327</v>
      </c>
      <c r="I786" s="34">
        <v>4</v>
      </c>
    </row>
    <row r="787" spans="1:9">
      <c r="A787" s="23">
        <v>2016</v>
      </c>
      <c r="B787" s="23" t="s">
        <v>2367</v>
      </c>
      <c r="C787" s="23" t="s">
        <v>514</v>
      </c>
      <c r="D787" s="13" t="s">
        <v>322</v>
      </c>
      <c r="E787" s="13" t="s">
        <v>3247</v>
      </c>
      <c r="F787" s="13" t="s">
        <v>2466</v>
      </c>
      <c r="G787" s="13" t="s">
        <v>7465</v>
      </c>
      <c r="H787" s="13" t="s">
        <v>7327</v>
      </c>
      <c r="I787" s="34">
        <v>3</v>
      </c>
    </row>
    <row r="788" spans="1:9">
      <c r="A788" s="23">
        <v>2016</v>
      </c>
      <c r="B788" s="23" t="s">
        <v>2367</v>
      </c>
      <c r="C788" s="23" t="s">
        <v>514</v>
      </c>
      <c r="D788" s="13" t="s">
        <v>324</v>
      </c>
      <c r="E788" s="13" t="s">
        <v>1430</v>
      </c>
      <c r="F788" s="13" t="s">
        <v>2425</v>
      </c>
      <c r="G788" s="13" t="s">
        <v>7465</v>
      </c>
      <c r="H788" s="13" t="s">
        <v>7327</v>
      </c>
      <c r="I788" s="34">
        <v>1</v>
      </c>
    </row>
    <row r="789" spans="1:9">
      <c r="A789" s="23">
        <v>2016</v>
      </c>
      <c r="B789" s="23" t="s">
        <v>2367</v>
      </c>
      <c r="C789" s="23" t="s">
        <v>514</v>
      </c>
      <c r="D789" s="13" t="s">
        <v>330</v>
      </c>
      <c r="E789" s="13" t="s">
        <v>1431</v>
      </c>
      <c r="F789" s="13" t="s">
        <v>2460</v>
      </c>
      <c r="G789" s="13" t="s">
        <v>7465</v>
      </c>
      <c r="H789" s="13" t="s">
        <v>7327</v>
      </c>
      <c r="I789" s="34">
        <v>2</v>
      </c>
    </row>
    <row r="790" spans="1:9">
      <c r="A790" s="23">
        <v>2017</v>
      </c>
      <c r="B790" s="23" t="s">
        <v>2366</v>
      </c>
      <c r="C790" s="23" t="s">
        <v>1886</v>
      </c>
      <c r="D790" s="13" t="s">
        <v>300</v>
      </c>
      <c r="E790" s="13" t="s">
        <v>452</v>
      </c>
      <c r="F790" s="13" t="s">
        <v>2674</v>
      </c>
      <c r="G790" s="13" t="s">
        <v>492</v>
      </c>
      <c r="H790" s="13" t="s">
        <v>7328</v>
      </c>
      <c r="I790" s="34">
        <v>1</v>
      </c>
    </row>
    <row r="791" spans="1:9">
      <c r="A791" s="23">
        <v>2017</v>
      </c>
      <c r="B791" s="23" t="s">
        <v>2366</v>
      </c>
      <c r="C791" s="23" t="s">
        <v>1886</v>
      </c>
      <c r="D791" s="13" t="s">
        <v>300</v>
      </c>
      <c r="E791" s="13" t="s">
        <v>453</v>
      </c>
      <c r="F791" s="13" t="s">
        <v>2413</v>
      </c>
      <c r="G791" s="13" t="s">
        <v>492</v>
      </c>
      <c r="H791" s="13" t="s">
        <v>7328</v>
      </c>
      <c r="I791" s="34">
        <v>1</v>
      </c>
    </row>
    <row r="792" spans="1:9">
      <c r="A792" s="23">
        <v>2017</v>
      </c>
      <c r="B792" s="23" t="s">
        <v>2366</v>
      </c>
      <c r="C792" s="23" t="s">
        <v>1886</v>
      </c>
      <c r="D792" s="13" t="s">
        <v>300</v>
      </c>
      <c r="E792" s="13" t="s">
        <v>2152</v>
      </c>
      <c r="F792" s="13" t="s">
        <v>2426</v>
      </c>
      <c r="G792" s="13" t="s">
        <v>492</v>
      </c>
      <c r="H792" s="13" t="s">
        <v>7328</v>
      </c>
      <c r="I792" s="34">
        <v>1</v>
      </c>
    </row>
    <row r="793" spans="1:9">
      <c r="A793" s="23">
        <v>2017</v>
      </c>
      <c r="B793" s="23" t="s">
        <v>2366</v>
      </c>
      <c r="C793" s="23" t="s">
        <v>1886</v>
      </c>
      <c r="D793" s="13" t="s">
        <v>301</v>
      </c>
      <c r="E793" s="13" t="s">
        <v>501</v>
      </c>
      <c r="F793" s="13" t="s">
        <v>2417</v>
      </c>
      <c r="G793" s="13" t="s">
        <v>492</v>
      </c>
      <c r="H793" s="13" t="s">
        <v>7328</v>
      </c>
      <c r="I793" s="34">
        <v>1</v>
      </c>
    </row>
    <row r="794" spans="1:9">
      <c r="A794" s="23">
        <v>2017</v>
      </c>
      <c r="B794" s="23" t="s">
        <v>2366</v>
      </c>
      <c r="C794" s="23" t="s">
        <v>1886</v>
      </c>
      <c r="D794" s="13" t="s">
        <v>301</v>
      </c>
      <c r="E794" s="13" t="s">
        <v>359</v>
      </c>
      <c r="F794" s="13" t="s">
        <v>2533</v>
      </c>
      <c r="G794" s="13" t="s">
        <v>492</v>
      </c>
      <c r="H794" s="13" t="s">
        <v>7328</v>
      </c>
      <c r="I794" s="34">
        <v>1</v>
      </c>
    </row>
    <row r="795" spans="1:9">
      <c r="A795" s="23">
        <v>2017</v>
      </c>
      <c r="B795" s="23" t="s">
        <v>2366</v>
      </c>
      <c r="C795" s="23" t="s">
        <v>1886</v>
      </c>
      <c r="D795" s="13" t="s">
        <v>302</v>
      </c>
      <c r="E795" s="13" t="s">
        <v>1958</v>
      </c>
      <c r="F795" s="13" t="s">
        <v>2473</v>
      </c>
      <c r="G795" s="13" t="s">
        <v>492</v>
      </c>
      <c r="H795" s="13" t="s">
        <v>7328</v>
      </c>
      <c r="I795" s="34">
        <v>1</v>
      </c>
    </row>
    <row r="796" spans="1:9">
      <c r="A796" s="23">
        <v>2017</v>
      </c>
      <c r="B796" s="23" t="s">
        <v>2366</v>
      </c>
      <c r="C796" s="23" t="s">
        <v>1886</v>
      </c>
      <c r="D796" s="13" t="s">
        <v>302</v>
      </c>
      <c r="E796" s="13" t="s">
        <v>415</v>
      </c>
      <c r="F796" s="13" t="s">
        <v>2429</v>
      </c>
      <c r="G796" s="13" t="s">
        <v>492</v>
      </c>
      <c r="H796" s="13" t="s">
        <v>7328</v>
      </c>
      <c r="I796" s="34">
        <v>1</v>
      </c>
    </row>
    <row r="797" spans="1:9">
      <c r="A797" s="23">
        <v>2017</v>
      </c>
      <c r="B797" s="23" t="s">
        <v>2366</v>
      </c>
      <c r="C797" s="23" t="s">
        <v>1886</v>
      </c>
      <c r="D797" s="13" t="s">
        <v>457</v>
      </c>
      <c r="E797" s="13" t="s">
        <v>458</v>
      </c>
      <c r="F797" s="13" t="s">
        <v>2686</v>
      </c>
      <c r="G797" s="13" t="s">
        <v>1949</v>
      </c>
      <c r="H797" s="13" t="s">
        <v>7328</v>
      </c>
      <c r="I797" s="34">
        <v>3</v>
      </c>
    </row>
    <row r="798" spans="1:9">
      <c r="A798" s="23">
        <v>2017</v>
      </c>
      <c r="B798" s="23" t="s">
        <v>2366</v>
      </c>
      <c r="C798" s="23" t="s">
        <v>1886</v>
      </c>
      <c r="D798" s="13" t="s">
        <v>304</v>
      </c>
      <c r="E798" s="13" t="s">
        <v>437</v>
      </c>
      <c r="F798" s="13" t="s">
        <v>2595</v>
      </c>
      <c r="G798" s="13" t="s">
        <v>492</v>
      </c>
      <c r="H798" s="13" t="s">
        <v>7328</v>
      </c>
      <c r="I798" s="34">
        <v>1</v>
      </c>
    </row>
    <row r="799" spans="1:9">
      <c r="A799" s="23">
        <v>2017</v>
      </c>
      <c r="B799" s="23" t="s">
        <v>2366</v>
      </c>
      <c r="C799" s="23" t="s">
        <v>1886</v>
      </c>
      <c r="D799" s="13" t="s">
        <v>306</v>
      </c>
      <c r="E799" s="13" t="s">
        <v>3521</v>
      </c>
      <c r="F799" s="13" t="s">
        <v>2469</v>
      </c>
      <c r="G799" s="13" t="s">
        <v>492</v>
      </c>
      <c r="H799" s="13" t="s">
        <v>7328</v>
      </c>
      <c r="I799" s="34">
        <v>1</v>
      </c>
    </row>
    <row r="800" spans="1:9">
      <c r="A800" s="23">
        <v>2017</v>
      </c>
      <c r="B800" s="23" t="s">
        <v>2366</v>
      </c>
      <c r="C800" s="23" t="s">
        <v>1886</v>
      </c>
      <c r="D800" s="13" t="s">
        <v>306</v>
      </c>
      <c r="E800" s="13" t="s">
        <v>368</v>
      </c>
      <c r="F800" s="13" t="s">
        <v>2469</v>
      </c>
      <c r="G800" s="13" t="s">
        <v>492</v>
      </c>
      <c r="H800" s="13" t="s">
        <v>7328</v>
      </c>
      <c r="I800" s="34">
        <v>2</v>
      </c>
    </row>
    <row r="801" spans="1:9">
      <c r="A801" s="23">
        <v>2017</v>
      </c>
      <c r="B801" s="23" t="s">
        <v>2366</v>
      </c>
      <c r="C801" s="23" t="s">
        <v>1886</v>
      </c>
      <c r="D801" s="13" t="s">
        <v>306</v>
      </c>
      <c r="E801" s="13" t="s">
        <v>3512</v>
      </c>
      <c r="F801" s="13" t="s">
        <v>2484</v>
      </c>
      <c r="G801" s="13" t="s">
        <v>492</v>
      </c>
      <c r="H801" s="13" t="s">
        <v>7328</v>
      </c>
      <c r="I801" s="34">
        <v>2</v>
      </c>
    </row>
    <row r="802" spans="1:9">
      <c r="A802" s="23">
        <v>2017</v>
      </c>
      <c r="B802" s="23" t="s">
        <v>2366</v>
      </c>
      <c r="C802" s="23" t="s">
        <v>1886</v>
      </c>
      <c r="D802" s="13" t="s">
        <v>306</v>
      </c>
      <c r="E802" s="13" t="s">
        <v>3219</v>
      </c>
      <c r="F802" s="13" t="s">
        <v>2474</v>
      </c>
      <c r="G802" s="13" t="s">
        <v>492</v>
      </c>
      <c r="H802" s="13" t="s">
        <v>7328</v>
      </c>
      <c r="I802" s="34">
        <v>2</v>
      </c>
    </row>
    <row r="803" spans="1:9">
      <c r="A803" s="23">
        <v>2017</v>
      </c>
      <c r="B803" s="23" t="s">
        <v>2366</v>
      </c>
      <c r="C803" s="23" t="s">
        <v>1886</v>
      </c>
      <c r="D803" s="13" t="s">
        <v>306</v>
      </c>
      <c r="E803" s="13" t="s">
        <v>459</v>
      </c>
      <c r="F803" s="13" t="s">
        <v>2469</v>
      </c>
      <c r="G803" s="13" t="s">
        <v>492</v>
      </c>
      <c r="H803" s="13" t="s">
        <v>7328</v>
      </c>
      <c r="I803" s="34">
        <v>5</v>
      </c>
    </row>
    <row r="804" spans="1:9">
      <c r="A804" s="23">
        <v>2017</v>
      </c>
      <c r="B804" s="23" t="s">
        <v>2366</v>
      </c>
      <c r="C804" s="23" t="s">
        <v>1886</v>
      </c>
      <c r="D804" s="13" t="s">
        <v>306</v>
      </c>
      <c r="E804" s="13" t="s">
        <v>369</v>
      </c>
      <c r="F804" s="13" t="s">
        <v>2469</v>
      </c>
      <c r="G804" s="13" t="s">
        <v>492</v>
      </c>
      <c r="H804" s="13" t="s">
        <v>7328</v>
      </c>
      <c r="I804" s="34">
        <v>1</v>
      </c>
    </row>
    <row r="805" spans="1:9">
      <c r="A805" s="23">
        <v>2017</v>
      </c>
      <c r="B805" s="23" t="s">
        <v>2366</v>
      </c>
      <c r="C805" s="23" t="s">
        <v>1886</v>
      </c>
      <c r="D805" s="13" t="s">
        <v>310</v>
      </c>
      <c r="E805" s="13" t="s">
        <v>460</v>
      </c>
      <c r="F805" s="13" t="s">
        <v>3548</v>
      </c>
      <c r="G805" s="13" t="s">
        <v>492</v>
      </c>
      <c r="H805" s="13" t="s">
        <v>7328</v>
      </c>
      <c r="I805" s="34">
        <v>3</v>
      </c>
    </row>
    <row r="806" spans="1:9">
      <c r="A806" s="23">
        <v>2017</v>
      </c>
      <c r="B806" s="23" t="s">
        <v>2366</v>
      </c>
      <c r="C806" s="23" t="s">
        <v>1886</v>
      </c>
      <c r="D806" s="13" t="s">
        <v>461</v>
      </c>
      <c r="E806" s="13" t="s">
        <v>503</v>
      </c>
      <c r="F806" s="13" t="s">
        <v>7112</v>
      </c>
      <c r="G806" s="13" t="s">
        <v>492</v>
      </c>
      <c r="H806" s="13" t="s">
        <v>7328</v>
      </c>
      <c r="I806" s="34">
        <v>1</v>
      </c>
    </row>
    <row r="807" spans="1:9">
      <c r="A807" s="23">
        <v>2017</v>
      </c>
      <c r="B807" s="23" t="s">
        <v>2366</v>
      </c>
      <c r="C807" s="23" t="s">
        <v>1886</v>
      </c>
      <c r="D807" s="13" t="s">
        <v>313</v>
      </c>
      <c r="E807" s="13" t="s">
        <v>380</v>
      </c>
      <c r="F807" s="13" t="s">
        <v>2507</v>
      </c>
      <c r="G807" s="13" t="s">
        <v>492</v>
      </c>
      <c r="H807" s="13" t="s">
        <v>7328</v>
      </c>
      <c r="I807" s="34">
        <v>1</v>
      </c>
    </row>
    <row r="808" spans="1:9">
      <c r="A808" s="23">
        <v>2017</v>
      </c>
      <c r="B808" s="23" t="s">
        <v>2366</v>
      </c>
      <c r="C808" s="23" t="s">
        <v>1886</v>
      </c>
      <c r="D808" s="13" t="s">
        <v>313</v>
      </c>
      <c r="E808" s="13" t="s">
        <v>383</v>
      </c>
      <c r="F808" s="13" t="s">
        <v>2420</v>
      </c>
      <c r="G808" s="13" t="s">
        <v>492</v>
      </c>
      <c r="H808" s="13" t="s">
        <v>7328</v>
      </c>
      <c r="I808" s="34">
        <v>1</v>
      </c>
    </row>
    <row r="809" spans="1:9">
      <c r="A809" s="23">
        <v>2017</v>
      </c>
      <c r="B809" s="23" t="s">
        <v>2366</v>
      </c>
      <c r="C809" s="23" t="s">
        <v>1886</v>
      </c>
      <c r="D809" s="13" t="s">
        <v>314</v>
      </c>
      <c r="E809" s="13" t="s">
        <v>530</v>
      </c>
      <c r="F809" s="13" t="s">
        <v>2657</v>
      </c>
      <c r="G809" s="13" t="s">
        <v>492</v>
      </c>
      <c r="H809" s="13" t="s">
        <v>7328</v>
      </c>
      <c r="I809" s="34">
        <v>1</v>
      </c>
    </row>
    <row r="810" spans="1:9">
      <c r="A810" s="23">
        <v>2017</v>
      </c>
      <c r="B810" s="23" t="s">
        <v>2366</v>
      </c>
      <c r="C810" s="23" t="s">
        <v>1886</v>
      </c>
      <c r="D810" s="13" t="s">
        <v>314</v>
      </c>
      <c r="E810" s="13" t="s">
        <v>518</v>
      </c>
      <c r="F810" s="13" t="s">
        <v>2660</v>
      </c>
      <c r="G810" s="13" t="s">
        <v>492</v>
      </c>
      <c r="H810" s="13" t="s">
        <v>7328</v>
      </c>
      <c r="I810" s="34">
        <v>1</v>
      </c>
    </row>
    <row r="811" spans="1:9">
      <c r="A811" s="23">
        <v>2017</v>
      </c>
      <c r="B811" s="23" t="s">
        <v>2366</v>
      </c>
      <c r="C811" s="23" t="s">
        <v>1886</v>
      </c>
      <c r="D811" s="13" t="s">
        <v>317</v>
      </c>
      <c r="E811" s="13" t="s">
        <v>4088</v>
      </c>
      <c r="F811" s="13" t="s">
        <v>2439</v>
      </c>
      <c r="G811" s="13" t="s">
        <v>492</v>
      </c>
      <c r="H811" s="13" t="s">
        <v>7328</v>
      </c>
      <c r="I811" s="34">
        <v>2</v>
      </c>
    </row>
    <row r="812" spans="1:9">
      <c r="A812" s="23">
        <v>2017</v>
      </c>
      <c r="B812" s="23" t="s">
        <v>2366</v>
      </c>
      <c r="C812" s="23" t="s">
        <v>1886</v>
      </c>
      <c r="D812" s="13" t="s">
        <v>317</v>
      </c>
      <c r="E812" s="13" t="s">
        <v>7462</v>
      </c>
      <c r="F812" s="13" t="s">
        <v>2491</v>
      </c>
      <c r="G812" s="13" t="s">
        <v>492</v>
      </c>
      <c r="H812" s="13" t="s">
        <v>7328</v>
      </c>
      <c r="I812" s="34">
        <v>1</v>
      </c>
    </row>
    <row r="813" spans="1:9">
      <c r="A813" s="23">
        <v>2017</v>
      </c>
      <c r="B813" s="23" t="s">
        <v>2366</v>
      </c>
      <c r="C813" s="23" t="s">
        <v>1886</v>
      </c>
      <c r="D813" s="13" t="s">
        <v>319</v>
      </c>
      <c r="E813" s="13" t="s">
        <v>3530</v>
      </c>
      <c r="F813" s="13" t="s">
        <v>2424</v>
      </c>
      <c r="G813" s="13" t="s">
        <v>492</v>
      </c>
      <c r="H813" s="13" t="s">
        <v>7328</v>
      </c>
      <c r="I813" s="34">
        <v>1</v>
      </c>
    </row>
    <row r="814" spans="1:9">
      <c r="A814" s="23">
        <v>2017</v>
      </c>
      <c r="B814" s="23" t="s">
        <v>2366</v>
      </c>
      <c r="C814" s="23" t="s">
        <v>1886</v>
      </c>
      <c r="D814" s="13" t="s">
        <v>322</v>
      </c>
      <c r="E814" s="13" t="s">
        <v>1952</v>
      </c>
      <c r="F814" s="13" t="s">
        <v>2467</v>
      </c>
      <c r="G814" s="13" t="s">
        <v>1948</v>
      </c>
      <c r="H814" s="13" t="s">
        <v>7328</v>
      </c>
      <c r="I814" s="34">
        <v>6</v>
      </c>
    </row>
    <row r="815" spans="1:9">
      <c r="A815" s="23">
        <v>2017</v>
      </c>
      <c r="B815" s="23" t="s">
        <v>2366</v>
      </c>
      <c r="C815" s="23" t="s">
        <v>1886</v>
      </c>
      <c r="D815" s="13" t="s">
        <v>322</v>
      </c>
      <c r="E815" s="13" t="s">
        <v>3477</v>
      </c>
      <c r="F815" s="13" t="s">
        <v>2643</v>
      </c>
      <c r="G815" s="13" t="s">
        <v>492</v>
      </c>
      <c r="H815" s="13" t="s">
        <v>7328</v>
      </c>
      <c r="I815" s="34">
        <v>2</v>
      </c>
    </row>
    <row r="816" spans="1:9">
      <c r="A816" s="23">
        <v>2017</v>
      </c>
      <c r="B816" s="23" t="s">
        <v>2366</v>
      </c>
      <c r="C816" s="23" t="s">
        <v>1886</v>
      </c>
      <c r="D816" s="13" t="s">
        <v>322</v>
      </c>
      <c r="E816" s="13" t="s">
        <v>510</v>
      </c>
      <c r="F816" s="13" t="s">
        <v>2667</v>
      </c>
      <c r="G816" s="13" t="s">
        <v>1948</v>
      </c>
      <c r="H816" s="13" t="s">
        <v>7328</v>
      </c>
      <c r="I816" s="34">
        <v>1</v>
      </c>
    </row>
    <row r="817" spans="1:9">
      <c r="A817" s="23">
        <v>2017</v>
      </c>
      <c r="B817" s="23" t="s">
        <v>2366</v>
      </c>
      <c r="C817" s="23" t="s">
        <v>1886</v>
      </c>
      <c r="D817" s="13" t="s">
        <v>322</v>
      </c>
      <c r="E817" s="13" t="s">
        <v>391</v>
      </c>
      <c r="F817" s="13" t="s">
        <v>3552</v>
      </c>
      <c r="G817" s="13" t="s">
        <v>492</v>
      </c>
      <c r="H817" s="13" t="s">
        <v>7328</v>
      </c>
      <c r="I817" s="34">
        <v>2</v>
      </c>
    </row>
    <row r="818" spans="1:9">
      <c r="A818" s="23">
        <v>2017</v>
      </c>
      <c r="B818" s="23" t="s">
        <v>2366</v>
      </c>
      <c r="C818" s="23" t="s">
        <v>1886</v>
      </c>
      <c r="D818" s="13" t="s">
        <v>322</v>
      </c>
      <c r="E818" s="13" t="s">
        <v>467</v>
      </c>
      <c r="F818" s="13" t="s">
        <v>2668</v>
      </c>
      <c r="G818" s="13" t="s">
        <v>1948</v>
      </c>
      <c r="H818" s="13" t="s">
        <v>7328</v>
      </c>
      <c r="I818" s="34">
        <v>7</v>
      </c>
    </row>
    <row r="819" spans="1:9">
      <c r="A819" s="23">
        <v>2017</v>
      </c>
      <c r="B819" s="23" t="s">
        <v>2366</v>
      </c>
      <c r="C819" s="23" t="s">
        <v>1886</v>
      </c>
      <c r="D819" s="13" t="s">
        <v>322</v>
      </c>
      <c r="E819" s="13" t="s">
        <v>469</v>
      </c>
      <c r="F819" s="13" t="s">
        <v>3553</v>
      </c>
      <c r="G819" s="13" t="s">
        <v>1948</v>
      </c>
      <c r="H819" s="13" t="s">
        <v>7328</v>
      </c>
      <c r="I819" s="34">
        <v>1</v>
      </c>
    </row>
    <row r="820" spans="1:9">
      <c r="A820" s="23">
        <v>2017</v>
      </c>
      <c r="B820" s="23" t="s">
        <v>2366</v>
      </c>
      <c r="C820" s="23" t="s">
        <v>1886</v>
      </c>
      <c r="D820" s="13" t="s">
        <v>322</v>
      </c>
      <c r="E820" s="13" t="s">
        <v>471</v>
      </c>
      <c r="F820" s="13" t="s">
        <v>2669</v>
      </c>
      <c r="G820" s="13" t="s">
        <v>1948</v>
      </c>
      <c r="H820" s="13" t="s">
        <v>7328</v>
      </c>
      <c r="I820" s="34">
        <v>3</v>
      </c>
    </row>
    <row r="821" spans="1:9">
      <c r="A821" s="23">
        <v>2017</v>
      </c>
      <c r="B821" s="23" t="s">
        <v>2366</v>
      </c>
      <c r="C821" s="23" t="s">
        <v>1886</v>
      </c>
      <c r="D821" s="13" t="s">
        <v>322</v>
      </c>
      <c r="E821" s="13" t="s">
        <v>473</v>
      </c>
      <c r="F821" s="13" t="s">
        <v>2654</v>
      </c>
      <c r="G821" s="13" t="s">
        <v>492</v>
      </c>
      <c r="H821" s="13" t="s">
        <v>7328</v>
      </c>
      <c r="I821" s="34">
        <v>1</v>
      </c>
    </row>
    <row r="822" spans="1:9">
      <c r="A822" s="23">
        <v>2017</v>
      </c>
      <c r="B822" s="23" t="s">
        <v>2366</v>
      </c>
      <c r="C822" s="23" t="s">
        <v>1886</v>
      </c>
      <c r="D822" s="13" t="s">
        <v>322</v>
      </c>
      <c r="E822" s="13" t="s">
        <v>1953</v>
      </c>
      <c r="F822" s="13" t="s">
        <v>2696</v>
      </c>
      <c r="G822" s="13" t="s">
        <v>1948</v>
      </c>
      <c r="H822" s="13" t="s">
        <v>7328</v>
      </c>
      <c r="I822" s="34">
        <v>2</v>
      </c>
    </row>
    <row r="823" spans="1:9">
      <c r="A823" s="23">
        <v>2017</v>
      </c>
      <c r="B823" s="23" t="s">
        <v>2366</v>
      </c>
      <c r="C823" s="23" t="s">
        <v>1886</v>
      </c>
      <c r="D823" s="13" t="s">
        <v>322</v>
      </c>
      <c r="E823" s="13" t="s">
        <v>1954</v>
      </c>
      <c r="F823" s="13" t="s">
        <v>2697</v>
      </c>
      <c r="G823" s="13" t="s">
        <v>1948</v>
      </c>
      <c r="H823" s="13" t="s">
        <v>7328</v>
      </c>
      <c r="I823" s="34">
        <v>2</v>
      </c>
    </row>
    <row r="824" spans="1:9">
      <c r="A824" s="23">
        <v>2017</v>
      </c>
      <c r="B824" s="23" t="s">
        <v>2366</v>
      </c>
      <c r="C824" s="23" t="s">
        <v>1886</v>
      </c>
      <c r="D824" s="13" t="s">
        <v>322</v>
      </c>
      <c r="E824" s="13" t="s">
        <v>489</v>
      </c>
      <c r="F824" s="13" t="s">
        <v>2678</v>
      </c>
      <c r="G824" s="13" t="s">
        <v>1948</v>
      </c>
      <c r="H824" s="13" t="s">
        <v>7328</v>
      </c>
      <c r="I824" s="34">
        <v>1</v>
      </c>
    </row>
    <row r="825" spans="1:9">
      <c r="A825" s="23">
        <v>2017</v>
      </c>
      <c r="B825" s="23" t="s">
        <v>2366</v>
      </c>
      <c r="C825" s="23" t="s">
        <v>1886</v>
      </c>
      <c r="D825" s="13" t="s">
        <v>322</v>
      </c>
      <c r="E825" s="13" t="s">
        <v>2586</v>
      </c>
      <c r="F825" s="13" t="s">
        <v>3542</v>
      </c>
      <c r="G825" s="13" t="s">
        <v>492</v>
      </c>
      <c r="H825" s="13" t="s">
        <v>7328</v>
      </c>
      <c r="I825" s="34">
        <v>2</v>
      </c>
    </row>
    <row r="826" spans="1:9">
      <c r="A826" s="23">
        <v>2017</v>
      </c>
      <c r="B826" s="23" t="s">
        <v>2366</v>
      </c>
      <c r="C826" s="23" t="s">
        <v>1886</v>
      </c>
      <c r="D826" s="13" t="s">
        <v>324</v>
      </c>
      <c r="E826" s="13" t="s">
        <v>394</v>
      </c>
      <c r="F826" s="13" t="s">
        <v>2425</v>
      </c>
      <c r="G826" s="13" t="s">
        <v>492</v>
      </c>
      <c r="H826" s="13" t="s">
        <v>7328</v>
      </c>
      <c r="I826" s="34">
        <v>2</v>
      </c>
    </row>
    <row r="827" spans="1:9">
      <c r="A827" s="23">
        <v>2017</v>
      </c>
      <c r="B827" s="23" t="s">
        <v>2366</v>
      </c>
      <c r="C827" s="23" t="s">
        <v>1886</v>
      </c>
      <c r="D827" s="13" t="s">
        <v>327</v>
      </c>
      <c r="E827" s="13" t="s">
        <v>513</v>
      </c>
      <c r="F827" s="13" t="s">
        <v>2515</v>
      </c>
      <c r="G827" s="13" t="s">
        <v>492</v>
      </c>
      <c r="H827" s="13" t="s">
        <v>7328</v>
      </c>
      <c r="I827" s="34">
        <v>1</v>
      </c>
    </row>
    <row r="828" spans="1:9">
      <c r="A828" s="23">
        <v>2017</v>
      </c>
      <c r="B828" s="23" t="s">
        <v>2366</v>
      </c>
      <c r="C828" s="23" t="s">
        <v>1886</v>
      </c>
      <c r="D828" s="13" t="s">
        <v>396</v>
      </c>
      <c r="E828" s="13" t="s">
        <v>397</v>
      </c>
      <c r="F828" s="13" t="s">
        <v>2433</v>
      </c>
      <c r="G828" s="13" t="s">
        <v>492</v>
      </c>
      <c r="H828" s="13" t="s">
        <v>7328</v>
      </c>
      <c r="I828" s="34">
        <v>3</v>
      </c>
    </row>
    <row r="829" spans="1:9">
      <c r="A829" s="23">
        <v>2017</v>
      </c>
      <c r="B829" s="23" t="s">
        <v>2366</v>
      </c>
      <c r="C829" s="23" t="s">
        <v>1886</v>
      </c>
      <c r="D829" s="13" t="s">
        <v>330</v>
      </c>
      <c r="E829" s="13" t="s">
        <v>398</v>
      </c>
      <c r="F829" s="13" t="s">
        <v>2452</v>
      </c>
      <c r="G829" s="13" t="s">
        <v>492</v>
      </c>
      <c r="H829" s="13" t="s">
        <v>7328</v>
      </c>
      <c r="I829" s="34">
        <v>2</v>
      </c>
    </row>
    <row r="830" spans="1:9">
      <c r="A830" s="23">
        <v>2017</v>
      </c>
      <c r="B830" s="23" t="s">
        <v>2366</v>
      </c>
      <c r="C830" s="23" t="s">
        <v>1886</v>
      </c>
      <c r="D830" s="13" t="s">
        <v>330</v>
      </c>
      <c r="E830" s="13" t="s">
        <v>1950</v>
      </c>
      <c r="F830" s="13" t="s">
        <v>2536</v>
      </c>
      <c r="G830" s="13" t="s">
        <v>492</v>
      </c>
      <c r="H830" s="13" t="s">
        <v>7328</v>
      </c>
      <c r="I830" s="34">
        <v>1</v>
      </c>
    </row>
    <row r="831" spans="1:9">
      <c r="A831" s="23">
        <v>2017</v>
      </c>
      <c r="B831" s="23" t="s">
        <v>2366</v>
      </c>
      <c r="C831" s="23" t="s">
        <v>1886</v>
      </c>
      <c r="D831" s="13" t="s">
        <v>334</v>
      </c>
      <c r="E831" s="13" t="s">
        <v>5790</v>
      </c>
      <c r="F831" s="13" t="s">
        <v>2516</v>
      </c>
      <c r="G831" s="13" t="s">
        <v>492</v>
      </c>
      <c r="H831" s="13" t="s">
        <v>7328</v>
      </c>
      <c r="I831" s="34">
        <v>1</v>
      </c>
    </row>
    <row r="832" spans="1:9">
      <c r="A832" s="23">
        <v>2017</v>
      </c>
      <c r="B832" s="23" t="s">
        <v>2366</v>
      </c>
      <c r="C832" s="23" t="s">
        <v>1886</v>
      </c>
      <c r="D832" s="13" t="s">
        <v>300</v>
      </c>
      <c r="E832" s="13" t="s">
        <v>1930</v>
      </c>
      <c r="F832" s="13" t="s">
        <v>2445</v>
      </c>
      <c r="G832" s="13" t="s">
        <v>7465</v>
      </c>
      <c r="H832" s="13" t="s">
        <v>7327</v>
      </c>
      <c r="I832" s="34">
        <v>1</v>
      </c>
    </row>
    <row r="833" spans="1:9">
      <c r="A833" s="23">
        <v>2017</v>
      </c>
      <c r="B833" s="23" t="s">
        <v>2366</v>
      </c>
      <c r="C833" s="23" t="s">
        <v>1886</v>
      </c>
      <c r="D833" s="13" t="s">
        <v>300</v>
      </c>
      <c r="E833" s="13" t="s">
        <v>1930</v>
      </c>
      <c r="F833" s="13" t="s">
        <v>2445</v>
      </c>
      <c r="G833" s="13" t="s">
        <v>7465</v>
      </c>
      <c r="H833" s="13" t="s">
        <v>7327</v>
      </c>
      <c r="I833" s="34">
        <v>2</v>
      </c>
    </row>
    <row r="834" spans="1:9">
      <c r="A834" s="23">
        <v>2017</v>
      </c>
      <c r="B834" s="23" t="s">
        <v>2366</v>
      </c>
      <c r="C834" s="23" t="s">
        <v>1886</v>
      </c>
      <c r="D834" s="13" t="s">
        <v>300</v>
      </c>
      <c r="E834" s="13" t="s">
        <v>496</v>
      </c>
      <c r="F834" s="13" t="s">
        <v>2621</v>
      </c>
      <c r="G834" s="13" t="s">
        <v>7465</v>
      </c>
      <c r="H834" s="13" t="s">
        <v>7327</v>
      </c>
      <c r="I834" s="34">
        <v>1</v>
      </c>
    </row>
    <row r="835" spans="1:9">
      <c r="A835" s="23">
        <v>2017</v>
      </c>
      <c r="B835" s="23" t="s">
        <v>2366</v>
      </c>
      <c r="C835" s="23" t="s">
        <v>1886</v>
      </c>
      <c r="D835" s="13" t="s">
        <v>300</v>
      </c>
      <c r="E835" s="13" t="s">
        <v>456</v>
      </c>
      <c r="F835" s="13" t="s">
        <v>2492</v>
      </c>
      <c r="G835" s="13" t="s">
        <v>7465</v>
      </c>
      <c r="H835" s="13" t="s">
        <v>7327</v>
      </c>
      <c r="I835" s="34">
        <v>1</v>
      </c>
    </row>
    <row r="836" spans="1:9">
      <c r="A836" s="23">
        <v>2017</v>
      </c>
      <c r="B836" s="23" t="s">
        <v>2366</v>
      </c>
      <c r="C836" s="23" t="s">
        <v>1886</v>
      </c>
      <c r="D836" s="13" t="s">
        <v>301</v>
      </c>
      <c r="E836" s="13" t="s">
        <v>501</v>
      </c>
      <c r="F836" s="13" t="s">
        <v>2417</v>
      </c>
      <c r="G836" s="13" t="s">
        <v>7465</v>
      </c>
      <c r="H836" s="13" t="s">
        <v>7327</v>
      </c>
      <c r="I836" s="34">
        <v>1</v>
      </c>
    </row>
    <row r="837" spans="1:9">
      <c r="A837" s="23">
        <v>2017</v>
      </c>
      <c r="B837" s="23" t="s">
        <v>2366</v>
      </c>
      <c r="C837" s="23" t="s">
        <v>1886</v>
      </c>
      <c r="D837" s="13" t="s">
        <v>301</v>
      </c>
      <c r="E837" s="13" t="s">
        <v>1931</v>
      </c>
      <c r="F837" s="13" t="s">
        <v>2417</v>
      </c>
      <c r="G837" s="13" t="s">
        <v>7465</v>
      </c>
      <c r="H837" s="13" t="s">
        <v>7327</v>
      </c>
      <c r="I837" s="34">
        <v>2</v>
      </c>
    </row>
    <row r="838" spans="1:9">
      <c r="A838" s="23">
        <v>2017</v>
      </c>
      <c r="B838" s="23" t="s">
        <v>2366</v>
      </c>
      <c r="C838" s="23" t="s">
        <v>1886</v>
      </c>
      <c r="D838" s="13" t="s">
        <v>301</v>
      </c>
      <c r="E838" s="13" t="s">
        <v>358</v>
      </c>
      <c r="F838" s="13" t="s">
        <v>2417</v>
      </c>
      <c r="G838" s="13" t="s">
        <v>7465</v>
      </c>
      <c r="H838" s="13" t="s">
        <v>7327</v>
      </c>
      <c r="I838" s="34">
        <v>3</v>
      </c>
    </row>
    <row r="839" spans="1:9">
      <c r="A839" s="23">
        <v>2017</v>
      </c>
      <c r="B839" s="23" t="s">
        <v>2366</v>
      </c>
      <c r="C839" s="23" t="s">
        <v>1886</v>
      </c>
      <c r="D839" s="13" t="s">
        <v>301</v>
      </c>
      <c r="E839" s="13" t="s">
        <v>359</v>
      </c>
      <c r="F839" s="13" t="s">
        <v>2533</v>
      </c>
      <c r="G839" s="13" t="s">
        <v>7465</v>
      </c>
      <c r="H839" s="13" t="s">
        <v>7327</v>
      </c>
      <c r="I839" s="34">
        <v>1</v>
      </c>
    </row>
    <row r="840" spans="1:9">
      <c r="A840" s="23">
        <v>2017</v>
      </c>
      <c r="B840" s="23" t="s">
        <v>2366</v>
      </c>
      <c r="C840" s="23" t="s">
        <v>1886</v>
      </c>
      <c r="D840" s="13" t="s">
        <v>302</v>
      </c>
      <c r="E840" s="13" t="s">
        <v>1932</v>
      </c>
      <c r="F840" s="13" t="s">
        <v>2430</v>
      </c>
      <c r="G840" s="13" t="s">
        <v>7465</v>
      </c>
      <c r="H840" s="13" t="s">
        <v>7327</v>
      </c>
      <c r="I840" s="34">
        <v>1</v>
      </c>
    </row>
    <row r="841" spans="1:9">
      <c r="A841" s="23">
        <v>2017</v>
      </c>
      <c r="B841" s="23" t="s">
        <v>2366</v>
      </c>
      <c r="C841" s="23" t="s">
        <v>1886</v>
      </c>
      <c r="D841" s="13" t="s">
        <v>302</v>
      </c>
      <c r="E841" s="13" t="s">
        <v>2321</v>
      </c>
      <c r="F841" s="13" t="s">
        <v>2473</v>
      </c>
      <c r="G841" s="13" t="s">
        <v>7465</v>
      </c>
      <c r="H841" s="13" t="s">
        <v>7327</v>
      </c>
      <c r="I841" s="34">
        <v>1</v>
      </c>
    </row>
    <row r="842" spans="1:9">
      <c r="A842" s="23">
        <v>2017</v>
      </c>
      <c r="B842" s="23" t="s">
        <v>2366</v>
      </c>
      <c r="C842" s="23" t="s">
        <v>1886</v>
      </c>
      <c r="D842" s="13" t="s">
        <v>303</v>
      </c>
      <c r="E842" s="13" t="s">
        <v>1940</v>
      </c>
      <c r="F842" s="13" t="s">
        <v>2522</v>
      </c>
      <c r="G842" s="13" t="s">
        <v>7465</v>
      </c>
      <c r="H842" s="13" t="s">
        <v>7327</v>
      </c>
      <c r="I842" s="34">
        <v>1</v>
      </c>
    </row>
    <row r="843" spans="1:9">
      <c r="A843" s="23">
        <v>2017</v>
      </c>
      <c r="B843" s="23" t="s">
        <v>2366</v>
      </c>
      <c r="C843" s="23" t="s">
        <v>1886</v>
      </c>
      <c r="D843" s="13" t="s">
        <v>305</v>
      </c>
      <c r="E843" s="13" t="s">
        <v>364</v>
      </c>
      <c r="F843" s="13" t="s">
        <v>2431</v>
      </c>
      <c r="G843" s="13" t="s">
        <v>7465</v>
      </c>
      <c r="H843" s="13" t="s">
        <v>7327</v>
      </c>
      <c r="I843" s="34">
        <v>2</v>
      </c>
    </row>
    <row r="844" spans="1:9">
      <c r="A844" s="23">
        <v>2017</v>
      </c>
      <c r="B844" s="23" t="s">
        <v>2366</v>
      </c>
      <c r="C844" s="23" t="s">
        <v>1886</v>
      </c>
      <c r="D844" s="13" t="s">
        <v>305</v>
      </c>
      <c r="E844" s="13" t="s">
        <v>365</v>
      </c>
      <c r="F844" s="13" t="s">
        <v>2591</v>
      </c>
      <c r="G844" s="13" t="s">
        <v>7465</v>
      </c>
      <c r="H844" s="13" t="s">
        <v>7327</v>
      </c>
      <c r="I844" s="34">
        <v>1</v>
      </c>
    </row>
    <row r="845" spans="1:9">
      <c r="A845" s="23">
        <v>2017</v>
      </c>
      <c r="B845" s="23" t="s">
        <v>2366</v>
      </c>
      <c r="C845" s="23" t="s">
        <v>1886</v>
      </c>
      <c r="D845" s="13" t="s">
        <v>306</v>
      </c>
      <c r="E845" s="13" t="s">
        <v>366</v>
      </c>
      <c r="F845" s="13" t="s">
        <v>2469</v>
      </c>
      <c r="G845" s="13" t="s">
        <v>7465</v>
      </c>
      <c r="H845" s="13" t="s">
        <v>7327</v>
      </c>
      <c r="I845" s="34">
        <v>2</v>
      </c>
    </row>
    <row r="846" spans="1:9">
      <c r="A846" s="23">
        <v>2017</v>
      </c>
      <c r="B846" s="23" t="s">
        <v>2366</v>
      </c>
      <c r="C846" s="23" t="s">
        <v>1886</v>
      </c>
      <c r="D846" s="13" t="s">
        <v>306</v>
      </c>
      <c r="E846" s="13" t="s">
        <v>1933</v>
      </c>
      <c r="F846" s="13" t="s">
        <v>2484</v>
      </c>
      <c r="G846" s="13" t="s">
        <v>7465</v>
      </c>
      <c r="H846" s="13" t="s">
        <v>7327</v>
      </c>
      <c r="I846" s="34">
        <v>1</v>
      </c>
    </row>
    <row r="847" spans="1:9">
      <c r="A847" s="23">
        <v>2017</v>
      </c>
      <c r="B847" s="23" t="s">
        <v>2366</v>
      </c>
      <c r="C847" s="23" t="s">
        <v>1886</v>
      </c>
      <c r="D847" s="13" t="s">
        <v>306</v>
      </c>
      <c r="E847" s="13" t="s">
        <v>369</v>
      </c>
      <c r="F847" s="13" t="s">
        <v>2469</v>
      </c>
      <c r="G847" s="13" t="s">
        <v>7465</v>
      </c>
      <c r="H847" s="13" t="s">
        <v>7327</v>
      </c>
      <c r="I847" s="34">
        <v>2</v>
      </c>
    </row>
    <row r="848" spans="1:9">
      <c r="A848" s="23">
        <v>2017</v>
      </c>
      <c r="B848" s="23" t="s">
        <v>2366</v>
      </c>
      <c r="C848" s="23" t="s">
        <v>1886</v>
      </c>
      <c r="D848" s="13" t="s">
        <v>309</v>
      </c>
      <c r="E848" s="13" t="s">
        <v>434</v>
      </c>
      <c r="F848" s="13" t="s">
        <v>2441</v>
      </c>
      <c r="G848" s="13" t="s">
        <v>7465</v>
      </c>
      <c r="H848" s="13" t="s">
        <v>7327</v>
      </c>
      <c r="I848" s="34">
        <v>1</v>
      </c>
    </row>
    <row r="849" spans="1:9">
      <c r="A849" s="23">
        <v>2017</v>
      </c>
      <c r="B849" s="23" t="s">
        <v>2366</v>
      </c>
      <c r="C849" s="23" t="s">
        <v>1886</v>
      </c>
      <c r="D849" s="13" t="s">
        <v>309</v>
      </c>
      <c r="E849" s="13" t="s">
        <v>404</v>
      </c>
      <c r="F849" s="13" t="s">
        <v>2441</v>
      </c>
      <c r="G849" s="13" t="s">
        <v>7465</v>
      </c>
      <c r="H849" s="13" t="s">
        <v>7327</v>
      </c>
      <c r="I849" s="34">
        <v>1</v>
      </c>
    </row>
    <row r="850" spans="1:9">
      <c r="A850" s="23">
        <v>2017</v>
      </c>
      <c r="B850" s="23" t="s">
        <v>2366</v>
      </c>
      <c r="C850" s="23" t="s">
        <v>1886</v>
      </c>
      <c r="D850" s="13" t="s">
        <v>310</v>
      </c>
      <c r="E850" s="13" t="s">
        <v>460</v>
      </c>
      <c r="F850" s="13" t="s">
        <v>3548</v>
      </c>
      <c r="G850" s="13" t="s">
        <v>7465</v>
      </c>
      <c r="H850" s="13" t="s">
        <v>7327</v>
      </c>
      <c r="I850" s="34">
        <v>1</v>
      </c>
    </row>
    <row r="851" spans="1:9">
      <c r="A851" s="23">
        <v>2017</v>
      </c>
      <c r="B851" s="23" t="s">
        <v>2366</v>
      </c>
      <c r="C851" s="23" t="s">
        <v>1886</v>
      </c>
      <c r="D851" s="13" t="s">
        <v>311</v>
      </c>
      <c r="E851" s="13" t="s">
        <v>446</v>
      </c>
      <c r="F851" s="13" t="s">
        <v>2496</v>
      </c>
      <c r="G851" s="13" t="s">
        <v>7465</v>
      </c>
      <c r="H851" s="13" t="s">
        <v>7327</v>
      </c>
      <c r="I851" s="34">
        <v>1</v>
      </c>
    </row>
    <row r="852" spans="1:9">
      <c r="A852" s="23">
        <v>2017</v>
      </c>
      <c r="B852" s="23" t="s">
        <v>2366</v>
      </c>
      <c r="C852" s="23" t="s">
        <v>1886</v>
      </c>
      <c r="D852" s="13" t="s">
        <v>313</v>
      </c>
      <c r="E852" s="13" t="s">
        <v>371</v>
      </c>
      <c r="F852" s="13" t="s">
        <v>2518</v>
      </c>
      <c r="G852" s="13" t="s">
        <v>7465</v>
      </c>
      <c r="H852" s="13" t="s">
        <v>7327</v>
      </c>
      <c r="I852" s="34">
        <v>3</v>
      </c>
    </row>
    <row r="853" spans="1:9">
      <c r="A853" s="23">
        <v>2017</v>
      </c>
      <c r="B853" s="23" t="s">
        <v>2366</v>
      </c>
      <c r="C853" s="23" t="s">
        <v>1886</v>
      </c>
      <c r="D853" s="13" t="s">
        <v>313</v>
      </c>
      <c r="E853" s="13" t="s">
        <v>372</v>
      </c>
      <c r="F853" s="13" t="s">
        <v>2432</v>
      </c>
      <c r="G853" s="13" t="s">
        <v>7465</v>
      </c>
      <c r="H853" s="13" t="s">
        <v>7327</v>
      </c>
      <c r="I853" s="34">
        <v>2</v>
      </c>
    </row>
    <row r="854" spans="1:9">
      <c r="A854" s="23">
        <v>2017</v>
      </c>
      <c r="B854" s="23" t="s">
        <v>2366</v>
      </c>
      <c r="C854" s="23" t="s">
        <v>1886</v>
      </c>
      <c r="D854" s="13" t="s">
        <v>313</v>
      </c>
      <c r="E854" s="13" t="s">
        <v>373</v>
      </c>
      <c r="F854" s="13" t="s">
        <v>2509</v>
      </c>
      <c r="G854" s="13" t="s">
        <v>7465</v>
      </c>
      <c r="H854" s="13" t="s">
        <v>7327</v>
      </c>
      <c r="I854" s="34">
        <v>2</v>
      </c>
    </row>
    <row r="855" spans="1:9">
      <c r="A855" s="23">
        <v>2017</v>
      </c>
      <c r="B855" s="23" t="s">
        <v>2366</v>
      </c>
      <c r="C855" s="23" t="s">
        <v>1886</v>
      </c>
      <c r="D855" s="13" t="s">
        <v>313</v>
      </c>
      <c r="E855" s="13" t="s">
        <v>374</v>
      </c>
      <c r="F855" s="13" t="s">
        <v>2432</v>
      </c>
      <c r="G855" s="13" t="s">
        <v>7465</v>
      </c>
      <c r="H855" s="13" t="s">
        <v>7327</v>
      </c>
      <c r="I855" s="34">
        <v>2</v>
      </c>
    </row>
    <row r="856" spans="1:9">
      <c r="A856" s="23">
        <v>2017</v>
      </c>
      <c r="B856" s="23" t="s">
        <v>2366</v>
      </c>
      <c r="C856" s="23" t="s">
        <v>1886</v>
      </c>
      <c r="D856" s="13" t="s">
        <v>313</v>
      </c>
      <c r="E856" s="13" t="s">
        <v>3218</v>
      </c>
      <c r="F856" s="13" t="s">
        <v>2475</v>
      </c>
      <c r="G856" s="13" t="s">
        <v>7465</v>
      </c>
      <c r="H856" s="13" t="s">
        <v>7327</v>
      </c>
      <c r="I856" s="34">
        <v>1</v>
      </c>
    </row>
    <row r="857" spans="1:9">
      <c r="A857" s="23">
        <v>2017</v>
      </c>
      <c r="B857" s="23" t="s">
        <v>2366</v>
      </c>
      <c r="C857" s="23" t="s">
        <v>1886</v>
      </c>
      <c r="D857" s="13" t="s">
        <v>313</v>
      </c>
      <c r="E857" s="13" t="s">
        <v>447</v>
      </c>
      <c r="F857" s="13" t="s">
        <v>2512</v>
      </c>
      <c r="G857" s="13" t="s">
        <v>7465</v>
      </c>
      <c r="H857" s="13" t="s">
        <v>7327</v>
      </c>
      <c r="I857" s="34">
        <v>2</v>
      </c>
    </row>
    <row r="858" spans="1:9">
      <c r="A858" s="23">
        <v>2017</v>
      </c>
      <c r="B858" s="23" t="s">
        <v>2366</v>
      </c>
      <c r="C858" s="23" t="s">
        <v>1886</v>
      </c>
      <c r="D858" s="13" t="s">
        <v>313</v>
      </c>
      <c r="E858" s="13" t="s">
        <v>462</v>
      </c>
      <c r="F858" s="13" t="s">
        <v>2528</v>
      </c>
      <c r="G858" s="13" t="s">
        <v>7465</v>
      </c>
      <c r="H858" s="13" t="s">
        <v>7327</v>
      </c>
      <c r="I858" s="34">
        <v>2</v>
      </c>
    </row>
    <row r="859" spans="1:9">
      <c r="A859" s="23">
        <v>2017</v>
      </c>
      <c r="B859" s="23" t="s">
        <v>2366</v>
      </c>
      <c r="C859" s="23" t="s">
        <v>1886</v>
      </c>
      <c r="D859" s="13" t="s">
        <v>313</v>
      </c>
      <c r="E859" s="13" t="s">
        <v>378</v>
      </c>
      <c r="F859" s="13" t="s">
        <v>2606</v>
      </c>
      <c r="G859" s="13" t="s">
        <v>7465</v>
      </c>
      <c r="H859" s="13" t="s">
        <v>7327</v>
      </c>
      <c r="I859" s="34">
        <v>1</v>
      </c>
    </row>
    <row r="860" spans="1:9">
      <c r="A860" s="23">
        <v>2017</v>
      </c>
      <c r="B860" s="23" t="s">
        <v>2366</v>
      </c>
      <c r="C860" s="23" t="s">
        <v>1886</v>
      </c>
      <c r="D860" s="13" t="s">
        <v>313</v>
      </c>
      <c r="E860" s="13" t="s">
        <v>1937</v>
      </c>
      <c r="F860" s="13" t="s">
        <v>2517</v>
      </c>
      <c r="G860" s="13" t="s">
        <v>7465</v>
      </c>
      <c r="H860" s="13" t="s">
        <v>7327</v>
      </c>
      <c r="I860" s="34">
        <v>1</v>
      </c>
    </row>
    <row r="861" spans="1:9">
      <c r="A861" s="23">
        <v>2017</v>
      </c>
      <c r="B861" s="23" t="s">
        <v>2366</v>
      </c>
      <c r="C861" s="23" t="s">
        <v>1886</v>
      </c>
      <c r="D861" s="13" t="s">
        <v>313</v>
      </c>
      <c r="E861" s="13" t="s">
        <v>2348</v>
      </c>
      <c r="F861" s="13" t="s">
        <v>2530</v>
      </c>
      <c r="G861" s="13" t="s">
        <v>7465</v>
      </c>
      <c r="H861" s="13" t="s">
        <v>7327</v>
      </c>
      <c r="I861" s="34">
        <v>2</v>
      </c>
    </row>
    <row r="862" spans="1:9">
      <c r="A862" s="23">
        <v>2017</v>
      </c>
      <c r="B862" s="23" t="s">
        <v>2366</v>
      </c>
      <c r="C862" s="23" t="s">
        <v>1886</v>
      </c>
      <c r="D862" s="13" t="s">
        <v>313</v>
      </c>
      <c r="E862" s="13" t="s">
        <v>379</v>
      </c>
      <c r="F862" s="13" t="s">
        <v>2432</v>
      </c>
      <c r="G862" s="13" t="s">
        <v>7465</v>
      </c>
      <c r="H862" s="13" t="s">
        <v>7327</v>
      </c>
      <c r="I862" s="34">
        <v>2</v>
      </c>
    </row>
    <row r="863" spans="1:9">
      <c r="A863" s="23">
        <v>2017</v>
      </c>
      <c r="B863" s="23" t="s">
        <v>2366</v>
      </c>
      <c r="C863" s="23" t="s">
        <v>1886</v>
      </c>
      <c r="D863" s="13" t="s">
        <v>313</v>
      </c>
      <c r="E863" s="13" t="s">
        <v>382</v>
      </c>
      <c r="F863" s="13" t="s">
        <v>2531</v>
      </c>
      <c r="G863" s="13" t="s">
        <v>7465</v>
      </c>
      <c r="H863" s="13" t="s">
        <v>7327</v>
      </c>
      <c r="I863" s="34">
        <v>5</v>
      </c>
    </row>
    <row r="864" spans="1:9">
      <c r="A864" s="23">
        <v>2017</v>
      </c>
      <c r="B864" s="23" t="s">
        <v>2366</v>
      </c>
      <c r="C864" s="23" t="s">
        <v>1886</v>
      </c>
      <c r="D864" s="13" t="s">
        <v>313</v>
      </c>
      <c r="E864" s="13" t="s">
        <v>383</v>
      </c>
      <c r="F864" s="13" t="s">
        <v>2420</v>
      </c>
      <c r="G864" s="13" t="s">
        <v>7465</v>
      </c>
      <c r="H864" s="13" t="s">
        <v>7327</v>
      </c>
      <c r="I864" s="34">
        <v>2</v>
      </c>
    </row>
    <row r="865" spans="1:9">
      <c r="A865" s="23">
        <v>2017</v>
      </c>
      <c r="B865" s="23" t="s">
        <v>2366</v>
      </c>
      <c r="C865" s="23" t="s">
        <v>1886</v>
      </c>
      <c r="D865" s="13" t="s">
        <v>314</v>
      </c>
      <c r="E865" s="13" t="s">
        <v>384</v>
      </c>
      <c r="F865" s="13" t="s">
        <v>2648</v>
      </c>
      <c r="G865" s="13" t="s">
        <v>7465</v>
      </c>
      <c r="H865" s="13" t="s">
        <v>7327</v>
      </c>
      <c r="I865" s="34">
        <v>1</v>
      </c>
    </row>
    <row r="866" spans="1:9">
      <c r="A866" s="23">
        <v>2017</v>
      </c>
      <c r="B866" s="23" t="s">
        <v>2366</v>
      </c>
      <c r="C866" s="23" t="s">
        <v>1886</v>
      </c>
      <c r="D866" s="13" t="s">
        <v>314</v>
      </c>
      <c r="E866" s="13" t="s">
        <v>4005</v>
      </c>
      <c r="F866" s="13" t="s">
        <v>4018</v>
      </c>
      <c r="G866" s="13" t="s">
        <v>7465</v>
      </c>
      <c r="H866" s="13" t="s">
        <v>7327</v>
      </c>
      <c r="I866" s="34">
        <v>1</v>
      </c>
    </row>
    <row r="867" spans="1:9">
      <c r="A867" s="23">
        <v>2017</v>
      </c>
      <c r="B867" s="23" t="s">
        <v>2366</v>
      </c>
      <c r="C867" s="23" t="s">
        <v>1886</v>
      </c>
      <c r="D867" s="13" t="s">
        <v>314</v>
      </c>
      <c r="E867" s="13" t="s">
        <v>518</v>
      </c>
      <c r="F867" s="13" t="s">
        <v>2660</v>
      </c>
      <c r="G867" s="13" t="s">
        <v>7465</v>
      </c>
      <c r="H867" s="13" t="s">
        <v>7327</v>
      </c>
      <c r="I867" s="34">
        <v>1</v>
      </c>
    </row>
    <row r="868" spans="1:9">
      <c r="A868" s="23">
        <v>2017</v>
      </c>
      <c r="B868" s="23" t="s">
        <v>2366</v>
      </c>
      <c r="C868" s="23" t="s">
        <v>1886</v>
      </c>
      <c r="D868" s="13" t="s">
        <v>314</v>
      </c>
      <c r="E868" s="13" t="s">
        <v>4057</v>
      </c>
      <c r="F868" s="13" t="s">
        <v>2657</v>
      </c>
      <c r="G868" s="13" t="s">
        <v>7465</v>
      </c>
      <c r="H868" s="13" t="s">
        <v>7327</v>
      </c>
      <c r="I868" s="34">
        <v>1</v>
      </c>
    </row>
    <row r="869" spans="1:9">
      <c r="A869" s="23">
        <v>2017</v>
      </c>
      <c r="B869" s="23" t="s">
        <v>2366</v>
      </c>
      <c r="C869" s="23" t="s">
        <v>1886</v>
      </c>
      <c r="D869" s="13" t="s">
        <v>314</v>
      </c>
      <c r="E869" s="13" t="s">
        <v>1944</v>
      </c>
      <c r="F869" s="13" t="s">
        <v>2612</v>
      </c>
      <c r="G869" s="13" t="s">
        <v>7465</v>
      </c>
      <c r="H869" s="13" t="s">
        <v>7327</v>
      </c>
      <c r="I869" s="34">
        <v>1</v>
      </c>
    </row>
    <row r="870" spans="1:9">
      <c r="A870" s="23">
        <v>2017</v>
      </c>
      <c r="B870" s="23" t="s">
        <v>2366</v>
      </c>
      <c r="C870" s="23" t="s">
        <v>1886</v>
      </c>
      <c r="D870" s="13" t="s">
        <v>317</v>
      </c>
      <c r="E870" s="13" t="s">
        <v>2560</v>
      </c>
      <c r="F870" s="13" t="s">
        <v>2439</v>
      </c>
      <c r="G870" s="13" t="s">
        <v>7465</v>
      </c>
      <c r="H870" s="13" t="s">
        <v>7327</v>
      </c>
      <c r="I870" s="34">
        <v>2</v>
      </c>
    </row>
    <row r="871" spans="1:9">
      <c r="A871" s="23">
        <v>2017</v>
      </c>
      <c r="B871" s="23" t="s">
        <v>2366</v>
      </c>
      <c r="C871" s="23" t="s">
        <v>1886</v>
      </c>
      <c r="D871" s="13" t="s">
        <v>317</v>
      </c>
      <c r="E871" s="13" t="s">
        <v>1938</v>
      </c>
      <c r="F871" s="13" t="s">
        <v>2421</v>
      </c>
      <c r="G871" s="13" t="s">
        <v>7465</v>
      </c>
      <c r="H871" s="13" t="s">
        <v>7327</v>
      </c>
      <c r="I871" s="34">
        <v>1</v>
      </c>
    </row>
    <row r="872" spans="1:9">
      <c r="A872" s="23">
        <v>2017</v>
      </c>
      <c r="B872" s="23" t="s">
        <v>2366</v>
      </c>
      <c r="C872" s="23" t="s">
        <v>1886</v>
      </c>
      <c r="D872" s="13" t="s">
        <v>317</v>
      </c>
      <c r="E872" s="13" t="s">
        <v>1956</v>
      </c>
      <c r="F872" s="13" t="s">
        <v>2454</v>
      </c>
      <c r="G872" s="13" t="s">
        <v>7465</v>
      </c>
      <c r="H872" s="13" t="s">
        <v>7327</v>
      </c>
      <c r="I872" s="34">
        <v>1</v>
      </c>
    </row>
    <row r="873" spans="1:9">
      <c r="A873" s="23">
        <v>2017</v>
      </c>
      <c r="B873" s="23" t="s">
        <v>2366</v>
      </c>
      <c r="C873" s="23" t="s">
        <v>1886</v>
      </c>
      <c r="D873" s="13" t="s">
        <v>317</v>
      </c>
      <c r="E873" s="13" t="s">
        <v>7462</v>
      </c>
      <c r="F873" s="13" t="s">
        <v>2491</v>
      </c>
      <c r="G873" s="13" t="s">
        <v>7465</v>
      </c>
      <c r="H873" s="13" t="s">
        <v>7327</v>
      </c>
      <c r="I873" s="34">
        <v>1</v>
      </c>
    </row>
    <row r="874" spans="1:9">
      <c r="A874" s="23">
        <v>2017</v>
      </c>
      <c r="B874" s="23" t="s">
        <v>2366</v>
      </c>
      <c r="C874" s="23" t="s">
        <v>1886</v>
      </c>
      <c r="D874" s="13" t="s">
        <v>317</v>
      </c>
      <c r="E874" s="13" t="s">
        <v>386</v>
      </c>
      <c r="F874" s="13" t="s">
        <v>2421</v>
      </c>
      <c r="G874" s="13" t="s">
        <v>7465</v>
      </c>
      <c r="H874" s="13" t="s">
        <v>7327</v>
      </c>
      <c r="I874" s="34">
        <v>1</v>
      </c>
    </row>
    <row r="875" spans="1:9">
      <c r="A875" s="23">
        <v>2017</v>
      </c>
      <c r="B875" s="23" t="s">
        <v>2366</v>
      </c>
      <c r="C875" s="23" t="s">
        <v>1886</v>
      </c>
      <c r="D875" s="13" t="s">
        <v>317</v>
      </c>
      <c r="E875" s="13" t="s">
        <v>426</v>
      </c>
      <c r="F875" s="13" t="s">
        <v>2423</v>
      </c>
      <c r="G875" s="13" t="s">
        <v>7465</v>
      </c>
      <c r="H875" s="13" t="s">
        <v>7327</v>
      </c>
      <c r="I875" s="34">
        <v>1</v>
      </c>
    </row>
    <row r="876" spans="1:9">
      <c r="A876" s="23">
        <v>2017</v>
      </c>
      <c r="B876" s="23" t="s">
        <v>2366</v>
      </c>
      <c r="C876" s="23" t="s">
        <v>1886</v>
      </c>
      <c r="D876" s="13" t="s">
        <v>487</v>
      </c>
      <c r="E876" s="13" t="s">
        <v>1947</v>
      </c>
      <c r="F876" s="13" t="s">
        <v>2451</v>
      </c>
      <c r="G876" s="13" t="s">
        <v>7465</v>
      </c>
      <c r="H876" s="13" t="s">
        <v>7327</v>
      </c>
      <c r="I876" s="34">
        <v>2</v>
      </c>
    </row>
    <row r="877" spans="1:9">
      <c r="A877" s="23">
        <v>2017</v>
      </c>
      <c r="B877" s="23" t="s">
        <v>2366</v>
      </c>
      <c r="C877" s="23" t="s">
        <v>1886</v>
      </c>
      <c r="D877" s="13" t="s">
        <v>321</v>
      </c>
      <c r="E877" s="13" t="s">
        <v>1946</v>
      </c>
      <c r="F877" s="13" t="s">
        <v>2652</v>
      </c>
      <c r="G877" s="13" t="s">
        <v>7465</v>
      </c>
      <c r="H877" s="13" t="s">
        <v>7327</v>
      </c>
      <c r="I877" s="34">
        <v>2</v>
      </c>
    </row>
    <row r="878" spans="1:9">
      <c r="A878" s="23">
        <v>2017</v>
      </c>
      <c r="B878" s="23" t="s">
        <v>2366</v>
      </c>
      <c r="C878" s="23" t="s">
        <v>1886</v>
      </c>
      <c r="D878" s="13" t="s">
        <v>322</v>
      </c>
      <c r="E878" s="13" t="s">
        <v>391</v>
      </c>
      <c r="F878" s="13" t="s">
        <v>3552</v>
      </c>
      <c r="G878" s="13" t="s">
        <v>7465</v>
      </c>
      <c r="H878" s="13" t="s">
        <v>7327</v>
      </c>
      <c r="I878" s="34">
        <v>1</v>
      </c>
    </row>
    <row r="879" spans="1:9">
      <c r="A879" s="23">
        <v>2017</v>
      </c>
      <c r="B879" s="23" t="s">
        <v>2366</v>
      </c>
      <c r="C879" s="23" t="s">
        <v>1886</v>
      </c>
      <c r="D879" s="13" t="s">
        <v>322</v>
      </c>
      <c r="E879" s="13" t="s">
        <v>392</v>
      </c>
      <c r="F879" s="13" t="s">
        <v>2466</v>
      </c>
      <c r="G879" s="13" t="s">
        <v>7465</v>
      </c>
      <c r="H879" s="13" t="s">
        <v>7327</v>
      </c>
      <c r="I879" s="34">
        <v>3</v>
      </c>
    </row>
    <row r="880" spans="1:9">
      <c r="A880" s="23">
        <v>2017</v>
      </c>
      <c r="B880" s="23" t="s">
        <v>2366</v>
      </c>
      <c r="C880" s="23" t="s">
        <v>1886</v>
      </c>
      <c r="D880" s="13" t="s">
        <v>322</v>
      </c>
      <c r="E880" s="13" t="s">
        <v>473</v>
      </c>
      <c r="F880" s="13" t="s">
        <v>2654</v>
      </c>
      <c r="G880" s="13" t="s">
        <v>7465</v>
      </c>
      <c r="H880" s="13" t="s">
        <v>7327</v>
      </c>
      <c r="I880" s="34">
        <v>1</v>
      </c>
    </row>
    <row r="881" spans="1:9">
      <c r="A881" s="23">
        <v>2017</v>
      </c>
      <c r="B881" s="23" t="s">
        <v>2366</v>
      </c>
      <c r="C881" s="23" t="s">
        <v>1886</v>
      </c>
      <c r="D881" s="13" t="s">
        <v>322</v>
      </c>
      <c r="E881" s="13" t="s">
        <v>512</v>
      </c>
      <c r="F881" s="13" t="s">
        <v>2466</v>
      </c>
      <c r="G881" s="13" t="s">
        <v>7465</v>
      </c>
      <c r="H881" s="13" t="s">
        <v>7327</v>
      </c>
      <c r="I881" s="34">
        <v>3</v>
      </c>
    </row>
    <row r="882" spans="1:9">
      <c r="A882" s="23">
        <v>2017</v>
      </c>
      <c r="B882" s="23" t="s">
        <v>2366</v>
      </c>
      <c r="C882" s="23" t="s">
        <v>1886</v>
      </c>
      <c r="D882" s="13" t="s">
        <v>322</v>
      </c>
      <c r="E882" s="13" t="s">
        <v>2586</v>
      </c>
      <c r="F882" s="13" t="s">
        <v>2619</v>
      </c>
      <c r="G882" s="13" t="s">
        <v>7465</v>
      </c>
      <c r="H882" s="13" t="s">
        <v>7327</v>
      </c>
      <c r="I882" s="34">
        <v>2</v>
      </c>
    </row>
    <row r="883" spans="1:9">
      <c r="A883" s="23">
        <v>2017</v>
      </c>
      <c r="B883" s="23" t="s">
        <v>2366</v>
      </c>
      <c r="C883" s="23" t="s">
        <v>1886</v>
      </c>
      <c r="D883" s="13" t="s">
        <v>322</v>
      </c>
      <c r="E883" s="13" t="s">
        <v>3247</v>
      </c>
      <c r="F883" s="13" t="s">
        <v>2466</v>
      </c>
      <c r="G883" s="13" t="s">
        <v>7465</v>
      </c>
      <c r="H883" s="13" t="s">
        <v>7327</v>
      </c>
      <c r="I883" s="34">
        <v>5</v>
      </c>
    </row>
    <row r="884" spans="1:9">
      <c r="A884" s="23">
        <v>2017</v>
      </c>
      <c r="B884" s="23" t="s">
        <v>2366</v>
      </c>
      <c r="C884" s="23" t="s">
        <v>1886</v>
      </c>
      <c r="D884" s="13" t="s">
        <v>322</v>
      </c>
      <c r="E884" s="13" t="s">
        <v>393</v>
      </c>
      <c r="F884" s="13" t="s">
        <v>2607</v>
      </c>
      <c r="G884" s="13" t="s">
        <v>7465</v>
      </c>
      <c r="H884" s="13" t="s">
        <v>7327</v>
      </c>
      <c r="I884" s="34">
        <v>1</v>
      </c>
    </row>
    <row r="885" spans="1:9">
      <c r="A885" s="23">
        <v>2017</v>
      </c>
      <c r="B885" s="23" t="s">
        <v>2366</v>
      </c>
      <c r="C885" s="23" t="s">
        <v>1886</v>
      </c>
      <c r="D885" s="13" t="s">
        <v>3999</v>
      </c>
      <c r="E885" s="13" t="s">
        <v>388</v>
      </c>
      <c r="F885" s="13" t="s">
        <v>4059</v>
      </c>
      <c r="G885" s="13" t="s">
        <v>7465</v>
      </c>
      <c r="H885" s="13" t="s">
        <v>7327</v>
      </c>
      <c r="I885" s="34">
        <v>2</v>
      </c>
    </row>
    <row r="886" spans="1:9">
      <c r="A886" s="23">
        <v>2017</v>
      </c>
      <c r="B886" s="23" t="s">
        <v>2366</v>
      </c>
      <c r="C886" s="23" t="s">
        <v>1886</v>
      </c>
      <c r="D886" s="13" t="s">
        <v>3999</v>
      </c>
      <c r="E886" s="13" t="s">
        <v>427</v>
      </c>
      <c r="F886" s="13" t="s">
        <v>4058</v>
      </c>
      <c r="G886" s="13" t="s">
        <v>7465</v>
      </c>
      <c r="H886" s="13" t="s">
        <v>7327</v>
      </c>
      <c r="I886" s="34">
        <v>1</v>
      </c>
    </row>
    <row r="887" spans="1:9">
      <c r="A887" s="23">
        <v>2017</v>
      </c>
      <c r="B887" s="23" t="s">
        <v>2366</v>
      </c>
      <c r="C887" s="23" t="s">
        <v>1886</v>
      </c>
      <c r="D887" s="13" t="s">
        <v>3999</v>
      </c>
      <c r="E887" s="13" t="s">
        <v>2345</v>
      </c>
      <c r="F887" s="13" t="s">
        <v>4024</v>
      </c>
      <c r="G887" s="13" t="s">
        <v>7465</v>
      </c>
      <c r="H887" s="13" t="s">
        <v>7327</v>
      </c>
      <c r="I887" s="34">
        <v>2</v>
      </c>
    </row>
    <row r="888" spans="1:9">
      <c r="A888" s="23">
        <v>2017</v>
      </c>
      <c r="B888" s="23" t="s">
        <v>2366</v>
      </c>
      <c r="C888" s="23" t="s">
        <v>1886</v>
      </c>
      <c r="D888" s="13" t="s">
        <v>324</v>
      </c>
      <c r="E888" s="13" t="s">
        <v>394</v>
      </c>
      <c r="F888" s="13" t="s">
        <v>2425</v>
      </c>
      <c r="G888" s="13" t="s">
        <v>7465</v>
      </c>
      <c r="H888" s="13" t="s">
        <v>7327</v>
      </c>
      <c r="I888" s="34">
        <v>3</v>
      </c>
    </row>
    <row r="889" spans="1:9">
      <c r="A889" s="23">
        <v>2017</v>
      </c>
      <c r="B889" s="23" t="s">
        <v>2366</v>
      </c>
      <c r="C889" s="23" t="s">
        <v>1886</v>
      </c>
      <c r="D889" s="13" t="s">
        <v>325</v>
      </c>
      <c r="E889" s="13" t="s">
        <v>524</v>
      </c>
      <c r="F889" s="13" t="s">
        <v>2519</v>
      </c>
      <c r="G889" s="13" t="s">
        <v>7465</v>
      </c>
      <c r="H889" s="13" t="s">
        <v>7327</v>
      </c>
      <c r="I889" s="34">
        <v>2</v>
      </c>
    </row>
    <row r="890" spans="1:9">
      <c r="A890" s="23">
        <v>2017</v>
      </c>
      <c r="B890" s="23" t="s">
        <v>2367</v>
      </c>
      <c r="C890" s="23" t="s">
        <v>1886</v>
      </c>
      <c r="D890" s="13" t="s">
        <v>300</v>
      </c>
      <c r="E890" s="13" t="s">
        <v>1930</v>
      </c>
      <c r="F890" s="13" t="s">
        <v>2445</v>
      </c>
      <c r="G890" s="13" t="s">
        <v>492</v>
      </c>
      <c r="H890" s="13" t="s">
        <v>7328</v>
      </c>
      <c r="I890" s="34">
        <v>3</v>
      </c>
    </row>
    <row r="891" spans="1:9">
      <c r="A891" s="23">
        <v>2017</v>
      </c>
      <c r="B891" s="23" t="s">
        <v>2367</v>
      </c>
      <c r="C891" s="23" t="s">
        <v>1886</v>
      </c>
      <c r="D891" s="13" t="s">
        <v>300</v>
      </c>
      <c r="E891" s="13" t="s">
        <v>1433</v>
      </c>
      <c r="F891" s="13" t="s">
        <v>2427</v>
      </c>
      <c r="G891" s="13" t="s">
        <v>492</v>
      </c>
      <c r="H891" s="13" t="s">
        <v>7328</v>
      </c>
      <c r="I891" s="34">
        <v>2</v>
      </c>
    </row>
    <row r="892" spans="1:9">
      <c r="A892" s="23">
        <v>2017</v>
      </c>
      <c r="B892" s="23" t="s">
        <v>2367</v>
      </c>
      <c r="C892" s="23" t="s">
        <v>1886</v>
      </c>
      <c r="D892" s="13" t="s">
        <v>300</v>
      </c>
      <c r="E892" s="13" t="s">
        <v>1959</v>
      </c>
      <c r="F892" s="13" t="s">
        <v>2698</v>
      </c>
      <c r="G892" s="13" t="s">
        <v>492</v>
      </c>
      <c r="H892" s="13" t="s">
        <v>7328</v>
      </c>
      <c r="I892" s="34">
        <v>1</v>
      </c>
    </row>
    <row r="893" spans="1:9">
      <c r="A893" s="23">
        <v>2017</v>
      </c>
      <c r="B893" s="23" t="s">
        <v>2367</v>
      </c>
      <c r="C893" s="23" t="s">
        <v>1886</v>
      </c>
      <c r="D893" s="13" t="s">
        <v>300</v>
      </c>
      <c r="E893" s="13" t="s">
        <v>500</v>
      </c>
      <c r="F893" s="13" t="s">
        <v>2414</v>
      </c>
      <c r="G893" s="13" t="s">
        <v>492</v>
      </c>
      <c r="H893" s="13" t="s">
        <v>7328</v>
      </c>
      <c r="I893" s="34">
        <v>1</v>
      </c>
    </row>
    <row r="894" spans="1:9">
      <c r="A894" s="23">
        <v>2017</v>
      </c>
      <c r="B894" s="23" t="s">
        <v>2367</v>
      </c>
      <c r="C894" s="23" t="s">
        <v>1886</v>
      </c>
      <c r="D894" s="13" t="s">
        <v>300</v>
      </c>
      <c r="E894" s="13" t="s">
        <v>452</v>
      </c>
      <c r="F894" s="13" t="s">
        <v>2674</v>
      </c>
      <c r="G894" s="13" t="s">
        <v>492</v>
      </c>
      <c r="H894" s="13" t="s">
        <v>7328</v>
      </c>
      <c r="I894" s="34">
        <v>1</v>
      </c>
    </row>
    <row r="895" spans="1:9">
      <c r="A895" s="23">
        <v>2017</v>
      </c>
      <c r="B895" s="23" t="s">
        <v>2367</v>
      </c>
      <c r="C895" s="23" t="s">
        <v>1886</v>
      </c>
      <c r="D895" s="13" t="s">
        <v>300</v>
      </c>
      <c r="E895" s="13" t="s">
        <v>453</v>
      </c>
      <c r="F895" s="13" t="s">
        <v>2413</v>
      </c>
      <c r="G895" s="13" t="s">
        <v>492</v>
      </c>
      <c r="H895" s="13" t="s">
        <v>7328</v>
      </c>
      <c r="I895" s="34">
        <v>2</v>
      </c>
    </row>
    <row r="896" spans="1:9">
      <c r="A896" s="23">
        <v>2017</v>
      </c>
      <c r="B896" s="23" t="s">
        <v>2367</v>
      </c>
      <c r="C896" s="23" t="s">
        <v>1886</v>
      </c>
      <c r="D896" s="13" t="s">
        <v>300</v>
      </c>
      <c r="E896" s="13" t="s">
        <v>2163</v>
      </c>
      <c r="F896" s="13" t="s">
        <v>2414</v>
      </c>
      <c r="G896" s="13" t="s">
        <v>492</v>
      </c>
      <c r="H896" s="13" t="s">
        <v>7328</v>
      </c>
      <c r="I896" s="34">
        <v>1</v>
      </c>
    </row>
    <row r="897" spans="1:9">
      <c r="A897" s="23">
        <v>2017</v>
      </c>
      <c r="B897" s="23" t="s">
        <v>2367</v>
      </c>
      <c r="C897" s="23" t="s">
        <v>1886</v>
      </c>
      <c r="D897" s="13" t="s">
        <v>300</v>
      </c>
      <c r="E897" s="13" t="s">
        <v>1960</v>
      </c>
      <c r="F897" s="13" t="s">
        <v>2448</v>
      </c>
      <c r="G897" s="13" t="s">
        <v>492</v>
      </c>
      <c r="H897" s="13" t="s">
        <v>7328</v>
      </c>
      <c r="I897" s="34">
        <v>1</v>
      </c>
    </row>
    <row r="898" spans="1:9">
      <c r="A898" s="23">
        <v>2017</v>
      </c>
      <c r="B898" s="23" t="s">
        <v>2367</v>
      </c>
      <c r="C898" s="23" t="s">
        <v>1886</v>
      </c>
      <c r="D898" s="13" t="s">
        <v>300</v>
      </c>
      <c r="E898" s="13" t="s">
        <v>1961</v>
      </c>
      <c r="F898" s="13" t="s">
        <v>2416</v>
      </c>
      <c r="G898" s="13" t="s">
        <v>492</v>
      </c>
      <c r="H898" s="13" t="s">
        <v>7328</v>
      </c>
      <c r="I898" s="34">
        <v>1</v>
      </c>
    </row>
    <row r="899" spans="1:9">
      <c r="A899" s="23">
        <v>2017</v>
      </c>
      <c r="B899" s="23" t="s">
        <v>2367</v>
      </c>
      <c r="C899" s="23" t="s">
        <v>1886</v>
      </c>
      <c r="D899" s="13" t="s">
        <v>300</v>
      </c>
      <c r="E899" s="13" t="s">
        <v>454</v>
      </c>
      <c r="F899" s="13" t="s">
        <v>2510</v>
      </c>
      <c r="G899" s="13" t="s">
        <v>492</v>
      </c>
      <c r="H899" s="13" t="s">
        <v>7328</v>
      </c>
      <c r="I899" s="34">
        <v>2</v>
      </c>
    </row>
    <row r="900" spans="1:9">
      <c r="A900" s="23">
        <v>2017</v>
      </c>
      <c r="B900" s="23" t="s">
        <v>2367</v>
      </c>
      <c r="C900" s="23" t="s">
        <v>1886</v>
      </c>
      <c r="D900" s="13" t="s">
        <v>300</v>
      </c>
      <c r="E900" s="13" t="s">
        <v>496</v>
      </c>
      <c r="F900" s="13" t="s">
        <v>2621</v>
      </c>
      <c r="G900" s="13" t="s">
        <v>492</v>
      </c>
      <c r="H900" s="13" t="s">
        <v>7328</v>
      </c>
      <c r="I900" s="34">
        <v>1</v>
      </c>
    </row>
    <row r="901" spans="1:9">
      <c r="A901" s="23">
        <v>2017</v>
      </c>
      <c r="B901" s="23" t="s">
        <v>2367</v>
      </c>
      <c r="C901" s="23" t="s">
        <v>1886</v>
      </c>
      <c r="D901" s="13" t="s">
        <v>300</v>
      </c>
      <c r="E901" s="13" t="s">
        <v>499</v>
      </c>
      <c r="F901" s="13" t="s">
        <v>2482</v>
      </c>
      <c r="G901" s="13" t="s">
        <v>492</v>
      </c>
      <c r="H901" s="13" t="s">
        <v>7328</v>
      </c>
      <c r="I901" s="34">
        <v>1</v>
      </c>
    </row>
    <row r="902" spans="1:9">
      <c r="A902" s="23">
        <v>2017</v>
      </c>
      <c r="B902" s="23" t="s">
        <v>2367</v>
      </c>
      <c r="C902" s="23" t="s">
        <v>1886</v>
      </c>
      <c r="D902" s="13" t="s">
        <v>301</v>
      </c>
      <c r="E902" s="13" t="s">
        <v>501</v>
      </c>
      <c r="F902" s="13" t="s">
        <v>2417</v>
      </c>
      <c r="G902" s="13" t="s">
        <v>492</v>
      </c>
      <c r="H902" s="13" t="s">
        <v>7328</v>
      </c>
      <c r="I902" s="34">
        <v>1</v>
      </c>
    </row>
    <row r="903" spans="1:9">
      <c r="A903" s="23">
        <v>2017</v>
      </c>
      <c r="B903" s="23" t="s">
        <v>2367</v>
      </c>
      <c r="C903" s="23" t="s">
        <v>1886</v>
      </c>
      <c r="D903" s="13" t="s">
        <v>301</v>
      </c>
      <c r="E903" s="13" t="s">
        <v>1931</v>
      </c>
      <c r="F903" s="13" t="s">
        <v>2417</v>
      </c>
      <c r="G903" s="13" t="s">
        <v>492</v>
      </c>
      <c r="H903" s="13" t="s">
        <v>7328</v>
      </c>
      <c r="I903" s="34">
        <v>1</v>
      </c>
    </row>
    <row r="904" spans="1:9">
      <c r="A904" s="23">
        <v>2017</v>
      </c>
      <c r="B904" s="23" t="s">
        <v>2367</v>
      </c>
      <c r="C904" s="23" t="s">
        <v>1886</v>
      </c>
      <c r="D904" s="13" t="s">
        <v>301</v>
      </c>
      <c r="E904" s="13" t="s">
        <v>359</v>
      </c>
      <c r="F904" s="13" t="s">
        <v>2533</v>
      </c>
      <c r="G904" s="13" t="s">
        <v>492</v>
      </c>
      <c r="H904" s="13" t="s">
        <v>7328</v>
      </c>
      <c r="I904" s="34">
        <v>2</v>
      </c>
    </row>
    <row r="905" spans="1:9">
      <c r="A905" s="23">
        <v>2017</v>
      </c>
      <c r="B905" s="23" t="s">
        <v>2367</v>
      </c>
      <c r="C905" s="23" t="s">
        <v>1886</v>
      </c>
      <c r="D905" s="13" t="s">
        <v>302</v>
      </c>
      <c r="E905" s="13" t="s">
        <v>361</v>
      </c>
      <c r="F905" s="13" t="s">
        <v>2428</v>
      </c>
      <c r="G905" s="13" t="s">
        <v>492</v>
      </c>
      <c r="H905" s="13" t="s">
        <v>7328</v>
      </c>
      <c r="I905" s="34">
        <v>1</v>
      </c>
    </row>
    <row r="906" spans="1:9">
      <c r="A906" s="23">
        <v>2017</v>
      </c>
      <c r="B906" s="23" t="s">
        <v>2367</v>
      </c>
      <c r="C906" s="23" t="s">
        <v>1886</v>
      </c>
      <c r="D906" s="13" t="s">
        <v>302</v>
      </c>
      <c r="E906" s="13" t="s">
        <v>362</v>
      </c>
      <c r="F906" s="13" t="s">
        <v>2430</v>
      </c>
      <c r="G906" s="13" t="s">
        <v>492</v>
      </c>
      <c r="H906" s="13" t="s">
        <v>7328</v>
      </c>
      <c r="I906" s="34">
        <v>1</v>
      </c>
    </row>
    <row r="907" spans="1:9">
      <c r="A907" s="23">
        <v>2017</v>
      </c>
      <c r="B907" s="23" t="s">
        <v>2367</v>
      </c>
      <c r="C907" s="23" t="s">
        <v>1886</v>
      </c>
      <c r="D907" s="13" t="s">
        <v>302</v>
      </c>
      <c r="E907" s="13" t="s">
        <v>415</v>
      </c>
      <c r="F907" s="13" t="s">
        <v>2429</v>
      </c>
      <c r="G907" s="13" t="s">
        <v>492</v>
      </c>
      <c r="H907" s="13" t="s">
        <v>7328</v>
      </c>
      <c r="I907" s="34">
        <v>1</v>
      </c>
    </row>
    <row r="908" spans="1:9">
      <c r="A908" s="23">
        <v>2017</v>
      </c>
      <c r="B908" s="23" t="s">
        <v>2367</v>
      </c>
      <c r="C908" s="23" t="s">
        <v>1886</v>
      </c>
      <c r="D908" s="13" t="s">
        <v>457</v>
      </c>
      <c r="E908" s="13" t="s">
        <v>458</v>
      </c>
      <c r="F908" s="13" t="s">
        <v>2686</v>
      </c>
      <c r="G908" s="13" t="s">
        <v>1949</v>
      </c>
      <c r="H908" s="13" t="s">
        <v>7328</v>
      </c>
      <c r="I908" s="34">
        <v>1</v>
      </c>
    </row>
    <row r="909" spans="1:9">
      <c r="A909" s="23">
        <v>2017</v>
      </c>
      <c r="B909" s="23" t="s">
        <v>2367</v>
      </c>
      <c r="C909" s="23" t="s">
        <v>1886</v>
      </c>
      <c r="D909" s="13" t="s">
        <v>306</v>
      </c>
      <c r="E909" s="13" t="s">
        <v>368</v>
      </c>
      <c r="F909" s="13" t="s">
        <v>2469</v>
      </c>
      <c r="G909" s="13" t="s">
        <v>492</v>
      </c>
      <c r="H909" s="13" t="s">
        <v>7328</v>
      </c>
      <c r="I909" s="34">
        <v>1</v>
      </c>
    </row>
    <row r="910" spans="1:9">
      <c r="A910" s="23">
        <v>2017</v>
      </c>
      <c r="B910" s="23" t="s">
        <v>2367</v>
      </c>
      <c r="C910" s="23" t="s">
        <v>1886</v>
      </c>
      <c r="D910" s="13" t="s">
        <v>306</v>
      </c>
      <c r="E910" s="13" t="s">
        <v>3512</v>
      </c>
      <c r="F910" s="13" t="s">
        <v>2484</v>
      </c>
      <c r="G910" s="13" t="s">
        <v>492</v>
      </c>
      <c r="H910" s="13" t="s">
        <v>7328</v>
      </c>
      <c r="I910" s="34">
        <v>1</v>
      </c>
    </row>
    <row r="911" spans="1:9">
      <c r="A911" s="23">
        <v>2017</v>
      </c>
      <c r="B911" s="23" t="s">
        <v>2367</v>
      </c>
      <c r="C911" s="23" t="s">
        <v>1886</v>
      </c>
      <c r="D911" s="13" t="s">
        <v>306</v>
      </c>
      <c r="E911" s="13" t="s">
        <v>459</v>
      </c>
      <c r="F911" s="13" t="s">
        <v>2469</v>
      </c>
      <c r="G911" s="13" t="s">
        <v>492</v>
      </c>
      <c r="H911" s="13" t="s">
        <v>7328</v>
      </c>
      <c r="I911" s="34">
        <v>1</v>
      </c>
    </row>
    <row r="912" spans="1:9">
      <c r="A912" s="23">
        <v>2017</v>
      </c>
      <c r="B912" s="23" t="s">
        <v>2367</v>
      </c>
      <c r="C912" s="23" t="s">
        <v>1886</v>
      </c>
      <c r="D912" s="13" t="s">
        <v>307</v>
      </c>
      <c r="E912" s="13" t="s">
        <v>3506</v>
      </c>
      <c r="F912" s="13" t="s">
        <v>2527</v>
      </c>
      <c r="G912" s="13" t="s">
        <v>492</v>
      </c>
      <c r="H912" s="13" t="s">
        <v>7328</v>
      </c>
      <c r="I912" s="34">
        <v>2</v>
      </c>
    </row>
    <row r="913" spans="1:9">
      <c r="A913" s="23">
        <v>2017</v>
      </c>
      <c r="B913" s="23" t="s">
        <v>2367</v>
      </c>
      <c r="C913" s="23" t="s">
        <v>1886</v>
      </c>
      <c r="D913" s="13" t="s">
        <v>313</v>
      </c>
      <c r="E913" s="13" t="s">
        <v>371</v>
      </c>
      <c r="F913" s="13" t="s">
        <v>2518</v>
      </c>
      <c r="G913" s="13" t="s">
        <v>492</v>
      </c>
      <c r="H913" s="13" t="s">
        <v>7328</v>
      </c>
      <c r="I913" s="34">
        <v>4</v>
      </c>
    </row>
    <row r="914" spans="1:9">
      <c r="A914" s="23">
        <v>2017</v>
      </c>
      <c r="B914" s="23" t="s">
        <v>2367</v>
      </c>
      <c r="C914" s="23" t="s">
        <v>1886</v>
      </c>
      <c r="D914" s="13" t="s">
        <v>313</v>
      </c>
      <c r="E914" s="13" t="s">
        <v>373</v>
      </c>
      <c r="F914" s="13" t="s">
        <v>2509</v>
      </c>
      <c r="G914" s="13" t="s">
        <v>492</v>
      </c>
      <c r="H914" s="13" t="s">
        <v>7328</v>
      </c>
      <c r="I914" s="34">
        <v>1</v>
      </c>
    </row>
    <row r="915" spans="1:9">
      <c r="A915" s="23">
        <v>2017</v>
      </c>
      <c r="B915" s="23" t="s">
        <v>2367</v>
      </c>
      <c r="C915" s="23" t="s">
        <v>1886</v>
      </c>
      <c r="D915" s="13" t="s">
        <v>313</v>
      </c>
      <c r="E915" s="13" t="s">
        <v>374</v>
      </c>
      <c r="F915" s="13" t="s">
        <v>2432</v>
      </c>
      <c r="G915" s="13" t="s">
        <v>492</v>
      </c>
      <c r="H915" s="13" t="s">
        <v>7328</v>
      </c>
      <c r="I915" s="34">
        <v>3</v>
      </c>
    </row>
    <row r="916" spans="1:9">
      <c r="A916" s="23">
        <v>2017</v>
      </c>
      <c r="B916" s="23" t="s">
        <v>2367</v>
      </c>
      <c r="C916" s="23" t="s">
        <v>1886</v>
      </c>
      <c r="D916" s="13" t="s">
        <v>313</v>
      </c>
      <c r="E916" s="13" t="s">
        <v>3218</v>
      </c>
      <c r="F916" s="13" t="s">
        <v>2475</v>
      </c>
      <c r="G916" s="13" t="s">
        <v>492</v>
      </c>
      <c r="H916" s="13" t="s">
        <v>7328</v>
      </c>
      <c r="I916" s="34">
        <v>1</v>
      </c>
    </row>
    <row r="917" spans="1:9">
      <c r="A917" s="23">
        <v>2017</v>
      </c>
      <c r="B917" s="23" t="s">
        <v>2367</v>
      </c>
      <c r="C917" s="23" t="s">
        <v>1886</v>
      </c>
      <c r="D917" s="13" t="s">
        <v>313</v>
      </c>
      <c r="E917" s="13" t="s">
        <v>1957</v>
      </c>
      <c r="F917" s="13" t="s">
        <v>2549</v>
      </c>
      <c r="G917" s="13" t="s">
        <v>492</v>
      </c>
      <c r="H917" s="13" t="s">
        <v>7328</v>
      </c>
      <c r="I917" s="34">
        <v>1</v>
      </c>
    </row>
    <row r="918" spans="1:9">
      <c r="A918" s="23">
        <v>2017</v>
      </c>
      <c r="B918" s="23" t="s">
        <v>2367</v>
      </c>
      <c r="C918" s="23" t="s">
        <v>1886</v>
      </c>
      <c r="D918" s="13" t="s">
        <v>313</v>
      </c>
      <c r="E918" s="13" t="s">
        <v>419</v>
      </c>
      <c r="F918" s="13" t="s">
        <v>2518</v>
      </c>
      <c r="G918" s="13" t="s">
        <v>492</v>
      </c>
      <c r="H918" s="13" t="s">
        <v>7328</v>
      </c>
      <c r="I918" s="34">
        <v>1</v>
      </c>
    </row>
    <row r="919" spans="1:9">
      <c r="A919" s="23">
        <v>2017</v>
      </c>
      <c r="B919" s="23" t="s">
        <v>2367</v>
      </c>
      <c r="C919" s="23" t="s">
        <v>1886</v>
      </c>
      <c r="D919" s="13" t="s">
        <v>313</v>
      </c>
      <c r="E919" s="13" t="s">
        <v>2348</v>
      </c>
      <c r="F919" s="13" t="s">
        <v>2530</v>
      </c>
      <c r="G919" s="13" t="s">
        <v>492</v>
      </c>
      <c r="H919" s="13" t="s">
        <v>7328</v>
      </c>
      <c r="I919" s="34">
        <v>1</v>
      </c>
    </row>
    <row r="920" spans="1:9">
      <c r="A920" s="23">
        <v>2017</v>
      </c>
      <c r="B920" s="23" t="s">
        <v>2367</v>
      </c>
      <c r="C920" s="23" t="s">
        <v>1886</v>
      </c>
      <c r="D920" s="13" t="s">
        <v>313</v>
      </c>
      <c r="E920" s="13" t="s">
        <v>379</v>
      </c>
      <c r="F920" s="13" t="s">
        <v>2432</v>
      </c>
      <c r="G920" s="13" t="s">
        <v>492</v>
      </c>
      <c r="H920" s="13" t="s">
        <v>7328</v>
      </c>
      <c r="I920" s="34">
        <v>2</v>
      </c>
    </row>
    <row r="921" spans="1:9">
      <c r="A921" s="23">
        <v>2017</v>
      </c>
      <c r="B921" s="23" t="s">
        <v>2367</v>
      </c>
      <c r="C921" s="23" t="s">
        <v>1886</v>
      </c>
      <c r="D921" s="13" t="s">
        <v>313</v>
      </c>
      <c r="E921" s="13" t="s">
        <v>380</v>
      </c>
      <c r="F921" s="13" t="s">
        <v>2507</v>
      </c>
      <c r="G921" s="13" t="s">
        <v>492</v>
      </c>
      <c r="H921" s="13" t="s">
        <v>7328</v>
      </c>
      <c r="I921" s="34">
        <v>1</v>
      </c>
    </row>
    <row r="922" spans="1:9">
      <c r="A922" s="23">
        <v>2017</v>
      </c>
      <c r="B922" s="23" t="s">
        <v>2367</v>
      </c>
      <c r="C922" s="23" t="s">
        <v>1886</v>
      </c>
      <c r="D922" s="13" t="s">
        <v>313</v>
      </c>
      <c r="E922" s="13" t="s">
        <v>383</v>
      </c>
      <c r="F922" s="13" t="s">
        <v>2420</v>
      </c>
      <c r="G922" s="13" t="s">
        <v>492</v>
      </c>
      <c r="H922" s="13" t="s">
        <v>7328</v>
      </c>
      <c r="I922" s="34">
        <v>3</v>
      </c>
    </row>
    <row r="923" spans="1:9">
      <c r="A923" s="23">
        <v>2017</v>
      </c>
      <c r="B923" s="23" t="s">
        <v>2367</v>
      </c>
      <c r="C923" s="23" t="s">
        <v>1886</v>
      </c>
      <c r="D923" s="13" t="s">
        <v>317</v>
      </c>
      <c r="E923" s="13" t="s">
        <v>385</v>
      </c>
      <c r="F923" s="13" t="s">
        <v>2421</v>
      </c>
      <c r="G923" s="13" t="s">
        <v>492</v>
      </c>
      <c r="H923" s="13" t="s">
        <v>7328</v>
      </c>
      <c r="I923" s="34">
        <v>2</v>
      </c>
    </row>
    <row r="924" spans="1:9">
      <c r="A924" s="23">
        <v>2017</v>
      </c>
      <c r="B924" s="23" t="s">
        <v>2367</v>
      </c>
      <c r="C924" s="23" t="s">
        <v>1886</v>
      </c>
      <c r="D924" s="13" t="s">
        <v>317</v>
      </c>
      <c r="E924" s="13" t="s">
        <v>3217</v>
      </c>
      <c r="F924" s="13" t="s">
        <v>2423</v>
      </c>
      <c r="G924" s="13" t="s">
        <v>492</v>
      </c>
      <c r="H924" s="13" t="s">
        <v>7328</v>
      </c>
      <c r="I924" s="34">
        <v>7</v>
      </c>
    </row>
    <row r="925" spans="1:9">
      <c r="A925" s="23">
        <v>2017</v>
      </c>
      <c r="B925" s="23" t="s">
        <v>2367</v>
      </c>
      <c r="C925" s="23" t="s">
        <v>1886</v>
      </c>
      <c r="D925" s="13" t="s">
        <v>317</v>
      </c>
      <c r="E925" s="13" t="s">
        <v>463</v>
      </c>
      <c r="F925" s="13" t="s">
        <v>2446</v>
      </c>
      <c r="G925" s="13" t="s">
        <v>492</v>
      </c>
      <c r="H925" s="13" t="s">
        <v>7328</v>
      </c>
      <c r="I925" s="34">
        <v>5</v>
      </c>
    </row>
    <row r="926" spans="1:9">
      <c r="A926" s="23">
        <v>2017</v>
      </c>
      <c r="B926" s="23" t="s">
        <v>2367</v>
      </c>
      <c r="C926" s="23" t="s">
        <v>1886</v>
      </c>
      <c r="D926" s="13" t="s">
        <v>317</v>
      </c>
      <c r="E926" s="13" t="s">
        <v>1956</v>
      </c>
      <c r="F926" s="13" t="s">
        <v>2454</v>
      </c>
      <c r="G926" s="13" t="s">
        <v>492</v>
      </c>
      <c r="H926" s="13" t="s">
        <v>7328</v>
      </c>
      <c r="I926" s="34">
        <v>1</v>
      </c>
    </row>
    <row r="927" spans="1:9">
      <c r="A927" s="23">
        <v>2017</v>
      </c>
      <c r="B927" s="23" t="s">
        <v>2367</v>
      </c>
      <c r="C927" s="23" t="s">
        <v>1886</v>
      </c>
      <c r="D927" s="13" t="s">
        <v>317</v>
      </c>
      <c r="E927" s="13" t="s">
        <v>449</v>
      </c>
      <c r="F927" s="13" t="s">
        <v>2476</v>
      </c>
      <c r="G927" s="13" t="s">
        <v>492</v>
      </c>
      <c r="H927" s="13" t="s">
        <v>7328</v>
      </c>
      <c r="I927" s="34">
        <v>3</v>
      </c>
    </row>
    <row r="928" spans="1:9">
      <c r="A928" s="23">
        <v>2017</v>
      </c>
      <c r="B928" s="23" t="s">
        <v>2367</v>
      </c>
      <c r="C928" s="23" t="s">
        <v>1886</v>
      </c>
      <c r="D928" s="13" t="s">
        <v>317</v>
      </c>
      <c r="E928" s="13" t="s">
        <v>406</v>
      </c>
      <c r="F928" s="13" t="s">
        <v>2454</v>
      </c>
      <c r="G928" s="13" t="s">
        <v>492</v>
      </c>
      <c r="H928" s="13" t="s">
        <v>7328</v>
      </c>
      <c r="I928" s="34">
        <v>2</v>
      </c>
    </row>
    <row r="929" spans="1:9">
      <c r="A929" s="23">
        <v>2017</v>
      </c>
      <c r="B929" s="23" t="s">
        <v>2367</v>
      </c>
      <c r="C929" s="23" t="s">
        <v>1886</v>
      </c>
      <c r="D929" s="13" t="s">
        <v>317</v>
      </c>
      <c r="E929" s="13" t="s">
        <v>3501</v>
      </c>
      <c r="F929" s="13" t="s">
        <v>2423</v>
      </c>
      <c r="G929" s="13" t="s">
        <v>492</v>
      </c>
      <c r="H929" s="13" t="s">
        <v>7328</v>
      </c>
      <c r="I929" s="34">
        <v>1</v>
      </c>
    </row>
    <row r="930" spans="1:9">
      <c r="A930" s="23">
        <v>2017</v>
      </c>
      <c r="B930" s="23" t="s">
        <v>2367</v>
      </c>
      <c r="C930" s="23" t="s">
        <v>1886</v>
      </c>
      <c r="D930" s="13" t="s">
        <v>487</v>
      </c>
      <c r="E930" s="13" t="s">
        <v>1951</v>
      </c>
      <c r="F930" s="13" t="s">
        <v>2598</v>
      </c>
      <c r="G930" s="13" t="s">
        <v>492</v>
      </c>
      <c r="H930" s="13" t="s">
        <v>7328</v>
      </c>
      <c r="I930" s="34">
        <v>3</v>
      </c>
    </row>
    <row r="931" spans="1:9">
      <c r="A931" s="23">
        <v>2017</v>
      </c>
      <c r="B931" s="23" t="s">
        <v>2367</v>
      </c>
      <c r="C931" s="23" t="s">
        <v>1886</v>
      </c>
      <c r="D931" s="13" t="s">
        <v>319</v>
      </c>
      <c r="E931" s="13" t="s">
        <v>407</v>
      </c>
      <c r="F931" s="13" t="s">
        <v>2424</v>
      </c>
      <c r="G931" s="13" t="s">
        <v>492</v>
      </c>
      <c r="H931" s="13" t="s">
        <v>7328</v>
      </c>
      <c r="I931" s="34">
        <v>3</v>
      </c>
    </row>
    <row r="932" spans="1:9">
      <c r="A932" s="23">
        <v>2017</v>
      </c>
      <c r="B932" s="23" t="s">
        <v>2367</v>
      </c>
      <c r="C932" s="23" t="s">
        <v>1886</v>
      </c>
      <c r="D932" s="13" t="s">
        <v>320</v>
      </c>
      <c r="E932" s="13" t="s">
        <v>466</v>
      </c>
      <c r="F932" s="13" t="s">
        <v>2478</v>
      </c>
      <c r="G932" s="13" t="s">
        <v>492</v>
      </c>
      <c r="H932" s="13" t="s">
        <v>7328</v>
      </c>
      <c r="I932" s="34">
        <v>1</v>
      </c>
    </row>
    <row r="933" spans="1:9">
      <c r="A933" s="23">
        <v>2017</v>
      </c>
      <c r="B933" s="23" t="s">
        <v>2367</v>
      </c>
      <c r="C933" s="23" t="s">
        <v>1886</v>
      </c>
      <c r="D933" s="13" t="s">
        <v>322</v>
      </c>
      <c r="E933" s="13" t="s">
        <v>1952</v>
      </c>
      <c r="F933" s="13" t="s">
        <v>2467</v>
      </c>
      <c r="G933" s="13" t="s">
        <v>1948</v>
      </c>
      <c r="H933" s="13" t="s">
        <v>7328</v>
      </c>
      <c r="I933" s="34">
        <v>2</v>
      </c>
    </row>
    <row r="934" spans="1:9">
      <c r="A934" s="23">
        <v>2017</v>
      </c>
      <c r="B934" s="23" t="s">
        <v>2367</v>
      </c>
      <c r="C934" s="23" t="s">
        <v>1886</v>
      </c>
      <c r="D934" s="13" t="s">
        <v>322</v>
      </c>
      <c r="E934" s="13" t="s">
        <v>390</v>
      </c>
      <c r="F934" s="13" t="s">
        <v>2466</v>
      </c>
      <c r="G934" s="13" t="s">
        <v>1948</v>
      </c>
      <c r="H934" s="13" t="s">
        <v>7328</v>
      </c>
      <c r="I934" s="34">
        <v>2</v>
      </c>
    </row>
    <row r="935" spans="1:9">
      <c r="A935" s="23">
        <v>2017</v>
      </c>
      <c r="B935" s="23" t="s">
        <v>2367</v>
      </c>
      <c r="C935" s="23" t="s">
        <v>1886</v>
      </c>
      <c r="D935" s="13" t="s">
        <v>322</v>
      </c>
      <c r="E935" s="13" t="s">
        <v>3477</v>
      </c>
      <c r="F935" s="13" t="s">
        <v>2643</v>
      </c>
      <c r="G935" s="13" t="s">
        <v>492</v>
      </c>
      <c r="H935" s="13" t="s">
        <v>7328</v>
      </c>
      <c r="I935" s="34">
        <v>3</v>
      </c>
    </row>
    <row r="936" spans="1:9">
      <c r="A936" s="23">
        <v>2017</v>
      </c>
      <c r="B936" s="23" t="s">
        <v>2367</v>
      </c>
      <c r="C936" s="23" t="s">
        <v>1886</v>
      </c>
      <c r="D936" s="13" t="s">
        <v>322</v>
      </c>
      <c r="E936" s="13" t="s">
        <v>391</v>
      </c>
      <c r="F936" s="13" t="s">
        <v>3552</v>
      </c>
      <c r="G936" s="13" t="s">
        <v>492</v>
      </c>
      <c r="H936" s="13" t="s">
        <v>7328</v>
      </c>
      <c r="I936" s="34">
        <v>1</v>
      </c>
    </row>
    <row r="937" spans="1:9">
      <c r="A937" s="23">
        <v>2017</v>
      </c>
      <c r="B937" s="23" t="s">
        <v>2367</v>
      </c>
      <c r="C937" s="23" t="s">
        <v>1886</v>
      </c>
      <c r="D937" s="13" t="s">
        <v>322</v>
      </c>
      <c r="E937" s="13" t="s">
        <v>467</v>
      </c>
      <c r="F937" s="13" t="s">
        <v>2668</v>
      </c>
      <c r="G937" s="13" t="s">
        <v>1948</v>
      </c>
      <c r="H937" s="13" t="s">
        <v>7328</v>
      </c>
      <c r="I937" s="34">
        <v>5</v>
      </c>
    </row>
    <row r="938" spans="1:9">
      <c r="A938" s="23">
        <v>2017</v>
      </c>
      <c r="B938" s="23" t="s">
        <v>2367</v>
      </c>
      <c r="C938" s="23" t="s">
        <v>1886</v>
      </c>
      <c r="D938" s="13" t="s">
        <v>322</v>
      </c>
      <c r="E938" s="13" t="s">
        <v>468</v>
      </c>
      <c r="F938" s="13" t="s">
        <v>2676</v>
      </c>
      <c r="G938" s="13" t="s">
        <v>1948</v>
      </c>
      <c r="H938" s="13" t="s">
        <v>7328</v>
      </c>
      <c r="I938" s="34">
        <v>2</v>
      </c>
    </row>
    <row r="939" spans="1:9">
      <c r="A939" s="23">
        <v>2017</v>
      </c>
      <c r="B939" s="23" t="s">
        <v>2367</v>
      </c>
      <c r="C939" s="23" t="s">
        <v>1886</v>
      </c>
      <c r="D939" s="13" t="s">
        <v>322</v>
      </c>
      <c r="E939" s="13" t="s">
        <v>431</v>
      </c>
      <c r="F939" s="13" t="s">
        <v>2508</v>
      </c>
      <c r="G939" s="13" t="s">
        <v>492</v>
      </c>
      <c r="H939" s="13" t="s">
        <v>7328</v>
      </c>
      <c r="I939" s="34">
        <v>1</v>
      </c>
    </row>
    <row r="940" spans="1:9">
      <c r="A940" s="23">
        <v>2017</v>
      </c>
      <c r="B940" s="23" t="s">
        <v>2367</v>
      </c>
      <c r="C940" s="23" t="s">
        <v>1886</v>
      </c>
      <c r="D940" s="13" t="s">
        <v>322</v>
      </c>
      <c r="E940" s="13" t="s">
        <v>473</v>
      </c>
      <c r="F940" s="13" t="s">
        <v>2654</v>
      </c>
      <c r="G940" s="13" t="s">
        <v>492</v>
      </c>
      <c r="H940" s="13" t="s">
        <v>7328</v>
      </c>
      <c r="I940" s="34">
        <v>1</v>
      </c>
    </row>
    <row r="941" spans="1:9">
      <c r="A941" s="23">
        <v>2017</v>
      </c>
      <c r="B941" s="23" t="s">
        <v>2367</v>
      </c>
      <c r="C941" s="23" t="s">
        <v>1886</v>
      </c>
      <c r="D941" s="13" t="s">
        <v>322</v>
      </c>
      <c r="E941" s="13" t="s">
        <v>1953</v>
      </c>
      <c r="F941" s="13" t="s">
        <v>2696</v>
      </c>
      <c r="G941" s="13" t="s">
        <v>1948</v>
      </c>
      <c r="H941" s="13" t="s">
        <v>7328</v>
      </c>
      <c r="I941" s="34">
        <v>1</v>
      </c>
    </row>
    <row r="942" spans="1:9">
      <c r="A942" s="23">
        <v>2017</v>
      </c>
      <c r="B942" s="23" t="s">
        <v>2367</v>
      </c>
      <c r="C942" s="23" t="s">
        <v>1886</v>
      </c>
      <c r="D942" s="13" t="s">
        <v>322</v>
      </c>
      <c r="E942" s="13" t="s">
        <v>512</v>
      </c>
      <c r="F942" s="13" t="s">
        <v>2466</v>
      </c>
      <c r="G942" s="13" t="s">
        <v>492</v>
      </c>
      <c r="H942" s="13" t="s">
        <v>7328</v>
      </c>
      <c r="I942" s="34">
        <v>3</v>
      </c>
    </row>
    <row r="943" spans="1:9">
      <c r="A943" s="23">
        <v>2017</v>
      </c>
      <c r="B943" s="23" t="s">
        <v>2367</v>
      </c>
      <c r="C943" s="23" t="s">
        <v>1886</v>
      </c>
      <c r="D943" s="13" t="s">
        <v>322</v>
      </c>
      <c r="E943" s="13" t="s">
        <v>3539</v>
      </c>
      <c r="F943" s="13" t="s">
        <v>2663</v>
      </c>
      <c r="G943" s="13" t="s">
        <v>492</v>
      </c>
      <c r="H943" s="13" t="s">
        <v>7328</v>
      </c>
      <c r="I943" s="34">
        <v>1</v>
      </c>
    </row>
    <row r="944" spans="1:9">
      <c r="A944" s="23">
        <v>2017</v>
      </c>
      <c r="B944" s="23" t="s">
        <v>2367</v>
      </c>
      <c r="C944" s="23" t="s">
        <v>1886</v>
      </c>
      <c r="D944" s="13" t="s">
        <v>322</v>
      </c>
      <c r="E944" s="13" t="s">
        <v>2586</v>
      </c>
      <c r="F944" s="13" t="s">
        <v>3542</v>
      </c>
      <c r="G944" s="13" t="s">
        <v>492</v>
      </c>
      <c r="H944" s="13" t="s">
        <v>7328</v>
      </c>
      <c r="I944" s="34">
        <v>3</v>
      </c>
    </row>
    <row r="945" spans="1:9">
      <c r="A945" s="23">
        <v>2017</v>
      </c>
      <c r="B945" s="23" t="s">
        <v>2367</v>
      </c>
      <c r="C945" s="23" t="s">
        <v>1886</v>
      </c>
      <c r="D945" s="13" t="s">
        <v>322</v>
      </c>
      <c r="E945" s="13" t="s">
        <v>476</v>
      </c>
      <c r="F945" s="13" t="s">
        <v>2670</v>
      </c>
      <c r="G945" s="13" t="s">
        <v>492</v>
      </c>
      <c r="H945" s="13" t="s">
        <v>7328</v>
      </c>
      <c r="I945" s="34">
        <v>8</v>
      </c>
    </row>
    <row r="946" spans="1:9">
      <c r="A946" s="23">
        <v>2017</v>
      </c>
      <c r="B946" s="23" t="s">
        <v>2367</v>
      </c>
      <c r="C946" s="23" t="s">
        <v>1886</v>
      </c>
      <c r="D946" s="13" t="s">
        <v>322</v>
      </c>
      <c r="E946" s="13" t="s">
        <v>4101</v>
      </c>
      <c r="F946" s="13" t="s">
        <v>2466</v>
      </c>
      <c r="G946" s="13" t="s">
        <v>492</v>
      </c>
      <c r="H946" s="13" t="s">
        <v>7328</v>
      </c>
      <c r="I946" s="34">
        <v>5</v>
      </c>
    </row>
    <row r="947" spans="1:9">
      <c r="A947" s="23">
        <v>2017</v>
      </c>
      <c r="B947" s="23" t="s">
        <v>2367</v>
      </c>
      <c r="C947" s="23" t="s">
        <v>1886</v>
      </c>
      <c r="D947" s="13" t="s">
        <v>322</v>
      </c>
      <c r="E947" s="13" t="s">
        <v>393</v>
      </c>
      <c r="F947" s="13" t="s">
        <v>2607</v>
      </c>
      <c r="G947" s="13" t="s">
        <v>1948</v>
      </c>
      <c r="H947" s="13" t="s">
        <v>7328</v>
      </c>
      <c r="I947" s="34">
        <v>1</v>
      </c>
    </row>
    <row r="948" spans="1:9">
      <c r="A948" s="23">
        <v>2017</v>
      </c>
      <c r="B948" s="23" t="s">
        <v>2367</v>
      </c>
      <c r="C948" s="23" t="s">
        <v>1886</v>
      </c>
      <c r="D948" s="13" t="s">
        <v>3999</v>
      </c>
      <c r="E948" s="13" t="s">
        <v>427</v>
      </c>
      <c r="F948" s="13" t="s">
        <v>4058</v>
      </c>
      <c r="G948" s="13" t="s">
        <v>492</v>
      </c>
      <c r="H948" s="13" t="s">
        <v>7328</v>
      </c>
      <c r="I948" s="34">
        <v>5</v>
      </c>
    </row>
    <row r="949" spans="1:9">
      <c r="A949" s="23">
        <v>2017</v>
      </c>
      <c r="B949" s="23" t="s">
        <v>2367</v>
      </c>
      <c r="C949" s="23" t="s">
        <v>1886</v>
      </c>
      <c r="D949" s="13" t="s">
        <v>3999</v>
      </c>
      <c r="E949" s="13" t="s">
        <v>2345</v>
      </c>
      <c r="F949" s="13" t="s">
        <v>4024</v>
      </c>
      <c r="G949" s="13" t="s">
        <v>492</v>
      </c>
      <c r="H949" s="13" t="s">
        <v>7328</v>
      </c>
      <c r="I949" s="34">
        <v>3</v>
      </c>
    </row>
    <row r="950" spans="1:9">
      <c r="A950" s="23">
        <v>2017</v>
      </c>
      <c r="B950" s="23" t="s">
        <v>2367</v>
      </c>
      <c r="C950" s="23" t="s">
        <v>1886</v>
      </c>
      <c r="D950" s="13" t="s">
        <v>324</v>
      </c>
      <c r="E950" s="13" t="s">
        <v>479</v>
      </c>
      <c r="F950" s="13" t="s">
        <v>2425</v>
      </c>
      <c r="G950" s="13" t="s">
        <v>492</v>
      </c>
      <c r="H950" s="13" t="s">
        <v>7328</v>
      </c>
      <c r="I950" s="34">
        <v>1</v>
      </c>
    </row>
    <row r="951" spans="1:9">
      <c r="A951" s="23">
        <v>2017</v>
      </c>
      <c r="B951" s="23" t="s">
        <v>2367</v>
      </c>
      <c r="C951" s="23" t="s">
        <v>1886</v>
      </c>
      <c r="D951" s="13" t="s">
        <v>396</v>
      </c>
      <c r="E951" s="13" t="s">
        <v>434</v>
      </c>
      <c r="F951" s="13" t="s">
        <v>2441</v>
      </c>
      <c r="G951" s="13" t="s">
        <v>492</v>
      </c>
      <c r="H951" s="13" t="s">
        <v>7328</v>
      </c>
      <c r="I951" s="34">
        <v>1</v>
      </c>
    </row>
    <row r="952" spans="1:9">
      <c r="A952" s="23">
        <v>2017</v>
      </c>
      <c r="B952" s="23" t="s">
        <v>2367</v>
      </c>
      <c r="C952" s="23" t="s">
        <v>1886</v>
      </c>
      <c r="D952" s="13" t="s">
        <v>396</v>
      </c>
      <c r="E952" s="13" t="s">
        <v>397</v>
      </c>
      <c r="F952" s="13" t="s">
        <v>2433</v>
      </c>
      <c r="G952" s="13" t="s">
        <v>492</v>
      </c>
      <c r="H952" s="13" t="s">
        <v>7328</v>
      </c>
      <c r="I952" s="34">
        <v>1</v>
      </c>
    </row>
    <row r="953" spans="1:9">
      <c r="A953" s="23">
        <v>2017</v>
      </c>
      <c r="B953" s="23" t="s">
        <v>2367</v>
      </c>
      <c r="C953" s="23" t="s">
        <v>1886</v>
      </c>
      <c r="D953" s="13" t="s">
        <v>334</v>
      </c>
      <c r="E953" s="13" t="s">
        <v>5791</v>
      </c>
      <c r="F953" s="13" t="s">
        <v>2516</v>
      </c>
      <c r="G953" s="13" t="s">
        <v>492</v>
      </c>
      <c r="H953" s="13" t="s">
        <v>7328</v>
      </c>
      <c r="I953" s="34">
        <v>2</v>
      </c>
    </row>
    <row r="954" spans="1:9">
      <c r="A954" s="23">
        <v>2017</v>
      </c>
      <c r="B954" s="23" t="s">
        <v>2367</v>
      </c>
      <c r="C954" s="23" t="s">
        <v>1886</v>
      </c>
      <c r="D954" s="13" t="s">
        <v>334</v>
      </c>
      <c r="E954" s="13" t="s">
        <v>5790</v>
      </c>
      <c r="F954" s="13" t="s">
        <v>2516</v>
      </c>
      <c r="G954" s="13" t="s">
        <v>492</v>
      </c>
      <c r="H954" s="13" t="s">
        <v>7328</v>
      </c>
      <c r="I954" s="34">
        <v>3</v>
      </c>
    </row>
    <row r="955" spans="1:9">
      <c r="A955" s="23">
        <v>2017</v>
      </c>
      <c r="B955" s="23" t="s">
        <v>2367</v>
      </c>
      <c r="C955" s="23" t="s">
        <v>1886</v>
      </c>
      <c r="D955" s="13" t="s">
        <v>300</v>
      </c>
      <c r="E955" s="13" t="s">
        <v>1433</v>
      </c>
      <c r="F955" s="13" t="s">
        <v>2427</v>
      </c>
      <c r="G955" s="13" t="s">
        <v>7465</v>
      </c>
      <c r="H955" s="13" t="s">
        <v>7327</v>
      </c>
      <c r="I955" s="34">
        <v>1</v>
      </c>
    </row>
    <row r="956" spans="1:9">
      <c r="A956" s="23">
        <v>2017</v>
      </c>
      <c r="B956" s="23" t="s">
        <v>2367</v>
      </c>
      <c r="C956" s="23" t="s">
        <v>1886</v>
      </c>
      <c r="D956" s="13" t="s">
        <v>300</v>
      </c>
      <c r="E956" s="13" t="s">
        <v>1941</v>
      </c>
      <c r="F956" s="13" t="s">
        <v>2610</v>
      </c>
      <c r="G956" s="13" t="s">
        <v>7465</v>
      </c>
      <c r="H956" s="13" t="s">
        <v>7327</v>
      </c>
      <c r="I956" s="34">
        <v>1</v>
      </c>
    </row>
    <row r="957" spans="1:9">
      <c r="A957" s="23">
        <v>2017</v>
      </c>
      <c r="B957" s="23" t="s">
        <v>2367</v>
      </c>
      <c r="C957" s="23" t="s">
        <v>1886</v>
      </c>
      <c r="D957" s="13" t="s">
        <v>301</v>
      </c>
      <c r="E957" s="13" t="s">
        <v>501</v>
      </c>
      <c r="F957" s="13" t="s">
        <v>2417</v>
      </c>
      <c r="G957" s="13" t="s">
        <v>7465</v>
      </c>
      <c r="H957" s="13" t="s">
        <v>7327</v>
      </c>
      <c r="I957" s="34">
        <v>3</v>
      </c>
    </row>
    <row r="958" spans="1:9">
      <c r="A958" s="23">
        <v>2017</v>
      </c>
      <c r="B958" s="23" t="s">
        <v>2367</v>
      </c>
      <c r="C958" s="23" t="s">
        <v>1886</v>
      </c>
      <c r="D958" s="13" t="s">
        <v>301</v>
      </c>
      <c r="E958" s="13" t="s">
        <v>1931</v>
      </c>
      <c r="F958" s="13" t="s">
        <v>2417</v>
      </c>
      <c r="G958" s="13" t="s">
        <v>7465</v>
      </c>
      <c r="H958" s="13" t="s">
        <v>7327</v>
      </c>
      <c r="I958" s="34">
        <v>1</v>
      </c>
    </row>
    <row r="959" spans="1:9">
      <c r="A959" s="23">
        <v>2017</v>
      </c>
      <c r="B959" s="23" t="s">
        <v>2367</v>
      </c>
      <c r="C959" s="23" t="s">
        <v>1886</v>
      </c>
      <c r="D959" s="13" t="s">
        <v>301</v>
      </c>
      <c r="E959" s="13" t="s">
        <v>358</v>
      </c>
      <c r="F959" s="13" t="s">
        <v>2417</v>
      </c>
      <c r="G959" s="13" t="s">
        <v>7465</v>
      </c>
      <c r="H959" s="13" t="s">
        <v>7327</v>
      </c>
      <c r="I959" s="34">
        <v>2</v>
      </c>
    </row>
    <row r="960" spans="1:9">
      <c r="A960" s="23">
        <v>2017</v>
      </c>
      <c r="B960" s="23" t="s">
        <v>2367</v>
      </c>
      <c r="C960" s="23" t="s">
        <v>1886</v>
      </c>
      <c r="D960" s="13" t="s">
        <v>301</v>
      </c>
      <c r="E960" s="13" t="s">
        <v>359</v>
      </c>
      <c r="F960" s="13" t="s">
        <v>2533</v>
      </c>
      <c r="G960" s="13" t="s">
        <v>7465</v>
      </c>
      <c r="H960" s="13" t="s">
        <v>7327</v>
      </c>
      <c r="I960" s="34">
        <v>1</v>
      </c>
    </row>
    <row r="961" spans="1:9">
      <c r="A961" s="23">
        <v>2017</v>
      </c>
      <c r="B961" s="23" t="s">
        <v>2367</v>
      </c>
      <c r="C961" s="23" t="s">
        <v>1886</v>
      </c>
      <c r="D961" s="13" t="s">
        <v>302</v>
      </c>
      <c r="E961" s="13" t="s">
        <v>361</v>
      </c>
      <c r="F961" s="13" t="s">
        <v>2428</v>
      </c>
      <c r="G961" s="13" t="s">
        <v>7465</v>
      </c>
      <c r="H961" s="13" t="s">
        <v>7327</v>
      </c>
      <c r="I961" s="34">
        <v>1</v>
      </c>
    </row>
    <row r="962" spans="1:9">
      <c r="A962" s="23">
        <v>2017</v>
      </c>
      <c r="B962" s="23" t="s">
        <v>2367</v>
      </c>
      <c r="C962" s="23" t="s">
        <v>1886</v>
      </c>
      <c r="D962" s="13" t="s">
        <v>302</v>
      </c>
      <c r="E962" s="13" t="s">
        <v>362</v>
      </c>
      <c r="F962" s="13" t="s">
        <v>2430</v>
      </c>
      <c r="G962" s="13" t="s">
        <v>7465</v>
      </c>
      <c r="H962" s="13" t="s">
        <v>7327</v>
      </c>
      <c r="I962" s="34">
        <v>2</v>
      </c>
    </row>
    <row r="963" spans="1:9">
      <c r="A963" s="23">
        <v>2017</v>
      </c>
      <c r="B963" s="23" t="s">
        <v>2367</v>
      </c>
      <c r="C963" s="23" t="s">
        <v>1886</v>
      </c>
      <c r="D963" s="13" t="s">
        <v>302</v>
      </c>
      <c r="E963" s="13" t="s">
        <v>1932</v>
      </c>
      <c r="F963" s="13" t="s">
        <v>2430</v>
      </c>
      <c r="G963" s="13" t="s">
        <v>7465</v>
      </c>
      <c r="H963" s="13" t="s">
        <v>7327</v>
      </c>
      <c r="I963" s="34">
        <v>1</v>
      </c>
    </row>
    <row r="964" spans="1:9">
      <c r="A964" s="23">
        <v>2017</v>
      </c>
      <c r="B964" s="23" t="s">
        <v>2367</v>
      </c>
      <c r="C964" s="23" t="s">
        <v>1886</v>
      </c>
      <c r="D964" s="13" t="s">
        <v>302</v>
      </c>
      <c r="E964" s="13" t="s">
        <v>415</v>
      </c>
      <c r="F964" s="13" t="s">
        <v>2429</v>
      </c>
      <c r="G964" s="13" t="s">
        <v>7465</v>
      </c>
      <c r="H964" s="13" t="s">
        <v>7327</v>
      </c>
      <c r="I964" s="34">
        <v>2</v>
      </c>
    </row>
    <row r="965" spans="1:9">
      <c r="A965" s="23">
        <v>2017</v>
      </c>
      <c r="B965" s="23" t="s">
        <v>2367</v>
      </c>
      <c r="C965" s="23" t="s">
        <v>1886</v>
      </c>
      <c r="D965" s="13" t="s">
        <v>303</v>
      </c>
      <c r="E965" s="13" t="s">
        <v>1940</v>
      </c>
      <c r="F965" s="13" t="s">
        <v>2522</v>
      </c>
      <c r="G965" s="13" t="s">
        <v>7465</v>
      </c>
      <c r="H965" s="13" t="s">
        <v>7327</v>
      </c>
      <c r="I965" s="34">
        <v>2</v>
      </c>
    </row>
    <row r="966" spans="1:9">
      <c r="A966" s="23">
        <v>2017</v>
      </c>
      <c r="B966" s="23" t="s">
        <v>2367</v>
      </c>
      <c r="C966" s="23" t="s">
        <v>1886</v>
      </c>
      <c r="D966" s="13" t="s">
        <v>304</v>
      </c>
      <c r="E966" s="13" t="s">
        <v>2559</v>
      </c>
      <c r="F966" s="13" t="s">
        <v>2495</v>
      </c>
      <c r="G966" s="13" t="s">
        <v>7465</v>
      </c>
      <c r="H966" s="13" t="s">
        <v>7327</v>
      </c>
      <c r="I966" s="34">
        <v>1</v>
      </c>
    </row>
    <row r="967" spans="1:9">
      <c r="A967" s="23">
        <v>2017</v>
      </c>
      <c r="B967" s="23" t="s">
        <v>2367</v>
      </c>
      <c r="C967" s="23" t="s">
        <v>1886</v>
      </c>
      <c r="D967" s="13" t="s">
        <v>305</v>
      </c>
      <c r="E967" s="13" t="s">
        <v>364</v>
      </c>
      <c r="F967" s="13" t="s">
        <v>2431</v>
      </c>
      <c r="G967" s="13" t="s">
        <v>7465</v>
      </c>
      <c r="H967" s="13" t="s">
        <v>7327</v>
      </c>
      <c r="I967" s="34">
        <v>2</v>
      </c>
    </row>
    <row r="968" spans="1:9">
      <c r="A968" s="23">
        <v>2017</v>
      </c>
      <c r="B968" s="23" t="s">
        <v>2367</v>
      </c>
      <c r="C968" s="23" t="s">
        <v>1886</v>
      </c>
      <c r="D968" s="13" t="s">
        <v>305</v>
      </c>
      <c r="E968" s="13" t="s">
        <v>365</v>
      </c>
      <c r="F968" s="13" t="s">
        <v>2591</v>
      </c>
      <c r="G968" s="13" t="s">
        <v>7465</v>
      </c>
      <c r="H968" s="13" t="s">
        <v>7327</v>
      </c>
      <c r="I968" s="34">
        <v>1</v>
      </c>
    </row>
    <row r="969" spans="1:9">
      <c r="A969" s="23">
        <v>2017</v>
      </c>
      <c r="B969" s="23" t="s">
        <v>2367</v>
      </c>
      <c r="C969" s="23" t="s">
        <v>1886</v>
      </c>
      <c r="D969" s="13" t="s">
        <v>305</v>
      </c>
      <c r="E969" s="13" t="s">
        <v>2562</v>
      </c>
      <c r="F969" s="13" t="s">
        <v>2450</v>
      </c>
      <c r="G969" s="13" t="s">
        <v>7465</v>
      </c>
      <c r="H969" s="13" t="s">
        <v>7327</v>
      </c>
      <c r="I969" s="34">
        <v>1</v>
      </c>
    </row>
    <row r="970" spans="1:9">
      <c r="A970" s="23">
        <v>2017</v>
      </c>
      <c r="B970" s="23" t="s">
        <v>2367</v>
      </c>
      <c r="C970" s="23" t="s">
        <v>1886</v>
      </c>
      <c r="D970" s="13" t="s">
        <v>305</v>
      </c>
      <c r="E970" s="13" t="s">
        <v>1942</v>
      </c>
      <c r="F970" s="13" t="s">
        <v>2418</v>
      </c>
      <c r="G970" s="13" t="s">
        <v>7465</v>
      </c>
      <c r="H970" s="13" t="s">
        <v>7327</v>
      </c>
      <c r="I970" s="34">
        <v>1</v>
      </c>
    </row>
    <row r="971" spans="1:9">
      <c r="A971" s="23">
        <v>2017</v>
      </c>
      <c r="B971" s="23" t="s">
        <v>2367</v>
      </c>
      <c r="C971" s="23" t="s">
        <v>1886</v>
      </c>
      <c r="D971" s="13" t="s">
        <v>305</v>
      </c>
      <c r="E971" s="13" t="s">
        <v>2588</v>
      </c>
      <c r="F971" s="13" t="s">
        <v>2525</v>
      </c>
      <c r="G971" s="13" t="s">
        <v>7465</v>
      </c>
      <c r="H971" s="13" t="s">
        <v>7327</v>
      </c>
      <c r="I971" s="34">
        <v>1</v>
      </c>
    </row>
    <row r="972" spans="1:9">
      <c r="A972" s="23">
        <v>2017</v>
      </c>
      <c r="B972" s="23" t="s">
        <v>2367</v>
      </c>
      <c r="C972" s="23" t="s">
        <v>1886</v>
      </c>
      <c r="D972" s="13" t="s">
        <v>306</v>
      </c>
      <c r="E972" s="13" t="s">
        <v>366</v>
      </c>
      <c r="F972" s="13" t="s">
        <v>2469</v>
      </c>
      <c r="G972" s="13" t="s">
        <v>7465</v>
      </c>
      <c r="H972" s="13" t="s">
        <v>7327</v>
      </c>
      <c r="I972" s="34">
        <v>4</v>
      </c>
    </row>
    <row r="973" spans="1:9">
      <c r="A973" s="23">
        <v>2017</v>
      </c>
      <c r="B973" s="23" t="s">
        <v>2367</v>
      </c>
      <c r="C973" s="23" t="s">
        <v>1886</v>
      </c>
      <c r="D973" s="13" t="s">
        <v>306</v>
      </c>
      <c r="E973" s="13" t="s">
        <v>369</v>
      </c>
      <c r="F973" s="13" t="s">
        <v>2469</v>
      </c>
      <c r="G973" s="13" t="s">
        <v>7465</v>
      </c>
      <c r="H973" s="13" t="s">
        <v>7327</v>
      </c>
      <c r="I973" s="34">
        <v>1</v>
      </c>
    </row>
    <row r="974" spans="1:9">
      <c r="A974" s="23">
        <v>2017</v>
      </c>
      <c r="B974" s="23" t="s">
        <v>2367</v>
      </c>
      <c r="C974" s="23" t="s">
        <v>1886</v>
      </c>
      <c r="D974" s="13" t="s">
        <v>307</v>
      </c>
      <c r="E974" s="13" t="s">
        <v>1934</v>
      </c>
      <c r="F974" s="13" t="s">
        <v>2592</v>
      </c>
      <c r="G974" s="13" t="s">
        <v>7465</v>
      </c>
      <c r="H974" s="13" t="s">
        <v>7327</v>
      </c>
      <c r="I974" s="34">
        <v>1</v>
      </c>
    </row>
    <row r="975" spans="1:9">
      <c r="A975" s="23">
        <v>2017</v>
      </c>
      <c r="B975" s="23" t="s">
        <v>2367</v>
      </c>
      <c r="C975" s="23" t="s">
        <v>1886</v>
      </c>
      <c r="D975" s="13" t="s">
        <v>309</v>
      </c>
      <c r="E975" s="13" t="s">
        <v>404</v>
      </c>
      <c r="F975" s="13" t="s">
        <v>2441</v>
      </c>
      <c r="G975" s="13" t="s">
        <v>7465</v>
      </c>
      <c r="H975" s="13" t="s">
        <v>7327</v>
      </c>
      <c r="I975" s="34">
        <v>1</v>
      </c>
    </row>
    <row r="976" spans="1:9">
      <c r="A976" s="23">
        <v>2017</v>
      </c>
      <c r="B976" s="23" t="s">
        <v>2367</v>
      </c>
      <c r="C976" s="23" t="s">
        <v>1886</v>
      </c>
      <c r="D976" s="13" t="s">
        <v>311</v>
      </c>
      <c r="E976" s="13" t="s">
        <v>446</v>
      </c>
      <c r="F976" s="13" t="s">
        <v>2496</v>
      </c>
      <c r="G976" s="13" t="s">
        <v>7465</v>
      </c>
      <c r="H976" s="13" t="s">
        <v>7327</v>
      </c>
      <c r="I976" s="34">
        <v>1</v>
      </c>
    </row>
    <row r="977" spans="1:9">
      <c r="A977" s="23">
        <v>2017</v>
      </c>
      <c r="B977" s="23" t="s">
        <v>2367</v>
      </c>
      <c r="C977" s="23" t="s">
        <v>1886</v>
      </c>
      <c r="D977" s="13" t="s">
        <v>313</v>
      </c>
      <c r="E977" s="13" t="s">
        <v>371</v>
      </c>
      <c r="F977" s="13" t="s">
        <v>2518</v>
      </c>
      <c r="G977" s="13" t="s">
        <v>7465</v>
      </c>
      <c r="H977" s="13" t="s">
        <v>7327</v>
      </c>
      <c r="I977" s="34">
        <v>2</v>
      </c>
    </row>
    <row r="978" spans="1:9">
      <c r="A978" s="23">
        <v>2017</v>
      </c>
      <c r="B978" s="23" t="s">
        <v>2367</v>
      </c>
      <c r="C978" s="23" t="s">
        <v>1886</v>
      </c>
      <c r="D978" s="13" t="s">
        <v>313</v>
      </c>
      <c r="E978" s="13" t="s">
        <v>372</v>
      </c>
      <c r="F978" s="13" t="s">
        <v>2432</v>
      </c>
      <c r="G978" s="13" t="s">
        <v>7465</v>
      </c>
      <c r="H978" s="13" t="s">
        <v>7327</v>
      </c>
      <c r="I978" s="34">
        <v>1</v>
      </c>
    </row>
    <row r="979" spans="1:9">
      <c r="A979" s="23">
        <v>2017</v>
      </c>
      <c r="B979" s="23" t="s">
        <v>2367</v>
      </c>
      <c r="C979" s="23" t="s">
        <v>1886</v>
      </c>
      <c r="D979" s="13" t="s">
        <v>313</v>
      </c>
      <c r="E979" s="13" t="s">
        <v>373</v>
      </c>
      <c r="F979" s="13" t="s">
        <v>2509</v>
      </c>
      <c r="G979" s="13" t="s">
        <v>7465</v>
      </c>
      <c r="H979" s="13" t="s">
        <v>7327</v>
      </c>
      <c r="I979" s="34">
        <v>3</v>
      </c>
    </row>
    <row r="980" spans="1:9">
      <c r="A980" s="23">
        <v>2017</v>
      </c>
      <c r="B980" s="23" t="s">
        <v>2367</v>
      </c>
      <c r="C980" s="23" t="s">
        <v>1886</v>
      </c>
      <c r="D980" s="13" t="s">
        <v>313</v>
      </c>
      <c r="E980" s="13" t="s">
        <v>374</v>
      </c>
      <c r="F980" s="13" t="s">
        <v>2432</v>
      </c>
      <c r="G980" s="13" t="s">
        <v>7465</v>
      </c>
      <c r="H980" s="13" t="s">
        <v>7327</v>
      </c>
      <c r="I980" s="34">
        <v>2</v>
      </c>
    </row>
    <row r="981" spans="1:9">
      <c r="A981" s="23">
        <v>2017</v>
      </c>
      <c r="B981" s="23" t="s">
        <v>2367</v>
      </c>
      <c r="C981" s="23" t="s">
        <v>1886</v>
      </c>
      <c r="D981" s="13" t="s">
        <v>313</v>
      </c>
      <c r="E981" s="13" t="s">
        <v>3218</v>
      </c>
      <c r="F981" s="13" t="s">
        <v>2475</v>
      </c>
      <c r="G981" s="13" t="s">
        <v>7465</v>
      </c>
      <c r="H981" s="13" t="s">
        <v>7327</v>
      </c>
      <c r="I981" s="34">
        <v>1</v>
      </c>
    </row>
    <row r="982" spans="1:9">
      <c r="A982" s="23">
        <v>2017</v>
      </c>
      <c r="B982" s="23" t="s">
        <v>2367</v>
      </c>
      <c r="C982" s="23" t="s">
        <v>1886</v>
      </c>
      <c r="D982" s="13" t="s">
        <v>313</v>
      </c>
      <c r="E982" s="13" t="s">
        <v>1935</v>
      </c>
      <c r="F982" s="13" t="s">
        <v>2488</v>
      </c>
      <c r="G982" s="13" t="s">
        <v>7465</v>
      </c>
      <c r="H982" s="13" t="s">
        <v>7327</v>
      </c>
      <c r="I982" s="34">
        <v>1</v>
      </c>
    </row>
    <row r="983" spans="1:9">
      <c r="A983" s="23">
        <v>2017</v>
      </c>
      <c r="B983" s="23" t="s">
        <v>2367</v>
      </c>
      <c r="C983" s="23" t="s">
        <v>1886</v>
      </c>
      <c r="D983" s="13" t="s">
        <v>313</v>
      </c>
      <c r="E983" s="13" t="s">
        <v>447</v>
      </c>
      <c r="F983" s="13" t="s">
        <v>2512</v>
      </c>
      <c r="G983" s="13" t="s">
        <v>7465</v>
      </c>
      <c r="H983" s="13" t="s">
        <v>7327</v>
      </c>
      <c r="I983" s="34">
        <v>2</v>
      </c>
    </row>
    <row r="984" spans="1:9">
      <c r="A984" s="23">
        <v>2017</v>
      </c>
      <c r="B984" s="23" t="s">
        <v>2367</v>
      </c>
      <c r="C984" s="23" t="s">
        <v>1886</v>
      </c>
      <c r="D984" s="13" t="s">
        <v>313</v>
      </c>
      <c r="E984" s="13" t="s">
        <v>1936</v>
      </c>
      <c r="F984" s="13" t="s">
        <v>2530</v>
      </c>
      <c r="G984" s="13" t="s">
        <v>7465</v>
      </c>
      <c r="H984" s="13" t="s">
        <v>7327</v>
      </c>
      <c r="I984" s="34">
        <v>1</v>
      </c>
    </row>
    <row r="985" spans="1:9">
      <c r="A985" s="23">
        <v>2017</v>
      </c>
      <c r="B985" s="23" t="s">
        <v>2367</v>
      </c>
      <c r="C985" s="23" t="s">
        <v>1886</v>
      </c>
      <c r="D985" s="13" t="s">
        <v>313</v>
      </c>
      <c r="E985" s="13" t="s">
        <v>376</v>
      </c>
      <c r="F985" s="13" t="s">
        <v>2507</v>
      </c>
      <c r="G985" s="13" t="s">
        <v>7465</v>
      </c>
      <c r="H985" s="13" t="s">
        <v>7327</v>
      </c>
      <c r="I985" s="34">
        <v>1</v>
      </c>
    </row>
    <row r="986" spans="1:9">
      <c r="A986" s="23">
        <v>2017</v>
      </c>
      <c r="B986" s="23" t="s">
        <v>2367</v>
      </c>
      <c r="C986" s="23" t="s">
        <v>1886</v>
      </c>
      <c r="D986" s="13" t="s">
        <v>313</v>
      </c>
      <c r="E986" s="13" t="s">
        <v>1937</v>
      </c>
      <c r="F986" s="13" t="s">
        <v>2517</v>
      </c>
      <c r="G986" s="13" t="s">
        <v>7465</v>
      </c>
      <c r="H986" s="13" t="s">
        <v>7327</v>
      </c>
      <c r="I986" s="34">
        <v>1</v>
      </c>
    </row>
    <row r="987" spans="1:9">
      <c r="A987" s="23">
        <v>2017</v>
      </c>
      <c r="B987" s="23" t="s">
        <v>2367</v>
      </c>
      <c r="C987" s="23" t="s">
        <v>1886</v>
      </c>
      <c r="D987" s="13" t="s">
        <v>313</v>
      </c>
      <c r="E987" s="13" t="s">
        <v>2348</v>
      </c>
      <c r="F987" s="13" t="s">
        <v>2530</v>
      </c>
      <c r="G987" s="13" t="s">
        <v>7465</v>
      </c>
      <c r="H987" s="13" t="s">
        <v>7327</v>
      </c>
      <c r="I987" s="34">
        <v>1</v>
      </c>
    </row>
    <row r="988" spans="1:9">
      <c r="A988" s="23">
        <v>2017</v>
      </c>
      <c r="B988" s="23" t="s">
        <v>2367</v>
      </c>
      <c r="C988" s="23" t="s">
        <v>1886</v>
      </c>
      <c r="D988" s="13" t="s">
        <v>313</v>
      </c>
      <c r="E988" s="13" t="s">
        <v>379</v>
      </c>
      <c r="F988" s="13" t="s">
        <v>2432</v>
      </c>
      <c r="G988" s="13" t="s">
        <v>7465</v>
      </c>
      <c r="H988" s="13" t="s">
        <v>7327</v>
      </c>
      <c r="I988" s="34">
        <v>3</v>
      </c>
    </row>
    <row r="989" spans="1:9">
      <c r="A989" s="23">
        <v>2017</v>
      </c>
      <c r="B989" s="23" t="s">
        <v>2367</v>
      </c>
      <c r="C989" s="23" t="s">
        <v>1886</v>
      </c>
      <c r="D989" s="13" t="s">
        <v>313</v>
      </c>
      <c r="E989" s="13" t="s">
        <v>380</v>
      </c>
      <c r="F989" s="13" t="s">
        <v>2507</v>
      </c>
      <c r="G989" s="13" t="s">
        <v>7465</v>
      </c>
      <c r="H989" s="13" t="s">
        <v>7327</v>
      </c>
      <c r="I989" s="34">
        <v>2</v>
      </c>
    </row>
    <row r="990" spans="1:9">
      <c r="A990" s="23">
        <v>2017</v>
      </c>
      <c r="B990" s="23" t="s">
        <v>2367</v>
      </c>
      <c r="C990" s="23" t="s">
        <v>1886</v>
      </c>
      <c r="D990" s="13" t="s">
        <v>313</v>
      </c>
      <c r="E990" s="13" t="s">
        <v>405</v>
      </c>
      <c r="F990" s="13" t="s">
        <v>2432</v>
      </c>
      <c r="G990" s="13" t="s">
        <v>7465</v>
      </c>
      <c r="H990" s="13" t="s">
        <v>7327</v>
      </c>
      <c r="I990" s="34">
        <v>2</v>
      </c>
    </row>
    <row r="991" spans="1:9">
      <c r="A991" s="23">
        <v>2017</v>
      </c>
      <c r="B991" s="23" t="s">
        <v>2367</v>
      </c>
      <c r="C991" s="23" t="s">
        <v>1886</v>
      </c>
      <c r="D991" s="13" t="s">
        <v>313</v>
      </c>
      <c r="E991" s="13" t="s">
        <v>382</v>
      </c>
      <c r="F991" s="13" t="s">
        <v>2531</v>
      </c>
      <c r="G991" s="13" t="s">
        <v>7465</v>
      </c>
      <c r="H991" s="13" t="s">
        <v>7327</v>
      </c>
      <c r="I991" s="34">
        <v>3</v>
      </c>
    </row>
    <row r="992" spans="1:9">
      <c r="A992" s="23">
        <v>2017</v>
      </c>
      <c r="B992" s="23" t="s">
        <v>2367</v>
      </c>
      <c r="C992" s="23" t="s">
        <v>1886</v>
      </c>
      <c r="D992" s="13" t="s">
        <v>313</v>
      </c>
      <c r="E992" s="13" t="s">
        <v>383</v>
      </c>
      <c r="F992" s="13" t="s">
        <v>2420</v>
      </c>
      <c r="G992" s="13" t="s">
        <v>7465</v>
      </c>
      <c r="H992" s="13" t="s">
        <v>7327</v>
      </c>
      <c r="I992" s="34">
        <v>2</v>
      </c>
    </row>
    <row r="993" spans="1:9">
      <c r="A993" s="23">
        <v>2017</v>
      </c>
      <c r="B993" s="23" t="s">
        <v>2367</v>
      </c>
      <c r="C993" s="23" t="s">
        <v>1886</v>
      </c>
      <c r="D993" s="13" t="s">
        <v>313</v>
      </c>
      <c r="E993" s="13" t="s">
        <v>1943</v>
      </c>
      <c r="F993" s="13" t="s">
        <v>2611</v>
      </c>
      <c r="G993" s="13" t="s">
        <v>7465</v>
      </c>
      <c r="H993" s="13" t="s">
        <v>7327</v>
      </c>
      <c r="I993" s="34">
        <v>1</v>
      </c>
    </row>
    <row r="994" spans="1:9">
      <c r="A994" s="23">
        <v>2017</v>
      </c>
      <c r="B994" s="23" t="s">
        <v>2367</v>
      </c>
      <c r="C994" s="23" t="s">
        <v>1886</v>
      </c>
      <c r="D994" s="13" t="s">
        <v>314</v>
      </c>
      <c r="E994" s="13" t="s">
        <v>1945</v>
      </c>
      <c r="F994" s="13" t="s">
        <v>2649</v>
      </c>
      <c r="G994" s="13" t="s">
        <v>7465</v>
      </c>
      <c r="H994" s="13" t="s">
        <v>7327</v>
      </c>
      <c r="I994" s="34">
        <v>1</v>
      </c>
    </row>
    <row r="995" spans="1:9">
      <c r="A995" s="23">
        <v>2017</v>
      </c>
      <c r="B995" s="23" t="s">
        <v>2367</v>
      </c>
      <c r="C995" s="23" t="s">
        <v>1886</v>
      </c>
      <c r="D995" s="13" t="s">
        <v>314</v>
      </c>
      <c r="E995" s="13" t="s">
        <v>4057</v>
      </c>
      <c r="F995" s="13" t="s">
        <v>2657</v>
      </c>
      <c r="G995" s="13" t="s">
        <v>7465</v>
      </c>
      <c r="H995" s="13" t="s">
        <v>7327</v>
      </c>
      <c r="I995" s="34">
        <v>1</v>
      </c>
    </row>
    <row r="996" spans="1:9">
      <c r="A996" s="23">
        <v>2017</v>
      </c>
      <c r="B996" s="23" t="s">
        <v>2367</v>
      </c>
      <c r="C996" s="23" t="s">
        <v>1886</v>
      </c>
      <c r="D996" s="13" t="s">
        <v>314</v>
      </c>
      <c r="E996" s="13" t="s">
        <v>1944</v>
      </c>
      <c r="F996" s="13" t="s">
        <v>2612</v>
      </c>
      <c r="G996" s="13" t="s">
        <v>7465</v>
      </c>
      <c r="H996" s="13" t="s">
        <v>7327</v>
      </c>
      <c r="I996" s="34">
        <v>1</v>
      </c>
    </row>
    <row r="997" spans="1:9">
      <c r="A997" s="23">
        <v>2017</v>
      </c>
      <c r="B997" s="23" t="s">
        <v>2367</v>
      </c>
      <c r="C997" s="23" t="s">
        <v>1886</v>
      </c>
      <c r="D997" s="13" t="s">
        <v>317</v>
      </c>
      <c r="E997" s="13" t="s">
        <v>2560</v>
      </c>
      <c r="F997" s="13" t="s">
        <v>2439</v>
      </c>
      <c r="G997" s="13" t="s">
        <v>7465</v>
      </c>
      <c r="H997" s="13" t="s">
        <v>7327</v>
      </c>
      <c r="I997" s="34">
        <v>1</v>
      </c>
    </row>
    <row r="998" spans="1:9">
      <c r="A998" s="23">
        <v>2017</v>
      </c>
      <c r="B998" s="23" t="s">
        <v>2367</v>
      </c>
      <c r="C998" s="23" t="s">
        <v>1886</v>
      </c>
      <c r="D998" s="13" t="s">
        <v>317</v>
      </c>
      <c r="E998" s="13" t="s">
        <v>3217</v>
      </c>
      <c r="F998" s="13" t="s">
        <v>2423</v>
      </c>
      <c r="G998" s="13" t="s">
        <v>7465</v>
      </c>
      <c r="H998" s="13" t="s">
        <v>7327</v>
      </c>
      <c r="I998" s="34">
        <v>1</v>
      </c>
    </row>
    <row r="999" spans="1:9">
      <c r="A999" s="23">
        <v>2017</v>
      </c>
      <c r="B999" s="23" t="s">
        <v>2367</v>
      </c>
      <c r="C999" s="23" t="s">
        <v>1886</v>
      </c>
      <c r="D999" s="13" t="s">
        <v>317</v>
      </c>
      <c r="E999" s="13" t="s">
        <v>7477</v>
      </c>
      <c r="F999" s="13" t="s">
        <v>2423</v>
      </c>
      <c r="G999" s="13" t="s">
        <v>7465</v>
      </c>
      <c r="H999" s="13" t="s">
        <v>7327</v>
      </c>
      <c r="I999" s="34">
        <v>1</v>
      </c>
    </row>
    <row r="1000" spans="1:9">
      <c r="A1000" s="23">
        <v>2017</v>
      </c>
      <c r="B1000" s="23" t="s">
        <v>2367</v>
      </c>
      <c r="C1000" s="23" t="s">
        <v>1886</v>
      </c>
      <c r="D1000" s="13" t="s">
        <v>317</v>
      </c>
      <c r="E1000" s="13" t="s">
        <v>463</v>
      </c>
      <c r="F1000" s="13" t="s">
        <v>2446</v>
      </c>
      <c r="G1000" s="13" t="s">
        <v>7465</v>
      </c>
      <c r="H1000" s="13" t="s">
        <v>7327</v>
      </c>
      <c r="I1000" s="34">
        <v>1</v>
      </c>
    </row>
    <row r="1001" spans="1:9">
      <c r="A1001" s="23">
        <v>2017</v>
      </c>
      <c r="B1001" s="23" t="s">
        <v>2367</v>
      </c>
      <c r="C1001" s="23" t="s">
        <v>1886</v>
      </c>
      <c r="D1001" s="13" t="s">
        <v>317</v>
      </c>
      <c r="E1001" s="13" t="s">
        <v>1956</v>
      </c>
      <c r="F1001" s="13" t="s">
        <v>2454</v>
      </c>
      <c r="G1001" s="13" t="s">
        <v>7465</v>
      </c>
      <c r="H1001" s="13" t="s">
        <v>7327</v>
      </c>
      <c r="I1001" s="34">
        <v>1</v>
      </c>
    </row>
    <row r="1002" spans="1:9">
      <c r="A1002" s="23">
        <v>2017</v>
      </c>
      <c r="B1002" s="23" t="s">
        <v>2367</v>
      </c>
      <c r="C1002" s="23" t="s">
        <v>1886</v>
      </c>
      <c r="D1002" s="13" t="s">
        <v>317</v>
      </c>
      <c r="E1002" s="13" t="s">
        <v>449</v>
      </c>
      <c r="F1002" s="13" t="s">
        <v>2476</v>
      </c>
      <c r="G1002" s="13" t="s">
        <v>7465</v>
      </c>
      <c r="H1002" s="13" t="s">
        <v>7327</v>
      </c>
      <c r="I1002" s="34">
        <v>1</v>
      </c>
    </row>
    <row r="1003" spans="1:9">
      <c r="A1003" s="23">
        <v>2017</v>
      </c>
      <c r="B1003" s="23" t="s">
        <v>2367</v>
      </c>
      <c r="C1003" s="23" t="s">
        <v>1886</v>
      </c>
      <c r="D1003" s="13" t="s">
        <v>317</v>
      </c>
      <c r="E1003" s="13" t="s">
        <v>406</v>
      </c>
      <c r="F1003" s="13" t="s">
        <v>2454</v>
      </c>
      <c r="G1003" s="13" t="s">
        <v>7465</v>
      </c>
      <c r="H1003" s="13" t="s">
        <v>7327</v>
      </c>
      <c r="I1003" s="34">
        <v>2</v>
      </c>
    </row>
    <row r="1004" spans="1:9">
      <c r="A1004" s="23">
        <v>2017</v>
      </c>
      <c r="B1004" s="23" t="s">
        <v>2367</v>
      </c>
      <c r="C1004" s="23" t="s">
        <v>1886</v>
      </c>
      <c r="D1004" s="13" t="s">
        <v>317</v>
      </c>
      <c r="E1004" s="13" t="s">
        <v>2336</v>
      </c>
      <c r="F1004" s="13" t="s">
        <v>2423</v>
      </c>
      <c r="G1004" s="13" t="s">
        <v>7465</v>
      </c>
      <c r="H1004" s="13" t="s">
        <v>7327</v>
      </c>
      <c r="I1004" s="34">
        <v>1</v>
      </c>
    </row>
    <row r="1005" spans="1:9">
      <c r="A1005" s="23">
        <v>2017</v>
      </c>
      <c r="B1005" s="23" t="s">
        <v>2367</v>
      </c>
      <c r="C1005" s="23" t="s">
        <v>1886</v>
      </c>
      <c r="D1005" s="13" t="s">
        <v>317</v>
      </c>
      <c r="E1005" s="13" t="s">
        <v>426</v>
      </c>
      <c r="F1005" s="13" t="s">
        <v>2423</v>
      </c>
      <c r="G1005" s="13" t="s">
        <v>7465</v>
      </c>
      <c r="H1005" s="13" t="s">
        <v>7327</v>
      </c>
      <c r="I1005" s="34">
        <v>2</v>
      </c>
    </row>
    <row r="1006" spans="1:9">
      <c r="A1006" s="23">
        <v>2017</v>
      </c>
      <c r="B1006" s="23" t="s">
        <v>2367</v>
      </c>
      <c r="C1006" s="23" t="s">
        <v>1886</v>
      </c>
      <c r="D1006" s="13" t="s">
        <v>487</v>
      </c>
      <c r="E1006" s="13" t="s">
        <v>1939</v>
      </c>
      <c r="F1006" s="13" t="s">
        <v>2458</v>
      </c>
      <c r="G1006" s="13" t="s">
        <v>7465</v>
      </c>
      <c r="H1006" s="13" t="s">
        <v>7327</v>
      </c>
      <c r="I1006" s="34">
        <v>1</v>
      </c>
    </row>
    <row r="1007" spans="1:9">
      <c r="A1007" s="23">
        <v>2017</v>
      </c>
      <c r="B1007" s="23" t="s">
        <v>2367</v>
      </c>
      <c r="C1007" s="23" t="s">
        <v>1886</v>
      </c>
      <c r="D1007" s="13" t="s">
        <v>320</v>
      </c>
      <c r="E1007" s="13" t="s">
        <v>466</v>
      </c>
      <c r="F1007" s="13" t="s">
        <v>2478</v>
      </c>
      <c r="G1007" s="13" t="s">
        <v>7465</v>
      </c>
      <c r="H1007" s="13" t="s">
        <v>7327</v>
      </c>
      <c r="I1007" s="34">
        <v>1</v>
      </c>
    </row>
    <row r="1008" spans="1:9">
      <c r="A1008" s="23">
        <v>2017</v>
      </c>
      <c r="B1008" s="23" t="s">
        <v>2367</v>
      </c>
      <c r="C1008" s="23" t="s">
        <v>1886</v>
      </c>
      <c r="D1008" s="13" t="s">
        <v>322</v>
      </c>
      <c r="E1008" s="13" t="s">
        <v>391</v>
      </c>
      <c r="F1008" s="13" t="s">
        <v>3552</v>
      </c>
      <c r="G1008" s="13" t="s">
        <v>7465</v>
      </c>
      <c r="H1008" s="13" t="s">
        <v>7327</v>
      </c>
      <c r="I1008" s="34">
        <v>1</v>
      </c>
    </row>
    <row r="1009" spans="1:9">
      <c r="A1009" s="23">
        <v>2017</v>
      </c>
      <c r="B1009" s="23" t="s">
        <v>2367</v>
      </c>
      <c r="C1009" s="23" t="s">
        <v>1886</v>
      </c>
      <c r="D1009" s="13" t="s">
        <v>322</v>
      </c>
      <c r="E1009" s="13" t="s">
        <v>391</v>
      </c>
      <c r="F1009" s="13" t="s">
        <v>3552</v>
      </c>
      <c r="G1009" s="13" t="s">
        <v>7465</v>
      </c>
      <c r="H1009" s="13" t="s">
        <v>7327</v>
      </c>
      <c r="I1009" s="34">
        <v>1</v>
      </c>
    </row>
    <row r="1010" spans="1:9">
      <c r="A1010" s="23">
        <v>2017</v>
      </c>
      <c r="B1010" s="23" t="s">
        <v>2367</v>
      </c>
      <c r="C1010" s="23" t="s">
        <v>1886</v>
      </c>
      <c r="D1010" s="13" t="s">
        <v>322</v>
      </c>
      <c r="E1010" s="13" t="s">
        <v>392</v>
      </c>
      <c r="F1010" s="13" t="s">
        <v>2466</v>
      </c>
      <c r="G1010" s="13" t="s">
        <v>7465</v>
      </c>
      <c r="H1010" s="13" t="s">
        <v>7327</v>
      </c>
      <c r="I1010" s="34">
        <v>3</v>
      </c>
    </row>
    <row r="1011" spans="1:9">
      <c r="A1011" s="23">
        <v>2017</v>
      </c>
      <c r="B1011" s="23" t="s">
        <v>2367</v>
      </c>
      <c r="C1011" s="23" t="s">
        <v>1886</v>
      </c>
      <c r="D1011" s="13" t="s">
        <v>322</v>
      </c>
      <c r="E1011" s="13" t="s">
        <v>431</v>
      </c>
      <c r="F1011" s="13" t="s">
        <v>2508</v>
      </c>
      <c r="G1011" s="13" t="s">
        <v>7465</v>
      </c>
      <c r="H1011" s="13" t="s">
        <v>7327</v>
      </c>
      <c r="I1011" s="34">
        <v>2</v>
      </c>
    </row>
    <row r="1012" spans="1:9">
      <c r="A1012" s="23">
        <v>2017</v>
      </c>
      <c r="B1012" s="23" t="s">
        <v>2367</v>
      </c>
      <c r="C1012" s="23" t="s">
        <v>1886</v>
      </c>
      <c r="D1012" s="13" t="s">
        <v>322</v>
      </c>
      <c r="E1012" s="13" t="s">
        <v>473</v>
      </c>
      <c r="F1012" s="13" t="s">
        <v>2654</v>
      </c>
      <c r="G1012" s="13" t="s">
        <v>7465</v>
      </c>
      <c r="H1012" s="13" t="s">
        <v>7327</v>
      </c>
      <c r="I1012" s="34">
        <v>1</v>
      </c>
    </row>
    <row r="1013" spans="1:9">
      <c r="A1013" s="23">
        <v>2017</v>
      </c>
      <c r="B1013" s="23" t="s">
        <v>2367</v>
      </c>
      <c r="C1013" s="23" t="s">
        <v>1886</v>
      </c>
      <c r="D1013" s="13" t="s">
        <v>322</v>
      </c>
      <c r="E1013" s="13" t="s">
        <v>512</v>
      </c>
      <c r="F1013" s="13" t="s">
        <v>2466</v>
      </c>
      <c r="G1013" s="13" t="s">
        <v>7465</v>
      </c>
      <c r="H1013" s="13" t="s">
        <v>7327</v>
      </c>
      <c r="I1013" s="34">
        <v>4</v>
      </c>
    </row>
    <row r="1014" spans="1:9">
      <c r="A1014" s="23">
        <v>2017</v>
      </c>
      <c r="B1014" s="23" t="s">
        <v>2367</v>
      </c>
      <c r="C1014" s="23" t="s">
        <v>1886</v>
      </c>
      <c r="D1014" s="13" t="s">
        <v>322</v>
      </c>
      <c r="E1014" s="13" t="s">
        <v>3247</v>
      </c>
      <c r="F1014" s="13" t="s">
        <v>2466</v>
      </c>
      <c r="G1014" s="13" t="s">
        <v>7465</v>
      </c>
      <c r="H1014" s="13" t="s">
        <v>7327</v>
      </c>
      <c r="I1014" s="34">
        <v>5</v>
      </c>
    </row>
    <row r="1015" spans="1:9">
      <c r="A1015" s="23">
        <v>2017</v>
      </c>
      <c r="B1015" s="23" t="s">
        <v>2367</v>
      </c>
      <c r="C1015" s="23" t="s">
        <v>1886</v>
      </c>
      <c r="D1015" s="13" t="s">
        <v>3999</v>
      </c>
      <c r="E1015" s="13" t="s">
        <v>388</v>
      </c>
      <c r="F1015" s="13" t="s">
        <v>4059</v>
      </c>
      <c r="G1015" s="13" t="s">
        <v>7465</v>
      </c>
      <c r="H1015" s="13" t="s">
        <v>7327</v>
      </c>
      <c r="I1015" s="34">
        <v>2</v>
      </c>
    </row>
    <row r="1016" spans="1:9">
      <c r="A1016" s="23">
        <v>2017</v>
      </c>
      <c r="B1016" s="23" t="s">
        <v>2367</v>
      </c>
      <c r="C1016" s="23" t="s">
        <v>1886</v>
      </c>
      <c r="D1016" s="13" t="s">
        <v>3999</v>
      </c>
      <c r="E1016" s="13" t="s">
        <v>427</v>
      </c>
      <c r="F1016" s="13" t="s">
        <v>4058</v>
      </c>
      <c r="G1016" s="13" t="s">
        <v>7465</v>
      </c>
      <c r="H1016" s="13" t="s">
        <v>7327</v>
      </c>
      <c r="I1016" s="34">
        <v>1</v>
      </c>
    </row>
    <row r="1017" spans="1:9">
      <c r="A1017" s="23">
        <v>2017</v>
      </c>
      <c r="B1017" s="23" t="s">
        <v>2367</v>
      </c>
      <c r="C1017" s="23" t="s">
        <v>1886</v>
      </c>
      <c r="D1017" s="13" t="s">
        <v>3999</v>
      </c>
      <c r="E1017" s="13" t="s">
        <v>2345</v>
      </c>
      <c r="F1017" s="13" t="s">
        <v>4024</v>
      </c>
      <c r="G1017" s="13" t="s">
        <v>7465</v>
      </c>
      <c r="H1017" s="13" t="s">
        <v>7327</v>
      </c>
      <c r="I1017" s="34">
        <v>2</v>
      </c>
    </row>
    <row r="1018" spans="1:9">
      <c r="A1018" s="23">
        <v>2017</v>
      </c>
      <c r="B1018" s="23" t="s">
        <v>2367</v>
      </c>
      <c r="C1018" s="23" t="s">
        <v>1886</v>
      </c>
      <c r="D1018" s="13" t="s">
        <v>324</v>
      </c>
      <c r="E1018" s="13" t="s">
        <v>394</v>
      </c>
      <c r="F1018" s="13" t="s">
        <v>2425</v>
      </c>
      <c r="G1018" s="13" t="s">
        <v>7465</v>
      </c>
      <c r="H1018" s="13" t="s">
        <v>7327</v>
      </c>
      <c r="I1018" s="34">
        <v>2</v>
      </c>
    </row>
    <row r="1019" spans="1:9">
      <c r="A1019" s="23">
        <v>2017</v>
      </c>
      <c r="B1019" s="23" t="s">
        <v>2367</v>
      </c>
      <c r="C1019" s="23" t="s">
        <v>1886</v>
      </c>
      <c r="D1019" s="13" t="s">
        <v>326</v>
      </c>
      <c r="E1019" s="13" t="s">
        <v>3503</v>
      </c>
      <c r="F1019" s="13" t="s">
        <v>2457</v>
      </c>
      <c r="G1019" s="13" t="s">
        <v>7465</v>
      </c>
      <c r="H1019" s="13" t="s">
        <v>7327</v>
      </c>
      <c r="I1019" s="34">
        <v>1</v>
      </c>
    </row>
    <row r="1020" spans="1:9">
      <c r="A1020" s="23">
        <v>2017</v>
      </c>
      <c r="B1020" s="23" t="s">
        <v>2367</v>
      </c>
      <c r="C1020" s="23" t="s">
        <v>1886</v>
      </c>
      <c r="D1020" s="13" t="s">
        <v>2574</v>
      </c>
      <c r="E1020" s="13" t="s">
        <v>480</v>
      </c>
      <c r="F1020" s="13" t="s">
        <v>2442</v>
      </c>
      <c r="G1020" s="13" t="s">
        <v>7465</v>
      </c>
      <c r="H1020" s="13" t="s">
        <v>7327</v>
      </c>
      <c r="I1020" s="34">
        <v>1</v>
      </c>
    </row>
    <row r="1021" spans="1:9">
      <c r="A1021" s="23">
        <v>2017</v>
      </c>
      <c r="B1021" s="23" t="s">
        <v>2367</v>
      </c>
      <c r="C1021" s="23" t="s">
        <v>1886</v>
      </c>
      <c r="D1021" s="13" t="s">
        <v>332</v>
      </c>
      <c r="E1021" s="13" t="s">
        <v>2589</v>
      </c>
      <c r="F1021" s="13" t="s">
        <v>2622</v>
      </c>
      <c r="G1021" s="13" t="s">
        <v>7465</v>
      </c>
      <c r="H1021" s="13" t="s">
        <v>7327</v>
      </c>
      <c r="I1021" s="34">
        <v>1</v>
      </c>
    </row>
    <row r="1022" spans="1:9">
      <c r="A1022" s="23">
        <v>2017</v>
      </c>
      <c r="B1022" s="23" t="s">
        <v>2367</v>
      </c>
      <c r="C1022" s="23" t="s">
        <v>1886</v>
      </c>
      <c r="D1022" s="13" t="s">
        <v>332</v>
      </c>
      <c r="E1022" s="13" t="s">
        <v>399</v>
      </c>
      <c r="F1022" s="13" t="s">
        <v>2453</v>
      </c>
      <c r="G1022" s="13" t="s">
        <v>7465</v>
      </c>
      <c r="H1022" s="13" t="s">
        <v>7327</v>
      </c>
      <c r="I1022" s="34">
        <v>2</v>
      </c>
    </row>
    <row r="1023" spans="1:9">
      <c r="A1023" s="23">
        <v>2017</v>
      </c>
      <c r="B1023" s="23" t="s">
        <v>2366</v>
      </c>
      <c r="C1023" s="23" t="s">
        <v>514</v>
      </c>
      <c r="D1023" s="13" t="s">
        <v>300</v>
      </c>
      <c r="E1023" s="13" t="s">
        <v>1433</v>
      </c>
      <c r="F1023" s="13" t="s">
        <v>2427</v>
      </c>
      <c r="G1023" s="13" t="s">
        <v>2151</v>
      </c>
      <c r="H1023" s="13" t="s">
        <v>7328</v>
      </c>
      <c r="I1023" s="34">
        <v>5</v>
      </c>
    </row>
    <row r="1024" spans="1:9">
      <c r="A1024" s="23">
        <v>2017</v>
      </c>
      <c r="B1024" s="23" t="s">
        <v>2366</v>
      </c>
      <c r="C1024" s="23" t="s">
        <v>514</v>
      </c>
      <c r="D1024" s="13" t="s">
        <v>300</v>
      </c>
      <c r="E1024" s="13" t="s">
        <v>2163</v>
      </c>
      <c r="F1024" s="13" t="s">
        <v>2414</v>
      </c>
      <c r="G1024" s="13" t="s">
        <v>2151</v>
      </c>
      <c r="H1024" s="13" t="s">
        <v>7328</v>
      </c>
      <c r="I1024" s="34">
        <v>1</v>
      </c>
    </row>
    <row r="1025" spans="1:9">
      <c r="A1025" s="23">
        <v>2017</v>
      </c>
      <c r="B1025" s="23" t="s">
        <v>2366</v>
      </c>
      <c r="C1025" s="23" t="s">
        <v>514</v>
      </c>
      <c r="D1025" s="13" t="s">
        <v>300</v>
      </c>
      <c r="E1025" s="13" t="s">
        <v>2164</v>
      </c>
      <c r="F1025" s="13" t="s">
        <v>3546</v>
      </c>
      <c r="G1025" s="13" t="s">
        <v>2151</v>
      </c>
      <c r="H1025" s="13" t="s">
        <v>7328</v>
      </c>
      <c r="I1025" s="34">
        <v>1</v>
      </c>
    </row>
    <row r="1026" spans="1:9">
      <c r="A1026" s="23">
        <v>2017</v>
      </c>
      <c r="B1026" s="23" t="s">
        <v>2366</v>
      </c>
      <c r="C1026" s="23" t="s">
        <v>514</v>
      </c>
      <c r="D1026" s="13" t="s">
        <v>306</v>
      </c>
      <c r="E1026" s="13" t="s">
        <v>367</v>
      </c>
      <c r="F1026" s="13" t="s">
        <v>2419</v>
      </c>
      <c r="G1026" s="13" t="s">
        <v>2151</v>
      </c>
      <c r="H1026" s="13" t="s">
        <v>7328</v>
      </c>
      <c r="I1026" s="34">
        <v>1</v>
      </c>
    </row>
    <row r="1027" spans="1:9">
      <c r="A1027" s="23">
        <v>2017</v>
      </c>
      <c r="B1027" s="23" t="s">
        <v>2366</v>
      </c>
      <c r="C1027" s="23" t="s">
        <v>514</v>
      </c>
      <c r="D1027" s="13" t="s">
        <v>314</v>
      </c>
      <c r="E1027" s="13" t="s">
        <v>518</v>
      </c>
      <c r="F1027" s="13" t="s">
        <v>2660</v>
      </c>
      <c r="G1027" s="13" t="s">
        <v>2151</v>
      </c>
      <c r="H1027" s="13" t="s">
        <v>7328</v>
      </c>
      <c r="I1027" s="34">
        <v>1</v>
      </c>
    </row>
    <row r="1028" spans="1:9">
      <c r="A1028" s="23">
        <v>2017</v>
      </c>
      <c r="B1028" s="23" t="s">
        <v>2366</v>
      </c>
      <c r="C1028" s="23" t="s">
        <v>514</v>
      </c>
      <c r="D1028" s="13" t="s">
        <v>317</v>
      </c>
      <c r="E1028" s="13" t="s">
        <v>406</v>
      </c>
      <c r="F1028" s="13" t="s">
        <v>2454</v>
      </c>
      <c r="G1028" s="13" t="s">
        <v>2151</v>
      </c>
      <c r="H1028" s="13" t="s">
        <v>7328</v>
      </c>
      <c r="I1028" s="34">
        <v>2</v>
      </c>
    </row>
    <row r="1029" spans="1:9">
      <c r="A1029" s="23">
        <v>2017</v>
      </c>
      <c r="B1029" s="23" t="s">
        <v>2366</v>
      </c>
      <c r="C1029" s="23" t="s">
        <v>514</v>
      </c>
      <c r="D1029" s="13" t="s">
        <v>322</v>
      </c>
      <c r="E1029" s="13" t="s">
        <v>3477</v>
      </c>
      <c r="F1029" s="13" t="s">
        <v>2643</v>
      </c>
      <c r="G1029" s="13" t="s">
        <v>2151</v>
      </c>
      <c r="H1029" s="13" t="s">
        <v>7328</v>
      </c>
      <c r="I1029" s="34">
        <v>1</v>
      </c>
    </row>
    <row r="1030" spans="1:9">
      <c r="A1030" s="23">
        <v>2017</v>
      </c>
      <c r="B1030" s="23" t="s">
        <v>2366</v>
      </c>
      <c r="C1030" s="23" t="s">
        <v>514</v>
      </c>
      <c r="D1030" s="13" t="s">
        <v>322</v>
      </c>
      <c r="E1030" s="13" t="s">
        <v>2160</v>
      </c>
      <c r="F1030" s="13" t="s">
        <v>2662</v>
      </c>
      <c r="G1030" s="13" t="s">
        <v>2151</v>
      </c>
      <c r="H1030" s="13" t="s">
        <v>7328</v>
      </c>
      <c r="I1030" s="34">
        <v>1</v>
      </c>
    </row>
    <row r="1031" spans="1:9">
      <c r="A1031" s="23">
        <v>2017</v>
      </c>
      <c r="B1031" s="23" t="s">
        <v>2366</v>
      </c>
      <c r="C1031" s="23" t="s">
        <v>514</v>
      </c>
      <c r="D1031" s="13" t="s">
        <v>322</v>
      </c>
      <c r="E1031" s="13" t="s">
        <v>1444</v>
      </c>
      <c r="F1031" s="13" t="s">
        <v>2440</v>
      </c>
      <c r="G1031" s="13" t="s">
        <v>2151</v>
      </c>
      <c r="H1031" s="13" t="s">
        <v>7328</v>
      </c>
      <c r="I1031" s="34">
        <v>3</v>
      </c>
    </row>
    <row r="1032" spans="1:9">
      <c r="A1032" s="23">
        <v>2017</v>
      </c>
      <c r="B1032" s="23" t="s">
        <v>2366</v>
      </c>
      <c r="C1032" s="23" t="s">
        <v>514</v>
      </c>
      <c r="D1032" s="13" t="s">
        <v>322</v>
      </c>
      <c r="E1032" s="13" t="s">
        <v>2586</v>
      </c>
      <c r="F1032" s="13" t="s">
        <v>3542</v>
      </c>
      <c r="G1032" s="13" t="s">
        <v>2151</v>
      </c>
      <c r="H1032" s="13" t="s">
        <v>7328</v>
      </c>
      <c r="I1032" s="34">
        <v>2</v>
      </c>
    </row>
    <row r="1033" spans="1:9">
      <c r="A1033" s="23">
        <v>2017</v>
      </c>
      <c r="B1033" s="23" t="s">
        <v>2366</v>
      </c>
      <c r="C1033" s="23" t="s">
        <v>514</v>
      </c>
      <c r="D1033" s="13" t="s">
        <v>324</v>
      </c>
      <c r="E1033" s="13" t="s">
        <v>523</v>
      </c>
      <c r="F1033" s="13" t="s">
        <v>2673</v>
      </c>
      <c r="G1033" s="13" t="s">
        <v>2151</v>
      </c>
      <c r="H1033" s="13" t="s">
        <v>7328</v>
      </c>
      <c r="I1033" s="34">
        <v>1</v>
      </c>
    </row>
    <row r="1034" spans="1:9">
      <c r="A1034" s="23">
        <v>2017</v>
      </c>
      <c r="B1034" s="23" t="s">
        <v>2366</v>
      </c>
      <c r="C1034" s="23" t="s">
        <v>514</v>
      </c>
      <c r="D1034" s="13" t="s">
        <v>432</v>
      </c>
      <c r="E1034" s="13" t="s">
        <v>2168</v>
      </c>
      <c r="F1034" s="13" t="s">
        <v>2623</v>
      </c>
      <c r="G1034" s="13" t="s">
        <v>2151</v>
      </c>
      <c r="H1034" s="13" t="s">
        <v>7328</v>
      </c>
      <c r="I1034" s="34">
        <v>1</v>
      </c>
    </row>
    <row r="1035" spans="1:9">
      <c r="A1035" s="23">
        <v>2017</v>
      </c>
      <c r="B1035" s="23" t="s">
        <v>2366</v>
      </c>
      <c r="C1035" s="23" t="s">
        <v>514</v>
      </c>
      <c r="D1035" s="13" t="s">
        <v>300</v>
      </c>
      <c r="E1035" s="13" t="s">
        <v>1433</v>
      </c>
      <c r="F1035" s="13" t="s">
        <v>2427</v>
      </c>
      <c r="G1035" s="13" t="s">
        <v>7465</v>
      </c>
      <c r="H1035" s="13" t="s">
        <v>7327</v>
      </c>
      <c r="I1035" s="34">
        <v>5</v>
      </c>
    </row>
    <row r="1036" spans="1:9">
      <c r="A1036" s="23">
        <v>2017</v>
      </c>
      <c r="B1036" s="23" t="s">
        <v>2366</v>
      </c>
      <c r="C1036" s="23" t="s">
        <v>514</v>
      </c>
      <c r="D1036" s="13" t="s">
        <v>300</v>
      </c>
      <c r="E1036" s="13" t="s">
        <v>2587</v>
      </c>
      <c r="F1036" s="13" t="s">
        <v>2620</v>
      </c>
      <c r="G1036" s="13" t="s">
        <v>7465</v>
      </c>
      <c r="H1036" s="13" t="s">
        <v>7327</v>
      </c>
      <c r="I1036" s="34">
        <v>2</v>
      </c>
    </row>
    <row r="1037" spans="1:9">
      <c r="A1037" s="23">
        <v>2017</v>
      </c>
      <c r="B1037" s="23" t="s">
        <v>2366</v>
      </c>
      <c r="C1037" s="23" t="s">
        <v>514</v>
      </c>
      <c r="D1037" s="13" t="s">
        <v>301</v>
      </c>
      <c r="E1037" s="13" t="s">
        <v>2153</v>
      </c>
      <c r="F1037" s="13" t="s">
        <v>2417</v>
      </c>
      <c r="G1037" s="13" t="s">
        <v>7465</v>
      </c>
      <c r="H1037" s="13" t="s">
        <v>7327</v>
      </c>
      <c r="I1037" s="34">
        <v>1</v>
      </c>
    </row>
    <row r="1038" spans="1:9">
      <c r="A1038" s="23">
        <v>2017</v>
      </c>
      <c r="B1038" s="23" t="s">
        <v>2366</v>
      </c>
      <c r="C1038" s="23" t="s">
        <v>514</v>
      </c>
      <c r="D1038" s="13" t="s">
        <v>301</v>
      </c>
      <c r="E1038" s="13" t="s">
        <v>443</v>
      </c>
      <c r="F1038" s="13" t="s">
        <v>2533</v>
      </c>
      <c r="G1038" s="13" t="s">
        <v>7465</v>
      </c>
      <c r="H1038" s="13" t="s">
        <v>7327</v>
      </c>
      <c r="I1038" s="34">
        <v>2</v>
      </c>
    </row>
    <row r="1039" spans="1:9">
      <c r="A1039" s="23">
        <v>2017</v>
      </c>
      <c r="B1039" s="23" t="s">
        <v>2366</v>
      </c>
      <c r="C1039" s="23" t="s">
        <v>514</v>
      </c>
      <c r="D1039" s="13" t="s">
        <v>301</v>
      </c>
      <c r="E1039" s="13" t="s">
        <v>1434</v>
      </c>
      <c r="F1039" s="13" t="s">
        <v>2614</v>
      </c>
      <c r="G1039" s="13" t="s">
        <v>7465</v>
      </c>
      <c r="H1039" s="13" t="s">
        <v>7327</v>
      </c>
      <c r="I1039" s="34">
        <v>1</v>
      </c>
    </row>
    <row r="1040" spans="1:9">
      <c r="A1040" s="23">
        <v>2017</v>
      </c>
      <c r="B1040" s="23" t="s">
        <v>2366</v>
      </c>
      <c r="C1040" s="23" t="s">
        <v>514</v>
      </c>
      <c r="D1040" s="13" t="s">
        <v>302</v>
      </c>
      <c r="E1040" s="13" t="s">
        <v>362</v>
      </c>
      <c r="F1040" s="13" t="s">
        <v>2430</v>
      </c>
      <c r="G1040" s="13" t="s">
        <v>7465</v>
      </c>
      <c r="H1040" s="13" t="s">
        <v>7327</v>
      </c>
      <c r="I1040" s="34">
        <v>1</v>
      </c>
    </row>
    <row r="1041" spans="1:9">
      <c r="A1041" s="23">
        <v>2017</v>
      </c>
      <c r="B1041" s="23" t="s">
        <v>2366</v>
      </c>
      <c r="C1041" s="23" t="s">
        <v>514</v>
      </c>
      <c r="D1041" s="13" t="s">
        <v>335</v>
      </c>
      <c r="E1041" s="13" t="s">
        <v>528</v>
      </c>
      <c r="F1041" s="13" t="s">
        <v>2594</v>
      </c>
      <c r="G1041" s="13" t="s">
        <v>7465</v>
      </c>
      <c r="H1041" s="13" t="s">
        <v>7327</v>
      </c>
      <c r="I1041" s="34">
        <v>3</v>
      </c>
    </row>
    <row r="1042" spans="1:9">
      <c r="A1042" s="23">
        <v>2017</v>
      </c>
      <c r="B1042" s="23" t="s">
        <v>2366</v>
      </c>
      <c r="C1042" s="23" t="s">
        <v>514</v>
      </c>
      <c r="D1042" s="13" t="s">
        <v>304</v>
      </c>
      <c r="E1042" s="13" t="s">
        <v>363</v>
      </c>
      <c r="F1042" s="13" t="s">
        <v>2523</v>
      </c>
      <c r="G1042" s="13" t="s">
        <v>7465</v>
      </c>
      <c r="H1042" s="13" t="s">
        <v>7327</v>
      </c>
      <c r="I1042" s="34">
        <v>1</v>
      </c>
    </row>
    <row r="1043" spans="1:9">
      <c r="A1043" s="23">
        <v>2017</v>
      </c>
      <c r="B1043" s="23" t="s">
        <v>2366</v>
      </c>
      <c r="C1043" s="23" t="s">
        <v>514</v>
      </c>
      <c r="D1043" s="13" t="s">
        <v>306</v>
      </c>
      <c r="E1043" s="13" t="s">
        <v>2624</v>
      </c>
      <c r="F1043" s="13" t="s">
        <v>2469</v>
      </c>
      <c r="G1043" s="13" t="s">
        <v>7465</v>
      </c>
      <c r="H1043" s="13" t="s">
        <v>7327</v>
      </c>
      <c r="I1043" s="34">
        <v>1</v>
      </c>
    </row>
    <row r="1044" spans="1:9">
      <c r="A1044" s="23">
        <v>2017</v>
      </c>
      <c r="B1044" s="23" t="s">
        <v>2366</v>
      </c>
      <c r="C1044" s="23" t="s">
        <v>514</v>
      </c>
      <c r="D1044" s="13" t="s">
        <v>306</v>
      </c>
      <c r="E1044" s="13" t="s">
        <v>367</v>
      </c>
      <c r="F1044" s="13" t="s">
        <v>2419</v>
      </c>
      <c r="G1044" s="13" t="s">
        <v>7465</v>
      </c>
      <c r="H1044" s="13" t="s">
        <v>7327</v>
      </c>
      <c r="I1044" s="34">
        <v>1</v>
      </c>
    </row>
    <row r="1045" spans="1:9">
      <c r="A1045" s="23">
        <v>2017</v>
      </c>
      <c r="B1045" s="23" t="s">
        <v>2366</v>
      </c>
      <c r="C1045" s="23" t="s">
        <v>514</v>
      </c>
      <c r="D1045" s="13" t="s">
        <v>306</v>
      </c>
      <c r="E1045" s="13" t="s">
        <v>1436</v>
      </c>
      <c r="F1045" s="13" t="s">
        <v>2469</v>
      </c>
      <c r="G1045" s="13" t="s">
        <v>7465</v>
      </c>
      <c r="H1045" s="13" t="s">
        <v>7327</v>
      </c>
      <c r="I1045" s="34">
        <v>1</v>
      </c>
    </row>
    <row r="1046" spans="1:9">
      <c r="A1046" s="23">
        <v>2017</v>
      </c>
      <c r="B1046" s="23" t="s">
        <v>2366</v>
      </c>
      <c r="C1046" s="23" t="s">
        <v>514</v>
      </c>
      <c r="D1046" s="13" t="s">
        <v>306</v>
      </c>
      <c r="E1046" s="13" t="s">
        <v>529</v>
      </c>
      <c r="F1046" s="13" t="s">
        <v>2469</v>
      </c>
      <c r="G1046" s="13" t="s">
        <v>7465</v>
      </c>
      <c r="H1046" s="13" t="s">
        <v>7327</v>
      </c>
      <c r="I1046" s="34">
        <v>1</v>
      </c>
    </row>
    <row r="1047" spans="1:9">
      <c r="A1047" s="23">
        <v>2017</v>
      </c>
      <c r="B1047" s="23" t="s">
        <v>2366</v>
      </c>
      <c r="C1047" s="23" t="s">
        <v>514</v>
      </c>
      <c r="D1047" s="13" t="s">
        <v>307</v>
      </c>
      <c r="E1047" s="13" t="s">
        <v>1934</v>
      </c>
      <c r="F1047" s="13" t="s">
        <v>2592</v>
      </c>
      <c r="G1047" s="13" t="s">
        <v>7465</v>
      </c>
      <c r="H1047" s="13" t="s">
        <v>7327</v>
      </c>
      <c r="I1047" s="34">
        <v>4</v>
      </c>
    </row>
    <row r="1048" spans="1:9">
      <c r="A1048" s="23">
        <v>2017</v>
      </c>
      <c r="B1048" s="23" t="s">
        <v>2366</v>
      </c>
      <c r="C1048" s="23" t="s">
        <v>514</v>
      </c>
      <c r="D1048" s="13" t="s">
        <v>309</v>
      </c>
      <c r="E1048" s="13" t="s">
        <v>1429</v>
      </c>
      <c r="F1048" s="13" t="s">
        <v>2441</v>
      </c>
      <c r="G1048" s="13" t="s">
        <v>7465</v>
      </c>
      <c r="H1048" s="13" t="s">
        <v>7327</v>
      </c>
      <c r="I1048" s="34">
        <v>2</v>
      </c>
    </row>
    <row r="1049" spans="1:9">
      <c r="A1049" s="23">
        <v>2017</v>
      </c>
      <c r="B1049" s="23" t="s">
        <v>2366</v>
      </c>
      <c r="C1049" s="23" t="s">
        <v>514</v>
      </c>
      <c r="D1049" s="13" t="s">
        <v>312</v>
      </c>
      <c r="E1049" s="13" t="s">
        <v>2625</v>
      </c>
      <c r="F1049" s="13" t="s">
        <v>2444</v>
      </c>
      <c r="G1049" s="13" t="s">
        <v>7465</v>
      </c>
      <c r="H1049" s="13" t="s">
        <v>7327</v>
      </c>
      <c r="I1049" s="34">
        <v>1</v>
      </c>
    </row>
    <row r="1050" spans="1:9">
      <c r="A1050" s="23">
        <v>2017</v>
      </c>
      <c r="B1050" s="23" t="s">
        <v>2366</v>
      </c>
      <c r="C1050" s="23" t="s">
        <v>514</v>
      </c>
      <c r="D1050" s="13" t="s">
        <v>313</v>
      </c>
      <c r="E1050" s="13" t="s">
        <v>2157</v>
      </c>
      <c r="F1050" s="13" t="s">
        <v>2544</v>
      </c>
      <c r="G1050" s="13" t="s">
        <v>7465</v>
      </c>
      <c r="H1050" s="13" t="s">
        <v>7327</v>
      </c>
      <c r="I1050" s="34">
        <v>1</v>
      </c>
    </row>
    <row r="1051" spans="1:9">
      <c r="A1051" s="23">
        <v>2017</v>
      </c>
      <c r="B1051" s="23" t="s">
        <v>2366</v>
      </c>
      <c r="C1051" s="23" t="s">
        <v>514</v>
      </c>
      <c r="D1051" s="13" t="s">
        <v>313</v>
      </c>
      <c r="E1051" s="13" t="s">
        <v>447</v>
      </c>
      <c r="F1051" s="13" t="s">
        <v>2512</v>
      </c>
      <c r="G1051" s="13" t="s">
        <v>7465</v>
      </c>
      <c r="H1051" s="13" t="s">
        <v>7327</v>
      </c>
      <c r="I1051" s="34">
        <v>2</v>
      </c>
    </row>
    <row r="1052" spans="1:9">
      <c r="A1052" s="23">
        <v>2017</v>
      </c>
      <c r="B1052" s="23" t="s">
        <v>2366</v>
      </c>
      <c r="C1052" s="23" t="s">
        <v>514</v>
      </c>
      <c r="D1052" s="13" t="s">
        <v>313</v>
      </c>
      <c r="E1052" s="13" t="s">
        <v>419</v>
      </c>
      <c r="F1052" s="13" t="s">
        <v>2518</v>
      </c>
      <c r="G1052" s="13" t="s">
        <v>7465</v>
      </c>
      <c r="H1052" s="13" t="s">
        <v>7327</v>
      </c>
      <c r="I1052" s="34">
        <v>4</v>
      </c>
    </row>
    <row r="1053" spans="1:9">
      <c r="A1053" s="23">
        <v>2017</v>
      </c>
      <c r="B1053" s="23" t="s">
        <v>2366</v>
      </c>
      <c r="C1053" s="23" t="s">
        <v>514</v>
      </c>
      <c r="D1053" s="13" t="s">
        <v>313</v>
      </c>
      <c r="E1053" s="13" t="s">
        <v>2158</v>
      </c>
      <c r="F1053" s="13" t="s">
        <v>2530</v>
      </c>
      <c r="G1053" s="13" t="s">
        <v>7465</v>
      </c>
      <c r="H1053" s="13" t="s">
        <v>7327</v>
      </c>
      <c r="I1053" s="34">
        <v>1</v>
      </c>
    </row>
    <row r="1054" spans="1:9">
      <c r="A1054" s="23">
        <v>2017</v>
      </c>
      <c r="B1054" s="23" t="s">
        <v>2366</v>
      </c>
      <c r="C1054" s="23" t="s">
        <v>514</v>
      </c>
      <c r="D1054" s="13" t="s">
        <v>313</v>
      </c>
      <c r="E1054" s="13" t="s">
        <v>2348</v>
      </c>
      <c r="F1054" s="13" t="s">
        <v>2530</v>
      </c>
      <c r="G1054" s="13" t="s">
        <v>7465</v>
      </c>
      <c r="H1054" s="13" t="s">
        <v>7327</v>
      </c>
      <c r="I1054" s="34">
        <v>2</v>
      </c>
    </row>
    <row r="1055" spans="1:9">
      <c r="A1055" s="23">
        <v>2017</v>
      </c>
      <c r="B1055" s="23" t="s">
        <v>2366</v>
      </c>
      <c r="C1055" s="23" t="s">
        <v>514</v>
      </c>
      <c r="D1055" s="13" t="s">
        <v>313</v>
      </c>
      <c r="E1055" s="13" t="s">
        <v>382</v>
      </c>
      <c r="F1055" s="13" t="s">
        <v>2531</v>
      </c>
      <c r="G1055" s="13" t="s">
        <v>7465</v>
      </c>
      <c r="H1055" s="13" t="s">
        <v>7327</v>
      </c>
      <c r="I1055" s="34">
        <v>1</v>
      </c>
    </row>
    <row r="1056" spans="1:9">
      <c r="A1056" s="23">
        <v>2017</v>
      </c>
      <c r="B1056" s="23" t="s">
        <v>2366</v>
      </c>
      <c r="C1056" s="23" t="s">
        <v>514</v>
      </c>
      <c r="D1056" s="13" t="s">
        <v>313</v>
      </c>
      <c r="E1056" s="13" t="s">
        <v>2159</v>
      </c>
      <c r="F1056" s="13" t="s">
        <v>2616</v>
      </c>
      <c r="G1056" s="13" t="s">
        <v>7465</v>
      </c>
      <c r="H1056" s="13" t="s">
        <v>7327</v>
      </c>
      <c r="I1056" s="34">
        <v>2</v>
      </c>
    </row>
    <row r="1057" spans="1:9">
      <c r="A1057" s="23">
        <v>2017</v>
      </c>
      <c r="B1057" s="23" t="s">
        <v>2366</v>
      </c>
      <c r="C1057" s="23" t="s">
        <v>514</v>
      </c>
      <c r="D1057" s="13" t="s">
        <v>314</v>
      </c>
      <c r="E1057" s="13" t="s">
        <v>4057</v>
      </c>
      <c r="F1057" s="13" t="s">
        <v>2657</v>
      </c>
      <c r="G1057" s="13" t="s">
        <v>7465</v>
      </c>
      <c r="H1057" s="13" t="s">
        <v>7327</v>
      </c>
      <c r="I1057" s="34">
        <v>1</v>
      </c>
    </row>
    <row r="1058" spans="1:9">
      <c r="A1058" s="23">
        <v>2017</v>
      </c>
      <c r="B1058" s="23" t="s">
        <v>2366</v>
      </c>
      <c r="C1058" s="23" t="s">
        <v>514</v>
      </c>
      <c r="D1058" s="13" t="s">
        <v>317</v>
      </c>
      <c r="E1058" s="13" t="s">
        <v>406</v>
      </c>
      <c r="F1058" s="13" t="s">
        <v>2454</v>
      </c>
      <c r="G1058" s="13" t="s">
        <v>7465</v>
      </c>
      <c r="H1058" s="13" t="s">
        <v>7327</v>
      </c>
      <c r="I1058" s="34">
        <v>2</v>
      </c>
    </row>
    <row r="1059" spans="1:9">
      <c r="A1059" s="23">
        <v>2017</v>
      </c>
      <c r="B1059" s="23" t="s">
        <v>2366</v>
      </c>
      <c r="C1059" s="23" t="s">
        <v>514</v>
      </c>
      <c r="D1059" s="13" t="s">
        <v>319</v>
      </c>
      <c r="E1059" s="13" t="s">
        <v>2627</v>
      </c>
      <c r="F1059" s="13" t="s">
        <v>2447</v>
      </c>
      <c r="G1059" s="13" t="s">
        <v>7465</v>
      </c>
      <c r="H1059" s="13" t="s">
        <v>7327</v>
      </c>
      <c r="I1059" s="34">
        <v>1</v>
      </c>
    </row>
    <row r="1060" spans="1:9">
      <c r="A1060" s="23">
        <v>2017</v>
      </c>
      <c r="B1060" s="23" t="s">
        <v>2366</v>
      </c>
      <c r="C1060" s="23" t="s">
        <v>514</v>
      </c>
      <c r="D1060" s="13" t="s">
        <v>322</v>
      </c>
      <c r="E1060" s="13" t="s">
        <v>3477</v>
      </c>
      <c r="F1060" s="13" t="s">
        <v>2643</v>
      </c>
      <c r="G1060" s="13" t="s">
        <v>7465</v>
      </c>
      <c r="H1060" s="13" t="s">
        <v>7327</v>
      </c>
      <c r="I1060" s="34">
        <v>2</v>
      </c>
    </row>
    <row r="1061" spans="1:9">
      <c r="A1061" s="23">
        <v>2017</v>
      </c>
      <c r="B1061" s="23" t="s">
        <v>2366</v>
      </c>
      <c r="C1061" s="23" t="s">
        <v>514</v>
      </c>
      <c r="D1061" s="13" t="s">
        <v>322</v>
      </c>
      <c r="E1061" s="13" t="s">
        <v>2160</v>
      </c>
      <c r="F1061" s="13" t="s">
        <v>2662</v>
      </c>
      <c r="G1061" s="13" t="s">
        <v>7465</v>
      </c>
      <c r="H1061" s="13" t="s">
        <v>7327</v>
      </c>
      <c r="I1061" s="34">
        <v>1</v>
      </c>
    </row>
    <row r="1062" spans="1:9">
      <c r="A1062" s="23">
        <v>2017</v>
      </c>
      <c r="B1062" s="23" t="s">
        <v>2366</v>
      </c>
      <c r="C1062" s="23" t="s">
        <v>514</v>
      </c>
      <c r="D1062" s="13" t="s">
        <v>322</v>
      </c>
      <c r="E1062" s="13" t="s">
        <v>512</v>
      </c>
      <c r="F1062" s="13" t="s">
        <v>2466</v>
      </c>
      <c r="G1062" s="13" t="s">
        <v>7465</v>
      </c>
      <c r="H1062" s="13" t="s">
        <v>7327</v>
      </c>
      <c r="I1062" s="34">
        <v>2</v>
      </c>
    </row>
    <row r="1063" spans="1:9">
      <c r="A1063" s="23">
        <v>2017</v>
      </c>
      <c r="B1063" s="23" t="s">
        <v>2366</v>
      </c>
      <c r="C1063" s="23" t="s">
        <v>514</v>
      </c>
      <c r="D1063" s="13" t="s">
        <v>322</v>
      </c>
      <c r="E1063" s="13" t="s">
        <v>2586</v>
      </c>
      <c r="F1063" s="13" t="s">
        <v>2619</v>
      </c>
      <c r="G1063" s="13" t="s">
        <v>7465</v>
      </c>
      <c r="H1063" s="13" t="s">
        <v>7327</v>
      </c>
      <c r="I1063" s="34">
        <v>3</v>
      </c>
    </row>
    <row r="1064" spans="1:9">
      <c r="A1064" s="23">
        <v>2017</v>
      </c>
      <c r="B1064" s="23" t="s">
        <v>2366</v>
      </c>
      <c r="C1064" s="23" t="s">
        <v>514</v>
      </c>
      <c r="D1064" s="13" t="s">
        <v>322</v>
      </c>
      <c r="E1064" s="13" t="s">
        <v>1955</v>
      </c>
      <c r="F1064" s="13" t="s">
        <v>2663</v>
      </c>
      <c r="G1064" s="13" t="s">
        <v>7465</v>
      </c>
      <c r="H1064" s="13" t="s">
        <v>7327</v>
      </c>
      <c r="I1064" s="34">
        <v>2</v>
      </c>
    </row>
    <row r="1065" spans="1:9">
      <c r="A1065" s="23">
        <v>2017</v>
      </c>
      <c r="B1065" s="23" t="s">
        <v>2366</v>
      </c>
      <c r="C1065" s="23" t="s">
        <v>514</v>
      </c>
      <c r="D1065" s="13" t="s">
        <v>324</v>
      </c>
      <c r="E1065" s="13" t="s">
        <v>2628</v>
      </c>
      <c r="F1065" s="13" t="s">
        <v>2425</v>
      </c>
      <c r="G1065" s="13" t="s">
        <v>7465</v>
      </c>
      <c r="H1065" s="13" t="s">
        <v>7327</v>
      </c>
      <c r="I1065" s="34">
        <v>2</v>
      </c>
    </row>
    <row r="1066" spans="1:9">
      <c r="A1066" s="23">
        <v>2017</v>
      </c>
      <c r="B1066" s="23" t="s">
        <v>2366</v>
      </c>
      <c r="C1066" s="23" t="s">
        <v>514</v>
      </c>
      <c r="D1066" s="13" t="s">
        <v>324</v>
      </c>
      <c r="E1066" s="13" t="s">
        <v>1430</v>
      </c>
      <c r="F1066" s="13" t="s">
        <v>2425</v>
      </c>
      <c r="G1066" s="13" t="s">
        <v>7465</v>
      </c>
      <c r="H1066" s="13" t="s">
        <v>7327</v>
      </c>
      <c r="I1066" s="34">
        <v>2</v>
      </c>
    </row>
    <row r="1067" spans="1:9">
      <c r="A1067" s="23">
        <v>2017</v>
      </c>
      <c r="B1067" s="23" t="s">
        <v>2366</v>
      </c>
      <c r="C1067" s="23" t="s">
        <v>514</v>
      </c>
      <c r="D1067" s="13" t="s">
        <v>330</v>
      </c>
      <c r="E1067" s="13" t="s">
        <v>1431</v>
      </c>
      <c r="F1067" s="13" t="s">
        <v>2460</v>
      </c>
      <c r="G1067" s="13" t="s">
        <v>7465</v>
      </c>
      <c r="H1067" s="13" t="s">
        <v>7327</v>
      </c>
      <c r="I1067" s="34">
        <v>2</v>
      </c>
    </row>
    <row r="1068" spans="1:9">
      <c r="A1068" s="23">
        <v>2017</v>
      </c>
      <c r="B1068" s="23" t="s">
        <v>2366</v>
      </c>
      <c r="C1068" s="23" t="s">
        <v>514</v>
      </c>
      <c r="D1068" s="13" t="s">
        <v>333</v>
      </c>
      <c r="E1068" s="13" t="s">
        <v>435</v>
      </c>
      <c r="F1068" s="13" t="s">
        <v>2541</v>
      </c>
      <c r="G1068" s="13" t="s">
        <v>7465</v>
      </c>
      <c r="H1068" s="13" t="s">
        <v>7327</v>
      </c>
      <c r="I1068" s="34">
        <v>1</v>
      </c>
    </row>
    <row r="1069" spans="1:9">
      <c r="A1069" s="23">
        <v>2017</v>
      </c>
      <c r="B1069" s="23" t="s">
        <v>2367</v>
      </c>
      <c r="C1069" s="23" t="s">
        <v>514</v>
      </c>
      <c r="D1069" s="13" t="s">
        <v>300</v>
      </c>
      <c r="E1069" s="13" t="s">
        <v>1433</v>
      </c>
      <c r="F1069" s="13" t="s">
        <v>2427</v>
      </c>
      <c r="G1069" s="13" t="s">
        <v>2151</v>
      </c>
      <c r="H1069" s="13" t="s">
        <v>7328</v>
      </c>
      <c r="I1069" s="34">
        <v>4</v>
      </c>
    </row>
    <row r="1070" spans="1:9">
      <c r="A1070" s="23">
        <v>2017</v>
      </c>
      <c r="B1070" s="23" t="s">
        <v>2367</v>
      </c>
      <c r="C1070" s="23" t="s">
        <v>514</v>
      </c>
      <c r="D1070" s="13" t="s">
        <v>300</v>
      </c>
      <c r="E1070" s="13" t="s">
        <v>2152</v>
      </c>
      <c r="F1070" s="13" t="s">
        <v>2426</v>
      </c>
      <c r="G1070" s="13" t="s">
        <v>2151</v>
      </c>
      <c r="H1070" s="13" t="s">
        <v>7328</v>
      </c>
      <c r="I1070" s="34">
        <v>3</v>
      </c>
    </row>
    <row r="1071" spans="1:9">
      <c r="A1071" s="23">
        <v>2017</v>
      </c>
      <c r="B1071" s="23" t="s">
        <v>2367</v>
      </c>
      <c r="C1071" s="23" t="s">
        <v>514</v>
      </c>
      <c r="D1071" s="13" t="s">
        <v>300</v>
      </c>
      <c r="E1071" s="13" t="s">
        <v>1425</v>
      </c>
      <c r="F1071" s="13" t="s">
        <v>2608</v>
      </c>
      <c r="G1071" s="13" t="s">
        <v>2151</v>
      </c>
      <c r="H1071" s="13" t="s">
        <v>7328</v>
      </c>
      <c r="I1071" s="34">
        <v>1</v>
      </c>
    </row>
    <row r="1072" spans="1:9">
      <c r="A1072" s="23">
        <v>2017</v>
      </c>
      <c r="B1072" s="23" t="s">
        <v>2367</v>
      </c>
      <c r="C1072" s="23" t="s">
        <v>514</v>
      </c>
      <c r="D1072" s="13" t="s">
        <v>301</v>
      </c>
      <c r="E1072" s="13" t="s">
        <v>2165</v>
      </c>
      <c r="F1072" s="13" t="s">
        <v>2533</v>
      </c>
      <c r="G1072" s="13" t="s">
        <v>2151</v>
      </c>
      <c r="H1072" s="13" t="s">
        <v>7328</v>
      </c>
      <c r="I1072" s="34">
        <v>1</v>
      </c>
    </row>
    <row r="1073" spans="1:9">
      <c r="A1073" s="23">
        <v>2017</v>
      </c>
      <c r="B1073" s="23" t="s">
        <v>2367</v>
      </c>
      <c r="C1073" s="23" t="s">
        <v>514</v>
      </c>
      <c r="D1073" s="13" t="s">
        <v>457</v>
      </c>
      <c r="E1073" s="13" t="s">
        <v>3509</v>
      </c>
      <c r="F1073" s="13" t="s">
        <v>2699</v>
      </c>
      <c r="G1073" s="13" t="s">
        <v>2151</v>
      </c>
      <c r="H1073" s="13" t="s">
        <v>7328</v>
      </c>
      <c r="I1073" s="34">
        <v>1</v>
      </c>
    </row>
    <row r="1074" spans="1:9">
      <c r="A1074" s="23">
        <v>2017</v>
      </c>
      <c r="B1074" s="23" t="s">
        <v>2367</v>
      </c>
      <c r="C1074" s="23" t="s">
        <v>514</v>
      </c>
      <c r="D1074" s="13" t="s">
        <v>304</v>
      </c>
      <c r="E1074" s="13" t="s">
        <v>2156</v>
      </c>
      <c r="F1074" s="13" t="s">
        <v>2615</v>
      </c>
      <c r="G1074" s="13" t="s">
        <v>2151</v>
      </c>
      <c r="H1074" s="13" t="s">
        <v>7328</v>
      </c>
      <c r="I1074" s="34">
        <v>1</v>
      </c>
    </row>
    <row r="1075" spans="1:9">
      <c r="A1075" s="23">
        <v>2017</v>
      </c>
      <c r="B1075" s="23" t="s">
        <v>2367</v>
      </c>
      <c r="C1075" s="23" t="s">
        <v>514</v>
      </c>
      <c r="D1075" s="13" t="s">
        <v>306</v>
      </c>
      <c r="E1075" s="13" t="s">
        <v>459</v>
      </c>
      <c r="F1075" s="13" t="s">
        <v>2469</v>
      </c>
      <c r="G1075" s="13" t="s">
        <v>2151</v>
      </c>
      <c r="H1075" s="13" t="s">
        <v>7328</v>
      </c>
      <c r="I1075" s="34">
        <v>6</v>
      </c>
    </row>
    <row r="1076" spans="1:9">
      <c r="A1076" s="23">
        <v>2017</v>
      </c>
      <c r="B1076" s="23" t="s">
        <v>2367</v>
      </c>
      <c r="C1076" s="23" t="s">
        <v>514</v>
      </c>
      <c r="D1076" s="13" t="s">
        <v>1427</v>
      </c>
      <c r="E1076" s="13" t="s">
        <v>1428</v>
      </c>
      <c r="F1076" s="13" t="s">
        <v>2609</v>
      </c>
      <c r="G1076" s="13" t="s">
        <v>2151</v>
      </c>
      <c r="H1076" s="13" t="s">
        <v>7328</v>
      </c>
      <c r="I1076" s="34">
        <v>1</v>
      </c>
    </row>
    <row r="1077" spans="1:9">
      <c r="A1077" s="23">
        <v>2017</v>
      </c>
      <c r="B1077" s="23" t="s">
        <v>2367</v>
      </c>
      <c r="C1077" s="23" t="s">
        <v>514</v>
      </c>
      <c r="D1077" s="13" t="s">
        <v>461</v>
      </c>
      <c r="E1077" s="13" t="s">
        <v>503</v>
      </c>
      <c r="F1077" s="13" t="s">
        <v>7112</v>
      </c>
      <c r="G1077" s="13" t="s">
        <v>2151</v>
      </c>
      <c r="H1077" s="13" t="s">
        <v>7328</v>
      </c>
      <c r="I1077" s="34">
        <v>5</v>
      </c>
    </row>
    <row r="1078" spans="1:9">
      <c r="A1078" s="23">
        <v>2017</v>
      </c>
      <c r="B1078" s="23" t="s">
        <v>2367</v>
      </c>
      <c r="C1078" s="23" t="s">
        <v>514</v>
      </c>
      <c r="D1078" s="13" t="s">
        <v>313</v>
      </c>
      <c r="E1078" s="13" t="s">
        <v>2158</v>
      </c>
      <c r="F1078" s="13" t="s">
        <v>2530</v>
      </c>
      <c r="G1078" s="13" t="s">
        <v>2151</v>
      </c>
      <c r="H1078" s="13" t="s">
        <v>7328</v>
      </c>
      <c r="I1078" s="34">
        <v>2</v>
      </c>
    </row>
    <row r="1079" spans="1:9">
      <c r="A1079" s="23">
        <v>2017</v>
      </c>
      <c r="B1079" s="23" t="s">
        <v>2367</v>
      </c>
      <c r="C1079" s="23" t="s">
        <v>514</v>
      </c>
      <c r="D1079" s="13" t="s">
        <v>314</v>
      </c>
      <c r="E1079" s="13" t="s">
        <v>384</v>
      </c>
      <c r="F1079" s="13" t="s">
        <v>2648</v>
      </c>
      <c r="G1079" s="13" t="s">
        <v>2151</v>
      </c>
      <c r="H1079" s="13" t="s">
        <v>7328</v>
      </c>
      <c r="I1079" s="34">
        <v>1</v>
      </c>
    </row>
    <row r="1080" spans="1:9">
      <c r="A1080" s="23">
        <v>2017</v>
      </c>
      <c r="B1080" s="23" t="s">
        <v>2367</v>
      </c>
      <c r="C1080" s="23" t="s">
        <v>514</v>
      </c>
      <c r="D1080" s="13" t="s">
        <v>317</v>
      </c>
      <c r="E1080" s="13" t="s">
        <v>406</v>
      </c>
      <c r="F1080" s="13" t="s">
        <v>2454</v>
      </c>
      <c r="G1080" s="13" t="s">
        <v>2151</v>
      </c>
      <c r="H1080" s="13" t="s">
        <v>7328</v>
      </c>
      <c r="I1080" s="34">
        <v>3</v>
      </c>
    </row>
    <row r="1081" spans="1:9">
      <c r="A1081" s="23">
        <v>2017</v>
      </c>
      <c r="B1081" s="23" t="s">
        <v>2367</v>
      </c>
      <c r="C1081" s="23" t="s">
        <v>514</v>
      </c>
      <c r="D1081" s="13" t="s">
        <v>319</v>
      </c>
      <c r="E1081" s="13" t="s">
        <v>3529</v>
      </c>
      <c r="F1081" s="13" t="s">
        <v>2659</v>
      </c>
      <c r="G1081" s="13" t="s">
        <v>2151</v>
      </c>
      <c r="H1081" s="13" t="s">
        <v>7328</v>
      </c>
      <c r="I1081" s="34">
        <v>1</v>
      </c>
    </row>
    <row r="1082" spans="1:9">
      <c r="A1082" s="23">
        <v>2017</v>
      </c>
      <c r="B1082" s="23" t="s">
        <v>2367</v>
      </c>
      <c r="C1082" s="23" t="s">
        <v>514</v>
      </c>
      <c r="D1082" s="13" t="s">
        <v>322</v>
      </c>
      <c r="E1082" s="13" t="s">
        <v>1952</v>
      </c>
      <c r="F1082" s="13" t="s">
        <v>2467</v>
      </c>
      <c r="G1082" s="13" t="s">
        <v>2151</v>
      </c>
      <c r="H1082" s="13" t="s">
        <v>7328</v>
      </c>
      <c r="I1082" s="34">
        <v>4</v>
      </c>
    </row>
    <row r="1083" spans="1:9">
      <c r="A1083" s="23">
        <v>2017</v>
      </c>
      <c r="B1083" s="23" t="s">
        <v>2367</v>
      </c>
      <c r="C1083" s="23" t="s">
        <v>514</v>
      </c>
      <c r="D1083" s="13" t="s">
        <v>322</v>
      </c>
      <c r="E1083" s="13" t="s">
        <v>3477</v>
      </c>
      <c r="F1083" s="13" t="s">
        <v>2643</v>
      </c>
      <c r="G1083" s="13" t="s">
        <v>2151</v>
      </c>
      <c r="H1083" s="13" t="s">
        <v>7328</v>
      </c>
      <c r="I1083" s="34">
        <v>1</v>
      </c>
    </row>
    <row r="1084" spans="1:9">
      <c r="A1084" s="23">
        <v>2017</v>
      </c>
      <c r="B1084" s="23" t="s">
        <v>2367</v>
      </c>
      <c r="C1084" s="23" t="s">
        <v>514</v>
      </c>
      <c r="D1084" s="13" t="s">
        <v>322</v>
      </c>
      <c r="E1084" s="13" t="s">
        <v>472</v>
      </c>
      <c r="F1084" s="13" t="s">
        <v>2498</v>
      </c>
      <c r="G1084" s="13" t="s">
        <v>2151</v>
      </c>
      <c r="H1084" s="13" t="s">
        <v>7328</v>
      </c>
      <c r="I1084" s="34">
        <v>1</v>
      </c>
    </row>
    <row r="1085" spans="1:9">
      <c r="A1085" s="23">
        <v>2017</v>
      </c>
      <c r="B1085" s="23" t="s">
        <v>2367</v>
      </c>
      <c r="C1085" s="23" t="s">
        <v>514</v>
      </c>
      <c r="D1085" s="13" t="s">
        <v>322</v>
      </c>
      <c r="E1085" s="13" t="s">
        <v>489</v>
      </c>
      <c r="F1085" s="13" t="s">
        <v>2678</v>
      </c>
      <c r="G1085" s="13" t="s">
        <v>2151</v>
      </c>
      <c r="H1085" s="13" t="s">
        <v>7328</v>
      </c>
      <c r="I1085" s="34">
        <v>2</v>
      </c>
    </row>
    <row r="1086" spans="1:9">
      <c r="A1086" s="23">
        <v>2017</v>
      </c>
      <c r="B1086" s="23" t="s">
        <v>2367</v>
      </c>
      <c r="C1086" s="23" t="s">
        <v>514</v>
      </c>
      <c r="D1086" s="13" t="s">
        <v>323</v>
      </c>
      <c r="E1086" s="13" t="s">
        <v>3543</v>
      </c>
      <c r="F1086" s="13" t="s">
        <v>2483</v>
      </c>
      <c r="G1086" s="13" t="s">
        <v>2151</v>
      </c>
      <c r="H1086" s="13" t="s">
        <v>7328</v>
      </c>
      <c r="I1086" s="34">
        <v>1</v>
      </c>
    </row>
    <row r="1087" spans="1:9">
      <c r="A1087" s="23">
        <v>2017</v>
      </c>
      <c r="B1087" s="23" t="s">
        <v>2367</v>
      </c>
      <c r="C1087" s="23" t="s">
        <v>514</v>
      </c>
      <c r="D1087" s="13" t="s">
        <v>324</v>
      </c>
      <c r="E1087" s="13" t="s">
        <v>523</v>
      </c>
      <c r="F1087" s="13" t="s">
        <v>2673</v>
      </c>
      <c r="G1087" s="13" t="s">
        <v>2151</v>
      </c>
      <c r="H1087" s="13" t="s">
        <v>7328</v>
      </c>
      <c r="I1087" s="34">
        <v>1</v>
      </c>
    </row>
    <row r="1088" spans="1:9">
      <c r="A1088" s="23">
        <v>2017</v>
      </c>
      <c r="B1088" s="23" t="s">
        <v>2367</v>
      </c>
      <c r="C1088" s="23" t="s">
        <v>514</v>
      </c>
      <c r="D1088" s="13" t="s">
        <v>324</v>
      </c>
      <c r="E1088" s="13" t="s">
        <v>479</v>
      </c>
      <c r="F1088" s="13" t="s">
        <v>2425</v>
      </c>
      <c r="G1088" s="13" t="s">
        <v>2151</v>
      </c>
      <c r="H1088" s="13" t="s">
        <v>7328</v>
      </c>
      <c r="I1088" s="34">
        <v>1</v>
      </c>
    </row>
    <row r="1089" spans="1:9">
      <c r="A1089" s="23">
        <v>2017</v>
      </c>
      <c r="B1089" s="23" t="s">
        <v>2367</v>
      </c>
      <c r="C1089" s="23" t="s">
        <v>514</v>
      </c>
      <c r="D1089" s="13" t="s">
        <v>432</v>
      </c>
      <c r="E1089" s="13" t="s">
        <v>2168</v>
      </c>
      <c r="F1089" s="13" t="s">
        <v>2623</v>
      </c>
      <c r="G1089" s="13" t="s">
        <v>2151</v>
      </c>
      <c r="H1089" s="13" t="s">
        <v>7328</v>
      </c>
      <c r="I1089" s="34">
        <v>2</v>
      </c>
    </row>
    <row r="1090" spans="1:9">
      <c r="A1090" s="23">
        <v>2017</v>
      </c>
      <c r="B1090" s="23" t="s">
        <v>2367</v>
      </c>
      <c r="C1090" s="23" t="s">
        <v>514</v>
      </c>
      <c r="D1090" s="13" t="s">
        <v>334</v>
      </c>
      <c r="E1090" s="13" t="s">
        <v>5791</v>
      </c>
      <c r="F1090" s="13" t="s">
        <v>2516</v>
      </c>
      <c r="G1090" s="13" t="s">
        <v>2151</v>
      </c>
      <c r="H1090" s="13" t="s">
        <v>7328</v>
      </c>
      <c r="I1090" s="34">
        <v>1</v>
      </c>
    </row>
    <row r="1091" spans="1:9">
      <c r="A1091" s="23">
        <v>2017</v>
      </c>
      <c r="B1091" s="23" t="s">
        <v>2367</v>
      </c>
      <c r="C1091" s="23" t="s">
        <v>514</v>
      </c>
      <c r="D1091" s="13" t="s">
        <v>334</v>
      </c>
      <c r="E1091" s="13" t="s">
        <v>481</v>
      </c>
      <c r="F1091" s="13" t="s">
        <v>2679</v>
      </c>
      <c r="G1091" s="13" t="s">
        <v>2151</v>
      </c>
      <c r="H1091" s="13" t="s">
        <v>7328</v>
      </c>
      <c r="I1091" s="34">
        <v>1</v>
      </c>
    </row>
    <row r="1092" spans="1:9">
      <c r="A1092" s="23">
        <v>2017</v>
      </c>
      <c r="B1092" s="23" t="s">
        <v>2367</v>
      </c>
      <c r="C1092" s="23" t="s">
        <v>514</v>
      </c>
      <c r="D1092" s="13" t="s">
        <v>300</v>
      </c>
      <c r="E1092" s="13" t="s">
        <v>1433</v>
      </c>
      <c r="F1092" s="13" t="s">
        <v>2427</v>
      </c>
      <c r="G1092" s="13" t="s">
        <v>7465</v>
      </c>
      <c r="H1092" s="13" t="s">
        <v>7327</v>
      </c>
      <c r="I1092" s="34">
        <v>6</v>
      </c>
    </row>
    <row r="1093" spans="1:9">
      <c r="A1093" s="23">
        <v>2017</v>
      </c>
      <c r="B1093" s="23" t="s">
        <v>2367</v>
      </c>
      <c r="C1093" s="23" t="s">
        <v>514</v>
      </c>
      <c r="D1093" s="13" t="s">
        <v>300</v>
      </c>
      <c r="E1093" s="13" t="s">
        <v>2152</v>
      </c>
      <c r="F1093" s="13" t="s">
        <v>2426</v>
      </c>
      <c r="G1093" s="13" t="s">
        <v>7465</v>
      </c>
      <c r="H1093" s="13" t="s">
        <v>7327</v>
      </c>
      <c r="I1093" s="34">
        <v>3</v>
      </c>
    </row>
    <row r="1094" spans="1:9">
      <c r="A1094" s="23">
        <v>2017</v>
      </c>
      <c r="B1094" s="23" t="s">
        <v>2367</v>
      </c>
      <c r="C1094" s="23" t="s">
        <v>514</v>
      </c>
      <c r="D1094" s="13" t="s">
        <v>300</v>
      </c>
      <c r="E1094" s="13" t="s">
        <v>400</v>
      </c>
      <c r="F1094" s="13" t="s">
        <v>2602</v>
      </c>
      <c r="G1094" s="13" t="s">
        <v>7465</v>
      </c>
      <c r="H1094" s="13" t="s">
        <v>7327</v>
      </c>
      <c r="I1094" s="34">
        <v>2</v>
      </c>
    </row>
    <row r="1095" spans="1:9">
      <c r="A1095" s="23">
        <v>2017</v>
      </c>
      <c r="B1095" s="23" t="s">
        <v>2367</v>
      </c>
      <c r="C1095" s="23" t="s">
        <v>514</v>
      </c>
      <c r="D1095" s="13" t="s">
        <v>300</v>
      </c>
      <c r="E1095" s="13" t="s">
        <v>2587</v>
      </c>
      <c r="F1095" s="13" t="s">
        <v>2620</v>
      </c>
      <c r="G1095" s="13" t="s">
        <v>7465</v>
      </c>
      <c r="H1095" s="13" t="s">
        <v>7327</v>
      </c>
      <c r="I1095" s="34">
        <v>2</v>
      </c>
    </row>
    <row r="1096" spans="1:9">
      <c r="A1096" s="23">
        <v>2017</v>
      </c>
      <c r="B1096" s="23" t="s">
        <v>2367</v>
      </c>
      <c r="C1096" s="23" t="s">
        <v>514</v>
      </c>
      <c r="D1096" s="13" t="s">
        <v>301</v>
      </c>
      <c r="E1096" s="13" t="s">
        <v>2154</v>
      </c>
      <c r="F1096" s="13" t="s">
        <v>2613</v>
      </c>
      <c r="G1096" s="13" t="s">
        <v>7465</v>
      </c>
      <c r="H1096" s="13" t="s">
        <v>7327</v>
      </c>
      <c r="I1096" s="34">
        <v>1</v>
      </c>
    </row>
    <row r="1097" spans="1:9">
      <c r="A1097" s="23">
        <v>2017</v>
      </c>
      <c r="B1097" s="23" t="s">
        <v>2367</v>
      </c>
      <c r="C1097" s="23" t="s">
        <v>514</v>
      </c>
      <c r="D1097" s="13" t="s">
        <v>335</v>
      </c>
      <c r="E1097" s="13" t="s">
        <v>528</v>
      </c>
      <c r="F1097" s="13" t="s">
        <v>2594</v>
      </c>
      <c r="G1097" s="13" t="s">
        <v>7465</v>
      </c>
      <c r="H1097" s="13" t="s">
        <v>7327</v>
      </c>
      <c r="I1097" s="34">
        <v>1</v>
      </c>
    </row>
    <row r="1098" spans="1:9">
      <c r="A1098" s="23">
        <v>2017</v>
      </c>
      <c r="B1098" s="23" t="s">
        <v>2367</v>
      </c>
      <c r="C1098" s="23" t="s">
        <v>514</v>
      </c>
      <c r="D1098" s="13" t="s">
        <v>304</v>
      </c>
      <c r="E1098" s="13" t="s">
        <v>2155</v>
      </c>
      <c r="F1098" s="13" t="s">
        <v>3519</v>
      </c>
      <c r="G1098" s="13" t="s">
        <v>7465</v>
      </c>
      <c r="H1098" s="13" t="s">
        <v>7327</v>
      </c>
      <c r="I1098" s="34">
        <v>3</v>
      </c>
    </row>
    <row r="1099" spans="1:9">
      <c r="A1099" s="23">
        <v>2017</v>
      </c>
      <c r="B1099" s="23" t="s">
        <v>2367</v>
      </c>
      <c r="C1099" s="23" t="s">
        <v>514</v>
      </c>
      <c r="D1099" s="13" t="s">
        <v>304</v>
      </c>
      <c r="E1099" s="13" t="s">
        <v>2665</v>
      </c>
      <c r="F1099" s="13" t="s">
        <v>2543</v>
      </c>
      <c r="G1099" s="13" t="s">
        <v>7465</v>
      </c>
      <c r="H1099" s="13" t="s">
        <v>7327</v>
      </c>
      <c r="I1099" s="34">
        <v>1</v>
      </c>
    </row>
    <row r="1100" spans="1:9">
      <c r="A1100" s="23">
        <v>2017</v>
      </c>
      <c r="B1100" s="23" t="s">
        <v>2367</v>
      </c>
      <c r="C1100" s="23" t="s">
        <v>514</v>
      </c>
      <c r="D1100" s="13" t="s">
        <v>304</v>
      </c>
      <c r="E1100" s="13" t="s">
        <v>2156</v>
      </c>
      <c r="F1100" s="13" t="s">
        <v>2615</v>
      </c>
      <c r="G1100" s="13" t="s">
        <v>7465</v>
      </c>
      <c r="H1100" s="13" t="s">
        <v>7327</v>
      </c>
      <c r="I1100" s="34">
        <v>1</v>
      </c>
    </row>
    <row r="1101" spans="1:9">
      <c r="A1101" s="23">
        <v>2017</v>
      </c>
      <c r="B1101" s="23" t="s">
        <v>2367</v>
      </c>
      <c r="C1101" s="23" t="s">
        <v>514</v>
      </c>
      <c r="D1101" s="13" t="s">
        <v>306</v>
      </c>
      <c r="E1101" s="13" t="s">
        <v>2624</v>
      </c>
      <c r="F1101" s="13" t="s">
        <v>2469</v>
      </c>
      <c r="G1101" s="13" t="s">
        <v>7465</v>
      </c>
      <c r="H1101" s="13" t="s">
        <v>7327</v>
      </c>
      <c r="I1101" s="34">
        <v>1</v>
      </c>
    </row>
    <row r="1102" spans="1:9">
      <c r="A1102" s="23">
        <v>2017</v>
      </c>
      <c r="B1102" s="23" t="s">
        <v>2367</v>
      </c>
      <c r="C1102" s="23" t="s">
        <v>514</v>
      </c>
      <c r="D1102" s="13" t="s">
        <v>306</v>
      </c>
      <c r="E1102" s="13" t="s">
        <v>367</v>
      </c>
      <c r="F1102" s="13" t="s">
        <v>2419</v>
      </c>
      <c r="G1102" s="13" t="s">
        <v>7465</v>
      </c>
      <c r="H1102" s="13" t="s">
        <v>7327</v>
      </c>
      <c r="I1102" s="34">
        <v>2</v>
      </c>
    </row>
    <row r="1103" spans="1:9">
      <c r="A1103" s="23">
        <v>2017</v>
      </c>
      <c r="B1103" s="23" t="s">
        <v>2367</v>
      </c>
      <c r="C1103" s="23" t="s">
        <v>514</v>
      </c>
      <c r="D1103" s="13" t="s">
        <v>306</v>
      </c>
      <c r="E1103" s="13" t="s">
        <v>368</v>
      </c>
      <c r="F1103" s="13" t="s">
        <v>2469</v>
      </c>
      <c r="G1103" s="13" t="s">
        <v>7465</v>
      </c>
      <c r="H1103" s="13" t="s">
        <v>7327</v>
      </c>
      <c r="I1103" s="34">
        <v>2</v>
      </c>
    </row>
    <row r="1104" spans="1:9">
      <c r="A1104" s="23">
        <v>2017</v>
      </c>
      <c r="B1104" s="23" t="s">
        <v>2367</v>
      </c>
      <c r="C1104" s="23" t="s">
        <v>514</v>
      </c>
      <c r="D1104" s="13" t="s">
        <v>306</v>
      </c>
      <c r="E1104" s="13" t="s">
        <v>417</v>
      </c>
      <c r="F1104" s="13" t="s">
        <v>2469</v>
      </c>
      <c r="G1104" s="13" t="s">
        <v>7465</v>
      </c>
      <c r="H1104" s="13" t="s">
        <v>7327</v>
      </c>
      <c r="I1104" s="34">
        <v>1</v>
      </c>
    </row>
    <row r="1105" spans="1:9">
      <c r="A1105" s="23">
        <v>2017</v>
      </c>
      <c r="B1105" s="23" t="s">
        <v>2367</v>
      </c>
      <c r="C1105" s="23" t="s">
        <v>514</v>
      </c>
      <c r="D1105" s="13" t="s">
        <v>306</v>
      </c>
      <c r="E1105" s="13" t="s">
        <v>529</v>
      </c>
      <c r="F1105" s="13" t="s">
        <v>2469</v>
      </c>
      <c r="G1105" s="13" t="s">
        <v>7465</v>
      </c>
      <c r="H1105" s="13" t="s">
        <v>7327</v>
      </c>
      <c r="I1105" s="34">
        <v>1</v>
      </c>
    </row>
    <row r="1106" spans="1:9">
      <c r="A1106" s="23">
        <v>2017</v>
      </c>
      <c r="B1106" s="23" t="s">
        <v>2367</v>
      </c>
      <c r="C1106" s="23" t="s">
        <v>514</v>
      </c>
      <c r="D1106" s="13" t="s">
        <v>307</v>
      </c>
      <c r="E1106" s="13" t="s">
        <v>1934</v>
      </c>
      <c r="F1106" s="13" t="s">
        <v>2592</v>
      </c>
      <c r="G1106" s="13" t="s">
        <v>7465</v>
      </c>
      <c r="H1106" s="13" t="s">
        <v>7327</v>
      </c>
      <c r="I1106" s="34">
        <v>1</v>
      </c>
    </row>
    <row r="1107" spans="1:9">
      <c r="A1107" s="23">
        <v>2017</v>
      </c>
      <c r="B1107" s="23" t="s">
        <v>2367</v>
      </c>
      <c r="C1107" s="23" t="s">
        <v>514</v>
      </c>
      <c r="D1107" s="13" t="s">
        <v>309</v>
      </c>
      <c r="E1107" s="13" t="s">
        <v>1429</v>
      </c>
      <c r="F1107" s="13" t="s">
        <v>2441</v>
      </c>
      <c r="G1107" s="13" t="s">
        <v>7465</v>
      </c>
      <c r="H1107" s="13" t="s">
        <v>7327</v>
      </c>
      <c r="I1107" s="34">
        <v>3</v>
      </c>
    </row>
    <row r="1108" spans="1:9">
      <c r="A1108" s="23">
        <v>2017</v>
      </c>
      <c r="B1108" s="23" t="s">
        <v>2367</v>
      </c>
      <c r="C1108" s="23" t="s">
        <v>514</v>
      </c>
      <c r="D1108" s="13" t="s">
        <v>1427</v>
      </c>
      <c r="E1108" s="13" t="s">
        <v>1428</v>
      </c>
      <c r="F1108" s="13" t="s">
        <v>2609</v>
      </c>
      <c r="G1108" s="13" t="s">
        <v>7465</v>
      </c>
      <c r="H1108" s="13" t="s">
        <v>7327</v>
      </c>
      <c r="I1108" s="34">
        <v>2</v>
      </c>
    </row>
    <row r="1109" spans="1:9">
      <c r="A1109" s="23">
        <v>2017</v>
      </c>
      <c r="B1109" s="23" t="s">
        <v>2367</v>
      </c>
      <c r="C1109" s="23" t="s">
        <v>514</v>
      </c>
      <c r="D1109" s="13" t="s">
        <v>313</v>
      </c>
      <c r="E1109" s="13" t="s">
        <v>2626</v>
      </c>
      <c r="F1109" s="13" t="s">
        <v>2432</v>
      </c>
      <c r="G1109" s="13" t="s">
        <v>7465</v>
      </c>
      <c r="H1109" s="13" t="s">
        <v>7327</v>
      </c>
      <c r="I1109" s="34">
        <v>3</v>
      </c>
    </row>
    <row r="1110" spans="1:9">
      <c r="A1110" s="23">
        <v>2017</v>
      </c>
      <c r="B1110" s="23" t="s">
        <v>2367</v>
      </c>
      <c r="C1110" s="23" t="s">
        <v>514</v>
      </c>
      <c r="D1110" s="13" t="s">
        <v>313</v>
      </c>
      <c r="E1110" s="13" t="s">
        <v>2626</v>
      </c>
      <c r="F1110" s="13" t="s">
        <v>2432</v>
      </c>
      <c r="G1110" s="13" t="s">
        <v>7465</v>
      </c>
      <c r="H1110" s="13" t="s">
        <v>7327</v>
      </c>
      <c r="I1110" s="34">
        <v>2</v>
      </c>
    </row>
    <row r="1111" spans="1:9">
      <c r="A1111" s="23">
        <v>2017</v>
      </c>
      <c r="B1111" s="23" t="s">
        <v>2367</v>
      </c>
      <c r="C1111" s="23" t="s">
        <v>514</v>
      </c>
      <c r="D1111" s="13" t="s">
        <v>313</v>
      </c>
      <c r="E1111" s="13" t="s">
        <v>3218</v>
      </c>
      <c r="F1111" s="13" t="s">
        <v>2475</v>
      </c>
      <c r="G1111" s="13" t="s">
        <v>7465</v>
      </c>
      <c r="H1111" s="13" t="s">
        <v>7327</v>
      </c>
      <c r="I1111" s="34">
        <v>1</v>
      </c>
    </row>
    <row r="1112" spans="1:9">
      <c r="A1112" s="23">
        <v>2017</v>
      </c>
      <c r="B1112" s="23" t="s">
        <v>2367</v>
      </c>
      <c r="C1112" s="23" t="s">
        <v>514</v>
      </c>
      <c r="D1112" s="13" t="s">
        <v>313</v>
      </c>
      <c r="E1112" s="13" t="s">
        <v>447</v>
      </c>
      <c r="F1112" s="13" t="s">
        <v>2512</v>
      </c>
      <c r="G1112" s="13" t="s">
        <v>7465</v>
      </c>
      <c r="H1112" s="13" t="s">
        <v>7327</v>
      </c>
      <c r="I1112" s="34">
        <v>1</v>
      </c>
    </row>
    <row r="1113" spans="1:9">
      <c r="A1113" s="23">
        <v>2017</v>
      </c>
      <c r="B1113" s="23" t="s">
        <v>2367</v>
      </c>
      <c r="C1113" s="23" t="s">
        <v>514</v>
      </c>
      <c r="D1113" s="13" t="s">
        <v>313</v>
      </c>
      <c r="E1113" s="13" t="s">
        <v>2158</v>
      </c>
      <c r="F1113" s="13" t="s">
        <v>2530</v>
      </c>
      <c r="G1113" s="13" t="s">
        <v>7465</v>
      </c>
      <c r="H1113" s="13" t="s">
        <v>7327</v>
      </c>
      <c r="I1113" s="34">
        <v>1</v>
      </c>
    </row>
    <row r="1114" spans="1:9">
      <c r="A1114" s="23">
        <v>2017</v>
      </c>
      <c r="B1114" s="23" t="s">
        <v>2367</v>
      </c>
      <c r="C1114" s="23" t="s">
        <v>514</v>
      </c>
      <c r="D1114" s="13" t="s">
        <v>313</v>
      </c>
      <c r="E1114" s="13" t="s">
        <v>2348</v>
      </c>
      <c r="F1114" s="13" t="s">
        <v>2530</v>
      </c>
      <c r="G1114" s="13" t="s">
        <v>7465</v>
      </c>
      <c r="H1114" s="13" t="s">
        <v>7327</v>
      </c>
      <c r="I1114" s="34">
        <v>1</v>
      </c>
    </row>
    <row r="1115" spans="1:9">
      <c r="A1115" s="23">
        <v>2017</v>
      </c>
      <c r="B1115" s="23" t="s">
        <v>2367</v>
      </c>
      <c r="C1115" s="23" t="s">
        <v>514</v>
      </c>
      <c r="D1115" s="13" t="s">
        <v>313</v>
      </c>
      <c r="E1115" s="13" t="s">
        <v>382</v>
      </c>
      <c r="F1115" s="13" t="s">
        <v>2531</v>
      </c>
      <c r="G1115" s="13" t="s">
        <v>7465</v>
      </c>
      <c r="H1115" s="13" t="s">
        <v>7327</v>
      </c>
      <c r="I1115" s="34">
        <v>1</v>
      </c>
    </row>
    <row r="1116" spans="1:9">
      <c r="A1116" s="23">
        <v>2017</v>
      </c>
      <c r="B1116" s="23" t="s">
        <v>2367</v>
      </c>
      <c r="C1116" s="23" t="s">
        <v>514</v>
      </c>
      <c r="D1116" s="13" t="s">
        <v>314</v>
      </c>
      <c r="E1116" s="13" t="s">
        <v>4057</v>
      </c>
      <c r="F1116" s="13" t="s">
        <v>2657</v>
      </c>
      <c r="G1116" s="13" t="s">
        <v>7465</v>
      </c>
      <c r="H1116" s="13" t="s">
        <v>7327</v>
      </c>
      <c r="I1116" s="34">
        <v>1</v>
      </c>
    </row>
    <row r="1117" spans="1:9">
      <c r="A1117" s="23">
        <v>2017</v>
      </c>
      <c r="B1117" s="23" t="s">
        <v>2367</v>
      </c>
      <c r="C1117" s="23" t="s">
        <v>514</v>
      </c>
      <c r="D1117" s="13" t="s">
        <v>317</v>
      </c>
      <c r="E1117" s="13" t="s">
        <v>406</v>
      </c>
      <c r="F1117" s="13" t="s">
        <v>2454</v>
      </c>
      <c r="G1117" s="13" t="s">
        <v>7465</v>
      </c>
      <c r="H1117" s="13" t="s">
        <v>7327</v>
      </c>
      <c r="I1117" s="34">
        <v>2</v>
      </c>
    </row>
    <row r="1118" spans="1:9">
      <c r="A1118" s="23">
        <v>2017</v>
      </c>
      <c r="B1118" s="23" t="s">
        <v>2367</v>
      </c>
      <c r="C1118" s="23" t="s">
        <v>514</v>
      </c>
      <c r="D1118" s="13" t="s">
        <v>319</v>
      </c>
      <c r="E1118" s="13" t="s">
        <v>2627</v>
      </c>
      <c r="F1118" s="13" t="s">
        <v>2447</v>
      </c>
      <c r="G1118" s="13" t="s">
        <v>7465</v>
      </c>
      <c r="H1118" s="13" t="s">
        <v>7327</v>
      </c>
      <c r="I1118" s="34">
        <v>2</v>
      </c>
    </row>
    <row r="1119" spans="1:9">
      <c r="A1119" s="23">
        <v>2017</v>
      </c>
      <c r="B1119" s="23" t="s">
        <v>2367</v>
      </c>
      <c r="C1119" s="23" t="s">
        <v>514</v>
      </c>
      <c r="D1119" s="13" t="s">
        <v>319</v>
      </c>
      <c r="E1119" s="13" t="s">
        <v>2564</v>
      </c>
      <c r="F1119" s="13" t="s">
        <v>2540</v>
      </c>
      <c r="G1119" s="13" t="s">
        <v>7465</v>
      </c>
      <c r="H1119" s="13" t="s">
        <v>7327</v>
      </c>
      <c r="I1119" s="34">
        <v>1</v>
      </c>
    </row>
    <row r="1120" spans="1:9">
      <c r="A1120" s="23">
        <v>2017</v>
      </c>
      <c r="B1120" s="23" t="s">
        <v>2367</v>
      </c>
      <c r="C1120" s="23" t="s">
        <v>514</v>
      </c>
      <c r="D1120" s="13" t="s">
        <v>322</v>
      </c>
      <c r="E1120" s="13" t="s">
        <v>3477</v>
      </c>
      <c r="F1120" s="13" t="s">
        <v>2643</v>
      </c>
      <c r="G1120" s="13" t="s">
        <v>7465</v>
      </c>
      <c r="H1120" s="13" t="s">
        <v>7327</v>
      </c>
      <c r="I1120" s="34">
        <v>2</v>
      </c>
    </row>
    <row r="1121" spans="1:9">
      <c r="A1121" s="23">
        <v>2017</v>
      </c>
      <c r="B1121" s="23" t="s">
        <v>2367</v>
      </c>
      <c r="C1121" s="23" t="s">
        <v>514</v>
      </c>
      <c r="D1121" s="13" t="s">
        <v>322</v>
      </c>
      <c r="E1121" s="13" t="s">
        <v>472</v>
      </c>
      <c r="F1121" s="13" t="s">
        <v>2498</v>
      </c>
      <c r="G1121" s="13" t="s">
        <v>7465</v>
      </c>
      <c r="H1121" s="13" t="s">
        <v>7327</v>
      </c>
      <c r="I1121" s="34">
        <v>1</v>
      </c>
    </row>
    <row r="1122" spans="1:9">
      <c r="A1122" s="23">
        <v>2017</v>
      </c>
      <c r="B1122" s="23" t="s">
        <v>2367</v>
      </c>
      <c r="C1122" s="23" t="s">
        <v>514</v>
      </c>
      <c r="D1122" s="13" t="s">
        <v>322</v>
      </c>
      <c r="E1122" s="13" t="s">
        <v>512</v>
      </c>
      <c r="F1122" s="13" t="s">
        <v>2466</v>
      </c>
      <c r="G1122" s="13" t="s">
        <v>7465</v>
      </c>
      <c r="H1122" s="13" t="s">
        <v>7327</v>
      </c>
      <c r="I1122" s="34">
        <v>2</v>
      </c>
    </row>
    <row r="1123" spans="1:9">
      <c r="A1123" s="23">
        <v>2017</v>
      </c>
      <c r="B1123" s="23" t="s">
        <v>2367</v>
      </c>
      <c r="C1123" s="23" t="s">
        <v>514</v>
      </c>
      <c r="D1123" s="13" t="s">
        <v>322</v>
      </c>
      <c r="E1123" s="13" t="s">
        <v>2586</v>
      </c>
      <c r="F1123" s="13" t="s">
        <v>2619</v>
      </c>
      <c r="G1123" s="13" t="s">
        <v>7465</v>
      </c>
      <c r="H1123" s="13" t="s">
        <v>7327</v>
      </c>
      <c r="I1123" s="34">
        <v>2</v>
      </c>
    </row>
    <row r="1124" spans="1:9">
      <c r="A1124" s="23">
        <v>2017</v>
      </c>
      <c r="B1124" s="23" t="s">
        <v>2367</v>
      </c>
      <c r="C1124" s="23" t="s">
        <v>514</v>
      </c>
      <c r="D1124" s="13" t="s">
        <v>322</v>
      </c>
      <c r="E1124" s="13" t="s">
        <v>1955</v>
      </c>
      <c r="F1124" s="13" t="s">
        <v>2663</v>
      </c>
      <c r="G1124" s="13" t="s">
        <v>7465</v>
      </c>
      <c r="H1124" s="13" t="s">
        <v>7327</v>
      </c>
      <c r="I1124" s="34">
        <v>2</v>
      </c>
    </row>
    <row r="1125" spans="1:9">
      <c r="A1125" s="23">
        <v>2017</v>
      </c>
      <c r="B1125" s="23" t="s">
        <v>2367</v>
      </c>
      <c r="C1125" s="23" t="s">
        <v>514</v>
      </c>
      <c r="D1125" s="13" t="s">
        <v>322</v>
      </c>
      <c r="E1125" s="13" t="s">
        <v>475</v>
      </c>
      <c r="F1125" s="13" t="s">
        <v>2664</v>
      </c>
      <c r="G1125" s="13" t="s">
        <v>7465</v>
      </c>
      <c r="H1125" s="13" t="s">
        <v>7327</v>
      </c>
      <c r="I1125" s="34">
        <v>1</v>
      </c>
    </row>
    <row r="1126" spans="1:9">
      <c r="A1126" s="23">
        <v>2017</v>
      </c>
      <c r="B1126" s="23" t="s">
        <v>2367</v>
      </c>
      <c r="C1126" s="23" t="s">
        <v>514</v>
      </c>
      <c r="D1126" s="13" t="s">
        <v>322</v>
      </c>
      <c r="E1126" s="13" t="s">
        <v>2161</v>
      </c>
      <c r="F1126" s="13" t="s">
        <v>2617</v>
      </c>
      <c r="G1126" s="13" t="s">
        <v>7465</v>
      </c>
      <c r="H1126" s="13" t="s">
        <v>7327</v>
      </c>
      <c r="I1126" s="34">
        <v>1</v>
      </c>
    </row>
    <row r="1127" spans="1:9">
      <c r="A1127" s="23">
        <v>2017</v>
      </c>
      <c r="B1127" s="23" t="s">
        <v>2367</v>
      </c>
      <c r="C1127" s="23" t="s">
        <v>514</v>
      </c>
      <c r="D1127" s="13" t="s">
        <v>322</v>
      </c>
      <c r="E1127" s="13" t="s">
        <v>3247</v>
      </c>
      <c r="F1127" s="13" t="s">
        <v>2466</v>
      </c>
      <c r="G1127" s="13" t="s">
        <v>7465</v>
      </c>
      <c r="H1127" s="13" t="s">
        <v>7327</v>
      </c>
      <c r="I1127" s="34">
        <v>1</v>
      </c>
    </row>
    <row r="1128" spans="1:9">
      <c r="A1128" s="23">
        <v>2017</v>
      </c>
      <c r="B1128" s="23" t="s">
        <v>2367</v>
      </c>
      <c r="C1128" s="23" t="s">
        <v>514</v>
      </c>
      <c r="D1128" s="13" t="s">
        <v>432</v>
      </c>
      <c r="E1128" s="13" t="s">
        <v>2168</v>
      </c>
      <c r="F1128" s="13" t="s">
        <v>2623</v>
      </c>
      <c r="G1128" s="13" t="s">
        <v>7465</v>
      </c>
      <c r="H1128" s="13" t="s">
        <v>7327</v>
      </c>
      <c r="I1128" s="34">
        <v>4</v>
      </c>
    </row>
    <row r="1129" spans="1:9">
      <c r="A1129" s="23">
        <v>2017</v>
      </c>
      <c r="B1129" s="23" t="s">
        <v>2367</v>
      </c>
      <c r="C1129" s="23" t="s">
        <v>514</v>
      </c>
      <c r="D1129" s="13" t="s">
        <v>330</v>
      </c>
      <c r="E1129" s="13" t="s">
        <v>1431</v>
      </c>
      <c r="F1129" s="13" t="s">
        <v>2460</v>
      </c>
      <c r="G1129" s="13" t="s">
        <v>7465</v>
      </c>
      <c r="H1129" s="13" t="s">
        <v>7327</v>
      </c>
      <c r="I1129" s="34">
        <v>1</v>
      </c>
    </row>
    <row r="1130" spans="1:9">
      <c r="A1130" s="23">
        <v>2017</v>
      </c>
      <c r="B1130" s="23" t="s">
        <v>2367</v>
      </c>
      <c r="C1130" s="23" t="s">
        <v>514</v>
      </c>
      <c r="D1130" s="13" t="s">
        <v>333</v>
      </c>
      <c r="E1130" s="13" t="s">
        <v>435</v>
      </c>
      <c r="F1130" s="13" t="s">
        <v>2541</v>
      </c>
      <c r="G1130" s="13" t="s">
        <v>7465</v>
      </c>
      <c r="H1130" s="13" t="s">
        <v>7327</v>
      </c>
      <c r="I1130" s="34">
        <v>2</v>
      </c>
    </row>
    <row r="1131" spans="1:9">
      <c r="A1131" s="23">
        <v>2018</v>
      </c>
      <c r="B1131" s="23" t="s">
        <v>2366</v>
      </c>
      <c r="C1131" s="23" t="s">
        <v>1886</v>
      </c>
      <c r="D1131" s="13" t="s">
        <v>300</v>
      </c>
      <c r="E1131" s="13" t="s">
        <v>1433</v>
      </c>
      <c r="F1131" s="13" t="s">
        <v>2427</v>
      </c>
      <c r="G1131" s="13" t="s">
        <v>492</v>
      </c>
      <c r="H1131" s="13" t="s">
        <v>7328</v>
      </c>
      <c r="I1131" s="34">
        <v>2</v>
      </c>
    </row>
    <row r="1132" spans="1:9">
      <c r="A1132" s="23">
        <v>2018</v>
      </c>
      <c r="B1132" s="23" t="s">
        <v>2366</v>
      </c>
      <c r="C1132" s="23" t="s">
        <v>1886</v>
      </c>
      <c r="D1132" s="13" t="s">
        <v>300</v>
      </c>
      <c r="E1132" s="13" t="s">
        <v>500</v>
      </c>
      <c r="F1132" s="13" t="s">
        <v>2414</v>
      </c>
      <c r="G1132" s="13" t="s">
        <v>492</v>
      </c>
      <c r="H1132" s="13" t="s">
        <v>7328</v>
      </c>
      <c r="I1132" s="34">
        <v>1</v>
      </c>
    </row>
    <row r="1133" spans="1:9">
      <c r="A1133" s="23">
        <v>2018</v>
      </c>
      <c r="B1133" s="23" t="s">
        <v>2366</v>
      </c>
      <c r="C1133" s="23" t="s">
        <v>1886</v>
      </c>
      <c r="D1133" s="13" t="s">
        <v>300</v>
      </c>
      <c r="E1133" s="13" t="s">
        <v>453</v>
      </c>
      <c r="F1133" s="13" t="s">
        <v>2413</v>
      </c>
      <c r="G1133" s="13" t="s">
        <v>492</v>
      </c>
      <c r="H1133" s="13" t="s">
        <v>7328</v>
      </c>
      <c r="I1133" s="34">
        <v>1</v>
      </c>
    </row>
    <row r="1134" spans="1:9">
      <c r="A1134" s="23">
        <v>2018</v>
      </c>
      <c r="B1134" s="23" t="s">
        <v>2366</v>
      </c>
      <c r="C1134" s="23" t="s">
        <v>1886</v>
      </c>
      <c r="D1134" s="13" t="s">
        <v>300</v>
      </c>
      <c r="E1134" s="13" t="s">
        <v>2163</v>
      </c>
      <c r="F1134" s="13" t="s">
        <v>2414</v>
      </c>
      <c r="G1134" s="13" t="s">
        <v>492</v>
      </c>
      <c r="H1134" s="13" t="s">
        <v>7328</v>
      </c>
      <c r="I1134" s="34">
        <v>1</v>
      </c>
    </row>
    <row r="1135" spans="1:9">
      <c r="A1135" s="23">
        <v>2018</v>
      </c>
      <c r="B1135" s="23" t="s">
        <v>2366</v>
      </c>
      <c r="C1135" s="23" t="s">
        <v>1886</v>
      </c>
      <c r="D1135" s="13" t="s">
        <v>300</v>
      </c>
      <c r="E1135" s="13" t="s">
        <v>1961</v>
      </c>
      <c r="F1135" s="13" t="s">
        <v>2416</v>
      </c>
      <c r="G1135" s="13" t="s">
        <v>492</v>
      </c>
      <c r="H1135" s="13" t="s">
        <v>7328</v>
      </c>
      <c r="I1135" s="34">
        <v>1</v>
      </c>
    </row>
    <row r="1136" spans="1:9">
      <c r="A1136" s="23">
        <v>2018</v>
      </c>
      <c r="B1136" s="23" t="s">
        <v>2366</v>
      </c>
      <c r="C1136" s="23" t="s">
        <v>1886</v>
      </c>
      <c r="D1136" s="13" t="s">
        <v>300</v>
      </c>
      <c r="E1136" s="13" t="s">
        <v>455</v>
      </c>
      <c r="F1136" s="13" t="s">
        <v>2434</v>
      </c>
      <c r="G1136" s="13" t="s">
        <v>492</v>
      </c>
      <c r="H1136" s="13" t="s">
        <v>7328</v>
      </c>
      <c r="I1136" s="34">
        <v>1</v>
      </c>
    </row>
    <row r="1137" spans="1:9">
      <c r="A1137" s="23">
        <v>2018</v>
      </c>
      <c r="B1137" s="23" t="s">
        <v>2366</v>
      </c>
      <c r="C1137" s="23" t="s">
        <v>1886</v>
      </c>
      <c r="D1137" s="13" t="s">
        <v>300</v>
      </c>
      <c r="E1137" s="13" t="s">
        <v>3493</v>
      </c>
      <c r="F1137" s="13" t="s">
        <v>3505</v>
      </c>
      <c r="G1137" s="13" t="s">
        <v>492</v>
      </c>
      <c r="H1137" s="13" t="s">
        <v>7328</v>
      </c>
      <c r="I1137" s="34">
        <v>3</v>
      </c>
    </row>
    <row r="1138" spans="1:9">
      <c r="A1138" s="23">
        <v>2018</v>
      </c>
      <c r="B1138" s="23" t="s">
        <v>2366</v>
      </c>
      <c r="C1138" s="23" t="s">
        <v>1886</v>
      </c>
      <c r="D1138" s="13" t="s">
        <v>301</v>
      </c>
      <c r="E1138" s="13" t="s">
        <v>359</v>
      </c>
      <c r="F1138" s="13" t="s">
        <v>2533</v>
      </c>
      <c r="G1138" s="13" t="s">
        <v>492</v>
      </c>
      <c r="H1138" s="13" t="s">
        <v>7328</v>
      </c>
      <c r="I1138" s="34">
        <v>3</v>
      </c>
    </row>
    <row r="1139" spans="1:9">
      <c r="A1139" s="23">
        <v>2018</v>
      </c>
      <c r="B1139" s="23" t="s">
        <v>2366</v>
      </c>
      <c r="C1139" s="23" t="s">
        <v>1886</v>
      </c>
      <c r="D1139" s="13" t="s">
        <v>302</v>
      </c>
      <c r="E1139" s="13" t="s">
        <v>361</v>
      </c>
      <c r="F1139" s="13" t="s">
        <v>2428</v>
      </c>
      <c r="G1139" s="13" t="s">
        <v>492</v>
      </c>
      <c r="H1139" s="13" t="s">
        <v>7328</v>
      </c>
      <c r="I1139" s="34">
        <v>1</v>
      </c>
    </row>
    <row r="1140" spans="1:9">
      <c r="A1140" s="23">
        <v>2018</v>
      </c>
      <c r="B1140" s="23" t="s">
        <v>2366</v>
      </c>
      <c r="C1140" s="23" t="s">
        <v>1886</v>
      </c>
      <c r="D1140" s="13" t="s">
        <v>303</v>
      </c>
      <c r="E1140" s="13" t="s">
        <v>464</v>
      </c>
      <c r="F1140" s="13" t="s">
        <v>2494</v>
      </c>
      <c r="G1140" s="13" t="s">
        <v>492</v>
      </c>
      <c r="H1140" s="13" t="s">
        <v>7328</v>
      </c>
      <c r="I1140" s="34">
        <v>2</v>
      </c>
    </row>
    <row r="1141" spans="1:9">
      <c r="A1141" s="23">
        <v>2018</v>
      </c>
      <c r="B1141" s="23" t="s">
        <v>2366</v>
      </c>
      <c r="C1141" s="23" t="s">
        <v>1886</v>
      </c>
      <c r="D1141" s="13" t="s">
        <v>457</v>
      </c>
      <c r="E1141" s="13" t="s">
        <v>458</v>
      </c>
      <c r="F1141" s="13" t="s">
        <v>2686</v>
      </c>
      <c r="G1141" s="13" t="s">
        <v>492</v>
      </c>
      <c r="H1141" s="13" t="s">
        <v>7328</v>
      </c>
      <c r="I1141" s="34">
        <v>3</v>
      </c>
    </row>
    <row r="1142" spans="1:9">
      <c r="A1142" s="23">
        <v>2018</v>
      </c>
      <c r="B1142" s="23" t="s">
        <v>2366</v>
      </c>
      <c r="C1142" s="23" t="s">
        <v>1886</v>
      </c>
      <c r="D1142" s="13" t="s">
        <v>304</v>
      </c>
      <c r="E1142" s="13" t="s">
        <v>3489</v>
      </c>
      <c r="F1142" s="13" t="s">
        <v>2436</v>
      </c>
      <c r="G1142" s="13" t="s">
        <v>492</v>
      </c>
      <c r="H1142" s="13" t="s">
        <v>7328</v>
      </c>
      <c r="I1142" s="34">
        <v>1</v>
      </c>
    </row>
    <row r="1143" spans="1:9">
      <c r="A1143" s="23">
        <v>2018</v>
      </c>
      <c r="B1143" s="23" t="s">
        <v>2366</v>
      </c>
      <c r="C1143" s="23" t="s">
        <v>1886</v>
      </c>
      <c r="D1143" s="13" t="s">
        <v>304</v>
      </c>
      <c r="E1143" s="13" t="s">
        <v>363</v>
      </c>
      <c r="F1143" s="13" t="s">
        <v>2523</v>
      </c>
      <c r="G1143" s="13" t="s">
        <v>492</v>
      </c>
      <c r="H1143" s="13" t="s">
        <v>7328</v>
      </c>
      <c r="I1143" s="34">
        <v>2</v>
      </c>
    </row>
    <row r="1144" spans="1:9">
      <c r="A1144" s="23">
        <v>2018</v>
      </c>
      <c r="B1144" s="23" t="s">
        <v>2366</v>
      </c>
      <c r="C1144" s="23" t="s">
        <v>1886</v>
      </c>
      <c r="D1144" s="13" t="s">
        <v>305</v>
      </c>
      <c r="E1144" s="13" t="s">
        <v>3494</v>
      </c>
      <c r="F1144" s="13" t="s">
        <v>2525</v>
      </c>
      <c r="G1144" s="13" t="s">
        <v>492</v>
      </c>
      <c r="H1144" s="13" t="s">
        <v>7328</v>
      </c>
      <c r="I1144" s="34">
        <v>1</v>
      </c>
    </row>
    <row r="1145" spans="1:9">
      <c r="A1145" s="23">
        <v>2018</v>
      </c>
      <c r="B1145" s="23" t="s">
        <v>2366</v>
      </c>
      <c r="C1145" s="23" t="s">
        <v>1886</v>
      </c>
      <c r="D1145" s="13" t="s">
        <v>306</v>
      </c>
      <c r="E1145" s="13" t="s">
        <v>366</v>
      </c>
      <c r="F1145" s="13" t="s">
        <v>2469</v>
      </c>
      <c r="G1145" s="13" t="s">
        <v>492</v>
      </c>
      <c r="H1145" s="13" t="s">
        <v>7328</v>
      </c>
      <c r="I1145" s="34">
        <v>1</v>
      </c>
    </row>
    <row r="1146" spans="1:9">
      <c r="A1146" s="23">
        <v>2018</v>
      </c>
      <c r="B1146" s="23" t="s">
        <v>2366</v>
      </c>
      <c r="C1146" s="23" t="s">
        <v>1886</v>
      </c>
      <c r="D1146" s="13" t="s">
        <v>306</v>
      </c>
      <c r="E1146" s="13" t="s">
        <v>3512</v>
      </c>
      <c r="F1146" s="13" t="s">
        <v>2484</v>
      </c>
      <c r="G1146" s="13" t="s">
        <v>492</v>
      </c>
      <c r="H1146" s="13" t="s">
        <v>7328</v>
      </c>
      <c r="I1146" s="34">
        <v>2</v>
      </c>
    </row>
    <row r="1147" spans="1:9">
      <c r="A1147" s="23">
        <v>2018</v>
      </c>
      <c r="B1147" s="23" t="s">
        <v>2366</v>
      </c>
      <c r="C1147" s="23" t="s">
        <v>1886</v>
      </c>
      <c r="D1147" s="13" t="s">
        <v>306</v>
      </c>
      <c r="E1147" s="13" t="s">
        <v>2330</v>
      </c>
      <c r="F1147" s="13" t="s">
        <v>2469</v>
      </c>
      <c r="G1147" s="13" t="s">
        <v>492</v>
      </c>
      <c r="H1147" s="13" t="s">
        <v>7328</v>
      </c>
      <c r="I1147" s="34">
        <v>1</v>
      </c>
    </row>
    <row r="1148" spans="1:9">
      <c r="A1148" s="23">
        <v>2018</v>
      </c>
      <c r="B1148" s="23" t="s">
        <v>2366</v>
      </c>
      <c r="C1148" s="23" t="s">
        <v>1886</v>
      </c>
      <c r="D1148" s="13" t="s">
        <v>307</v>
      </c>
      <c r="E1148" s="13" t="s">
        <v>3506</v>
      </c>
      <c r="F1148" s="13" t="s">
        <v>2527</v>
      </c>
      <c r="G1148" s="13" t="s">
        <v>492</v>
      </c>
      <c r="H1148" s="13" t="s">
        <v>7328</v>
      </c>
      <c r="I1148" s="34">
        <v>2</v>
      </c>
    </row>
    <row r="1149" spans="1:9">
      <c r="A1149" s="23">
        <v>2018</v>
      </c>
      <c r="B1149" s="23" t="s">
        <v>2366</v>
      </c>
      <c r="C1149" s="23" t="s">
        <v>1886</v>
      </c>
      <c r="D1149" s="13" t="s">
        <v>311</v>
      </c>
      <c r="E1149" s="13" t="s">
        <v>446</v>
      </c>
      <c r="F1149" s="13" t="s">
        <v>2496</v>
      </c>
      <c r="G1149" s="13" t="s">
        <v>492</v>
      </c>
      <c r="H1149" s="13" t="s">
        <v>7328</v>
      </c>
      <c r="I1149" s="34">
        <v>1</v>
      </c>
    </row>
    <row r="1150" spans="1:9">
      <c r="A1150" s="23">
        <v>2018</v>
      </c>
      <c r="B1150" s="23" t="s">
        <v>2366</v>
      </c>
      <c r="C1150" s="23" t="s">
        <v>1886</v>
      </c>
      <c r="D1150" s="13" t="s">
        <v>461</v>
      </c>
      <c r="E1150" s="13" t="s">
        <v>503</v>
      </c>
      <c r="F1150" s="13" t="s">
        <v>7112</v>
      </c>
      <c r="G1150" s="13" t="s">
        <v>492</v>
      </c>
      <c r="H1150" s="13" t="s">
        <v>7328</v>
      </c>
      <c r="I1150" s="34">
        <v>2</v>
      </c>
    </row>
    <row r="1151" spans="1:9">
      <c r="A1151" s="23">
        <v>2018</v>
      </c>
      <c r="B1151" s="23" t="s">
        <v>2366</v>
      </c>
      <c r="C1151" s="23" t="s">
        <v>1886</v>
      </c>
      <c r="D1151" s="13" t="s">
        <v>313</v>
      </c>
      <c r="E1151" s="13" t="s">
        <v>371</v>
      </c>
      <c r="F1151" s="13" t="s">
        <v>2518</v>
      </c>
      <c r="G1151" s="13" t="s">
        <v>492</v>
      </c>
      <c r="H1151" s="13" t="s">
        <v>7328</v>
      </c>
      <c r="I1151" s="34">
        <v>2</v>
      </c>
    </row>
    <row r="1152" spans="1:9">
      <c r="A1152" s="23">
        <v>2018</v>
      </c>
      <c r="B1152" s="23" t="s">
        <v>2366</v>
      </c>
      <c r="C1152" s="23" t="s">
        <v>1886</v>
      </c>
      <c r="D1152" s="13" t="s">
        <v>313</v>
      </c>
      <c r="E1152" s="13" t="s">
        <v>373</v>
      </c>
      <c r="F1152" s="13" t="s">
        <v>2509</v>
      </c>
      <c r="G1152" s="13" t="s">
        <v>492</v>
      </c>
      <c r="H1152" s="13" t="s">
        <v>7328</v>
      </c>
      <c r="I1152" s="34">
        <v>1</v>
      </c>
    </row>
    <row r="1153" spans="1:9">
      <c r="A1153" s="23">
        <v>2018</v>
      </c>
      <c r="B1153" s="23" t="s">
        <v>2366</v>
      </c>
      <c r="C1153" s="23" t="s">
        <v>1886</v>
      </c>
      <c r="D1153" s="13" t="s">
        <v>313</v>
      </c>
      <c r="E1153" s="13" t="s">
        <v>374</v>
      </c>
      <c r="F1153" s="13" t="s">
        <v>2432</v>
      </c>
      <c r="G1153" s="13" t="s">
        <v>492</v>
      </c>
      <c r="H1153" s="13" t="s">
        <v>7328</v>
      </c>
      <c r="I1153" s="34">
        <v>1</v>
      </c>
    </row>
    <row r="1154" spans="1:9">
      <c r="A1154" s="23">
        <v>2018</v>
      </c>
      <c r="B1154" s="23" t="s">
        <v>2366</v>
      </c>
      <c r="C1154" s="23" t="s">
        <v>1886</v>
      </c>
      <c r="D1154" s="13" t="s">
        <v>313</v>
      </c>
      <c r="E1154" s="13" t="s">
        <v>375</v>
      </c>
      <c r="F1154" s="13" t="s">
        <v>2462</v>
      </c>
      <c r="G1154" s="13" t="s">
        <v>492</v>
      </c>
      <c r="H1154" s="13" t="s">
        <v>7328</v>
      </c>
      <c r="I1154" s="34">
        <v>3</v>
      </c>
    </row>
    <row r="1155" spans="1:9">
      <c r="A1155" s="23">
        <v>2018</v>
      </c>
      <c r="B1155" s="23" t="s">
        <v>2366</v>
      </c>
      <c r="C1155" s="23" t="s">
        <v>1886</v>
      </c>
      <c r="D1155" s="13" t="s">
        <v>313</v>
      </c>
      <c r="E1155" s="13" t="s">
        <v>4091</v>
      </c>
      <c r="F1155" s="13" t="s">
        <v>4085</v>
      </c>
      <c r="G1155" s="13" t="s">
        <v>492</v>
      </c>
      <c r="H1155" s="13" t="s">
        <v>7328</v>
      </c>
      <c r="I1155" s="34">
        <v>1</v>
      </c>
    </row>
    <row r="1156" spans="1:9">
      <c r="A1156" s="23">
        <v>2018</v>
      </c>
      <c r="B1156" s="23" t="s">
        <v>2366</v>
      </c>
      <c r="C1156" s="23" t="s">
        <v>1886</v>
      </c>
      <c r="D1156" s="13" t="s">
        <v>313</v>
      </c>
      <c r="E1156" s="13" t="s">
        <v>2348</v>
      </c>
      <c r="F1156" s="13" t="s">
        <v>2530</v>
      </c>
      <c r="G1156" s="13" t="s">
        <v>492</v>
      </c>
      <c r="H1156" s="13" t="s">
        <v>7328</v>
      </c>
      <c r="I1156" s="34">
        <v>1</v>
      </c>
    </row>
    <row r="1157" spans="1:9">
      <c r="A1157" s="23">
        <v>2018</v>
      </c>
      <c r="B1157" s="23" t="s">
        <v>2366</v>
      </c>
      <c r="C1157" s="23" t="s">
        <v>1886</v>
      </c>
      <c r="D1157" s="13" t="s">
        <v>313</v>
      </c>
      <c r="E1157" s="13" t="s">
        <v>379</v>
      </c>
      <c r="F1157" s="13" t="s">
        <v>2432</v>
      </c>
      <c r="G1157" s="13" t="s">
        <v>492</v>
      </c>
      <c r="H1157" s="13" t="s">
        <v>7328</v>
      </c>
      <c r="I1157" s="34">
        <v>2</v>
      </c>
    </row>
    <row r="1158" spans="1:9">
      <c r="A1158" s="23">
        <v>2018</v>
      </c>
      <c r="B1158" s="23" t="s">
        <v>2366</v>
      </c>
      <c r="C1158" s="23" t="s">
        <v>1886</v>
      </c>
      <c r="D1158" s="13" t="s">
        <v>313</v>
      </c>
      <c r="E1158" s="13" t="s">
        <v>405</v>
      </c>
      <c r="F1158" s="13" t="s">
        <v>2432</v>
      </c>
      <c r="G1158" s="13" t="s">
        <v>492</v>
      </c>
      <c r="H1158" s="13" t="s">
        <v>7328</v>
      </c>
      <c r="I1158" s="34">
        <v>1</v>
      </c>
    </row>
    <row r="1159" spans="1:9">
      <c r="A1159" s="23">
        <v>2018</v>
      </c>
      <c r="B1159" s="23" t="s">
        <v>2366</v>
      </c>
      <c r="C1159" s="23" t="s">
        <v>1886</v>
      </c>
      <c r="D1159" s="13" t="s">
        <v>314</v>
      </c>
      <c r="E1159" s="13" t="s">
        <v>2554</v>
      </c>
      <c r="F1159" s="13" t="s">
        <v>4018</v>
      </c>
      <c r="G1159" s="13" t="s">
        <v>492</v>
      </c>
      <c r="H1159" s="13" t="s">
        <v>7328</v>
      </c>
      <c r="I1159" s="34">
        <v>1</v>
      </c>
    </row>
    <row r="1160" spans="1:9">
      <c r="A1160" s="23">
        <v>2018</v>
      </c>
      <c r="B1160" s="23" t="s">
        <v>2366</v>
      </c>
      <c r="C1160" s="23" t="s">
        <v>1886</v>
      </c>
      <c r="D1160" s="13" t="s">
        <v>314</v>
      </c>
      <c r="E1160" s="13" t="s">
        <v>384</v>
      </c>
      <c r="F1160" s="13" t="s">
        <v>2648</v>
      </c>
      <c r="G1160" s="13" t="s">
        <v>492</v>
      </c>
      <c r="H1160" s="13" t="s">
        <v>7328</v>
      </c>
      <c r="I1160" s="34">
        <v>1</v>
      </c>
    </row>
    <row r="1161" spans="1:9">
      <c r="A1161" s="23">
        <v>2018</v>
      </c>
      <c r="B1161" s="23" t="s">
        <v>2366</v>
      </c>
      <c r="C1161" s="23" t="s">
        <v>1886</v>
      </c>
      <c r="D1161" s="13" t="s">
        <v>316</v>
      </c>
      <c r="E1161" s="13" t="s">
        <v>3498</v>
      </c>
      <c r="F1161" s="13" t="s">
        <v>2666</v>
      </c>
      <c r="G1161" s="13" t="s">
        <v>492</v>
      </c>
      <c r="H1161" s="13" t="s">
        <v>7328</v>
      </c>
      <c r="I1161" s="34">
        <v>1</v>
      </c>
    </row>
    <row r="1162" spans="1:9">
      <c r="A1162" s="23">
        <v>2018</v>
      </c>
      <c r="B1162" s="23" t="s">
        <v>2366</v>
      </c>
      <c r="C1162" s="23" t="s">
        <v>1886</v>
      </c>
      <c r="D1162" s="13" t="s">
        <v>317</v>
      </c>
      <c r="E1162" s="13" t="s">
        <v>385</v>
      </c>
      <c r="F1162" s="13" t="s">
        <v>2421</v>
      </c>
      <c r="G1162" s="13" t="s">
        <v>492</v>
      </c>
      <c r="H1162" s="13" t="s">
        <v>7328</v>
      </c>
      <c r="I1162" s="34">
        <v>2</v>
      </c>
    </row>
    <row r="1163" spans="1:9">
      <c r="A1163" s="23">
        <v>2018</v>
      </c>
      <c r="B1163" s="23" t="s">
        <v>2366</v>
      </c>
      <c r="C1163" s="23" t="s">
        <v>1886</v>
      </c>
      <c r="D1163" s="13" t="s">
        <v>317</v>
      </c>
      <c r="E1163" s="13" t="s">
        <v>3217</v>
      </c>
      <c r="F1163" s="13" t="s">
        <v>2423</v>
      </c>
      <c r="G1163" s="13" t="s">
        <v>492</v>
      </c>
      <c r="H1163" s="13" t="s">
        <v>7328</v>
      </c>
      <c r="I1163" s="34">
        <v>5</v>
      </c>
    </row>
    <row r="1164" spans="1:9">
      <c r="A1164" s="23">
        <v>2018</v>
      </c>
      <c r="B1164" s="23" t="s">
        <v>2366</v>
      </c>
      <c r="C1164" s="23" t="s">
        <v>1886</v>
      </c>
      <c r="D1164" s="13" t="s">
        <v>317</v>
      </c>
      <c r="E1164" s="13" t="s">
        <v>7477</v>
      </c>
      <c r="F1164" s="13" t="s">
        <v>2423</v>
      </c>
      <c r="G1164" s="13" t="s">
        <v>492</v>
      </c>
      <c r="H1164" s="13" t="s">
        <v>7328</v>
      </c>
      <c r="I1164" s="34">
        <v>1</v>
      </c>
    </row>
    <row r="1165" spans="1:9">
      <c r="A1165" s="23">
        <v>2018</v>
      </c>
      <c r="B1165" s="23" t="s">
        <v>2366</v>
      </c>
      <c r="C1165" s="23" t="s">
        <v>1886</v>
      </c>
      <c r="D1165" s="13" t="s">
        <v>317</v>
      </c>
      <c r="E1165" s="13" t="s">
        <v>463</v>
      </c>
      <c r="F1165" s="13" t="s">
        <v>2446</v>
      </c>
      <c r="G1165" s="13" t="s">
        <v>492</v>
      </c>
      <c r="H1165" s="13" t="s">
        <v>7328</v>
      </c>
      <c r="I1165" s="34">
        <v>1</v>
      </c>
    </row>
    <row r="1166" spans="1:9">
      <c r="A1166" s="23">
        <v>2018</v>
      </c>
      <c r="B1166" s="23" t="s">
        <v>2366</v>
      </c>
      <c r="C1166" s="23" t="s">
        <v>1886</v>
      </c>
      <c r="D1166" s="13" t="s">
        <v>317</v>
      </c>
      <c r="E1166" s="13" t="s">
        <v>3499</v>
      </c>
      <c r="F1166" s="13" t="s">
        <v>2423</v>
      </c>
      <c r="G1166" s="13" t="s">
        <v>492</v>
      </c>
      <c r="H1166" s="13" t="s">
        <v>7328</v>
      </c>
      <c r="I1166" s="34">
        <v>1</v>
      </c>
    </row>
    <row r="1167" spans="1:9">
      <c r="A1167" s="23">
        <v>2018</v>
      </c>
      <c r="B1167" s="23" t="s">
        <v>2366</v>
      </c>
      <c r="C1167" s="23" t="s">
        <v>1886</v>
      </c>
      <c r="D1167" s="13" t="s">
        <v>317</v>
      </c>
      <c r="E1167" s="13" t="s">
        <v>4089</v>
      </c>
      <c r="F1167" s="13" t="s">
        <v>2439</v>
      </c>
      <c r="G1167" s="13" t="s">
        <v>492</v>
      </c>
      <c r="H1167" s="13" t="s">
        <v>7328</v>
      </c>
      <c r="I1167" s="34">
        <v>2</v>
      </c>
    </row>
    <row r="1168" spans="1:9">
      <c r="A1168" s="23">
        <v>2018</v>
      </c>
      <c r="B1168" s="23" t="s">
        <v>2366</v>
      </c>
      <c r="C1168" s="23" t="s">
        <v>1886</v>
      </c>
      <c r="D1168" s="13" t="s">
        <v>317</v>
      </c>
      <c r="E1168" s="13" t="s">
        <v>3500</v>
      </c>
      <c r="F1168" s="13" t="s">
        <v>2476</v>
      </c>
      <c r="G1168" s="13" t="s">
        <v>492</v>
      </c>
      <c r="H1168" s="13" t="s">
        <v>7328</v>
      </c>
      <c r="I1168" s="34">
        <v>2</v>
      </c>
    </row>
    <row r="1169" spans="1:9">
      <c r="A1169" s="23">
        <v>2018</v>
      </c>
      <c r="B1169" s="23" t="s">
        <v>2366</v>
      </c>
      <c r="C1169" s="23" t="s">
        <v>1886</v>
      </c>
      <c r="D1169" s="13" t="s">
        <v>317</v>
      </c>
      <c r="E1169" s="13" t="s">
        <v>1956</v>
      </c>
      <c r="F1169" s="13" t="s">
        <v>2454</v>
      </c>
      <c r="G1169" s="13" t="s">
        <v>492</v>
      </c>
      <c r="H1169" s="13" t="s">
        <v>7328</v>
      </c>
      <c r="I1169" s="34">
        <v>1</v>
      </c>
    </row>
    <row r="1170" spans="1:9">
      <c r="A1170" s="23">
        <v>2018</v>
      </c>
      <c r="B1170" s="23" t="s">
        <v>2366</v>
      </c>
      <c r="C1170" s="23" t="s">
        <v>1886</v>
      </c>
      <c r="D1170" s="13" t="s">
        <v>337</v>
      </c>
      <c r="E1170" s="13" t="s">
        <v>465</v>
      </c>
      <c r="F1170" s="13" t="s">
        <v>3551</v>
      </c>
      <c r="G1170" s="13" t="s">
        <v>492</v>
      </c>
      <c r="H1170" s="13" t="s">
        <v>7328</v>
      </c>
      <c r="I1170" s="34">
        <v>1</v>
      </c>
    </row>
    <row r="1171" spans="1:9">
      <c r="A1171" s="23">
        <v>2018</v>
      </c>
      <c r="B1171" s="23" t="s">
        <v>2366</v>
      </c>
      <c r="C1171" s="23" t="s">
        <v>1886</v>
      </c>
      <c r="D1171" s="13" t="s">
        <v>319</v>
      </c>
      <c r="E1171" s="13" t="s">
        <v>407</v>
      </c>
      <c r="F1171" s="13" t="s">
        <v>2424</v>
      </c>
      <c r="G1171" s="13" t="s">
        <v>492</v>
      </c>
      <c r="H1171" s="13" t="s">
        <v>7328</v>
      </c>
      <c r="I1171" s="34">
        <v>1</v>
      </c>
    </row>
    <row r="1172" spans="1:9">
      <c r="A1172" s="23">
        <v>2018</v>
      </c>
      <c r="B1172" s="23" t="s">
        <v>2366</v>
      </c>
      <c r="C1172" s="23" t="s">
        <v>1886</v>
      </c>
      <c r="D1172" s="13" t="s">
        <v>319</v>
      </c>
      <c r="E1172" s="13" t="s">
        <v>3528</v>
      </c>
      <c r="F1172" s="13" t="s">
        <v>2540</v>
      </c>
      <c r="G1172" s="13" t="s">
        <v>492</v>
      </c>
      <c r="H1172" s="13" t="s">
        <v>7328</v>
      </c>
      <c r="I1172" s="34">
        <v>1</v>
      </c>
    </row>
    <row r="1173" spans="1:9">
      <c r="A1173" s="23">
        <v>2018</v>
      </c>
      <c r="B1173" s="23" t="s">
        <v>2366</v>
      </c>
      <c r="C1173" s="23" t="s">
        <v>1886</v>
      </c>
      <c r="D1173" s="13" t="s">
        <v>319</v>
      </c>
      <c r="E1173" s="13" t="s">
        <v>3530</v>
      </c>
      <c r="F1173" s="13" t="s">
        <v>2424</v>
      </c>
      <c r="G1173" s="13" t="s">
        <v>492</v>
      </c>
      <c r="H1173" s="13" t="s">
        <v>7328</v>
      </c>
      <c r="I1173" s="34">
        <v>2</v>
      </c>
    </row>
    <row r="1174" spans="1:9">
      <c r="A1174" s="23">
        <v>2018</v>
      </c>
      <c r="B1174" s="23" t="s">
        <v>2366</v>
      </c>
      <c r="C1174" s="23" t="s">
        <v>1886</v>
      </c>
      <c r="D1174" s="13" t="s">
        <v>322</v>
      </c>
      <c r="E1174" s="13" t="s">
        <v>1952</v>
      </c>
      <c r="F1174" s="13" t="s">
        <v>2467</v>
      </c>
      <c r="G1174" s="13" t="s">
        <v>1948</v>
      </c>
      <c r="H1174" s="13" t="s">
        <v>7328</v>
      </c>
      <c r="I1174" s="34">
        <v>2</v>
      </c>
    </row>
    <row r="1175" spans="1:9">
      <c r="A1175" s="23">
        <v>2018</v>
      </c>
      <c r="B1175" s="23" t="s">
        <v>2366</v>
      </c>
      <c r="C1175" s="23" t="s">
        <v>1886</v>
      </c>
      <c r="D1175" s="13" t="s">
        <v>322</v>
      </c>
      <c r="E1175" s="13" t="s">
        <v>390</v>
      </c>
      <c r="F1175" s="13" t="s">
        <v>2466</v>
      </c>
      <c r="G1175" s="13" t="s">
        <v>492</v>
      </c>
      <c r="H1175" s="13" t="s">
        <v>7328</v>
      </c>
      <c r="I1175" s="34">
        <v>3</v>
      </c>
    </row>
    <row r="1176" spans="1:9">
      <c r="A1176" s="23">
        <v>2018</v>
      </c>
      <c r="B1176" s="23" t="s">
        <v>2366</v>
      </c>
      <c r="C1176" s="23" t="s">
        <v>1886</v>
      </c>
      <c r="D1176" s="13" t="s">
        <v>322</v>
      </c>
      <c r="E1176" s="13" t="s">
        <v>3477</v>
      </c>
      <c r="F1176" s="13" t="s">
        <v>2643</v>
      </c>
      <c r="G1176" s="13" t="s">
        <v>493</v>
      </c>
      <c r="H1176" s="13" t="s">
        <v>7328</v>
      </c>
      <c r="I1176" s="34">
        <v>1</v>
      </c>
    </row>
    <row r="1177" spans="1:9">
      <c r="A1177" s="23">
        <v>2018</v>
      </c>
      <c r="B1177" s="23" t="s">
        <v>2366</v>
      </c>
      <c r="C1177" s="23" t="s">
        <v>1886</v>
      </c>
      <c r="D1177" s="13" t="s">
        <v>322</v>
      </c>
      <c r="E1177" s="13" t="s">
        <v>391</v>
      </c>
      <c r="F1177" s="13" t="s">
        <v>3552</v>
      </c>
      <c r="G1177" s="13" t="s">
        <v>492</v>
      </c>
      <c r="H1177" s="13" t="s">
        <v>7328</v>
      </c>
      <c r="I1177" s="34">
        <v>3</v>
      </c>
    </row>
    <row r="1178" spans="1:9">
      <c r="A1178" s="23">
        <v>2018</v>
      </c>
      <c r="B1178" s="23" t="s">
        <v>2366</v>
      </c>
      <c r="C1178" s="23" t="s">
        <v>1886</v>
      </c>
      <c r="D1178" s="13" t="s">
        <v>322</v>
      </c>
      <c r="E1178" s="13" t="s">
        <v>467</v>
      </c>
      <c r="F1178" s="13" t="s">
        <v>2668</v>
      </c>
      <c r="G1178" s="13" t="s">
        <v>1948</v>
      </c>
      <c r="H1178" s="13" t="s">
        <v>7328</v>
      </c>
      <c r="I1178" s="34">
        <v>3</v>
      </c>
    </row>
    <row r="1179" spans="1:9">
      <c r="A1179" s="23">
        <v>2018</v>
      </c>
      <c r="B1179" s="23" t="s">
        <v>2366</v>
      </c>
      <c r="C1179" s="23" t="s">
        <v>1886</v>
      </c>
      <c r="D1179" s="13" t="s">
        <v>322</v>
      </c>
      <c r="E1179" s="13" t="s">
        <v>468</v>
      </c>
      <c r="F1179" s="13" t="s">
        <v>2676</v>
      </c>
      <c r="G1179" s="13" t="s">
        <v>1948</v>
      </c>
      <c r="H1179" s="13" t="s">
        <v>7328</v>
      </c>
      <c r="I1179" s="34">
        <v>3</v>
      </c>
    </row>
    <row r="1180" spans="1:9">
      <c r="A1180" s="23">
        <v>2018</v>
      </c>
      <c r="B1180" s="23" t="s">
        <v>2366</v>
      </c>
      <c r="C1180" s="23" t="s">
        <v>1886</v>
      </c>
      <c r="D1180" s="13" t="s">
        <v>322</v>
      </c>
      <c r="E1180" s="13" t="s">
        <v>470</v>
      </c>
      <c r="F1180" s="13" t="s">
        <v>2487</v>
      </c>
      <c r="G1180" s="13" t="s">
        <v>1948</v>
      </c>
      <c r="H1180" s="13" t="s">
        <v>7328</v>
      </c>
      <c r="I1180" s="34">
        <v>1</v>
      </c>
    </row>
    <row r="1181" spans="1:9">
      <c r="A1181" s="23">
        <v>2018</v>
      </c>
      <c r="B1181" s="23" t="s">
        <v>2366</v>
      </c>
      <c r="C1181" s="23" t="s">
        <v>1886</v>
      </c>
      <c r="D1181" s="13" t="s">
        <v>322</v>
      </c>
      <c r="E1181" s="13" t="s">
        <v>472</v>
      </c>
      <c r="F1181" s="13" t="s">
        <v>2498</v>
      </c>
      <c r="G1181" s="13" t="s">
        <v>1948</v>
      </c>
      <c r="H1181" s="13" t="s">
        <v>7328</v>
      </c>
      <c r="I1181" s="34">
        <v>3</v>
      </c>
    </row>
    <row r="1182" spans="1:9">
      <c r="A1182" s="23">
        <v>2018</v>
      </c>
      <c r="B1182" s="23" t="s">
        <v>2366</v>
      </c>
      <c r="C1182" s="23" t="s">
        <v>1886</v>
      </c>
      <c r="D1182" s="13" t="s">
        <v>322</v>
      </c>
      <c r="E1182" s="13" t="s">
        <v>431</v>
      </c>
      <c r="F1182" s="13" t="s">
        <v>2508</v>
      </c>
      <c r="G1182" s="13" t="s">
        <v>492</v>
      </c>
      <c r="H1182" s="13" t="s">
        <v>7328</v>
      </c>
      <c r="I1182" s="34">
        <v>3</v>
      </c>
    </row>
    <row r="1183" spans="1:9">
      <c r="A1183" s="23">
        <v>2018</v>
      </c>
      <c r="B1183" s="23" t="s">
        <v>2366</v>
      </c>
      <c r="C1183" s="23" t="s">
        <v>1886</v>
      </c>
      <c r="D1183" s="13" t="s">
        <v>322</v>
      </c>
      <c r="E1183" s="13" t="s">
        <v>431</v>
      </c>
      <c r="F1183" s="13" t="s">
        <v>2508</v>
      </c>
      <c r="G1183" s="13" t="s">
        <v>492</v>
      </c>
      <c r="H1183" s="13" t="s">
        <v>7328</v>
      </c>
      <c r="I1183" s="34">
        <v>1</v>
      </c>
    </row>
    <row r="1184" spans="1:9">
      <c r="A1184" s="23">
        <v>2018</v>
      </c>
      <c r="B1184" s="23" t="s">
        <v>2366</v>
      </c>
      <c r="C1184" s="23" t="s">
        <v>1886</v>
      </c>
      <c r="D1184" s="13" t="s">
        <v>322</v>
      </c>
      <c r="E1184" s="13" t="s">
        <v>473</v>
      </c>
      <c r="F1184" s="13" t="s">
        <v>2654</v>
      </c>
      <c r="G1184" s="13" t="s">
        <v>492</v>
      </c>
      <c r="H1184" s="13" t="s">
        <v>7328</v>
      </c>
      <c r="I1184" s="34">
        <v>2</v>
      </c>
    </row>
    <row r="1185" spans="1:9">
      <c r="A1185" s="23">
        <v>2018</v>
      </c>
      <c r="B1185" s="23" t="s">
        <v>2366</v>
      </c>
      <c r="C1185" s="23" t="s">
        <v>1886</v>
      </c>
      <c r="D1185" s="13" t="s">
        <v>322</v>
      </c>
      <c r="E1185" s="13" t="s">
        <v>474</v>
      </c>
      <c r="F1185" s="13" t="s">
        <v>2687</v>
      </c>
      <c r="G1185" s="13" t="s">
        <v>1948</v>
      </c>
      <c r="H1185" s="13" t="s">
        <v>7328</v>
      </c>
      <c r="I1185" s="34">
        <v>1</v>
      </c>
    </row>
    <row r="1186" spans="1:9">
      <c r="A1186" s="23">
        <v>2018</v>
      </c>
      <c r="B1186" s="23" t="s">
        <v>2366</v>
      </c>
      <c r="C1186" s="23" t="s">
        <v>1886</v>
      </c>
      <c r="D1186" s="13" t="s">
        <v>322</v>
      </c>
      <c r="E1186" s="13" t="s">
        <v>1954</v>
      </c>
      <c r="F1186" s="13" t="s">
        <v>2697</v>
      </c>
      <c r="G1186" s="13" t="s">
        <v>1948</v>
      </c>
      <c r="H1186" s="13" t="s">
        <v>7328</v>
      </c>
      <c r="I1186" s="34">
        <v>1</v>
      </c>
    </row>
    <row r="1187" spans="1:9">
      <c r="A1187" s="23">
        <v>2018</v>
      </c>
      <c r="B1187" s="23" t="s">
        <v>2366</v>
      </c>
      <c r="C1187" s="23" t="s">
        <v>1886</v>
      </c>
      <c r="D1187" s="13" t="s">
        <v>322</v>
      </c>
      <c r="E1187" s="13" t="s">
        <v>489</v>
      </c>
      <c r="F1187" s="13" t="s">
        <v>2678</v>
      </c>
      <c r="G1187" s="13" t="s">
        <v>1948</v>
      </c>
      <c r="H1187" s="13" t="s">
        <v>7328</v>
      </c>
      <c r="I1187" s="34">
        <v>1</v>
      </c>
    </row>
    <row r="1188" spans="1:9">
      <c r="A1188" s="23">
        <v>2018</v>
      </c>
      <c r="B1188" s="23" t="s">
        <v>2366</v>
      </c>
      <c r="C1188" s="23" t="s">
        <v>1886</v>
      </c>
      <c r="D1188" s="13" t="s">
        <v>322</v>
      </c>
      <c r="E1188" s="13" t="s">
        <v>3538</v>
      </c>
      <c r="F1188" s="13" t="s">
        <v>2466</v>
      </c>
      <c r="G1188" s="13" t="s">
        <v>492</v>
      </c>
      <c r="H1188" s="13" t="s">
        <v>7328</v>
      </c>
      <c r="I1188" s="34">
        <v>1</v>
      </c>
    </row>
    <row r="1189" spans="1:9">
      <c r="A1189" s="23">
        <v>2018</v>
      </c>
      <c r="B1189" s="23" t="s">
        <v>2366</v>
      </c>
      <c r="C1189" s="23" t="s">
        <v>1886</v>
      </c>
      <c r="D1189" s="13" t="s">
        <v>322</v>
      </c>
      <c r="E1189" s="13" t="s">
        <v>3539</v>
      </c>
      <c r="F1189" s="13" t="s">
        <v>2663</v>
      </c>
      <c r="G1189" s="13" t="s">
        <v>492</v>
      </c>
      <c r="H1189" s="13" t="s">
        <v>7328</v>
      </c>
      <c r="I1189" s="34">
        <v>1</v>
      </c>
    </row>
    <row r="1190" spans="1:9">
      <c r="A1190" s="23">
        <v>2018</v>
      </c>
      <c r="B1190" s="23" t="s">
        <v>2366</v>
      </c>
      <c r="C1190" s="23" t="s">
        <v>1886</v>
      </c>
      <c r="D1190" s="13" t="s">
        <v>322</v>
      </c>
      <c r="E1190" s="13" t="s">
        <v>2586</v>
      </c>
      <c r="F1190" s="13" t="s">
        <v>3542</v>
      </c>
      <c r="G1190" s="13" t="s">
        <v>492</v>
      </c>
      <c r="H1190" s="13" t="s">
        <v>7328</v>
      </c>
      <c r="I1190" s="34">
        <v>3</v>
      </c>
    </row>
    <row r="1191" spans="1:9">
      <c r="A1191" s="23">
        <v>2018</v>
      </c>
      <c r="B1191" s="23" t="s">
        <v>2366</v>
      </c>
      <c r="C1191" s="23" t="s">
        <v>1886</v>
      </c>
      <c r="D1191" s="13" t="s">
        <v>322</v>
      </c>
      <c r="E1191" s="13" t="s">
        <v>4101</v>
      </c>
      <c r="F1191" s="13" t="s">
        <v>2466</v>
      </c>
      <c r="G1191" s="13" t="s">
        <v>492</v>
      </c>
      <c r="H1191" s="13" t="s">
        <v>7328</v>
      </c>
      <c r="I1191" s="34">
        <v>6</v>
      </c>
    </row>
    <row r="1192" spans="1:9">
      <c r="A1192" s="23">
        <v>2018</v>
      </c>
      <c r="B1192" s="23" t="s">
        <v>2366</v>
      </c>
      <c r="C1192" s="23" t="s">
        <v>1886</v>
      </c>
      <c r="D1192" s="13" t="s">
        <v>322</v>
      </c>
      <c r="E1192" s="13" t="s">
        <v>3515</v>
      </c>
      <c r="F1192" s="13" t="s">
        <v>2487</v>
      </c>
      <c r="G1192" s="13" t="s">
        <v>492</v>
      </c>
      <c r="H1192" s="13" t="s">
        <v>7328</v>
      </c>
      <c r="I1192" s="34">
        <v>3</v>
      </c>
    </row>
    <row r="1193" spans="1:9">
      <c r="A1193" s="23">
        <v>2018</v>
      </c>
      <c r="B1193" s="23" t="s">
        <v>2366</v>
      </c>
      <c r="C1193" s="23" t="s">
        <v>1886</v>
      </c>
      <c r="D1193" s="13" t="s">
        <v>322</v>
      </c>
      <c r="E1193" s="13" t="s">
        <v>393</v>
      </c>
      <c r="F1193" s="13" t="s">
        <v>2607</v>
      </c>
      <c r="G1193" s="13" t="s">
        <v>492</v>
      </c>
      <c r="H1193" s="13" t="s">
        <v>7328</v>
      </c>
      <c r="I1193" s="34">
        <v>1</v>
      </c>
    </row>
    <row r="1194" spans="1:9">
      <c r="A1194" s="23">
        <v>2018</v>
      </c>
      <c r="B1194" s="23" t="s">
        <v>2366</v>
      </c>
      <c r="C1194" s="23" t="s">
        <v>1886</v>
      </c>
      <c r="D1194" s="13" t="s">
        <v>324</v>
      </c>
      <c r="E1194" s="13" t="s">
        <v>479</v>
      </c>
      <c r="F1194" s="13" t="s">
        <v>2425</v>
      </c>
      <c r="G1194" s="13" t="s">
        <v>492</v>
      </c>
      <c r="H1194" s="13" t="s">
        <v>7328</v>
      </c>
      <c r="I1194" s="34">
        <v>1</v>
      </c>
    </row>
    <row r="1195" spans="1:9">
      <c r="A1195" s="23">
        <v>2018</v>
      </c>
      <c r="B1195" s="23" t="s">
        <v>2366</v>
      </c>
      <c r="C1195" s="23" t="s">
        <v>1886</v>
      </c>
      <c r="D1195" s="13" t="s">
        <v>328</v>
      </c>
      <c r="E1195" s="13" t="s">
        <v>1939</v>
      </c>
      <c r="F1195" s="13" t="s">
        <v>2458</v>
      </c>
      <c r="G1195" s="13" t="s">
        <v>492</v>
      </c>
      <c r="H1195" s="13" t="s">
        <v>7328</v>
      </c>
      <c r="I1195" s="34">
        <v>1</v>
      </c>
    </row>
    <row r="1196" spans="1:9">
      <c r="A1196" s="23">
        <v>2018</v>
      </c>
      <c r="B1196" s="23" t="s">
        <v>2366</v>
      </c>
      <c r="C1196" s="23" t="s">
        <v>1886</v>
      </c>
      <c r="D1196" s="13" t="s">
        <v>328</v>
      </c>
      <c r="E1196" s="13" t="s">
        <v>1951</v>
      </c>
      <c r="F1196" s="13" t="s">
        <v>2598</v>
      </c>
      <c r="G1196" s="13" t="s">
        <v>492</v>
      </c>
      <c r="H1196" s="13" t="s">
        <v>7328</v>
      </c>
      <c r="I1196" s="34">
        <v>1</v>
      </c>
    </row>
    <row r="1197" spans="1:9">
      <c r="A1197" s="23">
        <v>2018</v>
      </c>
      <c r="B1197" s="23" t="s">
        <v>2366</v>
      </c>
      <c r="C1197" s="23" t="s">
        <v>1886</v>
      </c>
      <c r="D1197" s="13" t="s">
        <v>396</v>
      </c>
      <c r="E1197" s="13" t="s">
        <v>397</v>
      </c>
      <c r="F1197" s="13" t="s">
        <v>2433</v>
      </c>
      <c r="G1197" s="13" t="s">
        <v>492</v>
      </c>
      <c r="H1197" s="13" t="s">
        <v>7328</v>
      </c>
      <c r="I1197" s="34">
        <v>1</v>
      </c>
    </row>
    <row r="1198" spans="1:9">
      <c r="A1198" s="23">
        <v>2018</v>
      </c>
      <c r="B1198" s="23" t="s">
        <v>2366</v>
      </c>
      <c r="C1198" s="23" t="s">
        <v>1886</v>
      </c>
      <c r="D1198" s="13" t="s">
        <v>330</v>
      </c>
      <c r="E1198" s="13" t="s">
        <v>398</v>
      </c>
      <c r="F1198" s="13" t="s">
        <v>2452</v>
      </c>
      <c r="G1198" s="13" t="s">
        <v>492</v>
      </c>
      <c r="H1198" s="13" t="s">
        <v>7328</v>
      </c>
      <c r="I1198" s="34">
        <v>4</v>
      </c>
    </row>
    <row r="1199" spans="1:9">
      <c r="A1199" s="23">
        <v>2018</v>
      </c>
      <c r="B1199" s="23" t="s">
        <v>2366</v>
      </c>
      <c r="C1199" s="23" t="s">
        <v>1886</v>
      </c>
      <c r="D1199" s="13" t="s">
        <v>330</v>
      </c>
      <c r="E1199" s="13" t="s">
        <v>1950</v>
      </c>
      <c r="F1199" s="13" t="s">
        <v>2536</v>
      </c>
      <c r="G1199" s="13" t="s">
        <v>492</v>
      </c>
      <c r="H1199" s="13" t="s">
        <v>7328</v>
      </c>
      <c r="I1199" s="34">
        <v>1</v>
      </c>
    </row>
    <row r="1200" spans="1:9">
      <c r="A1200" s="23">
        <v>2018</v>
      </c>
      <c r="B1200" s="23" t="s">
        <v>2366</v>
      </c>
      <c r="C1200" s="23" t="s">
        <v>1886</v>
      </c>
      <c r="D1200" s="13" t="s">
        <v>2574</v>
      </c>
      <c r="E1200" s="13" t="s">
        <v>480</v>
      </c>
      <c r="F1200" s="13" t="s">
        <v>2442</v>
      </c>
      <c r="G1200" s="13" t="s">
        <v>492</v>
      </c>
      <c r="H1200" s="13" t="s">
        <v>7328</v>
      </c>
      <c r="I1200" s="34">
        <v>1</v>
      </c>
    </row>
    <row r="1201" spans="1:9">
      <c r="A1201" s="23">
        <v>2018</v>
      </c>
      <c r="B1201" s="23" t="s">
        <v>2366</v>
      </c>
      <c r="C1201" s="23" t="s">
        <v>1886</v>
      </c>
      <c r="D1201" s="13" t="s">
        <v>334</v>
      </c>
      <c r="E1201" s="13" t="s">
        <v>5791</v>
      </c>
      <c r="F1201" s="13" t="s">
        <v>2516</v>
      </c>
      <c r="G1201" s="13" t="s">
        <v>492</v>
      </c>
      <c r="H1201" s="13" t="s">
        <v>7328</v>
      </c>
      <c r="I1201" s="34">
        <v>1</v>
      </c>
    </row>
    <row r="1202" spans="1:9">
      <c r="A1202" s="23">
        <v>2018</v>
      </c>
      <c r="B1202" s="23" t="s">
        <v>2366</v>
      </c>
      <c r="C1202" s="23" t="s">
        <v>1886</v>
      </c>
      <c r="D1202" s="13" t="s">
        <v>334</v>
      </c>
      <c r="E1202" s="13" t="s">
        <v>481</v>
      </c>
      <c r="F1202" s="13" t="s">
        <v>2679</v>
      </c>
      <c r="G1202" s="13" t="s">
        <v>492</v>
      </c>
      <c r="H1202" s="13" t="s">
        <v>7328</v>
      </c>
      <c r="I1202" s="34">
        <v>2</v>
      </c>
    </row>
    <row r="1203" spans="1:9">
      <c r="A1203" s="23">
        <v>2018</v>
      </c>
      <c r="B1203" s="23" t="s">
        <v>2366</v>
      </c>
      <c r="C1203" s="23" t="s">
        <v>1886</v>
      </c>
      <c r="D1203" s="13" t="s">
        <v>334</v>
      </c>
      <c r="E1203" s="13" t="s">
        <v>5790</v>
      </c>
      <c r="F1203" s="13" t="s">
        <v>2516</v>
      </c>
      <c r="G1203" s="13" t="s">
        <v>492</v>
      </c>
      <c r="H1203" s="13" t="s">
        <v>7328</v>
      </c>
      <c r="I1203" s="34">
        <v>3</v>
      </c>
    </row>
    <row r="1204" spans="1:9">
      <c r="A1204" s="23">
        <v>2018</v>
      </c>
      <c r="B1204" s="23" t="s">
        <v>2366</v>
      </c>
      <c r="C1204" s="23" t="s">
        <v>1886</v>
      </c>
      <c r="D1204" s="13" t="s">
        <v>300</v>
      </c>
      <c r="E1204" s="13" t="s">
        <v>500</v>
      </c>
      <c r="F1204" s="13" t="s">
        <v>2414</v>
      </c>
      <c r="G1204" s="13" t="s">
        <v>7465</v>
      </c>
      <c r="H1204" s="13" t="s">
        <v>7327</v>
      </c>
      <c r="I1204" s="34">
        <v>2</v>
      </c>
    </row>
    <row r="1205" spans="1:9">
      <c r="A1205" s="23">
        <v>2018</v>
      </c>
      <c r="B1205" s="23" t="s">
        <v>2366</v>
      </c>
      <c r="C1205" s="23" t="s">
        <v>1886</v>
      </c>
      <c r="D1205" s="13" t="s">
        <v>301</v>
      </c>
      <c r="E1205" s="13" t="s">
        <v>358</v>
      </c>
      <c r="F1205" s="13" t="s">
        <v>2417</v>
      </c>
      <c r="G1205" s="13" t="s">
        <v>7465</v>
      </c>
      <c r="H1205" s="13" t="s">
        <v>7327</v>
      </c>
      <c r="I1205" s="34">
        <v>2</v>
      </c>
    </row>
    <row r="1206" spans="1:9">
      <c r="A1206" s="23">
        <v>2018</v>
      </c>
      <c r="B1206" s="23" t="s">
        <v>2366</v>
      </c>
      <c r="C1206" s="23" t="s">
        <v>1886</v>
      </c>
      <c r="D1206" s="13" t="s">
        <v>301</v>
      </c>
      <c r="E1206" s="13" t="s">
        <v>359</v>
      </c>
      <c r="F1206" s="13" t="s">
        <v>2533</v>
      </c>
      <c r="G1206" s="13" t="s">
        <v>7465</v>
      </c>
      <c r="H1206" s="13" t="s">
        <v>7327</v>
      </c>
      <c r="I1206" s="34">
        <v>1</v>
      </c>
    </row>
    <row r="1207" spans="1:9">
      <c r="A1207" s="23">
        <v>2018</v>
      </c>
      <c r="B1207" s="23" t="s">
        <v>2366</v>
      </c>
      <c r="C1207" s="23" t="s">
        <v>1886</v>
      </c>
      <c r="D1207" s="13" t="s">
        <v>301</v>
      </c>
      <c r="E1207" s="13" t="s">
        <v>3439</v>
      </c>
      <c r="F1207" s="13" t="s">
        <v>2603</v>
      </c>
      <c r="G1207" s="13" t="s">
        <v>7465</v>
      </c>
      <c r="H1207" s="13" t="s">
        <v>7327</v>
      </c>
      <c r="I1207" s="34">
        <v>1</v>
      </c>
    </row>
    <row r="1208" spans="1:9">
      <c r="A1208" s="23">
        <v>2018</v>
      </c>
      <c r="B1208" s="23" t="s">
        <v>2366</v>
      </c>
      <c r="C1208" s="23" t="s">
        <v>1886</v>
      </c>
      <c r="D1208" s="13" t="s">
        <v>301</v>
      </c>
      <c r="E1208" s="13" t="s">
        <v>3454</v>
      </c>
      <c r="F1208" s="13" t="s">
        <v>2417</v>
      </c>
      <c r="G1208" s="13" t="s">
        <v>7465</v>
      </c>
      <c r="H1208" s="13" t="s">
        <v>7327</v>
      </c>
      <c r="I1208" s="34">
        <v>1</v>
      </c>
    </row>
    <row r="1209" spans="1:9">
      <c r="A1209" s="23">
        <v>2018</v>
      </c>
      <c r="B1209" s="23" t="s">
        <v>2366</v>
      </c>
      <c r="C1209" s="23" t="s">
        <v>1886</v>
      </c>
      <c r="D1209" s="13" t="s">
        <v>302</v>
      </c>
      <c r="E1209" s="13" t="s">
        <v>361</v>
      </c>
      <c r="F1209" s="13" t="s">
        <v>2428</v>
      </c>
      <c r="G1209" s="13" t="s">
        <v>7465</v>
      </c>
      <c r="H1209" s="13" t="s">
        <v>7327</v>
      </c>
      <c r="I1209" s="34">
        <v>1</v>
      </c>
    </row>
    <row r="1210" spans="1:9">
      <c r="A1210" s="23">
        <v>2018</v>
      </c>
      <c r="B1210" s="23" t="s">
        <v>2366</v>
      </c>
      <c r="C1210" s="23" t="s">
        <v>1886</v>
      </c>
      <c r="D1210" s="13" t="s">
        <v>302</v>
      </c>
      <c r="E1210" s="13" t="s">
        <v>362</v>
      </c>
      <c r="F1210" s="13" t="s">
        <v>2430</v>
      </c>
      <c r="G1210" s="13" t="s">
        <v>7465</v>
      </c>
      <c r="H1210" s="13" t="s">
        <v>7327</v>
      </c>
      <c r="I1210" s="34">
        <v>2</v>
      </c>
    </row>
    <row r="1211" spans="1:9">
      <c r="A1211" s="23">
        <v>2018</v>
      </c>
      <c r="B1211" s="23" t="s">
        <v>2366</v>
      </c>
      <c r="C1211" s="23" t="s">
        <v>1886</v>
      </c>
      <c r="D1211" s="13" t="s">
        <v>302</v>
      </c>
      <c r="E1211" s="13" t="s">
        <v>1958</v>
      </c>
      <c r="F1211" s="13" t="s">
        <v>2473</v>
      </c>
      <c r="G1211" s="13" t="s">
        <v>7465</v>
      </c>
      <c r="H1211" s="13" t="s">
        <v>7327</v>
      </c>
      <c r="I1211" s="34">
        <v>1</v>
      </c>
    </row>
    <row r="1212" spans="1:9">
      <c r="A1212" s="23">
        <v>2018</v>
      </c>
      <c r="B1212" s="23" t="s">
        <v>2366</v>
      </c>
      <c r="C1212" s="23" t="s">
        <v>1886</v>
      </c>
      <c r="D1212" s="13" t="s">
        <v>302</v>
      </c>
      <c r="E1212" s="13" t="s">
        <v>415</v>
      </c>
      <c r="F1212" s="13" t="s">
        <v>2429</v>
      </c>
      <c r="G1212" s="13" t="s">
        <v>7465</v>
      </c>
      <c r="H1212" s="13" t="s">
        <v>7327</v>
      </c>
      <c r="I1212" s="34">
        <v>2</v>
      </c>
    </row>
    <row r="1213" spans="1:9">
      <c r="A1213" s="23">
        <v>2018</v>
      </c>
      <c r="B1213" s="23" t="s">
        <v>2366</v>
      </c>
      <c r="C1213" s="23" t="s">
        <v>1886</v>
      </c>
      <c r="D1213" s="13" t="s">
        <v>304</v>
      </c>
      <c r="E1213" s="13" t="s">
        <v>363</v>
      </c>
      <c r="F1213" s="13" t="s">
        <v>2523</v>
      </c>
      <c r="G1213" s="13" t="s">
        <v>7465</v>
      </c>
      <c r="H1213" s="13" t="s">
        <v>7327</v>
      </c>
      <c r="I1213" s="34">
        <v>2</v>
      </c>
    </row>
    <row r="1214" spans="1:9">
      <c r="A1214" s="23">
        <v>2018</v>
      </c>
      <c r="B1214" s="23" t="s">
        <v>2366</v>
      </c>
      <c r="C1214" s="23" t="s">
        <v>1886</v>
      </c>
      <c r="D1214" s="13" t="s">
        <v>305</v>
      </c>
      <c r="E1214" s="13" t="s">
        <v>365</v>
      </c>
      <c r="F1214" s="13" t="s">
        <v>2591</v>
      </c>
      <c r="G1214" s="13" t="s">
        <v>7465</v>
      </c>
      <c r="H1214" s="13" t="s">
        <v>7327</v>
      </c>
      <c r="I1214" s="34">
        <v>1</v>
      </c>
    </row>
    <row r="1215" spans="1:9">
      <c r="A1215" s="23">
        <v>2018</v>
      </c>
      <c r="B1215" s="23" t="s">
        <v>2366</v>
      </c>
      <c r="C1215" s="23" t="s">
        <v>1886</v>
      </c>
      <c r="D1215" s="13" t="s">
        <v>305</v>
      </c>
      <c r="E1215" s="13" t="s">
        <v>3463</v>
      </c>
      <c r="F1215" s="13" t="s">
        <v>2525</v>
      </c>
      <c r="G1215" s="13" t="s">
        <v>7465</v>
      </c>
      <c r="H1215" s="13" t="s">
        <v>7327</v>
      </c>
      <c r="I1215" s="34">
        <v>1</v>
      </c>
    </row>
    <row r="1216" spans="1:9">
      <c r="A1216" s="23">
        <v>2018</v>
      </c>
      <c r="B1216" s="23" t="s">
        <v>2366</v>
      </c>
      <c r="C1216" s="23" t="s">
        <v>1886</v>
      </c>
      <c r="D1216" s="13" t="s">
        <v>306</v>
      </c>
      <c r="E1216" s="13" t="s">
        <v>366</v>
      </c>
      <c r="F1216" s="13" t="s">
        <v>2469</v>
      </c>
      <c r="G1216" s="13" t="s">
        <v>7465</v>
      </c>
      <c r="H1216" s="13" t="s">
        <v>7327</v>
      </c>
      <c r="I1216" s="34">
        <v>1</v>
      </c>
    </row>
    <row r="1217" spans="1:9">
      <c r="A1217" s="23">
        <v>2018</v>
      </c>
      <c r="B1217" s="23" t="s">
        <v>2366</v>
      </c>
      <c r="C1217" s="23" t="s">
        <v>1886</v>
      </c>
      <c r="D1217" s="13" t="s">
        <v>307</v>
      </c>
      <c r="E1217" s="13" t="s">
        <v>1934</v>
      </c>
      <c r="F1217" s="13" t="s">
        <v>2592</v>
      </c>
      <c r="G1217" s="13" t="s">
        <v>7465</v>
      </c>
      <c r="H1217" s="13" t="s">
        <v>7327</v>
      </c>
      <c r="I1217" s="34">
        <v>1</v>
      </c>
    </row>
    <row r="1218" spans="1:9">
      <c r="A1218" s="23">
        <v>2018</v>
      </c>
      <c r="B1218" s="23" t="s">
        <v>2366</v>
      </c>
      <c r="C1218" s="23" t="s">
        <v>1886</v>
      </c>
      <c r="D1218" s="13" t="s">
        <v>309</v>
      </c>
      <c r="E1218" s="13" t="s">
        <v>434</v>
      </c>
      <c r="F1218" s="13" t="s">
        <v>2441</v>
      </c>
      <c r="G1218" s="13" t="s">
        <v>7465</v>
      </c>
      <c r="H1218" s="13" t="s">
        <v>7327</v>
      </c>
      <c r="I1218" s="34">
        <v>2</v>
      </c>
    </row>
    <row r="1219" spans="1:9">
      <c r="A1219" s="23">
        <v>2018</v>
      </c>
      <c r="B1219" s="23" t="s">
        <v>2366</v>
      </c>
      <c r="C1219" s="23" t="s">
        <v>1886</v>
      </c>
      <c r="D1219" s="13" t="s">
        <v>313</v>
      </c>
      <c r="E1219" s="13" t="s">
        <v>371</v>
      </c>
      <c r="F1219" s="13" t="s">
        <v>2518</v>
      </c>
      <c r="G1219" s="13" t="s">
        <v>7465</v>
      </c>
      <c r="H1219" s="13" t="s">
        <v>7327</v>
      </c>
      <c r="I1219" s="34">
        <v>4</v>
      </c>
    </row>
    <row r="1220" spans="1:9">
      <c r="A1220" s="23">
        <v>2018</v>
      </c>
      <c r="B1220" s="23" t="s">
        <v>2366</v>
      </c>
      <c r="C1220" s="23" t="s">
        <v>1886</v>
      </c>
      <c r="D1220" s="13" t="s">
        <v>313</v>
      </c>
      <c r="E1220" s="13" t="s">
        <v>3466</v>
      </c>
      <c r="F1220" s="13" t="s">
        <v>2432</v>
      </c>
      <c r="G1220" s="13" t="s">
        <v>7465</v>
      </c>
      <c r="H1220" s="13" t="s">
        <v>7327</v>
      </c>
      <c r="I1220" s="34">
        <v>3</v>
      </c>
    </row>
    <row r="1221" spans="1:9">
      <c r="A1221" s="23">
        <v>2018</v>
      </c>
      <c r="B1221" s="23" t="s">
        <v>2366</v>
      </c>
      <c r="C1221" s="23" t="s">
        <v>1886</v>
      </c>
      <c r="D1221" s="13" t="s">
        <v>313</v>
      </c>
      <c r="E1221" s="13" t="s">
        <v>372</v>
      </c>
      <c r="F1221" s="13" t="s">
        <v>2432</v>
      </c>
      <c r="G1221" s="13" t="s">
        <v>7465</v>
      </c>
      <c r="H1221" s="13" t="s">
        <v>7327</v>
      </c>
      <c r="I1221" s="34">
        <v>2</v>
      </c>
    </row>
    <row r="1222" spans="1:9">
      <c r="A1222" s="23">
        <v>2018</v>
      </c>
      <c r="B1222" s="23" t="s">
        <v>2366</v>
      </c>
      <c r="C1222" s="23" t="s">
        <v>1886</v>
      </c>
      <c r="D1222" s="13" t="s">
        <v>313</v>
      </c>
      <c r="E1222" s="13" t="s">
        <v>373</v>
      </c>
      <c r="F1222" s="13" t="s">
        <v>2509</v>
      </c>
      <c r="G1222" s="13" t="s">
        <v>7465</v>
      </c>
      <c r="H1222" s="13" t="s">
        <v>7327</v>
      </c>
      <c r="I1222" s="34">
        <v>3</v>
      </c>
    </row>
    <row r="1223" spans="1:9">
      <c r="A1223" s="23">
        <v>2018</v>
      </c>
      <c r="B1223" s="23" t="s">
        <v>2366</v>
      </c>
      <c r="C1223" s="23" t="s">
        <v>1886</v>
      </c>
      <c r="D1223" s="13" t="s">
        <v>313</v>
      </c>
      <c r="E1223" s="13" t="s">
        <v>374</v>
      </c>
      <c r="F1223" s="13" t="s">
        <v>2432</v>
      </c>
      <c r="G1223" s="13" t="s">
        <v>7465</v>
      </c>
      <c r="H1223" s="13" t="s">
        <v>7327</v>
      </c>
      <c r="I1223" s="34">
        <v>2</v>
      </c>
    </row>
    <row r="1224" spans="1:9">
      <c r="A1224" s="23">
        <v>2018</v>
      </c>
      <c r="B1224" s="23" t="s">
        <v>2366</v>
      </c>
      <c r="C1224" s="23" t="s">
        <v>1886</v>
      </c>
      <c r="D1224" s="13" t="s">
        <v>313</v>
      </c>
      <c r="E1224" s="13" t="s">
        <v>3218</v>
      </c>
      <c r="F1224" s="13" t="s">
        <v>2475</v>
      </c>
      <c r="G1224" s="13" t="s">
        <v>7465</v>
      </c>
      <c r="H1224" s="13" t="s">
        <v>7327</v>
      </c>
      <c r="I1224" s="34">
        <v>1</v>
      </c>
    </row>
    <row r="1225" spans="1:9">
      <c r="A1225" s="23">
        <v>2018</v>
      </c>
      <c r="B1225" s="23" t="s">
        <v>2366</v>
      </c>
      <c r="C1225" s="23" t="s">
        <v>1886</v>
      </c>
      <c r="D1225" s="13" t="s">
        <v>313</v>
      </c>
      <c r="E1225" s="13" t="s">
        <v>1935</v>
      </c>
      <c r="F1225" s="13" t="s">
        <v>2488</v>
      </c>
      <c r="G1225" s="13" t="s">
        <v>7465</v>
      </c>
      <c r="H1225" s="13" t="s">
        <v>7327</v>
      </c>
      <c r="I1225" s="34">
        <v>2</v>
      </c>
    </row>
    <row r="1226" spans="1:9">
      <c r="A1226" s="23">
        <v>2018</v>
      </c>
      <c r="B1226" s="23" t="s">
        <v>2366</v>
      </c>
      <c r="C1226" s="23" t="s">
        <v>1886</v>
      </c>
      <c r="D1226" s="13" t="s">
        <v>313</v>
      </c>
      <c r="E1226" s="13" t="s">
        <v>2157</v>
      </c>
      <c r="F1226" s="13" t="s">
        <v>2544</v>
      </c>
      <c r="G1226" s="13" t="s">
        <v>7465</v>
      </c>
      <c r="H1226" s="13" t="s">
        <v>7327</v>
      </c>
      <c r="I1226" s="34">
        <v>1</v>
      </c>
    </row>
    <row r="1227" spans="1:9">
      <c r="A1227" s="23">
        <v>2018</v>
      </c>
      <c r="B1227" s="23" t="s">
        <v>2366</v>
      </c>
      <c r="C1227" s="23" t="s">
        <v>1886</v>
      </c>
      <c r="D1227" s="13" t="s">
        <v>313</v>
      </c>
      <c r="E1227" s="13" t="s">
        <v>447</v>
      </c>
      <c r="F1227" s="13" t="s">
        <v>2512</v>
      </c>
      <c r="G1227" s="13" t="s">
        <v>7465</v>
      </c>
      <c r="H1227" s="13" t="s">
        <v>7327</v>
      </c>
      <c r="I1227" s="34">
        <v>3</v>
      </c>
    </row>
    <row r="1228" spans="1:9">
      <c r="A1228" s="23">
        <v>2018</v>
      </c>
      <c r="B1228" s="23" t="s">
        <v>2366</v>
      </c>
      <c r="C1228" s="23" t="s">
        <v>1886</v>
      </c>
      <c r="D1228" s="13" t="s">
        <v>313</v>
      </c>
      <c r="E1228" s="13" t="s">
        <v>462</v>
      </c>
      <c r="F1228" s="13" t="s">
        <v>2528</v>
      </c>
      <c r="G1228" s="13" t="s">
        <v>7465</v>
      </c>
      <c r="H1228" s="13" t="s">
        <v>7327</v>
      </c>
      <c r="I1228" s="34">
        <v>3</v>
      </c>
    </row>
    <row r="1229" spans="1:9">
      <c r="A1229" s="23">
        <v>2018</v>
      </c>
      <c r="B1229" s="23" t="s">
        <v>2366</v>
      </c>
      <c r="C1229" s="23" t="s">
        <v>1886</v>
      </c>
      <c r="D1229" s="13" t="s">
        <v>313</v>
      </c>
      <c r="E1229" s="13" t="s">
        <v>375</v>
      </c>
      <c r="F1229" s="13" t="s">
        <v>2462</v>
      </c>
      <c r="G1229" s="13" t="s">
        <v>7465</v>
      </c>
      <c r="H1229" s="13" t="s">
        <v>7327</v>
      </c>
      <c r="I1229" s="34">
        <v>2</v>
      </c>
    </row>
    <row r="1230" spans="1:9">
      <c r="A1230" s="23">
        <v>2018</v>
      </c>
      <c r="B1230" s="23" t="s">
        <v>2366</v>
      </c>
      <c r="C1230" s="23" t="s">
        <v>1886</v>
      </c>
      <c r="D1230" s="13" t="s">
        <v>313</v>
      </c>
      <c r="E1230" s="13" t="s">
        <v>377</v>
      </c>
      <c r="F1230" s="13" t="s">
        <v>2529</v>
      </c>
      <c r="G1230" s="13" t="s">
        <v>7465</v>
      </c>
      <c r="H1230" s="13" t="s">
        <v>7327</v>
      </c>
      <c r="I1230" s="34">
        <v>1</v>
      </c>
    </row>
    <row r="1231" spans="1:9">
      <c r="A1231" s="23">
        <v>2018</v>
      </c>
      <c r="B1231" s="23" t="s">
        <v>2366</v>
      </c>
      <c r="C1231" s="23" t="s">
        <v>1886</v>
      </c>
      <c r="D1231" s="13" t="s">
        <v>313</v>
      </c>
      <c r="E1231" s="13" t="s">
        <v>378</v>
      </c>
      <c r="F1231" s="13" t="s">
        <v>2606</v>
      </c>
      <c r="G1231" s="13" t="s">
        <v>7465</v>
      </c>
      <c r="H1231" s="13" t="s">
        <v>7327</v>
      </c>
      <c r="I1231" s="34">
        <v>4</v>
      </c>
    </row>
    <row r="1232" spans="1:9">
      <c r="A1232" s="23">
        <v>2018</v>
      </c>
      <c r="B1232" s="23" t="s">
        <v>2366</v>
      </c>
      <c r="C1232" s="23" t="s">
        <v>1886</v>
      </c>
      <c r="D1232" s="13" t="s">
        <v>313</v>
      </c>
      <c r="E1232" s="13" t="s">
        <v>1937</v>
      </c>
      <c r="F1232" s="13" t="s">
        <v>2517</v>
      </c>
      <c r="G1232" s="13" t="s">
        <v>7465</v>
      </c>
      <c r="H1232" s="13" t="s">
        <v>7327</v>
      </c>
      <c r="I1232" s="34">
        <v>1</v>
      </c>
    </row>
    <row r="1233" spans="1:9">
      <c r="A1233" s="23">
        <v>2018</v>
      </c>
      <c r="B1233" s="23" t="s">
        <v>2366</v>
      </c>
      <c r="C1233" s="23" t="s">
        <v>1886</v>
      </c>
      <c r="D1233" s="13" t="s">
        <v>313</v>
      </c>
      <c r="E1233" s="13" t="s">
        <v>2348</v>
      </c>
      <c r="F1233" s="13" t="s">
        <v>2530</v>
      </c>
      <c r="G1233" s="13" t="s">
        <v>7465</v>
      </c>
      <c r="H1233" s="13" t="s">
        <v>7327</v>
      </c>
      <c r="I1233" s="34">
        <v>2</v>
      </c>
    </row>
    <row r="1234" spans="1:9">
      <c r="A1234" s="23">
        <v>2018</v>
      </c>
      <c r="B1234" s="23" t="s">
        <v>2366</v>
      </c>
      <c r="C1234" s="23" t="s">
        <v>1886</v>
      </c>
      <c r="D1234" s="13" t="s">
        <v>313</v>
      </c>
      <c r="E1234" s="13" t="s">
        <v>379</v>
      </c>
      <c r="F1234" s="13" t="s">
        <v>2432</v>
      </c>
      <c r="G1234" s="13" t="s">
        <v>7465</v>
      </c>
      <c r="H1234" s="13" t="s">
        <v>7327</v>
      </c>
      <c r="I1234" s="34">
        <v>5</v>
      </c>
    </row>
    <row r="1235" spans="1:9">
      <c r="A1235" s="23">
        <v>2018</v>
      </c>
      <c r="B1235" s="23" t="s">
        <v>2366</v>
      </c>
      <c r="C1235" s="23" t="s">
        <v>1886</v>
      </c>
      <c r="D1235" s="13" t="s">
        <v>313</v>
      </c>
      <c r="E1235" s="13" t="s">
        <v>380</v>
      </c>
      <c r="F1235" s="13" t="s">
        <v>2507</v>
      </c>
      <c r="G1235" s="13" t="s">
        <v>7465</v>
      </c>
      <c r="H1235" s="13" t="s">
        <v>7327</v>
      </c>
      <c r="I1235" s="34">
        <v>2</v>
      </c>
    </row>
    <row r="1236" spans="1:9">
      <c r="A1236" s="23">
        <v>2018</v>
      </c>
      <c r="B1236" s="23" t="s">
        <v>2366</v>
      </c>
      <c r="C1236" s="23" t="s">
        <v>1886</v>
      </c>
      <c r="D1236" s="13" t="s">
        <v>313</v>
      </c>
      <c r="E1236" s="13" t="s">
        <v>405</v>
      </c>
      <c r="F1236" s="13" t="s">
        <v>2432</v>
      </c>
      <c r="G1236" s="13" t="s">
        <v>7465</v>
      </c>
      <c r="H1236" s="13" t="s">
        <v>7327</v>
      </c>
      <c r="I1236" s="34">
        <v>4</v>
      </c>
    </row>
    <row r="1237" spans="1:9">
      <c r="A1237" s="23">
        <v>2018</v>
      </c>
      <c r="B1237" s="23" t="s">
        <v>2366</v>
      </c>
      <c r="C1237" s="23" t="s">
        <v>1886</v>
      </c>
      <c r="D1237" s="13" t="s">
        <v>313</v>
      </c>
      <c r="E1237" s="13" t="s">
        <v>382</v>
      </c>
      <c r="F1237" s="13" t="s">
        <v>2531</v>
      </c>
      <c r="G1237" s="13" t="s">
        <v>7465</v>
      </c>
      <c r="H1237" s="13" t="s">
        <v>7327</v>
      </c>
      <c r="I1237" s="34">
        <v>3</v>
      </c>
    </row>
    <row r="1238" spans="1:9">
      <c r="A1238" s="23">
        <v>2018</v>
      </c>
      <c r="B1238" s="23" t="s">
        <v>2366</v>
      </c>
      <c r="C1238" s="23" t="s">
        <v>1886</v>
      </c>
      <c r="D1238" s="13" t="s">
        <v>313</v>
      </c>
      <c r="E1238" s="13" t="s">
        <v>383</v>
      </c>
      <c r="F1238" s="13" t="s">
        <v>2420</v>
      </c>
      <c r="G1238" s="13" t="s">
        <v>7465</v>
      </c>
      <c r="H1238" s="13" t="s">
        <v>7327</v>
      </c>
      <c r="I1238" s="34">
        <v>1</v>
      </c>
    </row>
    <row r="1239" spans="1:9">
      <c r="A1239" s="23">
        <v>2018</v>
      </c>
      <c r="B1239" s="23" t="s">
        <v>2366</v>
      </c>
      <c r="C1239" s="23" t="s">
        <v>1886</v>
      </c>
      <c r="D1239" s="13" t="s">
        <v>313</v>
      </c>
      <c r="E1239" s="13" t="s">
        <v>1943</v>
      </c>
      <c r="F1239" s="13" t="s">
        <v>2611</v>
      </c>
      <c r="G1239" s="13" t="s">
        <v>7465</v>
      </c>
      <c r="H1239" s="13" t="s">
        <v>7327</v>
      </c>
      <c r="I1239" s="34">
        <v>2</v>
      </c>
    </row>
    <row r="1240" spans="1:9">
      <c r="A1240" s="23">
        <v>2018</v>
      </c>
      <c r="B1240" s="23" t="s">
        <v>2366</v>
      </c>
      <c r="C1240" s="23" t="s">
        <v>1886</v>
      </c>
      <c r="D1240" s="13" t="s">
        <v>314</v>
      </c>
      <c r="E1240" s="13" t="s">
        <v>4005</v>
      </c>
      <c r="F1240" s="13" t="s">
        <v>4018</v>
      </c>
      <c r="G1240" s="13" t="s">
        <v>7465</v>
      </c>
      <c r="H1240" s="13" t="s">
        <v>7327</v>
      </c>
      <c r="I1240" s="34">
        <v>1</v>
      </c>
    </row>
    <row r="1241" spans="1:9">
      <c r="A1241" s="23">
        <v>2018</v>
      </c>
      <c r="B1241" s="23" t="s">
        <v>2366</v>
      </c>
      <c r="C1241" s="23" t="s">
        <v>1886</v>
      </c>
      <c r="D1241" s="13" t="s">
        <v>314</v>
      </c>
      <c r="E1241" s="13" t="s">
        <v>518</v>
      </c>
      <c r="F1241" s="13" t="s">
        <v>2660</v>
      </c>
      <c r="G1241" s="13" t="s">
        <v>7465</v>
      </c>
      <c r="H1241" s="13" t="s">
        <v>7327</v>
      </c>
      <c r="I1241" s="34">
        <v>1</v>
      </c>
    </row>
    <row r="1242" spans="1:9">
      <c r="A1242" s="23">
        <v>2018</v>
      </c>
      <c r="B1242" s="23" t="s">
        <v>2366</v>
      </c>
      <c r="C1242" s="23" t="s">
        <v>1886</v>
      </c>
      <c r="D1242" s="13" t="s">
        <v>314</v>
      </c>
      <c r="E1242" s="13" t="s">
        <v>1944</v>
      </c>
      <c r="F1242" s="13" t="s">
        <v>2612</v>
      </c>
      <c r="G1242" s="13" t="s">
        <v>7465</v>
      </c>
      <c r="H1242" s="13" t="s">
        <v>7327</v>
      </c>
      <c r="I1242" s="34">
        <v>2</v>
      </c>
    </row>
    <row r="1243" spans="1:9">
      <c r="A1243" s="23">
        <v>2018</v>
      </c>
      <c r="B1243" s="23" t="s">
        <v>2366</v>
      </c>
      <c r="C1243" s="23" t="s">
        <v>1886</v>
      </c>
      <c r="D1243" s="13" t="s">
        <v>317</v>
      </c>
      <c r="E1243" s="13" t="s">
        <v>385</v>
      </c>
      <c r="F1243" s="13" t="s">
        <v>2421</v>
      </c>
      <c r="G1243" s="13" t="s">
        <v>7465</v>
      </c>
      <c r="H1243" s="13" t="s">
        <v>7327</v>
      </c>
      <c r="I1243" s="34">
        <v>1</v>
      </c>
    </row>
    <row r="1244" spans="1:9">
      <c r="A1244" s="23">
        <v>2018</v>
      </c>
      <c r="B1244" s="23" t="s">
        <v>2366</v>
      </c>
      <c r="C1244" s="23" t="s">
        <v>1886</v>
      </c>
      <c r="D1244" s="13" t="s">
        <v>317</v>
      </c>
      <c r="E1244" s="13" t="s">
        <v>1956</v>
      </c>
      <c r="F1244" s="13" t="s">
        <v>2454</v>
      </c>
      <c r="G1244" s="13" t="s">
        <v>7465</v>
      </c>
      <c r="H1244" s="13" t="s">
        <v>7327</v>
      </c>
      <c r="I1244" s="34">
        <v>1</v>
      </c>
    </row>
    <row r="1245" spans="1:9">
      <c r="A1245" s="23">
        <v>2018</v>
      </c>
      <c r="B1245" s="23" t="s">
        <v>2366</v>
      </c>
      <c r="C1245" s="23" t="s">
        <v>1886</v>
      </c>
      <c r="D1245" s="13" t="s">
        <v>319</v>
      </c>
      <c r="E1245" s="13" t="s">
        <v>407</v>
      </c>
      <c r="F1245" s="13" t="s">
        <v>2424</v>
      </c>
      <c r="G1245" s="13" t="s">
        <v>7465</v>
      </c>
      <c r="H1245" s="13" t="s">
        <v>7327</v>
      </c>
      <c r="I1245" s="34">
        <v>1</v>
      </c>
    </row>
    <row r="1246" spans="1:9">
      <c r="A1246" s="23">
        <v>2018</v>
      </c>
      <c r="B1246" s="23" t="s">
        <v>2366</v>
      </c>
      <c r="C1246" s="23" t="s">
        <v>1886</v>
      </c>
      <c r="D1246" s="13" t="s">
        <v>319</v>
      </c>
      <c r="E1246" s="13" t="s">
        <v>3527</v>
      </c>
      <c r="F1246" s="13" t="s">
        <v>2447</v>
      </c>
      <c r="G1246" s="13" t="s">
        <v>7465</v>
      </c>
      <c r="H1246" s="13" t="s">
        <v>7327</v>
      </c>
      <c r="I1246" s="34">
        <v>1</v>
      </c>
    </row>
    <row r="1247" spans="1:9">
      <c r="A1247" s="23">
        <v>2018</v>
      </c>
      <c r="B1247" s="23" t="s">
        <v>2366</v>
      </c>
      <c r="C1247" s="23" t="s">
        <v>1886</v>
      </c>
      <c r="D1247" s="13" t="s">
        <v>320</v>
      </c>
      <c r="E1247" s="13" t="s">
        <v>2325</v>
      </c>
      <c r="F1247" s="13" t="s">
        <v>2455</v>
      </c>
      <c r="G1247" s="13" t="s">
        <v>7465</v>
      </c>
      <c r="H1247" s="13" t="s">
        <v>7327</v>
      </c>
      <c r="I1247" s="34">
        <v>1</v>
      </c>
    </row>
    <row r="1248" spans="1:9">
      <c r="A1248" s="23">
        <v>2018</v>
      </c>
      <c r="B1248" s="23" t="s">
        <v>2366</v>
      </c>
      <c r="C1248" s="23" t="s">
        <v>1886</v>
      </c>
      <c r="D1248" s="13" t="s">
        <v>320</v>
      </c>
      <c r="E1248" s="13" t="s">
        <v>466</v>
      </c>
      <c r="F1248" s="13" t="s">
        <v>2478</v>
      </c>
      <c r="G1248" s="13" t="s">
        <v>7465</v>
      </c>
      <c r="H1248" s="13" t="s">
        <v>7327</v>
      </c>
      <c r="I1248" s="34">
        <v>2</v>
      </c>
    </row>
    <row r="1249" spans="1:9">
      <c r="A1249" s="23">
        <v>2018</v>
      </c>
      <c r="B1249" s="23" t="s">
        <v>2366</v>
      </c>
      <c r="C1249" s="23" t="s">
        <v>1886</v>
      </c>
      <c r="D1249" s="13" t="s">
        <v>322</v>
      </c>
      <c r="E1249" s="13" t="s">
        <v>3477</v>
      </c>
      <c r="F1249" s="13" t="s">
        <v>2643</v>
      </c>
      <c r="G1249" s="13" t="s">
        <v>7465</v>
      </c>
      <c r="H1249" s="13" t="s">
        <v>7327</v>
      </c>
      <c r="I1249" s="34">
        <v>1</v>
      </c>
    </row>
    <row r="1250" spans="1:9">
      <c r="A1250" s="23">
        <v>2018</v>
      </c>
      <c r="B1250" s="23" t="s">
        <v>2366</v>
      </c>
      <c r="C1250" s="23" t="s">
        <v>1886</v>
      </c>
      <c r="D1250" s="13" t="s">
        <v>322</v>
      </c>
      <c r="E1250" s="13" t="s">
        <v>391</v>
      </c>
      <c r="F1250" s="13" t="s">
        <v>3552</v>
      </c>
      <c r="G1250" s="13" t="s">
        <v>7465</v>
      </c>
      <c r="H1250" s="13" t="s">
        <v>7327</v>
      </c>
      <c r="I1250" s="34">
        <v>2</v>
      </c>
    </row>
    <row r="1251" spans="1:9">
      <c r="A1251" s="23">
        <v>2018</v>
      </c>
      <c r="B1251" s="23" t="s">
        <v>2366</v>
      </c>
      <c r="C1251" s="23" t="s">
        <v>1886</v>
      </c>
      <c r="D1251" s="13" t="s">
        <v>322</v>
      </c>
      <c r="E1251" s="13" t="s">
        <v>392</v>
      </c>
      <c r="F1251" s="13" t="s">
        <v>2466</v>
      </c>
      <c r="G1251" s="13" t="s">
        <v>7465</v>
      </c>
      <c r="H1251" s="13" t="s">
        <v>7327</v>
      </c>
      <c r="I1251" s="34">
        <v>1</v>
      </c>
    </row>
    <row r="1252" spans="1:9">
      <c r="A1252" s="23">
        <v>2018</v>
      </c>
      <c r="B1252" s="23" t="s">
        <v>2366</v>
      </c>
      <c r="C1252" s="23" t="s">
        <v>1886</v>
      </c>
      <c r="D1252" s="13" t="s">
        <v>322</v>
      </c>
      <c r="E1252" s="13" t="s">
        <v>431</v>
      </c>
      <c r="F1252" s="13" t="s">
        <v>2508</v>
      </c>
      <c r="G1252" s="13" t="s">
        <v>7465</v>
      </c>
      <c r="H1252" s="13" t="s">
        <v>7327</v>
      </c>
      <c r="I1252" s="34">
        <v>1</v>
      </c>
    </row>
    <row r="1253" spans="1:9">
      <c r="A1253" s="23">
        <v>2018</v>
      </c>
      <c r="B1253" s="23" t="s">
        <v>2366</v>
      </c>
      <c r="C1253" s="23" t="s">
        <v>1886</v>
      </c>
      <c r="D1253" s="13" t="s">
        <v>322</v>
      </c>
      <c r="E1253" s="13" t="s">
        <v>2586</v>
      </c>
      <c r="F1253" s="13" t="s">
        <v>2619</v>
      </c>
      <c r="G1253" s="13" t="s">
        <v>7465</v>
      </c>
      <c r="H1253" s="13" t="s">
        <v>7327</v>
      </c>
      <c r="I1253" s="34">
        <v>2</v>
      </c>
    </row>
    <row r="1254" spans="1:9">
      <c r="A1254" s="23">
        <v>2018</v>
      </c>
      <c r="B1254" s="23" t="s">
        <v>2366</v>
      </c>
      <c r="C1254" s="23" t="s">
        <v>1886</v>
      </c>
      <c r="D1254" s="13" t="s">
        <v>322</v>
      </c>
      <c r="E1254" s="13" t="s">
        <v>3453</v>
      </c>
      <c r="F1254" s="13" t="s">
        <v>2466</v>
      </c>
      <c r="G1254" s="13" t="s">
        <v>7465</v>
      </c>
      <c r="H1254" s="13" t="s">
        <v>7327</v>
      </c>
      <c r="I1254" s="34">
        <v>7</v>
      </c>
    </row>
    <row r="1255" spans="1:9">
      <c r="A1255" s="23">
        <v>2018</v>
      </c>
      <c r="B1255" s="23" t="s">
        <v>2366</v>
      </c>
      <c r="C1255" s="23" t="s">
        <v>1886</v>
      </c>
      <c r="D1255" s="13" t="s">
        <v>322</v>
      </c>
      <c r="E1255" s="13" t="s">
        <v>393</v>
      </c>
      <c r="F1255" s="13" t="s">
        <v>2607</v>
      </c>
      <c r="G1255" s="13" t="s">
        <v>7465</v>
      </c>
      <c r="H1255" s="13" t="s">
        <v>7327</v>
      </c>
      <c r="I1255" s="34">
        <v>1</v>
      </c>
    </row>
    <row r="1256" spans="1:9">
      <c r="A1256" s="23">
        <v>2018</v>
      </c>
      <c r="B1256" s="23" t="s">
        <v>2366</v>
      </c>
      <c r="C1256" s="23" t="s">
        <v>1886</v>
      </c>
      <c r="D1256" s="13" t="s">
        <v>3999</v>
      </c>
      <c r="E1256" s="13" t="s">
        <v>388</v>
      </c>
      <c r="F1256" s="13" t="s">
        <v>4059</v>
      </c>
      <c r="G1256" s="13" t="s">
        <v>7465</v>
      </c>
      <c r="H1256" s="13" t="s">
        <v>7327</v>
      </c>
      <c r="I1256" s="34">
        <v>1</v>
      </c>
    </row>
    <row r="1257" spans="1:9">
      <c r="A1257" s="23">
        <v>2018</v>
      </c>
      <c r="B1257" s="23" t="s">
        <v>2366</v>
      </c>
      <c r="C1257" s="23" t="s">
        <v>1886</v>
      </c>
      <c r="D1257" s="13" t="s">
        <v>3999</v>
      </c>
      <c r="E1257" s="13" t="s">
        <v>3474</v>
      </c>
      <c r="F1257" s="13" t="s">
        <v>4024</v>
      </c>
      <c r="G1257" s="13" t="s">
        <v>7465</v>
      </c>
      <c r="H1257" s="13" t="s">
        <v>7327</v>
      </c>
      <c r="I1257" s="34">
        <v>3</v>
      </c>
    </row>
    <row r="1258" spans="1:9">
      <c r="A1258" s="23">
        <v>2018</v>
      </c>
      <c r="B1258" s="23" t="s">
        <v>2366</v>
      </c>
      <c r="C1258" s="23" t="s">
        <v>1886</v>
      </c>
      <c r="D1258" s="13" t="s">
        <v>324</v>
      </c>
      <c r="E1258" s="13" t="s">
        <v>394</v>
      </c>
      <c r="F1258" s="13" t="s">
        <v>2425</v>
      </c>
      <c r="G1258" s="13" t="s">
        <v>7465</v>
      </c>
      <c r="H1258" s="13" t="s">
        <v>7327</v>
      </c>
      <c r="I1258" s="34">
        <v>1</v>
      </c>
    </row>
    <row r="1259" spans="1:9">
      <c r="A1259" s="23">
        <v>2018</v>
      </c>
      <c r="B1259" s="23" t="s">
        <v>2366</v>
      </c>
      <c r="C1259" s="23" t="s">
        <v>1886</v>
      </c>
      <c r="D1259" s="13" t="s">
        <v>325</v>
      </c>
      <c r="E1259" s="13" t="s">
        <v>524</v>
      </c>
      <c r="F1259" s="13" t="s">
        <v>2519</v>
      </c>
      <c r="G1259" s="13" t="s">
        <v>7465</v>
      </c>
      <c r="H1259" s="13" t="s">
        <v>7327</v>
      </c>
      <c r="I1259" s="34">
        <v>2</v>
      </c>
    </row>
    <row r="1260" spans="1:9">
      <c r="A1260" s="23">
        <v>2018</v>
      </c>
      <c r="B1260" s="23" t="s">
        <v>2366</v>
      </c>
      <c r="C1260" s="23" t="s">
        <v>1886</v>
      </c>
      <c r="D1260" s="13" t="s">
        <v>330</v>
      </c>
      <c r="E1260" s="13" t="s">
        <v>398</v>
      </c>
      <c r="F1260" s="13" t="s">
        <v>2452</v>
      </c>
      <c r="G1260" s="13" t="s">
        <v>7465</v>
      </c>
      <c r="H1260" s="13" t="s">
        <v>7327</v>
      </c>
      <c r="I1260" s="34">
        <v>2</v>
      </c>
    </row>
    <row r="1261" spans="1:9">
      <c r="A1261" s="23">
        <v>2018</v>
      </c>
      <c r="B1261" s="23" t="s">
        <v>2367</v>
      </c>
      <c r="C1261" s="23" t="s">
        <v>1886</v>
      </c>
      <c r="D1261" s="13" t="s">
        <v>300</v>
      </c>
      <c r="E1261" s="13" t="s">
        <v>1930</v>
      </c>
      <c r="F1261" s="13" t="s">
        <v>2445</v>
      </c>
      <c r="G1261" s="13" t="s">
        <v>492</v>
      </c>
      <c r="H1261" s="13" t="s">
        <v>7328</v>
      </c>
      <c r="I1261" s="34">
        <v>3</v>
      </c>
    </row>
    <row r="1262" spans="1:9">
      <c r="A1262" s="23">
        <v>2018</v>
      </c>
      <c r="B1262" s="23" t="s">
        <v>2367</v>
      </c>
      <c r="C1262" s="23" t="s">
        <v>1886</v>
      </c>
      <c r="D1262" s="13" t="s">
        <v>300</v>
      </c>
      <c r="E1262" s="13" t="s">
        <v>3504</v>
      </c>
      <c r="F1262" s="13" t="s">
        <v>2621</v>
      </c>
      <c r="G1262" s="13" t="s">
        <v>492</v>
      </c>
      <c r="H1262" s="13" t="s">
        <v>7328</v>
      </c>
      <c r="I1262" s="34">
        <v>1</v>
      </c>
    </row>
    <row r="1263" spans="1:9">
      <c r="A1263" s="23">
        <v>2018</v>
      </c>
      <c r="B1263" s="23" t="s">
        <v>2367</v>
      </c>
      <c r="C1263" s="23" t="s">
        <v>1886</v>
      </c>
      <c r="D1263" s="13" t="s">
        <v>300</v>
      </c>
      <c r="E1263" s="13" t="s">
        <v>500</v>
      </c>
      <c r="F1263" s="13" t="s">
        <v>2414</v>
      </c>
      <c r="G1263" s="13" t="s">
        <v>492</v>
      </c>
      <c r="H1263" s="13" t="s">
        <v>7328</v>
      </c>
      <c r="I1263" s="34">
        <v>1</v>
      </c>
    </row>
    <row r="1264" spans="1:9">
      <c r="A1264" s="23">
        <v>2018</v>
      </c>
      <c r="B1264" s="23" t="s">
        <v>2367</v>
      </c>
      <c r="C1264" s="23" t="s">
        <v>1886</v>
      </c>
      <c r="D1264" s="13" t="s">
        <v>300</v>
      </c>
      <c r="E1264" s="13" t="s">
        <v>452</v>
      </c>
      <c r="F1264" s="13" t="s">
        <v>2674</v>
      </c>
      <c r="G1264" s="13" t="s">
        <v>492</v>
      </c>
      <c r="H1264" s="13" t="s">
        <v>7328</v>
      </c>
      <c r="I1264" s="34">
        <v>1</v>
      </c>
    </row>
    <row r="1265" spans="1:9">
      <c r="A1265" s="23">
        <v>2018</v>
      </c>
      <c r="B1265" s="23" t="s">
        <v>2367</v>
      </c>
      <c r="C1265" s="23" t="s">
        <v>1886</v>
      </c>
      <c r="D1265" s="13" t="s">
        <v>300</v>
      </c>
      <c r="E1265" s="13" t="s">
        <v>453</v>
      </c>
      <c r="F1265" s="13" t="s">
        <v>2413</v>
      </c>
      <c r="G1265" s="13" t="s">
        <v>492</v>
      </c>
      <c r="H1265" s="13" t="s">
        <v>7328</v>
      </c>
      <c r="I1265" s="34">
        <v>1</v>
      </c>
    </row>
    <row r="1266" spans="1:9">
      <c r="A1266" s="23">
        <v>2018</v>
      </c>
      <c r="B1266" s="23" t="s">
        <v>2367</v>
      </c>
      <c r="C1266" s="23" t="s">
        <v>1886</v>
      </c>
      <c r="D1266" s="13" t="s">
        <v>300</v>
      </c>
      <c r="E1266" s="13" t="s">
        <v>2163</v>
      </c>
      <c r="F1266" s="13" t="s">
        <v>2414</v>
      </c>
      <c r="G1266" s="13" t="s">
        <v>492</v>
      </c>
      <c r="H1266" s="13" t="s">
        <v>7328</v>
      </c>
      <c r="I1266" s="34">
        <v>3</v>
      </c>
    </row>
    <row r="1267" spans="1:9">
      <c r="A1267" s="23">
        <v>2018</v>
      </c>
      <c r="B1267" s="23" t="s">
        <v>2367</v>
      </c>
      <c r="C1267" s="23" t="s">
        <v>1886</v>
      </c>
      <c r="D1267" s="13" t="s">
        <v>300</v>
      </c>
      <c r="E1267" s="13" t="s">
        <v>1960</v>
      </c>
      <c r="F1267" s="13" t="s">
        <v>2448</v>
      </c>
      <c r="G1267" s="13" t="s">
        <v>492</v>
      </c>
      <c r="H1267" s="13" t="s">
        <v>7328</v>
      </c>
      <c r="I1267" s="34">
        <v>1</v>
      </c>
    </row>
    <row r="1268" spans="1:9">
      <c r="A1268" s="23">
        <v>2018</v>
      </c>
      <c r="B1268" s="23" t="s">
        <v>2367</v>
      </c>
      <c r="C1268" s="23" t="s">
        <v>1886</v>
      </c>
      <c r="D1268" s="13" t="s">
        <v>300</v>
      </c>
      <c r="E1268" s="13" t="s">
        <v>1961</v>
      </c>
      <c r="F1268" s="13" t="s">
        <v>2416</v>
      </c>
      <c r="G1268" s="13" t="s">
        <v>492</v>
      </c>
      <c r="H1268" s="13" t="s">
        <v>7328</v>
      </c>
      <c r="I1268" s="34">
        <v>1</v>
      </c>
    </row>
    <row r="1269" spans="1:9">
      <c r="A1269" s="23">
        <v>2018</v>
      </c>
      <c r="B1269" s="23" t="s">
        <v>2367</v>
      </c>
      <c r="C1269" s="23" t="s">
        <v>1886</v>
      </c>
      <c r="D1269" s="13" t="s">
        <v>300</v>
      </c>
      <c r="E1269" s="13" t="s">
        <v>454</v>
      </c>
      <c r="F1269" s="13" t="s">
        <v>2510</v>
      </c>
      <c r="G1269" s="13" t="s">
        <v>492</v>
      </c>
      <c r="H1269" s="13" t="s">
        <v>7328</v>
      </c>
      <c r="I1269" s="34">
        <v>1</v>
      </c>
    </row>
    <row r="1270" spans="1:9">
      <c r="A1270" s="23">
        <v>2018</v>
      </c>
      <c r="B1270" s="23" t="s">
        <v>2367</v>
      </c>
      <c r="C1270" s="23" t="s">
        <v>1886</v>
      </c>
      <c r="D1270" s="13" t="s">
        <v>300</v>
      </c>
      <c r="E1270" s="13" t="s">
        <v>455</v>
      </c>
      <c r="F1270" s="13" t="s">
        <v>2434</v>
      </c>
      <c r="G1270" s="13" t="s">
        <v>492</v>
      </c>
      <c r="H1270" s="13" t="s">
        <v>7328</v>
      </c>
      <c r="I1270" s="34">
        <v>2</v>
      </c>
    </row>
    <row r="1271" spans="1:9">
      <c r="A1271" s="23">
        <v>2018</v>
      </c>
      <c r="B1271" s="23" t="s">
        <v>2367</v>
      </c>
      <c r="C1271" s="23" t="s">
        <v>1886</v>
      </c>
      <c r="D1271" s="13" t="s">
        <v>300</v>
      </c>
      <c r="E1271" s="13" t="s">
        <v>499</v>
      </c>
      <c r="F1271" s="13" t="s">
        <v>2482</v>
      </c>
      <c r="G1271" s="13" t="s">
        <v>492</v>
      </c>
      <c r="H1271" s="13" t="s">
        <v>7328</v>
      </c>
      <c r="I1271" s="34">
        <v>1</v>
      </c>
    </row>
    <row r="1272" spans="1:9">
      <c r="A1272" s="23">
        <v>2018</v>
      </c>
      <c r="B1272" s="23" t="s">
        <v>2367</v>
      </c>
      <c r="C1272" s="23" t="s">
        <v>1886</v>
      </c>
      <c r="D1272" s="13" t="s">
        <v>302</v>
      </c>
      <c r="E1272" s="13" t="s">
        <v>415</v>
      </c>
      <c r="F1272" s="13" t="s">
        <v>2429</v>
      </c>
      <c r="G1272" s="13" t="s">
        <v>492</v>
      </c>
      <c r="H1272" s="13" t="s">
        <v>7328</v>
      </c>
      <c r="I1272" s="34">
        <v>1</v>
      </c>
    </row>
    <row r="1273" spans="1:9">
      <c r="A1273" s="23">
        <v>2018</v>
      </c>
      <c r="B1273" s="23" t="s">
        <v>2367</v>
      </c>
      <c r="C1273" s="23" t="s">
        <v>1886</v>
      </c>
      <c r="D1273" s="13" t="s">
        <v>303</v>
      </c>
      <c r="E1273" s="13" t="s">
        <v>464</v>
      </c>
      <c r="F1273" s="13" t="s">
        <v>2494</v>
      </c>
      <c r="G1273" s="13" t="s">
        <v>492</v>
      </c>
      <c r="H1273" s="13" t="s">
        <v>7328</v>
      </c>
      <c r="I1273" s="34">
        <v>1</v>
      </c>
    </row>
    <row r="1274" spans="1:9">
      <c r="A1274" s="23">
        <v>2018</v>
      </c>
      <c r="B1274" s="23" t="s">
        <v>2367</v>
      </c>
      <c r="C1274" s="23" t="s">
        <v>1886</v>
      </c>
      <c r="D1274" s="13" t="s">
        <v>457</v>
      </c>
      <c r="E1274" s="13" t="s">
        <v>458</v>
      </c>
      <c r="F1274" s="13" t="s">
        <v>2686</v>
      </c>
      <c r="G1274" s="13" t="s">
        <v>492</v>
      </c>
      <c r="H1274" s="13" t="s">
        <v>7328</v>
      </c>
      <c r="I1274" s="34">
        <v>1</v>
      </c>
    </row>
    <row r="1275" spans="1:9">
      <c r="A1275" s="23">
        <v>2018</v>
      </c>
      <c r="B1275" s="23" t="s">
        <v>2367</v>
      </c>
      <c r="C1275" s="23" t="s">
        <v>1886</v>
      </c>
      <c r="D1275" s="13" t="s">
        <v>304</v>
      </c>
      <c r="E1275" s="13" t="s">
        <v>3510</v>
      </c>
      <c r="F1275" s="13" t="s">
        <v>3518</v>
      </c>
      <c r="G1275" s="13" t="s">
        <v>492</v>
      </c>
      <c r="H1275" s="13" t="s">
        <v>7328</v>
      </c>
      <c r="I1275" s="34">
        <v>1</v>
      </c>
    </row>
    <row r="1276" spans="1:9">
      <c r="A1276" s="23">
        <v>2018</v>
      </c>
      <c r="B1276" s="23" t="s">
        <v>2367</v>
      </c>
      <c r="C1276" s="23" t="s">
        <v>1886</v>
      </c>
      <c r="D1276" s="13" t="s">
        <v>306</v>
      </c>
      <c r="E1276" s="13" t="s">
        <v>3511</v>
      </c>
      <c r="F1276" s="13" t="s">
        <v>2469</v>
      </c>
      <c r="G1276" s="13" t="s">
        <v>492</v>
      </c>
      <c r="H1276" s="13" t="s">
        <v>7328</v>
      </c>
      <c r="I1276" s="34">
        <v>1</v>
      </c>
    </row>
    <row r="1277" spans="1:9">
      <c r="A1277" s="23">
        <v>2018</v>
      </c>
      <c r="B1277" s="23" t="s">
        <v>2367</v>
      </c>
      <c r="C1277" s="23" t="s">
        <v>1886</v>
      </c>
      <c r="D1277" s="13" t="s">
        <v>306</v>
      </c>
      <c r="E1277" s="13" t="s">
        <v>368</v>
      </c>
      <c r="F1277" s="13" t="s">
        <v>2469</v>
      </c>
      <c r="G1277" s="13" t="s">
        <v>3555</v>
      </c>
      <c r="H1277" s="13" t="s">
        <v>7328</v>
      </c>
      <c r="I1277" s="34">
        <v>3</v>
      </c>
    </row>
    <row r="1278" spans="1:9">
      <c r="A1278" s="23">
        <v>2018</v>
      </c>
      <c r="B1278" s="23" t="s">
        <v>2367</v>
      </c>
      <c r="C1278" s="23" t="s">
        <v>1886</v>
      </c>
      <c r="D1278" s="13" t="s">
        <v>307</v>
      </c>
      <c r="E1278" s="13" t="s">
        <v>3506</v>
      </c>
      <c r="F1278" s="13" t="s">
        <v>2527</v>
      </c>
      <c r="G1278" s="13" t="s">
        <v>492</v>
      </c>
      <c r="H1278" s="13" t="s">
        <v>7328</v>
      </c>
      <c r="I1278" s="34">
        <v>2</v>
      </c>
    </row>
    <row r="1279" spans="1:9">
      <c r="A1279" s="23">
        <v>2018</v>
      </c>
      <c r="B1279" s="23" t="s">
        <v>2367</v>
      </c>
      <c r="C1279" s="23" t="s">
        <v>1886</v>
      </c>
      <c r="D1279" s="13" t="s">
        <v>461</v>
      </c>
      <c r="E1279" s="13" t="s">
        <v>503</v>
      </c>
      <c r="F1279" s="13" t="s">
        <v>7112</v>
      </c>
      <c r="G1279" s="13" t="s">
        <v>492</v>
      </c>
      <c r="H1279" s="13" t="s">
        <v>7328</v>
      </c>
      <c r="I1279" s="34">
        <v>3</v>
      </c>
    </row>
    <row r="1280" spans="1:9">
      <c r="A1280" s="23">
        <v>2018</v>
      </c>
      <c r="B1280" s="23" t="s">
        <v>2367</v>
      </c>
      <c r="C1280" s="23" t="s">
        <v>1886</v>
      </c>
      <c r="D1280" s="13" t="s">
        <v>313</v>
      </c>
      <c r="E1280" s="13" t="s">
        <v>3465</v>
      </c>
      <c r="F1280" s="13" t="s">
        <v>2420</v>
      </c>
      <c r="G1280" s="13" t="s">
        <v>492</v>
      </c>
      <c r="H1280" s="13" t="s">
        <v>7328</v>
      </c>
      <c r="I1280" s="34">
        <v>2</v>
      </c>
    </row>
    <row r="1281" spans="1:9">
      <c r="A1281" s="23">
        <v>2018</v>
      </c>
      <c r="B1281" s="23" t="s">
        <v>2367</v>
      </c>
      <c r="C1281" s="23" t="s">
        <v>1886</v>
      </c>
      <c r="D1281" s="13" t="s">
        <v>313</v>
      </c>
      <c r="E1281" s="13" t="s">
        <v>371</v>
      </c>
      <c r="F1281" s="13" t="s">
        <v>2518</v>
      </c>
      <c r="G1281" s="13" t="s">
        <v>492</v>
      </c>
      <c r="H1281" s="13" t="s">
        <v>7328</v>
      </c>
      <c r="I1281" s="34">
        <v>2</v>
      </c>
    </row>
    <row r="1282" spans="1:9">
      <c r="A1282" s="23">
        <v>2018</v>
      </c>
      <c r="B1282" s="23" t="s">
        <v>2367</v>
      </c>
      <c r="C1282" s="23" t="s">
        <v>1886</v>
      </c>
      <c r="D1282" s="13" t="s">
        <v>313</v>
      </c>
      <c r="E1282" s="13" t="s">
        <v>373</v>
      </c>
      <c r="F1282" s="13" t="s">
        <v>2509</v>
      </c>
      <c r="G1282" s="13" t="s">
        <v>492</v>
      </c>
      <c r="H1282" s="13" t="s">
        <v>7328</v>
      </c>
      <c r="I1282" s="34">
        <v>1</v>
      </c>
    </row>
    <row r="1283" spans="1:9">
      <c r="A1283" s="23">
        <v>2018</v>
      </c>
      <c r="B1283" s="23" t="s">
        <v>2367</v>
      </c>
      <c r="C1283" s="23" t="s">
        <v>1886</v>
      </c>
      <c r="D1283" s="13" t="s">
        <v>313</v>
      </c>
      <c r="E1283" s="13" t="s">
        <v>374</v>
      </c>
      <c r="F1283" s="13" t="s">
        <v>2432</v>
      </c>
      <c r="G1283" s="13" t="s">
        <v>492</v>
      </c>
      <c r="H1283" s="13" t="s">
        <v>7328</v>
      </c>
      <c r="I1283" s="34">
        <v>3</v>
      </c>
    </row>
    <row r="1284" spans="1:9">
      <c r="A1284" s="23">
        <v>2018</v>
      </c>
      <c r="B1284" s="23" t="s">
        <v>2367</v>
      </c>
      <c r="C1284" s="23" t="s">
        <v>1886</v>
      </c>
      <c r="D1284" s="13" t="s">
        <v>313</v>
      </c>
      <c r="E1284" s="13" t="s">
        <v>3218</v>
      </c>
      <c r="F1284" s="13" t="s">
        <v>2475</v>
      </c>
      <c r="G1284" s="13" t="s">
        <v>492</v>
      </c>
      <c r="H1284" s="13" t="s">
        <v>7328</v>
      </c>
      <c r="I1284" s="34">
        <v>1</v>
      </c>
    </row>
    <row r="1285" spans="1:9">
      <c r="A1285" s="23">
        <v>2018</v>
      </c>
      <c r="B1285" s="23" t="s">
        <v>2367</v>
      </c>
      <c r="C1285" s="23" t="s">
        <v>1886</v>
      </c>
      <c r="D1285" s="13" t="s">
        <v>313</v>
      </c>
      <c r="E1285" s="13" t="s">
        <v>447</v>
      </c>
      <c r="F1285" s="13" t="s">
        <v>2512</v>
      </c>
      <c r="G1285" s="13" t="s">
        <v>492</v>
      </c>
      <c r="H1285" s="13" t="s">
        <v>7328</v>
      </c>
      <c r="I1285" s="34">
        <v>5</v>
      </c>
    </row>
    <row r="1286" spans="1:9">
      <c r="A1286" s="23">
        <v>2018</v>
      </c>
      <c r="B1286" s="23" t="s">
        <v>2367</v>
      </c>
      <c r="C1286" s="23" t="s">
        <v>1886</v>
      </c>
      <c r="D1286" s="13" t="s">
        <v>313</v>
      </c>
      <c r="E1286" s="13" t="s">
        <v>4091</v>
      </c>
      <c r="F1286" s="13" t="s">
        <v>4085</v>
      </c>
      <c r="G1286" s="13" t="s">
        <v>492</v>
      </c>
      <c r="H1286" s="13" t="s">
        <v>7328</v>
      </c>
      <c r="I1286" s="34">
        <v>3</v>
      </c>
    </row>
    <row r="1287" spans="1:9">
      <c r="A1287" s="23">
        <v>2018</v>
      </c>
      <c r="B1287" s="23" t="s">
        <v>2367</v>
      </c>
      <c r="C1287" s="23" t="s">
        <v>1886</v>
      </c>
      <c r="D1287" s="13" t="s">
        <v>313</v>
      </c>
      <c r="E1287" s="13" t="s">
        <v>379</v>
      </c>
      <c r="F1287" s="13" t="s">
        <v>2432</v>
      </c>
      <c r="G1287" s="13" t="s">
        <v>492</v>
      </c>
      <c r="H1287" s="13" t="s">
        <v>7328</v>
      </c>
      <c r="I1287" s="34">
        <v>2</v>
      </c>
    </row>
    <row r="1288" spans="1:9">
      <c r="A1288" s="23">
        <v>2018</v>
      </c>
      <c r="B1288" s="23" t="s">
        <v>2367</v>
      </c>
      <c r="C1288" s="23" t="s">
        <v>1886</v>
      </c>
      <c r="D1288" s="13" t="s">
        <v>313</v>
      </c>
      <c r="E1288" s="13" t="s">
        <v>382</v>
      </c>
      <c r="F1288" s="13" t="s">
        <v>2531</v>
      </c>
      <c r="G1288" s="13" t="s">
        <v>492</v>
      </c>
      <c r="H1288" s="13" t="s">
        <v>7328</v>
      </c>
      <c r="I1288" s="34">
        <v>4</v>
      </c>
    </row>
    <row r="1289" spans="1:9">
      <c r="A1289" s="23">
        <v>2018</v>
      </c>
      <c r="B1289" s="23" t="s">
        <v>2367</v>
      </c>
      <c r="C1289" s="23" t="s">
        <v>1886</v>
      </c>
      <c r="D1289" s="13" t="s">
        <v>313</v>
      </c>
      <c r="E1289" s="13" t="s">
        <v>383</v>
      </c>
      <c r="F1289" s="13" t="s">
        <v>2420</v>
      </c>
      <c r="G1289" s="13" t="s">
        <v>492</v>
      </c>
      <c r="H1289" s="13" t="s">
        <v>7328</v>
      </c>
      <c r="I1289" s="34">
        <v>2</v>
      </c>
    </row>
    <row r="1290" spans="1:9">
      <c r="A1290" s="23">
        <v>2018</v>
      </c>
      <c r="B1290" s="23" t="s">
        <v>2367</v>
      </c>
      <c r="C1290" s="23" t="s">
        <v>1886</v>
      </c>
      <c r="D1290" s="13" t="s">
        <v>314</v>
      </c>
      <c r="E1290" s="13" t="s">
        <v>3496</v>
      </c>
      <c r="F1290" s="13" t="s">
        <v>3524</v>
      </c>
      <c r="G1290" s="13" t="s">
        <v>492</v>
      </c>
      <c r="H1290" s="13" t="s">
        <v>7328</v>
      </c>
      <c r="I1290" s="34">
        <v>1</v>
      </c>
    </row>
    <row r="1291" spans="1:9">
      <c r="A1291" s="23">
        <v>2018</v>
      </c>
      <c r="B1291" s="23" t="s">
        <v>2367</v>
      </c>
      <c r="C1291" s="23" t="s">
        <v>1886</v>
      </c>
      <c r="D1291" s="13" t="s">
        <v>317</v>
      </c>
      <c r="E1291" s="13" t="s">
        <v>385</v>
      </c>
      <c r="F1291" s="13" t="s">
        <v>2421</v>
      </c>
      <c r="G1291" s="13" t="s">
        <v>492</v>
      </c>
      <c r="H1291" s="13" t="s">
        <v>7328</v>
      </c>
      <c r="I1291" s="34">
        <v>2</v>
      </c>
    </row>
    <row r="1292" spans="1:9">
      <c r="A1292" s="23">
        <v>2018</v>
      </c>
      <c r="B1292" s="23" t="s">
        <v>2367</v>
      </c>
      <c r="C1292" s="23" t="s">
        <v>1886</v>
      </c>
      <c r="D1292" s="13" t="s">
        <v>317</v>
      </c>
      <c r="E1292" s="13" t="s">
        <v>3217</v>
      </c>
      <c r="F1292" s="13" t="s">
        <v>2423</v>
      </c>
      <c r="G1292" s="13" t="s">
        <v>492</v>
      </c>
      <c r="H1292" s="13" t="s">
        <v>7328</v>
      </c>
      <c r="I1292" s="34">
        <v>5</v>
      </c>
    </row>
    <row r="1293" spans="1:9">
      <c r="A1293" s="23">
        <v>2018</v>
      </c>
      <c r="B1293" s="23" t="s">
        <v>2367</v>
      </c>
      <c r="C1293" s="23" t="s">
        <v>1886</v>
      </c>
      <c r="D1293" s="13" t="s">
        <v>317</v>
      </c>
      <c r="E1293" s="13" t="s">
        <v>3514</v>
      </c>
      <c r="F1293" s="13" t="s">
        <v>2421</v>
      </c>
      <c r="G1293" s="13" t="s">
        <v>492</v>
      </c>
      <c r="H1293" s="13" t="s">
        <v>7328</v>
      </c>
      <c r="I1293" s="34">
        <v>1</v>
      </c>
    </row>
    <row r="1294" spans="1:9">
      <c r="A1294" s="23">
        <v>2018</v>
      </c>
      <c r="B1294" s="23" t="s">
        <v>2367</v>
      </c>
      <c r="C1294" s="23" t="s">
        <v>1886</v>
      </c>
      <c r="D1294" s="13" t="s">
        <v>317</v>
      </c>
      <c r="E1294" s="13" t="s">
        <v>463</v>
      </c>
      <c r="F1294" s="13" t="s">
        <v>2446</v>
      </c>
      <c r="G1294" s="13" t="s">
        <v>492</v>
      </c>
      <c r="H1294" s="13" t="s">
        <v>7328</v>
      </c>
      <c r="I1294" s="34">
        <v>1</v>
      </c>
    </row>
    <row r="1295" spans="1:9">
      <c r="A1295" s="23">
        <v>2018</v>
      </c>
      <c r="B1295" s="23" t="s">
        <v>2367</v>
      </c>
      <c r="C1295" s="23" t="s">
        <v>1886</v>
      </c>
      <c r="D1295" s="13" t="s">
        <v>317</v>
      </c>
      <c r="E1295" s="13" t="s">
        <v>3499</v>
      </c>
      <c r="F1295" s="13" t="s">
        <v>2423</v>
      </c>
      <c r="G1295" s="13" t="s">
        <v>492</v>
      </c>
      <c r="H1295" s="13" t="s">
        <v>7328</v>
      </c>
      <c r="I1295" s="34">
        <v>1</v>
      </c>
    </row>
    <row r="1296" spans="1:9">
      <c r="A1296" s="23">
        <v>2018</v>
      </c>
      <c r="B1296" s="23" t="s">
        <v>2367</v>
      </c>
      <c r="C1296" s="23" t="s">
        <v>1886</v>
      </c>
      <c r="D1296" s="13" t="s">
        <v>317</v>
      </c>
      <c r="E1296" s="13" t="s">
        <v>3500</v>
      </c>
      <c r="F1296" s="13" t="s">
        <v>2476</v>
      </c>
      <c r="G1296" s="13" t="s">
        <v>492</v>
      </c>
      <c r="H1296" s="13" t="s">
        <v>7328</v>
      </c>
      <c r="I1296" s="34">
        <v>2</v>
      </c>
    </row>
    <row r="1297" spans="1:9">
      <c r="A1297" s="23">
        <v>2018</v>
      </c>
      <c r="B1297" s="23" t="s">
        <v>2367</v>
      </c>
      <c r="C1297" s="23" t="s">
        <v>1886</v>
      </c>
      <c r="D1297" s="13" t="s">
        <v>317</v>
      </c>
      <c r="E1297" s="13" t="s">
        <v>4090</v>
      </c>
      <c r="F1297" s="13" t="s">
        <v>2423</v>
      </c>
      <c r="G1297" s="13" t="s">
        <v>492</v>
      </c>
      <c r="H1297" s="13" t="s">
        <v>7328</v>
      </c>
      <c r="I1297" s="34">
        <v>1</v>
      </c>
    </row>
    <row r="1298" spans="1:9">
      <c r="A1298" s="23">
        <v>2018</v>
      </c>
      <c r="B1298" s="23" t="s">
        <v>2367</v>
      </c>
      <c r="C1298" s="23" t="s">
        <v>1886</v>
      </c>
      <c r="D1298" s="13" t="s">
        <v>317</v>
      </c>
      <c r="E1298" s="13" t="s">
        <v>406</v>
      </c>
      <c r="F1298" s="13" t="s">
        <v>2454</v>
      </c>
      <c r="G1298" s="13" t="s">
        <v>492</v>
      </c>
      <c r="H1298" s="13" t="s">
        <v>7328</v>
      </c>
      <c r="I1298" s="34">
        <v>2</v>
      </c>
    </row>
    <row r="1299" spans="1:9">
      <c r="A1299" s="23">
        <v>2018</v>
      </c>
      <c r="B1299" s="23" t="s">
        <v>2367</v>
      </c>
      <c r="C1299" s="23" t="s">
        <v>1886</v>
      </c>
      <c r="D1299" s="13" t="s">
        <v>317</v>
      </c>
      <c r="E1299" s="13" t="s">
        <v>387</v>
      </c>
      <c r="F1299" s="13" t="s">
        <v>2423</v>
      </c>
      <c r="G1299" s="13" t="s">
        <v>492</v>
      </c>
      <c r="H1299" s="13" t="s">
        <v>7328</v>
      </c>
      <c r="I1299" s="34">
        <v>1</v>
      </c>
    </row>
    <row r="1300" spans="1:9">
      <c r="A1300" s="23">
        <v>2018</v>
      </c>
      <c r="B1300" s="23" t="s">
        <v>2367</v>
      </c>
      <c r="C1300" s="23" t="s">
        <v>1886</v>
      </c>
      <c r="D1300" s="13" t="s">
        <v>319</v>
      </c>
      <c r="E1300" s="13" t="s">
        <v>407</v>
      </c>
      <c r="F1300" s="13" t="s">
        <v>2424</v>
      </c>
      <c r="G1300" s="13" t="s">
        <v>492</v>
      </c>
      <c r="H1300" s="13" t="s">
        <v>7328</v>
      </c>
      <c r="I1300" s="34">
        <v>1</v>
      </c>
    </row>
    <row r="1301" spans="1:9">
      <c r="A1301" s="23">
        <v>2018</v>
      </c>
      <c r="B1301" s="23" t="s">
        <v>2367</v>
      </c>
      <c r="C1301" s="23" t="s">
        <v>1886</v>
      </c>
      <c r="D1301" s="13" t="s">
        <v>319</v>
      </c>
      <c r="E1301" s="13" t="s">
        <v>3527</v>
      </c>
      <c r="F1301" s="13" t="s">
        <v>2447</v>
      </c>
      <c r="G1301" s="13" t="s">
        <v>492</v>
      </c>
      <c r="H1301" s="13" t="s">
        <v>7328</v>
      </c>
      <c r="I1301" s="34">
        <v>2</v>
      </c>
    </row>
    <row r="1302" spans="1:9">
      <c r="A1302" s="23">
        <v>2018</v>
      </c>
      <c r="B1302" s="23" t="s">
        <v>2367</v>
      </c>
      <c r="C1302" s="23" t="s">
        <v>1886</v>
      </c>
      <c r="D1302" s="13" t="s">
        <v>319</v>
      </c>
      <c r="E1302" s="13" t="s">
        <v>3531</v>
      </c>
      <c r="F1302" s="13" t="s">
        <v>2447</v>
      </c>
      <c r="G1302" s="13" t="s">
        <v>492</v>
      </c>
      <c r="H1302" s="13" t="s">
        <v>7328</v>
      </c>
      <c r="I1302" s="34">
        <v>1</v>
      </c>
    </row>
    <row r="1303" spans="1:9">
      <c r="A1303" s="23">
        <v>2018</v>
      </c>
      <c r="B1303" s="23" t="s">
        <v>2367</v>
      </c>
      <c r="C1303" s="23" t="s">
        <v>1886</v>
      </c>
      <c r="D1303" s="13" t="s">
        <v>320</v>
      </c>
      <c r="E1303" s="13" t="s">
        <v>2325</v>
      </c>
      <c r="F1303" s="13" t="s">
        <v>2455</v>
      </c>
      <c r="G1303" s="13" t="s">
        <v>492</v>
      </c>
      <c r="H1303" s="13" t="s">
        <v>7328</v>
      </c>
      <c r="I1303" s="34">
        <v>1</v>
      </c>
    </row>
    <row r="1304" spans="1:9">
      <c r="A1304" s="23">
        <v>2018</v>
      </c>
      <c r="B1304" s="23" t="s">
        <v>2367</v>
      </c>
      <c r="C1304" s="23" t="s">
        <v>1886</v>
      </c>
      <c r="D1304" s="13" t="s">
        <v>320</v>
      </c>
      <c r="E1304" s="13" t="s">
        <v>466</v>
      </c>
      <c r="F1304" s="13" t="s">
        <v>2478</v>
      </c>
      <c r="G1304" s="13" t="s">
        <v>492</v>
      </c>
      <c r="H1304" s="13" t="s">
        <v>7328</v>
      </c>
      <c r="I1304" s="34">
        <v>1</v>
      </c>
    </row>
    <row r="1305" spans="1:9">
      <c r="A1305" s="23">
        <v>2018</v>
      </c>
      <c r="B1305" s="23" t="s">
        <v>2367</v>
      </c>
      <c r="C1305" s="23" t="s">
        <v>1886</v>
      </c>
      <c r="D1305" s="13" t="s">
        <v>322</v>
      </c>
      <c r="E1305" s="13" t="s">
        <v>3532</v>
      </c>
      <c r="F1305" s="13" t="s">
        <v>3533</v>
      </c>
      <c r="G1305" s="13" t="s">
        <v>1948</v>
      </c>
      <c r="H1305" s="13" t="s">
        <v>7328</v>
      </c>
      <c r="I1305" s="34">
        <v>1</v>
      </c>
    </row>
    <row r="1306" spans="1:9">
      <c r="A1306" s="23">
        <v>2018</v>
      </c>
      <c r="B1306" s="23" t="s">
        <v>2367</v>
      </c>
      <c r="C1306" s="23" t="s">
        <v>1886</v>
      </c>
      <c r="D1306" s="13" t="s">
        <v>322</v>
      </c>
      <c r="E1306" s="13" t="s">
        <v>3534</v>
      </c>
      <c r="F1306" s="13" t="s">
        <v>2456</v>
      </c>
      <c r="G1306" s="13" t="s">
        <v>492</v>
      </c>
      <c r="H1306" s="13" t="s">
        <v>7328</v>
      </c>
      <c r="I1306" s="34">
        <v>1</v>
      </c>
    </row>
    <row r="1307" spans="1:9">
      <c r="A1307" s="23">
        <v>2018</v>
      </c>
      <c r="B1307" s="23" t="s">
        <v>2367</v>
      </c>
      <c r="C1307" s="23" t="s">
        <v>1886</v>
      </c>
      <c r="D1307" s="13" t="s">
        <v>322</v>
      </c>
      <c r="E1307" s="13" t="s">
        <v>390</v>
      </c>
      <c r="F1307" s="13" t="s">
        <v>2466</v>
      </c>
      <c r="G1307" s="13" t="s">
        <v>492</v>
      </c>
      <c r="H1307" s="13" t="s">
        <v>7328</v>
      </c>
      <c r="I1307" s="34">
        <v>2</v>
      </c>
    </row>
    <row r="1308" spans="1:9">
      <c r="A1308" s="23">
        <v>2018</v>
      </c>
      <c r="B1308" s="23" t="s">
        <v>2367</v>
      </c>
      <c r="C1308" s="23" t="s">
        <v>1886</v>
      </c>
      <c r="D1308" s="13" t="s">
        <v>322</v>
      </c>
      <c r="E1308" s="13" t="s">
        <v>391</v>
      </c>
      <c r="F1308" s="13" t="s">
        <v>3552</v>
      </c>
      <c r="G1308" s="13" t="s">
        <v>492</v>
      </c>
      <c r="H1308" s="13" t="s">
        <v>7328</v>
      </c>
      <c r="I1308" s="34">
        <v>4</v>
      </c>
    </row>
    <row r="1309" spans="1:9">
      <c r="A1309" s="23">
        <v>2018</v>
      </c>
      <c r="B1309" s="23" t="s">
        <v>2367</v>
      </c>
      <c r="C1309" s="23" t="s">
        <v>1886</v>
      </c>
      <c r="D1309" s="13" t="s">
        <v>322</v>
      </c>
      <c r="E1309" s="13" t="s">
        <v>470</v>
      </c>
      <c r="F1309" s="13" t="s">
        <v>2487</v>
      </c>
      <c r="G1309" s="13" t="s">
        <v>1948</v>
      </c>
      <c r="H1309" s="13" t="s">
        <v>7328</v>
      </c>
      <c r="I1309" s="34">
        <v>2</v>
      </c>
    </row>
    <row r="1310" spans="1:9">
      <c r="A1310" s="23">
        <v>2018</v>
      </c>
      <c r="B1310" s="23" t="s">
        <v>2367</v>
      </c>
      <c r="C1310" s="23" t="s">
        <v>1886</v>
      </c>
      <c r="D1310" s="13" t="s">
        <v>322</v>
      </c>
      <c r="E1310" s="13" t="s">
        <v>471</v>
      </c>
      <c r="F1310" s="13" t="s">
        <v>2669</v>
      </c>
      <c r="G1310" s="13" t="s">
        <v>1948</v>
      </c>
      <c r="H1310" s="13" t="s">
        <v>7328</v>
      </c>
      <c r="I1310" s="34">
        <v>1</v>
      </c>
    </row>
    <row r="1311" spans="1:9">
      <c r="A1311" s="23">
        <v>2018</v>
      </c>
      <c r="B1311" s="23" t="s">
        <v>2367</v>
      </c>
      <c r="C1311" s="23" t="s">
        <v>1886</v>
      </c>
      <c r="D1311" s="13" t="s">
        <v>322</v>
      </c>
      <c r="E1311" s="13" t="s">
        <v>3522</v>
      </c>
      <c r="F1311" s="13" t="s">
        <v>3535</v>
      </c>
      <c r="G1311" s="13" t="s">
        <v>1948</v>
      </c>
      <c r="H1311" s="13" t="s">
        <v>7328</v>
      </c>
      <c r="I1311" s="34">
        <v>3</v>
      </c>
    </row>
    <row r="1312" spans="1:9">
      <c r="A1312" s="23">
        <v>2018</v>
      </c>
      <c r="B1312" s="23" t="s">
        <v>2367</v>
      </c>
      <c r="C1312" s="23" t="s">
        <v>1886</v>
      </c>
      <c r="D1312" s="13" t="s">
        <v>322</v>
      </c>
      <c r="E1312" s="13" t="s">
        <v>472</v>
      </c>
      <c r="F1312" s="13" t="s">
        <v>2498</v>
      </c>
      <c r="G1312" s="13" t="s">
        <v>1948</v>
      </c>
      <c r="H1312" s="13" t="s">
        <v>7328</v>
      </c>
      <c r="I1312" s="34">
        <v>3</v>
      </c>
    </row>
    <row r="1313" spans="1:9">
      <c r="A1313" s="23">
        <v>2018</v>
      </c>
      <c r="B1313" s="23" t="s">
        <v>2367</v>
      </c>
      <c r="C1313" s="23" t="s">
        <v>1886</v>
      </c>
      <c r="D1313" s="13" t="s">
        <v>322</v>
      </c>
      <c r="E1313" s="13" t="s">
        <v>431</v>
      </c>
      <c r="F1313" s="13" t="s">
        <v>2508</v>
      </c>
      <c r="G1313" s="13" t="s">
        <v>492</v>
      </c>
      <c r="H1313" s="13" t="s">
        <v>7328</v>
      </c>
      <c r="I1313" s="34">
        <v>3</v>
      </c>
    </row>
    <row r="1314" spans="1:9">
      <c r="A1314" s="23">
        <v>2018</v>
      </c>
      <c r="B1314" s="23" t="s">
        <v>2367</v>
      </c>
      <c r="C1314" s="23" t="s">
        <v>1886</v>
      </c>
      <c r="D1314" s="13" t="s">
        <v>322</v>
      </c>
      <c r="E1314" s="13" t="s">
        <v>431</v>
      </c>
      <c r="F1314" s="13" t="s">
        <v>2508</v>
      </c>
      <c r="G1314" s="13" t="s">
        <v>492</v>
      </c>
      <c r="H1314" s="13" t="s">
        <v>7328</v>
      </c>
      <c r="I1314" s="34">
        <v>1</v>
      </c>
    </row>
    <row r="1315" spans="1:9">
      <c r="A1315" s="23">
        <v>2018</v>
      </c>
      <c r="B1315" s="23" t="s">
        <v>2367</v>
      </c>
      <c r="C1315" s="23" t="s">
        <v>1886</v>
      </c>
      <c r="D1315" s="13" t="s">
        <v>322</v>
      </c>
      <c r="E1315" s="13" t="s">
        <v>473</v>
      </c>
      <c r="F1315" s="13" t="s">
        <v>2654</v>
      </c>
      <c r="G1315" s="13" t="s">
        <v>492</v>
      </c>
      <c r="H1315" s="13" t="s">
        <v>7328</v>
      </c>
      <c r="I1315" s="34">
        <v>1</v>
      </c>
    </row>
    <row r="1316" spans="1:9">
      <c r="A1316" s="23">
        <v>2018</v>
      </c>
      <c r="B1316" s="23" t="s">
        <v>2367</v>
      </c>
      <c r="C1316" s="23" t="s">
        <v>1886</v>
      </c>
      <c r="D1316" s="13" t="s">
        <v>322</v>
      </c>
      <c r="E1316" s="13" t="s">
        <v>3537</v>
      </c>
      <c r="F1316" s="13" t="s">
        <v>2467</v>
      </c>
      <c r="G1316" s="13" t="s">
        <v>1948</v>
      </c>
      <c r="H1316" s="13" t="s">
        <v>7328</v>
      </c>
      <c r="I1316" s="34">
        <v>1</v>
      </c>
    </row>
    <row r="1317" spans="1:9">
      <c r="A1317" s="23">
        <v>2018</v>
      </c>
      <c r="B1317" s="23" t="s">
        <v>2367</v>
      </c>
      <c r="C1317" s="23" t="s">
        <v>1886</v>
      </c>
      <c r="D1317" s="13" t="s">
        <v>322</v>
      </c>
      <c r="E1317" s="13" t="s">
        <v>489</v>
      </c>
      <c r="F1317" s="13" t="s">
        <v>2678</v>
      </c>
      <c r="G1317" s="13" t="s">
        <v>1948</v>
      </c>
      <c r="H1317" s="13" t="s">
        <v>7328</v>
      </c>
      <c r="I1317" s="34">
        <v>2</v>
      </c>
    </row>
    <row r="1318" spans="1:9">
      <c r="A1318" s="23">
        <v>2018</v>
      </c>
      <c r="B1318" s="23" t="s">
        <v>2367</v>
      </c>
      <c r="C1318" s="23" t="s">
        <v>1886</v>
      </c>
      <c r="D1318" s="13" t="s">
        <v>322</v>
      </c>
      <c r="E1318" s="13" t="s">
        <v>2586</v>
      </c>
      <c r="F1318" s="13" t="s">
        <v>3542</v>
      </c>
      <c r="G1318" s="13" t="s">
        <v>492</v>
      </c>
      <c r="H1318" s="13" t="s">
        <v>7328</v>
      </c>
      <c r="I1318" s="34">
        <v>4</v>
      </c>
    </row>
    <row r="1319" spans="1:9">
      <c r="A1319" s="23">
        <v>2018</v>
      </c>
      <c r="B1319" s="23" t="s">
        <v>2367</v>
      </c>
      <c r="C1319" s="23" t="s">
        <v>1886</v>
      </c>
      <c r="D1319" s="13" t="s">
        <v>322</v>
      </c>
      <c r="E1319" s="13" t="s">
        <v>3541</v>
      </c>
      <c r="F1319" s="13" t="s">
        <v>2684</v>
      </c>
      <c r="G1319" s="13" t="s">
        <v>492</v>
      </c>
      <c r="H1319" s="13" t="s">
        <v>7328</v>
      </c>
      <c r="I1319" s="34">
        <v>1</v>
      </c>
    </row>
    <row r="1320" spans="1:9">
      <c r="A1320" s="23">
        <v>2018</v>
      </c>
      <c r="B1320" s="23" t="s">
        <v>2367</v>
      </c>
      <c r="C1320" s="23" t="s">
        <v>1886</v>
      </c>
      <c r="D1320" s="13" t="s">
        <v>322</v>
      </c>
      <c r="E1320" s="13" t="s">
        <v>393</v>
      </c>
      <c r="F1320" s="13" t="s">
        <v>2607</v>
      </c>
      <c r="G1320" s="13" t="s">
        <v>492</v>
      </c>
      <c r="H1320" s="13" t="s">
        <v>7328</v>
      </c>
      <c r="I1320" s="34">
        <v>2</v>
      </c>
    </row>
    <row r="1321" spans="1:9">
      <c r="A1321" s="23">
        <v>2018</v>
      </c>
      <c r="B1321" s="23" t="s">
        <v>2367</v>
      </c>
      <c r="C1321" s="23" t="s">
        <v>1886</v>
      </c>
      <c r="D1321" s="13" t="s">
        <v>3999</v>
      </c>
      <c r="E1321" s="13" t="s">
        <v>3502</v>
      </c>
      <c r="F1321" s="13" t="s">
        <v>4102</v>
      </c>
      <c r="G1321" s="13" t="s">
        <v>492</v>
      </c>
      <c r="H1321" s="13" t="s">
        <v>7328</v>
      </c>
      <c r="I1321" s="34">
        <v>2</v>
      </c>
    </row>
    <row r="1322" spans="1:9">
      <c r="A1322" s="23">
        <v>2018</v>
      </c>
      <c r="B1322" s="23" t="s">
        <v>2367</v>
      </c>
      <c r="C1322" s="23" t="s">
        <v>1886</v>
      </c>
      <c r="D1322" s="13" t="s">
        <v>3999</v>
      </c>
      <c r="E1322" s="13" t="s">
        <v>388</v>
      </c>
      <c r="F1322" s="13" t="s">
        <v>4059</v>
      </c>
      <c r="G1322" s="13" t="s">
        <v>492</v>
      </c>
      <c r="H1322" s="13" t="s">
        <v>7328</v>
      </c>
      <c r="I1322" s="34">
        <v>1</v>
      </c>
    </row>
    <row r="1323" spans="1:9">
      <c r="A1323" s="23">
        <v>2018</v>
      </c>
      <c r="B1323" s="23" t="s">
        <v>2367</v>
      </c>
      <c r="C1323" s="23" t="s">
        <v>1886</v>
      </c>
      <c r="D1323" s="13" t="s">
        <v>3999</v>
      </c>
      <c r="E1323" s="13" t="s">
        <v>427</v>
      </c>
      <c r="F1323" s="13" t="s">
        <v>4058</v>
      </c>
      <c r="G1323" s="13" t="s">
        <v>492</v>
      </c>
      <c r="H1323" s="13" t="s">
        <v>7328</v>
      </c>
      <c r="I1323" s="34">
        <v>5</v>
      </c>
    </row>
    <row r="1324" spans="1:9">
      <c r="A1324" s="23">
        <v>2018</v>
      </c>
      <c r="B1324" s="23" t="s">
        <v>2367</v>
      </c>
      <c r="C1324" s="23" t="s">
        <v>1886</v>
      </c>
      <c r="D1324" s="13" t="s">
        <v>3999</v>
      </c>
      <c r="E1324" s="13" t="s">
        <v>3474</v>
      </c>
      <c r="F1324" s="13" t="s">
        <v>4024</v>
      </c>
      <c r="G1324" s="13" t="s">
        <v>492</v>
      </c>
      <c r="H1324" s="13" t="s">
        <v>7328</v>
      </c>
      <c r="I1324" s="34">
        <v>4</v>
      </c>
    </row>
    <row r="1325" spans="1:9">
      <c r="A1325" s="23">
        <v>2018</v>
      </c>
      <c r="B1325" s="23" t="s">
        <v>2367</v>
      </c>
      <c r="C1325" s="23" t="s">
        <v>1886</v>
      </c>
      <c r="D1325" s="13" t="s">
        <v>324</v>
      </c>
      <c r="E1325" s="13" t="s">
        <v>394</v>
      </c>
      <c r="F1325" s="13" t="s">
        <v>2425</v>
      </c>
      <c r="G1325" s="13" t="s">
        <v>492</v>
      </c>
      <c r="H1325" s="13" t="s">
        <v>7328</v>
      </c>
      <c r="I1325" s="34">
        <v>2</v>
      </c>
    </row>
    <row r="1326" spans="1:9">
      <c r="A1326" s="23">
        <v>2018</v>
      </c>
      <c r="B1326" s="23" t="s">
        <v>2367</v>
      </c>
      <c r="C1326" s="23" t="s">
        <v>1886</v>
      </c>
      <c r="D1326" s="13" t="s">
        <v>324</v>
      </c>
      <c r="E1326" s="13" t="s">
        <v>479</v>
      </c>
      <c r="F1326" s="13" t="s">
        <v>2425</v>
      </c>
      <c r="G1326" s="13" t="s">
        <v>492</v>
      </c>
      <c r="H1326" s="13" t="s">
        <v>7328</v>
      </c>
      <c r="I1326" s="34">
        <v>2</v>
      </c>
    </row>
    <row r="1327" spans="1:9">
      <c r="A1327" s="23">
        <v>2018</v>
      </c>
      <c r="B1327" s="23" t="s">
        <v>2367</v>
      </c>
      <c r="C1327" s="23" t="s">
        <v>1886</v>
      </c>
      <c r="D1327" s="13" t="s">
        <v>324</v>
      </c>
      <c r="E1327" s="13" t="s">
        <v>2329</v>
      </c>
      <c r="F1327" s="13" t="s">
        <v>2425</v>
      </c>
      <c r="G1327" s="13" t="s">
        <v>492</v>
      </c>
      <c r="H1327" s="13" t="s">
        <v>7328</v>
      </c>
      <c r="I1327" s="34">
        <v>2</v>
      </c>
    </row>
    <row r="1328" spans="1:9">
      <c r="A1328" s="23">
        <v>2018</v>
      </c>
      <c r="B1328" s="23" t="s">
        <v>2367</v>
      </c>
      <c r="C1328" s="23" t="s">
        <v>1886</v>
      </c>
      <c r="D1328" s="13" t="s">
        <v>325</v>
      </c>
      <c r="E1328" s="13" t="s">
        <v>524</v>
      </c>
      <c r="F1328" s="13" t="s">
        <v>2519</v>
      </c>
      <c r="G1328" s="13" t="s">
        <v>492</v>
      </c>
      <c r="H1328" s="13" t="s">
        <v>7328</v>
      </c>
      <c r="I1328" s="34">
        <v>2</v>
      </c>
    </row>
    <row r="1329" spans="1:9">
      <c r="A1329" s="23">
        <v>2018</v>
      </c>
      <c r="B1329" s="23" t="s">
        <v>2367</v>
      </c>
      <c r="C1329" s="23" t="s">
        <v>1886</v>
      </c>
      <c r="D1329" s="13" t="s">
        <v>326</v>
      </c>
      <c r="E1329" s="13" t="s">
        <v>3503</v>
      </c>
      <c r="F1329" s="13" t="s">
        <v>2457</v>
      </c>
      <c r="G1329" s="13" t="s">
        <v>492</v>
      </c>
      <c r="H1329" s="13" t="s">
        <v>7328</v>
      </c>
      <c r="I1329" s="34">
        <v>1</v>
      </c>
    </row>
    <row r="1330" spans="1:9">
      <c r="A1330" s="23">
        <v>2018</v>
      </c>
      <c r="B1330" s="23" t="s">
        <v>2367</v>
      </c>
      <c r="C1330" s="23" t="s">
        <v>1886</v>
      </c>
      <c r="D1330" s="13" t="s">
        <v>328</v>
      </c>
      <c r="E1330" s="13" t="s">
        <v>1951</v>
      </c>
      <c r="F1330" s="13" t="s">
        <v>2598</v>
      </c>
      <c r="G1330" s="13" t="s">
        <v>492</v>
      </c>
      <c r="H1330" s="13" t="s">
        <v>7328</v>
      </c>
      <c r="I1330" s="34">
        <v>4</v>
      </c>
    </row>
    <row r="1331" spans="1:9">
      <c r="A1331" s="23">
        <v>2018</v>
      </c>
      <c r="B1331" s="23" t="s">
        <v>2367</v>
      </c>
      <c r="C1331" s="23" t="s">
        <v>1886</v>
      </c>
      <c r="D1331" s="13" t="s">
        <v>330</v>
      </c>
      <c r="E1331" s="13" t="s">
        <v>1950</v>
      </c>
      <c r="F1331" s="13" t="s">
        <v>2536</v>
      </c>
      <c r="G1331" s="13" t="s">
        <v>492</v>
      </c>
      <c r="H1331" s="13" t="s">
        <v>7328</v>
      </c>
      <c r="I1331" s="34">
        <v>2</v>
      </c>
    </row>
    <row r="1332" spans="1:9">
      <c r="A1332" s="23">
        <v>2018</v>
      </c>
      <c r="B1332" s="23" t="s">
        <v>2367</v>
      </c>
      <c r="C1332" s="23" t="s">
        <v>1886</v>
      </c>
      <c r="D1332" s="13" t="s">
        <v>334</v>
      </c>
      <c r="E1332" s="13" t="s">
        <v>5791</v>
      </c>
      <c r="F1332" s="13" t="s">
        <v>2516</v>
      </c>
      <c r="G1332" s="13" t="s">
        <v>492</v>
      </c>
      <c r="H1332" s="13" t="s">
        <v>7328</v>
      </c>
      <c r="I1332" s="34">
        <v>1</v>
      </c>
    </row>
    <row r="1333" spans="1:9">
      <c r="A1333" s="23">
        <v>2018</v>
      </c>
      <c r="B1333" s="23" t="s">
        <v>2367</v>
      </c>
      <c r="C1333" s="23" t="s">
        <v>1886</v>
      </c>
      <c r="D1333" s="13" t="s">
        <v>334</v>
      </c>
      <c r="E1333" s="13" t="s">
        <v>481</v>
      </c>
      <c r="F1333" s="13" t="s">
        <v>2679</v>
      </c>
      <c r="G1333" s="13" t="s">
        <v>492</v>
      </c>
      <c r="H1333" s="13" t="s">
        <v>7328</v>
      </c>
      <c r="I1333" s="34">
        <v>5</v>
      </c>
    </row>
    <row r="1334" spans="1:9">
      <c r="A1334" s="23">
        <v>2018</v>
      </c>
      <c r="B1334" s="23" t="s">
        <v>2367</v>
      </c>
      <c r="C1334" s="23" t="s">
        <v>1886</v>
      </c>
      <c r="D1334" s="13" t="s">
        <v>300</v>
      </c>
      <c r="E1334" s="13" t="s">
        <v>500</v>
      </c>
      <c r="F1334" s="13" t="s">
        <v>2414</v>
      </c>
      <c r="G1334" s="13" t="s">
        <v>7465</v>
      </c>
      <c r="H1334" s="13" t="s">
        <v>7327</v>
      </c>
      <c r="I1334" s="34">
        <v>4</v>
      </c>
    </row>
    <row r="1335" spans="1:9">
      <c r="A1335" s="23">
        <v>2018</v>
      </c>
      <c r="B1335" s="23" t="s">
        <v>2367</v>
      </c>
      <c r="C1335" s="23" t="s">
        <v>1886</v>
      </c>
      <c r="D1335" s="13" t="s">
        <v>300</v>
      </c>
      <c r="E1335" s="13" t="s">
        <v>2163</v>
      </c>
      <c r="F1335" s="13" t="s">
        <v>2414</v>
      </c>
      <c r="G1335" s="13" t="s">
        <v>7465</v>
      </c>
      <c r="H1335" s="13" t="s">
        <v>7327</v>
      </c>
      <c r="I1335" s="34">
        <v>1</v>
      </c>
    </row>
    <row r="1336" spans="1:9">
      <c r="A1336" s="23">
        <v>2018</v>
      </c>
      <c r="B1336" s="23" t="s">
        <v>2367</v>
      </c>
      <c r="C1336" s="23" t="s">
        <v>1886</v>
      </c>
      <c r="D1336" s="13" t="s">
        <v>301</v>
      </c>
      <c r="E1336" s="13" t="s">
        <v>358</v>
      </c>
      <c r="F1336" s="13" t="s">
        <v>2417</v>
      </c>
      <c r="G1336" s="13" t="s">
        <v>7465</v>
      </c>
      <c r="H1336" s="13" t="s">
        <v>7327</v>
      </c>
      <c r="I1336" s="34">
        <v>1</v>
      </c>
    </row>
    <row r="1337" spans="1:9">
      <c r="A1337" s="23">
        <v>2018</v>
      </c>
      <c r="B1337" s="23" t="s">
        <v>2367</v>
      </c>
      <c r="C1337" s="23" t="s">
        <v>1886</v>
      </c>
      <c r="D1337" s="13" t="s">
        <v>302</v>
      </c>
      <c r="E1337" s="13" t="s">
        <v>361</v>
      </c>
      <c r="F1337" s="13" t="s">
        <v>2428</v>
      </c>
      <c r="G1337" s="13" t="s">
        <v>7465</v>
      </c>
      <c r="H1337" s="13" t="s">
        <v>7327</v>
      </c>
      <c r="I1337" s="34">
        <v>1</v>
      </c>
    </row>
    <row r="1338" spans="1:9">
      <c r="A1338" s="23">
        <v>2018</v>
      </c>
      <c r="B1338" s="23" t="s">
        <v>2367</v>
      </c>
      <c r="C1338" s="23" t="s">
        <v>1886</v>
      </c>
      <c r="D1338" s="13" t="s">
        <v>302</v>
      </c>
      <c r="E1338" s="13" t="s">
        <v>1958</v>
      </c>
      <c r="F1338" s="13" t="s">
        <v>2473</v>
      </c>
      <c r="G1338" s="13" t="s">
        <v>7465</v>
      </c>
      <c r="H1338" s="13" t="s">
        <v>7327</v>
      </c>
      <c r="I1338" s="34">
        <v>1</v>
      </c>
    </row>
    <row r="1339" spans="1:9">
      <c r="A1339" s="23">
        <v>2018</v>
      </c>
      <c r="B1339" s="23" t="s">
        <v>2367</v>
      </c>
      <c r="C1339" s="23" t="s">
        <v>1886</v>
      </c>
      <c r="D1339" s="13" t="s">
        <v>302</v>
      </c>
      <c r="E1339" s="13" t="s">
        <v>415</v>
      </c>
      <c r="F1339" s="13" t="s">
        <v>2429</v>
      </c>
      <c r="G1339" s="13" t="s">
        <v>7465</v>
      </c>
      <c r="H1339" s="13" t="s">
        <v>7327</v>
      </c>
      <c r="I1339" s="34">
        <v>3</v>
      </c>
    </row>
    <row r="1340" spans="1:9">
      <c r="A1340" s="23">
        <v>2018</v>
      </c>
      <c r="B1340" s="23" t="s">
        <v>2367</v>
      </c>
      <c r="C1340" s="23" t="s">
        <v>1886</v>
      </c>
      <c r="D1340" s="13" t="s">
        <v>302</v>
      </c>
      <c r="E1340" s="13" t="s">
        <v>2321</v>
      </c>
      <c r="F1340" s="13" t="s">
        <v>2473</v>
      </c>
      <c r="G1340" s="13" t="s">
        <v>7465</v>
      </c>
      <c r="H1340" s="13" t="s">
        <v>7327</v>
      </c>
      <c r="I1340" s="34">
        <v>2</v>
      </c>
    </row>
    <row r="1341" spans="1:9">
      <c r="A1341" s="23">
        <v>2018</v>
      </c>
      <c r="B1341" s="23" t="s">
        <v>2367</v>
      </c>
      <c r="C1341" s="23" t="s">
        <v>1886</v>
      </c>
      <c r="D1341" s="13" t="s">
        <v>303</v>
      </c>
      <c r="E1341" s="13" t="s">
        <v>464</v>
      </c>
      <c r="F1341" s="13" t="s">
        <v>3457</v>
      </c>
      <c r="G1341" s="13" t="s">
        <v>7465</v>
      </c>
      <c r="H1341" s="13" t="s">
        <v>7327</v>
      </c>
      <c r="I1341" s="34">
        <v>1</v>
      </c>
    </row>
    <row r="1342" spans="1:9">
      <c r="A1342" s="23">
        <v>2018</v>
      </c>
      <c r="B1342" s="23" t="s">
        <v>2367</v>
      </c>
      <c r="C1342" s="23" t="s">
        <v>1886</v>
      </c>
      <c r="D1342" s="13" t="s">
        <v>305</v>
      </c>
      <c r="E1342" s="13" t="s">
        <v>365</v>
      </c>
      <c r="F1342" s="13" t="s">
        <v>2591</v>
      </c>
      <c r="G1342" s="13" t="s">
        <v>7465</v>
      </c>
      <c r="H1342" s="13" t="s">
        <v>7327</v>
      </c>
      <c r="I1342" s="34">
        <v>2</v>
      </c>
    </row>
    <row r="1343" spans="1:9">
      <c r="A1343" s="23">
        <v>2018</v>
      </c>
      <c r="B1343" s="23" t="s">
        <v>2367</v>
      </c>
      <c r="C1343" s="23" t="s">
        <v>1886</v>
      </c>
      <c r="D1343" s="13" t="s">
        <v>306</v>
      </c>
      <c r="E1343" s="13" t="s">
        <v>3464</v>
      </c>
      <c r="F1343" s="13" t="s">
        <v>2469</v>
      </c>
      <c r="G1343" s="13" t="s">
        <v>7465</v>
      </c>
      <c r="H1343" s="13" t="s">
        <v>7327</v>
      </c>
      <c r="I1343" s="34">
        <v>1</v>
      </c>
    </row>
    <row r="1344" spans="1:9">
      <c r="A1344" s="23">
        <v>2018</v>
      </c>
      <c r="B1344" s="23" t="s">
        <v>2367</v>
      </c>
      <c r="C1344" s="23" t="s">
        <v>1886</v>
      </c>
      <c r="D1344" s="13" t="s">
        <v>306</v>
      </c>
      <c r="E1344" s="13" t="s">
        <v>417</v>
      </c>
      <c r="F1344" s="13" t="s">
        <v>2469</v>
      </c>
      <c r="G1344" s="13" t="s">
        <v>7465</v>
      </c>
      <c r="H1344" s="13" t="s">
        <v>7327</v>
      </c>
      <c r="I1344" s="34">
        <v>1</v>
      </c>
    </row>
    <row r="1345" spans="1:9">
      <c r="A1345" s="23">
        <v>2018</v>
      </c>
      <c r="B1345" s="23" t="s">
        <v>2367</v>
      </c>
      <c r="C1345" s="23" t="s">
        <v>1886</v>
      </c>
      <c r="D1345" s="13" t="s">
        <v>307</v>
      </c>
      <c r="E1345" s="13" t="s">
        <v>1934</v>
      </c>
      <c r="F1345" s="13" t="s">
        <v>2592</v>
      </c>
      <c r="G1345" s="13" t="s">
        <v>7465</v>
      </c>
      <c r="H1345" s="13" t="s">
        <v>7327</v>
      </c>
      <c r="I1345" s="34">
        <v>2</v>
      </c>
    </row>
    <row r="1346" spans="1:9">
      <c r="A1346" s="23">
        <v>2018</v>
      </c>
      <c r="B1346" s="23" t="s">
        <v>2367</v>
      </c>
      <c r="C1346" s="23" t="s">
        <v>1886</v>
      </c>
      <c r="D1346" s="13" t="s">
        <v>309</v>
      </c>
      <c r="E1346" s="13" t="s">
        <v>434</v>
      </c>
      <c r="F1346" s="13" t="s">
        <v>2441</v>
      </c>
      <c r="G1346" s="13" t="s">
        <v>7465</v>
      </c>
      <c r="H1346" s="13" t="s">
        <v>7327</v>
      </c>
      <c r="I1346" s="34">
        <v>2</v>
      </c>
    </row>
    <row r="1347" spans="1:9">
      <c r="A1347" s="23">
        <v>2018</v>
      </c>
      <c r="B1347" s="23" t="s">
        <v>2367</v>
      </c>
      <c r="C1347" s="23" t="s">
        <v>1886</v>
      </c>
      <c r="D1347" s="13" t="s">
        <v>311</v>
      </c>
      <c r="E1347" s="13" t="s">
        <v>446</v>
      </c>
      <c r="F1347" s="13" t="s">
        <v>2496</v>
      </c>
      <c r="G1347" s="13" t="s">
        <v>7465</v>
      </c>
      <c r="H1347" s="13" t="s">
        <v>7327</v>
      </c>
      <c r="I1347" s="34">
        <v>1</v>
      </c>
    </row>
    <row r="1348" spans="1:9">
      <c r="A1348" s="23">
        <v>2018</v>
      </c>
      <c r="B1348" s="23" t="s">
        <v>2367</v>
      </c>
      <c r="C1348" s="23" t="s">
        <v>1886</v>
      </c>
      <c r="D1348" s="13" t="s">
        <v>313</v>
      </c>
      <c r="E1348" s="13" t="s">
        <v>3465</v>
      </c>
      <c r="F1348" s="13" t="s">
        <v>2420</v>
      </c>
      <c r="G1348" s="13" t="s">
        <v>7465</v>
      </c>
      <c r="H1348" s="13" t="s">
        <v>7327</v>
      </c>
      <c r="I1348" s="34">
        <v>1</v>
      </c>
    </row>
    <row r="1349" spans="1:9">
      <c r="A1349" s="23">
        <v>2018</v>
      </c>
      <c r="B1349" s="23" t="s">
        <v>2367</v>
      </c>
      <c r="C1349" s="23" t="s">
        <v>1886</v>
      </c>
      <c r="D1349" s="13" t="s">
        <v>313</v>
      </c>
      <c r="E1349" s="13" t="s">
        <v>371</v>
      </c>
      <c r="F1349" s="13" t="s">
        <v>2518</v>
      </c>
      <c r="G1349" s="13" t="s">
        <v>7465</v>
      </c>
      <c r="H1349" s="13" t="s">
        <v>7327</v>
      </c>
      <c r="I1349" s="34">
        <v>3</v>
      </c>
    </row>
    <row r="1350" spans="1:9">
      <c r="A1350" s="23">
        <v>2018</v>
      </c>
      <c r="B1350" s="23" t="s">
        <v>2367</v>
      </c>
      <c r="C1350" s="23" t="s">
        <v>1886</v>
      </c>
      <c r="D1350" s="13" t="s">
        <v>313</v>
      </c>
      <c r="E1350" s="13" t="s">
        <v>3466</v>
      </c>
      <c r="F1350" s="13" t="s">
        <v>2432</v>
      </c>
      <c r="G1350" s="13" t="s">
        <v>7465</v>
      </c>
      <c r="H1350" s="13" t="s">
        <v>7327</v>
      </c>
      <c r="I1350" s="34">
        <v>1</v>
      </c>
    </row>
    <row r="1351" spans="1:9">
      <c r="A1351" s="23">
        <v>2018</v>
      </c>
      <c r="B1351" s="23" t="s">
        <v>2367</v>
      </c>
      <c r="C1351" s="23" t="s">
        <v>1886</v>
      </c>
      <c r="D1351" s="13" t="s">
        <v>313</v>
      </c>
      <c r="E1351" s="13" t="s">
        <v>372</v>
      </c>
      <c r="F1351" s="13" t="s">
        <v>2432</v>
      </c>
      <c r="G1351" s="13" t="s">
        <v>7465</v>
      </c>
      <c r="H1351" s="13" t="s">
        <v>7327</v>
      </c>
      <c r="I1351" s="34">
        <v>1</v>
      </c>
    </row>
    <row r="1352" spans="1:9">
      <c r="A1352" s="23">
        <v>2018</v>
      </c>
      <c r="B1352" s="23" t="s">
        <v>2367</v>
      </c>
      <c r="C1352" s="23" t="s">
        <v>1886</v>
      </c>
      <c r="D1352" s="13" t="s">
        <v>313</v>
      </c>
      <c r="E1352" s="13" t="s">
        <v>373</v>
      </c>
      <c r="F1352" s="13" t="s">
        <v>2509</v>
      </c>
      <c r="G1352" s="13" t="s">
        <v>7465</v>
      </c>
      <c r="H1352" s="13" t="s">
        <v>7327</v>
      </c>
      <c r="I1352" s="34">
        <v>2</v>
      </c>
    </row>
    <row r="1353" spans="1:9">
      <c r="A1353" s="23">
        <v>2018</v>
      </c>
      <c r="B1353" s="23" t="s">
        <v>2367</v>
      </c>
      <c r="C1353" s="23" t="s">
        <v>1886</v>
      </c>
      <c r="D1353" s="13" t="s">
        <v>313</v>
      </c>
      <c r="E1353" s="13" t="s">
        <v>374</v>
      </c>
      <c r="F1353" s="13" t="s">
        <v>2432</v>
      </c>
      <c r="G1353" s="13" t="s">
        <v>7465</v>
      </c>
      <c r="H1353" s="13" t="s">
        <v>7327</v>
      </c>
      <c r="I1353" s="34">
        <v>3</v>
      </c>
    </row>
    <row r="1354" spans="1:9">
      <c r="A1354" s="23">
        <v>2018</v>
      </c>
      <c r="B1354" s="23" t="s">
        <v>2367</v>
      </c>
      <c r="C1354" s="23" t="s">
        <v>1886</v>
      </c>
      <c r="D1354" s="13" t="s">
        <v>313</v>
      </c>
      <c r="E1354" s="13" t="s">
        <v>3218</v>
      </c>
      <c r="F1354" s="13" t="s">
        <v>2475</v>
      </c>
      <c r="G1354" s="13" t="s">
        <v>7465</v>
      </c>
      <c r="H1354" s="13" t="s">
        <v>7327</v>
      </c>
      <c r="I1354" s="34">
        <v>1</v>
      </c>
    </row>
    <row r="1355" spans="1:9">
      <c r="A1355" s="23">
        <v>2018</v>
      </c>
      <c r="B1355" s="23" t="s">
        <v>2367</v>
      </c>
      <c r="C1355" s="23" t="s">
        <v>1886</v>
      </c>
      <c r="D1355" s="13" t="s">
        <v>313</v>
      </c>
      <c r="E1355" s="13" t="s">
        <v>1935</v>
      </c>
      <c r="F1355" s="13" t="s">
        <v>2488</v>
      </c>
      <c r="G1355" s="13" t="s">
        <v>7465</v>
      </c>
      <c r="H1355" s="13" t="s">
        <v>7327</v>
      </c>
      <c r="I1355" s="34">
        <v>2</v>
      </c>
    </row>
    <row r="1356" spans="1:9">
      <c r="A1356" s="23">
        <v>2018</v>
      </c>
      <c r="B1356" s="23" t="s">
        <v>2367</v>
      </c>
      <c r="C1356" s="23" t="s">
        <v>1886</v>
      </c>
      <c r="D1356" s="13" t="s">
        <v>313</v>
      </c>
      <c r="E1356" s="13" t="s">
        <v>2351</v>
      </c>
      <c r="F1356" s="13" t="s">
        <v>2432</v>
      </c>
      <c r="G1356" s="13" t="s">
        <v>7465</v>
      </c>
      <c r="H1356" s="13" t="s">
        <v>7327</v>
      </c>
      <c r="I1356" s="34">
        <v>1</v>
      </c>
    </row>
    <row r="1357" spans="1:9">
      <c r="A1357" s="23">
        <v>2018</v>
      </c>
      <c r="B1357" s="23" t="s">
        <v>2367</v>
      </c>
      <c r="C1357" s="23" t="s">
        <v>1886</v>
      </c>
      <c r="D1357" s="13" t="s">
        <v>313</v>
      </c>
      <c r="E1357" s="13" t="s">
        <v>447</v>
      </c>
      <c r="F1357" s="13" t="s">
        <v>2512</v>
      </c>
      <c r="G1357" s="13" t="s">
        <v>7465</v>
      </c>
      <c r="H1357" s="13" t="s">
        <v>7327</v>
      </c>
      <c r="I1357" s="34">
        <v>4</v>
      </c>
    </row>
    <row r="1358" spans="1:9">
      <c r="A1358" s="23">
        <v>2018</v>
      </c>
      <c r="B1358" s="23" t="s">
        <v>2367</v>
      </c>
      <c r="C1358" s="23" t="s">
        <v>1886</v>
      </c>
      <c r="D1358" s="13" t="s">
        <v>313</v>
      </c>
      <c r="E1358" s="13" t="s">
        <v>375</v>
      </c>
      <c r="F1358" s="13" t="s">
        <v>2462</v>
      </c>
      <c r="G1358" s="13" t="s">
        <v>7465</v>
      </c>
      <c r="H1358" s="13" t="s">
        <v>7327</v>
      </c>
      <c r="I1358" s="34">
        <v>3</v>
      </c>
    </row>
    <row r="1359" spans="1:9">
      <c r="A1359" s="23">
        <v>2018</v>
      </c>
      <c r="B1359" s="23" t="s">
        <v>2367</v>
      </c>
      <c r="C1359" s="23" t="s">
        <v>1886</v>
      </c>
      <c r="D1359" s="13" t="s">
        <v>313</v>
      </c>
      <c r="E1359" s="13" t="s">
        <v>3467</v>
      </c>
      <c r="F1359" s="13" t="s">
        <v>3468</v>
      </c>
      <c r="G1359" s="13" t="s">
        <v>7465</v>
      </c>
      <c r="H1359" s="13" t="s">
        <v>7327</v>
      </c>
      <c r="I1359" s="34">
        <v>1</v>
      </c>
    </row>
    <row r="1360" spans="1:9">
      <c r="A1360" s="23">
        <v>2018</v>
      </c>
      <c r="B1360" s="23" t="s">
        <v>2367</v>
      </c>
      <c r="C1360" s="23" t="s">
        <v>1886</v>
      </c>
      <c r="D1360" s="13" t="s">
        <v>313</v>
      </c>
      <c r="E1360" s="13" t="s">
        <v>2158</v>
      </c>
      <c r="F1360" s="13" t="s">
        <v>2530</v>
      </c>
      <c r="G1360" s="13" t="s">
        <v>7465</v>
      </c>
      <c r="H1360" s="13" t="s">
        <v>7327</v>
      </c>
      <c r="I1360" s="34">
        <v>1</v>
      </c>
    </row>
    <row r="1361" spans="1:9">
      <c r="A1361" s="23">
        <v>2018</v>
      </c>
      <c r="B1361" s="23" t="s">
        <v>2367</v>
      </c>
      <c r="C1361" s="23" t="s">
        <v>1886</v>
      </c>
      <c r="D1361" s="13" t="s">
        <v>313</v>
      </c>
      <c r="E1361" s="13" t="s">
        <v>376</v>
      </c>
      <c r="F1361" s="13" t="s">
        <v>2507</v>
      </c>
      <c r="G1361" s="13" t="s">
        <v>7465</v>
      </c>
      <c r="H1361" s="13" t="s">
        <v>7327</v>
      </c>
      <c r="I1361" s="34">
        <v>1</v>
      </c>
    </row>
    <row r="1362" spans="1:9">
      <c r="A1362" s="23">
        <v>2018</v>
      </c>
      <c r="B1362" s="23" t="s">
        <v>2367</v>
      </c>
      <c r="C1362" s="23" t="s">
        <v>1886</v>
      </c>
      <c r="D1362" s="13" t="s">
        <v>313</v>
      </c>
      <c r="E1362" s="13" t="s">
        <v>378</v>
      </c>
      <c r="F1362" s="13" t="s">
        <v>2606</v>
      </c>
      <c r="G1362" s="13" t="s">
        <v>7465</v>
      </c>
      <c r="H1362" s="13" t="s">
        <v>7327</v>
      </c>
      <c r="I1362" s="34">
        <v>4</v>
      </c>
    </row>
    <row r="1363" spans="1:9">
      <c r="A1363" s="23">
        <v>2018</v>
      </c>
      <c r="B1363" s="23" t="s">
        <v>2367</v>
      </c>
      <c r="C1363" s="23" t="s">
        <v>1886</v>
      </c>
      <c r="D1363" s="13" t="s">
        <v>313</v>
      </c>
      <c r="E1363" s="13" t="s">
        <v>1937</v>
      </c>
      <c r="F1363" s="13" t="s">
        <v>2517</v>
      </c>
      <c r="G1363" s="13" t="s">
        <v>7465</v>
      </c>
      <c r="H1363" s="13" t="s">
        <v>7327</v>
      </c>
      <c r="I1363" s="34">
        <v>1</v>
      </c>
    </row>
    <row r="1364" spans="1:9">
      <c r="A1364" s="23">
        <v>2018</v>
      </c>
      <c r="B1364" s="23" t="s">
        <v>2367</v>
      </c>
      <c r="C1364" s="23" t="s">
        <v>1886</v>
      </c>
      <c r="D1364" s="13" t="s">
        <v>313</v>
      </c>
      <c r="E1364" s="13" t="s">
        <v>2348</v>
      </c>
      <c r="F1364" s="13" t="s">
        <v>2530</v>
      </c>
      <c r="G1364" s="13" t="s">
        <v>7465</v>
      </c>
      <c r="H1364" s="13" t="s">
        <v>7327</v>
      </c>
      <c r="I1364" s="34">
        <v>1</v>
      </c>
    </row>
    <row r="1365" spans="1:9">
      <c r="A1365" s="23">
        <v>2018</v>
      </c>
      <c r="B1365" s="23" t="s">
        <v>2367</v>
      </c>
      <c r="C1365" s="23" t="s">
        <v>1886</v>
      </c>
      <c r="D1365" s="13" t="s">
        <v>313</v>
      </c>
      <c r="E1365" s="13" t="s">
        <v>420</v>
      </c>
      <c r="F1365" s="13" t="s">
        <v>2420</v>
      </c>
      <c r="G1365" s="13" t="s">
        <v>7465</v>
      </c>
      <c r="H1365" s="13" t="s">
        <v>7327</v>
      </c>
      <c r="I1365" s="34">
        <v>3</v>
      </c>
    </row>
    <row r="1366" spans="1:9">
      <c r="A1366" s="23">
        <v>2018</v>
      </c>
      <c r="B1366" s="23" t="s">
        <v>2367</v>
      </c>
      <c r="C1366" s="23" t="s">
        <v>1886</v>
      </c>
      <c r="D1366" s="13" t="s">
        <v>313</v>
      </c>
      <c r="E1366" s="13" t="s">
        <v>379</v>
      </c>
      <c r="F1366" s="13" t="s">
        <v>2432</v>
      </c>
      <c r="G1366" s="13" t="s">
        <v>7465</v>
      </c>
      <c r="H1366" s="13" t="s">
        <v>7327</v>
      </c>
      <c r="I1366" s="34">
        <v>4</v>
      </c>
    </row>
    <row r="1367" spans="1:9">
      <c r="A1367" s="23">
        <v>2018</v>
      </c>
      <c r="B1367" s="23" t="s">
        <v>2367</v>
      </c>
      <c r="C1367" s="23" t="s">
        <v>1886</v>
      </c>
      <c r="D1367" s="13" t="s">
        <v>313</v>
      </c>
      <c r="E1367" s="13" t="s">
        <v>380</v>
      </c>
      <c r="F1367" s="13" t="s">
        <v>2507</v>
      </c>
      <c r="G1367" s="13" t="s">
        <v>7465</v>
      </c>
      <c r="H1367" s="13" t="s">
        <v>7327</v>
      </c>
      <c r="I1367" s="34">
        <v>2</v>
      </c>
    </row>
    <row r="1368" spans="1:9">
      <c r="A1368" s="23">
        <v>2018</v>
      </c>
      <c r="B1368" s="23" t="s">
        <v>2367</v>
      </c>
      <c r="C1368" s="23" t="s">
        <v>1886</v>
      </c>
      <c r="D1368" s="13" t="s">
        <v>313</v>
      </c>
      <c r="E1368" s="13" t="s">
        <v>405</v>
      </c>
      <c r="F1368" s="13" t="s">
        <v>2432</v>
      </c>
      <c r="G1368" s="13" t="s">
        <v>7465</v>
      </c>
      <c r="H1368" s="13" t="s">
        <v>7327</v>
      </c>
      <c r="I1368" s="34">
        <v>3</v>
      </c>
    </row>
    <row r="1369" spans="1:9">
      <c r="A1369" s="23">
        <v>2018</v>
      </c>
      <c r="B1369" s="23" t="s">
        <v>2367</v>
      </c>
      <c r="C1369" s="23" t="s">
        <v>1886</v>
      </c>
      <c r="D1369" s="13" t="s">
        <v>313</v>
      </c>
      <c r="E1369" s="13" t="s">
        <v>382</v>
      </c>
      <c r="F1369" s="13" t="s">
        <v>2531</v>
      </c>
      <c r="G1369" s="13" t="s">
        <v>7465</v>
      </c>
      <c r="H1369" s="13" t="s">
        <v>7327</v>
      </c>
      <c r="I1369" s="34">
        <v>7</v>
      </c>
    </row>
    <row r="1370" spans="1:9">
      <c r="A1370" s="23">
        <v>2018</v>
      </c>
      <c r="B1370" s="23" t="s">
        <v>2367</v>
      </c>
      <c r="C1370" s="23" t="s">
        <v>1886</v>
      </c>
      <c r="D1370" s="13" t="s">
        <v>313</v>
      </c>
      <c r="E1370" s="13" t="s">
        <v>1943</v>
      </c>
      <c r="F1370" s="13" t="s">
        <v>2611</v>
      </c>
      <c r="G1370" s="13" t="s">
        <v>7465</v>
      </c>
      <c r="H1370" s="13" t="s">
        <v>7327</v>
      </c>
      <c r="I1370" s="34">
        <v>1</v>
      </c>
    </row>
    <row r="1371" spans="1:9">
      <c r="A1371" s="23">
        <v>2018</v>
      </c>
      <c r="B1371" s="23" t="s">
        <v>2367</v>
      </c>
      <c r="C1371" s="23" t="s">
        <v>1886</v>
      </c>
      <c r="D1371" s="13" t="s">
        <v>314</v>
      </c>
      <c r="E1371" s="13" t="s">
        <v>384</v>
      </c>
      <c r="F1371" s="13" t="s">
        <v>2648</v>
      </c>
      <c r="G1371" s="13" t="s">
        <v>7465</v>
      </c>
      <c r="H1371" s="13" t="s">
        <v>7327</v>
      </c>
      <c r="I1371" s="34">
        <v>1</v>
      </c>
    </row>
    <row r="1372" spans="1:9">
      <c r="A1372" s="23">
        <v>2018</v>
      </c>
      <c r="B1372" s="23" t="s">
        <v>2367</v>
      </c>
      <c r="C1372" s="23" t="s">
        <v>1886</v>
      </c>
      <c r="D1372" s="13" t="s">
        <v>314</v>
      </c>
      <c r="E1372" s="13" t="s">
        <v>1944</v>
      </c>
      <c r="F1372" s="13" t="s">
        <v>2612</v>
      </c>
      <c r="G1372" s="13" t="s">
        <v>7465</v>
      </c>
      <c r="H1372" s="13" t="s">
        <v>7327</v>
      </c>
      <c r="I1372" s="34">
        <v>1</v>
      </c>
    </row>
    <row r="1373" spans="1:9">
      <c r="A1373" s="23">
        <v>2018</v>
      </c>
      <c r="B1373" s="23" t="s">
        <v>2367</v>
      </c>
      <c r="C1373" s="23" t="s">
        <v>1886</v>
      </c>
      <c r="D1373" s="13" t="s">
        <v>317</v>
      </c>
      <c r="E1373" s="13" t="s">
        <v>3217</v>
      </c>
      <c r="F1373" s="13" t="s">
        <v>2423</v>
      </c>
      <c r="G1373" s="13" t="s">
        <v>7465</v>
      </c>
      <c r="H1373" s="13" t="s">
        <v>7327</v>
      </c>
      <c r="I1373" s="34">
        <v>2</v>
      </c>
    </row>
    <row r="1374" spans="1:9">
      <c r="A1374" s="23">
        <v>2018</v>
      </c>
      <c r="B1374" s="23" t="s">
        <v>2367</v>
      </c>
      <c r="C1374" s="23" t="s">
        <v>1886</v>
      </c>
      <c r="D1374" s="13" t="s">
        <v>317</v>
      </c>
      <c r="E1374" s="13" t="s">
        <v>7477</v>
      </c>
      <c r="F1374" s="13" t="s">
        <v>2423</v>
      </c>
      <c r="G1374" s="13" t="s">
        <v>7465</v>
      </c>
      <c r="H1374" s="13" t="s">
        <v>7327</v>
      </c>
      <c r="I1374" s="34">
        <v>1</v>
      </c>
    </row>
    <row r="1375" spans="1:9">
      <c r="A1375" s="23">
        <v>2018</v>
      </c>
      <c r="B1375" s="23" t="s">
        <v>2367</v>
      </c>
      <c r="C1375" s="23" t="s">
        <v>1886</v>
      </c>
      <c r="D1375" s="13" t="s">
        <v>317</v>
      </c>
      <c r="E1375" s="13" t="s">
        <v>3471</v>
      </c>
      <c r="F1375" s="13" t="s">
        <v>2439</v>
      </c>
      <c r="G1375" s="13" t="s">
        <v>7465</v>
      </c>
      <c r="H1375" s="13" t="s">
        <v>7327</v>
      </c>
      <c r="I1375" s="34">
        <v>1</v>
      </c>
    </row>
    <row r="1376" spans="1:9">
      <c r="A1376" s="23">
        <v>2018</v>
      </c>
      <c r="B1376" s="23" t="s">
        <v>2367</v>
      </c>
      <c r="C1376" s="23" t="s">
        <v>1886</v>
      </c>
      <c r="D1376" s="13" t="s">
        <v>317</v>
      </c>
      <c r="E1376" s="13" t="s">
        <v>3472</v>
      </c>
      <c r="F1376" s="13" t="s">
        <v>2423</v>
      </c>
      <c r="G1376" s="13" t="s">
        <v>7465</v>
      </c>
      <c r="H1376" s="13" t="s">
        <v>7327</v>
      </c>
      <c r="I1376" s="34">
        <v>1</v>
      </c>
    </row>
    <row r="1377" spans="1:9">
      <c r="A1377" s="23">
        <v>2018</v>
      </c>
      <c r="B1377" s="23" t="s">
        <v>2367</v>
      </c>
      <c r="C1377" s="23" t="s">
        <v>1886</v>
      </c>
      <c r="D1377" s="13" t="s">
        <v>317</v>
      </c>
      <c r="E1377" s="13" t="s">
        <v>7462</v>
      </c>
      <c r="F1377" s="13" t="s">
        <v>2491</v>
      </c>
      <c r="G1377" s="13" t="s">
        <v>7465</v>
      </c>
      <c r="H1377" s="13" t="s">
        <v>7327</v>
      </c>
      <c r="I1377" s="34">
        <v>1</v>
      </c>
    </row>
    <row r="1378" spans="1:9">
      <c r="A1378" s="23">
        <v>2018</v>
      </c>
      <c r="B1378" s="23" t="s">
        <v>2367</v>
      </c>
      <c r="C1378" s="23" t="s">
        <v>1886</v>
      </c>
      <c r="D1378" s="13" t="s">
        <v>317</v>
      </c>
      <c r="E1378" s="13" t="s">
        <v>406</v>
      </c>
      <c r="F1378" s="13" t="s">
        <v>2454</v>
      </c>
      <c r="G1378" s="13" t="s">
        <v>7465</v>
      </c>
      <c r="H1378" s="13" t="s">
        <v>7327</v>
      </c>
      <c r="I1378" s="34">
        <v>1</v>
      </c>
    </row>
    <row r="1379" spans="1:9">
      <c r="A1379" s="23">
        <v>2018</v>
      </c>
      <c r="B1379" s="23" t="s">
        <v>2367</v>
      </c>
      <c r="C1379" s="23" t="s">
        <v>1886</v>
      </c>
      <c r="D1379" s="13" t="s">
        <v>487</v>
      </c>
      <c r="E1379" s="13" t="s">
        <v>1951</v>
      </c>
      <c r="F1379" s="13" t="s">
        <v>2598</v>
      </c>
      <c r="G1379" s="13" t="s">
        <v>7465</v>
      </c>
      <c r="H1379" s="13" t="s">
        <v>7327</v>
      </c>
      <c r="I1379" s="34">
        <v>1</v>
      </c>
    </row>
    <row r="1380" spans="1:9">
      <c r="A1380" s="23">
        <v>2018</v>
      </c>
      <c r="B1380" s="23" t="s">
        <v>2367</v>
      </c>
      <c r="C1380" s="23" t="s">
        <v>1886</v>
      </c>
      <c r="D1380" s="13" t="s">
        <v>319</v>
      </c>
      <c r="E1380" s="13" t="s">
        <v>407</v>
      </c>
      <c r="F1380" s="13" t="s">
        <v>2424</v>
      </c>
      <c r="G1380" s="13" t="s">
        <v>7465</v>
      </c>
      <c r="H1380" s="13" t="s">
        <v>7327</v>
      </c>
      <c r="I1380" s="34">
        <v>1</v>
      </c>
    </row>
    <row r="1381" spans="1:9">
      <c r="A1381" s="23">
        <v>2018</v>
      </c>
      <c r="B1381" s="23" t="s">
        <v>2367</v>
      </c>
      <c r="C1381" s="23" t="s">
        <v>1886</v>
      </c>
      <c r="D1381" s="13" t="s">
        <v>319</v>
      </c>
      <c r="E1381" s="13" t="s">
        <v>3476</v>
      </c>
      <c r="F1381" s="13" t="s">
        <v>3475</v>
      </c>
      <c r="G1381" s="13" t="s">
        <v>7465</v>
      </c>
      <c r="H1381" s="13" t="s">
        <v>7327</v>
      </c>
      <c r="I1381" s="34">
        <v>1</v>
      </c>
    </row>
    <row r="1382" spans="1:9">
      <c r="A1382" s="23">
        <v>2018</v>
      </c>
      <c r="B1382" s="23" t="s">
        <v>2367</v>
      </c>
      <c r="C1382" s="23" t="s">
        <v>1886</v>
      </c>
      <c r="D1382" s="13" t="s">
        <v>319</v>
      </c>
      <c r="E1382" s="13" t="s">
        <v>3527</v>
      </c>
      <c r="F1382" s="13" t="s">
        <v>2447</v>
      </c>
      <c r="G1382" s="13" t="s">
        <v>7465</v>
      </c>
      <c r="H1382" s="13" t="s">
        <v>7327</v>
      </c>
      <c r="I1382" s="34">
        <v>1</v>
      </c>
    </row>
    <row r="1383" spans="1:9">
      <c r="A1383" s="23">
        <v>2018</v>
      </c>
      <c r="B1383" s="23" t="s">
        <v>2367</v>
      </c>
      <c r="C1383" s="23" t="s">
        <v>1886</v>
      </c>
      <c r="D1383" s="13" t="s">
        <v>319</v>
      </c>
      <c r="E1383" s="13" t="s">
        <v>389</v>
      </c>
      <c r="F1383" s="13" t="s">
        <v>2424</v>
      </c>
      <c r="G1383" s="13" t="s">
        <v>7465</v>
      </c>
      <c r="H1383" s="13" t="s">
        <v>7327</v>
      </c>
      <c r="I1383" s="34">
        <v>1</v>
      </c>
    </row>
    <row r="1384" spans="1:9">
      <c r="A1384" s="23">
        <v>2018</v>
      </c>
      <c r="B1384" s="23" t="s">
        <v>2367</v>
      </c>
      <c r="C1384" s="23" t="s">
        <v>1886</v>
      </c>
      <c r="D1384" s="13" t="s">
        <v>320</v>
      </c>
      <c r="E1384" s="13" t="s">
        <v>2325</v>
      </c>
      <c r="F1384" s="13" t="s">
        <v>2455</v>
      </c>
      <c r="G1384" s="13" t="s">
        <v>7465</v>
      </c>
      <c r="H1384" s="13" t="s">
        <v>7327</v>
      </c>
      <c r="I1384" s="34">
        <v>1</v>
      </c>
    </row>
    <row r="1385" spans="1:9">
      <c r="A1385" s="23">
        <v>2018</v>
      </c>
      <c r="B1385" s="23" t="s">
        <v>2367</v>
      </c>
      <c r="C1385" s="23" t="s">
        <v>1886</v>
      </c>
      <c r="D1385" s="13" t="s">
        <v>320</v>
      </c>
      <c r="E1385" s="13" t="s">
        <v>466</v>
      </c>
      <c r="F1385" s="13" t="s">
        <v>2478</v>
      </c>
      <c r="G1385" s="13" t="s">
        <v>7465</v>
      </c>
      <c r="H1385" s="13" t="s">
        <v>7327</v>
      </c>
      <c r="I1385" s="34">
        <v>1</v>
      </c>
    </row>
    <row r="1386" spans="1:9">
      <c r="A1386" s="23">
        <v>2018</v>
      </c>
      <c r="B1386" s="23" t="s">
        <v>2367</v>
      </c>
      <c r="C1386" s="23" t="s">
        <v>1886</v>
      </c>
      <c r="D1386" s="13" t="s">
        <v>322</v>
      </c>
      <c r="E1386" s="13" t="s">
        <v>390</v>
      </c>
      <c r="F1386" s="13" t="s">
        <v>2466</v>
      </c>
      <c r="G1386" s="13" t="s">
        <v>7465</v>
      </c>
      <c r="H1386" s="13" t="s">
        <v>7327</v>
      </c>
      <c r="I1386" s="34">
        <v>2</v>
      </c>
    </row>
    <row r="1387" spans="1:9">
      <c r="A1387" s="23">
        <v>2018</v>
      </c>
      <c r="B1387" s="23" t="s">
        <v>2367</v>
      </c>
      <c r="C1387" s="23" t="s">
        <v>1886</v>
      </c>
      <c r="D1387" s="13" t="s">
        <v>322</v>
      </c>
      <c r="E1387" s="13" t="s">
        <v>391</v>
      </c>
      <c r="F1387" s="13" t="s">
        <v>3552</v>
      </c>
      <c r="G1387" s="13" t="s">
        <v>7465</v>
      </c>
      <c r="H1387" s="13" t="s">
        <v>7327</v>
      </c>
      <c r="I1387" s="34">
        <v>3</v>
      </c>
    </row>
    <row r="1388" spans="1:9">
      <c r="A1388" s="23">
        <v>2018</v>
      </c>
      <c r="B1388" s="23" t="s">
        <v>2367</v>
      </c>
      <c r="C1388" s="23" t="s">
        <v>1886</v>
      </c>
      <c r="D1388" s="13" t="s">
        <v>322</v>
      </c>
      <c r="E1388" s="13" t="s">
        <v>450</v>
      </c>
      <c r="F1388" s="13" t="s">
        <v>2479</v>
      </c>
      <c r="G1388" s="13" t="s">
        <v>7465</v>
      </c>
      <c r="H1388" s="13" t="s">
        <v>7327</v>
      </c>
      <c r="I1388" s="34">
        <v>1</v>
      </c>
    </row>
    <row r="1389" spans="1:9">
      <c r="A1389" s="23">
        <v>2018</v>
      </c>
      <c r="B1389" s="23" t="s">
        <v>2367</v>
      </c>
      <c r="C1389" s="23" t="s">
        <v>1886</v>
      </c>
      <c r="D1389" s="13" t="s">
        <v>322</v>
      </c>
      <c r="E1389" s="13" t="s">
        <v>392</v>
      </c>
      <c r="F1389" s="13" t="s">
        <v>2466</v>
      </c>
      <c r="G1389" s="13" t="s">
        <v>7465</v>
      </c>
      <c r="H1389" s="13" t="s">
        <v>7327</v>
      </c>
      <c r="I1389" s="34">
        <v>1</v>
      </c>
    </row>
    <row r="1390" spans="1:9">
      <c r="A1390" s="23">
        <v>2018</v>
      </c>
      <c r="B1390" s="23" t="s">
        <v>2367</v>
      </c>
      <c r="C1390" s="23" t="s">
        <v>1886</v>
      </c>
      <c r="D1390" s="13" t="s">
        <v>322</v>
      </c>
      <c r="E1390" s="13" t="s">
        <v>431</v>
      </c>
      <c r="F1390" s="13" t="s">
        <v>2508</v>
      </c>
      <c r="G1390" s="13" t="s">
        <v>7465</v>
      </c>
      <c r="H1390" s="13" t="s">
        <v>7327</v>
      </c>
      <c r="I1390" s="34">
        <v>2</v>
      </c>
    </row>
    <row r="1391" spans="1:9">
      <c r="A1391" s="23">
        <v>2018</v>
      </c>
      <c r="B1391" s="23" t="s">
        <v>2367</v>
      </c>
      <c r="C1391" s="23" t="s">
        <v>1886</v>
      </c>
      <c r="D1391" s="13" t="s">
        <v>322</v>
      </c>
      <c r="E1391" s="13" t="s">
        <v>2586</v>
      </c>
      <c r="F1391" s="13" t="s">
        <v>2619</v>
      </c>
      <c r="G1391" s="13" t="s">
        <v>7465</v>
      </c>
      <c r="H1391" s="13" t="s">
        <v>7327</v>
      </c>
      <c r="I1391" s="34">
        <v>1</v>
      </c>
    </row>
    <row r="1392" spans="1:9">
      <c r="A1392" s="23">
        <v>2018</v>
      </c>
      <c r="B1392" s="23" t="s">
        <v>2367</v>
      </c>
      <c r="C1392" s="23" t="s">
        <v>1886</v>
      </c>
      <c r="D1392" s="13" t="s">
        <v>322</v>
      </c>
      <c r="E1392" s="13" t="s">
        <v>3453</v>
      </c>
      <c r="F1392" s="13" t="s">
        <v>2466</v>
      </c>
      <c r="G1392" s="13" t="s">
        <v>7465</v>
      </c>
      <c r="H1392" s="13" t="s">
        <v>7327</v>
      </c>
      <c r="I1392" s="34">
        <v>4</v>
      </c>
    </row>
    <row r="1393" spans="1:9">
      <c r="A1393" s="23">
        <v>2018</v>
      </c>
      <c r="B1393" s="23" t="s">
        <v>2367</v>
      </c>
      <c r="C1393" s="23" t="s">
        <v>1886</v>
      </c>
      <c r="D1393" s="13" t="s">
        <v>322</v>
      </c>
      <c r="E1393" s="13" t="s">
        <v>3247</v>
      </c>
      <c r="F1393" s="13" t="s">
        <v>2466</v>
      </c>
      <c r="G1393" s="13" t="s">
        <v>7465</v>
      </c>
      <c r="H1393" s="13" t="s">
        <v>7327</v>
      </c>
      <c r="I1393" s="34">
        <v>1</v>
      </c>
    </row>
    <row r="1394" spans="1:9">
      <c r="A1394" s="23">
        <v>2018</v>
      </c>
      <c r="B1394" s="23" t="s">
        <v>2367</v>
      </c>
      <c r="C1394" s="23" t="s">
        <v>1886</v>
      </c>
      <c r="D1394" s="13" t="s">
        <v>322</v>
      </c>
      <c r="E1394" s="13" t="s">
        <v>3247</v>
      </c>
      <c r="F1394" s="13" t="s">
        <v>2466</v>
      </c>
      <c r="G1394" s="13" t="s">
        <v>7465</v>
      </c>
      <c r="H1394" s="13" t="s">
        <v>7327</v>
      </c>
      <c r="I1394" s="34">
        <v>1</v>
      </c>
    </row>
    <row r="1395" spans="1:9">
      <c r="A1395" s="23">
        <v>2018</v>
      </c>
      <c r="B1395" s="23" t="s">
        <v>2367</v>
      </c>
      <c r="C1395" s="23" t="s">
        <v>1886</v>
      </c>
      <c r="D1395" s="13" t="s">
        <v>3999</v>
      </c>
      <c r="E1395" s="13" t="s">
        <v>388</v>
      </c>
      <c r="F1395" s="13" t="s">
        <v>4059</v>
      </c>
      <c r="G1395" s="13" t="s">
        <v>7465</v>
      </c>
      <c r="H1395" s="13" t="s">
        <v>7327</v>
      </c>
      <c r="I1395" s="34">
        <v>1</v>
      </c>
    </row>
    <row r="1396" spans="1:9">
      <c r="A1396" s="23">
        <v>2018</v>
      </c>
      <c r="B1396" s="23" t="s">
        <v>2367</v>
      </c>
      <c r="C1396" s="23" t="s">
        <v>1886</v>
      </c>
      <c r="D1396" s="13" t="s">
        <v>3999</v>
      </c>
      <c r="E1396" s="13" t="s">
        <v>3474</v>
      </c>
      <c r="F1396" s="13" t="s">
        <v>4024</v>
      </c>
      <c r="G1396" s="13" t="s">
        <v>7465</v>
      </c>
      <c r="H1396" s="13" t="s">
        <v>7327</v>
      </c>
      <c r="I1396" s="34">
        <v>2</v>
      </c>
    </row>
    <row r="1397" spans="1:9">
      <c r="A1397" s="23">
        <v>2018</v>
      </c>
      <c r="B1397" s="23" t="s">
        <v>2367</v>
      </c>
      <c r="C1397" s="23" t="s">
        <v>1886</v>
      </c>
      <c r="D1397" s="13" t="s">
        <v>330</v>
      </c>
      <c r="E1397" s="13" t="s">
        <v>1431</v>
      </c>
      <c r="F1397" s="13" t="s">
        <v>2460</v>
      </c>
      <c r="G1397" s="13" t="s">
        <v>7465</v>
      </c>
      <c r="H1397" s="13" t="s">
        <v>7327</v>
      </c>
      <c r="I1397" s="34">
        <v>1</v>
      </c>
    </row>
    <row r="1398" spans="1:9">
      <c r="A1398" s="23">
        <v>2018</v>
      </c>
      <c r="B1398" s="23" t="s">
        <v>2367</v>
      </c>
      <c r="C1398" s="23" t="s">
        <v>1886</v>
      </c>
      <c r="D1398" s="13" t="s">
        <v>330</v>
      </c>
      <c r="E1398" s="13" t="s">
        <v>1950</v>
      </c>
      <c r="F1398" s="13" t="s">
        <v>2536</v>
      </c>
      <c r="G1398" s="13" t="s">
        <v>7465</v>
      </c>
      <c r="H1398" s="13" t="s">
        <v>7327</v>
      </c>
      <c r="I1398" s="34">
        <v>1</v>
      </c>
    </row>
    <row r="1399" spans="1:9">
      <c r="A1399" s="23">
        <v>2018</v>
      </c>
      <c r="B1399" s="23" t="s">
        <v>2366</v>
      </c>
      <c r="C1399" s="23" t="s">
        <v>514</v>
      </c>
      <c r="D1399" s="13" t="s">
        <v>300</v>
      </c>
      <c r="E1399" s="13" t="s">
        <v>1433</v>
      </c>
      <c r="F1399" s="13" t="s">
        <v>2427</v>
      </c>
      <c r="G1399" s="13" t="s">
        <v>2151</v>
      </c>
      <c r="H1399" s="13" t="s">
        <v>7328</v>
      </c>
      <c r="I1399" s="34">
        <v>7</v>
      </c>
    </row>
    <row r="1400" spans="1:9">
      <c r="A1400" s="23">
        <v>2018</v>
      </c>
      <c r="B1400" s="23" t="s">
        <v>2366</v>
      </c>
      <c r="C1400" s="23" t="s">
        <v>514</v>
      </c>
      <c r="D1400" s="13" t="s">
        <v>301</v>
      </c>
      <c r="E1400" s="13" t="s">
        <v>3439</v>
      </c>
      <c r="F1400" s="13" t="s">
        <v>2603</v>
      </c>
      <c r="G1400" s="13" t="s">
        <v>2151</v>
      </c>
      <c r="H1400" s="13" t="s">
        <v>7328</v>
      </c>
      <c r="I1400" s="34">
        <v>1</v>
      </c>
    </row>
    <row r="1401" spans="1:9">
      <c r="A1401" s="23">
        <v>2018</v>
      </c>
      <c r="B1401" s="23" t="s">
        <v>2366</v>
      </c>
      <c r="C1401" s="23" t="s">
        <v>514</v>
      </c>
      <c r="D1401" s="13" t="s">
        <v>304</v>
      </c>
      <c r="E1401" s="13" t="s">
        <v>3488</v>
      </c>
      <c r="F1401" s="13" t="s">
        <v>3517</v>
      </c>
      <c r="G1401" s="13" t="s">
        <v>2151</v>
      </c>
      <c r="H1401" s="13" t="s">
        <v>7328</v>
      </c>
      <c r="I1401" s="34">
        <v>1</v>
      </c>
    </row>
    <row r="1402" spans="1:9">
      <c r="A1402" s="23">
        <v>2018</v>
      </c>
      <c r="B1402" s="23" t="s">
        <v>2366</v>
      </c>
      <c r="C1402" s="23" t="s">
        <v>514</v>
      </c>
      <c r="D1402" s="13" t="s">
        <v>304</v>
      </c>
      <c r="E1402" s="13" t="s">
        <v>2155</v>
      </c>
      <c r="F1402" s="13" t="s">
        <v>3519</v>
      </c>
      <c r="G1402" s="13" t="s">
        <v>2151</v>
      </c>
      <c r="H1402" s="13" t="s">
        <v>7328</v>
      </c>
      <c r="I1402" s="34">
        <v>1</v>
      </c>
    </row>
    <row r="1403" spans="1:9">
      <c r="A1403" s="23">
        <v>2018</v>
      </c>
      <c r="B1403" s="23" t="s">
        <v>2366</v>
      </c>
      <c r="C1403" s="23" t="s">
        <v>514</v>
      </c>
      <c r="D1403" s="13" t="s">
        <v>304</v>
      </c>
      <c r="E1403" s="13" t="s">
        <v>3443</v>
      </c>
      <c r="F1403" s="13" t="s">
        <v>3523</v>
      </c>
      <c r="G1403" s="13" t="s">
        <v>2151</v>
      </c>
      <c r="H1403" s="13" t="s">
        <v>7328</v>
      </c>
      <c r="I1403" s="34">
        <v>1</v>
      </c>
    </row>
    <row r="1404" spans="1:9">
      <c r="A1404" s="23">
        <v>2018</v>
      </c>
      <c r="B1404" s="23" t="s">
        <v>2366</v>
      </c>
      <c r="C1404" s="23" t="s">
        <v>514</v>
      </c>
      <c r="D1404" s="13" t="s">
        <v>306</v>
      </c>
      <c r="E1404" s="13" t="s">
        <v>3490</v>
      </c>
      <c r="F1404" s="13" t="s">
        <v>2469</v>
      </c>
      <c r="G1404" s="13" t="s">
        <v>2151</v>
      </c>
      <c r="H1404" s="13" t="s">
        <v>7328</v>
      </c>
      <c r="I1404" s="34">
        <v>5</v>
      </c>
    </row>
    <row r="1405" spans="1:9">
      <c r="A1405" s="23">
        <v>2018</v>
      </c>
      <c r="B1405" s="23" t="s">
        <v>2366</v>
      </c>
      <c r="C1405" s="23" t="s">
        <v>514</v>
      </c>
      <c r="D1405" s="13" t="s">
        <v>1427</v>
      </c>
      <c r="E1405" s="13" t="s">
        <v>1428</v>
      </c>
      <c r="F1405" s="13" t="s">
        <v>2609</v>
      </c>
      <c r="G1405" s="13" t="s">
        <v>2151</v>
      </c>
      <c r="H1405" s="13" t="s">
        <v>7328</v>
      </c>
      <c r="I1405" s="34">
        <v>3</v>
      </c>
    </row>
    <row r="1406" spans="1:9">
      <c r="A1406" s="23">
        <v>2018</v>
      </c>
      <c r="B1406" s="23" t="s">
        <v>2366</v>
      </c>
      <c r="C1406" s="23" t="s">
        <v>514</v>
      </c>
      <c r="D1406" s="13" t="s">
        <v>461</v>
      </c>
      <c r="E1406" s="13" t="s">
        <v>503</v>
      </c>
      <c r="F1406" s="13" t="s">
        <v>7112</v>
      </c>
      <c r="G1406" s="13" t="s">
        <v>2151</v>
      </c>
      <c r="H1406" s="13" t="s">
        <v>7328</v>
      </c>
      <c r="I1406" s="34">
        <v>4</v>
      </c>
    </row>
    <row r="1407" spans="1:9">
      <c r="A1407" s="23">
        <v>2018</v>
      </c>
      <c r="B1407" s="23" t="s">
        <v>2366</v>
      </c>
      <c r="C1407" s="23" t="s">
        <v>514</v>
      </c>
      <c r="D1407" s="13" t="s">
        <v>314</v>
      </c>
      <c r="E1407" s="13" t="s">
        <v>3491</v>
      </c>
      <c r="F1407" s="13" t="s">
        <v>3525</v>
      </c>
      <c r="G1407" s="13" t="s">
        <v>2151</v>
      </c>
      <c r="H1407" s="13" t="s">
        <v>7328</v>
      </c>
      <c r="I1407" s="34">
        <v>1</v>
      </c>
    </row>
    <row r="1408" spans="1:9">
      <c r="A1408" s="23">
        <v>2018</v>
      </c>
      <c r="B1408" s="23" t="s">
        <v>2366</v>
      </c>
      <c r="C1408" s="23" t="s">
        <v>514</v>
      </c>
      <c r="D1408" s="13" t="s">
        <v>314</v>
      </c>
      <c r="E1408" s="13" t="s">
        <v>3480</v>
      </c>
      <c r="F1408" s="13" t="s">
        <v>3526</v>
      </c>
      <c r="G1408" s="13" t="s">
        <v>2151</v>
      </c>
      <c r="H1408" s="13" t="s">
        <v>7328</v>
      </c>
      <c r="I1408" s="34">
        <v>1</v>
      </c>
    </row>
    <row r="1409" spans="1:9">
      <c r="A1409" s="23">
        <v>2018</v>
      </c>
      <c r="B1409" s="23" t="s">
        <v>2366</v>
      </c>
      <c r="C1409" s="23" t="s">
        <v>514</v>
      </c>
      <c r="D1409" s="13" t="s">
        <v>317</v>
      </c>
      <c r="E1409" s="13" t="s">
        <v>3450</v>
      </c>
      <c r="F1409" s="13" t="s">
        <v>2454</v>
      </c>
      <c r="G1409" s="13" t="s">
        <v>2151</v>
      </c>
      <c r="H1409" s="13" t="s">
        <v>7328</v>
      </c>
      <c r="I1409" s="34">
        <v>1</v>
      </c>
    </row>
    <row r="1410" spans="1:9">
      <c r="A1410" s="23">
        <v>2018</v>
      </c>
      <c r="B1410" s="23" t="s">
        <v>2366</v>
      </c>
      <c r="C1410" s="23" t="s">
        <v>514</v>
      </c>
      <c r="D1410" s="13" t="s">
        <v>317</v>
      </c>
      <c r="E1410" s="13" t="s">
        <v>3217</v>
      </c>
      <c r="F1410" s="13" t="s">
        <v>2423</v>
      </c>
      <c r="G1410" s="13" t="s">
        <v>2151</v>
      </c>
      <c r="H1410" s="13" t="s">
        <v>7328</v>
      </c>
      <c r="I1410" s="34">
        <v>2</v>
      </c>
    </row>
    <row r="1411" spans="1:9">
      <c r="A1411" s="23">
        <v>2018</v>
      </c>
      <c r="B1411" s="23" t="s">
        <v>2366</v>
      </c>
      <c r="C1411" s="23" t="s">
        <v>514</v>
      </c>
      <c r="D1411" s="13" t="s">
        <v>317</v>
      </c>
      <c r="E1411" s="13" t="s">
        <v>406</v>
      </c>
      <c r="F1411" s="13" t="s">
        <v>2454</v>
      </c>
      <c r="G1411" s="13" t="s">
        <v>2151</v>
      </c>
      <c r="H1411" s="13" t="s">
        <v>7328</v>
      </c>
      <c r="I1411" s="34">
        <v>2</v>
      </c>
    </row>
    <row r="1412" spans="1:9">
      <c r="A1412" s="23">
        <v>2018</v>
      </c>
      <c r="B1412" s="23" t="s">
        <v>2366</v>
      </c>
      <c r="C1412" s="23" t="s">
        <v>514</v>
      </c>
      <c r="D1412" s="13" t="s">
        <v>317</v>
      </c>
      <c r="E1412" s="13" t="s">
        <v>3481</v>
      </c>
      <c r="F1412" s="13" t="s">
        <v>2476</v>
      </c>
      <c r="G1412" s="13" t="s">
        <v>2151</v>
      </c>
      <c r="H1412" s="13" t="s">
        <v>7328</v>
      </c>
      <c r="I1412" s="34">
        <v>1</v>
      </c>
    </row>
    <row r="1413" spans="1:9">
      <c r="A1413" s="23">
        <v>2018</v>
      </c>
      <c r="B1413" s="23" t="s">
        <v>2366</v>
      </c>
      <c r="C1413" s="23" t="s">
        <v>514</v>
      </c>
      <c r="D1413" s="13" t="s">
        <v>337</v>
      </c>
      <c r="E1413" s="13" t="s">
        <v>465</v>
      </c>
      <c r="F1413" s="13" t="s">
        <v>3551</v>
      </c>
      <c r="G1413" s="13" t="s">
        <v>2151</v>
      </c>
      <c r="H1413" s="13" t="s">
        <v>7328</v>
      </c>
      <c r="I1413" s="34">
        <v>1</v>
      </c>
    </row>
    <row r="1414" spans="1:9">
      <c r="A1414" s="23">
        <v>2018</v>
      </c>
      <c r="B1414" s="23" t="s">
        <v>2366</v>
      </c>
      <c r="C1414" s="23" t="s">
        <v>514</v>
      </c>
      <c r="D1414" s="13" t="s">
        <v>319</v>
      </c>
      <c r="E1414" s="13" t="s">
        <v>407</v>
      </c>
      <c r="F1414" s="13" t="s">
        <v>2424</v>
      </c>
      <c r="G1414" s="13" t="s">
        <v>2151</v>
      </c>
      <c r="H1414" s="13" t="s">
        <v>7328</v>
      </c>
      <c r="I1414" s="34">
        <v>1</v>
      </c>
    </row>
    <row r="1415" spans="1:9">
      <c r="A1415" s="23">
        <v>2018</v>
      </c>
      <c r="B1415" s="23" t="s">
        <v>2366</v>
      </c>
      <c r="C1415" s="23" t="s">
        <v>514</v>
      </c>
      <c r="D1415" s="13" t="s">
        <v>322</v>
      </c>
      <c r="E1415" s="13" t="s">
        <v>1952</v>
      </c>
      <c r="F1415" s="13" t="s">
        <v>2467</v>
      </c>
      <c r="G1415" s="13" t="s">
        <v>2151</v>
      </c>
      <c r="H1415" s="13" t="s">
        <v>7328</v>
      </c>
      <c r="I1415" s="34">
        <v>2</v>
      </c>
    </row>
    <row r="1416" spans="1:9">
      <c r="A1416" s="23">
        <v>2018</v>
      </c>
      <c r="B1416" s="23" t="s">
        <v>2366</v>
      </c>
      <c r="C1416" s="23" t="s">
        <v>514</v>
      </c>
      <c r="D1416" s="13" t="s">
        <v>322</v>
      </c>
      <c r="E1416" s="13" t="s">
        <v>1444</v>
      </c>
      <c r="F1416" s="13" t="s">
        <v>2440</v>
      </c>
      <c r="G1416" s="13" t="s">
        <v>2151</v>
      </c>
      <c r="H1416" s="13" t="s">
        <v>7328</v>
      </c>
      <c r="I1416" s="34">
        <v>1</v>
      </c>
    </row>
    <row r="1417" spans="1:9">
      <c r="A1417" s="23">
        <v>2018</v>
      </c>
      <c r="B1417" s="23" t="s">
        <v>2366</v>
      </c>
      <c r="C1417" s="23" t="s">
        <v>514</v>
      </c>
      <c r="D1417" s="13" t="s">
        <v>322</v>
      </c>
      <c r="E1417" s="13" t="s">
        <v>3492</v>
      </c>
      <c r="F1417" s="13" t="s">
        <v>3536</v>
      </c>
      <c r="G1417" s="13" t="s">
        <v>2151</v>
      </c>
      <c r="H1417" s="13" t="s">
        <v>7328</v>
      </c>
      <c r="I1417" s="34">
        <v>2</v>
      </c>
    </row>
    <row r="1418" spans="1:9">
      <c r="A1418" s="23">
        <v>2018</v>
      </c>
      <c r="B1418" s="23" t="s">
        <v>2366</v>
      </c>
      <c r="C1418" s="23" t="s">
        <v>514</v>
      </c>
      <c r="D1418" s="13" t="s">
        <v>323</v>
      </c>
      <c r="E1418" s="13" t="s">
        <v>3543</v>
      </c>
      <c r="F1418" s="13" t="s">
        <v>2483</v>
      </c>
      <c r="G1418" s="13" t="s">
        <v>2151</v>
      </c>
      <c r="H1418" s="13" t="s">
        <v>7328</v>
      </c>
      <c r="I1418" s="34">
        <v>1</v>
      </c>
    </row>
    <row r="1419" spans="1:9">
      <c r="A1419" s="23">
        <v>2018</v>
      </c>
      <c r="B1419" s="23" t="s">
        <v>2366</v>
      </c>
      <c r="C1419" s="23" t="s">
        <v>514</v>
      </c>
      <c r="D1419" s="13" t="s">
        <v>324</v>
      </c>
      <c r="E1419" s="13" t="s">
        <v>523</v>
      </c>
      <c r="F1419" s="13" t="s">
        <v>2673</v>
      </c>
      <c r="G1419" s="13" t="s">
        <v>2151</v>
      </c>
      <c r="H1419" s="13" t="s">
        <v>7328</v>
      </c>
      <c r="I1419" s="34">
        <v>2</v>
      </c>
    </row>
    <row r="1420" spans="1:9">
      <c r="A1420" s="23">
        <v>2018</v>
      </c>
      <c r="B1420" s="23" t="s">
        <v>2366</v>
      </c>
      <c r="C1420" s="23" t="s">
        <v>514</v>
      </c>
      <c r="D1420" s="13" t="s">
        <v>324</v>
      </c>
      <c r="E1420" s="13" t="s">
        <v>3483</v>
      </c>
      <c r="F1420" s="13" t="s">
        <v>3269</v>
      </c>
      <c r="G1420" s="13" t="s">
        <v>2151</v>
      </c>
      <c r="H1420" s="13" t="s">
        <v>7328</v>
      </c>
      <c r="I1420" s="34">
        <v>1</v>
      </c>
    </row>
    <row r="1421" spans="1:9">
      <c r="A1421" s="23">
        <v>2018</v>
      </c>
      <c r="B1421" s="23" t="s">
        <v>2366</v>
      </c>
      <c r="C1421" s="23" t="s">
        <v>514</v>
      </c>
      <c r="D1421" s="13" t="s">
        <v>324</v>
      </c>
      <c r="E1421" s="13" t="s">
        <v>3484</v>
      </c>
      <c r="F1421" s="13" t="s">
        <v>3544</v>
      </c>
      <c r="G1421" s="13" t="s">
        <v>2151</v>
      </c>
      <c r="H1421" s="13" t="s">
        <v>7328</v>
      </c>
      <c r="I1421" s="34">
        <v>1</v>
      </c>
    </row>
    <row r="1422" spans="1:9">
      <c r="A1422" s="23">
        <v>2018</v>
      </c>
      <c r="B1422" s="23" t="s">
        <v>2366</v>
      </c>
      <c r="C1422" s="23" t="s">
        <v>514</v>
      </c>
      <c r="D1422" s="13" t="s">
        <v>330</v>
      </c>
      <c r="E1422" s="13" t="s">
        <v>1431</v>
      </c>
      <c r="F1422" s="13" t="s">
        <v>2460</v>
      </c>
      <c r="G1422" s="13" t="s">
        <v>2151</v>
      </c>
      <c r="H1422" s="13" t="s">
        <v>7328</v>
      </c>
      <c r="I1422" s="34">
        <v>1</v>
      </c>
    </row>
    <row r="1423" spans="1:9">
      <c r="A1423" s="23">
        <v>2018</v>
      </c>
      <c r="B1423" s="23" t="s">
        <v>2366</v>
      </c>
      <c r="C1423" s="23" t="s">
        <v>514</v>
      </c>
      <c r="D1423" s="13" t="s">
        <v>333</v>
      </c>
      <c r="E1423" s="13" t="s">
        <v>3486</v>
      </c>
      <c r="F1423" s="13" t="s">
        <v>2541</v>
      </c>
      <c r="G1423" s="13" t="s">
        <v>2151</v>
      </c>
      <c r="H1423" s="13" t="s">
        <v>7328</v>
      </c>
      <c r="I1423" s="34">
        <v>1</v>
      </c>
    </row>
    <row r="1424" spans="1:9">
      <c r="A1424" s="23">
        <v>2018</v>
      </c>
      <c r="B1424" s="23" t="s">
        <v>2366</v>
      </c>
      <c r="C1424" s="23" t="s">
        <v>514</v>
      </c>
      <c r="D1424" s="13" t="s">
        <v>334</v>
      </c>
      <c r="E1424" s="13" t="s">
        <v>481</v>
      </c>
      <c r="F1424" s="13" t="s">
        <v>2679</v>
      </c>
      <c r="G1424" s="13" t="s">
        <v>2151</v>
      </c>
      <c r="H1424" s="13" t="s">
        <v>7328</v>
      </c>
      <c r="I1424" s="34">
        <v>1</v>
      </c>
    </row>
    <row r="1425" spans="1:9">
      <c r="A1425" s="23">
        <v>2018</v>
      </c>
      <c r="B1425" s="23" t="s">
        <v>2366</v>
      </c>
      <c r="C1425" s="23" t="s">
        <v>514</v>
      </c>
      <c r="D1425" s="13" t="s">
        <v>300</v>
      </c>
      <c r="E1425" s="13" t="s">
        <v>1433</v>
      </c>
      <c r="F1425" s="13" t="s">
        <v>2427</v>
      </c>
      <c r="G1425" s="13" t="s">
        <v>7465</v>
      </c>
      <c r="H1425" s="13" t="s">
        <v>7327</v>
      </c>
      <c r="I1425" s="34">
        <v>5</v>
      </c>
    </row>
    <row r="1426" spans="1:9">
      <c r="A1426" s="23">
        <v>2018</v>
      </c>
      <c r="B1426" s="23" t="s">
        <v>2366</v>
      </c>
      <c r="C1426" s="23" t="s">
        <v>514</v>
      </c>
      <c r="D1426" s="13" t="s">
        <v>300</v>
      </c>
      <c r="E1426" s="13" t="s">
        <v>2152</v>
      </c>
      <c r="F1426" s="13" t="s">
        <v>2426</v>
      </c>
      <c r="G1426" s="13" t="s">
        <v>7465</v>
      </c>
      <c r="H1426" s="13" t="s">
        <v>7327</v>
      </c>
      <c r="I1426" s="34">
        <v>2</v>
      </c>
    </row>
    <row r="1427" spans="1:9">
      <c r="A1427" s="23">
        <v>2018</v>
      </c>
      <c r="B1427" s="23" t="s">
        <v>2366</v>
      </c>
      <c r="C1427" s="23" t="s">
        <v>514</v>
      </c>
      <c r="D1427" s="13" t="s">
        <v>300</v>
      </c>
      <c r="E1427" s="13" t="s">
        <v>1425</v>
      </c>
      <c r="F1427" s="13" t="s">
        <v>2608</v>
      </c>
      <c r="G1427" s="13" t="s">
        <v>7465</v>
      </c>
      <c r="H1427" s="13" t="s">
        <v>7327</v>
      </c>
      <c r="I1427" s="34">
        <v>1</v>
      </c>
    </row>
    <row r="1428" spans="1:9">
      <c r="A1428" s="23">
        <v>2018</v>
      </c>
      <c r="B1428" s="23" t="s">
        <v>2366</v>
      </c>
      <c r="C1428" s="23" t="s">
        <v>514</v>
      </c>
      <c r="D1428" s="13" t="s">
        <v>300</v>
      </c>
      <c r="E1428" s="13" t="s">
        <v>2587</v>
      </c>
      <c r="F1428" s="13" t="s">
        <v>2620</v>
      </c>
      <c r="G1428" s="13" t="s">
        <v>7465</v>
      </c>
      <c r="H1428" s="13" t="s">
        <v>7327</v>
      </c>
      <c r="I1428" s="34">
        <v>2</v>
      </c>
    </row>
    <row r="1429" spans="1:9">
      <c r="A1429" s="23">
        <v>2018</v>
      </c>
      <c r="B1429" s="23" t="s">
        <v>2366</v>
      </c>
      <c r="C1429" s="23" t="s">
        <v>514</v>
      </c>
      <c r="D1429" s="13" t="s">
        <v>300</v>
      </c>
      <c r="E1429" s="13" t="s">
        <v>3460</v>
      </c>
      <c r="F1429" s="13" t="s">
        <v>2468</v>
      </c>
      <c r="G1429" s="13" t="s">
        <v>7465</v>
      </c>
      <c r="H1429" s="13" t="s">
        <v>7327</v>
      </c>
      <c r="I1429" s="34">
        <v>1</v>
      </c>
    </row>
    <row r="1430" spans="1:9">
      <c r="A1430" s="23">
        <v>2018</v>
      </c>
      <c r="B1430" s="23" t="s">
        <v>2366</v>
      </c>
      <c r="C1430" s="23" t="s">
        <v>514</v>
      </c>
      <c r="D1430" s="13" t="s">
        <v>301</v>
      </c>
      <c r="E1430" s="13" t="s">
        <v>443</v>
      </c>
      <c r="F1430" s="13" t="s">
        <v>2533</v>
      </c>
      <c r="G1430" s="13" t="s">
        <v>7465</v>
      </c>
      <c r="H1430" s="13" t="s">
        <v>7327</v>
      </c>
      <c r="I1430" s="34">
        <v>1</v>
      </c>
    </row>
    <row r="1431" spans="1:9">
      <c r="A1431" s="23">
        <v>2018</v>
      </c>
      <c r="B1431" s="23" t="s">
        <v>2366</v>
      </c>
      <c r="C1431" s="23" t="s">
        <v>514</v>
      </c>
      <c r="D1431" s="13" t="s">
        <v>301</v>
      </c>
      <c r="E1431" s="13" t="s">
        <v>3439</v>
      </c>
      <c r="F1431" s="13" t="s">
        <v>2603</v>
      </c>
      <c r="G1431" s="13" t="s">
        <v>7465</v>
      </c>
      <c r="H1431" s="13" t="s">
        <v>7327</v>
      </c>
      <c r="I1431" s="34">
        <v>1</v>
      </c>
    </row>
    <row r="1432" spans="1:9">
      <c r="A1432" s="23">
        <v>2018</v>
      </c>
      <c r="B1432" s="23" t="s">
        <v>2366</v>
      </c>
      <c r="C1432" s="23" t="s">
        <v>514</v>
      </c>
      <c r="D1432" s="13" t="s">
        <v>301</v>
      </c>
      <c r="E1432" s="13" t="s">
        <v>2165</v>
      </c>
      <c r="F1432" s="13" t="s">
        <v>3456</v>
      </c>
      <c r="G1432" s="13" t="s">
        <v>7465</v>
      </c>
      <c r="H1432" s="13" t="s">
        <v>7327</v>
      </c>
      <c r="I1432" s="34">
        <v>1</v>
      </c>
    </row>
    <row r="1433" spans="1:9">
      <c r="A1433" s="23">
        <v>2018</v>
      </c>
      <c r="B1433" s="23" t="s">
        <v>2366</v>
      </c>
      <c r="C1433" s="23" t="s">
        <v>514</v>
      </c>
      <c r="D1433" s="13" t="s">
        <v>335</v>
      </c>
      <c r="E1433" s="13" t="s">
        <v>528</v>
      </c>
      <c r="F1433" s="13" t="s">
        <v>2594</v>
      </c>
      <c r="G1433" s="13" t="s">
        <v>7465</v>
      </c>
      <c r="H1433" s="13" t="s">
        <v>7327</v>
      </c>
      <c r="I1433" s="34">
        <v>3</v>
      </c>
    </row>
    <row r="1434" spans="1:9">
      <c r="A1434" s="23">
        <v>2018</v>
      </c>
      <c r="B1434" s="23" t="s">
        <v>2366</v>
      </c>
      <c r="C1434" s="23" t="s">
        <v>514</v>
      </c>
      <c r="D1434" s="13" t="s">
        <v>304</v>
      </c>
      <c r="E1434" s="13" t="s">
        <v>3441</v>
      </c>
      <c r="F1434" s="13" t="s">
        <v>3458</v>
      </c>
      <c r="G1434" s="13" t="s">
        <v>7465</v>
      </c>
      <c r="H1434" s="13" t="s">
        <v>7327</v>
      </c>
      <c r="I1434" s="34">
        <v>1</v>
      </c>
    </row>
    <row r="1435" spans="1:9">
      <c r="A1435" s="23">
        <v>2018</v>
      </c>
      <c r="B1435" s="23" t="s">
        <v>2366</v>
      </c>
      <c r="C1435" s="23" t="s">
        <v>514</v>
      </c>
      <c r="D1435" s="13" t="s">
        <v>304</v>
      </c>
      <c r="E1435" s="13" t="s">
        <v>3442</v>
      </c>
      <c r="F1435" s="13" t="s">
        <v>3459</v>
      </c>
      <c r="G1435" s="13" t="s">
        <v>7465</v>
      </c>
      <c r="H1435" s="13" t="s">
        <v>7327</v>
      </c>
      <c r="I1435" s="34">
        <v>1</v>
      </c>
    </row>
    <row r="1436" spans="1:9">
      <c r="A1436" s="23">
        <v>2018</v>
      </c>
      <c r="B1436" s="23" t="s">
        <v>2366</v>
      </c>
      <c r="C1436" s="23" t="s">
        <v>514</v>
      </c>
      <c r="D1436" s="13" t="s">
        <v>304</v>
      </c>
      <c r="E1436" s="13" t="s">
        <v>3442</v>
      </c>
      <c r="F1436" s="13" t="s">
        <v>3459</v>
      </c>
      <c r="G1436" s="13" t="s">
        <v>7465</v>
      </c>
      <c r="H1436" s="13" t="s">
        <v>7327</v>
      </c>
      <c r="I1436" s="34">
        <v>1</v>
      </c>
    </row>
    <row r="1437" spans="1:9">
      <c r="A1437" s="23">
        <v>2018</v>
      </c>
      <c r="B1437" s="23" t="s">
        <v>2366</v>
      </c>
      <c r="C1437" s="23" t="s">
        <v>514</v>
      </c>
      <c r="D1437" s="13" t="s">
        <v>304</v>
      </c>
      <c r="E1437" s="13" t="s">
        <v>3443</v>
      </c>
      <c r="F1437" s="13" t="s">
        <v>3462</v>
      </c>
      <c r="G1437" s="13" t="s">
        <v>7465</v>
      </c>
      <c r="H1437" s="13" t="s">
        <v>7327</v>
      </c>
      <c r="I1437" s="34">
        <v>1</v>
      </c>
    </row>
    <row r="1438" spans="1:9">
      <c r="A1438" s="23">
        <v>2018</v>
      </c>
      <c r="B1438" s="23" t="s">
        <v>2366</v>
      </c>
      <c r="C1438" s="23" t="s">
        <v>514</v>
      </c>
      <c r="D1438" s="13" t="s">
        <v>306</v>
      </c>
      <c r="E1438" s="13" t="s">
        <v>367</v>
      </c>
      <c r="F1438" s="13" t="s">
        <v>2419</v>
      </c>
      <c r="G1438" s="13" t="s">
        <v>7465</v>
      </c>
      <c r="H1438" s="13" t="s">
        <v>7327</v>
      </c>
      <c r="I1438" s="34">
        <v>1</v>
      </c>
    </row>
    <row r="1439" spans="1:9">
      <c r="A1439" s="23">
        <v>2018</v>
      </c>
      <c r="B1439" s="23" t="s">
        <v>2366</v>
      </c>
      <c r="C1439" s="23" t="s">
        <v>514</v>
      </c>
      <c r="D1439" s="13" t="s">
        <v>306</v>
      </c>
      <c r="E1439" s="13" t="s">
        <v>368</v>
      </c>
      <c r="F1439" s="13" t="s">
        <v>2469</v>
      </c>
      <c r="G1439" s="13" t="s">
        <v>7465</v>
      </c>
      <c r="H1439" s="13" t="s">
        <v>7327</v>
      </c>
      <c r="I1439" s="34">
        <v>1</v>
      </c>
    </row>
    <row r="1440" spans="1:9">
      <c r="A1440" s="23">
        <v>2018</v>
      </c>
      <c r="B1440" s="23" t="s">
        <v>2366</v>
      </c>
      <c r="C1440" s="23" t="s">
        <v>514</v>
      </c>
      <c r="D1440" s="13" t="s">
        <v>306</v>
      </c>
      <c r="E1440" s="13" t="s">
        <v>1436</v>
      </c>
      <c r="F1440" s="13" t="s">
        <v>2469</v>
      </c>
      <c r="G1440" s="13" t="s">
        <v>7465</v>
      </c>
      <c r="H1440" s="13" t="s">
        <v>7327</v>
      </c>
      <c r="I1440" s="34">
        <v>2</v>
      </c>
    </row>
    <row r="1441" spans="1:9">
      <c r="A1441" s="23">
        <v>2018</v>
      </c>
      <c r="B1441" s="23" t="s">
        <v>2366</v>
      </c>
      <c r="C1441" s="23" t="s">
        <v>514</v>
      </c>
      <c r="D1441" s="13" t="s">
        <v>306</v>
      </c>
      <c r="E1441" s="13" t="s">
        <v>3445</v>
      </c>
      <c r="F1441" s="13" t="s">
        <v>2489</v>
      </c>
      <c r="G1441" s="13" t="s">
        <v>7465</v>
      </c>
      <c r="H1441" s="13" t="s">
        <v>7327</v>
      </c>
      <c r="I1441" s="34">
        <v>1</v>
      </c>
    </row>
    <row r="1442" spans="1:9">
      <c r="A1442" s="23">
        <v>2018</v>
      </c>
      <c r="B1442" s="23" t="s">
        <v>2366</v>
      </c>
      <c r="C1442" s="23" t="s">
        <v>514</v>
      </c>
      <c r="D1442" s="13" t="s">
        <v>306</v>
      </c>
      <c r="E1442" s="13" t="s">
        <v>2568</v>
      </c>
      <c r="F1442" s="13" t="s">
        <v>2484</v>
      </c>
      <c r="G1442" s="13" t="s">
        <v>7465</v>
      </c>
      <c r="H1442" s="13" t="s">
        <v>7327</v>
      </c>
      <c r="I1442" s="34">
        <v>1</v>
      </c>
    </row>
    <row r="1443" spans="1:9">
      <c r="A1443" s="23">
        <v>2018</v>
      </c>
      <c r="B1443" s="23" t="s">
        <v>2366</v>
      </c>
      <c r="C1443" s="23" t="s">
        <v>514</v>
      </c>
      <c r="D1443" s="13" t="s">
        <v>306</v>
      </c>
      <c r="E1443" s="13" t="s">
        <v>3446</v>
      </c>
      <c r="F1443" s="13" t="s">
        <v>2469</v>
      </c>
      <c r="G1443" s="13" t="s">
        <v>7465</v>
      </c>
      <c r="H1443" s="13" t="s">
        <v>7327</v>
      </c>
      <c r="I1443" s="34">
        <v>2</v>
      </c>
    </row>
    <row r="1444" spans="1:9">
      <c r="A1444" s="23">
        <v>2018</v>
      </c>
      <c r="B1444" s="23" t="s">
        <v>2366</v>
      </c>
      <c r="C1444" s="23" t="s">
        <v>514</v>
      </c>
      <c r="D1444" s="13" t="s">
        <v>306</v>
      </c>
      <c r="E1444" s="13" t="s">
        <v>529</v>
      </c>
      <c r="F1444" s="13" t="s">
        <v>2469</v>
      </c>
      <c r="G1444" s="13" t="s">
        <v>7465</v>
      </c>
      <c r="H1444" s="13" t="s">
        <v>7327</v>
      </c>
      <c r="I1444" s="34">
        <v>2</v>
      </c>
    </row>
    <row r="1445" spans="1:9">
      <c r="A1445" s="23">
        <v>2018</v>
      </c>
      <c r="B1445" s="23" t="s">
        <v>2366</v>
      </c>
      <c r="C1445" s="23" t="s">
        <v>514</v>
      </c>
      <c r="D1445" s="13" t="s">
        <v>309</v>
      </c>
      <c r="E1445" s="13" t="s">
        <v>404</v>
      </c>
      <c r="F1445" s="13" t="s">
        <v>2441</v>
      </c>
      <c r="G1445" s="13" t="s">
        <v>7465</v>
      </c>
      <c r="H1445" s="13" t="s">
        <v>7327</v>
      </c>
      <c r="I1445" s="34">
        <v>3</v>
      </c>
    </row>
    <row r="1446" spans="1:9">
      <c r="A1446" s="23">
        <v>2018</v>
      </c>
      <c r="B1446" s="23" t="s">
        <v>2366</v>
      </c>
      <c r="C1446" s="23" t="s">
        <v>514</v>
      </c>
      <c r="D1446" s="13" t="s">
        <v>309</v>
      </c>
      <c r="E1446" s="13" t="s">
        <v>1429</v>
      </c>
      <c r="F1446" s="13" t="s">
        <v>2441</v>
      </c>
      <c r="G1446" s="13" t="s">
        <v>7465</v>
      </c>
      <c r="H1446" s="13" t="s">
        <v>7327</v>
      </c>
      <c r="I1446" s="34">
        <v>1</v>
      </c>
    </row>
    <row r="1447" spans="1:9">
      <c r="A1447" s="23">
        <v>2018</v>
      </c>
      <c r="B1447" s="23" t="s">
        <v>2366</v>
      </c>
      <c r="C1447" s="23" t="s">
        <v>514</v>
      </c>
      <c r="D1447" s="13" t="s">
        <v>310</v>
      </c>
      <c r="E1447" s="13" t="s">
        <v>460</v>
      </c>
      <c r="F1447" s="13" t="s">
        <v>3548</v>
      </c>
      <c r="G1447" s="13" t="s">
        <v>7465</v>
      </c>
      <c r="H1447" s="13" t="s">
        <v>7327</v>
      </c>
      <c r="I1447" s="34">
        <v>1</v>
      </c>
    </row>
    <row r="1448" spans="1:9">
      <c r="A1448" s="23">
        <v>2018</v>
      </c>
      <c r="B1448" s="23" t="s">
        <v>2366</v>
      </c>
      <c r="C1448" s="23" t="s">
        <v>514</v>
      </c>
      <c r="D1448" s="13" t="s">
        <v>313</v>
      </c>
      <c r="E1448" s="13" t="s">
        <v>3218</v>
      </c>
      <c r="F1448" s="13" t="s">
        <v>2475</v>
      </c>
      <c r="G1448" s="13" t="s">
        <v>7465</v>
      </c>
      <c r="H1448" s="13" t="s">
        <v>7327</v>
      </c>
      <c r="I1448" s="34">
        <v>1</v>
      </c>
    </row>
    <row r="1449" spans="1:9">
      <c r="A1449" s="23">
        <v>2018</v>
      </c>
      <c r="B1449" s="23" t="s">
        <v>2366</v>
      </c>
      <c r="C1449" s="23" t="s">
        <v>514</v>
      </c>
      <c r="D1449" s="13" t="s">
        <v>313</v>
      </c>
      <c r="E1449" s="13" t="s">
        <v>2157</v>
      </c>
      <c r="F1449" s="13" t="s">
        <v>2544</v>
      </c>
      <c r="G1449" s="13" t="s">
        <v>7465</v>
      </c>
      <c r="H1449" s="13" t="s">
        <v>7327</v>
      </c>
      <c r="I1449" s="34">
        <v>1</v>
      </c>
    </row>
    <row r="1450" spans="1:9">
      <c r="A1450" s="23">
        <v>2018</v>
      </c>
      <c r="B1450" s="23" t="s">
        <v>2366</v>
      </c>
      <c r="C1450" s="23" t="s">
        <v>514</v>
      </c>
      <c r="D1450" s="13" t="s">
        <v>313</v>
      </c>
      <c r="E1450" s="13" t="s">
        <v>447</v>
      </c>
      <c r="F1450" s="13" t="s">
        <v>2512</v>
      </c>
      <c r="G1450" s="13" t="s">
        <v>7465</v>
      </c>
      <c r="H1450" s="13" t="s">
        <v>7327</v>
      </c>
      <c r="I1450" s="34">
        <v>2</v>
      </c>
    </row>
    <row r="1451" spans="1:9">
      <c r="A1451" s="23">
        <v>2018</v>
      </c>
      <c r="B1451" s="23" t="s">
        <v>2366</v>
      </c>
      <c r="C1451" s="23" t="s">
        <v>514</v>
      </c>
      <c r="D1451" s="13" t="s">
        <v>313</v>
      </c>
      <c r="E1451" s="13" t="s">
        <v>375</v>
      </c>
      <c r="F1451" s="13" t="s">
        <v>2462</v>
      </c>
      <c r="G1451" s="13" t="s">
        <v>7465</v>
      </c>
      <c r="H1451" s="13" t="s">
        <v>7327</v>
      </c>
      <c r="I1451" s="34">
        <v>3</v>
      </c>
    </row>
    <row r="1452" spans="1:9">
      <c r="A1452" s="23">
        <v>2018</v>
      </c>
      <c r="B1452" s="23" t="s">
        <v>2366</v>
      </c>
      <c r="C1452" s="23" t="s">
        <v>514</v>
      </c>
      <c r="D1452" s="13" t="s">
        <v>313</v>
      </c>
      <c r="E1452" s="13" t="s">
        <v>421</v>
      </c>
      <c r="F1452" s="13" t="s">
        <v>2548</v>
      </c>
      <c r="G1452" s="13" t="s">
        <v>7465</v>
      </c>
      <c r="H1452" s="13" t="s">
        <v>7327</v>
      </c>
      <c r="I1452" s="34">
        <v>1</v>
      </c>
    </row>
    <row r="1453" spans="1:9">
      <c r="A1453" s="23">
        <v>2018</v>
      </c>
      <c r="B1453" s="23" t="s">
        <v>2366</v>
      </c>
      <c r="C1453" s="23" t="s">
        <v>514</v>
      </c>
      <c r="D1453" s="13" t="s">
        <v>313</v>
      </c>
      <c r="E1453" s="13" t="s">
        <v>3447</v>
      </c>
      <c r="F1453" s="13" t="s">
        <v>2537</v>
      </c>
      <c r="G1453" s="13" t="s">
        <v>7465</v>
      </c>
      <c r="H1453" s="13" t="s">
        <v>7327</v>
      </c>
      <c r="I1453" s="34">
        <v>2</v>
      </c>
    </row>
    <row r="1454" spans="1:9">
      <c r="A1454" s="23">
        <v>2018</v>
      </c>
      <c r="B1454" s="23" t="s">
        <v>2366</v>
      </c>
      <c r="C1454" s="23" t="s">
        <v>514</v>
      </c>
      <c r="D1454" s="13" t="s">
        <v>313</v>
      </c>
      <c r="E1454" s="13" t="s">
        <v>1957</v>
      </c>
      <c r="F1454" s="13" t="s">
        <v>2549</v>
      </c>
      <c r="G1454" s="13" t="s">
        <v>7465</v>
      </c>
      <c r="H1454" s="13" t="s">
        <v>7327</v>
      </c>
      <c r="I1454" s="34">
        <v>1</v>
      </c>
    </row>
    <row r="1455" spans="1:9">
      <c r="A1455" s="23">
        <v>2018</v>
      </c>
      <c r="B1455" s="23" t="s">
        <v>2366</v>
      </c>
      <c r="C1455" s="23" t="s">
        <v>514</v>
      </c>
      <c r="D1455" s="13" t="s">
        <v>313</v>
      </c>
      <c r="E1455" s="13" t="s">
        <v>419</v>
      </c>
      <c r="F1455" s="13" t="s">
        <v>2518</v>
      </c>
      <c r="G1455" s="13" t="s">
        <v>7465</v>
      </c>
      <c r="H1455" s="13" t="s">
        <v>7327</v>
      </c>
      <c r="I1455" s="34">
        <v>1</v>
      </c>
    </row>
    <row r="1456" spans="1:9">
      <c r="A1456" s="23">
        <v>2018</v>
      </c>
      <c r="B1456" s="23" t="s">
        <v>2366</v>
      </c>
      <c r="C1456" s="23" t="s">
        <v>514</v>
      </c>
      <c r="D1456" s="13" t="s">
        <v>313</v>
      </c>
      <c r="E1456" s="13" t="s">
        <v>2158</v>
      </c>
      <c r="F1456" s="13" t="s">
        <v>2530</v>
      </c>
      <c r="G1456" s="13" t="s">
        <v>7465</v>
      </c>
      <c r="H1456" s="13" t="s">
        <v>7327</v>
      </c>
      <c r="I1456" s="34">
        <v>1</v>
      </c>
    </row>
    <row r="1457" spans="1:9">
      <c r="A1457" s="23">
        <v>2018</v>
      </c>
      <c r="B1457" s="23" t="s">
        <v>2366</v>
      </c>
      <c r="C1457" s="23" t="s">
        <v>514</v>
      </c>
      <c r="D1457" s="13" t="s">
        <v>313</v>
      </c>
      <c r="E1457" s="13" t="s">
        <v>2348</v>
      </c>
      <c r="F1457" s="13" t="s">
        <v>2530</v>
      </c>
      <c r="G1457" s="13" t="s">
        <v>7465</v>
      </c>
      <c r="H1457" s="13" t="s">
        <v>7327</v>
      </c>
      <c r="I1457" s="34">
        <v>1</v>
      </c>
    </row>
    <row r="1458" spans="1:9">
      <c r="A1458" s="23">
        <v>2018</v>
      </c>
      <c r="B1458" s="23" t="s">
        <v>2366</v>
      </c>
      <c r="C1458" s="23" t="s">
        <v>514</v>
      </c>
      <c r="D1458" s="13" t="s">
        <v>313</v>
      </c>
      <c r="E1458" s="13" t="s">
        <v>382</v>
      </c>
      <c r="F1458" s="13" t="s">
        <v>2531</v>
      </c>
      <c r="G1458" s="13" t="s">
        <v>7465</v>
      </c>
      <c r="H1458" s="13" t="s">
        <v>7327</v>
      </c>
      <c r="I1458" s="34">
        <v>9</v>
      </c>
    </row>
    <row r="1459" spans="1:9">
      <c r="A1459" s="23">
        <v>2018</v>
      </c>
      <c r="B1459" s="23" t="s">
        <v>2366</v>
      </c>
      <c r="C1459" s="23" t="s">
        <v>514</v>
      </c>
      <c r="D1459" s="13" t="s">
        <v>313</v>
      </c>
      <c r="E1459" s="13" t="s">
        <v>3469</v>
      </c>
      <c r="F1459" s="13" t="s">
        <v>2420</v>
      </c>
      <c r="G1459" s="13" t="s">
        <v>7465</v>
      </c>
      <c r="H1459" s="13" t="s">
        <v>7327</v>
      </c>
      <c r="I1459" s="34">
        <v>7</v>
      </c>
    </row>
    <row r="1460" spans="1:9">
      <c r="A1460" s="23">
        <v>2018</v>
      </c>
      <c r="B1460" s="23" t="s">
        <v>2366</v>
      </c>
      <c r="C1460" s="23" t="s">
        <v>514</v>
      </c>
      <c r="D1460" s="13" t="s">
        <v>314</v>
      </c>
      <c r="E1460" s="13" t="s">
        <v>384</v>
      </c>
      <c r="F1460" s="13" t="s">
        <v>2648</v>
      </c>
      <c r="G1460" s="13" t="s">
        <v>7465</v>
      </c>
      <c r="H1460" s="13" t="s">
        <v>7327</v>
      </c>
      <c r="I1460" s="34">
        <v>1</v>
      </c>
    </row>
    <row r="1461" spans="1:9">
      <c r="A1461" s="23">
        <v>2018</v>
      </c>
      <c r="B1461" s="23" t="s">
        <v>2366</v>
      </c>
      <c r="C1461" s="23" t="s">
        <v>514</v>
      </c>
      <c r="D1461" s="13" t="s">
        <v>314</v>
      </c>
      <c r="E1461" s="13" t="s">
        <v>384</v>
      </c>
      <c r="F1461" s="13" t="s">
        <v>2648</v>
      </c>
      <c r="G1461" s="13" t="s">
        <v>7465</v>
      </c>
      <c r="H1461" s="13" t="s">
        <v>7327</v>
      </c>
      <c r="I1461" s="34">
        <v>1</v>
      </c>
    </row>
    <row r="1462" spans="1:9">
      <c r="A1462" s="23">
        <v>2018</v>
      </c>
      <c r="B1462" s="23" t="s">
        <v>2366</v>
      </c>
      <c r="C1462" s="23" t="s">
        <v>514</v>
      </c>
      <c r="D1462" s="13" t="s">
        <v>317</v>
      </c>
      <c r="E1462" s="13" t="s">
        <v>406</v>
      </c>
      <c r="F1462" s="13" t="s">
        <v>2454</v>
      </c>
      <c r="G1462" s="13" t="s">
        <v>7465</v>
      </c>
      <c r="H1462" s="13" t="s">
        <v>7327</v>
      </c>
      <c r="I1462" s="34">
        <v>5</v>
      </c>
    </row>
    <row r="1463" spans="1:9">
      <c r="A1463" s="23">
        <v>2018</v>
      </c>
      <c r="B1463" s="23" t="s">
        <v>2366</v>
      </c>
      <c r="C1463" s="23" t="s">
        <v>514</v>
      </c>
      <c r="D1463" s="13" t="s">
        <v>319</v>
      </c>
      <c r="E1463" s="13" t="s">
        <v>407</v>
      </c>
      <c r="F1463" s="13" t="s">
        <v>2424</v>
      </c>
      <c r="G1463" s="13" t="s">
        <v>7465</v>
      </c>
      <c r="H1463" s="13" t="s">
        <v>7327</v>
      </c>
      <c r="I1463" s="34">
        <v>3</v>
      </c>
    </row>
    <row r="1464" spans="1:9">
      <c r="A1464" s="23">
        <v>2018</v>
      </c>
      <c r="B1464" s="23" t="s">
        <v>2366</v>
      </c>
      <c r="C1464" s="23" t="s">
        <v>514</v>
      </c>
      <c r="D1464" s="13" t="s">
        <v>319</v>
      </c>
      <c r="E1464" s="13" t="s">
        <v>2564</v>
      </c>
      <c r="F1464" s="13" t="s">
        <v>2540</v>
      </c>
      <c r="G1464" s="13" t="s">
        <v>7465</v>
      </c>
      <c r="H1464" s="13" t="s">
        <v>7327</v>
      </c>
      <c r="I1464" s="34">
        <v>1</v>
      </c>
    </row>
    <row r="1465" spans="1:9">
      <c r="A1465" s="23">
        <v>2018</v>
      </c>
      <c r="B1465" s="23" t="s">
        <v>2366</v>
      </c>
      <c r="C1465" s="23" t="s">
        <v>514</v>
      </c>
      <c r="D1465" s="13" t="s">
        <v>319</v>
      </c>
      <c r="E1465" s="13" t="s">
        <v>2166</v>
      </c>
      <c r="F1465" s="13" t="s">
        <v>2659</v>
      </c>
      <c r="G1465" s="13" t="s">
        <v>7465</v>
      </c>
      <c r="H1465" s="13" t="s">
        <v>7327</v>
      </c>
      <c r="I1465" s="34">
        <v>1</v>
      </c>
    </row>
    <row r="1466" spans="1:9">
      <c r="A1466" s="23">
        <v>2018</v>
      </c>
      <c r="B1466" s="23" t="s">
        <v>2366</v>
      </c>
      <c r="C1466" s="23" t="s">
        <v>514</v>
      </c>
      <c r="D1466" s="13" t="s">
        <v>320</v>
      </c>
      <c r="E1466" s="13" t="s">
        <v>466</v>
      </c>
      <c r="F1466" s="13" t="s">
        <v>2478</v>
      </c>
      <c r="G1466" s="13" t="s">
        <v>7465</v>
      </c>
      <c r="H1466" s="13" t="s">
        <v>7327</v>
      </c>
      <c r="I1466" s="34">
        <v>1</v>
      </c>
    </row>
    <row r="1467" spans="1:9">
      <c r="A1467" s="23">
        <v>2018</v>
      </c>
      <c r="B1467" s="23" t="s">
        <v>2366</v>
      </c>
      <c r="C1467" s="23" t="s">
        <v>514</v>
      </c>
      <c r="D1467" s="13" t="s">
        <v>322</v>
      </c>
      <c r="E1467" s="13" t="s">
        <v>3477</v>
      </c>
      <c r="F1467" s="13" t="s">
        <v>2643</v>
      </c>
      <c r="G1467" s="13" t="s">
        <v>7465</v>
      </c>
      <c r="H1467" s="13" t="s">
        <v>7327</v>
      </c>
      <c r="I1467" s="34">
        <v>1</v>
      </c>
    </row>
    <row r="1468" spans="1:9">
      <c r="A1468" s="23">
        <v>2018</v>
      </c>
      <c r="B1468" s="23" t="s">
        <v>2366</v>
      </c>
      <c r="C1468" s="23" t="s">
        <v>514</v>
      </c>
      <c r="D1468" s="13" t="s">
        <v>322</v>
      </c>
      <c r="E1468" s="13" t="s">
        <v>392</v>
      </c>
      <c r="F1468" s="13" t="s">
        <v>2466</v>
      </c>
      <c r="G1468" s="13" t="s">
        <v>7465</v>
      </c>
      <c r="H1468" s="13" t="s">
        <v>7327</v>
      </c>
      <c r="I1468" s="34">
        <v>1</v>
      </c>
    </row>
    <row r="1469" spans="1:9">
      <c r="A1469" s="23">
        <v>2018</v>
      </c>
      <c r="B1469" s="23" t="s">
        <v>2366</v>
      </c>
      <c r="C1469" s="23" t="s">
        <v>514</v>
      </c>
      <c r="D1469" s="13" t="s">
        <v>322</v>
      </c>
      <c r="E1469" s="13" t="s">
        <v>3452</v>
      </c>
      <c r="F1469" s="13" t="s">
        <v>3479</v>
      </c>
      <c r="G1469" s="13" t="s">
        <v>7465</v>
      </c>
      <c r="H1469" s="13" t="s">
        <v>7327</v>
      </c>
      <c r="I1469" s="34">
        <v>1</v>
      </c>
    </row>
    <row r="1470" spans="1:9">
      <c r="A1470" s="23">
        <v>2018</v>
      </c>
      <c r="B1470" s="23" t="s">
        <v>2366</v>
      </c>
      <c r="C1470" s="23" t="s">
        <v>514</v>
      </c>
      <c r="D1470" s="13" t="s">
        <v>322</v>
      </c>
      <c r="E1470" s="13" t="s">
        <v>2586</v>
      </c>
      <c r="F1470" s="13" t="s">
        <v>2619</v>
      </c>
      <c r="G1470" s="13" t="s">
        <v>7465</v>
      </c>
      <c r="H1470" s="13" t="s">
        <v>7327</v>
      </c>
      <c r="I1470" s="34">
        <v>2</v>
      </c>
    </row>
    <row r="1471" spans="1:9">
      <c r="A1471" s="23">
        <v>2018</v>
      </c>
      <c r="B1471" s="23" t="s">
        <v>2366</v>
      </c>
      <c r="C1471" s="23" t="s">
        <v>514</v>
      </c>
      <c r="D1471" s="13" t="s">
        <v>322</v>
      </c>
      <c r="E1471" s="13" t="s">
        <v>3453</v>
      </c>
      <c r="F1471" s="13" t="s">
        <v>2466</v>
      </c>
      <c r="G1471" s="13" t="s">
        <v>7465</v>
      </c>
      <c r="H1471" s="13" t="s">
        <v>7327</v>
      </c>
      <c r="I1471" s="34">
        <v>1</v>
      </c>
    </row>
    <row r="1472" spans="1:9">
      <c r="A1472" s="23">
        <v>2018</v>
      </c>
      <c r="B1472" s="23" t="s">
        <v>2366</v>
      </c>
      <c r="C1472" s="23" t="s">
        <v>514</v>
      </c>
      <c r="D1472" s="13" t="s">
        <v>322</v>
      </c>
      <c r="E1472" s="13" t="s">
        <v>1955</v>
      </c>
      <c r="F1472" s="13" t="s">
        <v>2663</v>
      </c>
      <c r="G1472" s="13" t="s">
        <v>7465</v>
      </c>
      <c r="H1472" s="13" t="s">
        <v>7327</v>
      </c>
      <c r="I1472" s="34">
        <v>2</v>
      </c>
    </row>
    <row r="1473" spans="1:9">
      <c r="A1473" s="23">
        <v>2018</v>
      </c>
      <c r="B1473" s="23" t="s">
        <v>2366</v>
      </c>
      <c r="C1473" s="23" t="s">
        <v>514</v>
      </c>
      <c r="D1473" s="13" t="s">
        <v>324</v>
      </c>
      <c r="E1473" s="13" t="s">
        <v>479</v>
      </c>
      <c r="F1473" s="13" t="s">
        <v>2425</v>
      </c>
      <c r="G1473" s="13" t="s">
        <v>7465</v>
      </c>
      <c r="H1473" s="13" t="s">
        <v>7327</v>
      </c>
      <c r="I1473" s="34">
        <v>1</v>
      </c>
    </row>
    <row r="1474" spans="1:9">
      <c r="A1474" s="23">
        <v>2018</v>
      </c>
      <c r="B1474" s="23" t="s">
        <v>2366</v>
      </c>
      <c r="C1474" s="23" t="s">
        <v>514</v>
      </c>
      <c r="D1474" s="13" t="s">
        <v>324</v>
      </c>
      <c r="E1474" s="13" t="s">
        <v>1430</v>
      </c>
      <c r="F1474" s="13" t="s">
        <v>2425</v>
      </c>
      <c r="G1474" s="13" t="s">
        <v>7465</v>
      </c>
      <c r="H1474" s="13" t="s">
        <v>7327</v>
      </c>
      <c r="I1474" s="34">
        <v>2</v>
      </c>
    </row>
    <row r="1475" spans="1:9">
      <c r="A1475" s="23">
        <v>2018</v>
      </c>
      <c r="B1475" s="23" t="s">
        <v>2366</v>
      </c>
      <c r="C1475" s="23" t="s">
        <v>514</v>
      </c>
      <c r="D1475" s="13" t="s">
        <v>432</v>
      </c>
      <c r="E1475" s="13" t="s">
        <v>2168</v>
      </c>
      <c r="F1475" s="13" t="s">
        <v>2623</v>
      </c>
      <c r="G1475" s="13" t="s">
        <v>7465</v>
      </c>
      <c r="H1475" s="13" t="s">
        <v>7327</v>
      </c>
      <c r="I1475" s="34">
        <v>3</v>
      </c>
    </row>
    <row r="1476" spans="1:9">
      <c r="A1476" s="23">
        <v>2018</v>
      </c>
      <c r="B1476" s="23" t="s">
        <v>2366</v>
      </c>
      <c r="C1476" s="23" t="s">
        <v>514</v>
      </c>
      <c r="D1476" s="13" t="s">
        <v>330</v>
      </c>
      <c r="E1476" s="13" t="s">
        <v>1431</v>
      </c>
      <c r="F1476" s="13" t="s">
        <v>2460</v>
      </c>
      <c r="G1476" s="13" t="s">
        <v>7465</v>
      </c>
      <c r="H1476" s="13" t="s">
        <v>7327</v>
      </c>
      <c r="I1476" s="34">
        <v>2</v>
      </c>
    </row>
    <row r="1477" spans="1:9">
      <c r="A1477" s="23">
        <v>2018</v>
      </c>
      <c r="B1477" s="23" t="s">
        <v>2366</v>
      </c>
      <c r="C1477" s="23" t="s">
        <v>514</v>
      </c>
      <c r="D1477" s="13" t="s">
        <v>333</v>
      </c>
      <c r="E1477" s="13" t="s">
        <v>435</v>
      </c>
      <c r="F1477" s="13" t="s">
        <v>2541</v>
      </c>
      <c r="G1477" s="13" t="s">
        <v>7465</v>
      </c>
      <c r="H1477" s="13" t="s">
        <v>7327</v>
      </c>
      <c r="I1477" s="34">
        <v>2</v>
      </c>
    </row>
    <row r="1478" spans="1:9">
      <c r="A1478" s="23">
        <v>2018</v>
      </c>
      <c r="B1478" s="23" t="s">
        <v>2367</v>
      </c>
      <c r="C1478" s="23" t="s">
        <v>514</v>
      </c>
      <c r="D1478" s="13" t="s">
        <v>300</v>
      </c>
      <c r="E1478" s="13" t="s">
        <v>1433</v>
      </c>
      <c r="F1478" s="13" t="s">
        <v>2427</v>
      </c>
      <c r="G1478" s="13" t="s">
        <v>2151</v>
      </c>
      <c r="H1478" s="13" t="s">
        <v>7328</v>
      </c>
      <c r="I1478" s="34">
        <v>6</v>
      </c>
    </row>
    <row r="1479" spans="1:9">
      <c r="A1479" s="23">
        <v>2018</v>
      </c>
      <c r="B1479" s="23" t="s">
        <v>2367</v>
      </c>
      <c r="C1479" s="23" t="s">
        <v>514</v>
      </c>
      <c r="D1479" s="13" t="s">
        <v>300</v>
      </c>
      <c r="E1479" s="13" t="s">
        <v>2163</v>
      </c>
      <c r="F1479" s="13" t="s">
        <v>2414</v>
      </c>
      <c r="G1479" s="13" t="s">
        <v>2151</v>
      </c>
      <c r="H1479" s="13" t="s">
        <v>7328</v>
      </c>
      <c r="I1479" s="34">
        <v>1</v>
      </c>
    </row>
    <row r="1480" spans="1:9">
      <c r="A1480" s="23">
        <v>2018</v>
      </c>
      <c r="B1480" s="23" t="s">
        <v>2367</v>
      </c>
      <c r="C1480" s="23" t="s">
        <v>514</v>
      </c>
      <c r="D1480" s="13" t="s">
        <v>300</v>
      </c>
      <c r="E1480" s="13" t="s">
        <v>2152</v>
      </c>
      <c r="F1480" s="13" t="s">
        <v>2426</v>
      </c>
      <c r="G1480" s="13" t="s">
        <v>2151</v>
      </c>
      <c r="H1480" s="13" t="s">
        <v>7328</v>
      </c>
      <c r="I1480" s="34">
        <v>1</v>
      </c>
    </row>
    <row r="1481" spans="1:9">
      <c r="A1481" s="23">
        <v>2018</v>
      </c>
      <c r="B1481" s="23" t="s">
        <v>2367</v>
      </c>
      <c r="C1481" s="23" t="s">
        <v>514</v>
      </c>
      <c r="D1481" s="13" t="s">
        <v>301</v>
      </c>
      <c r="E1481" s="13" t="s">
        <v>443</v>
      </c>
      <c r="F1481" s="13" t="s">
        <v>2533</v>
      </c>
      <c r="G1481" s="13" t="s">
        <v>2151</v>
      </c>
      <c r="H1481" s="13" t="s">
        <v>7328</v>
      </c>
      <c r="I1481" s="34">
        <v>1</v>
      </c>
    </row>
    <row r="1482" spans="1:9">
      <c r="A1482" s="23">
        <v>2018</v>
      </c>
      <c r="B1482" s="23" t="s">
        <v>2367</v>
      </c>
      <c r="C1482" s="23" t="s">
        <v>514</v>
      </c>
      <c r="D1482" s="13" t="s">
        <v>457</v>
      </c>
      <c r="E1482" s="13" t="s">
        <v>458</v>
      </c>
      <c r="F1482" s="13" t="s">
        <v>2686</v>
      </c>
      <c r="G1482" s="13" t="s">
        <v>2151</v>
      </c>
      <c r="H1482" s="13" t="s">
        <v>7328</v>
      </c>
      <c r="I1482" s="34">
        <v>3</v>
      </c>
    </row>
    <row r="1483" spans="1:9">
      <c r="A1483" s="23">
        <v>2018</v>
      </c>
      <c r="B1483" s="23" t="s">
        <v>2367</v>
      </c>
      <c r="C1483" s="23" t="s">
        <v>514</v>
      </c>
      <c r="D1483" s="13" t="s">
        <v>457</v>
      </c>
      <c r="E1483" s="13" t="s">
        <v>3509</v>
      </c>
      <c r="F1483" s="13" t="s">
        <v>2699</v>
      </c>
      <c r="G1483" s="13" t="s">
        <v>2151</v>
      </c>
      <c r="H1483" s="13" t="s">
        <v>7328</v>
      </c>
      <c r="I1483" s="34">
        <v>1</v>
      </c>
    </row>
    <row r="1484" spans="1:9">
      <c r="A1484" s="23">
        <v>2018</v>
      </c>
      <c r="B1484" s="23" t="s">
        <v>2367</v>
      </c>
      <c r="C1484" s="23" t="s">
        <v>514</v>
      </c>
      <c r="D1484" s="13" t="s">
        <v>304</v>
      </c>
      <c r="E1484" s="13" t="s">
        <v>3442</v>
      </c>
      <c r="F1484" s="13" t="s">
        <v>3459</v>
      </c>
      <c r="G1484" s="13" t="s">
        <v>2151</v>
      </c>
      <c r="H1484" s="13" t="s">
        <v>7328</v>
      </c>
      <c r="I1484" s="34">
        <v>1</v>
      </c>
    </row>
    <row r="1485" spans="1:9">
      <c r="A1485" s="23">
        <v>2018</v>
      </c>
      <c r="B1485" s="23" t="s">
        <v>2367</v>
      </c>
      <c r="C1485" s="23" t="s">
        <v>514</v>
      </c>
      <c r="D1485" s="13" t="s">
        <v>304</v>
      </c>
      <c r="E1485" s="13" t="s">
        <v>3444</v>
      </c>
      <c r="F1485" s="13" t="s">
        <v>3461</v>
      </c>
      <c r="G1485" s="13" t="s">
        <v>2151</v>
      </c>
      <c r="H1485" s="13" t="s">
        <v>7328</v>
      </c>
      <c r="I1485" s="34">
        <v>1</v>
      </c>
    </row>
    <row r="1486" spans="1:9">
      <c r="A1486" s="23">
        <v>2018</v>
      </c>
      <c r="B1486" s="23" t="s">
        <v>2367</v>
      </c>
      <c r="C1486" s="23" t="s">
        <v>514</v>
      </c>
      <c r="D1486" s="13" t="s">
        <v>304</v>
      </c>
      <c r="E1486" s="13" t="s">
        <v>3489</v>
      </c>
      <c r="F1486" s="13" t="s">
        <v>2436</v>
      </c>
      <c r="G1486" s="13" t="s">
        <v>2151</v>
      </c>
      <c r="H1486" s="13" t="s">
        <v>7328</v>
      </c>
      <c r="I1486" s="34">
        <v>1</v>
      </c>
    </row>
    <row r="1487" spans="1:9">
      <c r="A1487" s="23">
        <v>2018</v>
      </c>
      <c r="B1487" s="23" t="s">
        <v>2367</v>
      </c>
      <c r="C1487" s="23" t="s">
        <v>514</v>
      </c>
      <c r="D1487" s="13" t="s">
        <v>306</v>
      </c>
      <c r="E1487" s="13" t="s">
        <v>529</v>
      </c>
      <c r="F1487" s="13" t="s">
        <v>2469</v>
      </c>
      <c r="G1487" s="13" t="s">
        <v>2151</v>
      </c>
      <c r="H1487" s="13" t="s">
        <v>7328</v>
      </c>
      <c r="I1487" s="34">
        <v>1</v>
      </c>
    </row>
    <row r="1488" spans="1:9">
      <c r="A1488" s="23">
        <v>2018</v>
      </c>
      <c r="B1488" s="23" t="s">
        <v>2367</v>
      </c>
      <c r="C1488" s="23" t="s">
        <v>514</v>
      </c>
      <c r="D1488" s="13" t="s">
        <v>1427</v>
      </c>
      <c r="E1488" s="13" t="s">
        <v>1428</v>
      </c>
      <c r="F1488" s="13" t="s">
        <v>2609</v>
      </c>
      <c r="G1488" s="13" t="s">
        <v>2151</v>
      </c>
      <c r="H1488" s="13" t="s">
        <v>7328</v>
      </c>
      <c r="I1488" s="34">
        <v>1</v>
      </c>
    </row>
    <row r="1489" spans="1:9">
      <c r="A1489" s="23">
        <v>2018</v>
      </c>
      <c r="B1489" s="23" t="s">
        <v>2367</v>
      </c>
      <c r="C1489" s="23" t="s">
        <v>514</v>
      </c>
      <c r="D1489" s="13" t="s">
        <v>461</v>
      </c>
      <c r="E1489" s="13" t="s">
        <v>503</v>
      </c>
      <c r="F1489" s="13" t="s">
        <v>7112</v>
      </c>
      <c r="G1489" s="13" t="s">
        <v>2151</v>
      </c>
      <c r="H1489" s="13" t="s">
        <v>7328</v>
      </c>
      <c r="I1489" s="34">
        <v>3</v>
      </c>
    </row>
    <row r="1490" spans="1:9">
      <c r="A1490" s="23">
        <v>2018</v>
      </c>
      <c r="B1490" s="23" t="s">
        <v>2367</v>
      </c>
      <c r="C1490" s="23" t="s">
        <v>514</v>
      </c>
      <c r="D1490" s="13" t="s">
        <v>313</v>
      </c>
      <c r="E1490" s="13" t="s">
        <v>2158</v>
      </c>
      <c r="F1490" s="13" t="s">
        <v>2530</v>
      </c>
      <c r="G1490" s="13" t="s">
        <v>2151</v>
      </c>
      <c r="H1490" s="13" t="s">
        <v>7328</v>
      </c>
      <c r="I1490" s="34">
        <v>1</v>
      </c>
    </row>
    <row r="1491" spans="1:9">
      <c r="A1491" s="23">
        <v>2018</v>
      </c>
      <c r="B1491" s="23" t="s">
        <v>2367</v>
      </c>
      <c r="C1491" s="23" t="s">
        <v>514</v>
      </c>
      <c r="D1491" s="13" t="s">
        <v>313</v>
      </c>
      <c r="E1491" s="13" t="s">
        <v>382</v>
      </c>
      <c r="F1491" s="13" t="s">
        <v>2531</v>
      </c>
      <c r="G1491" s="13" t="s">
        <v>2151</v>
      </c>
      <c r="H1491" s="13" t="s">
        <v>7328</v>
      </c>
      <c r="I1491" s="34">
        <v>1</v>
      </c>
    </row>
    <row r="1492" spans="1:9">
      <c r="A1492" s="23">
        <v>2018</v>
      </c>
      <c r="B1492" s="23" t="s">
        <v>2367</v>
      </c>
      <c r="C1492" s="23" t="s">
        <v>514</v>
      </c>
      <c r="D1492" s="13" t="s">
        <v>314</v>
      </c>
      <c r="E1492" s="13" t="s">
        <v>484</v>
      </c>
      <c r="F1492" s="13" t="s">
        <v>5739</v>
      </c>
      <c r="G1492" s="13" t="s">
        <v>2151</v>
      </c>
      <c r="H1492" s="13" t="s">
        <v>7328</v>
      </c>
      <c r="I1492" s="34">
        <v>1</v>
      </c>
    </row>
    <row r="1493" spans="1:9">
      <c r="A1493" s="23">
        <v>2018</v>
      </c>
      <c r="B1493" s="23" t="s">
        <v>2367</v>
      </c>
      <c r="C1493" s="23" t="s">
        <v>514</v>
      </c>
      <c r="D1493" s="13" t="s">
        <v>317</v>
      </c>
      <c r="E1493" s="13" t="s">
        <v>3217</v>
      </c>
      <c r="F1493" s="13" t="s">
        <v>2423</v>
      </c>
      <c r="G1493" s="13" t="s">
        <v>2151</v>
      </c>
      <c r="H1493" s="13" t="s">
        <v>7328</v>
      </c>
      <c r="I1493" s="34">
        <v>4</v>
      </c>
    </row>
    <row r="1494" spans="1:9">
      <c r="A1494" s="23">
        <v>2018</v>
      </c>
      <c r="B1494" s="23" t="s">
        <v>2367</v>
      </c>
      <c r="C1494" s="23" t="s">
        <v>514</v>
      </c>
      <c r="D1494" s="13" t="s">
        <v>322</v>
      </c>
      <c r="E1494" s="13" t="s">
        <v>1952</v>
      </c>
      <c r="F1494" s="13" t="s">
        <v>2467</v>
      </c>
      <c r="G1494" s="13" t="s">
        <v>2151</v>
      </c>
      <c r="H1494" s="13" t="s">
        <v>7328</v>
      </c>
      <c r="I1494" s="34">
        <v>4</v>
      </c>
    </row>
    <row r="1495" spans="1:9">
      <c r="A1495" s="23">
        <v>2018</v>
      </c>
      <c r="B1495" s="23" t="s">
        <v>2367</v>
      </c>
      <c r="C1495" s="23" t="s">
        <v>514</v>
      </c>
      <c r="D1495" s="13" t="s">
        <v>322</v>
      </c>
      <c r="E1495" s="13" t="s">
        <v>3477</v>
      </c>
      <c r="F1495" s="13" t="s">
        <v>2643</v>
      </c>
      <c r="G1495" s="13" t="s">
        <v>2151</v>
      </c>
      <c r="H1495" s="13" t="s">
        <v>7328</v>
      </c>
      <c r="I1495" s="34">
        <v>1</v>
      </c>
    </row>
    <row r="1496" spans="1:9">
      <c r="A1496" s="23">
        <v>2018</v>
      </c>
      <c r="B1496" s="23" t="s">
        <v>2367</v>
      </c>
      <c r="C1496" s="23" t="s">
        <v>514</v>
      </c>
      <c r="D1496" s="13" t="s">
        <v>322</v>
      </c>
      <c r="E1496" s="13" t="s">
        <v>3482</v>
      </c>
      <c r="F1496" s="13" t="s">
        <v>3479</v>
      </c>
      <c r="G1496" s="13" t="s">
        <v>2151</v>
      </c>
      <c r="H1496" s="13" t="s">
        <v>7328</v>
      </c>
      <c r="I1496" s="34">
        <v>1</v>
      </c>
    </row>
    <row r="1497" spans="1:9">
      <c r="A1497" s="23">
        <v>2018</v>
      </c>
      <c r="B1497" s="23" t="s">
        <v>2367</v>
      </c>
      <c r="C1497" s="23" t="s">
        <v>514</v>
      </c>
      <c r="D1497" s="13" t="s">
        <v>322</v>
      </c>
      <c r="E1497" s="13" t="s">
        <v>392</v>
      </c>
      <c r="F1497" s="13" t="s">
        <v>2466</v>
      </c>
      <c r="G1497" s="13" t="s">
        <v>2151</v>
      </c>
      <c r="H1497" s="13" t="s">
        <v>7328</v>
      </c>
      <c r="I1497" s="34">
        <v>3</v>
      </c>
    </row>
    <row r="1498" spans="1:9">
      <c r="A1498" s="23">
        <v>2018</v>
      </c>
      <c r="B1498" s="23" t="s">
        <v>2367</v>
      </c>
      <c r="C1498" s="23" t="s">
        <v>514</v>
      </c>
      <c r="D1498" s="13" t="s">
        <v>322</v>
      </c>
      <c r="E1498" s="13" t="s">
        <v>3538</v>
      </c>
      <c r="F1498" s="13" t="s">
        <v>2466</v>
      </c>
      <c r="G1498" s="13" t="s">
        <v>2151</v>
      </c>
      <c r="H1498" s="13" t="s">
        <v>7328</v>
      </c>
      <c r="I1498" s="34">
        <v>1</v>
      </c>
    </row>
    <row r="1499" spans="1:9">
      <c r="A1499" s="23">
        <v>2018</v>
      </c>
      <c r="B1499" s="23" t="s">
        <v>2367</v>
      </c>
      <c r="C1499" s="23" t="s">
        <v>514</v>
      </c>
      <c r="D1499" s="13" t="s">
        <v>322</v>
      </c>
      <c r="E1499" s="13" t="s">
        <v>2586</v>
      </c>
      <c r="F1499" s="13" t="s">
        <v>3542</v>
      </c>
      <c r="G1499" s="13" t="s">
        <v>2151</v>
      </c>
      <c r="H1499" s="13" t="s">
        <v>7328</v>
      </c>
      <c r="I1499" s="34">
        <v>2</v>
      </c>
    </row>
    <row r="1500" spans="1:9">
      <c r="A1500" s="23">
        <v>2018</v>
      </c>
      <c r="B1500" s="23" t="s">
        <v>2367</v>
      </c>
      <c r="C1500" s="23" t="s">
        <v>514</v>
      </c>
      <c r="D1500" s="13" t="s">
        <v>323</v>
      </c>
      <c r="E1500" s="13" t="s">
        <v>3543</v>
      </c>
      <c r="F1500" s="13" t="s">
        <v>2483</v>
      </c>
      <c r="G1500" s="13" t="s">
        <v>2151</v>
      </c>
      <c r="H1500" s="13" t="s">
        <v>7328</v>
      </c>
      <c r="I1500" s="34">
        <v>1</v>
      </c>
    </row>
    <row r="1501" spans="1:9">
      <c r="A1501" s="23">
        <v>2018</v>
      </c>
      <c r="B1501" s="23" t="s">
        <v>2367</v>
      </c>
      <c r="C1501" s="23" t="s">
        <v>514</v>
      </c>
      <c r="D1501" s="13" t="s">
        <v>324</v>
      </c>
      <c r="E1501" s="13" t="s">
        <v>523</v>
      </c>
      <c r="F1501" s="13" t="s">
        <v>2673</v>
      </c>
      <c r="G1501" s="13" t="s">
        <v>2151</v>
      </c>
      <c r="H1501" s="13" t="s">
        <v>7328</v>
      </c>
      <c r="I1501" s="34">
        <v>2</v>
      </c>
    </row>
    <row r="1502" spans="1:9">
      <c r="A1502" s="23">
        <v>2018</v>
      </c>
      <c r="B1502" s="23" t="s">
        <v>2367</v>
      </c>
      <c r="C1502" s="23" t="s">
        <v>514</v>
      </c>
      <c r="D1502" s="13" t="s">
        <v>324</v>
      </c>
      <c r="E1502" s="13" t="s">
        <v>479</v>
      </c>
      <c r="F1502" s="13" t="s">
        <v>2425</v>
      </c>
      <c r="G1502" s="13" t="s">
        <v>2151</v>
      </c>
      <c r="H1502" s="13" t="s">
        <v>7328</v>
      </c>
      <c r="I1502" s="34">
        <v>1</v>
      </c>
    </row>
    <row r="1503" spans="1:9">
      <c r="A1503" s="23">
        <v>2018</v>
      </c>
      <c r="B1503" s="23" t="s">
        <v>2367</v>
      </c>
      <c r="C1503" s="23" t="s">
        <v>514</v>
      </c>
      <c r="D1503" s="13" t="s">
        <v>324</v>
      </c>
      <c r="E1503" s="13" t="s">
        <v>3485</v>
      </c>
      <c r="F1503" s="13" t="s">
        <v>3545</v>
      </c>
      <c r="G1503" s="13" t="s">
        <v>2151</v>
      </c>
      <c r="H1503" s="13" t="s">
        <v>7328</v>
      </c>
      <c r="I1503" s="34">
        <v>1</v>
      </c>
    </row>
    <row r="1504" spans="1:9">
      <c r="A1504" s="23">
        <v>2018</v>
      </c>
      <c r="B1504" s="23" t="s">
        <v>2367</v>
      </c>
      <c r="C1504" s="23" t="s">
        <v>514</v>
      </c>
      <c r="D1504" s="13" t="s">
        <v>432</v>
      </c>
      <c r="E1504" s="13" t="s">
        <v>2168</v>
      </c>
      <c r="F1504" s="13" t="s">
        <v>2623</v>
      </c>
      <c r="G1504" s="13" t="s">
        <v>2151</v>
      </c>
      <c r="H1504" s="13" t="s">
        <v>7328</v>
      </c>
      <c r="I1504" s="34">
        <v>1</v>
      </c>
    </row>
    <row r="1505" spans="1:9">
      <c r="A1505" s="23">
        <v>2018</v>
      </c>
      <c r="B1505" s="23" t="s">
        <v>2367</v>
      </c>
      <c r="C1505" s="23" t="s">
        <v>514</v>
      </c>
      <c r="D1505" s="13" t="s">
        <v>330</v>
      </c>
      <c r="E1505" s="13" t="s">
        <v>1431</v>
      </c>
      <c r="F1505" s="13" t="s">
        <v>2460</v>
      </c>
      <c r="G1505" s="13" t="s">
        <v>2151</v>
      </c>
      <c r="H1505" s="13" t="s">
        <v>7328</v>
      </c>
      <c r="I1505" s="34">
        <v>1</v>
      </c>
    </row>
    <row r="1506" spans="1:9">
      <c r="A1506" s="23">
        <v>2018</v>
      </c>
      <c r="B1506" s="23" t="s">
        <v>2367</v>
      </c>
      <c r="C1506" s="23" t="s">
        <v>514</v>
      </c>
      <c r="D1506" s="13" t="s">
        <v>334</v>
      </c>
      <c r="E1506" s="13" t="s">
        <v>481</v>
      </c>
      <c r="F1506" s="13" t="s">
        <v>2679</v>
      </c>
      <c r="G1506" s="13" t="s">
        <v>2151</v>
      </c>
      <c r="H1506" s="13" t="s">
        <v>7328</v>
      </c>
      <c r="I1506" s="34">
        <v>2</v>
      </c>
    </row>
    <row r="1507" spans="1:9">
      <c r="A1507" s="23">
        <v>2018</v>
      </c>
      <c r="B1507" s="23" t="s">
        <v>2367</v>
      </c>
      <c r="C1507" s="23" t="s">
        <v>514</v>
      </c>
      <c r="D1507" s="13" t="s">
        <v>300</v>
      </c>
      <c r="E1507" s="13" t="s">
        <v>1433</v>
      </c>
      <c r="F1507" s="13" t="s">
        <v>2427</v>
      </c>
      <c r="G1507" s="13" t="s">
        <v>7465</v>
      </c>
      <c r="H1507" s="13" t="s">
        <v>7327</v>
      </c>
      <c r="I1507" s="34">
        <v>4</v>
      </c>
    </row>
    <row r="1508" spans="1:9">
      <c r="A1508" s="23">
        <v>2018</v>
      </c>
      <c r="B1508" s="23" t="s">
        <v>2367</v>
      </c>
      <c r="C1508" s="23" t="s">
        <v>514</v>
      </c>
      <c r="D1508" s="13" t="s">
        <v>300</v>
      </c>
      <c r="E1508" s="13" t="s">
        <v>3438</v>
      </c>
      <c r="F1508" s="13" t="s">
        <v>2600</v>
      </c>
      <c r="G1508" s="13" t="s">
        <v>7465</v>
      </c>
      <c r="H1508" s="13" t="s">
        <v>7327</v>
      </c>
      <c r="I1508" s="34">
        <v>2</v>
      </c>
    </row>
    <row r="1509" spans="1:9">
      <c r="A1509" s="23">
        <v>2018</v>
      </c>
      <c r="B1509" s="23" t="s">
        <v>2367</v>
      </c>
      <c r="C1509" s="23" t="s">
        <v>514</v>
      </c>
      <c r="D1509" s="13" t="s">
        <v>300</v>
      </c>
      <c r="E1509" s="13" t="s">
        <v>2152</v>
      </c>
      <c r="F1509" s="13" t="s">
        <v>2426</v>
      </c>
      <c r="G1509" s="13" t="s">
        <v>7465</v>
      </c>
      <c r="H1509" s="13" t="s">
        <v>7327</v>
      </c>
      <c r="I1509" s="34">
        <v>1</v>
      </c>
    </row>
    <row r="1510" spans="1:9">
      <c r="A1510" s="23">
        <v>2018</v>
      </c>
      <c r="B1510" s="23" t="s">
        <v>2367</v>
      </c>
      <c r="C1510" s="23" t="s">
        <v>514</v>
      </c>
      <c r="D1510" s="13" t="s">
        <v>300</v>
      </c>
      <c r="E1510" s="13" t="s">
        <v>401</v>
      </c>
      <c r="F1510" s="13" t="s">
        <v>2601</v>
      </c>
      <c r="G1510" s="13" t="s">
        <v>7465</v>
      </c>
      <c r="H1510" s="13" t="s">
        <v>7327</v>
      </c>
      <c r="I1510" s="34">
        <v>2</v>
      </c>
    </row>
    <row r="1511" spans="1:9">
      <c r="A1511" s="23">
        <v>2018</v>
      </c>
      <c r="B1511" s="23" t="s">
        <v>2367</v>
      </c>
      <c r="C1511" s="23" t="s">
        <v>514</v>
      </c>
      <c r="D1511" s="13" t="s">
        <v>300</v>
      </c>
      <c r="E1511" s="13" t="s">
        <v>400</v>
      </c>
      <c r="F1511" s="13" t="s">
        <v>2602</v>
      </c>
      <c r="G1511" s="13" t="s">
        <v>7465</v>
      </c>
      <c r="H1511" s="13" t="s">
        <v>7327</v>
      </c>
      <c r="I1511" s="34">
        <v>1</v>
      </c>
    </row>
    <row r="1512" spans="1:9">
      <c r="A1512" s="23">
        <v>2018</v>
      </c>
      <c r="B1512" s="23" t="s">
        <v>2367</v>
      </c>
      <c r="C1512" s="23" t="s">
        <v>514</v>
      </c>
      <c r="D1512" s="13" t="s">
        <v>300</v>
      </c>
      <c r="E1512" s="13" t="s">
        <v>2587</v>
      </c>
      <c r="F1512" s="13" t="s">
        <v>2620</v>
      </c>
      <c r="G1512" s="13" t="s">
        <v>7465</v>
      </c>
      <c r="H1512" s="13" t="s">
        <v>7327</v>
      </c>
      <c r="I1512" s="34">
        <v>1</v>
      </c>
    </row>
    <row r="1513" spans="1:9">
      <c r="A1513" s="23">
        <v>2018</v>
      </c>
      <c r="B1513" s="23" t="s">
        <v>2367</v>
      </c>
      <c r="C1513" s="23" t="s">
        <v>514</v>
      </c>
      <c r="D1513" s="13" t="s">
        <v>301</v>
      </c>
      <c r="E1513" s="13" t="s">
        <v>358</v>
      </c>
      <c r="F1513" s="13" t="s">
        <v>2417</v>
      </c>
      <c r="G1513" s="13" t="s">
        <v>7465</v>
      </c>
      <c r="H1513" s="13" t="s">
        <v>7327</v>
      </c>
      <c r="I1513" s="34">
        <v>1</v>
      </c>
    </row>
    <row r="1514" spans="1:9">
      <c r="A1514" s="23">
        <v>2018</v>
      </c>
      <c r="B1514" s="23" t="s">
        <v>2367</v>
      </c>
      <c r="C1514" s="23" t="s">
        <v>514</v>
      </c>
      <c r="D1514" s="13" t="s">
        <v>301</v>
      </c>
      <c r="E1514" s="13" t="s">
        <v>3440</v>
      </c>
      <c r="F1514" s="13" t="s">
        <v>3455</v>
      </c>
      <c r="G1514" s="13" t="s">
        <v>7465</v>
      </c>
      <c r="H1514" s="13" t="s">
        <v>7327</v>
      </c>
      <c r="I1514" s="34">
        <v>1</v>
      </c>
    </row>
    <row r="1515" spans="1:9">
      <c r="A1515" s="23">
        <v>2018</v>
      </c>
      <c r="B1515" s="23" t="s">
        <v>2367</v>
      </c>
      <c r="C1515" s="23" t="s">
        <v>514</v>
      </c>
      <c r="D1515" s="13" t="s">
        <v>335</v>
      </c>
      <c r="E1515" s="13" t="s">
        <v>528</v>
      </c>
      <c r="F1515" s="13" t="s">
        <v>2594</v>
      </c>
      <c r="G1515" s="13" t="s">
        <v>7465</v>
      </c>
      <c r="H1515" s="13" t="s">
        <v>7327</v>
      </c>
      <c r="I1515" s="34">
        <v>3</v>
      </c>
    </row>
    <row r="1516" spans="1:9">
      <c r="A1516" s="23">
        <v>2018</v>
      </c>
      <c r="B1516" s="23" t="s">
        <v>2367</v>
      </c>
      <c r="C1516" s="23" t="s">
        <v>514</v>
      </c>
      <c r="D1516" s="13" t="s">
        <v>304</v>
      </c>
      <c r="E1516" s="13" t="s">
        <v>3444</v>
      </c>
      <c r="F1516" s="13" t="s">
        <v>3461</v>
      </c>
      <c r="G1516" s="13" t="s">
        <v>7465</v>
      </c>
      <c r="H1516" s="13" t="s">
        <v>7327</v>
      </c>
      <c r="I1516" s="34">
        <v>1</v>
      </c>
    </row>
    <row r="1517" spans="1:9">
      <c r="A1517" s="23">
        <v>2018</v>
      </c>
      <c r="B1517" s="23" t="s">
        <v>2367</v>
      </c>
      <c r="C1517" s="23" t="s">
        <v>514</v>
      </c>
      <c r="D1517" s="13" t="s">
        <v>306</v>
      </c>
      <c r="E1517" s="13" t="s">
        <v>3446</v>
      </c>
      <c r="F1517" s="13" t="s">
        <v>2469</v>
      </c>
      <c r="G1517" s="13" t="s">
        <v>7465</v>
      </c>
      <c r="H1517" s="13" t="s">
        <v>7327</v>
      </c>
      <c r="I1517" s="34">
        <v>1</v>
      </c>
    </row>
    <row r="1518" spans="1:9">
      <c r="A1518" s="23">
        <v>2018</v>
      </c>
      <c r="B1518" s="23" t="s">
        <v>2367</v>
      </c>
      <c r="C1518" s="23" t="s">
        <v>514</v>
      </c>
      <c r="D1518" s="13" t="s">
        <v>307</v>
      </c>
      <c r="E1518" s="13" t="s">
        <v>1934</v>
      </c>
      <c r="F1518" s="13" t="s">
        <v>2592</v>
      </c>
      <c r="G1518" s="13" t="s">
        <v>7465</v>
      </c>
      <c r="H1518" s="13" t="s">
        <v>7327</v>
      </c>
      <c r="I1518" s="34">
        <v>5</v>
      </c>
    </row>
    <row r="1519" spans="1:9">
      <c r="A1519" s="23">
        <v>2018</v>
      </c>
      <c r="B1519" s="23" t="s">
        <v>2367</v>
      </c>
      <c r="C1519" s="23" t="s">
        <v>514</v>
      </c>
      <c r="D1519" s="13" t="s">
        <v>309</v>
      </c>
      <c r="E1519" s="13" t="s">
        <v>1429</v>
      </c>
      <c r="F1519" s="13" t="s">
        <v>2441</v>
      </c>
      <c r="G1519" s="13" t="s">
        <v>7465</v>
      </c>
      <c r="H1519" s="13" t="s">
        <v>7327</v>
      </c>
      <c r="I1519" s="34">
        <v>1</v>
      </c>
    </row>
    <row r="1520" spans="1:9">
      <c r="A1520" s="23">
        <v>2018</v>
      </c>
      <c r="B1520" s="23" t="s">
        <v>2367</v>
      </c>
      <c r="C1520" s="23" t="s">
        <v>514</v>
      </c>
      <c r="D1520" s="13" t="s">
        <v>1427</v>
      </c>
      <c r="E1520" s="13" t="s">
        <v>1428</v>
      </c>
      <c r="F1520" s="13" t="s">
        <v>2609</v>
      </c>
      <c r="G1520" s="13" t="s">
        <v>7465</v>
      </c>
      <c r="H1520" s="13" t="s">
        <v>7327</v>
      </c>
      <c r="I1520" s="34">
        <v>1</v>
      </c>
    </row>
    <row r="1521" spans="1:9">
      <c r="A1521" s="23">
        <v>2018</v>
      </c>
      <c r="B1521" s="23" t="s">
        <v>2367</v>
      </c>
      <c r="C1521" s="23" t="s">
        <v>514</v>
      </c>
      <c r="D1521" s="13" t="s">
        <v>313</v>
      </c>
      <c r="E1521" s="13" t="s">
        <v>447</v>
      </c>
      <c r="F1521" s="13" t="s">
        <v>2512</v>
      </c>
      <c r="G1521" s="13" t="s">
        <v>7465</v>
      </c>
      <c r="H1521" s="13" t="s">
        <v>7327</v>
      </c>
      <c r="I1521" s="34">
        <v>2</v>
      </c>
    </row>
    <row r="1522" spans="1:9">
      <c r="A1522" s="23">
        <v>2018</v>
      </c>
      <c r="B1522" s="23" t="s">
        <v>2367</v>
      </c>
      <c r="C1522" s="23" t="s">
        <v>514</v>
      </c>
      <c r="D1522" s="13" t="s">
        <v>313</v>
      </c>
      <c r="E1522" s="13" t="s">
        <v>375</v>
      </c>
      <c r="F1522" s="13" t="s">
        <v>2462</v>
      </c>
      <c r="G1522" s="13" t="s">
        <v>7465</v>
      </c>
      <c r="H1522" s="13" t="s">
        <v>7327</v>
      </c>
      <c r="I1522" s="34">
        <v>3</v>
      </c>
    </row>
    <row r="1523" spans="1:9">
      <c r="A1523" s="23">
        <v>2018</v>
      </c>
      <c r="B1523" s="23" t="s">
        <v>2367</v>
      </c>
      <c r="C1523" s="23" t="s">
        <v>514</v>
      </c>
      <c r="D1523" s="13" t="s">
        <v>313</v>
      </c>
      <c r="E1523" s="13" t="s">
        <v>3448</v>
      </c>
      <c r="F1523" s="13" t="s">
        <v>2550</v>
      </c>
      <c r="G1523" s="13" t="s">
        <v>7465</v>
      </c>
      <c r="H1523" s="13" t="s">
        <v>7327</v>
      </c>
      <c r="I1523" s="34">
        <v>2</v>
      </c>
    </row>
    <row r="1524" spans="1:9">
      <c r="A1524" s="23">
        <v>2018</v>
      </c>
      <c r="B1524" s="23" t="s">
        <v>2367</v>
      </c>
      <c r="C1524" s="23" t="s">
        <v>514</v>
      </c>
      <c r="D1524" s="13" t="s">
        <v>313</v>
      </c>
      <c r="E1524" s="13" t="s">
        <v>2570</v>
      </c>
      <c r="F1524" s="13" t="s">
        <v>2551</v>
      </c>
      <c r="G1524" s="13" t="s">
        <v>7465</v>
      </c>
      <c r="H1524" s="13" t="s">
        <v>7327</v>
      </c>
      <c r="I1524" s="34">
        <v>3</v>
      </c>
    </row>
    <row r="1525" spans="1:9">
      <c r="A1525" s="23">
        <v>2018</v>
      </c>
      <c r="B1525" s="23" t="s">
        <v>2367</v>
      </c>
      <c r="C1525" s="23" t="s">
        <v>514</v>
      </c>
      <c r="D1525" s="13" t="s">
        <v>313</v>
      </c>
      <c r="E1525" s="13" t="s">
        <v>2348</v>
      </c>
      <c r="F1525" s="13" t="s">
        <v>2530</v>
      </c>
      <c r="G1525" s="13" t="s">
        <v>7465</v>
      </c>
      <c r="H1525" s="13" t="s">
        <v>7327</v>
      </c>
      <c r="I1525" s="34">
        <v>2</v>
      </c>
    </row>
    <row r="1526" spans="1:9">
      <c r="A1526" s="23">
        <v>2018</v>
      </c>
      <c r="B1526" s="23" t="s">
        <v>2367</v>
      </c>
      <c r="C1526" s="23" t="s">
        <v>514</v>
      </c>
      <c r="D1526" s="13" t="s">
        <v>313</v>
      </c>
      <c r="E1526" s="13" t="s">
        <v>382</v>
      </c>
      <c r="F1526" s="13" t="s">
        <v>2531</v>
      </c>
      <c r="G1526" s="13" t="s">
        <v>7465</v>
      </c>
      <c r="H1526" s="13" t="s">
        <v>7327</v>
      </c>
      <c r="I1526" s="34">
        <v>5</v>
      </c>
    </row>
    <row r="1527" spans="1:9">
      <c r="A1527" s="23">
        <v>2018</v>
      </c>
      <c r="B1527" s="23" t="s">
        <v>2367</v>
      </c>
      <c r="C1527" s="23" t="s">
        <v>514</v>
      </c>
      <c r="D1527" s="13" t="s">
        <v>313</v>
      </c>
      <c r="E1527" s="13" t="s">
        <v>3469</v>
      </c>
      <c r="F1527" s="13" t="s">
        <v>2420</v>
      </c>
      <c r="G1527" s="13" t="s">
        <v>7465</v>
      </c>
      <c r="H1527" s="13" t="s">
        <v>7327</v>
      </c>
      <c r="I1527" s="34">
        <v>6</v>
      </c>
    </row>
    <row r="1528" spans="1:9">
      <c r="A1528" s="23">
        <v>2018</v>
      </c>
      <c r="B1528" s="23" t="s">
        <v>2367</v>
      </c>
      <c r="C1528" s="23" t="s">
        <v>514</v>
      </c>
      <c r="D1528" s="13" t="s">
        <v>313</v>
      </c>
      <c r="E1528" s="13" t="s">
        <v>383</v>
      </c>
      <c r="F1528" s="13" t="s">
        <v>2420</v>
      </c>
      <c r="G1528" s="13" t="s">
        <v>7465</v>
      </c>
      <c r="H1528" s="13" t="s">
        <v>7327</v>
      </c>
      <c r="I1528" s="34">
        <v>3</v>
      </c>
    </row>
    <row r="1529" spans="1:9">
      <c r="A1529" s="23">
        <v>2018</v>
      </c>
      <c r="B1529" s="23" t="s">
        <v>2367</v>
      </c>
      <c r="C1529" s="23" t="s">
        <v>514</v>
      </c>
      <c r="D1529" s="13" t="s">
        <v>313</v>
      </c>
      <c r="E1529" s="13" t="s">
        <v>3449</v>
      </c>
      <c r="F1529" s="13" t="s">
        <v>2420</v>
      </c>
      <c r="G1529" s="13" t="s">
        <v>7465</v>
      </c>
      <c r="H1529" s="13" t="s">
        <v>7327</v>
      </c>
      <c r="I1529" s="34">
        <v>1</v>
      </c>
    </row>
    <row r="1530" spans="1:9">
      <c r="A1530" s="23">
        <v>2018</v>
      </c>
      <c r="B1530" s="23" t="s">
        <v>2367</v>
      </c>
      <c r="C1530" s="23" t="s">
        <v>514</v>
      </c>
      <c r="D1530" s="13" t="s">
        <v>314</v>
      </c>
      <c r="E1530" s="13" t="s">
        <v>484</v>
      </c>
      <c r="F1530" s="13" t="s">
        <v>3470</v>
      </c>
      <c r="G1530" s="13" t="s">
        <v>7465</v>
      </c>
      <c r="H1530" s="13" t="s">
        <v>7327</v>
      </c>
      <c r="I1530" s="34">
        <v>2</v>
      </c>
    </row>
    <row r="1531" spans="1:9">
      <c r="A1531" s="23">
        <v>2018</v>
      </c>
      <c r="B1531" s="23" t="s">
        <v>2367</v>
      </c>
      <c r="C1531" s="23" t="s">
        <v>514</v>
      </c>
      <c r="D1531" s="13" t="s">
        <v>317</v>
      </c>
      <c r="E1531" s="13" t="s">
        <v>3450</v>
      </c>
      <c r="F1531" s="13" t="s">
        <v>2454</v>
      </c>
      <c r="G1531" s="13" t="s">
        <v>7465</v>
      </c>
      <c r="H1531" s="13" t="s">
        <v>7327</v>
      </c>
      <c r="I1531" s="34">
        <v>1</v>
      </c>
    </row>
    <row r="1532" spans="1:9">
      <c r="A1532" s="23">
        <v>2018</v>
      </c>
      <c r="B1532" s="23" t="s">
        <v>2367</v>
      </c>
      <c r="C1532" s="23" t="s">
        <v>514</v>
      </c>
      <c r="D1532" s="13" t="s">
        <v>317</v>
      </c>
      <c r="E1532" s="13" t="s">
        <v>3217</v>
      </c>
      <c r="F1532" s="13" t="s">
        <v>2423</v>
      </c>
      <c r="G1532" s="13" t="s">
        <v>7465</v>
      </c>
      <c r="H1532" s="13" t="s">
        <v>7327</v>
      </c>
      <c r="I1532" s="34">
        <v>4</v>
      </c>
    </row>
    <row r="1533" spans="1:9">
      <c r="A1533" s="23">
        <v>2018</v>
      </c>
      <c r="B1533" s="23" t="s">
        <v>2367</v>
      </c>
      <c r="C1533" s="23" t="s">
        <v>514</v>
      </c>
      <c r="D1533" s="13" t="s">
        <v>317</v>
      </c>
      <c r="E1533" s="13" t="s">
        <v>406</v>
      </c>
      <c r="F1533" s="13" t="s">
        <v>2454</v>
      </c>
      <c r="G1533" s="13" t="s">
        <v>7465</v>
      </c>
      <c r="H1533" s="13" t="s">
        <v>7327</v>
      </c>
      <c r="I1533" s="34">
        <v>3</v>
      </c>
    </row>
    <row r="1534" spans="1:9">
      <c r="A1534" s="23">
        <v>2018</v>
      </c>
      <c r="B1534" s="23" t="s">
        <v>2367</v>
      </c>
      <c r="C1534" s="23" t="s">
        <v>514</v>
      </c>
      <c r="D1534" s="13" t="s">
        <v>337</v>
      </c>
      <c r="E1534" s="13" t="s">
        <v>465</v>
      </c>
      <c r="F1534" s="13" t="s">
        <v>3473</v>
      </c>
      <c r="G1534" s="13" t="s">
        <v>7465</v>
      </c>
      <c r="H1534" s="13" t="s">
        <v>7327</v>
      </c>
      <c r="I1534" s="34">
        <v>1</v>
      </c>
    </row>
    <row r="1535" spans="1:9">
      <c r="A1535" s="23">
        <v>2018</v>
      </c>
      <c r="B1535" s="23" t="s">
        <v>2367</v>
      </c>
      <c r="C1535" s="23" t="s">
        <v>514</v>
      </c>
      <c r="D1535" s="13" t="s">
        <v>319</v>
      </c>
      <c r="E1535" s="13" t="s">
        <v>407</v>
      </c>
      <c r="F1535" s="13" t="s">
        <v>2424</v>
      </c>
      <c r="G1535" s="13" t="s">
        <v>7465</v>
      </c>
      <c r="H1535" s="13" t="s">
        <v>7327</v>
      </c>
      <c r="I1535" s="34">
        <v>2</v>
      </c>
    </row>
    <row r="1536" spans="1:9">
      <c r="A1536" s="23">
        <v>2018</v>
      </c>
      <c r="B1536" s="23" t="s">
        <v>2367</v>
      </c>
      <c r="C1536" s="23" t="s">
        <v>514</v>
      </c>
      <c r="D1536" s="13" t="s">
        <v>319</v>
      </c>
      <c r="E1536" s="13" t="s">
        <v>2564</v>
      </c>
      <c r="F1536" s="13" t="s">
        <v>2540</v>
      </c>
      <c r="G1536" s="13" t="s">
        <v>7465</v>
      </c>
      <c r="H1536" s="13" t="s">
        <v>7327</v>
      </c>
      <c r="I1536" s="34">
        <v>2</v>
      </c>
    </row>
    <row r="1537" spans="1:9">
      <c r="A1537" s="23">
        <v>2018</v>
      </c>
      <c r="B1537" s="23" t="s">
        <v>2367</v>
      </c>
      <c r="C1537" s="23" t="s">
        <v>514</v>
      </c>
      <c r="D1537" s="13" t="s">
        <v>322</v>
      </c>
      <c r="E1537" s="13" t="s">
        <v>3477</v>
      </c>
      <c r="F1537" s="13" t="s">
        <v>2643</v>
      </c>
      <c r="G1537" s="13" t="s">
        <v>7465</v>
      </c>
      <c r="H1537" s="13" t="s">
        <v>7327</v>
      </c>
      <c r="I1537" s="34">
        <v>3</v>
      </c>
    </row>
    <row r="1538" spans="1:9">
      <c r="A1538" s="23">
        <v>2018</v>
      </c>
      <c r="B1538" s="23" t="s">
        <v>2367</v>
      </c>
      <c r="C1538" s="23" t="s">
        <v>514</v>
      </c>
      <c r="D1538" s="13" t="s">
        <v>322</v>
      </c>
      <c r="E1538" s="13" t="s">
        <v>1443</v>
      </c>
      <c r="F1538" s="13" t="s">
        <v>3478</v>
      </c>
      <c r="G1538" s="13" t="s">
        <v>7465</v>
      </c>
      <c r="H1538" s="13" t="s">
        <v>7327</v>
      </c>
      <c r="I1538" s="34">
        <v>1</v>
      </c>
    </row>
    <row r="1539" spans="1:9">
      <c r="A1539" s="23">
        <v>2018</v>
      </c>
      <c r="B1539" s="23" t="s">
        <v>2367</v>
      </c>
      <c r="C1539" s="23" t="s">
        <v>514</v>
      </c>
      <c r="D1539" s="13" t="s">
        <v>322</v>
      </c>
      <c r="E1539" s="13" t="s">
        <v>392</v>
      </c>
      <c r="F1539" s="13" t="s">
        <v>2466</v>
      </c>
      <c r="G1539" s="13" t="s">
        <v>7465</v>
      </c>
      <c r="H1539" s="13" t="s">
        <v>7327</v>
      </c>
      <c r="I1539" s="34">
        <v>1</v>
      </c>
    </row>
    <row r="1540" spans="1:9">
      <c r="A1540" s="23">
        <v>2018</v>
      </c>
      <c r="B1540" s="23" t="s">
        <v>2367</v>
      </c>
      <c r="C1540" s="23" t="s">
        <v>514</v>
      </c>
      <c r="D1540" s="13" t="s">
        <v>322</v>
      </c>
      <c r="E1540" s="13" t="s">
        <v>3453</v>
      </c>
      <c r="F1540" s="13" t="s">
        <v>2466</v>
      </c>
      <c r="G1540" s="13" t="s">
        <v>7465</v>
      </c>
      <c r="H1540" s="13" t="s">
        <v>7327</v>
      </c>
      <c r="I1540" s="34">
        <v>5</v>
      </c>
    </row>
    <row r="1541" spans="1:9">
      <c r="A1541" s="23">
        <v>2018</v>
      </c>
      <c r="B1541" s="23" t="s">
        <v>2367</v>
      </c>
      <c r="C1541" s="23" t="s">
        <v>514</v>
      </c>
      <c r="D1541" s="13" t="s">
        <v>322</v>
      </c>
      <c r="E1541" s="13" t="s">
        <v>3247</v>
      </c>
      <c r="F1541" s="13" t="s">
        <v>2466</v>
      </c>
      <c r="G1541" s="13" t="s">
        <v>7465</v>
      </c>
      <c r="H1541" s="13" t="s">
        <v>7327</v>
      </c>
      <c r="I1541" s="34">
        <v>1</v>
      </c>
    </row>
    <row r="1542" spans="1:9">
      <c r="A1542" s="23">
        <v>2018</v>
      </c>
      <c r="B1542" s="23" t="s">
        <v>2367</v>
      </c>
      <c r="C1542" s="23" t="s">
        <v>514</v>
      </c>
      <c r="D1542" s="13" t="s">
        <v>322</v>
      </c>
      <c r="E1542" s="13" t="s">
        <v>3247</v>
      </c>
      <c r="F1542" s="13" t="s">
        <v>2466</v>
      </c>
      <c r="G1542" s="13" t="s">
        <v>7465</v>
      </c>
      <c r="H1542" s="13" t="s">
        <v>7327</v>
      </c>
      <c r="I1542" s="34">
        <v>1</v>
      </c>
    </row>
    <row r="1543" spans="1:9">
      <c r="A1543" s="23">
        <v>2018</v>
      </c>
      <c r="B1543" s="23" t="s">
        <v>2367</v>
      </c>
      <c r="C1543" s="23" t="s">
        <v>514</v>
      </c>
      <c r="D1543" s="13" t="s">
        <v>3999</v>
      </c>
      <c r="E1543" s="13" t="s">
        <v>3451</v>
      </c>
      <c r="F1543" s="13" t="s">
        <v>4058</v>
      </c>
      <c r="G1543" s="13" t="s">
        <v>7465</v>
      </c>
      <c r="H1543" s="13" t="s">
        <v>7327</v>
      </c>
      <c r="I1543" s="34">
        <v>1</v>
      </c>
    </row>
    <row r="1544" spans="1:9">
      <c r="A1544" s="23">
        <v>2018</v>
      </c>
      <c r="B1544" s="23" t="s">
        <v>2367</v>
      </c>
      <c r="C1544" s="23" t="s">
        <v>514</v>
      </c>
      <c r="D1544" s="13" t="s">
        <v>432</v>
      </c>
      <c r="E1544" s="13" t="s">
        <v>2168</v>
      </c>
      <c r="F1544" s="13" t="s">
        <v>2623</v>
      </c>
      <c r="G1544" s="13" t="s">
        <v>7465</v>
      </c>
      <c r="H1544" s="13" t="s">
        <v>7327</v>
      </c>
      <c r="I1544" s="34">
        <v>5</v>
      </c>
    </row>
    <row r="1545" spans="1:9">
      <c r="A1545" s="23">
        <v>2018</v>
      </c>
      <c r="B1545" s="23" t="s">
        <v>2367</v>
      </c>
      <c r="C1545" s="23" t="s">
        <v>514</v>
      </c>
      <c r="D1545" s="13" t="s">
        <v>330</v>
      </c>
      <c r="E1545" s="13" t="s">
        <v>1431</v>
      </c>
      <c r="F1545" s="13" t="s">
        <v>2460</v>
      </c>
      <c r="G1545" s="13" t="s">
        <v>7465</v>
      </c>
      <c r="H1545" s="13" t="s">
        <v>7327</v>
      </c>
      <c r="I1545" s="34">
        <v>1</v>
      </c>
    </row>
    <row r="1546" spans="1:9">
      <c r="A1546" s="23">
        <v>2018</v>
      </c>
      <c r="B1546" s="23" t="s">
        <v>2367</v>
      </c>
      <c r="C1546" s="23" t="s">
        <v>514</v>
      </c>
      <c r="D1546" s="13" t="s">
        <v>333</v>
      </c>
      <c r="E1546" s="13" t="s">
        <v>435</v>
      </c>
      <c r="F1546" s="13" t="s">
        <v>2541</v>
      </c>
      <c r="G1546" s="13" t="s">
        <v>7465</v>
      </c>
      <c r="H1546" s="13" t="s">
        <v>7327</v>
      </c>
      <c r="I1546" s="34">
        <v>1</v>
      </c>
    </row>
    <row r="1547" spans="1:9">
      <c r="A1547" s="23">
        <v>2019</v>
      </c>
      <c r="B1547" s="23" t="s">
        <v>2366</v>
      </c>
      <c r="C1547" s="23" t="s">
        <v>1886</v>
      </c>
      <c r="D1547" s="13" t="s">
        <v>300</v>
      </c>
      <c r="E1547" s="13" t="s">
        <v>3504</v>
      </c>
      <c r="F1547" s="13" t="s">
        <v>2621</v>
      </c>
      <c r="G1547" s="13" t="s">
        <v>357</v>
      </c>
      <c r="H1547" s="13" t="s">
        <v>7328</v>
      </c>
      <c r="I1547" s="34">
        <v>2</v>
      </c>
    </row>
    <row r="1548" spans="1:9">
      <c r="A1548" s="23">
        <v>2019</v>
      </c>
      <c r="B1548" s="23" t="s">
        <v>2366</v>
      </c>
      <c r="C1548" s="23" t="s">
        <v>1886</v>
      </c>
      <c r="D1548" s="13" t="s">
        <v>300</v>
      </c>
      <c r="E1548" s="13" t="s">
        <v>500</v>
      </c>
      <c r="F1548" s="13" t="s">
        <v>2414</v>
      </c>
      <c r="G1548" s="13" t="s">
        <v>357</v>
      </c>
      <c r="H1548" s="13" t="s">
        <v>7328</v>
      </c>
      <c r="I1548" s="34">
        <v>1</v>
      </c>
    </row>
    <row r="1549" spans="1:9">
      <c r="A1549" s="23">
        <v>2019</v>
      </c>
      <c r="B1549" s="23" t="s">
        <v>2366</v>
      </c>
      <c r="C1549" s="23" t="s">
        <v>1886</v>
      </c>
      <c r="D1549" s="13" t="s">
        <v>300</v>
      </c>
      <c r="E1549" s="13" t="s">
        <v>1960</v>
      </c>
      <c r="F1549" s="13" t="s">
        <v>2448</v>
      </c>
      <c r="G1549" s="13" t="s">
        <v>357</v>
      </c>
      <c r="H1549" s="13" t="s">
        <v>7328</v>
      </c>
      <c r="I1549" s="34">
        <v>2</v>
      </c>
    </row>
    <row r="1550" spans="1:9">
      <c r="A1550" s="23">
        <v>2019</v>
      </c>
      <c r="B1550" s="23" t="s">
        <v>2366</v>
      </c>
      <c r="C1550" s="23" t="s">
        <v>1886</v>
      </c>
      <c r="D1550" s="13" t="s">
        <v>300</v>
      </c>
      <c r="E1550" s="13" t="s">
        <v>1961</v>
      </c>
      <c r="F1550" s="13" t="s">
        <v>2416</v>
      </c>
      <c r="G1550" s="13" t="s">
        <v>357</v>
      </c>
      <c r="H1550" s="13" t="s">
        <v>7328</v>
      </c>
      <c r="I1550" s="34">
        <v>1</v>
      </c>
    </row>
    <row r="1551" spans="1:9">
      <c r="A1551" s="23">
        <v>2019</v>
      </c>
      <c r="B1551" s="23" t="s">
        <v>2366</v>
      </c>
      <c r="C1551" s="23" t="s">
        <v>1886</v>
      </c>
      <c r="D1551" s="13" t="s">
        <v>300</v>
      </c>
      <c r="E1551" s="13" t="s">
        <v>455</v>
      </c>
      <c r="F1551" s="13" t="s">
        <v>2434</v>
      </c>
      <c r="G1551" s="13" t="s">
        <v>357</v>
      </c>
      <c r="H1551" s="13" t="s">
        <v>7328</v>
      </c>
      <c r="I1551" s="34">
        <v>1</v>
      </c>
    </row>
    <row r="1552" spans="1:9">
      <c r="A1552" s="23">
        <v>2019</v>
      </c>
      <c r="B1552" s="23" t="s">
        <v>2366</v>
      </c>
      <c r="C1552" s="23" t="s">
        <v>1886</v>
      </c>
      <c r="D1552" s="13" t="s">
        <v>301</v>
      </c>
      <c r="E1552" s="13" t="s">
        <v>443</v>
      </c>
      <c r="F1552" s="13" t="s">
        <v>2533</v>
      </c>
      <c r="G1552" s="13" t="s">
        <v>357</v>
      </c>
      <c r="H1552" s="13" t="s">
        <v>7328</v>
      </c>
      <c r="I1552" s="34">
        <v>2</v>
      </c>
    </row>
    <row r="1553" spans="1:9">
      <c r="A1553" s="23">
        <v>2019</v>
      </c>
      <c r="B1553" s="23" t="s">
        <v>2366</v>
      </c>
      <c r="C1553" s="23" t="s">
        <v>1886</v>
      </c>
      <c r="D1553" s="13" t="s">
        <v>301</v>
      </c>
      <c r="E1553" s="13" t="s">
        <v>360</v>
      </c>
      <c r="F1553" s="13" t="s">
        <v>2417</v>
      </c>
      <c r="G1553" s="13" t="s">
        <v>357</v>
      </c>
      <c r="H1553" s="13" t="s">
        <v>7328</v>
      </c>
      <c r="I1553" s="34">
        <v>1</v>
      </c>
    </row>
    <row r="1554" spans="1:9">
      <c r="A1554" s="23">
        <v>2019</v>
      </c>
      <c r="B1554" s="23" t="s">
        <v>2366</v>
      </c>
      <c r="C1554" s="23" t="s">
        <v>1886</v>
      </c>
      <c r="D1554" s="13" t="s">
        <v>302</v>
      </c>
      <c r="E1554" s="13" t="s">
        <v>415</v>
      </c>
      <c r="F1554" s="13" t="s">
        <v>2429</v>
      </c>
      <c r="G1554" s="13" t="s">
        <v>357</v>
      </c>
      <c r="H1554" s="13" t="s">
        <v>7328</v>
      </c>
      <c r="I1554" s="34">
        <v>1</v>
      </c>
    </row>
    <row r="1555" spans="1:9">
      <c r="A1555" s="23">
        <v>2019</v>
      </c>
      <c r="B1555" s="23" t="s">
        <v>2366</v>
      </c>
      <c r="C1555" s="23" t="s">
        <v>1886</v>
      </c>
      <c r="D1555" s="13" t="s">
        <v>303</v>
      </c>
      <c r="E1555" s="13" t="s">
        <v>464</v>
      </c>
      <c r="F1555" s="13" t="s">
        <v>2494</v>
      </c>
      <c r="G1555" s="13" t="s">
        <v>357</v>
      </c>
      <c r="H1555" s="13" t="s">
        <v>7328</v>
      </c>
      <c r="I1555" s="34">
        <v>2</v>
      </c>
    </row>
    <row r="1556" spans="1:9">
      <c r="A1556" s="23">
        <v>2019</v>
      </c>
      <c r="B1556" s="23" t="s">
        <v>2366</v>
      </c>
      <c r="C1556" s="23" t="s">
        <v>1886</v>
      </c>
      <c r="D1556" s="13" t="s">
        <v>457</v>
      </c>
      <c r="E1556" s="13" t="s">
        <v>458</v>
      </c>
      <c r="F1556" s="13" t="s">
        <v>2686</v>
      </c>
      <c r="G1556" s="13" t="s">
        <v>357</v>
      </c>
      <c r="H1556" s="13" t="s">
        <v>7328</v>
      </c>
      <c r="I1556" s="34">
        <v>2</v>
      </c>
    </row>
    <row r="1557" spans="1:9">
      <c r="A1557" s="23">
        <v>2019</v>
      </c>
      <c r="B1557" s="23" t="s">
        <v>2366</v>
      </c>
      <c r="C1557" s="23" t="s">
        <v>1886</v>
      </c>
      <c r="D1557" s="13" t="s">
        <v>304</v>
      </c>
      <c r="E1557" s="13" t="s">
        <v>363</v>
      </c>
      <c r="F1557" s="13" t="s">
        <v>2523</v>
      </c>
      <c r="G1557" s="13" t="s">
        <v>357</v>
      </c>
      <c r="H1557" s="13" t="s">
        <v>7328</v>
      </c>
      <c r="I1557" s="34">
        <v>2</v>
      </c>
    </row>
    <row r="1558" spans="1:9">
      <c r="A1558" s="23">
        <v>2019</v>
      </c>
      <c r="B1558" s="23" t="s">
        <v>2366</v>
      </c>
      <c r="C1558" s="23" t="s">
        <v>1886</v>
      </c>
      <c r="D1558" s="13" t="s">
        <v>306</v>
      </c>
      <c r="E1558" s="13" t="s">
        <v>368</v>
      </c>
      <c r="F1558" s="13" t="s">
        <v>2469</v>
      </c>
      <c r="G1558" s="13" t="s">
        <v>357</v>
      </c>
      <c r="H1558" s="13" t="s">
        <v>7328</v>
      </c>
      <c r="I1558" s="34">
        <v>2</v>
      </c>
    </row>
    <row r="1559" spans="1:9">
      <c r="A1559" s="23">
        <v>2019</v>
      </c>
      <c r="B1559" s="23" t="s">
        <v>2366</v>
      </c>
      <c r="C1559" s="23" t="s">
        <v>1886</v>
      </c>
      <c r="D1559" s="13" t="s">
        <v>306</v>
      </c>
      <c r="E1559" s="13" t="s">
        <v>3512</v>
      </c>
      <c r="F1559" s="13" t="s">
        <v>2484</v>
      </c>
      <c r="G1559" s="13" t="s">
        <v>357</v>
      </c>
      <c r="H1559" s="13" t="s">
        <v>7328</v>
      </c>
      <c r="I1559" s="34">
        <v>2</v>
      </c>
    </row>
    <row r="1560" spans="1:9">
      <c r="A1560" s="23">
        <v>2019</v>
      </c>
      <c r="B1560" s="23" t="s">
        <v>2366</v>
      </c>
      <c r="C1560" s="23" t="s">
        <v>1886</v>
      </c>
      <c r="D1560" s="13" t="s">
        <v>306</v>
      </c>
      <c r="E1560" s="13" t="s">
        <v>516</v>
      </c>
      <c r="F1560" s="13" t="s">
        <v>2526</v>
      </c>
      <c r="G1560" s="13" t="s">
        <v>357</v>
      </c>
      <c r="H1560" s="13" t="s">
        <v>7328</v>
      </c>
      <c r="I1560" s="34">
        <v>1</v>
      </c>
    </row>
    <row r="1561" spans="1:9">
      <c r="A1561" s="23">
        <v>2019</v>
      </c>
      <c r="B1561" s="23" t="s">
        <v>2366</v>
      </c>
      <c r="C1561" s="23" t="s">
        <v>1886</v>
      </c>
      <c r="D1561" s="13" t="s">
        <v>310</v>
      </c>
      <c r="E1561" s="13" t="s">
        <v>460</v>
      </c>
      <c r="F1561" s="13" t="s">
        <v>3548</v>
      </c>
      <c r="G1561" s="13" t="s">
        <v>357</v>
      </c>
      <c r="H1561" s="13" t="s">
        <v>7328</v>
      </c>
      <c r="I1561" s="34">
        <v>1</v>
      </c>
    </row>
    <row r="1562" spans="1:9">
      <c r="A1562" s="23">
        <v>2019</v>
      </c>
      <c r="B1562" s="23" t="s">
        <v>2366</v>
      </c>
      <c r="C1562" s="23" t="s">
        <v>1886</v>
      </c>
      <c r="D1562" s="13" t="s">
        <v>312</v>
      </c>
      <c r="E1562" s="13" t="s">
        <v>2343</v>
      </c>
      <c r="F1562" s="13" t="s">
        <v>2485</v>
      </c>
      <c r="G1562" s="13" t="s">
        <v>357</v>
      </c>
      <c r="H1562" s="13" t="s">
        <v>7328</v>
      </c>
      <c r="I1562" s="34">
        <v>1</v>
      </c>
    </row>
    <row r="1563" spans="1:9">
      <c r="A1563" s="23">
        <v>2019</v>
      </c>
      <c r="B1563" s="23" t="s">
        <v>2366</v>
      </c>
      <c r="C1563" s="23" t="s">
        <v>1886</v>
      </c>
      <c r="D1563" s="13" t="s">
        <v>461</v>
      </c>
      <c r="E1563" s="13" t="s">
        <v>503</v>
      </c>
      <c r="F1563" s="13" t="s">
        <v>7112</v>
      </c>
      <c r="G1563" s="13" t="s">
        <v>357</v>
      </c>
      <c r="H1563" s="13" t="s">
        <v>7328</v>
      </c>
      <c r="I1563" s="34">
        <v>3</v>
      </c>
    </row>
    <row r="1564" spans="1:9">
      <c r="A1564" s="23">
        <v>2019</v>
      </c>
      <c r="B1564" s="23" t="s">
        <v>2366</v>
      </c>
      <c r="C1564" s="23" t="s">
        <v>1886</v>
      </c>
      <c r="D1564" s="13" t="s">
        <v>313</v>
      </c>
      <c r="E1564" s="13" t="s">
        <v>3465</v>
      </c>
      <c r="F1564" s="13" t="s">
        <v>2420</v>
      </c>
      <c r="G1564" s="13" t="s">
        <v>357</v>
      </c>
      <c r="H1564" s="13" t="s">
        <v>7328</v>
      </c>
      <c r="I1564" s="34">
        <v>2</v>
      </c>
    </row>
    <row r="1565" spans="1:9">
      <c r="A1565" s="23">
        <v>2019</v>
      </c>
      <c r="B1565" s="23" t="s">
        <v>2366</v>
      </c>
      <c r="C1565" s="23" t="s">
        <v>1886</v>
      </c>
      <c r="D1565" s="13" t="s">
        <v>313</v>
      </c>
      <c r="E1565" s="13" t="s">
        <v>376</v>
      </c>
      <c r="F1565" s="13" t="s">
        <v>2507</v>
      </c>
      <c r="G1565" s="13" t="s">
        <v>357</v>
      </c>
      <c r="H1565" s="13" t="s">
        <v>7328</v>
      </c>
      <c r="I1565" s="34">
        <v>1</v>
      </c>
    </row>
    <row r="1566" spans="1:9">
      <c r="A1566" s="23">
        <v>2019</v>
      </c>
      <c r="B1566" s="23" t="s">
        <v>2366</v>
      </c>
      <c r="C1566" s="23" t="s">
        <v>1886</v>
      </c>
      <c r="D1566" s="13" t="s">
        <v>313</v>
      </c>
      <c r="E1566" s="13" t="s">
        <v>4091</v>
      </c>
      <c r="F1566" s="13" t="s">
        <v>4085</v>
      </c>
      <c r="G1566" s="13" t="s">
        <v>357</v>
      </c>
      <c r="H1566" s="13" t="s">
        <v>7328</v>
      </c>
      <c r="I1566" s="34">
        <v>3</v>
      </c>
    </row>
    <row r="1567" spans="1:9">
      <c r="A1567" s="23">
        <v>2019</v>
      </c>
      <c r="B1567" s="23" t="s">
        <v>2366</v>
      </c>
      <c r="C1567" s="23" t="s">
        <v>1886</v>
      </c>
      <c r="D1567" s="13" t="s">
        <v>313</v>
      </c>
      <c r="E1567" s="13" t="s">
        <v>2348</v>
      </c>
      <c r="F1567" s="13" t="s">
        <v>2530</v>
      </c>
      <c r="G1567" s="13" t="s">
        <v>357</v>
      </c>
      <c r="H1567" s="13" t="s">
        <v>7328</v>
      </c>
      <c r="I1567" s="34">
        <v>1</v>
      </c>
    </row>
    <row r="1568" spans="1:9">
      <c r="A1568" s="23">
        <v>2019</v>
      </c>
      <c r="B1568" s="23" t="s">
        <v>2366</v>
      </c>
      <c r="C1568" s="23" t="s">
        <v>1886</v>
      </c>
      <c r="D1568" s="13" t="s">
        <v>313</v>
      </c>
      <c r="E1568" s="13" t="s">
        <v>380</v>
      </c>
      <c r="F1568" s="13" t="s">
        <v>2507</v>
      </c>
      <c r="G1568" s="13" t="s">
        <v>357</v>
      </c>
      <c r="H1568" s="13" t="s">
        <v>7328</v>
      </c>
      <c r="I1568" s="34">
        <v>1</v>
      </c>
    </row>
    <row r="1569" spans="1:9">
      <c r="A1569" s="23">
        <v>2019</v>
      </c>
      <c r="B1569" s="23" t="s">
        <v>2366</v>
      </c>
      <c r="C1569" s="23" t="s">
        <v>1886</v>
      </c>
      <c r="D1569" s="13" t="s">
        <v>313</v>
      </c>
      <c r="E1569" s="13" t="s">
        <v>383</v>
      </c>
      <c r="F1569" s="13" t="s">
        <v>2420</v>
      </c>
      <c r="G1569" s="13" t="s">
        <v>357</v>
      </c>
      <c r="H1569" s="13" t="s">
        <v>7328</v>
      </c>
      <c r="I1569" s="34">
        <v>1</v>
      </c>
    </row>
    <row r="1570" spans="1:9">
      <c r="A1570" s="23">
        <v>2019</v>
      </c>
      <c r="B1570" s="23" t="s">
        <v>2366</v>
      </c>
      <c r="C1570" s="23" t="s">
        <v>1886</v>
      </c>
      <c r="D1570" s="13" t="s">
        <v>314</v>
      </c>
      <c r="E1570" s="13" t="s">
        <v>4005</v>
      </c>
      <c r="F1570" s="13" t="s">
        <v>5740</v>
      </c>
      <c r="G1570" s="13" t="s">
        <v>357</v>
      </c>
      <c r="H1570" s="13" t="s">
        <v>7328</v>
      </c>
      <c r="I1570" s="34">
        <v>1</v>
      </c>
    </row>
    <row r="1571" spans="1:9">
      <c r="A1571" s="23">
        <v>2019</v>
      </c>
      <c r="B1571" s="23" t="s">
        <v>2366</v>
      </c>
      <c r="C1571" s="23" t="s">
        <v>1886</v>
      </c>
      <c r="D1571" s="13" t="s">
        <v>314</v>
      </c>
      <c r="E1571" s="13" t="s">
        <v>518</v>
      </c>
      <c r="F1571" s="13" t="s">
        <v>2660</v>
      </c>
      <c r="G1571" s="13" t="s">
        <v>357</v>
      </c>
      <c r="H1571" s="13" t="s">
        <v>7328</v>
      </c>
      <c r="I1571" s="34">
        <v>1</v>
      </c>
    </row>
    <row r="1572" spans="1:9">
      <c r="A1572" s="23">
        <v>2019</v>
      </c>
      <c r="B1572" s="23" t="s">
        <v>2366</v>
      </c>
      <c r="C1572" s="23" t="s">
        <v>1886</v>
      </c>
      <c r="D1572" s="13" t="s">
        <v>317</v>
      </c>
      <c r="E1572" s="13" t="s">
        <v>385</v>
      </c>
      <c r="F1572" s="13" t="s">
        <v>2421</v>
      </c>
      <c r="G1572" s="13" t="s">
        <v>357</v>
      </c>
      <c r="H1572" s="13" t="s">
        <v>7328</v>
      </c>
      <c r="I1572" s="34">
        <v>1</v>
      </c>
    </row>
    <row r="1573" spans="1:9">
      <c r="A1573" s="23">
        <v>2019</v>
      </c>
      <c r="B1573" s="23" t="s">
        <v>2366</v>
      </c>
      <c r="C1573" s="23" t="s">
        <v>1886</v>
      </c>
      <c r="D1573" s="13" t="s">
        <v>317</v>
      </c>
      <c r="E1573" s="13" t="s">
        <v>1938</v>
      </c>
      <c r="F1573" s="13" t="s">
        <v>4087</v>
      </c>
      <c r="G1573" s="13" t="s">
        <v>357</v>
      </c>
      <c r="H1573" s="13" t="s">
        <v>7328</v>
      </c>
      <c r="I1573" s="34">
        <v>1</v>
      </c>
    </row>
    <row r="1574" spans="1:9">
      <c r="A1574" s="23">
        <v>2019</v>
      </c>
      <c r="B1574" s="23" t="s">
        <v>2366</v>
      </c>
      <c r="C1574" s="23" t="s">
        <v>1886</v>
      </c>
      <c r="D1574" s="13" t="s">
        <v>317</v>
      </c>
      <c r="E1574" s="13" t="s">
        <v>3217</v>
      </c>
      <c r="F1574" s="13" t="s">
        <v>2423</v>
      </c>
      <c r="G1574" s="13" t="s">
        <v>357</v>
      </c>
      <c r="H1574" s="13" t="s">
        <v>7328</v>
      </c>
      <c r="I1574" s="34">
        <v>5</v>
      </c>
    </row>
    <row r="1575" spans="1:9">
      <c r="A1575" s="23">
        <v>2019</v>
      </c>
      <c r="B1575" s="23" t="s">
        <v>2366</v>
      </c>
      <c r="C1575" s="23" t="s">
        <v>1886</v>
      </c>
      <c r="D1575" s="13" t="s">
        <v>317</v>
      </c>
      <c r="E1575" s="13" t="s">
        <v>4089</v>
      </c>
      <c r="F1575" s="13" t="s">
        <v>2439</v>
      </c>
      <c r="G1575" s="13" t="s">
        <v>357</v>
      </c>
      <c r="H1575" s="13" t="s">
        <v>7328</v>
      </c>
      <c r="I1575" s="34">
        <v>4</v>
      </c>
    </row>
    <row r="1576" spans="1:9">
      <c r="A1576" s="23">
        <v>2019</v>
      </c>
      <c r="B1576" s="23" t="s">
        <v>2366</v>
      </c>
      <c r="C1576" s="23" t="s">
        <v>1886</v>
      </c>
      <c r="D1576" s="13" t="s">
        <v>317</v>
      </c>
      <c r="E1576" s="13" t="s">
        <v>3500</v>
      </c>
      <c r="F1576" s="13" t="s">
        <v>2476</v>
      </c>
      <c r="G1576" s="13" t="s">
        <v>357</v>
      </c>
      <c r="H1576" s="13" t="s">
        <v>7328</v>
      </c>
      <c r="I1576" s="34">
        <v>1</v>
      </c>
    </row>
    <row r="1577" spans="1:9">
      <c r="A1577" s="23">
        <v>2019</v>
      </c>
      <c r="B1577" s="23" t="s">
        <v>2366</v>
      </c>
      <c r="C1577" s="23" t="s">
        <v>1886</v>
      </c>
      <c r="D1577" s="13" t="s">
        <v>317</v>
      </c>
      <c r="E1577" s="13" t="s">
        <v>406</v>
      </c>
      <c r="F1577" s="13" t="s">
        <v>2454</v>
      </c>
      <c r="G1577" s="13" t="s">
        <v>357</v>
      </c>
      <c r="H1577" s="13" t="s">
        <v>7328</v>
      </c>
      <c r="I1577" s="34">
        <v>1</v>
      </c>
    </row>
    <row r="1578" spans="1:9">
      <c r="A1578" s="23">
        <v>2019</v>
      </c>
      <c r="B1578" s="23" t="s">
        <v>2366</v>
      </c>
      <c r="C1578" s="23" t="s">
        <v>1886</v>
      </c>
      <c r="D1578" s="13" t="s">
        <v>317</v>
      </c>
      <c r="E1578" s="13" t="s">
        <v>2556</v>
      </c>
      <c r="F1578" s="13" t="s">
        <v>2421</v>
      </c>
      <c r="G1578" s="13" t="s">
        <v>357</v>
      </c>
      <c r="H1578" s="13" t="s">
        <v>7328</v>
      </c>
      <c r="I1578" s="34">
        <v>1</v>
      </c>
    </row>
    <row r="1579" spans="1:9">
      <c r="A1579" s="23">
        <v>2019</v>
      </c>
      <c r="B1579" s="23" t="s">
        <v>2366</v>
      </c>
      <c r="C1579" s="23" t="s">
        <v>1886</v>
      </c>
      <c r="D1579" s="13" t="s">
        <v>337</v>
      </c>
      <c r="E1579" s="13" t="s">
        <v>465</v>
      </c>
      <c r="F1579" s="13" t="s">
        <v>3551</v>
      </c>
      <c r="G1579" s="13" t="s">
        <v>357</v>
      </c>
      <c r="H1579" s="13" t="s">
        <v>7328</v>
      </c>
      <c r="I1579" s="34">
        <v>1</v>
      </c>
    </row>
    <row r="1580" spans="1:9">
      <c r="A1580" s="23">
        <v>2019</v>
      </c>
      <c r="B1580" s="23" t="s">
        <v>2366</v>
      </c>
      <c r="C1580" s="23" t="s">
        <v>1886</v>
      </c>
      <c r="D1580" s="13" t="s">
        <v>319</v>
      </c>
      <c r="E1580" s="13" t="s">
        <v>407</v>
      </c>
      <c r="F1580" s="13" t="s">
        <v>2424</v>
      </c>
      <c r="G1580" s="13" t="s">
        <v>357</v>
      </c>
      <c r="H1580" s="13" t="s">
        <v>7328</v>
      </c>
      <c r="I1580" s="34">
        <v>1</v>
      </c>
    </row>
    <row r="1581" spans="1:9">
      <c r="A1581" s="23">
        <v>2019</v>
      </c>
      <c r="B1581" s="23" t="s">
        <v>2366</v>
      </c>
      <c r="C1581" s="23" t="s">
        <v>1886</v>
      </c>
      <c r="D1581" s="13" t="s">
        <v>319</v>
      </c>
      <c r="E1581" s="13" t="s">
        <v>4095</v>
      </c>
      <c r="F1581" s="13" t="s">
        <v>2424</v>
      </c>
      <c r="G1581" s="13" t="s">
        <v>357</v>
      </c>
      <c r="H1581" s="13" t="s">
        <v>7328</v>
      </c>
      <c r="I1581" s="34">
        <v>1</v>
      </c>
    </row>
    <row r="1582" spans="1:9">
      <c r="A1582" s="23">
        <v>2019</v>
      </c>
      <c r="B1582" s="23" t="s">
        <v>2366</v>
      </c>
      <c r="C1582" s="23" t="s">
        <v>1886</v>
      </c>
      <c r="D1582" s="13" t="s">
        <v>319</v>
      </c>
      <c r="E1582" s="13" t="s">
        <v>3528</v>
      </c>
      <c r="F1582" s="13" t="s">
        <v>2540</v>
      </c>
      <c r="G1582" s="13" t="s">
        <v>357</v>
      </c>
      <c r="H1582" s="13" t="s">
        <v>7328</v>
      </c>
      <c r="I1582" s="34">
        <v>2</v>
      </c>
    </row>
    <row r="1583" spans="1:9">
      <c r="A1583" s="23">
        <v>2019</v>
      </c>
      <c r="B1583" s="23" t="s">
        <v>2366</v>
      </c>
      <c r="C1583" s="23" t="s">
        <v>1886</v>
      </c>
      <c r="D1583" s="13" t="s">
        <v>319</v>
      </c>
      <c r="E1583" s="13" t="s">
        <v>3530</v>
      </c>
      <c r="F1583" s="13" t="s">
        <v>2424</v>
      </c>
      <c r="G1583" s="13" t="s">
        <v>357</v>
      </c>
      <c r="H1583" s="13" t="s">
        <v>7328</v>
      </c>
      <c r="I1583" s="34">
        <v>2</v>
      </c>
    </row>
    <row r="1584" spans="1:9">
      <c r="A1584" s="23">
        <v>2019</v>
      </c>
      <c r="B1584" s="23" t="s">
        <v>2366</v>
      </c>
      <c r="C1584" s="23" t="s">
        <v>1886</v>
      </c>
      <c r="D1584" s="13" t="s">
        <v>320</v>
      </c>
      <c r="E1584" s="13" t="s">
        <v>2325</v>
      </c>
      <c r="F1584" s="13" t="s">
        <v>2455</v>
      </c>
      <c r="G1584" s="13" t="s">
        <v>357</v>
      </c>
      <c r="H1584" s="13" t="s">
        <v>7328</v>
      </c>
      <c r="I1584" s="34">
        <v>1</v>
      </c>
    </row>
    <row r="1585" spans="1:9">
      <c r="A1585" s="23">
        <v>2019</v>
      </c>
      <c r="B1585" s="23" t="s">
        <v>2366</v>
      </c>
      <c r="C1585" s="23" t="s">
        <v>1886</v>
      </c>
      <c r="D1585" s="13" t="s">
        <v>322</v>
      </c>
      <c r="E1585" s="13" t="s">
        <v>1952</v>
      </c>
      <c r="F1585" s="13" t="s">
        <v>2467</v>
      </c>
      <c r="G1585" s="13" t="s">
        <v>357</v>
      </c>
      <c r="H1585" s="13" t="s">
        <v>7328</v>
      </c>
      <c r="I1585" s="34">
        <v>1</v>
      </c>
    </row>
    <row r="1586" spans="1:9">
      <c r="A1586" s="23">
        <v>2019</v>
      </c>
      <c r="B1586" s="23" t="s">
        <v>2366</v>
      </c>
      <c r="C1586" s="23" t="s">
        <v>1886</v>
      </c>
      <c r="D1586" s="13" t="s">
        <v>322</v>
      </c>
      <c r="E1586" s="13" t="s">
        <v>390</v>
      </c>
      <c r="F1586" s="13" t="s">
        <v>2466</v>
      </c>
      <c r="G1586" s="13" t="s">
        <v>357</v>
      </c>
      <c r="H1586" s="13" t="s">
        <v>7328</v>
      </c>
      <c r="I1586" s="34">
        <v>2</v>
      </c>
    </row>
    <row r="1587" spans="1:9">
      <c r="A1587" s="23">
        <v>2019</v>
      </c>
      <c r="B1587" s="23" t="s">
        <v>2366</v>
      </c>
      <c r="C1587" s="23" t="s">
        <v>1886</v>
      </c>
      <c r="D1587" s="13" t="s">
        <v>322</v>
      </c>
      <c r="E1587" s="13" t="s">
        <v>3477</v>
      </c>
      <c r="F1587" s="13" t="s">
        <v>2643</v>
      </c>
      <c r="G1587" s="13" t="s">
        <v>357</v>
      </c>
      <c r="H1587" s="13" t="s">
        <v>7328</v>
      </c>
      <c r="I1587" s="34">
        <v>3</v>
      </c>
    </row>
    <row r="1588" spans="1:9">
      <c r="A1588" s="23">
        <v>2019</v>
      </c>
      <c r="B1588" s="23" t="s">
        <v>2366</v>
      </c>
      <c r="C1588" s="23" t="s">
        <v>1886</v>
      </c>
      <c r="D1588" s="13" t="s">
        <v>322</v>
      </c>
      <c r="E1588" s="13" t="s">
        <v>391</v>
      </c>
      <c r="F1588" s="13" t="s">
        <v>3552</v>
      </c>
      <c r="G1588" s="13" t="s">
        <v>357</v>
      </c>
      <c r="H1588" s="13" t="s">
        <v>7328</v>
      </c>
      <c r="I1588" s="34">
        <v>6</v>
      </c>
    </row>
    <row r="1589" spans="1:9">
      <c r="A1589" s="23">
        <v>2019</v>
      </c>
      <c r="B1589" s="23" t="s">
        <v>2366</v>
      </c>
      <c r="C1589" s="23" t="s">
        <v>1886</v>
      </c>
      <c r="D1589" s="13" t="s">
        <v>322</v>
      </c>
      <c r="E1589" s="13" t="s">
        <v>4099</v>
      </c>
      <c r="F1589" s="13" t="s">
        <v>2643</v>
      </c>
      <c r="G1589" s="13" t="s">
        <v>357</v>
      </c>
      <c r="H1589" s="13" t="s">
        <v>7328</v>
      </c>
      <c r="I1589" s="34">
        <v>1</v>
      </c>
    </row>
    <row r="1590" spans="1:9">
      <c r="A1590" s="23">
        <v>2019</v>
      </c>
      <c r="B1590" s="23" t="s">
        <v>2366</v>
      </c>
      <c r="C1590" s="23" t="s">
        <v>1886</v>
      </c>
      <c r="D1590" s="13" t="s">
        <v>322</v>
      </c>
      <c r="E1590" s="13" t="s">
        <v>521</v>
      </c>
      <c r="F1590" s="13" t="s">
        <v>2661</v>
      </c>
      <c r="G1590" s="13" t="s">
        <v>357</v>
      </c>
      <c r="H1590" s="13" t="s">
        <v>7328</v>
      </c>
      <c r="I1590" s="34">
        <v>1</v>
      </c>
    </row>
    <row r="1591" spans="1:9">
      <c r="A1591" s="23">
        <v>2019</v>
      </c>
      <c r="B1591" s="23" t="s">
        <v>2366</v>
      </c>
      <c r="C1591" s="23" t="s">
        <v>1886</v>
      </c>
      <c r="D1591" s="13" t="s">
        <v>322</v>
      </c>
      <c r="E1591" s="13" t="s">
        <v>467</v>
      </c>
      <c r="F1591" s="13" t="s">
        <v>2668</v>
      </c>
      <c r="G1591" s="13" t="s">
        <v>357</v>
      </c>
      <c r="H1591" s="13" t="s">
        <v>7328</v>
      </c>
      <c r="I1591" s="34">
        <v>1</v>
      </c>
    </row>
    <row r="1592" spans="1:9">
      <c r="A1592" s="23">
        <v>2019</v>
      </c>
      <c r="B1592" s="23" t="s">
        <v>2366</v>
      </c>
      <c r="C1592" s="23" t="s">
        <v>1886</v>
      </c>
      <c r="D1592" s="13" t="s">
        <v>322</v>
      </c>
      <c r="E1592" s="13" t="s">
        <v>468</v>
      </c>
      <c r="F1592" s="13" t="s">
        <v>2676</v>
      </c>
      <c r="G1592" s="13" t="s">
        <v>357</v>
      </c>
      <c r="H1592" s="13" t="s">
        <v>7328</v>
      </c>
      <c r="I1592" s="34">
        <v>1</v>
      </c>
    </row>
    <row r="1593" spans="1:9">
      <c r="A1593" s="23">
        <v>2019</v>
      </c>
      <c r="B1593" s="23" t="s">
        <v>2366</v>
      </c>
      <c r="C1593" s="23" t="s">
        <v>1886</v>
      </c>
      <c r="D1593" s="13" t="s">
        <v>322</v>
      </c>
      <c r="E1593" s="13" t="s">
        <v>450</v>
      </c>
      <c r="F1593" s="13" t="s">
        <v>2643</v>
      </c>
      <c r="G1593" s="13" t="s">
        <v>357</v>
      </c>
      <c r="H1593" s="13" t="s">
        <v>7328</v>
      </c>
      <c r="I1593" s="34">
        <v>1</v>
      </c>
    </row>
    <row r="1594" spans="1:9">
      <c r="A1594" s="23">
        <v>2019</v>
      </c>
      <c r="B1594" s="23" t="s">
        <v>2366</v>
      </c>
      <c r="C1594" s="23" t="s">
        <v>1886</v>
      </c>
      <c r="D1594" s="13" t="s">
        <v>322</v>
      </c>
      <c r="E1594" s="13" t="s">
        <v>471</v>
      </c>
      <c r="F1594" s="13" t="s">
        <v>2669</v>
      </c>
      <c r="G1594" s="13" t="s">
        <v>357</v>
      </c>
      <c r="H1594" s="13" t="s">
        <v>7328</v>
      </c>
      <c r="I1594" s="34">
        <v>1</v>
      </c>
    </row>
    <row r="1595" spans="1:9">
      <c r="A1595" s="23">
        <v>2019</v>
      </c>
      <c r="B1595" s="23" t="s">
        <v>2366</v>
      </c>
      <c r="C1595" s="23" t="s">
        <v>1886</v>
      </c>
      <c r="D1595" s="13" t="s">
        <v>322</v>
      </c>
      <c r="E1595" s="13" t="s">
        <v>392</v>
      </c>
      <c r="F1595" s="13" t="s">
        <v>2466</v>
      </c>
      <c r="G1595" s="13" t="s">
        <v>357</v>
      </c>
      <c r="H1595" s="13" t="s">
        <v>7328</v>
      </c>
      <c r="I1595" s="34">
        <v>3</v>
      </c>
    </row>
    <row r="1596" spans="1:9">
      <c r="A1596" s="23">
        <v>2019</v>
      </c>
      <c r="B1596" s="23" t="s">
        <v>2366</v>
      </c>
      <c r="C1596" s="23" t="s">
        <v>1886</v>
      </c>
      <c r="D1596" s="13" t="s">
        <v>322</v>
      </c>
      <c r="E1596" s="13" t="s">
        <v>472</v>
      </c>
      <c r="F1596" s="13" t="s">
        <v>2498</v>
      </c>
      <c r="G1596" s="13" t="s">
        <v>357</v>
      </c>
      <c r="H1596" s="13" t="s">
        <v>7328</v>
      </c>
      <c r="I1596" s="34">
        <v>3</v>
      </c>
    </row>
    <row r="1597" spans="1:9">
      <c r="A1597" s="23">
        <v>2019</v>
      </c>
      <c r="B1597" s="23" t="s">
        <v>2366</v>
      </c>
      <c r="C1597" s="23" t="s">
        <v>1886</v>
      </c>
      <c r="D1597" s="13" t="s">
        <v>322</v>
      </c>
      <c r="E1597" s="13" t="s">
        <v>431</v>
      </c>
      <c r="F1597" s="13" t="s">
        <v>2508</v>
      </c>
      <c r="G1597" s="13" t="s">
        <v>357</v>
      </c>
      <c r="H1597" s="13" t="s">
        <v>7328</v>
      </c>
      <c r="I1597" s="34">
        <v>2</v>
      </c>
    </row>
    <row r="1598" spans="1:9">
      <c r="A1598" s="23">
        <v>2019</v>
      </c>
      <c r="B1598" s="23" t="s">
        <v>2366</v>
      </c>
      <c r="C1598" s="23" t="s">
        <v>1886</v>
      </c>
      <c r="D1598" s="13" t="s">
        <v>322</v>
      </c>
      <c r="E1598" s="13" t="s">
        <v>473</v>
      </c>
      <c r="F1598" s="13" t="s">
        <v>2654</v>
      </c>
      <c r="G1598" s="13" t="s">
        <v>357</v>
      </c>
      <c r="H1598" s="13" t="s">
        <v>7328</v>
      </c>
      <c r="I1598" s="34">
        <v>1</v>
      </c>
    </row>
    <row r="1599" spans="1:9">
      <c r="A1599" s="23">
        <v>2019</v>
      </c>
      <c r="B1599" s="23" t="s">
        <v>2366</v>
      </c>
      <c r="C1599" s="23" t="s">
        <v>1886</v>
      </c>
      <c r="D1599" s="13" t="s">
        <v>322</v>
      </c>
      <c r="E1599" s="13" t="s">
        <v>2586</v>
      </c>
      <c r="F1599" s="13" t="s">
        <v>3542</v>
      </c>
      <c r="G1599" s="13" t="s">
        <v>357</v>
      </c>
      <c r="H1599" s="13" t="s">
        <v>7328</v>
      </c>
      <c r="I1599" s="34">
        <v>2</v>
      </c>
    </row>
    <row r="1600" spans="1:9">
      <c r="A1600" s="23">
        <v>2019</v>
      </c>
      <c r="B1600" s="23" t="s">
        <v>2366</v>
      </c>
      <c r="C1600" s="23" t="s">
        <v>1886</v>
      </c>
      <c r="D1600" s="13" t="s">
        <v>322</v>
      </c>
      <c r="E1600" s="13" t="s">
        <v>393</v>
      </c>
      <c r="F1600" s="13" t="s">
        <v>2607</v>
      </c>
      <c r="G1600" s="13" t="s">
        <v>357</v>
      </c>
      <c r="H1600" s="13" t="s">
        <v>7328</v>
      </c>
      <c r="I1600" s="34">
        <v>3</v>
      </c>
    </row>
    <row r="1601" spans="1:9">
      <c r="A1601" s="23">
        <v>2019</v>
      </c>
      <c r="B1601" s="23" t="s">
        <v>2366</v>
      </c>
      <c r="C1601" s="23" t="s">
        <v>1886</v>
      </c>
      <c r="D1601" s="13" t="s">
        <v>323</v>
      </c>
      <c r="E1601" s="13" t="s">
        <v>3543</v>
      </c>
      <c r="F1601" s="13" t="s">
        <v>2483</v>
      </c>
      <c r="G1601" s="13" t="s">
        <v>357</v>
      </c>
      <c r="H1601" s="13" t="s">
        <v>7328</v>
      </c>
      <c r="I1601" s="34">
        <v>1</v>
      </c>
    </row>
    <row r="1602" spans="1:9">
      <c r="A1602" s="23">
        <v>2019</v>
      </c>
      <c r="B1602" s="23" t="s">
        <v>2366</v>
      </c>
      <c r="C1602" s="23" t="s">
        <v>1886</v>
      </c>
      <c r="D1602" s="13" t="s">
        <v>324</v>
      </c>
      <c r="E1602" s="13" t="s">
        <v>394</v>
      </c>
      <c r="F1602" s="13" t="s">
        <v>2425</v>
      </c>
      <c r="G1602" s="13" t="s">
        <v>357</v>
      </c>
      <c r="H1602" s="13" t="s">
        <v>7328</v>
      </c>
      <c r="I1602" s="34">
        <v>2</v>
      </c>
    </row>
    <row r="1603" spans="1:9">
      <c r="A1603" s="23">
        <v>2019</v>
      </c>
      <c r="B1603" s="23" t="s">
        <v>2366</v>
      </c>
      <c r="C1603" s="23" t="s">
        <v>1886</v>
      </c>
      <c r="D1603" s="13" t="s">
        <v>324</v>
      </c>
      <c r="E1603" s="13" t="s">
        <v>523</v>
      </c>
      <c r="F1603" s="13" t="s">
        <v>2673</v>
      </c>
      <c r="G1603" s="13" t="s">
        <v>357</v>
      </c>
      <c r="H1603" s="13" t="s">
        <v>7328</v>
      </c>
      <c r="I1603" s="34">
        <v>1</v>
      </c>
    </row>
    <row r="1604" spans="1:9">
      <c r="A1604" s="23">
        <v>2019</v>
      </c>
      <c r="B1604" s="23" t="s">
        <v>2366</v>
      </c>
      <c r="C1604" s="23" t="s">
        <v>1886</v>
      </c>
      <c r="D1604" s="13" t="s">
        <v>324</v>
      </c>
      <c r="E1604" s="13" t="s">
        <v>479</v>
      </c>
      <c r="F1604" s="13" t="s">
        <v>2425</v>
      </c>
      <c r="G1604" s="13" t="s">
        <v>357</v>
      </c>
      <c r="H1604" s="13" t="s">
        <v>7328</v>
      </c>
      <c r="I1604" s="34">
        <v>1</v>
      </c>
    </row>
    <row r="1605" spans="1:9">
      <c r="A1605" s="23">
        <v>2019</v>
      </c>
      <c r="B1605" s="23" t="s">
        <v>2366</v>
      </c>
      <c r="C1605" s="23" t="s">
        <v>1886</v>
      </c>
      <c r="D1605" s="13" t="s">
        <v>324</v>
      </c>
      <c r="E1605" s="13" t="s">
        <v>2328</v>
      </c>
      <c r="F1605" s="13" t="s">
        <v>2425</v>
      </c>
      <c r="G1605" s="13" t="s">
        <v>357</v>
      </c>
      <c r="H1605" s="13" t="s">
        <v>7328</v>
      </c>
      <c r="I1605" s="34">
        <v>1</v>
      </c>
    </row>
    <row r="1606" spans="1:9">
      <c r="A1606" s="23">
        <v>2019</v>
      </c>
      <c r="B1606" s="23" t="s">
        <v>2366</v>
      </c>
      <c r="C1606" s="23" t="s">
        <v>1886</v>
      </c>
      <c r="D1606" s="13" t="s">
        <v>328</v>
      </c>
      <c r="E1606" s="13" t="s">
        <v>1951</v>
      </c>
      <c r="F1606" s="13" t="s">
        <v>2598</v>
      </c>
      <c r="G1606" s="13" t="s">
        <v>357</v>
      </c>
      <c r="H1606" s="13" t="s">
        <v>7328</v>
      </c>
      <c r="I1606" s="34">
        <v>2</v>
      </c>
    </row>
    <row r="1607" spans="1:9">
      <c r="A1607" s="23">
        <v>2019</v>
      </c>
      <c r="B1607" s="23" t="s">
        <v>2366</v>
      </c>
      <c r="C1607" s="23" t="s">
        <v>1886</v>
      </c>
      <c r="D1607" s="13" t="s">
        <v>329</v>
      </c>
      <c r="E1607" s="13" t="s">
        <v>491</v>
      </c>
      <c r="F1607" s="13" t="s">
        <v>2459</v>
      </c>
      <c r="G1607" s="13" t="s">
        <v>357</v>
      </c>
      <c r="H1607" s="13" t="s">
        <v>7328</v>
      </c>
      <c r="I1607" s="34">
        <v>1</v>
      </c>
    </row>
    <row r="1608" spans="1:9">
      <c r="A1608" s="23">
        <v>2019</v>
      </c>
      <c r="B1608" s="23" t="s">
        <v>2366</v>
      </c>
      <c r="C1608" s="23" t="s">
        <v>1886</v>
      </c>
      <c r="D1608" s="13" t="s">
        <v>330</v>
      </c>
      <c r="E1608" s="13" t="s">
        <v>398</v>
      </c>
      <c r="F1608" s="13" t="s">
        <v>2452</v>
      </c>
      <c r="G1608" s="13" t="s">
        <v>357</v>
      </c>
      <c r="H1608" s="13" t="s">
        <v>7328</v>
      </c>
      <c r="I1608" s="34">
        <v>1</v>
      </c>
    </row>
    <row r="1609" spans="1:9">
      <c r="A1609" s="23">
        <v>2019</v>
      </c>
      <c r="B1609" s="23" t="s">
        <v>2366</v>
      </c>
      <c r="C1609" s="23" t="s">
        <v>1886</v>
      </c>
      <c r="D1609" s="13" t="s">
        <v>2574</v>
      </c>
      <c r="E1609" s="13" t="s">
        <v>480</v>
      </c>
      <c r="F1609" s="13" t="s">
        <v>2442</v>
      </c>
      <c r="G1609" s="13" t="s">
        <v>357</v>
      </c>
      <c r="H1609" s="13" t="s">
        <v>7328</v>
      </c>
      <c r="I1609" s="34">
        <v>1</v>
      </c>
    </row>
    <row r="1610" spans="1:9">
      <c r="A1610" s="23">
        <v>2019</v>
      </c>
      <c r="B1610" s="23" t="s">
        <v>2366</v>
      </c>
      <c r="C1610" s="23" t="s">
        <v>1886</v>
      </c>
      <c r="D1610" s="13" t="s">
        <v>334</v>
      </c>
      <c r="E1610" s="13" t="s">
        <v>5791</v>
      </c>
      <c r="F1610" s="13" t="s">
        <v>2516</v>
      </c>
      <c r="G1610" s="13" t="s">
        <v>357</v>
      </c>
      <c r="H1610" s="13" t="s">
        <v>7328</v>
      </c>
      <c r="I1610" s="34">
        <v>2</v>
      </c>
    </row>
    <row r="1611" spans="1:9">
      <c r="A1611" s="23">
        <v>2019</v>
      </c>
      <c r="B1611" s="23" t="s">
        <v>2366</v>
      </c>
      <c r="C1611" s="23" t="s">
        <v>1886</v>
      </c>
      <c r="D1611" s="13" t="s">
        <v>300</v>
      </c>
      <c r="E1611" s="13" t="s">
        <v>1930</v>
      </c>
      <c r="F1611" s="13" t="s">
        <v>2445</v>
      </c>
      <c r="G1611" s="13" t="s">
        <v>7465</v>
      </c>
      <c r="H1611" s="13" t="s">
        <v>7327</v>
      </c>
      <c r="I1611" s="34">
        <v>1</v>
      </c>
    </row>
    <row r="1612" spans="1:9">
      <c r="A1612" s="23">
        <v>2019</v>
      </c>
      <c r="B1612" s="23" t="s">
        <v>2366</v>
      </c>
      <c r="C1612" s="23" t="s">
        <v>1886</v>
      </c>
      <c r="D1612" s="13" t="s">
        <v>300</v>
      </c>
      <c r="E1612" s="13" t="s">
        <v>1433</v>
      </c>
      <c r="F1612" s="13" t="s">
        <v>2427</v>
      </c>
      <c r="G1612" s="13" t="s">
        <v>7465</v>
      </c>
      <c r="H1612" s="13" t="s">
        <v>7327</v>
      </c>
      <c r="I1612" s="34">
        <v>2</v>
      </c>
    </row>
    <row r="1613" spans="1:9">
      <c r="A1613" s="23">
        <v>2019</v>
      </c>
      <c r="B1613" s="23" t="s">
        <v>2366</v>
      </c>
      <c r="C1613" s="23" t="s">
        <v>1886</v>
      </c>
      <c r="D1613" s="13" t="s">
        <v>300</v>
      </c>
      <c r="E1613" s="13" t="s">
        <v>500</v>
      </c>
      <c r="F1613" s="13" t="s">
        <v>2414</v>
      </c>
      <c r="G1613" s="13" t="s">
        <v>7465</v>
      </c>
      <c r="H1613" s="13" t="s">
        <v>7327</v>
      </c>
      <c r="I1613" s="34">
        <v>3</v>
      </c>
    </row>
    <row r="1614" spans="1:9">
      <c r="A1614" s="23">
        <v>2019</v>
      </c>
      <c r="B1614" s="23" t="s">
        <v>2366</v>
      </c>
      <c r="C1614" s="23" t="s">
        <v>1886</v>
      </c>
      <c r="D1614" s="13" t="s">
        <v>301</v>
      </c>
      <c r="E1614" s="13" t="s">
        <v>501</v>
      </c>
      <c r="F1614" s="13" t="s">
        <v>2417</v>
      </c>
      <c r="G1614" s="13" t="s">
        <v>7465</v>
      </c>
      <c r="H1614" s="13" t="s">
        <v>7327</v>
      </c>
      <c r="I1614" s="34">
        <v>1</v>
      </c>
    </row>
    <row r="1615" spans="1:9">
      <c r="A1615" s="23">
        <v>2019</v>
      </c>
      <c r="B1615" s="23" t="s">
        <v>2366</v>
      </c>
      <c r="C1615" s="23" t="s">
        <v>1886</v>
      </c>
      <c r="D1615" s="13" t="s">
        <v>301</v>
      </c>
      <c r="E1615" s="13" t="s">
        <v>5775</v>
      </c>
      <c r="F1615" s="13" t="s">
        <v>2417</v>
      </c>
      <c r="G1615" s="13" t="s">
        <v>7465</v>
      </c>
      <c r="H1615" s="13" t="s">
        <v>7327</v>
      </c>
      <c r="I1615" s="34">
        <v>1</v>
      </c>
    </row>
    <row r="1616" spans="1:9">
      <c r="A1616" s="23">
        <v>2019</v>
      </c>
      <c r="B1616" s="23" t="s">
        <v>2366</v>
      </c>
      <c r="C1616" s="23" t="s">
        <v>1886</v>
      </c>
      <c r="D1616" s="13" t="s">
        <v>301</v>
      </c>
      <c r="E1616" s="13" t="s">
        <v>358</v>
      </c>
      <c r="F1616" s="13" t="s">
        <v>2417</v>
      </c>
      <c r="G1616" s="13" t="s">
        <v>7465</v>
      </c>
      <c r="H1616" s="13" t="s">
        <v>7327</v>
      </c>
      <c r="I1616" s="34">
        <v>1</v>
      </c>
    </row>
    <row r="1617" spans="1:9">
      <c r="A1617" s="23">
        <v>2019</v>
      </c>
      <c r="B1617" s="23" t="s">
        <v>2366</v>
      </c>
      <c r="C1617" s="23" t="s">
        <v>1886</v>
      </c>
      <c r="D1617" s="13" t="s">
        <v>302</v>
      </c>
      <c r="E1617" s="13" t="s">
        <v>1958</v>
      </c>
      <c r="F1617" s="13" t="s">
        <v>2473</v>
      </c>
      <c r="G1617" s="13" t="s">
        <v>7465</v>
      </c>
      <c r="H1617" s="13" t="s">
        <v>7327</v>
      </c>
      <c r="I1617" s="34">
        <v>1</v>
      </c>
    </row>
    <row r="1618" spans="1:9">
      <c r="A1618" s="23">
        <v>2019</v>
      </c>
      <c r="B1618" s="23" t="s">
        <v>2366</v>
      </c>
      <c r="C1618" s="23" t="s">
        <v>1886</v>
      </c>
      <c r="D1618" s="13" t="s">
        <v>302</v>
      </c>
      <c r="E1618" s="13" t="s">
        <v>415</v>
      </c>
      <c r="F1618" s="13" t="s">
        <v>2429</v>
      </c>
      <c r="G1618" s="13" t="s">
        <v>7465</v>
      </c>
      <c r="H1618" s="13" t="s">
        <v>7327</v>
      </c>
      <c r="I1618" s="34">
        <v>3</v>
      </c>
    </row>
    <row r="1619" spans="1:9">
      <c r="A1619" s="23">
        <v>2019</v>
      </c>
      <c r="B1619" s="23" t="s">
        <v>2366</v>
      </c>
      <c r="C1619" s="23" t="s">
        <v>1886</v>
      </c>
      <c r="D1619" s="13" t="s">
        <v>303</v>
      </c>
      <c r="E1619" s="13" t="s">
        <v>1940</v>
      </c>
      <c r="F1619" s="13" t="s">
        <v>2522</v>
      </c>
      <c r="G1619" s="13" t="s">
        <v>7465</v>
      </c>
      <c r="H1619" s="13" t="s">
        <v>7327</v>
      </c>
      <c r="I1619" s="34">
        <v>1</v>
      </c>
    </row>
    <row r="1620" spans="1:9">
      <c r="A1620" s="23">
        <v>2019</v>
      </c>
      <c r="B1620" s="23" t="s">
        <v>2366</v>
      </c>
      <c r="C1620" s="23" t="s">
        <v>1886</v>
      </c>
      <c r="D1620" s="13" t="s">
        <v>304</v>
      </c>
      <c r="E1620" s="13" t="s">
        <v>2665</v>
      </c>
      <c r="F1620" s="13" t="s">
        <v>2543</v>
      </c>
      <c r="G1620" s="13" t="s">
        <v>7465</v>
      </c>
      <c r="H1620" s="13" t="s">
        <v>7327</v>
      </c>
      <c r="I1620" s="34">
        <v>1</v>
      </c>
    </row>
    <row r="1621" spans="1:9">
      <c r="A1621" s="23">
        <v>2019</v>
      </c>
      <c r="B1621" s="23" t="s">
        <v>2366</v>
      </c>
      <c r="C1621" s="23" t="s">
        <v>1886</v>
      </c>
      <c r="D1621" s="13" t="s">
        <v>305</v>
      </c>
      <c r="E1621" s="13" t="s">
        <v>364</v>
      </c>
      <c r="F1621" s="13" t="s">
        <v>2431</v>
      </c>
      <c r="G1621" s="13" t="s">
        <v>7465</v>
      </c>
      <c r="H1621" s="13" t="s">
        <v>7327</v>
      </c>
      <c r="I1621" s="34">
        <v>1</v>
      </c>
    </row>
    <row r="1622" spans="1:9">
      <c r="A1622" s="23">
        <v>2019</v>
      </c>
      <c r="B1622" s="23" t="s">
        <v>2366</v>
      </c>
      <c r="C1622" s="23" t="s">
        <v>1886</v>
      </c>
      <c r="D1622" s="13" t="s">
        <v>305</v>
      </c>
      <c r="E1622" s="13" t="s">
        <v>1942</v>
      </c>
      <c r="F1622" s="13" t="s">
        <v>2418</v>
      </c>
      <c r="G1622" s="13" t="s">
        <v>7465</v>
      </c>
      <c r="H1622" s="13" t="s">
        <v>7327</v>
      </c>
      <c r="I1622" s="34">
        <v>1</v>
      </c>
    </row>
    <row r="1623" spans="1:9">
      <c r="A1623" s="23">
        <v>2019</v>
      </c>
      <c r="B1623" s="23" t="s">
        <v>2366</v>
      </c>
      <c r="C1623" s="23" t="s">
        <v>1886</v>
      </c>
      <c r="D1623" s="13" t="s">
        <v>306</v>
      </c>
      <c r="E1623" s="13" t="s">
        <v>366</v>
      </c>
      <c r="F1623" s="13" t="s">
        <v>2469</v>
      </c>
      <c r="G1623" s="13" t="s">
        <v>7465</v>
      </c>
      <c r="H1623" s="13" t="s">
        <v>7327</v>
      </c>
      <c r="I1623" s="34">
        <v>2</v>
      </c>
    </row>
    <row r="1624" spans="1:9">
      <c r="A1624" s="23">
        <v>2019</v>
      </c>
      <c r="B1624" s="23" t="s">
        <v>2366</v>
      </c>
      <c r="C1624" s="23" t="s">
        <v>1886</v>
      </c>
      <c r="D1624" s="13" t="s">
        <v>306</v>
      </c>
      <c r="E1624" s="13" t="s">
        <v>368</v>
      </c>
      <c r="F1624" s="13" t="s">
        <v>2469</v>
      </c>
      <c r="G1624" s="13" t="s">
        <v>7465</v>
      </c>
      <c r="H1624" s="13" t="s">
        <v>7327</v>
      </c>
      <c r="I1624" s="34">
        <v>1</v>
      </c>
    </row>
    <row r="1625" spans="1:9">
      <c r="A1625" s="23">
        <v>2019</v>
      </c>
      <c r="B1625" s="23" t="s">
        <v>2366</v>
      </c>
      <c r="C1625" s="23" t="s">
        <v>1886</v>
      </c>
      <c r="D1625" s="13" t="s">
        <v>306</v>
      </c>
      <c r="E1625" s="13" t="s">
        <v>3445</v>
      </c>
      <c r="F1625" s="13" t="s">
        <v>2489</v>
      </c>
      <c r="G1625" s="13" t="s">
        <v>7465</v>
      </c>
      <c r="H1625" s="13" t="s">
        <v>7327</v>
      </c>
      <c r="I1625" s="34">
        <v>3</v>
      </c>
    </row>
    <row r="1626" spans="1:9">
      <c r="A1626" s="23">
        <v>2019</v>
      </c>
      <c r="B1626" s="23" t="s">
        <v>2366</v>
      </c>
      <c r="C1626" s="23" t="s">
        <v>1886</v>
      </c>
      <c r="D1626" s="13" t="s">
        <v>306</v>
      </c>
      <c r="E1626" s="13" t="s">
        <v>369</v>
      </c>
      <c r="F1626" s="13" t="s">
        <v>2469</v>
      </c>
      <c r="G1626" s="13" t="s">
        <v>7465</v>
      </c>
      <c r="H1626" s="13" t="s">
        <v>7327</v>
      </c>
      <c r="I1626" s="34">
        <v>1</v>
      </c>
    </row>
    <row r="1627" spans="1:9">
      <c r="A1627" s="23">
        <v>2019</v>
      </c>
      <c r="B1627" s="23" t="s">
        <v>2366</v>
      </c>
      <c r="C1627" s="23" t="s">
        <v>1886</v>
      </c>
      <c r="D1627" s="13" t="s">
        <v>307</v>
      </c>
      <c r="E1627" s="13" t="s">
        <v>1934</v>
      </c>
      <c r="F1627" s="13" t="s">
        <v>2592</v>
      </c>
      <c r="G1627" s="13" t="s">
        <v>7465</v>
      </c>
      <c r="H1627" s="13" t="s">
        <v>7327</v>
      </c>
      <c r="I1627" s="34">
        <v>1</v>
      </c>
    </row>
    <row r="1628" spans="1:9">
      <c r="A1628" s="23">
        <v>2019</v>
      </c>
      <c r="B1628" s="23" t="s">
        <v>2366</v>
      </c>
      <c r="C1628" s="23" t="s">
        <v>1886</v>
      </c>
      <c r="D1628" s="13" t="s">
        <v>309</v>
      </c>
      <c r="E1628" s="13" t="s">
        <v>434</v>
      </c>
      <c r="F1628" s="13" t="s">
        <v>2441</v>
      </c>
      <c r="G1628" s="13" t="s">
        <v>7465</v>
      </c>
      <c r="H1628" s="13" t="s">
        <v>7327</v>
      </c>
      <c r="I1628" s="34">
        <v>1</v>
      </c>
    </row>
    <row r="1629" spans="1:9">
      <c r="A1629" s="23">
        <v>2019</v>
      </c>
      <c r="B1629" s="23" t="s">
        <v>2366</v>
      </c>
      <c r="C1629" s="23" t="s">
        <v>1886</v>
      </c>
      <c r="D1629" s="13" t="s">
        <v>309</v>
      </c>
      <c r="E1629" s="13" t="s">
        <v>404</v>
      </c>
      <c r="F1629" s="13" t="s">
        <v>2441</v>
      </c>
      <c r="G1629" s="13" t="s">
        <v>7465</v>
      </c>
      <c r="H1629" s="13" t="s">
        <v>7327</v>
      </c>
      <c r="I1629" s="34">
        <v>1</v>
      </c>
    </row>
    <row r="1630" spans="1:9">
      <c r="A1630" s="23">
        <v>2019</v>
      </c>
      <c r="B1630" s="23" t="s">
        <v>2366</v>
      </c>
      <c r="C1630" s="23" t="s">
        <v>1886</v>
      </c>
      <c r="D1630" s="13" t="s">
        <v>311</v>
      </c>
      <c r="E1630" s="13" t="s">
        <v>446</v>
      </c>
      <c r="F1630" s="13" t="s">
        <v>2496</v>
      </c>
      <c r="G1630" s="13" t="s">
        <v>7465</v>
      </c>
      <c r="H1630" s="13" t="s">
        <v>7327</v>
      </c>
      <c r="I1630" s="34">
        <v>1</v>
      </c>
    </row>
    <row r="1631" spans="1:9">
      <c r="A1631" s="23">
        <v>2019</v>
      </c>
      <c r="B1631" s="23" t="s">
        <v>2366</v>
      </c>
      <c r="C1631" s="23" t="s">
        <v>1886</v>
      </c>
      <c r="D1631" s="13" t="s">
        <v>312</v>
      </c>
      <c r="E1631" s="13" t="s">
        <v>4043</v>
      </c>
      <c r="F1631" s="13" t="s">
        <v>2444</v>
      </c>
      <c r="G1631" s="13" t="s">
        <v>7465</v>
      </c>
      <c r="H1631" s="13" t="s">
        <v>7327</v>
      </c>
      <c r="I1631" s="34">
        <v>1</v>
      </c>
    </row>
    <row r="1632" spans="1:9">
      <c r="A1632" s="23">
        <v>2019</v>
      </c>
      <c r="B1632" s="23" t="s">
        <v>2366</v>
      </c>
      <c r="C1632" s="23" t="s">
        <v>1886</v>
      </c>
      <c r="D1632" s="13" t="s">
        <v>313</v>
      </c>
      <c r="E1632" s="13" t="s">
        <v>3465</v>
      </c>
      <c r="F1632" s="13" t="s">
        <v>2420</v>
      </c>
      <c r="G1632" s="13" t="s">
        <v>7465</v>
      </c>
      <c r="H1632" s="13" t="s">
        <v>7327</v>
      </c>
      <c r="I1632" s="34">
        <v>4</v>
      </c>
    </row>
    <row r="1633" spans="1:9">
      <c r="A1633" s="23">
        <v>2019</v>
      </c>
      <c r="B1633" s="23" t="s">
        <v>2366</v>
      </c>
      <c r="C1633" s="23" t="s">
        <v>1886</v>
      </c>
      <c r="D1633" s="13" t="s">
        <v>313</v>
      </c>
      <c r="E1633" s="13" t="s">
        <v>4055</v>
      </c>
      <c r="F1633" s="13" t="s">
        <v>2420</v>
      </c>
      <c r="G1633" s="13" t="s">
        <v>7465</v>
      </c>
      <c r="H1633" s="13" t="s">
        <v>7327</v>
      </c>
      <c r="I1633" s="34">
        <v>1</v>
      </c>
    </row>
    <row r="1634" spans="1:9">
      <c r="A1634" s="23">
        <v>2019</v>
      </c>
      <c r="B1634" s="23" t="s">
        <v>2366</v>
      </c>
      <c r="C1634" s="23" t="s">
        <v>1886</v>
      </c>
      <c r="D1634" s="13" t="s">
        <v>313</v>
      </c>
      <c r="E1634" s="13" t="s">
        <v>371</v>
      </c>
      <c r="F1634" s="13" t="s">
        <v>2518</v>
      </c>
      <c r="G1634" s="13" t="s">
        <v>7465</v>
      </c>
      <c r="H1634" s="13" t="s">
        <v>7327</v>
      </c>
      <c r="I1634" s="34">
        <v>2</v>
      </c>
    </row>
    <row r="1635" spans="1:9">
      <c r="A1635" s="23">
        <v>2019</v>
      </c>
      <c r="B1635" s="23" t="s">
        <v>2366</v>
      </c>
      <c r="C1635" s="23" t="s">
        <v>1886</v>
      </c>
      <c r="D1635" s="13" t="s">
        <v>313</v>
      </c>
      <c r="E1635" s="13" t="s">
        <v>372</v>
      </c>
      <c r="F1635" s="13" t="s">
        <v>2432</v>
      </c>
      <c r="G1635" s="13" t="s">
        <v>7465</v>
      </c>
      <c r="H1635" s="13" t="s">
        <v>7327</v>
      </c>
      <c r="I1635" s="34">
        <v>2</v>
      </c>
    </row>
    <row r="1636" spans="1:9">
      <c r="A1636" s="23">
        <v>2019</v>
      </c>
      <c r="B1636" s="23" t="s">
        <v>2366</v>
      </c>
      <c r="C1636" s="23" t="s">
        <v>1886</v>
      </c>
      <c r="D1636" s="13" t="s">
        <v>313</v>
      </c>
      <c r="E1636" s="13" t="s">
        <v>373</v>
      </c>
      <c r="F1636" s="13" t="s">
        <v>2509</v>
      </c>
      <c r="G1636" s="13" t="s">
        <v>7465</v>
      </c>
      <c r="H1636" s="13" t="s">
        <v>7327</v>
      </c>
      <c r="I1636" s="34">
        <v>2</v>
      </c>
    </row>
    <row r="1637" spans="1:9">
      <c r="A1637" s="23">
        <v>2019</v>
      </c>
      <c r="B1637" s="23" t="s">
        <v>2366</v>
      </c>
      <c r="C1637" s="23" t="s">
        <v>1886</v>
      </c>
      <c r="D1637" s="13" t="s">
        <v>313</v>
      </c>
      <c r="E1637" s="13" t="s">
        <v>374</v>
      </c>
      <c r="F1637" s="13" t="s">
        <v>2432</v>
      </c>
      <c r="G1637" s="13" t="s">
        <v>7465</v>
      </c>
      <c r="H1637" s="13" t="s">
        <v>7327</v>
      </c>
      <c r="I1637" s="34">
        <v>3</v>
      </c>
    </row>
    <row r="1638" spans="1:9">
      <c r="A1638" s="23">
        <v>2019</v>
      </c>
      <c r="B1638" s="23" t="s">
        <v>2366</v>
      </c>
      <c r="C1638" s="23" t="s">
        <v>1886</v>
      </c>
      <c r="D1638" s="13" t="s">
        <v>313</v>
      </c>
      <c r="E1638" s="13" t="s">
        <v>5777</v>
      </c>
      <c r="F1638" s="13" t="s">
        <v>2475</v>
      </c>
      <c r="G1638" s="13" t="s">
        <v>7465</v>
      </c>
      <c r="H1638" s="13" t="s">
        <v>7327</v>
      </c>
      <c r="I1638" s="34">
        <v>1</v>
      </c>
    </row>
    <row r="1639" spans="1:9">
      <c r="A1639" s="23">
        <v>2019</v>
      </c>
      <c r="B1639" s="23" t="s">
        <v>2366</v>
      </c>
      <c r="C1639" s="23" t="s">
        <v>1886</v>
      </c>
      <c r="D1639" s="13" t="s">
        <v>313</v>
      </c>
      <c r="E1639" s="13" t="s">
        <v>2351</v>
      </c>
      <c r="F1639" s="13" t="s">
        <v>2432</v>
      </c>
      <c r="G1639" s="13" t="s">
        <v>7465</v>
      </c>
      <c r="H1639" s="13" t="s">
        <v>7327</v>
      </c>
      <c r="I1639" s="34">
        <v>1</v>
      </c>
    </row>
    <row r="1640" spans="1:9">
      <c r="A1640" s="23">
        <v>2019</v>
      </c>
      <c r="B1640" s="23" t="s">
        <v>2366</v>
      </c>
      <c r="C1640" s="23" t="s">
        <v>1886</v>
      </c>
      <c r="D1640" s="13" t="s">
        <v>313</v>
      </c>
      <c r="E1640" s="13" t="s">
        <v>424</v>
      </c>
      <c r="F1640" s="13" t="s">
        <v>2596</v>
      </c>
      <c r="G1640" s="13" t="s">
        <v>7465</v>
      </c>
      <c r="H1640" s="13" t="s">
        <v>7327</v>
      </c>
      <c r="I1640" s="34">
        <v>1</v>
      </c>
    </row>
    <row r="1641" spans="1:9">
      <c r="A1641" s="23">
        <v>2019</v>
      </c>
      <c r="B1641" s="23" t="s">
        <v>2366</v>
      </c>
      <c r="C1641" s="23" t="s">
        <v>1886</v>
      </c>
      <c r="D1641" s="13" t="s">
        <v>313</v>
      </c>
      <c r="E1641" s="13" t="s">
        <v>447</v>
      </c>
      <c r="F1641" s="13" t="s">
        <v>2512</v>
      </c>
      <c r="G1641" s="13" t="s">
        <v>7465</v>
      </c>
      <c r="H1641" s="13" t="s">
        <v>7327</v>
      </c>
      <c r="I1641" s="34">
        <v>2</v>
      </c>
    </row>
    <row r="1642" spans="1:9">
      <c r="A1642" s="23">
        <v>2019</v>
      </c>
      <c r="B1642" s="23" t="s">
        <v>2366</v>
      </c>
      <c r="C1642" s="23" t="s">
        <v>1886</v>
      </c>
      <c r="D1642" s="13" t="s">
        <v>313</v>
      </c>
      <c r="E1642" s="13" t="s">
        <v>462</v>
      </c>
      <c r="F1642" s="13" t="s">
        <v>2528</v>
      </c>
      <c r="G1642" s="13" t="s">
        <v>7465</v>
      </c>
      <c r="H1642" s="13" t="s">
        <v>7327</v>
      </c>
      <c r="I1642" s="34">
        <v>1</v>
      </c>
    </row>
    <row r="1643" spans="1:9">
      <c r="A1643" s="23">
        <v>2019</v>
      </c>
      <c r="B1643" s="23" t="s">
        <v>2366</v>
      </c>
      <c r="C1643" s="23" t="s">
        <v>1886</v>
      </c>
      <c r="D1643" s="13" t="s">
        <v>313</v>
      </c>
      <c r="E1643" s="13" t="s">
        <v>375</v>
      </c>
      <c r="F1643" s="13" t="s">
        <v>2462</v>
      </c>
      <c r="G1643" s="13" t="s">
        <v>7465</v>
      </c>
      <c r="H1643" s="13" t="s">
        <v>7327</v>
      </c>
      <c r="I1643" s="34">
        <v>4</v>
      </c>
    </row>
    <row r="1644" spans="1:9">
      <c r="A1644" s="23">
        <v>2019</v>
      </c>
      <c r="B1644" s="23" t="s">
        <v>2366</v>
      </c>
      <c r="C1644" s="23" t="s">
        <v>1886</v>
      </c>
      <c r="D1644" s="13" t="s">
        <v>313</v>
      </c>
      <c r="E1644" s="13" t="s">
        <v>421</v>
      </c>
      <c r="F1644" s="13" t="s">
        <v>2548</v>
      </c>
      <c r="G1644" s="13" t="s">
        <v>7465</v>
      </c>
      <c r="H1644" s="13" t="s">
        <v>7327</v>
      </c>
      <c r="I1644" s="34">
        <v>1</v>
      </c>
    </row>
    <row r="1645" spans="1:9">
      <c r="A1645" s="23">
        <v>2019</v>
      </c>
      <c r="B1645" s="23" t="s">
        <v>2366</v>
      </c>
      <c r="C1645" s="23" t="s">
        <v>1886</v>
      </c>
      <c r="D1645" s="13" t="s">
        <v>313</v>
      </c>
      <c r="E1645" s="13" t="s">
        <v>3467</v>
      </c>
      <c r="F1645" s="13" t="s">
        <v>3468</v>
      </c>
      <c r="G1645" s="13" t="s">
        <v>7465</v>
      </c>
      <c r="H1645" s="13" t="s">
        <v>7327</v>
      </c>
      <c r="I1645" s="34">
        <v>2</v>
      </c>
    </row>
    <row r="1646" spans="1:9">
      <c r="A1646" s="23">
        <v>2019</v>
      </c>
      <c r="B1646" s="23" t="s">
        <v>2366</v>
      </c>
      <c r="C1646" s="23" t="s">
        <v>1886</v>
      </c>
      <c r="D1646" s="13" t="s">
        <v>313</v>
      </c>
      <c r="E1646" s="13" t="s">
        <v>3447</v>
      </c>
      <c r="F1646" s="13" t="s">
        <v>2537</v>
      </c>
      <c r="G1646" s="13" t="s">
        <v>7465</v>
      </c>
      <c r="H1646" s="13" t="s">
        <v>7327</v>
      </c>
      <c r="I1646" s="34">
        <v>2</v>
      </c>
    </row>
    <row r="1647" spans="1:9">
      <c r="A1647" s="23">
        <v>2019</v>
      </c>
      <c r="B1647" s="23" t="s">
        <v>2366</v>
      </c>
      <c r="C1647" s="23" t="s">
        <v>1886</v>
      </c>
      <c r="D1647" s="13" t="s">
        <v>313</v>
      </c>
      <c r="E1647" s="13" t="s">
        <v>378</v>
      </c>
      <c r="F1647" s="13" t="s">
        <v>2606</v>
      </c>
      <c r="G1647" s="13" t="s">
        <v>7465</v>
      </c>
      <c r="H1647" s="13" t="s">
        <v>7327</v>
      </c>
      <c r="I1647" s="34">
        <v>2</v>
      </c>
    </row>
    <row r="1648" spans="1:9">
      <c r="A1648" s="23">
        <v>2019</v>
      </c>
      <c r="B1648" s="23" t="s">
        <v>2366</v>
      </c>
      <c r="C1648" s="23" t="s">
        <v>1886</v>
      </c>
      <c r="D1648" s="13" t="s">
        <v>313</v>
      </c>
      <c r="E1648" s="13" t="s">
        <v>1937</v>
      </c>
      <c r="F1648" s="13" t="s">
        <v>2517</v>
      </c>
      <c r="G1648" s="13" t="s">
        <v>7465</v>
      </c>
      <c r="H1648" s="13" t="s">
        <v>7327</v>
      </c>
      <c r="I1648" s="34">
        <v>1</v>
      </c>
    </row>
    <row r="1649" spans="1:9">
      <c r="A1649" s="23">
        <v>2019</v>
      </c>
      <c r="B1649" s="23" t="s">
        <v>2366</v>
      </c>
      <c r="C1649" s="23" t="s">
        <v>1886</v>
      </c>
      <c r="D1649" s="13" t="s">
        <v>313</v>
      </c>
      <c r="E1649" s="13" t="s">
        <v>2348</v>
      </c>
      <c r="F1649" s="13" t="s">
        <v>2530</v>
      </c>
      <c r="G1649" s="13" t="s">
        <v>7465</v>
      </c>
      <c r="H1649" s="13" t="s">
        <v>7327</v>
      </c>
      <c r="I1649" s="34">
        <v>2</v>
      </c>
    </row>
    <row r="1650" spans="1:9">
      <c r="A1650" s="23">
        <v>2019</v>
      </c>
      <c r="B1650" s="23" t="s">
        <v>2366</v>
      </c>
      <c r="C1650" s="23" t="s">
        <v>1886</v>
      </c>
      <c r="D1650" s="13" t="s">
        <v>313</v>
      </c>
      <c r="E1650" s="13" t="s">
        <v>420</v>
      </c>
      <c r="F1650" s="13" t="s">
        <v>2420</v>
      </c>
      <c r="G1650" s="13" t="s">
        <v>7465</v>
      </c>
      <c r="H1650" s="13" t="s">
        <v>7327</v>
      </c>
      <c r="I1650" s="34">
        <v>1</v>
      </c>
    </row>
    <row r="1651" spans="1:9">
      <c r="A1651" s="23">
        <v>2019</v>
      </c>
      <c r="B1651" s="23" t="s">
        <v>2366</v>
      </c>
      <c r="C1651" s="23" t="s">
        <v>1886</v>
      </c>
      <c r="D1651" s="13" t="s">
        <v>313</v>
      </c>
      <c r="E1651" s="13" t="s">
        <v>379</v>
      </c>
      <c r="F1651" s="13" t="s">
        <v>2432</v>
      </c>
      <c r="G1651" s="13" t="s">
        <v>7465</v>
      </c>
      <c r="H1651" s="13" t="s">
        <v>7327</v>
      </c>
      <c r="I1651" s="34">
        <v>5</v>
      </c>
    </row>
    <row r="1652" spans="1:9">
      <c r="A1652" s="23">
        <v>2019</v>
      </c>
      <c r="B1652" s="23" t="s">
        <v>2366</v>
      </c>
      <c r="C1652" s="23" t="s">
        <v>1886</v>
      </c>
      <c r="D1652" s="13" t="s">
        <v>313</v>
      </c>
      <c r="E1652" s="13" t="s">
        <v>380</v>
      </c>
      <c r="F1652" s="13" t="s">
        <v>2507</v>
      </c>
      <c r="G1652" s="13" t="s">
        <v>7465</v>
      </c>
      <c r="H1652" s="13" t="s">
        <v>7327</v>
      </c>
      <c r="I1652" s="34">
        <v>2</v>
      </c>
    </row>
    <row r="1653" spans="1:9">
      <c r="A1653" s="23">
        <v>2019</v>
      </c>
      <c r="B1653" s="23" t="s">
        <v>2366</v>
      </c>
      <c r="C1653" s="23" t="s">
        <v>1886</v>
      </c>
      <c r="D1653" s="13" t="s">
        <v>313</v>
      </c>
      <c r="E1653" s="13" t="s">
        <v>405</v>
      </c>
      <c r="F1653" s="13" t="s">
        <v>2432</v>
      </c>
      <c r="G1653" s="13" t="s">
        <v>7465</v>
      </c>
      <c r="H1653" s="13" t="s">
        <v>7327</v>
      </c>
      <c r="I1653" s="34">
        <v>4</v>
      </c>
    </row>
    <row r="1654" spans="1:9">
      <c r="A1654" s="23">
        <v>2019</v>
      </c>
      <c r="B1654" s="23" t="s">
        <v>2366</v>
      </c>
      <c r="C1654" s="23" t="s">
        <v>1886</v>
      </c>
      <c r="D1654" s="13" t="s">
        <v>313</v>
      </c>
      <c r="E1654" s="13" t="s">
        <v>382</v>
      </c>
      <c r="F1654" s="13" t="s">
        <v>2531</v>
      </c>
      <c r="G1654" s="13" t="s">
        <v>7465</v>
      </c>
      <c r="H1654" s="13" t="s">
        <v>7327</v>
      </c>
      <c r="I1654" s="34">
        <v>5</v>
      </c>
    </row>
    <row r="1655" spans="1:9">
      <c r="A1655" s="23">
        <v>2019</v>
      </c>
      <c r="B1655" s="23" t="s">
        <v>2366</v>
      </c>
      <c r="C1655" s="23" t="s">
        <v>1886</v>
      </c>
      <c r="D1655" s="13" t="s">
        <v>313</v>
      </c>
      <c r="E1655" s="13" t="s">
        <v>1943</v>
      </c>
      <c r="F1655" s="13" t="s">
        <v>2611</v>
      </c>
      <c r="G1655" s="13" t="s">
        <v>7465</v>
      </c>
      <c r="H1655" s="13" t="s">
        <v>7327</v>
      </c>
      <c r="I1655" s="34">
        <v>1</v>
      </c>
    </row>
    <row r="1656" spans="1:9">
      <c r="A1656" s="23">
        <v>2019</v>
      </c>
      <c r="B1656" s="23" t="s">
        <v>2366</v>
      </c>
      <c r="C1656" s="23" t="s">
        <v>1886</v>
      </c>
      <c r="D1656" s="13" t="s">
        <v>314</v>
      </c>
      <c r="E1656" s="13" t="s">
        <v>4005</v>
      </c>
      <c r="F1656" s="13" t="s">
        <v>4018</v>
      </c>
      <c r="G1656" s="13" t="s">
        <v>7465</v>
      </c>
      <c r="H1656" s="13" t="s">
        <v>7327</v>
      </c>
      <c r="I1656" s="34">
        <v>1</v>
      </c>
    </row>
    <row r="1657" spans="1:9">
      <c r="A1657" s="23">
        <v>2019</v>
      </c>
      <c r="B1657" s="23" t="s">
        <v>2366</v>
      </c>
      <c r="C1657" s="23" t="s">
        <v>1886</v>
      </c>
      <c r="D1657" s="13" t="s">
        <v>314</v>
      </c>
      <c r="E1657" s="13" t="s">
        <v>4044</v>
      </c>
      <c r="F1657" s="13" t="s">
        <v>4056</v>
      </c>
      <c r="G1657" s="13" t="s">
        <v>7465</v>
      </c>
      <c r="H1657" s="13" t="s">
        <v>7327</v>
      </c>
      <c r="I1657" s="34">
        <v>1</v>
      </c>
    </row>
    <row r="1658" spans="1:9">
      <c r="A1658" s="23">
        <v>2019</v>
      </c>
      <c r="B1658" s="23" t="s">
        <v>2366</v>
      </c>
      <c r="C1658" s="23" t="s">
        <v>1886</v>
      </c>
      <c r="D1658" s="13" t="s">
        <v>314</v>
      </c>
      <c r="E1658" s="13" t="s">
        <v>1944</v>
      </c>
      <c r="F1658" s="13" t="s">
        <v>2612</v>
      </c>
      <c r="G1658" s="13" t="s">
        <v>7465</v>
      </c>
      <c r="H1658" s="13" t="s">
        <v>7327</v>
      </c>
      <c r="I1658" s="34">
        <v>1</v>
      </c>
    </row>
    <row r="1659" spans="1:9">
      <c r="A1659" s="23">
        <v>2019</v>
      </c>
      <c r="B1659" s="23" t="s">
        <v>2366</v>
      </c>
      <c r="C1659" s="23" t="s">
        <v>1886</v>
      </c>
      <c r="D1659" s="13" t="s">
        <v>317</v>
      </c>
      <c r="E1659" s="13" t="s">
        <v>7477</v>
      </c>
      <c r="F1659" s="13" t="s">
        <v>2423</v>
      </c>
      <c r="G1659" s="13" t="s">
        <v>7465</v>
      </c>
      <c r="H1659" s="13" t="s">
        <v>7327</v>
      </c>
      <c r="I1659" s="34">
        <v>1</v>
      </c>
    </row>
    <row r="1660" spans="1:9">
      <c r="A1660" s="23">
        <v>2019</v>
      </c>
      <c r="B1660" s="23" t="s">
        <v>2366</v>
      </c>
      <c r="C1660" s="23" t="s">
        <v>1886</v>
      </c>
      <c r="D1660" s="13" t="s">
        <v>317</v>
      </c>
      <c r="E1660" s="13" t="s">
        <v>3472</v>
      </c>
      <c r="F1660" s="13" t="s">
        <v>2423</v>
      </c>
      <c r="G1660" s="13" t="s">
        <v>7465</v>
      </c>
      <c r="H1660" s="13" t="s">
        <v>7327</v>
      </c>
      <c r="I1660" s="34">
        <v>2</v>
      </c>
    </row>
    <row r="1661" spans="1:9">
      <c r="A1661" s="23">
        <v>2019</v>
      </c>
      <c r="B1661" s="23" t="s">
        <v>2366</v>
      </c>
      <c r="C1661" s="23" t="s">
        <v>1886</v>
      </c>
      <c r="D1661" s="13" t="s">
        <v>317</v>
      </c>
      <c r="E1661" s="13" t="s">
        <v>1956</v>
      </c>
      <c r="F1661" s="13" t="s">
        <v>2454</v>
      </c>
      <c r="G1661" s="13" t="s">
        <v>7465</v>
      </c>
      <c r="H1661" s="13" t="s">
        <v>7327</v>
      </c>
      <c r="I1661" s="34">
        <v>2</v>
      </c>
    </row>
    <row r="1662" spans="1:9">
      <c r="A1662" s="23">
        <v>2019</v>
      </c>
      <c r="B1662" s="23" t="s">
        <v>2366</v>
      </c>
      <c r="C1662" s="23" t="s">
        <v>1886</v>
      </c>
      <c r="D1662" s="13" t="s">
        <v>317</v>
      </c>
      <c r="E1662" s="13" t="s">
        <v>406</v>
      </c>
      <c r="F1662" s="13" t="s">
        <v>2454</v>
      </c>
      <c r="G1662" s="13" t="s">
        <v>7465</v>
      </c>
      <c r="H1662" s="13" t="s">
        <v>7327</v>
      </c>
      <c r="I1662" s="34">
        <v>2</v>
      </c>
    </row>
    <row r="1663" spans="1:9">
      <c r="A1663" s="23">
        <v>2019</v>
      </c>
      <c r="B1663" s="23" t="s">
        <v>2366</v>
      </c>
      <c r="C1663" s="23" t="s">
        <v>1886</v>
      </c>
      <c r="D1663" s="13" t="s">
        <v>317</v>
      </c>
      <c r="E1663" s="13" t="s">
        <v>387</v>
      </c>
      <c r="F1663" s="13" t="s">
        <v>2423</v>
      </c>
      <c r="G1663" s="13" t="s">
        <v>7465</v>
      </c>
      <c r="H1663" s="13" t="s">
        <v>7327</v>
      </c>
      <c r="I1663" s="34">
        <v>2</v>
      </c>
    </row>
    <row r="1664" spans="1:9">
      <c r="A1664" s="23">
        <v>2019</v>
      </c>
      <c r="B1664" s="23" t="s">
        <v>2366</v>
      </c>
      <c r="C1664" s="23" t="s">
        <v>1886</v>
      </c>
      <c r="D1664" s="13" t="s">
        <v>317</v>
      </c>
      <c r="E1664" s="13" t="s">
        <v>4047</v>
      </c>
      <c r="F1664" s="13" t="s">
        <v>2421</v>
      </c>
      <c r="G1664" s="13" t="s">
        <v>7465</v>
      </c>
      <c r="H1664" s="13" t="s">
        <v>7327</v>
      </c>
      <c r="I1664" s="34">
        <v>2</v>
      </c>
    </row>
    <row r="1665" spans="1:9">
      <c r="A1665" s="23">
        <v>2019</v>
      </c>
      <c r="B1665" s="23" t="s">
        <v>2366</v>
      </c>
      <c r="C1665" s="23" t="s">
        <v>1886</v>
      </c>
      <c r="D1665" s="13" t="s">
        <v>487</v>
      </c>
      <c r="E1665" s="13" t="s">
        <v>1939</v>
      </c>
      <c r="F1665" s="13" t="s">
        <v>2458</v>
      </c>
      <c r="G1665" s="13" t="s">
        <v>7465</v>
      </c>
      <c r="H1665" s="13" t="s">
        <v>7327</v>
      </c>
      <c r="I1665" s="34">
        <v>1</v>
      </c>
    </row>
    <row r="1666" spans="1:9">
      <c r="A1666" s="23">
        <v>2019</v>
      </c>
      <c r="B1666" s="23" t="s">
        <v>2366</v>
      </c>
      <c r="C1666" s="23" t="s">
        <v>1886</v>
      </c>
      <c r="D1666" s="13" t="s">
        <v>487</v>
      </c>
      <c r="E1666" s="13" t="s">
        <v>1951</v>
      </c>
      <c r="F1666" s="13" t="s">
        <v>2598</v>
      </c>
      <c r="G1666" s="13" t="s">
        <v>7465</v>
      </c>
      <c r="H1666" s="13" t="s">
        <v>7327</v>
      </c>
      <c r="I1666" s="34">
        <v>1</v>
      </c>
    </row>
    <row r="1667" spans="1:9">
      <c r="A1667" s="23">
        <v>2019</v>
      </c>
      <c r="B1667" s="23" t="s">
        <v>2366</v>
      </c>
      <c r="C1667" s="23" t="s">
        <v>1886</v>
      </c>
      <c r="D1667" s="13" t="s">
        <v>319</v>
      </c>
      <c r="E1667" s="13" t="s">
        <v>4048</v>
      </c>
      <c r="F1667" s="13" t="s">
        <v>2447</v>
      </c>
      <c r="G1667" s="13" t="s">
        <v>7465</v>
      </c>
      <c r="H1667" s="13" t="s">
        <v>7327</v>
      </c>
      <c r="I1667" s="34">
        <v>2</v>
      </c>
    </row>
    <row r="1668" spans="1:9">
      <c r="A1668" s="23">
        <v>2019</v>
      </c>
      <c r="B1668" s="23" t="s">
        <v>2366</v>
      </c>
      <c r="C1668" s="23" t="s">
        <v>1886</v>
      </c>
      <c r="D1668" s="13" t="s">
        <v>319</v>
      </c>
      <c r="E1668" s="13" t="s">
        <v>5778</v>
      </c>
      <c r="F1668" s="13" t="s">
        <v>2545</v>
      </c>
      <c r="G1668" s="13" t="s">
        <v>7465</v>
      </c>
      <c r="H1668" s="13" t="s">
        <v>7327</v>
      </c>
      <c r="I1668" s="34">
        <v>2</v>
      </c>
    </row>
    <row r="1669" spans="1:9">
      <c r="A1669" s="23">
        <v>2019</v>
      </c>
      <c r="B1669" s="23" t="s">
        <v>2366</v>
      </c>
      <c r="C1669" s="23" t="s">
        <v>1886</v>
      </c>
      <c r="D1669" s="13" t="s">
        <v>319</v>
      </c>
      <c r="E1669" s="13" t="s">
        <v>389</v>
      </c>
      <c r="F1669" s="13" t="s">
        <v>2424</v>
      </c>
      <c r="G1669" s="13" t="s">
        <v>7465</v>
      </c>
      <c r="H1669" s="13" t="s">
        <v>7327</v>
      </c>
      <c r="I1669" s="34">
        <v>1</v>
      </c>
    </row>
    <row r="1670" spans="1:9">
      <c r="A1670" s="23">
        <v>2019</v>
      </c>
      <c r="B1670" s="23" t="s">
        <v>2366</v>
      </c>
      <c r="C1670" s="23" t="s">
        <v>1886</v>
      </c>
      <c r="D1670" s="13" t="s">
        <v>319</v>
      </c>
      <c r="E1670" s="13" t="s">
        <v>2564</v>
      </c>
      <c r="F1670" s="13" t="s">
        <v>2540</v>
      </c>
      <c r="G1670" s="13" t="s">
        <v>7465</v>
      </c>
      <c r="H1670" s="13" t="s">
        <v>7327</v>
      </c>
      <c r="I1670" s="34">
        <v>1</v>
      </c>
    </row>
    <row r="1671" spans="1:9">
      <c r="A1671" s="23">
        <v>2019</v>
      </c>
      <c r="B1671" s="23" t="s">
        <v>2366</v>
      </c>
      <c r="C1671" s="23" t="s">
        <v>1886</v>
      </c>
      <c r="D1671" s="13" t="s">
        <v>319</v>
      </c>
      <c r="E1671" s="13" t="s">
        <v>4049</v>
      </c>
      <c r="F1671" s="13" t="s">
        <v>2447</v>
      </c>
      <c r="G1671" s="13" t="s">
        <v>7465</v>
      </c>
      <c r="H1671" s="13" t="s">
        <v>7327</v>
      </c>
      <c r="I1671" s="34">
        <v>2</v>
      </c>
    </row>
    <row r="1672" spans="1:9">
      <c r="A1672" s="23">
        <v>2019</v>
      </c>
      <c r="B1672" s="23" t="s">
        <v>2366</v>
      </c>
      <c r="C1672" s="23" t="s">
        <v>1886</v>
      </c>
      <c r="D1672" s="13" t="s">
        <v>320</v>
      </c>
      <c r="E1672" s="13" t="s">
        <v>2325</v>
      </c>
      <c r="F1672" s="13" t="s">
        <v>2455</v>
      </c>
      <c r="G1672" s="13" t="s">
        <v>7465</v>
      </c>
      <c r="H1672" s="13" t="s">
        <v>7327</v>
      </c>
      <c r="I1672" s="34">
        <v>2</v>
      </c>
    </row>
    <row r="1673" spans="1:9">
      <c r="A1673" s="23">
        <v>2019</v>
      </c>
      <c r="B1673" s="23" t="s">
        <v>2366</v>
      </c>
      <c r="C1673" s="23" t="s">
        <v>1886</v>
      </c>
      <c r="D1673" s="13" t="s">
        <v>320</v>
      </c>
      <c r="E1673" s="13" t="s">
        <v>466</v>
      </c>
      <c r="F1673" s="13" t="s">
        <v>2478</v>
      </c>
      <c r="G1673" s="13" t="s">
        <v>7465</v>
      </c>
      <c r="H1673" s="13" t="s">
        <v>7327</v>
      </c>
      <c r="I1673" s="34">
        <v>2</v>
      </c>
    </row>
    <row r="1674" spans="1:9">
      <c r="A1674" s="23">
        <v>2019</v>
      </c>
      <c r="B1674" s="23" t="s">
        <v>2366</v>
      </c>
      <c r="C1674" s="23" t="s">
        <v>1886</v>
      </c>
      <c r="D1674" s="13" t="s">
        <v>322</v>
      </c>
      <c r="E1674" s="13" t="s">
        <v>391</v>
      </c>
      <c r="F1674" s="13" t="s">
        <v>3552</v>
      </c>
      <c r="G1674" s="13" t="s">
        <v>7465</v>
      </c>
      <c r="H1674" s="13" t="s">
        <v>7327</v>
      </c>
      <c r="I1674" s="34">
        <v>3</v>
      </c>
    </row>
    <row r="1675" spans="1:9">
      <c r="A1675" s="23">
        <v>2019</v>
      </c>
      <c r="B1675" s="23" t="s">
        <v>2366</v>
      </c>
      <c r="C1675" s="23" t="s">
        <v>1886</v>
      </c>
      <c r="D1675" s="13" t="s">
        <v>322</v>
      </c>
      <c r="E1675" s="13" t="s">
        <v>4034</v>
      </c>
      <c r="F1675" s="13" t="s">
        <v>2643</v>
      </c>
      <c r="G1675" s="13" t="s">
        <v>7465</v>
      </c>
      <c r="H1675" s="13" t="s">
        <v>7327</v>
      </c>
      <c r="I1675" s="34">
        <v>2</v>
      </c>
    </row>
    <row r="1676" spans="1:9">
      <c r="A1676" s="23">
        <v>2019</v>
      </c>
      <c r="B1676" s="23" t="s">
        <v>2366</v>
      </c>
      <c r="C1676" s="23" t="s">
        <v>1886</v>
      </c>
      <c r="D1676" s="13" t="s">
        <v>322</v>
      </c>
      <c r="E1676" s="13" t="s">
        <v>431</v>
      </c>
      <c r="F1676" s="13" t="s">
        <v>2508</v>
      </c>
      <c r="G1676" s="13" t="s">
        <v>7465</v>
      </c>
      <c r="H1676" s="13" t="s">
        <v>7327</v>
      </c>
      <c r="I1676" s="34">
        <v>4</v>
      </c>
    </row>
    <row r="1677" spans="1:9">
      <c r="A1677" s="23">
        <v>2019</v>
      </c>
      <c r="B1677" s="23" t="s">
        <v>2366</v>
      </c>
      <c r="C1677" s="23" t="s">
        <v>1886</v>
      </c>
      <c r="D1677" s="13" t="s">
        <v>322</v>
      </c>
      <c r="E1677" s="13" t="s">
        <v>3453</v>
      </c>
      <c r="F1677" s="13" t="s">
        <v>2466</v>
      </c>
      <c r="G1677" s="13" t="s">
        <v>7465</v>
      </c>
      <c r="H1677" s="13" t="s">
        <v>7327</v>
      </c>
      <c r="I1677" s="34">
        <v>3</v>
      </c>
    </row>
    <row r="1678" spans="1:9">
      <c r="A1678" s="23">
        <v>2019</v>
      </c>
      <c r="B1678" s="23" t="s">
        <v>2366</v>
      </c>
      <c r="C1678" s="23" t="s">
        <v>1886</v>
      </c>
      <c r="D1678" s="13" t="s">
        <v>322</v>
      </c>
      <c r="E1678" s="13" t="s">
        <v>4038</v>
      </c>
      <c r="F1678" s="13" t="s">
        <v>3542</v>
      </c>
      <c r="G1678" s="13" t="s">
        <v>7465</v>
      </c>
      <c r="H1678" s="13" t="s">
        <v>7327</v>
      </c>
      <c r="I1678" s="34">
        <v>2</v>
      </c>
    </row>
    <row r="1679" spans="1:9">
      <c r="A1679" s="23">
        <v>2019</v>
      </c>
      <c r="B1679" s="23" t="s">
        <v>2366</v>
      </c>
      <c r="C1679" s="23" t="s">
        <v>1886</v>
      </c>
      <c r="D1679" s="13" t="s">
        <v>322</v>
      </c>
      <c r="E1679" s="13" t="s">
        <v>3247</v>
      </c>
      <c r="F1679" s="13" t="s">
        <v>2466</v>
      </c>
      <c r="G1679" s="13" t="s">
        <v>7465</v>
      </c>
      <c r="H1679" s="13" t="s">
        <v>7327</v>
      </c>
      <c r="I1679" s="34">
        <v>6</v>
      </c>
    </row>
    <row r="1680" spans="1:9">
      <c r="A1680" s="23">
        <v>2019</v>
      </c>
      <c r="B1680" s="23" t="s">
        <v>2366</v>
      </c>
      <c r="C1680" s="23" t="s">
        <v>1886</v>
      </c>
      <c r="D1680" s="13" t="s">
        <v>3999</v>
      </c>
      <c r="E1680" s="13" t="s">
        <v>3502</v>
      </c>
      <c r="F1680" s="13" t="s">
        <v>4064</v>
      </c>
      <c r="G1680" s="13" t="s">
        <v>7465</v>
      </c>
      <c r="H1680" s="13" t="s">
        <v>7327</v>
      </c>
      <c r="I1680" s="34">
        <v>1</v>
      </c>
    </row>
    <row r="1681" spans="1:9">
      <c r="A1681" s="23">
        <v>2019</v>
      </c>
      <c r="B1681" s="23" t="s">
        <v>2366</v>
      </c>
      <c r="C1681" s="23" t="s">
        <v>1886</v>
      </c>
      <c r="D1681" s="13" t="s">
        <v>324</v>
      </c>
      <c r="E1681" s="13" t="s">
        <v>1430</v>
      </c>
      <c r="F1681" s="13" t="s">
        <v>2425</v>
      </c>
      <c r="G1681" s="13" t="s">
        <v>7465</v>
      </c>
      <c r="H1681" s="13" t="s">
        <v>7327</v>
      </c>
      <c r="I1681" s="34">
        <v>1</v>
      </c>
    </row>
    <row r="1682" spans="1:9">
      <c r="A1682" s="23">
        <v>2019</v>
      </c>
      <c r="B1682" s="23" t="s">
        <v>2366</v>
      </c>
      <c r="C1682" s="23" t="s">
        <v>1886</v>
      </c>
      <c r="D1682" s="13" t="s">
        <v>326</v>
      </c>
      <c r="E1682" s="13" t="s">
        <v>3503</v>
      </c>
      <c r="F1682" s="13" t="s">
        <v>2457</v>
      </c>
      <c r="G1682" s="13" t="s">
        <v>7465</v>
      </c>
      <c r="H1682" s="13" t="s">
        <v>7327</v>
      </c>
      <c r="I1682" s="34">
        <v>1</v>
      </c>
    </row>
    <row r="1683" spans="1:9">
      <c r="A1683" s="23">
        <v>2019</v>
      </c>
      <c r="B1683" s="23" t="s">
        <v>2366</v>
      </c>
      <c r="C1683" s="23" t="s">
        <v>1886</v>
      </c>
      <c r="D1683" s="13" t="s">
        <v>330</v>
      </c>
      <c r="E1683" s="13" t="s">
        <v>398</v>
      </c>
      <c r="F1683" s="13" t="s">
        <v>2452</v>
      </c>
      <c r="G1683" s="13" t="s">
        <v>7465</v>
      </c>
      <c r="H1683" s="13" t="s">
        <v>7327</v>
      </c>
      <c r="I1683" s="34">
        <v>2</v>
      </c>
    </row>
    <row r="1684" spans="1:9">
      <c r="A1684" s="23">
        <v>2019</v>
      </c>
      <c r="B1684" s="23" t="s">
        <v>2367</v>
      </c>
      <c r="C1684" s="23" t="s">
        <v>1886</v>
      </c>
      <c r="D1684" s="13" t="s">
        <v>300</v>
      </c>
      <c r="E1684" s="13" t="s">
        <v>1930</v>
      </c>
      <c r="F1684" s="13" t="s">
        <v>2445</v>
      </c>
      <c r="G1684" s="13" t="s">
        <v>357</v>
      </c>
      <c r="H1684" s="13" t="s">
        <v>7328</v>
      </c>
      <c r="I1684" s="34">
        <v>4</v>
      </c>
    </row>
    <row r="1685" spans="1:9">
      <c r="A1685" s="23">
        <v>2019</v>
      </c>
      <c r="B1685" s="23" t="s">
        <v>2367</v>
      </c>
      <c r="C1685" s="23" t="s">
        <v>1886</v>
      </c>
      <c r="D1685" s="13" t="s">
        <v>300</v>
      </c>
      <c r="E1685" s="13" t="s">
        <v>500</v>
      </c>
      <c r="F1685" s="13" t="s">
        <v>2414</v>
      </c>
      <c r="G1685" s="13" t="s">
        <v>357</v>
      </c>
      <c r="H1685" s="13" t="s">
        <v>7328</v>
      </c>
      <c r="I1685" s="34">
        <v>2</v>
      </c>
    </row>
    <row r="1686" spans="1:9">
      <c r="A1686" s="23">
        <v>2019</v>
      </c>
      <c r="B1686" s="23" t="s">
        <v>2367</v>
      </c>
      <c r="C1686" s="23" t="s">
        <v>1886</v>
      </c>
      <c r="D1686" s="13" t="s">
        <v>300</v>
      </c>
      <c r="E1686" s="13" t="s">
        <v>452</v>
      </c>
      <c r="F1686" s="13" t="s">
        <v>2674</v>
      </c>
      <c r="G1686" s="13" t="s">
        <v>357</v>
      </c>
      <c r="H1686" s="13" t="s">
        <v>7328</v>
      </c>
      <c r="I1686" s="34">
        <v>2</v>
      </c>
    </row>
    <row r="1687" spans="1:9">
      <c r="A1687" s="23">
        <v>2019</v>
      </c>
      <c r="B1687" s="23" t="s">
        <v>2367</v>
      </c>
      <c r="C1687" s="23" t="s">
        <v>1886</v>
      </c>
      <c r="D1687" s="13" t="s">
        <v>300</v>
      </c>
      <c r="E1687" s="13" t="s">
        <v>453</v>
      </c>
      <c r="F1687" s="13" t="s">
        <v>2413</v>
      </c>
      <c r="G1687" s="13" t="s">
        <v>357</v>
      </c>
      <c r="H1687" s="13" t="s">
        <v>7328</v>
      </c>
      <c r="I1687" s="34">
        <v>2</v>
      </c>
    </row>
    <row r="1688" spans="1:9">
      <c r="A1688" s="23">
        <v>2019</v>
      </c>
      <c r="B1688" s="23" t="s">
        <v>2367</v>
      </c>
      <c r="C1688" s="23" t="s">
        <v>1886</v>
      </c>
      <c r="D1688" s="13" t="s">
        <v>300</v>
      </c>
      <c r="E1688" s="13" t="s">
        <v>2163</v>
      </c>
      <c r="F1688" s="13" t="s">
        <v>2414</v>
      </c>
      <c r="G1688" s="13" t="s">
        <v>357</v>
      </c>
      <c r="H1688" s="13" t="s">
        <v>7328</v>
      </c>
      <c r="I1688" s="34">
        <v>1</v>
      </c>
    </row>
    <row r="1689" spans="1:9">
      <c r="A1689" s="23">
        <v>2019</v>
      </c>
      <c r="B1689" s="23" t="s">
        <v>2367</v>
      </c>
      <c r="C1689" s="23" t="s">
        <v>1886</v>
      </c>
      <c r="D1689" s="13" t="s">
        <v>301</v>
      </c>
      <c r="E1689" s="13" t="s">
        <v>443</v>
      </c>
      <c r="F1689" s="13" t="s">
        <v>2533</v>
      </c>
      <c r="G1689" s="13" t="s">
        <v>357</v>
      </c>
      <c r="H1689" s="13" t="s">
        <v>7328</v>
      </c>
      <c r="I1689" s="34">
        <v>1</v>
      </c>
    </row>
    <row r="1690" spans="1:9">
      <c r="A1690" s="23">
        <v>2019</v>
      </c>
      <c r="B1690" s="23" t="s">
        <v>2367</v>
      </c>
      <c r="C1690" s="23" t="s">
        <v>1886</v>
      </c>
      <c r="D1690" s="13" t="s">
        <v>301</v>
      </c>
      <c r="E1690" s="13" t="s">
        <v>360</v>
      </c>
      <c r="F1690" s="13" t="s">
        <v>2417</v>
      </c>
      <c r="G1690" s="13" t="s">
        <v>357</v>
      </c>
      <c r="H1690" s="13" t="s">
        <v>7328</v>
      </c>
      <c r="I1690" s="34">
        <v>1</v>
      </c>
    </row>
    <row r="1691" spans="1:9">
      <c r="A1691" s="23">
        <v>2019</v>
      </c>
      <c r="B1691" s="23" t="s">
        <v>2367</v>
      </c>
      <c r="C1691" s="23" t="s">
        <v>1886</v>
      </c>
      <c r="D1691" s="13" t="s">
        <v>303</v>
      </c>
      <c r="E1691" s="13" t="s">
        <v>4052</v>
      </c>
      <c r="F1691" s="13" t="s">
        <v>4053</v>
      </c>
      <c r="G1691" s="13" t="s">
        <v>357</v>
      </c>
      <c r="H1691" s="13" t="s">
        <v>7328</v>
      </c>
      <c r="I1691" s="34">
        <v>1</v>
      </c>
    </row>
    <row r="1692" spans="1:9">
      <c r="A1692" s="23">
        <v>2019</v>
      </c>
      <c r="B1692" s="23" t="s">
        <v>2367</v>
      </c>
      <c r="C1692" s="23" t="s">
        <v>1886</v>
      </c>
      <c r="D1692" s="13" t="s">
        <v>457</v>
      </c>
      <c r="E1692" s="13" t="s">
        <v>458</v>
      </c>
      <c r="F1692" s="13" t="s">
        <v>2686</v>
      </c>
      <c r="G1692" s="13" t="s">
        <v>357</v>
      </c>
      <c r="H1692" s="13" t="s">
        <v>7328</v>
      </c>
      <c r="I1692" s="34">
        <v>3</v>
      </c>
    </row>
    <row r="1693" spans="1:9">
      <c r="A1693" s="23">
        <v>2019</v>
      </c>
      <c r="B1693" s="23" t="s">
        <v>2367</v>
      </c>
      <c r="C1693" s="23" t="s">
        <v>1886</v>
      </c>
      <c r="D1693" s="13" t="s">
        <v>304</v>
      </c>
      <c r="E1693" s="13" t="s">
        <v>363</v>
      </c>
      <c r="F1693" s="13" t="s">
        <v>2523</v>
      </c>
      <c r="G1693" s="13" t="s">
        <v>357</v>
      </c>
      <c r="H1693" s="13" t="s">
        <v>7328</v>
      </c>
      <c r="I1693" s="34">
        <v>1</v>
      </c>
    </row>
    <row r="1694" spans="1:9">
      <c r="A1694" s="23">
        <v>2019</v>
      </c>
      <c r="B1694" s="23" t="s">
        <v>2367</v>
      </c>
      <c r="C1694" s="23" t="s">
        <v>1886</v>
      </c>
      <c r="D1694" s="13" t="s">
        <v>305</v>
      </c>
      <c r="E1694" s="13" t="s">
        <v>365</v>
      </c>
      <c r="F1694" s="13" t="s">
        <v>2591</v>
      </c>
      <c r="G1694" s="13" t="s">
        <v>357</v>
      </c>
      <c r="H1694" s="13" t="s">
        <v>7328</v>
      </c>
      <c r="I1694" s="34">
        <v>2</v>
      </c>
    </row>
    <row r="1695" spans="1:9">
      <c r="A1695" s="23">
        <v>2019</v>
      </c>
      <c r="B1695" s="23" t="s">
        <v>2367</v>
      </c>
      <c r="C1695" s="23" t="s">
        <v>1886</v>
      </c>
      <c r="D1695" s="13" t="s">
        <v>306</v>
      </c>
      <c r="E1695" s="13" t="s">
        <v>2347</v>
      </c>
      <c r="F1695" s="13" t="s">
        <v>2469</v>
      </c>
      <c r="G1695" s="13" t="s">
        <v>357</v>
      </c>
      <c r="H1695" s="13" t="s">
        <v>7328</v>
      </c>
      <c r="I1695" s="34">
        <v>1</v>
      </c>
    </row>
    <row r="1696" spans="1:9">
      <c r="A1696" s="23">
        <v>2019</v>
      </c>
      <c r="B1696" s="23" t="s">
        <v>2367</v>
      </c>
      <c r="C1696" s="23" t="s">
        <v>1886</v>
      </c>
      <c r="D1696" s="13" t="s">
        <v>307</v>
      </c>
      <c r="E1696" s="13" t="s">
        <v>3506</v>
      </c>
      <c r="F1696" s="13" t="s">
        <v>2527</v>
      </c>
      <c r="G1696" s="13" t="s">
        <v>357</v>
      </c>
      <c r="H1696" s="13" t="s">
        <v>7328</v>
      </c>
      <c r="I1696" s="34">
        <v>2</v>
      </c>
    </row>
    <row r="1697" spans="1:9">
      <c r="A1697" s="23">
        <v>2019</v>
      </c>
      <c r="B1697" s="23" t="s">
        <v>2367</v>
      </c>
      <c r="C1697" s="23" t="s">
        <v>1886</v>
      </c>
      <c r="D1697" s="13" t="s">
        <v>310</v>
      </c>
      <c r="E1697" s="13" t="s">
        <v>460</v>
      </c>
      <c r="F1697" s="13" t="s">
        <v>3548</v>
      </c>
      <c r="G1697" s="13" t="s">
        <v>357</v>
      </c>
      <c r="H1697" s="13" t="s">
        <v>7328</v>
      </c>
      <c r="I1697" s="34">
        <v>2</v>
      </c>
    </row>
    <row r="1698" spans="1:9">
      <c r="A1698" s="23">
        <v>2019</v>
      </c>
      <c r="B1698" s="23" t="s">
        <v>2367</v>
      </c>
      <c r="C1698" s="23" t="s">
        <v>1886</v>
      </c>
      <c r="D1698" s="13" t="s">
        <v>461</v>
      </c>
      <c r="E1698" s="13" t="s">
        <v>503</v>
      </c>
      <c r="F1698" s="13" t="s">
        <v>7112</v>
      </c>
      <c r="G1698" s="13" t="s">
        <v>357</v>
      </c>
      <c r="H1698" s="13" t="s">
        <v>7328</v>
      </c>
      <c r="I1698" s="34">
        <v>8</v>
      </c>
    </row>
    <row r="1699" spans="1:9">
      <c r="A1699" s="23">
        <v>2019</v>
      </c>
      <c r="B1699" s="23" t="s">
        <v>2367</v>
      </c>
      <c r="C1699" s="23" t="s">
        <v>1886</v>
      </c>
      <c r="D1699" s="13" t="s">
        <v>313</v>
      </c>
      <c r="E1699" s="13" t="s">
        <v>3465</v>
      </c>
      <c r="F1699" s="13" t="s">
        <v>2420</v>
      </c>
      <c r="G1699" s="13" t="s">
        <v>357</v>
      </c>
      <c r="H1699" s="13" t="s">
        <v>7328</v>
      </c>
      <c r="I1699" s="34">
        <v>2</v>
      </c>
    </row>
    <row r="1700" spans="1:9">
      <c r="A1700" s="23">
        <v>2019</v>
      </c>
      <c r="B1700" s="23" t="s">
        <v>2367</v>
      </c>
      <c r="C1700" s="23" t="s">
        <v>1886</v>
      </c>
      <c r="D1700" s="13" t="s">
        <v>313</v>
      </c>
      <c r="E1700" s="13" t="s">
        <v>371</v>
      </c>
      <c r="F1700" s="13" t="s">
        <v>2518</v>
      </c>
      <c r="G1700" s="13" t="s">
        <v>357</v>
      </c>
      <c r="H1700" s="13" t="s">
        <v>7328</v>
      </c>
      <c r="I1700" s="34">
        <v>1</v>
      </c>
    </row>
    <row r="1701" spans="1:9">
      <c r="A1701" s="23">
        <v>2019</v>
      </c>
      <c r="B1701" s="23" t="s">
        <v>2367</v>
      </c>
      <c r="C1701" s="23" t="s">
        <v>1886</v>
      </c>
      <c r="D1701" s="13" t="s">
        <v>313</v>
      </c>
      <c r="E1701" s="13" t="s">
        <v>373</v>
      </c>
      <c r="F1701" s="13" t="s">
        <v>2509</v>
      </c>
      <c r="G1701" s="13" t="s">
        <v>357</v>
      </c>
      <c r="H1701" s="13" t="s">
        <v>7328</v>
      </c>
      <c r="I1701" s="34">
        <v>2</v>
      </c>
    </row>
    <row r="1702" spans="1:9">
      <c r="A1702" s="23">
        <v>2019</v>
      </c>
      <c r="B1702" s="23" t="s">
        <v>2367</v>
      </c>
      <c r="C1702" s="23" t="s">
        <v>1886</v>
      </c>
      <c r="D1702" s="13" t="s">
        <v>313</v>
      </c>
      <c r="E1702" s="13" t="s">
        <v>2157</v>
      </c>
      <c r="F1702" s="13" t="s">
        <v>2544</v>
      </c>
      <c r="G1702" s="13" t="s">
        <v>357</v>
      </c>
      <c r="H1702" s="13" t="s">
        <v>7328</v>
      </c>
      <c r="I1702" s="34">
        <v>1</v>
      </c>
    </row>
    <row r="1703" spans="1:9">
      <c r="A1703" s="23">
        <v>2019</v>
      </c>
      <c r="B1703" s="23" t="s">
        <v>2367</v>
      </c>
      <c r="C1703" s="23" t="s">
        <v>1886</v>
      </c>
      <c r="D1703" s="13" t="s">
        <v>313</v>
      </c>
      <c r="E1703" s="13" t="s">
        <v>447</v>
      </c>
      <c r="F1703" s="13" t="s">
        <v>2512</v>
      </c>
      <c r="G1703" s="13" t="s">
        <v>357</v>
      </c>
      <c r="H1703" s="13" t="s">
        <v>7328</v>
      </c>
      <c r="I1703" s="34">
        <v>5</v>
      </c>
    </row>
    <row r="1704" spans="1:9">
      <c r="A1704" s="23">
        <v>2019</v>
      </c>
      <c r="B1704" s="23" t="s">
        <v>2367</v>
      </c>
      <c r="C1704" s="23" t="s">
        <v>1886</v>
      </c>
      <c r="D1704" s="13" t="s">
        <v>313</v>
      </c>
      <c r="E1704" s="13" t="s">
        <v>421</v>
      </c>
      <c r="F1704" s="13" t="s">
        <v>2548</v>
      </c>
      <c r="G1704" s="13" t="s">
        <v>357</v>
      </c>
      <c r="H1704" s="13" t="s">
        <v>7328</v>
      </c>
      <c r="I1704" s="34">
        <v>1</v>
      </c>
    </row>
    <row r="1705" spans="1:9">
      <c r="A1705" s="23">
        <v>2019</v>
      </c>
      <c r="B1705" s="23" t="s">
        <v>2367</v>
      </c>
      <c r="C1705" s="23" t="s">
        <v>1886</v>
      </c>
      <c r="D1705" s="13" t="s">
        <v>313</v>
      </c>
      <c r="E1705" s="13" t="s">
        <v>4083</v>
      </c>
      <c r="F1705" s="13" t="s">
        <v>4084</v>
      </c>
      <c r="G1705" s="13" t="s">
        <v>357</v>
      </c>
      <c r="H1705" s="13" t="s">
        <v>7328</v>
      </c>
      <c r="I1705" s="34">
        <v>1</v>
      </c>
    </row>
    <row r="1706" spans="1:9">
      <c r="A1706" s="23">
        <v>2019</v>
      </c>
      <c r="B1706" s="23" t="s">
        <v>2367</v>
      </c>
      <c r="C1706" s="23" t="s">
        <v>1886</v>
      </c>
      <c r="D1706" s="13" t="s">
        <v>313</v>
      </c>
      <c r="E1706" s="13" t="s">
        <v>376</v>
      </c>
      <c r="F1706" s="13" t="s">
        <v>2507</v>
      </c>
      <c r="G1706" s="13" t="s">
        <v>357</v>
      </c>
      <c r="H1706" s="13" t="s">
        <v>7328</v>
      </c>
      <c r="I1706" s="34">
        <v>1</v>
      </c>
    </row>
    <row r="1707" spans="1:9">
      <c r="A1707" s="23">
        <v>2019</v>
      </c>
      <c r="B1707" s="23" t="s">
        <v>2367</v>
      </c>
      <c r="C1707" s="23" t="s">
        <v>1886</v>
      </c>
      <c r="D1707" s="13" t="s">
        <v>313</v>
      </c>
      <c r="E1707" s="13" t="s">
        <v>4091</v>
      </c>
      <c r="F1707" s="13" t="s">
        <v>4085</v>
      </c>
      <c r="G1707" s="13" t="s">
        <v>357</v>
      </c>
      <c r="H1707" s="13" t="s">
        <v>7328</v>
      </c>
      <c r="I1707" s="34">
        <v>4</v>
      </c>
    </row>
    <row r="1708" spans="1:9">
      <c r="A1708" s="23">
        <v>2019</v>
      </c>
      <c r="B1708" s="23" t="s">
        <v>2367</v>
      </c>
      <c r="C1708" s="23" t="s">
        <v>1886</v>
      </c>
      <c r="D1708" s="13" t="s">
        <v>313</v>
      </c>
      <c r="E1708" s="13" t="s">
        <v>1937</v>
      </c>
      <c r="F1708" s="13" t="s">
        <v>2432</v>
      </c>
      <c r="G1708" s="13" t="s">
        <v>357</v>
      </c>
      <c r="H1708" s="13" t="s">
        <v>7328</v>
      </c>
      <c r="I1708" s="34">
        <v>1</v>
      </c>
    </row>
    <row r="1709" spans="1:9">
      <c r="A1709" s="23">
        <v>2019</v>
      </c>
      <c r="B1709" s="23" t="s">
        <v>2367</v>
      </c>
      <c r="C1709" s="23" t="s">
        <v>1886</v>
      </c>
      <c r="D1709" s="13" t="s">
        <v>313</v>
      </c>
      <c r="E1709" s="13" t="s">
        <v>382</v>
      </c>
      <c r="F1709" s="13" t="s">
        <v>2531</v>
      </c>
      <c r="G1709" s="13" t="s">
        <v>357</v>
      </c>
      <c r="H1709" s="13" t="s">
        <v>7328</v>
      </c>
      <c r="I1709" s="34">
        <v>4</v>
      </c>
    </row>
    <row r="1710" spans="1:9">
      <c r="A1710" s="23">
        <v>2019</v>
      </c>
      <c r="B1710" s="23" t="s">
        <v>2367</v>
      </c>
      <c r="C1710" s="23" t="s">
        <v>1886</v>
      </c>
      <c r="D1710" s="13" t="s">
        <v>314</v>
      </c>
      <c r="E1710" s="13" t="s">
        <v>384</v>
      </c>
      <c r="F1710" s="13" t="s">
        <v>2648</v>
      </c>
      <c r="G1710" s="13" t="s">
        <v>357</v>
      </c>
      <c r="H1710" s="13" t="s">
        <v>7328</v>
      </c>
      <c r="I1710" s="34">
        <v>1</v>
      </c>
    </row>
    <row r="1711" spans="1:9">
      <c r="A1711" s="23">
        <v>2019</v>
      </c>
      <c r="B1711" s="23" t="s">
        <v>2367</v>
      </c>
      <c r="C1711" s="23" t="s">
        <v>1886</v>
      </c>
      <c r="D1711" s="13" t="s">
        <v>317</v>
      </c>
      <c r="E1711" s="13" t="s">
        <v>5719</v>
      </c>
      <c r="F1711" s="13" t="s">
        <v>4086</v>
      </c>
      <c r="G1711" s="13" t="s">
        <v>357</v>
      </c>
      <c r="H1711" s="13" t="s">
        <v>7328</v>
      </c>
      <c r="I1711" s="34">
        <v>1</v>
      </c>
    </row>
    <row r="1712" spans="1:9">
      <c r="A1712" s="23">
        <v>2019</v>
      </c>
      <c r="B1712" s="23" t="s">
        <v>2367</v>
      </c>
      <c r="C1712" s="23" t="s">
        <v>1886</v>
      </c>
      <c r="D1712" s="13" t="s">
        <v>317</v>
      </c>
      <c r="E1712" s="13" t="s">
        <v>1938</v>
      </c>
      <c r="F1712" s="13" t="s">
        <v>4087</v>
      </c>
      <c r="G1712" s="13" t="s">
        <v>357</v>
      </c>
      <c r="H1712" s="13" t="s">
        <v>7328</v>
      </c>
      <c r="I1712" s="34">
        <v>1</v>
      </c>
    </row>
    <row r="1713" spans="1:9">
      <c r="A1713" s="23">
        <v>2019</v>
      </c>
      <c r="B1713" s="23" t="s">
        <v>2367</v>
      </c>
      <c r="C1713" s="23" t="s">
        <v>1886</v>
      </c>
      <c r="D1713" s="13" t="s">
        <v>317</v>
      </c>
      <c r="E1713" s="13" t="s">
        <v>3217</v>
      </c>
      <c r="F1713" s="13" t="s">
        <v>2423</v>
      </c>
      <c r="G1713" s="13" t="s">
        <v>357</v>
      </c>
      <c r="H1713" s="13" t="s">
        <v>7328</v>
      </c>
      <c r="I1713" s="34">
        <v>5</v>
      </c>
    </row>
    <row r="1714" spans="1:9">
      <c r="A1714" s="23">
        <v>2019</v>
      </c>
      <c r="B1714" s="23" t="s">
        <v>2367</v>
      </c>
      <c r="C1714" s="23" t="s">
        <v>1886</v>
      </c>
      <c r="D1714" s="13" t="s">
        <v>317</v>
      </c>
      <c r="E1714" s="13" t="s">
        <v>463</v>
      </c>
      <c r="F1714" s="13" t="s">
        <v>2446</v>
      </c>
      <c r="G1714" s="13" t="s">
        <v>357</v>
      </c>
      <c r="H1714" s="13" t="s">
        <v>7328</v>
      </c>
      <c r="I1714" s="34">
        <v>1</v>
      </c>
    </row>
    <row r="1715" spans="1:9">
      <c r="A1715" s="23">
        <v>2019</v>
      </c>
      <c r="B1715" s="23" t="s">
        <v>2367</v>
      </c>
      <c r="C1715" s="23" t="s">
        <v>1886</v>
      </c>
      <c r="D1715" s="13" t="s">
        <v>317</v>
      </c>
      <c r="E1715" s="13" t="s">
        <v>3500</v>
      </c>
      <c r="F1715" s="13" t="s">
        <v>2476</v>
      </c>
      <c r="G1715" s="13" t="s">
        <v>357</v>
      </c>
      <c r="H1715" s="13" t="s">
        <v>7328</v>
      </c>
      <c r="I1715" s="34">
        <v>1</v>
      </c>
    </row>
    <row r="1716" spans="1:9">
      <c r="A1716" s="23">
        <v>2019</v>
      </c>
      <c r="B1716" s="23" t="s">
        <v>2367</v>
      </c>
      <c r="C1716" s="23" t="s">
        <v>1886</v>
      </c>
      <c r="D1716" s="13" t="s">
        <v>317</v>
      </c>
      <c r="E1716" s="13" t="s">
        <v>4045</v>
      </c>
      <c r="F1716" s="13" t="s">
        <v>2423</v>
      </c>
      <c r="G1716" s="13" t="s">
        <v>357</v>
      </c>
      <c r="H1716" s="13" t="s">
        <v>7328</v>
      </c>
      <c r="I1716" s="34">
        <v>1</v>
      </c>
    </row>
    <row r="1717" spans="1:9">
      <c r="A1717" s="23">
        <v>2019</v>
      </c>
      <c r="B1717" s="23" t="s">
        <v>2367</v>
      </c>
      <c r="C1717" s="23" t="s">
        <v>1886</v>
      </c>
      <c r="D1717" s="13" t="s">
        <v>317</v>
      </c>
      <c r="E1717" s="13" t="s">
        <v>4090</v>
      </c>
      <c r="F1717" s="13" t="s">
        <v>2423</v>
      </c>
      <c r="G1717" s="13" t="s">
        <v>357</v>
      </c>
      <c r="H1717" s="13" t="s">
        <v>7328</v>
      </c>
      <c r="I1717" s="34">
        <v>1</v>
      </c>
    </row>
    <row r="1718" spans="1:9">
      <c r="A1718" s="23">
        <v>2019</v>
      </c>
      <c r="B1718" s="23" t="s">
        <v>2367</v>
      </c>
      <c r="C1718" s="23" t="s">
        <v>1886</v>
      </c>
      <c r="D1718" s="13" t="s">
        <v>317</v>
      </c>
      <c r="E1718" s="13" t="s">
        <v>1956</v>
      </c>
      <c r="F1718" s="13" t="s">
        <v>2454</v>
      </c>
      <c r="G1718" s="13" t="s">
        <v>357</v>
      </c>
      <c r="H1718" s="13" t="s">
        <v>7328</v>
      </c>
      <c r="I1718" s="34">
        <v>2</v>
      </c>
    </row>
    <row r="1719" spans="1:9">
      <c r="A1719" s="23">
        <v>2019</v>
      </c>
      <c r="B1719" s="23" t="s">
        <v>2367</v>
      </c>
      <c r="C1719" s="23" t="s">
        <v>1886</v>
      </c>
      <c r="D1719" s="13" t="s">
        <v>317</v>
      </c>
      <c r="E1719" s="13" t="s">
        <v>4092</v>
      </c>
      <c r="F1719" s="13" t="s">
        <v>2421</v>
      </c>
      <c r="G1719" s="13" t="s">
        <v>357</v>
      </c>
      <c r="H1719" s="13" t="s">
        <v>7328</v>
      </c>
      <c r="I1719" s="34">
        <v>1</v>
      </c>
    </row>
    <row r="1720" spans="1:9">
      <c r="A1720" s="23">
        <v>2019</v>
      </c>
      <c r="B1720" s="23" t="s">
        <v>2367</v>
      </c>
      <c r="C1720" s="23" t="s">
        <v>1886</v>
      </c>
      <c r="D1720" s="13" t="s">
        <v>317</v>
      </c>
      <c r="E1720" s="13" t="s">
        <v>4093</v>
      </c>
      <c r="F1720" s="13" t="s">
        <v>2423</v>
      </c>
      <c r="G1720" s="13" t="s">
        <v>357</v>
      </c>
      <c r="H1720" s="13" t="s">
        <v>7328</v>
      </c>
      <c r="I1720" s="34">
        <v>3</v>
      </c>
    </row>
    <row r="1721" spans="1:9">
      <c r="A1721" s="23">
        <v>2019</v>
      </c>
      <c r="B1721" s="23" t="s">
        <v>2367</v>
      </c>
      <c r="C1721" s="23" t="s">
        <v>1886</v>
      </c>
      <c r="D1721" s="13" t="s">
        <v>317</v>
      </c>
      <c r="E1721" s="13" t="s">
        <v>406</v>
      </c>
      <c r="F1721" s="13" t="s">
        <v>2454</v>
      </c>
      <c r="G1721" s="13" t="s">
        <v>357</v>
      </c>
      <c r="H1721" s="13" t="s">
        <v>7328</v>
      </c>
      <c r="I1721" s="34">
        <v>2</v>
      </c>
    </row>
    <row r="1722" spans="1:9">
      <c r="A1722" s="23">
        <v>2019</v>
      </c>
      <c r="B1722" s="23" t="s">
        <v>2367</v>
      </c>
      <c r="C1722" s="23" t="s">
        <v>1886</v>
      </c>
      <c r="D1722" s="13" t="s">
        <v>317</v>
      </c>
      <c r="E1722" s="13" t="s">
        <v>2556</v>
      </c>
      <c r="F1722" s="13" t="s">
        <v>2421</v>
      </c>
      <c r="G1722" s="13" t="s">
        <v>357</v>
      </c>
      <c r="H1722" s="13" t="s">
        <v>7328</v>
      </c>
      <c r="I1722" s="34">
        <v>2</v>
      </c>
    </row>
    <row r="1723" spans="1:9">
      <c r="A1723" s="23">
        <v>2019</v>
      </c>
      <c r="B1723" s="23" t="s">
        <v>2367</v>
      </c>
      <c r="C1723" s="23" t="s">
        <v>1886</v>
      </c>
      <c r="D1723" s="13" t="s">
        <v>337</v>
      </c>
      <c r="E1723" s="13" t="s">
        <v>465</v>
      </c>
      <c r="F1723" s="13" t="s">
        <v>3551</v>
      </c>
      <c r="G1723" s="13" t="s">
        <v>357</v>
      </c>
      <c r="H1723" s="13" t="s">
        <v>7328</v>
      </c>
      <c r="I1723" s="34">
        <v>4</v>
      </c>
    </row>
    <row r="1724" spans="1:9">
      <c r="A1724" s="23">
        <v>2019</v>
      </c>
      <c r="B1724" s="23" t="s">
        <v>2367</v>
      </c>
      <c r="C1724" s="23" t="s">
        <v>1886</v>
      </c>
      <c r="D1724" s="13" t="s">
        <v>319</v>
      </c>
      <c r="E1724" s="13" t="s">
        <v>407</v>
      </c>
      <c r="F1724" s="13" t="s">
        <v>2424</v>
      </c>
      <c r="G1724" s="13" t="s">
        <v>357</v>
      </c>
      <c r="H1724" s="13" t="s">
        <v>7328</v>
      </c>
      <c r="I1724" s="34">
        <v>2</v>
      </c>
    </row>
    <row r="1725" spans="1:9">
      <c r="A1725" s="23">
        <v>2019</v>
      </c>
      <c r="B1725" s="23" t="s">
        <v>2367</v>
      </c>
      <c r="C1725" s="23" t="s">
        <v>1886</v>
      </c>
      <c r="D1725" s="13" t="s">
        <v>319</v>
      </c>
      <c r="E1725" s="13" t="s">
        <v>4096</v>
      </c>
      <c r="F1725" s="13" t="s">
        <v>2477</v>
      </c>
      <c r="G1725" s="13" t="s">
        <v>357</v>
      </c>
      <c r="H1725" s="13" t="s">
        <v>7328</v>
      </c>
      <c r="I1725" s="34">
        <v>1</v>
      </c>
    </row>
    <row r="1726" spans="1:9">
      <c r="A1726" s="23">
        <v>2019</v>
      </c>
      <c r="B1726" s="23" t="s">
        <v>2367</v>
      </c>
      <c r="C1726" s="23" t="s">
        <v>1886</v>
      </c>
      <c r="D1726" s="13" t="s">
        <v>319</v>
      </c>
      <c r="E1726" s="13" t="s">
        <v>4095</v>
      </c>
      <c r="F1726" s="13" t="s">
        <v>2424</v>
      </c>
      <c r="G1726" s="13" t="s">
        <v>357</v>
      </c>
      <c r="H1726" s="13" t="s">
        <v>7328</v>
      </c>
      <c r="I1726" s="34">
        <v>2</v>
      </c>
    </row>
    <row r="1727" spans="1:9">
      <c r="A1727" s="23">
        <v>2019</v>
      </c>
      <c r="B1727" s="23" t="s">
        <v>2367</v>
      </c>
      <c r="C1727" s="23" t="s">
        <v>1886</v>
      </c>
      <c r="D1727" s="13" t="s">
        <v>319</v>
      </c>
      <c r="E1727" s="13" t="s">
        <v>3528</v>
      </c>
      <c r="F1727" s="13" t="s">
        <v>2540</v>
      </c>
      <c r="G1727" s="13" t="s">
        <v>357</v>
      </c>
      <c r="H1727" s="13" t="s">
        <v>7328</v>
      </c>
      <c r="I1727" s="34">
        <v>2</v>
      </c>
    </row>
    <row r="1728" spans="1:9">
      <c r="A1728" s="23">
        <v>2019</v>
      </c>
      <c r="B1728" s="23" t="s">
        <v>2367</v>
      </c>
      <c r="C1728" s="23" t="s">
        <v>1886</v>
      </c>
      <c r="D1728" s="13" t="s">
        <v>320</v>
      </c>
      <c r="E1728" s="13" t="s">
        <v>466</v>
      </c>
      <c r="F1728" s="13" t="s">
        <v>2478</v>
      </c>
      <c r="G1728" s="13" t="s">
        <v>357</v>
      </c>
      <c r="H1728" s="13" t="s">
        <v>7328</v>
      </c>
      <c r="I1728" s="34">
        <v>2</v>
      </c>
    </row>
    <row r="1729" spans="1:9">
      <c r="A1729" s="23">
        <v>2019</v>
      </c>
      <c r="B1729" s="23" t="s">
        <v>2367</v>
      </c>
      <c r="C1729" s="23" t="s">
        <v>1886</v>
      </c>
      <c r="D1729" s="13" t="s">
        <v>322</v>
      </c>
      <c r="E1729" s="13" t="s">
        <v>390</v>
      </c>
      <c r="F1729" s="13" t="s">
        <v>2466</v>
      </c>
      <c r="G1729" s="13" t="s">
        <v>357</v>
      </c>
      <c r="H1729" s="13" t="s">
        <v>7328</v>
      </c>
      <c r="I1729" s="34">
        <v>3</v>
      </c>
    </row>
    <row r="1730" spans="1:9">
      <c r="A1730" s="23">
        <v>2019</v>
      </c>
      <c r="B1730" s="23" t="s">
        <v>2367</v>
      </c>
      <c r="C1730" s="23" t="s">
        <v>1886</v>
      </c>
      <c r="D1730" s="13" t="s">
        <v>322</v>
      </c>
      <c r="E1730" s="13" t="s">
        <v>3477</v>
      </c>
      <c r="F1730" s="13" t="s">
        <v>2643</v>
      </c>
      <c r="G1730" s="13" t="s">
        <v>357</v>
      </c>
      <c r="H1730" s="13" t="s">
        <v>7328</v>
      </c>
      <c r="I1730" s="34">
        <v>3</v>
      </c>
    </row>
    <row r="1731" spans="1:9">
      <c r="A1731" s="23">
        <v>2019</v>
      </c>
      <c r="B1731" s="23" t="s">
        <v>2367</v>
      </c>
      <c r="C1731" s="23" t="s">
        <v>1886</v>
      </c>
      <c r="D1731" s="13" t="s">
        <v>322</v>
      </c>
      <c r="E1731" s="13" t="s">
        <v>391</v>
      </c>
      <c r="F1731" s="13" t="s">
        <v>3552</v>
      </c>
      <c r="G1731" s="13" t="s">
        <v>357</v>
      </c>
      <c r="H1731" s="13" t="s">
        <v>7328</v>
      </c>
      <c r="I1731" s="34">
        <v>8</v>
      </c>
    </row>
    <row r="1732" spans="1:9">
      <c r="A1732" s="23">
        <v>2019</v>
      </c>
      <c r="B1732" s="23" t="s">
        <v>2367</v>
      </c>
      <c r="C1732" s="23" t="s">
        <v>1886</v>
      </c>
      <c r="D1732" s="13" t="s">
        <v>322</v>
      </c>
      <c r="E1732" s="13" t="s">
        <v>467</v>
      </c>
      <c r="F1732" s="13" t="s">
        <v>2668</v>
      </c>
      <c r="G1732" s="13" t="s">
        <v>357</v>
      </c>
      <c r="H1732" s="13" t="s">
        <v>7328</v>
      </c>
      <c r="I1732" s="34">
        <v>2</v>
      </c>
    </row>
    <row r="1733" spans="1:9">
      <c r="A1733" s="23">
        <v>2019</v>
      </c>
      <c r="B1733" s="23" t="s">
        <v>2367</v>
      </c>
      <c r="C1733" s="23" t="s">
        <v>1886</v>
      </c>
      <c r="D1733" s="13" t="s">
        <v>322</v>
      </c>
      <c r="E1733" s="13" t="s">
        <v>469</v>
      </c>
      <c r="F1733" s="13" t="s">
        <v>3553</v>
      </c>
      <c r="G1733" s="13" t="s">
        <v>357</v>
      </c>
      <c r="H1733" s="13" t="s">
        <v>7328</v>
      </c>
      <c r="I1733" s="34">
        <v>2</v>
      </c>
    </row>
    <row r="1734" spans="1:9">
      <c r="A1734" s="23">
        <v>2019</v>
      </c>
      <c r="B1734" s="23" t="s">
        <v>2367</v>
      </c>
      <c r="C1734" s="23" t="s">
        <v>1886</v>
      </c>
      <c r="D1734" s="13" t="s">
        <v>322</v>
      </c>
      <c r="E1734" s="13" t="s">
        <v>470</v>
      </c>
      <c r="F1734" s="13" t="s">
        <v>2487</v>
      </c>
      <c r="G1734" s="13" t="s">
        <v>357</v>
      </c>
      <c r="H1734" s="13" t="s">
        <v>7328</v>
      </c>
      <c r="I1734" s="34">
        <v>3</v>
      </c>
    </row>
    <row r="1735" spans="1:9">
      <c r="A1735" s="23">
        <v>2019</v>
      </c>
      <c r="B1735" s="23" t="s">
        <v>2367</v>
      </c>
      <c r="C1735" s="23" t="s">
        <v>1886</v>
      </c>
      <c r="D1735" s="13" t="s">
        <v>322</v>
      </c>
      <c r="E1735" s="13" t="s">
        <v>471</v>
      </c>
      <c r="F1735" s="13" t="s">
        <v>2669</v>
      </c>
      <c r="G1735" s="13" t="s">
        <v>357</v>
      </c>
      <c r="H1735" s="13" t="s">
        <v>7328</v>
      </c>
      <c r="I1735" s="34">
        <v>1</v>
      </c>
    </row>
    <row r="1736" spans="1:9">
      <c r="A1736" s="23">
        <v>2019</v>
      </c>
      <c r="B1736" s="23" t="s">
        <v>2367</v>
      </c>
      <c r="C1736" s="23" t="s">
        <v>1886</v>
      </c>
      <c r="D1736" s="13" t="s">
        <v>322</v>
      </c>
      <c r="E1736" s="13" t="s">
        <v>430</v>
      </c>
      <c r="F1736" s="13" t="s">
        <v>4100</v>
      </c>
      <c r="G1736" s="13" t="s">
        <v>357</v>
      </c>
      <c r="H1736" s="13" t="s">
        <v>7328</v>
      </c>
      <c r="I1736" s="34">
        <v>2</v>
      </c>
    </row>
    <row r="1737" spans="1:9">
      <c r="A1737" s="23">
        <v>2019</v>
      </c>
      <c r="B1737" s="23" t="s">
        <v>2367</v>
      </c>
      <c r="C1737" s="23" t="s">
        <v>1886</v>
      </c>
      <c r="D1737" s="13" t="s">
        <v>322</v>
      </c>
      <c r="E1737" s="13" t="s">
        <v>1444</v>
      </c>
      <c r="F1737" s="13" t="s">
        <v>2440</v>
      </c>
      <c r="G1737" s="13" t="s">
        <v>357</v>
      </c>
      <c r="H1737" s="13" t="s">
        <v>7328</v>
      </c>
      <c r="I1737" s="34">
        <v>1</v>
      </c>
    </row>
    <row r="1738" spans="1:9">
      <c r="A1738" s="23">
        <v>2019</v>
      </c>
      <c r="B1738" s="23" t="s">
        <v>2367</v>
      </c>
      <c r="C1738" s="23" t="s">
        <v>1886</v>
      </c>
      <c r="D1738" s="13" t="s">
        <v>322</v>
      </c>
      <c r="E1738" s="13" t="s">
        <v>472</v>
      </c>
      <c r="F1738" s="13" t="s">
        <v>2498</v>
      </c>
      <c r="G1738" s="13" t="s">
        <v>357</v>
      </c>
      <c r="H1738" s="13" t="s">
        <v>7328</v>
      </c>
      <c r="I1738" s="34">
        <v>2</v>
      </c>
    </row>
    <row r="1739" spans="1:9">
      <c r="A1739" s="23">
        <v>2019</v>
      </c>
      <c r="B1739" s="23" t="s">
        <v>2367</v>
      </c>
      <c r="C1739" s="23" t="s">
        <v>1886</v>
      </c>
      <c r="D1739" s="13" t="s">
        <v>322</v>
      </c>
      <c r="E1739" s="13" t="s">
        <v>431</v>
      </c>
      <c r="F1739" s="13" t="s">
        <v>2508</v>
      </c>
      <c r="G1739" s="13" t="s">
        <v>357</v>
      </c>
      <c r="H1739" s="13" t="s">
        <v>7328</v>
      </c>
      <c r="I1739" s="34">
        <v>4</v>
      </c>
    </row>
    <row r="1740" spans="1:9">
      <c r="A1740" s="23">
        <v>2019</v>
      </c>
      <c r="B1740" s="23" t="s">
        <v>2367</v>
      </c>
      <c r="C1740" s="23" t="s">
        <v>1886</v>
      </c>
      <c r="D1740" s="13" t="s">
        <v>322</v>
      </c>
      <c r="E1740" s="13" t="s">
        <v>3539</v>
      </c>
      <c r="F1740" s="13" t="s">
        <v>2663</v>
      </c>
      <c r="G1740" s="13" t="s">
        <v>357</v>
      </c>
      <c r="H1740" s="13" t="s">
        <v>7328</v>
      </c>
      <c r="I1740" s="34">
        <v>1</v>
      </c>
    </row>
    <row r="1741" spans="1:9">
      <c r="A1741" s="23">
        <v>2019</v>
      </c>
      <c r="B1741" s="23" t="s">
        <v>2367</v>
      </c>
      <c r="C1741" s="23" t="s">
        <v>1886</v>
      </c>
      <c r="D1741" s="13" t="s">
        <v>322</v>
      </c>
      <c r="E1741" s="13" t="s">
        <v>2586</v>
      </c>
      <c r="F1741" s="13" t="s">
        <v>3542</v>
      </c>
      <c r="G1741" s="13" t="s">
        <v>357</v>
      </c>
      <c r="H1741" s="13" t="s">
        <v>7328</v>
      </c>
      <c r="I1741" s="34">
        <v>4</v>
      </c>
    </row>
    <row r="1742" spans="1:9">
      <c r="A1742" s="23">
        <v>2019</v>
      </c>
      <c r="B1742" s="23" t="s">
        <v>2367</v>
      </c>
      <c r="C1742" s="23" t="s">
        <v>1886</v>
      </c>
      <c r="D1742" s="13" t="s">
        <v>322</v>
      </c>
      <c r="E1742" s="13" t="s">
        <v>4101</v>
      </c>
      <c r="F1742" s="13" t="s">
        <v>2466</v>
      </c>
      <c r="G1742" s="13" t="s">
        <v>357</v>
      </c>
      <c r="H1742" s="13" t="s">
        <v>7328</v>
      </c>
      <c r="I1742" s="34">
        <v>1</v>
      </c>
    </row>
    <row r="1743" spans="1:9">
      <c r="A1743" s="23">
        <v>2019</v>
      </c>
      <c r="B1743" s="23" t="s">
        <v>2367</v>
      </c>
      <c r="C1743" s="23" t="s">
        <v>1886</v>
      </c>
      <c r="D1743" s="13" t="s">
        <v>322</v>
      </c>
      <c r="E1743" s="13" t="s">
        <v>393</v>
      </c>
      <c r="F1743" s="13" t="s">
        <v>2607</v>
      </c>
      <c r="G1743" s="13" t="s">
        <v>357</v>
      </c>
      <c r="H1743" s="13" t="s">
        <v>7328</v>
      </c>
      <c r="I1743" s="34">
        <v>2</v>
      </c>
    </row>
    <row r="1744" spans="1:9">
      <c r="A1744" s="23">
        <v>2019</v>
      </c>
      <c r="B1744" s="23" t="s">
        <v>2367</v>
      </c>
      <c r="C1744" s="23" t="s">
        <v>1886</v>
      </c>
      <c r="D1744" s="13" t="s">
        <v>323</v>
      </c>
      <c r="E1744" s="13" t="s">
        <v>3543</v>
      </c>
      <c r="F1744" s="13" t="s">
        <v>2483</v>
      </c>
      <c r="G1744" s="13" t="s">
        <v>357</v>
      </c>
      <c r="H1744" s="13" t="s">
        <v>7328</v>
      </c>
      <c r="I1744" s="34">
        <v>1</v>
      </c>
    </row>
    <row r="1745" spans="1:9">
      <c r="A1745" s="23">
        <v>2019</v>
      </c>
      <c r="B1745" s="23" t="s">
        <v>2367</v>
      </c>
      <c r="C1745" s="23" t="s">
        <v>1886</v>
      </c>
      <c r="D1745" s="13" t="s">
        <v>3999</v>
      </c>
      <c r="E1745" s="13" t="s">
        <v>427</v>
      </c>
      <c r="F1745" s="13" t="s">
        <v>4058</v>
      </c>
      <c r="G1745" s="13" t="s">
        <v>357</v>
      </c>
      <c r="H1745" s="13" t="s">
        <v>7328</v>
      </c>
      <c r="I1745" s="34">
        <v>7</v>
      </c>
    </row>
    <row r="1746" spans="1:9">
      <c r="A1746" s="23">
        <v>2019</v>
      </c>
      <c r="B1746" s="23" t="s">
        <v>2367</v>
      </c>
      <c r="C1746" s="23" t="s">
        <v>1886</v>
      </c>
      <c r="D1746" s="13" t="s">
        <v>3999</v>
      </c>
      <c r="E1746" s="13" t="s">
        <v>3474</v>
      </c>
      <c r="F1746" s="13" t="s">
        <v>4024</v>
      </c>
      <c r="G1746" s="13" t="s">
        <v>357</v>
      </c>
      <c r="H1746" s="13" t="s">
        <v>7328</v>
      </c>
      <c r="I1746" s="34">
        <v>4</v>
      </c>
    </row>
    <row r="1747" spans="1:9">
      <c r="A1747" s="23">
        <v>2019</v>
      </c>
      <c r="B1747" s="23" t="s">
        <v>2367</v>
      </c>
      <c r="C1747" s="23" t="s">
        <v>1886</v>
      </c>
      <c r="D1747" s="13" t="s">
        <v>324</v>
      </c>
      <c r="E1747" s="13" t="s">
        <v>394</v>
      </c>
      <c r="F1747" s="13" t="s">
        <v>2425</v>
      </c>
      <c r="G1747" s="13" t="s">
        <v>357</v>
      </c>
      <c r="H1747" s="13" t="s">
        <v>7328</v>
      </c>
      <c r="I1747" s="34">
        <v>4</v>
      </c>
    </row>
    <row r="1748" spans="1:9">
      <c r="A1748" s="23">
        <v>2019</v>
      </c>
      <c r="B1748" s="23" t="s">
        <v>2367</v>
      </c>
      <c r="C1748" s="23" t="s">
        <v>1886</v>
      </c>
      <c r="D1748" s="13" t="s">
        <v>324</v>
      </c>
      <c r="E1748" s="13" t="s">
        <v>523</v>
      </c>
      <c r="F1748" s="13" t="s">
        <v>2673</v>
      </c>
      <c r="G1748" s="13" t="s">
        <v>357</v>
      </c>
      <c r="H1748" s="13" t="s">
        <v>7328</v>
      </c>
      <c r="I1748" s="34">
        <v>1</v>
      </c>
    </row>
    <row r="1749" spans="1:9">
      <c r="A1749" s="23">
        <v>2019</v>
      </c>
      <c r="B1749" s="23" t="s">
        <v>2367</v>
      </c>
      <c r="C1749" s="23" t="s">
        <v>1886</v>
      </c>
      <c r="D1749" s="13" t="s">
        <v>324</v>
      </c>
      <c r="E1749" s="13" t="s">
        <v>2329</v>
      </c>
      <c r="F1749" s="13" t="s">
        <v>2425</v>
      </c>
      <c r="G1749" s="13" t="s">
        <v>357</v>
      </c>
      <c r="H1749" s="13" t="s">
        <v>7328</v>
      </c>
      <c r="I1749" s="34">
        <v>1</v>
      </c>
    </row>
    <row r="1750" spans="1:9">
      <c r="A1750" s="23">
        <v>2019</v>
      </c>
      <c r="B1750" s="23" t="s">
        <v>2367</v>
      </c>
      <c r="C1750" s="23" t="s">
        <v>1886</v>
      </c>
      <c r="D1750" s="13" t="s">
        <v>326</v>
      </c>
      <c r="E1750" s="13" t="s">
        <v>3503</v>
      </c>
      <c r="F1750" s="13" t="s">
        <v>2457</v>
      </c>
      <c r="G1750" s="13" t="s">
        <v>357</v>
      </c>
      <c r="H1750" s="13" t="s">
        <v>7328</v>
      </c>
      <c r="I1750" s="34">
        <v>1</v>
      </c>
    </row>
    <row r="1751" spans="1:9">
      <c r="A1751" s="23">
        <v>2019</v>
      </c>
      <c r="B1751" s="23" t="s">
        <v>2367</v>
      </c>
      <c r="C1751" s="23" t="s">
        <v>1886</v>
      </c>
      <c r="D1751" s="13" t="s">
        <v>326</v>
      </c>
      <c r="E1751" s="13" t="s">
        <v>3215</v>
      </c>
      <c r="F1751" s="13" t="s">
        <v>2520</v>
      </c>
      <c r="G1751" s="13" t="s">
        <v>357</v>
      </c>
      <c r="H1751" s="13" t="s">
        <v>7328</v>
      </c>
      <c r="I1751" s="34">
        <v>1</v>
      </c>
    </row>
    <row r="1752" spans="1:9">
      <c r="A1752" s="23">
        <v>2019</v>
      </c>
      <c r="B1752" s="23" t="s">
        <v>2367</v>
      </c>
      <c r="C1752" s="23" t="s">
        <v>1886</v>
      </c>
      <c r="D1752" s="13" t="s">
        <v>328</v>
      </c>
      <c r="E1752" s="13" t="s">
        <v>1951</v>
      </c>
      <c r="F1752" s="13" t="s">
        <v>2598</v>
      </c>
      <c r="G1752" s="13" t="s">
        <v>357</v>
      </c>
      <c r="H1752" s="13" t="s">
        <v>7328</v>
      </c>
      <c r="I1752" s="34">
        <v>3</v>
      </c>
    </row>
    <row r="1753" spans="1:9">
      <c r="A1753" s="23">
        <v>2019</v>
      </c>
      <c r="B1753" s="23" t="s">
        <v>2367</v>
      </c>
      <c r="C1753" s="23" t="s">
        <v>1886</v>
      </c>
      <c r="D1753" s="13" t="s">
        <v>330</v>
      </c>
      <c r="E1753" s="13" t="s">
        <v>398</v>
      </c>
      <c r="F1753" s="13" t="s">
        <v>2452</v>
      </c>
      <c r="G1753" s="13" t="s">
        <v>357</v>
      </c>
      <c r="H1753" s="13" t="s">
        <v>7328</v>
      </c>
      <c r="I1753" s="34">
        <v>2</v>
      </c>
    </row>
    <row r="1754" spans="1:9">
      <c r="A1754" s="23">
        <v>2019</v>
      </c>
      <c r="B1754" s="23" t="s">
        <v>2367</v>
      </c>
      <c r="C1754" s="23" t="s">
        <v>1886</v>
      </c>
      <c r="D1754" s="13" t="s">
        <v>330</v>
      </c>
      <c r="E1754" s="13" t="s">
        <v>1950</v>
      </c>
      <c r="F1754" s="13" t="s">
        <v>2536</v>
      </c>
      <c r="G1754" s="13" t="s">
        <v>357</v>
      </c>
      <c r="H1754" s="13" t="s">
        <v>7328</v>
      </c>
      <c r="I1754" s="34">
        <v>2</v>
      </c>
    </row>
    <row r="1755" spans="1:9">
      <c r="A1755" s="23">
        <v>2019</v>
      </c>
      <c r="B1755" s="23" t="s">
        <v>2367</v>
      </c>
      <c r="C1755" s="23" t="s">
        <v>1886</v>
      </c>
      <c r="D1755" s="13" t="s">
        <v>334</v>
      </c>
      <c r="E1755" s="13" t="s">
        <v>5791</v>
      </c>
      <c r="F1755" s="13" t="s">
        <v>2516</v>
      </c>
      <c r="G1755" s="13" t="s">
        <v>357</v>
      </c>
      <c r="H1755" s="13" t="s">
        <v>7328</v>
      </c>
      <c r="I1755" s="34">
        <v>1</v>
      </c>
    </row>
    <row r="1756" spans="1:9">
      <c r="A1756" s="23">
        <v>2019</v>
      </c>
      <c r="B1756" s="23" t="s">
        <v>2367</v>
      </c>
      <c r="C1756" s="23" t="s">
        <v>1886</v>
      </c>
      <c r="D1756" s="13" t="s">
        <v>334</v>
      </c>
      <c r="E1756" s="13" t="s">
        <v>481</v>
      </c>
      <c r="F1756" s="13" t="s">
        <v>2679</v>
      </c>
      <c r="G1756" s="13" t="s">
        <v>357</v>
      </c>
      <c r="H1756" s="13" t="s">
        <v>7328</v>
      </c>
      <c r="I1756" s="34">
        <v>1</v>
      </c>
    </row>
    <row r="1757" spans="1:9">
      <c r="A1757" s="23">
        <v>2019</v>
      </c>
      <c r="B1757" s="23" t="s">
        <v>2367</v>
      </c>
      <c r="C1757" s="23" t="s">
        <v>1886</v>
      </c>
      <c r="D1757" s="13" t="s">
        <v>300</v>
      </c>
      <c r="E1757" s="13" t="s">
        <v>500</v>
      </c>
      <c r="F1757" s="13" t="s">
        <v>2414</v>
      </c>
      <c r="G1757" s="13" t="s">
        <v>7465</v>
      </c>
      <c r="H1757" s="13" t="s">
        <v>7327</v>
      </c>
      <c r="I1757" s="34">
        <v>1</v>
      </c>
    </row>
    <row r="1758" spans="1:9">
      <c r="A1758" s="23">
        <v>2019</v>
      </c>
      <c r="B1758" s="23" t="s">
        <v>2367</v>
      </c>
      <c r="C1758" s="23" t="s">
        <v>1886</v>
      </c>
      <c r="D1758" s="13" t="s">
        <v>300</v>
      </c>
      <c r="E1758" s="13" t="s">
        <v>1960</v>
      </c>
      <c r="F1758" s="13" t="s">
        <v>2448</v>
      </c>
      <c r="G1758" s="13" t="s">
        <v>7465</v>
      </c>
      <c r="H1758" s="13" t="s">
        <v>7327</v>
      </c>
      <c r="I1758" s="34">
        <v>1</v>
      </c>
    </row>
    <row r="1759" spans="1:9">
      <c r="A1759" s="23">
        <v>2019</v>
      </c>
      <c r="B1759" s="23" t="s">
        <v>2367</v>
      </c>
      <c r="C1759" s="23" t="s">
        <v>1886</v>
      </c>
      <c r="D1759" s="13" t="s">
        <v>301</v>
      </c>
      <c r="E1759" s="13" t="s">
        <v>4050</v>
      </c>
      <c r="F1759" s="13" t="s">
        <v>2417</v>
      </c>
      <c r="G1759" s="13" t="s">
        <v>7465</v>
      </c>
      <c r="H1759" s="13" t="s">
        <v>7327</v>
      </c>
      <c r="I1759" s="34">
        <v>1</v>
      </c>
    </row>
    <row r="1760" spans="1:9">
      <c r="A1760" s="23">
        <v>2019</v>
      </c>
      <c r="B1760" s="23" t="s">
        <v>2367</v>
      </c>
      <c r="C1760" s="23" t="s">
        <v>1886</v>
      </c>
      <c r="D1760" s="13" t="s">
        <v>301</v>
      </c>
      <c r="E1760" s="13" t="s">
        <v>358</v>
      </c>
      <c r="F1760" s="13" t="s">
        <v>2417</v>
      </c>
      <c r="G1760" s="13" t="s">
        <v>7465</v>
      </c>
      <c r="H1760" s="13" t="s">
        <v>7327</v>
      </c>
      <c r="I1760" s="34">
        <v>1</v>
      </c>
    </row>
    <row r="1761" spans="1:9">
      <c r="A1761" s="23">
        <v>2019</v>
      </c>
      <c r="B1761" s="23" t="s">
        <v>2367</v>
      </c>
      <c r="C1761" s="23" t="s">
        <v>1886</v>
      </c>
      <c r="D1761" s="13" t="s">
        <v>301</v>
      </c>
      <c r="E1761" s="13" t="s">
        <v>360</v>
      </c>
      <c r="F1761" s="13" t="s">
        <v>2493</v>
      </c>
      <c r="G1761" s="13" t="s">
        <v>7465</v>
      </c>
      <c r="H1761" s="13" t="s">
        <v>7327</v>
      </c>
      <c r="I1761" s="34">
        <v>1</v>
      </c>
    </row>
    <row r="1762" spans="1:9">
      <c r="A1762" s="23">
        <v>2019</v>
      </c>
      <c r="B1762" s="23" t="s">
        <v>2367</v>
      </c>
      <c r="C1762" s="23" t="s">
        <v>1886</v>
      </c>
      <c r="D1762" s="13" t="s">
        <v>302</v>
      </c>
      <c r="E1762" s="13" t="s">
        <v>361</v>
      </c>
      <c r="F1762" s="13" t="s">
        <v>2428</v>
      </c>
      <c r="G1762" s="13" t="s">
        <v>7465</v>
      </c>
      <c r="H1762" s="13" t="s">
        <v>7327</v>
      </c>
      <c r="I1762" s="34">
        <v>1</v>
      </c>
    </row>
    <row r="1763" spans="1:9">
      <c r="A1763" s="23">
        <v>2019</v>
      </c>
      <c r="B1763" s="23" t="s">
        <v>2367</v>
      </c>
      <c r="C1763" s="23" t="s">
        <v>1886</v>
      </c>
      <c r="D1763" s="13" t="s">
        <v>302</v>
      </c>
      <c r="E1763" s="13" t="s">
        <v>1958</v>
      </c>
      <c r="F1763" s="13" t="s">
        <v>2473</v>
      </c>
      <c r="G1763" s="13" t="s">
        <v>7465</v>
      </c>
      <c r="H1763" s="13" t="s">
        <v>7327</v>
      </c>
      <c r="I1763" s="34">
        <v>1</v>
      </c>
    </row>
    <row r="1764" spans="1:9">
      <c r="A1764" s="23">
        <v>2019</v>
      </c>
      <c r="B1764" s="23" t="s">
        <v>2367</v>
      </c>
      <c r="C1764" s="23" t="s">
        <v>1886</v>
      </c>
      <c r="D1764" s="13" t="s">
        <v>302</v>
      </c>
      <c r="E1764" s="13" t="s">
        <v>415</v>
      </c>
      <c r="F1764" s="13" t="s">
        <v>2429</v>
      </c>
      <c r="G1764" s="13" t="s">
        <v>7465</v>
      </c>
      <c r="H1764" s="13" t="s">
        <v>7327</v>
      </c>
      <c r="I1764" s="34">
        <v>2</v>
      </c>
    </row>
    <row r="1765" spans="1:9">
      <c r="A1765" s="23">
        <v>2019</v>
      </c>
      <c r="B1765" s="23" t="s">
        <v>2367</v>
      </c>
      <c r="C1765" s="23" t="s">
        <v>1886</v>
      </c>
      <c r="D1765" s="13" t="s">
        <v>302</v>
      </c>
      <c r="E1765" s="13" t="s">
        <v>2321</v>
      </c>
      <c r="F1765" s="13" t="s">
        <v>2473</v>
      </c>
      <c r="G1765" s="13" t="s">
        <v>7465</v>
      </c>
      <c r="H1765" s="13" t="s">
        <v>7327</v>
      </c>
      <c r="I1765" s="34">
        <v>1</v>
      </c>
    </row>
    <row r="1766" spans="1:9">
      <c r="A1766" s="23">
        <v>2019</v>
      </c>
      <c r="B1766" s="23" t="s">
        <v>2367</v>
      </c>
      <c r="C1766" s="23" t="s">
        <v>1886</v>
      </c>
      <c r="D1766" s="13" t="s">
        <v>303</v>
      </c>
      <c r="E1766" s="13" t="s">
        <v>4052</v>
      </c>
      <c r="F1766" s="13" t="s">
        <v>4053</v>
      </c>
      <c r="G1766" s="13" t="s">
        <v>7465</v>
      </c>
      <c r="H1766" s="13" t="s">
        <v>7327</v>
      </c>
      <c r="I1766" s="34">
        <v>2</v>
      </c>
    </row>
    <row r="1767" spans="1:9">
      <c r="A1767" s="23">
        <v>2019</v>
      </c>
      <c r="B1767" s="23" t="s">
        <v>2367</v>
      </c>
      <c r="C1767" s="23" t="s">
        <v>1886</v>
      </c>
      <c r="D1767" s="13" t="s">
        <v>305</v>
      </c>
      <c r="E1767" s="13" t="s">
        <v>364</v>
      </c>
      <c r="F1767" s="13" t="s">
        <v>2431</v>
      </c>
      <c r="G1767" s="13" t="s">
        <v>7465</v>
      </c>
      <c r="H1767" s="13" t="s">
        <v>7327</v>
      </c>
      <c r="I1767" s="34">
        <v>1</v>
      </c>
    </row>
    <row r="1768" spans="1:9">
      <c r="A1768" s="23">
        <v>2019</v>
      </c>
      <c r="B1768" s="23" t="s">
        <v>2367</v>
      </c>
      <c r="C1768" s="23" t="s">
        <v>1886</v>
      </c>
      <c r="D1768" s="13" t="s">
        <v>305</v>
      </c>
      <c r="E1768" s="13" t="s">
        <v>365</v>
      </c>
      <c r="F1768" s="13" t="s">
        <v>2591</v>
      </c>
      <c r="G1768" s="13" t="s">
        <v>7465</v>
      </c>
      <c r="H1768" s="13" t="s">
        <v>7327</v>
      </c>
      <c r="I1768" s="34">
        <v>1</v>
      </c>
    </row>
    <row r="1769" spans="1:9">
      <c r="A1769" s="23">
        <v>2019</v>
      </c>
      <c r="B1769" s="23" t="s">
        <v>2367</v>
      </c>
      <c r="C1769" s="23" t="s">
        <v>1886</v>
      </c>
      <c r="D1769" s="13" t="s">
        <v>305</v>
      </c>
      <c r="E1769" s="13" t="s">
        <v>2562</v>
      </c>
      <c r="F1769" s="13" t="s">
        <v>2450</v>
      </c>
      <c r="G1769" s="13" t="s">
        <v>7465</v>
      </c>
      <c r="H1769" s="13" t="s">
        <v>7327</v>
      </c>
      <c r="I1769" s="34">
        <v>1</v>
      </c>
    </row>
    <row r="1770" spans="1:9">
      <c r="A1770" s="23">
        <v>2019</v>
      </c>
      <c r="B1770" s="23" t="s">
        <v>2367</v>
      </c>
      <c r="C1770" s="23" t="s">
        <v>1886</v>
      </c>
      <c r="D1770" s="13" t="s">
        <v>305</v>
      </c>
      <c r="E1770" s="13" t="s">
        <v>1942</v>
      </c>
      <c r="F1770" s="13" t="s">
        <v>2418</v>
      </c>
      <c r="G1770" s="13" t="s">
        <v>7465</v>
      </c>
      <c r="H1770" s="13" t="s">
        <v>7327</v>
      </c>
      <c r="I1770" s="34">
        <v>2</v>
      </c>
    </row>
    <row r="1771" spans="1:9">
      <c r="A1771" s="23">
        <v>2019</v>
      </c>
      <c r="B1771" s="23" t="s">
        <v>2367</v>
      </c>
      <c r="C1771" s="23" t="s">
        <v>1886</v>
      </c>
      <c r="D1771" s="13" t="s">
        <v>306</v>
      </c>
      <c r="E1771" s="13" t="s">
        <v>366</v>
      </c>
      <c r="F1771" s="13" t="s">
        <v>2469</v>
      </c>
      <c r="G1771" s="13" t="s">
        <v>7465</v>
      </c>
      <c r="H1771" s="13" t="s">
        <v>7327</v>
      </c>
      <c r="I1771" s="34">
        <v>2</v>
      </c>
    </row>
    <row r="1772" spans="1:9">
      <c r="A1772" s="23">
        <v>2019</v>
      </c>
      <c r="B1772" s="23" t="s">
        <v>2367</v>
      </c>
      <c r="C1772" s="23" t="s">
        <v>1886</v>
      </c>
      <c r="D1772" s="13" t="s">
        <v>306</v>
      </c>
      <c r="E1772" s="13" t="s">
        <v>367</v>
      </c>
      <c r="F1772" s="13" t="s">
        <v>2419</v>
      </c>
      <c r="G1772" s="13" t="s">
        <v>7465</v>
      </c>
      <c r="H1772" s="13" t="s">
        <v>7327</v>
      </c>
      <c r="I1772" s="34">
        <v>1</v>
      </c>
    </row>
    <row r="1773" spans="1:9">
      <c r="A1773" s="23">
        <v>2019</v>
      </c>
      <c r="B1773" s="23" t="s">
        <v>2367</v>
      </c>
      <c r="C1773" s="23" t="s">
        <v>1886</v>
      </c>
      <c r="D1773" s="13" t="s">
        <v>306</v>
      </c>
      <c r="E1773" s="13" t="s">
        <v>368</v>
      </c>
      <c r="F1773" s="13" t="s">
        <v>2469</v>
      </c>
      <c r="G1773" s="13" t="s">
        <v>7465</v>
      </c>
      <c r="H1773" s="13" t="s">
        <v>7327</v>
      </c>
      <c r="I1773" s="34">
        <v>1</v>
      </c>
    </row>
    <row r="1774" spans="1:9">
      <c r="A1774" s="23">
        <v>2019</v>
      </c>
      <c r="B1774" s="23" t="s">
        <v>2367</v>
      </c>
      <c r="C1774" s="23" t="s">
        <v>1886</v>
      </c>
      <c r="D1774" s="13" t="s">
        <v>306</v>
      </c>
      <c r="E1774" s="13" t="s">
        <v>1436</v>
      </c>
      <c r="F1774" s="13" t="s">
        <v>2469</v>
      </c>
      <c r="G1774" s="13" t="s">
        <v>7465</v>
      </c>
      <c r="H1774" s="13" t="s">
        <v>7327</v>
      </c>
      <c r="I1774" s="34">
        <v>1</v>
      </c>
    </row>
    <row r="1775" spans="1:9">
      <c r="A1775" s="23">
        <v>2019</v>
      </c>
      <c r="B1775" s="23" t="s">
        <v>2367</v>
      </c>
      <c r="C1775" s="23" t="s">
        <v>1886</v>
      </c>
      <c r="D1775" s="13" t="s">
        <v>307</v>
      </c>
      <c r="E1775" s="13" t="s">
        <v>1934</v>
      </c>
      <c r="F1775" s="13" t="s">
        <v>2592</v>
      </c>
      <c r="G1775" s="13" t="s">
        <v>7465</v>
      </c>
      <c r="H1775" s="13" t="s">
        <v>7327</v>
      </c>
      <c r="I1775" s="34">
        <v>1</v>
      </c>
    </row>
    <row r="1776" spans="1:9">
      <c r="A1776" s="23">
        <v>2019</v>
      </c>
      <c r="B1776" s="23" t="s">
        <v>2367</v>
      </c>
      <c r="C1776" s="23" t="s">
        <v>1886</v>
      </c>
      <c r="D1776" s="13" t="s">
        <v>309</v>
      </c>
      <c r="E1776" s="13" t="s">
        <v>404</v>
      </c>
      <c r="F1776" s="13" t="s">
        <v>2441</v>
      </c>
      <c r="G1776" s="13" t="s">
        <v>7465</v>
      </c>
      <c r="H1776" s="13" t="s">
        <v>7327</v>
      </c>
      <c r="I1776" s="34">
        <v>2</v>
      </c>
    </row>
    <row r="1777" spans="1:9">
      <c r="A1777" s="23">
        <v>2019</v>
      </c>
      <c r="B1777" s="23" t="s">
        <v>2367</v>
      </c>
      <c r="C1777" s="23" t="s">
        <v>1886</v>
      </c>
      <c r="D1777" s="13" t="s">
        <v>313</v>
      </c>
      <c r="E1777" s="13" t="s">
        <v>3465</v>
      </c>
      <c r="F1777" s="13" t="s">
        <v>2420</v>
      </c>
      <c r="G1777" s="13" t="s">
        <v>7465</v>
      </c>
      <c r="H1777" s="13" t="s">
        <v>7327</v>
      </c>
      <c r="I1777" s="34">
        <v>2</v>
      </c>
    </row>
    <row r="1778" spans="1:9">
      <c r="A1778" s="23">
        <v>2019</v>
      </c>
      <c r="B1778" s="23" t="s">
        <v>2367</v>
      </c>
      <c r="C1778" s="23" t="s">
        <v>1886</v>
      </c>
      <c r="D1778" s="13" t="s">
        <v>313</v>
      </c>
      <c r="E1778" s="13" t="s">
        <v>5776</v>
      </c>
      <c r="F1778" s="13" t="s">
        <v>2432</v>
      </c>
      <c r="G1778" s="13" t="s">
        <v>7465</v>
      </c>
      <c r="H1778" s="13" t="s">
        <v>7327</v>
      </c>
      <c r="I1778" s="34">
        <v>2</v>
      </c>
    </row>
    <row r="1779" spans="1:9">
      <c r="A1779" s="23">
        <v>2019</v>
      </c>
      <c r="B1779" s="23" t="s">
        <v>2367</v>
      </c>
      <c r="C1779" s="23" t="s">
        <v>1886</v>
      </c>
      <c r="D1779" s="13" t="s">
        <v>313</v>
      </c>
      <c r="E1779" s="13" t="s">
        <v>371</v>
      </c>
      <c r="F1779" s="13" t="s">
        <v>2518</v>
      </c>
      <c r="G1779" s="13" t="s">
        <v>7465</v>
      </c>
      <c r="H1779" s="13" t="s">
        <v>7327</v>
      </c>
      <c r="I1779" s="34">
        <v>6</v>
      </c>
    </row>
    <row r="1780" spans="1:9">
      <c r="A1780" s="23">
        <v>2019</v>
      </c>
      <c r="B1780" s="23" t="s">
        <v>2367</v>
      </c>
      <c r="C1780" s="23" t="s">
        <v>1886</v>
      </c>
      <c r="D1780" s="13" t="s">
        <v>313</v>
      </c>
      <c r="E1780" s="13" t="s">
        <v>3466</v>
      </c>
      <c r="F1780" s="13" t="s">
        <v>2432</v>
      </c>
      <c r="G1780" s="13" t="s">
        <v>7465</v>
      </c>
      <c r="H1780" s="13" t="s">
        <v>7327</v>
      </c>
      <c r="I1780" s="34">
        <v>1</v>
      </c>
    </row>
    <row r="1781" spans="1:9">
      <c r="A1781" s="23">
        <v>2019</v>
      </c>
      <c r="B1781" s="23" t="s">
        <v>2367</v>
      </c>
      <c r="C1781" s="23" t="s">
        <v>1886</v>
      </c>
      <c r="D1781" s="13" t="s">
        <v>313</v>
      </c>
      <c r="E1781" s="13" t="s">
        <v>372</v>
      </c>
      <c r="F1781" s="13" t="s">
        <v>2432</v>
      </c>
      <c r="G1781" s="13" t="s">
        <v>7465</v>
      </c>
      <c r="H1781" s="13" t="s">
        <v>7327</v>
      </c>
      <c r="I1781" s="34">
        <v>1</v>
      </c>
    </row>
    <row r="1782" spans="1:9">
      <c r="A1782" s="23">
        <v>2019</v>
      </c>
      <c r="B1782" s="23" t="s">
        <v>2367</v>
      </c>
      <c r="C1782" s="23" t="s">
        <v>1886</v>
      </c>
      <c r="D1782" s="13" t="s">
        <v>313</v>
      </c>
      <c r="E1782" s="13" t="s">
        <v>373</v>
      </c>
      <c r="F1782" s="13" t="s">
        <v>2509</v>
      </c>
      <c r="G1782" s="13" t="s">
        <v>7465</v>
      </c>
      <c r="H1782" s="13" t="s">
        <v>7327</v>
      </c>
      <c r="I1782" s="34">
        <v>3</v>
      </c>
    </row>
    <row r="1783" spans="1:9">
      <c r="A1783" s="23">
        <v>2019</v>
      </c>
      <c r="B1783" s="23" t="s">
        <v>2367</v>
      </c>
      <c r="C1783" s="23" t="s">
        <v>1886</v>
      </c>
      <c r="D1783" s="13" t="s">
        <v>313</v>
      </c>
      <c r="E1783" s="13" t="s">
        <v>374</v>
      </c>
      <c r="F1783" s="13" t="s">
        <v>2432</v>
      </c>
      <c r="G1783" s="13" t="s">
        <v>7465</v>
      </c>
      <c r="H1783" s="13" t="s">
        <v>7327</v>
      </c>
      <c r="I1783" s="34">
        <v>1</v>
      </c>
    </row>
    <row r="1784" spans="1:9">
      <c r="A1784" s="23">
        <v>2019</v>
      </c>
      <c r="B1784" s="23" t="s">
        <v>2367</v>
      </c>
      <c r="C1784" s="23" t="s">
        <v>1886</v>
      </c>
      <c r="D1784" s="13" t="s">
        <v>313</v>
      </c>
      <c r="E1784" s="13" t="s">
        <v>5777</v>
      </c>
      <c r="F1784" s="13" t="s">
        <v>2475</v>
      </c>
      <c r="G1784" s="13" t="s">
        <v>7465</v>
      </c>
      <c r="H1784" s="13" t="s">
        <v>7327</v>
      </c>
      <c r="I1784" s="34">
        <v>1</v>
      </c>
    </row>
    <row r="1785" spans="1:9">
      <c r="A1785" s="23">
        <v>2019</v>
      </c>
      <c r="B1785" s="23" t="s">
        <v>2367</v>
      </c>
      <c r="C1785" s="23" t="s">
        <v>1886</v>
      </c>
      <c r="D1785" s="13" t="s">
        <v>313</v>
      </c>
      <c r="E1785" s="13" t="s">
        <v>1935</v>
      </c>
      <c r="F1785" s="13" t="s">
        <v>2488</v>
      </c>
      <c r="G1785" s="13" t="s">
        <v>7465</v>
      </c>
      <c r="H1785" s="13" t="s">
        <v>7327</v>
      </c>
      <c r="I1785" s="34">
        <v>2</v>
      </c>
    </row>
    <row r="1786" spans="1:9">
      <c r="A1786" s="23">
        <v>2019</v>
      </c>
      <c r="B1786" s="23" t="s">
        <v>2367</v>
      </c>
      <c r="C1786" s="23" t="s">
        <v>1886</v>
      </c>
      <c r="D1786" s="13" t="s">
        <v>313</v>
      </c>
      <c r="E1786" s="13" t="s">
        <v>2351</v>
      </c>
      <c r="F1786" s="13" t="s">
        <v>2432</v>
      </c>
      <c r="G1786" s="13" t="s">
        <v>7465</v>
      </c>
      <c r="H1786" s="13" t="s">
        <v>7327</v>
      </c>
      <c r="I1786" s="34">
        <v>1</v>
      </c>
    </row>
    <row r="1787" spans="1:9">
      <c r="A1787" s="23">
        <v>2019</v>
      </c>
      <c r="B1787" s="23" t="s">
        <v>2367</v>
      </c>
      <c r="C1787" s="23" t="s">
        <v>1886</v>
      </c>
      <c r="D1787" s="13" t="s">
        <v>313</v>
      </c>
      <c r="E1787" s="13" t="s">
        <v>424</v>
      </c>
      <c r="F1787" s="13" t="s">
        <v>2596</v>
      </c>
      <c r="G1787" s="13" t="s">
        <v>7465</v>
      </c>
      <c r="H1787" s="13" t="s">
        <v>7327</v>
      </c>
      <c r="I1787" s="34">
        <v>1</v>
      </c>
    </row>
    <row r="1788" spans="1:9">
      <c r="A1788" s="23">
        <v>2019</v>
      </c>
      <c r="B1788" s="23" t="s">
        <v>2367</v>
      </c>
      <c r="C1788" s="23" t="s">
        <v>1886</v>
      </c>
      <c r="D1788" s="13" t="s">
        <v>313</v>
      </c>
      <c r="E1788" s="13" t="s">
        <v>2157</v>
      </c>
      <c r="F1788" s="13" t="s">
        <v>2544</v>
      </c>
      <c r="G1788" s="13" t="s">
        <v>7465</v>
      </c>
      <c r="H1788" s="13" t="s">
        <v>7327</v>
      </c>
      <c r="I1788" s="34">
        <v>1</v>
      </c>
    </row>
    <row r="1789" spans="1:9">
      <c r="A1789" s="23">
        <v>2019</v>
      </c>
      <c r="B1789" s="23" t="s">
        <v>2367</v>
      </c>
      <c r="C1789" s="23" t="s">
        <v>1886</v>
      </c>
      <c r="D1789" s="13" t="s">
        <v>313</v>
      </c>
      <c r="E1789" s="13" t="s">
        <v>447</v>
      </c>
      <c r="F1789" s="13" t="s">
        <v>2512</v>
      </c>
      <c r="G1789" s="13" t="s">
        <v>7465</v>
      </c>
      <c r="H1789" s="13" t="s">
        <v>7327</v>
      </c>
      <c r="I1789" s="34">
        <v>1</v>
      </c>
    </row>
    <row r="1790" spans="1:9">
      <c r="A1790" s="23">
        <v>2019</v>
      </c>
      <c r="B1790" s="23" t="s">
        <v>2367</v>
      </c>
      <c r="C1790" s="23" t="s">
        <v>1886</v>
      </c>
      <c r="D1790" s="13" t="s">
        <v>313</v>
      </c>
      <c r="E1790" s="13" t="s">
        <v>462</v>
      </c>
      <c r="F1790" s="13" t="s">
        <v>2528</v>
      </c>
      <c r="G1790" s="13" t="s">
        <v>7465</v>
      </c>
      <c r="H1790" s="13" t="s">
        <v>7327</v>
      </c>
      <c r="I1790" s="34">
        <v>1</v>
      </c>
    </row>
    <row r="1791" spans="1:9">
      <c r="A1791" s="23">
        <v>2019</v>
      </c>
      <c r="B1791" s="23" t="s">
        <v>2367</v>
      </c>
      <c r="C1791" s="23" t="s">
        <v>1886</v>
      </c>
      <c r="D1791" s="13" t="s">
        <v>313</v>
      </c>
      <c r="E1791" s="13" t="s">
        <v>375</v>
      </c>
      <c r="F1791" s="13" t="s">
        <v>2462</v>
      </c>
      <c r="G1791" s="13" t="s">
        <v>7465</v>
      </c>
      <c r="H1791" s="13" t="s">
        <v>7327</v>
      </c>
      <c r="I1791" s="34">
        <v>3</v>
      </c>
    </row>
    <row r="1792" spans="1:9">
      <c r="A1792" s="23">
        <v>2019</v>
      </c>
      <c r="B1792" s="23" t="s">
        <v>2367</v>
      </c>
      <c r="C1792" s="23" t="s">
        <v>1886</v>
      </c>
      <c r="D1792" s="13" t="s">
        <v>313</v>
      </c>
      <c r="E1792" s="13" t="s">
        <v>3467</v>
      </c>
      <c r="F1792" s="13" t="s">
        <v>3468</v>
      </c>
      <c r="G1792" s="13" t="s">
        <v>7465</v>
      </c>
      <c r="H1792" s="13" t="s">
        <v>7327</v>
      </c>
      <c r="I1792" s="34">
        <v>1</v>
      </c>
    </row>
    <row r="1793" spans="1:9">
      <c r="A1793" s="23">
        <v>2019</v>
      </c>
      <c r="B1793" s="23" t="s">
        <v>2367</v>
      </c>
      <c r="C1793" s="23" t="s">
        <v>1886</v>
      </c>
      <c r="D1793" s="13" t="s">
        <v>313</v>
      </c>
      <c r="E1793" s="13" t="s">
        <v>376</v>
      </c>
      <c r="F1793" s="13" t="s">
        <v>2507</v>
      </c>
      <c r="G1793" s="13" t="s">
        <v>7465</v>
      </c>
      <c r="H1793" s="13" t="s">
        <v>7327</v>
      </c>
      <c r="I1793" s="34">
        <v>1</v>
      </c>
    </row>
    <row r="1794" spans="1:9">
      <c r="A1794" s="23">
        <v>2019</v>
      </c>
      <c r="B1794" s="23" t="s">
        <v>2367</v>
      </c>
      <c r="C1794" s="23" t="s">
        <v>1886</v>
      </c>
      <c r="D1794" s="13" t="s">
        <v>313</v>
      </c>
      <c r="E1794" s="13" t="s">
        <v>378</v>
      </c>
      <c r="F1794" s="13" t="s">
        <v>2606</v>
      </c>
      <c r="G1794" s="13" t="s">
        <v>7465</v>
      </c>
      <c r="H1794" s="13" t="s">
        <v>7327</v>
      </c>
      <c r="I1794" s="34">
        <v>4</v>
      </c>
    </row>
    <row r="1795" spans="1:9">
      <c r="A1795" s="23">
        <v>2019</v>
      </c>
      <c r="B1795" s="23" t="s">
        <v>2367</v>
      </c>
      <c r="C1795" s="23" t="s">
        <v>1886</v>
      </c>
      <c r="D1795" s="13" t="s">
        <v>313</v>
      </c>
      <c r="E1795" s="13" t="s">
        <v>1937</v>
      </c>
      <c r="F1795" s="13" t="s">
        <v>2517</v>
      </c>
      <c r="G1795" s="13" t="s">
        <v>7465</v>
      </c>
      <c r="H1795" s="13" t="s">
        <v>7327</v>
      </c>
      <c r="I1795" s="34">
        <v>2</v>
      </c>
    </row>
    <row r="1796" spans="1:9">
      <c r="A1796" s="23">
        <v>2019</v>
      </c>
      <c r="B1796" s="23" t="s">
        <v>2367</v>
      </c>
      <c r="C1796" s="23" t="s">
        <v>1886</v>
      </c>
      <c r="D1796" s="13" t="s">
        <v>313</v>
      </c>
      <c r="E1796" s="13" t="s">
        <v>2348</v>
      </c>
      <c r="F1796" s="13" t="s">
        <v>2530</v>
      </c>
      <c r="G1796" s="13" t="s">
        <v>7465</v>
      </c>
      <c r="H1796" s="13" t="s">
        <v>7327</v>
      </c>
      <c r="I1796" s="34">
        <v>2</v>
      </c>
    </row>
    <row r="1797" spans="1:9">
      <c r="A1797" s="23">
        <v>2019</v>
      </c>
      <c r="B1797" s="23" t="s">
        <v>2367</v>
      </c>
      <c r="C1797" s="23" t="s">
        <v>1886</v>
      </c>
      <c r="D1797" s="13" t="s">
        <v>313</v>
      </c>
      <c r="E1797" s="13" t="s">
        <v>379</v>
      </c>
      <c r="F1797" s="13" t="s">
        <v>2432</v>
      </c>
      <c r="G1797" s="13" t="s">
        <v>7465</v>
      </c>
      <c r="H1797" s="13" t="s">
        <v>7327</v>
      </c>
      <c r="I1797" s="34">
        <v>4</v>
      </c>
    </row>
    <row r="1798" spans="1:9">
      <c r="A1798" s="23">
        <v>2019</v>
      </c>
      <c r="B1798" s="23" t="s">
        <v>2367</v>
      </c>
      <c r="C1798" s="23" t="s">
        <v>1886</v>
      </c>
      <c r="D1798" s="13" t="s">
        <v>313</v>
      </c>
      <c r="E1798" s="13" t="s">
        <v>380</v>
      </c>
      <c r="F1798" s="13" t="s">
        <v>2507</v>
      </c>
      <c r="G1798" s="13" t="s">
        <v>7465</v>
      </c>
      <c r="H1798" s="13" t="s">
        <v>7327</v>
      </c>
      <c r="I1798" s="34">
        <v>2</v>
      </c>
    </row>
    <row r="1799" spans="1:9">
      <c r="A1799" s="23">
        <v>2019</v>
      </c>
      <c r="B1799" s="23" t="s">
        <v>2367</v>
      </c>
      <c r="C1799" s="23" t="s">
        <v>1886</v>
      </c>
      <c r="D1799" s="13" t="s">
        <v>313</v>
      </c>
      <c r="E1799" s="13" t="s">
        <v>405</v>
      </c>
      <c r="F1799" s="13" t="s">
        <v>2432</v>
      </c>
      <c r="G1799" s="13" t="s">
        <v>7465</v>
      </c>
      <c r="H1799" s="13" t="s">
        <v>7327</v>
      </c>
      <c r="I1799" s="34">
        <v>2</v>
      </c>
    </row>
    <row r="1800" spans="1:9">
      <c r="A1800" s="23">
        <v>2019</v>
      </c>
      <c r="B1800" s="23" t="s">
        <v>2367</v>
      </c>
      <c r="C1800" s="23" t="s">
        <v>1886</v>
      </c>
      <c r="D1800" s="13" t="s">
        <v>313</v>
      </c>
      <c r="E1800" s="13" t="s">
        <v>382</v>
      </c>
      <c r="F1800" s="13" t="s">
        <v>2531</v>
      </c>
      <c r="G1800" s="13" t="s">
        <v>7465</v>
      </c>
      <c r="H1800" s="13" t="s">
        <v>7327</v>
      </c>
      <c r="I1800" s="34">
        <v>3</v>
      </c>
    </row>
    <row r="1801" spans="1:9">
      <c r="A1801" s="23">
        <v>2019</v>
      </c>
      <c r="B1801" s="23" t="s">
        <v>2367</v>
      </c>
      <c r="C1801" s="23" t="s">
        <v>1886</v>
      </c>
      <c r="D1801" s="13" t="s">
        <v>313</v>
      </c>
      <c r="E1801" s="13" t="s">
        <v>383</v>
      </c>
      <c r="F1801" s="13" t="s">
        <v>2420</v>
      </c>
      <c r="G1801" s="13" t="s">
        <v>7465</v>
      </c>
      <c r="H1801" s="13" t="s">
        <v>7327</v>
      </c>
      <c r="I1801" s="34">
        <v>1</v>
      </c>
    </row>
    <row r="1802" spans="1:9">
      <c r="A1802" s="23">
        <v>2019</v>
      </c>
      <c r="B1802" s="23" t="s">
        <v>2367</v>
      </c>
      <c r="C1802" s="23" t="s">
        <v>1886</v>
      </c>
      <c r="D1802" s="13" t="s">
        <v>314</v>
      </c>
      <c r="E1802" s="13" t="s">
        <v>3212</v>
      </c>
      <c r="F1802" s="13" t="s">
        <v>2650</v>
      </c>
      <c r="G1802" s="13" t="s">
        <v>7465</v>
      </c>
      <c r="H1802" s="13" t="s">
        <v>7327</v>
      </c>
      <c r="I1802" s="34">
        <v>2</v>
      </c>
    </row>
    <row r="1803" spans="1:9">
      <c r="A1803" s="23">
        <v>2019</v>
      </c>
      <c r="B1803" s="23" t="s">
        <v>2367</v>
      </c>
      <c r="C1803" s="23" t="s">
        <v>1886</v>
      </c>
      <c r="D1803" s="13" t="s">
        <v>314</v>
      </c>
      <c r="E1803" s="13" t="s">
        <v>518</v>
      </c>
      <c r="F1803" s="13" t="s">
        <v>2660</v>
      </c>
      <c r="G1803" s="13" t="s">
        <v>7465</v>
      </c>
      <c r="H1803" s="13" t="s">
        <v>7327</v>
      </c>
      <c r="I1803" s="34">
        <v>1</v>
      </c>
    </row>
    <row r="1804" spans="1:9">
      <c r="A1804" s="23">
        <v>2019</v>
      </c>
      <c r="B1804" s="23" t="s">
        <v>2367</v>
      </c>
      <c r="C1804" s="23" t="s">
        <v>1886</v>
      </c>
      <c r="D1804" s="13" t="s">
        <v>314</v>
      </c>
      <c r="E1804" s="13" t="s">
        <v>4057</v>
      </c>
      <c r="F1804" s="13" t="s">
        <v>2657</v>
      </c>
      <c r="G1804" s="13" t="s">
        <v>7465</v>
      </c>
      <c r="H1804" s="13" t="s">
        <v>7327</v>
      </c>
      <c r="I1804" s="34">
        <v>1</v>
      </c>
    </row>
    <row r="1805" spans="1:9">
      <c r="A1805" s="23">
        <v>2019</v>
      </c>
      <c r="B1805" s="23" t="s">
        <v>2367</v>
      </c>
      <c r="C1805" s="23" t="s">
        <v>1886</v>
      </c>
      <c r="D1805" s="13" t="s">
        <v>314</v>
      </c>
      <c r="E1805" s="13" t="s">
        <v>1944</v>
      </c>
      <c r="F1805" s="13" t="s">
        <v>2612</v>
      </c>
      <c r="G1805" s="13" t="s">
        <v>7465</v>
      </c>
      <c r="H1805" s="13" t="s">
        <v>7327</v>
      </c>
      <c r="I1805" s="34">
        <v>1</v>
      </c>
    </row>
    <row r="1806" spans="1:9">
      <c r="A1806" s="23">
        <v>2019</v>
      </c>
      <c r="B1806" s="23" t="s">
        <v>2367</v>
      </c>
      <c r="C1806" s="23" t="s">
        <v>1886</v>
      </c>
      <c r="D1806" s="13" t="s">
        <v>317</v>
      </c>
      <c r="E1806" s="13" t="s">
        <v>3217</v>
      </c>
      <c r="F1806" s="13" t="s">
        <v>2423</v>
      </c>
      <c r="G1806" s="13" t="s">
        <v>7465</v>
      </c>
      <c r="H1806" s="13" t="s">
        <v>7327</v>
      </c>
      <c r="I1806" s="34">
        <v>1</v>
      </c>
    </row>
    <row r="1807" spans="1:9">
      <c r="A1807" s="23">
        <v>2019</v>
      </c>
      <c r="B1807" s="23" t="s">
        <v>2367</v>
      </c>
      <c r="C1807" s="23" t="s">
        <v>1886</v>
      </c>
      <c r="D1807" s="13" t="s">
        <v>317</v>
      </c>
      <c r="E1807" s="13" t="s">
        <v>463</v>
      </c>
      <c r="F1807" s="13" t="s">
        <v>2446</v>
      </c>
      <c r="G1807" s="13" t="s">
        <v>7465</v>
      </c>
      <c r="H1807" s="13" t="s">
        <v>7327</v>
      </c>
      <c r="I1807" s="34">
        <v>3</v>
      </c>
    </row>
    <row r="1808" spans="1:9">
      <c r="A1808" s="23">
        <v>2019</v>
      </c>
      <c r="B1808" s="23" t="s">
        <v>2367</v>
      </c>
      <c r="C1808" s="23" t="s">
        <v>1886</v>
      </c>
      <c r="D1808" s="13" t="s">
        <v>317</v>
      </c>
      <c r="E1808" s="13" t="s">
        <v>3472</v>
      </c>
      <c r="F1808" s="13" t="s">
        <v>2423</v>
      </c>
      <c r="G1808" s="13" t="s">
        <v>7465</v>
      </c>
      <c r="H1808" s="13" t="s">
        <v>7327</v>
      </c>
      <c r="I1808" s="34">
        <v>2</v>
      </c>
    </row>
    <row r="1809" spans="1:9">
      <c r="A1809" s="23">
        <v>2019</v>
      </c>
      <c r="B1809" s="23" t="s">
        <v>2367</v>
      </c>
      <c r="C1809" s="23" t="s">
        <v>1886</v>
      </c>
      <c r="D1809" s="13" t="s">
        <v>317</v>
      </c>
      <c r="E1809" s="13" t="s">
        <v>4046</v>
      </c>
      <c r="F1809" s="13" t="s">
        <v>2476</v>
      </c>
      <c r="G1809" s="13" t="s">
        <v>7465</v>
      </c>
      <c r="H1809" s="13" t="s">
        <v>7327</v>
      </c>
      <c r="I1809" s="34">
        <v>2</v>
      </c>
    </row>
    <row r="1810" spans="1:9">
      <c r="A1810" s="23">
        <v>2019</v>
      </c>
      <c r="B1810" s="23" t="s">
        <v>2367</v>
      </c>
      <c r="C1810" s="23" t="s">
        <v>1886</v>
      </c>
      <c r="D1810" s="13" t="s">
        <v>317</v>
      </c>
      <c r="E1810" s="13" t="s">
        <v>1956</v>
      </c>
      <c r="F1810" s="13" t="s">
        <v>2454</v>
      </c>
      <c r="G1810" s="13" t="s">
        <v>7465</v>
      </c>
      <c r="H1810" s="13" t="s">
        <v>7327</v>
      </c>
      <c r="I1810" s="34">
        <v>2</v>
      </c>
    </row>
    <row r="1811" spans="1:9">
      <c r="A1811" s="23">
        <v>2019</v>
      </c>
      <c r="B1811" s="23" t="s">
        <v>2367</v>
      </c>
      <c r="C1811" s="23" t="s">
        <v>1886</v>
      </c>
      <c r="D1811" s="13" t="s">
        <v>317</v>
      </c>
      <c r="E1811" s="13" t="s">
        <v>406</v>
      </c>
      <c r="F1811" s="13" t="s">
        <v>2454</v>
      </c>
      <c r="G1811" s="13" t="s">
        <v>7465</v>
      </c>
      <c r="H1811" s="13" t="s">
        <v>7327</v>
      </c>
      <c r="I1811" s="34">
        <v>2</v>
      </c>
    </row>
    <row r="1812" spans="1:9">
      <c r="A1812" s="23">
        <v>2019</v>
      </c>
      <c r="B1812" s="23" t="s">
        <v>2367</v>
      </c>
      <c r="C1812" s="23" t="s">
        <v>1886</v>
      </c>
      <c r="D1812" s="13" t="s">
        <v>317</v>
      </c>
      <c r="E1812" s="13" t="s">
        <v>4047</v>
      </c>
      <c r="F1812" s="13" t="s">
        <v>2421</v>
      </c>
      <c r="G1812" s="13" t="s">
        <v>7465</v>
      </c>
      <c r="H1812" s="13" t="s">
        <v>7327</v>
      </c>
      <c r="I1812" s="34">
        <v>1</v>
      </c>
    </row>
    <row r="1813" spans="1:9">
      <c r="A1813" s="23">
        <v>2019</v>
      </c>
      <c r="B1813" s="23" t="s">
        <v>2367</v>
      </c>
      <c r="C1813" s="23" t="s">
        <v>1886</v>
      </c>
      <c r="D1813" s="13" t="s">
        <v>318</v>
      </c>
      <c r="E1813" s="13" t="s">
        <v>4007</v>
      </c>
      <c r="F1813" s="13" t="s">
        <v>2532</v>
      </c>
      <c r="G1813" s="13" t="s">
        <v>7465</v>
      </c>
      <c r="H1813" s="13" t="s">
        <v>7327</v>
      </c>
      <c r="I1813" s="34">
        <v>2</v>
      </c>
    </row>
    <row r="1814" spans="1:9">
      <c r="A1814" s="23">
        <v>2019</v>
      </c>
      <c r="B1814" s="23" t="s">
        <v>2367</v>
      </c>
      <c r="C1814" s="23" t="s">
        <v>1886</v>
      </c>
      <c r="D1814" s="13" t="s">
        <v>487</v>
      </c>
      <c r="E1814" s="13" t="s">
        <v>1939</v>
      </c>
      <c r="F1814" s="13" t="s">
        <v>2458</v>
      </c>
      <c r="G1814" s="13" t="s">
        <v>7465</v>
      </c>
      <c r="H1814" s="13" t="s">
        <v>7327</v>
      </c>
      <c r="I1814" s="34">
        <v>1</v>
      </c>
    </row>
    <row r="1815" spans="1:9">
      <c r="A1815" s="23">
        <v>2019</v>
      </c>
      <c r="B1815" s="23" t="s">
        <v>2367</v>
      </c>
      <c r="C1815" s="23" t="s">
        <v>1886</v>
      </c>
      <c r="D1815" s="13" t="s">
        <v>319</v>
      </c>
      <c r="E1815" s="13" t="s">
        <v>4048</v>
      </c>
      <c r="F1815" s="13" t="s">
        <v>2447</v>
      </c>
      <c r="G1815" s="13" t="s">
        <v>7465</v>
      </c>
      <c r="H1815" s="13" t="s">
        <v>7327</v>
      </c>
      <c r="I1815" s="34">
        <v>2</v>
      </c>
    </row>
    <row r="1816" spans="1:9">
      <c r="A1816" s="23">
        <v>2019</v>
      </c>
      <c r="B1816" s="23" t="s">
        <v>2367</v>
      </c>
      <c r="C1816" s="23" t="s">
        <v>1886</v>
      </c>
      <c r="D1816" s="13" t="s">
        <v>319</v>
      </c>
      <c r="E1816" s="13" t="s">
        <v>3527</v>
      </c>
      <c r="F1816" s="13" t="s">
        <v>2447</v>
      </c>
      <c r="G1816" s="13" t="s">
        <v>7465</v>
      </c>
      <c r="H1816" s="13" t="s">
        <v>7327</v>
      </c>
      <c r="I1816" s="34">
        <v>1</v>
      </c>
    </row>
    <row r="1817" spans="1:9">
      <c r="A1817" s="23">
        <v>2019</v>
      </c>
      <c r="B1817" s="23" t="s">
        <v>2367</v>
      </c>
      <c r="C1817" s="23" t="s">
        <v>1886</v>
      </c>
      <c r="D1817" s="13" t="s">
        <v>319</v>
      </c>
      <c r="E1817" s="13" t="s">
        <v>389</v>
      </c>
      <c r="F1817" s="13" t="s">
        <v>2424</v>
      </c>
      <c r="G1817" s="13" t="s">
        <v>7465</v>
      </c>
      <c r="H1817" s="13" t="s">
        <v>7327</v>
      </c>
      <c r="I1817" s="34">
        <v>1</v>
      </c>
    </row>
    <row r="1818" spans="1:9">
      <c r="A1818" s="23">
        <v>2019</v>
      </c>
      <c r="B1818" s="23" t="s">
        <v>2367</v>
      </c>
      <c r="C1818" s="23" t="s">
        <v>1886</v>
      </c>
      <c r="D1818" s="13" t="s">
        <v>319</v>
      </c>
      <c r="E1818" s="13" t="s">
        <v>2564</v>
      </c>
      <c r="F1818" s="13" t="s">
        <v>2540</v>
      </c>
      <c r="G1818" s="13" t="s">
        <v>7465</v>
      </c>
      <c r="H1818" s="13" t="s">
        <v>7327</v>
      </c>
      <c r="I1818" s="34">
        <v>1</v>
      </c>
    </row>
    <row r="1819" spans="1:9">
      <c r="A1819" s="23">
        <v>2019</v>
      </c>
      <c r="B1819" s="23" t="s">
        <v>2367</v>
      </c>
      <c r="C1819" s="23" t="s">
        <v>1886</v>
      </c>
      <c r="D1819" s="13" t="s">
        <v>319</v>
      </c>
      <c r="E1819" s="13" t="s">
        <v>4049</v>
      </c>
      <c r="F1819" s="13" t="s">
        <v>2447</v>
      </c>
      <c r="G1819" s="13" t="s">
        <v>7465</v>
      </c>
      <c r="H1819" s="13" t="s">
        <v>7327</v>
      </c>
      <c r="I1819" s="34">
        <v>1</v>
      </c>
    </row>
    <row r="1820" spans="1:9">
      <c r="A1820" s="23">
        <v>2019</v>
      </c>
      <c r="B1820" s="23" t="s">
        <v>2367</v>
      </c>
      <c r="C1820" s="23" t="s">
        <v>1886</v>
      </c>
      <c r="D1820" s="13" t="s">
        <v>320</v>
      </c>
      <c r="E1820" s="13" t="s">
        <v>2325</v>
      </c>
      <c r="F1820" s="13" t="s">
        <v>2455</v>
      </c>
      <c r="G1820" s="13" t="s">
        <v>7465</v>
      </c>
      <c r="H1820" s="13" t="s">
        <v>7327</v>
      </c>
      <c r="I1820" s="34">
        <v>1</v>
      </c>
    </row>
    <row r="1821" spans="1:9">
      <c r="A1821" s="23">
        <v>2019</v>
      </c>
      <c r="B1821" s="23" t="s">
        <v>2367</v>
      </c>
      <c r="C1821" s="23" t="s">
        <v>1886</v>
      </c>
      <c r="D1821" s="13" t="s">
        <v>320</v>
      </c>
      <c r="E1821" s="13" t="s">
        <v>466</v>
      </c>
      <c r="F1821" s="13" t="s">
        <v>2478</v>
      </c>
      <c r="G1821" s="13" t="s">
        <v>7465</v>
      </c>
      <c r="H1821" s="13" t="s">
        <v>7327</v>
      </c>
      <c r="I1821" s="34">
        <v>1</v>
      </c>
    </row>
    <row r="1822" spans="1:9">
      <c r="A1822" s="23">
        <v>2019</v>
      </c>
      <c r="B1822" s="23" t="s">
        <v>2367</v>
      </c>
      <c r="C1822" s="23" t="s">
        <v>1886</v>
      </c>
      <c r="D1822" s="13" t="s">
        <v>322</v>
      </c>
      <c r="E1822" s="13" t="s">
        <v>391</v>
      </c>
      <c r="F1822" s="13" t="s">
        <v>3552</v>
      </c>
      <c r="G1822" s="13" t="s">
        <v>7465</v>
      </c>
      <c r="H1822" s="13" t="s">
        <v>7327</v>
      </c>
      <c r="I1822" s="34">
        <v>2</v>
      </c>
    </row>
    <row r="1823" spans="1:9">
      <c r="A1823" s="23">
        <v>2019</v>
      </c>
      <c r="B1823" s="23" t="s">
        <v>2367</v>
      </c>
      <c r="C1823" s="23" t="s">
        <v>1886</v>
      </c>
      <c r="D1823" s="13" t="s">
        <v>322</v>
      </c>
      <c r="E1823" s="13" t="s">
        <v>3453</v>
      </c>
      <c r="F1823" s="13" t="s">
        <v>2466</v>
      </c>
      <c r="G1823" s="13" t="s">
        <v>7465</v>
      </c>
      <c r="H1823" s="13" t="s">
        <v>7327</v>
      </c>
      <c r="I1823" s="34">
        <v>2</v>
      </c>
    </row>
    <row r="1824" spans="1:9">
      <c r="A1824" s="23">
        <v>2019</v>
      </c>
      <c r="B1824" s="23" t="s">
        <v>2367</v>
      </c>
      <c r="C1824" s="23" t="s">
        <v>1886</v>
      </c>
      <c r="D1824" s="13" t="s">
        <v>322</v>
      </c>
      <c r="E1824" s="13" t="s">
        <v>4038</v>
      </c>
      <c r="F1824" s="13" t="s">
        <v>3542</v>
      </c>
      <c r="G1824" s="13" t="s">
        <v>7465</v>
      </c>
      <c r="H1824" s="13" t="s">
        <v>7327</v>
      </c>
      <c r="I1824" s="34">
        <v>1</v>
      </c>
    </row>
    <row r="1825" spans="1:9">
      <c r="A1825" s="23">
        <v>2019</v>
      </c>
      <c r="B1825" s="23" t="s">
        <v>2367</v>
      </c>
      <c r="C1825" s="23" t="s">
        <v>1886</v>
      </c>
      <c r="D1825" s="13" t="s">
        <v>322</v>
      </c>
      <c r="E1825" s="13" t="s">
        <v>3247</v>
      </c>
      <c r="F1825" s="13" t="s">
        <v>2466</v>
      </c>
      <c r="G1825" s="13" t="s">
        <v>7465</v>
      </c>
      <c r="H1825" s="13" t="s">
        <v>7327</v>
      </c>
      <c r="I1825" s="34">
        <v>5</v>
      </c>
    </row>
    <row r="1826" spans="1:9">
      <c r="A1826" s="23">
        <v>2019</v>
      </c>
      <c r="B1826" s="23" t="s">
        <v>2367</v>
      </c>
      <c r="C1826" s="23" t="s">
        <v>1886</v>
      </c>
      <c r="D1826" s="13" t="s">
        <v>322</v>
      </c>
      <c r="E1826" s="13" t="s">
        <v>393</v>
      </c>
      <c r="F1826" s="13" t="s">
        <v>2607</v>
      </c>
      <c r="G1826" s="13" t="s">
        <v>7465</v>
      </c>
      <c r="H1826" s="13" t="s">
        <v>7327</v>
      </c>
      <c r="I1826" s="34">
        <v>1</v>
      </c>
    </row>
    <row r="1827" spans="1:9">
      <c r="A1827" s="23">
        <v>2019</v>
      </c>
      <c r="B1827" s="23" t="s">
        <v>2367</v>
      </c>
      <c r="C1827" s="23" t="s">
        <v>1886</v>
      </c>
      <c r="D1827" s="13" t="s">
        <v>3999</v>
      </c>
      <c r="E1827" s="13" t="s">
        <v>427</v>
      </c>
      <c r="F1827" s="13" t="s">
        <v>4058</v>
      </c>
      <c r="G1827" s="13" t="s">
        <v>7465</v>
      </c>
      <c r="H1827" s="13" t="s">
        <v>7327</v>
      </c>
      <c r="I1827" s="34">
        <v>2</v>
      </c>
    </row>
    <row r="1828" spans="1:9">
      <c r="A1828" s="23">
        <v>2019</v>
      </c>
      <c r="B1828" s="23" t="s">
        <v>2367</v>
      </c>
      <c r="C1828" s="23" t="s">
        <v>1886</v>
      </c>
      <c r="D1828" s="13" t="s">
        <v>3999</v>
      </c>
      <c r="E1828" s="13" t="s">
        <v>3474</v>
      </c>
      <c r="F1828" s="13" t="s">
        <v>4024</v>
      </c>
      <c r="G1828" s="13" t="s">
        <v>7465</v>
      </c>
      <c r="H1828" s="13" t="s">
        <v>7327</v>
      </c>
      <c r="I1828" s="34">
        <v>2</v>
      </c>
    </row>
    <row r="1829" spans="1:9">
      <c r="A1829" s="23">
        <v>2019</v>
      </c>
      <c r="B1829" s="23" t="s">
        <v>2367</v>
      </c>
      <c r="C1829" s="23" t="s">
        <v>1886</v>
      </c>
      <c r="D1829" s="13" t="s">
        <v>325</v>
      </c>
      <c r="E1829" s="13" t="s">
        <v>524</v>
      </c>
      <c r="F1829" s="13" t="s">
        <v>2519</v>
      </c>
      <c r="G1829" s="13" t="s">
        <v>7465</v>
      </c>
      <c r="H1829" s="13" t="s">
        <v>7327</v>
      </c>
      <c r="I1829" s="34">
        <v>2</v>
      </c>
    </row>
    <row r="1830" spans="1:9">
      <c r="A1830" s="23">
        <v>2019</v>
      </c>
      <c r="B1830" s="23" t="s">
        <v>2367</v>
      </c>
      <c r="C1830" s="23" t="s">
        <v>1886</v>
      </c>
      <c r="D1830" s="13" t="s">
        <v>326</v>
      </c>
      <c r="E1830" s="13" t="s">
        <v>3503</v>
      </c>
      <c r="F1830" s="13" t="s">
        <v>2457</v>
      </c>
      <c r="G1830" s="13" t="s">
        <v>7465</v>
      </c>
      <c r="H1830" s="13" t="s">
        <v>7327</v>
      </c>
      <c r="I1830" s="34">
        <v>3</v>
      </c>
    </row>
    <row r="1831" spans="1:9">
      <c r="A1831" s="23">
        <v>2019</v>
      </c>
      <c r="B1831" s="23" t="s">
        <v>2367</v>
      </c>
      <c r="C1831" s="23" t="s">
        <v>1886</v>
      </c>
      <c r="D1831" s="13" t="s">
        <v>432</v>
      </c>
      <c r="E1831" s="13" t="s">
        <v>2168</v>
      </c>
      <c r="F1831" s="13" t="s">
        <v>2623</v>
      </c>
      <c r="G1831" s="13" t="s">
        <v>7465</v>
      </c>
      <c r="H1831" s="13" t="s">
        <v>7327</v>
      </c>
      <c r="I1831" s="34">
        <v>3</v>
      </c>
    </row>
    <row r="1832" spans="1:9">
      <c r="A1832" s="23">
        <v>2019</v>
      </c>
      <c r="B1832" s="23" t="s">
        <v>2367</v>
      </c>
      <c r="C1832" s="23" t="s">
        <v>1886</v>
      </c>
      <c r="D1832" s="13" t="s">
        <v>330</v>
      </c>
      <c r="E1832" s="13" t="s">
        <v>1950</v>
      </c>
      <c r="F1832" s="13" t="s">
        <v>2536</v>
      </c>
      <c r="G1832" s="13" t="s">
        <v>7465</v>
      </c>
      <c r="H1832" s="13" t="s">
        <v>7327</v>
      </c>
      <c r="I1832" s="34">
        <v>1</v>
      </c>
    </row>
    <row r="1833" spans="1:9">
      <c r="A1833" s="23">
        <v>2019</v>
      </c>
      <c r="B1833" s="23" t="s">
        <v>2367</v>
      </c>
      <c r="C1833" s="23" t="s">
        <v>1886</v>
      </c>
      <c r="D1833" s="13" t="s">
        <v>332</v>
      </c>
      <c r="E1833" s="13" t="s">
        <v>399</v>
      </c>
      <c r="F1833" s="13" t="s">
        <v>2453</v>
      </c>
      <c r="G1833" s="13" t="s">
        <v>7465</v>
      </c>
      <c r="H1833" s="13" t="s">
        <v>7327</v>
      </c>
      <c r="I1833" s="34">
        <v>1</v>
      </c>
    </row>
    <row r="1834" spans="1:9">
      <c r="A1834" s="23">
        <v>2019</v>
      </c>
      <c r="B1834" s="23" t="s">
        <v>2367</v>
      </c>
      <c r="C1834" s="23" t="s">
        <v>1886</v>
      </c>
      <c r="D1834" s="13" t="s">
        <v>333</v>
      </c>
      <c r="E1834" s="13" t="s">
        <v>435</v>
      </c>
      <c r="F1834" s="13" t="s">
        <v>2541</v>
      </c>
      <c r="G1834" s="13" t="s">
        <v>7465</v>
      </c>
      <c r="H1834" s="13" t="s">
        <v>7327</v>
      </c>
      <c r="I1834" s="34">
        <v>1</v>
      </c>
    </row>
    <row r="1835" spans="1:9">
      <c r="A1835" s="23">
        <v>2019</v>
      </c>
      <c r="B1835" s="23" t="s">
        <v>2366</v>
      </c>
      <c r="C1835" s="23" t="s">
        <v>514</v>
      </c>
      <c r="D1835" s="13" t="s">
        <v>300</v>
      </c>
      <c r="E1835" s="13" t="s">
        <v>1433</v>
      </c>
      <c r="F1835" s="13" t="s">
        <v>2427</v>
      </c>
      <c r="G1835" s="13" t="s">
        <v>2151</v>
      </c>
      <c r="H1835" s="13" t="s">
        <v>7328</v>
      </c>
      <c r="I1835" s="34">
        <v>4</v>
      </c>
    </row>
    <row r="1836" spans="1:9">
      <c r="A1836" s="23">
        <v>2019</v>
      </c>
      <c r="B1836" s="23" t="s">
        <v>2366</v>
      </c>
      <c r="C1836" s="23" t="s">
        <v>514</v>
      </c>
      <c r="D1836" s="13" t="s">
        <v>300</v>
      </c>
      <c r="E1836" s="13" t="s">
        <v>4066</v>
      </c>
      <c r="F1836" s="13" t="s">
        <v>2414</v>
      </c>
      <c r="G1836" s="13" t="s">
        <v>2151</v>
      </c>
      <c r="H1836" s="13" t="s">
        <v>7328</v>
      </c>
      <c r="I1836" s="34">
        <v>1</v>
      </c>
    </row>
    <row r="1837" spans="1:9">
      <c r="A1837" s="23">
        <v>2019</v>
      </c>
      <c r="B1837" s="23" t="s">
        <v>2366</v>
      </c>
      <c r="C1837" s="23" t="s">
        <v>514</v>
      </c>
      <c r="D1837" s="13" t="s">
        <v>300</v>
      </c>
      <c r="E1837" s="13" t="s">
        <v>2163</v>
      </c>
      <c r="F1837" s="13" t="s">
        <v>2414</v>
      </c>
      <c r="G1837" s="13" t="s">
        <v>2151</v>
      </c>
      <c r="H1837" s="13" t="s">
        <v>7328</v>
      </c>
      <c r="I1837" s="34">
        <v>1</v>
      </c>
    </row>
    <row r="1838" spans="1:9">
      <c r="A1838" s="23">
        <v>2019</v>
      </c>
      <c r="B1838" s="23" t="s">
        <v>2366</v>
      </c>
      <c r="C1838" s="23" t="s">
        <v>514</v>
      </c>
      <c r="D1838" s="13" t="s">
        <v>300</v>
      </c>
      <c r="E1838" s="13" t="s">
        <v>4935</v>
      </c>
      <c r="F1838" s="13" t="s">
        <v>2620</v>
      </c>
      <c r="G1838" s="13" t="s">
        <v>2151</v>
      </c>
      <c r="H1838" s="13" t="s">
        <v>7328</v>
      </c>
      <c r="I1838" s="34">
        <v>2</v>
      </c>
    </row>
    <row r="1839" spans="1:9">
      <c r="A1839" s="23">
        <v>2019</v>
      </c>
      <c r="B1839" s="23" t="s">
        <v>2366</v>
      </c>
      <c r="C1839" s="23" t="s">
        <v>514</v>
      </c>
      <c r="D1839" s="13" t="s">
        <v>300</v>
      </c>
      <c r="E1839" s="13" t="s">
        <v>1425</v>
      </c>
      <c r="F1839" s="13" t="s">
        <v>2608</v>
      </c>
      <c r="G1839" s="13" t="s">
        <v>2151</v>
      </c>
      <c r="H1839" s="13" t="s">
        <v>7328</v>
      </c>
      <c r="I1839" s="34">
        <v>1</v>
      </c>
    </row>
    <row r="1840" spans="1:9">
      <c r="A1840" s="23">
        <v>2019</v>
      </c>
      <c r="B1840" s="23" t="s">
        <v>2366</v>
      </c>
      <c r="C1840" s="23" t="s">
        <v>514</v>
      </c>
      <c r="D1840" s="13" t="s">
        <v>301</v>
      </c>
      <c r="E1840" s="13" t="s">
        <v>3440</v>
      </c>
      <c r="F1840" s="13" t="s">
        <v>4080</v>
      </c>
      <c r="G1840" s="13" t="s">
        <v>2151</v>
      </c>
      <c r="H1840" s="13" t="s">
        <v>7328</v>
      </c>
      <c r="I1840" s="34">
        <v>1</v>
      </c>
    </row>
    <row r="1841" spans="1:9">
      <c r="A1841" s="23">
        <v>2019</v>
      </c>
      <c r="B1841" s="23" t="s">
        <v>2366</v>
      </c>
      <c r="C1841" s="23" t="s">
        <v>514</v>
      </c>
      <c r="D1841" s="13" t="s">
        <v>301</v>
      </c>
      <c r="E1841" s="13" t="s">
        <v>4075</v>
      </c>
      <c r="F1841" s="13" t="s">
        <v>4081</v>
      </c>
      <c r="G1841" s="13" t="s">
        <v>2151</v>
      </c>
      <c r="H1841" s="13" t="s">
        <v>7328</v>
      </c>
      <c r="I1841" s="34">
        <v>1</v>
      </c>
    </row>
    <row r="1842" spans="1:9">
      <c r="A1842" s="23">
        <v>2019</v>
      </c>
      <c r="B1842" s="23" t="s">
        <v>2366</v>
      </c>
      <c r="C1842" s="23" t="s">
        <v>514</v>
      </c>
      <c r="D1842" s="13" t="s">
        <v>301</v>
      </c>
      <c r="E1842" s="13" t="s">
        <v>2490</v>
      </c>
      <c r="F1842" s="13" t="s">
        <v>2514</v>
      </c>
      <c r="G1842" s="13" t="s">
        <v>2151</v>
      </c>
      <c r="H1842" s="13" t="s">
        <v>7328</v>
      </c>
      <c r="I1842" s="34">
        <v>1</v>
      </c>
    </row>
    <row r="1843" spans="1:9">
      <c r="A1843" s="23">
        <v>2019</v>
      </c>
      <c r="B1843" s="23" t="s">
        <v>2366</v>
      </c>
      <c r="C1843" s="23" t="s">
        <v>514</v>
      </c>
      <c r="D1843" s="13" t="s">
        <v>335</v>
      </c>
      <c r="E1843" s="13" t="s">
        <v>4035</v>
      </c>
      <c r="F1843" s="13" t="s">
        <v>2594</v>
      </c>
      <c r="G1843" s="13" t="s">
        <v>2151</v>
      </c>
      <c r="H1843" s="13" t="s">
        <v>7328</v>
      </c>
      <c r="I1843" s="34">
        <v>1</v>
      </c>
    </row>
    <row r="1844" spans="1:9">
      <c r="A1844" s="23">
        <v>2019</v>
      </c>
      <c r="B1844" s="23" t="s">
        <v>2366</v>
      </c>
      <c r="C1844" s="23" t="s">
        <v>514</v>
      </c>
      <c r="D1844" s="13" t="s">
        <v>335</v>
      </c>
      <c r="E1844" s="13" t="s">
        <v>4076</v>
      </c>
      <c r="F1844" s="13" t="s">
        <v>4082</v>
      </c>
      <c r="G1844" s="13" t="s">
        <v>2151</v>
      </c>
      <c r="H1844" s="13" t="s">
        <v>7328</v>
      </c>
      <c r="I1844" s="34">
        <v>1</v>
      </c>
    </row>
    <row r="1845" spans="1:9">
      <c r="A1845" s="23">
        <v>2019</v>
      </c>
      <c r="B1845" s="23" t="s">
        <v>2366</v>
      </c>
      <c r="C1845" s="23" t="s">
        <v>514</v>
      </c>
      <c r="D1845" s="13" t="s">
        <v>304</v>
      </c>
      <c r="E1845" s="13" t="s">
        <v>4042</v>
      </c>
      <c r="F1845" s="13" t="s">
        <v>4054</v>
      </c>
      <c r="G1845" s="13" t="s">
        <v>2151</v>
      </c>
      <c r="H1845" s="13" t="s">
        <v>7328</v>
      </c>
      <c r="I1845" s="34">
        <v>1</v>
      </c>
    </row>
    <row r="1846" spans="1:9">
      <c r="A1846" s="23">
        <v>2019</v>
      </c>
      <c r="B1846" s="23" t="s">
        <v>2366</v>
      </c>
      <c r="C1846" s="23" t="s">
        <v>514</v>
      </c>
      <c r="D1846" s="13" t="s">
        <v>313</v>
      </c>
      <c r="E1846" s="13" t="s">
        <v>504</v>
      </c>
      <c r="F1846" s="13" t="s">
        <v>2432</v>
      </c>
      <c r="G1846" s="13" t="s">
        <v>2151</v>
      </c>
      <c r="H1846" s="13" t="s">
        <v>7328</v>
      </c>
      <c r="I1846" s="34">
        <v>1</v>
      </c>
    </row>
    <row r="1847" spans="1:9">
      <c r="A1847" s="23">
        <v>2019</v>
      </c>
      <c r="B1847" s="23" t="s">
        <v>2366</v>
      </c>
      <c r="C1847" s="23" t="s">
        <v>514</v>
      </c>
      <c r="D1847" s="13" t="s">
        <v>314</v>
      </c>
      <c r="E1847" s="13" t="s">
        <v>4078</v>
      </c>
      <c r="F1847" s="13" t="s">
        <v>2657</v>
      </c>
      <c r="G1847" s="13" t="s">
        <v>2151</v>
      </c>
      <c r="H1847" s="13" t="s">
        <v>7328</v>
      </c>
      <c r="I1847" s="34">
        <v>2</v>
      </c>
    </row>
    <row r="1848" spans="1:9">
      <c r="A1848" s="23">
        <v>2019</v>
      </c>
      <c r="B1848" s="23" t="s">
        <v>2366</v>
      </c>
      <c r="C1848" s="23" t="s">
        <v>514</v>
      </c>
      <c r="D1848" s="13" t="s">
        <v>317</v>
      </c>
      <c r="E1848" s="13" t="s">
        <v>3231</v>
      </c>
      <c r="F1848" s="13" t="s">
        <v>3267</v>
      </c>
      <c r="G1848" s="13" t="s">
        <v>2151</v>
      </c>
      <c r="H1848" s="13" t="s">
        <v>7328</v>
      </c>
      <c r="I1848" s="34">
        <v>4</v>
      </c>
    </row>
    <row r="1849" spans="1:9">
      <c r="A1849" s="23">
        <v>2019</v>
      </c>
      <c r="B1849" s="23" t="s">
        <v>2366</v>
      </c>
      <c r="C1849" s="23" t="s">
        <v>514</v>
      </c>
      <c r="D1849" s="13" t="s">
        <v>317</v>
      </c>
      <c r="E1849" s="13" t="s">
        <v>3217</v>
      </c>
      <c r="F1849" s="13" t="s">
        <v>2423</v>
      </c>
      <c r="G1849" s="13" t="s">
        <v>2151</v>
      </c>
      <c r="H1849" s="13" t="s">
        <v>7328</v>
      </c>
      <c r="I1849" s="34">
        <v>4</v>
      </c>
    </row>
    <row r="1850" spans="1:9">
      <c r="A1850" s="23">
        <v>2019</v>
      </c>
      <c r="B1850" s="23" t="s">
        <v>2366</v>
      </c>
      <c r="C1850" s="23" t="s">
        <v>514</v>
      </c>
      <c r="D1850" s="13" t="s">
        <v>317</v>
      </c>
      <c r="E1850" s="13" t="s">
        <v>406</v>
      </c>
      <c r="F1850" s="13" t="s">
        <v>2454</v>
      </c>
      <c r="G1850" s="13" t="s">
        <v>2151</v>
      </c>
      <c r="H1850" s="13" t="s">
        <v>7328</v>
      </c>
      <c r="I1850" s="34">
        <v>1</v>
      </c>
    </row>
    <row r="1851" spans="1:9">
      <c r="A1851" s="23">
        <v>2019</v>
      </c>
      <c r="B1851" s="23" t="s">
        <v>2366</v>
      </c>
      <c r="C1851" s="23" t="s">
        <v>514</v>
      </c>
      <c r="D1851" s="13" t="s">
        <v>317</v>
      </c>
      <c r="E1851" s="13" t="s">
        <v>4077</v>
      </c>
      <c r="F1851" s="13" t="s">
        <v>2552</v>
      </c>
      <c r="G1851" s="13" t="s">
        <v>2151</v>
      </c>
      <c r="H1851" s="13" t="s">
        <v>7328</v>
      </c>
      <c r="I1851" s="34">
        <v>1</v>
      </c>
    </row>
    <row r="1852" spans="1:9">
      <c r="A1852" s="23">
        <v>2019</v>
      </c>
      <c r="B1852" s="23" t="s">
        <v>2366</v>
      </c>
      <c r="C1852" s="23" t="s">
        <v>514</v>
      </c>
      <c r="D1852" s="13" t="s">
        <v>319</v>
      </c>
      <c r="E1852" s="13" t="s">
        <v>407</v>
      </c>
      <c r="F1852" s="13" t="s">
        <v>2424</v>
      </c>
      <c r="G1852" s="13" t="s">
        <v>2151</v>
      </c>
      <c r="H1852" s="13" t="s">
        <v>7328</v>
      </c>
      <c r="I1852" s="34">
        <v>1</v>
      </c>
    </row>
    <row r="1853" spans="1:9">
      <c r="A1853" s="23">
        <v>2019</v>
      </c>
      <c r="B1853" s="23" t="s">
        <v>2366</v>
      </c>
      <c r="C1853" s="23" t="s">
        <v>514</v>
      </c>
      <c r="D1853" s="13" t="s">
        <v>322</v>
      </c>
      <c r="E1853" s="13" t="s">
        <v>1952</v>
      </c>
      <c r="F1853" s="13" t="s">
        <v>2467</v>
      </c>
      <c r="G1853" s="13" t="s">
        <v>2151</v>
      </c>
      <c r="H1853" s="13" t="s">
        <v>7328</v>
      </c>
      <c r="I1853" s="34">
        <v>2</v>
      </c>
    </row>
    <row r="1854" spans="1:9">
      <c r="A1854" s="23">
        <v>2019</v>
      </c>
      <c r="B1854" s="23" t="s">
        <v>2366</v>
      </c>
      <c r="C1854" s="23" t="s">
        <v>514</v>
      </c>
      <c r="D1854" s="13" t="s">
        <v>322</v>
      </c>
      <c r="E1854" s="13" t="s">
        <v>4071</v>
      </c>
      <c r="F1854" s="13" t="s">
        <v>4098</v>
      </c>
      <c r="G1854" s="13" t="s">
        <v>2151</v>
      </c>
      <c r="H1854" s="13" t="s">
        <v>7328</v>
      </c>
      <c r="I1854" s="34">
        <v>1</v>
      </c>
    </row>
    <row r="1855" spans="1:9">
      <c r="A1855" s="23">
        <v>2019</v>
      </c>
      <c r="B1855" s="23" t="s">
        <v>2366</v>
      </c>
      <c r="C1855" s="23" t="s">
        <v>514</v>
      </c>
      <c r="D1855" s="13" t="s">
        <v>322</v>
      </c>
      <c r="E1855" s="13" t="s">
        <v>1443</v>
      </c>
      <c r="F1855" s="13" t="s">
        <v>2695</v>
      </c>
      <c r="G1855" s="13" t="s">
        <v>2151</v>
      </c>
      <c r="H1855" s="13" t="s">
        <v>7328</v>
      </c>
      <c r="I1855" s="34">
        <v>1</v>
      </c>
    </row>
    <row r="1856" spans="1:9">
      <c r="A1856" s="23">
        <v>2019</v>
      </c>
      <c r="B1856" s="23" t="s">
        <v>2366</v>
      </c>
      <c r="C1856" s="23" t="s">
        <v>514</v>
      </c>
      <c r="D1856" s="13" t="s">
        <v>322</v>
      </c>
      <c r="E1856" s="13" t="s">
        <v>3492</v>
      </c>
      <c r="F1856" s="13" t="s">
        <v>3536</v>
      </c>
      <c r="G1856" s="13" t="s">
        <v>2151</v>
      </c>
      <c r="H1856" s="13" t="s">
        <v>7328</v>
      </c>
      <c r="I1856" s="34">
        <v>1</v>
      </c>
    </row>
    <row r="1857" spans="1:9">
      <c r="A1857" s="23">
        <v>2019</v>
      </c>
      <c r="B1857" s="23" t="s">
        <v>2366</v>
      </c>
      <c r="C1857" s="23" t="s">
        <v>514</v>
      </c>
      <c r="D1857" s="13" t="s">
        <v>323</v>
      </c>
      <c r="E1857" s="13" t="s">
        <v>4103</v>
      </c>
      <c r="F1857" s="13" t="s">
        <v>2483</v>
      </c>
      <c r="G1857" s="13" t="s">
        <v>2151</v>
      </c>
      <c r="H1857" s="13" t="s">
        <v>7328</v>
      </c>
      <c r="I1857" s="34">
        <v>1</v>
      </c>
    </row>
    <row r="1858" spans="1:9">
      <c r="A1858" s="23">
        <v>2019</v>
      </c>
      <c r="B1858" s="23" t="s">
        <v>2366</v>
      </c>
      <c r="C1858" s="23" t="s">
        <v>514</v>
      </c>
      <c r="D1858" s="13" t="s">
        <v>324</v>
      </c>
      <c r="E1858" s="13" t="s">
        <v>394</v>
      </c>
      <c r="F1858" s="13" t="s">
        <v>2425</v>
      </c>
      <c r="G1858" s="13" t="s">
        <v>2151</v>
      </c>
      <c r="H1858" s="13" t="s">
        <v>7328</v>
      </c>
      <c r="I1858" s="34">
        <v>1</v>
      </c>
    </row>
    <row r="1859" spans="1:9">
      <c r="A1859" s="23">
        <v>2019</v>
      </c>
      <c r="B1859" s="23" t="s">
        <v>2366</v>
      </c>
      <c r="C1859" s="23" t="s">
        <v>514</v>
      </c>
      <c r="D1859" s="13" t="s">
        <v>432</v>
      </c>
      <c r="E1859" s="13" t="s">
        <v>2168</v>
      </c>
      <c r="F1859" s="13" t="s">
        <v>2623</v>
      </c>
      <c r="G1859" s="13" t="s">
        <v>2151</v>
      </c>
      <c r="H1859" s="13" t="s">
        <v>7328</v>
      </c>
      <c r="I1859" s="34">
        <v>1</v>
      </c>
    </row>
    <row r="1860" spans="1:9">
      <c r="A1860" s="23">
        <v>2019</v>
      </c>
      <c r="B1860" s="23" t="s">
        <v>2366</v>
      </c>
      <c r="C1860" s="23" t="s">
        <v>514</v>
      </c>
      <c r="D1860" s="13" t="s">
        <v>300</v>
      </c>
      <c r="E1860" s="13" t="s">
        <v>1433</v>
      </c>
      <c r="F1860" s="13" t="s">
        <v>2427</v>
      </c>
      <c r="G1860" s="13" t="s">
        <v>7465</v>
      </c>
      <c r="H1860" s="13" t="s">
        <v>7327</v>
      </c>
      <c r="I1860" s="34">
        <v>5</v>
      </c>
    </row>
    <row r="1861" spans="1:9">
      <c r="A1861" s="23">
        <v>2019</v>
      </c>
      <c r="B1861" s="23" t="s">
        <v>2366</v>
      </c>
      <c r="C1861" s="23" t="s">
        <v>514</v>
      </c>
      <c r="D1861" s="13" t="s">
        <v>300</v>
      </c>
      <c r="E1861" s="13" t="s">
        <v>4031</v>
      </c>
      <c r="F1861" s="13" t="s">
        <v>2414</v>
      </c>
      <c r="G1861" s="13" t="s">
        <v>7465</v>
      </c>
      <c r="H1861" s="13" t="s">
        <v>7327</v>
      </c>
      <c r="I1861" s="34">
        <v>1</v>
      </c>
    </row>
    <row r="1862" spans="1:9">
      <c r="A1862" s="23">
        <v>2019</v>
      </c>
      <c r="B1862" s="23" t="s">
        <v>2366</v>
      </c>
      <c r="C1862" s="23" t="s">
        <v>514</v>
      </c>
      <c r="D1862" s="13" t="s">
        <v>301</v>
      </c>
      <c r="E1862" s="13" t="s">
        <v>443</v>
      </c>
      <c r="F1862" s="13" t="s">
        <v>2533</v>
      </c>
      <c r="G1862" s="13" t="s">
        <v>7465</v>
      </c>
      <c r="H1862" s="13" t="s">
        <v>7327</v>
      </c>
      <c r="I1862" s="34">
        <v>2</v>
      </c>
    </row>
    <row r="1863" spans="1:9">
      <c r="A1863" s="23">
        <v>2019</v>
      </c>
      <c r="B1863" s="23" t="s">
        <v>2366</v>
      </c>
      <c r="C1863" s="23" t="s">
        <v>514</v>
      </c>
      <c r="D1863" s="13" t="s">
        <v>301</v>
      </c>
      <c r="E1863" s="13" t="s">
        <v>402</v>
      </c>
      <c r="F1863" s="13" t="s">
        <v>2603</v>
      </c>
      <c r="G1863" s="13" t="s">
        <v>7465</v>
      </c>
      <c r="H1863" s="13" t="s">
        <v>7327</v>
      </c>
      <c r="I1863" s="34">
        <v>2</v>
      </c>
    </row>
    <row r="1864" spans="1:9">
      <c r="A1864" s="23">
        <v>2019</v>
      </c>
      <c r="B1864" s="23" t="s">
        <v>2366</v>
      </c>
      <c r="C1864" s="23" t="s">
        <v>514</v>
      </c>
      <c r="D1864" s="13" t="s">
        <v>301</v>
      </c>
      <c r="E1864" s="13" t="s">
        <v>358</v>
      </c>
      <c r="F1864" s="13" t="s">
        <v>2417</v>
      </c>
      <c r="G1864" s="13" t="s">
        <v>7465</v>
      </c>
      <c r="H1864" s="13" t="s">
        <v>7327</v>
      </c>
      <c r="I1864" s="34">
        <v>1</v>
      </c>
    </row>
    <row r="1865" spans="1:9">
      <c r="A1865" s="23">
        <v>2019</v>
      </c>
      <c r="B1865" s="23" t="s">
        <v>2366</v>
      </c>
      <c r="C1865" s="23" t="s">
        <v>514</v>
      </c>
      <c r="D1865" s="13" t="s">
        <v>301</v>
      </c>
      <c r="E1865" s="13" t="s">
        <v>2490</v>
      </c>
      <c r="F1865" s="13" t="s">
        <v>2514</v>
      </c>
      <c r="G1865" s="13" t="s">
        <v>7465</v>
      </c>
      <c r="H1865" s="13" t="s">
        <v>7327</v>
      </c>
      <c r="I1865" s="34">
        <v>1</v>
      </c>
    </row>
    <row r="1866" spans="1:9">
      <c r="A1866" s="23">
        <v>2019</v>
      </c>
      <c r="B1866" s="23" t="s">
        <v>2366</v>
      </c>
      <c r="C1866" s="23" t="s">
        <v>514</v>
      </c>
      <c r="D1866" s="13" t="s">
        <v>335</v>
      </c>
      <c r="E1866" s="13" t="s">
        <v>528</v>
      </c>
      <c r="F1866" s="13" t="s">
        <v>2594</v>
      </c>
      <c r="G1866" s="13" t="s">
        <v>7465</v>
      </c>
      <c r="H1866" s="13" t="s">
        <v>7327</v>
      </c>
      <c r="I1866" s="34">
        <v>1</v>
      </c>
    </row>
    <row r="1867" spans="1:9">
      <c r="A1867" s="23">
        <v>2019</v>
      </c>
      <c r="B1867" s="23" t="s">
        <v>2366</v>
      </c>
      <c r="C1867" s="23" t="s">
        <v>514</v>
      </c>
      <c r="D1867" s="13" t="s">
        <v>304</v>
      </c>
      <c r="E1867" s="13" t="s">
        <v>2665</v>
      </c>
      <c r="F1867" s="13" t="s">
        <v>2543</v>
      </c>
      <c r="G1867" s="13" t="s">
        <v>7465</v>
      </c>
      <c r="H1867" s="13" t="s">
        <v>7327</v>
      </c>
      <c r="I1867" s="34">
        <v>1</v>
      </c>
    </row>
    <row r="1868" spans="1:9">
      <c r="A1868" s="23">
        <v>2019</v>
      </c>
      <c r="B1868" s="23" t="s">
        <v>2366</v>
      </c>
      <c r="C1868" s="23" t="s">
        <v>514</v>
      </c>
      <c r="D1868" s="13" t="s">
        <v>304</v>
      </c>
      <c r="E1868" s="13" t="s">
        <v>4042</v>
      </c>
      <c r="F1868" s="13" t="s">
        <v>4054</v>
      </c>
      <c r="G1868" s="13" t="s">
        <v>7465</v>
      </c>
      <c r="H1868" s="13" t="s">
        <v>7327</v>
      </c>
      <c r="I1868" s="34">
        <v>1</v>
      </c>
    </row>
    <row r="1869" spans="1:9">
      <c r="A1869" s="23">
        <v>2019</v>
      </c>
      <c r="B1869" s="23" t="s">
        <v>2366</v>
      </c>
      <c r="C1869" s="23" t="s">
        <v>514</v>
      </c>
      <c r="D1869" s="13" t="s">
        <v>306</v>
      </c>
      <c r="E1869" s="13" t="s">
        <v>2568</v>
      </c>
      <c r="F1869" s="13" t="s">
        <v>2484</v>
      </c>
      <c r="G1869" s="13" t="s">
        <v>7465</v>
      </c>
      <c r="H1869" s="13" t="s">
        <v>7327</v>
      </c>
      <c r="I1869" s="34">
        <v>1</v>
      </c>
    </row>
    <row r="1870" spans="1:9">
      <c r="A1870" s="23">
        <v>2019</v>
      </c>
      <c r="B1870" s="23" t="s">
        <v>2366</v>
      </c>
      <c r="C1870" s="23" t="s">
        <v>514</v>
      </c>
      <c r="D1870" s="13" t="s">
        <v>307</v>
      </c>
      <c r="E1870" s="13" t="s">
        <v>1934</v>
      </c>
      <c r="F1870" s="13" t="s">
        <v>2592</v>
      </c>
      <c r="G1870" s="13" t="s">
        <v>7465</v>
      </c>
      <c r="H1870" s="13" t="s">
        <v>7327</v>
      </c>
      <c r="I1870" s="34">
        <v>2</v>
      </c>
    </row>
    <row r="1871" spans="1:9">
      <c r="A1871" s="23">
        <v>2019</v>
      </c>
      <c r="B1871" s="23" t="s">
        <v>2366</v>
      </c>
      <c r="C1871" s="23" t="s">
        <v>514</v>
      </c>
      <c r="D1871" s="13" t="s">
        <v>309</v>
      </c>
      <c r="E1871" s="13" t="s">
        <v>404</v>
      </c>
      <c r="F1871" s="13" t="s">
        <v>2441</v>
      </c>
      <c r="G1871" s="13" t="s">
        <v>7465</v>
      </c>
      <c r="H1871" s="13" t="s">
        <v>7327</v>
      </c>
      <c r="I1871" s="34">
        <v>2</v>
      </c>
    </row>
    <row r="1872" spans="1:9">
      <c r="A1872" s="23">
        <v>2019</v>
      </c>
      <c r="B1872" s="23" t="s">
        <v>2366</v>
      </c>
      <c r="C1872" s="23" t="s">
        <v>514</v>
      </c>
      <c r="D1872" s="13" t="s">
        <v>313</v>
      </c>
      <c r="E1872" s="13" t="s">
        <v>3218</v>
      </c>
      <c r="F1872" s="13" t="s">
        <v>2475</v>
      </c>
      <c r="G1872" s="13" t="s">
        <v>7465</v>
      </c>
      <c r="H1872" s="13" t="s">
        <v>7327</v>
      </c>
      <c r="I1872" s="34">
        <v>2</v>
      </c>
    </row>
    <row r="1873" spans="1:9">
      <c r="A1873" s="23">
        <v>2019</v>
      </c>
      <c r="B1873" s="23" t="s">
        <v>2366</v>
      </c>
      <c r="C1873" s="23" t="s">
        <v>514</v>
      </c>
      <c r="D1873" s="13" t="s">
        <v>313</v>
      </c>
      <c r="E1873" s="13" t="s">
        <v>2333</v>
      </c>
      <c r="F1873" s="13" t="s">
        <v>4015</v>
      </c>
      <c r="G1873" s="13" t="s">
        <v>7465</v>
      </c>
      <c r="H1873" s="13" t="s">
        <v>7327</v>
      </c>
      <c r="I1873" s="34">
        <v>1</v>
      </c>
    </row>
    <row r="1874" spans="1:9">
      <c r="A1874" s="23">
        <v>2019</v>
      </c>
      <c r="B1874" s="23" t="s">
        <v>2366</v>
      </c>
      <c r="C1874" s="23" t="s">
        <v>514</v>
      </c>
      <c r="D1874" s="13" t="s">
        <v>313</v>
      </c>
      <c r="E1874" s="13" t="s">
        <v>2157</v>
      </c>
      <c r="F1874" s="13" t="s">
        <v>2544</v>
      </c>
      <c r="G1874" s="13" t="s">
        <v>7465</v>
      </c>
      <c r="H1874" s="13" t="s">
        <v>7327</v>
      </c>
      <c r="I1874" s="34">
        <v>1</v>
      </c>
    </row>
    <row r="1875" spans="1:9">
      <c r="A1875" s="23">
        <v>2019</v>
      </c>
      <c r="B1875" s="23" t="s">
        <v>2366</v>
      </c>
      <c r="C1875" s="23" t="s">
        <v>514</v>
      </c>
      <c r="D1875" s="13" t="s">
        <v>313</v>
      </c>
      <c r="E1875" s="13" t="s">
        <v>447</v>
      </c>
      <c r="F1875" s="13" t="s">
        <v>2512</v>
      </c>
      <c r="G1875" s="13" t="s">
        <v>7465</v>
      </c>
      <c r="H1875" s="13" t="s">
        <v>7327</v>
      </c>
      <c r="I1875" s="34">
        <v>2</v>
      </c>
    </row>
    <row r="1876" spans="1:9">
      <c r="A1876" s="23">
        <v>2019</v>
      </c>
      <c r="B1876" s="23" t="s">
        <v>2366</v>
      </c>
      <c r="C1876" s="23" t="s">
        <v>514</v>
      </c>
      <c r="D1876" s="13" t="s">
        <v>313</v>
      </c>
      <c r="E1876" s="13" t="s">
        <v>375</v>
      </c>
      <c r="F1876" s="13" t="s">
        <v>2462</v>
      </c>
      <c r="G1876" s="13" t="s">
        <v>7465</v>
      </c>
      <c r="H1876" s="13" t="s">
        <v>7327</v>
      </c>
      <c r="I1876" s="34">
        <v>3</v>
      </c>
    </row>
    <row r="1877" spans="1:9">
      <c r="A1877" s="23">
        <v>2019</v>
      </c>
      <c r="B1877" s="23" t="s">
        <v>2366</v>
      </c>
      <c r="C1877" s="23" t="s">
        <v>514</v>
      </c>
      <c r="D1877" s="13" t="s">
        <v>313</v>
      </c>
      <c r="E1877" s="13" t="s">
        <v>1957</v>
      </c>
      <c r="F1877" s="13" t="s">
        <v>2549</v>
      </c>
      <c r="G1877" s="13" t="s">
        <v>7465</v>
      </c>
      <c r="H1877" s="13" t="s">
        <v>7327</v>
      </c>
      <c r="I1877" s="34">
        <v>1</v>
      </c>
    </row>
    <row r="1878" spans="1:9">
      <c r="A1878" s="23">
        <v>2019</v>
      </c>
      <c r="B1878" s="23" t="s">
        <v>2366</v>
      </c>
      <c r="C1878" s="23" t="s">
        <v>514</v>
      </c>
      <c r="D1878" s="13" t="s">
        <v>313</v>
      </c>
      <c r="E1878" s="13" t="s">
        <v>419</v>
      </c>
      <c r="F1878" s="13" t="s">
        <v>2518</v>
      </c>
      <c r="G1878" s="13" t="s">
        <v>7465</v>
      </c>
      <c r="H1878" s="13" t="s">
        <v>7327</v>
      </c>
      <c r="I1878" s="34">
        <v>2</v>
      </c>
    </row>
    <row r="1879" spans="1:9">
      <c r="A1879" s="23">
        <v>2019</v>
      </c>
      <c r="B1879" s="23" t="s">
        <v>2366</v>
      </c>
      <c r="C1879" s="23" t="s">
        <v>514</v>
      </c>
      <c r="D1879" s="13" t="s">
        <v>313</v>
      </c>
      <c r="E1879" s="13" t="s">
        <v>2158</v>
      </c>
      <c r="F1879" s="13" t="s">
        <v>2530</v>
      </c>
      <c r="G1879" s="13" t="s">
        <v>7465</v>
      </c>
      <c r="H1879" s="13" t="s">
        <v>7327</v>
      </c>
      <c r="I1879" s="34">
        <v>1</v>
      </c>
    </row>
    <row r="1880" spans="1:9">
      <c r="A1880" s="23">
        <v>2019</v>
      </c>
      <c r="B1880" s="23" t="s">
        <v>2366</v>
      </c>
      <c r="C1880" s="23" t="s">
        <v>514</v>
      </c>
      <c r="D1880" s="13" t="s">
        <v>313</v>
      </c>
      <c r="E1880" s="13" t="s">
        <v>2570</v>
      </c>
      <c r="F1880" s="13" t="s">
        <v>2551</v>
      </c>
      <c r="G1880" s="13" t="s">
        <v>7465</v>
      </c>
      <c r="H1880" s="13" t="s">
        <v>7327</v>
      </c>
      <c r="I1880" s="34">
        <v>1</v>
      </c>
    </row>
    <row r="1881" spans="1:9">
      <c r="A1881" s="23">
        <v>2019</v>
      </c>
      <c r="B1881" s="23" t="s">
        <v>2366</v>
      </c>
      <c r="C1881" s="23" t="s">
        <v>514</v>
      </c>
      <c r="D1881" s="13" t="s">
        <v>313</v>
      </c>
      <c r="E1881" s="13" t="s">
        <v>2348</v>
      </c>
      <c r="F1881" s="13" t="s">
        <v>2530</v>
      </c>
      <c r="G1881" s="13" t="s">
        <v>7465</v>
      </c>
      <c r="H1881" s="13" t="s">
        <v>7327</v>
      </c>
      <c r="I1881" s="34">
        <v>2</v>
      </c>
    </row>
    <row r="1882" spans="1:9">
      <c r="A1882" s="23">
        <v>2019</v>
      </c>
      <c r="B1882" s="23" t="s">
        <v>2366</v>
      </c>
      <c r="C1882" s="23" t="s">
        <v>514</v>
      </c>
      <c r="D1882" s="13" t="s">
        <v>313</v>
      </c>
      <c r="E1882" s="13" t="s">
        <v>405</v>
      </c>
      <c r="F1882" s="13" t="s">
        <v>2432</v>
      </c>
      <c r="G1882" s="13" t="s">
        <v>7465</v>
      </c>
      <c r="H1882" s="13" t="s">
        <v>7327</v>
      </c>
      <c r="I1882" s="34">
        <v>1</v>
      </c>
    </row>
    <row r="1883" spans="1:9">
      <c r="A1883" s="23">
        <v>2019</v>
      </c>
      <c r="B1883" s="23" t="s">
        <v>2366</v>
      </c>
      <c r="C1883" s="23" t="s">
        <v>514</v>
      </c>
      <c r="D1883" s="13" t="s">
        <v>313</v>
      </c>
      <c r="E1883" s="13" t="s">
        <v>382</v>
      </c>
      <c r="F1883" s="13" t="s">
        <v>2531</v>
      </c>
      <c r="G1883" s="13" t="s">
        <v>7465</v>
      </c>
      <c r="H1883" s="13" t="s">
        <v>7327</v>
      </c>
      <c r="I1883" s="34">
        <v>5</v>
      </c>
    </row>
    <row r="1884" spans="1:9">
      <c r="A1884" s="23">
        <v>2019</v>
      </c>
      <c r="B1884" s="23" t="s">
        <v>2366</v>
      </c>
      <c r="C1884" s="23" t="s">
        <v>514</v>
      </c>
      <c r="D1884" s="13" t="s">
        <v>313</v>
      </c>
      <c r="E1884" s="13" t="s">
        <v>3469</v>
      </c>
      <c r="F1884" s="13" t="s">
        <v>2420</v>
      </c>
      <c r="G1884" s="13" t="s">
        <v>7465</v>
      </c>
      <c r="H1884" s="13" t="s">
        <v>7327</v>
      </c>
      <c r="I1884" s="34">
        <v>5</v>
      </c>
    </row>
    <row r="1885" spans="1:9">
      <c r="A1885" s="23">
        <v>2019</v>
      </c>
      <c r="B1885" s="23" t="s">
        <v>2366</v>
      </c>
      <c r="C1885" s="23" t="s">
        <v>514</v>
      </c>
      <c r="D1885" s="13" t="s">
        <v>313</v>
      </c>
      <c r="E1885" s="13" t="s">
        <v>3449</v>
      </c>
      <c r="F1885" s="13" t="s">
        <v>2420</v>
      </c>
      <c r="G1885" s="13" t="s">
        <v>7465</v>
      </c>
      <c r="H1885" s="13" t="s">
        <v>7327</v>
      </c>
      <c r="I1885" s="34">
        <v>1</v>
      </c>
    </row>
    <row r="1886" spans="1:9">
      <c r="A1886" s="23">
        <v>2019</v>
      </c>
      <c r="B1886" s="23" t="s">
        <v>2366</v>
      </c>
      <c r="C1886" s="23" t="s">
        <v>514</v>
      </c>
      <c r="D1886" s="13" t="s">
        <v>313</v>
      </c>
      <c r="E1886" s="13" t="s">
        <v>2159</v>
      </c>
      <c r="F1886" s="13" t="s">
        <v>2616</v>
      </c>
      <c r="G1886" s="13" t="s">
        <v>7465</v>
      </c>
      <c r="H1886" s="13" t="s">
        <v>7327</v>
      </c>
      <c r="I1886" s="34">
        <v>1</v>
      </c>
    </row>
    <row r="1887" spans="1:9">
      <c r="A1887" s="23">
        <v>2019</v>
      </c>
      <c r="B1887" s="23" t="s">
        <v>2366</v>
      </c>
      <c r="C1887" s="23" t="s">
        <v>514</v>
      </c>
      <c r="D1887" s="13" t="s">
        <v>317</v>
      </c>
      <c r="E1887" s="13" t="s">
        <v>3231</v>
      </c>
      <c r="F1887" s="13" t="s">
        <v>3267</v>
      </c>
      <c r="G1887" s="13" t="s">
        <v>7465</v>
      </c>
      <c r="H1887" s="13" t="s">
        <v>7327</v>
      </c>
      <c r="I1887" s="34">
        <v>1</v>
      </c>
    </row>
    <row r="1888" spans="1:9">
      <c r="A1888" s="23">
        <v>2019</v>
      </c>
      <c r="B1888" s="23" t="s">
        <v>2366</v>
      </c>
      <c r="C1888" s="23" t="s">
        <v>514</v>
      </c>
      <c r="D1888" s="13" t="s">
        <v>317</v>
      </c>
      <c r="E1888" s="13" t="s">
        <v>3450</v>
      </c>
      <c r="F1888" s="13" t="s">
        <v>2454</v>
      </c>
      <c r="G1888" s="13" t="s">
        <v>7465</v>
      </c>
      <c r="H1888" s="13" t="s">
        <v>7327</v>
      </c>
      <c r="I1888" s="34">
        <v>3</v>
      </c>
    </row>
    <row r="1889" spans="1:9">
      <c r="A1889" s="23">
        <v>2019</v>
      </c>
      <c r="B1889" s="23" t="s">
        <v>2366</v>
      </c>
      <c r="C1889" s="23" t="s">
        <v>514</v>
      </c>
      <c r="D1889" s="13" t="s">
        <v>317</v>
      </c>
      <c r="E1889" s="13" t="s">
        <v>3217</v>
      </c>
      <c r="F1889" s="13" t="s">
        <v>2423</v>
      </c>
      <c r="G1889" s="13" t="s">
        <v>7465</v>
      </c>
      <c r="H1889" s="13" t="s">
        <v>7327</v>
      </c>
      <c r="I1889" s="34">
        <v>4</v>
      </c>
    </row>
    <row r="1890" spans="1:9">
      <c r="A1890" s="23">
        <v>2019</v>
      </c>
      <c r="B1890" s="23" t="s">
        <v>2366</v>
      </c>
      <c r="C1890" s="23" t="s">
        <v>514</v>
      </c>
      <c r="D1890" s="13" t="s">
        <v>317</v>
      </c>
      <c r="E1890" s="13" t="s">
        <v>406</v>
      </c>
      <c r="F1890" s="13" t="s">
        <v>2454</v>
      </c>
      <c r="G1890" s="13" t="s">
        <v>7465</v>
      </c>
      <c r="H1890" s="13" t="s">
        <v>7327</v>
      </c>
      <c r="I1890" s="34">
        <v>2</v>
      </c>
    </row>
    <row r="1891" spans="1:9">
      <c r="A1891" s="23">
        <v>2019</v>
      </c>
      <c r="B1891" s="23" t="s">
        <v>2366</v>
      </c>
      <c r="C1891" s="23" t="s">
        <v>514</v>
      </c>
      <c r="D1891" s="13" t="s">
        <v>319</v>
      </c>
      <c r="E1891" s="13" t="s">
        <v>407</v>
      </c>
      <c r="F1891" s="13" t="s">
        <v>2424</v>
      </c>
      <c r="G1891" s="13" t="s">
        <v>7465</v>
      </c>
      <c r="H1891" s="13" t="s">
        <v>7327</v>
      </c>
      <c r="I1891" s="34">
        <v>1</v>
      </c>
    </row>
    <row r="1892" spans="1:9">
      <c r="A1892" s="23">
        <v>2019</v>
      </c>
      <c r="B1892" s="23" t="s">
        <v>2366</v>
      </c>
      <c r="C1892" s="23" t="s">
        <v>514</v>
      </c>
      <c r="D1892" s="13" t="s">
        <v>319</v>
      </c>
      <c r="E1892" s="13" t="s">
        <v>2564</v>
      </c>
      <c r="F1892" s="13" t="s">
        <v>2540</v>
      </c>
      <c r="G1892" s="13" t="s">
        <v>7465</v>
      </c>
      <c r="H1892" s="13" t="s">
        <v>7327</v>
      </c>
      <c r="I1892" s="34">
        <v>1</v>
      </c>
    </row>
    <row r="1893" spans="1:9">
      <c r="A1893" s="23">
        <v>2019</v>
      </c>
      <c r="B1893" s="23" t="s">
        <v>2366</v>
      </c>
      <c r="C1893" s="23" t="s">
        <v>514</v>
      </c>
      <c r="D1893" s="13" t="s">
        <v>322</v>
      </c>
      <c r="E1893" s="13" t="s">
        <v>1952</v>
      </c>
      <c r="F1893" s="13" t="s">
        <v>3542</v>
      </c>
      <c r="G1893" s="13" t="s">
        <v>7465</v>
      </c>
      <c r="H1893" s="13" t="s">
        <v>7327</v>
      </c>
      <c r="I1893" s="34">
        <v>1</v>
      </c>
    </row>
    <row r="1894" spans="1:9">
      <c r="A1894" s="23">
        <v>2019</v>
      </c>
      <c r="B1894" s="23" t="s">
        <v>2366</v>
      </c>
      <c r="C1894" s="23" t="s">
        <v>514</v>
      </c>
      <c r="D1894" s="13" t="s">
        <v>322</v>
      </c>
      <c r="E1894" s="13" t="s">
        <v>4032</v>
      </c>
      <c r="F1894" s="13" t="s">
        <v>4060</v>
      </c>
      <c r="G1894" s="13" t="s">
        <v>7465</v>
      </c>
      <c r="H1894" s="13" t="s">
        <v>7327</v>
      </c>
      <c r="I1894" s="34">
        <v>1</v>
      </c>
    </row>
    <row r="1895" spans="1:9">
      <c r="A1895" s="23">
        <v>2019</v>
      </c>
      <c r="B1895" s="23" t="s">
        <v>2366</v>
      </c>
      <c r="C1895" s="23" t="s">
        <v>514</v>
      </c>
      <c r="D1895" s="13" t="s">
        <v>322</v>
      </c>
      <c r="E1895" s="13" t="s">
        <v>4034</v>
      </c>
      <c r="F1895" s="13" t="s">
        <v>2643</v>
      </c>
      <c r="G1895" s="13" t="s">
        <v>7465</v>
      </c>
      <c r="H1895" s="13" t="s">
        <v>7327</v>
      </c>
      <c r="I1895" s="34">
        <v>2</v>
      </c>
    </row>
    <row r="1896" spans="1:9">
      <c r="A1896" s="23">
        <v>2019</v>
      </c>
      <c r="B1896" s="23" t="s">
        <v>2366</v>
      </c>
      <c r="C1896" s="23" t="s">
        <v>514</v>
      </c>
      <c r="D1896" s="13" t="s">
        <v>322</v>
      </c>
      <c r="E1896" s="13" t="s">
        <v>5782</v>
      </c>
      <c r="F1896" s="13" t="s">
        <v>4062</v>
      </c>
      <c r="G1896" s="13" t="s">
        <v>7465</v>
      </c>
      <c r="H1896" s="13" t="s">
        <v>7327</v>
      </c>
      <c r="I1896" s="34">
        <v>1</v>
      </c>
    </row>
    <row r="1897" spans="1:9">
      <c r="A1897" s="23">
        <v>2019</v>
      </c>
      <c r="B1897" s="23" t="s">
        <v>2366</v>
      </c>
      <c r="C1897" s="23" t="s">
        <v>514</v>
      </c>
      <c r="D1897" s="13" t="s">
        <v>322</v>
      </c>
      <c r="E1897" s="13" t="s">
        <v>473</v>
      </c>
      <c r="F1897" s="13" t="s">
        <v>2654</v>
      </c>
      <c r="G1897" s="13" t="s">
        <v>7465</v>
      </c>
      <c r="H1897" s="13" t="s">
        <v>7327</v>
      </c>
      <c r="I1897" s="34">
        <v>2</v>
      </c>
    </row>
    <row r="1898" spans="1:9">
      <c r="A1898" s="23">
        <v>2019</v>
      </c>
      <c r="B1898" s="23" t="s">
        <v>2366</v>
      </c>
      <c r="C1898" s="23" t="s">
        <v>514</v>
      </c>
      <c r="D1898" s="13" t="s">
        <v>322</v>
      </c>
      <c r="E1898" s="13" t="s">
        <v>3453</v>
      </c>
      <c r="F1898" s="13" t="s">
        <v>2466</v>
      </c>
      <c r="G1898" s="13" t="s">
        <v>7465</v>
      </c>
      <c r="H1898" s="13" t="s">
        <v>7327</v>
      </c>
      <c r="I1898" s="34">
        <v>3</v>
      </c>
    </row>
    <row r="1899" spans="1:9">
      <c r="A1899" s="23">
        <v>2019</v>
      </c>
      <c r="B1899" s="23" t="s">
        <v>2366</v>
      </c>
      <c r="C1899" s="23" t="s">
        <v>514</v>
      </c>
      <c r="D1899" s="13" t="s">
        <v>322</v>
      </c>
      <c r="E1899" s="13" t="s">
        <v>4038</v>
      </c>
      <c r="F1899" s="13" t="s">
        <v>3542</v>
      </c>
      <c r="G1899" s="13" t="s">
        <v>7465</v>
      </c>
      <c r="H1899" s="13" t="s">
        <v>7327</v>
      </c>
      <c r="I1899" s="34">
        <v>2</v>
      </c>
    </row>
    <row r="1900" spans="1:9">
      <c r="A1900" s="23">
        <v>2019</v>
      </c>
      <c r="B1900" s="23" t="s">
        <v>2366</v>
      </c>
      <c r="C1900" s="23" t="s">
        <v>514</v>
      </c>
      <c r="D1900" s="13" t="s">
        <v>322</v>
      </c>
      <c r="E1900" s="13" t="s">
        <v>3247</v>
      </c>
      <c r="F1900" s="13" t="s">
        <v>2466</v>
      </c>
      <c r="G1900" s="13" t="s">
        <v>7465</v>
      </c>
      <c r="H1900" s="13" t="s">
        <v>7327</v>
      </c>
      <c r="I1900" s="34">
        <v>1</v>
      </c>
    </row>
    <row r="1901" spans="1:9">
      <c r="A1901" s="23">
        <v>2019</v>
      </c>
      <c r="B1901" s="23" t="s">
        <v>2366</v>
      </c>
      <c r="C1901" s="23" t="s">
        <v>514</v>
      </c>
      <c r="D1901" s="13" t="s">
        <v>3999</v>
      </c>
      <c r="E1901" s="13" t="s">
        <v>427</v>
      </c>
      <c r="F1901" s="13" t="s">
        <v>4058</v>
      </c>
      <c r="G1901" s="13" t="s">
        <v>7465</v>
      </c>
      <c r="H1901" s="13" t="s">
        <v>7327</v>
      </c>
      <c r="I1901" s="34">
        <v>1</v>
      </c>
    </row>
    <row r="1902" spans="1:9">
      <c r="A1902" s="23">
        <v>2019</v>
      </c>
      <c r="B1902" s="23" t="s">
        <v>2366</v>
      </c>
      <c r="C1902" s="23" t="s">
        <v>514</v>
      </c>
      <c r="D1902" s="13" t="s">
        <v>324</v>
      </c>
      <c r="E1902" s="13" t="s">
        <v>394</v>
      </c>
      <c r="F1902" s="13" t="s">
        <v>2425</v>
      </c>
      <c r="G1902" s="13" t="s">
        <v>7465</v>
      </c>
      <c r="H1902" s="13" t="s">
        <v>7327</v>
      </c>
      <c r="I1902" s="34">
        <v>1</v>
      </c>
    </row>
    <row r="1903" spans="1:9">
      <c r="A1903" s="23">
        <v>2019</v>
      </c>
      <c r="B1903" s="23" t="s">
        <v>2366</v>
      </c>
      <c r="C1903" s="23" t="s">
        <v>514</v>
      </c>
      <c r="D1903" s="13" t="s">
        <v>324</v>
      </c>
      <c r="E1903" s="13" t="s">
        <v>479</v>
      </c>
      <c r="F1903" s="13" t="s">
        <v>2425</v>
      </c>
      <c r="G1903" s="13" t="s">
        <v>7465</v>
      </c>
      <c r="H1903" s="13" t="s">
        <v>7327</v>
      </c>
      <c r="I1903" s="34">
        <v>2</v>
      </c>
    </row>
    <row r="1904" spans="1:9">
      <c r="A1904" s="23">
        <v>2019</v>
      </c>
      <c r="B1904" s="23" t="s">
        <v>2366</v>
      </c>
      <c r="C1904" s="23" t="s">
        <v>514</v>
      </c>
      <c r="D1904" s="13" t="s">
        <v>324</v>
      </c>
      <c r="E1904" s="13" t="s">
        <v>1430</v>
      </c>
      <c r="F1904" s="13" t="s">
        <v>2425</v>
      </c>
      <c r="G1904" s="13" t="s">
        <v>7465</v>
      </c>
      <c r="H1904" s="13" t="s">
        <v>7327</v>
      </c>
      <c r="I1904" s="34">
        <v>2</v>
      </c>
    </row>
    <row r="1905" spans="1:9">
      <c r="A1905" s="23">
        <v>2019</v>
      </c>
      <c r="B1905" s="23" t="s">
        <v>2366</v>
      </c>
      <c r="C1905" s="23" t="s">
        <v>514</v>
      </c>
      <c r="D1905" s="13" t="s">
        <v>432</v>
      </c>
      <c r="E1905" s="13" t="s">
        <v>2168</v>
      </c>
      <c r="F1905" s="13" t="s">
        <v>2623</v>
      </c>
      <c r="G1905" s="13" t="s">
        <v>7465</v>
      </c>
      <c r="H1905" s="13" t="s">
        <v>7327</v>
      </c>
      <c r="I1905" s="34">
        <v>2</v>
      </c>
    </row>
    <row r="1906" spans="1:9">
      <c r="A1906" s="23">
        <v>2019</v>
      </c>
      <c r="B1906" s="23" t="s">
        <v>2367</v>
      </c>
      <c r="C1906" s="23" t="s">
        <v>514</v>
      </c>
      <c r="D1906" s="13" t="s">
        <v>300</v>
      </c>
      <c r="E1906" s="13" t="s">
        <v>2163</v>
      </c>
      <c r="F1906" s="13" t="s">
        <v>2414</v>
      </c>
      <c r="G1906" s="13" t="s">
        <v>2151</v>
      </c>
      <c r="H1906" s="13" t="s">
        <v>7328</v>
      </c>
      <c r="I1906" s="34">
        <v>1</v>
      </c>
    </row>
    <row r="1907" spans="1:9">
      <c r="A1907" s="23">
        <v>2019</v>
      </c>
      <c r="B1907" s="23" t="s">
        <v>2367</v>
      </c>
      <c r="C1907" s="23" t="s">
        <v>514</v>
      </c>
      <c r="D1907" s="13" t="s">
        <v>300</v>
      </c>
      <c r="E1907" s="13" t="s">
        <v>4067</v>
      </c>
      <c r="F1907" s="13" t="s">
        <v>2414</v>
      </c>
      <c r="G1907" s="13" t="s">
        <v>2151</v>
      </c>
      <c r="H1907" s="13" t="s">
        <v>7328</v>
      </c>
      <c r="I1907" s="34">
        <v>2</v>
      </c>
    </row>
    <row r="1908" spans="1:9">
      <c r="A1908" s="23">
        <v>2019</v>
      </c>
      <c r="B1908" s="23" t="s">
        <v>2367</v>
      </c>
      <c r="C1908" s="23" t="s">
        <v>514</v>
      </c>
      <c r="D1908" s="13" t="s">
        <v>300</v>
      </c>
      <c r="E1908" s="13" t="s">
        <v>515</v>
      </c>
      <c r="F1908" s="13" t="s">
        <v>2427</v>
      </c>
      <c r="G1908" s="13" t="s">
        <v>2151</v>
      </c>
      <c r="H1908" s="13" t="s">
        <v>7328</v>
      </c>
      <c r="I1908" s="34">
        <v>1</v>
      </c>
    </row>
    <row r="1909" spans="1:9">
      <c r="A1909" s="23">
        <v>2019</v>
      </c>
      <c r="B1909" s="23" t="s">
        <v>2367</v>
      </c>
      <c r="C1909" s="23" t="s">
        <v>514</v>
      </c>
      <c r="D1909" s="13" t="s">
        <v>301</v>
      </c>
      <c r="E1909" s="13" t="s">
        <v>4073</v>
      </c>
      <c r="F1909" s="13" t="s">
        <v>4079</v>
      </c>
      <c r="G1909" s="13" t="s">
        <v>2151</v>
      </c>
      <c r="H1909" s="13" t="s">
        <v>7328</v>
      </c>
      <c r="I1909" s="34">
        <v>1</v>
      </c>
    </row>
    <row r="1910" spans="1:9">
      <c r="A1910" s="23">
        <v>2019</v>
      </c>
      <c r="B1910" s="23" t="s">
        <v>2367</v>
      </c>
      <c r="C1910" s="23" t="s">
        <v>514</v>
      </c>
      <c r="D1910" s="13" t="s">
        <v>457</v>
      </c>
      <c r="E1910" s="13" t="s">
        <v>458</v>
      </c>
      <c r="F1910" s="13" t="s">
        <v>2686</v>
      </c>
      <c r="G1910" s="13" t="s">
        <v>2151</v>
      </c>
      <c r="H1910" s="13" t="s">
        <v>7328</v>
      </c>
      <c r="I1910" s="34">
        <v>4</v>
      </c>
    </row>
    <row r="1911" spans="1:9">
      <c r="A1911" s="23">
        <v>2019</v>
      </c>
      <c r="B1911" s="23" t="s">
        <v>2367</v>
      </c>
      <c r="C1911" s="23" t="s">
        <v>514</v>
      </c>
      <c r="D1911" s="13" t="s">
        <v>306</v>
      </c>
      <c r="E1911" s="13" t="s">
        <v>368</v>
      </c>
      <c r="F1911" s="13" t="s">
        <v>2469</v>
      </c>
      <c r="G1911" s="13" t="s">
        <v>2151</v>
      </c>
      <c r="H1911" s="13" t="s">
        <v>7328</v>
      </c>
      <c r="I1911" s="34">
        <v>2</v>
      </c>
    </row>
    <row r="1912" spans="1:9">
      <c r="A1912" s="23">
        <v>2019</v>
      </c>
      <c r="B1912" s="23" t="s">
        <v>2367</v>
      </c>
      <c r="C1912" s="23" t="s">
        <v>514</v>
      </c>
      <c r="D1912" s="13" t="s">
        <v>306</v>
      </c>
      <c r="E1912" s="13" t="s">
        <v>529</v>
      </c>
      <c r="F1912" s="13" t="s">
        <v>2469</v>
      </c>
      <c r="G1912" s="13" t="s">
        <v>2151</v>
      </c>
      <c r="H1912" s="13" t="s">
        <v>7328</v>
      </c>
      <c r="I1912" s="34">
        <v>1</v>
      </c>
    </row>
    <row r="1913" spans="1:9">
      <c r="A1913" s="23">
        <v>2019</v>
      </c>
      <c r="B1913" s="23" t="s">
        <v>2367</v>
      </c>
      <c r="C1913" s="23" t="s">
        <v>514</v>
      </c>
      <c r="D1913" s="13" t="s">
        <v>1427</v>
      </c>
      <c r="E1913" s="13" t="s">
        <v>1428</v>
      </c>
      <c r="F1913" s="13" t="s">
        <v>2609</v>
      </c>
      <c r="G1913" s="13" t="s">
        <v>2151</v>
      </c>
      <c r="H1913" s="13" t="s">
        <v>7328</v>
      </c>
      <c r="I1913" s="34">
        <v>3</v>
      </c>
    </row>
    <row r="1914" spans="1:9">
      <c r="A1914" s="23">
        <v>2019</v>
      </c>
      <c r="B1914" s="23" t="s">
        <v>2367</v>
      </c>
      <c r="C1914" s="23" t="s">
        <v>514</v>
      </c>
      <c r="D1914" s="13" t="s">
        <v>312</v>
      </c>
      <c r="E1914" s="13" t="s">
        <v>4074</v>
      </c>
      <c r="F1914" s="13" t="s">
        <v>2444</v>
      </c>
      <c r="G1914" s="13" t="s">
        <v>2151</v>
      </c>
      <c r="H1914" s="13" t="s">
        <v>7328</v>
      </c>
      <c r="I1914" s="34">
        <v>1</v>
      </c>
    </row>
    <row r="1915" spans="1:9">
      <c r="A1915" s="23">
        <v>2019</v>
      </c>
      <c r="B1915" s="23" t="s">
        <v>2367</v>
      </c>
      <c r="C1915" s="23" t="s">
        <v>514</v>
      </c>
      <c r="D1915" s="13" t="s">
        <v>461</v>
      </c>
      <c r="E1915" s="13" t="s">
        <v>503</v>
      </c>
      <c r="F1915" s="13" t="s">
        <v>7112</v>
      </c>
      <c r="G1915" s="13" t="s">
        <v>2151</v>
      </c>
      <c r="H1915" s="13" t="s">
        <v>7328</v>
      </c>
      <c r="I1915" s="34">
        <v>3</v>
      </c>
    </row>
    <row r="1916" spans="1:9">
      <c r="A1916" s="23">
        <v>2019</v>
      </c>
      <c r="B1916" s="23" t="s">
        <v>2367</v>
      </c>
      <c r="C1916" s="23" t="s">
        <v>514</v>
      </c>
      <c r="D1916" s="13" t="s">
        <v>317</v>
      </c>
      <c r="E1916" s="13" t="s">
        <v>4065</v>
      </c>
      <c r="F1916" s="13" t="s">
        <v>3251</v>
      </c>
      <c r="G1916" s="13" t="s">
        <v>2151</v>
      </c>
      <c r="H1916" s="13" t="s">
        <v>7328</v>
      </c>
      <c r="I1916" s="34">
        <v>1</v>
      </c>
    </row>
    <row r="1917" spans="1:9">
      <c r="A1917" s="23">
        <v>2019</v>
      </c>
      <c r="B1917" s="23" t="s">
        <v>2367</v>
      </c>
      <c r="C1917" s="23" t="s">
        <v>514</v>
      </c>
      <c r="D1917" s="13" t="s">
        <v>317</v>
      </c>
      <c r="E1917" s="13" t="s">
        <v>4069</v>
      </c>
      <c r="F1917" s="13" t="s">
        <v>2454</v>
      </c>
      <c r="G1917" s="13" t="s">
        <v>2151</v>
      </c>
      <c r="H1917" s="13" t="s">
        <v>7328</v>
      </c>
      <c r="I1917" s="34">
        <v>4</v>
      </c>
    </row>
    <row r="1918" spans="1:9">
      <c r="A1918" s="23">
        <v>2019</v>
      </c>
      <c r="B1918" s="23" t="s">
        <v>2367</v>
      </c>
      <c r="C1918" s="23" t="s">
        <v>514</v>
      </c>
      <c r="D1918" s="13" t="s">
        <v>317</v>
      </c>
      <c r="E1918" s="13" t="s">
        <v>406</v>
      </c>
      <c r="F1918" s="13" t="s">
        <v>2454</v>
      </c>
      <c r="G1918" s="13" t="s">
        <v>2151</v>
      </c>
      <c r="H1918" s="13" t="s">
        <v>7328</v>
      </c>
      <c r="I1918" s="34">
        <v>2</v>
      </c>
    </row>
    <row r="1919" spans="1:9">
      <c r="A1919" s="23">
        <v>2019</v>
      </c>
      <c r="B1919" s="23" t="s">
        <v>2367</v>
      </c>
      <c r="C1919" s="23" t="s">
        <v>514</v>
      </c>
      <c r="D1919" s="13" t="s">
        <v>317</v>
      </c>
      <c r="E1919" s="13" t="s">
        <v>2363</v>
      </c>
      <c r="F1919" s="13" t="s">
        <v>4094</v>
      </c>
      <c r="G1919" s="13" t="s">
        <v>2151</v>
      </c>
      <c r="H1919" s="13" t="s">
        <v>7328</v>
      </c>
      <c r="I1919" s="34">
        <v>1</v>
      </c>
    </row>
    <row r="1920" spans="1:9">
      <c r="A1920" s="23">
        <v>2019</v>
      </c>
      <c r="B1920" s="23" t="s">
        <v>2367</v>
      </c>
      <c r="C1920" s="23" t="s">
        <v>514</v>
      </c>
      <c r="D1920" s="13" t="s">
        <v>319</v>
      </c>
      <c r="E1920" s="13" t="s">
        <v>3528</v>
      </c>
      <c r="F1920" s="13" t="s">
        <v>2540</v>
      </c>
      <c r="G1920" s="13" t="s">
        <v>2151</v>
      </c>
      <c r="H1920" s="13" t="s">
        <v>7328</v>
      </c>
      <c r="I1920" s="34">
        <v>1</v>
      </c>
    </row>
    <row r="1921" spans="1:9">
      <c r="A1921" s="23">
        <v>2019</v>
      </c>
      <c r="B1921" s="23" t="s">
        <v>2367</v>
      </c>
      <c r="C1921" s="23" t="s">
        <v>514</v>
      </c>
      <c r="D1921" s="13" t="s">
        <v>322</v>
      </c>
      <c r="E1921" s="13" t="s">
        <v>1952</v>
      </c>
      <c r="F1921" s="13" t="s">
        <v>2467</v>
      </c>
      <c r="G1921" s="13" t="s">
        <v>2151</v>
      </c>
      <c r="H1921" s="13" t="s">
        <v>7328</v>
      </c>
      <c r="I1921" s="34">
        <v>2</v>
      </c>
    </row>
    <row r="1922" spans="1:9">
      <c r="A1922" s="23">
        <v>2019</v>
      </c>
      <c r="B1922" s="23" t="s">
        <v>2367</v>
      </c>
      <c r="C1922" s="23" t="s">
        <v>514</v>
      </c>
      <c r="D1922" s="13" t="s">
        <v>322</v>
      </c>
      <c r="E1922" s="13" t="s">
        <v>4068</v>
      </c>
      <c r="F1922" s="13" t="s">
        <v>4097</v>
      </c>
      <c r="G1922" s="13" t="s">
        <v>2151</v>
      </c>
      <c r="H1922" s="13" t="s">
        <v>7328</v>
      </c>
      <c r="I1922" s="34">
        <v>1</v>
      </c>
    </row>
    <row r="1923" spans="1:9">
      <c r="A1923" s="23">
        <v>2019</v>
      </c>
      <c r="B1923" s="23" t="s">
        <v>2367</v>
      </c>
      <c r="C1923" s="23" t="s">
        <v>514</v>
      </c>
      <c r="D1923" s="13" t="s">
        <v>322</v>
      </c>
      <c r="E1923" s="13" t="s">
        <v>4032</v>
      </c>
      <c r="F1923" s="13" t="s">
        <v>4060</v>
      </c>
      <c r="G1923" s="13" t="s">
        <v>2151</v>
      </c>
      <c r="H1923" s="13" t="s">
        <v>7328</v>
      </c>
      <c r="I1923" s="34">
        <v>1</v>
      </c>
    </row>
    <row r="1924" spans="1:9">
      <c r="A1924" s="23">
        <v>2019</v>
      </c>
      <c r="B1924" s="23" t="s">
        <v>2367</v>
      </c>
      <c r="C1924" s="23" t="s">
        <v>514</v>
      </c>
      <c r="D1924" s="13" t="s">
        <v>322</v>
      </c>
      <c r="E1924" s="13" t="s">
        <v>4070</v>
      </c>
      <c r="F1924" s="13" t="s">
        <v>4061</v>
      </c>
      <c r="G1924" s="13" t="s">
        <v>2151</v>
      </c>
      <c r="H1924" s="13" t="s">
        <v>7328</v>
      </c>
      <c r="I1924" s="34">
        <v>1</v>
      </c>
    </row>
    <row r="1925" spans="1:9">
      <c r="A1925" s="23">
        <v>2019</v>
      </c>
      <c r="B1925" s="23" t="s">
        <v>2367</v>
      </c>
      <c r="C1925" s="23" t="s">
        <v>514</v>
      </c>
      <c r="D1925" s="13" t="s">
        <v>322</v>
      </c>
      <c r="E1925" s="13" t="s">
        <v>4071</v>
      </c>
      <c r="F1925" s="13" t="s">
        <v>4098</v>
      </c>
      <c r="G1925" s="13" t="s">
        <v>2151</v>
      </c>
      <c r="H1925" s="13" t="s">
        <v>7328</v>
      </c>
      <c r="I1925" s="34">
        <v>1</v>
      </c>
    </row>
    <row r="1926" spans="1:9">
      <c r="A1926" s="23">
        <v>2019</v>
      </c>
      <c r="B1926" s="23" t="s">
        <v>2367</v>
      </c>
      <c r="C1926" s="23" t="s">
        <v>514</v>
      </c>
      <c r="D1926" s="13" t="s">
        <v>322</v>
      </c>
      <c r="E1926" s="13" t="s">
        <v>431</v>
      </c>
      <c r="F1926" s="13" t="s">
        <v>2508</v>
      </c>
      <c r="G1926" s="13" t="s">
        <v>2151</v>
      </c>
      <c r="H1926" s="13" t="s">
        <v>7328</v>
      </c>
      <c r="I1926" s="34">
        <v>3</v>
      </c>
    </row>
    <row r="1927" spans="1:9">
      <c r="A1927" s="23">
        <v>2019</v>
      </c>
      <c r="B1927" s="23" t="s">
        <v>2367</v>
      </c>
      <c r="C1927" s="23" t="s">
        <v>514</v>
      </c>
      <c r="D1927" s="13" t="s">
        <v>323</v>
      </c>
      <c r="E1927" s="13" t="s">
        <v>4103</v>
      </c>
      <c r="F1927" s="13" t="s">
        <v>2483</v>
      </c>
      <c r="G1927" s="13" t="s">
        <v>2151</v>
      </c>
      <c r="H1927" s="13" t="s">
        <v>7328</v>
      </c>
      <c r="I1927" s="34">
        <v>2</v>
      </c>
    </row>
    <row r="1928" spans="1:9">
      <c r="A1928" s="23">
        <v>2019</v>
      </c>
      <c r="B1928" s="23" t="s">
        <v>2367</v>
      </c>
      <c r="C1928" s="23" t="s">
        <v>514</v>
      </c>
      <c r="D1928" s="13" t="s">
        <v>323</v>
      </c>
      <c r="E1928" s="13" t="s">
        <v>3543</v>
      </c>
      <c r="F1928" s="13" t="s">
        <v>2483</v>
      </c>
      <c r="G1928" s="13" t="s">
        <v>2151</v>
      </c>
      <c r="H1928" s="13" t="s">
        <v>7328</v>
      </c>
      <c r="I1928" s="34">
        <v>1</v>
      </c>
    </row>
    <row r="1929" spans="1:9">
      <c r="A1929" s="23">
        <v>2019</v>
      </c>
      <c r="B1929" s="23" t="s">
        <v>2367</v>
      </c>
      <c r="C1929" s="23" t="s">
        <v>514</v>
      </c>
      <c r="D1929" s="13" t="s">
        <v>324</v>
      </c>
      <c r="E1929" s="13" t="s">
        <v>523</v>
      </c>
      <c r="F1929" s="13" t="s">
        <v>2673</v>
      </c>
      <c r="G1929" s="13" t="s">
        <v>2151</v>
      </c>
      <c r="H1929" s="13" t="s">
        <v>7328</v>
      </c>
      <c r="I1929" s="34">
        <v>2</v>
      </c>
    </row>
    <row r="1930" spans="1:9">
      <c r="A1930" s="23">
        <v>2019</v>
      </c>
      <c r="B1930" s="23" t="s">
        <v>2367</v>
      </c>
      <c r="C1930" s="23" t="s">
        <v>514</v>
      </c>
      <c r="D1930" s="13" t="s">
        <v>324</v>
      </c>
      <c r="E1930" s="13" t="s">
        <v>1430</v>
      </c>
      <c r="F1930" s="13" t="s">
        <v>2425</v>
      </c>
      <c r="G1930" s="13" t="s">
        <v>2151</v>
      </c>
      <c r="H1930" s="13" t="s">
        <v>7328</v>
      </c>
      <c r="I1930" s="34">
        <v>1</v>
      </c>
    </row>
    <row r="1931" spans="1:9">
      <c r="A1931" s="23">
        <v>2019</v>
      </c>
      <c r="B1931" s="23" t="s">
        <v>2367</v>
      </c>
      <c r="C1931" s="23" t="s">
        <v>514</v>
      </c>
      <c r="D1931" s="13" t="s">
        <v>432</v>
      </c>
      <c r="E1931" s="13" t="s">
        <v>2168</v>
      </c>
      <c r="F1931" s="13" t="s">
        <v>2623</v>
      </c>
      <c r="G1931" s="13" t="s">
        <v>2151</v>
      </c>
      <c r="H1931" s="13" t="s">
        <v>7328</v>
      </c>
      <c r="I1931" s="34">
        <v>1</v>
      </c>
    </row>
    <row r="1932" spans="1:9">
      <c r="A1932" s="23">
        <v>2019</v>
      </c>
      <c r="B1932" s="23" t="s">
        <v>2367</v>
      </c>
      <c r="C1932" s="23" t="s">
        <v>514</v>
      </c>
      <c r="D1932" s="13" t="s">
        <v>331</v>
      </c>
      <c r="E1932" s="13" t="s">
        <v>4072</v>
      </c>
      <c r="F1932" s="13" t="s">
        <v>2693</v>
      </c>
      <c r="G1932" s="13" t="s">
        <v>2151</v>
      </c>
      <c r="H1932" s="13" t="s">
        <v>7328</v>
      </c>
      <c r="I1932" s="34">
        <v>1</v>
      </c>
    </row>
    <row r="1933" spans="1:9">
      <c r="A1933" s="23">
        <v>2019</v>
      </c>
      <c r="B1933" s="23" t="s">
        <v>2367</v>
      </c>
      <c r="C1933" s="23" t="s">
        <v>514</v>
      </c>
      <c r="D1933" s="13" t="s">
        <v>300</v>
      </c>
      <c r="E1933" s="13" t="s">
        <v>1433</v>
      </c>
      <c r="F1933" s="13" t="s">
        <v>2427</v>
      </c>
      <c r="G1933" s="13" t="s">
        <v>7465</v>
      </c>
      <c r="H1933" s="13" t="s">
        <v>7327</v>
      </c>
      <c r="I1933" s="34">
        <v>6</v>
      </c>
    </row>
    <row r="1934" spans="1:9">
      <c r="A1934" s="23">
        <v>2019</v>
      </c>
      <c r="B1934" s="23" t="s">
        <v>2367</v>
      </c>
      <c r="C1934" s="23" t="s">
        <v>514</v>
      </c>
      <c r="D1934" s="13" t="s">
        <v>300</v>
      </c>
      <c r="E1934" s="13" t="s">
        <v>4030</v>
      </c>
      <c r="F1934" s="13" t="s">
        <v>2414</v>
      </c>
      <c r="G1934" s="13" t="s">
        <v>7465</v>
      </c>
      <c r="H1934" s="13" t="s">
        <v>7327</v>
      </c>
      <c r="I1934" s="34">
        <v>1</v>
      </c>
    </row>
    <row r="1935" spans="1:9">
      <c r="A1935" s="23">
        <v>2019</v>
      </c>
      <c r="B1935" s="23" t="s">
        <v>2367</v>
      </c>
      <c r="C1935" s="23" t="s">
        <v>514</v>
      </c>
      <c r="D1935" s="13" t="s">
        <v>300</v>
      </c>
      <c r="E1935" s="13" t="s">
        <v>4036</v>
      </c>
      <c r="F1935" s="13" t="s">
        <v>2620</v>
      </c>
      <c r="G1935" s="13" t="s">
        <v>7465</v>
      </c>
      <c r="H1935" s="13" t="s">
        <v>7327</v>
      </c>
      <c r="I1935" s="34">
        <v>1</v>
      </c>
    </row>
    <row r="1936" spans="1:9">
      <c r="A1936" s="23">
        <v>2019</v>
      </c>
      <c r="B1936" s="23" t="s">
        <v>2367</v>
      </c>
      <c r="C1936" s="23" t="s">
        <v>514</v>
      </c>
      <c r="D1936" s="13" t="s">
        <v>300</v>
      </c>
      <c r="E1936" s="13" t="s">
        <v>3438</v>
      </c>
      <c r="F1936" s="13" t="s">
        <v>2600</v>
      </c>
      <c r="G1936" s="13" t="s">
        <v>7465</v>
      </c>
      <c r="H1936" s="13" t="s">
        <v>7327</v>
      </c>
      <c r="I1936" s="34">
        <v>1</v>
      </c>
    </row>
    <row r="1937" spans="1:9">
      <c r="A1937" s="23">
        <v>2019</v>
      </c>
      <c r="B1937" s="23" t="s">
        <v>2367</v>
      </c>
      <c r="C1937" s="23" t="s">
        <v>514</v>
      </c>
      <c r="D1937" s="13" t="s">
        <v>300</v>
      </c>
      <c r="E1937" s="13" t="s">
        <v>400</v>
      </c>
      <c r="F1937" s="13" t="s">
        <v>2602</v>
      </c>
      <c r="G1937" s="13" t="s">
        <v>7465</v>
      </c>
      <c r="H1937" s="13" t="s">
        <v>7327</v>
      </c>
      <c r="I1937" s="34">
        <v>4</v>
      </c>
    </row>
    <row r="1938" spans="1:9">
      <c r="A1938" s="23">
        <v>2019</v>
      </c>
      <c r="B1938" s="23" t="s">
        <v>2367</v>
      </c>
      <c r="C1938" s="23" t="s">
        <v>514</v>
      </c>
      <c r="D1938" s="13" t="s">
        <v>301</v>
      </c>
      <c r="E1938" s="13" t="s">
        <v>443</v>
      </c>
      <c r="F1938" s="13" t="s">
        <v>2533</v>
      </c>
      <c r="G1938" s="13" t="s">
        <v>7465</v>
      </c>
      <c r="H1938" s="13" t="s">
        <v>7327</v>
      </c>
      <c r="I1938" s="34">
        <v>2</v>
      </c>
    </row>
    <row r="1939" spans="1:9">
      <c r="A1939" s="23">
        <v>2019</v>
      </c>
      <c r="B1939" s="23" t="s">
        <v>2367</v>
      </c>
      <c r="C1939" s="23" t="s">
        <v>514</v>
      </c>
      <c r="D1939" s="13" t="s">
        <v>301</v>
      </c>
      <c r="E1939" s="13" t="s">
        <v>4039</v>
      </c>
      <c r="F1939" s="13" t="s">
        <v>2417</v>
      </c>
      <c r="G1939" s="13" t="s">
        <v>7465</v>
      </c>
      <c r="H1939" s="13" t="s">
        <v>7327</v>
      </c>
      <c r="I1939" s="34">
        <v>1</v>
      </c>
    </row>
    <row r="1940" spans="1:9">
      <c r="A1940" s="23">
        <v>2019</v>
      </c>
      <c r="B1940" s="23" t="s">
        <v>2367</v>
      </c>
      <c r="C1940" s="23" t="s">
        <v>514</v>
      </c>
      <c r="D1940" s="13" t="s">
        <v>301</v>
      </c>
      <c r="E1940" s="13" t="s">
        <v>3440</v>
      </c>
      <c r="F1940" s="13" t="s">
        <v>3455</v>
      </c>
      <c r="G1940" s="13" t="s">
        <v>7465</v>
      </c>
      <c r="H1940" s="13" t="s">
        <v>7327</v>
      </c>
      <c r="I1940" s="34">
        <v>1</v>
      </c>
    </row>
    <row r="1941" spans="1:9">
      <c r="A1941" s="23">
        <v>2019</v>
      </c>
      <c r="B1941" s="23" t="s">
        <v>2367</v>
      </c>
      <c r="C1941" s="23" t="s">
        <v>514</v>
      </c>
      <c r="D1941" s="13" t="s">
        <v>301</v>
      </c>
      <c r="E1941" s="13" t="s">
        <v>4040</v>
      </c>
      <c r="F1941" s="13" t="s">
        <v>4051</v>
      </c>
      <c r="G1941" s="13" t="s">
        <v>7465</v>
      </c>
      <c r="H1941" s="13" t="s">
        <v>7327</v>
      </c>
      <c r="I1941" s="34">
        <v>1</v>
      </c>
    </row>
    <row r="1942" spans="1:9">
      <c r="A1942" s="23">
        <v>2019</v>
      </c>
      <c r="B1942" s="23" t="s">
        <v>2367</v>
      </c>
      <c r="C1942" s="23" t="s">
        <v>514</v>
      </c>
      <c r="D1942" s="13" t="s">
        <v>335</v>
      </c>
      <c r="E1942" s="13" t="s">
        <v>528</v>
      </c>
      <c r="F1942" s="13" t="s">
        <v>2594</v>
      </c>
      <c r="G1942" s="13" t="s">
        <v>7465</v>
      </c>
      <c r="H1942" s="13" t="s">
        <v>7327</v>
      </c>
      <c r="I1942" s="34">
        <v>1</v>
      </c>
    </row>
    <row r="1943" spans="1:9">
      <c r="A1943" s="23">
        <v>2019</v>
      </c>
      <c r="B1943" s="23" t="s">
        <v>2367</v>
      </c>
      <c r="C1943" s="23" t="s">
        <v>514</v>
      </c>
      <c r="D1943" s="13" t="s">
        <v>303</v>
      </c>
      <c r="E1943" s="13" t="s">
        <v>3210</v>
      </c>
      <c r="F1943" s="13" t="s">
        <v>2461</v>
      </c>
      <c r="G1943" s="13" t="s">
        <v>7465</v>
      </c>
      <c r="H1943" s="13" t="s">
        <v>7327</v>
      </c>
      <c r="I1943" s="34">
        <v>1</v>
      </c>
    </row>
    <row r="1944" spans="1:9">
      <c r="A1944" s="23">
        <v>2019</v>
      </c>
      <c r="B1944" s="23" t="s">
        <v>2367</v>
      </c>
      <c r="C1944" s="23" t="s">
        <v>514</v>
      </c>
      <c r="D1944" s="13" t="s">
        <v>305</v>
      </c>
      <c r="E1944" s="13" t="s">
        <v>3222</v>
      </c>
      <c r="F1944" s="13" t="s">
        <v>3253</v>
      </c>
      <c r="G1944" s="13" t="s">
        <v>7465</v>
      </c>
      <c r="H1944" s="13" t="s">
        <v>7327</v>
      </c>
      <c r="I1944" s="34">
        <v>1</v>
      </c>
    </row>
    <row r="1945" spans="1:9">
      <c r="A1945" s="23">
        <v>2019</v>
      </c>
      <c r="B1945" s="23" t="s">
        <v>2367</v>
      </c>
      <c r="C1945" s="23" t="s">
        <v>514</v>
      </c>
      <c r="D1945" s="13" t="s">
        <v>306</v>
      </c>
      <c r="E1945" s="13" t="s">
        <v>366</v>
      </c>
      <c r="F1945" s="13" t="s">
        <v>2469</v>
      </c>
      <c r="G1945" s="13" t="s">
        <v>7465</v>
      </c>
      <c r="H1945" s="13" t="s">
        <v>7327</v>
      </c>
      <c r="I1945" s="34">
        <v>1</v>
      </c>
    </row>
    <row r="1946" spans="1:9">
      <c r="A1946" s="23">
        <v>2019</v>
      </c>
      <c r="B1946" s="23" t="s">
        <v>2367</v>
      </c>
      <c r="C1946" s="23" t="s">
        <v>514</v>
      </c>
      <c r="D1946" s="13" t="s">
        <v>307</v>
      </c>
      <c r="E1946" s="13" t="s">
        <v>1934</v>
      </c>
      <c r="F1946" s="13" t="s">
        <v>2592</v>
      </c>
      <c r="G1946" s="13" t="s">
        <v>7465</v>
      </c>
      <c r="H1946" s="13" t="s">
        <v>7327</v>
      </c>
      <c r="I1946" s="34">
        <v>2</v>
      </c>
    </row>
    <row r="1947" spans="1:9">
      <c r="A1947" s="23">
        <v>2019</v>
      </c>
      <c r="B1947" s="23" t="s">
        <v>2367</v>
      </c>
      <c r="C1947" s="23" t="s">
        <v>514</v>
      </c>
      <c r="D1947" s="13" t="s">
        <v>309</v>
      </c>
      <c r="E1947" s="13" t="s">
        <v>1429</v>
      </c>
      <c r="F1947" s="13" t="s">
        <v>2441</v>
      </c>
      <c r="G1947" s="13" t="s">
        <v>7465</v>
      </c>
      <c r="H1947" s="13" t="s">
        <v>7327</v>
      </c>
      <c r="I1947" s="34">
        <v>1</v>
      </c>
    </row>
    <row r="1948" spans="1:9">
      <c r="A1948" s="23">
        <v>2019</v>
      </c>
      <c r="B1948" s="23" t="s">
        <v>2367</v>
      </c>
      <c r="C1948" s="23" t="s">
        <v>514</v>
      </c>
      <c r="D1948" s="13" t="s">
        <v>1427</v>
      </c>
      <c r="E1948" s="13" t="s">
        <v>1428</v>
      </c>
      <c r="F1948" s="13" t="s">
        <v>2609</v>
      </c>
      <c r="G1948" s="13" t="s">
        <v>7465</v>
      </c>
      <c r="H1948" s="13" t="s">
        <v>7327</v>
      </c>
      <c r="I1948" s="34">
        <v>1</v>
      </c>
    </row>
    <row r="1949" spans="1:9">
      <c r="A1949" s="23">
        <v>2019</v>
      </c>
      <c r="B1949" s="23" t="s">
        <v>2367</v>
      </c>
      <c r="C1949" s="23" t="s">
        <v>514</v>
      </c>
      <c r="D1949" s="13" t="s">
        <v>313</v>
      </c>
      <c r="E1949" s="13" t="s">
        <v>3218</v>
      </c>
      <c r="F1949" s="13" t="s">
        <v>2475</v>
      </c>
      <c r="G1949" s="13" t="s">
        <v>7465</v>
      </c>
      <c r="H1949" s="13" t="s">
        <v>7327</v>
      </c>
      <c r="I1949" s="34">
        <v>1</v>
      </c>
    </row>
    <row r="1950" spans="1:9">
      <c r="A1950" s="23">
        <v>2019</v>
      </c>
      <c r="B1950" s="23" t="s">
        <v>2367</v>
      </c>
      <c r="C1950" s="23" t="s">
        <v>514</v>
      </c>
      <c r="D1950" s="13" t="s">
        <v>313</v>
      </c>
      <c r="E1950" s="13" t="s">
        <v>4037</v>
      </c>
      <c r="F1950" s="13" t="s">
        <v>2432</v>
      </c>
      <c r="G1950" s="13" t="s">
        <v>7465</v>
      </c>
      <c r="H1950" s="13" t="s">
        <v>7327</v>
      </c>
      <c r="I1950" s="34">
        <v>2</v>
      </c>
    </row>
    <row r="1951" spans="1:9">
      <c r="A1951" s="23">
        <v>2019</v>
      </c>
      <c r="B1951" s="23" t="s">
        <v>2367</v>
      </c>
      <c r="C1951" s="23" t="s">
        <v>514</v>
      </c>
      <c r="D1951" s="13" t="s">
        <v>313</v>
      </c>
      <c r="E1951" s="13" t="s">
        <v>447</v>
      </c>
      <c r="F1951" s="13" t="s">
        <v>2512</v>
      </c>
      <c r="G1951" s="13" t="s">
        <v>7465</v>
      </c>
      <c r="H1951" s="13" t="s">
        <v>7327</v>
      </c>
      <c r="I1951" s="34">
        <v>3</v>
      </c>
    </row>
    <row r="1952" spans="1:9">
      <c r="A1952" s="23">
        <v>2019</v>
      </c>
      <c r="B1952" s="23" t="s">
        <v>2367</v>
      </c>
      <c r="C1952" s="23" t="s">
        <v>514</v>
      </c>
      <c r="D1952" s="13" t="s">
        <v>313</v>
      </c>
      <c r="E1952" s="13" t="s">
        <v>1957</v>
      </c>
      <c r="F1952" s="13" t="s">
        <v>2549</v>
      </c>
      <c r="G1952" s="13" t="s">
        <v>7465</v>
      </c>
      <c r="H1952" s="13" t="s">
        <v>7327</v>
      </c>
      <c r="I1952" s="34">
        <v>1</v>
      </c>
    </row>
    <row r="1953" spans="1:9">
      <c r="A1953" s="23">
        <v>2019</v>
      </c>
      <c r="B1953" s="23" t="s">
        <v>2367</v>
      </c>
      <c r="C1953" s="23" t="s">
        <v>514</v>
      </c>
      <c r="D1953" s="13" t="s">
        <v>313</v>
      </c>
      <c r="E1953" s="13" t="s">
        <v>419</v>
      </c>
      <c r="F1953" s="13" t="s">
        <v>2518</v>
      </c>
      <c r="G1953" s="13" t="s">
        <v>7465</v>
      </c>
      <c r="H1953" s="13" t="s">
        <v>7327</v>
      </c>
      <c r="I1953" s="34">
        <v>5</v>
      </c>
    </row>
    <row r="1954" spans="1:9">
      <c r="A1954" s="23">
        <v>2019</v>
      </c>
      <c r="B1954" s="23" t="s">
        <v>2367</v>
      </c>
      <c r="C1954" s="23" t="s">
        <v>514</v>
      </c>
      <c r="D1954" s="13" t="s">
        <v>313</v>
      </c>
      <c r="E1954" s="13" t="s">
        <v>2158</v>
      </c>
      <c r="F1954" s="13" t="s">
        <v>2530</v>
      </c>
      <c r="G1954" s="13" t="s">
        <v>7465</v>
      </c>
      <c r="H1954" s="13" t="s">
        <v>7327</v>
      </c>
      <c r="I1954" s="34">
        <v>1</v>
      </c>
    </row>
    <row r="1955" spans="1:9">
      <c r="A1955" s="23">
        <v>2019</v>
      </c>
      <c r="B1955" s="23" t="s">
        <v>2367</v>
      </c>
      <c r="C1955" s="23" t="s">
        <v>514</v>
      </c>
      <c r="D1955" s="13" t="s">
        <v>313</v>
      </c>
      <c r="E1955" s="13" t="s">
        <v>7460</v>
      </c>
      <c r="F1955" s="13" t="s">
        <v>2420</v>
      </c>
      <c r="G1955" s="13" t="s">
        <v>7465</v>
      </c>
      <c r="H1955" s="13" t="s">
        <v>7327</v>
      </c>
      <c r="I1955" s="34">
        <v>1</v>
      </c>
    </row>
    <row r="1956" spans="1:9">
      <c r="A1956" s="23">
        <v>2019</v>
      </c>
      <c r="B1956" s="23" t="s">
        <v>2367</v>
      </c>
      <c r="C1956" s="23" t="s">
        <v>514</v>
      </c>
      <c r="D1956" s="13" t="s">
        <v>313</v>
      </c>
      <c r="E1956" s="13" t="s">
        <v>2348</v>
      </c>
      <c r="F1956" s="13" t="s">
        <v>2530</v>
      </c>
      <c r="G1956" s="13" t="s">
        <v>7465</v>
      </c>
      <c r="H1956" s="13" t="s">
        <v>7327</v>
      </c>
      <c r="I1956" s="34">
        <v>1</v>
      </c>
    </row>
    <row r="1957" spans="1:9">
      <c r="A1957" s="23">
        <v>2019</v>
      </c>
      <c r="B1957" s="23" t="s">
        <v>2367</v>
      </c>
      <c r="C1957" s="23" t="s">
        <v>514</v>
      </c>
      <c r="D1957" s="13" t="s">
        <v>313</v>
      </c>
      <c r="E1957" s="13" t="s">
        <v>382</v>
      </c>
      <c r="F1957" s="13" t="s">
        <v>2531</v>
      </c>
      <c r="G1957" s="13" t="s">
        <v>7465</v>
      </c>
      <c r="H1957" s="13" t="s">
        <v>7327</v>
      </c>
      <c r="I1957" s="34">
        <v>2</v>
      </c>
    </row>
    <row r="1958" spans="1:9">
      <c r="A1958" s="23">
        <v>2019</v>
      </c>
      <c r="B1958" s="23" t="s">
        <v>2367</v>
      </c>
      <c r="C1958" s="23" t="s">
        <v>514</v>
      </c>
      <c r="D1958" s="13" t="s">
        <v>313</v>
      </c>
      <c r="E1958" s="13" t="s">
        <v>2569</v>
      </c>
      <c r="F1958" s="13" t="s">
        <v>2550</v>
      </c>
      <c r="G1958" s="13" t="s">
        <v>7465</v>
      </c>
      <c r="H1958" s="13" t="s">
        <v>7327</v>
      </c>
      <c r="I1958" s="34">
        <v>1</v>
      </c>
    </row>
    <row r="1959" spans="1:9">
      <c r="A1959" s="23">
        <v>2019</v>
      </c>
      <c r="B1959" s="23" t="s">
        <v>2367</v>
      </c>
      <c r="C1959" s="23" t="s">
        <v>514</v>
      </c>
      <c r="D1959" s="13" t="s">
        <v>313</v>
      </c>
      <c r="E1959" s="13" t="s">
        <v>3227</v>
      </c>
      <c r="F1959" s="13" t="s">
        <v>2420</v>
      </c>
      <c r="G1959" s="13" t="s">
        <v>7465</v>
      </c>
      <c r="H1959" s="13" t="s">
        <v>7327</v>
      </c>
      <c r="I1959" s="34">
        <v>1</v>
      </c>
    </row>
    <row r="1960" spans="1:9">
      <c r="A1960" s="23">
        <v>2019</v>
      </c>
      <c r="B1960" s="23" t="s">
        <v>2367</v>
      </c>
      <c r="C1960" s="23" t="s">
        <v>514</v>
      </c>
      <c r="D1960" s="13" t="s">
        <v>313</v>
      </c>
      <c r="E1960" s="13" t="s">
        <v>3469</v>
      </c>
      <c r="F1960" s="13" t="s">
        <v>2420</v>
      </c>
      <c r="G1960" s="13" t="s">
        <v>7465</v>
      </c>
      <c r="H1960" s="13" t="s">
        <v>7327</v>
      </c>
      <c r="I1960" s="34">
        <v>1</v>
      </c>
    </row>
    <row r="1961" spans="1:9">
      <c r="A1961" s="23">
        <v>2019</v>
      </c>
      <c r="B1961" s="23" t="s">
        <v>2367</v>
      </c>
      <c r="C1961" s="23" t="s">
        <v>514</v>
      </c>
      <c r="D1961" s="13" t="s">
        <v>313</v>
      </c>
      <c r="E1961" s="13" t="s">
        <v>2159</v>
      </c>
      <c r="F1961" s="13" t="s">
        <v>2616</v>
      </c>
      <c r="G1961" s="13" t="s">
        <v>7465</v>
      </c>
      <c r="H1961" s="13" t="s">
        <v>7327</v>
      </c>
      <c r="I1961" s="34">
        <v>2</v>
      </c>
    </row>
    <row r="1962" spans="1:9">
      <c r="A1962" s="23">
        <v>2019</v>
      </c>
      <c r="B1962" s="23" t="s">
        <v>2367</v>
      </c>
      <c r="C1962" s="23" t="s">
        <v>514</v>
      </c>
      <c r="D1962" s="13" t="s">
        <v>317</v>
      </c>
      <c r="E1962" s="13" t="s">
        <v>3231</v>
      </c>
      <c r="F1962" s="13" t="s">
        <v>3267</v>
      </c>
      <c r="G1962" s="13" t="s">
        <v>7465</v>
      </c>
      <c r="H1962" s="13" t="s">
        <v>7327</v>
      </c>
      <c r="I1962" s="34">
        <v>2</v>
      </c>
    </row>
    <row r="1963" spans="1:9">
      <c r="A1963" s="23">
        <v>2019</v>
      </c>
      <c r="B1963" s="23" t="s">
        <v>2367</v>
      </c>
      <c r="C1963" s="23" t="s">
        <v>514</v>
      </c>
      <c r="D1963" s="13" t="s">
        <v>317</v>
      </c>
      <c r="E1963" s="13" t="s">
        <v>3450</v>
      </c>
      <c r="F1963" s="13" t="s">
        <v>2454</v>
      </c>
      <c r="G1963" s="13" t="s">
        <v>7465</v>
      </c>
      <c r="H1963" s="13" t="s">
        <v>7327</v>
      </c>
      <c r="I1963" s="34">
        <v>1</v>
      </c>
    </row>
    <row r="1964" spans="1:9">
      <c r="A1964" s="23">
        <v>2019</v>
      </c>
      <c r="B1964" s="23" t="s">
        <v>2367</v>
      </c>
      <c r="C1964" s="23" t="s">
        <v>514</v>
      </c>
      <c r="D1964" s="13" t="s">
        <v>317</v>
      </c>
      <c r="E1964" s="13" t="s">
        <v>3217</v>
      </c>
      <c r="F1964" s="13" t="s">
        <v>2423</v>
      </c>
      <c r="G1964" s="13" t="s">
        <v>7465</v>
      </c>
      <c r="H1964" s="13" t="s">
        <v>7327</v>
      </c>
      <c r="I1964" s="34">
        <v>3</v>
      </c>
    </row>
    <row r="1965" spans="1:9">
      <c r="A1965" s="23">
        <v>2019</v>
      </c>
      <c r="B1965" s="23" t="s">
        <v>2367</v>
      </c>
      <c r="C1965" s="23" t="s">
        <v>514</v>
      </c>
      <c r="D1965" s="13" t="s">
        <v>317</v>
      </c>
      <c r="E1965" s="13" t="s">
        <v>3258</v>
      </c>
      <c r="F1965" s="13" t="s">
        <v>2423</v>
      </c>
      <c r="G1965" s="13" t="s">
        <v>7465</v>
      </c>
      <c r="H1965" s="13" t="s">
        <v>7327</v>
      </c>
      <c r="I1965" s="34">
        <v>2</v>
      </c>
    </row>
    <row r="1966" spans="1:9">
      <c r="A1966" s="23">
        <v>2019</v>
      </c>
      <c r="B1966" s="23" t="s">
        <v>2367</v>
      </c>
      <c r="C1966" s="23" t="s">
        <v>514</v>
      </c>
      <c r="D1966" s="13" t="s">
        <v>317</v>
      </c>
      <c r="E1966" s="13" t="s">
        <v>406</v>
      </c>
      <c r="F1966" s="13" t="s">
        <v>2454</v>
      </c>
      <c r="G1966" s="13" t="s">
        <v>7465</v>
      </c>
      <c r="H1966" s="13" t="s">
        <v>7327</v>
      </c>
      <c r="I1966" s="34">
        <v>2</v>
      </c>
    </row>
    <row r="1967" spans="1:9">
      <c r="A1967" s="23">
        <v>2019</v>
      </c>
      <c r="B1967" s="23" t="s">
        <v>2367</v>
      </c>
      <c r="C1967" s="23" t="s">
        <v>514</v>
      </c>
      <c r="D1967" s="13" t="s">
        <v>319</v>
      </c>
      <c r="E1967" s="13" t="s">
        <v>407</v>
      </c>
      <c r="F1967" s="13" t="s">
        <v>2424</v>
      </c>
      <c r="G1967" s="13" t="s">
        <v>7465</v>
      </c>
      <c r="H1967" s="13" t="s">
        <v>7327</v>
      </c>
      <c r="I1967" s="34">
        <v>1</v>
      </c>
    </row>
    <row r="1968" spans="1:9">
      <c r="A1968" s="23">
        <v>2019</v>
      </c>
      <c r="B1968" s="23" t="s">
        <v>2367</v>
      </c>
      <c r="C1968" s="23" t="s">
        <v>514</v>
      </c>
      <c r="D1968" s="13" t="s">
        <v>322</v>
      </c>
      <c r="E1968" s="13" t="s">
        <v>4033</v>
      </c>
      <c r="F1968" s="13" t="s">
        <v>4061</v>
      </c>
      <c r="G1968" s="13" t="s">
        <v>7465</v>
      </c>
      <c r="H1968" s="13" t="s">
        <v>7327</v>
      </c>
      <c r="I1968" s="34">
        <v>1</v>
      </c>
    </row>
    <row r="1969" spans="1:9">
      <c r="A1969" s="23">
        <v>2019</v>
      </c>
      <c r="B1969" s="23" t="s">
        <v>2367</v>
      </c>
      <c r="C1969" s="23" t="s">
        <v>514</v>
      </c>
      <c r="D1969" s="13" t="s">
        <v>322</v>
      </c>
      <c r="E1969" s="13" t="s">
        <v>431</v>
      </c>
      <c r="F1969" s="13" t="s">
        <v>2508</v>
      </c>
      <c r="G1969" s="13" t="s">
        <v>7465</v>
      </c>
      <c r="H1969" s="13" t="s">
        <v>7327</v>
      </c>
      <c r="I1969" s="34">
        <v>2</v>
      </c>
    </row>
    <row r="1970" spans="1:9">
      <c r="A1970" s="23">
        <v>2019</v>
      </c>
      <c r="B1970" s="23" t="s">
        <v>2367</v>
      </c>
      <c r="C1970" s="23" t="s">
        <v>514</v>
      </c>
      <c r="D1970" s="13" t="s">
        <v>322</v>
      </c>
      <c r="E1970" s="13" t="s">
        <v>473</v>
      </c>
      <c r="F1970" s="13" t="s">
        <v>2654</v>
      </c>
      <c r="G1970" s="13" t="s">
        <v>7465</v>
      </c>
      <c r="H1970" s="13" t="s">
        <v>7327</v>
      </c>
      <c r="I1970" s="34">
        <v>2</v>
      </c>
    </row>
    <row r="1971" spans="1:9">
      <c r="A1971" s="23">
        <v>2019</v>
      </c>
      <c r="B1971" s="23" t="s">
        <v>2367</v>
      </c>
      <c r="C1971" s="23" t="s">
        <v>514</v>
      </c>
      <c r="D1971" s="13" t="s">
        <v>322</v>
      </c>
      <c r="E1971" s="13" t="s">
        <v>4038</v>
      </c>
      <c r="F1971" s="13" t="s">
        <v>3542</v>
      </c>
      <c r="G1971" s="13" t="s">
        <v>7465</v>
      </c>
      <c r="H1971" s="13" t="s">
        <v>7327</v>
      </c>
      <c r="I1971" s="34">
        <v>3</v>
      </c>
    </row>
    <row r="1972" spans="1:9">
      <c r="A1972" s="23">
        <v>2019</v>
      </c>
      <c r="B1972" s="23" t="s">
        <v>2367</v>
      </c>
      <c r="C1972" s="23" t="s">
        <v>514</v>
      </c>
      <c r="D1972" s="13" t="s">
        <v>322</v>
      </c>
      <c r="E1972" s="13" t="s">
        <v>3247</v>
      </c>
      <c r="F1972" s="13" t="s">
        <v>2466</v>
      </c>
      <c r="G1972" s="13" t="s">
        <v>7465</v>
      </c>
      <c r="H1972" s="13" t="s">
        <v>7327</v>
      </c>
      <c r="I1972" s="34">
        <v>1</v>
      </c>
    </row>
    <row r="1973" spans="1:9">
      <c r="A1973" s="23">
        <v>2019</v>
      </c>
      <c r="B1973" s="23" t="s">
        <v>2367</v>
      </c>
      <c r="C1973" s="23" t="s">
        <v>514</v>
      </c>
      <c r="D1973" s="13" t="s">
        <v>322</v>
      </c>
      <c r="E1973" s="13" t="s">
        <v>4041</v>
      </c>
      <c r="F1973" s="13" t="s">
        <v>4063</v>
      </c>
      <c r="G1973" s="13" t="s">
        <v>7465</v>
      </c>
      <c r="H1973" s="13" t="s">
        <v>7327</v>
      </c>
      <c r="I1973" s="34">
        <v>1</v>
      </c>
    </row>
    <row r="1974" spans="1:9">
      <c r="A1974" s="23">
        <v>2019</v>
      </c>
      <c r="B1974" s="23" t="s">
        <v>2367</v>
      </c>
      <c r="C1974" s="23" t="s">
        <v>514</v>
      </c>
      <c r="D1974" s="13" t="s">
        <v>432</v>
      </c>
      <c r="E1974" s="13" t="s">
        <v>2168</v>
      </c>
      <c r="F1974" s="13" t="s">
        <v>2623</v>
      </c>
      <c r="G1974" s="13" t="s">
        <v>7465</v>
      </c>
      <c r="H1974" s="13" t="s">
        <v>7327</v>
      </c>
      <c r="I1974" s="34">
        <v>1</v>
      </c>
    </row>
    <row r="1975" spans="1:9">
      <c r="A1975" s="23">
        <v>2020</v>
      </c>
      <c r="B1975" s="23" t="s">
        <v>2366</v>
      </c>
      <c r="C1975" s="23" t="s">
        <v>1886</v>
      </c>
      <c r="D1975" s="13" t="s">
        <v>300</v>
      </c>
      <c r="E1975" s="13" t="s">
        <v>452</v>
      </c>
      <c r="F1975" s="13" t="s">
        <v>2674</v>
      </c>
      <c r="G1975" s="13" t="s">
        <v>357</v>
      </c>
      <c r="H1975" s="13" t="s">
        <v>7328</v>
      </c>
      <c r="I1975" s="34">
        <v>1</v>
      </c>
    </row>
    <row r="1976" spans="1:9">
      <c r="A1976" s="23">
        <v>2020</v>
      </c>
      <c r="B1976" s="23" t="s">
        <v>2366</v>
      </c>
      <c r="C1976" s="23" t="s">
        <v>1886</v>
      </c>
      <c r="D1976" s="13" t="s">
        <v>300</v>
      </c>
      <c r="E1976" s="13" t="s">
        <v>453</v>
      </c>
      <c r="F1976" s="13" t="s">
        <v>2413</v>
      </c>
      <c r="G1976" s="13" t="s">
        <v>357</v>
      </c>
      <c r="H1976" s="13" t="s">
        <v>7328</v>
      </c>
      <c r="I1976" s="34">
        <v>1</v>
      </c>
    </row>
    <row r="1977" spans="1:9">
      <c r="A1977" s="23">
        <v>2020</v>
      </c>
      <c r="B1977" s="23" t="s">
        <v>2366</v>
      </c>
      <c r="C1977" s="23" t="s">
        <v>1886</v>
      </c>
      <c r="D1977" s="13" t="s">
        <v>300</v>
      </c>
      <c r="E1977" s="13" t="s">
        <v>5783</v>
      </c>
      <c r="F1977" s="13" t="s">
        <v>2435</v>
      </c>
      <c r="G1977" s="13" t="s">
        <v>357</v>
      </c>
      <c r="H1977" s="13" t="s">
        <v>7328</v>
      </c>
      <c r="I1977" s="34">
        <v>1</v>
      </c>
    </row>
    <row r="1978" spans="1:9">
      <c r="A1978" s="23">
        <v>2020</v>
      </c>
      <c r="B1978" s="23" t="s">
        <v>2366</v>
      </c>
      <c r="C1978" s="23" t="s">
        <v>1886</v>
      </c>
      <c r="D1978" s="13" t="s">
        <v>300</v>
      </c>
      <c r="E1978" s="13" t="s">
        <v>1961</v>
      </c>
      <c r="F1978" s="13" t="s">
        <v>2416</v>
      </c>
      <c r="G1978" s="13" t="s">
        <v>357</v>
      </c>
      <c r="H1978" s="13" t="s">
        <v>7328</v>
      </c>
      <c r="I1978" s="34">
        <v>1</v>
      </c>
    </row>
    <row r="1979" spans="1:9">
      <c r="A1979" s="23">
        <v>2020</v>
      </c>
      <c r="B1979" s="23" t="s">
        <v>2366</v>
      </c>
      <c r="C1979" s="23" t="s">
        <v>1886</v>
      </c>
      <c r="D1979" s="13" t="s">
        <v>300</v>
      </c>
      <c r="E1979" s="13" t="s">
        <v>454</v>
      </c>
      <c r="F1979" s="13" t="s">
        <v>2510</v>
      </c>
      <c r="G1979" s="13" t="s">
        <v>357</v>
      </c>
      <c r="H1979" s="13" t="s">
        <v>7328</v>
      </c>
      <c r="I1979" s="34">
        <v>1</v>
      </c>
    </row>
    <row r="1980" spans="1:9">
      <c r="A1980" s="23">
        <v>2020</v>
      </c>
      <c r="B1980" s="23" t="s">
        <v>2366</v>
      </c>
      <c r="C1980" s="23" t="s">
        <v>1886</v>
      </c>
      <c r="D1980" s="13" t="s">
        <v>300</v>
      </c>
      <c r="E1980" s="13" t="s">
        <v>454</v>
      </c>
      <c r="F1980" s="13" t="s">
        <v>2510</v>
      </c>
      <c r="G1980" s="13" t="s">
        <v>357</v>
      </c>
      <c r="H1980" s="13" t="s">
        <v>7328</v>
      </c>
      <c r="I1980" s="34">
        <v>1</v>
      </c>
    </row>
    <row r="1981" spans="1:9">
      <c r="A1981" s="23">
        <v>2020</v>
      </c>
      <c r="B1981" s="23" t="s">
        <v>2366</v>
      </c>
      <c r="C1981" s="23" t="s">
        <v>1886</v>
      </c>
      <c r="D1981" s="13" t="s">
        <v>300</v>
      </c>
      <c r="E1981" s="13" t="s">
        <v>455</v>
      </c>
      <c r="F1981" s="13" t="s">
        <v>2434</v>
      </c>
      <c r="G1981" s="13" t="s">
        <v>357</v>
      </c>
      <c r="H1981" s="13" t="s">
        <v>7328</v>
      </c>
      <c r="I1981" s="34">
        <v>3</v>
      </c>
    </row>
    <row r="1982" spans="1:9">
      <c r="A1982" s="23">
        <v>2020</v>
      </c>
      <c r="B1982" s="23" t="s">
        <v>2366</v>
      </c>
      <c r="C1982" s="23" t="s">
        <v>1886</v>
      </c>
      <c r="D1982" s="13" t="s">
        <v>301</v>
      </c>
      <c r="E1982" s="13" t="s">
        <v>443</v>
      </c>
      <c r="F1982" s="13" t="s">
        <v>2533</v>
      </c>
      <c r="G1982" s="13" t="s">
        <v>357</v>
      </c>
      <c r="H1982" s="13" t="s">
        <v>7328</v>
      </c>
      <c r="I1982" s="34">
        <v>2</v>
      </c>
    </row>
    <row r="1983" spans="1:9">
      <c r="A1983" s="23">
        <v>2020</v>
      </c>
      <c r="B1983" s="23" t="s">
        <v>2366</v>
      </c>
      <c r="C1983" s="23" t="s">
        <v>1886</v>
      </c>
      <c r="D1983" s="13" t="s">
        <v>301</v>
      </c>
      <c r="E1983" s="13" t="s">
        <v>443</v>
      </c>
      <c r="F1983" s="13" t="s">
        <v>2533</v>
      </c>
      <c r="G1983" s="13" t="s">
        <v>357</v>
      </c>
      <c r="H1983" s="13" t="s">
        <v>7328</v>
      </c>
      <c r="I1983" s="34">
        <v>1</v>
      </c>
    </row>
    <row r="1984" spans="1:9">
      <c r="A1984" s="23">
        <v>2020</v>
      </c>
      <c r="B1984" s="23" t="s">
        <v>2366</v>
      </c>
      <c r="C1984" s="23" t="s">
        <v>1886</v>
      </c>
      <c r="D1984" s="13" t="s">
        <v>301</v>
      </c>
      <c r="E1984" s="13" t="s">
        <v>443</v>
      </c>
      <c r="F1984" s="13" t="s">
        <v>2533</v>
      </c>
      <c r="G1984" s="13" t="s">
        <v>357</v>
      </c>
      <c r="H1984" s="13" t="s">
        <v>7328</v>
      </c>
      <c r="I1984" s="34">
        <v>1</v>
      </c>
    </row>
    <row r="1985" spans="1:9">
      <c r="A1985" s="23">
        <v>2020</v>
      </c>
      <c r="B1985" s="23" t="s">
        <v>2366</v>
      </c>
      <c r="C1985" s="23" t="s">
        <v>1886</v>
      </c>
      <c r="D1985" s="13" t="s">
        <v>301</v>
      </c>
      <c r="E1985" s="13" t="s">
        <v>359</v>
      </c>
      <c r="F1985" s="13" t="s">
        <v>2533</v>
      </c>
      <c r="G1985" s="13" t="s">
        <v>357</v>
      </c>
      <c r="H1985" s="13" t="s">
        <v>7328</v>
      </c>
      <c r="I1985" s="34">
        <v>1</v>
      </c>
    </row>
    <row r="1986" spans="1:9">
      <c r="A1986" s="23">
        <v>2020</v>
      </c>
      <c r="B1986" s="23" t="s">
        <v>2366</v>
      </c>
      <c r="C1986" s="23" t="s">
        <v>1886</v>
      </c>
      <c r="D1986" s="13" t="s">
        <v>301</v>
      </c>
      <c r="E1986" s="13" t="s">
        <v>360</v>
      </c>
      <c r="F1986" s="13" t="s">
        <v>2417</v>
      </c>
      <c r="G1986" s="13" t="s">
        <v>357</v>
      </c>
      <c r="H1986" s="13" t="s">
        <v>7328</v>
      </c>
      <c r="I1986" s="34">
        <v>1</v>
      </c>
    </row>
    <row r="1987" spans="1:9">
      <c r="A1987" s="23">
        <v>2020</v>
      </c>
      <c r="B1987" s="23" t="s">
        <v>2366</v>
      </c>
      <c r="C1987" s="23" t="s">
        <v>1886</v>
      </c>
      <c r="D1987" s="13" t="s">
        <v>302</v>
      </c>
      <c r="E1987" s="13" t="s">
        <v>415</v>
      </c>
      <c r="F1987" s="13" t="s">
        <v>2429</v>
      </c>
      <c r="G1987" s="13" t="s">
        <v>357</v>
      </c>
      <c r="H1987" s="13" t="s">
        <v>7328</v>
      </c>
      <c r="I1987" s="34">
        <v>1</v>
      </c>
    </row>
    <row r="1988" spans="1:9">
      <c r="A1988" s="23">
        <v>2020</v>
      </c>
      <c r="B1988" s="23" t="s">
        <v>2366</v>
      </c>
      <c r="C1988" s="23" t="s">
        <v>1886</v>
      </c>
      <c r="D1988" s="13" t="s">
        <v>457</v>
      </c>
      <c r="E1988" s="13" t="s">
        <v>458</v>
      </c>
      <c r="F1988" s="13" t="s">
        <v>2686</v>
      </c>
      <c r="G1988" s="13" t="s">
        <v>357</v>
      </c>
      <c r="H1988" s="13" t="s">
        <v>7328</v>
      </c>
      <c r="I1988" s="34">
        <v>2</v>
      </c>
    </row>
    <row r="1989" spans="1:9">
      <c r="A1989" s="23">
        <v>2020</v>
      </c>
      <c r="B1989" s="23" t="s">
        <v>2366</v>
      </c>
      <c r="C1989" s="23" t="s">
        <v>1886</v>
      </c>
      <c r="D1989" s="13" t="s">
        <v>457</v>
      </c>
      <c r="E1989" s="13" t="s">
        <v>458</v>
      </c>
      <c r="F1989" s="13" t="s">
        <v>2686</v>
      </c>
      <c r="G1989" s="13" t="s">
        <v>357</v>
      </c>
      <c r="H1989" s="13" t="s">
        <v>7328</v>
      </c>
      <c r="I1989" s="34">
        <v>1</v>
      </c>
    </row>
    <row r="1990" spans="1:9">
      <c r="A1990" s="23">
        <v>2020</v>
      </c>
      <c r="B1990" s="23" t="s">
        <v>2366</v>
      </c>
      <c r="C1990" s="23" t="s">
        <v>1886</v>
      </c>
      <c r="D1990" s="13" t="s">
        <v>457</v>
      </c>
      <c r="E1990" s="13" t="s">
        <v>458</v>
      </c>
      <c r="F1990" s="13" t="s">
        <v>2686</v>
      </c>
      <c r="G1990" s="13" t="s">
        <v>357</v>
      </c>
      <c r="H1990" s="13" t="s">
        <v>7328</v>
      </c>
      <c r="I1990" s="34">
        <v>1</v>
      </c>
    </row>
    <row r="1991" spans="1:9">
      <c r="A1991" s="23">
        <v>2020</v>
      </c>
      <c r="B1991" s="23" t="s">
        <v>2366</v>
      </c>
      <c r="C1991" s="23" t="s">
        <v>1886</v>
      </c>
      <c r="D1991" s="13" t="s">
        <v>304</v>
      </c>
      <c r="E1991" s="13" t="s">
        <v>437</v>
      </c>
      <c r="F1991" s="13" t="s">
        <v>2595</v>
      </c>
      <c r="G1991" s="13" t="s">
        <v>357</v>
      </c>
      <c r="H1991" s="13" t="s">
        <v>7328</v>
      </c>
      <c r="I1991" s="34">
        <v>1</v>
      </c>
    </row>
    <row r="1992" spans="1:9">
      <c r="A1992" s="23">
        <v>2020</v>
      </c>
      <c r="B1992" s="23" t="s">
        <v>2366</v>
      </c>
      <c r="C1992" s="23" t="s">
        <v>1886</v>
      </c>
      <c r="D1992" s="13" t="s">
        <v>304</v>
      </c>
      <c r="E1992" s="13" t="s">
        <v>3510</v>
      </c>
      <c r="F1992" s="13" t="s">
        <v>3518</v>
      </c>
      <c r="G1992" s="13" t="s">
        <v>357</v>
      </c>
      <c r="H1992" s="13" t="s">
        <v>7328</v>
      </c>
      <c r="I1992" s="34">
        <v>1</v>
      </c>
    </row>
    <row r="1993" spans="1:9">
      <c r="A1993" s="23">
        <v>2020</v>
      </c>
      <c r="B1993" s="23" t="s">
        <v>2366</v>
      </c>
      <c r="C1993" s="23" t="s">
        <v>1886</v>
      </c>
      <c r="D1993" s="13" t="s">
        <v>304</v>
      </c>
      <c r="E1993" s="13" t="s">
        <v>363</v>
      </c>
      <c r="F1993" s="13" t="s">
        <v>2523</v>
      </c>
      <c r="G1993" s="13" t="s">
        <v>357</v>
      </c>
      <c r="H1993" s="13" t="s">
        <v>7328</v>
      </c>
      <c r="I1993" s="34">
        <v>1</v>
      </c>
    </row>
    <row r="1994" spans="1:9">
      <c r="A1994" s="23">
        <v>2020</v>
      </c>
      <c r="B1994" s="23" t="s">
        <v>2366</v>
      </c>
      <c r="C1994" s="23" t="s">
        <v>1886</v>
      </c>
      <c r="D1994" s="13" t="s">
        <v>305</v>
      </c>
      <c r="E1994" s="13" t="s">
        <v>365</v>
      </c>
      <c r="F1994" s="13" t="s">
        <v>2591</v>
      </c>
      <c r="G1994" s="13" t="s">
        <v>357</v>
      </c>
      <c r="H1994" s="13" t="s">
        <v>7328</v>
      </c>
      <c r="I1994" s="34">
        <v>1</v>
      </c>
    </row>
    <row r="1995" spans="1:9">
      <c r="A1995" s="23">
        <v>2020</v>
      </c>
      <c r="B1995" s="23" t="s">
        <v>2366</v>
      </c>
      <c r="C1995" s="23" t="s">
        <v>1886</v>
      </c>
      <c r="D1995" s="13" t="s">
        <v>306</v>
      </c>
      <c r="E1995" s="13" t="s">
        <v>368</v>
      </c>
      <c r="F1995" s="13" t="s">
        <v>2469</v>
      </c>
      <c r="G1995" s="13" t="s">
        <v>357</v>
      </c>
      <c r="H1995" s="13" t="s">
        <v>7328</v>
      </c>
      <c r="I1995" s="34">
        <v>1</v>
      </c>
    </row>
    <row r="1996" spans="1:9">
      <c r="A1996" s="23">
        <v>2020</v>
      </c>
      <c r="B1996" s="23" t="s">
        <v>2366</v>
      </c>
      <c r="C1996" s="23" t="s">
        <v>1886</v>
      </c>
      <c r="D1996" s="13" t="s">
        <v>306</v>
      </c>
      <c r="E1996" s="13" t="s">
        <v>368</v>
      </c>
      <c r="F1996" s="13" t="s">
        <v>2469</v>
      </c>
      <c r="G1996" s="13" t="s">
        <v>357</v>
      </c>
      <c r="H1996" s="13" t="s">
        <v>7328</v>
      </c>
      <c r="I1996" s="34">
        <v>1</v>
      </c>
    </row>
    <row r="1997" spans="1:9">
      <c r="A1997" s="23">
        <v>2020</v>
      </c>
      <c r="B1997" s="23" t="s">
        <v>2366</v>
      </c>
      <c r="C1997" s="23" t="s">
        <v>1886</v>
      </c>
      <c r="D1997" s="13" t="s">
        <v>306</v>
      </c>
      <c r="E1997" s="13" t="s">
        <v>2567</v>
      </c>
      <c r="F1997" s="13" t="s">
        <v>2489</v>
      </c>
      <c r="G1997" s="13" t="s">
        <v>357</v>
      </c>
      <c r="H1997" s="13" t="s">
        <v>7328</v>
      </c>
      <c r="I1997" s="34">
        <v>1</v>
      </c>
    </row>
    <row r="1998" spans="1:9">
      <c r="A1998" s="23">
        <v>2020</v>
      </c>
      <c r="B1998" s="23" t="s">
        <v>2366</v>
      </c>
      <c r="C1998" s="23" t="s">
        <v>1886</v>
      </c>
      <c r="D1998" s="13" t="s">
        <v>306</v>
      </c>
      <c r="E1998" s="13" t="s">
        <v>3512</v>
      </c>
      <c r="F1998" s="13" t="s">
        <v>2484</v>
      </c>
      <c r="G1998" s="13" t="s">
        <v>357</v>
      </c>
      <c r="H1998" s="13" t="s">
        <v>7328</v>
      </c>
      <c r="I1998" s="34">
        <v>1</v>
      </c>
    </row>
    <row r="1999" spans="1:9">
      <c r="A1999" s="23">
        <v>2020</v>
      </c>
      <c r="B1999" s="23" t="s">
        <v>2366</v>
      </c>
      <c r="C1999" s="23" t="s">
        <v>1886</v>
      </c>
      <c r="D1999" s="13" t="s">
        <v>306</v>
      </c>
      <c r="E1999" s="13" t="s">
        <v>417</v>
      </c>
      <c r="F1999" s="13" t="s">
        <v>2470</v>
      </c>
      <c r="G1999" s="13" t="s">
        <v>357</v>
      </c>
      <c r="H1999" s="13" t="s">
        <v>7328</v>
      </c>
      <c r="I1999" s="34">
        <v>1</v>
      </c>
    </row>
    <row r="2000" spans="1:9">
      <c r="A2000" s="23">
        <v>2020</v>
      </c>
      <c r="B2000" s="23" t="s">
        <v>2366</v>
      </c>
      <c r="C2000" s="23" t="s">
        <v>1886</v>
      </c>
      <c r="D2000" s="13" t="s">
        <v>307</v>
      </c>
      <c r="E2000" s="13" t="s">
        <v>3506</v>
      </c>
      <c r="F2000" s="13" t="s">
        <v>2527</v>
      </c>
      <c r="G2000" s="13" t="s">
        <v>357</v>
      </c>
      <c r="H2000" s="13" t="s">
        <v>7328</v>
      </c>
      <c r="I2000" s="34">
        <v>2</v>
      </c>
    </row>
    <row r="2001" spans="1:9">
      <c r="A2001" s="23">
        <v>2020</v>
      </c>
      <c r="B2001" s="23" t="s">
        <v>2366</v>
      </c>
      <c r="C2001" s="23" t="s">
        <v>1886</v>
      </c>
      <c r="D2001" s="13" t="s">
        <v>461</v>
      </c>
      <c r="E2001" s="13" t="s">
        <v>503</v>
      </c>
      <c r="F2001" s="13" t="s">
        <v>7112</v>
      </c>
      <c r="G2001" s="13" t="s">
        <v>357</v>
      </c>
      <c r="H2001" s="13" t="s">
        <v>7328</v>
      </c>
      <c r="I2001" s="34">
        <v>4</v>
      </c>
    </row>
    <row r="2002" spans="1:9">
      <c r="A2002" s="23">
        <v>2020</v>
      </c>
      <c r="B2002" s="23" t="s">
        <v>2366</v>
      </c>
      <c r="C2002" s="23" t="s">
        <v>1886</v>
      </c>
      <c r="D2002" s="13" t="s">
        <v>461</v>
      </c>
      <c r="E2002" s="13" t="s">
        <v>503</v>
      </c>
      <c r="F2002" s="13" t="s">
        <v>7112</v>
      </c>
      <c r="G2002" s="13" t="s">
        <v>357</v>
      </c>
      <c r="H2002" s="13" t="s">
        <v>7328</v>
      </c>
      <c r="I2002" s="34">
        <v>2</v>
      </c>
    </row>
    <row r="2003" spans="1:9">
      <c r="A2003" s="23">
        <v>2020</v>
      </c>
      <c r="B2003" s="23" t="s">
        <v>2366</v>
      </c>
      <c r="C2003" s="23" t="s">
        <v>1886</v>
      </c>
      <c r="D2003" s="13" t="s">
        <v>461</v>
      </c>
      <c r="E2003" s="13" t="s">
        <v>503</v>
      </c>
      <c r="F2003" s="13" t="s">
        <v>7112</v>
      </c>
      <c r="G2003" s="13" t="s">
        <v>357</v>
      </c>
      <c r="H2003" s="13" t="s">
        <v>7328</v>
      </c>
      <c r="I2003" s="34">
        <v>1</v>
      </c>
    </row>
    <row r="2004" spans="1:9">
      <c r="A2004" s="23">
        <v>2020</v>
      </c>
      <c r="B2004" s="23" t="s">
        <v>2366</v>
      </c>
      <c r="C2004" s="23" t="s">
        <v>1886</v>
      </c>
      <c r="D2004" s="13" t="s">
        <v>313</v>
      </c>
      <c r="E2004" s="13" t="s">
        <v>3465</v>
      </c>
      <c r="F2004" s="13" t="s">
        <v>2420</v>
      </c>
      <c r="G2004" s="13" t="s">
        <v>357</v>
      </c>
      <c r="H2004" s="13" t="s">
        <v>7328</v>
      </c>
      <c r="I2004" s="34">
        <v>1</v>
      </c>
    </row>
    <row r="2005" spans="1:9">
      <c r="A2005" s="23">
        <v>2020</v>
      </c>
      <c r="B2005" s="23" t="s">
        <v>2366</v>
      </c>
      <c r="C2005" s="23" t="s">
        <v>1886</v>
      </c>
      <c r="D2005" s="13" t="s">
        <v>313</v>
      </c>
      <c r="E2005" s="13" t="s">
        <v>373</v>
      </c>
      <c r="F2005" s="13" t="s">
        <v>2509</v>
      </c>
      <c r="G2005" s="13" t="s">
        <v>357</v>
      </c>
      <c r="H2005" s="13" t="s">
        <v>7328</v>
      </c>
      <c r="I2005" s="34">
        <v>1</v>
      </c>
    </row>
    <row r="2006" spans="1:9">
      <c r="A2006" s="23">
        <v>2020</v>
      </c>
      <c r="B2006" s="23" t="s">
        <v>2366</v>
      </c>
      <c r="C2006" s="23" t="s">
        <v>1886</v>
      </c>
      <c r="D2006" s="13" t="s">
        <v>313</v>
      </c>
      <c r="E2006" s="13" t="s">
        <v>374</v>
      </c>
      <c r="F2006" s="13" t="s">
        <v>2432</v>
      </c>
      <c r="G2006" s="13" t="s">
        <v>357</v>
      </c>
      <c r="H2006" s="13" t="s">
        <v>7328</v>
      </c>
      <c r="I2006" s="34">
        <v>1</v>
      </c>
    </row>
    <row r="2007" spans="1:9">
      <c r="A2007" s="23">
        <v>2020</v>
      </c>
      <c r="B2007" s="23" t="s">
        <v>2366</v>
      </c>
      <c r="C2007" s="23" t="s">
        <v>1886</v>
      </c>
      <c r="D2007" s="13" t="s">
        <v>313</v>
      </c>
      <c r="E2007" s="13" t="s">
        <v>3218</v>
      </c>
      <c r="F2007" s="13" t="s">
        <v>2475</v>
      </c>
      <c r="G2007" s="13" t="s">
        <v>357</v>
      </c>
      <c r="H2007" s="13" t="s">
        <v>7328</v>
      </c>
      <c r="I2007" s="34">
        <v>1</v>
      </c>
    </row>
    <row r="2008" spans="1:9">
      <c r="A2008" s="23">
        <v>2020</v>
      </c>
      <c r="B2008" s="23" t="s">
        <v>2366</v>
      </c>
      <c r="C2008" s="23" t="s">
        <v>1886</v>
      </c>
      <c r="D2008" s="13" t="s">
        <v>313</v>
      </c>
      <c r="E2008" s="13" t="s">
        <v>4091</v>
      </c>
      <c r="F2008" s="13" t="s">
        <v>4085</v>
      </c>
      <c r="G2008" s="13" t="s">
        <v>357</v>
      </c>
      <c r="H2008" s="13" t="s">
        <v>7328</v>
      </c>
      <c r="I2008" s="34">
        <v>1</v>
      </c>
    </row>
    <row r="2009" spans="1:9">
      <c r="A2009" s="23">
        <v>2020</v>
      </c>
      <c r="B2009" s="23" t="s">
        <v>2366</v>
      </c>
      <c r="C2009" s="23" t="s">
        <v>1886</v>
      </c>
      <c r="D2009" s="13" t="s">
        <v>313</v>
      </c>
      <c r="E2009" s="13" t="s">
        <v>4091</v>
      </c>
      <c r="F2009" s="13" t="s">
        <v>4085</v>
      </c>
      <c r="G2009" s="13" t="s">
        <v>357</v>
      </c>
      <c r="H2009" s="13" t="s">
        <v>7328</v>
      </c>
      <c r="I2009" s="34">
        <v>1</v>
      </c>
    </row>
    <row r="2010" spans="1:9">
      <c r="A2010" s="23">
        <v>2020</v>
      </c>
      <c r="B2010" s="23" t="s">
        <v>2366</v>
      </c>
      <c r="C2010" s="23" t="s">
        <v>1886</v>
      </c>
      <c r="D2010" s="13" t="s">
        <v>313</v>
      </c>
      <c r="E2010" s="13" t="s">
        <v>379</v>
      </c>
      <c r="F2010" s="13" t="s">
        <v>2432</v>
      </c>
      <c r="G2010" s="13" t="s">
        <v>357</v>
      </c>
      <c r="H2010" s="13" t="s">
        <v>7328</v>
      </c>
      <c r="I2010" s="34">
        <v>1</v>
      </c>
    </row>
    <row r="2011" spans="1:9">
      <c r="A2011" s="23">
        <v>2020</v>
      </c>
      <c r="B2011" s="23" t="s">
        <v>2366</v>
      </c>
      <c r="C2011" s="23" t="s">
        <v>1886</v>
      </c>
      <c r="D2011" s="13" t="s">
        <v>314</v>
      </c>
      <c r="E2011" s="13" t="s">
        <v>4005</v>
      </c>
      <c r="F2011" s="13" t="s">
        <v>4018</v>
      </c>
      <c r="G2011" s="13" t="s">
        <v>357</v>
      </c>
      <c r="H2011" s="13" t="s">
        <v>7328</v>
      </c>
      <c r="I2011" s="34">
        <v>1</v>
      </c>
    </row>
    <row r="2012" spans="1:9">
      <c r="A2012" s="23">
        <v>2020</v>
      </c>
      <c r="B2012" s="23" t="s">
        <v>2366</v>
      </c>
      <c r="C2012" s="23" t="s">
        <v>1886</v>
      </c>
      <c r="D2012" s="13" t="s">
        <v>314</v>
      </c>
      <c r="E2012" s="13" t="s">
        <v>4005</v>
      </c>
      <c r="F2012" s="13" t="s">
        <v>4018</v>
      </c>
      <c r="G2012" s="13" t="s">
        <v>357</v>
      </c>
      <c r="H2012" s="13" t="s">
        <v>7328</v>
      </c>
      <c r="I2012" s="34">
        <v>1</v>
      </c>
    </row>
    <row r="2013" spans="1:9">
      <c r="A2013" s="23">
        <v>2020</v>
      </c>
      <c r="B2013" s="23" t="s">
        <v>2366</v>
      </c>
      <c r="C2013" s="23" t="s">
        <v>1886</v>
      </c>
      <c r="D2013" s="13" t="s">
        <v>314</v>
      </c>
      <c r="E2013" s="13" t="s">
        <v>3212</v>
      </c>
      <c r="F2013" s="13" t="s">
        <v>5784</v>
      </c>
      <c r="G2013" s="13" t="s">
        <v>357</v>
      </c>
      <c r="H2013" s="13" t="s">
        <v>7328</v>
      </c>
      <c r="I2013" s="34">
        <v>1</v>
      </c>
    </row>
    <row r="2014" spans="1:9">
      <c r="A2014" s="23">
        <v>2020</v>
      </c>
      <c r="B2014" s="23" t="s">
        <v>2366</v>
      </c>
      <c r="C2014" s="23" t="s">
        <v>1886</v>
      </c>
      <c r="D2014" s="13" t="s">
        <v>316</v>
      </c>
      <c r="E2014" s="13" t="s">
        <v>2344</v>
      </c>
      <c r="F2014" s="13" t="s">
        <v>2535</v>
      </c>
      <c r="G2014" s="13" t="s">
        <v>357</v>
      </c>
      <c r="H2014" s="13" t="s">
        <v>7328</v>
      </c>
      <c r="I2014" s="34">
        <v>1</v>
      </c>
    </row>
    <row r="2015" spans="1:9">
      <c r="A2015" s="23">
        <v>2020</v>
      </c>
      <c r="B2015" s="23" t="s">
        <v>2366</v>
      </c>
      <c r="C2015" s="23" t="s">
        <v>1886</v>
      </c>
      <c r="D2015" s="13" t="s">
        <v>317</v>
      </c>
      <c r="E2015" s="13" t="s">
        <v>3217</v>
      </c>
      <c r="F2015" s="13" t="s">
        <v>2423</v>
      </c>
      <c r="G2015" s="13" t="s">
        <v>357</v>
      </c>
      <c r="H2015" s="13" t="s">
        <v>7328</v>
      </c>
      <c r="I2015" s="34">
        <v>2</v>
      </c>
    </row>
    <row r="2016" spans="1:9">
      <c r="A2016" s="23">
        <v>2020</v>
      </c>
      <c r="B2016" s="23" t="s">
        <v>2366</v>
      </c>
      <c r="C2016" s="23" t="s">
        <v>1886</v>
      </c>
      <c r="D2016" s="13" t="s">
        <v>317</v>
      </c>
      <c r="E2016" s="13" t="s">
        <v>3217</v>
      </c>
      <c r="F2016" s="13" t="s">
        <v>2423</v>
      </c>
      <c r="G2016" s="13" t="s">
        <v>357</v>
      </c>
      <c r="H2016" s="13" t="s">
        <v>7328</v>
      </c>
      <c r="I2016" s="34">
        <v>1</v>
      </c>
    </row>
    <row r="2017" spans="1:9">
      <c r="A2017" s="23">
        <v>2020</v>
      </c>
      <c r="B2017" s="23" t="s">
        <v>2366</v>
      </c>
      <c r="C2017" s="23" t="s">
        <v>1886</v>
      </c>
      <c r="D2017" s="13" t="s">
        <v>317</v>
      </c>
      <c r="E2017" s="13" t="s">
        <v>463</v>
      </c>
      <c r="F2017" s="13" t="s">
        <v>2446</v>
      </c>
      <c r="G2017" s="13" t="s">
        <v>357</v>
      </c>
      <c r="H2017" s="13" t="s">
        <v>7328</v>
      </c>
      <c r="I2017" s="34">
        <v>1</v>
      </c>
    </row>
    <row r="2018" spans="1:9">
      <c r="A2018" s="23">
        <v>2020</v>
      </c>
      <c r="B2018" s="23" t="s">
        <v>2366</v>
      </c>
      <c r="C2018" s="23" t="s">
        <v>1886</v>
      </c>
      <c r="D2018" s="13" t="s">
        <v>317</v>
      </c>
      <c r="E2018" s="13" t="s">
        <v>4089</v>
      </c>
      <c r="F2018" s="13" t="s">
        <v>2439</v>
      </c>
      <c r="G2018" s="13" t="s">
        <v>357</v>
      </c>
      <c r="H2018" s="13" t="s">
        <v>7328</v>
      </c>
      <c r="I2018" s="34">
        <v>1</v>
      </c>
    </row>
    <row r="2019" spans="1:9">
      <c r="A2019" s="23">
        <v>2020</v>
      </c>
      <c r="B2019" s="23" t="s">
        <v>2366</v>
      </c>
      <c r="C2019" s="23" t="s">
        <v>1886</v>
      </c>
      <c r="D2019" s="13" t="s">
        <v>317</v>
      </c>
      <c r="E2019" s="13" t="s">
        <v>3500</v>
      </c>
      <c r="F2019" s="13" t="s">
        <v>2476</v>
      </c>
      <c r="G2019" s="13" t="s">
        <v>357</v>
      </c>
      <c r="H2019" s="13" t="s">
        <v>7328</v>
      </c>
      <c r="I2019" s="34">
        <v>2</v>
      </c>
    </row>
    <row r="2020" spans="1:9">
      <c r="A2020" s="23">
        <v>2020</v>
      </c>
      <c r="B2020" s="23" t="s">
        <v>2366</v>
      </c>
      <c r="C2020" s="23" t="s">
        <v>1886</v>
      </c>
      <c r="D2020" s="13" t="s">
        <v>317</v>
      </c>
      <c r="E2020" s="13" t="s">
        <v>4045</v>
      </c>
      <c r="F2020" s="13" t="s">
        <v>2423</v>
      </c>
      <c r="G2020" s="13" t="s">
        <v>357</v>
      </c>
      <c r="H2020" s="13" t="s">
        <v>7328</v>
      </c>
      <c r="I2020" s="34">
        <v>1</v>
      </c>
    </row>
    <row r="2021" spans="1:9">
      <c r="A2021" s="23">
        <v>2020</v>
      </c>
      <c r="B2021" s="23" t="s">
        <v>2366</v>
      </c>
      <c r="C2021" s="23" t="s">
        <v>1886</v>
      </c>
      <c r="D2021" s="13" t="s">
        <v>317</v>
      </c>
      <c r="E2021" s="13" t="s">
        <v>4046</v>
      </c>
      <c r="F2021" s="13" t="s">
        <v>2476</v>
      </c>
      <c r="G2021" s="13" t="s">
        <v>357</v>
      </c>
      <c r="H2021" s="13" t="s">
        <v>7328</v>
      </c>
      <c r="I2021" s="34">
        <v>2</v>
      </c>
    </row>
    <row r="2022" spans="1:9">
      <c r="A2022" s="23">
        <v>2020</v>
      </c>
      <c r="B2022" s="23" t="s">
        <v>2366</v>
      </c>
      <c r="C2022" s="23" t="s">
        <v>1886</v>
      </c>
      <c r="D2022" s="13" t="s">
        <v>317</v>
      </c>
      <c r="E2022" s="13" t="s">
        <v>1956</v>
      </c>
      <c r="F2022" s="13" t="s">
        <v>2454</v>
      </c>
      <c r="G2022" s="13" t="s">
        <v>357</v>
      </c>
      <c r="H2022" s="13" t="s">
        <v>7328</v>
      </c>
      <c r="I2022" s="34">
        <v>1</v>
      </c>
    </row>
    <row r="2023" spans="1:9">
      <c r="A2023" s="23">
        <v>2020</v>
      </c>
      <c r="B2023" s="23" t="s">
        <v>2366</v>
      </c>
      <c r="C2023" s="23" t="s">
        <v>1886</v>
      </c>
      <c r="D2023" s="13" t="s">
        <v>317</v>
      </c>
      <c r="E2023" s="13" t="s">
        <v>4092</v>
      </c>
      <c r="F2023" s="13" t="s">
        <v>2421</v>
      </c>
      <c r="G2023" s="13" t="s">
        <v>357</v>
      </c>
      <c r="H2023" s="13" t="s">
        <v>7328</v>
      </c>
      <c r="I2023" s="34">
        <v>1</v>
      </c>
    </row>
    <row r="2024" spans="1:9">
      <c r="A2024" s="23">
        <v>2020</v>
      </c>
      <c r="B2024" s="23" t="s">
        <v>2366</v>
      </c>
      <c r="C2024" s="23" t="s">
        <v>1886</v>
      </c>
      <c r="D2024" s="13" t="s">
        <v>317</v>
      </c>
      <c r="E2024" s="13" t="s">
        <v>4092</v>
      </c>
      <c r="F2024" s="13" t="s">
        <v>2421</v>
      </c>
      <c r="G2024" s="13" t="s">
        <v>357</v>
      </c>
      <c r="H2024" s="13" t="s">
        <v>7328</v>
      </c>
      <c r="I2024" s="34">
        <v>1</v>
      </c>
    </row>
    <row r="2025" spans="1:9">
      <c r="A2025" s="23">
        <v>2020</v>
      </c>
      <c r="B2025" s="23" t="s">
        <v>2366</v>
      </c>
      <c r="C2025" s="23" t="s">
        <v>1886</v>
      </c>
      <c r="D2025" s="13" t="s">
        <v>317</v>
      </c>
      <c r="E2025" s="13" t="s">
        <v>4093</v>
      </c>
      <c r="F2025" s="13" t="s">
        <v>2423</v>
      </c>
      <c r="G2025" s="13" t="s">
        <v>357</v>
      </c>
      <c r="H2025" s="13" t="s">
        <v>7328</v>
      </c>
      <c r="I2025" s="34">
        <v>2</v>
      </c>
    </row>
    <row r="2026" spans="1:9">
      <c r="A2026" s="23">
        <v>2020</v>
      </c>
      <c r="B2026" s="23" t="s">
        <v>2366</v>
      </c>
      <c r="C2026" s="23" t="s">
        <v>1886</v>
      </c>
      <c r="D2026" s="13" t="s">
        <v>317</v>
      </c>
      <c r="E2026" s="13" t="s">
        <v>4093</v>
      </c>
      <c r="F2026" s="13" t="s">
        <v>2423</v>
      </c>
      <c r="G2026" s="13" t="s">
        <v>357</v>
      </c>
      <c r="H2026" s="13" t="s">
        <v>7328</v>
      </c>
      <c r="I2026" s="34">
        <v>1</v>
      </c>
    </row>
    <row r="2027" spans="1:9">
      <c r="A2027" s="23">
        <v>2020</v>
      </c>
      <c r="B2027" s="23" t="s">
        <v>2366</v>
      </c>
      <c r="C2027" s="23" t="s">
        <v>1886</v>
      </c>
      <c r="D2027" s="13" t="s">
        <v>317</v>
      </c>
      <c r="E2027" s="13" t="s">
        <v>5786</v>
      </c>
      <c r="F2027" s="13" t="s">
        <v>2423</v>
      </c>
      <c r="G2027" s="13" t="s">
        <v>357</v>
      </c>
      <c r="H2027" s="13" t="s">
        <v>7328</v>
      </c>
      <c r="I2027" s="34">
        <v>3</v>
      </c>
    </row>
    <row r="2028" spans="1:9">
      <c r="A2028" s="23">
        <v>2020</v>
      </c>
      <c r="B2028" s="23" t="s">
        <v>2366</v>
      </c>
      <c r="C2028" s="23" t="s">
        <v>1886</v>
      </c>
      <c r="D2028" s="13" t="s">
        <v>317</v>
      </c>
      <c r="E2028" s="13" t="s">
        <v>5785</v>
      </c>
      <c r="F2028" s="13" t="s">
        <v>2421</v>
      </c>
      <c r="G2028" s="13" t="s">
        <v>357</v>
      </c>
      <c r="H2028" s="13" t="s">
        <v>7328</v>
      </c>
      <c r="I2028" s="34">
        <v>1</v>
      </c>
    </row>
    <row r="2029" spans="1:9">
      <c r="A2029" s="23">
        <v>2020</v>
      </c>
      <c r="B2029" s="23" t="s">
        <v>2366</v>
      </c>
      <c r="C2029" s="23" t="s">
        <v>1886</v>
      </c>
      <c r="D2029" s="13" t="s">
        <v>317</v>
      </c>
      <c r="E2029" s="13" t="s">
        <v>5785</v>
      </c>
      <c r="F2029" s="13" t="s">
        <v>2421</v>
      </c>
      <c r="G2029" s="13" t="s">
        <v>357</v>
      </c>
      <c r="H2029" s="13" t="s">
        <v>7328</v>
      </c>
      <c r="I2029" s="34">
        <v>1</v>
      </c>
    </row>
    <row r="2030" spans="1:9">
      <c r="A2030" s="23">
        <v>2020</v>
      </c>
      <c r="B2030" s="23" t="s">
        <v>2366</v>
      </c>
      <c r="C2030" s="23" t="s">
        <v>1886</v>
      </c>
      <c r="D2030" s="13" t="s">
        <v>319</v>
      </c>
      <c r="E2030" s="13" t="s">
        <v>4096</v>
      </c>
      <c r="F2030" s="13" t="s">
        <v>2477</v>
      </c>
      <c r="G2030" s="13" t="s">
        <v>357</v>
      </c>
      <c r="H2030" s="13" t="s">
        <v>7328</v>
      </c>
      <c r="I2030" s="34">
        <v>1</v>
      </c>
    </row>
    <row r="2031" spans="1:9">
      <c r="A2031" s="23">
        <v>2020</v>
      </c>
      <c r="B2031" s="23" t="s">
        <v>2366</v>
      </c>
      <c r="C2031" s="23" t="s">
        <v>1886</v>
      </c>
      <c r="D2031" s="13" t="s">
        <v>319</v>
      </c>
      <c r="E2031" s="13" t="s">
        <v>3528</v>
      </c>
      <c r="F2031" s="13" t="s">
        <v>2540</v>
      </c>
      <c r="G2031" s="13" t="s">
        <v>357</v>
      </c>
      <c r="H2031" s="13" t="s">
        <v>7328</v>
      </c>
      <c r="I2031" s="34">
        <v>1</v>
      </c>
    </row>
    <row r="2032" spans="1:9">
      <c r="A2032" s="23">
        <v>2020</v>
      </c>
      <c r="B2032" s="23" t="s">
        <v>2366</v>
      </c>
      <c r="C2032" s="23" t="s">
        <v>1886</v>
      </c>
      <c r="D2032" s="13" t="s">
        <v>319</v>
      </c>
      <c r="E2032" s="13" t="s">
        <v>3528</v>
      </c>
      <c r="F2032" s="13" t="s">
        <v>2540</v>
      </c>
      <c r="G2032" s="13" t="s">
        <v>357</v>
      </c>
      <c r="H2032" s="13" t="s">
        <v>7328</v>
      </c>
      <c r="I2032" s="34">
        <v>1</v>
      </c>
    </row>
    <row r="2033" spans="1:9">
      <c r="A2033" s="23">
        <v>2020</v>
      </c>
      <c r="B2033" s="23" t="s">
        <v>2366</v>
      </c>
      <c r="C2033" s="23" t="s">
        <v>1886</v>
      </c>
      <c r="D2033" s="13" t="s">
        <v>320</v>
      </c>
      <c r="E2033" s="13" t="s">
        <v>2325</v>
      </c>
      <c r="F2033" s="13" t="s">
        <v>2455</v>
      </c>
      <c r="G2033" s="13" t="s">
        <v>357</v>
      </c>
      <c r="H2033" s="13" t="s">
        <v>7328</v>
      </c>
      <c r="I2033" s="34">
        <v>1</v>
      </c>
    </row>
    <row r="2034" spans="1:9">
      <c r="A2034" s="23">
        <v>2020</v>
      </c>
      <c r="B2034" s="23" t="s">
        <v>2366</v>
      </c>
      <c r="C2034" s="23" t="s">
        <v>1886</v>
      </c>
      <c r="D2034" s="13" t="s">
        <v>320</v>
      </c>
      <c r="E2034" s="13" t="s">
        <v>466</v>
      </c>
      <c r="F2034" s="13" t="s">
        <v>2478</v>
      </c>
      <c r="G2034" s="13" t="s">
        <v>357</v>
      </c>
      <c r="H2034" s="13" t="s">
        <v>7328</v>
      </c>
      <c r="I2034" s="34">
        <v>1</v>
      </c>
    </row>
    <row r="2035" spans="1:9">
      <c r="A2035" s="23">
        <v>2020</v>
      </c>
      <c r="B2035" s="23" t="s">
        <v>2366</v>
      </c>
      <c r="C2035" s="23" t="s">
        <v>1886</v>
      </c>
      <c r="D2035" s="13" t="s">
        <v>322</v>
      </c>
      <c r="E2035" s="13" t="s">
        <v>1952</v>
      </c>
      <c r="F2035" s="13" t="s">
        <v>2467</v>
      </c>
      <c r="G2035" s="13" t="s">
        <v>357</v>
      </c>
      <c r="H2035" s="13" t="s">
        <v>7328</v>
      </c>
      <c r="I2035" s="34">
        <v>2</v>
      </c>
    </row>
    <row r="2036" spans="1:9">
      <c r="A2036" s="23">
        <v>2020</v>
      </c>
      <c r="B2036" s="23" t="s">
        <v>2366</v>
      </c>
      <c r="C2036" s="23" t="s">
        <v>1886</v>
      </c>
      <c r="D2036" s="13" t="s">
        <v>322</v>
      </c>
      <c r="E2036" s="13" t="s">
        <v>390</v>
      </c>
      <c r="F2036" s="13" t="s">
        <v>2466</v>
      </c>
      <c r="G2036" s="13" t="s">
        <v>357</v>
      </c>
      <c r="H2036" s="13" t="s">
        <v>7328</v>
      </c>
      <c r="I2036" s="34">
        <v>2</v>
      </c>
    </row>
    <row r="2037" spans="1:9">
      <c r="A2037" s="23">
        <v>2020</v>
      </c>
      <c r="B2037" s="23" t="s">
        <v>2366</v>
      </c>
      <c r="C2037" s="23" t="s">
        <v>1886</v>
      </c>
      <c r="D2037" s="13" t="s">
        <v>322</v>
      </c>
      <c r="E2037" s="13" t="s">
        <v>390</v>
      </c>
      <c r="F2037" s="13" t="s">
        <v>2466</v>
      </c>
      <c r="G2037" s="13" t="s">
        <v>357</v>
      </c>
      <c r="H2037" s="13" t="s">
        <v>7328</v>
      </c>
      <c r="I2037" s="34">
        <v>1</v>
      </c>
    </row>
    <row r="2038" spans="1:9">
      <c r="A2038" s="23">
        <v>2020</v>
      </c>
      <c r="B2038" s="23" t="s">
        <v>2366</v>
      </c>
      <c r="C2038" s="23" t="s">
        <v>1886</v>
      </c>
      <c r="D2038" s="13" t="s">
        <v>322</v>
      </c>
      <c r="E2038" s="13" t="s">
        <v>3477</v>
      </c>
      <c r="F2038" s="13" t="s">
        <v>2643</v>
      </c>
      <c r="G2038" s="13" t="s">
        <v>357</v>
      </c>
      <c r="H2038" s="13" t="s">
        <v>7328</v>
      </c>
      <c r="I2038" s="34">
        <v>1</v>
      </c>
    </row>
    <row r="2039" spans="1:9">
      <c r="A2039" s="23">
        <v>2020</v>
      </c>
      <c r="B2039" s="23" t="s">
        <v>2366</v>
      </c>
      <c r="C2039" s="23" t="s">
        <v>1886</v>
      </c>
      <c r="D2039" s="13" t="s">
        <v>322</v>
      </c>
      <c r="E2039" s="13" t="s">
        <v>3477</v>
      </c>
      <c r="F2039" s="13" t="s">
        <v>2643</v>
      </c>
      <c r="G2039" s="13" t="s">
        <v>357</v>
      </c>
      <c r="H2039" s="13" t="s">
        <v>7328</v>
      </c>
      <c r="I2039" s="34">
        <v>1</v>
      </c>
    </row>
    <row r="2040" spans="1:9">
      <c r="A2040" s="23">
        <v>2020</v>
      </c>
      <c r="B2040" s="23" t="s">
        <v>2366</v>
      </c>
      <c r="C2040" s="23" t="s">
        <v>1886</v>
      </c>
      <c r="D2040" s="13" t="s">
        <v>322</v>
      </c>
      <c r="E2040" s="13" t="s">
        <v>3477</v>
      </c>
      <c r="F2040" s="13" t="s">
        <v>2643</v>
      </c>
      <c r="G2040" s="13" t="s">
        <v>357</v>
      </c>
      <c r="H2040" s="13" t="s">
        <v>7328</v>
      </c>
      <c r="I2040" s="34">
        <v>1</v>
      </c>
    </row>
    <row r="2041" spans="1:9">
      <c r="A2041" s="23">
        <v>2020</v>
      </c>
      <c r="B2041" s="23" t="s">
        <v>2366</v>
      </c>
      <c r="C2041" s="23" t="s">
        <v>1886</v>
      </c>
      <c r="D2041" s="13" t="s">
        <v>322</v>
      </c>
      <c r="E2041" s="13" t="s">
        <v>3477</v>
      </c>
      <c r="F2041" s="13" t="s">
        <v>2643</v>
      </c>
      <c r="G2041" s="13" t="s">
        <v>357</v>
      </c>
      <c r="H2041" s="13" t="s">
        <v>7328</v>
      </c>
      <c r="I2041" s="34">
        <v>1</v>
      </c>
    </row>
    <row r="2042" spans="1:9">
      <c r="A2042" s="23">
        <v>2020</v>
      </c>
      <c r="B2042" s="23" t="s">
        <v>2366</v>
      </c>
      <c r="C2042" s="23" t="s">
        <v>1886</v>
      </c>
      <c r="D2042" s="13" t="s">
        <v>322</v>
      </c>
      <c r="E2042" s="13" t="s">
        <v>391</v>
      </c>
      <c r="F2042" s="13" t="s">
        <v>3552</v>
      </c>
      <c r="G2042" s="13" t="s">
        <v>357</v>
      </c>
      <c r="H2042" s="13" t="s">
        <v>7328</v>
      </c>
      <c r="I2042" s="34">
        <v>1</v>
      </c>
    </row>
    <row r="2043" spans="1:9">
      <c r="A2043" s="23">
        <v>2020</v>
      </c>
      <c r="B2043" s="23" t="s">
        <v>2366</v>
      </c>
      <c r="C2043" s="23" t="s">
        <v>1886</v>
      </c>
      <c r="D2043" s="13" t="s">
        <v>322</v>
      </c>
      <c r="E2043" s="13" t="s">
        <v>467</v>
      </c>
      <c r="F2043" s="13" t="s">
        <v>2668</v>
      </c>
      <c r="G2043" s="13" t="s">
        <v>357</v>
      </c>
      <c r="H2043" s="13" t="s">
        <v>7328</v>
      </c>
      <c r="I2043" s="34">
        <v>1</v>
      </c>
    </row>
    <row r="2044" spans="1:9">
      <c r="A2044" s="23">
        <v>2020</v>
      </c>
      <c r="B2044" s="23" t="s">
        <v>2366</v>
      </c>
      <c r="C2044" s="23" t="s">
        <v>1886</v>
      </c>
      <c r="D2044" s="13" t="s">
        <v>322</v>
      </c>
      <c r="E2044" s="13" t="s">
        <v>467</v>
      </c>
      <c r="F2044" s="13" t="s">
        <v>2668</v>
      </c>
      <c r="G2044" s="13" t="s">
        <v>357</v>
      </c>
      <c r="H2044" s="13" t="s">
        <v>7328</v>
      </c>
      <c r="I2044" s="34">
        <v>1</v>
      </c>
    </row>
    <row r="2045" spans="1:9">
      <c r="A2045" s="23">
        <v>2020</v>
      </c>
      <c r="B2045" s="23" t="s">
        <v>2366</v>
      </c>
      <c r="C2045" s="23" t="s">
        <v>1886</v>
      </c>
      <c r="D2045" s="13" t="s">
        <v>322</v>
      </c>
      <c r="E2045" s="13" t="s">
        <v>468</v>
      </c>
      <c r="F2045" s="13" t="s">
        <v>2676</v>
      </c>
      <c r="G2045" s="13" t="s">
        <v>357</v>
      </c>
      <c r="H2045" s="13" t="s">
        <v>7328</v>
      </c>
      <c r="I2045" s="34">
        <v>1</v>
      </c>
    </row>
    <row r="2046" spans="1:9">
      <c r="A2046" s="23">
        <v>2020</v>
      </c>
      <c r="B2046" s="23" t="s">
        <v>2366</v>
      </c>
      <c r="C2046" s="23" t="s">
        <v>1886</v>
      </c>
      <c r="D2046" s="13" t="s">
        <v>322</v>
      </c>
      <c r="E2046" s="13" t="s">
        <v>468</v>
      </c>
      <c r="F2046" s="13" t="s">
        <v>2676</v>
      </c>
      <c r="G2046" s="13" t="s">
        <v>357</v>
      </c>
      <c r="H2046" s="13" t="s">
        <v>7328</v>
      </c>
      <c r="I2046" s="34">
        <v>1</v>
      </c>
    </row>
    <row r="2047" spans="1:9">
      <c r="A2047" s="23">
        <v>2020</v>
      </c>
      <c r="B2047" s="23" t="s">
        <v>2366</v>
      </c>
      <c r="C2047" s="23" t="s">
        <v>1886</v>
      </c>
      <c r="D2047" s="13" t="s">
        <v>322</v>
      </c>
      <c r="E2047" s="13" t="s">
        <v>470</v>
      </c>
      <c r="F2047" s="13" t="s">
        <v>2487</v>
      </c>
      <c r="G2047" s="13" t="s">
        <v>357</v>
      </c>
      <c r="H2047" s="13" t="s">
        <v>7328</v>
      </c>
      <c r="I2047" s="34">
        <v>2</v>
      </c>
    </row>
    <row r="2048" spans="1:9">
      <c r="A2048" s="23">
        <v>2020</v>
      </c>
      <c r="B2048" s="23" t="s">
        <v>2366</v>
      </c>
      <c r="C2048" s="23" t="s">
        <v>1886</v>
      </c>
      <c r="D2048" s="13" t="s">
        <v>322</v>
      </c>
      <c r="E2048" s="13" t="s">
        <v>470</v>
      </c>
      <c r="F2048" s="13" t="s">
        <v>2487</v>
      </c>
      <c r="G2048" s="13" t="s">
        <v>357</v>
      </c>
      <c r="H2048" s="13" t="s">
        <v>7328</v>
      </c>
      <c r="I2048" s="34">
        <v>1</v>
      </c>
    </row>
    <row r="2049" spans="1:9">
      <c r="A2049" s="23">
        <v>2020</v>
      </c>
      <c r="B2049" s="23" t="s">
        <v>2366</v>
      </c>
      <c r="C2049" s="23" t="s">
        <v>1886</v>
      </c>
      <c r="D2049" s="13" t="s">
        <v>322</v>
      </c>
      <c r="E2049" s="13" t="s">
        <v>470</v>
      </c>
      <c r="F2049" s="13" t="s">
        <v>2487</v>
      </c>
      <c r="G2049" s="13" t="s">
        <v>357</v>
      </c>
      <c r="H2049" s="13" t="s">
        <v>7328</v>
      </c>
      <c r="I2049" s="34">
        <v>1</v>
      </c>
    </row>
    <row r="2050" spans="1:9">
      <c r="A2050" s="23">
        <v>2020</v>
      </c>
      <c r="B2050" s="23" t="s">
        <v>2366</v>
      </c>
      <c r="C2050" s="23" t="s">
        <v>1886</v>
      </c>
      <c r="D2050" s="13" t="s">
        <v>322</v>
      </c>
      <c r="E2050" s="13" t="s">
        <v>470</v>
      </c>
      <c r="F2050" s="13" t="s">
        <v>2487</v>
      </c>
      <c r="G2050" s="13" t="s">
        <v>357</v>
      </c>
      <c r="H2050" s="13" t="s">
        <v>7328</v>
      </c>
      <c r="I2050" s="34">
        <v>1</v>
      </c>
    </row>
    <row r="2051" spans="1:9">
      <c r="A2051" s="23">
        <v>2020</v>
      </c>
      <c r="B2051" s="23" t="s">
        <v>2366</v>
      </c>
      <c r="C2051" s="23" t="s">
        <v>1886</v>
      </c>
      <c r="D2051" s="13" t="s">
        <v>322</v>
      </c>
      <c r="E2051" s="13" t="s">
        <v>471</v>
      </c>
      <c r="F2051" s="13" t="s">
        <v>2669</v>
      </c>
      <c r="G2051" s="13" t="s">
        <v>357</v>
      </c>
      <c r="H2051" s="13" t="s">
        <v>7328</v>
      </c>
      <c r="I2051" s="34">
        <v>2</v>
      </c>
    </row>
    <row r="2052" spans="1:9">
      <c r="A2052" s="23">
        <v>2020</v>
      </c>
      <c r="B2052" s="23" t="s">
        <v>2366</v>
      </c>
      <c r="C2052" s="23" t="s">
        <v>1886</v>
      </c>
      <c r="D2052" s="13" t="s">
        <v>322</v>
      </c>
      <c r="E2052" s="13" t="s">
        <v>471</v>
      </c>
      <c r="F2052" s="13" t="s">
        <v>2669</v>
      </c>
      <c r="G2052" s="13" t="s">
        <v>357</v>
      </c>
      <c r="H2052" s="13" t="s">
        <v>7328</v>
      </c>
      <c r="I2052" s="34">
        <v>2</v>
      </c>
    </row>
    <row r="2053" spans="1:9">
      <c r="A2053" s="23">
        <v>2020</v>
      </c>
      <c r="B2053" s="23" t="s">
        <v>2366</v>
      </c>
      <c r="C2053" s="23" t="s">
        <v>1886</v>
      </c>
      <c r="D2053" s="13" t="s">
        <v>322</v>
      </c>
      <c r="E2053" s="13" t="s">
        <v>471</v>
      </c>
      <c r="F2053" s="13" t="s">
        <v>2669</v>
      </c>
      <c r="G2053" s="13" t="s">
        <v>357</v>
      </c>
      <c r="H2053" s="13" t="s">
        <v>7328</v>
      </c>
      <c r="I2053" s="34">
        <v>1</v>
      </c>
    </row>
    <row r="2054" spans="1:9">
      <c r="A2054" s="23">
        <v>2020</v>
      </c>
      <c r="B2054" s="23" t="s">
        <v>2366</v>
      </c>
      <c r="C2054" s="23" t="s">
        <v>1886</v>
      </c>
      <c r="D2054" s="13" t="s">
        <v>322</v>
      </c>
      <c r="E2054" s="13" t="s">
        <v>471</v>
      </c>
      <c r="F2054" s="13" t="s">
        <v>2669</v>
      </c>
      <c r="G2054" s="13" t="s">
        <v>357</v>
      </c>
      <c r="H2054" s="13" t="s">
        <v>7328</v>
      </c>
      <c r="I2054" s="34">
        <v>1</v>
      </c>
    </row>
    <row r="2055" spans="1:9">
      <c r="A2055" s="23">
        <v>2020</v>
      </c>
      <c r="B2055" s="23" t="s">
        <v>2366</v>
      </c>
      <c r="C2055" s="23" t="s">
        <v>1886</v>
      </c>
      <c r="D2055" s="13" t="s">
        <v>322</v>
      </c>
      <c r="E2055" s="13" t="s">
        <v>431</v>
      </c>
      <c r="F2055" s="13" t="s">
        <v>2508</v>
      </c>
      <c r="G2055" s="13" t="s">
        <v>357</v>
      </c>
      <c r="H2055" s="13" t="s">
        <v>7328</v>
      </c>
      <c r="I2055" s="34">
        <v>1</v>
      </c>
    </row>
    <row r="2056" spans="1:9">
      <c r="A2056" s="23">
        <v>2020</v>
      </c>
      <c r="B2056" s="23" t="s">
        <v>2366</v>
      </c>
      <c r="C2056" s="23" t="s">
        <v>1886</v>
      </c>
      <c r="D2056" s="13" t="s">
        <v>322</v>
      </c>
      <c r="E2056" s="13" t="s">
        <v>431</v>
      </c>
      <c r="F2056" s="13" t="s">
        <v>2508</v>
      </c>
      <c r="G2056" s="13" t="s">
        <v>357</v>
      </c>
      <c r="H2056" s="13" t="s">
        <v>7328</v>
      </c>
      <c r="I2056" s="34">
        <v>1</v>
      </c>
    </row>
    <row r="2057" spans="1:9">
      <c r="A2057" s="23">
        <v>2020</v>
      </c>
      <c r="B2057" s="23" t="s">
        <v>2366</v>
      </c>
      <c r="C2057" s="23" t="s">
        <v>1886</v>
      </c>
      <c r="D2057" s="13" t="s">
        <v>322</v>
      </c>
      <c r="E2057" s="13" t="s">
        <v>431</v>
      </c>
      <c r="F2057" s="13" t="s">
        <v>2508</v>
      </c>
      <c r="G2057" s="13" t="s">
        <v>357</v>
      </c>
      <c r="H2057" s="13" t="s">
        <v>7328</v>
      </c>
      <c r="I2057" s="34">
        <v>1</v>
      </c>
    </row>
    <row r="2058" spans="1:9">
      <c r="A2058" s="23">
        <v>2020</v>
      </c>
      <c r="B2058" s="23" t="s">
        <v>2366</v>
      </c>
      <c r="C2058" s="23" t="s">
        <v>1886</v>
      </c>
      <c r="D2058" s="13" t="s">
        <v>322</v>
      </c>
      <c r="E2058" s="13" t="s">
        <v>473</v>
      </c>
      <c r="F2058" s="13" t="s">
        <v>2654</v>
      </c>
      <c r="G2058" s="13" t="s">
        <v>357</v>
      </c>
      <c r="H2058" s="13" t="s">
        <v>7328</v>
      </c>
      <c r="I2058" s="34">
        <v>1</v>
      </c>
    </row>
    <row r="2059" spans="1:9">
      <c r="A2059" s="23">
        <v>2020</v>
      </c>
      <c r="B2059" s="23" t="s">
        <v>2366</v>
      </c>
      <c r="C2059" s="23" t="s">
        <v>1886</v>
      </c>
      <c r="D2059" s="13" t="s">
        <v>322</v>
      </c>
      <c r="E2059" s="13" t="s">
        <v>473</v>
      </c>
      <c r="F2059" s="13" t="s">
        <v>2654</v>
      </c>
      <c r="G2059" s="13" t="s">
        <v>357</v>
      </c>
      <c r="H2059" s="13" t="s">
        <v>7328</v>
      </c>
      <c r="I2059" s="34">
        <v>1</v>
      </c>
    </row>
    <row r="2060" spans="1:9">
      <c r="A2060" s="23">
        <v>2020</v>
      </c>
      <c r="B2060" s="23" t="s">
        <v>2366</v>
      </c>
      <c r="C2060" s="23" t="s">
        <v>1886</v>
      </c>
      <c r="D2060" s="13" t="s">
        <v>322</v>
      </c>
      <c r="E2060" s="13" t="s">
        <v>474</v>
      </c>
      <c r="F2060" s="13" t="s">
        <v>2687</v>
      </c>
      <c r="G2060" s="13" t="s">
        <v>357</v>
      </c>
      <c r="H2060" s="13" t="s">
        <v>7328</v>
      </c>
      <c r="I2060" s="34">
        <v>1</v>
      </c>
    </row>
    <row r="2061" spans="1:9">
      <c r="A2061" s="23">
        <v>2020</v>
      </c>
      <c r="B2061" s="23" t="s">
        <v>2366</v>
      </c>
      <c r="C2061" s="23" t="s">
        <v>1886</v>
      </c>
      <c r="D2061" s="13" t="s">
        <v>322</v>
      </c>
      <c r="E2061" s="13" t="s">
        <v>1954</v>
      </c>
      <c r="F2061" s="13" t="s">
        <v>2697</v>
      </c>
      <c r="G2061" s="13" t="s">
        <v>357</v>
      </c>
      <c r="H2061" s="13" t="s">
        <v>7328</v>
      </c>
      <c r="I2061" s="34">
        <v>1</v>
      </c>
    </row>
    <row r="2062" spans="1:9">
      <c r="A2062" s="23">
        <v>2020</v>
      </c>
      <c r="B2062" s="23" t="s">
        <v>2366</v>
      </c>
      <c r="C2062" s="23" t="s">
        <v>1886</v>
      </c>
      <c r="D2062" s="13" t="s">
        <v>322</v>
      </c>
      <c r="E2062" s="13" t="s">
        <v>3538</v>
      </c>
      <c r="F2062" s="13" t="s">
        <v>2466</v>
      </c>
      <c r="G2062" s="13" t="s">
        <v>357</v>
      </c>
      <c r="H2062" s="13" t="s">
        <v>7328</v>
      </c>
      <c r="I2062" s="34">
        <v>1</v>
      </c>
    </row>
    <row r="2063" spans="1:9">
      <c r="A2063" s="23">
        <v>2020</v>
      </c>
      <c r="B2063" s="23" t="s">
        <v>2366</v>
      </c>
      <c r="C2063" s="23" t="s">
        <v>1886</v>
      </c>
      <c r="D2063" s="13" t="s">
        <v>322</v>
      </c>
      <c r="E2063" s="13" t="s">
        <v>2586</v>
      </c>
      <c r="F2063" s="13" t="s">
        <v>3542</v>
      </c>
      <c r="G2063" s="13" t="s">
        <v>357</v>
      </c>
      <c r="H2063" s="13" t="s">
        <v>7328</v>
      </c>
      <c r="I2063" s="34">
        <v>1</v>
      </c>
    </row>
    <row r="2064" spans="1:9">
      <c r="A2064" s="23">
        <v>2020</v>
      </c>
      <c r="B2064" s="23" t="s">
        <v>2366</v>
      </c>
      <c r="C2064" s="23" t="s">
        <v>1886</v>
      </c>
      <c r="D2064" s="13" t="s">
        <v>322</v>
      </c>
      <c r="E2064" s="13" t="s">
        <v>4101</v>
      </c>
      <c r="F2064" s="13" t="s">
        <v>2466</v>
      </c>
      <c r="G2064" s="13" t="s">
        <v>357</v>
      </c>
      <c r="H2064" s="13" t="s">
        <v>7328</v>
      </c>
      <c r="I2064" s="34">
        <v>1</v>
      </c>
    </row>
    <row r="2065" spans="1:9">
      <c r="A2065" s="23">
        <v>2020</v>
      </c>
      <c r="B2065" s="23" t="s">
        <v>2366</v>
      </c>
      <c r="C2065" s="23" t="s">
        <v>1886</v>
      </c>
      <c r="D2065" s="13" t="s">
        <v>322</v>
      </c>
      <c r="E2065" s="13" t="s">
        <v>4101</v>
      </c>
      <c r="F2065" s="13" t="s">
        <v>2466</v>
      </c>
      <c r="G2065" s="13" t="s">
        <v>357</v>
      </c>
      <c r="H2065" s="13" t="s">
        <v>7328</v>
      </c>
      <c r="I2065" s="34">
        <v>1</v>
      </c>
    </row>
    <row r="2066" spans="1:9">
      <c r="A2066" s="23">
        <v>2020</v>
      </c>
      <c r="B2066" s="23" t="s">
        <v>2366</v>
      </c>
      <c r="C2066" s="23" t="s">
        <v>1886</v>
      </c>
      <c r="D2066" s="13" t="s">
        <v>322</v>
      </c>
      <c r="E2066" s="13" t="s">
        <v>4101</v>
      </c>
      <c r="F2066" s="13" t="s">
        <v>2466</v>
      </c>
      <c r="G2066" s="13" t="s">
        <v>357</v>
      </c>
      <c r="H2066" s="13" t="s">
        <v>7328</v>
      </c>
      <c r="I2066" s="34">
        <v>1</v>
      </c>
    </row>
    <row r="2067" spans="1:9">
      <c r="A2067" s="23">
        <v>2020</v>
      </c>
      <c r="B2067" s="23" t="s">
        <v>2366</v>
      </c>
      <c r="C2067" s="23" t="s">
        <v>1886</v>
      </c>
      <c r="D2067" s="13" t="s">
        <v>322</v>
      </c>
      <c r="E2067" s="13" t="s">
        <v>4101</v>
      </c>
      <c r="F2067" s="13" t="s">
        <v>2466</v>
      </c>
      <c r="G2067" s="13" t="s">
        <v>357</v>
      </c>
      <c r="H2067" s="13" t="s">
        <v>7328</v>
      </c>
      <c r="I2067" s="34">
        <v>1</v>
      </c>
    </row>
    <row r="2068" spans="1:9">
      <c r="A2068" s="23">
        <v>2020</v>
      </c>
      <c r="B2068" s="23" t="s">
        <v>2366</v>
      </c>
      <c r="C2068" s="23" t="s">
        <v>1886</v>
      </c>
      <c r="D2068" s="13" t="s">
        <v>322</v>
      </c>
      <c r="E2068" s="13" t="s">
        <v>4101</v>
      </c>
      <c r="F2068" s="13" t="s">
        <v>2466</v>
      </c>
      <c r="G2068" s="13" t="s">
        <v>357</v>
      </c>
      <c r="H2068" s="13" t="s">
        <v>7328</v>
      </c>
      <c r="I2068" s="34">
        <v>1</v>
      </c>
    </row>
    <row r="2069" spans="1:9">
      <c r="A2069" s="23">
        <v>2020</v>
      </c>
      <c r="B2069" s="23" t="s">
        <v>2366</v>
      </c>
      <c r="C2069" s="23" t="s">
        <v>1886</v>
      </c>
      <c r="D2069" s="13" t="s">
        <v>322</v>
      </c>
      <c r="E2069" s="13" t="s">
        <v>5787</v>
      </c>
      <c r="F2069" s="13" t="s">
        <v>5788</v>
      </c>
      <c r="G2069" s="13" t="s">
        <v>357</v>
      </c>
      <c r="H2069" s="13" t="s">
        <v>7328</v>
      </c>
      <c r="I2069" s="34">
        <v>1</v>
      </c>
    </row>
    <row r="2070" spans="1:9">
      <c r="A2070" s="23">
        <v>2020</v>
      </c>
      <c r="B2070" s="23" t="s">
        <v>2366</v>
      </c>
      <c r="C2070" s="23" t="s">
        <v>1886</v>
      </c>
      <c r="D2070" s="13" t="s">
        <v>322</v>
      </c>
      <c r="E2070" s="13" t="s">
        <v>393</v>
      </c>
      <c r="F2070" s="13" t="s">
        <v>2607</v>
      </c>
      <c r="G2070" s="13" t="s">
        <v>357</v>
      </c>
      <c r="H2070" s="13" t="s">
        <v>7328</v>
      </c>
      <c r="I2070" s="34">
        <v>1</v>
      </c>
    </row>
    <row r="2071" spans="1:9">
      <c r="A2071" s="23">
        <v>2020</v>
      </c>
      <c r="B2071" s="23" t="s">
        <v>2366</v>
      </c>
      <c r="C2071" s="23" t="s">
        <v>1886</v>
      </c>
      <c r="D2071" s="13" t="s">
        <v>322</v>
      </c>
      <c r="E2071" s="13" t="s">
        <v>393</v>
      </c>
      <c r="F2071" s="13" t="s">
        <v>2607</v>
      </c>
      <c r="G2071" s="13" t="s">
        <v>357</v>
      </c>
      <c r="H2071" s="13" t="s">
        <v>7328</v>
      </c>
      <c r="I2071" s="34">
        <v>1</v>
      </c>
    </row>
    <row r="2072" spans="1:9">
      <c r="A2072" s="23">
        <v>2020</v>
      </c>
      <c r="B2072" s="23" t="s">
        <v>2366</v>
      </c>
      <c r="C2072" s="23" t="s">
        <v>1886</v>
      </c>
      <c r="D2072" s="13" t="s">
        <v>3999</v>
      </c>
      <c r="E2072" s="13" t="s">
        <v>427</v>
      </c>
      <c r="F2072" s="13" t="s">
        <v>4058</v>
      </c>
      <c r="G2072" s="13" t="s">
        <v>357</v>
      </c>
      <c r="H2072" s="13" t="s">
        <v>7328</v>
      </c>
      <c r="I2072" s="34">
        <v>1</v>
      </c>
    </row>
    <row r="2073" spans="1:9">
      <c r="A2073" s="23">
        <v>2020</v>
      </c>
      <c r="B2073" s="23" t="s">
        <v>2366</v>
      </c>
      <c r="C2073" s="23" t="s">
        <v>1886</v>
      </c>
      <c r="D2073" s="13" t="s">
        <v>324</v>
      </c>
      <c r="E2073" s="13" t="s">
        <v>394</v>
      </c>
      <c r="F2073" s="13" t="s">
        <v>2425</v>
      </c>
      <c r="G2073" s="13" t="s">
        <v>357</v>
      </c>
      <c r="H2073" s="13" t="s">
        <v>7328</v>
      </c>
      <c r="I2073" s="34">
        <v>1</v>
      </c>
    </row>
    <row r="2074" spans="1:9">
      <c r="A2074" s="23">
        <v>2020</v>
      </c>
      <c r="B2074" s="23" t="s">
        <v>2366</v>
      </c>
      <c r="C2074" s="23" t="s">
        <v>1886</v>
      </c>
      <c r="D2074" s="13" t="s">
        <v>324</v>
      </c>
      <c r="E2074" s="13" t="s">
        <v>394</v>
      </c>
      <c r="F2074" s="13" t="s">
        <v>2425</v>
      </c>
      <c r="G2074" s="13" t="s">
        <v>357</v>
      </c>
      <c r="H2074" s="13" t="s">
        <v>7328</v>
      </c>
      <c r="I2074" s="34">
        <v>1</v>
      </c>
    </row>
    <row r="2075" spans="1:9">
      <c r="A2075" s="23">
        <v>2020</v>
      </c>
      <c r="B2075" s="23" t="s">
        <v>2366</v>
      </c>
      <c r="C2075" s="23" t="s">
        <v>1886</v>
      </c>
      <c r="D2075" s="13" t="s">
        <v>324</v>
      </c>
      <c r="E2075" s="13" t="s">
        <v>394</v>
      </c>
      <c r="F2075" s="13" t="s">
        <v>2425</v>
      </c>
      <c r="G2075" s="13" t="s">
        <v>357</v>
      </c>
      <c r="H2075" s="13" t="s">
        <v>7328</v>
      </c>
      <c r="I2075" s="34">
        <v>1</v>
      </c>
    </row>
    <row r="2076" spans="1:9">
      <c r="A2076" s="23">
        <v>2020</v>
      </c>
      <c r="B2076" s="23" t="s">
        <v>2366</v>
      </c>
      <c r="C2076" s="23" t="s">
        <v>1886</v>
      </c>
      <c r="D2076" s="13" t="s">
        <v>324</v>
      </c>
      <c r="E2076" s="13" t="s">
        <v>523</v>
      </c>
      <c r="F2076" s="13" t="s">
        <v>2673</v>
      </c>
      <c r="G2076" s="13" t="s">
        <v>357</v>
      </c>
      <c r="H2076" s="13" t="s">
        <v>7328</v>
      </c>
      <c r="I2076" s="34">
        <v>1</v>
      </c>
    </row>
    <row r="2077" spans="1:9">
      <c r="A2077" s="23">
        <v>2020</v>
      </c>
      <c r="B2077" s="23" t="s">
        <v>2366</v>
      </c>
      <c r="C2077" s="23" t="s">
        <v>1886</v>
      </c>
      <c r="D2077" s="13" t="s">
        <v>324</v>
      </c>
      <c r="E2077" s="13" t="s">
        <v>523</v>
      </c>
      <c r="F2077" s="13" t="s">
        <v>2673</v>
      </c>
      <c r="G2077" s="13" t="s">
        <v>357</v>
      </c>
      <c r="H2077" s="13" t="s">
        <v>7328</v>
      </c>
      <c r="I2077" s="34">
        <v>1</v>
      </c>
    </row>
    <row r="2078" spans="1:9">
      <c r="A2078" s="23">
        <v>2020</v>
      </c>
      <c r="B2078" s="23" t="s">
        <v>2366</v>
      </c>
      <c r="C2078" s="23" t="s">
        <v>1886</v>
      </c>
      <c r="D2078" s="13" t="s">
        <v>324</v>
      </c>
      <c r="E2078" s="13" t="s">
        <v>479</v>
      </c>
      <c r="F2078" s="13" t="s">
        <v>2425</v>
      </c>
      <c r="G2078" s="13" t="s">
        <v>357</v>
      </c>
      <c r="H2078" s="13" t="s">
        <v>7328</v>
      </c>
      <c r="I2078" s="34">
        <v>2</v>
      </c>
    </row>
    <row r="2079" spans="1:9">
      <c r="A2079" s="23">
        <v>2020</v>
      </c>
      <c r="B2079" s="23" t="s">
        <v>2366</v>
      </c>
      <c r="C2079" s="23" t="s">
        <v>1886</v>
      </c>
      <c r="D2079" s="13" t="s">
        <v>324</v>
      </c>
      <c r="E2079" s="13" t="s">
        <v>479</v>
      </c>
      <c r="F2079" s="13" t="s">
        <v>2425</v>
      </c>
      <c r="G2079" s="13" t="s">
        <v>357</v>
      </c>
      <c r="H2079" s="13" t="s">
        <v>7328</v>
      </c>
      <c r="I2079" s="34">
        <v>1</v>
      </c>
    </row>
    <row r="2080" spans="1:9">
      <c r="A2080" s="23">
        <v>2020</v>
      </c>
      <c r="B2080" s="23" t="s">
        <v>2366</v>
      </c>
      <c r="C2080" s="23" t="s">
        <v>1886</v>
      </c>
      <c r="D2080" s="13" t="s">
        <v>324</v>
      </c>
      <c r="E2080" s="13" t="s">
        <v>2329</v>
      </c>
      <c r="F2080" s="13" t="s">
        <v>2425</v>
      </c>
      <c r="G2080" s="13" t="s">
        <v>357</v>
      </c>
      <c r="H2080" s="13" t="s">
        <v>7328</v>
      </c>
      <c r="I2080" s="34">
        <v>2</v>
      </c>
    </row>
    <row r="2081" spans="1:9">
      <c r="A2081" s="23">
        <v>2020</v>
      </c>
      <c r="B2081" s="23" t="s">
        <v>2366</v>
      </c>
      <c r="C2081" s="23" t="s">
        <v>1886</v>
      </c>
      <c r="D2081" s="13" t="s">
        <v>328</v>
      </c>
      <c r="E2081" s="13" t="s">
        <v>1951</v>
      </c>
      <c r="F2081" s="13" t="s">
        <v>2598</v>
      </c>
      <c r="G2081" s="13" t="s">
        <v>357</v>
      </c>
      <c r="H2081" s="13" t="s">
        <v>7328</v>
      </c>
      <c r="I2081" s="34">
        <v>2</v>
      </c>
    </row>
    <row r="2082" spans="1:9">
      <c r="A2082" s="23">
        <v>2020</v>
      </c>
      <c r="B2082" s="23" t="s">
        <v>2366</v>
      </c>
      <c r="C2082" s="23" t="s">
        <v>1886</v>
      </c>
      <c r="D2082" s="13" t="s">
        <v>328</v>
      </c>
      <c r="E2082" s="13" t="s">
        <v>1951</v>
      </c>
      <c r="F2082" s="13" t="s">
        <v>2598</v>
      </c>
      <c r="G2082" s="13" t="s">
        <v>357</v>
      </c>
      <c r="H2082" s="13" t="s">
        <v>7328</v>
      </c>
      <c r="I2082" s="34">
        <v>1</v>
      </c>
    </row>
    <row r="2083" spans="1:9">
      <c r="A2083" s="23">
        <v>2020</v>
      </c>
      <c r="B2083" s="23" t="s">
        <v>2366</v>
      </c>
      <c r="C2083" s="23" t="s">
        <v>1886</v>
      </c>
      <c r="D2083" s="13" t="s">
        <v>328</v>
      </c>
      <c r="E2083" s="13" t="s">
        <v>1951</v>
      </c>
      <c r="F2083" s="13" t="s">
        <v>2598</v>
      </c>
      <c r="G2083" s="13" t="s">
        <v>357</v>
      </c>
      <c r="H2083" s="13" t="s">
        <v>7328</v>
      </c>
      <c r="I2083" s="34">
        <v>1</v>
      </c>
    </row>
    <row r="2084" spans="1:9">
      <c r="A2084" s="23">
        <v>2020</v>
      </c>
      <c r="B2084" s="23" t="s">
        <v>2366</v>
      </c>
      <c r="C2084" s="23" t="s">
        <v>1886</v>
      </c>
      <c r="D2084" s="13" t="s">
        <v>396</v>
      </c>
      <c r="E2084" s="13" t="s">
        <v>434</v>
      </c>
      <c r="F2084" s="13" t="s">
        <v>2441</v>
      </c>
      <c r="G2084" s="13" t="s">
        <v>357</v>
      </c>
      <c r="H2084" s="13" t="s">
        <v>7328</v>
      </c>
      <c r="I2084" s="34">
        <v>1</v>
      </c>
    </row>
    <row r="2085" spans="1:9">
      <c r="A2085" s="23">
        <v>2020</v>
      </c>
      <c r="B2085" s="23" t="s">
        <v>2366</v>
      </c>
      <c r="C2085" s="23" t="s">
        <v>1886</v>
      </c>
      <c r="D2085" s="13" t="s">
        <v>329</v>
      </c>
      <c r="E2085" s="13" t="s">
        <v>491</v>
      </c>
      <c r="F2085" s="13" t="s">
        <v>2459</v>
      </c>
      <c r="G2085" s="13" t="s">
        <v>357</v>
      </c>
      <c r="H2085" s="13" t="s">
        <v>7328</v>
      </c>
      <c r="I2085" s="34">
        <v>1</v>
      </c>
    </row>
    <row r="2086" spans="1:9">
      <c r="A2086" s="23">
        <v>2020</v>
      </c>
      <c r="B2086" s="23" t="s">
        <v>2366</v>
      </c>
      <c r="C2086" s="23" t="s">
        <v>1886</v>
      </c>
      <c r="D2086" s="13" t="s">
        <v>329</v>
      </c>
      <c r="E2086" s="13" t="s">
        <v>491</v>
      </c>
      <c r="F2086" s="13" t="s">
        <v>2459</v>
      </c>
      <c r="G2086" s="13" t="s">
        <v>357</v>
      </c>
      <c r="H2086" s="13" t="s">
        <v>7328</v>
      </c>
      <c r="I2086" s="34">
        <v>1</v>
      </c>
    </row>
    <row r="2087" spans="1:9">
      <c r="A2087" s="23">
        <v>2020</v>
      </c>
      <c r="B2087" s="23" t="s">
        <v>2366</v>
      </c>
      <c r="C2087" s="23" t="s">
        <v>1886</v>
      </c>
      <c r="D2087" s="13" t="s">
        <v>330</v>
      </c>
      <c r="E2087" s="13" t="s">
        <v>398</v>
      </c>
      <c r="F2087" s="13" t="s">
        <v>2452</v>
      </c>
      <c r="G2087" s="13" t="s">
        <v>357</v>
      </c>
      <c r="H2087" s="13" t="s">
        <v>7328</v>
      </c>
      <c r="I2087" s="34">
        <v>1</v>
      </c>
    </row>
    <row r="2088" spans="1:9">
      <c r="A2088" s="23">
        <v>2020</v>
      </c>
      <c r="B2088" s="23" t="s">
        <v>2366</v>
      </c>
      <c r="C2088" s="23" t="s">
        <v>1886</v>
      </c>
      <c r="D2088" s="13" t="s">
        <v>330</v>
      </c>
      <c r="E2088" s="13" t="s">
        <v>398</v>
      </c>
      <c r="F2088" s="13" t="s">
        <v>2452</v>
      </c>
      <c r="G2088" s="13" t="s">
        <v>357</v>
      </c>
      <c r="H2088" s="13" t="s">
        <v>7328</v>
      </c>
      <c r="I2088" s="34">
        <v>1</v>
      </c>
    </row>
    <row r="2089" spans="1:9">
      <c r="A2089" s="23">
        <v>2020</v>
      </c>
      <c r="B2089" s="23" t="s">
        <v>2366</v>
      </c>
      <c r="C2089" s="23" t="s">
        <v>1886</v>
      </c>
      <c r="D2089" s="13" t="s">
        <v>330</v>
      </c>
      <c r="E2089" s="13" t="s">
        <v>1950</v>
      </c>
      <c r="F2089" s="13" t="s">
        <v>2536</v>
      </c>
      <c r="G2089" s="13" t="s">
        <v>357</v>
      </c>
      <c r="H2089" s="13" t="s">
        <v>7328</v>
      </c>
      <c r="I2089" s="34">
        <v>1</v>
      </c>
    </row>
    <row r="2090" spans="1:9">
      <c r="A2090" s="23">
        <v>2020</v>
      </c>
      <c r="B2090" s="23" t="s">
        <v>2366</v>
      </c>
      <c r="C2090" s="23" t="s">
        <v>1886</v>
      </c>
      <c r="D2090" s="13" t="s">
        <v>2574</v>
      </c>
      <c r="E2090" s="13" t="s">
        <v>480</v>
      </c>
      <c r="F2090" s="13" t="s">
        <v>2442</v>
      </c>
      <c r="G2090" s="13" t="s">
        <v>357</v>
      </c>
      <c r="H2090" s="13" t="s">
        <v>7328</v>
      </c>
      <c r="I2090" s="34">
        <v>1</v>
      </c>
    </row>
    <row r="2091" spans="1:9">
      <c r="A2091" s="23">
        <v>2020</v>
      </c>
      <c r="B2091" s="23" t="s">
        <v>2366</v>
      </c>
      <c r="C2091" s="23" t="s">
        <v>1886</v>
      </c>
      <c r="D2091" s="13" t="s">
        <v>334</v>
      </c>
      <c r="E2091" s="13" t="s">
        <v>481</v>
      </c>
      <c r="F2091" s="13" t="s">
        <v>2679</v>
      </c>
      <c r="G2091" s="13" t="s">
        <v>357</v>
      </c>
      <c r="H2091" s="13" t="s">
        <v>7328</v>
      </c>
      <c r="I2091" s="34">
        <v>1</v>
      </c>
    </row>
    <row r="2092" spans="1:9">
      <c r="A2092" s="23">
        <v>2020</v>
      </c>
      <c r="B2092" s="23" t="s">
        <v>2366</v>
      </c>
      <c r="C2092" s="23" t="s">
        <v>1886</v>
      </c>
      <c r="D2092" s="13" t="s">
        <v>300</v>
      </c>
      <c r="E2092" s="13" t="s">
        <v>1930</v>
      </c>
      <c r="F2092" s="13" t="s">
        <v>2445</v>
      </c>
      <c r="G2092" s="13" t="s">
        <v>7465</v>
      </c>
      <c r="H2092" s="13" t="s">
        <v>7327</v>
      </c>
      <c r="I2092" s="34">
        <v>1</v>
      </c>
    </row>
    <row r="2093" spans="1:9">
      <c r="A2093" s="23">
        <v>2020</v>
      </c>
      <c r="B2093" s="23" t="s">
        <v>2366</v>
      </c>
      <c r="C2093" s="23" t="s">
        <v>1886</v>
      </c>
      <c r="D2093" s="13" t="s">
        <v>300</v>
      </c>
      <c r="E2093" s="13" t="s">
        <v>1433</v>
      </c>
      <c r="F2093" s="13" t="s">
        <v>2427</v>
      </c>
      <c r="G2093" s="13" t="s">
        <v>7465</v>
      </c>
      <c r="H2093" s="13" t="s">
        <v>7327</v>
      </c>
      <c r="I2093" s="34">
        <v>1</v>
      </c>
    </row>
    <row r="2094" spans="1:9">
      <c r="A2094" s="23">
        <v>2020</v>
      </c>
      <c r="B2094" s="23" t="s">
        <v>2366</v>
      </c>
      <c r="C2094" s="23" t="s">
        <v>1886</v>
      </c>
      <c r="D2094" s="13" t="s">
        <v>300</v>
      </c>
      <c r="E2094" s="13" t="s">
        <v>500</v>
      </c>
      <c r="F2094" s="13" t="s">
        <v>2414</v>
      </c>
      <c r="G2094" s="13" t="s">
        <v>7465</v>
      </c>
      <c r="H2094" s="13" t="s">
        <v>7327</v>
      </c>
      <c r="I2094" s="34">
        <v>1</v>
      </c>
    </row>
    <row r="2095" spans="1:9">
      <c r="A2095" s="23">
        <v>2020</v>
      </c>
      <c r="B2095" s="23" t="s">
        <v>2366</v>
      </c>
      <c r="C2095" s="23" t="s">
        <v>1886</v>
      </c>
      <c r="D2095" s="13" t="s">
        <v>300</v>
      </c>
      <c r="E2095" s="13" t="s">
        <v>2163</v>
      </c>
      <c r="F2095" s="13" t="s">
        <v>2414</v>
      </c>
      <c r="G2095" s="13" t="s">
        <v>7465</v>
      </c>
      <c r="H2095" s="13" t="s">
        <v>7327</v>
      </c>
      <c r="I2095" s="34">
        <v>1</v>
      </c>
    </row>
    <row r="2096" spans="1:9">
      <c r="A2096" s="23">
        <v>2020</v>
      </c>
      <c r="B2096" s="23" t="s">
        <v>2366</v>
      </c>
      <c r="C2096" s="23" t="s">
        <v>1886</v>
      </c>
      <c r="D2096" s="13" t="s">
        <v>300</v>
      </c>
      <c r="E2096" s="13" t="s">
        <v>496</v>
      </c>
      <c r="F2096" s="13" t="s">
        <v>2621</v>
      </c>
      <c r="G2096" s="13" t="s">
        <v>7465</v>
      </c>
      <c r="H2096" s="13" t="s">
        <v>7327</v>
      </c>
      <c r="I2096" s="34">
        <v>1</v>
      </c>
    </row>
    <row r="2097" spans="1:9">
      <c r="A2097" s="23">
        <v>2020</v>
      </c>
      <c r="B2097" s="23" t="s">
        <v>2366</v>
      </c>
      <c r="C2097" s="23" t="s">
        <v>1886</v>
      </c>
      <c r="D2097" s="13" t="s">
        <v>301</v>
      </c>
      <c r="E2097" s="13" t="s">
        <v>501</v>
      </c>
      <c r="F2097" s="13" t="s">
        <v>2417</v>
      </c>
      <c r="G2097" s="13" t="s">
        <v>7465</v>
      </c>
      <c r="H2097" s="13" t="s">
        <v>7327</v>
      </c>
      <c r="I2097" s="34">
        <v>1</v>
      </c>
    </row>
    <row r="2098" spans="1:9">
      <c r="A2098" s="23">
        <v>2020</v>
      </c>
      <c r="B2098" s="23" t="s">
        <v>2366</v>
      </c>
      <c r="C2098" s="23" t="s">
        <v>1886</v>
      </c>
      <c r="D2098" s="13" t="s">
        <v>301</v>
      </c>
      <c r="E2098" s="13" t="s">
        <v>358</v>
      </c>
      <c r="F2098" s="13" t="s">
        <v>2417</v>
      </c>
      <c r="G2098" s="13" t="s">
        <v>7465</v>
      </c>
      <c r="H2098" s="13" t="s">
        <v>7327</v>
      </c>
      <c r="I2098" s="34">
        <v>1</v>
      </c>
    </row>
    <row r="2099" spans="1:9">
      <c r="A2099" s="23">
        <v>2020</v>
      </c>
      <c r="B2099" s="23" t="s">
        <v>2366</v>
      </c>
      <c r="C2099" s="23" t="s">
        <v>1886</v>
      </c>
      <c r="D2099" s="13" t="s">
        <v>301</v>
      </c>
      <c r="E2099" s="13" t="s">
        <v>358</v>
      </c>
      <c r="F2099" s="13" t="s">
        <v>2417</v>
      </c>
      <c r="G2099" s="13" t="s">
        <v>7465</v>
      </c>
      <c r="H2099" s="13" t="s">
        <v>7327</v>
      </c>
      <c r="I2099" s="34">
        <v>1</v>
      </c>
    </row>
    <row r="2100" spans="1:9">
      <c r="A2100" s="23">
        <v>2020</v>
      </c>
      <c r="B2100" s="23" t="s">
        <v>2366</v>
      </c>
      <c r="C2100" s="23" t="s">
        <v>1886</v>
      </c>
      <c r="D2100" s="13" t="s">
        <v>302</v>
      </c>
      <c r="E2100" s="13" t="s">
        <v>361</v>
      </c>
      <c r="F2100" s="13" t="s">
        <v>2428</v>
      </c>
      <c r="G2100" s="13" t="s">
        <v>7465</v>
      </c>
      <c r="H2100" s="13" t="s">
        <v>7327</v>
      </c>
      <c r="I2100" s="34">
        <v>1</v>
      </c>
    </row>
    <row r="2101" spans="1:9">
      <c r="A2101" s="23">
        <v>2020</v>
      </c>
      <c r="B2101" s="23" t="s">
        <v>2366</v>
      </c>
      <c r="C2101" s="23" t="s">
        <v>1886</v>
      </c>
      <c r="D2101" s="13" t="s">
        <v>302</v>
      </c>
      <c r="E2101" s="13" t="s">
        <v>1958</v>
      </c>
      <c r="F2101" s="13" t="s">
        <v>2473</v>
      </c>
      <c r="G2101" s="13" t="s">
        <v>7465</v>
      </c>
      <c r="H2101" s="13" t="s">
        <v>7327</v>
      </c>
      <c r="I2101" s="34">
        <v>1</v>
      </c>
    </row>
    <row r="2102" spans="1:9">
      <c r="A2102" s="23">
        <v>2020</v>
      </c>
      <c r="B2102" s="23" t="s">
        <v>2366</v>
      </c>
      <c r="C2102" s="23" t="s">
        <v>1886</v>
      </c>
      <c r="D2102" s="13" t="s">
        <v>302</v>
      </c>
      <c r="E2102" s="13" t="s">
        <v>415</v>
      </c>
      <c r="F2102" s="13" t="s">
        <v>2429</v>
      </c>
      <c r="G2102" s="13" t="s">
        <v>7465</v>
      </c>
      <c r="H2102" s="13" t="s">
        <v>7327</v>
      </c>
      <c r="I2102" s="34">
        <v>1</v>
      </c>
    </row>
    <row r="2103" spans="1:9">
      <c r="A2103" s="23">
        <v>2020</v>
      </c>
      <c r="B2103" s="23" t="s">
        <v>2366</v>
      </c>
      <c r="C2103" s="23" t="s">
        <v>1886</v>
      </c>
      <c r="D2103" s="13" t="s">
        <v>302</v>
      </c>
      <c r="E2103" s="13" t="s">
        <v>415</v>
      </c>
      <c r="F2103" s="13" t="s">
        <v>2429</v>
      </c>
      <c r="G2103" s="13" t="s">
        <v>7465</v>
      </c>
      <c r="H2103" s="13" t="s">
        <v>7327</v>
      </c>
      <c r="I2103" s="34">
        <v>1</v>
      </c>
    </row>
    <row r="2104" spans="1:9">
      <c r="A2104" s="23">
        <v>2020</v>
      </c>
      <c r="B2104" s="23" t="s">
        <v>2366</v>
      </c>
      <c r="C2104" s="23" t="s">
        <v>1886</v>
      </c>
      <c r="D2104" s="13" t="s">
        <v>302</v>
      </c>
      <c r="E2104" s="13" t="s">
        <v>2321</v>
      </c>
      <c r="F2104" s="13" t="s">
        <v>2473</v>
      </c>
      <c r="G2104" s="13" t="s">
        <v>7465</v>
      </c>
      <c r="H2104" s="13" t="s">
        <v>7327</v>
      </c>
      <c r="I2104" s="34">
        <v>1</v>
      </c>
    </row>
    <row r="2105" spans="1:9">
      <c r="A2105" s="23">
        <v>2020</v>
      </c>
      <c r="B2105" s="23" t="s">
        <v>2366</v>
      </c>
      <c r="C2105" s="23" t="s">
        <v>1886</v>
      </c>
      <c r="D2105" s="13" t="s">
        <v>302</v>
      </c>
      <c r="E2105" s="13" t="s">
        <v>2321</v>
      </c>
      <c r="F2105" s="13" t="s">
        <v>2473</v>
      </c>
      <c r="G2105" s="13" t="s">
        <v>7465</v>
      </c>
      <c r="H2105" s="13" t="s">
        <v>7327</v>
      </c>
      <c r="I2105" s="34">
        <v>1</v>
      </c>
    </row>
    <row r="2106" spans="1:9">
      <c r="A2106" s="23">
        <v>2020</v>
      </c>
      <c r="B2106" s="23" t="s">
        <v>2366</v>
      </c>
      <c r="C2106" s="23" t="s">
        <v>1886</v>
      </c>
      <c r="D2106" s="13" t="s">
        <v>303</v>
      </c>
      <c r="E2106" s="13" t="s">
        <v>464</v>
      </c>
      <c r="F2106" s="13" t="s">
        <v>3457</v>
      </c>
      <c r="G2106" s="13" t="s">
        <v>7465</v>
      </c>
      <c r="H2106" s="13" t="s">
        <v>7327</v>
      </c>
      <c r="I2106" s="34">
        <v>1</v>
      </c>
    </row>
    <row r="2107" spans="1:9">
      <c r="A2107" s="23">
        <v>2020</v>
      </c>
      <c r="B2107" s="23" t="s">
        <v>2366</v>
      </c>
      <c r="C2107" s="23" t="s">
        <v>1886</v>
      </c>
      <c r="D2107" s="13" t="s">
        <v>304</v>
      </c>
      <c r="E2107" s="13" t="s">
        <v>2665</v>
      </c>
      <c r="F2107" s="13" t="s">
        <v>2543</v>
      </c>
      <c r="G2107" s="13" t="s">
        <v>7465</v>
      </c>
      <c r="H2107" s="13" t="s">
        <v>7327</v>
      </c>
      <c r="I2107" s="34">
        <v>1</v>
      </c>
    </row>
    <row r="2108" spans="1:9">
      <c r="A2108" s="23">
        <v>2020</v>
      </c>
      <c r="B2108" s="23" t="s">
        <v>2366</v>
      </c>
      <c r="C2108" s="23" t="s">
        <v>1886</v>
      </c>
      <c r="D2108" s="13" t="s">
        <v>305</v>
      </c>
      <c r="E2108" s="13" t="s">
        <v>364</v>
      </c>
      <c r="F2108" s="13" t="s">
        <v>2431</v>
      </c>
      <c r="G2108" s="13" t="s">
        <v>7465</v>
      </c>
      <c r="H2108" s="13" t="s">
        <v>7327</v>
      </c>
      <c r="I2108" s="34">
        <v>1</v>
      </c>
    </row>
    <row r="2109" spans="1:9">
      <c r="A2109" s="23">
        <v>2020</v>
      </c>
      <c r="B2109" s="23" t="s">
        <v>2366</v>
      </c>
      <c r="C2109" s="23" t="s">
        <v>1886</v>
      </c>
      <c r="D2109" s="13" t="s">
        <v>305</v>
      </c>
      <c r="E2109" s="13" t="s">
        <v>1942</v>
      </c>
      <c r="F2109" s="13" t="s">
        <v>2418</v>
      </c>
      <c r="G2109" s="13" t="s">
        <v>7465</v>
      </c>
      <c r="H2109" s="13" t="s">
        <v>7327</v>
      </c>
      <c r="I2109" s="34">
        <v>1</v>
      </c>
    </row>
    <row r="2110" spans="1:9">
      <c r="A2110" s="23">
        <v>2020</v>
      </c>
      <c r="B2110" s="23" t="s">
        <v>2366</v>
      </c>
      <c r="C2110" s="23" t="s">
        <v>1886</v>
      </c>
      <c r="D2110" s="13" t="s">
        <v>305</v>
      </c>
      <c r="E2110" s="13" t="s">
        <v>2588</v>
      </c>
      <c r="F2110" s="13" t="s">
        <v>2525</v>
      </c>
      <c r="G2110" s="13" t="s">
        <v>7465</v>
      </c>
      <c r="H2110" s="13" t="s">
        <v>7327</v>
      </c>
      <c r="I2110" s="34">
        <v>1</v>
      </c>
    </row>
    <row r="2111" spans="1:9">
      <c r="A2111" s="23">
        <v>2020</v>
      </c>
      <c r="B2111" s="23" t="s">
        <v>2366</v>
      </c>
      <c r="C2111" s="23" t="s">
        <v>1886</v>
      </c>
      <c r="D2111" s="13" t="s">
        <v>306</v>
      </c>
      <c r="E2111" s="13" t="s">
        <v>366</v>
      </c>
      <c r="F2111" s="13" t="s">
        <v>2469</v>
      </c>
      <c r="G2111" s="13" t="s">
        <v>7465</v>
      </c>
      <c r="H2111" s="13" t="s">
        <v>7327</v>
      </c>
      <c r="I2111" s="34">
        <v>1</v>
      </c>
    </row>
    <row r="2112" spans="1:9">
      <c r="A2112" s="23">
        <v>2020</v>
      </c>
      <c r="B2112" s="23" t="s">
        <v>2366</v>
      </c>
      <c r="C2112" s="23" t="s">
        <v>1886</v>
      </c>
      <c r="D2112" s="13" t="s">
        <v>306</v>
      </c>
      <c r="E2112" s="13" t="s">
        <v>366</v>
      </c>
      <c r="F2112" s="13" t="s">
        <v>2469</v>
      </c>
      <c r="G2112" s="13" t="s">
        <v>7465</v>
      </c>
      <c r="H2112" s="13" t="s">
        <v>7327</v>
      </c>
      <c r="I2112" s="34">
        <v>1</v>
      </c>
    </row>
    <row r="2113" spans="1:9">
      <c r="A2113" s="23">
        <v>2020</v>
      </c>
      <c r="B2113" s="23" t="s">
        <v>2366</v>
      </c>
      <c r="C2113" s="23" t="s">
        <v>1886</v>
      </c>
      <c r="D2113" s="13" t="s">
        <v>306</v>
      </c>
      <c r="E2113" s="13" t="s">
        <v>368</v>
      </c>
      <c r="F2113" s="13" t="s">
        <v>2469</v>
      </c>
      <c r="G2113" s="13" t="s">
        <v>7465</v>
      </c>
      <c r="H2113" s="13" t="s">
        <v>7327</v>
      </c>
      <c r="I2113" s="34">
        <v>1</v>
      </c>
    </row>
    <row r="2114" spans="1:9">
      <c r="A2114" s="23">
        <v>2020</v>
      </c>
      <c r="B2114" s="23" t="s">
        <v>2366</v>
      </c>
      <c r="C2114" s="23" t="s">
        <v>1886</v>
      </c>
      <c r="D2114" s="13" t="s">
        <v>306</v>
      </c>
      <c r="E2114" s="13" t="s">
        <v>369</v>
      </c>
      <c r="F2114" s="13" t="s">
        <v>2469</v>
      </c>
      <c r="G2114" s="13" t="s">
        <v>7465</v>
      </c>
      <c r="H2114" s="13" t="s">
        <v>7327</v>
      </c>
      <c r="I2114" s="34">
        <v>1</v>
      </c>
    </row>
    <row r="2115" spans="1:9">
      <c r="A2115" s="23">
        <v>2020</v>
      </c>
      <c r="B2115" s="23" t="s">
        <v>2366</v>
      </c>
      <c r="C2115" s="23" t="s">
        <v>1886</v>
      </c>
      <c r="D2115" s="13" t="s">
        <v>311</v>
      </c>
      <c r="E2115" s="13" t="s">
        <v>446</v>
      </c>
      <c r="F2115" s="13" t="s">
        <v>2496</v>
      </c>
      <c r="G2115" s="13" t="s">
        <v>7465</v>
      </c>
      <c r="H2115" s="13" t="s">
        <v>7327</v>
      </c>
      <c r="I2115" s="34">
        <v>1</v>
      </c>
    </row>
    <row r="2116" spans="1:9">
      <c r="A2116" s="23">
        <v>2020</v>
      </c>
      <c r="B2116" s="23" t="s">
        <v>2366</v>
      </c>
      <c r="C2116" s="23" t="s">
        <v>1886</v>
      </c>
      <c r="D2116" s="13" t="s">
        <v>313</v>
      </c>
      <c r="E2116" s="13" t="s">
        <v>3465</v>
      </c>
      <c r="F2116" s="13" t="s">
        <v>2420</v>
      </c>
      <c r="G2116" s="13" t="s">
        <v>7465</v>
      </c>
      <c r="H2116" s="13" t="s">
        <v>7327</v>
      </c>
      <c r="I2116" s="34">
        <v>1</v>
      </c>
    </row>
    <row r="2117" spans="1:9">
      <c r="A2117" s="23">
        <v>2020</v>
      </c>
      <c r="B2117" s="23" t="s">
        <v>2366</v>
      </c>
      <c r="C2117" s="23" t="s">
        <v>1886</v>
      </c>
      <c r="D2117" s="13" t="s">
        <v>313</v>
      </c>
      <c r="E2117" s="13" t="s">
        <v>3465</v>
      </c>
      <c r="F2117" s="13" t="s">
        <v>2420</v>
      </c>
      <c r="G2117" s="13" t="s">
        <v>7465</v>
      </c>
      <c r="H2117" s="13" t="s">
        <v>7327</v>
      </c>
      <c r="I2117" s="34">
        <v>1</v>
      </c>
    </row>
    <row r="2118" spans="1:9">
      <c r="A2118" s="23">
        <v>2020</v>
      </c>
      <c r="B2118" s="23" t="s">
        <v>2366</v>
      </c>
      <c r="C2118" s="23" t="s">
        <v>1886</v>
      </c>
      <c r="D2118" s="13" t="s">
        <v>313</v>
      </c>
      <c r="E2118" s="13" t="s">
        <v>3465</v>
      </c>
      <c r="F2118" s="13" t="s">
        <v>2420</v>
      </c>
      <c r="G2118" s="13" t="s">
        <v>7465</v>
      </c>
      <c r="H2118" s="13" t="s">
        <v>7327</v>
      </c>
      <c r="I2118" s="34">
        <v>1</v>
      </c>
    </row>
    <row r="2119" spans="1:9">
      <c r="A2119" s="23">
        <v>2020</v>
      </c>
      <c r="B2119" s="23" t="s">
        <v>2366</v>
      </c>
      <c r="C2119" s="23" t="s">
        <v>1886</v>
      </c>
      <c r="D2119" s="13" t="s">
        <v>313</v>
      </c>
      <c r="E2119" s="13" t="s">
        <v>3465</v>
      </c>
      <c r="F2119" s="13" t="s">
        <v>2420</v>
      </c>
      <c r="G2119" s="13" t="s">
        <v>7465</v>
      </c>
      <c r="H2119" s="13" t="s">
        <v>7327</v>
      </c>
      <c r="I2119" s="34">
        <v>1</v>
      </c>
    </row>
    <row r="2120" spans="1:9">
      <c r="A2120" s="23">
        <v>2020</v>
      </c>
      <c r="B2120" s="23" t="s">
        <v>2366</v>
      </c>
      <c r="C2120" s="23" t="s">
        <v>1886</v>
      </c>
      <c r="D2120" s="13" t="s">
        <v>313</v>
      </c>
      <c r="E2120" s="13" t="s">
        <v>371</v>
      </c>
      <c r="F2120" s="13" t="s">
        <v>2518</v>
      </c>
      <c r="G2120" s="13" t="s">
        <v>7465</v>
      </c>
      <c r="H2120" s="13" t="s">
        <v>7327</v>
      </c>
      <c r="I2120" s="34">
        <v>1</v>
      </c>
    </row>
    <row r="2121" spans="1:9">
      <c r="A2121" s="23">
        <v>2020</v>
      </c>
      <c r="B2121" s="23" t="s">
        <v>2366</v>
      </c>
      <c r="C2121" s="23" t="s">
        <v>1886</v>
      </c>
      <c r="D2121" s="13" t="s">
        <v>313</v>
      </c>
      <c r="E2121" s="13" t="s">
        <v>371</v>
      </c>
      <c r="F2121" s="13" t="s">
        <v>2518</v>
      </c>
      <c r="G2121" s="13" t="s">
        <v>7465</v>
      </c>
      <c r="H2121" s="13" t="s">
        <v>7327</v>
      </c>
      <c r="I2121" s="34">
        <v>1</v>
      </c>
    </row>
    <row r="2122" spans="1:9">
      <c r="A2122" s="23">
        <v>2020</v>
      </c>
      <c r="B2122" s="23" t="s">
        <v>2366</v>
      </c>
      <c r="C2122" s="23" t="s">
        <v>1886</v>
      </c>
      <c r="D2122" s="13" t="s">
        <v>313</v>
      </c>
      <c r="E2122" s="13" t="s">
        <v>371</v>
      </c>
      <c r="F2122" s="13" t="s">
        <v>2518</v>
      </c>
      <c r="G2122" s="13" t="s">
        <v>7465</v>
      </c>
      <c r="H2122" s="13" t="s">
        <v>7327</v>
      </c>
      <c r="I2122" s="34">
        <v>1</v>
      </c>
    </row>
    <row r="2123" spans="1:9">
      <c r="A2123" s="23">
        <v>2020</v>
      </c>
      <c r="B2123" s="23" t="s">
        <v>2366</v>
      </c>
      <c r="C2123" s="23" t="s">
        <v>1886</v>
      </c>
      <c r="D2123" s="13" t="s">
        <v>313</v>
      </c>
      <c r="E2123" s="13" t="s">
        <v>371</v>
      </c>
      <c r="F2123" s="13" t="s">
        <v>2518</v>
      </c>
      <c r="G2123" s="13" t="s">
        <v>7465</v>
      </c>
      <c r="H2123" s="13" t="s">
        <v>7327</v>
      </c>
      <c r="I2123" s="34">
        <v>1</v>
      </c>
    </row>
    <row r="2124" spans="1:9">
      <c r="A2124" s="23">
        <v>2020</v>
      </c>
      <c r="B2124" s="23" t="s">
        <v>2366</v>
      </c>
      <c r="C2124" s="23" t="s">
        <v>1886</v>
      </c>
      <c r="D2124" s="13" t="s">
        <v>313</v>
      </c>
      <c r="E2124" s="13" t="s">
        <v>371</v>
      </c>
      <c r="F2124" s="13" t="s">
        <v>2518</v>
      </c>
      <c r="G2124" s="13" t="s">
        <v>7465</v>
      </c>
      <c r="H2124" s="13" t="s">
        <v>7327</v>
      </c>
      <c r="I2124" s="34">
        <v>1</v>
      </c>
    </row>
    <row r="2125" spans="1:9">
      <c r="A2125" s="23">
        <v>2020</v>
      </c>
      <c r="B2125" s="23" t="s">
        <v>2366</v>
      </c>
      <c r="C2125" s="23" t="s">
        <v>1886</v>
      </c>
      <c r="D2125" s="13" t="s">
        <v>313</v>
      </c>
      <c r="E2125" s="13" t="s">
        <v>3466</v>
      </c>
      <c r="F2125" s="13" t="s">
        <v>2432</v>
      </c>
      <c r="G2125" s="13" t="s">
        <v>7465</v>
      </c>
      <c r="H2125" s="13" t="s">
        <v>7327</v>
      </c>
      <c r="I2125" s="34">
        <v>1</v>
      </c>
    </row>
    <row r="2126" spans="1:9">
      <c r="A2126" s="23">
        <v>2020</v>
      </c>
      <c r="B2126" s="23" t="s">
        <v>2366</v>
      </c>
      <c r="C2126" s="23" t="s">
        <v>1886</v>
      </c>
      <c r="D2126" s="13" t="s">
        <v>313</v>
      </c>
      <c r="E2126" s="13" t="s">
        <v>3466</v>
      </c>
      <c r="F2126" s="13" t="s">
        <v>2432</v>
      </c>
      <c r="G2126" s="13" t="s">
        <v>7465</v>
      </c>
      <c r="H2126" s="13" t="s">
        <v>7327</v>
      </c>
      <c r="I2126" s="34">
        <v>1</v>
      </c>
    </row>
    <row r="2127" spans="1:9">
      <c r="A2127" s="23">
        <v>2020</v>
      </c>
      <c r="B2127" s="23" t="s">
        <v>2366</v>
      </c>
      <c r="C2127" s="23" t="s">
        <v>1886</v>
      </c>
      <c r="D2127" s="13" t="s">
        <v>313</v>
      </c>
      <c r="E2127" s="13" t="s">
        <v>372</v>
      </c>
      <c r="F2127" s="13" t="s">
        <v>2432</v>
      </c>
      <c r="G2127" s="13" t="s">
        <v>7465</v>
      </c>
      <c r="H2127" s="13" t="s">
        <v>7327</v>
      </c>
      <c r="I2127" s="34">
        <v>1</v>
      </c>
    </row>
    <row r="2128" spans="1:9">
      <c r="A2128" s="23">
        <v>2020</v>
      </c>
      <c r="B2128" s="23" t="s">
        <v>2366</v>
      </c>
      <c r="C2128" s="23" t="s">
        <v>1886</v>
      </c>
      <c r="D2128" s="13" t="s">
        <v>313</v>
      </c>
      <c r="E2128" s="13" t="s">
        <v>373</v>
      </c>
      <c r="F2128" s="13" t="s">
        <v>2509</v>
      </c>
      <c r="G2128" s="13" t="s">
        <v>7465</v>
      </c>
      <c r="H2128" s="13" t="s">
        <v>7327</v>
      </c>
      <c r="I2128" s="34">
        <v>1</v>
      </c>
    </row>
    <row r="2129" spans="1:9">
      <c r="A2129" s="23">
        <v>2020</v>
      </c>
      <c r="B2129" s="23" t="s">
        <v>2366</v>
      </c>
      <c r="C2129" s="23" t="s">
        <v>1886</v>
      </c>
      <c r="D2129" s="13" t="s">
        <v>313</v>
      </c>
      <c r="E2129" s="13" t="s">
        <v>373</v>
      </c>
      <c r="F2129" s="13" t="s">
        <v>2509</v>
      </c>
      <c r="G2129" s="13" t="s">
        <v>7465</v>
      </c>
      <c r="H2129" s="13" t="s">
        <v>7327</v>
      </c>
      <c r="I2129" s="34">
        <v>1</v>
      </c>
    </row>
    <row r="2130" spans="1:9">
      <c r="A2130" s="23">
        <v>2020</v>
      </c>
      <c r="B2130" s="23" t="s">
        <v>2366</v>
      </c>
      <c r="C2130" s="23" t="s">
        <v>1886</v>
      </c>
      <c r="D2130" s="13" t="s">
        <v>313</v>
      </c>
      <c r="E2130" s="13" t="s">
        <v>374</v>
      </c>
      <c r="F2130" s="13" t="s">
        <v>2432</v>
      </c>
      <c r="G2130" s="13" t="s">
        <v>7465</v>
      </c>
      <c r="H2130" s="13" t="s">
        <v>7327</v>
      </c>
      <c r="I2130" s="34">
        <v>1</v>
      </c>
    </row>
    <row r="2131" spans="1:9">
      <c r="A2131" s="23">
        <v>2020</v>
      </c>
      <c r="B2131" s="23" t="s">
        <v>2366</v>
      </c>
      <c r="C2131" s="23" t="s">
        <v>1886</v>
      </c>
      <c r="D2131" s="13" t="s">
        <v>313</v>
      </c>
      <c r="E2131" s="13" t="s">
        <v>374</v>
      </c>
      <c r="F2131" s="13" t="s">
        <v>2432</v>
      </c>
      <c r="G2131" s="13" t="s">
        <v>7465</v>
      </c>
      <c r="H2131" s="13" t="s">
        <v>7327</v>
      </c>
      <c r="I2131" s="34">
        <v>1</v>
      </c>
    </row>
    <row r="2132" spans="1:9">
      <c r="A2132" s="23">
        <v>2020</v>
      </c>
      <c r="B2132" s="23" t="s">
        <v>2366</v>
      </c>
      <c r="C2132" s="23" t="s">
        <v>1886</v>
      </c>
      <c r="D2132" s="13" t="s">
        <v>313</v>
      </c>
      <c r="E2132" s="13" t="s">
        <v>374</v>
      </c>
      <c r="F2132" s="13" t="s">
        <v>2432</v>
      </c>
      <c r="G2132" s="13" t="s">
        <v>7465</v>
      </c>
      <c r="H2132" s="13" t="s">
        <v>7327</v>
      </c>
      <c r="I2132" s="34">
        <v>1</v>
      </c>
    </row>
    <row r="2133" spans="1:9">
      <c r="A2133" s="23">
        <v>2020</v>
      </c>
      <c r="B2133" s="23" t="s">
        <v>2366</v>
      </c>
      <c r="C2133" s="23" t="s">
        <v>1886</v>
      </c>
      <c r="D2133" s="13" t="s">
        <v>313</v>
      </c>
      <c r="E2133" s="13" t="s">
        <v>374</v>
      </c>
      <c r="F2133" s="13" t="s">
        <v>2432</v>
      </c>
      <c r="G2133" s="13" t="s">
        <v>7465</v>
      </c>
      <c r="H2133" s="13" t="s">
        <v>7327</v>
      </c>
      <c r="I2133" s="34">
        <v>1</v>
      </c>
    </row>
    <row r="2134" spans="1:9">
      <c r="A2134" s="23">
        <v>2020</v>
      </c>
      <c r="B2134" s="23" t="s">
        <v>2366</v>
      </c>
      <c r="C2134" s="23" t="s">
        <v>1886</v>
      </c>
      <c r="D2134" s="13" t="s">
        <v>313</v>
      </c>
      <c r="E2134" s="13" t="s">
        <v>447</v>
      </c>
      <c r="F2134" s="13" t="s">
        <v>2512</v>
      </c>
      <c r="G2134" s="13" t="s">
        <v>7465</v>
      </c>
      <c r="H2134" s="13" t="s">
        <v>7327</v>
      </c>
      <c r="I2134" s="34">
        <v>1</v>
      </c>
    </row>
    <row r="2135" spans="1:9">
      <c r="A2135" s="23">
        <v>2020</v>
      </c>
      <c r="B2135" s="23" t="s">
        <v>2366</v>
      </c>
      <c r="C2135" s="23" t="s">
        <v>1886</v>
      </c>
      <c r="D2135" s="13" t="s">
        <v>313</v>
      </c>
      <c r="E2135" s="13" t="s">
        <v>447</v>
      </c>
      <c r="F2135" s="13" t="s">
        <v>2512</v>
      </c>
      <c r="G2135" s="13" t="s">
        <v>7465</v>
      </c>
      <c r="H2135" s="13" t="s">
        <v>7327</v>
      </c>
      <c r="I2135" s="34">
        <v>1</v>
      </c>
    </row>
    <row r="2136" spans="1:9">
      <c r="A2136" s="23">
        <v>2020</v>
      </c>
      <c r="B2136" s="23" t="s">
        <v>2366</v>
      </c>
      <c r="C2136" s="23" t="s">
        <v>1886</v>
      </c>
      <c r="D2136" s="13" t="s">
        <v>313</v>
      </c>
      <c r="E2136" s="13" t="s">
        <v>447</v>
      </c>
      <c r="F2136" s="13" t="s">
        <v>2512</v>
      </c>
      <c r="G2136" s="13" t="s">
        <v>7465</v>
      </c>
      <c r="H2136" s="13" t="s">
        <v>7327</v>
      </c>
      <c r="I2136" s="34">
        <v>1</v>
      </c>
    </row>
    <row r="2137" spans="1:9">
      <c r="A2137" s="23">
        <v>2020</v>
      </c>
      <c r="B2137" s="23" t="s">
        <v>2366</v>
      </c>
      <c r="C2137" s="23" t="s">
        <v>1886</v>
      </c>
      <c r="D2137" s="13" t="s">
        <v>313</v>
      </c>
      <c r="E2137" s="13" t="s">
        <v>447</v>
      </c>
      <c r="F2137" s="13" t="s">
        <v>2512</v>
      </c>
      <c r="G2137" s="13" t="s">
        <v>7465</v>
      </c>
      <c r="H2137" s="13" t="s">
        <v>7327</v>
      </c>
      <c r="I2137" s="34">
        <v>1</v>
      </c>
    </row>
    <row r="2138" spans="1:9">
      <c r="A2138" s="23">
        <v>2020</v>
      </c>
      <c r="B2138" s="23" t="s">
        <v>2366</v>
      </c>
      <c r="C2138" s="23" t="s">
        <v>1886</v>
      </c>
      <c r="D2138" s="13" t="s">
        <v>313</v>
      </c>
      <c r="E2138" s="13" t="s">
        <v>447</v>
      </c>
      <c r="F2138" s="13" t="s">
        <v>2512</v>
      </c>
      <c r="G2138" s="13" t="s">
        <v>7465</v>
      </c>
      <c r="H2138" s="13" t="s">
        <v>7327</v>
      </c>
      <c r="I2138" s="34">
        <v>1</v>
      </c>
    </row>
    <row r="2139" spans="1:9">
      <c r="A2139" s="23">
        <v>2020</v>
      </c>
      <c r="B2139" s="23" t="s">
        <v>2366</v>
      </c>
      <c r="C2139" s="23" t="s">
        <v>1886</v>
      </c>
      <c r="D2139" s="13" t="s">
        <v>313</v>
      </c>
      <c r="E2139" s="13" t="s">
        <v>462</v>
      </c>
      <c r="F2139" s="13" t="s">
        <v>2528</v>
      </c>
      <c r="G2139" s="13" t="s">
        <v>7465</v>
      </c>
      <c r="H2139" s="13" t="s">
        <v>7327</v>
      </c>
      <c r="I2139" s="34">
        <v>1</v>
      </c>
    </row>
    <row r="2140" spans="1:9">
      <c r="A2140" s="23">
        <v>2020</v>
      </c>
      <c r="B2140" s="23" t="s">
        <v>2366</v>
      </c>
      <c r="C2140" s="23" t="s">
        <v>1886</v>
      </c>
      <c r="D2140" s="13" t="s">
        <v>313</v>
      </c>
      <c r="E2140" s="13" t="s">
        <v>462</v>
      </c>
      <c r="F2140" s="13" t="s">
        <v>2528</v>
      </c>
      <c r="G2140" s="13" t="s">
        <v>7465</v>
      </c>
      <c r="H2140" s="13" t="s">
        <v>7327</v>
      </c>
      <c r="I2140" s="34">
        <v>1</v>
      </c>
    </row>
    <row r="2141" spans="1:9">
      <c r="A2141" s="23">
        <v>2020</v>
      </c>
      <c r="B2141" s="23" t="s">
        <v>2366</v>
      </c>
      <c r="C2141" s="23" t="s">
        <v>1886</v>
      </c>
      <c r="D2141" s="13" t="s">
        <v>313</v>
      </c>
      <c r="E2141" s="13" t="s">
        <v>375</v>
      </c>
      <c r="F2141" s="13" t="s">
        <v>2462</v>
      </c>
      <c r="G2141" s="13" t="s">
        <v>7465</v>
      </c>
      <c r="H2141" s="13" t="s">
        <v>7327</v>
      </c>
      <c r="I2141" s="34">
        <v>1</v>
      </c>
    </row>
    <row r="2142" spans="1:9">
      <c r="A2142" s="23">
        <v>2020</v>
      </c>
      <c r="B2142" s="23" t="s">
        <v>2366</v>
      </c>
      <c r="C2142" s="23" t="s">
        <v>1886</v>
      </c>
      <c r="D2142" s="13" t="s">
        <v>313</v>
      </c>
      <c r="E2142" s="13" t="s">
        <v>375</v>
      </c>
      <c r="F2142" s="13" t="s">
        <v>2462</v>
      </c>
      <c r="G2142" s="13" t="s">
        <v>7465</v>
      </c>
      <c r="H2142" s="13" t="s">
        <v>7327</v>
      </c>
      <c r="I2142" s="34">
        <v>1</v>
      </c>
    </row>
    <row r="2143" spans="1:9">
      <c r="A2143" s="23">
        <v>2020</v>
      </c>
      <c r="B2143" s="23" t="s">
        <v>2366</v>
      </c>
      <c r="C2143" s="23" t="s">
        <v>1886</v>
      </c>
      <c r="D2143" s="13" t="s">
        <v>313</v>
      </c>
      <c r="E2143" s="13" t="s">
        <v>4091</v>
      </c>
      <c r="F2143" s="13" t="s">
        <v>5779</v>
      </c>
      <c r="G2143" s="13" t="s">
        <v>7465</v>
      </c>
      <c r="H2143" s="13" t="s">
        <v>7327</v>
      </c>
      <c r="I2143" s="34">
        <v>1</v>
      </c>
    </row>
    <row r="2144" spans="1:9">
      <c r="A2144" s="23">
        <v>2020</v>
      </c>
      <c r="B2144" s="23" t="s">
        <v>2366</v>
      </c>
      <c r="C2144" s="23" t="s">
        <v>1886</v>
      </c>
      <c r="D2144" s="13" t="s">
        <v>313</v>
      </c>
      <c r="E2144" s="13" t="s">
        <v>4091</v>
      </c>
      <c r="F2144" s="13" t="s">
        <v>5779</v>
      </c>
      <c r="G2144" s="13" t="s">
        <v>7465</v>
      </c>
      <c r="H2144" s="13" t="s">
        <v>7327</v>
      </c>
      <c r="I2144" s="34">
        <v>1</v>
      </c>
    </row>
    <row r="2145" spans="1:9">
      <c r="A2145" s="23">
        <v>2020</v>
      </c>
      <c r="B2145" s="23" t="s">
        <v>2366</v>
      </c>
      <c r="C2145" s="23" t="s">
        <v>1886</v>
      </c>
      <c r="D2145" s="13" t="s">
        <v>313</v>
      </c>
      <c r="E2145" s="13" t="s">
        <v>4091</v>
      </c>
      <c r="F2145" s="13" t="s">
        <v>5779</v>
      </c>
      <c r="G2145" s="13" t="s">
        <v>7465</v>
      </c>
      <c r="H2145" s="13" t="s">
        <v>7327</v>
      </c>
      <c r="I2145" s="34">
        <v>1</v>
      </c>
    </row>
    <row r="2146" spans="1:9">
      <c r="A2146" s="23">
        <v>2020</v>
      </c>
      <c r="B2146" s="23" t="s">
        <v>2366</v>
      </c>
      <c r="C2146" s="23" t="s">
        <v>1886</v>
      </c>
      <c r="D2146" s="13" t="s">
        <v>313</v>
      </c>
      <c r="E2146" s="13" t="s">
        <v>4091</v>
      </c>
      <c r="F2146" s="13" t="s">
        <v>5779</v>
      </c>
      <c r="G2146" s="13" t="s">
        <v>7465</v>
      </c>
      <c r="H2146" s="13" t="s">
        <v>7327</v>
      </c>
      <c r="I2146" s="34">
        <v>1</v>
      </c>
    </row>
    <row r="2147" spans="1:9">
      <c r="A2147" s="23">
        <v>2020</v>
      </c>
      <c r="B2147" s="23" t="s">
        <v>2366</v>
      </c>
      <c r="C2147" s="23" t="s">
        <v>1886</v>
      </c>
      <c r="D2147" s="13" t="s">
        <v>313</v>
      </c>
      <c r="E2147" s="13" t="s">
        <v>1937</v>
      </c>
      <c r="F2147" s="13" t="s">
        <v>2517</v>
      </c>
      <c r="G2147" s="13" t="s">
        <v>7465</v>
      </c>
      <c r="H2147" s="13" t="s">
        <v>7327</v>
      </c>
      <c r="I2147" s="34">
        <v>1</v>
      </c>
    </row>
    <row r="2148" spans="1:9">
      <c r="A2148" s="23">
        <v>2020</v>
      </c>
      <c r="B2148" s="23" t="s">
        <v>2366</v>
      </c>
      <c r="C2148" s="23" t="s">
        <v>1886</v>
      </c>
      <c r="D2148" s="13" t="s">
        <v>313</v>
      </c>
      <c r="E2148" s="13" t="s">
        <v>2348</v>
      </c>
      <c r="F2148" s="13" t="s">
        <v>2530</v>
      </c>
      <c r="G2148" s="13" t="s">
        <v>7465</v>
      </c>
      <c r="H2148" s="13" t="s">
        <v>7327</v>
      </c>
      <c r="I2148" s="34">
        <v>1</v>
      </c>
    </row>
    <row r="2149" spans="1:9">
      <c r="A2149" s="23">
        <v>2020</v>
      </c>
      <c r="B2149" s="23" t="s">
        <v>2366</v>
      </c>
      <c r="C2149" s="23" t="s">
        <v>1886</v>
      </c>
      <c r="D2149" s="13" t="s">
        <v>313</v>
      </c>
      <c r="E2149" s="13" t="s">
        <v>379</v>
      </c>
      <c r="F2149" s="13" t="s">
        <v>2432</v>
      </c>
      <c r="G2149" s="13" t="s">
        <v>7465</v>
      </c>
      <c r="H2149" s="13" t="s">
        <v>7327</v>
      </c>
      <c r="I2149" s="34">
        <v>1</v>
      </c>
    </row>
    <row r="2150" spans="1:9">
      <c r="A2150" s="23">
        <v>2020</v>
      </c>
      <c r="B2150" s="23" t="s">
        <v>2366</v>
      </c>
      <c r="C2150" s="23" t="s">
        <v>1886</v>
      </c>
      <c r="D2150" s="13" t="s">
        <v>313</v>
      </c>
      <c r="E2150" s="13" t="s">
        <v>379</v>
      </c>
      <c r="F2150" s="13" t="s">
        <v>2432</v>
      </c>
      <c r="G2150" s="13" t="s">
        <v>7465</v>
      </c>
      <c r="H2150" s="13" t="s">
        <v>7327</v>
      </c>
      <c r="I2150" s="34">
        <v>1</v>
      </c>
    </row>
    <row r="2151" spans="1:9">
      <c r="A2151" s="23">
        <v>2020</v>
      </c>
      <c r="B2151" s="23" t="s">
        <v>2366</v>
      </c>
      <c r="C2151" s="23" t="s">
        <v>1886</v>
      </c>
      <c r="D2151" s="13" t="s">
        <v>313</v>
      </c>
      <c r="E2151" s="13" t="s">
        <v>379</v>
      </c>
      <c r="F2151" s="13" t="s">
        <v>2432</v>
      </c>
      <c r="G2151" s="13" t="s">
        <v>7465</v>
      </c>
      <c r="H2151" s="13" t="s">
        <v>7327</v>
      </c>
      <c r="I2151" s="34">
        <v>1</v>
      </c>
    </row>
    <row r="2152" spans="1:9">
      <c r="A2152" s="23">
        <v>2020</v>
      </c>
      <c r="B2152" s="23" t="s">
        <v>2366</v>
      </c>
      <c r="C2152" s="23" t="s">
        <v>1886</v>
      </c>
      <c r="D2152" s="13" t="s">
        <v>313</v>
      </c>
      <c r="E2152" s="13" t="s">
        <v>379</v>
      </c>
      <c r="F2152" s="13" t="s">
        <v>2432</v>
      </c>
      <c r="G2152" s="13" t="s">
        <v>7465</v>
      </c>
      <c r="H2152" s="13" t="s">
        <v>7327</v>
      </c>
      <c r="I2152" s="34">
        <v>1</v>
      </c>
    </row>
    <row r="2153" spans="1:9">
      <c r="A2153" s="23">
        <v>2020</v>
      </c>
      <c r="B2153" s="23" t="s">
        <v>2366</v>
      </c>
      <c r="C2153" s="23" t="s">
        <v>1886</v>
      </c>
      <c r="D2153" s="13" t="s">
        <v>313</v>
      </c>
      <c r="E2153" s="13" t="s">
        <v>380</v>
      </c>
      <c r="F2153" s="13" t="s">
        <v>2507</v>
      </c>
      <c r="G2153" s="13" t="s">
        <v>7465</v>
      </c>
      <c r="H2153" s="13" t="s">
        <v>7327</v>
      </c>
      <c r="I2153" s="34">
        <v>1</v>
      </c>
    </row>
    <row r="2154" spans="1:9">
      <c r="A2154" s="23">
        <v>2020</v>
      </c>
      <c r="B2154" s="23" t="s">
        <v>2366</v>
      </c>
      <c r="C2154" s="23" t="s">
        <v>1886</v>
      </c>
      <c r="D2154" s="13" t="s">
        <v>313</v>
      </c>
      <c r="E2154" s="13" t="s">
        <v>405</v>
      </c>
      <c r="F2154" s="13" t="s">
        <v>2432</v>
      </c>
      <c r="G2154" s="13" t="s">
        <v>7465</v>
      </c>
      <c r="H2154" s="13" t="s">
        <v>7327</v>
      </c>
      <c r="I2154" s="34">
        <v>1</v>
      </c>
    </row>
    <row r="2155" spans="1:9">
      <c r="A2155" s="23">
        <v>2020</v>
      </c>
      <c r="B2155" s="23" t="s">
        <v>2366</v>
      </c>
      <c r="C2155" s="23" t="s">
        <v>1886</v>
      </c>
      <c r="D2155" s="13" t="s">
        <v>313</v>
      </c>
      <c r="E2155" s="13" t="s">
        <v>405</v>
      </c>
      <c r="F2155" s="13" t="s">
        <v>2432</v>
      </c>
      <c r="G2155" s="13" t="s">
        <v>7465</v>
      </c>
      <c r="H2155" s="13" t="s">
        <v>7327</v>
      </c>
      <c r="I2155" s="34">
        <v>1</v>
      </c>
    </row>
    <row r="2156" spans="1:9">
      <c r="A2156" s="23">
        <v>2020</v>
      </c>
      <c r="B2156" s="23" t="s">
        <v>2366</v>
      </c>
      <c r="C2156" s="23" t="s">
        <v>1886</v>
      </c>
      <c r="D2156" s="13" t="s">
        <v>313</v>
      </c>
      <c r="E2156" s="13" t="s">
        <v>405</v>
      </c>
      <c r="F2156" s="13" t="s">
        <v>2432</v>
      </c>
      <c r="G2156" s="13" t="s">
        <v>7465</v>
      </c>
      <c r="H2156" s="13" t="s">
        <v>7327</v>
      </c>
      <c r="I2156" s="34">
        <v>1</v>
      </c>
    </row>
    <row r="2157" spans="1:9">
      <c r="A2157" s="23">
        <v>2020</v>
      </c>
      <c r="B2157" s="23" t="s">
        <v>2366</v>
      </c>
      <c r="C2157" s="23" t="s">
        <v>1886</v>
      </c>
      <c r="D2157" s="13" t="s">
        <v>313</v>
      </c>
      <c r="E2157" s="13" t="s">
        <v>5770</v>
      </c>
      <c r="F2157" s="13" t="s">
        <v>2420</v>
      </c>
      <c r="G2157" s="13" t="s">
        <v>7465</v>
      </c>
      <c r="H2157" s="13" t="s">
        <v>7327</v>
      </c>
      <c r="I2157" s="34">
        <v>1</v>
      </c>
    </row>
    <row r="2158" spans="1:9">
      <c r="A2158" s="23">
        <v>2020</v>
      </c>
      <c r="B2158" s="23" t="s">
        <v>2366</v>
      </c>
      <c r="C2158" s="23" t="s">
        <v>1886</v>
      </c>
      <c r="D2158" s="13" t="s">
        <v>313</v>
      </c>
      <c r="E2158" s="13" t="s">
        <v>5770</v>
      </c>
      <c r="F2158" s="13" t="s">
        <v>2420</v>
      </c>
      <c r="G2158" s="13" t="s">
        <v>7465</v>
      </c>
      <c r="H2158" s="13" t="s">
        <v>7327</v>
      </c>
      <c r="I2158" s="34">
        <v>1</v>
      </c>
    </row>
    <row r="2159" spans="1:9">
      <c r="A2159" s="23">
        <v>2020</v>
      </c>
      <c r="B2159" s="23" t="s">
        <v>2366</v>
      </c>
      <c r="C2159" s="23" t="s">
        <v>1886</v>
      </c>
      <c r="D2159" s="13" t="s">
        <v>313</v>
      </c>
      <c r="E2159" s="13" t="s">
        <v>382</v>
      </c>
      <c r="F2159" s="13" t="s">
        <v>2531</v>
      </c>
      <c r="G2159" s="13" t="s">
        <v>7465</v>
      </c>
      <c r="H2159" s="13" t="s">
        <v>7327</v>
      </c>
      <c r="I2159" s="34">
        <v>1</v>
      </c>
    </row>
    <row r="2160" spans="1:9">
      <c r="A2160" s="23">
        <v>2020</v>
      </c>
      <c r="B2160" s="23" t="s">
        <v>2366</v>
      </c>
      <c r="C2160" s="23" t="s">
        <v>1886</v>
      </c>
      <c r="D2160" s="13" t="s">
        <v>313</v>
      </c>
      <c r="E2160" s="13" t="s">
        <v>383</v>
      </c>
      <c r="F2160" s="13" t="s">
        <v>2420</v>
      </c>
      <c r="G2160" s="13" t="s">
        <v>7465</v>
      </c>
      <c r="H2160" s="13" t="s">
        <v>7327</v>
      </c>
      <c r="I2160" s="34">
        <v>1</v>
      </c>
    </row>
    <row r="2161" spans="1:9">
      <c r="A2161" s="23">
        <v>2020</v>
      </c>
      <c r="B2161" s="23" t="s">
        <v>2366</v>
      </c>
      <c r="C2161" s="23" t="s">
        <v>1886</v>
      </c>
      <c r="D2161" s="13" t="s">
        <v>313</v>
      </c>
      <c r="E2161" s="13" t="s">
        <v>1943</v>
      </c>
      <c r="F2161" s="13" t="s">
        <v>2611</v>
      </c>
      <c r="G2161" s="13" t="s">
        <v>7465</v>
      </c>
      <c r="H2161" s="13" t="s">
        <v>7327</v>
      </c>
      <c r="I2161" s="34">
        <v>1</v>
      </c>
    </row>
    <row r="2162" spans="1:9">
      <c r="A2162" s="23">
        <v>2020</v>
      </c>
      <c r="B2162" s="23" t="s">
        <v>2366</v>
      </c>
      <c r="C2162" s="23" t="s">
        <v>1886</v>
      </c>
      <c r="D2162" s="13" t="s">
        <v>313</v>
      </c>
      <c r="E2162" s="13" t="s">
        <v>1943</v>
      </c>
      <c r="F2162" s="13" t="s">
        <v>2611</v>
      </c>
      <c r="G2162" s="13" t="s">
        <v>7465</v>
      </c>
      <c r="H2162" s="13" t="s">
        <v>7327</v>
      </c>
      <c r="I2162" s="34">
        <v>1</v>
      </c>
    </row>
    <row r="2163" spans="1:9">
      <c r="A2163" s="23">
        <v>2020</v>
      </c>
      <c r="B2163" s="23" t="s">
        <v>2366</v>
      </c>
      <c r="C2163" s="23" t="s">
        <v>1886</v>
      </c>
      <c r="D2163" s="13" t="s">
        <v>314</v>
      </c>
      <c r="E2163" s="13" t="s">
        <v>384</v>
      </c>
      <c r="F2163" s="13" t="s">
        <v>2648</v>
      </c>
      <c r="G2163" s="13" t="s">
        <v>7465</v>
      </c>
      <c r="H2163" s="13" t="s">
        <v>7327</v>
      </c>
      <c r="I2163" s="34">
        <v>1</v>
      </c>
    </row>
    <row r="2164" spans="1:9">
      <c r="A2164" s="23">
        <v>2020</v>
      </c>
      <c r="B2164" s="23" t="s">
        <v>2366</v>
      </c>
      <c r="C2164" s="23" t="s">
        <v>1886</v>
      </c>
      <c r="D2164" s="13" t="s">
        <v>314</v>
      </c>
      <c r="E2164" s="13" t="s">
        <v>384</v>
      </c>
      <c r="F2164" s="13" t="s">
        <v>2648</v>
      </c>
      <c r="G2164" s="13" t="s">
        <v>7465</v>
      </c>
      <c r="H2164" s="13" t="s">
        <v>7327</v>
      </c>
      <c r="I2164" s="34">
        <v>1</v>
      </c>
    </row>
    <row r="2165" spans="1:9">
      <c r="A2165" s="23">
        <v>2020</v>
      </c>
      <c r="B2165" s="23" t="s">
        <v>2366</v>
      </c>
      <c r="C2165" s="23" t="s">
        <v>1886</v>
      </c>
      <c r="D2165" s="13" t="s">
        <v>314</v>
      </c>
      <c r="E2165" s="13" t="s">
        <v>4005</v>
      </c>
      <c r="F2165" s="13" t="s">
        <v>4018</v>
      </c>
      <c r="G2165" s="13" t="s">
        <v>7465</v>
      </c>
      <c r="H2165" s="13" t="s">
        <v>7327</v>
      </c>
      <c r="I2165" s="34">
        <v>1</v>
      </c>
    </row>
    <row r="2166" spans="1:9">
      <c r="A2166" s="23">
        <v>2020</v>
      </c>
      <c r="B2166" s="23" t="s">
        <v>2366</v>
      </c>
      <c r="C2166" s="23" t="s">
        <v>1886</v>
      </c>
      <c r="D2166" s="13" t="s">
        <v>314</v>
      </c>
      <c r="E2166" s="13" t="s">
        <v>4005</v>
      </c>
      <c r="F2166" s="13" t="s">
        <v>4018</v>
      </c>
      <c r="G2166" s="13" t="s">
        <v>7465</v>
      </c>
      <c r="H2166" s="13" t="s">
        <v>7327</v>
      </c>
      <c r="I2166" s="34">
        <v>1</v>
      </c>
    </row>
    <row r="2167" spans="1:9">
      <c r="A2167" s="23">
        <v>2020</v>
      </c>
      <c r="B2167" s="23" t="s">
        <v>2366</v>
      </c>
      <c r="C2167" s="23" t="s">
        <v>1886</v>
      </c>
      <c r="D2167" s="13" t="s">
        <v>314</v>
      </c>
      <c r="E2167" s="13" t="s">
        <v>425</v>
      </c>
      <c r="F2167" s="13" t="s">
        <v>2644</v>
      </c>
      <c r="G2167" s="13" t="s">
        <v>7465</v>
      </c>
      <c r="H2167" s="13" t="s">
        <v>7327</v>
      </c>
      <c r="I2167" s="34">
        <v>1</v>
      </c>
    </row>
    <row r="2168" spans="1:9">
      <c r="A2168" s="23">
        <v>2020</v>
      </c>
      <c r="B2168" s="23" t="s">
        <v>2366</v>
      </c>
      <c r="C2168" s="23" t="s">
        <v>1886</v>
      </c>
      <c r="D2168" s="13" t="s">
        <v>314</v>
      </c>
      <c r="E2168" s="13" t="s">
        <v>3212</v>
      </c>
      <c r="F2168" s="13" t="s">
        <v>2650</v>
      </c>
      <c r="G2168" s="13" t="s">
        <v>7465</v>
      </c>
      <c r="H2168" s="13" t="s">
        <v>7327</v>
      </c>
      <c r="I2168" s="34">
        <v>1</v>
      </c>
    </row>
    <row r="2169" spans="1:9">
      <c r="A2169" s="23">
        <v>2020</v>
      </c>
      <c r="B2169" s="23" t="s">
        <v>2366</v>
      </c>
      <c r="C2169" s="23" t="s">
        <v>1886</v>
      </c>
      <c r="D2169" s="13" t="s">
        <v>314</v>
      </c>
      <c r="E2169" s="13" t="s">
        <v>3212</v>
      </c>
      <c r="F2169" s="13" t="s">
        <v>2650</v>
      </c>
      <c r="G2169" s="13" t="s">
        <v>7465</v>
      </c>
      <c r="H2169" s="13" t="s">
        <v>7327</v>
      </c>
      <c r="I2169" s="34">
        <v>1</v>
      </c>
    </row>
    <row r="2170" spans="1:9">
      <c r="A2170" s="23">
        <v>2020</v>
      </c>
      <c r="B2170" s="23" t="s">
        <v>2366</v>
      </c>
      <c r="C2170" s="23" t="s">
        <v>1886</v>
      </c>
      <c r="D2170" s="13" t="s">
        <v>314</v>
      </c>
      <c r="E2170" s="13" t="s">
        <v>518</v>
      </c>
      <c r="F2170" s="13" t="s">
        <v>2660</v>
      </c>
      <c r="G2170" s="13" t="s">
        <v>7465</v>
      </c>
      <c r="H2170" s="13" t="s">
        <v>7327</v>
      </c>
      <c r="I2170" s="34">
        <v>1</v>
      </c>
    </row>
    <row r="2171" spans="1:9">
      <c r="A2171" s="23">
        <v>2020</v>
      </c>
      <c r="B2171" s="23" t="s">
        <v>2366</v>
      </c>
      <c r="C2171" s="23" t="s">
        <v>1886</v>
      </c>
      <c r="D2171" s="13" t="s">
        <v>314</v>
      </c>
      <c r="E2171" s="13" t="s">
        <v>1944</v>
      </c>
      <c r="F2171" s="13" t="s">
        <v>2612</v>
      </c>
      <c r="G2171" s="13" t="s">
        <v>7465</v>
      </c>
      <c r="H2171" s="13" t="s">
        <v>7327</v>
      </c>
      <c r="I2171" s="34">
        <v>1</v>
      </c>
    </row>
    <row r="2172" spans="1:9">
      <c r="A2172" s="23">
        <v>2020</v>
      </c>
      <c r="B2172" s="23" t="s">
        <v>2366</v>
      </c>
      <c r="C2172" s="23" t="s">
        <v>1886</v>
      </c>
      <c r="D2172" s="13" t="s">
        <v>314</v>
      </c>
      <c r="E2172" s="13" t="s">
        <v>1944</v>
      </c>
      <c r="F2172" s="13" t="s">
        <v>2612</v>
      </c>
      <c r="G2172" s="13" t="s">
        <v>7465</v>
      </c>
      <c r="H2172" s="13" t="s">
        <v>7327</v>
      </c>
      <c r="I2172" s="34">
        <v>1</v>
      </c>
    </row>
    <row r="2173" spans="1:9">
      <c r="A2173" s="23">
        <v>2020</v>
      </c>
      <c r="B2173" s="23" t="s">
        <v>2366</v>
      </c>
      <c r="C2173" s="23" t="s">
        <v>1886</v>
      </c>
      <c r="D2173" s="13" t="s">
        <v>317</v>
      </c>
      <c r="E2173" s="13" t="s">
        <v>3217</v>
      </c>
      <c r="F2173" s="13" t="s">
        <v>2423</v>
      </c>
      <c r="G2173" s="13" t="s">
        <v>7465</v>
      </c>
      <c r="H2173" s="13" t="s">
        <v>7327</v>
      </c>
      <c r="I2173" s="34">
        <v>1</v>
      </c>
    </row>
    <row r="2174" spans="1:9">
      <c r="A2174" s="23">
        <v>2020</v>
      </c>
      <c r="B2174" s="23" t="s">
        <v>2366</v>
      </c>
      <c r="C2174" s="23" t="s">
        <v>1886</v>
      </c>
      <c r="D2174" s="13" t="s">
        <v>317</v>
      </c>
      <c r="E2174" s="13" t="s">
        <v>3471</v>
      </c>
      <c r="F2174" s="13" t="s">
        <v>2439</v>
      </c>
      <c r="G2174" s="13" t="s">
        <v>7465</v>
      </c>
      <c r="H2174" s="13" t="s">
        <v>7327</v>
      </c>
      <c r="I2174" s="34">
        <v>1</v>
      </c>
    </row>
    <row r="2175" spans="1:9">
      <c r="A2175" s="23">
        <v>2020</v>
      </c>
      <c r="B2175" s="23" t="s">
        <v>2366</v>
      </c>
      <c r="C2175" s="23" t="s">
        <v>1886</v>
      </c>
      <c r="D2175" s="13" t="s">
        <v>317</v>
      </c>
      <c r="E2175" s="13" t="s">
        <v>1956</v>
      </c>
      <c r="F2175" s="13" t="s">
        <v>2454</v>
      </c>
      <c r="G2175" s="13" t="s">
        <v>7465</v>
      </c>
      <c r="H2175" s="13" t="s">
        <v>7327</v>
      </c>
      <c r="I2175" s="34">
        <v>1</v>
      </c>
    </row>
    <row r="2176" spans="1:9">
      <c r="A2176" s="23">
        <v>2020</v>
      </c>
      <c r="B2176" s="23" t="s">
        <v>2366</v>
      </c>
      <c r="C2176" s="23" t="s">
        <v>1886</v>
      </c>
      <c r="D2176" s="13" t="s">
        <v>317</v>
      </c>
      <c r="E2176" s="13" t="s">
        <v>4093</v>
      </c>
      <c r="F2176" s="13" t="s">
        <v>2423</v>
      </c>
      <c r="G2176" s="13" t="s">
        <v>7465</v>
      </c>
      <c r="H2176" s="13" t="s">
        <v>7327</v>
      </c>
      <c r="I2176" s="34">
        <v>1</v>
      </c>
    </row>
    <row r="2177" spans="1:9">
      <c r="A2177" s="23">
        <v>2020</v>
      </c>
      <c r="B2177" s="23" t="s">
        <v>2366</v>
      </c>
      <c r="C2177" s="23" t="s">
        <v>1886</v>
      </c>
      <c r="D2177" s="13" t="s">
        <v>317</v>
      </c>
      <c r="E2177" s="13" t="s">
        <v>4093</v>
      </c>
      <c r="F2177" s="13" t="s">
        <v>2423</v>
      </c>
      <c r="G2177" s="13" t="s">
        <v>7465</v>
      </c>
      <c r="H2177" s="13" t="s">
        <v>7327</v>
      </c>
      <c r="I2177" s="34">
        <v>1</v>
      </c>
    </row>
    <row r="2178" spans="1:9">
      <c r="A2178" s="23">
        <v>2020</v>
      </c>
      <c r="B2178" s="23" t="s">
        <v>2366</v>
      </c>
      <c r="C2178" s="23" t="s">
        <v>1886</v>
      </c>
      <c r="D2178" s="13" t="s">
        <v>317</v>
      </c>
      <c r="E2178" s="13" t="s">
        <v>4093</v>
      </c>
      <c r="F2178" s="13" t="s">
        <v>2423</v>
      </c>
      <c r="G2178" s="13" t="s">
        <v>7465</v>
      </c>
      <c r="H2178" s="13" t="s">
        <v>7327</v>
      </c>
      <c r="I2178" s="34">
        <v>1</v>
      </c>
    </row>
    <row r="2179" spans="1:9">
      <c r="A2179" s="23">
        <v>2020</v>
      </c>
      <c r="B2179" s="23" t="s">
        <v>2366</v>
      </c>
      <c r="C2179" s="23" t="s">
        <v>1886</v>
      </c>
      <c r="D2179" s="13" t="s">
        <v>317</v>
      </c>
      <c r="E2179" s="13" t="s">
        <v>406</v>
      </c>
      <c r="F2179" s="13" t="s">
        <v>2454</v>
      </c>
      <c r="G2179" s="13" t="s">
        <v>7465</v>
      </c>
      <c r="H2179" s="13" t="s">
        <v>7327</v>
      </c>
      <c r="I2179" s="34">
        <v>1</v>
      </c>
    </row>
    <row r="2180" spans="1:9">
      <c r="A2180" s="23">
        <v>2020</v>
      </c>
      <c r="B2180" s="23" t="s">
        <v>2366</v>
      </c>
      <c r="C2180" s="23" t="s">
        <v>1886</v>
      </c>
      <c r="D2180" s="13" t="s">
        <v>317</v>
      </c>
      <c r="E2180" s="13" t="s">
        <v>406</v>
      </c>
      <c r="F2180" s="13" t="s">
        <v>2454</v>
      </c>
      <c r="G2180" s="13" t="s">
        <v>7465</v>
      </c>
      <c r="H2180" s="13" t="s">
        <v>7327</v>
      </c>
      <c r="I2180" s="34">
        <v>1</v>
      </c>
    </row>
    <row r="2181" spans="1:9">
      <c r="A2181" s="23">
        <v>2020</v>
      </c>
      <c r="B2181" s="23" t="s">
        <v>2366</v>
      </c>
      <c r="C2181" s="23" t="s">
        <v>1886</v>
      </c>
      <c r="D2181" s="13" t="s">
        <v>317</v>
      </c>
      <c r="E2181" s="13" t="s">
        <v>4047</v>
      </c>
      <c r="F2181" s="13" t="s">
        <v>2421</v>
      </c>
      <c r="G2181" s="13" t="s">
        <v>7465</v>
      </c>
      <c r="H2181" s="13" t="s">
        <v>7327</v>
      </c>
      <c r="I2181" s="34">
        <v>1</v>
      </c>
    </row>
    <row r="2182" spans="1:9">
      <c r="A2182" s="23">
        <v>2020</v>
      </c>
      <c r="B2182" s="23" t="s">
        <v>2366</v>
      </c>
      <c r="C2182" s="23" t="s">
        <v>1886</v>
      </c>
      <c r="D2182" s="13" t="s">
        <v>487</v>
      </c>
      <c r="E2182" s="13" t="s">
        <v>5772</v>
      </c>
      <c r="F2182" s="13" t="s">
        <v>5780</v>
      </c>
      <c r="G2182" s="13" t="s">
        <v>7465</v>
      </c>
      <c r="H2182" s="13" t="s">
        <v>7327</v>
      </c>
      <c r="I2182" s="34">
        <v>1</v>
      </c>
    </row>
    <row r="2183" spans="1:9">
      <c r="A2183" s="23">
        <v>2020</v>
      </c>
      <c r="B2183" s="23" t="s">
        <v>2366</v>
      </c>
      <c r="C2183" s="23" t="s">
        <v>1886</v>
      </c>
      <c r="D2183" s="13" t="s">
        <v>487</v>
      </c>
      <c r="E2183" s="13" t="s">
        <v>1947</v>
      </c>
      <c r="F2183" s="13" t="s">
        <v>2451</v>
      </c>
      <c r="G2183" s="13" t="s">
        <v>7465</v>
      </c>
      <c r="H2183" s="13" t="s">
        <v>7327</v>
      </c>
      <c r="I2183" s="34">
        <v>1</v>
      </c>
    </row>
    <row r="2184" spans="1:9">
      <c r="A2184" s="23">
        <v>2020</v>
      </c>
      <c r="B2184" s="23" t="s">
        <v>2366</v>
      </c>
      <c r="C2184" s="23" t="s">
        <v>1886</v>
      </c>
      <c r="D2184" s="13" t="s">
        <v>487</v>
      </c>
      <c r="E2184" s="13" t="s">
        <v>1951</v>
      </c>
      <c r="F2184" s="13" t="s">
        <v>2598</v>
      </c>
      <c r="G2184" s="13" t="s">
        <v>7465</v>
      </c>
      <c r="H2184" s="13" t="s">
        <v>7327</v>
      </c>
      <c r="I2184" s="34">
        <v>1</v>
      </c>
    </row>
    <row r="2185" spans="1:9">
      <c r="A2185" s="23">
        <v>2020</v>
      </c>
      <c r="B2185" s="23" t="s">
        <v>2366</v>
      </c>
      <c r="C2185" s="23" t="s">
        <v>1886</v>
      </c>
      <c r="D2185" s="13" t="s">
        <v>487</v>
      </c>
      <c r="E2185" s="13" t="s">
        <v>1951</v>
      </c>
      <c r="F2185" s="13" t="s">
        <v>2598</v>
      </c>
      <c r="G2185" s="13" t="s">
        <v>7465</v>
      </c>
      <c r="H2185" s="13" t="s">
        <v>7327</v>
      </c>
      <c r="I2185" s="34">
        <v>1</v>
      </c>
    </row>
    <row r="2186" spans="1:9">
      <c r="A2186" s="23">
        <v>2020</v>
      </c>
      <c r="B2186" s="23" t="s">
        <v>2366</v>
      </c>
      <c r="C2186" s="23" t="s">
        <v>1886</v>
      </c>
      <c r="D2186" s="13" t="s">
        <v>319</v>
      </c>
      <c r="E2186" s="13" t="s">
        <v>4048</v>
      </c>
      <c r="F2186" s="13" t="s">
        <v>2447</v>
      </c>
      <c r="G2186" s="13" t="s">
        <v>7465</v>
      </c>
      <c r="H2186" s="13" t="s">
        <v>7327</v>
      </c>
      <c r="I2186" s="34">
        <v>1</v>
      </c>
    </row>
    <row r="2187" spans="1:9">
      <c r="A2187" s="23">
        <v>2020</v>
      </c>
      <c r="B2187" s="23" t="s">
        <v>2366</v>
      </c>
      <c r="C2187" s="23" t="s">
        <v>1886</v>
      </c>
      <c r="D2187" s="13" t="s">
        <v>319</v>
      </c>
      <c r="E2187" s="13" t="s">
        <v>4048</v>
      </c>
      <c r="F2187" s="13" t="s">
        <v>2447</v>
      </c>
      <c r="G2187" s="13" t="s">
        <v>7465</v>
      </c>
      <c r="H2187" s="13" t="s">
        <v>7327</v>
      </c>
      <c r="I2187" s="34">
        <v>1</v>
      </c>
    </row>
    <row r="2188" spans="1:9">
      <c r="A2188" s="23">
        <v>2020</v>
      </c>
      <c r="B2188" s="23" t="s">
        <v>2366</v>
      </c>
      <c r="C2188" s="23" t="s">
        <v>1886</v>
      </c>
      <c r="D2188" s="13" t="s">
        <v>319</v>
      </c>
      <c r="E2188" s="13" t="s">
        <v>3476</v>
      </c>
      <c r="F2188" s="13" t="s">
        <v>3475</v>
      </c>
      <c r="G2188" s="13" t="s">
        <v>7465</v>
      </c>
      <c r="H2188" s="13" t="s">
        <v>7327</v>
      </c>
      <c r="I2188" s="34">
        <v>1</v>
      </c>
    </row>
    <row r="2189" spans="1:9">
      <c r="A2189" s="23">
        <v>2020</v>
      </c>
      <c r="B2189" s="23" t="s">
        <v>2366</v>
      </c>
      <c r="C2189" s="23" t="s">
        <v>1886</v>
      </c>
      <c r="D2189" s="13" t="s">
        <v>319</v>
      </c>
      <c r="E2189" s="13" t="s">
        <v>3527</v>
      </c>
      <c r="F2189" s="13" t="s">
        <v>2447</v>
      </c>
      <c r="G2189" s="13" t="s">
        <v>7465</v>
      </c>
      <c r="H2189" s="13" t="s">
        <v>7327</v>
      </c>
      <c r="I2189" s="34">
        <v>1</v>
      </c>
    </row>
    <row r="2190" spans="1:9">
      <c r="A2190" s="23">
        <v>2020</v>
      </c>
      <c r="B2190" s="23" t="s">
        <v>2366</v>
      </c>
      <c r="C2190" s="23" t="s">
        <v>1886</v>
      </c>
      <c r="D2190" s="13" t="s">
        <v>319</v>
      </c>
      <c r="E2190" s="13" t="s">
        <v>3527</v>
      </c>
      <c r="F2190" s="13" t="s">
        <v>2447</v>
      </c>
      <c r="G2190" s="13" t="s">
        <v>7465</v>
      </c>
      <c r="H2190" s="13" t="s">
        <v>7327</v>
      </c>
      <c r="I2190" s="34">
        <v>1</v>
      </c>
    </row>
    <row r="2191" spans="1:9">
      <c r="A2191" s="23">
        <v>2020</v>
      </c>
      <c r="B2191" s="23" t="s">
        <v>2366</v>
      </c>
      <c r="C2191" s="23" t="s">
        <v>1886</v>
      </c>
      <c r="D2191" s="13" t="s">
        <v>319</v>
      </c>
      <c r="E2191" s="13" t="s">
        <v>4096</v>
      </c>
      <c r="F2191" s="13" t="s">
        <v>2477</v>
      </c>
      <c r="G2191" s="13" t="s">
        <v>7465</v>
      </c>
      <c r="H2191" s="13" t="s">
        <v>7327</v>
      </c>
      <c r="I2191" s="34">
        <v>1</v>
      </c>
    </row>
    <row r="2192" spans="1:9">
      <c r="A2192" s="23">
        <v>2020</v>
      </c>
      <c r="B2192" s="23" t="s">
        <v>2366</v>
      </c>
      <c r="C2192" s="23" t="s">
        <v>1886</v>
      </c>
      <c r="D2192" s="13" t="s">
        <v>319</v>
      </c>
      <c r="E2192" s="13" t="s">
        <v>389</v>
      </c>
      <c r="F2192" s="13" t="s">
        <v>2424</v>
      </c>
      <c r="G2192" s="13" t="s">
        <v>7465</v>
      </c>
      <c r="H2192" s="13" t="s">
        <v>7327</v>
      </c>
      <c r="I2192" s="34">
        <v>1</v>
      </c>
    </row>
    <row r="2193" spans="1:9">
      <c r="A2193" s="23">
        <v>2020</v>
      </c>
      <c r="B2193" s="23" t="s">
        <v>2366</v>
      </c>
      <c r="C2193" s="23" t="s">
        <v>1886</v>
      </c>
      <c r="D2193" s="13" t="s">
        <v>320</v>
      </c>
      <c r="E2193" s="13" t="s">
        <v>2325</v>
      </c>
      <c r="F2193" s="13" t="s">
        <v>2455</v>
      </c>
      <c r="G2193" s="13" t="s">
        <v>7465</v>
      </c>
      <c r="H2193" s="13" t="s">
        <v>7327</v>
      </c>
      <c r="I2193" s="34">
        <v>1</v>
      </c>
    </row>
    <row r="2194" spans="1:9">
      <c r="A2194" s="23">
        <v>2020</v>
      </c>
      <c r="B2194" s="23" t="s">
        <v>2366</v>
      </c>
      <c r="C2194" s="23" t="s">
        <v>1886</v>
      </c>
      <c r="D2194" s="13" t="s">
        <v>320</v>
      </c>
      <c r="E2194" s="13" t="s">
        <v>2325</v>
      </c>
      <c r="F2194" s="13" t="s">
        <v>2455</v>
      </c>
      <c r="G2194" s="13" t="s">
        <v>7465</v>
      </c>
      <c r="H2194" s="13" t="s">
        <v>7327</v>
      </c>
      <c r="I2194" s="34">
        <v>1</v>
      </c>
    </row>
    <row r="2195" spans="1:9">
      <c r="A2195" s="23">
        <v>2020</v>
      </c>
      <c r="B2195" s="23" t="s">
        <v>2366</v>
      </c>
      <c r="C2195" s="23" t="s">
        <v>1886</v>
      </c>
      <c r="D2195" s="13" t="s">
        <v>320</v>
      </c>
      <c r="E2195" s="13" t="s">
        <v>466</v>
      </c>
      <c r="F2195" s="13" t="s">
        <v>2478</v>
      </c>
      <c r="G2195" s="13" t="s">
        <v>7465</v>
      </c>
      <c r="H2195" s="13" t="s">
        <v>7327</v>
      </c>
      <c r="I2195" s="34">
        <v>1</v>
      </c>
    </row>
    <row r="2196" spans="1:9">
      <c r="A2196" s="23">
        <v>2020</v>
      </c>
      <c r="B2196" s="23" t="s">
        <v>2366</v>
      </c>
      <c r="C2196" s="23" t="s">
        <v>1886</v>
      </c>
      <c r="D2196" s="13" t="s">
        <v>322</v>
      </c>
      <c r="E2196" s="13" t="s">
        <v>3477</v>
      </c>
      <c r="F2196" s="13" t="s">
        <v>2643</v>
      </c>
      <c r="G2196" s="13" t="s">
        <v>7465</v>
      </c>
      <c r="H2196" s="13" t="s">
        <v>7327</v>
      </c>
      <c r="I2196" s="34">
        <v>1</v>
      </c>
    </row>
    <row r="2197" spans="1:9">
      <c r="A2197" s="23">
        <v>2020</v>
      </c>
      <c r="B2197" s="23" t="s">
        <v>2366</v>
      </c>
      <c r="C2197" s="23" t="s">
        <v>1886</v>
      </c>
      <c r="D2197" s="13" t="s">
        <v>322</v>
      </c>
      <c r="E2197" s="13" t="s">
        <v>391</v>
      </c>
      <c r="F2197" s="13" t="s">
        <v>3552</v>
      </c>
      <c r="G2197" s="13" t="s">
        <v>7465</v>
      </c>
      <c r="H2197" s="13" t="s">
        <v>7327</v>
      </c>
      <c r="I2197" s="34">
        <v>1</v>
      </c>
    </row>
    <row r="2198" spans="1:9">
      <c r="A2198" s="23">
        <v>2020</v>
      </c>
      <c r="B2198" s="23" t="s">
        <v>2366</v>
      </c>
      <c r="C2198" s="23" t="s">
        <v>1886</v>
      </c>
      <c r="D2198" s="13" t="s">
        <v>322</v>
      </c>
      <c r="E2198" s="13" t="s">
        <v>5771</v>
      </c>
      <c r="F2198" s="13" t="s">
        <v>2466</v>
      </c>
      <c r="G2198" s="13" t="s">
        <v>7465</v>
      </c>
      <c r="H2198" s="13" t="s">
        <v>7327</v>
      </c>
      <c r="I2198" s="34">
        <v>1</v>
      </c>
    </row>
    <row r="2199" spans="1:9">
      <c r="A2199" s="23">
        <v>2020</v>
      </c>
      <c r="B2199" s="23" t="s">
        <v>2366</v>
      </c>
      <c r="C2199" s="23" t="s">
        <v>1886</v>
      </c>
      <c r="D2199" s="13" t="s">
        <v>322</v>
      </c>
      <c r="E2199" s="13" t="s">
        <v>451</v>
      </c>
      <c r="F2199" s="13" t="s">
        <v>2593</v>
      </c>
      <c r="G2199" s="13" t="s">
        <v>7465</v>
      </c>
      <c r="H2199" s="13" t="s">
        <v>7327</v>
      </c>
      <c r="I2199" s="34">
        <v>1</v>
      </c>
    </row>
    <row r="2200" spans="1:9">
      <c r="A2200" s="23">
        <v>2020</v>
      </c>
      <c r="B2200" s="23" t="s">
        <v>2366</v>
      </c>
      <c r="C2200" s="23" t="s">
        <v>1886</v>
      </c>
      <c r="D2200" s="13" t="s">
        <v>322</v>
      </c>
      <c r="E2200" s="13" t="s">
        <v>451</v>
      </c>
      <c r="F2200" s="13" t="s">
        <v>2593</v>
      </c>
      <c r="G2200" s="13" t="s">
        <v>7465</v>
      </c>
      <c r="H2200" s="13" t="s">
        <v>7327</v>
      </c>
      <c r="I2200" s="34">
        <v>1</v>
      </c>
    </row>
    <row r="2201" spans="1:9">
      <c r="A2201" s="23">
        <v>2020</v>
      </c>
      <c r="B2201" s="23" t="s">
        <v>2366</v>
      </c>
      <c r="C2201" s="23" t="s">
        <v>1886</v>
      </c>
      <c r="D2201" s="13" t="s">
        <v>322</v>
      </c>
      <c r="E2201" s="13" t="s">
        <v>431</v>
      </c>
      <c r="F2201" s="13" t="s">
        <v>2508</v>
      </c>
      <c r="G2201" s="13" t="s">
        <v>7465</v>
      </c>
      <c r="H2201" s="13" t="s">
        <v>7327</v>
      </c>
      <c r="I2201" s="34">
        <v>1</v>
      </c>
    </row>
    <row r="2202" spans="1:9">
      <c r="A2202" s="23">
        <v>2020</v>
      </c>
      <c r="B2202" s="23" t="s">
        <v>2366</v>
      </c>
      <c r="C2202" s="23" t="s">
        <v>1886</v>
      </c>
      <c r="D2202" s="13" t="s">
        <v>322</v>
      </c>
      <c r="E2202" s="13" t="s">
        <v>3453</v>
      </c>
      <c r="F2202" s="13" t="s">
        <v>2466</v>
      </c>
      <c r="G2202" s="13" t="s">
        <v>7465</v>
      </c>
      <c r="H2202" s="13" t="s">
        <v>7327</v>
      </c>
      <c r="I2202" s="34">
        <v>1</v>
      </c>
    </row>
    <row r="2203" spans="1:9">
      <c r="A2203" s="23">
        <v>2020</v>
      </c>
      <c r="B2203" s="23" t="s">
        <v>2366</v>
      </c>
      <c r="C2203" s="23" t="s">
        <v>1886</v>
      </c>
      <c r="D2203" s="13" t="s">
        <v>322</v>
      </c>
      <c r="E2203" s="13" t="s">
        <v>3453</v>
      </c>
      <c r="F2203" s="13" t="s">
        <v>2466</v>
      </c>
      <c r="G2203" s="13" t="s">
        <v>7465</v>
      </c>
      <c r="H2203" s="13" t="s">
        <v>7327</v>
      </c>
      <c r="I2203" s="34">
        <v>1</v>
      </c>
    </row>
    <row r="2204" spans="1:9">
      <c r="A2204" s="23">
        <v>2020</v>
      </c>
      <c r="B2204" s="23" t="s">
        <v>2366</v>
      </c>
      <c r="C2204" s="23" t="s">
        <v>1886</v>
      </c>
      <c r="D2204" s="13" t="s">
        <v>322</v>
      </c>
      <c r="E2204" s="13" t="s">
        <v>3453</v>
      </c>
      <c r="F2204" s="13" t="s">
        <v>2466</v>
      </c>
      <c r="G2204" s="13" t="s">
        <v>7465</v>
      </c>
      <c r="H2204" s="13" t="s">
        <v>7327</v>
      </c>
      <c r="I2204" s="34">
        <v>1</v>
      </c>
    </row>
    <row r="2205" spans="1:9">
      <c r="A2205" s="23">
        <v>2020</v>
      </c>
      <c r="B2205" s="23" t="s">
        <v>2366</v>
      </c>
      <c r="C2205" s="23" t="s">
        <v>1886</v>
      </c>
      <c r="D2205" s="13" t="s">
        <v>322</v>
      </c>
      <c r="E2205" s="13" t="s">
        <v>4038</v>
      </c>
      <c r="F2205" s="13" t="s">
        <v>3542</v>
      </c>
      <c r="G2205" s="13" t="s">
        <v>7465</v>
      </c>
      <c r="H2205" s="13" t="s">
        <v>7327</v>
      </c>
      <c r="I2205" s="34">
        <v>1</v>
      </c>
    </row>
    <row r="2206" spans="1:9">
      <c r="A2206" s="23">
        <v>2020</v>
      </c>
      <c r="B2206" s="23" t="s">
        <v>2366</v>
      </c>
      <c r="C2206" s="23" t="s">
        <v>1886</v>
      </c>
      <c r="D2206" s="13" t="s">
        <v>322</v>
      </c>
      <c r="E2206" s="13" t="s">
        <v>475</v>
      </c>
      <c r="F2206" s="13" t="s">
        <v>2664</v>
      </c>
      <c r="G2206" s="13" t="s">
        <v>7465</v>
      </c>
      <c r="H2206" s="13" t="s">
        <v>7327</v>
      </c>
      <c r="I2206" s="34">
        <v>1</v>
      </c>
    </row>
    <row r="2207" spans="1:9">
      <c r="A2207" s="23">
        <v>2020</v>
      </c>
      <c r="B2207" s="23" t="s">
        <v>2366</v>
      </c>
      <c r="C2207" s="23" t="s">
        <v>1886</v>
      </c>
      <c r="D2207" s="13" t="s">
        <v>322</v>
      </c>
      <c r="E2207" s="13" t="s">
        <v>475</v>
      </c>
      <c r="F2207" s="13" t="s">
        <v>2664</v>
      </c>
      <c r="G2207" s="13" t="s">
        <v>7465</v>
      </c>
      <c r="H2207" s="13" t="s">
        <v>7327</v>
      </c>
      <c r="I2207" s="34">
        <v>1</v>
      </c>
    </row>
    <row r="2208" spans="1:9">
      <c r="A2208" s="23">
        <v>2020</v>
      </c>
      <c r="B2208" s="23" t="s">
        <v>2366</v>
      </c>
      <c r="C2208" s="23" t="s">
        <v>1886</v>
      </c>
      <c r="D2208" s="13" t="s">
        <v>322</v>
      </c>
      <c r="E2208" s="13" t="s">
        <v>3247</v>
      </c>
      <c r="F2208" s="13" t="s">
        <v>2466</v>
      </c>
      <c r="G2208" s="13" t="s">
        <v>7465</v>
      </c>
      <c r="H2208" s="13" t="s">
        <v>7327</v>
      </c>
      <c r="I2208" s="34">
        <v>1</v>
      </c>
    </row>
    <row r="2209" spans="1:9">
      <c r="A2209" s="23">
        <v>2020</v>
      </c>
      <c r="B2209" s="23" t="s">
        <v>2366</v>
      </c>
      <c r="C2209" s="23" t="s">
        <v>1886</v>
      </c>
      <c r="D2209" s="13" t="s">
        <v>322</v>
      </c>
      <c r="E2209" s="13" t="s">
        <v>3247</v>
      </c>
      <c r="F2209" s="13" t="s">
        <v>2466</v>
      </c>
      <c r="G2209" s="13" t="s">
        <v>7465</v>
      </c>
      <c r="H2209" s="13" t="s">
        <v>7327</v>
      </c>
      <c r="I2209" s="34">
        <v>1</v>
      </c>
    </row>
    <row r="2210" spans="1:9">
      <c r="A2210" s="23">
        <v>2020</v>
      </c>
      <c r="B2210" s="23" t="s">
        <v>2366</v>
      </c>
      <c r="C2210" s="23" t="s">
        <v>1886</v>
      </c>
      <c r="D2210" s="13" t="s">
        <v>322</v>
      </c>
      <c r="E2210" s="13" t="s">
        <v>3247</v>
      </c>
      <c r="F2210" s="13" t="s">
        <v>2466</v>
      </c>
      <c r="G2210" s="13" t="s">
        <v>7465</v>
      </c>
      <c r="H2210" s="13" t="s">
        <v>7327</v>
      </c>
      <c r="I2210" s="34">
        <v>2</v>
      </c>
    </row>
    <row r="2211" spans="1:9">
      <c r="A2211" s="23">
        <v>2020</v>
      </c>
      <c r="B2211" s="23" t="s">
        <v>2366</v>
      </c>
      <c r="C2211" s="23" t="s">
        <v>1886</v>
      </c>
      <c r="D2211" s="13" t="s">
        <v>322</v>
      </c>
      <c r="E2211" s="13" t="s">
        <v>3247</v>
      </c>
      <c r="F2211" s="13" t="s">
        <v>2466</v>
      </c>
      <c r="G2211" s="13" t="s">
        <v>7465</v>
      </c>
      <c r="H2211" s="13" t="s">
        <v>7327</v>
      </c>
      <c r="I2211" s="34">
        <v>1</v>
      </c>
    </row>
    <row r="2212" spans="1:9">
      <c r="A2212" s="23">
        <v>2020</v>
      </c>
      <c r="B2212" s="23" t="s">
        <v>2366</v>
      </c>
      <c r="C2212" s="23" t="s">
        <v>1886</v>
      </c>
      <c r="D2212" s="13" t="s">
        <v>322</v>
      </c>
      <c r="E2212" s="13" t="s">
        <v>393</v>
      </c>
      <c r="F2212" s="13" t="s">
        <v>2607</v>
      </c>
      <c r="G2212" s="13" t="s">
        <v>7465</v>
      </c>
      <c r="H2212" s="13" t="s">
        <v>7327</v>
      </c>
      <c r="I2212" s="34">
        <v>1</v>
      </c>
    </row>
    <row r="2213" spans="1:9">
      <c r="A2213" s="23">
        <v>2020</v>
      </c>
      <c r="B2213" s="23" t="s">
        <v>2366</v>
      </c>
      <c r="C2213" s="23" t="s">
        <v>1886</v>
      </c>
      <c r="D2213" s="13" t="s">
        <v>3999</v>
      </c>
      <c r="E2213" s="13" t="s">
        <v>3502</v>
      </c>
      <c r="F2213" s="13" t="s">
        <v>4064</v>
      </c>
      <c r="G2213" s="13" t="s">
        <v>7465</v>
      </c>
      <c r="H2213" s="13" t="s">
        <v>7327</v>
      </c>
      <c r="I2213" s="34">
        <v>1</v>
      </c>
    </row>
    <row r="2214" spans="1:9">
      <c r="A2214" s="23">
        <v>2020</v>
      </c>
      <c r="B2214" s="23" t="s">
        <v>2366</v>
      </c>
      <c r="C2214" s="23" t="s">
        <v>1886</v>
      </c>
      <c r="D2214" s="13" t="s">
        <v>3999</v>
      </c>
      <c r="E2214" s="13" t="s">
        <v>388</v>
      </c>
      <c r="F2214" s="13" t="s">
        <v>4059</v>
      </c>
      <c r="G2214" s="13" t="s">
        <v>7465</v>
      </c>
      <c r="H2214" s="13" t="s">
        <v>7327</v>
      </c>
      <c r="I2214" s="34">
        <v>1</v>
      </c>
    </row>
    <row r="2215" spans="1:9">
      <c r="A2215" s="23">
        <v>2020</v>
      </c>
      <c r="B2215" s="23" t="s">
        <v>2366</v>
      </c>
      <c r="C2215" s="23" t="s">
        <v>1886</v>
      </c>
      <c r="D2215" s="13" t="s">
        <v>3999</v>
      </c>
      <c r="E2215" s="13" t="s">
        <v>388</v>
      </c>
      <c r="F2215" s="13" t="s">
        <v>4059</v>
      </c>
      <c r="G2215" s="13" t="s">
        <v>7465</v>
      </c>
      <c r="H2215" s="13" t="s">
        <v>7327</v>
      </c>
      <c r="I2215" s="34">
        <v>3</v>
      </c>
    </row>
    <row r="2216" spans="1:9">
      <c r="A2216" s="23">
        <v>2020</v>
      </c>
      <c r="B2216" s="23" t="s">
        <v>2366</v>
      </c>
      <c r="C2216" s="23" t="s">
        <v>1886</v>
      </c>
      <c r="D2216" s="13" t="s">
        <v>3999</v>
      </c>
      <c r="E2216" s="13" t="s">
        <v>427</v>
      </c>
      <c r="F2216" s="13" t="s">
        <v>4058</v>
      </c>
      <c r="G2216" s="13" t="s">
        <v>7465</v>
      </c>
      <c r="H2216" s="13" t="s">
        <v>7327</v>
      </c>
      <c r="I2216" s="34">
        <v>1</v>
      </c>
    </row>
    <row r="2217" spans="1:9">
      <c r="A2217" s="23">
        <v>2020</v>
      </c>
      <c r="B2217" s="23" t="s">
        <v>2366</v>
      </c>
      <c r="C2217" s="23" t="s">
        <v>1886</v>
      </c>
      <c r="D2217" s="13" t="s">
        <v>3999</v>
      </c>
      <c r="E2217" s="13" t="s">
        <v>427</v>
      </c>
      <c r="F2217" s="13" t="s">
        <v>4058</v>
      </c>
      <c r="G2217" s="13" t="s">
        <v>7465</v>
      </c>
      <c r="H2217" s="13" t="s">
        <v>7327</v>
      </c>
      <c r="I2217" s="34">
        <v>1</v>
      </c>
    </row>
    <row r="2218" spans="1:9">
      <c r="A2218" s="23">
        <v>2020</v>
      </c>
      <c r="B2218" s="23" t="s">
        <v>2366</v>
      </c>
      <c r="C2218" s="23" t="s">
        <v>1886</v>
      </c>
      <c r="D2218" s="13" t="s">
        <v>3999</v>
      </c>
      <c r="E2218" s="13" t="s">
        <v>427</v>
      </c>
      <c r="F2218" s="13" t="s">
        <v>4058</v>
      </c>
      <c r="G2218" s="13" t="s">
        <v>7465</v>
      </c>
      <c r="H2218" s="13" t="s">
        <v>7327</v>
      </c>
      <c r="I2218" s="34">
        <v>1</v>
      </c>
    </row>
    <row r="2219" spans="1:9">
      <c r="A2219" s="23">
        <v>2020</v>
      </c>
      <c r="B2219" s="23" t="s">
        <v>2366</v>
      </c>
      <c r="C2219" s="23" t="s">
        <v>1886</v>
      </c>
      <c r="D2219" s="13" t="s">
        <v>3999</v>
      </c>
      <c r="E2219" s="13" t="s">
        <v>3474</v>
      </c>
      <c r="F2219" s="13" t="s">
        <v>4024</v>
      </c>
      <c r="G2219" s="13" t="s">
        <v>7465</v>
      </c>
      <c r="H2219" s="13" t="s">
        <v>7327</v>
      </c>
      <c r="I2219" s="34">
        <v>1</v>
      </c>
    </row>
    <row r="2220" spans="1:9">
      <c r="A2220" s="23">
        <v>2020</v>
      </c>
      <c r="B2220" s="23" t="s">
        <v>2366</v>
      </c>
      <c r="C2220" s="23" t="s">
        <v>1886</v>
      </c>
      <c r="D2220" s="13" t="s">
        <v>3999</v>
      </c>
      <c r="E2220" s="13" t="s">
        <v>3474</v>
      </c>
      <c r="F2220" s="13" t="s">
        <v>4024</v>
      </c>
      <c r="G2220" s="13" t="s">
        <v>7465</v>
      </c>
      <c r="H2220" s="13" t="s">
        <v>7327</v>
      </c>
      <c r="I2220" s="34">
        <v>1</v>
      </c>
    </row>
    <row r="2221" spans="1:9">
      <c r="A2221" s="23">
        <v>2020</v>
      </c>
      <c r="B2221" s="23" t="s">
        <v>2366</v>
      </c>
      <c r="C2221" s="23" t="s">
        <v>1886</v>
      </c>
      <c r="D2221" s="13" t="s">
        <v>3999</v>
      </c>
      <c r="E2221" s="13" t="s">
        <v>3474</v>
      </c>
      <c r="F2221" s="13" t="s">
        <v>4024</v>
      </c>
      <c r="G2221" s="13" t="s">
        <v>7465</v>
      </c>
      <c r="H2221" s="13" t="s">
        <v>7327</v>
      </c>
      <c r="I2221" s="34">
        <v>1</v>
      </c>
    </row>
    <row r="2222" spans="1:9">
      <c r="A2222" s="23">
        <v>2020</v>
      </c>
      <c r="B2222" s="23" t="s">
        <v>2366</v>
      </c>
      <c r="C2222" s="23" t="s">
        <v>1886</v>
      </c>
      <c r="D2222" s="13" t="s">
        <v>3999</v>
      </c>
      <c r="E2222" s="13" t="s">
        <v>3474</v>
      </c>
      <c r="F2222" s="13" t="s">
        <v>4024</v>
      </c>
      <c r="G2222" s="13" t="s">
        <v>7465</v>
      </c>
      <c r="H2222" s="13" t="s">
        <v>7327</v>
      </c>
      <c r="I2222" s="34">
        <v>1</v>
      </c>
    </row>
    <row r="2223" spans="1:9">
      <c r="A2223" s="23">
        <v>2020</v>
      </c>
      <c r="B2223" s="23" t="s">
        <v>2366</v>
      </c>
      <c r="C2223" s="23" t="s">
        <v>1886</v>
      </c>
      <c r="D2223" s="13" t="s">
        <v>324</v>
      </c>
      <c r="E2223" s="13" t="s">
        <v>394</v>
      </c>
      <c r="F2223" s="13" t="s">
        <v>2425</v>
      </c>
      <c r="G2223" s="13" t="s">
        <v>7465</v>
      </c>
      <c r="H2223" s="13" t="s">
        <v>7327</v>
      </c>
      <c r="I2223" s="34">
        <v>1</v>
      </c>
    </row>
    <row r="2224" spans="1:9">
      <c r="A2224" s="23">
        <v>2020</v>
      </c>
      <c r="B2224" s="23" t="s">
        <v>2366</v>
      </c>
      <c r="C2224" s="23" t="s">
        <v>1886</v>
      </c>
      <c r="D2224" s="13" t="s">
        <v>325</v>
      </c>
      <c r="E2224" s="13" t="s">
        <v>524</v>
      </c>
      <c r="F2224" s="13" t="s">
        <v>2519</v>
      </c>
      <c r="G2224" s="13" t="s">
        <v>7465</v>
      </c>
      <c r="H2224" s="13" t="s">
        <v>7327</v>
      </c>
      <c r="I2224" s="34">
        <v>1</v>
      </c>
    </row>
    <row r="2225" spans="1:9">
      <c r="A2225" s="23">
        <v>2020</v>
      </c>
      <c r="B2225" s="23" t="s">
        <v>2366</v>
      </c>
      <c r="C2225" s="23" t="s">
        <v>1886</v>
      </c>
      <c r="D2225" s="13" t="s">
        <v>325</v>
      </c>
      <c r="E2225" s="13" t="s">
        <v>524</v>
      </c>
      <c r="F2225" s="13" t="s">
        <v>2519</v>
      </c>
      <c r="G2225" s="13" t="s">
        <v>7465</v>
      </c>
      <c r="H2225" s="13" t="s">
        <v>7327</v>
      </c>
      <c r="I2225" s="34">
        <v>1</v>
      </c>
    </row>
    <row r="2226" spans="1:9">
      <c r="A2226" s="23">
        <v>2020</v>
      </c>
      <c r="B2226" s="23" t="s">
        <v>2366</v>
      </c>
      <c r="C2226" s="23" t="s">
        <v>1886</v>
      </c>
      <c r="D2226" s="13" t="s">
        <v>326</v>
      </c>
      <c r="E2226" s="13" t="s">
        <v>3503</v>
      </c>
      <c r="F2226" s="13" t="s">
        <v>2457</v>
      </c>
      <c r="G2226" s="13" t="s">
        <v>7465</v>
      </c>
      <c r="H2226" s="13" t="s">
        <v>7327</v>
      </c>
      <c r="I2226" s="34">
        <v>1</v>
      </c>
    </row>
    <row r="2227" spans="1:9">
      <c r="A2227" s="23">
        <v>2020</v>
      </c>
      <c r="B2227" s="23" t="s">
        <v>2366</v>
      </c>
      <c r="C2227" s="23" t="s">
        <v>1886</v>
      </c>
      <c r="D2227" s="13" t="s">
        <v>330</v>
      </c>
      <c r="E2227" s="13" t="s">
        <v>398</v>
      </c>
      <c r="F2227" s="13" t="s">
        <v>2452</v>
      </c>
      <c r="G2227" s="13" t="s">
        <v>7465</v>
      </c>
      <c r="H2227" s="13" t="s">
        <v>7327</v>
      </c>
      <c r="I2227" s="34">
        <v>1</v>
      </c>
    </row>
    <row r="2228" spans="1:9">
      <c r="A2228" s="23">
        <v>2020</v>
      </c>
      <c r="B2228" s="23" t="s">
        <v>2366</v>
      </c>
      <c r="C2228" s="23" t="s">
        <v>1886</v>
      </c>
      <c r="D2228" s="13" t="s">
        <v>332</v>
      </c>
      <c r="E2228" s="13" t="s">
        <v>399</v>
      </c>
      <c r="F2228" s="13" t="s">
        <v>2453</v>
      </c>
      <c r="G2228" s="13" t="s">
        <v>7465</v>
      </c>
      <c r="H2228" s="13" t="s">
        <v>7327</v>
      </c>
      <c r="I2228" s="34">
        <v>1</v>
      </c>
    </row>
    <row r="2229" spans="1:9">
      <c r="A2229" s="23">
        <v>2020</v>
      </c>
      <c r="B2229" s="23" t="s">
        <v>2367</v>
      </c>
      <c r="C2229" s="23" t="s">
        <v>1886</v>
      </c>
      <c r="D2229" s="13" t="s">
        <v>300</v>
      </c>
      <c r="E2229" s="13" t="s">
        <v>455</v>
      </c>
      <c r="F2229" s="13" t="s">
        <v>2434</v>
      </c>
      <c r="G2229" s="13" t="s">
        <v>357</v>
      </c>
      <c r="H2229" s="13" t="s">
        <v>7328</v>
      </c>
      <c r="I2229" s="34">
        <v>1</v>
      </c>
    </row>
    <row r="2230" spans="1:9">
      <c r="A2230" s="23">
        <v>2020</v>
      </c>
      <c r="B2230" s="23" t="s">
        <v>2367</v>
      </c>
      <c r="C2230" s="23" t="s">
        <v>1886</v>
      </c>
      <c r="D2230" s="13" t="s">
        <v>304</v>
      </c>
      <c r="E2230" s="13" t="s">
        <v>363</v>
      </c>
      <c r="F2230" s="13" t="s">
        <v>2523</v>
      </c>
      <c r="G2230" s="13" t="s">
        <v>357</v>
      </c>
      <c r="H2230" s="13" t="s">
        <v>7328</v>
      </c>
      <c r="I2230" s="34">
        <v>1</v>
      </c>
    </row>
    <row r="2231" spans="1:9">
      <c r="A2231" s="23">
        <v>2020</v>
      </c>
      <c r="B2231" s="23" t="s">
        <v>2367</v>
      </c>
      <c r="C2231" s="23" t="s">
        <v>1886</v>
      </c>
      <c r="D2231" s="13" t="s">
        <v>304</v>
      </c>
      <c r="E2231" s="13" t="s">
        <v>363</v>
      </c>
      <c r="F2231" s="13" t="s">
        <v>2523</v>
      </c>
      <c r="G2231" s="13" t="s">
        <v>357</v>
      </c>
      <c r="H2231" s="13" t="s">
        <v>7328</v>
      </c>
      <c r="I2231" s="34">
        <v>1</v>
      </c>
    </row>
    <row r="2232" spans="1:9">
      <c r="A2232" s="23">
        <v>2020</v>
      </c>
      <c r="B2232" s="23" t="s">
        <v>2367</v>
      </c>
      <c r="C2232" s="23" t="s">
        <v>1886</v>
      </c>
      <c r="D2232" s="13" t="s">
        <v>306</v>
      </c>
      <c r="E2232" s="13" t="s">
        <v>368</v>
      </c>
      <c r="F2232" s="13" t="s">
        <v>2469</v>
      </c>
      <c r="G2232" s="13" t="s">
        <v>357</v>
      </c>
      <c r="H2232" s="13" t="s">
        <v>7328</v>
      </c>
      <c r="I2232" s="34">
        <v>6</v>
      </c>
    </row>
    <row r="2233" spans="1:9">
      <c r="A2233" s="23">
        <v>2020</v>
      </c>
      <c r="B2233" s="23" t="s">
        <v>2367</v>
      </c>
      <c r="C2233" s="23" t="s">
        <v>1886</v>
      </c>
      <c r="D2233" s="13" t="s">
        <v>318</v>
      </c>
      <c r="E2233" s="13" t="s">
        <v>4007</v>
      </c>
      <c r="F2233" s="13" t="s">
        <v>2532</v>
      </c>
      <c r="G2233" s="13" t="s">
        <v>357</v>
      </c>
      <c r="H2233" s="13" t="s">
        <v>7328</v>
      </c>
      <c r="I2233" s="34">
        <v>1</v>
      </c>
    </row>
    <row r="2234" spans="1:9">
      <c r="A2234" s="23">
        <v>2020</v>
      </c>
      <c r="B2234" s="23" t="s">
        <v>2367</v>
      </c>
      <c r="C2234" s="23" t="s">
        <v>1886</v>
      </c>
      <c r="D2234" s="13" t="s">
        <v>2162</v>
      </c>
      <c r="E2234" s="13" t="s">
        <v>2356</v>
      </c>
      <c r="F2234" s="13" t="s">
        <v>5789</v>
      </c>
      <c r="G2234" s="13" t="s">
        <v>357</v>
      </c>
      <c r="H2234" s="13" t="s">
        <v>7328</v>
      </c>
      <c r="I2234" s="34">
        <v>1</v>
      </c>
    </row>
    <row r="2235" spans="1:9">
      <c r="A2235" s="23">
        <v>2020</v>
      </c>
      <c r="B2235" s="23" t="s">
        <v>2367</v>
      </c>
      <c r="C2235" s="23" t="s">
        <v>1886</v>
      </c>
      <c r="D2235" s="13" t="s">
        <v>324</v>
      </c>
      <c r="E2235" s="13" t="s">
        <v>523</v>
      </c>
      <c r="F2235" s="13" t="s">
        <v>2673</v>
      </c>
      <c r="G2235" s="13" t="s">
        <v>357</v>
      </c>
      <c r="H2235" s="13" t="s">
        <v>7328</v>
      </c>
      <c r="I2235" s="34">
        <v>1</v>
      </c>
    </row>
    <row r="2236" spans="1:9">
      <c r="A2236" s="23">
        <v>2020</v>
      </c>
      <c r="B2236" s="23" t="s">
        <v>2367</v>
      </c>
      <c r="C2236" s="23" t="s">
        <v>1886</v>
      </c>
      <c r="D2236" s="13" t="s">
        <v>306</v>
      </c>
      <c r="E2236" s="13" t="s">
        <v>368</v>
      </c>
      <c r="F2236" s="13" t="s">
        <v>2469</v>
      </c>
      <c r="G2236" s="13" t="s">
        <v>7465</v>
      </c>
      <c r="H2236" s="13" t="s">
        <v>7327</v>
      </c>
      <c r="I2236" s="34">
        <v>1</v>
      </c>
    </row>
    <row r="2237" spans="1:9">
      <c r="A2237" s="23">
        <v>2020</v>
      </c>
      <c r="B2237" s="23" t="s">
        <v>2367</v>
      </c>
      <c r="C2237" s="23" t="s">
        <v>1886</v>
      </c>
      <c r="D2237" s="13" t="s">
        <v>313</v>
      </c>
      <c r="E2237" s="13" t="s">
        <v>447</v>
      </c>
      <c r="F2237" s="13" t="s">
        <v>2512</v>
      </c>
      <c r="G2237" s="13" t="s">
        <v>7465</v>
      </c>
      <c r="H2237" s="13" t="s">
        <v>7327</v>
      </c>
      <c r="I2237" s="34">
        <v>1</v>
      </c>
    </row>
    <row r="2238" spans="1:9">
      <c r="A2238" s="23">
        <v>2020</v>
      </c>
      <c r="B2238" s="23" t="s">
        <v>2366</v>
      </c>
      <c r="C2238" s="23" t="s">
        <v>514</v>
      </c>
      <c r="D2238" s="13" t="s">
        <v>300</v>
      </c>
      <c r="E2238" s="13" t="s">
        <v>1433</v>
      </c>
      <c r="F2238" s="13" t="s">
        <v>2427</v>
      </c>
      <c r="G2238" s="13" t="s">
        <v>2151</v>
      </c>
      <c r="H2238" s="13" t="s">
        <v>7328</v>
      </c>
      <c r="I2238" s="34">
        <v>3</v>
      </c>
    </row>
    <row r="2239" spans="1:9">
      <c r="A2239" s="23">
        <v>2020</v>
      </c>
      <c r="B2239" s="23" t="s">
        <v>2366</v>
      </c>
      <c r="C2239" s="23" t="s">
        <v>514</v>
      </c>
      <c r="D2239" s="13" t="s">
        <v>300</v>
      </c>
      <c r="E2239" s="13" t="s">
        <v>4935</v>
      </c>
      <c r="F2239" s="13" t="s">
        <v>2620</v>
      </c>
      <c r="G2239" s="13" t="s">
        <v>2151</v>
      </c>
      <c r="H2239" s="13" t="s">
        <v>7328</v>
      </c>
      <c r="I2239" s="34">
        <v>1</v>
      </c>
    </row>
    <row r="2240" spans="1:9">
      <c r="A2240" s="23">
        <v>2020</v>
      </c>
      <c r="B2240" s="23" t="s">
        <v>2366</v>
      </c>
      <c r="C2240" s="23" t="s">
        <v>514</v>
      </c>
      <c r="D2240" s="13" t="s">
        <v>300</v>
      </c>
      <c r="E2240" s="13" t="s">
        <v>4991</v>
      </c>
      <c r="F2240" s="13" t="s">
        <v>2608</v>
      </c>
      <c r="G2240" s="13" t="s">
        <v>2151</v>
      </c>
      <c r="H2240" s="13" t="s">
        <v>7328</v>
      </c>
      <c r="I2240" s="34">
        <v>1</v>
      </c>
    </row>
    <row r="2241" spans="1:9">
      <c r="A2241" s="23">
        <v>2020</v>
      </c>
      <c r="B2241" s="23" t="s">
        <v>2366</v>
      </c>
      <c r="C2241" s="23" t="s">
        <v>514</v>
      </c>
      <c r="D2241" s="13" t="s">
        <v>301</v>
      </c>
      <c r="E2241" s="13" t="s">
        <v>2490</v>
      </c>
      <c r="F2241" s="13" t="s">
        <v>2514</v>
      </c>
      <c r="G2241" s="13" t="s">
        <v>2151</v>
      </c>
      <c r="H2241" s="13" t="s">
        <v>7328</v>
      </c>
      <c r="I2241" s="34">
        <v>1</v>
      </c>
    </row>
    <row r="2242" spans="1:9">
      <c r="A2242" s="23">
        <v>2020</v>
      </c>
      <c r="B2242" s="23" t="s">
        <v>2366</v>
      </c>
      <c r="C2242" s="23" t="s">
        <v>514</v>
      </c>
      <c r="D2242" s="13" t="s">
        <v>301</v>
      </c>
      <c r="E2242" s="13" t="s">
        <v>4980</v>
      </c>
      <c r="F2242" s="13" t="s">
        <v>4992</v>
      </c>
      <c r="G2242" s="13" t="s">
        <v>2151</v>
      </c>
      <c r="H2242" s="13" t="s">
        <v>7328</v>
      </c>
      <c r="I2242" s="34">
        <v>1</v>
      </c>
    </row>
    <row r="2243" spans="1:9">
      <c r="A2243" s="23">
        <v>2020</v>
      </c>
      <c r="B2243" s="23" t="s">
        <v>2366</v>
      </c>
      <c r="C2243" s="23" t="s">
        <v>514</v>
      </c>
      <c r="D2243" s="13" t="s">
        <v>457</v>
      </c>
      <c r="E2243" s="13" t="s">
        <v>458</v>
      </c>
      <c r="F2243" s="13" t="s">
        <v>2686</v>
      </c>
      <c r="G2243" s="13" t="s">
        <v>2151</v>
      </c>
      <c r="H2243" s="13" t="s">
        <v>7328</v>
      </c>
      <c r="I2243" s="34">
        <v>3</v>
      </c>
    </row>
    <row r="2244" spans="1:9">
      <c r="A2244" s="23">
        <v>2020</v>
      </c>
      <c r="B2244" s="23" t="s">
        <v>2366</v>
      </c>
      <c r="C2244" s="23" t="s">
        <v>514</v>
      </c>
      <c r="D2244" s="13" t="s">
        <v>457</v>
      </c>
      <c r="E2244" s="13" t="s">
        <v>3509</v>
      </c>
      <c r="F2244" s="13" t="s">
        <v>2699</v>
      </c>
      <c r="G2244" s="13" t="s">
        <v>2151</v>
      </c>
      <c r="H2244" s="13" t="s">
        <v>7328</v>
      </c>
      <c r="I2244" s="34">
        <v>3</v>
      </c>
    </row>
    <row r="2245" spans="1:9">
      <c r="A2245" s="23">
        <v>2020</v>
      </c>
      <c r="B2245" s="23" t="s">
        <v>2366</v>
      </c>
      <c r="C2245" s="23" t="s">
        <v>514</v>
      </c>
      <c r="D2245" s="13" t="s">
        <v>304</v>
      </c>
      <c r="E2245" s="13" t="s">
        <v>3987</v>
      </c>
      <c r="F2245" s="13" t="s">
        <v>4011</v>
      </c>
      <c r="G2245" s="13" t="s">
        <v>2151</v>
      </c>
      <c r="H2245" s="13" t="s">
        <v>7328</v>
      </c>
      <c r="I2245" s="34">
        <v>1</v>
      </c>
    </row>
    <row r="2246" spans="1:9">
      <c r="A2246" s="23">
        <v>2020</v>
      </c>
      <c r="B2246" s="23" t="s">
        <v>2366</v>
      </c>
      <c r="C2246" s="23" t="s">
        <v>514</v>
      </c>
      <c r="D2246" s="13" t="s">
        <v>304</v>
      </c>
      <c r="E2246" s="13" t="s">
        <v>4981</v>
      </c>
      <c r="F2246" s="13" t="s">
        <v>4982</v>
      </c>
      <c r="G2246" s="13" t="s">
        <v>2151</v>
      </c>
      <c r="H2246" s="13" t="s">
        <v>7328</v>
      </c>
      <c r="I2246" s="34">
        <v>1</v>
      </c>
    </row>
    <row r="2247" spans="1:9">
      <c r="A2247" s="23">
        <v>2020</v>
      </c>
      <c r="B2247" s="23" t="s">
        <v>2366</v>
      </c>
      <c r="C2247" s="23" t="s">
        <v>514</v>
      </c>
      <c r="D2247" s="13" t="s">
        <v>306</v>
      </c>
      <c r="E2247" s="13" t="s">
        <v>1436</v>
      </c>
      <c r="F2247" s="13" t="s">
        <v>2469</v>
      </c>
      <c r="G2247" s="13" t="s">
        <v>2151</v>
      </c>
      <c r="H2247" s="13" t="s">
        <v>7328</v>
      </c>
      <c r="I2247" s="34">
        <v>1</v>
      </c>
    </row>
    <row r="2248" spans="1:9">
      <c r="A2248" s="23">
        <v>2020</v>
      </c>
      <c r="B2248" s="23" t="s">
        <v>2366</v>
      </c>
      <c r="C2248" s="23" t="s">
        <v>514</v>
      </c>
      <c r="D2248" s="13" t="s">
        <v>306</v>
      </c>
      <c r="E2248" s="13" t="s">
        <v>2567</v>
      </c>
      <c r="F2248" s="13" t="s">
        <v>2489</v>
      </c>
      <c r="G2248" s="13" t="s">
        <v>2151</v>
      </c>
      <c r="H2248" s="13" t="s">
        <v>7328</v>
      </c>
      <c r="I2248" s="34">
        <v>1</v>
      </c>
    </row>
    <row r="2249" spans="1:9">
      <c r="A2249" s="23">
        <v>2020</v>
      </c>
      <c r="B2249" s="23" t="s">
        <v>2366</v>
      </c>
      <c r="C2249" s="23" t="s">
        <v>514</v>
      </c>
      <c r="D2249" s="13" t="s">
        <v>312</v>
      </c>
      <c r="E2249" s="13" t="s">
        <v>418</v>
      </c>
      <c r="F2249" s="13" t="s">
        <v>2444</v>
      </c>
      <c r="G2249" s="13" t="s">
        <v>2151</v>
      </c>
      <c r="H2249" s="13" t="s">
        <v>7328</v>
      </c>
      <c r="I2249" s="34">
        <v>1</v>
      </c>
    </row>
    <row r="2250" spans="1:9">
      <c r="A2250" s="23">
        <v>2020</v>
      </c>
      <c r="B2250" s="23" t="s">
        <v>2366</v>
      </c>
      <c r="C2250" s="23" t="s">
        <v>514</v>
      </c>
      <c r="D2250" s="13" t="s">
        <v>312</v>
      </c>
      <c r="E2250" s="13" t="s">
        <v>4074</v>
      </c>
      <c r="F2250" s="13" t="s">
        <v>2444</v>
      </c>
      <c r="G2250" s="13" t="s">
        <v>2151</v>
      </c>
      <c r="H2250" s="13" t="s">
        <v>7328</v>
      </c>
      <c r="I2250" s="34">
        <v>1</v>
      </c>
    </row>
    <row r="2251" spans="1:9">
      <c r="A2251" s="23">
        <v>2020</v>
      </c>
      <c r="B2251" s="23" t="s">
        <v>2366</v>
      </c>
      <c r="C2251" s="23" t="s">
        <v>514</v>
      </c>
      <c r="D2251" s="13" t="s">
        <v>313</v>
      </c>
      <c r="E2251" s="13" t="s">
        <v>4993</v>
      </c>
      <c r="F2251" s="13" t="s">
        <v>2432</v>
      </c>
      <c r="G2251" s="13" t="s">
        <v>2151</v>
      </c>
      <c r="H2251" s="13" t="s">
        <v>7328</v>
      </c>
      <c r="I2251" s="34">
        <v>1</v>
      </c>
    </row>
    <row r="2252" spans="1:9">
      <c r="A2252" s="23">
        <v>2020</v>
      </c>
      <c r="B2252" s="23" t="s">
        <v>2366</v>
      </c>
      <c r="C2252" s="23" t="s">
        <v>514</v>
      </c>
      <c r="D2252" s="13" t="s">
        <v>313</v>
      </c>
      <c r="E2252" s="13" t="s">
        <v>3218</v>
      </c>
      <c r="F2252" s="13" t="s">
        <v>2475</v>
      </c>
      <c r="G2252" s="13" t="s">
        <v>2151</v>
      </c>
      <c r="H2252" s="13" t="s">
        <v>7328</v>
      </c>
      <c r="I2252" s="34">
        <v>1</v>
      </c>
    </row>
    <row r="2253" spans="1:9">
      <c r="A2253" s="23">
        <v>2020</v>
      </c>
      <c r="B2253" s="23" t="s">
        <v>2366</v>
      </c>
      <c r="C2253" s="23" t="s">
        <v>514</v>
      </c>
      <c r="D2253" s="13" t="s">
        <v>313</v>
      </c>
      <c r="E2253" s="13" t="s">
        <v>382</v>
      </c>
      <c r="F2253" s="13" t="s">
        <v>2531</v>
      </c>
      <c r="G2253" s="13" t="s">
        <v>2151</v>
      </c>
      <c r="H2253" s="13" t="s">
        <v>7328</v>
      </c>
      <c r="I2253" s="34">
        <v>1</v>
      </c>
    </row>
    <row r="2254" spans="1:9">
      <c r="A2254" s="23">
        <v>2020</v>
      </c>
      <c r="B2254" s="23" t="s">
        <v>2366</v>
      </c>
      <c r="C2254" s="23" t="s">
        <v>514</v>
      </c>
      <c r="D2254" s="13" t="s">
        <v>313</v>
      </c>
      <c r="E2254" s="13" t="s">
        <v>3449</v>
      </c>
      <c r="F2254" s="13" t="s">
        <v>2420</v>
      </c>
      <c r="G2254" s="13" t="s">
        <v>2151</v>
      </c>
      <c r="H2254" s="13" t="s">
        <v>7328</v>
      </c>
      <c r="I2254" s="34">
        <v>2</v>
      </c>
    </row>
    <row r="2255" spans="1:9">
      <c r="A2255" s="23">
        <v>2020</v>
      </c>
      <c r="B2255" s="23" t="s">
        <v>2366</v>
      </c>
      <c r="C2255" s="23" t="s">
        <v>514</v>
      </c>
      <c r="D2255" s="13" t="s">
        <v>317</v>
      </c>
      <c r="E2255" s="13" t="s">
        <v>3231</v>
      </c>
      <c r="F2255" s="13" t="s">
        <v>3267</v>
      </c>
      <c r="G2255" s="13" t="s">
        <v>2151</v>
      </c>
      <c r="H2255" s="13" t="s">
        <v>7328</v>
      </c>
      <c r="I2255" s="34">
        <v>4</v>
      </c>
    </row>
    <row r="2256" spans="1:9">
      <c r="A2256" s="23">
        <v>2020</v>
      </c>
      <c r="B2256" s="23" t="s">
        <v>2366</v>
      </c>
      <c r="C2256" s="23" t="s">
        <v>514</v>
      </c>
      <c r="D2256" s="13" t="s">
        <v>317</v>
      </c>
      <c r="E2256" s="13" t="s">
        <v>4994</v>
      </c>
      <c r="F2256" s="13" t="s">
        <v>2454</v>
      </c>
      <c r="G2256" s="13" t="s">
        <v>2151</v>
      </c>
      <c r="H2256" s="13" t="s">
        <v>7328</v>
      </c>
      <c r="I2256" s="34">
        <v>1</v>
      </c>
    </row>
    <row r="2257" spans="1:9">
      <c r="A2257" s="23">
        <v>2020</v>
      </c>
      <c r="B2257" s="23" t="s">
        <v>2366</v>
      </c>
      <c r="C2257" s="23" t="s">
        <v>514</v>
      </c>
      <c r="D2257" s="13" t="s">
        <v>317</v>
      </c>
      <c r="E2257" s="13" t="s">
        <v>4995</v>
      </c>
      <c r="F2257" s="13" t="s">
        <v>4996</v>
      </c>
      <c r="G2257" s="13" t="s">
        <v>2151</v>
      </c>
      <c r="H2257" s="13" t="s">
        <v>7328</v>
      </c>
      <c r="I2257" s="34">
        <v>1</v>
      </c>
    </row>
    <row r="2258" spans="1:9">
      <c r="A2258" s="23">
        <v>2020</v>
      </c>
      <c r="B2258" s="23" t="s">
        <v>2366</v>
      </c>
      <c r="C2258" s="23" t="s">
        <v>514</v>
      </c>
      <c r="D2258" s="13" t="s">
        <v>317</v>
      </c>
      <c r="E2258" s="13" t="s">
        <v>4997</v>
      </c>
      <c r="F2258" s="13" t="s">
        <v>2423</v>
      </c>
      <c r="G2258" s="13" t="s">
        <v>2151</v>
      </c>
      <c r="H2258" s="13" t="s">
        <v>7328</v>
      </c>
      <c r="I2258" s="34">
        <v>2</v>
      </c>
    </row>
    <row r="2259" spans="1:9">
      <c r="A2259" s="23">
        <v>2020</v>
      </c>
      <c r="B2259" s="23" t="s">
        <v>2366</v>
      </c>
      <c r="C2259" s="23" t="s">
        <v>514</v>
      </c>
      <c r="D2259" s="13" t="s">
        <v>317</v>
      </c>
      <c r="E2259" s="13" t="s">
        <v>406</v>
      </c>
      <c r="F2259" s="13" t="s">
        <v>2454</v>
      </c>
      <c r="G2259" s="13" t="s">
        <v>2151</v>
      </c>
      <c r="H2259" s="13" t="s">
        <v>7328</v>
      </c>
      <c r="I2259" s="34">
        <v>4</v>
      </c>
    </row>
    <row r="2260" spans="1:9">
      <c r="A2260" s="23">
        <v>2020</v>
      </c>
      <c r="B2260" s="23" t="s">
        <v>2366</v>
      </c>
      <c r="C2260" s="23" t="s">
        <v>514</v>
      </c>
      <c r="D2260" s="13" t="s">
        <v>317</v>
      </c>
      <c r="E2260" s="13" t="s">
        <v>2363</v>
      </c>
      <c r="F2260" s="13" t="s">
        <v>4094</v>
      </c>
      <c r="G2260" s="13" t="s">
        <v>2151</v>
      </c>
      <c r="H2260" s="13" t="s">
        <v>7328</v>
      </c>
      <c r="I2260" s="34">
        <v>1</v>
      </c>
    </row>
    <row r="2261" spans="1:9">
      <c r="A2261" s="23">
        <v>2020</v>
      </c>
      <c r="B2261" s="23" t="s">
        <v>2366</v>
      </c>
      <c r="C2261" s="23" t="s">
        <v>514</v>
      </c>
      <c r="D2261" s="13" t="s">
        <v>319</v>
      </c>
      <c r="E2261" s="13" t="s">
        <v>407</v>
      </c>
      <c r="F2261" s="13" t="s">
        <v>2424</v>
      </c>
      <c r="G2261" s="13" t="s">
        <v>2151</v>
      </c>
      <c r="H2261" s="13" t="s">
        <v>7328</v>
      </c>
      <c r="I2261" s="34">
        <v>1</v>
      </c>
    </row>
    <row r="2262" spans="1:9">
      <c r="A2262" s="23">
        <v>2020</v>
      </c>
      <c r="B2262" s="23" t="s">
        <v>2366</v>
      </c>
      <c r="C2262" s="23" t="s">
        <v>514</v>
      </c>
      <c r="D2262" s="13" t="s">
        <v>322</v>
      </c>
      <c r="E2262" s="13" t="s">
        <v>1952</v>
      </c>
      <c r="F2262" s="13" t="s">
        <v>3542</v>
      </c>
      <c r="G2262" s="13" t="s">
        <v>2151</v>
      </c>
      <c r="H2262" s="13" t="s">
        <v>7328</v>
      </c>
      <c r="I2262" s="34">
        <v>2</v>
      </c>
    </row>
    <row r="2263" spans="1:9">
      <c r="A2263" s="23">
        <v>2020</v>
      </c>
      <c r="B2263" s="23" t="s">
        <v>2366</v>
      </c>
      <c r="C2263" s="23" t="s">
        <v>514</v>
      </c>
      <c r="D2263" s="13" t="s">
        <v>322</v>
      </c>
      <c r="E2263" s="13" t="s">
        <v>4998</v>
      </c>
      <c r="F2263" s="13" t="s">
        <v>2508</v>
      </c>
      <c r="G2263" s="13" t="s">
        <v>2151</v>
      </c>
      <c r="H2263" s="13" t="s">
        <v>7328</v>
      </c>
      <c r="I2263" s="34">
        <v>2</v>
      </c>
    </row>
    <row r="2264" spans="1:9">
      <c r="A2264" s="23">
        <v>2020</v>
      </c>
      <c r="B2264" s="23" t="s">
        <v>2366</v>
      </c>
      <c r="C2264" s="23" t="s">
        <v>514</v>
      </c>
      <c r="D2264" s="13" t="s">
        <v>322</v>
      </c>
      <c r="E2264" s="13" t="s">
        <v>4961</v>
      </c>
      <c r="F2264" s="13" t="s">
        <v>4062</v>
      </c>
      <c r="G2264" s="13" t="s">
        <v>2151</v>
      </c>
      <c r="H2264" s="13" t="s">
        <v>7328</v>
      </c>
      <c r="I2264" s="34">
        <v>2</v>
      </c>
    </row>
    <row r="2265" spans="1:9">
      <c r="A2265" s="23">
        <v>2020</v>
      </c>
      <c r="B2265" s="23" t="s">
        <v>2366</v>
      </c>
      <c r="C2265" s="23" t="s">
        <v>514</v>
      </c>
      <c r="D2265" s="13" t="s">
        <v>322</v>
      </c>
      <c r="E2265" s="13" t="s">
        <v>1444</v>
      </c>
      <c r="F2265" s="13" t="s">
        <v>2440</v>
      </c>
      <c r="G2265" s="13" t="s">
        <v>2151</v>
      </c>
      <c r="H2265" s="13" t="s">
        <v>7328</v>
      </c>
      <c r="I2265" s="34">
        <v>1</v>
      </c>
    </row>
    <row r="2266" spans="1:9">
      <c r="A2266" s="23">
        <v>2020</v>
      </c>
      <c r="B2266" s="23" t="s">
        <v>2366</v>
      </c>
      <c r="C2266" s="23" t="s">
        <v>514</v>
      </c>
      <c r="D2266" s="13" t="s">
        <v>322</v>
      </c>
      <c r="E2266" s="13" t="s">
        <v>431</v>
      </c>
      <c r="F2266" s="13" t="s">
        <v>2508</v>
      </c>
      <c r="G2266" s="13" t="s">
        <v>2151</v>
      </c>
      <c r="H2266" s="13" t="s">
        <v>7328</v>
      </c>
      <c r="I2266" s="34">
        <v>3</v>
      </c>
    </row>
    <row r="2267" spans="1:9">
      <c r="A2267" s="23">
        <v>2020</v>
      </c>
      <c r="B2267" s="23" t="s">
        <v>2366</v>
      </c>
      <c r="C2267" s="23" t="s">
        <v>514</v>
      </c>
      <c r="D2267" s="13" t="s">
        <v>322</v>
      </c>
      <c r="E2267" s="13" t="s">
        <v>4041</v>
      </c>
      <c r="F2267" s="13" t="s">
        <v>4063</v>
      </c>
      <c r="G2267" s="13" t="s">
        <v>2151</v>
      </c>
      <c r="H2267" s="13" t="s">
        <v>7328</v>
      </c>
      <c r="I2267" s="34">
        <v>1</v>
      </c>
    </row>
    <row r="2268" spans="1:9">
      <c r="A2268" s="23">
        <v>2020</v>
      </c>
      <c r="B2268" s="23" t="s">
        <v>2366</v>
      </c>
      <c r="C2268" s="23" t="s">
        <v>514</v>
      </c>
      <c r="D2268" s="13" t="s">
        <v>322</v>
      </c>
      <c r="E2268" s="13" t="s">
        <v>393</v>
      </c>
      <c r="F2268" s="13" t="s">
        <v>2607</v>
      </c>
      <c r="G2268" s="13" t="s">
        <v>2151</v>
      </c>
      <c r="H2268" s="13" t="s">
        <v>7328</v>
      </c>
      <c r="I2268" s="34">
        <v>1</v>
      </c>
    </row>
    <row r="2269" spans="1:9">
      <c r="A2269" s="23">
        <v>2020</v>
      </c>
      <c r="B2269" s="23" t="s">
        <v>2366</v>
      </c>
      <c r="C2269" s="23" t="s">
        <v>514</v>
      </c>
      <c r="D2269" s="13" t="s">
        <v>323</v>
      </c>
      <c r="E2269" s="13" t="s">
        <v>4103</v>
      </c>
      <c r="F2269" s="13" t="s">
        <v>2483</v>
      </c>
      <c r="G2269" s="13" t="s">
        <v>2151</v>
      </c>
      <c r="H2269" s="13" t="s">
        <v>7328</v>
      </c>
      <c r="I2269" s="34">
        <v>3</v>
      </c>
    </row>
    <row r="2270" spans="1:9">
      <c r="A2270" s="23">
        <v>2020</v>
      </c>
      <c r="B2270" s="23" t="s">
        <v>2366</v>
      </c>
      <c r="C2270" s="23" t="s">
        <v>514</v>
      </c>
      <c r="D2270" s="13" t="s">
        <v>323</v>
      </c>
      <c r="E2270" s="13" t="s">
        <v>3543</v>
      </c>
      <c r="F2270" s="13" t="s">
        <v>2483</v>
      </c>
      <c r="G2270" s="13" t="s">
        <v>2151</v>
      </c>
      <c r="H2270" s="13" t="s">
        <v>7328</v>
      </c>
      <c r="I2270" s="34">
        <v>1</v>
      </c>
    </row>
    <row r="2271" spans="1:9">
      <c r="A2271" s="23">
        <v>2020</v>
      </c>
      <c r="B2271" s="23" t="s">
        <v>2366</v>
      </c>
      <c r="C2271" s="23" t="s">
        <v>514</v>
      </c>
      <c r="D2271" s="13" t="s">
        <v>324</v>
      </c>
      <c r="E2271" s="13" t="s">
        <v>3483</v>
      </c>
      <c r="F2271" s="13" t="s">
        <v>3269</v>
      </c>
      <c r="G2271" s="13" t="s">
        <v>2151</v>
      </c>
      <c r="H2271" s="13" t="s">
        <v>7328</v>
      </c>
      <c r="I2271" s="34">
        <v>1</v>
      </c>
    </row>
    <row r="2272" spans="1:9">
      <c r="A2272" s="23">
        <v>2020</v>
      </c>
      <c r="B2272" s="23" t="s">
        <v>2366</v>
      </c>
      <c r="C2272" s="23" t="s">
        <v>514</v>
      </c>
      <c r="D2272" s="13" t="s">
        <v>301</v>
      </c>
      <c r="E2272" s="13" t="s">
        <v>3440</v>
      </c>
      <c r="F2272" s="13" t="s">
        <v>3455</v>
      </c>
      <c r="G2272" s="13" t="s">
        <v>7465</v>
      </c>
      <c r="H2272" s="13" t="s">
        <v>7327</v>
      </c>
      <c r="I2272" s="34">
        <v>1</v>
      </c>
    </row>
    <row r="2273" spans="1:9">
      <c r="A2273" s="23">
        <v>2020</v>
      </c>
      <c r="B2273" s="23" t="s">
        <v>2366</v>
      </c>
      <c r="C2273" s="23" t="s">
        <v>514</v>
      </c>
      <c r="D2273" s="13" t="s">
        <v>301</v>
      </c>
      <c r="E2273" s="13" t="s">
        <v>2490</v>
      </c>
      <c r="F2273" s="13" t="s">
        <v>2514</v>
      </c>
      <c r="G2273" s="13" t="s">
        <v>7465</v>
      </c>
      <c r="H2273" s="13" t="s">
        <v>7327</v>
      </c>
      <c r="I2273" s="34">
        <v>1</v>
      </c>
    </row>
    <row r="2274" spans="1:9">
      <c r="A2274" s="23">
        <v>2020</v>
      </c>
      <c r="B2274" s="23" t="s">
        <v>2366</v>
      </c>
      <c r="C2274" s="23" t="s">
        <v>514</v>
      </c>
      <c r="D2274" s="13" t="s">
        <v>301</v>
      </c>
      <c r="E2274" s="13" t="s">
        <v>4980</v>
      </c>
      <c r="F2274" s="13" t="s">
        <v>4992</v>
      </c>
      <c r="G2274" s="13" t="s">
        <v>7465</v>
      </c>
      <c r="H2274" s="13" t="s">
        <v>7327</v>
      </c>
      <c r="I2274" s="34">
        <v>1</v>
      </c>
    </row>
    <row r="2275" spans="1:9">
      <c r="A2275" s="23">
        <v>2020</v>
      </c>
      <c r="B2275" s="23" t="s">
        <v>2366</v>
      </c>
      <c r="C2275" s="23" t="s">
        <v>514</v>
      </c>
      <c r="D2275" s="13" t="s">
        <v>335</v>
      </c>
      <c r="E2275" s="13" t="s">
        <v>4035</v>
      </c>
      <c r="F2275" s="13" t="s">
        <v>2594</v>
      </c>
      <c r="G2275" s="13" t="s">
        <v>7465</v>
      </c>
      <c r="H2275" s="13" t="s">
        <v>7327</v>
      </c>
      <c r="I2275" s="34">
        <v>3</v>
      </c>
    </row>
    <row r="2276" spans="1:9">
      <c r="A2276" s="23">
        <v>2020</v>
      </c>
      <c r="B2276" s="23" t="s">
        <v>2366</v>
      </c>
      <c r="C2276" s="23" t="s">
        <v>514</v>
      </c>
      <c r="D2276" s="13" t="s">
        <v>303</v>
      </c>
      <c r="E2276" s="13" t="s">
        <v>3210</v>
      </c>
      <c r="F2276" s="13" t="s">
        <v>2461</v>
      </c>
      <c r="G2276" s="13" t="s">
        <v>7465</v>
      </c>
      <c r="H2276" s="13" t="s">
        <v>7327</v>
      </c>
      <c r="I2276" s="34">
        <v>1</v>
      </c>
    </row>
    <row r="2277" spans="1:9">
      <c r="A2277" s="23">
        <v>2020</v>
      </c>
      <c r="B2277" s="23" t="s">
        <v>2366</v>
      </c>
      <c r="C2277" s="23" t="s">
        <v>514</v>
      </c>
      <c r="D2277" s="13" t="s">
        <v>304</v>
      </c>
      <c r="E2277" s="13" t="s">
        <v>3441</v>
      </c>
      <c r="F2277" s="13" t="s">
        <v>3517</v>
      </c>
      <c r="G2277" s="13" t="s">
        <v>7465</v>
      </c>
      <c r="H2277" s="13" t="s">
        <v>7327</v>
      </c>
      <c r="I2277" s="34">
        <v>1</v>
      </c>
    </row>
    <row r="2278" spans="1:9">
      <c r="A2278" s="23">
        <v>2020</v>
      </c>
      <c r="B2278" s="23" t="s">
        <v>2366</v>
      </c>
      <c r="C2278" s="23" t="s">
        <v>514</v>
      </c>
      <c r="D2278" s="13" t="s">
        <v>304</v>
      </c>
      <c r="E2278" s="13" t="s">
        <v>4981</v>
      </c>
      <c r="F2278" s="13" t="s">
        <v>4982</v>
      </c>
      <c r="G2278" s="13" t="s">
        <v>7465</v>
      </c>
      <c r="H2278" s="13" t="s">
        <v>7327</v>
      </c>
      <c r="I2278" s="34">
        <v>1</v>
      </c>
    </row>
    <row r="2279" spans="1:9">
      <c r="A2279" s="23">
        <v>2020</v>
      </c>
      <c r="B2279" s="23" t="s">
        <v>2366</v>
      </c>
      <c r="C2279" s="23" t="s">
        <v>514</v>
      </c>
      <c r="D2279" s="13" t="s">
        <v>305</v>
      </c>
      <c r="E2279" s="13" t="s">
        <v>3211</v>
      </c>
      <c r="F2279" s="13" t="s">
        <v>3253</v>
      </c>
      <c r="G2279" s="13" t="s">
        <v>7465</v>
      </c>
      <c r="H2279" s="13" t="s">
        <v>7327</v>
      </c>
      <c r="I2279" s="34">
        <v>1</v>
      </c>
    </row>
    <row r="2280" spans="1:9">
      <c r="A2280" s="23">
        <v>2020</v>
      </c>
      <c r="B2280" s="23" t="s">
        <v>2366</v>
      </c>
      <c r="C2280" s="23" t="s">
        <v>514</v>
      </c>
      <c r="D2280" s="13" t="s">
        <v>306</v>
      </c>
      <c r="E2280" s="13" t="s">
        <v>2568</v>
      </c>
      <c r="F2280" s="13" t="s">
        <v>2484</v>
      </c>
      <c r="G2280" s="13" t="s">
        <v>7465</v>
      </c>
      <c r="H2280" s="13" t="s">
        <v>7327</v>
      </c>
      <c r="I2280" s="34">
        <v>1</v>
      </c>
    </row>
    <row r="2281" spans="1:9">
      <c r="A2281" s="23">
        <v>2020</v>
      </c>
      <c r="B2281" s="23" t="s">
        <v>2366</v>
      </c>
      <c r="C2281" s="23" t="s">
        <v>514</v>
      </c>
      <c r="D2281" s="13" t="s">
        <v>309</v>
      </c>
      <c r="E2281" s="13" t="s">
        <v>404</v>
      </c>
      <c r="F2281" s="13" t="s">
        <v>2441</v>
      </c>
      <c r="G2281" s="13" t="s">
        <v>7465</v>
      </c>
      <c r="H2281" s="13" t="s">
        <v>7327</v>
      </c>
      <c r="I2281" s="34">
        <v>2</v>
      </c>
    </row>
    <row r="2282" spans="1:9">
      <c r="A2282" s="23">
        <v>2020</v>
      </c>
      <c r="B2282" s="23" t="s">
        <v>2366</v>
      </c>
      <c r="C2282" s="23" t="s">
        <v>514</v>
      </c>
      <c r="D2282" s="13" t="s">
        <v>310</v>
      </c>
      <c r="E2282" s="13" t="s">
        <v>460</v>
      </c>
      <c r="F2282" s="13" t="s">
        <v>3548</v>
      </c>
      <c r="G2282" s="13" t="s">
        <v>7465</v>
      </c>
      <c r="H2282" s="13" t="s">
        <v>7327</v>
      </c>
      <c r="I2282" s="34">
        <v>1</v>
      </c>
    </row>
    <row r="2283" spans="1:9">
      <c r="A2283" s="23">
        <v>2020</v>
      </c>
      <c r="B2283" s="23" t="s">
        <v>2366</v>
      </c>
      <c r="C2283" s="23" t="s">
        <v>514</v>
      </c>
      <c r="D2283" s="13" t="s">
        <v>312</v>
      </c>
      <c r="E2283" s="13" t="s">
        <v>418</v>
      </c>
      <c r="F2283" s="13" t="s">
        <v>2444</v>
      </c>
      <c r="G2283" s="13" t="s">
        <v>7465</v>
      </c>
      <c r="H2283" s="13" t="s">
        <v>7327</v>
      </c>
      <c r="I2283" s="34">
        <v>1</v>
      </c>
    </row>
    <row r="2284" spans="1:9">
      <c r="A2284" s="23">
        <v>2020</v>
      </c>
      <c r="B2284" s="23" t="s">
        <v>2366</v>
      </c>
      <c r="C2284" s="23" t="s">
        <v>514</v>
      </c>
      <c r="D2284" s="13" t="s">
        <v>313</v>
      </c>
      <c r="E2284" s="13" t="s">
        <v>4983</v>
      </c>
      <c r="F2284" s="13" t="s">
        <v>2420</v>
      </c>
      <c r="G2284" s="13" t="s">
        <v>7465</v>
      </c>
      <c r="H2284" s="13" t="s">
        <v>7327</v>
      </c>
      <c r="I2284" s="34">
        <v>1</v>
      </c>
    </row>
    <row r="2285" spans="1:9">
      <c r="A2285" s="23">
        <v>2020</v>
      </c>
      <c r="B2285" s="23" t="s">
        <v>2366</v>
      </c>
      <c r="C2285" s="23" t="s">
        <v>514</v>
      </c>
      <c r="D2285" s="13" t="s">
        <v>313</v>
      </c>
      <c r="E2285" s="13" t="s">
        <v>4037</v>
      </c>
      <c r="F2285" s="13" t="s">
        <v>2432</v>
      </c>
      <c r="G2285" s="13" t="s">
        <v>7465</v>
      </c>
      <c r="H2285" s="13" t="s">
        <v>7327</v>
      </c>
      <c r="I2285" s="34">
        <v>3</v>
      </c>
    </row>
    <row r="2286" spans="1:9">
      <c r="A2286" s="23">
        <v>2020</v>
      </c>
      <c r="B2286" s="23" t="s">
        <v>2366</v>
      </c>
      <c r="C2286" s="23" t="s">
        <v>514</v>
      </c>
      <c r="D2286" s="13" t="s">
        <v>313</v>
      </c>
      <c r="E2286" s="13" t="s">
        <v>447</v>
      </c>
      <c r="F2286" s="13" t="s">
        <v>2512</v>
      </c>
      <c r="G2286" s="13" t="s">
        <v>7465</v>
      </c>
      <c r="H2286" s="13" t="s">
        <v>7327</v>
      </c>
      <c r="I2286" s="34">
        <v>1</v>
      </c>
    </row>
    <row r="2287" spans="1:9">
      <c r="A2287" s="23">
        <v>2020</v>
      </c>
      <c r="B2287" s="23" t="s">
        <v>2366</v>
      </c>
      <c r="C2287" s="23" t="s">
        <v>514</v>
      </c>
      <c r="D2287" s="13" t="s">
        <v>313</v>
      </c>
      <c r="E2287" s="13" t="s">
        <v>1957</v>
      </c>
      <c r="F2287" s="13" t="s">
        <v>2549</v>
      </c>
      <c r="G2287" s="13" t="s">
        <v>7465</v>
      </c>
      <c r="H2287" s="13" t="s">
        <v>7327</v>
      </c>
      <c r="I2287" s="34">
        <v>1</v>
      </c>
    </row>
    <row r="2288" spans="1:9">
      <c r="A2288" s="23">
        <v>2020</v>
      </c>
      <c r="B2288" s="23" t="s">
        <v>2366</v>
      </c>
      <c r="C2288" s="23" t="s">
        <v>514</v>
      </c>
      <c r="D2288" s="13" t="s">
        <v>313</v>
      </c>
      <c r="E2288" s="13" t="s">
        <v>419</v>
      </c>
      <c r="F2288" s="13" t="s">
        <v>2518</v>
      </c>
      <c r="G2288" s="13" t="s">
        <v>7465</v>
      </c>
      <c r="H2288" s="13" t="s">
        <v>7327</v>
      </c>
      <c r="I2288" s="34">
        <v>2</v>
      </c>
    </row>
    <row r="2289" spans="1:9">
      <c r="A2289" s="23">
        <v>2020</v>
      </c>
      <c r="B2289" s="23" t="s">
        <v>2366</v>
      </c>
      <c r="C2289" s="23" t="s">
        <v>514</v>
      </c>
      <c r="D2289" s="13" t="s">
        <v>313</v>
      </c>
      <c r="E2289" s="13" t="s">
        <v>2158</v>
      </c>
      <c r="F2289" s="13" t="s">
        <v>2530</v>
      </c>
      <c r="G2289" s="13" t="s">
        <v>7465</v>
      </c>
      <c r="H2289" s="13" t="s">
        <v>7327</v>
      </c>
      <c r="I2289" s="34">
        <v>1</v>
      </c>
    </row>
    <row r="2290" spans="1:9">
      <c r="A2290" s="23">
        <v>2020</v>
      </c>
      <c r="B2290" s="23" t="s">
        <v>2366</v>
      </c>
      <c r="C2290" s="23" t="s">
        <v>514</v>
      </c>
      <c r="D2290" s="13" t="s">
        <v>313</v>
      </c>
      <c r="E2290" s="13" t="s">
        <v>2570</v>
      </c>
      <c r="F2290" s="13" t="s">
        <v>2551</v>
      </c>
      <c r="G2290" s="13" t="s">
        <v>7465</v>
      </c>
      <c r="H2290" s="13" t="s">
        <v>7327</v>
      </c>
      <c r="I2290" s="34">
        <v>1</v>
      </c>
    </row>
    <row r="2291" spans="1:9">
      <c r="A2291" s="23">
        <v>2020</v>
      </c>
      <c r="B2291" s="23" t="s">
        <v>2366</v>
      </c>
      <c r="C2291" s="23" t="s">
        <v>514</v>
      </c>
      <c r="D2291" s="13" t="s">
        <v>313</v>
      </c>
      <c r="E2291" s="13" t="s">
        <v>7460</v>
      </c>
      <c r="F2291" s="13" t="s">
        <v>2420</v>
      </c>
      <c r="G2291" s="13" t="s">
        <v>7465</v>
      </c>
      <c r="H2291" s="13" t="s">
        <v>7327</v>
      </c>
      <c r="I2291" s="34">
        <v>1</v>
      </c>
    </row>
    <row r="2292" spans="1:9">
      <c r="A2292" s="23">
        <v>2020</v>
      </c>
      <c r="B2292" s="23" t="s">
        <v>2366</v>
      </c>
      <c r="C2292" s="23" t="s">
        <v>514</v>
      </c>
      <c r="D2292" s="13" t="s">
        <v>313</v>
      </c>
      <c r="E2292" s="13" t="s">
        <v>2348</v>
      </c>
      <c r="F2292" s="13" t="s">
        <v>2530</v>
      </c>
      <c r="G2292" s="13" t="s">
        <v>7465</v>
      </c>
      <c r="H2292" s="13" t="s">
        <v>7327</v>
      </c>
      <c r="I2292" s="34">
        <v>1</v>
      </c>
    </row>
    <row r="2293" spans="1:9">
      <c r="A2293" s="23">
        <v>2020</v>
      </c>
      <c r="B2293" s="23" t="s">
        <v>2366</v>
      </c>
      <c r="C2293" s="23" t="s">
        <v>514</v>
      </c>
      <c r="D2293" s="13" t="s">
        <v>313</v>
      </c>
      <c r="E2293" s="13" t="s">
        <v>405</v>
      </c>
      <c r="F2293" s="13" t="s">
        <v>2432</v>
      </c>
      <c r="G2293" s="13" t="s">
        <v>7465</v>
      </c>
      <c r="H2293" s="13" t="s">
        <v>7327</v>
      </c>
      <c r="I2293" s="34">
        <v>1</v>
      </c>
    </row>
    <row r="2294" spans="1:9">
      <c r="A2294" s="23">
        <v>2020</v>
      </c>
      <c r="B2294" s="23" t="s">
        <v>2366</v>
      </c>
      <c r="C2294" s="23" t="s">
        <v>514</v>
      </c>
      <c r="D2294" s="13" t="s">
        <v>313</v>
      </c>
      <c r="E2294" s="13" t="s">
        <v>382</v>
      </c>
      <c r="F2294" s="13" t="s">
        <v>2531</v>
      </c>
      <c r="G2294" s="13" t="s">
        <v>7465</v>
      </c>
      <c r="H2294" s="13" t="s">
        <v>7327</v>
      </c>
      <c r="I2294" s="34">
        <v>4</v>
      </c>
    </row>
    <row r="2295" spans="1:9">
      <c r="A2295" s="23">
        <v>2020</v>
      </c>
      <c r="B2295" s="23" t="s">
        <v>2366</v>
      </c>
      <c r="C2295" s="23" t="s">
        <v>514</v>
      </c>
      <c r="D2295" s="13" t="s">
        <v>313</v>
      </c>
      <c r="E2295" s="13" t="s">
        <v>4984</v>
      </c>
      <c r="F2295" s="13" t="s">
        <v>2420</v>
      </c>
      <c r="G2295" s="13" t="s">
        <v>7465</v>
      </c>
      <c r="H2295" s="13" t="s">
        <v>7327</v>
      </c>
      <c r="I2295" s="34">
        <v>4</v>
      </c>
    </row>
    <row r="2296" spans="1:9">
      <c r="A2296" s="23">
        <v>2020</v>
      </c>
      <c r="B2296" s="23" t="s">
        <v>2366</v>
      </c>
      <c r="C2296" s="23" t="s">
        <v>514</v>
      </c>
      <c r="D2296" s="13" t="s">
        <v>313</v>
      </c>
      <c r="E2296" s="13" t="s">
        <v>4985</v>
      </c>
      <c r="F2296" s="13" t="s">
        <v>2420</v>
      </c>
      <c r="G2296" s="13" t="s">
        <v>7465</v>
      </c>
      <c r="H2296" s="13" t="s">
        <v>7327</v>
      </c>
      <c r="I2296" s="34">
        <v>1</v>
      </c>
    </row>
    <row r="2297" spans="1:9">
      <c r="A2297" s="23">
        <v>2020</v>
      </c>
      <c r="B2297" s="23" t="s">
        <v>2366</v>
      </c>
      <c r="C2297" s="23" t="s">
        <v>514</v>
      </c>
      <c r="D2297" s="13" t="s">
        <v>314</v>
      </c>
      <c r="E2297" s="13" t="s">
        <v>484</v>
      </c>
      <c r="F2297" s="13" t="s">
        <v>4986</v>
      </c>
      <c r="G2297" s="13" t="s">
        <v>7465</v>
      </c>
      <c r="H2297" s="13" t="s">
        <v>7327</v>
      </c>
      <c r="I2297" s="34">
        <v>1</v>
      </c>
    </row>
    <row r="2298" spans="1:9">
      <c r="A2298" s="23">
        <v>2020</v>
      </c>
      <c r="B2298" s="23" t="s">
        <v>2366</v>
      </c>
      <c r="C2298" s="23" t="s">
        <v>514</v>
      </c>
      <c r="D2298" s="13" t="s">
        <v>317</v>
      </c>
      <c r="E2298" s="13" t="s">
        <v>3231</v>
      </c>
      <c r="F2298" s="13" t="s">
        <v>3267</v>
      </c>
      <c r="G2298" s="13" t="s">
        <v>7465</v>
      </c>
      <c r="H2298" s="13" t="s">
        <v>7327</v>
      </c>
      <c r="I2298" s="34">
        <v>1</v>
      </c>
    </row>
    <row r="2299" spans="1:9">
      <c r="A2299" s="23">
        <v>2020</v>
      </c>
      <c r="B2299" s="23" t="s">
        <v>2366</v>
      </c>
      <c r="C2299" s="23" t="s">
        <v>514</v>
      </c>
      <c r="D2299" s="13" t="s">
        <v>317</v>
      </c>
      <c r="E2299" s="13" t="s">
        <v>3450</v>
      </c>
      <c r="F2299" s="13" t="s">
        <v>2454</v>
      </c>
      <c r="G2299" s="13" t="s">
        <v>7465</v>
      </c>
      <c r="H2299" s="13" t="s">
        <v>7327</v>
      </c>
      <c r="I2299" s="34">
        <v>2</v>
      </c>
    </row>
    <row r="2300" spans="1:9">
      <c r="A2300" s="23">
        <v>2020</v>
      </c>
      <c r="B2300" s="23" t="s">
        <v>2366</v>
      </c>
      <c r="C2300" s="23" t="s">
        <v>514</v>
      </c>
      <c r="D2300" s="13" t="s">
        <v>317</v>
      </c>
      <c r="E2300" s="13" t="s">
        <v>2337</v>
      </c>
      <c r="F2300" s="13" t="s">
        <v>2423</v>
      </c>
      <c r="G2300" s="13" t="s">
        <v>7465</v>
      </c>
      <c r="H2300" s="13" t="s">
        <v>7327</v>
      </c>
      <c r="I2300" s="34">
        <v>2</v>
      </c>
    </row>
    <row r="2301" spans="1:9">
      <c r="A2301" s="23">
        <v>2020</v>
      </c>
      <c r="B2301" s="23" t="s">
        <v>2366</v>
      </c>
      <c r="C2301" s="23" t="s">
        <v>514</v>
      </c>
      <c r="D2301" s="13" t="s">
        <v>317</v>
      </c>
      <c r="E2301" s="13" t="s">
        <v>3217</v>
      </c>
      <c r="F2301" s="13" t="s">
        <v>2423</v>
      </c>
      <c r="G2301" s="13" t="s">
        <v>7465</v>
      </c>
      <c r="H2301" s="13" t="s">
        <v>7327</v>
      </c>
      <c r="I2301" s="34">
        <v>2</v>
      </c>
    </row>
    <row r="2302" spans="1:9">
      <c r="A2302" s="23">
        <v>2020</v>
      </c>
      <c r="B2302" s="23" t="s">
        <v>2366</v>
      </c>
      <c r="C2302" s="23" t="s">
        <v>514</v>
      </c>
      <c r="D2302" s="13" t="s">
        <v>317</v>
      </c>
      <c r="E2302" s="13" t="s">
        <v>3258</v>
      </c>
      <c r="F2302" s="13" t="s">
        <v>2423</v>
      </c>
      <c r="G2302" s="13" t="s">
        <v>7465</v>
      </c>
      <c r="H2302" s="13" t="s">
        <v>7327</v>
      </c>
      <c r="I2302" s="34">
        <v>2</v>
      </c>
    </row>
    <row r="2303" spans="1:9">
      <c r="A2303" s="23">
        <v>2020</v>
      </c>
      <c r="B2303" s="23" t="s">
        <v>2366</v>
      </c>
      <c r="C2303" s="23" t="s">
        <v>514</v>
      </c>
      <c r="D2303" s="13" t="s">
        <v>317</v>
      </c>
      <c r="E2303" s="13" t="s">
        <v>406</v>
      </c>
      <c r="F2303" s="13" t="s">
        <v>2454</v>
      </c>
      <c r="G2303" s="13" t="s">
        <v>7465</v>
      </c>
      <c r="H2303" s="13" t="s">
        <v>7327</v>
      </c>
      <c r="I2303" s="34">
        <v>1</v>
      </c>
    </row>
    <row r="2304" spans="1:9">
      <c r="A2304" s="23">
        <v>2020</v>
      </c>
      <c r="B2304" s="23" t="s">
        <v>2366</v>
      </c>
      <c r="C2304" s="23" t="s">
        <v>514</v>
      </c>
      <c r="D2304" s="13" t="s">
        <v>319</v>
      </c>
      <c r="E2304" s="13" t="s">
        <v>2564</v>
      </c>
      <c r="F2304" s="13" t="s">
        <v>2540</v>
      </c>
      <c r="G2304" s="13" t="s">
        <v>7465</v>
      </c>
      <c r="H2304" s="13" t="s">
        <v>7327</v>
      </c>
      <c r="I2304" s="34">
        <v>1</v>
      </c>
    </row>
    <row r="2305" spans="1:9">
      <c r="A2305" s="23">
        <v>2020</v>
      </c>
      <c r="B2305" s="23" t="s">
        <v>2366</v>
      </c>
      <c r="C2305" s="23" t="s">
        <v>514</v>
      </c>
      <c r="D2305" s="13" t="s">
        <v>322</v>
      </c>
      <c r="E2305" s="13" t="s">
        <v>4987</v>
      </c>
      <c r="F2305" s="13" t="s">
        <v>4988</v>
      </c>
      <c r="G2305" s="13" t="s">
        <v>7465</v>
      </c>
      <c r="H2305" s="13" t="s">
        <v>7327</v>
      </c>
      <c r="I2305" s="34">
        <v>1</v>
      </c>
    </row>
    <row r="2306" spans="1:9">
      <c r="A2306" s="23">
        <v>2020</v>
      </c>
      <c r="B2306" s="23" t="s">
        <v>2366</v>
      </c>
      <c r="C2306" s="23" t="s">
        <v>514</v>
      </c>
      <c r="D2306" s="13" t="s">
        <v>322</v>
      </c>
      <c r="E2306" s="13" t="s">
        <v>4034</v>
      </c>
      <c r="F2306" s="13" t="s">
        <v>2643</v>
      </c>
      <c r="G2306" s="13" t="s">
        <v>7465</v>
      </c>
      <c r="H2306" s="13" t="s">
        <v>7327</v>
      </c>
      <c r="I2306" s="34">
        <v>2</v>
      </c>
    </row>
    <row r="2307" spans="1:9">
      <c r="A2307" s="23">
        <v>2020</v>
      </c>
      <c r="B2307" s="23" t="s">
        <v>2366</v>
      </c>
      <c r="C2307" s="23" t="s">
        <v>514</v>
      </c>
      <c r="D2307" s="13" t="s">
        <v>322</v>
      </c>
      <c r="E2307" s="13" t="s">
        <v>3453</v>
      </c>
      <c r="F2307" s="13" t="s">
        <v>2466</v>
      </c>
      <c r="G2307" s="13" t="s">
        <v>7465</v>
      </c>
      <c r="H2307" s="13" t="s">
        <v>7327</v>
      </c>
      <c r="I2307" s="34">
        <v>3</v>
      </c>
    </row>
    <row r="2308" spans="1:9">
      <c r="A2308" s="23">
        <v>2020</v>
      </c>
      <c r="B2308" s="23" t="s">
        <v>2366</v>
      </c>
      <c r="C2308" s="23" t="s">
        <v>514</v>
      </c>
      <c r="D2308" s="13" t="s">
        <v>322</v>
      </c>
      <c r="E2308" s="13" t="s">
        <v>4038</v>
      </c>
      <c r="F2308" s="13" t="s">
        <v>3542</v>
      </c>
      <c r="G2308" s="13" t="s">
        <v>7465</v>
      </c>
      <c r="H2308" s="13" t="s">
        <v>7327</v>
      </c>
      <c r="I2308" s="34">
        <v>1</v>
      </c>
    </row>
    <row r="2309" spans="1:9">
      <c r="A2309" s="23">
        <v>2020</v>
      </c>
      <c r="B2309" s="23" t="s">
        <v>2366</v>
      </c>
      <c r="C2309" s="23" t="s">
        <v>514</v>
      </c>
      <c r="D2309" s="13" t="s">
        <v>3999</v>
      </c>
      <c r="E2309" s="13" t="s">
        <v>3502</v>
      </c>
      <c r="F2309" s="13" t="s">
        <v>4064</v>
      </c>
      <c r="G2309" s="13" t="s">
        <v>7465</v>
      </c>
      <c r="H2309" s="13" t="s">
        <v>7327</v>
      </c>
      <c r="I2309" s="34">
        <v>1</v>
      </c>
    </row>
    <row r="2310" spans="1:9">
      <c r="A2310" s="23">
        <v>2020</v>
      </c>
      <c r="B2310" s="23" t="s">
        <v>2366</v>
      </c>
      <c r="C2310" s="23" t="s">
        <v>514</v>
      </c>
      <c r="D2310" s="13" t="s">
        <v>3999</v>
      </c>
      <c r="E2310" s="13" t="s">
        <v>427</v>
      </c>
      <c r="F2310" s="13" t="s">
        <v>4058</v>
      </c>
      <c r="G2310" s="13" t="s">
        <v>7465</v>
      </c>
      <c r="H2310" s="13" t="s">
        <v>7327</v>
      </c>
      <c r="I2310" s="34">
        <v>1</v>
      </c>
    </row>
    <row r="2311" spans="1:9">
      <c r="A2311" s="23">
        <v>2020</v>
      </c>
      <c r="B2311" s="23" t="s">
        <v>2366</v>
      </c>
      <c r="C2311" s="23" t="s">
        <v>514</v>
      </c>
      <c r="D2311" s="13" t="s">
        <v>324</v>
      </c>
      <c r="E2311" s="13" t="s">
        <v>523</v>
      </c>
      <c r="F2311" s="13" t="s">
        <v>2425</v>
      </c>
      <c r="G2311" s="13" t="s">
        <v>7465</v>
      </c>
      <c r="H2311" s="13" t="s">
        <v>7327</v>
      </c>
      <c r="I2311" s="34">
        <v>1</v>
      </c>
    </row>
    <row r="2312" spans="1:9">
      <c r="A2312" s="23">
        <v>2020</v>
      </c>
      <c r="B2312" s="23" t="s">
        <v>2366</v>
      </c>
      <c r="C2312" s="23" t="s">
        <v>514</v>
      </c>
      <c r="D2312" s="13" t="s">
        <v>324</v>
      </c>
      <c r="E2312" s="13" t="s">
        <v>1430</v>
      </c>
      <c r="F2312" s="13" t="s">
        <v>2425</v>
      </c>
      <c r="G2312" s="13" t="s">
        <v>7465</v>
      </c>
      <c r="H2312" s="13" t="s">
        <v>7327</v>
      </c>
      <c r="I2312" s="34">
        <v>4</v>
      </c>
    </row>
    <row r="2313" spans="1:9">
      <c r="A2313" s="23">
        <v>2020</v>
      </c>
      <c r="B2313" s="23" t="s">
        <v>2366</v>
      </c>
      <c r="C2313" s="23" t="s">
        <v>514</v>
      </c>
      <c r="D2313" s="13" t="s">
        <v>432</v>
      </c>
      <c r="E2313" s="13" t="s">
        <v>2168</v>
      </c>
      <c r="F2313" s="13" t="s">
        <v>2623</v>
      </c>
      <c r="G2313" s="13" t="s">
        <v>7465</v>
      </c>
      <c r="H2313" s="13" t="s">
        <v>7327</v>
      </c>
      <c r="I2313" s="34">
        <v>7</v>
      </c>
    </row>
    <row r="2314" spans="1:9">
      <c r="A2314" s="23">
        <v>2020</v>
      </c>
      <c r="B2314" s="23" t="s">
        <v>2366</v>
      </c>
      <c r="C2314" s="23" t="s">
        <v>514</v>
      </c>
      <c r="D2314" s="13" t="s">
        <v>331</v>
      </c>
      <c r="E2314" s="13" t="s">
        <v>4989</v>
      </c>
      <c r="F2314" s="13" t="s">
        <v>4990</v>
      </c>
      <c r="G2314" s="13" t="s">
        <v>7465</v>
      </c>
      <c r="H2314" s="13" t="s">
        <v>7327</v>
      </c>
      <c r="I2314" s="34">
        <v>1</v>
      </c>
    </row>
    <row r="2315" spans="1:9">
      <c r="A2315" s="23">
        <v>2020</v>
      </c>
      <c r="B2315" s="23" t="s">
        <v>2367</v>
      </c>
      <c r="C2315" s="23" t="s">
        <v>514</v>
      </c>
      <c r="D2315" s="13" t="s">
        <v>323</v>
      </c>
      <c r="E2315" s="13" t="s">
        <v>4103</v>
      </c>
      <c r="F2315" s="13" t="s">
        <v>2483</v>
      </c>
      <c r="G2315" s="13" t="s">
        <v>2151</v>
      </c>
      <c r="H2315" s="13" t="s">
        <v>7328</v>
      </c>
      <c r="I2315" s="34">
        <v>2</v>
      </c>
    </row>
    <row r="2316" spans="1:9">
      <c r="A2316" s="23">
        <v>2020</v>
      </c>
      <c r="B2316" s="23" t="s">
        <v>2367</v>
      </c>
      <c r="C2316" s="23" t="s">
        <v>514</v>
      </c>
      <c r="D2316" s="13" t="s">
        <v>323</v>
      </c>
      <c r="E2316" s="13" t="s">
        <v>3543</v>
      </c>
      <c r="F2316" s="13" t="s">
        <v>2483</v>
      </c>
      <c r="G2316" s="13" t="s">
        <v>2151</v>
      </c>
      <c r="H2316" s="13" t="s">
        <v>7328</v>
      </c>
      <c r="I2316" s="34">
        <v>1</v>
      </c>
    </row>
    <row r="2317" spans="1:9">
      <c r="A2317" s="23">
        <v>2020</v>
      </c>
      <c r="B2317" s="23" t="s">
        <v>2367</v>
      </c>
      <c r="C2317" s="23" t="s">
        <v>514</v>
      </c>
      <c r="D2317" s="13" t="s">
        <v>300</v>
      </c>
      <c r="E2317" s="13" t="s">
        <v>1433</v>
      </c>
      <c r="F2317" s="13" t="s">
        <v>2427</v>
      </c>
      <c r="G2317" s="13" t="s">
        <v>7465</v>
      </c>
      <c r="H2317" s="13" t="s">
        <v>7327</v>
      </c>
      <c r="I2317" s="34">
        <v>4</v>
      </c>
    </row>
    <row r="2318" spans="1:9">
      <c r="A2318" s="23">
        <v>2020</v>
      </c>
      <c r="B2318" s="23" t="s">
        <v>2367</v>
      </c>
      <c r="C2318" s="23" t="s">
        <v>514</v>
      </c>
      <c r="D2318" s="13" t="s">
        <v>300</v>
      </c>
      <c r="E2318" s="13" t="s">
        <v>4977</v>
      </c>
      <c r="F2318" s="13" t="s">
        <v>5774</v>
      </c>
      <c r="G2318" s="13" t="s">
        <v>7465</v>
      </c>
      <c r="H2318" s="13" t="s">
        <v>7327</v>
      </c>
      <c r="I2318" s="34">
        <v>1</v>
      </c>
    </row>
    <row r="2319" spans="1:9">
      <c r="A2319" s="23">
        <v>2020</v>
      </c>
      <c r="B2319" s="23" t="s">
        <v>2367</v>
      </c>
      <c r="C2319" s="23" t="s">
        <v>514</v>
      </c>
      <c r="D2319" s="13" t="s">
        <v>300</v>
      </c>
      <c r="E2319" s="13" t="s">
        <v>4978</v>
      </c>
      <c r="F2319" s="13" t="s">
        <v>5773</v>
      </c>
      <c r="G2319" s="13" t="s">
        <v>7465</v>
      </c>
      <c r="H2319" s="13" t="s">
        <v>7327</v>
      </c>
      <c r="I2319" s="34">
        <v>1</v>
      </c>
    </row>
    <row r="2320" spans="1:9">
      <c r="A2320" s="23">
        <v>2020</v>
      </c>
      <c r="B2320" s="23" t="s">
        <v>2367</v>
      </c>
      <c r="C2320" s="23" t="s">
        <v>514</v>
      </c>
      <c r="D2320" s="13" t="s">
        <v>300</v>
      </c>
      <c r="E2320" s="13" t="s">
        <v>4979</v>
      </c>
      <c r="F2320" s="13" t="s">
        <v>3505</v>
      </c>
      <c r="G2320" s="13" t="s">
        <v>7465</v>
      </c>
      <c r="H2320" s="13" t="s">
        <v>7327</v>
      </c>
      <c r="I2320" s="34">
        <v>1</v>
      </c>
    </row>
    <row r="2321" spans="1:9">
      <c r="A2321" s="23">
        <v>2020</v>
      </c>
      <c r="B2321" s="23" t="s">
        <v>2367</v>
      </c>
      <c r="C2321" s="23" t="s">
        <v>514</v>
      </c>
      <c r="D2321" s="13" t="s">
        <v>300</v>
      </c>
      <c r="E2321" s="13" t="s">
        <v>400</v>
      </c>
      <c r="F2321" s="13" t="s">
        <v>2602</v>
      </c>
      <c r="G2321" s="13" t="s">
        <v>7465</v>
      </c>
      <c r="H2321" s="13" t="s">
        <v>7327</v>
      </c>
      <c r="I2321" s="34">
        <v>3</v>
      </c>
    </row>
    <row r="2322" spans="1:9">
      <c r="A2322" s="23">
        <v>2020</v>
      </c>
      <c r="B2322" s="23" t="s">
        <v>2367</v>
      </c>
      <c r="C2322" s="23" t="s">
        <v>514</v>
      </c>
      <c r="D2322" s="13" t="s">
        <v>304</v>
      </c>
      <c r="E2322" s="13" t="s">
        <v>3441</v>
      </c>
      <c r="F2322" s="13" t="s">
        <v>3517</v>
      </c>
      <c r="G2322" s="13" t="s">
        <v>7465</v>
      </c>
      <c r="H2322" s="13" t="s">
        <v>7327</v>
      </c>
      <c r="I2322" s="34">
        <v>1</v>
      </c>
    </row>
    <row r="2323" spans="1:9">
      <c r="A2323" s="23">
        <v>2020</v>
      </c>
      <c r="B2323" s="23" t="s">
        <v>2367</v>
      </c>
      <c r="C2323" s="23" t="s">
        <v>514</v>
      </c>
      <c r="D2323" s="13" t="s">
        <v>313</v>
      </c>
      <c r="E2323" s="13" t="s">
        <v>419</v>
      </c>
      <c r="F2323" s="13" t="s">
        <v>2518</v>
      </c>
      <c r="G2323" s="13" t="s">
        <v>7465</v>
      </c>
      <c r="H2323" s="13" t="s">
        <v>7327</v>
      </c>
      <c r="I2323" s="34">
        <v>1</v>
      </c>
    </row>
    <row r="2324" spans="1:9">
      <c r="A2324" s="23">
        <v>2020</v>
      </c>
      <c r="B2324" s="23" t="s">
        <v>2367</v>
      </c>
      <c r="C2324" s="23" t="s">
        <v>514</v>
      </c>
      <c r="D2324" s="13" t="s">
        <v>317</v>
      </c>
      <c r="E2324" s="13" t="s">
        <v>406</v>
      </c>
      <c r="F2324" s="13" t="s">
        <v>2454</v>
      </c>
      <c r="G2324" s="13" t="s">
        <v>7465</v>
      </c>
      <c r="H2324" s="13" t="s">
        <v>7327</v>
      </c>
      <c r="I2324" s="34">
        <v>1</v>
      </c>
    </row>
    <row r="2325" spans="1:9">
      <c r="A2325" s="23">
        <v>2020</v>
      </c>
      <c r="B2325" s="23" t="s">
        <v>2367</v>
      </c>
      <c r="C2325" s="23" t="s">
        <v>514</v>
      </c>
      <c r="D2325" s="13" t="s">
        <v>319</v>
      </c>
      <c r="E2325" s="13" t="s">
        <v>2564</v>
      </c>
      <c r="F2325" s="13" t="s">
        <v>2540</v>
      </c>
      <c r="G2325" s="13" t="s">
        <v>7465</v>
      </c>
      <c r="H2325" s="13" t="s">
        <v>7327</v>
      </c>
      <c r="I2325" s="34">
        <v>1</v>
      </c>
    </row>
    <row r="2326" spans="1:9">
      <c r="A2326" s="23">
        <v>2020</v>
      </c>
      <c r="B2326" s="23" t="s">
        <v>2367</v>
      </c>
      <c r="C2326" s="23" t="s">
        <v>514</v>
      </c>
      <c r="D2326" s="13" t="s">
        <v>432</v>
      </c>
      <c r="E2326" s="13" t="s">
        <v>2168</v>
      </c>
      <c r="F2326" s="13" t="s">
        <v>2623</v>
      </c>
      <c r="G2326" s="13" t="s">
        <v>7465</v>
      </c>
      <c r="H2326" s="13" t="s">
        <v>7327</v>
      </c>
      <c r="I2326" s="34">
        <v>2</v>
      </c>
    </row>
    <row r="2327" spans="1:9">
      <c r="A2327" s="23">
        <v>2021</v>
      </c>
      <c r="B2327" s="23" t="s">
        <v>2366</v>
      </c>
      <c r="C2327" s="23" t="s">
        <v>1886</v>
      </c>
      <c r="D2327" s="13" t="s">
        <v>300</v>
      </c>
      <c r="E2327" s="13" t="s">
        <v>1930</v>
      </c>
      <c r="F2327" s="13" t="s">
        <v>2445</v>
      </c>
      <c r="G2327" s="13" t="s">
        <v>7458</v>
      </c>
      <c r="H2327" s="13" t="s">
        <v>7328</v>
      </c>
      <c r="I2327" s="34">
        <v>1</v>
      </c>
    </row>
    <row r="2328" spans="1:9">
      <c r="A2328" s="23">
        <v>2021</v>
      </c>
      <c r="B2328" s="23" t="s">
        <v>2366</v>
      </c>
      <c r="C2328" s="23" t="s">
        <v>1886</v>
      </c>
      <c r="D2328" s="13" t="s">
        <v>300</v>
      </c>
      <c r="E2328" s="13" t="s">
        <v>2163</v>
      </c>
      <c r="F2328" s="13" t="s">
        <v>2414</v>
      </c>
      <c r="G2328" s="13" t="s">
        <v>7458</v>
      </c>
      <c r="H2328" s="13" t="s">
        <v>7328</v>
      </c>
      <c r="I2328" s="34">
        <v>1</v>
      </c>
    </row>
    <row r="2329" spans="1:9">
      <c r="A2329" s="23">
        <v>2021</v>
      </c>
      <c r="B2329" s="23" t="s">
        <v>2366</v>
      </c>
      <c r="C2329" s="23" t="s">
        <v>1886</v>
      </c>
      <c r="D2329" s="13" t="s">
        <v>304</v>
      </c>
      <c r="E2329" s="13" t="s">
        <v>7472</v>
      </c>
      <c r="F2329" s="13" t="s">
        <v>7475</v>
      </c>
      <c r="G2329" s="13" t="s">
        <v>7458</v>
      </c>
      <c r="H2329" s="13" t="s">
        <v>7328</v>
      </c>
      <c r="I2329" s="34">
        <v>1</v>
      </c>
    </row>
    <row r="2330" spans="1:9">
      <c r="A2330" s="23">
        <v>2021</v>
      </c>
      <c r="B2330" s="23" t="s">
        <v>2366</v>
      </c>
      <c r="C2330" s="23" t="s">
        <v>1886</v>
      </c>
      <c r="D2330" s="13" t="s">
        <v>313</v>
      </c>
      <c r="E2330" s="13" t="s">
        <v>3465</v>
      </c>
      <c r="F2330" s="13" t="s">
        <v>2420</v>
      </c>
      <c r="G2330" s="13" t="s">
        <v>7458</v>
      </c>
      <c r="H2330" s="13" t="s">
        <v>7328</v>
      </c>
      <c r="I2330" s="34">
        <v>1</v>
      </c>
    </row>
    <row r="2331" spans="1:9">
      <c r="A2331" s="23">
        <v>2021</v>
      </c>
      <c r="B2331" s="23" t="s">
        <v>2366</v>
      </c>
      <c r="C2331" s="23" t="s">
        <v>1886</v>
      </c>
      <c r="D2331" s="13" t="s">
        <v>313</v>
      </c>
      <c r="E2331" s="13" t="s">
        <v>4948</v>
      </c>
      <c r="F2331" s="13" t="s">
        <v>5734</v>
      </c>
      <c r="G2331" s="13" t="s">
        <v>7458</v>
      </c>
      <c r="H2331" s="13" t="s">
        <v>7328</v>
      </c>
      <c r="I2331" s="34">
        <v>1</v>
      </c>
    </row>
    <row r="2332" spans="1:9">
      <c r="A2332" s="23">
        <v>2021</v>
      </c>
      <c r="B2332" s="23" t="s">
        <v>2366</v>
      </c>
      <c r="C2332" s="23" t="s">
        <v>1886</v>
      </c>
      <c r="D2332" s="13" t="s">
        <v>313</v>
      </c>
      <c r="E2332" s="13" t="s">
        <v>382</v>
      </c>
      <c r="F2332" s="13" t="s">
        <v>2531</v>
      </c>
      <c r="G2332" s="13" t="s">
        <v>7458</v>
      </c>
      <c r="H2332" s="13" t="s">
        <v>7328</v>
      </c>
      <c r="I2332" s="34">
        <v>1</v>
      </c>
    </row>
    <row r="2333" spans="1:9">
      <c r="A2333" s="23">
        <v>2021</v>
      </c>
      <c r="B2333" s="23" t="s">
        <v>2366</v>
      </c>
      <c r="C2333" s="23" t="s">
        <v>1886</v>
      </c>
      <c r="D2333" s="13" t="s">
        <v>313</v>
      </c>
      <c r="E2333" s="13" t="s">
        <v>3449</v>
      </c>
      <c r="F2333" s="13" t="s">
        <v>2420</v>
      </c>
      <c r="G2333" s="13" t="s">
        <v>7458</v>
      </c>
      <c r="H2333" s="13" t="s">
        <v>7328</v>
      </c>
      <c r="I2333" s="34">
        <v>1</v>
      </c>
    </row>
    <row r="2334" spans="1:9">
      <c r="A2334" s="23">
        <v>2021</v>
      </c>
      <c r="B2334" s="23" t="s">
        <v>2366</v>
      </c>
      <c r="C2334" s="23" t="s">
        <v>1886</v>
      </c>
      <c r="D2334" s="13" t="s">
        <v>316</v>
      </c>
      <c r="E2334" s="13" t="s">
        <v>2344</v>
      </c>
      <c r="F2334" s="13" t="s">
        <v>2535</v>
      </c>
      <c r="G2334" s="13" t="s">
        <v>7458</v>
      </c>
      <c r="H2334" s="13" t="s">
        <v>7328</v>
      </c>
      <c r="I2334" s="34">
        <v>1</v>
      </c>
    </row>
    <row r="2335" spans="1:9">
      <c r="A2335" s="23">
        <v>2021</v>
      </c>
      <c r="B2335" s="23" t="s">
        <v>2366</v>
      </c>
      <c r="C2335" s="23" t="s">
        <v>1886</v>
      </c>
      <c r="D2335" s="13" t="s">
        <v>317</v>
      </c>
      <c r="E2335" s="13" t="s">
        <v>5719</v>
      </c>
      <c r="F2335" s="13" t="s">
        <v>4086</v>
      </c>
      <c r="G2335" s="13" t="s">
        <v>7458</v>
      </c>
      <c r="H2335" s="13" t="s">
        <v>7328</v>
      </c>
      <c r="I2335" s="34">
        <v>1</v>
      </c>
    </row>
    <row r="2336" spans="1:9">
      <c r="A2336" s="23">
        <v>2021</v>
      </c>
      <c r="B2336" s="23" t="s">
        <v>2366</v>
      </c>
      <c r="C2336" s="23" t="s">
        <v>1886</v>
      </c>
      <c r="D2336" s="13" t="s">
        <v>317</v>
      </c>
      <c r="E2336" s="13" t="s">
        <v>3217</v>
      </c>
      <c r="F2336" s="13" t="s">
        <v>2423</v>
      </c>
      <c r="G2336" s="13" t="s">
        <v>7458</v>
      </c>
      <c r="H2336" s="13" t="s">
        <v>7328</v>
      </c>
      <c r="I2336" s="34">
        <v>4</v>
      </c>
    </row>
    <row r="2337" spans="1:9">
      <c r="A2337" s="23">
        <v>2021</v>
      </c>
      <c r="B2337" s="23" t="s">
        <v>2366</v>
      </c>
      <c r="C2337" s="23" t="s">
        <v>1886</v>
      </c>
      <c r="D2337" s="13" t="s">
        <v>317</v>
      </c>
      <c r="E2337" s="13" t="s">
        <v>406</v>
      </c>
      <c r="F2337" s="13" t="s">
        <v>2454</v>
      </c>
      <c r="G2337" s="13" t="s">
        <v>7458</v>
      </c>
      <c r="H2337" s="13" t="s">
        <v>7328</v>
      </c>
      <c r="I2337" s="34">
        <v>1</v>
      </c>
    </row>
    <row r="2338" spans="1:9">
      <c r="A2338" s="23">
        <v>2021</v>
      </c>
      <c r="B2338" s="23" t="s">
        <v>2366</v>
      </c>
      <c r="C2338" s="23" t="s">
        <v>1886</v>
      </c>
      <c r="D2338" s="13" t="s">
        <v>319</v>
      </c>
      <c r="E2338" s="13" t="s">
        <v>407</v>
      </c>
      <c r="F2338" s="13" t="s">
        <v>2424</v>
      </c>
      <c r="G2338" s="13" t="s">
        <v>7458</v>
      </c>
      <c r="H2338" s="13" t="s">
        <v>7328</v>
      </c>
      <c r="I2338" s="34">
        <v>1</v>
      </c>
    </row>
    <row r="2339" spans="1:9">
      <c r="A2339" s="23">
        <v>2021</v>
      </c>
      <c r="B2339" s="23" t="s">
        <v>2366</v>
      </c>
      <c r="C2339" s="23" t="s">
        <v>1886</v>
      </c>
      <c r="D2339" s="13" t="s">
        <v>319</v>
      </c>
      <c r="E2339" s="13" t="s">
        <v>2564</v>
      </c>
      <c r="F2339" s="13" t="s">
        <v>2540</v>
      </c>
      <c r="G2339" s="13" t="s">
        <v>7458</v>
      </c>
      <c r="H2339" s="13" t="s">
        <v>7328</v>
      </c>
      <c r="I2339" s="34">
        <v>1</v>
      </c>
    </row>
    <row r="2340" spans="1:9">
      <c r="A2340" s="23">
        <v>2021</v>
      </c>
      <c r="B2340" s="23" t="s">
        <v>2366</v>
      </c>
      <c r="C2340" s="23" t="s">
        <v>1886</v>
      </c>
      <c r="D2340" s="13" t="s">
        <v>319</v>
      </c>
      <c r="E2340" s="13" t="s">
        <v>3530</v>
      </c>
      <c r="F2340" s="13" t="s">
        <v>2424</v>
      </c>
      <c r="G2340" s="13" t="s">
        <v>7458</v>
      </c>
      <c r="H2340" s="13" t="s">
        <v>7328</v>
      </c>
      <c r="I2340" s="34">
        <v>2</v>
      </c>
    </row>
    <row r="2341" spans="1:9">
      <c r="A2341" s="23">
        <v>2021</v>
      </c>
      <c r="B2341" s="23" t="s">
        <v>2366</v>
      </c>
      <c r="C2341" s="23" t="s">
        <v>1886</v>
      </c>
      <c r="D2341" s="13" t="s">
        <v>319</v>
      </c>
      <c r="E2341" s="13" t="s">
        <v>428</v>
      </c>
      <c r="F2341" s="13" t="s">
        <v>2447</v>
      </c>
      <c r="G2341" s="13" t="s">
        <v>7458</v>
      </c>
      <c r="H2341" s="13" t="s">
        <v>7328</v>
      </c>
      <c r="I2341" s="34">
        <v>1</v>
      </c>
    </row>
    <row r="2342" spans="1:9">
      <c r="A2342" s="23">
        <v>2021</v>
      </c>
      <c r="B2342" s="23" t="s">
        <v>2366</v>
      </c>
      <c r="C2342" s="23" t="s">
        <v>1886</v>
      </c>
      <c r="D2342" s="13" t="s">
        <v>322</v>
      </c>
      <c r="E2342" s="13" t="s">
        <v>391</v>
      </c>
      <c r="F2342" s="13" t="s">
        <v>3552</v>
      </c>
      <c r="G2342" s="13" t="s">
        <v>7458</v>
      </c>
      <c r="H2342" s="13" t="s">
        <v>7328</v>
      </c>
      <c r="I2342" s="34">
        <v>4</v>
      </c>
    </row>
    <row r="2343" spans="1:9">
      <c r="A2343" s="23">
        <v>2021</v>
      </c>
      <c r="B2343" s="23" t="s">
        <v>2366</v>
      </c>
      <c r="C2343" s="23" t="s">
        <v>1886</v>
      </c>
      <c r="D2343" s="13" t="s">
        <v>322</v>
      </c>
      <c r="E2343" s="13" t="s">
        <v>3247</v>
      </c>
      <c r="F2343" s="13" t="s">
        <v>2466</v>
      </c>
      <c r="G2343" s="13" t="s">
        <v>7458</v>
      </c>
      <c r="H2343" s="13" t="s">
        <v>7328</v>
      </c>
      <c r="I2343" s="34">
        <v>3</v>
      </c>
    </row>
    <row r="2344" spans="1:9">
      <c r="A2344" s="23">
        <v>2021</v>
      </c>
      <c r="B2344" s="23" t="s">
        <v>2366</v>
      </c>
      <c r="C2344" s="23" t="s">
        <v>1886</v>
      </c>
      <c r="D2344" s="13" t="s">
        <v>324</v>
      </c>
      <c r="E2344" s="13" t="s">
        <v>394</v>
      </c>
      <c r="F2344" s="13" t="s">
        <v>2425</v>
      </c>
      <c r="G2344" s="13" t="s">
        <v>7458</v>
      </c>
      <c r="H2344" s="13" t="s">
        <v>7328</v>
      </c>
      <c r="I2344" s="34">
        <v>2</v>
      </c>
    </row>
    <row r="2345" spans="1:9">
      <c r="A2345" s="23">
        <v>2021</v>
      </c>
      <c r="B2345" s="23" t="s">
        <v>2366</v>
      </c>
      <c r="C2345" s="23" t="s">
        <v>1886</v>
      </c>
      <c r="D2345" s="13" t="s">
        <v>330</v>
      </c>
      <c r="E2345" s="13" t="s">
        <v>398</v>
      </c>
      <c r="F2345" s="13" t="s">
        <v>2452</v>
      </c>
      <c r="G2345" s="13" t="s">
        <v>7458</v>
      </c>
      <c r="H2345" s="13" t="s">
        <v>7328</v>
      </c>
      <c r="I2345" s="34">
        <v>1</v>
      </c>
    </row>
    <row r="2346" spans="1:9">
      <c r="A2346" s="23">
        <v>2021</v>
      </c>
      <c r="B2346" s="23" t="s">
        <v>2366</v>
      </c>
      <c r="C2346" s="23" t="s">
        <v>1886</v>
      </c>
      <c r="D2346" s="13" t="s">
        <v>300</v>
      </c>
      <c r="E2346" s="13" t="s">
        <v>7471</v>
      </c>
      <c r="F2346" s="13" t="s">
        <v>2621</v>
      </c>
      <c r="G2346" s="13" t="s">
        <v>7465</v>
      </c>
      <c r="H2346" s="13" t="s">
        <v>7327</v>
      </c>
      <c r="I2346" s="34">
        <v>1</v>
      </c>
    </row>
    <row r="2347" spans="1:9">
      <c r="A2347" s="23">
        <v>2021</v>
      </c>
      <c r="B2347" s="23" t="s">
        <v>2366</v>
      </c>
      <c r="C2347" s="23" t="s">
        <v>1886</v>
      </c>
      <c r="D2347" s="13" t="s">
        <v>313</v>
      </c>
      <c r="E2347" s="13" t="s">
        <v>447</v>
      </c>
      <c r="F2347" s="13" t="s">
        <v>2512</v>
      </c>
      <c r="G2347" s="13" t="s">
        <v>7465</v>
      </c>
      <c r="H2347" s="13" t="s">
        <v>7327</v>
      </c>
      <c r="I2347" s="34">
        <v>1</v>
      </c>
    </row>
    <row r="2348" spans="1:9">
      <c r="A2348" s="23">
        <v>2021</v>
      </c>
      <c r="B2348" s="23" t="s">
        <v>2366</v>
      </c>
      <c r="C2348" s="23" t="s">
        <v>1886</v>
      </c>
      <c r="D2348" s="13" t="s">
        <v>313</v>
      </c>
      <c r="E2348" s="13" t="s">
        <v>1937</v>
      </c>
      <c r="F2348" s="13" t="s">
        <v>2517</v>
      </c>
      <c r="G2348" s="13" t="s">
        <v>7465</v>
      </c>
      <c r="H2348" s="13" t="s">
        <v>7327</v>
      </c>
      <c r="I2348" s="34">
        <v>1</v>
      </c>
    </row>
    <row r="2349" spans="1:9">
      <c r="A2349" s="23">
        <v>2021</v>
      </c>
      <c r="B2349" s="23" t="s">
        <v>2366</v>
      </c>
      <c r="C2349" s="23" t="s">
        <v>1886</v>
      </c>
      <c r="D2349" s="13" t="s">
        <v>319</v>
      </c>
      <c r="E2349" s="13" t="s">
        <v>389</v>
      </c>
      <c r="F2349" s="13" t="s">
        <v>2424</v>
      </c>
      <c r="G2349" s="13" t="s">
        <v>7465</v>
      </c>
      <c r="H2349" s="13" t="s">
        <v>7327</v>
      </c>
      <c r="I2349" s="34">
        <v>1</v>
      </c>
    </row>
    <row r="2350" spans="1:9">
      <c r="A2350" s="23">
        <v>2021</v>
      </c>
      <c r="B2350" s="23" t="s">
        <v>2366</v>
      </c>
      <c r="C2350" s="23" t="s">
        <v>1886</v>
      </c>
      <c r="D2350" s="13" t="s">
        <v>322</v>
      </c>
      <c r="E2350" s="13" t="s">
        <v>4101</v>
      </c>
      <c r="F2350" s="13" t="s">
        <v>2466</v>
      </c>
      <c r="G2350" s="13" t="s">
        <v>7465</v>
      </c>
      <c r="H2350" s="13" t="s">
        <v>7327</v>
      </c>
      <c r="I2350" s="34">
        <v>1</v>
      </c>
    </row>
    <row r="2351" spans="1:9">
      <c r="A2351" s="23">
        <v>2021</v>
      </c>
      <c r="B2351" s="23" t="s">
        <v>2367</v>
      </c>
      <c r="C2351" s="23" t="s">
        <v>1886</v>
      </c>
      <c r="D2351" s="13" t="s">
        <v>300</v>
      </c>
      <c r="E2351" s="13" t="s">
        <v>454</v>
      </c>
      <c r="F2351" s="13" t="s">
        <v>2510</v>
      </c>
      <c r="G2351" s="13" t="s">
        <v>7458</v>
      </c>
      <c r="H2351" s="13" t="s">
        <v>7328</v>
      </c>
      <c r="I2351" s="34">
        <v>1</v>
      </c>
    </row>
    <row r="2352" spans="1:9">
      <c r="A2352" s="23">
        <v>2021</v>
      </c>
      <c r="B2352" s="23" t="s">
        <v>2367</v>
      </c>
      <c r="C2352" s="23" t="s">
        <v>1886</v>
      </c>
      <c r="D2352" s="13" t="s">
        <v>300</v>
      </c>
      <c r="E2352" s="13" t="s">
        <v>414</v>
      </c>
      <c r="F2352" s="13" t="s">
        <v>2413</v>
      </c>
      <c r="G2352" s="13" t="s">
        <v>7458</v>
      </c>
      <c r="H2352" s="13" t="s">
        <v>7328</v>
      </c>
      <c r="I2352" s="34">
        <v>3</v>
      </c>
    </row>
    <row r="2353" spans="1:9">
      <c r="A2353" s="23">
        <v>2021</v>
      </c>
      <c r="B2353" s="23" t="s">
        <v>2367</v>
      </c>
      <c r="C2353" s="23" t="s">
        <v>1886</v>
      </c>
      <c r="D2353" s="13" t="s">
        <v>457</v>
      </c>
      <c r="E2353" s="13" t="s">
        <v>458</v>
      </c>
      <c r="F2353" s="13" t="s">
        <v>2686</v>
      </c>
      <c r="G2353" s="13" t="s">
        <v>7458</v>
      </c>
      <c r="H2353" s="13" t="s">
        <v>7328</v>
      </c>
      <c r="I2353" s="34">
        <v>1</v>
      </c>
    </row>
    <row r="2354" spans="1:9">
      <c r="A2354" s="23">
        <v>2021</v>
      </c>
      <c r="B2354" s="23" t="s">
        <v>2367</v>
      </c>
      <c r="C2354" s="23" t="s">
        <v>1886</v>
      </c>
      <c r="D2354" s="13" t="s">
        <v>304</v>
      </c>
      <c r="E2354" s="13" t="s">
        <v>7472</v>
      </c>
      <c r="F2354" s="13" t="s">
        <v>7475</v>
      </c>
      <c r="G2354" s="13" t="s">
        <v>7458</v>
      </c>
      <c r="H2354" s="13" t="s">
        <v>7328</v>
      </c>
      <c r="I2354" s="34">
        <v>2</v>
      </c>
    </row>
    <row r="2355" spans="1:9">
      <c r="A2355" s="23">
        <v>2021</v>
      </c>
      <c r="B2355" s="23" t="s">
        <v>2367</v>
      </c>
      <c r="C2355" s="23" t="s">
        <v>1886</v>
      </c>
      <c r="D2355" s="13" t="s">
        <v>1427</v>
      </c>
      <c r="E2355" s="13" t="s">
        <v>1428</v>
      </c>
      <c r="F2355" s="13" t="s">
        <v>2609</v>
      </c>
      <c r="G2355" s="13" t="s">
        <v>7458</v>
      </c>
      <c r="H2355" s="13" t="s">
        <v>7328</v>
      </c>
      <c r="I2355" s="34">
        <v>2</v>
      </c>
    </row>
    <row r="2356" spans="1:9">
      <c r="A2356" s="23">
        <v>2021</v>
      </c>
      <c r="B2356" s="23" t="s">
        <v>2367</v>
      </c>
      <c r="C2356" s="23" t="s">
        <v>1886</v>
      </c>
      <c r="D2356" s="13" t="s">
        <v>312</v>
      </c>
      <c r="E2356" s="13" t="s">
        <v>2331</v>
      </c>
      <c r="F2356" s="13" t="s">
        <v>2444</v>
      </c>
      <c r="G2356" s="13" t="s">
        <v>7458</v>
      </c>
      <c r="H2356" s="13" t="s">
        <v>7328</v>
      </c>
      <c r="I2356" s="34">
        <v>1</v>
      </c>
    </row>
    <row r="2357" spans="1:9">
      <c r="A2357" s="23">
        <v>2021</v>
      </c>
      <c r="B2357" s="23" t="s">
        <v>2367</v>
      </c>
      <c r="C2357" s="23" t="s">
        <v>1886</v>
      </c>
      <c r="D2357" s="13" t="s">
        <v>461</v>
      </c>
      <c r="E2357" s="13" t="s">
        <v>2349</v>
      </c>
      <c r="F2357" s="13" t="s">
        <v>7112</v>
      </c>
      <c r="G2357" s="13" t="s">
        <v>7458</v>
      </c>
      <c r="H2357" s="13" t="s">
        <v>7328</v>
      </c>
      <c r="I2357" s="34">
        <v>1</v>
      </c>
    </row>
    <row r="2358" spans="1:9">
      <c r="A2358" s="23">
        <v>2021</v>
      </c>
      <c r="B2358" s="23" t="s">
        <v>2367</v>
      </c>
      <c r="C2358" s="23" t="s">
        <v>1886</v>
      </c>
      <c r="D2358" s="13" t="s">
        <v>313</v>
      </c>
      <c r="E2358" s="13" t="s">
        <v>374</v>
      </c>
      <c r="F2358" s="13" t="s">
        <v>2432</v>
      </c>
      <c r="G2358" s="13" t="s">
        <v>7458</v>
      </c>
      <c r="H2358" s="13" t="s">
        <v>7328</v>
      </c>
      <c r="I2358" s="34">
        <v>1</v>
      </c>
    </row>
    <row r="2359" spans="1:9">
      <c r="A2359" s="23">
        <v>2021</v>
      </c>
      <c r="B2359" s="23" t="s">
        <v>2367</v>
      </c>
      <c r="C2359" s="23" t="s">
        <v>1886</v>
      </c>
      <c r="D2359" s="13" t="s">
        <v>313</v>
      </c>
      <c r="E2359" s="13" t="s">
        <v>447</v>
      </c>
      <c r="F2359" s="13" t="s">
        <v>2512</v>
      </c>
      <c r="G2359" s="13" t="s">
        <v>7458</v>
      </c>
      <c r="H2359" s="13" t="s">
        <v>7328</v>
      </c>
      <c r="I2359" s="34">
        <v>4</v>
      </c>
    </row>
    <row r="2360" spans="1:9">
      <c r="A2360" s="23">
        <v>2021</v>
      </c>
      <c r="B2360" s="23" t="s">
        <v>2367</v>
      </c>
      <c r="C2360" s="23" t="s">
        <v>1886</v>
      </c>
      <c r="D2360" s="13" t="s">
        <v>313</v>
      </c>
      <c r="E2360" s="13" t="s">
        <v>381</v>
      </c>
      <c r="F2360" s="13" t="s">
        <v>2518</v>
      </c>
      <c r="G2360" s="13" t="s">
        <v>7458</v>
      </c>
      <c r="H2360" s="13" t="s">
        <v>7328</v>
      </c>
      <c r="I2360" s="34">
        <v>2</v>
      </c>
    </row>
    <row r="2361" spans="1:9">
      <c r="A2361" s="23">
        <v>2021</v>
      </c>
      <c r="B2361" s="23" t="s">
        <v>2367</v>
      </c>
      <c r="C2361" s="23" t="s">
        <v>1886</v>
      </c>
      <c r="D2361" s="13" t="s">
        <v>313</v>
      </c>
      <c r="E2361" s="13" t="s">
        <v>4984</v>
      </c>
      <c r="F2361" s="13" t="s">
        <v>2420</v>
      </c>
      <c r="G2361" s="13" t="s">
        <v>7458</v>
      </c>
      <c r="H2361" s="13" t="s">
        <v>7328</v>
      </c>
      <c r="I2361" s="34">
        <v>1</v>
      </c>
    </row>
    <row r="2362" spans="1:9">
      <c r="A2362" s="23">
        <v>2021</v>
      </c>
      <c r="B2362" s="23" t="s">
        <v>2367</v>
      </c>
      <c r="C2362" s="23" t="s">
        <v>1886</v>
      </c>
      <c r="D2362" s="13" t="s">
        <v>314</v>
      </c>
      <c r="E2362" s="13" t="s">
        <v>4003</v>
      </c>
      <c r="F2362" s="13" t="s">
        <v>7159</v>
      </c>
      <c r="G2362" s="13" t="s">
        <v>7458</v>
      </c>
      <c r="H2362" s="13" t="s">
        <v>7328</v>
      </c>
      <c r="I2362" s="34">
        <v>4</v>
      </c>
    </row>
    <row r="2363" spans="1:9">
      <c r="A2363" s="23">
        <v>2021</v>
      </c>
      <c r="B2363" s="23" t="s">
        <v>2367</v>
      </c>
      <c r="C2363" s="23" t="s">
        <v>1886</v>
      </c>
      <c r="D2363" s="13" t="s">
        <v>314</v>
      </c>
      <c r="E2363" s="13" t="s">
        <v>425</v>
      </c>
      <c r="F2363" s="13" t="s">
        <v>2644</v>
      </c>
      <c r="G2363" s="13" t="s">
        <v>7458</v>
      </c>
      <c r="H2363" s="13" t="s">
        <v>7328</v>
      </c>
      <c r="I2363" s="34">
        <v>1</v>
      </c>
    </row>
    <row r="2364" spans="1:9">
      <c r="A2364" s="23">
        <v>2021</v>
      </c>
      <c r="B2364" s="23" t="s">
        <v>2367</v>
      </c>
      <c r="C2364" s="23" t="s">
        <v>1886</v>
      </c>
      <c r="D2364" s="13" t="s">
        <v>317</v>
      </c>
      <c r="E2364" s="13" t="s">
        <v>5719</v>
      </c>
      <c r="F2364" s="13" t="s">
        <v>4086</v>
      </c>
      <c r="G2364" s="13" t="s">
        <v>7458</v>
      </c>
      <c r="H2364" s="13" t="s">
        <v>7328</v>
      </c>
      <c r="I2364" s="34">
        <v>2</v>
      </c>
    </row>
    <row r="2365" spans="1:9">
      <c r="A2365" s="23">
        <v>2021</v>
      </c>
      <c r="B2365" s="23" t="s">
        <v>2367</v>
      </c>
      <c r="C2365" s="23" t="s">
        <v>1886</v>
      </c>
      <c r="D2365" s="13" t="s">
        <v>317</v>
      </c>
      <c r="E2365" s="13" t="s">
        <v>3217</v>
      </c>
      <c r="F2365" s="13" t="s">
        <v>2423</v>
      </c>
      <c r="G2365" s="13" t="s">
        <v>7458</v>
      </c>
      <c r="H2365" s="13" t="s">
        <v>7328</v>
      </c>
      <c r="I2365" s="34">
        <v>7</v>
      </c>
    </row>
    <row r="2366" spans="1:9">
      <c r="A2366" s="23">
        <v>2021</v>
      </c>
      <c r="B2366" s="23" t="s">
        <v>2367</v>
      </c>
      <c r="C2366" s="23" t="s">
        <v>1886</v>
      </c>
      <c r="D2366" s="13" t="s">
        <v>317</v>
      </c>
      <c r="E2366" s="13" t="s">
        <v>463</v>
      </c>
      <c r="F2366" s="13" t="s">
        <v>2446</v>
      </c>
      <c r="G2366" s="13" t="s">
        <v>7458</v>
      </c>
      <c r="H2366" s="13" t="s">
        <v>7328</v>
      </c>
      <c r="I2366" s="34">
        <v>1</v>
      </c>
    </row>
    <row r="2367" spans="1:9">
      <c r="A2367" s="23">
        <v>2021</v>
      </c>
      <c r="B2367" s="23" t="s">
        <v>2367</v>
      </c>
      <c r="C2367" s="23" t="s">
        <v>1886</v>
      </c>
      <c r="D2367" s="13" t="s">
        <v>317</v>
      </c>
      <c r="E2367" s="13" t="s">
        <v>4046</v>
      </c>
      <c r="F2367" s="13" t="s">
        <v>2476</v>
      </c>
      <c r="G2367" s="13" t="s">
        <v>7458</v>
      </c>
      <c r="H2367" s="13" t="s">
        <v>7328</v>
      </c>
      <c r="I2367" s="34">
        <v>1</v>
      </c>
    </row>
    <row r="2368" spans="1:9">
      <c r="A2368" s="23">
        <v>2021</v>
      </c>
      <c r="B2368" s="23" t="s">
        <v>2367</v>
      </c>
      <c r="C2368" s="23" t="s">
        <v>1886</v>
      </c>
      <c r="D2368" s="13" t="s">
        <v>320</v>
      </c>
      <c r="E2368" s="13" t="s">
        <v>2325</v>
      </c>
      <c r="F2368" s="13" t="s">
        <v>2455</v>
      </c>
      <c r="G2368" s="13" t="s">
        <v>7458</v>
      </c>
      <c r="H2368" s="13" t="s">
        <v>7328</v>
      </c>
      <c r="I2368" s="34">
        <v>1</v>
      </c>
    </row>
    <row r="2369" spans="1:9">
      <c r="A2369" s="23">
        <v>2021</v>
      </c>
      <c r="B2369" s="23" t="s">
        <v>2367</v>
      </c>
      <c r="C2369" s="23" t="s">
        <v>1886</v>
      </c>
      <c r="D2369" s="13" t="s">
        <v>322</v>
      </c>
      <c r="E2369" s="13" t="s">
        <v>391</v>
      </c>
      <c r="F2369" s="13" t="s">
        <v>3552</v>
      </c>
      <c r="G2369" s="13" t="s">
        <v>7458</v>
      </c>
      <c r="H2369" s="13" t="s">
        <v>7328</v>
      </c>
      <c r="I2369" s="34">
        <v>1</v>
      </c>
    </row>
    <row r="2370" spans="1:9">
      <c r="A2370" s="23">
        <v>2021</v>
      </c>
      <c r="B2370" s="23" t="s">
        <v>2367</v>
      </c>
      <c r="C2370" s="23" t="s">
        <v>1886</v>
      </c>
      <c r="D2370" s="13" t="s">
        <v>322</v>
      </c>
      <c r="E2370" s="13" t="s">
        <v>5771</v>
      </c>
      <c r="F2370" s="13" t="s">
        <v>2466</v>
      </c>
      <c r="G2370" s="13" t="s">
        <v>7458</v>
      </c>
      <c r="H2370" s="13" t="s">
        <v>7328</v>
      </c>
      <c r="I2370" s="34">
        <v>1</v>
      </c>
    </row>
    <row r="2371" spans="1:9">
      <c r="A2371" s="23">
        <v>2021</v>
      </c>
      <c r="B2371" s="23" t="s">
        <v>2367</v>
      </c>
      <c r="C2371" s="23" t="s">
        <v>1886</v>
      </c>
      <c r="D2371" s="13" t="s">
        <v>322</v>
      </c>
      <c r="E2371" s="13" t="s">
        <v>7473</v>
      </c>
      <c r="F2371" s="13" t="s">
        <v>2696</v>
      </c>
      <c r="G2371" s="13" t="s">
        <v>7458</v>
      </c>
      <c r="H2371" s="13" t="s">
        <v>7328</v>
      </c>
      <c r="I2371" s="34">
        <v>1</v>
      </c>
    </row>
    <row r="2372" spans="1:9">
      <c r="A2372" s="23">
        <v>2021</v>
      </c>
      <c r="B2372" s="23" t="s">
        <v>2367</v>
      </c>
      <c r="C2372" s="23" t="s">
        <v>1886</v>
      </c>
      <c r="D2372" s="13" t="s">
        <v>322</v>
      </c>
      <c r="E2372" s="13" t="s">
        <v>470</v>
      </c>
      <c r="F2372" s="13" t="s">
        <v>2487</v>
      </c>
      <c r="G2372" s="13" t="s">
        <v>7458</v>
      </c>
      <c r="H2372" s="13" t="s">
        <v>7328</v>
      </c>
      <c r="I2372" s="34">
        <v>2</v>
      </c>
    </row>
    <row r="2373" spans="1:9">
      <c r="A2373" s="23">
        <v>2021</v>
      </c>
      <c r="B2373" s="23" t="s">
        <v>2367</v>
      </c>
      <c r="C2373" s="23" t="s">
        <v>1886</v>
      </c>
      <c r="D2373" s="13" t="s">
        <v>322</v>
      </c>
      <c r="E2373" s="13" t="s">
        <v>1953</v>
      </c>
      <c r="F2373" s="13" t="s">
        <v>2696</v>
      </c>
      <c r="G2373" s="13" t="s">
        <v>7458</v>
      </c>
      <c r="H2373" s="13" t="s">
        <v>7328</v>
      </c>
      <c r="I2373" s="34">
        <v>1</v>
      </c>
    </row>
    <row r="2374" spans="1:9">
      <c r="A2374" s="23">
        <v>2021</v>
      </c>
      <c r="B2374" s="23" t="s">
        <v>2367</v>
      </c>
      <c r="C2374" s="23" t="s">
        <v>1886</v>
      </c>
      <c r="D2374" s="13" t="s">
        <v>322</v>
      </c>
      <c r="E2374" s="13" t="s">
        <v>3247</v>
      </c>
      <c r="F2374" s="13" t="s">
        <v>2466</v>
      </c>
      <c r="G2374" s="13" t="s">
        <v>7458</v>
      </c>
      <c r="H2374" s="13" t="s">
        <v>7328</v>
      </c>
      <c r="I2374" s="34">
        <v>1</v>
      </c>
    </row>
    <row r="2375" spans="1:9">
      <c r="A2375" s="23">
        <v>2021</v>
      </c>
      <c r="B2375" s="23" t="s">
        <v>2367</v>
      </c>
      <c r="C2375" s="23" t="s">
        <v>1886</v>
      </c>
      <c r="D2375" s="13" t="s">
        <v>322</v>
      </c>
      <c r="E2375" s="13" t="s">
        <v>393</v>
      </c>
      <c r="F2375" s="13" t="s">
        <v>2607</v>
      </c>
      <c r="G2375" s="13" t="s">
        <v>7458</v>
      </c>
      <c r="H2375" s="13" t="s">
        <v>7328</v>
      </c>
      <c r="I2375" s="34">
        <v>1</v>
      </c>
    </row>
    <row r="2376" spans="1:9">
      <c r="A2376" s="23">
        <v>2021</v>
      </c>
      <c r="B2376" s="23" t="s">
        <v>2367</v>
      </c>
      <c r="C2376" s="23" t="s">
        <v>1886</v>
      </c>
      <c r="D2376" s="13" t="s">
        <v>3999</v>
      </c>
      <c r="E2376" s="13" t="s">
        <v>427</v>
      </c>
      <c r="F2376" s="13" t="s">
        <v>4058</v>
      </c>
      <c r="G2376" s="13" t="s">
        <v>7458</v>
      </c>
      <c r="H2376" s="13" t="s">
        <v>7328</v>
      </c>
      <c r="I2376" s="34">
        <v>4</v>
      </c>
    </row>
    <row r="2377" spans="1:9">
      <c r="A2377" s="23">
        <v>2021</v>
      </c>
      <c r="B2377" s="23" t="s">
        <v>2367</v>
      </c>
      <c r="C2377" s="23" t="s">
        <v>1886</v>
      </c>
      <c r="D2377" s="13" t="s">
        <v>325</v>
      </c>
      <c r="E2377" s="13" t="s">
        <v>524</v>
      </c>
      <c r="F2377" s="13" t="s">
        <v>2519</v>
      </c>
      <c r="G2377" s="13" t="s">
        <v>7458</v>
      </c>
      <c r="H2377" s="13" t="s">
        <v>7328</v>
      </c>
      <c r="I2377" s="34">
        <v>2</v>
      </c>
    </row>
    <row r="2378" spans="1:9">
      <c r="A2378" s="23">
        <v>2021</v>
      </c>
      <c r="B2378" s="23" t="s">
        <v>2367</v>
      </c>
      <c r="C2378" s="23" t="s">
        <v>1886</v>
      </c>
      <c r="D2378" s="13" t="s">
        <v>326</v>
      </c>
      <c r="E2378" s="13" t="s">
        <v>7049</v>
      </c>
      <c r="F2378" s="13" t="s">
        <v>2520</v>
      </c>
      <c r="G2378" s="13" t="s">
        <v>7458</v>
      </c>
      <c r="H2378" s="13" t="s">
        <v>7328</v>
      </c>
      <c r="I2378" s="34">
        <v>1</v>
      </c>
    </row>
    <row r="2379" spans="1:9">
      <c r="A2379" s="23">
        <v>2021</v>
      </c>
      <c r="B2379" s="23" t="s">
        <v>2367</v>
      </c>
      <c r="C2379" s="23" t="s">
        <v>1886</v>
      </c>
      <c r="D2379" s="13" t="s">
        <v>326</v>
      </c>
      <c r="E2379" s="13" t="s">
        <v>7463</v>
      </c>
      <c r="F2379" s="13" t="s">
        <v>2457</v>
      </c>
      <c r="G2379" s="13" t="s">
        <v>7458</v>
      </c>
      <c r="H2379" s="13" t="s">
        <v>7328</v>
      </c>
      <c r="I2379" s="34">
        <v>2</v>
      </c>
    </row>
    <row r="2380" spans="1:9">
      <c r="A2380" s="23">
        <v>2021</v>
      </c>
      <c r="B2380" s="23" t="s">
        <v>2367</v>
      </c>
      <c r="C2380" s="23" t="s">
        <v>1886</v>
      </c>
      <c r="D2380" s="13" t="s">
        <v>330</v>
      </c>
      <c r="E2380" s="13" t="s">
        <v>398</v>
      </c>
      <c r="F2380" s="13" t="s">
        <v>2452</v>
      </c>
      <c r="G2380" s="13" t="s">
        <v>7458</v>
      </c>
      <c r="H2380" s="13" t="s">
        <v>7328</v>
      </c>
      <c r="I2380" s="34">
        <v>1</v>
      </c>
    </row>
    <row r="2381" spans="1:9">
      <c r="A2381" s="23">
        <v>2021</v>
      </c>
      <c r="B2381" s="23" t="s">
        <v>2367</v>
      </c>
      <c r="C2381" s="23" t="s">
        <v>1886</v>
      </c>
      <c r="D2381" s="13" t="s">
        <v>330</v>
      </c>
      <c r="E2381" s="13" t="s">
        <v>1950</v>
      </c>
      <c r="F2381" s="13" t="s">
        <v>2536</v>
      </c>
      <c r="G2381" s="13" t="s">
        <v>7458</v>
      </c>
      <c r="H2381" s="13" t="s">
        <v>7328</v>
      </c>
      <c r="I2381" s="34">
        <v>1</v>
      </c>
    </row>
    <row r="2382" spans="1:9">
      <c r="A2382" s="23">
        <v>2021</v>
      </c>
      <c r="B2382" s="23" t="s">
        <v>2367</v>
      </c>
      <c r="C2382" s="23" t="s">
        <v>1886</v>
      </c>
      <c r="D2382" s="13" t="s">
        <v>334</v>
      </c>
      <c r="E2382" s="13" t="s">
        <v>5790</v>
      </c>
      <c r="F2382" s="13" t="s">
        <v>2516</v>
      </c>
      <c r="G2382" s="13" t="s">
        <v>7458</v>
      </c>
      <c r="H2382" s="13" t="s">
        <v>7328</v>
      </c>
      <c r="I2382" s="34">
        <v>1</v>
      </c>
    </row>
    <row r="2383" spans="1:9">
      <c r="A2383" s="23">
        <v>2021</v>
      </c>
      <c r="B2383" s="23" t="s">
        <v>2367</v>
      </c>
      <c r="C2383" s="23" t="s">
        <v>1886</v>
      </c>
      <c r="D2383" s="13" t="s">
        <v>300</v>
      </c>
      <c r="E2383" s="13" t="s">
        <v>7420</v>
      </c>
      <c r="F2383" s="13" t="s">
        <v>2427</v>
      </c>
      <c r="G2383" s="13" t="s">
        <v>7465</v>
      </c>
      <c r="H2383" s="13" t="s">
        <v>7327</v>
      </c>
      <c r="I2383" s="34">
        <v>1</v>
      </c>
    </row>
    <row r="2384" spans="1:9">
      <c r="A2384" s="23">
        <v>2021</v>
      </c>
      <c r="B2384" s="23" t="s">
        <v>2367</v>
      </c>
      <c r="C2384" s="23" t="s">
        <v>1886</v>
      </c>
      <c r="D2384" s="13" t="s">
        <v>300</v>
      </c>
      <c r="E2384" s="13" t="s">
        <v>500</v>
      </c>
      <c r="F2384" s="13" t="s">
        <v>2414</v>
      </c>
      <c r="G2384" s="13" t="s">
        <v>7465</v>
      </c>
      <c r="H2384" s="13" t="s">
        <v>7327</v>
      </c>
      <c r="I2384" s="34">
        <v>4</v>
      </c>
    </row>
    <row r="2385" spans="1:9">
      <c r="A2385" s="23">
        <v>2021</v>
      </c>
      <c r="B2385" s="23" t="s">
        <v>2367</v>
      </c>
      <c r="C2385" s="23" t="s">
        <v>1886</v>
      </c>
      <c r="D2385" s="13" t="s">
        <v>305</v>
      </c>
      <c r="E2385" s="13" t="s">
        <v>403</v>
      </c>
      <c r="F2385" s="13" t="s">
        <v>2604</v>
      </c>
      <c r="G2385" s="13" t="s">
        <v>7465</v>
      </c>
      <c r="H2385" s="13" t="s">
        <v>7327</v>
      </c>
      <c r="I2385" s="34">
        <v>1</v>
      </c>
    </row>
    <row r="2386" spans="1:9">
      <c r="A2386" s="23">
        <v>2021</v>
      </c>
      <c r="B2386" s="23" t="s">
        <v>2367</v>
      </c>
      <c r="C2386" s="23" t="s">
        <v>1886</v>
      </c>
      <c r="D2386" s="13" t="s">
        <v>305</v>
      </c>
      <c r="E2386" s="13" t="s">
        <v>1942</v>
      </c>
      <c r="F2386" s="13" t="s">
        <v>2418</v>
      </c>
      <c r="G2386" s="13" t="s">
        <v>7465</v>
      </c>
      <c r="H2386" s="13" t="s">
        <v>7327</v>
      </c>
      <c r="I2386" s="34">
        <v>2</v>
      </c>
    </row>
    <row r="2387" spans="1:9">
      <c r="A2387" s="23">
        <v>2021</v>
      </c>
      <c r="B2387" s="23" t="s">
        <v>2367</v>
      </c>
      <c r="C2387" s="23" t="s">
        <v>1886</v>
      </c>
      <c r="D2387" s="13" t="s">
        <v>306</v>
      </c>
      <c r="E2387" s="13" t="s">
        <v>366</v>
      </c>
      <c r="F2387" s="13" t="s">
        <v>2469</v>
      </c>
      <c r="G2387" s="13" t="s">
        <v>7465</v>
      </c>
      <c r="H2387" s="13" t="s">
        <v>7327</v>
      </c>
      <c r="I2387" s="34">
        <v>1</v>
      </c>
    </row>
    <row r="2388" spans="1:9">
      <c r="A2388" s="23">
        <v>2021</v>
      </c>
      <c r="B2388" s="23" t="s">
        <v>2367</v>
      </c>
      <c r="C2388" s="23" t="s">
        <v>1886</v>
      </c>
      <c r="D2388" s="13" t="s">
        <v>309</v>
      </c>
      <c r="E2388" s="13" t="s">
        <v>7459</v>
      </c>
      <c r="F2388" s="13" t="s">
        <v>2441</v>
      </c>
      <c r="G2388" s="13" t="s">
        <v>7465</v>
      </c>
      <c r="H2388" s="13" t="s">
        <v>7327</v>
      </c>
      <c r="I2388" s="34">
        <v>2</v>
      </c>
    </row>
    <row r="2389" spans="1:9">
      <c r="A2389" s="23">
        <v>2021</v>
      </c>
      <c r="B2389" s="23" t="s">
        <v>2367</v>
      </c>
      <c r="C2389" s="23" t="s">
        <v>1886</v>
      </c>
      <c r="D2389" s="13" t="s">
        <v>313</v>
      </c>
      <c r="E2389" s="13" t="s">
        <v>4055</v>
      </c>
      <c r="F2389" s="13" t="s">
        <v>2420</v>
      </c>
      <c r="G2389" s="13" t="s">
        <v>7465</v>
      </c>
      <c r="H2389" s="13" t="s">
        <v>7327</v>
      </c>
      <c r="I2389" s="34">
        <v>2</v>
      </c>
    </row>
    <row r="2390" spans="1:9">
      <c r="A2390" s="23">
        <v>2021</v>
      </c>
      <c r="B2390" s="23" t="s">
        <v>2367</v>
      </c>
      <c r="C2390" s="23" t="s">
        <v>1886</v>
      </c>
      <c r="D2390" s="13" t="s">
        <v>313</v>
      </c>
      <c r="E2390" s="13" t="s">
        <v>372</v>
      </c>
      <c r="F2390" s="13" t="s">
        <v>2432</v>
      </c>
      <c r="G2390" s="13" t="s">
        <v>7465</v>
      </c>
      <c r="H2390" s="13" t="s">
        <v>7327</v>
      </c>
      <c r="I2390" s="34">
        <v>1</v>
      </c>
    </row>
    <row r="2391" spans="1:9">
      <c r="A2391" s="23">
        <v>2021</v>
      </c>
      <c r="B2391" s="23" t="s">
        <v>2367</v>
      </c>
      <c r="C2391" s="23" t="s">
        <v>1886</v>
      </c>
      <c r="D2391" s="13" t="s">
        <v>313</v>
      </c>
      <c r="E2391" s="13" t="s">
        <v>373</v>
      </c>
      <c r="F2391" s="13" t="s">
        <v>2509</v>
      </c>
      <c r="G2391" s="13" t="s">
        <v>7465</v>
      </c>
      <c r="H2391" s="13" t="s">
        <v>7327</v>
      </c>
      <c r="I2391" s="34">
        <v>2</v>
      </c>
    </row>
    <row r="2392" spans="1:9">
      <c r="A2392" s="23">
        <v>2021</v>
      </c>
      <c r="B2392" s="23" t="s">
        <v>2367</v>
      </c>
      <c r="C2392" s="23" t="s">
        <v>1886</v>
      </c>
      <c r="D2392" s="13" t="s">
        <v>313</v>
      </c>
      <c r="E2392" s="13" t="s">
        <v>4948</v>
      </c>
      <c r="F2392" s="13" t="s">
        <v>5734</v>
      </c>
      <c r="G2392" s="13" t="s">
        <v>7465</v>
      </c>
      <c r="H2392" s="13" t="s">
        <v>7327</v>
      </c>
      <c r="I2392" s="34">
        <v>1</v>
      </c>
    </row>
    <row r="2393" spans="1:9">
      <c r="A2393" s="23">
        <v>2021</v>
      </c>
      <c r="B2393" s="23" t="s">
        <v>2367</v>
      </c>
      <c r="C2393" s="23" t="s">
        <v>1886</v>
      </c>
      <c r="D2393" s="13" t="s">
        <v>313</v>
      </c>
      <c r="E2393" s="13" t="s">
        <v>447</v>
      </c>
      <c r="F2393" s="13" t="s">
        <v>2512</v>
      </c>
      <c r="G2393" s="13" t="s">
        <v>7465</v>
      </c>
      <c r="H2393" s="13" t="s">
        <v>7327</v>
      </c>
      <c r="I2393" s="34">
        <v>6</v>
      </c>
    </row>
    <row r="2394" spans="1:9">
      <c r="A2394" s="23">
        <v>2021</v>
      </c>
      <c r="B2394" s="23" t="s">
        <v>2367</v>
      </c>
      <c r="C2394" s="23" t="s">
        <v>1886</v>
      </c>
      <c r="D2394" s="13" t="s">
        <v>313</v>
      </c>
      <c r="E2394" s="13" t="s">
        <v>375</v>
      </c>
      <c r="F2394" s="13" t="s">
        <v>2462</v>
      </c>
      <c r="G2394" s="13" t="s">
        <v>7465</v>
      </c>
      <c r="H2394" s="13" t="s">
        <v>7327</v>
      </c>
      <c r="I2394" s="34">
        <v>1</v>
      </c>
    </row>
    <row r="2395" spans="1:9">
      <c r="A2395" s="23">
        <v>2021</v>
      </c>
      <c r="B2395" s="23" t="s">
        <v>2367</v>
      </c>
      <c r="C2395" s="23" t="s">
        <v>1886</v>
      </c>
      <c r="D2395" s="13" t="s">
        <v>313</v>
      </c>
      <c r="E2395" s="13" t="s">
        <v>1936</v>
      </c>
      <c r="F2395" s="13" t="s">
        <v>2530</v>
      </c>
      <c r="G2395" s="13" t="s">
        <v>7465</v>
      </c>
      <c r="H2395" s="13" t="s">
        <v>7327</v>
      </c>
      <c r="I2395" s="34">
        <v>6</v>
      </c>
    </row>
    <row r="2396" spans="1:9">
      <c r="A2396" s="23">
        <v>2021</v>
      </c>
      <c r="B2396" s="23" t="s">
        <v>2367</v>
      </c>
      <c r="C2396" s="23" t="s">
        <v>1886</v>
      </c>
      <c r="D2396" s="13" t="s">
        <v>313</v>
      </c>
      <c r="E2396" s="13" t="s">
        <v>378</v>
      </c>
      <c r="F2396" s="13" t="s">
        <v>2606</v>
      </c>
      <c r="G2396" s="13" t="s">
        <v>7465</v>
      </c>
      <c r="H2396" s="13" t="s">
        <v>7327</v>
      </c>
      <c r="I2396" s="34">
        <v>4</v>
      </c>
    </row>
    <row r="2397" spans="1:9">
      <c r="A2397" s="23">
        <v>2021</v>
      </c>
      <c r="B2397" s="23" t="s">
        <v>2367</v>
      </c>
      <c r="C2397" s="23" t="s">
        <v>1886</v>
      </c>
      <c r="D2397" s="13" t="s">
        <v>313</v>
      </c>
      <c r="E2397" s="13" t="s">
        <v>1937</v>
      </c>
      <c r="F2397" s="13" t="s">
        <v>2517</v>
      </c>
      <c r="G2397" s="13" t="s">
        <v>7465</v>
      </c>
      <c r="H2397" s="13" t="s">
        <v>7327</v>
      </c>
      <c r="I2397" s="34">
        <v>2</v>
      </c>
    </row>
    <row r="2398" spans="1:9">
      <c r="A2398" s="23">
        <v>2021</v>
      </c>
      <c r="B2398" s="23" t="s">
        <v>2367</v>
      </c>
      <c r="C2398" s="23" t="s">
        <v>1886</v>
      </c>
      <c r="D2398" s="13" t="s">
        <v>313</v>
      </c>
      <c r="E2398" s="13" t="s">
        <v>7460</v>
      </c>
      <c r="F2398" s="13" t="s">
        <v>2420</v>
      </c>
      <c r="G2398" s="13" t="s">
        <v>7465</v>
      </c>
      <c r="H2398" s="13" t="s">
        <v>7327</v>
      </c>
      <c r="I2398" s="34">
        <v>1</v>
      </c>
    </row>
    <row r="2399" spans="1:9">
      <c r="A2399" s="23">
        <v>2021</v>
      </c>
      <c r="B2399" s="23" t="s">
        <v>2367</v>
      </c>
      <c r="C2399" s="23" t="s">
        <v>1886</v>
      </c>
      <c r="D2399" s="13" t="s">
        <v>313</v>
      </c>
      <c r="E2399" s="13" t="s">
        <v>379</v>
      </c>
      <c r="F2399" s="13" t="s">
        <v>2432</v>
      </c>
      <c r="G2399" s="13" t="s">
        <v>7465</v>
      </c>
      <c r="H2399" s="13" t="s">
        <v>7327</v>
      </c>
      <c r="I2399" s="34">
        <v>2</v>
      </c>
    </row>
    <row r="2400" spans="1:9">
      <c r="A2400" s="23">
        <v>2021</v>
      </c>
      <c r="B2400" s="23" t="s">
        <v>2367</v>
      </c>
      <c r="C2400" s="23" t="s">
        <v>1886</v>
      </c>
      <c r="D2400" s="13" t="s">
        <v>313</v>
      </c>
      <c r="E2400" s="13" t="s">
        <v>380</v>
      </c>
      <c r="F2400" s="13" t="s">
        <v>2507</v>
      </c>
      <c r="G2400" s="13" t="s">
        <v>7465</v>
      </c>
      <c r="H2400" s="13" t="s">
        <v>7327</v>
      </c>
      <c r="I2400" s="34">
        <v>1</v>
      </c>
    </row>
    <row r="2401" spans="1:9">
      <c r="A2401" s="23">
        <v>2021</v>
      </c>
      <c r="B2401" s="23" t="s">
        <v>2367</v>
      </c>
      <c r="C2401" s="23" t="s">
        <v>1886</v>
      </c>
      <c r="D2401" s="13" t="s">
        <v>313</v>
      </c>
      <c r="E2401" s="13" t="s">
        <v>405</v>
      </c>
      <c r="F2401" s="13" t="s">
        <v>2432</v>
      </c>
      <c r="G2401" s="13" t="s">
        <v>7465</v>
      </c>
      <c r="H2401" s="13" t="s">
        <v>7327</v>
      </c>
      <c r="I2401" s="34">
        <v>2</v>
      </c>
    </row>
    <row r="2402" spans="1:9">
      <c r="A2402" s="23">
        <v>2021</v>
      </c>
      <c r="B2402" s="23" t="s">
        <v>2367</v>
      </c>
      <c r="C2402" s="23" t="s">
        <v>1886</v>
      </c>
      <c r="D2402" s="13" t="s">
        <v>313</v>
      </c>
      <c r="E2402" s="13" t="s">
        <v>381</v>
      </c>
      <c r="F2402" s="13" t="s">
        <v>2518</v>
      </c>
      <c r="G2402" s="13" t="s">
        <v>7465</v>
      </c>
      <c r="H2402" s="13" t="s">
        <v>7327</v>
      </c>
      <c r="I2402" s="34">
        <v>2</v>
      </c>
    </row>
    <row r="2403" spans="1:9">
      <c r="A2403" s="23">
        <v>2021</v>
      </c>
      <c r="B2403" s="23" t="s">
        <v>2367</v>
      </c>
      <c r="C2403" s="23" t="s">
        <v>1886</v>
      </c>
      <c r="D2403" s="13" t="s">
        <v>313</v>
      </c>
      <c r="E2403" s="13" t="s">
        <v>382</v>
      </c>
      <c r="F2403" s="13" t="s">
        <v>2531</v>
      </c>
      <c r="G2403" s="13" t="s">
        <v>7465</v>
      </c>
      <c r="H2403" s="13" t="s">
        <v>7327</v>
      </c>
      <c r="I2403" s="34">
        <v>1</v>
      </c>
    </row>
    <row r="2404" spans="1:9">
      <c r="A2404" s="23">
        <v>2021</v>
      </c>
      <c r="B2404" s="23" t="s">
        <v>2367</v>
      </c>
      <c r="C2404" s="23" t="s">
        <v>1886</v>
      </c>
      <c r="D2404" s="13" t="s">
        <v>313</v>
      </c>
      <c r="E2404" s="13" t="s">
        <v>383</v>
      </c>
      <c r="F2404" s="13" t="s">
        <v>2420</v>
      </c>
      <c r="G2404" s="13" t="s">
        <v>7465</v>
      </c>
      <c r="H2404" s="13" t="s">
        <v>7327</v>
      </c>
      <c r="I2404" s="34">
        <v>2</v>
      </c>
    </row>
    <row r="2405" spans="1:9">
      <c r="A2405" s="23">
        <v>2021</v>
      </c>
      <c r="B2405" s="23" t="s">
        <v>2367</v>
      </c>
      <c r="C2405" s="23" t="s">
        <v>1886</v>
      </c>
      <c r="D2405" s="13" t="s">
        <v>314</v>
      </c>
      <c r="E2405" s="13" t="s">
        <v>4003</v>
      </c>
      <c r="F2405" s="13" t="s">
        <v>7159</v>
      </c>
      <c r="G2405" s="13" t="s">
        <v>4009</v>
      </c>
      <c r="H2405" s="13" t="s">
        <v>7327</v>
      </c>
      <c r="I2405" s="34">
        <v>1</v>
      </c>
    </row>
    <row r="2406" spans="1:9">
      <c r="A2406" s="23">
        <v>2021</v>
      </c>
      <c r="B2406" s="23" t="s">
        <v>2367</v>
      </c>
      <c r="C2406" s="23" t="s">
        <v>1886</v>
      </c>
      <c r="D2406" s="13" t="s">
        <v>314</v>
      </c>
      <c r="E2406" s="13" t="s">
        <v>4003</v>
      </c>
      <c r="F2406" s="13" t="s">
        <v>7159</v>
      </c>
      <c r="G2406" s="13" t="s">
        <v>7465</v>
      </c>
      <c r="H2406" s="13" t="s">
        <v>7327</v>
      </c>
      <c r="I2406" s="34">
        <v>9</v>
      </c>
    </row>
    <row r="2407" spans="1:9">
      <c r="A2407" s="23">
        <v>2021</v>
      </c>
      <c r="B2407" s="23" t="s">
        <v>2367</v>
      </c>
      <c r="C2407" s="23" t="s">
        <v>1886</v>
      </c>
      <c r="D2407" s="13" t="s">
        <v>314</v>
      </c>
      <c r="E2407" s="13" t="s">
        <v>384</v>
      </c>
      <c r="F2407" s="13" t="s">
        <v>2648</v>
      </c>
      <c r="G2407" s="13" t="s">
        <v>7465</v>
      </c>
      <c r="H2407" s="13" t="s">
        <v>7327</v>
      </c>
      <c r="I2407" s="34">
        <v>2</v>
      </c>
    </row>
    <row r="2408" spans="1:9">
      <c r="A2408" s="23">
        <v>2021</v>
      </c>
      <c r="B2408" s="23" t="s">
        <v>2367</v>
      </c>
      <c r="C2408" s="23" t="s">
        <v>1886</v>
      </c>
      <c r="D2408" s="13" t="s">
        <v>314</v>
      </c>
      <c r="E2408" s="13" t="s">
        <v>2563</v>
      </c>
      <c r="F2408" s="13" t="s">
        <v>3246</v>
      </c>
      <c r="G2408" s="13" t="s">
        <v>4009</v>
      </c>
      <c r="H2408" s="13" t="s">
        <v>7327</v>
      </c>
      <c r="I2408" s="34">
        <v>3</v>
      </c>
    </row>
    <row r="2409" spans="1:9">
      <c r="A2409" s="23">
        <v>2021</v>
      </c>
      <c r="B2409" s="23" t="s">
        <v>2367</v>
      </c>
      <c r="C2409" s="23" t="s">
        <v>1886</v>
      </c>
      <c r="D2409" s="13" t="s">
        <v>314</v>
      </c>
      <c r="E2409" s="13" t="s">
        <v>4057</v>
      </c>
      <c r="F2409" s="13" t="s">
        <v>2657</v>
      </c>
      <c r="G2409" s="13" t="s">
        <v>7465</v>
      </c>
      <c r="H2409" s="13" t="s">
        <v>7327</v>
      </c>
      <c r="I2409" s="34">
        <v>1</v>
      </c>
    </row>
    <row r="2410" spans="1:9">
      <c r="A2410" s="23">
        <v>2021</v>
      </c>
      <c r="B2410" s="23" t="s">
        <v>2367</v>
      </c>
      <c r="C2410" s="23" t="s">
        <v>1886</v>
      </c>
      <c r="D2410" s="13" t="s">
        <v>314</v>
      </c>
      <c r="E2410" s="13" t="s">
        <v>1944</v>
      </c>
      <c r="F2410" s="13" t="s">
        <v>2612</v>
      </c>
      <c r="G2410" s="13" t="s">
        <v>7465</v>
      </c>
      <c r="H2410" s="13" t="s">
        <v>7327</v>
      </c>
      <c r="I2410" s="34">
        <v>1</v>
      </c>
    </row>
    <row r="2411" spans="1:9">
      <c r="A2411" s="23">
        <v>2021</v>
      </c>
      <c r="B2411" s="23" t="s">
        <v>2367</v>
      </c>
      <c r="C2411" s="23" t="s">
        <v>1886</v>
      </c>
      <c r="D2411" s="13" t="s">
        <v>316</v>
      </c>
      <c r="E2411" s="13" t="s">
        <v>3498</v>
      </c>
      <c r="F2411" s="13" t="s">
        <v>2666</v>
      </c>
      <c r="G2411" s="13" t="s">
        <v>7465</v>
      </c>
      <c r="H2411" s="13" t="s">
        <v>7327</v>
      </c>
      <c r="I2411" s="34">
        <v>1</v>
      </c>
    </row>
    <row r="2412" spans="1:9">
      <c r="A2412" s="23">
        <v>2021</v>
      </c>
      <c r="B2412" s="23" t="s">
        <v>2367</v>
      </c>
      <c r="C2412" s="23" t="s">
        <v>1886</v>
      </c>
      <c r="D2412" s="13" t="s">
        <v>316</v>
      </c>
      <c r="E2412" s="13" t="s">
        <v>6976</v>
      </c>
      <c r="F2412" s="13" t="s">
        <v>2535</v>
      </c>
      <c r="G2412" s="13" t="s">
        <v>7465</v>
      </c>
      <c r="H2412" s="13" t="s">
        <v>7327</v>
      </c>
      <c r="I2412" s="34">
        <v>1</v>
      </c>
    </row>
    <row r="2413" spans="1:9">
      <c r="A2413" s="23">
        <v>2021</v>
      </c>
      <c r="B2413" s="23" t="s">
        <v>2367</v>
      </c>
      <c r="C2413" s="23" t="s">
        <v>1886</v>
      </c>
      <c r="D2413" s="13" t="s">
        <v>317</v>
      </c>
      <c r="E2413" s="13" t="s">
        <v>7448</v>
      </c>
      <c r="F2413" s="13" t="s">
        <v>2446</v>
      </c>
      <c r="G2413" s="13" t="s">
        <v>4009</v>
      </c>
      <c r="H2413" s="13" t="s">
        <v>7327</v>
      </c>
      <c r="I2413" s="34">
        <v>2</v>
      </c>
    </row>
    <row r="2414" spans="1:9">
      <c r="A2414" s="23">
        <v>2021</v>
      </c>
      <c r="B2414" s="23" t="s">
        <v>2367</v>
      </c>
      <c r="C2414" s="23" t="s">
        <v>1886</v>
      </c>
      <c r="D2414" s="13" t="s">
        <v>317</v>
      </c>
      <c r="E2414" s="13" t="s">
        <v>7477</v>
      </c>
      <c r="F2414" s="13" t="s">
        <v>2423</v>
      </c>
      <c r="G2414" s="13" t="s">
        <v>7465</v>
      </c>
      <c r="H2414" s="13" t="s">
        <v>7327</v>
      </c>
      <c r="I2414" s="34">
        <v>1</v>
      </c>
    </row>
    <row r="2415" spans="1:9">
      <c r="A2415" s="23">
        <v>2021</v>
      </c>
      <c r="B2415" s="23" t="s">
        <v>2367</v>
      </c>
      <c r="C2415" s="23" t="s">
        <v>1886</v>
      </c>
      <c r="D2415" s="13" t="s">
        <v>317</v>
      </c>
      <c r="E2415" s="13" t="s">
        <v>463</v>
      </c>
      <c r="F2415" s="13" t="s">
        <v>2446</v>
      </c>
      <c r="G2415" s="13" t="s">
        <v>7465</v>
      </c>
      <c r="H2415" s="13" t="s">
        <v>7327</v>
      </c>
      <c r="I2415" s="34">
        <v>1</v>
      </c>
    </row>
    <row r="2416" spans="1:9">
      <c r="A2416" s="23">
        <v>2021</v>
      </c>
      <c r="B2416" s="23" t="s">
        <v>2367</v>
      </c>
      <c r="C2416" s="23" t="s">
        <v>1886</v>
      </c>
      <c r="D2416" s="13" t="s">
        <v>317</v>
      </c>
      <c r="E2416" s="13" t="s">
        <v>4046</v>
      </c>
      <c r="F2416" s="13" t="s">
        <v>2476</v>
      </c>
      <c r="G2416" s="13" t="s">
        <v>4009</v>
      </c>
      <c r="H2416" s="13" t="s">
        <v>7327</v>
      </c>
      <c r="I2416" s="34">
        <v>1</v>
      </c>
    </row>
    <row r="2417" spans="1:9">
      <c r="A2417" s="23">
        <v>2021</v>
      </c>
      <c r="B2417" s="23" t="s">
        <v>2367</v>
      </c>
      <c r="C2417" s="23" t="s">
        <v>1886</v>
      </c>
      <c r="D2417" s="13" t="s">
        <v>317</v>
      </c>
      <c r="E2417" s="13" t="s">
        <v>7461</v>
      </c>
      <c r="F2417" s="13" t="s">
        <v>2423</v>
      </c>
      <c r="G2417" s="13" t="s">
        <v>4009</v>
      </c>
      <c r="H2417" s="13" t="s">
        <v>7327</v>
      </c>
      <c r="I2417" s="34">
        <v>1</v>
      </c>
    </row>
    <row r="2418" spans="1:9">
      <c r="A2418" s="23">
        <v>2021</v>
      </c>
      <c r="B2418" s="23" t="s">
        <v>2367</v>
      </c>
      <c r="C2418" s="23" t="s">
        <v>1886</v>
      </c>
      <c r="D2418" s="13" t="s">
        <v>317</v>
      </c>
      <c r="E2418" s="13" t="s">
        <v>1956</v>
      </c>
      <c r="F2418" s="13" t="s">
        <v>2454</v>
      </c>
      <c r="G2418" s="13" t="s">
        <v>7465</v>
      </c>
      <c r="H2418" s="13" t="s">
        <v>7327</v>
      </c>
      <c r="I2418" s="34">
        <v>1</v>
      </c>
    </row>
    <row r="2419" spans="1:9">
      <c r="A2419" s="23">
        <v>2021</v>
      </c>
      <c r="B2419" s="23" t="s">
        <v>2367</v>
      </c>
      <c r="C2419" s="23" t="s">
        <v>1886</v>
      </c>
      <c r="D2419" s="13" t="s">
        <v>317</v>
      </c>
      <c r="E2419" s="13" t="s">
        <v>7462</v>
      </c>
      <c r="F2419" s="13" t="s">
        <v>2491</v>
      </c>
      <c r="G2419" s="13" t="s">
        <v>4009</v>
      </c>
      <c r="H2419" s="13" t="s">
        <v>7327</v>
      </c>
      <c r="I2419" s="34">
        <v>3</v>
      </c>
    </row>
    <row r="2420" spans="1:9">
      <c r="A2420" s="23">
        <v>2021</v>
      </c>
      <c r="B2420" s="23" t="s">
        <v>2367</v>
      </c>
      <c r="C2420" s="23" t="s">
        <v>1886</v>
      </c>
      <c r="D2420" s="13" t="s">
        <v>317</v>
      </c>
      <c r="E2420" s="13" t="s">
        <v>406</v>
      </c>
      <c r="F2420" s="13" t="s">
        <v>2454</v>
      </c>
      <c r="G2420" s="13" t="s">
        <v>7465</v>
      </c>
      <c r="H2420" s="13" t="s">
        <v>7327</v>
      </c>
      <c r="I2420" s="34">
        <v>3</v>
      </c>
    </row>
    <row r="2421" spans="1:9">
      <c r="A2421" s="23">
        <v>2021</v>
      </c>
      <c r="B2421" s="23" t="s">
        <v>2367</v>
      </c>
      <c r="C2421" s="23" t="s">
        <v>1886</v>
      </c>
      <c r="D2421" s="13" t="s">
        <v>319</v>
      </c>
      <c r="E2421" s="13" t="s">
        <v>407</v>
      </c>
      <c r="F2421" s="13" t="s">
        <v>2424</v>
      </c>
      <c r="G2421" s="13" t="s">
        <v>4009</v>
      </c>
      <c r="H2421" s="13" t="s">
        <v>7327</v>
      </c>
      <c r="I2421" s="34">
        <v>5</v>
      </c>
    </row>
    <row r="2422" spans="1:9">
      <c r="A2422" s="23">
        <v>2021</v>
      </c>
      <c r="B2422" s="23" t="s">
        <v>2367</v>
      </c>
      <c r="C2422" s="23" t="s">
        <v>1886</v>
      </c>
      <c r="D2422" s="13" t="s">
        <v>319</v>
      </c>
      <c r="E2422" s="13" t="s">
        <v>3476</v>
      </c>
      <c r="F2422" s="13" t="s">
        <v>3475</v>
      </c>
      <c r="G2422" s="13" t="s">
        <v>4009</v>
      </c>
      <c r="H2422" s="13" t="s">
        <v>7327</v>
      </c>
      <c r="I2422" s="34">
        <v>20</v>
      </c>
    </row>
    <row r="2423" spans="1:9">
      <c r="A2423" s="23">
        <v>2021</v>
      </c>
      <c r="B2423" s="23" t="s">
        <v>2367</v>
      </c>
      <c r="C2423" s="23" t="s">
        <v>1886</v>
      </c>
      <c r="D2423" s="13" t="s">
        <v>319</v>
      </c>
      <c r="E2423" s="13" t="s">
        <v>3527</v>
      </c>
      <c r="F2423" s="13" t="s">
        <v>2447</v>
      </c>
      <c r="G2423" s="13" t="s">
        <v>7465</v>
      </c>
      <c r="H2423" s="13" t="s">
        <v>7327</v>
      </c>
      <c r="I2423" s="34">
        <v>3</v>
      </c>
    </row>
    <row r="2424" spans="1:9">
      <c r="A2424" s="23">
        <v>2021</v>
      </c>
      <c r="B2424" s="23" t="s">
        <v>2367</v>
      </c>
      <c r="C2424" s="23" t="s">
        <v>1886</v>
      </c>
      <c r="D2424" s="13" t="s">
        <v>319</v>
      </c>
      <c r="E2424" s="13" t="s">
        <v>3531</v>
      </c>
      <c r="F2424" s="13" t="s">
        <v>2447</v>
      </c>
      <c r="G2424" s="13" t="s">
        <v>7465</v>
      </c>
      <c r="H2424" s="13" t="s">
        <v>7327</v>
      </c>
      <c r="I2424" s="34">
        <v>2</v>
      </c>
    </row>
    <row r="2425" spans="1:9">
      <c r="A2425" s="23">
        <v>2021</v>
      </c>
      <c r="B2425" s="23" t="s">
        <v>2367</v>
      </c>
      <c r="C2425" s="23" t="s">
        <v>1886</v>
      </c>
      <c r="D2425" s="13" t="s">
        <v>322</v>
      </c>
      <c r="E2425" s="13" t="s">
        <v>4034</v>
      </c>
      <c r="F2425" s="13" t="s">
        <v>2643</v>
      </c>
      <c r="G2425" s="13" t="s">
        <v>7465</v>
      </c>
      <c r="H2425" s="13" t="s">
        <v>7327</v>
      </c>
      <c r="I2425" s="34">
        <v>1</v>
      </c>
    </row>
    <row r="2426" spans="1:9">
      <c r="A2426" s="23">
        <v>2021</v>
      </c>
      <c r="B2426" s="23" t="s">
        <v>2367</v>
      </c>
      <c r="C2426" s="23" t="s">
        <v>1886</v>
      </c>
      <c r="D2426" s="13" t="s">
        <v>322</v>
      </c>
      <c r="E2426" s="13" t="s">
        <v>4101</v>
      </c>
      <c r="F2426" s="13" t="s">
        <v>2466</v>
      </c>
      <c r="G2426" s="13" t="s">
        <v>7465</v>
      </c>
      <c r="H2426" s="13" t="s">
        <v>7327</v>
      </c>
      <c r="I2426" s="34">
        <v>1</v>
      </c>
    </row>
    <row r="2427" spans="1:9">
      <c r="A2427" s="23">
        <v>2021</v>
      </c>
      <c r="B2427" s="23" t="s">
        <v>2367</v>
      </c>
      <c r="C2427" s="23" t="s">
        <v>1886</v>
      </c>
      <c r="D2427" s="13" t="s">
        <v>3999</v>
      </c>
      <c r="E2427" s="13" t="s">
        <v>3474</v>
      </c>
      <c r="F2427" s="13" t="s">
        <v>4024</v>
      </c>
      <c r="G2427" s="13" t="s">
        <v>7465</v>
      </c>
      <c r="H2427" s="13" t="s">
        <v>7327</v>
      </c>
      <c r="I2427" s="34">
        <v>4</v>
      </c>
    </row>
    <row r="2428" spans="1:9">
      <c r="A2428" s="23">
        <v>2021</v>
      </c>
      <c r="B2428" s="23" t="s">
        <v>2367</v>
      </c>
      <c r="C2428" s="23" t="s">
        <v>1886</v>
      </c>
      <c r="D2428" s="13" t="s">
        <v>326</v>
      </c>
      <c r="E2428" s="13" t="s">
        <v>7463</v>
      </c>
      <c r="F2428" s="13" t="s">
        <v>2457</v>
      </c>
      <c r="G2428" s="13" t="s">
        <v>7465</v>
      </c>
      <c r="H2428" s="13" t="s">
        <v>7327</v>
      </c>
      <c r="I2428" s="34">
        <v>2</v>
      </c>
    </row>
    <row r="2429" spans="1:9">
      <c r="A2429" s="23">
        <v>2021</v>
      </c>
      <c r="B2429" s="23" t="s">
        <v>2367</v>
      </c>
      <c r="C2429" s="23" t="s">
        <v>1886</v>
      </c>
      <c r="D2429" s="13" t="s">
        <v>432</v>
      </c>
      <c r="E2429" s="13" t="s">
        <v>7464</v>
      </c>
      <c r="F2429" s="13" t="s">
        <v>2623</v>
      </c>
      <c r="G2429" s="13" t="s">
        <v>7465</v>
      </c>
      <c r="H2429" s="13" t="s">
        <v>7327</v>
      </c>
      <c r="I2429" s="34">
        <v>2</v>
      </c>
    </row>
    <row r="2430" spans="1:9">
      <c r="A2430" s="23">
        <v>2021</v>
      </c>
      <c r="B2430" s="23" t="s">
        <v>2366</v>
      </c>
      <c r="C2430" s="23" t="s">
        <v>514</v>
      </c>
      <c r="D2430" s="13" t="s">
        <v>300</v>
      </c>
      <c r="E2430" s="13" t="s">
        <v>7420</v>
      </c>
      <c r="F2430" s="13" t="s">
        <v>2427</v>
      </c>
      <c r="G2430" s="13" t="s">
        <v>2151</v>
      </c>
      <c r="H2430" s="13" t="s">
        <v>7328</v>
      </c>
      <c r="I2430" s="34">
        <v>2</v>
      </c>
    </row>
    <row r="2431" spans="1:9">
      <c r="A2431" s="23">
        <v>2021</v>
      </c>
      <c r="B2431" s="23" t="s">
        <v>2366</v>
      </c>
      <c r="C2431" s="23" t="s">
        <v>514</v>
      </c>
      <c r="D2431" s="13" t="s">
        <v>306</v>
      </c>
      <c r="E2431" s="13" t="s">
        <v>1436</v>
      </c>
      <c r="F2431" s="13" t="s">
        <v>2469</v>
      </c>
      <c r="G2431" s="13" t="s">
        <v>2151</v>
      </c>
      <c r="H2431" s="13" t="s">
        <v>7328</v>
      </c>
      <c r="I2431" s="34">
        <v>4</v>
      </c>
    </row>
    <row r="2432" spans="1:9">
      <c r="A2432" s="23">
        <v>2021</v>
      </c>
      <c r="B2432" s="23" t="s">
        <v>2366</v>
      </c>
      <c r="C2432" s="23" t="s">
        <v>514</v>
      </c>
      <c r="D2432" s="13" t="s">
        <v>306</v>
      </c>
      <c r="E2432" s="13" t="s">
        <v>2568</v>
      </c>
      <c r="F2432" s="13" t="s">
        <v>2469</v>
      </c>
      <c r="G2432" s="13" t="s">
        <v>2151</v>
      </c>
      <c r="H2432" s="13" t="s">
        <v>7328</v>
      </c>
      <c r="I2432" s="34">
        <v>2</v>
      </c>
    </row>
    <row r="2433" spans="1:9">
      <c r="A2433" s="23">
        <v>2021</v>
      </c>
      <c r="B2433" s="23" t="s">
        <v>2366</v>
      </c>
      <c r="C2433" s="23" t="s">
        <v>514</v>
      </c>
      <c r="D2433" s="13" t="s">
        <v>306</v>
      </c>
      <c r="E2433" s="13" t="s">
        <v>529</v>
      </c>
      <c r="F2433" s="13" t="s">
        <v>2469</v>
      </c>
      <c r="G2433" s="13" t="s">
        <v>2151</v>
      </c>
      <c r="H2433" s="13" t="s">
        <v>7328</v>
      </c>
      <c r="I2433" s="34">
        <v>6</v>
      </c>
    </row>
    <row r="2434" spans="1:9">
      <c r="A2434" s="23">
        <v>2021</v>
      </c>
      <c r="B2434" s="23" t="s">
        <v>2366</v>
      </c>
      <c r="C2434" s="23" t="s">
        <v>514</v>
      </c>
      <c r="D2434" s="13" t="s">
        <v>312</v>
      </c>
      <c r="E2434" s="13" t="s">
        <v>7454</v>
      </c>
      <c r="F2434" s="13" t="s">
        <v>5732</v>
      </c>
      <c r="G2434" s="13" t="s">
        <v>2151</v>
      </c>
      <c r="H2434" s="13" t="s">
        <v>7328</v>
      </c>
      <c r="I2434" s="34">
        <v>8</v>
      </c>
    </row>
    <row r="2435" spans="1:9">
      <c r="A2435" s="23">
        <v>2021</v>
      </c>
      <c r="B2435" s="23" t="s">
        <v>2366</v>
      </c>
      <c r="C2435" s="23" t="s">
        <v>514</v>
      </c>
      <c r="D2435" s="13" t="s">
        <v>317</v>
      </c>
      <c r="E2435" s="13" t="s">
        <v>7450</v>
      </c>
      <c r="F2435" s="13" t="s">
        <v>2423</v>
      </c>
      <c r="G2435" s="13" t="s">
        <v>2151</v>
      </c>
      <c r="H2435" s="13" t="s">
        <v>7328</v>
      </c>
      <c r="I2435" s="34">
        <v>3</v>
      </c>
    </row>
    <row r="2436" spans="1:9">
      <c r="A2436" s="23">
        <v>2021</v>
      </c>
      <c r="B2436" s="23" t="s">
        <v>2366</v>
      </c>
      <c r="C2436" s="23" t="s">
        <v>514</v>
      </c>
      <c r="D2436" s="13" t="s">
        <v>319</v>
      </c>
      <c r="E2436" s="13" t="s">
        <v>7456</v>
      </c>
      <c r="F2436" s="13" t="s">
        <v>7457</v>
      </c>
      <c r="G2436" s="13" t="s">
        <v>2151</v>
      </c>
      <c r="H2436" s="13" t="s">
        <v>7328</v>
      </c>
      <c r="I2436" s="34">
        <v>1</v>
      </c>
    </row>
    <row r="2437" spans="1:9">
      <c r="A2437" s="23">
        <v>2021</v>
      </c>
      <c r="B2437" s="23" t="s">
        <v>2366</v>
      </c>
      <c r="C2437" s="23" t="s">
        <v>514</v>
      </c>
      <c r="D2437" s="13" t="s">
        <v>322</v>
      </c>
      <c r="E2437" s="13" t="s">
        <v>4034</v>
      </c>
      <c r="F2437" s="13" t="s">
        <v>2508</v>
      </c>
      <c r="G2437" s="13" t="s">
        <v>2151</v>
      </c>
      <c r="H2437" s="13" t="s">
        <v>7328</v>
      </c>
      <c r="I2437" s="34">
        <v>1</v>
      </c>
    </row>
    <row r="2438" spans="1:9">
      <c r="A2438" s="23">
        <v>2021</v>
      </c>
      <c r="B2438" s="23" t="s">
        <v>2366</v>
      </c>
      <c r="C2438" s="23" t="s">
        <v>514</v>
      </c>
      <c r="D2438" s="13" t="s">
        <v>322</v>
      </c>
      <c r="E2438" s="13" t="s">
        <v>1955</v>
      </c>
      <c r="F2438" s="13" t="s">
        <v>4097</v>
      </c>
      <c r="G2438" s="13" t="s">
        <v>2151</v>
      </c>
      <c r="H2438" s="13" t="s">
        <v>7328</v>
      </c>
      <c r="I2438" s="34">
        <v>1</v>
      </c>
    </row>
    <row r="2439" spans="1:9">
      <c r="A2439" s="23">
        <v>2021</v>
      </c>
      <c r="B2439" s="23" t="s">
        <v>2366</v>
      </c>
      <c r="C2439" s="23" t="s">
        <v>514</v>
      </c>
      <c r="D2439" s="13" t="s">
        <v>322</v>
      </c>
      <c r="E2439" s="13" t="s">
        <v>4038</v>
      </c>
      <c r="F2439" s="13" t="s">
        <v>2619</v>
      </c>
      <c r="G2439" s="13" t="s">
        <v>2151</v>
      </c>
      <c r="H2439" s="13" t="s">
        <v>7328</v>
      </c>
      <c r="I2439" s="34">
        <v>2</v>
      </c>
    </row>
    <row r="2440" spans="1:9">
      <c r="A2440" s="23">
        <v>2021</v>
      </c>
      <c r="B2440" s="23" t="s">
        <v>2366</v>
      </c>
      <c r="C2440" s="23" t="s">
        <v>514</v>
      </c>
      <c r="D2440" s="13" t="s">
        <v>324</v>
      </c>
      <c r="E2440" s="13" t="s">
        <v>523</v>
      </c>
      <c r="F2440" s="13" t="s">
        <v>2673</v>
      </c>
      <c r="G2440" s="13" t="s">
        <v>2151</v>
      </c>
      <c r="H2440" s="13" t="s">
        <v>7328</v>
      </c>
      <c r="I2440" s="34">
        <v>2</v>
      </c>
    </row>
    <row r="2441" spans="1:9">
      <c r="A2441" s="23">
        <v>2021</v>
      </c>
      <c r="B2441" s="23" t="s">
        <v>2366</v>
      </c>
      <c r="C2441" s="23" t="s">
        <v>514</v>
      </c>
      <c r="D2441" s="13" t="s">
        <v>324</v>
      </c>
      <c r="E2441" s="13" t="s">
        <v>3483</v>
      </c>
      <c r="F2441" s="13" t="s">
        <v>3269</v>
      </c>
      <c r="G2441" s="13" t="s">
        <v>2151</v>
      </c>
      <c r="H2441" s="13" t="s">
        <v>7328</v>
      </c>
      <c r="I2441" s="34">
        <v>5</v>
      </c>
    </row>
    <row r="2442" spans="1:9">
      <c r="A2442" s="23">
        <v>2021</v>
      </c>
      <c r="B2442" s="23" t="s">
        <v>2366</v>
      </c>
      <c r="C2442" s="23" t="s">
        <v>514</v>
      </c>
      <c r="D2442" s="13" t="s">
        <v>432</v>
      </c>
      <c r="E2442" s="13" t="s">
        <v>7455</v>
      </c>
      <c r="F2442" s="13" t="s">
        <v>2623</v>
      </c>
      <c r="G2442" s="13" t="s">
        <v>2151</v>
      </c>
      <c r="H2442" s="13" t="s">
        <v>7328</v>
      </c>
      <c r="I2442" s="34">
        <v>1</v>
      </c>
    </row>
    <row r="2443" spans="1:9">
      <c r="A2443" s="23">
        <v>2021</v>
      </c>
      <c r="B2443" s="23" t="s">
        <v>2366</v>
      </c>
      <c r="C2443" s="23" t="s">
        <v>514</v>
      </c>
      <c r="D2443" s="13" t="s">
        <v>334</v>
      </c>
      <c r="E2443" s="13" t="s">
        <v>7451</v>
      </c>
      <c r="F2443" s="13" t="s">
        <v>7452</v>
      </c>
      <c r="G2443" s="13" t="s">
        <v>2151</v>
      </c>
      <c r="H2443" s="13" t="s">
        <v>7328</v>
      </c>
      <c r="I2443" s="34">
        <v>1</v>
      </c>
    </row>
    <row r="2444" spans="1:9">
      <c r="A2444" s="23">
        <v>2021</v>
      </c>
      <c r="B2444" s="23" t="s">
        <v>2366</v>
      </c>
      <c r="C2444" s="23" t="s">
        <v>514</v>
      </c>
      <c r="D2444" s="13" t="s">
        <v>300</v>
      </c>
      <c r="E2444" s="13" t="s">
        <v>7353</v>
      </c>
      <c r="F2444" s="13" t="s">
        <v>7354</v>
      </c>
      <c r="G2444" s="13" t="s">
        <v>7355</v>
      </c>
      <c r="H2444" s="13" t="s">
        <v>7327</v>
      </c>
      <c r="I2444" s="34">
        <v>1</v>
      </c>
    </row>
    <row r="2445" spans="1:9">
      <c r="A2445" s="23">
        <v>2021</v>
      </c>
      <c r="B2445" s="23" t="s">
        <v>2366</v>
      </c>
      <c r="C2445" s="23" t="s">
        <v>514</v>
      </c>
      <c r="D2445" s="13" t="s">
        <v>300</v>
      </c>
      <c r="E2445" s="13" t="s">
        <v>7356</v>
      </c>
      <c r="F2445" s="13" t="s">
        <v>7357</v>
      </c>
      <c r="G2445" s="13" t="s">
        <v>7355</v>
      </c>
      <c r="H2445" s="13" t="s">
        <v>7327</v>
      </c>
      <c r="I2445" s="34">
        <v>1</v>
      </c>
    </row>
    <row r="2446" spans="1:9">
      <c r="A2446" s="23">
        <v>2021</v>
      </c>
      <c r="B2446" s="23" t="s">
        <v>2366</v>
      </c>
      <c r="C2446" s="23" t="s">
        <v>514</v>
      </c>
      <c r="D2446" s="13" t="s">
        <v>300</v>
      </c>
      <c r="E2446" s="13" t="s">
        <v>7358</v>
      </c>
      <c r="F2446" s="13" t="s">
        <v>2414</v>
      </c>
      <c r="G2446" s="13" t="s">
        <v>7355</v>
      </c>
      <c r="H2446" s="13" t="s">
        <v>7327</v>
      </c>
      <c r="I2446" s="34">
        <v>1</v>
      </c>
    </row>
    <row r="2447" spans="1:9">
      <c r="A2447" s="23">
        <v>2021</v>
      </c>
      <c r="B2447" s="23" t="s">
        <v>2366</v>
      </c>
      <c r="C2447" s="23" t="s">
        <v>514</v>
      </c>
      <c r="D2447" s="13" t="s">
        <v>300</v>
      </c>
      <c r="E2447" s="13" t="s">
        <v>7359</v>
      </c>
      <c r="F2447" s="13" t="s">
        <v>7360</v>
      </c>
      <c r="G2447" s="13" t="s">
        <v>7355</v>
      </c>
      <c r="H2447" s="13" t="s">
        <v>7327</v>
      </c>
      <c r="I2447" s="34">
        <v>1</v>
      </c>
    </row>
    <row r="2448" spans="1:9">
      <c r="A2448" s="23">
        <v>2021</v>
      </c>
      <c r="B2448" s="23" t="s">
        <v>2366</v>
      </c>
      <c r="C2448" s="23" t="s">
        <v>514</v>
      </c>
      <c r="D2448" s="13" t="s">
        <v>300</v>
      </c>
      <c r="E2448" s="13" t="s">
        <v>7420</v>
      </c>
      <c r="F2448" s="13" t="s">
        <v>2427</v>
      </c>
      <c r="G2448" s="13" t="s">
        <v>7465</v>
      </c>
      <c r="H2448" s="13" t="s">
        <v>7327</v>
      </c>
      <c r="I2448" s="34">
        <v>7</v>
      </c>
    </row>
    <row r="2449" spans="1:9">
      <c r="A2449" s="23">
        <v>2021</v>
      </c>
      <c r="B2449" s="23" t="s">
        <v>2366</v>
      </c>
      <c r="C2449" s="23" t="s">
        <v>514</v>
      </c>
      <c r="D2449" s="13" t="s">
        <v>300</v>
      </c>
      <c r="E2449" s="13" t="s">
        <v>7361</v>
      </c>
      <c r="F2449" s="13" t="s">
        <v>7362</v>
      </c>
      <c r="G2449" s="13" t="s">
        <v>7355</v>
      </c>
      <c r="H2449" s="13" t="s">
        <v>7327</v>
      </c>
      <c r="I2449" s="34">
        <v>1</v>
      </c>
    </row>
    <row r="2450" spans="1:9">
      <c r="A2450" s="23">
        <v>2021</v>
      </c>
      <c r="B2450" s="23" t="s">
        <v>2366</v>
      </c>
      <c r="C2450" s="23" t="s">
        <v>514</v>
      </c>
      <c r="D2450" s="13" t="s">
        <v>300</v>
      </c>
      <c r="E2450" s="13" t="s">
        <v>4067</v>
      </c>
      <c r="F2450" s="13" t="s">
        <v>7370</v>
      </c>
      <c r="G2450" s="13" t="s">
        <v>7465</v>
      </c>
      <c r="H2450" s="13" t="s">
        <v>7327</v>
      </c>
      <c r="I2450" s="34">
        <v>2</v>
      </c>
    </row>
    <row r="2451" spans="1:9">
      <c r="A2451" s="23">
        <v>2021</v>
      </c>
      <c r="B2451" s="23" t="s">
        <v>2366</v>
      </c>
      <c r="C2451" s="23" t="s">
        <v>514</v>
      </c>
      <c r="D2451" s="13" t="s">
        <v>300</v>
      </c>
      <c r="E2451" s="13" t="s">
        <v>7422</v>
      </c>
      <c r="F2451" s="13" t="s">
        <v>2620</v>
      </c>
      <c r="G2451" s="13" t="s">
        <v>7465</v>
      </c>
      <c r="H2451" s="13" t="s">
        <v>7327</v>
      </c>
      <c r="I2451" s="34">
        <v>2</v>
      </c>
    </row>
    <row r="2452" spans="1:9">
      <c r="A2452" s="23">
        <v>2021</v>
      </c>
      <c r="B2452" s="23" t="s">
        <v>2366</v>
      </c>
      <c r="C2452" s="23" t="s">
        <v>514</v>
      </c>
      <c r="D2452" s="13" t="s">
        <v>300</v>
      </c>
      <c r="E2452" s="13" t="s">
        <v>7423</v>
      </c>
      <c r="F2452" s="13" t="s">
        <v>2426</v>
      </c>
      <c r="G2452" s="13" t="s">
        <v>7465</v>
      </c>
      <c r="H2452" s="13" t="s">
        <v>7327</v>
      </c>
      <c r="I2452" s="34">
        <v>2</v>
      </c>
    </row>
    <row r="2453" spans="1:9">
      <c r="A2453" s="23">
        <v>2021</v>
      </c>
      <c r="B2453" s="23" t="s">
        <v>2366</v>
      </c>
      <c r="C2453" s="23" t="s">
        <v>514</v>
      </c>
      <c r="D2453" s="13" t="s">
        <v>300</v>
      </c>
      <c r="E2453" s="13" t="s">
        <v>7364</v>
      </c>
      <c r="F2453" s="13" t="s">
        <v>2414</v>
      </c>
      <c r="G2453" s="13" t="s">
        <v>7355</v>
      </c>
      <c r="H2453" s="13" t="s">
        <v>7327</v>
      </c>
      <c r="I2453" s="34">
        <v>1</v>
      </c>
    </row>
    <row r="2454" spans="1:9">
      <c r="A2454" s="23">
        <v>2021</v>
      </c>
      <c r="B2454" s="23" t="s">
        <v>2366</v>
      </c>
      <c r="C2454" s="23" t="s">
        <v>514</v>
      </c>
      <c r="D2454" s="13" t="s">
        <v>300</v>
      </c>
      <c r="E2454" s="13" t="s">
        <v>7466</v>
      </c>
      <c r="F2454" s="13" t="s">
        <v>2415</v>
      </c>
      <c r="G2454" s="13" t="s">
        <v>7413</v>
      </c>
      <c r="H2454" s="13" t="s">
        <v>7327</v>
      </c>
      <c r="I2454" s="34">
        <v>1</v>
      </c>
    </row>
    <row r="2455" spans="1:9">
      <c r="A2455" s="23">
        <v>2021</v>
      </c>
      <c r="B2455" s="23" t="s">
        <v>2366</v>
      </c>
      <c r="C2455" s="23" t="s">
        <v>514</v>
      </c>
      <c r="D2455" s="13" t="s">
        <v>300</v>
      </c>
      <c r="E2455" s="13" t="s">
        <v>7367</v>
      </c>
      <c r="F2455" s="13" t="s">
        <v>7368</v>
      </c>
      <c r="G2455" s="13" t="s">
        <v>7355</v>
      </c>
      <c r="H2455" s="13" t="s">
        <v>7327</v>
      </c>
      <c r="I2455" s="34">
        <v>1</v>
      </c>
    </row>
    <row r="2456" spans="1:9">
      <c r="A2456" s="23">
        <v>2021</v>
      </c>
      <c r="B2456" s="23" t="s">
        <v>2366</v>
      </c>
      <c r="C2456" s="23" t="s">
        <v>514</v>
      </c>
      <c r="D2456" s="13" t="s">
        <v>303</v>
      </c>
      <c r="E2456" s="13" t="s">
        <v>3210</v>
      </c>
      <c r="F2456" s="13" t="s">
        <v>2461</v>
      </c>
      <c r="G2456" s="13" t="s">
        <v>7465</v>
      </c>
      <c r="H2456" s="13" t="s">
        <v>7327</v>
      </c>
      <c r="I2456" s="34">
        <v>2</v>
      </c>
    </row>
    <row r="2457" spans="1:9">
      <c r="A2457" s="23">
        <v>2021</v>
      </c>
      <c r="B2457" s="23" t="s">
        <v>2366</v>
      </c>
      <c r="C2457" s="23" t="s">
        <v>514</v>
      </c>
      <c r="D2457" s="13" t="s">
        <v>304</v>
      </c>
      <c r="E2457" s="13" t="s">
        <v>7371</v>
      </c>
      <c r="F2457" s="13" t="s">
        <v>7372</v>
      </c>
      <c r="G2457" s="13" t="s">
        <v>7355</v>
      </c>
      <c r="H2457" s="13" t="s">
        <v>7327</v>
      </c>
      <c r="I2457" s="34">
        <v>1</v>
      </c>
    </row>
    <row r="2458" spans="1:9">
      <c r="A2458" s="23">
        <v>2021</v>
      </c>
      <c r="B2458" s="23" t="s">
        <v>2366</v>
      </c>
      <c r="C2458" s="23" t="s">
        <v>514</v>
      </c>
      <c r="D2458" s="13" t="s">
        <v>305</v>
      </c>
      <c r="E2458" s="13" t="s">
        <v>7474</v>
      </c>
      <c r="F2458" s="13" t="s">
        <v>2524</v>
      </c>
      <c r="G2458" s="13" t="s">
        <v>7355</v>
      </c>
      <c r="H2458" s="13" t="s">
        <v>7327</v>
      </c>
      <c r="I2458" s="34">
        <v>1</v>
      </c>
    </row>
    <row r="2459" spans="1:9">
      <c r="A2459" s="23">
        <v>2021</v>
      </c>
      <c r="B2459" s="23" t="s">
        <v>2366</v>
      </c>
      <c r="C2459" s="23" t="s">
        <v>514</v>
      </c>
      <c r="D2459" s="13" t="s">
        <v>310</v>
      </c>
      <c r="E2459" s="13" t="s">
        <v>7346</v>
      </c>
      <c r="F2459" s="13" t="s">
        <v>7347</v>
      </c>
      <c r="G2459" s="13" t="s">
        <v>7348</v>
      </c>
      <c r="H2459" s="13" t="s">
        <v>7327</v>
      </c>
      <c r="I2459" s="34">
        <v>25</v>
      </c>
    </row>
    <row r="2460" spans="1:9">
      <c r="A2460" s="23">
        <v>2021</v>
      </c>
      <c r="B2460" s="23" t="s">
        <v>2366</v>
      </c>
      <c r="C2460" s="23" t="s">
        <v>514</v>
      </c>
      <c r="D2460" s="13" t="s">
        <v>313</v>
      </c>
      <c r="E2460" s="13" t="s">
        <v>7378</v>
      </c>
      <c r="F2460" s="13" t="s">
        <v>2420</v>
      </c>
      <c r="G2460" s="13" t="s">
        <v>7355</v>
      </c>
      <c r="H2460" s="13" t="s">
        <v>7327</v>
      </c>
      <c r="I2460" s="34">
        <v>1</v>
      </c>
    </row>
    <row r="2461" spans="1:9">
      <c r="A2461" s="23">
        <v>2021</v>
      </c>
      <c r="B2461" s="23" t="s">
        <v>2366</v>
      </c>
      <c r="C2461" s="23" t="s">
        <v>514</v>
      </c>
      <c r="D2461" s="13" t="s">
        <v>313</v>
      </c>
      <c r="E2461" s="13" t="s">
        <v>7379</v>
      </c>
      <c r="F2461" s="13" t="s">
        <v>2486</v>
      </c>
      <c r="G2461" s="13" t="s">
        <v>7355</v>
      </c>
      <c r="H2461" s="13" t="s">
        <v>7327</v>
      </c>
      <c r="I2461" s="34">
        <v>1</v>
      </c>
    </row>
    <row r="2462" spans="1:9">
      <c r="A2462" s="23">
        <v>2021</v>
      </c>
      <c r="B2462" s="23" t="s">
        <v>2366</v>
      </c>
      <c r="C2462" s="23" t="s">
        <v>514</v>
      </c>
      <c r="D2462" s="13" t="s">
        <v>313</v>
      </c>
      <c r="E2462" s="13" t="s">
        <v>7380</v>
      </c>
      <c r="F2462" s="13" t="s">
        <v>2432</v>
      </c>
      <c r="G2462" s="13" t="s">
        <v>7355</v>
      </c>
      <c r="H2462" s="13" t="s">
        <v>7327</v>
      </c>
      <c r="I2462" s="34">
        <v>1</v>
      </c>
    </row>
    <row r="2463" spans="1:9">
      <c r="A2463" s="23">
        <v>2021</v>
      </c>
      <c r="B2463" s="23" t="s">
        <v>2366</v>
      </c>
      <c r="C2463" s="23" t="s">
        <v>514</v>
      </c>
      <c r="D2463" s="13" t="s">
        <v>313</v>
      </c>
      <c r="E2463" s="13" t="s">
        <v>7384</v>
      </c>
      <c r="F2463" s="13" t="s">
        <v>2420</v>
      </c>
      <c r="G2463" s="13" t="s">
        <v>7355</v>
      </c>
      <c r="H2463" s="13" t="s">
        <v>7327</v>
      </c>
      <c r="I2463" s="34">
        <v>1</v>
      </c>
    </row>
    <row r="2464" spans="1:9">
      <c r="A2464" s="23">
        <v>2021</v>
      </c>
      <c r="B2464" s="23" t="s">
        <v>2366</v>
      </c>
      <c r="C2464" s="23" t="s">
        <v>514</v>
      </c>
      <c r="D2464" s="13" t="s">
        <v>313</v>
      </c>
      <c r="E2464" s="13" t="s">
        <v>7467</v>
      </c>
      <c r="F2464" s="13" t="s">
        <v>2432</v>
      </c>
      <c r="G2464" s="13" t="s">
        <v>7355</v>
      </c>
      <c r="H2464" s="13" t="s">
        <v>7327</v>
      </c>
      <c r="I2464" s="34">
        <v>1</v>
      </c>
    </row>
    <row r="2465" spans="1:9">
      <c r="A2465" s="23">
        <v>2021</v>
      </c>
      <c r="B2465" s="23" t="s">
        <v>2366</v>
      </c>
      <c r="C2465" s="23" t="s">
        <v>514</v>
      </c>
      <c r="D2465" s="13" t="s">
        <v>313</v>
      </c>
      <c r="E2465" s="13" t="s">
        <v>3218</v>
      </c>
      <c r="F2465" s="13" t="s">
        <v>2432</v>
      </c>
      <c r="G2465" s="13" t="s">
        <v>7465</v>
      </c>
      <c r="H2465" s="13" t="s">
        <v>7327</v>
      </c>
      <c r="I2465" s="34">
        <v>1</v>
      </c>
    </row>
    <row r="2466" spans="1:9">
      <c r="A2466" s="23">
        <v>2021</v>
      </c>
      <c r="B2466" s="23" t="s">
        <v>2366</v>
      </c>
      <c r="C2466" s="23" t="s">
        <v>514</v>
      </c>
      <c r="D2466" s="13" t="s">
        <v>313</v>
      </c>
      <c r="E2466" s="13" t="s">
        <v>4948</v>
      </c>
      <c r="F2466" s="13" t="s">
        <v>5734</v>
      </c>
      <c r="G2466" s="13" t="s">
        <v>7465</v>
      </c>
      <c r="H2466" s="13" t="s">
        <v>7327</v>
      </c>
      <c r="I2466" s="34">
        <v>1</v>
      </c>
    </row>
    <row r="2467" spans="1:9">
      <c r="A2467" s="23">
        <v>2021</v>
      </c>
      <c r="B2467" s="23" t="s">
        <v>2366</v>
      </c>
      <c r="C2467" s="23" t="s">
        <v>514</v>
      </c>
      <c r="D2467" s="13" t="s">
        <v>313</v>
      </c>
      <c r="E2467" s="13" t="s">
        <v>4037</v>
      </c>
      <c r="F2467" s="13" t="s">
        <v>7427</v>
      </c>
      <c r="G2467" s="13" t="s">
        <v>7465</v>
      </c>
      <c r="H2467" s="13" t="s">
        <v>7327</v>
      </c>
      <c r="I2467" s="34">
        <v>1</v>
      </c>
    </row>
    <row r="2468" spans="1:9">
      <c r="A2468" s="23">
        <v>2021</v>
      </c>
      <c r="B2468" s="23" t="s">
        <v>2366</v>
      </c>
      <c r="C2468" s="23" t="s">
        <v>514</v>
      </c>
      <c r="D2468" s="13" t="s">
        <v>313</v>
      </c>
      <c r="E2468" s="13" t="s">
        <v>421</v>
      </c>
      <c r="F2468" s="13" t="s">
        <v>2548</v>
      </c>
      <c r="G2468" s="13" t="s">
        <v>7465</v>
      </c>
      <c r="H2468" s="13" t="s">
        <v>7327</v>
      </c>
      <c r="I2468" s="34">
        <v>2</v>
      </c>
    </row>
    <row r="2469" spans="1:9">
      <c r="A2469" s="23">
        <v>2021</v>
      </c>
      <c r="B2469" s="23" t="s">
        <v>2366</v>
      </c>
      <c r="C2469" s="23" t="s">
        <v>514</v>
      </c>
      <c r="D2469" s="13" t="s">
        <v>313</v>
      </c>
      <c r="E2469" s="13" t="s">
        <v>1957</v>
      </c>
      <c r="F2469" s="13" t="s">
        <v>2549</v>
      </c>
      <c r="G2469" s="13" t="s">
        <v>7465</v>
      </c>
      <c r="H2469" s="13" t="s">
        <v>7327</v>
      </c>
      <c r="I2469" s="34">
        <v>3</v>
      </c>
    </row>
    <row r="2470" spans="1:9">
      <c r="A2470" s="23">
        <v>2021</v>
      </c>
      <c r="B2470" s="23" t="s">
        <v>2366</v>
      </c>
      <c r="C2470" s="23" t="s">
        <v>514</v>
      </c>
      <c r="D2470" s="13" t="s">
        <v>313</v>
      </c>
      <c r="E2470" s="13" t="s">
        <v>2570</v>
      </c>
      <c r="F2470" s="13" t="s">
        <v>2551</v>
      </c>
      <c r="G2470" s="13" t="s">
        <v>7465</v>
      </c>
      <c r="H2470" s="13" t="s">
        <v>7327</v>
      </c>
      <c r="I2470" s="34">
        <v>1</v>
      </c>
    </row>
    <row r="2471" spans="1:9">
      <c r="A2471" s="23">
        <v>2021</v>
      </c>
      <c r="B2471" s="23" t="s">
        <v>2366</v>
      </c>
      <c r="C2471" s="23" t="s">
        <v>514</v>
      </c>
      <c r="D2471" s="13" t="s">
        <v>313</v>
      </c>
      <c r="E2471" s="13" t="s">
        <v>7429</v>
      </c>
      <c r="F2471" s="13" t="s">
        <v>2530</v>
      </c>
      <c r="G2471" s="13" t="s">
        <v>7465</v>
      </c>
      <c r="H2471" s="13" t="s">
        <v>7327</v>
      </c>
      <c r="I2471" s="34">
        <v>1</v>
      </c>
    </row>
    <row r="2472" spans="1:9">
      <c r="A2472" s="23">
        <v>2021</v>
      </c>
      <c r="B2472" s="23" t="s">
        <v>2366</v>
      </c>
      <c r="C2472" s="23" t="s">
        <v>514</v>
      </c>
      <c r="D2472" s="13" t="s">
        <v>313</v>
      </c>
      <c r="E2472" s="13" t="s">
        <v>405</v>
      </c>
      <c r="F2472" s="13" t="s">
        <v>2432</v>
      </c>
      <c r="G2472" s="13" t="s">
        <v>7465</v>
      </c>
      <c r="H2472" s="13" t="s">
        <v>7327</v>
      </c>
      <c r="I2472" s="34">
        <v>1</v>
      </c>
    </row>
    <row r="2473" spans="1:9">
      <c r="A2473" s="23">
        <v>2021</v>
      </c>
      <c r="B2473" s="23" t="s">
        <v>2366</v>
      </c>
      <c r="C2473" s="23" t="s">
        <v>514</v>
      </c>
      <c r="D2473" s="13" t="s">
        <v>313</v>
      </c>
      <c r="E2473" s="13" t="s">
        <v>4984</v>
      </c>
      <c r="F2473" s="13" t="s">
        <v>2420</v>
      </c>
      <c r="G2473" s="13" t="s">
        <v>7465</v>
      </c>
      <c r="H2473" s="13" t="s">
        <v>7327</v>
      </c>
      <c r="I2473" s="34">
        <v>2</v>
      </c>
    </row>
    <row r="2474" spans="1:9">
      <c r="A2474" s="23">
        <v>2021</v>
      </c>
      <c r="B2474" s="23" t="s">
        <v>2366</v>
      </c>
      <c r="C2474" s="23" t="s">
        <v>514</v>
      </c>
      <c r="D2474" s="13" t="s">
        <v>314</v>
      </c>
      <c r="E2474" s="13" t="s">
        <v>7387</v>
      </c>
      <c r="F2474" s="13" t="s">
        <v>7388</v>
      </c>
      <c r="G2474" s="13" t="s">
        <v>7355</v>
      </c>
      <c r="H2474" s="13" t="s">
        <v>7327</v>
      </c>
      <c r="I2474" s="34">
        <v>1</v>
      </c>
    </row>
    <row r="2475" spans="1:9">
      <c r="A2475" s="23">
        <v>2021</v>
      </c>
      <c r="B2475" s="23" t="s">
        <v>2366</v>
      </c>
      <c r="C2475" s="23" t="s">
        <v>514</v>
      </c>
      <c r="D2475" s="13" t="s">
        <v>314</v>
      </c>
      <c r="E2475" s="13" t="s">
        <v>7389</v>
      </c>
      <c r="F2475" s="13" t="s">
        <v>7390</v>
      </c>
      <c r="G2475" s="13" t="s">
        <v>7355</v>
      </c>
      <c r="H2475" s="13" t="s">
        <v>7327</v>
      </c>
      <c r="I2475" s="34">
        <v>1</v>
      </c>
    </row>
    <row r="2476" spans="1:9">
      <c r="A2476" s="23">
        <v>2021</v>
      </c>
      <c r="B2476" s="23" t="s">
        <v>2366</v>
      </c>
      <c r="C2476" s="23" t="s">
        <v>514</v>
      </c>
      <c r="D2476" s="13" t="s">
        <v>314</v>
      </c>
      <c r="E2476" s="13" t="s">
        <v>7391</v>
      </c>
      <c r="F2476" s="13" t="s">
        <v>7159</v>
      </c>
      <c r="G2476" s="13" t="s">
        <v>7355</v>
      </c>
      <c r="H2476" s="13" t="s">
        <v>7327</v>
      </c>
      <c r="I2476" s="34">
        <v>1</v>
      </c>
    </row>
    <row r="2477" spans="1:9">
      <c r="A2477" s="23">
        <v>2021</v>
      </c>
      <c r="B2477" s="23" t="s">
        <v>2366</v>
      </c>
      <c r="C2477" s="23" t="s">
        <v>514</v>
      </c>
      <c r="D2477" s="13" t="s">
        <v>314</v>
      </c>
      <c r="E2477" s="13" t="s">
        <v>7395</v>
      </c>
      <c r="F2477" s="13" t="s">
        <v>2438</v>
      </c>
      <c r="G2477" s="13" t="s">
        <v>7355</v>
      </c>
      <c r="H2477" s="13" t="s">
        <v>7327</v>
      </c>
      <c r="I2477" s="34">
        <v>1</v>
      </c>
    </row>
    <row r="2478" spans="1:9">
      <c r="A2478" s="23">
        <v>2021</v>
      </c>
      <c r="B2478" s="23" t="s">
        <v>2366</v>
      </c>
      <c r="C2478" s="23" t="s">
        <v>514</v>
      </c>
      <c r="D2478" s="13" t="s">
        <v>314</v>
      </c>
      <c r="E2478" s="13" t="s">
        <v>484</v>
      </c>
      <c r="F2478" s="13" t="s">
        <v>4986</v>
      </c>
      <c r="G2478" s="13" t="s">
        <v>7465</v>
      </c>
      <c r="H2478" s="13" t="s">
        <v>7327</v>
      </c>
      <c r="I2478" s="34">
        <v>1</v>
      </c>
    </row>
    <row r="2479" spans="1:9">
      <c r="A2479" s="23">
        <v>2021</v>
      </c>
      <c r="B2479" s="23" t="s">
        <v>2366</v>
      </c>
      <c r="C2479" s="23" t="s">
        <v>514</v>
      </c>
      <c r="D2479" s="13" t="s">
        <v>314</v>
      </c>
      <c r="E2479" s="13" t="s">
        <v>7398</v>
      </c>
      <c r="F2479" s="13" t="s">
        <v>7161</v>
      </c>
      <c r="G2479" s="13" t="s">
        <v>7355</v>
      </c>
      <c r="H2479" s="13" t="s">
        <v>7327</v>
      </c>
      <c r="I2479" s="34">
        <v>1</v>
      </c>
    </row>
    <row r="2480" spans="1:9">
      <c r="A2480" s="23">
        <v>2021</v>
      </c>
      <c r="B2480" s="23" t="s">
        <v>2366</v>
      </c>
      <c r="C2480" s="23" t="s">
        <v>514</v>
      </c>
      <c r="D2480" s="13" t="s">
        <v>314</v>
      </c>
      <c r="E2480" s="13" t="s">
        <v>7400</v>
      </c>
      <c r="F2480" s="13" t="s">
        <v>7401</v>
      </c>
      <c r="G2480" s="13" t="s">
        <v>7355</v>
      </c>
      <c r="H2480" s="13" t="s">
        <v>7327</v>
      </c>
      <c r="I2480" s="34">
        <v>1</v>
      </c>
    </row>
    <row r="2481" spans="1:9">
      <c r="A2481" s="23">
        <v>2021</v>
      </c>
      <c r="B2481" s="23" t="s">
        <v>2366</v>
      </c>
      <c r="C2481" s="23" t="s">
        <v>514</v>
      </c>
      <c r="D2481" s="13" t="s">
        <v>314</v>
      </c>
      <c r="E2481" s="13" t="s">
        <v>7405</v>
      </c>
      <c r="F2481" s="13" t="s">
        <v>7406</v>
      </c>
      <c r="G2481" s="13" t="s">
        <v>7355</v>
      </c>
      <c r="H2481" s="13" t="s">
        <v>7327</v>
      </c>
      <c r="I2481" s="34">
        <v>1</v>
      </c>
    </row>
    <row r="2482" spans="1:9">
      <c r="A2482" s="23">
        <v>2021</v>
      </c>
      <c r="B2482" s="23" t="s">
        <v>2366</v>
      </c>
      <c r="C2482" s="23" t="s">
        <v>514</v>
      </c>
      <c r="D2482" s="13" t="s">
        <v>314</v>
      </c>
      <c r="E2482" s="13" t="s">
        <v>7407</v>
      </c>
      <c r="F2482" s="13" t="s">
        <v>7408</v>
      </c>
      <c r="G2482" s="13" t="s">
        <v>7355</v>
      </c>
      <c r="H2482" s="13" t="s">
        <v>7327</v>
      </c>
      <c r="I2482" s="34">
        <v>1</v>
      </c>
    </row>
    <row r="2483" spans="1:9">
      <c r="A2483" s="23">
        <v>2021</v>
      </c>
      <c r="B2483" s="23" t="s">
        <v>2366</v>
      </c>
      <c r="C2483" s="23" t="s">
        <v>514</v>
      </c>
      <c r="D2483" s="13" t="s">
        <v>316</v>
      </c>
      <c r="E2483" s="13" t="s">
        <v>7349</v>
      </c>
      <c r="F2483" s="13" t="s">
        <v>7350</v>
      </c>
      <c r="G2483" s="13" t="s">
        <v>7348</v>
      </c>
      <c r="H2483" s="13" t="s">
        <v>7327</v>
      </c>
      <c r="I2483" s="34">
        <v>5</v>
      </c>
    </row>
    <row r="2484" spans="1:9">
      <c r="A2484" s="23">
        <v>2021</v>
      </c>
      <c r="B2484" s="23" t="s">
        <v>2366</v>
      </c>
      <c r="C2484" s="23" t="s">
        <v>514</v>
      </c>
      <c r="D2484" s="13" t="s">
        <v>317</v>
      </c>
      <c r="E2484" s="13" t="s">
        <v>3231</v>
      </c>
      <c r="F2484" s="13" t="s">
        <v>3267</v>
      </c>
      <c r="G2484" s="13" t="s">
        <v>7465</v>
      </c>
      <c r="H2484" s="13" t="s">
        <v>7327</v>
      </c>
      <c r="I2484" s="34">
        <v>1</v>
      </c>
    </row>
    <row r="2485" spans="1:9">
      <c r="A2485" s="23">
        <v>2021</v>
      </c>
      <c r="B2485" s="23" t="s">
        <v>2366</v>
      </c>
      <c r="C2485" s="23" t="s">
        <v>514</v>
      </c>
      <c r="D2485" s="13" t="s">
        <v>317</v>
      </c>
      <c r="E2485" s="13" t="s">
        <v>7345</v>
      </c>
      <c r="F2485" s="13" t="s">
        <v>2423</v>
      </c>
      <c r="G2485" s="13" t="s">
        <v>442</v>
      </c>
      <c r="H2485" s="13" t="s">
        <v>7327</v>
      </c>
      <c r="I2485" s="34">
        <v>1</v>
      </c>
    </row>
    <row r="2486" spans="1:9">
      <c r="A2486" s="23">
        <v>2021</v>
      </c>
      <c r="B2486" s="23" t="s">
        <v>2366</v>
      </c>
      <c r="C2486" s="23" t="s">
        <v>514</v>
      </c>
      <c r="D2486" s="13" t="s">
        <v>317</v>
      </c>
      <c r="E2486" s="13" t="s">
        <v>7434</v>
      </c>
      <c r="F2486" s="13" t="s">
        <v>2454</v>
      </c>
      <c r="G2486" s="13" t="s">
        <v>7465</v>
      </c>
      <c r="H2486" s="13" t="s">
        <v>7327</v>
      </c>
      <c r="I2486" s="34">
        <v>1</v>
      </c>
    </row>
    <row r="2487" spans="1:9">
      <c r="A2487" s="23">
        <v>2021</v>
      </c>
      <c r="B2487" s="23" t="s">
        <v>2366</v>
      </c>
      <c r="C2487" s="23" t="s">
        <v>514</v>
      </c>
      <c r="D2487" s="13" t="s">
        <v>317</v>
      </c>
      <c r="E2487" s="13" t="s">
        <v>7435</v>
      </c>
      <c r="F2487" s="13" t="s">
        <v>2476</v>
      </c>
      <c r="G2487" s="13" t="s">
        <v>7465</v>
      </c>
      <c r="H2487" s="13" t="s">
        <v>7327</v>
      </c>
      <c r="I2487" s="34">
        <v>1</v>
      </c>
    </row>
    <row r="2488" spans="1:9">
      <c r="A2488" s="23">
        <v>2021</v>
      </c>
      <c r="B2488" s="23" t="s">
        <v>2366</v>
      </c>
      <c r="C2488" s="23" t="s">
        <v>514</v>
      </c>
      <c r="D2488" s="13" t="s">
        <v>317</v>
      </c>
      <c r="E2488" s="13" t="s">
        <v>7436</v>
      </c>
      <c r="F2488" s="13" t="s">
        <v>2454</v>
      </c>
      <c r="G2488" s="13" t="s">
        <v>7465</v>
      </c>
      <c r="H2488" s="13" t="s">
        <v>7327</v>
      </c>
      <c r="I2488" s="34">
        <v>2</v>
      </c>
    </row>
    <row r="2489" spans="1:9">
      <c r="A2489" s="23">
        <v>2021</v>
      </c>
      <c r="B2489" s="23" t="s">
        <v>2366</v>
      </c>
      <c r="C2489" s="23" t="s">
        <v>514</v>
      </c>
      <c r="D2489" s="13" t="s">
        <v>317</v>
      </c>
      <c r="E2489" s="13" t="s">
        <v>7469</v>
      </c>
      <c r="F2489" s="13" t="s">
        <v>2454</v>
      </c>
      <c r="G2489" s="13" t="s">
        <v>7465</v>
      </c>
      <c r="H2489" s="13" t="s">
        <v>7327</v>
      </c>
      <c r="I2489" s="34">
        <v>1</v>
      </c>
    </row>
    <row r="2490" spans="1:9">
      <c r="A2490" s="23">
        <v>2021</v>
      </c>
      <c r="B2490" s="23" t="s">
        <v>2366</v>
      </c>
      <c r="C2490" s="23" t="s">
        <v>514</v>
      </c>
      <c r="D2490" s="13" t="s">
        <v>317</v>
      </c>
      <c r="E2490" s="13" t="s">
        <v>406</v>
      </c>
      <c r="F2490" s="13" t="s">
        <v>2454</v>
      </c>
      <c r="G2490" s="13" t="s">
        <v>7465</v>
      </c>
      <c r="H2490" s="13" t="s">
        <v>7327</v>
      </c>
      <c r="I2490" s="34">
        <v>1</v>
      </c>
    </row>
    <row r="2491" spans="1:9">
      <c r="A2491" s="23">
        <v>2021</v>
      </c>
      <c r="B2491" s="23" t="s">
        <v>2366</v>
      </c>
      <c r="C2491" s="23" t="s">
        <v>514</v>
      </c>
      <c r="D2491" s="13" t="s">
        <v>319</v>
      </c>
      <c r="E2491" s="13" t="s">
        <v>407</v>
      </c>
      <c r="F2491" s="13" t="s">
        <v>2424</v>
      </c>
      <c r="G2491" s="13" t="s">
        <v>442</v>
      </c>
      <c r="H2491" s="13" t="s">
        <v>7327</v>
      </c>
      <c r="I2491" s="34">
        <v>2</v>
      </c>
    </row>
    <row r="2492" spans="1:9">
      <c r="A2492" s="23">
        <v>2021</v>
      </c>
      <c r="B2492" s="23" t="s">
        <v>2366</v>
      </c>
      <c r="C2492" s="23" t="s">
        <v>514</v>
      </c>
      <c r="D2492" s="13" t="s">
        <v>319</v>
      </c>
      <c r="E2492" s="13" t="s">
        <v>407</v>
      </c>
      <c r="F2492" s="13" t="s">
        <v>2424</v>
      </c>
      <c r="G2492" s="13" t="s">
        <v>7465</v>
      </c>
      <c r="H2492" s="13" t="s">
        <v>7327</v>
      </c>
      <c r="I2492" s="34">
        <v>2</v>
      </c>
    </row>
    <row r="2493" spans="1:9">
      <c r="A2493" s="23">
        <v>2021</v>
      </c>
      <c r="B2493" s="23" t="s">
        <v>2366</v>
      </c>
      <c r="C2493" s="23" t="s">
        <v>514</v>
      </c>
      <c r="D2493" s="13" t="s">
        <v>319</v>
      </c>
      <c r="E2493" s="13" t="s">
        <v>408</v>
      </c>
      <c r="F2493" s="13" t="s">
        <v>3475</v>
      </c>
      <c r="G2493" s="13" t="s">
        <v>442</v>
      </c>
      <c r="H2493" s="13" t="s">
        <v>7327</v>
      </c>
      <c r="I2493" s="34">
        <v>14</v>
      </c>
    </row>
    <row r="2494" spans="1:9">
      <c r="A2494" s="23">
        <v>2021</v>
      </c>
      <c r="B2494" s="23" t="s">
        <v>2366</v>
      </c>
      <c r="C2494" s="23" t="s">
        <v>514</v>
      </c>
      <c r="D2494" s="13" t="s">
        <v>322</v>
      </c>
      <c r="E2494" s="13" t="s">
        <v>7470</v>
      </c>
      <c r="F2494" s="13" t="s">
        <v>7415</v>
      </c>
      <c r="G2494" s="13" t="s">
        <v>7413</v>
      </c>
      <c r="H2494" s="13" t="s">
        <v>7327</v>
      </c>
      <c r="I2494" s="34">
        <v>1</v>
      </c>
    </row>
    <row r="2495" spans="1:9">
      <c r="A2495" s="23">
        <v>2021</v>
      </c>
      <c r="B2495" s="23" t="s">
        <v>2366</v>
      </c>
      <c r="C2495" s="23" t="s">
        <v>514</v>
      </c>
      <c r="D2495" s="13" t="s">
        <v>322</v>
      </c>
      <c r="E2495" s="13" t="s">
        <v>7418</v>
      </c>
      <c r="F2495" s="13" t="s">
        <v>7415</v>
      </c>
      <c r="G2495" s="13" t="s">
        <v>7413</v>
      </c>
      <c r="H2495" s="13" t="s">
        <v>7327</v>
      </c>
      <c r="I2495" s="34">
        <v>1</v>
      </c>
    </row>
    <row r="2496" spans="1:9">
      <c r="A2496" s="23">
        <v>2021</v>
      </c>
      <c r="B2496" s="23" t="s">
        <v>2366</v>
      </c>
      <c r="C2496" s="23" t="s">
        <v>514</v>
      </c>
      <c r="D2496" s="13" t="s">
        <v>322</v>
      </c>
      <c r="E2496" s="13" t="s">
        <v>4034</v>
      </c>
      <c r="F2496" s="13" t="s">
        <v>2508</v>
      </c>
      <c r="G2496" s="13" t="s">
        <v>7465</v>
      </c>
      <c r="H2496" s="13" t="s">
        <v>7327</v>
      </c>
      <c r="I2496" s="34">
        <v>1</v>
      </c>
    </row>
    <row r="2497" spans="1:9">
      <c r="A2497" s="23">
        <v>2021</v>
      </c>
      <c r="B2497" s="23" t="s">
        <v>2366</v>
      </c>
      <c r="C2497" s="23" t="s">
        <v>514</v>
      </c>
      <c r="D2497" s="13" t="s">
        <v>322</v>
      </c>
      <c r="E2497" s="13" t="s">
        <v>7439</v>
      </c>
      <c r="F2497" s="13" t="s">
        <v>4097</v>
      </c>
      <c r="G2497" s="13" t="s">
        <v>7465</v>
      </c>
      <c r="H2497" s="13" t="s">
        <v>7327</v>
      </c>
      <c r="I2497" s="34">
        <v>1</v>
      </c>
    </row>
    <row r="2498" spans="1:9">
      <c r="A2498" s="23">
        <v>2021</v>
      </c>
      <c r="B2498" s="23" t="s">
        <v>2366</v>
      </c>
      <c r="C2498" s="23" t="s">
        <v>514</v>
      </c>
      <c r="D2498" s="13" t="s">
        <v>432</v>
      </c>
      <c r="E2498" s="13" t="s">
        <v>2168</v>
      </c>
      <c r="F2498" s="13" t="s">
        <v>7441</v>
      </c>
      <c r="G2498" s="13" t="s">
        <v>7465</v>
      </c>
      <c r="H2498" s="13" t="s">
        <v>7327</v>
      </c>
      <c r="I2498" s="34">
        <v>4</v>
      </c>
    </row>
    <row r="2499" spans="1:9">
      <c r="A2499" s="23">
        <v>2021</v>
      </c>
      <c r="B2499" s="23" t="s">
        <v>2366</v>
      </c>
      <c r="C2499" s="23" t="s">
        <v>514</v>
      </c>
      <c r="D2499" s="13" t="s">
        <v>432</v>
      </c>
      <c r="E2499" s="13" t="s">
        <v>2168</v>
      </c>
      <c r="F2499" s="13" t="s">
        <v>7441</v>
      </c>
      <c r="G2499" s="13" t="s">
        <v>7355</v>
      </c>
      <c r="H2499" s="13" t="s">
        <v>7327</v>
      </c>
      <c r="I2499" s="34">
        <v>1</v>
      </c>
    </row>
    <row r="2500" spans="1:9">
      <c r="A2500" s="23">
        <v>2021</v>
      </c>
      <c r="B2500" s="23" t="s">
        <v>2366</v>
      </c>
      <c r="C2500" s="23" t="s">
        <v>514</v>
      </c>
      <c r="D2500" s="13" t="s">
        <v>432</v>
      </c>
      <c r="E2500" s="13" t="s">
        <v>2168</v>
      </c>
      <c r="F2500" s="13" t="s">
        <v>7441</v>
      </c>
      <c r="G2500" s="13" t="s">
        <v>7465</v>
      </c>
      <c r="H2500" s="13" t="s">
        <v>7327</v>
      </c>
      <c r="I2500" s="34">
        <v>2</v>
      </c>
    </row>
    <row r="2501" spans="1:9">
      <c r="A2501" s="23">
        <v>2021</v>
      </c>
      <c r="B2501" s="23" t="s">
        <v>2366</v>
      </c>
      <c r="C2501" s="23" t="s">
        <v>514</v>
      </c>
      <c r="D2501" s="13" t="s">
        <v>396</v>
      </c>
      <c r="E2501" s="13" t="s">
        <v>7442</v>
      </c>
      <c r="F2501" s="13" t="s">
        <v>2472</v>
      </c>
      <c r="G2501" s="13" t="s">
        <v>7465</v>
      </c>
      <c r="H2501" s="13" t="s">
        <v>7327</v>
      </c>
      <c r="I2501" s="34">
        <v>1</v>
      </c>
    </row>
    <row r="2502" spans="1:9">
      <c r="A2502" s="23">
        <v>2021</v>
      </c>
      <c r="B2502" s="23" t="s">
        <v>2367</v>
      </c>
      <c r="C2502" s="23" t="s">
        <v>514</v>
      </c>
      <c r="D2502" s="13" t="s">
        <v>300</v>
      </c>
      <c r="E2502" s="13" t="s">
        <v>7420</v>
      </c>
      <c r="F2502" s="13" t="s">
        <v>2427</v>
      </c>
      <c r="G2502" s="13" t="s">
        <v>2151</v>
      </c>
      <c r="H2502" s="13" t="s">
        <v>7328</v>
      </c>
      <c r="I2502" s="34">
        <v>6</v>
      </c>
    </row>
    <row r="2503" spans="1:9">
      <c r="A2503" s="23">
        <v>2021</v>
      </c>
      <c r="B2503" s="23" t="s">
        <v>2367</v>
      </c>
      <c r="C2503" s="23" t="s">
        <v>514</v>
      </c>
      <c r="D2503" s="13" t="s">
        <v>300</v>
      </c>
      <c r="E2503" s="13" t="s">
        <v>1425</v>
      </c>
      <c r="F2503" s="13" t="s">
        <v>2608</v>
      </c>
      <c r="G2503" s="13" t="s">
        <v>2151</v>
      </c>
      <c r="H2503" s="13" t="s">
        <v>7328</v>
      </c>
      <c r="I2503" s="34">
        <v>1</v>
      </c>
    </row>
    <row r="2504" spans="1:9">
      <c r="A2504" s="23">
        <v>2021</v>
      </c>
      <c r="B2504" s="23" t="s">
        <v>2367</v>
      </c>
      <c r="C2504" s="23" t="s">
        <v>514</v>
      </c>
      <c r="D2504" s="13" t="s">
        <v>306</v>
      </c>
      <c r="E2504" s="13" t="s">
        <v>1436</v>
      </c>
      <c r="F2504" s="13" t="s">
        <v>2469</v>
      </c>
      <c r="G2504" s="13" t="s">
        <v>2151</v>
      </c>
      <c r="H2504" s="13" t="s">
        <v>7328</v>
      </c>
      <c r="I2504" s="34">
        <v>7</v>
      </c>
    </row>
    <row r="2505" spans="1:9">
      <c r="A2505" s="23">
        <v>2021</v>
      </c>
      <c r="B2505" s="23" t="s">
        <v>2367</v>
      </c>
      <c r="C2505" s="23" t="s">
        <v>514</v>
      </c>
      <c r="D2505" s="13" t="s">
        <v>306</v>
      </c>
      <c r="E2505" s="13" t="s">
        <v>2567</v>
      </c>
      <c r="F2505" s="13" t="s">
        <v>2489</v>
      </c>
      <c r="G2505" s="13" t="s">
        <v>2151</v>
      </c>
      <c r="H2505" s="13" t="s">
        <v>7328</v>
      </c>
      <c r="I2505" s="34">
        <v>4</v>
      </c>
    </row>
    <row r="2506" spans="1:9">
      <c r="A2506" s="23">
        <v>2021</v>
      </c>
      <c r="B2506" s="23" t="s">
        <v>2367</v>
      </c>
      <c r="C2506" s="23" t="s">
        <v>514</v>
      </c>
      <c r="D2506" s="13" t="s">
        <v>306</v>
      </c>
      <c r="E2506" s="13" t="s">
        <v>2568</v>
      </c>
      <c r="F2506" s="13" t="s">
        <v>2469</v>
      </c>
      <c r="G2506" s="13" t="s">
        <v>2151</v>
      </c>
      <c r="H2506" s="13" t="s">
        <v>7328</v>
      </c>
      <c r="I2506" s="34">
        <v>1</v>
      </c>
    </row>
    <row r="2507" spans="1:9">
      <c r="A2507" s="23">
        <v>2021</v>
      </c>
      <c r="B2507" s="23" t="s">
        <v>2367</v>
      </c>
      <c r="C2507" s="23" t="s">
        <v>514</v>
      </c>
      <c r="D2507" s="13" t="s">
        <v>1427</v>
      </c>
      <c r="E2507" s="13" t="s">
        <v>7447</v>
      </c>
      <c r="F2507" s="13" t="s">
        <v>2609</v>
      </c>
      <c r="G2507" s="13" t="s">
        <v>2151</v>
      </c>
      <c r="H2507" s="13" t="s">
        <v>7328</v>
      </c>
      <c r="I2507" s="34">
        <v>1</v>
      </c>
    </row>
    <row r="2508" spans="1:9">
      <c r="A2508" s="23">
        <v>2021</v>
      </c>
      <c r="B2508" s="23" t="s">
        <v>2367</v>
      </c>
      <c r="C2508" s="23" t="s">
        <v>514</v>
      </c>
      <c r="D2508" s="13" t="s">
        <v>312</v>
      </c>
      <c r="E2508" s="13" t="s">
        <v>418</v>
      </c>
      <c r="F2508" s="13" t="s">
        <v>2444</v>
      </c>
      <c r="G2508" s="13" t="s">
        <v>2151</v>
      </c>
      <c r="H2508" s="13" t="s">
        <v>7328</v>
      </c>
      <c r="I2508" s="34">
        <v>6</v>
      </c>
    </row>
    <row r="2509" spans="1:9">
      <c r="A2509" s="23">
        <v>2021</v>
      </c>
      <c r="B2509" s="23" t="s">
        <v>2367</v>
      </c>
      <c r="C2509" s="23" t="s">
        <v>514</v>
      </c>
      <c r="D2509" s="13" t="s">
        <v>312</v>
      </c>
      <c r="E2509" s="13" t="s">
        <v>2343</v>
      </c>
      <c r="F2509" s="13" t="s">
        <v>2485</v>
      </c>
      <c r="G2509" s="13" t="s">
        <v>2151</v>
      </c>
      <c r="H2509" s="13" t="s">
        <v>7328</v>
      </c>
      <c r="I2509" s="34">
        <v>1</v>
      </c>
    </row>
    <row r="2510" spans="1:9">
      <c r="A2510" s="23">
        <v>2021</v>
      </c>
      <c r="B2510" s="23" t="s">
        <v>2367</v>
      </c>
      <c r="C2510" s="23" t="s">
        <v>514</v>
      </c>
      <c r="D2510" s="13" t="s">
        <v>312</v>
      </c>
      <c r="E2510" s="13" t="s">
        <v>7453</v>
      </c>
      <c r="F2510" s="13" t="s">
        <v>2444</v>
      </c>
      <c r="G2510" s="13" t="s">
        <v>2151</v>
      </c>
      <c r="H2510" s="13" t="s">
        <v>7328</v>
      </c>
      <c r="I2510" s="34">
        <v>2</v>
      </c>
    </row>
    <row r="2511" spans="1:9">
      <c r="A2511" s="23">
        <v>2021</v>
      </c>
      <c r="B2511" s="23" t="s">
        <v>2367</v>
      </c>
      <c r="C2511" s="23" t="s">
        <v>514</v>
      </c>
      <c r="D2511" s="13" t="s">
        <v>317</v>
      </c>
      <c r="E2511" s="13" t="s">
        <v>3231</v>
      </c>
      <c r="F2511" s="13" t="s">
        <v>3267</v>
      </c>
      <c r="G2511" s="13" t="s">
        <v>2151</v>
      </c>
      <c r="H2511" s="13" t="s">
        <v>7328</v>
      </c>
      <c r="I2511" s="34">
        <v>2</v>
      </c>
    </row>
    <row r="2512" spans="1:9">
      <c r="A2512" s="23">
        <v>2021</v>
      </c>
      <c r="B2512" s="23" t="s">
        <v>2367</v>
      </c>
      <c r="C2512" s="23" t="s">
        <v>514</v>
      </c>
      <c r="D2512" s="13" t="s">
        <v>317</v>
      </c>
      <c r="E2512" s="13" t="s">
        <v>7448</v>
      </c>
      <c r="F2512" s="13" t="s">
        <v>2446</v>
      </c>
      <c r="G2512" s="13" t="s">
        <v>2151</v>
      </c>
      <c r="H2512" s="13" t="s">
        <v>7328</v>
      </c>
      <c r="I2512" s="34">
        <v>1</v>
      </c>
    </row>
    <row r="2513" spans="1:9">
      <c r="A2513" s="23">
        <v>2021</v>
      </c>
      <c r="B2513" s="23" t="s">
        <v>2367</v>
      </c>
      <c r="C2513" s="23" t="s">
        <v>514</v>
      </c>
      <c r="D2513" s="13" t="s">
        <v>317</v>
      </c>
      <c r="E2513" s="13" t="s">
        <v>7449</v>
      </c>
      <c r="F2513" s="13" t="s">
        <v>2454</v>
      </c>
      <c r="G2513" s="13" t="s">
        <v>2151</v>
      </c>
      <c r="H2513" s="13" t="s">
        <v>7328</v>
      </c>
      <c r="I2513" s="34">
        <v>1</v>
      </c>
    </row>
    <row r="2514" spans="1:9">
      <c r="A2514" s="23">
        <v>2021</v>
      </c>
      <c r="B2514" s="23" t="s">
        <v>2367</v>
      </c>
      <c r="C2514" s="23" t="s">
        <v>514</v>
      </c>
      <c r="D2514" s="13" t="s">
        <v>317</v>
      </c>
      <c r="E2514" s="13" t="s">
        <v>406</v>
      </c>
      <c r="F2514" s="13" t="s">
        <v>2454</v>
      </c>
      <c r="G2514" s="13" t="s">
        <v>2151</v>
      </c>
      <c r="H2514" s="13" t="s">
        <v>7328</v>
      </c>
      <c r="I2514" s="34">
        <v>2</v>
      </c>
    </row>
    <row r="2515" spans="1:9">
      <c r="A2515" s="23">
        <v>2021</v>
      </c>
      <c r="B2515" s="23" t="s">
        <v>2367</v>
      </c>
      <c r="C2515" s="23" t="s">
        <v>514</v>
      </c>
      <c r="D2515" s="13" t="s">
        <v>337</v>
      </c>
      <c r="E2515" s="13" t="s">
        <v>465</v>
      </c>
      <c r="F2515" s="13" t="s">
        <v>3551</v>
      </c>
      <c r="G2515" s="13" t="s">
        <v>2151</v>
      </c>
      <c r="H2515" s="13" t="s">
        <v>7328</v>
      </c>
      <c r="I2515" s="34">
        <v>2</v>
      </c>
    </row>
    <row r="2516" spans="1:9">
      <c r="A2516" s="23">
        <v>2021</v>
      </c>
      <c r="B2516" s="23" t="s">
        <v>2367</v>
      </c>
      <c r="C2516" s="23" t="s">
        <v>514</v>
      </c>
      <c r="D2516" s="13" t="s">
        <v>319</v>
      </c>
      <c r="E2516" s="13" t="s">
        <v>408</v>
      </c>
      <c r="F2516" s="13" t="s">
        <v>2646</v>
      </c>
      <c r="G2516" s="13" t="s">
        <v>2151</v>
      </c>
      <c r="H2516" s="13" t="s">
        <v>7328</v>
      </c>
      <c r="I2516" s="34">
        <v>1</v>
      </c>
    </row>
    <row r="2517" spans="1:9">
      <c r="A2517" s="23">
        <v>2021</v>
      </c>
      <c r="B2517" s="23" t="s">
        <v>2367</v>
      </c>
      <c r="C2517" s="23" t="s">
        <v>514</v>
      </c>
      <c r="D2517" s="13" t="s">
        <v>322</v>
      </c>
      <c r="E2517" s="13" t="s">
        <v>393</v>
      </c>
      <c r="F2517" s="13" t="s">
        <v>2607</v>
      </c>
      <c r="G2517" s="13" t="s">
        <v>2151</v>
      </c>
      <c r="H2517" s="13" t="s">
        <v>7328</v>
      </c>
      <c r="I2517" s="34">
        <v>8</v>
      </c>
    </row>
    <row r="2518" spans="1:9">
      <c r="A2518" s="23">
        <v>2021</v>
      </c>
      <c r="B2518" s="23" t="s">
        <v>2367</v>
      </c>
      <c r="C2518" s="23" t="s">
        <v>514</v>
      </c>
      <c r="D2518" s="13" t="s">
        <v>323</v>
      </c>
      <c r="E2518" s="13" t="s">
        <v>3543</v>
      </c>
      <c r="F2518" s="13" t="s">
        <v>2483</v>
      </c>
      <c r="G2518" s="13" t="s">
        <v>2151</v>
      </c>
      <c r="H2518" s="13" t="s">
        <v>7328</v>
      </c>
      <c r="I2518" s="34">
        <v>5</v>
      </c>
    </row>
    <row r="2519" spans="1:9">
      <c r="A2519" s="23">
        <v>2021</v>
      </c>
      <c r="B2519" s="23" t="s">
        <v>2367</v>
      </c>
      <c r="C2519" s="23" t="s">
        <v>514</v>
      </c>
      <c r="D2519" s="13" t="s">
        <v>324</v>
      </c>
      <c r="E2519" s="13" t="s">
        <v>3483</v>
      </c>
      <c r="F2519" s="13" t="s">
        <v>3269</v>
      </c>
      <c r="G2519" s="13" t="s">
        <v>2151</v>
      </c>
      <c r="H2519" s="13" t="s">
        <v>7328</v>
      </c>
      <c r="I2519" s="34">
        <v>2</v>
      </c>
    </row>
    <row r="2520" spans="1:9">
      <c r="A2520" s="23">
        <v>2021</v>
      </c>
      <c r="B2520" s="23" t="s">
        <v>2367</v>
      </c>
      <c r="C2520" s="23" t="s">
        <v>514</v>
      </c>
      <c r="D2520" s="13" t="s">
        <v>324</v>
      </c>
      <c r="E2520" s="13" t="s">
        <v>479</v>
      </c>
      <c r="F2520" s="13" t="s">
        <v>2425</v>
      </c>
      <c r="G2520" s="13" t="s">
        <v>2151</v>
      </c>
      <c r="H2520" s="13" t="s">
        <v>7328</v>
      </c>
      <c r="I2520" s="34">
        <v>2</v>
      </c>
    </row>
    <row r="2521" spans="1:9">
      <c r="A2521" s="23">
        <v>2021</v>
      </c>
      <c r="B2521" s="23" t="s">
        <v>2367</v>
      </c>
      <c r="C2521" s="23" t="s">
        <v>514</v>
      </c>
      <c r="D2521" s="13" t="s">
        <v>300</v>
      </c>
      <c r="E2521" s="13" t="s">
        <v>7358</v>
      </c>
      <c r="F2521" s="13" t="s">
        <v>2414</v>
      </c>
      <c r="G2521" s="13" t="s">
        <v>7355</v>
      </c>
      <c r="H2521" s="13" t="s">
        <v>7327</v>
      </c>
      <c r="I2521" s="34">
        <v>1</v>
      </c>
    </row>
    <row r="2522" spans="1:9">
      <c r="A2522" s="23">
        <v>2021</v>
      </c>
      <c r="B2522" s="23" t="s">
        <v>2367</v>
      </c>
      <c r="C2522" s="23" t="s">
        <v>514</v>
      </c>
      <c r="D2522" s="13" t="s">
        <v>300</v>
      </c>
      <c r="E2522" s="13" t="s">
        <v>7420</v>
      </c>
      <c r="F2522" s="13" t="s">
        <v>2427</v>
      </c>
      <c r="G2522" s="13" t="s">
        <v>7465</v>
      </c>
      <c r="H2522" s="13" t="s">
        <v>7327</v>
      </c>
      <c r="I2522" s="34">
        <v>7</v>
      </c>
    </row>
    <row r="2523" spans="1:9">
      <c r="A2523" s="23">
        <v>2021</v>
      </c>
      <c r="B2523" s="23" t="s">
        <v>2367</v>
      </c>
      <c r="C2523" s="23" t="s">
        <v>514</v>
      </c>
      <c r="D2523" s="13" t="s">
        <v>300</v>
      </c>
      <c r="E2523" s="13" t="s">
        <v>7421</v>
      </c>
      <c r="F2523" s="13" t="s">
        <v>7370</v>
      </c>
      <c r="G2523" s="13" t="s">
        <v>7465</v>
      </c>
      <c r="H2523" s="13" t="s">
        <v>7327</v>
      </c>
      <c r="I2523" s="34">
        <v>1</v>
      </c>
    </row>
    <row r="2524" spans="1:9">
      <c r="A2524" s="23">
        <v>2021</v>
      </c>
      <c r="B2524" s="23" t="s">
        <v>2367</v>
      </c>
      <c r="C2524" s="23" t="s">
        <v>514</v>
      </c>
      <c r="D2524" s="13" t="s">
        <v>300</v>
      </c>
      <c r="E2524" s="13" t="s">
        <v>4067</v>
      </c>
      <c r="F2524" s="13" t="s">
        <v>7370</v>
      </c>
      <c r="G2524" s="13" t="s">
        <v>7465</v>
      </c>
      <c r="H2524" s="13" t="s">
        <v>7327</v>
      </c>
      <c r="I2524" s="34">
        <v>1</v>
      </c>
    </row>
    <row r="2525" spans="1:9">
      <c r="A2525" s="23">
        <v>2021</v>
      </c>
      <c r="B2525" s="23" t="s">
        <v>2367</v>
      </c>
      <c r="C2525" s="23" t="s">
        <v>514</v>
      </c>
      <c r="D2525" s="13" t="s">
        <v>300</v>
      </c>
      <c r="E2525" s="13" t="s">
        <v>4935</v>
      </c>
      <c r="F2525" s="13" t="s">
        <v>2620</v>
      </c>
      <c r="G2525" s="13" t="s">
        <v>7465</v>
      </c>
      <c r="H2525" s="13" t="s">
        <v>7327</v>
      </c>
      <c r="I2525" s="34">
        <v>1</v>
      </c>
    </row>
    <row r="2526" spans="1:9">
      <c r="A2526" s="23">
        <v>2021</v>
      </c>
      <c r="B2526" s="23" t="s">
        <v>2367</v>
      </c>
      <c r="C2526" s="23" t="s">
        <v>514</v>
      </c>
      <c r="D2526" s="13" t="s">
        <v>300</v>
      </c>
      <c r="E2526" s="13" t="s">
        <v>7363</v>
      </c>
      <c r="F2526" s="13" t="s">
        <v>2414</v>
      </c>
      <c r="G2526" s="13" t="s">
        <v>7355</v>
      </c>
      <c r="H2526" s="13" t="s">
        <v>7327</v>
      </c>
      <c r="I2526" s="34">
        <v>1</v>
      </c>
    </row>
    <row r="2527" spans="1:9">
      <c r="A2527" s="23">
        <v>2021</v>
      </c>
      <c r="B2527" s="23" t="s">
        <v>2367</v>
      </c>
      <c r="C2527" s="23" t="s">
        <v>514</v>
      </c>
      <c r="D2527" s="13" t="s">
        <v>300</v>
      </c>
      <c r="E2527" s="13" t="s">
        <v>7365</v>
      </c>
      <c r="F2527" s="13" t="s">
        <v>2415</v>
      </c>
      <c r="G2527" s="13" t="s">
        <v>7355</v>
      </c>
      <c r="H2527" s="13" t="s">
        <v>7327</v>
      </c>
      <c r="I2527" s="34">
        <v>1</v>
      </c>
    </row>
    <row r="2528" spans="1:9">
      <c r="A2528" s="23">
        <v>2021</v>
      </c>
      <c r="B2528" s="23" t="s">
        <v>2367</v>
      </c>
      <c r="C2528" s="23" t="s">
        <v>514</v>
      </c>
      <c r="D2528" s="13" t="s">
        <v>300</v>
      </c>
      <c r="E2528" s="13" t="s">
        <v>7366</v>
      </c>
      <c r="F2528" s="13" t="s">
        <v>2414</v>
      </c>
      <c r="G2528" s="13" t="s">
        <v>7355</v>
      </c>
      <c r="H2528" s="13" t="s">
        <v>7327</v>
      </c>
      <c r="I2528" s="34">
        <v>1</v>
      </c>
    </row>
    <row r="2529" spans="1:9">
      <c r="A2529" s="23">
        <v>2021</v>
      </c>
      <c r="B2529" s="23" t="s">
        <v>2367</v>
      </c>
      <c r="C2529" s="23" t="s">
        <v>514</v>
      </c>
      <c r="D2529" s="13" t="s">
        <v>300</v>
      </c>
      <c r="E2529" s="13" t="s">
        <v>7424</v>
      </c>
      <c r="F2529" s="13" t="s">
        <v>7425</v>
      </c>
      <c r="G2529" s="13" t="s">
        <v>7465</v>
      </c>
      <c r="H2529" s="13" t="s">
        <v>7327</v>
      </c>
      <c r="I2529" s="34">
        <v>2</v>
      </c>
    </row>
    <row r="2530" spans="1:9">
      <c r="A2530" s="23">
        <v>2021</v>
      </c>
      <c r="B2530" s="23" t="s">
        <v>2367</v>
      </c>
      <c r="C2530" s="23" t="s">
        <v>514</v>
      </c>
      <c r="D2530" s="13" t="s">
        <v>300</v>
      </c>
      <c r="E2530" s="13" t="s">
        <v>7369</v>
      </c>
      <c r="F2530" s="13" t="s">
        <v>7370</v>
      </c>
      <c r="G2530" s="13" t="s">
        <v>7355</v>
      </c>
      <c r="H2530" s="13" t="s">
        <v>7327</v>
      </c>
      <c r="I2530" s="34">
        <v>1</v>
      </c>
    </row>
    <row r="2531" spans="1:9">
      <c r="A2531" s="23">
        <v>2021</v>
      </c>
      <c r="B2531" s="23" t="s">
        <v>2367</v>
      </c>
      <c r="C2531" s="23" t="s">
        <v>514</v>
      </c>
      <c r="D2531" s="13" t="s">
        <v>335</v>
      </c>
      <c r="E2531" s="13" t="s">
        <v>4035</v>
      </c>
      <c r="F2531" s="13" t="s">
        <v>2594</v>
      </c>
      <c r="G2531" s="13" t="s">
        <v>7465</v>
      </c>
      <c r="H2531" s="13" t="s">
        <v>7327</v>
      </c>
      <c r="I2531" s="34">
        <v>2</v>
      </c>
    </row>
    <row r="2532" spans="1:9">
      <c r="A2532" s="23">
        <v>2021</v>
      </c>
      <c r="B2532" s="23" t="s">
        <v>2367</v>
      </c>
      <c r="C2532" s="23" t="s">
        <v>514</v>
      </c>
      <c r="D2532" s="13" t="s">
        <v>7373</v>
      </c>
      <c r="E2532" s="13" t="s">
        <v>7374</v>
      </c>
      <c r="F2532" s="13" t="s">
        <v>7375</v>
      </c>
      <c r="G2532" s="13" t="s">
        <v>7355</v>
      </c>
      <c r="H2532" s="13" t="s">
        <v>7327</v>
      </c>
      <c r="I2532" s="34">
        <v>1</v>
      </c>
    </row>
    <row r="2533" spans="1:9">
      <c r="A2533" s="23">
        <v>2021</v>
      </c>
      <c r="B2533" s="23" t="s">
        <v>2367</v>
      </c>
      <c r="C2533" s="23" t="s">
        <v>514</v>
      </c>
      <c r="D2533" s="13" t="s">
        <v>306</v>
      </c>
      <c r="E2533" s="13" t="s">
        <v>2568</v>
      </c>
      <c r="F2533" s="13" t="s">
        <v>2469</v>
      </c>
      <c r="G2533" s="13" t="s">
        <v>7344</v>
      </c>
      <c r="H2533" s="13" t="s">
        <v>7327</v>
      </c>
      <c r="I2533" s="34">
        <v>3</v>
      </c>
    </row>
    <row r="2534" spans="1:9">
      <c r="A2534" s="23">
        <v>2021</v>
      </c>
      <c r="B2534" s="23" t="s">
        <v>2367</v>
      </c>
      <c r="C2534" s="23" t="s">
        <v>514</v>
      </c>
      <c r="D2534" s="13" t="s">
        <v>306</v>
      </c>
      <c r="E2534" s="13" t="s">
        <v>2568</v>
      </c>
      <c r="F2534" s="13" t="s">
        <v>2469</v>
      </c>
      <c r="G2534" s="13" t="s">
        <v>7413</v>
      </c>
      <c r="H2534" s="13" t="s">
        <v>7327</v>
      </c>
      <c r="I2534" s="34">
        <v>2</v>
      </c>
    </row>
    <row r="2535" spans="1:9">
      <c r="A2535" s="23">
        <v>2021</v>
      </c>
      <c r="B2535" s="23" t="s">
        <v>2367</v>
      </c>
      <c r="C2535" s="23" t="s">
        <v>514</v>
      </c>
      <c r="D2535" s="13" t="s">
        <v>310</v>
      </c>
      <c r="E2535" s="13" t="s">
        <v>7376</v>
      </c>
      <c r="F2535" s="13" t="s">
        <v>7347</v>
      </c>
      <c r="G2535" s="13" t="s">
        <v>7355</v>
      </c>
      <c r="H2535" s="13" t="s">
        <v>7327</v>
      </c>
      <c r="I2535" s="34">
        <v>1</v>
      </c>
    </row>
    <row r="2536" spans="1:9">
      <c r="A2536" s="23">
        <v>2021</v>
      </c>
      <c r="B2536" s="23" t="s">
        <v>2367</v>
      </c>
      <c r="C2536" s="23" t="s">
        <v>514</v>
      </c>
      <c r="D2536" s="13" t="s">
        <v>1427</v>
      </c>
      <c r="E2536" s="13" t="s">
        <v>1428</v>
      </c>
      <c r="F2536" s="13" t="s">
        <v>2609</v>
      </c>
      <c r="G2536" s="13" t="s">
        <v>7465</v>
      </c>
      <c r="H2536" s="13" t="s">
        <v>7327</v>
      </c>
      <c r="I2536" s="34">
        <v>1</v>
      </c>
    </row>
    <row r="2537" spans="1:9">
      <c r="A2537" s="23">
        <v>2021</v>
      </c>
      <c r="B2537" s="23" t="s">
        <v>2367</v>
      </c>
      <c r="C2537" s="23" t="s">
        <v>514</v>
      </c>
      <c r="D2537" s="13" t="s">
        <v>312</v>
      </c>
      <c r="E2537" s="13" t="s">
        <v>7377</v>
      </c>
      <c r="F2537" s="13" t="s">
        <v>2444</v>
      </c>
      <c r="G2537" s="13" t="s">
        <v>7355</v>
      </c>
      <c r="H2537" s="13" t="s">
        <v>7327</v>
      </c>
      <c r="I2537" s="34">
        <v>1</v>
      </c>
    </row>
    <row r="2538" spans="1:9">
      <c r="A2538" s="23">
        <v>2021</v>
      </c>
      <c r="B2538" s="23" t="s">
        <v>2367</v>
      </c>
      <c r="C2538" s="23" t="s">
        <v>514</v>
      </c>
      <c r="D2538" s="13" t="s">
        <v>313</v>
      </c>
      <c r="E2538" s="13" t="s">
        <v>7381</v>
      </c>
      <c r="F2538" s="13" t="s">
        <v>2420</v>
      </c>
      <c r="G2538" s="13" t="s">
        <v>7355</v>
      </c>
      <c r="H2538" s="13" t="s">
        <v>7327</v>
      </c>
      <c r="I2538" s="34">
        <v>1</v>
      </c>
    </row>
    <row r="2539" spans="1:9">
      <c r="A2539" s="23">
        <v>2021</v>
      </c>
      <c r="B2539" s="23" t="s">
        <v>2367</v>
      </c>
      <c r="C2539" s="23" t="s">
        <v>514</v>
      </c>
      <c r="D2539" s="13" t="s">
        <v>313</v>
      </c>
      <c r="E2539" s="13" t="s">
        <v>7382</v>
      </c>
      <c r="F2539" s="13" t="s">
        <v>2432</v>
      </c>
      <c r="G2539" s="13" t="s">
        <v>7355</v>
      </c>
      <c r="H2539" s="13" t="s">
        <v>7327</v>
      </c>
      <c r="I2539" s="34">
        <v>2</v>
      </c>
    </row>
    <row r="2540" spans="1:9">
      <c r="A2540" s="23">
        <v>2021</v>
      </c>
      <c r="B2540" s="23" t="s">
        <v>2367</v>
      </c>
      <c r="C2540" s="23" t="s">
        <v>514</v>
      </c>
      <c r="D2540" s="13" t="s">
        <v>313</v>
      </c>
      <c r="E2540" s="13" t="s">
        <v>7383</v>
      </c>
      <c r="F2540" s="13" t="s">
        <v>2497</v>
      </c>
      <c r="G2540" s="13" t="s">
        <v>7355</v>
      </c>
      <c r="H2540" s="13" t="s">
        <v>7327</v>
      </c>
      <c r="I2540" s="34">
        <v>1</v>
      </c>
    </row>
    <row r="2541" spans="1:9">
      <c r="A2541" s="23">
        <v>2021</v>
      </c>
      <c r="B2541" s="23" t="s">
        <v>2367</v>
      </c>
      <c r="C2541" s="23" t="s">
        <v>514</v>
      </c>
      <c r="D2541" s="13" t="s">
        <v>313</v>
      </c>
      <c r="E2541" s="13" t="s">
        <v>7426</v>
      </c>
      <c r="F2541" s="13" t="s">
        <v>2420</v>
      </c>
      <c r="G2541" s="13" t="s">
        <v>7465</v>
      </c>
      <c r="H2541" s="13" t="s">
        <v>7327</v>
      </c>
      <c r="I2541" s="34">
        <v>1</v>
      </c>
    </row>
    <row r="2542" spans="1:9">
      <c r="A2542" s="23">
        <v>2021</v>
      </c>
      <c r="B2542" s="23" t="s">
        <v>2367</v>
      </c>
      <c r="C2542" s="23" t="s">
        <v>514</v>
      </c>
      <c r="D2542" s="13" t="s">
        <v>313</v>
      </c>
      <c r="E2542" s="13" t="s">
        <v>7476</v>
      </c>
      <c r="F2542" s="13" t="s">
        <v>2420</v>
      </c>
      <c r="G2542" s="13" t="s">
        <v>7348</v>
      </c>
      <c r="H2542" s="13" t="s">
        <v>7327</v>
      </c>
      <c r="I2542" s="34">
        <v>11</v>
      </c>
    </row>
    <row r="2543" spans="1:9">
      <c r="A2543" s="23">
        <v>2021</v>
      </c>
      <c r="B2543" s="23" t="s">
        <v>2367</v>
      </c>
      <c r="C2543" s="23" t="s">
        <v>514</v>
      </c>
      <c r="D2543" s="13" t="s">
        <v>313</v>
      </c>
      <c r="E2543" s="13" t="s">
        <v>374</v>
      </c>
      <c r="F2543" s="13" t="s">
        <v>2432</v>
      </c>
      <c r="G2543" s="13" t="s">
        <v>7465</v>
      </c>
      <c r="H2543" s="13" t="s">
        <v>7327</v>
      </c>
      <c r="I2543" s="34">
        <v>1</v>
      </c>
    </row>
    <row r="2544" spans="1:9">
      <c r="A2544" s="23">
        <v>2021</v>
      </c>
      <c r="B2544" s="23" t="s">
        <v>2367</v>
      </c>
      <c r="C2544" s="23" t="s">
        <v>514</v>
      </c>
      <c r="D2544" s="13" t="s">
        <v>313</v>
      </c>
      <c r="E2544" s="13" t="s">
        <v>3218</v>
      </c>
      <c r="F2544" s="13" t="s">
        <v>2432</v>
      </c>
      <c r="G2544" s="13" t="s">
        <v>7465</v>
      </c>
      <c r="H2544" s="13" t="s">
        <v>7327</v>
      </c>
      <c r="I2544" s="34">
        <v>1</v>
      </c>
    </row>
    <row r="2545" spans="1:9">
      <c r="A2545" s="23">
        <v>2021</v>
      </c>
      <c r="B2545" s="23" t="s">
        <v>2367</v>
      </c>
      <c r="C2545" s="23" t="s">
        <v>514</v>
      </c>
      <c r="D2545" s="13" t="s">
        <v>313</v>
      </c>
      <c r="E2545" s="13" t="s">
        <v>4948</v>
      </c>
      <c r="F2545" s="13" t="s">
        <v>5734</v>
      </c>
      <c r="G2545" s="13" t="s">
        <v>7465</v>
      </c>
      <c r="H2545" s="13" t="s">
        <v>7327</v>
      </c>
      <c r="I2545" s="34">
        <v>1</v>
      </c>
    </row>
    <row r="2546" spans="1:9">
      <c r="A2546" s="23">
        <v>2021</v>
      </c>
      <c r="B2546" s="23" t="s">
        <v>2367</v>
      </c>
      <c r="C2546" s="23" t="s">
        <v>514</v>
      </c>
      <c r="D2546" s="13" t="s">
        <v>313</v>
      </c>
      <c r="E2546" s="13" t="s">
        <v>4037</v>
      </c>
      <c r="F2546" s="13" t="s">
        <v>7427</v>
      </c>
      <c r="G2546" s="13" t="s">
        <v>7465</v>
      </c>
      <c r="H2546" s="13" t="s">
        <v>7327</v>
      </c>
      <c r="I2546" s="34">
        <v>1</v>
      </c>
    </row>
    <row r="2547" spans="1:9">
      <c r="A2547" s="23">
        <v>2021</v>
      </c>
      <c r="B2547" s="23" t="s">
        <v>2367</v>
      </c>
      <c r="C2547" s="23" t="s">
        <v>514</v>
      </c>
      <c r="D2547" s="13" t="s">
        <v>313</v>
      </c>
      <c r="E2547" s="13" t="s">
        <v>2350</v>
      </c>
      <c r="F2547" s="13" t="s">
        <v>7428</v>
      </c>
      <c r="G2547" s="13" t="s">
        <v>7465</v>
      </c>
      <c r="H2547" s="13" t="s">
        <v>7327</v>
      </c>
      <c r="I2547" s="34">
        <v>2</v>
      </c>
    </row>
    <row r="2548" spans="1:9">
      <c r="A2548" s="23">
        <v>2021</v>
      </c>
      <c r="B2548" s="23" t="s">
        <v>2367</v>
      </c>
      <c r="C2548" s="23" t="s">
        <v>514</v>
      </c>
      <c r="D2548" s="13" t="s">
        <v>313</v>
      </c>
      <c r="E2548" s="13" t="s">
        <v>422</v>
      </c>
      <c r="F2548" s="13" t="s">
        <v>2420</v>
      </c>
      <c r="G2548" s="13" t="s">
        <v>7465</v>
      </c>
      <c r="H2548" s="13" t="s">
        <v>7327</v>
      </c>
      <c r="I2548" s="34">
        <v>1</v>
      </c>
    </row>
    <row r="2549" spans="1:9">
      <c r="A2549" s="23">
        <v>2021</v>
      </c>
      <c r="B2549" s="23" t="s">
        <v>2367</v>
      </c>
      <c r="C2549" s="23" t="s">
        <v>514</v>
      </c>
      <c r="D2549" s="13" t="s">
        <v>313</v>
      </c>
      <c r="E2549" s="13" t="s">
        <v>447</v>
      </c>
      <c r="F2549" s="13" t="s">
        <v>3264</v>
      </c>
      <c r="G2549" s="13" t="s">
        <v>7465</v>
      </c>
      <c r="H2549" s="13" t="s">
        <v>7327</v>
      </c>
      <c r="I2549" s="34">
        <v>1</v>
      </c>
    </row>
    <row r="2550" spans="1:9">
      <c r="A2550" s="23">
        <v>2021</v>
      </c>
      <c r="B2550" s="23" t="s">
        <v>2367</v>
      </c>
      <c r="C2550" s="23" t="s">
        <v>514</v>
      </c>
      <c r="D2550" s="13" t="s">
        <v>313</v>
      </c>
      <c r="E2550" s="13" t="s">
        <v>1957</v>
      </c>
      <c r="F2550" s="13" t="s">
        <v>2549</v>
      </c>
      <c r="G2550" s="13" t="s">
        <v>7465</v>
      </c>
      <c r="H2550" s="13" t="s">
        <v>7327</v>
      </c>
      <c r="I2550" s="34">
        <v>1</v>
      </c>
    </row>
    <row r="2551" spans="1:9">
      <c r="A2551" s="23">
        <v>2021</v>
      </c>
      <c r="B2551" s="23" t="s">
        <v>2367</v>
      </c>
      <c r="C2551" s="23" t="s">
        <v>514</v>
      </c>
      <c r="D2551" s="13" t="s">
        <v>313</v>
      </c>
      <c r="E2551" s="13" t="s">
        <v>2570</v>
      </c>
      <c r="F2551" s="13" t="s">
        <v>2551</v>
      </c>
      <c r="G2551" s="13" t="s">
        <v>7465</v>
      </c>
      <c r="H2551" s="13" t="s">
        <v>7327</v>
      </c>
      <c r="I2551" s="34">
        <v>2</v>
      </c>
    </row>
    <row r="2552" spans="1:9">
      <c r="A2552" s="23">
        <v>2021</v>
      </c>
      <c r="B2552" s="23" t="s">
        <v>2367</v>
      </c>
      <c r="C2552" s="23" t="s">
        <v>514</v>
      </c>
      <c r="D2552" s="13" t="s">
        <v>313</v>
      </c>
      <c r="E2552" s="13" t="s">
        <v>7460</v>
      </c>
      <c r="F2552" s="13" t="s">
        <v>2420</v>
      </c>
      <c r="G2552" s="13" t="s">
        <v>7465</v>
      </c>
      <c r="H2552" s="13" t="s">
        <v>7327</v>
      </c>
      <c r="I2552" s="34">
        <v>1</v>
      </c>
    </row>
    <row r="2553" spans="1:9">
      <c r="A2553" s="23">
        <v>2021</v>
      </c>
      <c r="B2553" s="23" t="s">
        <v>2367</v>
      </c>
      <c r="C2553" s="23" t="s">
        <v>514</v>
      </c>
      <c r="D2553" s="13" t="s">
        <v>313</v>
      </c>
      <c r="E2553" s="13" t="s">
        <v>2348</v>
      </c>
      <c r="F2553" s="13" t="s">
        <v>2530</v>
      </c>
      <c r="G2553" s="13" t="s">
        <v>7465</v>
      </c>
      <c r="H2553" s="13" t="s">
        <v>7327</v>
      </c>
      <c r="I2553" s="34">
        <v>1</v>
      </c>
    </row>
    <row r="2554" spans="1:9">
      <c r="A2554" s="23">
        <v>2021</v>
      </c>
      <c r="B2554" s="23" t="s">
        <v>2367</v>
      </c>
      <c r="C2554" s="23" t="s">
        <v>514</v>
      </c>
      <c r="D2554" s="13" t="s">
        <v>313</v>
      </c>
      <c r="E2554" s="13" t="s">
        <v>405</v>
      </c>
      <c r="F2554" s="13" t="s">
        <v>2432</v>
      </c>
      <c r="G2554" s="13" t="s">
        <v>7465</v>
      </c>
      <c r="H2554" s="13" t="s">
        <v>7327</v>
      </c>
      <c r="I2554" s="34">
        <v>2</v>
      </c>
    </row>
    <row r="2555" spans="1:9">
      <c r="A2555" s="23">
        <v>2021</v>
      </c>
      <c r="B2555" s="23" t="s">
        <v>2367</v>
      </c>
      <c r="C2555" s="23" t="s">
        <v>514</v>
      </c>
      <c r="D2555" s="13" t="s">
        <v>313</v>
      </c>
      <c r="E2555" s="13" t="s">
        <v>405</v>
      </c>
      <c r="F2555" s="13" t="s">
        <v>2432</v>
      </c>
      <c r="G2555" s="13" t="s">
        <v>7465</v>
      </c>
      <c r="H2555" s="13" t="s">
        <v>7327</v>
      </c>
      <c r="I2555" s="34">
        <v>2</v>
      </c>
    </row>
    <row r="2556" spans="1:9">
      <c r="A2556" s="23">
        <v>2021</v>
      </c>
      <c r="B2556" s="23" t="s">
        <v>2367</v>
      </c>
      <c r="C2556" s="23" t="s">
        <v>514</v>
      </c>
      <c r="D2556" s="13" t="s">
        <v>313</v>
      </c>
      <c r="E2556" s="13" t="s">
        <v>382</v>
      </c>
      <c r="F2556" s="13" t="s">
        <v>7430</v>
      </c>
      <c r="G2556" s="13" t="s">
        <v>7465</v>
      </c>
      <c r="H2556" s="13" t="s">
        <v>7327</v>
      </c>
      <c r="I2556" s="34">
        <v>2</v>
      </c>
    </row>
    <row r="2557" spans="1:9">
      <c r="A2557" s="23">
        <v>2021</v>
      </c>
      <c r="B2557" s="23" t="s">
        <v>2367</v>
      </c>
      <c r="C2557" s="23" t="s">
        <v>514</v>
      </c>
      <c r="D2557" s="13" t="s">
        <v>313</v>
      </c>
      <c r="E2557" s="13" t="s">
        <v>2322</v>
      </c>
      <c r="F2557" s="13" t="s">
        <v>3250</v>
      </c>
      <c r="G2557" s="13" t="s">
        <v>7465</v>
      </c>
      <c r="H2557" s="13" t="s">
        <v>7327</v>
      </c>
      <c r="I2557" s="34">
        <v>1</v>
      </c>
    </row>
    <row r="2558" spans="1:9">
      <c r="A2558" s="23">
        <v>2021</v>
      </c>
      <c r="B2558" s="23" t="s">
        <v>2367</v>
      </c>
      <c r="C2558" s="23" t="s">
        <v>514</v>
      </c>
      <c r="D2558" s="13" t="s">
        <v>313</v>
      </c>
      <c r="E2558" s="13" t="s">
        <v>7431</v>
      </c>
      <c r="F2558" s="13" t="s">
        <v>2507</v>
      </c>
      <c r="G2558" s="13" t="s">
        <v>7465</v>
      </c>
      <c r="H2558" s="13" t="s">
        <v>7327</v>
      </c>
      <c r="I2558" s="34">
        <v>1</v>
      </c>
    </row>
    <row r="2559" spans="1:9">
      <c r="A2559" s="23">
        <v>2021</v>
      </c>
      <c r="B2559" s="23" t="s">
        <v>2367</v>
      </c>
      <c r="C2559" s="23" t="s">
        <v>514</v>
      </c>
      <c r="D2559" s="13" t="s">
        <v>313</v>
      </c>
      <c r="E2559" s="13" t="s">
        <v>7432</v>
      </c>
      <c r="F2559" s="13" t="s">
        <v>2420</v>
      </c>
      <c r="G2559" s="13" t="s">
        <v>7465</v>
      </c>
      <c r="H2559" s="13" t="s">
        <v>7327</v>
      </c>
      <c r="I2559" s="34">
        <v>1</v>
      </c>
    </row>
    <row r="2560" spans="1:9">
      <c r="A2560" s="23">
        <v>2021</v>
      </c>
      <c r="B2560" s="23" t="s">
        <v>2367</v>
      </c>
      <c r="C2560" s="23" t="s">
        <v>514</v>
      </c>
      <c r="D2560" s="13" t="s">
        <v>313</v>
      </c>
      <c r="E2560" s="13" t="s">
        <v>7433</v>
      </c>
      <c r="F2560" s="13" t="s">
        <v>2432</v>
      </c>
      <c r="G2560" s="13" t="s">
        <v>7465</v>
      </c>
      <c r="H2560" s="13" t="s">
        <v>7327</v>
      </c>
      <c r="I2560" s="34">
        <v>1</v>
      </c>
    </row>
    <row r="2561" spans="1:9">
      <c r="A2561" s="23">
        <v>2021</v>
      </c>
      <c r="B2561" s="23" t="s">
        <v>2367</v>
      </c>
      <c r="C2561" s="23" t="s">
        <v>514</v>
      </c>
      <c r="D2561" s="13" t="s">
        <v>314</v>
      </c>
      <c r="E2561" s="13" t="s">
        <v>7468</v>
      </c>
      <c r="F2561" s="13" t="s">
        <v>7161</v>
      </c>
      <c r="G2561" s="13" t="s">
        <v>7355</v>
      </c>
      <c r="H2561" s="13" t="s">
        <v>7327</v>
      </c>
      <c r="I2561" s="34">
        <v>1</v>
      </c>
    </row>
    <row r="2562" spans="1:9">
      <c r="A2562" s="23">
        <v>2021</v>
      </c>
      <c r="B2562" s="23" t="s">
        <v>2367</v>
      </c>
      <c r="C2562" s="23" t="s">
        <v>514</v>
      </c>
      <c r="D2562" s="13" t="s">
        <v>314</v>
      </c>
      <c r="E2562" s="13" t="s">
        <v>7385</v>
      </c>
      <c r="F2562" s="13" t="s">
        <v>7386</v>
      </c>
      <c r="G2562" s="13" t="s">
        <v>7355</v>
      </c>
      <c r="H2562" s="13" t="s">
        <v>7327</v>
      </c>
      <c r="I2562" s="34">
        <v>1</v>
      </c>
    </row>
    <row r="2563" spans="1:9">
      <c r="A2563" s="23">
        <v>2021</v>
      </c>
      <c r="B2563" s="23" t="s">
        <v>2367</v>
      </c>
      <c r="C2563" s="23" t="s">
        <v>514</v>
      </c>
      <c r="D2563" s="13" t="s">
        <v>314</v>
      </c>
      <c r="E2563" s="13" t="s">
        <v>7387</v>
      </c>
      <c r="F2563" s="13" t="s">
        <v>7388</v>
      </c>
      <c r="G2563" s="13" t="s">
        <v>7355</v>
      </c>
      <c r="H2563" s="13" t="s">
        <v>7327</v>
      </c>
      <c r="I2563" s="34">
        <v>1</v>
      </c>
    </row>
    <row r="2564" spans="1:9">
      <c r="A2564" s="23">
        <v>2021</v>
      </c>
      <c r="B2564" s="23" t="s">
        <v>2367</v>
      </c>
      <c r="C2564" s="23" t="s">
        <v>514</v>
      </c>
      <c r="D2564" s="13" t="s">
        <v>314</v>
      </c>
      <c r="E2564" s="13" t="s">
        <v>7392</v>
      </c>
      <c r="F2564" s="13" t="s">
        <v>7160</v>
      </c>
      <c r="G2564" s="13" t="s">
        <v>7355</v>
      </c>
      <c r="H2564" s="13" t="s">
        <v>7327</v>
      </c>
      <c r="I2564" s="34">
        <v>1</v>
      </c>
    </row>
    <row r="2565" spans="1:9">
      <c r="A2565" s="23">
        <v>2021</v>
      </c>
      <c r="B2565" s="23" t="s">
        <v>2367</v>
      </c>
      <c r="C2565" s="23" t="s">
        <v>514</v>
      </c>
      <c r="D2565" s="13" t="s">
        <v>314</v>
      </c>
      <c r="E2565" s="13" t="s">
        <v>7393</v>
      </c>
      <c r="F2565" s="13" t="s">
        <v>7394</v>
      </c>
      <c r="G2565" s="13" t="s">
        <v>7355</v>
      </c>
      <c r="H2565" s="13" t="s">
        <v>7327</v>
      </c>
      <c r="I2565" s="34">
        <v>1</v>
      </c>
    </row>
    <row r="2566" spans="1:9">
      <c r="A2566" s="23">
        <v>2021</v>
      </c>
      <c r="B2566" s="23" t="s">
        <v>2367</v>
      </c>
      <c r="C2566" s="23" t="s">
        <v>514</v>
      </c>
      <c r="D2566" s="13" t="s">
        <v>314</v>
      </c>
      <c r="E2566" s="13" t="s">
        <v>7396</v>
      </c>
      <c r="F2566" s="13" t="s">
        <v>7397</v>
      </c>
      <c r="G2566" s="13" t="s">
        <v>7355</v>
      </c>
      <c r="H2566" s="13" t="s">
        <v>7327</v>
      </c>
      <c r="I2566" s="34">
        <v>1</v>
      </c>
    </row>
    <row r="2567" spans="1:9">
      <c r="A2567" s="23">
        <v>2021</v>
      </c>
      <c r="B2567" s="23" t="s">
        <v>2367</v>
      </c>
      <c r="C2567" s="23" t="s">
        <v>514</v>
      </c>
      <c r="D2567" s="13" t="s">
        <v>314</v>
      </c>
      <c r="E2567" s="13" t="s">
        <v>7399</v>
      </c>
      <c r="F2567" s="13" t="s">
        <v>7159</v>
      </c>
      <c r="G2567" s="13" t="s">
        <v>7355</v>
      </c>
      <c r="H2567" s="13" t="s">
        <v>7327</v>
      </c>
      <c r="I2567" s="34">
        <v>1</v>
      </c>
    </row>
    <row r="2568" spans="1:9">
      <c r="A2568" s="23">
        <v>2021</v>
      </c>
      <c r="B2568" s="23" t="s">
        <v>2367</v>
      </c>
      <c r="C2568" s="23" t="s">
        <v>514</v>
      </c>
      <c r="D2568" s="13" t="s">
        <v>314</v>
      </c>
      <c r="E2568" s="13" t="s">
        <v>7414</v>
      </c>
      <c r="F2568" s="13" t="s">
        <v>7163</v>
      </c>
      <c r="G2568" s="13" t="s">
        <v>7413</v>
      </c>
      <c r="H2568" s="13" t="s">
        <v>7327</v>
      </c>
      <c r="I2568" s="34">
        <v>1</v>
      </c>
    </row>
    <row r="2569" spans="1:9">
      <c r="A2569" s="23">
        <v>2021</v>
      </c>
      <c r="B2569" s="23" t="s">
        <v>2367</v>
      </c>
      <c r="C2569" s="23" t="s">
        <v>514</v>
      </c>
      <c r="D2569" s="13" t="s">
        <v>314</v>
      </c>
      <c r="E2569" s="13" t="s">
        <v>7402</v>
      </c>
      <c r="F2569" s="13" t="s">
        <v>7160</v>
      </c>
      <c r="G2569" s="13" t="s">
        <v>7355</v>
      </c>
      <c r="H2569" s="13" t="s">
        <v>7327</v>
      </c>
      <c r="I2569" s="34">
        <v>1</v>
      </c>
    </row>
    <row r="2570" spans="1:9">
      <c r="A2570" s="23">
        <v>2021</v>
      </c>
      <c r="B2570" s="23" t="s">
        <v>2367</v>
      </c>
      <c r="C2570" s="23" t="s">
        <v>514</v>
      </c>
      <c r="D2570" s="13" t="s">
        <v>314</v>
      </c>
      <c r="E2570" s="13" t="s">
        <v>7403</v>
      </c>
      <c r="F2570" s="13" t="s">
        <v>7404</v>
      </c>
      <c r="G2570" s="13" t="s">
        <v>7355</v>
      </c>
      <c r="H2570" s="13" t="s">
        <v>7327</v>
      </c>
      <c r="I2570" s="34">
        <v>1</v>
      </c>
    </row>
    <row r="2571" spans="1:9">
      <c r="A2571" s="23">
        <v>2021</v>
      </c>
      <c r="B2571" s="23" t="s">
        <v>2367</v>
      </c>
      <c r="C2571" s="23" t="s">
        <v>514</v>
      </c>
      <c r="D2571" s="13" t="s">
        <v>317</v>
      </c>
      <c r="E2571" s="13" t="s">
        <v>7351</v>
      </c>
      <c r="F2571" s="13" t="s">
        <v>7352</v>
      </c>
      <c r="G2571" s="13" t="s">
        <v>441</v>
      </c>
      <c r="H2571" s="13" t="s">
        <v>7327</v>
      </c>
      <c r="I2571" s="34">
        <v>1</v>
      </c>
    </row>
    <row r="2572" spans="1:9">
      <c r="A2572" s="23">
        <v>2021</v>
      </c>
      <c r="B2572" s="23" t="s">
        <v>2367</v>
      </c>
      <c r="C2572" s="23" t="s">
        <v>514</v>
      </c>
      <c r="D2572" s="13" t="s">
        <v>317</v>
      </c>
      <c r="E2572" s="13" t="s">
        <v>3258</v>
      </c>
      <c r="F2572" s="13" t="s">
        <v>2454</v>
      </c>
      <c r="G2572" s="13" t="s">
        <v>7465</v>
      </c>
      <c r="H2572" s="13" t="s">
        <v>7327</v>
      </c>
      <c r="I2572" s="34">
        <v>2</v>
      </c>
    </row>
    <row r="2573" spans="1:9">
      <c r="A2573" s="23">
        <v>2021</v>
      </c>
      <c r="B2573" s="23" t="s">
        <v>2367</v>
      </c>
      <c r="C2573" s="23" t="s">
        <v>514</v>
      </c>
      <c r="D2573" s="13" t="s">
        <v>317</v>
      </c>
      <c r="E2573" s="13" t="s">
        <v>7409</v>
      </c>
      <c r="F2573" s="13" t="s">
        <v>2423</v>
      </c>
      <c r="G2573" s="13" t="s">
        <v>7355</v>
      </c>
      <c r="H2573" s="13" t="s">
        <v>7327</v>
      </c>
      <c r="I2573" s="34">
        <v>1</v>
      </c>
    </row>
    <row r="2574" spans="1:9">
      <c r="A2574" s="23">
        <v>2021</v>
      </c>
      <c r="B2574" s="23" t="s">
        <v>2367</v>
      </c>
      <c r="C2574" s="23" t="s">
        <v>514</v>
      </c>
      <c r="D2574" s="13" t="s">
        <v>317</v>
      </c>
      <c r="E2574" s="13" t="s">
        <v>5786</v>
      </c>
      <c r="F2574" s="13" t="s">
        <v>2423</v>
      </c>
      <c r="G2574" s="13" t="s">
        <v>442</v>
      </c>
      <c r="H2574" s="13" t="s">
        <v>7327</v>
      </c>
      <c r="I2574" s="34">
        <v>2</v>
      </c>
    </row>
    <row r="2575" spans="1:9">
      <c r="A2575" s="23">
        <v>2021</v>
      </c>
      <c r="B2575" s="23" t="s">
        <v>2367</v>
      </c>
      <c r="C2575" s="23" t="s">
        <v>514</v>
      </c>
      <c r="D2575" s="13" t="s">
        <v>4959</v>
      </c>
      <c r="E2575" s="13" t="s">
        <v>7410</v>
      </c>
      <c r="F2575" s="13" t="s">
        <v>7411</v>
      </c>
      <c r="G2575" s="13" t="s">
        <v>7355</v>
      </c>
      <c r="H2575" s="13" t="s">
        <v>7327</v>
      </c>
      <c r="I2575" s="34">
        <v>1</v>
      </c>
    </row>
    <row r="2576" spans="1:9">
      <c r="A2576" s="23">
        <v>2021</v>
      </c>
      <c r="B2576" s="23" t="s">
        <v>2367</v>
      </c>
      <c r="C2576" s="23" t="s">
        <v>514</v>
      </c>
      <c r="D2576" s="13" t="s">
        <v>319</v>
      </c>
      <c r="E2576" s="13" t="s">
        <v>407</v>
      </c>
      <c r="F2576" s="13" t="s">
        <v>2424</v>
      </c>
      <c r="G2576" s="13" t="s">
        <v>442</v>
      </c>
      <c r="H2576" s="13" t="s">
        <v>7327</v>
      </c>
      <c r="I2576" s="34">
        <v>3</v>
      </c>
    </row>
    <row r="2577" spans="1:9">
      <c r="A2577" s="23">
        <v>2021</v>
      </c>
      <c r="B2577" s="23" t="s">
        <v>2367</v>
      </c>
      <c r="C2577" s="23" t="s">
        <v>514</v>
      </c>
      <c r="D2577" s="13" t="s">
        <v>319</v>
      </c>
      <c r="E2577" s="13" t="s">
        <v>408</v>
      </c>
      <c r="F2577" s="13" t="s">
        <v>3475</v>
      </c>
      <c r="G2577" s="13" t="s">
        <v>442</v>
      </c>
      <c r="H2577" s="13" t="s">
        <v>7327</v>
      </c>
      <c r="I2577" s="34">
        <v>17</v>
      </c>
    </row>
    <row r="2578" spans="1:9">
      <c r="A2578" s="23">
        <v>2021</v>
      </c>
      <c r="B2578" s="23" t="s">
        <v>2367</v>
      </c>
      <c r="C2578" s="23" t="s">
        <v>514</v>
      </c>
      <c r="D2578" s="13" t="s">
        <v>322</v>
      </c>
      <c r="E2578" s="13" t="s">
        <v>7416</v>
      </c>
      <c r="F2578" s="13" t="s">
        <v>7417</v>
      </c>
      <c r="G2578" s="13" t="s">
        <v>7413</v>
      </c>
      <c r="H2578" s="13" t="s">
        <v>7327</v>
      </c>
      <c r="I2578" s="34">
        <v>1</v>
      </c>
    </row>
    <row r="2579" spans="1:9">
      <c r="A2579" s="23">
        <v>2021</v>
      </c>
      <c r="B2579" s="23" t="s">
        <v>2367</v>
      </c>
      <c r="C2579" s="23" t="s">
        <v>514</v>
      </c>
      <c r="D2579" s="13" t="s">
        <v>322</v>
      </c>
      <c r="E2579" s="13" t="s">
        <v>7419</v>
      </c>
      <c r="F2579" s="13" t="s">
        <v>7415</v>
      </c>
      <c r="G2579" s="13" t="s">
        <v>7413</v>
      </c>
      <c r="H2579" s="13" t="s">
        <v>7327</v>
      </c>
      <c r="I2579" s="34">
        <v>1</v>
      </c>
    </row>
    <row r="2580" spans="1:9">
      <c r="A2580" s="23">
        <v>2021</v>
      </c>
      <c r="B2580" s="23" t="s">
        <v>2367</v>
      </c>
      <c r="C2580" s="23" t="s">
        <v>514</v>
      </c>
      <c r="D2580" s="13" t="s">
        <v>322</v>
      </c>
      <c r="E2580" s="13" t="s">
        <v>4034</v>
      </c>
      <c r="F2580" s="13" t="s">
        <v>2508</v>
      </c>
      <c r="G2580" s="13" t="s">
        <v>7465</v>
      </c>
      <c r="H2580" s="13" t="s">
        <v>7327</v>
      </c>
      <c r="I2580" s="34">
        <v>1</v>
      </c>
    </row>
    <row r="2581" spans="1:9">
      <c r="A2581" s="23">
        <v>2021</v>
      </c>
      <c r="B2581" s="23" t="s">
        <v>2367</v>
      </c>
      <c r="C2581" s="23" t="s">
        <v>514</v>
      </c>
      <c r="D2581" s="13" t="s">
        <v>322</v>
      </c>
      <c r="E2581" s="13" t="s">
        <v>450</v>
      </c>
      <c r="F2581" s="13" t="s">
        <v>2508</v>
      </c>
      <c r="G2581" s="13" t="s">
        <v>7465</v>
      </c>
      <c r="H2581" s="13" t="s">
        <v>7327</v>
      </c>
      <c r="I2581" s="34">
        <v>1</v>
      </c>
    </row>
    <row r="2582" spans="1:9">
      <c r="A2582" s="23">
        <v>2021</v>
      </c>
      <c r="B2582" s="23" t="s">
        <v>2367</v>
      </c>
      <c r="C2582" s="23" t="s">
        <v>514</v>
      </c>
      <c r="D2582" s="13" t="s">
        <v>322</v>
      </c>
      <c r="E2582" s="13" t="s">
        <v>473</v>
      </c>
      <c r="F2582" s="13" t="s">
        <v>7437</v>
      </c>
      <c r="G2582" s="13" t="s">
        <v>7465</v>
      </c>
      <c r="H2582" s="13" t="s">
        <v>7327</v>
      </c>
      <c r="I2582" s="34">
        <v>4</v>
      </c>
    </row>
    <row r="2583" spans="1:9">
      <c r="A2583" s="23">
        <v>2021</v>
      </c>
      <c r="B2583" s="23" t="s">
        <v>2367</v>
      </c>
      <c r="C2583" s="23" t="s">
        <v>514</v>
      </c>
      <c r="D2583" s="13" t="s">
        <v>322</v>
      </c>
      <c r="E2583" s="13" t="s">
        <v>4038</v>
      </c>
      <c r="F2583" s="13" t="s">
        <v>7438</v>
      </c>
      <c r="G2583" s="13" t="s">
        <v>7465</v>
      </c>
      <c r="H2583" s="13" t="s">
        <v>7327</v>
      </c>
      <c r="I2583" s="34">
        <v>1</v>
      </c>
    </row>
    <row r="2584" spans="1:9">
      <c r="A2584" s="23">
        <v>2021</v>
      </c>
      <c r="B2584" s="23" t="s">
        <v>2367</v>
      </c>
      <c r="C2584" s="23" t="s">
        <v>514</v>
      </c>
      <c r="D2584" s="13" t="s">
        <v>3999</v>
      </c>
      <c r="E2584" s="13" t="s">
        <v>4965</v>
      </c>
      <c r="F2584" s="13" t="s">
        <v>7440</v>
      </c>
      <c r="G2584" s="13" t="s">
        <v>7465</v>
      </c>
      <c r="H2584" s="13" t="s">
        <v>7327</v>
      </c>
      <c r="I2584" s="34">
        <v>1</v>
      </c>
    </row>
    <row r="2585" spans="1:9">
      <c r="A2585" s="23">
        <v>2021</v>
      </c>
      <c r="B2585" s="23" t="s">
        <v>2367</v>
      </c>
      <c r="C2585" s="23" t="s">
        <v>514</v>
      </c>
      <c r="D2585" s="13" t="s">
        <v>2162</v>
      </c>
      <c r="E2585" s="13" t="s">
        <v>2356</v>
      </c>
      <c r="F2585" s="13" t="s">
        <v>5789</v>
      </c>
      <c r="G2585" s="13" t="s">
        <v>7348</v>
      </c>
      <c r="H2585" s="13" t="s">
        <v>7327</v>
      </c>
      <c r="I2585" s="34">
        <v>15</v>
      </c>
    </row>
    <row r="2586" spans="1:9">
      <c r="A2586" s="23">
        <v>2021</v>
      </c>
      <c r="B2586" s="23" t="s">
        <v>2367</v>
      </c>
      <c r="C2586" s="23" t="s">
        <v>514</v>
      </c>
      <c r="D2586" s="13" t="s">
        <v>432</v>
      </c>
      <c r="E2586" s="13" t="s">
        <v>2168</v>
      </c>
      <c r="F2586" s="13" t="s">
        <v>7441</v>
      </c>
      <c r="G2586" s="13" t="s">
        <v>7465</v>
      </c>
      <c r="H2586" s="13" t="s">
        <v>7327</v>
      </c>
      <c r="I2586" s="34">
        <v>5</v>
      </c>
    </row>
    <row r="2587" spans="1:9">
      <c r="A2587" s="23">
        <v>2021</v>
      </c>
      <c r="B2587" s="23" t="s">
        <v>2367</v>
      </c>
      <c r="C2587" s="23" t="s">
        <v>514</v>
      </c>
      <c r="D2587" s="13" t="s">
        <v>396</v>
      </c>
      <c r="E2587" s="13" t="s">
        <v>7443</v>
      </c>
      <c r="F2587" s="13" t="s">
        <v>2472</v>
      </c>
      <c r="G2587" s="13" t="s">
        <v>7465</v>
      </c>
      <c r="H2587" s="13" t="s">
        <v>7327</v>
      </c>
      <c r="I2587" s="34">
        <v>3</v>
      </c>
    </row>
    <row r="2588" spans="1:9">
      <c r="A2588" s="23">
        <v>2021</v>
      </c>
      <c r="B2588" s="23" t="s">
        <v>2367</v>
      </c>
      <c r="C2588" s="23" t="s">
        <v>514</v>
      </c>
      <c r="D2588" s="13" t="s">
        <v>4969</v>
      </c>
      <c r="E2588" s="13" t="s">
        <v>7444</v>
      </c>
      <c r="F2588" s="13" t="s">
        <v>7445</v>
      </c>
      <c r="G2588" s="13" t="s">
        <v>7465</v>
      </c>
      <c r="H2588" s="13" t="s">
        <v>7327</v>
      </c>
      <c r="I2588" s="34">
        <v>1</v>
      </c>
    </row>
    <row r="2589" spans="1:9">
      <c r="A2589" s="23">
        <v>2021</v>
      </c>
      <c r="B2589" s="23" t="s">
        <v>2367</v>
      </c>
      <c r="C2589" s="23" t="s">
        <v>514</v>
      </c>
      <c r="D2589" s="13" t="s">
        <v>330</v>
      </c>
      <c r="E2589" s="13" t="s">
        <v>1431</v>
      </c>
      <c r="F2589" s="13" t="s">
        <v>2460</v>
      </c>
      <c r="G2589" s="13" t="s">
        <v>7465</v>
      </c>
      <c r="H2589" s="13" t="s">
        <v>7327</v>
      </c>
      <c r="I2589" s="34">
        <v>2</v>
      </c>
    </row>
    <row r="2590" spans="1:9">
      <c r="A2590" s="23">
        <v>2021</v>
      </c>
      <c r="B2590" s="23" t="s">
        <v>2367</v>
      </c>
      <c r="C2590" s="23" t="s">
        <v>514</v>
      </c>
      <c r="D2590" s="13" t="s">
        <v>331</v>
      </c>
      <c r="E2590" s="13" t="s">
        <v>7412</v>
      </c>
      <c r="F2590" s="13" t="s">
        <v>7478</v>
      </c>
      <c r="G2590" s="13" t="s">
        <v>7355</v>
      </c>
      <c r="H2590" s="13" t="s">
        <v>7327</v>
      </c>
      <c r="I2590" s="34">
        <v>1</v>
      </c>
    </row>
  </sheetData>
  <sheetProtection autoFilter="0" pivotTables="0"/>
  <autoFilter ref="A1:I2590" xr:uid="{00000000-0001-0000-1900-000000000000}"/>
  <sortState xmlns:xlrd2="http://schemas.microsoft.com/office/spreadsheetml/2017/richdata2" ref="A2:I2590">
    <sortCondition ref="A2:A2590"/>
    <sortCondition descending="1" ref="C2:C2590"/>
    <sortCondition ref="B2:B2590"/>
    <sortCondition ref="H2:H2590"/>
    <sortCondition ref="D2:D2590"/>
    <sortCondition ref="E2:E2590"/>
  </sortState>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
    <tabColor theme="0"/>
  </sheetPr>
  <dimension ref="A1:F591"/>
  <sheetViews>
    <sheetView zoomScale="85" zoomScaleNormal="85" workbookViewId="0">
      <pane ySplit="1" topLeftCell="A558" activePane="bottomLeft" state="frozen"/>
      <selection pane="bottomLeft" activeCell="H585" sqref="H585"/>
    </sheetView>
  </sheetViews>
  <sheetFormatPr baseColWidth="10" defaultRowHeight="16.5"/>
  <cols>
    <col min="1" max="1" width="9" bestFit="1" customWidth="1"/>
    <col min="2" max="2" width="12.5" bestFit="1" customWidth="1"/>
    <col min="3" max="3" width="56" bestFit="1" customWidth="1"/>
    <col min="4" max="4" width="19.125" style="10" bestFit="1" customWidth="1"/>
    <col min="5" max="5" width="10.375" bestFit="1" customWidth="1"/>
    <col min="6" max="6" width="9.875" bestFit="1" customWidth="1"/>
  </cols>
  <sheetData>
    <row r="1" spans="1:6" s="1" customFormat="1">
      <c r="A1" s="43" t="s">
        <v>2398</v>
      </c>
      <c r="B1" s="43" t="s">
        <v>199</v>
      </c>
      <c r="C1" s="43" t="s">
        <v>3598</v>
      </c>
      <c r="D1" s="43" t="s">
        <v>3560</v>
      </c>
      <c r="E1" s="44" t="s">
        <v>2703</v>
      </c>
      <c r="F1" s="43" t="s">
        <v>1506</v>
      </c>
    </row>
    <row r="2" spans="1:6">
      <c r="A2" s="23">
        <v>2007</v>
      </c>
      <c r="B2" s="23" t="s">
        <v>1886</v>
      </c>
      <c r="C2" s="22" t="s">
        <v>3579</v>
      </c>
      <c r="D2" s="13" t="s">
        <v>3561</v>
      </c>
      <c r="E2" s="34">
        <v>1</v>
      </c>
      <c r="F2" s="25">
        <v>1</v>
      </c>
    </row>
    <row r="3" spans="1:6">
      <c r="A3" s="23">
        <v>2007</v>
      </c>
      <c r="B3" s="23" t="s">
        <v>1886</v>
      </c>
      <c r="C3" s="22" t="s">
        <v>3578</v>
      </c>
      <c r="D3" s="13" t="s">
        <v>3561</v>
      </c>
      <c r="E3" s="34">
        <v>11</v>
      </c>
      <c r="F3" s="25">
        <v>11</v>
      </c>
    </row>
    <row r="4" spans="1:6">
      <c r="A4" s="23">
        <v>2007</v>
      </c>
      <c r="B4" s="23" t="s">
        <v>1886</v>
      </c>
      <c r="C4" s="22" t="s">
        <v>5</v>
      </c>
      <c r="D4" s="13" t="s">
        <v>3561</v>
      </c>
      <c r="E4" s="34">
        <v>70</v>
      </c>
      <c r="F4" s="25">
        <v>57.5</v>
      </c>
    </row>
    <row r="5" spans="1:6">
      <c r="A5" s="23">
        <v>2007</v>
      </c>
      <c r="B5" s="23" t="s">
        <v>1886</v>
      </c>
      <c r="C5" s="22" t="s">
        <v>10</v>
      </c>
      <c r="D5" s="13" t="s">
        <v>3561</v>
      </c>
      <c r="E5" s="34">
        <v>54</v>
      </c>
      <c r="F5" s="25">
        <v>43.5</v>
      </c>
    </row>
    <row r="6" spans="1:6">
      <c r="A6" s="23">
        <v>2007</v>
      </c>
      <c r="B6" s="23" t="s">
        <v>1886</v>
      </c>
      <c r="C6" s="22" t="s">
        <v>14</v>
      </c>
      <c r="D6" s="13" t="s">
        <v>3561</v>
      </c>
      <c r="E6" s="34">
        <v>175</v>
      </c>
      <c r="F6" s="25">
        <v>163.5</v>
      </c>
    </row>
    <row r="7" spans="1:6">
      <c r="A7" s="23">
        <v>2007</v>
      </c>
      <c r="B7" s="23" t="s">
        <v>1886</v>
      </c>
      <c r="C7" s="22" t="s">
        <v>23</v>
      </c>
      <c r="D7" s="13" t="s">
        <v>3561</v>
      </c>
      <c r="E7" s="34">
        <v>69</v>
      </c>
      <c r="F7" s="25">
        <v>67.8</v>
      </c>
    </row>
    <row r="8" spans="1:6">
      <c r="A8" s="23">
        <v>2007</v>
      </c>
      <c r="B8" s="23" t="s">
        <v>1886</v>
      </c>
      <c r="C8" s="22" t="s">
        <v>41</v>
      </c>
      <c r="D8" s="13" t="s">
        <v>3561</v>
      </c>
      <c r="E8" s="34">
        <v>56</v>
      </c>
      <c r="F8" s="25">
        <v>38.5</v>
      </c>
    </row>
    <row r="9" spans="1:6">
      <c r="A9" s="23">
        <v>2007</v>
      </c>
      <c r="B9" s="23" t="s">
        <v>1886</v>
      </c>
      <c r="C9" s="22" t="s">
        <v>60</v>
      </c>
      <c r="D9" s="13" t="s">
        <v>3561</v>
      </c>
      <c r="E9" s="34">
        <v>28</v>
      </c>
      <c r="F9" s="25">
        <v>27.3</v>
      </c>
    </row>
    <row r="10" spans="1:6">
      <c r="A10" s="23">
        <v>2007</v>
      </c>
      <c r="B10" s="23" t="s">
        <v>1886</v>
      </c>
      <c r="C10" s="22" t="s">
        <v>70</v>
      </c>
      <c r="D10" s="13" t="s">
        <v>3561</v>
      </c>
      <c r="E10" s="34">
        <v>42</v>
      </c>
      <c r="F10" s="25">
        <v>40</v>
      </c>
    </row>
    <row r="11" spans="1:6">
      <c r="A11" s="23">
        <v>2007</v>
      </c>
      <c r="B11" s="23" t="s">
        <v>1886</v>
      </c>
      <c r="C11" s="22" t="s">
        <v>76</v>
      </c>
      <c r="D11" s="13" t="s">
        <v>3561</v>
      </c>
      <c r="E11" s="34">
        <v>69</v>
      </c>
      <c r="F11" s="25">
        <v>60.3</v>
      </c>
    </row>
    <row r="12" spans="1:6">
      <c r="A12" s="23">
        <v>2007</v>
      </c>
      <c r="B12" s="23" t="s">
        <v>1886</v>
      </c>
      <c r="C12" s="22" t="s">
        <v>83</v>
      </c>
      <c r="D12" s="13" t="s">
        <v>3561</v>
      </c>
      <c r="E12" s="34">
        <v>3</v>
      </c>
      <c r="F12" s="25">
        <v>2</v>
      </c>
    </row>
    <row r="13" spans="1:6">
      <c r="A13" s="23">
        <v>2007</v>
      </c>
      <c r="B13" s="23" t="s">
        <v>1886</v>
      </c>
      <c r="C13" s="22" t="s">
        <v>86</v>
      </c>
      <c r="D13" s="13" t="s">
        <v>3561</v>
      </c>
      <c r="E13" s="34">
        <v>48</v>
      </c>
      <c r="F13" s="25">
        <v>40</v>
      </c>
    </row>
    <row r="14" spans="1:6">
      <c r="A14" s="23">
        <v>2007</v>
      </c>
      <c r="B14" s="23" t="s">
        <v>1886</v>
      </c>
      <c r="C14" s="22" t="s">
        <v>89</v>
      </c>
      <c r="D14" s="13" t="s">
        <v>3561</v>
      </c>
      <c r="E14" s="34">
        <v>31</v>
      </c>
      <c r="F14" s="25">
        <v>26</v>
      </c>
    </row>
    <row r="15" spans="1:6">
      <c r="A15" s="23">
        <v>2007</v>
      </c>
      <c r="B15" s="23" t="s">
        <v>1886</v>
      </c>
      <c r="C15" s="22" t="s">
        <v>94</v>
      </c>
      <c r="D15" s="13" t="s">
        <v>3561</v>
      </c>
      <c r="E15" s="34">
        <v>32</v>
      </c>
      <c r="F15" s="25">
        <v>31.5</v>
      </c>
    </row>
    <row r="16" spans="1:6">
      <c r="A16" s="23">
        <v>2007</v>
      </c>
      <c r="B16" s="23" t="s">
        <v>1886</v>
      </c>
      <c r="C16" s="22" t="s">
        <v>100</v>
      </c>
      <c r="D16" s="13" t="s">
        <v>3561</v>
      </c>
      <c r="E16" s="34">
        <v>26</v>
      </c>
      <c r="F16" s="25">
        <v>21</v>
      </c>
    </row>
    <row r="17" spans="1:6">
      <c r="A17" s="23">
        <v>2007</v>
      </c>
      <c r="B17" s="23" t="s">
        <v>1886</v>
      </c>
      <c r="C17" s="22" t="s">
        <v>104</v>
      </c>
      <c r="D17" s="13" t="s">
        <v>3561</v>
      </c>
      <c r="E17" s="34">
        <v>86</v>
      </c>
      <c r="F17" s="25">
        <v>86</v>
      </c>
    </row>
    <row r="18" spans="1:6">
      <c r="A18" s="23">
        <v>2007</v>
      </c>
      <c r="B18" s="23" t="s">
        <v>1886</v>
      </c>
      <c r="C18" s="22" t="s">
        <v>120</v>
      </c>
      <c r="D18" s="13" t="s">
        <v>3561</v>
      </c>
      <c r="E18" s="34">
        <v>257</v>
      </c>
      <c r="F18" s="25">
        <v>182.8</v>
      </c>
    </row>
    <row r="19" spans="1:6">
      <c r="A19" s="23">
        <v>2007</v>
      </c>
      <c r="B19" s="23" t="s">
        <v>1886</v>
      </c>
      <c r="C19" s="22" t="s">
        <v>156</v>
      </c>
      <c r="D19" s="13" t="s">
        <v>3561</v>
      </c>
      <c r="E19" s="34">
        <v>199</v>
      </c>
      <c r="F19" s="25">
        <v>105.8</v>
      </c>
    </row>
    <row r="20" spans="1:6">
      <c r="A20" s="23">
        <v>2007</v>
      </c>
      <c r="B20" s="23" t="s">
        <v>1886</v>
      </c>
      <c r="C20" s="22" t="s">
        <v>164</v>
      </c>
      <c r="D20" s="13" t="s">
        <v>3561</v>
      </c>
      <c r="E20" s="34">
        <v>51</v>
      </c>
      <c r="F20" s="25">
        <v>36.299999999999997</v>
      </c>
    </row>
    <row r="21" spans="1:6">
      <c r="A21" s="23">
        <v>2007</v>
      </c>
      <c r="B21" s="23" t="s">
        <v>1886</v>
      </c>
      <c r="C21" s="22" t="s">
        <v>167</v>
      </c>
      <c r="D21" s="13" t="s">
        <v>3561</v>
      </c>
      <c r="E21" s="34">
        <v>70</v>
      </c>
      <c r="F21" s="25">
        <v>65</v>
      </c>
    </row>
    <row r="22" spans="1:6">
      <c r="A22" s="23">
        <v>2007</v>
      </c>
      <c r="B22" s="23" t="s">
        <v>1886</v>
      </c>
      <c r="C22" s="22" t="s">
        <v>171</v>
      </c>
      <c r="D22" s="13" t="s">
        <v>3561</v>
      </c>
      <c r="E22" s="34">
        <v>6</v>
      </c>
      <c r="F22" s="25">
        <v>5.5</v>
      </c>
    </row>
    <row r="23" spans="1:6">
      <c r="A23" s="23">
        <v>2007</v>
      </c>
      <c r="B23" s="23" t="s">
        <v>1886</v>
      </c>
      <c r="C23" s="22" t="s">
        <v>539</v>
      </c>
      <c r="D23" s="13" t="s">
        <v>3561</v>
      </c>
      <c r="E23" s="34">
        <v>9</v>
      </c>
      <c r="F23" s="25">
        <v>7.8</v>
      </c>
    </row>
    <row r="24" spans="1:6">
      <c r="A24" s="23">
        <v>2008</v>
      </c>
      <c r="B24" s="23" t="s">
        <v>1886</v>
      </c>
      <c r="C24" s="22" t="s">
        <v>3578</v>
      </c>
      <c r="D24" s="13" t="s">
        <v>3561</v>
      </c>
      <c r="E24" s="34">
        <v>11</v>
      </c>
      <c r="F24" s="25">
        <v>10.5</v>
      </c>
    </row>
    <row r="25" spans="1:6">
      <c r="A25" s="23">
        <v>2008</v>
      </c>
      <c r="B25" s="23" t="s">
        <v>1886</v>
      </c>
      <c r="C25" s="22" t="s">
        <v>5</v>
      </c>
      <c r="D25" s="13" t="s">
        <v>3561</v>
      </c>
      <c r="E25" s="34">
        <v>73</v>
      </c>
      <c r="F25" s="25">
        <v>59.5</v>
      </c>
    </row>
    <row r="26" spans="1:6">
      <c r="A26" s="23">
        <v>2008</v>
      </c>
      <c r="B26" s="23" t="s">
        <v>1886</v>
      </c>
      <c r="C26" s="22" t="s">
        <v>10</v>
      </c>
      <c r="D26" s="13" t="s">
        <v>3561</v>
      </c>
      <c r="E26" s="34">
        <v>61</v>
      </c>
      <c r="F26" s="25">
        <v>49</v>
      </c>
    </row>
    <row r="27" spans="1:6">
      <c r="A27" s="23">
        <v>2008</v>
      </c>
      <c r="B27" s="23" t="s">
        <v>1886</v>
      </c>
      <c r="C27" s="22" t="s">
        <v>14</v>
      </c>
      <c r="D27" s="13" t="s">
        <v>3561</v>
      </c>
      <c r="E27" s="34">
        <v>178</v>
      </c>
      <c r="F27" s="25">
        <v>167</v>
      </c>
    </row>
    <row r="28" spans="1:6">
      <c r="A28" s="23">
        <v>2008</v>
      </c>
      <c r="B28" s="23" t="s">
        <v>1886</v>
      </c>
      <c r="C28" s="22" t="s">
        <v>23</v>
      </c>
      <c r="D28" s="13" t="s">
        <v>3561</v>
      </c>
      <c r="E28" s="34">
        <v>65</v>
      </c>
      <c r="F28" s="25">
        <v>63.8</v>
      </c>
    </row>
    <row r="29" spans="1:6">
      <c r="A29" s="23">
        <v>2008</v>
      </c>
      <c r="B29" s="23" t="s">
        <v>1886</v>
      </c>
      <c r="C29" s="22" t="s">
        <v>41</v>
      </c>
      <c r="D29" s="13" t="s">
        <v>3561</v>
      </c>
      <c r="E29" s="34">
        <v>64</v>
      </c>
      <c r="F29" s="25">
        <v>43</v>
      </c>
    </row>
    <row r="30" spans="1:6">
      <c r="A30" s="23">
        <v>2008</v>
      </c>
      <c r="B30" s="23" t="s">
        <v>1886</v>
      </c>
      <c r="C30" s="22" t="s">
        <v>60</v>
      </c>
      <c r="D30" s="13" t="s">
        <v>3561</v>
      </c>
      <c r="E30" s="34">
        <v>28</v>
      </c>
      <c r="F30" s="25">
        <v>27.3</v>
      </c>
    </row>
    <row r="31" spans="1:6">
      <c r="A31" s="23">
        <v>2008</v>
      </c>
      <c r="B31" s="23" t="s">
        <v>1886</v>
      </c>
      <c r="C31" s="22" t="s">
        <v>70</v>
      </c>
      <c r="D31" s="13" t="s">
        <v>3561</v>
      </c>
      <c r="E31" s="34">
        <v>42</v>
      </c>
      <c r="F31" s="25">
        <v>40.5</v>
      </c>
    </row>
    <row r="32" spans="1:6">
      <c r="A32" s="23">
        <v>2008</v>
      </c>
      <c r="B32" s="23" t="s">
        <v>1886</v>
      </c>
      <c r="C32" s="22" t="s">
        <v>76</v>
      </c>
      <c r="D32" s="13" t="s">
        <v>3561</v>
      </c>
      <c r="E32" s="34">
        <v>70</v>
      </c>
      <c r="F32" s="25">
        <v>63.8</v>
      </c>
    </row>
    <row r="33" spans="1:6">
      <c r="A33" s="23">
        <v>2008</v>
      </c>
      <c r="B33" s="23" t="s">
        <v>1886</v>
      </c>
      <c r="C33" s="22" t="s">
        <v>83</v>
      </c>
      <c r="D33" s="13" t="s">
        <v>3561</v>
      </c>
      <c r="E33" s="34">
        <v>3</v>
      </c>
      <c r="F33" s="25">
        <v>2</v>
      </c>
    </row>
    <row r="34" spans="1:6">
      <c r="A34" s="23">
        <v>2008</v>
      </c>
      <c r="B34" s="23" t="s">
        <v>1886</v>
      </c>
      <c r="C34" s="22" t="s">
        <v>86</v>
      </c>
      <c r="D34" s="13" t="s">
        <v>3561</v>
      </c>
      <c r="E34" s="34">
        <v>45</v>
      </c>
      <c r="F34" s="25">
        <v>38</v>
      </c>
    </row>
    <row r="35" spans="1:6">
      <c r="A35" s="23">
        <v>2008</v>
      </c>
      <c r="B35" s="23" t="s">
        <v>1886</v>
      </c>
      <c r="C35" s="22" t="s">
        <v>89</v>
      </c>
      <c r="D35" s="13" t="s">
        <v>3561</v>
      </c>
      <c r="E35" s="34">
        <v>31</v>
      </c>
      <c r="F35" s="25">
        <v>25.5</v>
      </c>
    </row>
    <row r="36" spans="1:6">
      <c r="A36" s="23">
        <v>2008</v>
      </c>
      <c r="B36" s="23" t="s">
        <v>1886</v>
      </c>
      <c r="C36" s="22" t="s">
        <v>94</v>
      </c>
      <c r="D36" s="13" t="s">
        <v>3561</v>
      </c>
      <c r="E36" s="34">
        <v>33</v>
      </c>
      <c r="F36" s="25">
        <v>32.5</v>
      </c>
    </row>
    <row r="37" spans="1:6">
      <c r="A37" s="23">
        <v>2008</v>
      </c>
      <c r="B37" s="23" t="s">
        <v>1886</v>
      </c>
      <c r="C37" s="22" t="s">
        <v>100</v>
      </c>
      <c r="D37" s="13" t="s">
        <v>3561</v>
      </c>
      <c r="E37" s="34">
        <v>26</v>
      </c>
      <c r="F37" s="25">
        <v>21.5</v>
      </c>
    </row>
    <row r="38" spans="1:6">
      <c r="A38" s="23">
        <v>2008</v>
      </c>
      <c r="B38" s="23" t="s">
        <v>1886</v>
      </c>
      <c r="C38" s="22" t="s">
        <v>104</v>
      </c>
      <c r="D38" s="13" t="s">
        <v>3561</v>
      </c>
      <c r="E38" s="34">
        <v>85</v>
      </c>
      <c r="F38" s="25">
        <v>84.5</v>
      </c>
    </row>
    <row r="39" spans="1:6">
      <c r="A39" s="23">
        <v>2008</v>
      </c>
      <c r="B39" s="23" t="s">
        <v>1886</v>
      </c>
      <c r="C39" s="22" t="s">
        <v>120</v>
      </c>
      <c r="D39" s="13" t="s">
        <v>3561</v>
      </c>
      <c r="E39" s="34">
        <v>245</v>
      </c>
      <c r="F39" s="25">
        <v>172.9</v>
      </c>
    </row>
    <row r="40" spans="1:6">
      <c r="A40" s="23">
        <v>2008</v>
      </c>
      <c r="B40" s="23" t="s">
        <v>1886</v>
      </c>
      <c r="C40" s="22" t="s">
        <v>156</v>
      </c>
      <c r="D40" s="13" t="s">
        <v>3561</v>
      </c>
      <c r="E40" s="34">
        <v>199</v>
      </c>
      <c r="F40" s="25">
        <v>118.6</v>
      </c>
    </row>
    <row r="41" spans="1:6">
      <c r="A41" s="23">
        <v>2008</v>
      </c>
      <c r="B41" s="23" t="s">
        <v>1886</v>
      </c>
      <c r="C41" s="22" t="s">
        <v>164</v>
      </c>
      <c r="D41" s="13" t="s">
        <v>3561</v>
      </c>
      <c r="E41" s="34">
        <v>50</v>
      </c>
      <c r="F41" s="25">
        <v>36</v>
      </c>
    </row>
    <row r="42" spans="1:6">
      <c r="A42" s="23">
        <v>2008</v>
      </c>
      <c r="B42" s="23" t="s">
        <v>1886</v>
      </c>
      <c r="C42" s="22" t="s">
        <v>167</v>
      </c>
      <c r="D42" s="13" t="s">
        <v>3561</v>
      </c>
      <c r="E42" s="34">
        <v>66</v>
      </c>
      <c r="F42" s="25">
        <v>61</v>
      </c>
    </row>
    <row r="43" spans="1:6">
      <c r="A43" s="23">
        <v>2008</v>
      </c>
      <c r="B43" s="23" t="s">
        <v>1886</v>
      </c>
      <c r="C43" s="22" t="s">
        <v>171</v>
      </c>
      <c r="D43" s="13" t="s">
        <v>3561</v>
      </c>
      <c r="E43" s="34">
        <v>6</v>
      </c>
      <c r="F43" s="25">
        <v>5.5</v>
      </c>
    </row>
    <row r="44" spans="1:6">
      <c r="A44" s="23">
        <v>2008</v>
      </c>
      <c r="B44" s="23" t="s">
        <v>1886</v>
      </c>
      <c r="C44" s="22" t="s">
        <v>539</v>
      </c>
      <c r="D44" s="13" t="s">
        <v>3561</v>
      </c>
      <c r="E44" s="34">
        <v>9</v>
      </c>
      <c r="F44" s="25">
        <v>7.3</v>
      </c>
    </row>
    <row r="45" spans="1:6">
      <c r="A45" s="23">
        <v>2008</v>
      </c>
      <c r="B45" s="23" t="s">
        <v>514</v>
      </c>
      <c r="C45" s="22" t="s">
        <v>23</v>
      </c>
      <c r="D45" s="13" t="s">
        <v>3562</v>
      </c>
      <c r="E45" s="34">
        <v>101</v>
      </c>
      <c r="F45" s="25">
        <v>30.349999999999998</v>
      </c>
    </row>
    <row r="46" spans="1:6">
      <c r="A46" s="23">
        <v>2008</v>
      </c>
      <c r="B46" s="23" t="s">
        <v>514</v>
      </c>
      <c r="C46" s="22" t="s">
        <v>185</v>
      </c>
      <c r="D46" s="13" t="s">
        <v>3562</v>
      </c>
      <c r="E46" s="34">
        <v>192</v>
      </c>
      <c r="F46" s="25">
        <v>66.649999999999991</v>
      </c>
    </row>
    <row r="47" spans="1:6">
      <c r="A47" s="23">
        <v>2008</v>
      </c>
      <c r="B47" s="23" t="s">
        <v>514</v>
      </c>
      <c r="C47" s="22" t="s">
        <v>104</v>
      </c>
      <c r="D47" s="13" t="s">
        <v>3562</v>
      </c>
      <c r="E47" s="34">
        <v>109</v>
      </c>
      <c r="F47" s="25">
        <v>42.55</v>
      </c>
    </row>
    <row r="48" spans="1:6">
      <c r="A48" s="23">
        <v>2008</v>
      </c>
      <c r="B48" s="23" t="s">
        <v>514</v>
      </c>
      <c r="C48" s="22" t="s">
        <v>23</v>
      </c>
      <c r="D48" s="13" t="s">
        <v>3561</v>
      </c>
      <c r="E48" s="34">
        <v>58</v>
      </c>
      <c r="F48" s="25">
        <v>30</v>
      </c>
    </row>
    <row r="49" spans="1:6">
      <c r="A49" s="23">
        <v>2008</v>
      </c>
      <c r="B49" s="23" t="s">
        <v>514</v>
      </c>
      <c r="C49" s="22" t="s">
        <v>185</v>
      </c>
      <c r="D49" s="13" t="s">
        <v>3561</v>
      </c>
      <c r="E49" s="34">
        <v>99</v>
      </c>
      <c r="F49" s="25">
        <v>60</v>
      </c>
    </row>
    <row r="50" spans="1:6">
      <c r="A50" s="23">
        <v>2008</v>
      </c>
      <c r="B50" s="23" t="s">
        <v>514</v>
      </c>
      <c r="C50" s="22" t="s">
        <v>104</v>
      </c>
      <c r="D50" s="13" t="s">
        <v>3561</v>
      </c>
      <c r="E50" s="34">
        <v>78</v>
      </c>
      <c r="F50" s="25">
        <v>39</v>
      </c>
    </row>
    <row r="51" spans="1:6">
      <c r="A51" s="23">
        <v>2009</v>
      </c>
      <c r="B51" s="23" t="s">
        <v>1886</v>
      </c>
      <c r="C51" s="22" t="s">
        <v>3578</v>
      </c>
      <c r="D51" s="13" t="s">
        <v>3561</v>
      </c>
      <c r="E51" s="34">
        <v>12</v>
      </c>
      <c r="F51" s="25">
        <v>11.5</v>
      </c>
    </row>
    <row r="52" spans="1:6">
      <c r="A52" s="23">
        <v>2009</v>
      </c>
      <c r="B52" s="23" t="s">
        <v>1886</v>
      </c>
      <c r="C52" s="22" t="s">
        <v>5</v>
      </c>
      <c r="D52" s="13" t="s">
        <v>3561</v>
      </c>
      <c r="E52" s="34">
        <v>69</v>
      </c>
      <c r="F52" s="25">
        <v>59</v>
      </c>
    </row>
    <row r="53" spans="1:6">
      <c r="A53" s="23">
        <v>2009</v>
      </c>
      <c r="B53" s="23" t="s">
        <v>1886</v>
      </c>
      <c r="C53" s="22" t="s">
        <v>10</v>
      </c>
      <c r="D53" s="13" t="s">
        <v>3561</v>
      </c>
      <c r="E53" s="34">
        <v>60</v>
      </c>
      <c r="F53" s="25">
        <v>47.7</v>
      </c>
    </row>
    <row r="54" spans="1:6">
      <c r="A54" s="23">
        <v>2009</v>
      </c>
      <c r="B54" s="23" t="s">
        <v>1886</v>
      </c>
      <c r="C54" s="22" t="s">
        <v>14</v>
      </c>
      <c r="D54" s="13" t="s">
        <v>3561</v>
      </c>
      <c r="E54" s="34">
        <v>172</v>
      </c>
      <c r="F54" s="25">
        <v>164</v>
      </c>
    </row>
    <row r="55" spans="1:6">
      <c r="A55" s="23">
        <v>2009</v>
      </c>
      <c r="B55" s="23" t="s">
        <v>1886</v>
      </c>
      <c r="C55" s="22" t="s">
        <v>23</v>
      </c>
      <c r="D55" s="13" t="s">
        <v>3561</v>
      </c>
      <c r="E55" s="34">
        <v>65</v>
      </c>
      <c r="F55" s="25">
        <v>63.8</v>
      </c>
    </row>
    <row r="56" spans="1:6">
      <c r="A56" s="23">
        <v>2009</v>
      </c>
      <c r="B56" s="23" t="s">
        <v>1886</v>
      </c>
      <c r="C56" s="22" t="s">
        <v>41</v>
      </c>
      <c r="D56" s="13" t="s">
        <v>3561</v>
      </c>
      <c r="E56" s="34">
        <v>62</v>
      </c>
      <c r="F56" s="25">
        <v>41.5</v>
      </c>
    </row>
    <row r="57" spans="1:6">
      <c r="A57" s="23">
        <v>2009</v>
      </c>
      <c r="B57" s="23" t="s">
        <v>1886</v>
      </c>
      <c r="C57" s="22" t="s">
        <v>60</v>
      </c>
      <c r="D57" s="13" t="s">
        <v>3561</v>
      </c>
      <c r="E57" s="34">
        <v>28</v>
      </c>
      <c r="F57" s="25">
        <v>27.3</v>
      </c>
    </row>
    <row r="58" spans="1:6">
      <c r="A58" s="23">
        <v>2009</v>
      </c>
      <c r="B58" s="23" t="s">
        <v>1886</v>
      </c>
      <c r="C58" s="22" t="s">
        <v>70</v>
      </c>
      <c r="D58" s="13" t="s">
        <v>3561</v>
      </c>
      <c r="E58" s="34">
        <v>44</v>
      </c>
      <c r="F58" s="25">
        <v>41.5</v>
      </c>
    </row>
    <row r="59" spans="1:6">
      <c r="A59" s="23">
        <v>2009</v>
      </c>
      <c r="B59" s="23" t="s">
        <v>1886</v>
      </c>
      <c r="C59" s="22" t="s">
        <v>76</v>
      </c>
      <c r="D59" s="13" t="s">
        <v>3561</v>
      </c>
      <c r="E59" s="34">
        <v>67</v>
      </c>
      <c r="F59" s="25">
        <v>63.3</v>
      </c>
    </row>
    <row r="60" spans="1:6">
      <c r="A60" s="23">
        <v>2009</v>
      </c>
      <c r="B60" s="23" t="s">
        <v>1886</v>
      </c>
      <c r="C60" s="22" t="s">
        <v>83</v>
      </c>
      <c r="D60" s="13" t="s">
        <v>3561</v>
      </c>
      <c r="E60" s="34">
        <v>3</v>
      </c>
      <c r="F60" s="25">
        <v>2</v>
      </c>
    </row>
    <row r="61" spans="1:6">
      <c r="A61" s="23">
        <v>2009</v>
      </c>
      <c r="B61" s="23" t="s">
        <v>1886</v>
      </c>
      <c r="C61" s="22" t="s">
        <v>86</v>
      </c>
      <c r="D61" s="13" t="s">
        <v>3561</v>
      </c>
      <c r="E61" s="34">
        <v>44</v>
      </c>
      <c r="F61" s="25">
        <v>36.5</v>
      </c>
    </row>
    <row r="62" spans="1:6">
      <c r="A62" s="23">
        <v>2009</v>
      </c>
      <c r="B62" s="23" t="s">
        <v>1886</v>
      </c>
      <c r="C62" s="22" t="s">
        <v>89</v>
      </c>
      <c r="D62" s="13" t="s">
        <v>3561</v>
      </c>
      <c r="E62" s="34">
        <v>34</v>
      </c>
      <c r="F62" s="25">
        <v>29</v>
      </c>
    </row>
    <row r="63" spans="1:6">
      <c r="A63" s="23">
        <v>2009</v>
      </c>
      <c r="B63" s="23" t="s">
        <v>1886</v>
      </c>
      <c r="C63" s="22" t="s">
        <v>94</v>
      </c>
      <c r="D63" s="13" t="s">
        <v>3561</v>
      </c>
      <c r="E63" s="34">
        <v>34</v>
      </c>
      <c r="F63" s="25">
        <v>33.5</v>
      </c>
    </row>
    <row r="64" spans="1:6">
      <c r="A64" s="23">
        <v>2009</v>
      </c>
      <c r="B64" s="23" t="s">
        <v>1886</v>
      </c>
      <c r="C64" s="22" t="s">
        <v>100</v>
      </c>
      <c r="D64" s="13" t="s">
        <v>3561</v>
      </c>
      <c r="E64" s="34">
        <v>27</v>
      </c>
      <c r="F64" s="25">
        <v>23</v>
      </c>
    </row>
    <row r="65" spans="1:6">
      <c r="A65" s="23">
        <v>2009</v>
      </c>
      <c r="B65" s="23" t="s">
        <v>1886</v>
      </c>
      <c r="C65" s="22" t="s">
        <v>104</v>
      </c>
      <c r="D65" s="13" t="s">
        <v>3561</v>
      </c>
      <c r="E65" s="34">
        <v>88</v>
      </c>
      <c r="F65" s="25">
        <v>87.5</v>
      </c>
    </row>
    <row r="66" spans="1:6">
      <c r="A66" s="23">
        <v>2009</v>
      </c>
      <c r="B66" s="23" t="s">
        <v>1886</v>
      </c>
      <c r="C66" s="22" t="s">
        <v>120</v>
      </c>
      <c r="D66" s="13" t="s">
        <v>3561</v>
      </c>
      <c r="E66" s="34">
        <v>236</v>
      </c>
      <c r="F66" s="25">
        <v>148.1</v>
      </c>
    </row>
    <row r="67" spans="1:6">
      <c r="A67" s="23">
        <v>2009</v>
      </c>
      <c r="B67" s="23" t="s">
        <v>1886</v>
      </c>
      <c r="C67" s="22" t="s">
        <v>156</v>
      </c>
      <c r="D67" s="13" t="s">
        <v>3561</v>
      </c>
      <c r="E67" s="34">
        <v>203</v>
      </c>
      <c r="F67" s="25">
        <v>80.099999999999994</v>
      </c>
    </row>
    <row r="68" spans="1:6">
      <c r="A68" s="23">
        <v>2009</v>
      </c>
      <c r="B68" s="23" t="s">
        <v>1886</v>
      </c>
      <c r="C68" s="22" t="s">
        <v>164</v>
      </c>
      <c r="D68" s="13" t="s">
        <v>3561</v>
      </c>
      <c r="E68" s="34">
        <v>51</v>
      </c>
      <c r="F68" s="25">
        <v>37.799999999999997</v>
      </c>
    </row>
    <row r="69" spans="1:6">
      <c r="A69" s="23">
        <v>2009</v>
      </c>
      <c r="B69" s="23" t="s">
        <v>1886</v>
      </c>
      <c r="C69" s="22" t="s">
        <v>167</v>
      </c>
      <c r="D69" s="13" t="s">
        <v>3561</v>
      </c>
      <c r="E69" s="34">
        <v>63</v>
      </c>
      <c r="F69" s="25">
        <v>60.5</v>
      </c>
    </row>
    <row r="70" spans="1:6">
      <c r="A70" s="23">
        <v>2009</v>
      </c>
      <c r="B70" s="23" t="s">
        <v>1886</v>
      </c>
      <c r="C70" s="22" t="s">
        <v>171</v>
      </c>
      <c r="D70" s="13" t="s">
        <v>3561</v>
      </c>
      <c r="E70" s="34">
        <v>6</v>
      </c>
      <c r="F70" s="25">
        <v>5.5</v>
      </c>
    </row>
    <row r="71" spans="1:6">
      <c r="A71" s="23">
        <v>2009</v>
      </c>
      <c r="B71" s="23" t="s">
        <v>1886</v>
      </c>
      <c r="C71" s="22" t="s">
        <v>539</v>
      </c>
      <c r="D71" s="13" t="s">
        <v>3561</v>
      </c>
      <c r="E71" s="34">
        <v>9</v>
      </c>
      <c r="F71" s="25">
        <v>7.9</v>
      </c>
    </row>
    <row r="72" spans="1:6">
      <c r="A72" s="23">
        <v>2009</v>
      </c>
      <c r="B72" s="23" t="s">
        <v>514</v>
      </c>
      <c r="C72" s="22" t="s">
        <v>23</v>
      </c>
      <c r="D72" s="13" t="s">
        <v>3562</v>
      </c>
      <c r="E72" s="34">
        <v>101</v>
      </c>
      <c r="F72" s="25">
        <v>28.8</v>
      </c>
    </row>
    <row r="73" spans="1:6">
      <c r="A73" s="23">
        <v>2009</v>
      </c>
      <c r="B73" s="23" t="s">
        <v>514</v>
      </c>
      <c r="C73" s="22" t="s">
        <v>185</v>
      </c>
      <c r="D73" s="13" t="s">
        <v>3562</v>
      </c>
      <c r="E73" s="34">
        <v>192</v>
      </c>
      <c r="F73" s="25">
        <v>79.050000000000011</v>
      </c>
    </row>
    <row r="74" spans="1:6">
      <c r="A74" s="23">
        <v>2009</v>
      </c>
      <c r="B74" s="23" t="s">
        <v>514</v>
      </c>
      <c r="C74" s="22" t="s">
        <v>104</v>
      </c>
      <c r="D74" s="13" t="s">
        <v>3562</v>
      </c>
      <c r="E74" s="34">
        <v>109</v>
      </c>
      <c r="F74" s="25">
        <v>39.25</v>
      </c>
    </row>
    <row r="75" spans="1:6">
      <c r="A75" s="23">
        <v>2009</v>
      </c>
      <c r="B75" s="23" t="s">
        <v>514</v>
      </c>
      <c r="C75" s="22" t="s">
        <v>23</v>
      </c>
      <c r="D75" s="13" t="s">
        <v>3561</v>
      </c>
      <c r="E75" s="34">
        <v>61</v>
      </c>
      <c r="F75" s="25">
        <v>39</v>
      </c>
    </row>
    <row r="76" spans="1:6">
      <c r="A76" s="23">
        <v>2009</v>
      </c>
      <c r="B76" s="23" t="s">
        <v>514</v>
      </c>
      <c r="C76" s="22" t="s">
        <v>185</v>
      </c>
      <c r="D76" s="13" t="s">
        <v>3561</v>
      </c>
      <c r="E76" s="34">
        <v>99</v>
      </c>
      <c r="F76" s="25">
        <v>64.5</v>
      </c>
    </row>
    <row r="77" spans="1:6">
      <c r="A77" s="23">
        <v>2009</v>
      </c>
      <c r="B77" s="23" t="s">
        <v>514</v>
      </c>
      <c r="C77" s="22" t="s">
        <v>104</v>
      </c>
      <c r="D77" s="13" t="s">
        <v>3561</v>
      </c>
      <c r="E77" s="34">
        <v>77</v>
      </c>
      <c r="F77" s="25">
        <v>40.5</v>
      </c>
    </row>
    <row r="78" spans="1:6">
      <c r="A78" s="23">
        <v>2010</v>
      </c>
      <c r="B78" s="23" t="s">
        <v>1886</v>
      </c>
      <c r="C78" s="22" t="s">
        <v>3578</v>
      </c>
      <c r="D78" s="13" t="s">
        <v>3561</v>
      </c>
      <c r="E78" s="34">
        <v>11</v>
      </c>
      <c r="F78" s="25">
        <v>11</v>
      </c>
    </row>
    <row r="79" spans="1:6">
      <c r="A79" s="23">
        <v>2010</v>
      </c>
      <c r="B79" s="23" t="s">
        <v>1886</v>
      </c>
      <c r="C79" s="22" t="s">
        <v>5</v>
      </c>
      <c r="D79" s="13" t="s">
        <v>3561</v>
      </c>
      <c r="E79" s="34">
        <v>71</v>
      </c>
      <c r="F79" s="25">
        <v>61.5</v>
      </c>
    </row>
    <row r="80" spans="1:6">
      <c r="A80" s="23">
        <v>2010</v>
      </c>
      <c r="B80" s="23" t="s">
        <v>1886</v>
      </c>
      <c r="C80" s="22" t="s">
        <v>10</v>
      </c>
      <c r="D80" s="13" t="s">
        <v>3561</v>
      </c>
      <c r="E80" s="34">
        <v>60</v>
      </c>
      <c r="F80" s="25">
        <v>49.2</v>
      </c>
    </row>
    <row r="81" spans="1:6">
      <c r="A81" s="23">
        <v>2010</v>
      </c>
      <c r="B81" s="23" t="s">
        <v>1886</v>
      </c>
      <c r="C81" s="22" t="s">
        <v>14</v>
      </c>
      <c r="D81" s="13" t="s">
        <v>3561</v>
      </c>
      <c r="E81" s="34">
        <v>166</v>
      </c>
      <c r="F81" s="25">
        <v>161.5</v>
      </c>
    </row>
    <row r="82" spans="1:6">
      <c r="A82" s="23">
        <v>2010</v>
      </c>
      <c r="B82" s="23" t="s">
        <v>1886</v>
      </c>
      <c r="C82" s="22" t="s">
        <v>23</v>
      </c>
      <c r="D82" s="13" t="s">
        <v>3561</v>
      </c>
      <c r="E82" s="34">
        <v>67</v>
      </c>
      <c r="F82" s="25">
        <v>66.5</v>
      </c>
    </row>
    <row r="83" spans="1:6">
      <c r="A83" s="23">
        <v>2010</v>
      </c>
      <c r="B83" s="23" t="s">
        <v>1886</v>
      </c>
      <c r="C83" s="22" t="s">
        <v>41</v>
      </c>
      <c r="D83" s="13" t="s">
        <v>3561</v>
      </c>
      <c r="E83" s="34">
        <v>62</v>
      </c>
      <c r="F83" s="25">
        <v>42.75</v>
      </c>
    </row>
    <row r="84" spans="1:6">
      <c r="A84" s="23">
        <v>2010</v>
      </c>
      <c r="B84" s="23" t="s">
        <v>1886</v>
      </c>
      <c r="C84" s="22" t="s">
        <v>60</v>
      </c>
      <c r="D84" s="13" t="s">
        <v>3561</v>
      </c>
      <c r="E84" s="34">
        <v>27</v>
      </c>
      <c r="F84" s="25">
        <v>26.25</v>
      </c>
    </row>
    <row r="85" spans="1:6">
      <c r="A85" s="23">
        <v>2010</v>
      </c>
      <c r="B85" s="23" t="s">
        <v>1886</v>
      </c>
      <c r="C85" s="22" t="s">
        <v>70</v>
      </c>
      <c r="D85" s="13" t="s">
        <v>3561</v>
      </c>
      <c r="E85" s="34">
        <v>47</v>
      </c>
      <c r="F85" s="25">
        <v>44</v>
      </c>
    </row>
    <row r="86" spans="1:6">
      <c r="A86" s="23">
        <v>2010</v>
      </c>
      <c r="B86" s="23" t="s">
        <v>1886</v>
      </c>
      <c r="C86" s="22" t="s">
        <v>76</v>
      </c>
      <c r="D86" s="13" t="s">
        <v>3561</v>
      </c>
      <c r="E86" s="34">
        <v>66</v>
      </c>
      <c r="F86" s="25">
        <v>62.75</v>
      </c>
    </row>
    <row r="87" spans="1:6">
      <c r="A87" s="23">
        <v>2010</v>
      </c>
      <c r="B87" s="23" t="s">
        <v>1886</v>
      </c>
      <c r="C87" s="22" t="s">
        <v>83</v>
      </c>
      <c r="D87" s="13" t="s">
        <v>3561</v>
      </c>
      <c r="E87" s="34">
        <v>2</v>
      </c>
      <c r="F87" s="25">
        <v>1</v>
      </c>
    </row>
    <row r="88" spans="1:6">
      <c r="A88" s="23">
        <v>2010</v>
      </c>
      <c r="B88" s="23" t="s">
        <v>1886</v>
      </c>
      <c r="C88" s="22" t="s">
        <v>86</v>
      </c>
      <c r="D88" s="13" t="s">
        <v>3561</v>
      </c>
      <c r="E88" s="34">
        <v>43</v>
      </c>
      <c r="F88" s="25">
        <v>35.5</v>
      </c>
    </row>
    <row r="89" spans="1:6">
      <c r="A89" s="23">
        <v>2010</v>
      </c>
      <c r="B89" s="23" t="s">
        <v>1886</v>
      </c>
      <c r="C89" s="22" t="s">
        <v>89</v>
      </c>
      <c r="D89" s="13" t="s">
        <v>3561</v>
      </c>
      <c r="E89" s="34">
        <v>33</v>
      </c>
      <c r="F89" s="25">
        <v>27.5</v>
      </c>
    </row>
    <row r="90" spans="1:6">
      <c r="A90" s="23">
        <v>2010</v>
      </c>
      <c r="B90" s="23" t="s">
        <v>1886</v>
      </c>
      <c r="C90" s="22" t="s">
        <v>94</v>
      </c>
      <c r="D90" s="13" t="s">
        <v>3561</v>
      </c>
      <c r="E90" s="34">
        <v>33</v>
      </c>
      <c r="F90" s="25">
        <v>32.6</v>
      </c>
    </row>
    <row r="91" spans="1:6">
      <c r="A91" s="23">
        <v>2010</v>
      </c>
      <c r="B91" s="23" t="s">
        <v>1886</v>
      </c>
      <c r="C91" s="22" t="s">
        <v>100</v>
      </c>
      <c r="D91" s="13" t="s">
        <v>3561</v>
      </c>
      <c r="E91" s="34">
        <v>25</v>
      </c>
      <c r="F91" s="25">
        <v>21.5</v>
      </c>
    </row>
    <row r="92" spans="1:6">
      <c r="A92" s="23">
        <v>2010</v>
      </c>
      <c r="B92" s="23" t="s">
        <v>1886</v>
      </c>
      <c r="C92" s="22" t="s">
        <v>104</v>
      </c>
      <c r="D92" s="13" t="s">
        <v>3561</v>
      </c>
      <c r="E92" s="34">
        <v>88</v>
      </c>
      <c r="F92" s="25">
        <v>87.5</v>
      </c>
    </row>
    <row r="93" spans="1:6">
      <c r="A93" s="23">
        <v>2010</v>
      </c>
      <c r="B93" s="23" t="s">
        <v>1886</v>
      </c>
      <c r="C93" s="22" t="s">
        <v>120</v>
      </c>
      <c r="D93" s="13" t="s">
        <v>3561</v>
      </c>
      <c r="E93" s="34">
        <v>237</v>
      </c>
      <c r="F93" s="25">
        <v>144.5</v>
      </c>
    </row>
    <row r="94" spans="1:6">
      <c r="A94" s="23">
        <v>2010</v>
      </c>
      <c r="B94" s="23" t="s">
        <v>1886</v>
      </c>
      <c r="C94" s="22" t="s">
        <v>156</v>
      </c>
      <c r="D94" s="13" t="s">
        <v>3561</v>
      </c>
      <c r="E94" s="34">
        <v>198</v>
      </c>
      <c r="F94" s="25">
        <v>79.099999999999994</v>
      </c>
    </row>
    <row r="95" spans="1:6">
      <c r="A95" s="23">
        <v>2010</v>
      </c>
      <c r="B95" s="23" t="s">
        <v>1886</v>
      </c>
      <c r="C95" s="22" t="s">
        <v>164</v>
      </c>
      <c r="D95" s="13" t="s">
        <v>3561</v>
      </c>
      <c r="E95" s="34">
        <v>52</v>
      </c>
      <c r="F95" s="25">
        <v>40.6</v>
      </c>
    </row>
    <row r="96" spans="1:6">
      <c r="A96" s="23">
        <v>2010</v>
      </c>
      <c r="B96" s="23" t="s">
        <v>1886</v>
      </c>
      <c r="C96" s="22" t="s">
        <v>167</v>
      </c>
      <c r="D96" s="13" t="s">
        <v>3561</v>
      </c>
      <c r="E96" s="34">
        <v>60</v>
      </c>
      <c r="F96" s="25">
        <v>57</v>
      </c>
    </row>
    <row r="97" spans="1:6">
      <c r="A97" s="23">
        <v>2010</v>
      </c>
      <c r="B97" s="23" t="s">
        <v>1886</v>
      </c>
      <c r="C97" s="22" t="s">
        <v>171</v>
      </c>
      <c r="D97" s="13" t="s">
        <v>3561</v>
      </c>
      <c r="E97" s="34">
        <v>7</v>
      </c>
      <c r="F97" s="25">
        <v>6.5</v>
      </c>
    </row>
    <row r="98" spans="1:6">
      <c r="A98" s="23">
        <v>2010</v>
      </c>
      <c r="B98" s="23" t="s">
        <v>1886</v>
      </c>
      <c r="C98" s="22" t="s">
        <v>539</v>
      </c>
      <c r="D98" s="13" t="s">
        <v>3561</v>
      </c>
      <c r="E98" s="34">
        <v>9</v>
      </c>
      <c r="F98" s="25">
        <v>7.25</v>
      </c>
    </row>
    <row r="99" spans="1:6">
      <c r="A99" s="23">
        <v>2010</v>
      </c>
      <c r="B99" s="23" t="s">
        <v>514</v>
      </c>
      <c r="C99" s="22" t="s">
        <v>184</v>
      </c>
      <c r="D99" s="13" t="s">
        <v>3562</v>
      </c>
      <c r="E99" s="34">
        <v>1</v>
      </c>
      <c r="F99" s="25">
        <v>2.5499999999999998</v>
      </c>
    </row>
    <row r="100" spans="1:6">
      <c r="A100" s="23">
        <v>2010</v>
      </c>
      <c r="B100" s="23" t="s">
        <v>514</v>
      </c>
      <c r="C100" s="22" t="s">
        <v>23</v>
      </c>
      <c r="D100" s="13" t="s">
        <v>3562</v>
      </c>
      <c r="E100" s="34">
        <v>104</v>
      </c>
      <c r="F100" s="25">
        <v>24.400000000000002</v>
      </c>
    </row>
    <row r="101" spans="1:6">
      <c r="A101" s="23">
        <v>2010</v>
      </c>
      <c r="B101" s="23" t="s">
        <v>514</v>
      </c>
      <c r="C101" s="22" t="s">
        <v>185</v>
      </c>
      <c r="D101" s="13" t="s">
        <v>3562</v>
      </c>
      <c r="E101" s="34">
        <v>197</v>
      </c>
      <c r="F101" s="25">
        <v>69.050000000000011</v>
      </c>
    </row>
    <row r="102" spans="1:6">
      <c r="A102" s="23">
        <v>2010</v>
      </c>
      <c r="B102" s="23" t="s">
        <v>514</v>
      </c>
      <c r="C102" s="22" t="s">
        <v>104</v>
      </c>
      <c r="D102" s="13" t="s">
        <v>3562</v>
      </c>
      <c r="E102" s="34">
        <v>102</v>
      </c>
      <c r="F102" s="25">
        <v>35.5</v>
      </c>
    </row>
    <row r="103" spans="1:6">
      <c r="A103" s="23">
        <v>2010</v>
      </c>
      <c r="B103" s="23" t="s">
        <v>514</v>
      </c>
      <c r="C103" s="22" t="s">
        <v>184</v>
      </c>
      <c r="D103" s="13" t="s">
        <v>3561</v>
      </c>
      <c r="E103" s="34">
        <v>5</v>
      </c>
      <c r="F103" s="25">
        <v>4.5</v>
      </c>
    </row>
    <row r="104" spans="1:6">
      <c r="A104" s="23">
        <v>2010</v>
      </c>
      <c r="B104" s="23" t="s">
        <v>514</v>
      </c>
      <c r="C104" s="22" t="s">
        <v>23</v>
      </c>
      <c r="D104" s="13" t="s">
        <v>3561</v>
      </c>
      <c r="E104" s="34">
        <v>61</v>
      </c>
      <c r="F104" s="25">
        <v>32.5</v>
      </c>
    </row>
    <row r="105" spans="1:6">
      <c r="A105" s="23">
        <v>2010</v>
      </c>
      <c r="B105" s="23" t="s">
        <v>514</v>
      </c>
      <c r="C105" s="22" t="s">
        <v>185</v>
      </c>
      <c r="D105" s="13" t="s">
        <v>3561</v>
      </c>
      <c r="E105" s="34">
        <v>116</v>
      </c>
      <c r="F105" s="25">
        <v>68</v>
      </c>
    </row>
    <row r="106" spans="1:6">
      <c r="A106" s="23">
        <v>2010</v>
      </c>
      <c r="B106" s="23" t="s">
        <v>514</v>
      </c>
      <c r="C106" s="22" t="s">
        <v>104</v>
      </c>
      <c r="D106" s="13" t="s">
        <v>3561</v>
      </c>
      <c r="E106" s="34">
        <v>81</v>
      </c>
      <c r="F106" s="25">
        <v>41</v>
      </c>
    </row>
    <row r="107" spans="1:6">
      <c r="A107" s="23">
        <v>2011</v>
      </c>
      <c r="B107" s="23" t="s">
        <v>1886</v>
      </c>
      <c r="C107" s="22" t="s">
        <v>3578</v>
      </c>
      <c r="D107" s="13" t="s">
        <v>3561</v>
      </c>
      <c r="E107" s="34">
        <v>8</v>
      </c>
      <c r="F107" s="25">
        <v>8</v>
      </c>
    </row>
    <row r="108" spans="1:6">
      <c r="A108" s="23">
        <v>2011</v>
      </c>
      <c r="B108" s="23" t="s">
        <v>1886</v>
      </c>
      <c r="C108" s="22" t="s">
        <v>5</v>
      </c>
      <c r="D108" s="13" t="s">
        <v>3561</v>
      </c>
      <c r="E108" s="34">
        <v>73</v>
      </c>
      <c r="F108" s="25">
        <v>63</v>
      </c>
    </row>
    <row r="109" spans="1:6">
      <c r="A109" s="23">
        <v>2011</v>
      </c>
      <c r="B109" s="23" t="s">
        <v>1886</v>
      </c>
      <c r="C109" s="22" t="s">
        <v>10</v>
      </c>
      <c r="D109" s="13" t="s">
        <v>3561</v>
      </c>
      <c r="E109" s="34">
        <v>62</v>
      </c>
      <c r="F109" s="25">
        <v>49.8</v>
      </c>
    </row>
    <row r="110" spans="1:6">
      <c r="A110" s="23">
        <v>2011</v>
      </c>
      <c r="B110" s="23" t="s">
        <v>1886</v>
      </c>
      <c r="C110" s="22" t="s">
        <v>14</v>
      </c>
      <c r="D110" s="13" t="s">
        <v>3561</v>
      </c>
      <c r="E110" s="34">
        <v>164</v>
      </c>
      <c r="F110" s="25">
        <v>160</v>
      </c>
    </row>
    <row r="111" spans="1:6">
      <c r="A111" s="23">
        <v>2011</v>
      </c>
      <c r="B111" s="23" t="s">
        <v>1886</v>
      </c>
      <c r="C111" s="22" t="s">
        <v>23</v>
      </c>
      <c r="D111" s="13" t="s">
        <v>3561</v>
      </c>
      <c r="E111" s="34">
        <v>72</v>
      </c>
      <c r="F111" s="25">
        <v>71.5</v>
      </c>
    </row>
    <row r="112" spans="1:6">
      <c r="A112" s="23">
        <v>2011</v>
      </c>
      <c r="B112" s="23" t="s">
        <v>1886</v>
      </c>
      <c r="C112" s="22" t="s">
        <v>41</v>
      </c>
      <c r="D112" s="13" t="s">
        <v>3561</v>
      </c>
      <c r="E112" s="34">
        <v>61</v>
      </c>
      <c r="F112" s="25">
        <v>41.1</v>
      </c>
    </row>
    <row r="113" spans="1:6">
      <c r="A113" s="23">
        <v>2011</v>
      </c>
      <c r="B113" s="23" t="s">
        <v>1886</v>
      </c>
      <c r="C113" s="22" t="s">
        <v>60</v>
      </c>
      <c r="D113" s="13" t="s">
        <v>3561</v>
      </c>
      <c r="E113" s="34">
        <v>28</v>
      </c>
      <c r="F113" s="25">
        <v>27.5</v>
      </c>
    </row>
    <row r="114" spans="1:6">
      <c r="A114" s="23">
        <v>2011</v>
      </c>
      <c r="B114" s="23" t="s">
        <v>1886</v>
      </c>
      <c r="C114" s="22" t="s">
        <v>70</v>
      </c>
      <c r="D114" s="13" t="s">
        <v>3561</v>
      </c>
      <c r="E114" s="34">
        <v>49</v>
      </c>
      <c r="F114" s="25">
        <v>46.5</v>
      </c>
    </row>
    <row r="115" spans="1:6">
      <c r="A115" s="23">
        <v>2011</v>
      </c>
      <c r="B115" s="23" t="s">
        <v>1886</v>
      </c>
      <c r="C115" s="22" t="s">
        <v>76</v>
      </c>
      <c r="D115" s="13" t="s">
        <v>3561</v>
      </c>
      <c r="E115" s="34">
        <v>59</v>
      </c>
      <c r="F115" s="25">
        <v>56.3</v>
      </c>
    </row>
    <row r="116" spans="1:6">
      <c r="A116" s="23">
        <v>2011</v>
      </c>
      <c r="B116" s="23" t="s">
        <v>1886</v>
      </c>
      <c r="C116" s="22" t="s">
        <v>83</v>
      </c>
      <c r="D116" s="13" t="s">
        <v>3561</v>
      </c>
      <c r="E116" s="34">
        <v>2</v>
      </c>
      <c r="F116" s="25">
        <v>1</v>
      </c>
    </row>
    <row r="117" spans="1:6">
      <c r="A117" s="23">
        <v>2011</v>
      </c>
      <c r="B117" s="23" t="s">
        <v>1886</v>
      </c>
      <c r="C117" s="22" t="s">
        <v>86</v>
      </c>
      <c r="D117" s="13" t="s">
        <v>3561</v>
      </c>
      <c r="E117" s="34">
        <v>39</v>
      </c>
      <c r="F117" s="25">
        <v>32</v>
      </c>
    </row>
    <row r="118" spans="1:6">
      <c r="A118" s="23">
        <v>2011</v>
      </c>
      <c r="B118" s="23" t="s">
        <v>1886</v>
      </c>
      <c r="C118" s="22" t="s">
        <v>89</v>
      </c>
      <c r="D118" s="13" t="s">
        <v>3561</v>
      </c>
      <c r="E118" s="34">
        <v>32</v>
      </c>
      <c r="F118" s="25">
        <v>26.5</v>
      </c>
    </row>
    <row r="119" spans="1:6">
      <c r="A119" s="23">
        <v>2011</v>
      </c>
      <c r="B119" s="23" t="s">
        <v>1886</v>
      </c>
      <c r="C119" s="22" t="s">
        <v>94</v>
      </c>
      <c r="D119" s="13" t="s">
        <v>3561</v>
      </c>
      <c r="E119" s="34">
        <v>34</v>
      </c>
      <c r="F119" s="25">
        <v>33.5</v>
      </c>
    </row>
    <row r="120" spans="1:6">
      <c r="A120" s="23">
        <v>2011</v>
      </c>
      <c r="B120" s="23" t="s">
        <v>1886</v>
      </c>
      <c r="C120" s="22" t="s">
        <v>100</v>
      </c>
      <c r="D120" s="13" t="s">
        <v>3561</v>
      </c>
      <c r="E120" s="34">
        <v>25</v>
      </c>
      <c r="F120" s="25">
        <v>22</v>
      </c>
    </row>
    <row r="121" spans="1:6">
      <c r="A121" s="23">
        <v>2011</v>
      </c>
      <c r="B121" s="23" t="s">
        <v>1886</v>
      </c>
      <c r="C121" s="22" t="s">
        <v>104</v>
      </c>
      <c r="D121" s="13" t="s">
        <v>3561</v>
      </c>
      <c r="E121" s="34">
        <v>89</v>
      </c>
      <c r="F121" s="25">
        <v>88.5</v>
      </c>
    </row>
    <row r="122" spans="1:6">
      <c r="A122" s="23">
        <v>2011</v>
      </c>
      <c r="B122" s="23" t="s">
        <v>1886</v>
      </c>
      <c r="C122" s="22" t="s">
        <v>120</v>
      </c>
      <c r="D122" s="13" t="s">
        <v>3561</v>
      </c>
      <c r="E122" s="34">
        <v>229</v>
      </c>
      <c r="F122" s="25">
        <v>137.9</v>
      </c>
    </row>
    <row r="123" spans="1:6">
      <c r="A123" s="23">
        <v>2011</v>
      </c>
      <c r="B123" s="23" t="s">
        <v>1886</v>
      </c>
      <c r="C123" s="22" t="s">
        <v>156</v>
      </c>
      <c r="D123" s="13" t="s">
        <v>3561</v>
      </c>
      <c r="E123" s="34">
        <v>189</v>
      </c>
      <c r="F123" s="25">
        <v>80.099999999999994</v>
      </c>
    </row>
    <row r="124" spans="1:6">
      <c r="A124" s="23">
        <v>2011</v>
      </c>
      <c r="B124" s="23" t="s">
        <v>1886</v>
      </c>
      <c r="C124" s="22" t="s">
        <v>164</v>
      </c>
      <c r="D124" s="13" t="s">
        <v>3561</v>
      </c>
      <c r="E124" s="34">
        <v>50</v>
      </c>
      <c r="F124" s="25">
        <v>38.9</v>
      </c>
    </row>
    <row r="125" spans="1:6">
      <c r="A125" s="23">
        <v>2011</v>
      </c>
      <c r="B125" s="23" t="s">
        <v>1886</v>
      </c>
      <c r="C125" s="22" t="s">
        <v>167</v>
      </c>
      <c r="D125" s="13" t="s">
        <v>3561</v>
      </c>
      <c r="E125" s="34">
        <v>55</v>
      </c>
      <c r="F125" s="25">
        <v>52</v>
      </c>
    </row>
    <row r="126" spans="1:6">
      <c r="A126" s="23">
        <v>2011</v>
      </c>
      <c r="B126" s="23" t="s">
        <v>1886</v>
      </c>
      <c r="C126" s="22" t="s">
        <v>171</v>
      </c>
      <c r="D126" s="13" t="s">
        <v>3561</v>
      </c>
      <c r="E126" s="34">
        <v>7</v>
      </c>
      <c r="F126" s="25">
        <v>7</v>
      </c>
    </row>
    <row r="127" spans="1:6">
      <c r="A127" s="23">
        <v>2011</v>
      </c>
      <c r="B127" s="23" t="s">
        <v>1886</v>
      </c>
      <c r="C127" s="22" t="s">
        <v>539</v>
      </c>
      <c r="D127" s="13" t="s">
        <v>3561</v>
      </c>
      <c r="E127" s="34">
        <v>6</v>
      </c>
      <c r="F127" s="25">
        <v>4.3</v>
      </c>
    </row>
    <row r="128" spans="1:6">
      <c r="A128" s="23">
        <v>2011</v>
      </c>
      <c r="B128" s="23" t="s">
        <v>514</v>
      </c>
      <c r="C128" s="22" t="s">
        <v>184</v>
      </c>
      <c r="D128" s="13" t="s">
        <v>3562</v>
      </c>
      <c r="E128" s="34">
        <v>10</v>
      </c>
      <c r="F128" s="25">
        <v>1.3380000000000001</v>
      </c>
    </row>
    <row r="129" spans="1:6">
      <c r="A129" s="23">
        <v>2011</v>
      </c>
      <c r="B129" s="23" t="s">
        <v>514</v>
      </c>
      <c r="C129" s="22" t="s">
        <v>23</v>
      </c>
      <c r="D129" s="13" t="s">
        <v>3562</v>
      </c>
      <c r="E129" s="34">
        <v>98</v>
      </c>
      <c r="F129" s="25">
        <v>27.200000000000003</v>
      </c>
    </row>
    <row r="130" spans="1:6">
      <c r="A130" s="23">
        <v>2011</v>
      </c>
      <c r="B130" s="23" t="s">
        <v>514</v>
      </c>
      <c r="C130" s="22" t="s">
        <v>185</v>
      </c>
      <c r="D130" s="13" t="s">
        <v>3562</v>
      </c>
      <c r="E130" s="34">
        <v>188</v>
      </c>
      <c r="F130" s="25">
        <v>84.09950000000002</v>
      </c>
    </row>
    <row r="131" spans="1:6">
      <c r="A131" s="23">
        <v>2011</v>
      </c>
      <c r="B131" s="23" t="s">
        <v>514</v>
      </c>
      <c r="C131" s="22" t="s">
        <v>104</v>
      </c>
      <c r="D131" s="13" t="s">
        <v>3562</v>
      </c>
      <c r="E131" s="34">
        <v>108</v>
      </c>
      <c r="F131" s="25">
        <v>39.283000000000001</v>
      </c>
    </row>
    <row r="132" spans="1:6">
      <c r="A132" s="23">
        <v>2011</v>
      </c>
      <c r="B132" s="23" t="s">
        <v>514</v>
      </c>
      <c r="C132" s="22" t="s">
        <v>184</v>
      </c>
      <c r="D132" s="13" t="s">
        <v>3561</v>
      </c>
      <c r="E132" s="34">
        <v>16</v>
      </c>
      <c r="F132" s="25">
        <v>12.5</v>
      </c>
    </row>
    <row r="133" spans="1:6">
      <c r="A133" s="23">
        <v>2011</v>
      </c>
      <c r="B133" s="23" t="s">
        <v>514</v>
      </c>
      <c r="C133" s="22" t="s">
        <v>23</v>
      </c>
      <c r="D133" s="13" t="s">
        <v>3561</v>
      </c>
      <c r="E133" s="34">
        <v>67</v>
      </c>
      <c r="F133" s="25">
        <v>66</v>
      </c>
    </row>
    <row r="134" spans="1:6">
      <c r="A134" s="23">
        <v>2011</v>
      </c>
      <c r="B134" s="23" t="s">
        <v>514</v>
      </c>
      <c r="C134" s="22" t="s">
        <v>185</v>
      </c>
      <c r="D134" s="13" t="s">
        <v>3561</v>
      </c>
      <c r="E134" s="34">
        <v>118</v>
      </c>
      <c r="F134" s="25">
        <v>112.5</v>
      </c>
    </row>
    <row r="135" spans="1:6">
      <c r="A135" s="23">
        <v>2011</v>
      </c>
      <c r="B135" s="23" t="s">
        <v>514</v>
      </c>
      <c r="C135" s="22" t="s">
        <v>104</v>
      </c>
      <c r="D135" s="13" t="s">
        <v>3561</v>
      </c>
      <c r="E135" s="34">
        <v>78</v>
      </c>
      <c r="F135" s="25">
        <v>83</v>
      </c>
    </row>
    <row r="136" spans="1:6">
      <c r="A136" s="23">
        <v>2012</v>
      </c>
      <c r="B136" s="23" t="s">
        <v>1886</v>
      </c>
      <c r="C136" s="22" t="s">
        <v>3578</v>
      </c>
      <c r="D136" s="13" t="s">
        <v>3561</v>
      </c>
      <c r="E136" s="34">
        <v>9</v>
      </c>
      <c r="F136" s="25">
        <v>9</v>
      </c>
    </row>
    <row r="137" spans="1:6">
      <c r="A137" s="23">
        <v>2012</v>
      </c>
      <c r="B137" s="23" t="s">
        <v>1886</v>
      </c>
      <c r="C137" s="22" t="s">
        <v>5</v>
      </c>
      <c r="D137" s="13" t="s">
        <v>3561</v>
      </c>
      <c r="E137" s="34">
        <v>70</v>
      </c>
      <c r="F137" s="25">
        <v>60.1</v>
      </c>
    </row>
    <row r="138" spans="1:6">
      <c r="A138" s="23">
        <v>2012</v>
      </c>
      <c r="B138" s="23" t="s">
        <v>1886</v>
      </c>
      <c r="C138" s="22" t="s">
        <v>10</v>
      </c>
      <c r="D138" s="13" t="s">
        <v>3561</v>
      </c>
      <c r="E138" s="34">
        <v>62</v>
      </c>
      <c r="F138" s="25">
        <v>50.3</v>
      </c>
    </row>
    <row r="139" spans="1:6">
      <c r="A139" s="23">
        <v>2012</v>
      </c>
      <c r="B139" s="23" t="s">
        <v>1886</v>
      </c>
      <c r="C139" s="22" t="s">
        <v>14</v>
      </c>
      <c r="D139" s="13" t="s">
        <v>3561</v>
      </c>
      <c r="E139" s="34">
        <v>164</v>
      </c>
      <c r="F139" s="25">
        <v>160.1</v>
      </c>
    </row>
    <row r="140" spans="1:6">
      <c r="A140" s="23">
        <v>2012</v>
      </c>
      <c r="B140" s="23" t="s">
        <v>1886</v>
      </c>
      <c r="C140" s="22" t="s">
        <v>23</v>
      </c>
      <c r="D140" s="13" t="s">
        <v>3561</v>
      </c>
      <c r="E140" s="34">
        <v>65</v>
      </c>
      <c r="F140" s="25">
        <v>64</v>
      </c>
    </row>
    <row r="141" spans="1:6">
      <c r="A141" s="23">
        <v>2012</v>
      </c>
      <c r="B141" s="23" t="s">
        <v>1886</v>
      </c>
      <c r="C141" s="22" t="s">
        <v>41</v>
      </c>
      <c r="D141" s="13" t="s">
        <v>3561</v>
      </c>
      <c r="E141" s="34">
        <v>53</v>
      </c>
      <c r="F141" s="25">
        <v>35.799999999999997</v>
      </c>
    </row>
    <row r="142" spans="1:6">
      <c r="A142" s="23">
        <v>2012</v>
      </c>
      <c r="B142" s="23" t="s">
        <v>1886</v>
      </c>
      <c r="C142" s="22" t="s">
        <v>60</v>
      </c>
      <c r="D142" s="13" t="s">
        <v>3561</v>
      </c>
      <c r="E142" s="34">
        <v>26</v>
      </c>
      <c r="F142" s="25">
        <v>26</v>
      </c>
    </row>
    <row r="143" spans="1:6">
      <c r="A143" s="23">
        <v>2012</v>
      </c>
      <c r="B143" s="23" t="s">
        <v>1886</v>
      </c>
      <c r="C143" s="22" t="s">
        <v>70</v>
      </c>
      <c r="D143" s="13" t="s">
        <v>3561</v>
      </c>
      <c r="E143" s="34">
        <v>48</v>
      </c>
      <c r="F143" s="25">
        <v>45.5</v>
      </c>
    </row>
    <row r="144" spans="1:6">
      <c r="A144" s="23">
        <v>2012</v>
      </c>
      <c r="B144" s="23" t="s">
        <v>1886</v>
      </c>
      <c r="C144" s="22" t="s">
        <v>76</v>
      </c>
      <c r="D144" s="13" t="s">
        <v>3561</v>
      </c>
      <c r="E144" s="34">
        <v>62</v>
      </c>
      <c r="F144" s="25">
        <v>60.25</v>
      </c>
    </row>
    <row r="145" spans="1:6">
      <c r="A145" s="23">
        <v>2012</v>
      </c>
      <c r="B145" s="23" t="s">
        <v>1886</v>
      </c>
      <c r="C145" s="22" t="s">
        <v>83</v>
      </c>
      <c r="D145" s="13" t="s">
        <v>3561</v>
      </c>
      <c r="E145" s="34">
        <v>2</v>
      </c>
      <c r="F145" s="25">
        <v>1.5</v>
      </c>
    </row>
    <row r="146" spans="1:6">
      <c r="A146" s="23">
        <v>2012</v>
      </c>
      <c r="B146" s="23" t="s">
        <v>1886</v>
      </c>
      <c r="C146" s="22" t="s">
        <v>86</v>
      </c>
      <c r="D146" s="13" t="s">
        <v>3561</v>
      </c>
      <c r="E146" s="34">
        <v>40</v>
      </c>
      <c r="F146" s="25">
        <v>34.5</v>
      </c>
    </row>
    <row r="147" spans="1:6">
      <c r="A147" s="23">
        <v>2012</v>
      </c>
      <c r="B147" s="23" t="s">
        <v>1886</v>
      </c>
      <c r="C147" s="22" t="s">
        <v>89</v>
      </c>
      <c r="D147" s="13" t="s">
        <v>3561</v>
      </c>
      <c r="E147" s="34">
        <v>31</v>
      </c>
      <c r="F147" s="25">
        <v>25.5</v>
      </c>
    </row>
    <row r="148" spans="1:6">
      <c r="A148" s="23">
        <v>2012</v>
      </c>
      <c r="B148" s="23" t="s">
        <v>1886</v>
      </c>
      <c r="C148" s="22" t="s">
        <v>94</v>
      </c>
      <c r="D148" s="13" t="s">
        <v>3561</v>
      </c>
      <c r="E148" s="34">
        <v>30</v>
      </c>
      <c r="F148" s="25">
        <v>29.5</v>
      </c>
    </row>
    <row r="149" spans="1:6">
      <c r="A149" s="23">
        <v>2012</v>
      </c>
      <c r="B149" s="23" t="s">
        <v>1886</v>
      </c>
      <c r="C149" s="22" t="s">
        <v>100</v>
      </c>
      <c r="D149" s="13" t="s">
        <v>3561</v>
      </c>
      <c r="E149" s="34">
        <v>23</v>
      </c>
      <c r="F149" s="25">
        <v>22.5</v>
      </c>
    </row>
    <row r="150" spans="1:6">
      <c r="A150" s="23">
        <v>2012</v>
      </c>
      <c r="B150" s="23" t="s">
        <v>1886</v>
      </c>
      <c r="C150" s="22" t="s">
        <v>104</v>
      </c>
      <c r="D150" s="13" t="s">
        <v>3561</v>
      </c>
      <c r="E150" s="34">
        <v>92</v>
      </c>
      <c r="F150" s="25">
        <v>91.5</v>
      </c>
    </row>
    <row r="151" spans="1:6">
      <c r="A151" s="23">
        <v>2012</v>
      </c>
      <c r="B151" s="23" t="s">
        <v>1886</v>
      </c>
      <c r="C151" s="22" t="s">
        <v>120</v>
      </c>
      <c r="D151" s="13" t="s">
        <v>3561</v>
      </c>
      <c r="E151" s="34">
        <v>219</v>
      </c>
      <c r="F151" s="25">
        <v>131.5</v>
      </c>
    </row>
    <row r="152" spans="1:6">
      <c r="A152" s="23">
        <v>2012</v>
      </c>
      <c r="B152" s="23" t="s">
        <v>1886</v>
      </c>
      <c r="C152" s="22" t="s">
        <v>156</v>
      </c>
      <c r="D152" s="13" t="s">
        <v>3561</v>
      </c>
      <c r="E152" s="34">
        <v>188</v>
      </c>
      <c r="F152" s="25">
        <v>80</v>
      </c>
    </row>
    <row r="153" spans="1:6">
      <c r="A153" s="23">
        <v>2012</v>
      </c>
      <c r="B153" s="23" t="s">
        <v>1886</v>
      </c>
      <c r="C153" s="22" t="s">
        <v>164</v>
      </c>
      <c r="D153" s="13" t="s">
        <v>3561</v>
      </c>
      <c r="E153" s="34">
        <v>49</v>
      </c>
      <c r="F153" s="25">
        <v>39.299999999999997</v>
      </c>
    </row>
    <row r="154" spans="1:6">
      <c r="A154" s="23">
        <v>2012</v>
      </c>
      <c r="B154" s="23" t="s">
        <v>1886</v>
      </c>
      <c r="C154" s="22" t="s">
        <v>167</v>
      </c>
      <c r="D154" s="13" t="s">
        <v>3561</v>
      </c>
      <c r="E154" s="34">
        <v>63</v>
      </c>
      <c r="F154" s="25">
        <v>58</v>
      </c>
    </row>
    <row r="155" spans="1:6">
      <c r="A155" s="23">
        <v>2012</v>
      </c>
      <c r="B155" s="23" t="s">
        <v>1886</v>
      </c>
      <c r="C155" s="22" t="s">
        <v>171</v>
      </c>
      <c r="D155" s="13" t="s">
        <v>3561</v>
      </c>
      <c r="E155" s="34">
        <v>7</v>
      </c>
      <c r="F155" s="25">
        <v>7</v>
      </c>
    </row>
    <row r="156" spans="1:6">
      <c r="A156" s="23">
        <v>2012</v>
      </c>
      <c r="B156" s="23" t="s">
        <v>1886</v>
      </c>
      <c r="C156" s="22" t="s">
        <v>539</v>
      </c>
      <c r="D156" s="13" t="s">
        <v>3561</v>
      </c>
      <c r="E156" s="34">
        <v>5</v>
      </c>
      <c r="F156" s="25">
        <v>4.5</v>
      </c>
    </row>
    <row r="157" spans="1:6">
      <c r="A157" s="23">
        <v>2012</v>
      </c>
      <c r="B157" s="23" t="s">
        <v>514</v>
      </c>
      <c r="C157" s="22" t="s">
        <v>184</v>
      </c>
      <c r="D157" s="13" t="s">
        <v>3562</v>
      </c>
      <c r="E157" s="34">
        <v>27</v>
      </c>
      <c r="F157" s="25">
        <v>6.0110000000000001</v>
      </c>
    </row>
    <row r="158" spans="1:6">
      <c r="A158" s="23">
        <v>2012</v>
      </c>
      <c r="B158" s="23" t="s">
        <v>514</v>
      </c>
      <c r="C158" s="22" t="s">
        <v>23</v>
      </c>
      <c r="D158" s="13" t="s">
        <v>3562</v>
      </c>
      <c r="E158" s="34">
        <v>88</v>
      </c>
      <c r="F158" s="25">
        <v>25.15</v>
      </c>
    </row>
    <row r="159" spans="1:6">
      <c r="A159" s="23">
        <v>2012</v>
      </c>
      <c r="B159" s="23" t="s">
        <v>514</v>
      </c>
      <c r="C159" s="22" t="s">
        <v>185</v>
      </c>
      <c r="D159" s="13" t="s">
        <v>3562</v>
      </c>
      <c r="E159" s="34">
        <v>207</v>
      </c>
      <c r="F159" s="25">
        <v>76.25</v>
      </c>
    </row>
    <row r="160" spans="1:6">
      <c r="A160" s="23">
        <v>2012</v>
      </c>
      <c r="B160" s="23" t="s">
        <v>514</v>
      </c>
      <c r="C160" s="22" t="s">
        <v>104</v>
      </c>
      <c r="D160" s="13" t="s">
        <v>3562</v>
      </c>
      <c r="E160" s="34">
        <v>101</v>
      </c>
      <c r="F160" s="25">
        <v>35.319000000000003</v>
      </c>
    </row>
    <row r="161" spans="1:6">
      <c r="A161" s="23">
        <v>2012</v>
      </c>
      <c r="B161" s="23" t="s">
        <v>514</v>
      </c>
      <c r="C161" s="22" t="s">
        <v>184</v>
      </c>
      <c r="D161" s="13" t="s">
        <v>3561</v>
      </c>
      <c r="E161" s="34">
        <v>28</v>
      </c>
      <c r="F161" s="25">
        <v>22</v>
      </c>
    </row>
    <row r="162" spans="1:6">
      <c r="A162" s="23">
        <v>2012</v>
      </c>
      <c r="B162" s="23" t="s">
        <v>514</v>
      </c>
      <c r="C162" s="22" t="s">
        <v>23</v>
      </c>
      <c r="D162" s="13" t="s">
        <v>3561</v>
      </c>
      <c r="E162" s="34">
        <v>67</v>
      </c>
      <c r="F162" s="25">
        <v>67</v>
      </c>
    </row>
    <row r="163" spans="1:6">
      <c r="A163" s="23">
        <v>2012</v>
      </c>
      <c r="B163" s="23" t="s">
        <v>514</v>
      </c>
      <c r="C163" s="22" t="s">
        <v>185</v>
      </c>
      <c r="D163" s="13" t="s">
        <v>3561</v>
      </c>
      <c r="E163" s="34">
        <v>131</v>
      </c>
      <c r="F163" s="25">
        <v>121</v>
      </c>
    </row>
    <row r="164" spans="1:6">
      <c r="A164" s="23">
        <v>2012</v>
      </c>
      <c r="B164" s="23" t="s">
        <v>514</v>
      </c>
      <c r="C164" s="22" t="s">
        <v>104</v>
      </c>
      <c r="D164" s="13" t="s">
        <v>3561</v>
      </c>
      <c r="E164" s="34">
        <v>85</v>
      </c>
      <c r="F164" s="25">
        <v>85</v>
      </c>
    </row>
    <row r="165" spans="1:6">
      <c r="A165" s="23">
        <v>2013</v>
      </c>
      <c r="B165" s="23" t="s">
        <v>1886</v>
      </c>
      <c r="C165" s="22" t="s">
        <v>5</v>
      </c>
      <c r="D165" s="13" t="s">
        <v>3562</v>
      </c>
      <c r="E165" s="34">
        <v>250</v>
      </c>
      <c r="F165" s="25">
        <v>115.58150000000005</v>
      </c>
    </row>
    <row r="166" spans="1:6">
      <c r="A166" s="23">
        <v>2013</v>
      </c>
      <c r="B166" s="23" t="s">
        <v>1886</v>
      </c>
      <c r="C166" s="22" t="s">
        <v>10</v>
      </c>
      <c r="D166" s="13" t="s">
        <v>3562</v>
      </c>
      <c r="E166" s="34">
        <v>200</v>
      </c>
      <c r="F166" s="25">
        <v>72.300000000000082</v>
      </c>
    </row>
    <row r="167" spans="1:6">
      <c r="A167" s="23">
        <v>2013</v>
      </c>
      <c r="B167" s="23" t="s">
        <v>1886</v>
      </c>
      <c r="C167" s="22" t="s">
        <v>14</v>
      </c>
      <c r="D167" s="13" t="s">
        <v>3562</v>
      </c>
      <c r="E167" s="34">
        <v>79</v>
      </c>
      <c r="F167" s="25">
        <v>36.521999999999984</v>
      </c>
    </row>
    <row r="168" spans="1:6">
      <c r="A168" s="23">
        <v>2013</v>
      </c>
      <c r="B168" s="23" t="s">
        <v>1886</v>
      </c>
      <c r="C168" s="22" t="s">
        <v>23</v>
      </c>
      <c r="D168" s="13" t="s">
        <v>3562</v>
      </c>
      <c r="E168" s="34">
        <v>306</v>
      </c>
      <c r="F168" s="25">
        <v>72.639999999999986</v>
      </c>
    </row>
    <row r="169" spans="1:6">
      <c r="A169" s="23">
        <v>2013</v>
      </c>
      <c r="B169" s="23" t="s">
        <v>1886</v>
      </c>
      <c r="C169" s="22" t="s">
        <v>41</v>
      </c>
      <c r="D169" s="13" t="s">
        <v>3562</v>
      </c>
      <c r="E169" s="34">
        <v>220</v>
      </c>
      <c r="F169" s="25">
        <v>33.154999999999987</v>
      </c>
    </row>
    <row r="170" spans="1:6">
      <c r="A170" s="23">
        <v>2013</v>
      </c>
      <c r="B170" s="23" t="s">
        <v>1886</v>
      </c>
      <c r="C170" s="22" t="s">
        <v>60</v>
      </c>
      <c r="D170" s="13" t="s">
        <v>3562</v>
      </c>
      <c r="E170" s="34">
        <v>83</v>
      </c>
      <c r="F170" s="25">
        <v>18.8995</v>
      </c>
    </row>
    <row r="171" spans="1:6">
      <c r="A171" s="23">
        <v>2013</v>
      </c>
      <c r="B171" s="23" t="s">
        <v>1886</v>
      </c>
      <c r="C171" s="22" t="s">
        <v>70</v>
      </c>
      <c r="D171" s="13" t="s">
        <v>3562</v>
      </c>
      <c r="E171" s="34">
        <v>57</v>
      </c>
      <c r="F171" s="25">
        <v>15.516499999999999</v>
      </c>
    </row>
    <row r="172" spans="1:6">
      <c r="A172" s="23">
        <v>2013</v>
      </c>
      <c r="B172" s="23" t="s">
        <v>1886</v>
      </c>
      <c r="C172" s="22" t="s">
        <v>76</v>
      </c>
      <c r="D172" s="13" t="s">
        <v>3562</v>
      </c>
      <c r="E172" s="34">
        <v>326</v>
      </c>
      <c r="F172" s="25">
        <v>140.99250000000006</v>
      </c>
    </row>
    <row r="173" spans="1:6">
      <c r="A173" s="23">
        <v>2013</v>
      </c>
      <c r="B173" s="23" t="s">
        <v>1886</v>
      </c>
      <c r="C173" s="22" t="s">
        <v>83</v>
      </c>
      <c r="D173" s="13" t="s">
        <v>3562</v>
      </c>
      <c r="E173" s="34">
        <v>2</v>
      </c>
      <c r="F173" s="25">
        <v>0.30000000000000004</v>
      </c>
    </row>
    <row r="174" spans="1:6">
      <c r="A174" s="23">
        <v>2013</v>
      </c>
      <c r="B174" s="23" t="s">
        <v>1886</v>
      </c>
      <c r="C174" s="22" t="s">
        <v>86</v>
      </c>
      <c r="D174" s="13" t="s">
        <v>3562</v>
      </c>
      <c r="E174" s="34">
        <v>45</v>
      </c>
      <c r="F174" s="25">
        <v>14.562499999999996</v>
      </c>
    </row>
    <row r="175" spans="1:6">
      <c r="A175" s="23">
        <v>2013</v>
      </c>
      <c r="B175" s="23" t="s">
        <v>1886</v>
      </c>
      <c r="C175" s="22" t="s">
        <v>89</v>
      </c>
      <c r="D175" s="13" t="s">
        <v>3562</v>
      </c>
      <c r="E175" s="34">
        <v>3</v>
      </c>
      <c r="F175" s="25">
        <v>0.75</v>
      </c>
    </row>
    <row r="176" spans="1:6">
      <c r="A176" s="23">
        <v>2013</v>
      </c>
      <c r="B176" s="23" t="s">
        <v>1886</v>
      </c>
      <c r="C176" s="22" t="s">
        <v>94</v>
      </c>
      <c r="D176" s="13" t="s">
        <v>3562</v>
      </c>
      <c r="E176" s="34">
        <v>30</v>
      </c>
      <c r="F176" s="25">
        <v>5.2585000000000015</v>
      </c>
    </row>
    <row r="177" spans="1:6">
      <c r="A177" s="23">
        <v>2013</v>
      </c>
      <c r="B177" s="23" t="s">
        <v>1886</v>
      </c>
      <c r="C177" s="22" t="s">
        <v>100</v>
      </c>
      <c r="D177" s="13" t="s">
        <v>3562</v>
      </c>
      <c r="E177" s="34">
        <v>30</v>
      </c>
      <c r="F177" s="25">
        <v>16.899999999999991</v>
      </c>
    </row>
    <row r="178" spans="1:6">
      <c r="A178" s="23">
        <v>2013</v>
      </c>
      <c r="B178" s="23" t="s">
        <v>1886</v>
      </c>
      <c r="C178" s="22" t="s">
        <v>104</v>
      </c>
      <c r="D178" s="13" t="s">
        <v>3562</v>
      </c>
      <c r="E178" s="34">
        <v>276</v>
      </c>
      <c r="F178" s="25">
        <v>84.498499999999964</v>
      </c>
    </row>
    <row r="179" spans="1:6">
      <c r="A179" s="23">
        <v>2013</v>
      </c>
      <c r="B179" s="23" t="s">
        <v>1886</v>
      </c>
      <c r="C179" s="22" t="s">
        <v>120</v>
      </c>
      <c r="D179" s="13" t="s">
        <v>3562</v>
      </c>
      <c r="E179" s="34">
        <v>20</v>
      </c>
      <c r="F179" s="25">
        <v>4.6524999999999999</v>
      </c>
    </row>
    <row r="180" spans="1:6">
      <c r="A180" s="23">
        <v>2013</v>
      </c>
      <c r="B180" s="23" t="s">
        <v>1886</v>
      </c>
      <c r="C180" s="22" t="s">
        <v>164</v>
      </c>
      <c r="D180" s="13" t="s">
        <v>3562</v>
      </c>
      <c r="E180" s="34">
        <v>87</v>
      </c>
      <c r="F180" s="25">
        <v>34.775000000000013</v>
      </c>
    </row>
    <row r="181" spans="1:6">
      <c r="A181" s="23">
        <v>2013</v>
      </c>
      <c r="B181" s="23" t="s">
        <v>1886</v>
      </c>
      <c r="C181" s="22" t="s">
        <v>167</v>
      </c>
      <c r="D181" s="13" t="s">
        <v>3562</v>
      </c>
      <c r="E181" s="34">
        <v>10</v>
      </c>
      <c r="F181" s="25">
        <v>2.75</v>
      </c>
    </row>
    <row r="182" spans="1:6">
      <c r="A182" s="23">
        <v>2013</v>
      </c>
      <c r="B182" s="23" t="s">
        <v>1886</v>
      </c>
      <c r="C182" s="22" t="s">
        <v>171</v>
      </c>
      <c r="D182" s="13" t="s">
        <v>3562</v>
      </c>
      <c r="E182" s="34">
        <v>7</v>
      </c>
      <c r="F182" s="25">
        <v>0.95</v>
      </c>
    </row>
    <row r="183" spans="1:6">
      <c r="A183" s="23">
        <v>2013</v>
      </c>
      <c r="B183" s="23" t="s">
        <v>1886</v>
      </c>
      <c r="C183" s="22" t="s">
        <v>3578</v>
      </c>
      <c r="D183" s="13" t="s">
        <v>3561</v>
      </c>
      <c r="E183" s="34">
        <v>9</v>
      </c>
      <c r="F183" s="25">
        <v>9</v>
      </c>
    </row>
    <row r="184" spans="1:6">
      <c r="A184" s="23">
        <v>2013</v>
      </c>
      <c r="B184" s="23" t="s">
        <v>1886</v>
      </c>
      <c r="C184" s="22" t="s">
        <v>5</v>
      </c>
      <c r="D184" s="13" t="s">
        <v>3561</v>
      </c>
      <c r="E184" s="34">
        <v>72</v>
      </c>
      <c r="F184" s="25">
        <v>63</v>
      </c>
    </row>
    <row r="185" spans="1:6">
      <c r="A185" s="23">
        <v>2013</v>
      </c>
      <c r="B185" s="23" t="s">
        <v>1886</v>
      </c>
      <c r="C185" s="22" t="s">
        <v>10</v>
      </c>
      <c r="D185" s="13" t="s">
        <v>3561</v>
      </c>
      <c r="E185" s="34">
        <v>64</v>
      </c>
      <c r="F185" s="25">
        <v>50.08325</v>
      </c>
    </row>
    <row r="186" spans="1:6">
      <c r="A186" s="23">
        <v>2013</v>
      </c>
      <c r="B186" s="23" t="s">
        <v>1886</v>
      </c>
      <c r="C186" s="22" t="s">
        <v>14</v>
      </c>
      <c r="D186" s="13" t="s">
        <v>3561</v>
      </c>
      <c r="E186" s="34">
        <v>155</v>
      </c>
      <c r="F186" s="25">
        <v>151.5</v>
      </c>
    </row>
    <row r="187" spans="1:6">
      <c r="A187" s="23">
        <v>2013</v>
      </c>
      <c r="B187" s="23" t="s">
        <v>1886</v>
      </c>
      <c r="C187" s="22" t="s">
        <v>23</v>
      </c>
      <c r="D187" s="13" t="s">
        <v>3561</v>
      </c>
      <c r="E187" s="34">
        <v>69</v>
      </c>
      <c r="F187" s="25">
        <v>68</v>
      </c>
    </row>
    <row r="188" spans="1:6">
      <c r="A188" s="23">
        <v>2013</v>
      </c>
      <c r="B188" s="23" t="s">
        <v>1886</v>
      </c>
      <c r="C188" s="22" t="s">
        <v>41</v>
      </c>
      <c r="D188" s="13" t="s">
        <v>3561</v>
      </c>
      <c r="E188" s="34">
        <v>50</v>
      </c>
      <c r="F188" s="25">
        <v>35.25</v>
      </c>
    </row>
    <row r="189" spans="1:6">
      <c r="A189" s="23">
        <v>2013</v>
      </c>
      <c r="B189" s="23" t="s">
        <v>1886</v>
      </c>
      <c r="C189" s="22" t="s">
        <v>60</v>
      </c>
      <c r="D189" s="13" t="s">
        <v>3561</v>
      </c>
      <c r="E189" s="34">
        <v>24</v>
      </c>
      <c r="F189" s="25">
        <v>24</v>
      </c>
    </row>
    <row r="190" spans="1:6">
      <c r="A190" s="23">
        <v>2013</v>
      </c>
      <c r="B190" s="23" t="s">
        <v>1886</v>
      </c>
      <c r="C190" s="22" t="s">
        <v>70</v>
      </c>
      <c r="D190" s="13" t="s">
        <v>3561</v>
      </c>
      <c r="E190" s="34">
        <v>49</v>
      </c>
      <c r="F190" s="25">
        <v>47</v>
      </c>
    </row>
    <row r="191" spans="1:6">
      <c r="A191" s="23">
        <v>2013</v>
      </c>
      <c r="B191" s="23" t="s">
        <v>1886</v>
      </c>
      <c r="C191" s="22" t="s">
        <v>76</v>
      </c>
      <c r="D191" s="13" t="s">
        <v>3561</v>
      </c>
      <c r="E191" s="34">
        <v>61</v>
      </c>
      <c r="F191" s="25">
        <v>59.25</v>
      </c>
    </row>
    <row r="192" spans="1:6">
      <c r="A192" s="23">
        <v>2013</v>
      </c>
      <c r="B192" s="23" t="s">
        <v>1886</v>
      </c>
      <c r="C192" s="22" t="s">
        <v>83</v>
      </c>
      <c r="D192" s="13" t="s">
        <v>3561</v>
      </c>
      <c r="E192" s="34">
        <v>3</v>
      </c>
      <c r="F192" s="25">
        <v>2</v>
      </c>
    </row>
    <row r="193" spans="1:6">
      <c r="A193" s="23">
        <v>2013</v>
      </c>
      <c r="B193" s="23" t="s">
        <v>1886</v>
      </c>
      <c r="C193" s="22" t="s">
        <v>86</v>
      </c>
      <c r="D193" s="13" t="s">
        <v>3561</v>
      </c>
      <c r="E193" s="34">
        <v>37</v>
      </c>
      <c r="F193" s="25">
        <v>31.5</v>
      </c>
    </row>
    <row r="194" spans="1:6">
      <c r="A194" s="23">
        <v>2013</v>
      </c>
      <c r="B194" s="23" t="s">
        <v>1886</v>
      </c>
      <c r="C194" s="22" t="s">
        <v>89</v>
      </c>
      <c r="D194" s="13" t="s">
        <v>3561</v>
      </c>
      <c r="E194" s="34">
        <v>29</v>
      </c>
      <c r="F194" s="25">
        <v>24.5</v>
      </c>
    </row>
    <row r="195" spans="1:6">
      <c r="A195" s="23">
        <v>2013</v>
      </c>
      <c r="B195" s="23" t="s">
        <v>1886</v>
      </c>
      <c r="C195" s="22" t="s">
        <v>94</v>
      </c>
      <c r="D195" s="13" t="s">
        <v>3561</v>
      </c>
      <c r="E195" s="34">
        <v>29</v>
      </c>
      <c r="F195" s="25">
        <v>28.5</v>
      </c>
    </row>
    <row r="196" spans="1:6">
      <c r="A196" s="23">
        <v>2013</v>
      </c>
      <c r="B196" s="23" t="s">
        <v>1886</v>
      </c>
      <c r="C196" s="22" t="s">
        <v>100</v>
      </c>
      <c r="D196" s="13" t="s">
        <v>3561</v>
      </c>
      <c r="E196" s="34">
        <v>22</v>
      </c>
      <c r="F196" s="25">
        <v>21</v>
      </c>
    </row>
    <row r="197" spans="1:6">
      <c r="A197" s="23">
        <v>2013</v>
      </c>
      <c r="B197" s="23" t="s">
        <v>1886</v>
      </c>
      <c r="C197" s="22" t="s">
        <v>104</v>
      </c>
      <c r="D197" s="13" t="s">
        <v>3561</v>
      </c>
      <c r="E197" s="34">
        <v>90</v>
      </c>
      <c r="F197" s="25">
        <v>89</v>
      </c>
    </row>
    <row r="198" spans="1:6">
      <c r="A198" s="23">
        <v>2013</v>
      </c>
      <c r="B198" s="23" t="s">
        <v>1886</v>
      </c>
      <c r="C198" s="22" t="s">
        <v>120</v>
      </c>
      <c r="D198" s="13" t="s">
        <v>3561</v>
      </c>
      <c r="E198" s="34">
        <v>226</v>
      </c>
      <c r="F198" s="25">
        <v>135.25</v>
      </c>
    </row>
    <row r="199" spans="1:6">
      <c r="A199" s="23">
        <v>2013</v>
      </c>
      <c r="B199" s="23" t="s">
        <v>1886</v>
      </c>
      <c r="C199" s="22" t="s">
        <v>156</v>
      </c>
      <c r="D199" s="13" t="s">
        <v>3561</v>
      </c>
      <c r="E199" s="34">
        <v>187</v>
      </c>
      <c r="F199" s="25">
        <v>78.27500000000002</v>
      </c>
    </row>
    <row r="200" spans="1:6">
      <c r="A200" s="23">
        <v>2013</v>
      </c>
      <c r="B200" s="23" t="s">
        <v>1886</v>
      </c>
      <c r="C200" s="22" t="s">
        <v>164</v>
      </c>
      <c r="D200" s="13" t="s">
        <v>3561</v>
      </c>
      <c r="E200" s="34">
        <v>46</v>
      </c>
      <c r="F200" s="25">
        <v>37.325000000000003</v>
      </c>
    </row>
    <row r="201" spans="1:6">
      <c r="A201" s="23">
        <v>2013</v>
      </c>
      <c r="B201" s="23" t="s">
        <v>1886</v>
      </c>
      <c r="C201" s="22" t="s">
        <v>167</v>
      </c>
      <c r="D201" s="13" t="s">
        <v>3561</v>
      </c>
      <c r="E201" s="34">
        <v>65</v>
      </c>
      <c r="F201" s="25">
        <v>59.5</v>
      </c>
    </row>
    <row r="202" spans="1:6">
      <c r="A202" s="23">
        <v>2013</v>
      </c>
      <c r="B202" s="23" t="s">
        <v>1886</v>
      </c>
      <c r="C202" s="22" t="s">
        <v>171</v>
      </c>
      <c r="D202" s="13" t="s">
        <v>3561</v>
      </c>
      <c r="E202" s="34">
        <v>7</v>
      </c>
      <c r="F202" s="25">
        <v>7</v>
      </c>
    </row>
    <row r="203" spans="1:6">
      <c r="A203" s="23">
        <v>2013</v>
      </c>
      <c r="B203" s="23" t="s">
        <v>1886</v>
      </c>
      <c r="C203" s="22" t="s">
        <v>539</v>
      </c>
      <c r="D203" s="13" t="s">
        <v>3561</v>
      </c>
      <c r="E203" s="34">
        <v>4</v>
      </c>
      <c r="F203" s="25">
        <v>3.5</v>
      </c>
    </row>
    <row r="204" spans="1:6">
      <c r="A204" s="23">
        <v>2013</v>
      </c>
      <c r="B204" s="23" t="s">
        <v>514</v>
      </c>
      <c r="C204" s="22" t="s">
        <v>184</v>
      </c>
      <c r="D204" s="13" t="s">
        <v>3562</v>
      </c>
      <c r="E204" s="34">
        <v>76</v>
      </c>
      <c r="F204" s="25">
        <v>26.53</v>
      </c>
    </row>
    <row r="205" spans="1:6">
      <c r="A205" s="23">
        <v>2013</v>
      </c>
      <c r="B205" s="23" t="s">
        <v>514</v>
      </c>
      <c r="C205" s="22" t="s">
        <v>23</v>
      </c>
      <c r="D205" s="13" t="s">
        <v>3562</v>
      </c>
      <c r="E205" s="34">
        <v>97</v>
      </c>
      <c r="F205" s="25">
        <v>26.35</v>
      </c>
    </row>
    <row r="206" spans="1:6">
      <c r="A206" s="23">
        <v>2013</v>
      </c>
      <c r="B206" s="23" t="s">
        <v>514</v>
      </c>
      <c r="C206" s="22" t="s">
        <v>185</v>
      </c>
      <c r="D206" s="13" t="s">
        <v>3562</v>
      </c>
      <c r="E206" s="34">
        <v>208</v>
      </c>
      <c r="F206" s="25">
        <v>83.6</v>
      </c>
    </row>
    <row r="207" spans="1:6">
      <c r="A207" s="23">
        <v>2013</v>
      </c>
      <c r="B207" s="23" t="s">
        <v>514</v>
      </c>
      <c r="C207" s="22" t="s">
        <v>104</v>
      </c>
      <c r="D207" s="13" t="s">
        <v>3562</v>
      </c>
      <c r="E207" s="34">
        <v>96</v>
      </c>
      <c r="F207" s="25">
        <v>32.950000000000003</v>
      </c>
    </row>
    <row r="208" spans="1:6">
      <c r="A208" s="23">
        <v>2013</v>
      </c>
      <c r="B208" s="23" t="s">
        <v>514</v>
      </c>
      <c r="C208" s="22" t="s">
        <v>184</v>
      </c>
      <c r="D208" s="13" t="s">
        <v>3561</v>
      </c>
      <c r="E208" s="34">
        <v>39</v>
      </c>
      <c r="F208" s="25">
        <v>31</v>
      </c>
    </row>
    <row r="209" spans="1:6">
      <c r="A209" s="23">
        <v>2013</v>
      </c>
      <c r="B209" s="23" t="s">
        <v>514</v>
      </c>
      <c r="C209" s="22" t="s">
        <v>23</v>
      </c>
      <c r="D209" s="13" t="s">
        <v>3561</v>
      </c>
      <c r="E209" s="34">
        <v>66</v>
      </c>
      <c r="F209" s="25">
        <v>65</v>
      </c>
    </row>
    <row r="210" spans="1:6">
      <c r="A210" s="23">
        <v>2013</v>
      </c>
      <c r="B210" s="23" t="s">
        <v>514</v>
      </c>
      <c r="C210" s="22" t="s">
        <v>185</v>
      </c>
      <c r="D210" s="13" t="s">
        <v>3561</v>
      </c>
      <c r="E210" s="34">
        <v>127</v>
      </c>
      <c r="F210" s="25">
        <v>116.5</v>
      </c>
    </row>
    <row r="211" spans="1:6">
      <c r="A211" s="23">
        <v>2013</v>
      </c>
      <c r="B211" s="23" t="s">
        <v>514</v>
      </c>
      <c r="C211" s="22" t="s">
        <v>104</v>
      </c>
      <c r="D211" s="13" t="s">
        <v>3561</v>
      </c>
      <c r="E211" s="34">
        <v>86</v>
      </c>
      <c r="F211" s="25">
        <v>86</v>
      </c>
    </row>
    <row r="212" spans="1:6">
      <c r="A212" s="23">
        <v>2014</v>
      </c>
      <c r="B212" s="23" t="s">
        <v>1886</v>
      </c>
      <c r="C212" s="22" t="s">
        <v>5</v>
      </c>
      <c r="D212" s="13" t="s">
        <v>3562</v>
      </c>
      <c r="E212" s="34">
        <v>240</v>
      </c>
      <c r="F212" s="25">
        <v>101.02500000000003</v>
      </c>
    </row>
    <row r="213" spans="1:6">
      <c r="A213" s="23">
        <v>2014</v>
      </c>
      <c r="B213" s="23" t="s">
        <v>1886</v>
      </c>
      <c r="C213" s="22" t="s">
        <v>10</v>
      </c>
      <c r="D213" s="13" t="s">
        <v>3562</v>
      </c>
      <c r="E213" s="34">
        <v>220</v>
      </c>
      <c r="F213" s="25">
        <v>61.274999999999977</v>
      </c>
    </row>
    <row r="214" spans="1:6">
      <c r="A214" s="23">
        <v>2014</v>
      </c>
      <c r="B214" s="23" t="s">
        <v>1886</v>
      </c>
      <c r="C214" s="22" t="s">
        <v>14</v>
      </c>
      <c r="D214" s="13" t="s">
        <v>3562</v>
      </c>
      <c r="E214" s="34">
        <v>76</v>
      </c>
      <c r="F214" s="25">
        <v>30.725000000000005</v>
      </c>
    </row>
    <row r="215" spans="1:6">
      <c r="A215" s="23">
        <v>2014</v>
      </c>
      <c r="B215" s="23" t="s">
        <v>1886</v>
      </c>
      <c r="C215" s="22" t="s">
        <v>23</v>
      </c>
      <c r="D215" s="13" t="s">
        <v>3562</v>
      </c>
      <c r="E215" s="34">
        <v>250</v>
      </c>
      <c r="F215" s="25">
        <v>47.184999999999995</v>
      </c>
    </row>
    <row r="216" spans="1:6">
      <c r="A216" s="23">
        <v>2014</v>
      </c>
      <c r="B216" s="23" t="s">
        <v>1886</v>
      </c>
      <c r="C216" s="22" t="s">
        <v>41</v>
      </c>
      <c r="D216" s="13" t="s">
        <v>3562</v>
      </c>
      <c r="E216" s="34">
        <v>209</v>
      </c>
      <c r="F216" s="25">
        <v>28.849999999999991</v>
      </c>
    </row>
    <row r="217" spans="1:6">
      <c r="A217" s="23">
        <v>2014</v>
      </c>
      <c r="B217" s="23" t="s">
        <v>1886</v>
      </c>
      <c r="C217" s="22" t="s">
        <v>60</v>
      </c>
      <c r="D217" s="13" t="s">
        <v>3562</v>
      </c>
      <c r="E217" s="34">
        <v>99</v>
      </c>
      <c r="F217" s="25">
        <v>16.630000000000003</v>
      </c>
    </row>
    <row r="218" spans="1:6">
      <c r="A218" s="23">
        <v>2014</v>
      </c>
      <c r="B218" s="23" t="s">
        <v>1886</v>
      </c>
      <c r="C218" s="22" t="s">
        <v>70</v>
      </c>
      <c r="D218" s="13" t="s">
        <v>3562</v>
      </c>
      <c r="E218" s="34">
        <v>53</v>
      </c>
      <c r="F218" s="25">
        <v>11.400000000000002</v>
      </c>
    </row>
    <row r="219" spans="1:6">
      <c r="A219" s="23">
        <v>2014</v>
      </c>
      <c r="B219" s="23" t="s">
        <v>1886</v>
      </c>
      <c r="C219" s="22" t="s">
        <v>76</v>
      </c>
      <c r="D219" s="13" t="s">
        <v>3562</v>
      </c>
      <c r="E219" s="34">
        <v>317</v>
      </c>
      <c r="F219" s="25">
        <v>121.13999999999999</v>
      </c>
    </row>
    <row r="220" spans="1:6">
      <c r="A220" s="23">
        <v>2014</v>
      </c>
      <c r="B220" s="23" t="s">
        <v>1886</v>
      </c>
      <c r="C220" s="22" t="s">
        <v>83</v>
      </c>
      <c r="D220" s="13" t="s">
        <v>3562</v>
      </c>
      <c r="E220" s="34">
        <v>3</v>
      </c>
      <c r="F220" s="25">
        <v>0.4</v>
      </c>
    </row>
    <row r="221" spans="1:6">
      <c r="A221" s="23">
        <v>2014</v>
      </c>
      <c r="B221" s="23" t="s">
        <v>1886</v>
      </c>
      <c r="C221" s="22" t="s">
        <v>86</v>
      </c>
      <c r="D221" s="13" t="s">
        <v>3562</v>
      </c>
      <c r="E221" s="34">
        <v>62</v>
      </c>
      <c r="F221" s="25">
        <v>17.355000000000004</v>
      </c>
    </row>
    <row r="222" spans="1:6">
      <c r="A222" s="23">
        <v>2014</v>
      </c>
      <c r="B222" s="23" t="s">
        <v>1886</v>
      </c>
      <c r="C222" s="22" t="s">
        <v>89</v>
      </c>
      <c r="D222" s="13" t="s">
        <v>3562</v>
      </c>
      <c r="E222" s="34">
        <v>2</v>
      </c>
      <c r="F222" s="25">
        <v>0.2</v>
      </c>
    </row>
    <row r="223" spans="1:6">
      <c r="A223" s="23">
        <v>2014</v>
      </c>
      <c r="B223" s="23" t="s">
        <v>1886</v>
      </c>
      <c r="C223" s="22" t="s">
        <v>94</v>
      </c>
      <c r="D223" s="13" t="s">
        <v>3562</v>
      </c>
      <c r="E223" s="34">
        <v>14</v>
      </c>
      <c r="F223" s="25">
        <v>2.0500000000000003</v>
      </c>
    </row>
    <row r="224" spans="1:6">
      <c r="A224" s="23">
        <v>2014</v>
      </c>
      <c r="B224" s="23" t="s">
        <v>1886</v>
      </c>
      <c r="C224" s="22" t="s">
        <v>100</v>
      </c>
      <c r="D224" s="13" t="s">
        <v>3562</v>
      </c>
      <c r="E224" s="34">
        <v>28</v>
      </c>
      <c r="F224" s="25">
        <v>15.75</v>
      </c>
    </row>
    <row r="225" spans="1:6">
      <c r="A225" s="23">
        <v>2014</v>
      </c>
      <c r="B225" s="23" t="s">
        <v>1886</v>
      </c>
      <c r="C225" s="22" t="s">
        <v>104</v>
      </c>
      <c r="D225" s="13" t="s">
        <v>3562</v>
      </c>
      <c r="E225" s="34">
        <v>251</v>
      </c>
      <c r="F225" s="25">
        <v>61.73</v>
      </c>
    </row>
    <row r="226" spans="1:6">
      <c r="A226" s="23">
        <v>2014</v>
      </c>
      <c r="B226" s="23" t="s">
        <v>1886</v>
      </c>
      <c r="C226" s="22" t="s">
        <v>120</v>
      </c>
      <c r="D226" s="13" t="s">
        <v>3562</v>
      </c>
      <c r="E226" s="34">
        <v>19</v>
      </c>
      <c r="F226" s="25">
        <v>4.9264999999999999</v>
      </c>
    </row>
    <row r="227" spans="1:6">
      <c r="A227" s="23">
        <v>2014</v>
      </c>
      <c r="B227" s="23" t="s">
        <v>1886</v>
      </c>
      <c r="C227" s="22" t="s">
        <v>164</v>
      </c>
      <c r="D227" s="13" t="s">
        <v>3562</v>
      </c>
      <c r="E227" s="34">
        <v>75</v>
      </c>
      <c r="F227" s="25">
        <v>18.774999999999995</v>
      </c>
    </row>
    <row r="228" spans="1:6">
      <c r="A228" s="23">
        <v>2014</v>
      </c>
      <c r="B228" s="23" t="s">
        <v>1886</v>
      </c>
      <c r="C228" s="22" t="s">
        <v>167</v>
      </c>
      <c r="D228" s="13" t="s">
        <v>3562</v>
      </c>
      <c r="E228" s="34">
        <v>9</v>
      </c>
      <c r="F228" s="25">
        <v>1.95</v>
      </c>
    </row>
    <row r="229" spans="1:6">
      <c r="A229" s="23">
        <v>2014</v>
      </c>
      <c r="B229" s="23" t="s">
        <v>1886</v>
      </c>
      <c r="C229" s="22" t="s">
        <v>171</v>
      </c>
      <c r="D229" s="13" t="s">
        <v>3562</v>
      </c>
      <c r="E229" s="34">
        <v>4</v>
      </c>
      <c r="F229" s="25">
        <v>0.89999999999999991</v>
      </c>
    </row>
    <row r="230" spans="1:6">
      <c r="A230" s="23">
        <v>2014</v>
      </c>
      <c r="B230" s="23" t="s">
        <v>1886</v>
      </c>
      <c r="C230" s="22" t="s">
        <v>3578</v>
      </c>
      <c r="D230" s="13" t="s">
        <v>3561</v>
      </c>
      <c r="E230" s="34">
        <v>10</v>
      </c>
      <c r="F230" s="25">
        <v>10</v>
      </c>
    </row>
    <row r="231" spans="1:6">
      <c r="A231" s="23">
        <v>2014</v>
      </c>
      <c r="B231" s="23" t="s">
        <v>1886</v>
      </c>
      <c r="C231" s="22" t="s">
        <v>5</v>
      </c>
      <c r="D231" s="13" t="s">
        <v>3561</v>
      </c>
      <c r="E231" s="34">
        <v>69</v>
      </c>
      <c r="F231" s="25">
        <v>63</v>
      </c>
    </row>
    <row r="232" spans="1:6">
      <c r="A232" s="23">
        <v>2014</v>
      </c>
      <c r="B232" s="23" t="s">
        <v>1886</v>
      </c>
      <c r="C232" s="22" t="s">
        <v>10</v>
      </c>
      <c r="D232" s="13" t="s">
        <v>3561</v>
      </c>
      <c r="E232" s="34">
        <v>63</v>
      </c>
      <c r="F232" s="25">
        <v>51</v>
      </c>
    </row>
    <row r="233" spans="1:6">
      <c r="A233" s="23">
        <v>2014</v>
      </c>
      <c r="B233" s="23" t="s">
        <v>1886</v>
      </c>
      <c r="C233" s="22" t="s">
        <v>14</v>
      </c>
      <c r="D233" s="13" t="s">
        <v>3561</v>
      </c>
      <c r="E233" s="34">
        <v>153</v>
      </c>
      <c r="F233" s="25">
        <v>149.25</v>
      </c>
    </row>
    <row r="234" spans="1:6">
      <c r="A234" s="23">
        <v>2014</v>
      </c>
      <c r="B234" s="23" t="s">
        <v>1886</v>
      </c>
      <c r="C234" s="22" t="s">
        <v>23</v>
      </c>
      <c r="D234" s="13" t="s">
        <v>3561</v>
      </c>
      <c r="E234" s="34">
        <v>68</v>
      </c>
      <c r="F234" s="25">
        <v>67.5</v>
      </c>
    </row>
    <row r="235" spans="1:6">
      <c r="A235" s="23">
        <v>2014</v>
      </c>
      <c r="B235" s="23" t="s">
        <v>1886</v>
      </c>
      <c r="C235" s="22" t="s">
        <v>41</v>
      </c>
      <c r="D235" s="13" t="s">
        <v>3561</v>
      </c>
      <c r="E235" s="34">
        <v>46</v>
      </c>
      <c r="F235" s="25">
        <v>33</v>
      </c>
    </row>
    <row r="236" spans="1:6">
      <c r="A236" s="23">
        <v>2014</v>
      </c>
      <c r="B236" s="23" t="s">
        <v>1886</v>
      </c>
      <c r="C236" s="22" t="s">
        <v>60</v>
      </c>
      <c r="D236" s="13" t="s">
        <v>3561</v>
      </c>
      <c r="E236" s="34">
        <v>33</v>
      </c>
      <c r="F236" s="25">
        <v>32.5</v>
      </c>
    </row>
    <row r="237" spans="1:6">
      <c r="A237" s="23">
        <v>2014</v>
      </c>
      <c r="B237" s="23" t="s">
        <v>1886</v>
      </c>
      <c r="C237" s="22" t="s">
        <v>70</v>
      </c>
      <c r="D237" s="13" t="s">
        <v>3561</v>
      </c>
      <c r="E237" s="34">
        <v>48</v>
      </c>
      <c r="F237" s="25">
        <v>45.5</v>
      </c>
    </row>
    <row r="238" spans="1:6">
      <c r="A238" s="23">
        <v>2014</v>
      </c>
      <c r="B238" s="23" t="s">
        <v>1886</v>
      </c>
      <c r="C238" s="22" t="s">
        <v>76</v>
      </c>
      <c r="D238" s="13" t="s">
        <v>3561</v>
      </c>
      <c r="E238" s="34">
        <v>64</v>
      </c>
      <c r="F238" s="25">
        <v>61.75</v>
      </c>
    </row>
    <row r="239" spans="1:6">
      <c r="A239" s="23">
        <v>2014</v>
      </c>
      <c r="B239" s="23" t="s">
        <v>1886</v>
      </c>
      <c r="C239" s="22" t="s">
        <v>83</v>
      </c>
      <c r="D239" s="13" t="s">
        <v>3561</v>
      </c>
      <c r="E239" s="34">
        <v>3</v>
      </c>
      <c r="F239" s="25">
        <v>2</v>
      </c>
    </row>
    <row r="240" spans="1:6">
      <c r="A240" s="23">
        <v>2014</v>
      </c>
      <c r="B240" s="23" t="s">
        <v>1886</v>
      </c>
      <c r="C240" s="22" t="s">
        <v>86</v>
      </c>
      <c r="D240" s="13" t="s">
        <v>3561</v>
      </c>
      <c r="E240" s="34">
        <v>32</v>
      </c>
      <c r="F240" s="25">
        <v>29</v>
      </c>
    </row>
    <row r="241" spans="1:6">
      <c r="A241" s="23">
        <v>2014</v>
      </c>
      <c r="B241" s="23" t="s">
        <v>1886</v>
      </c>
      <c r="C241" s="22" t="s">
        <v>89</v>
      </c>
      <c r="D241" s="13" t="s">
        <v>3561</v>
      </c>
      <c r="E241" s="34">
        <v>28</v>
      </c>
      <c r="F241" s="25">
        <v>23.5</v>
      </c>
    </row>
    <row r="242" spans="1:6">
      <c r="A242" s="23">
        <v>2014</v>
      </c>
      <c r="B242" s="23" t="s">
        <v>1886</v>
      </c>
      <c r="C242" s="22" t="s">
        <v>94</v>
      </c>
      <c r="D242" s="13" t="s">
        <v>3561</v>
      </c>
      <c r="E242" s="34">
        <v>25</v>
      </c>
      <c r="F242" s="25">
        <v>24.5</v>
      </c>
    </row>
    <row r="243" spans="1:6">
      <c r="A243" s="23">
        <v>2014</v>
      </c>
      <c r="B243" s="23" t="s">
        <v>1886</v>
      </c>
      <c r="C243" s="22" t="s">
        <v>100</v>
      </c>
      <c r="D243" s="13" t="s">
        <v>3561</v>
      </c>
      <c r="E243" s="34">
        <v>26</v>
      </c>
      <c r="F243" s="25">
        <v>24</v>
      </c>
    </row>
    <row r="244" spans="1:6">
      <c r="A244" s="23">
        <v>2014</v>
      </c>
      <c r="B244" s="23" t="s">
        <v>1886</v>
      </c>
      <c r="C244" s="22" t="s">
        <v>104</v>
      </c>
      <c r="D244" s="13" t="s">
        <v>3561</v>
      </c>
      <c r="E244" s="34">
        <v>96</v>
      </c>
      <c r="F244" s="25">
        <v>95</v>
      </c>
    </row>
    <row r="245" spans="1:6">
      <c r="A245" s="23">
        <v>2014</v>
      </c>
      <c r="B245" s="23" t="s">
        <v>1886</v>
      </c>
      <c r="C245" s="22" t="s">
        <v>120</v>
      </c>
      <c r="D245" s="13" t="s">
        <v>3561</v>
      </c>
      <c r="E245" s="34">
        <v>226</v>
      </c>
      <c r="F245" s="25">
        <v>133.375</v>
      </c>
    </row>
    <row r="246" spans="1:6">
      <c r="A246" s="23">
        <v>2014</v>
      </c>
      <c r="B246" s="23" t="s">
        <v>1886</v>
      </c>
      <c r="C246" s="22" t="s">
        <v>156</v>
      </c>
      <c r="D246" s="13" t="s">
        <v>3561</v>
      </c>
      <c r="E246" s="34">
        <v>173</v>
      </c>
      <c r="F246" s="25">
        <v>77.850000000000009</v>
      </c>
    </row>
    <row r="247" spans="1:6">
      <c r="A247" s="23">
        <v>2014</v>
      </c>
      <c r="B247" s="23" t="s">
        <v>1886</v>
      </c>
      <c r="C247" s="22" t="s">
        <v>164</v>
      </c>
      <c r="D247" s="13" t="s">
        <v>3561</v>
      </c>
      <c r="E247" s="34">
        <v>42</v>
      </c>
      <c r="F247" s="25">
        <v>34.5</v>
      </c>
    </row>
    <row r="248" spans="1:6">
      <c r="A248" s="23">
        <v>2014</v>
      </c>
      <c r="B248" s="23" t="s">
        <v>1886</v>
      </c>
      <c r="C248" s="22" t="s">
        <v>167</v>
      </c>
      <c r="D248" s="13" t="s">
        <v>3561</v>
      </c>
      <c r="E248" s="34">
        <v>64</v>
      </c>
      <c r="F248" s="25">
        <v>60.5</v>
      </c>
    </row>
    <row r="249" spans="1:6">
      <c r="A249" s="23">
        <v>2014</v>
      </c>
      <c r="B249" s="23" t="s">
        <v>1886</v>
      </c>
      <c r="C249" s="22" t="s">
        <v>171</v>
      </c>
      <c r="D249" s="13" t="s">
        <v>3561</v>
      </c>
      <c r="E249" s="34">
        <v>7</v>
      </c>
      <c r="F249" s="25">
        <v>7</v>
      </c>
    </row>
    <row r="250" spans="1:6">
      <c r="A250" s="23">
        <v>2014</v>
      </c>
      <c r="B250" s="23" t="s">
        <v>1886</v>
      </c>
      <c r="C250" s="22" t="s">
        <v>539</v>
      </c>
      <c r="D250" s="13" t="s">
        <v>3561</v>
      </c>
      <c r="E250" s="34">
        <v>6</v>
      </c>
      <c r="F250" s="25">
        <v>5.5</v>
      </c>
    </row>
    <row r="251" spans="1:6">
      <c r="A251" s="23">
        <v>2014</v>
      </c>
      <c r="B251" s="23" t="s">
        <v>514</v>
      </c>
      <c r="C251" s="22" t="s">
        <v>184</v>
      </c>
      <c r="D251" s="13" t="s">
        <v>3562</v>
      </c>
      <c r="E251" s="34">
        <v>143</v>
      </c>
      <c r="F251" s="25">
        <v>48.42</v>
      </c>
    </row>
    <row r="252" spans="1:6">
      <c r="A252" s="23">
        <v>2014</v>
      </c>
      <c r="B252" s="23" t="s">
        <v>514</v>
      </c>
      <c r="C252" s="22" t="s">
        <v>23</v>
      </c>
      <c r="D252" s="13" t="s">
        <v>3562</v>
      </c>
      <c r="E252" s="34">
        <v>97</v>
      </c>
      <c r="F252" s="25">
        <v>33.05263157894737</v>
      </c>
    </row>
    <row r="253" spans="1:6">
      <c r="A253" s="23">
        <v>2014</v>
      </c>
      <c r="B253" s="23" t="s">
        <v>514</v>
      </c>
      <c r="C253" s="22" t="s">
        <v>185</v>
      </c>
      <c r="D253" s="13" t="s">
        <v>3562</v>
      </c>
      <c r="E253" s="34">
        <v>230</v>
      </c>
      <c r="F253" s="25">
        <v>92.441578947368427</v>
      </c>
    </row>
    <row r="254" spans="1:6">
      <c r="A254" s="23">
        <v>2014</v>
      </c>
      <c r="B254" s="23" t="s">
        <v>514</v>
      </c>
      <c r="C254" s="22" t="s">
        <v>104</v>
      </c>
      <c r="D254" s="13" t="s">
        <v>3562</v>
      </c>
      <c r="E254" s="34">
        <v>105</v>
      </c>
      <c r="F254" s="25">
        <v>40.578947368421055</v>
      </c>
    </row>
    <row r="255" spans="1:6">
      <c r="A255" s="23">
        <v>2014</v>
      </c>
      <c r="B255" s="23" t="s">
        <v>514</v>
      </c>
      <c r="C255" s="22" t="s">
        <v>184</v>
      </c>
      <c r="D255" s="13" t="s">
        <v>3561</v>
      </c>
      <c r="E255" s="34">
        <v>43</v>
      </c>
      <c r="F255" s="25">
        <v>37</v>
      </c>
    </row>
    <row r="256" spans="1:6">
      <c r="A256" s="23">
        <v>2014</v>
      </c>
      <c r="B256" s="23" t="s">
        <v>514</v>
      </c>
      <c r="C256" s="22" t="s">
        <v>23</v>
      </c>
      <c r="D256" s="13" t="s">
        <v>3561</v>
      </c>
      <c r="E256" s="34">
        <v>67</v>
      </c>
      <c r="F256" s="25">
        <v>65</v>
      </c>
    </row>
    <row r="257" spans="1:6">
      <c r="A257" s="23">
        <v>2014</v>
      </c>
      <c r="B257" s="23" t="s">
        <v>514</v>
      </c>
      <c r="C257" s="22" t="s">
        <v>185</v>
      </c>
      <c r="D257" s="13" t="s">
        <v>3561</v>
      </c>
      <c r="E257" s="34">
        <v>130</v>
      </c>
      <c r="F257" s="25">
        <v>121</v>
      </c>
    </row>
    <row r="258" spans="1:6">
      <c r="A258" s="23">
        <v>2014</v>
      </c>
      <c r="B258" s="23" t="s">
        <v>514</v>
      </c>
      <c r="C258" s="22" t="s">
        <v>104</v>
      </c>
      <c r="D258" s="13" t="s">
        <v>3561</v>
      </c>
      <c r="E258" s="34">
        <v>85</v>
      </c>
      <c r="F258" s="25">
        <v>84.5</v>
      </c>
    </row>
    <row r="259" spans="1:6">
      <c r="A259" s="23">
        <v>2015</v>
      </c>
      <c r="B259" s="23" t="s">
        <v>1886</v>
      </c>
      <c r="C259" s="22" t="s">
        <v>5</v>
      </c>
      <c r="D259" s="13" t="s">
        <v>3562</v>
      </c>
      <c r="E259" s="34">
        <v>230</v>
      </c>
      <c r="F259" s="25">
        <v>98.35</v>
      </c>
    </row>
    <row r="260" spans="1:6">
      <c r="A260" s="23">
        <v>2015</v>
      </c>
      <c r="B260" s="23" t="s">
        <v>1886</v>
      </c>
      <c r="C260" s="22" t="s">
        <v>10</v>
      </c>
      <c r="D260" s="13" t="s">
        <v>3562</v>
      </c>
      <c r="E260" s="34">
        <v>217</v>
      </c>
      <c r="F260" s="25">
        <v>58.858000000000004</v>
      </c>
    </row>
    <row r="261" spans="1:6">
      <c r="A261" s="23">
        <v>2015</v>
      </c>
      <c r="B261" s="23" t="s">
        <v>1886</v>
      </c>
      <c r="C261" s="22" t="s">
        <v>14</v>
      </c>
      <c r="D261" s="13" t="s">
        <v>3562</v>
      </c>
      <c r="E261" s="34">
        <v>83</v>
      </c>
      <c r="F261" s="25">
        <v>36.002499999999998</v>
      </c>
    </row>
    <row r="262" spans="1:6">
      <c r="A262" s="23">
        <v>2015</v>
      </c>
      <c r="B262" s="23" t="s">
        <v>1886</v>
      </c>
      <c r="C262" s="22" t="s">
        <v>23</v>
      </c>
      <c r="D262" s="13" t="s">
        <v>3562</v>
      </c>
      <c r="E262" s="34">
        <v>302</v>
      </c>
      <c r="F262" s="25">
        <v>68.725499999999982</v>
      </c>
    </row>
    <row r="263" spans="1:6">
      <c r="A263" s="23">
        <v>2015</v>
      </c>
      <c r="B263" s="23" t="s">
        <v>1886</v>
      </c>
      <c r="C263" s="22" t="s">
        <v>41</v>
      </c>
      <c r="D263" s="13" t="s">
        <v>3562</v>
      </c>
      <c r="E263" s="34">
        <v>231</v>
      </c>
      <c r="F263" s="25">
        <v>31.866000000000003</v>
      </c>
    </row>
    <row r="264" spans="1:6">
      <c r="A264" s="23">
        <v>2015</v>
      </c>
      <c r="B264" s="23" t="s">
        <v>1886</v>
      </c>
      <c r="C264" s="22" t="s">
        <v>60</v>
      </c>
      <c r="D264" s="13" t="s">
        <v>3562</v>
      </c>
      <c r="E264" s="34">
        <v>83</v>
      </c>
      <c r="F264" s="25">
        <v>17.618000000000002</v>
      </c>
    </row>
    <row r="265" spans="1:6">
      <c r="A265" s="23">
        <v>2015</v>
      </c>
      <c r="B265" s="23" t="s">
        <v>1886</v>
      </c>
      <c r="C265" s="22" t="s">
        <v>70</v>
      </c>
      <c r="D265" s="13" t="s">
        <v>3562</v>
      </c>
      <c r="E265" s="34">
        <v>52</v>
      </c>
      <c r="F265" s="25">
        <v>11.65</v>
      </c>
    </row>
    <row r="266" spans="1:6">
      <c r="A266" s="23">
        <v>2015</v>
      </c>
      <c r="B266" s="23" t="s">
        <v>1886</v>
      </c>
      <c r="C266" s="22" t="s">
        <v>76</v>
      </c>
      <c r="D266" s="13" t="s">
        <v>3562</v>
      </c>
      <c r="E266" s="34">
        <v>315</v>
      </c>
      <c r="F266" s="25">
        <v>124.02350000000001</v>
      </c>
    </row>
    <row r="267" spans="1:6">
      <c r="A267" s="23">
        <v>2015</v>
      </c>
      <c r="B267" s="23" t="s">
        <v>1886</v>
      </c>
      <c r="C267" s="22" t="s">
        <v>83</v>
      </c>
      <c r="D267" s="13" t="s">
        <v>3562</v>
      </c>
      <c r="E267" s="34">
        <v>3</v>
      </c>
      <c r="F267" s="25">
        <v>0.5</v>
      </c>
    </row>
    <row r="268" spans="1:6">
      <c r="A268" s="23">
        <v>2015</v>
      </c>
      <c r="B268" s="23" t="s">
        <v>1886</v>
      </c>
      <c r="C268" s="22" t="s">
        <v>86</v>
      </c>
      <c r="D268" s="13" t="s">
        <v>3562</v>
      </c>
      <c r="E268" s="34">
        <v>72</v>
      </c>
      <c r="F268" s="25">
        <v>20.779</v>
      </c>
    </row>
    <row r="269" spans="1:6">
      <c r="A269" s="23">
        <v>2015</v>
      </c>
      <c r="B269" s="23" t="s">
        <v>1886</v>
      </c>
      <c r="C269" s="22" t="s">
        <v>89</v>
      </c>
      <c r="D269" s="13" t="s">
        <v>3562</v>
      </c>
      <c r="E269" s="34">
        <v>1</v>
      </c>
      <c r="F269" s="25">
        <v>0.1</v>
      </c>
    </row>
    <row r="270" spans="1:6">
      <c r="A270" s="23">
        <v>2015</v>
      </c>
      <c r="B270" s="23" t="s">
        <v>1886</v>
      </c>
      <c r="C270" s="22" t="s">
        <v>94</v>
      </c>
      <c r="D270" s="13" t="s">
        <v>3562</v>
      </c>
      <c r="E270" s="34">
        <v>16</v>
      </c>
      <c r="F270" s="25">
        <v>3.6164999999999998</v>
      </c>
    </row>
    <row r="271" spans="1:6">
      <c r="A271" s="23">
        <v>2015</v>
      </c>
      <c r="B271" s="23" t="s">
        <v>1886</v>
      </c>
      <c r="C271" s="22" t="s">
        <v>100</v>
      </c>
      <c r="D271" s="13" t="s">
        <v>3562</v>
      </c>
      <c r="E271" s="34">
        <v>32</v>
      </c>
      <c r="F271" s="25">
        <v>17</v>
      </c>
    </row>
    <row r="272" spans="1:6">
      <c r="A272" s="23">
        <v>2015</v>
      </c>
      <c r="B272" s="23" t="s">
        <v>1886</v>
      </c>
      <c r="C272" s="22" t="s">
        <v>104</v>
      </c>
      <c r="D272" s="13" t="s">
        <v>3562</v>
      </c>
      <c r="E272" s="34">
        <v>259</v>
      </c>
      <c r="F272" s="25">
        <v>68.13300000000001</v>
      </c>
    </row>
    <row r="273" spans="1:6">
      <c r="A273" s="23">
        <v>2015</v>
      </c>
      <c r="B273" s="23" t="s">
        <v>1886</v>
      </c>
      <c r="C273" s="22" t="s">
        <v>120</v>
      </c>
      <c r="D273" s="13" t="s">
        <v>3562</v>
      </c>
      <c r="E273" s="34">
        <v>22</v>
      </c>
      <c r="F273" s="25">
        <v>5.1485000000000003</v>
      </c>
    </row>
    <row r="274" spans="1:6">
      <c r="A274" s="23">
        <v>2015</v>
      </c>
      <c r="B274" s="23" t="s">
        <v>1886</v>
      </c>
      <c r="C274" s="22" t="s">
        <v>164</v>
      </c>
      <c r="D274" s="13" t="s">
        <v>3562</v>
      </c>
      <c r="E274" s="34">
        <v>64</v>
      </c>
      <c r="F274" s="25">
        <v>20.003500000000003</v>
      </c>
    </row>
    <row r="275" spans="1:6">
      <c r="A275" s="23">
        <v>2015</v>
      </c>
      <c r="B275" s="23" t="s">
        <v>1886</v>
      </c>
      <c r="C275" s="22" t="s">
        <v>167</v>
      </c>
      <c r="D275" s="13" t="s">
        <v>3562</v>
      </c>
      <c r="E275" s="34">
        <v>10</v>
      </c>
      <c r="F275" s="25">
        <v>1.85</v>
      </c>
    </row>
    <row r="276" spans="1:6">
      <c r="A276" s="23">
        <v>2015</v>
      </c>
      <c r="B276" s="23" t="s">
        <v>1886</v>
      </c>
      <c r="C276" s="22" t="s">
        <v>171</v>
      </c>
      <c r="D276" s="13" t="s">
        <v>3562</v>
      </c>
      <c r="E276" s="34">
        <v>3</v>
      </c>
      <c r="F276" s="25">
        <v>0.6</v>
      </c>
    </row>
    <row r="277" spans="1:6">
      <c r="A277" s="23">
        <v>2015</v>
      </c>
      <c r="B277" s="23" t="s">
        <v>1886</v>
      </c>
      <c r="C277" s="22" t="s">
        <v>3578</v>
      </c>
      <c r="D277" s="13" t="s">
        <v>3561</v>
      </c>
      <c r="E277" s="34">
        <v>8</v>
      </c>
      <c r="F277" s="25">
        <v>8</v>
      </c>
    </row>
    <row r="278" spans="1:6">
      <c r="A278" s="23">
        <v>2015</v>
      </c>
      <c r="B278" s="23" t="s">
        <v>1886</v>
      </c>
      <c r="C278" s="22" t="s">
        <v>5</v>
      </c>
      <c r="D278" s="13" t="s">
        <v>3561</v>
      </c>
      <c r="E278" s="34">
        <v>62</v>
      </c>
      <c r="F278" s="25">
        <v>56</v>
      </c>
    </row>
    <row r="279" spans="1:6">
      <c r="A279" s="23">
        <v>2015</v>
      </c>
      <c r="B279" s="23" t="s">
        <v>1886</v>
      </c>
      <c r="C279" s="22" t="s">
        <v>10</v>
      </c>
      <c r="D279" s="13" t="s">
        <v>3561</v>
      </c>
      <c r="E279" s="34">
        <v>64</v>
      </c>
      <c r="F279" s="25">
        <v>51</v>
      </c>
    </row>
    <row r="280" spans="1:6">
      <c r="A280" s="23">
        <v>2015</v>
      </c>
      <c r="B280" s="23" t="s">
        <v>1886</v>
      </c>
      <c r="C280" s="22" t="s">
        <v>14</v>
      </c>
      <c r="D280" s="13" t="s">
        <v>3561</v>
      </c>
      <c r="E280" s="34">
        <v>148</v>
      </c>
      <c r="F280" s="25">
        <v>142.5</v>
      </c>
    </row>
    <row r="281" spans="1:6">
      <c r="A281" s="23">
        <v>2015</v>
      </c>
      <c r="B281" s="23" t="s">
        <v>1886</v>
      </c>
      <c r="C281" s="22" t="s">
        <v>23</v>
      </c>
      <c r="D281" s="13" t="s">
        <v>3561</v>
      </c>
      <c r="E281" s="34">
        <v>74</v>
      </c>
      <c r="F281" s="25">
        <v>70</v>
      </c>
    </row>
    <row r="282" spans="1:6">
      <c r="A282" s="23">
        <v>2015</v>
      </c>
      <c r="B282" s="23" t="s">
        <v>1886</v>
      </c>
      <c r="C282" s="22" t="s">
        <v>41</v>
      </c>
      <c r="D282" s="13" t="s">
        <v>3561</v>
      </c>
      <c r="E282" s="34">
        <v>49</v>
      </c>
      <c r="F282" s="25">
        <v>35.25</v>
      </c>
    </row>
    <row r="283" spans="1:6">
      <c r="A283" s="23">
        <v>2015</v>
      </c>
      <c r="B283" s="23" t="s">
        <v>1886</v>
      </c>
      <c r="C283" s="22" t="s">
        <v>60</v>
      </c>
      <c r="D283" s="13" t="s">
        <v>3561</v>
      </c>
      <c r="E283" s="34">
        <v>33</v>
      </c>
      <c r="F283" s="25">
        <v>31</v>
      </c>
    </row>
    <row r="284" spans="1:6">
      <c r="A284" s="23">
        <v>2015</v>
      </c>
      <c r="B284" s="23" t="s">
        <v>1886</v>
      </c>
      <c r="C284" s="22" t="s">
        <v>70</v>
      </c>
      <c r="D284" s="13" t="s">
        <v>3561</v>
      </c>
      <c r="E284" s="34">
        <v>48</v>
      </c>
      <c r="F284" s="25">
        <v>40</v>
      </c>
    </row>
    <row r="285" spans="1:6">
      <c r="A285" s="23">
        <v>2015</v>
      </c>
      <c r="B285" s="23" t="s">
        <v>1886</v>
      </c>
      <c r="C285" s="22" t="s">
        <v>76</v>
      </c>
      <c r="D285" s="13" t="s">
        <v>3561</v>
      </c>
      <c r="E285" s="34">
        <v>63</v>
      </c>
      <c r="F285" s="25">
        <v>59.75</v>
      </c>
    </row>
    <row r="286" spans="1:6">
      <c r="A286" s="23">
        <v>2015</v>
      </c>
      <c r="B286" s="23" t="s">
        <v>1886</v>
      </c>
      <c r="C286" s="22" t="s">
        <v>83</v>
      </c>
      <c r="D286" s="13" t="s">
        <v>3561</v>
      </c>
      <c r="E286" s="34">
        <v>3</v>
      </c>
      <c r="F286" s="25">
        <v>2.5</v>
      </c>
    </row>
    <row r="287" spans="1:6">
      <c r="A287" s="23">
        <v>2015</v>
      </c>
      <c r="B287" s="23" t="s">
        <v>1886</v>
      </c>
      <c r="C287" s="22" t="s">
        <v>86</v>
      </c>
      <c r="D287" s="13" t="s">
        <v>3561</v>
      </c>
      <c r="E287" s="34">
        <v>33</v>
      </c>
      <c r="F287" s="25">
        <v>27.5</v>
      </c>
    </row>
    <row r="288" spans="1:6">
      <c r="A288" s="23">
        <v>2015</v>
      </c>
      <c r="B288" s="23" t="s">
        <v>1886</v>
      </c>
      <c r="C288" s="22" t="s">
        <v>89</v>
      </c>
      <c r="D288" s="13" t="s">
        <v>3561</v>
      </c>
      <c r="E288" s="34">
        <v>25</v>
      </c>
      <c r="F288" s="25">
        <v>21.5</v>
      </c>
    </row>
    <row r="289" spans="1:6">
      <c r="A289" s="23">
        <v>2015</v>
      </c>
      <c r="B289" s="23" t="s">
        <v>1886</v>
      </c>
      <c r="C289" s="22" t="s">
        <v>94</v>
      </c>
      <c r="D289" s="13" t="s">
        <v>3561</v>
      </c>
      <c r="E289" s="34">
        <v>27</v>
      </c>
      <c r="F289" s="25">
        <v>25.5</v>
      </c>
    </row>
    <row r="290" spans="1:6">
      <c r="A290" s="23">
        <v>2015</v>
      </c>
      <c r="B290" s="23" t="s">
        <v>1886</v>
      </c>
      <c r="C290" s="22" t="s">
        <v>100</v>
      </c>
      <c r="D290" s="13" t="s">
        <v>3561</v>
      </c>
      <c r="E290" s="34">
        <v>27</v>
      </c>
      <c r="F290" s="25">
        <v>24.5</v>
      </c>
    </row>
    <row r="291" spans="1:6">
      <c r="A291" s="23">
        <v>2015</v>
      </c>
      <c r="B291" s="23" t="s">
        <v>1886</v>
      </c>
      <c r="C291" s="22" t="s">
        <v>104</v>
      </c>
      <c r="D291" s="13" t="s">
        <v>3561</v>
      </c>
      <c r="E291" s="34">
        <v>95</v>
      </c>
      <c r="F291" s="25">
        <v>86.5</v>
      </c>
    </row>
    <row r="292" spans="1:6">
      <c r="A292" s="23">
        <v>2015</v>
      </c>
      <c r="B292" s="23" t="s">
        <v>1886</v>
      </c>
      <c r="C292" s="22" t="s">
        <v>120</v>
      </c>
      <c r="D292" s="13" t="s">
        <v>3561</v>
      </c>
      <c r="E292" s="34">
        <v>218</v>
      </c>
      <c r="F292" s="25">
        <v>124.125</v>
      </c>
    </row>
    <row r="293" spans="1:6">
      <c r="A293" s="23">
        <v>2015</v>
      </c>
      <c r="B293" s="23" t="s">
        <v>1886</v>
      </c>
      <c r="C293" s="22" t="s">
        <v>156</v>
      </c>
      <c r="D293" s="13" t="s">
        <v>3561</v>
      </c>
      <c r="E293" s="34">
        <v>173</v>
      </c>
      <c r="F293" s="25">
        <v>79.150000000000006</v>
      </c>
    </row>
    <row r="294" spans="1:6">
      <c r="A294" s="23">
        <v>2015</v>
      </c>
      <c r="B294" s="23" t="s">
        <v>1886</v>
      </c>
      <c r="C294" s="22" t="s">
        <v>164</v>
      </c>
      <c r="D294" s="13" t="s">
        <v>3561</v>
      </c>
      <c r="E294" s="34">
        <v>40</v>
      </c>
      <c r="F294" s="25">
        <v>30.5</v>
      </c>
    </row>
    <row r="295" spans="1:6">
      <c r="A295" s="23">
        <v>2015</v>
      </c>
      <c r="B295" s="23" t="s">
        <v>1886</v>
      </c>
      <c r="C295" s="22" t="s">
        <v>167</v>
      </c>
      <c r="D295" s="13" t="s">
        <v>3561</v>
      </c>
      <c r="E295" s="34">
        <v>63</v>
      </c>
      <c r="F295" s="25">
        <v>59.5</v>
      </c>
    </row>
    <row r="296" spans="1:6">
      <c r="A296" s="23">
        <v>2015</v>
      </c>
      <c r="B296" s="23" t="s">
        <v>1886</v>
      </c>
      <c r="C296" s="22" t="s">
        <v>171</v>
      </c>
      <c r="D296" s="13" t="s">
        <v>3561</v>
      </c>
      <c r="E296" s="34">
        <v>7</v>
      </c>
      <c r="F296" s="25">
        <v>7</v>
      </c>
    </row>
    <row r="297" spans="1:6">
      <c r="A297" s="23">
        <v>2015</v>
      </c>
      <c r="B297" s="23" t="s">
        <v>1886</v>
      </c>
      <c r="C297" s="22" t="s">
        <v>539</v>
      </c>
      <c r="D297" s="13" t="s">
        <v>3561</v>
      </c>
      <c r="E297" s="34">
        <v>6</v>
      </c>
      <c r="F297" s="25">
        <v>6</v>
      </c>
    </row>
    <row r="298" spans="1:6">
      <c r="A298" s="23">
        <v>2015</v>
      </c>
      <c r="B298" s="23" t="s">
        <v>514</v>
      </c>
      <c r="C298" s="22" t="s">
        <v>184</v>
      </c>
      <c r="D298" s="13" t="s">
        <v>3562</v>
      </c>
      <c r="E298" s="34">
        <v>175</v>
      </c>
      <c r="F298" s="25">
        <v>53.055499999999995</v>
      </c>
    </row>
    <row r="299" spans="1:6">
      <c r="A299" s="23">
        <v>2015</v>
      </c>
      <c r="B299" s="23" t="s">
        <v>514</v>
      </c>
      <c r="C299" s="22" t="s">
        <v>23</v>
      </c>
      <c r="D299" s="13" t="s">
        <v>3562</v>
      </c>
      <c r="E299" s="34">
        <v>86</v>
      </c>
      <c r="F299" s="25">
        <v>29.45</v>
      </c>
    </row>
    <row r="300" spans="1:6">
      <c r="A300" s="23">
        <v>2015</v>
      </c>
      <c r="B300" s="23" t="s">
        <v>514</v>
      </c>
      <c r="C300" s="22" t="s">
        <v>185</v>
      </c>
      <c r="D300" s="13" t="s">
        <v>3562</v>
      </c>
      <c r="E300" s="34">
        <v>263</v>
      </c>
      <c r="F300" s="25">
        <v>100.381</v>
      </c>
    </row>
    <row r="301" spans="1:6">
      <c r="A301" s="23">
        <v>2015</v>
      </c>
      <c r="B301" s="23" t="s">
        <v>514</v>
      </c>
      <c r="C301" s="22" t="s">
        <v>104</v>
      </c>
      <c r="D301" s="13" t="s">
        <v>3562</v>
      </c>
      <c r="E301" s="34">
        <v>112</v>
      </c>
      <c r="F301" s="25">
        <v>38.720500000000001</v>
      </c>
    </row>
    <row r="302" spans="1:6">
      <c r="A302" s="23">
        <v>2015</v>
      </c>
      <c r="B302" s="23" t="s">
        <v>514</v>
      </c>
      <c r="C302" s="22" t="s">
        <v>184</v>
      </c>
      <c r="D302" s="13" t="s">
        <v>3561</v>
      </c>
      <c r="E302" s="34">
        <v>47</v>
      </c>
      <c r="F302" s="25">
        <v>40</v>
      </c>
    </row>
    <row r="303" spans="1:6">
      <c r="A303" s="23">
        <v>2015</v>
      </c>
      <c r="B303" s="23" t="s">
        <v>514</v>
      </c>
      <c r="C303" s="22" t="s">
        <v>23</v>
      </c>
      <c r="D303" s="13" t="s">
        <v>3561</v>
      </c>
      <c r="E303" s="34">
        <v>72</v>
      </c>
      <c r="F303" s="25">
        <v>70</v>
      </c>
    </row>
    <row r="304" spans="1:6">
      <c r="A304" s="23">
        <v>2015</v>
      </c>
      <c r="B304" s="23" t="s">
        <v>514</v>
      </c>
      <c r="C304" s="22" t="s">
        <v>185</v>
      </c>
      <c r="D304" s="13" t="s">
        <v>3561</v>
      </c>
      <c r="E304" s="34">
        <v>132</v>
      </c>
      <c r="F304" s="25">
        <v>125</v>
      </c>
    </row>
    <row r="305" spans="1:6">
      <c r="A305" s="23">
        <v>2015</v>
      </c>
      <c r="B305" s="23" t="s">
        <v>514</v>
      </c>
      <c r="C305" s="22" t="s">
        <v>104</v>
      </c>
      <c r="D305" s="13" t="s">
        <v>3561</v>
      </c>
      <c r="E305" s="34">
        <v>85</v>
      </c>
      <c r="F305" s="25">
        <v>84</v>
      </c>
    </row>
    <row r="306" spans="1:6">
      <c r="A306" s="23">
        <v>2016</v>
      </c>
      <c r="B306" s="23" t="s">
        <v>1886</v>
      </c>
      <c r="C306" s="22" t="s">
        <v>5</v>
      </c>
      <c r="D306" s="13" t="s">
        <v>3562</v>
      </c>
      <c r="E306" s="34">
        <v>229</v>
      </c>
      <c r="F306" s="25">
        <v>51.881999999999969</v>
      </c>
    </row>
    <row r="307" spans="1:6">
      <c r="A307" s="23">
        <v>2016</v>
      </c>
      <c r="B307" s="23" t="s">
        <v>1886</v>
      </c>
      <c r="C307" s="22" t="s">
        <v>10</v>
      </c>
      <c r="D307" s="13" t="s">
        <v>3562</v>
      </c>
      <c r="E307" s="34">
        <v>229</v>
      </c>
      <c r="F307" s="25">
        <v>33.816749999999978</v>
      </c>
    </row>
    <row r="308" spans="1:6">
      <c r="A308" s="23">
        <v>2016</v>
      </c>
      <c r="B308" s="23" t="s">
        <v>1886</v>
      </c>
      <c r="C308" s="22" t="s">
        <v>14</v>
      </c>
      <c r="D308" s="13" t="s">
        <v>3562</v>
      </c>
      <c r="E308" s="34">
        <v>86</v>
      </c>
      <c r="F308" s="25">
        <v>19.107000000000006</v>
      </c>
    </row>
    <row r="309" spans="1:6">
      <c r="A309" s="23">
        <v>2016</v>
      </c>
      <c r="B309" s="23" t="s">
        <v>1886</v>
      </c>
      <c r="C309" s="22" t="s">
        <v>23</v>
      </c>
      <c r="D309" s="13" t="s">
        <v>3562</v>
      </c>
      <c r="E309" s="34">
        <v>297</v>
      </c>
      <c r="F309" s="25">
        <v>35.81750000000001</v>
      </c>
    </row>
    <row r="310" spans="1:6">
      <c r="A310" s="23">
        <v>2016</v>
      </c>
      <c r="B310" s="23" t="s">
        <v>1886</v>
      </c>
      <c r="C310" s="22" t="s">
        <v>41</v>
      </c>
      <c r="D310" s="13" t="s">
        <v>3562</v>
      </c>
      <c r="E310" s="34">
        <v>251</v>
      </c>
      <c r="F310" s="25">
        <v>19.457750000000019</v>
      </c>
    </row>
    <row r="311" spans="1:6">
      <c r="A311" s="23">
        <v>2016</v>
      </c>
      <c r="B311" s="23" t="s">
        <v>1886</v>
      </c>
      <c r="C311" s="22" t="s">
        <v>60</v>
      </c>
      <c r="D311" s="13" t="s">
        <v>3562</v>
      </c>
      <c r="E311" s="34">
        <v>100</v>
      </c>
      <c r="F311" s="25">
        <v>10.280749999999998</v>
      </c>
    </row>
    <row r="312" spans="1:6">
      <c r="A312" s="23">
        <v>2016</v>
      </c>
      <c r="B312" s="23" t="s">
        <v>1886</v>
      </c>
      <c r="C312" s="22" t="s">
        <v>70</v>
      </c>
      <c r="D312" s="13" t="s">
        <v>3562</v>
      </c>
      <c r="E312" s="34">
        <v>57</v>
      </c>
      <c r="F312" s="25">
        <v>6.2555000000000005</v>
      </c>
    </row>
    <row r="313" spans="1:6">
      <c r="A313" s="23">
        <v>2016</v>
      </c>
      <c r="B313" s="23" t="s">
        <v>1886</v>
      </c>
      <c r="C313" s="22" t="s">
        <v>76</v>
      </c>
      <c r="D313" s="13" t="s">
        <v>3562</v>
      </c>
      <c r="E313" s="34">
        <v>312</v>
      </c>
      <c r="F313" s="25">
        <v>66.067500000000024</v>
      </c>
    </row>
    <row r="314" spans="1:6">
      <c r="A314" s="23">
        <v>2016</v>
      </c>
      <c r="B314" s="23" t="s">
        <v>1886</v>
      </c>
      <c r="C314" s="22" t="s">
        <v>83</v>
      </c>
      <c r="D314" s="13" t="s">
        <v>3562</v>
      </c>
      <c r="E314" s="34">
        <v>2</v>
      </c>
      <c r="F314" s="25">
        <v>0.16675000000000001</v>
      </c>
    </row>
    <row r="315" spans="1:6">
      <c r="A315" s="23">
        <v>2016</v>
      </c>
      <c r="B315" s="23" t="s">
        <v>1886</v>
      </c>
      <c r="C315" s="22" t="s">
        <v>86</v>
      </c>
      <c r="D315" s="13" t="s">
        <v>3562</v>
      </c>
      <c r="E315" s="34">
        <v>72</v>
      </c>
      <c r="F315" s="25">
        <v>10.854000000000003</v>
      </c>
    </row>
    <row r="316" spans="1:6">
      <c r="A316" s="23">
        <v>2016</v>
      </c>
      <c r="B316" s="23" t="s">
        <v>1886</v>
      </c>
      <c r="C316" s="22" t="s">
        <v>89</v>
      </c>
      <c r="D316" s="13" t="s">
        <v>3562</v>
      </c>
      <c r="E316" s="34">
        <v>3</v>
      </c>
      <c r="F316" s="25">
        <v>0.52500000000000002</v>
      </c>
    </row>
    <row r="317" spans="1:6">
      <c r="A317" s="23">
        <v>2016</v>
      </c>
      <c r="B317" s="23" t="s">
        <v>1886</v>
      </c>
      <c r="C317" s="22" t="s">
        <v>94</v>
      </c>
      <c r="D317" s="13" t="s">
        <v>3562</v>
      </c>
      <c r="E317" s="34">
        <v>24</v>
      </c>
      <c r="F317" s="25">
        <v>2.24125</v>
      </c>
    </row>
    <row r="318" spans="1:6">
      <c r="A318" s="23">
        <v>2016</v>
      </c>
      <c r="B318" s="23" t="s">
        <v>1886</v>
      </c>
      <c r="C318" s="22" t="s">
        <v>100</v>
      </c>
      <c r="D318" s="13" t="s">
        <v>3562</v>
      </c>
      <c r="E318" s="34">
        <v>33</v>
      </c>
      <c r="F318" s="25">
        <v>7.4749999999999979</v>
      </c>
    </row>
    <row r="319" spans="1:6">
      <c r="A319" s="23">
        <v>2016</v>
      </c>
      <c r="B319" s="23" t="s">
        <v>1886</v>
      </c>
      <c r="C319" s="22" t="s">
        <v>104</v>
      </c>
      <c r="D319" s="13" t="s">
        <v>3562</v>
      </c>
      <c r="E319" s="34">
        <v>265</v>
      </c>
      <c r="F319" s="25">
        <v>34.623249999999985</v>
      </c>
    </row>
    <row r="320" spans="1:6">
      <c r="A320" s="23">
        <v>2016</v>
      </c>
      <c r="B320" s="23" t="s">
        <v>1886</v>
      </c>
      <c r="C320" s="22" t="s">
        <v>120</v>
      </c>
      <c r="D320" s="13" t="s">
        <v>3562</v>
      </c>
      <c r="E320" s="34">
        <v>22</v>
      </c>
      <c r="F320" s="25">
        <v>3.2792499999999993</v>
      </c>
    </row>
    <row r="321" spans="1:6">
      <c r="A321" s="23">
        <v>2016</v>
      </c>
      <c r="B321" s="23" t="s">
        <v>1886</v>
      </c>
      <c r="C321" s="22" t="s">
        <v>164</v>
      </c>
      <c r="D321" s="13" t="s">
        <v>3562</v>
      </c>
      <c r="E321" s="34">
        <v>55</v>
      </c>
      <c r="F321" s="25">
        <v>9.1285000000000007</v>
      </c>
    </row>
    <row r="322" spans="1:6">
      <c r="A322" s="23">
        <v>2016</v>
      </c>
      <c r="B322" s="23" t="s">
        <v>1886</v>
      </c>
      <c r="C322" s="22" t="s">
        <v>167</v>
      </c>
      <c r="D322" s="13" t="s">
        <v>3562</v>
      </c>
      <c r="E322" s="34">
        <v>20</v>
      </c>
      <c r="F322" s="25">
        <v>1.55</v>
      </c>
    </row>
    <row r="323" spans="1:6">
      <c r="A323" s="23">
        <v>2016</v>
      </c>
      <c r="B323" s="23" t="s">
        <v>1886</v>
      </c>
      <c r="C323" s="22" t="s">
        <v>171</v>
      </c>
      <c r="D323" s="13" t="s">
        <v>3562</v>
      </c>
      <c r="E323" s="34">
        <v>5</v>
      </c>
      <c r="F323" s="25">
        <v>0.42499999999999999</v>
      </c>
    </row>
    <row r="324" spans="1:6">
      <c r="A324" s="23">
        <v>2016</v>
      </c>
      <c r="B324" s="23" t="s">
        <v>1886</v>
      </c>
      <c r="C324" s="22" t="s">
        <v>5</v>
      </c>
      <c r="D324" s="13" t="s">
        <v>3561</v>
      </c>
      <c r="E324" s="34">
        <v>60</v>
      </c>
      <c r="F324" s="25">
        <v>56</v>
      </c>
    </row>
    <row r="325" spans="1:6">
      <c r="A325" s="23">
        <v>2016</v>
      </c>
      <c r="B325" s="23" t="s">
        <v>1886</v>
      </c>
      <c r="C325" s="22" t="s">
        <v>10</v>
      </c>
      <c r="D325" s="13" t="s">
        <v>3561</v>
      </c>
      <c r="E325" s="34">
        <v>60</v>
      </c>
      <c r="F325" s="25">
        <v>51</v>
      </c>
    </row>
    <row r="326" spans="1:6">
      <c r="A326" s="23">
        <v>2016</v>
      </c>
      <c r="B326" s="23" t="s">
        <v>1886</v>
      </c>
      <c r="C326" s="22" t="s">
        <v>14</v>
      </c>
      <c r="D326" s="13" t="s">
        <v>3561</v>
      </c>
      <c r="E326" s="34">
        <v>154</v>
      </c>
      <c r="F326" s="25">
        <v>150.5</v>
      </c>
    </row>
    <row r="327" spans="1:6">
      <c r="A327" s="23">
        <v>2016</v>
      </c>
      <c r="B327" s="23" t="s">
        <v>1886</v>
      </c>
      <c r="C327" s="22" t="s">
        <v>23</v>
      </c>
      <c r="D327" s="13" t="s">
        <v>3561</v>
      </c>
      <c r="E327" s="34">
        <v>94</v>
      </c>
      <c r="F327" s="25">
        <v>74.5</v>
      </c>
    </row>
    <row r="328" spans="1:6">
      <c r="A328" s="23">
        <v>2016</v>
      </c>
      <c r="B328" s="23" t="s">
        <v>1886</v>
      </c>
      <c r="C328" s="22" t="s">
        <v>41</v>
      </c>
      <c r="D328" s="13" t="s">
        <v>3561</v>
      </c>
      <c r="E328" s="34">
        <v>46</v>
      </c>
      <c r="F328" s="25">
        <v>32.5</v>
      </c>
    </row>
    <row r="329" spans="1:6">
      <c r="A329" s="23">
        <v>2016</v>
      </c>
      <c r="B329" s="23" t="s">
        <v>1886</v>
      </c>
      <c r="C329" s="22" t="s">
        <v>60</v>
      </c>
      <c r="D329" s="13" t="s">
        <v>3561</v>
      </c>
      <c r="E329" s="34">
        <v>33</v>
      </c>
      <c r="F329" s="25">
        <v>32.5</v>
      </c>
    </row>
    <row r="330" spans="1:6">
      <c r="A330" s="23">
        <v>2016</v>
      </c>
      <c r="B330" s="23" t="s">
        <v>1886</v>
      </c>
      <c r="C330" s="22" t="s">
        <v>70</v>
      </c>
      <c r="D330" s="13" t="s">
        <v>3561</v>
      </c>
      <c r="E330" s="34">
        <v>47</v>
      </c>
      <c r="F330" s="25">
        <v>46</v>
      </c>
    </row>
    <row r="331" spans="1:6">
      <c r="A331" s="23">
        <v>2016</v>
      </c>
      <c r="B331" s="23" t="s">
        <v>1886</v>
      </c>
      <c r="C331" s="22" t="s">
        <v>76</v>
      </c>
      <c r="D331" s="13" t="s">
        <v>3561</v>
      </c>
      <c r="E331" s="34">
        <v>56</v>
      </c>
      <c r="F331" s="25">
        <v>54.25</v>
      </c>
    </row>
    <row r="332" spans="1:6">
      <c r="A332" s="23">
        <v>2016</v>
      </c>
      <c r="B332" s="23" t="s">
        <v>1886</v>
      </c>
      <c r="C332" s="22" t="s">
        <v>83</v>
      </c>
      <c r="D332" s="13" t="s">
        <v>3561</v>
      </c>
      <c r="E332" s="34">
        <v>2</v>
      </c>
      <c r="F332" s="25">
        <v>2</v>
      </c>
    </row>
    <row r="333" spans="1:6">
      <c r="A333" s="23">
        <v>2016</v>
      </c>
      <c r="B333" s="23" t="s">
        <v>1886</v>
      </c>
      <c r="C333" s="22" t="s">
        <v>86</v>
      </c>
      <c r="D333" s="13" t="s">
        <v>3561</v>
      </c>
      <c r="E333" s="34">
        <v>31</v>
      </c>
      <c r="F333" s="25">
        <v>27.5</v>
      </c>
    </row>
    <row r="334" spans="1:6">
      <c r="A334" s="23">
        <v>2016</v>
      </c>
      <c r="B334" s="23" t="s">
        <v>1886</v>
      </c>
      <c r="C334" s="22" t="s">
        <v>89</v>
      </c>
      <c r="D334" s="13" t="s">
        <v>3561</v>
      </c>
      <c r="E334" s="34">
        <v>21</v>
      </c>
      <c r="F334" s="25">
        <v>19</v>
      </c>
    </row>
    <row r="335" spans="1:6">
      <c r="A335" s="23">
        <v>2016</v>
      </c>
      <c r="B335" s="23" t="s">
        <v>1886</v>
      </c>
      <c r="C335" s="22" t="s">
        <v>94</v>
      </c>
      <c r="D335" s="13" t="s">
        <v>3561</v>
      </c>
      <c r="E335" s="34">
        <v>28</v>
      </c>
      <c r="F335" s="25">
        <v>28</v>
      </c>
    </row>
    <row r="336" spans="1:6">
      <c r="A336" s="23">
        <v>2016</v>
      </c>
      <c r="B336" s="23" t="s">
        <v>1886</v>
      </c>
      <c r="C336" s="22" t="s">
        <v>100</v>
      </c>
      <c r="D336" s="13" t="s">
        <v>3561</v>
      </c>
      <c r="E336" s="34">
        <v>26</v>
      </c>
      <c r="F336" s="25">
        <v>23.5</v>
      </c>
    </row>
    <row r="337" spans="1:6">
      <c r="A337" s="23">
        <v>2016</v>
      </c>
      <c r="B337" s="23" t="s">
        <v>1886</v>
      </c>
      <c r="C337" s="22" t="s">
        <v>104</v>
      </c>
      <c r="D337" s="13" t="s">
        <v>3561</v>
      </c>
      <c r="E337" s="34">
        <v>95</v>
      </c>
      <c r="F337" s="25">
        <v>95</v>
      </c>
    </row>
    <row r="338" spans="1:6">
      <c r="A338" s="23">
        <v>2016</v>
      </c>
      <c r="B338" s="23" t="s">
        <v>1886</v>
      </c>
      <c r="C338" s="22" t="s">
        <v>120</v>
      </c>
      <c r="D338" s="13" t="s">
        <v>3561</v>
      </c>
      <c r="E338" s="34">
        <v>233</v>
      </c>
      <c r="F338" s="25">
        <v>138.125</v>
      </c>
    </row>
    <row r="339" spans="1:6">
      <c r="A339" s="23">
        <v>2016</v>
      </c>
      <c r="B339" s="23" t="s">
        <v>1886</v>
      </c>
      <c r="C339" s="22" t="s">
        <v>156</v>
      </c>
      <c r="D339" s="13" t="s">
        <v>3561</v>
      </c>
      <c r="E339" s="34">
        <v>172</v>
      </c>
      <c r="F339" s="25">
        <v>78.975000000000051</v>
      </c>
    </row>
    <row r="340" spans="1:6">
      <c r="A340" s="23">
        <v>2016</v>
      </c>
      <c r="B340" s="23" t="s">
        <v>1886</v>
      </c>
      <c r="C340" s="22" t="s">
        <v>164</v>
      </c>
      <c r="D340" s="13" t="s">
        <v>3561</v>
      </c>
      <c r="E340" s="34">
        <v>41</v>
      </c>
      <c r="F340" s="25">
        <v>36</v>
      </c>
    </row>
    <row r="341" spans="1:6">
      <c r="A341" s="23">
        <v>2016</v>
      </c>
      <c r="B341" s="23" t="s">
        <v>1886</v>
      </c>
      <c r="C341" s="22" t="s">
        <v>167</v>
      </c>
      <c r="D341" s="13" t="s">
        <v>3561</v>
      </c>
      <c r="E341" s="34">
        <v>63</v>
      </c>
      <c r="F341" s="25">
        <v>59</v>
      </c>
    </row>
    <row r="342" spans="1:6">
      <c r="A342" s="23">
        <v>2016</v>
      </c>
      <c r="B342" s="23" t="s">
        <v>1886</v>
      </c>
      <c r="C342" s="22" t="s">
        <v>171</v>
      </c>
      <c r="D342" s="13" t="s">
        <v>3561</v>
      </c>
      <c r="E342" s="34">
        <v>7</v>
      </c>
      <c r="F342" s="25">
        <v>7</v>
      </c>
    </row>
    <row r="343" spans="1:6">
      <c r="A343" s="23">
        <v>2016</v>
      </c>
      <c r="B343" s="23" t="s">
        <v>1886</v>
      </c>
      <c r="C343" s="22" t="s">
        <v>539</v>
      </c>
      <c r="D343" s="13" t="s">
        <v>3561</v>
      </c>
      <c r="E343" s="34">
        <v>7</v>
      </c>
      <c r="F343" s="25">
        <v>6.5</v>
      </c>
    </row>
    <row r="344" spans="1:6">
      <c r="A344" s="23">
        <v>2016</v>
      </c>
      <c r="B344" s="23" t="s">
        <v>514</v>
      </c>
      <c r="C344" s="22" t="s">
        <v>184</v>
      </c>
      <c r="D344" s="13" t="s">
        <v>3562</v>
      </c>
      <c r="E344" s="34">
        <v>214</v>
      </c>
      <c r="F344" s="25">
        <v>60.8155</v>
      </c>
    </row>
    <row r="345" spans="1:6">
      <c r="A345" s="23">
        <v>2016</v>
      </c>
      <c r="B345" s="23" t="s">
        <v>514</v>
      </c>
      <c r="C345" s="22" t="s">
        <v>23</v>
      </c>
      <c r="D345" s="13" t="s">
        <v>3562</v>
      </c>
      <c r="E345" s="34">
        <v>94</v>
      </c>
      <c r="F345" s="25">
        <v>30.75</v>
      </c>
    </row>
    <row r="346" spans="1:6">
      <c r="A346" s="23">
        <v>2016</v>
      </c>
      <c r="B346" s="23" t="s">
        <v>514</v>
      </c>
      <c r="C346" s="22" t="s">
        <v>185</v>
      </c>
      <c r="D346" s="13" t="s">
        <v>3562</v>
      </c>
      <c r="E346" s="34">
        <v>290</v>
      </c>
      <c r="F346" s="25">
        <v>103.07899999999999</v>
      </c>
    </row>
    <row r="347" spans="1:6">
      <c r="A347" s="23">
        <v>2016</v>
      </c>
      <c r="B347" s="23" t="s">
        <v>514</v>
      </c>
      <c r="C347" s="22" t="s">
        <v>104</v>
      </c>
      <c r="D347" s="13" t="s">
        <v>3562</v>
      </c>
      <c r="E347" s="34">
        <v>124</v>
      </c>
      <c r="F347" s="25">
        <v>46.216999999999999</v>
      </c>
    </row>
    <row r="348" spans="1:6">
      <c r="A348" s="23">
        <v>2016</v>
      </c>
      <c r="B348" s="23" t="s">
        <v>514</v>
      </c>
      <c r="C348" s="22" t="s">
        <v>184</v>
      </c>
      <c r="D348" s="13" t="s">
        <v>3561</v>
      </c>
      <c r="E348" s="34">
        <v>56</v>
      </c>
      <c r="F348" s="25">
        <v>46.5</v>
      </c>
    </row>
    <row r="349" spans="1:6">
      <c r="A349" s="23">
        <v>2016</v>
      </c>
      <c r="B349" s="23" t="s">
        <v>514</v>
      </c>
      <c r="C349" s="22" t="s">
        <v>23</v>
      </c>
      <c r="D349" s="13" t="s">
        <v>3561</v>
      </c>
      <c r="E349" s="34">
        <v>69</v>
      </c>
      <c r="F349" s="25">
        <v>67.5</v>
      </c>
    </row>
    <row r="350" spans="1:6">
      <c r="A350" s="23">
        <v>2016</v>
      </c>
      <c r="B350" s="23" t="s">
        <v>514</v>
      </c>
      <c r="C350" s="22" t="s">
        <v>185</v>
      </c>
      <c r="D350" s="13" t="s">
        <v>3561</v>
      </c>
      <c r="E350" s="34">
        <v>143</v>
      </c>
      <c r="F350" s="25">
        <v>135.5</v>
      </c>
    </row>
    <row r="351" spans="1:6">
      <c r="A351" s="23">
        <v>2016</v>
      </c>
      <c r="B351" s="23" t="s">
        <v>514</v>
      </c>
      <c r="C351" s="22" t="s">
        <v>104</v>
      </c>
      <c r="D351" s="13" t="s">
        <v>3561</v>
      </c>
      <c r="E351" s="34">
        <v>84</v>
      </c>
      <c r="F351" s="25">
        <v>83</v>
      </c>
    </row>
    <row r="352" spans="1:6">
      <c r="A352" s="23">
        <v>2016</v>
      </c>
      <c r="B352" s="23" t="s">
        <v>514</v>
      </c>
      <c r="C352" s="22" t="s">
        <v>8102</v>
      </c>
      <c r="D352" s="13" t="s">
        <v>3561</v>
      </c>
      <c r="E352" s="34">
        <v>3</v>
      </c>
      <c r="F352" s="25">
        <v>3</v>
      </c>
    </row>
    <row r="353" spans="1:6">
      <c r="A353" s="23">
        <v>2017</v>
      </c>
      <c r="B353" s="23" t="s">
        <v>1886</v>
      </c>
      <c r="C353" s="22" t="s">
        <v>5</v>
      </c>
      <c r="D353" s="13" t="s">
        <v>3562</v>
      </c>
      <c r="E353" s="34">
        <v>225</v>
      </c>
      <c r="F353" s="25">
        <v>44.333249999999985</v>
      </c>
    </row>
    <row r="354" spans="1:6">
      <c r="A354" s="23">
        <v>2017</v>
      </c>
      <c r="B354" s="23" t="s">
        <v>1886</v>
      </c>
      <c r="C354" s="22" t="s">
        <v>10</v>
      </c>
      <c r="D354" s="13" t="s">
        <v>3562</v>
      </c>
      <c r="E354" s="34">
        <v>246</v>
      </c>
      <c r="F354" s="25">
        <v>30.892749999999975</v>
      </c>
    </row>
    <row r="355" spans="1:6">
      <c r="A355" s="23">
        <v>2017</v>
      </c>
      <c r="B355" s="23" t="s">
        <v>1886</v>
      </c>
      <c r="C355" s="22" t="s">
        <v>14</v>
      </c>
      <c r="D355" s="13" t="s">
        <v>3562</v>
      </c>
      <c r="E355" s="34">
        <v>101</v>
      </c>
      <c r="F355" s="25">
        <v>21.258499999999994</v>
      </c>
    </row>
    <row r="356" spans="1:6">
      <c r="A356" s="23">
        <v>2017</v>
      </c>
      <c r="B356" s="23" t="s">
        <v>1886</v>
      </c>
      <c r="C356" s="22" t="s">
        <v>23</v>
      </c>
      <c r="D356" s="13" t="s">
        <v>3562</v>
      </c>
      <c r="E356" s="34">
        <v>304</v>
      </c>
      <c r="F356" s="25">
        <v>35.941749999999999</v>
      </c>
    </row>
    <row r="357" spans="1:6">
      <c r="A357" s="23">
        <v>2017</v>
      </c>
      <c r="B357" s="23" t="s">
        <v>1886</v>
      </c>
      <c r="C357" s="22" t="s">
        <v>41</v>
      </c>
      <c r="D357" s="13" t="s">
        <v>3562</v>
      </c>
      <c r="E357" s="34">
        <v>275</v>
      </c>
      <c r="F357" s="25">
        <v>20.043750000000028</v>
      </c>
    </row>
    <row r="358" spans="1:6">
      <c r="A358" s="23">
        <v>2017</v>
      </c>
      <c r="B358" s="23" t="s">
        <v>1886</v>
      </c>
      <c r="C358" s="22" t="s">
        <v>60</v>
      </c>
      <c r="D358" s="13" t="s">
        <v>3562</v>
      </c>
      <c r="E358" s="34">
        <v>90</v>
      </c>
      <c r="F358" s="25">
        <v>8.8537499999999998</v>
      </c>
    </row>
    <row r="359" spans="1:6">
      <c r="A359" s="23">
        <v>2017</v>
      </c>
      <c r="B359" s="23" t="s">
        <v>1886</v>
      </c>
      <c r="C359" s="22" t="s">
        <v>70</v>
      </c>
      <c r="D359" s="13" t="s">
        <v>3562</v>
      </c>
      <c r="E359" s="34">
        <v>58</v>
      </c>
      <c r="F359" s="25">
        <v>6.5777500000000044</v>
      </c>
    </row>
    <row r="360" spans="1:6">
      <c r="A360" s="23">
        <v>2017</v>
      </c>
      <c r="B360" s="23" t="s">
        <v>1886</v>
      </c>
      <c r="C360" s="22" t="s">
        <v>76</v>
      </c>
      <c r="D360" s="13" t="s">
        <v>3562</v>
      </c>
      <c r="E360" s="34">
        <v>336</v>
      </c>
      <c r="F360" s="25">
        <v>71.669250000000005</v>
      </c>
    </row>
    <row r="361" spans="1:6">
      <c r="A361" s="23">
        <v>2017</v>
      </c>
      <c r="B361" s="23" t="s">
        <v>1886</v>
      </c>
      <c r="C361" s="22" t="s">
        <v>83</v>
      </c>
      <c r="D361" s="13" t="s">
        <v>3562</v>
      </c>
      <c r="E361" s="34">
        <v>6</v>
      </c>
      <c r="F361" s="25">
        <v>0.45550000000000002</v>
      </c>
    </row>
    <row r="362" spans="1:6">
      <c r="A362" s="23">
        <v>2017</v>
      </c>
      <c r="B362" s="23" t="s">
        <v>1886</v>
      </c>
      <c r="C362" s="22" t="s">
        <v>86</v>
      </c>
      <c r="D362" s="13" t="s">
        <v>3562</v>
      </c>
      <c r="E362" s="34">
        <v>71</v>
      </c>
      <c r="F362" s="25">
        <v>10.019500000000001</v>
      </c>
    </row>
    <row r="363" spans="1:6">
      <c r="A363" s="23">
        <v>2017</v>
      </c>
      <c r="B363" s="23" t="s">
        <v>1886</v>
      </c>
      <c r="C363" s="22" t="s">
        <v>94</v>
      </c>
      <c r="D363" s="13" t="s">
        <v>3562</v>
      </c>
      <c r="E363" s="34">
        <v>21</v>
      </c>
      <c r="F363" s="25">
        <v>1.9822500000000003</v>
      </c>
    </row>
    <row r="364" spans="1:6">
      <c r="A364" s="23">
        <v>2017</v>
      </c>
      <c r="B364" s="23" t="s">
        <v>1886</v>
      </c>
      <c r="C364" s="22" t="s">
        <v>100</v>
      </c>
      <c r="D364" s="13" t="s">
        <v>3562</v>
      </c>
      <c r="E364" s="34">
        <v>26</v>
      </c>
      <c r="F364" s="25">
        <v>5.9749999999999996</v>
      </c>
    </row>
    <row r="365" spans="1:6">
      <c r="A365" s="23">
        <v>2017</v>
      </c>
      <c r="B365" s="23" t="s">
        <v>1886</v>
      </c>
      <c r="C365" s="22" t="s">
        <v>104</v>
      </c>
      <c r="D365" s="13" t="s">
        <v>3562</v>
      </c>
      <c r="E365" s="34">
        <v>283</v>
      </c>
      <c r="F365" s="25">
        <v>34.759249999999987</v>
      </c>
    </row>
    <row r="366" spans="1:6">
      <c r="A366" s="23">
        <v>2017</v>
      </c>
      <c r="B366" s="23" t="s">
        <v>1886</v>
      </c>
      <c r="C366" s="22" t="s">
        <v>120</v>
      </c>
      <c r="D366" s="13" t="s">
        <v>3562</v>
      </c>
      <c r="E366" s="34">
        <v>29</v>
      </c>
      <c r="F366" s="25">
        <v>5.4392499999999995</v>
      </c>
    </row>
    <row r="367" spans="1:6">
      <c r="A367" s="23">
        <v>2017</v>
      </c>
      <c r="B367" s="23" t="s">
        <v>1886</v>
      </c>
      <c r="C367" s="22" t="s">
        <v>164</v>
      </c>
      <c r="D367" s="13" t="s">
        <v>3562</v>
      </c>
      <c r="E367" s="34">
        <v>70</v>
      </c>
      <c r="F367" s="25">
        <v>10.121</v>
      </c>
    </row>
    <row r="368" spans="1:6">
      <c r="A368" s="23">
        <v>2017</v>
      </c>
      <c r="B368" s="23" t="s">
        <v>1886</v>
      </c>
      <c r="C368" s="22" t="s">
        <v>167</v>
      </c>
      <c r="D368" s="13" t="s">
        <v>3562</v>
      </c>
      <c r="E368" s="34">
        <v>20</v>
      </c>
      <c r="F368" s="25">
        <v>1.4500000000000002</v>
      </c>
    </row>
    <row r="369" spans="1:6">
      <c r="A369" s="23">
        <v>2017</v>
      </c>
      <c r="B369" s="23" t="s">
        <v>1886</v>
      </c>
      <c r="C369" s="22" t="s">
        <v>171</v>
      </c>
      <c r="D369" s="13" t="s">
        <v>3562</v>
      </c>
      <c r="E369" s="34">
        <v>7</v>
      </c>
      <c r="F369" s="25">
        <v>0.51675000000000004</v>
      </c>
    </row>
    <row r="370" spans="1:6">
      <c r="A370" s="23">
        <v>2017</v>
      </c>
      <c r="B370" s="23" t="s">
        <v>1886</v>
      </c>
      <c r="C370" s="22" t="s">
        <v>5</v>
      </c>
      <c r="D370" s="13" t="s">
        <v>3561</v>
      </c>
      <c r="E370" s="34">
        <v>63</v>
      </c>
      <c r="F370" s="25">
        <v>60</v>
      </c>
    </row>
    <row r="371" spans="1:6">
      <c r="A371" s="23">
        <v>2017</v>
      </c>
      <c r="B371" s="23" t="s">
        <v>1886</v>
      </c>
      <c r="C371" s="22" t="s">
        <v>10</v>
      </c>
      <c r="D371" s="13" t="s">
        <v>3561</v>
      </c>
      <c r="E371" s="34">
        <v>64</v>
      </c>
      <c r="F371" s="25">
        <v>54</v>
      </c>
    </row>
    <row r="372" spans="1:6">
      <c r="A372" s="23">
        <v>2017</v>
      </c>
      <c r="B372" s="23" t="s">
        <v>1886</v>
      </c>
      <c r="C372" s="22" t="s">
        <v>14</v>
      </c>
      <c r="D372" s="13" t="s">
        <v>3561</v>
      </c>
      <c r="E372" s="34">
        <v>151</v>
      </c>
      <c r="F372" s="25">
        <v>148</v>
      </c>
    </row>
    <row r="373" spans="1:6">
      <c r="A373" s="23">
        <v>2017</v>
      </c>
      <c r="B373" s="23" t="s">
        <v>1886</v>
      </c>
      <c r="C373" s="22" t="s">
        <v>23</v>
      </c>
      <c r="D373" s="13" t="s">
        <v>3561</v>
      </c>
      <c r="E373" s="34">
        <v>91</v>
      </c>
      <c r="F373" s="25">
        <v>90.5</v>
      </c>
    </row>
    <row r="374" spans="1:6">
      <c r="A374" s="23">
        <v>2017</v>
      </c>
      <c r="B374" s="23" t="s">
        <v>1886</v>
      </c>
      <c r="C374" s="22" t="s">
        <v>41</v>
      </c>
      <c r="D374" s="13" t="s">
        <v>3561</v>
      </c>
      <c r="E374" s="34">
        <v>51</v>
      </c>
      <c r="F374" s="25">
        <v>37.25</v>
      </c>
    </row>
    <row r="375" spans="1:6">
      <c r="A375" s="23">
        <v>2017</v>
      </c>
      <c r="B375" s="23" t="s">
        <v>1886</v>
      </c>
      <c r="C375" s="22" t="s">
        <v>60</v>
      </c>
      <c r="D375" s="13" t="s">
        <v>3561</v>
      </c>
      <c r="E375" s="34">
        <v>32</v>
      </c>
      <c r="F375" s="25">
        <v>31.5</v>
      </c>
    </row>
    <row r="376" spans="1:6">
      <c r="A376" s="23">
        <v>2017</v>
      </c>
      <c r="B376" s="23" t="s">
        <v>1886</v>
      </c>
      <c r="C376" s="22" t="s">
        <v>70</v>
      </c>
      <c r="D376" s="13" t="s">
        <v>3561</v>
      </c>
      <c r="E376" s="34">
        <v>48</v>
      </c>
      <c r="F376" s="25">
        <v>47</v>
      </c>
    </row>
    <row r="377" spans="1:6">
      <c r="A377" s="23">
        <v>2017</v>
      </c>
      <c r="B377" s="23" t="s">
        <v>1886</v>
      </c>
      <c r="C377" s="22" t="s">
        <v>76</v>
      </c>
      <c r="D377" s="13" t="s">
        <v>3561</v>
      </c>
      <c r="E377" s="34">
        <v>60</v>
      </c>
      <c r="F377" s="25">
        <v>58.25</v>
      </c>
    </row>
    <row r="378" spans="1:6">
      <c r="A378" s="23">
        <v>2017</v>
      </c>
      <c r="B378" s="23" t="s">
        <v>1886</v>
      </c>
      <c r="C378" s="22" t="s">
        <v>83</v>
      </c>
      <c r="D378" s="13" t="s">
        <v>3561</v>
      </c>
      <c r="E378" s="34">
        <v>2</v>
      </c>
      <c r="F378" s="25">
        <v>2</v>
      </c>
    </row>
    <row r="379" spans="1:6">
      <c r="A379" s="23">
        <v>2017</v>
      </c>
      <c r="B379" s="23" t="s">
        <v>1886</v>
      </c>
      <c r="C379" s="22" t="s">
        <v>86</v>
      </c>
      <c r="D379" s="13" t="s">
        <v>3561</v>
      </c>
      <c r="E379" s="34">
        <v>32</v>
      </c>
      <c r="F379" s="25">
        <v>29</v>
      </c>
    </row>
    <row r="380" spans="1:6">
      <c r="A380" s="23">
        <v>2017</v>
      </c>
      <c r="B380" s="23" t="s">
        <v>1886</v>
      </c>
      <c r="C380" s="22" t="s">
        <v>89</v>
      </c>
      <c r="D380" s="13" t="s">
        <v>3561</v>
      </c>
      <c r="E380" s="34">
        <v>24</v>
      </c>
      <c r="F380" s="25">
        <v>22</v>
      </c>
    </row>
    <row r="381" spans="1:6">
      <c r="A381" s="23">
        <v>2017</v>
      </c>
      <c r="B381" s="23" t="s">
        <v>1886</v>
      </c>
      <c r="C381" s="22" t="s">
        <v>94</v>
      </c>
      <c r="D381" s="13" t="s">
        <v>3561</v>
      </c>
      <c r="E381" s="34">
        <v>28</v>
      </c>
      <c r="F381" s="25">
        <v>28</v>
      </c>
    </row>
    <row r="382" spans="1:6">
      <c r="A382" s="23">
        <v>2017</v>
      </c>
      <c r="B382" s="23" t="s">
        <v>1886</v>
      </c>
      <c r="C382" s="22" t="s">
        <v>100</v>
      </c>
      <c r="D382" s="13" t="s">
        <v>3561</v>
      </c>
      <c r="E382" s="34">
        <v>26</v>
      </c>
      <c r="F382" s="25">
        <v>25.5</v>
      </c>
    </row>
    <row r="383" spans="1:6">
      <c r="A383" s="23">
        <v>2017</v>
      </c>
      <c r="B383" s="23" t="s">
        <v>1886</v>
      </c>
      <c r="C383" s="22" t="s">
        <v>104</v>
      </c>
      <c r="D383" s="13" t="s">
        <v>3561</v>
      </c>
      <c r="E383" s="34">
        <v>98</v>
      </c>
      <c r="F383" s="25">
        <v>98</v>
      </c>
    </row>
    <row r="384" spans="1:6">
      <c r="A384" s="23">
        <v>2017</v>
      </c>
      <c r="B384" s="23" t="s">
        <v>1886</v>
      </c>
      <c r="C384" s="22" t="s">
        <v>120</v>
      </c>
      <c r="D384" s="13" t="s">
        <v>3561</v>
      </c>
      <c r="E384" s="34">
        <v>233</v>
      </c>
      <c r="F384" s="25">
        <v>137</v>
      </c>
    </row>
    <row r="385" spans="1:6">
      <c r="A385" s="23">
        <v>2017</v>
      </c>
      <c r="B385" s="23" t="s">
        <v>1886</v>
      </c>
      <c r="C385" s="22" t="s">
        <v>156</v>
      </c>
      <c r="D385" s="13" t="s">
        <v>3561</v>
      </c>
      <c r="E385" s="34">
        <v>170</v>
      </c>
      <c r="F385" s="25">
        <v>78.98</v>
      </c>
    </row>
    <row r="386" spans="1:6">
      <c r="A386" s="23">
        <v>2017</v>
      </c>
      <c r="B386" s="23" t="s">
        <v>1886</v>
      </c>
      <c r="C386" s="22" t="s">
        <v>164</v>
      </c>
      <c r="D386" s="13" t="s">
        <v>3561</v>
      </c>
      <c r="E386" s="34">
        <v>39</v>
      </c>
      <c r="F386" s="25">
        <v>35</v>
      </c>
    </row>
    <row r="387" spans="1:6">
      <c r="A387" s="23">
        <v>2017</v>
      </c>
      <c r="B387" s="23" t="s">
        <v>1886</v>
      </c>
      <c r="C387" s="22" t="s">
        <v>167</v>
      </c>
      <c r="D387" s="13" t="s">
        <v>3561</v>
      </c>
      <c r="E387" s="34">
        <v>65</v>
      </c>
      <c r="F387" s="25">
        <v>61.5</v>
      </c>
    </row>
    <row r="388" spans="1:6">
      <c r="A388" s="23">
        <v>2017</v>
      </c>
      <c r="B388" s="23" t="s">
        <v>1886</v>
      </c>
      <c r="C388" s="22" t="s">
        <v>171</v>
      </c>
      <c r="D388" s="13" t="s">
        <v>3561</v>
      </c>
      <c r="E388" s="34">
        <v>7</v>
      </c>
      <c r="F388" s="25">
        <v>7</v>
      </c>
    </row>
    <row r="389" spans="1:6">
      <c r="A389" s="23">
        <v>2017</v>
      </c>
      <c r="B389" s="23" t="s">
        <v>1886</v>
      </c>
      <c r="C389" s="22" t="s">
        <v>539</v>
      </c>
      <c r="D389" s="13" t="s">
        <v>3561</v>
      </c>
      <c r="E389" s="34">
        <v>7</v>
      </c>
      <c r="F389" s="25">
        <v>7</v>
      </c>
    </row>
    <row r="390" spans="1:6">
      <c r="A390" s="23">
        <v>2017</v>
      </c>
      <c r="B390" s="23" t="s">
        <v>514</v>
      </c>
      <c r="C390" s="22" t="s">
        <v>184</v>
      </c>
      <c r="D390" s="13" t="s">
        <v>3562</v>
      </c>
      <c r="E390" s="34">
        <v>241</v>
      </c>
      <c r="F390" s="25">
        <v>35.325750000000006</v>
      </c>
    </row>
    <row r="391" spans="1:6">
      <c r="A391" s="23">
        <v>2017</v>
      </c>
      <c r="B391" s="23" t="s">
        <v>514</v>
      </c>
      <c r="C391" s="22" t="s">
        <v>23</v>
      </c>
      <c r="D391" s="13" t="s">
        <v>3562</v>
      </c>
      <c r="E391" s="34">
        <v>81</v>
      </c>
      <c r="F391" s="25">
        <v>12.55</v>
      </c>
    </row>
    <row r="392" spans="1:6">
      <c r="A392" s="23">
        <v>2017</v>
      </c>
      <c r="B392" s="23" t="s">
        <v>514</v>
      </c>
      <c r="C392" s="22" t="s">
        <v>185</v>
      </c>
      <c r="D392" s="13" t="s">
        <v>3562</v>
      </c>
      <c r="E392" s="34">
        <v>305</v>
      </c>
      <c r="F392" s="25">
        <v>55.630500000000005</v>
      </c>
    </row>
    <row r="393" spans="1:6">
      <c r="A393" s="23">
        <v>2017</v>
      </c>
      <c r="B393" s="23" t="s">
        <v>514</v>
      </c>
      <c r="C393" s="22" t="s">
        <v>104</v>
      </c>
      <c r="D393" s="13" t="s">
        <v>3562</v>
      </c>
      <c r="E393" s="34">
        <v>118</v>
      </c>
      <c r="F393" s="25">
        <v>20.986000000000001</v>
      </c>
    </row>
    <row r="394" spans="1:6">
      <c r="A394" s="23">
        <v>2017</v>
      </c>
      <c r="B394" s="23" t="s">
        <v>514</v>
      </c>
      <c r="C394" s="22" t="s">
        <v>184</v>
      </c>
      <c r="D394" s="13" t="s">
        <v>3561</v>
      </c>
      <c r="E394" s="34">
        <v>63</v>
      </c>
      <c r="F394" s="25">
        <v>51</v>
      </c>
    </row>
    <row r="395" spans="1:6">
      <c r="A395" s="23">
        <v>2017</v>
      </c>
      <c r="B395" s="23" t="s">
        <v>514</v>
      </c>
      <c r="C395" s="22" t="s">
        <v>23</v>
      </c>
      <c r="D395" s="13" t="s">
        <v>3561</v>
      </c>
      <c r="E395" s="34">
        <v>68</v>
      </c>
      <c r="F395" s="25">
        <v>67</v>
      </c>
    </row>
    <row r="396" spans="1:6">
      <c r="A396" s="23">
        <v>2017</v>
      </c>
      <c r="B396" s="23" t="s">
        <v>514</v>
      </c>
      <c r="C396" s="22" t="s">
        <v>185</v>
      </c>
      <c r="D396" s="13" t="s">
        <v>3561</v>
      </c>
      <c r="E396" s="34">
        <v>142</v>
      </c>
      <c r="F396" s="25">
        <v>135.5</v>
      </c>
    </row>
    <row r="397" spans="1:6">
      <c r="A397" s="23">
        <v>2017</v>
      </c>
      <c r="B397" s="23" t="s">
        <v>514</v>
      </c>
      <c r="C397" s="22" t="s">
        <v>104</v>
      </c>
      <c r="D397" s="13" t="s">
        <v>3561</v>
      </c>
      <c r="E397" s="34">
        <v>94</v>
      </c>
      <c r="F397" s="25">
        <v>93</v>
      </c>
    </row>
    <row r="398" spans="1:6">
      <c r="A398" s="23">
        <v>2017</v>
      </c>
      <c r="B398" s="23" t="s">
        <v>514</v>
      </c>
      <c r="C398" s="22" t="s">
        <v>8102</v>
      </c>
      <c r="D398" s="13" t="s">
        <v>3561</v>
      </c>
      <c r="E398" s="34">
        <v>4</v>
      </c>
      <c r="F398" s="25">
        <v>4</v>
      </c>
    </row>
    <row r="399" spans="1:6">
      <c r="A399" s="23">
        <v>2018</v>
      </c>
      <c r="B399" s="23" t="s">
        <v>1886</v>
      </c>
      <c r="C399" s="22" t="s">
        <v>5</v>
      </c>
      <c r="D399" s="13" t="s">
        <v>3562</v>
      </c>
      <c r="E399" s="34">
        <v>225</v>
      </c>
      <c r="F399" s="25">
        <v>48.243500000000026</v>
      </c>
    </row>
    <row r="400" spans="1:6">
      <c r="A400" s="23">
        <v>2018</v>
      </c>
      <c r="B400" s="23" t="s">
        <v>1886</v>
      </c>
      <c r="C400" s="22" t="s">
        <v>10</v>
      </c>
      <c r="D400" s="13" t="s">
        <v>3562</v>
      </c>
      <c r="E400" s="34">
        <v>270</v>
      </c>
      <c r="F400" s="25">
        <v>36.200999999999986</v>
      </c>
    </row>
    <row r="401" spans="1:6">
      <c r="A401" s="23">
        <v>2018</v>
      </c>
      <c r="B401" s="23" t="s">
        <v>1886</v>
      </c>
      <c r="C401" s="22" t="s">
        <v>14</v>
      </c>
      <c r="D401" s="13" t="s">
        <v>3562</v>
      </c>
      <c r="E401" s="34">
        <v>103</v>
      </c>
      <c r="F401" s="25">
        <v>19.785749999999997</v>
      </c>
    </row>
    <row r="402" spans="1:6">
      <c r="A402" s="23">
        <v>2018</v>
      </c>
      <c r="B402" s="23" t="s">
        <v>1886</v>
      </c>
      <c r="C402" s="22" t="s">
        <v>23</v>
      </c>
      <c r="D402" s="13" t="s">
        <v>3562</v>
      </c>
      <c r="E402" s="34">
        <v>287</v>
      </c>
      <c r="F402" s="25">
        <v>34.14024999999998</v>
      </c>
    </row>
    <row r="403" spans="1:6">
      <c r="A403" s="23">
        <v>2018</v>
      </c>
      <c r="B403" s="23" t="s">
        <v>1886</v>
      </c>
      <c r="C403" s="22" t="s">
        <v>41</v>
      </c>
      <c r="D403" s="13" t="s">
        <v>3562</v>
      </c>
      <c r="E403" s="34">
        <v>289</v>
      </c>
      <c r="F403" s="25">
        <v>20.319499999999998</v>
      </c>
    </row>
    <row r="404" spans="1:6">
      <c r="A404" s="23">
        <v>2018</v>
      </c>
      <c r="B404" s="23" t="s">
        <v>1886</v>
      </c>
      <c r="C404" s="22" t="s">
        <v>60</v>
      </c>
      <c r="D404" s="13" t="s">
        <v>3562</v>
      </c>
      <c r="E404" s="34">
        <v>87</v>
      </c>
      <c r="F404" s="25">
        <v>9.9202500000000029</v>
      </c>
    </row>
    <row r="405" spans="1:6">
      <c r="A405" s="23">
        <v>2018</v>
      </c>
      <c r="B405" s="23" t="s">
        <v>1886</v>
      </c>
      <c r="C405" s="22" t="s">
        <v>70</v>
      </c>
      <c r="D405" s="13" t="s">
        <v>3562</v>
      </c>
      <c r="E405" s="34">
        <v>60</v>
      </c>
      <c r="F405" s="25">
        <v>6.3922499999999998</v>
      </c>
    </row>
    <row r="406" spans="1:6">
      <c r="A406" s="23">
        <v>2018</v>
      </c>
      <c r="B406" s="23" t="s">
        <v>1886</v>
      </c>
      <c r="C406" s="22" t="s">
        <v>76</v>
      </c>
      <c r="D406" s="13" t="s">
        <v>3562</v>
      </c>
      <c r="E406" s="34">
        <v>336</v>
      </c>
      <c r="F406" s="25">
        <v>72.606499999999954</v>
      </c>
    </row>
    <row r="407" spans="1:6">
      <c r="A407" s="23">
        <v>2018</v>
      </c>
      <c r="B407" s="23" t="s">
        <v>1886</v>
      </c>
      <c r="C407" s="22" t="s">
        <v>83</v>
      </c>
      <c r="D407" s="13" t="s">
        <v>3562</v>
      </c>
      <c r="E407" s="34">
        <v>5</v>
      </c>
      <c r="F407" s="25">
        <v>0.52500000000000002</v>
      </c>
    </row>
    <row r="408" spans="1:6">
      <c r="A408" s="23">
        <v>2018</v>
      </c>
      <c r="B408" s="23" t="s">
        <v>1886</v>
      </c>
      <c r="C408" s="22" t="s">
        <v>86</v>
      </c>
      <c r="D408" s="13" t="s">
        <v>3562</v>
      </c>
      <c r="E408" s="34">
        <v>62</v>
      </c>
      <c r="F408" s="25">
        <v>9.7170000000000023</v>
      </c>
    </row>
    <row r="409" spans="1:6">
      <c r="A409" s="23">
        <v>2018</v>
      </c>
      <c r="B409" s="23" t="s">
        <v>1886</v>
      </c>
      <c r="C409" s="22" t="s">
        <v>94</v>
      </c>
      <c r="D409" s="13" t="s">
        <v>3562</v>
      </c>
      <c r="E409" s="34">
        <v>26</v>
      </c>
      <c r="F409" s="25">
        <v>1.6937500000000001</v>
      </c>
    </row>
    <row r="410" spans="1:6">
      <c r="A410" s="23">
        <v>2018</v>
      </c>
      <c r="B410" s="23" t="s">
        <v>1886</v>
      </c>
      <c r="C410" s="22" t="s">
        <v>100</v>
      </c>
      <c r="D410" s="13" t="s">
        <v>3562</v>
      </c>
      <c r="E410" s="34">
        <v>29</v>
      </c>
      <c r="F410" s="25">
        <v>6.32775</v>
      </c>
    </row>
    <row r="411" spans="1:6">
      <c r="A411" s="23">
        <v>2018</v>
      </c>
      <c r="B411" s="23" t="s">
        <v>1886</v>
      </c>
      <c r="C411" s="22" t="s">
        <v>104</v>
      </c>
      <c r="D411" s="13" t="s">
        <v>3562</v>
      </c>
      <c r="E411" s="34">
        <v>291</v>
      </c>
      <c r="F411" s="25">
        <v>38.801000000000023</v>
      </c>
    </row>
    <row r="412" spans="1:6">
      <c r="A412" s="23">
        <v>2018</v>
      </c>
      <c r="B412" s="23" t="s">
        <v>1886</v>
      </c>
      <c r="C412" s="22" t="s">
        <v>120</v>
      </c>
      <c r="D412" s="13" t="s">
        <v>3562</v>
      </c>
      <c r="E412" s="34">
        <v>28</v>
      </c>
      <c r="F412" s="25">
        <v>4.2100000000000009</v>
      </c>
    </row>
    <row r="413" spans="1:6">
      <c r="A413" s="23">
        <v>2018</v>
      </c>
      <c r="B413" s="23" t="s">
        <v>1886</v>
      </c>
      <c r="C413" s="22" t="s">
        <v>164</v>
      </c>
      <c r="D413" s="13" t="s">
        <v>3562</v>
      </c>
      <c r="E413" s="34">
        <v>67</v>
      </c>
      <c r="F413" s="25">
        <v>11.465500000000002</v>
      </c>
    </row>
    <row r="414" spans="1:6">
      <c r="A414" s="23">
        <v>2018</v>
      </c>
      <c r="B414" s="23" t="s">
        <v>1886</v>
      </c>
      <c r="C414" s="22" t="s">
        <v>167</v>
      </c>
      <c r="D414" s="13" t="s">
        <v>3562</v>
      </c>
      <c r="E414" s="34">
        <v>12</v>
      </c>
      <c r="F414" s="25">
        <v>0.95000000000000007</v>
      </c>
    </row>
    <row r="415" spans="1:6">
      <c r="A415" s="23">
        <v>2018</v>
      </c>
      <c r="B415" s="23" t="s">
        <v>1886</v>
      </c>
      <c r="C415" s="22" t="s">
        <v>1513</v>
      </c>
      <c r="D415" s="13" t="s">
        <v>3562</v>
      </c>
      <c r="E415" s="34">
        <v>7</v>
      </c>
      <c r="F415" s="25">
        <v>0.42825000000000002</v>
      </c>
    </row>
    <row r="416" spans="1:6">
      <c r="A416" s="23">
        <v>2018</v>
      </c>
      <c r="B416" s="23" t="s">
        <v>1886</v>
      </c>
      <c r="C416" s="22" t="s">
        <v>1702</v>
      </c>
      <c r="D416" s="13" t="s">
        <v>3562</v>
      </c>
      <c r="E416" s="34">
        <v>1</v>
      </c>
      <c r="F416" s="25">
        <v>3.7499999999999999E-2</v>
      </c>
    </row>
    <row r="417" spans="1:6">
      <c r="A417" s="23">
        <v>2018</v>
      </c>
      <c r="B417" s="23" t="s">
        <v>1886</v>
      </c>
      <c r="C417" s="22" t="s">
        <v>5</v>
      </c>
      <c r="D417" s="13" t="s">
        <v>3561</v>
      </c>
      <c r="E417" s="34">
        <v>60</v>
      </c>
      <c r="F417" s="25">
        <v>58</v>
      </c>
    </row>
    <row r="418" spans="1:6">
      <c r="A418" s="23">
        <v>2018</v>
      </c>
      <c r="B418" s="23" t="s">
        <v>1886</v>
      </c>
      <c r="C418" s="22" t="s">
        <v>10</v>
      </c>
      <c r="D418" s="13" t="s">
        <v>3561</v>
      </c>
      <c r="E418" s="34">
        <v>61</v>
      </c>
      <c r="F418" s="25">
        <v>52.5</v>
      </c>
    </row>
    <row r="419" spans="1:6">
      <c r="A419" s="23">
        <v>2018</v>
      </c>
      <c r="B419" s="23" t="s">
        <v>1886</v>
      </c>
      <c r="C419" s="22" t="s">
        <v>14</v>
      </c>
      <c r="D419" s="13" t="s">
        <v>3561</v>
      </c>
      <c r="E419" s="34">
        <v>154</v>
      </c>
      <c r="F419" s="25">
        <v>151</v>
      </c>
    </row>
    <row r="420" spans="1:6">
      <c r="A420" s="23">
        <v>2018</v>
      </c>
      <c r="B420" s="23" t="s">
        <v>1886</v>
      </c>
      <c r="C420" s="22" t="s">
        <v>23</v>
      </c>
      <c r="D420" s="13" t="s">
        <v>3561</v>
      </c>
      <c r="E420" s="34">
        <v>72</v>
      </c>
      <c r="F420" s="25">
        <v>71.5</v>
      </c>
    </row>
    <row r="421" spans="1:6">
      <c r="A421" s="23">
        <v>2018</v>
      </c>
      <c r="B421" s="23" t="s">
        <v>1886</v>
      </c>
      <c r="C421" s="22" t="s">
        <v>41</v>
      </c>
      <c r="D421" s="13" t="s">
        <v>3561</v>
      </c>
      <c r="E421" s="34">
        <v>49</v>
      </c>
      <c r="F421" s="25">
        <v>39</v>
      </c>
    </row>
    <row r="422" spans="1:6">
      <c r="A422" s="23">
        <v>2018</v>
      </c>
      <c r="B422" s="23" t="s">
        <v>1886</v>
      </c>
      <c r="C422" s="22" t="s">
        <v>60</v>
      </c>
      <c r="D422" s="13" t="s">
        <v>3561</v>
      </c>
      <c r="E422" s="34">
        <v>36</v>
      </c>
      <c r="F422" s="25">
        <v>35.024999999999999</v>
      </c>
    </row>
    <row r="423" spans="1:6">
      <c r="A423" s="23">
        <v>2018</v>
      </c>
      <c r="B423" s="23" t="s">
        <v>1886</v>
      </c>
      <c r="C423" s="22" t="s">
        <v>70</v>
      </c>
      <c r="D423" s="13" t="s">
        <v>3561</v>
      </c>
      <c r="E423" s="34">
        <v>51</v>
      </c>
      <c r="F423" s="25">
        <v>50</v>
      </c>
    </row>
    <row r="424" spans="1:6">
      <c r="A424" s="23">
        <v>2018</v>
      </c>
      <c r="B424" s="23" t="s">
        <v>1886</v>
      </c>
      <c r="C424" s="22" t="s">
        <v>76</v>
      </c>
      <c r="D424" s="13" t="s">
        <v>3561</v>
      </c>
      <c r="E424" s="34">
        <v>59</v>
      </c>
      <c r="F424" s="25">
        <v>57.75</v>
      </c>
    </row>
    <row r="425" spans="1:6">
      <c r="A425" s="23">
        <v>2018</v>
      </c>
      <c r="B425" s="23" t="s">
        <v>1886</v>
      </c>
      <c r="C425" s="22" t="s">
        <v>83</v>
      </c>
      <c r="D425" s="13" t="s">
        <v>3561</v>
      </c>
      <c r="E425" s="34">
        <v>4</v>
      </c>
      <c r="F425" s="25">
        <v>2.5499999999999998</v>
      </c>
    </row>
    <row r="426" spans="1:6">
      <c r="A426" s="23">
        <v>2018</v>
      </c>
      <c r="B426" s="23" t="s">
        <v>1886</v>
      </c>
      <c r="C426" s="22" t="s">
        <v>86</v>
      </c>
      <c r="D426" s="13" t="s">
        <v>3561</v>
      </c>
      <c r="E426" s="34">
        <v>29</v>
      </c>
      <c r="F426" s="25">
        <v>26.5</v>
      </c>
    </row>
    <row r="427" spans="1:6">
      <c r="A427" s="23">
        <v>2018</v>
      </c>
      <c r="B427" s="23" t="s">
        <v>1886</v>
      </c>
      <c r="C427" s="22" t="s">
        <v>89</v>
      </c>
      <c r="D427" s="13" t="s">
        <v>3561</v>
      </c>
      <c r="E427" s="34">
        <v>23</v>
      </c>
      <c r="F427" s="25">
        <v>21.5</v>
      </c>
    </row>
    <row r="428" spans="1:6">
      <c r="A428" s="23">
        <v>2018</v>
      </c>
      <c r="B428" s="23" t="s">
        <v>1886</v>
      </c>
      <c r="C428" s="22" t="s">
        <v>94</v>
      </c>
      <c r="D428" s="13" t="s">
        <v>3561</v>
      </c>
      <c r="E428" s="34">
        <v>29</v>
      </c>
      <c r="F428" s="25">
        <v>29</v>
      </c>
    </row>
    <row r="429" spans="1:6">
      <c r="A429" s="23">
        <v>2018</v>
      </c>
      <c r="B429" s="23" t="s">
        <v>1886</v>
      </c>
      <c r="C429" s="22" t="s">
        <v>100</v>
      </c>
      <c r="D429" s="13" t="s">
        <v>3561</v>
      </c>
      <c r="E429" s="34">
        <v>24</v>
      </c>
      <c r="F429" s="25">
        <v>23.15</v>
      </c>
    </row>
    <row r="430" spans="1:6">
      <c r="A430" s="23">
        <v>2018</v>
      </c>
      <c r="B430" s="23" t="s">
        <v>1886</v>
      </c>
      <c r="C430" s="22" t="s">
        <v>104</v>
      </c>
      <c r="D430" s="13" t="s">
        <v>3561</v>
      </c>
      <c r="E430" s="34">
        <v>97</v>
      </c>
      <c r="F430" s="25">
        <v>97</v>
      </c>
    </row>
    <row r="431" spans="1:6">
      <c r="A431" s="23">
        <v>2018</v>
      </c>
      <c r="B431" s="23" t="s">
        <v>1886</v>
      </c>
      <c r="C431" s="22" t="s">
        <v>120</v>
      </c>
      <c r="D431" s="13" t="s">
        <v>3561</v>
      </c>
      <c r="E431" s="34">
        <v>242</v>
      </c>
      <c r="F431" s="25">
        <v>139.875</v>
      </c>
    </row>
    <row r="432" spans="1:6">
      <c r="A432" s="23">
        <v>2018</v>
      </c>
      <c r="B432" s="23" t="s">
        <v>1886</v>
      </c>
      <c r="C432" s="22" t="s">
        <v>156</v>
      </c>
      <c r="D432" s="13" t="s">
        <v>3561</v>
      </c>
      <c r="E432" s="34">
        <v>170</v>
      </c>
      <c r="F432" s="25">
        <v>78.724999999999937</v>
      </c>
    </row>
    <row r="433" spans="1:6">
      <c r="A433" s="23">
        <v>2018</v>
      </c>
      <c r="B433" s="23" t="s">
        <v>1886</v>
      </c>
      <c r="C433" s="22" t="s">
        <v>164</v>
      </c>
      <c r="D433" s="13" t="s">
        <v>3561</v>
      </c>
      <c r="E433" s="34">
        <v>34</v>
      </c>
      <c r="F433" s="25">
        <v>31.5</v>
      </c>
    </row>
    <row r="434" spans="1:6">
      <c r="A434" s="23">
        <v>2018</v>
      </c>
      <c r="B434" s="23" t="s">
        <v>1886</v>
      </c>
      <c r="C434" s="22" t="s">
        <v>167</v>
      </c>
      <c r="D434" s="13" t="s">
        <v>3561</v>
      </c>
      <c r="E434" s="34">
        <v>66</v>
      </c>
      <c r="F434" s="25">
        <v>60.699999999999996</v>
      </c>
    </row>
    <row r="435" spans="1:6">
      <c r="A435" s="23">
        <v>2018</v>
      </c>
      <c r="B435" s="23" t="s">
        <v>1886</v>
      </c>
      <c r="C435" s="22" t="s">
        <v>1513</v>
      </c>
      <c r="D435" s="13" t="s">
        <v>3561</v>
      </c>
      <c r="E435" s="34">
        <v>33</v>
      </c>
      <c r="F435" s="25">
        <v>33</v>
      </c>
    </row>
    <row r="436" spans="1:6">
      <c r="A436" s="23">
        <v>2018</v>
      </c>
      <c r="B436" s="23" t="s">
        <v>514</v>
      </c>
      <c r="C436" s="22" t="s">
        <v>184</v>
      </c>
      <c r="D436" s="13" t="s">
        <v>3562</v>
      </c>
      <c r="E436" s="34">
        <v>279</v>
      </c>
      <c r="F436" s="25">
        <v>84.421999999999997</v>
      </c>
    </row>
    <row r="437" spans="1:6">
      <c r="A437" s="23">
        <v>2018</v>
      </c>
      <c r="B437" s="23" t="s">
        <v>514</v>
      </c>
      <c r="C437" s="22" t="s">
        <v>23</v>
      </c>
      <c r="D437" s="13" t="s">
        <v>3562</v>
      </c>
      <c r="E437" s="34">
        <v>91</v>
      </c>
      <c r="F437" s="25">
        <v>21.95</v>
      </c>
    </row>
    <row r="438" spans="1:6">
      <c r="A438" s="23">
        <v>2018</v>
      </c>
      <c r="B438" s="23" t="s">
        <v>514</v>
      </c>
      <c r="C438" s="22" t="s">
        <v>185</v>
      </c>
      <c r="D438" s="13" t="s">
        <v>3562</v>
      </c>
      <c r="E438" s="34">
        <v>310</v>
      </c>
      <c r="F438" s="25">
        <v>106.1615</v>
      </c>
    </row>
    <row r="439" spans="1:6">
      <c r="A439" s="23">
        <v>2018</v>
      </c>
      <c r="B439" s="23" t="s">
        <v>514</v>
      </c>
      <c r="C439" s="22" t="s">
        <v>104</v>
      </c>
      <c r="D439" s="13" t="s">
        <v>3562</v>
      </c>
      <c r="E439" s="34">
        <v>138</v>
      </c>
      <c r="F439" s="25">
        <v>49.493000000000002</v>
      </c>
    </row>
    <row r="440" spans="1:6">
      <c r="A440" s="23">
        <v>2018</v>
      </c>
      <c r="B440" s="23" t="s">
        <v>514</v>
      </c>
      <c r="C440" s="22" t="s">
        <v>184</v>
      </c>
      <c r="D440" s="13" t="s">
        <v>3561</v>
      </c>
      <c r="E440" s="34">
        <v>73</v>
      </c>
      <c r="F440" s="25">
        <v>56</v>
      </c>
    </row>
    <row r="441" spans="1:6">
      <c r="A441" s="23">
        <v>2018</v>
      </c>
      <c r="B441" s="23" t="s">
        <v>514</v>
      </c>
      <c r="C441" s="22" t="s">
        <v>23</v>
      </c>
      <c r="D441" s="13" t="s">
        <v>3561</v>
      </c>
      <c r="E441" s="34">
        <v>61</v>
      </c>
      <c r="F441" s="25">
        <v>60.5</v>
      </c>
    </row>
    <row r="442" spans="1:6">
      <c r="A442" s="23">
        <v>2018</v>
      </c>
      <c r="B442" s="23" t="s">
        <v>514</v>
      </c>
      <c r="C442" s="22" t="s">
        <v>185</v>
      </c>
      <c r="D442" s="13" t="s">
        <v>3561</v>
      </c>
      <c r="E442" s="34">
        <v>138</v>
      </c>
      <c r="F442" s="25">
        <v>132</v>
      </c>
    </row>
    <row r="443" spans="1:6">
      <c r="A443" s="23">
        <v>2018</v>
      </c>
      <c r="B443" s="23" t="s">
        <v>514</v>
      </c>
      <c r="C443" s="22" t="s">
        <v>104</v>
      </c>
      <c r="D443" s="13" t="s">
        <v>3561</v>
      </c>
      <c r="E443" s="34">
        <v>96</v>
      </c>
      <c r="F443" s="25">
        <v>94</v>
      </c>
    </row>
    <row r="444" spans="1:6">
      <c r="A444" s="23">
        <v>2018</v>
      </c>
      <c r="B444" s="23" t="s">
        <v>514</v>
      </c>
      <c r="C444" s="22" t="s">
        <v>8102</v>
      </c>
      <c r="D444" s="13" t="s">
        <v>3561</v>
      </c>
      <c r="E444" s="34">
        <v>4</v>
      </c>
      <c r="F444" s="25">
        <v>4</v>
      </c>
    </row>
    <row r="445" spans="1:6">
      <c r="A445" s="23">
        <v>2019</v>
      </c>
      <c r="B445" s="23" t="s">
        <v>1886</v>
      </c>
      <c r="C445" s="22" t="s">
        <v>5</v>
      </c>
      <c r="D445" s="13" t="s">
        <v>3562</v>
      </c>
      <c r="E445" s="34">
        <v>222</v>
      </c>
      <c r="F445" s="25">
        <v>44.393000000000008</v>
      </c>
    </row>
    <row r="446" spans="1:6">
      <c r="A446" s="23">
        <v>2019</v>
      </c>
      <c r="B446" s="23" t="s">
        <v>1886</v>
      </c>
      <c r="C446" s="22" t="s">
        <v>10</v>
      </c>
      <c r="D446" s="13" t="s">
        <v>3562</v>
      </c>
      <c r="E446" s="34">
        <v>260</v>
      </c>
      <c r="F446" s="25">
        <v>32.281499999999987</v>
      </c>
    </row>
    <row r="447" spans="1:6">
      <c r="A447" s="23">
        <v>2019</v>
      </c>
      <c r="B447" s="23" t="s">
        <v>1886</v>
      </c>
      <c r="C447" s="22" t="s">
        <v>14</v>
      </c>
      <c r="D447" s="13" t="s">
        <v>3562</v>
      </c>
      <c r="E447" s="34">
        <v>101</v>
      </c>
      <c r="F447" s="25">
        <v>17.110250000000008</v>
      </c>
    </row>
    <row r="448" spans="1:6">
      <c r="A448" s="23">
        <v>2019</v>
      </c>
      <c r="B448" s="23" t="s">
        <v>1886</v>
      </c>
      <c r="C448" s="22" t="s">
        <v>23</v>
      </c>
      <c r="D448" s="13" t="s">
        <v>3562</v>
      </c>
      <c r="E448" s="34">
        <v>258</v>
      </c>
      <c r="F448" s="25">
        <v>27.557499999999973</v>
      </c>
    </row>
    <row r="449" spans="1:6">
      <c r="A449" s="23">
        <v>2019</v>
      </c>
      <c r="B449" s="23" t="s">
        <v>1886</v>
      </c>
      <c r="C449" s="22" t="s">
        <v>41</v>
      </c>
      <c r="D449" s="13" t="s">
        <v>3562</v>
      </c>
      <c r="E449" s="34">
        <v>296</v>
      </c>
      <c r="F449" s="25">
        <v>20.55450000000004</v>
      </c>
    </row>
    <row r="450" spans="1:6">
      <c r="A450" s="23">
        <v>2019</v>
      </c>
      <c r="B450" s="23" t="s">
        <v>1886</v>
      </c>
      <c r="C450" s="22" t="s">
        <v>60</v>
      </c>
      <c r="D450" s="13" t="s">
        <v>3562</v>
      </c>
      <c r="E450" s="34">
        <v>91</v>
      </c>
      <c r="F450" s="25">
        <v>8.3462500000000048</v>
      </c>
    </row>
    <row r="451" spans="1:6">
      <c r="A451" s="23">
        <v>2019</v>
      </c>
      <c r="B451" s="23" t="s">
        <v>1886</v>
      </c>
      <c r="C451" s="22" t="s">
        <v>70</v>
      </c>
      <c r="D451" s="13" t="s">
        <v>3562</v>
      </c>
      <c r="E451" s="34">
        <v>57</v>
      </c>
      <c r="F451" s="25">
        <v>6.6640000000000015</v>
      </c>
    </row>
    <row r="452" spans="1:6">
      <c r="A452" s="23">
        <v>2019</v>
      </c>
      <c r="B452" s="23" t="s">
        <v>1886</v>
      </c>
      <c r="C452" s="22" t="s">
        <v>76</v>
      </c>
      <c r="D452" s="13" t="s">
        <v>3562</v>
      </c>
      <c r="E452" s="34">
        <v>306</v>
      </c>
      <c r="F452" s="25">
        <v>63.32950000000001</v>
      </c>
    </row>
    <row r="453" spans="1:6">
      <c r="A453" s="23">
        <v>2019</v>
      </c>
      <c r="B453" s="23" t="s">
        <v>1886</v>
      </c>
      <c r="C453" s="22" t="s">
        <v>83</v>
      </c>
      <c r="D453" s="13" t="s">
        <v>3562</v>
      </c>
      <c r="E453" s="34">
        <v>8</v>
      </c>
      <c r="F453" s="25">
        <v>0.72499999999999998</v>
      </c>
    </row>
    <row r="454" spans="1:6">
      <c r="A454" s="23">
        <v>2019</v>
      </c>
      <c r="B454" s="23" t="s">
        <v>1886</v>
      </c>
      <c r="C454" s="22" t="s">
        <v>86</v>
      </c>
      <c r="D454" s="13" t="s">
        <v>3562</v>
      </c>
      <c r="E454" s="34">
        <v>52</v>
      </c>
      <c r="F454" s="25">
        <v>6.1749999999999998</v>
      </c>
    </row>
    <row r="455" spans="1:6">
      <c r="A455" s="23">
        <v>2019</v>
      </c>
      <c r="B455" s="23" t="s">
        <v>1886</v>
      </c>
      <c r="C455" s="22" t="s">
        <v>89</v>
      </c>
      <c r="D455" s="13" t="s">
        <v>3562</v>
      </c>
      <c r="E455" s="34">
        <v>2</v>
      </c>
      <c r="F455" s="25">
        <v>0.10725000000000001</v>
      </c>
    </row>
    <row r="456" spans="1:6">
      <c r="A456" s="23">
        <v>2019</v>
      </c>
      <c r="B456" s="23" t="s">
        <v>1886</v>
      </c>
      <c r="C456" s="22" t="s">
        <v>94</v>
      </c>
      <c r="D456" s="13" t="s">
        <v>3562</v>
      </c>
      <c r="E456" s="34">
        <v>22</v>
      </c>
      <c r="F456" s="25">
        <v>1.6940000000000002</v>
      </c>
    </row>
    <row r="457" spans="1:6">
      <c r="A457" s="23">
        <v>2019</v>
      </c>
      <c r="B457" s="23" t="s">
        <v>1886</v>
      </c>
      <c r="C457" s="22" t="s">
        <v>100</v>
      </c>
      <c r="D457" s="13" t="s">
        <v>3562</v>
      </c>
      <c r="E457" s="34">
        <v>24</v>
      </c>
      <c r="F457" s="25">
        <v>5.2749999999999995</v>
      </c>
    </row>
    <row r="458" spans="1:6">
      <c r="A458" s="23">
        <v>2019</v>
      </c>
      <c r="B458" s="23" t="s">
        <v>1886</v>
      </c>
      <c r="C458" s="22" t="s">
        <v>104</v>
      </c>
      <c r="D458" s="13" t="s">
        <v>3562</v>
      </c>
      <c r="E458" s="34">
        <v>282</v>
      </c>
      <c r="F458" s="25">
        <v>35.640999999999984</v>
      </c>
    </row>
    <row r="459" spans="1:6">
      <c r="A459" s="23">
        <v>2019</v>
      </c>
      <c r="B459" s="23" t="s">
        <v>1886</v>
      </c>
      <c r="C459" s="22" t="s">
        <v>120</v>
      </c>
      <c r="D459" s="13" t="s">
        <v>3562</v>
      </c>
      <c r="E459" s="34">
        <v>16</v>
      </c>
      <c r="F459" s="25">
        <v>2.7922500000000001</v>
      </c>
    </row>
    <row r="460" spans="1:6">
      <c r="A460" s="23">
        <v>2019</v>
      </c>
      <c r="B460" s="23" t="s">
        <v>1886</v>
      </c>
      <c r="C460" s="22" t="s">
        <v>164</v>
      </c>
      <c r="D460" s="13" t="s">
        <v>3562</v>
      </c>
      <c r="E460" s="34">
        <v>76</v>
      </c>
      <c r="F460" s="25">
        <v>12.528499999999998</v>
      </c>
    </row>
    <row r="461" spans="1:6">
      <c r="A461" s="23">
        <v>2019</v>
      </c>
      <c r="B461" s="23" t="s">
        <v>1886</v>
      </c>
      <c r="C461" s="22" t="s">
        <v>167</v>
      </c>
      <c r="D461" s="13" t="s">
        <v>3562</v>
      </c>
      <c r="E461" s="34">
        <v>13</v>
      </c>
      <c r="F461" s="25">
        <v>1.2250000000000001</v>
      </c>
    </row>
    <row r="462" spans="1:6">
      <c r="A462" s="23">
        <v>2019</v>
      </c>
      <c r="B462" s="23" t="s">
        <v>1886</v>
      </c>
      <c r="C462" s="22" t="s">
        <v>171</v>
      </c>
      <c r="D462" s="13" t="s">
        <v>3562</v>
      </c>
      <c r="E462" s="34">
        <v>6</v>
      </c>
      <c r="F462" s="25">
        <v>0.36075000000000002</v>
      </c>
    </row>
    <row r="463" spans="1:6">
      <c r="A463" s="23">
        <v>2019</v>
      </c>
      <c r="B463" s="23" t="s">
        <v>1886</v>
      </c>
      <c r="C463" s="22" t="s">
        <v>848</v>
      </c>
      <c r="D463" s="13" t="s">
        <v>3562</v>
      </c>
      <c r="E463" s="34">
        <v>5</v>
      </c>
      <c r="F463" s="25">
        <v>0.3155</v>
      </c>
    </row>
    <row r="464" spans="1:6">
      <c r="A464" s="23">
        <v>2019</v>
      </c>
      <c r="B464" s="23" t="s">
        <v>1886</v>
      </c>
      <c r="C464" s="22" t="s">
        <v>5</v>
      </c>
      <c r="D464" s="13" t="s">
        <v>3561</v>
      </c>
      <c r="E464" s="34">
        <v>59</v>
      </c>
      <c r="F464" s="25">
        <v>57</v>
      </c>
    </row>
    <row r="465" spans="1:6">
      <c r="A465" s="23">
        <v>2019</v>
      </c>
      <c r="B465" s="23" t="s">
        <v>1886</v>
      </c>
      <c r="C465" s="22" t="s">
        <v>10</v>
      </c>
      <c r="D465" s="13" t="s">
        <v>3561</v>
      </c>
      <c r="E465" s="34">
        <v>66</v>
      </c>
      <c r="F465" s="25">
        <v>55.5</v>
      </c>
    </row>
    <row r="466" spans="1:6">
      <c r="A466" s="23">
        <v>2019</v>
      </c>
      <c r="B466" s="23" t="s">
        <v>1886</v>
      </c>
      <c r="C466" s="22" t="s">
        <v>14</v>
      </c>
      <c r="D466" s="13" t="s">
        <v>3561</v>
      </c>
      <c r="E466" s="34">
        <v>155</v>
      </c>
      <c r="F466" s="25">
        <v>152</v>
      </c>
    </row>
    <row r="467" spans="1:6">
      <c r="A467" s="23">
        <v>2019</v>
      </c>
      <c r="B467" s="23" t="s">
        <v>1886</v>
      </c>
      <c r="C467" s="22" t="s">
        <v>23</v>
      </c>
      <c r="D467" s="13" t="s">
        <v>3561</v>
      </c>
      <c r="E467" s="34">
        <v>72</v>
      </c>
      <c r="F467" s="25">
        <v>71.5</v>
      </c>
    </row>
    <row r="468" spans="1:6">
      <c r="A468" s="23">
        <v>2019</v>
      </c>
      <c r="B468" s="23" t="s">
        <v>1886</v>
      </c>
      <c r="C468" s="22" t="s">
        <v>41</v>
      </c>
      <c r="D468" s="13" t="s">
        <v>3561</v>
      </c>
      <c r="E468" s="34">
        <v>48</v>
      </c>
      <c r="F468" s="25">
        <v>38</v>
      </c>
    </row>
    <row r="469" spans="1:6">
      <c r="A469" s="23">
        <v>2019</v>
      </c>
      <c r="B469" s="23" t="s">
        <v>1886</v>
      </c>
      <c r="C469" s="22" t="s">
        <v>60</v>
      </c>
      <c r="D469" s="13" t="s">
        <v>3561</v>
      </c>
      <c r="E469" s="34">
        <v>33</v>
      </c>
      <c r="F469" s="25">
        <v>33</v>
      </c>
    </row>
    <row r="470" spans="1:6">
      <c r="A470" s="23">
        <v>2019</v>
      </c>
      <c r="B470" s="23" t="s">
        <v>1886</v>
      </c>
      <c r="C470" s="22" t="s">
        <v>70</v>
      </c>
      <c r="D470" s="13" t="s">
        <v>3561</v>
      </c>
      <c r="E470" s="34">
        <v>51</v>
      </c>
      <c r="F470" s="25">
        <v>50</v>
      </c>
    </row>
    <row r="471" spans="1:6">
      <c r="A471" s="23">
        <v>2019</v>
      </c>
      <c r="B471" s="23" t="s">
        <v>1886</v>
      </c>
      <c r="C471" s="22" t="s">
        <v>76</v>
      </c>
      <c r="D471" s="13" t="s">
        <v>3561</v>
      </c>
      <c r="E471" s="34">
        <v>62</v>
      </c>
      <c r="F471" s="25">
        <v>60.75</v>
      </c>
    </row>
    <row r="472" spans="1:6">
      <c r="A472" s="23">
        <v>2019</v>
      </c>
      <c r="B472" s="23" t="s">
        <v>1886</v>
      </c>
      <c r="C472" s="22" t="s">
        <v>83</v>
      </c>
      <c r="D472" s="13" t="s">
        <v>3561</v>
      </c>
      <c r="E472" s="34">
        <v>2</v>
      </c>
      <c r="F472" s="25">
        <v>2</v>
      </c>
    </row>
    <row r="473" spans="1:6">
      <c r="A473" s="23">
        <v>2019</v>
      </c>
      <c r="B473" s="23" t="s">
        <v>1886</v>
      </c>
      <c r="C473" s="22" t="s">
        <v>86</v>
      </c>
      <c r="D473" s="13" t="s">
        <v>3561</v>
      </c>
      <c r="E473" s="34">
        <v>27</v>
      </c>
      <c r="F473" s="25">
        <v>25.5</v>
      </c>
    </row>
    <row r="474" spans="1:6">
      <c r="A474" s="23">
        <v>2019</v>
      </c>
      <c r="B474" s="23" t="s">
        <v>1886</v>
      </c>
      <c r="C474" s="22" t="s">
        <v>89</v>
      </c>
      <c r="D474" s="13" t="s">
        <v>3561</v>
      </c>
      <c r="E474" s="34">
        <v>28</v>
      </c>
      <c r="F474" s="25">
        <v>25.5</v>
      </c>
    </row>
    <row r="475" spans="1:6">
      <c r="A475" s="23">
        <v>2019</v>
      </c>
      <c r="B475" s="23" t="s">
        <v>1886</v>
      </c>
      <c r="C475" s="22" t="s">
        <v>94</v>
      </c>
      <c r="D475" s="13" t="s">
        <v>3561</v>
      </c>
      <c r="E475" s="34">
        <v>31</v>
      </c>
      <c r="F475" s="25">
        <v>31</v>
      </c>
    </row>
    <row r="476" spans="1:6">
      <c r="A476" s="23">
        <v>2019</v>
      </c>
      <c r="B476" s="23" t="s">
        <v>1886</v>
      </c>
      <c r="C476" s="22" t="s">
        <v>100</v>
      </c>
      <c r="D476" s="13" t="s">
        <v>3561</v>
      </c>
      <c r="E476" s="34">
        <v>22</v>
      </c>
      <c r="F476" s="25">
        <v>22</v>
      </c>
    </row>
    <row r="477" spans="1:6">
      <c r="A477" s="23">
        <v>2019</v>
      </c>
      <c r="B477" s="23" t="s">
        <v>1886</v>
      </c>
      <c r="C477" s="22" t="s">
        <v>104</v>
      </c>
      <c r="D477" s="13" t="s">
        <v>3561</v>
      </c>
      <c r="E477" s="34">
        <v>96</v>
      </c>
      <c r="F477" s="25">
        <v>96</v>
      </c>
    </row>
    <row r="478" spans="1:6">
      <c r="A478" s="23">
        <v>2019</v>
      </c>
      <c r="B478" s="23" t="s">
        <v>1886</v>
      </c>
      <c r="C478" s="22" t="s">
        <v>120</v>
      </c>
      <c r="D478" s="13" t="s">
        <v>3561</v>
      </c>
      <c r="E478" s="34">
        <v>238</v>
      </c>
      <c r="F478" s="25">
        <v>137.5</v>
      </c>
    </row>
    <row r="479" spans="1:6">
      <c r="A479" s="23">
        <v>2019</v>
      </c>
      <c r="B479" s="23" t="s">
        <v>1886</v>
      </c>
      <c r="C479" s="22" t="s">
        <v>156</v>
      </c>
      <c r="D479" s="13" t="s">
        <v>3561</v>
      </c>
      <c r="E479" s="34">
        <v>167</v>
      </c>
      <c r="F479" s="25">
        <v>78.174999999999997</v>
      </c>
    </row>
    <row r="480" spans="1:6">
      <c r="A480" s="23">
        <v>2019</v>
      </c>
      <c r="B480" s="23" t="s">
        <v>1886</v>
      </c>
      <c r="C480" s="22" t="s">
        <v>164</v>
      </c>
      <c r="D480" s="13" t="s">
        <v>3561</v>
      </c>
      <c r="E480" s="34">
        <v>36</v>
      </c>
      <c r="F480" s="25">
        <v>34</v>
      </c>
    </row>
    <row r="481" spans="1:6">
      <c r="A481" s="23">
        <v>2019</v>
      </c>
      <c r="B481" s="23" t="s">
        <v>1886</v>
      </c>
      <c r="C481" s="22" t="s">
        <v>167</v>
      </c>
      <c r="D481" s="13" t="s">
        <v>3561</v>
      </c>
      <c r="E481" s="34">
        <v>68</v>
      </c>
      <c r="F481" s="25">
        <v>65.5</v>
      </c>
    </row>
    <row r="482" spans="1:6">
      <c r="A482" s="23">
        <v>2019</v>
      </c>
      <c r="B482" s="23" t="s">
        <v>1886</v>
      </c>
      <c r="C482" s="22" t="s">
        <v>171</v>
      </c>
      <c r="D482" s="13" t="s">
        <v>3561</v>
      </c>
      <c r="E482" s="34">
        <v>5</v>
      </c>
      <c r="F482" s="25">
        <v>5</v>
      </c>
    </row>
    <row r="483" spans="1:6">
      <c r="A483" s="23">
        <v>2019</v>
      </c>
      <c r="B483" s="23" t="s">
        <v>1886</v>
      </c>
      <c r="C483" s="22" t="s">
        <v>848</v>
      </c>
      <c r="D483" s="13" t="s">
        <v>3561</v>
      </c>
      <c r="E483" s="34">
        <v>19</v>
      </c>
      <c r="F483" s="25">
        <v>19</v>
      </c>
    </row>
    <row r="484" spans="1:6">
      <c r="A484" s="23">
        <v>2019</v>
      </c>
      <c r="B484" s="23" t="s">
        <v>1886</v>
      </c>
      <c r="C484" s="22" t="s">
        <v>539</v>
      </c>
      <c r="D484" s="13" t="s">
        <v>3561</v>
      </c>
      <c r="E484" s="34">
        <v>7</v>
      </c>
      <c r="F484" s="25">
        <v>7</v>
      </c>
    </row>
    <row r="485" spans="1:6">
      <c r="A485" s="23">
        <v>2019</v>
      </c>
      <c r="B485" s="23" t="s">
        <v>1886</v>
      </c>
      <c r="C485" s="22" t="s">
        <v>1513</v>
      </c>
      <c r="D485" s="13" t="s">
        <v>3561</v>
      </c>
      <c r="E485" s="34">
        <v>1</v>
      </c>
      <c r="F485" s="25">
        <v>1</v>
      </c>
    </row>
    <row r="486" spans="1:6">
      <c r="A486" s="23">
        <v>2019</v>
      </c>
      <c r="B486" s="23" t="s">
        <v>514</v>
      </c>
      <c r="C486" s="22" t="s">
        <v>184</v>
      </c>
      <c r="D486" s="13" t="s">
        <v>3562</v>
      </c>
      <c r="E486" s="34">
        <v>319</v>
      </c>
      <c r="F486" s="25">
        <v>88.15</v>
      </c>
    </row>
    <row r="487" spans="1:6">
      <c r="A487" s="23">
        <v>2019</v>
      </c>
      <c r="B487" s="23" t="s">
        <v>514</v>
      </c>
      <c r="C487" s="22" t="s">
        <v>23</v>
      </c>
      <c r="D487" s="13" t="s">
        <v>3562</v>
      </c>
      <c r="E487" s="34">
        <v>74</v>
      </c>
      <c r="F487" s="25">
        <v>17.350000000000001</v>
      </c>
    </row>
    <row r="488" spans="1:6">
      <c r="A488" s="23">
        <v>2019</v>
      </c>
      <c r="B488" s="23" t="s">
        <v>514</v>
      </c>
      <c r="C488" s="22" t="s">
        <v>185</v>
      </c>
      <c r="D488" s="13" t="s">
        <v>3562</v>
      </c>
      <c r="E488" s="34">
        <v>288</v>
      </c>
      <c r="F488" s="25">
        <v>93.7</v>
      </c>
    </row>
    <row r="489" spans="1:6">
      <c r="A489" s="23">
        <v>2019</v>
      </c>
      <c r="B489" s="23" t="s">
        <v>514</v>
      </c>
      <c r="C489" s="22" t="s">
        <v>104</v>
      </c>
      <c r="D489" s="13" t="s">
        <v>3562</v>
      </c>
      <c r="E489" s="34">
        <v>143</v>
      </c>
      <c r="F489" s="25">
        <v>37.049999999999997</v>
      </c>
    </row>
    <row r="490" spans="1:6">
      <c r="A490" s="23">
        <v>2019</v>
      </c>
      <c r="B490" s="23" t="s">
        <v>514</v>
      </c>
      <c r="C490" s="22" t="s">
        <v>8102</v>
      </c>
      <c r="D490" s="13" t="s">
        <v>3562</v>
      </c>
      <c r="E490" s="34">
        <v>4</v>
      </c>
      <c r="F490" s="25">
        <v>2.1</v>
      </c>
    </row>
    <row r="491" spans="1:6">
      <c r="A491" s="23">
        <v>2019</v>
      </c>
      <c r="B491" s="23" t="s">
        <v>514</v>
      </c>
      <c r="C491" s="22" t="s">
        <v>184</v>
      </c>
      <c r="D491" s="13" t="s">
        <v>3561</v>
      </c>
      <c r="E491" s="34">
        <v>80</v>
      </c>
      <c r="F491" s="25">
        <v>62</v>
      </c>
    </row>
    <row r="492" spans="1:6">
      <c r="A492" s="23">
        <v>2019</v>
      </c>
      <c r="B492" s="23" t="s">
        <v>514</v>
      </c>
      <c r="C492" s="22" t="s">
        <v>23</v>
      </c>
      <c r="D492" s="13" t="s">
        <v>3561</v>
      </c>
      <c r="E492" s="34">
        <v>60</v>
      </c>
      <c r="F492" s="25">
        <v>59.5</v>
      </c>
    </row>
    <row r="493" spans="1:6">
      <c r="A493" s="23">
        <v>2019</v>
      </c>
      <c r="B493" s="23" t="s">
        <v>514</v>
      </c>
      <c r="C493" s="22" t="s">
        <v>185</v>
      </c>
      <c r="D493" s="13" t="s">
        <v>3561</v>
      </c>
      <c r="E493" s="34">
        <v>137</v>
      </c>
      <c r="F493" s="25">
        <v>129</v>
      </c>
    </row>
    <row r="494" spans="1:6">
      <c r="A494" s="23">
        <v>2019</v>
      </c>
      <c r="B494" s="23" t="s">
        <v>514</v>
      </c>
      <c r="C494" s="22" t="s">
        <v>104</v>
      </c>
      <c r="D494" s="13" t="s">
        <v>3561</v>
      </c>
      <c r="E494" s="34">
        <v>101</v>
      </c>
      <c r="F494" s="25">
        <v>100</v>
      </c>
    </row>
    <row r="495" spans="1:6">
      <c r="A495" s="23">
        <v>2019</v>
      </c>
      <c r="B495" s="23" t="s">
        <v>514</v>
      </c>
      <c r="C495" s="22" t="s">
        <v>8102</v>
      </c>
      <c r="D495" s="13" t="s">
        <v>3561</v>
      </c>
      <c r="E495" s="34">
        <v>4</v>
      </c>
      <c r="F495" s="25">
        <v>4</v>
      </c>
    </row>
    <row r="496" spans="1:6">
      <c r="A496" s="23">
        <v>2020</v>
      </c>
      <c r="B496" s="23" t="s">
        <v>1886</v>
      </c>
      <c r="C496" s="22" t="s">
        <v>5</v>
      </c>
      <c r="D496" s="13" t="s">
        <v>3562</v>
      </c>
      <c r="E496" s="34">
        <v>205</v>
      </c>
      <c r="F496" s="25">
        <v>40.459749999999971</v>
      </c>
    </row>
    <row r="497" spans="1:6">
      <c r="A497" s="23">
        <v>2020</v>
      </c>
      <c r="B497" s="23" t="s">
        <v>1886</v>
      </c>
      <c r="C497" s="22" t="s">
        <v>10</v>
      </c>
      <c r="D497" s="13" t="s">
        <v>3562</v>
      </c>
      <c r="E497" s="34">
        <v>233</v>
      </c>
      <c r="F497" s="25">
        <v>29.939499999999999</v>
      </c>
    </row>
    <row r="498" spans="1:6">
      <c r="A498" s="23">
        <v>2020</v>
      </c>
      <c r="B498" s="23" t="s">
        <v>1886</v>
      </c>
      <c r="C498" s="22" t="s">
        <v>14</v>
      </c>
      <c r="D498" s="13" t="s">
        <v>3562</v>
      </c>
      <c r="E498" s="34">
        <v>96</v>
      </c>
      <c r="F498" s="25">
        <v>15.730499999999992</v>
      </c>
    </row>
    <row r="499" spans="1:6">
      <c r="A499" s="23">
        <v>2020</v>
      </c>
      <c r="B499" s="23" t="s">
        <v>1886</v>
      </c>
      <c r="C499" s="22" t="s">
        <v>23</v>
      </c>
      <c r="D499" s="13" t="s">
        <v>3562</v>
      </c>
      <c r="E499" s="34">
        <v>270</v>
      </c>
      <c r="F499" s="25">
        <v>31.752499999999973</v>
      </c>
    </row>
    <row r="500" spans="1:6">
      <c r="A500" s="23">
        <v>2020</v>
      </c>
      <c r="B500" s="23" t="s">
        <v>1886</v>
      </c>
      <c r="C500" s="22" t="s">
        <v>41</v>
      </c>
      <c r="D500" s="13" t="s">
        <v>3562</v>
      </c>
      <c r="E500" s="34">
        <v>299</v>
      </c>
      <c r="F500" s="25">
        <v>21.413750000000036</v>
      </c>
    </row>
    <row r="501" spans="1:6">
      <c r="A501" s="23">
        <v>2020</v>
      </c>
      <c r="B501" s="23" t="s">
        <v>1886</v>
      </c>
      <c r="C501" s="22" t="s">
        <v>60</v>
      </c>
      <c r="D501" s="13" t="s">
        <v>3562</v>
      </c>
      <c r="E501" s="34">
        <v>90</v>
      </c>
      <c r="F501" s="25">
        <v>9.352999999999998</v>
      </c>
    </row>
    <row r="502" spans="1:6">
      <c r="A502" s="23">
        <v>2020</v>
      </c>
      <c r="B502" s="23" t="s">
        <v>1886</v>
      </c>
      <c r="C502" s="22" t="s">
        <v>70</v>
      </c>
      <c r="D502" s="13" t="s">
        <v>3562</v>
      </c>
      <c r="E502" s="34">
        <v>54</v>
      </c>
      <c r="F502" s="25">
        <v>5.7867500000000014</v>
      </c>
    </row>
    <row r="503" spans="1:6">
      <c r="A503" s="23">
        <v>2020</v>
      </c>
      <c r="B503" s="23" t="s">
        <v>1886</v>
      </c>
      <c r="C503" s="22" t="s">
        <v>76</v>
      </c>
      <c r="D503" s="13" t="s">
        <v>3562</v>
      </c>
      <c r="E503" s="34">
        <v>274</v>
      </c>
      <c r="F503" s="25">
        <v>55.024999999999963</v>
      </c>
    </row>
    <row r="504" spans="1:6">
      <c r="A504" s="23">
        <v>2020</v>
      </c>
      <c r="B504" s="23" t="s">
        <v>1886</v>
      </c>
      <c r="C504" s="22" t="s">
        <v>83</v>
      </c>
      <c r="D504" s="13" t="s">
        <v>3562</v>
      </c>
      <c r="E504" s="34">
        <v>6</v>
      </c>
      <c r="F504" s="25">
        <v>0.34449999999999997</v>
      </c>
    </row>
    <row r="505" spans="1:6">
      <c r="A505" s="23">
        <v>2020</v>
      </c>
      <c r="B505" s="23" t="s">
        <v>1886</v>
      </c>
      <c r="C505" s="22" t="s">
        <v>86</v>
      </c>
      <c r="D505" s="13" t="s">
        <v>3562</v>
      </c>
      <c r="E505" s="34">
        <v>42</v>
      </c>
      <c r="F505" s="25">
        <v>2.5092499999999998</v>
      </c>
    </row>
    <row r="506" spans="1:6">
      <c r="A506" s="23">
        <v>2020</v>
      </c>
      <c r="B506" s="23" t="s">
        <v>1886</v>
      </c>
      <c r="C506" s="22" t="s">
        <v>89</v>
      </c>
      <c r="D506" s="13" t="s">
        <v>3562</v>
      </c>
      <c r="E506" s="34">
        <v>1</v>
      </c>
      <c r="F506" s="25">
        <v>5.3000000000000005E-2</v>
      </c>
    </row>
    <row r="507" spans="1:6">
      <c r="A507" s="23">
        <v>2020</v>
      </c>
      <c r="B507" s="23" t="s">
        <v>1886</v>
      </c>
      <c r="C507" s="22" t="s">
        <v>94</v>
      </c>
      <c r="D507" s="13" t="s">
        <v>3562</v>
      </c>
      <c r="E507" s="34">
        <v>27</v>
      </c>
      <c r="F507" s="25">
        <v>1.9705000000000004</v>
      </c>
    </row>
    <row r="508" spans="1:6">
      <c r="A508" s="23">
        <v>2020</v>
      </c>
      <c r="B508" s="23" t="s">
        <v>1886</v>
      </c>
      <c r="C508" s="22" t="s">
        <v>100</v>
      </c>
      <c r="D508" s="13" t="s">
        <v>3562</v>
      </c>
      <c r="E508" s="34">
        <v>27</v>
      </c>
      <c r="F508" s="25">
        <v>5.7694999999999999</v>
      </c>
    </row>
    <row r="509" spans="1:6">
      <c r="A509" s="23">
        <v>2020</v>
      </c>
      <c r="B509" s="23" t="s">
        <v>1886</v>
      </c>
      <c r="C509" s="22" t="s">
        <v>104</v>
      </c>
      <c r="D509" s="13" t="s">
        <v>3562</v>
      </c>
      <c r="E509" s="34">
        <v>269</v>
      </c>
      <c r="F509" s="25">
        <v>32.960500000000003</v>
      </c>
    </row>
    <row r="510" spans="1:6">
      <c r="A510" s="23">
        <v>2020</v>
      </c>
      <c r="B510" s="23" t="s">
        <v>1886</v>
      </c>
      <c r="C510" s="22" t="s">
        <v>120</v>
      </c>
      <c r="D510" s="13" t="s">
        <v>3562</v>
      </c>
      <c r="E510" s="34">
        <v>16</v>
      </c>
      <c r="F510" s="25">
        <v>2.3530000000000002</v>
      </c>
    </row>
    <row r="511" spans="1:6">
      <c r="A511" s="23">
        <v>2020</v>
      </c>
      <c r="B511" s="23" t="s">
        <v>1886</v>
      </c>
      <c r="C511" s="22" t="s">
        <v>164</v>
      </c>
      <c r="D511" s="13" t="s">
        <v>3562</v>
      </c>
      <c r="E511" s="34">
        <v>69</v>
      </c>
      <c r="F511" s="25">
        <v>11.530999999999997</v>
      </c>
    </row>
    <row r="512" spans="1:6">
      <c r="A512" s="23">
        <v>2020</v>
      </c>
      <c r="B512" s="23" t="s">
        <v>1886</v>
      </c>
      <c r="C512" s="22" t="s">
        <v>167</v>
      </c>
      <c r="D512" s="13" t="s">
        <v>3562</v>
      </c>
      <c r="E512" s="34">
        <v>11</v>
      </c>
      <c r="F512" s="25">
        <v>0.9</v>
      </c>
    </row>
    <row r="513" spans="1:6">
      <c r="A513" s="23">
        <v>2020</v>
      </c>
      <c r="B513" s="23" t="s">
        <v>1886</v>
      </c>
      <c r="C513" s="22" t="s">
        <v>1513</v>
      </c>
      <c r="D513" s="13" t="s">
        <v>3562</v>
      </c>
      <c r="E513" s="34">
        <v>5</v>
      </c>
      <c r="F513" s="25">
        <v>0.29699999999999999</v>
      </c>
    </row>
    <row r="514" spans="1:6">
      <c r="A514" s="23">
        <v>2020</v>
      </c>
      <c r="B514" s="23" t="s">
        <v>1886</v>
      </c>
      <c r="C514" s="22" t="s">
        <v>5</v>
      </c>
      <c r="D514" s="13" t="s">
        <v>3561</v>
      </c>
      <c r="E514" s="34">
        <v>58</v>
      </c>
      <c r="F514" s="25">
        <v>56</v>
      </c>
    </row>
    <row r="515" spans="1:6">
      <c r="A515" s="23">
        <v>2020</v>
      </c>
      <c r="B515" s="23" t="s">
        <v>1886</v>
      </c>
      <c r="C515" s="22" t="s">
        <v>10</v>
      </c>
      <c r="D515" s="13" t="s">
        <v>3561</v>
      </c>
      <c r="E515" s="34">
        <v>67</v>
      </c>
      <c r="F515" s="25">
        <v>57.5</v>
      </c>
    </row>
    <row r="516" spans="1:6">
      <c r="A516" s="23">
        <v>2020</v>
      </c>
      <c r="B516" s="23" t="s">
        <v>1886</v>
      </c>
      <c r="C516" s="22" t="s">
        <v>14</v>
      </c>
      <c r="D516" s="13" t="s">
        <v>3561</v>
      </c>
      <c r="E516" s="34">
        <v>153</v>
      </c>
      <c r="F516" s="25">
        <v>150.5</v>
      </c>
    </row>
    <row r="517" spans="1:6">
      <c r="A517" s="23">
        <v>2020</v>
      </c>
      <c r="B517" s="23" t="s">
        <v>1886</v>
      </c>
      <c r="C517" s="22" t="s">
        <v>23</v>
      </c>
      <c r="D517" s="13" t="s">
        <v>3561</v>
      </c>
      <c r="E517" s="34">
        <v>73</v>
      </c>
      <c r="F517" s="25">
        <v>72.5</v>
      </c>
    </row>
    <row r="518" spans="1:6">
      <c r="A518" s="23">
        <v>2020</v>
      </c>
      <c r="B518" s="23" t="s">
        <v>1886</v>
      </c>
      <c r="C518" s="22" t="s">
        <v>41</v>
      </c>
      <c r="D518" s="13" t="s">
        <v>3561</v>
      </c>
      <c r="E518" s="34">
        <v>47</v>
      </c>
      <c r="F518" s="25">
        <v>37.75</v>
      </c>
    </row>
    <row r="519" spans="1:6">
      <c r="A519" s="23">
        <v>2020</v>
      </c>
      <c r="B519" s="23" t="s">
        <v>1886</v>
      </c>
      <c r="C519" s="22" t="s">
        <v>60</v>
      </c>
      <c r="D519" s="13" t="s">
        <v>3561</v>
      </c>
      <c r="E519" s="34">
        <v>37</v>
      </c>
      <c r="F519" s="25">
        <v>37</v>
      </c>
    </row>
    <row r="520" spans="1:6">
      <c r="A520" s="23">
        <v>2020</v>
      </c>
      <c r="B520" s="23" t="s">
        <v>1886</v>
      </c>
      <c r="C520" s="22" t="s">
        <v>70</v>
      </c>
      <c r="D520" s="13" t="s">
        <v>3561</v>
      </c>
      <c r="E520" s="34">
        <v>52</v>
      </c>
      <c r="F520" s="25">
        <v>50.5</v>
      </c>
    </row>
    <row r="521" spans="1:6">
      <c r="A521" s="23">
        <v>2020</v>
      </c>
      <c r="B521" s="23" t="s">
        <v>1886</v>
      </c>
      <c r="C521" s="22" t="s">
        <v>76</v>
      </c>
      <c r="D521" s="13" t="s">
        <v>3561</v>
      </c>
      <c r="E521" s="34">
        <v>64</v>
      </c>
      <c r="F521" s="25">
        <v>63.25</v>
      </c>
    </row>
    <row r="522" spans="1:6">
      <c r="A522" s="23">
        <v>2020</v>
      </c>
      <c r="B522" s="23" t="s">
        <v>1886</v>
      </c>
      <c r="C522" s="22" t="s">
        <v>83</v>
      </c>
      <c r="D522" s="13" t="s">
        <v>3561</v>
      </c>
      <c r="E522" s="34">
        <v>2</v>
      </c>
      <c r="F522" s="25">
        <v>1.5</v>
      </c>
    </row>
    <row r="523" spans="1:6">
      <c r="A523" s="23">
        <v>2020</v>
      </c>
      <c r="B523" s="23" t="s">
        <v>1886</v>
      </c>
      <c r="C523" s="22" t="s">
        <v>86</v>
      </c>
      <c r="D523" s="13" t="s">
        <v>3561</v>
      </c>
      <c r="E523" s="34">
        <v>26</v>
      </c>
      <c r="F523" s="25">
        <v>24.5</v>
      </c>
    </row>
    <row r="524" spans="1:6">
      <c r="A524" s="23">
        <v>2020</v>
      </c>
      <c r="B524" s="23" t="s">
        <v>1886</v>
      </c>
      <c r="C524" s="22" t="s">
        <v>89</v>
      </c>
      <c r="D524" s="13" t="s">
        <v>3561</v>
      </c>
      <c r="E524" s="34">
        <v>25</v>
      </c>
      <c r="F524" s="25">
        <v>23.5</v>
      </c>
    </row>
    <row r="525" spans="1:6">
      <c r="A525" s="23">
        <v>2020</v>
      </c>
      <c r="B525" s="23" t="s">
        <v>1886</v>
      </c>
      <c r="C525" s="22" t="s">
        <v>94</v>
      </c>
      <c r="D525" s="13" t="s">
        <v>3561</v>
      </c>
      <c r="E525" s="34">
        <v>32</v>
      </c>
      <c r="F525" s="25">
        <v>32</v>
      </c>
    </row>
    <row r="526" spans="1:6">
      <c r="A526" s="23">
        <v>2020</v>
      </c>
      <c r="B526" s="23" t="s">
        <v>1886</v>
      </c>
      <c r="C526" s="22" t="s">
        <v>100</v>
      </c>
      <c r="D526" s="13" t="s">
        <v>3561</v>
      </c>
      <c r="E526" s="34">
        <v>28</v>
      </c>
      <c r="F526" s="25">
        <v>28</v>
      </c>
    </row>
    <row r="527" spans="1:6">
      <c r="A527" s="23">
        <v>2020</v>
      </c>
      <c r="B527" s="23" t="s">
        <v>1886</v>
      </c>
      <c r="C527" s="22" t="s">
        <v>104</v>
      </c>
      <c r="D527" s="13" t="s">
        <v>3561</v>
      </c>
      <c r="E527" s="34">
        <v>98</v>
      </c>
      <c r="F527" s="25">
        <v>98</v>
      </c>
    </row>
    <row r="528" spans="1:6">
      <c r="A528" s="23">
        <v>2020</v>
      </c>
      <c r="B528" s="23" t="s">
        <v>1886</v>
      </c>
      <c r="C528" s="22" t="s">
        <v>120</v>
      </c>
      <c r="D528" s="13" t="s">
        <v>3561</v>
      </c>
      <c r="E528" s="34">
        <v>239</v>
      </c>
      <c r="F528" s="25">
        <v>138.75</v>
      </c>
    </row>
    <row r="529" spans="1:6">
      <c r="A529" s="23">
        <v>2020</v>
      </c>
      <c r="B529" s="23" t="s">
        <v>1886</v>
      </c>
      <c r="C529" s="22" t="s">
        <v>156</v>
      </c>
      <c r="D529" s="13" t="s">
        <v>3561</v>
      </c>
      <c r="E529" s="34">
        <v>157</v>
      </c>
      <c r="F529" s="25">
        <v>74.674999999999997</v>
      </c>
    </row>
    <row r="530" spans="1:6">
      <c r="A530" s="23">
        <v>2020</v>
      </c>
      <c r="B530" s="23" t="s">
        <v>1886</v>
      </c>
      <c r="C530" s="22" t="s">
        <v>164</v>
      </c>
      <c r="D530" s="13" t="s">
        <v>3561</v>
      </c>
      <c r="E530" s="34">
        <v>36</v>
      </c>
      <c r="F530" s="25">
        <v>33.5</v>
      </c>
    </row>
    <row r="531" spans="1:6">
      <c r="A531" s="23">
        <v>2020</v>
      </c>
      <c r="B531" s="23" t="s">
        <v>1886</v>
      </c>
      <c r="C531" s="22" t="s">
        <v>167</v>
      </c>
      <c r="D531" s="13" t="s">
        <v>3561</v>
      </c>
      <c r="E531" s="34">
        <v>65</v>
      </c>
      <c r="F531" s="25">
        <v>63.5</v>
      </c>
    </row>
    <row r="532" spans="1:6">
      <c r="A532" s="23">
        <v>2020</v>
      </c>
      <c r="B532" s="23" t="s">
        <v>1886</v>
      </c>
      <c r="C532" s="22" t="s">
        <v>1513</v>
      </c>
      <c r="D532" s="13" t="s">
        <v>3561</v>
      </c>
      <c r="E532" s="34">
        <v>26</v>
      </c>
      <c r="F532" s="25">
        <v>26</v>
      </c>
    </row>
    <row r="533" spans="1:6">
      <c r="A533" s="23">
        <v>2020</v>
      </c>
      <c r="B533" s="23" t="s">
        <v>514</v>
      </c>
      <c r="C533" s="22" t="s">
        <v>184</v>
      </c>
      <c r="D533" s="13" t="s">
        <v>3562</v>
      </c>
      <c r="E533" s="34">
        <v>237</v>
      </c>
      <c r="F533" s="25">
        <v>60.1</v>
      </c>
    </row>
    <row r="534" spans="1:6">
      <c r="A534" s="23">
        <v>2020</v>
      </c>
      <c r="B534" s="23" t="s">
        <v>514</v>
      </c>
      <c r="C534" s="22" t="s">
        <v>23</v>
      </c>
      <c r="D534" s="13" t="s">
        <v>3562</v>
      </c>
      <c r="E534" s="34">
        <v>73</v>
      </c>
      <c r="F534" s="25">
        <v>15.3</v>
      </c>
    </row>
    <row r="535" spans="1:6">
      <c r="A535" s="23">
        <v>2020</v>
      </c>
      <c r="B535" s="23" t="s">
        <v>514</v>
      </c>
      <c r="C535" s="22" t="s">
        <v>185</v>
      </c>
      <c r="D535" s="13" t="s">
        <v>3562</v>
      </c>
      <c r="E535" s="34">
        <v>298</v>
      </c>
      <c r="F535" s="25">
        <v>83.8</v>
      </c>
    </row>
    <row r="536" spans="1:6">
      <c r="A536" s="23">
        <v>2020</v>
      </c>
      <c r="B536" s="23" t="s">
        <v>514</v>
      </c>
      <c r="C536" s="22" t="s">
        <v>104</v>
      </c>
      <c r="D536" s="13" t="s">
        <v>3562</v>
      </c>
      <c r="E536" s="34">
        <v>129</v>
      </c>
      <c r="F536" s="25">
        <v>31.3</v>
      </c>
    </row>
    <row r="537" spans="1:6">
      <c r="A537" s="23">
        <v>2020</v>
      </c>
      <c r="B537" s="23" t="s">
        <v>514</v>
      </c>
      <c r="C537" s="22" t="s">
        <v>184</v>
      </c>
      <c r="D537" s="13" t="s">
        <v>3561</v>
      </c>
      <c r="E537" s="34">
        <v>84</v>
      </c>
      <c r="F537" s="25">
        <v>65</v>
      </c>
    </row>
    <row r="538" spans="1:6">
      <c r="A538" s="23">
        <v>2020</v>
      </c>
      <c r="B538" s="23" t="s">
        <v>514</v>
      </c>
      <c r="C538" s="22" t="s">
        <v>23</v>
      </c>
      <c r="D538" s="13" t="s">
        <v>3561</v>
      </c>
      <c r="E538" s="34">
        <v>60</v>
      </c>
      <c r="F538" s="25">
        <v>59</v>
      </c>
    </row>
    <row r="539" spans="1:6">
      <c r="A539" s="23">
        <v>2020</v>
      </c>
      <c r="B539" s="23" t="s">
        <v>514</v>
      </c>
      <c r="C539" s="22" t="s">
        <v>185</v>
      </c>
      <c r="D539" s="13" t="s">
        <v>3561</v>
      </c>
      <c r="E539" s="34">
        <v>133</v>
      </c>
      <c r="F539" s="25">
        <v>125</v>
      </c>
    </row>
    <row r="540" spans="1:6">
      <c r="A540" s="23">
        <v>2020</v>
      </c>
      <c r="B540" s="23" t="s">
        <v>514</v>
      </c>
      <c r="C540" s="22" t="s">
        <v>104</v>
      </c>
      <c r="D540" s="13" t="s">
        <v>3561</v>
      </c>
      <c r="E540" s="34">
        <v>95</v>
      </c>
      <c r="F540" s="25">
        <v>94.5</v>
      </c>
    </row>
    <row r="541" spans="1:6">
      <c r="A541" s="23">
        <v>2020</v>
      </c>
      <c r="B541" s="23" t="s">
        <v>514</v>
      </c>
      <c r="C541" s="22" t="s">
        <v>8102</v>
      </c>
      <c r="D541" s="13" t="s">
        <v>3561</v>
      </c>
      <c r="E541" s="34">
        <v>4</v>
      </c>
      <c r="F541" s="25">
        <v>4</v>
      </c>
    </row>
    <row r="542" spans="1:6">
      <c r="A542" s="23">
        <v>2021</v>
      </c>
      <c r="B542" s="23" t="s">
        <v>1886</v>
      </c>
      <c r="C542" s="22" t="s">
        <v>5</v>
      </c>
      <c r="D542" s="13" t="s">
        <v>3562</v>
      </c>
      <c r="E542" s="34">
        <v>221</v>
      </c>
      <c r="F542" s="25">
        <v>46.62174999999997</v>
      </c>
    </row>
    <row r="543" spans="1:6">
      <c r="A543" s="23">
        <v>2021</v>
      </c>
      <c r="B543" s="23" t="s">
        <v>1886</v>
      </c>
      <c r="C543" s="22" t="s">
        <v>10</v>
      </c>
      <c r="D543" s="13" t="s">
        <v>3562</v>
      </c>
      <c r="E543" s="34">
        <v>247</v>
      </c>
      <c r="F543" s="25">
        <v>32.310250000000011</v>
      </c>
    </row>
    <row r="544" spans="1:6">
      <c r="A544" s="23">
        <v>2021</v>
      </c>
      <c r="B544" s="23" t="s">
        <v>1886</v>
      </c>
      <c r="C544" s="22" t="s">
        <v>14</v>
      </c>
      <c r="D544" s="13" t="s">
        <v>3562</v>
      </c>
      <c r="E544" s="34">
        <v>105</v>
      </c>
      <c r="F544" s="25">
        <v>17.8825</v>
      </c>
    </row>
    <row r="545" spans="1:6">
      <c r="A545" s="23">
        <v>2021</v>
      </c>
      <c r="B545" s="23" t="s">
        <v>1886</v>
      </c>
      <c r="C545" s="22" t="s">
        <v>23</v>
      </c>
      <c r="D545" s="13" t="s">
        <v>3562</v>
      </c>
      <c r="E545" s="34">
        <v>268</v>
      </c>
      <c r="F545" s="25">
        <v>32.956999999999994</v>
      </c>
    </row>
    <row r="546" spans="1:6">
      <c r="A546" s="23">
        <v>2021</v>
      </c>
      <c r="B546" s="23" t="s">
        <v>1886</v>
      </c>
      <c r="C546" s="22" t="s">
        <v>41</v>
      </c>
      <c r="D546" s="13" t="s">
        <v>3562</v>
      </c>
      <c r="E546" s="34">
        <v>323</v>
      </c>
      <c r="F546" s="25">
        <v>22.937500000000043</v>
      </c>
    </row>
    <row r="547" spans="1:6">
      <c r="A547" s="23">
        <v>2021</v>
      </c>
      <c r="B547" s="23" t="s">
        <v>1886</v>
      </c>
      <c r="C547" s="22" t="s">
        <v>60</v>
      </c>
      <c r="D547" s="13" t="s">
        <v>3562</v>
      </c>
      <c r="E547" s="34">
        <v>92</v>
      </c>
      <c r="F547" s="25">
        <v>8.7770000000000028</v>
      </c>
    </row>
    <row r="548" spans="1:6">
      <c r="A548" s="23">
        <v>2021</v>
      </c>
      <c r="B548" s="23" t="s">
        <v>1886</v>
      </c>
      <c r="C548" s="22" t="s">
        <v>70</v>
      </c>
      <c r="D548" s="13" t="s">
        <v>3562</v>
      </c>
      <c r="E548" s="34">
        <v>71</v>
      </c>
      <c r="F548" s="25">
        <v>5.1225000000000014</v>
      </c>
    </row>
    <row r="549" spans="1:6">
      <c r="A549" s="23">
        <v>2021</v>
      </c>
      <c r="B549" s="23" t="s">
        <v>1886</v>
      </c>
      <c r="C549" s="22" t="s">
        <v>76</v>
      </c>
      <c r="D549" s="13" t="s">
        <v>3562</v>
      </c>
      <c r="E549" s="34">
        <v>314</v>
      </c>
      <c r="F549" s="25">
        <v>55.513000000000005</v>
      </c>
    </row>
    <row r="550" spans="1:6">
      <c r="A550" s="23">
        <v>2021</v>
      </c>
      <c r="B550" s="23" t="s">
        <v>1886</v>
      </c>
      <c r="C550" s="22" t="s">
        <v>83</v>
      </c>
      <c r="D550" s="13" t="s">
        <v>3562</v>
      </c>
      <c r="E550" s="34">
        <v>6</v>
      </c>
      <c r="F550" s="25">
        <v>0.66500000000000015</v>
      </c>
    </row>
    <row r="551" spans="1:6">
      <c r="A551" s="23">
        <v>2021</v>
      </c>
      <c r="B551" s="23" t="s">
        <v>1886</v>
      </c>
      <c r="C551" s="22" t="s">
        <v>86</v>
      </c>
      <c r="D551" s="13" t="s">
        <v>3562</v>
      </c>
      <c r="E551" s="34">
        <v>55</v>
      </c>
      <c r="F551" s="25">
        <v>5.1819999999999968</v>
      </c>
    </row>
    <row r="552" spans="1:6">
      <c r="A552" s="23">
        <v>2021</v>
      </c>
      <c r="B552" s="23" t="s">
        <v>1886</v>
      </c>
      <c r="C552" s="22" t="s">
        <v>89</v>
      </c>
      <c r="D552" s="13" t="s">
        <v>3562</v>
      </c>
      <c r="E552" s="34">
        <v>2</v>
      </c>
      <c r="F552" s="25">
        <v>0.10625000000000001</v>
      </c>
    </row>
    <row r="553" spans="1:6">
      <c r="A553" s="23">
        <v>2021</v>
      </c>
      <c r="B553" s="23" t="s">
        <v>1886</v>
      </c>
      <c r="C553" s="22" t="s">
        <v>94</v>
      </c>
      <c r="D553" s="13" t="s">
        <v>3562</v>
      </c>
      <c r="E553" s="34">
        <v>23</v>
      </c>
      <c r="F553" s="25">
        <v>1.7582500000000003</v>
      </c>
    </row>
    <row r="554" spans="1:6">
      <c r="A554" s="23">
        <v>2021</v>
      </c>
      <c r="B554" s="23" t="s">
        <v>1886</v>
      </c>
      <c r="C554" s="22" t="s">
        <v>100</v>
      </c>
      <c r="D554" s="13" t="s">
        <v>3562</v>
      </c>
      <c r="E554" s="34">
        <v>31</v>
      </c>
      <c r="F554" s="25">
        <v>6.3542499999999995</v>
      </c>
    </row>
    <row r="555" spans="1:6">
      <c r="A555" s="23">
        <v>2021</v>
      </c>
      <c r="B555" s="23" t="s">
        <v>1886</v>
      </c>
      <c r="C555" s="22" t="s">
        <v>104</v>
      </c>
      <c r="D555" s="13" t="s">
        <v>3562</v>
      </c>
      <c r="E555" s="34">
        <v>310</v>
      </c>
      <c r="F555" s="25">
        <v>36.17200000000004</v>
      </c>
    </row>
    <row r="556" spans="1:6">
      <c r="A556" s="23">
        <v>2021</v>
      </c>
      <c r="B556" s="23" t="s">
        <v>1886</v>
      </c>
      <c r="C556" s="22" t="s">
        <v>120</v>
      </c>
      <c r="D556" s="13" t="s">
        <v>3562</v>
      </c>
      <c r="E556" s="34">
        <v>15</v>
      </c>
      <c r="F556" s="25">
        <v>2.01675</v>
      </c>
    </row>
    <row r="557" spans="1:6">
      <c r="A557" s="23">
        <v>2021</v>
      </c>
      <c r="B557" s="23" t="s">
        <v>1886</v>
      </c>
      <c r="C557" s="22" t="s">
        <v>164</v>
      </c>
      <c r="D557" s="13" t="s">
        <v>3562</v>
      </c>
      <c r="E557" s="34">
        <v>77</v>
      </c>
      <c r="F557" s="25">
        <v>12.332750000000004</v>
      </c>
    </row>
    <row r="558" spans="1:6">
      <c r="A558" s="23">
        <v>2021</v>
      </c>
      <c r="B558" s="23" t="s">
        <v>1886</v>
      </c>
      <c r="C558" s="22" t="s">
        <v>167</v>
      </c>
      <c r="D558" s="13" t="s">
        <v>3562</v>
      </c>
      <c r="E558" s="34">
        <v>13</v>
      </c>
      <c r="F558" s="25">
        <v>0.97499999999999998</v>
      </c>
    </row>
    <row r="559" spans="1:6">
      <c r="A559" s="23">
        <v>2021</v>
      </c>
      <c r="B559" s="23" t="s">
        <v>1886</v>
      </c>
      <c r="C559" s="22" t="s">
        <v>1513</v>
      </c>
      <c r="D559" s="13" t="s">
        <v>3562</v>
      </c>
      <c r="E559" s="34">
        <v>10</v>
      </c>
      <c r="F559" s="25">
        <v>0.871</v>
      </c>
    </row>
    <row r="560" spans="1:6">
      <c r="A560" s="23">
        <v>2021</v>
      </c>
      <c r="B560" s="23" t="s">
        <v>1886</v>
      </c>
      <c r="C560" s="22" t="s">
        <v>1513</v>
      </c>
      <c r="D560" s="13" t="s">
        <v>3562</v>
      </c>
      <c r="E560" s="34">
        <v>4</v>
      </c>
      <c r="F560" s="25">
        <v>0.3</v>
      </c>
    </row>
    <row r="561" spans="1:6">
      <c r="A561" s="23">
        <v>2021</v>
      </c>
      <c r="B561" s="23" t="s">
        <v>1886</v>
      </c>
      <c r="C561" s="22" t="s">
        <v>5</v>
      </c>
      <c r="D561" s="13" t="s">
        <v>3561</v>
      </c>
      <c r="E561" s="34">
        <v>56</v>
      </c>
      <c r="F561" s="25">
        <v>54.5</v>
      </c>
    </row>
    <row r="562" spans="1:6">
      <c r="A562" s="23">
        <v>2021</v>
      </c>
      <c r="B562" s="23" t="s">
        <v>1886</v>
      </c>
      <c r="C562" s="22" t="s">
        <v>10</v>
      </c>
      <c r="D562" s="13" t="s">
        <v>3561</v>
      </c>
      <c r="E562" s="34">
        <v>67</v>
      </c>
      <c r="F562" s="25">
        <v>58</v>
      </c>
    </row>
    <row r="563" spans="1:6">
      <c r="A563" s="23">
        <v>2021</v>
      </c>
      <c r="B563" s="23" t="s">
        <v>1886</v>
      </c>
      <c r="C563" s="22" t="s">
        <v>14</v>
      </c>
      <c r="D563" s="13" t="s">
        <v>3561</v>
      </c>
      <c r="E563" s="34">
        <v>152</v>
      </c>
      <c r="F563" s="25">
        <v>149</v>
      </c>
    </row>
    <row r="564" spans="1:6">
      <c r="A564" s="23">
        <v>2021</v>
      </c>
      <c r="B564" s="23" t="s">
        <v>1886</v>
      </c>
      <c r="C564" s="22" t="s">
        <v>23</v>
      </c>
      <c r="D564" s="13" t="s">
        <v>3561</v>
      </c>
      <c r="E564" s="34">
        <v>74</v>
      </c>
      <c r="F564" s="25">
        <v>73.5</v>
      </c>
    </row>
    <row r="565" spans="1:6">
      <c r="A565" s="23">
        <v>2021</v>
      </c>
      <c r="B565" s="23" t="s">
        <v>1886</v>
      </c>
      <c r="C565" s="22" t="s">
        <v>41</v>
      </c>
      <c r="D565" s="13" t="s">
        <v>3561</v>
      </c>
      <c r="E565" s="34">
        <v>43</v>
      </c>
      <c r="F565" s="25">
        <v>35.25</v>
      </c>
    </row>
    <row r="566" spans="1:6">
      <c r="A566" s="23">
        <v>2021</v>
      </c>
      <c r="B566" s="23" t="s">
        <v>1886</v>
      </c>
      <c r="C566" s="22" t="s">
        <v>60</v>
      </c>
      <c r="D566" s="13" t="s">
        <v>3561</v>
      </c>
      <c r="E566" s="34">
        <v>36</v>
      </c>
      <c r="F566" s="25">
        <v>35.5</v>
      </c>
    </row>
    <row r="567" spans="1:6">
      <c r="A567" s="23">
        <v>2021</v>
      </c>
      <c r="B567" s="23" t="s">
        <v>1886</v>
      </c>
      <c r="C567" s="22" t="s">
        <v>70</v>
      </c>
      <c r="D567" s="13" t="s">
        <v>3561</v>
      </c>
      <c r="E567" s="34">
        <v>49</v>
      </c>
      <c r="F567" s="25">
        <v>47.5</v>
      </c>
    </row>
    <row r="568" spans="1:6">
      <c r="A568" s="23">
        <v>2021</v>
      </c>
      <c r="B568" s="23" t="s">
        <v>1886</v>
      </c>
      <c r="C568" s="22" t="s">
        <v>76</v>
      </c>
      <c r="D568" s="13" t="s">
        <v>3561</v>
      </c>
      <c r="E568" s="34">
        <v>62</v>
      </c>
      <c r="F568" s="25">
        <v>61.5</v>
      </c>
    </row>
    <row r="569" spans="1:6">
      <c r="A569" s="23">
        <v>2021</v>
      </c>
      <c r="B569" s="23" t="s">
        <v>1886</v>
      </c>
      <c r="C569" s="22" t="s">
        <v>83</v>
      </c>
      <c r="D569" s="13" t="s">
        <v>3561</v>
      </c>
      <c r="E569" s="34">
        <v>2</v>
      </c>
      <c r="F569" s="25">
        <v>1.5</v>
      </c>
    </row>
    <row r="570" spans="1:6">
      <c r="A570" s="23">
        <v>2021</v>
      </c>
      <c r="B570" s="23" t="s">
        <v>1886</v>
      </c>
      <c r="C570" s="22" t="s">
        <v>86</v>
      </c>
      <c r="D570" s="13" t="s">
        <v>3561</v>
      </c>
      <c r="E570" s="34">
        <v>26</v>
      </c>
      <c r="F570" s="25">
        <v>24.5</v>
      </c>
    </row>
    <row r="571" spans="1:6">
      <c r="A571" s="23">
        <v>2021</v>
      </c>
      <c r="B571" s="23" t="s">
        <v>1886</v>
      </c>
      <c r="C571" s="22" t="s">
        <v>89</v>
      </c>
      <c r="D571" s="13" t="s">
        <v>3561</v>
      </c>
      <c r="E571" s="34">
        <v>21</v>
      </c>
      <c r="F571" s="25">
        <v>20</v>
      </c>
    </row>
    <row r="572" spans="1:6">
      <c r="A572" s="23">
        <v>2021</v>
      </c>
      <c r="B572" s="23" t="s">
        <v>1886</v>
      </c>
      <c r="C572" s="22" t="s">
        <v>94</v>
      </c>
      <c r="D572" s="13" t="s">
        <v>3561</v>
      </c>
      <c r="E572" s="34">
        <v>28</v>
      </c>
      <c r="F572" s="25">
        <v>28</v>
      </c>
    </row>
    <row r="573" spans="1:6">
      <c r="A573" s="23">
        <v>2021</v>
      </c>
      <c r="B573" s="23" t="s">
        <v>1886</v>
      </c>
      <c r="C573" s="22" t="s">
        <v>100</v>
      </c>
      <c r="D573" s="13" t="s">
        <v>3561</v>
      </c>
      <c r="E573" s="34">
        <v>27</v>
      </c>
      <c r="F573" s="25">
        <v>27</v>
      </c>
    </row>
    <row r="574" spans="1:6">
      <c r="A574" s="23">
        <v>2021</v>
      </c>
      <c r="B574" s="23" t="s">
        <v>1886</v>
      </c>
      <c r="C574" s="22" t="s">
        <v>104</v>
      </c>
      <c r="D574" s="13" t="s">
        <v>3561</v>
      </c>
      <c r="E574" s="34">
        <v>99</v>
      </c>
      <c r="F574" s="25">
        <v>99</v>
      </c>
    </row>
    <row r="575" spans="1:6">
      <c r="A575" s="23">
        <v>2021</v>
      </c>
      <c r="B575" s="23" t="s">
        <v>1886</v>
      </c>
      <c r="C575" s="22" t="s">
        <v>120</v>
      </c>
      <c r="D575" s="13" t="s">
        <v>3561</v>
      </c>
      <c r="E575" s="34">
        <v>234</v>
      </c>
      <c r="F575" s="25">
        <v>134.02500000000001</v>
      </c>
    </row>
    <row r="576" spans="1:6">
      <c r="A576" s="23">
        <v>2021</v>
      </c>
      <c r="B576" s="23" t="s">
        <v>1886</v>
      </c>
      <c r="C576" s="22" t="s">
        <v>156</v>
      </c>
      <c r="D576" s="13" t="s">
        <v>3561</v>
      </c>
      <c r="E576" s="34">
        <v>153</v>
      </c>
      <c r="F576" s="25">
        <v>74.09999999999998</v>
      </c>
    </row>
    <row r="577" spans="1:6">
      <c r="A577" s="23">
        <v>2021</v>
      </c>
      <c r="B577" s="23" t="s">
        <v>1886</v>
      </c>
      <c r="C577" s="22" t="s">
        <v>164</v>
      </c>
      <c r="D577" s="13" t="s">
        <v>3561</v>
      </c>
      <c r="E577" s="34">
        <v>37</v>
      </c>
      <c r="F577" s="25">
        <v>34.5</v>
      </c>
    </row>
    <row r="578" spans="1:6">
      <c r="A578" s="23">
        <v>2021</v>
      </c>
      <c r="B578" s="23" t="s">
        <v>1886</v>
      </c>
      <c r="C578" s="22" t="s">
        <v>167</v>
      </c>
      <c r="D578" s="13" t="s">
        <v>3561</v>
      </c>
      <c r="E578" s="34">
        <v>65</v>
      </c>
      <c r="F578" s="25">
        <v>64</v>
      </c>
    </row>
    <row r="579" spans="1:6">
      <c r="A579" s="23">
        <v>2021</v>
      </c>
      <c r="B579" s="23" t="s">
        <v>1886</v>
      </c>
      <c r="C579" s="22" t="s">
        <v>1513</v>
      </c>
      <c r="D579" s="13" t="s">
        <v>3561</v>
      </c>
      <c r="E579" s="34">
        <v>18</v>
      </c>
      <c r="F579" s="25">
        <v>18</v>
      </c>
    </row>
    <row r="580" spans="1:6">
      <c r="A580" s="23">
        <v>2021</v>
      </c>
      <c r="B580" s="23" t="s">
        <v>1886</v>
      </c>
      <c r="C580" s="22" t="s">
        <v>1513</v>
      </c>
      <c r="D580" s="13" t="s">
        <v>3561</v>
      </c>
      <c r="E580" s="34">
        <v>6</v>
      </c>
      <c r="F580" s="25">
        <v>6</v>
      </c>
    </row>
    <row r="581" spans="1:6">
      <c r="A581" s="23">
        <v>2021</v>
      </c>
      <c r="B581" s="23" t="s">
        <v>514</v>
      </c>
      <c r="C581" s="22" t="s">
        <v>184</v>
      </c>
      <c r="D581" s="13" t="s">
        <v>3562</v>
      </c>
      <c r="E581" s="34">
        <v>338</v>
      </c>
      <c r="F581" s="25">
        <v>180.53650000000002</v>
      </c>
    </row>
    <row r="582" spans="1:6">
      <c r="A582" s="23">
        <v>2021</v>
      </c>
      <c r="B582" s="23" t="s">
        <v>514</v>
      </c>
      <c r="C582" s="22" t="s">
        <v>23</v>
      </c>
      <c r="D582" s="13" t="s">
        <v>3562</v>
      </c>
      <c r="E582" s="34">
        <v>76</v>
      </c>
      <c r="F582" s="25">
        <v>38.333000000000006</v>
      </c>
    </row>
    <row r="583" spans="1:6">
      <c r="A583" s="23">
        <v>2021</v>
      </c>
      <c r="B583" s="23" t="s">
        <v>514</v>
      </c>
      <c r="C583" s="22" t="s">
        <v>6804</v>
      </c>
      <c r="D583" s="13" t="s">
        <v>3562</v>
      </c>
      <c r="E583" s="34">
        <v>129</v>
      </c>
      <c r="F583" s="25">
        <v>46.524500000000003</v>
      </c>
    </row>
    <row r="584" spans="1:6">
      <c r="A584" s="23">
        <v>2021</v>
      </c>
      <c r="B584" s="23" t="s">
        <v>514</v>
      </c>
      <c r="C584" s="22" t="s">
        <v>185</v>
      </c>
      <c r="D584" s="13" t="s">
        <v>3562</v>
      </c>
      <c r="E584" s="34">
        <v>96</v>
      </c>
      <c r="F584" s="25">
        <v>107.32949999999998</v>
      </c>
    </row>
    <row r="585" spans="1:6">
      <c r="A585" s="23">
        <v>2021</v>
      </c>
      <c r="B585" s="23" t="s">
        <v>514</v>
      </c>
      <c r="C585" s="22" t="s">
        <v>104</v>
      </c>
      <c r="D585" s="13" t="s">
        <v>3562</v>
      </c>
      <c r="E585" s="34">
        <v>224</v>
      </c>
      <c r="F585" s="25">
        <v>105.01349999999999</v>
      </c>
    </row>
    <row r="586" spans="1:6">
      <c r="A586" s="23">
        <v>2021</v>
      </c>
      <c r="B586" s="23" t="s">
        <v>514</v>
      </c>
      <c r="C586" s="22" t="s">
        <v>184</v>
      </c>
      <c r="D586" s="13" t="s">
        <v>3561</v>
      </c>
      <c r="E586" s="34">
        <v>90</v>
      </c>
      <c r="F586" s="25">
        <v>71</v>
      </c>
    </row>
    <row r="587" spans="1:6">
      <c r="A587" s="23">
        <v>2021</v>
      </c>
      <c r="B587" s="23" t="s">
        <v>514</v>
      </c>
      <c r="C587" s="22" t="s">
        <v>23</v>
      </c>
      <c r="D587" s="13" t="s">
        <v>3561</v>
      </c>
      <c r="E587" s="34">
        <v>56</v>
      </c>
      <c r="F587" s="25">
        <v>55</v>
      </c>
    </row>
    <row r="588" spans="1:6">
      <c r="A588" s="23">
        <v>2021</v>
      </c>
      <c r="B588" s="23" t="s">
        <v>514</v>
      </c>
      <c r="C588" s="22" t="s">
        <v>6804</v>
      </c>
      <c r="D588" s="13" t="s">
        <v>3561</v>
      </c>
      <c r="E588" s="34">
        <v>26</v>
      </c>
      <c r="F588" s="25">
        <v>24.5</v>
      </c>
    </row>
    <row r="589" spans="1:6">
      <c r="A589" s="23">
        <v>2021</v>
      </c>
      <c r="B589" s="23" t="s">
        <v>514</v>
      </c>
      <c r="C589" s="22" t="s">
        <v>185</v>
      </c>
      <c r="D589" s="13" t="s">
        <v>3561</v>
      </c>
      <c r="E589" s="34">
        <v>104</v>
      </c>
      <c r="F589" s="25">
        <v>97.5</v>
      </c>
    </row>
    <row r="590" spans="1:6">
      <c r="A590" s="23">
        <v>2021</v>
      </c>
      <c r="B590" s="23" t="s">
        <v>514</v>
      </c>
      <c r="C590" s="22" t="s">
        <v>104</v>
      </c>
      <c r="D590" s="13" t="s">
        <v>3561</v>
      </c>
      <c r="E590" s="34">
        <v>89</v>
      </c>
      <c r="F590" s="25">
        <v>88.5</v>
      </c>
    </row>
    <row r="591" spans="1:6">
      <c r="A591" s="23">
        <v>2021</v>
      </c>
      <c r="B591" s="23" t="s">
        <v>514</v>
      </c>
      <c r="C591" s="22" t="s">
        <v>8102</v>
      </c>
      <c r="D591" s="13" t="s">
        <v>3561</v>
      </c>
      <c r="E591" s="34">
        <v>4</v>
      </c>
      <c r="F591" s="25">
        <v>4</v>
      </c>
    </row>
  </sheetData>
  <autoFilter ref="A1:F591" xr:uid="{00000000-0009-0000-0000-00001B000000}"/>
  <sortState xmlns:xlrd2="http://schemas.microsoft.com/office/spreadsheetml/2017/richdata2" ref="A2:F591">
    <sortCondition ref="A2:A591"/>
    <sortCondition descending="1" ref="B2:B591"/>
    <sortCondition ref="D2:D591"/>
    <sortCondition ref="C2:C591"/>
  </sortState>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4">
    <tabColor theme="0"/>
  </sheetPr>
  <dimension ref="A1:F1313"/>
  <sheetViews>
    <sheetView zoomScale="85" zoomScaleNormal="85" workbookViewId="0">
      <pane ySplit="1" topLeftCell="A1276" activePane="bottomLeft" state="frozen"/>
      <selection pane="bottomLeft" activeCell="A1313" sqref="A1313"/>
    </sheetView>
  </sheetViews>
  <sheetFormatPr baseColWidth="10" defaultRowHeight="16.5"/>
  <cols>
    <col min="1" max="1" width="9" bestFit="1" customWidth="1"/>
    <col min="2" max="2" width="12.5" bestFit="1" customWidth="1"/>
    <col min="3" max="3" width="56" bestFit="1" customWidth="1"/>
    <col min="4" max="4" width="19.125" bestFit="1" customWidth="1"/>
    <col min="5" max="5" width="11.75" style="10" bestFit="1" customWidth="1"/>
    <col min="6" max="6" width="12.75" bestFit="1" customWidth="1"/>
  </cols>
  <sheetData>
    <row r="1" spans="1:6">
      <c r="A1" s="43" t="s">
        <v>2398</v>
      </c>
      <c r="B1" s="43" t="s">
        <v>199</v>
      </c>
      <c r="C1" s="43" t="s">
        <v>3598</v>
      </c>
      <c r="D1" s="43" t="s">
        <v>3560</v>
      </c>
      <c r="E1" s="43" t="s">
        <v>3563</v>
      </c>
      <c r="F1" s="43" t="s">
        <v>2703</v>
      </c>
    </row>
    <row r="2" spans="1:6">
      <c r="A2" s="23">
        <v>2007</v>
      </c>
      <c r="B2" s="23" t="s">
        <v>1886</v>
      </c>
      <c r="C2" s="22" t="s">
        <v>3582</v>
      </c>
      <c r="D2" s="13" t="s">
        <v>3561</v>
      </c>
      <c r="E2" s="35" t="s">
        <v>3565</v>
      </c>
      <c r="F2" s="36">
        <v>1</v>
      </c>
    </row>
    <row r="3" spans="1:6">
      <c r="A3" s="23">
        <v>2007</v>
      </c>
      <c r="B3" s="23" t="s">
        <v>1886</v>
      </c>
      <c r="C3" s="22" t="s">
        <v>3581</v>
      </c>
      <c r="D3" s="13" t="s">
        <v>3561</v>
      </c>
      <c r="E3" s="35" t="s">
        <v>3564</v>
      </c>
      <c r="F3" s="36">
        <v>5</v>
      </c>
    </row>
    <row r="4" spans="1:6">
      <c r="A4" s="23">
        <v>2007</v>
      </c>
      <c r="B4" s="23" t="s">
        <v>1886</v>
      </c>
      <c r="C4" s="22" t="s">
        <v>3581</v>
      </c>
      <c r="D4" s="13" t="s">
        <v>3561</v>
      </c>
      <c r="E4" s="35" t="s">
        <v>3565</v>
      </c>
      <c r="F4" s="36">
        <v>6</v>
      </c>
    </row>
    <row r="5" spans="1:6">
      <c r="A5" s="23">
        <v>2007</v>
      </c>
      <c r="B5" s="23" t="s">
        <v>1886</v>
      </c>
      <c r="C5" s="22" t="s">
        <v>5</v>
      </c>
      <c r="D5" s="13" t="s">
        <v>3561</v>
      </c>
      <c r="E5" s="35" t="s">
        <v>3564</v>
      </c>
      <c r="F5" s="36">
        <v>26</v>
      </c>
    </row>
    <row r="6" spans="1:6">
      <c r="A6" s="23">
        <v>2007</v>
      </c>
      <c r="B6" s="23" t="s">
        <v>1886</v>
      </c>
      <c r="C6" s="22" t="s">
        <v>5</v>
      </c>
      <c r="D6" s="13" t="s">
        <v>3561</v>
      </c>
      <c r="E6" s="35" t="s">
        <v>3565</v>
      </c>
      <c r="F6" s="36">
        <v>44</v>
      </c>
    </row>
    <row r="7" spans="1:6">
      <c r="A7" s="23">
        <v>2007</v>
      </c>
      <c r="B7" s="23" t="s">
        <v>1886</v>
      </c>
      <c r="C7" s="22" t="s">
        <v>10</v>
      </c>
      <c r="D7" s="13" t="s">
        <v>3561</v>
      </c>
      <c r="E7" s="35" t="s">
        <v>3564</v>
      </c>
      <c r="F7" s="36">
        <v>20</v>
      </c>
    </row>
    <row r="8" spans="1:6">
      <c r="A8" s="23">
        <v>2007</v>
      </c>
      <c r="B8" s="23" t="s">
        <v>1886</v>
      </c>
      <c r="C8" s="22" t="s">
        <v>10</v>
      </c>
      <c r="D8" s="13" t="s">
        <v>3561</v>
      </c>
      <c r="E8" s="35" t="s">
        <v>3565</v>
      </c>
      <c r="F8" s="36">
        <v>34</v>
      </c>
    </row>
    <row r="9" spans="1:6">
      <c r="A9" s="23">
        <v>2007</v>
      </c>
      <c r="B9" s="23" t="s">
        <v>1886</v>
      </c>
      <c r="C9" s="22" t="s">
        <v>14</v>
      </c>
      <c r="D9" s="13" t="s">
        <v>3561</v>
      </c>
      <c r="E9" s="35" t="s">
        <v>3564</v>
      </c>
      <c r="F9" s="36">
        <v>90</v>
      </c>
    </row>
    <row r="10" spans="1:6">
      <c r="A10" s="23">
        <v>2007</v>
      </c>
      <c r="B10" s="23" t="s">
        <v>1886</v>
      </c>
      <c r="C10" s="22" t="s">
        <v>14</v>
      </c>
      <c r="D10" s="13" t="s">
        <v>3561</v>
      </c>
      <c r="E10" s="35" t="s">
        <v>3565</v>
      </c>
      <c r="F10" s="36">
        <v>85</v>
      </c>
    </row>
    <row r="11" spans="1:6">
      <c r="A11" s="23">
        <v>2007</v>
      </c>
      <c r="B11" s="23" t="s">
        <v>1886</v>
      </c>
      <c r="C11" s="22" t="s">
        <v>23</v>
      </c>
      <c r="D11" s="13" t="s">
        <v>3561</v>
      </c>
      <c r="E11" s="35" t="s">
        <v>3564</v>
      </c>
      <c r="F11" s="36">
        <v>23</v>
      </c>
    </row>
    <row r="12" spans="1:6">
      <c r="A12" s="23">
        <v>2007</v>
      </c>
      <c r="B12" s="23" t="s">
        <v>1886</v>
      </c>
      <c r="C12" s="22" t="s">
        <v>23</v>
      </c>
      <c r="D12" s="13" t="s">
        <v>3561</v>
      </c>
      <c r="E12" s="35" t="s">
        <v>3565</v>
      </c>
      <c r="F12" s="36">
        <v>46</v>
      </c>
    </row>
    <row r="13" spans="1:6">
      <c r="A13" s="23">
        <v>2007</v>
      </c>
      <c r="B13" s="23" t="s">
        <v>1886</v>
      </c>
      <c r="C13" s="22" t="s">
        <v>41</v>
      </c>
      <c r="D13" s="13" t="s">
        <v>3561</v>
      </c>
      <c r="E13" s="35" t="s">
        <v>3564</v>
      </c>
      <c r="F13" s="36">
        <v>28</v>
      </c>
    </row>
    <row r="14" spans="1:6">
      <c r="A14" s="23">
        <v>2007</v>
      </c>
      <c r="B14" s="23" t="s">
        <v>1886</v>
      </c>
      <c r="C14" s="22" t="s">
        <v>41</v>
      </c>
      <c r="D14" s="13" t="s">
        <v>3561</v>
      </c>
      <c r="E14" s="35" t="s">
        <v>3565</v>
      </c>
      <c r="F14" s="36">
        <v>28</v>
      </c>
    </row>
    <row r="15" spans="1:6">
      <c r="A15" s="23">
        <v>2007</v>
      </c>
      <c r="B15" s="23" t="s">
        <v>1886</v>
      </c>
      <c r="C15" s="22" t="s">
        <v>60</v>
      </c>
      <c r="D15" s="13" t="s">
        <v>3561</v>
      </c>
      <c r="E15" s="35" t="s">
        <v>3564</v>
      </c>
      <c r="F15" s="36">
        <v>10</v>
      </c>
    </row>
    <row r="16" spans="1:6">
      <c r="A16" s="23">
        <v>2007</v>
      </c>
      <c r="B16" s="23" t="s">
        <v>1886</v>
      </c>
      <c r="C16" s="22" t="s">
        <v>60</v>
      </c>
      <c r="D16" s="13" t="s">
        <v>3561</v>
      </c>
      <c r="E16" s="35" t="s">
        <v>3565</v>
      </c>
      <c r="F16" s="36">
        <v>18</v>
      </c>
    </row>
    <row r="17" spans="1:6">
      <c r="A17" s="23">
        <v>2007</v>
      </c>
      <c r="B17" s="23" t="s">
        <v>1886</v>
      </c>
      <c r="C17" s="22" t="s">
        <v>70</v>
      </c>
      <c r="D17" s="13" t="s">
        <v>3561</v>
      </c>
      <c r="E17" s="35" t="s">
        <v>3564</v>
      </c>
      <c r="F17" s="36">
        <v>17</v>
      </c>
    </row>
    <row r="18" spans="1:6">
      <c r="A18" s="23">
        <v>2007</v>
      </c>
      <c r="B18" s="23" t="s">
        <v>1886</v>
      </c>
      <c r="C18" s="22" t="s">
        <v>70</v>
      </c>
      <c r="D18" s="13" t="s">
        <v>3561</v>
      </c>
      <c r="E18" s="35" t="s">
        <v>3565</v>
      </c>
      <c r="F18" s="36">
        <v>25</v>
      </c>
    </row>
    <row r="19" spans="1:6">
      <c r="A19" s="23">
        <v>2007</v>
      </c>
      <c r="B19" s="23" t="s">
        <v>1886</v>
      </c>
      <c r="C19" s="22" t="s">
        <v>76</v>
      </c>
      <c r="D19" s="13" t="s">
        <v>3561</v>
      </c>
      <c r="E19" s="35" t="s">
        <v>3564</v>
      </c>
      <c r="F19" s="36">
        <v>44</v>
      </c>
    </row>
    <row r="20" spans="1:6">
      <c r="A20" s="23">
        <v>2007</v>
      </c>
      <c r="B20" s="23" t="s">
        <v>1886</v>
      </c>
      <c r="C20" s="22" t="s">
        <v>76</v>
      </c>
      <c r="D20" s="13" t="s">
        <v>3561</v>
      </c>
      <c r="E20" s="35" t="s">
        <v>3565</v>
      </c>
      <c r="F20" s="36">
        <v>25</v>
      </c>
    </row>
    <row r="21" spans="1:6">
      <c r="A21" s="23">
        <v>2007</v>
      </c>
      <c r="B21" s="23" t="s">
        <v>1886</v>
      </c>
      <c r="C21" s="22" t="s">
        <v>83</v>
      </c>
      <c r="D21" s="13" t="s">
        <v>3561</v>
      </c>
      <c r="E21" s="35" t="s">
        <v>3565</v>
      </c>
      <c r="F21" s="36">
        <v>3</v>
      </c>
    </row>
    <row r="22" spans="1:6">
      <c r="A22" s="23">
        <v>2007</v>
      </c>
      <c r="B22" s="23" t="s">
        <v>1886</v>
      </c>
      <c r="C22" s="22" t="s">
        <v>86</v>
      </c>
      <c r="D22" s="13" t="s">
        <v>3561</v>
      </c>
      <c r="E22" s="35" t="s">
        <v>3564</v>
      </c>
      <c r="F22" s="36">
        <v>33</v>
      </c>
    </row>
    <row r="23" spans="1:6">
      <c r="A23" s="23">
        <v>2007</v>
      </c>
      <c r="B23" s="23" t="s">
        <v>1886</v>
      </c>
      <c r="C23" s="22" t="s">
        <v>86</v>
      </c>
      <c r="D23" s="13" t="s">
        <v>3561</v>
      </c>
      <c r="E23" s="35" t="s">
        <v>3565</v>
      </c>
      <c r="F23" s="36">
        <v>15</v>
      </c>
    </row>
    <row r="24" spans="1:6">
      <c r="A24" s="23">
        <v>2007</v>
      </c>
      <c r="B24" s="23" t="s">
        <v>1886</v>
      </c>
      <c r="C24" s="22" t="s">
        <v>89</v>
      </c>
      <c r="D24" s="13" t="s">
        <v>3561</v>
      </c>
      <c r="E24" s="35" t="s">
        <v>3564</v>
      </c>
      <c r="F24" s="36">
        <v>29</v>
      </c>
    </row>
    <row r="25" spans="1:6">
      <c r="A25" s="23">
        <v>2007</v>
      </c>
      <c r="B25" s="23" t="s">
        <v>1886</v>
      </c>
      <c r="C25" s="22" t="s">
        <v>89</v>
      </c>
      <c r="D25" s="13" t="s">
        <v>3561</v>
      </c>
      <c r="E25" s="35" t="s">
        <v>3565</v>
      </c>
      <c r="F25" s="36">
        <v>2</v>
      </c>
    </row>
    <row r="26" spans="1:6">
      <c r="A26" s="23">
        <v>2007</v>
      </c>
      <c r="B26" s="23" t="s">
        <v>1886</v>
      </c>
      <c r="C26" s="22" t="s">
        <v>94</v>
      </c>
      <c r="D26" s="13" t="s">
        <v>3561</v>
      </c>
      <c r="E26" s="35" t="s">
        <v>3564</v>
      </c>
      <c r="F26" s="36">
        <v>7</v>
      </c>
    </row>
    <row r="27" spans="1:6">
      <c r="A27" s="23">
        <v>2007</v>
      </c>
      <c r="B27" s="23" t="s">
        <v>1886</v>
      </c>
      <c r="C27" s="22" t="s">
        <v>94</v>
      </c>
      <c r="D27" s="13" t="s">
        <v>3561</v>
      </c>
      <c r="E27" s="35" t="s">
        <v>3565</v>
      </c>
      <c r="F27" s="36">
        <v>25</v>
      </c>
    </row>
    <row r="28" spans="1:6">
      <c r="A28" s="23">
        <v>2007</v>
      </c>
      <c r="B28" s="23" t="s">
        <v>1886</v>
      </c>
      <c r="C28" s="22" t="s">
        <v>100</v>
      </c>
      <c r="D28" s="13" t="s">
        <v>3561</v>
      </c>
      <c r="E28" s="35" t="s">
        <v>3564</v>
      </c>
      <c r="F28" s="36">
        <v>7</v>
      </c>
    </row>
    <row r="29" spans="1:6">
      <c r="A29" s="23">
        <v>2007</v>
      </c>
      <c r="B29" s="23" t="s">
        <v>1886</v>
      </c>
      <c r="C29" s="22" t="s">
        <v>100</v>
      </c>
      <c r="D29" s="13" t="s">
        <v>3561</v>
      </c>
      <c r="E29" s="35" t="s">
        <v>3565</v>
      </c>
      <c r="F29" s="36">
        <v>19</v>
      </c>
    </row>
    <row r="30" spans="1:6">
      <c r="A30" s="23">
        <v>2007</v>
      </c>
      <c r="B30" s="23" t="s">
        <v>1886</v>
      </c>
      <c r="C30" s="22" t="s">
        <v>104</v>
      </c>
      <c r="D30" s="13" t="s">
        <v>3561</v>
      </c>
      <c r="E30" s="35" t="s">
        <v>3564</v>
      </c>
      <c r="F30" s="36">
        <v>19</v>
      </c>
    </row>
    <row r="31" spans="1:6">
      <c r="A31" s="23">
        <v>2007</v>
      </c>
      <c r="B31" s="23" t="s">
        <v>1886</v>
      </c>
      <c r="C31" s="22" t="s">
        <v>104</v>
      </c>
      <c r="D31" s="13" t="s">
        <v>3561</v>
      </c>
      <c r="E31" s="35" t="s">
        <v>3565</v>
      </c>
      <c r="F31" s="36">
        <v>67</v>
      </c>
    </row>
    <row r="32" spans="1:6">
      <c r="A32" s="23">
        <v>2007</v>
      </c>
      <c r="B32" s="23" t="s">
        <v>1886</v>
      </c>
      <c r="C32" s="22" t="s">
        <v>120</v>
      </c>
      <c r="D32" s="13" t="s">
        <v>3561</v>
      </c>
      <c r="E32" s="35" t="s">
        <v>3564</v>
      </c>
      <c r="F32" s="36">
        <v>86</v>
      </c>
    </row>
    <row r="33" spans="1:6">
      <c r="A33" s="23">
        <v>2007</v>
      </c>
      <c r="B33" s="23" t="s">
        <v>1886</v>
      </c>
      <c r="C33" s="22" t="s">
        <v>120</v>
      </c>
      <c r="D33" s="13" t="s">
        <v>3561</v>
      </c>
      <c r="E33" s="35" t="s">
        <v>3565</v>
      </c>
      <c r="F33" s="36">
        <v>171</v>
      </c>
    </row>
    <row r="34" spans="1:6">
      <c r="A34" s="23">
        <v>2007</v>
      </c>
      <c r="B34" s="23" t="s">
        <v>1886</v>
      </c>
      <c r="C34" s="22" t="s">
        <v>156</v>
      </c>
      <c r="D34" s="13" t="s">
        <v>3561</v>
      </c>
      <c r="E34" s="35" t="s">
        <v>3564</v>
      </c>
      <c r="F34" s="36">
        <v>97</v>
      </c>
    </row>
    <row r="35" spans="1:6">
      <c r="A35" s="23">
        <v>2007</v>
      </c>
      <c r="B35" s="23" t="s">
        <v>1886</v>
      </c>
      <c r="C35" s="22" t="s">
        <v>156</v>
      </c>
      <c r="D35" s="13" t="s">
        <v>3561</v>
      </c>
      <c r="E35" s="35" t="s">
        <v>3565</v>
      </c>
      <c r="F35" s="36">
        <v>102</v>
      </c>
    </row>
    <row r="36" spans="1:6">
      <c r="A36" s="23">
        <v>2007</v>
      </c>
      <c r="B36" s="23" t="s">
        <v>1886</v>
      </c>
      <c r="C36" s="22" t="s">
        <v>164</v>
      </c>
      <c r="D36" s="13" t="s">
        <v>3561</v>
      </c>
      <c r="E36" s="35" t="s">
        <v>3564</v>
      </c>
      <c r="F36" s="36">
        <v>34</v>
      </c>
    </row>
    <row r="37" spans="1:6">
      <c r="A37" s="23">
        <v>2007</v>
      </c>
      <c r="B37" s="23" t="s">
        <v>1886</v>
      </c>
      <c r="C37" s="22" t="s">
        <v>164</v>
      </c>
      <c r="D37" s="13" t="s">
        <v>3561</v>
      </c>
      <c r="E37" s="35" t="s">
        <v>3565</v>
      </c>
      <c r="F37" s="36">
        <v>17</v>
      </c>
    </row>
    <row r="38" spans="1:6">
      <c r="A38" s="23">
        <v>2007</v>
      </c>
      <c r="B38" s="23" t="s">
        <v>1886</v>
      </c>
      <c r="C38" s="22" t="s">
        <v>167</v>
      </c>
      <c r="D38" s="13" t="s">
        <v>3561</v>
      </c>
      <c r="E38" s="35" t="s">
        <v>3564</v>
      </c>
      <c r="F38" s="36">
        <v>16</v>
      </c>
    </row>
    <row r="39" spans="1:6">
      <c r="A39" s="23">
        <v>2007</v>
      </c>
      <c r="B39" s="23" t="s">
        <v>1886</v>
      </c>
      <c r="C39" s="22" t="s">
        <v>167</v>
      </c>
      <c r="D39" s="13" t="s">
        <v>3561</v>
      </c>
      <c r="E39" s="35" t="s">
        <v>3565</v>
      </c>
      <c r="F39" s="36">
        <v>54</v>
      </c>
    </row>
    <row r="40" spans="1:6">
      <c r="A40" s="23">
        <v>2007</v>
      </c>
      <c r="B40" s="23" t="s">
        <v>1886</v>
      </c>
      <c r="C40" s="22" t="s">
        <v>171</v>
      </c>
      <c r="D40" s="13" t="s">
        <v>3561</v>
      </c>
      <c r="E40" s="35" t="s">
        <v>3564</v>
      </c>
      <c r="F40" s="36">
        <v>1</v>
      </c>
    </row>
    <row r="41" spans="1:6">
      <c r="A41" s="23">
        <v>2007</v>
      </c>
      <c r="B41" s="23" t="s">
        <v>1886</v>
      </c>
      <c r="C41" s="22" t="s">
        <v>171</v>
      </c>
      <c r="D41" s="13" t="s">
        <v>3561</v>
      </c>
      <c r="E41" s="35" t="s">
        <v>3565</v>
      </c>
      <c r="F41" s="36">
        <v>5</v>
      </c>
    </row>
    <row r="42" spans="1:6">
      <c r="A42" s="23">
        <v>2007</v>
      </c>
      <c r="B42" s="23" t="s">
        <v>1886</v>
      </c>
      <c r="C42" s="22" t="s">
        <v>539</v>
      </c>
      <c r="D42" s="13" t="s">
        <v>3561</v>
      </c>
      <c r="E42" s="35" t="s">
        <v>3564</v>
      </c>
      <c r="F42" s="36">
        <v>7</v>
      </c>
    </row>
    <row r="43" spans="1:6">
      <c r="A43" s="23">
        <v>2007</v>
      </c>
      <c r="B43" s="23" t="s">
        <v>1886</v>
      </c>
      <c r="C43" s="22" t="s">
        <v>539</v>
      </c>
      <c r="D43" s="13" t="s">
        <v>3561</v>
      </c>
      <c r="E43" s="35" t="s">
        <v>3565</v>
      </c>
      <c r="F43" s="36">
        <v>2</v>
      </c>
    </row>
    <row r="44" spans="1:6">
      <c r="A44" s="23">
        <v>2008</v>
      </c>
      <c r="B44" s="23" t="s">
        <v>1886</v>
      </c>
      <c r="C44" s="22" t="s">
        <v>3581</v>
      </c>
      <c r="D44" s="13" t="s">
        <v>3561</v>
      </c>
      <c r="E44" s="35" t="s">
        <v>3564</v>
      </c>
      <c r="F44" s="36">
        <v>6</v>
      </c>
    </row>
    <row r="45" spans="1:6">
      <c r="A45" s="23">
        <v>2008</v>
      </c>
      <c r="B45" s="23" t="s">
        <v>1886</v>
      </c>
      <c r="C45" s="22" t="s">
        <v>3581</v>
      </c>
      <c r="D45" s="13" t="s">
        <v>3561</v>
      </c>
      <c r="E45" s="35" t="s">
        <v>3565</v>
      </c>
      <c r="F45" s="36">
        <v>5</v>
      </c>
    </row>
    <row r="46" spans="1:6">
      <c r="A46" s="23">
        <v>2008</v>
      </c>
      <c r="B46" s="23" t="s">
        <v>1886</v>
      </c>
      <c r="C46" s="22" t="s">
        <v>5</v>
      </c>
      <c r="D46" s="13" t="s">
        <v>3562</v>
      </c>
      <c r="E46" s="35" t="s">
        <v>3564</v>
      </c>
      <c r="F46" s="36">
        <v>90</v>
      </c>
    </row>
    <row r="47" spans="1:6">
      <c r="A47" s="23">
        <v>2008</v>
      </c>
      <c r="B47" s="23" t="s">
        <v>1886</v>
      </c>
      <c r="C47" s="22" t="s">
        <v>5</v>
      </c>
      <c r="D47" s="13" t="s">
        <v>3562</v>
      </c>
      <c r="E47" s="35" t="s">
        <v>3565</v>
      </c>
      <c r="F47" s="36">
        <v>230</v>
      </c>
    </row>
    <row r="48" spans="1:6">
      <c r="A48" s="23">
        <v>2008</v>
      </c>
      <c r="B48" s="23" t="s">
        <v>1886</v>
      </c>
      <c r="C48" s="22" t="s">
        <v>5</v>
      </c>
      <c r="D48" s="13" t="s">
        <v>3561</v>
      </c>
      <c r="E48" s="35" t="s">
        <v>3564</v>
      </c>
      <c r="F48" s="36">
        <v>30</v>
      </c>
    </row>
    <row r="49" spans="1:6">
      <c r="A49" s="23">
        <v>2008</v>
      </c>
      <c r="B49" s="23" t="s">
        <v>1886</v>
      </c>
      <c r="C49" s="22" t="s">
        <v>5</v>
      </c>
      <c r="D49" s="13" t="s">
        <v>3561</v>
      </c>
      <c r="E49" s="35" t="s">
        <v>3565</v>
      </c>
      <c r="F49" s="36">
        <v>43</v>
      </c>
    </row>
    <row r="50" spans="1:6">
      <c r="A50" s="23">
        <v>2008</v>
      </c>
      <c r="B50" s="23" t="s">
        <v>1886</v>
      </c>
      <c r="C50" s="22" t="s">
        <v>10</v>
      </c>
      <c r="D50" s="13" t="s">
        <v>3562</v>
      </c>
      <c r="E50" s="35" t="s">
        <v>3564</v>
      </c>
      <c r="F50" s="36">
        <v>71</v>
      </c>
    </row>
    <row r="51" spans="1:6">
      <c r="A51" s="23">
        <v>2008</v>
      </c>
      <c r="B51" s="23" t="s">
        <v>1886</v>
      </c>
      <c r="C51" s="22" t="s">
        <v>10</v>
      </c>
      <c r="D51" s="13" t="s">
        <v>3562</v>
      </c>
      <c r="E51" s="35" t="s">
        <v>3565</v>
      </c>
      <c r="F51" s="36">
        <v>122</v>
      </c>
    </row>
    <row r="52" spans="1:6">
      <c r="A52" s="23">
        <v>2008</v>
      </c>
      <c r="B52" s="23" t="s">
        <v>1886</v>
      </c>
      <c r="C52" s="22" t="s">
        <v>10</v>
      </c>
      <c r="D52" s="13" t="s">
        <v>3561</v>
      </c>
      <c r="E52" s="35" t="s">
        <v>3564</v>
      </c>
      <c r="F52" s="36">
        <v>20</v>
      </c>
    </row>
    <row r="53" spans="1:6">
      <c r="A53" s="23">
        <v>2008</v>
      </c>
      <c r="B53" s="23" t="s">
        <v>1886</v>
      </c>
      <c r="C53" s="22" t="s">
        <v>10</v>
      </c>
      <c r="D53" s="13" t="s">
        <v>3561</v>
      </c>
      <c r="E53" s="35" t="s">
        <v>3565</v>
      </c>
      <c r="F53" s="36">
        <v>41</v>
      </c>
    </row>
    <row r="54" spans="1:6">
      <c r="A54" s="23">
        <v>2008</v>
      </c>
      <c r="B54" s="23" t="s">
        <v>1886</v>
      </c>
      <c r="C54" s="22" t="s">
        <v>14</v>
      </c>
      <c r="D54" s="13" t="s">
        <v>3562</v>
      </c>
      <c r="E54" s="35" t="s">
        <v>3564</v>
      </c>
      <c r="F54" s="36">
        <v>78</v>
      </c>
    </row>
    <row r="55" spans="1:6">
      <c r="A55" s="23">
        <v>2008</v>
      </c>
      <c r="B55" s="23" t="s">
        <v>1886</v>
      </c>
      <c r="C55" s="22" t="s">
        <v>14</v>
      </c>
      <c r="D55" s="13" t="s">
        <v>3562</v>
      </c>
      <c r="E55" s="35" t="s">
        <v>3565</v>
      </c>
      <c r="F55" s="36">
        <v>61</v>
      </c>
    </row>
    <row r="56" spans="1:6">
      <c r="A56" s="23">
        <v>2008</v>
      </c>
      <c r="B56" s="23" t="s">
        <v>1886</v>
      </c>
      <c r="C56" s="22" t="s">
        <v>14</v>
      </c>
      <c r="D56" s="13" t="s">
        <v>3561</v>
      </c>
      <c r="E56" s="35" t="s">
        <v>3564</v>
      </c>
      <c r="F56" s="36">
        <v>91</v>
      </c>
    </row>
    <row r="57" spans="1:6">
      <c r="A57" s="23">
        <v>2008</v>
      </c>
      <c r="B57" s="23" t="s">
        <v>1886</v>
      </c>
      <c r="C57" s="22" t="s">
        <v>14</v>
      </c>
      <c r="D57" s="13" t="s">
        <v>3561</v>
      </c>
      <c r="E57" s="35" t="s">
        <v>3565</v>
      </c>
      <c r="F57" s="36">
        <v>87</v>
      </c>
    </row>
    <row r="58" spans="1:6">
      <c r="A58" s="23">
        <v>2008</v>
      </c>
      <c r="B58" s="23" t="s">
        <v>1886</v>
      </c>
      <c r="C58" s="22" t="s">
        <v>23</v>
      </c>
      <c r="D58" s="13" t="s">
        <v>3562</v>
      </c>
      <c r="E58" s="35" t="s">
        <v>3564</v>
      </c>
      <c r="F58" s="36">
        <v>87</v>
      </c>
    </row>
    <row r="59" spans="1:6">
      <c r="A59" s="23">
        <v>2008</v>
      </c>
      <c r="B59" s="23" t="s">
        <v>1886</v>
      </c>
      <c r="C59" s="22" t="s">
        <v>23</v>
      </c>
      <c r="D59" s="13" t="s">
        <v>3562</v>
      </c>
      <c r="E59" s="35" t="s">
        <v>3565</v>
      </c>
      <c r="F59" s="36">
        <v>301</v>
      </c>
    </row>
    <row r="60" spans="1:6">
      <c r="A60" s="23">
        <v>2008</v>
      </c>
      <c r="B60" s="23" t="s">
        <v>1886</v>
      </c>
      <c r="C60" s="22" t="s">
        <v>23</v>
      </c>
      <c r="D60" s="13" t="s">
        <v>3561</v>
      </c>
      <c r="E60" s="35" t="s">
        <v>3564</v>
      </c>
      <c r="F60" s="36">
        <v>20</v>
      </c>
    </row>
    <row r="61" spans="1:6">
      <c r="A61" s="23">
        <v>2008</v>
      </c>
      <c r="B61" s="23" t="s">
        <v>1886</v>
      </c>
      <c r="C61" s="22" t="s">
        <v>23</v>
      </c>
      <c r="D61" s="13" t="s">
        <v>3561</v>
      </c>
      <c r="E61" s="35" t="s">
        <v>3565</v>
      </c>
      <c r="F61" s="36">
        <v>45</v>
      </c>
    </row>
    <row r="62" spans="1:6">
      <c r="A62" s="23">
        <v>2008</v>
      </c>
      <c r="B62" s="23" t="s">
        <v>1886</v>
      </c>
      <c r="C62" s="22" t="s">
        <v>41</v>
      </c>
      <c r="D62" s="13" t="s">
        <v>3562</v>
      </c>
      <c r="E62" s="35" t="s">
        <v>3564</v>
      </c>
      <c r="F62" s="36">
        <v>67</v>
      </c>
    </row>
    <row r="63" spans="1:6">
      <c r="A63" s="23">
        <v>2008</v>
      </c>
      <c r="B63" s="23" t="s">
        <v>1886</v>
      </c>
      <c r="C63" s="22" t="s">
        <v>41</v>
      </c>
      <c r="D63" s="13" t="s">
        <v>3562</v>
      </c>
      <c r="E63" s="35" t="s">
        <v>3565</v>
      </c>
      <c r="F63" s="36">
        <v>252</v>
      </c>
    </row>
    <row r="64" spans="1:6">
      <c r="A64" s="23">
        <v>2008</v>
      </c>
      <c r="B64" s="23" t="s">
        <v>1886</v>
      </c>
      <c r="C64" s="22" t="s">
        <v>41</v>
      </c>
      <c r="D64" s="13" t="s">
        <v>3561</v>
      </c>
      <c r="E64" s="35" t="s">
        <v>3564</v>
      </c>
      <c r="F64" s="36">
        <v>31</v>
      </c>
    </row>
    <row r="65" spans="1:6">
      <c r="A65" s="23">
        <v>2008</v>
      </c>
      <c r="B65" s="23" t="s">
        <v>1886</v>
      </c>
      <c r="C65" s="22" t="s">
        <v>41</v>
      </c>
      <c r="D65" s="13" t="s">
        <v>3561</v>
      </c>
      <c r="E65" s="35" t="s">
        <v>3565</v>
      </c>
      <c r="F65" s="36">
        <v>33</v>
      </c>
    </row>
    <row r="66" spans="1:6">
      <c r="A66" s="23">
        <v>2008</v>
      </c>
      <c r="B66" s="23" t="s">
        <v>1886</v>
      </c>
      <c r="C66" s="22" t="s">
        <v>60</v>
      </c>
      <c r="D66" s="13" t="s">
        <v>3562</v>
      </c>
      <c r="E66" s="35" t="s">
        <v>3564</v>
      </c>
      <c r="F66" s="36">
        <v>33</v>
      </c>
    </row>
    <row r="67" spans="1:6">
      <c r="A67" s="23">
        <v>2008</v>
      </c>
      <c r="B67" s="23" t="s">
        <v>1886</v>
      </c>
      <c r="C67" s="22" t="s">
        <v>60</v>
      </c>
      <c r="D67" s="13" t="s">
        <v>3562</v>
      </c>
      <c r="E67" s="35" t="s">
        <v>3565</v>
      </c>
      <c r="F67" s="36">
        <v>83</v>
      </c>
    </row>
    <row r="68" spans="1:6">
      <c r="A68" s="23">
        <v>2008</v>
      </c>
      <c r="B68" s="23" t="s">
        <v>1886</v>
      </c>
      <c r="C68" s="22" t="s">
        <v>60</v>
      </c>
      <c r="D68" s="13" t="s">
        <v>3561</v>
      </c>
      <c r="E68" s="35" t="s">
        <v>3564</v>
      </c>
      <c r="F68" s="36">
        <v>10</v>
      </c>
    </row>
    <row r="69" spans="1:6">
      <c r="A69" s="23">
        <v>2008</v>
      </c>
      <c r="B69" s="23" t="s">
        <v>1886</v>
      </c>
      <c r="C69" s="22" t="s">
        <v>60</v>
      </c>
      <c r="D69" s="13" t="s">
        <v>3561</v>
      </c>
      <c r="E69" s="35" t="s">
        <v>3565</v>
      </c>
      <c r="F69" s="36">
        <v>18</v>
      </c>
    </row>
    <row r="70" spans="1:6">
      <c r="A70" s="23">
        <v>2008</v>
      </c>
      <c r="B70" s="23" t="s">
        <v>1886</v>
      </c>
      <c r="C70" s="22" t="s">
        <v>70</v>
      </c>
      <c r="D70" s="13" t="s">
        <v>3562</v>
      </c>
      <c r="E70" s="35" t="s">
        <v>3564</v>
      </c>
      <c r="F70" s="36">
        <v>45</v>
      </c>
    </row>
    <row r="71" spans="1:6">
      <c r="A71" s="23">
        <v>2008</v>
      </c>
      <c r="B71" s="23" t="s">
        <v>1886</v>
      </c>
      <c r="C71" s="22" t="s">
        <v>70</v>
      </c>
      <c r="D71" s="13" t="s">
        <v>3562</v>
      </c>
      <c r="E71" s="35" t="s">
        <v>3565</v>
      </c>
      <c r="F71" s="36">
        <v>46</v>
      </c>
    </row>
    <row r="72" spans="1:6">
      <c r="A72" s="23">
        <v>2008</v>
      </c>
      <c r="B72" s="23" t="s">
        <v>1886</v>
      </c>
      <c r="C72" s="22" t="s">
        <v>70</v>
      </c>
      <c r="D72" s="13" t="s">
        <v>3561</v>
      </c>
      <c r="E72" s="35" t="s">
        <v>3564</v>
      </c>
      <c r="F72" s="36">
        <v>14</v>
      </c>
    </row>
    <row r="73" spans="1:6">
      <c r="A73" s="23">
        <v>2008</v>
      </c>
      <c r="B73" s="23" t="s">
        <v>1886</v>
      </c>
      <c r="C73" s="22" t="s">
        <v>70</v>
      </c>
      <c r="D73" s="13" t="s">
        <v>3561</v>
      </c>
      <c r="E73" s="35" t="s">
        <v>3565</v>
      </c>
      <c r="F73" s="36">
        <v>28</v>
      </c>
    </row>
    <row r="74" spans="1:6">
      <c r="A74" s="23">
        <v>2008</v>
      </c>
      <c r="B74" s="23" t="s">
        <v>1886</v>
      </c>
      <c r="C74" s="22" t="s">
        <v>76</v>
      </c>
      <c r="D74" s="13" t="s">
        <v>3562</v>
      </c>
      <c r="E74" s="35" t="s">
        <v>3564</v>
      </c>
      <c r="F74" s="36">
        <v>179</v>
      </c>
    </row>
    <row r="75" spans="1:6">
      <c r="A75" s="23">
        <v>2008</v>
      </c>
      <c r="B75" s="23" t="s">
        <v>1886</v>
      </c>
      <c r="C75" s="22" t="s">
        <v>76</v>
      </c>
      <c r="D75" s="13" t="s">
        <v>3562</v>
      </c>
      <c r="E75" s="35" t="s">
        <v>3565</v>
      </c>
      <c r="F75" s="36">
        <v>203</v>
      </c>
    </row>
    <row r="76" spans="1:6">
      <c r="A76" s="23">
        <v>2008</v>
      </c>
      <c r="B76" s="23" t="s">
        <v>1886</v>
      </c>
      <c r="C76" s="22" t="s">
        <v>76</v>
      </c>
      <c r="D76" s="13" t="s">
        <v>3561</v>
      </c>
      <c r="E76" s="35" t="s">
        <v>3564</v>
      </c>
      <c r="F76" s="36">
        <v>44</v>
      </c>
    </row>
    <row r="77" spans="1:6">
      <c r="A77" s="23">
        <v>2008</v>
      </c>
      <c r="B77" s="23" t="s">
        <v>1886</v>
      </c>
      <c r="C77" s="22" t="s">
        <v>76</v>
      </c>
      <c r="D77" s="13" t="s">
        <v>3561</v>
      </c>
      <c r="E77" s="35" t="s">
        <v>3565</v>
      </c>
      <c r="F77" s="36">
        <v>26</v>
      </c>
    </row>
    <row r="78" spans="1:6">
      <c r="A78" s="23">
        <v>2008</v>
      </c>
      <c r="B78" s="23" t="s">
        <v>1886</v>
      </c>
      <c r="C78" s="22" t="s">
        <v>83</v>
      </c>
      <c r="D78" s="13" t="s">
        <v>3562</v>
      </c>
      <c r="E78" s="35" t="s">
        <v>3565</v>
      </c>
      <c r="F78" s="36">
        <v>1</v>
      </c>
    </row>
    <row r="79" spans="1:6">
      <c r="A79" s="23">
        <v>2008</v>
      </c>
      <c r="B79" s="23" t="s">
        <v>1886</v>
      </c>
      <c r="C79" s="22" t="s">
        <v>83</v>
      </c>
      <c r="D79" s="13" t="s">
        <v>3561</v>
      </c>
      <c r="E79" s="35" t="s">
        <v>3565</v>
      </c>
      <c r="F79" s="36">
        <v>3</v>
      </c>
    </row>
    <row r="80" spans="1:6">
      <c r="A80" s="23">
        <v>2008</v>
      </c>
      <c r="B80" s="23" t="s">
        <v>1886</v>
      </c>
      <c r="C80" s="22" t="s">
        <v>86</v>
      </c>
      <c r="D80" s="13" t="s">
        <v>3562</v>
      </c>
      <c r="E80" s="35" t="s">
        <v>3564</v>
      </c>
      <c r="F80" s="36">
        <v>24</v>
      </c>
    </row>
    <row r="81" spans="1:6">
      <c r="A81" s="23">
        <v>2008</v>
      </c>
      <c r="B81" s="23" t="s">
        <v>1886</v>
      </c>
      <c r="C81" s="22" t="s">
        <v>86</v>
      </c>
      <c r="D81" s="13" t="s">
        <v>3562</v>
      </c>
      <c r="E81" s="35" t="s">
        <v>3565</v>
      </c>
      <c r="F81" s="36">
        <v>46</v>
      </c>
    </row>
    <row r="82" spans="1:6">
      <c r="A82" s="23">
        <v>2008</v>
      </c>
      <c r="B82" s="23" t="s">
        <v>1886</v>
      </c>
      <c r="C82" s="22" t="s">
        <v>86</v>
      </c>
      <c r="D82" s="13" t="s">
        <v>3561</v>
      </c>
      <c r="E82" s="35" t="s">
        <v>3564</v>
      </c>
      <c r="F82" s="36">
        <v>33</v>
      </c>
    </row>
    <row r="83" spans="1:6">
      <c r="A83" s="23">
        <v>2008</v>
      </c>
      <c r="B83" s="23" t="s">
        <v>1886</v>
      </c>
      <c r="C83" s="22" t="s">
        <v>86</v>
      </c>
      <c r="D83" s="13" t="s">
        <v>3561</v>
      </c>
      <c r="E83" s="35" t="s">
        <v>3565</v>
      </c>
      <c r="F83" s="36">
        <v>12</v>
      </c>
    </row>
    <row r="84" spans="1:6">
      <c r="A84" s="23">
        <v>2008</v>
      </c>
      <c r="B84" s="23" t="s">
        <v>1886</v>
      </c>
      <c r="C84" s="22" t="s">
        <v>89</v>
      </c>
      <c r="D84" s="13" t="s">
        <v>3562</v>
      </c>
      <c r="E84" s="35" t="s">
        <v>3564</v>
      </c>
      <c r="F84" s="36">
        <v>4</v>
      </c>
    </row>
    <row r="85" spans="1:6">
      <c r="A85" s="23">
        <v>2008</v>
      </c>
      <c r="B85" s="23" t="s">
        <v>1886</v>
      </c>
      <c r="C85" s="22" t="s">
        <v>89</v>
      </c>
      <c r="D85" s="13" t="s">
        <v>3562</v>
      </c>
      <c r="E85" s="35" t="s">
        <v>3565</v>
      </c>
      <c r="F85" s="36">
        <v>2</v>
      </c>
    </row>
    <row r="86" spans="1:6">
      <c r="A86" s="23">
        <v>2008</v>
      </c>
      <c r="B86" s="23" t="s">
        <v>1886</v>
      </c>
      <c r="C86" s="22" t="s">
        <v>89</v>
      </c>
      <c r="D86" s="13" t="s">
        <v>3561</v>
      </c>
      <c r="E86" s="35" t="s">
        <v>3564</v>
      </c>
      <c r="F86" s="36">
        <v>30</v>
      </c>
    </row>
    <row r="87" spans="1:6">
      <c r="A87" s="23">
        <v>2008</v>
      </c>
      <c r="B87" s="23" t="s">
        <v>1886</v>
      </c>
      <c r="C87" s="22" t="s">
        <v>89</v>
      </c>
      <c r="D87" s="13" t="s">
        <v>3561</v>
      </c>
      <c r="E87" s="35" t="s">
        <v>3565</v>
      </c>
      <c r="F87" s="36">
        <v>1</v>
      </c>
    </row>
    <row r="88" spans="1:6">
      <c r="A88" s="23">
        <v>2008</v>
      </c>
      <c r="B88" s="23" t="s">
        <v>1886</v>
      </c>
      <c r="C88" s="22" t="s">
        <v>94</v>
      </c>
      <c r="D88" s="13" t="s">
        <v>3562</v>
      </c>
      <c r="E88" s="35" t="s">
        <v>3564</v>
      </c>
      <c r="F88" s="36">
        <v>12</v>
      </c>
    </row>
    <row r="89" spans="1:6">
      <c r="A89" s="23">
        <v>2008</v>
      </c>
      <c r="B89" s="23" t="s">
        <v>1886</v>
      </c>
      <c r="C89" s="22" t="s">
        <v>94</v>
      </c>
      <c r="D89" s="13" t="s">
        <v>3562</v>
      </c>
      <c r="E89" s="35" t="s">
        <v>3565</v>
      </c>
      <c r="F89" s="36">
        <v>26</v>
      </c>
    </row>
    <row r="90" spans="1:6">
      <c r="A90" s="23">
        <v>2008</v>
      </c>
      <c r="B90" s="23" t="s">
        <v>1886</v>
      </c>
      <c r="C90" s="22" t="s">
        <v>94</v>
      </c>
      <c r="D90" s="13" t="s">
        <v>3561</v>
      </c>
      <c r="E90" s="35" t="s">
        <v>3564</v>
      </c>
      <c r="F90" s="36">
        <v>7</v>
      </c>
    </row>
    <row r="91" spans="1:6">
      <c r="A91" s="23">
        <v>2008</v>
      </c>
      <c r="B91" s="23" t="s">
        <v>1886</v>
      </c>
      <c r="C91" s="22" t="s">
        <v>94</v>
      </c>
      <c r="D91" s="13" t="s">
        <v>3561</v>
      </c>
      <c r="E91" s="35" t="s">
        <v>3565</v>
      </c>
      <c r="F91" s="36">
        <v>26</v>
      </c>
    </row>
    <row r="92" spans="1:6">
      <c r="A92" s="23">
        <v>2008</v>
      </c>
      <c r="B92" s="23" t="s">
        <v>1886</v>
      </c>
      <c r="C92" s="22" t="s">
        <v>100</v>
      </c>
      <c r="D92" s="13" t="s">
        <v>3562</v>
      </c>
      <c r="E92" s="35" t="s">
        <v>3564</v>
      </c>
      <c r="F92" s="36">
        <v>9</v>
      </c>
    </row>
    <row r="93" spans="1:6">
      <c r="A93" s="23">
        <v>2008</v>
      </c>
      <c r="B93" s="23" t="s">
        <v>1886</v>
      </c>
      <c r="C93" s="22" t="s">
        <v>100</v>
      </c>
      <c r="D93" s="13" t="s">
        <v>3562</v>
      </c>
      <c r="E93" s="35" t="s">
        <v>3565</v>
      </c>
      <c r="F93" s="36">
        <v>22</v>
      </c>
    </row>
    <row r="94" spans="1:6">
      <c r="A94" s="23">
        <v>2008</v>
      </c>
      <c r="B94" s="23" t="s">
        <v>1886</v>
      </c>
      <c r="C94" s="22" t="s">
        <v>100</v>
      </c>
      <c r="D94" s="13" t="s">
        <v>3561</v>
      </c>
      <c r="E94" s="35" t="s">
        <v>3564</v>
      </c>
      <c r="F94" s="36">
        <v>7</v>
      </c>
    </row>
    <row r="95" spans="1:6">
      <c r="A95" s="23">
        <v>2008</v>
      </c>
      <c r="B95" s="23" t="s">
        <v>1886</v>
      </c>
      <c r="C95" s="22" t="s">
        <v>100</v>
      </c>
      <c r="D95" s="13" t="s">
        <v>3561</v>
      </c>
      <c r="E95" s="35" t="s">
        <v>3565</v>
      </c>
      <c r="F95" s="36">
        <v>19</v>
      </c>
    </row>
    <row r="96" spans="1:6">
      <c r="A96" s="23">
        <v>2008</v>
      </c>
      <c r="B96" s="23" t="s">
        <v>1886</v>
      </c>
      <c r="C96" s="22" t="s">
        <v>104</v>
      </c>
      <c r="D96" s="13" t="s">
        <v>3562</v>
      </c>
      <c r="E96" s="35" t="s">
        <v>3564</v>
      </c>
      <c r="F96" s="36">
        <v>49</v>
      </c>
    </row>
    <row r="97" spans="1:6">
      <c r="A97" s="23">
        <v>2008</v>
      </c>
      <c r="B97" s="23" t="s">
        <v>1886</v>
      </c>
      <c r="C97" s="22" t="s">
        <v>104</v>
      </c>
      <c r="D97" s="13" t="s">
        <v>3562</v>
      </c>
      <c r="E97" s="35" t="s">
        <v>3565</v>
      </c>
      <c r="F97" s="36">
        <v>253</v>
      </c>
    </row>
    <row r="98" spans="1:6">
      <c r="A98" s="23">
        <v>2008</v>
      </c>
      <c r="B98" s="23" t="s">
        <v>1886</v>
      </c>
      <c r="C98" s="22" t="s">
        <v>104</v>
      </c>
      <c r="D98" s="13" t="s">
        <v>3561</v>
      </c>
      <c r="E98" s="35" t="s">
        <v>3564</v>
      </c>
      <c r="F98" s="36">
        <v>15</v>
      </c>
    </row>
    <row r="99" spans="1:6">
      <c r="A99" s="23">
        <v>2008</v>
      </c>
      <c r="B99" s="23" t="s">
        <v>1886</v>
      </c>
      <c r="C99" s="22" t="s">
        <v>104</v>
      </c>
      <c r="D99" s="13" t="s">
        <v>3561</v>
      </c>
      <c r="E99" s="35" t="s">
        <v>3565</v>
      </c>
      <c r="F99" s="36">
        <v>70</v>
      </c>
    </row>
    <row r="100" spans="1:6">
      <c r="A100" s="23">
        <v>2008</v>
      </c>
      <c r="B100" s="23" t="s">
        <v>1886</v>
      </c>
      <c r="C100" s="22" t="s">
        <v>120</v>
      </c>
      <c r="D100" s="13" t="s">
        <v>3562</v>
      </c>
      <c r="E100" s="35" t="s">
        <v>3564</v>
      </c>
      <c r="F100" s="36">
        <v>11</v>
      </c>
    </row>
    <row r="101" spans="1:6">
      <c r="A101" s="23">
        <v>2008</v>
      </c>
      <c r="B101" s="23" t="s">
        <v>1886</v>
      </c>
      <c r="C101" s="22" t="s">
        <v>120</v>
      </c>
      <c r="D101" s="13" t="s">
        <v>3562</v>
      </c>
      <c r="E101" s="35" t="s">
        <v>3565</v>
      </c>
      <c r="F101" s="36">
        <v>14</v>
      </c>
    </row>
    <row r="102" spans="1:6">
      <c r="A102" s="23">
        <v>2008</v>
      </c>
      <c r="B102" s="23" t="s">
        <v>1886</v>
      </c>
      <c r="C102" s="22" t="s">
        <v>120</v>
      </c>
      <c r="D102" s="13" t="s">
        <v>3561</v>
      </c>
      <c r="E102" s="35" t="s">
        <v>3564</v>
      </c>
      <c r="F102" s="36">
        <v>89</v>
      </c>
    </row>
    <row r="103" spans="1:6">
      <c r="A103" s="23">
        <v>2008</v>
      </c>
      <c r="B103" s="23" t="s">
        <v>1886</v>
      </c>
      <c r="C103" s="22" t="s">
        <v>120</v>
      </c>
      <c r="D103" s="13" t="s">
        <v>3561</v>
      </c>
      <c r="E103" s="35" t="s">
        <v>3565</v>
      </c>
      <c r="F103" s="36">
        <v>156</v>
      </c>
    </row>
    <row r="104" spans="1:6">
      <c r="A104" s="23">
        <v>2008</v>
      </c>
      <c r="B104" s="23" t="s">
        <v>1886</v>
      </c>
      <c r="C104" s="22" t="s">
        <v>156</v>
      </c>
      <c r="D104" s="13" t="s">
        <v>3561</v>
      </c>
      <c r="E104" s="35" t="s">
        <v>3564</v>
      </c>
      <c r="F104" s="36">
        <v>98</v>
      </c>
    </row>
    <row r="105" spans="1:6">
      <c r="A105" s="23">
        <v>2008</v>
      </c>
      <c r="B105" s="23" t="s">
        <v>1886</v>
      </c>
      <c r="C105" s="22" t="s">
        <v>156</v>
      </c>
      <c r="D105" s="13" t="s">
        <v>3561</v>
      </c>
      <c r="E105" s="35" t="s">
        <v>3565</v>
      </c>
      <c r="F105" s="36">
        <v>101</v>
      </c>
    </row>
    <row r="106" spans="1:6">
      <c r="A106" s="23">
        <v>2008</v>
      </c>
      <c r="B106" s="23" t="s">
        <v>1886</v>
      </c>
      <c r="C106" s="22" t="s">
        <v>164</v>
      </c>
      <c r="D106" s="13" t="s">
        <v>3562</v>
      </c>
      <c r="E106" s="35" t="s">
        <v>3564</v>
      </c>
      <c r="F106" s="36">
        <v>94</v>
      </c>
    </row>
    <row r="107" spans="1:6">
      <c r="A107" s="23">
        <v>2008</v>
      </c>
      <c r="B107" s="23" t="s">
        <v>1886</v>
      </c>
      <c r="C107" s="22" t="s">
        <v>164</v>
      </c>
      <c r="D107" s="13" t="s">
        <v>3562</v>
      </c>
      <c r="E107" s="35" t="s">
        <v>3565</v>
      </c>
      <c r="F107" s="36">
        <v>57</v>
      </c>
    </row>
    <row r="108" spans="1:6">
      <c r="A108" s="23">
        <v>2008</v>
      </c>
      <c r="B108" s="23" t="s">
        <v>1886</v>
      </c>
      <c r="C108" s="22" t="s">
        <v>164</v>
      </c>
      <c r="D108" s="13" t="s">
        <v>3561</v>
      </c>
      <c r="E108" s="35" t="s">
        <v>3564</v>
      </c>
      <c r="F108" s="36">
        <v>34</v>
      </c>
    </row>
    <row r="109" spans="1:6">
      <c r="A109" s="23">
        <v>2008</v>
      </c>
      <c r="B109" s="23" t="s">
        <v>1886</v>
      </c>
      <c r="C109" s="22" t="s">
        <v>164</v>
      </c>
      <c r="D109" s="13" t="s">
        <v>3561</v>
      </c>
      <c r="E109" s="35" t="s">
        <v>3565</v>
      </c>
      <c r="F109" s="36">
        <v>16</v>
      </c>
    </row>
    <row r="110" spans="1:6">
      <c r="A110" s="23">
        <v>2008</v>
      </c>
      <c r="B110" s="23" t="s">
        <v>1886</v>
      </c>
      <c r="C110" s="22" t="s">
        <v>167</v>
      </c>
      <c r="D110" s="13" t="s">
        <v>3562</v>
      </c>
      <c r="E110" s="35" t="s">
        <v>3564</v>
      </c>
      <c r="F110" s="36">
        <v>1</v>
      </c>
    </row>
    <row r="111" spans="1:6">
      <c r="A111" s="23">
        <v>2008</v>
      </c>
      <c r="B111" s="23" t="s">
        <v>1886</v>
      </c>
      <c r="C111" s="22" t="s">
        <v>167</v>
      </c>
      <c r="D111" s="13" t="s">
        <v>3562</v>
      </c>
      <c r="E111" s="35" t="s">
        <v>3565</v>
      </c>
      <c r="F111" s="36">
        <v>14</v>
      </c>
    </row>
    <row r="112" spans="1:6">
      <c r="A112" s="23">
        <v>2008</v>
      </c>
      <c r="B112" s="23" t="s">
        <v>1886</v>
      </c>
      <c r="C112" s="22" t="s">
        <v>167</v>
      </c>
      <c r="D112" s="13" t="s">
        <v>3561</v>
      </c>
      <c r="E112" s="35" t="s">
        <v>3564</v>
      </c>
      <c r="F112" s="36">
        <v>16</v>
      </c>
    </row>
    <row r="113" spans="1:6">
      <c r="A113" s="23">
        <v>2008</v>
      </c>
      <c r="B113" s="23" t="s">
        <v>1886</v>
      </c>
      <c r="C113" s="22" t="s">
        <v>167</v>
      </c>
      <c r="D113" s="13" t="s">
        <v>3561</v>
      </c>
      <c r="E113" s="35" t="s">
        <v>3565</v>
      </c>
      <c r="F113" s="36">
        <v>50</v>
      </c>
    </row>
    <row r="114" spans="1:6">
      <c r="A114" s="23">
        <v>2008</v>
      </c>
      <c r="B114" s="23" t="s">
        <v>1886</v>
      </c>
      <c r="C114" s="22" t="s">
        <v>171</v>
      </c>
      <c r="D114" s="13" t="s">
        <v>3562</v>
      </c>
      <c r="E114" s="35" t="s">
        <v>3564</v>
      </c>
      <c r="F114" s="36">
        <v>3</v>
      </c>
    </row>
    <row r="115" spans="1:6">
      <c r="A115" s="23">
        <v>2008</v>
      </c>
      <c r="B115" s="23" t="s">
        <v>1886</v>
      </c>
      <c r="C115" s="22" t="s">
        <v>171</v>
      </c>
      <c r="D115" s="13" t="s">
        <v>3562</v>
      </c>
      <c r="E115" s="35" t="s">
        <v>3565</v>
      </c>
      <c r="F115" s="36">
        <v>1</v>
      </c>
    </row>
    <row r="116" spans="1:6">
      <c r="A116" s="23">
        <v>2008</v>
      </c>
      <c r="B116" s="23" t="s">
        <v>1886</v>
      </c>
      <c r="C116" s="22" t="s">
        <v>171</v>
      </c>
      <c r="D116" s="13" t="s">
        <v>3561</v>
      </c>
      <c r="E116" s="35" t="s">
        <v>3564</v>
      </c>
      <c r="F116" s="36">
        <v>1</v>
      </c>
    </row>
    <row r="117" spans="1:6">
      <c r="A117" s="23">
        <v>2008</v>
      </c>
      <c r="B117" s="23" t="s">
        <v>1886</v>
      </c>
      <c r="C117" s="22" t="s">
        <v>171</v>
      </c>
      <c r="D117" s="13" t="s">
        <v>3561</v>
      </c>
      <c r="E117" s="35" t="s">
        <v>3565</v>
      </c>
      <c r="F117" s="36">
        <v>5</v>
      </c>
    </row>
    <row r="118" spans="1:6">
      <c r="A118" s="23">
        <v>2008</v>
      </c>
      <c r="B118" s="23" t="s">
        <v>1886</v>
      </c>
      <c r="C118" s="22" t="s">
        <v>539</v>
      </c>
      <c r="D118" s="13" t="s">
        <v>3561</v>
      </c>
      <c r="E118" s="35" t="s">
        <v>3564</v>
      </c>
      <c r="F118" s="36">
        <v>5</v>
      </c>
    </row>
    <row r="119" spans="1:6">
      <c r="A119" s="23">
        <v>2008</v>
      </c>
      <c r="B119" s="23" t="s">
        <v>1886</v>
      </c>
      <c r="C119" s="22" t="s">
        <v>539</v>
      </c>
      <c r="D119" s="13" t="s">
        <v>3561</v>
      </c>
      <c r="E119" s="35" t="s">
        <v>3565</v>
      </c>
      <c r="F119" s="36">
        <v>4</v>
      </c>
    </row>
    <row r="120" spans="1:6">
      <c r="A120" s="23">
        <v>2008</v>
      </c>
      <c r="B120" s="23" t="s">
        <v>514</v>
      </c>
      <c r="C120" s="22" t="s">
        <v>23</v>
      </c>
      <c r="D120" s="13" t="s">
        <v>3562</v>
      </c>
      <c r="E120" s="35" t="s">
        <v>3564</v>
      </c>
      <c r="F120" s="36">
        <v>24</v>
      </c>
    </row>
    <row r="121" spans="1:6">
      <c r="A121" s="23">
        <v>2008</v>
      </c>
      <c r="B121" s="23" t="s">
        <v>514</v>
      </c>
      <c r="C121" s="22" t="s">
        <v>23</v>
      </c>
      <c r="D121" s="13" t="s">
        <v>3562</v>
      </c>
      <c r="E121" s="35" t="s">
        <v>3565</v>
      </c>
      <c r="F121" s="36">
        <v>77</v>
      </c>
    </row>
    <row r="122" spans="1:6">
      <c r="A122" s="23">
        <v>2008</v>
      </c>
      <c r="B122" s="23" t="s">
        <v>514</v>
      </c>
      <c r="C122" s="22" t="s">
        <v>23</v>
      </c>
      <c r="D122" s="13" t="s">
        <v>3561</v>
      </c>
      <c r="E122" s="35" t="s">
        <v>3564</v>
      </c>
      <c r="F122" s="36">
        <v>20</v>
      </c>
    </row>
    <row r="123" spans="1:6">
      <c r="A123" s="23">
        <v>2008</v>
      </c>
      <c r="B123" s="23" t="s">
        <v>514</v>
      </c>
      <c r="C123" s="22" t="s">
        <v>23</v>
      </c>
      <c r="D123" s="13" t="s">
        <v>3561</v>
      </c>
      <c r="E123" s="35" t="s">
        <v>3565</v>
      </c>
      <c r="F123" s="36">
        <v>38</v>
      </c>
    </row>
    <row r="124" spans="1:6">
      <c r="A124" s="23">
        <v>2008</v>
      </c>
      <c r="B124" s="23" t="s">
        <v>514</v>
      </c>
      <c r="C124" s="22" t="s">
        <v>185</v>
      </c>
      <c r="D124" s="13" t="s">
        <v>3562</v>
      </c>
      <c r="E124" s="35" t="s">
        <v>3564</v>
      </c>
      <c r="F124" s="36">
        <v>73</v>
      </c>
    </row>
    <row r="125" spans="1:6">
      <c r="A125" s="23">
        <v>2008</v>
      </c>
      <c r="B125" s="23" t="s">
        <v>514</v>
      </c>
      <c r="C125" s="22" t="s">
        <v>185</v>
      </c>
      <c r="D125" s="13" t="s">
        <v>3562</v>
      </c>
      <c r="E125" s="35" t="s">
        <v>3565</v>
      </c>
      <c r="F125" s="36">
        <v>119</v>
      </c>
    </row>
    <row r="126" spans="1:6">
      <c r="A126" s="23">
        <v>2008</v>
      </c>
      <c r="B126" s="23" t="s">
        <v>514</v>
      </c>
      <c r="C126" s="22" t="s">
        <v>185</v>
      </c>
      <c r="D126" s="13" t="s">
        <v>3561</v>
      </c>
      <c r="E126" s="35" t="s">
        <v>3564</v>
      </c>
      <c r="F126" s="36">
        <v>51</v>
      </c>
    </row>
    <row r="127" spans="1:6">
      <c r="A127" s="23">
        <v>2008</v>
      </c>
      <c r="B127" s="23" t="s">
        <v>514</v>
      </c>
      <c r="C127" s="22" t="s">
        <v>185</v>
      </c>
      <c r="D127" s="13" t="s">
        <v>3561</v>
      </c>
      <c r="E127" s="35" t="s">
        <v>3565</v>
      </c>
      <c r="F127" s="36">
        <v>48</v>
      </c>
    </row>
    <row r="128" spans="1:6">
      <c r="A128" s="23">
        <v>2008</v>
      </c>
      <c r="B128" s="23" t="s">
        <v>514</v>
      </c>
      <c r="C128" s="22" t="s">
        <v>3925</v>
      </c>
      <c r="D128" s="13" t="s">
        <v>3562</v>
      </c>
      <c r="E128" s="35" t="s">
        <v>3564</v>
      </c>
      <c r="F128" s="36">
        <v>17</v>
      </c>
    </row>
    <row r="129" spans="1:6">
      <c r="A129" s="23">
        <v>2008</v>
      </c>
      <c r="B129" s="23" t="s">
        <v>514</v>
      </c>
      <c r="C129" s="22" t="s">
        <v>3925</v>
      </c>
      <c r="D129" s="13" t="s">
        <v>3562</v>
      </c>
      <c r="E129" s="35" t="s">
        <v>3565</v>
      </c>
      <c r="F129" s="36">
        <v>92</v>
      </c>
    </row>
    <row r="130" spans="1:6">
      <c r="A130" s="23">
        <v>2008</v>
      </c>
      <c r="B130" s="23" t="s">
        <v>514</v>
      </c>
      <c r="C130" s="22" t="s">
        <v>3925</v>
      </c>
      <c r="D130" s="13" t="s">
        <v>3561</v>
      </c>
      <c r="E130" s="35" t="s">
        <v>3564</v>
      </c>
      <c r="F130" s="36">
        <v>16</v>
      </c>
    </row>
    <row r="131" spans="1:6">
      <c r="A131" s="23">
        <v>2008</v>
      </c>
      <c r="B131" s="23" t="s">
        <v>514</v>
      </c>
      <c r="C131" s="22" t="s">
        <v>3925</v>
      </c>
      <c r="D131" s="13" t="s">
        <v>3561</v>
      </c>
      <c r="E131" s="35" t="s">
        <v>3565</v>
      </c>
      <c r="F131" s="36">
        <v>62</v>
      </c>
    </row>
    <row r="132" spans="1:6">
      <c r="A132" s="23">
        <v>2009</v>
      </c>
      <c r="B132" s="23" t="s">
        <v>1886</v>
      </c>
      <c r="C132" s="22" t="s">
        <v>3581</v>
      </c>
      <c r="D132" s="13" t="s">
        <v>3561</v>
      </c>
      <c r="E132" s="35" t="s">
        <v>3564</v>
      </c>
      <c r="F132" s="36">
        <v>7</v>
      </c>
    </row>
    <row r="133" spans="1:6">
      <c r="A133" s="23">
        <v>2009</v>
      </c>
      <c r="B133" s="23" t="s">
        <v>1886</v>
      </c>
      <c r="C133" s="22" t="s">
        <v>3581</v>
      </c>
      <c r="D133" s="13" t="s">
        <v>3561</v>
      </c>
      <c r="E133" s="35" t="s">
        <v>3565</v>
      </c>
      <c r="F133" s="36">
        <v>5</v>
      </c>
    </row>
    <row r="134" spans="1:6">
      <c r="A134" s="23">
        <v>2009</v>
      </c>
      <c r="B134" s="23" t="s">
        <v>1886</v>
      </c>
      <c r="C134" s="22" t="s">
        <v>5</v>
      </c>
      <c r="D134" s="13" t="s">
        <v>3562</v>
      </c>
      <c r="E134" s="35" t="s">
        <v>3564</v>
      </c>
      <c r="F134" s="36">
        <v>87</v>
      </c>
    </row>
    <row r="135" spans="1:6">
      <c r="A135" s="23">
        <v>2009</v>
      </c>
      <c r="B135" s="23" t="s">
        <v>1886</v>
      </c>
      <c r="C135" s="22" t="s">
        <v>5</v>
      </c>
      <c r="D135" s="13" t="s">
        <v>3562</v>
      </c>
      <c r="E135" s="35" t="s">
        <v>3565</v>
      </c>
      <c r="F135" s="36">
        <v>225</v>
      </c>
    </row>
    <row r="136" spans="1:6">
      <c r="A136" s="23">
        <v>2009</v>
      </c>
      <c r="B136" s="23" t="s">
        <v>1886</v>
      </c>
      <c r="C136" s="22" t="s">
        <v>5</v>
      </c>
      <c r="D136" s="13" t="s">
        <v>3561</v>
      </c>
      <c r="E136" s="35" t="s">
        <v>3564</v>
      </c>
      <c r="F136" s="36">
        <v>29</v>
      </c>
    </row>
    <row r="137" spans="1:6">
      <c r="A137" s="23">
        <v>2009</v>
      </c>
      <c r="B137" s="23" t="s">
        <v>1886</v>
      </c>
      <c r="C137" s="22" t="s">
        <v>5</v>
      </c>
      <c r="D137" s="13" t="s">
        <v>3561</v>
      </c>
      <c r="E137" s="35" t="s">
        <v>3565</v>
      </c>
      <c r="F137" s="36">
        <v>40</v>
      </c>
    </row>
    <row r="138" spans="1:6">
      <c r="A138" s="23">
        <v>2009</v>
      </c>
      <c r="B138" s="23" t="s">
        <v>1886</v>
      </c>
      <c r="C138" s="22" t="s">
        <v>10</v>
      </c>
      <c r="D138" s="13" t="s">
        <v>3562</v>
      </c>
      <c r="E138" s="35" t="s">
        <v>3564</v>
      </c>
      <c r="F138" s="36">
        <v>78</v>
      </c>
    </row>
    <row r="139" spans="1:6">
      <c r="A139" s="23">
        <v>2009</v>
      </c>
      <c r="B139" s="23" t="s">
        <v>1886</v>
      </c>
      <c r="C139" s="22" t="s">
        <v>10</v>
      </c>
      <c r="D139" s="13" t="s">
        <v>3562</v>
      </c>
      <c r="E139" s="35" t="s">
        <v>3565</v>
      </c>
      <c r="F139" s="36">
        <v>123</v>
      </c>
    </row>
    <row r="140" spans="1:6">
      <c r="A140" s="23">
        <v>2009</v>
      </c>
      <c r="B140" s="23" t="s">
        <v>1886</v>
      </c>
      <c r="C140" s="22" t="s">
        <v>10</v>
      </c>
      <c r="D140" s="13" t="s">
        <v>3561</v>
      </c>
      <c r="E140" s="35" t="s">
        <v>3564</v>
      </c>
      <c r="F140" s="36">
        <v>22</v>
      </c>
    </row>
    <row r="141" spans="1:6">
      <c r="A141" s="23">
        <v>2009</v>
      </c>
      <c r="B141" s="23" t="s">
        <v>1886</v>
      </c>
      <c r="C141" s="22" t="s">
        <v>10</v>
      </c>
      <c r="D141" s="13" t="s">
        <v>3561</v>
      </c>
      <c r="E141" s="35" t="s">
        <v>3565</v>
      </c>
      <c r="F141" s="36">
        <v>38</v>
      </c>
    </row>
    <row r="142" spans="1:6">
      <c r="A142" s="23">
        <v>2009</v>
      </c>
      <c r="B142" s="23" t="s">
        <v>1886</v>
      </c>
      <c r="C142" s="22" t="s">
        <v>14</v>
      </c>
      <c r="D142" s="13" t="s">
        <v>3562</v>
      </c>
      <c r="E142" s="35" t="s">
        <v>3564</v>
      </c>
      <c r="F142" s="36">
        <v>76</v>
      </c>
    </row>
    <row r="143" spans="1:6">
      <c r="A143" s="23">
        <v>2009</v>
      </c>
      <c r="B143" s="23" t="s">
        <v>1886</v>
      </c>
      <c r="C143" s="22" t="s">
        <v>14</v>
      </c>
      <c r="D143" s="13" t="s">
        <v>3562</v>
      </c>
      <c r="E143" s="35" t="s">
        <v>3565</v>
      </c>
      <c r="F143" s="36">
        <v>59</v>
      </c>
    </row>
    <row r="144" spans="1:6">
      <c r="A144" s="23">
        <v>2009</v>
      </c>
      <c r="B144" s="23" t="s">
        <v>1886</v>
      </c>
      <c r="C144" s="22" t="s">
        <v>14</v>
      </c>
      <c r="D144" s="13" t="s">
        <v>3561</v>
      </c>
      <c r="E144" s="35" t="s">
        <v>3564</v>
      </c>
      <c r="F144" s="36">
        <v>88</v>
      </c>
    </row>
    <row r="145" spans="1:6">
      <c r="A145" s="23">
        <v>2009</v>
      </c>
      <c r="B145" s="23" t="s">
        <v>1886</v>
      </c>
      <c r="C145" s="22" t="s">
        <v>14</v>
      </c>
      <c r="D145" s="13" t="s">
        <v>3561</v>
      </c>
      <c r="E145" s="35" t="s">
        <v>3565</v>
      </c>
      <c r="F145" s="36">
        <v>84</v>
      </c>
    </row>
    <row r="146" spans="1:6">
      <c r="A146" s="23">
        <v>2009</v>
      </c>
      <c r="B146" s="23" t="s">
        <v>1886</v>
      </c>
      <c r="C146" s="22" t="s">
        <v>23</v>
      </c>
      <c r="D146" s="13" t="s">
        <v>3562</v>
      </c>
      <c r="E146" s="35" t="s">
        <v>3564</v>
      </c>
      <c r="F146" s="36">
        <v>95</v>
      </c>
    </row>
    <row r="147" spans="1:6">
      <c r="A147" s="23">
        <v>2009</v>
      </c>
      <c r="B147" s="23" t="s">
        <v>1886</v>
      </c>
      <c r="C147" s="22" t="s">
        <v>23</v>
      </c>
      <c r="D147" s="13" t="s">
        <v>3562</v>
      </c>
      <c r="E147" s="35" t="s">
        <v>3565</v>
      </c>
      <c r="F147" s="36">
        <v>330</v>
      </c>
    </row>
    <row r="148" spans="1:6">
      <c r="A148" s="23">
        <v>2009</v>
      </c>
      <c r="B148" s="23" t="s">
        <v>1886</v>
      </c>
      <c r="C148" s="22" t="s">
        <v>23</v>
      </c>
      <c r="D148" s="13" t="s">
        <v>3561</v>
      </c>
      <c r="E148" s="35" t="s">
        <v>3564</v>
      </c>
      <c r="F148" s="36">
        <v>21</v>
      </c>
    </row>
    <row r="149" spans="1:6">
      <c r="A149" s="23">
        <v>2009</v>
      </c>
      <c r="B149" s="23" t="s">
        <v>1886</v>
      </c>
      <c r="C149" s="22" t="s">
        <v>23</v>
      </c>
      <c r="D149" s="13" t="s">
        <v>3561</v>
      </c>
      <c r="E149" s="35" t="s">
        <v>3565</v>
      </c>
      <c r="F149" s="36">
        <v>44</v>
      </c>
    </row>
    <row r="150" spans="1:6">
      <c r="A150" s="23">
        <v>2009</v>
      </c>
      <c r="B150" s="23" t="s">
        <v>1886</v>
      </c>
      <c r="C150" s="22" t="s">
        <v>41</v>
      </c>
      <c r="D150" s="13" t="s">
        <v>3562</v>
      </c>
      <c r="E150" s="35" t="s">
        <v>3564</v>
      </c>
      <c r="F150" s="36">
        <v>75</v>
      </c>
    </row>
    <row r="151" spans="1:6">
      <c r="A151" s="23">
        <v>2009</v>
      </c>
      <c r="B151" s="23" t="s">
        <v>1886</v>
      </c>
      <c r="C151" s="22" t="s">
        <v>41</v>
      </c>
      <c r="D151" s="13" t="s">
        <v>3562</v>
      </c>
      <c r="E151" s="35" t="s">
        <v>3565</v>
      </c>
      <c r="F151" s="36">
        <v>260</v>
      </c>
    </row>
    <row r="152" spans="1:6">
      <c r="A152" s="23">
        <v>2009</v>
      </c>
      <c r="B152" s="23" t="s">
        <v>1886</v>
      </c>
      <c r="C152" s="22" t="s">
        <v>41</v>
      </c>
      <c r="D152" s="13" t="s">
        <v>3561</v>
      </c>
      <c r="E152" s="35" t="s">
        <v>3564</v>
      </c>
      <c r="F152" s="36">
        <v>29</v>
      </c>
    </row>
    <row r="153" spans="1:6">
      <c r="A153" s="23">
        <v>2009</v>
      </c>
      <c r="B153" s="23" t="s">
        <v>1886</v>
      </c>
      <c r="C153" s="22" t="s">
        <v>41</v>
      </c>
      <c r="D153" s="13" t="s">
        <v>3561</v>
      </c>
      <c r="E153" s="35" t="s">
        <v>3565</v>
      </c>
      <c r="F153" s="36">
        <v>33</v>
      </c>
    </row>
    <row r="154" spans="1:6">
      <c r="A154" s="23">
        <v>2009</v>
      </c>
      <c r="B154" s="23" t="s">
        <v>1886</v>
      </c>
      <c r="C154" s="22" t="s">
        <v>60</v>
      </c>
      <c r="D154" s="13" t="s">
        <v>3562</v>
      </c>
      <c r="E154" s="35" t="s">
        <v>3564</v>
      </c>
      <c r="F154" s="36">
        <v>32</v>
      </c>
    </row>
    <row r="155" spans="1:6">
      <c r="A155" s="23">
        <v>2009</v>
      </c>
      <c r="B155" s="23" t="s">
        <v>1886</v>
      </c>
      <c r="C155" s="22" t="s">
        <v>60</v>
      </c>
      <c r="D155" s="13" t="s">
        <v>3562</v>
      </c>
      <c r="E155" s="35" t="s">
        <v>3565</v>
      </c>
      <c r="F155" s="36">
        <v>82</v>
      </c>
    </row>
    <row r="156" spans="1:6">
      <c r="A156" s="23">
        <v>2009</v>
      </c>
      <c r="B156" s="23" t="s">
        <v>1886</v>
      </c>
      <c r="C156" s="22" t="s">
        <v>60</v>
      </c>
      <c r="D156" s="13" t="s">
        <v>3561</v>
      </c>
      <c r="E156" s="35" t="s">
        <v>3564</v>
      </c>
      <c r="F156" s="36">
        <v>10</v>
      </c>
    </row>
    <row r="157" spans="1:6">
      <c r="A157" s="23">
        <v>2009</v>
      </c>
      <c r="B157" s="23" t="s">
        <v>1886</v>
      </c>
      <c r="C157" s="22" t="s">
        <v>60</v>
      </c>
      <c r="D157" s="13" t="s">
        <v>3561</v>
      </c>
      <c r="E157" s="35" t="s">
        <v>3565</v>
      </c>
      <c r="F157" s="36">
        <v>18</v>
      </c>
    </row>
    <row r="158" spans="1:6">
      <c r="A158" s="23">
        <v>2009</v>
      </c>
      <c r="B158" s="23" t="s">
        <v>1886</v>
      </c>
      <c r="C158" s="22" t="s">
        <v>70</v>
      </c>
      <c r="D158" s="13" t="s">
        <v>3562</v>
      </c>
      <c r="E158" s="35" t="s">
        <v>3564</v>
      </c>
      <c r="F158" s="36">
        <v>44</v>
      </c>
    </row>
    <row r="159" spans="1:6">
      <c r="A159" s="23">
        <v>2009</v>
      </c>
      <c r="B159" s="23" t="s">
        <v>1886</v>
      </c>
      <c r="C159" s="22" t="s">
        <v>70</v>
      </c>
      <c r="D159" s="13" t="s">
        <v>3562</v>
      </c>
      <c r="E159" s="35" t="s">
        <v>3565</v>
      </c>
      <c r="F159" s="36">
        <v>44</v>
      </c>
    </row>
    <row r="160" spans="1:6">
      <c r="A160" s="23">
        <v>2009</v>
      </c>
      <c r="B160" s="23" t="s">
        <v>1886</v>
      </c>
      <c r="C160" s="22" t="s">
        <v>70</v>
      </c>
      <c r="D160" s="13" t="s">
        <v>3561</v>
      </c>
      <c r="E160" s="35" t="s">
        <v>3564</v>
      </c>
      <c r="F160" s="36">
        <v>15</v>
      </c>
    </row>
    <row r="161" spans="1:6">
      <c r="A161" s="23">
        <v>2009</v>
      </c>
      <c r="B161" s="23" t="s">
        <v>1886</v>
      </c>
      <c r="C161" s="22" t="s">
        <v>70</v>
      </c>
      <c r="D161" s="13" t="s">
        <v>3561</v>
      </c>
      <c r="E161" s="35" t="s">
        <v>3565</v>
      </c>
      <c r="F161" s="36">
        <v>29</v>
      </c>
    </row>
    <row r="162" spans="1:6">
      <c r="A162" s="23">
        <v>2009</v>
      </c>
      <c r="B162" s="23" t="s">
        <v>1886</v>
      </c>
      <c r="C162" s="22" t="s">
        <v>76</v>
      </c>
      <c r="D162" s="13" t="s">
        <v>3562</v>
      </c>
      <c r="E162" s="35" t="s">
        <v>3564</v>
      </c>
      <c r="F162" s="36">
        <v>169</v>
      </c>
    </row>
    <row r="163" spans="1:6">
      <c r="A163" s="23">
        <v>2009</v>
      </c>
      <c r="B163" s="23" t="s">
        <v>1886</v>
      </c>
      <c r="C163" s="22" t="s">
        <v>76</v>
      </c>
      <c r="D163" s="13" t="s">
        <v>3562</v>
      </c>
      <c r="E163" s="35" t="s">
        <v>3565</v>
      </c>
      <c r="F163" s="36">
        <v>193</v>
      </c>
    </row>
    <row r="164" spans="1:6">
      <c r="A164" s="23">
        <v>2009</v>
      </c>
      <c r="B164" s="23" t="s">
        <v>1886</v>
      </c>
      <c r="C164" s="22" t="s">
        <v>76</v>
      </c>
      <c r="D164" s="13" t="s">
        <v>3561</v>
      </c>
      <c r="E164" s="35" t="s">
        <v>3564</v>
      </c>
      <c r="F164" s="36">
        <v>40</v>
      </c>
    </row>
    <row r="165" spans="1:6">
      <c r="A165" s="23">
        <v>2009</v>
      </c>
      <c r="B165" s="23" t="s">
        <v>1886</v>
      </c>
      <c r="C165" s="22" t="s">
        <v>76</v>
      </c>
      <c r="D165" s="13" t="s">
        <v>3561</v>
      </c>
      <c r="E165" s="35" t="s">
        <v>3565</v>
      </c>
      <c r="F165" s="36">
        <v>27</v>
      </c>
    </row>
    <row r="166" spans="1:6">
      <c r="A166" s="23">
        <v>2009</v>
      </c>
      <c r="B166" s="23" t="s">
        <v>1886</v>
      </c>
      <c r="C166" s="22" t="s">
        <v>83</v>
      </c>
      <c r="D166" s="13" t="s">
        <v>3562</v>
      </c>
      <c r="E166" s="35" t="s">
        <v>3565</v>
      </c>
      <c r="F166" s="36">
        <v>2</v>
      </c>
    </row>
    <row r="167" spans="1:6">
      <c r="A167" s="23">
        <v>2009</v>
      </c>
      <c r="B167" s="23" t="s">
        <v>1886</v>
      </c>
      <c r="C167" s="22" t="s">
        <v>83</v>
      </c>
      <c r="D167" s="13" t="s">
        <v>3561</v>
      </c>
      <c r="E167" s="35" t="s">
        <v>3565</v>
      </c>
      <c r="F167" s="36">
        <v>3</v>
      </c>
    </row>
    <row r="168" spans="1:6">
      <c r="A168" s="23">
        <v>2009</v>
      </c>
      <c r="B168" s="23" t="s">
        <v>1886</v>
      </c>
      <c r="C168" s="22" t="s">
        <v>86</v>
      </c>
      <c r="D168" s="13" t="s">
        <v>3562</v>
      </c>
      <c r="E168" s="35" t="s">
        <v>3564</v>
      </c>
      <c r="F168" s="36">
        <v>18</v>
      </c>
    </row>
    <row r="169" spans="1:6">
      <c r="A169" s="23">
        <v>2009</v>
      </c>
      <c r="B169" s="23" t="s">
        <v>1886</v>
      </c>
      <c r="C169" s="22" t="s">
        <v>86</v>
      </c>
      <c r="D169" s="13" t="s">
        <v>3562</v>
      </c>
      <c r="E169" s="35" t="s">
        <v>3565</v>
      </c>
      <c r="F169" s="36">
        <v>44</v>
      </c>
    </row>
    <row r="170" spans="1:6">
      <c r="A170" s="23">
        <v>2009</v>
      </c>
      <c r="B170" s="23" t="s">
        <v>1886</v>
      </c>
      <c r="C170" s="22" t="s">
        <v>86</v>
      </c>
      <c r="D170" s="13" t="s">
        <v>3561</v>
      </c>
      <c r="E170" s="35" t="s">
        <v>3564</v>
      </c>
      <c r="F170" s="36">
        <v>31</v>
      </c>
    </row>
    <row r="171" spans="1:6">
      <c r="A171" s="23">
        <v>2009</v>
      </c>
      <c r="B171" s="23" t="s">
        <v>1886</v>
      </c>
      <c r="C171" s="22" t="s">
        <v>86</v>
      </c>
      <c r="D171" s="13" t="s">
        <v>3561</v>
      </c>
      <c r="E171" s="35" t="s">
        <v>3565</v>
      </c>
      <c r="F171" s="36">
        <v>13</v>
      </c>
    </row>
    <row r="172" spans="1:6">
      <c r="A172" s="23">
        <v>2009</v>
      </c>
      <c r="B172" s="23" t="s">
        <v>1886</v>
      </c>
      <c r="C172" s="22" t="s">
        <v>89</v>
      </c>
      <c r="D172" s="13" t="s">
        <v>3562</v>
      </c>
      <c r="E172" s="35" t="s">
        <v>3564</v>
      </c>
      <c r="F172" s="36">
        <v>3</v>
      </c>
    </row>
    <row r="173" spans="1:6">
      <c r="A173" s="23">
        <v>2009</v>
      </c>
      <c r="B173" s="23" t="s">
        <v>1886</v>
      </c>
      <c r="C173" s="22" t="s">
        <v>89</v>
      </c>
      <c r="D173" s="13" t="s">
        <v>3561</v>
      </c>
      <c r="E173" s="35" t="s">
        <v>3564</v>
      </c>
      <c r="F173" s="36">
        <v>32</v>
      </c>
    </row>
    <row r="174" spans="1:6">
      <c r="A174" s="23">
        <v>2009</v>
      </c>
      <c r="B174" s="23" t="s">
        <v>1886</v>
      </c>
      <c r="C174" s="22" t="s">
        <v>89</v>
      </c>
      <c r="D174" s="13" t="s">
        <v>3561</v>
      </c>
      <c r="E174" s="35" t="s">
        <v>3565</v>
      </c>
      <c r="F174" s="36">
        <v>2</v>
      </c>
    </row>
    <row r="175" spans="1:6">
      <c r="A175" s="23">
        <v>2009</v>
      </c>
      <c r="B175" s="23" t="s">
        <v>1886</v>
      </c>
      <c r="C175" s="22" t="s">
        <v>94</v>
      </c>
      <c r="D175" s="13" t="s">
        <v>3562</v>
      </c>
      <c r="E175" s="35" t="s">
        <v>3564</v>
      </c>
      <c r="F175" s="36">
        <v>14</v>
      </c>
    </row>
    <row r="176" spans="1:6">
      <c r="A176" s="23">
        <v>2009</v>
      </c>
      <c r="B176" s="23" t="s">
        <v>1886</v>
      </c>
      <c r="C176" s="22" t="s">
        <v>94</v>
      </c>
      <c r="D176" s="13" t="s">
        <v>3562</v>
      </c>
      <c r="E176" s="35" t="s">
        <v>3565</v>
      </c>
      <c r="F176" s="36">
        <v>24</v>
      </c>
    </row>
    <row r="177" spans="1:6">
      <c r="A177" s="23">
        <v>2009</v>
      </c>
      <c r="B177" s="23" t="s">
        <v>1886</v>
      </c>
      <c r="C177" s="22" t="s">
        <v>94</v>
      </c>
      <c r="D177" s="13" t="s">
        <v>3561</v>
      </c>
      <c r="E177" s="35" t="s">
        <v>3564</v>
      </c>
      <c r="F177" s="36">
        <v>8</v>
      </c>
    </row>
    <row r="178" spans="1:6">
      <c r="A178" s="23">
        <v>2009</v>
      </c>
      <c r="B178" s="23" t="s">
        <v>1886</v>
      </c>
      <c r="C178" s="22" t="s">
        <v>94</v>
      </c>
      <c r="D178" s="13" t="s">
        <v>3561</v>
      </c>
      <c r="E178" s="35" t="s">
        <v>3565</v>
      </c>
      <c r="F178" s="36">
        <v>26</v>
      </c>
    </row>
    <row r="179" spans="1:6">
      <c r="A179" s="23">
        <v>2009</v>
      </c>
      <c r="B179" s="23" t="s">
        <v>1886</v>
      </c>
      <c r="C179" s="22" t="s">
        <v>100</v>
      </c>
      <c r="D179" s="13" t="s">
        <v>3562</v>
      </c>
      <c r="E179" s="35" t="s">
        <v>3564</v>
      </c>
      <c r="F179" s="36">
        <v>12</v>
      </c>
    </row>
    <row r="180" spans="1:6">
      <c r="A180" s="23">
        <v>2009</v>
      </c>
      <c r="B180" s="23" t="s">
        <v>1886</v>
      </c>
      <c r="C180" s="22" t="s">
        <v>100</v>
      </c>
      <c r="D180" s="13" t="s">
        <v>3562</v>
      </c>
      <c r="E180" s="35" t="s">
        <v>3565</v>
      </c>
      <c r="F180" s="36">
        <v>22</v>
      </c>
    </row>
    <row r="181" spans="1:6">
      <c r="A181" s="23">
        <v>2009</v>
      </c>
      <c r="B181" s="23" t="s">
        <v>1886</v>
      </c>
      <c r="C181" s="22" t="s">
        <v>100</v>
      </c>
      <c r="D181" s="13" t="s">
        <v>3561</v>
      </c>
      <c r="E181" s="35" t="s">
        <v>3564</v>
      </c>
      <c r="F181" s="36">
        <v>7</v>
      </c>
    </row>
    <row r="182" spans="1:6">
      <c r="A182" s="23">
        <v>2009</v>
      </c>
      <c r="B182" s="23" t="s">
        <v>1886</v>
      </c>
      <c r="C182" s="22" t="s">
        <v>100</v>
      </c>
      <c r="D182" s="13" t="s">
        <v>3561</v>
      </c>
      <c r="E182" s="35" t="s">
        <v>3565</v>
      </c>
      <c r="F182" s="36">
        <v>20</v>
      </c>
    </row>
    <row r="183" spans="1:6">
      <c r="A183" s="23">
        <v>2009</v>
      </c>
      <c r="B183" s="23" t="s">
        <v>1886</v>
      </c>
      <c r="C183" s="22" t="s">
        <v>104</v>
      </c>
      <c r="D183" s="13" t="s">
        <v>3562</v>
      </c>
      <c r="E183" s="35" t="s">
        <v>3564</v>
      </c>
      <c r="F183" s="36">
        <v>50</v>
      </c>
    </row>
    <row r="184" spans="1:6">
      <c r="A184" s="23">
        <v>2009</v>
      </c>
      <c r="B184" s="23" t="s">
        <v>1886</v>
      </c>
      <c r="C184" s="22" t="s">
        <v>104</v>
      </c>
      <c r="D184" s="13" t="s">
        <v>3562</v>
      </c>
      <c r="E184" s="35" t="s">
        <v>3565</v>
      </c>
      <c r="F184" s="36">
        <v>254</v>
      </c>
    </row>
    <row r="185" spans="1:6">
      <c r="A185" s="23">
        <v>2009</v>
      </c>
      <c r="B185" s="23" t="s">
        <v>1886</v>
      </c>
      <c r="C185" s="22" t="s">
        <v>104</v>
      </c>
      <c r="D185" s="13" t="s">
        <v>3561</v>
      </c>
      <c r="E185" s="35" t="s">
        <v>3564</v>
      </c>
      <c r="F185" s="36">
        <v>16</v>
      </c>
    </row>
    <row r="186" spans="1:6">
      <c r="A186" s="23">
        <v>2009</v>
      </c>
      <c r="B186" s="23" t="s">
        <v>1886</v>
      </c>
      <c r="C186" s="22" t="s">
        <v>104</v>
      </c>
      <c r="D186" s="13" t="s">
        <v>3561</v>
      </c>
      <c r="E186" s="35" t="s">
        <v>3565</v>
      </c>
      <c r="F186" s="36">
        <v>72</v>
      </c>
    </row>
    <row r="187" spans="1:6">
      <c r="A187" s="23">
        <v>2009</v>
      </c>
      <c r="B187" s="23" t="s">
        <v>1886</v>
      </c>
      <c r="C187" s="22" t="s">
        <v>120</v>
      </c>
      <c r="D187" s="13" t="s">
        <v>3562</v>
      </c>
      <c r="E187" s="35" t="s">
        <v>3564</v>
      </c>
      <c r="F187" s="36">
        <v>10</v>
      </c>
    </row>
    <row r="188" spans="1:6">
      <c r="A188" s="23">
        <v>2009</v>
      </c>
      <c r="B188" s="23" t="s">
        <v>1886</v>
      </c>
      <c r="C188" s="22" t="s">
        <v>120</v>
      </c>
      <c r="D188" s="13" t="s">
        <v>3562</v>
      </c>
      <c r="E188" s="35" t="s">
        <v>3565</v>
      </c>
      <c r="F188" s="36">
        <v>18</v>
      </c>
    </row>
    <row r="189" spans="1:6">
      <c r="A189" s="23">
        <v>2009</v>
      </c>
      <c r="B189" s="23" t="s">
        <v>1886</v>
      </c>
      <c r="C189" s="22" t="s">
        <v>120</v>
      </c>
      <c r="D189" s="13" t="s">
        <v>3561</v>
      </c>
      <c r="E189" s="35" t="s">
        <v>3564</v>
      </c>
      <c r="F189" s="36">
        <v>88</v>
      </c>
    </row>
    <row r="190" spans="1:6">
      <c r="A190" s="23">
        <v>2009</v>
      </c>
      <c r="B190" s="23" t="s">
        <v>1886</v>
      </c>
      <c r="C190" s="22" t="s">
        <v>120</v>
      </c>
      <c r="D190" s="13" t="s">
        <v>3561</v>
      </c>
      <c r="E190" s="35" t="s">
        <v>3565</v>
      </c>
      <c r="F190" s="36">
        <v>148</v>
      </c>
    </row>
    <row r="191" spans="1:6">
      <c r="A191" s="23">
        <v>2009</v>
      </c>
      <c r="B191" s="23" t="s">
        <v>1886</v>
      </c>
      <c r="C191" s="22" t="s">
        <v>156</v>
      </c>
      <c r="D191" s="13" t="s">
        <v>3561</v>
      </c>
      <c r="E191" s="35" t="s">
        <v>3564</v>
      </c>
      <c r="F191" s="36">
        <v>101</v>
      </c>
    </row>
    <row r="192" spans="1:6">
      <c r="A192" s="23">
        <v>2009</v>
      </c>
      <c r="B192" s="23" t="s">
        <v>1886</v>
      </c>
      <c r="C192" s="22" t="s">
        <v>156</v>
      </c>
      <c r="D192" s="13" t="s">
        <v>3561</v>
      </c>
      <c r="E192" s="35" t="s">
        <v>3565</v>
      </c>
      <c r="F192" s="36">
        <v>102</v>
      </c>
    </row>
    <row r="193" spans="1:6">
      <c r="A193" s="23">
        <v>2009</v>
      </c>
      <c r="B193" s="23" t="s">
        <v>1886</v>
      </c>
      <c r="C193" s="22" t="s">
        <v>164</v>
      </c>
      <c r="D193" s="13" t="s">
        <v>3562</v>
      </c>
      <c r="E193" s="35" t="s">
        <v>3564</v>
      </c>
      <c r="F193" s="36">
        <v>104</v>
      </c>
    </row>
    <row r="194" spans="1:6">
      <c r="A194" s="23">
        <v>2009</v>
      </c>
      <c r="B194" s="23" t="s">
        <v>1886</v>
      </c>
      <c r="C194" s="22" t="s">
        <v>164</v>
      </c>
      <c r="D194" s="13" t="s">
        <v>3562</v>
      </c>
      <c r="E194" s="35" t="s">
        <v>3565</v>
      </c>
      <c r="F194" s="36">
        <v>57</v>
      </c>
    </row>
    <row r="195" spans="1:6">
      <c r="A195" s="23">
        <v>2009</v>
      </c>
      <c r="B195" s="23" t="s">
        <v>1886</v>
      </c>
      <c r="C195" s="22" t="s">
        <v>164</v>
      </c>
      <c r="D195" s="13" t="s">
        <v>3561</v>
      </c>
      <c r="E195" s="35" t="s">
        <v>3564</v>
      </c>
      <c r="F195" s="36">
        <v>33</v>
      </c>
    </row>
    <row r="196" spans="1:6">
      <c r="A196" s="23">
        <v>2009</v>
      </c>
      <c r="B196" s="23" t="s">
        <v>1886</v>
      </c>
      <c r="C196" s="22" t="s">
        <v>164</v>
      </c>
      <c r="D196" s="13" t="s">
        <v>3561</v>
      </c>
      <c r="E196" s="35" t="s">
        <v>3565</v>
      </c>
      <c r="F196" s="36">
        <v>18</v>
      </c>
    </row>
    <row r="197" spans="1:6">
      <c r="A197" s="23">
        <v>2009</v>
      </c>
      <c r="B197" s="23" t="s">
        <v>1886</v>
      </c>
      <c r="C197" s="22" t="s">
        <v>167</v>
      </c>
      <c r="D197" s="13" t="s">
        <v>3562</v>
      </c>
      <c r="E197" s="35" t="s">
        <v>3564</v>
      </c>
      <c r="F197" s="36">
        <v>1</v>
      </c>
    </row>
    <row r="198" spans="1:6">
      <c r="A198" s="23">
        <v>2009</v>
      </c>
      <c r="B198" s="23" t="s">
        <v>1886</v>
      </c>
      <c r="C198" s="22" t="s">
        <v>167</v>
      </c>
      <c r="D198" s="13" t="s">
        <v>3562</v>
      </c>
      <c r="E198" s="35" t="s">
        <v>3565</v>
      </c>
      <c r="F198" s="36">
        <v>15</v>
      </c>
    </row>
    <row r="199" spans="1:6">
      <c r="A199" s="23">
        <v>2009</v>
      </c>
      <c r="B199" s="23" t="s">
        <v>1886</v>
      </c>
      <c r="C199" s="22" t="s">
        <v>167</v>
      </c>
      <c r="D199" s="13" t="s">
        <v>3561</v>
      </c>
      <c r="E199" s="35" t="s">
        <v>3564</v>
      </c>
      <c r="F199" s="36">
        <v>16</v>
      </c>
    </row>
    <row r="200" spans="1:6">
      <c r="A200" s="23">
        <v>2009</v>
      </c>
      <c r="B200" s="23" t="s">
        <v>1886</v>
      </c>
      <c r="C200" s="22" t="s">
        <v>167</v>
      </c>
      <c r="D200" s="13" t="s">
        <v>3561</v>
      </c>
      <c r="E200" s="35" t="s">
        <v>3565</v>
      </c>
      <c r="F200" s="36">
        <v>47</v>
      </c>
    </row>
    <row r="201" spans="1:6">
      <c r="A201" s="23">
        <v>2009</v>
      </c>
      <c r="B201" s="23" t="s">
        <v>1886</v>
      </c>
      <c r="C201" s="22" t="s">
        <v>171</v>
      </c>
      <c r="D201" s="13" t="s">
        <v>3562</v>
      </c>
      <c r="E201" s="35" t="s">
        <v>3564</v>
      </c>
      <c r="F201" s="36">
        <v>3</v>
      </c>
    </row>
    <row r="202" spans="1:6">
      <c r="A202" s="23">
        <v>2009</v>
      </c>
      <c r="B202" s="23" t="s">
        <v>1886</v>
      </c>
      <c r="C202" s="22" t="s">
        <v>171</v>
      </c>
      <c r="D202" s="13" t="s">
        <v>3562</v>
      </c>
      <c r="E202" s="35" t="s">
        <v>3565</v>
      </c>
      <c r="F202" s="36">
        <v>4</v>
      </c>
    </row>
    <row r="203" spans="1:6">
      <c r="A203" s="23">
        <v>2009</v>
      </c>
      <c r="B203" s="23" t="s">
        <v>1886</v>
      </c>
      <c r="C203" s="22" t="s">
        <v>171</v>
      </c>
      <c r="D203" s="13" t="s">
        <v>3561</v>
      </c>
      <c r="E203" s="35" t="s">
        <v>3564</v>
      </c>
      <c r="F203" s="36">
        <v>1</v>
      </c>
    </row>
    <row r="204" spans="1:6">
      <c r="A204" s="23">
        <v>2009</v>
      </c>
      <c r="B204" s="23" t="s">
        <v>1886</v>
      </c>
      <c r="C204" s="22" t="s">
        <v>171</v>
      </c>
      <c r="D204" s="13" t="s">
        <v>3561</v>
      </c>
      <c r="E204" s="35" t="s">
        <v>3565</v>
      </c>
      <c r="F204" s="36">
        <v>5</v>
      </c>
    </row>
    <row r="205" spans="1:6">
      <c r="A205" s="23">
        <v>2009</v>
      </c>
      <c r="B205" s="23" t="s">
        <v>1886</v>
      </c>
      <c r="C205" s="22" t="s">
        <v>539</v>
      </c>
      <c r="D205" s="13" t="s">
        <v>3561</v>
      </c>
      <c r="E205" s="35" t="s">
        <v>3564</v>
      </c>
      <c r="F205" s="36">
        <v>5</v>
      </c>
    </row>
    <row r="206" spans="1:6">
      <c r="A206" s="23">
        <v>2009</v>
      </c>
      <c r="B206" s="23" t="s">
        <v>1886</v>
      </c>
      <c r="C206" s="22" t="s">
        <v>539</v>
      </c>
      <c r="D206" s="13" t="s">
        <v>3561</v>
      </c>
      <c r="E206" s="35" t="s">
        <v>3565</v>
      </c>
      <c r="F206" s="36">
        <v>4</v>
      </c>
    </row>
    <row r="207" spans="1:6">
      <c r="A207" s="23">
        <v>2009</v>
      </c>
      <c r="B207" s="23" t="s">
        <v>514</v>
      </c>
      <c r="C207" s="22" t="s">
        <v>23</v>
      </c>
      <c r="D207" s="13" t="s">
        <v>3562</v>
      </c>
      <c r="E207" s="35" t="s">
        <v>3564</v>
      </c>
      <c r="F207" s="36">
        <v>25</v>
      </c>
    </row>
    <row r="208" spans="1:6">
      <c r="A208" s="23">
        <v>2009</v>
      </c>
      <c r="B208" s="23" t="s">
        <v>514</v>
      </c>
      <c r="C208" s="22" t="s">
        <v>23</v>
      </c>
      <c r="D208" s="13" t="s">
        <v>3562</v>
      </c>
      <c r="E208" s="35" t="s">
        <v>3565</v>
      </c>
      <c r="F208" s="36">
        <v>90</v>
      </c>
    </row>
    <row r="209" spans="1:6">
      <c r="A209" s="23">
        <v>2009</v>
      </c>
      <c r="B209" s="23" t="s">
        <v>514</v>
      </c>
      <c r="C209" s="22" t="s">
        <v>23</v>
      </c>
      <c r="D209" s="13" t="s">
        <v>3561</v>
      </c>
      <c r="E209" s="35" t="s">
        <v>3564</v>
      </c>
      <c r="F209" s="36">
        <v>23</v>
      </c>
    </row>
    <row r="210" spans="1:6">
      <c r="A210" s="23">
        <v>2009</v>
      </c>
      <c r="B210" s="23" t="s">
        <v>514</v>
      </c>
      <c r="C210" s="22" t="s">
        <v>23</v>
      </c>
      <c r="D210" s="13" t="s">
        <v>3561</v>
      </c>
      <c r="E210" s="35" t="s">
        <v>3565</v>
      </c>
      <c r="F210" s="36">
        <v>38</v>
      </c>
    </row>
    <row r="211" spans="1:6">
      <c r="A211" s="23">
        <v>2009</v>
      </c>
      <c r="B211" s="23" t="s">
        <v>514</v>
      </c>
      <c r="C211" s="22" t="s">
        <v>185</v>
      </c>
      <c r="D211" s="13" t="s">
        <v>3562</v>
      </c>
      <c r="E211" s="35" t="s">
        <v>3564</v>
      </c>
      <c r="F211" s="36">
        <v>84</v>
      </c>
    </row>
    <row r="212" spans="1:6">
      <c r="A212" s="23">
        <v>2009</v>
      </c>
      <c r="B212" s="23" t="s">
        <v>514</v>
      </c>
      <c r="C212" s="22" t="s">
        <v>185</v>
      </c>
      <c r="D212" s="13" t="s">
        <v>3562</v>
      </c>
      <c r="E212" s="35" t="s">
        <v>3565</v>
      </c>
      <c r="F212" s="36">
        <v>134</v>
      </c>
    </row>
    <row r="213" spans="1:6">
      <c r="A213" s="23">
        <v>2009</v>
      </c>
      <c r="B213" s="23" t="s">
        <v>514</v>
      </c>
      <c r="C213" s="22" t="s">
        <v>185</v>
      </c>
      <c r="D213" s="13" t="s">
        <v>3561</v>
      </c>
      <c r="E213" s="35" t="s">
        <v>3564</v>
      </c>
      <c r="F213" s="36">
        <v>49</v>
      </c>
    </row>
    <row r="214" spans="1:6">
      <c r="A214" s="23">
        <v>2009</v>
      </c>
      <c r="B214" s="23" t="s">
        <v>514</v>
      </c>
      <c r="C214" s="22" t="s">
        <v>185</v>
      </c>
      <c r="D214" s="13" t="s">
        <v>3561</v>
      </c>
      <c r="E214" s="35" t="s">
        <v>3565</v>
      </c>
      <c r="F214" s="36">
        <v>50</v>
      </c>
    </row>
    <row r="215" spans="1:6">
      <c r="A215" s="23">
        <v>2009</v>
      </c>
      <c r="B215" s="23" t="s">
        <v>514</v>
      </c>
      <c r="C215" s="22" t="s">
        <v>3925</v>
      </c>
      <c r="D215" s="13" t="s">
        <v>3562</v>
      </c>
      <c r="E215" s="35" t="s">
        <v>3564</v>
      </c>
      <c r="F215" s="36">
        <v>20</v>
      </c>
    </row>
    <row r="216" spans="1:6">
      <c r="A216" s="23">
        <v>2009</v>
      </c>
      <c r="B216" s="23" t="s">
        <v>514</v>
      </c>
      <c r="C216" s="22" t="s">
        <v>3925</v>
      </c>
      <c r="D216" s="13" t="s">
        <v>3562</v>
      </c>
      <c r="E216" s="35" t="s">
        <v>3565</v>
      </c>
      <c r="F216" s="36">
        <v>88</v>
      </c>
    </row>
    <row r="217" spans="1:6">
      <c r="A217" s="23">
        <v>2009</v>
      </c>
      <c r="B217" s="23" t="s">
        <v>514</v>
      </c>
      <c r="C217" s="22" t="s">
        <v>3925</v>
      </c>
      <c r="D217" s="13" t="s">
        <v>3561</v>
      </c>
      <c r="E217" s="35" t="s">
        <v>3564</v>
      </c>
      <c r="F217" s="36">
        <v>13</v>
      </c>
    </row>
    <row r="218" spans="1:6">
      <c r="A218" s="23">
        <v>2009</v>
      </c>
      <c r="B218" s="23" t="s">
        <v>514</v>
      </c>
      <c r="C218" s="22" t="s">
        <v>3925</v>
      </c>
      <c r="D218" s="13" t="s">
        <v>3561</v>
      </c>
      <c r="E218" s="35" t="s">
        <v>3565</v>
      </c>
      <c r="F218" s="36">
        <v>64</v>
      </c>
    </row>
    <row r="219" spans="1:6">
      <c r="A219" s="23">
        <v>2010</v>
      </c>
      <c r="B219" s="23" t="s">
        <v>1886</v>
      </c>
      <c r="C219" s="22" t="s">
        <v>3581</v>
      </c>
      <c r="D219" s="13" t="s">
        <v>3561</v>
      </c>
      <c r="E219" s="35" t="s">
        <v>3564</v>
      </c>
      <c r="F219" s="36">
        <v>6</v>
      </c>
    </row>
    <row r="220" spans="1:6">
      <c r="A220" s="23">
        <v>2010</v>
      </c>
      <c r="B220" s="23" t="s">
        <v>1886</v>
      </c>
      <c r="C220" s="22" t="s">
        <v>3581</v>
      </c>
      <c r="D220" s="13" t="s">
        <v>3561</v>
      </c>
      <c r="E220" s="35" t="s">
        <v>3565</v>
      </c>
      <c r="F220" s="36">
        <v>5</v>
      </c>
    </row>
    <row r="221" spans="1:6">
      <c r="A221" s="23">
        <v>2010</v>
      </c>
      <c r="B221" s="23" t="s">
        <v>1886</v>
      </c>
      <c r="C221" s="22" t="s">
        <v>5</v>
      </c>
      <c r="D221" s="13" t="s">
        <v>3562</v>
      </c>
      <c r="E221" s="35" t="s">
        <v>3564</v>
      </c>
      <c r="F221" s="36">
        <v>87</v>
      </c>
    </row>
    <row r="222" spans="1:6">
      <c r="A222" s="23">
        <v>2010</v>
      </c>
      <c r="B222" s="23" t="s">
        <v>1886</v>
      </c>
      <c r="C222" s="22" t="s">
        <v>5</v>
      </c>
      <c r="D222" s="13" t="s">
        <v>3562</v>
      </c>
      <c r="E222" s="35" t="s">
        <v>3565</v>
      </c>
      <c r="F222" s="36">
        <v>230</v>
      </c>
    </row>
    <row r="223" spans="1:6">
      <c r="A223" s="23">
        <v>2010</v>
      </c>
      <c r="B223" s="23" t="s">
        <v>1886</v>
      </c>
      <c r="C223" s="22" t="s">
        <v>5</v>
      </c>
      <c r="D223" s="13" t="s">
        <v>3561</v>
      </c>
      <c r="E223" s="35" t="s">
        <v>3564</v>
      </c>
      <c r="F223" s="36">
        <v>33</v>
      </c>
    </row>
    <row r="224" spans="1:6">
      <c r="A224" s="23">
        <v>2010</v>
      </c>
      <c r="B224" s="23" t="s">
        <v>1886</v>
      </c>
      <c r="C224" s="22" t="s">
        <v>5</v>
      </c>
      <c r="D224" s="13" t="s">
        <v>3561</v>
      </c>
      <c r="E224" s="35" t="s">
        <v>3565</v>
      </c>
      <c r="F224" s="36">
        <v>38</v>
      </c>
    </row>
    <row r="225" spans="1:6">
      <c r="A225" s="23">
        <v>2010</v>
      </c>
      <c r="B225" s="23" t="s">
        <v>1886</v>
      </c>
      <c r="C225" s="22" t="s">
        <v>10</v>
      </c>
      <c r="D225" s="13" t="s">
        <v>3562</v>
      </c>
      <c r="E225" s="35" t="s">
        <v>3564</v>
      </c>
      <c r="F225" s="36">
        <v>77</v>
      </c>
    </row>
    <row r="226" spans="1:6">
      <c r="A226" s="23">
        <v>2010</v>
      </c>
      <c r="B226" s="23" t="s">
        <v>1886</v>
      </c>
      <c r="C226" s="22" t="s">
        <v>10</v>
      </c>
      <c r="D226" s="13" t="s">
        <v>3562</v>
      </c>
      <c r="E226" s="35" t="s">
        <v>3565</v>
      </c>
      <c r="F226" s="36">
        <v>110</v>
      </c>
    </row>
    <row r="227" spans="1:6">
      <c r="A227" s="23">
        <v>2010</v>
      </c>
      <c r="B227" s="23" t="s">
        <v>1886</v>
      </c>
      <c r="C227" s="22" t="s">
        <v>10</v>
      </c>
      <c r="D227" s="13" t="s">
        <v>3561</v>
      </c>
      <c r="E227" s="35" t="s">
        <v>3564</v>
      </c>
      <c r="F227" s="36">
        <v>23</v>
      </c>
    </row>
    <row r="228" spans="1:6">
      <c r="A228" s="23">
        <v>2010</v>
      </c>
      <c r="B228" s="23" t="s">
        <v>1886</v>
      </c>
      <c r="C228" s="22" t="s">
        <v>10</v>
      </c>
      <c r="D228" s="13" t="s">
        <v>3561</v>
      </c>
      <c r="E228" s="35" t="s">
        <v>3565</v>
      </c>
      <c r="F228" s="36">
        <v>37</v>
      </c>
    </row>
    <row r="229" spans="1:6">
      <c r="A229" s="23">
        <v>2010</v>
      </c>
      <c r="B229" s="23" t="s">
        <v>1886</v>
      </c>
      <c r="C229" s="22" t="s">
        <v>14</v>
      </c>
      <c r="D229" s="13" t="s">
        <v>3562</v>
      </c>
      <c r="E229" s="35" t="s">
        <v>3564</v>
      </c>
      <c r="F229" s="36">
        <v>68</v>
      </c>
    </row>
    <row r="230" spans="1:6">
      <c r="A230" s="23">
        <v>2010</v>
      </c>
      <c r="B230" s="23" t="s">
        <v>1886</v>
      </c>
      <c r="C230" s="22" t="s">
        <v>14</v>
      </c>
      <c r="D230" s="13" t="s">
        <v>3562</v>
      </c>
      <c r="E230" s="35" t="s">
        <v>3565</v>
      </c>
      <c r="F230" s="36">
        <v>54</v>
      </c>
    </row>
    <row r="231" spans="1:6">
      <c r="A231" s="23">
        <v>2010</v>
      </c>
      <c r="B231" s="23" t="s">
        <v>1886</v>
      </c>
      <c r="C231" s="22" t="s">
        <v>14</v>
      </c>
      <c r="D231" s="13" t="s">
        <v>3561</v>
      </c>
      <c r="E231" s="35" t="s">
        <v>3564</v>
      </c>
      <c r="F231" s="36">
        <v>86</v>
      </c>
    </row>
    <row r="232" spans="1:6">
      <c r="A232" s="23">
        <v>2010</v>
      </c>
      <c r="B232" s="23" t="s">
        <v>1886</v>
      </c>
      <c r="C232" s="22" t="s">
        <v>14</v>
      </c>
      <c r="D232" s="13" t="s">
        <v>3561</v>
      </c>
      <c r="E232" s="35" t="s">
        <v>3565</v>
      </c>
      <c r="F232" s="36">
        <v>80</v>
      </c>
    </row>
    <row r="233" spans="1:6">
      <c r="A233" s="23">
        <v>2010</v>
      </c>
      <c r="B233" s="23" t="s">
        <v>1886</v>
      </c>
      <c r="C233" s="22" t="s">
        <v>23</v>
      </c>
      <c r="D233" s="13" t="s">
        <v>3562</v>
      </c>
      <c r="E233" s="35" t="s">
        <v>3564</v>
      </c>
      <c r="F233" s="36">
        <v>102</v>
      </c>
    </row>
    <row r="234" spans="1:6">
      <c r="A234" s="23">
        <v>2010</v>
      </c>
      <c r="B234" s="23" t="s">
        <v>1886</v>
      </c>
      <c r="C234" s="22" t="s">
        <v>23</v>
      </c>
      <c r="D234" s="13" t="s">
        <v>3562</v>
      </c>
      <c r="E234" s="35" t="s">
        <v>3565</v>
      </c>
      <c r="F234" s="36">
        <v>306</v>
      </c>
    </row>
    <row r="235" spans="1:6">
      <c r="A235" s="23">
        <v>2010</v>
      </c>
      <c r="B235" s="23" t="s">
        <v>1886</v>
      </c>
      <c r="C235" s="22" t="s">
        <v>23</v>
      </c>
      <c r="D235" s="13" t="s">
        <v>3561</v>
      </c>
      <c r="E235" s="35" t="s">
        <v>3564</v>
      </c>
      <c r="F235" s="36">
        <v>22</v>
      </c>
    </row>
    <row r="236" spans="1:6">
      <c r="A236" s="23">
        <v>2010</v>
      </c>
      <c r="B236" s="23" t="s">
        <v>1886</v>
      </c>
      <c r="C236" s="22" t="s">
        <v>23</v>
      </c>
      <c r="D236" s="13" t="s">
        <v>3561</v>
      </c>
      <c r="E236" s="35" t="s">
        <v>3565</v>
      </c>
      <c r="F236" s="36">
        <v>45</v>
      </c>
    </row>
    <row r="237" spans="1:6">
      <c r="A237" s="23">
        <v>2010</v>
      </c>
      <c r="B237" s="23" t="s">
        <v>1886</v>
      </c>
      <c r="C237" s="22" t="s">
        <v>41</v>
      </c>
      <c r="D237" s="13" t="s">
        <v>3562</v>
      </c>
      <c r="E237" s="35" t="s">
        <v>3564</v>
      </c>
      <c r="F237" s="36">
        <v>68</v>
      </c>
    </row>
    <row r="238" spans="1:6">
      <c r="A238" s="23">
        <v>2010</v>
      </c>
      <c r="B238" s="23" t="s">
        <v>1886</v>
      </c>
      <c r="C238" s="22" t="s">
        <v>41</v>
      </c>
      <c r="D238" s="13" t="s">
        <v>3562</v>
      </c>
      <c r="E238" s="35" t="s">
        <v>3565</v>
      </c>
      <c r="F238" s="36">
        <v>249</v>
      </c>
    </row>
    <row r="239" spans="1:6">
      <c r="A239" s="23">
        <v>2010</v>
      </c>
      <c r="B239" s="23" t="s">
        <v>1886</v>
      </c>
      <c r="C239" s="22" t="s">
        <v>41</v>
      </c>
      <c r="D239" s="13" t="s">
        <v>3561</v>
      </c>
      <c r="E239" s="35" t="s">
        <v>3564</v>
      </c>
      <c r="F239" s="36">
        <v>30</v>
      </c>
    </row>
    <row r="240" spans="1:6">
      <c r="A240" s="23">
        <v>2010</v>
      </c>
      <c r="B240" s="23" t="s">
        <v>1886</v>
      </c>
      <c r="C240" s="22" t="s">
        <v>41</v>
      </c>
      <c r="D240" s="13" t="s">
        <v>3561</v>
      </c>
      <c r="E240" s="35" t="s">
        <v>3565</v>
      </c>
      <c r="F240" s="36">
        <v>32</v>
      </c>
    </row>
    <row r="241" spans="1:6">
      <c r="A241" s="23">
        <v>2010</v>
      </c>
      <c r="B241" s="23" t="s">
        <v>1886</v>
      </c>
      <c r="C241" s="22" t="s">
        <v>60</v>
      </c>
      <c r="D241" s="13" t="s">
        <v>3562</v>
      </c>
      <c r="E241" s="35" t="s">
        <v>3564</v>
      </c>
      <c r="F241" s="36">
        <v>31</v>
      </c>
    </row>
    <row r="242" spans="1:6">
      <c r="A242" s="23">
        <v>2010</v>
      </c>
      <c r="B242" s="23" t="s">
        <v>1886</v>
      </c>
      <c r="C242" s="22" t="s">
        <v>60</v>
      </c>
      <c r="D242" s="13" t="s">
        <v>3562</v>
      </c>
      <c r="E242" s="35" t="s">
        <v>3565</v>
      </c>
      <c r="F242" s="36">
        <v>84</v>
      </c>
    </row>
    <row r="243" spans="1:6">
      <c r="A243" s="23">
        <v>2010</v>
      </c>
      <c r="B243" s="23" t="s">
        <v>1886</v>
      </c>
      <c r="C243" s="22" t="s">
        <v>60</v>
      </c>
      <c r="D243" s="13" t="s">
        <v>3561</v>
      </c>
      <c r="E243" s="35" t="s">
        <v>3564</v>
      </c>
      <c r="F243" s="36">
        <v>10</v>
      </c>
    </row>
    <row r="244" spans="1:6">
      <c r="A244" s="23">
        <v>2010</v>
      </c>
      <c r="B244" s="23" t="s">
        <v>1886</v>
      </c>
      <c r="C244" s="22" t="s">
        <v>60</v>
      </c>
      <c r="D244" s="13" t="s">
        <v>3561</v>
      </c>
      <c r="E244" s="35" t="s">
        <v>3565</v>
      </c>
      <c r="F244" s="36">
        <v>17</v>
      </c>
    </row>
    <row r="245" spans="1:6">
      <c r="A245" s="23">
        <v>2010</v>
      </c>
      <c r="B245" s="23" t="s">
        <v>1886</v>
      </c>
      <c r="C245" s="22" t="s">
        <v>70</v>
      </c>
      <c r="D245" s="13" t="s">
        <v>3562</v>
      </c>
      <c r="E245" s="35" t="s">
        <v>3564</v>
      </c>
      <c r="F245" s="36">
        <v>36</v>
      </c>
    </row>
    <row r="246" spans="1:6">
      <c r="A246" s="23">
        <v>2010</v>
      </c>
      <c r="B246" s="23" t="s">
        <v>1886</v>
      </c>
      <c r="C246" s="22" t="s">
        <v>70</v>
      </c>
      <c r="D246" s="13" t="s">
        <v>3562</v>
      </c>
      <c r="E246" s="35" t="s">
        <v>3565</v>
      </c>
      <c r="F246" s="36">
        <v>47</v>
      </c>
    </row>
    <row r="247" spans="1:6">
      <c r="A247" s="23">
        <v>2010</v>
      </c>
      <c r="B247" s="23" t="s">
        <v>1886</v>
      </c>
      <c r="C247" s="22" t="s">
        <v>70</v>
      </c>
      <c r="D247" s="13" t="s">
        <v>3561</v>
      </c>
      <c r="E247" s="35" t="s">
        <v>3564</v>
      </c>
      <c r="F247" s="36">
        <v>17</v>
      </c>
    </row>
    <row r="248" spans="1:6">
      <c r="A248" s="23">
        <v>2010</v>
      </c>
      <c r="B248" s="23" t="s">
        <v>1886</v>
      </c>
      <c r="C248" s="22" t="s">
        <v>70</v>
      </c>
      <c r="D248" s="13" t="s">
        <v>3561</v>
      </c>
      <c r="E248" s="35" t="s">
        <v>3565</v>
      </c>
      <c r="F248" s="36">
        <v>30</v>
      </c>
    </row>
    <row r="249" spans="1:6">
      <c r="A249" s="23">
        <v>2010</v>
      </c>
      <c r="B249" s="23" t="s">
        <v>1886</v>
      </c>
      <c r="C249" s="22" t="s">
        <v>76</v>
      </c>
      <c r="D249" s="13" t="s">
        <v>3562</v>
      </c>
      <c r="E249" s="35" t="s">
        <v>3564</v>
      </c>
      <c r="F249" s="36">
        <v>166</v>
      </c>
    </row>
    <row r="250" spans="1:6">
      <c r="A250" s="23">
        <v>2010</v>
      </c>
      <c r="B250" s="23" t="s">
        <v>1886</v>
      </c>
      <c r="C250" s="22" t="s">
        <v>76</v>
      </c>
      <c r="D250" s="13" t="s">
        <v>3562</v>
      </c>
      <c r="E250" s="35" t="s">
        <v>3565</v>
      </c>
      <c r="F250" s="36">
        <v>196</v>
      </c>
    </row>
    <row r="251" spans="1:6">
      <c r="A251" s="23">
        <v>2010</v>
      </c>
      <c r="B251" s="23" t="s">
        <v>1886</v>
      </c>
      <c r="C251" s="22" t="s">
        <v>76</v>
      </c>
      <c r="D251" s="13" t="s">
        <v>3561</v>
      </c>
      <c r="E251" s="35" t="s">
        <v>3564</v>
      </c>
      <c r="F251" s="36">
        <v>40</v>
      </c>
    </row>
    <row r="252" spans="1:6">
      <c r="A252" s="23">
        <v>2010</v>
      </c>
      <c r="B252" s="23" t="s">
        <v>1886</v>
      </c>
      <c r="C252" s="22" t="s">
        <v>76</v>
      </c>
      <c r="D252" s="13" t="s">
        <v>3561</v>
      </c>
      <c r="E252" s="35" t="s">
        <v>3565</v>
      </c>
      <c r="F252" s="36">
        <v>26</v>
      </c>
    </row>
    <row r="253" spans="1:6">
      <c r="A253" s="23">
        <v>2010</v>
      </c>
      <c r="B253" s="23" t="s">
        <v>1886</v>
      </c>
      <c r="C253" s="22" t="s">
        <v>83</v>
      </c>
      <c r="D253" s="13" t="s">
        <v>3562</v>
      </c>
      <c r="E253" s="35" t="s">
        <v>3565</v>
      </c>
      <c r="F253" s="36">
        <v>5</v>
      </c>
    </row>
    <row r="254" spans="1:6">
      <c r="A254" s="23">
        <v>2010</v>
      </c>
      <c r="B254" s="23" t="s">
        <v>1886</v>
      </c>
      <c r="C254" s="22" t="s">
        <v>83</v>
      </c>
      <c r="D254" s="13" t="s">
        <v>3561</v>
      </c>
      <c r="E254" s="35" t="s">
        <v>3565</v>
      </c>
      <c r="F254" s="36">
        <v>2</v>
      </c>
    </row>
    <row r="255" spans="1:6">
      <c r="A255" s="23">
        <v>2010</v>
      </c>
      <c r="B255" s="23" t="s">
        <v>1886</v>
      </c>
      <c r="C255" s="22" t="s">
        <v>86</v>
      </c>
      <c r="D255" s="13" t="s">
        <v>3562</v>
      </c>
      <c r="E255" s="35" t="s">
        <v>3564</v>
      </c>
      <c r="F255" s="36">
        <v>16</v>
      </c>
    </row>
    <row r="256" spans="1:6">
      <c r="A256" s="23">
        <v>2010</v>
      </c>
      <c r="B256" s="23" t="s">
        <v>1886</v>
      </c>
      <c r="C256" s="22" t="s">
        <v>86</v>
      </c>
      <c r="D256" s="13" t="s">
        <v>3562</v>
      </c>
      <c r="E256" s="35" t="s">
        <v>3565</v>
      </c>
      <c r="F256" s="36">
        <v>36</v>
      </c>
    </row>
    <row r="257" spans="1:6">
      <c r="A257" s="23">
        <v>2010</v>
      </c>
      <c r="B257" s="23" t="s">
        <v>1886</v>
      </c>
      <c r="C257" s="22" t="s">
        <v>86</v>
      </c>
      <c r="D257" s="13" t="s">
        <v>3561</v>
      </c>
      <c r="E257" s="35" t="s">
        <v>3564</v>
      </c>
      <c r="F257" s="36">
        <v>30</v>
      </c>
    </row>
    <row r="258" spans="1:6">
      <c r="A258" s="23">
        <v>2010</v>
      </c>
      <c r="B258" s="23" t="s">
        <v>1886</v>
      </c>
      <c r="C258" s="22" t="s">
        <v>86</v>
      </c>
      <c r="D258" s="13" t="s">
        <v>3561</v>
      </c>
      <c r="E258" s="35" t="s">
        <v>3565</v>
      </c>
      <c r="F258" s="36">
        <v>13</v>
      </c>
    </row>
    <row r="259" spans="1:6">
      <c r="A259" s="23">
        <v>2010</v>
      </c>
      <c r="B259" s="23" t="s">
        <v>1886</v>
      </c>
      <c r="C259" s="22" t="s">
        <v>89</v>
      </c>
      <c r="D259" s="13" t="s">
        <v>3562</v>
      </c>
      <c r="E259" s="35" t="s">
        <v>3564</v>
      </c>
      <c r="F259" s="36">
        <v>5</v>
      </c>
    </row>
    <row r="260" spans="1:6">
      <c r="A260" s="23">
        <v>2010</v>
      </c>
      <c r="B260" s="23" t="s">
        <v>1886</v>
      </c>
      <c r="C260" s="22" t="s">
        <v>89</v>
      </c>
      <c r="D260" s="13" t="s">
        <v>3561</v>
      </c>
      <c r="E260" s="35" t="s">
        <v>3564</v>
      </c>
      <c r="F260" s="36">
        <v>31</v>
      </c>
    </row>
    <row r="261" spans="1:6">
      <c r="A261" s="23">
        <v>2010</v>
      </c>
      <c r="B261" s="23" t="s">
        <v>1886</v>
      </c>
      <c r="C261" s="22" t="s">
        <v>89</v>
      </c>
      <c r="D261" s="13" t="s">
        <v>3561</v>
      </c>
      <c r="E261" s="35" t="s">
        <v>3565</v>
      </c>
      <c r="F261" s="36">
        <v>2</v>
      </c>
    </row>
    <row r="262" spans="1:6">
      <c r="A262" s="23">
        <v>2010</v>
      </c>
      <c r="B262" s="23" t="s">
        <v>1886</v>
      </c>
      <c r="C262" s="22" t="s">
        <v>94</v>
      </c>
      <c r="D262" s="13" t="s">
        <v>3562</v>
      </c>
      <c r="E262" s="35" t="s">
        <v>3564</v>
      </c>
      <c r="F262" s="36">
        <v>13</v>
      </c>
    </row>
    <row r="263" spans="1:6">
      <c r="A263" s="23">
        <v>2010</v>
      </c>
      <c r="B263" s="23" t="s">
        <v>1886</v>
      </c>
      <c r="C263" s="22" t="s">
        <v>94</v>
      </c>
      <c r="D263" s="13" t="s">
        <v>3562</v>
      </c>
      <c r="E263" s="35" t="s">
        <v>3565</v>
      </c>
      <c r="F263" s="36">
        <v>30</v>
      </c>
    </row>
    <row r="264" spans="1:6">
      <c r="A264" s="23">
        <v>2010</v>
      </c>
      <c r="B264" s="23" t="s">
        <v>1886</v>
      </c>
      <c r="C264" s="22" t="s">
        <v>94</v>
      </c>
      <c r="D264" s="13" t="s">
        <v>3561</v>
      </c>
      <c r="E264" s="35" t="s">
        <v>3564</v>
      </c>
      <c r="F264" s="36">
        <v>9</v>
      </c>
    </row>
    <row r="265" spans="1:6">
      <c r="A265" s="23">
        <v>2010</v>
      </c>
      <c r="B265" s="23" t="s">
        <v>1886</v>
      </c>
      <c r="C265" s="22" t="s">
        <v>94</v>
      </c>
      <c r="D265" s="13" t="s">
        <v>3561</v>
      </c>
      <c r="E265" s="35" t="s">
        <v>3565</v>
      </c>
      <c r="F265" s="36">
        <v>24</v>
      </c>
    </row>
    <row r="266" spans="1:6">
      <c r="A266" s="23">
        <v>2010</v>
      </c>
      <c r="B266" s="23" t="s">
        <v>1886</v>
      </c>
      <c r="C266" s="22" t="s">
        <v>100</v>
      </c>
      <c r="D266" s="13" t="s">
        <v>3562</v>
      </c>
      <c r="E266" s="35" t="s">
        <v>3564</v>
      </c>
      <c r="F266" s="36">
        <v>15</v>
      </c>
    </row>
    <row r="267" spans="1:6">
      <c r="A267" s="23">
        <v>2010</v>
      </c>
      <c r="B267" s="23" t="s">
        <v>1886</v>
      </c>
      <c r="C267" s="22" t="s">
        <v>100</v>
      </c>
      <c r="D267" s="13" t="s">
        <v>3562</v>
      </c>
      <c r="E267" s="35" t="s">
        <v>3565</v>
      </c>
      <c r="F267" s="36">
        <v>25</v>
      </c>
    </row>
    <row r="268" spans="1:6">
      <c r="A268" s="23">
        <v>2010</v>
      </c>
      <c r="B268" s="23" t="s">
        <v>1886</v>
      </c>
      <c r="C268" s="22" t="s">
        <v>100</v>
      </c>
      <c r="D268" s="13" t="s">
        <v>3561</v>
      </c>
      <c r="E268" s="35" t="s">
        <v>3564</v>
      </c>
      <c r="F268" s="36">
        <v>7</v>
      </c>
    </row>
    <row r="269" spans="1:6">
      <c r="A269" s="23">
        <v>2010</v>
      </c>
      <c r="B269" s="23" t="s">
        <v>1886</v>
      </c>
      <c r="C269" s="22" t="s">
        <v>100</v>
      </c>
      <c r="D269" s="13" t="s">
        <v>3561</v>
      </c>
      <c r="E269" s="35" t="s">
        <v>3565</v>
      </c>
      <c r="F269" s="36">
        <v>18</v>
      </c>
    </row>
    <row r="270" spans="1:6">
      <c r="A270" s="23">
        <v>2010</v>
      </c>
      <c r="B270" s="23" t="s">
        <v>1886</v>
      </c>
      <c r="C270" s="22" t="s">
        <v>104</v>
      </c>
      <c r="D270" s="13" t="s">
        <v>3562</v>
      </c>
      <c r="E270" s="35" t="s">
        <v>3564</v>
      </c>
      <c r="F270" s="36">
        <v>52</v>
      </c>
    </row>
    <row r="271" spans="1:6">
      <c r="A271" s="23">
        <v>2010</v>
      </c>
      <c r="B271" s="23" t="s">
        <v>1886</v>
      </c>
      <c r="C271" s="22" t="s">
        <v>104</v>
      </c>
      <c r="D271" s="13" t="s">
        <v>3562</v>
      </c>
      <c r="E271" s="35" t="s">
        <v>3565</v>
      </c>
      <c r="F271" s="36">
        <v>262</v>
      </c>
    </row>
    <row r="272" spans="1:6">
      <c r="A272" s="23">
        <v>2010</v>
      </c>
      <c r="B272" s="23" t="s">
        <v>1886</v>
      </c>
      <c r="C272" s="22" t="s">
        <v>104</v>
      </c>
      <c r="D272" s="13" t="s">
        <v>3561</v>
      </c>
      <c r="E272" s="35" t="s">
        <v>3564</v>
      </c>
      <c r="F272" s="36">
        <v>16</v>
      </c>
    </row>
    <row r="273" spans="1:6">
      <c r="A273" s="23">
        <v>2010</v>
      </c>
      <c r="B273" s="23" t="s">
        <v>1886</v>
      </c>
      <c r="C273" s="22" t="s">
        <v>104</v>
      </c>
      <c r="D273" s="13" t="s">
        <v>3561</v>
      </c>
      <c r="E273" s="35" t="s">
        <v>3565</v>
      </c>
      <c r="F273" s="36">
        <v>72</v>
      </c>
    </row>
    <row r="274" spans="1:6">
      <c r="A274" s="23">
        <v>2010</v>
      </c>
      <c r="B274" s="23" t="s">
        <v>1886</v>
      </c>
      <c r="C274" s="22" t="s">
        <v>120</v>
      </c>
      <c r="D274" s="13" t="s">
        <v>3562</v>
      </c>
      <c r="E274" s="35" t="s">
        <v>3564</v>
      </c>
      <c r="F274" s="36">
        <v>11</v>
      </c>
    </row>
    <row r="275" spans="1:6">
      <c r="A275" s="23">
        <v>2010</v>
      </c>
      <c r="B275" s="23" t="s">
        <v>1886</v>
      </c>
      <c r="C275" s="22" t="s">
        <v>120</v>
      </c>
      <c r="D275" s="13" t="s">
        <v>3562</v>
      </c>
      <c r="E275" s="35" t="s">
        <v>3565</v>
      </c>
      <c r="F275" s="36">
        <v>17</v>
      </c>
    </row>
    <row r="276" spans="1:6">
      <c r="A276" s="23">
        <v>2010</v>
      </c>
      <c r="B276" s="23" t="s">
        <v>1886</v>
      </c>
      <c r="C276" s="22" t="s">
        <v>120</v>
      </c>
      <c r="D276" s="13" t="s">
        <v>3561</v>
      </c>
      <c r="E276" s="35" t="s">
        <v>3564</v>
      </c>
      <c r="F276" s="36">
        <v>90</v>
      </c>
    </row>
    <row r="277" spans="1:6">
      <c r="A277" s="23">
        <v>2010</v>
      </c>
      <c r="B277" s="23" t="s">
        <v>1886</v>
      </c>
      <c r="C277" s="22" t="s">
        <v>120</v>
      </c>
      <c r="D277" s="13" t="s">
        <v>3561</v>
      </c>
      <c r="E277" s="35" t="s">
        <v>3565</v>
      </c>
      <c r="F277" s="36">
        <v>147</v>
      </c>
    </row>
    <row r="278" spans="1:6">
      <c r="A278" s="23">
        <v>2010</v>
      </c>
      <c r="B278" s="23" t="s">
        <v>1886</v>
      </c>
      <c r="C278" s="22" t="s">
        <v>156</v>
      </c>
      <c r="D278" s="13" t="s">
        <v>3561</v>
      </c>
      <c r="E278" s="35" t="s">
        <v>3564</v>
      </c>
      <c r="F278" s="36">
        <v>103</v>
      </c>
    </row>
    <row r="279" spans="1:6">
      <c r="A279" s="23">
        <v>2010</v>
      </c>
      <c r="B279" s="23" t="s">
        <v>1886</v>
      </c>
      <c r="C279" s="22" t="s">
        <v>156</v>
      </c>
      <c r="D279" s="13" t="s">
        <v>3561</v>
      </c>
      <c r="E279" s="35" t="s">
        <v>3565</v>
      </c>
      <c r="F279" s="36">
        <v>95</v>
      </c>
    </row>
    <row r="280" spans="1:6">
      <c r="A280" s="23">
        <v>2010</v>
      </c>
      <c r="B280" s="23" t="s">
        <v>1886</v>
      </c>
      <c r="C280" s="22" t="s">
        <v>164</v>
      </c>
      <c r="D280" s="13" t="s">
        <v>3562</v>
      </c>
      <c r="E280" s="35" t="s">
        <v>3564</v>
      </c>
      <c r="F280" s="36">
        <v>96</v>
      </c>
    </row>
    <row r="281" spans="1:6">
      <c r="A281" s="23">
        <v>2010</v>
      </c>
      <c r="B281" s="23" t="s">
        <v>1886</v>
      </c>
      <c r="C281" s="22" t="s">
        <v>164</v>
      </c>
      <c r="D281" s="13" t="s">
        <v>3562</v>
      </c>
      <c r="E281" s="35" t="s">
        <v>3565</v>
      </c>
      <c r="F281" s="36">
        <v>57</v>
      </c>
    </row>
    <row r="282" spans="1:6">
      <c r="A282" s="23">
        <v>2010</v>
      </c>
      <c r="B282" s="23" t="s">
        <v>1886</v>
      </c>
      <c r="C282" s="22" t="s">
        <v>164</v>
      </c>
      <c r="D282" s="13" t="s">
        <v>3561</v>
      </c>
      <c r="E282" s="35" t="s">
        <v>3564</v>
      </c>
      <c r="F282" s="36">
        <v>34</v>
      </c>
    </row>
    <row r="283" spans="1:6">
      <c r="A283" s="23">
        <v>2010</v>
      </c>
      <c r="B283" s="23" t="s">
        <v>1886</v>
      </c>
      <c r="C283" s="22" t="s">
        <v>164</v>
      </c>
      <c r="D283" s="13" t="s">
        <v>3561</v>
      </c>
      <c r="E283" s="35" t="s">
        <v>3565</v>
      </c>
      <c r="F283" s="36">
        <v>18</v>
      </c>
    </row>
    <row r="284" spans="1:6">
      <c r="A284" s="23">
        <v>2010</v>
      </c>
      <c r="B284" s="23" t="s">
        <v>1886</v>
      </c>
      <c r="C284" s="22" t="s">
        <v>167</v>
      </c>
      <c r="D284" s="13" t="s">
        <v>3562</v>
      </c>
      <c r="E284" s="35" t="s">
        <v>3564</v>
      </c>
      <c r="F284" s="36">
        <v>1</v>
      </c>
    </row>
    <row r="285" spans="1:6">
      <c r="A285" s="23">
        <v>2010</v>
      </c>
      <c r="B285" s="23" t="s">
        <v>1886</v>
      </c>
      <c r="C285" s="22" t="s">
        <v>167</v>
      </c>
      <c r="D285" s="13" t="s">
        <v>3562</v>
      </c>
      <c r="E285" s="35" t="s">
        <v>3565</v>
      </c>
      <c r="F285" s="36">
        <v>13</v>
      </c>
    </row>
    <row r="286" spans="1:6">
      <c r="A286" s="23">
        <v>2010</v>
      </c>
      <c r="B286" s="23" t="s">
        <v>1886</v>
      </c>
      <c r="C286" s="22" t="s">
        <v>167</v>
      </c>
      <c r="D286" s="13" t="s">
        <v>3561</v>
      </c>
      <c r="E286" s="35" t="s">
        <v>3564</v>
      </c>
      <c r="F286" s="36">
        <v>14</v>
      </c>
    </row>
    <row r="287" spans="1:6">
      <c r="A287" s="23">
        <v>2010</v>
      </c>
      <c r="B287" s="23" t="s">
        <v>1886</v>
      </c>
      <c r="C287" s="22" t="s">
        <v>167</v>
      </c>
      <c r="D287" s="13" t="s">
        <v>3561</v>
      </c>
      <c r="E287" s="35" t="s">
        <v>3565</v>
      </c>
      <c r="F287" s="36">
        <v>46</v>
      </c>
    </row>
    <row r="288" spans="1:6">
      <c r="A288" s="23">
        <v>2010</v>
      </c>
      <c r="B288" s="23" t="s">
        <v>1886</v>
      </c>
      <c r="C288" s="22" t="s">
        <v>171</v>
      </c>
      <c r="D288" s="13" t="s">
        <v>3562</v>
      </c>
      <c r="E288" s="35" t="s">
        <v>3564</v>
      </c>
      <c r="F288" s="36">
        <v>3</v>
      </c>
    </row>
    <row r="289" spans="1:6">
      <c r="A289" s="23">
        <v>2010</v>
      </c>
      <c r="B289" s="23" t="s">
        <v>1886</v>
      </c>
      <c r="C289" s="22" t="s">
        <v>171</v>
      </c>
      <c r="D289" s="13" t="s">
        <v>3562</v>
      </c>
      <c r="E289" s="35" t="s">
        <v>3565</v>
      </c>
      <c r="F289" s="36">
        <v>3</v>
      </c>
    </row>
    <row r="290" spans="1:6">
      <c r="A290" s="23">
        <v>2010</v>
      </c>
      <c r="B290" s="23" t="s">
        <v>1886</v>
      </c>
      <c r="C290" s="22" t="s">
        <v>171</v>
      </c>
      <c r="D290" s="13" t="s">
        <v>3561</v>
      </c>
      <c r="E290" s="35" t="s">
        <v>3564</v>
      </c>
      <c r="F290" s="36">
        <v>1</v>
      </c>
    </row>
    <row r="291" spans="1:6">
      <c r="A291" s="23">
        <v>2010</v>
      </c>
      <c r="B291" s="23" t="s">
        <v>1886</v>
      </c>
      <c r="C291" s="22" t="s">
        <v>171</v>
      </c>
      <c r="D291" s="13" t="s">
        <v>3561</v>
      </c>
      <c r="E291" s="35" t="s">
        <v>3565</v>
      </c>
      <c r="F291" s="36">
        <v>6</v>
      </c>
    </row>
    <row r="292" spans="1:6">
      <c r="A292" s="23">
        <v>2010</v>
      </c>
      <c r="B292" s="23" t="s">
        <v>1886</v>
      </c>
      <c r="C292" s="22" t="s">
        <v>539</v>
      </c>
      <c r="D292" s="13" t="s">
        <v>3561</v>
      </c>
      <c r="E292" s="35" t="s">
        <v>3564</v>
      </c>
      <c r="F292" s="36">
        <v>5</v>
      </c>
    </row>
    <row r="293" spans="1:6">
      <c r="A293" s="23">
        <v>2010</v>
      </c>
      <c r="B293" s="23" t="s">
        <v>1886</v>
      </c>
      <c r="C293" s="22" t="s">
        <v>539</v>
      </c>
      <c r="D293" s="13" t="s">
        <v>3561</v>
      </c>
      <c r="E293" s="35" t="s">
        <v>3565</v>
      </c>
      <c r="F293" s="36">
        <v>4</v>
      </c>
    </row>
    <row r="294" spans="1:6">
      <c r="A294" s="23">
        <v>2010</v>
      </c>
      <c r="B294" s="23" t="s">
        <v>514</v>
      </c>
      <c r="C294" s="22" t="s">
        <v>184</v>
      </c>
      <c r="D294" s="13" t="s">
        <v>3562</v>
      </c>
      <c r="E294" s="35" t="s">
        <v>3565</v>
      </c>
      <c r="F294" s="36">
        <v>1</v>
      </c>
    </row>
    <row r="295" spans="1:6">
      <c r="A295" s="23">
        <v>2010</v>
      </c>
      <c r="B295" s="23" t="s">
        <v>514</v>
      </c>
      <c r="C295" s="22" t="s">
        <v>184</v>
      </c>
      <c r="D295" s="13" t="s">
        <v>3561</v>
      </c>
      <c r="E295" s="35" t="s">
        <v>3564</v>
      </c>
      <c r="F295" s="36">
        <v>1</v>
      </c>
    </row>
    <row r="296" spans="1:6">
      <c r="A296" s="23">
        <v>2010</v>
      </c>
      <c r="B296" s="23" t="s">
        <v>514</v>
      </c>
      <c r="C296" s="22" t="s">
        <v>184</v>
      </c>
      <c r="D296" s="13" t="s">
        <v>3561</v>
      </c>
      <c r="E296" s="35" t="s">
        <v>3565</v>
      </c>
      <c r="F296" s="36">
        <v>4</v>
      </c>
    </row>
    <row r="297" spans="1:6">
      <c r="A297" s="23">
        <v>2010</v>
      </c>
      <c r="B297" s="23" t="s">
        <v>514</v>
      </c>
      <c r="C297" s="22" t="s">
        <v>23</v>
      </c>
      <c r="D297" s="13" t="s">
        <v>3562</v>
      </c>
      <c r="E297" s="35" t="s">
        <v>3564</v>
      </c>
      <c r="F297" s="36">
        <v>28</v>
      </c>
    </row>
    <row r="298" spans="1:6">
      <c r="A298" s="23">
        <v>2010</v>
      </c>
      <c r="B298" s="23" t="s">
        <v>514</v>
      </c>
      <c r="C298" s="22" t="s">
        <v>23</v>
      </c>
      <c r="D298" s="13" t="s">
        <v>3562</v>
      </c>
      <c r="E298" s="35" t="s">
        <v>3565</v>
      </c>
      <c r="F298" s="36">
        <v>76</v>
      </c>
    </row>
    <row r="299" spans="1:6">
      <c r="A299" s="23">
        <v>2010</v>
      </c>
      <c r="B299" s="23" t="s">
        <v>514</v>
      </c>
      <c r="C299" s="22" t="s">
        <v>23</v>
      </c>
      <c r="D299" s="13" t="s">
        <v>3561</v>
      </c>
      <c r="E299" s="35" t="s">
        <v>3564</v>
      </c>
      <c r="F299" s="36">
        <v>25</v>
      </c>
    </row>
    <row r="300" spans="1:6">
      <c r="A300" s="23">
        <v>2010</v>
      </c>
      <c r="B300" s="23" t="s">
        <v>514</v>
      </c>
      <c r="C300" s="22" t="s">
        <v>23</v>
      </c>
      <c r="D300" s="13" t="s">
        <v>3561</v>
      </c>
      <c r="E300" s="35" t="s">
        <v>3565</v>
      </c>
      <c r="F300" s="36">
        <v>36</v>
      </c>
    </row>
    <row r="301" spans="1:6">
      <c r="A301" s="23">
        <v>2010</v>
      </c>
      <c r="B301" s="23" t="s">
        <v>514</v>
      </c>
      <c r="C301" s="22" t="s">
        <v>185</v>
      </c>
      <c r="D301" s="13" t="s">
        <v>3562</v>
      </c>
      <c r="E301" s="35" t="s">
        <v>3564</v>
      </c>
      <c r="F301" s="36">
        <v>76</v>
      </c>
    </row>
    <row r="302" spans="1:6">
      <c r="A302" s="23">
        <v>2010</v>
      </c>
      <c r="B302" s="23" t="s">
        <v>514</v>
      </c>
      <c r="C302" s="22" t="s">
        <v>185</v>
      </c>
      <c r="D302" s="13" t="s">
        <v>3562</v>
      </c>
      <c r="E302" s="35" t="s">
        <v>3565</v>
      </c>
      <c r="F302" s="36">
        <v>121</v>
      </c>
    </row>
    <row r="303" spans="1:6">
      <c r="A303" s="23">
        <v>2010</v>
      </c>
      <c r="B303" s="23" t="s">
        <v>514</v>
      </c>
      <c r="C303" s="22" t="s">
        <v>185</v>
      </c>
      <c r="D303" s="13" t="s">
        <v>3561</v>
      </c>
      <c r="E303" s="35" t="s">
        <v>3564</v>
      </c>
      <c r="F303" s="36">
        <v>57</v>
      </c>
    </row>
    <row r="304" spans="1:6">
      <c r="A304" s="23">
        <v>2010</v>
      </c>
      <c r="B304" s="23" t="s">
        <v>514</v>
      </c>
      <c r="C304" s="22" t="s">
        <v>185</v>
      </c>
      <c r="D304" s="13" t="s">
        <v>3561</v>
      </c>
      <c r="E304" s="35" t="s">
        <v>3565</v>
      </c>
      <c r="F304" s="36">
        <v>59</v>
      </c>
    </row>
    <row r="305" spans="1:6">
      <c r="A305" s="23">
        <v>2010</v>
      </c>
      <c r="B305" s="23" t="s">
        <v>514</v>
      </c>
      <c r="C305" s="22" t="s">
        <v>3925</v>
      </c>
      <c r="D305" s="13" t="s">
        <v>3562</v>
      </c>
      <c r="E305" s="35" t="s">
        <v>3564</v>
      </c>
      <c r="F305" s="36">
        <v>21</v>
      </c>
    </row>
    <row r="306" spans="1:6">
      <c r="A306" s="23">
        <v>2010</v>
      </c>
      <c r="B306" s="23" t="s">
        <v>514</v>
      </c>
      <c r="C306" s="22" t="s">
        <v>3925</v>
      </c>
      <c r="D306" s="13" t="s">
        <v>3562</v>
      </c>
      <c r="E306" s="35" t="s">
        <v>3565</v>
      </c>
      <c r="F306" s="36">
        <v>81</v>
      </c>
    </row>
    <row r="307" spans="1:6">
      <c r="A307" s="23">
        <v>2010</v>
      </c>
      <c r="B307" s="23" t="s">
        <v>514</v>
      </c>
      <c r="C307" s="22" t="s">
        <v>3925</v>
      </c>
      <c r="D307" s="13" t="s">
        <v>3561</v>
      </c>
      <c r="E307" s="35" t="s">
        <v>3564</v>
      </c>
      <c r="F307" s="36">
        <v>16</v>
      </c>
    </row>
    <row r="308" spans="1:6">
      <c r="A308" s="23">
        <v>2010</v>
      </c>
      <c r="B308" s="23" t="s">
        <v>514</v>
      </c>
      <c r="C308" s="22" t="s">
        <v>3925</v>
      </c>
      <c r="D308" s="13" t="s">
        <v>3561</v>
      </c>
      <c r="E308" s="35" t="s">
        <v>3565</v>
      </c>
      <c r="F308" s="36">
        <v>65</v>
      </c>
    </row>
    <row r="309" spans="1:6">
      <c r="A309" s="23">
        <v>2011</v>
      </c>
      <c r="B309" s="23" t="s">
        <v>1886</v>
      </c>
      <c r="C309" s="22" t="s">
        <v>3581</v>
      </c>
      <c r="D309" s="13" t="s">
        <v>3561</v>
      </c>
      <c r="E309" s="35" t="s">
        <v>3564</v>
      </c>
      <c r="F309" s="36">
        <v>5</v>
      </c>
    </row>
    <row r="310" spans="1:6">
      <c r="A310" s="23">
        <v>2011</v>
      </c>
      <c r="B310" s="23" t="s">
        <v>1886</v>
      </c>
      <c r="C310" s="22" t="s">
        <v>3581</v>
      </c>
      <c r="D310" s="13" t="s">
        <v>3561</v>
      </c>
      <c r="E310" s="35" t="s">
        <v>3565</v>
      </c>
      <c r="F310" s="36">
        <v>3</v>
      </c>
    </row>
    <row r="311" spans="1:6">
      <c r="A311" s="23">
        <v>2011</v>
      </c>
      <c r="B311" s="23" t="s">
        <v>1886</v>
      </c>
      <c r="C311" s="22" t="s">
        <v>5</v>
      </c>
      <c r="D311" s="13" t="s">
        <v>3562</v>
      </c>
      <c r="E311" s="35" t="s">
        <v>3564</v>
      </c>
      <c r="F311" s="36">
        <v>89</v>
      </c>
    </row>
    <row r="312" spans="1:6">
      <c r="A312" s="23">
        <v>2011</v>
      </c>
      <c r="B312" s="23" t="s">
        <v>1886</v>
      </c>
      <c r="C312" s="22" t="s">
        <v>5</v>
      </c>
      <c r="D312" s="13" t="s">
        <v>3562</v>
      </c>
      <c r="E312" s="35" t="s">
        <v>3565</v>
      </c>
      <c r="F312" s="36">
        <v>215</v>
      </c>
    </row>
    <row r="313" spans="1:6">
      <c r="A313" s="23">
        <v>2011</v>
      </c>
      <c r="B313" s="23" t="s">
        <v>1886</v>
      </c>
      <c r="C313" s="22" t="s">
        <v>5</v>
      </c>
      <c r="D313" s="13" t="s">
        <v>3561</v>
      </c>
      <c r="E313" s="35" t="s">
        <v>3564</v>
      </c>
      <c r="F313" s="36">
        <v>33</v>
      </c>
    </row>
    <row r="314" spans="1:6">
      <c r="A314" s="23">
        <v>2011</v>
      </c>
      <c r="B314" s="23" t="s">
        <v>1886</v>
      </c>
      <c r="C314" s="22" t="s">
        <v>5</v>
      </c>
      <c r="D314" s="13" t="s">
        <v>3561</v>
      </c>
      <c r="E314" s="35" t="s">
        <v>3565</v>
      </c>
      <c r="F314" s="36">
        <v>40</v>
      </c>
    </row>
    <row r="315" spans="1:6">
      <c r="A315" s="23">
        <v>2011</v>
      </c>
      <c r="B315" s="23" t="s">
        <v>1886</v>
      </c>
      <c r="C315" s="22" t="s">
        <v>10</v>
      </c>
      <c r="D315" s="13" t="s">
        <v>3562</v>
      </c>
      <c r="E315" s="35" t="s">
        <v>3564</v>
      </c>
      <c r="F315" s="36">
        <v>91</v>
      </c>
    </row>
    <row r="316" spans="1:6">
      <c r="A316" s="23">
        <v>2011</v>
      </c>
      <c r="B316" s="23" t="s">
        <v>1886</v>
      </c>
      <c r="C316" s="22" t="s">
        <v>10</v>
      </c>
      <c r="D316" s="13" t="s">
        <v>3562</v>
      </c>
      <c r="E316" s="35" t="s">
        <v>3565</v>
      </c>
      <c r="F316" s="36">
        <v>126</v>
      </c>
    </row>
    <row r="317" spans="1:6">
      <c r="A317" s="23">
        <v>2011</v>
      </c>
      <c r="B317" s="23" t="s">
        <v>1886</v>
      </c>
      <c r="C317" s="22" t="s">
        <v>10</v>
      </c>
      <c r="D317" s="13" t="s">
        <v>3561</v>
      </c>
      <c r="E317" s="35" t="s">
        <v>3564</v>
      </c>
      <c r="F317" s="36">
        <v>25</v>
      </c>
    </row>
    <row r="318" spans="1:6">
      <c r="A318" s="23">
        <v>2011</v>
      </c>
      <c r="B318" s="23" t="s">
        <v>1886</v>
      </c>
      <c r="C318" s="22" t="s">
        <v>10</v>
      </c>
      <c r="D318" s="13" t="s">
        <v>3561</v>
      </c>
      <c r="E318" s="35" t="s">
        <v>3565</v>
      </c>
      <c r="F318" s="36">
        <v>37</v>
      </c>
    </row>
    <row r="319" spans="1:6">
      <c r="A319" s="23">
        <v>2011</v>
      </c>
      <c r="B319" s="23" t="s">
        <v>1886</v>
      </c>
      <c r="C319" s="22" t="s">
        <v>14</v>
      </c>
      <c r="D319" s="13" t="s">
        <v>3562</v>
      </c>
      <c r="E319" s="35" t="s">
        <v>3564</v>
      </c>
      <c r="F319" s="36">
        <v>61</v>
      </c>
    </row>
    <row r="320" spans="1:6">
      <c r="A320" s="23">
        <v>2011</v>
      </c>
      <c r="B320" s="23" t="s">
        <v>1886</v>
      </c>
      <c r="C320" s="22" t="s">
        <v>14</v>
      </c>
      <c r="D320" s="13" t="s">
        <v>3562</v>
      </c>
      <c r="E320" s="35" t="s">
        <v>3565</v>
      </c>
      <c r="F320" s="36">
        <v>56</v>
      </c>
    </row>
    <row r="321" spans="1:6">
      <c r="A321" s="23">
        <v>2011</v>
      </c>
      <c r="B321" s="23" t="s">
        <v>1886</v>
      </c>
      <c r="C321" s="22" t="s">
        <v>14</v>
      </c>
      <c r="D321" s="13" t="s">
        <v>3561</v>
      </c>
      <c r="E321" s="35" t="s">
        <v>3564</v>
      </c>
      <c r="F321" s="36">
        <v>83</v>
      </c>
    </row>
    <row r="322" spans="1:6">
      <c r="A322" s="23">
        <v>2011</v>
      </c>
      <c r="B322" s="23" t="s">
        <v>1886</v>
      </c>
      <c r="C322" s="22" t="s">
        <v>14</v>
      </c>
      <c r="D322" s="13" t="s">
        <v>3561</v>
      </c>
      <c r="E322" s="35" t="s">
        <v>3565</v>
      </c>
      <c r="F322" s="36">
        <v>81</v>
      </c>
    </row>
    <row r="323" spans="1:6">
      <c r="A323" s="23">
        <v>2011</v>
      </c>
      <c r="B323" s="23" t="s">
        <v>1886</v>
      </c>
      <c r="C323" s="22" t="s">
        <v>23</v>
      </c>
      <c r="D323" s="13" t="s">
        <v>3562</v>
      </c>
      <c r="E323" s="35" t="s">
        <v>3564</v>
      </c>
      <c r="F323" s="36">
        <v>116</v>
      </c>
    </row>
    <row r="324" spans="1:6">
      <c r="A324" s="23">
        <v>2011</v>
      </c>
      <c r="B324" s="23" t="s">
        <v>1886</v>
      </c>
      <c r="C324" s="22" t="s">
        <v>23</v>
      </c>
      <c r="D324" s="13" t="s">
        <v>3562</v>
      </c>
      <c r="E324" s="35" t="s">
        <v>3565</v>
      </c>
      <c r="F324" s="36">
        <v>341</v>
      </c>
    </row>
    <row r="325" spans="1:6">
      <c r="A325" s="23">
        <v>2011</v>
      </c>
      <c r="B325" s="23" t="s">
        <v>1886</v>
      </c>
      <c r="C325" s="22" t="s">
        <v>23</v>
      </c>
      <c r="D325" s="13" t="s">
        <v>3561</v>
      </c>
      <c r="E325" s="35" t="s">
        <v>3564</v>
      </c>
      <c r="F325" s="36">
        <v>26</v>
      </c>
    </row>
    <row r="326" spans="1:6">
      <c r="A326" s="23">
        <v>2011</v>
      </c>
      <c r="B326" s="23" t="s">
        <v>1886</v>
      </c>
      <c r="C326" s="22" t="s">
        <v>23</v>
      </c>
      <c r="D326" s="13" t="s">
        <v>3561</v>
      </c>
      <c r="E326" s="35" t="s">
        <v>3565</v>
      </c>
      <c r="F326" s="36">
        <v>46</v>
      </c>
    </row>
    <row r="327" spans="1:6">
      <c r="A327" s="23">
        <v>2011</v>
      </c>
      <c r="B327" s="23" t="s">
        <v>1886</v>
      </c>
      <c r="C327" s="22" t="s">
        <v>41</v>
      </c>
      <c r="D327" s="13" t="s">
        <v>3562</v>
      </c>
      <c r="E327" s="35" t="s">
        <v>3564</v>
      </c>
      <c r="F327" s="36">
        <v>80</v>
      </c>
    </row>
    <row r="328" spans="1:6">
      <c r="A328" s="23">
        <v>2011</v>
      </c>
      <c r="B328" s="23" t="s">
        <v>1886</v>
      </c>
      <c r="C328" s="22" t="s">
        <v>41</v>
      </c>
      <c r="D328" s="13" t="s">
        <v>3562</v>
      </c>
      <c r="E328" s="35" t="s">
        <v>3565</v>
      </c>
      <c r="F328" s="36">
        <v>280</v>
      </c>
    </row>
    <row r="329" spans="1:6">
      <c r="A329" s="23">
        <v>2011</v>
      </c>
      <c r="B329" s="23" t="s">
        <v>1886</v>
      </c>
      <c r="C329" s="22" t="s">
        <v>41</v>
      </c>
      <c r="D329" s="13" t="s">
        <v>3561</v>
      </c>
      <c r="E329" s="35" t="s">
        <v>3564</v>
      </c>
      <c r="F329" s="36">
        <v>27</v>
      </c>
    </row>
    <row r="330" spans="1:6">
      <c r="A330" s="23">
        <v>2011</v>
      </c>
      <c r="B330" s="23" t="s">
        <v>1886</v>
      </c>
      <c r="C330" s="22" t="s">
        <v>41</v>
      </c>
      <c r="D330" s="13" t="s">
        <v>3561</v>
      </c>
      <c r="E330" s="35" t="s">
        <v>3565</v>
      </c>
      <c r="F330" s="36">
        <v>34</v>
      </c>
    </row>
    <row r="331" spans="1:6">
      <c r="A331" s="23">
        <v>2011</v>
      </c>
      <c r="B331" s="23" t="s">
        <v>1886</v>
      </c>
      <c r="C331" s="22" t="s">
        <v>60</v>
      </c>
      <c r="D331" s="13" t="s">
        <v>3562</v>
      </c>
      <c r="E331" s="35" t="s">
        <v>3564</v>
      </c>
      <c r="F331" s="36">
        <v>32</v>
      </c>
    </row>
    <row r="332" spans="1:6">
      <c r="A332" s="23">
        <v>2011</v>
      </c>
      <c r="B332" s="23" t="s">
        <v>1886</v>
      </c>
      <c r="C332" s="22" t="s">
        <v>60</v>
      </c>
      <c r="D332" s="13" t="s">
        <v>3562</v>
      </c>
      <c r="E332" s="35" t="s">
        <v>3565</v>
      </c>
      <c r="F332" s="36">
        <v>80</v>
      </c>
    </row>
    <row r="333" spans="1:6">
      <c r="A333" s="23">
        <v>2011</v>
      </c>
      <c r="B333" s="23" t="s">
        <v>1886</v>
      </c>
      <c r="C333" s="22" t="s">
        <v>60</v>
      </c>
      <c r="D333" s="13" t="s">
        <v>3561</v>
      </c>
      <c r="E333" s="35" t="s">
        <v>3564</v>
      </c>
      <c r="F333" s="36">
        <v>12</v>
      </c>
    </row>
    <row r="334" spans="1:6">
      <c r="A334" s="23">
        <v>2011</v>
      </c>
      <c r="B334" s="23" t="s">
        <v>1886</v>
      </c>
      <c r="C334" s="22" t="s">
        <v>60</v>
      </c>
      <c r="D334" s="13" t="s">
        <v>3561</v>
      </c>
      <c r="E334" s="35" t="s">
        <v>3565</v>
      </c>
      <c r="F334" s="36">
        <v>16</v>
      </c>
    </row>
    <row r="335" spans="1:6">
      <c r="A335" s="23">
        <v>2011</v>
      </c>
      <c r="B335" s="23" t="s">
        <v>1886</v>
      </c>
      <c r="C335" s="22" t="s">
        <v>70</v>
      </c>
      <c r="D335" s="13" t="s">
        <v>3562</v>
      </c>
      <c r="E335" s="35" t="s">
        <v>3564</v>
      </c>
      <c r="F335" s="36">
        <v>39</v>
      </c>
    </row>
    <row r="336" spans="1:6">
      <c r="A336" s="23">
        <v>2011</v>
      </c>
      <c r="B336" s="23" t="s">
        <v>1886</v>
      </c>
      <c r="C336" s="22" t="s">
        <v>70</v>
      </c>
      <c r="D336" s="13" t="s">
        <v>3562</v>
      </c>
      <c r="E336" s="35" t="s">
        <v>3565</v>
      </c>
      <c r="F336" s="36">
        <v>40</v>
      </c>
    </row>
    <row r="337" spans="1:6">
      <c r="A337" s="23">
        <v>2011</v>
      </c>
      <c r="B337" s="23" t="s">
        <v>1886</v>
      </c>
      <c r="C337" s="22" t="s">
        <v>70</v>
      </c>
      <c r="D337" s="13" t="s">
        <v>3561</v>
      </c>
      <c r="E337" s="35" t="s">
        <v>3564</v>
      </c>
      <c r="F337" s="36">
        <v>19</v>
      </c>
    </row>
    <row r="338" spans="1:6">
      <c r="A338" s="23">
        <v>2011</v>
      </c>
      <c r="B338" s="23" t="s">
        <v>1886</v>
      </c>
      <c r="C338" s="22" t="s">
        <v>70</v>
      </c>
      <c r="D338" s="13" t="s">
        <v>3561</v>
      </c>
      <c r="E338" s="35" t="s">
        <v>3565</v>
      </c>
      <c r="F338" s="36">
        <v>30</v>
      </c>
    </row>
    <row r="339" spans="1:6">
      <c r="A339" s="23">
        <v>2011</v>
      </c>
      <c r="B339" s="23" t="s">
        <v>1886</v>
      </c>
      <c r="C339" s="22" t="s">
        <v>76</v>
      </c>
      <c r="D339" s="13" t="s">
        <v>3562</v>
      </c>
      <c r="E339" s="35" t="s">
        <v>3564</v>
      </c>
      <c r="F339" s="36">
        <v>168</v>
      </c>
    </row>
    <row r="340" spans="1:6">
      <c r="A340" s="23">
        <v>2011</v>
      </c>
      <c r="B340" s="23" t="s">
        <v>1886</v>
      </c>
      <c r="C340" s="22" t="s">
        <v>76</v>
      </c>
      <c r="D340" s="13" t="s">
        <v>3562</v>
      </c>
      <c r="E340" s="35" t="s">
        <v>3565</v>
      </c>
      <c r="F340" s="36">
        <v>210</v>
      </c>
    </row>
    <row r="341" spans="1:6">
      <c r="A341" s="23">
        <v>2011</v>
      </c>
      <c r="B341" s="23" t="s">
        <v>1886</v>
      </c>
      <c r="C341" s="22" t="s">
        <v>76</v>
      </c>
      <c r="D341" s="13" t="s">
        <v>3561</v>
      </c>
      <c r="E341" s="35" t="s">
        <v>3564</v>
      </c>
      <c r="F341" s="36">
        <v>36</v>
      </c>
    </row>
    <row r="342" spans="1:6">
      <c r="A342" s="23">
        <v>2011</v>
      </c>
      <c r="B342" s="23" t="s">
        <v>1886</v>
      </c>
      <c r="C342" s="22" t="s">
        <v>76</v>
      </c>
      <c r="D342" s="13" t="s">
        <v>3561</v>
      </c>
      <c r="E342" s="35" t="s">
        <v>3565</v>
      </c>
      <c r="F342" s="36">
        <v>23</v>
      </c>
    </row>
    <row r="343" spans="1:6">
      <c r="A343" s="23">
        <v>2011</v>
      </c>
      <c r="B343" s="23" t="s">
        <v>1886</v>
      </c>
      <c r="C343" s="22" t="s">
        <v>83</v>
      </c>
      <c r="D343" s="13" t="s">
        <v>3562</v>
      </c>
      <c r="E343" s="35" t="s">
        <v>3565</v>
      </c>
      <c r="F343" s="36">
        <v>5</v>
      </c>
    </row>
    <row r="344" spans="1:6">
      <c r="A344" s="23">
        <v>2011</v>
      </c>
      <c r="B344" s="23" t="s">
        <v>1886</v>
      </c>
      <c r="C344" s="22" t="s">
        <v>83</v>
      </c>
      <c r="D344" s="13" t="s">
        <v>3561</v>
      </c>
      <c r="E344" s="35" t="s">
        <v>3565</v>
      </c>
      <c r="F344" s="36">
        <v>2</v>
      </c>
    </row>
    <row r="345" spans="1:6">
      <c r="A345" s="23">
        <v>2011</v>
      </c>
      <c r="B345" s="23" t="s">
        <v>1886</v>
      </c>
      <c r="C345" s="22" t="s">
        <v>86</v>
      </c>
      <c r="D345" s="13" t="s">
        <v>3562</v>
      </c>
      <c r="E345" s="35" t="s">
        <v>3564</v>
      </c>
      <c r="F345" s="36">
        <v>21</v>
      </c>
    </row>
    <row r="346" spans="1:6">
      <c r="A346" s="23">
        <v>2011</v>
      </c>
      <c r="B346" s="23" t="s">
        <v>1886</v>
      </c>
      <c r="C346" s="22" t="s">
        <v>86</v>
      </c>
      <c r="D346" s="13" t="s">
        <v>3562</v>
      </c>
      <c r="E346" s="35" t="s">
        <v>3565</v>
      </c>
      <c r="F346" s="36">
        <v>37</v>
      </c>
    </row>
    <row r="347" spans="1:6">
      <c r="A347" s="23">
        <v>2011</v>
      </c>
      <c r="B347" s="23" t="s">
        <v>1886</v>
      </c>
      <c r="C347" s="22" t="s">
        <v>86</v>
      </c>
      <c r="D347" s="13" t="s">
        <v>3561</v>
      </c>
      <c r="E347" s="35" t="s">
        <v>3564</v>
      </c>
      <c r="F347" s="36">
        <v>28</v>
      </c>
    </row>
    <row r="348" spans="1:6">
      <c r="A348" s="23">
        <v>2011</v>
      </c>
      <c r="B348" s="23" t="s">
        <v>1886</v>
      </c>
      <c r="C348" s="22" t="s">
        <v>86</v>
      </c>
      <c r="D348" s="13" t="s">
        <v>3561</v>
      </c>
      <c r="E348" s="35" t="s">
        <v>3565</v>
      </c>
      <c r="F348" s="36">
        <v>11</v>
      </c>
    </row>
    <row r="349" spans="1:6">
      <c r="A349" s="23">
        <v>2011</v>
      </c>
      <c r="B349" s="23" t="s">
        <v>1886</v>
      </c>
      <c r="C349" s="22" t="s">
        <v>89</v>
      </c>
      <c r="D349" s="13" t="s">
        <v>3562</v>
      </c>
      <c r="E349" s="35" t="s">
        <v>3564</v>
      </c>
      <c r="F349" s="36">
        <v>3</v>
      </c>
    </row>
    <row r="350" spans="1:6">
      <c r="A350" s="23">
        <v>2011</v>
      </c>
      <c r="B350" s="23" t="s">
        <v>1886</v>
      </c>
      <c r="C350" s="22" t="s">
        <v>89</v>
      </c>
      <c r="D350" s="13" t="s">
        <v>3562</v>
      </c>
      <c r="E350" s="35" t="s">
        <v>3565</v>
      </c>
      <c r="F350" s="36">
        <v>1</v>
      </c>
    </row>
    <row r="351" spans="1:6">
      <c r="A351" s="23">
        <v>2011</v>
      </c>
      <c r="B351" s="23" t="s">
        <v>1886</v>
      </c>
      <c r="C351" s="22" t="s">
        <v>89</v>
      </c>
      <c r="D351" s="13" t="s">
        <v>3561</v>
      </c>
      <c r="E351" s="35" t="s">
        <v>3564</v>
      </c>
      <c r="F351" s="36">
        <v>30</v>
      </c>
    </row>
    <row r="352" spans="1:6">
      <c r="A352" s="23">
        <v>2011</v>
      </c>
      <c r="B352" s="23" t="s">
        <v>1886</v>
      </c>
      <c r="C352" s="22" t="s">
        <v>89</v>
      </c>
      <c r="D352" s="13" t="s">
        <v>3561</v>
      </c>
      <c r="E352" s="35" t="s">
        <v>3565</v>
      </c>
      <c r="F352" s="36">
        <v>2</v>
      </c>
    </row>
    <row r="353" spans="1:6">
      <c r="A353" s="23">
        <v>2011</v>
      </c>
      <c r="B353" s="23" t="s">
        <v>1886</v>
      </c>
      <c r="C353" s="22" t="s">
        <v>94</v>
      </c>
      <c r="D353" s="13" t="s">
        <v>3562</v>
      </c>
      <c r="E353" s="35" t="s">
        <v>3564</v>
      </c>
      <c r="F353" s="36">
        <v>11</v>
      </c>
    </row>
    <row r="354" spans="1:6">
      <c r="A354" s="23">
        <v>2011</v>
      </c>
      <c r="B354" s="23" t="s">
        <v>1886</v>
      </c>
      <c r="C354" s="22" t="s">
        <v>94</v>
      </c>
      <c r="D354" s="13" t="s">
        <v>3562</v>
      </c>
      <c r="E354" s="35" t="s">
        <v>3565</v>
      </c>
      <c r="F354" s="36">
        <v>27</v>
      </c>
    </row>
    <row r="355" spans="1:6">
      <c r="A355" s="23">
        <v>2011</v>
      </c>
      <c r="B355" s="23" t="s">
        <v>1886</v>
      </c>
      <c r="C355" s="22" t="s">
        <v>94</v>
      </c>
      <c r="D355" s="13" t="s">
        <v>3561</v>
      </c>
      <c r="E355" s="35" t="s">
        <v>3564</v>
      </c>
      <c r="F355" s="36">
        <v>11</v>
      </c>
    </row>
    <row r="356" spans="1:6">
      <c r="A356" s="23">
        <v>2011</v>
      </c>
      <c r="B356" s="23" t="s">
        <v>1886</v>
      </c>
      <c r="C356" s="22" t="s">
        <v>94</v>
      </c>
      <c r="D356" s="13" t="s">
        <v>3561</v>
      </c>
      <c r="E356" s="35" t="s">
        <v>3565</v>
      </c>
      <c r="F356" s="36">
        <v>23</v>
      </c>
    </row>
    <row r="357" spans="1:6">
      <c r="A357" s="23">
        <v>2011</v>
      </c>
      <c r="B357" s="23" t="s">
        <v>1886</v>
      </c>
      <c r="C357" s="22" t="s">
        <v>100</v>
      </c>
      <c r="D357" s="13" t="s">
        <v>3562</v>
      </c>
      <c r="E357" s="35" t="s">
        <v>3564</v>
      </c>
      <c r="F357" s="36">
        <v>13</v>
      </c>
    </row>
    <row r="358" spans="1:6">
      <c r="A358" s="23">
        <v>2011</v>
      </c>
      <c r="B358" s="23" t="s">
        <v>1886</v>
      </c>
      <c r="C358" s="22" t="s">
        <v>100</v>
      </c>
      <c r="D358" s="13" t="s">
        <v>3562</v>
      </c>
      <c r="E358" s="35" t="s">
        <v>3565</v>
      </c>
      <c r="F358" s="36">
        <v>20</v>
      </c>
    </row>
    <row r="359" spans="1:6">
      <c r="A359" s="23">
        <v>2011</v>
      </c>
      <c r="B359" s="23" t="s">
        <v>1886</v>
      </c>
      <c r="C359" s="22" t="s">
        <v>100</v>
      </c>
      <c r="D359" s="13" t="s">
        <v>3561</v>
      </c>
      <c r="E359" s="35" t="s">
        <v>3564</v>
      </c>
      <c r="F359" s="36">
        <v>7</v>
      </c>
    </row>
    <row r="360" spans="1:6">
      <c r="A360" s="23">
        <v>2011</v>
      </c>
      <c r="B360" s="23" t="s">
        <v>1886</v>
      </c>
      <c r="C360" s="22" t="s">
        <v>100</v>
      </c>
      <c r="D360" s="13" t="s">
        <v>3561</v>
      </c>
      <c r="E360" s="35" t="s">
        <v>3565</v>
      </c>
      <c r="F360" s="36">
        <v>18</v>
      </c>
    </row>
    <row r="361" spans="1:6">
      <c r="A361" s="23">
        <v>2011</v>
      </c>
      <c r="B361" s="23" t="s">
        <v>1886</v>
      </c>
      <c r="C361" s="22" t="s">
        <v>104</v>
      </c>
      <c r="D361" s="13" t="s">
        <v>3562</v>
      </c>
      <c r="E361" s="35" t="s">
        <v>3564</v>
      </c>
      <c r="F361" s="36">
        <v>64</v>
      </c>
    </row>
    <row r="362" spans="1:6">
      <c r="A362" s="23">
        <v>2011</v>
      </c>
      <c r="B362" s="23" t="s">
        <v>1886</v>
      </c>
      <c r="C362" s="22" t="s">
        <v>104</v>
      </c>
      <c r="D362" s="13" t="s">
        <v>3562</v>
      </c>
      <c r="E362" s="35" t="s">
        <v>3565</v>
      </c>
      <c r="F362" s="36">
        <v>288</v>
      </c>
    </row>
    <row r="363" spans="1:6">
      <c r="A363" s="23">
        <v>2011</v>
      </c>
      <c r="B363" s="23" t="s">
        <v>1886</v>
      </c>
      <c r="C363" s="22" t="s">
        <v>104</v>
      </c>
      <c r="D363" s="13" t="s">
        <v>3561</v>
      </c>
      <c r="E363" s="35" t="s">
        <v>3564</v>
      </c>
      <c r="F363" s="36">
        <v>16</v>
      </c>
    </row>
    <row r="364" spans="1:6">
      <c r="A364" s="23">
        <v>2011</v>
      </c>
      <c r="B364" s="23" t="s">
        <v>1886</v>
      </c>
      <c r="C364" s="22" t="s">
        <v>104</v>
      </c>
      <c r="D364" s="13" t="s">
        <v>3561</v>
      </c>
      <c r="E364" s="35" t="s">
        <v>3565</v>
      </c>
      <c r="F364" s="36">
        <v>73</v>
      </c>
    </row>
    <row r="365" spans="1:6">
      <c r="A365" s="23">
        <v>2011</v>
      </c>
      <c r="B365" s="23" t="s">
        <v>1886</v>
      </c>
      <c r="C365" s="22" t="s">
        <v>120</v>
      </c>
      <c r="D365" s="13" t="s">
        <v>3562</v>
      </c>
      <c r="E365" s="35" t="s">
        <v>3564</v>
      </c>
      <c r="F365" s="36">
        <v>11</v>
      </c>
    </row>
    <row r="366" spans="1:6">
      <c r="A366" s="23">
        <v>2011</v>
      </c>
      <c r="B366" s="23" t="s">
        <v>1886</v>
      </c>
      <c r="C366" s="22" t="s">
        <v>120</v>
      </c>
      <c r="D366" s="13" t="s">
        <v>3562</v>
      </c>
      <c r="E366" s="35" t="s">
        <v>3565</v>
      </c>
      <c r="F366" s="36">
        <v>17</v>
      </c>
    </row>
    <row r="367" spans="1:6">
      <c r="A367" s="23">
        <v>2011</v>
      </c>
      <c r="B367" s="23" t="s">
        <v>1886</v>
      </c>
      <c r="C367" s="22" t="s">
        <v>120</v>
      </c>
      <c r="D367" s="13" t="s">
        <v>3561</v>
      </c>
      <c r="E367" s="35" t="s">
        <v>3564</v>
      </c>
      <c r="F367" s="36">
        <v>88</v>
      </c>
    </row>
    <row r="368" spans="1:6">
      <c r="A368" s="23">
        <v>2011</v>
      </c>
      <c r="B368" s="23" t="s">
        <v>1886</v>
      </c>
      <c r="C368" s="22" t="s">
        <v>120</v>
      </c>
      <c r="D368" s="13" t="s">
        <v>3561</v>
      </c>
      <c r="E368" s="35" t="s">
        <v>3565</v>
      </c>
      <c r="F368" s="36">
        <v>141</v>
      </c>
    </row>
    <row r="369" spans="1:6">
      <c r="A369" s="23">
        <v>2011</v>
      </c>
      <c r="B369" s="23" t="s">
        <v>1886</v>
      </c>
      <c r="C369" s="22" t="s">
        <v>156</v>
      </c>
      <c r="D369" s="13" t="s">
        <v>3561</v>
      </c>
      <c r="E369" s="35" t="s">
        <v>3564</v>
      </c>
      <c r="F369" s="36">
        <v>98</v>
      </c>
    </row>
    <row r="370" spans="1:6">
      <c r="A370" s="23">
        <v>2011</v>
      </c>
      <c r="B370" s="23" t="s">
        <v>1886</v>
      </c>
      <c r="C370" s="22" t="s">
        <v>156</v>
      </c>
      <c r="D370" s="13" t="s">
        <v>3561</v>
      </c>
      <c r="E370" s="35" t="s">
        <v>3565</v>
      </c>
      <c r="F370" s="36">
        <v>91</v>
      </c>
    </row>
    <row r="371" spans="1:6">
      <c r="A371" s="23">
        <v>2011</v>
      </c>
      <c r="B371" s="23" t="s">
        <v>1886</v>
      </c>
      <c r="C371" s="22" t="s">
        <v>164</v>
      </c>
      <c r="D371" s="13" t="s">
        <v>3562</v>
      </c>
      <c r="E371" s="35" t="s">
        <v>3564</v>
      </c>
      <c r="F371" s="36">
        <v>105</v>
      </c>
    </row>
    <row r="372" spans="1:6">
      <c r="A372" s="23">
        <v>2011</v>
      </c>
      <c r="B372" s="23" t="s">
        <v>1886</v>
      </c>
      <c r="C372" s="22" t="s">
        <v>164</v>
      </c>
      <c r="D372" s="13" t="s">
        <v>3562</v>
      </c>
      <c r="E372" s="35" t="s">
        <v>3565</v>
      </c>
      <c r="F372" s="36">
        <v>55</v>
      </c>
    </row>
    <row r="373" spans="1:6">
      <c r="A373" s="23">
        <v>2011</v>
      </c>
      <c r="B373" s="23" t="s">
        <v>1886</v>
      </c>
      <c r="C373" s="22" t="s">
        <v>164</v>
      </c>
      <c r="D373" s="13" t="s">
        <v>3561</v>
      </c>
      <c r="E373" s="35" t="s">
        <v>3564</v>
      </c>
      <c r="F373" s="36">
        <v>32</v>
      </c>
    </row>
    <row r="374" spans="1:6">
      <c r="A374" s="23">
        <v>2011</v>
      </c>
      <c r="B374" s="23" t="s">
        <v>1886</v>
      </c>
      <c r="C374" s="22" t="s">
        <v>164</v>
      </c>
      <c r="D374" s="13" t="s">
        <v>3561</v>
      </c>
      <c r="E374" s="35" t="s">
        <v>3565</v>
      </c>
      <c r="F374" s="36">
        <v>18</v>
      </c>
    </row>
    <row r="375" spans="1:6">
      <c r="A375" s="23">
        <v>2011</v>
      </c>
      <c r="B375" s="23" t="s">
        <v>1886</v>
      </c>
      <c r="C375" s="22" t="s">
        <v>167</v>
      </c>
      <c r="D375" s="13" t="s">
        <v>3562</v>
      </c>
      <c r="E375" s="35" t="s">
        <v>3564</v>
      </c>
      <c r="F375" s="36">
        <v>1</v>
      </c>
    </row>
    <row r="376" spans="1:6">
      <c r="A376" s="23">
        <v>2011</v>
      </c>
      <c r="B376" s="23" t="s">
        <v>1886</v>
      </c>
      <c r="C376" s="22" t="s">
        <v>167</v>
      </c>
      <c r="D376" s="13" t="s">
        <v>3562</v>
      </c>
      <c r="E376" s="35" t="s">
        <v>3565</v>
      </c>
      <c r="F376" s="36">
        <v>15</v>
      </c>
    </row>
    <row r="377" spans="1:6">
      <c r="A377" s="23">
        <v>2011</v>
      </c>
      <c r="B377" s="23" t="s">
        <v>1886</v>
      </c>
      <c r="C377" s="22" t="s">
        <v>167</v>
      </c>
      <c r="D377" s="13" t="s">
        <v>3561</v>
      </c>
      <c r="E377" s="35" t="s">
        <v>3564</v>
      </c>
      <c r="F377" s="36">
        <v>11</v>
      </c>
    </row>
    <row r="378" spans="1:6">
      <c r="A378" s="23">
        <v>2011</v>
      </c>
      <c r="B378" s="23" t="s">
        <v>1886</v>
      </c>
      <c r="C378" s="22" t="s">
        <v>167</v>
      </c>
      <c r="D378" s="13" t="s">
        <v>3561</v>
      </c>
      <c r="E378" s="35" t="s">
        <v>3565</v>
      </c>
      <c r="F378" s="36">
        <v>44</v>
      </c>
    </row>
    <row r="379" spans="1:6">
      <c r="A379" s="23">
        <v>2011</v>
      </c>
      <c r="B379" s="23" t="s">
        <v>1886</v>
      </c>
      <c r="C379" s="22" t="s">
        <v>171</v>
      </c>
      <c r="D379" s="13" t="s">
        <v>3562</v>
      </c>
      <c r="E379" s="35" t="s">
        <v>3564</v>
      </c>
      <c r="F379" s="36">
        <v>5</v>
      </c>
    </row>
    <row r="380" spans="1:6">
      <c r="A380" s="23">
        <v>2011</v>
      </c>
      <c r="B380" s="23" t="s">
        <v>1886</v>
      </c>
      <c r="C380" s="22" t="s">
        <v>171</v>
      </c>
      <c r="D380" s="13" t="s">
        <v>3562</v>
      </c>
      <c r="E380" s="35" t="s">
        <v>3565</v>
      </c>
      <c r="F380" s="36">
        <v>4</v>
      </c>
    </row>
    <row r="381" spans="1:6">
      <c r="A381" s="23">
        <v>2011</v>
      </c>
      <c r="B381" s="23" t="s">
        <v>1886</v>
      </c>
      <c r="C381" s="22" t="s">
        <v>171</v>
      </c>
      <c r="D381" s="13" t="s">
        <v>3561</v>
      </c>
      <c r="E381" s="35" t="s">
        <v>3564</v>
      </c>
      <c r="F381" s="36">
        <v>1</v>
      </c>
    </row>
    <row r="382" spans="1:6">
      <c r="A382" s="23">
        <v>2011</v>
      </c>
      <c r="B382" s="23" t="s">
        <v>1886</v>
      </c>
      <c r="C382" s="22" t="s">
        <v>171</v>
      </c>
      <c r="D382" s="13" t="s">
        <v>3561</v>
      </c>
      <c r="E382" s="35" t="s">
        <v>3565</v>
      </c>
      <c r="F382" s="36">
        <v>6</v>
      </c>
    </row>
    <row r="383" spans="1:6">
      <c r="A383" s="23">
        <v>2011</v>
      </c>
      <c r="B383" s="23" t="s">
        <v>1886</v>
      </c>
      <c r="C383" s="22" t="s">
        <v>539</v>
      </c>
      <c r="D383" s="13" t="s">
        <v>3561</v>
      </c>
      <c r="E383" s="35" t="s">
        <v>3564</v>
      </c>
      <c r="F383" s="36">
        <v>4</v>
      </c>
    </row>
    <row r="384" spans="1:6">
      <c r="A384" s="23">
        <v>2011</v>
      </c>
      <c r="B384" s="23" t="s">
        <v>1886</v>
      </c>
      <c r="C384" s="22" t="s">
        <v>539</v>
      </c>
      <c r="D384" s="13" t="s">
        <v>3561</v>
      </c>
      <c r="E384" s="35" t="s">
        <v>3565</v>
      </c>
      <c r="F384" s="36">
        <v>2</v>
      </c>
    </row>
    <row r="385" spans="1:6">
      <c r="A385" s="23">
        <v>2011</v>
      </c>
      <c r="B385" s="23" t="s">
        <v>514</v>
      </c>
      <c r="C385" s="22" t="s">
        <v>184</v>
      </c>
      <c r="D385" s="13" t="s">
        <v>3562</v>
      </c>
      <c r="E385" s="35" t="s">
        <v>3564</v>
      </c>
      <c r="F385" s="36">
        <v>5</v>
      </c>
    </row>
    <row r="386" spans="1:6">
      <c r="A386" s="23">
        <v>2011</v>
      </c>
      <c r="B386" s="23" t="s">
        <v>514</v>
      </c>
      <c r="C386" s="22" t="s">
        <v>184</v>
      </c>
      <c r="D386" s="13" t="s">
        <v>3562</v>
      </c>
      <c r="E386" s="35" t="s">
        <v>3565</v>
      </c>
      <c r="F386" s="36">
        <v>5</v>
      </c>
    </row>
    <row r="387" spans="1:6">
      <c r="A387" s="23">
        <v>2011</v>
      </c>
      <c r="B387" s="23" t="s">
        <v>514</v>
      </c>
      <c r="C387" s="22" t="s">
        <v>184</v>
      </c>
      <c r="D387" s="13" t="s">
        <v>3561</v>
      </c>
      <c r="E387" s="35" t="s">
        <v>3564</v>
      </c>
      <c r="F387" s="36">
        <v>6</v>
      </c>
    </row>
    <row r="388" spans="1:6">
      <c r="A388" s="23">
        <v>2011</v>
      </c>
      <c r="B388" s="23" t="s">
        <v>514</v>
      </c>
      <c r="C388" s="22" t="s">
        <v>184</v>
      </c>
      <c r="D388" s="13" t="s">
        <v>3561</v>
      </c>
      <c r="E388" s="35" t="s">
        <v>3565</v>
      </c>
      <c r="F388" s="36">
        <v>10</v>
      </c>
    </row>
    <row r="389" spans="1:6">
      <c r="A389" s="23">
        <v>2011</v>
      </c>
      <c r="B389" s="23" t="s">
        <v>514</v>
      </c>
      <c r="C389" s="22" t="s">
        <v>23</v>
      </c>
      <c r="D389" s="13" t="s">
        <v>3562</v>
      </c>
      <c r="E389" s="35" t="s">
        <v>3564</v>
      </c>
      <c r="F389" s="36">
        <v>71</v>
      </c>
    </row>
    <row r="390" spans="1:6">
      <c r="A390" s="23">
        <v>2011</v>
      </c>
      <c r="B390" s="23" t="s">
        <v>514</v>
      </c>
      <c r="C390" s="22" t="s">
        <v>23</v>
      </c>
      <c r="D390" s="13" t="s">
        <v>3562</v>
      </c>
      <c r="E390" s="35" t="s">
        <v>3565</v>
      </c>
      <c r="F390" s="36">
        <v>27</v>
      </c>
    </row>
    <row r="391" spans="1:6">
      <c r="A391" s="23">
        <v>2011</v>
      </c>
      <c r="B391" s="23" t="s">
        <v>514</v>
      </c>
      <c r="C391" s="22" t="s">
        <v>23</v>
      </c>
      <c r="D391" s="13" t="s">
        <v>3561</v>
      </c>
      <c r="E391" s="35" t="s">
        <v>3564</v>
      </c>
      <c r="F391" s="36">
        <v>24</v>
      </c>
    </row>
    <row r="392" spans="1:6">
      <c r="A392" s="23">
        <v>2011</v>
      </c>
      <c r="B392" s="23" t="s">
        <v>514</v>
      </c>
      <c r="C392" s="22" t="s">
        <v>23</v>
      </c>
      <c r="D392" s="13" t="s">
        <v>3561</v>
      </c>
      <c r="E392" s="35" t="s">
        <v>3565</v>
      </c>
      <c r="F392" s="36">
        <v>43</v>
      </c>
    </row>
    <row r="393" spans="1:6">
      <c r="A393" s="23">
        <v>2011</v>
      </c>
      <c r="B393" s="23" t="s">
        <v>514</v>
      </c>
      <c r="C393" s="22" t="s">
        <v>185</v>
      </c>
      <c r="D393" s="13" t="s">
        <v>3562</v>
      </c>
      <c r="E393" s="35" t="s">
        <v>3564</v>
      </c>
      <c r="F393" s="36">
        <v>110</v>
      </c>
    </row>
    <row r="394" spans="1:6">
      <c r="A394" s="23">
        <v>2011</v>
      </c>
      <c r="B394" s="23" t="s">
        <v>514</v>
      </c>
      <c r="C394" s="22" t="s">
        <v>185</v>
      </c>
      <c r="D394" s="13" t="s">
        <v>3562</v>
      </c>
      <c r="E394" s="35" t="s">
        <v>3565</v>
      </c>
      <c r="F394" s="36">
        <v>78</v>
      </c>
    </row>
    <row r="395" spans="1:6">
      <c r="A395" s="23">
        <v>2011</v>
      </c>
      <c r="B395" s="23" t="s">
        <v>514</v>
      </c>
      <c r="C395" s="22" t="s">
        <v>185</v>
      </c>
      <c r="D395" s="13" t="s">
        <v>3561</v>
      </c>
      <c r="E395" s="35" t="s">
        <v>3564</v>
      </c>
      <c r="F395" s="36">
        <v>59</v>
      </c>
    </row>
    <row r="396" spans="1:6">
      <c r="A396" s="23">
        <v>2011</v>
      </c>
      <c r="B396" s="23" t="s">
        <v>514</v>
      </c>
      <c r="C396" s="22" t="s">
        <v>185</v>
      </c>
      <c r="D396" s="13" t="s">
        <v>3561</v>
      </c>
      <c r="E396" s="35" t="s">
        <v>3565</v>
      </c>
      <c r="F396" s="36">
        <v>59</v>
      </c>
    </row>
    <row r="397" spans="1:6">
      <c r="A397" s="23">
        <v>2011</v>
      </c>
      <c r="B397" s="23" t="s">
        <v>514</v>
      </c>
      <c r="C397" s="22" t="s">
        <v>3925</v>
      </c>
      <c r="D397" s="13" t="s">
        <v>3562</v>
      </c>
      <c r="E397" s="35" t="s">
        <v>3564</v>
      </c>
      <c r="F397" s="36">
        <v>84</v>
      </c>
    </row>
    <row r="398" spans="1:6">
      <c r="A398" s="23">
        <v>2011</v>
      </c>
      <c r="B398" s="23" t="s">
        <v>514</v>
      </c>
      <c r="C398" s="22" t="s">
        <v>3925</v>
      </c>
      <c r="D398" s="13" t="s">
        <v>3562</v>
      </c>
      <c r="E398" s="35" t="s">
        <v>3565</v>
      </c>
      <c r="F398" s="36">
        <v>24</v>
      </c>
    </row>
    <row r="399" spans="1:6">
      <c r="A399" s="23">
        <v>2011</v>
      </c>
      <c r="B399" s="23" t="s">
        <v>514</v>
      </c>
      <c r="C399" s="22" t="s">
        <v>3925</v>
      </c>
      <c r="D399" s="13" t="s">
        <v>3561</v>
      </c>
      <c r="E399" s="35" t="s">
        <v>3564</v>
      </c>
      <c r="F399" s="36">
        <v>18</v>
      </c>
    </row>
    <row r="400" spans="1:6">
      <c r="A400" s="23">
        <v>2011</v>
      </c>
      <c r="B400" s="23" t="s">
        <v>514</v>
      </c>
      <c r="C400" s="22" t="s">
        <v>3925</v>
      </c>
      <c r="D400" s="13" t="s">
        <v>3561</v>
      </c>
      <c r="E400" s="35" t="s">
        <v>3565</v>
      </c>
      <c r="F400" s="36">
        <v>60</v>
      </c>
    </row>
    <row r="401" spans="1:6">
      <c r="A401" s="23">
        <v>2012</v>
      </c>
      <c r="B401" s="23" t="s">
        <v>1886</v>
      </c>
      <c r="C401" s="22" t="s">
        <v>3581</v>
      </c>
      <c r="D401" s="13" t="s">
        <v>3561</v>
      </c>
      <c r="E401" s="35" t="s">
        <v>3564</v>
      </c>
      <c r="F401" s="36">
        <v>4</v>
      </c>
    </row>
    <row r="402" spans="1:6">
      <c r="A402" s="23">
        <v>2012</v>
      </c>
      <c r="B402" s="23" t="s">
        <v>1886</v>
      </c>
      <c r="C402" s="22" t="s">
        <v>3581</v>
      </c>
      <c r="D402" s="13" t="s">
        <v>3561</v>
      </c>
      <c r="E402" s="35" t="s">
        <v>3565</v>
      </c>
      <c r="F402" s="36">
        <v>5</v>
      </c>
    </row>
    <row r="403" spans="1:6">
      <c r="A403" s="23">
        <v>2012</v>
      </c>
      <c r="B403" s="23" t="s">
        <v>1886</v>
      </c>
      <c r="C403" s="22" t="s">
        <v>5</v>
      </c>
      <c r="D403" s="13" t="s">
        <v>3562</v>
      </c>
      <c r="E403" s="35" t="s">
        <v>3564</v>
      </c>
      <c r="F403" s="36">
        <v>86</v>
      </c>
    </row>
    <row r="404" spans="1:6">
      <c r="A404" s="23">
        <v>2012</v>
      </c>
      <c r="B404" s="23" t="s">
        <v>1886</v>
      </c>
      <c r="C404" s="22" t="s">
        <v>5</v>
      </c>
      <c r="D404" s="13" t="s">
        <v>3562</v>
      </c>
      <c r="E404" s="35" t="s">
        <v>3565</v>
      </c>
      <c r="F404" s="36">
        <v>194</v>
      </c>
    </row>
    <row r="405" spans="1:6">
      <c r="A405" s="23">
        <v>2012</v>
      </c>
      <c r="B405" s="23" t="s">
        <v>1886</v>
      </c>
      <c r="C405" s="22" t="s">
        <v>5</v>
      </c>
      <c r="D405" s="13" t="s">
        <v>3561</v>
      </c>
      <c r="E405" s="35" t="s">
        <v>3564</v>
      </c>
      <c r="F405" s="36">
        <v>29</v>
      </c>
    </row>
    <row r="406" spans="1:6">
      <c r="A406" s="23">
        <v>2012</v>
      </c>
      <c r="B406" s="23" t="s">
        <v>1886</v>
      </c>
      <c r="C406" s="22" t="s">
        <v>5</v>
      </c>
      <c r="D406" s="13" t="s">
        <v>3561</v>
      </c>
      <c r="E406" s="35" t="s">
        <v>3565</v>
      </c>
      <c r="F406" s="36">
        <v>41</v>
      </c>
    </row>
    <row r="407" spans="1:6">
      <c r="A407" s="23">
        <v>2012</v>
      </c>
      <c r="B407" s="23" t="s">
        <v>1886</v>
      </c>
      <c r="C407" s="22" t="s">
        <v>10</v>
      </c>
      <c r="D407" s="13" t="s">
        <v>3562</v>
      </c>
      <c r="E407" s="35" t="s">
        <v>3564</v>
      </c>
      <c r="F407" s="36">
        <v>85</v>
      </c>
    </row>
    <row r="408" spans="1:6">
      <c r="A408" s="23">
        <v>2012</v>
      </c>
      <c r="B408" s="23" t="s">
        <v>1886</v>
      </c>
      <c r="C408" s="22" t="s">
        <v>10</v>
      </c>
      <c r="D408" s="13" t="s">
        <v>3562</v>
      </c>
      <c r="E408" s="35" t="s">
        <v>3565</v>
      </c>
      <c r="F408" s="36">
        <v>120</v>
      </c>
    </row>
    <row r="409" spans="1:6">
      <c r="A409" s="23">
        <v>2012</v>
      </c>
      <c r="B409" s="23" t="s">
        <v>1886</v>
      </c>
      <c r="C409" s="22" t="s">
        <v>10</v>
      </c>
      <c r="D409" s="13" t="s">
        <v>3561</v>
      </c>
      <c r="E409" s="35" t="s">
        <v>3564</v>
      </c>
      <c r="F409" s="36">
        <v>26</v>
      </c>
    </row>
    <row r="410" spans="1:6">
      <c r="A410" s="23">
        <v>2012</v>
      </c>
      <c r="B410" s="23" t="s">
        <v>1886</v>
      </c>
      <c r="C410" s="22" t="s">
        <v>10</v>
      </c>
      <c r="D410" s="13" t="s">
        <v>3561</v>
      </c>
      <c r="E410" s="35" t="s">
        <v>3565</v>
      </c>
      <c r="F410" s="36">
        <v>36</v>
      </c>
    </row>
    <row r="411" spans="1:6">
      <c r="A411" s="23">
        <v>2012</v>
      </c>
      <c r="B411" s="23" t="s">
        <v>1886</v>
      </c>
      <c r="C411" s="22" t="s">
        <v>14</v>
      </c>
      <c r="D411" s="13" t="s">
        <v>3562</v>
      </c>
      <c r="E411" s="35" t="s">
        <v>3564</v>
      </c>
      <c r="F411" s="36">
        <v>48</v>
      </c>
    </row>
    <row r="412" spans="1:6">
      <c r="A412" s="23">
        <v>2012</v>
      </c>
      <c r="B412" s="23" t="s">
        <v>1886</v>
      </c>
      <c r="C412" s="22" t="s">
        <v>14</v>
      </c>
      <c r="D412" s="13" t="s">
        <v>3562</v>
      </c>
      <c r="E412" s="35" t="s">
        <v>3565</v>
      </c>
      <c r="F412" s="36">
        <v>38</v>
      </c>
    </row>
    <row r="413" spans="1:6">
      <c r="A413" s="23">
        <v>2012</v>
      </c>
      <c r="B413" s="23" t="s">
        <v>1886</v>
      </c>
      <c r="C413" s="22" t="s">
        <v>14</v>
      </c>
      <c r="D413" s="13" t="s">
        <v>3561</v>
      </c>
      <c r="E413" s="35" t="s">
        <v>3564</v>
      </c>
      <c r="F413" s="36">
        <v>84</v>
      </c>
    </row>
    <row r="414" spans="1:6">
      <c r="A414" s="23">
        <v>2012</v>
      </c>
      <c r="B414" s="23" t="s">
        <v>1886</v>
      </c>
      <c r="C414" s="22" t="s">
        <v>14</v>
      </c>
      <c r="D414" s="13" t="s">
        <v>3561</v>
      </c>
      <c r="E414" s="35" t="s">
        <v>3565</v>
      </c>
      <c r="F414" s="36">
        <v>80</v>
      </c>
    </row>
    <row r="415" spans="1:6">
      <c r="A415" s="23">
        <v>2012</v>
      </c>
      <c r="B415" s="23" t="s">
        <v>1886</v>
      </c>
      <c r="C415" s="22" t="s">
        <v>23</v>
      </c>
      <c r="D415" s="13" t="s">
        <v>3562</v>
      </c>
      <c r="E415" s="35" t="s">
        <v>3564</v>
      </c>
      <c r="F415" s="36">
        <v>102</v>
      </c>
    </row>
    <row r="416" spans="1:6">
      <c r="A416" s="23">
        <v>2012</v>
      </c>
      <c r="B416" s="23" t="s">
        <v>1886</v>
      </c>
      <c r="C416" s="22" t="s">
        <v>23</v>
      </c>
      <c r="D416" s="13" t="s">
        <v>3562</v>
      </c>
      <c r="E416" s="35" t="s">
        <v>3565</v>
      </c>
      <c r="F416" s="36">
        <v>286</v>
      </c>
    </row>
    <row r="417" spans="1:6">
      <c r="A417" s="23">
        <v>2012</v>
      </c>
      <c r="B417" s="23" t="s">
        <v>1886</v>
      </c>
      <c r="C417" s="22" t="s">
        <v>23</v>
      </c>
      <c r="D417" s="13" t="s">
        <v>3561</v>
      </c>
      <c r="E417" s="35" t="s">
        <v>3564</v>
      </c>
      <c r="F417" s="36">
        <v>21</v>
      </c>
    </row>
    <row r="418" spans="1:6">
      <c r="A418" s="23">
        <v>2012</v>
      </c>
      <c r="B418" s="23" t="s">
        <v>1886</v>
      </c>
      <c r="C418" s="22" t="s">
        <v>23</v>
      </c>
      <c r="D418" s="13" t="s">
        <v>3561</v>
      </c>
      <c r="E418" s="35" t="s">
        <v>3565</v>
      </c>
      <c r="F418" s="36">
        <v>44</v>
      </c>
    </row>
    <row r="419" spans="1:6">
      <c r="A419" s="23">
        <v>2012</v>
      </c>
      <c r="B419" s="23" t="s">
        <v>1886</v>
      </c>
      <c r="C419" s="22" t="s">
        <v>41</v>
      </c>
      <c r="D419" s="13" t="s">
        <v>3562</v>
      </c>
      <c r="E419" s="35" t="s">
        <v>3564</v>
      </c>
      <c r="F419" s="36">
        <v>55</v>
      </c>
    </row>
    <row r="420" spans="1:6">
      <c r="A420" s="23">
        <v>2012</v>
      </c>
      <c r="B420" s="23" t="s">
        <v>1886</v>
      </c>
      <c r="C420" s="22" t="s">
        <v>41</v>
      </c>
      <c r="D420" s="13" t="s">
        <v>3562</v>
      </c>
      <c r="E420" s="35" t="s">
        <v>3565</v>
      </c>
      <c r="F420" s="36">
        <v>171</v>
      </c>
    </row>
    <row r="421" spans="1:6">
      <c r="A421" s="23">
        <v>2012</v>
      </c>
      <c r="B421" s="23" t="s">
        <v>1886</v>
      </c>
      <c r="C421" s="22" t="s">
        <v>41</v>
      </c>
      <c r="D421" s="13" t="s">
        <v>3561</v>
      </c>
      <c r="E421" s="35" t="s">
        <v>3564</v>
      </c>
      <c r="F421" s="36">
        <v>21</v>
      </c>
    </row>
    <row r="422" spans="1:6">
      <c r="A422" s="23">
        <v>2012</v>
      </c>
      <c r="B422" s="23" t="s">
        <v>1886</v>
      </c>
      <c r="C422" s="22" t="s">
        <v>41</v>
      </c>
      <c r="D422" s="13" t="s">
        <v>3561</v>
      </c>
      <c r="E422" s="35" t="s">
        <v>3565</v>
      </c>
      <c r="F422" s="36">
        <v>32</v>
      </c>
    </row>
    <row r="423" spans="1:6">
      <c r="A423" s="23">
        <v>2012</v>
      </c>
      <c r="B423" s="23" t="s">
        <v>1886</v>
      </c>
      <c r="C423" s="22" t="s">
        <v>60</v>
      </c>
      <c r="D423" s="13" t="s">
        <v>3562</v>
      </c>
      <c r="E423" s="35" t="s">
        <v>3564</v>
      </c>
      <c r="F423" s="36">
        <v>22</v>
      </c>
    </row>
    <row r="424" spans="1:6">
      <c r="A424" s="23">
        <v>2012</v>
      </c>
      <c r="B424" s="23" t="s">
        <v>1886</v>
      </c>
      <c r="C424" s="22" t="s">
        <v>60</v>
      </c>
      <c r="D424" s="13" t="s">
        <v>3562</v>
      </c>
      <c r="E424" s="35" t="s">
        <v>3565</v>
      </c>
      <c r="F424" s="36">
        <v>63</v>
      </c>
    </row>
    <row r="425" spans="1:6">
      <c r="A425" s="23">
        <v>2012</v>
      </c>
      <c r="B425" s="23" t="s">
        <v>1886</v>
      </c>
      <c r="C425" s="22" t="s">
        <v>60</v>
      </c>
      <c r="D425" s="13" t="s">
        <v>3561</v>
      </c>
      <c r="E425" s="35" t="s">
        <v>3564</v>
      </c>
      <c r="F425" s="36">
        <v>9</v>
      </c>
    </row>
    <row r="426" spans="1:6">
      <c r="A426" s="23">
        <v>2012</v>
      </c>
      <c r="B426" s="23" t="s">
        <v>1886</v>
      </c>
      <c r="C426" s="22" t="s">
        <v>60</v>
      </c>
      <c r="D426" s="13" t="s">
        <v>3561</v>
      </c>
      <c r="E426" s="35" t="s">
        <v>3565</v>
      </c>
      <c r="F426" s="36">
        <v>17</v>
      </c>
    </row>
    <row r="427" spans="1:6">
      <c r="A427" s="23">
        <v>2012</v>
      </c>
      <c r="B427" s="23" t="s">
        <v>1886</v>
      </c>
      <c r="C427" s="22" t="s">
        <v>70</v>
      </c>
      <c r="D427" s="13" t="s">
        <v>3562</v>
      </c>
      <c r="E427" s="35" t="s">
        <v>3564</v>
      </c>
      <c r="F427" s="36">
        <v>38</v>
      </c>
    </row>
    <row r="428" spans="1:6">
      <c r="A428" s="23">
        <v>2012</v>
      </c>
      <c r="B428" s="23" t="s">
        <v>1886</v>
      </c>
      <c r="C428" s="22" t="s">
        <v>70</v>
      </c>
      <c r="D428" s="13" t="s">
        <v>3562</v>
      </c>
      <c r="E428" s="35" t="s">
        <v>3565</v>
      </c>
      <c r="F428" s="36">
        <v>31</v>
      </c>
    </row>
    <row r="429" spans="1:6">
      <c r="A429" s="23">
        <v>2012</v>
      </c>
      <c r="B429" s="23" t="s">
        <v>1886</v>
      </c>
      <c r="C429" s="22" t="s">
        <v>70</v>
      </c>
      <c r="D429" s="13" t="s">
        <v>3561</v>
      </c>
      <c r="E429" s="35" t="s">
        <v>3564</v>
      </c>
      <c r="F429" s="36">
        <v>16</v>
      </c>
    </row>
    <row r="430" spans="1:6">
      <c r="A430" s="23">
        <v>2012</v>
      </c>
      <c r="B430" s="23" t="s">
        <v>1886</v>
      </c>
      <c r="C430" s="22" t="s">
        <v>70</v>
      </c>
      <c r="D430" s="13" t="s">
        <v>3561</v>
      </c>
      <c r="E430" s="35" t="s">
        <v>3565</v>
      </c>
      <c r="F430" s="36">
        <v>32</v>
      </c>
    </row>
    <row r="431" spans="1:6">
      <c r="A431" s="23">
        <v>2012</v>
      </c>
      <c r="B431" s="23" t="s">
        <v>1886</v>
      </c>
      <c r="C431" s="22" t="s">
        <v>76</v>
      </c>
      <c r="D431" s="13" t="s">
        <v>3562</v>
      </c>
      <c r="E431" s="35" t="s">
        <v>3564</v>
      </c>
      <c r="F431" s="36">
        <v>146</v>
      </c>
    </row>
    <row r="432" spans="1:6">
      <c r="A432" s="23">
        <v>2012</v>
      </c>
      <c r="B432" s="23" t="s">
        <v>1886</v>
      </c>
      <c r="C432" s="22" t="s">
        <v>76</v>
      </c>
      <c r="D432" s="13" t="s">
        <v>3562</v>
      </c>
      <c r="E432" s="35" t="s">
        <v>3565</v>
      </c>
      <c r="F432" s="36">
        <v>188</v>
      </c>
    </row>
    <row r="433" spans="1:6">
      <c r="A433" s="23">
        <v>2012</v>
      </c>
      <c r="B433" s="23" t="s">
        <v>1886</v>
      </c>
      <c r="C433" s="22" t="s">
        <v>76</v>
      </c>
      <c r="D433" s="13" t="s">
        <v>3561</v>
      </c>
      <c r="E433" s="35" t="s">
        <v>3564</v>
      </c>
      <c r="F433" s="36">
        <v>37</v>
      </c>
    </row>
    <row r="434" spans="1:6">
      <c r="A434" s="23">
        <v>2012</v>
      </c>
      <c r="B434" s="23" t="s">
        <v>1886</v>
      </c>
      <c r="C434" s="22" t="s">
        <v>76</v>
      </c>
      <c r="D434" s="13" t="s">
        <v>3561</v>
      </c>
      <c r="E434" s="35" t="s">
        <v>3565</v>
      </c>
      <c r="F434" s="36">
        <v>25</v>
      </c>
    </row>
    <row r="435" spans="1:6">
      <c r="A435" s="23">
        <v>2012</v>
      </c>
      <c r="B435" s="23" t="s">
        <v>1886</v>
      </c>
      <c r="C435" s="22" t="s">
        <v>83</v>
      </c>
      <c r="D435" s="13" t="s">
        <v>3562</v>
      </c>
      <c r="E435" s="35" t="s">
        <v>3565</v>
      </c>
      <c r="F435" s="36">
        <v>4</v>
      </c>
    </row>
    <row r="436" spans="1:6">
      <c r="A436" s="23">
        <v>2012</v>
      </c>
      <c r="B436" s="23" t="s">
        <v>1886</v>
      </c>
      <c r="C436" s="22" t="s">
        <v>83</v>
      </c>
      <c r="D436" s="13" t="s">
        <v>3561</v>
      </c>
      <c r="E436" s="35" t="s">
        <v>3565</v>
      </c>
      <c r="F436" s="36">
        <v>2</v>
      </c>
    </row>
    <row r="437" spans="1:6">
      <c r="A437" s="23">
        <v>2012</v>
      </c>
      <c r="B437" s="23" t="s">
        <v>1886</v>
      </c>
      <c r="C437" s="22" t="s">
        <v>86</v>
      </c>
      <c r="D437" s="13" t="s">
        <v>3562</v>
      </c>
      <c r="E437" s="35" t="s">
        <v>3564</v>
      </c>
      <c r="F437" s="36">
        <v>18</v>
      </c>
    </row>
    <row r="438" spans="1:6">
      <c r="A438" s="23">
        <v>2012</v>
      </c>
      <c r="B438" s="23" t="s">
        <v>1886</v>
      </c>
      <c r="C438" s="22" t="s">
        <v>86</v>
      </c>
      <c r="D438" s="13" t="s">
        <v>3562</v>
      </c>
      <c r="E438" s="35" t="s">
        <v>3565</v>
      </c>
      <c r="F438" s="36">
        <v>42</v>
      </c>
    </row>
    <row r="439" spans="1:6">
      <c r="A439" s="23">
        <v>2012</v>
      </c>
      <c r="B439" s="23" t="s">
        <v>1886</v>
      </c>
      <c r="C439" s="22" t="s">
        <v>86</v>
      </c>
      <c r="D439" s="13" t="s">
        <v>3561</v>
      </c>
      <c r="E439" s="35" t="s">
        <v>3564</v>
      </c>
      <c r="F439" s="36">
        <v>28</v>
      </c>
    </row>
    <row r="440" spans="1:6">
      <c r="A440" s="23">
        <v>2012</v>
      </c>
      <c r="B440" s="23" t="s">
        <v>1886</v>
      </c>
      <c r="C440" s="22" t="s">
        <v>86</v>
      </c>
      <c r="D440" s="13" t="s">
        <v>3561</v>
      </c>
      <c r="E440" s="35" t="s">
        <v>3565</v>
      </c>
      <c r="F440" s="36">
        <v>12</v>
      </c>
    </row>
    <row r="441" spans="1:6">
      <c r="A441" s="23">
        <v>2012</v>
      </c>
      <c r="B441" s="23" t="s">
        <v>1886</v>
      </c>
      <c r="C441" s="22" t="s">
        <v>89</v>
      </c>
      <c r="D441" s="13" t="s">
        <v>3562</v>
      </c>
      <c r="E441" s="35" t="s">
        <v>3564</v>
      </c>
      <c r="F441" s="36">
        <v>3</v>
      </c>
    </row>
    <row r="442" spans="1:6">
      <c r="A442" s="23">
        <v>2012</v>
      </c>
      <c r="B442" s="23" t="s">
        <v>1886</v>
      </c>
      <c r="C442" s="22" t="s">
        <v>89</v>
      </c>
      <c r="D442" s="13" t="s">
        <v>3561</v>
      </c>
      <c r="E442" s="35" t="s">
        <v>3564</v>
      </c>
      <c r="F442" s="36">
        <v>29</v>
      </c>
    </row>
    <row r="443" spans="1:6">
      <c r="A443" s="23">
        <v>2012</v>
      </c>
      <c r="B443" s="23" t="s">
        <v>1886</v>
      </c>
      <c r="C443" s="22" t="s">
        <v>89</v>
      </c>
      <c r="D443" s="13" t="s">
        <v>3561</v>
      </c>
      <c r="E443" s="35" t="s">
        <v>3565</v>
      </c>
      <c r="F443" s="36">
        <v>2</v>
      </c>
    </row>
    <row r="444" spans="1:6">
      <c r="A444" s="23">
        <v>2012</v>
      </c>
      <c r="B444" s="23" t="s">
        <v>1886</v>
      </c>
      <c r="C444" s="22" t="s">
        <v>94</v>
      </c>
      <c r="D444" s="13" t="s">
        <v>3562</v>
      </c>
      <c r="E444" s="35" t="s">
        <v>3564</v>
      </c>
      <c r="F444" s="36">
        <v>13</v>
      </c>
    </row>
    <row r="445" spans="1:6">
      <c r="A445" s="23">
        <v>2012</v>
      </c>
      <c r="B445" s="23" t="s">
        <v>1886</v>
      </c>
      <c r="C445" s="22" t="s">
        <v>94</v>
      </c>
      <c r="D445" s="13" t="s">
        <v>3562</v>
      </c>
      <c r="E445" s="35" t="s">
        <v>3565</v>
      </c>
      <c r="F445" s="36">
        <v>24</v>
      </c>
    </row>
    <row r="446" spans="1:6">
      <c r="A446" s="23">
        <v>2012</v>
      </c>
      <c r="B446" s="23" t="s">
        <v>1886</v>
      </c>
      <c r="C446" s="22" t="s">
        <v>94</v>
      </c>
      <c r="D446" s="13" t="s">
        <v>3561</v>
      </c>
      <c r="E446" s="35" t="s">
        <v>3564</v>
      </c>
      <c r="F446" s="36">
        <v>11</v>
      </c>
    </row>
    <row r="447" spans="1:6">
      <c r="A447" s="23">
        <v>2012</v>
      </c>
      <c r="B447" s="23" t="s">
        <v>1886</v>
      </c>
      <c r="C447" s="22" t="s">
        <v>94</v>
      </c>
      <c r="D447" s="13" t="s">
        <v>3561</v>
      </c>
      <c r="E447" s="35" t="s">
        <v>3565</v>
      </c>
      <c r="F447" s="36">
        <v>19</v>
      </c>
    </row>
    <row r="448" spans="1:6">
      <c r="A448" s="23">
        <v>2012</v>
      </c>
      <c r="B448" s="23" t="s">
        <v>1886</v>
      </c>
      <c r="C448" s="22" t="s">
        <v>100</v>
      </c>
      <c r="D448" s="13" t="s">
        <v>3562</v>
      </c>
      <c r="E448" s="35" t="s">
        <v>3564</v>
      </c>
      <c r="F448" s="36">
        <v>12</v>
      </c>
    </row>
    <row r="449" spans="1:6">
      <c r="A449" s="23">
        <v>2012</v>
      </c>
      <c r="B449" s="23" t="s">
        <v>1886</v>
      </c>
      <c r="C449" s="22" t="s">
        <v>100</v>
      </c>
      <c r="D449" s="13" t="s">
        <v>3562</v>
      </c>
      <c r="E449" s="35" t="s">
        <v>3565</v>
      </c>
      <c r="F449" s="36">
        <v>23</v>
      </c>
    </row>
    <row r="450" spans="1:6">
      <c r="A450" s="23">
        <v>2012</v>
      </c>
      <c r="B450" s="23" t="s">
        <v>1886</v>
      </c>
      <c r="C450" s="22" t="s">
        <v>100</v>
      </c>
      <c r="D450" s="13" t="s">
        <v>3561</v>
      </c>
      <c r="E450" s="35" t="s">
        <v>3564</v>
      </c>
      <c r="F450" s="36">
        <v>6</v>
      </c>
    </row>
    <row r="451" spans="1:6">
      <c r="A451" s="23">
        <v>2012</v>
      </c>
      <c r="B451" s="23" t="s">
        <v>1886</v>
      </c>
      <c r="C451" s="22" t="s">
        <v>100</v>
      </c>
      <c r="D451" s="13" t="s">
        <v>3561</v>
      </c>
      <c r="E451" s="35" t="s">
        <v>3565</v>
      </c>
      <c r="F451" s="36">
        <v>17</v>
      </c>
    </row>
    <row r="452" spans="1:6">
      <c r="A452" s="23">
        <v>2012</v>
      </c>
      <c r="B452" s="23" t="s">
        <v>1886</v>
      </c>
      <c r="C452" s="22" t="s">
        <v>104</v>
      </c>
      <c r="D452" s="13" t="s">
        <v>3562</v>
      </c>
      <c r="E452" s="35" t="s">
        <v>3564</v>
      </c>
      <c r="F452" s="36">
        <v>49</v>
      </c>
    </row>
    <row r="453" spans="1:6">
      <c r="A453" s="23">
        <v>2012</v>
      </c>
      <c r="B453" s="23" t="s">
        <v>1886</v>
      </c>
      <c r="C453" s="22" t="s">
        <v>104</v>
      </c>
      <c r="D453" s="13" t="s">
        <v>3562</v>
      </c>
      <c r="E453" s="35" t="s">
        <v>3565</v>
      </c>
      <c r="F453" s="36">
        <v>231</v>
      </c>
    </row>
    <row r="454" spans="1:6">
      <c r="A454" s="23">
        <v>2012</v>
      </c>
      <c r="B454" s="23" t="s">
        <v>1886</v>
      </c>
      <c r="C454" s="22" t="s">
        <v>104</v>
      </c>
      <c r="D454" s="13" t="s">
        <v>3561</v>
      </c>
      <c r="E454" s="35" t="s">
        <v>3564</v>
      </c>
      <c r="F454" s="36">
        <v>17</v>
      </c>
    </row>
    <row r="455" spans="1:6">
      <c r="A455" s="23">
        <v>2012</v>
      </c>
      <c r="B455" s="23" t="s">
        <v>1886</v>
      </c>
      <c r="C455" s="22" t="s">
        <v>104</v>
      </c>
      <c r="D455" s="13" t="s">
        <v>3561</v>
      </c>
      <c r="E455" s="35" t="s">
        <v>3565</v>
      </c>
      <c r="F455" s="36">
        <v>75</v>
      </c>
    </row>
    <row r="456" spans="1:6">
      <c r="A456" s="23">
        <v>2012</v>
      </c>
      <c r="B456" s="23" t="s">
        <v>1886</v>
      </c>
      <c r="C456" s="22" t="s">
        <v>120</v>
      </c>
      <c r="D456" s="13" t="s">
        <v>3562</v>
      </c>
      <c r="E456" s="35" t="s">
        <v>3564</v>
      </c>
      <c r="F456" s="36">
        <v>4</v>
      </c>
    </row>
    <row r="457" spans="1:6">
      <c r="A457" s="23">
        <v>2012</v>
      </c>
      <c r="B457" s="23" t="s">
        <v>1886</v>
      </c>
      <c r="C457" s="22" t="s">
        <v>120</v>
      </c>
      <c r="D457" s="13" t="s">
        <v>3562</v>
      </c>
      <c r="E457" s="35" t="s">
        <v>3565</v>
      </c>
      <c r="F457" s="36">
        <v>15</v>
      </c>
    </row>
    <row r="458" spans="1:6">
      <c r="A458" s="23">
        <v>2012</v>
      </c>
      <c r="B458" s="23" t="s">
        <v>1886</v>
      </c>
      <c r="C458" s="22" t="s">
        <v>120</v>
      </c>
      <c r="D458" s="13" t="s">
        <v>3561</v>
      </c>
      <c r="E458" s="35" t="s">
        <v>3564</v>
      </c>
      <c r="F458" s="36">
        <v>89</v>
      </c>
    </row>
    <row r="459" spans="1:6">
      <c r="A459" s="23">
        <v>2012</v>
      </c>
      <c r="B459" s="23" t="s">
        <v>1886</v>
      </c>
      <c r="C459" s="22" t="s">
        <v>120</v>
      </c>
      <c r="D459" s="13" t="s">
        <v>3561</v>
      </c>
      <c r="E459" s="35" t="s">
        <v>3565</v>
      </c>
      <c r="F459" s="36">
        <v>130</v>
      </c>
    </row>
    <row r="460" spans="1:6">
      <c r="A460" s="23">
        <v>2012</v>
      </c>
      <c r="B460" s="23" t="s">
        <v>1886</v>
      </c>
      <c r="C460" s="22" t="s">
        <v>156</v>
      </c>
      <c r="D460" s="13" t="s">
        <v>3561</v>
      </c>
      <c r="E460" s="35" t="s">
        <v>3564</v>
      </c>
      <c r="F460" s="36">
        <v>101</v>
      </c>
    </row>
    <row r="461" spans="1:6">
      <c r="A461" s="23">
        <v>2012</v>
      </c>
      <c r="B461" s="23" t="s">
        <v>1886</v>
      </c>
      <c r="C461" s="22" t="s">
        <v>156</v>
      </c>
      <c r="D461" s="13" t="s">
        <v>3561</v>
      </c>
      <c r="E461" s="35" t="s">
        <v>3565</v>
      </c>
      <c r="F461" s="36">
        <v>87</v>
      </c>
    </row>
    <row r="462" spans="1:6">
      <c r="A462" s="23">
        <v>2012</v>
      </c>
      <c r="B462" s="23" t="s">
        <v>1886</v>
      </c>
      <c r="C462" s="22" t="s">
        <v>164</v>
      </c>
      <c r="D462" s="13" t="s">
        <v>3562</v>
      </c>
      <c r="E462" s="35" t="s">
        <v>3564</v>
      </c>
      <c r="F462" s="36">
        <v>81</v>
      </c>
    </row>
    <row r="463" spans="1:6">
      <c r="A463" s="23">
        <v>2012</v>
      </c>
      <c r="B463" s="23" t="s">
        <v>1886</v>
      </c>
      <c r="C463" s="22" t="s">
        <v>164</v>
      </c>
      <c r="D463" s="13" t="s">
        <v>3562</v>
      </c>
      <c r="E463" s="35" t="s">
        <v>3565</v>
      </c>
      <c r="F463" s="36">
        <v>39</v>
      </c>
    </row>
    <row r="464" spans="1:6">
      <c r="A464" s="23">
        <v>2012</v>
      </c>
      <c r="B464" s="23" t="s">
        <v>1886</v>
      </c>
      <c r="C464" s="22" t="s">
        <v>164</v>
      </c>
      <c r="D464" s="13" t="s">
        <v>3561</v>
      </c>
      <c r="E464" s="35" t="s">
        <v>3564</v>
      </c>
      <c r="F464" s="36">
        <v>29</v>
      </c>
    </row>
    <row r="465" spans="1:6">
      <c r="A465" s="23">
        <v>2012</v>
      </c>
      <c r="B465" s="23" t="s">
        <v>1886</v>
      </c>
      <c r="C465" s="22" t="s">
        <v>164</v>
      </c>
      <c r="D465" s="13" t="s">
        <v>3561</v>
      </c>
      <c r="E465" s="35" t="s">
        <v>3565</v>
      </c>
      <c r="F465" s="36">
        <v>20</v>
      </c>
    </row>
    <row r="466" spans="1:6">
      <c r="A466" s="23">
        <v>2012</v>
      </c>
      <c r="B466" s="23" t="s">
        <v>1886</v>
      </c>
      <c r="C466" s="22" t="s">
        <v>167</v>
      </c>
      <c r="D466" s="13" t="s">
        <v>3562</v>
      </c>
      <c r="E466" s="35" t="s">
        <v>3564</v>
      </c>
      <c r="F466" s="36">
        <v>2</v>
      </c>
    </row>
    <row r="467" spans="1:6">
      <c r="A467" s="23">
        <v>2012</v>
      </c>
      <c r="B467" s="23" t="s">
        <v>1886</v>
      </c>
      <c r="C467" s="22" t="s">
        <v>167</v>
      </c>
      <c r="D467" s="13" t="s">
        <v>3562</v>
      </c>
      <c r="E467" s="35" t="s">
        <v>3565</v>
      </c>
      <c r="F467" s="36">
        <v>12</v>
      </c>
    </row>
    <row r="468" spans="1:6">
      <c r="A468" s="23">
        <v>2012</v>
      </c>
      <c r="B468" s="23" t="s">
        <v>1886</v>
      </c>
      <c r="C468" s="22" t="s">
        <v>167</v>
      </c>
      <c r="D468" s="13" t="s">
        <v>3561</v>
      </c>
      <c r="E468" s="35" t="s">
        <v>3564</v>
      </c>
      <c r="F468" s="36">
        <v>9</v>
      </c>
    </row>
    <row r="469" spans="1:6">
      <c r="A469" s="23">
        <v>2012</v>
      </c>
      <c r="B469" s="23" t="s">
        <v>1886</v>
      </c>
      <c r="C469" s="22" t="s">
        <v>167</v>
      </c>
      <c r="D469" s="13" t="s">
        <v>3561</v>
      </c>
      <c r="E469" s="35" t="s">
        <v>3565</v>
      </c>
      <c r="F469" s="36">
        <v>54</v>
      </c>
    </row>
    <row r="470" spans="1:6">
      <c r="A470" s="23">
        <v>2012</v>
      </c>
      <c r="B470" s="23" t="s">
        <v>1886</v>
      </c>
      <c r="C470" s="22" t="s">
        <v>171</v>
      </c>
      <c r="D470" s="13" t="s">
        <v>3562</v>
      </c>
      <c r="E470" s="35" t="s">
        <v>3564</v>
      </c>
      <c r="F470" s="36">
        <v>5</v>
      </c>
    </row>
    <row r="471" spans="1:6">
      <c r="A471" s="23">
        <v>2012</v>
      </c>
      <c r="B471" s="23" t="s">
        <v>1886</v>
      </c>
      <c r="C471" s="22" t="s">
        <v>171</v>
      </c>
      <c r="D471" s="13" t="s">
        <v>3562</v>
      </c>
      <c r="E471" s="35" t="s">
        <v>3565</v>
      </c>
      <c r="F471" s="36">
        <v>3</v>
      </c>
    </row>
    <row r="472" spans="1:6">
      <c r="A472" s="23">
        <v>2012</v>
      </c>
      <c r="B472" s="23" t="s">
        <v>1886</v>
      </c>
      <c r="C472" s="22" t="s">
        <v>171</v>
      </c>
      <c r="D472" s="13" t="s">
        <v>3561</v>
      </c>
      <c r="E472" s="35" t="s">
        <v>3564</v>
      </c>
      <c r="F472" s="36">
        <v>1</v>
      </c>
    </row>
    <row r="473" spans="1:6">
      <c r="A473" s="23">
        <v>2012</v>
      </c>
      <c r="B473" s="23" t="s">
        <v>1886</v>
      </c>
      <c r="C473" s="22" t="s">
        <v>171</v>
      </c>
      <c r="D473" s="13" t="s">
        <v>3561</v>
      </c>
      <c r="E473" s="35" t="s">
        <v>3565</v>
      </c>
      <c r="F473" s="36">
        <v>6</v>
      </c>
    </row>
    <row r="474" spans="1:6">
      <c r="A474" s="23">
        <v>2012</v>
      </c>
      <c r="B474" s="23" t="s">
        <v>1886</v>
      </c>
      <c r="C474" s="22" t="s">
        <v>539</v>
      </c>
      <c r="D474" s="13" t="s">
        <v>3561</v>
      </c>
      <c r="E474" s="35" t="s">
        <v>3564</v>
      </c>
      <c r="F474" s="36">
        <v>4</v>
      </c>
    </row>
    <row r="475" spans="1:6">
      <c r="A475" s="23">
        <v>2012</v>
      </c>
      <c r="B475" s="23" t="s">
        <v>1886</v>
      </c>
      <c r="C475" s="22" t="s">
        <v>539</v>
      </c>
      <c r="D475" s="13" t="s">
        <v>3561</v>
      </c>
      <c r="E475" s="35" t="s">
        <v>3565</v>
      </c>
      <c r="F475" s="36">
        <v>1</v>
      </c>
    </row>
    <row r="476" spans="1:6">
      <c r="A476" s="23">
        <v>2012</v>
      </c>
      <c r="B476" s="23" t="s">
        <v>514</v>
      </c>
      <c r="C476" s="22" t="s">
        <v>184</v>
      </c>
      <c r="D476" s="13" t="s">
        <v>3562</v>
      </c>
      <c r="E476" s="35" t="s">
        <v>3564</v>
      </c>
      <c r="F476" s="36">
        <v>12</v>
      </c>
    </row>
    <row r="477" spans="1:6">
      <c r="A477" s="23">
        <v>2012</v>
      </c>
      <c r="B477" s="23" t="s">
        <v>514</v>
      </c>
      <c r="C477" s="22" t="s">
        <v>184</v>
      </c>
      <c r="D477" s="13" t="s">
        <v>3562</v>
      </c>
      <c r="E477" s="35" t="s">
        <v>3565</v>
      </c>
      <c r="F477" s="36">
        <v>15</v>
      </c>
    </row>
    <row r="478" spans="1:6">
      <c r="A478" s="23">
        <v>2012</v>
      </c>
      <c r="B478" s="23" t="s">
        <v>514</v>
      </c>
      <c r="C478" s="22" t="s">
        <v>184</v>
      </c>
      <c r="D478" s="13" t="s">
        <v>3561</v>
      </c>
      <c r="E478" s="35" t="s">
        <v>3564</v>
      </c>
      <c r="F478" s="36">
        <v>12</v>
      </c>
    </row>
    <row r="479" spans="1:6">
      <c r="A479" s="23">
        <v>2012</v>
      </c>
      <c r="B479" s="23" t="s">
        <v>514</v>
      </c>
      <c r="C479" s="22" t="s">
        <v>184</v>
      </c>
      <c r="D479" s="13" t="s">
        <v>3561</v>
      </c>
      <c r="E479" s="35" t="s">
        <v>3565</v>
      </c>
      <c r="F479" s="36">
        <v>16</v>
      </c>
    </row>
    <row r="480" spans="1:6">
      <c r="A480" s="23">
        <v>2012</v>
      </c>
      <c r="B480" s="23" t="s">
        <v>514</v>
      </c>
      <c r="C480" s="22" t="s">
        <v>23</v>
      </c>
      <c r="D480" s="13" t="s">
        <v>3562</v>
      </c>
      <c r="E480" s="35" t="s">
        <v>3564</v>
      </c>
      <c r="F480" s="36">
        <v>61</v>
      </c>
    </row>
    <row r="481" spans="1:6">
      <c r="A481" s="23">
        <v>2012</v>
      </c>
      <c r="B481" s="23" t="s">
        <v>514</v>
      </c>
      <c r="C481" s="22" t="s">
        <v>23</v>
      </c>
      <c r="D481" s="13" t="s">
        <v>3562</v>
      </c>
      <c r="E481" s="35" t="s">
        <v>3565</v>
      </c>
      <c r="F481" s="36">
        <v>27</v>
      </c>
    </row>
    <row r="482" spans="1:6">
      <c r="A482" s="23">
        <v>2012</v>
      </c>
      <c r="B482" s="23" t="s">
        <v>514</v>
      </c>
      <c r="C482" s="22" t="s">
        <v>23</v>
      </c>
      <c r="D482" s="13" t="s">
        <v>3561</v>
      </c>
      <c r="E482" s="35" t="s">
        <v>3564</v>
      </c>
      <c r="F482" s="36">
        <v>25</v>
      </c>
    </row>
    <row r="483" spans="1:6">
      <c r="A483" s="23">
        <v>2012</v>
      </c>
      <c r="B483" s="23" t="s">
        <v>514</v>
      </c>
      <c r="C483" s="22" t="s">
        <v>23</v>
      </c>
      <c r="D483" s="13" t="s">
        <v>3561</v>
      </c>
      <c r="E483" s="35" t="s">
        <v>3565</v>
      </c>
      <c r="F483" s="36">
        <v>42</v>
      </c>
    </row>
    <row r="484" spans="1:6">
      <c r="A484" s="23">
        <v>2012</v>
      </c>
      <c r="B484" s="23" t="s">
        <v>514</v>
      </c>
      <c r="C484" s="22" t="s">
        <v>185</v>
      </c>
      <c r="D484" s="13" t="s">
        <v>3562</v>
      </c>
      <c r="E484" s="35" t="s">
        <v>3564</v>
      </c>
      <c r="F484" s="36">
        <v>130</v>
      </c>
    </row>
    <row r="485" spans="1:6">
      <c r="A485" s="23">
        <v>2012</v>
      </c>
      <c r="B485" s="23" t="s">
        <v>514</v>
      </c>
      <c r="C485" s="22" t="s">
        <v>185</v>
      </c>
      <c r="D485" s="13" t="s">
        <v>3562</v>
      </c>
      <c r="E485" s="35" t="s">
        <v>3565</v>
      </c>
      <c r="F485" s="36">
        <v>77</v>
      </c>
    </row>
    <row r="486" spans="1:6">
      <c r="A486" s="23">
        <v>2012</v>
      </c>
      <c r="B486" s="23" t="s">
        <v>514</v>
      </c>
      <c r="C486" s="22" t="s">
        <v>185</v>
      </c>
      <c r="D486" s="13" t="s">
        <v>3561</v>
      </c>
      <c r="E486" s="35" t="s">
        <v>3564</v>
      </c>
      <c r="F486" s="36">
        <v>65</v>
      </c>
    </row>
    <row r="487" spans="1:6">
      <c r="A487" s="23">
        <v>2012</v>
      </c>
      <c r="B487" s="23" t="s">
        <v>514</v>
      </c>
      <c r="C487" s="22" t="s">
        <v>185</v>
      </c>
      <c r="D487" s="13" t="s">
        <v>3561</v>
      </c>
      <c r="E487" s="35" t="s">
        <v>3565</v>
      </c>
      <c r="F487" s="36">
        <v>66</v>
      </c>
    </row>
    <row r="488" spans="1:6">
      <c r="A488" s="23">
        <v>2012</v>
      </c>
      <c r="B488" s="23" t="s">
        <v>514</v>
      </c>
      <c r="C488" s="22" t="s">
        <v>3925</v>
      </c>
      <c r="D488" s="13" t="s">
        <v>3562</v>
      </c>
      <c r="E488" s="35" t="s">
        <v>3564</v>
      </c>
      <c r="F488" s="36">
        <v>81</v>
      </c>
    </row>
    <row r="489" spans="1:6">
      <c r="A489" s="23">
        <v>2012</v>
      </c>
      <c r="B489" s="23" t="s">
        <v>514</v>
      </c>
      <c r="C489" s="22" t="s">
        <v>3925</v>
      </c>
      <c r="D489" s="13" t="s">
        <v>3562</v>
      </c>
      <c r="E489" s="35" t="s">
        <v>3565</v>
      </c>
      <c r="F489" s="36">
        <v>20</v>
      </c>
    </row>
    <row r="490" spans="1:6">
      <c r="A490" s="23">
        <v>2012</v>
      </c>
      <c r="B490" s="23" t="s">
        <v>514</v>
      </c>
      <c r="C490" s="22" t="s">
        <v>3925</v>
      </c>
      <c r="D490" s="13" t="s">
        <v>3561</v>
      </c>
      <c r="E490" s="35" t="s">
        <v>3564</v>
      </c>
      <c r="F490" s="36">
        <v>18</v>
      </c>
    </row>
    <row r="491" spans="1:6">
      <c r="A491" s="23">
        <v>2012</v>
      </c>
      <c r="B491" s="23" t="s">
        <v>514</v>
      </c>
      <c r="C491" s="22" t="s">
        <v>3925</v>
      </c>
      <c r="D491" s="13" t="s">
        <v>3561</v>
      </c>
      <c r="E491" s="35" t="s">
        <v>3565</v>
      </c>
      <c r="F491" s="36">
        <v>67</v>
      </c>
    </row>
    <row r="492" spans="1:6">
      <c r="A492" s="23">
        <v>2013</v>
      </c>
      <c r="B492" s="23" t="s">
        <v>1886</v>
      </c>
      <c r="C492" s="22" t="s">
        <v>3581</v>
      </c>
      <c r="D492" s="13" t="s">
        <v>3561</v>
      </c>
      <c r="E492" s="35" t="s">
        <v>3564</v>
      </c>
      <c r="F492" s="36">
        <v>5</v>
      </c>
    </row>
    <row r="493" spans="1:6">
      <c r="A493" s="23">
        <v>2013</v>
      </c>
      <c r="B493" s="23" t="s">
        <v>1886</v>
      </c>
      <c r="C493" s="22" t="s">
        <v>3581</v>
      </c>
      <c r="D493" s="13" t="s">
        <v>3561</v>
      </c>
      <c r="E493" s="35" t="s">
        <v>3565</v>
      </c>
      <c r="F493" s="36">
        <v>4</v>
      </c>
    </row>
    <row r="494" spans="1:6">
      <c r="A494" s="23">
        <v>2013</v>
      </c>
      <c r="B494" s="23" t="s">
        <v>1886</v>
      </c>
      <c r="C494" s="22" t="s">
        <v>5</v>
      </c>
      <c r="D494" s="13" t="s">
        <v>3562</v>
      </c>
      <c r="E494" s="35" t="s">
        <v>3564</v>
      </c>
      <c r="F494" s="36">
        <v>73</v>
      </c>
    </row>
    <row r="495" spans="1:6">
      <c r="A495" s="23">
        <v>2013</v>
      </c>
      <c r="B495" s="23" t="s">
        <v>1886</v>
      </c>
      <c r="C495" s="22" t="s">
        <v>5</v>
      </c>
      <c r="D495" s="13" t="s">
        <v>3562</v>
      </c>
      <c r="E495" s="35" t="s">
        <v>3565</v>
      </c>
      <c r="F495" s="36">
        <v>177</v>
      </c>
    </row>
    <row r="496" spans="1:6">
      <c r="A496" s="23">
        <v>2013</v>
      </c>
      <c r="B496" s="23" t="s">
        <v>1886</v>
      </c>
      <c r="C496" s="22" t="s">
        <v>5</v>
      </c>
      <c r="D496" s="13" t="s">
        <v>3561</v>
      </c>
      <c r="E496" s="35" t="s">
        <v>3564</v>
      </c>
      <c r="F496" s="36">
        <v>32</v>
      </c>
    </row>
    <row r="497" spans="1:6">
      <c r="A497" s="23">
        <v>2013</v>
      </c>
      <c r="B497" s="23" t="s">
        <v>1886</v>
      </c>
      <c r="C497" s="22" t="s">
        <v>5</v>
      </c>
      <c r="D497" s="13" t="s">
        <v>3561</v>
      </c>
      <c r="E497" s="35" t="s">
        <v>3565</v>
      </c>
      <c r="F497" s="36">
        <v>40</v>
      </c>
    </row>
    <row r="498" spans="1:6">
      <c r="A498" s="23">
        <v>2013</v>
      </c>
      <c r="B498" s="23" t="s">
        <v>1886</v>
      </c>
      <c r="C498" s="22" t="s">
        <v>10</v>
      </c>
      <c r="D498" s="13" t="s">
        <v>3562</v>
      </c>
      <c r="E498" s="35" t="s">
        <v>3564</v>
      </c>
      <c r="F498" s="36">
        <v>79</v>
      </c>
    </row>
    <row r="499" spans="1:6">
      <c r="A499" s="23">
        <v>2013</v>
      </c>
      <c r="B499" s="23" t="s">
        <v>1886</v>
      </c>
      <c r="C499" s="22" t="s">
        <v>10</v>
      </c>
      <c r="D499" s="13" t="s">
        <v>3562</v>
      </c>
      <c r="E499" s="35" t="s">
        <v>3565</v>
      </c>
      <c r="F499" s="36">
        <v>121</v>
      </c>
    </row>
    <row r="500" spans="1:6">
      <c r="A500" s="23">
        <v>2013</v>
      </c>
      <c r="B500" s="23" t="s">
        <v>1886</v>
      </c>
      <c r="C500" s="22" t="s">
        <v>10</v>
      </c>
      <c r="D500" s="13" t="s">
        <v>3561</v>
      </c>
      <c r="E500" s="35" t="s">
        <v>3564</v>
      </c>
      <c r="F500" s="36">
        <v>26</v>
      </c>
    </row>
    <row r="501" spans="1:6">
      <c r="A501" s="23">
        <v>2013</v>
      </c>
      <c r="B501" s="23" t="s">
        <v>1886</v>
      </c>
      <c r="C501" s="22" t="s">
        <v>10</v>
      </c>
      <c r="D501" s="13" t="s">
        <v>3561</v>
      </c>
      <c r="E501" s="35" t="s">
        <v>3565</v>
      </c>
      <c r="F501" s="36">
        <v>38</v>
      </c>
    </row>
    <row r="502" spans="1:6">
      <c r="A502" s="23">
        <v>2013</v>
      </c>
      <c r="B502" s="23" t="s">
        <v>1886</v>
      </c>
      <c r="C502" s="22" t="s">
        <v>14</v>
      </c>
      <c r="D502" s="13" t="s">
        <v>3562</v>
      </c>
      <c r="E502" s="35" t="s">
        <v>3564</v>
      </c>
      <c r="F502" s="36">
        <v>41</v>
      </c>
    </row>
    <row r="503" spans="1:6">
      <c r="A503" s="23">
        <v>2013</v>
      </c>
      <c r="B503" s="23" t="s">
        <v>1886</v>
      </c>
      <c r="C503" s="22" t="s">
        <v>14</v>
      </c>
      <c r="D503" s="13" t="s">
        <v>3562</v>
      </c>
      <c r="E503" s="35" t="s">
        <v>3565</v>
      </c>
      <c r="F503" s="36">
        <v>38</v>
      </c>
    </row>
    <row r="504" spans="1:6">
      <c r="A504" s="23">
        <v>2013</v>
      </c>
      <c r="B504" s="23" t="s">
        <v>1886</v>
      </c>
      <c r="C504" s="22" t="s">
        <v>14</v>
      </c>
      <c r="D504" s="13" t="s">
        <v>3561</v>
      </c>
      <c r="E504" s="35" t="s">
        <v>3564</v>
      </c>
      <c r="F504" s="36">
        <v>81</v>
      </c>
    </row>
    <row r="505" spans="1:6">
      <c r="A505" s="23">
        <v>2013</v>
      </c>
      <c r="B505" s="23" t="s">
        <v>1886</v>
      </c>
      <c r="C505" s="22" t="s">
        <v>14</v>
      </c>
      <c r="D505" s="13" t="s">
        <v>3561</v>
      </c>
      <c r="E505" s="35" t="s">
        <v>3565</v>
      </c>
      <c r="F505" s="36">
        <v>74</v>
      </c>
    </row>
    <row r="506" spans="1:6">
      <c r="A506" s="23">
        <v>2013</v>
      </c>
      <c r="B506" s="23" t="s">
        <v>1886</v>
      </c>
      <c r="C506" s="22" t="s">
        <v>23</v>
      </c>
      <c r="D506" s="13" t="s">
        <v>3562</v>
      </c>
      <c r="E506" s="35" t="s">
        <v>3564</v>
      </c>
      <c r="F506" s="36">
        <v>76</v>
      </c>
    </row>
    <row r="507" spans="1:6">
      <c r="A507" s="23">
        <v>2013</v>
      </c>
      <c r="B507" s="23" t="s">
        <v>1886</v>
      </c>
      <c r="C507" s="22" t="s">
        <v>23</v>
      </c>
      <c r="D507" s="13" t="s">
        <v>3562</v>
      </c>
      <c r="E507" s="35" t="s">
        <v>3565</v>
      </c>
      <c r="F507" s="36">
        <v>230</v>
      </c>
    </row>
    <row r="508" spans="1:6">
      <c r="A508" s="23">
        <v>2013</v>
      </c>
      <c r="B508" s="23" t="s">
        <v>1886</v>
      </c>
      <c r="C508" s="22" t="s">
        <v>23</v>
      </c>
      <c r="D508" s="13" t="s">
        <v>3561</v>
      </c>
      <c r="E508" s="35" t="s">
        <v>3564</v>
      </c>
      <c r="F508" s="36">
        <v>25</v>
      </c>
    </row>
    <row r="509" spans="1:6">
      <c r="A509" s="23">
        <v>2013</v>
      </c>
      <c r="B509" s="23" t="s">
        <v>1886</v>
      </c>
      <c r="C509" s="22" t="s">
        <v>23</v>
      </c>
      <c r="D509" s="13" t="s">
        <v>3561</v>
      </c>
      <c r="E509" s="35" t="s">
        <v>3565</v>
      </c>
      <c r="F509" s="36">
        <v>44</v>
      </c>
    </row>
    <row r="510" spans="1:6">
      <c r="A510" s="23">
        <v>2013</v>
      </c>
      <c r="B510" s="23" t="s">
        <v>1886</v>
      </c>
      <c r="C510" s="22" t="s">
        <v>41</v>
      </c>
      <c r="D510" s="13" t="s">
        <v>3562</v>
      </c>
      <c r="E510" s="35" t="s">
        <v>3564</v>
      </c>
      <c r="F510" s="36">
        <v>59</v>
      </c>
    </row>
    <row r="511" spans="1:6">
      <c r="A511" s="23">
        <v>2013</v>
      </c>
      <c r="B511" s="23" t="s">
        <v>1886</v>
      </c>
      <c r="C511" s="22" t="s">
        <v>41</v>
      </c>
      <c r="D511" s="13" t="s">
        <v>3562</v>
      </c>
      <c r="E511" s="35" t="s">
        <v>3565</v>
      </c>
      <c r="F511" s="36">
        <v>161</v>
      </c>
    </row>
    <row r="512" spans="1:6">
      <c r="A512" s="23">
        <v>2013</v>
      </c>
      <c r="B512" s="23" t="s">
        <v>1886</v>
      </c>
      <c r="C512" s="22" t="s">
        <v>41</v>
      </c>
      <c r="D512" s="13" t="s">
        <v>3561</v>
      </c>
      <c r="E512" s="35" t="s">
        <v>3564</v>
      </c>
      <c r="F512" s="36">
        <v>17</v>
      </c>
    </row>
    <row r="513" spans="1:6">
      <c r="A513" s="23">
        <v>2013</v>
      </c>
      <c r="B513" s="23" t="s">
        <v>1886</v>
      </c>
      <c r="C513" s="22" t="s">
        <v>41</v>
      </c>
      <c r="D513" s="13" t="s">
        <v>3561</v>
      </c>
      <c r="E513" s="35" t="s">
        <v>3565</v>
      </c>
      <c r="F513" s="36">
        <v>33</v>
      </c>
    </row>
    <row r="514" spans="1:6">
      <c r="A514" s="23">
        <v>2013</v>
      </c>
      <c r="B514" s="23" t="s">
        <v>1886</v>
      </c>
      <c r="C514" s="22" t="s">
        <v>60</v>
      </c>
      <c r="D514" s="13" t="s">
        <v>3562</v>
      </c>
      <c r="E514" s="35" t="s">
        <v>3564</v>
      </c>
      <c r="F514" s="36">
        <v>24</v>
      </c>
    </row>
    <row r="515" spans="1:6">
      <c r="A515" s="23">
        <v>2013</v>
      </c>
      <c r="B515" s="23" t="s">
        <v>1886</v>
      </c>
      <c r="C515" s="22" t="s">
        <v>60</v>
      </c>
      <c r="D515" s="13" t="s">
        <v>3562</v>
      </c>
      <c r="E515" s="35" t="s">
        <v>3565</v>
      </c>
      <c r="F515" s="36">
        <v>59</v>
      </c>
    </row>
    <row r="516" spans="1:6">
      <c r="A516" s="23">
        <v>2013</v>
      </c>
      <c r="B516" s="23" t="s">
        <v>1886</v>
      </c>
      <c r="C516" s="22" t="s">
        <v>60</v>
      </c>
      <c r="D516" s="13" t="s">
        <v>3561</v>
      </c>
      <c r="E516" s="35" t="s">
        <v>3564</v>
      </c>
      <c r="F516" s="36">
        <v>7</v>
      </c>
    </row>
    <row r="517" spans="1:6">
      <c r="A517" s="23">
        <v>2013</v>
      </c>
      <c r="B517" s="23" t="s">
        <v>1886</v>
      </c>
      <c r="C517" s="22" t="s">
        <v>60</v>
      </c>
      <c r="D517" s="13" t="s">
        <v>3561</v>
      </c>
      <c r="E517" s="35" t="s">
        <v>3565</v>
      </c>
      <c r="F517" s="36">
        <v>17</v>
      </c>
    </row>
    <row r="518" spans="1:6">
      <c r="A518" s="23">
        <v>2013</v>
      </c>
      <c r="B518" s="23" t="s">
        <v>1886</v>
      </c>
      <c r="C518" s="22" t="s">
        <v>70</v>
      </c>
      <c r="D518" s="13" t="s">
        <v>3562</v>
      </c>
      <c r="E518" s="35" t="s">
        <v>3564</v>
      </c>
      <c r="F518" s="36">
        <v>25</v>
      </c>
    </row>
    <row r="519" spans="1:6">
      <c r="A519" s="23">
        <v>2013</v>
      </c>
      <c r="B519" s="23" t="s">
        <v>1886</v>
      </c>
      <c r="C519" s="22" t="s">
        <v>70</v>
      </c>
      <c r="D519" s="13" t="s">
        <v>3562</v>
      </c>
      <c r="E519" s="35" t="s">
        <v>3565</v>
      </c>
      <c r="F519" s="36">
        <v>32</v>
      </c>
    </row>
    <row r="520" spans="1:6">
      <c r="A520" s="23">
        <v>2013</v>
      </c>
      <c r="B520" s="23" t="s">
        <v>1886</v>
      </c>
      <c r="C520" s="22" t="s">
        <v>70</v>
      </c>
      <c r="D520" s="13" t="s">
        <v>3561</v>
      </c>
      <c r="E520" s="35" t="s">
        <v>3564</v>
      </c>
      <c r="F520" s="36">
        <v>19</v>
      </c>
    </row>
    <row r="521" spans="1:6">
      <c r="A521" s="23">
        <v>2013</v>
      </c>
      <c r="B521" s="23" t="s">
        <v>1886</v>
      </c>
      <c r="C521" s="22" t="s">
        <v>70</v>
      </c>
      <c r="D521" s="13" t="s">
        <v>3561</v>
      </c>
      <c r="E521" s="35" t="s">
        <v>3565</v>
      </c>
      <c r="F521" s="36">
        <v>30</v>
      </c>
    </row>
    <row r="522" spans="1:6">
      <c r="A522" s="23">
        <v>2013</v>
      </c>
      <c r="B522" s="23" t="s">
        <v>1886</v>
      </c>
      <c r="C522" s="22" t="s">
        <v>76</v>
      </c>
      <c r="D522" s="13" t="s">
        <v>3562</v>
      </c>
      <c r="E522" s="35" t="s">
        <v>3564</v>
      </c>
      <c r="F522" s="36">
        <v>145</v>
      </c>
    </row>
    <row r="523" spans="1:6">
      <c r="A523" s="23">
        <v>2013</v>
      </c>
      <c r="B523" s="23" t="s">
        <v>1886</v>
      </c>
      <c r="C523" s="22" t="s">
        <v>76</v>
      </c>
      <c r="D523" s="13" t="s">
        <v>3562</v>
      </c>
      <c r="E523" s="35" t="s">
        <v>3565</v>
      </c>
      <c r="F523" s="36">
        <v>181</v>
      </c>
    </row>
    <row r="524" spans="1:6">
      <c r="A524" s="23">
        <v>2013</v>
      </c>
      <c r="B524" s="23" t="s">
        <v>1886</v>
      </c>
      <c r="C524" s="22" t="s">
        <v>76</v>
      </c>
      <c r="D524" s="13" t="s">
        <v>3561</v>
      </c>
      <c r="E524" s="35" t="s">
        <v>3564</v>
      </c>
      <c r="F524" s="36">
        <v>35</v>
      </c>
    </row>
    <row r="525" spans="1:6">
      <c r="A525" s="23">
        <v>2013</v>
      </c>
      <c r="B525" s="23" t="s">
        <v>1886</v>
      </c>
      <c r="C525" s="22" t="s">
        <v>76</v>
      </c>
      <c r="D525" s="13" t="s">
        <v>3561</v>
      </c>
      <c r="E525" s="35" t="s">
        <v>3565</v>
      </c>
      <c r="F525" s="36">
        <v>26</v>
      </c>
    </row>
    <row r="526" spans="1:6">
      <c r="A526" s="23">
        <v>2013</v>
      </c>
      <c r="B526" s="23" t="s">
        <v>1886</v>
      </c>
      <c r="C526" s="22" t="s">
        <v>83</v>
      </c>
      <c r="D526" s="13" t="s">
        <v>3562</v>
      </c>
      <c r="E526" s="35" t="s">
        <v>3565</v>
      </c>
      <c r="F526" s="36">
        <v>2</v>
      </c>
    </row>
    <row r="527" spans="1:6">
      <c r="A527" s="23">
        <v>2013</v>
      </c>
      <c r="B527" s="23" t="s">
        <v>1886</v>
      </c>
      <c r="C527" s="22" t="s">
        <v>83</v>
      </c>
      <c r="D527" s="13" t="s">
        <v>3561</v>
      </c>
      <c r="E527" s="35" t="s">
        <v>3565</v>
      </c>
      <c r="F527" s="36">
        <v>3</v>
      </c>
    </row>
    <row r="528" spans="1:6">
      <c r="A528" s="23">
        <v>2013</v>
      </c>
      <c r="B528" s="23" t="s">
        <v>1886</v>
      </c>
      <c r="C528" s="22" t="s">
        <v>86</v>
      </c>
      <c r="D528" s="13" t="s">
        <v>3562</v>
      </c>
      <c r="E528" s="35" t="s">
        <v>3564</v>
      </c>
      <c r="F528" s="36">
        <v>8</v>
      </c>
    </row>
    <row r="529" spans="1:6">
      <c r="A529" s="23">
        <v>2013</v>
      </c>
      <c r="B529" s="23" t="s">
        <v>1886</v>
      </c>
      <c r="C529" s="22" t="s">
        <v>86</v>
      </c>
      <c r="D529" s="13" t="s">
        <v>3562</v>
      </c>
      <c r="E529" s="35" t="s">
        <v>3565</v>
      </c>
      <c r="F529" s="36">
        <v>37</v>
      </c>
    </row>
    <row r="530" spans="1:6">
      <c r="A530" s="23">
        <v>2013</v>
      </c>
      <c r="B530" s="23" t="s">
        <v>1886</v>
      </c>
      <c r="C530" s="22" t="s">
        <v>86</v>
      </c>
      <c r="D530" s="13" t="s">
        <v>3561</v>
      </c>
      <c r="E530" s="35" t="s">
        <v>3564</v>
      </c>
      <c r="F530" s="36">
        <v>26</v>
      </c>
    </row>
    <row r="531" spans="1:6">
      <c r="A531" s="23">
        <v>2013</v>
      </c>
      <c r="B531" s="23" t="s">
        <v>1886</v>
      </c>
      <c r="C531" s="22" t="s">
        <v>86</v>
      </c>
      <c r="D531" s="13" t="s">
        <v>3561</v>
      </c>
      <c r="E531" s="35" t="s">
        <v>3565</v>
      </c>
      <c r="F531" s="36">
        <v>11</v>
      </c>
    </row>
    <row r="532" spans="1:6">
      <c r="A532" s="23">
        <v>2013</v>
      </c>
      <c r="B532" s="23" t="s">
        <v>1886</v>
      </c>
      <c r="C532" s="22" t="s">
        <v>89</v>
      </c>
      <c r="D532" s="13" t="s">
        <v>3562</v>
      </c>
      <c r="E532" s="35" t="s">
        <v>3564</v>
      </c>
      <c r="F532" s="36">
        <v>3</v>
      </c>
    </row>
    <row r="533" spans="1:6">
      <c r="A533" s="23">
        <v>2013</v>
      </c>
      <c r="B533" s="23" t="s">
        <v>1886</v>
      </c>
      <c r="C533" s="22" t="s">
        <v>89</v>
      </c>
      <c r="D533" s="13" t="s">
        <v>3561</v>
      </c>
      <c r="E533" s="35" t="s">
        <v>3564</v>
      </c>
      <c r="F533" s="36">
        <v>27</v>
      </c>
    </row>
    <row r="534" spans="1:6">
      <c r="A534" s="23">
        <v>2013</v>
      </c>
      <c r="B534" s="23" t="s">
        <v>1886</v>
      </c>
      <c r="C534" s="22" t="s">
        <v>89</v>
      </c>
      <c r="D534" s="13" t="s">
        <v>3561</v>
      </c>
      <c r="E534" s="35" t="s">
        <v>3565</v>
      </c>
      <c r="F534" s="36">
        <v>2</v>
      </c>
    </row>
    <row r="535" spans="1:6">
      <c r="A535" s="23">
        <v>2013</v>
      </c>
      <c r="B535" s="23" t="s">
        <v>1886</v>
      </c>
      <c r="C535" s="22" t="s">
        <v>94</v>
      </c>
      <c r="D535" s="13" t="s">
        <v>3562</v>
      </c>
      <c r="E535" s="35" t="s">
        <v>3564</v>
      </c>
      <c r="F535" s="36">
        <v>8</v>
      </c>
    </row>
    <row r="536" spans="1:6">
      <c r="A536" s="23">
        <v>2013</v>
      </c>
      <c r="B536" s="23" t="s">
        <v>1886</v>
      </c>
      <c r="C536" s="22" t="s">
        <v>94</v>
      </c>
      <c r="D536" s="13" t="s">
        <v>3562</v>
      </c>
      <c r="E536" s="35" t="s">
        <v>3565</v>
      </c>
      <c r="F536" s="36">
        <v>22</v>
      </c>
    </row>
    <row r="537" spans="1:6">
      <c r="A537" s="23">
        <v>2013</v>
      </c>
      <c r="B537" s="23" t="s">
        <v>1886</v>
      </c>
      <c r="C537" s="22" t="s">
        <v>94</v>
      </c>
      <c r="D537" s="13" t="s">
        <v>3561</v>
      </c>
      <c r="E537" s="35" t="s">
        <v>3564</v>
      </c>
      <c r="F537" s="36">
        <v>10</v>
      </c>
    </row>
    <row r="538" spans="1:6">
      <c r="A538" s="23">
        <v>2013</v>
      </c>
      <c r="B538" s="23" t="s">
        <v>1886</v>
      </c>
      <c r="C538" s="22" t="s">
        <v>94</v>
      </c>
      <c r="D538" s="13" t="s">
        <v>3561</v>
      </c>
      <c r="E538" s="35" t="s">
        <v>3565</v>
      </c>
      <c r="F538" s="36">
        <v>19</v>
      </c>
    </row>
    <row r="539" spans="1:6">
      <c r="A539" s="23">
        <v>2013</v>
      </c>
      <c r="B539" s="23" t="s">
        <v>1886</v>
      </c>
      <c r="C539" s="22" t="s">
        <v>100</v>
      </c>
      <c r="D539" s="13" t="s">
        <v>3562</v>
      </c>
      <c r="E539" s="35" t="s">
        <v>3564</v>
      </c>
      <c r="F539" s="36">
        <v>10</v>
      </c>
    </row>
    <row r="540" spans="1:6">
      <c r="A540" s="23">
        <v>2013</v>
      </c>
      <c r="B540" s="23" t="s">
        <v>1886</v>
      </c>
      <c r="C540" s="22" t="s">
        <v>100</v>
      </c>
      <c r="D540" s="13" t="s">
        <v>3562</v>
      </c>
      <c r="E540" s="35" t="s">
        <v>3565</v>
      </c>
      <c r="F540" s="36">
        <v>20</v>
      </c>
    </row>
    <row r="541" spans="1:6">
      <c r="A541" s="23">
        <v>2013</v>
      </c>
      <c r="B541" s="23" t="s">
        <v>1886</v>
      </c>
      <c r="C541" s="22" t="s">
        <v>100</v>
      </c>
      <c r="D541" s="13" t="s">
        <v>3561</v>
      </c>
      <c r="E541" s="35" t="s">
        <v>3564</v>
      </c>
      <c r="F541" s="36">
        <v>5</v>
      </c>
    </row>
    <row r="542" spans="1:6">
      <c r="A542" s="23">
        <v>2013</v>
      </c>
      <c r="B542" s="23" t="s">
        <v>1886</v>
      </c>
      <c r="C542" s="22" t="s">
        <v>100</v>
      </c>
      <c r="D542" s="13" t="s">
        <v>3561</v>
      </c>
      <c r="E542" s="35" t="s">
        <v>3565</v>
      </c>
      <c r="F542" s="36">
        <v>17</v>
      </c>
    </row>
    <row r="543" spans="1:6">
      <c r="A543" s="23">
        <v>2013</v>
      </c>
      <c r="B543" s="23" t="s">
        <v>1886</v>
      </c>
      <c r="C543" s="22" t="s">
        <v>104</v>
      </c>
      <c r="D543" s="13" t="s">
        <v>3562</v>
      </c>
      <c r="E543" s="35" t="s">
        <v>3564</v>
      </c>
      <c r="F543" s="36">
        <v>53</v>
      </c>
    </row>
    <row r="544" spans="1:6">
      <c r="A544" s="23">
        <v>2013</v>
      </c>
      <c r="B544" s="23" t="s">
        <v>1886</v>
      </c>
      <c r="C544" s="22" t="s">
        <v>104</v>
      </c>
      <c r="D544" s="13" t="s">
        <v>3562</v>
      </c>
      <c r="E544" s="35" t="s">
        <v>3565</v>
      </c>
      <c r="F544" s="36">
        <v>223</v>
      </c>
    </row>
    <row r="545" spans="1:6">
      <c r="A545" s="23">
        <v>2013</v>
      </c>
      <c r="B545" s="23" t="s">
        <v>1886</v>
      </c>
      <c r="C545" s="22" t="s">
        <v>104</v>
      </c>
      <c r="D545" s="13" t="s">
        <v>3561</v>
      </c>
      <c r="E545" s="35" t="s">
        <v>3564</v>
      </c>
      <c r="F545" s="36">
        <v>19</v>
      </c>
    </row>
    <row r="546" spans="1:6">
      <c r="A546" s="23">
        <v>2013</v>
      </c>
      <c r="B546" s="23" t="s">
        <v>1886</v>
      </c>
      <c r="C546" s="22" t="s">
        <v>104</v>
      </c>
      <c r="D546" s="13" t="s">
        <v>3561</v>
      </c>
      <c r="E546" s="35" t="s">
        <v>3565</v>
      </c>
      <c r="F546" s="36">
        <v>71</v>
      </c>
    </row>
    <row r="547" spans="1:6">
      <c r="A547" s="23">
        <v>2013</v>
      </c>
      <c r="B547" s="23" t="s">
        <v>1886</v>
      </c>
      <c r="C547" s="22" t="s">
        <v>120</v>
      </c>
      <c r="D547" s="13" t="s">
        <v>3562</v>
      </c>
      <c r="E547" s="35" t="s">
        <v>3564</v>
      </c>
      <c r="F547" s="36">
        <v>6</v>
      </c>
    </row>
    <row r="548" spans="1:6">
      <c r="A548" s="23">
        <v>2013</v>
      </c>
      <c r="B548" s="23" t="s">
        <v>1886</v>
      </c>
      <c r="C548" s="22" t="s">
        <v>120</v>
      </c>
      <c r="D548" s="13" t="s">
        <v>3562</v>
      </c>
      <c r="E548" s="35" t="s">
        <v>3565</v>
      </c>
      <c r="F548" s="36">
        <v>14</v>
      </c>
    </row>
    <row r="549" spans="1:6">
      <c r="A549" s="23">
        <v>2013</v>
      </c>
      <c r="B549" s="23" t="s">
        <v>1886</v>
      </c>
      <c r="C549" s="22" t="s">
        <v>120</v>
      </c>
      <c r="D549" s="13" t="s">
        <v>3561</v>
      </c>
      <c r="E549" s="35" t="s">
        <v>3564</v>
      </c>
      <c r="F549" s="36">
        <v>89</v>
      </c>
    </row>
    <row r="550" spans="1:6">
      <c r="A550" s="23">
        <v>2013</v>
      </c>
      <c r="B550" s="23" t="s">
        <v>1886</v>
      </c>
      <c r="C550" s="22" t="s">
        <v>120</v>
      </c>
      <c r="D550" s="13" t="s">
        <v>3561</v>
      </c>
      <c r="E550" s="35" t="s">
        <v>3565</v>
      </c>
      <c r="F550" s="36">
        <v>137</v>
      </c>
    </row>
    <row r="551" spans="1:6">
      <c r="A551" s="23">
        <v>2013</v>
      </c>
      <c r="B551" s="23" t="s">
        <v>1886</v>
      </c>
      <c r="C551" s="22" t="s">
        <v>156</v>
      </c>
      <c r="D551" s="13" t="s">
        <v>3561</v>
      </c>
      <c r="E551" s="35" t="s">
        <v>3564</v>
      </c>
      <c r="F551" s="36">
        <v>102</v>
      </c>
    </row>
    <row r="552" spans="1:6">
      <c r="A552" s="23">
        <v>2013</v>
      </c>
      <c r="B552" s="23" t="s">
        <v>1886</v>
      </c>
      <c r="C552" s="22" t="s">
        <v>156</v>
      </c>
      <c r="D552" s="13" t="s">
        <v>3561</v>
      </c>
      <c r="E552" s="35" t="s">
        <v>3565</v>
      </c>
      <c r="F552" s="36">
        <v>85</v>
      </c>
    </row>
    <row r="553" spans="1:6">
      <c r="A553" s="23">
        <v>2013</v>
      </c>
      <c r="B553" s="23" t="s">
        <v>1886</v>
      </c>
      <c r="C553" s="22" t="s">
        <v>164</v>
      </c>
      <c r="D553" s="13" t="s">
        <v>3562</v>
      </c>
      <c r="E553" s="35" t="s">
        <v>3564</v>
      </c>
      <c r="F553" s="36">
        <v>63</v>
      </c>
    </row>
    <row r="554" spans="1:6">
      <c r="A554" s="23">
        <v>2013</v>
      </c>
      <c r="B554" s="23" t="s">
        <v>1886</v>
      </c>
      <c r="C554" s="22" t="s">
        <v>164</v>
      </c>
      <c r="D554" s="13" t="s">
        <v>3562</v>
      </c>
      <c r="E554" s="35" t="s">
        <v>3565</v>
      </c>
      <c r="F554" s="36">
        <v>24</v>
      </c>
    </row>
    <row r="555" spans="1:6">
      <c r="A555" s="23">
        <v>2013</v>
      </c>
      <c r="B555" s="23" t="s">
        <v>1886</v>
      </c>
      <c r="C555" s="22" t="s">
        <v>164</v>
      </c>
      <c r="D555" s="13" t="s">
        <v>3561</v>
      </c>
      <c r="E555" s="35" t="s">
        <v>3564</v>
      </c>
      <c r="F555" s="36">
        <v>28</v>
      </c>
    </row>
    <row r="556" spans="1:6">
      <c r="A556" s="23">
        <v>2013</v>
      </c>
      <c r="B556" s="23" t="s">
        <v>1886</v>
      </c>
      <c r="C556" s="22" t="s">
        <v>164</v>
      </c>
      <c r="D556" s="13" t="s">
        <v>3561</v>
      </c>
      <c r="E556" s="35" t="s">
        <v>3565</v>
      </c>
      <c r="F556" s="36">
        <v>18</v>
      </c>
    </row>
    <row r="557" spans="1:6">
      <c r="A557" s="23">
        <v>2013</v>
      </c>
      <c r="B557" s="23" t="s">
        <v>1886</v>
      </c>
      <c r="C557" s="22" t="s">
        <v>167</v>
      </c>
      <c r="D557" s="13" t="s">
        <v>3562</v>
      </c>
      <c r="E557" s="35" t="s">
        <v>3564</v>
      </c>
      <c r="F557" s="36">
        <v>3</v>
      </c>
    </row>
    <row r="558" spans="1:6">
      <c r="A558" s="23">
        <v>2013</v>
      </c>
      <c r="B558" s="23" t="s">
        <v>1886</v>
      </c>
      <c r="C558" s="22" t="s">
        <v>167</v>
      </c>
      <c r="D558" s="13" t="s">
        <v>3562</v>
      </c>
      <c r="E558" s="35" t="s">
        <v>3565</v>
      </c>
      <c r="F558" s="36">
        <v>7</v>
      </c>
    </row>
    <row r="559" spans="1:6">
      <c r="A559" s="23">
        <v>2013</v>
      </c>
      <c r="B559" s="23" t="s">
        <v>1886</v>
      </c>
      <c r="C559" s="22" t="s">
        <v>167</v>
      </c>
      <c r="D559" s="13" t="s">
        <v>3561</v>
      </c>
      <c r="E559" s="35" t="s">
        <v>3564</v>
      </c>
      <c r="F559" s="36">
        <v>9</v>
      </c>
    </row>
    <row r="560" spans="1:6">
      <c r="A560" s="23">
        <v>2013</v>
      </c>
      <c r="B560" s="23" t="s">
        <v>1886</v>
      </c>
      <c r="C560" s="22" t="s">
        <v>167</v>
      </c>
      <c r="D560" s="13" t="s">
        <v>3561</v>
      </c>
      <c r="E560" s="35" t="s">
        <v>3565</v>
      </c>
      <c r="F560" s="36">
        <v>56</v>
      </c>
    </row>
    <row r="561" spans="1:6">
      <c r="A561" s="23">
        <v>2013</v>
      </c>
      <c r="B561" s="23" t="s">
        <v>1886</v>
      </c>
      <c r="C561" s="22" t="s">
        <v>171</v>
      </c>
      <c r="D561" s="13" t="s">
        <v>3562</v>
      </c>
      <c r="E561" s="35" t="s">
        <v>3564</v>
      </c>
      <c r="F561" s="36">
        <v>1</v>
      </c>
    </row>
    <row r="562" spans="1:6">
      <c r="A562" s="23">
        <v>2013</v>
      </c>
      <c r="B562" s="23" t="s">
        <v>1886</v>
      </c>
      <c r="C562" s="22" t="s">
        <v>171</v>
      </c>
      <c r="D562" s="13" t="s">
        <v>3562</v>
      </c>
      <c r="E562" s="35" t="s">
        <v>3565</v>
      </c>
      <c r="F562" s="36">
        <v>6</v>
      </c>
    </row>
    <row r="563" spans="1:6">
      <c r="A563" s="23">
        <v>2013</v>
      </c>
      <c r="B563" s="23" t="s">
        <v>1886</v>
      </c>
      <c r="C563" s="22" t="s">
        <v>171</v>
      </c>
      <c r="D563" s="13" t="s">
        <v>3561</v>
      </c>
      <c r="E563" s="35" t="s">
        <v>3564</v>
      </c>
      <c r="F563" s="36">
        <v>1</v>
      </c>
    </row>
    <row r="564" spans="1:6">
      <c r="A564" s="23">
        <v>2013</v>
      </c>
      <c r="B564" s="23" t="s">
        <v>1886</v>
      </c>
      <c r="C564" s="22" t="s">
        <v>171</v>
      </c>
      <c r="D564" s="13" t="s">
        <v>3561</v>
      </c>
      <c r="E564" s="35" t="s">
        <v>3565</v>
      </c>
      <c r="F564" s="36">
        <v>6</v>
      </c>
    </row>
    <row r="565" spans="1:6">
      <c r="A565" s="23">
        <v>2013</v>
      </c>
      <c r="B565" s="23" t="s">
        <v>1886</v>
      </c>
      <c r="C565" s="22" t="s">
        <v>539</v>
      </c>
      <c r="D565" s="13" t="s">
        <v>3561</v>
      </c>
      <c r="E565" s="35" t="s">
        <v>3564</v>
      </c>
      <c r="F565" s="36">
        <v>3</v>
      </c>
    </row>
    <row r="566" spans="1:6">
      <c r="A566" s="23">
        <v>2013</v>
      </c>
      <c r="B566" s="23" t="s">
        <v>1886</v>
      </c>
      <c r="C566" s="22" t="s">
        <v>539</v>
      </c>
      <c r="D566" s="13" t="s">
        <v>3561</v>
      </c>
      <c r="E566" s="35" t="s">
        <v>3565</v>
      </c>
      <c r="F566" s="36">
        <v>1</v>
      </c>
    </row>
    <row r="567" spans="1:6">
      <c r="A567" s="23">
        <v>2013</v>
      </c>
      <c r="B567" s="23" t="s">
        <v>514</v>
      </c>
      <c r="C567" s="22" t="s">
        <v>184</v>
      </c>
      <c r="D567" s="13" t="s">
        <v>3562</v>
      </c>
      <c r="E567" s="35" t="s">
        <v>3564</v>
      </c>
      <c r="F567" s="36">
        <v>32</v>
      </c>
    </row>
    <row r="568" spans="1:6">
      <c r="A568" s="23">
        <v>2013</v>
      </c>
      <c r="B568" s="23" t="s">
        <v>514</v>
      </c>
      <c r="C568" s="22" t="s">
        <v>184</v>
      </c>
      <c r="D568" s="13" t="s">
        <v>3562</v>
      </c>
      <c r="E568" s="35" t="s">
        <v>3565</v>
      </c>
      <c r="F568" s="36">
        <v>45</v>
      </c>
    </row>
    <row r="569" spans="1:6">
      <c r="A569" s="23">
        <v>2013</v>
      </c>
      <c r="B569" s="23" t="s">
        <v>514</v>
      </c>
      <c r="C569" s="22" t="s">
        <v>184</v>
      </c>
      <c r="D569" s="13" t="s">
        <v>3561</v>
      </c>
      <c r="E569" s="35" t="s">
        <v>3564</v>
      </c>
      <c r="F569" s="36">
        <v>19</v>
      </c>
    </row>
    <row r="570" spans="1:6">
      <c r="A570" s="23">
        <v>2013</v>
      </c>
      <c r="B570" s="23" t="s">
        <v>514</v>
      </c>
      <c r="C570" s="22" t="s">
        <v>184</v>
      </c>
      <c r="D570" s="13" t="s">
        <v>3561</v>
      </c>
      <c r="E570" s="35" t="s">
        <v>3565</v>
      </c>
      <c r="F570" s="36">
        <v>20</v>
      </c>
    </row>
    <row r="571" spans="1:6">
      <c r="A571" s="23">
        <v>2013</v>
      </c>
      <c r="B571" s="23" t="s">
        <v>514</v>
      </c>
      <c r="C571" s="22" t="s">
        <v>23</v>
      </c>
      <c r="D571" s="13" t="s">
        <v>3562</v>
      </c>
      <c r="E571" s="35" t="s">
        <v>3564</v>
      </c>
      <c r="F571" s="36">
        <v>32</v>
      </c>
    </row>
    <row r="572" spans="1:6">
      <c r="A572" s="23">
        <v>2013</v>
      </c>
      <c r="B572" s="23" t="s">
        <v>514</v>
      </c>
      <c r="C572" s="22" t="s">
        <v>23</v>
      </c>
      <c r="D572" s="13" t="s">
        <v>3562</v>
      </c>
      <c r="E572" s="35" t="s">
        <v>3565</v>
      </c>
      <c r="F572" s="36">
        <v>65</v>
      </c>
    </row>
    <row r="573" spans="1:6">
      <c r="A573" s="23">
        <v>2013</v>
      </c>
      <c r="B573" s="23" t="s">
        <v>514</v>
      </c>
      <c r="C573" s="22" t="s">
        <v>23</v>
      </c>
      <c r="D573" s="13" t="s">
        <v>3561</v>
      </c>
      <c r="E573" s="35" t="s">
        <v>3564</v>
      </c>
      <c r="F573" s="36">
        <v>23</v>
      </c>
    </row>
    <row r="574" spans="1:6">
      <c r="A574" s="23">
        <v>2013</v>
      </c>
      <c r="B574" s="23" t="s">
        <v>514</v>
      </c>
      <c r="C574" s="22" t="s">
        <v>23</v>
      </c>
      <c r="D574" s="13" t="s">
        <v>3561</v>
      </c>
      <c r="E574" s="35" t="s">
        <v>3565</v>
      </c>
      <c r="F574" s="36">
        <v>43</v>
      </c>
    </row>
    <row r="575" spans="1:6">
      <c r="A575" s="23">
        <v>2013</v>
      </c>
      <c r="B575" s="23" t="s">
        <v>514</v>
      </c>
      <c r="C575" s="22" t="s">
        <v>185</v>
      </c>
      <c r="D575" s="13" t="s">
        <v>3562</v>
      </c>
      <c r="E575" s="35" t="s">
        <v>3564</v>
      </c>
      <c r="F575" s="36">
        <v>81</v>
      </c>
    </row>
    <row r="576" spans="1:6">
      <c r="A576" s="23">
        <v>2013</v>
      </c>
      <c r="B576" s="23" t="s">
        <v>514</v>
      </c>
      <c r="C576" s="22" t="s">
        <v>185</v>
      </c>
      <c r="D576" s="13" t="s">
        <v>3562</v>
      </c>
      <c r="E576" s="35" t="s">
        <v>3565</v>
      </c>
      <c r="F576" s="36">
        <v>131</v>
      </c>
    </row>
    <row r="577" spans="1:6">
      <c r="A577" s="23">
        <v>2013</v>
      </c>
      <c r="B577" s="23" t="s">
        <v>514</v>
      </c>
      <c r="C577" s="22" t="s">
        <v>185</v>
      </c>
      <c r="D577" s="13" t="s">
        <v>3561</v>
      </c>
      <c r="E577" s="35" t="s">
        <v>3564</v>
      </c>
      <c r="F577" s="36">
        <v>66</v>
      </c>
    </row>
    <row r="578" spans="1:6">
      <c r="A578" s="23">
        <v>2013</v>
      </c>
      <c r="B578" s="23" t="s">
        <v>514</v>
      </c>
      <c r="C578" s="22" t="s">
        <v>185</v>
      </c>
      <c r="D578" s="13" t="s">
        <v>3561</v>
      </c>
      <c r="E578" s="35" t="s">
        <v>3565</v>
      </c>
      <c r="F578" s="36">
        <v>61</v>
      </c>
    </row>
    <row r="579" spans="1:6">
      <c r="A579" s="23">
        <v>2013</v>
      </c>
      <c r="B579" s="23" t="s">
        <v>514</v>
      </c>
      <c r="C579" s="22" t="s">
        <v>3925</v>
      </c>
      <c r="D579" s="13" t="s">
        <v>3562</v>
      </c>
      <c r="E579" s="35" t="s">
        <v>3564</v>
      </c>
      <c r="F579" s="36">
        <v>20</v>
      </c>
    </row>
    <row r="580" spans="1:6">
      <c r="A580" s="23">
        <v>2013</v>
      </c>
      <c r="B580" s="23" t="s">
        <v>514</v>
      </c>
      <c r="C580" s="22" t="s">
        <v>3925</v>
      </c>
      <c r="D580" s="13" t="s">
        <v>3562</v>
      </c>
      <c r="E580" s="35" t="s">
        <v>3565</v>
      </c>
      <c r="F580" s="36">
        <v>76</v>
      </c>
    </row>
    <row r="581" spans="1:6">
      <c r="A581" s="23">
        <v>2013</v>
      </c>
      <c r="B581" s="23" t="s">
        <v>514</v>
      </c>
      <c r="C581" s="22" t="s">
        <v>3925</v>
      </c>
      <c r="D581" s="13" t="s">
        <v>3561</v>
      </c>
      <c r="E581" s="35" t="s">
        <v>3564</v>
      </c>
      <c r="F581" s="36">
        <v>18</v>
      </c>
    </row>
    <row r="582" spans="1:6">
      <c r="A582" s="23">
        <v>2013</v>
      </c>
      <c r="B582" s="23" t="s">
        <v>514</v>
      </c>
      <c r="C582" s="22" t="s">
        <v>3925</v>
      </c>
      <c r="D582" s="13" t="s">
        <v>3561</v>
      </c>
      <c r="E582" s="35" t="s">
        <v>3565</v>
      </c>
      <c r="F582" s="36">
        <v>68</v>
      </c>
    </row>
    <row r="583" spans="1:6">
      <c r="A583" s="23">
        <v>2014</v>
      </c>
      <c r="B583" s="23" t="s">
        <v>1886</v>
      </c>
      <c r="C583" s="22" t="s">
        <v>3581</v>
      </c>
      <c r="D583" s="13" t="s">
        <v>3561</v>
      </c>
      <c r="E583" s="35" t="s">
        <v>3564</v>
      </c>
      <c r="F583" s="36">
        <v>6</v>
      </c>
    </row>
    <row r="584" spans="1:6">
      <c r="A584" s="23">
        <v>2014</v>
      </c>
      <c r="B584" s="23" t="s">
        <v>1886</v>
      </c>
      <c r="C584" s="22" t="s">
        <v>3581</v>
      </c>
      <c r="D584" s="13" t="s">
        <v>3561</v>
      </c>
      <c r="E584" s="35" t="s">
        <v>3565</v>
      </c>
      <c r="F584" s="36">
        <v>4</v>
      </c>
    </row>
    <row r="585" spans="1:6">
      <c r="A585" s="23">
        <v>2014</v>
      </c>
      <c r="B585" s="23" t="s">
        <v>1886</v>
      </c>
      <c r="C585" s="22" t="s">
        <v>5</v>
      </c>
      <c r="D585" s="13" t="s">
        <v>3562</v>
      </c>
      <c r="E585" s="35" t="s">
        <v>3564</v>
      </c>
      <c r="F585" s="36">
        <v>74</v>
      </c>
    </row>
    <row r="586" spans="1:6">
      <c r="A586" s="23">
        <v>2014</v>
      </c>
      <c r="B586" s="23" t="s">
        <v>1886</v>
      </c>
      <c r="C586" s="22" t="s">
        <v>5</v>
      </c>
      <c r="D586" s="13" t="s">
        <v>3562</v>
      </c>
      <c r="E586" s="35" t="s">
        <v>3565</v>
      </c>
      <c r="F586" s="36">
        <v>166</v>
      </c>
    </row>
    <row r="587" spans="1:6">
      <c r="A587" s="23">
        <v>2014</v>
      </c>
      <c r="B587" s="23" t="s">
        <v>1886</v>
      </c>
      <c r="C587" s="22" t="s">
        <v>5</v>
      </c>
      <c r="D587" s="13" t="s">
        <v>3561</v>
      </c>
      <c r="E587" s="35" t="s">
        <v>3564</v>
      </c>
      <c r="F587" s="36">
        <v>32</v>
      </c>
    </row>
    <row r="588" spans="1:6">
      <c r="A588" s="23">
        <v>2014</v>
      </c>
      <c r="B588" s="23" t="s">
        <v>1886</v>
      </c>
      <c r="C588" s="22" t="s">
        <v>5</v>
      </c>
      <c r="D588" s="13" t="s">
        <v>3561</v>
      </c>
      <c r="E588" s="35" t="s">
        <v>3565</v>
      </c>
      <c r="F588" s="36">
        <v>37</v>
      </c>
    </row>
    <row r="589" spans="1:6">
      <c r="A589" s="23">
        <v>2014</v>
      </c>
      <c r="B589" s="23" t="s">
        <v>1886</v>
      </c>
      <c r="C589" s="22" t="s">
        <v>10</v>
      </c>
      <c r="D589" s="13" t="s">
        <v>3562</v>
      </c>
      <c r="E589" s="35" t="s">
        <v>3564</v>
      </c>
      <c r="F589" s="36">
        <v>81</v>
      </c>
    </row>
    <row r="590" spans="1:6">
      <c r="A590" s="23">
        <v>2014</v>
      </c>
      <c r="B590" s="23" t="s">
        <v>1886</v>
      </c>
      <c r="C590" s="22" t="s">
        <v>10</v>
      </c>
      <c r="D590" s="13" t="s">
        <v>3562</v>
      </c>
      <c r="E590" s="35" t="s">
        <v>3565</v>
      </c>
      <c r="F590" s="36">
        <v>139</v>
      </c>
    </row>
    <row r="591" spans="1:6">
      <c r="A591" s="23">
        <v>2014</v>
      </c>
      <c r="B591" s="23" t="s">
        <v>1886</v>
      </c>
      <c r="C591" s="22" t="s">
        <v>10</v>
      </c>
      <c r="D591" s="13" t="s">
        <v>3561</v>
      </c>
      <c r="E591" s="35" t="s">
        <v>3564</v>
      </c>
      <c r="F591" s="36">
        <v>25</v>
      </c>
    </row>
    <row r="592" spans="1:6">
      <c r="A592" s="23">
        <v>2014</v>
      </c>
      <c r="B592" s="23" t="s">
        <v>1886</v>
      </c>
      <c r="C592" s="22" t="s">
        <v>10</v>
      </c>
      <c r="D592" s="13" t="s">
        <v>3561</v>
      </c>
      <c r="E592" s="35" t="s">
        <v>3565</v>
      </c>
      <c r="F592" s="36">
        <v>38</v>
      </c>
    </row>
    <row r="593" spans="1:6">
      <c r="A593" s="23">
        <v>2014</v>
      </c>
      <c r="B593" s="23" t="s">
        <v>1886</v>
      </c>
      <c r="C593" s="22" t="s">
        <v>14</v>
      </c>
      <c r="D593" s="13" t="s">
        <v>3562</v>
      </c>
      <c r="E593" s="35" t="s">
        <v>3564</v>
      </c>
      <c r="F593" s="36">
        <v>41</v>
      </c>
    </row>
    <row r="594" spans="1:6">
      <c r="A594" s="23">
        <v>2014</v>
      </c>
      <c r="B594" s="23" t="s">
        <v>1886</v>
      </c>
      <c r="C594" s="22" t="s">
        <v>14</v>
      </c>
      <c r="D594" s="13" t="s">
        <v>3562</v>
      </c>
      <c r="E594" s="35" t="s">
        <v>3565</v>
      </c>
      <c r="F594" s="36">
        <v>35</v>
      </c>
    </row>
    <row r="595" spans="1:6">
      <c r="A595" s="23">
        <v>2014</v>
      </c>
      <c r="B595" s="23" t="s">
        <v>1886</v>
      </c>
      <c r="C595" s="22" t="s">
        <v>14</v>
      </c>
      <c r="D595" s="13" t="s">
        <v>3561</v>
      </c>
      <c r="E595" s="35" t="s">
        <v>3564</v>
      </c>
      <c r="F595" s="36">
        <v>81</v>
      </c>
    </row>
    <row r="596" spans="1:6">
      <c r="A596" s="23">
        <v>2014</v>
      </c>
      <c r="B596" s="23" t="s">
        <v>1886</v>
      </c>
      <c r="C596" s="22" t="s">
        <v>14</v>
      </c>
      <c r="D596" s="13" t="s">
        <v>3561</v>
      </c>
      <c r="E596" s="35" t="s">
        <v>3565</v>
      </c>
      <c r="F596" s="36">
        <v>72</v>
      </c>
    </row>
    <row r="597" spans="1:6">
      <c r="A597" s="23">
        <v>2014</v>
      </c>
      <c r="B597" s="23" t="s">
        <v>1886</v>
      </c>
      <c r="C597" s="22" t="s">
        <v>23</v>
      </c>
      <c r="D597" s="13" t="s">
        <v>3562</v>
      </c>
      <c r="E597" s="35" t="s">
        <v>3564</v>
      </c>
      <c r="F597" s="36">
        <v>68</v>
      </c>
    </row>
    <row r="598" spans="1:6">
      <c r="A598" s="23">
        <v>2014</v>
      </c>
      <c r="B598" s="23" t="s">
        <v>1886</v>
      </c>
      <c r="C598" s="22" t="s">
        <v>23</v>
      </c>
      <c r="D598" s="13" t="s">
        <v>3562</v>
      </c>
      <c r="E598" s="35" t="s">
        <v>3565</v>
      </c>
      <c r="F598" s="36">
        <v>182</v>
      </c>
    </row>
    <row r="599" spans="1:6">
      <c r="A599" s="23">
        <v>2014</v>
      </c>
      <c r="B599" s="23" t="s">
        <v>1886</v>
      </c>
      <c r="C599" s="22" t="s">
        <v>23</v>
      </c>
      <c r="D599" s="13" t="s">
        <v>3561</v>
      </c>
      <c r="E599" s="35" t="s">
        <v>3564</v>
      </c>
      <c r="F599" s="36">
        <v>26</v>
      </c>
    </row>
    <row r="600" spans="1:6">
      <c r="A600" s="23">
        <v>2014</v>
      </c>
      <c r="B600" s="23" t="s">
        <v>1886</v>
      </c>
      <c r="C600" s="22" t="s">
        <v>23</v>
      </c>
      <c r="D600" s="13" t="s">
        <v>3561</v>
      </c>
      <c r="E600" s="35" t="s">
        <v>3565</v>
      </c>
      <c r="F600" s="36">
        <v>42</v>
      </c>
    </row>
    <row r="601" spans="1:6">
      <c r="A601" s="23">
        <v>2014</v>
      </c>
      <c r="B601" s="23" t="s">
        <v>1886</v>
      </c>
      <c r="C601" s="22" t="s">
        <v>41</v>
      </c>
      <c r="D601" s="13" t="s">
        <v>3562</v>
      </c>
      <c r="E601" s="35" t="s">
        <v>3564</v>
      </c>
      <c r="F601" s="36">
        <v>58</v>
      </c>
    </row>
    <row r="602" spans="1:6">
      <c r="A602" s="23">
        <v>2014</v>
      </c>
      <c r="B602" s="23" t="s">
        <v>1886</v>
      </c>
      <c r="C602" s="22" t="s">
        <v>41</v>
      </c>
      <c r="D602" s="13" t="s">
        <v>3562</v>
      </c>
      <c r="E602" s="35" t="s">
        <v>3565</v>
      </c>
      <c r="F602" s="36">
        <v>151</v>
      </c>
    </row>
    <row r="603" spans="1:6">
      <c r="A603" s="23">
        <v>2014</v>
      </c>
      <c r="B603" s="23" t="s">
        <v>1886</v>
      </c>
      <c r="C603" s="22" t="s">
        <v>41</v>
      </c>
      <c r="D603" s="13" t="s">
        <v>3561</v>
      </c>
      <c r="E603" s="35" t="s">
        <v>3564</v>
      </c>
      <c r="F603" s="36">
        <v>14</v>
      </c>
    </row>
    <row r="604" spans="1:6">
      <c r="A604" s="23">
        <v>2014</v>
      </c>
      <c r="B604" s="23" t="s">
        <v>1886</v>
      </c>
      <c r="C604" s="22" t="s">
        <v>41</v>
      </c>
      <c r="D604" s="13" t="s">
        <v>3561</v>
      </c>
      <c r="E604" s="35" t="s">
        <v>3565</v>
      </c>
      <c r="F604" s="36">
        <v>32</v>
      </c>
    </row>
    <row r="605" spans="1:6">
      <c r="A605" s="23">
        <v>2014</v>
      </c>
      <c r="B605" s="23" t="s">
        <v>1886</v>
      </c>
      <c r="C605" s="22" t="s">
        <v>60</v>
      </c>
      <c r="D605" s="13" t="s">
        <v>3562</v>
      </c>
      <c r="E605" s="35" t="s">
        <v>3564</v>
      </c>
      <c r="F605" s="36">
        <v>31</v>
      </c>
    </row>
    <row r="606" spans="1:6">
      <c r="A606" s="23">
        <v>2014</v>
      </c>
      <c r="B606" s="23" t="s">
        <v>1886</v>
      </c>
      <c r="C606" s="22" t="s">
        <v>60</v>
      </c>
      <c r="D606" s="13" t="s">
        <v>3562</v>
      </c>
      <c r="E606" s="35" t="s">
        <v>3565</v>
      </c>
      <c r="F606" s="36">
        <v>68</v>
      </c>
    </row>
    <row r="607" spans="1:6">
      <c r="A607" s="23">
        <v>2014</v>
      </c>
      <c r="B607" s="23" t="s">
        <v>1886</v>
      </c>
      <c r="C607" s="22" t="s">
        <v>60</v>
      </c>
      <c r="D607" s="13" t="s">
        <v>3561</v>
      </c>
      <c r="E607" s="35" t="s">
        <v>3564</v>
      </c>
      <c r="F607" s="36">
        <v>8</v>
      </c>
    </row>
    <row r="608" spans="1:6">
      <c r="A608" s="23">
        <v>2014</v>
      </c>
      <c r="B608" s="23" t="s">
        <v>1886</v>
      </c>
      <c r="C608" s="22" t="s">
        <v>60</v>
      </c>
      <c r="D608" s="13" t="s">
        <v>3561</v>
      </c>
      <c r="E608" s="35" t="s">
        <v>3565</v>
      </c>
      <c r="F608" s="36">
        <v>25</v>
      </c>
    </row>
    <row r="609" spans="1:6">
      <c r="A609" s="23">
        <v>2014</v>
      </c>
      <c r="B609" s="23" t="s">
        <v>1886</v>
      </c>
      <c r="C609" s="22" t="s">
        <v>70</v>
      </c>
      <c r="D609" s="13" t="s">
        <v>3562</v>
      </c>
      <c r="E609" s="35" t="s">
        <v>3564</v>
      </c>
      <c r="F609" s="36">
        <v>20</v>
      </c>
    </row>
    <row r="610" spans="1:6">
      <c r="A610" s="23">
        <v>2014</v>
      </c>
      <c r="B610" s="23" t="s">
        <v>1886</v>
      </c>
      <c r="C610" s="22" t="s">
        <v>70</v>
      </c>
      <c r="D610" s="13" t="s">
        <v>3562</v>
      </c>
      <c r="E610" s="35" t="s">
        <v>3565</v>
      </c>
      <c r="F610" s="36">
        <v>33</v>
      </c>
    </row>
    <row r="611" spans="1:6">
      <c r="A611" s="23">
        <v>2014</v>
      </c>
      <c r="B611" s="23" t="s">
        <v>1886</v>
      </c>
      <c r="C611" s="22" t="s">
        <v>70</v>
      </c>
      <c r="D611" s="13" t="s">
        <v>3561</v>
      </c>
      <c r="E611" s="35" t="s">
        <v>3564</v>
      </c>
      <c r="F611" s="36">
        <v>18</v>
      </c>
    </row>
    <row r="612" spans="1:6">
      <c r="A612" s="23">
        <v>2014</v>
      </c>
      <c r="B612" s="23" t="s">
        <v>1886</v>
      </c>
      <c r="C612" s="22" t="s">
        <v>70</v>
      </c>
      <c r="D612" s="13" t="s">
        <v>3561</v>
      </c>
      <c r="E612" s="35" t="s">
        <v>3565</v>
      </c>
      <c r="F612" s="36">
        <v>30</v>
      </c>
    </row>
    <row r="613" spans="1:6">
      <c r="A613" s="23">
        <v>2014</v>
      </c>
      <c r="B613" s="23" t="s">
        <v>1886</v>
      </c>
      <c r="C613" s="22" t="s">
        <v>76</v>
      </c>
      <c r="D613" s="13" t="s">
        <v>3562</v>
      </c>
      <c r="E613" s="35" t="s">
        <v>3564</v>
      </c>
      <c r="F613" s="36">
        <v>149</v>
      </c>
    </row>
    <row r="614" spans="1:6">
      <c r="A614" s="23">
        <v>2014</v>
      </c>
      <c r="B614" s="23" t="s">
        <v>1886</v>
      </c>
      <c r="C614" s="22" t="s">
        <v>76</v>
      </c>
      <c r="D614" s="13" t="s">
        <v>3562</v>
      </c>
      <c r="E614" s="35" t="s">
        <v>3565</v>
      </c>
      <c r="F614" s="36">
        <v>168</v>
      </c>
    </row>
    <row r="615" spans="1:6">
      <c r="A615" s="23">
        <v>2014</v>
      </c>
      <c r="B615" s="23" t="s">
        <v>1886</v>
      </c>
      <c r="C615" s="22" t="s">
        <v>76</v>
      </c>
      <c r="D615" s="13" t="s">
        <v>3561</v>
      </c>
      <c r="E615" s="35" t="s">
        <v>3564</v>
      </c>
      <c r="F615" s="36">
        <v>37</v>
      </c>
    </row>
    <row r="616" spans="1:6">
      <c r="A616" s="23">
        <v>2014</v>
      </c>
      <c r="B616" s="23" t="s">
        <v>1886</v>
      </c>
      <c r="C616" s="22" t="s">
        <v>76</v>
      </c>
      <c r="D616" s="13" t="s">
        <v>3561</v>
      </c>
      <c r="E616" s="35" t="s">
        <v>3565</v>
      </c>
      <c r="F616" s="36">
        <v>27</v>
      </c>
    </row>
    <row r="617" spans="1:6">
      <c r="A617" s="23">
        <v>2014</v>
      </c>
      <c r="B617" s="23" t="s">
        <v>1886</v>
      </c>
      <c r="C617" s="22" t="s">
        <v>83</v>
      </c>
      <c r="D617" s="13" t="s">
        <v>3562</v>
      </c>
      <c r="E617" s="35" t="s">
        <v>3565</v>
      </c>
      <c r="F617" s="36">
        <v>3</v>
      </c>
    </row>
    <row r="618" spans="1:6">
      <c r="A618" s="23">
        <v>2014</v>
      </c>
      <c r="B618" s="23" t="s">
        <v>1886</v>
      </c>
      <c r="C618" s="22" t="s">
        <v>83</v>
      </c>
      <c r="D618" s="13" t="s">
        <v>3561</v>
      </c>
      <c r="E618" s="35" t="s">
        <v>3565</v>
      </c>
      <c r="F618" s="36">
        <v>3</v>
      </c>
    </row>
    <row r="619" spans="1:6">
      <c r="A619" s="23">
        <v>2014</v>
      </c>
      <c r="B619" s="23" t="s">
        <v>1886</v>
      </c>
      <c r="C619" s="22" t="s">
        <v>86</v>
      </c>
      <c r="D619" s="13" t="s">
        <v>3562</v>
      </c>
      <c r="E619" s="35" t="s">
        <v>3564</v>
      </c>
      <c r="F619" s="36">
        <v>22</v>
      </c>
    </row>
    <row r="620" spans="1:6">
      <c r="A620" s="23">
        <v>2014</v>
      </c>
      <c r="B620" s="23" t="s">
        <v>1886</v>
      </c>
      <c r="C620" s="22" t="s">
        <v>86</v>
      </c>
      <c r="D620" s="13" t="s">
        <v>3562</v>
      </c>
      <c r="E620" s="35" t="s">
        <v>3565</v>
      </c>
      <c r="F620" s="36">
        <v>40</v>
      </c>
    </row>
    <row r="621" spans="1:6">
      <c r="A621" s="23">
        <v>2014</v>
      </c>
      <c r="B621" s="23" t="s">
        <v>1886</v>
      </c>
      <c r="C621" s="22" t="s">
        <v>86</v>
      </c>
      <c r="D621" s="13" t="s">
        <v>3561</v>
      </c>
      <c r="E621" s="35" t="s">
        <v>3564</v>
      </c>
      <c r="F621" s="36">
        <v>22</v>
      </c>
    </row>
    <row r="622" spans="1:6">
      <c r="A622" s="23">
        <v>2014</v>
      </c>
      <c r="B622" s="23" t="s">
        <v>1886</v>
      </c>
      <c r="C622" s="22" t="s">
        <v>86</v>
      </c>
      <c r="D622" s="13" t="s">
        <v>3561</v>
      </c>
      <c r="E622" s="35" t="s">
        <v>3565</v>
      </c>
      <c r="F622" s="36">
        <v>10</v>
      </c>
    </row>
    <row r="623" spans="1:6">
      <c r="A623" s="23">
        <v>2014</v>
      </c>
      <c r="B623" s="23" t="s">
        <v>1886</v>
      </c>
      <c r="C623" s="22" t="s">
        <v>89</v>
      </c>
      <c r="D623" s="13" t="s">
        <v>3562</v>
      </c>
      <c r="E623" s="35" t="s">
        <v>3564</v>
      </c>
      <c r="F623" s="36">
        <v>2</v>
      </c>
    </row>
    <row r="624" spans="1:6">
      <c r="A624" s="23">
        <v>2014</v>
      </c>
      <c r="B624" s="23" t="s">
        <v>1886</v>
      </c>
      <c r="C624" s="22" t="s">
        <v>89</v>
      </c>
      <c r="D624" s="13" t="s">
        <v>3561</v>
      </c>
      <c r="E624" s="35" t="s">
        <v>3564</v>
      </c>
      <c r="F624" s="36">
        <v>26</v>
      </c>
    </row>
    <row r="625" spans="1:6">
      <c r="A625" s="23">
        <v>2014</v>
      </c>
      <c r="B625" s="23" t="s">
        <v>1886</v>
      </c>
      <c r="C625" s="22" t="s">
        <v>89</v>
      </c>
      <c r="D625" s="13" t="s">
        <v>3561</v>
      </c>
      <c r="E625" s="35" t="s">
        <v>3565</v>
      </c>
      <c r="F625" s="36">
        <v>2</v>
      </c>
    </row>
    <row r="626" spans="1:6">
      <c r="A626" s="23">
        <v>2014</v>
      </c>
      <c r="B626" s="23" t="s">
        <v>1886</v>
      </c>
      <c r="C626" s="22" t="s">
        <v>94</v>
      </c>
      <c r="D626" s="13" t="s">
        <v>3562</v>
      </c>
      <c r="E626" s="35" t="s">
        <v>3564</v>
      </c>
      <c r="F626" s="36">
        <v>7</v>
      </c>
    </row>
    <row r="627" spans="1:6">
      <c r="A627" s="23">
        <v>2014</v>
      </c>
      <c r="B627" s="23" t="s">
        <v>1886</v>
      </c>
      <c r="C627" s="22" t="s">
        <v>94</v>
      </c>
      <c r="D627" s="13" t="s">
        <v>3562</v>
      </c>
      <c r="E627" s="35" t="s">
        <v>3565</v>
      </c>
      <c r="F627" s="36">
        <v>7</v>
      </c>
    </row>
    <row r="628" spans="1:6">
      <c r="A628" s="23">
        <v>2014</v>
      </c>
      <c r="B628" s="23" t="s">
        <v>1886</v>
      </c>
      <c r="C628" s="22" t="s">
        <v>94</v>
      </c>
      <c r="D628" s="13" t="s">
        <v>3561</v>
      </c>
      <c r="E628" s="35" t="s">
        <v>3564</v>
      </c>
      <c r="F628" s="36">
        <v>9</v>
      </c>
    </row>
    <row r="629" spans="1:6">
      <c r="A629" s="23">
        <v>2014</v>
      </c>
      <c r="B629" s="23" t="s">
        <v>1886</v>
      </c>
      <c r="C629" s="22" t="s">
        <v>94</v>
      </c>
      <c r="D629" s="13" t="s">
        <v>3561</v>
      </c>
      <c r="E629" s="35" t="s">
        <v>3565</v>
      </c>
      <c r="F629" s="36">
        <v>16</v>
      </c>
    </row>
    <row r="630" spans="1:6">
      <c r="A630" s="23">
        <v>2014</v>
      </c>
      <c r="B630" s="23" t="s">
        <v>1886</v>
      </c>
      <c r="C630" s="22" t="s">
        <v>100</v>
      </c>
      <c r="D630" s="13" t="s">
        <v>3562</v>
      </c>
      <c r="E630" s="35" t="s">
        <v>3564</v>
      </c>
      <c r="F630" s="36">
        <v>11</v>
      </c>
    </row>
    <row r="631" spans="1:6">
      <c r="A631" s="23">
        <v>2014</v>
      </c>
      <c r="B631" s="23" t="s">
        <v>1886</v>
      </c>
      <c r="C631" s="22" t="s">
        <v>100</v>
      </c>
      <c r="D631" s="13" t="s">
        <v>3562</v>
      </c>
      <c r="E631" s="35" t="s">
        <v>3565</v>
      </c>
      <c r="F631" s="36">
        <v>17</v>
      </c>
    </row>
    <row r="632" spans="1:6">
      <c r="A632" s="23">
        <v>2014</v>
      </c>
      <c r="B632" s="23" t="s">
        <v>1886</v>
      </c>
      <c r="C632" s="22" t="s">
        <v>100</v>
      </c>
      <c r="D632" s="13" t="s">
        <v>3561</v>
      </c>
      <c r="E632" s="35" t="s">
        <v>3564</v>
      </c>
      <c r="F632" s="36">
        <v>6</v>
      </c>
    </row>
    <row r="633" spans="1:6">
      <c r="A633" s="23">
        <v>2014</v>
      </c>
      <c r="B633" s="23" t="s">
        <v>1886</v>
      </c>
      <c r="C633" s="22" t="s">
        <v>100</v>
      </c>
      <c r="D633" s="13" t="s">
        <v>3561</v>
      </c>
      <c r="E633" s="35" t="s">
        <v>3565</v>
      </c>
      <c r="F633" s="36">
        <v>20</v>
      </c>
    </row>
    <row r="634" spans="1:6">
      <c r="A634" s="23">
        <v>2014</v>
      </c>
      <c r="B634" s="23" t="s">
        <v>1886</v>
      </c>
      <c r="C634" s="22" t="s">
        <v>104</v>
      </c>
      <c r="D634" s="13" t="s">
        <v>3562</v>
      </c>
      <c r="E634" s="35" t="s">
        <v>3564</v>
      </c>
      <c r="F634" s="36">
        <v>40</v>
      </c>
    </row>
    <row r="635" spans="1:6">
      <c r="A635" s="23">
        <v>2014</v>
      </c>
      <c r="B635" s="23" t="s">
        <v>1886</v>
      </c>
      <c r="C635" s="22" t="s">
        <v>104</v>
      </c>
      <c r="D635" s="13" t="s">
        <v>3562</v>
      </c>
      <c r="E635" s="35" t="s">
        <v>3565</v>
      </c>
      <c r="F635" s="36">
        <v>211</v>
      </c>
    </row>
    <row r="636" spans="1:6">
      <c r="A636" s="23">
        <v>2014</v>
      </c>
      <c r="B636" s="23" t="s">
        <v>1886</v>
      </c>
      <c r="C636" s="22" t="s">
        <v>104</v>
      </c>
      <c r="D636" s="13" t="s">
        <v>3561</v>
      </c>
      <c r="E636" s="35" t="s">
        <v>3564</v>
      </c>
      <c r="F636" s="36">
        <v>20</v>
      </c>
    </row>
    <row r="637" spans="1:6">
      <c r="A637" s="23">
        <v>2014</v>
      </c>
      <c r="B637" s="23" t="s">
        <v>1886</v>
      </c>
      <c r="C637" s="22" t="s">
        <v>104</v>
      </c>
      <c r="D637" s="13" t="s">
        <v>3561</v>
      </c>
      <c r="E637" s="35" t="s">
        <v>3565</v>
      </c>
      <c r="F637" s="36">
        <v>76</v>
      </c>
    </row>
    <row r="638" spans="1:6">
      <c r="A638" s="23">
        <v>2014</v>
      </c>
      <c r="B638" s="23" t="s">
        <v>1886</v>
      </c>
      <c r="C638" s="22" t="s">
        <v>120</v>
      </c>
      <c r="D638" s="13" t="s">
        <v>3562</v>
      </c>
      <c r="E638" s="35" t="s">
        <v>3564</v>
      </c>
      <c r="F638" s="36">
        <v>4</v>
      </c>
    </row>
    <row r="639" spans="1:6">
      <c r="A639" s="23">
        <v>2014</v>
      </c>
      <c r="B639" s="23" t="s">
        <v>1886</v>
      </c>
      <c r="C639" s="22" t="s">
        <v>120</v>
      </c>
      <c r="D639" s="13" t="s">
        <v>3562</v>
      </c>
      <c r="E639" s="35" t="s">
        <v>3565</v>
      </c>
      <c r="F639" s="36">
        <v>15</v>
      </c>
    </row>
    <row r="640" spans="1:6">
      <c r="A640" s="23">
        <v>2014</v>
      </c>
      <c r="B640" s="23" t="s">
        <v>1886</v>
      </c>
      <c r="C640" s="22" t="s">
        <v>120</v>
      </c>
      <c r="D640" s="13" t="s">
        <v>3561</v>
      </c>
      <c r="E640" s="35" t="s">
        <v>3564</v>
      </c>
      <c r="F640" s="36">
        <v>90</v>
      </c>
    </row>
    <row r="641" spans="1:6">
      <c r="A641" s="23">
        <v>2014</v>
      </c>
      <c r="B641" s="23" t="s">
        <v>1886</v>
      </c>
      <c r="C641" s="22" t="s">
        <v>120</v>
      </c>
      <c r="D641" s="13" t="s">
        <v>3561</v>
      </c>
      <c r="E641" s="35" t="s">
        <v>3565</v>
      </c>
      <c r="F641" s="36">
        <v>136</v>
      </c>
    </row>
    <row r="642" spans="1:6">
      <c r="A642" s="23">
        <v>2014</v>
      </c>
      <c r="B642" s="23" t="s">
        <v>1886</v>
      </c>
      <c r="C642" s="22" t="s">
        <v>156</v>
      </c>
      <c r="D642" s="13" t="s">
        <v>3561</v>
      </c>
      <c r="E642" s="35" t="s">
        <v>3564</v>
      </c>
      <c r="F642" s="36">
        <v>99</v>
      </c>
    </row>
    <row r="643" spans="1:6">
      <c r="A643" s="23">
        <v>2014</v>
      </c>
      <c r="B643" s="23" t="s">
        <v>1886</v>
      </c>
      <c r="C643" s="22" t="s">
        <v>156</v>
      </c>
      <c r="D643" s="13" t="s">
        <v>3561</v>
      </c>
      <c r="E643" s="35" t="s">
        <v>3565</v>
      </c>
      <c r="F643" s="36">
        <v>73</v>
      </c>
    </row>
    <row r="644" spans="1:6">
      <c r="A644" s="23">
        <v>2014</v>
      </c>
      <c r="B644" s="23" t="s">
        <v>1886</v>
      </c>
      <c r="C644" s="22" t="s">
        <v>164</v>
      </c>
      <c r="D644" s="13" t="s">
        <v>3562</v>
      </c>
      <c r="E644" s="35" t="s">
        <v>3564</v>
      </c>
      <c r="F644" s="36">
        <v>55</v>
      </c>
    </row>
    <row r="645" spans="1:6">
      <c r="A645" s="23">
        <v>2014</v>
      </c>
      <c r="B645" s="23" t="s">
        <v>1886</v>
      </c>
      <c r="C645" s="22" t="s">
        <v>164</v>
      </c>
      <c r="D645" s="13" t="s">
        <v>3562</v>
      </c>
      <c r="E645" s="35" t="s">
        <v>3565</v>
      </c>
      <c r="F645" s="36">
        <v>20</v>
      </c>
    </row>
    <row r="646" spans="1:6">
      <c r="A646" s="23">
        <v>2014</v>
      </c>
      <c r="B646" s="23" t="s">
        <v>1886</v>
      </c>
      <c r="C646" s="22" t="s">
        <v>164</v>
      </c>
      <c r="D646" s="13" t="s">
        <v>3561</v>
      </c>
      <c r="E646" s="35" t="s">
        <v>3564</v>
      </c>
      <c r="F646" s="36">
        <v>24</v>
      </c>
    </row>
    <row r="647" spans="1:6">
      <c r="A647" s="23">
        <v>2014</v>
      </c>
      <c r="B647" s="23" t="s">
        <v>1886</v>
      </c>
      <c r="C647" s="22" t="s">
        <v>164</v>
      </c>
      <c r="D647" s="13" t="s">
        <v>3561</v>
      </c>
      <c r="E647" s="35" t="s">
        <v>3565</v>
      </c>
      <c r="F647" s="36">
        <v>18</v>
      </c>
    </row>
    <row r="648" spans="1:6">
      <c r="A648" s="23">
        <v>2014</v>
      </c>
      <c r="B648" s="23" t="s">
        <v>1886</v>
      </c>
      <c r="C648" s="22" t="s">
        <v>167</v>
      </c>
      <c r="D648" s="13" t="s">
        <v>3562</v>
      </c>
      <c r="E648" s="35" t="s">
        <v>3564</v>
      </c>
      <c r="F648" s="36">
        <v>2</v>
      </c>
    </row>
    <row r="649" spans="1:6">
      <c r="A649" s="23">
        <v>2014</v>
      </c>
      <c r="B649" s="23" t="s">
        <v>1886</v>
      </c>
      <c r="C649" s="22" t="s">
        <v>167</v>
      </c>
      <c r="D649" s="13" t="s">
        <v>3562</v>
      </c>
      <c r="E649" s="35" t="s">
        <v>3565</v>
      </c>
      <c r="F649" s="36">
        <v>7</v>
      </c>
    </row>
    <row r="650" spans="1:6">
      <c r="A650" s="23">
        <v>2014</v>
      </c>
      <c r="B650" s="23" t="s">
        <v>1886</v>
      </c>
      <c r="C650" s="22" t="s">
        <v>167</v>
      </c>
      <c r="D650" s="13" t="s">
        <v>3561</v>
      </c>
      <c r="E650" s="35" t="s">
        <v>3564</v>
      </c>
      <c r="F650" s="36">
        <v>10</v>
      </c>
    </row>
    <row r="651" spans="1:6">
      <c r="A651" s="23">
        <v>2014</v>
      </c>
      <c r="B651" s="23" t="s">
        <v>1886</v>
      </c>
      <c r="C651" s="22" t="s">
        <v>167</v>
      </c>
      <c r="D651" s="13" t="s">
        <v>3561</v>
      </c>
      <c r="E651" s="35" t="s">
        <v>3565</v>
      </c>
      <c r="F651" s="36">
        <v>54</v>
      </c>
    </row>
    <row r="652" spans="1:6">
      <c r="A652" s="23">
        <v>2014</v>
      </c>
      <c r="B652" s="23" t="s">
        <v>1886</v>
      </c>
      <c r="C652" s="22" t="s">
        <v>171</v>
      </c>
      <c r="D652" s="13" t="s">
        <v>3562</v>
      </c>
      <c r="E652" s="35" t="s">
        <v>3564</v>
      </c>
      <c r="F652" s="36">
        <v>1</v>
      </c>
    </row>
    <row r="653" spans="1:6">
      <c r="A653" s="23">
        <v>2014</v>
      </c>
      <c r="B653" s="23" t="s">
        <v>1886</v>
      </c>
      <c r="C653" s="22" t="s">
        <v>171</v>
      </c>
      <c r="D653" s="13" t="s">
        <v>3562</v>
      </c>
      <c r="E653" s="35" t="s">
        <v>3565</v>
      </c>
      <c r="F653" s="36">
        <v>3</v>
      </c>
    </row>
    <row r="654" spans="1:6">
      <c r="A654" s="23">
        <v>2014</v>
      </c>
      <c r="B654" s="23" t="s">
        <v>1886</v>
      </c>
      <c r="C654" s="22" t="s">
        <v>171</v>
      </c>
      <c r="D654" s="13" t="s">
        <v>3561</v>
      </c>
      <c r="E654" s="35" t="s">
        <v>3565</v>
      </c>
      <c r="F654" s="36">
        <v>7</v>
      </c>
    </row>
    <row r="655" spans="1:6">
      <c r="A655" s="23">
        <v>2014</v>
      </c>
      <c r="B655" s="23" t="s">
        <v>1886</v>
      </c>
      <c r="C655" s="22" t="s">
        <v>539</v>
      </c>
      <c r="D655" s="13" t="s">
        <v>3561</v>
      </c>
      <c r="E655" s="35" t="s">
        <v>3564</v>
      </c>
      <c r="F655" s="36">
        <v>5</v>
      </c>
    </row>
    <row r="656" spans="1:6">
      <c r="A656" s="23">
        <v>2014</v>
      </c>
      <c r="B656" s="23" t="s">
        <v>1886</v>
      </c>
      <c r="C656" s="22" t="s">
        <v>539</v>
      </c>
      <c r="D656" s="13" t="s">
        <v>3561</v>
      </c>
      <c r="E656" s="35" t="s">
        <v>3565</v>
      </c>
      <c r="F656" s="36">
        <v>1</v>
      </c>
    </row>
    <row r="657" spans="1:6">
      <c r="A657" s="23">
        <v>2014</v>
      </c>
      <c r="B657" s="23" t="s">
        <v>1886</v>
      </c>
      <c r="C657" s="22" t="s">
        <v>1507</v>
      </c>
      <c r="D657" s="13" t="s">
        <v>3561</v>
      </c>
      <c r="E657" s="35" t="s">
        <v>3565</v>
      </c>
      <c r="F657" s="36">
        <v>1</v>
      </c>
    </row>
    <row r="658" spans="1:6">
      <c r="A658" s="23">
        <v>2014</v>
      </c>
      <c r="B658" s="23" t="s">
        <v>514</v>
      </c>
      <c r="C658" s="22" t="s">
        <v>184</v>
      </c>
      <c r="D658" s="13" t="s">
        <v>3562</v>
      </c>
      <c r="E658" s="35" t="s">
        <v>3564</v>
      </c>
      <c r="F658" s="36">
        <v>47</v>
      </c>
    </row>
    <row r="659" spans="1:6">
      <c r="A659" s="23">
        <v>2014</v>
      </c>
      <c r="B659" s="23" t="s">
        <v>514</v>
      </c>
      <c r="C659" s="22" t="s">
        <v>184</v>
      </c>
      <c r="D659" s="13" t="s">
        <v>3562</v>
      </c>
      <c r="E659" s="35" t="s">
        <v>3565</v>
      </c>
      <c r="F659" s="36">
        <v>96</v>
      </c>
    </row>
    <row r="660" spans="1:6">
      <c r="A660" s="23">
        <v>2014</v>
      </c>
      <c r="B660" s="23" t="s">
        <v>514</v>
      </c>
      <c r="C660" s="22" t="s">
        <v>184</v>
      </c>
      <c r="D660" s="13" t="s">
        <v>3561</v>
      </c>
      <c r="E660" s="35" t="s">
        <v>3564</v>
      </c>
      <c r="F660" s="36">
        <v>25</v>
      </c>
    </row>
    <row r="661" spans="1:6">
      <c r="A661" s="23">
        <v>2014</v>
      </c>
      <c r="B661" s="23" t="s">
        <v>514</v>
      </c>
      <c r="C661" s="22" t="s">
        <v>184</v>
      </c>
      <c r="D661" s="13" t="s">
        <v>3561</v>
      </c>
      <c r="E661" s="35" t="s">
        <v>3565</v>
      </c>
      <c r="F661" s="36">
        <v>19</v>
      </c>
    </row>
    <row r="662" spans="1:6">
      <c r="A662" s="23">
        <v>2014</v>
      </c>
      <c r="B662" s="23" t="s">
        <v>514</v>
      </c>
      <c r="C662" s="22" t="s">
        <v>23</v>
      </c>
      <c r="D662" s="13" t="s">
        <v>3562</v>
      </c>
      <c r="E662" s="35" t="s">
        <v>3564</v>
      </c>
      <c r="F662" s="36">
        <v>29</v>
      </c>
    </row>
    <row r="663" spans="1:6">
      <c r="A663" s="23">
        <v>2014</v>
      </c>
      <c r="B663" s="23" t="s">
        <v>514</v>
      </c>
      <c r="C663" s="22" t="s">
        <v>23</v>
      </c>
      <c r="D663" s="13" t="s">
        <v>3562</v>
      </c>
      <c r="E663" s="35" t="s">
        <v>3565</v>
      </c>
      <c r="F663" s="36">
        <v>68</v>
      </c>
    </row>
    <row r="664" spans="1:6">
      <c r="A664" s="23">
        <v>2014</v>
      </c>
      <c r="B664" s="23" t="s">
        <v>514</v>
      </c>
      <c r="C664" s="22" t="s">
        <v>23</v>
      </c>
      <c r="D664" s="13" t="s">
        <v>3561</v>
      </c>
      <c r="E664" s="35" t="s">
        <v>3564</v>
      </c>
      <c r="F664" s="36">
        <v>23</v>
      </c>
    </row>
    <row r="665" spans="1:6">
      <c r="A665" s="23">
        <v>2014</v>
      </c>
      <c r="B665" s="23" t="s">
        <v>514</v>
      </c>
      <c r="C665" s="22" t="s">
        <v>23</v>
      </c>
      <c r="D665" s="13" t="s">
        <v>3561</v>
      </c>
      <c r="E665" s="35" t="s">
        <v>3565</v>
      </c>
      <c r="F665" s="36">
        <v>44</v>
      </c>
    </row>
    <row r="666" spans="1:6">
      <c r="A666" s="23">
        <v>2014</v>
      </c>
      <c r="B666" s="23" t="s">
        <v>514</v>
      </c>
      <c r="C666" s="22" t="s">
        <v>185</v>
      </c>
      <c r="D666" s="13" t="s">
        <v>3562</v>
      </c>
      <c r="E666" s="35" t="s">
        <v>3564</v>
      </c>
      <c r="F666" s="36">
        <v>82</v>
      </c>
    </row>
    <row r="667" spans="1:6">
      <c r="A667" s="23">
        <v>2014</v>
      </c>
      <c r="B667" s="23" t="s">
        <v>514</v>
      </c>
      <c r="C667" s="22" t="s">
        <v>185</v>
      </c>
      <c r="D667" s="13" t="s">
        <v>3562</v>
      </c>
      <c r="E667" s="35" t="s">
        <v>3565</v>
      </c>
      <c r="F667" s="36">
        <v>148</v>
      </c>
    </row>
    <row r="668" spans="1:6">
      <c r="A668" s="23">
        <v>2014</v>
      </c>
      <c r="B668" s="23" t="s">
        <v>514</v>
      </c>
      <c r="C668" s="22" t="s">
        <v>185</v>
      </c>
      <c r="D668" s="13" t="s">
        <v>3561</v>
      </c>
      <c r="E668" s="35" t="s">
        <v>3564</v>
      </c>
      <c r="F668" s="36">
        <v>64</v>
      </c>
    </row>
    <row r="669" spans="1:6">
      <c r="A669" s="23">
        <v>2014</v>
      </c>
      <c r="B669" s="23" t="s">
        <v>514</v>
      </c>
      <c r="C669" s="22" t="s">
        <v>185</v>
      </c>
      <c r="D669" s="13" t="s">
        <v>3561</v>
      </c>
      <c r="E669" s="35" t="s">
        <v>3565</v>
      </c>
      <c r="F669" s="36">
        <v>65</v>
      </c>
    </row>
    <row r="670" spans="1:6">
      <c r="A670" s="23">
        <v>2014</v>
      </c>
      <c r="B670" s="23" t="s">
        <v>514</v>
      </c>
      <c r="C670" s="22" t="s">
        <v>3925</v>
      </c>
      <c r="D670" s="13" t="s">
        <v>3562</v>
      </c>
      <c r="E670" s="35" t="s">
        <v>3564</v>
      </c>
      <c r="F670" s="36">
        <v>26</v>
      </c>
    </row>
    <row r="671" spans="1:6">
      <c r="A671" s="23">
        <v>2014</v>
      </c>
      <c r="B671" s="23" t="s">
        <v>514</v>
      </c>
      <c r="C671" s="22" t="s">
        <v>3925</v>
      </c>
      <c r="D671" s="13" t="s">
        <v>3562</v>
      </c>
      <c r="E671" s="35" t="s">
        <v>3565</v>
      </c>
      <c r="F671" s="36">
        <v>79</v>
      </c>
    </row>
    <row r="672" spans="1:6">
      <c r="A672" s="23">
        <v>2014</v>
      </c>
      <c r="B672" s="23" t="s">
        <v>514</v>
      </c>
      <c r="C672" s="22" t="s">
        <v>3925</v>
      </c>
      <c r="D672" s="13" t="s">
        <v>3561</v>
      </c>
      <c r="E672" s="35" t="s">
        <v>3564</v>
      </c>
      <c r="F672" s="36">
        <v>18</v>
      </c>
    </row>
    <row r="673" spans="1:6">
      <c r="A673" s="23">
        <v>2014</v>
      </c>
      <c r="B673" s="23" t="s">
        <v>514</v>
      </c>
      <c r="C673" s="22" t="s">
        <v>3925</v>
      </c>
      <c r="D673" s="13" t="s">
        <v>3561</v>
      </c>
      <c r="E673" s="35" t="s">
        <v>3565</v>
      </c>
      <c r="F673" s="36">
        <v>67</v>
      </c>
    </row>
    <row r="674" spans="1:6">
      <c r="A674" s="23">
        <v>2015</v>
      </c>
      <c r="B674" s="23" t="s">
        <v>1886</v>
      </c>
      <c r="C674" s="22" t="s">
        <v>3581</v>
      </c>
      <c r="D674" s="13" t="s">
        <v>3561</v>
      </c>
      <c r="E674" s="35" t="s">
        <v>3564</v>
      </c>
      <c r="F674" s="36">
        <v>5</v>
      </c>
    </row>
    <row r="675" spans="1:6">
      <c r="A675" s="23">
        <v>2015</v>
      </c>
      <c r="B675" s="23" t="s">
        <v>1886</v>
      </c>
      <c r="C675" s="22" t="s">
        <v>3581</v>
      </c>
      <c r="D675" s="13" t="s">
        <v>3561</v>
      </c>
      <c r="E675" s="35" t="s">
        <v>3565</v>
      </c>
      <c r="F675" s="36">
        <v>3</v>
      </c>
    </row>
    <row r="676" spans="1:6">
      <c r="A676" s="23">
        <v>2015</v>
      </c>
      <c r="B676" s="23" t="s">
        <v>1886</v>
      </c>
      <c r="C676" s="22" t="s">
        <v>5</v>
      </c>
      <c r="D676" s="13" t="s">
        <v>3562</v>
      </c>
      <c r="E676" s="35" t="s">
        <v>3564</v>
      </c>
      <c r="F676" s="36">
        <v>68</v>
      </c>
    </row>
    <row r="677" spans="1:6">
      <c r="A677" s="23">
        <v>2015</v>
      </c>
      <c r="B677" s="23" t="s">
        <v>1886</v>
      </c>
      <c r="C677" s="22" t="s">
        <v>5</v>
      </c>
      <c r="D677" s="13" t="s">
        <v>3562</v>
      </c>
      <c r="E677" s="35" t="s">
        <v>3565</v>
      </c>
      <c r="F677" s="36">
        <v>162</v>
      </c>
    </row>
    <row r="678" spans="1:6">
      <c r="A678" s="23">
        <v>2015</v>
      </c>
      <c r="B678" s="23" t="s">
        <v>1886</v>
      </c>
      <c r="C678" s="22" t="s">
        <v>5</v>
      </c>
      <c r="D678" s="13" t="s">
        <v>3561</v>
      </c>
      <c r="E678" s="35" t="s">
        <v>3564</v>
      </c>
      <c r="F678" s="36">
        <v>27</v>
      </c>
    </row>
    <row r="679" spans="1:6">
      <c r="A679" s="23">
        <v>2015</v>
      </c>
      <c r="B679" s="23" t="s">
        <v>1886</v>
      </c>
      <c r="C679" s="22" t="s">
        <v>5</v>
      </c>
      <c r="D679" s="13" t="s">
        <v>3561</v>
      </c>
      <c r="E679" s="35" t="s">
        <v>3565</v>
      </c>
      <c r="F679" s="36">
        <v>35</v>
      </c>
    </row>
    <row r="680" spans="1:6">
      <c r="A680" s="23">
        <v>2015</v>
      </c>
      <c r="B680" s="23" t="s">
        <v>1886</v>
      </c>
      <c r="C680" s="22" t="s">
        <v>10</v>
      </c>
      <c r="D680" s="13" t="s">
        <v>3562</v>
      </c>
      <c r="E680" s="35" t="s">
        <v>3564</v>
      </c>
      <c r="F680" s="36">
        <v>79</v>
      </c>
    </row>
    <row r="681" spans="1:6">
      <c r="A681" s="23">
        <v>2015</v>
      </c>
      <c r="B681" s="23" t="s">
        <v>1886</v>
      </c>
      <c r="C681" s="22" t="s">
        <v>10</v>
      </c>
      <c r="D681" s="13" t="s">
        <v>3562</v>
      </c>
      <c r="E681" s="35" t="s">
        <v>3565</v>
      </c>
      <c r="F681" s="36">
        <v>138</v>
      </c>
    </row>
    <row r="682" spans="1:6">
      <c r="A682" s="23">
        <v>2015</v>
      </c>
      <c r="B682" s="23" t="s">
        <v>1886</v>
      </c>
      <c r="C682" s="22" t="s">
        <v>10</v>
      </c>
      <c r="D682" s="13" t="s">
        <v>3561</v>
      </c>
      <c r="E682" s="35" t="s">
        <v>3564</v>
      </c>
      <c r="F682" s="36">
        <v>27</v>
      </c>
    </row>
    <row r="683" spans="1:6">
      <c r="A683" s="23">
        <v>2015</v>
      </c>
      <c r="B683" s="23" t="s">
        <v>1886</v>
      </c>
      <c r="C683" s="22" t="s">
        <v>10</v>
      </c>
      <c r="D683" s="13" t="s">
        <v>3561</v>
      </c>
      <c r="E683" s="35" t="s">
        <v>3565</v>
      </c>
      <c r="F683" s="36">
        <v>37</v>
      </c>
    </row>
    <row r="684" spans="1:6">
      <c r="A684" s="23">
        <v>2015</v>
      </c>
      <c r="B684" s="23" t="s">
        <v>1886</v>
      </c>
      <c r="C684" s="22" t="s">
        <v>14</v>
      </c>
      <c r="D684" s="13" t="s">
        <v>3562</v>
      </c>
      <c r="E684" s="35" t="s">
        <v>3564</v>
      </c>
      <c r="F684" s="36">
        <v>38</v>
      </c>
    </row>
    <row r="685" spans="1:6">
      <c r="A685" s="23">
        <v>2015</v>
      </c>
      <c r="B685" s="23" t="s">
        <v>1886</v>
      </c>
      <c r="C685" s="22" t="s">
        <v>14</v>
      </c>
      <c r="D685" s="13" t="s">
        <v>3562</v>
      </c>
      <c r="E685" s="35" t="s">
        <v>3565</v>
      </c>
      <c r="F685" s="36">
        <v>45</v>
      </c>
    </row>
    <row r="686" spans="1:6">
      <c r="A686" s="23">
        <v>2015</v>
      </c>
      <c r="B686" s="23" t="s">
        <v>1886</v>
      </c>
      <c r="C686" s="22" t="s">
        <v>14</v>
      </c>
      <c r="D686" s="13" t="s">
        <v>3561</v>
      </c>
      <c r="E686" s="35" t="s">
        <v>3564</v>
      </c>
      <c r="F686" s="36">
        <v>79</v>
      </c>
    </row>
    <row r="687" spans="1:6">
      <c r="A687" s="23">
        <v>2015</v>
      </c>
      <c r="B687" s="23" t="s">
        <v>1886</v>
      </c>
      <c r="C687" s="22" t="s">
        <v>14</v>
      </c>
      <c r="D687" s="13" t="s">
        <v>3561</v>
      </c>
      <c r="E687" s="35" t="s">
        <v>3565</v>
      </c>
      <c r="F687" s="36">
        <v>69</v>
      </c>
    </row>
    <row r="688" spans="1:6">
      <c r="A688" s="23">
        <v>2015</v>
      </c>
      <c r="B688" s="23" t="s">
        <v>1886</v>
      </c>
      <c r="C688" s="22" t="s">
        <v>23</v>
      </c>
      <c r="D688" s="13" t="s">
        <v>3562</v>
      </c>
      <c r="E688" s="35" t="s">
        <v>3564</v>
      </c>
      <c r="F688" s="36">
        <v>85</v>
      </c>
    </row>
    <row r="689" spans="1:6">
      <c r="A689" s="23">
        <v>2015</v>
      </c>
      <c r="B689" s="23" t="s">
        <v>1886</v>
      </c>
      <c r="C689" s="22" t="s">
        <v>23</v>
      </c>
      <c r="D689" s="13" t="s">
        <v>3562</v>
      </c>
      <c r="E689" s="35" t="s">
        <v>3565</v>
      </c>
      <c r="F689" s="36">
        <v>217</v>
      </c>
    </row>
    <row r="690" spans="1:6">
      <c r="A690" s="23">
        <v>2015</v>
      </c>
      <c r="B690" s="23" t="s">
        <v>1886</v>
      </c>
      <c r="C690" s="22" t="s">
        <v>23</v>
      </c>
      <c r="D690" s="13" t="s">
        <v>3561</v>
      </c>
      <c r="E690" s="35" t="s">
        <v>3564</v>
      </c>
      <c r="F690" s="36">
        <v>27</v>
      </c>
    </row>
    <row r="691" spans="1:6">
      <c r="A691" s="23">
        <v>2015</v>
      </c>
      <c r="B691" s="23" t="s">
        <v>1886</v>
      </c>
      <c r="C691" s="22" t="s">
        <v>23</v>
      </c>
      <c r="D691" s="13" t="s">
        <v>3561</v>
      </c>
      <c r="E691" s="35" t="s">
        <v>3565</v>
      </c>
      <c r="F691" s="36">
        <v>47</v>
      </c>
    </row>
    <row r="692" spans="1:6">
      <c r="A692" s="23">
        <v>2015</v>
      </c>
      <c r="B692" s="23" t="s">
        <v>1886</v>
      </c>
      <c r="C692" s="22" t="s">
        <v>41</v>
      </c>
      <c r="D692" s="13" t="s">
        <v>3562</v>
      </c>
      <c r="E692" s="35" t="s">
        <v>3564</v>
      </c>
      <c r="F692" s="36">
        <v>61</v>
      </c>
    </row>
    <row r="693" spans="1:6">
      <c r="A693" s="23">
        <v>2015</v>
      </c>
      <c r="B693" s="23" t="s">
        <v>1886</v>
      </c>
      <c r="C693" s="22" t="s">
        <v>41</v>
      </c>
      <c r="D693" s="13" t="s">
        <v>3562</v>
      </c>
      <c r="E693" s="35" t="s">
        <v>3565</v>
      </c>
      <c r="F693" s="36">
        <v>170</v>
      </c>
    </row>
    <row r="694" spans="1:6">
      <c r="A694" s="23">
        <v>2015</v>
      </c>
      <c r="B694" s="23" t="s">
        <v>1886</v>
      </c>
      <c r="C694" s="22" t="s">
        <v>41</v>
      </c>
      <c r="D694" s="13" t="s">
        <v>3561</v>
      </c>
      <c r="E694" s="35" t="s">
        <v>3564</v>
      </c>
      <c r="F694" s="36">
        <v>15</v>
      </c>
    </row>
    <row r="695" spans="1:6">
      <c r="A695" s="23">
        <v>2015</v>
      </c>
      <c r="B695" s="23" t="s">
        <v>1886</v>
      </c>
      <c r="C695" s="22" t="s">
        <v>41</v>
      </c>
      <c r="D695" s="13" t="s">
        <v>3561</v>
      </c>
      <c r="E695" s="35" t="s">
        <v>3565</v>
      </c>
      <c r="F695" s="36">
        <v>34</v>
      </c>
    </row>
    <row r="696" spans="1:6">
      <c r="A696" s="23">
        <v>2015</v>
      </c>
      <c r="B696" s="23" t="s">
        <v>1886</v>
      </c>
      <c r="C696" s="22" t="s">
        <v>60</v>
      </c>
      <c r="D696" s="13" t="s">
        <v>3562</v>
      </c>
      <c r="E696" s="35" t="s">
        <v>3564</v>
      </c>
      <c r="F696" s="36">
        <v>23</v>
      </c>
    </row>
    <row r="697" spans="1:6">
      <c r="A697" s="23">
        <v>2015</v>
      </c>
      <c r="B697" s="23" t="s">
        <v>1886</v>
      </c>
      <c r="C697" s="22" t="s">
        <v>60</v>
      </c>
      <c r="D697" s="13" t="s">
        <v>3562</v>
      </c>
      <c r="E697" s="35" t="s">
        <v>3565</v>
      </c>
      <c r="F697" s="36">
        <v>60</v>
      </c>
    </row>
    <row r="698" spans="1:6">
      <c r="A698" s="23">
        <v>2015</v>
      </c>
      <c r="B698" s="23" t="s">
        <v>1886</v>
      </c>
      <c r="C698" s="22" t="s">
        <v>60</v>
      </c>
      <c r="D698" s="13" t="s">
        <v>3561</v>
      </c>
      <c r="E698" s="35" t="s">
        <v>3564</v>
      </c>
      <c r="F698" s="36">
        <v>6</v>
      </c>
    </row>
    <row r="699" spans="1:6">
      <c r="A699" s="23">
        <v>2015</v>
      </c>
      <c r="B699" s="23" t="s">
        <v>1886</v>
      </c>
      <c r="C699" s="22" t="s">
        <v>60</v>
      </c>
      <c r="D699" s="13" t="s">
        <v>3561</v>
      </c>
      <c r="E699" s="35" t="s">
        <v>3565</v>
      </c>
      <c r="F699" s="36">
        <v>27</v>
      </c>
    </row>
    <row r="700" spans="1:6">
      <c r="A700" s="23">
        <v>2015</v>
      </c>
      <c r="B700" s="23" t="s">
        <v>1886</v>
      </c>
      <c r="C700" s="22" t="s">
        <v>70</v>
      </c>
      <c r="D700" s="13" t="s">
        <v>3562</v>
      </c>
      <c r="E700" s="35" t="s">
        <v>3564</v>
      </c>
      <c r="F700" s="36">
        <v>20</v>
      </c>
    </row>
    <row r="701" spans="1:6">
      <c r="A701" s="23">
        <v>2015</v>
      </c>
      <c r="B701" s="23" t="s">
        <v>1886</v>
      </c>
      <c r="C701" s="22" t="s">
        <v>70</v>
      </c>
      <c r="D701" s="13" t="s">
        <v>3562</v>
      </c>
      <c r="E701" s="35" t="s">
        <v>3565</v>
      </c>
      <c r="F701" s="36">
        <v>32</v>
      </c>
    </row>
    <row r="702" spans="1:6">
      <c r="A702" s="23">
        <v>2015</v>
      </c>
      <c r="B702" s="23" t="s">
        <v>1886</v>
      </c>
      <c r="C702" s="22" t="s">
        <v>70</v>
      </c>
      <c r="D702" s="13" t="s">
        <v>3561</v>
      </c>
      <c r="E702" s="35" t="s">
        <v>3564</v>
      </c>
      <c r="F702" s="36">
        <v>20</v>
      </c>
    </row>
    <row r="703" spans="1:6">
      <c r="A703" s="23">
        <v>2015</v>
      </c>
      <c r="B703" s="23" t="s">
        <v>1886</v>
      </c>
      <c r="C703" s="22" t="s">
        <v>70</v>
      </c>
      <c r="D703" s="13" t="s">
        <v>3561</v>
      </c>
      <c r="E703" s="35" t="s">
        <v>3565</v>
      </c>
      <c r="F703" s="36">
        <v>28</v>
      </c>
    </row>
    <row r="704" spans="1:6">
      <c r="A704" s="23">
        <v>2015</v>
      </c>
      <c r="B704" s="23" t="s">
        <v>1886</v>
      </c>
      <c r="C704" s="22" t="s">
        <v>76</v>
      </c>
      <c r="D704" s="13" t="s">
        <v>3562</v>
      </c>
      <c r="E704" s="35" t="s">
        <v>3564</v>
      </c>
      <c r="F704" s="36">
        <v>147</v>
      </c>
    </row>
    <row r="705" spans="1:6">
      <c r="A705" s="23">
        <v>2015</v>
      </c>
      <c r="B705" s="23" t="s">
        <v>1886</v>
      </c>
      <c r="C705" s="22" t="s">
        <v>76</v>
      </c>
      <c r="D705" s="13" t="s">
        <v>3562</v>
      </c>
      <c r="E705" s="35" t="s">
        <v>3565</v>
      </c>
      <c r="F705" s="36">
        <v>168</v>
      </c>
    </row>
    <row r="706" spans="1:6">
      <c r="A706" s="23">
        <v>2015</v>
      </c>
      <c r="B706" s="23" t="s">
        <v>1886</v>
      </c>
      <c r="C706" s="22" t="s">
        <v>76</v>
      </c>
      <c r="D706" s="13" t="s">
        <v>3561</v>
      </c>
      <c r="E706" s="35" t="s">
        <v>3564</v>
      </c>
      <c r="F706" s="36">
        <v>35</v>
      </c>
    </row>
    <row r="707" spans="1:6">
      <c r="A707" s="23">
        <v>2015</v>
      </c>
      <c r="B707" s="23" t="s">
        <v>1886</v>
      </c>
      <c r="C707" s="22" t="s">
        <v>76</v>
      </c>
      <c r="D707" s="13" t="s">
        <v>3561</v>
      </c>
      <c r="E707" s="35" t="s">
        <v>3565</v>
      </c>
      <c r="F707" s="36">
        <v>28</v>
      </c>
    </row>
    <row r="708" spans="1:6">
      <c r="A708" s="23">
        <v>2015</v>
      </c>
      <c r="B708" s="23" t="s">
        <v>1886</v>
      </c>
      <c r="C708" s="22" t="s">
        <v>83</v>
      </c>
      <c r="D708" s="13" t="s">
        <v>3562</v>
      </c>
      <c r="E708" s="35" t="s">
        <v>3565</v>
      </c>
      <c r="F708" s="36">
        <v>3</v>
      </c>
    </row>
    <row r="709" spans="1:6">
      <c r="A709" s="23">
        <v>2015</v>
      </c>
      <c r="B709" s="23" t="s">
        <v>1886</v>
      </c>
      <c r="C709" s="22" t="s">
        <v>83</v>
      </c>
      <c r="D709" s="13" t="s">
        <v>3561</v>
      </c>
      <c r="E709" s="35" t="s">
        <v>3565</v>
      </c>
      <c r="F709" s="36">
        <v>3</v>
      </c>
    </row>
    <row r="710" spans="1:6">
      <c r="A710" s="23">
        <v>2015</v>
      </c>
      <c r="B710" s="23" t="s">
        <v>1886</v>
      </c>
      <c r="C710" s="22" t="s">
        <v>86</v>
      </c>
      <c r="D710" s="13" t="s">
        <v>3562</v>
      </c>
      <c r="E710" s="35" t="s">
        <v>3564</v>
      </c>
      <c r="F710" s="36">
        <v>21</v>
      </c>
    </row>
    <row r="711" spans="1:6">
      <c r="A711" s="23">
        <v>2015</v>
      </c>
      <c r="B711" s="23" t="s">
        <v>1886</v>
      </c>
      <c r="C711" s="22" t="s">
        <v>86</v>
      </c>
      <c r="D711" s="13" t="s">
        <v>3562</v>
      </c>
      <c r="E711" s="35" t="s">
        <v>3565</v>
      </c>
      <c r="F711" s="36">
        <v>51</v>
      </c>
    </row>
    <row r="712" spans="1:6">
      <c r="A712" s="23">
        <v>2015</v>
      </c>
      <c r="B712" s="23" t="s">
        <v>1886</v>
      </c>
      <c r="C712" s="22" t="s">
        <v>86</v>
      </c>
      <c r="D712" s="13" t="s">
        <v>3561</v>
      </c>
      <c r="E712" s="35" t="s">
        <v>3564</v>
      </c>
      <c r="F712" s="36">
        <v>23</v>
      </c>
    </row>
    <row r="713" spans="1:6">
      <c r="A713" s="23">
        <v>2015</v>
      </c>
      <c r="B713" s="23" t="s">
        <v>1886</v>
      </c>
      <c r="C713" s="22" t="s">
        <v>86</v>
      </c>
      <c r="D713" s="13" t="s">
        <v>3561</v>
      </c>
      <c r="E713" s="35" t="s">
        <v>3565</v>
      </c>
      <c r="F713" s="36">
        <v>10</v>
      </c>
    </row>
    <row r="714" spans="1:6">
      <c r="A714" s="23">
        <v>2015</v>
      </c>
      <c r="B714" s="23" t="s">
        <v>1886</v>
      </c>
      <c r="C714" s="22" t="s">
        <v>89</v>
      </c>
      <c r="D714" s="13" t="s">
        <v>3562</v>
      </c>
      <c r="E714" s="35" t="s">
        <v>3564</v>
      </c>
      <c r="F714" s="36">
        <v>1</v>
      </c>
    </row>
    <row r="715" spans="1:6">
      <c r="A715" s="23">
        <v>2015</v>
      </c>
      <c r="B715" s="23" t="s">
        <v>1886</v>
      </c>
      <c r="C715" s="22" t="s">
        <v>89</v>
      </c>
      <c r="D715" s="13" t="s">
        <v>3561</v>
      </c>
      <c r="E715" s="35" t="s">
        <v>3564</v>
      </c>
      <c r="F715" s="36">
        <v>23</v>
      </c>
    </row>
    <row r="716" spans="1:6">
      <c r="A716" s="23">
        <v>2015</v>
      </c>
      <c r="B716" s="23" t="s">
        <v>1886</v>
      </c>
      <c r="C716" s="22" t="s">
        <v>89</v>
      </c>
      <c r="D716" s="13" t="s">
        <v>3561</v>
      </c>
      <c r="E716" s="35" t="s">
        <v>3565</v>
      </c>
      <c r="F716" s="36">
        <v>2</v>
      </c>
    </row>
    <row r="717" spans="1:6">
      <c r="A717" s="23">
        <v>2015</v>
      </c>
      <c r="B717" s="23" t="s">
        <v>1886</v>
      </c>
      <c r="C717" s="22" t="s">
        <v>94</v>
      </c>
      <c r="D717" s="13" t="s">
        <v>3562</v>
      </c>
      <c r="E717" s="35" t="s">
        <v>3564</v>
      </c>
      <c r="F717" s="36">
        <v>8</v>
      </c>
    </row>
    <row r="718" spans="1:6">
      <c r="A718" s="23">
        <v>2015</v>
      </c>
      <c r="B718" s="23" t="s">
        <v>1886</v>
      </c>
      <c r="C718" s="22" t="s">
        <v>94</v>
      </c>
      <c r="D718" s="13" t="s">
        <v>3562</v>
      </c>
      <c r="E718" s="35" t="s">
        <v>3565</v>
      </c>
      <c r="F718" s="36">
        <v>8</v>
      </c>
    </row>
    <row r="719" spans="1:6">
      <c r="A719" s="23">
        <v>2015</v>
      </c>
      <c r="B719" s="23" t="s">
        <v>1886</v>
      </c>
      <c r="C719" s="22" t="s">
        <v>94</v>
      </c>
      <c r="D719" s="13" t="s">
        <v>3561</v>
      </c>
      <c r="E719" s="35" t="s">
        <v>3564</v>
      </c>
      <c r="F719" s="36">
        <v>10</v>
      </c>
    </row>
    <row r="720" spans="1:6">
      <c r="A720" s="23">
        <v>2015</v>
      </c>
      <c r="B720" s="23" t="s">
        <v>1886</v>
      </c>
      <c r="C720" s="22" t="s">
        <v>94</v>
      </c>
      <c r="D720" s="13" t="s">
        <v>3561</v>
      </c>
      <c r="E720" s="35" t="s">
        <v>3565</v>
      </c>
      <c r="F720" s="36">
        <v>17</v>
      </c>
    </row>
    <row r="721" spans="1:6">
      <c r="A721" s="23">
        <v>2015</v>
      </c>
      <c r="B721" s="23" t="s">
        <v>1886</v>
      </c>
      <c r="C721" s="22" t="s">
        <v>100</v>
      </c>
      <c r="D721" s="13" t="s">
        <v>3562</v>
      </c>
      <c r="E721" s="35" t="s">
        <v>3564</v>
      </c>
      <c r="F721" s="36">
        <v>14</v>
      </c>
    </row>
    <row r="722" spans="1:6">
      <c r="A722" s="23">
        <v>2015</v>
      </c>
      <c r="B722" s="23" t="s">
        <v>1886</v>
      </c>
      <c r="C722" s="22" t="s">
        <v>100</v>
      </c>
      <c r="D722" s="13" t="s">
        <v>3562</v>
      </c>
      <c r="E722" s="35" t="s">
        <v>3565</v>
      </c>
      <c r="F722" s="36">
        <v>18</v>
      </c>
    </row>
    <row r="723" spans="1:6">
      <c r="A723" s="23">
        <v>2015</v>
      </c>
      <c r="B723" s="23" t="s">
        <v>1886</v>
      </c>
      <c r="C723" s="22" t="s">
        <v>100</v>
      </c>
      <c r="D723" s="13" t="s">
        <v>3561</v>
      </c>
      <c r="E723" s="35" t="s">
        <v>3564</v>
      </c>
      <c r="F723" s="36">
        <v>5</v>
      </c>
    </row>
    <row r="724" spans="1:6">
      <c r="A724" s="23">
        <v>2015</v>
      </c>
      <c r="B724" s="23" t="s">
        <v>1886</v>
      </c>
      <c r="C724" s="22" t="s">
        <v>100</v>
      </c>
      <c r="D724" s="13" t="s">
        <v>3561</v>
      </c>
      <c r="E724" s="35" t="s">
        <v>3565</v>
      </c>
      <c r="F724" s="36">
        <v>22</v>
      </c>
    </row>
    <row r="725" spans="1:6">
      <c r="A725" s="23">
        <v>2015</v>
      </c>
      <c r="B725" s="23" t="s">
        <v>1886</v>
      </c>
      <c r="C725" s="22" t="s">
        <v>104</v>
      </c>
      <c r="D725" s="13" t="s">
        <v>3562</v>
      </c>
      <c r="E725" s="35" t="s">
        <v>3564</v>
      </c>
      <c r="F725" s="36">
        <v>47</v>
      </c>
    </row>
    <row r="726" spans="1:6">
      <c r="A726" s="23">
        <v>2015</v>
      </c>
      <c r="B726" s="23" t="s">
        <v>1886</v>
      </c>
      <c r="C726" s="22" t="s">
        <v>104</v>
      </c>
      <c r="D726" s="13" t="s">
        <v>3562</v>
      </c>
      <c r="E726" s="35" t="s">
        <v>3565</v>
      </c>
      <c r="F726" s="36">
        <v>212</v>
      </c>
    </row>
    <row r="727" spans="1:6">
      <c r="A727" s="23">
        <v>2015</v>
      </c>
      <c r="B727" s="23" t="s">
        <v>1886</v>
      </c>
      <c r="C727" s="22" t="s">
        <v>104</v>
      </c>
      <c r="D727" s="13" t="s">
        <v>3561</v>
      </c>
      <c r="E727" s="35" t="s">
        <v>3564</v>
      </c>
      <c r="F727" s="36">
        <v>21</v>
      </c>
    </row>
    <row r="728" spans="1:6">
      <c r="A728" s="23">
        <v>2015</v>
      </c>
      <c r="B728" s="23" t="s">
        <v>1886</v>
      </c>
      <c r="C728" s="22" t="s">
        <v>104</v>
      </c>
      <c r="D728" s="13" t="s">
        <v>3561</v>
      </c>
      <c r="E728" s="35" t="s">
        <v>3565</v>
      </c>
      <c r="F728" s="36">
        <v>74</v>
      </c>
    </row>
    <row r="729" spans="1:6">
      <c r="A729" s="23">
        <v>2015</v>
      </c>
      <c r="B729" s="23" t="s">
        <v>1886</v>
      </c>
      <c r="C729" s="22" t="s">
        <v>120</v>
      </c>
      <c r="D729" s="13" t="s">
        <v>3562</v>
      </c>
      <c r="E729" s="35" t="s">
        <v>3564</v>
      </c>
      <c r="F729" s="36">
        <v>7</v>
      </c>
    </row>
    <row r="730" spans="1:6">
      <c r="A730" s="23">
        <v>2015</v>
      </c>
      <c r="B730" s="23" t="s">
        <v>1886</v>
      </c>
      <c r="C730" s="22" t="s">
        <v>120</v>
      </c>
      <c r="D730" s="13" t="s">
        <v>3562</v>
      </c>
      <c r="E730" s="35" t="s">
        <v>3565</v>
      </c>
      <c r="F730" s="36">
        <v>15</v>
      </c>
    </row>
    <row r="731" spans="1:6">
      <c r="A731" s="23">
        <v>2015</v>
      </c>
      <c r="B731" s="23" t="s">
        <v>1886</v>
      </c>
      <c r="C731" s="22" t="s">
        <v>120</v>
      </c>
      <c r="D731" s="13" t="s">
        <v>3561</v>
      </c>
      <c r="E731" s="35" t="s">
        <v>3564</v>
      </c>
      <c r="F731" s="36">
        <v>85</v>
      </c>
    </row>
    <row r="732" spans="1:6">
      <c r="A732" s="23">
        <v>2015</v>
      </c>
      <c r="B732" s="23" t="s">
        <v>1886</v>
      </c>
      <c r="C732" s="22" t="s">
        <v>120</v>
      </c>
      <c r="D732" s="13" t="s">
        <v>3561</v>
      </c>
      <c r="E732" s="35" t="s">
        <v>3565</v>
      </c>
      <c r="F732" s="36">
        <v>133</v>
      </c>
    </row>
    <row r="733" spans="1:6">
      <c r="A733" s="23">
        <v>2015</v>
      </c>
      <c r="B733" s="23" t="s">
        <v>1886</v>
      </c>
      <c r="C733" s="22" t="s">
        <v>156</v>
      </c>
      <c r="D733" s="13" t="s">
        <v>3561</v>
      </c>
      <c r="E733" s="35" t="s">
        <v>3564</v>
      </c>
      <c r="F733" s="36">
        <v>96</v>
      </c>
    </row>
    <row r="734" spans="1:6">
      <c r="A734" s="23">
        <v>2015</v>
      </c>
      <c r="B734" s="23" t="s">
        <v>1886</v>
      </c>
      <c r="C734" s="22" t="s">
        <v>156</v>
      </c>
      <c r="D734" s="13" t="s">
        <v>3561</v>
      </c>
      <c r="E734" s="35" t="s">
        <v>3565</v>
      </c>
      <c r="F734" s="36">
        <v>77</v>
      </c>
    </row>
    <row r="735" spans="1:6">
      <c r="A735" s="23">
        <v>2015</v>
      </c>
      <c r="B735" s="23" t="s">
        <v>1886</v>
      </c>
      <c r="C735" s="22" t="s">
        <v>164</v>
      </c>
      <c r="D735" s="13" t="s">
        <v>3562</v>
      </c>
      <c r="E735" s="35" t="s">
        <v>3564</v>
      </c>
      <c r="F735" s="36">
        <v>41</v>
      </c>
    </row>
    <row r="736" spans="1:6">
      <c r="A736" s="23">
        <v>2015</v>
      </c>
      <c r="B736" s="23" t="s">
        <v>1886</v>
      </c>
      <c r="C736" s="22" t="s">
        <v>164</v>
      </c>
      <c r="D736" s="13" t="s">
        <v>3562</v>
      </c>
      <c r="E736" s="35" t="s">
        <v>3565</v>
      </c>
      <c r="F736" s="36">
        <v>23</v>
      </c>
    </row>
    <row r="737" spans="1:6">
      <c r="A737" s="23">
        <v>2015</v>
      </c>
      <c r="B737" s="23" t="s">
        <v>1886</v>
      </c>
      <c r="C737" s="22" t="s">
        <v>164</v>
      </c>
      <c r="D737" s="13" t="s">
        <v>3561</v>
      </c>
      <c r="E737" s="35" t="s">
        <v>3564</v>
      </c>
      <c r="F737" s="36">
        <v>22</v>
      </c>
    </row>
    <row r="738" spans="1:6">
      <c r="A738" s="23">
        <v>2015</v>
      </c>
      <c r="B738" s="23" t="s">
        <v>1886</v>
      </c>
      <c r="C738" s="22" t="s">
        <v>164</v>
      </c>
      <c r="D738" s="13" t="s">
        <v>3561</v>
      </c>
      <c r="E738" s="35" t="s">
        <v>3565</v>
      </c>
      <c r="F738" s="36">
        <v>18</v>
      </c>
    </row>
    <row r="739" spans="1:6">
      <c r="A739" s="23">
        <v>2015</v>
      </c>
      <c r="B739" s="23" t="s">
        <v>1886</v>
      </c>
      <c r="C739" s="22" t="s">
        <v>167</v>
      </c>
      <c r="D739" s="13" t="s">
        <v>3562</v>
      </c>
      <c r="E739" s="35" t="s">
        <v>3564</v>
      </c>
      <c r="F739" s="36">
        <v>3</v>
      </c>
    </row>
    <row r="740" spans="1:6">
      <c r="A740" s="23">
        <v>2015</v>
      </c>
      <c r="B740" s="23" t="s">
        <v>1886</v>
      </c>
      <c r="C740" s="22" t="s">
        <v>167</v>
      </c>
      <c r="D740" s="13" t="s">
        <v>3562</v>
      </c>
      <c r="E740" s="35" t="s">
        <v>3565</v>
      </c>
      <c r="F740" s="36">
        <v>7</v>
      </c>
    </row>
    <row r="741" spans="1:6">
      <c r="A741" s="23">
        <v>2015</v>
      </c>
      <c r="B741" s="23" t="s">
        <v>1886</v>
      </c>
      <c r="C741" s="22" t="s">
        <v>167</v>
      </c>
      <c r="D741" s="13" t="s">
        <v>3561</v>
      </c>
      <c r="E741" s="35" t="s">
        <v>3564</v>
      </c>
      <c r="F741" s="36">
        <v>10</v>
      </c>
    </row>
    <row r="742" spans="1:6">
      <c r="A742" s="23">
        <v>2015</v>
      </c>
      <c r="B742" s="23" t="s">
        <v>1886</v>
      </c>
      <c r="C742" s="22" t="s">
        <v>167</v>
      </c>
      <c r="D742" s="13" t="s">
        <v>3561</v>
      </c>
      <c r="E742" s="35" t="s">
        <v>3565</v>
      </c>
      <c r="F742" s="36">
        <v>53</v>
      </c>
    </row>
    <row r="743" spans="1:6">
      <c r="A743" s="23">
        <v>2015</v>
      </c>
      <c r="B743" s="23" t="s">
        <v>1886</v>
      </c>
      <c r="C743" s="22" t="s">
        <v>171</v>
      </c>
      <c r="D743" s="13" t="s">
        <v>3562</v>
      </c>
      <c r="E743" s="35" t="s">
        <v>3565</v>
      </c>
      <c r="F743" s="36">
        <v>3</v>
      </c>
    </row>
    <row r="744" spans="1:6">
      <c r="A744" s="23">
        <v>2015</v>
      </c>
      <c r="B744" s="23" t="s">
        <v>1886</v>
      </c>
      <c r="C744" s="22" t="s">
        <v>171</v>
      </c>
      <c r="D744" s="13" t="s">
        <v>3561</v>
      </c>
      <c r="E744" s="35" t="s">
        <v>3565</v>
      </c>
      <c r="F744" s="36">
        <v>7</v>
      </c>
    </row>
    <row r="745" spans="1:6">
      <c r="A745" s="23">
        <v>2015</v>
      </c>
      <c r="B745" s="23" t="s">
        <v>1886</v>
      </c>
      <c r="C745" s="22" t="s">
        <v>539</v>
      </c>
      <c r="D745" s="13" t="s">
        <v>3561</v>
      </c>
      <c r="E745" s="35" t="s">
        <v>3564</v>
      </c>
      <c r="F745" s="36">
        <v>4</v>
      </c>
    </row>
    <row r="746" spans="1:6">
      <c r="A746" s="23">
        <v>2015</v>
      </c>
      <c r="B746" s="23" t="s">
        <v>1886</v>
      </c>
      <c r="C746" s="22" t="s">
        <v>539</v>
      </c>
      <c r="D746" s="13" t="s">
        <v>3561</v>
      </c>
      <c r="E746" s="35" t="s">
        <v>3565</v>
      </c>
      <c r="F746" s="36">
        <v>2</v>
      </c>
    </row>
    <row r="747" spans="1:6">
      <c r="A747" s="23">
        <v>2015</v>
      </c>
      <c r="B747" s="23" t="s">
        <v>514</v>
      </c>
      <c r="C747" s="22" t="s">
        <v>184</v>
      </c>
      <c r="D747" s="13" t="s">
        <v>3562</v>
      </c>
      <c r="E747" s="35" t="s">
        <v>3564</v>
      </c>
      <c r="F747" s="36">
        <v>58</v>
      </c>
    </row>
    <row r="748" spans="1:6">
      <c r="A748" s="23">
        <v>2015</v>
      </c>
      <c r="B748" s="23" t="s">
        <v>514</v>
      </c>
      <c r="C748" s="22" t="s">
        <v>184</v>
      </c>
      <c r="D748" s="13" t="s">
        <v>3562</v>
      </c>
      <c r="E748" s="35" t="s">
        <v>3565</v>
      </c>
      <c r="F748" s="36">
        <v>117</v>
      </c>
    </row>
    <row r="749" spans="1:6">
      <c r="A749" s="23">
        <v>2015</v>
      </c>
      <c r="B749" s="23" t="s">
        <v>514</v>
      </c>
      <c r="C749" s="22" t="s">
        <v>184</v>
      </c>
      <c r="D749" s="13" t="s">
        <v>3561</v>
      </c>
      <c r="E749" s="35" t="s">
        <v>3564</v>
      </c>
      <c r="F749" s="36">
        <v>26</v>
      </c>
    </row>
    <row r="750" spans="1:6">
      <c r="A750" s="23">
        <v>2015</v>
      </c>
      <c r="B750" s="23" t="s">
        <v>514</v>
      </c>
      <c r="C750" s="22" t="s">
        <v>184</v>
      </c>
      <c r="D750" s="13" t="s">
        <v>3561</v>
      </c>
      <c r="E750" s="35" t="s">
        <v>3565</v>
      </c>
      <c r="F750" s="36">
        <v>21</v>
      </c>
    </row>
    <row r="751" spans="1:6">
      <c r="A751" s="23">
        <v>2015</v>
      </c>
      <c r="B751" s="23" t="s">
        <v>514</v>
      </c>
      <c r="C751" s="22" t="s">
        <v>23</v>
      </c>
      <c r="D751" s="13" t="s">
        <v>3562</v>
      </c>
      <c r="E751" s="35" t="s">
        <v>3564</v>
      </c>
      <c r="F751" s="36">
        <v>28</v>
      </c>
    </row>
    <row r="752" spans="1:6">
      <c r="A752" s="23">
        <v>2015</v>
      </c>
      <c r="B752" s="23" t="s">
        <v>514</v>
      </c>
      <c r="C752" s="22" t="s">
        <v>23</v>
      </c>
      <c r="D752" s="13" t="s">
        <v>3562</v>
      </c>
      <c r="E752" s="35" t="s">
        <v>3565</v>
      </c>
      <c r="F752" s="36">
        <v>58</v>
      </c>
    </row>
    <row r="753" spans="1:6">
      <c r="A753" s="23">
        <v>2015</v>
      </c>
      <c r="B753" s="23" t="s">
        <v>514</v>
      </c>
      <c r="C753" s="22" t="s">
        <v>23</v>
      </c>
      <c r="D753" s="13" t="s">
        <v>3561</v>
      </c>
      <c r="E753" s="35" t="s">
        <v>3564</v>
      </c>
      <c r="F753" s="36">
        <v>23</v>
      </c>
    </row>
    <row r="754" spans="1:6">
      <c r="A754" s="23">
        <v>2015</v>
      </c>
      <c r="B754" s="23" t="s">
        <v>514</v>
      </c>
      <c r="C754" s="22" t="s">
        <v>23</v>
      </c>
      <c r="D754" s="13" t="s">
        <v>3561</v>
      </c>
      <c r="E754" s="35" t="s">
        <v>3565</v>
      </c>
      <c r="F754" s="36">
        <v>49</v>
      </c>
    </row>
    <row r="755" spans="1:6">
      <c r="A755" s="23">
        <v>2015</v>
      </c>
      <c r="B755" s="23" t="s">
        <v>514</v>
      </c>
      <c r="C755" s="22" t="s">
        <v>185</v>
      </c>
      <c r="D755" s="13" t="s">
        <v>3562</v>
      </c>
      <c r="E755" s="35" t="s">
        <v>3564</v>
      </c>
      <c r="F755" s="36">
        <v>97</v>
      </c>
    </row>
    <row r="756" spans="1:6">
      <c r="A756" s="23">
        <v>2015</v>
      </c>
      <c r="B756" s="23" t="s">
        <v>514</v>
      </c>
      <c r="C756" s="22" t="s">
        <v>185</v>
      </c>
      <c r="D756" s="13" t="s">
        <v>3562</v>
      </c>
      <c r="E756" s="35" t="s">
        <v>3565</v>
      </c>
      <c r="F756" s="36">
        <v>166</v>
      </c>
    </row>
    <row r="757" spans="1:6">
      <c r="A757" s="23">
        <v>2015</v>
      </c>
      <c r="B757" s="23" t="s">
        <v>514</v>
      </c>
      <c r="C757" s="22" t="s">
        <v>185</v>
      </c>
      <c r="D757" s="13" t="s">
        <v>3561</v>
      </c>
      <c r="E757" s="35" t="s">
        <v>3564</v>
      </c>
      <c r="F757" s="36">
        <v>63</v>
      </c>
    </row>
    <row r="758" spans="1:6">
      <c r="A758" s="23">
        <v>2015</v>
      </c>
      <c r="B758" s="23" t="s">
        <v>514</v>
      </c>
      <c r="C758" s="22" t="s">
        <v>185</v>
      </c>
      <c r="D758" s="13" t="s">
        <v>3561</v>
      </c>
      <c r="E758" s="35" t="s">
        <v>3565</v>
      </c>
      <c r="F758" s="36">
        <v>69</v>
      </c>
    </row>
    <row r="759" spans="1:6">
      <c r="A759" s="23">
        <v>2015</v>
      </c>
      <c r="B759" s="23" t="s">
        <v>514</v>
      </c>
      <c r="C759" s="22" t="s">
        <v>3925</v>
      </c>
      <c r="D759" s="13" t="s">
        <v>3562</v>
      </c>
      <c r="E759" s="35" t="s">
        <v>3564</v>
      </c>
      <c r="F759" s="36">
        <v>20</v>
      </c>
    </row>
    <row r="760" spans="1:6">
      <c r="A760" s="23">
        <v>2015</v>
      </c>
      <c r="B760" s="23" t="s">
        <v>514</v>
      </c>
      <c r="C760" s="22" t="s">
        <v>3925</v>
      </c>
      <c r="D760" s="13" t="s">
        <v>3562</v>
      </c>
      <c r="E760" s="35" t="s">
        <v>3565</v>
      </c>
      <c r="F760" s="36">
        <v>92</v>
      </c>
    </row>
    <row r="761" spans="1:6">
      <c r="A761" s="23">
        <v>2015</v>
      </c>
      <c r="B761" s="23" t="s">
        <v>514</v>
      </c>
      <c r="C761" s="22" t="s">
        <v>3925</v>
      </c>
      <c r="D761" s="13" t="s">
        <v>3561</v>
      </c>
      <c r="E761" s="35" t="s">
        <v>3564</v>
      </c>
      <c r="F761" s="36">
        <v>20</v>
      </c>
    </row>
    <row r="762" spans="1:6">
      <c r="A762" s="23">
        <v>2015</v>
      </c>
      <c r="B762" s="23" t="s">
        <v>514</v>
      </c>
      <c r="C762" s="22" t="s">
        <v>3925</v>
      </c>
      <c r="D762" s="13" t="s">
        <v>3561</v>
      </c>
      <c r="E762" s="35" t="s">
        <v>3565</v>
      </c>
      <c r="F762" s="36">
        <v>65</v>
      </c>
    </row>
    <row r="763" spans="1:6">
      <c r="A763" s="23">
        <v>2016</v>
      </c>
      <c r="B763" s="23" t="s">
        <v>1886</v>
      </c>
      <c r="C763" s="22" t="s">
        <v>5</v>
      </c>
      <c r="D763" s="13" t="s">
        <v>3562</v>
      </c>
      <c r="E763" s="35" t="s">
        <v>3564</v>
      </c>
      <c r="F763" s="36">
        <v>160</v>
      </c>
    </row>
    <row r="764" spans="1:6">
      <c r="A764" s="23">
        <v>2016</v>
      </c>
      <c r="B764" s="23" t="s">
        <v>1886</v>
      </c>
      <c r="C764" s="22" t="s">
        <v>5</v>
      </c>
      <c r="D764" s="13" t="s">
        <v>3562</v>
      </c>
      <c r="E764" s="35" t="s">
        <v>3565</v>
      </c>
      <c r="F764" s="36">
        <v>69</v>
      </c>
    </row>
    <row r="765" spans="1:6">
      <c r="A765" s="23">
        <v>2016</v>
      </c>
      <c r="B765" s="23" t="s">
        <v>1886</v>
      </c>
      <c r="C765" s="22" t="s">
        <v>5</v>
      </c>
      <c r="D765" s="13" t="s">
        <v>3561</v>
      </c>
      <c r="E765" s="35" t="s">
        <v>3564</v>
      </c>
      <c r="F765" s="36">
        <v>27</v>
      </c>
    </row>
    <row r="766" spans="1:6">
      <c r="A766" s="23">
        <v>2016</v>
      </c>
      <c r="B766" s="23" t="s">
        <v>1886</v>
      </c>
      <c r="C766" s="22" t="s">
        <v>5</v>
      </c>
      <c r="D766" s="13" t="s">
        <v>3561</v>
      </c>
      <c r="E766" s="35" t="s">
        <v>3565</v>
      </c>
      <c r="F766" s="36">
        <v>33</v>
      </c>
    </row>
    <row r="767" spans="1:6">
      <c r="A767" s="23">
        <v>2016</v>
      </c>
      <c r="B767" s="23" t="s">
        <v>1886</v>
      </c>
      <c r="C767" s="22" t="s">
        <v>10</v>
      </c>
      <c r="D767" s="13" t="s">
        <v>3562</v>
      </c>
      <c r="E767" s="35" t="s">
        <v>3564</v>
      </c>
      <c r="F767" s="36">
        <v>135</v>
      </c>
    </row>
    <row r="768" spans="1:6">
      <c r="A768" s="23">
        <v>2016</v>
      </c>
      <c r="B768" s="23" t="s">
        <v>1886</v>
      </c>
      <c r="C768" s="22" t="s">
        <v>10</v>
      </c>
      <c r="D768" s="13" t="s">
        <v>3562</v>
      </c>
      <c r="E768" s="35" t="s">
        <v>3565</v>
      </c>
      <c r="F768" s="36">
        <v>94</v>
      </c>
    </row>
    <row r="769" spans="1:6">
      <c r="A769" s="23">
        <v>2016</v>
      </c>
      <c r="B769" s="23" t="s">
        <v>1886</v>
      </c>
      <c r="C769" s="22" t="s">
        <v>10</v>
      </c>
      <c r="D769" s="13" t="s">
        <v>3561</v>
      </c>
      <c r="E769" s="35" t="s">
        <v>3564</v>
      </c>
      <c r="F769" s="36">
        <v>24</v>
      </c>
    </row>
    <row r="770" spans="1:6">
      <c r="A770" s="23">
        <v>2016</v>
      </c>
      <c r="B770" s="23" t="s">
        <v>1886</v>
      </c>
      <c r="C770" s="22" t="s">
        <v>10</v>
      </c>
      <c r="D770" s="13" t="s">
        <v>3561</v>
      </c>
      <c r="E770" s="35" t="s">
        <v>3565</v>
      </c>
      <c r="F770" s="36">
        <v>36</v>
      </c>
    </row>
    <row r="771" spans="1:6">
      <c r="A771" s="23">
        <v>2016</v>
      </c>
      <c r="B771" s="23" t="s">
        <v>1886</v>
      </c>
      <c r="C771" s="22" t="s">
        <v>14</v>
      </c>
      <c r="D771" s="13" t="s">
        <v>3562</v>
      </c>
      <c r="E771" s="35" t="s">
        <v>3564</v>
      </c>
      <c r="F771" s="36">
        <v>40</v>
      </c>
    </row>
    <row r="772" spans="1:6">
      <c r="A772" s="23">
        <v>2016</v>
      </c>
      <c r="B772" s="23" t="s">
        <v>1886</v>
      </c>
      <c r="C772" s="22" t="s">
        <v>14</v>
      </c>
      <c r="D772" s="13" t="s">
        <v>3562</v>
      </c>
      <c r="E772" s="35" t="s">
        <v>3565</v>
      </c>
      <c r="F772" s="36">
        <v>46</v>
      </c>
    </row>
    <row r="773" spans="1:6">
      <c r="A773" s="23">
        <v>2016</v>
      </c>
      <c r="B773" s="23" t="s">
        <v>1886</v>
      </c>
      <c r="C773" s="22" t="s">
        <v>14</v>
      </c>
      <c r="D773" s="13" t="s">
        <v>3561</v>
      </c>
      <c r="E773" s="35" t="s">
        <v>3564</v>
      </c>
      <c r="F773" s="36">
        <v>81</v>
      </c>
    </row>
    <row r="774" spans="1:6">
      <c r="A774" s="23">
        <v>2016</v>
      </c>
      <c r="B774" s="23" t="s">
        <v>1886</v>
      </c>
      <c r="C774" s="22" t="s">
        <v>14</v>
      </c>
      <c r="D774" s="13" t="s">
        <v>3561</v>
      </c>
      <c r="E774" s="35" t="s">
        <v>3565</v>
      </c>
      <c r="F774" s="36">
        <v>73</v>
      </c>
    </row>
    <row r="775" spans="1:6">
      <c r="A775" s="23">
        <v>2016</v>
      </c>
      <c r="B775" s="23" t="s">
        <v>1886</v>
      </c>
      <c r="C775" s="22" t="s">
        <v>23</v>
      </c>
      <c r="D775" s="13" t="s">
        <v>3562</v>
      </c>
      <c r="E775" s="35" t="s">
        <v>3564</v>
      </c>
      <c r="F775" s="36">
        <v>208</v>
      </c>
    </row>
    <row r="776" spans="1:6">
      <c r="A776" s="23">
        <v>2016</v>
      </c>
      <c r="B776" s="23" t="s">
        <v>1886</v>
      </c>
      <c r="C776" s="22" t="s">
        <v>23</v>
      </c>
      <c r="D776" s="13" t="s">
        <v>3562</v>
      </c>
      <c r="E776" s="35" t="s">
        <v>3565</v>
      </c>
      <c r="F776" s="36">
        <v>89</v>
      </c>
    </row>
    <row r="777" spans="1:6">
      <c r="A777" s="23">
        <v>2016</v>
      </c>
      <c r="B777" s="23" t="s">
        <v>1886</v>
      </c>
      <c r="C777" s="22" t="s">
        <v>23</v>
      </c>
      <c r="D777" s="13" t="s">
        <v>3561</v>
      </c>
      <c r="E777" s="35" t="s">
        <v>3564</v>
      </c>
      <c r="F777" s="36">
        <v>42</v>
      </c>
    </row>
    <row r="778" spans="1:6">
      <c r="A778" s="23">
        <v>2016</v>
      </c>
      <c r="B778" s="23" t="s">
        <v>1886</v>
      </c>
      <c r="C778" s="22" t="s">
        <v>23</v>
      </c>
      <c r="D778" s="13" t="s">
        <v>3561</v>
      </c>
      <c r="E778" s="35" t="s">
        <v>3565</v>
      </c>
      <c r="F778" s="36">
        <v>52</v>
      </c>
    </row>
    <row r="779" spans="1:6">
      <c r="A779" s="23">
        <v>2016</v>
      </c>
      <c r="B779" s="23" t="s">
        <v>1886</v>
      </c>
      <c r="C779" s="22" t="s">
        <v>41</v>
      </c>
      <c r="D779" s="13" t="s">
        <v>3562</v>
      </c>
      <c r="E779" s="35" t="s">
        <v>3564</v>
      </c>
      <c r="F779" s="36">
        <v>180</v>
      </c>
    </row>
    <row r="780" spans="1:6">
      <c r="A780" s="23">
        <v>2016</v>
      </c>
      <c r="B780" s="23" t="s">
        <v>1886</v>
      </c>
      <c r="C780" s="22" t="s">
        <v>41</v>
      </c>
      <c r="D780" s="13" t="s">
        <v>3562</v>
      </c>
      <c r="E780" s="35" t="s">
        <v>3565</v>
      </c>
      <c r="F780" s="36">
        <v>71</v>
      </c>
    </row>
    <row r="781" spans="1:6">
      <c r="A781" s="23">
        <v>2016</v>
      </c>
      <c r="B781" s="23" t="s">
        <v>1886</v>
      </c>
      <c r="C781" s="22" t="s">
        <v>41</v>
      </c>
      <c r="D781" s="13" t="s">
        <v>3561</v>
      </c>
      <c r="E781" s="35" t="s">
        <v>3564</v>
      </c>
      <c r="F781" s="36">
        <v>14</v>
      </c>
    </row>
    <row r="782" spans="1:6">
      <c r="A782" s="23">
        <v>2016</v>
      </c>
      <c r="B782" s="23" t="s">
        <v>1886</v>
      </c>
      <c r="C782" s="22" t="s">
        <v>41</v>
      </c>
      <c r="D782" s="13" t="s">
        <v>3561</v>
      </c>
      <c r="E782" s="35" t="s">
        <v>3565</v>
      </c>
      <c r="F782" s="36">
        <v>32</v>
      </c>
    </row>
    <row r="783" spans="1:6">
      <c r="A783" s="23">
        <v>2016</v>
      </c>
      <c r="B783" s="23" t="s">
        <v>1886</v>
      </c>
      <c r="C783" s="22" t="s">
        <v>60</v>
      </c>
      <c r="D783" s="13" t="s">
        <v>3562</v>
      </c>
      <c r="E783" s="35" t="s">
        <v>3564</v>
      </c>
      <c r="F783" s="36">
        <v>65</v>
      </c>
    </row>
    <row r="784" spans="1:6">
      <c r="A784" s="23">
        <v>2016</v>
      </c>
      <c r="B784" s="23" t="s">
        <v>1886</v>
      </c>
      <c r="C784" s="22" t="s">
        <v>60</v>
      </c>
      <c r="D784" s="13" t="s">
        <v>3562</v>
      </c>
      <c r="E784" s="35" t="s">
        <v>3565</v>
      </c>
      <c r="F784" s="36">
        <v>35</v>
      </c>
    </row>
    <row r="785" spans="1:6">
      <c r="A785" s="23">
        <v>2016</v>
      </c>
      <c r="B785" s="23" t="s">
        <v>1886</v>
      </c>
      <c r="C785" s="22" t="s">
        <v>60</v>
      </c>
      <c r="D785" s="13" t="s">
        <v>3561</v>
      </c>
      <c r="E785" s="35" t="s">
        <v>3564</v>
      </c>
      <c r="F785" s="36">
        <v>7</v>
      </c>
    </row>
    <row r="786" spans="1:6">
      <c r="A786" s="23">
        <v>2016</v>
      </c>
      <c r="B786" s="23" t="s">
        <v>1886</v>
      </c>
      <c r="C786" s="22" t="s">
        <v>60</v>
      </c>
      <c r="D786" s="13" t="s">
        <v>3561</v>
      </c>
      <c r="E786" s="35" t="s">
        <v>3565</v>
      </c>
      <c r="F786" s="36">
        <v>26</v>
      </c>
    </row>
    <row r="787" spans="1:6">
      <c r="A787" s="23">
        <v>2016</v>
      </c>
      <c r="B787" s="23" t="s">
        <v>1886</v>
      </c>
      <c r="C787" s="22" t="s">
        <v>70</v>
      </c>
      <c r="D787" s="13" t="s">
        <v>3562</v>
      </c>
      <c r="E787" s="35" t="s">
        <v>3564</v>
      </c>
      <c r="F787" s="36">
        <v>31</v>
      </c>
    </row>
    <row r="788" spans="1:6">
      <c r="A788" s="23">
        <v>2016</v>
      </c>
      <c r="B788" s="23" t="s">
        <v>1886</v>
      </c>
      <c r="C788" s="22" t="s">
        <v>70</v>
      </c>
      <c r="D788" s="13" t="s">
        <v>3562</v>
      </c>
      <c r="E788" s="35" t="s">
        <v>3565</v>
      </c>
      <c r="F788" s="36">
        <v>26</v>
      </c>
    </row>
    <row r="789" spans="1:6">
      <c r="A789" s="23">
        <v>2016</v>
      </c>
      <c r="B789" s="23" t="s">
        <v>1886</v>
      </c>
      <c r="C789" s="22" t="s">
        <v>70</v>
      </c>
      <c r="D789" s="13" t="s">
        <v>3561</v>
      </c>
      <c r="E789" s="35" t="s">
        <v>3564</v>
      </c>
      <c r="F789" s="36">
        <v>20</v>
      </c>
    </row>
    <row r="790" spans="1:6">
      <c r="A790" s="23">
        <v>2016</v>
      </c>
      <c r="B790" s="23" t="s">
        <v>1886</v>
      </c>
      <c r="C790" s="22" t="s">
        <v>70</v>
      </c>
      <c r="D790" s="13" t="s">
        <v>3561</v>
      </c>
      <c r="E790" s="35" t="s">
        <v>3565</v>
      </c>
      <c r="F790" s="36">
        <v>27</v>
      </c>
    </row>
    <row r="791" spans="1:6">
      <c r="A791" s="23">
        <v>2016</v>
      </c>
      <c r="B791" s="23" t="s">
        <v>1886</v>
      </c>
      <c r="C791" s="22" t="s">
        <v>76</v>
      </c>
      <c r="D791" s="13" t="s">
        <v>3562</v>
      </c>
      <c r="E791" s="35" t="s">
        <v>3564</v>
      </c>
      <c r="F791" s="36">
        <v>163</v>
      </c>
    </row>
    <row r="792" spans="1:6">
      <c r="A792" s="23">
        <v>2016</v>
      </c>
      <c r="B792" s="23" t="s">
        <v>1886</v>
      </c>
      <c r="C792" s="22" t="s">
        <v>76</v>
      </c>
      <c r="D792" s="13" t="s">
        <v>3562</v>
      </c>
      <c r="E792" s="35" t="s">
        <v>3565</v>
      </c>
      <c r="F792" s="36">
        <v>149</v>
      </c>
    </row>
    <row r="793" spans="1:6">
      <c r="A793" s="23">
        <v>2016</v>
      </c>
      <c r="B793" s="23" t="s">
        <v>1886</v>
      </c>
      <c r="C793" s="22" t="s">
        <v>76</v>
      </c>
      <c r="D793" s="13" t="s">
        <v>3561</v>
      </c>
      <c r="E793" s="35" t="s">
        <v>3564</v>
      </c>
      <c r="F793" s="36">
        <v>33</v>
      </c>
    </row>
    <row r="794" spans="1:6">
      <c r="A794" s="23">
        <v>2016</v>
      </c>
      <c r="B794" s="23" t="s">
        <v>1886</v>
      </c>
      <c r="C794" s="22" t="s">
        <v>76</v>
      </c>
      <c r="D794" s="13" t="s">
        <v>3561</v>
      </c>
      <c r="E794" s="35" t="s">
        <v>3565</v>
      </c>
      <c r="F794" s="36">
        <v>23</v>
      </c>
    </row>
    <row r="795" spans="1:6">
      <c r="A795" s="23">
        <v>2016</v>
      </c>
      <c r="B795" s="23" t="s">
        <v>1886</v>
      </c>
      <c r="C795" s="22" t="s">
        <v>83</v>
      </c>
      <c r="D795" s="13" t="s">
        <v>3562</v>
      </c>
      <c r="E795" s="35" t="s">
        <v>3564</v>
      </c>
      <c r="F795" s="36">
        <v>2</v>
      </c>
    </row>
    <row r="796" spans="1:6">
      <c r="A796" s="23">
        <v>2016</v>
      </c>
      <c r="B796" s="23" t="s">
        <v>1886</v>
      </c>
      <c r="C796" s="22" t="s">
        <v>83</v>
      </c>
      <c r="D796" s="13" t="s">
        <v>3561</v>
      </c>
      <c r="E796" s="35" t="s">
        <v>3565</v>
      </c>
      <c r="F796" s="36">
        <v>2</v>
      </c>
    </row>
    <row r="797" spans="1:6">
      <c r="A797" s="23">
        <v>2016</v>
      </c>
      <c r="B797" s="23" t="s">
        <v>1886</v>
      </c>
      <c r="C797" s="22" t="s">
        <v>86</v>
      </c>
      <c r="D797" s="13" t="s">
        <v>3562</v>
      </c>
      <c r="E797" s="35" t="s">
        <v>3564</v>
      </c>
      <c r="F797" s="36">
        <v>45</v>
      </c>
    </row>
    <row r="798" spans="1:6">
      <c r="A798" s="23">
        <v>2016</v>
      </c>
      <c r="B798" s="23" t="s">
        <v>1886</v>
      </c>
      <c r="C798" s="22" t="s">
        <v>86</v>
      </c>
      <c r="D798" s="13" t="s">
        <v>3562</v>
      </c>
      <c r="E798" s="35" t="s">
        <v>3565</v>
      </c>
      <c r="F798" s="36">
        <v>27</v>
      </c>
    </row>
    <row r="799" spans="1:6">
      <c r="A799" s="23">
        <v>2016</v>
      </c>
      <c r="B799" s="23" t="s">
        <v>1886</v>
      </c>
      <c r="C799" s="22" t="s">
        <v>86</v>
      </c>
      <c r="D799" s="13" t="s">
        <v>3561</v>
      </c>
      <c r="E799" s="35" t="s">
        <v>3564</v>
      </c>
      <c r="F799" s="36">
        <v>23</v>
      </c>
    </row>
    <row r="800" spans="1:6">
      <c r="A800" s="23">
        <v>2016</v>
      </c>
      <c r="B800" s="23" t="s">
        <v>1886</v>
      </c>
      <c r="C800" s="22" t="s">
        <v>86</v>
      </c>
      <c r="D800" s="13" t="s">
        <v>3561</v>
      </c>
      <c r="E800" s="35" t="s">
        <v>3565</v>
      </c>
      <c r="F800" s="36">
        <v>8</v>
      </c>
    </row>
    <row r="801" spans="1:6">
      <c r="A801" s="23">
        <v>2016</v>
      </c>
      <c r="B801" s="23" t="s">
        <v>1886</v>
      </c>
      <c r="C801" s="22" t="s">
        <v>89</v>
      </c>
      <c r="D801" s="13" t="s">
        <v>3562</v>
      </c>
      <c r="E801" s="35" t="s">
        <v>3565</v>
      </c>
      <c r="F801" s="36">
        <v>3</v>
      </c>
    </row>
    <row r="802" spans="1:6">
      <c r="A802" s="23">
        <v>2016</v>
      </c>
      <c r="B802" s="23" t="s">
        <v>1886</v>
      </c>
      <c r="C802" s="22" t="s">
        <v>89</v>
      </c>
      <c r="D802" s="13" t="s">
        <v>3561</v>
      </c>
      <c r="E802" s="35" t="s">
        <v>3564</v>
      </c>
      <c r="F802" s="36">
        <v>21</v>
      </c>
    </row>
    <row r="803" spans="1:6">
      <c r="A803" s="23">
        <v>2016</v>
      </c>
      <c r="B803" s="23" t="s">
        <v>1886</v>
      </c>
      <c r="C803" s="22" t="s">
        <v>94</v>
      </c>
      <c r="D803" s="13" t="s">
        <v>3562</v>
      </c>
      <c r="E803" s="35" t="s">
        <v>3564</v>
      </c>
      <c r="F803" s="36">
        <v>13</v>
      </c>
    </row>
    <row r="804" spans="1:6">
      <c r="A804" s="23">
        <v>2016</v>
      </c>
      <c r="B804" s="23" t="s">
        <v>1886</v>
      </c>
      <c r="C804" s="22" t="s">
        <v>94</v>
      </c>
      <c r="D804" s="13" t="s">
        <v>3562</v>
      </c>
      <c r="E804" s="35" t="s">
        <v>3565</v>
      </c>
      <c r="F804" s="36">
        <v>11</v>
      </c>
    </row>
    <row r="805" spans="1:6">
      <c r="A805" s="23">
        <v>2016</v>
      </c>
      <c r="B805" s="23" t="s">
        <v>1886</v>
      </c>
      <c r="C805" s="22" t="s">
        <v>94</v>
      </c>
      <c r="D805" s="13" t="s">
        <v>3561</v>
      </c>
      <c r="E805" s="35" t="s">
        <v>3564</v>
      </c>
      <c r="F805" s="36">
        <v>11</v>
      </c>
    </row>
    <row r="806" spans="1:6">
      <c r="A806" s="23">
        <v>2016</v>
      </c>
      <c r="B806" s="23" t="s">
        <v>1886</v>
      </c>
      <c r="C806" s="22" t="s">
        <v>94</v>
      </c>
      <c r="D806" s="13" t="s">
        <v>3561</v>
      </c>
      <c r="E806" s="35" t="s">
        <v>3565</v>
      </c>
      <c r="F806" s="36">
        <v>17</v>
      </c>
    </row>
    <row r="807" spans="1:6">
      <c r="A807" s="23">
        <v>2016</v>
      </c>
      <c r="B807" s="23" t="s">
        <v>1886</v>
      </c>
      <c r="C807" s="22" t="s">
        <v>100</v>
      </c>
      <c r="D807" s="13" t="s">
        <v>3562</v>
      </c>
      <c r="E807" s="35" t="s">
        <v>3564</v>
      </c>
      <c r="F807" s="36">
        <v>19</v>
      </c>
    </row>
    <row r="808" spans="1:6">
      <c r="A808" s="23">
        <v>2016</v>
      </c>
      <c r="B808" s="23" t="s">
        <v>1886</v>
      </c>
      <c r="C808" s="22" t="s">
        <v>100</v>
      </c>
      <c r="D808" s="13" t="s">
        <v>3562</v>
      </c>
      <c r="E808" s="35" t="s">
        <v>3565</v>
      </c>
      <c r="F808" s="36">
        <v>14</v>
      </c>
    </row>
    <row r="809" spans="1:6">
      <c r="A809" s="23">
        <v>2016</v>
      </c>
      <c r="B809" s="23" t="s">
        <v>1886</v>
      </c>
      <c r="C809" s="22" t="s">
        <v>100</v>
      </c>
      <c r="D809" s="13" t="s">
        <v>3561</v>
      </c>
      <c r="E809" s="35" t="s">
        <v>3564</v>
      </c>
      <c r="F809" s="36">
        <v>5</v>
      </c>
    </row>
    <row r="810" spans="1:6">
      <c r="A810" s="23">
        <v>2016</v>
      </c>
      <c r="B810" s="23" t="s">
        <v>1886</v>
      </c>
      <c r="C810" s="22" t="s">
        <v>100</v>
      </c>
      <c r="D810" s="13" t="s">
        <v>3561</v>
      </c>
      <c r="E810" s="35" t="s">
        <v>3565</v>
      </c>
      <c r="F810" s="36">
        <v>21</v>
      </c>
    </row>
    <row r="811" spans="1:6">
      <c r="A811" s="23">
        <v>2016</v>
      </c>
      <c r="B811" s="23" t="s">
        <v>1886</v>
      </c>
      <c r="C811" s="22" t="s">
        <v>104</v>
      </c>
      <c r="D811" s="13" t="s">
        <v>3562</v>
      </c>
      <c r="E811" s="35" t="s">
        <v>3564</v>
      </c>
      <c r="F811" s="36">
        <v>214</v>
      </c>
    </row>
    <row r="812" spans="1:6">
      <c r="A812" s="23">
        <v>2016</v>
      </c>
      <c r="B812" s="23" t="s">
        <v>1886</v>
      </c>
      <c r="C812" s="22" t="s">
        <v>104</v>
      </c>
      <c r="D812" s="13" t="s">
        <v>3562</v>
      </c>
      <c r="E812" s="35" t="s">
        <v>3565</v>
      </c>
      <c r="F812" s="36">
        <v>51</v>
      </c>
    </row>
    <row r="813" spans="1:6">
      <c r="A813" s="23">
        <v>2016</v>
      </c>
      <c r="B813" s="23" t="s">
        <v>1886</v>
      </c>
      <c r="C813" s="22" t="s">
        <v>104</v>
      </c>
      <c r="D813" s="13" t="s">
        <v>3561</v>
      </c>
      <c r="E813" s="35" t="s">
        <v>3564</v>
      </c>
      <c r="F813" s="36">
        <v>20</v>
      </c>
    </row>
    <row r="814" spans="1:6">
      <c r="A814" s="23">
        <v>2016</v>
      </c>
      <c r="B814" s="23" t="s">
        <v>1886</v>
      </c>
      <c r="C814" s="22" t="s">
        <v>104</v>
      </c>
      <c r="D814" s="13" t="s">
        <v>3561</v>
      </c>
      <c r="E814" s="35" t="s">
        <v>3565</v>
      </c>
      <c r="F814" s="36">
        <v>75</v>
      </c>
    </row>
    <row r="815" spans="1:6">
      <c r="A815" s="23">
        <v>2016</v>
      </c>
      <c r="B815" s="23" t="s">
        <v>1886</v>
      </c>
      <c r="C815" s="22" t="s">
        <v>120</v>
      </c>
      <c r="D815" s="13" t="s">
        <v>3562</v>
      </c>
      <c r="E815" s="35" t="s">
        <v>3564</v>
      </c>
      <c r="F815" s="36">
        <v>14</v>
      </c>
    </row>
    <row r="816" spans="1:6">
      <c r="A816" s="23">
        <v>2016</v>
      </c>
      <c r="B816" s="23" t="s">
        <v>1886</v>
      </c>
      <c r="C816" s="22" t="s">
        <v>120</v>
      </c>
      <c r="D816" s="13" t="s">
        <v>3562</v>
      </c>
      <c r="E816" s="35" t="s">
        <v>3565</v>
      </c>
      <c r="F816" s="36">
        <v>8</v>
      </c>
    </row>
    <row r="817" spans="1:6">
      <c r="A817" s="23">
        <v>2016</v>
      </c>
      <c r="B817" s="23" t="s">
        <v>1886</v>
      </c>
      <c r="C817" s="22" t="s">
        <v>120</v>
      </c>
      <c r="D817" s="13" t="s">
        <v>3561</v>
      </c>
      <c r="E817" s="35" t="s">
        <v>3564</v>
      </c>
      <c r="F817" s="36">
        <v>92</v>
      </c>
    </row>
    <row r="818" spans="1:6">
      <c r="A818" s="23">
        <v>2016</v>
      </c>
      <c r="B818" s="23" t="s">
        <v>1886</v>
      </c>
      <c r="C818" s="22" t="s">
        <v>120</v>
      </c>
      <c r="D818" s="13" t="s">
        <v>3561</v>
      </c>
      <c r="E818" s="35" t="s">
        <v>3565</v>
      </c>
      <c r="F818" s="36">
        <v>141</v>
      </c>
    </row>
    <row r="819" spans="1:6">
      <c r="A819" s="23">
        <v>2016</v>
      </c>
      <c r="B819" s="23" t="s">
        <v>1886</v>
      </c>
      <c r="C819" s="22" t="s">
        <v>156</v>
      </c>
      <c r="D819" s="13" t="s">
        <v>3561</v>
      </c>
      <c r="E819" s="35" t="s">
        <v>3564</v>
      </c>
      <c r="F819" s="36">
        <v>97</v>
      </c>
    </row>
    <row r="820" spans="1:6">
      <c r="A820" s="23">
        <v>2016</v>
      </c>
      <c r="B820" s="23" t="s">
        <v>1886</v>
      </c>
      <c r="C820" s="22" t="s">
        <v>156</v>
      </c>
      <c r="D820" s="13" t="s">
        <v>3561</v>
      </c>
      <c r="E820" s="35" t="s">
        <v>3565</v>
      </c>
      <c r="F820" s="36">
        <v>75</v>
      </c>
    </row>
    <row r="821" spans="1:6">
      <c r="A821" s="23">
        <v>2016</v>
      </c>
      <c r="B821" s="23" t="s">
        <v>1886</v>
      </c>
      <c r="C821" s="22" t="s">
        <v>164</v>
      </c>
      <c r="D821" s="13" t="s">
        <v>3562</v>
      </c>
      <c r="E821" s="35" t="s">
        <v>3564</v>
      </c>
      <c r="F821" s="36">
        <v>21</v>
      </c>
    </row>
    <row r="822" spans="1:6">
      <c r="A822" s="23">
        <v>2016</v>
      </c>
      <c r="B822" s="23" t="s">
        <v>1886</v>
      </c>
      <c r="C822" s="22" t="s">
        <v>164</v>
      </c>
      <c r="D822" s="13" t="s">
        <v>3562</v>
      </c>
      <c r="E822" s="35" t="s">
        <v>3565</v>
      </c>
      <c r="F822" s="36">
        <v>34</v>
      </c>
    </row>
    <row r="823" spans="1:6">
      <c r="A823" s="23">
        <v>2016</v>
      </c>
      <c r="B823" s="23" t="s">
        <v>1886</v>
      </c>
      <c r="C823" s="22" t="s">
        <v>164</v>
      </c>
      <c r="D823" s="13" t="s">
        <v>3561</v>
      </c>
      <c r="E823" s="35" t="s">
        <v>3564</v>
      </c>
      <c r="F823" s="36">
        <v>25</v>
      </c>
    </row>
    <row r="824" spans="1:6">
      <c r="A824" s="23">
        <v>2016</v>
      </c>
      <c r="B824" s="23" t="s">
        <v>1886</v>
      </c>
      <c r="C824" s="22" t="s">
        <v>164</v>
      </c>
      <c r="D824" s="13" t="s">
        <v>3561</v>
      </c>
      <c r="E824" s="35" t="s">
        <v>3565</v>
      </c>
      <c r="F824" s="36">
        <v>16</v>
      </c>
    </row>
    <row r="825" spans="1:6">
      <c r="A825" s="23">
        <v>2016</v>
      </c>
      <c r="B825" s="23" t="s">
        <v>1886</v>
      </c>
      <c r="C825" s="22" t="s">
        <v>167</v>
      </c>
      <c r="D825" s="13" t="s">
        <v>3562</v>
      </c>
      <c r="E825" s="35" t="s">
        <v>3564</v>
      </c>
      <c r="F825" s="36">
        <v>16</v>
      </c>
    </row>
    <row r="826" spans="1:6">
      <c r="A826" s="23">
        <v>2016</v>
      </c>
      <c r="B826" s="23" t="s">
        <v>1886</v>
      </c>
      <c r="C826" s="22" t="s">
        <v>167</v>
      </c>
      <c r="D826" s="13" t="s">
        <v>3562</v>
      </c>
      <c r="E826" s="35" t="s">
        <v>3565</v>
      </c>
      <c r="F826" s="36">
        <v>4</v>
      </c>
    </row>
    <row r="827" spans="1:6">
      <c r="A827" s="23">
        <v>2016</v>
      </c>
      <c r="B827" s="23" t="s">
        <v>1886</v>
      </c>
      <c r="C827" s="22" t="s">
        <v>167</v>
      </c>
      <c r="D827" s="13" t="s">
        <v>3561</v>
      </c>
      <c r="E827" s="35" t="s">
        <v>3564</v>
      </c>
      <c r="F827" s="36">
        <v>10</v>
      </c>
    </row>
    <row r="828" spans="1:6">
      <c r="A828" s="23">
        <v>2016</v>
      </c>
      <c r="B828" s="23" t="s">
        <v>1886</v>
      </c>
      <c r="C828" s="22" t="s">
        <v>167</v>
      </c>
      <c r="D828" s="13" t="s">
        <v>3561</v>
      </c>
      <c r="E828" s="35" t="s">
        <v>3565</v>
      </c>
      <c r="F828" s="36">
        <v>53</v>
      </c>
    </row>
    <row r="829" spans="1:6">
      <c r="A829" s="23">
        <v>2016</v>
      </c>
      <c r="B829" s="23" t="s">
        <v>1886</v>
      </c>
      <c r="C829" s="22" t="s">
        <v>171</v>
      </c>
      <c r="D829" s="13" t="s">
        <v>3562</v>
      </c>
      <c r="E829" s="35" t="s">
        <v>3564</v>
      </c>
      <c r="F829" s="36">
        <v>4</v>
      </c>
    </row>
    <row r="830" spans="1:6">
      <c r="A830" s="23">
        <v>2016</v>
      </c>
      <c r="B830" s="23" t="s">
        <v>1886</v>
      </c>
      <c r="C830" s="22" t="s">
        <v>171</v>
      </c>
      <c r="D830" s="13" t="s">
        <v>3562</v>
      </c>
      <c r="E830" s="35" t="s">
        <v>3565</v>
      </c>
      <c r="F830" s="36">
        <v>1</v>
      </c>
    </row>
    <row r="831" spans="1:6">
      <c r="A831" s="23">
        <v>2016</v>
      </c>
      <c r="B831" s="23" t="s">
        <v>1886</v>
      </c>
      <c r="C831" s="22" t="s">
        <v>171</v>
      </c>
      <c r="D831" s="13" t="s">
        <v>3561</v>
      </c>
      <c r="E831" s="35" t="s">
        <v>3565</v>
      </c>
      <c r="F831" s="36">
        <v>7</v>
      </c>
    </row>
    <row r="832" spans="1:6">
      <c r="A832" s="23">
        <v>2016</v>
      </c>
      <c r="B832" s="23" t="s">
        <v>1886</v>
      </c>
      <c r="C832" s="22" t="s">
        <v>539</v>
      </c>
      <c r="D832" s="13" t="s">
        <v>3561</v>
      </c>
      <c r="E832" s="35" t="s">
        <v>3564</v>
      </c>
      <c r="F832" s="36">
        <v>3</v>
      </c>
    </row>
    <row r="833" spans="1:6">
      <c r="A833" s="23">
        <v>2016</v>
      </c>
      <c r="B833" s="23" t="s">
        <v>1886</v>
      </c>
      <c r="C833" s="22" t="s">
        <v>539</v>
      </c>
      <c r="D833" s="13" t="s">
        <v>3561</v>
      </c>
      <c r="E833" s="35" t="s">
        <v>3565</v>
      </c>
      <c r="F833" s="36">
        <v>4</v>
      </c>
    </row>
    <row r="834" spans="1:6">
      <c r="A834" s="23">
        <v>2016</v>
      </c>
      <c r="B834" s="23" t="s">
        <v>514</v>
      </c>
      <c r="C834" s="22" t="s">
        <v>184</v>
      </c>
      <c r="D834" s="13" t="s">
        <v>3562</v>
      </c>
      <c r="E834" s="35" t="s">
        <v>3564</v>
      </c>
      <c r="F834" s="36">
        <v>73</v>
      </c>
    </row>
    <row r="835" spans="1:6">
      <c r="A835" s="23">
        <v>2016</v>
      </c>
      <c r="B835" s="23" t="s">
        <v>514</v>
      </c>
      <c r="C835" s="22" t="s">
        <v>184</v>
      </c>
      <c r="D835" s="13" t="s">
        <v>3562</v>
      </c>
      <c r="E835" s="35" t="s">
        <v>3565</v>
      </c>
      <c r="F835" s="36">
        <v>141</v>
      </c>
    </row>
    <row r="836" spans="1:6">
      <c r="A836" s="23">
        <v>2016</v>
      </c>
      <c r="B836" s="23" t="s">
        <v>514</v>
      </c>
      <c r="C836" s="22" t="s">
        <v>184</v>
      </c>
      <c r="D836" s="13" t="s">
        <v>3561</v>
      </c>
      <c r="E836" s="35" t="s">
        <v>3564</v>
      </c>
      <c r="F836" s="36">
        <v>30</v>
      </c>
    </row>
    <row r="837" spans="1:6">
      <c r="A837" s="23">
        <v>2016</v>
      </c>
      <c r="B837" s="23" t="s">
        <v>514</v>
      </c>
      <c r="C837" s="22" t="s">
        <v>184</v>
      </c>
      <c r="D837" s="13" t="s">
        <v>3561</v>
      </c>
      <c r="E837" s="35" t="s">
        <v>3565</v>
      </c>
      <c r="F837" s="36">
        <v>26</v>
      </c>
    </row>
    <row r="838" spans="1:6">
      <c r="A838" s="23">
        <v>2016</v>
      </c>
      <c r="B838" s="23" t="s">
        <v>514</v>
      </c>
      <c r="C838" s="22" t="s">
        <v>23</v>
      </c>
      <c r="D838" s="13" t="s">
        <v>3562</v>
      </c>
      <c r="E838" s="35" t="s">
        <v>3564</v>
      </c>
      <c r="F838" s="36">
        <v>32</v>
      </c>
    </row>
    <row r="839" spans="1:6">
      <c r="A839" s="23">
        <v>2016</v>
      </c>
      <c r="B839" s="23" t="s">
        <v>514</v>
      </c>
      <c r="C839" s="22" t="s">
        <v>23</v>
      </c>
      <c r="D839" s="13" t="s">
        <v>3562</v>
      </c>
      <c r="E839" s="35" t="s">
        <v>3565</v>
      </c>
      <c r="F839" s="36">
        <v>62</v>
      </c>
    </row>
    <row r="840" spans="1:6">
      <c r="A840" s="23">
        <v>2016</v>
      </c>
      <c r="B840" s="23" t="s">
        <v>514</v>
      </c>
      <c r="C840" s="22" t="s">
        <v>23</v>
      </c>
      <c r="D840" s="13" t="s">
        <v>3561</v>
      </c>
      <c r="E840" s="35" t="s">
        <v>3564</v>
      </c>
      <c r="F840" s="36">
        <v>22</v>
      </c>
    </row>
    <row r="841" spans="1:6">
      <c r="A841" s="23">
        <v>2016</v>
      </c>
      <c r="B841" s="23" t="s">
        <v>514</v>
      </c>
      <c r="C841" s="22" t="s">
        <v>23</v>
      </c>
      <c r="D841" s="13" t="s">
        <v>3561</v>
      </c>
      <c r="E841" s="35" t="s">
        <v>3565</v>
      </c>
      <c r="F841" s="36">
        <v>47</v>
      </c>
    </row>
    <row r="842" spans="1:6">
      <c r="A842" s="23">
        <v>2016</v>
      </c>
      <c r="B842" s="23" t="s">
        <v>514</v>
      </c>
      <c r="C842" s="22" t="s">
        <v>185</v>
      </c>
      <c r="D842" s="13" t="s">
        <v>3562</v>
      </c>
      <c r="E842" s="35" t="s">
        <v>3564</v>
      </c>
      <c r="F842" s="36">
        <v>113</v>
      </c>
    </row>
    <row r="843" spans="1:6">
      <c r="A843" s="23">
        <v>2016</v>
      </c>
      <c r="B843" s="23" t="s">
        <v>514</v>
      </c>
      <c r="C843" s="22" t="s">
        <v>185</v>
      </c>
      <c r="D843" s="13" t="s">
        <v>3562</v>
      </c>
      <c r="E843" s="35" t="s">
        <v>3565</v>
      </c>
      <c r="F843" s="36">
        <v>177</v>
      </c>
    </row>
    <row r="844" spans="1:6">
      <c r="A844" s="23">
        <v>2016</v>
      </c>
      <c r="B844" s="23" t="s">
        <v>514</v>
      </c>
      <c r="C844" s="22" t="s">
        <v>185</v>
      </c>
      <c r="D844" s="13" t="s">
        <v>3561</v>
      </c>
      <c r="E844" s="35" t="s">
        <v>3564</v>
      </c>
      <c r="F844" s="36">
        <v>70</v>
      </c>
    </row>
    <row r="845" spans="1:6">
      <c r="A845" s="23">
        <v>2016</v>
      </c>
      <c r="B845" s="23" t="s">
        <v>514</v>
      </c>
      <c r="C845" s="22" t="s">
        <v>185</v>
      </c>
      <c r="D845" s="13" t="s">
        <v>3561</v>
      </c>
      <c r="E845" s="35" t="s">
        <v>3565</v>
      </c>
      <c r="F845" s="36">
        <v>73</v>
      </c>
    </row>
    <row r="846" spans="1:6">
      <c r="A846" s="23">
        <v>2016</v>
      </c>
      <c r="B846" s="23" t="s">
        <v>514</v>
      </c>
      <c r="C846" s="22" t="s">
        <v>3925</v>
      </c>
      <c r="D846" s="13" t="s">
        <v>3562</v>
      </c>
      <c r="E846" s="35" t="s">
        <v>3564</v>
      </c>
      <c r="F846" s="36">
        <v>22</v>
      </c>
    </row>
    <row r="847" spans="1:6">
      <c r="A847" s="23">
        <v>2016</v>
      </c>
      <c r="B847" s="23" t="s">
        <v>514</v>
      </c>
      <c r="C847" s="22" t="s">
        <v>3925</v>
      </c>
      <c r="D847" s="13" t="s">
        <v>3562</v>
      </c>
      <c r="E847" s="35" t="s">
        <v>3565</v>
      </c>
      <c r="F847" s="36">
        <v>102</v>
      </c>
    </row>
    <row r="848" spans="1:6">
      <c r="A848" s="23">
        <v>2016</v>
      </c>
      <c r="B848" s="23" t="s">
        <v>514</v>
      </c>
      <c r="C848" s="22" t="s">
        <v>3925</v>
      </c>
      <c r="D848" s="13" t="s">
        <v>3561</v>
      </c>
      <c r="E848" s="35" t="s">
        <v>3564</v>
      </c>
      <c r="F848" s="36">
        <v>19</v>
      </c>
    </row>
    <row r="849" spans="1:6">
      <c r="A849" s="23">
        <v>2016</v>
      </c>
      <c r="B849" s="23" t="s">
        <v>514</v>
      </c>
      <c r="C849" s="22" t="s">
        <v>3925</v>
      </c>
      <c r="D849" s="13" t="s">
        <v>3561</v>
      </c>
      <c r="E849" s="35" t="s">
        <v>3565</v>
      </c>
      <c r="F849" s="36">
        <v>65</v>
      </c>
    </row>
    <row r="850" spans="1:6">
      <c r="A850" s="23">
        <v>2016</v>
      </c>
      <c r="B850" s="23" t="s">
        <v>514</v>
      </c>
      <c r="C850" s="22" t="s">
        <v>8102</v>
      </c>
      <c r="D850" s="13" t="s">
        <v>3561</v>
      </c>
      <c r="E850" s="35" t="s">
        <v>3564</v>
      </c>
      <c r="F850" s="36">
        <v>1</v>
      </c>
    </row>
    <row r="851" spans="1:6">
      <c r="A851" s="23">
        <v>2016</v>
      </c>
      <c r="B851" s="23" t="s">
        <v>514</v>
      </c>
      <c r="C851" s="22" t="s">
        <v>8102</v>
      </c>
      <c r="D851" s="13" t="s">
        <v>3561</v>
      </c>
      <c r="E851" s="35" t="s">
        <v>3565</v>
      </c>
      <c r="F851" s="36">
        <v>2</v>
      </c>
    </row>
    <row r="852" spans="1:6">
      <c r="A852" s="23">
        <v>2017</v>
      </c>
      <c r="B852" s="23" t="s">
        <v>1886</v>
      </c>
      <c r="C852" s="22" t="s">
        <v>5</v>
      </c>
      <c r="D852" s="13" t="s">
        <v>3562</v>
      </c>
      <c r="E852" s="35" t="s">
        <v>3564</v>
      </c>
      <c r="F852" s="36">
        <v>66</v>
      </c>
    </row>
    <row r="853" spans="1:6">
      <c r="A853" s="23">
        <v>2017</v>
      </c>
      <c r="B853" s="23" t="s">
        <v>1886</v>
      </c>
      <c r="C853" s="22" t="s">
        <v>5</v>
      </c>
      <c r="D853" s="13" t="s">
        <v>3562</v>
      </c>
      <c r="E853" s="35" t="s">
        <v>3565</v>
      </c>
      <c r="F853" s="36">
        <v>159</v>
      </c>
    </row>
    <row r="854" spans="1:6">
      <c r="A854" s="23">
        <v>2017</v>
      </c>
      <c r="B854" s="23" t="s">
        <v>1886</v>
      </c>
      <c r="C854" s="22" t="s">
        <v>5</v>
      </c>
      <c r="D854" s="13" t="s">
        <v>3561</v>
      </c>
      <c r="E854" s="35" t="s">
        <v>3564</v>
      </c>
      <c r="F854" s="36">
        <v>28</v>
      </c>
    </row>
    <row r="855" spans="1:6">
      <c r="A855" s="23">
        <v>2017</v>
      </c>
      <c r="B855" s="23" t="s">
        <v>1886</v>
      </c>
      <c r="C855" s="22" t="s">
        <v>5</v>
      </c>
      <c r="D855" s="13" t="s">
        <v>3561</v>
      </c>
      <c r="E855" s="35" t="s">
        <v>3565</v>
      </c>
      <c r="F855" s="36">
        <v>35</v>
      </c>
    </row>
    <row r="856" spans="1:6">
      <c r="A856" s="23">
        <v>2017</v>
      </c>
      <c r="B856" s="23" t="s">
        <v>1886</v>
      </c>
      <c r="C856" s="22" t="s">
        <v>10</v>
      </c>
      <c r="D856" s="13" t="s">
        <v>3562</v>
      </c>
      <c r="E856" s="35" t="s">
        <v>3564</v>
      </c>
      <c r="F856" s="36">
        <v>104</v>
      </c>
    </row>
    <row r="857" spans="1:6">
      <c r="A857" s="23">
        <v>2017</v>
      </c>
      <c r="B857" s="23" t="s">
        <v>1886</v>
      </c>
      <c r="C857" s="22" t="s">
        <v>10</v>
      </c>
      <c r="D857" s="13" t="s">
        <v>3562</v>
      </c>
      <c r="E857" s="35" t="s">
        <v>3565</v>
      </c>
      <c r="F857" s="36">
        <v>142</v>
      </c>
    </row>
    <row r="858" spans="1:6">
      <c r="A858" s="23">
        <v>2017</v>
      </c>
      <c r="B858" s="23" t="s">
        <v>1886</v>
      </c>
      <c r="C858" s="22" t="s">
        <v>10</v>
      </c>
      <c r="D858" s="13" t="s">
        <v>3561</v>
      </c>
      <c r="E858" s="35" t="s">
        <v>3564</v>
      </c>
      <c r="F858" s="36">
        <v>22</v>
      </c>
    </row>
    <row r="859" spans="1:6">
      <c r="A859" s="23">
        <v>2017</v>
      </c>
      <c r="B859" s="23" t="s">
        <v>1886</v>
      </c>
      <c r="C859" s="22" t="s">
        <v>10</v>
      </c>
      <c r="D859" s="13" t="s">
        <v>3561</v>
      </c>
      <c r="E859" s="35" t="s">
        <v>3565</v>
      </c>
      <c r="F859" s="36">
        <v>42</v>
      </c>
    </row>
    <row r="860" spans="1:6">
      <c r="A860" s="23">
        <v>2017</v>
      </c>
      <c r="B860" s="23" t="s">
        <v>1886</v>
      </c>
      <c r="C860" s="22" t="s">
        <v>14</v>
      </c>
      <c r="D860" s="13" t="s">
        <v>3562</v>
      </c>
      <c r="E860" s="35" t="s">
        <v>3564</v>
      </c>
      <c r="F860" s="36">
        <v>53</v>
      </c>
    </row>
    <row r="861" spans="1:6">
      <c r="A861" s="23">
        <v>2017</v>
      </c>
      <c r="B861" s="23" t="s">
        <v>1886</v>
      </c>
      <c r="C861" s="22" t="s">
        <v>14</v>
      </c>
      <c r="D861" s="13" t="s">
        <v>3562</v>
      </c>
      <c r="E861" s="35" t="s">
        <v>3565</v>
      </c>
      <c r="F861" s="36">
        <v>48</v>
      </c>
    </row>
    <row r="862" spans="1:6">
      <c r="A862" s="23">
        <v>2017</v>
      </c>
      <c r="B862" s="23" t="s">
        <v>1886</v>
      </c>
      <c r="C862" s="22" t="s">
        <v>14</v>
      </c>
      <c r="D862" s="13" t="s">
        <v>3561</v>
      </c>
      <c r="E862" s="35" t="s">
        <v>3564</v>
      </c>
      <c r="F862" s="36">
        <v>77</v>
      </c>
    </row>
    <row r="863" spans="1:6">
      <c r="A863" s="23">
        <v>2017</v>
      </c>
      <c r="B863" s="23" t="s">
        <v>1886</v>
      </c>
      <c r="C863" s="22" t="s">
        <v>14</v>
      </c>
      <c r="D863" s="13" t="s">
        <v>3561</v>
      </c>
      <c r="E863" s="35" t="s">
        <v>3565</v>
      </c>
      <c r="F863" s="36">
        <v>74</v>
      </c>
    </row>
    <row r="864" spans="1:6">
      <c r="A864" s="23">
        <v>2017</v>
      </c>
      <c r="B864" s="23" t="s">
        <v>1886</v>
      </c>
      <c r="C864" s="22" t="s">
        <v>23</v>
      </c>
      <c r="D864" s="13" t="s">
        <v>3562</v>
      </c>
      <c r="E864" s="35" t="s">
        <v>3564</v>
      </c>
      <c r="F864" s="36">
        <v>84</v>
      </c>
    </row>
    <row r="865" spans="1:6">
      <c r="A865" s="23">
        <v>2017</v>
      </c>
      <c r="B865" s="23" t="s">
        <v>1886</v>
      </c>
      <c r="C865" s="22" t="s">
        <v>23</v>
      </c>
      <c r="D865" s="13" t="s">
        <v>3562</v>
      </c>
      <c r="E865" s="35" t="s">
        <v>3565</v>
      </c>
      <c r="F865" s="36">
        <v>220</v>
      </c>
    </row>
    <row r="866" spans="1:6">
      <c r="A866" s="23">
        <v>2017</v>
      </c>
      <c r="B866" s="23" t="s">
        <v>1886</v>
      </c>
      <c r="C866" s="22" t="s">
        <v>23</v>
      </c>
      <c r="D866" s="13" t="s">
        <v>3561</v>
      </c>
      <c r="E866" s="35" t="s">
        <v>3564</v>
      </c>
      <c r="F866" s="36">
        <v>42</v>
      </c>
    </row>
    <row r="867" spans="1:6">
      <c r="A867" s="23">
        <v>2017</v>
      </c>
      <c r="B867" s="23" t="s">
        <v>1886</v>
      </c>
      <c r="C867" s="22" t="s">
        <v>23</v>
      </c>
      <c r="D867" s="13" t="s">
        <v>3561</v>
      </c>
      <c r="E867" s="35" t="s">
        <v>3565</v>
      </c>
      <c r="F867" s="36">
        <v>49</v>
      </c>
    </row>
    <row r="868" spans="1:6">
      <c r="A868" s="23">
        <v>2017</v>
      </c>
      <c r="B868" s="23" t="s">
        <v>1886</v>
      </c>
      <c r="C868" s="22" t="s">
        <v>41</v>
      </c>
      <c r="D868" s="13" t="s">
        <v>3562</v>
      </c>
      <c r="E868" s="35" t="s">
        <v>3564</v>
      </c>
      <c r="F868" s="36">
        <v>78</v>
      </c>
    </row>
    <row r="869" spans="1:6">
      <c r="A869" s="23">
        <v>2017</v>
      </c>
      <c r="B869" s="23" t="s">
        <v>1886</v>
      </c>
      <c r="C869" s="22" t="s">
        <v>41</v>
      </c>
      <c r="D869" s="13" t="s">
        <v>3562</v>
      </c>
      <c r="E869" s="35" t="s">
        <v>3565</v>
      </c>
      <c r="F869" s="36">
        <v>197</v>
      </c>
    </row>
    <row r="870" spans="1:6">
      <c r="A870" s="23">
        <v>2017</v>
      </c>
      <c r="B870" s="23" t="s">
        <v>1886</v>
      </c>
      <c r="C870" s="22" t="s">
        <v>41</v>
      </c>
      <c r="D870" s="13" t="s">
        <v>3561</v>
      </c>
      <c r="E870" s="35" t="s">
        <v>3564</v>
      </c>
      <c r="F870" s="36">
        <v>15</v>
      </c>
    </row>
    <row r="871" spans="1:6">
      <c r="A871" s="23">
        <v>2017</v>
      </c>
      <c r="B871" s="23" t="s">
        <v>1886</v>
      </c>
      <c r="C871" s="22" t="s">
        <v>41</v>
      </c>
      <c r="D871" s="13" t="s">
        <v>3561</v>
      </c>
      <c r="E871" s="35" t="s">
        <v>3565</v>
      </c>
      <c r="F871" s="36">
        <v>35</v>
      </c>
    </row>
    <row r="872" spans="1:6">
      <c r="A872" s="23">
        <v>2017</v>
      </c>
      <c r="B872" s="23" t="s">
        <v>1886</v>
      </c>
      <c r="C872" s="22" t="s">
        <v>60</v>
      </c>
      <c r="D872" s="13" t="s">
        <v>3562</v>
      </c>
      <c r="E872" s="35" t="s">
        <v>3564</v>
      </c>
      <c r="F872" s="36">
        <v>26</v>
      </c>
    </row>
    <row r="873" spans="1:6">
      <c r="A873" s="23">
        <v>2017</v>
      </c>
      <c r="B873" s="23" t="s">
        <v>1886</v>
      </c>
      <c r="C873" s="22" t="s">
        <v>60</v>
      </c>
      <c r="D873" s="13" t="s">
        <v>3562</v>
      </c>
      <c r="E873" s="35" t="s">
        <v>3565</v>
      </c>
      <c r="F873" s="36">
        <v>64</v>
      </c>
    </row>
    <row r="874" spans="1:6">
      <c r="A874" s="23">
        <v>2017</v>
      </c>
      <c r="B874" s="23" t="s">
        <v>1886</v>
      </c>
      <c r="C874" s="22" t="s">
        <v>60</v>
      </c>
      <c r="D874" s="13" t="s">
        <v>3561</v>
      </c>
      <c r="E874" s="35" t="s">
        <v>3564</v>
      </c>
      <c r="F874" s="36">
        <v>7</v>
      </c>
    </row>
    <row r="875" spans="1:6">
      <c r="A875" s="23">
        <v>2017</v>
      </c>
      <c r="B875" s="23" t="s">
        <v>1886</v>
      </c>
      <c r="C875" s="22" t="s">
        <v>60</v>
      </c>
      <c r="D875" s="13" t="s">
        <v>3561</v>
      </c>
      <c r="E875" s="35" t="s">
        <v>3565</v>
      </c>
      <c r="F875" s="36">
        <v>25</v>
      </c>
    </row>
    <row r="876" spans="1:6">
      <c r="A876" s="23">
        <v>2017</v>
      </c>
      <c r="B876" s="23" t="s">
        <v>1886</v>
      </c>
      <c r="C876" s="22" t="s">
        <v>70</v>
      </c>
      <c r="D876" s="13" t="s">
        <v>3562</v>
      </c>
      <c r="E876" s="35" t="s">
        <v>3564</v>
      </c>
      <c r="F876" s="36">
        <v>26</v>
      </c>
    </row>
    <row r="877" spans="1:6">
      <c r="A877" s="23">
        <v>2017</v>
      </c>
      <c r="B877" s="23" t="s">
        <v>1886</v>
      </c>
      <c r="C877" s="22" t="s">
        <v>70</v>
      </c>
      <c r="D877" s="13" t="s">
        <v>3562</v>
      </c>
      <c r="E877" s="35" t="s">
        <v>3565</v>
      </c>
      <c r="F877" s="36">
        <v>32</v>
      </c>
    </row>
    <row r="878" spans="1:6">
      <c r="A878" s="23">
        <v>2017</v>
      </c>
      <c r="B878" s="23" t="s">
        <v>1886</v>
      </c>
      <c r="C878" s="22" t="s">
        <v>70</v>
      </c>
      <c r="D878" s="13" t="s">
        <v>3561</v>
      </c>
      <c r="E878" s="35" t="s">
        <v>3564</v>
      </c>
      <c r="F878" s="36">
        <v>18</v>
      </c>
    </row>
    <row r="879" spans="1:6">
      <c r="A879" s="23">
        <v>2017</v>
      </c>
      <c r="B879" s="23" t="s">
        <v>1886</v>
      </c>
      <c r="C879" s="22" t="s">
        <v>70</v>
      </c>
      <c r="D879" s="13" t="s">
        <v>3561</v>
      </c>
      <c r="E879" s="35" t="s">
        <v>3565</v>
      </c>
      <c r="F879" s="36">
        <v>30</v>
      </c>
    </row>
    <row r="880" spans="1:6">
      <c r="A880" s="23">
        <v>2017</v>
      </c>
      <c r="B880" s="23" t="s">
        <v>1886</v>
      </c>
      <c r="C880" s="22" t="s">
        <v>76</v>
      </c>
      <c r="D880" s="13" t="s">
        <v>3562</v>
      </c>
      <c r="E880" s="35" t="s">
        <v>3564</v>
      </c>
      <c r="F880" s="36">
        <v>171</v>
      </c>
    </row>
    <row r="881" spans="1:6">
      <c r="A881" s="23">
        <v>2017</v>
      </c>
      <c r="B881" s="23" t="s">
        <v>1886</v>
      </c>
      <c r="C881" s="22" t="s">
        <v>76</v>
      </c>
      <c r="D881" s="13" t="s">
        <v>3562</v>
      </c>
      <c r="E881" s="35" t="s">
        <v>3565</v>
      </c>
      <c r="F881" s="36">
        <v>165</v>
      </c>
    </row>
    <row r="882" spans="1:6">
      <c r="A882" s="23">
        <v>2017</v>
      </c>
      <c r="B882" s="23" t="s">
        <v>1886</v>
      </c>
      <c r="C882" s="22" t="s">
        <v>76</v>
      </c>
      <c r="D882" s="13" t="s">
        <v>3561</v>
      </c>
      <c r="E882" s="35" t="s">
        <v>3564</v>
      </c>
      <c r="F882" s="36">
        <v>34</v>
      </c>
    </row>
    <row r="883" spans="1:6">
      <c r="A883" s="23">
        <v>2017</v>
      </c>
      <c r="B883" s="23" t="s">
        <v>1886</v>
      </c>
      <c r="C883" s="22" t="s">
        <v>76</v>
      </c>
      <c r="D883" s="13" t="s">
        <v>3561</v>
      </c>
      <c r="E883" s="35" t="s">
        <v>3565</v>
      </c>
      <c r="F883" s="36">
        <v>26</v>
      </c>
    </row>
    <row r="884" spans="1:6">
      <c r="A884" s="23">
        <v>2017</v>
      </c>
      <c r="B884" s="23" t="s">
        <v>1886</v>
      </c>
      <c r="C884" s="22" t="s">
        <v>83</v>
      </c>
      <c r="D884" s="13" t="s">
        <v>3562</v>
      </c>
      <c r="E884" s="35" t="s">
        <v>3565</v>
      </c>
      <c r="F884" s="36">
        <v>6</v>
      </c>
    </row>
    <row r="885" spans="1:6">
      <c r="A885" s="23">
        <v>2017</v>
      </c>
      <c r="B885" s="23" t="s">
        <v>1886</v>
      </c>
      <c r="C885" s="22" t="s">
        <v>83</v>
      </c>
      <c r="D885" s="13" t="s">
        <v>3561</v>
      </c>
      <c r="E885" s="35" t="s">
        <v>3565</v>
      </c>
      <c r="F885" s="36">
        <v>2</v>
      </c>
    </row>
    <row r="886" spans="1:6">
      <c r="A886" s="23">
        <v>2017</v>
      </c>
      <c r="B886" s="23" t="s">
        <v>1886</v>
      </c>
      <c r="C886" s="22" t="s">
        <v>86</v>
      </c>
      <c r="D886" s="13" t="s">
        <v>3562</v>
      </c>
      <c r="E886" s="35" t="s">
        <v>3564</v>
      </c>
      <c r="F886" s="36">
        <v>24</v>
      </c>
    </row>
    <row r="887" spans="1:6">
      <c r="A887" s="23">
        <v>2017</v>
      </c>
      <c r="B887" s="23" t="s">
        <v>1886</v>
      </c>
      <c r="C887" s="22" t="s">
        <v>86</v>
      </c>
      <c r="D887" s="13" t="s">
        <v>3562</v>
      </c>
      <c r="E887" s="35" t="s">
        <v>3565</v>
      </c>
      <c r="F887" s="36">
        <v>47</v>
      </c>
    </row>
    <row r="888" spans="1:6">
      <c r="A888" s="23">
        <v>2017</v>
      </c>
      <c r="B888" s="23" t="s">
        <v>1886</v>
      </c>
      <c r="C888" s="22" t="s">
        <v>86</v>
      </c>
      <c r="D888" s="13" t="s">
        <v>3561</v>
      </c>
      <c r="E888" s="35" t="s">
        <v>3564</v>
      </c>
      <c r="F888" s="36">
        <v>22</v>
      </c>
    </row>
    <row r="889" spans="1:6">
      <c r="A889" s="23">
        <v>2017</v>
      </c>
      <c r="B889" s="23" t="s">
        <v>1886</v>
      </c>
      <c r="C889" s="22" t="s">
        <v>86</v>
      </c>
      <c r="D889" s="13" t="s">
        <v>3561</v>
      </c>
      <c r="E889" s="35" t="s">
        <v>3565</v>
      </c>
      <c r="F889" s="36">
        <v>10</v>
      </c>
    </row>
    <row r="890" spans="1:6">
      <c r="A890" s="23">
        <v>2017</v>
      </c>
      <c r="B890" s="23" t="s">
        <v>1886</v>
      </c>
      <c r="C890" s="22" t="s">
        <v>89</v>
      </c>
      <c r="D890" s="13" t="s">
        <v>3561</v>
      </c>
      <c r="E890" s="35" t="s">
        <v>3564</v>
      </c>
      <c r="F890" s="36">
        <v>23</v>
      </c>
    </row>
    <row r="891" spans="1:6">
      <c r="A891" s="23">
        <v>2017</v>
      </c>
      <c r="B891" s="23" t="s">
        <v>1886</v>
      </c>
      <c r="C891" s="22" t="s">
        <v>89</v>
      </c>
      <c r="D891" s="13" t="s">
        <v>3561</v>
      </c>
      <c r="E891" s="35" t="s">
        <v>3565</v>
      </c>
      <c r="F891" s="36">
        <v>1</v>
      </c>
    </row>
    <row r="892" spans="1:6">
      <c r="A892" s="23">
        <v>2017</v>
      </c>
      <c r="B892" s="23" t="s">
        <v>1886</v>
      </c>
      <c r="C892" s="22" t="s">
        <v>94</v>
      </c>
      <c r="D892" s="13" t="s">
        <v>3562</v>
      </c>
      <c r="E892" s="35" t="s">
        <v>3564</v>
      </c>
      <c r="F892" s="36">
        <v>11</v>
      </c>
    </row>
    <row r="893" spans="1:6">
      <c r="A893" s="23">
        <v>2017</v>
      </c>
      <c r="B893" s="23" t="s">
        <v>1886</v>
      </c>
      <c r="C893" s="22" t="s">
        <v>94</v>
      </c>
      <c r="D893" s="13" t="s">
        <v>3562</v>
      </c>
      <c r="E893" s="35" t="s">
        <v>3565</v>
      </c>
      <c r="F893" s="36">
        <v>10</v>
      </c>
    </row>
    <row r="894" spans="1:6">
      <c r="A894" s="23">
        <v>2017</v>
      </c>
      <c r="B894" s="23" t="s">
        <v>1886</v>
      </c>
      <c r="C894" s="22" t="s">
        <v>94</v>
      </c>
      <c r="D894" s="13" t="s">
        <v>3561</v>
      </c>
      <c r="E894" s="35" t="s">
        <v>3564</v>
      </c>
      <c r="F894" s="36">
        <v>10</v>
      </c>
    </row>
    <row r="895" spans="1:6">
      <c r="A895" s="23">
        <v>2017</v>
      </c>
      <c r="B895" s="23" t="s">
        <v>1886</v>
      </c>
      <c r="C895" s="22" t="s">
        <v>94</v>
      </c>
      <c r="D895" s="13" t="s">
        <v>3561</v>
      </c>
      <c r="E895" s="35" t="s">
        <v>3565</v>
      </c>
      <c r="F895" s="36">
        <v>18</v>
      </c>
    </row>
    <row r="896" spans="1:6">
      <c r="A896" s="23">
        <v>2017</v>
      </c>
      <c r="B896" s="23" t="s">
        <v>1886</v>
      </c>
      <c r="C896" s="22" t="s">
        <v>100</v>
      </c>
      <c r="D896" s="13" t="s">
        <v>3562</v>
      </c>
      <c r="E896" s="35" t="s">
        <v>3564</v>
      </c>
      <c r="F896" s="36">
        <v>9</v>
      </c>
    </row>
    <row r="897" spans="1:6">
      <c r="A897" s="23">
        <v>2017</v>
      </c>
      <c r="B897" s="23" t="s">
        <v>1886</v>
      </c>
      <c r="C897" s="22" t="s">
        <v>100</v>
      </c>
      <c r="D897" s="13" t="s">
        <v>3562</v>
      </c>
      <c r="E897" s="35" t="s">
        <v>3565</v>
      </c>
      <c r="F897" s="36">
        <v>17</v>
      </c>
    </row>
    <row r="898" spans="1:6">
      <c r="A898" s="23">
        <v>2017</v>
      </c>
      <c r="B898" s="23" t="s">
        <v>1886</v>
      </c>
      <c r="C898" s="22" t="s">
        <v>100</v>
      </c>
      <c r="D898" s="13" t="s">
        <v>3561</v>
      </c>
      <c r="E898" s="35" t="s">
        <v>3564</v>
      </c>
      <c r="F898" s="36">
        <v>5</v>
      </c>
    </row>
    <row r="899" spans="1:6">
      <c r="A899" s="23">
        <v>2017</v>
      </c>
      <c r="B899" s="23" t="s">
        <v>1886</v>
      </c>
      <c r="C899" s="22" t="s">
        <v>100</v>
      </c>
      <c r="D899" s="13" t="s">
        <v>3561</v>
      </c>
      <c r="E899" s="35" t="s">
        <v>3565</v>
      </c>
      <c r="F899" s="36">
        <v>21</v>
      </c>
    </row>
    <row r="900" spans="1:6">
      <c r="A900" s="23">
        <v>2017</v>
      </c>
      <c r="B900" s="23" t="s">
        <v>1886</v>
      </c>
      <c r="C900" s="22" t="s">
        <v>104</v>
      </c>
      <c r="D900" s="13" t="s">
        <v>3562</v>
      </c>
      <c r="E900" s="35" t="s">
        <v>3564</v>
      </c>
      <c r="F900" s="36">
        <v>64</v>
      </c>
    </row>
    <row r="901" spans="1:6">
      <c r="A901" s="23">
        <v>2017</v>
      </c>
      <c r="B901" s="23" t="s">
        <v>1886</v>
      </c>
      <c r="C901" s="22" t="s">
        <v>104</v>
      </c>
      <c r="D901" s="13" t="s">
        <v>3562</v>
      </c>
      <c r="E901" s="35" t="s">
        <v>3565</v>
      </c>
      <c r="F901" s="36">
        <v>219</v>
      </c>
    </row>
    <row r="902" spans="1:6">
      <c r="A902" s="23">
        <v>2017</v>
      </c>
      <c r="B902" s="23" t="s">
        <v>1886</v>
      </c>
      <c r="C902" s="22" t="s">
        <v>104</v>
      </c>
      <c r="D902" s="13" t="s">
        <v>3561</v>
      </c>
      <c r="E902" s="35" t="s">
        <v>3564</v>
      </c>
      <c r="F902" s="36">
        <v>20</v>
      </c>
    </row>
    <row r="903" spans="1:6">
      <c r="A903" s="23">
        <v>2017</v>
      </c>
      <c r="B903" s="23" t="s">
        <v>1886</v>
      </c>
      <c r="C903" s="22" t="s">
        <v>104</v>
      </c>
      <c r="D903" s="13" t="s">
        <v>3561</v>
      </c>
      <c r="E903" s="35" t="s">
        <v>3565</v>
      </c>
      <c r="F903" s="36">
        <v>78</v>
      </c>
    </row>
    <row r="904" spans="1:6">
      <c r="A904" s="23">
        <v>2017</v>
      </c>
      <c r="B904" s="23" t="s">
        <v>1886</v>
      </c>
      <c r="C904" s="22" t="s">
        <v>120</v>
      </c>
      <c r="D904" s="13" t="s">
        <v>3562</v>
      </c>
      <c r="E904" s="35" t="s">
        <v>3564</v>
      </c>
      <c r="F904" s="36">
        <v>10</v>
      </c>
    </row>
    <row r="905" spans="1:6">
      <c r="A905" s="23">
        <v>2017</v>
      </c>
      <c r="B905" s="23" t="s">
        <v>1886</v>
      </c>
      <c r="C905" s="22" t="s">
        <v>120</v>
      </c>
      <c r="D905" s="13" t="s">
        <v>3562</v>
      </c>
      <c r="E905" s="35" t="s">
        <v>3565</v>
      </c>
      <c r="F905" s="36">
        <v>19</v>
      </c>
    </row>
    <row r="906" spans="1:6">
      <c r="A906" s="23">
        <v>2017</v>
      </c>
      <c r="B906" s="23" t="s">
        <v>1886</v>
      </c>
      <c r="C906" s="22" t="s">
        <v>120</v>
      </c>
      <c r="D906" s="13" t="s">
        <v>3561</v>
      </c>
      <c r="E906" s="35" t="s">
        <v>3564</v>
      </c>
      <c r="F906" s="36">
        <v>89</v>
      </c>
    </row>
    <row r="907" spans="1:6">
      <c r="A907" s="23">
        <v>2017</v>
      </c>
      <c r="B907" s="23" t="s">
        <v>1886</v>
      </c>
      <c r="C907" s="22" t="s">
        <v>120</v>
      </c>
      <c r="D907" s="13" t="s">
        <v>3561</v>
      </c>
      <c r="E907" s="35" t="s">
        <v>3565</v>
      </c>
      <c r="F907" s="36">
        <v>144</v>
      </c>
    </row>
    <row r="908" spans="1:6">
      <c r="A908" s="23">
        <v>2017</v>
      </c>
      <c r="B908" s="23" t="s">
        <v>1886</v>
      </c>
      <c r="C908" s="22" t="s">
        <v>156</v>
      </c>
      <c r="D908" s="13" t="s">
        <v>3561</v>
      </c>
      <c r="E908" s="35" t="s">
        <v>3564</v>
      </c>
      <c r="F908" s="36">
        <v>99</v>
      </c>
    </row>
    <row r="909" spans="1:6">
      <c r="A909" s="23">
        <v>2017</v>
      </c>
      <c r="B909" s="23" t="s">
        <v>1886</v>
      </c>
      <c r="C909" s="22" t="s">
        <v>156</v>
      </c>
      <c r="D909" s="13" t="s">
        <v>3561</v>
      </c>
      <c r="E909" s="35" t="s">
        <v>3565</v>
      </c>
      <c r="F909" s="36">
        <v>71</v>
      </c>
    </row>
    <row r="910" spans="1:6">
      <c r="A910" s="23">
        <v>2017</v>
      </c>
      <c r="B910" s="23" t="s">
        <v>1886</v>
      </c>
      <c r="C910" s="22" t="s">
        <v>164</v>
      </c>
      <c r="D910" s="13" t="s">
        <v>3562</v>
      </c>
      <c r="E910" s="35" t="s">
        <v>3564</v>
      </c>
      <c r="F910" s="36">
        <v>50</v>
      </c>
    </row>
    <row r="911" spans="1:6">
      <c r="A911" s="23">
        <v>2017</v>
      </c>
      <c r="B911" s="23" t="s">
        <v>1886</v>
      </c>
      <c r="C911" s="22" t="s">
        <v>164</v>
      </c>
      <c r="D911" s="13" t="s">
        <v>3562</v>
      </c>
      <c r="E911" s="35" t="s">
        <v>3565</v>
      </c>
      <c r="F911" s="36">
        <v>20</v>
      </c>
    </row>
    <row r="912" spans="1:6">
      <c r="A912" s="23">
        <v>2017</v>
      </c>
      <c r="B912" s="23" t="s">
        <v>1886</v>
      </c>
      <c r="C912" s="22" t="s">
        <v>164</v>
      </c>
      <c r="D912" s="13" t="s">
        <v>3561</v>
      </c>
      <c r="E912" s="35" t="s">
        <v>3564</v>
      </c>
      <c r="F912" s="36">
        <v>23</v>
      </c>
    </row>
    <row r="913" spans="1:6">
      <c r="A913" s="23">
        <v>2017</v>
      </c>
      <c r="B913" s="23" t="s">
        <v>1886</v>
      </c>
      <c r="C913" s="22" t="s">
        <v>164</v>
      </c>
      <c r="D913" s="13" t="s">
        <v>3561</v>
      </c>
      <c r="E913" s="35" t="s">
        <v>3565</v>
      </c>
      <c r="F913" s="36">
        <v>16</v>
      </c>
    </row>
    <row r="914" spans="1:6">
      <c r="A914" s="23">
        <v>2017</v>
      </c>
      <c r="B914" s="23" t="s">
        <v>1886</v>
      </c>
      <c r="C914" s="22" t="s">
        <v>167</v>
      </c>
      <c r="D914" s="13" t="s">
        <v>3562</v>
      </c>
      <c r="E914" s="35" t="s">
        <v>3564</v>
      </c>
      <c r="F914" s="36">
        <v>6</v>
      </c>
    </row>
    <row r="915" spans="1:6">
      <c r="A915" s="23">
        <v>2017</v>
      </c>
      <c r="B915" s="23" t="s">
        <v>1886</v>
      </c>
      <c r="C915" s="22" t="s">
        <v>167</v>
      </c>
      <c r="D915" s="13" t="s">
        <v>3562</v>
      </c>
      <c r="E915" s="35" t="s">
        <v>3565</v>
      </c>
      <c r="F915" s="36">
        <v>14</v>
      </c>
    </row>
    <row r="916" spans="1:6">
      <c r="A916" s="23">
        <v>2017</v>
      </c>
      <c r="B916" s="23" t="s">
        <v>1886</v>
      </c>
      <c r="C916" s="22" t="s">
        <v>167</v>
      </c>
      <c r="D916" s="13" t="s">
        <v>3561</v>
      </c>
      <c r="E916" s="35" t="s">
        <v>3564</v>
      </c>
      <c r="F916" s="36">
        <v>12</v>
      </c>
    </row>
    <row r="917" spans="1:6">
      <c r="A917" s="23">
        <v>2017</v>
      </c>
      <c r="B917" s="23" t="s">
        <v>1886</v>
      </c>
      <c r="C917" s="22" t="s">
        <v>167</v>
      </c>
      <c r="D917" s="13" t="s">
        <v>3561</v>
      </c>
      <c r="E917" s="35" t="s">
        <v>3565</v>
      </c>
      <c r="F917" s="36">
        <v>53</v>
      </c>
    </row>
    <row r="918" spans="1:6">
      <c r="A918" s="23">
        <v>2017</v>
      </c>
      <c r="B918" s="23" t="s">
        <v>1886</v>
      </c>
      <c r="C918" s="22" t="s">
        <v>171</v>
      </c>
      <c r="D918" s="13" t="s">
        <v>3562</v>
      </c>
      <c r="E918" s="35" t="s">
        <v>3564</v>
      </c>
      <c r="F918" s="36">
        <v>2</v>
      </c>
    </row>
    <row r="919" spans="1:6">
      <c r="A919" s="23">
        <v>2017</v>
      </c>
      <c r="B919" s="23" t="s">
        <v>1886</v>
      </c>
      <c r="C919" s="22" t="s">
        <v>171</v>
      </c>
      <c r="D919" s="13" t="s">
        <v>3562</v>
      </c>
      <c r="E919" s="35" t="s">
        <v>3565</v>
      </c>
      <c r="F919" s="36">
        <v>5</v>
      </c>
    </row>
    <row r="920" spans="1:6">
      <c r="A920" s="23">
        <v>2017</v>
      </c>
      <c r="B920" s="23" t="s">
        <v>1886</v>
      </c>
      <c r="C920" s="22" t="s">
        <v>171</v>
      </c>
      <c r="D920" s="13" t="s">
        <v>3561</v>
      </c>
      <c r="E920" s="35" t="s">
        <v>3565</v>
      </c>
      <c r="F920" s="36">
        <v>7</v>
      </c>
    </row>
    <row r="921" spans="1:6">
      <c r="A921" s="23">
        <v>2017</v>
      </c>
      <c r="B921" s="23" t="s">
        <v>1886</v>
      </c>
      <c r="C921" s="22" t="s">
        <v>539</v>
      </c>
      <c r="D921" s="13" t="s">
        <v>3561</v>
      </c>
      <c r="E921" s="35" t="s">
        <v>3564</v>
      </c>
      <c r="F921" s="36">
        <v>4</v>
      </c>
    </row>
    <row r="922" spans="1:6">
      <c r="A922" s="23">
        <v>2017</v>
      </c>
      <c r="B922" s="23" t="s">
        <v>1886</v>
      </c>
      <c r="C922" s="22" t="s">
        <v>539</v>
      </c>
      <c r="D922" s="13" t="s">
        <v>3561</v>
      </c>
      <c r="E922" s="35" t="s">
        <v>3565</v>
      </c>
      <c r="F922" s="36">
        <v>3</v>
      </c>
    </row>
    <row r="923" spans="1:6">
      <c r="A923" s="23">
        <v>2017</v>
      </c>
      <c r="B923" s="23" t="s">
        <v>514</v>
      </c>
      <c r="C923" s="22" t="s">
        <v>184</v>
      </c>
      <c r="D923" s="13" t="s">
        <v>3562</v>
      </c>
      <c r="E923" s="35" t="s">
        <v>3564</v>
      </c>
      <c r="F923" s="36">
        <v>89</v>
      </c>
    </row>
    <row r="924" spans="1:6">
      <c r="A924" s="23">
        <v>2017</v>
      </c>
      <c r="B924" s="23" t="s">
        <v>514</v>
      </c>
      <c r="C924" s="22" t="s">
        <v>184</v>
      </c>
      <c r="D924" s="13" t="s">
        <v>3562</v>
      </c>
      <c r="E924" s="35" t="s">
        <v>3565</v>
      </c>
      <c r="F924" s="36">
        <v>152</v>
      </c>
    </row>
    <row r="925" spans="1:6">
      <c r="A925" s="23">
        <v>2017</v>
      </c>
      <c r="B925" s="23" t="s">
        <v>514</v>
      </c>
      <c r="C925" s="22" t="s">
        <v>184</v>
      </c>
      <c r="D925" s="13" t="s">
        <v>3561</v>
      </c>
      <c r="E925" s="35" t="s">
        <v>3564</v>
      </c>
      <c r="F925" s="36">
        <v>31</v>
      </c>
    </row>
    <row r="926" spans="1:6">
      <c r="A926" s="23">
        <v>2017</v>
      </c>
      <c r="B926" s="23" t="s">
        <v>514</v>
      </c>
      <c r="C926" s="22" t="s">
        <v>184</v>
      </c>
      <c r="D926" s="13" t="s">
        <v>3561</v>
      </c>
      <c r="E926" s="35" t="s">
        <v>3565</v>
      </c>
      <c r="F926" s="36">
        <v>32</v>
      </c>
    </row>
    <row r="927" spans="1:6">
      <c r="A927" s="23">
        <v>2017</v>
      </c>
      <c r="B927" s="23" t="s">
        <v>514</v>
      </c>
      <c r="C927" s="22" t="s">
        <v>23</v>
      </c>
      <c r="D927" s="13" t="s">
        <v>3562</v>
      </c>
      <c r="E927" s="35" t="s">
        <v>3564</v>
      </c>
      <c r="F927" s="36">
        <v>31</v>
      </c>
    </row>
    <row r="928" spans="1:6">
      <c r="A928" s="23">
        <v>2017</v>
      </c>
      <c r="B928" s="23" t="s">
        <v>514</v>
      </c>
      <c r="C928" s="22" t="s">
        <v>23</v>
      </c>
      <c r="D928" s="13" t="s">
        <v>3562</v>
      </c>
      <c r="E928" s="35" t="s">
        <v>3565</v>
      </c>
      <c r="F928" s="36">
        <v>50</v>
      </c>
    </row>
    <row r="929" spans="1:6">
      <c r="A929" s="23">
        <v>2017</v>
      </c>
      <c r="B929" s="23" t="s">
        <v>514</v>
      </c>
      <c r="C929" s="22" t="s">
        <v>23</v>
      </c>
      <c r="D929" s="13" t="s">
        <v>3561</v>
      </c>
      <c r="E929" s="35" t="s">
        <v>3564</v>
      </c>
      <c r="F929" s="36">
        <v>25</v>
      </c>
    </row>
    <row r="930" spans="1:6">
      <c r="A930" s="23">
        <v>2017</v>
      </c>
      <c r="B930" s="23" t="s">
        <v>514</v>
      </c>
      <c r="C930" s="22" t="s">
        <v>23</v>
      </c>
      <c r="D930" s="13" t="s">
        <v>3561</v>
      </c>
      <c r="E930" s="35" t="s">
        <v>3565</v>
      </c>
      <c r="F930" s="36">
        <v>43</v>
      </c>
    </row>
    <row r="931" spans="1:6">
      <c r="A931" s="23">
        <v>2017</v>
      </c>
      <c r="B931" s="23" t="s">
        <v>514</v>
      </c>
      <c r="C931" s="22" t="s">
        <v>185</v>
      </c>
      <c r="D931" s="13" t="s">
        <v>3562</v>
      </c>
      <c r="E931" s="35" t="s">
        <v>3564</v>
      </c>
      <c r="F931" s="36">
        <v>119</v>
      </c>
    </row>
    <row r="932" spans="1:6">
      <c r="A932" s="23">
        <v>2017</v>
      </c>
      <c r="B932" s="23" t="s">
        <v>514</v>
      </c>
      <c r="C932" s="22" t="s">
        <v>185</v>
      </c>
      <c r="D932" s="13" t="s">
        <v>3562</v>
      </c>
      <c r="E932" s="35" t="s">
        <v>3565</v>
      </c>
      <c r="F932" s="36">
        <v>186</v>
      </c>
    </row>
    <row r="933" spans="1:6">
      <c r="A933" s="23">
        <v>2017</v>
      </c>
      <c r="B933" s="23" t="s">
        <v>514</v>
      </c>
      <c r="C933" s="22" t="s">
        <v>185</v>
      </c>
      <c r="D933" s="13" t="s">
        <v>3561</v>
      </c>
      <c r="E933" s="35" t="s">
        <v>3564</v>
      </c>
      <c r="F933" s="36">
        <v>72</v>
      </c>
    </row>
    <row r="934" spans="1:6">
      <c r="A934" s="23">
        <v>2017</v>
      </c>
      <c r="B934" s="23" t="s">
        <v>514</v>
      </c>
      <c r="C934" s="22" t="s">
        <v>185</v>
      </c>
      <c r="D934" s="13" t="s">
        <v>3561</v>
      </c>
      <c r="E934" s="35" t="s">
        <v>3565</v>
      </c>
      <c r="F934" s="36">
        <v>70</v>
      </c>
    </row>
    <row r="935" spans="1:6">
      <c r="A935" s="23">
        <v>2017</v>
      </c>
      <c r="B935" s="23" t="s">
        <v>514</v>
      </c>
      <c r="C935" s="22" t="s">
        <v>3925</v>
      </c>
      <c r="D935" s="13" t="s">
        <v>3562</v>
      </c>
      <c r="E935" s="35" t="s">
        <v>3564</v>
      </c>
      <c r="F935" s="36">
        <v>27</v>
      </c>
    </row>
    <row r="936" spans="1:6">
      <c r="A936" s="23">
        <v>2017</v>
      </c>
      <c r="B936" s="23" t="s">
        <v>514</v>
      </c>
      <c r="C936" s="22" t="s">
        <v>3925</v>
      </c>
      <c r="D936" s="13" t="s">
        <v>3562</v>
      </c>
      <c r="E936" s="35" t="s">
        <v>3565</v>
      </c>
      <c r="F936" s="36">
        <v>91</v>
      </c>
    </row>
    <row r="937" spans="1:6">
      <c r="A937" s="23">
        <v>2017</v>
      </c>
      <c r="B937" s="23" t="s">
        <v>514</v>
      </c>
      <c r="C937" s="22" t="s">
        <v>3925</v>
      </c>
      <c r="D937" s="13" t="s">
        <v>3561</v>
      </c>
      <c r="E937" s="35" t="s">
        <v>3564</v>
      </c>
      <c r="F937" s="36">
        <v>22</v>
      </c>
    </row>
    <row r="938" spans="1:6">
      <c r="A938" s="23">
        <v>2017</v>
      </c>
      <c r="B938" s="23" t="s">
        <v>514</v>
      </c>
      <c r="C938" s="22" t="s">
        <v>3925</v>
      </c>
      <c r="D938" s="13" t="s">
        <v>3561</v>
      </c>
      <c r="E938" s="35" t="s">
        <v>3565</v>
      </c>
      <c r="F938" s="36">
        <v>72</v>
      </c>
    </row>
    <row r="939" spans="1:6">
      <c r="A939" s="23">
        <v>2017</v>
      </c>
      <c r="B939" s="23" t="s">
        <v>514</v>
      </c>
      <c r="C939" s="22" t="s">
        <v>8102</v>
      </c>
      <c r="D939" s="13" t="s">
        <v>3561</v>
      </c>
      <c r="E939" s="35" t="s">
        <v>3564</v>
      </c>
      <c r="F939" s="36">
        <v>2</v>
      </c>
    </row>
    <row r="940" spans="1:6">
      <c r="A940" s="23">
        <v>2017</v>
      </c>
      <c r="B940" s="23" t="s">
        <v>514</v>
      </c>
      <c r="C940" s="22" t="s">
        <v>8102</v>
      </c>
      <c r="D940" s="13" t="s">
        <v>3561</v>
      </c>
      <c r="E940" s="35" t="s">
        <v>3565</v>
      </c>
      <c r="F940" s="36">
        <v>2</v>
      </c>
    </row>
    <row r="941" spans="1:6">
      <c r="A941" s="23">
        <v>2018</v>
      </c>
      <c r="B941" s="23" t="s">
        <v>1886</v>
      </c>
      <c r="C941" s="22" t="s">
        <v>5</v>
      </c>
      <c r="D941" s="13" t="s">
        <v>3562</v>
      </c>
      <c r="E941" s="35" t="s">
        <v>3564</v>
      </c>
      <c r="F941" s="36">
        <v>69</v>
      </c>
    </row>
    <row r="942" spans="1:6">
      <c r="A942" s="23">
        <v>2018</v>
      </c>
      <c r="B942" s="23" t="s">
        <v>1886</v>
      </c>
      <c r="C942" s="22" t="s">
        <v>5</v>
      </c>
      <c r="D942" s="13" t="s">
        <v>3562</v>
      </c>
      <c r="E942" s="35" t="s">
        <v>3565</v>
      </c>
      <c r="F942" s="36">
        <v>156</v>
      </c>
    </row>
    <row r="943" spans="1:6">
      <c r="A943" s="23">
        <v>2018</v>
      </c>
      <c r="B943" s="23" t="s">
        <v>1886</v>
      </c>
      <c r="C943" s="22" t="s">
        <v>5</v>
      </c>
      <c r="D943" s="13" t="s">
        <v>3561</v>
      </c>
      <c r="E943" s="35" t="s">
        <v>3564</v>
      </c>
      <c r="F943" s="36">
        <v>26</v>
      </c>
    </row>
    <row r="944" spans="1:6">
      <c r="A944" s="23">
        <v>2018</v>
      </c>
      <c r="B944" s="23" t="s">
        <v>1886</v>
      </c>
      <c r="C944" s="22" t="s">
        <v>5</v>
      </c>
      <c r="D944" s="13" t="s">
        <v>3561</v>
      </c>
      <c r="E944" s="35" t="s">
        <v>3565</v>
      </c>
      <c r="F944" s="36">
        <v>34</v>
      </c>
    </row>
    <row r="945" spans="1:6">
      <c r="A945" s="23">
        <v>2018</v>
      </c>
      <c r="B945" s="23" t="s">
        <v>1886</v>
      </c>
      <c r="C945" s="22" t="s">
        <v>10</v>
      </c>
      <c r="D945" s="13" t="s">
        <v>3562</v>
      </c>
      <c r="E945" s="35" t="s">
        <v>3564</v>
      </c>
      <c r="F945" s="36">
        <v>116</v>
      </c>
    </row>
    <row r="946" spans="1:6">
      <c r="A946" s="23">
        <v>2018</v>
      </c>
      <c r="B946" s="23" t="s">
        <v>1886</v>
      </c>
      <c r="C946" s="22" t="s">
        <v>10</v>
      </c>
      <c r="D946" s="13" t="s">
        <v>3562</v>
      </c>
      <c r="E946" s="35" t="s">
        <v>3565</v>
      </c>
      <c r="F946" s="36">
        <v>154</v>
      </c>
    </row>
    <row r="947" spans="1:6">
      <c r="A947" s="23">
        <v>2018</v>
      </c>
      <c r="B947" s="23" t="s">
        <v>1886</v>
      </c>
      <c r="C947" s="22" t="s">
        <v>10</v>
      </c>
      <c r="D947" s="13" t="s">
        <v>3561</v>
      </c>
      <c r="E947" s="35" t="s">
        <v>3564</v>
      </c>
      <c r="F947" s="36">
        <v>22</v>
      </c>
    </row>
    <row r="948" spans="1:6">
      <c r="A948" s="23">
        <v>2018</v>
      </c>
      <c r="B948" s="23" t="s">
        <v>1886</v>
      </c>
      <c r="C948" s="22" t="s">
        <v>10</v>
      </c>
      <c r="D948" s="13" t="s">
        <v>3561</v>
      </c>
      <c r="E948" s="35" t="s">
        <v>3565</v>
      </c>
      <c r="F948" s="36">
        <v>39</v>
      </c>
    </row>
    <row r="949" spans="1:6">
      <c r="A949" s="23">
        <v>2018</v>
      </c>
      <c r="B949" s="23" t="s">
        <v>1886</v>
      </c>
      <c r="C949" s="22" t="s">
        <v>14</v>
      </c>
      <c r="D949" s="13" t="s">
        <v>3562</v>
      </c>
      <c r="E949" s="35" t="s">
        <v>3564</v>
      </c>
      <c r="F949" s="36">
        <v>56</v>
      </c>
    </row>
    <row r="950" spans="1:6">
      <c r="A950" s="23">
        <v>2018</v>
      </c>
      <c r="B950" s="23" t="s">
        <v>1886</v>
      </c>
      <c r="C950" s="22" t="s">
        <v>14</v>
      </c>
      <c r="D950" s="13" t="s">
        <v>3562</v>
      </c>
      <c r="E950" s="35" t="s">
        <v>3565</v>
      </c>
      <c r="F950" s="36">
        <v>47</v>
      </c>
    </row>
    <row r="951" spans="1:6">
      <c r="A951" s="23">
        <v>2018</v>
      </c>
      <c r="B951" s="23" t="s">
        <v>1886</v>
      </c>
      <c r="C951" s="22" t="s">
        <v>14</v>
      </c>
      <c r="D951" s="13" t="s">
        <v>3561</v>
      </c>
      <c r="E951" s="35" t="s">
        <v>3564</v>
      </c>
      <c r="F951" s="36">
        <v>78</v>
      </c>
    </row>
    <row r="952" spans="1:6">
      <c r="A952" s="23">
        <v>2018</v>
      </c>
      <c r="B952" s="23" t="s">
        <v>1886</v>
      </c>
      <c r="C952" s="22" t="s">
        <v>14</v>
      </c>
      <c r="D952" s="13" t="s">
        <v>3561</v>
      </c>
      <c r="E952" s="35" t="s">
        <v>3565</v>
      </c>
      <c r="F952" s="36">
        <v>76</v>
      </c>
    </row>
    <row r="953" spans="1:6">
      <c r="A953" s="23">
        <v>2018</v>
      </c>
      <c r="B953" s="23" t="s">
        <v>1886</v>
      </c>
      <c r="C953" s="22" t="s">
        <v>23</v>
      </c>
      <c r="D953" s="13" t="s">
        <v>3562</v>
      </c>
      <c r="E953" s="35" t="s">
        <v>3564</v>
      </c>
      <c r="F953" s="36">
        <v>85</v>
      </c>
    </row>
    <row r="954" spans="1:6">
      <c r="A954" s="23">
        <v>2018</v>
      </c>
      <c r="B954" s="23" t="s">
        <v>1886</v>
      </c>
      <c r="C954" s="22" t="s">
        <v>23</v>
      </c>
      <c r="D954" s="13" t="s">
        <v>3562</v>
      </c>
      <c r="E954" s="35" t="s">
        <v>3565</v>
      </c>
      <c r="F954" s="36">
        <v>202</v>
      </c>
    </row>
    <row r="955" spans="1:6">
      <c r="A955" s="23">
        <v>2018</v>
      </c>
      <c r="B955" s="23" t="s">
        <v>1886</v>
      </c>
      <c r="C955" s="22" t="s">
        <v>23</v>
      </c>
      <c r="D955" s="13" t="s">
        <v>3561</v>
      </c>
      <c r="E955" s="35" t="s">
        <v>3564</v>
      </c>
      <c r="F955" s="36">
        <v>26</v>
      </c>
    </row>
    <row r="956" spans="1:6">
      <c r="A956" s="23">
        <v>2018</v>
      </c>
      <c r="B956" s="23" t="s">
        <v>1886</v>
      </c>
      <c r="C956" s="22" t="s">
        <v>23</v>
      </c>
      <c r="D956" s="13" t="s">
        <v>3561</v>
      </c>
      <c r="E956" s="35" t="s">
        <v>3565</v>
      </c>
      <c r="F956" s="36">
        <v>46</v>
      </c>
    </row>
    <row r="957" spans="1:6">
      <c r="A957" s="23">
        <v>2018</v>
      </c>
      <c r="B957" s="23" t="s">
        <v>1886</v>
      </c>
      <c r="C957" s="22" t="s">
        <v>41</v>
      </c>
      <c r="D957" s="13" t="s">
        <v>3562</v>
      </c>
      <c r="E957" s="35" t="s">
        <v>3564</v>
      </c>
      <c r="F957" s="36">
        <v>82</v>
      </c>
    </row>
    <row r="958" spans="1:6">
      <c r="A958" s="23">
        <v>2018</v>
      </c>
      <c r="B958" s="23" t="s">
        <v>1886</v>
      </c>
      <c r="C958" s="22" t="s">
        <v>41</v>
      </c>
      <c r="D958" s="13" t="s">
        <v>3562</v>
      </c>
      <c r="E958" s="35" t="s">
        <v>3565</v>
      </c>
      <c r="F958" s="36">
        <v>207</v>
      </c>
    </row>
    <row r="959" spans="1:6">
      <c r="A959" s="23">
        <v>2018</v>
      </c>
      <c r="B959" s="23" t="s">
        <v>1886</v>
      </c>
      <c r="C959" s="22" t="s">
        <v>41</v>
      </c>
      <c r="D959" s="13" t="s">
        <v>3561</v>
      </c>
      <c r="E959" s="35" t="s">
        <v>3564</v>
      </c>
      <c r="F959" s="36">
        <v>13</v>
      </c>
    </row>
    <row r="960" spans="1:6">
      <c r="A960" s="23">
        <v>2018</v>
      </c>
      <c r="B960" s="23" t="s">
        <v>1886</v>
      </c>
      <c r="C960" s="22" t="s">
        <v>41</v>
      </c>
      <c r="D960" s="13" t="s">
        <v>3561</v>
      </c>
      <c r="E960" s="35" t="s">
        <v>3565</v>
      </c>
      <c r="F960" s="36">
        <v>36</v>
      </c>
    </row>
    <row r="961" spans="1:6">
      <c r="A961" s="23">
        <v>2018</v>
      </c>
      <c r="B961" s="23" t="s">
        <v>1886</v>
      </c>
      <c r="C961" s="22" t="s">
        <v>60</v>
      </c>
      <c r="D961" s="13" t="s">
        <v>3562</v>
      </c>
      <c r="E961" s="35" t="s">
        <v>3564</v>
      </c>
      <c r="F961" s="36">
        <v>28</v>
      </c>
    </row>
    <row r="962" spans="1:6">
      <c r="A962" s="23">
        <v>2018</v>
      </c>
      <c r="B962" s="23" t="s">
        <v>1886</v>
      </c>
      <c r="C962" s="22" t="s">
        <v>60</v>
      </c>
      <c r="D962" s="13" t="s">
        <v>3562</v>
      </c>
      <c r="E962" s="35" t="s">
        <v>3565</v>
      </c>
      <c r="F962" s="36">
        <v>59</v>
      </c>
    </row>
    <row r="963" spans="1:6">
      <c r="A963" s="23">
        <v>2018</v>
      </c>
      <c r="B963" s="23" t="s">
        <v>1886</v>
      </c>
      <c r="C963" s="22" t="s">
        <v>60</v>
      </c>
      <c r="D963" s="13" t="s">
        <v>3561</v>
      </c>
      <c r="E963" s="35" t="s">
        <v>3564</v>
      </c>
      <c r="F963" s="36">
        <v>8</v>
      </c>
    </row>
    <row r="964" spans="1:6">
      <c r="A964" s="23">
        <v>2018</v>
      </c>
      <c r="B964" s="23" t="s">
        <v>1886</v>
      </c>
      <c r="C964" s="22" t="s">
        <v>60</v>
      </c>
      <c r="D964" s="13" t="s">
        <v>3561</v>
      </c>
      <c r="E964" s="35" t="s">
        <v>3565</v>
      </c>
      <c r="F964" s="36">
        <v>28</v>
      </c>
    </row>
    <row r="965" spans="1:6">
      <c r="A965" s="23">
        <v>2018</v>
      </c>
      <c r="B965" s="23" t="s">
        <v>1886</v>
      </c>
      <c r="C965" s="22" t="s">
        <v>70</v>
      </c>
      <c r="D965" s="13" t="s">
        <v>3562</v>
      </c>
      <c r="E965" s="35" t="s">
        <v>3564</v>
      </c>
      <c r="F965" s="36">
        <v>25</v>
      </c>
    </row>
    <row r="966" spans="1:6">
      <c r="A966" s="23">
        <v>2018</v>
      </c>
      <c r="B966" s="23" t="s">
        <v>1886</v>
      </c>
      <c r="C966" s="22" t="s">
        <v>70</v>
      </c>
      <c r="D966" s="13" t="s">
        <v>3562</v>
      </c>
      <c r="E966" s="35" t="s">
        <v>3565</v>
      </c>
      <c r="F966" s="36">
        <v>35</v>
      </c>
    </row>
    <row r="967" spans="1:6">
      <c r="A967" s="23">
        <v>2018</v>
      </c>
      <c r="B967" s="23" t="s">
        <v>1886</v>
      </c>
      <c r="C967" s="22" t="s">
        <v>70</v>
      </c>
      <c r="D967" s="13" t="s">
        <v>3561</v>
      </c>
      <c r="E967" s="35" t="s">
        <v>3564</v>
      </c>
      <c r="F967" s="36">
        <v>18</v>
      </c>
    </row>
    <row r="968" spans="1:6">
      <c r="A968" s="23">
        <v>2018</v>
      </c>
      <c r="B968" s="23" t="s">
        <v>1886</v>
      </c>
      <c r="C968" s="22" t="s">
        <v>70</v>
      </c>
      <c r="D968" s="13" t="s">
        <v>3561</v>
      </c>
      <c r="E968" s="35" t="s">
        <v>3565</v>
      </c>
      <c r="F968" s="36">
        <v>33</v>
      </c>
    </row>
    <row r="969" spans="1:6">
      <c r="A969" s="23">
        <v>2018</v>
      </c>
      <c r="B969" s="23" t="s">
        <v>1886</v>
      </c>
      <c r="C969" s="22" t="s">
        <v>76</v>
      </c>
      <c r="D969" s="13" t="s">
        <v>3562</v>
      </c>
      <c r="E969" s="35" t="s">
        <v>3564</v>
      </c>
      <c r="F969" s="36">
        <v>161</v>
      </c>
    </row>
    <row r="970" spans="1:6">
      <c r="A970" s="23">
        <v>2018</v>
      </c>
      <c r="B970" s="23" t="s">
        <v>1886</v>
      </c>
      <c r="C970" s="22" t="s">
        <v>76</v>
      </c>
      <c r="D970" s="13" t="s">
        <v>3562</v>
      </c>
      <c r="E970" s="35" t="s">
        <v>3565</v>
      </c>
      <c r="F970" s="36">
        <v>175</v>
      </c>
    </row>
    <row r="971" spans="1:6">
      <c r="A971" s="23">
        <v>2018</v>
      </c>
      <c r="B971" s="23" t="s">
        <v>1886</v>
      </c>
      <c r="C971" s="22" t="s">
        <v>76</v>
      </c>
      <c r="D971" s="13" t="s">
        <v>3561</v>
      </c>
      <c r="E971" s="35" t="s">
        <v>3564</v>
      </c>
      <c r="F971" s="36">
        <v>34</v>
      </c>
    </row>
    <row r="972" spans="1:6">
      <c r="A972" s="23">
        <v>2018</v>
      </c>
      <c r="B972" s="23" t="s">
        <v>1886</v>
      </c>
      <c r="C972" s="22" t="s">
        <v>76</v>
      </c>
      <c r="D972" s="13" t="s">
        <v>3561</v>
      </c>
      <c r="E972" s="35" t="s">
        <v>3565</v>
      </c>
      <c r="F972" s="36">
        <v>25</v>
      </c>
    </row>
    <row r="973" spans="1:6">
      <c r="A973" s="23">
        <v>2018</v>
      </c>
      <c r="B973" s="23" t="s">
        <v>1886</v>
      </c>
      <c r="C973" s="22" t="s">
        <v>83</v>
      </c>
      <c r="D973" s="13" t="s">
        <v>3562</v>
      </c>
      <c r="E973" s="35" t="s">
        <v>3565</v>
      </c>
      <c r="F973" s="36">
        <v>5</v>
      </c>
    </row>
    <row r="974" spans="1:6">
      <c r="A974" s="23">
        <v>2018</v>
      </c>
      <c r="B974" s="23" t="s">
        <v>1886</v>
      </c>
      <c r="C974" s="22" t="s">
        <v>83</v>
      </c>
      <c r="D974" s="13" t="s">
        <v>3561</v>
      </c>
      <c r="E974" s="35" t="s">
        <v>3565</v>
      </c>
      <c r="F974" s="36">
        <v>4</v>
      </c>
    </row>
    <row r="975" spans="1:6">
      <c r="A975" s="23">
        <v>2018</v>
      </c>
      <c r="B975" s="23" t="s">
        <v>1886</v>
      </c>
      <c r="C975" s="22" t="s">
        <v>86</v>
      </c>
      <c r="D975" s="13" t="s">
        <v>3562</v>
      </c>
      <c r="E975" s="35" t="s">
        <v>3564</v>
      </c>
      <c r="F975" s="36">
        <v>20</v>
      </c>
    </row>
    <row r="976" spans="1:6">
      <c r="A976" s="23">
        <v>2018</v>
      </c>
      <c r="B976" s="23" t="s">
        <v>1886</v>
      </c>
      <c r="C976" s="22" t="s">
        <v>86</v>
      </c>
      <c r="D976" s="13" t="s">
        <v>3562</v>
      </c>
      <c r="E976" s="35" t="s">
        <v>3565</v>
      </c>
      <c r="F976" s="36">
        <v>42</v>
      </c>
    </row>
    <row r="977" spans="1:6">
      <c r="A977" s="23">
        <v>2018</v>
      </c>
      <c r="B977" s="23" t="s">
        <v>1886</v>
      </c>
      <c r="C977" s="22" t="s">
        <v>86</v>
      </c>
      <c r="D977" s="13" t="s">
        <v>3561</v>
      </c>
      <c r="E977" s="35" t="s">
        <v>3564</v>
      </c>
      <c r="F977" s="36">
        <v>20</v>
      </c>
    </row>
    <row r="978" spans="1:6">
      <c r="A978" s="23">
        <v>2018</v>
      </c>
      <c r="B978" s="23" t="s">
        <v>1886</v>
      </c>
      <c r="C978" s="22" t="s">
        <v>86</v>
      </c>
      <c r="D978" s="13" t="s">
        <v>3561</v>
      </c>
      <c r="E978" s="35" t="s">
        <v>3565</v>
      </c>
      <c r="F978" s="36">
        <v>9</v>
      </c>
    </row>
    <row r="979" spans="1:6">
      <c r="A979" s="23">
        <v>2018</v>
      </c>
      <c r="B979" s="23" t="s">
        <v>1886</v>
      </c>
      <c r="C979" s="22" t="s">
        <v>89</v>
      </c>
      <c r="D979" s="13" t="s">
        <v>3561</v>
      </c>
      <c r="E979" s="35" t="s">
        <v>3564</v>
      </c>
      <c r="F979" s="36">
        <v>22</v>
      </c>
    </row>
    <row r="980" spans="1:6">
      <c r="A980" s="23">
        <v>2018</v>
      </c>
      <c r="B980" s="23" t="s">
        <v>1886</v>
      </c>
      <c r="C980" s="22" t="s">
        <v>89</v>
      </c>
      <c r="D980" s="13" t="s">
        <v>3561</v>
      </c>
      <c r="E980" s="35" t="s">
        <v>3565</v>
      </c>
      <c r="F980" s="36">
        <v>1</v>
      </c>
    </row>
    <row r="981" spans="1:6">
      <c r="A981" s="23">
        <v>2018</v>
      </c>
      <c r="B981" s="23" t="s">
        <v>1886</v>
      </c>
      <c r="C981" s="22" t="s">
        <v>94</v>
      </c>
      <c r="D981" s="13" t="s">
        <v>3562</v>
      </c>
      <c r="E981" s="35" t="s">
        <v>3564</v>
      </c>
      <c r="F981" s="36">
        <v>13</v>
      </c>
    </row>
    <row r="982" spans="1:6">
      <c r="A982" s="23">
        <v>2018</v>
      </c>
      <c r="B982" s="23" t="s">
        <v>1886</v>
      </c>
      <c r="C982" s="22" t="s">
        <v>94</v>
      </c>
      <c r="D982" s="13" t="s">
        <v>3562</v>
      </c>
      <c r="E982" s="35" t="s">
        <v>3565</v>
      </c>
      <c r="F982" s="36">
        <v>13</v>
      </c>
    </row>
    <row r="983" spans="1:6">
      <c r="A983" s="23">
        <v>2018</v>
      </c>
      <c r="B983" s="23" t="s">
        <v>1886</v>
      </c>
      <c r="C983" s="22" t="s">
        <v>94</v>
      </c>
      <c r="D983" s="13" t="s">
        <v>3561</v>
      </c>
      <c r="E983" s="35" t="s">
        <v>3564</v>
      </c>
      <c r="F983" s="36">
        <v>11</v>
      </c>
    </row>
    <row r="984" spans="1:6">
      <c r="A984" s="23">
        <v>2018</v>
      </c>
      <c r="B984" s="23" t="s">
        <v>1886</v>
      </c>
      <c r="C984" s="22" t="s">
        <v>94</v>
      </c>
      <c r="D984" s="13" t="s">
        <v>3561</v>
      </c>
      <c r="E984" s="35" t="s">
        <v>3565</v>
      </c>
      <c r="F984" s="36">
        <v>18</v>
      </c>
    </row>
    <row r="985" spans="1:6">
      <c r="A985" s="23">
        <v>2018</v>
      </c>
      <c r="B985" s="23" t="s">
        <v>1886</v>
      </c>
      <c r="C985" s="22" t="s">
        <v>100</v>
      </c>
      <c r="D985" s="13" t="s">
        <v>3562</v>
      </c>
      <c r="E985" s="35" t="s">
        <v>3564</v>
      </c>
      <c r="F985" s="36">
        <v>13</v>
      </c>
    </row>
    <row r="986" spans="1:6">
      <c r="A986" s="23">
        <v>2018</v>
      </c>
      <c r="B986" s="23" t="s">
        <v>1886</v>
      </c>
      <c r="C986" s="22" t="s">
        <v>100</v>
      </c>
      <c r="D986" s="13" t="s">
        <v>3562</v>
      </c>
      <c r="E986" s="35" t="s">
        <v>3565</v>
      </c>
      <c r="F986" s="36">
        <v>16</v>
      </c>
    </row>
    <row r="987" spans="1:6">
      <c r="A987" s="23">
        <v>2018</v>
      </c>
      <c r="B987" s="23" t="s">
        <v>1886</v>
      </c>
      <c r="C987" s="22" t="s">
        <v>100</v>
      </c>
      <c r="D987" s="13" t="s">
        <v>3561</v>
      </c>
      <c r="E987" s="35" t="s">
        <v>3564</v>
      </c>
      <c r="F987" s="36">
        <v>5</v>
      </c>
    </row>
    <row r="988" spans="1:6">
      <c r="A988" s="23">
        <v>2018</v>
      </c>
      <c r="B988" s="23" t="s">
        <v>1886</v>
      </c>
      <c r="C988" s="22" t="s">
        <v>100</v>
      </c>
      <c r="D988" s="13" t="s">
        <v>3561</v>
      </c>
      <c r="E988" s="35" t="s">
        <v>3565</v>
      </c>
      <c r="F988" s="36">
        <v>19</v>
      </c>
    </row>
    <row r="989" spans="1:6">
      <c r="A989" s="23">
        <v>2018</v>
      </c>
      <c r="B989" s="23" t="s">
        <v>1886</v>
      </c>
      <c r="C989" s="22" t="s">
        <v>104</v>
      </c>
      <c r="D989" s="13" t="s">
        <v>3562</v>
      </c>
      <c r="E989" s="35" t="s">
        <v>3564</v>
      </c>
      <c r="F989" s="36">
        <v>63</v>
      </c>
    </row>
    <row r="990" spans="1:6">
      <c r="A990" s="23">
        <v>2018</v>
      </c>
      <c r="B990" s="23" t="s">
        <v>1886</v>
      </c>
      <c r="C990" s="22" t="s">
        <v>104</v>
      </c>
      <c r="D990" s="13" t="s">
        <v>3562</v>
      </c>
      <c r="E990" s="35" t="s">
        <v>3565</v>
      </c>
      <c r="F990" s="36">
        <v>228</v>
      </c>
    </row>
    <row r="991" spans="1:6">
      <c r="A991" s="23">
        <v>2018</v>
      </c>
      <c r="B991" s="23" t="s">
        <v>1886</v>
      </c>
      <c r="C991" s="22" t="s">
        <v>104</v>
      </c>
      <c r="D991" s="13" t="s">
        <v>3561</v>
      </c>
      <c r="E991" s="35" t="s">
        <v>3564</v>
      </c>
      <c r="F991" s="36">
        <v>19</v>
      </c>
    </row>
    <row r="992" spans="1:6">
      <c r="A992" s="23">
        <v>2018</v>
      </c>
      <c r="B992" s="23" t="s">
        <v>1886</v>
      </c>
      <c r="C992" s="22" t="s">
        <v>104</v>
      </c>
      <c r="D992" s="13" t="s">
        <v>3561</v>
      </c>
      <c r="E992" s="35" t="s">
        <v>3565</v>
      </c>
      <c r="F992" s="36">
        <v>78</v>
      </c>
    </row>
    <row r="993" spans="1:6">
      <c r="A993" s="23">
        <v>2018</v>
      </c>
      <c r="B993" s="23" t="s">
        <v>1886</v>
      </c>
      <c r="C993" s="22" t="s">
        <v>120</v>
      </c>
      <c r="D993" s="13" t="s">
        <v>3562</v>
      </c>
      <c r="E993" s="35" t="s">
        <v>3564</v>
      </c>
      <c r="F993" s="36">
        <v>12</v>
      </c>
    </row>
    <row r="994" spans="1:6">
      <c r="A994" s="23">
        <v>2018</v>
      </c>
      <c r="B994" s="23" t="s">
        <v>1886</v>
      </c>
      <c r="C994" s="22" t="s">
        <v>120</v>
      </c>
      <c r="D994" s="13" t="s">
        <v>3562</v>
      </c>
      <c r="E994" s="35" t="s">
        <v>3565</v>
      </c>
      <c r="F994" s="36">
        <v>16</v>
      </c>
    </row>
    <row r="995" spans="1:6">
      <c r="A995" s="23">
        <v>2018</v>
      </c>
      <c r="B995" s="23" t="s">
        <v>1886</v>
      </c>
      <c r="C995" s="22" t="s">
        <v>120</v>
      </c>
      <c r="D995" s="13" t="s">
        <v>3561</v>
      </c>
      <c r="E995" s="35" t="s">
        <v>3564</v>
      </c>
      <c r="F995" s="36">
        <v>95</v>
      </c>
    </row>
    <row r="996" spans="1:6">
      <c r="A996" s="23">
        <v>2018</v>
      </c>
      <c r="B996" s="23" t="s">
        <v>1886</v>
      </c>
      <c r="C996" s="22" t="s">
        <v>120</v>
      </c>
      <c r="D996" s="13" t="s">
        <v>3561</v>
      </c>
      <c r="E996" s="35" t="s">
        <v>3565</v>
      </c>
      <c r="F996" s="36">
        <v>147</v>
      </c>
    </row>
    <row r="997" spans="1:6">
      <c r="A997" s="23">
        <v>2018</v>
      </c>
      <c r="B997" s="23" t="s">
        <v>1886</v>
      </c>
      <c r="C997" s="22" t="s">
        <v>156</v>
      </c>
      <c r="D997" s="13" t="s">
        <v>3561</v>
      </c>
      <c r="E997" s="35" t="s">
        <v>3564</v>
      </c>
      <c r="F997" s="36">
        <v>98</v>
      </c>
    </row>
    <row r="998" spans="1:6">
      <c r="A998" s="23">
        <v>2018</v>
      </c>
      <c r="B998" s="23" t="s">
        <v>1886</v>
      </c>
      <c r="C998" s="22" t="s">
        <v>156</v>
      </c>
      <c r="D998" s="13" t="s">
        <v>3561</v>
      </c>
      <c r="E998" s="35" t="s">
        <v>3565</v>
      </c>
      <c r="F998" s="36">
        <v>72</v>
      </c>
    </row>
    <row r="999" spans="1:6">
      <c r="A999" s="23">
        <v>2018</v>
      </c>
      <c r="B999" s="23" t="s">
        <v>1886</v>
      </c>
      <c r="C999" s="22" t="s">
        <v>164</v>
      </c>
      <c r="D999" s="13" t="s">
        <v>3562</v>
      </c>
      <c r="E999" s="35" t="s">
        <v>3564</v>
      </c>
      <c r="F999" s="36">
        <v>48</v>
      </c>
    </row>
    <row r="1000" spans="1:6">
      <c r="A1000" s="23">
        <v>2018</v>
      </c>
      <c r="B1000" s="23" t="s">
        <v>1886</v>
      </c>
      <c r="C1000" s="22" t="s">
        <v>164</v>
      </c>
      <c r="D1000" s="13" t="s">
        <v>3562</v>
      </c>
      <c r="E1000" s="35" t="s">
        <v>3565</v>
      </c>
      <c r="F1000" s="36">
        <v>19</v>
      </c>
    </row>
    <row r="1001" spans="1:6">
      <c r="A1001" s="23">
        <v>2018</v>
      </c>
      <c r="B1001" s="23" t="s">
        <v>1886</v>
      </c>
      <c r="C1001" s="22" t="s">
        <v>164</v>
      </c>
      <c r="D1001" s="13" t="s">
        <v>3561</v>
      </c>
      <c r="E1001" s="35" t="s">
        <v>3564</v>
      </c>
      <c r="F1001" s="36">
        <v>19</v>
      </c>
    </row>
    <row r="1002" spans="1:6">
      <c r="A1002" s="23">
        <v>2018</v>
      </c>
      <c r="B1002" s="23" t="s">
        <v>1886</v>
      </c>
      <c r="C1002" s="22" t="s">
        <v>164</v>
      </c>
      <c r="D1002" s="13" t="s">
        <v>3561</v>
      </c>
      <c r="E1002" s="35" t="s">
        <v>3565</v>
      </c>
      <c r="F1002" s="36">
        <v>15</v>
      </c>
    </row>
    <row r="1003" spans="1:6">
      <c r="A1003" s="23">
        <v>2018</v>
      </c>
      <c r="B1003" s="23" t="s">
        <v>1886</v>
      </c>
      <c r="C1003" s="22" t="s">
        <v>167</v>
      </c>
      <c r="D1003" s="13" t="s">
        <v>3562</v>
      </c>
      <c r="E1003" s="35" t="s">
        <v>3564</v>
      </c>
      <c r="F1003" s="36">
        <v>5</v>
      </c>
    </row>
    <row r="1004" spans="1:6">
      <c r="A1004" s="23">
        <v>2018</v>
      </c>
      <c r="B1004" s="23" t="s">
        <v>1886</v>
      </c>
      <c r="C1004" s="22" t="s">
        <v>167</v>
      </c>
      <c r="D1004" s="13" t="s">
        <v>3562</v>
      </c>
      <c r="E1004" s="35" t="s">
        <v>3565</v>
      </c>
      <c r="F1004" s="36">
        <v>7</v>
      </c>
    </row>
    <row r="1005" spans="1:6">
      <c r="A1005" s="23">
        <v>2018</v>
      </c>
      <c r="B1005" s="23" t="s">
        <v>1886</v>
      </c>
      <c r="C1005" s="22" t="s">
        <v>167</v>
      </c>
      <c r="D1005" s="13" t="s">
        <v>3561</v>
      </c>
      <c r="E1005" s="35" t="s">
        <v>3564</v>
      </c>
      <c r="F1005" s="36">
        <v>11</v>
      </c>
    </row>
    <row r="1006" spans="1:6">
      <c r="A1006" s="23">
        <v>2018</v>
      </c>
      <c r="B1006" s="23" t="s">
        <v>1886</v>
      </c>
      <c r="C1006" s="22" t="s">
        <v>167</v>
      </c>
      <c r="D1006" s="13" t="s">
        <v>3561</v>
      </c>
      <c r="E1006" s="35" t="s">
        <v>3565</v>
      </c>
      <c r="F1006" s="36">
        <v>55</v>
      </c>
    </row>
    <row r="1007" spans="1:6">
      <c r="A1007" s="23">
        <v>2018</v>
      </c>
      <c r="B1007" s="23" t="s">
        <v>1886</v>
      </c>
      <c r="C1007" s="22" t="s">
        <v>1513</v>
      </c>
      <c r="D1007" s="13" t="s">
        <v>3562</v>
      </c>
      <c r="E1007" s="35" t="s">
        <v>3564</v>
      </c>
      <c r="F1007" s="36">
        <v>2</v>
      </c>
    </row>
    <row r="1008" spans="1:6">
      <c r="A1008" s="23">
        <v>2018</v>
      </c>
      <c r="B1008" s="23" t="s">
        <v>1886</v>
      </c>
      <c r="C1008" s="22" t="s">
        <v>1513</v>
      </c>
      <c r="D1008" s="13" t="s">
        <v>3562</v>
      </c>
      <c r="E1008" s="35" t="s">
        <v>3565</v>
      </c>
      <c r="F1008" s="36">
        <v>5</v>
      </c>
    </row>
    <row r="1009" spans="1:6">
      <c r="A1009" s="23">
        <v>2018</v>
      </c>
      <c r="B1009" s="23" t="s">
        <v>1886</v>
      </c>
      <c r="C1009" s="22" t="s">
        <v>1513</v>
      </c>
      <c r="D1009" s="13" t="s">
        <v>3561</v>
      </c>
      <c r="E1009" s="35" t="s">
        <v>3564</v>
      </c>
      <c r="F1009" s="36">
        <v>20</v>
      </c>
    </row>
    <row r="1010" spans="1:6">
      <c r="A1010" s="23">
        <v>2018</v>
      </c>
      <c r="B1010" s="23" t="s">
        <v>1886</v>
      </c>
      <c r="C1010" s="22" t="s">
        <v>1513</v>
      </c>
      <c r="D1010" s="13" t="s">
        <v>3561</v>
      </c>
      <c r="E1010" s="35" t="s">
        <v>3565</v>
      </c>
      <c r="F1010" s="36">
        <v>13</v>
      </c>
    </row>
    <row r="1011" spans="1:6">
      <c r="A1011" s="23">
        <v>2018</v>
      </c>
      <c r="B1011" s="23" t="s">
        <v>1886</v>
      </c>
      <c r="C1011" s="22" t="s">
        <v>1702</v>
      </c>
      <c r="D1011" s="13" t="s">
        <v>3562</v>
      </c>
      <c r="E1011" s="35" t="s">
        <v>3565</v>
      </c>
      <c r="F1011" s="36">
        <v>1</v>
      </c>
    </row>
    <row r="1012" spans="1:6">
      <c r="A1012" s="23">
        <v>2018</v>
      </c>
      <c r="B1012" s="23" t="s">
        <v>514</v>
      </c>
      <c r="C1012" s="22" t="s">
        <v>184</v>
      </c>
      <c r="D1012" s="13" t="s">
        <v>3562</v>
      </c>
      <c r="E1012" s="35" t="s">
        <v>3564</v>
      </c>
      <c r="F1012" s="36">
        <v>112</v>
      </c>
    </row>
    <row r="1013" spans="1:6">
      <c r="A1013" s="23">
        <v>2018</v>
      </c>
      <c r="B1013" s="23" t="s">
        <v>514</v>
      </c>
      <c r="C1013" s="22" t="s">
        <v>184</v>
      </c>
      <c r="D1013" s="13" t="s">
        <v>3562</v>
      </c>
      <c r="E1013" s="35" t="s">
        <v>3565</v>
      </c>
      <c r="F1013" s="36">
        <v>167</v>
      </c>
    </row>
    <row r="1014" spans="1:6">
      <c r="A1014" s="23">
        <v>2018</v>
      </c>
      <c r="B1014" s="23" t="s">
        <v>514</v>
      </c>
      <c r="C1014" s="22" t="s">
        <v>184</v>
      </c>
      <c r="D1014" s="13" t="s">
        <v>3561</v>
      </c>
      <c r="E1014" s="35" t="s">
        <v>3564</v>
      </c>
      <c r="F1014" s="36">
        <v>36</v>
      </c>
    </row>
    <row r="1015" spans="1:6">
      <c r="A1015" s="23">
        <v>2018</v>
      </c>
      <c r="B1015" s="23" t="s">
        <v>514</v>
      </c>
      <c r="C1015" s="22" t="s">
        <v>184</v>
      </c>
      <c r="D1015" s="13" t="s">
        <v>3561</v>
      </c>
      <c r="E1015" s="35" t="s">
        <v>3565</v>
      </c>
      <c r="F1015" s="36">
        <v>37</v>
      </c>
    </row>
    <row r="1016" spans="1:6">
      <c r="A1016" s="23">
        <v>2018</v>
      </c>
      <c r="B1016" s="23" t="s">
        <v>514</v>
      </c>
      <c r="C1016" s="22" t="s">
        <v>23</v>
      </c>
      <c r="D1016" s="13" t="s">
        <v>3562</v>
      </c>
      <c r="E1016" s="35" t="s">
        <v>3564</v>
      </c>
      <c r="F1016" s="36">
        <v>35</v>
      </c>
    </row>
    <row r="1017" spans="1:6">
      <c r="A1017" s="23">
        <v>2018</v>
      </c>
      <c r="B1017" s="23" t="s">
        <v>514</v>
      </c>
      <c r="C1017" s="22" t="s">
        <v>23</v>
      </c>
      <c r="D1017" s="13" t="s">
        <v>3562</v>
      </c>
      <c r="E1017" s="35" t="s">
        <v>3565</v>
      </c>
      <c r="F1017" s="36">
        <v>56</v>
      </c>
    </row>
    <row r="1018" spans="1:6">
      <c r="A1018" s="23">
        <v>2018</v>
      </c>
      <c r="B1018" s="23" t="s">
        <v>514</v>
      </c>
      <c r="C1018" s="22" t="s">
        <v>23</v>
      </c>
      <c r="D1018" s="13" t="s">
        <v>3561</v>
      </c>
      <c r="E1018" s="35" t="s">
        <v>3564</v>
      </c>
      <c r="F1018" s="36">
        <v>23</v>
      </c>
    </row>
    <row r="1019" spans="1:6">
      <c r="A1019" s="23">
        <v>2018</v>
      </c>
      <c r="B1019" s="23" t="s">
        <v>514</v>
      </c>
      <c r="C1019" s="22" t="s">
        <v>23</v>
      </c>
      <c r="D1019" s="13" t="s">
        <v>3561</v>
      </c>
      <c r="E1019" s="35" t="s">
        <v>3565</v>
      </c>
      <c r="F1019" s="36">
        <v>38</v>
      </c>
    </row>
    <row r="1020" spans="1:6">
      <c r="A1020" s="23">
        <v>2018</v>
      </c>
      <c r="B1020" s="23" t="s">
        <v>514</v>
      </c>
      <c r="C1020" s="22" t="s">
        <v>185</v>
      </c>
      <c r="D1020" s="13" t="s">
        <v>3562</v>
      </c>
      <c r="E1020" s="35" t="s">
        <v>3564</v>
      </c>
      <c r="F1020" s="36">
        <v>114</v>
      </c>
    </row>
    <row r="1021" spans="1:6">
      <c r="A1021" s="23">
        <v>2018</v>
      </c>
      <c r="B1021" s="23" t="s">
        <v>514</v>
      </c>
      <c r="C1021" s="22" t="s">
        <v>185</v>
      </c>
      <c r="D1021" s="13" t="s">
        <v>3562</v>
      </c>
      <c r="E1021" s="35" t="s">
        <v>3565</v>
      </c>
      <c r="F1021" s="36">
        <v>196</v>
      </c>
    </row>
    <row r="1022" spans="1:6">
      <c r="A1022" s="23">
        <v>2018</v>
      </c>
      <c r="B1022" s="23" t="s">
        <v>514</v>
      </c>
      <c r="C1022" s="22" t="s">
        <v>185</v>
      </c>
      <c r="D1022" s="13" t="s">
        <v>3561</v>
      </c>
      <c r="E1022" s="35" t="s">
        <v>3564</v>
      </c>
      <c r="F1022" s="36">
        <v>68</v>
      </c>
    </row>
    <row r="1023" spans="1:6">
      <c r="A1023" s="23">
        <v>2018</v>
      </c>
      <c r="B1023" s="23" t="s">
        <v>514</v>
      </c>
      <c r="C1023" s="22" t="s">
        <v>185</v>
      </c>
      <c r="D1023" s="13" t="s">
        <v>3561</v>
      </c>
      <c r="E1023" s="35" t="s">
        <v>3565</v>
      </c>
      <c r="F1023" s="36">
        <v>70</v>
      </c>
    </row>
    <row r="1024" spans="1:6">
      <c r="A1024" s="23">
        <v>2018</v>
      </c>
      <c r="B1024" s="23" t="s">
        <v>514</v>
      </c>
      <c r="C1024" s="22" t="s">
        <v>3925</v>
      </c>
      <c r="D1024" s="13" t="s">
        <v>3562</v>
      </c>
      <c r="E1024" s="35" t="s">
        <v>3564</v>
      </c>
      <c r="F1024" s="36">
        <v>31</v>
      </c>
    </row>
    <row r="1025" spans="1:6">
      <c r="A1025" s="23">
        <v>2018</v>
      </c>
      <c r="B1025" s="23" t="s">
        <v>514</v>
      </c>
      <c r="C1025" s="22" t="s">
        <v>3925</v>
      </c>
      <c r="D1025" s="13" t="s">
        <v>3562</v>
      </c>
      <c r="E1025" s="35" t="s">
        <v>3565</v>
      </c>
      <c r="F1025" s="36">
        <v>107</v>
      </c>
    </row>
    <row r="1026" spans="1:6">
      <c r="A1026" s="23">
        <v>2018</v>
      </c>
      <c r="B1026" s="23" t="s">
        <v>514</v>
      </c>
      <c r="C1026" s="22" t="s">
        <v>3925</v>
      </c>
      <c r="D1026" s="13" t="s">
        <v>3561</v>
      </c>
      <c r="E1026" s="35" t="s">
        <v>3564</v>
      </c>
      <c r="F1026" s="36">
        <v>24</v>
      </c>
    </row>
    <row r="1027" spans="1:6">
      <c r="A1027" s="23">
        <v>2018</v>
      </c>
      <c r="B1027" s="23" t="s">
        <v>514</v>
      </c>
      <c r="C1027" s="22" t="s">
        <v>3925</v>
      </c>
      <c r="D1027" s="13" t="s">
        <v>3561</v>
      </c>
      <c r="E1027" s="35" t="s">
        <v>3565</v>
      </c>
      <c r="F1027" s="36">
        <v>72</v>
      </c>
    </row>
    <row r="1028" spans="1:6">
      <c r="A1028" s="23">
        <v>2018</v>
      </c>
      <c r="B1028" s="23" t="s">
        <v>514</v>
      </c>
      <c r="C1028" s="22" t="s">
        <v>8102</v>
      </c>
      <c r="D1028" s="13" t="s">
        <v>3561</v>
      </c>
      <c r="E1028" s="35" t="s">
        <v>3564</v>
      </c>
      <c r="F1028" s="36">
        <v>2</v>
      </c>
    </row>
    <row r="1029" spans="1:6">
      <c r="A1029" s="23">
        <v>2018</v>
      </c>
      <c r="B1029" s="23" t="s">
        <v>514</v>
      </c>
      <c r="C1029" s="22" t="s">
        <v>8102</v>
      </c>
      <c r="D1029" s="13" t="s">
        <v>3561</v>
      </c>
      <c r="E1029" s="35" t="s">
        <v>3565</v>
      </c>
      <c r="F1029" s="36">
        <v>2</v>
      </c>
    </row>
    <row r="1030" spans="1:6">
      <c r="A1030" s="23">
        <v>2019</v>
      </c>
      <c r="B1030" s="23" t="s">
        <v>1886</v>
      </c>
      <c r="C1030" s="22" t="s">
        <v>5</v>
      </c>
      <c r="D1030" s="13" t="s">
        <v>3562</v>
      </c>
      <c r="E1030" s="35" t="s">
        <v>3564</v>
      </c>
      <c r="F1030" s="36">
        <v>62</v>
      </c>
    </row>
    <row r="1031" spans="1:6">
      <c r="A1031" s="23">
        <v>2019</v>
      </c>
      <c r="B1031" s="23" t="s">
        <v>1886</v>
      </c>
      <c r="C1031" s="22" t="s">
        <v>5</v>
      </c>
      <c r="D1031" s="13" t="s">
        <v>3562</v>
      </c>
      <c r="E1031" s="35" t="s">
        <v>3565</v>
      </c>
      <c r="F1031" s="36">
        <v>160</v>
      </c>
    </row>
    <row r="1032" spans="1:6">
      <c r="A1032" s="23">
        <v>2019</v>
      </c>
      <c r="B1032" s="23" t="s">
        <v>1886</v>
      </c>
      <c r="C1032" s="22" t="s">
        <v>5</v>
      </c>
      <c r="D1032" s="13" t="s">
        <v>3561</v>
      </c>
      <c r="E1032" s="35" t="s">
        <v>3564</v>
      </c>
      <c r="F1032" s="36">
        <v>26</v>
      </c>
    </row>
    <row r="1033" spans="1:6">
      <c r="A1033" s="23">
        <v>2019</v>
      </c>
      <c r="B1033" s="23" t="s">
        <v>1886</v>
      </c>
      <c r="C1033" s="22" t="s">
        <v>5</v>
      </c>
      <c r="D1033" s="13" t="s">
        <v>3561</v>
      </c>
      <c r="E1033" s="35" t="s">
        <v>3565</v>
      </c>
      <c r="F1033" s="36">
        <v>33</v>
      </c>
    </row>
    <row r="1034" spans="1:6">
      <c r="A1034" s="23">
        <v>2019</v>
      </c>
      <c r="B1034" s="23" t="s">
        <v>1886</v>
      </c>
      <c r="C1034" s="22" t="s">
        <v>10</v>
      </c>
      <c r="D1034" s="13" t="s">
        <v>3562</v>
      </c>
      <c r="E1034" s="35" t="s">
        <v>3564</v>
      </c>
      <c r="F1034" s="36">
        <v>123</v>
      </c>
    </row>
    <row r="1035" spans="1:6">
      <c r="A1035" s="23">
        <v>2019</v>
      </c>
      <c r="B1035" s="23" t="s">
        <v>1886</v>
      </c>
      <c r="C1035" s="22" t="s">
        <v>10</v>
      </c>
      <c r="D1035" s="13" t="s">
        <v>3562</v>
      </c>
      <c r="E1035" s="35" t="s">
        <v>3565</v>
      </c>
      <c r="F1035" s="36">
        <v>137</v>
      </c>
    </row>
    <row r="1036" spans="1:6">
      <c r="A1036" s="23">
        <v>2019</v>
      </c>
      <c r="B1036" s="23" t="s">
        <v>1886</v>
      </c>
      <c r="C1036" s="22" t="s">
        <v>10</v>
      </c>
      <c r="D1036" s="13" t="s">
        <v>3561</v>
      </c>
      <c r="E1036" s="35" t="s">
        <v>3564</v>
      </c>
      <c r="F1036" s="36">
        <v>24</v>
      </c>
    </row>
    <row r="1037" spans="1:6">
      <c r="A1037" s="23">
        <v>2019</v>
      </c>
      <c r="B1037" s="23" t="s">
        <v>1886</v>
      </c>
      <c r="C1037" s="22" t="s">
        <v>10</v>
      </c>
      <c r="D1037" s="13" t="s">
        <v>3561</v>
      </c>
      <c r="E1037" s="35" t="s">
        <v>3565</v>
      </c>
      <c r="F1037" s="36">
        <v>42</v>
      </c>
    </row>
    <row r="1038" spans="1:6">
      <c r="A1038" s="23">
        <v>2019</v>
      </c>
      <c r="B1038" s="23" t="s">
        <v>1886</v>
      </c>
      <c r="C1038" s="22" t="s">
        <v>14</v>
      </c>
      <c r="D1038" s="13" t="s">
        <v>3562</v>
      </c>
      <c r="E1038" s="35" t="s">
        <v>3564</v>
      </c>
      <c r="F1038" s="36">
        <v>54</v>
      </c>
    </row>
    <row r="1039" spans="1:6">
      <c r="A1039" s="23">
        <v>2019</v>
      </c>
      <c r="B1039" s="23" t="s">
        <v>1886</v>
      </c>
      <c r="C1039" s="22" t="s">
        <v>14</v>
      </c>
      <c r="D1039" s="13" t="s">
        <v>3562</v>
      </c>
      <c r="E1039" s="35" t="s">
        <v>3565</v>
      </c>
      <c r="F1039" s="36">
        <v>47</v>
      </c>
    </row>
    <row r="1040" spans="1:6">
      <c r="A1040" s="23">
        <v>2019</v>
      </c>
      <c r="B1040" s="23" t="s">
        <v>1886</v>
      </c>
      <c r="C1040" s="22" t="s">
        <v>14</v>
      </c>
      <c r="D1040" s="13" t="s">
        <v>3561</v>
      </c>
      <c r="E1040" s="35" t="s">
        <v>3564</v>
      </c>
      <c r="F1040" s="36">
        <v>80</v>
      </c>
    </row>
    <row r="1041" spans="1:6">
      <c r="A1041" s="23">
        <v>2019</v>
      </c>
      <c r="B1041" s="23" t="s">
        <v>1886</v>
      </c>
      <c r="C1041" s="22" t="s">
        <v>14</v>
      </c>
      <c r="D1041" s="13" t="s">
        <v>3561</v>
      </c>
      <c r="E1041" s="35" t="s">
        <v>3565</v>
      </c>
      <c r="F1041" s="36">
        <v>75</v>
      </c>
    </row>
    <row r="1042" spans="1:6">
      <c r="A1042" s="23">
        <v>2019</v>
      </c>
      <c r="B1042" s="23" t="s">
        <v>1886</v>
      </c>
      <c r="C1042" s="22" t="s">
        <v>23</v>
      </c>
      <c r="D1042" s="13" t="s">
        <v>3562</v>
      </c>
      <c r="E1042" s="35" t="s">
        <v>3564</v>
      </c>
      <c r="F1042" s="36">
        <v>75</v>
      </c>
    </row>
    <row r="1043" spans="1:6">
      <c r="A1043" s="23">
        <v>2019</v>
      </c>
      <c r="B1043" s="23" t="s">
        <v>1886</v>
      </c>
      <c r="C1043" s="22" t="s">
        <v>23</v>
      </c>
      <c r="D1043" s="13" t="s">
        <v>3562</v>
      </c>
      <c r="E1043" s="35" t="s">
        <v>3565</v>
      </c>
      <c r="F1043" s="36">
        <v>183</v>
      </c>
    </row>
    <row r="1044" spans="1:6">
      <c r="A1044" s="23">
        <v>2019</v>
      </c>
      <c r="B1044" s="23" t="s">
        <v>1886</v>
      </c>
      <c r="C1044" s="22" t="s">
        <v>23</v>
      </c>
      <c r="D1044" s="13" t="s">
        <v>3561</v>
      </c>
      <c r="E1044" s="35" t="s">
        <v>3564</v>
      </c>
      <c r="F1044" s="36">
        <v>25</v>
      </c>
    </row>
    <row r="1045" spans="1:6">
      <c r="A1045" s="23">
        <v>2019</v>
      </c>
      <c r="B1045" s="23" t="s">
        <v>1886</v>
      </c>
      <c r="C1045" s="22" t="s">
        <v>23</v>
      </c>
      <c r="D1045" s="13" t="s">
        <v>3561</v>
      </c>
      <c r="E1045" s="35" t="s">
        <v>3565</v>
      </c>
      <c r="F1045" s="36">
        <v>47</v>
      </c>
    </row>
    <row r="1046" spans="1:6">
      <c r="A1046" s="23">
        <v>2019</v>
      </c>
      <c r="B1046" s="23" t="s">
        <v>1886</v>
      </c>
      <c r="C1046" s="22" t="s">
        <v>41</v>
      </c>
      <c r="D1046" s="13" t="s">
        <v>3562</v>
      </c>
      <c r="E1046" s="35" t="s">
        <v>3564</v>
      </c>
      <c r="F1046" s="36">
        <v>85</v>
      </c>
    </row>
    <row r="1047" spans="1:6">
      <c r="A1047" s="23">
        <v>2019</v>
      </c>
      <c r="B1047" s="23" t="s">
        <v>1886</v>
      </c>
      <c r="C1047" s="22" t="s">
        <v>41</v>
      </c>
      <c r="D1047" s="13" t="s">
        <v>3562</v>
      </c>
      <c r="E1047" s="35" t="s">
        <v>3565</v>
      </c>
      <c r="F1047" s="36">
        <v>211</v>
      </c>
    </row>
    <row r="1048" spans="1:6">
      <c r="A1048" s="23">
        <v>2019</v>
      </c>
      <c r="B1048" s="23" t="s">
        <v>1886</v>
      </c>
      <c r="C1048" s="22" t="s">
        <v>41</v>
      </c>
      <c r="D1048" s="13" t="s">
        <v>3561</v>
      </c>
      <c r="E1048" s="35" t="s">
        <v>3564</v>
      </c>
      <c r="F1048" s="36">
        <v>12</v>
      </c>
    </row>
    <row r="1049" spans="1:6">
      <c r="A1049" s="23">
        <v>2019</v>
      </c>
      <c r="B1049" s="23" t="s">
        <v>1886</v>
      </c>
      <c r="C1049" s="22" t="s">
        <v>41</v>
      </c>
      <c r="D1049" s="13" t="s">
        <v>3561</v>
      </c>
      <c r="E1049" s="35" t="s">
        <v>3565</v>
      </c>
      <c r="F1049" s="36">
        <v>36</v>
      </c>
    </row>
    <row r="1050" spans="1:6">
      <c r="A1050" s="23">
        <v>2019</v>
      </c>
      <c r="B1050" s="23" t="s">
        <v>1886</v>
      </c>
      <c r="C1050" s="22" t="s">
        <v>60</v>
      </c>
      <c r="D1050" s="13" t="s">
        <v>3562</v>
      </c>
      <c r="E1050" s="35" t="s">
        <v>3564</v>
      </c>
      <c r="F1050" s="36">
        <v>31</v>
      </c>
    </row>
    <row r="1051" spans="1:6">
      <c r="A1051" s="23">
        <v>2019</v>
      </c>
      <c r="B1051" s="23" t="s">
        <v>1886</v>
      </c>
      <c r="C1051" s="22" t="s">
        <v>60</v>
      </c>
      <c r="D1051" s="13" t="s">
        <v>3562</v>
      </c>
      <c r="E1051" s="35" t="s">
        <v>3565</v>
      </c>
      <c r="F1051" s="36">
        <v>60</v>
      </c>
    </row>
    <row r="1052" spans="1:6">
      <c r="A1052" s="23">
        <v>2019</v>
      </c>
      <c r="B1052" s="23" t="s">
        <v>1886</v>
      </c>
      <c r="C1052" s="22" t="s">
        <v>60</v>
      </c>
      <c r="D1052" s="13" t="s">
        <v>3561</v>
      </c>
      <c r="E1052" s="35" t="s">
        <v>3564</v>
      </c>
      <c r="F1052" s="36">
        <v>8</v>
      </c>
    </row>
    <row r="1053" spans="1:6">
      <c r="A1053" s="23">
        <v>2019</v>
      </c>
      <c r="B1053" s="23" t="s">
        <v>1886</v>
      </c>
      <c r="C1053" s="22" t="s">
        <v>60</v>
      </c>
      <c r="D1053" s="13" t="s">
        <v>3561</v>
      </c>
      <c r="E1053" s="35" t="s">
        <v>3565</v>
      </c>
      <c r="F1053" s="36">
        <v>25</v>
      </c>
    </row>
    <row r="1054" spans="1:6">
      <c r="A1054" s="23">
        <v>2019</v>
      </c>
      <c r="B1054" s="23" t="s">
        <v>1886</v>
      </c>
      <c r="C1054" s="22" t="s">
        <v>70</v>
      </c>
      <c r="D1054" s="13" t="s">
        <v>3562</v>
      </c>
      <c r="E1054" s="35" t="s">
        <v>3564</v>
      </c>
      <c r="F1054" s="36">
        <v>27</v>
      </c>
    </row>
    <row r="1055" spans="1:6">
      <c r="A1055" s="23">
        <v>2019</v>
      </c>
      <c r="B1055" s="23" t="s">
        <v>1886</v>
      </c>
      <c r="C1055" s="22" t="s">
        <v>70</v>
      </c>
      <c r="D1055" s="13" t="s">
        <v>3562</v>
      </c>
      <c r="E1055" s="35" t="s">
        <v>3565</v>
      </c>
      <c r="F1055" s="36">
        <v>30</v>
      </c>
    </row>
    <row r="1056" spans="1:6">
      <c r="A1056" s="23">
        <v>2019</v>
      </c>
      <c r="B1056" s="23" t="s">
        <v>1886</v>
      </c>
      <c r="C1056" s="22" t="s">
        <v>70</v>
      </c>
      <c r="D1056" s="13" t="s">
        <v>3561</v>
      </c>
      <c r="E1056" s="35" t="s">
        <v>3564</v>
      </c>
      <c r="F1056" s="36">
        <v>19</v>
      </c>
    </row>
    <row r="1057" spans="1:6">
      <c r="A1057" s="23">
        <v>2019</v>
      </c>
      <c r="B1057" s="23" t="s">
        <v>1886</v>
      </c>
      <c r="C1057" s="22" t="s">
        <v>70</v>
      </c>
      <c r="D1057" s="13" t="s">
        <v>3561</v>
      </c>
      <c r="E1057" s="35" t="s">
        <v>3565</v>
      </c>
      <c r="F1057" s="36">
        <v>32</v>
      </c>
    </row>
    <row r="1058" spans="1:6">
      <c r="A1058" s="23">
        <v>2019</v>
      </c>
      <c r="B1058" s="23" t="s">
        <v>1886</v>
      </c>
      <c r="C1058" s="22" t="s">
        <v>76</v>
      </c>
      <c r="D1058" s="13" t="s">
        <v>3562</v>
      </c>
      <c r="E1058" s="35" t="s">
        <v>3564</v>
      </c>
      <c r="F1058" s="36">
        <v>144</v>
      </c>
    </row>
    <row r="1059" spans="1:6">
      <c r="A1059" s="23">
        <v>2019</v>
      </c>
      <c r="B1059" s="23" t="s">
        <v>1886</v>
      </c>
      <c r="C1059" s="22" t="s">
        <v>76</v>
      </c>
      <c r="D1059" s="13" t="s">
        <v>3562</v>
      </c>
      <c r="E1059" s="35" t="s">
        <v>3565</v>
      </c>
      <c r="F1059" s="36">
        <v>162</v>
      </c>
    </row>
    <row r="1060" spans="1:6">
      <c r="A1060" s="23">
        <v>2019</v>
      </c>
      <c r="B1060" s="23" t="s">
        <v>1886</v>
      </c>
      <c r="C1060" s="22" t="s">
        <v>76</v>
      </c>
      <c r="D1060" s="13" t="s">
        <v>3561</v>
      </c>
      <c r="E1060" s="35" t="s">
        <v>3564</v>
      </c>
      <c r="F1060" s="36">
        <v>36</v>
      </c>
    </row>
    <row r="1061" spans="1:6">
      <c r="A1061" s="23">
        <v>2019</v>
      </c>
      <c r="B1061" s="23" t="s">
        <v>1886</v>
      </c>
      <c r="C1061" s="22" t="s">
        <v>76</v>
      </c>
      <c r="D1061" s="13" t="s">
        <v>3561</v>
      </c>
      <c r="E1061" s="35" t="s">
        <v>3565</v>
      </c>
      <c r="F1061" s="36">
        <v>26</v>
      </c>
    </row>
    <row r="1062" spans="1:6">
      <c r="A1062" s="23">
        <v>2019</v>
      </c>
      <c r="B1062" s="23" t="s">
        <v>1886</v>
      </c>
      <c r="C1062" s="22" t="s">
        <v>83</v>
      </c>
      <c r="D1062" s="13" t="s">
        <v>3562</v>
      </c>
      <c r="E1062" s="35" t="s">
        <v>3565</v>
      </c>
      <c r="F1062" s="36">
        <v>8</v>
      </c>
    </row>
    <row r="1063" spans="1:6">
      <c r="A1063" s="23">
        <v>2019</v>
      </c>
      <c r="B1063" s="23" t="s">
        <v>1886</v>
      </c>
      <c r="C1063" s="22" t="s">
        <v>83</v>
      </c>
      <c r="D1063" s="13" t="s">
        <v>3561</v>
      </c>
      <c r="E1063" s="35" t="s">
        <v>3565</v>
      </c>
      <c r="F1063" s="36">
        <v>2</v>
      </c>
    </row>
    <row r="1064" spans="1:6">
      <c r="A1064" s="23">
        <v>2019</v>
      </c>
      <c r="B1064" s="23" t="s">
        <v>1886</v>
      </c>
      <c r="C1064" s="22" t="s">
        <v>86</v>
      </c>
      <c r="D1064" s="13" t="s">
        <v>3562</v>
      </c>
      <c r="E1064" s="35" t="s">
        <v>3564</v>
      </c>
      <c r="F1064" s="36">
        <v>17</v>
      </c>
    </row>
    <row r="1065" spans="1:6">
      <c r="A1065" s="23">
        <v>2019</v>
      </c>
      <c r="B1065" s="23" t="s">
        <v>1886</v>
      </c>
      <c r="C1065" s="22" t="s">
        <v>86</v>
      </c>
      <c r="D1065" s="13" t="s">
        <v>3562</v>
      </c>
      <c r="E1065" s="35" t="s">
        <v>3565</v>
      </c>
      <c r="F1065" s="36">
        <v>35</v>
      </c>
    </row>
    <row r="1066" spans="1:6">
      <c r="A1066" s="23">
        <v>2019</v>
      </c>
      <c r="B1066" s="23" t="s">
        <v>1886</v>
      </c>
      <c r="C1066" s="22" t="s">
        <v>86</v>
      </c>
      <c r="D1066" s="13" t="s">
        <v>3561</v>
      </c>
      <c r="E1066" s="35" t="s">
        <v>3564</v>
      </c>
      <c r="F1066" s="36">
        <v>18</v>
      </c>
    </row>
    <row r="1067" spans="1:6">
      <c r="A1067" s="23">
        <v>2019</v>
      </c>
      <c r="B1067" s="23" t="s">
        <v>1886</v>
      </c>
      <c r="C1067" s="22" t="s">
        <v>86</v>
      </c>
      <c r="D1067" s="13" t="s">
        <v>3561</v>
      </c>
      <c r="E1067" s="35" t="s">
        <v>3565</v>
      </c>
      <c r="F1067" s="36">
        <v>9</v>
      </c>
    </row>
    <row r="1068" spans="1:6">
      <c r="A1068" s="23">
        <v>2019</v>
      </c>
      <c r="B1068" s="23" t="s">
        <v>1886</v>
      </c>
      <c r="C1068" s="22" t="s">
        <v>89</v>
      </c>
      <c r="D1068" s="13" t="s">
        <v>3562</v>
      </c>
      <c r="E1068" s="35" t="s">
        <v>3564</v>
      </c>
      <c r="F1068" s="36">
        <v>1</v>
      </c>
    </row>
    <row r="1069" spans="1:6">
      <c r="A1069" s="23">
        <v>2019</v>
      </c>
      <c r="B1069" s="23" t="s">
        <v>1886</v>
      </c>
      <c r="C1069" s="22" t="s">
        <v>89</v>
      </c>
      <c r="D1069" s="13" t="s">
        <v>3562</v>
      </c>
      <c r="E1069" s="35" t="s">
        <v>3565</v>
      </c>
      <c r="F1069" s="36">
        <v>1</v>
      </c>
    </row>
    <row r="1070" spans="1:6">
      <c r="A1070" s="23">
        <v>2019</v>
      </c>
      <c r="B1070" s="23" t="s">
        <v>1886</v>
      </c>
      <c r="C1070" s="22" t="s">
        <v>89</v>
      </c>
      <c r="D1070" s="13" t="s">
        <v>3561</v>
      </c>
      <c r="E1070" s="35" t="s">
        <v>3564</v>
      </c>
      <c r="F1070" s="36">
        <v>27</v>
      </c>
    </row>
    <row r="1071" spans="1:6">
      <c r="A1071" s="23">
        <v>2019</v>
      </c>
      <c r="B1071" s="23" t="s">
        <v>1886</v>
      </c>
      <c r="C1071" s="22" t="s">
        <v>89</v>
      </c>
      <c r="D1071" s="13" t="s">
        <v>3561</v>
      </c>
      <c r="E1071" s="35" t="s">
        <v>3565</v>
      </c>
      <c r="F1071" s="36">
        <v>1</v>
      </c>
    </row>
    <row r="1072" spans="1:6">
      <c r="A1072" s="23">
        <v>2019</v>
      </c>
      <c r="B1072" s="23" t="s">
        <v>1886</v>
      </c>
      <c r="C1072" s="22" t="s">
        <v>94</v>
      </c>
      <c r="D1072" s="13" t="s">
        <v>3562</v>
      </c>
      <c r="E1072" s="35" t="s">
        <v>3564</v>
      </c>
      <c r="F1072" s="36">
        <v>9</v>
      </c>
    </row>
    <row r="1073" spans="1:6">
      <c r="A1073" s="23">
        <v>2019</v>
      </c>
      <c r="B1073" s="23" t="s">
        <v>1886</v>
      </c>
      <c r="C1073" s="22" t="s">
        <v>94</v>
      </c>
      <c r="D1073" s="13" t="s">
        <v>3562</v>
      </c>
      <c r="E1073" s="35" t="s">
        <v>3565</v>
      </c>
      <c r="F1073" s="36">
        <v>13</v>
      </c>
    </row>
    <row r="1074" spans="1:6">
      <c r="A1074" s="23">
        <v>2019</v>
      </c>
      <c r="B1074" s="23" t="s">
        <v>1886</v>
      </c>
      <c r="C1074" s="22" t="s">
        <v>94</v>
      </c>
      <c r="D1074" s="13" t="s">
        <v>3561</v>
      </c>
      <c r="E1074" s="35" t="s">
        <v>3564</v>
      </c>
      <c r="F1074" s="36">
        <v>11</v>
      </c>
    </row>
    <row r="1075" spans="1:6">
      <c r="A1075" s="23">
        <v>2019</v>
      </c>
      <c r="B1075" s="23" t="s">
        <v>1886</v>
      </c>
      <c r="C1075" s="22" t="s">
        <v>94</v>
      </c>
      <c r="D1075" s="13" t="s">
        <v>3561</v>
      </c>
      <c r="E1075" s="35" t="s">
        <v>3565</v>
      </c>
      <c r="F1075" s="36">
        <v>20</v>
      </c>
    </row>
    <row r="1076" spans="1:6">
      <c r="A1076" s="23">
        <v>2019</v>
      </c>
      <c r="B1076" s="23" t="s">
        <v>1886</v>
      </c>
      <c r="C1076" s="22" t="s">
        <v>100</v>
      </c>
      <c r="D1076" s="13" t="s">
        <v>3562</v>
      </c>
      <c r="E1076" s="35" t="s">
        <v>3564</v>
      </c>
      <c r="F1076" s="36">
        <v>10</v>
      </c>
    </row>
    <row r="1077" spans="1:6">
      <c r="A1077" s="23">
        <v>2019</v>
      </c>
      <c r="B1077" s="23" t="s">
        <v>1886</v>
      </c>
      <c r="C1077" s="22" t="s">
        <v>100</v>
      </c>
      <c r="D1077" s="13" t="s">
        <v>3562</v>
      </c>
      <c r="E1077" s="35" t="s">
        <v>3565</v>
      </c>
      <c r="F1077" s="36">
        <v>14</v>
      </c>
    </row>
    <row r="1078" spans="1:6">
      <c r="A1078" s="23">
        <v>2019</v>
      </c>
      <c r="B1078" s="23" t="s">
        <v>1886</v>
      </c>
      <c r="C1078" s="22" t="s">
        <v>100</v>
      </c>
      <c r="D1078" s="13" t="s">
        <v>3561</v>
      </c>
      <c r="E1078" s="35" t="s">
        <v>3564</v>
      </c>
      <c r="F1078" s="36">
        <v>3</v>
      </c>
    </row>
    <row r="1079" spans="1:6">
      <c r="A1079" s="23">
        <v>2019</v>
      </c>
      <c r="B1079" s="23" t="s">
        <v>1886</v>
      </c>
      <c r="C1079" s="22" t="s">
        <v>100</v>
      </c>
      <c r="D1079" s="13" t="s">
        <v>3561</v>
      </c>
      <c r="E1079" s="35" t="s">
        <v>3565</v>
      </c>
      <c r="F1079" s="36">
        <v>19</v>
      </c>
    </row>
    <row r="1080" spans="1:6">
      <c r="A1080" s="23">
        <v>2019</v>
      </c>
      <c r="B1080" s="23" t="s">
        <v>1886</v>
      </c>
      <c r="C1080" s="22" t="s">
        <v>104</v>
      </c>
      <c r="D1080" s="13" t="s">
        <v>3562</v>
      </c>
      <c r="E1080" s="35" t="s">
        <v>3564</v>
      </c>
      <c r="F1080" s="36">
        <v>53</v>
      </c>
    </row>
    <row r="1081" spans="1:6">
      <c r="A1081" s="23">
        <v>2019</v>
      </c>
      <c r="B1081" s="23" t="s">
        <v>1886</v>
      </c>
      <c r="C1081" s="22" t="s">
        <v>104</v>
      </c>
      <c r="D1081" s="13" t="s">
        <v>3562</v>
      </c>
      <c r="E1081" s="35" t="s">
        <v>3565</v>
      </c>
      <c r="F1081" s="36">
        <v>229</v>
      </c>
    </row>
    <row r="1082" spans="1:6">
      <c r="A1082" s="23">
        <v>2019</v>
      </c>
      <c r="B1082" s="23" t="s">
        <v>1886</v>
      </c>
      <c r="C1082" s="22" t="s">
        <v>104</v>
      </c>
      <c r="D1082" s="13" t="s">
        <v>3561</v>
      </c>
      <c r="E1082" s="35" t="s">
        <v>3564</v>
      </c>
      <c r="F1082" s="36">
        <v>20</v>
      </c>
    </row>
    <row r="1083" spans="1:6">
      <c r="A1083" s="23">
        <v>2019</v>
      </c>
      <c r="B1083" s="23" t="s">
        <v>1886</v>
      </c>
      <c r="C1083" s="22" t="s">
        <v>104</v>
      </c>
      <c r="D1083" s="13" t="s">
        <v>3561</v>
      </c>
      <c r="E1083" s="35" t="s">
        <v>3565</v>
      </c>
      <c r="F1083" s="36">
        <v>76</v>
      </c>
    </row>
    <row r="1084" spans="1:6">
      <c r="A1084" s="23">
        <v>2019</v>
      </c>
      <c r="B1084" s="23" t="s">
        <v>1886</v>
      </c>
      <c r="C1084" s="22" t="s">
        <v>120</v>
      </c>
      <c r="D1084" s="13" t="s">
        <v>3562</v>
      </c>
      <c r="E1084" s="35" t="s">
        <v>3564</v>
      </c>
      <c r="F1084" s="36">
        <v>5</v>
      </c>
    </row>
    <row r="1085" spans="1:6">
      <c r="A1085" s="23">
        <v>2019</v>
      </c>
      <c r="B1085" s="23" t="s">
        <v>1886</v>
      </c>
      <c r="C1085" s="22" t="s">
        <v>120</v>
      </c>
      <c r="D1085" s="13" t="s">
        <v>3562</v>
      </c>
      <c r="E1085" s="35" t="s">
        <v>3565</v>
      </c>
      <c r="F1085" s="36">
        <v>11</v>
      </c>
    </row>
    <row r="1086" spans="1:6">
      <c r="A1086" s="23">
        <v>2019</v>
      </c>
      <c r="B1086" s="23" t="s">
        <v>1886</v>
      </c>
      <c r="C1086" s="22" t="s">
        <v>120</v>
      </c>
      <c r="D1086" s="13" t="s">
        <v>3561</v>
      </c>
      <c r="E1086" s="35" t="s">
        <v>3564</v>
      </c>
      <c r="F1086" s="36">
        <v>94</v>
      </c>
    </row>
    <row r="1087" spans="1:6">
      <c r="A1087" s="23">
        <v>2019</v>
      </c>
      <c r="B1087" s="23" t="s">
        <v>1886</v>
      </c>
      <c r="C1087" s="22" t="s">
        <v>120</v>
      </c>
      <c r="D1087" s="13" t="s">
        <v>3561</v>
      </c>
      <c r="E1087" s="35" t="s">
        <v>3565</v>
      </c>
      <c r="F1087" s="36">
        <v>144</v>
      </c>
    </row>
    <row r="1088" spans="1:6">
      <c r="A1088" s="23">
        <v>2019</v>
      </c>
      <c r="B1088" s="23" t="s">
        <v>1886</v>
      </c>
      <c r="C1088" s="22" t="s">
        <v>156</v>
      </c>
      <c r="D1088" s="13" t="s">
        <v>3561</v>
      </c>
      <c r="E1088" s="35" t="s">
        <v>3564</v>
      </c>
      <c r="F1088" s="36">
        <v>96</v>
      </c>
    </row>
    <row r="1089" spans="1:6">
      <c r="A1089" s="23">
        <v>2019</v>
      </c>
      <c r="B1089" s="23" t="s">
        <v>1886</v>
      </c>
      <c r="C1089" s="22" t="s">
        <v>156</v>
      </c>
      <c r="D1089" s="13" t="s">
        <v>3561</v>
      </c>
      <c r="E1089" s="35" t="s">
        <v>3565</v>
      </c>
      <c r="F1089" s="36">
        <v>71</v>
      </c>
    </row>
    <row r="1090" spans="1:6">
      <c r="A1090" s="23">
        <v>2019</v>
      </c>
      <c r="B1090" s="23" t="s">
        <v>1886</v>
      </c>
      <c r="C1090" s="22" t="s">
        <v>164</v>
      </c>
      <c r="D1090" s="13" t="s">
        <v>3562</v>
      </c>
      <c r="E1090" s="35" t="s">
        <v>3564</v>
      </c>
      <c r="F1090" s="36">
        <v>55</v>
      </c>
    </row>
    <row r="1091" spans="1:6">
      <c r="A1091" s="23">
        <v>2019</v>
      </c>
      <c r="B1091" s="23" t="s">
        <v>1886</v>
      </c>
      <c r="C1091" s="22" t="s">
        <v>164</v>
      </c>
      <c r="D1091" s="13" t="s">
        <v>3562</v>
      </c>
      <c r="E1091" s="35" t="s">
        <v>3565</v>
      </c>
      <c r="F1091" s="36">
        <v>21</v>
      </c>
    </row>
    <row r="1092" spans="1:6">
      <c r="A1092" s="23">
        <v>2019</v>
      </c>
      <c r="B1092" s="23" t="s">
        <v>1886</v>
      </c>
      <c r="C1092" s="22" t="s">
        <v>164</v>
      </c>
      <c r="D1092" s="13" t="s">
        <v>3561</v>
      </c>
      <c r="E1092" s="35" t="s">
        <v>3564</v>
      </c>
      <c r="F1092" s="36">
        <v>21</v>
      </c>
    </row>
    <row r="1093" spans="1:6">
      <c r="A1093" s="23">
        <v>2019</v>
      </c>
      <c r="B1093" s="23" t="s">
        <v>1886</v>
      </c>
      <c r="C1093" s="22" t="s">
        <v>164</v>
      </c>
      <c r="D1093" s="13" t="s">
        <v>3561</v>
      </c>
      <c r="E1093" s="35" t="s">
        <v>3565</v>
      </c>
      <c r="F1093" s="36">
        <v>15</v>
      </c>
    </row>
    <row r="1094" spans="1:6">
      <c r="A1094" s="23">
        <v>2019</v>
      </c>
      <c r="B1094" s="23" t="s">
        <v>1886</v>
      </c>
      <c r="C1094" s="22" t="s">
        <v>167</v>
      </c>
      <c r="D1094" s="13" t="s">
        <v>3562</v>
      </c>
      <c r="E1094" s="35" t="s">
        <v>3564</v>
      </c>
      <c r="F1094" s="36">
        <v>4</v>
      </c>
    </row>
    <row r="1095" spans="1:6">
      <c r="A1095" s="23">
        <v>2019</v>
      </c>
      <c r="B1095" s="23" t="s">
        <v>1886</v>
      </c>
      <c r="C1095" s="22" t="s">
        <v>167</v>
      </c>
      <c r="D1095" s="13" t="s">
        <v>3562</v>
      </c>
      <c r="E1095" s="35" t="s">
        <v>3565</v>
      </c>
      <c r="F1095" s="36">
        <v>9</v>
      </c>
    </row>
    <row r="1096" spans="1:6">
      <c r="A1096" s="23">
        <v>2019</v>
      </c>
      <c r="B1096" s="23" t="s">
        <v>1886</v>
      </c>
      <c r="C1096" s="22" t="s">
        <v>167</v>
      </c>
      <c r="D1096" s="13" t="s">
        <v>3561</v>
      </c>
      <c r="E1096" s="35" t="s">
        <v>3564</v>
      </c>
      <c r="F1096" s="36">
        <v>13</v>
      </c>
    </row>
    <row r="1097" spans="1:6">
      <c r="A1097" s="23">
        <v>2019</v>
      </c>
      <c r="B1097" s="23" t="s">
        <v>1886</v>
      </c>
      <c r="C1097" s="22" t="s">
        <v>167</v>
      </c>
      <c r="D1097" s="13" t="s">
        <v>3561</v>
      </c>
      <c r="E1097" s="35" t="s">
        <v>3565</v>
      </c>
      <c r="F1097" s="36">
        <v>55</v>
      </c>
    </row>
    <row r="1098" spans="1:6">
      <c r="A1098" s="23">
        <v>2019</v>
      </c>
      <c r="B1098" s="23" t="s">
        <v>1886</v>
      </c>
      <c r="C1098" s="22" t="s">
        <v>171</v>
      </c>
      <c r="D1098" s="13" t="s">
        <v>3562</v>
      </c>
      <c r="E1098" s="35" t="s">
        <v>3565</v>
      </c>
      <c r="F1098" s="36">
        <v>6</v>
      </c>
    </row>
    <row r="1099" spans="1:6">
      <c r="A1099" s="23">
        <v>2019</v>
      </c>
      <c r="B1099" s="23" t="s">
        <v>1886</v>
      </c>
      <c r="C1099" s="22" t="s">
        <v>171</v>
      </c>
      <c r="D1099" s="13" t="s">
        <v>3561</v>
      </c>
      <c r="E1099" s="35" t="s">
        <v>3565</v>
      </c>
      <c r="F1099" s="36">
        <v>5</v>
      </c>
    </row>
    <row r="1100" spans="1:6">
      <c r="A1100" s="23">
        <v>2019</v>
      </c>
      <c r="B1100" s="23" t="s">
        <v>1886</v>
      </c>
      <c r="C1100" s="22" t="s">
        <v>848</v>
      </c>
      <c r="D1100" s="13" t="s">
        <v>3562</v>
      </c>
      <c r="E1100" s="35" t="s">
        <v>3564</v>
      </c>
      <c r="F1100" s="36">
        <v>4</v>
      </c>
    </row>
    <row r="1101" spans="1:6">
      <c r="A1101" s="23">
        <v>2019</v>
      </c>
      <c r="B1101" s="23" t="s">
        <v>1886</v>
      </c>
      <c r="C1101" s="22" t="s">
        <v>848</v>
      </c>
      <c r="D1101" s="13" t="s">
        <v>3562</v>
      </c>
      <c r="E1101" s="35" t="s">
        <v>3565</v>
      </c>
      <c r="F1101" s="36">
        <v>1</v>
      </c>
    </row>
    <row r="1102" spans="1:6">
      <c r="A1102" s="23">
        <v>2019</v>
      </c>
      <c r="B1102" s="23" t="s">
        <v>1886</v>
      </c>
      <c r="C1102" s="22" t="s">
        <v>848</v>
      </c>
      <c r="D1102" s="13" t="s">
        <v>3561</v>
      </c>
      <c r="E1102" s="35" t="s">
        <v>3564</v>
      </c>
      <c r="F1102" s="36">
        <v>13</v>
      </c>
    </row>
    <row r="1103" spans="1:6">
      <c r="A1103" s="23">
        <v>2019</v>
      </c>
      <c r="B1103" s="23" t="s">
        <v>1886</v>
      </c>
      <c r="C1103" s="22" t="s">
        <v>848</v>
      </c>
      <c r="D1103" s="13" t="s">
        <v>3561</v>
      </c>
      <c r="E1103" s="35" t="s">
        <v>3565</v>
      </c>
      <c r="F1103" s="36">
        <v>6</v>
      </c>
    </row>
    <row r="1104" spans="1:6">
      <c r="A1104" s="23">
        <v>2019</v>
      </c>
      <c r="B1104" s="23" t="s">
        <v>1886</v>
      </c>
      <c r="C1104" s="22" t="s">
        <v>539</v>
      </c>
      <c r="D1104" s="13" t="s">
        <v>3561</v>
      </c>
      <c r="E1104" s="35" t="s">
        <v>3564</v>
      </c>
      <c r="F1104" s="36">
        <v>6</v>
      </c>
    </row>
    <row r="1105" spans="1:6">
      <c r="A1105" s="23">
        <v>2019</v>
      </c>
      <c r="B1105" s="23" t="s">
        <v>1886</v>
      </c>
      <c r="C1105" s="22" t="s">
        <v>539</v>
      </c>
      <c r="D1105" s="13" t="s">
        <v>3561</v>
      </c>
      <c r="E1105" s="35" t="s">
        <v>3565</v>
      </c>
      <c r="F1105" s="36">
        <v>1</v>
      </c>
    </row>
    <row r="1106" spans="1:6">
      <c r="A1106" s="23">
        <v>2019</v>
      </c>
      <c r="B1106" s="23" t="s">
        <v>1886</v>
      </c>
      <c r="C1106" s="22" t="s">
        <v>1513</v>
      </c>
      <c r="D1106" s="13" t="s">
        <v>3561</v>
      </c>
      <c r="E1106" s="35" t="s">
        <v>3565</v>
      </c>
      <c r="F1106" s="36">
        <v>1</v>
      </c>
    </row>
    <row r="1107" spans="1:6">
      <c r="A1107" s="23">
        <v>2019</v>
      </c>
      <c r="B1107" s="23" t="s">
        <v>514</v>
      </c>
      <c r="C1107" s="22" t="s">
        <v>184</v>
      </c>
      <c r="D1107" s="13" t="s">
        <v>3562</v>
      </c>
      <c r="E1107" s="35" t="s">
        <v>3564</v>
      </c>
      <c r="F1107" s="36">
        <v>119</v>
      </c>
    </row>
    <row r="1108" spans="1:6">
      <c r="A1108" s="23">
        <v>2019</v>
      </c>
      <c r="B1108" s="23" t="s">
        <v>514</v>
      </c>
      <c r="C1108" s="22" t="s">
        <v>184</v>
      </c>
      <c r="D1108" s="13" t="s">
        <v>3562</v>
      </c>
      <c r="E1108" s="35" t="s">
        <v>3565</v>
      </c>
      <c r="F1108" s="36">
        <v>200</v>
      </c>
    </row>
    <row r="1109" spans="1:6">
      <c r="A1109" s="23">
        <v>2019</v>
      </c>
      <c r="B1109" s="23" t="s">
        <v>514</v>
      </c>
      <c r="C1109" s="22" t="s">
        <v>184</v>
      </c>
      <c r="D1109" s="13" t="s">
        <v>3561</v>
      </c>
      <c r="E1109" s="35" t="s">
        <v>3564</v>
      </c>
      <c r="F1109" s="36">
        <v>41</v>
      </c>
    </row>
    <row r="1110" spans="1:6">
      <c r="A1110" s="23">
        <v>2019</v>
      </c>
      <c r="B1110" s="23" t="s">
        <v>514</v>
      </c>
      <c r="C1110" s="22" t="s">
        <v>184</v>
      </c>
      <c r="D1110" s="13" t="s">
        <v>3561</v>
      </c>
      <c r="E1110" s="35" t="s">
        <v>3565</v>
      </c>
      <c r="F1110" s="36">
        <v>39</v>
      </c>
    </row>
    <row r="1111" spans="1:6">
      <c r="A1111" s="23">
        <v>2019</v>
      </c>
      <c r="B1111" s="23" t="s">
        <v>514</v>
      </c>
      <c r="C1111" s="22" t="s">
        <v>23</v>
      </c>
      <c r="D1111" s="13" t="s">
        <v>3562</v>
      </c>
      <c r="E1111" s="35" t="s">
        <v>3564</v>
      </c>
      <c r="F1111" s="36">
        <v>30</v>
      </c>
    </row>
    <row r="1112" spans="1:6">
      <c r="A1112" s="23">
        <v>2019</v>
      </c>
      <c r="B1112" s="23" t="s">
        <v>514</v>
      </c>
      <c r="C1112" s="22" t="s">
        <v>23</v>
      </c>
      <c r="D1112" s="13" t="s">
        <v>3562</v>
      </c>
      <c r="E1112" s="35" t="s">
        <v>3565</v>
      </c>
      <c r="F1112" s="36">
        <v>44</v>
      </c>
    </row>
    <row r="1113" spans="1:6">
      <c r="A1113" s="23">
        <v>2019</v>
      </c>
      <c r="B1113" s="23" t="s">
        <v>514</v>
      </c>
      <c r="C1113" s="22" t="s">
        <v>23</v>
      </c>
      <c r="D1113" s="13" t="s">
        <v>3561</v>
      </c>
      <c r="E1113" s="35" t="s">
        <v>3564</v>
      </c>
      <c r="F1113" s="36">
        <v>22</v>
      </c>
    </row>
    <row r="1114" spans="1:6">
      <c r="A1114" s="23">
        <v>2019</v>
      </c>
      <c r="B1114" s="23" t="s">
        <v>514</v>
      </c>
      <c r="C1114" s="22" t="s">
        <v>23</v>
      </c>
      <c r="D1114" s="13" t="s">
        <v>3561</v>
      </c>
      <c r="E1114" s="35" t="s">
        <v>3565</v>
      </c>
      <c r="F1114" s="36">
        <v>38</v>
      </c>
    </row>
    <row r="1115" spans="1:6">
      <c r="A1115" s="23">
        <v>2019</v>
      </c>
      <c r="B1115" s="23" t="s">
        <v>514</v>
      </c>
      <c r="C1115" s="22" t="s">
        <v>185</v>
      </c>
      <c r="D1115" s="13" t="s">
        <v>3562</v>
      </c>
      <c r="E1115" s="35" t="s">
        <v>3564</v>
      </c>
      <c r="F1115" s="36">
        <v>102</v>
      </c>
    </row>
    <row r="1116" spans="1:6">
      <c r="A1116" s="23">
        <v>2019</v>
      </c>
      <c r="B1116" s="23" t="s">
        <v>514</v>
      </c>
      <c r="C1116" s="22" t="s">
        <v>185</v>
      </c>
      <c r="D1116" s="13" t="s">
        <v>3562</v>
      </c>
      <c r="E1116" s="35" t="s">
        <v>3565</v>
      </c>
      <c r="F1116" s="36">
        <v>186</v>
      </c>
    </row>
    <row r="1117" spans="1:6">
      <c r="A1117" s="23">
        <v>2019</v>
      </c>
      <c r="B1117" s="23" t="s">
        <v>514</v>
      </c>
      <c r="C1117" s="22" t="s">
        <v>185</v>
      </c>
      <c r="D1117" s="13" t="s">
        <v>3561</v>
      </c>
      <c r="E1117" s="35" t="s">
        <v>3564</v>
      </c>
      <c r="F1117" s="36">
        <v>68</v>
      </c>
    </row>
    <row r="1118" spans="1:6">
      <c r="A1118" s="23">
        <v>2019</v>
      </c>
      <c r="B1118" s="23" t="s">
        <v>514</v>
      </c>
      <c r="C1118" s="22" t="s">
        <v>185</v>
      </c>
      <c r="D1118" s="13" t="s">
        <v>3561</v>
      </c>
      <c r="E1118" s="35" t="s">
        <v>3565</v>
      </c>
      <c r="F1118" s="36">
        <v>69</v>
      </c>
    </row>
    <row r="1119" spans="1:6">
      <c r="A1119" s="23">
        <v>2019</v>
      </c>
      <c r="B1119" s="23" t="s">
        <v>514</v>
      </c>
      <c r="C1119" s="22" t="s">
        <v>3925</v>
      </c>
      <c r="D1119" s="13" t="s">
        <v>3562</v>
      </c>
      <c r="E1119" s="35" t="s">
        <v>3564</v>
      </c>
      <c r="F1119" s="36">
        <v>36</v>
      </c>
    </row>
    <row r="1120" spans="1:6">
      <c r="A1120" s="23">
        <v>2019</v>
      </c>
      <c r="B1120" s="23" t="s">
        <v>514</v>
      </c>
      <c r="C1120" s="22" t="s">
        <v>3925</v>
      </c>
      <c r="D1120" s="13" t="s">
        <v>3562</v>
      </c>
      <c r="E1120" s="35" t="s">
        <v>3565</v>
      </c>
      <c r="F1120" s="36">
        <v>107</v>
      </c>
    </row>
    <row r="1121" spans="1:6">
      <c r="A1121" s="23">
        <v>2019</v>
      </c>
      <c r="B1121" s="23" t="s">
        <v>514</v>
      </c>
      <c r="C1121" s="22" t="s">
        <v>3925</v>
      </c>
      <c r="D1121" s="13" t="s">
        <v>3561</v>
      </c>
      <c r="E1121" s="35" t="s">
        <v>3564</v>
      </c>
      <c r="F1121" s="36">
        <v>24</v>
      </c>
    </row>
    <row r="1122" spans="1:6">
      <c r="A1122" s="23">
        <v>2019</v>
      </c>
      <c r="B1122" s="23" t="s">
        <v>514</v>
      </c>
      <c r="C1122" s="22" t="s">
        <v>3925</v>
      </c>
      <c r="D1122" s="13" t="s">
        <v>3561</v>
      </c>
      <c r="E1122" s="35" t="s">
        <v>3565</v>
      </c>
      <c r="F1122" s="36">
        <v>77</v>
      </c>
    </row>
    <row r="1123" spans="1:6">
      <c r="A1123" s="23">
        <v>2019</v>
      </c>
      <c r="B1123" s="23" t="s">
        <v>514</v>
      </c>
      <c r="C1123" s="22" t="s">
        <v>8102</v>
      </c>
      <c r="D1123" s="13" t="s">
        <v>3562</v>
      </c>
      <c r="E1123" s="35" t="s">
        <v>3564</v>
      </c>
      <c r="F1123" s="36">
        <v>1</v>
      </c>
    </row>
    <row r="1124" spans="1:6">
      <c r="A1124" s="23">
        <v>2019</v>
      </c>
      <c r="B1124" s="23" t="s">
        <v>514</v>
      </c>
      <c r="C1124" s="22" t="s">
        <v>8102</v>
      </c>
      <c r="D1124" s="13" t="s">
        <v>3562</v>
      </c>
      <c r="E1124" s="35" t="s">
        <v>3565</v>
      </c>
      <c r="F1124" s="36">
        <v>3</v>
      </c>
    </row>
    <row r="1125" spans="1:6">
      <c r="A1125" s="23">
        <v>2019</v>
      </c>
      <c r="B1125" s="23" t="s">
        <v>514</v>
      </c>
      <c r="C1125" s="22" t="s">
        <v>8102</v>
      </c>
      <c r="D1125" s="13" t="s">
        <v>3561</v>
      </c>
      <c r="E1125" s="35" t="s">
        <v>3564</v>
      </c>
      <c r="F1125" s="36">
        <v>1</v>
      </c>
    </row>
    <row r="1126" spans="1:6">
      <c r="A1126" s="23">
        <v>2019</v>
      </c>
      <c r="B1126" s="23" t="s">
        <v>514</v>
      </c>
      <c r="C1126" s="22" t="s">
        <v>8102</v>
      </c>
      <c r="D1126" s="13" t="s">
        <v>3561</v>
      </c>
      <c r="E1126" s="35" t="s">
        <v>3565</v>
      </c>
      <c r="F1126" s="36">
        <v>3</v>
      </c>
    </row>
    <row r="1127" spans="1:6">
      <c r="A1127" s="23">
        <v>2020</v>
      </c>
      <c r="B1127" s="23" t="s">
        <v>1886</v>
      </c>
      <c r="C1127" s="22" t="s">
        <v>5</v>
      </c>
      <c r="D1127" s="13" t="s">
        <v>3562</v>
      </c>
      <c r="E1127" s="35" t="s">
        <v>3564</v>
      </c>
      <c r="F1127" s="36">
        <v>58</v>
      </c>
    </row>
    <row r="1128" spans="1:6">
      <c r="A1128" s="23">
        <v>2020</v>
      </c>
      <c r="B1128" s="23" t="s">
        <v>1886</v>
      </c>
      <c r="C1128" s="22" t="s">
        <v>5</v>
      </c>
      <c r="D1128" s="13" t="s">
        <v>3562</v>
      </c>
      <c r="E1128" s="35" t="s">
        <v>3565</v>
      </c>
      <c r="F1128" s="36">
        <v>147</v>
      </c>
    </row>
    <row r="1129" spans="1:6">
      <c r="A1129" s="23">
        <v>2020</v>
      </c>
      <c r="B1129" s="23" t="s">
        <v>1886</v>
      </c>
      <c r="C1129" s="22" t="s">
        <v>5</v>
      </c>
      <c r="D1129" s="13" t="s">
        <v>3561</v>
      </c>
      <c r="E1129" s="35" t="s">
        <v>3564</v>
      </c>
      <c r="F1129" s="36">
        <v>26</v>
      </c>
    </row>
    <row r="1130" spans="1:6">
      <c r="A1130" s="23">
        <v>2020</v>
      </c>
      <c r="B1130" s="23" t="s">
        <v>1886</v>
      </c>
      <c r="C1130" s="22" t="s">
        <v>5</v>
      </c>
      <c r="D1130" s="13" t="s">
        <v>3561</v>
      </c>
      <c r="E1130" s="35" t="s">
        <v>3565</v>
      </c>
      <c r="F1130" s="36">
        <v>32</v>
      </c>
    </row>
    <row r="1131" spans="1:6">
      <c r="A1131" s="23">
        <v>2020</v>
      </c>
      <c r="B1131" s="23" t="s">
        <v>1886</v>
      </c>
      <c r="C1131" s="22" t="s">
        <v>10</v>
      </c>
      <c r="D1131" s="13" t="s">
        <v>3562</v>
      </c>
      <c r="E1131" s="35" t="s">
        <v>3564</v>
      </c>
      <c r="F1131" s="36">
        <v>99</v>
      </c>
    </row>
    <row r="1132" spans="1:6">
      <c r="A1132" s="23">
        <v>2020</v>
      </c>
      <c r="B1132" s="23" t="s">
        <v>1886</v>
      </c>
      <c r="C1132" s="22" t="s">
        <v>10</v>
      </c>
      <c r="D1132" s="13" t="s">
        <v>3562</v>
      </c>
      <c r="E1132" s="35" t="s">
        <v>3565</v>
      </c>
      <c r="F1132" s="36">
        <v>134</v>
      </c>
    </row>
    <row r="1133" spans="1:6">
      <c r="A1133" s="23">
        <v>2020</v>
      </c>
      <c r="B1133" s="23" t="s">
        <v>1886</v>
      </c>
      <c r="C1133" s="22" t="s">
        <v>10</v>
      </c>
      <c r="D1133" s="13" t="s">
        <v>3561</v>
      </c>
      <c r="E1133" s="35" t="s">
        <v>3564</v>
      </c>
      <c r="F1133" s="36">
        <v>27</v>
      </c>
    </row>
    <row r="1134" spans="1:6">
      <c r="A1134" s="23">
        <v>2020</v>
      </c>
      <c r="B1134" s="23" t="s">
        <v>1886</v>
      </c>
      <c r="C1134" s="22" t="s">
        <v>10</v>
      </c>
      <c r="D1134" s="13" t="s">
        <v>3561</v>
      </c>
      <c r="E1134" s="35" t="s">
        <v>3565</v>
      </c>
      <c r="F1134" s="36">
        <v>40</v>
      </c>
    </row>
    <row r="1135" spans="1:6">
      <c r="A1135" s="23">
        <v>2020</v>
      </c>
      <c r="B1135" s="23" t="s">
        <v>1886</v>
      </c>
      <c r="C1135" s="22" t="s">
        <v>14</v>
      </c>
      <c r="D1135" s="13" t="s">
        <v>3562</v>
      </c>
      <c r="E1135" s="35" t="s">
        <v>3564</v>
      </c>
      <c r="F1135" s="36">
        <v>53</v>
      </c>
    </row>
    <row r="1136" spans="1:6">
      <c r="A1136" s="23">
        <v>2020</v>
      </c>
      <c r="B1136" s="23" t="s">
        <v>1886</v>
      </c>
      <c r="C1136" s="22" t="s">
        <v>14</v>
      </c>
      <c r="D1136" s="13" t="s">
        <v>3562</v>
      </c>
      <c r="E1136" s="35" t="s">
        <v>3565</v>
      </c>
      <c r="F1136" s="36">
        <v>43</v>
      </c>
    </row>
    <row r="1137" spans="1:6">
      <c r="A1137" s="23">
        <v>2020</v>
      </c>
      <c r="B1137" s="23" t="s">
        <v>1886</v>
      </c>
      <c r="C1137" s="22" t="s">
        <v>14</v>
      </c>
      <c r="D1137" s="13" t="s">
        <v>3561</v>
      </c>
      <c r="E1137" s="35" t="s">
        <v>3564</v>
      </c>
      <c r="F1137" s="36">
        <v>79</v>
      </c>
    </row>
    <row r="1138" spans="1:6">
      <c r="A1138" s="23">
        <v>2020</v>
      </c>
      <c r="B1138" s="23" t="s">
        <v>1886</v>
      </c>
      <c r="C1138" s="22" t="s">
        <v>14</v>
      </c>
      <c r="D1138" s="13" t="s">
        <v>3561</v>
      </c>
      <c r="E1138" s="35" t="s">
        <v>3565</v>
      </c>
      <c r="F1138" s="36">
        <v>74</v>
      </c>
    </row>
    <row r="1139" spans="1:6">
      <c r="A1139" s="23">
        <v>2020</v>
      </c>
      <c r="B1139" s="23" t="s">
        <v>1886</v>
      </c>
      <c r="C1139" s="22" t="s">
        <v>23</v>
      </c>
      <c r="D1139" s="13" t="s">
        <v>3562</v>
      </c>
      <c r="E1139" s="35" t="s">
        <v>3564</v>
      </c>
      <c r="F1139" s="36">
        <v>73</v>
      </c>
    </row>
    <row r="1140" spans="1:6">
      <c r="A1140" s="23">
        <v>2020</v>
      </c>
      <c r="B1140" s="23" t="s">
        <v>1886</v>
      </c>
      <c r="C1140" s="22" t="s">
        <v>23</v>
      </c>
      <c r="D1140" s="13" t="s">
        <v>3562</v>
      </c>
      <c r="E1140" s="35" t="s">
        <v>3565</v>
      </c>
      <c r="F1140" s="36">
        <v>197</v>
      </c>
    </row>
    <row r="1141" spans="1:6">
      <c r="A1141" s="23">
        <v>2020</v>
      </c>
      <c r="B1141" s="23" t="s">
        <v>1886</v>
      </c>
      <c r="C1141" s="22" t="s">
        <v>23</v>
      </c>
      <c r="D1141" s="13" t="s">
        <v>3561</v>
      </c>
      <c r="E1141" s="35" t="s">
        <v>3564</v>
      </c>
      <c r="F1141" s="36">
        <v>27</v>
      </c>
    </row>
    <row r="1142" spans="1:6">
      <c r="A1142" s="23">
        <v>2020</v>
      </c>
      <c r="B1142" s="23" t="s">
        <v>1886</v>
      </c>
      <c r="C1142" s="22" t="s">
        <v>23</v>
      </c>
      <c r="D1142" s="13" t="s">
        <v>3561</v>
      </c>
      <c r="E1142" s="35" t="s">
        <v>3565</v>
      </c>
      <c r="F1142" s="36">
        <v>46</v>
      </c>
    </row>
    <row r="1143" spans="1:6">
      <c r="A1143" s="23">
        <v>2020</v>
      </c>
      <c r="B1143" s="23" t="s">
        <v>1886</v>
      </c>
      <c r="C1143" s="22" t="s">
        <v>41</v>
      </c>
      <c r="D1143" s="13" t="s">
        <v>3562</v>
      </c>
      <c r="E1143" s="35" t="s">
        <v>3564</v>
      </c>
      <c r="F1143" s="36">
        <v>89</v>
      </c>
    </row>
    <row r="1144" spans="1:6">
      <c r="A1144" s="23">
        <v>2020</v>
      </c>
      <c r="B1144" s="23" t="s">
        <v>1886</v>
      </c>
      <c r="C1144" s="22" t="s">
        <v>41</v>
      </c>
      <c r="D1144" s="13" t="s">
        <v>3562</v>
      </c>
      <c r="E1144" s="35" t="s">
        <v>3565</v>
      </c>
      <c r="F1144" s="36">
        <v>210</v>
      </c>
    </row>
    <row r="1145" spans="1:6">
      <c r="A1145" s="23">
        <v>2020</v>
      </c>
      <c r="B1145" s="23" t="s">
        <v>1886</v>
      </c>
      <c r="C1145" s="22" t="s">
        <v>41</v>
      </c>
      <c r="D1145" s="13" t="s">
        <v>3561</v>
      </c>
      <c r="E1145" s="35" t="s">
        <v>3564</v>
      </c>
      <c r="F1145" s="36">
        <v>12</v>
      </c>
    </row>
    <row r="1146" spans="1:6">
      <c r="A1146" s="23">
        <v>2020</v>
      </c>
      <c r="B1146" s="23" t="s">
        <v>1886</v>
      </c>
      <c r="C1146" s="22" t="s">
        <v>41</v>
      </c>
      <c r="D1146" s="13" t="s">
        <v>3561</v>
      </c>
      <c r="E1146" s="35" t="s">
        <v>3565</v>
      </c>
      <c r="F1146" s="36">
        <v>35</v>
      </c>
    </row>
    <row r="1147" spans="1:6">
      <c r="A1147" s="23">
        <v>2020</v>
      </c>
      <c r="B1147" s="23" t="s">
        <v>1886</v>
      </c>
      <c r="C1147" s="22" t="s">
        <v>60</v>
      </c>
      <c r="D1147" s="13" t="s">
        <v>3562</v>
      </c>
      <c r="E1147" s="35" t="s">
        <v>3564</v>
      </c>
      <c r="F1147" s="36">
        <v>32</v>
      </c>
    </row>
    <row r="1148" spans="1:6">
      <c r="A1148" s="23">
        <v>2020</v>
      </c>
      <c r="B1148" s="23" t="s">
        <v>1886</v>
      </c>
      <c r="C1148" s="22" t="s">
        <v>60</v>
      </c>
      <c r="D1148" s="13" t="s">
        <v>3562</v>
      </c>
      <c r="E1148" s="35" t="s">
        <v>3565</v>
      </c>
      <c r="F1148" s="36">
        <v>58</v>
      </c>
    </row>
    <row r="1149" spans="1:6">
      <c r="A1149" s="23">
        <v>2020</v>
      </c>
      <c r="B1149" s="23" t="s">
        <v>1886</v>
      </c>
      <c r="C1149" s="22" t="s">
        <v>60</v>
      </c>
      <c r="D1149" s="13" t="s">
        <v>3561</v>
      </c>
      <c r="E1149" s="35" t="s">
        <v>3564</v>
      </c>
      <c r="F1149" s="36">
        <v>10</v>
      </c>
    </row>
    <row r="1150" spans="1:6">
      <c r="A1150" s="23">
        <v>2020</v>
      </c>
      <c r="B1150" s="23" t="s">
        <v>1886</v>
      </c>
      <c r="C1150" s="22" t="s">
        <v>60</v>
      </c>
      <c r="D1150" s="13" t="s">
        <v>3561</v>
      </c>
      <c r="E1150" s="35" t="s">
        <v>3565</v>
      </c>
      <c r="F1150" s="36">
        <v>27</v>
      </c>
    </row>
    <row r="1151" spans="1:6">
      <c r="A1151" s="23">
        <v>2020</v>
      </c>
      <c r="B1151" s="23" t="s">
        <v>1886</v>
      </c>
      <c r="C1151" s="22" t="s">
        <v>70</v>
      </c>
      <c r="D1151" s="13" t="s">
        <v>3562</v>
      </c>
      <c r="E1151" s="35" t="s">
        <v>3564</v>
      </c>
      <c r="F1151" s="36">
        <v>27</v>
      </c>
    </row>
    <row r="1152" spans="1:6">
      <c r="A1152" s="23">
        <v>2020</v>
      </c>
      <c r="B1152" s="23" t="s">
        <v>1886</v>
      </c>
      <c r="C1152" s="22" t="s">
        <v>70</v>
      </c>
      <c r="D1152" s="13" t="s">
        <v>3562</v>
      </c>
      <c r="E1152" s="35" t="s">
        <v>3565</v>
      </c>
      <c r="F1152" s="36">
        <v>27</v>
      </c>
    </row>
    <row r="1153" spans="1:6">
      <c r="A1153" s="23">
        <v>2020</v>
      </c>
      <c r="B1153" s="23" t="s">
        <v>1886</v>
      </c>
      <c r="C1153" s="22" t="s">
        <v>70</v>
      </c>
      <c r="D1153" s="13" t="s">
        <v>3561</v>
      </c>
      <c r="E1153" s="35" t="s">
        <v>3564</v>
      </c>
      <c r="F1153" s="36">
        <v>20</v>
      </c>
    </row>
    <row r="1154" spans="1:6">
      <c r="A1154" s="23">
        <v>2020</v>
      </c>
      <c r="B1154" s="23" t="s">
        <v>1886</v>
      </c>
      <c r="C1154" s="22" t="s">
        <v>70</v>
      </c>
      <c r="D1154" s="13" t="s">
        <v>3561</v>
      </c>
      <c r="E1154" s="35" t="s">
        <v>3565</v>
      </c>
      <c r="F1154" s="36">
        <v>32</v>
      </c>
    </row>
    <row r="1155" spans="1:6">
      <c r="A1155" s="23">
        <v>2020</v>
      </c>
      <c r="B1155" s="23" t="s">
        <v>1886</v>
      </c>
      <c r="C1155" s="22" t="s">
        <v>76</v>
      </c>
      <c r="D1155" s="13" t="s">
        <v>3562</v>
      </c>
      <c r="E1155" s="35" t="s">
        <v>3564</v>
      </c>
      <c r="F1155" s="36">
        <v>130</v>
      </c>
    </row>
    <row r="1156" spans="1:6">
      <c r="A1156" s="23">
        <v>2020</v>
      </c>
      <c r="B1156" s="23" t="s">
        <v>1886</v>
      </c>
      <c r="C1156" s="22" t="s">
        <v>76</v>
      </c>
      <c r="D1156" s="13" t="s">
        <v>3562</v>
      </c>
      <c r="E1156" s="35" t="s">
        <v>3565</v>
      </c>
      <c r="F1156" s="36">
        <v>144</v>
      </c>
    </row>
    <row r="1157" spans="1:6">
      <c r="A1157" s="23">
        <v>2020</v>
      </c>
      <c r="B1157" s="23" t="s">
        <v>1886</v>
      </c>
      <c r="C1157" s="22" t="s">
        <v>76</v>
      </c>
      <c r="D1157" s="13" t="s">
        <v>3561</v>
      </c>
      <c r="E1157" s="35" t="s">
        <v>3564</v>
      </c>
      <c r="F1157" s="36">
        <v>36</v>
      </c>
    </row>
    <row r="1158" spans="1:6">
      <c r="A1158" s="23">
        <v>2020</v>
      </c>
      <c r="B1158" s="23" t="s">
        <v>1886</v>
      </c>
      <c r="C1158" s="22" t="s">
        <v>76</v>
      </c>
      <c r="D1158" s="13" t="s">
        <v>3561</v>
      </c>
      <c r="E1158" s="35" t="s">
        <v>3565</v>
      </c>
      <c r="F1158" s="36">
        <v>28</v>
      </c>
    </row>
    <row r="1159" spans="1:6">
      <c r="A1159" s="23">
        <v>2020</v>
      </c>
      <c r="B1159" s="23" t="s">
        <v>1886</v>
      </c>
      <c r="C1159" s="22" t="s">
        <v>83</v>
      </c>
      <c r="D1159" s="13" t="s">
        <v>3562</v>
      </c>
      <c r="E1159" s="35" t="s">
        <v>3565</v>
      </c>
      <c r="F1159" s="36">
        <v>6</v>
      </c>
    </row>
    <row r="1160" spans="1:6">
      <c r="A1160" s="23">
        <v>2020</v>
      </c>
      <c r="B1160" s="23" t="s">
        <v>1886</v>
      </c>
      <c r="C1160" s="22" t="s">
        <v>83</v>
      </c>
      <c r="D1160" s="13" t="s">
        <v>3561</v>
      </c>
      <c r="E1160" s="35" t="s">
        <v>3565</v>
      </c>
      <c r="F1160" s="36">
        <v>2</v>
      </c>
    </row>
    <row r="1161" spans="1:6">
      <c r="A1161" s="23">
        <v>2020</v>
      </c>
      <c r="B1161" s="23" t="s">
        <v>1886</v>
      </c>
      <c r="C1161" s="22" t="s">
        <v>86</v>
      </c>
      <c r="D1161" s="13" t="s">
        <v>3562</v>
      </c>
      <c r="E1161" s="35" t="s">
        <v>3564</v>
      </c>
      <c r="F1161" s="36">
        <v>10</v>
      </c>
    </row>
    <row r="1162" spans="1:6">
      <c r="A1162" s="23">
        <v>2020</v>
      </c>
      <c r="B1162" s="23" t="s">
        <v>1886</v>
      </c>
      <c r="C1162" s="22" t="s">
        <v>86</v>
      </c>
      <c r="D1162" s="13" t="s">
        <v>3562</v>
      </c>
      <c r="E1162" s="35" t="s">
        <v>3565</v>
      </c>
      <c r="F1162" s="36">
        <v>32</v>
      </c>
    </row>
    <row r="1163" spans="1:6">
      <c r="A1163" s="23">
        <v>2020</v>
      </c>
      <c r="B1163" s="23" t="s">
        <v>1886</v>
      </c>
      <c r="C1163" s="22" t="s">
        <v>86</v>
      </c>
      <c r="D1163" s="13" t="s">
        <v>3561</v>
      </c>
      <c r="E1163" s="35" t="s">
        <v>3564</v>
      </c>
      <c r="F1163" s="36">
        <v>18</v>
      </c>
    </row>
    <row r="1164" spans="1:6">
      <c r="A1164" s="23">
        <v>2020</v>
      </c>
      <c r="B1164" s="23" t="s">
        <v>1886</v>
      </c>
      <c r="C1164" s="22" t="s">
        <v>86</v>
      </c>
      <c r="D1164" s="13" t="s">
        <v>3561</v>
      </c>
      <c r="E1164" s="35" t="s">
        <v>3565</v>
      </c>
      <c r="F1164" s="36">
        <v>8</v>
      </c>
    </row>
    <row r="1165" spans="1:6">
      <c r="A1165" s="23">
        <v>2020</v>
      </c>
      <c r="B1165" s="23" t="s">
        <v>1886</v>
      </c>
      <c r="C1165" s="22" t="s">
        <v>89</v>
      </c>
      <c r="D1165" s="13" t="s">
        <v>3562</v>
      </c>
      <c r="E1165" s="35" t="s">
        <v>3564</v>
      </c>
      <c r="F1165" s="36">
        <v>1</v>
      </c>
    </row>
    <row r="1166" spans="1:6">
      <c r="A1166" s="23">
        <v>2020</v>
      </c>
      <c r="B1166" s="23" t="s">
        <v>1886</v>
      </c>
      <c r="C1166" s="22" t="s">
        <v>89</v>
      </c>
      <c r="D1166" s="13" t="s">
        <v>3561</v>
      </c>
      <c r="E1166" s="35" t="s">
        <v>3564</v>
      </c>
      <c r="F1166" s="36">
        <v>24</v>
      </c>
    </row>
    <row r="1167" spans="1:6">
      <c r="A1167" s="23">
        <v>2020</v>
      </c>
      <c r="B1167" s="23" t="s">
        <v>1886</v>
      </c>
      <c r="C1167" s="22" t="s">
        <v>89</v>
      </c>
      <c r="D1167" s="13" t="s">
        <v>3561</v>
      </c>
      <c r="E1167" s="35" t="s">
        <v>3565</v>
      </c>
      <c r="F1167" s="36">
        <v>1</v>
      </c>
    </row>
    <row r="1168" spans="1:6">
      <c r="A1168" s="23">
        <v>2020</v>
      </c>
      <c r="B1168" s="23" t="s">
        <v>1886</v>
      </c>
      <c r="C1168" s="22" t="s">
        <v>94</v>
      </c>
      <c r="D1168" s="13" t="s">
        <v>3562</v>
      </c>
      <c r="E1168" s="35" t="s">
        <v>3564</v>
      </c>
      <c r="F1168" s="36">
        <v>12</v>
      </c>
    </row>
    <row r="1169" spans="1:6">
      <c r="A1169" s="23">
        <v>2020</v>
      </c>
      <c r="B1169" s="23" t="s">
        <v>1886</v>
      </c>
      <c r="C1169" s="22" t="s">
        <v>94</v>
      </c>
      <c r="D1169" s="13" t="s">
        <v>3562</v>
      </c>
      <c r="E1169" s="35" t="s">
        <v>3565</v>
      </c>
      <c r="F1169" s="36">
        <v>15</v>
      </c>
    </row>
    <row r="1170" spans="1:6">
      <c r="A1170" s="23">
        <v>2020</v>
      </c>
      <c r="B1170" s="23" t="s">
        <v>1886</v>
      </c>
      <c r="C1170" s="22" t="s">
        <v>94</v>
      </c>
      <c r="D1170" s="13" t="s">
        <v>3561</v>
      </c>
      <c r="E1170" s="35" t="s">
        <v>3564</v>
      </c>
      <c r="F1170" s="36">
        <v>11</v>
      </c>
    </row>
    <row r="1171" spans="1:6">
      <c r="A1171" s="23">
        <v>2020</v>
      </c>
      <c r="B1171" s="23" t="s">
        <v>1886</v>
      </c>
      <c r="C1171" s="22" t="s">
        <v>94</v>
      </c>
      <c r="D1171" s="13" t="s">
        <v>3561</v>
      </c>
      <c r="E1171" s="35" t="s">
        <v>3565</v>
      </c>
      <c r="F1171" s="36">
        <v>21</v>
      </c>
    </row>
    <row r="1172" spans="1:6">
      <c r="A1172" s="23">
        <v>2020</v>
      </c>
      <c r="B1172" s="23" t="s">
        <v>1886</v>
      </c>
      <c r="C1172" s="22" t="s">
        <v>100</v>
      </c>
      <c r="D1172" s="13" t="s">
        <v>3562</v>
      </c>
      <c r="E1172" s="35" t="s">
        <v>3564</v>
      </c>
      <c r="F1172" s="36">
        <v>10</v>
      </c>
    </row>
    <row r="1173" spans="1:6">
      <c r="A1173" s="23">
        <v>2020</v>
      </c>
      <c r="B1173" s="23" t="s">
        <v>1886</v>
      </c>
      <c r="C1173" s="22" t="s">
        <v>100</v>
      </c>
      <c r="D1173" s="13" t="s">
        <v>3562</v>
      </c>
      <c r="E1173" s="35" t="s">
        <v>3565</v>
      </c>
      <c r="F1173" s="36">
        <v>17</v>
      </c>
    </row>
    <row r="1174" spans="1:6">
      <c r="A1174" s="23">
        <v>2020</v>
      </c>
      <c r="B1174" s="23" t="s">
        <v>1886</v>
      </c>
      <c r="C1174" s="22" t="s">
        <v>100</v>
      </c>
      <c r="D1174" s="13" t="s">
        <v>3561</v>
      </c>
      <c r="E1174" s="35" t="s">
        <v>3564</v>
      </c>
      <c r="F1174" s="36">
        <v>4</v>
      </c>
    </row>
    <row r="1175" spans="1:6">
      <c r="A1175" s="23">
        <v>2020</v>
      </c>
      <c r="B1175" s="23" t="s">
        <v>1886</v>
      </c>
      <c r="C1175" s="22" t="s">
        <v>100</v>
      </c>
      <c r="D1175" s="13" t="s">
        <v>3561</v>
      </c>
      <c r="E1175" s="35" t="s">
        <v>3565</v>
      </c>
      <c r="F1175" s="36">
        <v>24</v>
      </c>
    </row>
    <row r="1176" spans="1:6">
      <c r="A1176" s="23">
        <v>2020</v>
      </c>
      <c r="B1176" s="23" t="s">
        <v>1886</v>
      </c>
      <c r="C1176" s="22" t="s">
        <v>104</v>
      </c>
      <c r="D1176" s="13" t="s">
        <v>3562</v>
      </c>
      <c r="E1176" s="35" t="s">
        <v>3564</v>
      </c>
      <c r="F1176" s="36">
        <v>64</v>
      </c>
    </row>
    <row r="1177" spans="1:6">
      <c r="A1177" s="23">
        <v>2020</v>
      </c>
      <c r="B1177" s="23" t="s">
        <v>1886</v>
      </c>
      <c r="C1177" s="22" t="s">
        <v>104</v>
      </c>
      <c r="D1177" s="13" t="s">
        <v>3562</v>
      </c>
      <c r="E1177" s="35" t="s">
        <v>3565</v>
      </c>
      <c r="F1177" s="36">
        <v>205</v>
      </c>
    </row>
    <row r="1178" spans="1:6">
      <c r="A1178" s="23">
        <v>2020</v>
      </c>
      <c r="B1178" s="23" t="s">
        <v>1886</v>
      </c>
      <c r="C1178" s="22" t="s">
        <v>104</v>
      </c>
      <c r="D1178" s="13" t="s">
        <v>3561</v>
      </c>
      <c r="E1178" s="35" t="s">
        <v>3564</v>
      </c>
      <c r="F1178" s="36">
        <v>22</v>
      </c>
    </row>
    <row r="1179" spans="1:6">
      <c r="A1179" s="23">
        <v>2020</v>
      </c>
      <c r="B1179" s="23" t="s">
        <v>1886</v>
      </c>
      <c r="C1179" s="22" t="s">
        <v>104</v>
      </c>
      <c r="D1179" s="13" t="s">
        <v>3561</v>
      </c>
      <c r="E1179" s="35" t="s">
        <v>3565</v>
      </c>
      <c r="F1179" s="36">
        <v>76</v>
      </c>
    </row>
    <row r="1180" spans="1:6">
      <c r="A1180" s="23">
        <v>2020</v>
      </c>
      <c r="B1180" s="23" t="s">
        <v>1886</v>
      </c>
      <c r="C1180" s="22" t="s">
        <v>120</v>
      </c>
      <c r="D1180" s="13" t="s">
        <v>3562</v>
      </c>
      <c r="E1180" s="35" t="s">
        <v>3564</v>
      </c>
      <c r="F1180" s="36">
        <v>6</v>
      </c>
    </row>
    <row r="1181" spans="1:6">
      <c r="A1181" s="23">
        <v>2020</v>
      </c>
      <c r="B1181" s="23" t="s">
        <v>1886</v>
      </c>
      <c r="C1181" s="22" t="s">
        <v>120</v>
      </c>
      <c r="D1181" s="13" t="s">
        <v>3562</v>
      </c>
      <c r="E1181" s="35" t="s">
        <v>3565</v>
      </c>
      <c r="F1181" s="36">
        <v>10</v>
      </c>
    </row>
    <row r="1182" spans="1:6">
      <c r="A1182" s="23">
        <v>2020</v>
      </c>
      <c r="B1182" s="23" t="s">
        <v>1886</v>
      </c>
      <c r="C1182" s="22" t="s">
        <v>120</v>
      </c>
      <c r="D1182" s="13" t="s">
        <v>3561</v>
      </c>
      <c r="E1182" s="35" t="s">
        <v>3564</v>
      </c>
      <c r="F1182" s="36">
        <v>99</v>
      </c>
    </row>
    <row r="1183" spans="1:6">
      <c r="A1183" s="23">
        <v>2020</v>
      </c>
      <c r="B1183" s="23" t="s">
        <v>1886</v>
      </c>
      <c r="C1183" s="22" t="s">
        <v>120</v>
      </c>
      <c r="D1183" s="13" t="s">
        <v>3561</v>
      </c>
      <c r="E1183" s="35" t="s">
        <v>3565</v>
      </c>
      <c r="F1183" s="36">
        <v>140</v>
      </c>
    </row>
    <row r="1184" spans="1:6">
      <c r="A1184" s="23">
        <v>2020</v>
      </c>
      <c r="B1184" s="23" t="s">
        <v>1886</v>
      </c>
      <c r="C1184" s="22" t="s">
        <v>156</v>
      </c>
      <c r="D1184" s="13" t="s">
        <v>3561</v>
      </c>
      <c r="E1184" s="35" t="s">
        <v>3564</v>
      </c>
      <c r="F1184" s="36">
        <v>89</v>
      </c>
    </row>
    <row r="1185" spans="1:6">
      <c r="A1185" s="23">
        <v>2020</v>
      </c>
      <c r="B1185" s="23" t="s">
        <v>1886</v>
      </c>
      <c r="C1185" s="22" t="s">
        <v>156</v>
      </c>
      <c r="D1185" s="13" t="s">
        <v>3561</v>
      </c>
      <c r="E1185" s="35" t="s">
        <v>3565</v>
      </c>
      <c r="F1185" s="36">
        <v>68</v>
      </c>
    </row>
    <row r="1186" spans="1:6">
      <c r="A1186" s="23">
        <v>2020</v>
      </c>
      <c r="B1186" s="23" t="s">
        <v>1886</v>
      </c>
      <c r="C1186" s="22" t="s">
        <v>164</v>
      </c>
      <c r="D1186" s="13" t="s">
        <v>3562</v>
      </c>
      <c r="E1186" s="35" t="s">
        <v>3564</v>
      </c>
      <c r="F1186" s="36">
        <v>48</v>
      </c>
    </row>
    <row r="1187" spans="1:6">
      <c r="A1187" s="23">
        <v>2020</v>
      </c>
      <c r="B1187" s="23" t="s">
        <v>1886</v>
      </c>
      <c r="C1187" s="22" t="s">
        <v>164</v>
      </c>
      <c r="D1187" s="13" t="s">
        <v>3562</v>
      </c>
      <c r="E1187" s="35" t="s">
        <v>3565</v>
      </c>
      <c r="F1187" s="36">
        <v>21</v>
      </c>
    </row>
    <row r="1188" spans="1:6">
      <c r="A1188" s="23">
        <v>2020</v>
      </c>
      <c r="B1188" s="23" t="s">
        <v>1886</v>
      </c>
      <c r="C1188" s="22" t="s">
        <v>164</v>
      </c>
      <c r="D1188" s="13" t="s">
        <v>3561</v>
      </c>
      <c r="E1188" s="35" t="s">
        <v>3564</v>
      </c>
      <c r="F1188" s="36">
        <v>21</v>
      </c>
    </row>
    <row r="1189" spans="1:6">
      <c r="A1189" s="23">
        <v>2020</v>
      </c>
      <c r="B1189" s="23" t="s">
        <v>1886</v>
      </c>
      <c r="C1189" s="22" t="s">
        <v>164</v>
      </c>
      <c r="D1189" s="13" t="s">
        <v>3561</v>
      </c>
      <c r="E1189" s="35" t="s">
        <v>3565</v>
      </c>
      <c r="F1189" s="36">
        <v>15</v>
      </c>
    </row>
    <row r="1190" spans="1:6">
      <c r="A1190" s="23">
        <v>2020</v>
      </c>
      <c r="B1190" s="23" t="s">
        <v>1886</v>
      </c>
      <c r="C1190" s="22" t="s">
        <v>167</v>
      </c>
      <c r="D1190" s="13" t="s">
        <v>3562</v>
      </c>
      <c r="E1190" s="35" t="s">
        <v>3564</v>
      </c>
      <c r="F1190" s="36">
        <v>5</v>
      </c>
    </row>
    <row r="1191" spans="1:6">
      <c r="A1191" s="23">
        <v>2020</v>
      </c>
      <c r="B1191" s="23" t="s">
        <v>1886</v>
      </c>
      <c r="C1191" s="22" t="s">
        <v>167</v>
      </c>
      <c r="D1191" s="13" t="s">
        <v>3562</v>
      </c>
      <c r="E1191" s="35" t="s">
        <v>3565</v>
      </c>
      <c r="F1191" s="36">
        <v>6</v>
      </c>
    </row>
    <row r="1192" spans="1:6">
      <c r="A1192" s="23">
        <v>2020</v>
      </c>
      <c r="B1192" s="23" t="s">
        <v>1886</v>
      </c>
      <c r="C1192" s="22" t="s">
        <v>167</v>
      </c>
      <c r="D1192" s="13" t="s">
        <v>3561</v>
      </c>
      <c r="E1192" s="35" t="s">
        <v>3564</v>
      </c>
      <c r="F1192" s="36">
        <v>13</v>
      </c>
    </row>
    <row r="1193" spans="1:6">
      <c r="A1193" s="23">
        <v>2020</v>
      </c>
      <c r="B1193" s="23" t="s">
        <v>1886</v>
      </c>
      <c r="C1193" s="22" t="s">
        <v>167</v>
      </c>
      <c r="D1193" s="13" t="s">
        <v>3561</v>
      </c>
      <c r="E1193" s="35" t="s">
        <v>3565</v>
      </c>
      <c r="F1193" s="36">
        <v>52</v>
      </c>
    </row>
    <row r="1194" spans="1:6">
      <c r="A1194" s="23">
        <v>2020</v>
      </c>
      <c r="B1194" s="23" t="s">
        <v>1886</v>
      </c>
      <c r="C1194" s="22" t="s">
        <v>1513</v>
      </c>
      <c r="D1194" s="13" t="s">
        <v>3562</v>
      </c>
      <c r="E1194" s="35" t="s">
        <v>3564</v>
      </c>
      <c r="F1194" s="36">
        <v>3</v>
      </c>
    </row>
    <row r="1195" spans="1:6">
      <c r="A1195" s="23">
        <v>2020</v>
      </c>
      <c r="B1195" s="23" t="s">
        <v>1886</v>
      </c>
      <c r="C1195" s="22" t="s">
        <v>1513</v>
      </c>
      <c r="D1195" s="13" t="s">
        <v>3562</v>
      </c>
      <c r="E1195" s="35" t="s">
        <v>3565</v>
      </c>
      <c r="F1195" s="36">
        <v>2</v>
      </c>
    </row>
    <row r="1196" spans="1:6">
      <c r="A1196" s="23">
        <v>2020</v>
      </c>
      <c r="B1196" s="23" t="s">
        <v>1886</v>
      </c>
      <c r="C1196" s="22" t="s">
        <v>1513</v>
      </c>
      <c r="D1196" s="13" t="s">
        <v>3561</v>
      </c>
      <c r="E1196" s="35" t="s">
        <v>3564</v>
      </c>
      <c r="F1196" s="36">
        <v>18</v>
      </c>
    </row>
    <row r="1197" spans="1:6">
      <c r="A1197" s="23">
        <v>2020</v>
      </c>
      <c r="B1197" s="23" t="s">
        <v>1886</v>
      </c>
      <c r="C1197" s="22" t="s">
        <v>1513</v>
      </c>
      <c r="D1197" s="13" t="s">
        <v>3561</v>
      </c>
      <c r="E1197" s="35" t="s">
        <v>3565</v>
      </c>
      <c r="F1197" s="36">
        <v>8</v>
      </c>
    </row>
    <row r="1198" spans="1:6">
      <c r="A1198" s="23">
        <v>2020</v>
      </c>
      <c r="B1198" s="23" t="s">
        <v>514</v>
      </c>
      <c r="C1198" s="22" t="s">
        <v>184</v>
      </c>
      <c r="D1198" s="13" t="s">
        <v>3562</v>
      </c>
      <c r="E1198" s="35" t="s">
        <v>3564</v>
      </c>
      <c r="F1198" s="36">
        <v>94</v>
      </c>
    </row>
    <row r="1199" spans="1:6">
      <c r="A1199" s="23">
        <v>2020</v>
      </c>
      <c r="B1199" s="23" t="s">
        <v>514</v>
      </c>
      <c r="C1199" s="22" t="s">
        <v>184</v>
      </c>
      <c r="D1199" s="13" t="s">
        <v>3562</v>
      </c>
      <c r="E1199" s="35" t="s">
        <v>3565</v>
      </c>
      <c r="F1199" s="36">
        <v>143</v>
      </c>
    </row>
    <row r="1200" spans="1:6">
      <c r="A1200" s="23">
        <v>2020</v>
      </c>
      <c r="B1200" s="23" t="s">
        <v>514</v>
      </c>
      <c r="C1200" s="22" t="s">
        <v>184</v>
      </c>
      <c r="D1200" s="13" t="s">
        <v>3561</v>
      </c>
      <c r="E1200" s="35" t="s">
        <v>3564</v>
      </c>
      <c r="F1200" s="36">
        <v>44</v>
      </c>
    </row>
    <row r="1201" spans="1:6">
      <c r="A1201" s="23">
        <v>2020</v>
      </c>
      <c r="B1201" s="23" t="s">
        <v>514</v>
      </c>
      <c r="C1201" s="22" t="s">
        <v>184</v>
      </c>
      <c r="D1201" s="13" t="s">
        <v>3561</v>
      </c>
      <c r="E1201" s="35" t="s">
        <v>3565</v>
      </c>
      <c r="F1201" s="36">
        <v>40</v>
      </c>
    </row>
    <row r="1202" spans="1:6">
      <c r="A1202" s="23">
        <v>2020</v>
      </c>
      <c r="B1202" s="23" t="s">
        <v>514</v>
      </c>
      <c r="C1202" s="22" t="s">
        <v>23</v>
      </c>
      <c r="D1202" s="13" t="s">
        <v>3562</v>
      </c>
      <c r="E1202" s="35" t="s">
        <v>3564</v>
      </c>
      <c r="F1202" s="36">
        <v>25</v>
      </c>
    </row>
    <row r="1203" spans="1:6">
      <c r="A1203" s="23">
        <v>2020</v>
      </c>
      <c r="B1203" s="23" t="s">
        <v>514</v>
      </c>
      <c r="C1203" s="22" t="s">
        <v>23</v>
      </c>
      <c r="D1203" s="13" t="s">
        <v>3562</v>
      </c>
      <c r="E1203" s="35" t="s">
        <v>3565</v>
      </c>
      <c r="F1203" s="36">
        <v>48</v>
      </c>
    </row>
    <row r="1204" spans="1:6">
      <c r="A1204" s="23">
        <v>2020</v>
      </c>
      <c r="B1204" s="23" t="s">
        <v>514</v>
      </c>
      <c r="C1204" s="22" t="s">
        <v>23</v>
      </c>
      <c r="D1204" s="13" t="s">
        <v>3561</v>
      </c>
      <c r="E1204" s="35" t="s">
        <v>3564</v>
      </c>
      <c r="F1204" s="36">
        <v>21</v>
      </c>
    </row>
    <row r="1205" spans="1:6">
      <c r="A1205" s="23">
        <v>2020</v>
      </c>
      <c r="B1205" s="23" t="s">
        <v>514</v>
      </c>
      <c r="C1205" s="22" t="s">
        <v>23</v>
      </c>
      <c r="D1205" s="13" t="s">
        <v>3561</v>
      </c>
      <c r="E1205" s="35" t="s">
        <v>3565</v>
      </c>
      <c r="F1205" s="36">
        <v>39</v>
      </c>
    </row>
    <row r="1206" spans="1:6">
      <c r="A1206" s="23">
        <v>2020</v>
      </c>
      <c r="B1206" s="23" t="s">
        <v>514</v>
      </c>
      <c r="C1206" s="22" t="s">
        <v>185</v>
      </c>
      <c r="D1206" s="13" t="s">
        <v>3562</v>
      </c>
      <c r="E1206" s="35" t="s">
        <v>3564</v>
      </c>
      <c r="F1206" s="36">
        <v>117</v>
      </c>
    </row>
    <row r="1207" spans="1:6">
      <c r="A1207" s="23">
        <v>2020</v>
      </c>
      <c r="B1207" s="23" t="s">
        <v>514</v>
      </c>
      <c r="C1207" s="22" t="s">
        <v>185</v>
      </c>
      <c r="D1207" s="13" t="s">
        <v>3562</v>
      </c>
      <c r="E1207" s="35" t="s">
        <v>3565</v>
      </c>
      <c r="F1207" s="36">
        <v>181</v>
      </c>
    </row>
    <row r="1208" spans="1:6">
      <c r="A1208" s="23">
        <v>2020</v>
      </c>
      <c r="B1208" s="23" t="s">
        <v>514</v>
      </c>
      <c r="C1208" s="22" t="s">
        <v>185</v>
      </c>
      <c r="D1208" s="13" t="s">
        <v>3561</v>
      </c>
      <c r="E1208" s="35" t="s">
        <v>3564</v>
      </c>
      <c r="F1208" s="36">
        <v>65</v>
      </c>
    </row>
    <row r="1209" spans="1:6">
      <c r="A1209" s="23">
        <v>2020</v>
      </c>
      <c r="B1209" s="23" t="s">
        <v>514</v>
      </c>
      <c r="C1209" s="22" t="s">
        <v>185</v>
      </c>
      <c r="D1209" s="13" t="s">
        <v>3561</v>
      </c>
      <c r="E1209" s="35" t="s">
        <v>3565</v>
      </c>
      <c r="F1209" s="36">
        <v>68</v>
      </c>
    </row>
    <row r="1210" spans="1:6">
      <c r="A1210" s="23">
        <v>2020</v>
      </c>
      <c r="B1210" s="23" t="s">
        <v>514</v>
      </c>
      <c r="C1210" s="22" t="s">
        <v>3925</v>
      </c>
      <c r="D1210" s="13" t="s">
        <v>3562</v>
      </c>
      <c r="E1210" s="35" t="s">
        <v>3564</v>
      </c>
      <c r="F1210" s="36">
        <v>38</v>
      </c>
    </row>
    <row r="1211" spans="1:6">
      <c r="A1211" s="23">
        <v>2020</v>
      </c>
      <c r="B1211" s="23" t="s">
        <v>514</v>
      </c>
      <c r="C1211" s="22" t="s">
        <v>3925</v>
      </c>
      <c r="D1211" s="13" t="s">
        <v>3562</v>
      </c>
      <c r="E1211" s="35" t="s">
        <v>3565</v>
      </c>
      <c r="F1211" s="36">
        <v>91</v>
      </c>
    </row>
    <row r="1212" spans="1:6">
      <c r="A1212" s="23">
        <v>2020</v>
      </c>
      <c r="B1212" s="23" t="s">
        <v>514</v>
      </c>
      <c r="C1212" s="22" t="s">
        <v>3925</v>
      </c>
      <c r="D1212" s="13" t="s">
        <v>3561</v>
      </c>
      <c r="E1212" s="35" t="s">
        <v>3564</v>
      </c>
      <c r="F1212" s="36">
        <v>24</v>
      </c>
    </row>
    <row r="1213" spans="1:6">
      <c r="A1213" s="23">
        <v>2020</v>
      </c>
      <c r="B1213" s="23" t="s">
        <v>514</v>
      </c>
      <c r="C1213" s="22" t="s">
        <v>3925</v>
      </c>
      <c r="D1213" s="13" t="s">
        <v>3561</v>
      </c>
      <c r="E1213" s="35" t="s">
        <v>3565</v>
      </c>
      <c r="F1213" s="36">
        <v>71</v>
      </c>
    </row>
    <row r="1214" spans="1:6">
      <c r="A1214" s="23">
        <v>2020</v>
      </c>
      <c r="B1214" s="23" t="s">
        <v>514</v>
      </c>
      <c r="C1214" s="22" t="s">
        <v>8102</v>
      </c>
      <c r="D1214" s="13" t="s">
        <v>3561</v>
      </c>
      <c r="E1214" s="35" t="s">
        <v>3564</v>
      </c>
      <c r="F1214" s="36">
        <v>1</v>
      </c>
    </row>
    <row r="1215" spans="1:6">
      <c r="A1215" s="23">
        <v>2020</v>
      </c>
      <c r="B1215" s="23" t="s">
        <v>514</v>
      </c>
      <c r="C1215" s="22" t="s">
        <v>8102</v>
      </c>
      <c r="D1215" s="13" t="s">
        <v>3561</v>
      </c>
      <c r="E1215" s="35" t="s">
        <v>3565</v>
      </c>
      <c r="F1215" s="36">
        <v>3</v>
      </c>
    </row>
    <row r="1216" spans="1:6">
      <c r="A1216" s="23">
        <v>2021</v>
      </c>
      <c r="B1216" s="23" t="s">
        <v>1886</v>
      </c>
      <c r="C1216" s="22" t="s">
        <v>5</v>
      </c>
      <c r="D1216" s="13" t="s">
        <v>3562</v>
      </c>
      <c r="E1216" s="35" t="s">
        <v>3564</v>
      </c>
      <c r="F1216" s="36">
        <v>63</v>
      </c>
    </row>
    <row r="1217" spans="1:6">
      <c r="A1217" s="23">
        <v>2021</v>
      </c>
      <c r="B1217" s="23" t="s">
        <v>1886</v>
      </c>
      <c r="C1217" s="22" t="s">
        <v>5</v>
      </c>
      <c r="D1217" s="13" t="s">
        <v>3562</v>
      </c>
      <c r="E1217" s="35" t="s">
        <v>3565</v>
      </c>
      <c r="F1217" s="36">
        <v>158</v>
      </c>
    </row>
    <row r="1218" spans="1:6">
      <c r="A1218" s="23">
        <v>2021</v>
      </c>
      <c r="B1218" s="23" t="s">
        <v>1886</v>
      </c>
      <c r="C1218" s="22" t="s">
        <v>5</v>
      </c>
      <c r="D1218" s="13" t="s">
        <v>3561</v>
      </c>
      <c r="E1218" s="35" t="s">
        <v>3564</v>
      </c>
      <c r="F1218" s="36">
        <v>25</v>
      </c>
    </row>
    <row r="1219" spans="1:6">
      <c r="A1219" s="23">
        <v>2021</v>
      </c>
      <c r="B1219" s="23" t="s">
        <v>1886</v>
      </c>
      <c r="C1219" s="22" t="s">
        <v>5</v>
      </c>
      <c r="D1219" s="13" t="s">
        <v>3561</v>
      </c>
      <c r="E1219" s="35" t="s">
        <v>3565</v>
      </c>
      <c r="F1219" s="36">
        <v>31</v>
      </c>
    </row>
    <row r="1220" spans="1:6">
      <c r="A1220" s="23">
        <v>2021</v>
      </c>
      <c r="B1220" s="23" t="s">
        <v>1886</v>
      </c>
      <c r="C1220" s="22" t="s">
        <v>10</v>
      </c>
      <c r="D1220" s="13" t="s">
        <v>3562</v>
      </c>
      <c r="E1220" s="35" t="s">
        <v>3564</v>
      </c>
      <c r="F1220" s="36">
        <v>102</v>
      </c>
    </row>
    <row r="1221" spans="1:6">
      <c r="A1221" s="23">
        <v>2021</v>
      </c>
      <c r="B1221" s="23" t="s">
        <v>1886</v>
      </c>
      <c r="C1221" s="22" t="s">
        <v>10</v>
      </c>
      <c r="D1221" s="13" t="s">
        <v>3562</v>
      </c>
      <c r="E1221" s="35" t="s">
        <v>3565</v>
      </c>
      <c r="F1221" s="36">
        <v>145</v>
      </c>
    </row>
    <row r="1222" spans="1:6">
      <c r="A1222" s="23">
        <v>2021</v>
      </c>
      <c r="B1222" s="23" t="s">
        <v>1886</v>
      </c>
      <c r="C1222" s="22" t="s">
        <v>10</v>
      </c>
      <c r="D1222" s="13" t="s">
        <v>3561</v>
      </c>
      <c r="E1222" s="35" t="s">
        <v>3564</v>
      </c>
      <c r="F1222" s="36">
        <v>28</v>
      </c>
    </row>
    <row r="1223" spans="1:6">
      <c r="A1223" s="23">
        <v>2021</v>
      </c>
      <c r="B1223" s="23" t="s">
        <v>1886</v>
      </c>
      <c r="C1223" s="22" t="s">
        <v>10</v>
      </c>
      <c r="D1223" s="13" t="s">
        <v>3561</v>
      </c>
      <c r="E1223" s="35" t="s">
        <v>3565</v>
      </c>
      <c r="F1223" s="36">
        <v>39</v>
      </c>
    </row>
    <row r="1224" spans="1:6">
      <c r="A1224" s="23">
        <v>2021</v>
      </c>
      <c r="B1224" s="23" t="s">
        <v>1886</v>
      </c>
      <c r="C1224" s="22" t="s">
        <v>14</v>
      </c>
      <c r="D1224" s="13" t="s">
        <v>3562</v>
      </c>
      <c r="E1224" s="35" t="s">
        <v>3564</v>
      </c>
      <c r="F1224" s="36">
        <v>62</v>
      </c>
    </row>
    <row r="1225" spans="1:6">
      <c r="A1225" s="23">
        <v>2021</v>
      </c>
      <c r="B1225" s="23" t="s">
        <v>1886</v>
      </c>
      <c r="C1225" s="22" t="s">
        <v>14</v>
      </c>
      <c r="D1225" s="13" t="s">
        <v>3562</v>
      </c>
      <c r="E1225" s="35" t="s">
        <v>3565</v>
      </c>
      <c r="F1225" s="36">
        <v>43</v>
      </c>
    </row>
    <row r="1226" spans="1:6">
      <c r="A1226" s="23">
        <v>2021</v>
      </c>
      <c r="B1226" s="23" t="s">
        <v>1886</v>
      </c>
      <c r="C1226" s="22" t="s">
        <v>14</v>
      </c>
      <c r="D1226" s="13" t="s">
        <v>3561</v>
      </c>
      <c r="E1226" s="35" t="s">
        <v>3564</v>
      </c>
      <c r="F1226" s="36">
        <v>81</v>
      </c>
    </row>
    <row r="1227" spans="1:6">
      <c r="A1227" s="23">
        <v>2021</v>
      </c>
      <c r="B1227" s="23" t="s">
        <v>1886</v>
      </c>
      <c r="C1227" s="22" t="s">
        <v>14</v>
      </c>
      <c r="D1227" s="13" t="s">
        <v>3561</v>
      </c>
      <c r="E1227" s="35" t="s">
        <v>3565</v>
      </c>
      <c r="F1227" s="36">
        <v>71</v>
      </c>
    </row>
    <row r="1228" spans="1:6">
      <c r="A1228" s="23">
        <v>2021</v>
      </c>
      <c r="B1228" s="23" t="s">
        <v>1886</v>
      </c>
      <c r="C1228" s="22" t="s">
        <v>23</v>
      </c>
      <c r="D1228" s="13" t="s">
        <v>3562</v>
      </c>
      <c r="E1228" s="35" t="s">
        <v>3564</v>
      </c>
      <c r="F1228" s="36">
        <v>76</v>
      </c>
    </row>
    <row r="1229" spans="1:6">
      <c r="A1229" s="23">
        <v>2021</v>
      </c>
      <c r="B1229" s="23" t="s">
        <v>1886</v>
      </c>
      <c r="C1229" s="22" t="s">
        <v>23</v>
      </c>
      <c r="D1229" s="13" t="s">
        <v>3562</v>
      </c>
      <c r="E1229" s="35" t="s">
        <v>3565</v>
      </c>
      <c r="F1229" s="36">
        <v>192</v>
      </c>
    </row>
    <row r="1230" spans="1:6">
      <c r="A1230" s="23">
        <v>2021</v>
      </c>
      <c r="B1230" s="23" t="s">
        <v>1886</v>
      </c>
      <c r="C1230" s="22" t="s">
        <v>23</v>
      </c>
      <c r="D1230" s="13" t="s">
        <v>3561</v>
      </c>
      <c r="E1230" s="35" t="s">
        <v>3564</v>
      </c>
      <c r="F1230" s="36">
        <v>27</v>
      </c>
    </row>
    <row r="1231" spans="1:6">
      <c r="A1231" s="23">
        <v>2021</v>
      </c>
      <c r="B1231" s="23" t="s">
        <v>1886</v>
      </c>
      <c r="C1231" s="22" t="s">
        <v>23</v>
      </c>
      <c r="D1231" s="13" t="s">
        <v>3561</v>
      </c>
      <c r="E1231" s="35" t="s">
        <v>3565</v>
      </c>
      <c r="F1231" s="36">
        <v>47</v>
      </c>
    </row>
    <row r="1232" spans="1:6">
      <c r="A1232" s="23">
        <v>2021</v>
      </c>
      <c r="B1232" s="23" t="s">
        <v>1886</v>
      </c>
      <c r="C1232" s="22" t="s">
        <v>41</v>
      </c>
      <c r="D1232" s="13" t="s">
        <v>3562</v>
      </c>
      <c r="E1232" s="35" t="s">
        <v>3564</v>
      </c>
      <c r="F1232" s="36">
        <v>91</v>
      </c>
    </row>
    <row r="1233" spans="1:6">
      <c r="A1233" s="23">
        <v>2021</v>
      </c>
      <c r="B1233" s="23" t="s">
        <v>1886</v>
      </c>
      <c r="C1233" s="22" t="s">
        <v>41</v>
      </c>
      <c r="D1233" s="13" t="s">
        <v>3562</v>
      </c>
      <c r="E1233" s="35" t="s">
        <v>3565</v>
      </c>
      <c r="F1233" s="36">
        <v>232</v>
      </c>
    </row>
    <row r="1234" spans="1:6">
      <c r="A1234" s="23">
        <v>2021</v>
      </c>
      <c r="B1234" s="23" t="s">
        <v>1886</v>
      </c>
      <c r="C1234" s="22" t="s">
        <v>41</v>
      </c>
      <c r="D1234" s="13" t="s">
        <v>3561</v>
      </c>
      <c r="E1234" s="35" t="s">
        <v>3564</v>
      </c>
      <c r="F1234" s="36">
        <v>13</v>
      </c>
    </row>
    <row r="1235" spans="1:6">
      <c r="A1235" s="23">
        <v>2021</v>
      </c>
      <c r="B1235" s="23" t="s">
        <v>1886</v>
      </c>
      <c r="C1235" s="22" t="s">
        <v>41</v>
      </c>
      <c r="D1235" s="13" t="s">
        <v>3561</v>
      </c>
      <c r="E1235" s="35" t="s">
        <v>3565</v>
      </c>
      <c r="F1235" s="36">
        <v>30</v>
      </c>
    </row>
    <row r="1236" spans="1:6">
      <c r="A1236" s="23">
        <v>2021</v>
      </c>
      <c r="B1236" s="23" t="s">
        <v>1886</v>
      </c>
      <c r="C1236" s="22" t="s">
        <v>60</v>
      </c>
      <c r="D1236" s="13" t="s">
        <v>3562</v>
      </c>
      <c r="E1236" s="35" t="s">
        <v>3564</v>
      </c>
      <c r="F1236" s="36">
        <v>34</v>
      </c>
    </row>
    <row r="1237" spans="1:6">
      <c r="A1237" s="23">
        <v>2021</v>
      </c>
      <c r="B1237" s="23" t="s">
        <v>1886</v>
      </c>
      <c r="C1237" s="22" t="s">
        <v>60</v>
      </c>
      <c r="D1237" s="13" t="s">
        <v>3562</v>
      </c>
      <c r="E1237" s="35" t="s">
        <v>3565</v>
      </c>
      <c r="F1237" s="36">
        <v>58</v>
      </c>
    </row>
    <row r="1238" spans="1:6">
      <c r="A1238" s="23">
        <v>2021</v>
      </c>
      <c r="B1238" s="23" t="s">
        <v>1886</v>
      </c>
      <c r="C1238" s="22" t="s">
        <v>60</v>
      </c>
      <c r="D1238" s="13" t="s">
        <v>3561</v>
      </c>
      <c r="E1238" s="35" t="s">
        <v>3564</v>
      </c>
      <c r="F1238" s="36">
        <v>11</v>
      </c>
    </row>
    <row r="1239" spans="1:6">
      <c r="A1239" s="23">
        <v>2021</v>
      </c>
      <c r="B1239" s="23" t="s">
        <v>1886</v>
      </c>
      <c r="C1239" s="22" t="s">
        <v>60</v>
      </c>
      <c r="D1239" s="13" t="s">
        <v>3561</v>
      </c>
      <c r="E1239" s="35" t="s">
        <v>3565</v>
      </c>
      <c r="F1239" s="36">
        <v>25</v>
      </c>
    </row>
    <row r="1240" spans="1:6">
      <c r="A1240" s="23">
        <v>2021</v>
      </c>
      <c r="B1240" s="23" t="s">
        <v>1886</v>
      </c>
      <c r="C1240" s="22" t="s">
        <v>70</v>
      </c>
      <c r="D1240" s="13" t="s">
        <v>3562</v>
      </c>
      <c r="E1240" s="35" t="s">
        <v>3564</v>
      </c>
      <c r="F1240" s="36">
        <v>38</v>
      </c>
    </row>
    <row r="1241" spans="1:6">
      <c r="A1241" s="23">
        <v>2021</v>
      </c>
      <c r="B1241" s="23" t="s">
        <v>1886</v>
      </c>
      <c r="C1241" s="22" t="s">
        <v>70</v>
      </c>
      <c r="D1241" s="13" t="s">
        <v>3562</v>
      </c>
      <c r="E1241" s="35" t="s">
        <v>3565</v>
      </c>
      <c r="F1241" s="36">
        <v>33</v>
      </c>
    </row>
    <row r="1242" spans="1:6">
      <c r="A1242" s="23">
        <v>2021</v>
      </c>
      <c r="B1242" s="23" t="s">
        <v>1886</v>
      </c>
      <c r="C1242" s="22" t="s">
        <v>70</v>
      </c>
      <c r="D1242" s="13" t="s">
        <v>3561</v>
      </c>
      <c r="E1242" s="35" t="s">
        <v>3564</v>
      </c>
      <c r="F1242" s="36">
        <v>19</v>
      </c>
    </row>
    <row r="1243" spans="1:6">
      <c r="A1243" s="23">
        <v>2021</v>
      </c>
      <c r="B1243" s="23" t="s">
        <v>1886</v>
      </c>
      <c r="C1243" s="22" t="s">
        <v>70</v>
      </c>
      <c r="D1243" s="13" t="s">
        <v>3561</v>
      </c>
      <c r="E1243" s="35" t="s">
        <v>3565</v>
      </c>
      <c r="F1243" s="36">
        <v>30</v>
      </c>
    </row>
    <row r="1244" spans="1:6">
      <c r="A1244" s="23">
        <v>2021</v>
      </c>
      <c r="B1244" s="23" t="s">
        <v>1886</v>
      </c>
      <c r="C1244" s="22" t="s">
        <v>76</v>
      </c>
      <c r="D1244" s="13" t="s">
        <v>3562</v>
      </c>
      <c r="E1244" s="35" t="s">
        <v>3564</v>
      </c>
      <c r="F1244" s="36">
        <v>143</v>
      </c>
    </row>
    <row r="1245" spans="1:6">
      <c r="A1245" s="23">
        <v>2021</v>
      </c>
      <c r="B1245" s="23" t="s">
        <v>1886</v>
      </c>
      <c r="C1245" s="22" t="s">
        <v>76</v>
      </c>
      <c r="D1245" s="13" t="s">
        <v>3562</v>
      </c>
      <c r="E1245" s="35" t="s">
        <v>3565</v>
      </c>
      <c r="F1245" s="36">
        <v>171</v>
      </c>
    </row>
    <row r="1246" spans="1:6">
      <c r="A1246" s="23">
        <v>2021</v>
      </c>
      <c r="B1246" s="23" t="s">
        <v>1886</v>
      </c>
      <c r="C1246" s="22" t="s">
        <v>76</v>
      </c>
      <c r="D1246" s="13" t="s">
        <v>3561</v>
      </c>
      <c r="E1246" s="35" t="s">
        <v>3564</v>
      </c>
      <c r="F1246" s="36">
        <v>34</v>
      </c>
    </row>
    <row r="1247" spans="1:6">
      <c r="A1247" s="23">
        <v>2021</v>
      </c>
      <c r="B1247" s="23" t="s">
        <v>1886</v>
      </c>
      <c r="C1247" s="22" t="s">
        <v>76</v>
      </c>
      <c r="D1247" s="13" t="s">
        <v>3561</v>
      </c>
      <c r="E1247" s="35" t="s">
        <v>3565</v>
      </c>
      <c r="F1247" s="36">
        <v>28</v>
      </c>
    </row>
    <row r="1248" spans="1:6">
      <c r="A1248" s="23">
        <v>2021</v>
      </c>
      <c r="B1248" s="23" t="s">
        <v>1886</v>
      </c>
      <c r="C1248" s="22" t="s">
        <v>83</v>
      </c>
      <c r="D1248" s="13" t="s">
        <v>3562</v>
      </c>
      <c r="E1248" s="35" t="s">
        <v>3564</v>
      </c>
      <c r="F1248" s="36">
        <v>1</v>
      </c>
    </row>
    <row r="1249" spans="1:6">
      <c r="A1249" s="23">
        <v>2021</v>
      </c>
      <c r="B1249" s="23" t="s">
        <v>1886</v>
      </c>
      <c r="C1249" s="22" t="s">
        <v>83</v>
      </c>
      <c r="D1249" s="13" t="s">
        <v>3562</v>
      </c>
      <c r="E1249" s="35" t="s">
        <v>3565</v>
      </c>
      <c r="F1249" s="36">
        <v>5</v>
      </c>
    </row>
    <row r="1250" spans="1:6">
      <c r="A1250" s="23">
        <v>2021</v>
      </c>
      <c r="B1250" s="23" t="s">
        <v>1886</v>
      </c>
      <c r="C1250" s="22" t="s">
        <v>83</v>
      </c>
      <c r="D1250" s="13" t="s">
        <v>3561</v>
      </c>
      <c r="E1250" s="35" t="s">
        <v>3565</v>
      </c>
      <c r="F1250" s="36">
        <v>2</v>
      </c>
    </row>
    <row r="1251" spans="1:6">
      <c r="A1251" s="23">
        <v>2021</v>
      </c>
      <c r="B1251" s="23" t="s">
        <v>1886</v>
      </c>
      <c r="C1251" s="22" t="s">
        <v>86</v>
      </c>
      <c r="D1251" s="13" t="s">
        <v>3562</v>
      </c>
      <c r="E1251" s="35" t="s">
        <v>3564</v>
      </c>
      <c r="F1251" s="36">
        <v>23</v>
      </c>
    </row>
    <row r="1252" spans="1:6">
      <c r="A1252" s="23">
        <v>2021</v>
      </c>
      <c r="B1252" s="23" t="s">
        <v>1886</v>
      </c>
      <c r="C1252" s="22" t="s">
        <v>86</v>
      </c>
      <c r="D1252" s="13" t="s">
        <v>3562</v>
      </c>
      <c r="E1252" s="35" t="s">
        <v>3565</v>
      </c>
      <c r="F1252" s="36">
        <v>32</v>
      </c>
    </row>
    <row r="1253" spans="1:6">
      <c r="A1253" s="23">
        <v>2021</v>
      </c>
      <c r="B1253" s="23" t="s">
        <v>1886</v>
      </c>
      <c r="C1253" s="22" t="s">
        <v>86</v>
      </c>
      <c r="D1253" s="13" t="s">
        <v>3561</v>
      </c>
      <c r="E1253" s="35" t="s">
        <v>3564</v>
      </c>
      <c r="F1253" s="36">
        <v>18</v>
      </c>
    </row>
    <row r="1254" spans="1:6">
      <c r="A1254" s="23">
        <v>2021</v>
      </c>
      <c r="B1254" s="23" t="s">
        <v>1886</v>
      </c>
      <c r="C1254" s="22" t="s">
        <v>86</v>
      </c>
      <c r="D1254" s="13" t="s">
        <v>3561</v>
      </c>
      <c r="E1254" s="35" t="s">
        <v>3565</v>
      </c>
      <c r="F1254" s="36">
        <v>8</v>
      </c>
    </row>
    <row r="1255" spans="1:6">
      <c r="A1255" s="23">
        <v>2021</v>
      </c>
      <c r="B1255" s="23" t="s">
        <v>1886</v>
      </c>
      <c r="C1255" s="22" t="s">
        <v>89</v>
      </c>
      <c r="D1255" s="13" t="s">
        <v>3562</v>
      </c>
      <c r="E1255" s="35" t="s">
        <v>3564</v>
      </c>
      <c r="F1255" s="36">
        <v>2</v>
      </c>
    </row>
    <row r="1256" spans="1:6">
      <c r="A1256" s="23">
        <v>2021</v>
      </c>
      <c r="B1256" s="23" t="s">
        <v>1886</v>
      </c>
      <c r="C1256" s="22" t="s">
        <v>89</v>
      </c>
      <c r="D1256" s="13" t="s">
        <v>3561</v>
      </c>
      <c r="E1256" s="35" t="s">
        <v>3564</v>
      </c>
      <c r="F1256" s="36">
        <v>20</v>
      </c>
    </row>
    <row r="1257" spans="1:6">
      <c r="A1257" s="23">
        <v>2021</v>
      </c>
      <c r="B1257" s="23" t="s">
        <v>1886</v>
      </c>
      <c r="C1257" s="22" t="s">
        <v>89</v>
      </c>
      <c r="D1257" s="13" t="s">
        <v>3561</v>
      </c>
      <c r="E1257" s="35" t="s">
        <v>3565</v>
      </c>
      <c r="F1257" s="36">
        <v>1</v>
      </c>
    </row>
    <row r="1258" spans="1:6">
      <c r="A1258" s="23">
        <v>2021</v>
      </c>
      <c r="B1258" s="23" t="s">
        <v>1886</v>
      </c>
      <c r="C1258" s="22" t="s">
        <v>94</v>
      </c>
      <c r="D1258" s="13" t="s">
        <v>3562</v>
      </c>
      <c r="E1258" s="35" t="s">
        <v>3564</v>
      </c>
      <c r="F1258" s="36">
        <v>12</v>
      </c>
    </row>
    <row r="1259" spans="1:6">
      <c r="A1259" s="23">
        <v>2021</v>
      </c>
      <c r="B1259" s="23" t="s">
        <v>1886</v>
      </c>
      <c r="C1259" s="22" t="s">
        <v>94</v>
      </c>
      <c r="D1259" s="13" t="s">
        <v>3562</v>
      </c>
      <c r="E1259" s="35" t="s">
        <v>3565</v>
      </c>
      <c r="F1259" s="36">
        <v>11</v>
      </c>
    </row>
    <row r="1260" spans="1:6">
      <c r="A1260" s="23">
        <v>2021</v>
      </c>
      <c r="B1260" s="23" t="s">
        <v>1886</v>
      </c>
      <c r="C1260" s="22" t="s">
        <v>94</v>
      </c>
      <c r="D1260" s="13" t="s">
        <v>3561</v>
      </c>
      <c r="E1260" s="35" t="s">
        <v>3564</v>
      </c>
      <c r="F1260" s="36">
        <v>11</v>
      </c>
    </row>
    <row r="1261" spans="1:6">
      <c r="A1261" s="23">
        <v>2021</v>
      </c>
      <c r="B1261" s="23" t="s">
        <v>1886</v>
      </c>
      <c r="C1261" s="22" t="s">
        <v>94</v>
      </c>
      <c r="D1261" s="13" t="s">
        <v>3561</v>
      </c>
      <c r="E1261" s="35" t="s">
        <v>3565</v>
      </c>
      <c r="F1261" s="36">
        <v>17</v>
      </c>
    </row>
    <row r="1262" spans="1:6">
      <c r="A1262" s="23">
        <v>2021</v>
      </c>
      <c r="B1262" s="23" t="s">
        <v>1886</v>
      </c>
      <c r="C1262" s="22" t="s">
        <v>100</v>
      </c>
      <c r="D1262" s="13" t="s">
        <v>3562</v>
      </c>
      <c r="E1262" s="35" t="s">
        <v>3564</v>
      </c>
      <c r="F1262" s="36">
        <v>13</v>
      </c>
    </row>
    <row r="1263" spans="1:6">
      <c r="A1263" s="23">
        <v>2021</v>
      </c>
      <c r="B1263" s="23" t="s">
        <v>1886</v>
      </c>
      <c r="C1263" s="22" t="s">
        <v>100</v>
      </c>
      <c r="D1263" s="13" t="s">
        <v>3562</v>
      </c>
      <c r="E1263" s="35" t="s">
        <v>3565</v>
      </c>
      <c r="F1263" s="36">
        <v>18</v>
      </c>
    </row>
    <row r="1264" spans="1:6">
      <c r="A1264" s="23">
        <v>2021</v>
      </c>
      <c r="B1264" s="23" t="s">
        <v>1886</v>
      </c>
      <c r="C1264" s="22" t="s">
        <v>100</v>
      </c>
      <c r="D1264" s="13" t="s">
        <v>3561</v>
      </c>
      <c r="E1264" s="35" t="s">
        <v>3564</v>
      </c>
      <c r="F1264" s="36">
        <v>3</v>
      </c>
    </row>
    <row r="1265" spans="1:6">
      <c r="A1265" s="23">
        <v>2021</v>
      </c>
      <c r="B1265" s="23" t="s">
        <v>1886</v>
      </c>
      <c r="C1265" s="22" t="s">
        <v>100</v>
      </c>
      <c r="D1265" s="13" t="s">
        <v>3561</v>
      </c>
      <c r="E1265" s="35" t="s">
        <v>3565</v>
      </c>
      <c r="F1265" s="36">
        <v>24</v>
      </c>
    </row>
    <row r="1266" spans="1:6">
      <c r="A1266" s="23">
        <v>2021</v>
      </c>
      <c r="B1266" s="23" t="s">
        <v>1886</v>
      </c>
      <c r="C1266" s="22" t="s">
        <v>104</v>
      </c>
      <c r="D1266" s="13" t="s">
        <v>3562</v>
      </c>
      <c r="E1266" s="35" t="s">
        <v>3564</v>
      </c>
      <c r="F1266" s="36">
        <v>71</v>
      </c>
    </row>
    <row r="1267" spans="1:6">
      <c r="A1267" s="23">
        <v>2021</v>
      </c>
      <c r="B1267" s="23" t="s">
        <v>1886</v>
      </c>
      <c r="C1267" s="22" t="s">
        <v>104</v>
      </c>
      <c r="D1267" s="13" t="s">
        <v>3562</v>
      </c>
      <c r="E1267" s="35" t="s">
        <v>3565</v>
      </c>
      <c r="F1267" s="36">
        <v>239</v>
      </c>
    </row>
    <row r="1268" spans="1:6">
      <c r="A1268" s="23">
        <v>2021</v>
      </c>
      <c r="B1268" s="23" t="s">
        <v>1886</v>
      </c>
      <c r="C1268" s="22" t="s">
        <v>104</v>
      </c>
      <c r="D1268" s="13" t="s">
        <v>3561</v>
      </c>
      <c r="E1268" s="35" t="s">
        <v>3564</v>
      </c>
      <c r="F1268" s="36">
        <v>23</v>
      </c>
    </row>
    <row r="1269" spans="1:6">
      <c r="A1269" s="23">
        <v>2021</v>
      </c>
      <c r="B1269" s="23" t="s">
        <v>1886</v>
      </c>
      <c r="C1269" s="22" t="s">
        <v>104</v>
      </c>
      <c r="D1269" s="13" t="s">
        <v>3561</v>
      </c>
      <c r="E1269" s="35" t="s">
        <v>3565</v>
      </c>
      <c r="F1269" s="36">
        <v>76</v>
      </c>
    </row>
    <row r="1270" spans="1:6">
      <c r="A1270" s="23">
        <v>2021</v>
      </c>
      <c r="B1270" s="23" t="s">
        <v>1886</v>
      </c>
      <c r="C1270" s="22" t="s">
        <v>120</v>
      </c>
      <c r="D1270" s="13" t="s">
        <v>3562</v>
      </c>
      <c r="E1270" s="35" t="s">
        <v>3564</v>
      </c>
      <c r="F1270" s="36">
        <v>6</v>
      </c>
    </row>
    <row r="1271" spans="1:6">
      <c r="A1271" s="23">
        <v>2021</v>
      </c>
      <c r="B1271" s="23" t="s">
        <v>1886</v>
      </c>
      <c r="C1271" s="22" t="s">
        <v>120</v>
      </c>
      <c r="D1271" s="13" t="s">
        <v>3562</v>
      </c>
      <c r="E1271" s="35" t="s">
        <v>3565</v>
      </c>
      <c r="F1271" s="36">
        <v>9</v>
      </c>
    </row>
    <row r="1272" spans="1:6">
      <c r="A1272" s="23">
        <v>2021</v>
      </c>
      <c r="B1272" s="23" t="s">
        <v>1886</v>
      </c>
      <c r="C1272" s="22" t="s">
        <v>120</v>
      </c>
      <c r="D1272" s="13" t="s">
        <v>3561</v>
      </c>
      <c r="E1272" s="35" t="s">
        <v>3564</v>
      </c>
      <c r="F1272" s="36">
        <v>96</v>
      </c>
    </row>
    <row r="1273" spans="1:6">
      <c r="A1273" s="23">
        <v>2021</v>
      </c>
      <c r="B1273" s="23" t="s">
        <v>1886</v>
      </c>
      <c r="C1273" s="22" t="s">
        <v>120</v>
      </c>
      <c r="D1273" s="13" t="s">
        <v>3561</v>
      </c>
      <c r="E1273" s="35" t="s">
        <v>3565</v>
      </c>
      <c r="F1273" s="36">
        <v>138</v>
      </c>
    </row>
    <row r="1274" spans="1:6">
      <c r="A1274" s="23">
        <v>2021</v>
      </c>
      <c r="B1274" s="23" t="s">
        <v>1886</v>
      </c>
      <c r="C1274" s="22" t="s">
        <v>156</v>
      </c>
      <c r="D1274" s="13" t="s">
        <v>3561</v>
      </c>
      <c r="E1274" s="35" t="s">
        <v>3564</v>
      </c>
      <c r="F1274" s="36">
        <v>88</v>
      </c>
    </row>
    <row r="1275" spans="1:6">
      <c r="A1275" s="23">
        <v>2021</v>
      </c>
      <c r="B1275" s="23" t="s">
        <v>1886</v>
      </c>
      <c r="C1275" s="22" t="s">
        <v>156</v>
      </c>
      <c r="D1275" s="13" t="s">
        <v>3561</v>
      </c>
      <c r="E1275" s="35" t="s">
        <v>3565</v>
      </c>
      <c r="F1275" s="36">
        <v>65</v>
      </c>
    </row>
    <row r="1276" spans="1:6">
      <c r="A1276" s="23">
        <v>2021</v>
      </c>
      <c r="B1276" s="23" t="s">
        <v>1886</v>
      </c>
      <c r="C1276" s="22" t="s">
        <v>164</v>
      </c>
      <c r="D1276" s="13" t="s">
        <v>3562</v>
      </c>
      <c r="E1276" s="35" t="s">
        <v>3564</v>
      </c>
      <c r="F1276" s="36">
        <v>56</v>
      </c>
    </row>
    <row r="1277" spans="1:6">
      <c r="A1277" s="23">
        <v>2021</v>
      </c>
      <c r="B1277" s="23" t="s">
        <v>1886</v>
      </c>
      <c r="C1277" s="22" t="s">
        <v>164</v>
      </c>
      <c r="D1277" s="13" t="s">
        <v>3562</v>
      </c>
      <c r="E1277" s="35" t="s">
        <v>3565</v>
      </c>
      <c r="F1277" s="36">
        <v>21</v>
      </c>
    </row>
    <row r="1278" spans="1:6">
      <c r="A1278" s="23">
        <v>2021</v>
      </c>
      <c r="B1278" s="23" t="s">
        <v>1886</v>
      </c>
      <c r="C1278" s="22" t="s">
        <v>164</v>
      </c>
      <c r="D1278" s="13" t="s">
        <v>3561</v>
      </c>
      <c r="E1278" s="35" t="s">
        <v>3564</v>
      </c>
      <c r="F1278" s="36">
        <v>21</v>
      </c>
    </row>
    <row r="1279" spans="1:6">
      <c r="A1279" s="23">
        <v>2021</v>
      </c>
      <c r="B1279" s="23" t="s">
        <v>1886</v>
      </c>
      <c r="C1279" s="22" t="s">
        <v>164</v>
      </c>
      <c r="D1279" s="13" t="s">
        <v>3561</v>
      </c>
      <c r="E1279" s="35" t="s">
        <v>3565</v>
      </c>
      <c r="F1279" s="36">
        <v>16</v>
      </c>
    </row>
    <row r="1280" spans="1:6">
      <c r="A1280" s="23">
        <v>2021</v>
      </c>
      <c r="B1280" s="23" t="s">
        <v>1886</v>
      </c>
      <c r="C1280" s="22" t="s">
        <v>167</v>
      </c>
      <c r="D1280" s="13" t="s">
        <v>3562</v>
      </c>
      <c r="E1280" s="35" t="s">
        <v>3564</v>
      </c>
      <c r="F1280" s="36">
        <v>6</v>
      </c>
    </row>
    <row r="1281" spans="1:6">
      <c r="A1281" s="23">
        <v>2021</v>
      </c>
      <c r="B1281" s="23" t="s">
        <v>1886</v>
      </c>
      <c r="C1281" s="22" t="s">
        <v>167</v>
      </c>
      <c r="D1281" s="13" t="s">
        <v>3562</v>
      </c>
      <c r="E1281" s="35" t="s">
        <v>3565</v>
      </c>
      <c r="F1281" s="36">
        <v>7</v>
      </c>
    </row>
    <row r="1282" spans="1:6">
      <c r="A1282" s="23">
        <v>2021</v>
      </c>
      <c r="B1282" s="23" t="s">
        <v>1886</v>
      </c>
      <c r="C1282" s="22" t="s">
        <v>167</v>
      </c>
      <c r="D1282" s="13" t="s">
        <v>3561</v>
      </c>
      <c r="E1282" s="35" t="s">
        <v>3564</v>
      </c>
      <c r="F1282" s="36">
        <v>13</v>
      </c>
    </row>
    <row r="1283" spans="1:6">
      <c r="A1283" s="23">
        <v>2021</v>
      </c>
      <c r="B1283" s="23" t="s">
        <v>1886</v>
      </c>
      <c r="C1283" s="22" t="s">
        <v>167</v>
      </c>
      <c r="D1283" s="13" t="s">
        <v>3561</v>
      </c>
      <c r="E1283" s="35" t="s">
        <v>3565</v>
      </c>
      <c r="F1283" s="36">
        <v>52</v>
      </c>
    </row>
    <row r="1284" spans="1:6">
      <c r="A1284" s="23">
        <v>2021</v>
      </c>
      <c r="B1284" s="23" t="s">
        <v>1886</v>
      </c>
      <c r="C1284" s="22" t="s">
        <v>1513</v>
      </c>
      <c r="D1284" s="13" t="s">
        <v>3562</v>
      </c>
      <c r="E1284" s="35" t="s">
        <v>3564</v>
      </c>
      <c r="F1284" s="36">
        <v>5</v>
      </c>
    </row>
    <row r="1285" spans="1:6">
      <c r="A1285" s="23">
        <v>2021</v>
      </c>
      <c r="B1285" s="23" t="s">
        <v>1886</v>
      </c>
      <c r="C1285" s="22" t="s">
        <v>1513</v>
      </c>
      <c r="D1285" s="13" t="s">
        <v>3562</v>
      </c>
      <c r="E1285" s="35" t="s">
        <v>3564</v>
      </c>
      <c r="F1285" s="36">
        <v>3</v>
      </c>
    </row>
    <row r="1286" spans="1:6">
      <c r="A1286" s="23">
        <v>2021</v>
      </c>
      <c r="B1286" s="23" t="s">
        <v>1886</v>
      </c>
      <c r="C1286" s="22" t="s">
        <v>1513</v>
      </c>
      <c r="D1286" s="13" t="s">
        <v>3562</v>
      </c>
      <c r="E1286" s="35" t="s">
        <v>3565</v>
      </c>
      <c r="F1286" s="36">
        <v>5</v>
      </c>
    </row>
    <row r="1287" spans="1:6">
      <c r="A1287" s="23">
        <v>2021</v>
      </c>
      <c r="B1287" s="23" t="s">
        <v>1886</v>
      </c>
      <c r="C1287" s="22" t="s">
        <v>1513</v>
      </c>
      <c r="D1287" s="13" t="s">
        <v>3562</v>
      </c>
      <c r="E1287" s="35" t="s">
        <v>3565</v>
      </c>
      <c r="F1287" s="36">
        <v>1</v>
      </c>
    </row>
    <row r="1288" spans="1:6">
      <c r="A1288" s="23">
        <v>2021</v>
      </c>
      <c r="B1288" s="23" t="s">
        <v>1886</v>
      </c>
      <c r="C1288" s="22" t="s">
        <v>1513</v>
      </c>
      <c r="D1288" s="13" t="s">
        <v>3561</v>
      </c>
      <c r="E1288" s="35" t="s">
        <v>3564</v>
      </c>
      <c r="F1288" s="36">
        <v>12</v>
      </c>
    </row>
    <row r="1289" spans="1:6">
      <c r="A1289" s="23">
        <v>2021</v>
      </c>
      <c r="B1289" s="23" t="s">
        <v>1886</v>
      </c>
      <c r="C1289" s="22" t="s">
        <v>1513</v>
      </c>
      <c r="D1289" s="13" t="s">
        <v>3561</v>
      </c>
      <c r="E1289" s="35" t="s">
        <v>3564</v>
      </c>
      <c r="F1289" s="36">
        <v>4</v>
      </c>
    </row>
    <row r="1290" spans="1:6">
      <c r="A1290" s="23">
        <v>2021</v>
      </c>
      <c r="B1290" s="23" t="s">
        <v>1886</v>
      </c>
      <c r="C1290" s="22" t="s">
        <v>1513</v>
      </c>
      <c r="D1290" s="13" t="s">
        <v>3561</v>
      </c>
      <c r="E1290" s="35" t="s">
        <v>3565</v>
      </c>
      <c r="F1290" s="36">
        <v>6</v>
      </c>
    </row>
    <row r="1291" spans="1:6">
      <c r="A1291" s="23">
        <v>2021</v>
      </c>
      <c r="B1291" s="23" t="s">
        <v>1886</v>
      </c>
      <c r="C1291" s="22" t="s">
        <v>1513</v>
      </c>
      <c r="D1291" s="13" t="s">
        <v>3561</v>
      </c>
      <c r="E1291" s="35" t="s">
        <v>3565</v>
      </c>
      <c r="F1291" s="36">
        <v>2</v>
      </c>
    </row>
    <row r="1292" spans="1:6">
      <c r="A1292" s="23">
        <v>2021</v>
      </c>
      <c r="B1292" s="23" t="s">
        <v>514</v>
      </c>
      <c r="C1292" s="22" t="s">
        <v>184</v>
      </c>
      <c r="D1292" s="13" t="s">
        <v>3562</v>
      </c>
      <c r="E1292" s="35" t="s">
        <v>3564</v>
      </c>
      <c r="F1292" s="36">
        <v>167</v>
      </c>
    </row>
    <row r="1293" spans="1:6">
      <c r="A1293" s="23">
        <v>2021</v>
      </c>
      <c r="B1293" s="23" t="s">
        <v>514</v>
      </c>
      <c r="C1293" s="22" t="s">
        <v>184</v>
      </c>
      <c r="D1293" s="13" t="s">
        <v>3562</v>
      </c>
      <c r="E1293" s="35" t="s">
        <v>3565</v>
      </c>
      <c r="F1293" s="36">
        <v>171</v>
      </c>
    </row>
    <row r="1294" spans="1:6">
      <c r="A1294" s="23">
        <v>2021</v>
      </c>
      <c r="B1294" s="23" t="s">
        <v>514</v>
      </c>
      <c r="C1294" s="22" t="s">
        <v>184</v>
      </c>
      <c r="D1294" s="13" t="s">
        <v>3561</v>
      </c>
      <c r="E1294" s="35" t="s">
        <v>3564</v>
      </c>
      <c r="F1294" s="36">
        <v>46</v>
      </c>
    </row>
    <row r="1295" spans="1:6">
      <c r="A1295" s="23">
        <v>2021</v>
      </c>
      <c r="B1295" s="23" t="s">
        <v>514</v>
      </c>
      <c r="C1295" s="22" t="s">
        <v>184</v>
      </c>
      <c r="D1295" s="13" t="s">
        <v>3561</v>
      </c>
      <c r="E1295" s="35" t="s">
        <v>3565</v>
      </c>
      <c r="F1295" s="36">
        <v>44</v>
      </c>
    </row>
    <row r="1296" spans="1:6">
      <c r="A1296" s="23">
        <v>2021</v>
      </c>
      <c r="B1296" s="23" t="s">
        <v>514</v>
      </c>
      <c r="C1296" s="22" t="s">
        <v>23</v>
      </c>
      <c r="D1296" s="13" t="s">
        <v>3562</v>
      </c>
      <c r="E1296" s="35" t="s">
        <v>3564</v>
      </c>
      <c r="F1296" s="36">
        <v>27</v>
      </c>
    </row>
    <row r="1297" spans="1:6">
      <c r="A1297" s="23">
        <v>2021</v>
      </c>
      <c r="B1297" s="23" t="s">
        <v>514</v>
      </c>
      <c r="C1297" s="22" t="s">
        <v>23</v>
      </c>
      <c r="D1297" s="13" t="s">
        <v>3562</v>
      </c>
      <c r="E1297" s="35" t="s">
        <v>3565</v>
      </c>
      <c r="F1297" s="36">
        <v>49</v>
      </c>
    </row>
    <row r="1298" spans="1:6">
      <c r="A1298" s="23">
        <v>2021</v>
      </c>
      <c r="B1298" s="23" t="s">
        <v>514</v>
      </c>
      <c r="C1298" s="22" t="s">
        <v>23</v>
      </c>
      <c r="D1298" s="13" t="s">
        <v>3561</v>
      </c>
      <c r="E1298" s="35" t="s">
        <v>3564</v>
      </c>
      <c r="F1298" s="36">
        <v>19</v>
      </c>
    </row>
    <row r="1299" spans="1:6">
      <c r="A1299" s="23">
        <v>2021</v>
      </c>
      <c r="B1299" s="23" t="s">
        <v>514</v>
      </c>
      <c r="C1299" s="22" t="s">
        <v>23</v>
      </c>
      <c r="D1299" s="13" t="s">
        <v>3561</v>
      </c>
      <c r="E1299" s="35" t="s">
        <v>3565</v>
      </c>
      <c r="F1299" s="36">
        <v>37</v>
      </c>
    </row>
    <row r="1300" spans="1:6">
      <c r="A1300" s="23">
        <v>2021</v>
      </c>
      <c r="B1300" s="23" t="s">
        <v>514</v>
      </c>
      <c r="C1300" s="22" t="s">
        <v>6804</v>
      </c>
      <c r="D1300" s="13" t="s">
        <v>3562</v>
      </c>
      <c r="E1300" s="35" t="s">
        <v>3564</v>
      </c>
      <c r="F1300" s="36">
        <v>37</v>
      </c>
    </row>
    <row r="1301" spans="1:6">
      <c r="A1301" s="23">
        <v>2021</v>
      </c>
      <c r="B1301" s="23" t="s">
        <v>514</v>
      </c>
      <c r="C1301" s="22" t="s">
        <v>6804</v>
      </c>
      <c r="D1301" s="13" t="s">
        <v>3562</v>
      </c>
      <c r="E1301" s="35" t="s">
        <v>3565</v>
      </c>
      <c r="F1301" s="36">
        <v>59</v>
      </c>
    </row>
    <row r="1302" spans="1:6">
      <c r="A1302" s="23">
        <v>2021</v>
      </c>
      <c r="B1302" s="23" t="s">
        <v>514</v>
      </c>
      <c r="C1302" s="22" t="s">
        <v>6804</v>
      </c>
      <c r="D1302" s="13" t="s">
        <v>3561</v>
      </c>
      <c r="E1302" s="35" t="s">
        <v>3564</v>
      </c>
      <c r="F1302" s="36">
        <v>11</v>
      </c>
    </row>
    <row r="1303" spans="1:6">
      <c r="A1303" s="23">
        <v>2021</v>
      </c>
      <c r="B1303" s="23" t="s">
        <v>514</v>
      </c>
      <c r="C1303" s="22" t="s">
        <v>6804</v>
      </c>
      <c r="D1303" s="13" t="s">
        <v>3561</v>
      </c>
      <c r="E1303" s="35" t="s">
        <v>3565</v>
      </c>
      <c r="F1303" s="36">
        <v>15</v>
      </c>
    </row>
    <row r="1304" spans="1:6">
      <c r="A1304" s="23">
        <v>2021</v>
      </c>
      <c r="B1304" s="23" t="s">
        <v>514</v>
      </c>
      <c r="C1304" s="22" t="s">
        <v>185</v>
      </c>
      <c r="D1304" s="13" t="s">
        <v>3562</v>
      </c>
      <c r="E1304" s="35" t="s">
        <v>3564</v>
      </c>
      <c r="F1304" s="36">
        <v>91</v>
      </c>
    </row>
    <row r="1305" spans="1:6">
      <c r="A1305" s="23">
        <v>2021</v>
      </c>
      <c r="B1305" s="23" t="s">
        <v>514</v>
      </c>
      <c r="C1305" s="22" t="s">
        <v>185</v>
      </c>
      <c r="D1305" s="13" t="s">
        <v>3562</v>
      </c>
      <c r="E1305" s="35" t="s">
        <v>3565</v>
      </c>
      <c r="F1305" s="36">
        <v>133</v>
      </c>
    </row>
    <row r="1306" spans="1:6">
      <c r="A1306" s="23">
        <v>2021</v>
      </c>
      <c r="B1306" s="23" t="s">
        <v>514</v>
      </c>
      <c r="C1306" s="22" t="s">
        <v>185</v>
      </c>
      <c r="D1306" s="13" t="s">
        <v>3561</v>
      </c>
      <c r="E1306" s="35" t="s">
        <v>3564</v>
      </c>
      <c r="F1306" s="36">
        <v>53</v>
      </c>
    </row>
    <row r="1307" spans="1:6">
      <c r="A1307" s="23">
        <v>2021</v>
      </c>
      <c r="B1307" s="23" t="s">
        <v>514</v>
      </c>
      <c r="C1307" s="22" t="s">
        <v>185</v>
      </c>
      <c r="D1307" s="13" t="s">
        <v>3561</v>
      </c>
      <c r="E1307" s="35" t="s">
        <v>3565</v>
      </c>
      <c r="F1307" s="36">
        <v>51</v>
      </c>
    </row>
    <row r="1308" spans="1:6">
      <c r="A1308" s="23">
        <v>2021</v>
      </c>
      <c r="B1308" s="23" t="s">
        <v>514</v>
      </c>
      <c r="C1308" s="22" t="s">
        <v>3925</v>
      </c>
      <c r="D1308" s="13" t="s">
        <v>3562</v>
      </c>
      <c r="E1308" s="35" t="s">
        <v>3564</v>
      </c>
      <c r="F1308" s="36">
        <v>29</v>
      </c>
    </row>
    <row r="1309" spans="1:6">
      <c r="A1309" s="23">
        <v>2021</v>
      </c>
      <c r="B1309" s="23" t="s">
        <v>514</v>
      </c>
      <c r="C1309" s="22" t="s">
        <v>3925</v>
      </c>
      <c r="D1309" s="13" t="s">
        <v>3562</v>
      </c>
      <c r="E1309" s="35" t="s">
        <v>3565</v>
      </c>
      <c r="F1309" s="36">
        <v>100</v>
      </c>
    </row>
    <row r="1310" spans="1:6">
      <c r="A1310" s="23">
        <v>2021</v>
      </c>
      <c r="B1310" s="23" t="s">
        <v>514</v>
      </c>
      <c r="C1310" s="22" t="s">
        <v>3925</v>
      </c>
      <c r="D1310" s="13" t="s">
        <v>3561</v>
      </c>
      <c r="E1310" s="35" t="s">
        <v>3564</v>
      </c>
      <c r="F1310" s="36">
        <v>21</v>
      </c>
    </row>
    <row r="1311" spans="1:6">
      <c r="A1311" s="23">
        <v>2021</v>
      </c>
      <c r="B1311" s="23" t="s">
        <v>514</v>
      </c>
      <c r="C1311" s="22" t="s">
        <v>3925</v>
      </c>
      <c r="D1311" s="13" t="s">
        <v>3561</v>
      </c>
      <c r="E1311" s="35" t="s">
        <v>3565</v>
      </c>
      <c r="F1311" s="36">
        <v>68</v>
      </c>
    </row>
    <row r="1312" spans="1:6">
      <c r="A1312" s="23">
        <v>2021</v>
      </c>
      <c r="B1312" s="23" t="s">
        <v>514</v>
      </c>
      <c r="C1312" s="22" t="s">
        <v>8102</v>
      </c>
      <c r="D1312" s="13" t="s">
        <v>3561</v>
      </c>
      <c r="E1312" s="35" t="s">
        <v>3564</v>
      </c>
      <c r="F1312" s="36">
        <v>1</v>
      </c>
    </row>
    <row r="1313" spans="1:6">
      <c r="A1313" s="23">
        <v>2021</v>
      </c>
      <c r="B1313" s="23" t="s">
        <v>514</v>
      </c>
      <c r="C1313" s="22" t="s">
        <v>8102</v>
      </c>
      <c r="D1313" s="13" t="s">
        <v>3561</v>
      </c>
      <c r="E1313" s="35" t="s">
        <v>3565</v>
      </c>
      <c r="F1313" s="36">
        <v>3</v>
      </c>
    </row>
  </sheetData>
  <autoFilter ref="A1:F1313" xr:uid="{00000000-0009-0000-0000-00001C000000}"/>
  <sortState xmlns:xlrd2="http://schemas.microsoft.com/office/spreadsheetml/2017/richdata2" ref="A2:F1313">
    <sortCondition ref="A2:A1313"/>
    <sortCondition descending="1" ref="B2:B1313"/>
    <sortCondition ref="C2:C1313"/>
    <sortCondition ref="D2:D1313"/>
    <sortCondition ref="E2:E1313"/>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
    <tabColor theme="0"/>
  </sheetPr>
  <dimension ref="A1:E777"/>
  <sheetViews>
    <sheetView zoomScale="85" zoomScaleNormal="85" workbookViewId="0">
      <pane ySplit="1" topLeftCell="A749" activePane="bottomLeft" state="frozen"/>
      <selection pane="bottomLeft" activeCell="A777" sqref="A777"/>
    </sheetView>
  </sheetViews>
  <sheetFormatPr baseColWidth="10" defaultRowHeight="16.5"/>
  <cols>
    <col min="1" max="1" width="9" bestFit="1" customWidth="1"/>
    <col min="2" max="2" width="12.5" bestFit="1" customWidth="1"/>
    <col min="3" max="3" width="56" bestFit="1" customWidth="1"/>
    <col min="4" max="4" width="15.625" bestFit="1" customWidth="1"/>
    <col min="5" max="5" width="12.75" bestFit="1" customWidth="1"/>
  </cols>
  <sheetData>
    <row r="1" spans="1:5">
      <c r="A1" s="43" t="s">
        <v>2398</v>
      </c>
      <c r="B1" s="43" t="s">
        <v>199</v>
      </c>
      <c r="C1" s="43" t="s">
        <v>3598</v>
      </c>
      <c r="D1" s="43" t="s">
        <v>3566</v>
      </c>
      <c r="E1" s="43" t="s">
        <v>2703</v>
      </c>
    </row>
    <row r="2" spans="1:5">
      <c r="A2" s="23">
        <v>2007</v>
      </c>
      <c r="B2" s="23" t="s">
        <v>1886</v>
      </c>
      <c r="C2" s="22" t="s">
        <v>3579</v>
      </c>
      <c r="D2" s="13" t="s">
        <v>3583</v>
      </c>
      <c r="E2" s="35">
        <v>1</v>
      </c>
    </row>
    <row r="3" spans="1:5">
      <c r="A3" s="23">
        <v>2007</v>
      </c>
      <c r="B3" s="23" t="s">
        <v>1886</v>
      </c>
      <c r="C3" s="22" t="s">
        <v>3578</v>
      </c>
      <c r="D3" s="13" t="s">
        <v>3583</v>
      </c>
      <c r="E3" s="35">
        <v>11</v>
      </c>
    </row>
    <row r="4" spans="1:5">
      <c r="A4" s="23">
        <v>2007</v>
      </c>
      <c r="B4" s="23" t="s">
        <v>1886</v>
      </c>
      <c r="C4" s="22" t="s">
        <v>5</v>
      </c>
      <c r="D4" s="13" t="s">
        <v>3584</v>
      </c>
      <c r="E4" s="35">
        <v>25</v>
      </c>
    </row>
    <row r="5" spans="1:5">
      <c r="A5" s="23">
        <v>2007</v>
      </c>
      <c r="B5" s="23" t="s">
        <v>1886</v>
      </c>
      <c r="C5" s="22" t="s">
        <v>5</v>
      </c>
      <c r="D5" s="13" t="s">
        <v>3583</v>
      </c>
      <c r="E5" s="35">
        <v>45</v>
      </c>
    </row>
    <row r="6" spans="1:5">
      <c r="A6" s="23">
        <v>2007</v>
      </c>
      <c r="B6" s="23" t="s">
        <v>1886</v>
      </c>
      <c r="C6" s="22" t="s">
        <v>10</v>
      </c>
      <c r="D6" s="13" t="s">
        <v>3584</v>
      </c>
      <c r="E6" s="35">
        <v>21</v>
      </c>
    </row>
    <row r="7" spans="1:5">
      <c r="A7" s="23">
        <v>2007</v>
      </c>
      <c r="B7" s="23" t="s">
        <v>1886</v>
      </c>
      <c r="C7" s="22" t="s">
        <v>10</v>
      </c>
      <c r="D7" s="13" t="s">
        <v>3583</v>
      </c>
      <c r="E7" s="35">
        <v>33</v>
      </c>
    </row>
    <row r="8" spans="1:5">
      <c r="A8" s="23">
        <v>2007</v>
      </c>
      <c r="B8" s="23" t="s">
        <v>1886</v>
      </c>
      <c r="C8" s="22" t="s">
        <v>14</v>
      </c>
      <c r="D8" s="13" t="s">
        <v>3584</v>
      </c>
      <c r="E8" s="35">
        <v>23</v>
      </c>
    </row>
    <row r="9" spans="1:5">
      <c r="A9" s="23">
        <v>2007</v>
      </c>
      <c r="B9" s="23" t="s">
        <v>1886</v>
      </c>
      <c r="C9" s="22" t="s">
        <v>14</v>
      </c>
      <c r="D9" s="13" t="s">
        <v>3583</v>
      </c>
      <c r="E9" s="35">
        <v>152</v>
      </c>
    </row>
    <row r="10" spans="1:5">
      <c r="A10" s="23">
        <v>2007</v>
      </c>
      <c r="B10" s="23" t="s">
        <v>1886</v>
      </c>
      <c r="C10" s="22" t="s">
        <v>23</v>
      </c>
      <c r="D10" s="13" t="s">
        <v>3584</v>
      </c>
      <c r="E10" s="35">
        <v>1</v>
      </c>
    </row>
    <row r="11" spans="1:5">
      <c r="A11" s="23">
        <v>2007</v>
      </c>
      <c r="B11" s="23" t="s">
        <v>1886</v>
      </c>
      <c r="C11" s="22" t="s">
        <v>23</v>
      </c>
      <c r="D11" s="13" t="s">
        <v>3583</v>
      </c>
      <c r="E11" s="35">
        <v>67</v>
      </c>
    </row>
    <row r="12" spans="1:5">
      <c r="A12" s="23">
        <v>2007</v>
      </c>
      <c r="B12" s="23" t="s">
        <v>1886</v>
      </c>
      <c r="C12" s="22" t="s">
        <v>23</v>
      </c>
      <c r="D12" s="13" t="s">
        <v>3585</v>
      </c>
      <c r="E12" s="35">
        <v>1</v>
      </c>
    </row>
    <row r="13" spans="1:5">
      <c r="A13" s="23">
        <v>2007</v>
      </c>
      <c r="B13" s="23" t="s">
        <v>1886</v>
      </c>
      <c r="C13" s="22" t="s">
        <v>41</v>
      </c>
      <c r="D13" s="13" t="s">
        <v>3584</v>
      </c>
      <c r="E13" s="35">
        <v>19</v>
      </c>
    </row>
    <row r="14" spans="1:5">
      <c r="A14" s="23">
        <v>2007</v>
      </c>
      <c r="B14" s="23" t="s">
        <v>1886</v>
      </c>
      <c r="C14" s="22" t="s">
        <v>41</v>
      </c>
      <c r="D14" s="13" t="s">
        <v>3583</v>
      </c>
      <c r="E14" s="35">
        <v>25</v>
      </c>
    </row>
    <row r="15" spans="1:5">
      <c r="A15" s="23">
        <v>2007</v>
      </c>
      <c r="B15" s="23" t="s">
        <v>1886</v>
      </c>
      <c r="C15" s="22" t="s">
        <v>41</v>
      </c>
      <c r="D15" s="13" t="s">
        <v>3585</v>
      </c>
      <c r="E15" s="35">
        <v>12</v>
      </c>
    </row>
    <row r="16" spans="1:5">
      <c r="A16" s="23">
        <v>2007</v>
      </c>
      <c r="B16" s="23" t="s">
        <v>1886</v>
      </c>
      <c r="C16" s="22" t="s">
        <v>60</v>
      </c>
      <c r="D16" s="13" t="s">
        <v>3584</v>
      </c>
      <c r="E16" s="35">
        <v>2</v>
      </c>
    </row>
    <row r="17" spans="1:5">
      <c r="A17" s="23">
        <v>2007</v>
      </c>
      <c r="B17" s="23" t="s">
        <v>1886</v>
      </c>
      <c r="C17" s="22" t="s">
        <v>60</v>
      </c>
      <c r="D17" s="13" t="s">
        <v>3583</v>
      </c>
      <c r="E17" s="35">
        <v>26</v>
      </c>
    </row>
    <row r="18" spans="1:5">
      <c r="A18" s="23">
        <v>2007</v>
      </c>
      <c r="B18" s="23" t="s">
        <v>1886</v>
      </c>
      <c r="C18" s="22" t="s">
        <v>70</v>
      </c>
      <c r="D18" s="13" t="s">
        <v>3584</v>
      </c>
      <c r="E18" s="35">
        <v>4</v>
      </c>
    </row>
    <row r="19" spans="1:5">
      <c r="A19" s="23">
        <v>2007</v>
      </c>
      <c r="B19" s="23" t="s">
        <v>1886</v>
      </c>
      <c r="C19" s="22" t="s">
        <v>70</v>
      </c>
      <c r="D19" s="13" t="s">
        <v>3583</v>
      </c>
      <c r="E19" s="35">
        <v>38</v>
      </c>
    </row>
    <row r="20" spans="1:5">
      <c r="A20" s="23">
        <v>2007</v>
      </c>
      <c r="B20" s="23" t="s">
        <v>1886</v>
      </c>
      <c r="C20" s="22" t="s">
        <v>76</v>
      </c>
      <c r="D20" s="13" t="s">
        <v>3584</v>
      </c>
      <c r="E20" s="35">
        <v>18</v>
      </c>
    </row>
    <row r="21" spans="1:5">
      <c r="A21" s="23">
        <v>2007</v>
      </c>
      <c r="B21" s="23" t="s">
        <v>1886</v>
      </c>
      <c r="C21" s="22" t="s">
        <v>76</v>
      </c>
      <c r="D21" s="13" t="s">
        <v>3583</v>
      </c>
      <c r="E21" s="35">
        <v>51</v>
      </c>
    </row>
    <row r="22" spans="1:5">
      <c r="A22" s="23">
        <v>2007</v>
      </c>
      <c r="B22" s="23" t="s">
        <v>1886</v>
      </c>
      <c r="C22" s="22" t="s">
        <v>83</v>
      </c>
      <c r="D22" s="13" t="s">
        <v>3584</v>
      </c>
      <c r="E22" s="35">
        <v>2</v>
      </c>
    </row>
    <row r="23" spans="1:5">
      <c r="A23" s="23">
        <v>2007</v>
      </c>
      <c r="B23" s="23" t="s">
        <v>1886</v>
      </c>
      <c r="C23" s="22" t="s">
        <v>83</v>
      </c>
      <c r="D23" s="13" t="s">
        <v>3583</v>
      </c>
      <c r="E23" s="35">
        <v>1</v>
      </c>
    </row>
    <row r="24" spans="1:5">
      <c r="A24" s="23">
        <v>2007</v>
      </c>
      <c r="B24" s="23" t="s">
        <v>1886</v>
      </c>
      <c r="C24" s="22" t="s">
        <v>86</v>
      </c>
      <c r="D24" s="13" t="s">
        <v>3584</v>
      </c>
      <c r="E24" s="35">
        <v>16</v>
      </c>
    </row>
    <row r="25" spans="1:5">
      <c r="A25" s="23">
        <v>2007</v>
      </c>
      <c r="B25" s="23" t="s">
        <v>1886</v>
      </c>
      <c r="C25" s="22" t="s">
        <v>86</v>
      </c>
      <c r="D25" s="13" t="s">
        <v>3583</v>
      </c>
      <c r="E25" s="35">
        <v>32</v>
      </c>
    </row>
    <row r="26" spans="1:5">
      <c r="A26" s="23">
        <v>2007</v>
      </c>
      <c r="B26" s="23" t="s">
        <v>1886</v>
      </c>
      <c r="C26" s="22" t="s">
        <v>89</v>
      </c>
      <c r="D26" s="13" t="s">
        <v>3584</v>
      </c>
      <c r="E26" s="35">
        <v>10</v>
      </c>
    </row>
    <row r="27" spans="1:5">
      <c r="A27" s="23">
        <v>2007</v>
      </c>
      <c r="B27" s="23" t="s">
        <v>1886</v>
      </c>
      <c r="C27" s="22" t="s">
        <v>89</v>
      </c>
      <c r="D27" s="13" t="s">
        <v>3583</v>
      </c>
      <c r="E27" s="35">
        <v>21</v>
      </c>
    </row>
    <row r="28" spans="1:5">
      <c r="A28" s="23">
        <v>2007</v>
      </c>
      <c r="B28" s="23" t="s">
        <v>1886</v>
      </c>
      <c r="C28" s="22" t="s">
        <v>94</v>
      </c>
      <c r="D28" s="13" t="s">
        <v>3584</v>
      </c>
      <c r="E28" s="35">
        <v>1</v>
      </c>
    </row>
    <row r="29" spans="1:5">
      <c r="A29" s="23">
        <v>2007</v>
      </c>
      <c r="B29" s="23" t="s">
        <v>1886</v>
      </c>
      <c r="C29" s="22" t="s">
        <v>94</v>
      </c>
      <c r="D29" s="13" t="s">
        <v>3583</v>
      </c>
      <c r="E29" s="35">
        <v>31</v>
      </c>
    </row>
    <row r="30" spans="1:5">
      <c r="A30" s="23">
        <v>2007</v>
      </c>
      <c r="B30" s="23" t="s">
        <v>1886</v>
      </c>
      <c r="C30" s="22" t="s">
        <v>100</v>
      </c>
      <c r="D30" s="13" t="s">
        <v>3584</v>
      </c>
      <c r="E30" s="35">
        <v>10</v>
      </c>
    </row>
    <row r="31" spans="1:5">
      <c r="A31" s="23">
        <v>2007</v>
      </c>
      <c r="B31" s="23" t="s">
        <v>1886</v>
      </c>
      <c r="C31" s="22" t="s">
        <v>100</v>
      </c>
      <c r="D31" s="13" t="s">
        <v>3583</v>
      </c>
      <c r="E31" s="35">
        <v>16</v>
      </c>
    </row>
    <row r="32" spans="1:5">
      <c r="A32" s="23">
        <v>2007</v>
      </c>
      <c r="B32" s="23" t="s">
        <v>1886</v>
      </c>
      <c r="C32" s="22" t="s">
        <v>104</v>
      </c>
      <c r="D32" s="13" t="s">
        <v>3583</v>
      </c>
      <c r="E32" s="35">
        <v>86</v>
      </c>
    </row>
    <row r="33" spans="1:5">
      <c r="A33" s="23">
        <v>2007</v>
      </c>
      <c r="B33" s="23" t="s">
        <v>1886</v>
      </c>
      <c r="C33" s="22" t="s">
        <v>120</v>
      </c>
      <c r="D33" s="13" t="s">
        <v>3584</v>
      </c>
      <c r="E33" s="35">
        <v>114</v>
      </c>
    </row>
    <row r="34" spans="1:5">
      <c r="A34" s="23">
        <v>2007</v>
      </c>
      <c r="B34" s="23" t="s">
        <v>1886</v>
      </c>
      <c r="C34" s="22" t="s">
        <v>120</v>
      </c>
      <c r="D34" s="13" t="s">
        <v>3583</v>
      </c>
      <c r="E34" s="35">
        <v>118</v>
      </c>
    </row>
    <row r="35" spans="1:5">
      <c r="A35" s="23">
        <v>2007</v>
      </c>
      <c r="B35" s="23" t="s">
        <v>1886</v>
      </c>
      <c r="C35" s="22" t="s">
        <v>120</v>
      </c>
      <c r="D35" s="13" t="s">
        <v>3585</v>
      </c>
      <c r="E35" s="35">
        <v>25</v>
      </c>
    </row>
    <row r="36" spans="1:5">
      <c r="A36" s="23">
        <v>2007</v>
      </c>
      <c r="B36" s="23" t="s">
        <v>1886</v>
      </c>
      <c r="C36" s="22" t="s">
        <v>156</v>
      </c>
      <c r="D36" s="13" t="s">
        <v>3584</v>
      </c>
      <c r="E36" s="35">
        <v>104</v>
      </c>
    </row>
    <row r="37" spans="1:5">
      <c r="A37" s="23">
        <v>2007</v>
      </c>
      <c r="B37" s="23" t="s">
        <v>1886</v>
      </c>
      <c r="C37" s="22" t="s">
        <v>156</v>
      </c>
      <c r="D37" s="13" t="s">
        <v>3583</v>
      </c>
      <c r="E37" s="35">
        <v>20</v>
      </c>
    </row>
    <row r="38" spans="1:5">
      <c r="A38" s="23">
        <v>2007</v>
      </c>
      <c r="B38" s="23" t="s">
        <v>1886</v>
      </c>
      <c r="C38" s="22" t="s">
        <v>156</v>
      </c>
      <c r="D38" s="13" t="s">
        <v>3585</v>
      </c>
      <c r="E38" s="35">
        <v>75</v>
      </c>
    </row>
    <row r="39" spans="1:5">
      <c r="A39" s="23">
        <v>2007</v>
      </c>
      <c r="B39" s="23" t="s">
        <v>1886</v>
      </c>
      <c r="C39" s="22" t="s">
        <v>164</v>
      </c>
      <c r="D39" s="13" t="s">
        <v>3584</v>
      </c>
      <c r="E39" s="35">
        <v>27</v>
      </c>
    </row>
    <row r="40" spans="1:5">
      <c r="A40" s="23">
        <v>2007</v>
      </c>
      <c r="B40" s="23" t="s">
        <v>1886</v>
      </c>
      <c r="C40" s="22" t="s">
        <v>164</v>
      </c>
      <c r="D40" s="13" t="s">
        <v>3583</v>
      </c>
      <c r="E40" s="35">
        <v>22</v>
      </c>
    </row>
    <row r="41" spans="1:5">
      <c r="A41" s="23">
        <v>2007</v>
      </c>
      <c r="B41" s="23" t="s">
        <v>1886</v>
      </c>
      <c r="C41" s="22" t="s">
        <v>164</v>
      </c>
      <c r="D41" s="13" t="s">
        <v>3585</v>
      </c>
      <c r="E41" s="35">
        <v>2</v>
      </c>
    </row>
    <row r="42" spans="1:5">
      <c r="A42" s="23">
        <v>2007</v>
      </c>
      <c r="B42" s="23" t="s">
        <v>1886</v>
      </c>
      <c r="C42" s="22" t="s">
        <v>167</v>
      </c>
      <c r="D42" s="13" t="s">
        <v>3584</v>
      </c>
      <c r="E42" s="35">
        <v>10</v>
      </c>
    </row>
    <row r="43" spans="1:5">
      <c r="A43" s="23">
        <v>2007</v>
      </c>
      <c r="B43" s="23" t="s">
        <v>1886</v>
      </c>
      <c r="C43" s="22" t="s">
        <v>167</v>
      </c>
      <c r="D43" s="13" t="s">
        <v>3583</v>
      </c>
      <c r="E43" s="35">
        <v>60</v>
      </c>
    </row>
    <row r="44" spans="1:5">
      <c r="A44" s="23">
        <v>2007</v>
      </c>
      <c r="B44" s="23" t="s">
        <v>1886</v>
      </c>
      <c r="C44" s="22" t="s">
        <v>171</v>
      </c>
      <c r="D44" s="13" t="s">
        <v>3584</v>
      </c>
      <c r="E44" s="35">
        <v>1</v>
      </c>
    </row>
    <row r="45" spans="1:5">
      <c r="A45" s="23">
        <v>2007</v>
      </c>
      <c r="B45" s="23" t="s">
        <v>1886</v>
      </c>
      <c r="C45" s="22" t="s">
        <v>171</v>
      </c>
      <c r="D45" s="13" t="s">
        <v>3583</v>
      </c>
      <c r="E45" s="35">
        <v>5</v>
      </c>
    </row>
    <row r="46" spans="1:5">
      <c r="A46" s="23">
        <v>2007</v>
      </c>
      <c r="B46" s="23" t="s">
        <v>1886</v>
      </c>
      <c r="C46" s="22" t="s">
        <v>539</v>
      </c>
      <c r="D46" s="13" t="s">
        <v>3584</v>
      </c>
      <c r="E46" s="35">
        <v>3</v>
      </c>
    </row>
    <row r="47" spans="1:5">
      <c r="A47" s="23">
        <v>2007</v>
      </c>
      <c r="B47" s="23" t="s">
        <v>1886</v>
      </c>
      <c r="C47" s="22" t="s">
        <v>539</v>
      </c>
      <c r="D47" s="13" t="s">
        <v>3583</v>
      </c>
      <c r="E47" s="35">
        <v>6</v>
      </c>
    </row>
    <row r="48" spans="1:5">
      <c r="A48" s="23">
        <v>2008</v>
      </c>
      <c r="B48" s="23" t="s">
        <v>1886</v>
      </c>
      <c r="C48" s="22" t="s">
        <v>3578</v>
      </c>
      <c r="D48" s="13" t="s">
        <v>3584</v>
      </c>
      <c r="E48" s="35">
        <v>1</v>
      </c>
    </row>
    <row r="49" spans="1:5">
      <c r="A49" s="23">
        <v>2008</v>
      </c>
      <c r="B49" s="23" t="s">
        <v>1886</v>
      </c>
      <c r="C49" s="22" t="s">
        <v>3578</v>
      </c>
      <c r="D49" s="13" t="s">
        <v>3583</v>
      </c>
      <c r="E49" s="35">
        <v>10</v>
      </c>
    </row>
    <row r="50" spans="1:5">
      <c r="A50" s="23">
        <v>2008</v>
      </c>
      <c r="B50" s="23" t="s">
        <v>1886</v>
      </c>
      <c r="C50" s="22" t="s">
        <v>5</v>
      </c>
      <c r="D50" s="13" t="s">
        <v>3584</v>
      </c>
      <c r="E50" s="35">
        <v>27</v>
      </c>
    </row>
    <row r="51" spans="1:5">
      <c r="A51" s="23">
        <v>2008</v>
      </c>
      <c r="B51" s="23" t="s">
        <v>1886</v>
      </c>
      <c r="C51" s="22" t="s">
        <v>5</v>
      </c>
      <c r="D51" s="13" t="s">
        <v>3583</v>
      </c>
      <c r="E51" s="35">
        <v>46</v>
      </c>
    </row>
    <row r="52" spans="1:5">
      <c r="A52" s="23">
        <v>2008</v>
      </c>
      <c r="B52" s="23" t="s">
        <v>1886</v>
      </c>
      <c r="C52" s="22" t="s">
        <v>10</v>
      </c>
      <c r="D52" s="13" t="s">
        <v>3584</v>
      </c>
      <c r="E52" s="35">
        <v>24</v>
      </c>
    </row>
    <row r="53" spans="1:5">
      <c r="A53" s="23">
        <v>2008</v>
      </c>
      <c r="B53" s="23" t="s">
        <v>1886</v>
      </c>
      <c r="C53" s="22" t="s">
        <v>10</v>
      </c>
      <c r="D53" s="13" t="s">
        <v>3583</v>
      </c>
      <c r="E53" s="35">
        <v>37</v>
      </c>
    </row>
    <row r="54" spans="1:5">
      <c r="A54" s="23">
        <v>2008</v>
      </c>
      <c r="B54" s="23" t="s">
        <v>1886</v>
      </c>
      <c r="C54" s="22" t="s">
        <v>14</v>
      </c>
      <c r="D54" s="13" t="s">
        <v>3584</v>
      </c>
      <c r="E54" s="35">
        <v>22</v>
      </c>
    </row>
    <row r="55" spans="1:5">
      <c r="A55" s="23">
        <v>2008</v>
      </c>
      <c r="B55" s="23" t="s">
        <v>1886</v>
      </c>
      <c r="C55" s="22" t="s">
        <v>14</v>
      </c>
      <c r="D55" s="13" t="s">
        <v>3583</v>
      </c>
      <c r="E55" s="35">
        <v>156</v>
      </c>
    </row>
    <row r="56" spans="1:5">
      <c r="A56" s="23">
        <v>2008</v>
      </c>
      <c r="B56" s="23" t="s">
        <v>1886</v>
      </c>
      <c r="C56" s="22" t="s">
        <v>23</v>
      </c>
      <c r="D56" s="13" t="s">
        <v>3584</v>
      </c>
      <c r="E56" s="35">
        <v>1</v>
      </c>
    </row>
    <row r="57" spans="1:5">
      <c r="A57" s="23">
        <v>2008</v>
      </c>
      <c r="B57" s="23" t="s">
        <v>1886</v>
      </c>
      <c r="C57" s="22" t="s">
        <v>23</v>
      </c>
      <c r="D57" s="13" t="s">
        <v>3583</v>
      </c>
      <c r="E57" s="35">
        <v>63</v>
      </c>
    </row>
    <row r="58" spans="1:5">
      <c r="A58" s="23">
        <v>2008</v>
      </c>
      <c r="B58" s="23" t="s">
        <v>1886</v>
      </c>
      <c r="C58" s="22" t="s">
        <v>23</v>
      </c>
      <c r="D58" s="13" t="s">
        <v>3585</v>
      </c>
      <c r="E58" s="35">
        <v>1</v>
      </c>
    </row>
    <row r="59" spans="1:5">
      <c r="A59" s="23">
        <v>2008</v>
      </c>
      <c r="B59" s="23" t="s">
        <v>1886</v>
      </c>
      <c r="C59" s="22" t="s">
        <v>41</v>
      </c>
      <c r="D59" s="13" t="s">
        <v>3584</v>
      </c>
      <c r="E59" s="35">
        <v>25</v>
      </c>
    </row>
    <row r="60" spans="1:5">
      <c r="A60" s="23">
        <v>2008</v>
      </c>
      <c r="B60" s="23" t="s">
        <v>1886</v>
      </c>
      <c r="C60" s="22" t="s">
        <v>41</v>
      </c>
      <c r="D60" s="13" t="s">
        <v>3583</v>
      </c>
      <c r="E60" s="35">
        <v>26</v>
      </c>
    </row>
    <row r="61" spans="1:5">
      <c r="A61" s="23">
        <v>2008</v>
      </c>
      <c r="B61" s="23" t="s">
        <v>1886</v>
      </c>
      <c r="C61" s="22" t="s">
        <v>41</v>
      </c>
      <c r="D61" s="13" t="s">
        <v>3585</v>
      </c>
      <c r="E61" s="35">
        <v>13</v>
      </c>
    </row>
    <row r="62" spans="1:5">
      <c r="A62" s="23">
        <v>2008</v>
      </c>
      <c r="B62" s="23" t="s">
        <v>1886</v>
      </c>
      <c r="C62" s="22" t="s">
        <v>60</v>
      </c>
      <c r="D62" s="13" t="s">
        <v>3584</v>
      </c>
      <c r="E62" s="35">
        <v>2</v>
      </c>
    </row>
    <row r="63" spans="1:5">
      <c r="A63" s="23">
        <v>2008</v>
      </c>
      <c r="B63" s="23" t="s">
        <v>1886</v>
      </c>
      <c r="C63" s="22" t="s">
        <v>60</v>
      </c>
      <c r="D63" s="13" t="s">
        <v>3583</v>
      </c>
      <c r="E63" s="35">
        <v>26</v>
      </c>
    </row>
    <row r="64" spans="1:5">
      <c r="A64" s="23">
        <v>2008</v>
      </c>
      <c r="B64" s="23" t="s">
        <v>1886</v>
      </c>
      <c r="C64" s="22" t="s">
        <v>70</v>
      </c>
      <c r="D64" s="13" t="s">
        <v>3584</v>
      </c>
      <c r="E64" s="35">
        <v>3</v>
      </c>
    </row>
    <row r="65" spans="1:5">
      <c r="A65" s="23">
        <v>2008</v>
      </c>
      <c r="B65" s="23" t="s">
        <v>1886</v>
      </c>
      <c r="C65" s="22" t="s">
        <v>70</v>
      </c>
      <c r="D65" s="13" t="s">
        <v>3583</v>
      </c>
      <c r="E65" s="35">
        <v>39</v>
      </c>
    </row>
    <row r="66" spans="1:5">
      <c r="A66" s="23">
        <v>2008</v>
      </c>
      <c r="B66" s="23" t="s">
        <v>1886</v>
      </c>
      <c r="C66" s="22" t="s">
        <v>76</v>
      </c>
      <c r="D66" s="13" t="s">
        <v>3584</v>
      </c>
      <c r="E66" s="35">
        <v>13</v>
      </c>
    </row>
    <row r="67" spans="1:5">
      <c r="A67" s="23">
        <v>2008</v>
      </c>
      <c r="B67" s="23" t="s">
        <v>1886</v>
      </c>
      <c r="C67" s="22" t="s">
        <v>76</v>
      </c>
      <c r="D67" s="13" t="s">
        <v>3583</v>
      </c>
      <c r="E67" s="35">
        <v>57</v>
      </c>
    </row>
    <row r="68" spans="1:5">
      <c r="A68" s="23">
        <v>2008</v>
      </c>
      <c r="B68" s="23" t="s">
        <v>1886</v>
      </c>
      <c r="C68" s="22" t="s">
        <v>83</v>
      </c>
      <c r="D68" s="13" t="s">
        <v>3584</v>
      </c>
      <c r="E68" s="35">
        <v>2</v>
      </c>
    </row>
    <row r="69" spans="1:5">
      <c r="A69" s="23">
        <v>2008</v>
      </c>
      <c r="B69" s="23" t="s">
        <v>1886</v>
      </c>
      <c r="C69" s="22" t="s">
        <v>83</v>
      </c>
      <c r="D69" s="13" t="s">
        <v>3583</v>
      </c>
      <c r="E69" s="35">
        <v>1</v>
      </c>
    </row>
    <row r="70" spans="1:5">
      <c r="A70" s="23">
        <v>2008</v>
      </c>
      <c r="B70" s="23" t="s">
        <v>1886</v>
      </c>
      <c r="C70" s="22" t="s">
        <v>86</v>
      </c>
      <c r="D70" s="13" t="s">
        <v>3584</v>
      </c>
      <c r="E70" s="35">
        <v>14</v>
      </c>
    </row>
    <row r="71" spans="1:5">
      <c r="A71" s="23">
        <v>2008</v>
      </c>
      <c r="B71" s="23" t="s">
        <v>1886</v>
      </c>
      <c r="C71" s="22" t="s">
        <v>86</v>
      </c>
      <c r="D71" s="13" t="s">
        <v>3583</v>
      </c>
      <c r="E71" s="35">
        <v>31</v>
      </c>
    </row>
    <row r="72" spans="1:5">
      <c r="A72" s="23">
        <v>2008</v>
      </c>
      <c r="B72" s="23" t="s">
        <v>1886</v>
      </c>
      <c r="C72" s="22" t="s">
        <v>89</v>
      </c>
      <c r="D72" s="13" t="s">
        <v>3584</v>
      </c>
      <c r="E72" s="35">
        <v>11</v>
      </c>
    </row>
    <row r="73" spans="1:5">
      <c r="A73" s="23">
        <v>2008</v>
      </c>
      <c r="B73" s="23" t="s">
        <v>1886</v>
      </c>
      <c r="C73" s="22" t="s">
        <v>89</v>
      </c>
      <c r="D73" s="13" t="s">
        <v>3583</v>
      </c>
      <c r="E73" s="35">
        <v>20</v>
      </c>
    </row>
    <row r="74" spans="1:5">
      <c r="A74" s="23">
        <v>2008</v>
      </c>
      <c r="B74" s="23" t="s">
        <v>1886</v>
      </c>
      <c r="C74" s="22" t="s">
        <v>94</v>
      </c>
      <c r="D74" s="13" t="s">
        <v>3584</v>
      </c>
      <c r="E74" s="35">
        <v>1</v>
      </c>
    </row>
    <row r="75" spans="1:5">
      <c r="A75" s="23">
        <v>2008</v>
      </c>
      <c r="B75" s="23" t="s">
        <v>1886</v>
      </c>
      <c r="C75" s="22" t="s">
        <v>94</v>
      </c>
      <c r="D75" s="13" t="s">
        <v>3583</v>
      </c>
      <c r="E75" s="35">
        <v>32</v>
      </c>
    </row>
    <row r="76" spans="1:5">
      <c r="A76" s="23">
        <v>2008</v>
      </c>
      <c r="B76" s="23" t="s">
        <v>1886</v>
      </c>
      <c r="C76" s="22" t="s">
        <v>100</v>
      </c>
      <c r="D76" s="13" t="s">
        <v>3584</v>
      </c>
      <c r="E76" s="35">
        <v>9</v>
      </c>
    </row>
    <row r="77" spans="1:5">
      <c r="A77" s="23">
        <v>2008</v>
      </c>
      <c r="B77" s="23" t="s">
        <v>1886</v>
      </c>
      <c r="C77" s="22" t="s">
        <v>100</v>
      </c>
      <c r="D77" s="13" t="s">
        <v>3583</v>
      </c>
      <c r="E77" s="35">
        <v>17</v>
      </c>
    </row>
    <row r="78" spans="1:5">
      <c r="A78" s="23">
        <v>2008</v>
      </c>
      <c r="B78" s="23" t="s">
        <v>1886</v>
      </c>
      <c r="C78" s="22" t="s">
        <v>104</v>
      </c>
      <c r="D78" s="13" t="s">
        <v>3584</v>
      </c>
      <c r="E78" s="35">
        <v>1</v>
      </c>
    </row>
    <row r="79" spans="1:5">
      <c r="A79" s="23">
        <v>2008</v>
      </c>
      <c r="B79" s="23" t="s">
        <v>1886</v>
      </c>
      <c r="C79" s="22" t="s">
        <v>104</v>
      </c>
      <c r="D79" s="13" t="s">
        <v>3583</v>
      </c>
      <c r="E79" s="35">
        <v>84</v>
      </c>
    </row>
    <row r="80" spans="1:5">
      <c r="A80" s="23">
        <v>2008</v>
      </c>
      <c r="B80" s="23" t="s">
        <v>1886</v>
      </c>
      <c r="C80" s="22" t="s">
        <v>120</v>
      </c>
      <c r="D80" s="13" t="s">
        <v>3584</v>
      </c>
      <c r="E80" s="35">
        <v>112</v>
      </c>
    </row>
    <row r="81" spans="1:5">
      <c r="A81" s="23">
        <v>2008</v>
      </c>
      <c r="B81" s="23" t="s">
        <v>1886</v>
      </c>
      <c r="C81" s="22" t="s">
        <v>120</v>
      </c>
      <c r="D81" s="13" t="s">
        <v>3583</v>
      </c>
      <c r="E81" s="35">
        <v>109</v>
      </c>
    </row>
    <row r="82" spans="1:5">
      <c r="A82" s="23">
        <v>2008</v>
      </c>
      <c r="B82" s="23" t="s">
        <v>1886</v>
      </c>
      <c r="C82" s="22" t="s">
        <v>120</v>
      </c>
      <c r="D82" s="13" t="s">
        <v>3585</v>
      </c>
      <c r="E82" s="35">
        <v>24</v>
      </c>
    </row>
    <row r="83" spans="1:5">
      <c r="A83" s="23">
        <v>2008</v>
      </c>
      <c r="B83" s="23" t="s">
        <v>1886</v>
      </c>
      <c r="C83" s="22" t="s">
        <v>156</v>
      </c>
      <c r="D83" s="13" t="s">
        <v>3584</v>
      </c>
      <c r="E83" s="35">
        <v>86</v>
      </c>
    </row>
    <row r="84" spans="1:5">
      <c r="A84" s="23">
        <v>2008</v>
      </c>
      <c r="B84" s="23" t="s">
        <v>1886</v>
      </c>
      <c r="C84" s="22" t="s">
        <v>156</v>
      </c>
      <c r="D84" s="13" t="s">
        <v>3583</v>
      </c>
      <c r="E84" s="35">
        <v>46</v>
      </c>
    </row>
    <row r="85" spans="1:5">
      <c r="A85" s="23">
        <v>2008</v>
      </c>
      <c r="B85" s="23" t="s">
        <v>1886</v>
      </c>
      <c r="C85" s="22" t="s">
        <v>156</v>
      </c>
      <c r="D85" s="13" t="s">
        <v>3585</v>
      </c>
      <c r="E85" s="35">
        <v>67</v>
      </c>
    </row>
    <row r="86" spans="1:5">
      <c r="A86" s="23">
        <v>2008</v>
      </c>
      <c r="B86" s="23" t="s">
        <v>1886</v>
      </c>
      <c r="C86" s="22" t="s">
        <v>164</v>
      </c>
      <c r="D86" s="13" t="s">
        <v>3584</v>
      </c>
      <c r="E86" s="35">
        <v>25</v>
      </c>
    </row>
    <row r="87" spans="1:5">
      <c r="A87" s="23">
        <v>2008</v>
      </c>
      <c r="B87" s="23" t="s">
        <v>1886</v>
      </c>
      <c r="C87" s="22" t="s">
        <v>164</v>
      </c>
      <c r="D87" s="13" t="s">
        <v>3583</v>
      </c>
      <c r="E87" s="35">
        <v>23</v>
      </c>
    </row>
    <row r="88" spans="1:5">
      <c r="A88" s="23">
        <v>2008</v>
      </c>
      <c r="B88" s="23" t="s">
        <v>1886</v>
      </c>
      <c r="C88" s="22" t="s">
        <v>164</v>
      </c>
      <c r="D88" s="13" t="s">
        <v>3585</v>
      </c>
      <c r="E88" s="35">
        <v>2</v>
      </c>
    </row>
    <row r="89" spans="1:5">
      <c r="A89" s="23">
        <v>2008</v>
      </c>
      <c r="B89" s="23" t="s">
        <v>1886</v>
      </c>
      <c r="C89" s="22" t="s">
        <v>167</v>
      </c>
      <c r="D89" s="13" t="s">
        <v>3584</v>
      </c>
      <c r="E89" s="35">
        <v>10</v>
      </c>
    </row>
    <row r="90" spans="1:5">
      <c r="A90" s="23">
        <v>2008</v>
      </c>
      <c r="B90" s="23" t="s">
        <v>1886</v>
      </c>
      <c r="C90" s="22" t="s">
        <v>167</v>
      </c>
      <c r="D90" s="13" t="s">
        <v>3583</v>
      </c>
      <c r="E90" s="35">
        <v>56</v>
      </c>
    </row>
    <row r="91" spans="1:5">
      <c r="A91" s="23">
        <v>2008</v>
      </c>
      <c r="B91" s="23" t="s">
        <v>1886</v>
      </c>
      <c r="C91" s="22" t="s">
        <v>171</v>
      </c>
      <c r="D91" s="13" t="s">
        <v>3584</v>
      </c>
      <c r="E91" s="35">
        <v>1</v>
      </c>
    </row>
    <row r="92" spans="1:5">
      <c r="A92" s="23">
        <v>2008</v>
      </c>
      <c r="B92" s="23" t="s">
        <v>1886</v>
      </c>
      <c r="C92" s="22" t="s">
        <v>171</v>
      </c>
      <c r="D92" s="13" t="s">
        <v>3583</v>
      </c>
      <c r="E92" s="35">
        <v>5</v>
      </c>
    </row>
    <row r="93" spans="1:5">
      <c r="A93" s="23">
        <v>2008</v>
      </c>
      <c r="B93" s="23" t="s">
        <v>1886</v>
      </c>
      <c r="C93" s="22" t="s">
        <v>539</v>
      </c>
      <c r="D93" s="13" t="s">
        <v>3584</v>
      </c>
      <c r="E93" s="35">
        <v>4</v>
      </c>
    </row>
    <row r="94" spans="1:5">
      <c r="A94" s="23">
        <v>2008</v>
      </c>
      <c r="B94" s="23" t="s">
        <v>1886</v>
      </c>
      <c r="C94" s="22" t="s">
        <v>539</v>
      </c>
      <c r="D94" s="13" t="s">
        <v>3583</v>
      </c>
      <c r="E94" s="35">
        <v>5</v>
      </c>
    </row>
    <row r="95" spans="1:5">
      <c r="A95" s="23">
        <v>2009</v>
      </c>
      <c r="B95" s="23" t="s">
        <v>1886</v>
      </c>
      <c r="C95" s="22" t="s">
        <v>3578</v>
      </c>
      <c r="D95" s="13" t="s">
        <v>3584</v>
      </c>
      <c r="E95" s="35">
        <v>1</v>
      </c>
    </row>
    <row r="96" spans="1:5">
      <c r="A96" s="23">
        <v>2009</v>
      </c>
      <c r="B96" s="23" t="s">
        <v>1886</v>
      </c>
      <c r="C96" s="22" t="s">
        <v>3578</v>
      </c>
      <c r="D96" s="13" t="s">
        <v>3583</v>
      </c>
      <c r="E96" s="35">
        <v>11</v>
      </c>
    </row>
    <row r="97" spans="1:5">
      <c r="A97" s="23">
        <v>2009</v>
      </c>
      <c r="B97" s="23" t="s">
        <v>1886</v>
      </c>
      <c r="C97" s="22" t="s">
        <v>5</v>
      </c>
      <c r="D97" s="13" t="s">
        <v>3584</v>
      </c>
      <c r="E97" s="35">
        <v>20</v>
      </c>
    </row>
    <row r="98" spans="1:5">
      <c r="A98" s="23">
        <v>2009</v>
      </c>
      <c r="B98" s="23" t="s">
        <v>1886</v>
      </c>
      <c r="C98" s="22" t="s">
        <v>5</v>
      </c>
      <c r="D98" s="13" t="s">
        <v>3583</v>
      </c>
      <c r="E98" s="35">
        <v>49</v>
      </c>
    </row>
    <row r="99" spans="1:5">
      <c r="A99" s="23">
        <v>2009</v>
      </c>
      <c r="B99" s="23" t="s">
        <v>1886</v>
      </c>
      <c r="C99" s="22" t="s">
        <v>10</v>
      </c>
      <c r="D99" s="13" t="s">
        <v>3584</v>
      </c>
      <c r="E99" s="35">
        <v>24</v>
      </c>
    </row>
    <row r="100" spans="1:5">
      <c r="A100" s="23">
        <v>2009</v>
      </c>
      <c r="B100" s="23" t="s">
        <v>1886</v>
      </c>
      <c r="C100" s="22" t="s">
        <v>10</v>
      </c>
      <c r="D100" s="13" t="s">
        <v>3583</v>
      </c>
      <c r="E100" s="35">
        <v>36</v>
      </c>
    </row>
    <row r="101" spans="1:5">
      <c r="A101" s="23">
        <v>2009</v>
      </c>
      <c r="B101" s="23" t="s">
        <v>1886</v>
      </c>
      <c r="C101" s="22" t="s">
        <v>14</v>
      </c>
      <c r="D101" s="13" t="s">
        <v>3584</v>
      </c>
      <c r="E101" s="35">
        <v>16</v>
      </c>
    </row>
    <row r="102" spans="1:5">
      <c r="A102" s="23">
        <v>2009</v>
      </c>
      <c r="B102" s="23" t="s">
        <v>1886</v>
      </c>
      <c r="C102" s="22" t="s">
        <v>14</v>
      </c>
      <c r="D102" s="13" t="s">
        <v>3583</v>
      </c>
      <c r="E102" s="35">
        <v>156</v>
      </c>
    </row>
    <row r="103" spans="1:5">
      <c r="A103" s="23">
        <v>2009</v>
      </c>
      <c r="B103" s="23" t="s">
        <v>1886</v>
      </c>
      <c r="C103" s="22" t="s">
        <v>23</v>
      </c>
      <c r="D103" s="13" t="s">
        <v>3584</v>
      </c>
      <c r="E103" s="35">
        <v>2</v>
      </c>
    </row>
    <row r="104" spans="1:5">
      <c r="A104" s="23">
        <v>2009</v>
      </c>
      <c r="B104" s="23" t="s">
        <v>1886</v>
      </c>
      <c r="C104" s="22" t="s">
        <v>23</v>
      </c>
      <c r="D104" s="13" t="s">
        <v>3583</v>
      </c>
      <c r="E104" s="35">
        <v>63</v>
      </c>
    </row>
    <row r="105" spans="1:5">
      <c r="A105" s="23">
        <v>2009</v>
      </c>
      <c r="B105" s="23" t="s">
        <v>1886</v>
      </c>
      <c r="C105" s="22" t="s">
        <v>41</v>
      </c>
      <c r="D105" s="13" t="s">
        <v>3584</v>
      </c>
      <c r="E105" s="35">
        <v>23</v>
      </c>
    </row>
    <row r="106" spans="1:5">
      <c r="A106" s="23">
        <v>2009</v>
      </c>
      <c r="B106" s="23" t="s">
        <v>1886</v>
      </c>
      <c r="C106" s="22" t="s">
        <v>41</v>
      </c>
      <c r="D106" s="13" t="s">
        <v>3583</v>
      </c>
      <c r="E106" s="35">
        <v>26</v>
      </c>
    </row>
    <row r="107" spans="1:5">
      <c r="A107" s="23">
        <v>2009</v>
      </c>
      <c r="B107" s="23" t="s">
        <v>1886</v>
      </c>
      <c r="C107" s="22" t="s">
        <v>41</v>
      </c>
      <c r="D107" s="13" t="s">
        <v>3585</v>
      </c>
      <c r="E107" s="35">
        <v>13</v>
      </c>
    </row>
    <row r="108" spans="1:5">
      <c r="A108" s="23">
        <v>2009</v>
      </c>
      <c r="B108" s="23" t="s">
        <v>1886</v>
      </c>
      <c r="C108" s="22" t="s">
        <v>60</v>
      </c>
      <c r="D108" s="13" t="s">
        <v>3584</v>
      </c>
      <c r="E108" s="35">
        <v>2</v>
      </c>
    </row>
    <row r="109" spans="1:5">
      <c r="A109" s="23">
        <v>2009</v>
      </c>
      <c r="B109" s="23" t="s">
        <v>1886</v>
      </c>
      <c r="C109" s="22" t="s">
        <v>60</v>
      </c>
      <c r="D109" s="13" t="s">
        <v>3583</v>
      </c>
      <c r="E109" s="35">
        <v>26</v>
      </c>
    </row>
    <row r="110" spans="1:5">
      <c r="A110" s="23">
        <v>2009</v>
      </c>
      <c r="B110" s="23" t="s">
        <v>1886</v>
      </c>
      <c r="C110" s="22" t="s">
        <v>70</v>
      </c>
      <c r="D110" s="13" t="s">
        <v>3584</v>
      </c>
      <c r="E110" s="35">
        <v>5</v>
      </c>
    </row>
    <row r="111" spans="1:5">
      <c r="A111" s="23">
        <v>2009</v>
      </c>
      <c r="B111" s="23" t="s">
        <v>1886</v>
      </c>
      <c r="C111" s="22" t="s">
        <v>70</v>
      </c>
      <c r="D111" s="13" t="s">
        <v>3583</v>
      </c>
      <c r="E111" s="35">
        <v>39</v>
      </c>
    </row>
    <row r="112" spans="1:5">
      <c r="A112" s="23">
        <v>2009</v>
      </c>
      <c r="B112" s="23" t="s">
        <v>1886</v>
      </c>
      <c r="C112" s="22" t="s">
        <v>76</v>
      </c>
      <c r="D112" s="13" t="s">
        <v>3584</v>
      </c>
      <c r="E112" s="35">
        <v>8</v>
      </c>
    </row>
    <row r="113" spans="1:5">
      <c r="A113" s="23">
        <v>2009</v>
      </c>
      <c r="B113" s="23" t="s">
        <v>1886</v>
      </c>
      <c r="C113" s="22" t="s">
        <v>76</v>
      </c>
      <c r="D113" s="13" t="s">
        <v>3583</v>
      </c>
      <c r="E113" s="35">
        <v>59</v>
      </c>
    </row>
    <row r="114" spans="1:5">
      <c r="A114" s="23">
        <v>2009</v>
      </c>
      <c r="B114" s="23" t="s">
        <v>1886</v>
      </c>
      <c r="C114" s="22" t="s">
        <v>83</v>
      </c>
      <c r="D114" s="13" t="s">
        <v>3584</v>
      </c>
      <c r="E114" s="35">
        <v>2</v>
      </c>
    </row>
    <row r="115" spans="1:5">
      <c r="A115" s="23">
        <v>2009</v>
      </c>
      <c r="B115" s="23" t="s">
        <v>1886</v>
      </c>
      <c r="C115" s="22" t="s">
        <v>83</v>
      </c>
      <c r="D115" s="13" t="s">
        <v>3583</v>
      </c>
      <c r="E115" s="35">
        <v>1</v>
      </c>
    </row>
    <row r="116" spans="1:5">
      <c r="A116" s="23">
        <v>2009</v>
      </c>
      <c r="B116" s="23" t="s">
        <v>1886</v>
      </c>
      <c r="C116" s="22" t="s">
        <v>86</v>
      </c>
      <c r="D116" s="13" t="s">
        <v>3584</v>
      </c>
      <c r="E116" s="35">
        <v>15</v>
      </c>
    </row>
    <row r="117" spans="1:5">
      <c r="A117" s="23">
        <v>2009</v>
      </c>
      <c r="B117" s="23" t="s">
        <v>1886</v>
      </c>
      <c r="C117" s="22" t="s">
        <v>86</v>
      </c>
      <c r="D117" s="13" t="s">
        <v>3583</v>
      </c>
      <c r="E117" s="35">
        <v>29</v>
      </c>
    </row>
    <row r="118" spans="1:5">
      <c r="A118" s="23">
        <v>2009</v>
      </c>
      <c r="B118" s="23" t="s">
        <v>1886</v>
      </c>
      <c r="C118" s="22" t="s">
        <v>89</v>
      </c>
      <c r="D118" s="13" t="s">
        <v>3584</v>
      </c>
      <c r="E118" s="35">
        <v>10</v>
      </c>
    </row>
    <row r="119" spans="1:5">
      <c r="A119" s="23">
        <v>2009</v>
      </c>
      <c r="B119" s="23" t="s">
        <v>1886</v>
      </c>
      <c r="C119" s="22" t="s">
        <v>89</v>
      </c>
      <c r="D119" s="13" t="s">
        <v>3583</v>
      </c>
      <c r="E119" s="35">
        <v>24</v>
      </c>
    </row>
    <row r="120" spans="1:5">
      <c r="A120" s="23">
        <v>2009</v>
      </c>
      <c r="B120" s="23" t="s">
        <v>1886</v>
      </c>
      <c r="C120" s="22" t="s">
        <v>94</v>
      </c>
      <c r="D120" s="13" t="s">
        <v>3584</v>
      </c>
      <c r="E120" s="35">
        <v>1</v>
      </c>
    </row>
    <row r="121" spans="1:5">
      <c r="A121" s="23">
        <v>2009</v>
      </c>
      <c r="B121" s="23" t="s">
        <v>1886</v>
      </c>
      <c r="C121" s="22" t="s">
        <v>94</v>
      </c>
      <c r="D121" s="13" t="s">
        <v>3583</v>
      </c>
      <c r="E121" s="35">
        <v>33</v>
      </c>
    </row>
    <row r="122" spans="1:5">
      <c r="A122" s="23">
        <v>2009</v>
      </c>
      <c r="B122" s="23" t="s">
        <v>1886</v>
      </c>
      <c r="C122" s="22" t="s">
        <v>100</v>
      </c>
      <c r="D122" s="13" t="s">
        <v>3584</v>
      </c>
      <c r="E122" s="35">
        <v>8</v>
      </c>
    </row>
    <row r="123" spans="1:5">
      <c r="A123" s="23">
        <v>2009</v>
      </c>
      <c r="B123" s="23" t="s">
        <v>1886</v>
      </c>
      <c r="C123" s="22" t="s">
        <v>100</v>
      </c>
      <c r="D123" s="13" t="s">
        <v>3583</v>
      </c>
      <c r="E123" s="35">
        <v>19</v>
      </c>
    </row>
    <row r="124" spans="1:5">
      <c r="A124" s="23">
        <v>2009</v>
      </c>
      <c r="B124" s="23" t="s">
        <v>1886</v>
      </c>
      <c r="C124" s="22" t="s">
        <v>104</v>
      </c>
      <c r="D124" s="13" t="s">
        <v>3584</v>
      </c>
      <c r="E124" s="35">
        <v>1</v>
      </c>
    </row>
    <row r="125" spans="1:5">
      <c r="A125" s="23">
        <v>2009</v>
      </c>
      <c r="B125" s="23" t="s">
        <v>1886</v>
      </c>
      <c r="C125" s="22" t="s">
        <v>104</v>
      </c>
      <c r="D125" s="13" t="s">
        <v>3583</v>
      </c>
      <c r="E125" s="35">
        <v>87</v>
      </c>
    </row>
    <row r="126" spans="1:5">
      <c r="A126" s="23">
        <v>2009</v>
      </c>
      <c r="B126" s="23" t="s">
        <v>1886</v>
      </c>
      <c r="C126" s="22" t="s">
        <v>120</v>
      </c>
      <c r="D126" s="13" t="s">
        <v>3584</v>
      </c>
      <c r="E126" s="35">
        <v>103</v>
      </c>
    </row>
    <row r="127" spans="1:5">
      <c r="A127" s="23">
        <v>2009</v>
      </c>
      <c r="B127" s="23" t="s">
        <v>1886</v>
      </c>
      <c r="C127" s="22" t="s">
        <v>120</v>
      </c>
      <c r="D127" s="13" t="s">
        <v>3583</v>
      </c>
      <c r="E127" s="35">
        <v>108</v>
      </c>
    </row>
    <row r="128" spans="1:5">
      <c r="A128" s="23">
        <v>2009</v>
      </c>
      <c r="B128" s="23" t="s">
        <v>1886</v>
      </c>
      <c r="C128" s="22" t="s">
        <v>120</v>
      </c>
      <c r="D128" s="13" t="s">
        <v>3585</v>
      </c>
      <c r="E128" s="35">
        <v>25</v>
      </c>
    </row>
    <row r="129" spans="1:5">
      <c r="A129" s="23">
        <v>2009</v>
      </c>
      <c r="B129" s="23" t="s">
        <v>1886</v>
      </c>
      <c r="C129" s="22" t="s">
        <v>156</v>
      </c>
      <c r="D129" s="13" t="s">
        <v>3584</v>
      </c>
      <c r="E129" s="35">
        <v>135</v>
      </c>
    </row>
    <row r="130" spans="1:5">
      <c r="A130" s="23">
        <v>2009</v>
      </c>
      <c r="B130" s="23" t="s">
        <v>1886</v>
      </c>
      <c r="C130" s="22" t="s">
        <v>156</v>
      </c>
      <c r="D130" s="13" t="s">
        <v>3583</v>
      </c>
      <c r="E130" s="35">
        <v>21</v>
      </c>
    </row>
    <row r="131" spans="1:5">
      <c r="A131" s="23">
        <v>2009</v>
      </c>
      <c r="B131" s="23" t="s">
        <v>1886</v>
      </c>
      <c r="C131" s="22" t="s">
        <v>156</v>
      </c>
      <c r="D131" s="13" t="s">
        <v>3585</v>
      </c>
      <c r="E131" s="35">
        <v>47</v>
      </c>
    </row>
    <row r="132" spans="1:5">
      <c r="A132" s="23">
        <v>2009</v>
      </c>
      <c r="B132" s="23" t="s">
        <v>1886</v>
      </c>
      <c r="C132" s="22" t="s">
        <v>164</v>
      </c>
      <c r="D132" s="13" t="s">
        <v>3584</v>
      </c>
      <c r="E132" s="35">
        <v>25</v>
      </c>
    </row>
    <row r="133" spans="1:5">
      <c r="A133" s="23">
        <v>2009</v>
      </c>
      <c r="B133" s="23" t="s">
        <v>1886</v>
      </c>
      <c r="C133" s="22" t="s">
        <v>164</v>
      </c>
      <c r="D133" s="13" t="s">
        <v>3583</v>
      </c>
      <c r="E133" s="35">
        <v>25</v>
      </c>
    </row>
    <row r="134" spans="1:5">
      <c r="A134" s="23">
        <v>2009</v>
      </c>
      <c r="B134" s="23" t="s">
        <v>1886</v>
      </c>
      <c r="C134" s="22" t="s">
        <v>164</v>
      </c>
      <c r="D134" s="13" t="s">
        <v>3585</v>
      </c>
      <c r="E134" s="35">
        <v>1</v>
      </c>
    </row>
    <row r="135" spans="1:5">
      <c r="A135" s="23">
        <v>2009</v>
      </c>
      <c r="B135" s="23" t="s">
        <v>1886</v>
      </c>
      <c r="C135" s="22" t="s">
        <v>167</v>
      </c>
      <c r="D135" s="13" t="s">
        <v>3584</v>
      </c>
      <c r="E135" s="35">
        <v>5</v>
      </c>
    </row>
    <row r="136" spans="1:5">
      <c r="A136" s="23">
        <v>2009</v>
      </c>
      <c r="B136" s="23" t="s">
        <v>1886</v>
      </c>
      <c r="C136" s="22" t="s">
        <v>167</v>
      </c>
      <c r="D136" s="13" t="s">
        <v>3583</v>
      </c>
      <c r="E136" s="35">
        <v>58</v>
      </c>
    </row>
    <row r="137" spans="1:5">
      <c r="A137" s="23">
        <v>2009</v>
      </c>
      <c r="B137" s="23" t="s">
        <v>1886</v>
      </c>
      <c r="C137" s="22" t="s">
        <v>171</v>
      </c>
      <c r="D137" s="13" t="s">
        <v>3584</v>
      </c>
      <c r="E137" s="35">
        <v>1</v>
      </c>
    </row>
    <row r="138" spans="1:5">
      <c r="A138" s="23">
        <v>2009</v>
      </c>
      <c r="B138" s="23" t="s">
        <v>1886</v>
      </c>
      <c r="C138" s="22" t="s">
        <v>171</v>
      </c>
      <c r="D138" s="13" t="s">
        <v>3583</v>
      </c>
      <c r="E138" s="35">
        <v>5</v>
      </c>
    </row>
    <row r="139" spans="1:5">
      <c r="A139" s="23">
        <v>2009</v>
      </c>
      <c r="B139" s="23" t="s">
        <v>1886</v>
      </c>
      <c r="C139" s="22" t="s">
        <v>539</v>
      </c>
      <c r="D139" s="13" t="s">
        <v>3584</v>
      </c>
      <c r="E139" s="35">
        <v>4</v>
      </c>
    </row>
    <row r="140" spans="1:5">
      <c r="A140" s="23">
        <v>2009</v>
      </c>
      <c r="B140" s="23" t="s">
        <v>1886</v>
      </c>
      <c r="C140" s="22" t="s">
        <v>539</v>
      </c>
      <c r="D140" s="13" t="s">
        <v>3583</v>
      </c>
      <c r="E140" s="35">
        <v>5</v>
      </c>
    </row>
    <row r="141" spans="1:5">
      <c r="A141" s="23">
        <v>2009</v>
      </c>
      <c r="B141" s="23" t="s">
        <v>514</v>
      </c>
      <c r="C141" s="22" t="s">
        <v>23</v>
      </c>
      <c r="D141" s="13" t="s">
        <v>3584</v>
      </c>
      <c r="E141" s="35">
        <v>3</v>
      </c>
    </row>
    <row r="142" spans="1:5">
      <c r="A142" s="23">
        <v>2009</v>
      </c>
      <c r="B142" s="23" t="s">
        <v>514</v>
      </c>
      <c r="C142" s="22" t="s">
        <v>23</v>
      </c>
      <c r="D142" s="13" t="s">
        <v>3583</v>
      </c>
      <c r="E142" s="35">
        <v>87</v>
      </c>
    </row>
    <row r="143" spans="1:5">
      <c r="A143" s="23">
        <v>2009</v>
      </c>
      <c r="B143" s="23" t="s">
        <v>514</v>
      </c>
      <c r="C143" s="22" t="s">
        <v>185</v>
      </c>
      <c r="D143" s="13" t="s">
        <v>3584</v>
      </c>
      <c r="E143" s="35">
        <v>22</v>
      </c>
    </row>
    <row r="144" spans="1:5">
      <c r="A144" s="23">
        <v>2009</v>
      </c>
      <c r="B144" s="23" t="s">
        <v>514</v>
      </c>
      <c r="C144" s="22" t="s">
        <v>185</v>
      </c>
      <c r="D144" s="13" t="s">
        <v>3583</v>
      </c>
      <c r="E144" s="35">
        <v>76</v>
      </c>
    </row>
    <row r="145" spans="1:5">
      <c r="A145" s="23">
        <v>2009</v>
      </c>
      <c r="B145" s="23" t="s">
        <v>514</v>
      </c>
      <c r="C145" s="22" t="s">
        <v>185</v>
      </c>
      <c r="D145" s="13" t="s">
        <v>3585</v>
      </c>
      <c r="E145" s="35">
        <v>1</v>
      </c>
    </row>
    <row r="146" spans="1:5">
      <c r="A146" s="23">
        <v>2009</v>
      </c>
      <c r="B146" s="23" t="s">
        <v>514</v>
      </c>
      <c r="C146" s="22" t="s">
        <v>104</v>
      </c>
      <c r="D146" s="13" t="s">
        <v>3584</v>
      </c>
      <c r="E146" s="35">
        <v>3</v>
      </c>
    </row>
    <row r="147" spans="1:5">
      <c r="A147" s="23">
        <v>2009</v>
      </c>
      <c r="B147" s="23" t="s">
        <v>514</v>
      </c>
      <c r="C147" s="22" t="s">
        <v>104</v>
      </c>
      <c r="D147" s="13" t="s">
        <v>3583</v>
      </c>
      <c r="E147" s="35">
        <v>74</v>
      </c>
    </row>
    <row r="148" spans="1:5">
      <c r="A148" s="23">
        <v>2010</v>
      </c>
      <c r="B148" s="23" t="s">
        <v>1886</v>
      </c>
      <c r="C148" s="22" t="s">
        <v>3578</v>
      </c>
      <c r="D148" s="13" t="s">
        <v>3583</v>
      </c>
      <c r="E148" s="35">
        <v>11</v>
      </c>
    </row>
    <row r="149" spans="1:5">
      <c r="A149" s="23">
        <v>2010</v>
      </c>
      <c r="B149" s="23" t="s">
        <v>1886</v>
      </c>
      <c r="C149" s="22" t="s">
        <v>5</v>
      </c>
      <c r="D149" s="13" t="s">
        <v>3584</v>
      </c>
      <c r="E149" s="35">
        <v>19</v>
      </c>
    </row>
    <row r="150" spans="1:5">
      <c r="A150" s="23">
        <v>2010</v>
      </c>
      <c r="B150" s="23" t="s">
        <v>1886</v>
      </c>
      <c r="C150" s="22" t="s">
        <v>5</v>
      </c>
      <c r="D150" s="13" t="s">
        <v>3583</v>
      </c>
      <c r="E150" s="35">
        <v>52</v>
      </c>
    </row>
    <row r="151" spans="1:5">
      <c r="A151" s="23">
        <v>2010</v>
      </c>
      <c r="B151" s="23" t="s">
        <v>1886</v>
      </c>
      <c r="C151" s="22" t="s">
        <v>10</v>
      </c>
      <c r="D151" s="13" t="s">
        <v>3584</v>
      </c>
      <c r="E151" s="35">
        <v>20</v>
      </c>
    </row>
    <row r="152" spans="1:5">
      <c r="A152" s="23">
        <v>2010</v>
      </c>
      <c r="B152" s="23" t="s">
        <v>1886</v>
      </c>
      <c r="C152" s="22" t="s">
        <v>10</v>
      </c>
      <c r="D152" s="13" t="s">
        <v>3583</v>
      </c>
      <c r="E152" s="35">
        <v>39</v>
      </c>
    </row>
    <row r="153" spans="1:5">
      <c r="A153" s="23">
        <v>2010</v>
      </c>
      <c r="B153" s="23" t="s">
        <v>1886</v>
      </c>
      <c r="C153" s="22" t="s">
        <v>10</v>
      </c>
      <c r="D153" s="13" t="s">
        <v>3585</v>
      </c>
      <c r="E153" s="35">
        <v>1</v>
      </c>
    </row>
    <row r="154" spans="1:5">
      <c r="A154" s="23">
        <v>2010</v>
      </c>
      <c r="B154" s="23" t="s">
        <v>1886</v>
      </c>
      <c r="C154" s="22" t="s">
        <v>14</v>
      </c>
      <c r="D154" s="13" t="s">
        <v>3584</v>
      </c>
      <c r="E154" s="35">
        <v>9</v>
      </c>
    </row>
    <row r="155" spans="1:5">
      <c r="A155" s="23">
        <v>2010</v>
      </c>
      <c r="B155" s="23" t="s">
        <v>1886</v>
      </c>
      <c r="C155" s="22" t="s">
        <v>14</v>
      </c>
      <c r="D155" s="13" t="s">
        <v>3583</v>
      </c>
      <c r="E155" s="35">
        <v>157</v>
      </c>
    </row>
    <row r="156" spans="1:5">
      <c r="A156" s="23">
        <v>2010</v>
      </c>
      <c r="B156" s="23" t="s">
        <v>1886</v>
      </c>
      <c r="C156" s="22" t="s">
        <v>23</v>
      </c>
      <c r="D156" s="13" t="s">
        <v>3584</v>
      </c>
      <c r="E156" s="35">
        <v>1</v>
      </c>
    </row>
    <row r="157" spans="1:5">
      <c r="A157" s="23">
        <v>2010</v>
      </c>
      <c r="B157" s="23" t="s">
        <v>1886</v>
      </c>
      <c r="C157" s="22" t="s">
        <v>23</v>
      </c>
      <c r="D157" s="13" t="s">
        <v>3583</v>
      </c>
      <c r="E157" s="35">
        <v>66</v>
      </c>
    </row>
    <row r="158" spans="1:5">
      <c r="A158" s="23">
        <v>2010</v>
      </c>
      <c r="B158" s="23" t="s">
        <v>1886</v>
      </c>
      <c r="C158" s="22" t="s">
        <v>41</v>
      </c>
      <c r="D158" s="13" t="s">
        <v>3584</v>
      </c>
      <c r="E158" s="35">
        <v>22</v>
      </c>
    </row>
    <row r="159" spans="1:5">
      <c r="A159" s="23">
        <v>2010</v>
      </c>
      <c r="B159" s="23" t="s">
        <v>1886</v>
      </c>
      <c r="C159" s="22" t="s">
        <v>41</v>
      </c>
      <c r="D159" s="13" t="s">
        <v>3583</v>
      </c>
      <c r="E159" s="35">
        <v>28</v>
      </c>
    </row>
    <row r="160" spans="1:5">
      <c r="A160" s="23">
        <v>2010</v>
      </c>
      <c r="B160" s="23" t="s">
        <v>1886</v>
      </c>
      <c r="C160" s="22" t="s">
        <v>41</v>
      </c>
      <c r="D160" s="13" t="s">
        <v>3585</v>
      </c>
      <c r="E160" s="35">
        <v>12</v>
      </c>
    </row>
    <row r="161" spans="1:5">
      <c r="A161" s="23">
        <v>2010</v>
      </c>
      <c r="B161" s="23" t="s">
        <v>1886</v>
      </c>
      <c r="C161" s="22" t="s">
        <v>60</v>
      </c>
      <c r="D161" s="13" t="s">
        <v>3584</v>
      </c>
      <c r="E161" s="35">
        <v>2</v>
      </c>
    </row>
    <row r="162" spans="1:5">
      <c r="A162" s="23">
        <v>2010</v>
      </c>
      <c r="B162" s="23" t="s">
        <v>1886</v>
      </c>
      <c r="C162" s="22" t="s">
        <v>60</v>
      </c>
      <c r="D162" s="13" t="s">
        <v>3583</v>
      </c>
      <c r="E162" s="35">
        <v>25</v>
      </c>
    </row>
    <row r="163" spans="1:5">
      <c r="A163" s="23">
        <v>2010</v>
      </c>
      <c r="B163" s="23" t="s">
        <v>1886</v>
      </c>
      <c r="C163" s="22" t="s">
        <v>70</v>
      </c>
      <c r="D163" s="13" t="s">
        <v>3584</v>
      </c>
      <c r="E163" s="35">
        <v>6</v>
      </c>
    </row>
    <row r="164" spans="1:5">
      <c r="A164" s="23">
        <v>2010</v>
      </c>
      <c r="B164" s="23" t="s">
        <v>1886</v>
      </c>
      <c r="C164" s="22" t="s">
        <v>70</v>
      </c>
      <c r="D164" s="13" t="s">
        <v>3583</v>
      </c>
      <c r="E164" s="35">
        <v>41</v>
      </c>
    </row>
    <row r="165" spans="1:5">
      <c r="A165" s="23">
        <v>2010</v>
      </c>
      <c r="B165" s="23" t="s">
        <v>1886</v>
      </c>
      <c r="C165" s="22" t="s">
        <v>76</v>
      </c>
      <c r="D165" s="13" t="s">
        <v>3584</v>
      </c>
      <c r="E165" s="35">
        <v>7</v>
      </c>
    </row>
    <row r="166" spans="1:5">
      <c r="A166" s="23">
        <v>2010</v>
      </c>
      <c r="B166" s="23" t="s">
        <v>1886</v>
      </c>
      <c r="C166" s="22" t="s">
        <v>76</v>
      </c>
      <c r="D166" s="13" t="s">
        <v>3583</v>
      </c>
      <c r="E166" s="35">
        <v>59</v>
      </c>
    </row>
    <row r="167" spans="1:5">
      <c r="A167" s="23">
        <v>2010</v>
      </c>
      <c r="B167" s="23" t="s">
        <v>1886</v>
      </c>
      <c r="C167" s="22" t="s">
        <v>83</v>
      </c>
      <c r="D167" s="13" t="s">
        <v>3584</v>
      </c>
      <c r="E167" s="35">
        <v>2</v>
      </c>
    </row>
    <row r="168" spans="1:5">
      <c r="A168" s="23">
        <v>2010</v>
      </c>
      <c r="B168" s="23" t="s">
        <v>1886</v>
      </c>
      <c r="C168" s="22" t="s">
        <v>86</v>
      </c>
      <c r="D168" s="13" t="s">
        <v>3584</v>
      </c>
      <c r="E168" s="35">
        <v>15</v>
      </c>
    </row>
    <row r="169" spans="1:5">
      <c r="A169" s="23">
        <v>2010</v>
      </c>
      <c r="B169" s="23" t="s">
        <v>1886</v>
      </c>
      <c r="C169" s="22" t="s">
        <v>86</v>
      </c>
      <c r="D169" s="13" t="s">
        <v>3583</v>
      </c>
      <c r="E169" s="35">
        <v>28</v>
      </c>
    </row>
    <row r="170" spans="1:5">
      <c r="A170" s="23">
        <v>2010</v>
      </c>
      <c r="B170" s="23" t="s">
        <v>1886</v>
      </c>
      <c r="C170" s="22" t="s">
        <v>89</v>
      </c>
      <c r="D170" s="13" t="s">
        <v>3584</v>
      </c>
      <c r="E170" s="35">
        <v>11</v>
      </c>
    </row>
    <row r="171" spans="1:5">
      <c r="A171" s="23">
        <v>2010</v>
      </c>
      <c r="B171" s="23" t="s">
        <v>1886</v>
      </c>
      <c r="C171" s="22" t="s">
        <v>89</v>
      </c>
      <c r="D171" s="13" t="s">
        <v>3583</v>
      </c>
      <c r="E171" s="35">
        <v>22</v>
      </c>
    </row>
    <row r="172" spans="1:5">
      <c r="A172" s="23">
        <v>2010</v>
      </c>
      <c r="B172" s="23" t="s">
        <v>1886</v>
      </c>
      <c r="C172" s="22" t="s">
        <v>94</v>
      </c>
      <c r="D172" s="13" t="s">
        <v>3584</v>
      </c>
      <c r="E172" s="35">
        <v>1</v>
      </c>
    </row>
    <row r="173" spans="1:5">
      <c r="A173" s="23">
        <v>2010</v>
      </c>
      <c r="B173" s="23" t="s">
        <v>1886</v>
      </c>
      <c r="C173" s="22" t="s">
        <v>94</v>
      </c>
      <c r="D173" s="13" t="s">
        <v>3583</v>
      </c>
      <c r="E173" s="35">
        <v>32</v>
      </c>
    </row>
    <row r="174" spans="1:5">
      <c r="A174" s="23">
        <v>2010</v>
      </c>
      <c r="B174" s="23" t="s">
        <v>1886</v>
      </c>
      <c r="C174" s="22" t="s">
        <v>100</v>
      </c>
      <c r="D174" s="13" t="s">
        <v>3584</v>
      </c>
      <c r="E174" s="35">
        <v>7</v>
      </c>
    </row>
    <row r="175" spans="1:5">
      <c r="A175" s="23">
        <v>2010</v>
      </c>
      <c r="B175" s="23" t="s">
        <v>1886</v>
      </c>
      <c r="C175" s="22" t="s">
        <v>100</v>
      </c>
      <c r="D175" s="13" t="s">
        <v>3583</v>
      </c>
      <c r="E175" s="35">
        <v>18</v>
      </c>
    </row>
    <row r="176" spans="1:5">
      <c r="A176" s="23">
        <v>2010</v>
      </c>
      <c r="B176" s="23" t="s">
        <v>1886</v>
      </c>
      <c r="C176" s="22" t="s">
        <v>104</v>
      </c>
      <c r="D176" s="13" t="s">
        <v>3584</v>
      </c>
      <c r="E176" s="35">
        <v>1</v>
      </c>
    </row>
    <row r="177" spans="1:5">
      <c r="A177" s="23">
        <v>2010</v>
      </c>
      <c r="B177" s="23" t="s">
        <v>1886</v>
      </c>
      <c r="C177" s="22" t="s">
        <v>104</v>
      </c>
      <c r="D177" s="13" t="s">
        <v>3583</v>
      </c>
      <c r="E177" s="35">
        <v>87</v>
      </c>
    </row>
    <row r="178" spans="1:5">
      <c r="A178" s="23">
        <v>2010</v>
      </c>
      <c r="B178" s="23" t="s">
        <v>1886</v>
      </c>
      <c r="C178" s="22" t="s">
        <v>120</v>
      </c>
      <c r="D178" s="13" t="s">
        <v>3584</v>
      </c>
      <c r="E178" s="35">
        <v>23</v>
      </c>
    </row>
    <row r="179" spans="1:5">
      <c r="A179" s="23">
        <v>2010</v>
      </c>
      <c r="B179" s="23" t="s">
        <v>1886</v>
      </c>
      <c r="C179" s="22" t="s">
        <v>120</v>
      </c>
      <c r="D179" s="13" t="s">
        <v>3583</v>
      </c>
      <c r="E179" s="35">
        <v>104</v>
      </c>
    </row>
    <row r="180" spans="1:5">
      <c r="A180" s="23">
        <v>2010</v>
      </c>
      <c r="B180" s="23" t="s">
        <v>1886</v>
      </c>
      <c r="C180" s="22" t="s">
        <v>120</v>
      </c>
      <c r="D180" s="13" t="s">
        <v>3585</v>
      </c>
      <c r="E180" s="35">
        <v>110</v>
      </c>
    </row>
    <row r="181" spans="1:5">
      <c r="A181" s="23">
        <v>2010</v>
      </c>
      <c r="B181" s="23" t="s">
        <v>1886</v>
      </c>
      <c r="C181" s="22" t="s">
        <v>156</v>
      </c>
      <c r="D181" s="13" t="s">
        <v>3584</v>
      </c>
      <c r="E181" s="35">
        <v>45</v>
      </c>
    </row>
    <row r="182" spans="1:5">
      <c r="A182" s="23">
        <v>2010</v>
      </c>
      <c r="B182" s="23" t="s">
        <v>1886</v>
      </c>
      <c r="C182" s="22" t="s">
        <v>156</v>
      </c>
      <c r="D182" s="13" t="s">
        <v>3583</v>
      </c>
      <c r="E182" s="35">
        <v>24</v>
      </c>
    </row>
    <row r="183" spans="1:5">
      <c r="A183" s="23">
        <v>2010</v>
      </c>
      <c r="B183" s="23" t="s">
        <v>1886</v>
      </c>
      <c r="C183" s="22" t="s">
        <v>156</v>
      </c>
      <c r="D183" s="13" t="s">
        <v>3585</v>
      </c>
      <c r="E183" s="35">
        <v>129</v>
      </c>
    </row>
    <row r="184" spans="1:5">
      <c r="A184" s="23">
        <v>2010</v>
      </c>
      <c r="B184" s="23" t="s">
        <v>1886</v>
      </c>
      <c r="C184" s="22" t="s">
        <v>164</v>
      </c>
      <c r="D184" s="13" t="s">
        <v>3584</v>
      </c>
      <c r="E184" s="35">
        <v>23</v>
      </c>
    </row>
    <row r="185" spans="1:5">
      <c r="A185" s="23">
        <v>2010</v>
      </c>
      <c r="B185" s="23" t="s">
        <v>1886</v>
      </c>
      <c r="C185" s="22" t="s">
        <v>164</v>
      </c>
      <c r="D185" s="13" t="s">
        <v>3583</v>
      </c>
      <c r="E185" s="35">
        <v>29</v>
      </c>
    </row>
    <row r="186" spans="1:5">
      <c r="A186" s="23">
        <v>2010</v>
      </c>
      <c r="B186" s="23" t="s">
        <v>1886</v>
      </c>
      <c r="C186" s="22" t="s">
        <v>167</v>
      </c>
      <c r="D186" s="13" t="s">
        <v>3584</v>
      </c>
      <c r="E186" s="35">
        <v>6</v>
      </c>
    </row>
    <row r="187" spans="1:5">
      <c r="A187" s="23">
        <v>2010</v>
      </c>
      <c r="B187" s="23" t="s">
        <v>1886</v>
      </c>
      <c r="C187" s="22" t="s">
        <v>167</v>
      </c>
      <c r="D187" s="13" t="s">
        <v>3583</v>
      </c>
      <c r="E187" s="35">
        <v>54</v>
      </c>
    </row>
    <row r="188" spans="1:5">
      <c r="A188" s="23">
        <v>2010</v>
      </c>
      <c r="B188" s="23" t="s">
        <v>1886</v>
      </c>
      <c r="C188" s="22" t="s">
        <v>171</v>
      </c>
      <c r="D188" s="13" t="s">
        <v>3584</v>
      </c>
      <c r="E188" s="35">
        <v>1</v>
      </c>
    </row>
    <row r="189" spans="1:5">
      <c r="A189" s="23">
        <v>2010</v>
      </c>
      <c r="B189" s="23" t="s">
        <v>1886</v>
      </c>
      <c r="C189" s="22" t="s">
        <v>171</v>
      </c>
      <c r="D189" s="13" t="s">
        <v>3583</v>
      </c>
      <c r="E189" s="35">
        <v>6</v>
      </c>
    </row>
    <row r="190" spans="1:5">
      <c r="A190" s="23">
        <v>2010</v>
      </c>
      <c r="B190" s="23" t="s">
        <v>1886</v>
      </c>
      <c r="C190" s="22" t="s">
        <v>539</v>
      </c>
      <c r="D190" s="13" t="s">
        <v>3584</v>
      </c>
      <c r="E190" s="35">
        <v>4</v>
      </c>
    </row>
    <row r="191" spans="1:5">
      <c r="A191" s="23">
        <v>2010</v>
      </c>
      <c r="B191" s="23" t="s">
        <v>1886</v>
      </c>
      <c r="C191" s="22" t="s">
        <v>539</v>
      </c>
      <c r="D191" s="13" t="s">
        <v>3583</v>
      </c>
      <c r="E191" s="35">
        <v>5</v>
      </c>
    </row>
    <row r="192" spans="1:5">
      <c r="A192" s="23">
        <v>2010</v>
      </c>
      <c r="B192" s="23" t="s">
        <v>514</v>
      </c>
      <c r="C192" s="22" t="s">
        <v>184</v>
      </c>
      <c r="D192" s="13" t="s">
        <v>3584</v>
      </c>
      <c r="E192" s="35">
        <v>4</v>
      </c>
    </row>
    <row r="193" spans="1:5">
      <c r="A193" s="23">
        <v>2010</v>
      </c>
      <c r="B193" s="23" t="s">
        <v>514</v>
      </c>
      <c r="C193" s="22" t="s">
        <v>184</v>
      </c>
      <c r="D193" s="13" t="s">
        <v>3583</v>
      </c>
      <c r="E193" s="35">
        <v>1</v>
      </c>
    </row>
    <row r="194" spans="1:5">
      <c r="A194" s="23">
        <v>2010</v>
      </c>
      <c r="B194" s="23" t="s">
        <v>514</v>
      </c>
      <c r="C194" s="22" t="s">
        <v>23</v>
      </c>
      <c r="D194" s="13" t="s">
        <v>3584</v>
      </c>
      <c r="E194" s="35">
        <v>3</v>
      </c>
    </row>
    <row r="195" spans="1:5">
      <c r="A195" s="23">
        <v>2010</v>
      </c>
      <c r="B195" s="23" t="s">
        <v>514</v>
      </c>
      <c r="C195" s="22" t="s">
        <v>23</v>
      </c>
      <c r="D195" s="13" t="s">
        <v>3583</v>
      </c>
      <c r="E195" s="35">
        <v>58</v>
      </c>
    </row>
    <row r="196" spans="1:5">
      <c r="A196" s="23">
        <v>2010</v>
      </c>
      <c r="B196" s="23" t="s">
        <v>514</v>
      </c>
      <c r="C196" s="22" t="s">
        <v>185</v>
      </c>
      <c r="D196" s="13" t="s">
        <v>3584</v>
      </c>
      <c r="E196" s="35">
        <v>20</v>
      </c>
    </row>
    <row r="197" spans="1:5">
      <c r="A197" s="23">
        <v>2010</v>
      </c>
      <c r="B197" s="23" t="s">
        <v>514</v>
      </c>
      <c r="C197" s="22" t="s">
        <v>185</v>
      </c>
      <c r="D197" s="13" t="s">
        <v>3583</v>
      </c>
      <c r="E197" s="35">
        <v>95</v>
      </c>
    </row>
    <row r="198" spans="1:5">
      <c r="A198" s="23">
        <v>2010</v>
      </c>
      <c r="B198" s="23" t="s">
        <v>514</v>
      </c>
      <c r="C198" s="22" t="s">
        <v>185</v>
      </c>
      <c r="D198" s="13" t="s">
        <v>3585</v>
      </c>
      <c r="E198" s="35">
        <v>1</v>
      </c>
    </row>
    <row r="199" spans="1:5">
      <c r="A199" s="23">
        <v>2010</v>
      </c>
      <c r="B199" s="23" t="s">
        <v>514</v>
      </c>
      <c r="C199" s="22" t="s">
        <v>104</v>
      </c>
      <c r="D199" s="13" t="s">
        <v>3584</v>
      </c>
      <c r="E199" s="35">
        <v>1</v>
      </c>
    </row>
    <row r="200" spans="1:5">
      <c r="A200" s="23">
        <v>2010</v>
      </c>
      <c r="B200" s="23" t="s">
        <v>514</v>
      </c>
      <c r="C200" s="22" t="s">
        <v>104</v>
      </c>
      <c r="D200" s="13" t="s">
        <v>3583</v>
      </c>
      <c r="E200" s="35">
        <v>80</v>
      </c>
    </row>
    <row r="201" spans="1:5">
      <c r="A201" s="23">
        <v>2011</v>
      </c>
      <c r="B201" s="23" t="s">
        <v>1886</v>
      </c>
      <c r="C201" s="22" t="s">
        <v>3578</v>
      </c>
      <c r="D201" s="13" t="s">
        <v>3583</v>
      </c>
      <c r="E201" s="35">
        <v>8</v>
      </c>
    </row>
    <row r="202" spans="1:5">
      <c r="A202" s="23">
        <v>2011</v>
      </c>
      <c r="B202" s="23" t="s">
        <v>1886</v>
      </c>
      <c r="C202" s="22" t="s">
        <v>5</v>
      </c>
      <c r="D202" s="13" t="s">
        <v>3584</v>
      </c>
      <c r="E202" s="35">
        <v>20</v>
      </c>
    </row>
    <row r="203" spans="1:5">
      <c r="A203" s="23">
        <v>2011</v>
      </c>
      <c r="B203" s="23" t="s">
        <v>1886</v>
      </c>
      <c r="C203" s="22" t="s">
        <v>5</v>
      </c>
      <c r="D203" s="13" t="s">
        <v>3583</v>
      </c>
      <c r="E203" s="35">
        <v>53</v>
      </c>
    </row>
    <row r="204" spans="1:5">
      <c r="A204" s="23">
        <v>2011</v>
      </c>
      <c r="B204" s="23" t="s">
        <v>1886</v>
      </c>
      <c r="C204" s="22" t="s">
        <v>10</v>
      </c>
      <c r="D204" s="13" t="s">
        <v>3584</v>
      </c>
      <c r="E204" s="35">
        <v>23</v>
      </c>
    </row>
    <row r="205" spans="1:5">
      <c r="A205" s="23">
        <v>2011</v>
      </c>
      <c r="B205" s="23" t="s">
        <v>1886</v>
      </c>
      <c r="C205" s="22" t="s">
        <v>10</v>
      </c>
      <c r="D205" s="13" t="s">
        <v>3583</v>
      </c>
      <c r="E205" s="35">
        <v>38</v>
      </c>
    </row>
    <row r="206" spans="1:5">
      <c r="A206" s="23">
        <v>2011</v>
      </c>
      <c r="B206" s="23" t="s">
        <v>1886</v>
      </c>
      <c r="C206" s="22" t="s">
        <v>10</v>
      </c>
      <c r="D206" s="13" t="s">
        <v>3585</v>
      </c>
      <c r="E206" s="35">
        <v>1</v>
      </c>
    </row>
    <row r="207" spans="1:5">
      <c r="A207" s="23">
        <v>2011</v>
      </c>
      <c r="B207" s="23" t="s">
        <v>1886</v>
      </c>
      <c r="C207" s="22" t="s">
        <v>14</v>
      </c>
      <c r="D207" s="13" t="s">
        <v>3584</v>
      </c>
      <c r="E207" s="35">
        <v>8</v>
      </c>
    </row>
    <row r="208" spans="1:5">
      <c r="A208" s="23">
        <v>2011</v>
      </c>
      <c r="B208" s="23" t="s">
        <v>1886</v>
      </c>
      <c r="C208" s="22" t="s">
        <v>14</v>
      </c>
      <c r="D208" s="13" t="s">
        <v>3583</v>
      </c>
      <c r="E208" s="35">
        <v>156</v>
      </c>
    </row>
    <row r="209" spans="1:5">
      <c r="A209" s="23">
        <v>2011</v>
      </c>
      <c r="B209" s="23" t="s">
        <v>1886</v>
      </c>
      <c r="C209" s="22" t="s">
        <v>23</v>
      </c>
      <c r="D209" s="13" t="s">
        <v>3584</v>
      </c>
      <c r="E209" s="35">
        <v>1</v>
      </c>
    </row>
    <row r="210" spans="1:5">
      <c r="A210" s="23">
        <v>2011</v>
      </c>
      <c r="B210" s="23" t="s">
        <v>1886</v>
      </c>
      <c r="C210" s="22" t="s">
        <v>23</v>
      </c>
      <c r="D210" s="13" t="s">
        <v>3583</v>
      </c>
      <c r="E210" s="35">
        <v>71</v>
      </c>
    </row>
    <row r="211" spans="1:5">
      <c r="A211" s="23">
        <v>2011</v>
      </c>
      <c r="B211" s="23" t="s">
        <v>1886</v>
      </c>
      <c r="C211" s="22" t="s">
        <v>41</v>
      </c>
      <c r="D211" s="13" t="s">
        <v>3584</v>
      </c>
      <c r="E211" s="35">
        <v>18</v>
      </c>
    </row>
    <row r="212" spans="1:5">
      <c r="A212" s="23">
        <v>2011</v>
      </c>
      <c r="B212" s="23" t="s">
        <v>1886</v>
      </c>
      <c r="C212" s="22" t="s">
        <v>41</v>
      </c>
      <c r="D212" s="13" t="s">
        <v>3583</v>
      </c>
      <c r="E212" s="35">
        <v>27</v>
      </c>
    </row>
    <row r="213" spans="1:5">
      <c r="A213" s="23">
        <v>2011</v>
      </c>
      <c r="B213" s="23" t="s">
        <v>1886</v>
      </c>
      <c r="C213" s="22" t="s">
        <v>41</v>
      </c>
      <c r="D213" s="13" t="s">
        <v>3585</v>
      </c>
      <c r="E213" s="35">
        <v>16</v>
      </c>
    </row>
    <row r="214" spans="1:5">
      <c r="A214" s="23">
        <v>2011</v>
      </c>
      <c r="B214" s="23" t="s">
        <v>1886</v>
      </c>
      <c r="C214" s="22" t="s">
        <v>60</v>
      </c>
      <c r="D214" s="13" t="s">
        <v>3584</v>
      </c>
      <c r="E214" s="35">
        <v>1</v>
      </c>
    </row>
    <row r="215" spans="1:5">
      <c r="A215" s="23">
        <v>2011</v>
      </c>
      <c r="B215" s="23" t="s">
        <v>1886</v>
      </c>
      <c r="C215" s="22" t="s">
        <v>60</v>
      </c>
      <c r="D215" s="13" t="s">
        <v>3583</v>
      </c>
      <c r="E215" s="35">
        <v>27</v>
      </c>
    </row>
    <row r="216" spans="1:5">
      <c r="A216" s="23">
        <v>2011</v>
      </c>
      <c r="B216" s="23" t="s">
        <v>1886</v>
      </c>
      <c r="C216" s="22" t="s">
        <v>70</v>
      </c>
      <c r="D216" s="13" t="s">
        <v>3584</v>
      </c>
      <c r="E216" s="35">
        <v>5</v>
      </c>
    </row>
    <row r="217" spans="1:5">
      <c r="A217" s="23">
        <v>2011</v>
      </c>
      <c r="B217" s="23" t="s">
        <v>1886</v>
      </c>
      <c r="C217" s="22" t="s">
        <v>70</v>
      </c>
      <c r="D217" s="13" t="s">
        <v>3583</v>
      </c>
      <c r="E217" s="35">
        <v>44</v>
      </c>
    </row>
    <row r="218" spans="1:5">
      <c r="A218" s="23">
        <v>2011</v>
      </c>
      <c r="B218" s="23" t="s">
        <v>1886</v>
      </c>
      <c r="C218" s="22" t="s">
        <v>76</v>
      </c>
      <c r="D218" s="13" t="s">
        <v>3584</v>
      </c>
      <c r="E218" s="35">
        <v>5</v>
      </c>
    </row>
    <row r="219" spans="1:5">
      <c r="A219" s="23">
        <v>2011</v>
      </c>
      <c r="B219" s="23" t="s">
        <v>1886</v>
      </c>
      <c r="C219" s="22" t="s">
        <v>76</v>
      </c>
      <c r="D219" s="13" t="s">
        <v>3583</v>
      </c>
      <c r="E219" s="35">
        <v>53</v>
      </c>
    </row>
    <row r="220" spans="1:5">
      <c r="A220" s="23">
        <v>2011</v>
      </c>
      <c r="B220" s="23" t="s">
        <v>1886</v>
      </c>
      <c r="C220" s="22" t="s">
        <v>76</v>
      </c>
      <c r="D220" s="13" t="s">
        <v>3585</v>
      </c>
      <c r="E220" s="35">
        <v>1</v>
      </c>
    </row>
    <row r="221" spans="1:5">
      <c r="A221" s="23">
        <v>2011</v>
      </c>
      <c r="B221" s="23" t="s">
        <v>1886</v>
      </c>
      <c r="C221" s="22" t="s">
        <v>83</v>
      </c>
      <c r="D221" s="13" t="s">
        <v>3584</v>
      </c>
      <c r="E221" s="35">
        <v>2</v>
      </c>
    </row>
    <row r="222" spans="1:5">
      <c r="A222" s="23">
        <v>2011</v>
      </c>
      <c r="B222" s="23" t="s">
        <v>1886</v>
      </c>
      <c r="C222" s="22" t="s">
        <v>86</v>
      </c>
      <c r="D222" s="13" t="s">
        <v>3584</v>
      </c>
      <c r="E222" s="35">
        <v>14</v>
      </c>
    </row>
    <row r="223" spans="1:5">
      <c r="A223" s="23">
        <v>2011</v>
      </c>
      <c r="B223" s="23" t="s">
        <v>1886</v>
      </c>
      <c r="C223" s="22" t="s">
        <v>86</v>
      </c>
      <c r="D223" s="13" t="s">
        <v>3583</v>
      </c>
      <c r="E223" s="35">
        <v>25</v>
      </c>
    </row>
    <row r="224" spans="1:5">
      <c r="A224" s="23">
        <v>2011</v>
      </c>
      <c r="B224" s="23" t="s">
        <v>1886</v>
      </c>
      <c r="C224" s="22" t="s">
        <v>89</v>
      </c>
      <c r="D224" s="13" t="s">
        <v>3584</v>
      </c>
      <c r="E224" s="35">
        <v>11</v>
      </c>
    </row>
    <row r="225" spans="1:5">
      <c r="A225" s="23">
        <v>2011</v>
      </c>
      <c r="B225" s="23" t="s">
        <v>1886</v>
      </c>
      <c r="C225" s="22" t="s">
        <v>89</v>
      </c>
      <c r="D225" s="13" t="s">
        <v>3583</v>
      </c>
      <c r="E225" s="35">
        <v>21</v>
      </c>
    </row>
    <row r="226" spans="1:5">
      <c r="A226" s="23">
        <v>2011</v>
      </c>
      <c r="B226" s="23" t="s">
        <v>1886</v>
      </c>
      <c r="C226" s="22" t="s">
        <v>94</v>
      </c>
      <c r="D226" s="13" t="s">
        <v>3584</v>
      </c>
      <c r="E226" s="35">
        <v>1</v>
      </c>
    </row>
    <row r="227" spans="1:5">
      <c r="A227" s="23">
        <v>2011</v>
      </c>
      <c r="B227" s="23" t="s">
        <v>1886</v>
      </c>
      <c r="C227" s="22" t="s">
        <v>94</v>
      </c>
      <c r="D227" s="13" t="s">
        <v>3583</v>
      </c>
      <c r="E227" s="35">
        <v>33</v>
      </c>
    </row>
    <row r="228" spans="1:5">
      <c r="A228" s="23">
        <v>2011</v>
      </c>
      <c r="B228" s="23" t="s">
        <v>1886</v>
      </c>
      <c r="C228" s="22" t="s">
        <v>100</v>
      </c>
      <c r="D228" s="13" t="s">
        <v>3584</v>
      </c>
      <c r="E228" s="35">
        <v>6</v>
      </c>
    </row>
    <row r="229" spans="1:5">
      <c r="A229" s="23">
        <v>2011</v>
      </c>
      <c r="B229" s="23" t="s">
        <v>1886</v>
      </c>
      <c r="C229" s="22" t="s">
        <v>100</v>
      </c>
      <c r="D229" s="13" t="s">
        <v>3583</v>
      </c>
      <c r="E229" s="35">
        <v>19</v>
      </c>
    </row>
    <row r="230" spans="1:5">
      <c r="A230" s="23">
        <v>2011</v>
      </c>
      <c r="B230" s="23" t="s">
        <v>1886</v>
      </c>
      <c r="C230" s="22" t="s">
        <v>104</v>
      </c>
      <c r="D230" s="13" t="s">
        <v>3584</v>
      </c>
      <c r="E230" s="35">
        <v>1</v>
      </c>
    </row>
    <row r="231" spans="1:5">
      <c r="A231" s="23">
        <v>2011</v>
      </c>
      <c r="B231" s="23" t="s">
        <v>1886</v>
      </c>
      <c r="C231" s="22" t="s">
        <v>104</v>
      </c>
      <c r="D231" s="13" t="s">
        <v>3583</v>
      </c>
      <c r="E231" s="35">
        <v>88</v>
      </c>
    </row>
    <row r="232" spans="1:5">
      <c r="A232" s="23">
        <v>2011</v>
      </c>
      <c r="B232" s="23" t="s">
        <v>1886</v>
      </c>
      <c r="C232" s="22" t="s">
        <v>120</v>
      </c>
      <c r="D232" s="13" t="s">
        <v>3584</v>
      </c>
      <c r="E232" s="35">
        <v>20</v>
      </c>
    </row>
    <row r="233" spans="1:5">
      <c r="A233" s="23">
        <v>2011</v>
      </c>
      <c r="B233" s="23" t="s">
        <v>1886</v>
      </c>
      <c r="C233" s="22" t="s">
        <v>120</v>
      </c>
      <c r="D233" s="13" t="s">
        <v>3583</v>
      </c>
      <c r="E233" s="35">
        <v>99</v>
      </c>
    </row>
    <row r="234" spans="1:5">
      <c r="A234" s="23">
        <v>2011</v>
      </c>
      <c r="B234" s="23" t="s">
        <v>1886</v>
      </c>
      <c r="C234" s="22" t="s">
        <v>120</v>
      </c>
      <c r="D234" s="13" t="s">
        <v>3585</v>
      </c>
      <c r="E234" s="35">
        <v>110</v>
      </c>
    </row>
    <row r="235" spans="1:5">
      <c r="A235" s="23">
        <v>2011</v>
      </c>
      <c r="B235" s="23" t="s">
        <v>1886</v>
      </c>
      <c r="C235" s="22" t="s">
        <v>156</v>
      </c>
      <c r="D235" s="13" t="s">
        <v>3584</v>
      </c>
      <c r="E235" s="35">
        <v>16</v>
      </c>
    </row>
    <row r="236" spans="1:5">
      <c r="A236" s="23">
        <v>2011</v>
      </c>
      <c r="B236" s="23" t="s">
        <v>1886</v>
      </c>
      <c r="C236" s="22" t="s">
        <v>156</v>
      </c>
      <c r="D236" s="13" t="s">
        <v>3583</v>
      </c>
      <c r="E236" s="35">
        <v>25</v>
      </c>
    </row>
    <row r="237" spans="1:5">
      <c r="A237" s="23">
        <v>2011</v>
      </c>
      <c r="B237" s="23" t="s">
        <v>1886</v>
      </c>
      <c r="C237" s="22" t="s">
        <v>156</v>
      </c>
      <c r="D237" s="13" t="s">
        <v>3585</v>
      </c>
      <c r="E237" s="35">
        <v>148</v>
      </c>
    </row>
    <row r="238" spans="1:5">
      <c r="A238" s="23">
        <v>2011</v>
      </c>
      <c r="B238" s="23" t="s">
        <v>1886</v>
      </c>
      <c r="C238" s="22" t="s">
        <v>164</v>
      </c>
      <c r="D238" s="13" t="s">
        <v>3584</v>
      </c>
      <c r="E238" s="35">
        <v>21</v>
      </c>
    </row>
    <row r="239" spans="1:5">
      <c r="A239" s="23">
        <v>2011</v>
      </c>
      <c r="B239" s="23" t="s">
        <v>1886</v>
      </c>
      <c r="C239" s="22" t="s">
        <v>164</v>
      </c>
      <c r="D239" s="13" t="s">
        <v>3583</v>
      </c>
      <c r="E239" s="35">
        <v>26</v>
      </c>
    </row>
    <row r="240" spans="1:5">
      <c r="A240" s="23">
        <v>2011</v>
      </c>
      <c r="B240" s="23" t="s">
        <v>1886</v>
      </c>
      <c r="C240" s="22" t="s">
        <v>164</v>
      </c>
      <c r="D240" s="13" t="s">
        <v>3585</v>
      </c>
      <c r="E240" s="35">
        <v>3</v>
      </c>
    </row>
    <row r="241" spans="1:5">
      <c r="A241" s="23">
        <v>2011</v>
      </c>
      <c r="B241" s="23" t="s">
        <v>1886</v>
      </c>
      <c r="C241" s="22" t="s">
        <v>167</v>
      </c>
      <c r="D241" s="13" t="s">
        <v>3584</v>
      </c>
      <c r="E241" s="35">
        <v>6</v>
      </c>
    </row>
    <row r="242" spans="1:5">
      <c r="A242" s="23">
        <v>2011</v>
      </c>
      <c r="B242" s="23" t="s">
        <v>1886</v>
      </c>
      <c r="C242" s="22" t="s">
        <v>167</v>
      </c>
      <c r="D242" s="13" t="s">
        <v>3583</v>
      </c>
      <c r="E242" s="35">
        <v>49</v>
      </c>
    </row>
    <row r="243" spans="1:5">
      <c r="A243" s="23">
        <v>2011</v>
      </c>
      <c r="B243" s="23" t="s">
        <v>1886</v>
      </c>
      <c r="C243" s="22" t="s">
        <v>171</v>
      </c>
      <c r="D243" s="13" t="s">
        <v>3583</v>
      </c>
      <c r="E243" s="35">
        <v>7</v>
      </c>
    </row>
    <row r="244" spans="1:5">
      <c r="A244" s="23">
        <v>2011</v>
      </c>
      <c r="B244" s="23" t="s">
        <v>1886</v>
      </c>
      <c r="C244" s="22" t="s">
        <v>539</v>
      </c>
      <c r="D244" s="13" t="s">
        <v>3584</v>
      </c>
      <c r="E244" s="35">
        <v>3</v>
      </c>
    </row>
    <row r="245" spans="1:5">
      <c r="A245" s="23">
        <v>2011</v>
      </c>
      <c r="B245" s="23" t="s">
        <v>1886</v>
      </c>
      <c r="C245" s="22" t="s">
        <v>539</v>
      </c>
      <c r="D245" s="13" t="s">
        <v>3583</v>
      </c>
      <c r="E245" s="35">
        <v>2</v>
      </c>
    </row>
    <row r="246" spans="1:5">
      <c r="A246" s="23">
        <v>2011</v>
      </c>
      <c r="B246" s="23" t="s">
        <v>1886</v>
      </c>
      <c r="C246" s="22" t="s">
        <v>539</v>
      </c>
      <c r="D246" s="13" t="s">
        <v>3585</v>
      </c>
      <c r="E246" s="35">
        <v>1</v>
      </c>
    </row>
    <row r="247" spans="1:5">
      <c r="A247" s="23">
        <v>2011</v>
      </c>
      <c r="B247" s="23" t="s">
        <v>514</v>
      </c>
      <c r="C247" s="22" t="s">
        <v>184</v>
      </c>
      <c r="D247" s="13" t="s">
        <v>3584</v>
      </c>
      <c r="E247" s="35">
        <v>10</v>
      </c>
    </row>
    <row r="248" spans="1:5">
      <c r="A248" s="23">
        <v>2011</v>
      </c>
      <c r="B248" s="23" t="s">
        <v>514</v>
      </c>
      <c r="C248" s="22" t="s">
        <v>184</v>
      </c>
      <c r="D248" s="13" t="s">
        <v>3583</v>
      </c>
      <c r="E248" s="35">
        <v>6</v>
      </c>
    </row>
    <row r="249" spans="1:5">
      <c r="A249" s="23">
        <v>2011</v>
      </c>
      <c r="B249" s="23" t="s">
        <v>514</v>
      </c>
      <c r="C249" s="22" t="s">
        <v>23</v>
      </c>
      <c r="D249" s="13" t="s">
        <v>3584</v>
      </c>
      <c r="E249" s="35">
        <v>4</v>
      </c>
    </row>
    <row r="250" spans="1:5">
      <c r="A250" s="23">
        <v>2011</v>
      </c>
      <c r="B250" s="23" t="s">
        <v>514</v>
      </c>
      <c r="C250" s="22" t="s">
        <v>23</v>
      </c>
      <c r="D250" s="13" t="s">
        <v>3583</v>
      </c>
      <c r="E250" s="35">
        <v>64</v>
      </c>
    </row>
    <row r="251" spans="1:5">
      <c r="A251" s="23">
        <v>2011</v>
      </c>
      <c r="B251" s="23" t="s">
        <v>514</v>
      </c>
      <c r="C251" s="22" t="s">
        <v>185</v>
      </c>
      <c r="D251" s="13" t="s">
        <v>3584</v>
      </c>
      <c r="E251" s="35">
        <v>21</v>
      </c>
    </row>
    <row r="252" spans="1:5">
      <c r="A252" s="23">
        <v>2011</v>
      </c>
      <c r="B252" s="23" t="s">
        <v>514</v>
      </c>
      <c r="C252" s="22" t="s">
        <v>185</v>
      </c>
      <c r="D252" s="13" t="s">
        <v>3583</v>
      </c>
      <c r="E252" s="35">
        <v>96</v>
      </c>
    </row>
    <row r="253" spans="1:5">
      <c r="A253" s="23">
        <v>2011</v>
      </c>
      <c r="B253" s="23" t="s">
        <v>514</v>
      </c>
      <c r="C253" s="22" t="s">
        <v>185</v>
      </c>
      <c r="D253" s="13" t="s">
        <v>3585</v>
      </c>
      <c r="E253" s="35">
        <v>1</v>
      </c>
    </row>
    <row r="254" spans="1:5">
      <c r="A254" s="23">
        <v>2011</v>
      </c>
      <c r="B254" s="23" t="s">
        <v>514</v>
      </c>
      <c r="C254" s="22" t="s">
        <v>104</v>
      </c>
      <c r="D254" s="13" t="s">
        <v>3583</v>
      </c>
      <c r="E254" s="35">
        <v>78</v>
      </c>
    </row>
    <row r="255" spans="1:5">
      <c r="A255" s="23">
        <v>2012</v>
      </c>
      <c r="B255" s="23" t="s">
        <v>1886</v>
      </c>
      <c r="C255" s="22" t="s">
        <v>3578</v>
      </c>
      <c r="D255" s="13" t="s">
        <v>3583</v>
      </c>
      <c r="E255" s="35">
        <v>9</v>
      </c>
    </row>
    <row r="256" spans="1:5">
      <c r="A256" s="23">
        <v>2012</v>
      </c>
      <c r="B256" s="23" t="s">
        <v>1886</v>
      </c>
      <c r="C256" s="22" t="s">
        <v>5</v>
      </c>
      <c r="D256" s="13" t="s">
        <v>3584</v>
      </c>
      <c r="E256" s="35">
        <v>20</v>
      </c>
    </row>
    <row r="257" spans="1:5">
      <c r="A257" s="23">
        <v>2012</v>
      </c>
      <c r="B257" s="23" t="s">
        <v>1886</v>
      </c>
      <c r="C257" s="22" t="s">
        <v>5</v>
      </c>
      <c r="D257" s="13" t="s">
        <v>3583</v>
      </c>
      <c r="E257" s="35">
        <v>49</v>
      </c>
    </row>
    <row r="258" spans="1:5">
      <c r="A258" s="23">
        <v>2012</v>
      </c>
      <c r="B258" s="23" t="s">
        <v>1886</v>
      </c>
      <c r="C258" s="22" t="s">
        <v>5</v>
      </c>
      <c r="D258" s="13" t="s">
        <v>3585</v>
      </c>
      <c r="E258" s="35">
        <v>1</v>
      </c>
    </row>
    <row r="259" spans="1:5">
      <c r="A259" s="23">
        <v>2012</v>
      </c>
      <c r="B259" s="23" t="s">
        <v>1886</v>
      </c>
      <c r="C259" s="22" t="s">
        <v>10</v>
      </c>
      <c r="D259" s="13" t="s">
        <v>3584</v>
      </c>
      <c r="E259" s="35">
        <v>22</v>
      </c>
    </row>
    <row r="260" spans="1:5">
      <c r="A260" s="23">
        <v>2012</v>
      </c>
      <c r="B260" s="23" t="s">
        <v>1886</v>
      </c>
      <c r="C260" s="22" t="s">
        <v>10</v>
      </c>
      <c r="D260" s="13" t="s">
        <v>3583</v>
      </c>
      <c r="E260" s="35">
        <v>39</v>
      </c>
    </row>
    <row r="261" spans="1:5">
      <c r="A261" s="23">
        <v>2012</v>
      </c>
      <c r="B261" s="23" t="s">
        <v>1886</v>
      </c>
      <c r="C261" s="22" t="s">
        <v>10</v>
      </c>
      <c r="D261" s="13" t="s">
        <v>3585</v>
      </c>
      <c r="E261" s="35">
        <v>1</v>
      </c>
    </row>
    <row r="262" spans="1:5">
      <c r="A262" s="23">
        <v>2012</v>
      </c>
      <c r="B262" s="23" t="s">
        <v>1886</v>
      </c>
      <c r="C262" s="22" t="s">
        <v>14</v>
      </c>
      <c r="D262" s="13" t="s">
        <v>3584</v>
      </c>
      <c r="E262" s="35">
        <v>8</v>
      </c>
    </row>
    <row r="263" spans="1:5">
      <c r="A263" s="23">
        <v>2012</v>
      </c>
      <c r="B263" s="23" t="s">
        <v>1886</v>
      </c>
      <c r="C263" s="22" t="s">
        <v>14</v>
      </c>
      <c r="D263" s="13" t="s">
        <v>3583</v>
      </c>
      <c r="E263" s="35">
        <v>156</v>
      </c>
    </row>
    <row r="264" spans="1:5">
      <c r="A264" s="23">
        <v>2012</v>
      </c>
      <c r="B264" s="23" t="s">
        <v>1886</v>
      </c>
      <c r="C264" s="22" t="s">
        <v>23</v>
      </c>
      <c r="D264" s="13" t="s">
        <v>3584</v>
      </c>
      <c r="E264" s="35">
        <v>2</v>
      </c>
    </row>
    <row r="265" spans="1:5">
      <c r="A265" s="23">
        <v>2012</v>
      </c>
      <c r="B265" s="23" t="s">
        <v>1886</v>
      </c>
      <c r="C265" s="22" t="s">
        <v>23</v>
      </c>
      <c r="D265" s="13" t="s">
        <v>3583</v>
      </c>
      <c r="E265" s="35">
        <v>63</v>
      </c>
    </row>
    <row r="266" spans="1:5">
      <c r="A266" s="23">
        <v>2012</v>
      </c>
      <c r="B266" s="23" t="s">
        <v>1886</v>
      </c>
      <c r="C266" s="22" t="s">
        <v>41</v>
      </c>
      <c r="D266" s="13" t="s">
        <v>3584</v>
      </c>
      <c r="E266" s="35">
        <v>15</v>
      </c>
    </row>
    <row r="267" spans="1:5">
      <c r="A267" s="23">
        <v>2012</v>
      </c>
      <c r="B267" s="23" t="s">
        <v>1886</v>
      </c>
      <c r="C267" s="22" t="s">
        <v>41</v>
      </c>
      <c r="D267" s="13" t="s">
        <v>3583</v>
      </c>
      <c r="E267" s="35">
        <v>25</v>
      </c>
    </row>
    <row r="268" spans="1:5">
      <c r="A268" s="23">
        <v>2012</v>
      </c>
      <c r="B268" s="23" t="s">
        <v>1886</v>
      </c>
      <c r="C268" s="22" t="s">
        <v>41</v>
      </c>
      <c r="D268" s="13" t="s">
        <v>3585</v>
      </c>
      <c r="E268" s="35">
        <v>13</v>
      </c>
    </row>
    <row r="269" spans="1:5">
      <c r="A269" s="23">
        <v>2012</v>
      </c>
      <c r="B269" s="23" t="s">
        <v>1886</v>
      </c>
      <c r="C269" s="22" t="s">
        <v>60</v>
      </c>
      <c r="D269" s="13" t="s">
        <v>3583</v>
      </c>
      <c r="E269" s="35">
        <v>26</v>
      </c>
    </row>
    <row r="270" spans="1:5">
      <c r="A270" s="23">
        <v>2012</v>
      </c>
      <c r="B270" s="23" t="s">
        <v>1886</v>
      </c>
      <c r="C270" s="22" t="s">
        <v>70</v>
      </c>
      <c r="D270" s="13" t="s">
        <v>3584</v>
      </c>
      <c r="E270" s="35">
        <v>5</v>
      </c>
    </row>
    <row r="271" spans="1:5">
      <c r="A271" s="23">
        <v>2012</v>
      </c>
      <c r="B271" s="23" t="s">
        <v>1886</v>
      </c>
      <c r="C271" s="22" t="s">
        <v>70</v>
      </c>
      <c r="D271" s="13" t="s">
        <v>3583</v>
      </c>
      <c r="E271" s="35">
        <v>43</v>
      </c>
    </row>
    <row r="272" spans="1:5">
      <c r="A272" s="23">
        <v>2012</v>
      </c>
      <c r="B272" s="23" t="s">
        <v>1886</v>
      </c>
      <c r="C272" s="22" t="s">
        <v>76</v>
      </c>
      <c r="D272" s="13" t="s">
        <v>3584</v>
      </c>
      <c r="E272" s="35">
        <v>3</v>
      </c>
    </row>
    <row r="273" spans="1:5">
      <c r="A273" s="23">
        <v>2012</v>
      </c>
      <c r="B273" s="23" t="s">
        <v>1886</v>
      </c>
      <c r="C273" s="22" t="s">
        <v>76</v>
      </c>
      <c r="D273" s="13" t="s">
        <v>3583</v>
      </c>
      <c r="E273" s="35">
        <v>58</v>
      </c>
    </row>
    <row r="274" spans="1:5">
      <c r="A274" s="23">
        <v>2012</v>
      </c>
      <c r="B274" s="23" t="s">
        <v>1886</v>
      </c>
      <c r="C274" s="22" t="s">
        <v>76</v>
      </c>
      <c r="D274" s="13" t="s">
        <v>3585</v>
      </c>
      <c r="E274" s="35">
        <v>1</v>
      </c>
    </row>
    <row r="275" spans="1:5">
      <c r="A275" s="23">
        <v>2012</v>
      </c>
      <c r="B275" s="23" t="s">
        <v>1886</v>
      </c>
      <c r="C275" s="22" t="s">
        <v>83</v>
      </c>
      <c r="D275" s="13" t="s">
        <v>3584</v>
      </c>
      <c r="E275" s="35">
        <v>1</v>
      </c>
    </row>
    <row r="276" spans="1:5">
      <c r="A276" s="23">
        <v>2012</v>
      </c>
      <c r="B276" s="23" t="s">
        <v>1886</v>
      </c>
      <c r="C276" s="22" t="s">
        <v>83</v>
      </c>
      <c r="D276" s="13" t="s">
        <v>3583</v>
      </c>
      <c r="E276" s="35">
        <v>1</v>
      </c>
    </row>
    <row r="277" spans="1:5">
      <c r="A277" s="23">
        <v>2012</v>
      </c>
      <c r="B277" s="23" t="s">
        <v>1886</v>
      </c>
      <c r="C277" s="22" t="s">
        <v>86</v>
      </c>
      <c r="D277" s="13" t="s">
        <v>3584</v>
      </c>
      <c r="E277" s="35">
        <v>11</v>
      </c>
    </row>
    <row r="278" spans="1:5">
      <c r="A278" s="23">
        <v>2012</v>
      </c>
      <c r="B278" s="23" t="s">
        <v>1886</v>
      </c>
      <c r="C278" s="22" t="s">
        <v>86</v>
      </c>
      <c r="D278" s="13" t="s">
        <v>3583</v>
      </c>
      <c r="E278" s="35">
        <v>29</v>
      </c>
    </row>
    <row r="279" spans="1:5">
      <c r="A279" s="23">
        <v>2012</v>
      </c>
      <c r="B279" s="23" t="s">
        <v>1886</v>
      </c>
      <c r="C279" s="22" t="s">
        <v>89</v>
      </c>
      <c r="D279" s="13" t="s">
        <v>3584</v>
      </c>
      <c r="E279" s="35">
        <v>11</v>
      </c>
    </row>
    <row r="280" spans="1:5">
      <c r="A280" s="23">
        <v>2012</v>
      </c>
      <c r="B280" s="23" t="s">
        <v>1886</v>
      </c>
      <c r="C280" s="22" t="s">
        <v>89</v>
      </c>
      <c r="D280" s="13" t="s">
        <v>3583</v>
      </c>
      <c r="E280" s="35">
        <v>20</v>
      </c>
    </row>
    <row r="281" spans="1:5">
      <c r="A281" s="23">
        <v>2012</v>
      </c>
      <c r="B281" s="23" t="s">
        <v>1886</v>
      </c>
      <c r="C281" s="22" t="s">
        <v>94</v>
      </c>
      <c r="D281" s="13" t="s">
        <v>3584</v>
      </c>
      <c r="E281" s="35">
        <v>1</v>
      </c>
    </row>
    <row r="282" spans="1:5">
      <c r="A282" s="23">
        <v>2012</v>
      </c>
      <c r="B282" s="23" t="s">
        <v>1886</v>
      </c>
      <c r="C282" s="22" t="s">
        <v>94</v>
      </c>
      <c r="D282" s="13" t="s">
        <v>3583</v>
      </c>
      <c r="E282" s="35">
        <v>29</v>
      </c>
    </row>
    <row r="283" spans="1:5">
      <c r="A283" s="23">
        <v>2012</v>
      </c>
      <c r="B283" s="23" t="s">
        <v>1886</v>
      </c>
      <c r="C283" s="22" t="s">
        <v>100</v>
      </c>
      <c r="D283" s="13" t="s">
        <v>3584</v>
      </c>
      <c r="E283" s="35">
        <v>1</v>
      </c>
    </row>
    <row r="284" spans="1:5">
      <c r="A284" s="23">
        <v>2012</v>
      </c>
      <c r="B284" s="23" t="s">
        <v>1886</v>
      </c>
      <c r="C284" s="22" t="s">
        <v>100</v>
      </c>
      <c r="D284" s="13" t="s">
        <v>3583</v>
      </c>
      <c r="E284" s="35">
        <v>22</v>
      </c>
    </row>
    <row r="285" spans="1:5">
      <c r="A285" s="23">
        <v>2012</v>
      </c>
      <c r="B285" s="23" t="s">
        <v>1886</v>
      </c>
      <c r="C285" s="22" t="s">
        <v>104</v>
      </c>
      <c r="D285" s="13" t="s">
        <v>3584</v>
      </c>
      <c r="E285" s="35">
        <v>1</v>
      </c>
    </row>
    <row r="286" spans="1:5">
      <c r="A286" s="23">
        <v>2012</v>
      </c>
      <c r="B286" s="23" t="s">
        <v>1886</v>
      </c>
      <c r="C286" s="22" t="s">
        <v>104</v>
      </c>
      <c r="D286" s="13" t="s">
        <v>3583</v>
      </c>
      <c r="E286" s="35">
        <v>91</v>
      </c>
    </row>
    <row r="287" spans="1:5">
      <c r="A287" s="23">
        <v>2012</v>
      </c>
      <c r="B287" s="23" t="s">
        <v>1886</v>
      </c>
      <c r="C287" s="22" t="s">
        <v>120</v>
      </c>
      <c r="D287" s="13" t="s">
        <v>3584</v>
      </c>
      <c r="E287" s="35">
        <v>15</v>
      </c>
    </row>
    <row r="288" spans="1:5">
      <c r="A288" s="23">
        <v>2012</v>
      </c>
      <c r="B288" s="23" t="s">
        <v>1886</v>
      </c>
      <c r="C288" s="22" t="s">
        <v>120</v>
      </c>
      <c r="D288" s="13" t="s">
        <v>3583</v>
      </c>
      <c r="E288" s="35">
        <v>94</v>
      </c>
    </row>
    <row r="289" spans="1:5">
      <c r="A289" s="23">
        <v>2012</v>
      </c>
      <c r="B289" s="23" t="s">
        <v>1886</v>
      </c>
      <c r="C289" s="22" t="s">
        <v>120</v>
      </c>
      <c r="D289" s="13" t="s">
        <v>3585</v>
      </c>
      <c r="E289" s="35">
        <v>110</v>
      </c>
    </row>
    <row r="290" spans="1:5">
      <c r="A290" s="23">
        <v>2012</v>
      </c>
      <c r="B290" s="23" t="s">
        <v>1886</v>
      </c>
      <c r="C290" s="22" t="s">
        <v>156</v>
      </c>
      <c r="D290" s="13" t="s">
        <v>3584</v>
      </c>
      <c r="E290" s="35">
        <v>12</v>
      </c>
    </row>
    <row r="291" spans="1:5">
      <c r="A291" s="23">
        <v>2012</v>
      </c>
      <c r="B291" s="23" t="s">
        <v>1886</v>
      </c>
      <c r="C291" s="22" t="s">
        <v>156</v>
      </c>
      <c r="D291" s="13" t="s">
        <v>3583</v>
      </c>
      <c r="E291" s="35">
        <v>25</v>
      </c>
    </row>
    <row r="292" spans="1:5">
      <c r="A292" s="23">
        <v>2012</v>
      </c>
      <c r="B292" s="23" t="s">
        <v>1886</v>
      </c>
      <c r="C292" s="22" t="s">
        <v>156</v>
      </c>
      <c r="D292" s="13" t="s">
        <v>3585</v>
      </c>
      <c r="E292" s="35">
        <v>151</v>
      </c>
    </row>
    <row r="293" spans="1:5">
      <c r="A293" s="23">
        <v>2012</v>
      </c>
      <c r="B293" s="23" t="s">
        <v>1886</v>
      </c>
      <c r="C293" s="22" t="s">
        <v>164</v>
      </c>
      <c r="D293" s="13" t="s">
        <v>3584</v>
      </c>
      <c r="E293" s="35">
        <v>18</v>
      </c>
    </row>
    <row r="294" spans="1:5">
      <c r="A294" s="23">
        <v>2012</v>
      </c>
      <c r="B294" s="23" t="s">
        <v>1886</v>
      </c>
      <c r="C294" s="22" t="s">
        <v>164</v>
      </c>
      <c r="D294" s="13" t="s">
        <v>3583</v>
      </c>
      <c r="E294" s="35">
        <v>28</v>
      </c>
    </row>
    <row r="295" spans="1:5">
      <c r="A295" s="23">
        <v>2012</v>
      </c>
      <c r="B295" s="23" t="s">
        <v>1886</v>
      </c>
      <c r="C295" s="22" t="s">
        <v>164</v>
      </c>
      <c r="D295" s="13" t="s">
        <v>3585</v>
      </c>
      <c r="E295" s="35">
        <v>3</v>
      </c>
    </row>
    <row r="296" spans="1:5">
      <c r="A296" s="23">
        <v>2012</v>
      </c>
      <c r="B296" s="23" t="s">
        <v>1886</v>
      </c>
      <c r="C296" s="22" t="s">
        <v>167</v>
      </c>
      <c r="D296" s="13" t="s">
        <v>3584</v>
      </c>
      <c r="E296" s="35">
        <v>10</v>
      </c>
    </row>
    <row r="297" spans="1:5">
      <c r="A297" s="23">
        <v>2012</v>
      </c>
      <c r="B297" s="23" t="s">
        <v>1886</v>
      </c>
      <c r="C297" s="22" t="s">
        <v>167</v>
      </c>
      <c r="D297" s="13" t="s">
        <v>3583</v>
      </c>
      <c r="E297" s="35">
        <v>53</v>
      </c>
    </row>
    <row r="298" spans="1:5">
      <c r="A298" s="23">
        <v>2012</v>
      </c>
      <c r="B298" s="23" t="s">
        <v>1886</v>
      </c>
      <c r="C298" s="22" t="s">
        <v>171</v>
      </c>
      <c r="D298" s="13" t="s">
        <v>3583</v>
      </c>
      <c r="E298" s="35">
        <v>7</v>
      </c>
    </row>
    <row r="299" spans="1:5">
      <c r="A299" s="23">
        <v>2012</v>
      </c>
      <c r="B299" s="23" t="s">
        <v>1886</v>
      </c>
      <c r="C299" s="22" t="s">
        <v>539</v>
      </c>
      <c r="D299" s="13" t="s">
        <v>3584</v>
      </c>
      <c r="E299" s="35">
        <v>1</v>
      </c>
    </row>
    <row r="300" spans="1:5">
      <c r="A300" s="23">
        <v>2012</v>
      </c>
      <c r="B300" s="23" t="s">
        <v>1886</v>
      </c>
      <c r="C300" s="22" t="s">
        <v>539</v>
      </c>
      <c r="D300" s="13" t="s">
        <v>3583</v>
      </c>
      <c r="E300" s="35">
        <v>4</v>
      </c>
    </row>
    <row r="301" spans="1:5">
      <c r="A301" s="23">
        <v>2012</v>
      </c>
      <c r="B301" s="23" t="s">
        <v>514</v>
      </c>
      <c r="C301" s="22" t="s">
        <v>184</v>
      </c>
      <c r="D301" s="13" t="s">
        <v>3584</v>
      </c>
      <c r="E301" s="35">
        <v>12</v>
      </c>
    </row>
    <row r="302" spans="1:5">
      <c r="A302" s="23">
        <v>2012</v>
      </c>
      <c r="B302" s="23" t="s">
        <v>514</v>
      </c>
      <c r="C302" s="22" t="s">
        <v>184</v>
      </c>
      <c r="D302" s="13" t="s">
        <v>3583</v>
      </c>
      <c r="E302" s="35">
        <v>16</v>
      </c>
    </row>
    <row r="303" spans="1:5">
      <c r="A303" s="23">
        <v>2012</v>
      </c>
      <c r="B303" s="23" t="s">
        <v>514</v>
      </c>
      <c r="C303" s="22" t="s">
        <v>23</v>
      </c>
      <c r="D303" s="13" t="s">
        <v>3584</v>
      </c>
      <c r="E303" s="35">
        <v>1</v>
      </c>
    </row>
    <row r="304" spans="1:5">
      <c r="A304" s="23">
        <v>2012</v>
      </c>
      <c r="B304" s="23" t="s">
        <v>514</v>
      </c>
      <c r="C304" s="22" t="s">
        <v>23</v>
      </c>
      <c r="D304" s="13" t="s">
        <v>3583</v>
      </c>
      <c r="E304" s="35">
        <v>66</v>
      </c>
    </row>
    <row r="305" spans="1:5">
      <c r="A305" s="23">
        <v>2012</v>
      </c>
      <c r="B305" s="23" t="s">
        <v>514</v>
      </c>
      <c r="C305" s="22" t="s">
        <v>185</v>
      </c>
      <c r="D305" s="13" t="s">
        <v>3584</v>
      </c>
      <c r="E305" s="35">
        <v>21</v>
      </c>
    </row>
    <row r="306" spans="1:5">
      <c r="A306" s="23">
        <v>2012</v>
      </c>
      <c r="B306" s="23" t="s">
        <v>514</v>
      </c>
      <c r="C306" s="22" t="s">
        <v>185</v>
      </c>
      <c r="D306" s="13" t="s">
        <v>3583</v>
      </c>
      <c r="E306" s="35">
        <v>109</v>
      </c>
    </row>
    <row r="307" spans="1:5">
      <c r="A307" s="23">
        <v>2012</v>
      </c>
      <c r="B307" s="23" t="s">
        <v>514</v>
      </c>
      <c r="C307" s="22" t="s">
        <v>185</v>
      </c>
      <c r="D307" s="13" t="s">
        <v>3585</v>
      </c>
      <c r="E307" s="35">
        <v>1</v>
      </c>
    </row>
    <row r="308" spans="1:5">
      <c r="A308" s="23">
        <v>2012</v>
      </c>
      <c r="B308" s="23" t="s">
        <v>514</v>
      </c>
      <c r="C308" s="22" t="s">
        <v>104</v>
      </c>
      <c r="D308" s="13" t="s">
        <v>3583</v>
      </c>
      <c r="E308" s="35">
        <v>85</v>
      </c>
    </row>
    <row r="309" spans="1:5">
      <c r="A309" s="23">
        <v>2013</v>
      </c>
      <c r="B309" s="23" t="s">
        <v>1886</v>
      </c>
      <c r="C309" s="22" t="s">
        <v>3578</v>
      </c>
      <c r="D309" s="13" t="s">
        <v>3583</v>
      </c>
      <c r="E309" s="35">
        <v>9</v>
      </c>
    </row>
    <row r="310" spans="1:5">
      <c r="A310" s="23">
        <v>2013</v>
      </c>
      <c r="B310" s="23" t="s">
        <v>1886</v>
      </c>
      <c r="C310" s="22" t="s">
        <v>5</v>
      </c>
      <c r="D310" s="13" t="s">
        <v>3584</v>
      </c>
      <c r="E310" s="35">
        <v>18</v>
      </c>
    </row>
    <row r="311" spans="1:5">
      <c r="A311" s="23">
        <v>2013</v>
      </c>
      <c r="B311" s="23" t="s">
        <v>1886</v>
      </c>
      <c r="C311" s="22" t="s">
        <v>5</v>
      </c>
      <c r="D311" s="13" t="s">
        <v>3583</v>
      </c>
      <c r="E311" s="35">
        <v>54</v>
      </c>
    </row>
    <row r="312" spans="1:5">
      <c r="A312" s="23">
        <v>2013</v>
      </c>
      <c r="B312" s="23" t="s">
        <v>1886</v>
      </c>
      <c r="C312" s="22" t="s">
        <v>10</v>
      </c>
      <c r="D312" s="13" t="s">
        <v>3584</v>
      </c>
      <c r="E312" s="35">
        <v>25</v>
      </c>
    </row>
    <row r="313" spans="1:5">
      <c r="A313" s="23">
        <v>2013</v>
      </c>
      <c r="B313" s="23" t="s">
        <v>1886</v>
      </c>
      <c r="C313" s="22" t="s">
        <v>10</v>
      </c>
      <c r="D313" s="13" t="s">
        <v>3583</v>
      </c>
      <c r="E313" s="35">
        <v>37</v>
      </c>
    </row>
    <row r="314" spans="1:5">
      <c r="A314" s="23">
        <v>2013</v>
      </c>
      <c r="B314" s="23" t="s">
        <v>1886</v>
      </c>
      <c r="C314" s="22" t="s">
        <v>10</v>
      </c>
      <c r="D314" s="13" t="s">
        <v>3585</v>
      </c>
      <c r="E314" s="35">
        <v>2</v>
      </c>
    </row>
    <row r="315" spans="1:5">
      <c r="A315" s="23">
        <v>2013</v>
      </c>
      <c r="B315" s="23" t="s">
        <v>1886</v>
      </c>
      <c r="C315" s="22" t="s">
        <v>14</v>
      </c>
      <c r="D315" s="13" t="s">
        <v>3584</v>
      </c>
      <c r="E315" s="35">
        <v>7</v>
      </c>
    </row>
    <row r="316" spans="1:5">
      <c r="A316" s="23">
        <v>2013</v>
      </c>
      <c r="B316" s="23" t="s">
        <v>1886</v>
      </c>
      <c r="C316" s="22" t="s">
        <v>14</v>
      </c>
      <c r="D316" s="13" t="s">
        <v>3583</v>
      </c>
      <c r="E316" s="35">
        <v>148</v>
      </c>
    </row>
    <row r="317" spans="1:5">
      <c r="A317" s="23">
        <v>2013</v>
      </c>
      <c r="B317" s="23" t="s">
        <v>1886</v>
      </c>
      <c r="C317" s="22" t="s">
        <v>23</v>
      </c>
      <c r="D317" s="13" t="s">
        <v>3584</v>
      </c>
      <c r="E317" s="35">
        <v>2</v>
      </c>
    </row>
    <row r="318" spans="1:5">
      <c r="A318" s="23">
        <v>2013</v>
      </c>
      <c r="B318" s="23" t="s">
        <v>1886</v>
      </c>
      <c r="C318" s="22" t="s">
        <v>23</v>
      </c>
      <c r="D318" s="13" t="s">
        <v>3583</v>
      </c>
      <c r="E318" s="35">
        <v>67</v>
      </c>
    </row>
    <row r="319" spans="1:5">
      <c r="A319" s="23">
        <v>2013</v>
      </c>
      <c r="B319" s="23" t="s">
        <v>1886</v>
      </c>
      <c r="C319" s="22" t="s">
        <v>41</v>
      </c>
      <c r="D319" s="13" t="s">
        <v>3584</v>
      </c>
      <c r="E319" s="35">
        <v>10</v>
      </c>
    </row>
    <row r="320" spans="1:5">
      <c r="A320" s="23">
        <v>2013</v>
      </c>
      <c r="B320" s="23" t="s">
        <v>1886</v>
      </c>
      <c r="C320" s="22" t="s">
        <v>41</v>
      </c>
      <c r="D320" s="13" t="s">
        <v>3583</v>
      </c>
      <c r="E320" s="35">
        <v>27</v>
      </c>
    </row>
    <row r="321" spans="1:5">
      <c r="A321" s="23">
        <v>2013</v>
      </c>
      <c r="B321" s="23" t="s">
        <v>1886</v>
      </c>
      <c r="C321" s="22" t="s">
        <v>41</v>
      </c>
      <c r="D321" s="13" t="s">
        <v>3585</v>
      </c>
      <c r="E321" s="35">
        <v>13</v>
      </c>
    </row>
    <row r="322" spans="1:5">
      <c r="A322" s="23">
        <v>2013</v>
      </c>
      <c r="B322" s="23" t="s">
        <v>1886</v>
      </c>
      <c r="C322" s="22" t="s">
        <v>60</v>
      </c>
      <c r="D322" s="13" t="s">
        <v>3583</v>
      </c>
      <c r="E322" s="35">
        <v>24</v>
      </c>
    </row>
    <row r="323" spans="1:5">
      <c r="A323" s="23">
        <v>2013</v>
      </c>
      <c r="B323" s="23" t="s">
        <v>1886</v>
      </c>
      <c r="C323" s="22" t="s">
        <v>70</v>
      </c>
      <c r="D323" s="13" t="s">
        <v>3584</v>
      </c>
      <c r="E323" s="35">
        <v>4</v>
      </c>
    </row>
    <row r="324" spans="1:5">
      <c r="A324" s="23">
        <v>2013</v>
      </c>
      <c r="B324" s="23" t="s">
        <v>1886</v>
      </c>
      <c r="C324" s="22" t="s">
        <v>70</v>
      </c>
      <c r="D324" s="13" t="s">
        <v>3583</v>
      </c>
      <c r="E324" s="35">
        <v>45</v>
      </c>
    </row>
    <row r="325" spans="1:5">
      <c r="A325" s="23">
        <v>2013</v>
      </c>
      <c r="B325" s="23" t="s">
        <v>1886</v>
      </c>
      <c r="C325" s="22" t="s">
        <v>76</v>
      </c>
      <c r="D325" s="13" t="s">
        <v>3584</v>
      </c>
      <c r="E325" s="35">
        <v>3</v>
      </c>
    </row>
    <row r="326" spans="1:5">
      <c r="A326" s="23">
        <v>2013</v>
      </c>
      <c r="B326" s="23" t="s">
        <v>1886</v>
      </c>
      <c r="C326" s="22" t="s">
        <v>76</v>
      </c>
      <c r="D326" s="13" t="s">
        <v>3583</v>
      </c>
      <c r="E326" s="35">
        <v>57</v>
      </c>
    </row>
    <row r="327" spans="1:5">
      <c r="A327" s="23">
        <v>2013</v>
      </c>
      <c r="B327" s="23" t="s">
        <v>1886</v>
      </c>
      <c r="C327" s="22" t="s">
        <v>76</v>
      </c>
      <c r="D327" s="13" t="s">
        <v>3585</v>
      </c>
      <c r="E327" s="35">
        <v>1</v>
      </c>
    </row>
    <row r="328" spans="1:5">
      <c r="A328" s="23">
        <v>2013</v>
      </c>
      <c r="B328" s="23" t="s">
        <v>1886</v>
      </c>
      <c r="C328" s="22" t="s">
        <v>83</v>
      </c>
      <c r="D328" s="13" t="s">
        <v>3584</v>
      </c>
      <c r="E328" s="35">
        <v>2</v>
      </c>
    </row>
    <row r="329" spans="1:5">
      <c r="A329" s="23">
        <v>2013</v>
      </c>
      <c r="B329" s="23" t="s">
        <v>1886</v>
      </c>
      <c r="C329" s="22" t="s">
        <v>83</v>
      </c>
      <c r="D329" s="13" t="s">
        <v>3583</v>
      </c>
      <c r="E329" s="35">
        <v>1</v>
      </c>
    </row>
    <row r="330" spans="1:5">
      <c r="A330" s="23">
        <v>2013</v>
      </c>
      <c r="B330" s="23" t="s">
        <v>1886</v>
      </c>
      <c r="C330" s="22" t="s">
        <v>86</v>
      </c>
      <c r="D330" s="13" t="s">
        <v>3584</v>
      </c>
      <c r="E330" s="35">
        <v>11</v>
      </c>
    </row>
    <row r="331" spans="1:5">
      <c r="A331" s="23">
        <v>2013</v>
      </c>
      <c r="B331" s="23" t="s">
        <v>1886</v>
      </c>
      <c r="C331" s="22" t="s">
        <v>86</v>
      </c>
      <c r="D331" s="13" t="s">
        <v>3583</v>
      </c>
      <c r="E331" s="35">
        <v>26</v>
      </c>
    </row>
    <row r="332" spans="1:5">
      <c r="A332" s="23">
        <v>2013</v>
      </c>
      <c r="B332" s="23" t="s">
        <v>1886</v>
      </c>
      <c r="C332" s="22" t="s">
        <v>89</v>
      </c>
      <c r="D332" s="13" t="s">
        <v>3584</v>
      </c>
      <c r="E332" s="35">
        <v>9</v>
      </c>
    </row>
    <row r="333" spans="1:5">
      <c r="A333" s="23">
        <v>2013</v>
      </c>
      <c r="B333" s="23" t="s">
        <v>1886</v>
      </c>
      <c r="C333" s="22" t="s">
        <v>89</v>
      </c>
      <c r="D333" s="13" t="s">
        <v>3583</v>
      </c>
      <c r="E333" s="35">
        <v>20</v>
      </c>
    </row>
    <row r="334" spans="1:5">
      <c r="A334" s="23">
        <v>2013</v>
      </c>
      <c r="B334" s="23" t="s">
        <v>1886</v>
      </c>
      <c r="C334" s="22" t="s">
        <v>94</v>
      </c>
      <c r="D334" s="13" t="s">
        <v>3584</v>
      </c>
      <c r="E334" s="35">
        <v>1</v>
      </c>
    </row>
    <row r="335" spans="1:5">
      <c r="A335" s="23">
        <v>2013</v>
      </c>
      <c r="B335" s="23" t="s">
        <v>1886</v>
      </c>
      <c r="C335" s="22" t="s">
        <v>94</v>
      </c>
      <c r="D335" s="13" t="s">
        <v>3583</v>
      </c>
      <c r="E335" s="35">
        <v>28</v>
      </c>
    </row>
    <row r="336" spans="1:5">
      <c r="A336" s="23">
        <v>2013</v>
      </c>
      <c r="B336" s="23" t="s">
        <v>1886</v>
      </c>
      <c r="C336" s="22" t="s">
        <v>100</v>
      </c>
      <c r="D336" s="13" t="s">
        <v>3584</v>
      </c>
      <c r="E336" s="35">
        <v>2</v>
      </c>
    </row>
    <row r="337" spans="1:5">
      <c r="A337" s="23">
        <v>2013</v>
      </c>
      <c r="B337" s="23" t="s">
        <v>1886</v>
      </c>
      <c r="C337" s="22" t="s">
        <v>100</v>
      </c>
      <c r="D337" s="13" t="s">
        <v>3583</v>
      </c>
      <c r="E337" s="35">
        <v>20</v>
      </c>
    </row>
    <row r="338" spans="1:5">
      <c r="A338" s="23">
        <v>2013</v>
      </c>
      <c r="B338" s="23" t="s">
        <v>1886</v>
      </c>
      <c r="C338" s="22" t="s">
        <v>104</v>
      </c>
      <c r="D338" s="13" t="s">
        <v>3584</v>
      </c>
      <c r="E338" s="35">
        <v>2</v>
      </c>
    </row>
    <row r="339" spans="1:5">
      <c r="A339" s="23">
        <v>2013</v>
      </c>
      <c r="B339" s="23" t="s">
        <v>1886</v>
      </c>
      <c r="C339" s="22" t="s">
        <v>104</v>
      </c>
      <c r="D339" s="13" t="s">
        <v>3583</v>
      </c>
      <c r="E339" s="35">
        <v>88</v>
      </c>
    </row>
    <row r="340" spans="1:5">
      <c r="A340" s="23">
        <v>2013</v>
      </c>
      <c r="B340" s="23" t="s">
        <v>1886</v>
      </c>
      <c r="C340" s="22" t="s">
        <v>120</v>
      </c>
      <c r="D340" s="13" t="s">
        <v>3584</v>
      </c>
      <c r="E340" s="35">
        <v>15</v>
      </c>
    </row>
    <row r="341" spans="1:5">
      <c r="A341" s="23">
        <v>2013</v>
      </c>
      <c r="B341" s="23" t="s">
        <v>1886</v>
      </c>
      <c r="C341" s="22" t="s">
        <v>120</v>
      </c>
      <c r="D341" s="13" t="s">
        <v>3583</v>
      </c>
      <c r="E341" s="35">
        <v>97</v>
      </c>
    </row>
    <row r="342" spans="1:5">
      <c r="A342" s="23">
        <v>2013</v>
      </c>
      <c r="B342" s="23" t="s">
        <v>1886</v>
      </c>
      <c r="C342" s="22" t="s">
        <v>120</v>
      </c>
      <c r="D342" s="13" t="s">
        <v>3585</v>
      </c>
      <c r="E342" s="35">
        <v>114</v>
      </c>
    </row>
    <row r="343" spans="1:5">
      <c r="A343" s="23">
        <v>2013</v>
      </c>
      <c r="B343" s="23" t="s">
        <v>1886</v>
      </c>
      <c r="C343" s="22" t="s">
        <v>156</v>
      </c>
      <c r="D343" s="13" t="s">
        <v>3584</v>
      </c>
      <c r="E343" s="35">
        <v>9</v>
      </c>
    </row>
    <row r="344" spans="1:5">
      <c r="A344" s="23">
        <v>2013</v>
      </c>
      <c r="B344" s="23" t="s">
        <v>1886</v>
      </c>
      <c r="C344" s="22" t="s">
        <v>156</v>
      </c>
      <c r="D344" s="13" t="s">
        <v>3583</v>
      </c>
      <c r="E344" s="35">
        <v>24</v>
      </c>
    </row>
    <row r="345" spans="1:5">
      <c r="A345" s="23">
        <v>2013</v>
      </c>
      <c r="B345" s="23" t="s">
        <v>1886</v>
      </c>
      <c r="C345" s="22" t="s">
        <v>156</v>
      </c>
      <c r="D345" s="13" t="s">
        <v>3585</v>
      </c>
      <c r="E345" s="35">
        <v>154</v>
      </c>
    </row>
    <row r="346" spans="1:5">
      <c r="A346" s="23">
        <v>2013</v>
      </c>
      <c r="B346" s="23" t="s">
        <v>1886</v>
      </c>
      <c r="C346" s="22" t="s">
        <v>164</v>
      </c>
      <c r="D346" s="13" t="s">
        <v>3584</v>
      </c>
      <c r="E346" s="35">
        <v>16</v>
      </c>
    </row>
    <row r="347" spans="1:5">
      <c r="A347" s="23">
        <v>2013</v>
      </c>
      <c r="B347" s="23" t="s">
        <v>1886</v>
      </c>
      <c r="C347" s="22" t="s">
        <v>164</v>
      </c>
      <c r="D347" s="13" t="s">
        <v>3583</v>
      </c>
      <c r="E347" s="35">
        <v>27</v>
      </c>
    </row>
    <row r="348" spans="1:5">
      <c r="A348" s="23">
        <v>2013</v>
      </c>
      <c r="B348" s="23" t="s">
        <v>1886</v>
      </c>
      <c r="C348" s="22" t="s">
        <v>164</v>
      </c>
      <c r="D348" s="13" t="s">
        <v>3585</v>
      </c>
      <c r="E348" s="35">
        <v>3</v>
      </c>
    </row>
    <row r="349" spans="1:5">
      <c r="A349" s="23">
        <v>2013</v>
      </c>
      <c r="B349" s="23" t="s">
        <v>1886</v>
      </c>
      <c r="C349" s="22" t="s">
        <v>167</v>
      </c>
      <c r="D349" s="13" t="s">
        <v>3584</v>
      </c>
      <c r="E349" s="35">
        <v>11</v>
      </c>
    </row>
    <row r="350" spans="1:5">
      <c r="A350" s="23">
        <v>2013</v>
      </c>
      <c r="B350" s="23" t="s">
        <v>1886</v>
      </c>
      <c r="C350" s="22" t="s">
        <v>167</v>
      </c>
      <c r="D350" s="13" t="s">
        <v>3583</v>
      </c>
      <c r="E350" s="35">
        <v>54</v>
      </c>
    </row>
    <row r="351" spans="1:5">
      <c r="A351" s="23">
        <v>2013</v>
      </c>
      <c r="B351" s="23" t="s">
        <v>1886</v>
      </c>
      <c r="C351" s="22" t="s">
        <v>171</v>
      </c>
      <c r="D351" s="13" t="s">
        <v>3583</v>
      </c>
      <c r="E351" s="35">
        <v>7</v>
      </c>
    </row>
    <row r="352" spans="1:5">
      <c r="A352" s="23">
        <v>2013</v>
      </c>
      <c r="B352" s="23" t="s">
        <v>1886</v>
      </c>
      <c r="C352" s="22" t="s">
        <v>539</v>
      </c>
      <c r="D352" s="13" t="s">
        <v>3584</v>
      </c>
      <c r="E352" s="35">
        <v>1</v>
      </c>
    </row>
    <row r="353" spans="1:5">
      <c r="A353" s="23">
        <v>2013</v>
      </c>
      <c r="B353" s="23" t="s">
        <v>1886</v>
      </c>
      <c r="C353" s="22" t="s">
        <v>539</v>
      </c>
      <c r="D353" s="13" t="s">
        <v>3583</v>
      </c>
      <c r="E353" s="35">
        <v>3</v>
      </c>
    </row>
    <row r="354" spans="1:5">
      <c r="A354" s="23">
        <v>2013</v>
      </c>
      <c r="B354" s="23" t="s">
        <v>514</v>
      </c>
      <c r="C354" s="22" t="s">
        <v>184</v>
      </c>
      <c r="D354" s="13" t="s">
        <v>3584</v>
      </c>
      <c r="E354" s="35">
        <v>16</v>
      </c>
    </row>
    <row r="355" spans="1:5">
      <c r="A355" s="23">
        <v>2013</v>
      </c>
      <c r="B355" s="23" t="s">
        <v>514</v>
      </c>
      <c r="C355" s="22" t="s">
        <v>184</v>
      </c>
      <c r="D355" s="13" t="s">
        <v>3583</v>
      </c>
      <c r="E355" s="35">
        <v>23</v>
      </c>
    </row>
    <row r="356" spans="1:5">
      <c r="A356" s="23">
        <v>2013</v>
      </c>
      <c r="B356" s="23" t="s">
        <v>514</v>
      </c>
      <c r="C356" s="22" t="s">
        <v>23</v>
      </c>
      <c r="D356" s="13" t="s">
        <v>3584</v>
      </c>
      <c r="E356" s="35">
        <v>2</v>
      </c>
    </row>
    <row r="357" spans="1:5">
      <c r="A357" s="23">
        <v>2013</v>
      </c>
      <c r="B357" s="23" t="s">
        <v>514</v>
      </c>
      <c r="C357" s="22" t="s">
        <v>23</v>
      </c>
      <c r="D357" s="13" t="s">
        <v>3583</v>
      </c>
      <c r="E357" s="35">
        <v>64</v>
      </c>
    </row>
    <row r="358" spans="1:5">
      <c r="A358" s="23">
        <v>2013</v>
      </c>
      <c r="B358" s="23" t="s">
        <v>514</v>
      </c>
      <c r="C358" s="22" t="s">
        <v>185</v>
      </c>
      <c r="D358" s="13" t="s">
        <v>3584</v>
      </c>
      <c r="E358" s="35">
        <v>19</v>
      </c>
    </row>
    <row r="359" spans="1:5">
      <c r="A359" s="23">
        <v>2013</v>
      </c>
      <c r="B359" s="23" t="s">
        <v>514</v>
      </c>
      <c r="C359" s="22" t="s">
        <v>185</v>
      </c>
      <c r="D359" s="13" t="s">
        <v>3583</v>
      </c>
      <c r="E359" s="35">
        <v>107</v>
      </c>
    </row>
    <row r="360" spans="1:5">
      <c r="A360" s="23">
        <v>2013</v>
      </c>
      <c r="B360" s="23" t="s">
        <v>514</v>
      </c>
      <c r="C360" s="22" t="s">
        <v>185</v>
      </c>
      <c r="D360" s="13" t="s">
        <v>3585</v>
      </c>
      <c r="E360" s="35">
        <v>1</v>
      </c>
    </row>
    <row r="361" spans="1:5">
      <c r="A361" s="23">
        <v>2013</v>
      </c>
      <c r="B361" s="23" t="s">
        <v>514</v>
      </c>
      <c r="C361" s="22" t="s">
        <v>104</v>
      </c>
      <c r="D361" s="13" t="s">
        <v>3583</v>
      </c>
      <c r="E361" s="35">
        <v>86</v>
      </c>
    </row>
    <row r="362" spans="1:5">
      <c r="A362" s="23">
        <v>2014</v>
      </c>
      <c r="B362" s="23" t="s">
        <v>1886</v>
      </c>
      <c r="C362" s="22" t="s">
        <v>3578</v>
      </c>
      <c r="D362" s="13" t="s">
        <v>3583</v>
      </c>
      <c r="E362" s="35">
        <v>10</v>
      </c>
    </row>
    <row r="363" spans="1:5">
      <c r="A363" s="23">
        <v>2014</v>
      </c>
      <c r="B363" s="23" t="s">
        <v>1886</v>
      </c>
      <c r="C363" s="22" t="s">
        <v>5</v>
      </c>
      <c r="D363" s="13" t="s">
        <v>3584</v>
      </c>
      <c r="E363" s="35">
        <v>12</v>
      </c>
    </row>
    <row r="364" spans="1:5">
      <c r="A364" s="23">
        <v>2014</v>
      </c>
      <c r="B364" s="23" t="s">
        <v>1886</v>
      </c>
      <c r="C364" s="22" t="s">
        <v>5</v>
      </c>
      <c r="D364" s="13" t="s">
        <v>3583</v>
      </c>
      <c r="E364" s="35">
        <v>57</v>
      </c>
    </row>
    <row r="365" spans="1:5">
      <c r="A365" s="23">
        <v>2014</v>
      </c>
      <c r="B365" s="23" t="s">
        <v>1886</v>
      </c>
      <c r="C365" s="22" t="s">
        <v>10</v>
      </c>
      <c r="D365" s="13" t="s">
        <v>3584</v>
      </c>
      <c r="E365" s="35">
        <v>24</v>
      </c>
    </row>
    <row r="366" spans="1:5">
      <c r="A366" s="23">
        <v>2014</v>
      </c>
      <c r="B366" s="23" t="s">
        <v>1886</v>
      </c>
      <c r="C366" s="22" t="s">
        <v>10</v>
      </c>
      <c r="D366" s="13" t="s">
        <v>3583</v>
      </c>
      <c r="E366" s="35">
        <v>39</v>
      </c>
    </row>
    <row r="367" spans="1:5">
      <c r="A367" s="23">
        <v>2014</v>
      </c>
      <c r="B367" s="23" t="s">
        <v>1886</v>
      </c>
      <c r="C367" s="22" t="s">
        <v>14</v>
      </c>
      <c r="D367" s="13" t="s">
        <v>3584</v>
      </c>
      <c r="E367" s="35">
        <v>6</v>
      </c>
    </row>
    <row r="368" spans="1:5">
      <c r="A368" s="23">
        <v>2014</v>
      </c>
      <c r="B368" s="23" t="s">
        <v>1886</v>
      </c>
      <c r="C368" s="22" t="s">
        <v>14</v>
      </c>
      <c r="D368" s="13" t="s">
        <v>3583</v>
      </c>
      <c r="E368" s="35">
        <v>146</v>
      </c>
    </row>
    <row r="369" spans="1:5">
      <c r="A369" s="23">
        <v>2014</v>
      </c>
      <c r="B369" s="23" t="s">
        <v>1886</v>
      </c>
      <c r="C369" s="22" t="s">
        <v>14</v>
      </c>
      <c r="D369" s="13" t="s">
        <v>3585</v>
      </c>
      <c r="E369" s="35">
        <v>1</v>
      </c>
    </row>
    <row r="370" spans="1:5">
      <c r="A370" s="23">
        <v>2014</v>
      </c>
      <c r="B370" s="23" t="s">
        <v>1886</v>
      </c>
      <c r="C370" s="22" t="s">
        <v>23</v>
      </c>
      <c r="D370" s="13" t="s">
        <v>3584</v>
      </c>
      <c r="E370" s="35">
        <v>1</v>
      </c>
    </row>
    <row r="371" spans="1:5">
      <c r="A371" s="23">
        <v>2014</v>
      </c>
      <c r="B371" s="23" t="s">
        <v>1886</v>
      </c>
      <c r="C371" s="22" t="s">
        <v>23</v>
      </c>
      <c r="D371" s="13" t="s">
        <v>3583</v>
      </c>
      <c r="E371" s="35">
        <v>67</v>
      </c>
    </row>
    <row r="372" spans="1:5">
      <c r="A372" s="23">
        <v>2014</v>
      </c>
      <c r="B372" s="23" t="s">
        <v>1886</v>
      </c>
      <c r="C372" s="22" t="s">
        <v>41</v>
      </c>
      <c r="D372" s="13" t="s">
        <v>3584</v>
      </c>
      <c r="E372" s="35">
        <v>6</v>
      </c>
    </row>
    <row r="373" spans="1:5">
      <c r="A373" s="23">
        <v>2014</v>
      </c>
      <c r="B373" s="23" t="s">
        <v>1886</v>
      </c>
      <c r="C373" s="22" t="s">
        <v>41</v>
      </c>
      <c r="D373" s="13" t="s">
        <v>3583</v>
      </c>
      <c r="E373" s="35">
        <v>26</v>
      </c>
    </row>
    <row r="374" spans="1:5">
      <c r="A374" s="23">
        <v>2014</v>
      </c>
      <c r="B374" s="23" t="s">
        <v>1886</v>
      </c>
      <c r="C374" s="22" t="s">
        <v>41</v>
      </c>
      <c r="D374" s="13" t="s">
        <v>3585</v>
      </c>
      <c r="E374" s="35">
        <v>14</v>
      </c>
    </row>
    <row r="375" spans="1:5">
      <c r="A375" s="23">
        <v>2014</v>
      </c>
      <c r="B375" s="23" t="s">
        <v>1886</v>
      </c>
      <c r="C375" s="22" t="s">
        <v>60</v>
      </c>
      <c r="D375" s="13" t="s">
        <v>3584</v>
      </c>
      <c r="E375" s="35">
        <v>1</v>
      </c>
    </row>
    <row r="376" spans="1:5">
      <c r="A376" s="23">
        <v>2014</v>
      </c>
      <c r="B376" s="23" t="s">
        <v>1886</v>
      </c>
      <c r="C376" s="22" t="s">
        <v>60</v>
      </c>
      <c r="D376" s="13" t="s">
        <v>3583</v>
      </c>
      <c r="E376" s="35">
        <v>32</v>
      </c>
    </row>
    <row r="377" spans="1:5">
      <c r="A377" s="23">
        <v>2014</v>
      </c>
      <c r="B377" s="23" t="s">
        <v>1886</v>
      </c>
      <c r="C377" s="22" t="s">
        <v>70</v>
      </c>
      <c r="D377" s="13" t="s">
        <v>3584</v>
      </c>
      <c r="E377" s="35">
        <v>5</v>
      </c>
    </row>
    <row r="378" spans="1:5">
      <c r="A378" s="23">
        <v>2014</v>
      </c>
      <c r="B378" s="23" t="s">
        <v>1886</v>
      </c>
      <c r="C378" s="22" t="s">
        <v>70</v>
      </c>
      <c r="D378" s="13" t="s">
        <v>3583</v>
      </c>
      <c r="E378" s="35">
        <v>43</v>
      </c>
    </row>
    <row r="379" spans="1:5">
      <c r="A379" s="23">
        <v>2014</v>
      </c>
      <c r="B379" s="23" t="s">
        <v>1886</v>
      </c>
      <c r="C379" s="22" t="s">
        <v>76</v>
      </c>
      <c r="D379" s="13" t="s">
        <v>3584</v>
      </c>
      <c r="E379" s="35">
        <v>3</v>
      </c>
    </row>
    <row r="380" spans="1:5">
      <c r="A380" s="23">
        <v>2014</v>
      </c>
      <c r="B380" s="23" t="s">
        <v>1886</v>
      </c>
      <c r="C380" s="22" t="s">
        <v>76</v>
      </c>
      <c r="D380" s="13" t="s">
        <v>3583</v>
      </c>
      <c r="E380" s="35">
        <v>60</v>
      </c>
    </row>
    <row r="381" spans="1:5">
      <c r="A381" s="23">
        <v>2014</v>
      </c>
      <c r="B381" s="23" t="s">
        <v>1886</v>
      </c>
      <c r="C381" s="22" t="s">
        <v>76</v>
      </c>
      <c r="D381" s="13" t="s">
        <v>3585</v>
      </c>
      <c r="E381" s="35">
        <v>1</v>
      </c>
    </row>
    <row r="382" spans="1:5">
      <c r="A382" s="23">
        <v>2014</v>
      </c>
      <c r="B382" s="23" t="s">
        <v>1886</v>
      </c>
      <c r="C382" s="22" t="s">
        <v>83</v>
      </c>
      <c r="D382" s="13" t="s">
        <v>3584</v>
      </c>
      <c r="E382" s="35">
        <v>2</v>
      </c>
    </row>
    <row r="383" spans="1:5">
      <c r="A383" s="23">
        <v>2014</v>
      </c>
      <c r="B383" s="23" t="s">
        <v>1886</v>
      </c>
      <c r="C383" s="22" t="s">
        <v>83</v>
      </c>
      <c r="D383" s="13" t="s">
        <v>3583</v>
      </c>
      <c r="E383" s="35">
        <v>1</v>
      </c>
    </row>
    <row r="384" spans="1:5">
      <c r="A384" s="23">
        <v>2014</v>
      </c>
      <c r="B384" s="23" t="s">
        <v>1886</v>
      </c>
      <c r="C384" s="22" t="s">
        <v>86</v>
      </c>
      <c r="D384" s="13" t="s">
        <v>3584</v>
      </c>
      <c r="E384" s="35">
        <v>6</v>
      </c>
    </row>
    <row r="385" spans="1:5">
      <c r="A385" s="23">
        <v>2014</v>
      </c>
      <c r="B385" s="23" t="s">
        <v>1886</v>
      </c>
      <c r="C385" s="22" t="s">
        <v>86</v>
      </c>
      <c r="D385" s="13" t="s">
        <v>3583</v>
      </c>
      <c r="E385" s="35">
        <v>26</v>
      </c>
    </row>
    <row r="386" spans="1:5">
      <c r="A386" s="23">
        <v>2014</v>
      </c>
      <c r="B386" s="23" t="s">
        <v>1886</v>
      </c>
      <c r="C386" s="22" t="s">
        <v>89</v>
      </c>
      <c r="D386" s="13" t="s">
        <v>3584</v>
      </c>
      <c r="E386" s="35">
        <v>9</v>
      </c>
    </row>
    <row r="387" spans="1:5">
      <c r="A387" s="23">
        <v>2014</v>
      </c>
      <c r="B387" s="23" t="s">
        <v>1886</v>
      </c>
      <c r="C387" s="22" t="s">
        <v>89</v>
      </c>
      <c r="D387" s="13" t="s">
        <v>3583</v>
      </c>
      <c r="E387" s="35">
        <v>19</v>
      </c>
    </row>
    <row r="388" spans="1:5">
      <c r="A388" s="23">
        <v>2014</v>
      </c>
      <c r="B388" s="23" t="s">
        <v>1886</v>
      </c>
      <c r="C388" s="22" t="s">
        <v>94</v>
      </c>
      <c r="D388" s="13" t="s">
        <v>3584</v>
      </c>
      <c r="E388" s="35">
        <v>1</v>
      </c>
    </row>
    <row r="389" spans="1:5">
      <c r="A389" s="23">
        <v>2014</v>
      </c>
      <c r="B389" s="23" t="s">
        <v>1886</v>
      </c>
      <c r="C389" s="22" t="s">
        <v>94</v>
      </c>
      <c r="D389" s="13" t="s">
        <v>3583</v>
      </c>
      <c r="E389" s="35">
        <v>24</v>
      </c>
    </row>
    <row r="390" spans="1:5">
      <c r="A390" s="23">
        <v>2014</v>
      </c>
      <c r="B390" s="23" t="s">
        <v>1886</v>
      </c>
      <c r="C390" s="22" t="s">
        <v>100</v>
      </c>
      <c r="D390" s="13" t="s">
        <v>3584</v>
      </c>
      <c r="E390" s="35">
        <v>4</v>
      </c>
    </row>
    <row r="391" spans="1:5">
      <c r="A391" s="23">
        <v>2014</v>
      </c>
      <c r="B391" s="23" t="s">
        <v>1886</v>
      </c>
      <c r="C391" s="22" t="s">
        <v>100</v>
      </c>
      <c r="D391" s="13" t="s">
        <v>3583</v>
      </c>
      <c r="E391" s="35">
        <v>22</v>
      </c>
    </row>
    <row r="392" spans="1:5">
      <c r="A392" s="23">
        <v>2014</v>
      </c>
      <c r="B392" s="23" t="s">
        <v>1886</v>
      </c>
      <c r="C392" s="22" t="s">
        <v>104</v>
      </c>
      <c r="D392" s="13" t="s">
        <v>3584</v>
      </c>
      <c r="E392" s="35">
        <v>2</v>
      </c>
    </row>
    <row r="393" spans="1:5">
      <c r="A393" s="23">
        <v>2014</v>
      </c>
      <c r="B393" s="23" t="s">
        <v>1886</v>
      </c>
      <c r="C393" s="22" t="s">
        <v>104</v>
      </c>
      <c r="D393" s="13" t="s">
        <v>3583</v>
      </c>
      <c r="E393" s="35">
        <v>94</v>
      </c>
    </row>
    <row r="394" spans="1:5">
      <c r="A394" s="23">
        <v>2014</v>
      </c>
      <c r="B394" s="23" t="s">
        <v>1886</v>
      </c>
      <c r="C394" s="22" t="s">
        <v>120</v>
      </c>
      <c r="D394" s="13" t="s">
        <v>3584</v>
      </c>
      <c r="E394" s="35">
        <v>13</v>
      </c>
    </row>
    <row r="395" spans="1:5">
      <c r="A395" s="23">
        <v>2014</v>
      </c>
      <c r="B395" s="23" t="s">
        <v>1886</v>
      </c>
      <c r="C395" s="22" t="s">
        <v>120</v>
      </c>
      <c r="D395" s="13" t="s">
        <v>3583</v>
      </c>
      <c r="E395" s="35">
        <v>95</v>
      </c>
    </row>
    <row r="396" spans="1:5">
      <c r="A396" s="23">
        <v>2014</v>
      </c>
      <c r="B396" s="23" t="s">
        <v>1886</v>
      </c>
      <c r="C396" s="22" t="s">
        <v>120</v>
      </c>
      <c r="D396" s="13" t="s">
        <v>3585</v>
      </c>
      <c r="E396" s="35">
        <v>118</v>
      </c>
    </row>
    <row r="397" spans="1:5">
      <c r="A397" s="23">
        <v>2014</v>
      </c>
      <c r="B397" s="23" t="s">
        <v>1886</v>
      </c>
      <c r="C397" s="22" t="s">
        <v>156</v>
      </c>
      <c r="D397" s="13" t="s">
        <v>3584</v>
      </c>
      <c r="E397" s="35">
        <v>7</v>
      </c>
    </row>
    <row r="398" spans="1:5">
      <c r="A398" s="23">
        <v>2014</v>
      </c>
      <c r="B398" s="23" t="s">
        <v>1886</v>
      </c>
      <c r="C398" s="22" t="s">
        <v>156</v>
      </c>
      <c r="D398" s="13" t="s">
        <v>3583</v>
      </c>
      <c r="E398" s="35">
        <v>24</v>
      </c>
    </row>
    <row r="399" spans="1:5">
      <c r="A399" s="23">
        <v>2014</v>
      </c>
      <c r="B399" s="23" t="s">
        <v>1886</v>
      </c>
      <c r="C399" s="22" t="s">
        <v>156</v>
      </c>
      <c r="D399" s="13" t="s">
        <v>3585</v>
      </c>
      <c r="E399" s="35">
        <v>141</v>
      </c>
    </row>
    <row r="400" spans="1:5">
      <c r="A400" s="23">
        <v>2014</v>
      </c>
      <c r="B400" s="23" t="s">
        <v>1886</v>
      </c>
      <c r="C400" s="22" t="s">
        <v>164</v>
      </c>
      <c r="D400" s="13" t="s">
        <v>3584</v>
      </c>
      <c r="E400" s="35">
        <v>15</v>
      </c>
    </row>
    <row r="401" spans="1:5">
      <c r="A401" s="23">
        <v>2014</v>
      </c>
      <c r="B401" s="23" t="s">
        <v>1886</v>
      </c>
      <c r="C401" s="22" t="s">
        <v>164</v>
      </c>
      <c r="D401" s="13" t="s">
        <v>3583</v>
      </c>
      <c r="E401" s="35">
        <v>27</v>
      </c>
    </row>
    <row r="402" spans="1:5">
      <c r="A402" s="23">
        <v>2014</v>
      </c>
      <c r="B402" s="23" t="s">
        <v>1886</v>
      </c>
      <c r="C402" s="22" t="s">
        <v>167</v>
      </c>
      <c r="D402" s="13" t="s">
        <v>3584</v>
      </c>
      <c r="E402" s="35">
        <v>7</v>
      </c>
    </row>
    <row r="403" spans="1:5">
      <c r="A403" s="23">
        <v>2014</v>
      </c>
      <c r="B403" s="23" t="s">
        <v>1886</v>
      </c>
      <c r="C403" s="22" t="s">
        <v>167</v>
      </c>
      <c r="D403" s="13" t="s">
        <v>3583</v>
      </c>
      <c r="E403" s="35">
        <v>57</v>
      </c>
    </row>
    <row r="404" spans="1:5">
      <c r="A404" s="23">
        <v>2014</v>
      </c>
      <c r="B404" s="23" t="s">
        <v>1886</v>
      </c>
      <c r="C404" s="22" t="s">
        <v>171</v>
      </c>
      <c r="D404" s="13" t="s">
        <v>3583</v>
      </c>
      <c r="E404" s="35">
        <v>7</v>
      </c>
    </row>
    <row r="405" spans="1:5">
      <c r="A405" s="23">
        <v>2014</v>
      </c>
      <c r="B405" s="23" t="s">
        <v>1886</v>
      </c>
      <c r="C405" s="22" t="s">
        <v>539</v>
      </c>
      <c r="D405" s="13" t="s">
        <v>3584</v>
      </c>
      <c r="E405" s="35">
        <v>1</v>
      </c>
    </row>
    <row r="406" spans="1:5">
      <c r="A406" s="23">
        <v>2014</v>
      </c>
      <c r="B406" s="23" t="s">
        <v>1886</v>
      </c>
      <c r="C406" s="22" t="s">
        <v>539</v>
      </c>
      <c r="D406" s="13" t="s">
        <v>3583</v>
      </c>
      <c r="E406" s="35">
        <v>5</v>
      </c>
    </row>
    <row r="407" spans="1:5">
      <c r="A407" s="23">
        <v>2014</v>
      </c>
      <c r="B407" s="23" t="s">
        <v>1886</v>
      </c>
      <c r="C407" s="22" t="s">
        <v>1507</v>
      </c>
      <c r="D407" s="13" t="s">
        <v>3585</v>
      </c>
      <c r="E407" s="35">
        <v>1</v>
      </c>
    </row>
    <row r="408" spans="1:5">
      <c r="A408" s="23">
        <v>2014</v>
      </c>
      <c r="B408" s="23" t="s">
        <v>514</v>
      </c>
      <c r="C408" s="22" t="s">
        <v>184</v>
      </c>
      <c r="D408" s="13" t="s">
        <v>3584</v>
      </c>
      <c r="E408" s="35">
        <v>12</v>
      </c>
    </row>
    <row r="409" spans="1:5">
      <c r="A409" s="23">
        <v>2014</v>
      </c>
      <c r="B409" s="23" t="s">
        <v>514</v>
      </c>
      <c r="C409" s="22" t="s">
        <v>184</v>
      </c>
      <c r="D409" s="13" t="s">
        <v>3583</v>
      </c>
      <c r="E409" s="35">
        <v>31</v>
      </c>
    </row>
    <row r="410" spans="1:5">
      <c r="A410" s="23">
        <v>2014</v>
      </c>
      <c r="B410" s="23" t="s">
        <v>514</v>
      </c>
      <c r="C410" s="22" t="s">
        <v>23</v>
      </c>
      <c r="D410" s="13" t="s">
        <v>3584</v>
      </c>
      <c r="E410" s="35">
        <v>4</v>
      </c>
    </row>
    <row r="411" spans="1:5">
      <c r="A411" s="23">
        <v>2014</v>
      </c>
      <c r="B411" s="23" t="s">
        <v>514</v>
      </c>
      <c r="C411" s="22" t="s">
        <v>23</v>
      </c>
      <c r="D411" s="13" t="s">
        <v>3583</v>
      </c>
      <c r="E411" s="35">
        <v>63</v>
      </c>
    </row>
    <row r="412" spans="1:5">
      <c r="A412" s="23">
        <v>2014</v>
      </c>
      <c r="B412" s="23" t="s">
        <v>514</v>
      </c>
      <c r="C412" s="22" t="s">
        <v>185</v>
      </c>
      <c r="D412" s="13" t="s">
        <v>3584</v>
      </c>
      <c r="E412" s="35">
        <v>17</v>
      </c>
    </row>
    <row r="413" spans="1:5">
      <c r="A413" s="23">
        <v>2014</v>
      </c>
      <c r="B413" s="23" t="s">
        <v>514</v>
      </c>
      <c r="C413" s="22" t="s">
        <v>185</v>
      </c>
      <c r="D413" s="13" t="s">
        <v>3583</v>
      </c>
      <c r="E413" s="35">
        <v>112</v>
      </c>
    </row>
    <row r="414" spans="1:5">
      <c r="A414" s="23">
        <v>2014</v>
      </c>
      <c r="B414" s="23" t="s">
        <v>514</v>
      </c>
      <c r="C414" s="22" t="s">
        <v>185</v>
      </c>
      <c r="D414" s="13" t="s">
        <v>3585</v>
      </c>
      <c r="E414" s="35">
        <v>1</v>
      </c>
    </row>
    <row r="415" spans="1:5">
      <c r="A415" s="23">
        <v>2014</v>
      </c>
      <c r="B415" s="23" t="s">
        <v>514</v>
      </c>
      <c r="C415" s="22" t="s">
        <v>104</v>
      </c>
      <c r="D415" s="13" t="s">
        <v>3584</v>
      </c>
      <c r="E415" s="35">
        <v>1</v>
      </c>
    </row>
    <row r="416" spans="1:5">
      <c r="A416" s="23">
        <v>2014</v>
      </c>
      <c r="B416" s="23" t="s">
        <v>514</v>
      </c>
      <c r="C416" s="22" t="s">
        <v>104</v>
      </c>
      <c r="D416" s="13" t="s">
        <v>3583</v>
      </c>
      <c r="E416" s="35">
        <v>84</v>
      </c>
    </row>
    <row r="417" spans="1:5">
      <c r="A417" s="23">
        <v>2015</v>
      </c>
      <c r="B417" s="23" t="s">
        <v>1886</v>
      </c>
      <c r="C417" s="22" t="s">
        <v>3578</v>
      </c>
      <c r="D417" s="13" t="s">
        <v>3583</v>
      </c>
      <c r="E417" s="35">
        <v>8</v>
      </c>
    </row>
    <row r="418" spans="1:5">
      <c r="A418" s="23">
        <v>2015</v>
      </c>
      <c r="B418" s="23" t="s">
        <v>1886</v>
      </c>
      <c r="C418" s="22" t="s">
        <v>5</v>
      </c>
      <c r="D418" s="13" t="s">
        <v>3584</v>
      </c>
      <c r="E418" s="35">
        <v>11</v>
      </c>
    </row>
    <row r="419" spans="1:5">
      <c r="A419" s="23">
        <v>2015</v>
      </c>
      <c r="B419" s="23" t="s">
        <v>1886</v>
      </c>
      <c r="C419" s="22" t="s">
        <v>5</v>
      </c>
      <c r="D419" s="13" t="s">
        <v>3583</v>
      </c>
      <c r="E419" s="35">
        <v>51</v>
      </c>
    </row>
    <row r="420" spans="1:5">
      <c r="A420" s="23">
        <v>2015</v>
      </c>
      <c r="B420" s="23" t="s">
        <v>1886</v>
      </c>
      <c r="C420" s="22" t="s">
        <v>10</v>
      </c>
      <c r="D420" s="13" t="s">
        <v>3584</v>
      </c>
      <c r="E420" s="35">
        <v>23</v>
      </c>
    </row>
    <row r="421" spans="1:5">
      <c r="A421" s="23">
        <v>2015</v>
      </c>
      <c r="B421" s="23" t="s">
        <v>1886</v>
      </c>
      <c r="C421" s="22" t="s">
        <v>10</v>
      </c>
      <c r="D421" s="13" t="s">
        <v>3583</v>
      </c>
      <c r="E421" s="35">
        <v>40</v>
      </c>
    </row>
    <row r="422" spans="1:5">
      <c r="A422" s="23">
        <v>2015</v>
      </c>
      <c r="B422" s="23" t="s">
        <v>1886</v>
      </c>
      <c r="C422" s="22" t="s">
        <v>10</v>
      </c>
      <c r="D422" s="13" t="s">
        <v>3585</v>
      </c>
      <c r="E422" s="35">
        <v>1</v>
      </c>
    </row>
    <row r="423" spans="1:5">
      <c r="A423" s="23">
        <v>2015</v>
      </c>
      <c r="B423" s="23" t="s">
        <v>1886</v>
      </c>
      <c r="C423" s="22" t="s">
        <v>14</v>
      </c>
      <c r="D423" s="13" t="s">
        <v>3584</v>
      </c>
      <c r="E423" s="35">
        <v>7</v>
      </c>
    </row>
    <row r="424" spans="1:5">
      <c r="A424" s="23">
        <v>2015</v>
      </c>
      <c r="B424" s="23" t="s">
        <v>1886</v>
      </c>
      <c r="C424" s="22" t="s">
        <v>14</v>
      </c>
      <c r="D424" s="13" t="s">
        <v>3583</v>
      </c>
      <c r="E424" s="35">
        <v>141</v>
      </c>
    </row>
    <row r="425" spans="1:5">
      <c r="A425" s="23">
        <v>2015</v>
      </c>
      <c r="B425" s="23" t="s">
        <v>1886</v>
      </c>
      <c r="C425" s="22" t="s">
        <v>23</v>
      </c>
      <c r="D425" s="13" t="s">
        <v>3584</v>
      </c>
      <c r="E425" s="35">
        <v>1</v>
      </c>
    </row>
    <row r="426" spans="1:5">
      <c r="A426" s="23">
        <v>2015</v>
      </c>
      <c r="B426" s="23" t="s">
        <v>1886</v>
      </c>
      <c r="C426" s="22" t="s">
        <v>23</v>
      </c>
      <c r="D426" s="13" t="s">
        <v>3583</v>
      </c>
      <c r="E426" s="35">
        <v>73</v>
      </c>
    </row>
    <row r="427" spans="1:5">
      <c r="A427" s="23">
        <v>2015</v>
      </c>
      <c r="B427" s="23" t="s">
        <v>1886</v>
      </c>
      <c r="C427" s="22" t="s">
        <v>41</v>
      </c>
      <c r="D427" s="13" t="s">
        <v>3584</v>
      </c>
      <c r="E427" s="35">
        <v>7</v>
      </c>
    </row>
    <row r="428" spans="1:5">
      <c r="A428" s="23">
        <v>2015</v>
      </c>
      <c r="B428" s="23" t="s">
        <v>1886</v>
      </c>
      <c r="C428" s="22" t="s">
        <v>41</v>
      </c>
      <c r="D428" s="13" t="s">
        <v>3583</v>
      </c>
      <c r="E428" s="35">
        <v>27</v>
      </c>
    </row>
    <row r="429" spans="1:5">
      <c r="A429" s="23">
        <v>2015</v>
      </c>
      <c r="B429" s="23" t="s">
        <v>1886</v>
      </c>
      <c r="C429" s="22" t="s">
        <v>41</v>
      </c>
      <c r="D429" s="13" t="s">
        <v>3585</v>
      </c>
      <c r="E429" s="35">
        <v>15</v>
      </c>
    </row>
    <row r="430" spans="1:5">
      <c r="A430" s="23">
        <v>2015</v>
      </c>
      <c r="B430" s="23" t="s">
        <v>1886</v>
      </c>
      <c r="C430" s="22" t="s">
        <v>60</v>
      </c>
      <c r="D430" s="13" t="s">
        <v>3584</v>
      </c>
      <c r="E430" s="35">
        <v>1</v>
      </c>
    </row>
    <row r="431" spans="1:5">
      <c r="A431" s="23">
        <v>2015</v>
      </c>
      <c r="B431" s="23" t="s">
        <v>1886</v>
      </c>
      <c r="C431" s="22" t="s">
        <v>60</v>
      </c>
      <c r="D431" s="13" t="s">
        <v>3583</v>
      </c>
      <c r="E431" s="35">
        <v>32</v>
      </c>
    </row>
    <row r="432" spans="1:5">
      <c r="A432" s="23">
        <v>2015</v>
      </c>
      <c r="B432" s="23" t="s">
        <v>1886</v>
      </c>
      <c r="C432" s="22" t="s">
        <v>70</v>
      </c>
      <c r="D432" s="13" t="s">
        <v>3584</v>
      </c>
      <c r="E432" s="35">
        <v>2</v>
      </c>
    </row>
    <row r="433" spans="1:5">
      <c r="A433" s="23">
        <v>2015</v>
      </c>
      <c r="B433" s="23" t="s">
        <v>1886</v>
      </c>
      <c r="C433" s="22" t="s">
        <v>70</v>
      </c>
      <c r="D433" s="13" t="s">
        <v>3583</v>
      </c>
      <c r="E433" s="35">
        <v>46</v>
      </c>
    </row>
    <row r="434" spans="1:5">
      <c r="A434" s="23">
        <v>2015</v>
      </c>
      <c r="B434" s="23" t="s">
        <v>1886</v>
      </c>
      <c r="C434" s="22" t="s">
        <v>76</v>
      </c>
      <c r="D434" s="13" t="s">
        <v>3584</v>
      </c>
      <c r="E434" s="35">
        <v>3</v>
      </c>
    </row>
    <row r="435" spans="1:5">
      <c r="A435" s="23">
        <v>2015</v>
      </c>
      <c r="B435" s="23" t="s">
        <v>1886</v>
      </c>
      <c r="C435" s="22" t="s">
        <v>76</v>
      </c>
      <c r="D435" s="13" t="s">
        <v>3583</v>
      </c>
      <c r="E435" s="35">
        <v>59</v>
      </c>
    </row>
    <row r="436" spans="1:5">
      <c r="A436" s="23">
        <v>2015</v>
      </c>
      <c r="B436" s="23" t="s">
        <v>1886</v>
      </c>
      <c r="C436" s="22" t="s">
        <v>76</v>
      </c>
      <c r="D436" s="13" t="s">
        <v>3585</v>
      </c>
      <c r="E436" s="35">
        <v>1</v>
      </c>
    </row>
    <row r="437" spans="1:5">
      <c r="A437" s="23">
        <v>2015</v>
      </c>
      <c r="B437" s="23" t="s">
        <v>1886</v>
      </c>
      <c r="C437" s="22" t="s">
        <v>83</v>
      </c>
      <c r="D437" s="13" t="s">
        <v>3584</v>
      </c>
      <c r="E437" s="35">
        <v>1</v>
      </c>
    </row>
    <row r="438" spans="1:5">
      <c r="A438" s="23">
        <v>2015</v>
      </c>
      <c r="B438" s="23" t="s">
        <v>1886</v>
      </c>
      <c r="C438" s="22" t="s">
        <v>83</v>
      </c>
      <c r="D438" s="13" t="s">
        <v>3583</v>
      </c>
      <c r="E438" s="35">
        <v>2</v>
      </c>
    </row>
    <row r="439" spans="1:5">
      <c r="A439" s="23">
        <v>2015</v>
      </c>
      <c r="B439" s="23" t="s">
        <v>1886</v>
      </c>
      <c r="C439" s="22" t="s">
        <v>86</v>
      </c>
      <c r="D439" s="13" t="s">
        <v>3584</v>
      </c>
      <c r="E439" s="35">
        <v>7</v>
      </c>
    </row>
    <row r="440" spans="1:5">
      <c r="A440" s="23">
        <v>2015</v>
      </c>
      <c r="B440" s="23" t="s">
        <v>1886</v>
      </c>
      <c r="C440" s="22" t="s">
        <v>86</v>
      </c>
      <c r="D440" s="13" t="s">
        <v>3583</v>
      </c>
      <c r="E440" s="35">
        <v>26</v>
      </c>
    </row>
    <row r="441" spans="1:5">
      <c r="A441" s="23">
        <v>2015</v>
      </c>
      <c r="B441" s="23" t="s">
        <v>1886</v>
      </c>
      <c r="C441" s="22" t="s">
        <v>89</v>
      </c>
      <c r="D441" s="13" t="s">
        <v>3584</v>
      </c>
      <c r="E441" s="35">
        <v>6</v>
      </c>
    </row>
    <row r="442" spans="1:5">
      <c r="A442" s="23">
        <v>2015</v>
      </c>
      <c r="B442" s="23" t="s">
        <v>1886</v>
      </c>
      <c r="C442" s="22" t="s">
        <v>89</v>
      </c>
      <c r="D442" s="13" t="s">
        <v>3583</v>
      </c>
      <c r="E442" s="35">
        <v>19</v>
      </c>
    </row>
    <row r="443" spans="1:5">
      <c r="A443" s="23">
        <v>2015</v>
      </c>
      <c r="B443" s="23" t="s">
        <v>1886</v>
      </c>
      <c r="C443" s="22" t="s">
        <v>94</v>
      </c>
      <c r="D443" s="13" t="s">
        <v>3584</v>
      </c>
      <c r="E443" s="35">
        <v>1</v>
      </c>
    </row>
    <row r="444" spans="1:5">
      <c r="A444" s="23">
        <v>2015</v>
      </c>
      <c r="B444" s="23" t="s">
        <v>1886</v>
      </c>
      <c r="C444" s="22" t="s">
        <v>94</v>
      </c>
      <c r="D444" s="13" t="s">
        <v>3583</v>
      </c>
      <c r="E444" s="35">
        <v>26</v>
      </c>
    </row>
    <row r="445" spans="1:5">
      <c r="A445" s="23">
        <v>2015</v>
      </c>
      <c r="B445" s="23" t="s">
        <v>1886</v>
      </c>
      <c r="C445" s="22" t="s">
        <v>100</v>
      </c>
      <c r="D445" s="13" t="s">
        <v>3584</v>
      </c>
      <c r="E445" s="35">
        <v>4</v>
      </c>
    </row>
    <row r="446" spans="1:5">
      <c r="A446" s="23">
        <v>2015</v>
      </c>
      <c r="B446" s="23" t="s">
        <v>1886</v>
      </c>
      <c r="C446" s="22" t="s">
        <v>100</v>
      </c>
      <c r="D446" s="13" t="s">
        <v>3583</v>
      </c>
      <c r="E446" s="35">
        <v>22</v>
      </c>
    </row>
    <row r="447" spans="1:5">
      <c r="A447" s="23">
        <v>2015</v>
      </c>
      <c r="B447" s="23" t="s">
        <v>1886</v>
      </c>
      <c r="C447" s="22" t="s">
        <v>100</v>
      </c>
      <c r="D447" s="13" t="s">
        <v>3585</v>
      </c>
      <c r="E447" s="35">
        <v>1</v>
      </c>
    </row>
    <row r="448" spans="1:5">
      <c r="A448" s="23">
        <v>2015</v>
      </c>
      <c r="B448" s="23" t="s">
        <v>1886</v>
      </c>
      <c r="C448" s="22" t="s">
        <v>104</v>
      </c>
      <c r="D448" s="13" t="s">
        <v>3584</v>
      </c>
      <c r="E448" s="35">
        <v>2</v>
      </c>
    </row>
    <row r="449" spans="1:5">
      <c r="A449" s="23">
        <v>2015</v>
      </c>
      <c r="B449" s="23" t="s">
        <v>1886</v>
      </c>
      <c r="C449" s="22" t="s">
        <v>104</v>
      </c>
      <c r="D449" s="13" t="s">
        <v>3583</v>
      </c>
      <c r="E449" s="35">
        <v>93</v>
      </c>
    </row>
    <row r="450" spans="1:5">
      <c r="A450" s="23">
        <v>2015</v>
      </c>
      <c r="B450" s="23" t="s">
        <v>1886</v>
      </c>
      <c r="C450" s="22" t="s">
        <v>120</v>
      </c>
      <c r="D450" s="13" t="s">
        <v>3584</v>
      </c>
      <c r="E450" s="35">
        <v>11</v>
      </c>
    </row>
    <row r="451" spans="1:5">
      <c r="A451" s="23">
        <v>2015</v>
      </c>
      <c r="B451" s="23" t="s">
        <v>1886</v>
      </c>
      <c r="C451" s="22" t="s">
        <v>120</v>
      </c>
      <c r="D451" s="13" t="s">
        <v>3583</v>
      </c>
      <c r="E451" s="35">
        <v>89</v>
      </c>
    </row>
    <row r="452" spans="1:5">
      <c r="A452" s="23">
        <v>2015</v>
      </c>
      <c r="B452" s="23" t="s">
        <v>1886</v>
      </c>
      <c r="C452" s="22" t="s">
        <v>120</v>
      </c>
      <c r="D452" s="13" t="s">
        <v>3585</v>
      </c>
      <c r="E452" s="35">
        <v>118</v>
      </c>
    </row>
    <row r="453" spans="1:5">
      <c r="A453" s="23">
        <v>2015</v>
      </c>
      <c r="B453" s="23" t="s">
        <v>1886</v>
      </c>
      <c r="C453" s="22" t="s">
        <v>156</v>
      </c>
      <c r="D453" s="13" t="s">
        <v>3584</v>
      </c>
      <c r="E453" s="35">
        <v>8</v>
      </c>
    </row>
    <row r="454" spans="1:5">
      <c r="A454" s="23">
        <v>2015</v>
      </c>
      <c r="B454" s="23" t="s">
        <v>1886</v>
      </c>
      <c r="C454" s="22" t="s">
        <v>156</v>
      </c>
      <c r="D454" s="13" t="s">
        <v>3583</v>
      </c>
      <c r="E454" s="35">
        <v>26</v>
      </c>
    </row>
    <row r="455" spans="1:5">
      <c r="A455" s="23">
        <v>2015</v>
      </c>
      <c r="B455" s="23" t="s">
        <v>1886</v>
      </c>
      <c r="C455" s="22" t="s">
        <v>156</v>
      </c>
      <c r="D455" s="13" t="s">
        <v>3585</v>
      </c>
      <c r="E455" s="35">
        <v>139</v>
      </c>
    </row>
    <row r="456" spans="1:5">
      <c r="A456" s="23">
        <v>2015</v>
      </c>
      <c r="B456" s="23" t="s">
        <v>1886</v>
      </c>
      <c r="C456" s="22" t="s">
        <v>164</v>
      </c>
      <c r="D456" s="13" t="s">
        <v>3584</v>
      </c>
      <c r="E456" s="35">
        <v>13</v>
      </c>
    </row>
    <row r="457" spans="1:5">
      <c r="A457" s="23">
        <v>2015</v>
      </c>
      <c r="B457" s="23" t="s">
        <v>1886</v>
      </c>
      <c r="C457" s="22" t="s">
        <v>164</v>
      </c>
      <c r="D457" s="13" t="s">
        <v>3583</v>
      </c>
      <c r="E457" s="35">
        <v>27</v>
      </c>
    </row>
    <row r="458" spans="1:5">
      <c r="A458" s="23">
        <v>2015</v>
      </c>
      <c r="B458" s="23" t="s">
        <v>1886</v>
      </c>
      <c r="C458" s="22" t="s">
        <v>167</v>
      </c>
      <c r="D458" s="13" t="s">
        <v>3584</v>
      </c>
      <c r="E458" s="35">
        <v>7</v>
      </c>
    </row>
    <row r="459" spans="1:5">
      <c r="A459" s="23">
        <v>2015</v>
      </c>
      <c r="B459" s="23" t="s">
        <v>1886</v>
      </c>
      <c r="C459" s="22" t="s">
        <v>167</v>
      </c>
      <c r="D459" s="13" t="s">
        <v>3583</v>
      </c>
      <c r="E459" s="35">
        <v>56</v>
      </c>
    </row>
    <row r="460" spans="1:5">
      <c r="A460" s="23">
        <v>2015</v>
      </c>
      <c r="B460" s="23" t="s">
        <v>1886</v>
      </c>
      <c r="C460" s="22" t="s">
        <v>171</v>
      </c>
      <c r="D460" s="13" t="s">
        <v>3583</v>
      </c>
      <c r="E460" s="35">
        <v>7</v>
      </c>
    </row>
    <row r="461" spans="1:5">
      <c r="A461" s="23">
        <v>2015</v>
      </c>
      <c r="B461" s="23" t="s">
        <v>1886</v>
      </c>
      <c r="C461" s="22" t="s">
        <v>539</v>
      </c>
      <c r="D461" s="13" t="s">
        <v>3583</v>
      </c>
      <c r="E461" s="35">
        <v>6</v>
      </c>
    </row>
    <row r="462" spans="1:5">
      <c r="A462" s="23">
        <v>2015</v>
      </c>
      <c r="B462" s="23" t="s">
        <v>514</v>
      </c>
      <c r="C462" s="22" t="s">
        <v>184</v>
      </c>
      <c r="D462" s="13" t="s">
        <v>3584</v>
      </c>
      <c r="E462" s="35">
        <v>14</v>
      </c>
    </row>
    <row r="463" spans="1:5">
      <c r="A463" s="23">
        <v>2015</v>
      </c>
      <c r="B463" s="23" t="s">
        <v>514</v>
      </c>
      <c r="C463" s="22" t="s">
        <v>184</v>
      </c>
      <c r="D463" s="13" t="s">
        <v>3583</v>
      </c>
      <c r="E463" s="35">
        <v>33</v>
      </c>
    </row>
    <row r="464" spans="1:5">
      <c r="A464" s="23">
        <v>2015</v>
      </c>
      <c r="B464" s="23" t="s">
        <v>514</v>
      </c>
      <c r="C464" s="22" t="s">
        <v>23</v>
      </c>
      <c r="D464" s="13" t="s">
        <v>3584</v>
      </c>
      <c r="E464" s="35">
        <v>4</v>
      </c>
    </row>
    <row r="465" spans="1:5">
      <c r="A465" s="23">
        <v>2015</v>
      </c>
      <c r="B465" s="23" t="s">
        <v>514</v>
      </c>
      <c r="C465" s="22" t="s">
        <v>23</v>
      </c>
      <c r="D465" s="13" t="s">
        <v>3583</v>
      </c>
      <c r="E465" s="35">
        <v>68</v>
      </c>
    </row>
    <row r="466" spans="1:5">
      <c r="A466" s="23">
        <v>2015</v>
      </c>
      <c r="B466" s="23" t="s">
        <v>514</v>
      </c>
      <c r="C466" s="22" t="s">
        <v>185</v>
      </c>
      <c r="D466" s="13" t="s">
        <v>3584</v>
      </c>
      <c r="E466" s="35">
        <v>13</v>
      </c>
    </row>
    <row r="467" spans="1:5">
      <c r="A467" s="23">
        <v>2015</v>
      </c>
      <c r="B467" s="23" t="s">
        <v>514</v>
      </c>
      <c r="C467" s="22" t="s">
        <v>185</v>
      </c>
      <c r="D467" s="13" t="s">
        <v>3583</v>
      </c>
      <c r="E467" s="35">
        <v>118</v>
      </c>
    </row>
    <row r="468" spans="1:5">
      <c r="A468" s="23">
        <v>2015</v>
      </c>
      <c r="B468" s="23" t="s">
        <v>514</v>
      </c>
      <c r="C468" s="22" t="s">
        <v>185</v>
      </c>
      <c r="D468" s="13" t="s">
        <v>3585</v>
      </c>
      <c r="E468" s="35">
        <v>1</v>
      </c>
    </row>
    <row r="469" spans="1:5">
      <c r="A469" s="23">
        <v>2015</v>
      </c>
      <c r="B469" s="23" t="s">
        <v>514</v>
      </c>
      <c r="C469" s="22" t="s">
        <v>104</v>
      </c>
      <c r="D469" s="13" t="s">
        <v>3584</v>
      </c>
      <c r="E469" s="35">
        <v>2</v>
      </c>
    </row>
    <row r="470" spans="1:5">
      <c r="A470" s="23">
        <v>2015</v>
      </c>
      <c r="B470" s="23" t="s">
        <v>514</v>
      </c>
      <c r="C470" s="22" t="s">
        <v>104</v>
      </c>
      <c r="D470" s="13" t="s">
        <v>3583</v>
      </c>
      <c r="E470" s="35">
        <v>83</v>
      </c>
    </row>
    <row r="471" spans="1:5">
      <c r="A471" s="23">
        <v>2016</v>
      </c>
      <c r="B471" s="23" t="s">
        <v>1886</v>
      </c>
      <c r="C471" s="22" t="s">
        <v>5</v>
      </c>
      <c r="D471" s="13" t="s">
        <v>3584</v>
      </c>
      <c r="E471" s="35">
        <v>8</v>
      </c>
    </row>
    <row r="472" spans="1:5">
      <c r="A472" s="23">
        <v>2016</v>
      </c>
      <c r="B472" s="23" t="s">
        <v>1886</v>
      </c>
      <c r="C472" s="22" t="s">
        <v>5</v>
      </c>
      <c r="D472" s="13" t="s">
        <v>3583</v>
      </c>
      <c r="E472" s="35">
        <v>52</v>
      </c>
    </row>
    <row r="473" spans="1:5">
      <c r="A473" s="23">
        <v>2016</v>
      </c>
      <c r="B473" s="23" t="s">
        <v>1886</v>
      </c>
      <c r="C473" s="22" t="s">
        <v>10</v>
      </c>
      <c r="D473" s="13" t="s">
        <v>3584</v>
      </c>
      <c r="E473" s="35">
        <v>18</v>
      </c>
    </row>
    <row r="474" spans="1:5">
      <c r="A474" s="23">
        <v>2016</v>
      </c>
      <c r="B474" s="23" t="s">
        <v>1886</v>
      </c>
      <c r="C474" s="22" t="s">
        <v>10</v>
      </c>
      <c r="D474" s="13" t="s">
        <v>3583</v>
      </c>
      <c r="E474" s="35">
        <v>42</v>
      </c>
    </row>
    <row r="475" spans="1:5">
      <c r="A475" s="23">
        <v>2016</v>
      </c>
      <c r="B475" s="23" t="s">
        <v>1886</v>
      </c>
      <c r="C475" s="22" t="s">
        <v>14</v>
      </c>
      <c r="D475" s="13" t="s">
        <v>3584</v>
      </c>
      <c r="E475" s="35">
        <v>7</v>
      </c>
    </row>
    <row r="476" spans="1:5">
      <c r="A476" s="23">
        <v>2016</v>
      </c>
      <c r="B476" s="23" t="s">
        <v>1886</v>
      </c>
      <c r="C476" s="22" t="s">
        <v>14</v>
      </c>
      <c r="D476" s="13" t="s">
        <v>3583</v>
      </c>
      <c r="E476" s="35">
        <v>147</v>
      </c>
    </row>
    <row r="477" spans="1:5">
      <c r="A477" s="23">
        <v>2016</v>
      </c>
      <c r="B477" s="23" t="s">
        <v>1886</v>
      </c>
      <c r="C477" s="22" t="s">
        <v>23</v>
      </c>
      <c r="D477" s="13" t="s">
        <v>3584</v>
      </c>
      <c r="E477" s="35">
        <v>1</v>
      </c>
    </row>
    <row r="478" spans="1:5">
      <c r="A478" s="23">
        <v>2016</v>
      </c>
      <c r="B478" s="23" t="s">
        <v>1886</v>
      </c>
      <c r="C478" s="22" t="s">
        <v>23</v>
      </c>
      <c r="D478" s="13" t="s">
        <v>3583</v>
      </c>
      <c r="E478" s="35">
        <v>93</v>
      </c>
    </row>
    <row r="479" spans="1:5">
      <c r="A479" s="23">
        <v>2016</v>
      </c>
      <c r="B479" s="23" t="s">
        <v>1886</v>
      </c>
      <c r="C479" s="22" t="s">
        <v>41</v>
      </c>
      <c r="D479" s="13" t="s">
        <v>3584</v>
      </c>
      <c r="E479" s="35">
        <v>10</v>
      </c>
    </row>
    <row r="480" spans="1:5">
      <c r="A480" s="23">
        <v>2016</v>
      </c>
      <c r="B480" s="23" t="s">
        <v>1886</v>
      </c>
      <c r="C480" s="22" t="s">
        <v>41</v>
      </c>
      <c r="D480" s="13" t="s">
        <v>3583</v>
      </c>
      <c r="E480" s="35">
        <v>24</v>
      </c>
    </row>
    <row r="481" spans="1:5">
      <c r="A481" s="23">
        <v>2016</v>
      </c>
      <c r="B481" s="23" t="s">
        <v>1886</v>
      </c>
      <c r="C481" s="22" t="s">
        <v>41</v>
      </c>
      <c r="D481" s="13" t="s">
        <v>3585</v>
      </c>
      <c r="E481" s="35">
        <v>12</v>
      </c>
    </row>
    <row r="482" spans="1:5">
      <c r="A482" s="23">
        <v>2016</v>
      </c>
      <c r="B482" s="23" t="s">
        <v>1886</v>
      </c>
      <c r="C482" s="22" t="s">
        <v>60</v>
      </c>
      <c r="D482" s="13" t="s">
        <v>3584</v>
      </c>
      <c r="E482" s="35">
        <v>1</v>
      </c>
    </row>
    <row r="483" spans="1:5">
      <c r="A483" s="23">
        <v>2016</v>
      </c>
      <c r="B483" s="23" t="s">
        <v>1886</v>
      </c>
      <c r="C483" s="22" t="s">
        <v>60</v>
      </c>
      <c r="D483" s="13" t="s">
        <v>3583</v>
      </c>
      <c r="E483" s="35">
        <v>32</v>
      </c>
    </row>
    <row r="484" spans="1:5">
      <c r="A484" s="23">
        <v>2016</v>
      </c>
      <c r="B484" s="23" t="s">
        <v>1886</v>
      </c>
      <c r="C484" s="22" t="s">
        <v>70</v>
      </c>
      <c r="D484" s="13" t="s">
        <v>3584</v>
      </c>
      <c r="E484" s="35">
        <v>2</v>
      </c>
    </row>
    <row r="485" spans="1:5">
      <c r="A485" s="23">
        <v>2016</v>
      </c>
      <c r="B485" s="23" t="s">
        <v>1886</v>
      </c>
      <c r="C485" s="22" t="s">
        <v>70</v>
      </c>
      <c r="D485" s="13" t="s">
        <v>3583</v>
      </c>
      <c r="E485" s="35">
        <v>45</v>
      </c>
    </row>
    <row r="486" spans="1:5">
      <c r="A486" s="23">
        <v>2016</v>
      </c>
      <c r="B486" s="23" t="s">
        <v>1886</v>
      </c>
      <c r="C486" s="22" t="s">
        <v>76</v>
      </c>
      <c r="D486" s="13" t="s">
        <v>3584</v>
      </c>
      <c r="E486" s="35">
        <v>3</v>
      </c>
    </row>
    <row r="487" spans="1:5">
      <c r="A487" s="23">
        <v>2016</v>
      </c>
      <c r="B487" s="23" t="s">
        <v>1886</v>
      </c>
      <c r="C487" s="22" t="s">
        <v>76</v>
      </c>
      <c r="D487" s="13" t="s">
        <v>3583</v>
      </c>
      <c r="E487" s="35">
        <v>52</v>
      </c>
    </row>
    <row r="488" spans="1:5">
      <c r="A488" s="23">
        <v>2016</v>
      </c>
      <c r="B488" s="23" t="s">
        <v>1886</v>
      </c>
      <c r="C488" s="22" t="s">
        <v>76</v>
      </c>
      <c r="D488" s="13" t="s">
        <v>3585</v>
      </c>
      <c r="E488" s="35">
        <v>1</v>
      </c>
    </row>
    <row r="489" spans="1:5">
      <c r="A489" s="23">
        <v>2016</v>
      </c>
      <c r="B489" s="23" t="s">
        <v>1886</v>
      </c>
      <c r="C489" s="22" t="s">
        <v>83</v>
      </c>
      <c r="D489" s="13" t="s">
        <v>3583</v>
      </c>
      <c r="E489" s="35">
        <v>2</v>
      </c>
    </row>
    <row r="490" spans="1:5">
      <c r="A490" s="23">
        <v>2016</v>
      </c>
      <c r="B490" s="23" t="s">
        <v>1886</v>
      </c>
      <c r="C490" s="22" t="s">
        <v>86</v>
      </c>
      <c r="D490" s="13" t="s">
        <v>3584</v>
      </c>
      <c r="E490" s="35">
        <v>7</v>
      </c>
    </row>
    <row r="491" spans="1:5">
      <c r="A491" s="23">
        <v>2016</v>
      </c>
      <c r="B491" s="23" t="s">
        <v>1886</v>
      </c>
      <c r="C491" s="22" t="s">
        <v>86</v>
      </c>
      <c r="D491" s="13" t="s">
        <v>3583</v>
      </c>
      <c r="E491" s="35">
        <v>24</v>
      </c>
    </row>
    <row r="492" spans="1:5">
      <c r="A492" s="23">
        <v>2016</v>
      </c>
      <c r="B492" s="23" t="s">
        <v>1886</v>
      </c>
      <c r="C492" s="22" t="s">
        <v>89</v>
      </c>
      <c r="D492" s="13" t="s">
        <v>3584</v>
      </c>
      <c r="E492" s="35">
        <v>4</v>
      </c>
    </row>
    <row r="493" spans="1:5">
      <c r="A493" s="23">
        <v>2016</v>
      </c>
      <c r="B493" s="23" t="s">
        <v>1886</v>
      </c>
      <c r="C493" s="22" t="s">
        <v>89</v>
      </c>
      <c r="D493" s="13" t="s">
        <v>3583</v>
      </c>
      <c r="E493" s="35">
        <v>17</v>
      </c>
    </row>
    <row r="494" spans="1:5">
      <c r="A494" s="23">
        <v>2016</v>
      </c>
      <c r="B494" s="23" t="s">
        <v>1886</v>
      </c>
      <c r="C494" s="22" t="s">
        <v>94</v>
      </c>
      <c r="D494" s="13" t="s">
        <v>3583</v>
      </c>
      <c r="E494" s="35">
        <v>28</v>
      </c>
    </row>
    <row r="495" spans="1:5">
      <c r="A495" s="23">
        <v>2016</v>
      </c>
      <c r="B495" s="23" t="s">
        <v>1886</v>
      </c>
      <c r="C495" s="22" t="s">
        <v>100</v>
      </c>
      <c r="D495" s="13" t="s">
        <v>3584</v>
      </c>
      <c r="E495" s="35">
        <v>3</v>
      </c>
    </row>
    <row r="496" spans="1:5">
      <c r="A496" s="23">
        <v>2016</v>
      </c>
      <c r="B496" s="23" t="s">
        <v>1886</v>
      </c>
      <c r="C496" s="22" t="s">
        <v>100</v>
      </c>
      <c r="D496" s="13" t="s">
        <v>3583</v>
      </c>
      <c r="E496" s="35">
        <v>22</v>
      </c>
    </row>
    <row r="497" spans="1:5">
      <c r="A497" s="23">
        <v>2016</v>
      </c>
      <c r="B497" s="23" t="s">
        <v>1886</v>
      </c>
      <c r="C497" s="22" t="s">
        <v>100</v>
      </c>
      <c r="D497" s="13" t="s">
        <v>3585</v>
      </c>
      <c r="E497" s="35">
        <v>1</v>
      </c>
    </row>
    <row r="498" spans="1:5">
      <c r="A498" s="23">
        <v>2016</v>
      </c>
      <c r="B498" s="23" t="s">
        <v>1886</v>
      </c>
      <c r="C498" s="22" t="s">
        <v>104</v>
      </c>
      <c r="D498" s="13" t="s">
        <v>3583</v>
      </c>
      <c r="E498" s="35">
        <v>95</v>
      </c>
    </row>
    <row r="499" spans="1:5">
      <c r="A499" s="23">
        <v>2016</v>
      </c>
      <c r="B499" s="23" t="s">
        <v>1886</v>
      </c>
      <c r="C499" s="22" t="s">
        <v>120</v>
      </c>
      <c r="D499" s="13" t="s">
        <v>3584</v>
      </c>
      <c r="E499" s="35">
        <v>15</v>
      </c>
    </row>
    <row r="500" spans="1:5">
      <c r="A500" s="23">
        <v>2016</v>
      </c>
      <c r="B500" s="23" t="s">
        <v>1886</v>
      </c>
      <c r="C500" s="22" t="s">
        <v>120</v>
      </c>
      <c r="D500" s="13" t="s">
        <v>3583</v>
      </c>
      <c r="E500" s="35">
        <v>95</v>
      </c>
    </row>
    <row r="501" spans="1:5">
      <c r="A501" s="23">
        <v>2016</v>
      </c>
      <c r="B501" s="23" t="s">
        <v>1886</v>
      </c>
      <c r="C501" s="22" t="s">
        <v>120</v>
      </c>
      <c r="D501" s="13" t="s">
        <v>3585</v>
      </c>
      <c r="E501" s="35">
        <v>123</v>
      </c>
    </row>
    <row r="502" spans="1:5">
      <c r="A502" s="23">
        <v>2016</v>
      </c>
      <c r="B502" s="23" t="s">
        <v>1886</v>
      </c>
      <c r="C502" s="22" t="s">
        <v>156</v>
      </c>
      <c r="D502" s="13" t="s">
        <v>3584</v>
      </c>
      <c r="E502" s="35">
        <v>7</v>
      </c>
    </row>
    <row r="503" spans="1:5">
      <c r="A503" s="23">
        <v>2016</v>
      </c>
      <c r="B503" s="23" t="s">
        <v>1886</v>
      </c>
      <c r="C503" s="22" t="s">
        <v>156</v>
      </c>
      <c r="D503" s="13" t="s">
        <v>3583</v>
      </c>
      <c r="E503" s="35">
        <v>27</v>
      </c>
    </row>
    <row r="504" spans="1:5">
      <c r="A504" s="23">
        <v>2016</v>
      </c>
      <c r="B504" s="23" t="s">
        <v>1886</v>
      </c>
      <c r="C504" s="22" t="s">
        <v>156</v>
      </c>
      <c r="D504" s="13" t="s">
        <v>3585</v>
      </c>
      <c r="E504" s="35">
        <v>138</v>
      </c>
    </row>
    <row r="505" spans="1:5">
      <c r="A505" s="23">
        <v>2016</v>
      </c>
      <c r="B505" s="23" t="s">
        <v>1886</v>
      </c>
      <c r="C505" s="22" t="s">
        <v>164</v>
      </c>
      <c r="D505" s="13" t="s">
        <v>3584</v>
      </c>
      <c r="E505" s="35">
        <v>10</v>
      </c>
    </row>
    <row r="506" spans="1:5">
      <c r="A506" s="23">
        <v>2016</v>
      </c>
      <c r="B506" s="23" t="s">
        <v>1886</v>
      </c>
      <c r="C506" s="22" t="s">
        <v>164</v>
      </c>
      <c r="D506" s="13" t="s">
        <v>3583</v>
      </c>
      <c r="E506" s="35">
        <v>31</v>
      </c>
    </row>
    <row r="507" spans="1:5">
      <c r="A507" s="23">
        <v>2016</v>
      </c>
      <c r="B507" s="23" t="s">
        <v>1886</v>
      </c>
      <c r="C507" s="22" t="s">
        <v>167</v>
      </c>
      <c r="D507" s="13" t="s">
        <v>3584</v>
      </c>
      <c r="E507" s="35">
        <v>6</v>
      </c>
    </row>
    <row r="508" spans="1:5">
      <c r="A508" s="23">
        <v>2016</v>
      </c>
      <c r="B508" s="23" t="s">
        <v>1886</v>
      </c>
      <c r="C508" s="22" t="s">
        <v>167</v>
      </c>
      <c r="D508" s="13" t="s">
        <v>3583</v>
      </c>
      <c r="E508" s="35">
        <v>57</v>
      </c>
    </row>
    <row r="509" spans="1:5">
      <c r="A509" s="23">
        <v>2016</v>
      </c>
      <c r="B509" s="23" t="s">
        <v>1886</v>
      </c>
      <c r="C509" s="22" t="s">
        <v>171</v>
      </c>
      <c r="D509" s="13" t="s">
        <v>3583</v>
      </c>
      <c r="E509" s="35">
        <v>7</v>
      </c>
    </row>
    <row r="510" spans="1:5">
      <c r="A510" s="23">
        <v>2016</v>
      </c>
      <c r="B510" s="23" t="s">
        <v>1886</v>
      </c>
      <c r="C510" s="22" t="s">
        <v>539</v>
      </c>
      <c r="D510" s="13" t="s">
        <v>3584</v>
      </c>
      <c r="E510" s="35">
        <v>1</v>
      </c>
    </row>
    <row r="511" spans="1:5">
      <c r="A511" s="23">
        <v>2016</v>
      </c>
      <c r="B511" s="23" t="s">
        <v>1886</v>
      </c>
      <c r="C511" s="22" t="s">
        <v>539</v>
      </c>
      <c r="D511" s="13" t="s">
        <v>3583</v>
      </c>
      <c r="E511" s="35">
        <v>6</v>
      </c>
    </row>
    <row r="512" spans="1:5">
      <c r="A512" s="23">
        <v>2016</v>
      </c>
      <c r="B512" s="23" t="s">
        <v>514</v>
      </c>
      <c r="C512" s="22" t="s">
        <v>184</v>
      </c>
      <c r="D512" s="13" t="s">
        <v>3584</v>
      </c>
      <c r="E512" s="35">
        <v>37</v>
      </c>
    </row>
    <row r="513" spans="1:5">
      <c r="A513" s="23">
        <v>2016</v>
      </c>
      <c r="B513" s="23" t="s">
        <v>514</v>
      </c>
      <c r="C513" s="22" t="s">
        <v>184</v>
      </c>
      <c r="D513" s="13" t="s">
        <v>3585</v>
      </c>
      <c r="E513" s="35">
        <v>19</v>
      </c>
    </row>
    <row r="514" spans="1:5">
      <c r="A514" s="23">
        <v>2016</v>
      </c>
      <c r="B514" s="23" t="s">
        <v>514</v>
      </c>
      <c r="C514" s="22" t="s">
        <v>23</v>
      </c>
      <c r="D514" s="13" t="s">
        <v>3584</v>
      </c>
      <c r="E514" s="35">
        <v>3</v>
      </c>
    </row>
    <row r="515" spans="1:5">
      <c r="A515" s="23">
        <v>2016</v>
      </c>
      <c r="B515" s="23" t="s">
        <v>514</v>
      </c>
      <c r="C515" s="22" t="s">
        <v>23</v>
      </c>
      <c r="D515" s="13" t="s">
        <v>3583</v>
      </c>
      <c r="E515" s="35">
        <v>68</v>
      </c>
    </row>
    <row r="516" spans="1:5">
      <c r="A516" s="23">
        <v>2016</v>
      </c>
      <c r="B516" s="23" t="s">
        <v>514</v>
      </c>
      <c r="C516" s="22" t="s">
        <v>185</v>
      </c>
      <c r="D516" s="13" t="s">
        <v>3584</v>
      </c>
      <c r="E516" s="35">
        <v>14</v>
      </c>
    </row>
    <row r="517" spans="1:5">
      <c r="A517" s="23">
        <v>2016</v>
      </c>
      <c r="B517" s="23" t="s">
        <v>514</v>
      </c>
      <c r="C517" s="22" t="s">
        <v>185</v>
      </c>
      <c r="D517" s="13" t="s">
        <v>3583</v>
      </c>
      <c r="E517" s="35">
        <v>126</v>
      </c>
    </row>
    <row r="518" spans="1:5">
      <c r="A518" s="23">
        <v>2016</v>
      </c>
      <c r="B518" s="23" t="s">
        <v>514</v>
      </c>
      <c r="C518" s="22" t="s">
        <v>185</v>
      </c>
      <c r="D518" s="13" t="s">
        <v>3585</v>
      </c>
      <c r="E518" s="35">
        <v>1</v>
      </c>
    </row>
    <row r="519" spans="1:5">
      <c r="A519" s="23">
        <v>2016</v>
      </c>
      <c r="B519" s="23" t="s">
        <v>514</v>
      </c>
      <c r="C519" s="22" t="s">
        <v>104</v>
      </c>
      <c r="D519" s="13" t="s">
        <v>3584</v>
      </c>
      <c r="E519" s="35">
        <v>2</v>
      </c>
    </row>
    <row r="520" spans="1:5">
      <c r="A520" s="23">
        <v>2016</v>
      </c>
      <c r="B520" s="23" t="s">
        <v>514</v>
      </c>
      <c r="C520" s="22" t="s">
        <v>104</v>
      </c>
      <c r="D520" s="13" t="s">
        <v>3583</v>
      </c>
      <c r="E520" s="35">
        <v>82</v>
      </c>
    </row>
    <row r="521" spans="1:5">
      <c r="A521" s="23">
        <v>2016</v>
      </c>
      <c r="B521" s="23" t="s">
        <v>514</v>
      </c>
      <c r="C521" s="22" t="s">
        <v>8102</v>
      </c>
      <c r="D521" s="13" t="s">
        <v>3583</v>
      </c>
      <c r="E521" s="35">
        <v>3</v>
      </c>
    </row>
    <row r="522" spans="1:5">
      <c r="A522" s="23">
        <v>2017</v>
      </c>
      <c r="B522" s="23" t="s">
        <v>1886</v>
      </c>
      <c r="C522" s="22" t="s">
        <v>5</v>
      </c>
      <c r="D522" s="13" t="s">
        <v>3584</v>
      </c>
      <c r="E522" s="35">
        <v>6</v>
      </c>
    </row>
    <row r="523" spans="1:5">
      <c r="A523" s="23">
        <v>2017</v>
      </c>
      <c r="B523" s="23" t="s">
        <v>1886</v>
      </c>
      <c r="C523" s="22" t="s">
        <v>5</v>
      </c>
      <c r="D523" s="13" t="s">
        <v>3583</v>
      </c>
      <c r="E523" s="35">
        <v>57</v>
      </c>
    </row>
    <row r="524" spans="1:5">
      <c r="A524" s="23">
        <v>2017</v>
      </c>
      <c r="B524" s="23" t="s">
        <v>1886</v>
      </c>
      <c r="C524" s="22" t="s">
        <v>10</v>
      </c>
      <c r="D524" s="13" t="s">
        <v>3584</v>
      </c>
      <c r="E524" s="35">
        <v>20</v>
      </c>
    </row>
    <row r="525" spans="1:5">
      <c r="A525" s="23">
        <v>2017</v>
      </c>
      <c r="B525" s="23" t="s">
        <v>1886</v>
      </c>
      <c r="C525" s="22" t="s">
        <v>10</v>
      </c>
      <c r="D525" s="13" t="s">
        <v>3583</v>
      </c>
      <c r="E525" s="35">
        <v>44</v>
      </c>
    </row>
    <row r="526" spans="1:5">
      <c r="A526" s="23">
        <v>2017</v>
      </c>
      <c r="B526" s="23" t="s">
        <v>1886</v>
      </c>
      <c r="C526" s="22" t="s">
        <v>14</v>
      </c>
      <c r="D526" s="13" t="s">
        <v>3584</v>
      </c>
      <c r="E526" s="35">
        <v>6</v>
      </c>
    </row>
    <row r="527" spans="1:5">
      <c r="A527" s="23">
        <v>2017</v>
      </c>
      <c r="B527" s="23" t="s">
        <v>1886</v>
      </c>
      <c r="C527" s="22" t="s">
        <v>14</v>
      </c>
      <c r="D527" s="13" t="s">
        <v>3583</v>
      </c>
      <c r="E527" s="35">
        <v>145</v>
      </c>
    </row>
    <row r="528" spans="1:5">
      <c r="A528" s="23">
        <v>2017</v>
      </c>
      <c r="B528" s="23" t="s">
        <v>1886</v>
      </c>
      <c r="C528" s="22" t="s">
        <v>23</v>
      </c>
      <c r="D528" s="13" t="s">
        <v>3584</v>
      </c>
      <c r="E528" s="35">
        <v>1</v>
      </c>
    </row>
    <row r="529" spans="1:5">
      <c r="A529" s="23">
        <v>2017</v>
      </c>
      <c r="B529" s="23" t="s">
        <v>1886</v>
      </c>
      <c r="C529" s="22" t="s">
        <v>23</v>
      </c>
      <c r="D529" s="13" t="s">
        <v>3583</v>
      </c>
      <c r="E529" s="35">
        <v>90</v>
      </c>
    </row>
    <row r="530" spans="1:5">
      <c r="A530" s="23">
        <v>2017</v>
      </c>
      <c r="B530" s="23" t="s">
        <v>1886</v>
      </c>
      <c r="C530" s="22" t="s">
        <v>41</v>
      </c>
      <c r="D530" s="13" t="s">
        <v>3584</v>
      </c>
      <c r="E530" s="35">
        <v>10</v>
      </c>
    </row>
    <row r="531" spans="1:5">
      <c r="A531" s="23">
        <v>2017</v>
      </c>
      <c r="B531" s="23" t="s">
        <v>1886</v>
      </c>
      <c r="C531" s="22" t="s">
        <v>41</v>
      </c>
      <c r="D531" s="13" t="s">
        <v>3583</v>
      </c>
      <c r="E531" s="35">
        <v>29</v>
      </c>
    </row>
    <row r="532" spans="1:5">
      <c r="A532" s="23">
        <v>2017</v>
      </c>
      <c r="B532" s="23" t="s">
        <v>1886</v>
      </c>
      <c r="C532" s="22" t="s">
        <v>41</v>
      </c>
      <c r="D532" s="13" t="s">
        <v>3585</v>
      </c>
      <c r="E532" s="35">
        <v>11</v>
      </c>
    </row>
    <row r="533" spans="1:5">
      <c r="A533" s="23">
        <v>2017</v>
      </c>
      <c r="B533" s="23" t="s">
        <v>1886</v>
      </c>
      <c r="C533" s="22" t="s">
        <v>60</v>
      </c>
      <c r="D533" s="13" t="s">
        <v>3584</v>
      </c>
      <c r="E533" s="35">
        <v>1</v>
      </c>
    </row>
    <row r="534" spans="1:5">
      <c r="A534" s="23">
        <v>2017</v>
      </c>
      <c r="B534" s="23" t="s">
        <v>1886</v>
      </c>
      <c r="C534" s="22" t="s">
        <v>60</v>
      </c>
      <c r="D534" s="13" t="s">
        <v>3583</v>
      </c>
      <c r="E534" s="35">
        <v>31</v>
      </c>
    </row>
    <row r="535" spans="1:5">
      <c r="A535" s="23">
        <v>2017</v>
      </c>
      <c r="B535" s="23" t="s">
        <v>1886</v>
      </c>
      <c r="C535" s="22" t="s">
        <v>70</v>
      </c>
      <c r="D535" s="13" t="s">
        <v>3584</v>
      </c>
      <c r="E535" s="35">
        <v>2</v>
      </c>
    </row>
    <row r="536" spans="1:5">
      <c r="A536" s="23">
        <v>2017</v>
      </c>
      <c r="B536" s="23" t="s">
        <v>1886</v>
      </c>
      <c r="C536" s="22" t="s">
        <v>70</v>
      </c>
      <c r="D536" s="13" t="s">
        <v>3583</v>
      </c>
      <c r="E536" s="35">
        <v>46</v>
      </c>
    </row>
    <row r="537" spans="1:5">
      <c r="A537" s="23">
        <v>2017</v>
      </c>
      <c r="B537" s="23" t="s">
        <v>1886</v>
      </c>
      <c r="C537" s="22" t="s">
        <v>76</v>
      </c>
      <c r="D537" s="13" t="s">
        <v>3584</v>
      </c>
      <c r="E537" s="35">
        <v>3</v>
      </c>
    </row>
    <row r="538" spans="1:5">
      <c r="A538" s="23">
        <v>2017</v>
      </c>
      <c r="B538" s="23" t="s">
        <v>1886</v>
      </c>
      <c r="C538" s="22" t="s">
        <v>76</v>
      </c>
      <c r="D538" s="13" t="s">
        <v>3583</v>
      </c>
      <c r="E538" s="35">
        <v>56</v>
      </c>
    </row>
    <row r="539" spans="1:5">
      <c r="A539" s="23">
        <v>2017</v>
      </c>
      <c r="B539" s="23" t="s">
        <v>1886</v>
      </c>
      <c r="C539" s="22" t="s">
        <v>76</v>
      </c>
      <c r="D539" s="13" t="s">
        <v>3585</v>
      </c>
      <c r="E539" s="35">
        <v>1</v>
      </c>
    </row>
    <row r="540" spans="1:5">
      <c r="A540" s="23">
        <v>2017</v>
      </c>
      <c r="B540" s="23" t="s">
        <v>1886</v>
      </c>
      <c r="C540" s="22" t="s">
        <v>83</v>
      </c>
      <c r="D540" s="13" t="s">
        <v>3583</v>
      </c>
      <c r="E540" s="35">
        <v>2</v>
      </c>
    </row>
    <row r="541" spans="1:5">
      <c r="A541" s="23">
        <v>2017</v>
      </c>
      <c r="B541" s="23" t="s">
        <v>1886</v>
      </c>
      <c r="C541" s="22" t="s">
        <v>86</v>
      </c>
      <c r="D541" s="13" t="s">
        <v>3584</v>
      </c>
      <c r="E541" s="35">
        <v>6</v>
      </c>
    </row>
    <row r="542" spans="1:5">
      <c r="A542" s="23">
        <v>2017</v>
      </c>
      <c r="B542" s="23" t="s">
        <v>1886</v>
      </c>
      <c r="C542" s="22" t="s">
        <v>86</v>
      </c>
      <c r="D542" s="13" t="s">
        <v>3583</v>
      </c>
      <c r="E542" s="35">
        <v>26</v>
      </c>
    </row>
    <row r="543" spans="1:5">
      <c r="A543" s="23">
        <v>2017</v>
      </c>
      <c r="B543" s="23" t="s">
        <v>1886</v>
      </c>
      <c r="C543" s="22" t="s">
        <v>89</v>
      </c>
      <c r="D543" s="13" t="s">
        <v>3584</v>
      </c>
      <c r="E543" s="35">
        <v>4</v>
      </c>
    </row>
    <row r="544" spans="1:5">
      <c r="A544" s="23">
        <v>2017</v>
      </c>
      <c r="B544" s="23" t="s">
        <v>1886</v>
      </c>
      <c r="C544" s="22" t="s">
        <v>89</v>
      </c>
      <c r="D544" s="13" t="s">
        <v>3583</v>
      </c>
      <c r="E544" s="35">
        <v>20</v>
      </c>
    </row>
    <row r="545" spans="1:5">
      <c r="A545" s="23">
        <v>2017</v>
      </c>
      <c r="B545" s="23" t="s">
        <v>1886</v>
      </c>
      <c r="C545" s="22" t="s">
        <v>94</v>
      </c>
      <c r="D545" s="13" t="s">
        <v>3583</v>
      </c>
      <c r="E545" s="35">
        <v>28</v>
      </c>
    </row>
    <row r="546" spans="1:5">
      <c r="A546" s="23">
        <v>2017</v>
      </c>
      <c r="B546" s="23" t="s">
        <v>1886</v>
      </c>
      <c r="C546" s="22" t="s">
        <v>100</v>
      </c>
      <c r="D546" s="13" t="s">
        <v>3584</v>
      </c>
      <c r="E546" s="35">
        <v>1</v>
      </c>
    </row>
    <row r="547" spans="1:5">
      <c r="A547" s="23">
        <v>2017</v>
      </c>
      <c r="B547" s="23" t="s">
        <v>1886</v>
      </c>
      <c r="C547" s="22" t="s">
        <v>100</v>
      </c>
      <c r="D547" s="13" t="s">
        <v>3583</v>
      </c>
      <c r="E547" s="35">
        <v>25</v>
      </c>
    </row>
    <row r="548" spans="1:5">
      <c r="A548" s="23">
        <v>2017</v>
      </c>
      <c r="B548" s="23" t="s">
        <v>1886</v>
      </c>
      <c r="C548" s="22" t="s">
        <v>104</v>
      </c>
      <c r="D548" s="13" t="s">
        <v>3583</v>
      </c>
      <c r="E548" s="35">
        <v>98</v>
      </c>
    </row>
    <row r="549" spans="1:5">
      <c r="A549" s="23">
        <v>2017</v>
      </c>
      <c r="B549" s="23" t="s">
        <v>1886</v>
      </c>
      <c r="C549" s="22" t="s">
        <v>120</v>
      </c>
      <c r="D549" s="13" t="s">
        <v>3584</v>
      </c>
      <c r="E549" s="35">
        <v>15</v>
      </c>
    </row>
    <row r="550" spans="1:5">
      <c r="A550" s="23">
        <v>2017</v>
      </c>
      <c r="B550" s="23" t="s">
        <v>1886</v>
      </c>
      <c r="C550" s="22" t="s">
        <v>120</v>
      </c>
      <c r="D550" s="13" t="s">
        <v>3583</v>
      </c>
      <c r="E550" s="35">
        <v>94</v>
      </c>
    </row>
    <row r="551" spans="1:5">
      <c r="A551" s="23">
        <v>2017</v>
      </c>
      <c r="B551" s="23" t="s">
        <v>1886</v>
      </c>
      <c r="C551" s="22" t="s">
        <v>120</v>
      </c>
      <c r="D551" s="13" t="s">
        <v>3585</v>
      </c>
      <c r="E551" s="35">
        <v>124</v>
      </c>
    </row>
    <row r="552" spans="1:5">
      <c r="A552" s="23">
        <v>2017</v>
      </c>
      <c r="B552" s="23" t="s">
        <v>1886</v>
      </c>
      <c r="C552" s="22" t="s">
        <v>156</v>
      </c>
      <c r="D552" s="13" t="s">
        <v>3584</v>
      </c>
      <c r="E552" s="35">
        <v>13</v>
      </c>
    </row>
    <row r="553" spans="1:5">
      <c r="A553" s="23">
        <v>2017</v>
      </c>
      <c r="B553" s="23" t="s">
        <v>1886</v>
      </c>
      <c r="C553" s="22" t="s">
        <v>156</v>
      </c>
      <c r="D553" s="13" t="s">
        <v>3583</v>
      </c>
      <c r="E553" s="35">
        <v>27</v>
      </c>
    </row>
    <row r="554" spans="1:5">
      <c r="A554" s="23">
        <v>2017</v>
      </c>
      <c r="B554" s="23" t="s">
        <v>1886</v>
      </c>
      <c r="C554" s="22" t="s">
        <v>156</v>
      </c>
      <c r="D554" s="13" t="s">
        <v>3585</v>
      </c>
      <c r="E554" s="35">
        <v>130</v>
      </c>
    </row>
    <row r="555" spans="1:5">
      <c r="A555" s="23">
        <v>2017</v>
      </c>
      <c r="B555" s="23" t="s">
        <v>1886</v>
      </c>
      <c r="C555" s="22" t="s">
        <v>164</v>
      </c>
      <c r="D555" s="13" t="s">
        <v>3584</v>
      </c>
      <c r="E555" s="35">
        <v>8</v>
      </c>
    </row>
    <row r="556" spans="1:5">
      <c r="A556" s="23">
        <v>2017</v>
      </c>
      <c r="B556" s="23" t="s">
        <v>1886</v>
      </c>
      <c r="C556" s="22" t="s">
        <v>164</v>
      </c>
      <c r="D556" s="13" t="s">
        <v>3583</v>
      </c>
      <c r="E556" s="35">
        <v>31</v>
      </c>
    </row>
    <row r="557" spans="1:5">
      <c r="A557" s="23">
        <v>2017</v>
      </c>
      <c r="B557" s="23" t="s">
        <v>1886</v>
      </c>
      <c r="C557" s="22" t="s">
        <v>167</v>
      </c>
      <c r="D557" s="13" t="s">
        <v>3584</v>
      </c>
      <c r="E557" s="35">
        <v>7</v>
      </c>
    </row>
    <row r="558" spans="1:5">
      <c r="A558" s="23">
        <v>2017</v>
      </c>
      <c r="B558" s="23" t="s">
        <v>1886</v>
      </c>
      <c r="C558" s="22" t="s">
        <v>167</v>
      </c>
      <c r="D558" s="13" t="s">
        <v>3583</v>
      </c>
      <c r="E558" s="35">
        <v>58</v>
      </c>
    </row>
    <row r="559" spans="1:5">
      <c r="A559" s="23">
        <v>2017</v>
      </c>
      <c r="B559" s="23" t="s">
        <v>1886</v>
      </c>
      <c r="C559" s="22" t="s">
        <v>171</v>
      </c>
      <c r="D559" s="13" t="s">
        <v>3583</v>
      </c>
      <c r="E559" s="35">
        <v>7</v>
      </c>
    </row>
    <row r="560" spans="1:5">
      <c r="A560" s="23">
        <v>2017</v>
      </c>
      <c r="B560" s="23" t="s">
        <v>1886</v>
      </c>
      <c r="C560" s="22" t="s">
        <v>539</v>
      </c>
      <c r="D560" s="13" t="s">
        <v>3583</v>
      </c>
      <c r="E560" s="35">
        <v>7</v>
      </c>
    </row>
    <row r="561" spans="1:5">
      <c r="A561" s="23">
        <v>2017</v>
      </c>
      <c r="B561" s="23" t="s">
        <v>514</v>
      </c>
      <c r="C561" s="22" t="s">
        <v>184</v>
      </c>
      <c r="D561" s="13" t="s">
        <v>3584</v>
      </c>
      <c r="E561" s="35">
        <v>24</v>
      </c>
    </row>
    <row r="562" spans="1:5">
      <c r="A562" s="23">
        <v>2017</v>
      </c>
      <c r="B562" s="23" t="s">
        <v>514</v>
      </c>
      <c r="C562" s="22" t="s">
        <v>184</v>
      </c>
      <c r="D562" s="13" t="s">
        <v>3583</v>
      </c>
      <c r="E562" s="35">
        <v>39</v>
      </c>
    </row>
    <row r="563" spans="1:5">
      <c r="A563" s="23">
        <v>2017</v>
      </c>
      <c r="B563" s="23" t="s">
        <v>514</v>
      </c>
      <c r="C563" s="22" t="s">
        <v>23</v>
      </c>
      <c r="D563" s="13" t="s">
        <v>3584</v>
      </c>
      <c r="E563" s="35">
        <v>2</v>
      </c>
    </row>
    <row r="564" spans="1:5">
      <c r="A564" s="23">
        <v>2017</v>
      </c>
      <c r="B564" s="23" t="s">
        <v>514</v>
      </c>
      <c r="C564" s="22" t="s">
        <v>23</v>
      </c>
      <c r="D564" s="13" t="s">
        <v>3583</v>
      </c>
      <c r="E564" s="35">
        <v>66</v>
      </c>
    </row>
    <row r="565" spans="1:5">
      <c r="A565" s="23">
        <v>2017</v>
      </c>
      <c r="B565" s="23" t="s">
        <v>514</v>
      </c>
      <c r="C565" s="22" t="s">
        <v>185</v>
      </c>
      <c r="D565" s="13" t="s">
        <v>3584</v>
      </c>
      <c r="E565" s="35">
        <v>12</v>
      </c>
    </row>
    <row r="566" spans="1:5">
      <c r="A566" s="23">
        <v>2017</v>
      </c>
      <c r="B566" s="23" t="s">
        <v>514</v>
      </c>
      <c r="C566" s="22" t="s">
        <v>185</v>
      </c>
      <c r="D566" s="13" t="s">
        <v>3583</v>
      </c>
      <c r="E566" s="35">
        <v>129</v>
      </c>
    </row>
    <row r="567" spans="1:5">
      <c r="A567" s="23">
        <v>2017</v>
      </c>
      <c r="B567" s="23" t="s">
        <v>514</v>
      </c>
      <c r="C567" s="22" t="s">
        <v>185</v>
      </c>
      <c r="D567" s="13" t="s">
        <v>3585</v>
      </c>
      <c r="E567" s="35">
        <v>1</v>
      </c>
    </row>
    <row r="568" spans="1:5">
      <c r="A568" s="23">
        <v>2017</v>
      </c>
      <c r="B568" s="23" t="s">
        <v>514</v>
      </c>
      <c r="C568" s="22" t="s">
        <v>104</v>
      </c>
      <c r="D568" s="13" t="s">
        <v>3584</v>
      </c>
      <c r="E568" s="35">
        <v>2</v>
      </c>
    </row>
    <row r="569" spans="1:5">
      <c r="A569" s="23">
        <v>2017</v>
      </c>
      <c r="B569" s="23" t="s">
        <v>514</v>
      </c>
      <c r="C569" s="22" t="s">
        <v>104</v>
      </c>
      <c r="D569" s="13" t="s">
        <v>3583</v>
      </c>
      <c r="E569" s="35">
        <v>92</v>
      </c>
    </row>
    <row r="570" spans="1:5">
      <c r="A570" s="23">
        <v>2017</v>
      </c>
      <c r="B570" s="23" t="s">
        <v>514</v>
      </c>
      <c r="C570" s="22" t="s">
        <v>8102</v>
      </c>
      <c r="D570" s="13" t="s">
        <v>3583</v>
      </c>
      <c r="E570" s="35">
        <v>4</v>
      </c>
    </row>
    <row r="571" spans="1:5">
      <c r="A571" s="23">
        <v>2018</v>
      </c>
      <c r="B571" s="23" t="s">
        <v>1886</v>
      </c>
      <c r="C571" s="22" t="s">
        <v>5</v>
      </c>
      <c r="D571" s="13" t="s">
        <v>3584</v>
      </c>
      <c r="E571" s="35">
        <v>4</v>
      </c>
    </row>
    <row r="572" spans="1:5">
      <c r="A572" s="23">
        <v>2018</v>
      </c>
      <c r="B572" s="23" t="s">
        <v>1886</v>
      </c>
      <c r="C572" s="22" t="s">
        <v>5</v>
      </c>
      <c r="D572" s="13" t="s">
        <v>3583</v>
      </c>
      <c r="E572" s="35">
        <v>56</v>
      </c>
    </row>
    <row r="573" spans="1:5">
      <c r="A573" s="23">
        <v>2018</v>
      </c>
      <c r="B573" s="23" t="s">
        <v>1886</v>
      </c>
      <c r="C573" s="22" t="s">
        <v>10</v>
      </c>
      <c r="D573" s="13" t="s">
        <v>3584</v>
      </c>
      <c r="E573" s="35">
        <v>17</v>
      </c>
    </row>
    <row r="574" spans="1:5">
      <c r="A574" s="23">
        <v>2018</v>
      </c>
      <c r="B574" s="23" t="s">
        <v>1886</v>
      </c>
      <c r="C574" s="22" t="s">
        <v>10</v>
      </c>
      <c r="D574" s="13" t="s">
        <v>3583</v>
      </c>
      <c r="E574" s="35">
        <v>44</v>
      </c>
    </row>
    <row r="575" spans="1:5">
      <c r="A575" s="23">
        <v>2018</v>
      </c>
      <c r="B575" s="23" t="s">
        <v>1886</v>
      </c>
      <c r="C575" s="22" t="s">
        <v>14</v>
      </c>
      <c r="D575" s="13" t="s">
        <v>3584</v>
      </c>
      <c r="E575" s="35">
        <v>6</v>
      </c>
    </row>
    <row r="576" spans="1:5">
      <c r="A576" s="23">
        <v>2018</v>
      </c>
      <c r="B576" s="23" t="s">
        <v>1886</v>
      </c>
      <c r="C576" s="22" t="s">
        <v>14</v>
      </c>
      <c r="D576" s="13" t="s">
        <v>3583</v>
      </c>
      <c r="E576" s="35">
        <v>148</v>
      </c>
    </row>
    <row r="577" spans="1:5">
      <c r="A577" s="23">
        <v>2018</v>
      </c>
      <c r="B577" s="23" t="s">
        <v>1886</v>
      </c>
      <c r="C577" s="22" t="s">
        <v>23</v>
      </c>
      <c r="D577" s="13" t="s">
        <v>3584</v>
      </c>
      <c r="E577" s="35">
        <v>1</v>
      </c>
    </row>
    <row r="578" spans="1:5">
      <c r="A578" s="23">
        <v>2018</v>
      </c>
      <c r="B578" s="23" t="s">
        <v>1886</v>
      </c>
      <c r="C578" s="22" t="s">
        <v>23</v>
      </c>
      <c r="D578" s="13" t="s">
        <v>3583</v>
      </c>
      <c r="E578" s="35">
        <v>71</v>
      </c>
    </row>
    <row r="579" spans="1:5">
      <c r="A579" s="23">
        <v>2018</v>
      </c>
      <c r="B579" s="23" t="s">
        <v>1886</v>
      </c>
      <c r="C579" s="22" t="s">
        <v>41</v>
      </c>
      <c r="D579" s="13" t="s">
        <v>3584</v>
      </c>
      <c r="E579" s="35">
        <v>11</v>
      </c>
    </row>
    <row r="580" spans="1:5">
      <c r="A580" s="23">
        <v>2018</v>
      </c>
      <c r="B580" s="23" t="s">
        <v>1886</v>
      </c>
      <c r="C580" s="22" t="s">
        <v>41</v>
      </c>
      <c r="D580" s="13" t="s">
        <v>3583</v>
      </c>
      <c r="E580" s="35">
        <v>32</v>
      </c>
    </row>
    <row r="581" spans="1:5">
      <c r="A581" s="23">
        <v>2018</v>
      </c>
      <c r="B581" s="23" t="s">
        <v>1886</v>
      </c>
      <c r="C581" s="22" t="s">
        <v>41</v>
      </c>
      <c r="D581" s="13" t="s">
        <v>3585</v>
      </c>
      <c r="E581" s="35">
        <v>6</v>
      </c>
    </row>
    <row r="582" spans="1:5">
      <c r="A582" s="23">
        <v>2018</v>
      </c>
      <c r="B582" s="23" t="s">
        <v>1886</v>
      </c>
      <c r="C582" s="22" t="s">
        <v>60</v>
      </c>
      <c r="D582" s="13" t="s">
        <v>3583</v>
      </c>
      <c r="E582" s="35">
        <v>35</v>
      </c>
    </row>
    <row r="583" spans="1:5">
      <c r="A583" s="23">
        <v>2018</v>
      </c>
      <c r="B583" s="23" t="s">
        <v>1886</v>
      </c>
      <c r="C583" s="22" t="s">
        <v>60</v>
      </c>
      <c r="D583" s="13" t="s">
        <v>3585</v>
      </c>
      <c r="E583" s="35">
        <v>1</v>
      </c>
    </row>
    <row r="584" spans="1:5">
      <c r="A584" s="23">
        <v>2018</v>
      </c>
      <c r="B584" s="23" t="s">
        <v>1886</v>
      </c>
      <c r="C584" s="22" t="s">
        <v>70</v>
      </c>
      <c r="D584" s="13" t="s">
        <v>3584</v>
      </c>
      <c r="E584" s="35">
        <v>2</v>
      </c>
    </row>
    <row r="585" spans="1:5">
      <c r="A585" s="23">
        <v>2018</v>
      </c>
      <c r="B585" s="23" t="s">
        <v>1886</v>
      </c>
      <c r="C585" s="22" t="s">
        <v>70</v>
      </c>
      <c r="D585" s="13" t="s">
        <v>3583</v>
      </c>
      <c r="E585" s="35">
        <v>49</v>
      </c>
    </row>
    <row r="586" spans="1:5">
      <c r="A586" s="23">
        <v>2018</v>
      </c>
      <c r="B586" s="23" t="s">
        <v>1886</v>
      </c>
      <c r="C586" s="22" t="s">
        <v>76</v>
      </c>
      <c r="D586" s="13" t="s">
        <v>3584</v>
      </c>
      <c r="E586" s="35">
        <v>2</v>
      </c>
    </row>
    <row r="587" spans="1:5">
      <c r="A587" s="23">
        <v>2018</v>
      </c>
      <c r="B587" s="23" t="s">
        <v>1886</v>
      </c>
      <c r="C587" s="22" t="s">
        <v>76</v>
      </c>
      <c r="D587" s="13" t="s">
        <v>3583</v>
      </c>
      <c r="E587" s="35">
        <v>56</v>
      </c>
    </row>
    <row r="588" spans="1:5">
      <c r="A588" s="23">
        <v>2018</v>
      </c>
      <c r="B588" s="23" t="s">
        <v>1886</v>
      </c>
      <c r="C588" s="22" t="s">
        <v>76</v>
      </c>
      <c r="D588" s="13" t="s">
        <v>3585</v>
      </c>
      <c r="E588" s="35">
        <v>1</v>
      </c>
    </row>
    <row r="589" spans="1:5">
      <c r="A589" s="23">
        <v>2018</v>
      </c>
      <c r="B589" s="23" t="s">
        <v>1886</v>
      </c>
      <c r="C589" s="22" t="s">
        <v>83</v>
      </c>
      <c r="D589" s="13" t="s">
        <v>3584</v>
      </c>
      <c r="E589" s="35">
        <v>1</v>
      </c>
    </row>
    <row r="590" spans="1:5">
      <c r="A590" s="23">
        <v>2018</v>
      </c>
      <c r="B590" s="23" t="s">
        <v>1886</v>
      </c>
      <c r="C590" s="22" t="s">
        <v>83</v>
      </c>
      <c r="D590" s="13" t="s">
        <v>3583</v>
      </c>
      <c r="E590" s="35">
        <v>2</v>
      </c>
    </row>
    <row r="591" spans="1:5">
      <c r="A591" s="23">
        <v>2018</v>
      </c>
      <c r="B591" s="23" t="s">
        <v>1886</v>
      </c>
      <c r="C591" s="22" t="s">
        <v>83</v>
      </c>
      <c r="D591" s="13" t="s">
        <v>3585</v>
      </c>
      <c r="E591" s="35">
        <v>1</v>
      </c>
    </row>
    <row r="592" spans="1:5">
      <c r="A592" s="23">
        <v>2018</v>
      </c>
      <c r="B592" s="23" t="s">
        <v>1886</v>
      </c>
      <c r="C592" s="22" t="s">
        <v>86</v>
      </c>
      <c r="D592" s="13" t="s">
        <v>3584</v>
      </c>
      <c r="E592" s="35">
        <v>5</v>
      </c>
    </row>
    <row r="593" spans="1:5">
      <c r="A593" s="23">
        <v>2018</v>
      </c>
      <c r="B593" s="23" t="s">
        <v>1886</v>
      </c>
      <c r="C593" s="22" t="s">
        <v>86</v>
      </c>
      <c r="D593" s="13" t="s">
        <v>3583</v>
      </c>
      <c r="E593" s="35">
        <v>24</v>
      </c>
    </row>
    <row r="594" spans="1:5">
      <c r="A594" s="23">
        <v>2018</v>
      </c>
      <c r="B594" s="23" t="s">
        <v>1886</v>
      </c>
      <c r="C594" s="22" t="s">
        <v>89</v>
      </c>
      <c r="D594" s="13" t="s">
        <v>3584</v>
      </c>
      <c r="E594" s="35">
        <v>3</v>
      </c>
    </row>
    <row r="595" spans="1:5">
      <c r="A595" s="23">
        <v>2018</v>
      </c>
      <c r="B595" s="23" t="s">
        <v>1886</v>
      </c>
      <c r="C595" s="22" t="s">
        <v>89</v>
      </c>
      <c r="D595" s="13" t="s">
        <v>3583</v>
      </c>
      <c r="E595" s="35">
        <v>20</v>
      </c>
    </row>
    <row r="596" spans="1:5">
      <c r="A596" s="23">
        <v>2018</v>
      </c>
      <c r="B596" s="23" t="s">
        <v>1886</v>
      </c>
      <c r="C596" s="22" t="s">
        <v>94</v>
      </c>
      <c r="D596" s="13" t="s">
        <v>3583</v>
      </c>
      <c r="E596" s="35">
        <v>29</v>
      </c>
    </row>
    <row r="597" spans="1:5">
      <c r="A597" s="23">
        <v>2018</v>
      </c>
      <c r="B597" s="23" t="s">
        <v>1886</v>
      </c>
      <c r="C597" s="22" t="s">
        <v>100</v>
      </c>
      <c r="D597" s="13" t="s">
        <v>3583</v>
      </c>
      <c r="E597" s="35">
        <v>23</v>
      </c>
    </row>
    <row r="598" spans="1:5">
      <c r="A598" s="23">
        <v>2018</v>
      </c>
      <c r="B598" s="23" t="s">
        <v>1886</v>
      </c>
      <c r="C598" s="22" t="s">
        <v>100</v>
      </c>
      <c r="D598" s="13" t="s">
        <v>3585</v>
      </c>
      <c r="E598" s="35">
        <v>1</v>
      </c>
    </row>
    <row r="599" spans="1:5">
      <c r="A599" s="23">
        <v>2018</v>
      </c>
      <c r="B599" s="23" t="s">
        <v>1886</v>
      </c>
      <c r="C599" s="22" t="s">
        <v>104</v>
      </c>
      <c r="D599" s="13" t="s">
        <v>3583</v>
      </c>
      <c r="E599" s="35">
        <v>97</v>
      </c>
    </row>
    <row r="600" spans="1:5">
      <c r="A600" s="23">
        <v>2018</v>
      </c>
      <c r="B600" s="23" t="s">
        <v>1886</v>
      </c>
      <c r="C600" s="22" t="s">
        <v>120</v>
      </c>
      <c r="D600" s="13" t="s">
        <v>3584</v>
      </c>
      <c r="E600" s="35">
        <v>15</v>
      </c>
    </row>
    <row r="601" spans="1:5">
      <c r="A601" s="23">
        <v>2018</v>
      </c>
      <c r="B601" s="23" t="s">
        <v>1886</v>
      </c>
      <c r="C601" s="22" t="s">
        <v>120</v>
      </c>
      <c r="D601" s="13" t="s">
        <v>3583</v>
      </c>
      <c r="E601" s="35">
        <v>96</v>
      </c>
    </row>
    <row r="602" spans="1:5">
      <c r="A602" s="23">
        <v>2018</v>
      </c>
      <c r="B602" s="23" t="s">
        <v>1886</v>
      </c>
      <c r="C602" s="22" t="s">
        <v>120</v>
      </c>
      <c r="D602" s="13" t="s">
        <v>3585</v>
      </c>
      <c r="E602" s="35">
        <v>131</v>
      </c>
    </row>
    <row r="603" spans="1:5">
      <c r="A603" s="23">
        <v>2018</v>
      </c>
      <c r="B603" s="23" t="s">
        <v>1886</v>
      </c>
      <c r="C603" s="22" t="s">
        <v>156</v>
      </c>
      <c r="D603" s="13" t="s">
        <v>3584</v>
      </c>
      <c r="E603" s="35">
        <v>11</v>
      </c>
    </row>
    <row r="604" spans="1:5">
      <c r="A604" s="23">
        <v>2018</v>
      </c>
      <c r="B604" s="23" t="s">
        <v>1886</v>
      </c>
      <c r="C604" s="22" t="s">
        <v>156</v>
      </c>
      <c r="D604" s="13" t="s">
        <v>3583</v>
      </c>
      <c r="E604" s="35">
        <v>27</v>
      </c>
    </row>
    <row r="605" spans="1:5">
      <c r="A605" s="23">
        <v>2018</v>
      </c>
      <c r="B605" s="23" t="s">
        <v>1886</v>
      </c>
      <c r="C605" s="22" t="s">
        <v>156</v>
      </c>
      <c r="D605" s="13" t="s">
        <v>3585</v>
      </c>
      <c r="E605" s="35">
        <v>132</v>
      </c>
    </row>
    <row r="606" spans="1:5">
      <c r="A606" s="23">
        <v>2018</v>
      </c>
      <c r="B606" s="23" t="s">
        <v>1886</v>
      </c>
      <c r="C606" s="22" t="s">
        <v>164</v>
      </c>
      <c r="D606" s="13" t="s">
        <v>3584</v>
      </c>
      <c r="E606" s="35">
        <v>5</v>
      </c>
    </row>
    <row r="607" spans="1:5">
      <c r="A607" s="23">
        <v>2018</v>
      </c>
      <c r="B607" s="23" t="s">
        <v>1886</v>
      </c>
      <c r="C607" s="22" t="s">
        <v>164</v>
      </c>
      <c r="D607" s="13" t="s">
        <v>3583</v>
      </c>
      <c r="E607" s="35">
        <v>29</v>
      </c>
    </row>
    <row r="608" spans="1:5">
      <c r="A608" s="23">
        <v>2018</v>
      </c>
      <c r="B608" s="23" t="s">
        <v>1886</v>
      </c>
      <c r="C608" s="22" t="s">
        <v>167</v>
      </c>
      <c r="D608" s="13" t="s">
        <v>3584</v>
      </c>
      <c r="E608" s="35">
        <v>7</v>
      </c>
    </row>
    <row r="609" spans="1:5">
      <c r="A609" s="23">
        <v>2018</v>
      </c>
      <c r="B609" s="23" t="s">
        <v>1886</v>
      </c>
      <c r="C609" s="22" t="s">
        <v>167</v>
      </c>
      <c r="D609" s="13" t="s">
        <v>3583</v>
      </c>
      <c r="E609" s="35">
        <v>57</v>
      </c>
    </row>
    <row r="610" spans="1:5">
      <c r="A610" s="23">
        <v>2018</v>
      </c>
      <c r="B610" s="23" t="s">
        <v>1886</v>
      </c>
      <c r="C610" s="22" t="s">
        <v>167</v>
      </c>
      <c r="D610" s="13" t="s">
        <v>3585</v>
      </c>
      <c r="E610" s="35">
        <v>2</v>
      </c>
    </row>
    <row r="611" spans="1:5">
      <c r="A611" s="23">
        <v>2018</v>
      </c>
      <c r="B611" s="23" t="s">
        <v>1886</v>
      </c>
      <c r="C611" s="22" t="s">
        <v>1513</v>
      </c>
      <c r="D611" s="13" t="s">
        <v>3583</v>
      </c>
      <c r="E611" s="35">
        <v>33</v>
      </c>
    </row>
    <row r="612" spans="1:5">
      <c r="A612" s="23">
        <v>2018</v>
      </c>
      <c r="B612" s="23" t="s">
        <v>514</v>
      </c>
      <c r="C612" s="22" t="s">
        <v>184</v>
      </c>
      <c r="D612" s="13" t="s">
        <v>3584</v>
      </c>
      <c r="E612" s="35">
        <v>34</v>
      </c>
    </row>
    <row r="613" spans="1:5">
      <c r="A613" s="23">
        <v>2018</v>
      </c>
      <c r="B613" s="23" t="s">
        <v>514</v>
      </c>
      <c r="C613" s="22" t="s">
        <v>184</v>
      </c>
      <c r="D613" s="13" t="s">
        <v>3583</v>
      </c>
      <c r="E613" s="35">
        <v>39</v>
      </c>
    </row>
    <row r="614" spans="1:5">
      <c r="A614" s="23">
        <v>2018</v>
      </c>
      <c r="B614" s="23" t="s">
        <v>514</v>
      </c>
      <c r="C614" s="22" t="s">
        <v>23</v>
      </c>
      <c r="D614" s="13" t="s">
        <v>3584</v>
      </c>
      <c r="E614" s="35">
        <v>1</v>
      </c>
    </row>
    <row r="615" spans="1:5">
      <c r="A615" s="23">
        <v>2018</v>
      </c>
      <c r="B615" s="23" t="s">
        <v>514</v>
      </c>
      <c r="C615" s="22" t="s">
        <v>23</v>
      </c>
      <c r="D615" s="13" t="s">
        <v>3583</v>
      </c>
      <c r="E615" s="35">
        <v>60</v>
      </c>
    </row>
    <row r="616" spans="1:5">
      <c r="A616" s="23">
        <v>2018</v>
      </c>
      <c r="B616" s="23" t="s">
        <v>514</v>
      </c>
      <c r="C616" s="22" t="s">
        <v>185</v>
      </c>
      <c r="D616" s="13" t="s">
        <v>3584</v>
      </c>
      <c r="E616" s="35">
        <v>11</v>
      </c>
    </row>
    <row r="617" spans="1:5">
      <c r="A617" s="23">
        <v>2018</v>
      </c>
      <c r="B617" s="23" t="s">
        <v>514</v>
      </c>
      <c r="C617" s="22" t="s">
        <v>185</v>
      </c>
      <c r="D617" s="13" t="s">
        <v>3583</v>
      </c>
      <c r="E617" s="35">
        <v>126</v>
      </c>
    </row>
    <row r="618" spans="1:5">
      <c r="A618" s="23">
        <v>2018</v>
      </c>
      <c r="B618" s="23" t="s">
        <v>514</v>
      </c>
      <c r="C618" s="22" t="s">
        <v>185</v>
      </c>
      <c r="D618" s="13" t="s">
        <v>3585</v>
      </c>
      <c r="E618" s="35">
        <v>1</v>
      </c>
    </row>
    <row r="619" spans="1:5">
      <c r="A619" s="23">
        <v>2018</v>
      </c>
      <c r="B619" s="23" t="s">
        <v>514</v>
      </c>
      <c r="C619" s="22" t="s">
        <v>104</v>
      </c>
      <c r="D619" s="13" t="s">
        <v>3584</v>
      </c>
      <c r="E619" s="35">
        <v>3</v>
      </c>
    </row>
    <row r="620" spans="1:5">
      <c r="A620" s="23">
        <v>2018</v>
      </c>
      <c r="B620" s="23" t="s">
        <v>514</v>
      </c>
      <c r="C620" s="22" t="s">
        <v>104</v>
      </c>
      <c r="D620" s="13" t="s">
        <v>3583</v>
      </c>
      <c r="E620" s="35">
        <v>92</v>
      </c>
    </row>
    <row r="621" spans="1:5">
      <c r="A621" s="23">
        <v>2018</v>
      </c>
      <c r="B621" s="23" t="s">
        <v>514</v>
      </c>
      <c r="C621" s="22" t="s">
        <v>104</v>
      </c>
      <c r="D621" s="13" t="s">
        <v>3585</v>
      </c>
      <c r="E621" s="35">
        <v>1</v>
      </c>
    </row>
    <row r="622" spans="1:5">
      <c r="A622" s="23">
        <v>2018</v>
      </c>
      <c r="B622" s="23" t="s">
        <v>514</v>
      </c>
      <c r="C622" s="22" t="s">
        <v>8102</v>
      </c>
      <c r="D622" s="13" t="s">
        <v>3583</v>
      </c>
      <c r="E622" s="35">
        <v>4</v>
      </c>
    </row>
    <row r="623" spans="1:5">
      <c r="A623" s="23">
        <v>2019</v>
      </c>
      <c r="B623" s="23" t="s">
        <v>1886</v>
      </c>
      <c r="C623" s="22" t="s">
        <v>5</v>
      </c>
      <c r="D623" s="13" t="s">
        <v>3584</v>
      </c>
      <c r="E623" s="35">
        <v>4</v>
      </c>
    </row>
    <row r="624" spans="1:5">
      <c r="A624" s="23">
        <v>2019</v>
      </c>
      <c r="B624" s="23" t="s">
        <v>1886</v>
      </c>
      <c r="C624" s="22" t="s">
        <v>5</v>
      </c>
      <c r="D624" s="13" t="s">
        <v>3583</v>
      </c>
      <c r="E624" s="35">
        <v>55</v>
      </c>
    </row>
    <row r="625" spans="1:5">
      <c r="A625" s="23">
        <v>2019</v>
      </c>
      <c r="B625" s="23" t="s">
        <v>1886</v>
      </c>
      <c r="C625" s="22" t="s">
        <v>10</v>
      </c>
      <c r="D625" s="13" t="s">
        <v>3584</v>
      </c>
      <c r="E625" s="35">
        <v>21</v>
      </c>
    </row>
    <row r="626" spans="1:5">
      <c r="A626" s="23">
        <v>2019</v>
      </c>
      <c r="B626" s="23" t="s">
        <v>1886</v>
      </c>
      <c r="C626" s="22" t="s">
        <v>10</v>
      </c>
      <c r="D626" s="13" t="s">
        <v>3583</v>
      </c>
      <c r="E626" s="35">
        <v>44</v>
      </c>
    </row>
    <row r="627" spans="1:5">
      <c r="A627" s="23">
        <v>2019</v>
      </c>
      <c r="B627" s="23" t="s">
        <v>1886</v>
      </c>
      <c r="C627" s="22" t="s">
        <v>14</v>
      </c>
      <c r="D627" s="13" t="s">
        <v>3584</v>
      </c>
      <c r="E627" s="35">
        <v>6</v>
      </c>
    </row>
    <row r="628" spans="1:5">
      <c r="A628" s="23">
        <v>2019</v>
      </c>
      <c r="B628" s="23" t="s">
        <v>1886</v>
      </c>
      <c r="C628" s="22" t="s">
        <v>14</v>
      </c>
      <c r="D628" s="13" t="s">
        <v>3583</v>
      </c>
      <c r="E628" s="35">
        <v>148</v>
      </c>
    </row>
    <row r="629" spans="1:5">
      <c r="A629" s="23">
        <v>2019</v>
      </c>
      <c r="B629" s="23" t="s">
        <v>1886</v>
      </c>
      <c r="C629" s="22" t="s">
        <v>23</v>
      </c>
      <c r="D629" s="13" t="s">
        <v>3584</v>
      </c>
      <c r="E629" s="35">
        <v>1</v>
      </c>
    </row>
    <row r="630" spans="1:5">
      <c r="A630" s="23">
        <v>2019</v>
      </c>
      <c r="B630" s="23" t="s">
        <v>1886</v>
      </c>
      <c r="C630" s="22" t="s">
        <v>23</v>
      </c>
      <c r="D630" s="13" t="s">
        <v>3583</v>
      </c>
      <c r="E630" s="35">
        <v>69</v>
      </c>
    </row>
    <row r="631" spans="1:5">
      <c r="A631" s="23">
        <v>2019</v>
      </c>
      <c r="B631" s="23" t="s">
        <v>1886</v>
      </c>
      <c r="C631" s="22" t="s">
        <v>41</v>
      </c>
      <c r="D631" s="13" t="s">
        <v>3584</v>
      </c>
      <c r="E631" s="35">
        <v>11</v>
      </c>
    </row>
    <row r="632" spans="1:5">
      <c r="A632" s="23">
        <v>2019</v>
      </c>
      <c r="B632" s="23" t="s">
        <v>1886</v>
      </c>
      <c r="C632" s="22" t="s">
        <v>41</v>
      </c>
      <c r="D632" s="13" t="s">
        <v>3583</v>
      </c>
      <c r="E632" s="35">
        <v>30</v>
      </c>
    </row>
    <row r="633" spans="1:5">
      <c r="A633" s="23">
        <v>2019</v>
      </c>
      <c r="B633" s="23" t="s">
        <v>1886</v>
      </c>
      <c r="C633" s="22" t="s">
        <v>41</v>
      </c>
      <c r="D633" s="13" t="s">
        <v>3585</v>
      </c>
      <c r="E633" s="35">
        <v>6</v>
      </c>
    </row>
    <row r="634" spans="1:5">
      <c r="A634" s="23">
        <v>2019</v>
      </c>
      <c r="B634" s="23" t="s">
        <v>1886</v>
      </c>
      <c r="C634" s="22" t="s">
        <v>60</v>
      </c>
      <c r="D634" s="13" t="s">
        <v>3583</v>
      </c>
      <c r="E634" s="35">
        <v>33</v>
      </c>
    </row>
    <row r="635" spans="1:5">
      <c r="A635" s="23">
        <v>2019</v>
      </c>
      <c r="B635" s="23" t="s">
        <v>1886</v>
      </c>
      <c r="C635" s="22" t="s">
        <v>70</v>
      </c>
      <c r="D635" s="13" t="s">
        <v>3584</v>
      </c>
      <c r="E635" s="35">
        <v>2</v>
      </c>
    </row>
    <row r="636" spans="1:5">
      <c r="A636" s="23">
        <v>2019</v>
      </c>
      <c r="B636" s="23" t="s">
        <v>1886</v>
      </c>
      <c r="C636" s="22" t="s">
        <v>70</v>
      </c>
      <c r="D636" s="13" t="s">
        <v>3583</v>
      </c>
      <c r="E636" s="35">
        <v>48</v>
      </c>
    </row>
    <row r="637" spans="1:5">
      <c r="A637" s="23">
        <v>2019</v>
      </c>
      <c r="B637" s="23" t="s">
        <v>1886</v>
      </c>
      <c r="C637" s="22" t="s">
        <v>76</v>
      </c>
      <c r="D637" s="13" t="s">
        <v>3584</v>
      </c>
      <c r="E637" s="35">
        <v>2</v>
      </c>
    </row>
    <row r="638" spans="1:5">
      <c r="A638" s="23">
        <v>2019</v>
      </c>
      <c r="B638" s="23" t="s">
        <v>1886</v>
      </c>
      <c r="C638" s="22" t="s">
        <v>76</v>
      </c>
      <c r="D638" s="13" t="s">
        <v>3583</v>
      </c>
      <c r="E638" s="35">
        <v>58</v>
      </c>
    </row>
    <row r="639" spans="1:5">
      <c r="A639" s="23">
        <v>2019</v>
      </c>
      <c r="B639" s="23" t="s">
        <v>1886</v>
      </c>
      <c r="C639" s="22" t="s">
        <v>76</v>
      </c>
      <c r="D639" s="13" t="s">
        <v>3585</v>
      </c>
      <c r="E639" s="35">
        <v>1</v>
      </c>
    </row>
    <row r="640" spans="1:5">
      <c r="A640" s="23">
        <v>2019</v>
      </c>
      <c r="B640" s="23" t="s">
        <v>1886</v>
      </c>
      <c r="C640" s="22" t="s">
        <v>83</v>
      </c>
      <c r="D640" s="13" t="s">
        <v>3583</v>
      </c>
      <c r="E640" s="35">
        <v>2</v>
      </c>
    </row>
    <row r="641" spans="1:5">
      <c r="A641" s="23">
        <v>2019</v>
      </c>
      <c r="B641" s="23" t="s">
        <v>1886</v>
      </c>
      <c r="C641" s="22" t="s">
        <v>86</v>
      </c>
      <c r="D641" s="13" t="s">
        <v>3584</v>
      </c>
      <c r="E641" s="35">
        <v>3</v>
      </c>
    </row>
    <row r="642" spans="1:5">
      <c r="A642" s="23">
        <v>2019</v>
      </c>
      <c r="B642" s="23" t="s">
        <v>1886</v>
      </c>
      <c r="C642" s="22" t="s">
        <v>86</v>
      </c>
      <c r="D642" s="13" t="s">
        <v>3583</v>
      </c>
      <c r="E642" s="35">
        <v>24</v>
      </c>
    </row>
    <row r="643" spans="1:5">
      <c r="A643" s="23">
        <v>2019</v>
      </c>
      <c r="B643" s="23" t="s">
        <v>1886</v>
      </c>
      <c r="C643" s="22" t="s">
        <v>89</v>
      </c>
      <c r="D643" s="13" t="s">
        <v>3584</v>
      </c>
      <c r="E643" s="35">
        <v>4</v>
      </c>
    </row>
    <row r="644" spans="1:5">
      <c r="A644" s="23">
        <v>2019</v>
      </c>
      <c r="B644" s="23" t="s">
        <v>1886</v>
      </c>
      <c r="C644" s="22" t="s">
        <v>89</v>
      </c>
      <c r="D644" s="13" t="s">
        <v>3583</v>
      </c>
      <c r="E644" s="35">
        <v>22</v>
      </c>
    </row>
    <row r="645" spans="1:5">
      <c r="A645" s="23">
        <v>2019</v>
      </c>
      <c r="B645" s="23" t="s">
        <v>1886</v>
      </c>
      <c r="C645" s="22" t="s">
        <v>94</v>
      </c>
      <c r="D645" s="13" t="s">
        <v>3583</v>
      </c>
      <c r="E645" s="35">
        <v>31</v>
      </c>
    </row>
    <row r="646" spans="1:5">
      <c r="A646" s="23">
        <v>2019</v>
      </c>
      <c r="B646" s="23" t="s">
        <v>1886</v>
      </c>
      <c r="C646" s="22" t="s">
        <v>100</v>
      </c>
      <c r="D646" s="13" t="s">
        <v>3583</v>
      </c>
      <c r="E646" s="35">
        <v>22</v>
      </c>
    </row>
    <row r="647" spans="1:5">
      <c r="A647" s="23">
        <v>2019</v>
      </c>
      <c r="B647" s="23" t="s">
        <v>1886</v>
      </c>
      <c r="C647" s="22" t="s">
        <v>104</v>
      </c>
      <c r="D647" s="13" t="s">
        <v>3583</v>
      </c>
      <c r="E647" s="35">
        <v>95</v>
      </c>
    </row>
    <row r="648" spans="1:5">
      <c r="A648" s="23">
        <v>2019</v>
      </c>
      <c r="B648" s="23" t="s">
        <v>1886</v>
      </c>
      <c r="C648" s="22" t="s">
        <v>120</v>
      </c>
      <c r="D648" s="13" t="s">
        <v>3584</v>
      </c>
      <c r="E648" s="35">
        <v>18</v>
      </c>
    </row>
    <row r="649" spans="1:5">
      <c r="A649" s="23">
        <v>2019</v>
      </c>
      <c r="B649" s="23" t="s">
        <v>1886</v>
      </c>
      <c r="C649" s="22" t="s">
        <v>120</v>
      </c>
      <c r="D649" s="13" t="s">
        <v>3583</v>
      </c>
      <c r="E649" s="35">
        <v>94</v>
      </c>
    </row>
    <row r="650" spans="1:5">
      <c r="A650" s="23">
        <v>2019</v>
      </c>
      <c r="B650" s="23" t="s">
        <v>1886</v>
      </c>
      <c r="C650" s="22" t="s">
        <v>120</v>
      </c>
      <c r="D650" s="13" t="s">
        <v>3585</v>
      </c>
      <c r="E650" s="35">
        <v>125</v>
      </c>
    </row>
    <row r="651" spans="1:5">
      <c r="A651" s="23">
        <v>2019</v>
      </c>
      <c r="B651" s="23" t="s">
        <v>1886</v>
      </c>
      <c r="C651" s="22" t="s">
        <v>156</v>
      </c>
      <c r="D651" s="13" t="s">
        <v>3584</v>
      </c>
      <c r="E651" s="35">
        <v>13</v>
      </c>
    </row>
    <row r="652" spans="1:5">
      <c r="A652" s="23">
        <v>2019</v>
      </c>
      <c r="B652" s="23" t="s">
        <v>1886</v>
      </c>
      <c r="C652" s="22" t="s">
        <v>156</v>
      </c>
      <c r="D652" s="13" t="s">
        <v>3583</v>
      </c>
      <c r="E652" s="35">
        <v>26</v>
      </c>
    </row>
    <row r="653" spans="1:5">
      <c r="A653" s="23">
        <v>2019</v>
      </c>
      <c r="B653" s="23" t="s">
        <v>1886</v>
      </c>
      <c r="C653" s="22" t="s">
        <v>156</v>
      </c>
      <c r="D653" s="13" t="s">
        <v>3585</v>
      </c>
      <c r="E653" s="35">
        <v>128</v>
      </c>
    </row>
    <row r="654" spans="1:5">
      <c r="A654" s="23">
        <v>2019</v>
      </c>
      <c r="B654" s="23" t="s">
        <v>1886</v>
      </c>
      <c r="C654" s="22" t="s">
        <v>164</v>
      </c>
      <c r="D654" s="13" t="s">
        <v>3584</v>
      </c>
      <c r="E654" s="35">
        <v>4</v>
      </c>
    </row>
    <row r="655" spans="1:5">
      <c r="A655" s="23">
        <v>2019</v>
      </c>
      <c r="B655" s="23" t="s">
        <v>1886</v>
      </c>
      <c r="C655" s="22" t="s">
        <v>164</v>
      </c>
      <c r="D655" s="13" t="s">
        <v>3583</v>
      </c>
      <c r="E655" s="35">
        <v>31</v>
      </c>
    </row>
    <row r="656" spans="1:5">
      <c r="A656" s="23">
        <v>2019</v>
      </c>
      <c r="B656" s="23" t="s">
        <v>1886</v>
      </c>
      <c r="C656" s="22" t="s">
        <v>167</v>
      </c>
      <c r="D656" s="13" t="s">
        <v>3584</v>
      </c>
      <c r="E656" s="35">
        <v>5</v>
      </c>
    </row>
    <row r="657" spans="1:5">
      <c r="A657" s="23">
        <v>2019</v>
      </c>
      <c r="B657" s="23" t="s">
        <v>1886</v>
      </c>
      <c r="C657" s="22" t="s">
        <v>167</v>
      </c>
      <c r="D657" s="13" t="s">
        <v>3583</v>
      </c>
      <c r="E657" s="35">
        <v>64</v>
      </c>
    </row>
    <row r="658" spans="1:5">
      <c r="A658" s="23">
        <v>2019</v>
      </c>
      <c r="B658" s="23" t="s">
        <v>1886</v>
      </c>
      <c r="C658" s="22" t="s">
        <v>171</v>
      </c>
      <c r="D658" s="13" t="s">
        <v>3583</v>
      </c>
      <c r="E658" s="35">
        <v>5</v>
      </c>
    </row>
    <row r="659" spans="1:5">
      <c r="A659" s="23">
        <v>2019</v>
      </c>
      <c r="B659" s="23" t="s">
        <v>1886</v>
      </c>
      <c r="C659" s="22" t="s">
        <v>848</v>
      </c>
      <c r="D659" s="13" t="s">
        <v>3583</v>
      </c>
      <c r="E659" s="35">
        <v>19</v>
      </c>
    </row>
    <row r="660" spans="1:5">
      <c r="A660" s="23">
        <v>2019</v>
      </c>
      <c r="B660" s="23" t="s">
        <v>1886</v>
      </c>
      <c r="C660" s="22" t="s">
        <v>539</v>
      </c>
      <c r="D660" s="13" t="s">
        <v>3583</v>
      </c>
      <c r="E660" s="35">
        <v>7</v>
      </c>
    </row>
    <row r="661" spans="1:5">
      <c r="A661" s="23">
        <v>2019</v>
      </c>
      <c r="B661" s="23" t="s">
        <v>1886</v>
      </c>
      <c r="C661" s="22" t="s">
        <v>3580</v>
      </c>
      <c r="D661" s="13" t="s">
        <v>3585</v>
      </c>
      <c r="E661" s="35">
        <v>2</v>
      </c>
    </row>
    <row r="662" spans="1:5">
      <c r="A662" s="23">
        <v>2019</v>
      </c>
      <c r="B662" s="23" t="s">
        <v>1886</v>
      </c>
      <c r="C662" s="22" t="s">
        <v>3580</v>
      </c>
      <c r="D662" s="13" t="s">
        <v>3585</v>
      </c>
      <c r="E662" s="35">
        <v>1</v>
      </c>
    </row>
    <row r="663" spans="1:5">
      <c r="A663" s="23">
        <v>2019</v>
      </c>
      <c r="B663" s="23" t="s">
        <v>1886</v>
      </c>
      <c r="C663" s="22" t="s">
        <v>3580</v>
      </c>
      <c r="D663" s="13" t="s">
        <v>3585</v>
      </c>
      <c r="E663" s="35">
        <v>1</v>
      </c>
    </row>
    <row r="664" spans="1:5">
      <c r="A664" s="23">
        <v>2019</v>
      </c>
      <c r="B664" s="23" t="s">
        <v>1886</v>
      </c>
      <c r="C664" s="22" t="s">
        <v>3580</v>
      </c>
      <c r="D664" s="13" t="s">
        <v>3585</v>
      </c>
      <c r="E664" s="35">
        <v>1</v>
      </c>
    </row>
    <row r="665" spans="1:5">
      <c r="A665" s="23">
        <v>2019</v>
      </c>
      <c r="B665" s="23" t="s">
        <v>1886</v>
      </c>
      <c r="C665" s="22" t="s">
        <v>1507</v>
      </c>
      <c r="D665" s="13" t="s">
        <v>3585</v>
      </c>
      <c r="E665" s="35">
        <v>1</v>
      </c>
    </row>
    <row r="666" spans="1:5">
      <c r="A666" s="23">
        <v>2019</v>
      </c>
      <c r="B666" s="23" t="s">
        <v>1886</v>
      </c>
      <c r="C666" s="22" t="s">
        <v>1513</v>
      </c>
      <c r="D666" s="13" t="s">
        <v>3585</v>
      </c>
      <c r="E666" s="35">
        <v>1</v>
      </c>
    </row>
    <row r="667" spans="1:5">
      <c r="A667" s="23">
        <v>2019</v>
      </c>
      <c r="B667" s="23" t="s">
        <v>1886</v>
      </c>
      <c r="C667" s="22" t="s">
        <v>1513</v>
      </c>
      <c r="D667" s="13" t="s">
        <v>3585</v>
      </c>
      <c r="E667" s="35">
        <v>2</v>
      </c>
    </row>
    <row r="668" spans="1:5">
      <c r="A668" s="23">
        <v>2019</v>
      </c>
      <c r="B668" s="23" t="s">
        <v>1886</v>
      </c>
      <c r="C668" s="22" t="s">
        <v>1702</v>
      </c>
      <c r="D668" s="13" t="s">
        <v>3585</v>
      </c>
      <c r="E668" s="35">
        <v>1</v>
      </c>
    </row>
    <row r="669" spans="1:5">
      <c r="A669" s="23">
        <v>2019</v>
      </c>
      <c r="B669" s="23" t="s">
        <v>514</v>
      </c>
      <c r="C669" s="22" t="s">
        <v>184</v>
      </c>
      <c r="D669" s="13" t="s">
        <v>3584</v>
      </c>
      <c r="E669" s="35">
        <v>36</v>
      </c>
    </row>
    <row r="670" spans="1:5">
      <c r="A670" s="23">
        <v>2019</v>
      </c>
      <c r="B670" s="23" t="s">
        <v>514</v>
      </c>
      <c r="C670" s="22" t="s">
        <v>184</v>
      </c>
      <c r="D670" s="13" t="s">
        <v>3583</v>
      </c>
      <c r="E670" s="35">
        <v>44</v>
      </c>
    </row>
    <row r="671" spans="1:5">
      <c r="A671" s="23">
        <v>2019</v>
      </c>
      <c r="B671" s="23" t="s">
        <v>514</v>
      </c>
      <c r="C671" s="22" t="s">
        <v>23</v>
      </c>
      <c r="D671" s="13" t="s">
        <v>3584</v>
      </c>
      <c r="E671" s="35">
        <v>1</v>
      </c>
    </row>
    <row r="672" spans="1:5">
      <c r="A672" s="23">
        <v>2019</v>
      </c>
      <c r="B672" s="23" t="s">
        <v>514</v>
      </c>
      <c r="C672" s="22" t="s">
        <v>23</v>
      </c>
      <c r="D672" s="13" t="s">
        <v>3583</v>
      </c>
      <c r="E672" s="35">
        <v>59</v>
      </c>
    </row>
    <row r="673" spans="1:5">
      <c r="A673" s="23">
        <v>2019</v>
      </c>
      <c r="B673" s="23" t="s">
        <v>514</v>
      </c>
      <c r="C673" s="22" t="s">
        <v>185</v>
      </c>
      <c r="D673" s="13" t="s">
        <v>3584</v>
      </c>
      <c r="E673" s="35">
        <v>15</v>
      </c>
    </row>
    <row r="674" spans="1:5">
      <c r="A674" s="23">
        <v>2019</v>
      </c>
      <c r="B674" s="23" t="s">
        <v>514</v>
      </c>
      <c r="C674" s="22" t="s">
        <v>185</v>
      </c>
      <c r="D674" s="13" t="s">
        <v>3583</v>
      </c>
      <c r="E674" s="35">
        <v>121</v>
      </c>
    </row>
    <row r="675" spans="1:5">
      <c r="A675" s="23">
        <v>2019</v>
      </c>
      <c r="B675" s="23" t="s">
        <v>514</v>
      </c>
      <c r="C675" s="22" t="s">
        <v>185</v>
      </c>
      <c r="D675" s="13" t="s">
        <v>3585</v>
      </c>
      <c r="E675" s="35">
        <v>1</v>
      </c>
    </row>
    <row r="676" spans="1:5">
      <c r="A676" s="23">
        <v>2019</v>
      </c>
      <c r="B676" s="23" t="s">
        <v>514</v>
      </c>
      <c r="C676" s="22" t="s">
        <v>3925</v>
      </c>
      <c r="D676" s="13" t="s">
        <v>3584</v>
      </c>
      <c r="E676" s="35">
        <v>2</v>
      </c>
    </row>
    <row r="677" spans="1:5">
      <c r="A677" s="23">
        <v>2019</v>
      </c>
      <c r="B677" s="23" t="s">
        <v>514</v>
      </c>
      <c r="C677" s="22" t="s">
        <v>3925</v>
      </c>
      <c r="D677" s="13" t="s">
        <v>3583</v>
      </c>
      <c r="E677" s="35">
        <v>99</v>
      </c>
    </row>
    <row r="678" spans="1:5">
      <c r="A678" s="23">
        <v>2019</v>
      </c>
      <c r="B678" s="23" t="s">
        <v>514</v>
      </c>
      <c r="C678" s="22" t="s">
        <v>8102</v>
      </c>
      <c r="D678" s="13" t="s">
        <v>3583</v>
      </c>
      <c r="E678" s="35">
        <v>4</v>
      </c>
    </row>
    <row r="679" spans="1:5">
      <c r="A679" s="23">
        <v>2020</v>
      </c>
      <c r="B679" s="23" t="s">
        <v>1886</v>
      </c>
      <c r="C679" s="22" t="s">
        <v>5</v>
      </c>
      <c r="D679" s="13" t="s">
        <v>3584</v>
      </c>
      <c r="E679" s="35">
        <v>4</v>
      </c>
    </row>
    <row r="680" spans="1:5">
      <c r="A680" s="23">
        <v>2020</v>
      </c>
      <c r="B680" s="23" t="s">
        <v>1886</v>
      </c>
      <c r="C680" s="22" t="s">
        <v>5</v>
      </c>
      <c r="D680" s="13" t="s">
        <v>3583</v>
      </c>
      <c r="E680" s="35">
        <v>54</v>
      </c>
    </row>
    <row r="681" spans="1:5">
      <c r="A681" s="23">
        <v>2020</v>
      </c>
      <c r="B681" s="23" t="s">
        <v>1886</v>
      </c>
      <c r="C681" s="22" t="s">
        <v>10</v>
      </c>
      <c r="D681" s="13" t="s">
        <v>3584</v>
      </c>
      <c r="E681" s="35">
        <v>19</v>
      </c>
    </row>
    <row r="682" spans="1:5">
      <c r="A682" s="23">
        <v>2020</v>
      </c>
      <c r="B682" s="23" t="s">
        <v>1886</v>
      </c>
      <c r="C682" s="22" t="s">
        <v>10</v>
      </c>
      <c r="D682" s="13" t="s">
        <v>3583</v>
      </c>
      <c r="E682" s="35">
        <v>48</v>
      </c>
    </row>
    <row r="683" spans="1:5">
      <c r="A683" s="23">
        <v>2020</v>
      </c>
      <c r="B683" s="23" t="s">
        <v>1886</v>
      </c>
      <c r="C683" s="22" t="s">
        <v>14</v>
      </c>
      <c r="D683" s="13" t="s">
        <v>3584</v>
      </c>
      <c r="E683" s="35">
        <v>5</v>
      </c>
    </row>
    <row r="684" spans="1:5">
      <c r="A684" s="23">
        <v>2020</v>
      </c>
      <c r="B684" s="23" t="s">
        <v>1886</v>
      </c>
      <c r="C684" s="22" t="s">
        <v>14</v>
      </c>
      <c r="D684" s="13" t="s">
        <v>3583</v>
      </c>
      <c r="E684" s="35">
        <v>148</v>
      </c>
    </row>
    <row r="685" spans="1:5">
      <c r="A685" s="23">
        <v>2020</v>
      </c>
      <c r="B685" s="23" t="s">
        <v>1886</v>
      </c>
      <c r="C685" s="22" t="s">
        <v>23</v>
      </c>
      <c r="D685" s="13" t="s">
        <v>3584</v>
      </c>
      <c r="E685" s="35">
        <v>1</v>
      </c>
    </row>
    <row r="686" spans="1:5">
      <c r="A686" s="23">
        <v>2020</v>
      </c>
      <c r="B686" s="23" t="s">
        <v>1886</v>
      </c>
      <c r="C686" s="22" t="s">
        <v>23</v>
      </c>
      <c r="D686" s="13" t="s">
        <v>3583</v>
      </c>
      <c r="E686" s="35">
        <v>72</v>
      </c>
    </row>
    <row r="687" spans="1:5">
      <c r="A687" s="23">
        <v>2020</v>
      </c>
      <c r="B687" s="23" t="s">
        <v>1886</v>
      </c>
      <c r="C687" s="22" t="s">
        <v>41</v>
      </c>
      <c r="D687" s="13" t="s">
        <v>3584</v>
      </c>
      <c r="E687" s="35">
        <v>11</v>
      </c>
    </row>
    <row r="688" spans="1:5">
      <c r="A688" s="23">
        <v>2020</v>
      </c>
      <c r="B688" s="23" t="s">
        <v>1886</v>
      </c>
      <c r="C688" s="22" t="s">
        <v>41</v>
      </c>
      <c r="D688" s="13" t="s">
        <v>3583</v>
      </c>
      <c r="E688" s="35">
        <v>31</v>
      </c>
    </row>
    <row r="689" spans="1:5">
      <c r="A689" s="23">
        <v>2020</v>
      </c>
      <c r="B689" s="23" t="s">
        <v>1886</v>
      </c>
      <c r="C689" s="22" t="s">
        <v>41</v>
      </c>
      <c r="D689" s="13" t="s">
        <v>3585</v>
      </c>
      <c r="E689" s="35">
        <v>5</v>
      </c>
    </row>
    <row r="690" spans="1:5">
      <c r="A690" s="23">
        <v>2020</v>
      </c>
      <c r="B690" s="23" t="s">
        <v>1886</v>
      </c>
      <c r="C690" s="22" t="s">
        <v>60</v>
      </c>
      <c r="D690" s="13" t="s">
        <v>3583</v>
      </c>
      <c r="E690" s="35">
        <v>37</v>
      </c>
    </row>
    <row r="691" spans="1:5">
      <c r="A691" s="23">
        <v>2020</v>
      </c>
      <c r="B691" s="23" t="s">
        <v>1886</v>
      </c>
      <c r="C691" s="22" t="s">
        <v>70</v>
      </c>
      <c r="D691" s="13" t="s">
        <v>3584</v>
      </c>
      <c r="E691" s="35">
        <v>3</v>
      </c>
    </row>
    <row r="692" spans="1:5">
      <c r="A692" s="23">
        <v>2020</v>
      </c>
      <c r="B692" s="23" t="s">
        <v>1886</v>
      </c>
      <c r="C692" s="22" t="s">
        <v>70</v>
      </c>
      <c r="D692" s="13" t="s">
        <v>3583</v>
      </c>
      <c r="E692" s="35">
        <v>49</v>
      </c>
    </row>
    <row r="693" spans="1:5">
      <c r="A693" s="23">
        <v>2020</v>
      </c>
      <c r="B693" s="23" t="s">
        <v>1886</v>
      </c>
      <c r="C693" s="22" t="s">
        <v>76</v>
      </c>
      <c r="D693" s="13" t="s">
        <v>3584</v>
      </c>
      <c r="E693" s="35">
        <v>1</v>
      </c>
    </row>
    <row r="694" spans="1:5">
      <c r="A694" s="23">
        <v>2020</v>
      </c>
      <c r="B694" s="23" t="s">
        <v>1886</v>
      </c>
      <c r="C694" s="22" t="s">
        <v>76</v>
      </c>
      <c r="D694" s="13" t="s">
        <v>3583</v>
      </c>
      <c r="E694" s="35">
        <v>62</v>
      </c>
    </row>
    <row r="695" spans="1:5">
      <c r="A695" s="23">
        <v>2020</v>
      </c>
      <c r="B695" s="23" t="s">
        <v>1886</v>
      </c>
      <c r="C695" s="22" t="s">
        <v>76</v>
      </c>
      <c r="D695" s="13" t="s">
        <v>3585</v>
      </c>
      <c r="E695" s="35">
        <v>1</v>
      </c>
    </row>
    <row r="696" spans="1:5">
      <c r="A696" s="23">
        <v>2020</v>
      </c>
      <c r="B696" s="23" t="s">
        <v>1886</v>
      </c>
      <c r="C696" s="22" t="s">
        <v>83</v>
      </c>
      <c r="D696" s="13" t="s">
        <v>3584</v>
      </c>
      <c r="E696" s="35">
        <v>1</v>
      </c>
    </row>
    <row r="697" spans="1:5">
      <c r="A697" s="23">
        <v>2020</v>
      </c>
      <c r="B697" s="23" t="s">
        <v>1886</v>
      </c>
      <c r="C697" s="22" t="s">
        <v>83</v>
      </c>
      <c r="D697" s="13" t="s">
        <v>3583</v>
      </c>
      <c r="E697" s="35">
        <v>1</v>
      </c>
    </row>
    <row r="698" spans="1:5">
      <c r="A698" s="23">
        <v>2020</v>
      </c>
      <c r="B698" s="23" t="s">
        <v>1886</v>
      </c>
      <c r="C698" s="22" t="s">
        <v>86</v>
      </c>
      <c r="D698" s="13" t="s">
        <v>3584</v>
      </c>
      <c r="E698" s="35">
        <v>3</v>
      </c>
    </row>
    <row r="699" spans="1:5">
      <c r="A699" s="23">
        <v>2020</v>
      </c>
      <c r="B699" s="23" t="s">
        <v>1886</v>
      </c>
      <c r="C699" s="22" t="s">
        <v>86</v>
      </c>
      <c r="D699" s="13" t="s">
        <v>3583</v>
      </c>
      <c r="E699" s="35">
        <v>23</v>
      </c>
    </row>
    <row r="700" spans="1:5">
      <c r="A700" s="23">
        <v>2020</v>
      </c>
      <c r="B700" s="23" t="s">
        <v>1886</v>
      </c>
      <c r="C700" s="22" t="s">
        <v>89</v>
      </c>
      <c r="D700" s="13" t="s">
        <v>3584</v>
      </c>
      <c r="E700" s="35">
        <v>3</v>
      </c>
    </row>
    <row r="701" spans="1:5">
      <c r="A701" s="23">
        <v>2020</v>
      </c>
      <c r="B701" s="23" t="s">
        <v>1886</v>
      </c>
      <c r="C701" s="22" t="s">
        <v>89</v>
      </c>
      <c r="D701" s="13" t="s">
        <v>3583</v>
      </c>
      <c r="E701" s="35">
        <v>22</v>
      </c>
    </row>
    <row r="702" spans="1:5">
      <c r="A702" s="23">
        <v>2020</v>
      </c>
      <c r="B702" s="23" t="s">
        <v>1886</v>
      </c>
      <c r="C702" s="22" t="s">
        <v>94</v>
      </c>
      <c r="D702" s="13" t="s">
        <v>3583</v>
      </c>
      <c r="E702" s="35">
        <v>32</v>
      </c>
    </row>
    <row r="703" spans="1:5">
      <c r="A703" s="23">
        <v>2020</v>
      </c>
      <c r="B703" s="23" t="s">
        <v>1886</v>
      </c>
      <c r="C703" s="22" t="s">
        <v>100</v>
      </c>
      <c r="D703" s="13" t="s">
        <v>3583</v>
      </c>
      <c r="E703" s="35">
        <v>28</v>
      </c>
    </row>
    <row r="704" spans="1:5">
      <c r="A704" s="23">
        <v>2020</v>
      </c>
      <c r="B704" s="23" t="s">
        <v>1886</v>
      </c>
      <c r="C704" s="22" t="s">
        <v>104</v>
      </c>
      <c r="D704" s="13" t="s">
        <v>3583</v>
      </c>
      <c r="E704" s="35">
        <v>98</v>
      </c>
    </row>
    <row r="705" spans="1:5">
      <c r="A705" s="23">
        <v>2020</v>
      </c>
      <c r="B705" s="23" t="s">
        <v>1886</v>
      </c>
      <c r="C705" s="22" t="s">
        <v>120</v>
      </c>
      <c r="D705" s="13" t="s">
        <v>3584</v>
      </c>
      <c r="E705" s="35">
        <v>19</v>
      </c>
    </row>
    <row r="706" spans="1:5">
      <c r="A706" s="23">
        <v>2020</v>
      </c>
      <c r="B706" s="23" t="s">
        <v>1886</v>
      </c>
      <c r="C706" s="22" t="s">
        <v>120</v>
      </c>
      <c r="D706" s="13" t="s">
        <v>3583</v>
      </c>
      <c r="E706" s="35">
        <v>95</v>
      </c>
    </row>
    <row r="707" spans="1:5">
      <c r="A707" s="23">
        <v>2020</v>
      </c>
      <c r="B707" s="23" t="s">
        <v>1886</v>
      </c>
      <c r="C707" s="22" t="s">
        <v>120</v>
      </c>
      <c r="D707" s="13" t="s">
        <v>3585</v>
      </c>
      <c r="E707" s="35">
        <v>125</v>
      </c>
    </row>
    <row r="708" spans="1:5">
      <c r="A708" s="23">
        <v>2020</v>
      </c>
      <c r="B708" s="23" t="s">
        <v>1886</v>
      </c>
      <c r="C708" s="22" t="s">
        <v>156</v>
      </c>
      <c r="D708" s="13" t="s">
        <v>3584</v>
      </c>
      <c r="E708" s="35">
        <v>14</v>
      </c>
    </row>
    <row r="709" spans="1:5">
      <c r="A709" s="23">
        <v>2020</v>
      </c>
      <c r="B709" s="23" t="s">
        <v>1886</v>
      </c>
      <c r="C709" s="22" t="s">
        <v>156</v>
      </c>
      <c r="D709" s="13" t="s">
        <v>3583</v>
      </c>
      <c r="E709" s="35">
        <v>26</v>
      </c>
    </row>
    <row r="710" spans="1:5">
      <c r="A710" s="23">
        <v>2020</v>
      </c>
      <c r="B710" s="23" t="s">
        <v>1886</v>
      </c>
      <c r="C710" s="22" t="s">
        <v>156</v>
      </c>
      <c r="D710" s="13" t="s">
        <v>3585</v>
      </c>
      <c r="E710" s="35">
        <v>117</v>
      </c>
    </row>
    <row r="711" spans="1:5">
      <c r="A711" s="23">
        <v>2020</v>
      </c>
      <c r="B711" s="23" t="s">
        <v>1886</v>
      </c>
      <c r="C711" s="22" t="s">
        <v>164</v>
      </c>
      <c r="D711" s="13" t="s">
        <v>3584</v>
      </c>
      <c r="E711" s="35">
        <v>5</v>
      </c>
    </row>
    <row r="712" spans="1:5">
      <c r="A712" s="23">
        <v>2020</v>
      </c>
      <c r="B712" s="23" t="s">
        <v>1886</v>
      </c>
      <c r="C712" s="22" t="s">
        <v>164</v>
      </c>
      <c r="D712" s="13" t="s">
        <v>3583</v>
      </c>
      <c r="E712" s="35">
        <v>31</v>
      </c>
    </row>
    <row r="713" spans="1:5">
      <c r="A713" s="23">
        <v>2020</v>
      </c>
      <c r="B713" s="23" t="s">
        <v>1886</v>
      </c>
      <c r="C713" s="22" t="s">
        <v>167</v>
      </c>
      <c r="D713" s="13" t="s">
        <v>3584</v>
      </c>
      <c r="E713" s="35">
        <v>3</v>
      </c>
    </row>
    <row r="714" spans="1:5">
      <c r="A714" s="23">
        <v>2020</v>
      </c>
      <c r="B714" s="23" t="s">
        <v>1886</v>
      </c>
      <c r="C714" s="22" t="s">
        <v>167</v>
      </c>
      <c r="D714" s="13" t="s">
        <v>3583</v>
      </c>
      <c r="E714" s="35">
        <v>62</v>
      </c>
    </row>
    <row r="715" spans="1:5">
      <c r="A715" s="23">
        <v>2020</v>
      </c>
      <c r="B715" s="23" t="s">
        <v>1886</v>
      </c>
      <c r="C715" s="22" t="s">
        <v>1513</v>
      </c>
      <c r="D715" s="13" t="s">
        <v>3583</v>
      </c>
      <c r="E715" s="35">
        <v>25</v>
      </c>
    </row>
    <row r="716" spans="1:5">
      <c r="A716" s="23">
        <v>2020</v>
      </c>
      <c r="B716" s="23" t="s">
        <v>1886</v>
      </c>
      <c r="C716" s="22" t="s">
        <v>1513</v>
      </c>
      <c r="D716" s="13" t="s">
        <v>3585</v>
      </c>
      <c r="E716" s="35">
        <v>1</v>
      </c>
    </row>
    <row r="717" spans="1:5">
      <c r="A717" s="23">
        <v>2020</v>
      </c>
      <c r="B717" s="23" t="s">
        <v>514</v>
      </c>
      <c r="C717" s="22" t="s">
        <v>184</v>
      </c>
      <c r="D717" s="13" t="s">
        <v>3584</v>
      </c>
      <c r="E717" s="35">
        <v>38</v>
      </c>
    </row>
    <row r="718" spans="1:5">
      <c r="A718" s="23">
        <v>2020</v>
      </c>
      <c r="B718" s="23" t="s">
        <v>514</v>
      </c>
      <c r="C718" s="22" t="s">
        <v>184</v>
      </c>
      <c r="D718" s="13" t="s">
        <v>3583</v>
      </c>
      <c r="E718" s="35">
        <v>46</v>
      </c>
    </row>
    <row r="719" spans="1:5">
      <c r="A719" s="23">
        <v>2020</v>
      </c>
      <c r="B719" s="23" t="s">
        <v>514</v>
      </c>
      <c r="C719" s="22" t="s">
        <v>23</v>
      </c>
      <c r="D719" s="13" t="s">
        <v>3584</v>
      </c>
      <c r="E719" s="35">
        <v>2</v>
      </c>
    </row>
    <row r="720" spans="1:5">
      <c r="A720" s="23">
        <v>2020</v>
      </c>
      <c r="B720" s="23" t="s">
        <v>514</v>
      </c>
      <c r="C720" s="22" t="s">
        <v>23</v>
      </c>
      <c r="D720" s="13" t="s">
        <v>3583</v>
      </c>
      <c r="E720" s="35">
        <v>58</v>
      </c>
    </row>
    <row r="721" spans="1:5">
      <c r="A721" s="23">
        <v>2020</v>
      </c>
      <c r="B721" s="23" t="s">
        <v>514</v>
      </c>
      <c r="C721" s="22" t="s">
        <v>185</v>
      </c>
      <c r="D721" s="13" t="s">
        <v>3584</v>
      </c>
      <c r="E721" s="35">
        <v>15</v>
      </c>
    </row>
    <row r="722" spans="1:5">
      <c r="A722" s="23">
        <v>2020</v>
      </c>
      <c r="B722" s="23" t="s">
        <v>514</v>
      </c>
      <c r="C722" s="22" t="s">
        <v>185</v>
      </c>
      <c r="D722" s="13" t="s">
        <v>3583</v>
      </c>
      <c r="E722" s="35">
        <v>117</v>
      </c>
    </row>
    <row r="723" spans="1:5">
      <c r="A723" s="23">
        <v>2020</v>
      </c>
      <c r="B723" s="23" t="s">
        <v>514</v>
      </c>
      <c r="C723" s="22" t="s">
        <v>185</v>
      </c>
      <c r="D723" s="13" t="s">
        <v>3585</v>
      </c>
      <c r="E723" s="35">
        <v>1</v>
      </c>
    </row>
    <row r="724" spans="1:5">
      <c r="A724" s="23">
        <v>2020</v>
      </c>
      <c r="B724" s="23" t="s">
        <v>514</v>
      </c>
      <c r="C724" s="22" t="s">
        <v>3925</v>
      </c>
      <c r="D724" s="13" t="s">
        <v>3584</v>
      </c>
      <c r="E724" s="35">
        <v>1</v>
      </c>
    </row>
    <row r="725" spans="1:5">
      <c r="A725" s="23">
        <v>2020</v>
      </c>
      <c r="B725" s="23" t="s">
        <v>514</v>
      </c>
      <c r="C725" s="22" t="s">
        <v>3925</v>
      </c>
      <c r="D725" s="13" t="s">
        <v>3583</v>
      </c>
      <c r="E725" s="35">
        <v>94</v>
      </c>
    </row>
    <row r="726" spans="1:5">
      <c r="A726" s="23">
        <v>2020</v>
      </c>
      <c r="B726" s="23" t="s">
        <v>514</v>
      </c>
      <c r="C726" s="22" t="s">
        <v>8102</v>
      </c>
      <c r="D726" s="13" t="s">
        <v>3583</v>
      </c>
      <c r="E726" s="35">
        <v>4</v>
      </c>
    </row>
    <row r="727" spans="1:5">
      <c r="A727" s="23">
        <v>2021</v>
      </c>
      <c r="B727" s="23" t="s">
        <v>1886</v>
      </c>
      <c r="C727" s="22" t="s">
        <v>5</v>
      </c>
      <c r="D727" s="13" t="s">
        <v>3584</v>
      </c>
      <c r="E727" s="35">
        <v>3</v>
      </c>
    </row>
    <row r="728" spans="1:5">
      <c r="A728" s="23">
        <v>2021</v>
      </c>
      <c r="B728" s="23" t="s">
        <v>1886</v>
      </c>
      <c r="C728" s="22" t="s">
        <v>5</v>
      </c>
      <c r="D728" s="13" t="s">
        <v>3583</v>
      </c>
      <c r="E728" s="35">
        <v>53</v>
      </c>
    </row>
    <row r="729" spans="1:5">
      <c r="A729" s="23">
        <v>2021</v>
      </c>
      <c r="B729" s="23" t="s">
        <v>1886</v>
      </c>
      <c r="C729" s="22" t="s">
        <v>10</v>
      </c>
      <c r="D729" s="13" t="s">
        <v>3584</v>
      </c>
      <c r="E729" s="35">
        <v>18</v>
      </c>
    </row>
    <row r="730" spans="1:5">
      <c r="A730" s="23">
        <v>2021</v>
      </c>
      <c r="B730" s="23" t="s">
        <v>1886</v>
      </c>
      <c r="C730" s="22" t="s">
        <v>10</v>
      </c>
      <c r="D730" s="13" t="s">
        <v>3583</v>
      </c>
      <c r="E730" s="35">
        <v>49</v>
      </c>
    </row>
    <row r="731" spans="1:5">
      <c r="A731" s="23">
        <v>2021</v>
      </c>
      <c r="B731" s="23" t="s">
        <v>1886</v>
      </c>
      <c r="C731" s="22" t="s">
        <v>14</v>
      </c>
      <c r="D731" s="13" t="s">
        <v>3584</v>
      </c>
      <c r="E731" s="35">
        <v>6</v>
      </c>
    </row>
    <row r="732" spans="1:5">
      <c r="A732" s="23">
        <v>2021</v>
      </c>
      <c r="B732" s="23" t="s">
        <v>1886</v>
      </c>
      <c r="C732" s="22" t="s">
        <v>14</v>
      </c>
      <c r="D732" s="13" t="s">
        <v>3583</v>
      </c>
      <c r="E732" s="35">
        <v>146</v>
      </c>
    </row>
    <row r="733" spans="1:5">
      <c r="A733" s="23">
        <v>2021</v>
      </c>
      <c r="B733" s="23" t="s">
        <v>1886</v>
      </c>
      <c r="C733" s="22" t="s">
        <v>23</v>
      </c>
      <c r="D733" s="13" t="s">
        <v>3584</v>
      </c>
      <c r="E733" s="35">
        <v>1</v>
      </c>
    </row>
    <row r="734" spans="1:5">
      <c r="A734" s="23">
        <v>2021</v>
      </c>
      <c r="B734" s="23" t="s">
        <v>1886</v>
      </c>
      <c r="C734" s="22" t="s">
        <v>23</v>
      </c>
      <c r="D734" s="13" t="s">
        <v>3583</v>
      </c>
      <c r="E734" s="35">
        <v>73</v>
      </c>
    </row>
    <row r="735" spans="1:5">
      <c r="A735" s="23">
        <v>2021</v>
      </c>
      <c r="B735" s="23" t="s">
        <v>1886</v>
      </c>
      <c r="C735" s="22" t="s">
        <v>41</v>
      </c>
      <c r="D735" s="13" t="s">
        <v>3584</v>
      </c>
      <c r="E735" s="35">
        <v>11</v>
      </c>
    </row>
    <row r="736" spans="1:5">
      <c r="A736" s="23">
        <v>2021</v>
      </c>
      <c r="B736" s="23" t="s">
        <v>1886</v>
      </c>
      <c r="C736" s="22" t="s">
        <v>41</v>
      </c>
      <c r="D736" s="13" t="s">
        <v>3583</v>
      </c>
      <c r="E736" s="35">
        <v>29</v>
      </c>
    </row>
    <row r="737" spans="1:5">
      <c r="A737" s="23">
        <v>2021</v>
      </c>
      <c r="B737" s="23" t="s">
        <v>1886</v>
      </c>
      <c r="C737" s="22" t="s">
        <v>41</v>
      </c>
      <c r="D737" s="13" t="s">
        <v>3585</v>
      </c>
      <c r="E737" s="35">
        <v>3</v>
      </c>
    </row>
    <row r="738" spans="1:5">
      <c r="A738" s="23">
        <v>2021</v>
      </c>
      <c r="B738" s="23" t="s">
        <v>1886</v>
      </c>
      <c r="C738" s="22" t="s">
        <v>60</v>
      </c>
      <c r="D738" s="13" t="s">
        <v>3584</v>
      </c>
      <c r="E738" s="35">
        <v>1</v>
      </c>
    </row>
    <row r="739" spans="1:5">
      <c r="A739" s="23">
        <v>2021</v>
      </c>
      <c r="B739" s="23" t="s">
        <v>1886</v>
      </c>
      <c r="C739" s="22" t="s">
        <v>60</v>
      </c>
      <c r="D739" s="13" t="s">
        <v>3583</v>
      </c>
      <c r="E739" s="35">
        <v>35</v>
      </c>
    </row>
    <row r="740" spans="1:5">
      <c r="A740" s="23">
        <v>2021</v>
      </c>
      <c r="B740" s="23" t="s">
        <v>1886</v>
      </c>
      <c r="C740" s="22" t="s">
        <v>70</v>
      </c>
      <c r="D740" s="13" t="s">
        <v>3584</v>
      </c>
      <c r="E740" s="35">
        <v>3</v>
      </c>
    </row>
    <row r="741" spans="1:5">
      <c r="A741" s="23">
        <v>2021</v>
      </c>
      <c r="B741" s="23" t="s">
        <v>1886</v>
      </c>
      <c r="C741" s="22" t="s">
        <v>70</v>
      </c>
      <c r="D741" s="13" t="s">
        <v>3583</v>
      </c>
      <c r="E741" s="35">
        <v>46</v>
      </c>
    </row>
    <row r="742" spans="1:5">
      <c r="A742" s="23">
        <v>2021</v>
      </c>
      <c r="B742" s="23" t="s">
        <v>1886</v>
      </c>
      <c r="C742" s="22" t="s">
        <v>76</v>
      </c>
      <c r="D742" s="13" t="s">
        <v>3584</v>
      </c>
      <c r="E742" s="35">
        <v>1</v>
      </c>
    </row>
    <row r="743" spans="1:5">
      <c r="A743" s="23">
        <v>2021</v>
      </c>
      <c r="B743" s="23" t="s">
        <v>1886</v>
      </c>
      <c r="C743" s="22" t="s">
        <v>76</v>
      </c>
      <c r="D743" s="13" t="s">
        <v>3583</v>
      </c>
      <c r="E743" s="35">
        <v>61</v>
      </c>
    </row>
    <row r="744" spans="1:5">
      <c r="A744" s="23">
        <v>2021</v>
      </c>
      <c r="B744" s="23" t="s">
        <v>1886</v>
      </c>
      <c r="C744" s="22" t="s">
        <v>83</v>
      </c>
      <c r="D744" s="13" t="s">
        <v>3584</v>
      </c>
      <c r="E744" s="35">
        <v>1</v>
      </c>
    </row>
    <row r="745" spans="1:5">
      <c r="A745" s="23">
        <v>2021</v>
      </c>
      <c r="B745" s="23" t="s">
        <v>1886</v>
      </c>
      <c r="C745" s="22" t="s">
        <v>83</v>
      </c>
      <c r="D745" s="13" t="s">
        <v>3583</v>
      </c>
      <c r="E745" s="35">
        <v>1</v>
      </c>
    </row>
    <row r="746" spans="1:5">
      <c r="A746" s="23">
        <v>2021</v>
      </c>
      <c r="B746" s="23" t="s">
        <v>1886</v>
      </c>
      <c r="C746" s="22" t="s">
        <v>86</v>
      </c>
      <c r="D746" s="13" t="s">
        <v>3584</v>
      </c>
      <c r="E746" s="35">
        <v>3</v>
      </c>
    </row>
    <row r="747" spans="1:5">
      <c r="A747" s="23">
        <v>2021</v>
      </c>
      <c r="B747" s="23" t="s">
        <v>1886</v>
      </c>
      <c r="C747" s="22" t="s">
        <v>86</v>
      </c>
      <c r="D747" s="13" t="s">
        <v>3583</v>
      </c>
      <c r="E747" s="35">
        <v>23</v>
      </c>
    </row>
    <row r="748" spans="1:5">
      <c r="A748" s="23">
        <v>2021</v>
      </c>
      <c r="B748" s="23" t="s">
        <v>1886</v>
      </c>
      <c r="C748" s="22" t="s">
        <v>89</v>
      </c>
      <c r="D748" s="13" t="s">
        <v>3584</v>
      </c>
      <c r="E748" s="35">
        <v>2</v>
      </c>
    </row>
    <row r="749" spans="1:5">
      <c r="A749" s="23">
        <v>2021</v>
      </c>
      <c r="B749" s="23" t="s">
        <v>1886</v>
      </c>
      <c r="C749" s="22" t="s">
        <v>89</v>
      </c>
      <c r="D749" s="13" t="s">
        <v>3583</v>
      </c>
      <c r="E749" s="35">
        <v>19</v>
      </c>
    </row>
    <row r="750" spans="1:5">
      <c r="A750" s="23">
        <v>2021</v>
      </c>
      <c r="B750" s="23" t="s">
        <v>1886</v>
      </c>
      <c r="C750" s="22" t="s">
        <v>94</v>
      </c>
      <c r="D750" s="13" t="s">
        <v>3583</v>
      </c>
      <c r="E750" s="35">
        <v>28</v>
      </c>
    </row>
    <row r="751" spans="1:5">
      <c r="A751" s="23">
        <v>2021</v>
      </c>
      <c r="B751" s="23" t="s">
        <v>1886</v>
      </c>
      <c r="C751" s="22" t="s">
        <v>100</v>
      </c>
      <c r="D751" s="13" t="s">
        <v>3583</v>
      </c>
      <c r="E751" s="35">
        <v>27</v>
      </c>
    </row>
    <row r="752" spans="1:5">
      <c r="A752" s="23">
        <v>2021</v>
      </c>
      <c r="B752" s="23" t="s">
        <v>1886</v>
      </c>
      <c r="C752" s="22" t="s">
        <v>104</v>
      </c>
      <c r="D752" s="13" t="s">
        <v>3583</v>
      </c>
      <c r="E752" s="35">
        <v>99</v>
      </c>
    </row>
    <row r="753" spans="1:5">
      <c r="A753" s="23">
        <v>2021</v>
      </c>
      <c r="B753" s="23" t="s">
        <v>1886</v>
      </c>
      <c r="C753" s="22" t="s">
        <v>120</v>
      </c>
      <c r="D753" s="13" t="s">
        <v>3584</v>
      </c>
      <c r="E753" s="35">
        <v>21</v>
      </c>
    </row>
    <row r="754" spans="1:5">
      <c r="A754" s="23">
        <v>2021</v>
      </c>
      <c r="B754" s="23" t="s">
        <v>1886</v>
      </c>
      <c r="C754" s="22" t="s">
        <v>120</v>
      </c>
      <c r="D754" s="13" t="s">
        <v>3583</v>
      </c>
      <c r="E754" s="35">
        <v>89</v>
      </c>
    </row>
    <row r="755" spans="1:5">
      <c r="A755" s="23">
        <v>2021</v>
      </c>
      <c r="B755" s="23" t="s">
        <v>1886</v>
      </c>
      <c r="C755" s="22" t="s">
        <v>120</v>
      </c>
      <c r="D755" s="13" t="s">
        <v>3585</v>
      </c>
      <c r="E755" s="35">
        <v>124</v>
      </c>
    </row>
    <row r="756" spans="1:5">
      <c r="A756" s="23">
        <v>2021</v>
      </c>
      <c r="B756" s="23" t="s">
        <v>1886</v>
      </c>
      <c r="C756" s="22" t="s">
        <v>156</v>
      </c>
      <c r="D756" s="13" t="s">
        <v>3584</v>
      </c>
      <c r="E756" s="35">
        <v>12</v>
      </c>
    </row>
    <row r="757" spans="1:5">
      <c r="A757" s="23">
        <v>2021</v>
      </c>
      <c r="B757" s="23" t="s">
        <v>1886</v>
      </c>
      <c r="C757" s="22" t="s">
        <v>156</v>
      </c>
      <c r="D757" s="13" t="s">
        <v>3583</v>
      </c>
      <c r="E757" s="35">
        <v>25</v>
      </c>
    </row>
    <row r="758" spans="1:5">
      <c r="A758" s="23">
        <v>2021</v>
      </c>
      <c r="B758" s="23" t="s">
        <v>1886</v>
      </c>
      <c r="C758" s="22" t="s">
        <v>156</v>
      </c>
      <c r="D758" s="13" t="s">
        <v>3585</v>
      </c>
      <c r="E758" s="35">
        <v>116</v>
      </c>
    </row>
    <row r="759" spans="1:5">
      <c r="A759" s="23">
        <v>2021</v>
      </c>
      <c r="B759" s="23" t="s">
        <v>1886</v>
      </c>
      <c r="C759" s="22" t="s">
        <v>164</v>
      </c>
      <c r="D759" s="13" t="s">
        <v>3584</v>
      </c>
      <c r="E759" s="35">
        <v>5</v>
      </c>
    </row>
    <row r="760" spans="1:5">
      <c r="A760" s="23">
        <v>2021</v>
      </c>
      <c r="B760" s="23" t="s">
        <v>1886</v>
      </c>
      <c r="C760" s="22" t="s">
        <v>164</v>
      </c>
      <c r="D760" s="13" t="s">
        <v>3583</v>
      </c>
      <c r="E760" s="35">
        <v>32</v>
      </c>
    </row>
    <row r="761" spans="1:5">
      <c r="A761" s="23">
        <v>2021</v>
      </c>
      <c r="B761" s="23" t="s">
        <v>1886</v>
      </c>
      <c r="C761" s="22" t="s">
        <v>167</v>
      </c>
      <c r="D761" s="13" t="s">
        <v>3584</v>
      </c>
      <c r="E761" s="35">
        <v>2</v>
      </c>
    </row>
    <row r="762" spans="1:5">
      <c r="A762" s="23">
        <v>2021</v>
      </c>
      <c r="B762" s="23" t="s">
        <v>1886</v>
      </c>
      <c r="C762" s="22" t="s">
        <v>167</v>
      </c>
      <c r="D762" s="13" t="s">
        <v>3583</v>
      </c>
      <c r="E762" s="35">
        <v>63</v>
      </c>
    </row>
    <row r="763" spans="1:5">
      <c r="A763" s="23">
        <v>2021</v>
      </c>
      <c r="B763" s="23" t="s">
        <v>1886</v>
      </c>
      <c r="C763" s="22" t="s">
        <v>1513</v>
      </c>
      <c r="D763" s="13" t="s">
        <v>3583</v>
      </c>
      <c r="E763" s="35">
        <v>18</v>
      </c>
    </row>
    <row r="764" spans="1:5">
      <c r="A764" s="23">
        <v>2021</v>
      </c>
      <c r="B764" s="23" t="s">
        <v>1886</v>
      </c>
      <c r="C764" s="22" t="s">
        <v>1513</v>
      </c>
      <c r="D764" s="13" t="s">
        <v>3583</v>
      </c>
      <c r="E764" s="35">
        <v>6</v>
      </c>
    </row>
    <row r="765" spans="1:5">
      <c r="A765" s="23">
        <v>2021</v>
      </c>
      <c r="B765" s="23" t="s">
        <v>514</v>
      </c>
      <c r="C765" s="22" t="s">
        <v>184</v>
      </c>
      <c r="D765" s="13" t="s">
        <v>3584</v>
      </c>
      <c r="E765" s="35">
        <v>35</v>
      </c>
    </row>
    <row r="766" spans="1:5">
      <c r="A766" s="23">
        <v>2021</v>
      </c>
      <c r="B766" s="23" t="s">
        <v>514</v>
      </c>
      <c r="C766" s="22" t="s">
        <v>184</v>
      </c>
      <c r="D766" s="13" t="s">
        <v>3583</v>
      </c>
      <c r="E766" s="35">
        <v>52</v>
      </c>
    </row>
    <row r="767" spans="1:5">
      <c r="A767" s="23">
        <v>2021</v>
      </c>
      <c r="B767" s="23" t="s">
        <v>514</v>
      </c>
      <c r="C767" s="22" t="s">
        <v>184</v>
      </c>
      <c r="D767" s="13" t="s">
        <v>3585</v>
      </c>
      <c r="E767" s="35">
        <v>3</v>
      </c>
    </row>
    <row r="768" spans="1:5">
      <c r="A768" s="23">
        <v>2021</v>
      </c>
      <c r="B768" s="23" t="s">
        <v>514</v>
      </c>
      <c r="C768" s="22" t="s">
        <v>23</v>
      </c>
      <c r="D768" s="13" t="s">
        <v>3584</v>
      </c>
      <c r="E768" s="35">
        <v>2</v>
      </c>
    </row>
    <row r="769" spans="1:5">
      <c r="A769" s="23">
        <v>2021</v>
      </c>
      <c r="B769" s="23" t="s">
        <v>514</v>
      </c>
      <c r="C769" s="22" t="s">
        <v>23</v>
      </c>
      <c r="D769" s="13" t="s">
        <v>3583</v>
      </c>
      <c r="E769" s="35">
        <v>54</v>
      </c>
    </row>
    <row r="770" spans="1:5">
      <c r="A770" s="23">
        <v>2021</v>
      </c>
      <c r="B770" s="23" t="s">
        <v>514</v>
      </c>
      <c r="C770" s="22" t="s">
        <v>6804</v>
      </c>
      <c r="D770" s="13" t="s">
        <v>3584</v>
      </c>
      <c r="E770" s="35">
        <v>3</v>
      </c>
    </row>
    <row r="771" spans="1:5">
      <c r="A771" s="23">
        <v>2021</v>
      </c>
      <c r="B771" s="23" t="s">
        <v>514</v>
      </c>
      <c r="C771" s="22" t="s">
        <v>6804</v>
      </c>
      <c r="D771" s="13" t="s">
        <v>3583</v>
      </c>
      <c r="E771" s="35">
        <v>23</v>
      </c>
    </row>
    <row r="772" spans="1:5">
      <c r="A772" s="23">
        <v>2021</v>
      </c>
      <c r="B772" s="23" t="s">
        <v>514</v>
      </c>
      <c r="C772" s="22" t="s">
        <v>185</v>
      </c>
      <c r="D772" s="13" t="s">
        <v>3584</v>
      </c>
      <c r="E772" s="35">
        <v>12</v>
      </c>
    </row>
    <row r="773" spans="1:5">
      <c r="A773" s="23">
        <v>2021</v>
      </c>
      <c r="B773" s="23" t="s">
        <v>514</v>
      </c>
      <c r="C773" s="22" t="s">
        <v>185</v>
      </c>
      <c r="D773" s="13" t="s">
        <v>3583</v>
      </c>
      <c r="E773" s="35">
        <v>91</v>
      </c>
    </row>
    <row r="774" spans="1:5">
      <c r="A774" s="23">
        <v>2021</v>
      </c>
      <c r="B774" s="23" t="s">
        <v>514</v>
      </c>
      <c r="C774" s="22" t="s">
        <v>185</v>
      </c>
      <c r="D774" s="13" t="s">
        <v>3585</v>
      </c>
      <c r="E774" s="35">
        <v>1</v>
      </c>
    </row>
    <row r="775" spans="1:5">
      <c r="A775" s="23">
        <v>2021</v>
      </c>
      <c r="B775" s="23" t="s">
        <v>514</v>
      </c>
      <c r="C775" s="22" t="s">
        <v>3925</v>
      </c>
      <c r="D775" s="13" t="s">
        <v>3584</v>
      </c>
      <c r="E775" s="35">
        <v>1</v>
      </c>
    </row>
    <row r="776" spans="1:5">
      <c r="A776" s="23">
        <v>2021</v>
      </c>
      <c r="B776" s="23" t="s">
        <v>514</v>
      </c>
      <c r="C776" s="22" t="s">
        <v>3925</v>
      </c>
      <c r="D776" s="13" t="s">
        <v>3583</v>
      </c>
      <c r="E776" s="35">
        <v>88</v>
      </c>
    </row>
    <row r="777" spans="1:5">
      <c r="A777" s="23">
        <v>2021</v>
      </c>
      <c r="B777" s="23" t="s">
        <v>514</v>
      </c>
      <c r="C777" s="22" t="s">
        <v>8102</v>
      </c>
      <c r="D777" s="13" t="s">
        <v>3583</v>
      </c>
      <c r="E777" s="35">
        <v>4</v>
      </c>
    </row>
  </sheetData>
  <autoFilter ref="A1:E777" xr:uid="{00000000-0009-0000-0000-00001D000000}"/>
  <sortState xmlns:xlrd2="http://schemas.microsoft.com/office/spreadsheetml/2017/richdata2" ref="A2:E777">
    <sortCondition ref="A2:A777"/>
    <sortCondition descending="1" ref="B2:B777"/>
    <sortCondition ref="C2:C777"/>
    <sortCondition ref="D2:D777"/>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
    <tabColor theme="0"/>
  </sheetPr>
  <dimension ref="A1:G2371"/>
  <sheetViews>
    <sheetView zoomScale="85" zoomScaleNormal="85" workbookViewId="0">
      <pane ySplit="1" topLeftCell="A2" activePane="bottomLeft" state="frozen"/>
      <selection pane="bottomLeft" activeCell="F5" sqref="F5"/>
    </sheetView>
  </sheetViews>
  <sheetFormatPr baseColWidth="10" defaultRowHeight="16.5"/>
  <cols>
    <col min="1" max="1" width="9" bestFit="1" customWidth="1"/>
    <col min="2" max="2" width="12.5" bestFit="1" customWidth="1"/>
    <col min="3" max="3" width="56" bestFit="1" customWidth="1"/>
    <col min="4" max="4" width="19.125" bestFit="1" customWidth="1"/>
    <col min="5" max="5" width="34.125" style="10" bestFit="1" customWidth="1"/>
    <col min="6" max="6" width="12.75" bestFit="1" customWidth="1"/>
    <col min="7" max="7" width="9.125" style="3" bestFit="1" customWidth="1"/>
  </cols>
  <sheetData>
    <row r="1" spans="1:7">
      <c r="A1" s="43" t="s">
        <v>2398</v>
      </c>
      <c r="B1" s="43" t="s">
        <v>199</v>
      </c>
      <c r="C1" s="43" t="s">
        <v>3598</v>
      </c>
      <c r="D1" s="43" t="s">
        <v>3560</v>
      </c>
      <c r="E1" s="43" t="s">
        <v>3567</v>
      </c>
      <c r="F1" s="43" t="s">
        <v>2703</v>
      </c>
      <c r="G1" s="43" t="s">
        <v>3568</v>
      </c>
    </row>
    <row r="2" spans="1:7">
      <c r="A2" s="23">
        <v>2007</v>
      </c>
      <c r="B2" s="23" t="s">
        <v>1886</v>
      </c>
      <c r="C2" s="22" t="s">
        <v>3582</v>
      </c>
      <c r="D2" s="23" t="s">
        <v>3561</v>
      </c>
      <c r="E2" s="34" t="s">
        <v>207</v>
      </c>
      <c r="F2" s="36">
        <v>1</v>
      </c>
      <c r="G2" s="25">
        <v>1</v>
      </c>
    </row>
    <row r="3" spans="1:7">
      <c r="A3" s="23">
        <v>2007</v>
      </c>
      <c r="B3" s="23" t="s">
        <v>1886</v>
      </c>
      <c r="C3" s="22" t="s">
        <v>3578</v>
      </c>
      <c r="D3" s="23" t="s">
        <v>3561</v>
      </c>
      <c r="E3" s="34" t="s">
        <v>205</v>
      </c>
      <c r="F3" s="36">
        <v>2</v>
      </c>
      <c r="G3" s="25">
        <v>2</v>
      </c>
    </row>
    <row r="4" spans="1:7">
      <c r="A4" s="23">
        <v>2007</v>
      </c>
      <c r="B4" s="23" t="s">
        <v>1886</v>
      </c>
      <c r="C4" s="22" t="s">
        <v>3578</v>
      </c>
      <c r="D4" s="23" t="s">
        <v>3561</v>
      </c>
      <c r="E4" s="34" t="s">
        <v>206</v>
      </c>
      <c r="F4" s="36">
        <v>5</v>
      </c>
      <c r="G4" s="25">
        <v>5</v>
      </c>
    </row>
    <row r="5" spans="1:7">
      <c r="A5" s="23">
        <v>2007</v>
      </c>
      <c r="B5" s="23" t="s">
        <v>1886</v>
      </c>
      <c r="C5" s="22" t="s">
        <v>3578</v>
      </c>
      <c r="D5" s="23" t="s">
        <v>3561</v>
      </c>
      <c r="E5" s="34" t="s">
        <v>204</v>
      </c>
      <c r="F5" s="36">
        <v>4</v>
      </c>
      <c r="G5" s="25">
        <v>4</v>
      </c>
    </row>
    <row r="6" spans="1:7">
      <c r="A6" s="23">
        <v>2007</v>
      </c>
      <c r="B6" s="23" t="s">
        <v>1886</v>
      </c>
      <c r="C6" s="22" t="s">
        <v>5</v>
      </c>
      <c r="D6" s="23" t="s">
        <v>3561</v>
      </c>
      <c r="E6" s="34" t="s">
        <v>207</v>
      </c>
      <c r="F6" s="36">
        <v>6</v>
      </c>
      <c r="G6" s="25">
        <v>6</v>
      </c>
    </row>
    <row r="7" spans="1:7">
      <c r="A7" s="23">
        <v>2007</v>
      </c>
      <c r="B7" s="23" t="s">
        <v>1886</v>
      </c>
      <c r="C7" s="22" t="s">
        <v>5</v>
      </c>
      <c r="D7" s="23" t="s">
        <v>3561</v>
      </c>
      <c r="E7" s="34" t="s">
        <v>205</v>
      </c>
      <c r="F7" s="36">
        <v>16</v>
      </c>
      <c r="G7" s="25">
        <v>12.5</v>
      </c>
    </row>
    <row r="8" spans="1:7">
      <c r="A8" s="23">
        <v>2007</v>
      </c>
      <c r="B8" s="23" t="s">
        <v>1886</v>
      </c>
      <c r="C8" s="22" t="s">
        <v>5</v>
      </c>
      <c r="D8" s="23" t="s">
        <v>3561</v>
      </c>
      <c r="E8" s="34" t="s">
        <v>206</v>
      </c>
      <c r="F8" s="36">
        <v>28</v>
      </c>
      <c r="G8" s="25">
        <v>22</v>
      </c>
    </row>
    <row r="9" spans="1:7">
      <c r="A9" s="23">
        <v>2007</v>
      </c>
      <c r="B9" s="23" t="s">
        <v>1886</v>
      </c>
      <c r="C9" s="22" t="s">
        <v>5</v>
      </c>
      <c r="D9" s="23" t="s">
        <v>3561</v>
      </c>
      <c r="E9" s="34" t="s">
        <v>204</v>
      </c>
      <c r="F9" s="36">
        <v>20</v>
      </c>
      <c r="G9" s="25">
        <v>17</v>
      </c>
    </row>
    <row r="10" spans="1:7">
      <c r="A10" s="23">
        <v>2007</v>
      </c>
      <c r="B10" s="23" t="s">
        <v>1886</v>
      </c>
      <c r="C10" s="22" t="s">
        <v>10</v>
      </c>
      <c r="D10" s="23" t="s">
        <v>3561</v>
      </c>
      <c r="E10" s="34" t="s">
        <v>207</v>
      </c>
      <c r="F10" s="36">
        <v>3</v>
      </c>
      <c r="G10" s="25">
        <v>2.5</v>
      </c>
    </row>
    <row r="11" spans="1:7">
      <c r="A11" s="23">
        <v>2007</v>
      </c>
      <c r="B11" s="23" t="s">
        <v>1886</v>
      </c>
      <c r="C11" s="22" t="s">
        <v>10</v>
      </c>
      <c r="D11" s="23" t="s">
        <v>3561</v>
      </c>
      <c r="E11" s="34" t="s">
        <v>205</v>
      </c>
      <c r="F11" s="36">
        <v>4</v>
      </c>
      <c r="G11" s="25">
        <v>3.5</v>
      </c>
    </row>
    <row r="12" spans="1:7">
      <c r="A12" s="23">
        <v>2007</v>
      </c>
      <c r="B12" s="23" t="s">
        <v>1886</v>
      </c>
      <c r="C12" s="22" t="s">
        <v>10</v>
      </c>
      <c r="D12" s="23" t="s">
        <v>3561</v>
      </c>
      <c r="E12" s="34" t="s">
        <v>206</v>
      </c>
      <c r="F12" s="36">
        <v>14</v>
      </c>
      <c r="G12" s="25">
        <v>11</v>
      </c>
    </row>
    <row r="13" spans="1:7">
      <c r="A13" s="23">
        <v>2007</v>
      </c>
      <c r="B13" s="23" t="s">
        <v>1886</v>
      </c>
      <c r="C13" s="22" t="s">
        <v>10</v>
      </c>
      <c r="D13" s="23" t="s">
        <v>3561</v>
      </c>
      <c r="E13" s="34" t="s">
        <v>204</v>
      </c>
      <c r="F13" s="36">
        <v>33</v>
      </c>
      <c r="G13" s="25">
        <v>26.5</v>
      </c>
    </row>
    <row r="14" spans="1:7">
      <c r="A14" s="23">
        <v>2007</v>
      </c>
      <c r="B14" s="23" t="s">
        <v>1886</v>
      </c>
      <c r="C14" s="22" t="s">
        <v>14</v>
      </c>
      <c r="D14" s="23" t="s">
        <v>3561</v>
      </c>
      <c r="E14" s="34" t="s">
        <v>207</v>
      </c>
      <c r="F14" s="36">
        <v>36</v>
      </c>
      <c r="G14" s="25">
        <v>34</v>
      </c>
    </row>
    <row r="15" spans="1:7">
      <c r="A15" s="23">
        <v>2007</v>
      </c>
      <c r="B15" s="23" t="s">
        <v>1886</v>
      </c>
      <c r="C15" s="22" t="s">
        <v>14</v>
      </c>
      <c r="D15" s="23" t="s">
        <v>3561</v>
      </c>
      <c r="E15" s="34" t="s">
        <v>205</v>
      </c>
      <c r="F15" s="36">
        <v>10</v>
      </c>
      <c r="G15" s="25">
        <v>10</v>
      </c>
    </row>
    <row r="16" spans="1:7">
      <c r="A16" s="23">
        <v>2007</v>
      </c>
      <c r="B16" s="23" t="s">
        <v>1886</v>
      </c>
      <c r="C16" s="22" t="s">
        <v>14</v>
      </c>
      <c r="D16" s="23" t="s">
        <v>3561</v>
      </c>
      <c r="E16" s="34" t="s">
        <v>206</v>
      </c>
      <c r="F16" s="36">
        <v>93</v>
      </c>
      <c r="G16" s="25">
        <v>87</v>
      </c>
    </row>
    <row r="17" spans="1:7">
      <c r="A17" s="23">
        <v>2007</v>
      </c>
      <c r="B17" s="23" t="s">
        <v>1886</v>
      </c>
      <c r="C17" s="22" t="s">
        <v>14</v>
      </c>
      <c r="D17" s="23" t="s">
        <v>3561</v>
      </c>
      <c r="E17" s="34" t="s">
        <v>204</v>
      </c>
      <c r="F17" s="36">
        <v>36</v>
      </c>
      <c r="G17" s="25">
        <v>32.5</v>
      </c>
    </row>
    <row r="18" spans="1:7">
      <c r="A18" s="23">
        <v>2007</v>
      </c>
      <c r="B18" s="23" t="s">
        <v>1886</v>
      </c>
      <c r="C18" s="22" t="s">
        <v>23</v>
      </c>
      <c r="D18" s="23" t="s">
        <v>3561</v>
      </c>
      <c r="E18" s="34" t="s">
        <v>207</v>
      </c>
      <c r="F18" s="36">
        <v>16</v>
      </c>
      <c r="G18" s="25">
        <v>15.3</v>
      </c>
    </row>
    <row r="19" spans="1:7">
      <c r="A19" s="23">
        <v>2007</v>
      </c>
      <c r="B19" s="23" t="s">
        <v>1886</v>
      </c>
      <c r="C19" s="22" t="s">
        <v>23</v>
      </c>
      <c r="D19" s="23" t="s">
        <v>3561</v>
      </c>
      <c r="E19" s="34" t="s">
        <v>205</v>
      </c>
      <c r="F19" s="36">
        <v>7</v>
      </c>
      <c r="G19" s="25">
        <v>7</v>
      </c>
    </row>
    <row r="20" spans="1:7">
      <c r="A20" s="23">
        <v>2007</v>
      </c>
      <c r="B20" s="23" t="s">
        <v>1886</v>
      </c>
      <c r="C20" s="22" t="s">
        <v>23</v>
      </c>
      <c r="D20" s="23" t="s">
        <v>3561</v>
      </c>
      <c r="E20" s="34" t="s">
        <v>206</v>
      </c>
      <c r="F20" s="36">
        <v>27</v>
      </c>
      <c r="G20" s="25">
        <v>26.5</v>
      </c>
    </row>
    <row r="21" spans="1:7">
      <c r="A21" s="23">
        <v>2007</v>
      </c>
      <c r="B21" s="23" t="s">
        <v>1886</v>
      </c>
      <c r="C21" s="22" t="s">
        <v>23</v>
      </c>
      <c r="D21" s="23" t="s">
        <v>3561</v>
      </c>
      <c r="E21" s="34" t="s">
        <v>204</v>
      </c>
      <c r="F21" s="36">
        <v>19</v>
      </c>
      <c r="G21" s="25">
        <v>19</v>
      </c>
    </row>
    <row r="22" spans="1:7">
      <c r="A22" s="23">
        <v>2007</v>
      </c>
      <c r="B22" s="23" t="s">
        <v>1886</v>
      </c>
      <c r="C22" s="22" t="s">
        <v>41</v>
      </c>
      <c r="D22" s="23" t="s">
        <v>3561</v>
      </c>
      <c r="E22" s="34" t="s">
        <v>207</v>
      </c>
      <c r="F22" s="36">
        <v>6</v>
      </c>
      <c r="G22" s="25">
        <v>6</v>
      </c>
    </row>
    <row r="23" spans="1:7">
      <c r="A23" s="23">
        <v>2007</v>
      </c>
      <c r="B23" s="23" t="s">
        <v>1886</v>
      </c>
      <c r="C23" s="22" t="s">
        <v>41</v>
      </c>
      <c r="D23" s="23" t="s">
        <v>3561</v>
      </c>
      <c r="E23" s="34" t="s">
        <v>205</v>
      </c>
      <c r="F23" s="36">
        <v>20</v>
      </c>
      <c r="G23" s="25">
        <v>11.9</v>
      </c>
    </row>
    <row r="24" spans="1:7">
      <c r="A24" s="23">
        <v>2007</v>
      </c>
      <c r="B24" s="23" t="s">
        <v>1886</v>
      </c>
      <c r="C24" s="22" t="s">
        <v>41</v>
      </c>
      <c r="D24" s="23" t="s">
        <v>3561</v>
      </c>
      <c r="E24" s="34" t="s">
        <v>206</v>
      </c>
      <c r="F24" s="36">
        <v>14</v>
      </c>
      <c r="G24" s="25">
        <v>10.9</v>
      </c>
    </row>
    <row r="25" spans="1:7">
      <c r="A25" s="23">
        <v>2007</v>
      </c>
      <c r="B25" s="23" t="s">
        <v>1886</v>
      </c>
      <c r="C25" s="22" t="s">
        <v>41</v>
      </c>
      <c r="D25" s="23" t="s">
        <v>3561</v>
      </c>
      <c r="E25" s="34" t="s">
        <v>204</v>
      </c>
      <c r="F25" s="36">
        <v>16</v>
      </c>
      <c r="G25" s="25">
        <v>9.8000000000000007</v>
      </c>
    </row>
    <row r="26" spans="1:7">
      <c r="A26" s="23">
        <v>2007</v>
      </c>
      <c r="B26" s="23" t="s">
        <v>1886</v>
      </c>
      <c r="C26" s="22" t="s">
        <v>60</v>
      </c>
      <c r="D26" s="23" t="s">
        <v>3561</v>
      </c>
      <c r="E26" s="34" t="s">
        <v>207</v>
      </c>
      <c r="F26" s="36">
        <v>7</v>
      </c>
      <c r="G26" s="25">
        <v>6.5</v>
      </c>
    </row>
    <row r="27" spans="1:7">
      <c r="A27" s="23">
        <v>2007</v>
      </c>
      <c r="B27" s="23" t="s">
        <v>1886</v>
      </c>
      <c r="C27" s="22" t="s">
        <v>60</v>
      </c>
      <c r="D27" s="23" t="s">
        <v>3561</v>
      </c>
      <c r="E27" s="34" t="s">
        <v>205</v>
      </c>
      <c r="F27" s="36">
        <v>2</v>
      </c>
      <c r="G27" s="25">
        <v>1.8</v>
      </c>
    </row>
    <row r="28" spans="1:7">
      <c r="A28" s="23">
        <v>2007</v>
      </c>
      <c r="B28" s="23" t="s">
        <v>1886</v>
      </c>
      <c r="C28" s="22" t="s">
        <v>60</v>
      </c>
      <c r="D28" s="23" t="s">
        <v>3561</v>
      </c>
      <c r="E28" s="34" t="s">
        <v>206</v>
      </c>
      <c r="F28" s="36">
        <v>15</v>
      </c>
      <c r="G28" s="25">
        <v>15</v>
      </c>
    </row>
    <row r="29" spans="1:7">
      <c r="A29" s="23">
        <v>2007</v>
      </c>
      <c r="B29" s="23" t="s">
        <v>1886</v>
      </c>
      <c r="C29" s="22" t="s">
        <v>60</v>
      </c>
      <c r="D29" s="23" t="s">
        <v>3561</v>
      </c>
      <c r="E29" s="34" t="s">
        <v>204</v>
      </c>
      <c r="F29" s="36">
        <v>4</v>
      </c>
      <c r="G29" s="25">
        <v>4</v>
      </c>
    </row>
    <row r="30" spans="1:7">
      <c r="A30" s="23">
        <v>2007</v>
      </c>
      <c r="B30" s="23" t="s">
        <v>1886</v>
      </c>
      <c r="C30" s="22" t="s">
        <v>70</v>
      </c>
      <c r="D30" s="23" t="s">
        <v>3561</v>
      </c>
      <c r="E30" s="34" t="s">
        <v>207</v>
      </c>
      <c r="F30" s="36">
        <v>16</v>
      </c>
      <c r="G30" s="25">
        <v>15</v>
      </c>
    </row>
    <row r="31" spans="1:7">
      <c r="A31" s="23">
        <v>2007</v>
      </c>
      <c r="B31" s="23" t="s">
        <v>1886</v>
      </c>
      <c r="C31" s="22" t="s">
        <v>70</v>
      </c>
      <c r="D31" s="23" t="s">
        <v>3561</v>
      </c>
      <c r="E31" s="34" t="s">
        <v>205</v>
      </c>
      <c r="F31" s="36">
        <v>2</v>
      </c>
      <c r="G31" s="25">
        <v>1.5</v>
      </c>
    </row>
    <row r="32" spans="1:7">
      <c r="A32" s="23">
        <v>2007</v>
      </c>
      <c r="B32" s="23" t="s">
        <v>1886</v>
      </c>
      <c r="C32" s="22" t="s">
        <v>70</v>
      </c>
      <c r="D32" s="23" t="s">
        <v>3561</v>
      </c>
      <c r="E32" s="34" t="s">
        <v>206</v>
      </c>
      <c r="F32" s="36">
        <v>20</v>
      </c>
      <c r="G32" s="25">
        <v>20</v>
      </c>
    </row>
    <row r="33" spans="1:7">
      <c r="A33" s="23">
        <v>2007</v>
      </c>
      <c r="B33" s="23" t="s">
        <v>1886</v>
      </c>
      <c r="C33" s="22" t="s">
        <v>70</v>
      </c>
      <c r="D33" s="23" t="s">
        <v>3561</v>
      </c>
      <c r="E33" s="34" t="s">
        <v>204</v>
      </c>
      <c r="F33" s="36">
        <v>4</v>
      </c>
      <c r="G33" s="25">
        <v>3.5</v>
      </c>
    </row>
    <row r="34" spans="1:7">
      <c r="A34" s="23">
        <v>2007</v>
      </c>
      <c r="B34" s="23" t="s">
        <v>1886</v>
      </c>
      <c r="C34" s="22" t="s">
        <v>76</v>
      </c>
      <c r="D34" s="23" t="s">
        <v>3561</v>
      </c>
      <c r="E34" s="34" t="s">
        <v>207</v>
      </c>
      <c r="F34" s="36">
        <v>5</v>
      </c>
      <c r="G34" s="25">
        <v>5</v>
      </c>
    </row>
    <row r="35" spans="1:7">
      <c r="A35" s="23">
        <v>2007</v>
      </c>
      <c r="B35" s="23" t="s">
        <v>1886</v>
      </c>
      <c r="C35" s="22" t="s">
        <v>76</v>
      </c>
      <c r="D35" s="23" t="s">
        <v>3561</v>
      </c>
      <c r="E35" s="34" t="s">
        <v>205</v>
      </c>
      <c r="F35" s="36">
        <v>5</v>
      </c>
      <c r="G35" s="25">
        <v>4.3</v>
      </c>
    </row>
    <row r="36" spans="1:7">
      <c r="A36" s="23">
        <v>2007</v>
      </c>
      <c r="B36" s="23" t="s">
        <v>1886</v>
      </c>
      <c r="C36" s="22" t="s">
        <v>76</v>
      </c>
      <c r="D36" s="23" t="s">
        <v>3561</v>
      </c>
      <c r="E36" s="34" t="s">
        <v>206</v>
      </c>
      <c r="F36" s="36">
        <v>35</v>
      </c>
      <c r="G36" s="25">
        <v>31.5</v>
      </c>
    </row>
    <row r="37" spans="1:7">
      <c r="A37" s="23">
        <v>2007</v>
      </c>
      <c r="B37" s="23" t="s">
        <v>1886</v>
      </c>
      <c r="C37" s="22" t="s">
        <v>76</v>
      </c>
      <c r="D37" s="23" t="s">
        <v>3561</v>
      </c>
      <c r="E37" s="34" t="s">
        <v>204</v>
      </c>
      <c r="F37" s="36">
        <v>24</v>
      </c>
      <c r="G37" s="25">
        <v>19.5</v>
      </c>
    </row>
    <row r="38" spans="1:7">
      <c r="A38" s="23">
        <v>2007</v>
      </c>
      <c r="B38" s="23" t="s">
        <v>1886</v>
      </c>
      <c r="C38" s="22" t="s">
        <v>83</v>
      </c>
      <c r="D38" s="23" t="s">
        <v>3561</v>
      </c>
      <c r="E38" s="34" t="s">
        <v>207</v>
      </c>
      <c r="F38" s="36">
        <v>2</v>
      </c>
      <c r="G38" s="25">
        <v>1.5</v>
      </c>
    </row>
    <row r="39" spans="1:7">
      <c r="A39" s="23">
        <v>2007</v>
      </c>
      <c r="B39" s="23" t="s">
        <v>1886</v>
      </c>
      <c r="C39" s="22" t="s">
        <v>83</v>
      </c>
      <c r="D39" s="23" t="s">
        <v>3561</v>
      </c>
      <c r="E39" s="34" t="s">
        <v>206</v>
      </c>
      <c r="F39" s="36">
        <v>1</v>
      </c>
      <c r="G39" s="25">
        <v>0.5</v>
      </c>
    </row>
    <row r="40" spans="1:7">
      <c r="A40" s="23">
        <v>2007</v>
      </c>
      <c r="B40" s="23" t="s">
        <v>1886</v>
      </c>
      <c r="C40" s="22" t="s">
        <v>86</v>
      </c>
      <c r="D40" s="23" t="s">
        <v>3561</v>
      </c>
      <c r="E40" s="34" t="s">
        <v>207</v>
      </c>
      <c r="F40" s="36">
        <v>6</v>
      </c>
      <c r="G40" s="25">
        <v>6</v>
      </c>
    </row>
    <row r="41" spans="1:7">
      <c r="A41" s="23">
        <v>2007</v>
      </c>
      <c r="B41" s="23" t="s">
        <v>1886</v>
      </c>
      <c r="C41" s="22" t="s">
        <v>86</v>
      </c>
      <c r="D41" s="23" t="s">
        <v>3561</v>
      </c>
      <c r="E41" s="34" t="s">
        <v>205</v>
      </c>
      <c r="F41" s="36">
        <v>7</v>
      </c>
      <c r="G41" s="25">
        <v>4</v>
      </c>
    </row>
    <row r="42" spans="1:7">
      <c r="A42" s="23">
        <v>2007</v>
      </c>
      <c r="B42" s="23" t="s">
        <v>1886</v>
      </c>
      <c r="C42" s="22" t="s">
        <v>86</v>
      </c>
      <c r="D42" s="23" t="s">
        <v>3561</v>
      </c>
      <c r="E42" s="34" t="s">
        <v>206</v>
      </c>
      <c r="F42" s="36">
        <v>22</v>
      </c>
      <c r="G42" s="25">
        <v>19.5</v>
      </c>
    </row>
    <row r="43" spans="1:7">
      <c r="A43" s="23">
        <v>2007</v>
      </c>
      <c r="B43" s="23" t="s">
        <v>1886</v>
      </c>
      <c r="C43" s="22" t="s">
        <v>86</v>
      </c>
      <c r="D43" s="23" t="s">
        <v>3561</v>
      </c>
      <c r="E43" s="34" t="s">
        <v>204</v>
      </c>
      <c r="F43" s="36">
        <v>13</v>
      </c>
      <c r="G43" s="25">
        <v>10.5</v>
      </c>
    </row>
    <row r="44" spans="1:7">
      <c r="A44" s="23">
        <v>2007</v>
      </c>
      <c r="B44" s="23" t="s">
        <v>1886</v>
      </c>
      <c r="C44" s="22" t="s">
        <v>89</v>
      </c>
      <c r="D44" s="23" t="s">
        <v>3561</v>
      </c>
      <c r="E44" s="34" t="s">
        <v>207</v>
      </c>
      <c r="F44" s="36">
        <v>2</v>
      </c>
      <c r="G44" s="25">
        <v>2</v>
      </c>
    </row>
    <row r="45" spans="1:7">
      <c r="A45" s="23">
        <v>2007</v>
      </c>
      <c r="B45" s="23" t="s">
        <v>1886</v>
      </c>
      <c r="C45" s="22" t="s">
        <v>89</v>
      </c>
      <c r="D45" s="23" t="s">
        <v>3561</v>
      </c>
      <c r="E45" s="34" t="s">
        <v>205</v>
      </c>
      <c r="F45" s="36">
        <v>7</v>
      </c>
      <c r="G45" s="25">
        <v>5</v>
      </c>
    </row>
    <row r="46" spans="1:7">
      <c r="A46" s="23">
        <v>2007</v>
      </c>
      <c r="B46" s="23" t="s">
        <v>1886</v>
      </c>
      <c r="C46" s="22" t="s">
        <v>89</v>
      </c>
      <c r="D46" s="23" t="s">
        <v>3561</v>
      </c>
      <c r="E46" s="34" t="s">
        <v>206</v>
      </c>
      <c r="F46" s="36">
        <v>15</v>
      </c>
      <c r="G46" s="25">
        <v>13</v>
      </c>
    </row>
    <row r="47" spans="1:7">
      <c r="A47" s="23">
        <v>2007</v>
      </c>
      <c r="B47" s="23" t="s">
        <v>1886</v>
      </c>
      <c r="C47" s="22" t="s">
        <v>89</v>
      </c>
      <c r="D47" s="23" t="s">
        <v>3561</v>
      </c>
      <c r="E47" s="34" t="s">
        <v>204</v>
      </c>
      <c r="F47" s="36">
        <v>7</v>
      </c>
      <c r="G47" s="25">
        <v>6</v>
      </c>
    </row>
    <row r="48" spans="1:7">
      <c r="A48" s="23">
        <v>2007</v>
      </c>
      <c r="B48" s="23" t="s">
        <v>1886</v>
      </c>
      <c r="C48" s="22" t="s">
        <v>94</v>
      </c>
      <c r="D48" s="23" t="s">
        <v>3561</v>
      </c>
      <c r="E48" s="34" t="s">
        <v>207</v>
      </c>
      <c r="F48" s="36">
        <v>9</v>
      </c>
      <c r="G48" s="25">
        <v>9</v>
      </c>
    </row>
    <row r="49" spans="1:7">
      <c r="A49" s="23">
        <v>2007</v>
      </c>
      <c r="B49" s="23" t="s">
        <v>1886</v>
      </c>
      <c r="C49" s="22" t="s">
        <v>94</v>
      </c>
      <c r="D49" s="23" t="s">
        <v>3561</v>
      </c>
      <c r="E49" s="34" t="s">
        <v>205</v>
      </c>
      <c r="F49" s="36">
        <v>1</v>
      </c>
      <c r="G49" s="25">
        <v>1</v>
      </c>
    </row>
    <row r="50" spans="1:7">
      <c r="A50" s="23">
        <v>2007</v>
      </c>
      <c r="B50" s="23" t="s">
        <v>1886</v>
      </c>
      <c r="C50" s="22" t="s">
        <v>94</v>
      </c>
      <c r="D50" s="23" t="s">
        <v>3561</v>
      </c>
      <c r="E50" s="34" t="s">
        <v>206</v>
      </c>
      <c r="F50" s="36">
        <v>17</v>
      </c>
      <c r="G50" s="25">
        <v>16.5</v>
      </c>
    </row>
    <row r="51" spans="1:7">
      <c r="A51" s="23">
        <v>2007</v>
      </c>
      <c r="B51" s="23" t="s">
        <v>1886</v>
      </c>
      <c r="C51" s="22" t="s">
        <v>94</v>
      </c>
      <c r="D51" s="23" t="s">
        <v>3561</v>
      </c>
      <c r="E51" s="34" t="s">
        <v>204</v>
      </c>
      <c r="F51" s="36">
        <v>5</v>
      </c>
      <c r="G51" s="25">
        <v>5</v>
      </c>
    </row>
    <row r="52" spans="1:7">
      <c r="A52" s="23">
        <v>2007</v>
      </c>
      <c r="B52" s="23" t="s">
        <v>1886</v>
      </c>
      <c r="C52" s="22" t="s">
        <v>100</v>
      </c>
      <c r="D52" s="23" t="s">
        <v>3561</v>
      </c>
      <c r="E52" s="34" t="s">
        <v>207</v>
      </c>
      <c r="F52" s="36">
        <v>5</v>
      </c>
      <c r="G52" s="25">
        <v>5</v>
      </c>
    </row>
    <row r="53" spans="1:7">
      <c r="A53" s="23">
        <v>2007</v>
      </c>
      <c r="B53" s="23" t="s">
        <v>1886</v>
      </c>
      <c r="C53" s="22" t="s">
        <v>100</v>
      </c>
      <c r="D53" s="23" t="s">
        <v>3561</v>
      </c>
      <c r="E53" s="34" t="s">
        <v>205</v>
      </c>
      <c r="F53" s="36">
        <v>1</v>
      </c>
      <c r="G53" s="25">
        <v>0.5</v>
      </c>
    </row>
    <row r="54" spans="1:7">
      <c r="A54" s="23">
        <v>2007</v>
      </c>
      <c r="B54" s="23" t="s">
        <v>1886</v>
      </c>
      <c r="C54" s="22" t="s">
        <v>100</v>
      </c>
      <c r="D54" s="23" t="s">
        <v>3561</v>
      </c>
      <c r="E54" s="34" t="s">
        <v>206</v>
      </c>
      <c r="F54" s="36">
        <v>3</v>
      </c>
      <c r="G54" s="25">
        <v>2</v>
      </c>
    </row>
    <row r="55" spans="1:7">
      <c r="A55" s="23">
        <v>2007</v>
      </c>
      <c r="B55" s="23" t="s">
        <v>1886</v>
      </c>
      <c r="C55" s="22" t="s">
        <v>100</v>
      </c>
      <c r="D55" s="23" t="s">
        <v>3561</v>
      </c>
      <c r="E55" s="34" t="s">
        <v>204</v>
      </c>
      <c r="F55" s="36">
        <v>17</v>
      </c>
      <c r="G55" s="25">
        <v>13.5</v>
      </c>
    </row>
    <row r="56" spans="1:7">
      <c r="A56" s="23">
        <v>2007</v>
      </c>
      <c r="B56" s="23" t="s">
        <v>1886</v>
      </c>
      <c r="C56" s="22" t="s">
        <v>104</v>
      </c>
      <c r="D56" s="23" t="s">
        <v>3561</v>
      </c>
      <c r="E56" s="34" t="s">
        <v>207</v>
      </c>
      <c r="F56" s="36">
        <v>10</v>
      </c>
      <c r="G56" s="25">
        <v>10</v>
      </c>
    </row>
    <row r="57" spans="1:7">
      <c r="A57" s="23">
        <v>2007</v>
      </c>
      <c r="B57" s="23" t="s">
        <v>1886</v>
      </c>
      <c r="C57" s="22" t="s">
        <v>104</v>
      </c>
      <c r="D57" s="23" t="s">
        <v>3561</v>
      </c>
      <c r="E57" s="34" t="s">
        <v>205</v>
      </c>
      <c r="F57" s="36">
        <v>3</v>
      </c>
      <c r="G57" s="25">
        <v>3</v>
      </c>
    </row>
    <row r="58" spans="1:7">
      <c r="A58" s="23">
        <v>2007</v>
      </c>
      <c r="B58" s="23" t="s">
        <v>1886</v>
      </c>
      <c r="C58" s="22" t="s">
        <v>104</v>
      </c>
      <c r="D58" s="23" t="s">
        <v>3561</v>
      </c>
      <c r="E58" s="34" t="s">
        <v>206</v>
      </c>
      <c r="F58" s="36">
        <v>50</v>
      </c>
      <c r="G58" s="25">
        <v>50</v>
      </c>
    </row>
    <row r="59" spans="1:7">
      <c r="A59" s="23">
        <v>2007</v>
      </c>
      <c r="B59" s="23" t="s">
        <v>1886</v>
      </c>
      <c r="C59" s="22" t="s">
        <v>104</v>
      </c>
      <c r="D59" s="23" t="s">
        <v>3561</v>
      </c>
      <c r="E59" s="34" t="s">
        <v>204</v>
      </c>
      <c r="F59" s="36">
        <v>23</v>
      </c>
      <c r="G59" s="25">
        <v>23</v>
      </c>
    </row>
    <row r="60" spans="1:7">
      <c r="A60" s="23">
        <v>2007</v>
      </c>
      <c r="B60" s="23" t="s">
        <v>1886</v>
      </c>
      <c r="C60" s="22" t="s">
        <v>120</v>
      </c>
      <c r="D60" s="23" t="s">
        <v>3561</v>
      </c>
      <c r="E60" s="34" t="s">
        <v>207</v>
      </c>
      <c r="F60" s="36">
        <v>16</v>
      </c>
      <c r="G60" s="25">
        <v>13.3</v>
      </c>
    </row>
    <row r="61" spans="1:7">
      <c r="A61" s="23">
        <v>2007</v>
      </c>
      <c r="B61" s="23" t="s">
        <v>1886</v>
      </c>
      <c r="C61" s="22" t="s">
        <v>120</v>
      </c>
      <c r="D61" s="23" t="s">
        <v>3561</v>
      </c>
      <c r="E61" s="34" t="s">
        <v>205</v>
      </c>
      <c r="F61" s="36">
        <v>13</v>
      </c>
      <c r="G61" s="25">
        <v>9.6</v>
      </c>
    </row>
    <row r="62" spans="1:7">
      <c r="A62" s="23">
        <v>2007</v>
      </c>
      <c r="B62" s="23" t="s">
        <v>1886</v>
      </c>
      <c r="C62" s="22" t="s">
        <v>120</v>
      </c>
      <c r="D62" s="23" t="s">
        <v>3561</v>
      </c>
      <c r="E62" s="34" t="s">
        <v>206</v>
      </c>
      <c r="F62" s="36">
        <v>191</v>
      </c>
      <c r="G62" s="25">
        <v>130.9</v>
      </c>
    </row>
    <row r="63" spans="1:7">
      <c r="A63" s="23">
        <v>2007</v>
      </c>
      <c r="B63" s="23" t="s">
        <v>1886</v>
      </c>
      <c r="C63" s="22" t="s">
        <v>120</v>
      </c>
      <c r="D63" s="23" t="s">
        <v>3561</v>
      </c>
      <c r="E63" s="34" t="s">
        <v>204</v>
      </c>
      <c r="F63" s="36">
        <v>37</v>
      </c>
      <c r="G63" s="25">
        <v>29</v>
      </c>
    </row>
    <row r="64" spans="1:7">
      <c r="A64" s="23">
        <v>2007</v>
      </c>
      <c r="B64" s="23" t="s">
        <v>1886</v>
      </c>
      <c r="C64" s="22" t="s">
        <v>156</v>
      </c>
      <c r="D64" s="23" t="s">
        <v>3561</v>
      </c>
      <c r="E64" s="34" t="s">
        <v>205</v>
      </c>
      <c r="F64" s="36">
        <v>13</v>
      </c>
      <c r="G64" s="25">
        <v>8</v>
      </c>
    </row>
    <row r="65" spans="1:7">
      <c r="A65" s="23">
        <v>2007</v>
      </c>
      <c r="B65" s="23" t="s">
        <v>1886</v>
      </c>
      <c r="C65" s="22" t="s">
        <v>156</v>
      </c>
      <c r="D65" s="23" t="s">
        <v>3561</v>
      </c>
      <c r="E65" s="34" t="s">
        <v>206</v>
      </c>
      <c r="F65" s="36">
        <v>132</v>
      </c>
      <c r="G65" s="25">
        <v>71.900000000000006</v>
      </c>
    </row>
    <row r="66" spans="1:7">
      <c r="A66" s="23">
        <v>2007</v>
      </c>
      <c r="B66" s="23" t="s">
        <v>1886</v>
      </c>
      <c r="C66" s="22" t="s">
        <v>156</v>
      </c>
      <c r="D66" s="23" t="s">
        <v>3561</v>
      </c>
      <c r="E66" s="34" t="s">
        <v>204</v>
      </c>
      <c r="F66" s="36">
        <v>54</v>
      </c>
      <c r="G66" s="25">
        <v>25.9</v>
      </c>
    </row>
    <row r="67" spans="1:7">
      <c r="A67" s="23">
        <v>2007</v>
      </c>
      <c r="B67" s="23" t="s">
        <v>1886</v>
      </c>
      <c r="C67" s="22" t="s">
        <v>164</v>
      </c>
      <c r="D67" s="23" t="s">
        <v>3561</v>
      </c>
      <c r="E67" s="34" t="s">
        <v>207</v>
      </c>
      <c r="F67" s="36">
        <v>4</v>
      </c>
      <c r="G67" s="25">
        <v>4</v>
      </c>
    </row>
    <row r="68" spans="1:7">
      <c r="A68" s="23">
        <v>2007</v>
      </c>
      <c r="B68" s="23" t="s">
        <v>1886</v>
      </c>
      <c r="C68" s="22" t="s">
        <v>164</v>
      </c>
      <c r="D68" s="23" t="s">
        <v>3561</v>
      </c>
      <c r="E68" s="34" t="s">
        <v>205</v>
      </c>
      <c r="F68" s="36">
        <v>4</v>
      </c>
      <c r="G68" s="25">
        <v>3</v>
      </c>
    </row>
    <row r="69" spans="1:7">
      <c r="A69" s="23">
        <v>2007</v>
      </c>
      <c r="B69" s="23" t="s">
        <v>1886</v>
      </c>
      <c r="C69" s="22" t="s">
        <v>164</v>
      </c>
      <c r="D69" s="23" t="s">
        <v>3561</v>
      </c>
      <c r="E69" s="34" t="s">
        <v>206</v>
      </c>
      <c r="F69" s="36">
        <v>30</v>
      </c>
      <c r="G69" s="25">
        <v>20.3</v>
      </c>
    </row>
    <row r="70" spans="1:7">
      <c r="A70" s="23">
        <v>2007</v>
      </c>
      <c r="B70" s="23" t="s">
        <v>1886</v>
      </c>
      <c r="C70" s="22" t="s">
        <v>164</v>
      </c>
      <c r="D70" s="23" t="s">
        <v>3561</v>
      </c>
      <c r="E70" s="34" t="s">
        <v>204</v>
      </c>
      <c r="F70" s="36">
        <v>13</v>
      </c>
      <c r="G70" s="25">
        <v>9</v>
      </c>
    </row>
    <row r="71" spans="1:7">
      <c r="A71" s="23">
        <v>2007</v>
      </c>
      <c r="B71" s="23" t="s">
        <v>1886</v>
      </c>
      <c r="C71" s="22" t="s">
        <v>167</v>
      </c>
      <c r="D71" s="23" t="s">
        <v>3561</v>
      </c>
      <c r="E71" s="34" t="s">
        <v>207</v>
      </c>
      <c r="F71" s="36">
        <v>12</v>
      </c>
      <c r="G71" s="25">
        <v>10</v>
      </c>
    </row>
    <row r="72" spans="1:7">
      <c r="A72" s="23">
        <v>2007</v>
      </c>
      <c r="B72" s="23" t="s">
        <v>1886</v>
      </c>
      <c r="C72" s="22" t="s">
        <v>167</v>
      </c>
      <c r="D72" s="23" t="s">
        <v>3561</v>
      </c>
      <c r="E72" s="34" t="s">
        <v>205</v>
      </c>
      <c r="F72" s="36">
        <v>12</v>
      </c>
      <c r="G72" s="25">
        <v>12</v>
      </c>
    </row>
    <row r="73" spans="1:7">
      <c r="A73" s="23">
        <v>2007</v>
      </c>
      <c r="B73" s="23" t="s">
        <v>1886</v>
      </c>
      <c r="C73" s="22" t="s">
        <v>167</v>
      </c>
      <c r="D73" s="23" t="s">
        <v>3561</v>
      </c>
      <c r="E73" s="34" t="s">
        <v>206</v>
      </c>
      <c r="F73" s="36">
        <v>33</v>
      </c>
      <c r="G73" s="25">
        <v>31.5</v>
      </c>
    </row>
    <row r="74" spans="1:7">
      <c r="A74" s="23">
        <v>2007</v>
      </c>
      <c r="B74" s="23" t="s">
        <v>1886</v>
      </c>
      <c r="C74" s="22" t="s">
        <v>167</v>
      </c>
      <c r="D74" s="23" t="s">
        <v>3561</v>
      </c>
      <c r="E74" s="34" t="s">
        <v>204</v>
      </c>
      <c r="F74" s="36">
        <v>13</v>
      </c>
      <c r="G74" s="25">
        <v>11.5</v>
      </c>
    </row>
    <row r="75" spans="1:7">
      <c r="A75" s="23">
        <v>2007</v>
      </c>
      <c r="B75" s="23" t="s">
        <v>1886</v>
      </c>
      <c r="C75" s="22" t="s">
        <v>171</v>
      </c>
      <c r="D75" s="23" t="s">
        <v>3561</v>
      </c>
      <c r="E75" s="34" t="s">
        <v>205</v>
      </c>
      <c r="F75" s="36">
        <v>5</v>
      </c>
      <c r="G75" s="25">
        <v>5</v>
      </c>
    </row>
    <row r="76" spans="1:7">
      <c r="A76" s="23">
        <v>2007</v>
      </c>
      <c r="B76" s="23" t="s">
        <v>1886</v>
      </c>
      <c r="C76" s="22" t="s">
        <v>171</v>
      </c>
      <c r="D76" s="23" t="s">
        <v>3561</v>
      </c>
      <c r="E76" s="34" t="s">
        <v>204</v>
      </c>
      <c r="F76" s="36">
        <v>1</v>
      </c>
      <c r="G76" s="25">
        <v>0.5</v>
      </c>
    </row>
    <row r="77" spans="1:7">
      <c r="A77" s="23">
        <v>2007</v>
      </c>
      <c r="B77" s="23" t="s">
        <v>1886</v>
      </c>
      <c r="C77" s="22" t="s">
        <v>539</v>
      </c>
      <c r="D77" s="23" t="s">
        <v>3561</v>
      </c>
      <c r="E77" s="34" t="s">
        <v>207</v>
      </c>
      <c r="F77" s="36">
        <v>3</v>
      </c>
      <c r="G77" s="25">
        <v>3</v>
      </c>
    </row>
    <row r="78" spans="1:7">
      <c r="A78" s="23">
        <v>2007</v>
      </c>
      <c r="B78" s="23" t="s">
        <v>1886</v>
      </c>
      <c r="C78" s="22" t="s">
        <v>539</v>
      </c>
      <c r="D78" s="23" t="s">
        <v>3561</v>
      </c>
      <c r="E78" s="34" t="s">
        <v>205</v>
      </c>
      <c r="F78" s="36">
        <v>2</v>
      </c>
      <c r="G78" s="25">
        <v>2</v>
      </c>
    </row>
    <row r="79" spans="1:7">
      <c r="A79" s="23">
        <v>2007</v>
      </c>
      <c r="B79" s="23" t="s">
        <v>1886</v>
      </c>
      <c r="C79" s="22" t="s">
        <v>539</v>
      </c>
      <c r="D79" s="23" t="s">
        <v>3561</v>
      </c>
      <c r="E79" s="34" t="s">
        <v>206</v>
      </c>
      <c r="F79" s="36">
        <v>2</v>
      </c>
      <c r="G79" s="25">
        <v>1.5</v>
      </c>
    </row>
    <row r="80" spans="1:7">
      <c r="A80" s="23">
        <v>2007</v>
      </c>
      <c r="B80" s="23" t="s">
        <v>1886</v>
      </c>
      <c r="C80" s="22" t="s">
        <v>539</v>
      </c>
      <c r="D80" s="23" t="s">
        <v>3561</v>
      </c>
      <c r="E80" s="34" t="s">
        <v>204</v>
      </c>
      <c r="F80" s="36">
        <v>2</v>
      </c>
      <c r="G80" s="25">
        <v>1.3</v>
      </c>
    </row>
    <row r="81" spans="1:7">
      <c r="A81" s="23">
        <v>2008</v>
      </c>
      <c r="B81" s="23" t="s">
        <v>1886</v>
      </c>
      <c r="C81" s="22" t="s">
        <v>3578</v>
      </c>
      <c r="D81" s="23" t="s">
        <v>3561</v>
      </c>
      <c r="E81" s="34" t="s">
        <v>207</v>
      </c>
      <c r="F81" s="36">
        <v>1</v>
      </c>
      <c r="G81" s="25">
        <v>1</v>
      </c>
    </row>
    <row r="82" spans="1:7">
      <c r="A82" s="23">
        <v>2008</v>
      </c>
      <c r="B82" s="23" t="s">
        <v>1886</v>
      </c>
      <c r="C82" s="22" t="s">
        <v>3578</v>
      </c>
      <c r="D82" s="23" t="s">
        <v>3561</v>
      </c>
      <c r="E82" s="34" t="s">
        <v>205</v>
      </c>
      <c r="F82" s="36">
        <v>1</v>
      </c>
      <c r="G82" s="25">
        <v>1</v>
      </c>
    </row>
    <row r="83" spans="1:7">
      <c r="A83" s="23">
        <v>2008</v>
      </c>
      <c r="B83" s="23" t="s">
        <v>1886</v>
      </c>
      <c r="C83" s="22" t="s">
        <v>3578</v>
      </c>
      <c r="D83" s="23" t="s">
        <v>3561</v>
      </c>
      <c r="E83" s="34" t="s">
        <v>206</v>
      </c>
      <c r="F83" s="36">
        <v>5</v>
      </c>
      <c r="G83" s="25">
        <v>5</v>
      </c>
    </row>
    <row r="84" spans="1:7">
      <c r="A84" s="23">
        <v>2008</v>
      </c>
      <c r="B84" s="23" t="s">
        <v>1886</v>
      </c>
      <c r="C84" s="22" t="s">
        <v>3578</v>
      </c>
      <c r="D84" s="23" t="s">
        <v>3561</v>
      </c>
      <c r="E84" s="34" t="s">
        <v>204</v>
      </c>
      <c r="F84" s="36">
        <v>4</v>
      </c>
      <c r="G84" s="25">
        <v>3.5</v>
      </c>
    </row>
    <row r="85" spans="1:7">
      <c r="A85" s="23">
        <v>2008</v>
      </c>
      <c r="B85" s="23" t="s">
        <v>1886</v>
      </c>
      <c r="C85" s="22" t="s">
        <v>5</v>
      </c>
      <c r="D85" s="23" t="s">
        <v>3561</v>
      </c>
      <c r="E85" s="34" t="s">
        <v>207</v>
      </c>
      <c r="F85" s="36">
        <v>6</v>
      </c>
      <c r="G85" s="25">
        <v>6</v>
      </c>
    </row>
    <row r="86" spans="1:7">
      <c r="A86" s="23">
        <v>2008</v>
      </c>
      <c r="B86" s="23" t="s">
        <v>1886</v>
      </c>
      <c r="C86" s="22" t="s">
        <v>5</v>
      </c>
      <c r="D86" s="23" t="s">
        <v>3561</v>
      </c>
      <c r="E86" s="34" t="s">
        <v>205</v>
      </c>
      <c r="F86" s="36">
        <v>10</v>
      </c>
      <c r="G86" s="25">
        <v>8</v>
      </c>
    </row>
    <row r="87" spans="1:7">
      <c r="A87" s="23">
        <v>2008</v>
      </c>
      <c r="B87" s="23" t="s">
        <v>1886</v>
      </c>
      <c r="C87" s="22" t="s">
        <v>5</v>
      </c>
      <c r="D87" s="23" t="s">
        <v>3561</v>
      </c>
      <c r="E87" s="34" t="s">
        <v>206</v>
      </c>
      <c r="F87" s="36">
        <v>39</v>
      </c>
      <c r="G87" s="25">
        <v>31</v>
      </c>
    </row>
    <row r="88" spans="1:7">
      <c r="A88" s="23">
        <v>2008</v>
      </c>
      <c r="B88" s="23" t="s">
        <v>1886</v>
      </c>
      <c r="C88" s="22" t="s">
        <v>5</v>
      </c>
      <c r="D88" s="23" t="s">
        <v>3561</v>
      </c>
      <c r="E88" s="34" t="s">
        <v>204</v>
      </c>
      <c r="F88" s="36">
        <v>18</v>
      </c>
      <c r="G88" s="25">
        <v>14.5</v>
      </c>
    </row>
    <row r="89" spans="1:7">
      <c r="A89" s="23">
        <v>2008</v>
      </c>
      <c r="B89" s="23" t="s">
        <v>1886</v>
      </c>
      <c r="C89" s="22" t="s">
        <v>10</v>
      </c>
      <c r="D89" s="23" t="s">
        <v>3561</v>
      </c>
      <c r="E89" s="34" t="s">
        <v>207</v>
      </c>
      <c r="F89" s="36">
        <v>6</v>
      </c>
      <c r="G89" s="25">
        <v>5.5</v>
      </c>
    </row>
    <row r="90" spans="1:7">
      <c r="A90" s="23">
        <v>2008</v>
      </c>
      <c r="B90" s="23" t="s">
        <v>1886</v>
      </c>
      <c r="C90" s="22" t="s">
        <v>10</v>
      </c>
      <c r="D90" s="23" t="s">
        <v>3561</v>
      </c>
      <c r="E90" s="34" t="s">
        <v>205</v>
      </c>
      <c r="F90" s="36">
        <v>4</v>
      </c>
      <c r="G90" s="25">
        <v>3.5</v>
      </c>
    </row>
    <row r="91" spans="1:7">
      <c r="A91" s="23">
        <v>2008</v>
      </c>
      <c r="B91" s="23" t="s">
        <v>1886</v>
      </c>
      <c r="C91" s="22" t="s">
        <v>10</v>
      </c>
      <c r="D91" s="23" t="s">
        <v>3561</v>
      </c>
      <c r="E91" s="34" t="s">
        <v>206</v>
      </c>
      <c r="F91" s="36">
        <v>18</v>
      </c>
      <c r="G91" s="25">
        <v>14</v>
      </c>
    </row>
    <row r="92" spans="1:7">
      <c r="A92" s="23">
        <v>2008</v>
      </c>
      <c r="B92" s="23" t="s">
        <v>1886</v>
      </c>
      <c r="C92" s="22" t="s">
        <v>10</v>
      </c>
      <c r="D92" s="23" t="s">
        <v>3561</v>
      </c>
      <c r="E92" s="34" t="s">
        <v>204</v>
      </c>
      <c r="F92" s="36">
        <v>33</v>
      </c>
      <c r="G92" s="25">
        <v>26</v>
      </c>
    </row>
    <row r="93" spans="1:7">
      <c r="A93" s="23">
        <v>2008</v>
      </c>
      <c r="B93" s="23" t="s">
        <v>1886</v>
      </c>
      <c r="C93" s="22" t="s">
        <v>14</v>
      </c>
      <c r="D93" s="23" t="s">
        <v>3561</v>
      </c>
      <c r="E93" s="34" t="s">
        <v>207</v>
      </c>
      <c r="F93" s="36">
        <v>53</v>
      </c>
      <c r="G93" s="25">
        <v>51.5</v>
      </c>
    </row>
    <row r="94" spans="1:7">
      <c r="A94" s="23">
        <v>2008</v>
      </c>
      <c r="B94" s="23" t="s">
        <v>1886</v>
      </c>
      <c r="C94" s="22" t="s">
        <v>14</v>
      </c>
      <c r="D94" s="23" t="s">
        <v>3561</v>
      </c>
      <c r="E94" s="34" t="s">
        <v>205</v>
      </c>
      <c r="F94" s="36">
        <v>11</v>
      </c>
      <c r="G94" s="25">
        <v>10</v>
      </c>
    </row>
    <row r="95" spans="1:7">
      <c r="A95" s="23">
        <v>2008</v>
      </c>
      <c r="B95" s="23" t="s">
        <v>1886</v>
      </c>
      <c r="C95" s="22" t="s">
        <v>14</v>
      </c>
      <c r="D95" s="23" t="s">
        <v>3561</v>
      </c>
      <c r="E95" s="34" t="s">
        <v>206</v>
      </c>
      <c r="F95" s="36">
        <v>91</v>
      </c>
      <c r="G95" s="25">
        <v>85</v>
      </c>
    </row>
    <row r="96" spans="1:7">
      <c r="A96" s="23">
        <v>2008</v>
      </c>
      <c r="B96" s="23" t="s">
        <v>1886</v>
      </c>
      <c r="C96" s="22" t="s">
        <v>14</v>
      </c>
      <c r="D96" s="23" t="s">
        <v>3561</v>
      </c>
      <c r="E96" s="34" t="s">
        <v>204</v>
      </c>
      <c r="F96" s="36">
        <v>23</v>
      </c>
      <c r="G96" s="25">
        <v>20.5</v>
      </c>
    </row>
    <row r="97" spans="1:7">
      <c r="A97" s="23">
        <v>2008</v>
      </c>
      <c r="B97" s="23" t="s">
        <v>1886</v>
      </c>
      <c r="C97" s="22" t="s">
        <v>23</v>
      </c>
      <c r="D97" s="23" t="s">
        <v>3561</v>
      </c>
      <c r="E97" s="34" t="s">
        <v>207</v>
      </c>
      <c r="F97" s="36">
        <v>15</v>
      </c>
      <c r="G97" s="25">
        <v>14.3</v>
      </c>
    </row>
    <row r="98" spans="1:7">
      <c r="A98" s="23">
        <v>2008</v>
      </c>
      <c r="B98" s="23" t="s">
        <v>1886</v>
      </c>
      <c r="C98" s="22" t="s">
        <v>23</v>
      </c>
      <c r="D98" s="23" t="s">
        <v>3561</v>
      </c>
      <c r="E98" s="34" t="s">
        <v>205</v>
      </c>
      <c r="F98" s="36">
        <v>10</v>
      </c>
      <c r="G98" s="25">
        <v>10</v>
      </c>
    </row>
    <row r="99" spans="1:7">
      <c r="A99" s="23">
        <v>2008</v>
      </c>
      <c r="B99" s="23" t="s">
        <v>1886</v>
      </c>
      <c r="C99" s="22" t="s">
        <v>23</v>
      </c>
      <c r="D99" s="23" t="s">
        <v>3561</v>
      </c>
      <c r="E99" s="34" t="s">
        <v>206</v>
      </c>
      <c r="F99" s="36">
        <v>27</v>
      </c>
      <c r="G99" s="25">
        <v>26.5</v>
      </c>
    </row>
    <row r="100" spans="1:7">
      <c r="A100" s="23">
        <v>2008</v>
      </c>
      <c r="B100" s="23" t="s">
        <v>1886</v>
      </c>
      <c r="C100" s="22" t="s">
        <v>23</v>
      </c>
      <c r="D100" s="23" t="s">
        <v>3561</v>
      </c>
      <c r="E100" s="34" t="s">
        <v>204</v>
      </c>
      <c r="F100" s="36">
        <v>13</v>
      </c>
      <c r="G100" s="25">
        <v>13</v>
      </c>
    </row>
    <row r="101" spans="1:7">
      <c r="A101" s="23">
        <v>2008</v>
      </c>
      <c r="B101" s="23" t="s">
        <v>1886</v>
      </c>
      <c r="C101" s="22" t="s">
        <v>41</v>
      </c>
      <c r="D101" s="23" t="s">
        <v>3561</v>
      </c>
      <c r="E101" s="34" t="s">
        <v>207</v>
      </c>
      <c r="F101" s="36">
        <v>7</v>
      </c>
      <c r="G101" s="25">
        <v>6.5</v>
      </c>
    </row>
    <row r="102" spans="1:7">
      <c r="A102" s="23">
        <v>2008</v>
      </c>
      <c r="B102" s="23" t="s">
        <v>1886</v>
      </c>
      <c r="C102" s="22" t="s">
        <v>41</v>
      </c>
      <c r="D102" s="23" t="s">
        <v>3561</v>
      </c>
      <c r="E102" s="34" t="s">
        <v>205</v>
      </c>
      <c r="F102" s="36">
        <v>22</v>
      </c>
      <c r="G102" s="25">
        <v>15.1</v>
      </c>
    </row>
    <row r="103" spans="1:7">
      <c r="A103" s="23">
        <v>2008</v>
      </c>
      <c r="B103" s="23" t="s">
        <v>1886</v>
      </c>
      <c r="C103" s="22" t="s">
        <v>41</v>
      </c>
      <c r="D103" s="23" t="s">
        <v>3561</v>
      </c>
      <c r="E103" s="34" t="s">
        <v>206</v>
      </c>
      <c r="F103" s="36">
        <v>16</v>
      </c>
      <c r="G103" s="25">
        <v>11.9</v>
      </c>
    </row>
    <row r="104" spans="1:7">
      <c r="A104" s="23">
        <v>2008</v>
      </c>
      <c r="B104" s="23" t="s">
        <v>1886</v>
      </c>
      <c r="C104" s="22" t="s">
        <v>41</v>
      </c>
      <c r="D104" s="23" t="s">
        <v>3561</v>
      </c>
      <c r="E104" s="34" t="s">
        <v>204</v>
      </c>
      <c r="F104" s="36">
        <v>19</v>
      </c>
      <c r="G104" s="25">
        <v>9.5</v>
      </c>
    </row>
    <row r="105" spans="1:7">
      <c r="A105" s="23">
        <v>2008</v>
      </c>
      <c r="B105" s="23" t="s">
        <v>1886</v>
      </c>
      <c r="C105" s="22" t="s">
        <v>60</v>
      </c>
      <c r="D105" s="23" t="s">
        <v>3561</v>
      </c>
      <c r="E105" s="34" t="s">
        <v>207</v>
      </c>
      <c r="F105" s="36">
        <v>7</v>
      </c>
      <c r="G105" s="25">
        <v>6.5</v>
      </c>
    </row>
    <row r="106" spans="1:7">
      <c r="A106" s="23">
        <v>2008</v>
      </c>
      <c r="B106" s="23" t="s">
        <v>1886</v>
      </c>
      <c r="C106" s="22" t="s">
        <v>60</v>
      </c>
      <c r="D106" s="23" t="s">
        <v>3561</v>
      </c>
      <c r="E106" s="34" t="s">
        <v>205</v>
      </c>
      <c r="F106" s="36">
        <v>2</v>
      </c>
      <c r="G106" s="25">
        <v>1.8</v>
      </c>
    </row>
    <row r="107" spans="1:7">
      <c r="A107" s="23">
        <v>2008</v>
      </c>
      <c r="B107" s="23" t="s">
        <v>1886</v>
      </c>
      <c r="C107" s="22" t="s">
        <v>60</v>
      </c>
      <c r="D107" s="23" t="s">
        <v>3561</v>
      </c>
      <c r="E107" s="34" t="s">
        <v>206</v>
      </c>
      <c r="F107" s="36">
        <v>16</v>
      </c>
      <c r="G107" s="25">
        <v>16</v>
      </c>
    </row>
    <row r="108" spans="1:7">
      <c r="A108" s="23">
        <v>2008</v>
      </c>
      <c r="B108" s="23" t="s">
        <v>1886</v>
      </c>
      <c r="C108" s="22" t="s">
        <v>60</v>
      </c>
      <c r="D108" s="23" t="s">
        <v>3561</v>
      </c>
      <c r="E108" s="34" t="s">
        <v>204</v>
      </c>
      <c r="F108" s="36">
        <v>3</v>
      </c>
      <c r="G108" s="25">
        <v>3</v>
      </c>
    </row>
    <row r="109" spans="1:7">
      <c r="A109" s="23">
        <v>2008</v>
      </c>
      <c r="B109" s="23" t="s">
        <v>1886</v>
      </c>
      <c r="C109" s="22" t="s">
        <v>70</v>
      </c>
      <c r="D109" s="23" t="s">
        <v>3561</v>
      </c>
      <c r="E109" s="34" t="s">
        <v>207</v>
      </c>
      <c r="F109" s="36">
        <v>18</v>
      </c>
      <c r="G109" s="25">
        <v>17.5</v>
      </c>
    </row>
    <row r="110" spans="1:7">
      <c r="A110" s="23">
        <v>2008</v>
      </c>
      <c r="B110" s="23" t="s">
        <v>1886</v>
      </c>
      <c r="C110" s="22" t="s">
        <v>70</v>
      </c>
      <c r="D110" s="23" t="s">
        <v>3561</v>
      </c>
      <c r="E110" s="34" t="s">
        <v>205</v>
      </c>
      <c r="F110" s="36">
        <v>2</v>
      </c>
      <c r="G110" s="25">
        <v>1.5</v>
      </c>
    </row>
    <row r="111" spans="1:7">
      <c r="A111" s="23">
        <v>2008</v>
      </c>
      <c r="B111" s="23" t="s">
        <v>1886</v>
      </c>
      <c r="C111" s="22" t="s">
        <v>70</v>
      </c>
      <c r="D111" s="23" t="s">
        <v>3561</v>
      </c>
      <c r="E111" s="34" t="s">
        <v>206</v>
      </c>
      <c r="F111" s="36">
        <v>21</v>
      </c>
      <c r="G111" s="25">
        <v>20.5</v>
      </c>
    </row>
    <row r="112" spans="1:7">
      <c r="A112" s="23">
        <v>2008</v>
      </c>
      <c r="B112" s="23" t="s">
        <v>1886</v>
      </c>
      <c r="C112" s="22" t="s">
        <v>70</v>
      </c>
      <c r="D112" s="23" t="s">
        <v>3561</v>
      </c>
      <c r="E112" s="34" t="s">
        <v>204</v>
      </c>
      <c r="F112" s="36">
        <v>1</v>
      </c>
      <c r="G112" s="25">
        <v>1</v>
      </c>
    </row>
    <row r="113" spans="1:7">
      <c r="A113" s="23">
        <v>2008</v>
      </c>
      <c r="B113" s="23" t="s">
        <v>1886</v>
      </c>
      <c r="C113" s="22" t="s">
        <v>76</v>
      </c>
      <c r="D113" s="23" t="s">
        <v>3561</v>
      </c>
      <c r="E113" s="34" t="s">
        <v>207</v>
      </c>
      <c r="F113" s="36">
        <v>6</v>
      </c>
      <c r="G113" s="25">
        <v>6</v>
      </c>
    </row>
    <row r="114" spans="1:7">
      <c r="A114" s="23">
        <v>2008</v>
      </c>
      <c r="B114" s="23" t="s">
        <v>1886</v>
      </c>
      <c r="C114" s="22" t="s">
        <v>76</v>
      </c>
      <c r="D114" s="23" t="s">
        <v>3561</v>
      </c>
      <c r="E114" s="34" t="s">
        <v>205</v>
      </c>
      <c r="F114" s="36">
        <v>5</v>
      </c>
      <c r="G114" s="25">
        <v>3.8</v>
      </c>
    </row>
    <row r="115" spans="1:7">
      <c r="A115" s="23">
        <v>2008</v>
      </c>
      <c r="B115" s="23" t="s">
        <v>1886</v>
      </c>
      <c r="C115" s="22" t="s">
        <v>76</v>
      </c>
      <c r="D115" s="23" t="s">
        <v>3561</v>
      </c>
      <c r="E115" s="34" t="s">
        <v>206</v>
      </c>
      <c r="F115" s="36">
        <v>39</v>
      </c>
      <c r="G115" s="25">
        <v>36</v>
      </c>
    </row>
    <row r="116" spans="1:7">
      <c r="A116" s="23">
        <v>2008</v>
      </c>
      <c r="B116" s="23" t="s">
        <v>1886</v>
      </c>
      <c r="C116" s="22" t="s">
        <v>76</v>
      </c>
      <c r="D116" s="23" t="s">
        <v>3561</v>
      </c>
      <c r="E116" s="34" t="s">
        <v>204</v>
      </c>
      <c r="F116" s="36">
        <v>20</v>
      </c>
      <c r="G116" s="25">
        <v>18</v>
      </c>
    </row>
    <row r="117" spans="1:7">
      <c r="A117" s="23">
        <v>2008</v>
      </c>
      <c r="B117" s="23" t="s">
        <v>1886</v>
      </c>
      <c r="C117" s="22" t="s">
        <v>83</v>
      </c>
      <c r="D117" s="23" t="s">
        <v>3561</v>
      </c>
      <c r="E117" s="34" t="s">
        <v>207</v>
      </c>
      <c r="F117" s="36">
        <v>2</v>
      </c>
      <c r="G117" s="25">
        <v>1.5</v>
      </c>
    </row>
    <row r="118" spans="1:7">
      <c r="A118" s="23">
        <v>2008</v>
      </c>
      <c r="B118" s="23" t="s">
        <v>1886</v>
      </c>
      <c r="C118" s="22" t="s">
        <v>83</v>
      </c>
      <c r="D118" s="23" t="s">
        <v>3561</v>
      </c>
      <c r="E118" s="34" t="s">
        <v>206</v>
      </c>
      <c r="F118" s="36">
        <v>1</v>
      </c>
      <c r="G118" s="25">
        <v>0.5</v>
      </c>
    </row>
    <row r="119" spans="1:7">
      <c r="A119" s="23">
        <v>2008</v>
      </c>
      <c r="B119" s="23" t="s">
        <v>1886</v>
      </c>
      <c r="C119" s="22" t="s">
        <v>86</v>
      </c>
      <c r="D119" s="23" t="s">
        <v>3561</v>
      </c>
      <c r="E119" s="34" t="s">
        <v>207</v>
      </c>
      <c r="F119" s="36">
        <v>6</v>
      </c>
      <c r="G119" s="25">
        <v>6</v>
      </c>
    </row>
    <row r="120" spans="1:7">
      <c r="A120" s="23">
        <v>2008</v>
      </c>
      <c r="B120" s="23" t="s">
        <v>1886</v>
      </c>
      <c r="C120" s="22" t="s">
        <v>86</v>
      </c>
      <c r="D120" s="23" t="s">
        <v>3561</v>
      </c>
      <c r="E120" s="34" t="s">
        <v>205</v>
      </c>
      <c r="F120" s="36">
        <v>5</v>
      </c>
      <c r="G120" s="25">
        <v>3</v>
      </c>
    </row>
    <row r="121" spans="1:7">
      <c r="A121" s="23">
        <v>2008</v>
      </c>
      <c r="B121" s="23" t="s">
        <v>1886</v>
      </c>
      <c r="C121" s="22" t="s">
        <v>86</v>
      </c>
      <c r="D121" s="23" t="s">
        <v>3561</v>
      </c>
      <c r="E121" s="34" t="s">
        <v>206</v>
      </c>
      <c r="F121" s="36">
        <v>27</v>
      </c>
      <c r="G121" s="25">
        <v>23</v>
      </c>
    </row>
    <row r="122" spans="1:7">
      <c r="A122" s="23">
        <v>2008</v>
      </c>
      <c r="B122" s="23" t="s">
        <v>1886</v>
      </c>
      <c r="C122" s="22" t="s">
        <v>86</v>
      </c>
      <c r="D122" s="23" t="s">
        <v>3561</v>
      </c>
      <c r="E122" s="34" t="s">
        <v>204</v>
      </c>
      <c r="F122" s="36">
        <v>7</v>
      </c>
      <c r="G122" s="25">
        <v>6</v>
      </c>
    </row>
    <row r="123" spans="1:7">
      <c r="A123" s="23">
        <v>2008</v>
      </c>
      <c r="B123" s="23" t="s">
        <v>1886</v>
      </c>
      <c r="C123" s="22" t="s">
        <v>89</v>
      </c>
      <c r="D123" s="23" t="s">
        <v>3561</v>
      </c>
      <c r="E123" s="34" t="s">
        <v>207</v>
      </c>
      <c r="F123" s="36">
        <v>2</v>
      </c>
      <c r="G123" s="25">
        <v>2</v>
      </c>
    </row>
    <row r="124" spans="1:7">
      <c r="A124" s="23">
        <v>2008</v>
      </c>
      <c r="B124" s="23" t="s">
        <v>1886</v>
      </c>
      <c r="C124" s="22" t="s">
        <v>89</v>
      </c>
      <c r="D124" s="23" t="s">
        <v>3561</v>
      </c>
      <c r="E124" s="34" t="s">
        <v>205</v>
      </c>
      <c r="F124" s="36">
        <v>8</v>
      </c>
      <c r="G124" s="25">
        <v>5.5</v>
      </c>
    </row>
    <row r="125" spans="1:7">
      <c r="A125" s="23">
        <v>2008</v>
      </c>
      <c r="B125" s="23" t="s">
        <v>1886</v>
      </c>
      <c r="C125" s="22" t="s">
        <v>89</v>
      </c>
      <c r="D125" s="23" t="s">
        <v>3561</v>
      </c>
      <c r="E125" s="34" t="s">
        <v>206</v>
      </c>
      <c r="F125" s="36">
        <v>14</v>
      </c>
      <c r="G125" s="25">
        <v>12.5</v>
      </c>
    </row>
    <row r="126" spans="1:7">
      <c r="A126" s="23">
        <v>2008</v>
      </c>
      <c r="B126" s="23" t="s">
        <v>1886</v>
      </c>
      <c r="C126" s="22" t="s">
        <v>89</v>
      </c>
      <c r="D126" s="23" t="s">
        <v>3561</v>
      </c>
      <c r="E126" s="34" t="s">
        <v>204</v>
      </c>
      <c r="F126" s="36">
        <v>7</v>
      </c>
      <c r="G126" s="25">
        <v>5.5</v>
      </c>
    </row>
    <row r="127" spans="1:7">
      <c r="A127" s="23">
        <v>2008</v>
      </c>
      <c r="B127" s="23" t="s">
        <v>1886</v>
      </c>
      <c r="C127" s="22" t="s">
        <v>94</v>
      </c>
      <c r="D127" s="23" t="s">
        <v>3561</v>
      </c>
      <c r="E127" s="34" t="s">
        <v>207</v>
      </c>
      <c r="F127" s="36">
        <v>10</v>
      </c>
      <c r="G127" s="25">
        <v>10</v>
      </c>
    </row>
    <row r="128" spans="1:7">
      <c r="A128" s="23">
        <v>2008</v>
      </c>
      <c r="B128" s="23" t="s">
        <v>1886</v>
      </c>
      <c r="C128" s="22" t="s">
        <v>94</v>
      </c>
      <c r="D128" s="23" t="s">
        <v>3561</v>
      </c>
      <c r="E128" s="34" t="s">
        <v>206</v>
      </c>
      <c r="F128" s="36">
        <v>20</v>
      </c>
      <c r="G128" s="25">
        <v>19.5</v>
      </c>
    </row>
    <row r="129" spans="1:7">
      <c r="A129" s="23">
        <v>2008</v>
      </c>
      <c r="B129" s="23" t="s">
        <v>1886</v>
      </c>
      <c r="C129" s="22" t="s">
        <v>94</v>
      </c>
      <c r="D129" s="23" t="s">
        <v>3561</v>
      </c>
      <c r="E129" s="34" t="s">
        <v>204</v>
      </c>
      <c r="F129" s="36">
        <v>3</v>
      </c>
      <c r="G129" s="25">
        <v>3</v>
      </c>
    </row>
    <row r="130" spans="1:7">
      <c r="A130" s="23">
        <v>2008</v>
      </c>
      <c r="B130" s="23" t="s">
        <v>1886</v>
      </c>
      <c r="C130" s="22" t="s">
        <v>100</v>
      </c>
      <c r="D130" s="23" t="s">
        <v>3561</v>
      </c>
      <c r="E130" s="34" t="s">
        <v>207</v>
      </c>
      <c r="F130" s="36">
        <v>7</v>
      </c>
      <c r="G130" s="25">
        <v>7</v>
      </c>
    </row>
    <row r="131" spans="1:7">
      <c r="A131" s="23">
        <v>2008</v>
      </c>
      <c r="B131" s="23" t="s">
        <v>1886</v>
      </c>
      <c r="C131" s="22" t="s">
        <v>100</v>
      </c>
      <c r="D131" s="23" t="s">
        <v>3561</v>
      </c>
      <c r="E131" s="34" t="s">
        <v>205</v>
      </c>
      <c r="F131" s="36">
        <v>1</v>
      </c>
      <c r="G131" s="25">
        <v>0.5</v>
      </c>
    </row>
    <row r="132" spans="1:7">
      <c r="A132" s="23">
        <v>2008</v>
      </c>
      <c r="B132" s="23" t="s">
        <v>1886</v>
      </c>
      <c r="C132" s="22" t="s">
        <v>100</v>
      </c>
      <c r="D132" s="23" t="s">
        <v>3561</v>
      </c>
      <c r="E132" s="34" t="s">
        <v>206</v>
      </c>
      <c r="F132" s="36">
        <v>2</v>
      </c>
      <c r="G132" s="25">
        <v>1.5</v>
      </c>
    </row>
    <row r="133" spans="1:7">
      <c r="A133" s="23">
        <v>2008</v>
      </c>
      <c r="B133" s="23" t="s">
        <v>1886</v>
      </c>
      <c r="C133" s="22" t="s">
        <v>100</v>
      </c>
      <c r="D133" s="23" t="s">
        <v>3561</v>
      </c>
      <c r="E133" s="34" t="s">
        <v>204</v>
      </c>
      <c r="F133" s="36">
        <v>16</v>
      </c>
      <c r="G133" s="25">
        <v>12.5</v>
      </c>
    </row>
    <row r="134" spans="1:7">
      <c r="A134" s="23">
        <v>2008</v>
      </c>
      <c r="B134" s="23" t="s">
        <v>1886</v>
      </c>
      <c r="C134" s="22" t="s">
        <v>104</v>
      </c>
      <c r="D134" s="23" t="s">
        <v>3561</v>
      </c>
      <c r="E134" s="34" t="s">
        <v>207</v>
      </c>
      <c r="F134" s="36">
        <v>17</v>
      </c>
      <c r="G134" s="25">
        <v>16.5</v>
      </c>
    </row>
    <row r="135" spans="1:7">
      <c r="A135" s="23">
        <v>2008</v>
      </c>
      <c r="B135" s="23" t="s">
        <v>1886</v>
      </c>
      <c r="C135" s="22" t="s">
        <v>104</v>
      </c>
      <c r="D135" s="23" t="s">
        <v>3561</v>
      </c>
      <c r="E135" s="34" t="s">
        <v>205</v>
      </c>
      <c r="F135" s="36">
        <v>4</v>
      </c>
      <c r="G135" s="25">
        <v>4</v>
      </c>
    </row>
    <row r="136" spans="1:7">
      <c r="A136" s="23">
        <v>2008</v>
      </c>
      <c r="B136" s="23" t="s">
        <v>1886</v>
      </c>
      <c r="C136" s="22" t="s">
        <v>104</v>
      </c>
      <c r="D136" s="23" t="s">
        <v>3561</v>
      </c>
      <c r="E136" s="34" t="s">
        <v>206</v>
      </c>
      <c r="F136" s="36">
        <v>50</v>
      </c>
      <c r="G136" s="25">
        <v>50</v>
      </c>
    </row>
    <row r="137" spans="1:7">
      <c r="A137" s="23">
        <v>2008</v>
      </c>
      <c r="B137" s="23" t="s">
        <v>1886</v>
      </c>
      <c r="C137" s="22" t="s">
        <v>104</v>
      </c>
      <c r="D137" s="23" t="s">
        <v>3561</v>
      </c>
      <c r="E137" s="34" t="s">
        <v>204</v>
      </c>
      <c r="F137" s="36">
        <v>14</v>
      </c>
      <c r="G137" s="25">
        <v>14</v>
      </c>
    </row>
    <row r="138" spans="1:7">
      <c r="A138" s="23">
        <v>2008</v>
      </c>
      <c r="B138" s="23" t="s">
        <v>1886</v>
      </c>
      <c r="C138" s="22" t="s">
        <v>120</v>
      </c>
      <c r="D138" s="23" t="s">
        <v>3561</v>
      </c>
      <c r="E138" s="34" t="s">
        <v>207</v>
      </c>
      <c r="F138" s="36">
        <v>17</v>
      </c>
      <c r="G138" s="25">
        <v>14.3</v>
      </c>
    </row>
    <row r="139" spans="1:7">
      <c r="A139" s="23">
        <v>2008</v>
      </c>
      <c r="B139" s="23" t="s">
        <v>1886</v>
      </c>
      <c r="C139" s="22" t="s">
        <v>120</v>
      </c>
      <c r="D139" s="23" t="s">
        <v>3561</v>
      </c>
      <c r="E139" s="34" t="s">
        <v>205</v>
      </c>
      <c r="F139" s="36">
        <v>10</v>
      </c>
      <c r="G139" s="25">
        <v>8.4</v>
      </c>
    </row>
    <row r="140" spans="1:7">
      <c r="A140" s="23">
        <v>2008</v>
      </c>
      <c r="B140" s="23" t="s">
        <v>1886</v>
      </c>
      <c r="C140" s="22" t="s">
        <v>120</v>
      </c>
      <c r="D140" s="23" t="s">
        <v>3561</v>
      </c>
      <c r="E140" s="34" t="s">
        <v>206</v>
      </c>
      <c r="F140" s="36">
        <v>192</v>
      </c>
      <c r="G140" s="25">
        <v>131.30000000000001</v>
      </c>
    </row>
    <row r="141" spans="1:7">
      <c r="A141" s="23">
        <v>2008</v>
      </c>
      <c r="B141" s="23" t="s">
        <v>1886</v>
      </c>
      <c r="C141" s="22" t="s">
        <v>120</v>
      </c>
      <c r="D141" s="23" t="s">
        <v>3561</v>
      </c>
      <c r="E141" s="34" t="s">
        <v>204</v>
      </c>
      <c r="F141" s="36">
        <v>26</v>
      </c>
      <c r="G141" s="25">
        <v>19</v>
      </c>
    </row>
    <row r="142" spans="1:7">
      <c r="A142" s="23">
        <v>2008</v>
      </c>
      <c r="B142" s="23" t="s">
        <v>1886</v>
      </c>
      <c r="C142" s="22" t="s">
        <v>156</v>
      </c>
      <c r="D142" s="23" t="s">
        <v>3561</v>
      </c>
      <c r="E142" s="34" t="s">
        <v>207</v>
      </c>
      <c r="F142" s="36">
        <v>1</v>
      </c>
      <c r="G142" s="25">
        <v>0.5</v>
      </c>
    </row>
    <row r="143" spans="1:7">
      <c r="A143" s="23">
        <v>2008</v>
      </c>
      <c r="B143" s="23" t="s">
        <v>1886</v>
      </c>
      <c r="C143" s="22" t="s">
        <v>156</v>
      </c>
      <c r="D143" s="23" t="s">
        <v>3561</v>
      </c>
      <c r="E143" s="34" t="s">
        <v>205</v>
      </c>
      <c r="F143" s="36">
        <v>15</v>
      </c>
      <c r="G143" s="25">
        <v>12.1</v>
      </c>
    </row>
    <row r="144" spans="1:7">
      <c r="A144" s="23">
        <v>2008</v>
      </c>
      <c r="B144" s="23" t="s">
        <v>1886</v>
      </c>
      <c r="C144" s="22" t="s">
        <v>156</v>
      </c>
      <c r="D144" s="23" t="s">
        <v>3561</v>
      </c>
      <c r="E144" s="34" t="s">
        <v>206</v>
      </c>
      <c r="F144" s="36">
        <v>134</v>
      </c>
      <c r="G144" s="25">
        <v>80.900000000000006</v>
      </c>
    </row>
    <row r="145" spans="1:7">
      <c r="A145" s="23">
        <v>2008</v>
      </c>
      <c r="B145" s="23" t="s">
        <v>1886</v>
      </c>
      <c r="C145" s="22" t="s">
        <v>156</v>
      </c>
      <c r="D145" s="23" t="s">
        <v>3561</v>
      </c>
      <c r="E145" s="34" t="s">
        <v>204</v>
      </c>
      <c r="F145" s="36">
        <v>49</v>
      </c>
      <c r="G145" s="25">
        <v>25.1</v>
      </c>
    </row>
    <row r="146" spans="1:7">
      <c r="A146" s="23">
        <v>2008</v>
      </c>
      <c r="B146" s="23" t="s">
        <v>1886</v>
      </c>
      <c r="C146" s="22" t="s">
        <v>164</v>
      </c>
      <c r="D146" s="23" t="s">
        <v>3561</v>
      </c>
      <c r="E146" s="34" t="s">
        <v>207</v>
      </c>
      <c r="F146" s="36">
        <v>6</v>
      </c>
      <c r="G146" s="25">
        <v>5.5</v>
      </c>
    </row>
    <row r="147" spans="1:7">
      <c r="A147" s="23">
        <v>2008</v>
      </c>
      <c r="B147" s="23" t="s">
        <v>1886</v>
      </c>
      <c r="C147" s="22" t="s">
        <v>164</v>
      </c>
      <c r="D147" s="23" t="s">
        <v>3561</v>
      </c>
      <c r="E147" s="34" t="s">
        <v>205</v>
      </c>
      <c r="F147" s="36">
        <v>4</v>
      </c>
      <c r="G147" s="25">
        <v>3</v>
      </c>
    </row>
    <row r="148" spans="1:7">
      <c r="A148" s="23">
        <v>2008</v>
      </c>
      <c r="B148" s="23" t="s">
        <v>1886</v>
      </c>
      <c r="C148" s="22" t="s">
        <v>164</v>
      </c>
      <c r="D148" s="23" t="s">
        <v>3561</v>
      </c>
      <c r="E148" s="34" t="s">
        <v>206</v>
      </c>
      <c r="F148" s="36">
        <v>33</v>
      </c>
      <c r="G148" s="25">
        <v>22.5</v>
      </c>
    </row>
    <row r="149" spans="1:7">
      <c r="A149" s="23">
        <v>2008</v>
      </c>
      <c r="B149" s="23" t="s">
        <v>1886</v>
      </c>
      <c r="C149" s="22" t="s">
        <v>164</v>
      </c>
      <c r="D149" s="23" t="s">
        <v>3561</v>
      </c>
      <c r="E149" s="34" t="s">
        <v>204</v>
      </c>
      <c r="F149" s="36">
        <v>7</v>
      </c>
      <c r="G149" s="25">
        <v>5</v>
      </c>
    </row>
    <row r="150" spans="1:7">
      <c r="A150" s="23">
        <v>2008</v>
      </c>
      <c r="B150" s="23" t="s">
        <v>1886</v>
      </c>
      <c r="C150" s="22" t="s">
        <v>167</v>
      </c>
      <c r="D150" s="23" t="s">
        <v>3561</v>
      </c>
      <c r="E150" s="34" t="s">
        <v>207</v>
      </c>
      <c r="F150" s="36">
        <v>14</v>
      </c>
      <c r="G150" s="25">
        <v>12.5</v>
      </c>
    </row>
    <row r="151" spans="1:7">
      <c r="A151" s="23">
        <v>2008</v>
      </c>
      <c r="B151" s="23" t="s">
        <v>1886</v>
      </c>
      <c r="C151" s="22" t="s">
        <v>167</v>
      </c>
      <c r="D151" s="23" t="s">
        <v>3561</v>
      </c>
      <c r="E151" s="34" t="s">
        <v>205</v>
      </c>
      <c r="F151" s="36">
        <v>6</v>
      </c>
      <c r="G151" s="25">
        <v>6</v>
      </c>
    </row>
    <row r="152" spans="1:7">
      <c r="A152" s="23">
        <v>2008</v>
      </c>
      <c r="B152" s="23" t="s">
        <v>1886</v>
      </c>
      <c r="C152" s="22" t="s">
        <v>167</v>
      </c>
      <c r="D152" s="23" t="s">
        <v>3561</v>
      </c>
      <c r="E152" s="34" t="s">
        <v>206</v>
      </c>
      <c r="F152" s="36">
        <v>37</v>
      </c>
      <c r="G152" s="25">
        <v>34.5</v>
      </c>
    </row>
    <row r="153" spans="1:7">
      <c r="A153" s="23">
        <v>2008</v>
      </c>
      <c r="B153" s="23" t="s">
        <v>1886</v>
      </c>
      <c r="C153" s="22" t="s">
        <v>167</v>
      </c>
      <c r="D153" s="23" t="s">
        <v>3561</v>
      </c>
      <c r="E153" s="34" t="s">
        <v>204</v>
      </c>
      <c r="F153" s="36">
        <v>9</v>
      </c>
      <c r="G153" s="25">
        <v>8</v>
      </c>
    </row>
    <row r="154" spans="1:7">
      <c r="A154" s="23">
        <v>2008</v>
      </c>
      <c r="B154" s="23" t="s">
        <v>1886</v>
      </c>
      <c r="C154" s="22" t="s">
        <v>171</v>
      </c>
      <c r="D154" s="23" t="s">
        <v>3561</v>
      </c>
      <c r="E154" s="34" t="s">
        <v>205</v>
      </c>
      <c r="F154" s="36">
        <v>6</v>
      </c>
      <c r="G154" s="25">
        <v>5.5</v>
      </c>
    </row>
    <row r="155" spans="1:7">
      <c r="A155" s="23">
        <v>2008</v>
      </c>
      <c r="B155" s="23" t="s">
        <v>1886</v>
      </c>
      <c r="C155" s="22" t="s">
        <v>539</v>
      </c>
      <c r="D155" s="23" t="s">
        <v>3561</v>
      </c>
      <c r="E155" s="34" t="s">
        <v>207</v>
      </c>
      <c r="F155" s="36">
        <v>2</v>
      </c>
      <c r="G155" s="25">
        <v>2</v>
      </c>
    </row>
    <row r="156" spans="1:7">
      <c r="A156" s="23">
        <v>2008</v>
      </c>
      <c r="B156" s="23" t="s">
        <v>1886</v>
      </c>
      <c r="C156" s="22" t="s">
        <v>539</v>
      </c>
      <c r="D156" s="23" t="s">
        <v>3561</v>
      </c>
      <c r="E156" s="34" t="s">
        <v>205</v>
      </c>
      <c r="F156" s="36">
        <v>2</v>
      </c>
      <c r="G156" s="25">
        <v>1.5</v>
      </c>
    </row>
    <row r="157" spans="1:7">
      <c r="A157" s="23">
        <v>2008</v>
      </c>
      <c r="B157" s="23" t="s">
        <v>1886</v>
      </c>
      <c r="C157" s="22" t="s">
        <v>539</v>
      </c>
      <c r="D157" s="23" t="s">
        <v>3561</v>
      </c>
      <c r="E157" s="34" t="s">
        <v>206</v>
      </c>
      <c r="F157" s="36">
        <v>3</v>
      </c>
      <c r="G157" s="25">
        <v>2.5</v>
      </c>
    </row>
    <row r="158" spans="1:7">
      <c r="A158" s="23">
        <v>2008</v>
      </c>
      <c r="B158" s="23" t="s">
        <v>1886</v>
      </c>
      <c r="C158" s="22" t="s">
        <v>539</v>
      </c>
      <c r="D158" s="23" t="s">
        <v>3561</v>
      </c>
      <c r="E158" s="34" t="s">
        <v>204</v>
      </c>
      <c r="F158" s="36">
        <v>2</v>
      </c>
      <c r="G158" s="25">
        <v>1.3</v>
      </c>
    </row>
    <row r="159" spans="1:7">
      <c r="A159" s="23">
        <v>2008</v>
      </c>
      <c r="B159" s="23" t="s">
        <v>514</v>
      </c>
      <c r="C159" s="22" t="s">
        <v>23</v>
      </c>
      <c r="D159" s="23" t="s">
        <v>3562</v>
      </c>
      <c r="E159" s="34" t="s">
        <v>205</v>
      </c>
      <c r="F159" s="36">
        <v>43</v>
      </c>
      <c r="G159" s="25">
        <v>0</v>
      </c>
    </row>
    <row r="160" spans="1:7">
      <c r="A160" s="23">
        <v>2008</v>
      </c>
      <c r="B160" s="23" t="s">
        <v>514</v>
      </c>
      <c r="C160" s="22" t="s">
        <v>23</v>
      </c>
      <c r="D160" s="23" t="s">
        <v>3562</v>
      </c>
      <c r="E160" s="34" t="s">
        <v>206</v>
      </c>
      <c r="F160" s="36">
        <v>19</v>
      </c>
      <c r="G160" s="25">
        <v>0</v>
      </c>
    </row>
    <row r="161" spans="1:7">
      <c r="A161" s="23">
        <v>2008</v>
      </c>
      <c r="B161" s="23" t="s">
        <v>514</v>
      </c>
      <c r="C161" s="22" t="s">
        <v>23</v>
      </c>
      <c r="D161" s="23" t="s">
        <v>3562</v>
      </c>
      <c r="E161" s="34" t="s">
        <v>204</v>
      </c>
      <c r="F161" s="36">
        <v>39</v>
      </c>
      <c r="G161" s="25">
        <v>0</v>
      </c>
    </row>
    <row r="162" spans="1:7">
      <c r="A162" s="23">
        <v>2008</v>
      </c>
      <c r="B162" s="23" t="s">
        <v>514</v>
      </c>
      <c r="C162" s="22" t="s">
        <v>185</v>
      </c>
      <c r="D162" s="23" t="s">
        <v>3562</v>
      </c>
      <c r="E162" s="34" t="s">
        <v>207</v>
      </c>
      <c r="F162" s="36">
        <v>5</v>
      </c>
      <c r="G162" s="25">
        <v>0</v>
      </c>
    </row>
    <row r="163" spans="1:7">
      <c r="A163" s="23">
        <v>2008</v>
      </c>
      <c r="B163" s="23" t="s">
        <v>514</v>
      </c>
      <c r="C163" s="22" t="s">
        <v>185</v>
      </c>
      <c r="D163" s="23" t="s">
        <v>3562</v>
      </c>
      <c r="E163" s="34" t="s">
        <v>205</v>
      </c>
      <c r="F163" s="36">
        <v>50</v>
      </c>
      <c r="G163" s="25">
        <v>0</v>
      </c>
    </row>
    <row r="164" spans="1:7">
      <c r="A164" s="23">
        <v>2008</v>
      </c>
      <c r="B164" s="23" t="s">
        <v>514</v>
      </c>
      <c r="C164" s="22" t="s">
        <v>185</v>
      </c>
      <c r="D164" s="23" t="s">
        <v>3562</v>
      </c>
      <c r="E164" s="34" t="s">
        <v>206</v>
      </c>
      <c r="F164" s="36">
        <v>50</v>
      </c>
      <c r="G164" s="25">
        <v>0</v>
      </c>
    </row>
    <row r="165" spans="1:7">
      <c r="A165" s="23">
        <v>2008</v>
      </c>
      <c r="B165" s="23" t="s">
        <v>514</v>
      </c>
      <c r="C165" s="22" t="s">
        <v>185</v>
      </c>
      <c r="D165" s="23" t="s">
        <v>3562</v>
      </c>
      <c r="E165" s="34" t="s">
        <v>204</v>
      </c>
      <c r="F165" s="36">
        <v>87</v>
      </c>
      <c r="G165" s="25">
        <v>0</v>
      </c>
    </row>
    <row r="166" spans="1:7">
      <c r="A166" s="23">
        <v>2008</v>
      </c>
      <c r="B166" s="23" t="s">
        <v>514</v>
      </c>
      <c r="C166" s="22" t="s">
        <v>3925</v>
      </c>
      <c r="D166" s="23" t="s">
        <v>3562</v>
      </c>
      <c r="E166" s="34" t="s">
        <v>207</v>
      </c>
      <c r="F166" s="36">
        <v>4</v>
      </c>
      <c r="G166" s="25">
        <v>0</v>
      </c>
    </row>
    <row r="167" spans="1:7">
      <c r="A167" s="23">
        <v>2008</v>
      </c>
      <c r="B167" s="23" t="s">
        <v>514</v>
      </c>
      <c r="C167" s="22" t="s">
        <v>3925</v>
      </c>
      <c r="D167" s="23" t="s">
        <v>3562</v>
      </c>
      <c r="E167" s="34" t="s">
        <v>205</v>
      </c>
      <c r="F167" s="36">
        <v>24</v>
      </c>
      <c r="G167" s="25">
        <v>0</v>
      </c>
    </row>
    <row r="168" spans="1:7">
      <c r="A168" s="23">
        <v>2008</v>
      </c>
      <c r="B168" s="23" t="s">
        <v>514</v>
      </c>
      <c r="C168" s="22" t="s">
        <v>3925</v>
      </c>
      <c r="D168" s="23" t="s">
        <v>3562</v>
      </c>
      <c r="E168" s="34" t="s">
        <v>206</v>
      </c>
      <c r="F168" s="36">
        <v>38</v>
      </c>
      <c r="G168" s="25">
        <v>0</v>
      </c>
    </row>
    <row r="169" spans="1:7">
      <c r="A169" s="23">
        <v>2008</v>
      </c>
      <c r="B169" s="23" t="s">
        <v>514</v>
      </c>
      <c r="C169" s="22" t="s">
        <v>3925</v>
      </c>
      <c r="D169" s="23" t="s">
        <v>3562</v>
      </c>
      <c r="E169" s="34" t="s">
        <v>204</v>
      </c>
      <c r="F169" s="36">
        <v>43</v>
      </c>
      <c r="G169" s="25">
        <v>0</v>
      </c>
    </row>
    <row r="170" spans="1:7">
      <c r="A170" s="23">
        <v>2009</v>
      </c>
      <c r="B170" s="23" t="s">
        <v>1886</v>
      </c>
      <c r="C170" s="22" t="s">
        <v>3578</v>
      </c>
      <c r="D170" s="23" t="s">
        <v>3561</v>
      </c>
      <c r="E170" s="34" t="s">
        <v>207</v>
      </c>
      <c r="F170" s="36">
        <v>1</v>
      </c>
      <c r="G170" s="25">
        <v>1</v>
      </c>
    </row>
    <row r="171" spans="1:7">
      <c r="A171" s="23">
        <v>2009</v>
      </c>
      <c r="B171" s="23" t="s">
        <v>1886</v>
      </c>
      <c r="C171" s="22" t="s">
        <v>3578</v>
      </c>
      <c r="D171" s="23" t="s">
        <v>3561</v>
      </c>
      <c r="E171" s="34" t="s">
        <v>205</v>
      </c>
      <c r="F171" s="36">
        <v>2</v>
      </c>
      <c r="G171" s="25">
        <v>2</v>
      </c>
    </row>
    <row r="172" spans="1:7">
      <c r="A172" s="23">
        <v>2009</v>
      </c>
      <c r="B172" s="23" t="s">
        <v>1886</v>
      </c>
      <c r="C172" s="22" t="s">
        <v>3578</v>
      </c>
      <c r="D172" s="23" t="s">
        <v>3561</v>
      </c>
      <c r="E172" s="34" t="s">
        <v>206</v>
      </c>
      <c r="F172" s="36">
        <v>3</v>
      </c>
      <c r="G172" s="25">
        <v>3</v>
      </c>
    </row>
    <row r="173" spans="1:7">
      <c r="A173" s="23">
        <v>2009</v>
      </c>
      <c r="B173" s="23" t="s">
        <v>1886</v>
      </c>
      <c r="C173" s="22" t="s">
        <v>3578</v>
      </c>
      <c r="D173" s="23" t="s">
        <v>3561</v>
      </c>
      <c r="E173" s="34" t="s">
        <v>204</v>
      </c>
      <c r="F173" s="36">
        <v>6</v>
      </c>
      <c r="G173" s="25">
        <v>5.5</v>
      </c>
    </row>
    <row r="174" spans="1:7">
      <c r="A174" s="23">
        <v>2009</v>
      </c>
      <c r="B174" s="23" t="s">
        <v>1886</v>
      </c>
      <c r="C174" s="22" t="s">
        <v>5</v>
      </c>
      <c r="D174" s="23" t="s">
        <v>3561</v>
      </c>
      <c r="E174" s="34" t="s">
        <v>207</v>
      </c>
      <c r="F174" s="36">
        <v>6</v>
      </c>
      <c r="G174" s="25">
        <v>6</v>
      </c>
    </row>
    <row r="175" spans="1:7">
      <c r="A175" s="23">
        <v>2009</v>
      </c>
      <c r="B175" s="23" t="s">
        <v>1886</v>
      </c>
      <c r="C175" s="22" t="s">
        <v>5</v>
      </c>
      <c r="D175" s="23" t="s">
        <v>3561</v>
      </c>
      <c r="E175" s="34" t="s">
        <v>205</v>
      </c>
      <c r="F175" s="36">
        <v>13</v>
      </c>
      <c r="G175" s="25">
        <v>11.5</v>
      </c>
    </row>
    <row r="176" spans="1:7">
      <c r="A176" s="23">
        <v>2009</v>
      </c>
      <c r="B176" s="23" t="s">
        <v>1886</v>
      </c>
      <c r="C176" s="22" t="s">
        <v>5</v>
      </c>
      <c r="D176" s="23" t="s">
        <v>3561</v>
      </c>
      <c r="E176" s="34" t="s">
        <v>206</v>
      </c>
      <c r="F176" s="36">
        <v>36</v>
      </c>
      <c r="G176" s="25">
        <v>29.5</v>
      </c>
    </row>
    <row r="177" spans="1:7">
      <c r="A177" s="23">
        <v>2009</v>
      </c>
      <c r="B177" s="23" t="s">
        <v>1886</v>
      </c>
      <c r="C177" s="22" t="s">
        <v>5</v>
      </c>
      <c r="D177" s="23" t="s">
        <v>3561</v>
      </c>
      <c r="E177" s="34" t="s">
        <v>204</v>
      </c>
      <c r="F177" s="36">
        <v>14</v>
      </c>
      <c r="G177" s="25">
        <v>12</v>
      </c>
    </row>
    <row r="178" spans="1:7">
      <c r="A178" s="23">
        <v>2009</v>
      </c>
      <c r="B178" s="23" t="s">
        <v>1886</v>
      </c>
      <c r="C178" s="22" t="s">
        <v>10</v>
      </c>
      <c r="D178" s="23" t="s">
        <v>3561</v>
      </c>
      <c r="E178" s="34" t="s">
        <v>207</v>
      </c>
      <c r="F178" s="36">
        <v>5</v>
      </c>
      <c r="G178" s="25">
        <v>3.7</v>
      </c>
    </row>
    <row r="179" spans="1:7">
      <c r="A179" s="23">
        <v>2009</v>
      </c>
      <c r="B179" s="23" t="s">
        <v>1886</v>
      </c>
      <c r="C179" s="22" t="s">
        <v>10</v>
      </c>
      <c r="D179" s="23" t="s">
        <v>3561</v>
      </c>
      <c r="E179" s="34" t="s">
        <v>205</v>
      </c>
      <c r="F179" s="36">
        <v>5</v>
      </c>
      <c r="G179" s="25">
        <v>4.5</v>
      </c>
    </row>
    <row r="180" spans="1:7">
      <c r="A180" s="23">
        <v>2009</v>
      </c>
      <c r="B180" s="23" t="s">
        <v>1886</v>
      </c>
      <c r="C180" s="22" t="s">
        <v>10</v>
      </c>
      <c r="D180" s="23" t="s">
        <v>3561</v>
      </c>
      <c r="E180" s="34" t="s">
        <v>206</v>
      </c>
      <c r="F180" s="36">
        <v>18</v>
      </c>
      <c r="G180" s="25">
        <v>14.5</v>
      </c>
    </row>
    <row r="181" spans="1:7">
      <c r="A181" s="23">
        <v>2009</v>
      </c>
      <c r="B181" s="23" t="s">
        <v>1886</v>
      </c>
      <c r="C181" s="22" t="s">
        <v>10</v>
      </c>
      <c r="D181" s="23" t="s">
        <v>3561</v>
      </c>
      <c r="E181" s="34" t="s">
        <v>204</v>
      </c>
      <c r="F181" s="36">
        <v>32</v>
      </c>
      <c r="G181" s="25">
        <v>25</v>
      </c>
    </row>
    <row r="182" spans="1:7">
      <c r="A182" s="23">
        <v>2009</v>
      </c>
      <c r="B182" s="23" t="s">
        <v>1886</v>
      </c>
      <c r="C182" s="22" t="s">
        <v>14</v>
      </c>
      <c r="D182" s="23" t="s">
        <v>3561</v>
      </c>
      <c r="E182" s="34" t="s">
        <v>207</v>
      </c>
      <c r="F182" s="36">
        <v>54</v>
      </c>
      <c r="G182" s="25">
        <v>53.5</v>
      </c>
    </row>
    <row r="183" spans="1:7">
      <c r="A183" s="23">
        <v>2009</v>
      </c>
      <c r="B183" s="23" t="s">
        <v>1886</v>
      </c>
      <c r="C183" s="22" t="s">
        <v>14</v>
      </c>
      <c r="D183" s="23" t="s">
        <v>3561</v>
      </c>
      <c r="E183" s="34" t="s">
        <v>205</v>
      </c>
      <c r="F183" s="36">
        <v>9</v>
      </c>
      <c r="G183" s="25">
        <v>8</v>
      </c>
    </row>
    <row r="184" spans="1:7">
      <c r="A184" s="23">
        <v>2009</v>
      </c>
      <c r="B184" s="23" t="s">
        <v>1886</v>
      </c>
      <c r="C184" s="22" t="s">
        <v>14</v>
      </c>
      <c r="D184" s="23" t="s">
        <v>3561</v>
      </c>
      <c r="E184" s="34" t="s">
        <v>206</v>
      </c>
      <c r="F184" s="36">
        <v>88</v>
      </c>
      <c r="G184" s="25">
        <v>83.5</v>
      </c>
    </row>
    <row r="185" spans="1:7">
      <c r="A185" s="23">
        <v>2009</v>
      </c>
      <c r="B185" s="23" t="s">
        <v>1886</v>
      </c>
      <c r="C185" s="22" t="s">
        <v>14</v>
      </c>
      <c r="D185" s="23" t="s">
        <v>3561</v>
      </c>
      <c r="E185" s="34" t="s">
        <v>204</v>
      </c>
      <c r="F185" s="36">
        <v>21</v>
      </c>
      <c r="G185" s="25">
        <v>19</v>
      </c>
    </row>
    <row r="186" spans="1:7">
      <c r="A186" s="23">
        <v>2009</v>
      </c>
      <c r="B186" s="23" t="s">
        <v>1886</v>
      </c>
      <c r="C186" s="22" t="s">
        <v>23</v>
      </c>
      <c r="D186" s="23" t="s">
        <v>3561</v>
      </c>
      <c r="E186" s="34" t="s">
        <v>207</v>
      </c>
      <c r="F186" s="36">
        <v>15</v>
      </c>
      <c r="G186" s="25">
        <v>14.3</v>
      </c>
    </row>
    <row r="187" spans="1:7">
      <c r="A187" s="23">
        <v>2009</v>
      </c>
      <c r="B187" s="23" t="s">
        <v>1886</v>
      </c>
      <c r="C187" s="22" t="s">
        <v>23</v>
      </c>
      <c r="D187" s="23" t="s">
        <v>3561</v>
      </c>
      <c r="E187" s="34" t="s">
        <v>205</v>
      </c>
      <c r="F187" s="36">
        <v>12</v>
      </c>
      <c r="G187" s="25">
        <v>12</v>
      </c>
    </row>
    <row r="188" spans="1:7">
      <c r="A188" s="23">
        <v>2009</v>
      </c>
      <c r="B188" s="23" t="s">
        <v>1886</v>
      </c>
      <c r="C188" s="22" t="s">
        <v>23</v>
      </c>
      <c r="D188" s="23" t="s">
        <v>3561</v>
      </c>
      <c r="E188" s="34" t="s">
        <v>206</v>
      </c>
      <c r="F188" s="36">
        <v>28</v>
      </c>
      <c r="G188" s="25">
        <v>27.5</v>
      </c>
    </row>
    <row r="189" spans="1:7">
      <c r="A189" s="23">
        <v>2009</v>
      </c>
      <c r="B189" s="23" t="s">
        <v>1886</v>
      </c>
      <c r="C189" s="22" t="s">
        <v>23</v>
      </c>
      <c r="D189" s="23" t="s">
        <v>3561</v>
      </c>
      <c r="E189" s="34" t="s">
        <v>204</v>
      </c>
      <c r="F189" s="36">
        <v>10</v>
      </c>
      <c r="G189" s="25">
        <v>10</v>
      </c>
    </row>
    <row r="190" spans="1:7">
      <c r="A190" s="23">
        <v>2009</v>
      </c>
      <c r="B190" s="23" t="s">
        <v>1886</v>
      </c>
      <c r="C190" s="22" t="s">
        <v>41</v>
      </c>
      <c r="D190" s="23" t="s">
        <v>3561</v>
      </c>
      <c r="E190" s="34" t="s">
        <v>207</v>
      </c>
      <c r="F190" s="36">
        <v>7</v>
      </c>
      <c r="G190" s="25">
        <v>6.5</v>
      </c>
    </row>
    <row r="191" spans="1:7">
      <c r="A191" s="23">
        <v>2009</v>
      </c>
      <c r="B191" s="23" t="s">
        <v>1886</v>
      </c>
      <c r="C191" s="22" t="s">
        <v>41</v>
      </c>
      <c r="D191" s="23" t="s">
        <v>3561</v>
      </c>
      <c r="E191" s="34" t="s">
        <v>205</v>
      </c>
      <c r="F191" s="36">
        <v>20</v>
      </c>
      <c r="G191" s="25">
        <v>12.6</v>
      </c>
    </row>
    <row r="192" spans="1:7">
      <c r="A192" s="23">
        <v>2009</v>
      </c>
      <c r="B192" s="23" t="s">
        <v>1886</v>
      </c>
      <c r="C192" s="22" t="s">
        <v>41</v>
      </c>
      <c r="D192" s="23" t="s">
        <v>3561</v>
      </c>
      <c r="E192" s="34" t="s">
        <v>206</v>
      </c>
      <c r="F192" s="36">
        <v>17</v>
      </c>
      <c r="G192" s="25">
        <v>12.8</v>
      </c>
    </row>
    <row r="193" spans="1:7">
      <c r="A193" s="23">
        <v>2009</v>
      </c>
      <c r="B193" s="23" t="s">
        <v>1886</v>
      </c>
      <c r="C193" s="22" t="s">
        <v>41</v>
      </c>
      <c r="D193" s="23" t="s">
        <v>3561</v>
      </c>
      <c r="E193" s="34" t="s">
        <v>204</v>
      </c>
      <c r="F193" s="36">
        <v>18</v>
      </c>
      <c r="G193" s="25">
        <v>9.6</v>
      </c>
    </row>
    <row r="194" spans="1:7">
      <c r="A194" s="23">
        <v>2009</v>
      </c>
      <c r="B194" s="23" t="s">
        <v>1886</v>
      </c>
      <c r="C194" s="22" t="s">
        <v>60</v>
      </c>
      <c r="D194" s="23" t="s">
        <v>3561</v>
      </c>
      <c r="E194" s="34" t="s">
        <v>207</v>
      </c>
      <c r="F194" s="36">
        <v>8</v>
      </c>
      <c r="G194" s="25">
        <v>7.5</v>
      </c>
    </row>
    <row r="195" spans="1:7">
      <c r="A195" s="23">
        <v>2009</v>
      </c>
      <c r="B195" s="23" t="s">
        <v>1886</v>
      </c>
      <c r="C195" s="22" t="s">
        <v>60</v>
      </c>
      <c r="D195" s="23" t="s">
        <v>3561</v>
      </c>
      <c r="E195" s="34" t="s">
        <v>205</v>
      </c>
      <c r="F195" s="36">
        <v>1</v>
      </c>
      <c r="G195" s="25">
        <v>0.8</v>
      </c>
    </row>
    <row r="196" spans="1:7">
      <c r="A196" s="23">
        <v>2009</v>
      </c>
      <c r="B196" s="23" t="s">
        <v>1886</v>
      </c>
      <c r="C196" s="22" t="s">
        <v>60</v>
      </c>
      <c r="D196" s="23" t="s">
        <v>3561</v>
      </c>
      <c r="E196" s="34" t="s">
        <v>206</v>
      </c>
      <c r="F196" s="36">
        <v>15</v>
      </c>
      <c r="G196" s="25">
        <v>15</v>
      </c>
    </row>
    <row r="197" spans="1:7">
      <c r="A197" s="23">
        <v>2009</v>
      </c>
      <c r="B197" s="23" t="s">
        <v>1886</v>
      </c>
      <c r="C197" s="22" t="s">
        <v>60</v>
      </c>
      <c r="D197" s="23" t="s">
        <v>3561</v>
      </c>
      <c r="E197" s="34" t="s">
        <v>204</v>
      </c>
      <c r="F197" s="36">
        <v>4</v>
      </c>
      <c r="G197" s="25">
        <v>4</v>
      </c>
    </row>
    <row r="198" spans="1:7">
      <c r="A198" s="23">
        <v>2009</v>
      </c>
      <c r="B198" s="23" t="s">
        <v>1886</v>
      </c>
      <c r="C198" s="22" t="s">
        <v>70</v>
      </c>
      <c r="D198" s="23" t="s">
        <v>3561</v>
      </c>
      <c r="E198" s="34" t="s">
        <v>207</v>
      </c>
      <c r="F198" s="36">
        <v>16</v>
      </c>
      <c r="G198" s="25">
        <v>15.5</v>
      </c>
    </row>
    <row r="199" spans="1:7">
      <c r="A199" s="23">
        <v>2009</v>
      </c>
      <c r="B199" s="23" t="s">
        <v>1886</v>
      </c>
      <c r="C199" s="22" t="s">
        <v>70</v>
      </c>
      <c r="D199" s="23" t="s">
        <v>3561</v>
      </c>
      <c r="E199" s="34" t="s">
        <v>205</v>
      </c>
      <c r="F199" s="36">
        <v>3</v>
      </c>
      <c r="G199" s="25">
        <v>2.5</v>
      </c>
    </row>
    <row r="200" spans="1:7">
      <c r="A200" s="23">
        <v>2009</v>
      </c>
      <c r="B200" s="23" t="s">
        <v>1886</v>
      </c>
      <c r="C200" s="22" t="s">
        <v>70</v>
      </c>
      <c r="D200" s="23" t="s">
        <v>3561</v>
      </c>
      <c r="E200" s="34" t="s">
        <v>206</v>
      </c>
      <c r="F200" s="36">
        <v>24</v>
      </c>
      <c r="G200" s="25">
        <v>22.5</v>
      </c>
    </row>
    <row r="201" spans="1:7">
      <c r="A201" s="23">
        <v>2009</v>
      </c>
      <c r="B201" s="23" t="s">
        <v>1886</v>
      </c>
      <c r="C201" s="22" t="s">
        <v>70</v>
      </c>
      <c r="D201" s="23" t="s">
        <v>3561</v>
      </c>
      <c r="E201" s="34" t="s">
        <v>204</v>
      </c>
      <c r="F201" s="36">
        <v>1</v>
      </c>
      <c r="G201" s="25">
        <v>1</v>
      </c>
    </row>
    <row r="202" spans="1:7">
      <c r="A202" s="23">
        <v>2009</v>
      </c>
      <c r="B202" s="23" t="s">
        <v>1886</v>
      </c>
      <c r="C202" s="22" t="s">
        <v>76</v>
      </c>
      <c r="D202" s="23" t="s">
        <v>3561</v>
      </c>
      <c r="E202" s="34" t="s">
        <v>207</v>
      </c>
      <c r="F202" s="36">
        <v>5</v>
      </c>
      <c r="G202" s="25">
        <v>5</v>
      </c>
    </row>
    <row r="203" spans="1:7">
      <c r="A203" s="23">
        <v>2009</v>
      </c>
      <c r="B203" s="23" t="s">
        <v>1886</v>
      </c>
      <c r="C203" s="22" t="s">
        <v>76</v>
      </c>
      <c r="D203" s="23" t="s">
        <v>3561</v>
      </c>
      <c r="E203" s="34" t="s">
        <v>205</v>
      </c>
      <c r="F203" s="36">
        <v>7</v>
      </c>
      <c r="G203" s="25">
        <v>6.3</v>
      </c>
    </row>
    <row r="204" spans="1:7">
      <c r="A204" s="23">
        <v>2009</v>
      </c>
      <c r="B204" s="23" t="s">
        <v>1886</v>
      </c>
      <c r="C204" s="22" t="s">
        <v>76</v>
      </c>
      <c r="D204" s="23" t="s">
        <v>3561</v>
      </c>
      <c r="E204" s="34" t="s">
        <v>206</v>
      </c>
      <c r="F204" s="36">
        <v>36</v>
      </c>
      <c r="G204" s="25">
        <v>34</v>
      </c>
    </row>
    <row r="205" spans="1:7">
      <c r="A205" s="23">
        <v>2009</v>
      </c>
      <c r="B205" s="23" t="s">
        <v>1886</v>
      </c>
      <c r="C205" s="22" t="s">
        <v>76</v>
      </c>
      <c r="D205" s="23" t="s">
        <v>3561</v>
      </c>
      <c r="E205" s="34" t="s">
        <v>204</v>
      </c>
      <c r="F205" s="36">
        <v>19</v>
      </c>
      <c r="G205" s="25">
        <v>18</v>
      </c>
    </row>
    <row r="206" spans="1:7">
      <c r="A206" s="23">
        <v>2009</v>
      </c>
      <c r="B206" s="23" t="s">
        <v>1886</v>
      </c>
      <c r="C206" s="22" t="s">
        <v>83</v>
      </c>
      <c r="D206" s="23" t="s">
        <v>3561</v>
      </c>
      <c r="E206" s="34" t="s">
        <v>207</v>
      </c>
      <c r="F206" s="36">
        <v>2</v>
      </c>
      <c r="G206" s="25">
        <v>1.5</v>
      </c>
    </row>
    <row r="207" spans="1:7">
      <c r="A207" s="23">
        <v>2009</v>
      </c>
      <c r="B207" s="23" t="s">
        <v>1886</v>
      </c>
      <c r="C207" s="22" t="s">
        <v>83</v>
      </c>
      <c r="D207" s="23" t="s">
        <v>3561</v>
      </c>
      <c r="E207" s="34" t="s">
        <v>206</v>
      </c>
      <c r="F207" s="36">
        <v>1</v>
      </c>
      <c r="G207" s="25">
        <v>0.5</v>
      </c>
    </row>
    <row r="208" spans="1:7">
      <c r="A208" s="23">
        <v>2009</v>
      </c>
      <c r="B208" s="23" t="s">
        <v>1886</v>
      </c>
      <c r="C208" s="22" t="s">
        <v>86</v>
      </c>
      <c r="D208" s="23" t="s">
        <v>3561</v>
      </c>
      <c r="E208" s="34" t="s">
        <v>207</v>
      </c>
      <c r="F208" s="36">
        <v>7</v>
      </c>
      <c r="G208" s="25">
        <v>6.5</v>
      </c>
    </row>
    <row r="209" spans="1:7">
      <c r="A209" s="23">
        <v>2009</v>
      </c>
      <c r="B209" s="23" t="s">
        <v>1886</v>
      </c>
      <c r="C209" s="22" t="s">
        <v>86</v>
      </c>
      <c r="D209" s="23" t="s">
        <v>3561</v>
      </c>
      <c r="E209" s="34" t="s">
        <v>205</v>
      </c>
      <c r="F209" s="36">
        <v>5</v>
      </c>
      <c r="G209" s="25">
        <v>2.5</v>
      </c>
    </row>
    <row r="210" spans="1:7">
      <c r="A210" s="23">
        <v>2009</v>
      </c>
      <c r="B210" s="23" t="s">
        <v>1886</v>
      </c>
      <c r="C210" s="22" t="s">
        <v>86</v>
      </c>
      <c r="D210" s="23" t="s">
        <v>3561</v>
      </c>
      <c r="E210" s="34" t="s">
        <v>206</v>
      </c>
      <c r="F210" s="36">
        <v>27</v>
      </c>
      <c r="G210" s="25">
        <v>23.5</v>
      </c>
    </row>
    <row r="211" spans="1:7">
      <c r="A211" s="23">
        <v>2009</v>
      </c>
      <c r="B211" s="23" t="s">
        <v>1886</v>
      </c>
      <c r="C211" s="22" t="s">
        <v>86</v>
      </c>
      <c r="D211" s="23" t="s">
        <v>3561</v>
      </c>
      <c r="E211" s="34" t="s">
        <v>204</v>
      </c>
      <c r="F211" s="36">
        <v>5</v>
      </c>
      <c r="G211" s="25">
        <v>4</v>
      </c>
    </row>
    <row r="212" spans="1:7">
      <c r="A212" s="23">
        <v>2009</v>
      </c>
      <c r="B212" s="23" t="s">
        <v>1886</v>
      </c>
      <c r="C212" s="22" t="s">
        <v>89</v>
      </c>
      <c r="D212" s="23" t="s">
        <v>3561</v>
      </c>
      <c r="E212" s="34" t="s">
        <v>207</v>
      </c>
      <c r="F212" s="36">
        <v>3</v>
      </c>
      <c r="G212" s="25">
        <v>2.5</v>
      </c>
    </row>
    <row r="213" spans="1:7">
      <c r="A213" s="23">
        <v>2009</v>
      </c>
      <c r="B213" s="23" t="s">
        <v>1886</v>
      </c>
      <c r="C213" s="22" t="s">
        <v>89</v>
      </c>
      <c r="D213" s="23" t="s">
        <v>3561</v>
      </c>
      <c r="E213" s="34" t="s">
        <v>205</v>
      </c>
      <c r="F213" s="36">
        <v>6</v>
      </c>
      <c r="G213" s="25">
        <v>4</v>
      </c>
    </row>
    <row r="214" spans="1:7">
      <c r="A214" s="23">
        <v>2009</v>
      </c>
      <c r="B214" s="23" t="s">
        <v>1886</v>
      </c>
      <c r="C214" s="22" t="s">
        <v>89</v>
      </c>
      <c r="D214" s="23" t="s">
        <v>3561</v>
      </c>
      <c r="E214" s="34" t="s">
        <v>206</v>
      </c>
      <c r="F214" s="36">
        <v>15</v>
      </c>
      <c r="G214" s="25">
        <v>13.5</v>
      </c>
    </row>
    <row r="215" spans="1:7">
      <c r="A215" s="23">
        <v>2009</v>
      </c>
      <c r="B215" s="23" t="s">
        <v>1886</v>
      </c>
      <c r="C215" s="22" t="s">
        <v>89</v>
      </c>
      <c r="D215" s="23" t="s">
        <v>3561</v>
      </c>
      <c r="E215" s="34" t="s">
        <v>204</v>
      </c>
      <c r="F215" s="36">
        <v>10</v>
      </c>
      <c r="G215" s="25">
        <v>9</v>
      </c>
    </row>
    <row r="216" spans="1:7">
      <c r="A216" s="23">
        <v>2009</v>
      </c>
      <c r="B216" s="23" t="s">
        <v>1886</v>
      </c>
      <c r="C216" s="22" t="s">
        <v>94</v>
      </c>
      <c r="D216" s="23" t="s">
        <v>3561</v>
      </c>
      <c r="E216" s="34" t="s">
        <v>207</v>
      </c>
      <c r="F216" s="36">
        <v>10</v>
      </c>
      <c r="G216" s="25">
        <v>10</v>
      </c>
    </row>
    <row r="217" spans="1:7">
      <c r="A217" s="23">
        <v>2009</v>
      </c>
      <c r="B217" s="23" t="s">
        <v>1886</v>
      </c>
      <c r="C217" s="22" t="s">
        <v>94</v>
      </c>
      <c r="D217" s="23" t="s">
        <v>3561</v>
      </c>
      <c r="E217" s="34" t="s">
        <v>205</v>
      </c>
      <c r="F217" s="36">
        <v>1</v>
      </c>
      <c r="G217" s="25">
        <v>1</v>
      </c>
    </row>
    <row r="218" spans="1:7">
      <c r="A218" s="23">
        <v>2009</v>
      </c>
      <c r="B218" s="23" t="s">
        <v>1886</v>
      </c>
      <c r="C218" s="22" t="s">
        <v>94</v>
      </c>
      <c r="D218" s="23" t="s">
        <v>3561</v>
      </c>
      <c r="E218" s="34" t="s">
        <v>206</v>
      </c>
      <c r="F218" s="36">
        <v>20</v>
      </c>
      <c r="G218" s="25">
        <v>19.5</v>
      </c>
    </row>
    <row r="219" spans="1:7">
      <c r="A219" s="23">
        <v>2009</v>
      </c>
      <c r="B219" s="23" t="s">
        <v>1886</v>
      </c>
      <c r="C219" s="22" t="s">
        <v>94</v>
      </c>
      <c r="D219" s="23" t="s">
        <v>3561</v>
      </c>
      <c r="E219" s="34" t="s">
        <v>204</v>
      </c>
      <c r="F219" s="36">
        <v>3</v>
      </c>
      <c r="G219" s="25">
        <v>3</v>
      </c>
    </row>
    <row r="220" spans="1:7">
      <c r="A220" s="23">
        <v>2009</v>
      </c>
      <c r="B220" s="23" t="s">
        <v>1886</v>
      </c>
      <c r="C220" s="22" t="s">
        <v>100</v>
      </c>
      <c r="D220" s="23" t="s">
        <v>3561</v>
      </c>
      <c r="E220" s="34" t="s">
        <v>207</v>
      </c>
      <c r="F220" s="36">
        <v>9</v>
      </c>
      <c r="G220" s="25">
        <v>9</v>
      </c>
    </row>
    <row r="221" spans="1:7">
      <c r="A221" s="23">
        <v>2009</v>
      </c>
      <c r="B221" s="23" t="s">
        <v>1886</v>
      </c>
      <c r="C221" s="22" t="s">
        <v>100</v>
      </c>
      <c r="D221" s="23" t="s">
        <v>3561</v>
      </c>
      <c r="E221" s="34" t="s">
        <v>205</v>
      </c>
      <c r="F221" s="36">
        <v>1</v>
      </c>
      <c r="G221" s="25">
        <v>0.5</v>
      </c>
    </row>
    <row r="222" spans="1:7">
      <c r="A222" s="23">
        <v>2009</v>
      </c>
      <c r="B222" s="23" t="s">
        <v>1886</v>
      </c>
      <c r="C222" s="22" t="s">
        <v>100</v>
      </c>
      <c r="D222" s="23" t="s">
        <v>3561</v>
      </c>
      <c r="E222" s="34" t="s">
        <v>206</v>
      </c>
      <c r="F222" s="36">
        <v>4</v>
      </c>
      <c r="G222" s="25">
        <v>3</v>
      </c>
    </row>
    <row r="223" spans="1:7">
      <c r="A223" s="23">
        <v>2009</v>
      </c>
      <c r="B223" s="23" t="s">
        <v>1886</v>
      </c>
      <c r="C223" s="22" t="s">
        <v>100</v>
      </c>
      <c r="D223" s="23" t="s">
        <v>3561</v>
      </c>
      <c r="E223" s="34" t="s">
        <v>204</v>
      </c>
      <c r="F223" s="36">
        <v>13</v>
      </c>
      <c r="G223" s="25">
        <v>10.5</v>
      </c>
    </row>
    <row r="224" spans="1:7" ht="15.75" customHeight="1">
      <c r="A224" s="23">
        <v>2009</v>
      </c>
      <c r="B224" s="23" t="s">
        <v>1886</v>
      </c>
      <c r="C224" s="22" t="s">
        <v>104</v>
      </c>
      <c r="D224" s="23" t="s">
        <v>3561</v>
      </c>
      <c r="E224" s="34" t="s">
        <v>207</v>
      </c>
      <c r="F224" s="36">
        <v>20</v>
      </c>
      <c r="G224" s="25">
        <v>19.5</v>
      </c>
    </row>
    <row r="225" spans="1:7">
      <c r="A225" s="23">
        <v>2009</v>
      </c>
      <c r="B225" s="23" t="s">
        <v>1886</v>
      </c>
      <c r="C225" s="22" t="s">
        <v>104</v>
      </c>
      <c r="D225" s="23" t="s">
        <v>3561</v>
      </c>
      <c r="E225" s="34" t="s">
        <v>205</v>
      </c>
      <c r="F225" s="36">
        <v>3</v>
      </c>
      <c r="G225" s="25">
        <v>3</v>
      </c>
    </row>
    <row r="226" spans="1:7">
      <c r="A226" s="23">
        <v>2009</v>
      </c>
      <c r="B226" s="23" t="s">
        <v>1886</v>
      </c>
      <c r="C226" s="22" t="s">
        <v>104</v>
      </c>
      <c r="D226" s="23" t="s">
        <v>3561</v>
      </c>
      <c r="E226" s="34" t="s">
        <v>206</v>
      </c>
      <c r="F226" s="36">
        <v>57</v>
      </c>
      <c r="G226" s="25">
        <v>57</v>
      </c>
    </row>
    <row r="227" spans="1:7">
      <c r="A227" s="23">
        <v>2009</v>
      </c>
      <c r="B227" s="23" t="s">
        <v>1886</v>
      </c>
      <c r="C227" s="22" t="s">
        <v>104</v>
      </c>
      <c r="D227" s="23" t="s">
        <v>3561</v>
      </c>
      <c r="E227" s="34" t="s">
        <v>204</v>
      </c>
      <c r="F227" s="36">
        <v>8</v>
      </c>
      <c r="G227" s="25">
        <v>8</v>
      </c>
    </row>
    <row r="228" spans="1:7">
      <c r="A228" s="23">
        <v>2009</v>
      </c>
      <c r="B228" s="23" t="s">
        <v>1886</v>
      </c>
      <c r="C228" s="22" t="s">
        <v>120</v>
      </c>
      <c r="D228" s="23" t="s">
        <v>3561</v>
      </c>
      <c r="E228" s="34" t="s">
        <v>207</v>
      </c>
      <c r="F228" s="36">
        <v>17</v>
      </c>
      <c r="G228" s="25">
        <v>12.8</v>
      </c>
    </row>
    <row r="229" spans="1:7">
      <c r="A229" s="23">
        <v>2009</v>
      </c>
      <c r="B229" s="23" t="s">
        <v>1886</v>
      </c>
      <c r="C229" s="22" t="s">
        <v>120</v>
      </c>
      <c r="D229" s="23" t="s">
        <v>3561</v>
      </c>
      <c r="E229" s="34" t="s">
        <v>205</v>
      </c>
      <c r="F229" s="36">
        <v>7</v>
      </c>
      <c r="G229" s="25">
        <v>6</v>
      </c>
    </row>
    <row r="230" spans="1:7">
      <c r="A230" s="23">
        <v>2009</v>
      </c>
      <c r="B230" s="23" t="s">
        <v>1886</v>
      </c>
      <c r="C230" s="22" t="s">
        <v>120</v>
      </c>
      <c r="D230" s="23" t="s">
        <v>3561</v>
      </c>
      <c r="E230" s="34" t="s">
        <v>206</v>
      </c>
      <c r="F230" s="36">
        <v>189</v>
      </c>
      <c r="G230" s="25">
        <v>109.4</v>
      </c>
    </row>
    <row r="231" spans="1:7">
      <c r="A231" s="23">
        <v>2009</v>
      </c>
      <c r="B231" s="23" t="s">
        <v>1886</v>
      </c>
      <c r="C231" s="22" t="s">
        <v>120</v>
      </c>
      <c r="D231" s="23" t="s">
        <v>3561</v>
      </c>
      <c r="E231" s="34" t="s">
        <v>204</v>
      </c>
      <c r="F231" s="36">
        <v>23</v>
      </c>
      <c r="G231" s="25">
        <v>20</v>
      </c>
    </row>
    <row r="232" spans="1:7">
      <c r="A232" s="23">
        <v>2009</v>
      </c>
      <c r="B232" s="23" t="s">
        <v>1886</v>
      </c>
      <c r="C232" s="22" t="s">
        <v>156</v>
      </c>
      <c r="D232" s="23" t="s">
        <v>3561</v>
      </c>
      <c r="E232" s="34" t="s">
        <v>207</v>
      </c>
      <c r="F232" s="36">
        <v>1</v>
      </c>
      <c r="G232" s="25">
        <v>0.5</v>
      </c>
    </row>
    <row r="233" spans="1:7">
      <c r="A233" s="23">
        <v>2009</v>
      </c>
      <c r="B233" s="23" t="s">
        <v>1886</v>
      </c>
      <c r="C233" s="22" t="s">
        <v>156</v>
      </c>
      <c r="D233" s="23" t="s">
        <v>3561</v>
      </c>
      <c r="E233" s="34" t="s">
        <v>205</v>
      </c>
      <c r="F233" s="36">
        <v>10</v>
      </c>
      <c r="G233" s="25">
        <v>7.4</v>
      </c>
    </row>
    <row r="234" spans="1:7">
      <c r="A234" s="23">
        <v>2009</v>
      </c>
      <c r="B234" s="23" t="s">
        <v>1886</v>
      </c>
      <c r="C234" s="22" t="s">
        <v>156</v>
      </c>
      <c r="D234" s="23" t="s">
        <v>3561</v>
      </c>
      <c r="E234" s="34" t="s">
        <v>206</v>
      </c>
      <c r="F234" s="36">
        <v>158</v>
      </c>
      <c r="G234" s="25">
        <v>61.5</v>
      </c>
    </row>
    <row r="235" spans="1:7">
      <c r="A235" s="23">
        <v>2009</v>
      </c>
      <c r="B235" s="23" t="s">
        <v>1886</v>
      </c>
      <c r="C235" s="22" t="s">
        <v>156</v>
      </c>
      <c r="D235" s="23" t="s">
        <v>3561</v>
      </c>
      <c r="E235" s="34" t="s">
        <v>204</v>
      </c>
      <c r="F235" s="36">
        <v>34</v>
      </c>
      <c r="G235" s="25">
        <v>10.8</v>
      </c>
    </row>
    <row r="236" spans="1:7">
      <c r="A236" s="23">
        <v>2009</v>
      </c>
      <c r="B236" s="23" t="s">
        <v>1886</v>
      </c>
      <c r="C236" s="22" t="s">
        <v>164</v>
      </c>
      <c r="D236" s="23" t="s">
        <v>3561</v>
      </c>
      <c r="E236" s="34" t="s">
        <v>207</v>
      </c>
      <c r="F236" s="36">
        <v>8</v>
      </c>
      <c r="G236" s="25">
        <v>7.5</v>
      </c>
    </row>
    <row r="237" spans="1:7">
      <c r="A237" s="23">
        <v>2009</v>
      </c>
      <c r="B237" s="23" t="s">
        <v>1886</v>
      </c>
      <c r="C237" s="22" t="s">
        <v>164</v>
      </c>
      <c r="D237" s="23" t="s">
        <v>3561</v>
      </c>
      <c r="E237" s="34" t="s">
        <v>205</v>
      </c>
      <c r="F237" s="36">
        <v>5</v>
      </c>
      <c r="G237" s="25">
        <v>3.5</v>
      </c>
    </row>
    <row r="238" spans="1:7">
      <c r="A238" s="23">
        <v>2009</v>
      </c>
      <c r="B238" s="23" t="s">
        <v>1886</v>
      </c>
      <c r="C238" s="22" t="s">
        <v>164</v>
      </c>
      <c r="D238" s="23" t="s">
        <v>3561</v>
      </c>
      <c r="E238" s="34" t="s">
        <v>206</v>
      </c>
      <c r="F238" s="36">
        <v>28</v>
      </c>
      <c r="G238" s="25">
        <v>19.3</v>
      </c>
    </row>
    <row r="239" spans="1:7">
      <c r="A239" s="23">
        <v>2009</v>
      </c>
      <c r="B239" s="23" t="s">
        <v>1886</v>
      </c>
      <c r="C239" s="22" t="s">
        <v>164</v>
      </c>
      <c r="D239" s="23" t="s">
        <v>3561</v>
      </c>
      <c r="E239" s="34" t="s">
        <v>204</v>
      </c>
      <c r="F239" s="36">
        <v>10</v>
      </c>
      <c r="G239" s="25">
        <v>7.5</v>
      </c>
    </row>
    <row r="240" spans="1:7">
      <c r="A240" s="23">
        <v>2009</v>
      </c>
      <c r="B240" s="23" t="s">
        <v>1886</v>
      </c>
      <c r="C240" s="22" t="s">
        <v>167</v>
      </c>
      <c r="D240" s="23" t="s">
        <v>3561</v>
      </c>
      <c r="E240" s="34" t="s">
        <v>207</v>
      </c>
      <c r="F240" s="36">
        <v>13</v>
      </c>
      <c r="G240" s="25">
        <v>12.5</v>
      </c>
    </row>
    <row r="241" spans="1:7">
      <c r="A241" s="23">
        <v>2009</v>
      </c>
      <c r="B241" s="23" t="s">
        <v>1886</v>
      </c>
      <c r="C241" s="22" t="s">
        <v>167</v>
      </c>
      <c r="D241" s="23" t="s">
        <v>3561</v>
      </c>
      <c r="E241" s="34" t="s">
        <v>205</v>
      </c>
      <c r="F241" s="36">
        <v>4</v>
      </c>
      <c r="G241" s="25">
        <v>4</v>
      </c>
    </row>
    <row r="242" spans="1:7">
      <c r="A242" s="23">
        <v>2009</v>
      </c>
      <c r="B242" s="23" t="s">
        <v>1886</v>
      </c>
      <c r="C242" s="22" t="s">
        <v>167</v>
      </c>
      <c r="D242" s="23" t="s">
        <v>3561</v>
      </c>
      <c r="E242" s="34" t="s">
        <v>206</v>
      </c>
      <c r="F242" s="36">
        <v>37</v>
      </c>
      <c r="G242" s="25">
        <v>35.5</v>
      </c>
    </row>
    <row r="243" spans="1:7">
      <c r="A243" s="23">
        <v>2009</v>
      </c>
      <c r="B243" s="23" t="s">
        <v>1886</v>
      </c>
      <c r="C243" s="22" t="s">
        <v>167</v>
      </c>
      <c r="D243" s="23" t="s">
        <v>3561</v>
      </c>
      <c r="E243" s="34" t="s">
        <v>204</v>
      </c>
      <c r="F243" s="36">
        <v>9</v>
      </c>
      <c r="G243" s="25">
        <v>8.5</v>
      </c>
    </row>
    <row r="244" spans="1:7">
      <c r="A244" s="23">
        <v>2009</v>
      </c>
      <c r="B244" s="23" t="s">
        <v>1886</v>
      </c>
      <c r="C244" s="22" t="s">
        <v>171</v>
      </c>
      <c r="D244" s="23" t="s">
        <v>3561</v>
      </c>
      <c r="E244" s="34" t="s">
        <v>205</v>
      </c>
      <c r="F244" s="36">
        <v>6</v>
      </c>
      <c r="G244" s="25">
        <v>5.5</v>
      </c>
    </row>
    <row r="245" spans="1:7">
      <c r="A245" s="23">
        <v>2009</v>
      </c>
      <c r="B245" s="23" t="s">
        <v>1886</v>
      </c>
      <c r="C245" s="22" t="s">
        <v>539</v>
      </c>
      <c r="D245" s="23" t="s">
        <v>3561</v>
      </c>
      <c r="E245" s="34" t="s">
        <v>207</v>
      </c>
      <c r="F245" s="36">
        <v>2</v>
      </c>
      <c r="G245" s="25">
        <v>2</v>
      </c>
    </row>
    <row r="246" spans="1:7">
      <c r="A246" s="23">
        <v>2009</v>
      </c>
      <c r="B246" s="23" t="s">
        <v>1886</v>
      </c>
      <c r="C246" s="22" t="s">
        <v>539</v>
      </c>
      <c r="D246" s="23" t="s">
        <v>3561</v>
      </c>
      <c r="E246" s="34" t="s">
        <v>205</v>
      </c>
      <c r="F246" s="36">
        <v>2</v>
      </c>
      <c r="G246" s="25">
        <v>1.5</v>
      </c>
    </row>
    <row r="247" spans="1:7">
      <c r="A247" s="23">
        <v>2009</v>
      </c>
      <c r="B247" s="23" t="s">
        <v>1886</v>
      </c>
      <c r="C247" s="22" t="s">
        <v>539</v>
      </c>
      <c r="D247" s="23" t="s">
        <v>3561</v>
      </c>
      <c r="E247" s="34" t="s">
        <v>206</v>
      </c>
      <c r="F247" s="36">
        <v>4</v>
      </c>
      <c r="G247" s="25">
        <v>3</v>
      </c>
    </row>
    <row r="248" spans="1:7">
      <c r="A248" s="23">
        <v>2009</v>
      </c>
      <c r="B248" s="23" t="s">
        <v>1886</v>
      </c>
      <c r="C248" s="22" t="s">
        <v>539</v>
      </c>
      <c r="D248" s="23" t="s">
        <v>3561</v>
      </c>
      <c r="E248" s="34" t="s">
        <v>204</v>
      </c>
      <c r="F248" s="36">
        <v>1</v>
      </c>
      <c r="G248" s="25">
        <v>0.8</v>
      </c>
    </row>
    <row r="249" spans="1:7">
      <c r="A249" s="23">
        <v>2009</v>
      </c>
      <c r="B249" s="23" t="s">
        <v>514</v>
      </c>
      <c r="C249" s="22" t="s">
        <v>23</v>
      </c>
      <c r="D249" s="23" t="s">
        <v>3562</v>
      </c>
      <c r="E249" s="34" t="s">
        <v>205</v>
      </c>
      <c r="F249" s="36">
        <v>45</v>
      </c>
      <c r="G249" s="25">
        <v>0</v>
      </c>
    </row>
    <row r="250" spans="1:7">
      <c r="A250" s="23">
        <v>2009</v>
      </c>
      <c r="B250" s="23" t="s">
        <v>514</v>
      </c>
      <c r="C250" s="22" t="s">
        <v>23</v>
      </c>
      <c r="D250" s="23" t="s">
        <v>3562</v>
      </c>
      <c r="E250" s="34" t="s">
        <v>206</v>
      </c>
      <c r="F250" s="36">
        <v>25</v>
      </c>
      <c r="G250" s="25">
        <v>0</v>
      </c>
    </row>
    <row r="251" spans="1:7">
      <c r="A251" s="23">
        <v>2009</v>
      </c>
      <c r="B251" s="23" t="s">
        <v>514</v>
      </c>
      <c r="C251" s="22" t="s">
        <v>23</v>
      </c>
      <c r="D251" s="23" t="s">
        <v>3562</v>
      </c>
      <c r="E251" s="34" t="s">
        <v>204</v>
      </c>
      <c r="F251" s="36">
        <v>45</v>
      </c>
      <c r="G251" s="25">
        <v>0</v>
      </c>
    </row>
    <row r="252" spans="1:7">
      <c r="A252" s="23">
        <v>2009</v>
      </c>
      <c r="B252" s="23" t="s">
        <v>514</v>
      </c>
      <c r="C252" s="22" t="s">
        <v>23</v>
      </c>
      <c r="D252" s="23" t="s">
        <v>3561</v>
      </c>
      <c r="E252" s="34" t="s">
        <v>207</v>
      </c>
      <c r="F252" s="36">
        <v>5</v>
      </c>
      <c r="G252" s="25">
        <v>4.5</v>
      </c>
    </row>
    <row r="253" spans="1:7">
      <c r="A253" s="23">
        <v>2009</v>
      </c>
      <c r="B253" s="23" t="s">
        <v>514</v>
      </c>
      <c r="C253" s="22" t="s">
        <v>23</v>
      </c>
      <c r="D253" s="23" t="s">
        <v>3561</v>
      </c>
      <c r="E253" s="34" t="s">
        <v>205</v>
      </c>
      <c r="F253" s="36">
        <v>12</v>
      </c>
      <c r="G253" s="25">
        <v>13</v>
      </c>
    </row>
    <row r="254" spans="1:7">
      <c r="A254" s="23">
        <v>2009</v>
      </c>
      <c r="B254" s="23" t="s">
        <v>514</v>
      </c>
      <c r="C254" s="22" t="s">
        <v>23</v>
      </c>
      <c r="D254" s="23" t="s">
        <v>3561</v>
      </c>
      <c r="E254" s="34" t="s">
        <v>206</v>
      </c>
      <c r="F254" s="36">
        <v>38</v>
      </c>
      <c r="G254" s="25">
        <v>37</v>
      </c>
    </row>
    <row r="255" spans="1:7">
      <c r="A255" s="23">
        <v>2009</v>
      </c>
      <c r="B255" s="23" t="s">
        <v>514</v>
      </c>
      <c r="C255" s="22" t="s">
        <v>23</v>
      </c>
      <c r="D255" s="23" t="s">
        <v>3561</v>
      </c>
      <c r="E255" s="34" t="s">
        <v>204</v>
      </c>
      <c r="F255" s="36">
        <v>5</v>
      </c>
      <c r="G255" s="25">
        <v>5</v>
      </c>
    </row>
    <row r="256" spans="1:7">
      <c r="A256" s="23">
        <v>2009</v>
      </c>
      <c r="B256" s="23" t="s">
        <v>514</v>
      </c>
      <c r="C256" s="22" t="s">
        <v>185</v>
      </c>
      <c r="D256" s="23" t="s">
        <v>3562</v>
      </c>
      <c r="E256" s="34" t="s">
        <v>207</v>
      </c>
      <c r="F256" s="36">
        <v>3</v>
      </c>
      <c r="G256" s="25">
        <v>0</v>
      </c>
    </row>
    <row r="257" spans="1:7">
      <c r="A257" s="23">
        <v>2009</v>
      </c>
      <c r="B257" s="23" t="s">
        <v>514</v>
      </c>
      <c r="C257" s="22" t="s">
        <v>185</v>
      </c>
      <c r="D257" s="23" t="s">
        <v>3562</v>
      </c>
      <c r="E257" s="34" t="s">
        <v>205</v>
      </c>
      <c r="F257" s="36">
        <v>62</v>
      </c>
      <c r="G257" s="25">
        <v>0</v>
      </c>
    </row>
    <row r="258" spans="1:7">
      <c r="A258" s="23">
        <v>2009</v>
      </c>
      <c r="B258" s="23" t="s">
        <v>514</v>
      </c>
      <c r="C258" s="22" t="s">
        <v>185</v>
      </c>
      <c r="D258" s="23" t="s">
        <v>3562</v>
      </c>
      <c r="E258" s="34" t="s">
        <v>206</v>
      </c>
      <c r="F258" s="36">
        <v>48</v>
      </c>
      <c r="G258" s="25">
        <v>0</v>
      </c>
    </row>
    <row r="259" spans="1:7">
      <c r="A259" s="23">
        <v>2009</v>
      </c>
      <c r="B259" s="23" t="s">
        <v>514</v>
      </c>
      <c r="C259" s="22" t="s">
        <v>185</v>
      </c>
      <c r="D259" s="23" t="s">
        <v>3562</v>
      </c>
      <c r="E259" s="34" t="s">
        <v>204</v>
      </c>
      <c r="F259" s="36">
        <v>105</v>
      </c>
      <c r="G259" s="25">
        <v>0</v>
      </c>
    </row>
    <row r="260" spans="1:7">
      <c r="A260" s="23">
        <v>2009</v>
      </c>
      <c r="B260" s="23" t="s">
        <v>514</v>
      </c>
      <c r="C260" s="22" t="s">
        <v>185</v>
      </c>
      <c r="D260" s="23" t="s">
        <v>3561</v>
      </c>
      <c r="E260" s="34" t="s">
        <v>207</v>
      </c>
      <c r="F260" s="36">
        <v>11</v>
      </c>
      <c r="G260" s="25">
        <v>8.5</v>
      </c>
    </row>
    <row r="261" spans="1:7">
      <c r="A261" s="23">
        <v>2009</v>
      </c>
      <c r="B261" s="23" t="s">
        <v>514</v>
      </c>
      <c r="C261" s="22" t="s">
        <v>185</v>
      </c>
      <c r="D261" s="23" t="s">
        <v>3561</v>
      </c>
      <c r="E261" s="34" t="s">
        <v>205</v>
      </c>
      <c r="F261" s="36">
        <v>16</v>
      </c>
      <c r="G261" s="25">
        <v>13.5</v>
      </c>
    </row>
    <row r="262" spans="1:7">
      <c r="A262" s="23">
        <v>2009</v>
      </c>
      <c r="B262" s="23" t="s">
        <v>514</v>
      </c>
      <c r="C262" s="22" t="s">
        <v>185</v>
      </c>
      <c r="D262" s="23" t="s">
        <v>3561</v>
      </c>
      <c r="E262" s="34" t="s">
        <v>206</v>
      </c>
      <c r="F262" s="36">
        <v>49</v>
      </c>
      <c r="G262" s="25">
        <v>45</v>
      </c>
    </row>
    <row r="263" spans="1:7">
      <c r="A263" s="23">
        <v>2009</v>
      </c>
      <c r="B263" s="23" t="s">
        <v>514</v>
      </c>
      <c r="C263" s="22" t="s">
        <v>185</v>
      </c>
      <c r="D263" s="23" t="s">
        <v>3561</v>
      </c>
      <c r="E263" s="34" t="s">
        <v>204</v>
      </c>
      <c r="F263" s="36">
        <v>23</v>
      </c>
      <c r="G263" s="25">
        <v>20.5</v>
      </c>
    </row>
    <row r="264" spans="1:7">
      <c r="A264" s="23">
        <v>2009</v>
      </c>
      <c r="B264" s="23" t="s">
        <v>514</v>
      </c>
      <c r="C264" s="22" t="s">
        <v>3925</v>
      </c>
      <c r="D264" s="23" t="s">
        <v>3562</v>
      </c>
      <c r="E264" s="34" t="s">
        <v>207</v>
      </c>
      <c r="F264" s="36">
        <v>3</v>
      </c>
      <c r="G264" s="25">
        <v>0</v>
      </c>
    </row>
    <row r="265" spans="1:7">
      <c r="A265" s="23">
        <v>2009</v>
      </c>
      <c r="B265" s="23" t="s">
        <v>514</v>
      </c>
      <c r="C265" s="22" t="s">
        <v>3925</v>
      </c>
      <c r="D265" s="23" t="s">
        <v>3562</v>
      </c>
      <c r="E265" s="34" t="s">
        <v>205</v>
      </c>
      <c r="F265" s="36">
        <v>20</v>
      </c>
      <c r="G265" s="25">
        <v>0</v>
      </c>
    </row>
    <row r="266" spans="1:7">
      <c r="A266" s="23">
        <v>2009</v>
      </c>
      <c r="B266" s="23" t="s">
        <v>514</v>
      </c>
      <c r="C266" s="22" t="s">
        <v>3925</v>
      </c>
      <c r="D266" s="23" t="s">
        <v>3562</v>
      </c>
      <c r="E266" s="34" t="s">
        <v>206</v>
      </c>
      <c r="F266" s="36">
        <v>44</v>
      </c>
      <c r="G266" s="25">
        <v>0</v>
      </c>
    </row>
    <row r="267" spans="1:7">
      <c r="A267" s="23">
        <v>2009</v>
      </c>
      <c r="B267" s="23" t="s">
        <v>514</v>
      </c>
      <c r="C267" s="22" t="s">
        <v>3925</v>
      </c>
      <c r="D267" s="23" t="s">
        <v>3562</v>
      </c>
      <c r="E267" s="34" t="s">
        <v>204</v>
      </c>
      <c r="F267" s="36">
        <v>41</v>
      </c>
      <c r="G267" s="25">
        <v>0</v>
      </c>
    </row>
    <row r="268" spans="1:7">
      <c r="A268" s="23">
        <v>2009</v>
      </c>
      <c r="B268" s="23" t="s">
        <v>514</v>
      </c>
      <c r="C268" s="22" t="s">
        <v>3925</v>
      </c>
      <c r="D268" s="23" t="s">
        <v>3561</v>
      </c>
      <c r="E268" s="34" t="s">
        <v>207</v>
      </c>
      <c r="F268" s="36">
        <v>21</v>
      </c>
      <c r="G268" s="25">
        <v>21</v>
      </c>
    </row>
    <row r="269" spans="1:7">
      <c r="A269" s="23">
        <v>2009</v>
      </c>
      <c r="B269" s="23" t="s">
        <v>514</v>
      </c>
      <c r="C269" s="22" t="s">
        <v>3925</v>
      </c>
      <c r="D269" s="23" t="s">
        <v>3561</v>
      </c>
      <c r="E269" s="34" t="s">
        <v>205</v>
      </c>
      <c r="F269" s="36">
        <v>5</v>
      </c>
      <c r="G269" s="25">
        <v>4</v>
      </c>
    </row>
    <row r="270" spans="1:7">
      <c r="A270" s="23">
        <v>2009</v>
      </c>
      <c r="B270" s="23" t="s">
        <v>514</v>
      </c>
      <c r="C270" s="22" t="s">
        <v>3925</v>
      </c>
      <c r="D270" s="23" t="s">
        <v>3561</v>
      </c>
      <c r="E270" s="34" t="s">
        <v>206</v>
      </c>
      <c r="F270" s="36">
        <v>43</v>
      </c>
      <c r="G270" s="25">
        <v>43</v>
      </c>
    </row>
    <row r="271" spans="1:7">
      <c r="A271" s="23">
        <v>2009</v>
      </c>
      <c r="B271" s="23" t="s">
        <v>514</v>
      </c>
      <c r="C271" s="22" t="s">
        <v>3925</v>
      </c>
      <c r="D271" s="23" t="s">
        <v>3561</v>
      </c>
      <c r="E271" s="34" t="s">
        <v>204</v>
      </c>
      <c r="F271" s="36">
        <v>8</v>
      </c>
      <c r="G271" s="25">
        <v>7.5</v>
      </c>
    </row>
    <row r="272" spans="1:7">
      <c r="A272" s="23">
        <v>2010</v>
      </c>
      <c r="B272" s="23" t="s">
        <v>1886</v>
      </c>
      <c r="C272" s="22" t="s">
        <v>3578</v>
      </c>
      <c r="D272" s="23" t="s">
        <v>3561</v>
      </c>
      <c r="E272" s="34" t="s">
        <v>207</v>
      </c>
      <c r="F272" s="36">
        <v>1</v>
      </c>
      <c r="G272" s="25">
        <v>1</v>
      </c>
    </row>
    <row r="273" spans="1:7">
      <c r="A273" s="23">
        <v>2010</v>
      </c>
      <c r="B273" s="23" t="s">
        <v>1886</v>
      </c>
      <c r="C273" s="22" t="s">
        <v>3578</v>
      </c>
      <c r="D273" s="23" t="s">
        <v>3561</v>
      </c>
      <c r="E273" s="34" t="s">
        <v>205</v>
      </c>
      <c r="F273" s="36">
        <v>2</v>
      </c>
      <c r="G273" s="25">
        <v>2</v>
      </c>
    </row>
    <row r="274" spans="1:7">
      <c r="A274" s="23">
        <v>2010</v>
      </c>
      <c r="B274" s="23" t="s">
        <v>1886</v>
      </c>
      <c r="C274" s="22" t="s">
        <v>3578</v>
      </c>
      <c r="D274" s="23" t="s">
        <v>3561</v>
      </c>
      <c r="E274" s="34" t="s">
        <v>206</v>
      </c>
      <c r="F274" s="36">
        <v>5</v>
      </c>
      <c r="G274" s="25">
        <v>5</v>
      </c>
    </row>
    <row r="275" spans="1:7">
      <c r="A275" s="23">
        <v>2010</v>
      </c>
      <c r="B275" s="23" t="s">
        <v>1886</v>
      </c>
      <c r="C275" s="22" t="s">
        <v>3578</v>
      </c>
      <c r="D275" s="23" t="s">
        <v>3561</v>
      </c>
      <c r="E275" s="34" t="s">
        <v>204</v>
      </c>
      <c r="F275" s="36">
        <v>3</v>
      </c>
      <c r="G275" s="25">
        <v>3</v>
      </c>
    </row>
    <row r="276" spans="1:7">
      <c r="A276" s="23">
        <v>2010</v>
      </c>
      <c r="B276" s="23" t="s">
        <v>1886</v>
      </c>
      <c r="C276" s="22" t="s">
        <v>5</v>
      </c>
      <c r="D276" s="23" t="s">
        <v>3561</v>
      </c>
      <c r="E276" s="34" t="s">
        <v>207</v>
      </c>
      <c r="F276" s="36">
        <v>7</v>
      </c>
      <c r="G276" s="25">
        <v>7</v>
      </c>
    </row>
    <row r="277" spans="1:7">
      <c r="A277" s="23">
        <v>2010</v>
      </c>
      <c r="B277" s="23" t="s">
        <v>1886</v>
      </c>
      <c r="C277" s="22" t="s">
        <v>5</v>
      </c>
      <c r="D277" s="23" t="s">
        <v>3561</v>
      </c>
      <c r="E277" s="34" t="s">
        <v>205</v>
      </c>
      <c r="F277" s="36">
        <v>9</v>
      </c>
      <c r="G277" s="25">
        <v>7.5</v>
      </c>
    </row>
    <row r="278" spans="1:7">
      <c r="A278" s="23">
        <v>2010</v>
      </c>
      <c r="B278" s="23" t="s">
        <v>1886</v>
      </c>
      <c r="C278" s="22" t="s">
        <v>5</v>
      </c>
      <c r="D278" s="23" t="s">
        <v>3561</v>
      </c>
      <c r="E278" s="34" t="s">
        <v>206</v>
      </c>
      <c r="F278" s="36">
        <v>39</v>
      </c>
      <c r="G278" s="25">
        <v>34.5</v>
      </c>
    </row>
    <row r="279" spans="1:7">
      <c r="A279" s="23">
        <v>2010</v>
      </c>
      <c r="B279" s="23" t="s">
        <v>1886</v>
      </c>
      <c r="C279" s="22" t="s">
        <v>5</v>
      </c>
      <c r="D279" s="23" t="s">
        <v>3561</v>
      </c>
      <c r="E279" s="34" t="s">
        <v>204</v>
      </c>
      <c r="F279" s="36">
        <v>16</v>
      </c>
      <c r="G279" s="25">
        <v>12.5</v>
      </c>
    </row>
    <row r="280" spans="1:7">
      <c r="A280" s="23">
        <v>2010</v>
      </c>
      <c r="B280" s="23" t="s">
        <v>1886</v>
      </c>
      <c r="C280" s="22" t="s">
        <v>10</v>
      </c>
      <c r="D280" s="23" t="s">
        <v>3561</v>
      </c>
      <c r="E280" s="34" t="s">
        <v>207</v>
      </c>
      <c r="F280" s="36">
        <v>4</v>
      </c>
      <c r="G280" s="25">
        <v>2.7</v>
      </c>
    </row>
    <row r="281" spans="1:7">
      <c r="A281" s="23">
        <v>2010</v>
      </c>
      <c r="B281" s="23" t="s">
        <v>1886</v>
      </c>
      <c r="C281" s="22" t="s">
        <v>10</v>
      </c>
      <c r="D281" s="23" t="s">
        <v>3561</v>
      </c>
      <c r="E281" s="34" t="s">
        <v>205</v>
      </c>
      <c r="F281" s="36">
        <v>5</v>
      </c>
      <c r="G281" s="25">
        <v>2.5</v>
      </c>
    </row>
    <row r="282" spans="1:7">
      <c r="A282" s="23">
        <v>2010</v>
      </c>
      <c r="B282" s="23" t="s">
        <v>1886</v>
      </c>
      <c r="C282" s="22" t="s">
        <v>10</v>
      </c>
      <c r="D282" s="23" t="s">
        <v>3561</v>
      </c>
      <c r="E282" s="34" t="s">
        <v>206</v>
      </c>
      <c r="F282" s="36">
        <v>22</v>
      </c>
      <c r="G282" s="25">
        <v>21</v>
      </c>
    </row>
    <row r="283" spans="1:7">
      <c r="A283" s="23">
        <v>2010</v>
      </c>
      <c r="B283" s="23" t="s">
        <v>1886</v>
      </c>
      <c r="C283" s="22" t="s">
        <v>10</v>
      </c>
      <c r="D283" s="23" t="s">
        <v>3561</v>
      </c>
      <c r="E283" s="34" t="s">
        <v>204</v>
      </c>
      <c r="F283" s="36">
        <v>29</v>
      </c>
      <c r="G283" s="25">
        <v>23</v>
      </c>
    </row>
    <row r="284" spans="1:7">
      <c r="A284" s="23">
        <v>2010</v>
      </c>
      <c r="B284" s="23" t="s">
        <v>1886</v>
      </c>
      <c r="C284" s="22" t="s">
        <v>14</v>
      </c>
      <c r="D284" s="23" t="s">
        <v>3561</v>
      </c>
      <c r="E284" s="34" t="s">
        <v>207</v>
      </c>
      <c r="F284" s="36">
        <v>54</v>
      </c>
      <c r="G284" s="25">
        <v>57.5</v>
      </c>
    </row>
    <row r="285" spans="1:7">
      <c r="A285" s="23">
        <v>2010</v>
      </c>
      <c r="B285" s="23" t="s">
        <v>1886</v>
      </c>
      <c r="C285" s="22" t="s">
        <v>14</v>
      </c>
      <c r="D285" s="23" t="s">
        <v>3561</v>
      </c>
      <c r="E285" s="34" t="s">
        <v>205</v>
      </c>
      <c r="F285" s="36">
        <v>9</v>
      </c>
      <c r="G285" s="25">
        <v>9</v>
      </c>
    </row>
    <row r="286" spans="1:7">
      <c r="A286" s="23">
        <v>2010</v>
      </c>
      <c r="B286" s="23" t="s">
        <v>1886</v>
      </c>
      <c r="C286" s="22" t="s">
        <v>14</v>
      </c>
      <c r="D286" s="23" t="s">
        <v>3561</v>
      </c>
      <c r="E286" s="34" t="s">
        <v>206</v>
      </c>
      <c r="F286" s="36">
        <v>80</v>
      </c>
      <c r="G286" s="25">
        <v>78</v>
      </c>
    </row>
    <row r="287" spans="1:7">
      <c r="A287" s="23">
        <v>2010</v>
      </c>
      <c r="B287" s="23" t="s">
        <v>1886</v>
      </c>
      <c r="C287" s="22" t="s">
        <v>14</v>
      </c>
      <c r="D287" s="23" t="s">
        <v>3561</v>
      </c>
      <c r="E287" s="34" t="s">
        <v>204</v>
      </c>
      <c r="F287" s="36">
        <v>23</v>
      </c>
      <c r="G287" s="25">
        <v>17</v>
      </c>
    </row>
    <row r="288" spans="1:7">
      <c r="A288" s="23">
        <v>2010</v>
      </c>
      <c r="B288" s="23" t="s">
        <v>1886</v>
      </c>
      <c r="C288" s="22" t="s">
        <v>23</v>
      </c>
      <c r="D288" s="23" t="s">
        <v>3561</v>
      </c>
      <c r="E288" s="34" t="s">
        <v>207</v>
      </c>
      <c r="F288" s="36">
        <v>14</v>
      </c>
      <c r="G288" s="25">
        <v>15</v>
      </c>
    </row>
    <row r="289" spans="1:7">
      <c r="A289" s="23">
        <v>2010</v>
      </c>
      <c r="B289" s="23" t="s">
        <v>1886</v>
      </c>
      <c r="C289" s="22" t="s">
        <v>23</v>
      </c>
      <c r="D289" s="23" t="s">
        <v>3561</v>
      </c>
      <c r="E289" s="34" t="s">
        <v>205</v>
      </c>
      <c r="F289" s="36">
        <v>11</v>
      </c>
      <c r="G289" s="25">
        <v>11</v>
      </c>
    </row>
    <row r="290" spans="1:7">
      <c r="A290" s="23">
        <v>2010</v>
      </c>
      <c r="B290" s="23" t="s">
        <v>1886</v>
      </c>
      <c r="C290" s="22" t="s">
        <v>23</v>
      </c>
      <c r="D290" s="23" t="s">
        <v>3561</v>
      </c>
      <c r="E290" s="34" t="s">
        <v>206</v>
      </c>
      <c r="F290" s="36">
        <v>30</v>
      </c>
      <c r="G290" s="25">
        <v>29.5</v>
      </c>
    </row>
    <row r="291" spans="1:7">
      <c r="A291" s="23">
        <v>2010</v>
      </c>
      <c r="B291" s="23" t="s">
        <v>1886</v>
      </c>
      <c r="C291" s="22" t="s">
        <v>23</v>
      </c>
      <c r="D291" s="23" t="s">
        <v>3561</v>
      </c>
      <c r="E291" s="34" t="s">
        <v>204</v>
      </c>
      <c r="F291" s="36">
        <v>12</v>
      </c>
      <c r="G291" s="25">
        <v>11</v>
      </c>
    </row>
    <row r="292" spans="1:7">
      <c r="A292" s="23">
        <v>2010</v>
      </c>
      <c r="B292" s="23" t="s">
        <v>1886</v>
      </c>
      <c r="C292" s="22" t="s">
        <v>41</v>
      </c>
      <c r="D292" s="23" t="s">
        <v>3561</v>
      </c>
      <c r="E292" s="34" t="s">
        <v>207</v>
      </c>
      <c r="F292" s="36">
        <v>8</v>
      </c>
      <c r="G292" s="25">
        <v>8.5</v>
      </c>
    </row>
    <row r="293" spans="1:7">
      <c r="A293" s="23">
        <v>2010</v>
      </c>
      <c r="B293" s="23" t="s">
        <v>1886</v>
      </c>
      <c r="C293" s="22" t="s">
        <v>41</v>
      </c>
      <c r="D293" s="23" t="s">
        <v>3561</v>
      </c>
      <c r="E293" s="34" t="s">
        <v>205</v>
      </c>
      <c r="F293" s="36">
        <v>22</v>
      </c>
      <c r="G293" s="25">
        <v>14.1</v>
      </c>
    </row>
    <row r="294" spans="1:7">
      <c r="A294" s="23">
        <v>2010</v>
      </c>
      <c r="B294" s="23" t="s">
        <v>1886</v>
      </c>
      <c r="C294" s="22" t="s">
        <v>41</v>
      </c>
      <c r="D294" s="23" t="s">
        <v>3561</v>
      </c>
      <c r="E294" s="34" t="s">
        <v>206</v>
      </c>
      <c r="F294" s="36">
        <v>19</v>
      </c>
      <c r="G294" s="25">
        <v>13.1</v>
      </c>
    </row>
    <row r="295" spans="1:7">
      <c r="A295" s="23">
        <v>2010</v>
      </c>
      <c r="B295" s="23" t="s">
        <v>1886</v>
      </c>
      <c r="C295" s="22" t="s">
        <v>41</v>
      </c>
      <c r="D295" s="23" t="s">
        <v>3561</v>
      </c>
      <c r="E295" s="34" t="s">
        <v>204</v>
      </c>
      <c r="F295" s="36">
        <v>13</v>
      </c>
      <c r="G295" s="25">
        <v>7</v>
      </c>
    </row>
    <row r="296" spans="1:7">
      <c r="A296" s="23">
        <v>2010</v>
      </c>
      <c r="B296" s="23" t="s">
        <v>1886</v>
      </c>
      <c r="C296" s="22" t="s">
        <v>60</v>
      </c>
      <c r="D296" s="23" t="s">
        <v>3561</v>
      </c>
      <c r="E296" s="34" t="s">
        <v>207</v>
      </c>
      <c r="F296" s="36">
        <v>7</v>
      </c>
      <c r="G296" s="25">
        <v>6.5</v>
      </c>
    </row>
    <row r="297" spans="1:7">
      <c r="A297" s="23">
        <v>2010</v>
      </c>
      <c r="B297" s="23" t="s">
        <v>1886</v>
      </c>
      <c r="C297" s="22" t="s">
        <v>60</v>
      </c>
      <c r="D297" s="23" t="s">
        <v>3561</v>
      </c>
      <c r="E297" s="34" t="s">
        <v>205</v>
      </c>
      <c r="F297" s="36">
        <v>1</v>
      </c>
      <c r="G297" s="25">
        <v>0.8</v>
      </c>
    </row>
    <row r="298" spans="1:7">
      <c r="A298" s="23">
        <v>2010</v>
      </c>
      <c r="B298" s="23" t="s">
        <v>1886</v>
      </c>
      <c r="C298" s="22" t="s">
        <v>60</v>
      </c>
      <c r="D298" s="23" t="s">
        <v>3561</v>
      </c>
      <c r="E298" s="34" t="s">
        <v>206</v>
      </c>
      <c r="F298" s="36">
        <v>14</v>
      </c>
      <c r="G298" s="25">
        <v>15</v>
      </c>
    </row>
    <row r="299" spans="1:7">
      <c r="A299" s="23">
        <v>2010</v>
      </c>
      <c r="B299" s="23" t="s">
        <v>1886</v>
      </c>
      <c r="C299" s="22" t="s">
        <v>60</v>
      </c>
      <c r="D299" s="23" t="s">
        <v>3561</v>
      </c>
      <c r="E299" s="34" t="s">
        <v>204</v>
      </c>
      <c r="F299" s="36">
        <v>5</v>
      </c>
      <c r="G299" s="25">
        <v>4</v>
      </c>
    </row>
    <row r="300" spans="1:7">
      <c r="A300" s="23">
        <v>2010</v>
      </c>
      <c r="B300" s="23" t="s">
        <v>1886</v>
      </c>
      <c r="C300" s="22" t="s">
        <v>70</v>
      </c>
      <c r="D300" s="23" t="s">
        <v>3561</v>
      </c>
      <c r="E300" s="34" t="s">
        <v>207</v>
      </c>
      <c r="F300" s="36">
        <v>16</v>
      </c>
      <c r="G300" s="25">
        <v>15.5</v>
      </c>
    </row>
    <row r="301" spans="1:7">
      <c r="A301" s="23">
        <v>2010</v>
      </c>
      <c r="B301" s="23" t="s">
        <v>1886</v>
      </c>
      <c r="C301" s="22" t="s">
        <v>70</v>
      </c>
      <c r="D301" s="23" t="s">
        <v>3561</v>
      </c>
      <c r="E301" s="34" t="s">
        <v>205</v>
      </c>
      <c r="F301" s="36">
        <v>2</v>
      </c>
      <c r="G301" s="25">
        <v>1.5</v>
      </c>
    </row>
    <row r="302" spans="1:7">
      <c r="A302" s="23">
        <v>2010</v>
      </c>
      <c r="B302" s="23" t="s">
        <v>1886</v>
      </c>
      <c r="C302" s="22" t="s">
        <v>70</v>
      </c>
      <c r="D302" s="23" t="s">
        <v>3561</v>
      </c>
      <c r="E302" s="34" t="s">
        <v>206</v>
      </c>
      <c r="F302" s="36">
        <v>27</v>
      </c>
      <c r="G302" s="25">
        <v>26</v>
      </c>
    </row>
    <row r="303" spans="1:7">
      <c r="A303" s="23">
        <v>2010</v>
      </c>
      <c r="B303" s="23" t="s">
        <v>1886</v>
      </c>
      <c r="C303" s="22" t="s">
        <v>70</v>
      </c>
      <c r="D303" s="23" t="s">
        <v>3561</v>
      </c>
      <c r="E303" s="34" t="s">
        <v>204</v>
      </c>
      <c r="F303" s="36">
        <v>2</v>
      </c>
      <c r="G303" s="25">
        <v>1</v>
      </c>
    </row>
    <row r="304" spans="1:7">
      <c r="A304" s="23">
        <v>2010</v>
      </c>
      <c r="B304" s="23" t="s">
        <v>1886</v>
      </c>
      <c r="C304" s="22" t="s">
        <v>76</v>
      </c>
      <c r="D304" s="23" t="s">
        <v>3561</v>
      </c>
      <c r="E304" s="34" t="s">
        <v>207</v>
      </c>
      <c r="F304" s="36">
        <v>5</v>
      </c>
      <c r="G304" s="25">
        <v>6</v>
      </c>
    </row>
    <row r="305" spans="1:7">
      <c r="A305" s="23">
        <v>2010</v>
      </c>
      <c r="B305" s="23" t="s">
        <v>1886</v>
      </c>
      <c r="C305" s="22" t="s">
        <v>76</v>
      </c>
      <c r="D305" s="23" t="s">
        <v>3561</v>
      </c>
      <c r="E305" s="34" t="s">
        <v>205</v>
      </c>
      <c r="F305" s="36">
        <v>8</v>
      </c>
      <c r="G305" s="25">
        <v>7.3</v>
      </c>
    </row>
    <row r="306" spans="1:7">
      <c r="A306" s="23">
        <v>2010</v>
      </c>
      <c r="B306" s="23" t="s">
        <v>1886</v>
      </c>
      <c r="C306" s="22" t="s">
        <v>76</v>
      </c>
      <c r="D306" s="23" t="s">
        <v>3561</v>
      </c>
      <c r="E306" s="34" t="s">
        <v>206</v>
      </c>
      <c r="F306" s="36">
        <v>36</v>
      </c>
      <c r="G306" s="25">
        <v>36.5</v>
      </c>
    </row>
    <row r="307" spans="1:7">
      <c r="A307" s="23">
        <v>2010</v>
      </c>
      <c r="B307" s="23" t="s">
        <v>1886</v>
      </c>
      <c r="C307" s="22" t="s">
        <v>76</v>
      </c>
      <c r="D307" s="23" t="s">
        <v>3561</v>
      </c>
      <c r="E307" s="34" t="s">
        <v>204</v>
      </c>
      <c r="F307" s="36">
        <v>17</v>
      </c>
      <c r="G307" s="25">
        <v>13</v>
      </c>
    </row>
    <row r="308" spans="1:7">
      <c r="A308" s="23">
        <v>2010</v>
      </c>
      <c r="B308" s="23" t="s">
        <v>1886</v>
      </c>
      <c r="C308" s="22" t="s">
        <v>83</v>
      </c>
      <c r="D308" s="23" t="s">
        <v>3561</v>
      </c>
      <c r="E308" s="34" t="s">
        <v>207</v>
      </c>
      <c r="F308" s="36">
        <v>1</v>
      </c>
      <c r="G308" s="25">
        <v>0.5</v>
      </c>
    </row>
    <row r="309" spans="1:7">
      <c r="A309" s="23">
        <v>2010</v>
      </c>
      <c r="B309" s="23" t="s">
        <v>1886</v>
      </c>
      <c r="C309" s="22" t="s">
        <v>83</v>
      </c>
      <c r="D309" s="23" t="s">
        <v>3561</v>
      </c>
      <c r="E309" s="34" t="s">
        <v>206</v>
      </c>
      <c r="F309" s="36">
        <v>1</v>
      </c>
      <c r="G309" s="25">
        <v>0.5</v>
      </c>
    </row>
    <row r="310" spans="1:7">
      <c r="A310" s="23">
        <v>2010</v>
      </c>
      <c r="B310" s="23" t="s">
        <v>1886</v>
      </c>
      <c r="C310" s="22" t="s">
        <v>83</v>
      </c>
      <c r="D310" s="23" t="s">
        <v>3561</v>
      </c>
      <c r="E310" s="34" t="s">
        <v>204</v>
      </c>
      <c r="F310" s="36">
        <v>1</v>
      </c>
      <c r="G310" s="25">
        <v>0</v>
      </c>
    </row>
    <row r="311" spans="1:7">
      <c r="A311" s="23">
        <v>2010</v>
      </c>
      <c r="B311" s="23" t="s">
        <v>1886</v>
      </c>
      <c r="C311" s="22" t="s">
        <v>86</v>
      </c>
      <c r="D311" s="23" t="s">
        <v>3561</v>
      </c>
      <c r="E311" s="34" t="s">
        <v>207</v>
      </c>
      <c r="F311" s="36">
        <v>7</v>
      </c>
      <c r="G311" s="25">
        <v>7</v>
      </c>
    </row>
    <row r="312" spans="1:7">
      <c r="A312" s="23">
        <v>2010</v>
      </c>
      <c r="B312" s="23" t="s">
        <v>1886</v>
      </c>
      <c r="C312" s="22" t="s">
        <v>86</v>
      </c>
      <c r="D312" s="23" t="s">
        <v>3561</v>
      </c>
      <c r="E312" s="34" t="s">
        <v>205</v>
      </c>
      <c r="F312" s="36">
        <v>3</v>
      </c>
      <c r="G312" s="25">
        <v>1.5</v>
      </c>
    </row>
    <row r="313" spans="1:7">
      <c r="A313" s="23">
        <v>2010</v>
      </c>
      <c r="B313" s="23" t="s">
        <v>1886</v>
      </c>
      <c r="C313" s="22" t="s">
        <v>86</v>
      </c>
      <c r="D313" s="23" t="s">
        <v>3561</v>
      </c>
      <c r="E313" s="34" t="s">
        <v>206</v>
      </c>
      <c r="F313" s="36">
        <v>28</v>
      </c>
      <c r="G313" s="25">
        <v>24</v>
      </c>
    </row>
    <row r="314" spans="1:7">
      <c r="A314" s="23">
        <v>2010</v>
      </c>
      <c r="B314" s="23" t="s">
        <v>1886</v>
      </c>
      <c r="C314" s="22" t="s">
        <v>86</v>
      </c>
      <c r="D314" s="23" t="s">
        <v>3561</v>
      </c>
      <c r="E314" s="34" t="s">
        <v>204</v>
      </c>
      <c r="F314" s="36">
        <v>5</v>
      </c>
      <c r="G314" s="25">
        <v>3</v>
      </c>
    </row>
    <row r="315" spans="1:7">
      <c r="A315" s="23">
        <v>2010</v>
      </c>
      <c r="B315" s="23" t="s">
        <v>1886</v>
      </c>
      <c r="C315" s="22" t="s">
        <v>89</v>
      </c>
      <c r="D315" s="23" t="s">
        <v>3561</v>
      </c>
      <c r="E315" s="34" t="s">
        <v>207</v>
      </c>
      <c r="F315" s="36">
        <v>4</v>
      </c>
      <c r="G315" s="25">
        <v>3.5</v>
      </c>
    </row>
    <row r="316" spans="1:7">
      <c r="A316" s="23">
        <v>2010</v>
      </c>
      <c r="B316" s="23" t="s">
        <v>1886</v>
      </c>
      <c r="C316" s="22" t="s">
        <v>89</v>
      </c>
      <c r="D316" s="23" t="s">
        <v>3561</v>
      </c>
      <c r="E316" s="34" t="s">
        <v>205</v>
      </c>
      <c r="F316" s="36">
        <v>3</v>
      </c>
      <c r="G316" s="25">
        <v>1.5</v>
      </c>
    </row>
    <row r="317" spans="1:7">
      <c r="A317" s="23">
        <v>2010</v>
      </c>
      <c r="B317" s="23" t="s">
        <v>1886</v>
      </c>
      <c r="C317" s="22" t="s">
        <v>89</v>
      </c>
      <c r="D317" s="23" t="s">
        <v>3561</v>
      </c>
      <c r="E317" s="34" t="s">
        <v>206</v>
      </c>
      <c r="F317" s="36">
        <v>18</v>
      </c>
      <c r="G317" s="25">
        <v>17</v>
      </c>
    </row>
    <row r="318" spans="1:7">
      <c r="A318" s="23">
        <v>2010</v>
      </c>
      <c r="B318" s="23" t="s">
        <v>1886</v>
      </c>
      <c r="C318" s="22" t="s">
        <v>89</v>
      </c>
      <c r="D318" s="23" t="s">
        <v>3561</v>
      </c>
      <c r="E318" s="34" t="s">
        <v>204</v>
      </c>
      <c r="F318" s="36">
        <v>8</v>
      </c>
      <c r="G318" s="25">
        <v>5.5</v>
      </c>
    </row>
    <row r="319" spans="1:7">
      <c r="A319" s="23">
        <v>2010</v>
      </c>
      <c r="B319" s="23" t="s">
        <v>1886</v>
      </c>
      <c r="C319" s="22" t="s">
        <v>94</v>
      </c>
      <c r="D319" s="23" t="s">
        <v>3561</v>
      </c>
      <c r="E319" s="34" t="s">
        <v>207</v>
      </c>
      <c r="F319" s="36">
        <v>9</v>
      </c>
      <c r="G319" s="25">
        <v>11</v>
      </c>
    </row>
    <row r="320" spans="1:7">
      <c r="A320" s="23">
        <v>2010</v>
      </c>
      <c r="B320" s="23" t="s">
        <v>1886</v>
      </c>
      <c r="C320" s="22" t="s">
        <v>94</v>
      </c>
      <c r="D320" s="23" t="s">
        <v>3561</v>
      </c>
      <c r="E320" s="34" t="s">
        <v>206</v>
      </c>
      <c r="F320" s="36">
        <v>22</v>
      </c>
      <c r="G320" s="25">
        <v>19.5</v>
      </c>
    </row>
    <row r="321" spans="1:7">
      <c r="A321" s="23">
        <v>2010</v>
      </c>
      <c r="B321" s="23" t="s">
        <v>1886</v>
      </c>
      <c r="C321" s="22" t="s">
        <v>94</v>
      </c>
      <c r="D321" s="23" t="s">
        <v>3561</v>
      </c>
      <c r="E321" s="34" t="s">
        <v>204</v>
      </c>
      <c r="F321" s="36">
        <v>2</v>
      </c>
      <c r="G321" s="25">
        <v>2</v>
      </c>
    </row>
    <row r="322" spans="1:7">
      <c r="A322" s="23">
        <v>2010</v>
      </c>
      <c r="B322" s="23" t="s">
        <v>1886</v>
      </c>
      <c r="C322" s="22" t="s">
        <v>100</v>
      </c>
      <c r="D322" s="23" t="s">
        <v>3561</v>
      </c>
      <c r="E322" s="34" t="s">
        <v>207</v>
      </c>
      <c r="F322" s="36">
        <v>9</v>
      </c>
      <c r="G322" s="25">
        <v>9</v>
      </c>
    </row>
    <row r="323" spans="1:7">
      <c r="A323" s="23">
        <v>2010</v>
      </c>
      <c r="B323" s="23" t="s">
        <v>1886</v>
      </c>
      <c r="C323" s="22" t="s">
        <v>100</v>
      </c>
      <c r="D323" s="23" t="s">
        <v>3561</v>
      </c>
      <c r="E323" s="34" t="s">
        <v>205</v>
      </c>
      <c r="F323" s="36">
        <v>1</v>
      </c>
      <c r="G323" s="25">
        <v>1</v>
      </c>
    </row>
    <row r="324" spans="1:7">
      <c r="A324" s="23">
        <v>2010</v>
      </c>
      <c r="B324" s="23" t="s">
        <v>1886</v>
      </c>
      <c r="C324" s="22" t="s">
        <v>100</v>
      </c>
      <c r="D324" s="23" t="s">
        <v>3561</v>
      </c>
      <c r="E324" s="34" t="s">
        <v>206</v>
      </c>
      <c r="F324" s="36">
        <v>3</v>
      </c>
      <c r="G324" s="25">
        <v>2</v>
      </c>
    </row>
    <row r="325" spans="1:7">
      <c r="A325" s="23">
        <v>2010</v>
      </c>
      <c r="B325" s="23" t="s">
        <v>1886</v>
      </c>
      <c r="C325" s="22" t="s">
        <v>100</v>
      </c>
      <c r="D325" s="23" t="s">
        <v>3561</v>
      </c>
      <c r="E325" s="34" t="s">
        <v>204</v>
      </c>
      <c r="F325" s="36">
        <v>12</v>
      </c>
      <c r="G325" s="25">
        <v>9.5</v>
      </c>
    </row>
    <row r="326" spans="1:7">
      <c r="A326" s="23">
        <v>2010</v>
      </c>
      <c r="B326" s="23" t="s">
        <v>1886</v>
      </c>
      <c r="C326" s="22" t="s">
        <v>104</v>
      </c>
      <c r="D326" s="23" t="s">
        <v>3561</v>
      </c>
      <c r="E326" s="34" t="s">
        <v>207</v>
      </c>
      <c r="F326" s="36">
        <v>20</v>
      </c>
      <c r="G326" s="25">
        <v>23.5</v>
      </c>
    </row>
    <row r="327" spans="1:7">
      <c r="A327" s="23">
        <v>2010</v>
      </c>
      <c r="B327" s="23" t="s">
        <v>1886</v>
      </c>
      <c r="C327" s="22" t="s">
        <v>104</v>
      </c>
      <c r="D327" s="23" t="s">
        <v>3561</v>
      </c>
      <c r="E327" s="34" t="s">
        <v>205</v>
      </c>
      <c r="F327" s="36">
        <v>1</v>
      </c>
      <c r="G327" s="25">
        <v>2</v>
      </c>
    </row>
    <row r="328" spans="1:7">
      <c r="A328" s="23">
        <v>2010</v>
      </c>
      <c r="B328" s="23" t="s">
        <v>1886</v>
      </c>
      <c r="C328" s="22" t="s">
        <v>104</v>
      </c>
      <c r="D328" s="23" t="s">
        <v>3561</v>
      </c>
      <c r="E328" s="34" t="s">
        <v>206</v>
      </c>
      <c r="F328" s="36">
        <v>61</v>
      </c>
      <c r="G328" s="25">
        <v>59</v>
      </c>
    </row>
    <row r="329" spans="1:7">
      <c r="A329" s="23">
        <v>2010</v>
      </c>
      <c r="B329" s="23" t="s">
        <v>1886</v>
      </c>
      <c r="C329" s="22" t="s">
        <v>104</v>
      </c>
      <c r="D329" s="23" t="s">
        <v>3561</v>
      </c>
      <c r="E329" s="34" t="s">
        <v>204</v>
      </c>
      <c r="F329" s="36">
        <v>6</v>
      </c>
      <c r="G329" s="25">
        <v>3</v>
      </c>
    </row>
    <row r="330" spans="1:7">
      <c r="A330" s="23">
        <v>2010</v>
      </c>
      <c r="B330" s="23" t="s">
        <v>1886</v>
      </c>
      <c r="C330" s="22" t="s">
        <v>120</v>
      </c>
      <c r="D330" s="23" t="s">
        <v>3561</v>
      </c>
      <c r="E330" s="34" t="s">
        <v>207</v>
      </c>
      <c r="F330" s="36">
        <v>15</v>
      </c>
      <c r="G330" s="25">
        <v>11.3</v>
      </c>
    </row>
    <row r="331" spans="1:7">
      <c r="A331" s="23">
        <v>2010</v>
      </c>
      <c r="B331" s="23" t="s">
        <v>1886</v>
      </c>
      <c r="C331" s="22" t="s">
        <v>120</v>
      </c>
      <c r="D331" s="23" t="s">
        <v>3561</v>
      </c>
      <c r="E331" s="34" t="s">
        <v>205</v>
      </c>
      <c r="F331" s="36">
        <v>7</v>
      </c>
      <c r="G331" s="25">
        <v>4.8</v>
      </c>
    </row>
    <row r="332" spans="1:7">
      <c r="A332" s="23">
        <v>2010</v>
      </c>
      <c r="B332" s="23" t="s">
        <v>1886</v>
      </c>
      <c r="C332" s="22" t="s">
        <v>120</v>
      </c>
      <c r="D332" s="23" t="s">
        <v>3561</v>
      </c>
      <c r="E332" s="34" t="s">
        <v>206</v>
      </c>
      <c r="F332" s="36">
        <v>189</v>
      </c>
      <c r="G332" s="25">
        <v>111.5</v>
      </c>
    </row>
    <row r="333" spans="1:7">
      <c r="A333" s="23">
        <v>2010</v>
      </c>
      <c r="B333" s="23" t="s">
        <v>1886</v>
      </c>
      <c r="C333" s="22" t="s">
        <v>120</v>
      </c>
      <c r="D333" s="23" t="s">
        <v>3561</v>
      </c>
      <c r="E333" s="34" t="s">
        <v>204</v>
      </c>
      <c r="F333" s="36">
        <v>26</v>
      </c>
      <c r="G333" s="25">
        <v>17</v>
      </c>
    </row>
    <row r="334" spans="1:7">
      <c r="A334" s="23">
        <v>2010</v>
      </c>
      <c r="B334" s="23" t="s">
        <v>1886</v>
      </c>
      <c r="C334" s="22" t="s">
        <v>156</v>
      </c>
      <c r="D334" s="23" t="s">
        <v>3561</v>
      </c>
      <c r="E334" s="34" t="s">
        <v>207</v>
      </c>
      <c r="F334" s="36">
        <v>1</v>
      </c>
      <c r="G334" s="25">
        <v>1</v>
      </c>
    </row>
    <row r="335" spans="1:7">
      <c r="A335" s="23">
        <v>2010</v>
      </c>
      <c r="B335" s="23" t="s">
        <v>1886</v>
      </c>
      <c r="C335" s="22" t="s">
        <v>156</v>
      </c>
      <c r="D335" s="23" t="s">
        <v>3561</v>
      </c>
      <c r="E335" s="34" t="s">
        <v>205</v>
      </c>
      <c r="F335" s="36">
        <v>10</v>
      </c>
      <c r="G335" s="25">
        <v>7.4</v>
      </c>
    </row>
    <row r="336" spans="1:7">
      <c r="A336" s="23">
        <v>2010</v>
      </c>
      <c r="B336" s="23" t="s">
        <v>1886</v>
      </c>
      <c r="C336" s="22" t="s">
        <v>156</v>
      </c>
      <c r="D336" s="23" t="s">
        <v>3561</v>
      </c>
      <c r="E336" s="34" t="s">
        <v>206</v>
      </c>
      <c r="F336" s="36">
        <v>153</v>
      </c>
      <c r="G336" s="25">
        <v>60.7</v>
      </c>
    </row>
    <row r="337" spans="1:7">
      <c r="A337" s="23">
        <v>2010</v>
      </c>
      <c r="B337" s="23" t="s">
        <v>1886</v>
      </c>
      <c r="C337" s="22" t="s">
        <v>156</v>
      </c>
      <c r="D337" s="23" t="s">
        <v>3561</v>
      </c>
      <c r="E337" s="34" t="s">
        <v>204</v>
      </c>
      <c r="F337" s="36">
        <v>34</v>
      </c>
      <c r="G337" s="25">
        <v>10</v>
      </c>
    </row>
    <row r="338" spans="1:7">
      <c r="A338" s="23">
        <v>2010</v>
      </c>
      <c r="B338" s="23" t="s">
        <v>1886</v>
      </c>
      <c r="C338" s="22" t="s">
        <v>164</v>
      </c>
      <c r="D338" s="23" t="s">
        <v>3561</v>
      </c>
      <c r="E338" s="34" t="s">
        <v>207</v>
      </c>
      <c r="F338" s="36">
        <v>8</v>
      </c>
      <c r="G338" s="25">
        <v>8</v>
      </c>
    </row>
    <row r="339" spans="1:7">
      <c r="A339" s="23">
        <v>2010</v>
      </c>
      <c r="B339" s="23" t="s">
        <v>1886</v>
      </c>
      <c r="C339" s="22" t="s">
        <v>164</v>
      </c>
      <c r="D339" s="23" t="s">
        <v>3561</v>
      </c>
      <c r="E339" s="34" t="s">
        <v>205</v>
      </c>
      <c r="F339" s="36">
        <v>5</v>
      </c>
      <c r="G339" s="25">
        <v>4</v>
      </c>
    </row>
    <row r="340" spans="1:7">
      <c r="A340" s="23">
        <v>2010</v>
      </c>
      <c r="B340" s="23" t="s">
        <v>1886</v>
      </c>
      <c r="C340" s="22" t="s">
        <v>164</v>
      </c>
      <c r="D340" s="23" t="s">
        <v>3561</v>
      </c>
      <c r="E340" s="34" t="s">
        <v>206</v>
      </c>
      <c r="F340" s="36">
        <v>32</v>
      </c>
      <c r="G340" s="25">
        <v>25.5</v>
      </c>
    </row>
    <row r="341" spans="1:7">
      <c r="A341" s="23">
        <v>2010</v>
      </c>
      <c r="B341" s="23" t="s">
        <v>1886</v>
      </c>
      <c r="C341" s="22" t="s">
        <v>164</v>
      </c>
      <c r="D341" s="23" t="s">
        <v>3561</v>
      </c>
      <c r="E341" s="34" t="s">
        <v>204</v>
      </c>
      <c r="F341" s="36">
        <v>7</v>
      </c>
      <c r="G341" s="25">
        <v>3</v>
      </c>
    </row>
    <row r="342" spans="1:7">
      <c r="A342" s="23">
        <v>2010</v>
      </c>
      <c r="B342" s="23" t="s">
        <v>1886</v>
      </c>
      <c r="C342" s="22" t="s">
        <v>167</v>
      </c>
      <c r="D342" s="23" t="s">
        <v>3561</v>
      </c>
      <c r="E342" s="34" t="s">
        <v>207</v>
      </c>
      <c r="F342" s="36">
        <v>15</v>
      </c>
      <c r="G342" s="25">
        <v>14</v>
      </c>
    </row>
    <row r="343" spans="1:7">
      <c r="A343" s="23">
        <v>2010</v>
      </c>
      <c r="B343" s="23" t="s">
        <v>1886</v>
      </c>
      <c r="C343" s="22" t="s">
        <v>167</v>
      </c>
      <c r="D343" s="23" t="s">
        <v>3561</v>
      </c>
      <c r="E343" s="34" t="s">
        <v>205</v>
      </c>
      <c r="F343" s="36">
        <v>2</v>
      </c>
      <c r="G343" s="25">
        <v>1.5</v>
      </c>
    </row>
    <row r="344" spans="1:7">
      <c r="A344" s="23">
        <v>2010</v>
      </c>
      <c r="B344" s="23" t="s">
        <v>1886</v>
      </c>
      <c r="C344" s="22" t="s">
        <v>167</v>
      </c>
      <c r="D344" s="23" t="s">
        <v>3561</v>
      </c>
      <c r="E344" s="34" t="s">
        <v>206</v>
      </c>
      <c r="F344" s="36">
        <v>35</v>
      </c>
      <c r="G344" s="25">
        <v>33.5</v>
      </c>
    </row>
    <row r="345" spans="1:7">
      <c r="A345" s="23">
        <v>2010</v>
      </c>
      <c r="B345" s="23" t="s">
        <v>1886</v>
      </c>
      <c r="C345" s="22" t="s">
        <v>167</v>
      </c>
      <c r="D345" s="23" t="s">
        <v>3561</v>
      </c>
      <c r="E345" s="34" t="s">
        <v>204</v>
      </c>
      <c r="F345" s="36">
        <v>8</v>
      </c>
      <c r="G345" s="25">
        <v>8</v>
      </c>
    </row>
    <row r="346" spans="1:7">
      <c r="A346" s="23">
        <v>2010</v>
      </c>
      <c r="B346" s="23" t="s">
        <v>1886</v>
      </c>
      <c r="C346" s="22" t="s">
        <v>171</v>
      </c>
      <c r="D346" s="23" t="s">
        <v>3561</v>
      </c>
      <c r="E346" s="34" t="s">
        <v>205</v>
      </c>
      <c r="F346" s="36">
        <v>4</v>
      </c>
      <c r="G346" s="25">
        <v>3.5</v>
      </c>
    </row>
    <row r="347" spans="1:7">
      <c r="A347" s="23">
        <v>2010</v>
      </c>
      <c r="B347" s="23" t="s">
        <v>1886</v>
      </c>
      <c r="C347" s="22" t="s">
        <v>171</v>
      </c>
      <c r="D347" s="23" t="s">
        <v>3561</v>
      </c>
      <c r="E347" s="34" t="s">
        <v>206</v>
      </c>
      <c r="F347" s="36">
        <v>2</v>
      </c>
      <c r="G347" s="25">
        <v>2</v>
      </c>
    </row>
    <row r="348" spans="1:7">
      <c r="A348" s="23">
        <v>2010</v>
      </c>
      <c r="B348" s="23" t="s">
        <v>1886</v>
      </c>
      <c r="C348" s="22" t="s">
        <v>171</v>
      </c>
      <c r="D348" s="23" t="s">
        <v>3561</v>
      </c>
      <c r="E348" s="34" t="s">
        <v>204</v>
      </c>
      <c r="F348" s="36">
        <v>1</v>
      </c>
      <c r="G348" s="25">
        <v>1</v>
      </c>
    </row>
    <row r="349" spans="1:7">
      <c r="A349" s="23">
        <v>2010</v>
      </c>
      <c r="B349" s="23" t="s">
        <v>1886</v>
      </c>
      <c r="C349" s="22" t="s">
        <v>539</v>
      </c>
      <c r="D349" s="23" t="s">
        <v>3561</v>
      </c>
      <c r="E349" s="34" t="s">
        <v>207</v>
      </c>
      <c r="F349" s="36">
        <v>2</v>
      </c>
      <c r="G349" s="25">
        <v>2</v>
      </c>
    </row>
    <row r="350" spans="1:7">
      <c r="A350" s="23">
        <v>2010</v>
      </c>
      <c r="B350" s="23" t="s">
        <v>1886</v>
      </c>
      <c r="C350" s="22" t="s">
        <v>539</v>
      </c>
      <c r="D350" s="23" t="s">
        <v>3561</v>
      </c>
      <c r="E350" s="34" t="s">
        <v>205</v>
      </c>
      <c r="F350" s="36">
        <v>1</v>
      </c>
      <c r="G350" s="25">
        <v>1</v>
      </c>
    </row>
    <row r="351" spans="1:7">
      <c r="A351" s="23">
        <v>2010</v>
      </c>
      <c r="B351" s="23" t="s">
        <v>1886</v>
      </c>
      <c r="C351" s="22" t="s">
        <v>539</v>
      </c>
      <c r="D351" s="23" t="s">
        <v>3561</v>
      </c>
      <c r="E351" s="34" t="s">
        <v>206</v>
      </c>
      <c r="F351" s="36">
        <v>5</v>
      </c>
      <c r="G351" s="25">
        <v>3.5</v>
      </c>
    </row>
    <row r="352" spans="1:7">
      <c r="A352" s="23">
        <v>2010</v>
      </c>
      <c r="B352" s="23" t="s">
        <v>1886</v>
      </c>
      <c r="C352" s="22" t="s">
        <v>539</v>
      </c>
      <c r="D352" s="23" t="s">
        <v>3561</v>
      </c>
      <c r="E352" s="34" t="s">
        <v>204</v>
      </c>
      <c r="F352" s="36">
        <v>1</v>
      </c>
      <c r="G352" s="25">
        <v>0.8</v>
      </c>
    </row>
    <row r="353" spans="1:7">
      <c r="A353" s="23">
        <v>2010</v>
      </c>
      <c r="B353" s="23" t="s">
        <v>514</v>
      </c>
      <c r="C353" s="22" t="s">
        <v>184</v>
      </c>
      <c r="D353" s="23" t="s">
        <v>3562</v>
      </c>
      <c r="E353" s="34" t="s">
        <v>205</v>
      </c>
      <c r="F353" s="36">
        <v>1</v>
      </c>
      <c r="G353" s="25">
        <v>0</v>
      </c>
    </row>
    <row r="354" spans="1:7">
      <c r="A354" s="23">
        <v>2010</v>
      </c>
      <c r="B354" s="23" t="s">
        <v>514</v>
      </c>
      <c r="C354" s="22" t="s">
        <v>184</v>
      </c>
      <c r="D354" s="23" t="s">
        <v>3562</v>
      </c>
      <c r="E354" s="34" t="s">
        <v>206</v>
      </c>
      <c r="F354" s="36">
        <v>6</v>
      </c>
      <c r="G354" s="25">
        <v>0</v>
      </c>
    </row>
    <row r="355" spans="1:7">
      <c r="A355" s="23">
        <v>2010</v>
      </c>
      <c r="B355" s="23" t="s">
        <v>514</v>
      </c>
      <c r="C355" s="22" t="s">
        <v>184</v>
      </c>
      <c r="D355" s="23" t="s">
        <v>3562</v>
      </c>
      <c r="E355" s="34" t="s">
        <v>204</v>
      </c>
      <c r="F355" s="36">
        <v>2</v>
      </c>
      <c r="G355" s="25">
        <v>0</v>
      </c>
    </row>
    <row r="356" spans="1:7">
      <c r="A356" s="23">
        <v>2010</v>
      </c>
      <c r="B356" s="23" t="s">
        <v>514</v>
      </c>
      <c r="C356" s="22" t="s">
        <v>184</v>
      </c>
      <c r="D356" s="23" t="s">
        <v>3561</v>
      </c>
      <c r="E356" s="34" t="s">
        <v>207</v>
      </c>
      <c r="F356" s="36">
        <v>1</v>
      </c>
      <c r="G356" s="25">
        <v>0.5</v>
      </c>
    </row>
    <row r="357" spans="1:7">
      <c r="A357" s="23">
        <v>2010</v>
      </c>
      <c r="B357" s="23" t="s">
        <v>514</v>
      </c>
      <c r="C357" s="22" t="s">
        <v>184</v>
      </c>
      <c r="D357" s="23" t="s">
        <v>3561</v>
      </c>
      <c r="E357" s="34" t="s">
        <v>205</v>
      </c>
      <c r="F357" s="36">
        <v>1</v>
      </c>
      <c r="G357" s="25">
        <v>0.5</v>
      </c>
    </row>
    <row r="358" spans="1:7">
      <c r="A358" s="23">
        <v>2010</v>
      </c>
      <c r="B358" s="23" t="s">
        <v>514</v>
      </c>
      <c r="C358" s="22" t="s">
        <v>184</v>
      </c>
      <c r="D358" s="23" t="s">
        <v>3561</v>
      </c>
      <c r="E358" s="34" t="s">
        <v>206</v>
      </c>
      <c r="F358" s="36">
        <v>3</v>
      </c>
      <c r="G358" s="25">
        <v>2</v>
      </c>
    </row>
    <row r="359" spans="1:7">
      <c r="A359" s="23">
        <v>2010</v>
      </c>
      <c r="B359" s="23" t="s">
        <v>514</v>
      </c>
      <c r="C359" s="22" t="s">
        <v>23</v>
      </c>
      <c r="D359" s="23" t="s">
        <v>3562</v>
      </c>
      <c r="E359" s="34" t="s">
        <v>205</v>
      </c>
      <c r="F359" s="36">
        <v>51</v>
      </c>
      <c r="G359" s="25">
        <v>0</v>
      </c>
    </row>
    <row r="360" spans="1:7">
      <c r="A360" s="23">
        <v>2010</v>
      </c>
      <c r="B360" s="23" t="s">
        <v>514</v>
      </c>
      <c r="C360" s="22" t="s">
        <v>23</v>
      </c>
      <c r="D360" s="23" t="s">
        <v>3562</v>
      </c>
      <c r="E360" s="34" t="s">
        <v>206</v>
      </c>
      <c r="F360" s="36">
        <v>23</v>
      </c>
      <c r="G360" s="25">
        <v>0</v>
      </c>
    </row>
    <row r="361" spans="1:7">
      <c r="A361" s="23">
        <v>2010</v>
      </c>
      <c r="B361" s="23" t="s">
        <v>514</v>
      </c>
      <c r="C361" s="22" t="s">
        <v>23</v>
      </c>
      <c r="D361" s="23" t="s">
        <v>3562</v>
      </c>
      <c r="E361" s="34" t="s">
        <v>204</v>
      </c>
      <c r="F361" s="36">
        <v>31</v>
      </c>
      <c r="G361" s="25">
        <v>0</v>
      </c>
    </row>
    <row r="362" spans="1:7">
      <c r="A362" s="23">
        <v>2010</v>
      </c>
      <c r="B362" s="23" t="s">
        <v>514</v>
      </c>
      <c r="C362" s="22" t="s">
        <v>23</v>
      </c>
      <c r="D362" s="23" t="s">
        <v>3561</v>
      </c>
      <c r="E362" s="34" t="s">
        <v>207</v>
      </c>
      <c r="F362" s="36">
        <v>4</v>
      </c>
      <c r="G362" s="25">
        <v>4</v>
      </c>
    </row>
    <row r="363" spans="1:7">
      <c r="A363" s="23">
        <v>2010</v>
      </c>
      <c r="B363" s="23" t="s">
        <v>514</v>
      </c>
      <c r="C363" s="22" t="s">
        <v>23</v>
      </c>
      <c r="D363" s="23" t="s">
        <v>3561</v>
      </c>
      <c r="E363" s="34" t="s">
        <v>205</v>
      </c>
      <c r="F363" s="36">
        <v>7</v>
      </c>
      <c r="G363" s="25">
        <v>7</v>
      </c>
    </row>
    <row r="364" spans="1:7">
      <c r="A364" s="23">
        <v>2010</v>
      </c>
      <c r="B364" s="23" t="s">
        <v>514</v>
      </c>
      <c r="C364" s="22" t="s">
        <v>23</v>
      </c>
      <c r="D364" s="23" t="s">
        <v>3561</v>
      </c>
      <c r="E364" s="34" t="s">
        <v>206</v>
      </c>
      <c r="F364" s="36">
        <v>47</v>
      </c>
      <c r="G364" s="25">
        <v>45.5</v>
      </c>
    </row>
    <row r="365" spans="1:7">
      <c r="A365" s="23">
        <v>2010</v>
      </c>
      <c r="B365" s="23" t="s">
        <v>514</v>
      </c>
      <c r="C365" s="22" t="s">
        <v>23</v>
      </c>
      <c r="D365" s="23" t="s">
        <v>3561</v>
      </c>
      <c r="E365" s="34" t="s">
        <v>204</v>
      </c>
      <c r="F365" s="36">
        <v>3</v>
      </c>
      <c r="G365" s="25">
        <v>3</v>
      </c>
    </row>
    <row r="366" spans="1:7">
      <c r="A366" s="23">
        <v>2010</v>
      </c>
      <c r="B366" s="23" t="s">
        <v>514</v>
      </c>
      <c r="C366" s="22" t="s">
        <v>185</v>
      </c>
      <c r="D366" s="23" t="s">
        <v>3562</v>
      </c>
      <c r="E366" s="34" t="s">
        <v>207</v>
      </c>
      <c r="F366" s="36">
        <v>2</v>
      </c>
      <c r="G366" s="25">
        <v>0</v>
      </c>
    </row>
    <row r="367" spans="1:7">
      <c r="A367" s="23">
        <v>2010</v>
      </c>
      <c r="B367" s="23" t="s">
        <v>514</v>
      </c>
      <c r="C367" s="22" t="s">
        <v>185</v>
      </c>
      <c r="D367" s="23" t="s">
        <v>3562</v>
      </c>
      <c r="E367" s="34" t="s">
        <v>205</v>
      </c>
      <c r="F367" s="36">
        <v>60</v>
      </c>
      <c r="G367" s="25">
        <v>0</v>
      </c>
    </row>
    <row r="368" spans="1:7">
      <c r="A368" s="23">
        <v>2010</v>
      </c>
      <c r="B368" s="23" t="s">
        <v>514</v>
      </c>
      <c r="C368" s="22" t="s">
        <v>185</v>
      </c>
      <c r="D368" s="23" t="s">
        <v>3562</v>
      </c>
      <c r="E368" s="34" t="s">
        <v>206</v>
      </c>
      <c r="F368" s="36">
        <v>49</v>
      </c>
      <c r="G368" s="25">
        <v>0</v>
      </c>
    </row>
    <row r="369" spans="1:7">
      <c r="A369" s="23">
        <v>2010</v>
      </c>
      <c r="B369" s="23" t="s">
        <v>514</v>
      </c>
      <c r="C369" s="22" t="s">
        <v>185</v>
      </c>
      <c r="D369" s="23" t="s">
        <v>3562</v>
      </c>
      <c r="E369" s="34" t="s">
        <v>204</v>
      </c>
      <c r="F369" s="36">
        <v>88</v>
      </c>
      <c r="G369" s="25">
        <v>0</v>
      </c>
    </row>
    <row r="370" spans="1:7">
      <c r="A370" s="23">
        <v>2010</v>
      </c>
      <c r="B370" s="23" t="s">
        <v>514</v>
      </c>
      <c r="C370" s="22" t="s">
        <v>185</v>
      </c>
      <c r="D370" s="23" t="s">
        <v>3561</v>
      </c>
      <c r="E370" s="34" t="s">
        <v>207</v>
      </c>
      <c r="F370" s="36">
        <v>14</v>
      </c>
      <c r="G370" s="25">
        <v>12</v>
      </c>
    </row>
    <row r="371" spans="1:7">
      <c r="A371" s="23">
        <v>2010</v>
      </c>
      <c r="B371" s="23" t="s">
        <v>514</v>
      </c>
      <c r="C371" s="22" t="s">
        <v>185</v>
      </c>
      <c r="D371" s="23" t="s">
        <v>3561</v>
      </c>
      <c r="E371" s="34" t="s">
        <v>205</v>
      </c>
      <c r="F371" s="36">
        <v>15</v>
      </c>
      <c r="G371" s="25">
        <v>13</v>
      </c>
    </row>
    <row r="372" spans="1:7">
      <c r="A372" s="23">
        <v>2010</v>
      </c>
      <c r="B372" s="23" t="s">
        <v>514</v>
      </c>
      <c r="C372" s="22" t="s">
        <v>185</v>
      </c>
      <c r="D372" s="23" t="s">
        <v>3561</v>
      </c>
      <c r="E372" s="34" t="s">
        <v>206</v>
      </c>
      <c r="F372" s="36">
        <v>62</v>
      </c>
      <c r="G372" s="25">
        <v>58</v>
      </c>
    </row>
    <row r="373" spans="1:7">
      <c r="A373" s="23">
        <v>2010</v>
      </c>
      <c r="B373" s="23" t="s">
        <v>514</v>
      </c>
      <c r="C373" s="22" t="s">
        <v>185</v>
      </c>
      <c r="D373" s="23" t="s">
        <v>3561</v>
      </c>
      <c r="E373" s="34" t="s">
        <v>204</v>
      </c>
      <c r="F373" s="36">
        <v>25</v>
      </c>
      <c r="G373" s="25">
        <v>22.5</v>
      </c>
    </row>
    <row r="374" spans="1:7">
      <c r="A374" s="23">
        <v>2010</v>
      </c>
      <c r="B374" s="23" t="s">
        <v>514</v>
      </c>
      <c r="C374" s="22" t="s">
        <v>3925</v>
      </c>
      <c r="D374" s="23" t="s">
        <v>3562</v>
      </c>
      <c r="E374" s="34" t="s">
        <v>207</v>
      </c>
      <c r="F374" s="36">
        <v>4</v>
      </c>
      <c r="G374" s="25">
        <v>0</v>
      </c>
    </row>
    <row r="375" spans="1:7">
      <c r="A375" s="23">
        <v>2010</v>
      </c>
      <c r="B375" s="23" t="s">
        <v>514</v>
      </c>
      <c r="C375" s="22" t="s">
        <v>3925</v>
      </c>
      <c r="D375" s="23" t="s">
        <v>3562</v>
      </c>
      <c r="E375" s="34" t="s">
        <v>205</v>
      </c>
      <c r="F375" s="36">
        <v>18</v>
      </c>
      <c r="G375" s="25">
        <v>0</v>
      </c>
    </row>
    <row r="376" spans="1:7">
      <c r="A376" s="23">
        <v>2010</v>
      </c>
      <c r="B376" s="23" t="s">
        <v>514</v>
      </c>
      <c r="C376" s="22" t="s">
        <v>3925</v>
      </c>
      <c r="D376" s="23" t="s">
        <v>3562</v>
      </c>
      <c r="E376" s="34" t="s">
        <v>206</v>
      </c>
      <c r="F376" s="36">
        <v>38</v>
      </c>
      <c r="G376" s="25">
        <v>0</v>
      </c>
    </row>
    <row r="377" spans="1:7">
      <c r="A377" s="23">
        <v>2010</v>
      </c>
      <c r="B377" s="23" t="s">
        <v>514</v>
      </c>
      <c r="C377" s="22" t="s">
        <v>3925</v>
      </c>
      <c r="D377" s="23" t="s">
        <v>3562</v>
      </c>
      <c r="E377" s="34" t="s">
        <v>204</v>
      </c>
      <c r="F377" s="36">
        <v>44</v>
      </c>
      <c r="G377" s="25">
        <v>0</v>
      </c>
    </row>
    <row r="378" spans="1:7">
      <c r="A378" s="23">
        <v>2010</v>
      </c>
      <c r="B378" s="23" t="s">
        <v>514</v>
      </c>
      <c r="C378" s="22" t="s">
        <v>3925</v>
      </c>
      <c r="D378" s="23" t="s">
        <v>3561</v>
      </c>
      <c r="E378" s="34" t="s">
        <v>207</v>
      </c>
      <c r="F378" s="36">
        <v>26</v>
      </c>
      <c r="G378" s="25">
        <v>26</v>
      </c>
    </row>
    <row r="379" spans="1:7">
      <c r="A379" s="23">
        <v>2010</v>
      </c>
      <c r="B379" s="23" t="s">
        <v>514</v>
      </c>
      <c r="C379" s="22" t="s">
        <v>3925</v>
      </c>
      <c r="D379" s="23" t="s">
        <v>3561</v>
      </c>
      <c r="E379" s="34" t="s">
        <v>205</v>
      </c>
      <c r="F379" s="36">
        <v>5</v>
      </c>
      <c r="G379" s="25">
        <v>4.5</v>
      </c>
    </row>
    <row r="380" spans="1:7">
      <c r="A380" s="23">
        <v>2010</v>
      </c>
      <c r="B380" s="23" t="s">
        <v>514</v>
      </c>
      <c r="C380" s="22" t="s">
        <v>3925</v>
      </c>
      <c r="D380" s="23" t="s">
        <v>3561</v>
      </c>
      <c r="E380" s="34" t="s">
        <v>206</v>
      </c>
      <c r="F380" s="36">
        <v>45</v>
      </c>
      <c r="G380" s="25">
        <v>45</v>
      </c>
    </row>
    <row r="381" spans="1:7">
      <c r="A381" s="23">
        <v>2010</v>
      </c>
      <c r="B381" s="23" t="s">
        <v>514</v>
      </c>
      <c r="C381" s="22" t="s">
        <v>3925</v>
      </c>
      <c r="D381" s="23" t="s">
        <v>3561</v>
      </c>
      <c r="E381" s="34" t="s">
        <v>204</v>
      </c>
      <c r="F381" s="36">
        <v>5</v>
      </c>
      <c r="G381" s="25">
        <v>5</v>
      </c>
    </row>
    <row r="382" spans="1:7">
      <c r="A382" s="23">
        <v>2011</v>
      </c>
      <c r="B382" s="23" t="s">
        <v>1886</v>
      </c>
      <c r="C382" s="22" t="s">
        <v>3578</v>
      </c>
      <c r="D382" s="23" t="s">
        <v>3561</v>
      </c>
      <c r="E382" s="34" t="s">
        <v>207</v>
      </c>
      <c r="F382" s="36">
        <v>1</v>
      </c>
      <c r="G382" s="25">
        <v>1</v>
      </c>
    </row>
    <row r="383" spans="1:7">
      <c r="A383" s="23">
        <v>2011</v>
      </c>
      <c r="B383" s="23" t="s">
        <v>1886</v>
      </c>
      <c r="C383" s="22" t="s">
        <v>3578</v>
      </c>
      <c r="D383" s="23" t="s">
        <v>3561</v>
      </c>
      <c r="E383" s="34" t="s">
        <v>205</v>
      </c>
      <c r="F383" s="36">
        <v>2</v>
      </c>
      <c r="G383" s="25">
        <v>2</v>
      </c>
    </row>
    <row r="384" spans="1:7">
      <c r="A384" s="23">
        <v>2011</v>
      </c>
      <c r="B384" s="23" t="s">
        <v>1886</v>
      </c>
      <c r="C384" s="22" t="s">
        <v>3578</v>
      </c>
      <c r="D384" s="23" t="s">
        <v>3561</v>
      </c>
      <c r="E384" s="34" t="s">
        <v>206</v>
      </c>
      <c r="F384" s="36">
        <v>4</v>
      </c>
      <c r="G384" s="25">
        <v>4</v>
      </c>
    </row>
    <row r="385" spans="1:7">
      <c r="A385" s="23">
        <v>2011</v>
      </c>
      <c r="B385" s="23" t="s">
        <v>1886</v>
      </c>
      <c r="C385" s="22" t="s">
        <v>3578</v>
      </c>
      <c r="D385" s="23" t="s">
        <v>3561</v>
      </c>
      <c r="E385" s="34" t="s">
        <v>204</v>
      </c>
      <c r="F385" s="36">
        <v>1</v>
      </c>
      <c r="G385" s="25">
        <v>1</v>
      </c>
    </row>
    <row r="386" spans="1:7">
      <c r="A386" s="23">
        <v>2011</v>
      </c>
      <c r="B386" s="23" t="s">
        <v>1886</v>
      </c>
      <c r="C386" s="22" t="s">
        <v>5</v>
      </c>
      <c r="D386" s="23" t="s">
        <v>3561</v>
      </c>
      <c r="E386" s="34" t="s">
        <v>207</v>
      </c>
      <c r="F386" s="36">
        <v>9</v>
      </c>
      <c r="G386" s="25">
        <v>8</v>
      </c>
    </row>
    <row r="387" spans="1:7">
      <c r="A387" s="23">
        <v>2011</v>
      </c>
      <c r="B387" s="23" t="s">
        <v>1886</v>
      </c>
      <c r="C387" s="22" t="s">
        <v>5</v>
      </c>
      <c r="D387" s="23" t="s">
        <v>3561</v>
      </c>
      <c r="E387" s="34" t="s">
        <v>205</v>
      </c>
      <c r="F387" s="36">
        <v>7</v>
      </c>
      <c r="G387" s="25">
        <v>6.5</v>
      </c>
    </row>
    <row r="388" spans="1:7">
      <c r="A388" s="23">
        <v>2011</v>
      </c>
      <c r="B388" s="23" t="s">
        <v>1886</v>
      </c>
      <c r="C388" s="22" t="s">
        <v>5</v>
      </c>
      <c r="D388" s="23" t="s">
        <v>3561</v>
      </c>
      <c r="E388" s="34" t="s">
        <v>206</v>
      </c>
      <c r="F388" s="36">
        <v>43</v>
      </c>
      <c r="G388" s="25">
        <v>37</v>
      </c>
    </row>
    <row r="389" spans="1:7">
      <c r="A389" s="23">
        <v>2011</v>
      </c>
      <c r="B389" s="23" t="s">
        <v>1886</v>
      </c>
      <c r="C389" s="22" t="s">
        <v>5</v>
      </c>
      <c r="D389" s="23" t="s">
        <v>3561</v>
      </c>
      <c r="E389" s="34" t="s">
        <v>204</v>
      </c>
      <c r="F389" s="36">
        <v>14</v>
      </c>
      <c r="G389" s="25">
        <v>11.5</v>
      </c>
    </row>
    <row r="390" spans="1:7">
      <c r="A390" s="23">
        <v>2011</v>
      </c>
      <c r="B390" s="23" t="s">
        <v>1886</v>
      </c>
      <c r="C390" s="22" t="s">
        <v>10</v>
      </c>
      <c r="D390" s="23" t="s">
        <v>3561</v>
      </c>
      <c r="E390" s="34" t="s">
        <v>207</v>
      </c>
      <c r="F390" s="36">
        <v>5</v>
      </c>
      <c r="G390" s="25">
        <v>3.8</v>
      </c>
    </row>
    <row r="391" spans="1:7">
      <c r="A391" s="23">
        <v>2011</v>
      </c>
      <c r="B391" s="23" t="s">
        <v>1886</v>
      </c>
      <c r="C391" s="22" t="s">
        <v>10</v>
      </c>
      <c r="D391" s="23" t="s">
        <v>3561</v>
      </c>
      <c r="E391" s="34" t="s">
        <v>205</v>
      </c>
      <c r="F391" s="36">
        <v>3</v>
      </c>
      <c r="G391" s="25">
        <v>2.5</v>
      </c>
    </row>
    <row r="392" spans="1:7">
      <c r="A392" s="23">
        <v>2011</v>
      </c>
      <c r="B392" s="23" t="s">
        <v>1886</v>
      </c>
      <c r="C392" s="22" t="s">
        <v>10</v>
      </c>
      <c r="D392" s="23" t="s">
        <v>3561</v>
      </c>
      <c r="E392" s="34" t="s">
        <v>206</v>
      </c>
      <c r="F392" s="36">
        <v>29</v>
      </c>
      <c r="G392" s="25">
        <v>23.5</v>
      </c>
    </row>
    <row r="393" spans="1:7">
      <c r="A393" s="23">
        <v>2011</v>
      </c>
      <c r="B393" s="23" t="s">
        <v>1886</v>
      </c>
      <c r="C393" s="22" t="s">
        <v>10</v>
      </c>
      <c r="D393" s="23" t="s">
        <v>3561</v>
      </c>
      <c r="E393" s="34" t="s">
        <v>204</v>
      </c>
      <c r="F393" s="36">
        <v>25</v>
      </c>
      <c r="G393" s="25">
        <v>20</v>
      </c>
    </row>
    <row r="394" spans="1:7">
      <c r="A394" s="23">
        <v>2011</v>
      </c>
      <c r="B394" s="23" t="s">
        <v>1886</v>
      </c>
      <c r="C394" s="22" t="s">
        <v>14</v>
      </c>
      <c r="D394" s="23" t="s">
        <v>3561</v>
      </c>
      <c r="E394" s="34" t="s">
        <v>207</v>
      </c>
      <c r="F394" s="36">
        <v>68</v>
      </c>
      <c r="G394" s="25">
        <v>67.5</v>
      </c>
    </row>
    <row r="395" spans="1:7">
      <c r="A395" s="23">
        <v>2011</v>
      </c>
      <c r="B395" s="23" t="s">
        <v>1886</v>
      </c>
      <c r="C395" s="22" t="s">
        <v>14</v>
      </c>
      <c r="D395" s="23" t="s">
        <v>3561</v>
      </c>
      <c r="E395" s="34" t="s">
        <v>205</v>
      </c>
      <c r="F395" s="36">
        <v>5</v>
      </c>
      <c r="G395" s="25">
        <v>4.5</v>
      </c>
    </row>
    <row r="396" spans="1:7">
      <c r="A396" s="23">
        <v>2011</v>
      </c>
      <c r="B396" s="23" t="s">
        <v>1886</v>
      </c>
      <c r="C396" s="22" t="s">
        <v>14</v>
      </c>
      <c r="D396" s="23" t="s">
        <v>3561</v>
      </c>
      <c r="E396" s="34" t="s">
        <v>206</v>
      </c>
      <c r="F396" s="36">
        <v>74</v>
      </c>
      <c r="G396" s="25">
        <v>72</v>
      </c>
    </row>
    <row r="397" spans="1:7">
      <c r="A397" s="23">
        <v>2011</v>
      </c>
      <c r="B397" s="23" t="s">
        <v>1886</v>
      </c>
      <c r="C397" s="22" t="s">
        <v>14</v>
      </c>
      <c r="D397" s="23" t="s">
        <v>3561</v>
      </c>
      <c r="E397" s="34" t="s">
        <v>204</v>
      </c>
      <c r="F397" s="36">
        <v>17</v>
      </c>
      <c r="G397" s="25">
        <v>16</v>
      </c>
    </row>
    <row r="398" spans="1:7">
      <c r="A398" s="23">
        <v>2011</v>
      </c>
      <c r="B398" s="23" t="s">
        <v>1886</v>
      </c>
      <c r="C398" s="22" t="s">
        <v>23</v>
      </c>
      <c r="D398" s="23" t="s">
        <v>3561</v>
      </c>
      <c r="E398" s="34" t="s">
        <v>207</v>
      </c>
      <c r="F398" s="36">
        <v>16</v>
      </c>
      <c r="G398" s="25">
        <v>16</v>
      </c>
    </row>
    <row r="399" spans="1:7">
      <c r="A399" s="23">
        <v>2011</v>
      </c>
      <c r="B399" s="23" t="s">
        <v>1886</v>
      </c>
      <c r="C399" s="22" t="s">
        <v>23</v>
      </c>
      <c r="D399" s="23" t="s">
        <v>3561</v>
      </c>
      <c r="E399" s="34" t="s">
        <v>205</v>
      </c>
      <c r="F399" s="36">
        <v>9</v>
      </c>
      <c r="G399" s="25">
        <v>9</v>
      </c>
    </row>
    <row r="400" spans="1:7">
      <c r="A400" s="23">
        <v>2011</v>
      </c>
      <c r="B400" s="23" t="s">
        <v>1886</v>
      </c>
      <c r="C400" s="22" t="s">
        <v>23</v>
      </c>
      <c r="D400" s="23" t="s">
        <v>3561</v>
      </c>
      <c r="E400" s="34" t="s">
        <v>206</v>
      </c>
      <c r="F400" s="36">
        <v>33</v>
      </c>
      <c r="G400" s="25">
        <v>32.5</v>
      </c>
    </row>
    <row r="401" spans="1:7">
      <c r="A401" s="23">
        <v>2011</v>
      </c>
      <c r="B401" s="23" t="s">
        <v>1886</v>
      </c>
      <c r="C401" s="22" t="s">
        <v>23</v>
      </c>
      <c r="D401" s="23" t="s">
        <v>3561</v>
      </c>
      <c r="E401" s="34" t="s">
        <v>204</v>
      </c>
      <c r="F401" s="36">
        <v>14</v>
      </c>
      <c r="G401" s="25">
        <v>14</v>
      </c>
    </row>
    <row r="402" spans="1:7">
      <c r="A402" s="23">
        <v>2011</v>
      </c>
      <c r="B402" s="23" t="s">
        <v>1886</v>
      </c>
      <c r="C402" s="22" t="s">
        <v>41</v>
      </c>
      <c r="D402" s="23" t="s">
        <v>3561</v>
      </c>
      <c r="E402" s="34" t="s">
        <v>207</v>
      </c>
      <c r="F402" s="36">
        <v>9</v>
      </c>
      <c r="G402" s="25">
        <v>8.5</v>
      </c>
    </row>
    <row r="403" spans="1:7">
      <c r="A403" s="23">
        <v>2011</v>
      </c>
      <c r="B403" s="23" t="s">
        <v>1886</v>
      </c>
      <c r="C403" s="22" t="s">
        <v>41</v>
      </c>
      <c r="D403" s="23" t="s">
        <v>3561</v>
      </c>
      <c r="E403" s="34" t="s">
        <v>205</v>
      </c>
      <c r="F403" s="36">
        <v>21</v>
      </c>
      <c r="G403" s="25">
        <v>12.5</v>
      </c>
    </row>
    <row r="404" spans="1:7">
      <c r="A404" s="23">
        <v>2011</v>
      </c>
      <c r="B404" s="23" t="s">
        <v>1886</v>
      </c>
      <c r="C404" s="22" t="s">
        <v>41</v>
      </c>
      <c r="D404" s="23" t="s">
        <v>3561</v>
      </c>
      <c r="E404" s="34" t="s">
        <v>206</v>
      </c>
      <c r="F404" s="36">
        <v>21</v>
      </c>
      <c r="G404" s="25">
        <v>14.1</v>
      </c>
    </row>
    <row r="405" spans="1:7">
      <c r="A405" s="23">
        <v>2011</v>
      </c>
      <c r="B405" s="23" t="s">
        <v>1886</v>
      </c>
      <c r="C405" s="22" t="s">
        <v>41</v>
      </c>
      <c r="D405" s="23" t="s">
        <v>3561</v>
      </c>
      <c r="E405" s="34" t="s">
        <v>204</v>
      </c>
      <c r="F405" s="36">
        <v>10</v>
      </c>
      <c r="G405" s="25">
        <v>6</v>
      </c>
    </row>
    <row r="406" spans="1:7">
      <c r="A406" s="23">
        <v>2011</v>
      </c>
      <c r="B406" s="23" t="s">
        <v>1886</v>
      </c>
      <c r="C406" s="22" t="s">
        <v>60</v>
      </c>
      <c r="D406" s="23" t="s">
        <v>3561</v>
      </c>
      <c r="E406" s="34" t="s">
        <v>207</v>
      </c>
      <c r="F406" s="36">
        <v>8</v>
      </c>
      <c r="G406" s="25">
        <v>7.5</v>
      </c>
    </row>
    <row r="407" spans="1:7">
      <c r="A407" s="23">
        <v>2011</v>
      </c>
      <c r="B407" s="23" t="s">
        <v>1886</v>
      </c>
      <c r="C407" s="22" t="s">
        <v>60</v>
      </c>
      <c r="D407" s="23" t="s">
        <v>3561</v>
      </c>
      <c r="E407" s="34" t="s">
        <v>206</v>
      </c>
      <c r="F407" s="36">
        <v>17</v>
      </c>
      <c r="G407" s="25">
        <v>17</v>
      </c>
    </row>
    <row r="408" spans="1:7">
      <c r="A408" s="23">
        <v>2011</v>
      </c>
      <c r="B408" s="23" t="s">
        <v>1886</v>
      </c>
      <c r="C408" s="22" t="s">
        <v>60</v>
      </c>
      <c r="D408" s="23" t="s">
        <v>3561</v>
      </c>
      <c r="E408" s="34" t="s">
        <v>204</v>
      </c>
      <c r="F408" s="36">
        <v>3</v>
      </c>
      <c r="G408" s="25">
        <v>3</v>
      </c>
    </row>
    <row r="409" spans="1:7">
      <c r="A409" s="23">
        <v>2011</v>
      </c>
      <c r="B409" s="23" t="s">
        <v>1886</v>
      </c>
      <c r="C409" s="22" t="s">
        <v>70</v>
      </c>
      <c r="D409" s="23" t="s">
        <v>3561</v>
      </c>
      <c r="E409" s="34" t="s">
        <v>207</v>
      </c>
      <c r="F409" s="36">
        <v>23</v>
      </c>
      <c r="G409" s="25">
        <v>22.5</v>
      </c>
    </row>
    <row r="410" spans="1:7">
      <c r="A410" s="23">
        <v>2011</v>
      </c>
      <c r="B410" s="23" t="s">
        <v>1886</v>
      </c>
      <c r="C410" s="22" t="s">
        <v>70</v>
      </c>
      <c r="D410" s="23" t="s">
        <v>3561</v>
      </c>
      <c r="E410" s="34" t="s">
        <v>206</v>
      </c>
      <c r="F410" s="36">
        <v>25</v>
      </c>
      <c r="G410" s="25">
        <v>23</v>
      </c>
    </row>
    <row r="411" spans="1:7">
      <c r="A411" s="23">
        <v>2011</v>
      </c>
      <c r="B411" s="23" t="s">
        <v>1886</v>
      </c>
      <c r="C411" s="22" t="s">
        <v>70</v>
      </c>
      <c r="D411" s="23" t="s">
        <v>3561</v>
      </c>
      <c r="E411" s="34" t="s">
        <v>204</v>
      </c>
      <c r="F411" s="36">
        <v>1</v>
      </c>
      <c r="G411" s="25">
        <v>1</v>
      </c>
    </row>
    <row r="412" spans="1:7">
      <c r="A412" s="23">
        <v>2011</v>
      </c>
      <c r="B412" s="23" t="s">
        <v>1886</v>
      </c>
      <c r="C412" s="22" t="s">
        <v>76</v>
      </c>
      <c r="D412" s="23" t="s">
        <v>3561</v>
      </c>
      <c r="E412" s="34" t="s">
        <v>207</v>
      </c>
      <c r="F412" s="36">
        <v>7</v>
      </c>
      <c r="G412" s="25">
        <v>6.5</v>
      </c>
    </row>
    <row r="413" spans="1:7">
      <c r="A413" s="23">
        <v>2011</v>
      </c>
      <c r="B413" s="23" t="s">
        <v>1886</v>
      </c>
      <c r="C413" s="22" t="s">
        <v>76</v>
      </c>
      <c r="D413" s="23" t="s">
        <v>3561</v>
      </c>
      <c r="E413" s="34" t="s">
        <v>205</v>
      </c>
      <c r="F413" s="36">
        <v>7</v>
      </c>
      <c r="G413" s="25">
        <v>6.3</v>
      </c>
    </row>
    <row r="414" spans="1:7">
      <c r="A414" s="23">
        <v>2011</v>
      </c>
      <c r="B414" s="23" t="s">
        <v>1886</v>
      </c>
      <c r="C414" s="22" t="s">
        <v>76</v>
      </c>
      <c r="D414" s="23" t="s">
        <v>3561</v>
      </c>
      <c r="E414" s="34" t="s">
        <v>206</v>
      </c>
      <c r="F414" s="36">
        <v>35</v>
      </c>
      <c r="G414" s="25">
        <v>34</v>
      </c>
    </row>
    <row r="415" spans="1:7">
      <c r="A415" s="23">
        <v>2011</v>
      </c>
      <c r="B415" s="23" t="s">
        <v>1886</v>
      </c>
      <c r="C415" s="22" t="s">
        <v>76</v>
      </c>
      <c r="D415" s="23" t="s">
        <v>3561</v>
      </c>
      <c r="E415" s="34" t="s">
        <v>204</v>
      </c>
      <c r="F415" s="36">
        <v>10</v>
      </c>
      <c r="G415" s="25">
        <v>9.5</v>
      </c>
    </row>
    <row r="416" spans="1:7">
      <c r="A416" s="23">
        <v>2011</v>
      </c>
      <c r="B416" s="23" t="s">
        <v>1886</v>
      </c>
      <c r="C416" s="22" t="s">
        <v>83</v>
      </c>
      <c r="D416" s="23" t="s">
        <v>3561</v>
      </c>
      <c r="E416" s="34" t="s">
        <v>207</v>
      </c>
      <c r="F416" s="36">
        <v>2</v>
      </c>
      <c r="G416" s="25">
        <v>1</v>
      </c>
    </row>
    <row r="417" spans="1:7">
      <c r="A417" s="23">
        <v>2011</v>
      </c>
      <c r="B417" s="23" t="s">
        <v>1886</v>
      </c>
      <c r="C417" s="22" t="s">
        <v>86</v>
      </c>
      <c r="D417" s="23" t="s">
        <v>3561</v>
      </c>
      <c r="E417" s="34" t="s">
        <v>207</v>
      </c>
      <c r="F417" s="36">
        <v>6</v>
      </c>
      <c r="G417" s="25">
        <v>6</v>
      </c>
    </row>
    <row r="418" spans="1:7">
      <c r="A418" s="23">
        <v>2011</v>
      </c>
      <c r="B418" s="23" t="s">
        <v>1886</v>
      </c>
      <c r="C418" s="22" t="s">
        <v>86</v>
      </c>
      <c r="D418" s="23" t="s">
        <v>3561</v>
      </c>
      <c r="E418" s="34" t="s">
        <v>205</v>
      </c>
      <c r="F418" s="36">
        <v>3</v>
      </c>
      <c r="G418" s="25">
        <v>2</v>
      </c>
    </row>
    <row r="419" spans="1:7">
      <c r="A419" s="23">
        <v>2011</v>
      </c>
      <c r="B419" s="23" t="s">
        <v>1886</v>
      </c>
      <c r="C419" s="22" t="s">
        <v>86</v>
      </c>
      <c r="D419" s="23" t="s">
        <v>3561</v>
      </c>
      <c r="E419" s="34" t="s">
        <v>206</v>
      </c>
      <c r="F419" s="36">
        <v>26</v>
      </c>
      <c r="G419" s="25">
        <v>20.5</v>
      </c>
    </row>
    <row r="420" spans="1:7">
      <c r="A420" s="23">
        <v>2011</v>
      </c>
      <c r="B420" s="23" t="s">
        <v>1886</v>
      </c>
      <c r="C420" s="22" t="s">
        <v>86</v>
      </c>
      <c r="D420" s="23" t="s">
        <v>3561</v>
      </c>
      <c r="E420" s="34" t="s">
        <v>204</v>
      </c>
      <c r="F420" s="36">
        <v>4</v>
      </c>
      <c r="G420" s="25">
        <v>3.5</v>
      </c>
    </row>
    <row r="421" spans="1:7">
      <c r="A421" s="23">
        <v>2011</v>
      </c>
      <c r="B421" s="23" t="s">
        <v>1886</v>
      </c>
      <c r="C421" s="22" t="s">
        <v>89</v>
      </c>
      <c r="D421" s="23" t="s">
        <v>3561</v>
      </c>
      <c r="E421" s="34" t="s">
        <v>207</v>
      </c>
      <c r="F421" s="36">
        <v>5</v>
      </c>
      <c r="G421" s="25">
        <v>4</v>
      </c>
    </row>
    <row r="422" spans="1:7">
      <c r="A422" s="23">
        <v>2011</v>
      </c>
      <c r="B422" s="23" t="s">
        <v>1886</v>
      </c>
      <c r="C422" s="22" t="s">
        <v>89</v>
      </c>
      <c r="D422" s="23" t="s">
        <v>3561</v>
      </c>
      <c r="E422" s="34" t="s">
        <v>205</v>
      </c>
      <c r="F422" s="36">
        <v>5</v>
      </c>
      <c r="G422" s="25">
        <v>3.5</v>
      </c>
    </row>
    <row r="423" spans="1:7">
      <c r="A423" s="23">
        <v>2011</v>
      </c>
      <c r="B423" s="23" t="s">
        <v>1886</v>
      </c>
      <c r="C423" s="22" t="s">
        <v>89</v>
      </c>
      <c r="D423" s="23" t="s">
        <v>3561</v>
      </c>
      <c r="E423" s="34" t="s">
        <v>206</v>
      </c>
      <c r="F423" s="36">
        <v>21</v>
      </c>
      <c r="G423" s="25">
        <v>18</v>
      </c>
    </row>
    <row r="424" spans="1:7">
      <c r="A424" s="23">
        <v>2011</v>
      </c>
      <c r="B424" s="23" t="s">
        <v>1886</v>
      </c>
      <c r="C424" s="22" t="s">
        <v>89</v>
      </c>
      <c r="D424" s="23" t="s">
        <v>3561</v>
      </c>
      <c r="E424" s="34" t="s">
        <v>204</v>
      </c>
      <c r="F424" s="36">
        <v>1</v>
      </c>
      <c r="G424" s="25">
        <v>1</v>
      </c>
    </row>
    <row r="425" spans="1:7">
      <c r="A425" s="23">
        <v>2011</v>
      </c>
      <c r="B425" s="23" t="s">
        <v>1886</v>
      </c>
      <c r="C425" s="22" t="s">
        <v>94</v>
      </c>
      <c r="D425" s="23" t="s">
        <v>3561</v>
      </c>
      <c r="E425" s="34" t="s">
        <v>207</v>
      </c>
      <c r="F425" s="36">
        <v>14</v>
      </c>
      <c r="G425" s="25">
        <v>14</v>
      </c>
    </row>
    <row r="426" spans="1:7">
      <c r="A426" s="23">
        <v>2011</v>
      </c>
      <c r="B426" s="23" t="s">
        <v>1886</v>
      </c>
      <c r="C426" s="22" t="s">
        <v>94</v>
      </c>
      <c r="D426" s="23" t="s">
        <v>3561</v>
      </c>
      <c r="E426" s="34" t="s">
        <v>206</v>
      </c>
      <c r="F426" s="36">
        <v>19</v>
      </c>
      <c r="G426" s="25">
        <v>18.5</v>
      </c>
    </row>
    <row r="427" spans="1:7">
      <c r="A427" s="23">
        <v>2011</v>
      </c>
      <c r="B427" s="23" t="s">
        <v>1886</v>
      </c>
      <c r="C427" s="22" t="s">
        <v>94</v>
      </c>
      <c r="D427" s="23" t="s">
        <v>3561</v>
      </c>
      <c r="E427" s="34" t="s">
        <v>204</v>
      </c>
      <c r="F427" s="36">
        <v>1</v>
      </c>
      <c r="G427" s="25">
        <v>1</v>
      </c>
    </row>
    <row r="428" spans="1:7">
      <c r="A428" s="23">
        <v>2011</v>
      </c>
      <c r="B428" s="23" t="s">
        <v>1886</v>
      </c>
      <c r="C428" s="22" t="s">
        <v>100</v>
      </c>
      <c r="D428" s="23" t="s">
        <v>3561</v>
      </c>
      <c r="E428" s="34" t="s">
        <v>207</v>
      </c>
      <c r="F428" s="36">
        <v>11</v>
      </c>
      <c r="G428" s="25">
        <v>11</v>
      </c>
    </row>
    <row r="429" spans="1:7">
      <c r="A429" s="23">
        <v>2011</v>
      </c>
      <c r="B429" s="23" t="s">
        <v>1886</v>
      </c>
      <c r="C429" s="22" t="s">
        <v>100</v>
      </c>
      <c r="D429" s="23" t="s">
        <v>3561</v>
      </c>
      <c r="E429" s="34" t="s">
        <v>205</v>
      </c>
      <c r="F429" s="36">
        <v>1</v>
      </c>
      <c r="G429" s="25">
        <v>1</v>
      </c>
    </row>
    <row r="430" spans="1:7">
      <c r="A430" s="23">
        <v>2011</v>
      </c>
      <c r="B430" s="23" t="s">
        <v>1886</v>
      </c>
      <c r="C430" s="22" t="s">
        <v>100</v>
      </c>
      <c r="D430" s="23" t="s">
        <v>3561</v>
      </c>
      <c r="E430" s="34" t="s">
        <v>206</v>
      </c>
      <c r="F430" s="36">
        <v>4</v>
      </c>
      <c r="G430" s="25">
        <v>3</v>
      </c>
    </row>
    <row r="431" spans="1:7">
      <c r="A431" s="23">
        <v>2011</v>
      </c>
      <c r="B431" s="23" t="s">
        <v>1886</v>
      </c>
      <c r="C431" s="22" t="s">
        <v>100</v>
      </c>
      <c r="D431" s="23" t="s">
        <v>3561</v>
      </c>
      <c r="E431" s="34" t="s">
        <v>204</v>
      </c>
      <c r="F431" s="36">
        <v>9</v>
      </c>
      <c r="G431" s="25">
        <v>7</v>
      </c>
    </row>
    <row r="432" spans="1:7">
      <c r="A432" s="23">
        <v>2011</v>
      </c>
      <c r="B432" s="23" t="s">
        <v>1886</v>
      </c>
      <c r="C432" s="22" t="s">
        <v>104</v>
      </c>
      <c r="D432" s="23" t="s">
        <v>3561</v>
      </c>
      <c r="E432" s="34" t="s">
        <v>207</v>
      </c>
      <c r="F432" s="36">
        <v>26</v>
      </c>
      <c r="G432" s="25">
        <v>25.5</v>
      </c>
    </row>
    <row r="433" spans="1:7">
      <c r="A433" s="23">
        <v>2011</v>
      </c>
      <c r="B433" s="23" t="s">
        <v>1886</v>
      </c>
      <c r="C433" s="22" t="s">
        <v>104</v>
      </c>
      <c r="D433" s="23" t="s">
        <v>3561</v>
      </c>
      <c r="E433" s="34" t="s">
        <v>205</v>
      </c>
      <c r="F433" s="36">
        <v>2</v>
      </c>
      <c r="G433" s="25">
        <v>2</v>
      </c>
    </row>
    <row r="434" spans="1:7">
      <c r="A434" s="23">
        <v>2011</v>
      </c>
      <c r="B434" s="23" t="s">
        <v>1886</v>
      </c>
      <c r="C434" s="22" t="s">
        <v>104</v>
      </c>
      <c r="D434" s="23" t="s">
        <v>3561</v>
      </c>
      <c r="E434" s="34" t="s">
        <v>206</v>
      </c>
      <c r="F434" s="36">
        <v>56</v>
      </c>
      <c r="G434" s="25">
        <v>56</v>
      </c>
    </row>
    <row r="435" spans="1:7">
      <c r="A435" s="23">
        <v>2011</v>
      </c>
      <c r="B435" s="23" t="s">
        <v>1886</v>
      </c>
      <c r="C435" s="22" t="s">
        <v>104</v>
      </c>
      <c r="D435" s="23" t="s">
        <v>3561</v>
      </c>
      <c r="E435" s="34" t="s">
        <v>204</v>
      </c>
      <c r="F435" s="36">
        <v>5</v>
      </c>
      <c r="G435" s="25">
        <v>5</v>
      </c>
    </row>
    <row r="436" spans="1:7">
      <c r="A436" s="23">
        <v>2011</v>
      </c>
      <c r="B436" s="23" t="s">
        <v>1886</v>
      </c>
      <c r="C436" s="22" t="s">
        <v>120</v>
      </c>
      <c r="D436" s="23" t="s">
        <v>3561</v>
      </c>
      <c r="E436" s="34" t="s">
        <v>207</v>
      </c>
      <c r="F436" s="36">
        <v>14</v>
      </c>
      <c r="G436" s="25">
        <v>11.8</v>
      </c>
    </row>
    <row r="437" spans="1:7">
      <c r="A437" s="23">
        <v>2011</v>
      </c>
      <c r="B437" s="23" t="s">
        <v>1886</v>
      </c>
      <c r="C437" s="22" t="s">
        <v>120</v>
      </c>
      <c r="D437" s="23" t="s">
        <v>3561</v>
      </c>
      <c r="E437" s="34" t="s">
        <v>205</v>
      </c>
      <c r="F437" s="36">
        <v>6</v>
      </c>
      <c r="G437" s="25">
        <v>3.3</v>
      </c>
    </row>
    <row r="438" spans="1:7">
      <c r="A438" s="23">
        <v>2011</v>
      </c>
      <c r="B438" s="23" t="s">
        <v>1886</v>
      </c>
      <c r="C438" s="22" t="s">
        <v>120</v>
      </c>
      <c r="D438" s="23" t="s">
        <v>3561</v>
      </c>
      <c r="E438" s="34" t="s">
        <v>4105</v>
      </c>
      <c r="F438" s="36">
        <v>95</v>
      </c>
      <c r="G438" s="25">
        <v>45</v>
      </c>
    </row>
    <row r="439" spans="1:7">
      <c r="A439" s="23">
        <v>2011</v>
      </c>
      <c r="B439" s="23" t="s">
        <v>1886</v>
      </c>
      <c r="C439" s="22" t="s">
        <v>120</v>
      </c>
      <c r="D439" s="23" t="s">
        <v>3561</v>
      </c>
      <c r="E439" s="34" t="s">
        <v>206</v>
      </c>
      <c r="F439" s="36">
        <v>43</v>
      </c>
      <c r="G439" s="25">
        <v>34.75</v>
      </c>
    </row>
    <row r="440" spans="1:7">
      <c r="A440" s="23">
        <v>2011</v>
      </c>
      <c r="B440" s="23" t="s">
        <v>1886</v>
      </c>
      <c r="C440" s="22" t="s">
        <v>120</v>
      </c>
      <c r="D440" s="23" t="s">
        <v>3561</v>
      </c>
      <c r="E440" s="34" t="s">
        <v>204</v>
      </c>
      <c r="F440" s="36">
        <v>19</v>
      </c>
      <c r="G440" s="25">
        <v>17.3</v>
      </c>
    </row>
    <row r="441" spans="1:7">
      <c r="A441" s="23">
        <v>2011</v>
      </c>
      <c r="B441" s="23" t="s">
        <v>1886</v>
      </c>
      <c r="C441" s="22" t="s">
        <v>120</v>
      </c>
      <c r="D441" s="23" t="s">
        <v>3561</v>
      </c>
      <c r="E441" s="34" t="s">
        <v>4106</v>
      </c>
      <c r="F441" s="36">
        <v>52</v>
      </c>
      <c r="G441" s="25">
        <v>25.875</v>
      </c>
    </row>
    <row r="442" spans="1:7">
      <c r="A442" s="23">
        <v>2011</v>
      </c>
      <c r="B442" s="23" t="s">
        <v>1886</v>
      </c>
      <c r="C442" s="22" t="s">
        <v>156</v>
      </c>
      <c r="D442" s="23" t="s">
        <v>3561</v>
      </c>
      <c r="E442" s="34" t="s">
        <v>207</v>
      </c>
      <c r="F442" s="36">
        <v>1</v>
      </c>
      <c r="G442" s="25">
        <v>1</v>
      </c>
    </row>
    <row r="443" spans="1:7">
      <c r="A443" s="23">
        <v>2011</v>
      </c>
      <c r="B443" s="23" t="s">
        <v>1886</v>
      </c>
      <c r="C443" s="22" t="s">
        <v>156</v>
      </c>
      <c r="D443" s="23" t="s">
        <v>3561</v>
      </c>
      <c r="E443" s="34" t="s">
        <v>205</v>
      </c>
      <c r="F443" s="36">
        <v>12</v>
      </c>
      <c r="G443" s="25">
        <v>7.2</v>
      </c>
    </row>
    <row r="444" spans="1:7">
      <c r="A444" s="23">
        <v>2011</v>
      </c>
      <c r="B444" s="23" t="s">
        <v>1886</v>
      </c>
      <c r="C444" s="22" t="s">
        <v>156</v>
      </c>
      <c r="D444" s="23" t="s">
        <v>3561</v>
      </c>
      <c r="E444" s="34" t="s">
        <v>4105</v>
      </c>
      <c r="F444" s="36">
        <v>120</v>
      </c>
      <c r="G444" s="25">
        <v>41.75</v>
      </c>
    </row>
    <row r="445" spans="1:7">
      <c r="A445" s="23">
        <v>2011</v>
      </c>
      <c r="B445" s="23" t="s">
        <v>1886</v>
      </c>
      <c r="C445" s="22" t="s">
        <v>156</v>
      </c>
      <c r="D445" s="23" t="s">
        <v>3561</v>
      </c>
      <c r="E445" s="34" t="s">
        <v>206</v>
      </c>
      <c r="F445" s="36">
        <v>27</v>
      </c>
      <c r="G445" s="25">
        <v>18.649999999999999</v>
      </c>
    </row>
    <row r="446" spans="1:7">
      <c r="A446" s="23">
        <v>2011</v>
      </c>
      <c r="B446" s="23" t="s">
        <v>1886</v>
      </c>
      <c r="C446" s="22" t="s">
        <v>156</v>
      </c>
      <c r="D446" s="23" t="s">
        <v>3561</v>
      </c>
      <c r="E446" s="34" t="s">
        <v>204</v>
      </c>
      <c r="F446" s="36">
        <v>27</v>
      </c>
      <c r="G446" s="25">
        <v>10.6</v>
      </c>
    </row>
    <row r="447" spans="1:7">
      <c r="A447" s="23">
        <v>2011</v>
      </c>
      <c r="B447" s="23" t="s">
        <v>1886</v>
      </c>
      <c r="C447" s="22" t="s">
        <v>156</v>
      </c>
      <c r="D447" s="23" t="s">
        <v>3561</v>
      </c>
      <c r="E447" s="34" t="s">
        <v>4106</v>
      </c>
      <c r="F447" s="36">
        <v>2</v>
      </c>
      <c r="G447" s="25">
        <v>0.875</v>
      </c>
    </row>
    <row r="448" spans="1:7">
      <c r="A448" s="23">
        <v>2011</v>
      </c>
      <c r="B448" s="23" t="s">
        <v>1886</v>
      </c>
      <c r="C448" s="22" t="s">
        <v>164</v>
      </c>
      <c r="D448" s="23" t="s">
        <v>3561</v>
      </c>
      <c r="E448" s="34" t="s">
        <v>207</v>
      </c>
      <c r="F448" s="36">
        <v>10</v>
      </c>
      <c r="G448" s="25">
        <v>9.5</v>
      </c>
    </row>
    <row r="449" spans="1:7">
      <c r="A449" s="23">
        <v>2011</v>
      </c>
      <c r="B449" s="23" t="s">
        <v>1886</v>
      </c>
      <c r="C449" s="22" t="s">
        <v>164</v>
      </c>
      <c r="D449" s="23" t="s">
        <v>3561</v>
      </c>
      <c r="E449" s="34" t="s">
        <v>205</v>
      </c>
      <c r="F449" s="36">
        <v>4</v>
      </c>
      <c r="G449" s="25">
        <v>3</v>
      </c>
    </row>
    <row r="450" spans="1:7">
      <c r="A450" s="23">
        <v>2011</v>
      </c>
      <c r="B450" s="23" t="s">
        <v>1886</v>
      </c>
      <c r="C450" s="22" t="s">
        <v>164</v>
      </c>
      <c r="D450" s="23" t="s">
        <v>3561</v>
      </c>
      <c r="E450" s="34" t="s">
        <v>206</v>
      </c>
      <c r="F450" s="36">
        <v>34</v>
      </c>
      <c r="G450" s="25">
        <v>24.9</v>
      </c>
    </row>
    <row r="451" spans="1:7">
      <c r="A451" s="23">
        <v>2011</v>
      </c>
      <c r="B451" s="23" t="s">
        <v>1886</v>
      </c>
      <c r="C451" s="22" t="s">
        <v>164</v>
      </c>
      <c r="D451" s="23" t="s">
        <v>3561</v>
      </c>
      <c r="E451" s="34" t="s">
        <v>204</v>
      </c>
      <c r="F451" s="36">
        <v>2</v>
      </c>
      <c r="G451" s="25">
        <v>1.5</v>
      </c>
    </row>
    <row r="452" spans="1:7">
      <c r="A452" s="23">
        <v>2011</v>
      </c>
      <c r="B452" s="23" t="s">
        <v>1886</v>
      </c>
      <c r="C452" s="22" t="s">
        <v>167</v>
      </c>
      <c r="D452" s="23" t="s">
        <v>3561</v>
      </c>
      <c r="E452" s="34" t="s">
        <v>207</v>
      </c>
      <c r="F452" s="36">
        <v>18</v>
      </c>
      <c r="G452" s="25">
        <v>17</v>
      </c>
    </row>
    <row r="453" spans="1:7">
      <c r="A453" s="23">
        <v>2011</v>
      </c>
      <c r="B453" s="23" t="s">
        <v>1886</v>
      </c>
      <c r="C453" s="22" t="s">
        <v>167</v>
      </c>
      <c r="D453" s="23" t="s">
        <v>3561</v>
      </c>
      <c r="E453" s="34" t="s">
        <v>205</v>
      </c>
      <c r="F453" s="36">
        <v>2</v>
      </c>
      <c r="G453" s="25">
        <v>1.5</v>
      </c>
    </row>
    <row r="454" spans="1:7">
      <c r="A454" s="23">
        <v>2011</v>
      </c>
      <c r="B454" s="23" t="s">
        <v>1886</v>
      </c>
      <c r="C454" s="22" t="s">
        <v>167</v>
      </c>
      <c r="D454" s="23" t="s">
        <v>3561</v>
      </c>
      <c r="E454" s="34" t="s">
        <v>206</v>
      </c>
      <c r="F454" s="36">
        <v>30</v>
      </c>
      <c r="G454" s="25">
        <v>28.5</v>
      </c>
    </row>
    <row r="455" spans="1:7">
      <c r="A455" s="23">
        <v>2011</v>
      </c>
      <c r="B455" s="23" t="s">
        <v>1886</v>
      </c>
      <c r="C455" s="22" t="s">
        <v>167</v>
      </c>
      <c r="D455" s="23" t="s">
        <v>3561</v>
      </c>
      <c r="E455" s="34" t="s">
        <v>204</v>
      </c>
      <c r="F455" s="36">
        <v>5</v>
      </c>
      <c r="G455" s="25">
        <v>5</v>
      </c>
    </row>
    <row r="456" spans="1:7">
      <c r="A456" s="23">
        <v>2011</v>
      </c>
      <c r="B456" s="23" t="s">
        <v>1886</v>
      </c>
      <c r="C456" s="22" t="s">
        <v>171</v>
      </c>
      <c r="D456" s="23" t="s">
        <v>3561</v>
      </c>
      <c r="E456" s="34" t="s">
        <v>207</v>
      </c>
      <c r="F456" s="36">
        <v>1</v>
      </c>
      <c r="G456" s="25">
        <v>1</v>
      </c>
    </row>
    <row r="457" spans="1:7">
      <c r="A457" s="23">
        <v>2011</v>
      </c>
      <c r="B457" s="23" t="s">
        <v>1886</v>
      </c>
      <c r="C457" s="22" t="s">
        <v>171</v>
      </c>
      <c r="D457" s="23" t="s">
        <v>3561</v>
      </c>
      <c r="E457" s="34" t="s">
        <v>205</v>
      </c>
      <c r="F457" s="36">
        <v>4</v>
      </c>
      <c r="G457" s="25">
        <v>4</v>
      </c>
    </row>
    <row r="458" spans="1:7">
      <c r="A458" s="23">
        <v>2011</v>
      </c>
      <c r="B458" s="23" t="s">
        <v>1886</v>
      </c>
      <c r="C458" s="22" t="s">
        <v>171</v>
      </c>
      <c r="D458" s="23" t="s">
        <v>3561</v>
      </c>
      <c r="E458" s="34" t="s">
        <v>206</v>
      </c>
      <c r="F458" s="36">
        <v>2</v>
      </c>
      <c r="G458" s="25">
        <v>2</v>
      </c>
    </row>
    <row r="459" spans="1:7">
      <c r="A459" s="23">
        <v>2011</v>
      </c>
      <c r="B459" s="23" t="s">
        <v>1886</v>
      </c>
      <c r="C459" s="22" t="s">
        <v>539</v>
      </c>
      <c r="D459" s="23" t="s">
        <v>3561</v>
      </c>
      <c r="E459" s="34" t="s">
        <v>207</v>
      </c>
      <c r="F459" s="36">
        <v>2</v>
      </c>
      <c r="G459" s="25">
        <v>2</v>
      </c>
    </row>
    <row r="460" spans="1:7">
      <c r="A460" s="23">
        <v>2011</v>
      </c>
      <c r="B460" s="23" t="s">
        <v>1886</v>
      </c>
      <c r="C460" s="22" t="s">
        <v>539</v>
      </c>
      <c r="D460" s="23" t="s">
        <v>3561</v>
      </c>
      <c r="E460" s="34" t="s">
        <v>206</v>
      </c>
      <c r="F460" s="36">
        <v>4</v>
      </c>
      <c r="G460" s="25">
        <v>2.2999999999999998</v>
      </c>
    </row>
    <row r="461" spans="1:7">
      <c r="A461" s="23">
        <v>2011</v>
      </c>
      <c r="B461" s="23" t="s">
        <v>514</v>
      </c>
      <c r="C461" s="22" t="s">
        <v>184</v>
      </c>
      <c r="D461" s="23" t="s">
        <v>3562</v>
      </c>
      <c r="E461" s="34" t="s">
        <v>207</v>
      </c>
      <c r="F461" s="36">
        <v>9</v>
      </c>
      <c r="G461" s="25">
        <v>0</v>
      </c>
    </row>
    <row r="462" spans="1:7">
      <c r="A462" s="23">
        <v>2011</v>
      </c>
      <c r="B462" s="23" t="s">
        <v>514</v>
      </c>
      <c r="C462" s="22" t="s">
        <v>184</v>
      </c>
      <c r="D462" s="23" t="s">
        <v>3562</v>
      </c>
      <c r="E462" s="34" t="s">
        <v>205</v>
      </c>
      <c r="F462" s="36">
        <v>9</v>
      </c>
      <c r="G462" s="25">
        <v>0</v>
      </c>
    </row>
    <row r="463" spans="1:7">
      <c r="A463" s="23">
        <v>2011</v>
      </c>
      <c r="B463" s="23" t="s">
        <v>514</v>
      </c>
      <c r="C463" s="22" t="s">
        <v>184</v>
      </c>
      <c r="D463" s="23" t="s">
        <v>3562</v>
      </c>
      <c r="E463" s="34" t="s">
        <v>206</v>
      </c>
      <c r="F463" s="36">
        <v>17</v>
      </c>
      <c r="G463" s="25">
        <v>0</v>
      </c>
    </row>
    <row r="464" spans="1:7">
      <c r="A464" s="23">
        <v>2011</v>
      </c>
      <c r="B464" s="23" t="s">
        <v>514</v>
      </c>
      <c r="C464" s="22" t="s">
        <v>184</v>
      </c>
      <c r="D464" s="23" t="s">
        <v>3562</v>
      </c>
      <c r="E464" s="34" t="s">
        <v>204</v>
      </c>
      <c r="F464" s="36">
        <v>27</v>
      </c>
      <c r="G464" s="25">
        <v>0</v>
      </c>
    </row>
    <row r="465" spans="1:7">
      <c r="A465" s="23">
        <v>2011</v>
      </c>
      <c r="B465" s="23" t="s">
        <v>514</v>
      </c>
      <c r="C465" s="22" t="s">
        <v>184</v>
      </c>
      <c r="D465" s="23" t="s">
        <v>3561</v>
      </c>
      <c r="E465" s="34" t="s">
        <v>207</v>
      </c>
      <c r="F465" s="36">
        <v>1</v>
      </c>
      <c r="G465" s="25">
        <v>0.5</v>
      </c>
    </row>
    <row r="466" spans="1:7">
      <c r="A466" s="23">
        <v>2011</v>
      </c>
      <c r="B466" s="23" t="s">
        <v>514</v>
      </c>
      <c r="C466" s="22" t="s">
        <v>184</v>
      </c>
      <c r="D466" s="23" t="s">
        <v>3561</v>
      </c>
      <c r="E466" s="34" t="s">
        <v>205</v>
      </c>
      <c r="F466" s="36">
        <v>2</v>
      </c>
      <c r="G466" s="25">
        <v>6</v>
      </c>
    </row>
    <row r="467" spans="1:7">
      <c r="A467" s="23">
        <v>2011</v>
      </c>
      <c r="B467" s="23" t="s">
        <v>514</v>
      </c>
      <c r="C467" s="22" t="s">
        <v>184</v>
      </c>
      <c r="D467" s="23" t="s">
        <v>3561</v>
      </c>
      <c r="E467" s="34" t="s">
        <v>206</v>
      </c>
      <c r="F467" s="36">
        <v>8</v>
      </c>
      <c r="G467" s="25">
        <v>2</v>
      </c>
    </row>
    <row r="468" spans="1:7">
      <c r="A468" s="23">
        <v>2011</v>
      </c>
      <c r="B468" s="23" t="s">
        <v>514</v>
      </c>
      <c r="C468" s="22" t="s">
        <v>184</v>
      </c>
      <c r="D468" s="23" t="s">
        <v>3561</v>
      </c>
      <c r="E468" s="34" t="s">
        <v>204</v>
      </c>
      <c r="F468" s="36">
        <v>5</v>
      </c>
      <c r="G468" s="25">
        <v>2.5</v>
      </c>
    </row>
    <row r="469" spans="1:7">
      <c r="A469" s="23">
        <v>2011</v>
      </c>
      <c r="B469" s="23" t="s">
        <v>514</v>
      </c>
      <c r="C469" s="22" t="s">
        <v>23</v>
      </c>
      <c r="D469" s="23" t="s">
        <v>3562</v>
      </c>
      <c r="E469" s="34" t="s">
        <v>205</v>
      </c>
      <c r="F469" s="36">
        <v>42</v>
      </c>
      <c r="G469" s="25">
        <v>0</v>
      </c>
    </row>
    <row r="470" spans="1:7">
      <c r="A470" s="23">
        <v>2011</v>
      </c>
      <c r="B470" s="23" t="s">
        <v>514</v>
      </c>
      <c r="C470" s="22" t="s">
        <v>23</v>
      </c>
      <c r="D470" s="23" t="s">
        <v>3562</v>
      </c>
      <c r="E470" s="34" t="s">
        <v>206</v>
      </c>
      <c r="F470" s="36">
        <v>26</v>
      </c>
      <c r="G470" s="25">
        <v>0</v>
      </c>
    </row>
    <row r="471" spans="1:7">
      <c r="A471" s="23">
        <v>2011</v>
      </c>
      <c r="B471" s="23" t="s">
        <v>514</v>
      </c>
      <c r="C471" s="22" t="s">
        <v>23</v>
      </c>
      <c r="D471" s="23" t="s">
        <v>3562</v>
      </c>
      <c r="E471" s="34" t="s">
        <v>204</v>
      </c>
      <c r="F471" s="36">
        <v>30</v>
      </c>
      <c r="G471" s="25">
        <v>0</v>
      </c>
    </row>
    <row r="472" spans="1:7">
      <c r="A472" s="23">
        <v>2011</v>
      </c>
      <c r="B472" s="23" t="s">
        <v>514</v>
      </c>
      <c r="C472" s="22" t="s">
        <v>23</v>
      </c>
      <c r="D472" s="23" t="s">
        <v>3561</v>
      </c>
      <c r="E472" s="34" t="s">
        <v>207</v>
      </c>
      <c r="F472" s="36">
        <v>4</v>
      </c>
      <c r="G472" s="25">
        <v>2.5</v>
      </c>
    </row>
    <row r="473" spans="1:7">
      <c r="A473" s="23">
        <v>2011</v>
      </c>
      <c r="B473" s="23" t="s">
        <v>514</v>
      </c>
      <c r="C473" s="22" t="s">
        <v>23</v>
      </c>
      <c r="D473" s="23" t="s">
        <v>3561</v>
      </c>
      <c r="E473" s="34" t="s">
        <v>205</v>
      </c>
      <c r="F473" s="36">
        <v>9</v>
      </c>
      <c r="G473" s="25">
        <v>48</v>
      </c>
    </row>
    <row r="474" spans="1:7">
      <c r="A474" s="23">
        <v>2011</v>
      </c>
      <c r="B474" s="23" t="s">
        <v>514</v>
      </c>
      <c r="C474" s="22" t="s">
        <v>23</v>
      </c>
      <c r="D474" s="23" t="s">
        <v>3561</v>
      </c>
      <c r="E474" s="34" t="s">
        <v>206</v>
      </c>
      <c r="F474" s="36">
        <v>49</v>
      </c>
      <c r="G474" s="25">
        <v>9</v>
      </c>
    </row>
    <row r="475" spans="1:7">
      <c r="A475" s="23">
        <v>2011</v>
      </c>
      <c r="B475" s="23" t="s">
        <v>514</v>
      </c>
      <c r="C475" s="22" t="s">
        <v>23</v>
      </c>
      <c r="D475" s="23" t="s">
        <v>3561</v>
      </c>
      <c r="E475" s="34" t="s">
        <v>204</v>
      </c>
      <c r="F475" s="36">
        <v>5</v>
      </c>
      <c r="G475" s="25">
        <v>4.5</v>
      </c>
    </row>
    <row r="476" spans="1:7">
      <c r="A476" s="23">
        <v>2011</v>
      </c>
      <c r="B476" s="23" t="s">
        <v>514</v>
      </c>
      <c r="C476" s="22" t="s">
        <v>185</v>
      </c>
      <c r="D476" s="23" t="s">
        <v>3562</v>
      </c>
      <c r="E476" s="34" t="s">
        <v>207</v>
      </c>
      <c r="F476" s="36">
        <v>2</v>
      </c>
      <c r="G476" s="25">
        <v>0</v>
      </c>
    </row>
    <row r="477" spans="1:7">
      <c r="A477" s="23">
        <v>2011</v>
      </c>
      <c r="B477" s="23" t="s">
        <v>514</v>
      </c>
      <c r="C477" s="22" t="s">
        <v>185</v>
      </c>
      <c r="D477" s="23" t="s">
        <v>3562</v>
      </c>
      <c r="E477" s="34" t="s">
        <v>205</v>
      </c>
      <c r="F477" s="36">
        <v>61</v>
      </c>
      <c r="G477" s="25">
        <v>0</v>
      </c>
    </row>
    <row r="478" spans="1:7">
      <c r="A478" s="23">
        <v>2011</v>
      </c>
      <c r="B478" s="23" t="s">
        <v>514</v>
      </c>
      <c r="C478" s="22" t="s">
        <v>185</v>
      </c>
      <c r="D478" s="23" t="s">
        <v>3562</v>
      </c>
      <c r="E478" s="34" t="s">
        <v>206</v>
      </c>
      <c r="F478" s="36">
        <v>58</v>
      </c>
      <c r="G478" s="25">
        <v>0</v>
      </c>
    </row>
    <row r="479" spans="1:7">
      <c r="A479" s="23">
        <v>2011</v>
      </c>
      <c r="B479" s="23" t="s">
        <v>514</v>
      </c>
      <c r="C479" s="22" t="s">
        <v>185</v>
      </c>
      <c r="D479" s="23" t="s">
        <v>3562</v>
      </c>
      <c r="E479" s="34" t="s">
        <v>204</v>
      </c>
      <c r="F479" s="36">
        <v>120</v>
      </c>
      <c r="G479" s="25">
        <v>0</v>
      </c>
    </row>
    <row r="480" spans="1:7">
      <c r="A480" s="23">
        <v>2011</v>
      </c>
      <c r="B480" s="23" t="s">
        <v>514</v>
      </c>
      <c r="C480" s="22" t="s">
        <v>185</v>
      </c>
      <c r="D480" s="23" t="s">
        <v>3561</v>
      </c>
      <c r="E480" s="34" t="s">
        <v>207</v>
      </c>
      <c r="F480" s="36">
        <v>11</v>
      </c>
      <c r="G480" s="25">
        <v>9</v>
      </c>
    </row>
    <row r="481" spans="1:7">
      <c r="A481" s="23">
        <v>2011</v>
      </c>
      <c r="B481" s="23" t="s">
        <v>514</v>
      </c>
      <c r="C481" s="22" t="s">
        <v>185</v>
      </c>
      <c r="D481" s="23" t="s">
        <v>3561</v>
      </c>
      <c r="E481" s="34" t="s">
        <v>205</v>
      </c>
      <c r="F481" s="36">
        <v>16</v>
      </c>
      <c r="G481" s="25">
        <v>58</v>
      </c>
    </row>
    <row r="482" spans="1:7">
      <c r="A482" s="23">
        <v>2011</v>
      </c>
      <c r="B482" s="23" t="s">
        <v>514</v>
      </c>
      <c r="C482" s="22" t="s">
        <v>185</v>
      </c>
      <c r="D482" s="23" t="s">
        <v>3561</v>
      </c>
      <c r="E482" s="34" t="s">
        <v>206</v>
      </c>
      <c r="F482" s="36">
        <v>62</v>
      </c>
      <c r="G482" s="25">
        <v>14.5</v>
      </c>
    </row>
    <row r="483" spans="1:7">
      <c r="A483" s="23">
        <v>2011</v>
      </c>
      <c r="B483" s="23" t="s">
        <v>514</v>
      </c>
      <c r="C483" s="22" t="s">
        <v>185</v>
      </c>
      <c r="D483" s="23" t="s">
        <v>3561</v>
      </c>
      <c r="E483" s="34" t="s">
        <v>204</v>
      </c>
      <c r="F483" s="36">
        <v>29</v>
      </c>
      <c r="G483" s="25">
        <v>25.5</v>
      </c>
    </row>
    <row r="484" spans="1:7">
      <c r="A484" s="23">
        <v>2011</v>
      </c>
      <c r="B484" s="23" t="s">
        <v>514</v>
      </c>
      <c r="C484" s="22" t="s">
        <v>3925</v>
      </c>
      <c r="D484" s="23" t="s">
        <v>3562</v>
      </c>
      <c r="E484" s="34" t="s">
        <v>207</v>
      </c>
      <c r="F484" s="36">
        <v>3</v>
      </c>
      <c r="G484" s="25">
        <v>0</v>
      </c>
    </row>
    <row r="485" spans="1:7">
      <c r="A485" s="23">
        <v>2011</v>
      </c>
      <c r="B485" s="23" t="s">
        <v>514</v>
      </c>
      <c r="C485" s="22" t="s">
        <v>3925</v>
      </c>
      <c r="D485" s="23" t="s">
        <v>3562</v>
      </c>
      <c r="E485" s="34" t="s">
        <v>205</v>
      </c>
      <c r="F485" s="36">
        <v>12</v>
      </c>
      <c r="G485" s="25">
        <v>0</v>
      </c>
    </row>
    <row r="486" spans="1:7">
      <c r="A486" s="23">
        <v>2011</v>
      </c>
      <c r="B486" s="23" t="s">
        <v>514</v>
      </c>
      <c r="C486" s="22" t="s">
        <v>3925</v>
      </c>
      <c r="D486" s="23" t="s">
        <v>3562</v>
      </c>
      <c r="E486" s="34" t="s">
        <v>206</v>
      </c>
      <c r="F486" s="36">
        <v>21</v>
      </c>
      <c r="G486" s="25">
        <v>0</v>
      </c>
    </row>
    <row r="487" spans="1:7">
      <c r="A487" s="23">
        <v>2011</v>
      </c>
      <c r="B487" s="23" t="s">
        <v>514</v>
      </c>
      <c r="C487" s="22" t="s">
        <v>3925</v>
      </c>
      <c r="D487" s="23" t="s">
        <v>3562</v>
      </c>
      <c r="E487" s="34" t="s">
        <v>204</v>
      </c>
      <c r="F487" s="36">
        <v>20</v>
      </c>
      <c r="G487" s="25">
        <v>0</v>
      </c>
    </row>
    <row r="488" spans="1:7">
      <c r="A488" s="23">
        <v>2011</v>
      </c>
      <c r="B488" s="23" t="s">
        <v>514</v>
      </c>
      <c r="C488" s="22" t="s">
        <v>3925</v>
      </c>
      <c r="D488" s="23" t="s">
        <v>3561</v>
      </c>
      <c r="E488" s="34" t="s">
        <v>207</v>
      </c>
      <c r="F488" s="36">
        <v>25</v>
      </c>
      <c r="G488" s="25">
        <v>25</v>
      </c>
    </row>
    <row r="489" spans="1:7">
      <c r="A489" s="23">
        <v>2011</v>
      </c>
      <c r="B489" s="23" t="s">
        <v>514</v>
      </c>
      <c r="C489" s="22" t="s">
        <v>3925</v>
      </c>
      <c r="D489" s="23" t="s">
        <v>3561</v>
      </c>
      <c r="E489" s="34" t="s">
        <v>205</v>
      </c>
      <c r="F489" s="36">
        <v>5</v>
      </c>
      <c r="G489" s="25">
        <v>44</v>
      </c>
    </row>
    <row r="490" spans="1:7">
      <c r="A490" s="23">
        <v>2011</v>
      </c>
      <c r="B490" s="23" t="s">
        <v>514</v>
      </c>
      <c r="C490" s="22" t="s">
        <v>3925</v>
      </c>
      <c r="D490" s="23" t="s">
        <v>3561</v>
      </c>
      <c r="E490" s="34" t="s">
        <v>206</v>
      </c>
      <c r="F490" s="36">
        <v>44</v>
      </c>
      <c r="G490" s="25">
        <v>5</v>
      </c>
    </row>
    <row r="491" spans="1:7">
      <c r="A491" s="23">
        <v>2011</v>
      </c>
      <c r="B491" s="23" t="s">
        <v>514</v>
      </c>
      <c r="C491" s="22" t="s">
        <v>3925</v>
      </c>
      <c r="D491" s="23" t="s">
        <v>3561</v>
      </c>
      <c r="E491" s="34" t="s">
        <v>204</v>
      </c>
      <c r="F491" s="36">
        <v>4</v>
      </c>
      <c r="G491" s="25">
        <v>4</v>
      </c>
    </row>
    <row r="492" spans="1:7">
      <c r="A492" s="23">
        <v>2012</v>
      </c>
      <c r="B492" s="23" t="s">
        <v>1886</v>
      </c>
      <c r="C492" s="22" t="s">
        <v>3578</v>
      </c>
      <c r="D492" s="23" t="s">
        <v>3561</v>
      </c>
      <c r="E492" s="34" t="s">
        <v>207</v>
      </c>
      <c r="F492" s="36">
        <v>2</v>
      </c>
      <c r="G492" s="25">
        <v>2</v>
      </c>
    </row>
    <row r="493" spans="1:7">
      <c r="A493" s="23">
        <v>2012</v>
      </c>
      <c r="B493" s="23" t="s">
        <v>1886</v>
      </c>
      <c r="C493" s="22" t="s">
        <v>3578</v>
      </c>
      <c r="D493" s="23" t="s">
        <v>3561</v>
      </c>
      <c r="E493" s="34" t="s">
        <v>205</v>
      </c>
      <c r="F493" s="36">
        <v>2</v>
      </c>
      <c r="G493" s="25">
        <v>2</v>
      </c>
    </row>
    <row r="494" spans="1:7">
      <c r="A494" s="23">
        <v>2012</v>
      </c>
      <c r="B494" s="23" t="s">
        <v>1886</v>
      </c>
      <c r="C494" s="22" t="s">
        <v>3578</v>
      </c>
      <c r="D494" s="23" t="s">
        <v>3561</v>
      </c>
      <c r="E494" s="34" t="s">
        <v>206</v>
      </c>
      <c r="F494" s="36">
        <v>4</v>
      </c>
      <c r="G494" s="25">
        <v>4</v>
      </c>
    </row>
    <row r="495" spans="1:7">
      <c r="A495" s="23">
        <v>2012</v>
      </c>
      <c r="B495" s="23" t="s">
        <v>1886</v>
      </c>
      <c r="C495" s="22" t="s">
        <v>3578</v>
      </c>
      <c r="D495" s="23" t="s">
        <v>3561</v>
      </c>
      <c r="E495" s="34" t="s">
        <v>204</v>
      </c>
      <c r="F495" s="36">
        <v>1</v>
      </c>
      <c r="G495" s="25">
        <v>1</v>
      </c>
    </row>
    <row r="496" spans="1:7">
      <c r="A496" s="23">
        <v>2012</v>
      </c>
      <c r="B496" s="23" t="s">
        <v>1886</v>
      </c>
      <c r="C496" s="22" t="s">
        <v>5</v>
      </c>
      <c r="D496" s="23" t="s">
        <v>3561</v>
      </c>
      <c r="E496" s="34" t="s">
        <v>207</v>
      </c>
      <c r="F496" s="36">
        <v>7</v>
      </c>
      <c r="G496" s="25">
        <v>6.5</v>
      </c>
    </row>
    <row r="497" spans="1:7">
      <c r="A497" s="23">
        <v>2012</v>
      </c>
      <c r="B497" s="23" t="s">
        <v>1886</v>
      </c>
      <c r="C497" s="22" t="s">
        <v>5</v>
      </c>
      <c r="D497" s="23" t="s">
        <v>3561</v>
      </c>
      <c r="E497" s="34" t="s">
        <v>205</v>
      </c>
      <c r="F497" s="36">
        <v>7</v>
      </c>
      <c r="G497" s="25">
        <v>6.5</v>
      </c>
    </row>
    <row r="498" spans="1:7">
      <c r="A498" s="23">
        <v>2012</v>
      </c>
      <c r="B498" s="23" t="s">
        <v>1886</v>
      </c>
      <c r="C498" s="22" t="s">
        <v>5</v>
      </c>
      <c r="D498" s="23" t="s">
        <v>3561</v>
      </c>
      <c r="E498" s="34" t="s">
        <v>206</v>
      </c>
      <c r="F498" s="36">
        <v>44</v>
      </c>
      <c r="G498" s="25">
        <v>37.5</v>
      </c>
    </row>
    <row r="499" spans="1:7">
      <c r="A499" s="23">
        <v>2012</v>
      </c>
      <c r="B499" s="23" t="s">
        <v>1886</v>
      </c>
      <c r="C499" s="22" t="s">
        <v>5</v>
      </c>
      <c r="D499" s="23" t="s">
        <v>3561</v>
      </c>
      <c r="E499" s="34" t="s">
        <v>204</v>
      </c>
      <c r="F499" s="36">
        <v>12</v>
      </c>
      <c r="G499" s="25">
        <v>9</v>
      </c>
    </row>
    <row r="500" spans="1:7">
      <c r="A500" s="23">
        <v>2012</v>
      </c>
      <c r="B500" s="23" t="s">
        <v>1886</v>
      </c>
      <c r="C500" s="22" t="s">
        <v>10</v>
      </c>
      <c r="D500" s="23" t="s">
        <v>3561</v>
      </c>
      <c r="E500" s="34" t="s">
        <v>207</v>
      </c>
      <c r="F500" s="36">
        <v>5</v>
      </c>
      <c r="G500" s="25">
        <v>3.83325</v>
      </c>
    </row>
    <row r="501" spans="1:7">
      <c r="A501" s="23">
        <v>2012</v>
      </c>
      <c r="B501" s="23" t="s">
        <v>1886</v>
      </c>
      <c r="C501" s="22" t="s">
        <v>10</v>
      </c>
      <c r="D501" s="23" t="s">
        <v>3561</v>
      </c>
      <c r="E501" s="34" t="s">
        <v>205</v>
      </c>
      <c r="F501" s="36">
        <v>3</v>
      </c>
      <c r="G501" s="25">
        <v>2.5</v>
      </c>
    </row>
    <row r="502" spans="1:7">
      <c r="A502" s="23">
        <v>2012</v>
      </c>
      <c r="B502" s="23" t="s">
        <v>1886</v>
      </c>
      <c r="C502" s="22" t="s">
        <v>10</v>
      </c>
      <c r="D502" s="23" t="s">
        <v>3561</v>
      </c>
      <c r="E502" s="34" t="s">
        <v>206</v>
      </c>
      <c r="F502" s="36">
        <v>31</v>
      </c>
      <c r="G502" s="25">
        <v>25.5</v>
      </c>
    </row>
    <row r="503" spans="1:7">
      <c r="A503" s="23">
        <v>2012</v>
      </c>
      <c r="B503" s="23" t="s">
        <v>1886</v>
      </c>
      <c r="C503" s="22" t="s">
        <v>10</v>
      </c>
      <c r="D503" s="23" t="s">
        <v>3561</v>
      </c>
      <c r="E503" s="34" t="s">
        <v>204</v>
      </c>
      <c r="F503" s="36">
        <v>24</v>
      </c>
      <c r="G503" s="25">
        <v>19</v>
      </c>
    </row>
    <row r="504" spans="1:7">
      <c r="A504" s="23">
        <v>2012</v>
      </c>
      <c r="B504" s="23" t="s">
        <v>1886</v>
      </c>
      <c r="C504" s="22" t="s">
        <v>14</v>
      </c>
      <c r="D504" s="23" t="s">
        <v>3561</v>
      </c>
      <c r="E504" s="34" t="s">
        <v>207</v>
      </c>
      <c r="F504" s="36">
        <v>76</v>
      </c>
      <c r="G504" s="25">
        <v>75</v>
      </c>
    </row>
    <row r="505" spans="1:7">
      <c r="A505" s="23">
        <v>2012</v>
      </c>
      <c r="B505" s="23" t="s">
        <v>1886</v>
      </c>
      <c r="C505" s="22" t="s">
        <v>14</v>
      </c>
      <c r="D505" s="23" t="s">
        <v>3561</v>
      </c>
      <c r="E505" s="34" t="s">
        <v>205</v>
      </c>
      <c r="F505" s="36">
        <v>5</v>
      </c>
      <c r="G505" s="25">
        <v>4.5</v>
      </c>
    </row>
    <row r="506" spans="1:7">
      <c r="A506" s="23">
        <v>2012</v>
      </c>
      <c r="B506" s="23" t="s">
        <v>1886</v>
      </c>
      <c r="C506" s="22" t="s">
        <v>14</v>
      </c>
      <c r="D506" s="23" t="s">
        <v>3561</v>
      </c>
      <c r="E506" s="34" t="s">
        <v>206</v>
      </c>
      <c r="F506" s="36">
        <v>74</v>
      </c>
      <c r="G506" s="25">
        <v>72</v>
      </c>
    </row>
    <row r="507" spans="1:7">
      <c r="A507" s="23">
        <v>2012</v>
      </c>
      <c r="B507" s="23" t="s">
        <v>1886</v>
      </c>
      <c r="C507" s="22" t="s">
        <v>14</v>
      </c>
      <c r="D507" s="23" t="s">
        <v>3561</v>
      </c>
      <c r="E507" s="34" t="s">
        <v>204</v>
      </c>
      <c r="F507" s="36">
        <v>9</v>
      </c>
      <c r="G507" s="25">
        <v>8.5</v>
      </c>
    </row>
    <row r="508" spans="1:7">
      <c r="A508" s="23">
        <v>2012</v>
      </c>
      <c r="B508" s="23" t="s">
        <v>1886</v>
      </c>
      <c r="C508" s="22" t="s">
        <v>23</v>
      </c>
      <c r="D508" s="23" t="s">
        <v>3561</v>
      </c>
      <c r="E508" s="34" t="s">
        <v>207</v>
      </c>
      <c r="F508" s="36">
        <v>16</v>
      </c>
      <c r="G508" s="25">
        <v>16</v>
      </c>
    </row>
    <row r="509" spans="1:7">
      <c r="A509" s="23">
        <v>2012</v>
      </c>
      <c r="B509" s="23" t="s">
        <v>1886</v>
      </c>
      <c r="C509" s="22" t="s">
        <v>23</v>
      </c>
      <c r="D509" s="23" t="s">
        <v>3561</v>
      </c>
      <c r="E509" s="34" t="s">
        <v>205</v>
      </c>
      <c r="F509" s="36">
        <v>9</v>
      </c>
      <c r="G509" s="25">
        <v>9</v>
      </c>
    </row>
    <row r="510" spans="1:7">
      <c r="A510" s="23">
        <v>2012</v>
      </c>
      <c r="B510" s="23" t="s">
        <v>1886</v>
      </c>
      <c r="C510" s="22" t="s">
        <v>23</v>
      </c>
      <c r="D510" s="23" t="s">
        <v>3561</v>
      </c>
      <c r="E510" s="34" t="s">
        <v>206</v>
      </c>
      <c r="F510" s="36">
        <v>32</v>
      </c>
      <c r="G510" s="25">
        <v>31</v>
      </c>
    </row>
    <row r="511" spans="1:7">
      <c r="A511" s="23">
        <v>2012</v>
      </c>
      <c r="B511" s="23" t="s">
        <v>1886</v>
      </c>
      <c r="C511" s="22" t="s">
        <v>23</v>
      </c>
      <c r="D511" s="23" t="s">
        <v>3561</v>
      </c>
      <c r="E511" s="34" t="s">
        <v>204</v>
      </c>
      <c r="F511" s="36">
        <v>11</v>
      </c>
      <c r="G511" s="25">
        <v>11</v>
      </c>
    </row>
    <row r="512" spans="1:7">
      <c r="A512" s="23">
        <v>2012</v>
      </c>
      <c r="B512" s="23" t="s">
        <v>1886</v>
      </c>
      <c r="C512" s="22" t="s">
        <v>41</v>
      </c>
      <c r="D512" s="23" t="s">
        <v>3561</v>
      </c>
      <c r="E512" s="34" t="s">
        <v>207</v>
      </c>
      <c r="F512" s="36">
        <v>9</v>
      </c>
      <c r="G512" s="25">
        <v>8.5</v>
      </c>
    </row>
    <row r="513" spans="1:7">
      <c r="A513" s="23">
        <v>2012</v>
      </c>
      <c r="B513" s="23" t="s">
        <v>1886</v>
      </c>
      <c r="C513" s="22" t="s">
        <v>41</v>
      </c>
      <c r="D513" s="23" t="s">
        <v>3561</v>
      </c>
      <c r="E513" s="34" t="s">
        <v>205</v>
      </c>
      <c r="F513" s="36">
        <v>16</v>
      </c>
      <c r="G513" s="25">
        <v>10.75</v>
      </c>
    </row>
    <row r="514" spans="1:7">
      <c r="A514" s="23">
        <v>2012</v>
      </c>
      <c r="B514" s="23" t="s">
        <v>1886</v>
      </c>
      <c r="C514" s="22" t="s">
        <v>41</v>
      </c>
      <c r="D514" s="23" t="s">
        <v>3561</v>
      </c>
      <c r="E514" s="34" t="s">
        <v>206</v>
      </c>
      <c r="F514" s="36">
        <v>22</v>
      </c>
      <c r="G514" s="25">
        <v>15.25</v>
      </c>
    </row>
    <row r="515" spans="1:7">
      <c r="A515" s="23">
        <v>2012</v>
      </c>
      <c r="B515" s="23" t="s">
        <v>1886</v>
      </c>
      <c r="C515" s="22" t="s">
        <v>41</v>
      </c>
      <c r="D515" s="23" t="s">
        <v>3561</v>
      </c>
      <c r="E515" s="34" t="s">
        <v>204</v>
      </c>
      <c r="F515" s="36">
        <v>9</v>
      </c>
      <c r="G515" s="25">
        <v>4.5</v>
      </c>
    </row>
    <row r="516" spans="1:7">
      <c r="A516" s="23">
        <v>2012</v>
      </c>
      <c r="B516" s="23" t="s">
        <v>1886</v>
      </c>
      <c r="C516" s="22" t="s">
        <v>60</v>
      </c>
      <c r="D516" s="23" t="s">
        <v>3561</v>
      </c>
      <c r="E516" s="34" t="s">
        <v>207</v>
      </c>
      <c r="F516" s="36">
        <v>10</v>
      </c>
      <c r="G516" s="25">
        <v>10</v>
      </c>
    </row>
    <row r="517" spans="1:7">
      <c r="A517" s="23">
        <v>2012</v>
      </c>
      <c r="B517" s="23" t="s">
        <v>1886</v>
      </c>
      <c r="C517" s="22" t="s">
        <v>60</v>
      </c>
      <c r="D517" s="23" t="s">
        <v>3561</v>
      </c>
      <c r="E517" s="34" t="s">
        <v>206</v>
      </c>
      <c r="F517" s="36">
        <v>15</v>
      </c>
      <c r="G517" s="25">
        <v>15</v>
      </c>
    </row>
    <row r="518" spans="1:7">
      <c r="A518" s="23">
        <v>2012</v>
      </c>
      <c r="B518" s="23" t="s">
        <v>1886</v>
      </c>
      <c r="C518" s="22" t="s">
        <v>60</v>
      </c>
      <c r="D518" s="23" t="s">
        <v>3561</v>
      </c>
      <c r="E518" s="34" t="s">
        <v>204</v>
      </c>
      <c r="F518" s="36">
        <v>1</v>
      </c>
      <c r="G518" s="25">
        <v>1</v>
      </c>
    </row>
    <row r="519" spans="1:7">
      <c r="A519" s="23">
        <v>2012</v>
      </c>
      <c r="B519" s="23" t="s">
        <v>1886</v>
      </c>
      <c r="C519" s="22" t="s">
        <v>70</v>
      </c>
      <c r="D519" s="23" t="s">
        <v>3561</v>
      </c>
      <c r="E519" s="34" t="s">
        <v>207</v>
      </c>
      <c r="F519" s="36">
        <v>27</v>
      </c>
      <c r="G519" s="25">
        <v>26.5</v>
      </c>
    </row>
    <row r="520" spans="1:7">
      <c r="A520" s="23">
        <v>2012</v>
      </c>
      <c r="B520" s="23" t="s">
        <v>1886</v>
      </c>
      <c r="C520" s="22" t="s">
        <v>70</v>
      </c>
      <c r="D520" s="23" t="s">
        <v>3561</v>
      </c>
      <c r="E520" s="34" t="s">
        <v>206</v>
      </c>
      <c r="F520" s="36">
        <v>23</v>
      </c>
      <c r="G520" s="25">
        <v>21</v>
      </c>
    </row>
    <row r="521" spans="1:7">
      <c r="A521" s="23">
        <v>2012</v>
      </c>
      <c r="B521" s="23" t="s">
        <v>1886</v>
      </c>
      <c r="C521" s="22" t="s">
        <v>76</v>
      </c>
      <c r="D521" s="23" t="s">
        <v>3561</v>
      </c>
      <c r="E521" s="34" t="s">
        <v>207</v>
      </c>
      <c r="F521" s="36">
        <v>7</v>
      </c>
      <c r="G521" s="25">
        <v>7</v>
      </c>
    </row>
    <row r="522" spans="1:7">
      <c r="A522" s="23">
        <v>2012</v>
      </c>
      <c r="B522" s="23" t="s">
        <v>1886</v>
      </c>
      <c r="C522" s="22" t="s">
        <v>76</v>
      </c>
      <c r="D522" s="23" t="s">
        <v>3561</v>
      </c>
      <c r="E522" s="34" t="s">
        <v>205</v>
      </c>
      <c r="F522" s="36">
        <v>7</v>
      </c>
      <c r="G522" s="25">
        <v>6.25</v>
      </c>
    </row>
    <row r="523" spans="1:7">
      <c r="A523" s="23">
        <v>2012</v>
      </c>
      <c r="B523" s="23" t="s">
        <v>1886</v>
      </c>
      <c r="C523" s="22" t="s">
        <v>76</v>
      </c>
      <c r="D523" s="23" t="s">
        <v>3561</v>
      </c>
      <c r="E523" s="34" t="s">
        <v>206</v>
      </c>
      <c r="F523" s="36">
        <v>42</v>
      </c>
      <c r="G523" s="25">
        <v>41</v>
      </c>
    </row>
    <row r="524" spans="1:7">
      <c r="A524" s="23">
        <v>2012</v>
      </c>
      <c r="B524" s="23" t="s">
        <v>1886</v>
      </c>
      <c r="C524" s="22" t="s">
        <v>76</v>
      </c>
      <c r="D524" s="23" t="s">
        <v>3561</v>
      </c>
      <c r="E524" s="34" t="s">
        <v>204</v>
      </c>
      <c r="F524" s="36">
        <v>6</v>
      </c>
      <c r="G524" s="25">
        <v>6</v>
      </c>
    </row>
    <row r="525" spans="1:7">
      <c r="A525" s="23">
        <v>2012</v>
      </c>
      <c r="B525" s="23" t="s">
        <v>1886</v>
      </c>
      <c r="C525" s="22" t="s">
        <v>83</v>
      </c>
      <c r="D525" s="23" t="s">
        <v>3561</v>
      </c>
      <c r="E525" s="34" t="s">
        <v>207</v>
      </c>
      <c r="F525" s="36">
        <v>2</v>
      </c>
      <c r="G525" s="25">
        <v>1.5</v>
      </c>
    </row>
    <row r="526" spans="1:7">
      <c r="A526" s="23">
        <v>2012</v>
      </c>
      <c r="B526" s="23" t="s">
        <v>1886</v>
      </c>
      <c r="C526" s="22" t="s">
        <v>86</v>
      </c>
      <c r="D526" s="23" t="s">
        <v>3561</v>
      </c>
      <c r="E526" s="34" t="s">
        <v>207</v>
      </c>
      <c r="F526" s="36">
        <v>7</v>
      </c>
      <c r="G526" s="25">
        <v>7</v>
      </c>
    </row>
    <row r="527" spans="1:7">
      <c r="A527" s="23">
        <v>2012</v>
      </c>
      <c r="B527" s="23" t="s">
        <v>1886</v>
      </c>
      <c r="C527" s="22" t="s">
        <v>86</v>
      </c>
      <c r="D527" s="23" t="s">
        <v>3561</v>
      </c>
      <c r="E527" s="34" t="s">
        <v>205</v>
      </c>
      <c r="F527" s="36">
        <v>2</v>
      </c>
      <c r="G527" s="25">
        <v>1.5</v>
      </c>
    </row>
    <row r="528" spans="1:7">
      <c r="A528" s="23">
        <v>2012</v>
      </c>
      <c r="B528" s="23" t="s">
        <v>1886</v>
      </c>
      <c r="C528" s="22" t="s">
        <v>86</v>
      </c>
      <c r="D528" s="23" t="s">
        <v>3561</v>
      </c>
      <c r="E528" s="34" t="s">
        <v>206</v>
      </c>
      <c r="F528" s="36">
        <v>26</v>
      </c>
      <c r="G528" s="25">
        <v>21.5</v>
      </c>
    </row>
    <row r="529" spans="1:7">
      <c r="A529" s="23">
        <v>2012</v>
      </c>
      <c r="B529" s="23" t="s">
        <v>1886</v>
      </c>
      <c r="C529" s="22" t="s">
        <v>86</v>
      </c>
      <c r="D529" s="23" t="s">
        <v>3561</v>
      </c>
      <c r="E529" s="34" t="s">
        <v>204</v>
      </c>
      <c r="F529" s="36">
        <v>5</v>
      </c>
      <c r="G529" s="25">
        <v>4.5</v>
      </c>
    </row>
    <row r="530" spans="1:7">
      <c r="A530" s="23">
        <v>2012</v>
      </c>
      <c r="B530" s="23" t="s">
        <v>1886</v>
      </c>
      <c r="C530" s="22" t="s">
        <v>89</v>
      </c>
      <c r="D530" s="23" t="s">
        <v>3561</v>
      </c>
      <c r="E530" s="34" t="s">
        <v>207</v>
      </c>
      <c r="F530" s="36">
        <v>4</v>
      </c>
      <c r="G530" s="25">
        <v>3.5</v>
      </c>
    </row>
    <row r="531" spans="1:7">
      <c r="A531" s="23">
        <v>2012</v>
      </c>
      <c r="B531" s="23" t="s">
        <v>1886</v>
      </c>
      <c r="C531" s="22" t="s">
        <v>89</v>
      </c>
      <c r="D531" s="23" t="s">
        <v>3561</v>
      </c>
      <c r="E531" s="34" t="s">
        <v>205</v>
      </c>
      <c r="F531" s="36">
        <v>5</v>
      </c>
      <c r="G531" s="25">
        <v>3.5</v>
      </c>
    </row>
    <row r="532" spans="1:7">
      <c r="A532" s="23">
        <v>2012</v>
      </c>
      <c r="B532" s="23" t="s">
        <v>1886</v>
      </c>
      <c r="C532" s="22" t="s">
        <v>89</v>
      </c>
      <c r="D532" s="23" t="s">
        <v>3561</v>
      </c>
      <c r="E532" s="34" t="s">
        <v>206</v>
      </c>
      <c r="F532" s="36">
        <v>22</v>
      </c>
      <c r="G532" s="25">
        <v>18</v>
      </c>
    </row>
    <row r="533" spans="1:7">
      <c r="A533" s="23">
        <v>2012</v>
      </c>
      <c r="B533" s="23" t="s">
        <v>1886</v>
      </c>
      <c r="C533" s="22" t="s">
        <v>89</v>
      </c>
      <c r="D533" s="23" t="s">
        <v>3561</v>
      </c>
      <c r="E533" s="34" t="s">
        <v>204</v>
      </c>
      <c r="F533" s="36">
        <v>1</v>
      </c>
      <c r="G533" s="25">
        <v>1</v>
      </c>
    </row>
    <row r="534" spans="1:7">
      <c r="A534" s="23">
        <v>2012</v>
      </c>
      <c r="B534" s="23" t="s">
        <v>1886</v>
      </c>
      <c r="C534" s="22" t="s">
        <v>94</v>
      </c>
      <c r="D534" s="23" t="s">
        <v>3561</v>
      </c>
      <c r="E534" s="34" t="s">
        <v>207</v>
      </c>
      <c r="F534" s="36">
        <v>14</v>
      </c>
      <c r="G534" s="25">
        <v>14</v>
      </c>
    </row>
    <row r="535" spans="1:7">
      <c r="A535" s="23">
        <v>2012</v>
      </c>
      <c r="B535" s="23" t="s">
        <v>1886</v>
      </c>
      <c r="C535" s="22" t="s">
        <v>94</v>
      </c>
      <c r="D535" s="23" t="s">
        <v>3561</v>
      </c>
      <c r="E535" s="34" t="s">
        <v>206</v>
      </c>
      <c r="F535" s="36">
        <v>18</v>
      </c>
      <c r="G535" s="25">
        <v>17.5</v>
      </c>
    </row>
    <row r="536" spans="1:7">
      <c r="A536" s="23">
        <v>2012</v>
      </c>
      <c r="B536" s="23" t="s">
        <v>1886</v>
      </c>
      <c r="C536" s="22" t="s">
        <v>94</v>
      </c>
      <c r="D536" s="23" t="s">
        <v>3561</v>
      </c>
      <c r="E536" s="34" t="s">
        <v>204</v>
      </c>
      <c r="F536" s="36">
        <v>1</v>
      </c>
      <c r="G536" s="25">
        <v>1</v>
      </c>
    </row>
    <row r="537" spans="1:7">
      <c r="A537" s="23">
        <v>2012</v>
      </c>
      <c r="B537" s="23" t="s">
        <v>1886</v>
      </c>
      <c r="C537" s="22" t="s">
        <v>100</v>
      </c>
      <c r="D537" s="23" t="s">
        <v>3561</v>
      </c>
      <c r="E537" s="34" t="s">
        <v>207</v>
      </c>
      <c r="F537" s="36">
        <v>12</v>
      </c>
      <c r="G537" s="25">
        <v>12</v>
      </c>
    </row>
    <row r="538" spans="1:7">
      <c r="A538" s="23">
        <v>2012</v>
      </c>
      <c r="B538" s="23" t="s">
        <v>1886</v>
      </c>
      <c r="C538" s="22" t="s">
        <v>100</v>
      </c>
      <c r="D538" s="23" t="s">
        <v>3561</v>
      </c>
      <c r="E538" s="34" t="s">
        <v>205</v>
      </c>
      <c r="F538" s="36">
        <v>1</v>
      </c>
      <c r="G538" s="25">
        <v>1</v>
      </c>
    </row>
    <row r="539" spans="1:7">
      <c r="A539" s="23">
        <v>2012</v>
      </c>
      <c r="B539" s="23" t="s">
        <v>1886</v>
      </c>
      <c r="C539" s="22" t="s">
        <v>100</v>
      </c>
      <c r="D539" s="23" t="s">
        <v>3561</v>
      </c>
      <c r="E539" s="34" t="s">
        <v>206</v>
      </c>
      <c r="F539" s="36">
        <v>6</v>
      </c>
      <c r="G539" s="25">
        <v>4.5</v>
      </c>
    </row>
    <row r="540" spans="1:7">
      <c r="A540" s="23">
        <v>2012</v>
      </c>
      <c r="B540" s="23" t="s">
        <v>1886</v>
      </c>
      <c r="C540" s="22" t="s">
        <v>100</v>
      </c>
      <c r="D540" s="23" t="s">
        <v>3561</v>
      </c>
      <c r="E540" s="34" t="s">
        <v>204</v>
      </c>
      <c r="F540" s="36">
        <v>9</v>
      </c>
      <c r="G540" s="25">
        <v>7.5</v>
      </c>
    </row>
    <row r="541" spans="1:7">
      <c r="A541" s="23">
        <v>2012</v>
      </c>
      <c r="B541" s="23" t="s">
        <v>1886</v>
      </c>
      <c r="C541" s="22" t="s">
        <v>104</v>
      </c>
      <c r="D541" s="23" t="s">
        <v>3561</v>
      </c>
      <c r="E541" s="34" t="s">
        <v>207</v>
      </c>
      <c r="F541" s="36">
        <v>30</v>
      </c>
      <c r="G541" s="25">
        <v>29.5</v>
      </c>
    </row>
    <row r="542" spans="1:7">
      <c r="A542" s="23">
        <v>2012</v>
      </c>
      <c r="B542" s="23" t="s">
        <v>1886</v>
      </c>
      <c r="C542" s="22" t="s">
        <v>104</v>
      </c>
      <c r="D542" s="23" t="s">
        <v>3561</v>
      </c>
      <c r="E542" s="34" t="s">
        <v>205</v>
      </c>
      <c r="F542" s="36">
        <v>2</v>
      </c>
      <c r="G542" s="25">
        <v>2</v>
      </c>
    </row>
    <row r="543" spans="1:7">
      <c r="A543" s="23">
        <v>2012</v>
      </c>
      <c r="B543" s="23" t="s">
        <v>1886</v>
      </c>
      <c r="C543" s="22" t="s">
        <v>104</v>
      </c>
      <c r="D543" s="23" t="s">
        <v>3561</v>
      </c>
      <c r="E543" s="34" t="s">
        <v>206</v>
      </c>
      <c r="F543" s="36">
        <v>55</v>
      </c>
      <c r="G543" s="25">
        <v>55</v>
      </c>
    </row>
    <row r="544" spans="1:7">
      <c r="A544" s="23">
        <v>2012</v>
      </c>
      <c r="B544" s="23" t="s">
        <v>1886</v>
      </c>
      <c r="C544" s="22" t="s">
        <v>104</v>
      </c>
      <c r="D544" s="23" t="s">
        <v>3561</v>
      </c>
      <c r="E544" s="34" t="s">
        <v>204</v>
      </c>
      <c r="F544" s="36">
        <v>4</v>
      </c>
      <c r="G544" s="25">
        <v>4</v>
      </c>
    </row>
    <row r="545" spans="1:7">
      <c r="A545" s="23">
        <v>2012</v>
      </c>
      <c r="B545" s="23" t="s">
        <v>1886</v>
      </c>
      <c r="C545" s="22" t="s">
        <v>120</v>
      </c>
      <c r="D545" s="23" t="s">
        <v>3561</v>
      </c>
      <c r="E545" s="34" t="s">
        <v>207</v>
      </c>
      <c r="F545" s="36">
        <v>14</v>
      </c>
      <c r="G545" s="25">
        <v>11.5</v>
      </c>
    </row>
    <row r="546" spans="1:7">
      <c r="A546" s="23">
        <v>2012</v>
      </c>
      <c r="B546" s="23" t="s">
        <v>1886</v>
      </c>
      <c r="C546" s="22" t="s">
        <v>120</v>
      </c>
      <c r="D546" s="23" t="s">
        <v>3561</v>
      </c>
      <c r="E546" s="34" t="s">
        <v>205</v>
      </c>
      <c r="F546" s="36">
        <v>4</v>
      </c>
      <c r="G546" s="25">
        <v>2.75</v>
      </c>
    </row>
    <row r="547" spans="1:7">
      <c r="A547" s="23">
        <v>2012</v>
      </c>
      <c r="B547" s="23" t="s">
        <v>1886</v>
      </c>
      <c r="C547" s="22" t="s">
        <v>120</v>
      </c>
      <c r="D547" s="23" t="s">
        <v>3561</v>
      </c>
      <c r="E547" s="34" t="s">
        <v>4105</v>
      </c>
      <c r="F547" s="36">
        <v>96</v>
      </c>
      <c r="G547" s="25">
        <v>44.875</v>
      </c>
    </row>
    <row r="548" spans="1:7">
      <c r="A548" s="23">
        <v>2012</v>
      </c>
      <c r="B548" s="23" t="s">
        <v>1886</v>
      </c>
      <c r="C548" s="22" t="s">
        <v>120</v>
      </c>
      <c r="D548" s="23" t="s">
        <v>3561</v>
      </c>
      <c r="E548" s="34" t="s">
        <v>206</v>
      </c>
      <c r="F548" s="36">
        <v>44</v>
      </c>
      <c r="G548" s="25">
        <v>35.875</v>
      </c>
    </row>
    <row r="549" spans="1:7">
      <c r="A549" s="23">
        <v>2012</v>
      </c>
      <c r="B549" s="23" t="s">
        <v>1886</v>
      </c>
      <c r="C549" s="22" t="s">
        <v>120</v>
      </c>
      <c r="D549" s="23" t="s">
        <v>3561</v>
      </c>
      <c r="E549" s="34" t="s">
        <v>204</v>
      </c>
      <c r="F549" s="36">
        <v>13</v>
      </c>
      <c r="G549" s="25">
        <v>11.75</v>
      </c>
    </row>
    <row r="550" spans="1:7">
      <c r="A550" s="23">
        <v>2012</v>
      </c>
      <c r="B550" s="23" t="s">
        <v>1886</v>
      </c>
      <c r="C550" s="22" t="s">
        <v>120</v>
      </c>
      <c r="D550" s="23" t="s">
        <v>3561</v>
      </c>
      <c r="E550" s="34" t="s">
        <v>4106</v>
      </c>
      <c r="F550" s="36">
        <v>52</v>
      </c>
      <c r="G550" s="25">
        <v>27.25</v>
      </c>
    </row>
    <row r="551" spans="1:7">
      <c r="A551" s="23">
        <v>2012</v>
      </c>
      <c r="B551" s="23" t="s">
        <v>1886</v>
      </c>
      <c r="C551" s="22" t="s">
        <v>156</v>
      </c>
      <c r="D551" s="23" t="s">
        <v>3561</v>
      </c>
      <c r="E551" s="34" t="s">
        <v>207</v>
      </c>
      <c r="F551" s="36">
        <v>3</v>
      </c>
      <c r="G551" s="25">
        <v>2.8250000000000002</v>
      </c>
    </row>
    <row r="552" spans="1:7">
      <c r="A552" s="23">
        <v>2012</v>
      </c>
      <c r="B552" s="23" t="s">
        <v>1886</v>
      </c>
      <c r="C552" s="22" t="s">
        <v>156</v>
      </c>
      <c r="D552" s="23" t="s">
        <v>3561</v>
      </c>
      <c r="E552" s="34" t="s">
        <v>205</v>
      </c>
      <c r="F552" s="36">
        <v>10</v>
      </c>
      <c r="G552" s="25">
        <v>6.8500000000000005</v>
      </c>
    </row>
    <row r="553" spans="1:7">
      <c r="A553" s="23">
        <v>2012</v>
      </c>
      <c r="B553" s="23" t="s">
        <v>1886</v>
      </c>
      <c r="C553" s="22" t="s">
        <v>156</v>
      </c>
      <c r="D553" s="23" t="s">
        <v>3561</v>
      </c>
      <c r="E553" s="34" t="s">
        <v>4105</v>
      </c>
      <c r="F553" s="36">
        <v>119</v>
      </c>
      <c r="G553" s="25">
        <v>41.875000000000007</v>
      </c>
    </row>
    <row r="554" spans="1:7">
      <c r="A554" s="23">
        <v>2012</v>
      </c>
      <c r="B554" s="23" t="s">
        <v>1886</v>
      </c>
      <c r="C554" s="22" t="s">
        <v>156</v>
      </c>
      <c r="D554" s="23" t="s">
        <v>3561</v>
      </c>
      <c r="E554" s="34" t="s">
        <v>206</v>
      </c>
      <c r="F554" s="36">
        <v>26</v>
      </c>
      <c r="G554" s="25">
        <v>16.8</v>
      </c>
    </row>
    <row r="555" spans="1:7">
      <c r="A555" s="23">
        <v>2012</v>
      </c>
      <c r="B555" s="23" t="s">
        <v>1886</v>
      </c>
      <c r="C555" s="22" t="s">
        <v>156</v>
      </c>
      <c r="D555" s="23" t="s">
        <v>3561</v>
      </c>
      <c r="E555" s="34" t="s">
        <v>204</v>
      </c>
      <c r="F555" s="36">
        <v>26</v>
      </c>
      <c r="G555" s="25">
        <v>11.100000000000001</v>
      </c>
    </row>
    <row r="556" spans="1:7">
      <c r="A556" s="23">
        <v>2012</v>
      </c>
      <c r="B556" s="23" t="s">
        <v>1886</v>
      </c>
      <c r="C556" s="22" t="s">
        <v>156</v>
      </c>
      <c r="D556" s="23" t="s">
        <v>3561</v>
      </c>
      <c r="E556" s="34" t="s">
        <v>4106</v>
      </c>
      <c r="F556" s="36">
        <v>2</v>
      </c>
      <c r="G556" s="25">
        <v>0.875</v>
      </c>
    </row>
    <row r="557" spans="1:7">
      <c r="A557" s="23">
        <v>2012</v>
      </c>
      <c r="B557" s="23" t="s">
        <v>1886</v>
      </c>
      <c r="C557" s="22" t="s">
        <v>164</v>
      </c>
      <c r="D557" s="23" t="s">
        <v>3561</v>
      </c>
      <c r="E557" s="34" t="s">
        <v>207</v>
      </c>
      <c r="F557" s="36">
        <v>10</v>
      </c>
      <c r="G557" s="25">
        <v>9.5</v>
      </c>
    </row>
    <row r="558" spans="1:7">
      <c r="A558" s="23">
        <v>2012</v>
      </c>
      <c r="B558" s="23" t="s">
        <v>1886</v>
      </c>
      <c r="C558" s="22" t="s">
        <v>164</v>
      </c>
      <c r="D558" s="23" t="s">
        <v>3561</v>
      </c>
      <c r="E558" s="34" t="s">
        <v>205</v>
      </c>
      <c r="F558" s="36">
        <v>4</v>
      </c>
      <c r="G558" s="25">
        <v>4</v>
      </c>
    </row>
    <row r="559" spans="1:7">
      <c r="A559" s="23">
        <v>2012</v>
      </c>
      <c r="B559" s="23" t="s">
        <v>1886</v>
      </c>
      <c r="C559" s="22" t="s">
        <v>164</v>
      </c>
      <c r="D559" s="23" t="s">
        <v>3561</v>
      </c>
      <c r="E559" s="34" t="s">
        <v>206</v>
      </c>
      <c r="F559" s="36">
        <v>32</v>
      </c>
      <c r="G559" s="25">
        <v>24.324999999999999</v>
      </c>
    </row>
    <row r="560" spans="1:7">
      <c r="A560" s="23">
        <v>2012</v>
      </c>
      <c r="B560" s="23" t="s">
        <v>1886</v>
      </c>
      <c r="C560" s="22" t="s">
        <v>164</v>
      </c>
      <c r="D560" s="23" t="s">
        <v>3561</v>
      </c>
      <c r="E560" s="34" t="s">
        <v>204</v>
      </c>
      <c r="F560" s="36">
        <v>2</v>
      </c>
      <c r="G560" s="25">
        <v>1.5</v>
      </c>
    </row>
    <row r="561" spans="1:7">
      <c r="A561" s="23">
        <v>2012</v>
      </c>
      <c r="B561" s="23" t="s">
        <v>1886</v>
      </c>
      <c r="C561" s="22" t="s">
        <v>167</v>
      </c>
      <c r="D561" s="23" t="s">
        <v>3561</v>
      </c>
      <c r="E561" s="34" t="s">
        <v>207</v>
      </c>
      <c r="F561" s="36">
        <v>26</v>
      </c>
      <c r="G561" s="25">
        <v>24</v>
      </c>
    </row>
    <row r="562" spans="1:7">
      <c r="A562" s="23">
        <v>2012</v>
      </c>
      <c r="B562" s="23" t="s">
        <v>1886</v>
      </c>
      <c r="C562" s="22" t="s">
        <v>167</v>
      </c>
      <c r="D562" s="23" t="s">
        <v>3561</v>
      </c>
      <c r="E562" s="34" t="s">
        <v>205</v>
      </c>
      <c r="F562" s="36">
        <v>2</v>
      </c>
      <c r="G562" s="25">
        <v>1.5</v>
      </c>
    </row>
    <row r="563" spans="1:7">
      <c r="A563" s="23">
        <v>2012</v>
      </c>
      <c r="B563" s="23" t="s">
        <v>1886</v>
      </c>
      <c r="C563" s="22" t="s">
        <v>167</v>
      </c>
      <c r="D563" s="23" t="s">
        <v>3561</v>
      </c>
      <c r="E563" s="34" t="s">
        <v>206</v>
      </c>
      <c r="F563" s="36">
        <v>34</v>
      </c>
      <c r="G563" s="25">
        <v>31.5</v>
      </c>
    </row>
    <row r="564" spans="1:7">
      <c r="A564" s="23">
        <v>2012</v>
      </c>
      <c r="B564" s="23" t="s">
        <v>1886</v>
      </c>
      <c r="C564" s="22" t="s">
        <v>167</v>
      </c>
      <c r="D564" s="23" t="s">
        <v>3561</v>
      </c>
      <c r="E564" s="34" t="s">
        <v>204</v>
      </c>
      <c r="F564" s="36">
        <v>3</v>
      </c>
      <c r="G564" s="25">
        <v>3</v>
      </c>
    </row>
    <row r="565" spans="1:7">
      <c r="A565" s="23">
        <v>2012</v>
      </c>
      <c r="B565" s="23" t="s">
        <v>1886</v>
      </c>
      <c r="C565" s="22" t="s">
        <v>171</v>
      </c>
      <c r="D565" s="23" t="s">
        <v>3561</v>
      </c>
      <c r="E565" s="34" t="s">
        <v>207</v>
      </c>
      <c r="F565" s="36">
        <v>2</v>
      </c>
      <c r="G565" s="25">
        <v>2</v>
      </c>
    </row>
    <row r="566" spans="1:7">
      <c r="A566" s="23">
        <v>2012</v>
      </c>
      <c r="B566" s="23" t="s">
        <v>1886</v>
      </c>
      <c r="C566" s="22" t="s">
        <v>171</v>
      </c>
      <c r="D566" s="23" t="s">
        <v>3561</v>
      </c>
      <c r="E566" s="34" t="s">
        <v>205</v>
      </c>
      <c r="F566" s="36">
        <v>3</v>
      </c>
      <c r="G566" s="25">
        <v>3</v>
      </c>
    </row>
    <row r="567" spans="1:7">
      <c r="A567" s="23">
        <v>2012</v>
      </c>
      <c r="B567" s="23" t="s">
        <v>1886</v>
      </c>
      <c r="C567" s="22" t="s">
        <v>171</v>
      </c>
      <c r="D567" s="23" t="s">
        <v>3561</v>
      </c>
      <c r="E567" s="34" t="s">
        <v>206</v>
      </c>
      <c r="F567" s="36">
        <v>2</v>
      </c>
      <c r="G567" s="25">
        <v>2</v>
      </c>
    </row>
    <row r="568" spans="1:7">
      <c r="A568" s="23">
        <v>2012</v>
      </c>
      <c r="B568" s="23" t="s">
        <v>1886</v>
      </c>
      <c r="C568" s="22" t="s">
        <v>539</v>
      </c>
      <c r="D568" s="23" t="s">
        <v>3561</v>
      </c>
      <c r="E568" s="34" t="s">
        <v>207</v>
      </c>
      <c r="F568" s="36">
        <v>2</v>
      </c>
      <c r="G568" s="25">
        <v>2</v>
      </c>
    </row>
    <row r="569" spans="1:7">
      <c r="A569" s="23">
        <v>2012</v>
      </c>
      <c r="B569" s="23" t="s">
        <v>1886</v>
      </c>
      <c r="C569" s="22" t="s">
        <v>539</v>
      </c>
      <c r="D569" s="23" t="s">
        <v>3561</v>
      </c>
      <c r="E569" s="34" t="s">
        <v>206</v>
      </c>
      <c r="F569" s="36">
        <v>3</v>
      </c>
      <c r="G569" s="25">
        <v>2</v>
      </c>
    </row>
    <row r="570" spans="1:7">
      <c r="A570" s="23">
        <v>2012</v>
      </c>
      <c r="B570" s="23" t="s">
        <v>514</v>
      </c>
      <c r="C570" s="22" t="s">
        <v>184</v>
      </c>
      <c r="D570" s="23" t="s">
        <v>3562</v>
      </c>
      <c r="E570" s="34" t="s">
        <v>207</v>
      </c>
      <c r="F570" s="36">
        <v>5</v>
      </c>
      <c r="G570" s="25">
        <v>0</v>
      </c>
    </row>
    <row r="571" spans="1:7">
      <c r="A571" s="23">
        <v>2012</v>
      </c>
      <c r="B571" s="23" t="s">
        <v>514</v>
      </c>
      <c r="C571" s="22" t="s">
        <v>184</v>
      </c>
      <c r="D571" s="23" t="s">
        <v>3562</v>
      </c>
      <c r="E571" s="34" t="s">
        <v>205</v>
      </c>
      <c r="F571" s="36">
        <v>8</v>
      </c>
      <c r="G571" s="25">
        <v>0</v>
      </c>
    </row>
    <row r="572" spans="1:7">
      <c r="A572" s="23">
        <v>2012</v>
      </c>
      <c r="B572" s="23" t="s">
        <v>514</v>
      </c>
      <c r="C572" s="22" t="s">
        <v>184</v>
      </c>
      <c r="D572" s="23" t="s">
        <v>3562</v>
      </c>
      <c r="E572" s="34" t="s">
        <v>206</v>
      </c>
      <c r="F572" s="36">
        <v>30</v>
      </c>
      <c r="G572" s="25">
        <v>0</v>
      </c>
    </row>
    <row r="573" spans="1:7">
      <c r="A573" s="23">
        <v>2012</v>
      </c>
      <c r="B573" s="23" t="s">
        <v>514</v>
      </c>
      <c r="C573" s="22" t="s">
        <v>184</v>
      </c>
      <c r="D573" s="23" t="s">
        <v>3562</v>
      </c>
      <c r="E573" s="34" t="s">
        <v>204</v>
      </c>
      <c r="F573" s="36">
        <v>24</v>
      </c>
      <c r="G573" s="25">
        <v>0</v>
      </c>
    </row>
    <row r="574" spans="1:7">
      <c r="A574" s="23">
        <v>2012</v>
      </c>
      <c r="B574" s="23" t="s">
        <v>514</v>
      </c>
      <c r="C574" s="22" t="s">
        <v>184</v>
      </c>
      <c r="D574" s="23" t="s">
        <v>3561</v>
      </c>
      <c r="E574" s="34" t="s">
        <v>207</v>
      </c>
      <c r="F574" s="36">
        <v>3</v>
      </c>
      <c r="G574" s="25">
        <v>2.5</v>
      </c>
    </row>
    <row r="575" spans="1:7">
      <c r="A575" s="23">
        <v>2012</v>
      </c>
      <c r="B575" s="23" t="s">
        <v>514</v>
      </c>
      <c r="C575" s="22" t="s">
        <v>184</v>
      </c>
      <c r="D575" s="23" t="s">
        <v>3561</v>
      </c>
      <c r="E575" s="34" t="s">
        <v>205</v>
      </c>
      <c r="F575" s="36">
        <v>3</v>
      </c>
      <c r="G575" s="25">
        <v>14.5</v>
      </c>
    </row>
    <row r="576" spans="1:7">
      <c r="A576" s="23">
        <v>2012</v>
      </c>
      <c r="B576" s="23" t="s">
        <v>514</v>
      </c>
      <c r="C576" s="22" t="s">
        <v>184</v>
      </c>
      <c r="D576" s="23" t="s">
        <v>3561</v>
      </c>
      <c r="E576" s="34" t="s">
        <v>206</v>
      </c>
      <c r="F576" s="36">
        <v>17</v>
      </c>
      <c r="G576" s="25">
        <v>1.5</v>
      </c>
    </row>
    <row r="577" spans="1:7">
      <c r="A577" s="23">
        <v>2012</v>
      </c>
      <c r="B577" s="23" t="s">
        <v>514</v>
      </c>
      <c r="C577" s="22" t="s">
        <v>184</v>
      </c>
      <c r="D577" s="23" t="s">
        <v>3561</v>
      </c>
      <c r="E577" s="34" t="s">
        <v>204</v>
      </c>
      <c r="F577" s="36">
        <v>5</v>
      </c>
      <c r="G577" s="25">
        <v>3.5</v>
      </c>
    </row>
    <row r="578" spans="1:7">
      <c r="A578" s="23">
        <v>2012</v>
      </c>
      <c r="B578" s="23" t="s">
        <v>514</v>
      </c>
      <c r="C578" s="22" t="s">
        <v>23</v>
      </c>
      <c r="D578" s="23" t="s">
        <v>3562</v>
      </c>
      <c r="E578" s="34" t="s">
        <v>207</v>
      </c>
      <c r="F578" s="36">
        <v>1</v>
      </c>
      <c r="G578" s="25">
        <v>0</v>
      </c>
    </row>
    <row r="579" spans="1:7">
      <c r="A579" s="23">
        <v>2012</v>
      </c>
      <c r="B579" s="23" t="s">
        <v>514</v>
      </c>
      <c r="C579" s="22" t="s">
        <v>23</v>
      </c>
      <c r="D579" s="23" t="s">
        <v>3562</v>
      </c>
      <c r="E579" s="34" t="s">
        <v>205</v>
      </c>
      <c r="F579" s="36">
        <v>34</v>
      </c>
      <c r="G579" s="25">
        <v>0</v>
      </c>
    </row>
    <row r="580" spans="1:7">
      <c r="A580" s="23">
        <v>2012</v>
      </c>
      <c r="B580" s="23" t="s">
        <v>514</v>
      </c>
      <c r="C580" s="22" t="s">
        <v>23</v>
      </c>
      <c r="D580" s="23" t="s">
        <v>3562</v>
      </c>
      <c r="E580" s="34" t="s">
        <v>206</v>
      </c>
      <c r="F580" s="36">
        <v>28</v>
      </c>
      <c r="G580" s="25">
        <v>0</v>
      </c>
    </row>
    <row r="581" spans="1:7">
      <c r="A581" s="23">
        <v>2012</v>
      </c>
      <c r="B581" s="23" t="s">
        <v>514</v>
      </c>
      <c r="C581" s="22" t="s">
        <v>23</v>
      </c>
      <c r="D581" s="23" t="s">
        <v>3562</v>
      </c>
      <c r="E581" s="34" t="s">
        <v>204</v>
      </c>
      <c r="F581" s="36">
        <v>25</v>
      </c>
      <c r="G581" s="25">
        <v>0</v>
      </c>
    </row>
    <row r="582" spans="1:7">
      <c r="A582" s="23">
        <v>2012</v>
      </c>
      <c r="B582" s="23" t="s">
        <v>514</v>
      </c>
      <c r="C582" s="22" t="s">
        <v>23</v>
      </c>
      <c r="D582" s="23" t="s">
        <v>3561</v>
      </c>
      <c r="E582" s="34" t="s">
        <v>207</v>
      </c>
      <c r="F582" s="36">
        <v>5</v>
      </c>
      <c r="G582" s="25">
        <v>5</v>
      </c>
    </row>
    <row r="583" spans="1:7">
      <c r="A583" s="23">
        <v>2012</v>
      </c>
      <c r="B583" s="23" t="s">
        <v>514</v>
      </c>
      <c r="C583" s="22" t="s">
        <v>23</v>
      </c>
      <c r="D583" s="23" t="s">
        <v>3561</v>
      </c>
      <c r="E583" s="34" t="s">
        <v>205</v>
      </c>
      <c r="F583" s="36">
        <v>6</v>
      </c>
      <c r="G583" s="25">
        <v>51.5</v>
      </c>
    </row>
    <row r="584" spans="1:7">
      <c r="A584" s="23">
        <v>2012</v>
      </c>
      <c r="B584" s="23" t="s">
        <v>514</v>
      </c>
      <c r="C584" s="22" t="s">
        <v>23</v>
      </c>
      <c r="D584" s="23" t="s">
        <v>3561</v>
      </c>
      <c r="E584" s="34" t="s">
        <v>206</v>
      </c>
      <c r="F584" s="36">
        <v>52</v>
      </c>
      <c r="G584" s="25">
        <v>6</v>
      </c>
    </row>
    <row r="585" spans="1:7">
      <c r="A585" s="23">
        <v>2012</v>
      </c>
      <c r="B585" s="23" t="s">
        <v>514</v>
      </c>
      <c r="C585" s="22" t="s">
        <v>23</v>
      </c>
      <c r="D585" s="23" t="s">
        <v>3561</v>
      </c>
      <c r="E585" s="34" t="s">
        <v>204</v>
      </c>
      <c r="F585" s="36">
        <v>4</v>
      </c>
      <c r="G585" s="25">
        <v>4</v>
      </c>
    </row>
    <row r="586" spans="1:7">
      <c r="A586" s="23">
        <v>2012</v>
      </c>
      <c r="B586" s="23" t="s">
        <v>514</v>
      </c>
      <c r="C586" s="22" t="s">
        <v>185</v>
      </c>
      <c r="D586" s="23" t="s">
        <v>3562</v>
      </c>
      <c r="E586" s="34" t="s">
        <v>207</v>
      </c>
      <c r="F586" s="36">
        <v>3</v>
      </c>
      <c r="G586" s="25">
        <v>0</v>
      </c>
    </row>
    <row r="587" spans="1:7">
      <c r="A587" s="23">
        <v>2012</v>
      </c>
      <c r="B587" s="23" t="s">
        <v>514</v>
      </c>
      <c r="C587" s="22" t="s">
        <v>185</v>
      </c>
      <c r="D587" s="23" t="s">
        <v>3562</v>
      </c>
      <c r="E587" s="34" t="s">
        <v>205</v>
      </c>
      <c r="F587" s="36">
        <v>63</v>
      </c>
      <c r="G587" s="25">
        <v>0</v>
      </c>
    </row>
    <row r="588" spans="1:7">
      <c r="A588" s="23">
        <v>2012</v>
      </c>
      <c r="B588" s="23" t="s">
        <v>514</v>
      </c>
      <c r="C588" s="22" t="s">
        <v>185</v>
      </c>
      <c r="D588" s="23" t="s">
        <v>3562</v>
      </c>
      <c r="E588" s="34" t="s">
        <v>206</v>
      </c>
      <c r="F588" s="36">
        <v>45</v>
      </c>
      <c r="G588" s="25">
        <v>0</v>
      </c>
    </row>
    <row r="589" spans="1:7">
      <c r="A589" s="23">
        <v>2012</v>
      </c>
      <c r="B589" s="23" t="s">
        <v>514</v>
      </c>
      <c r="C589" s="22" t="s">
        <v>185</v>
      </c>
      <c r="D589" s="23" t="s">
        <v>3562</v>
      </c>
      <c r="E589" s="34" t="s">
        <v>204</v>
      </c>
      <c r="F589" s="36">
        <v>86</v>
      </c>
      <c r="G589" s="25">
        <v>0</v>
      </c>
    </row>
    <row r="590" spans="1:7">
      <c r="A590" s="23">
        <v>2012</v>
      </c>
      <c r="B590" s="23" t="s">
        <v>514</v>
      </c>
      <c r="C590" s="22" t="s">
        <v>185</v>
      </c>
      <c r="D590" s="23" t="s">
        <v>3561</v>
      </c>
      <c r="E590" s="34" t="s">
        <v>207</v>
      </c>
      <c r="F590" s="36">
        <v>14</v>
      </c>
      <c r="G590" s="25">
        <v>12.5</v>
      </c>
    </row>
    <row r="591" spans="1:7">
      <c r="A591" s="23">
        <v>2012</v>
      </c>
      <c r="B591" s="23" t="s">
        <v>514</v>
      </c>
      <c r="C591" s="22" t="s">
        <v>185</v>
      </c>
      <c r="D591" s="23" t="s">
        <v>3561</v>
      </c>
      <c r="E591" s="34" t="s">
        <v>205</v>
      </c>
      <c r="F591" s="36">
        <v>15</v>
      </c>
      <c r="G591" s="25">
        <v>68.5</v>
      </c>
    </row>
    <row r="592" spans="1:7">
      <c r="A592" s="23">
        <v>2012</v>
      </c>
      <c r="B592" s="23" t="s">
        <v>514</v>
      </c>
      <c r="C592" s="22" t="s">
        <v>185</v>
      </c>
      <c r="D592" s="23" t="s">
        <v>3561</v>
      </c>
      <c r="E592" s="34" t="s">
        <v>206</v>
      </c>
      <c r="F592" s="36">
        <v>73</v>
      </c>
      <c r="G592" s="25">
        <v>13.5</v>
      </c>
    </row>
    <row r="593" spans="1:7">
      <c r="A593" s="23">
        <v>2012</v>
      </c>
      <c r="B593" s="23" t="s">
        <v>514</v>
      </c>
      <c r="C593" s="22" t="s">
        <v>185</v>
      </c>
      <c r="D593" s="23" t="s">
        <v>3561</v>
      </c>
      <c r="E593" s="34" t="s">
        <v>204</v>
      </c>
      <c r="F593" s="36">
        <v>29</v>
      </c>
      <c r="G593" s="25">
        <v>25.5</v>
      </c>
    </row>
    <row r="594" spans="1:7">
      <c r="A594" s="23">
        <v>2012</v>
      </c>
      <c r="B594" s="23" t="s">
        <v>514</v>
      </c>
      <c r="C594" s="22" t="s">
        <v>3925</v>
      </c>
      <c r="D594" s="23" t="s">
        <v>3562</v>
      </c>
      <c r="E594" s="34" t="s">
        <v>207</v>
      </c>
      <c r="F594" s="36">
        <v>6</v>
      </c>
      <c r="G594" s="25">
        <v>0</v>
      </c>
    </row>
    <row r="595" spans="1:7">
      <c r="A595" s="23">
        <v>2012</v>
      </c>
      <c r="B595" s="23" t="s">
        <v>514</v>
      </c>
      <c r="C595" s="22" t="s">
        <v>3925</v>
      </c>
      <c r="D595" s="23" t="s">
        <v>3562</v>
      </c>
      <c r="E595" s="34" t="s">
        <v>205</v>
      </c>
      <c r="F595" s="36">
        <v>14</v>
      </c>
      <c r="G595" s="25">
        <v>0</v>
      </c>
    </row>
    <row r="596" spans="1:7">
      <c r="A596" s="23">
        <v>2012</v>
      </c>
      <c r="B596" s="23" t="s">
        <v>514</v>
      </c>
      <c r="C596" s="22" t="s">
        <v>3925</v>
      </c>
      <c r="D596" s="23" t="s">
        <v>3562</v>
      </c>
      <c r="E596" s="34" t="s">
        <v>206</v>
      </c>
      <c r="F596" s="36">
        <v>43</v>
      </c>
      <c r="G596" s="25">
        <v>0</v>
      </c>
    </row>
    <row r="597" spans="1:7">
      <c r="A597" s="23">
        <v>2012</v>
      </c>
      <c r="B597" s="23" t="s">
        <v>514</v>
      </c>
      <c r="C597" s="22" t="s">
        <v>3925</v>
      </c>
      <c r="D597" s="23" t="s">
        <v>3562</v>
      </c>
      <c r="E597" s="34" t="s">
        <v>204</v>
      </c>
      <c r="F597" s="36">
        <v>38</v>
      </c>
      <c r="G597" s="25">
        <v>0</v>
      </c>
    </row>
    <row r="598" spans="1:7">
      <c r="A598" s="23">
        <v>2012</v>
      </c>
      <c r="B598" s="23" t="s">
        <v>514</v>
      </c>
      <c r="C598" s="22" t="s">
        <v>3925</v>
      </c>
      <c r="D598" s="23" t="s">
        <v>3561</v>
      </c>
      <c r="E598" s="34" t="s">
        <v>207</v>
      </c>
      <c r="F598" s="36">
        <v>33</v>
      </c>
      <c r="G598" s="25">
        <v>33</v>
      </c>
    </row>
    <row r="599" spans="1:7">
      <c r="A599" s="23">
        <v>2012</v>
      </c>
      <c r="B599" s="23" t="s">
        <v>514</v>
      </c>
      <c r="C599" s="22" t="s">
        <v>3925</v>
      </c>
      <c r="D599" s="23" t="s">
        <v>3561</v>
      </c>
      <c r="E599" s="34" t="s">
        <v>205</v>
      </c>
      <c r="F599" s="36">
        <v>3</v>
      </c>
      <c r="G599" s="25">
        <v>44</v>
      </c>
    </row>
    <row r="600" spans="1:7">
      <c r="A600" s="23">
        <v>2012</v>
      </c>
      <c r="B600" s="23" t="s">
        <v>514</v>
      </c>
      <c r="C600" s="22" t="s">
        <v>3925</v>
      </c>
      <c r="D600" s="23" t="s">
        <v>3561</v>
      </c>
      <c r="E600" s="34" t="s">
        <v>206</v>
      </c>
      <c r="F600" s="36">
        <v>44</v>
      </c>
      <c r="G600" s="25">
        <v>3</v>
      </c>
    </row>
    <row r="601" spans="1:7">
      <c r="A601" s="23">
        <v>2012</v>
      </c>
      <c r="B601" s="23" t="s">
        <v>514</v>
      </c>
      <c r="C601" s="22" t="s">
        <v>3925</v>
      </c>
      <c r="D601" s="23" t="s">
        <v>3561</v>
      </c>
      <c r="E601" s="34" t="s">
        <v>204</v>
      </c>
      <c r="F601" s="36">
        <v>5</v>
      </c>
      <c r="G601" s="25">
        <v>5</v>
      </c>
    </row>
    <row r="602" spans="1:7">
      <c r="A602" s="23">
        <v>2013</v>
      </c>
      <c r="B602" s="23" t="s">
        <v>1886</v>
      </c>
      <c r="C602" s="22" t="s">
        <v>3578</v>
      </c>
      <c r="D602" s="23" t="s">
        <v>3561</v>
      </c>
      <c r="E602" s="34" t="s">
        <v>207</v>
      </c>
      <c r="F602" s="36">
        <v>2</v>
      </c>
      <c r="G602" s="25">
        <v>2</v>
      </c>
    </row>
    <row r="603" spans="1:7">
      <c r="A603" s="23">
        <v>2013</v>
      </c>
      <c r="B603" s="23" t="s">
        <v>1886</v>
      </c>
      <c r="C603" s="22" t="s">
        <v>3578</v>
      </c>
      <c r="D603" s="23" t="s">
        <v>3561</v>
      </c>
      <c r="E603" s="34" t="s">
        <v>205</v>
      </c>
      <c r="F603" s="36">
        <v>2</v>
      </c>
      <c r="G603" s="25">
        <v>2</v>
      </c>
    </row>
    <row r="604" spans="1:7">
      <c r="A604" s="23">
        <v>2013</v>
      </c>
      <c r="B604" s="23" t="s">
        <v>1886</v>
      </c>
      <c r="C604" s="22" t="s">
        <v>3578</v>
      </c>
      <c r="D604" s="23" t="s">
        <v>3561</v>
      </c>
      <c r="E604" s="34" t="s">
        <v>206</v>
      </c>
      <c r="F604" s="36">
        <v>4</v>
      </c>
      <c r="G604" s="25">
        <v>4</v>
      </c>
    </row>
    <row r="605" spans="1:7">
      <c r="A605" s="23">
        <v>2013</v>
      </c>
      <c r="B605" s="23" t="s">
        <v>1886</v>
      </c>
      <c r="C605" s="22" t="s">
        <v>3578</v>
      </c>
      <c r="D605" s="23" t="s">
        <v>3561</v>
      </c>
      <c r="E605" s="34" t="s">
        <v>204</v>
      </c>
      <c r="F605" s="36">
        <v>1</v>
      </c>
      <c r="G605" s="25">
        <v>1</v>
      </c>
    </row>
    <row r="606" spans="1:7">
      <c r="A606" s="23">
        <v>2013</v>
      </c>
      <c r="B606" s="23" t="s">
        <v>1886</v>
      </c>
      <c r="C606" s="22" t="s">
        <v>5</v>
      </c>
      <c r="D606" s="23" t="s">
        <v>3562</v>
      </c>
      <c r="E606" s="34" t="s">
        <v>207</v>
      </c>
      <c r="F606" s="36">
        <v>2</v>
      </c>
      <c r="G606" s="25">
        <v>0</v>
      </c>
    </row>
    <row r="607" spans="1:7">
      <c r="A607" s="23">
        <v>2013</v>
      </c>
      <c r="B607" s="23" t="s">
        <v>1886</v>
      </c>
      <c r="C607" s="22" t="s">
        <v>5</v>
      </c>
      <c r="D607" s="23" t="s">
        <v>3562</v>
      </c>
      <c r="E607" s="34" t="s">
        <v>205</v>
      </c>
      <c r="F607" s="36">
        <v>50</v>
      </c>
      <c r="G607" s="25">
        <v>0</v>
      </c>
    </row>
    <row r="608" spans="1:7">
      <c r="A608" s="23">
        <v>2013</v>
      </c>
      <c r="B608" s="23" t="s">
        <v>1886</v>
      </c>
      <c r="C608" s="22" t="s">
        <v>5</v>
      </c>
      <c r="D608" s="23" t="s">
        <v>3562</v>
      </c>
      <c r="E608" s="34" t="s">
        <v>3569</v>
      </c>
      <c r="F608" s="36">
        <v>2</v>
      </c>
      <c r="G608" s="25">
        <v>0</v>
      </c>
    </row>
    <row r="609" spans="1:7">
      <c r="A609" s="23">
        <v>2013</v>
      </c>
      <c r="B609" s="23" t="s">
        <v>1886</v>
      </c>
      <c r="C609" s="22" t="s">
        <v>5</v>
      </c>
      <c r="D609" s="23" t="s">
        <v>3562</v>
      </c>
      <c r="E609" s="34" t="s">
        <v>206</v>
      </c>
      <c r="F609" s="36">
        <v>97</v>
      </c>
      <c r="G609" s="25">
        <v>0</v>
      </c>
    </row>
    <row r="610" spans="1:7">
      <c r="A610" s="23">
        <v>2013</v>
      </c>
      <c r="B610" s="23" t="s">
        <v>1886</v>
      </c>
      <c r="C610" s="22" t="s">
        <v>5</v>
      </c>
      <c r="D610" s="23" t="s">
        <v>3562</v>
      </c>
      <c r="E610" s="34" t="s">
        <v>204</v>
      </c>
      <c r="F610" s="36">
        <v>94</v>
      </c>
      <c r="G610" s="25">
        <v>0</v>
      </c>
    </row>
    <row r="611" spans="1:7">
      <c r="A611" s="23">
        <v>2013</v>
      </c>
      <c r="B611" s="23" t="s">
        <v>1886</v>
      </c>
      <c r="C611" s="22" t="s">
        <v>5</v>
      </c>
      <c r="D611" s="23" t="s">
        <v>3562</v>
      </c>
      <c r="E611" s="34" t="s">
        <v>3570</v>
      </c>
      <c r="F611" s="36">
        <v>5</v>
      </c>
      <c r="G611" s="25">
        <v>0</v>
      </c>
    </row>
    <row r="612" spans="1:7">
      <c r="A612" s="23">
        <v>2013</v>
      </c>
      <c r="B612" s="23" t="s">
        <v>1886</v>
      </c>
      <c r="C612" s="22" t="s">
        <v>5</v>
      </c>
      <c r="D612" s="23" t="s">
        <v>3561</v>
      </c>
      <c r="E612" s="34" t="s">
        <v>207</v>
      </c>
      <c r="F612" s="36">
        <v>8</v>
      </c>
      <c r="G612" s="25">
        <v>7.5</v>
      </c>
    </row>
    <row r="613" spans="1:7">
      <c r="A613" s="23">
        <v>2013</v>
      </c>
      <c r="B613" s="23" t="s">
        <v>1886</v>
      </c>
      <c r="C613" s="22" t="s">
        <v>5</v>
      </c>
      <c r="D613" s="23" t="s">
        <v>3561</v>
      </c>
      <c r="E613" s="34" t="s">
        <v>205</v>
      </c>
      <c r="F613" s="36">
        <v>6</v>
      </c>
      <c r="G613" s="25">
        <v>6</v>
      </c>
    </row>
    <row r="614" spans="1:7">
      <c r="A614" s="23">
        <v>2013</v>
      </c>
      <c r="B614" s="23" t="s">
        <v>1886</v>
      </c>
      <c r="C614" s="22" t="s">
        <v>5</v>
      </c>
      <c r="D614" s="23" t="s">
        <v>3561</v>
      </c>
      <c r="E614" s="34" t="s">
        <v>206</v>
      </c>
      <c r="F614" s="36">
        <v>51</v>
      </c>
      <c r="G614" s="25">
        <v>44</v>
      </c>
    </row>
    <row r="615" spans="1:7">
      <c r="A615" s="23">
        <v>2013</v>
      </c>
      <c r="B615" s="23" t="s">
        <v>1886</v>
      </c>
      <c r="C615" s="22" t="s">
        <v>5</v>
      </c>
      <c r="D615" s="23" t="s">
        <v>3561</v>
      </c>
      <c r="E615" s="34" t="s">
        <v>204</v>
      </c>
      <c r="F615" s="36">
        <v>8</v>
      </c>
      <c r="G615" s="25">
        <v>6.5</v>
      </c>
    </row>
    <row r="616" spans="1:7">
      <c r="A616" s="23">
        <v>2013</v>
      </c>
      <c r="B616" s="23" t="s">
        <v>1886</v>
      </c>
      <c r="C616" s="22" t="s">
        <v>10</v>
      </c>
      <c r="D616" s="23" t="s">
        <v>3562</v>
      </c>
      <c r="E616" s="34" t="s">
        <v>207</v>
      </c>
      <c r="F616" s="36">
        <v>2</v>
      </c>
      <c r="G616" s="25">
        <v>0</v>
      </c>
    </row>
    <row r="617" spans="1:7">
      <c r="A617" s="23">
        <v>2013</v>
      </c>
      <c r="B617" s="23" t="s">
        <v>1886</v>
      </c>
      <c r="C617" s="22" t="s">
        <v>10</v>
      </c>
      <c r="D617" s="23" t="s">
        <v>3562</v>
      </c>
      <c r="E617" s="34" t="s">
        <v>205</v>
      </c>
      <c r="F617" s="36">
        <v>18</v>
      </c>
      <c r="G617" s="25">
        <v>0</v>
      </c>
    </row>
    <row r="618" spans="1:7">
      <c r="A618" s="23">
        <v>2013</v>
      </c>
      <c r="B618" s="23" t="s">
        <v>1886</v>
      </c>
      <c r="C618" s="22" t="s">
        <v>10</v>
      </c>
      <c r="D618" s="23" t="s">
        <v>3562</v>
      </c>
      <c r="E618" s="34" t="s">
        <v>3569</v>
      </c>
      <c r="F618" s="36">
        <v>9</v>
      </c>
      <c r="G618" s="25">
        <v>0</v>
      </c>
    </row>
    <row r="619" spans="1:7">
      <c r="A619" s="23">
        <v>2013</v>
      </c>
      <c r="B619" s="23" t="s">
        <v>1886</v>
      </c>
      <c r="C619" s="22" t="s">
        <v>10</v>
      </c>
      <c r="D619" s="23" t="s">
        <v>3562</v>
      </c>
      <c r="E619" s="34" t="s">
        <v>206</v>
      </c>
      <c r="F619" s="36">
        <v>49</v>
      </c>
      <c r="G619" s="25">
        <v>0</v>
      </c>
    </row>
    <row r="620" spans="1:7">
      <c r="A620" s="23">
        <v>2013</v>
      </c>
      <c r="B620" s="23" t="s">
        <v>1886</v>
      </c>
      <c r="C620" s="22" t="s">
        <v>10</v>
      </c>
      <c r="D620" s="23" t="s">
        <v>3562</v>
      </c>
      <c r="E620" s="34" t="s">
        <v>204</v>
      </c>
      <c r="F620" s="36">
        <v>111</v>
      </c>
      <c r="G620" s="25">
        <v>0</v>
      </c>
    </row>
    <row r="621" spans="1:7">
      <c r="A621" s="23">
        <v>2013</v>
      </c>
      <c r="B621" s="23" t="s">
        <v>1886</v>
      </c>
      <c r="C621" s="22" t="s">
        <v>10</v>
      </c>
      <c r="D621" s="23" t="s">
        <v>3562</v>
      </c>
      <c r="E621" s="34" t="s">
        <v>3570</v>
      </c>
      <c r="F621" s="36">
        <v>11</v>
      </c>
      <c r="G621" s="25">
        <v>0</v>
      </c>
    </row>
    <row r="622" spans="1:7">
      <c r="A622" s="23">
        <v>2013</v>
      </c>
      <c r="B622" s="23" t="s">
        <v>1886</v>
      </c>
      <c r="C622" s="22" t="s">
        <v>10</v>
      </c>
      <c r="D622" s="23" t="s">
        <v>3561</v>
      </c>
      <c r="E622" s="34" t="s">
        <v>207</v>
      </c>
      <c r="F622" s="36">
        <v>6</v>
      </c>
      <c r="G622" s="25">
        <v>4.8332499999999996</v>
      </c>
    </row>
    <row r="623" spans="1:7">
      <c r="A623" s="23">
        <v>2013</v>
      </c>
      <c r="B623" s="23" t="s">
        <v>1886</v>
      </c>
      <c r="C623" s="22" t="s">
        <v>10</v>
      </c>
      <c r="D623" s="23" t="s">
        <v>3561</v>
      </c>
      <c r="E623" s="34" t="s">
        <v>205</v>
      </c>
      <c r="F623" s="36">
        <v>2</v>
      </c>
      <c r="G623" s="25">
        <v>1.5</v>
      </c>
    </row>
    <row r="624" spans="1:7">
      <c r="A624" s="23">
        <v>2013</v>
      </c>
      <c r="B624" s="23" t="s">
        <v>1886</v>
      </c>
      <c r="C624" s="22" t="s">
        <v>10</v>
      </c>
      <c r="D624" s="23" t="s">
        <v>3561</v>
      </c>
      <c r="E624" s="34" t="s">
        <v>206</v>
      </c>
      <c r="F624" s="36">
        <v>33</v>
      </c>
      <c r="G624" s="25">
        <v>26.25</v>
      </c>
    </row>
    <row r="625" spans="1:7">
      <c r="A625" s="23">
        <v>2013</v>
      </c>
      <c r="B625" s="23" t="s">
        <v>1886</v>
      </c>
      <c r="C625" s="22" t="s">
        <v>10</v>
      </c>
      <c r="D625" s="23" t="s">
        <v>3561</v>
      </c>
      <c r="E625" s="34" t="s">
        <v>204</v>
      </c>
      <c r="F625" s="36">
        <v>22</v>
      </c>
      <c r="G625" s="25">
        <v>17</v>
      </c>
    </row>
    <row r="626" spans="1:7">
      <c r="A626" s="23">
        <v>2013</v>
      </c>
      <c r="B626" s="23" t="s">
        <v>1886</v>
      </c>
      <c r="C626" s="22" t="s">
        <v>14</v>
      </c>
      <c r="D626" s="23" t="s">
        <v>3562</v>
      </c>
      <c r="E626" s="34" t="s">
        <v>207</v>
      </c>
      <c r="F626" s="36">
        <v>5</v>
      </c>
      <c r="G626" s="25">
        <v>0</v>
      </c>
    </row>
    <row r="627" spans="1:7">
      <c r="A627" s="23">
        <v>2013</v>
      </c>
      <c r="B627" s="23" t="s">
        <v>1886</v>
      </c>
      <c r="C627" s="22" t="s">
        <v>14</v>
      </c>
      <c r="D627" s="23" t="s">
        <v>3562</v>
      </c>
      <c r="E627" s="34" t="s">
        <v>205</v>
      </c>
      <c r="F627" s="36">
        <v>12</v>
      </c>
      <c r="G627" s="25">
        <v>0</v>
      </c>
    </row>
    <row r="628" spans="1:7">
      <c r="A628" s="23">
        <v>2013</v>
      </c>
      <c r="B628" s="23" t="s">
        <v>1886</v>
      </c>
      <c r="C628" s="22" t="s">
        <v>14</v>
      </c>
      <c r="D628" s="23" t="s">
        <v>3562</v>
      </c>
      <c r="E628" s="34" t="s">
        <v>206</v>
      </c>
      <c r="F628" s="36">
        <v>35</v>
      </c>
      <c r="G628" s="25">
        <v>0</v>
      </c>
    </row>
    <row r="629" spans="1:7">
      <c r="A629" s="23">
        <v>2013</v>
      </c>
      <c r="B629" s="23" t="s">
        <v>1886</v>
      </c>
      <c r="C629" s="22" t="s">
        <v>14</v>
      </c>
      <c r="D629" s="23" t="s">
        <v>3562</v>
      </c>
      <c r="E629" s="34" t="s">
        <v>204</v>
      </c>
      <c r="F629" s="36">
        <v>21</v>
      </c>
      <c r="G629" s="25">
        <v>0</v>
      </c>
    </row>
    <row r="630" spans="1:7">
      <c r="A630" s="23">
        <v>2013</v>
      </c>
      <c r="B630" s="23" t="s">
        <v>1886</v>
      </c>
      <c r="C630" s="22" t="s">
        <v>14</v>
      </c>
      <c r="D630" s="23" t="s">
        <v>3562</v>
      </c>
      <c r="E630" s="34" t="s">
        <v>3570</v>
      </c>
      <c r="F630" s="36">
        <v>6</v>
      </c>
      <c r="G630" s="25">
        <v>0</v>
      </c>
    </row>
    <row r="631" spans="1:7">
      <c r="A631" s="23">
        <v>2013</v>
      </c>
      <c r="B631" s="23" t="s">
        <v>1886</v>
      </c>
      <c r="C631" s="22" t="s">
        <v>14</v>
      </c>
      <c r="D631" s="23" t="s">
        <v>3561</v>
      </c>
      <c r="E631" s="34" t="s">
        <v>207</v>
      </c>
      <c r="F631" s="36">
        <v>77</v>
      </c>
      <c r="G631" s="25">
        <v>76</v>
      </c>
    </row>
    <row r="632" spans="1:7">
      <c r="A632" s="23">
        <v>2013</v>
      </c>
      <c r="B632" s="23" t="s">
        <v>1886</v>
      </c>
      <c r="C632" s="22" t="s">
        <v>14</v>
      </c>
      <c r="D632" s="23" t="s">
        <v>3561</v>
      </c>
      <c r="E632" s="34" t="s">
        <v>205</v>
      </c>
      <c r="F632" s="36">
        <v>2</v>
      </c>
      <c r="G632" s="25">
        <v>2</v>
      </c>
    </row>
    <row r="633" spans="1:7">
      <c r="A633" s="23">
        <v>2013</v>
      </c>
      <c r="B633" s="23" t="s">
        <v>1886</v>
      </c>
      <c r="C633" s="22" t="s">
        <v>14</v>
      </c>
      <c r="D633" s="23" t="s">
        <v>3561</v>
      </c>
      <c r="E633" s="34" t="s">
        <v>206</v>
      </c>
      <c r="F633" s="36">
        <v>67</v>
      </c>
      <c r="G633" s="25">
        <v>65</v>
      </c>
    </row>
    <row r="634" spans="1:7">
      <c r="A634" s="23">
        <v>2013</v>
      </c>
      <c r="B634" s="23" t="s">
        <v>1886</v>
      </c>
      <c r="C634" s="22" t="s">
        <v>14</v>
      </c>
      <c r="D634" s="23" t="s">
        <v>3561</v>
      </c>
      <c r="E634" s="34" t="s">
        <v>204</v>
      </c>
      <c r="F634" s="36">
        <v>9</v>
      </c>
      <c r="G634" s="25">
        <v>8.5</v>
      </c>
    </row>
    <row r="635" spans="1:7">
      <c r="A635" s="23">
        <v>2013</v>
      </c>
      <c r="B635" s="23" t="s">
        <v>1886</v>
      </c>
      <c r="C635" s="22" t="s">
        <v>23</v>
      </c>
      <c r="D635" s="23" t="s">
        <v>3562</v>
      </c>
      <c r="E635" s="34" t="s">
        <v>207</v>
      </c>
      <c r="F635" s="36">
        <v>7</v>
      </c>
      <c r="G635" s="25">
        <v>0</v>
      </c>
    </row>
    <row r="636" spans="1:7">
      <c r="A636" s="23">
        <v>2013</v>
      </c>
      <c r="B636" s="23" t="s">
        <v>1886</v>
      </c>
      <c r="C636" s="22" t="s">
        <v>23</v>
      </c>
      <c r="D636" s="23" t="s">
        <v>3562</v>
      </c>
      <c r="E636" s="34" t="s">
        <v>205</v>
      </c>
      <c r="F636" s="36">
        <v>116</v>
      </c>
      <c r="G636" s="25">
        <v>0</v>
      </c>
    </row>
    <row r="637" spans="1:7">
      <c r="A637" s="23">
        <v>2013</v>
      </c>
      <c r="B637" s="23" t="s">
        <v>1886</v>
      </c>
      <c r="C637" s="22" t="s">
        <v>23</v>
      </c>
      <c r="D637" s="23" t="s">
        <v>3562</v>
      </c>
      <c r="E637" s="34" t="s">
        <v>206</v>
      </c>
      <c r="F637" s="36">
        <v>117</v>
      </c>
      <c r="G637" s="25">
        <v>0</v>
      </c>
    </row>
    <row r="638" spans="1:7">
      <c r="A638" s="23">
        <v>2013</v>
      </c>
      <c r="B638" s="23" t="s">
        <v>1886</v>
      </c>
      <c r="C638" s="22" t="s">
        <v>23</v>
      </c>
      <c r="D638" s="23" t="s">
        <v>3562</v>
      </c>
      <c r="E638" s="34" t="s">
        <v>204</v>
      </c>
      <c r="F638" s="36">
        <v>60</v>
      </c>
      <c r="G638" s="25">
        <v>0</v>
      </c>
    </row>
    <row r="639" spans="1:7">
      <c r="A639" s="23">
        <v>2013</v>
      </c>
      <c r="B639" s="23" t="s">
        <v>1886</v>
      </c>
      <c r="C639" s="22" t="s">
        <v>23</v>
      </c>
      <c r="D639" s="23" t="s">
        <v>3562</v>
      </c>
      <c r="E639" s="34" t="s">
        <v>3570</v>
      </c>
      <c r="F639" s="36">
        <v>6</v>
      </c>
      <c r="G639" s="25">
        <v>0</v>
      </c>
    </row>
    <row r="640" spans="1:7">
      <c r="A640" s="23">
        <v>2013</v>
      </c>
      <c r="B640" s="23" t="s">
        <v>1886</v>
      </c>
      <c r="C640" s="22" t="s">
        <v>23</v>
      </c>
      <c r="D640" s="23" t="s">
        <v>3561</v>
      </c>
      <c r="E640" s="34" t="s">
        <v>207</v>
      </c>
      <c r="F640" s="36">
        <v>17</v>
      </c>
      <c r="G640" s="25">
        <v>17</v>
      </c>
    </row>
    <row r="641" spans="1:7">
      <c r="A641" s="23">
        <v>2013</v>
      </c>
      <c r="B641" s="23" t="s">
        <v>1886</v>
      </c>
      <c r="C641" s="22" t="s">
        <v>23</v>
      </c>
      <c r="D641" s="23" t="s">
        <v>3561</v>
      </c>
      <c r="E641" s="34" t="s">
        <v>205</v>
      </c>
      <c r="F641" s="36">
        <v>7</v>
      </c>
      <c r="G641" s="25">
        <v>7</v>
      </c>
    </row>
    <row r="642" spans="1:7">
      <c r="A642" s="23">
        <v>2013</v>
      </c>
      <c r="B642" s="23" t="s">
        <v>1886</v>
      </c>
      <c r="C642" s="22" t="s">
        <v>23</v>
      </c>
      <c r="D642" s="23" t="s">
        <v>3561</v>
      </c>
      <c r="E642" s="34" t="s">
        <v>206</v>
      </c>
      <c r="F642" s="36">
        <v>38</v>
      </c>
      <c r="G642" s="25">
        <v>37</v>
      </c>
    </row>
    <row r="643" spans="1:7">
      <c r="A643" s="23">
        <v>2013</v>
      </c>
      <c r="B643" s="23" t="s">
        <v>1886</v>
      </c>
      <c r="C643" s="22" t="s">
        <v>23</v>
      </c>
      <c r="D643" s="23" t="s">
        <v>3561</v>
      </c>
      <c r="E643" s="34" t="s">
        <v>204</v>
      </c>
      <c r="F643" s="36">
        <v>8</v>
      </c>
      <c r="G643" s="25">
        <v>8</v>
      </c>
    </row>
    <row r="644" spans="1:7">
      <c r="A644" s="23">
        <v>2013</v>
      </c>
      <c r="B644" s="23" t="s">
        <v>1886</v>
      </c>
      <c r="C644" s="22" t="s">
        <v>41</v>
      </c>
      <c r="D644" s="23" t="s">
        <v>3562</v>
      </c>
      <c r="E644" s="34" t="s">
        <v>207</v>
      </c>
      <c r="F644" s="36">
        <v>4</v>
      </c>
      <c r="G644" s="25">
        <v>0</v>
      </c>
    </row>
    <row r="645" spans="1:7">
      <c r="A645" s="23">
        <v>2013</v>
      </c>
      <c r="B645" s="23" t="s">
        <v>1886</v>
      </c>
      <c r="C645" s="22" t="s">
        <v>41</v>
      </c>
      <c r="D645" s="23" t="s">
        <v>3562</v>
      </c>
      <c r="E645" s="34" t="s">
        <v>205</v>
      </c>
      <c r="F645" s="36">
        <v>88</v>
      </c>
      <c r="G645" s="25">
        <v>0</v>
      </c>
    </row>
    <row r="646" spans="1:7">
      <c r="A646" s="23">
        <v>2013</v>
      </c>
      <c r="B646" s="23" t="s">
        <v>1886</v>
      </c>
      <c r="C646" s="22" t="s">
        <v>41</v>
      </c>
      <c r="D646" s="23" t="s">
        <v>3562</v>
      </c>
      <c r="E646" s="34" t="s">
        <v>206</v>
      </c>
      <c r="F646" s="36">
        <v>58</v>
      </c>
      <c r="G646" s="25">
        <v>0</v>
      </c>
    </row>
    <row r="647" spans="1:7">
      <c r="A647" s="23">
        <v>2013</v>
      </c>
      <c r="B647" s="23" t="s">
        <v>1886</v>
      </c>
      <c r="C647" s="22" t="s">
        <v>41</v>
      </c>
      <c r="D647" s="23" t="s">
        <v>3562</v>
      </c>
      <c r="E647" s="34" t="s">
        <v>204</v>
      </c>
      <c r="F647" s="36">
        <v>55</v>
      </c>
      <c r="G647" s="25">
        <v>0</v>
      </c>
    </row>
    <row r="648" spans="1:7">
      <c r="A648" s="23">
        <v>2013</v>
      </c>
      <c r="B648" s="23" t="s">
        <v>1886</v>
      </c>
      <c r="C648" s="22" t="s">
        <v>41</v>
      </c>
      <c r="D648" s="23" t="s">
        <v>3562</v>
      </c>
      <c r="E648" s="34" t="s">
        <v>3570</v>
      </c>
      <c r="F648" s="36">
        <v>15</v>
      </c>
      <c r="G648" s="25">
        <v>0</v>
      </c>
    </row>
    <row r="649" spans="1:7">
      <c r="A649" s="23">
        <v>2013</v>
      </c>
      <c r="B649" s="23" t="s">
        <v>1886</v>
      </c>
      <c r="C649" s="22" t="s">
        <v>41</v>
      </c>
      <c r="D649" s="23" t="s">
        <v>3561</v>
      </c>
      <c r="E649" s="34" t="s">
        <v>207</v>
      </c>
      <c r="F649" s="36">
        <v>14</v>
      </c>
      <c r="G649" s="25">
        <v>12.75</v>
      </c>
    </row>
    <row r="650" spans="1:7">
      <c r="A650" s="23">
        <v>2013</v>
      </c>
      <c r="B650" s="23" t="s">
        <v>1886</v>
      </c>
      <c r="C650" s="22" t="s">
        <v>41</v>
      </c>
      <c r="D650" s="23" t="s">
        <v>3561</v>
      </c>
      <c r="E650" s="34" t="s">
        <v>205</v>
      </c>
      <c r="F650" s="36">
        <v>13</v>
      </c>
      <c r="G650" s="25">
        <v>8.75</v>
      </c>
    </row>
    <row r="651" spans="1:7">
      <c r="A651" s="23">
        <v>2013</v>
      </c>
      <c r="B651" s="23" t="s">
        <v>1886</v>
      </c>
      <c r="C651" s="22" t="s">
        <v>41</v>
      </c>
      <c r="D651" s="23" t="s">
        <v>3561</v>
      </c>
      <c r="E651" s="34" t="s">
        <v>206</v>
      </c>
      <c r="F651" s="36">
        <v>16</v>
      </c>
      <c r="G651" s="25">
        <v>10.75</v>
      </c>
    </row>
    <row r="652" spans="1:7">
      <c r="A652" s="23">
        <v>2013</v>
      </c>
      <c r="B652" s="23" t="s">
        <v>1886</v>
      </c>
      <c r="C652" s="22" t="s">
        <v>41</v>
      </c>
      <c r="D652" s="23" t="s">
        <v>3561</v>
      </c>
      <c r="E652" s="34" t="s">
        <v>204</v>
      </c>
      <c r="F652" s="36">
        <v>8</v>
      </c>
      <c r="G652" s="25">
        <v>3</v>
      </c>
    </row>
    <row r="653" spans="1:7">
      <c r="A653" s="23">
        <v>2013</v>
      </c>
      <c r="B653" s="23" t="s">
        <v>1886</v>
      </c>
      <c r="C653" s="22" t="s">
        <v>60</v>
      </c>
      <c r="D653" s="23" t="s">
        <v>3562</v>
      </c>
      <c r="E653" s="34" t="s">
        <v>207</v>
      </c>
      <c r="F653" s="36">
        <v>5</v>
      </c>
      <c r="G653" s="25">
        <v>0</v>
      </c>
    </row>
    <row r="654" spans="1:7">
      <c r="A654" s="23">
        <v>2013</v>
      </c>
      <c r="B654" s="23" t="s">
        <v>1886</v>
      </c>
      <c r="C654" s="22" t="s">
        <v>60</v>
      </c>
      <c r="D654" s="23" t="s">
        <v>3562</v>
      </c>
      <c r="E654" s="34" t="s">
        <v>205</v>
      </c>
      <c r="F654" s="36">
        <v>5</v>
      </c>
      <c r="G654" s="25">
        <v>0</v>
      </c>
    </row>
    <row r="655" spans="1:7">
      <c r="A655" s="23">
        <v>2013</v>
      </c>
      <c r="B655" s="23" t="s">
        <v>1886</v>
      </c>
      <c r="C655" s="22" t="s">
        <v>60</v>
      </c>
      <c r="D655" s="23" t="s">
        <v>3562</v>
      </c>
      <c r="E655" s="34" t="s">
        <v>206</v>
      </c>
      <c r="F655" s="36">
        <v>64</v>
      </c>
      <c r="G655" s="25">
        <v>0</v>
      </c>
    </row>
    <row r="656" spans="1:7">
      <c r="A656" s="23">
        <v>2013</v>
      </c>
      <c r="B656" s="23" t="s">
        <v>1886</v>
      </c>
      <c r="C656" s="22" t="s">
        <v>60</v>
      </c>
      <c r="D656" s="23" t="s">
        <v>3562</v>
      </c>
      <c r="E656" s="34" t="s">
        <v>204</v>
      </c>
      <c r="F656" s="36">
        <v>9</v>
      </c>
      <c r="G656" s="25">
        <v>0</v>
      </c>
    </row>
    <row r="657" spans="1:7">
      <c r="A657" s="23">
        <v>2013</v>
      </c>
      <c r="B657" s="23" t="s">
        <v>1886</v>
      </c>
      <c r="C657" s="22" t="s">
        <v>60</v>
      </c>
      <c r="D657" s="23" t="s">
        <v>3561</v>
      </c>
      <c r="E657" s="34" t="s">
        <v>207</v>
      </c>
      <c r="F657" s="36">
        <v>9</v>
      </c>
      <c r="G657" s="25">
        <v>9</v>
      </c>
    </row>
    <row r="658" spans="1:7">
      <c r="A658" s="23">
        <v>2013</v>
      </c>
      <c r="B658" s="23" t="s">
        <v>1886</v>
      </c>
      <c r="C658" s="22" t="s">
        <v>60</v>
      </c>
      <c r="D658" s="23" t="s">
        <v>3561</v>
      </c>
      <c r="E658" s="34" t="s">
        <v>205</v>
      </c>
      <c r="F658" s="36">
        <v>1</v>
      </c>
      <c r="G658" s="25">
        <v>1</v>
      </c>
    </row>
    <row r="659" spans="1:7">
      <c r="A659" s="23">
        <v>2013</v>
      </c>
      <c r="B659" s="23" t="s">
        <v>1886</v>
      </c>
      <c r="C659" s="22" t="s">
        <v>60</v>
      </c>
      <c r="D659" s="23" t="s">
        <v>3561</v>
      </c>
      <c r="E659" s="34" t="s">
        <v>206</v>
      </c>
      <c r="F659" s="36">
        <v>15</v>
      </c>
      <c r="G659" s="25">
        <v>15</v>
      </c>
    </row>
    <row r="660" spans="1:7">
      <c r="A660" s="23">
        <v>2013</v>
      </c>
      <c r="B660" s="23" t="s">
        <v>1886</v>
      </c>
      <c r="C660" s="22" t="s">
        <v>60</v>
      </c>
      <c r="D660" s="23" t="s">
        <v>3561</v>
      </c>
      <c r="E660" s="34" t="s">
        <v>204</v>
      </c>
      <c r="F660" s="36">
        <v>1</v>
      </c>
      <c r="G660" s="25">
        <v>1</v>
      </c>
    </row>
    <row r="661" spans="1:7">
      <c r="A661" s="23">
        <v>2013</v>
      </c>
      <c r="B661" s="23" t="s">
        <v>1886</v>
      </c>
      <c r="C661" s="22" t="s">
        <v>70</v>
      </c>
      <c r="D661" s="23" t="s">
        <v>3562</v>
      </c>
      <c r="E661" s="34" t="s">
        <v>207</v>
      </c>
      <c r="F661" s="36">
        <v>7</v>
      </c>
      <c r="G661" s="25">
        <v>0</v>
      </c>
    </row>
    <row r="662" spans="1:7">
      <c r="A662" s="23">
        <v>2013</v>
      </c>
      <c r="B662" s="23" t="s">
        <v>1886</v>
      </c>
      <c r="C662" s="22" t="s">
        <v>70</v>
      </c>
      <c r="D662" s="23" t="s">
        <v>3562</v>
      </c>
      <c r="E662" s="34" t="s">
        <v>205</v>
      </c>
      <c r="F662" s="36">
        <v>7</v>
      </c>
      <c r="G662" s="25">
        <v>0</v>
      </c>
    </row>
    <row r="663" spans="1:7">
      <c r="A663" s="23">
        <v>2013</v>
      </c>
      <c r="B663" s="23" t="s">
        <v>1886</v>
      </c>
      <c r="C663" s="22" t="s">
        <v>70</v>
      </c>
      <c r="D663" s="23" t="s">
        <v>3562</v>
      </c>
      <c r="E663" s="34" t="s">
        <v>3569</v>
      </c>
      <c r="F663" s="36">
        <v>1</v>
      </c>
      <c r="G663" s="25">
        <v>0</v>
      </c>
    </row>
    <row r="664" spans="1:7">
      <c r="A664" s="23">
        <v>2013</v>
      </c>
      <c r="B664" s="23" t="s">
        <v>1886</v>
      </c>
      <c r="C664" s="22" t="s">
        <v>70</v>
      </c>
      <c r="D664" s="23" t="s">
        <v>3562</v>
      </c>
      <c r="E664" s="34" t="s">
        <v>206</v>
      </c>
      <c r="F664" s="36">
        <v>21</v>
      </c>
      <c r="G664" s="25">
        <v>0</v>
      </c>
    </row>
    <row r="665" spans="1:7">
      <c r="A665" s="23">
        <v>2013</v>
      </c>
      <c r="B665" s="23" t="s">
        <v>1886</v>
      </c>
      <c r="C665" s="22" t="s">
        <v>70</v>
      </c>
      <c r="D665" s="23" t="s">
        <v>3562</v>
      </c>
      <c r="E665" s="34" t="s">
        <v>204</v>
      </c>
      <c r="F665" s="36">
        <v>20</v>
      </c>
      <c r="G665" s="25">
        <v>0</v>
      </c>
    </row>
    <row r="666" spans="1:7">
      <c r="A666" s="23">
        <v>2013</v>
      </c>
      <c r="B666" s="23" t="s">
        <v>1886</v>
      </c>
      <c r="C666" s="22" t="s">
        <v>70</v>
      </c>
      <c r="D666" s="23" t="s">
        <v>3562</v>
      </c>
      <c r="E666" s="34" t="s">
        <v>3570</v>
      </c>
      <c r="F666" s="36">
        <v>1</v>
      </c>
      <c r="G666" s="25">
        <v>0</v>
      </c>
    </row>
    <row r="667" spans="1:7">
      <c r="A667" s="23">
        <v>2013</v>
      </c>
      <c r="B667" s="23" t="s">
        <v>1886</v>
      </c>
      <c r="C667" s="22" t="s">
        <v>70</v>
      </c>
      <c r="D667" s="23" t="s">
        <v>3561</v>
      </c>
      <c r="E667" s="34" t="s">
        <v>207</v>
      </c>
      <c r="F667" s="36">
        <v>29</v>
      </c>
      <c r="G667" s="25">
        <v>28.5</v>
      </c>
    </row>
    <row r="668" spans="1:7">
      <c r="A668" s="23">
        <v>2013</v>
      </c>
      <c r="B668" s="23" t="s">
        <v>1886</v>
      </c>
      <c r="C668" s="22" t="s">
        <v>70</v>
      </c>
      <c r="D668" s="23" t="s">
        <v>3561</v>
      </c>
      <c r="E668" s="34" t="s">
        <v>206</v>
      </c>
      <c r="F668" s="36">
        <v>21</v>
      </c>
      <c r="G668" s="25">
        <v>19</v>
      </c>
    </row>
    <row r="669" spans="1:7">
      <c r="A669" s="23">
        <v>2013</v>
      </c>
      <c r="B669" s="23" t="s">
        <v>1886</v>
      </c>
      <c r="C669" s="22" t="s">
        <v>76</v>
      </c>
      <c r="D669" s="23" t="s">
        <v>3562</v>
      </c>
      <c r="E669" s="34" t="s">
        <v>207</v>
      </c>
      <c r="F669" s="36">
        <v>2</v>
      </c>
      <c r="G669" s="25">
        <v>0</v>
      </c>
    </row>
    <row r="670" spans="1:7">
      <c r="A670" s="23">
        <v>2013</v>
      </c>
      <c r="B670" s="23" t="s">
        <v>1886</v>
      </c>
      <c r="C670" s="22" t="s">
        <v>76</v>
      </c>
      <c r="D670" s="23" t="s">
        <v>3562</v>
      </c>
      <c r="E670" s="34" t="s">
        <v>205</v>
      </c>
      <c r="F670" s="36">
        <v>57</v>
      </c>
      <c r="G670" s="25">
        <v>0</v>
      </c>
    </row>
    <row r="671" spans="1:7">
      <c r="A671" s="23">
        <v>2013</v>
      </c>
      <c r="B671" s="23" t="s">
        <v>1886</v>
      </c>
      <c r="C671" s="22" t="s">
        <v>76</v>
      </c>
      <c r="D671" s="23" t="s">
        <v>3562</v>
      </c>
      <c r="E671" s="34" t="s">
        <v>3569</v>
      </c>
      <c r="F671" s="36">
        <v>2</v>
      </c>
      <c r="G671" s="25">
        <v>0</v>
      </c>
    </row>
    <row r="672" spans="1:7">
      <c r="A672" s="23">
        <v>2013</v>
      </c>
      <c r="B672" s="23" t="s">
        <v>1886</v>
      </c>
      <c r="C672" s="22" t="s">
        <v>76</v>
      </c>
      <c r="D672" s="23" t="s">
        <v>3562</v>
      </c>
      <c r="E672" s="34" t="s">
        <v>206</v>
      </c>
      <c r="F672" s="36">
        <v>109</v>
      </c>
      <c r="G672" s="25">
        <v>0</v>
      </c>
    </row>
    <row r="673" spans="1:7">
      <c r="A673" s="23">
        <v>2013</v>
      </c>
      <c r="B673" s="23" t="s">
        <v>1886</v>
      </c>
      <c r="C673" s="22" t="s">
        <v>76</v>
      </c>
      <c r="D673" s="23" t="s">
        <v>3562</v>
      </c>
      <c r="E673" s="34" t="s">
        <v>204</v>
      </c>
      <c r="F673" s="36">
        <v>132</v>
      </c>
      <c r="G673" s="25">
        <v>0</v>
      </c>
    </row>
    <row r="674" spans="1:7">
      <c r="A674" s="23">
        <v>2013</v>
      </c>
      <c r="B674" s="23" t="s">
        <v>1886</v>
      </c>
      <c r="C674" s="22" t="s">
        <v>76</v>
      </c>
      <c r="D674" s="23" t="s">
        <v>3562</v>
      </c>
      <c r="E674" s="34" t="s">
        <v>3570</v>
      </c>
      <c r="F674" s="36">
        <v>24</v>
      </c>
      <c r="G674" s="25">
        <v>0</v>
      </c>
    </row>
    <row r="675" spans="1:7">
      <c r="A675" s="23">
        <v>2013</v>
      </c>
      <c r="B675" s="23" t="s">
        <v>1886</v>
      </c>
      <c r="C675" s="22" t="s">
        <v>76</v>
      </c>
      <c r="D675" s="23" t="s">
        <v>3561</v>
      </c>
      <c r="E675" s="34" t="s">
        <v>207</v>
      </c>
      <c r="F675" s="36">
        <v>9</v>
      </c>
      <c r="G675" s="25">
        <v>9</v>
      </c>
    </row>
    <row r="676" spans="1:7">
      <c r="A676" s="23">
        <v>2013</v>
      </c>
      <c r="B676" s="23" t="s">
        <v>1886</v>
      </c>
      <c r="C676" s="22" t="s">
        <v>76</v>
      </c>
      <c r="D676" s="23" t="s">
        <v>3561</v>
      </c>
      <c r="E676" s="34" t="s">
        <v>205</v>
      </c>
      <c r="F676" s="36">
        <v>4</v>
      </c>
      <c r="G676" s="25">
        <v>3.25</v>
      </c>
    </row>
    <row r="677" spans="1:7">
      <c r="A677" s="23">
        <v>2013</v>
      </c>
      <c r="B677" s="23" t="s">
        <v>1886</v>
      </c>
      <c r="C677" s="22" t="s">
        <v>76</v>
      </c>
      <c r="D677" s="23" t="s">
        <v>3561</v>
      </c>
      <c r="E677" s="34" t="s">
        <v>206</v>
      </c>
      <c r="F677" s="36">
        <v>41</v>
      </c>
      <c r="G677" s="25">
        <v>40</v>
      </c>
    </row>
    <row r="678" spans="1:7">
      <c r="A678" s="23">
        <v>2013</v>
      </c>
      <c r="B678" s="23" t="s">
        <v>1886</v>
      </c>
      <c r="C678" s="22" t="s">
        <v>76</v>
      </c>
      <c r="D678" s="23" t="s">
        <v>3561</v>
      </c>
      <c r="E678" s="34" t="s">
        <v>204</v>
      </c>
      <c r="F678" s="36">
        <v>7</v>
      </c>
      <c r="G678" s="25">
        <v>7</v>
      </c>
    </row>
    <row r="679" spans="1:7">
      <c r="A679" s="23">
        <v>2013</v>
      </c>
      <c r="B679" s="23" t="s">
        <v>1886</v>
      </c>
      <c r="C679" s="22" t="s">
        <v>83</v>
      </c>
      <c r="D679" s="23" t="s">
        <v>3562</v>
      </c>
      <c r="E679" s="34" t="s">
        <v>207</v>
      </c>
      <c r="F679" s="36">
        <v>1</v>
      </c>
      <c r="G679" s="25">
        <v>0</v>
      </c>
    </row>
    <row r="680" spans="1:7">
      <c r="A680" s="23">
        <v>2013</v>
      </c>
      <c r="B680" s="23" t="s">
        <v>1886</v>
      </c>
      <c r="C680" s="22" t="s">
        <v>83</v>
      </c>
      <c r="D680" s="23" t="s">
        <v>3562</v>
      </c>
      <c r="E680" s="34" t="s">
        <v>206</v>
      </c>
      <c r="F680" s="36">
        <v>1</v>
      </c>
      <c r="G680" s="25">
        <v>0</v>
      </c>
    </row>
    <row r="681" spans="1:7">
      <c r="A681" s="23">
        <v>2013</v>
      </c>
      <c r="B681" s="23" t="s">
        <v>1886</v>
      </c>
      <c r="C681" s="22" t="s">
        <v>83</v>
      </c>
      <c r="D681" s="23" t="s">
        <v>3561</v>
      </c>
      <c r="E681" s="34" t="s">
        <v>207</v>
      </c>
      <c r="F681" s="36">
        <v>3</v>
      </c>
      <c r="G681" s="25">
        <v>2</v>
      </c>
    </row>
    <row r="682" spans="1:7">
      <c r="A682" s="23">
        <v>2013</v>
      </c>
      <c r="B682" s="23" t="s">
        <v>1886</v>
      </c>
      <c r="C682" s="22" t="s">
        <v>86</v>
      </c>
      <c r="D682" s="23" t="s">
        <v>3562</v>
      </c>
      <c r="E682" s="34" t="s">
        <v>207</v>
      </c>
      <c r="F682" s="36">
        <v>2</v>
      </c>
      <c r="G682" s="25">
        <v>0</v>
      </c>
    </row>
    <row r="683" spans="1:7">
      <c r="A683" s="23">
        <v>2013</v>
      </c>
      <c r="B683" s="23" t="s">
        <v>1886</v>
      </c>
      <c r="C683" s="22" t="s">
        <v>86</v>
      </c>
      <c r="D683" s="23" t="s">
        <v>3562</v>
      </c>
      <c r="E683" s="34" t="s">
        <v>205</v>
      </c>
      <c r="F683" s="36">
        <v>12</v>
      </c>
      <c r="G683" s="25">
        <v>0</v>
      </c>
    </row>
    <row r="684" spans="1:7">
      <c r="A684" s="23">
        <v>2013</v>
      </c>
      <c r="B684" s="23" t="s">
        <v>1886</v>
      </c>
      <c r="C684" s="22" t="s">
        <v>86</v>
      </c>
      <c r="D684" s="23" t="s">
        <v>3562</v>
      </c>
      <c r="E684" s="34" t="s">
        <v>206</v>
      </c>
      <c r="F684" s="36">
        <v>10</v>
      </c>
      <c r="G684" s="25">
        <v>0</v>
      </c>
    </row>
    <row r="685" spans="1:7">
      <c r="A685" s="23">
        <v>2013</v>
      </c>
      <c r="B685" s="23" t="s">
        <v>1886</v>
      </c>
      <c r="C685" s="22" t="s">
        <v>86</v>
      </c>
      <c r="D685" s="23" t="s">
        <v>3562</v>
      </c>
      <c r="E685" s="34" t="s">
        <v>204</v>
      </c>
      <c r="F685" s="36">
        <v>16</v>
      </c>
      <c r="G685" s="25">
        <v>0</v>
      </c>
    </row>
    <row r="686" spans="1:7">
      <c r="A686" s="23">
        <v>2013</v>
      </c>
      <c r="B686" s="23" t="s">
        <v>1886</v>
      </c>
      <c r="C686" s="22" t="s">
        <v>86</v>
      </c>
      <c r="D686" s="23" t="s">
        <v>3562</v>
      </c>
      <c r="E686" s="34" t="s">
        <v>3570</v>
      </c>
      <c r="F686" s="36">
        <v>5</v>
      </c>
      <c r="G686" s="25">
        <v>0</v>
      </c>
    </row>
    <row r="687" spans="1:7">
      <c r="A687" s="23">
        <v>2013</v>
      </c>
      <c r="B687" s="23" t="s">
        <v>1886</v>
      </c>
      <c r="C687" s="22" t="s">
        <v>86</v>
      </c>
      <c r="D687" s="23" t="s">
        <v>3561</v>
      </c>
      <c r="E687" s="34" t="s">
        <v>207</v>
      </c>
      <c r="F687" s="36">
        <v>7</v>
      </c>
      <c r="G687" s="25">
        <v>7</v>
      </c>
    </row>
    <row r="688" spans="1:7">
      <c r="A688" s="23">
        <v>2013</v>
      </c>
      <c r="B688" s="23" t="s">
        <v>1886</v>
      </c>
      <c r="C688" s="22" t="s">
        <v>86</v>
      </c>
      <c r="D688" s="23" t="s">
        <v>3561</v>
      </c>
      <c r="E688" s="34" t="s">
        <v>205</v>
      </c>
      <c r="F688" s="36">
        <v>1</v>
      </c>
      <c r="G688" s="25">
        <v>0.5</v>
      </c>
    </row>
    <row r="689" spans="1:7">
      <c r="A689" s="23">
        <v>2013</v>
      </c>
      <c r="B689" s="23" t="s">
        <v>1886</v>
      </c>
      <c r="C689" s="22" t="s">
        <v>86</v>
      </c>
      <c r="D689" s="23" t="s">
        <v>3561</v>
      </c>
      <c r="E689" s="34" t="s">
        <v>206</v>
      </c>
      <c r="F689" s="36">
        <v>27</v>
      </c>
      <c r="G689" s="25">
        <v>22</v>
      </c>
    </row>
    <row r="690" spans="1:7">
      <c r="A690" s="23">
        <v>2013</v>
      </c>
      <c r="B690" s="23" t="s">
        <v>1886</v>
      </c>
      <c r="C690" s="22" t="s">
        <v>86</v>
      </c>
      <c r="D690" s="23" t="s">
        <v>3561</v>
      </c>
      <c r="E690" s="34" t="s">
        <v>204</v>
      </c>
      <c r="F690" s="36">
        <v>3</v>
      </c>
      <c r="G690" s="25">
        <v>2.5</v>
      </c>
    </row>
    <row r="691" spans="1:7">
      <c r="A691" s="23">
        <v>2013</v>
      </c>
      <c r="B691" s="23" t="s">
        <v>1886</v>
      </c>
      <c r="C691" s="22" t="s">
        <v>89</v>
      </c>
      <c r="D691" s="23" t="s">
        <v>3562</v>
      </c>
      <c r="E691" s="34" t="s">
        <v>206</v>
      </c>
      <c r="F691" s="36">
        <v>2</v>
      </c>
      <c r="G691" s="25">
        <v>0</v>
      </c>
    </row>
    <row r="692" spans="1:7">
      <c r="A692" s="23">
        <v>2013</v>
      </c>
      <c r="B692" s="23" t="s">
        <v>1886</v>
      </c>
      <c r="C692" s="22" t="s">
        <v>89</v>
      </c>
      <c r="D692" s="23" t="s">
        <v>3562</v>
      </c>
      <c r="E692" s="34" t="s">
        <v>3570</v>
      </c>
      <c r="F692" s="36">
        <v>1</v>
      </c>
      <c r="G692" s="25">
        <v>0</v>
      </c>
    </row>
    <row r="693" spans="1:7">
      <c r="A693" s="23">
        <v>2013</v>
      </c>
      <c r="B693" s="23" t="s">
        <v>1886</v>
      </c>
      <c r="C693" s="22" t="s">
        <v>89</v>
      </c>
      <c r="D693" s="23" t="s">
        <v>3561</v>
      </c>
      <c r="E693" s="34" t="s">
        <v>207</v>
      </c>
      <c r="F693" s="36">
        <v>7</v>
      </c>
      <c r="G693" s="25">
        <v>6</v>
      </c>
    </row>
    <row r="694" spans="1:7">
      <c r="A694" s="23">
        <v>2013</v>
      </c>
      <c r="B694" s="23" t="s">
        <v>1886</v>
      </c>
      <c r="C694" s="22" t="s">
        <v>89</v>
      </c>
      <c r="D694" s="23" t="s">
        <v>3561</v>
      </c>
      <c r="E694" s="34" t="s">
        <v>205</v>
      </c>
      <c r="F694" s="36">
        <v>4</v>
      </c>
      <c r="G694" s="25">
        <v>3</v>
      </c>
    </row>
    <row r="695" spans="1:7">
      <c r="A695" s="23">
        <v>2013</v>
      </c>
      <c r="B695" s="23" t="s">
        <v>1886</v>
      </c>
      <c r="C695" s="22" t="s">
        <v>89</v>
      </c>
      <c r="D695" s="23" t="s">
        <v>3561</v>
      </c>
      <c r="E695" s="34" t="s">
        <v>206</v>
      </c>
      <c r="F695" s="36">
        <v>18</v>
      </c>
      <c r="G695" s="25">
        <v>15</v>
      </c>
    </row>
    <row r="696" spans="1:7">
      <c r="A696" s="23">
        <v>2013</v>
      </c>
      <c r="B696" s="23" t="s">
        <v>1886</v>
      </c>
      <c r="C696" s="22" t="s">
        <v>89</v>
      </c>
      <c r="D696" s="23" t="s">
        <v>3561</v>
      </c>
      <c r="E696" s="34" t="s">
        <v>204</v>
      </c>
      <c r="F696" s="36">
        <v>1</v>
      </c>
      <c r="G696" s="25">
        <v>1</v>
      </c>
    </row>
    <row r="697" spans="1:7">
      <c r="A697" s="23">
        <v>2013</v>
      </c>
      <c r="B697" s="23" t="s">
        <v>1886</v>
      </c>
      <c r="C697" s="22" t="s">
        <v>94</v>
      </c>
      <c r="D697" s="23" t="s">
        <v>3562</v>
      </c>
      <c r="E697" s="34" t="s">
        <v>207</v>
      </c>
      <c r="F697" s="36">
        <v>3</v>
      </c>
      <c r="G697" s="25">
        <v>0</v>
      </c>
    </row>
    <row r="698" spans="1:7">
      <c r="A698" s="23">
        <v>2013</v>
      </c>
      <c r="B698" s="23" t="s">
        <v>1886</v>
      </c>
      <c r="C698" s="22" t="s">
        <v>94</v>
      </c>
      <c r="D698" s="23" t="s">
        <v>3562</v>
      </c>
      <c r="E698" s="34" t="s">
        <v>205</v>
      </c>
      <c r="F698" s="36">
        <v>4</v>
      </c>
      <c r="G698" s="25">
        <v>0</v>
      </c>
    </row>
    <row r="699" spans="1:7">
      <c r="A699" s="23">
        <v>2013</v>
      </c>
      <c r="B699" s="23" t="s">
        <v>1886</v>
      </c>
      <c r="C699" s="22" t="s">
        <v>94</v>
      </c>
      <c r="D699" s="23" t="s">
        <v>3562</v>
      </c>
      <c r="E699" s="34" t="s">
        <v>206</v>
      </c>
      <c r="F699" s="36">
        <v>17</v>
      </c>
      <c r="G699" s="25">
        <v>0</v>
      </c>
    </row>
    <row r="700" spans="1:7">
      <c r="A700" s="23">
        <v>2013</v>
      </c>
      <c r="B700" s="23" t="s">
        <v>1886</v>
      </c>
      <c r="C700" s="22" t="s">
        <v>94</v>
      </c>
      <c r="D700" s="23" t="s">
        <v>3562</v>
      </c>
      <c r="E700" s="34" t="s">
        <v>204</v>
      </c>
      <c r="F700" s="36">
        <v>3</v>
      </c>
      <c r="G700" s="25">
        <v>0</v>
      </c>
    </row>
    <row r="701" spans="1:7">
      <c r="A701" s="23">
        <v>2013</v>
      </c>
      <c r="B701" s="23" t="s">
        <v>1886</v>
      </c>
      <c r="C701" s="22" t="s">
        <v>94</v>
      </c>
      <c r="D701" s="23" t="s">
        <v>3562</v>
      </c>
      <c r="E701" s="34" t="s">
        <v>3570</v>
      </c>
      <c r="F701" s="36">
        <v>3</v>
      </c>
      <c r="G701" s="25">
        <v>0</v>
      </c>
    </row>
    <row r="702" spans="1:7">
      <c r="A702" s="23">
        <v>2013</v>
      </c>
      <c r="B702" s="23" t="s">
        <v>1886</v>
      </c>
      <c r="C702" s="22" t="s">
        <v>94</v>
      </c>
      <c r="D702" s="23" t="s">
        <v>3561</v>
      </c>
      <c r="E702" s="34" t="s">
        <v>207</v>
      </c>
      <c r="F702" s="36">
        <v>14</v>
      </c>
      <c r="G702" s="25">
        <v>14</v>
      </c>
    </row>
    <row r="703" spans="1:7">
      <c r="A703" s="23">
        <v>2013</v>
      </c>
      <c r="B703" s="23" t="s">
        <v>1886</v>
      </c>
      <c r="C703" s="22" t="s">
        <v>94</v>
      </c>
      <c r="D703" s="23" t="s">
        <v>3561</v>
      </c>
      <c r="E703" s="34" t="s">
        <v>206</v>
      </c>
      <c r="F703" s="36">
        <v>15</v>
      </c>
      <c r="G703" s="25">
        <v>14.5</v>
      </c>
    </row>
    <row r="704" spans="1:7">
      <c r="A704" s="23">
        <v>2013</v>
      </c>
      <c r="B704" s="23" t="s">
        <v>1886</v>
      </c>
      <c r="C704" s="22" t="s">
        <v>94</v>
      </c>
      <c r="D704" s="23" t="s">
        <v>3561</v>
      </c>
      <c r="E704" s="34" t="s">
        <v>204</v>
      </c>
      <c r="F704" s="36">
        <v>1</v>
      </c>
      <c r="G704" s="25">
        <v>1</v>
      </c>
    </row>
    <row r="705" spans="1:7">
      <c r="A705" s="23">
        <v>2013</v>
      </c>
      <c r="B705" s="23" t="s">
        <v>1886</v>
      </c>
      <c r="C705" s="22" t="s">
        <v>100</v>
      </c>
      <c r="D705" s="23" t="s">
        <v>3562</v>
      </c>
      <c r="E705" s="34" t="s">
        <v>207</v>
      </c>
      <c r="F705" s="36">
        <v>6</v>
      </c>
      <c r="G705" s="25">
        <v>0</v>
      </c>
    </row>
    <row r="706" spans="1:7">
      <c r="A706" s="23">
        <v>2013</v>
      </c>
      <c r="B706" s="23" t="s">
        <v>1886</v>
      </c>
      <c r="C706" s="22" t="s">
        <v>100</v>
      </c>
      <c r="D706" s="23" t="s">
        <v>3562</v>
      </c>
      <c r="E706" s="34" t="s">
        <v>205</v>
      </c>
      <c r="F706" s="36">
        <v>1</v>
      </c>
      <c r="G706" s="25">
        <v>0</v>
      </c>
    </row>
    <row r="707" spans="1:7">
      <c r="A707" s="23">
        <v>2013</v>
      </c>
      <c r="B707" s="23" t="s">
        <v>1886</v>
      </c>
      <c r="C707" s="22" t="s">
        <v>100</v>
      </c>
      <c r="D707" s="23" t="s">
        <v>3562</v>
      </c>
      <c r="E707" s="34" t="s">
        <v>206</v>
      </c>
      <c r="F707" s="36">
        <v>11</v>
      </c>
      <c r="G707" s="25">
        <v>0</v>
      </c>
    </row>
    <row r="708" spans="1:7">
      <c r="A708" s="23">
        <v>2013</v>
      </c>
      <c r="B708" s="23" t="s">
        <v>1886</v>
      </c>
      <c r="C708" s="22" t="s">
        <v>100</v>
      </c>
      <c r="D708" s="23" t="s">
        <v>3562</v>
      </c>
      <c r="E708" s="34" t="s">
        <v>204</v>
      </c>
      <c r="F708" s="36">
        <v>12</v>
      </c>
      <c r="G708" s="25">
        <v>0</v>
      </c>
    </row>
    <row r="709" spans="1:7">
      <c r="A709" s="23">
        <v>2013</v>
      </c>
      <c r="B709" s="23" t="s">
        <v>1886</v>
      </c>
      <c r="C709" s="22" t="s">
        <v>100</v>
      </c>
      <c r="D709" s="23" t="s">
        <v>3561</v>
      </c>
      <c r="E709" s="34" t="s">
        <v>207</v>
      </c>
      <c r="F709" s="36">
        <v>14</v>
      </c>
      <c r="G709" s="25">
        <v>13.5</v>
      </c>
    </row>
    <row r="710" spans="1:7">
      <c r="A710" s="23">
        <v>2013</v>
      </c>
      <c r="B710" s="23" t="s">
        <v>1886</v>
      </c>
      <c r="C710" s="22" t="s">
        <v>100</v>
      </c>
      <c r="D710" s="23" t="s">
        <v>3561</v>
      </c>
      <c r="E710" s="34" t="s">
        <v>206</v>
      </c>
      <c r="F710" s="36">
        <v>5</v>
      </c>
      <c r="G710" s="25">
        <v>3.5</v>
      </c>
    </row>
    <row r="711" spans="1:7">
      <c r="A711" s="23">
        <v>2013</v>
      </c>
      <c r="B711" s="23" t="s">
        <v>1886</v>
      </c>
      <c r="C711" s="22" t="s">
        <v>100</v>
      </c>
      <c r="D711" s="23" t="s">
        <v>3561</v>
      </c>
      <c r="E711" s="34" t="s">
        <v>204</v>
      </c>
      <c r="F711" s="36">
        <v>8</v>
      </c>
      <c r="G711" s="25">
        <v>6.5</v>
      </c>
    </row>
    <row r="712" spans="1:7">
      <c r="A712" s="23">
        <v>2013</v>
      </c>
      <c r="B712" s="23" t="s">
        <v>1886</v>
      </c>
      <c r="C712" s="22" t="s">
        <v>104</v>
      </c>
      <c r="D712" s="23" t="s">
        <v>3562</v>
      </c>
      <c r="E712" s="34" t="s">
        <v>207</v>
      </c>
      <c r="F712" s="36">
        <v>13</v>
      </c>
      <c r="G712" s="25">
        <v>0</v>
      </c>
    </row>
    <row r="713" spans="1:7">
      <c r="A713" s="23">
        <v>2013</v>
      </c>
      <c r="B713" s="23" t="s">
        <v>1886</v>
      </c>
      <c r="C713" s="22" t="s">
        <v>104</v>
      </c>
      <c r="D713" s="23" t="s">
        <v>3562</v>
      </c>
      <c r="E713" s="34" t="s">
        <v>205</v>
      </c>
      <c r="F713" s="36">
        <v>51</v>
      </c>
      <c r="G713" s="25">
        <v>0</v>
      </c>
    </row>
    <row r="714" spans="1:7">
      <c r="A714" s="23">
        <v>2013</v>
      </c>
      <c r="B714" s="23" t="s">
        <v>1886</v>
      </c>
      <c r="C714" s="22" t="s">
        <v>104</v>
      </c>
      <c r="D714" s="23" t="s">
        <v>3562</v>
      </c>
      <c r="E714" s="34" t="s">
        <v>206</v>
      </c>
      <c r="F714" s="36">
        <v>127</v>
      </c>
      <c r="G714" s="25">
        <v>0</v>
      </c>
    </row>
    <row r="715" spans="1:7">
      <c r="A715" s="23">
        <v>2013</v>
      </c>
      <c r="B715" s="23" t="s">
        <v>1886</v>
      </c>
      <c r="C715" s="22" t="s">
        <v>104</v>
      </c>
      <c r="D715" s="23" t="s">
        <v>3562</v>
      </c>
      <c r="E715" s="34" t="s">
        <v>204</v>
      </c>
      <c r="F715" s="36">
        <v>81</v>
      </c>
      <c r="G715" s="25">
        <v>0</v>
      </c>
    </row>
    <row r="716" spans="1:7">
      <c r="A716" s="23">
        <v>2013</v>
      </c>
      <c r="B716" s="23" t="s">
        <v>1886</v>
      </c>
      <c r="C716" s="22" t="s">
        <v>104</v>
      </c>
      <c r="D716" s="23" t="s">
        <v>3562</v>
      </c>
      <c r="E716" s="34" t="s">
        <v>3570</v>
      </c>
      <c r="F716" s="36">
        <v>4</v>
      </c>
      <c r="G716" s="25">
        <v>0</v>
      </c>
    </row>
    <row r="717" spans="1:7">
      <c r="A717" s="23">
        <v>2013</v>
      </c>
      <c r="B717" s="23" t="s">
        <v>1886</v>
      </c>
      <c r="C717" s="22" t="s">
        <v>104</v>
      </c>
      <c r="D717" s="23" t="s">
        <v>3561</v>
      </c>
      <c r="E717" s="34" t="s">
        <v>207</v>
      </c>
      <c r="F717" s="36">
        <v>38</v>
      </c>
      <c r="G717" s="25">
        <v>37.5</v>
      </c>
    </row>
    <row r="718" spans="1:7">
      <c r="A718" s="23">
        <v>2013</v>
      </c>
      <c r="B718" s="23" t="s">
        <v>1886</v>
      </c>
      <c r="C718" s="22" t="s">
        <v>104</v>
      </c>
      <c r="D718" s="23" t="s">
        <v>3561</v>
      </c>
      <c r="E718" s="34" t="s">
        <v>205</v>
      </c>
      <c r="F718" s="36">
        <v>1</v>
      </c>
      <c r="G718" s="25">
        <v>1</v>
      </c>
    </row>
    <row r="719" spans="1:7">
      <c r="A719" s="23">
        <v>2013</v>
      </c>
      <c r="B719" s="23" t="s">
        <v>1886</v>
      </c>
      <c r="C719" s="22" t="s">
        <v>104</v>
      </c>
      <c r="D719" s="23" t="s">
        <v>3561</v>
      </c>
      <c r="E719" s="34" t="s">
        <v>206</v>
      </c>
      <c r="F719" s="36">
        <v>50</v>
      </c>
      <c r="G719" s="25">
        <v>50</v>
      </c>
    </row>
    <row r="720" spans="1:7">
      <c r="A720" s="23">
        <v>2013</v>
      </c>
      <c r="B720" s="23" t="s">
        <v>1886</v>
      </c>
      <c r="C720" s="22" t="s">
        <v>104</v>
      </c>
      <c r="D720" s="23" t="s">
        <v>3561</v>
      </c>
      <c r="E720" s="34" t="s">
        <v>204</v>
      </c>
      <c r="F720" s="36">
        <v>3</v>
      </c>
      <c r="G720" s="25">
        <v>3</v>
      </c>
    </row>
    <row r="721" spans="1:7">
      <c r="A721" s="23">
        <v>2013</v>
      </c>
      <c r="B721" s="23" t="s">
        <v>1886</v>
      </c>
      <c r="C721" s="22" t="s">
        <v>120</v>
      </c>
      <c r="D721" s="23" t="s">
        <v>3562</v>
      </c>
      <c r="E721" s="34" t="s">
        <v>207</v>
      </c>
      <c r="F721" s="36">
        <v>1</v>
      </c>
      <c r="G721" s="25">
        <v>0</v>
      </c>
    </row>
    <row r="722" spans="1:7">
      <c r="A722" s="23">
        <v>2013</v>
      </c>
      <c r="B722" s="23" t="s">
        <v>1886</v>
      </c>
      <c r="C722" s="22" t="s">
        <v>120</v>
      </c>
      <c r="D722" s="23" t="s">
        <v>3562</v>
      </c>
      <c r="E722" s="34" t="s">
        <v>4105</v>
      </c>
      <c r="F722" s="36">
        <v>5</v>
      </c>
      <c r="G722" s="25">
        <v>0</v>
      </c>
    </row>
    <row r="723" spans="1:7">
      <c r="A723" s="23">
        <v>2013</v>
      </c>
      <c r="B723" s="23" t="s">
        <v>1886</v>
      </c>
      <c r="C723" s="22" t="s">
        <v>120</v>
      </c>
      <c r="D723" s="23" t="s">
        <v>3562</v>
      </c>
      <c r="E723" s="34" t="s">
        <v>206</v>
      </c>
      <c r="F723" s="36">
        <v>2</v>
      </c>
      <c r="G723" s="25">
        <v>0</v>
      </c>
    </row>
    <row r="724" spans="1:7">
      <c r="A724" s="23">
        <v>2013</v>
      </c>
      <c r="B724" s="23" t="s">
        <v>1886</v>
      </c>
      <c r="C724" s="22" t="s">
        <v>120</v>
      </c>
      <c r="D724" s="23" t="s">
        <v>3562</v>
      </c>
      <c r="E724" s="34" t="s">
        <v>204</v>
      </c>
      <c r="F724" s="36">
        <v>6</v>
      </c>
      <c r="G724" s="25">
        <v>0</v>
      </c>
    </row>
    <row r="725" spans="1:7">
      <c r="A725" s="23">
        <v>2013</v>
      </c>
      <c r="B725" s="23" t="s">
        <v>1886</v>
      </c>
      <c r="C725" s="22" t="s">
        <v>120</v>
      </c>
      <c r="D725" s="23" t="s">
        <v>3562</v>
      </c>
      <c r="E725" s="34" t="s">
        <v>3570</v>
      </c>
      <c r="F725" s="36">
        <v>3</v>
      </c>
      <c r="G725" s="25">
        <v>0</v>
      </c>
    </row>
    <row r="726" spans="1:7">
      <c r="A726" s="23">
        <v>2013</v>
      </c>
      <c r="B726" s="23" t="s">
        <v>1886</v>
      </c>
      <c r="C726" s="22" t="s">
        <v>120</v>
      </c>
      <c r="D726" s="23" t="s">
        <v>3562</v>
      </c>
      <c r="E726" s="34" t="s">
        <v>4106</v>
      </c>
      <c r="F726" s="36">
        <v>3</v>
      </c>
      <c r="G726" s="25">
        <v>0</v>
      </c>
    </row>
    <row r="727" spans="1:7">
      <c r="A727" s="23">
        <v>2013</v>
      </c>
      <c r="B727" s="23" t="s">
        <v>1886</v>
      </c>
      <c r="C727" s="22" t="s">
        <v>120</v>
      </c>
      <c r="D727" s="23" t="s">
        <v>3561</v>
      </c>
      <c r="E727" s="34" t="s">
        <v>207</v>
      </c>
      <c r="F727" s="36">
        <v>18</v>
      </c>
      <c r="G727" s="25">
        <v>16</v>
      </c>
    </row>
    <row r="728" spans="1:7">
      <c r="A728" s="23">
        <v>2013</v>
      </c>
      <c r="B728" s="23" t="s">
        <v>1886</v>
      </c>
      <c r="C728" s="22" t="s">
        <v>120</v>
      </c>
      <c r="D728" s="23" t="s">
        <v>3561</v>
      </c>
      <c r="E728" s="34" t="s">
        <v>205</v>
      </c>
      <c r="F728" s="36">
        <v>3</v>
      </c>
      <c r="G728" s="25">
        <v>2.25</v>
      </c>
    </row>
    <row r="729" spans="1:7">
      <c r="A729" s="23">
        <v>2013</v>
      </c>
      <c r="B729" s="23" t="s">
        <v>1886</v>
      </c>
      <c r="C729" s="22" t="s">
        <v>120</v>
      </c>
      <c r="D729" s="23" t="s">
        <v>3561</v>
      </c>
      <c r="E729" s="34" t="s">
        <v>4105</v>
      </c>
      <c r="F729" s="36">
        <v>110</v>
      </c>
      <c r="G729" s="25">
        <v>52.375</v>
      </c>
    </row>
    <row r="730" spans="1:7">
      <c r="A730" s="23">
        <v>2013</v>
      </c>
      <c r="B730" s="23" t="s">
        <v>1886</v>
      </c>
      <c r="C730" s="22" t="s">
        <v>120</v>
      </c>
      <c r="D730" s="23" t="s">
        <v>3561</v>
      </c>
      <c r="E730" s="34" t="s">
        <v>206</v>
      </c>
      <c r="F730" s="36">
        <v>33</v>
      </c>
      <c r="G730" s="25">
        <v>31.5</v>
      </c>
    </row>
    <row r="731" spans="1:7">
      <c r="A731" s="23">
        <v>2013</v>
      </c>
      <c r="B731" s="23" t="s">
        <v>1886</v>
      </c>
      <c r="C731" s="22" t="s">
        <v>120</v>
      </c>
      <c r="D731" s="23" t="s">
        <v>3561</v>
      </c>
      <c r="E731" s="34" t="s">
        <v>204</v>
      </c>
      <c r="F731" s="36">
        <v>9</v>
      </c>
      <c r="G731" s="25">
        <v>8.5</v>
      </c>
    </row>
    <row r="732" spans="1:7">
      <c r="A732" s="23">
        <v>2013</v>
      </c>
      <c r="B732" s="23" t="s">
        <v>1886</v>
      </c>
      <c r="C732" s="22" t="s">
        <v>120</v>
      </c>
      <c r="D732" s="23" t="s">
        <v>3561</v>
      </c>
      <c r="E732" s="34" t="s">
        <v>4106</v>
      </c>
      <c r="F732" s="36">
        <v>57</v>
      </c>
      <c r="G732" s="25">
        <v>26.375</v>
      </c>
    </row>
    <row r="733" spans="1:7">
      <c r="A733" s="23">
        <v>2013</v>
      </c>
      <c r="B733" s="23" t="s">
        <v>1886</v>
      </c>
      <c r="C733" s="22" t="s">
        <v>156</v>
      </c>
      <c r="D733" s="23" t="s">
        <v>3561</v>
      </c>
      <c r="E733" s="34" t="s">
        <v>207</v>
      </c>
      <c r="F733" s="36">
        <v>3</v>
      </c>
      <c r="G733" s="25">
        <v>2.8250000000000002</v>
      </c>
    </row>
    <row r="734" spans="1:7">
      <c r="A734" s="23">
        <v>2013</v>
      </c>
      <c r="B734" s="23" t="s">
        <v>1886</v>
      </c>
      <c r="C734" s="22" t="s">
        <v>156</v>
      </c>
      <c r="D734" s="23" t="s">
        <v>3561</v>
      </c>
      <c r="E734" s="34" t="s">
        <v>205</v>
      </c>
      <c r="F734" s="36">
        <v>9</v>
      </c>
      <c r="G734" s="25">
        <v>5.25</v>
      </c>
    </row>
    <row r="735" spans="1:7">
      <c r="A735" s="23">
        <v>2013</v>
      </c>
      <c r="B735" s="23" t="s">
        <v>1886</v>
      </c>
      <c r="C735" s="22" t="s">
        <v>156</v>
      </c>
      <c r="D735" s="23" t="s">
        <v>3561</v>
      </c>
      <c r="E735" s="34" t="s">
        <v>4105</v>
      </c>
      <c r="F735" s="36">
        <v>125</v>
      </c>
      <c r="G735" s="25">
        <v>43.875000000000007</v>
      </c>
    </row>
    <row r="736" spans="1:7">
      <c r="A736" s="23">
        <v>2013</v>
      </c>
      <c r="B736" s="23" t="s">
        <v>1886</v>
      </c>
      <c r="C736" s="22" t="s">
        <v>156</v>
      </c>
      <c r="D736" s="23" t="s">
        <v>3561</v>
      </c>
      <c r="E736" s="34" t="s">
        <v>206</v>
      </c>
      <c r="F736" s="36">
        <v>24</v>
      </c>
      <c r="G736" s="25">
        <v>16.399999999999999</v>
      </c>
    </row>
    <row r="737" spans="1:7">
      <c r="A737" s="23">
        <v>2013</v>
      </c>
      <c r="B737" s="23" t="s">
        <v>1886</v>
      </c>
      <c r="C737" s="22" t="s">
        <v>156</v>
      </c>
      <c r="D737" s="23" t="s">
        <v>3561</v>
      </c>
      <c r="E737" s="34" t="s">
        <v>204</v>
      </c>
      <c r="F737" s="36">
        <v>23</v>
      </c>
      <c r="G737" s="25">
        <v>9.4250000000000007</v>
      </c>
    </row>
    <row r="738" spans="1:7">
      <c r="A738" s="23">
        <v>2013</v>
      </c>
      <c r="B738" s="23" t="s">
        <v>1886</v>
      </c>
      <c r="C738" s="22" t="s">
        <v>156</v>
      </c>
      <c r="D738" s="23" t="s">
        <v>3561</v>
      </c>
      <c r="E738" s="34" t="s">
        <v>4106</v>
      </c>
      <c r="F738" s="36">
        <v>2</v>
      </c>
      <c r="G738" s="25">
        <v>0.875</v>
      </c>
    </row>
    <row r="739" spans="1:7">
      <c r="A739" s="23">
        <v>2013</v>
      </c>
      <c r="B739" s="23" t="s">
        <v>1886</v>
      </c>
      <c r="C739" s="22" t="s">
        <v>164</v>
      </c>
      <c r="D739" s="23" t="s">
        <v>3562</v>
      </c>
      <c r="E739" s="34" t="s">
        <v>207</v>
      </c>
      <c r="F739" s="36">
        <v>3</v>
      </c>
      <c r="G739" s="25">
        <v>0</v>
      </c>
    </row>
    <row r="740" spans="1:7">
      <c r="A740" s="23">
        <v>2013</v>
      </c>
      <c r="B740" s="23" t="s">
        <v>1886</v>
      </c>
      <c r="C740" s="22" t="s">
        <v>164</v>
      </c>
      <c r="D740" s="23" t="s">
        <v>3562</v>
      </c>
      <c r="E740" s="34" t="s">
        <v>205</v>
      </c>
      <c r="F740" s="36">
        <v>13</v>
      </c>
      <c r="G740" s="25">
        <v>0</v>
      </c>
    </row>
    <row r="741" spans="1:7">
      <c r="A741" s="23">
        <v>2013</v>
      </c>
      <c r="B741" s="23" t="s">
        <v>1886</v>
      </c>
      <c r="C741" s="22" t="s">
        <v>164</v>
      </c>
      <c r="D741" s="23" t="s">
        <v>3562</v>
      </c>
      <c r="E741" s="34" t="s">
        <v>4105</v>
      </c>
      <c r="F741" s="36">
        <v>3</v>
      </c>
      <c r="G741" s="25">
        <v>0</v>
      </c>
    </row>
    <row r="742" spans="1:7">
      <c r="A742" s="23">
        <v>2013</v>
      </c>
      <c r="B742" s="23" t="s">
        <v>1886</v>
      </c>
      <c r="C742" s="22" t="s">
        <v>164</v>
      </c>
      <c r="D742" s="23" t="s">
        <v>3562</v>
      </c>
      <c r="E742" s="34" t="s">
        <v>206</v>
      </c>
      <c r="F742" s="36">
        <v>46</v>
      </c>
      <c r="G742" s="25">
        <v>0</v>
      </c>
    </row>
    <row r="743" spans="1:7">
      <c r="A743" s="23">
        <v>2013</v>
      </c>
      <c r="B743" s="23" t="s">
        <v>1886</v>
      </c>
      <c r="C743" s="22" t="s">
        <v>164</v>
      </c>
      <c r="D743" s="23" t="s">
        <v>3562</v>
      </c>
      <c r="E743" s="34" t="s">
        <v>204</v>
      </c>
      <c r="F743" s="36">
        <v>20</v>
      </c>
      <c r="G743" s="25">
        <v>0</v>
      </c>
    </row>
    <row r="744" spans="1:7">
      <c r="A744" s="23">
        <v>2013</v>
      </c>
      <c r="B744" s="23" t="s">
        <v>1886</v>
      </c>
      <c r="C744" s="22" t="s">
        <v>164</v>
      </c>
      <c r="D744" s="23" t="s">
        <v>3562</v>
      </c>
      <c r="E744" s="34" t="s">
        <v>3570</v>
      </c>
      <c r="F744" s="36">
        <v>2</v>
      </c>
      <c r="G744" s="25">
        <v>0</v>
      </c>
    </row>
    <row r="745" spans="1:7">
      <c r="A745" s="23">
        <v>2013</v>
      </c>
      <c r="B745" s="23" t="s">
        <v>1886</v>
      </c>
      <c r="C745" s="22" t="s">
        <v>164</v>
      </c>
      <c r="D745" s="23" t="s">
        <v>3561</v>
      </c>
      <c r="E745" s="34" t="s">
        <v>207</v>
      </c>
      <c r="F745" s="36">
        <v>10</v>
      </c>
      <c r="G745" s="25">
        <v>10</v>
      </c>
    </row>
    <row r="746" spans="1:7">
      <c r="A746" s="23">
        <v>2013</v>
      </c>
      <c r="B746" s="23" t="s">
        <v>1886</v>
      </c>
      <c r="C746" s="22" t="s">
        <v>164</v>
      </c>
      <c r="D746" s="23" t="s">
        <v>3561</v>
      </c>
      <c r="E746" s="34" t="s">
        <v>205</v>
      </c>
      <c r="F746" s="36">
        <v>4</v>
      </c>
      <c r="G746" s="25">
        <v>4</v>
      </c>
    </row>
    <row r="747" spans="1:7">
      <c r="A747" s="23">
        <v>2013</v>
      </c>
      <c r="B747" s="23" t="s">
        <v>1886</v>
      </c>
      <c r="C747" s="22" t="s">
        <v>164</v>
      </c>
      <c r="D747" s="23" t="s">
        <v>3561</v>
      </c>
      <c r="E747" s="34" t="s">
        <v>206</v>
      </c>
      <c r="F747" s="36">
        <v>30</v>
      </c>
      <c r="G747" s="25">
        <v>22.324999999999999</v>
      </c>
    </row>
    <row r="748" spans="1:7">
      <c r="A748" s="23">
        <v>2013</v>
      </c>
      <c r="B748" s="23" t="s">
        <v>1886</v>
      </c>
      <c r="C748" s="22" t="s">
        <v>164</v>
      </c>
      <c r="D748" s="23" t="s">
        <v>3561</v>
      </c>
      <c r="E748" s="34" t="s">
        <v>204</v>
      </c>
      <c r="F748" s="36">
        <v>2</v>
      </c>
      <c r="G748" s="25">
        <v>1.5</v>
      </c>
    </row>
    <row r="749" spans="1:7">
      <c r="A749" s="23">
        <v>2013</v>
      </c>
      <c r="B749" s="23" t="s">
        <v>1886</v>
      </c>
      <c r="C749" s="22" t="s">
        <v>167</v>
      </c>
      <c r="D749" s="23" t="s">
        <v>3562</v>
      </c>
      <c r="E749" s="34" t="s">
        <v>207</v>
      </c>
      <c r="F749" s="36">
        <v>3</v>
      </c>
      <c r="G749" s="25">
        <v>0</v>
      </c>
    </row>
    <row r="750" spans="1:7">
      <c r="A750" s="23">
        <v>2013</v>
      </c>
      <c r="B750" s="23" t="s">
        <v>1886</v>
      </c>
      <c r="C750" s="22" t="s">
        <v>167</v>
      </c>
      <c r="D750" s="23" t="s">
        <v>3562</v>
      </c>
      <c r="E750" s="34" t="s">
        <v>4105</v>
      </c>
      <c r="F750" s="36">
        <v>1</v>
      </c>
      <c r="G750" s="25">
        <v>0</v>
      </c>
    </row>
    <row r="751" spans="1:7">
      <c r="A751" s="23">
        <v>2013</v>
      </c>
      <c r="B751" s="23" t="s">
        <v>1886</v>
      </c>
      <c r="C751" s="22" t="s">
        <v>167</v>
      </c>
      <c r="D751" s="23" t="s">
        <v>3562</v>
      </c>
      <c r="E751" s="34" t="s">
        <v>206</v>
      </c>
      <c r="F751" s="36">
        <v>4</v>
      </c>
      <c r="G751" s="25">
        <v>0</v>
      </c>
    </row>
    <row r="752" spans="1:7">
      <c r="A752" s="23">
        <v>2013</v>
      </c>
      <c r="B752" s="23" t="s">
        <v>1886</v>
      </c>
      <c r="C752" s="22" t="s">
        <v>167</v>
      </c>
      <c r="D752" s="23" t="s">
        <v>3562</v>
      </c>
      <c r="E752" s="34" t="s">
        <v>204</v>
      </c>
      <c r="F752" s="36">
        <v>1</v>
      </c>
      <c r="G752" s="25">
        <v>0</v>
      </c>
    </row>
    <row r="753" spans="1:7">
      <c r="A753" s="23">
        <v>2013</v>
      </c>
      <c r="B753" s="23" t="s">
        <v>1886</v>
      </c>
      <c r="C753" s="22" t="s">
        <v>167</v>
      </c>
      <c r="D753" s="23" t="s">
        <v>3562</v>
      </c>
      <c r="E753" s="34" t="s">
        <v>3570</v>
      </c>
      <c r="F753" s="36">
        <v>1</v>
      </c>
      <c r="G753" s="25">
        <v>0</v>
      </c>
    </row>
    <row r="754" spans="1:7">
      <c r="A754" s="23">
        <v>2013</v>
      </c>
      <c r="B754" s="23" t="s">
        <v>1886</v>
      </c>
      <c r="C754" s="22" t="s">
        <v>167</v>
      </c>
      <c r="D754" s="23" t="s">
        <v>3561</v>
      </c>
      <c r="E754" s="34" t="s">
        <v>207</v>
      </c>
      <c r="F754" s="36">
        <v>25</v>
      </c>
      <c r="G754" s="25">
        <v>23</v>
      </c>
    </row>
    <row r="755" spans="1:7">
      <c r="A755" s="23">
        <v>2013</v>
      </c>
      <c r="B755" s="23" t="s">
        <v>1886</v>
      </c>
      <c r="C755" s="22" t="s">
        <v>167</v>
      </c>
      <c r="D755" s="23" t="s">
        <v>3561</v>
      </c>
      <c r="E755" s="34" t="s">
        <v>205</v>
      </c>
      <c r="F755" s="36">
        <v>2</v>
      </c>
      <c r="G755" s="25">
        <v>1.5</v>
      </c>
    </row>
    <row r="756" spans="1:7">
      <c r="A756" s="23">
        <v>2013</v>
      </c>
      <c r="B756" s="23" t="s">
        <v>1886</v>
      </c>
      <c r="C756" s="22" t="s">
        <v>167</v>
      </c>
      <c r="D756" s="23" t="s">
        <v>3561</v>
      </c>
      <c r="E756" s="34" t="s">
        <v>206</v>
      </c>
      <c r="F756" s="36">
        <v>35</v>
      </c>
      <c r="G756" s="25">
        <v>32.5</v>
      </c>
    </row>
    <row r="757" spans="1:7">
      <c r="A757" s="23">
        <v>2013</v>
      </c>
      <c r="B757" s="23" t="s">
        <v>1886</v>
      </c>
      <c r="C757" s="22" t="s">
        <v>167</v>
      </c>
      <c r="D757" s="23" t="s">
        <v>3561</v>
      </c>
      <c r="E757" s="34" t="s">
        <v>204</v>
      </c>
      <c r="F757" s="36">
        <v>4</v>
      </c>
      <c r="G757" s="25">
        <v>4</v>
      </c>
    </row>
    <row r="758" spans="1:7">
      <c r="A758" s="23">
        <v>2013</v>
      </c>
      <c r="B758" s="23" t="s">
        <v>1886</v>
      </c>
      <c r="C758" s="22" t="s">
        <v>171</v>
      </c>
      <c r="D758" s="23" t="s">
        <v>3562</v>
      </c>
      <c r="E758" s="34" t="s">
        <v>205</v>
      </c>
      <c r="F758" s="36">
        <v>2</v>
      </c>
      <c r="G758" s="25">
        <v>0</v>
      </c>
    </row>
    <row r="759" spans="1:7">
      <c r="A759" s="23">
        <v>2013</v>
      </c>
      <c r="B759" s="23" t="s">
        <v>1886</v>
      </c>
      <c r="C759" s="22" t="s">
        <v>171</v>
      </c>
      <c r="D759" s="23" t="s">
        <v>3562</v>
      </c>
      <c r="E759" s="34" t="s">
        <v>206</v>
      </c>
      <c r="F759" s="36">
        <v>3</v>
      </c>
      <c r="G759" s="25">
        <v>0</v>
      </c>
    </row>
    <row r="760" spans="1:7">
      <c r="A760" s="23">
        <v>2013</v>
      </c>
      <c r="B760" s="23" t="s">
        <v>1886</v>
      </c>
      <c r="C760" s="22" t="s">
        <v>171</v>
      </c>
      <c r="D760" s="23" t="s">
        <v>3562</v>
      </c>
      <c r="E760" s="34" t="s">
        <v>204</v>
      </c>
      <c r="F760" s="36">
        <v>1</v>
      </c>
      <c r="G760" s="25">
        <v>0</v>
      </c>
    </row>
    <row r="761" spans="1:7">
      <c r="A761" s="23">
        <v>2013</v>
      </c>
      <c r="B761" s="23" t="s">
        <v>1886</v>
      </c>
      <c r="C761" s="22" t="s">
        <v>171</v>
      </c>
      <c r="D761" s="23" t="s">
        <v>3562</v>
      </c>
      <c r="E761" s="34" t="s">
        <v>3570</v>
      </c>
      <c r="F761" s="36">
        <v>1</v>
      </c>
      <c r="G761" s="25">
        <v>0</v>
      </c>
    </row>
    <row r="762" spans="1:7">
      <c r="A762" s="23">
        <v>2013</v>
      </c>
      <c r="B762" s="23" t="s">
        <v>1886</v>
      </c>
      <c r="C762" s="22" t="s">
        <v>171</v>
      </c>
      <c r="D762" s="23" t="s">
        <v>3561</v>
      </c>
      <c r="E762" s="34" t="s">
        <v>207</v>
      </c>
      <c r="F762" s="36">
        <v>2</v>
      </c>
      <c r="G762" s="25">
        <v>2</v>
      </c>
    </row>
    <row r="763" spans="1:7">
      <c r="A763" s="23">
        <v>2013</v>
      </c>
      <c r="B763" s="23" t="s">
        <v>1886</v>
      </c>
      <c r="C763" s="22" t="s">
        <v>171</v>
      </c>
      <c r="D763" s="23" t="s">
        <v>3561</v>
      </c>
      <c r="E763" s="34" t="s">
        <v>205</v>
      </c>
      <c r="F763" s="36">
        <v>1</v>
      </c>
      <c r="G763" s="25">
        <v>1</v>
      </c>
    </row>
    <row r="764" spans="1:7">
      <c r="A764" s="23">
        <v>2013</v>
      </c>
      <c r="B764" s="23" t="s">
        <v>1886</v>
      </c>
      <c r="C764" s="22" t="s">
        <v>171</v>
      </c>
      <c r="D764" s="23" t="s">
        <v>3561</v>
      </c>
      <c r="E764" s="34" t="s">
        <v>206</v>
      </c>
      <c r="F764" s="36">
        <v>4</v>
      </c>
      <c r="G764" s="25">
        <v>4</v>
      </c>
    </row>
    <row r="765" spans="1:7">
      <c r="A765" s="23">
        <v>2013</v>
      </c>
      <c r="B765" s="23" t="s">
        <v>1886</v>
      </c>
      <c r="C765" s="22" t="s">
        <v>539</v>
      </c>
      <c r="D765" s="23" t="s">
        <v>3561</v>
      </c>
      <c r="E765" s="34" t="s">
        <v>207</v>
      </c>
      <c r="F765" s="36">
        <v>2</v>
      </c>
      <c r="G765" s="25">
        <v>2</v>
      </c>
    </row>
    <row r="766" spans="1:7">
      <c r="A766" s="23">
        <v>2013</v>
      </c>
      <c r="B766" s="23" t="s">
        <v>1886</v>
      </c>
      <c r="C766" s="22" t="s">
        <v>539</v>
      </c>
      <c r="D766" s="23" t="s">
        <v>3561</v>
      </c>
      <c r="E766" s="34" t="s">
        <v>206</v>
      </c>
      <c r="F766" s="36">
        <v>3</v>
      </c>
      <c r="G766" s="25">
        <v>2</v>
      </c>
    </row>
    <row r="767" spans="1:7">
      <c r="A767" s="23">
        <v>2013</v>
      </c>
      <c r="B767" s="23" t="s">
        <v>514</v>
      </c>
      <c r="C767" s="22" t="s">
        <v>184</v>
      </c>
      <c r="D767" s="23" t="s">
        <v>3562</v>
      </c>
      <c r="E767" s="34" t="s">
        <v>207</v>
      </c>
      <c r="F767" s="36">
        <v>1</v>
      </c>
      <c r="G767" s="25">
        <v>0</v>
      </c>
    </row>
    <row r="768" spans="1:7">
      <c r="A768" s="23">
        <v>2013</v>
      </c>
      <c r="B768" s="23" t="s">
        <v>514</v>
      </c>
      <c r="C768" s="22" t="s">
        <v>184</v>
      </c>
      <c r="D768" s="23" t="s">
        <v>3562</v>
      </c>
      <c r="E768" s="34" t="s">
        <v>205</v>
      </c>
      <c r="F768" s="36">
        <v>16</v>
      </c>
      <c r="G768" s="25">
        <v>0</v>
      </c>
    </row>
    <row r="769" spans="1:7">
      <c r="A769" s="23">
        <v>2013</v>
      </c>
      <c r="B769" s="23" t="s">
        <v>514</v>
      </c>
      <c r="C769" s="22" t="s">
        <v>184</v>
      </c>
      <c r="D769" s="23" t="s">
        <v>3562</v>
      </c>
      <c r="E769" s="34" t="s">
        <v>206</v>
      </c>
      <c r="F769" s="36">
        <v>50</v>
      </c>
      <c r="G769" s="25">
        <v>0</v>
      </c>
    </row>
    <row r="770" spans="1:7">
      <c r="A770" s="23">
        <v>2013</v>
      </c>
      <c r="B770" s="23" t="s">
        <v>514</v>
      </c>
      <c r="C770" s="22" t="s">
        <v>184</v>
      </c>
      <c r="D770" s="23" t="s">
        <v>3562</v>
      </c>
      <c r="E770" s="34" t="s">
        <v>204</v>
      </c>
      <c r="F770" s="36">
        <v>9</v>
      </c>
      <c r="G770" s="25">
        <v>0</v>
      </c>
    </row>
    <row r="771" spans="1:7">
      <c r="A771" s="23">
        <v>2013</v>
      </c>
      <c r="B771" s="23" t="s">
        <v>514</v>
      </c>
      <c r="C771" s="22" t="s">
        <v>184</v>
      </c>
      <c r="D771" s="23" t="s">
        <v>3561</v>
      </c>
      <c r="E771" s="34" t="s">
        <v>207</v>
      </c>
      <c r="F771" s="36">
        <v>4</v>
      </c>
      <c r="G771" s="25">
        <v>3</v>
      </c>
    </row>
    <row r="772" spans="1:7">
      <c r="A772" s="23">
        <v>2013</v>
      </c>
      <c r="B772" s="23" t="s">
        <v>514</v>
      </c>
      <c r="C772" s="22" t="s">
        <v>184</v>
      </c>
      <c r="D772" s="23" t="s">
        <v>3561</v>
      </c>
      <c r="E772" s="34" t="s">
        <v>205</v>
      </c>
      <c r="F772" s="36">
        <v>2</v>
      </c>
      <c r="G772" s="25">
        <v>2</v>
      </c>
    </row>
    <row r="773" spans="1:7">
      <c r="A773" s="23">
        <v>2013</v>
      </c>
      <c r="B773" s="23" t="s">
        <v>514</v>
      </c>
      <c r="C773" s="22" t="s">
        <v>184</v>
      </c>
      <c r="D773" s="23" t="s">
        <v>3561</v>
      </c>
      <c r="E773" s="34" t="s">
        <v>8103</v>
      </c>
      <c r="F773" s="36">
        <v>14</v>
      </c>
      <c r="G773" s="25">
        <v>10</v>
      </c>
    </row>
    <row r="774" spans="1:7">
      <c r="A774" s="23">
        <v>2013</v>
      </c>
      <c r="B774" s="23" t="s">
        <v>514</v>
      </c>
      <c r="C774" s="22" t="s">
        <v>184</v>
      </c>
      <c r="D774" s="23" t="s">
        <v>3561</v>
      </c>
      <c r="E774" s="34" t="s">
        <v>206</v>
      </c>
      <c r="F774" s="36">
        <v>15</v>
      </c>
      <c r="G774" s="25">
        <v>13</v>
      </c>
    </row>
    <row r="775" spans="1:7">
      <c r="A775" s="23">
        <v>2013</v>
      </c>
      <c r="B775" s="23" t="s">
        <v>514</v>
      </c>
      <c r="C775" s="22" t="s">
        <v>184</v>
      </c>
      <c r="D775" s="23" t="s">
        <v>3561</v>
      </c>
      <c r="E775" s="34" t="s">
        <v>204</v>
      </c>
      <c r="F775" s="36">
        <v>3</v>
      </c>
      <c r="G775" s="25">
        <v>2</v>
      </c>
    </row>
    <row r="776" spans="1:7">
      <c r="A776" s="23">
        <v>2013</v>
      </c>
      <c r="B776" s="23" t="s">
        <v>514</v>
      </c>
      <c r="C776" s="22" t="s">
        <v>184</v>
      </c>
      <c r="D776" s="23" t="s">
        <v>3561</v>
      </c>
      <c r="E776" s="34" t="s">
        <v>8719</v>
      </c>
      <c r="F776" s="36">
        <v>1</v>
      </c>
      <c r="G776" s="25">
        <v>0.5</v>
      </c>
    </row>
    <row r="777" spans="1:7">
      <c r="A777" s="23">
        <v>2013</v>
      </c>
      <c r="B777" s="23" t="s">
        <v>514</v>
      </c>
      <c r="C777" s="22" t="s">
        <v>23</v>
      </c>
      <c r="D777" s="23" t="s">
        <v>3562</v>
      </c>
      <c r="E777" s="34" t="s">
        <v>205</v>
      </c>
      <c r="F777" s="36">
        <v>30</v>
      </c>
      <c r="G777" s="25">
        <v>0</v>
      </c>
    </row>
    <row r="778" spans="1:7">
      <c r="A778" s="23">
        <v>2013</v>
      </c>
      <c r="B778" s="23" t="s">
        <v>514</v>
      </c>
      <c r="C778" s="22" t="s">
        <v>23</v>
      </c>
      <c r="D778" s="23" t="s">
        <v>3562</v>
      </c>
      <c r="E778" s="34" t="s">
        <v>206</v>
      </c>
      <c r="F778" s="36">
        <v>36</v>
      </c>
      <c r="G778" s="25">
        <v>0</v>
      </c>
    </row>
    <row r="779" spans="1:7">
      <c r="A779" s="23">
        <v>2013</v>
      </c>
      <c r="B779" s="23" t="s">
        <v>514</v>
      </c>
      <c r="C779" s="22" t="s">
        <v>23</v>
      </c>
      <c r="D779" s="23" t="s">
        <v>3562</v>
      </c>
      <c r="E779" s="34" t="s">
        <v>204</v>
      </c>
      <c r="F779" s="36">
        <v>31</v>
      </c>
      <c r="G779" s="25">
        <v>0</v>
      </c>
    </row>
    <row r="780" spans="1:7">
      <c r="A780" s="23">
        <v>2013</v>
      </c>
      <c r="B780" s="23" t="s">
        <v>514</v>
      </c>
      <c r="C780" s="22" t="s">
        <v>23</v>
      </c>
      <c r="D780" s="23" t="s">
        <v>3561</v>
      </c>
      <c r="E780" s="34" t="s">
        <v>207</v>
      </c>
      <c r="F780" s="36">
        <v>7</v>
      </c>
      <c r="G780" s="25">
        <v>7</v>
      </c>
    </row>
    <row r="781" spans="1:7">
      <c r="A781" s="23">
        <v>2013</v>
      </c>
      <c r="B781" s="23" t="s">
        <v>514</v>
      </c>
      <c r="C781" s="22" t="s">
        <v>23</v>
      </c>
      <c r="D781" s="23" t="s">
        <v>3561</v>
      </c>
      <c r="E781" s="34" t="s">
        <v>205</v>
      </c>
      <c r="F781" s="36">
        <v>6</v>
      </c>
      <c r="G781" s="25">
        <v>6</v>
      </c>
    </row>
    <row r="782" spans="1:7">
      <c r="A782" s="23">
        <v>2013</v>
      </c>
      <c r="B782" s="23" t="s">
        <v>514</v>
      </c>
      <c r="C782" s="22" t="s">
        <v>23</v>
      </c>
      <c r="D782" s="23" t="s">
        <v>3561</v>
      </c>
      <c r="E782" s="34" t="s">
        <v>206</v>
      </c>
      <c r="F782" s="36">
        <v>49</v>
      </c>
      <c r="G782" s="25">
        <v>48</v>
      </c>
    </row>
    <row r="783" spans="1:7">
      <c r="A783" s="23">
        <v>2013</v>
      </c>
      <c r="B783" s="23" t="s">
        <v>514</v>
      </c>
      <c r="C783" s="22" t="s">
        <v>23</v>
      </c>
      <c r="D783" s="23" t="s">
        <v>3561</v>
      </c>
      <c r="E783" s="34" t="s">
        <v>204</v>
      </c>
      <c r="F783" s="36">
        <v>4</v>
      </c>
      <c r="G783" s="25">
        <v>4</v>
      </c>
    </row>
    <row r="784" spans="1:7">
      <c r="A784" s="23">
        <v>2013</v>
      </c>
      <c r="B784" s="23" t="s">
        <v>514</v>
      </c>
      <c r="C784" s="22" t="s">
        <v>185</v>
      </c>
      <c r="D784" s="23" t="s">
        <v>3562</v>
      </c>
      <c r="E784" s="34" t="s">
        <v>207</v>
      </c>
      <c r="F784" s="36">
        <v>5</v>
      </c>
      <c r="G784" s="25">
        <v>0</v>
      </c>
    </row>
    <row r="785" spans="1:7">
      <c r="A785" s="23">
        <v>2013</v>
      </c>
      <c r="B785" s="23" t="s">
        <v>514</v>
      </c>
      <c r="C785" s="22" t="s">
        <v>185</v>
      </c>
      <c r="D785" s="23" t="s">
        <v>3562</v>
      </c>
      <c r="E785" s="34" t="s">
        <v>205</v>
      </c>
      <c r="F785" s="36">
        <v>60</v>
      </c>
      <c r="G785" s="25">
        <v>0</v>
      </c>
    </row>
    <row r="786" spans="1:7">
      <c r="A786" s="23">
        <v>2013</v>
      </c>
      <c r="B786" s="23" t="s">
        <v>514</v>
      </c>
      <c r="C786" s="22" t="s">
        <v>185</v>
      </c>
      <c r="D786" s="23" t="s">
        <v>3562</v>
      </c>
      <c r="E786" s="34" t="s">
        <v>206</v>
      </c>
      <c r="F786" s="36">
        <v>54</v>
      </c>
      <c r="G786" s="25">
        <v>0</v>
      </c>
    </row>
    <row r="787" spans="1:7">
      <c r="A787" s="23">
        <v>2013</v>
      </c>
      <c r="B787" s="23" t="s">
        <v>514</v>
      </c>
      <c r="C787" s="22" t="s">
        <v>185</v>
      </c>
      <c r="D787" s="23" t="s">
        <v>3562</v>
      </c>
      <c r="E787" s="34" t="s">
        <v>204</v>
      </c>
      <c r="F787" s="36">
        <v>89</v>
      </c>
      <c r="G787" s="25">
        <v>0</v>
      </c>
    </row>
    <row r="788" spans="1:7">
      <c r="A788" s="23">
        <v>2013</v>
      </c>
      <c r="B788" s="23" t="s">
        <v>514</v>
      </c>
      <c r="C788" s="22" t="s">
        <v>185</v>
      </c>
      <c r="D788" s="23" t="s">
        <v>3561</v>
      </c>
      <c r="E788" s="34" t="s">
        <v>207</v>
      </c>
      <c r="F788" s="36">
        <v>13</v>
      </c>
      <c r="G788" s="25">
        <v>12.5</v>
      </c>
    </row>
    <row r="789" spans="1:7">
      <c r="A789" s="23">
        <v>2013</v>
      </c>
      <c r="B789" s="23" t="s">
        <v>514</v>
      </c>
      <c r="C789" s="22" t="s">
        <v>185</v>
      </c>
      <c r="D789" s="23" t="s">
        <v>3561</v>
      </c>
      <c r="E789" s="34" t="s">
        <v>205</v>
      </c>
      <c r="F789" s="36">
        <v>14</v>
      </c>
      <c r="G789" s="25">
        <v>13</v>
      </c>
    </row>
    <row r="790" spans="1:7">
      <c r="A790" s="23">
        <v>2013</v>
      </c>
      <c r="B790" s="23" t="s">
        <v>514</v>
      </c>
      <c r="C790" s="22" t="s">
        <v>185</v>
      </c>
      <c r="D790" s="23" t="s">
        <v>3561</v>
      </c>
      <c r="E790" s="34" t="s">
        <v>206</v>
      </c>
      <c r="F790" s="36">
        <v>75</v>
      </c>
      <c r="G790" s="25">
        <v>69.5</v>
      </c>
    </row>
    <row r="791" spans="1:7">
      <c r="A791" s="23">
        <v>2013</v>
      </c>
      <c r="B791" s="23" t="s">
        <v>514</v>
      </c>
      <c r="C791" s="22" t="s">
        <v>185</v>
      </c>
      <c r="D791" s="23" t="s">
        <v>3561</v>
      </c>
      <c r="E791" s="34" t="s">
        <v>204</v>
      </c>
      <c r="F791" s="36">
        <v>25</v>
      </c>
      <c r="G791" s="25">
        <v>22</v>
      </c>
    </row>
    <row r="792" spans="1:7">
      <c r="A792" s="23">
        <v>2013</v>
      </c>
      <c r="B792" s="23" t="s">
        <v>514</v>
      </c>
      <c r="C792" s="22" t="s">
        <v>3925</v>
      </c>
      <c r="D792" s="23" t="s">
        <v>3562</v>
      </c>
      <c r="E792" s="34" t="s">
        <v>207</v>
      </c>
      <c r="F792" s="36">
        <v>9</v>
      </c>
      <c r="G792" s="25">
        <v>0</v>
      </c>
    </row>
    <row r="793" spans="1:7">
      <c r="A793" s="23">
        <v>2013</v>
      </c>
      <c r="B793" s="23" t="s">
        <v>514</v>
      </c>
      <c r="C793" s="22" t="s">
        <v>3925</v>
      </c>
      <c r="D793" s="23" t="s">
        <v>3562</v>
      </c>
      <c r="E793" s="34" t="s">
        <v>205</v>
      </c>
      <c r="F793" s="36">
        <v>14</v>
      </c>
      <c r="G793" s="25">
        <v>0</v>
      </c>
    </row>
    <row r="794" spans="1:7">
      <c r="A794" s="23">
        <v>2013</v>
      </c>
      <c r="B794" s="23" t="s">
        <v>514</v>
      </c>
      <c r="C794" s="22" t="s">
        <v>3925</v>
      </c>
      <c r="D794" s="23" t="s">
        <v>3562</v>
      </c>
      <c r="E794" s="34" t="s">
        <v>206</v>
      </c>
      <c r="F794" s="36">
        <v>36</v>
      </c>
      <c r="G794" s="25">
        <v>0</v>
      </c>
    </row>
    <row r="795" spans="1:7">
      <c r="A795" s="23">
        <v>2013</v>
      </c>
      <c r="B795" s="23" t="s">
        <v>514</v>
      </c>
      <c r="C795" s="22" t="s">
        <v>3925</v>
      </c>
      <c r="D795" s="23" t="s">
        <v>3562</v>
      </c>
      <c r="E795" s="34" t="s">
        <v>204</v>
      </c>
      <c r="F795" s="36">
        <v>37</v>
      </c>
      <c r="G795" s="25">
        <v>0</v>
      </c>
    </row>
    <row r="796" spans="1:7">
      <c r="A796" s="23">
        <v>2013</v>
      </c>
      <c r="B796" s="23" t="s">
        <v>514</v>
      </c>
      <c r="C796" s="22" t="s">
        <v>3925</v>
      </c>
      <c r="D796" s="23" t="s">
        <v>3561</v>
      </c>
      <c r="E796" s="34" t="s">
        <v>207</v>
      </c>
      <c r="F796" s="36">
        <v>36</v>
      </c>
      <c r="G796" s="25">
        <v>36</v>
      </c>
    </row>
    <row r="797" spans="1:7">
      <c r="A797" s="23">
        <v>2013</v>
      </c>
      <c r="B797" s="23" t="s">
        <v>514</v>
      </c>
      <c r="C797" s="22" t="s">
        <v>3925</v>
      </c>
      <c r="D797" s="23" t="s">
        <v>3561</v>
      </c>
      <c r="E797" s="34" t="s">
        <v>205</v>
      </c>
      <c r="F797" s="36">
        <v>2</v>
      </c>
      <c r="G797" s="25">
        <v>2</v>
      </c>
    </row>
    <row r="798" spans="1:7">
      <c r="A798" s="23">
        <v>2013</v>
      </c>
      <c r="B798" s="23" t="s">
        <v>514</v>
      </c>
      <c r="C798" s="22" t="s">
        <v>3925</v>
      </c>
      <c r="D798" s="23" t="s">
        <v>3561</v>
      </c>
      <c r="E798" s="34" t="s">
        <v>206</v>
      </c>
      <c r="F798" s="36">
        <v>44</v>
      </c>
      <c r="G798" s="25">
        <v>44</v>
      </c>
    </row>
    <row r="799" spans="1:7">
      <c r="A799" s="23">
        <v>2013</v>
      </c>
      <c r="B799" s="23" t="s">
        <v>514</v>
      </c>
      <c r="C799" s="22" t="s">
        <v>3925</v>
      </c>
      <c r="D799" s="23" t="s">
        <v>3561</v>
      </c>
      <c r="E799" s="34" t="s">
        <v>204</v>
      </c>
      <c r="F799" s="36">
        <v>4</v>
      </c>
      <c r="G799" s="25">
        <v>4</v>
      </c>
    </row>
    <row r="800" spans="1:7">
      <c r="A800" s="23">
        <v>2014</v>
      </c>
      <c r="B800" s="23" t="s">
        <v>1886</v>
      </c>
      <c r="C800" s="22" t="s">
        <v>3578</v>
      </c>
      <c r="D800" s="23" t="s">
        <v>3561</v>
      </c>
      <c r="E800" s="34" t="s">
        <v>207</v>
      </c>
      <c r="F800" s="36">
        <v>2</v>
      </c>
      <c r="G800" s="25">
        <v>2</v>
      </c>
    </row>
    <row r="801" spans="1:7">
      <c r="A801" s="23">
        <v>2014</v>
      </c>
      <c r="B801" s="23" t="s">
        <v>1886</v>
      </c>
      <c r="C801" s="22" t="s">
        <v>3578</v>
      </c>
      <c r="D801" s="23" t="s">
        <v>3561</v>
      </c>
      <c r="E801" s="34" t="s">
        <v>205</v>
      </c>
      <c r="F801" s="36">
        <v>2</v>
      </c>
      <c r="G801" s="25">
        <v>2</v>
      </c>
    </row>
    <row r="802" spans="1:7">
      <c r="A802" s="23">
        <v>2014</v>
      </c>
      <c r="B802" s="23" t="s">
        <v>1886</v>
      </c>
      <c r="C802" s="22" t="s">
        <v>3578</v>
      </c>
      <c r="D802" s="23" t="s">
        <v>3561</v>
      </c>
      <c r="E802" s="34" t="s">
        <v>206</v>
      </c>
      <c r="F802" s="36">
        <v>5</v>
      </c>
      <c r="G802" s="25">
        <v>5</v>
      </c>
    </row>
    <row r="803" spans="1:7">
      <c r="A803" s="23">
        <v>2014</v>
      </c>
      <c r="B803" s="23" t="s">
        <v>1886</v>
      </c>
      <c r="C803" s="22" t="s">
        <v>3578</v>
      </c>
      <c r="D803" s="23" t="s">
        <v>3561</v>
      </c>
      <c r="E803" s="34" t="s">
        <v>204</v>
      </c>
      <c r="F803" s="36">
        <v>1</v>
      </c>
      <c r="G803" s="25">
        <v>1</v>
      </c>
    </row>
    <row r="804" spans="1:7">
      <c r="A804" s="23">
        <v>2014</v>
      </c>
      <c r="B804" s="23" t="s">
        <v>1886</v>
      </c>
      <c r="C804" s="22" t="s">
        <v>5</v>
      </c>
      <c r="D804" s="23" t="s">
        <v>3562</v>
      </c>
      <c r="E804" s="34" t="s">
        <v>207</v>
      </c>
      <c r="F804" s="36">
        <v>5</v>
      </c>
      <c r="G804" s="25">
        <v>0</v>
      </c>
    </row>
    <row r="805" spans="1:7">
      <c r="A805" s="23">
        <v>2014</v>
      </c>
      <c r="B805" s="23" t="s">
        <v>1886</v>
      </c>
      <c r="C805" s="22" t="s">
        <v>5</v>
      </c>
      <c r="D805" s="23" t="s">
        <v>3562</v>
      </c>
      <c r="E805" s="34" t="s">
        <v>205</v>
      </c>
      <c r="F805" s="36">
        <v>49</v>
      </c>
      <c r="G805" s="25">
        <v>0</v>
      </c>
    </row>
    <row r="806" spans="1:7">
      <c r="A806" s="23">
        <v>2014</v>
      </c>
      <c r="B806" s="23" t="s">
        <v>1886</v>
      </c>
      <c r="C806" s="22" t="s">
        <v>5</v>
      </c>
      <c r="D806" s="23" t="s">
        <v>3562</v>
      </c>
      <c r="E806" s="34" t="s">
        <v>3569</v>
      </c>
      <c r="F806" s="36">
        <v>2</v>
      </c>
      <c r="G806" s="25">
        <v>0</v>
      </c>
    </row>
    <row r="807" spans="1:7">
      <c r="A807" s="23">
        <v>2014</v>
      </c>
      <c r="B807" s="23" t="s">
        <v>1886</v>
      </c>
      <c r="C807" s="22" t="s">
        <v>5</v>
      </c>
      <c r="D807" s="23" t="s">
        <v>3562</v>
      </c>
      <c r="E807" s="34" t="s">
        <v>206</v>
      </c>
      <c r="F807" s="36">
        <v>99</v>
      </c>
      <c r="G807" s="25">
        <v>0</v>
      </c>
    </row>
    <row r="808" spans="1:7">
      <c r="A808" s="23">
        <v>2014</v>
      </c>
      <c r="B808" s="23" t="s">
        <v>1886</v>
      </c>
      <c r="C808" s="22" t="s">
        <v>5</v>
      </c>
      <c r="D808" s="23" t="s">
        <v>3562</v>
      </c>
      <c r="E808" s="34" t="s">
        <v>204</v>
      </c>
      <c r="F808" s="36">
        <v>84</v>
      </c>
      <c r="G808" s="25">
        <v>0</v>
      </c>
    </row>
    <row r="809" spans="1:7">
      <c r="A809" s="23">
        <v>2014</v>
      </c>
      <c r="B809" s="23" t="s">
        <v>1886</v>
      </c>
      <c r="C809" s="22" t="s">
        <v>5</v>
      </c>
      <c r="D809" s="23" t="s">
        <v>3562</v>
      </c>
      <c r="E809" s="34" t="s">
        <v>3570</v>
      </c>
      <c r="F809" s="36">
        <v>3</v>
      </c>
      <c r="G809" s="25">
        <v>0</v>
      </c>
    </row>
    <row r="810" spans="1:7">
      <c r="A810" s="23">
        <v>2014</v>
      </c>
      <c r="B810" s="23" t="s">
        <v>1886</v>
      </c>
      <c r="C810" s="22" t="s">
        <v>5</v>
      </c>
      <c r="D810" s="23" t="s">
        <v>3561</v>
      </c>
      <c r="E810" s="34" t="s">
        <v>207</v>
      </c>
      <c r="F810" s="36">
        <v>11</v>
      </c>
      <c r="G810" s="25">
        <v>11</v>
      </c>
    </row>
    <row r="811" spans="1:7">
      <c r="A811" s="23">
        <v>2014</v>
      </c>
      <c r="B811" s="23" t="s">
        <v>1886</v>
      </c>
      <c r="C811" s="22" t="s">
        <v>5</v>
      </c>
      <c r="D811" s="23" t="s">
        <v>3561</v>
      </c>
      <c r="E811" s="34" t="s">
        <v>205</v>
      </c>
      <c r="F811" s="36">
        <v>6</v>
      </c>
      <c r="G811" s="25">
        <v>6</v>
      </c>
    </row>
    <row r="812" spans="1:7">
      <c r="A812" s="23">
        <v>2014</v>
      </c>
      <c r="B812" s="23" t="s">
        <v>1886</v>
      </c>
      <c r="C812" s="22" t="s">
        <v>5</v>
      </c>
      <c r="D812" s="23" t="s">
        <v>3561</v>
      </c>
      <c r="E812" s="34" t="s">
        <v>206</v>
      </c>
      <c r="F812" s="36">
        <v>49</v>
      </c>
      <c r="G812" s="25">
        <v>43.5</v>
      </c>
    </row>
    <row r="813" spans="1:7">
      <c r="A813" s="23">
        <v>2014</v>
      </c>
      <c r="B813" s="23" t="s">
        <v>1886</v>
      </c>
      <c r="C813" s="22" t="s">
        <v>5</v>
      </c>
      <c r="D813" s="23" t="s">
        <v>3561</v>
      </c>
      <c r="E813" s="34" t="s">
        <v>204</v>
      </c>
      <c r="F813" s="36">
        <v>3</v>
      </c>
      <c r="G813" s="25">
        <v>2.5</v>
      </c>
    </row>
    <row r="814" spans="1:7">
      <c r="A814" s="23">
        <v>2014</v>
      </c>
      <c r="B814" s="23" t="s">
        <v>1886</v>
      </c>
      <c r="C814" s="22" t="s">
        <v>10</v>
      </c>
      <c r="D814" s="23" t="s">
        <v>3562</v>
      </c>
      <c r="E814" s="34" t="s">
        <v>207</v>
      </c>
      <c r="F814" s="36">
        <v>5</v>
      </c>
      <c r="G814" s="25">
        <v>0</v>
      </c>
    </row>
    <row r="815" spans="1:7">
      <c r="A815" s="23">
        <v>2014</v>
      </c>
      <c r="B815" s="23" t="s">
        <v>1886</v>
      </c>
      <c r="C815" s="22" t="s">
        <v>10</v>
      </c>
      <c r="D815" s="23" t="s">
        <v>3562</v>
      </c>
      <c r="E815" s="34" t="s">
        <v>205</v>
      </c>
      <c r="F815" s="36">
        <v>22</v>
      </c>
      <c r="G815" s="25">
        <v>0</v>
      </c>
    </row>
    <row r="816" spans="1:7">
      <c r="A816" s="23">
        <v>2014</v>
      </c>
      <c r="B816" s="23" t="s">
        <v>1886</v>
      </c>
      <c r="C816" s="22" t="s">
        <v>10</v>
      </c>
      <c r="D816" s="23" t="s">
        <v>3562</v>
      </c>
      <c r="E816" s="34" t="s">
        <v>3569</v>
      </c>
      <c r="F816" s="36">
        <v>9</v>
      </c>
      <c r="G816" s="25">
        <v>0</v>
      </c>
    </row>
    <row r="817" spans="1:7">
      <c r="A817" s="23">
        <v>2014</v>
      </c>
      <c r="B817" s="23" t="s">
        <v>1886</v>
      </c>
      <c r="C817" s="22" t="s">
        <v>10</v>
      </c>
      <c r="D817" s="23" t="s">
        <v>3562</v>
      </c>
      <c r="E817" s="34" t="s">
        <v>206</v>
      </c>
      <c r="F817" s="36">
        <v>60</v>
      </c>
      <c r="G817" s="25">
        <v>0</v>
      </c>
    </row>
    <row r="818" spans="1:7">
      <c r="A818" s="23">
        <v>2014</v>
      </c>
      <c r="B818" s="23" t="s">
        <v>1886</v>
      </c>
      <c r="C818" s="22" t="s">
        <v>10</v>
      </c>
      <c r="D818" s="23" t="s">
        <v>3562</v>
      </c>
      <c r="E818" s="34" t="s">
        <v>204</v>
      </c>
      <c r="F818" s="36">
        <v>113</v>
      </c>
      <c r="G818" s="25">
        <v>0</v>
      </c>
    </row>
    <row r="819" spans="1:7">
      <c r="A819" s="23">
        <v>2014</v>
      </c>
      <c r="B819" s="23" t="s">
        <v>1886</v>
      </c>
      <c r="C819" s="22" t="s">
        <v>10</v>
      </c>
      <c r="D819" s="23" t="s">
        <v>3562</v>
      </c>
      <c r="E819" s="34" t="s">
        <v>3570</v>
      </c>
      <c r="F819" s="36">
        <v>20</v>
      </c>
      <c r="G819" s="25">
        <v>0</v>
      </c>
    </row>
    <row r="820" spans="1:7">
      <c r="A820" s="23">
        <v>2014</v>
      </c>
      <c r="B820" s="23" t="s">
        <v>1886</v>
      </c>
      <c r="C820" s="22" t="s">
        <v>10</v>
      </c>
      <c r="D820" s="23" t="s">
        <v>3561</v>
      </c>
      <c r="E820" s="34" t="s">
        <v>207</v>
      </c>
      <c r="F820" s="36">
        <v>7</v>
      </c>
      <c r="G820" s="25">
        <v>5.5</v>
      </c>
    </row>
    <row r="821" spans="1:7">
      <c r="A821" s="23">
        <v>2014</v>
      </c>
      <c r="B821" s="23" t="s">
        <v>1886</v>
      </c>
      <c r="C821" s="22" t="s">
        <v>10</v>
      </c>
      <c r="D821" s="23" t="s">
        <v>3561</v>
      </c>
      <c r="E821" s="34" t="s">
        <v>205</v>
      </c>
      <c r="F821" s="36">
        <v>2</v>
      </c>
      <c r="G821" s="25">
        <v>1.5</v>
      </c>
    </row>
    <row r="822" spans="1:7">
      <c r="A822" s="23">
        <v>2014</v>
      </c>
      <c r="B822" s="23" t="s">
        <v>1886</v>
      </c>
      <c r="C822" s="22" t="s">
        <v>10</v>
      </c>
      <c r="D822" s="23" t="s">
        <v>3561</v>
      </c>
      <c r="E822" s="34" t="s">
        <v>206</v>
      </c>
      <c r="F822" s="36">
        <v>35</v>
      </c>
      <c r="G822" s="25">
        <v>27.25</v>
      </c>
    </row>
    <row r="823" spans="1:7">
      <c r="A823" s="23">
        <v>2014</v>
      </c>
      <c r="B823" s="23" t="s">
        <v>1886</v>
      </c>
      <c r="C823" s="22" t="s">
        <v>10</v>
      </c>
      <c r="D823" s="23" t="s">
        <v>3561</v>
      </c>
      <c r="E823" s="34" t="s">
        <v>204</v>
      </c>
      <c r="F823" s="36">
        <v>20</v>
      </c>
      <c r="G823" s="25">
        <v>17</v>
      </c>
    </row>
    <row r="824" spans="1:7">
      <c r="A824" s="23">
        <v>2014</v>
      </c>
      <c r="B824" s="23" t="s">
        <v>1886</v>
      </c>
      <c r="C824" s="22" t="s">
        <v>14</v>
      </c>
      <c r="D824" s="23" t="s">
        <v>3562</v>
      </c>
      <c r="E824" s="34" t="s">
        <v>207</v>
      </c>
      <c r="F824" s="36">
        <v>7</v>
      </c>
      <c r="G824" s="25">
        <v>0</v>
      </c>
    </row>
    <row r="825" spans="1:7">
      <c r="A825" s="23">
        <v>2014</v>
      </c>
      <c r="B825" s="23" t="s">
        <v>1886</v>
      </c>
      <c r="C825" s="22" t="s">
        <v>14</v>
      </c>
      <c r="D825" s="23" t="s">
        <v>3562</v>
      </c>
      <c r="E825" s="34" t="s">
        <v>205</v>
      </c>
      <c r="F825" s="36">
        <v>15</v>
      </c>
      <c r="G825" s="25">
        <v>0</v>
      </c>
    </row>
    <row r="826" spans="1:7">
      <c r="A826" s="23">
        <v>2014</v>
      </c>
      <c r="B826" s="23" t="s">
        <v>1886</v>
      </c>
      <c r="C826" s="22" t="s">
        <v>14</v>
      </c>
      <c r="D826" s="23" t="s">
        <v>3562</v>
      </c>
      <c r="E826" s="34" t="s">
        <v>206</v>
      </c>
      <c r="F826" s="36">
        <v>33</v>
      </c>
      <c r="G826" s="25">
        <v>0</v>
      </c>
    </row>
    <row r="827" spans="1:7">
      <c r="A827" s="23">
        <v>2014</v>
      </c>
      <c r="B827" s="23" t="s">
        <v>1886</v>
      </c>
      <c r="C827" s="22" t="s">
        <v>14</v>
      </c>
      <c r="D827" s="23" t="s">
        <v>3562</v>
      </c>
      <c r="E827" s="34" t="s">
        <v>204</v>
      </c>
      <c r="F827" s="36">
        <v>19</v>
      </c>
      <c r="G827" s="25">
        <v>0</v>
      </c>
    </row>
    <row r="828" spans="1:7">
      <c r="A828" s="23">
        <v>2014</v>
      </c>
      <c r="B828" s="23" t="s">
        <v>1886</v>
      </c>
      <c r="C828" s="22" t="s">
        <v>14</v>
      </c>
      <c r="D828" s="23" t="s">
        <v>3562</v>
      </c>
      <c r="E828" s="34" t="s">
        <v>3570</v>
      </c>
      <c r="F828" s="36">
        <v>2</v>
      </c>
      <c r="G828" s="25">
        <v>0</v>
      </c>
    </row>
    <row r="829" spans="1:7">
      <c r="A829" s="23">
        <v>2014</v>
      </c>
      <c r="B829" s="23" t="s">
        <v>1886</v>
      </c>
      <c r="C829" s="22" t="s">
        <v>14</v>
      </c>
      <c r="D829" s="23" t="s">
        <v>3561</v>
      </c>
      <c r="E829" s="34" t="s">
        <v>207</v>
      </c>
      <c r="F829" s="36">
        <v>74</v>
      </c>
      <c r="G829" s="25">
        <v>73</v>
      </c>
    </row>
    <row r="830" spans="1:7">
      <c r="A830" s="23">
        <v>2014</v>
      </c>
      <c r="B830" s="23" t="s">
        <v>1886</v>
      </c>
      <c r="C830" s="22" t="s">
        <v>14</v>
      </c>
      <c r="D830" s="23" t="s">
        <v>3561</v>
      </c>
      <c r="E830" s="34" t="s">
        <v>205</v>
      </c>
      <c r="F830" s="36">
        <v>2</v>
      </c>
      <c r="G830" s="25">
        <v>2</v>
      </c>
    </row>
    <row r="831" spans="1:7">
      <c r="A831" s="23">
        <v>2014</v>
      </c>
      <c r="B831" s="23" t="s">
        <v>1886</v>
      </c>
      <c r="C831" s="22" t="s">
        <v>14</v>
      </c>
      <c r="D831" s="23" t="s">
        <v>3561</v>
      </c>
      <c r="E831" s="34" t="s">
        <v>206</v>
      </c>
      <c r="F831" s="36">
        <v>61</v>
      </c>
      <c r="G831" s="25">
        <v>58.75</v>
      </c>
    </row>
    <row r="832" spans="1:7">
      <c r="A832" s="23">
        <v>2014</v>
      </c>
      <c r="B832" s="23" t="s">
        <v>1886</v>
      </c>
      <c r="C832" s="22" t="s">
        <v>14</v>
      </c>
      <c r="D832" s="23" t="s">
        <v>3561</v>
      </c>
      <c r="E832" s="34" t="s">
        <v>204</v>
      </c>
      <c r="F832" s="36">
        <v>8</v>
      </c>
      <c r="G832" s="25">
        <v>7.5</v>
      </c>
    </row>
    <row r="833" spans="1:7">
      <c r="A833" s="23">
        <v>2014</v>
      </c>
      <c r="B833" s="23" t="s">
        <v>1886</v>
      </c>
      <c r="C833" s="22" t="s">
        <v>23</v>
      </c>
      <c r="D833" s="23" t="s">
        <v>3562</v>
      </c>
      <c r="E833" s="34" t="s">
        <v>207</v>
      </c>
      <c r="F833" s="36">
        <v>5</v>
      </c>
      <c r="G833" s="25">
        <v>0</v>
      </c>
    </row>
    <row r="834" spans="1:7">
      <c r="A834" s="23">
        <v>2014</v>
      </c>
      <c r="B834" s="23" t="s">
        <v>1886</v>
      </c>
      <c r="C834" s="22" t="s">
        <v>23</v>
      </c>
      <c r="D834" s="23" t="s">
        <v>3562</v>
      </c>
      <c r="E834" s="34" t="s">
        <v>205</v>
      </c>
      <c r="F834" s="36">
        <v>92</v>
      </c>
      <c r="G834" s="25">
        <v>0</v>
      </c>
    </row>
    <row r="835" spans="1:7">
      <c r="A835" s="23">
        <v>2014</v>
      </c>
      <c r="B835" s="23" t="s">
        <v>1886</v>
      </c>
      <c r="C835" s="22" t="s">
        <v>23</v>
      </c>
      <c r="D835" s="23" t="s">
        <v>3562</v>
      </c>
      <c r="E835" s="34" t="s">
        <v>4105</v>
      </c>
      <c r="F835" s="36">
        <v>1</v>
      </c>
      <c r="G835" s="25">
        <v>0</v>
      </c>
    </row>
    <row r="836" spans="1:7">
      <c r="A836" s="23">
        <v>2014</v>
      </c>
      <c r="B836" s="23" t="s">
        <v>1886</v>
      </c>
      <c r="C836" s="22" t="s">
        <v>23</v>
      </c>
      <c r="D836" s="23" t="s">
        <v>3562</v>
      </c>
      <c r="E836" s="34" t="s">
        <v>206</v>
      </c>
      <c r="F836" s="36">
        <v>102</v>
      </c>
      <c r="G836" s="25">
        <v>0</v>
      </c>
    </row>
    <row r="837" spans="1:7">
      <c r="A837" s="23">
        <v>2014</v>
      </c>
      <c r="B837" s="23" t="s">
        <v>1886</v>
      </c>
      <c r="C837" s="22" t="s">
        <v>23</v>
      </c>
      <c r="D837" s="23" t="s">
        <v>3562</v>
      </c>
      <c r="E837" s="34" t="s">
        <v>204</v>
      </c>
      <c r="F837" s="36">
        <v>48</v>
      </c>
      <c r="G837" s="25">
        <v>0</v>
      </c>
    </row>
    <row r="838" spans="1:7">
      <c r="A838" s="23">
        <v>2014</v>
      </c>
      <c r="B838" s="23" t="s">
        <v>1886</v>
      </c>
      <c r="C838" s="22" t="s">
        <v>23</v>
      </c>
      <c r="D838" s="23" t="s">
        <v>3562</v>
      </c>
      <c r="E838" s="34" t="s">
        <v>3570</v>
      </c>
      <c r="F838" s="36">
        <v>2</v>
      </c>
      <c r="G838" s="25">
        <v>0</v>
      </c>
    </row>
    <row r="839" spans="1:7">
      <c r="A839" s="23">
        <v>2014</v>
      </c>
      <c r="B839" s="23" t="s">
        <v>1886</v>
      </c>
      <c r="C839" s="22" t="s">
        <v>23</v>
      </c>
      <c r="D839" s="23" t="s">
        <v>3561</v>
      </c>
      <c r="E839" s="34" t="s">
        <v>207</v>
      </c>
      <c r="F839" s="36">
        <v>21</v>
      </c>
      <c r="G839" s="25">
        <v>20.5</v>
      </c>
    </row>
    <row r="840" spans="1:7">
      <c r="A840" s="23">
        <v>2014</v>
      </c>
      <c r="B840" s="23" t="s">
        <v>1886</v>
      </c>
      <c r="C840" s="22" t="s">
        <v>23</v>
      </c>
      <c r="D840" s="23" t="s">
        <v>3561</v>
      </c>
      <c r="E840" s="34" t="s">
        <v>205</v>
      </c>
      <c r="F840" s="36">
        <v>7</v>
      </c>
      <c r="G840" s="25">
        <v>7</v>
      </c>
    </row>
    <row r="841" spans="1:7">
      <c r="A841" s="23">
        <v>2014</v>
      </c>
      <c r="B841" s="23" t="s">
        <v>1886</v>
      </c>
      <c r="C841" s="22" t="s">
        <v>23</v>
      </c>
      <c r="D841" s="23" t="s">
        <v>3561</v>
      </c>
      <c r="E841" s="34" t="s">
        <v>206</v>
      </c>
      <c r="F841" s="36">
        <v>31</v>
      </c>
      <c r="G841" s="25">
        <v>31</v>
      </c>
    </row>
    <row r="842" spans="1:7">
      <c r="A842" s="23">
        <v>2014</v>
      </c>
      <c r="B842" s="23" t="s">
        <v>1886</v>
      </c>
      <c r="C842" s="22" t="s">
        <v>23</v>
      </c>
      <c r="D842" s="23" t="s">
        <v>3561</v>
      </c>
      <c r="E842" s="34" t="s">
        <v>204</v>
      </c>
      <c r="F842" s="36">
        <v>7</v>
      </c>
      <c r="G842" s="25">
        <v>7</v>
      </c>
    </row>
    <row r="843" spans="1:7">
      <c r="A843" s="23">
        <v>2014</v>
      </c>
      <c r="B843" s="23" t="s">
        <v>1886</v>
      </c>
      <c r="C843" s="22" t="s">
        <v>41</v>
      </c>
      <c r="D843" s="23" t="s">
        <v>3562</v>
      </c>
      <c r="E843" s="34" t="s">
        <v>207</v>
      </c>
      <c r="F843" s="36">
        <v>3</v>
      </c>
      <c r="G843" s="25">
        <v>0</v>
      </c>
    </row>
    <row r="844" spans="1:7">
      <c r="A844" s="23">
        <v>2014</v>
      </c>
      <c r="B844" s="23" t="s">
        <v>1886</v>
      </c>
      <c r="C844" s="22" t="s">
        <v>41</v>
      </c>
      <c r="D844" s="23" t="s">
        <v>3562</v>
      </c>
      <c r="E844" s="34" t="s">
        <v>205</v>
      </c>
      <c r="F844" s="36">
        <v>84</v>
      </c>
      <c r="G844" s="25">
        <v>0</v>
      </c>
    </row>
    <row r="845" spans="1:7">
      <c r="A845" s="23">
        <v>2014</v>
      </c>
      <c r="B845" s="23" t="s">
        <v>1886</v>
      </c>
      <c r="C845" s="22" t="s">
        <v>41</v>
      </c>
      <c r="D845" s="23" t="s">
        <v>3562</v>
      </c>
      <c r="E845" s="34" t="s">
        <v>206</v>
      </c>
      <c r="F845" s="36">
        <v>62</v>
      </c>
      <c r="G845" s="25">
        <v>0</v>
      </c>
    </row>
    <row r="846" spans="1:7">
      <c r="A846" s="23">
        <v>2014</v>
      </c>
      <c r="B846" s="23" t="s">
        <v>1886</v>
      </c>
      <c r="C846" s="22" t="s">
        <v>41</v>
      </c>
      <c r="D846" s="23" t="s">
        <v>3562</v>
      </c>
      <c r="E846" s="34" t="s">
        <v>204</v>
      </c>
      <c r="F846" s="36">
        <v>56</v>
      </c>
      <c r="G846" s="25">
        <v>0</v>
      </c>
    </row>
    <row r="847" spans="1:7">
      <c r="A847" s="23">
        <v>2014</v>
      </c>
      <c r="B847" s="23" t="s">
        <v>1886</v>
      </c>
      <c r="C847" s="22" t="s">
        <v>41</v>
      </c>
      <c r="D847" s="23" t="s">
        <v>3562</v>
      </c>
      <c r="E847" s="34" t="s">
        <v>3570</v>
      </c>
      <c r="F847" s="36">
        <v>4</v>
      </c>
      <c r="G847" s="25">
        <v>0</v>
      </c>
    </row>
    <row r="848" spans="1:7">
      <c r="A848" s="23">
        <v>2014</v>
      </c>
      <c r="B848" s="23" t="s">
        <v>1886</v>
      </c>
      <c r="C848" s="22" t="s">
        <v>41</v>
      </c>
      <c r="D848" s="23" t="s">
        <v>3561</v>
      </c>
      <c r="E848" s="34" t="s">
        <v>207</v>
      </c>
      <c r="F848" s="36">
        <v>12</v>
      </c>
      <c r="G848" s="25">
        <v>10</v>
      </c>
    </row>
    <row r="849" spans="1:7">
      <c r="A849" s="23">
        <v>2014</v>
      </c>
      <c r="B849" s="23" t="s">
        <v>1886</v>
      </c>
      <c r="C849" s="22" t="s">
        <v>41</v>
      </c>
      <c r="D849" s="23" t="s">
        <v>3561</v>
      </c>
      <c r="E849" s="34" t="s">
        <v>205</v>
      </c>
      <c r="F849" s="36">
        <v>12</v>
      </c>
      <c r="G849" s="25">
        <v>9</v>
      </c>
    </row>
    <row r="850" spans="1:7">
      <c r="A850" s="23">
        <v>2014</v>
      </c>
      <c r="B850" s="23" t="s">
        <v>1886</v>
      </c>
      <c r="C850" s="22" t="s">
        <v>41</v>
      </c>
      <c r="D850" s="23" t="s">
        <v>3561</v>
      </c>
      <c r="E850" s="34" t="s">
        <v>206</v>
      </c>
      <c r="F850" s="36">
        <v>14</v>
      </c>
      <c r="G850" s="25">
        <v>9.5</v>
      </c>
    </row>
    <row r="851" spans="1:7">
      <c r="A851" s="23">
        <v>2014</v>
      </c>
      <c r="B851" s="23" t="s">
        <v>1886</v>
      </c>
      <c r="C851" s="22" t="s">
        <v>41</v>
      </c>
      <c r="D851" s="23" t="s">
        <v>3561</v>
      </c>
      <c r="E851" s="34" t="s">
        <v>204</v>
      </c>
      <c r="F851" s="36">
        <v>6</v>
      </c>
      <c r="G851" s="25">
        <v>2.75</v>
      </c>
    </row>
    <row r="852" spans="1:7">
      <c r="A852" s="23">
        <v>2014</v>
      </c>
      <c r="B852" s="23" t="s">
        <v>1886</v>
      </c>
      <c r="C852" s="22" t="s">
        <v>60</v>
      </c>
      <c r="D852" s="23" t="s">
        <v>3562</v>
      </c>
      <c r="E852" s="34" t="s">
        <v>207</v>
      </c>
      <c r="F852" s="36">
        <v>6</v>
      </c>
      <c r="G852" s="25">
        <v>0</v>
      </c>
    </row>
    <row r="853" spans="1:7">
      <c r="A853" s="23">
        <v>2014</v>
      </c>
      <c r="B853" s="23" t="s">
        <v>1886</v>
      </c>
      <c r="C853" s="22" t="s">
        <v>60</v>
      </c>
      <c r="D853" s="23" t="s">
        <v>3562</v>
      </c>
      <c r="E853" s="34" t="s">
        <v>205</v>
      </c>
      <c r="F853" s="36">
        <v>6</v>
      </c>
      <c r="G853" s="25">
        <v>0</v>
      </c>
    </row>
    <row r="854" spans="1:7">
      <c r="A854" s="23">
        <v>2014</v>
      </c>
      <c r="B854" s="23" t="s">
        <v>1886</v>
      </c>
      <c r="C854" s="22" t="s">
        <v>60</v>
      </c>
      <c r="D854" s="23" t="s">
        <v>3562</v>
      </c>
      <c r="E854" s="34" t="s">
        <v>206</v>
      </c>
      <c r="F854" s="36">
        <v>77</v>
      </c>
      <c r="G854" s="25">
        <v>0</v>
      </c>
    </row>
    <row r="855" spans="1:7">
      <c r="A855" s="23">
        <v>2014</v>
      </c>
      <c r="B855" s="23" t="s">
        <v>1886</v>
      </c>
      <c r="C855" s="22" t="s">
        <v>60</v>
      </c>
      <c r="D855" s="23" t="s">
        <v>3562</v>
      </c>
      <c r="E855" s="34" t="s">
        <v>204</v>
      </c>
      <c r="F855" s="36">
        <v>10</v>
      </c>
      <c r="G855" s="25">
        <v>0</v>
      </c>
    </row>
    <row r="856" spans="1:7">
      <c r="A856" s="23">
        <v>2014</v>
      </c>
      <c r="B856" s="23" t="s">
        <v>1886</v>
      </c>
      <c r="C856" s="22" t="s">
        <v>60</v>
      </c>
      <c r="D856" s="23" t="s">
        <v>3561</v>
      </c>
      <c r="E856" s="34" t="s">
        <v>207</v>
      </c>
      <c r="F856" s="36">
        <v>11</v>
      </c>
      <c r="G856" s="25">
        <v>10.5</v>
      </c>
    </row>
    <row r="857" spans="1:7">
      <c r="A857" s="23">
        <v>2014</v>
      </c>
      <c r="B857" s="23" t="s">
        <v>1886</v>
      </c>
      <c r="C857" s="22" t="s">
        <v>60</v>
      </c>
      <c r="D857" s="23" t="s">
        <v>3561</v>
      </c>
      <c r="E857" s="34" t="s">
        <v>205</v>
      </c>
      <c r="F857" s="36">
        <v>1</v>
      </c>
      <c r="G857" s="25">
        <v>1</v>
      </c>
    </row>
    <row r="858" spans="1:7">
      <c r="A858" s="23">
        <v>2014</v>
      </c>
      <c r="B858" s="23" t="s">
        <v>1886</v>
      </c>
      <c r="C858" s="22" t="s">
        <v>60</v>
      </c>
      <c r="D858" s="23" t="s">
        <v>3561</v>
      </c>
      <c r="E858" s="34" t="s">
        <v>206</v>
      </c>
      <c r="F858" s="36">
        <v>17</v>
      </c>
      <c r="G858" s="25">
        <v>17</v>
      </c>
    </row>
    <row r="859" spans="1:7">
      <c r="A859" s="23">
        <v>2014</v>
      </c>
      <c r="B859" s="23" t="s">
        <v>1886</v>
      </c>
      <c r="C859" s="22" t="s">
        <v>70</v>
      </c>
      <c r="D859" s="23" t="s">
        <v>3562</v>
      </c>
      <c r="E859" s="34" t="s">
        <v>207</v>
      </c>
      <c r="F859" s="36">
        <v>5</v>
      </c>
      <c r="G859" s="25">
        <v>0</v>
      </c>
    </row>
    <row r="860" spans="1:7">
      <c r="A860" s="23">
        <v>2014</v>
      </c>
      <c r="B860" s="23" t="s">
        <v>1886</v>
      </c>
      <c r="C860" s="22" t="s">
        <v>70</v>
      </c>
      <c r="D860" s="23" t="s">
        <v>3562</v>
      </c>
      <c r="E860" s="34" t="s">
        <v>205</v>
      </c>
      <c r="F860" s="36">
        <v>4</v>
      </c>
      <c r="G860" s="25">
        <v>0</v>
      </c>
    </row>
    <row r="861" spans="1:7">
      <c r="A861" s="23">
        <v>2014</v>
      </c>
      <c r="B861" s="23" t="s">
        <v>1886</v>
      </c>
      <c r="C861" s="22" t="s">
        <v>70</v>
      </c>
      <c r="D861" s="23" t="s">
        <v>3562</v>
      </c>
      <c r="E861" s="34" t="s">
        <v>3569</v>
      </c>
      <c r="F861" s="36">
        <v>1</v>
      </c>
      <c r="G861" s="25">
        <v>0</v>
      </c>
    </row>
    <row r="862" spans="1:7">
      <c r="A862" s="23">
        <v>2014</v>
      </c>
      <c r="B862" s="23" t="s">
        <v>1886</v>
      </c>
      <c r="C862" s="22" t="s">
        <v>70</v>
      </c>
      <c r="D862" s="23" t="s">
        <v>3562</v>
      </c>
      <c r="E862" s="34" t="s">
        <v>206</v>
      </c>
      <c r="F862" s="36">
        <v>26</v>
      </c>
      <c r="G862" s="25">
        <v>0</v>
      </c>
    </row>
    <row r="863" spans="1:7">
      <c r="A863" s="23">
        <v>2014</v>
      </c>
      <c r="B863" s="23" t="s">
        <v>1886</v>
      </c>
      <c r="C863" s="22" t="s">
        <v>70</v>
      </c>
      <c r="D863" s="23" t="s">
        <v>3562</v>
      </c>
      <c r="E863" s="34" t="s">
        <v>204</v>
      </c>
      <c r="F863" s="36">
        <v>17</v>
      </c>
      <c r="G863" s="25">
        <v>0</v>
      </c>
    </row>
    <row r="864" spans="1:7">
      <c r="A864" s="23">
        <v>2014</v>
      </c>
      <c r="B864" s="23" t="s">
        <v>1886</v>
      </c>
      <c r="C864" s="22" t="s">
        <v>70</v>
      </c>
      <c r="D864" s="23" t="s">
        <v>3562</v>
      </c>
      <c r="E864" s="34" t="s">
        <v>3570</v>
      </c>
      <c r="F864" s="36">
        <v>1</v>
      </c>
      <c r="G864" s="25">
        <v>0</v>
      </c>
    </row>
    <row r="865" spans="1:7">
      <c r="A865" s="23">
        <v>2014</v>
      </c>
      <c r="B865" s="23" t="s">
        <v>1886</v>
      </c>
      <c r="C865" s="22" t="s">
        <v>70</v>
      </c>
      <c r="D865" s="23" t="s">
        <v>3561</v>
      </c>
      <c r="E865" s="34" t="s">
        <v>207</v>
      </c>
      <c r="F865" s="36">
        <v>29</v>
      </c>
      <c r="G865" s="25">
        <v>28.5</v>
      </c>
    </row>
    <row r="866" spans="1:7">
      <c r="A866" s="23">
        <v>2014</v>
      </c>
      <c r="B866" s="23" t="s">
        <v>1886</v>
      </c>
      <c r="C866" s="22" t="s">
        <v>70</v>
      </c>
      <c r="D866" s="23" t="s">
        <v>3561</v>
      </c>
      <c r="E866" s="34" t="s">
        <v>206</v>
      </c>
      <c r="F866" s="36">
        <v>20</v>
      </c>
      <c r="G866" s="25">
        <v>17.5</v>
      </c>
    </row>
    <row r="867" spans="1:7">
      <c r="A867" s="23">
        <v>2014</v>
      </c>
      <c r="B867" s="23" t="s">
        <v>1886</v>
      </c>
      <c r="C867" s="22" t="s">
        <v>76</v>
      </c>
      <c r="D867" s="23" t="s">
        <v>3562</v>
      </c>
      <c r="E867" s="34" t="s">
        <v>207</v>
      </c>
      <c r="F867" s="36">
        <v>4</v>
      </c>
      <c r="G867" s="25">
        <v>0</v>
      </c>
    </row>
    <row r="868" spans="1:7">
      <c r="A868" s="23">
        <v>2014</v>
      </c>
      <c r="B868" s="23" t="s">
        <v>1886</v>
      </c>
      <c r="C868" s="22" t="s">
        <v>76</v>
      </c>
      <c r="D868" s="23" t="s">
        <v>3562</v>
      </c>
      <c r="E868" s="34" t="s">
        <v>205</v>
      </c>
      <c r="F868" s="36">
        <v>55</v>
      </c>
      <c r="G868" s="25">
        <v>0</v>
      </c>
    </row>
    <row r="869" spans="1:7">
      <c r="A869" s="23">
        <v>2014</v>
      </c>
      <c r="B869" s="23" t="s">
        <v>1886</v>
      </c>
      <c r="C869" s="22" t="s">
        <v>76</v>
      </c>
      <c r="D869" s="23" t="s">
        <v>3562</v>
      </c>
      <c r="E869" s="34" t="s">
        <v>3569</v>
      </c>
      <c r="F869" s="36">
        <v>2</v>
      </c>
      <c r="G869" s="25">
        <v>0</v>
      </c>
    </row>
    <row r="870" spans="1:7">
      <c r="A870" s="23">
        <v>2014</v>
      </c>
      <c r="B870" s="23" t="s">
        <v>1886</v>
      </c>
      <c r="C870" s="22" t="s">
        <v>76</v>
      </c>
      <c r="D870" s="23" t="s">
        <v>3562</v>
      </c>
      <c r="E870" s="34" t="s">
        <v>206</v>
      </c>
      <c r="F870" s="36">
        <v>104</v>
      </c>
      <c r="G870" s="25">
        <v>0</v>
      </c>
    </row>
    <row r="871" spans="1:7">
      <c r="A871" s="23">
        <v>2014</v>
      </c>
      <c r="B871" s="23" t="s">
        <v>1886</v>
      </c>
      <c r="C871" s="22" t="s">
        <v>76</v>
      </c>
      <c r="D871" s="23" t="s">
        <v>3562</v>
      </c>
      <c r="E871" s="34" t="s">
        <v>204</v>
      </c>
      <c r="F871" s="36">
        <v>145</v>
      </c>
      <c r="G871" s="25">
        <v>0</v>
      </c>
    </row>
    <row r="872" spans="1:7">
      <c r="A872" s="23">
        <v>2014</v>
      </c>
      <c r="B872" s="23" t="s">
        <v>1886</v>
      </c>
      <c r="C872" s="22" t="s">
        <v>76</v>
      </c>
      <c r="D872" s="23" t="s">
        <v>3562</v>
      </c>
      <c r="E872" s="34" t="s">
        <v>3570</v>
      </c>
      <c r="F872" s="36">
        <v>9</v>
      </c>
      <c r="G872" s="25">
        <v>0</v>
      </c>
    </row>
    <row r="873" spans="1:7">
      <c r="A873" s="23">
        <v>2014</v>
      </c>
      <c r="B873" s="23" t="s">
        <v>1886</v>
      </c>
      <c r="C873" s="22" t="s">
        <v>76</v>
      </c>
      <c r="D873" s="23" t="s">
        <v>3561</v>
      </c>
      <c r="E873" s="34" t="s">
        <v>207</v>
      </c>
      <c r="F873" s="36">
        <v>9</v>
      </c>
      <c r="G873" s="25">
        <v>9</v>
      </c>
    </row>
    <row r="874" spans="1:7">
      <c r="A874" s="23">
        <v>2014</v>
      </c>
      <c r="B874" s="23" t="s">
        <v>1886</v>
      </c>
      <c r="C874" s="22" t="s">
        <v>76</v>
      </c>
      <c r="D874" s="23" t="s">
        <v>3561</v>
      </c>
      <c r="E874" s="34" t="s">
        <v>205</v>
      </c>
      <c r="F874" s="36">
        <v>4</v>
      </c>
      <c r="G874" s="25">
        <v>2.75</v>
      </c>
    </row>
    <row r="875" spans="1:7">
      <c r="A875" s="23">
        <v>2014</v>
      </c>
      <c r="B875" s="23" t="s">
        <v>1886</v>
      </c>
      <c r="C875" s="22" t="s">
        <v>76</v>
      </c>
      <c r="D875" s="23" t="s">
        <v>3561</v>
      </c>
      <c r="E875" s="34" t="s">
        <v>206</v>
      </c>
      <c r="F875" s="36">
        <v>40</v>
      </c>
      <c r="G875" s="25">
        <v>39</v>
      </c>
    </row>
    <row r="876" spans="1:7">
      <c r="A876" s="23">
        <v>2014</v>
      </c>
      <c r="B876" s="23" t="s">
        <v>1886</v>
      </c>
      <c r="C876" s="22" t="s">
        <v>76</v>
      </c>
      <c r="D876" s="23" t="s">
        <v>3561</v>
      </c>
      <c r="E876" s="34" t="s">
        <v>204</v>
      </c>
      <c r="F876" s="36">
        <v>5</v>
      </c>
      <c r="G876" s="25">
        <v>5</v>
      </c>
    </row>
    <row r="877" spans="1:7">
      <c r="A877" s="23">
        <v>2014</v>
      </c>
      <c r="B877" s="23" t="s">
        <v>1886</v>
      </c>
      <c r="C877" s="22" t="s">
        <v>83</v>
      </c>
      <c r="D877" s="23" t="s">
        <v>3562</v>
      </c>
      <c r="E877" s="34" t="s">
        <v>207</v>
      </c>
      <c r="F877" s="36">
        <v>2</v>
      </c>
      <c r="G877" s="25">
        <v>0</v>
      </c>
    </row>
    <row r="878" spans="1:7">
      <c r="A878" s="23">
        <v>2014</v>
      </c>
      <c r="B878" s="23" t="s">
        <v>1886</v>
      </c>
      <c r="C878" s="22" t="s">
        <v>83</v>
      </c>
      <c r="D878" s="23" t="s">
        <v>3562</v>
      </c>
      <c r="E878" s="34" t="s">
        <v>206</v>
      </c>
      <c r="F878" s="36">
        <v>1</v>
      </c>
      <c r="G878" s="25">
        <v>0</v>
      </c>
    </row>
    <row r="879" spans="1:7">
      <c r="A879" s="23">
        <v>2014</v>
      </c>
      <c r="B879" s="23" t="s">
        <v>1886</v>
      </c>
      <c r="C879" s="22" t="s">
        <v>83</v>
      </c>
      <c r="D879" s="23" t="s">
        <v>3561</v>
      </c>
      <c r="E879" s="34" t="s">
        <v>207</v>
      </c>
      <c r="F879" s="36">
        <v>3</v>
      </c>
      <c r="G879" s="25">
        <v>2</v>
      </c>
    </row>
    <row r="880" spans="1:7">
      <c r="A880" s="23">
        <v>2014</v>
      </c>
      <c r="B880" s="23" t="s">
        <v>1886</v>
      </c>
      <c r="C880" s="22" t="s">
        <v>86</v>
      </c>
      <c r="D880" s="23" t="s">
        <v>3562</v>
      </c>
      <c r="E880" s="34" t="s">
        <v>207</v>
      </c>
      <c r="F880" s="36">
        <v>6</v>
      </c>
      <c r="G880" s="25">
        <v>0</v>
      </c>
    </row>
    <row r="881" spans="1:7">
      <c r="A881" s="23">
        <v>2014</v>
      </c>
      <c r="B881" s="23" t="s">
        <v>1886</v>
      </c>
      <c r="C881" s="22" t="s">
        <v>86</v>
      </c>
      <c r="D881" s="23" t="s">
        <v>3562</v>
      </c>
      <c r="E881" s="34" t="s">
        <v>205</v>
      </c>
      <c r="F881" s="36">
        <v>10</v>
      </c>
      <c r="G881" s="25">
        <v>0</v>
      </c>
    </row>
    <row r="882" spans="1:7">
      <c r="A882" s="23">
        <v>2014</v>
      </c>
      <c r="B882" s="23" t="s">
        <v>1886</v>
      </c>
      <c r="C882" s="22" t="s">
        <v>86</v>
      </c>
      <c r="D882" s="23" t="s">
        <v>3562</v>
      </c>
      <c r="E882" s="34" t="s">
        <v>206</v>
      </c>
      <c r="F882" s="36">
        <v>25</v>
      </c>
      <c r="G882" s="25">
        <v>0</v>
      </c>
    </row>
    <row r="883" spans="1:7">
      <c r="A883" s="23">
        <v>2014</v>
      </c>
      <c r="B883" s="23" t="s">
        <v>1886</v>
      </c>
      <c r="C883" s="22" t="s">
        <v>86</v>
      </c>
      <c r="D883" s="23" t="s">
        <v>3562</v>
      </c>
      <c r="E883" s="34" t="s">
        <v>204</v>
      </c>
      <c r="F883" s="36">
        <v>21</v>
      </c>
      <c r="G883" s="25">
        <v>0</v>
      </c>
    </row>
    <row r="884" spans="1:7">
      <c r="A884" s="23">
        <v>2014</v>
      </c>
      <c r="B884" s="23" t="s">
        <v>1886</v>
      </c>
      <c r="C884" s="22" t="s">
        <v>86</v>
      </c>
      <c r="D884" s="23" t="s">
        <v>3561</v>
      </c>
      <c r="E884" s="34" t="s">
        <v>207</v>
      </c>
      <c r="F884" s="36">
        <v>8</v>
      </c>
      <c r="G884" s="25">
        <v>8</v>
      </c>
    </row>
    <row r="885" spans="1:7">
      <c r="A885" s="23">
        <v>2014</v>
      </c>
      <c r="B885" s="23" t="s">
        <v>1886</v>
      </c>
      <c r="C885" s="22" t="s">
        <v>86</v>
      </c>
      <c r="D885" s="23" t="s">
        <v>3561</v>
      </c>
      <c r="E885" s="34" t="s">
        <v>205</v>
      </c>
      <c r="F885" s="36">
        <v>1</v>
      </c>
      <c r="G885" s="25">
        <v>0.5</v>
      </c>
    </row>
    <row r="886" spans="1:7">
      <c r="A886" s="23">
        <v>2014</v>
      </c>
      <c r="B886" s="23" t="s">
        <v>1886</v>
      </c>
      <c r="C886" s="22" t="s">
        <v>86</v>
      </c>
      <c r="D886" s="23" t="s">
        <v>3561</v>
      </c>
      <c r="E886" s="34" t="s">
        <v>206</v>
      </c>
      <c r="F886" s="36">
        <v>21</v>
      </c>
      <c r="G886" s="25">
        <v>19</v>
      </c>
    </row>
    <row r="887" spans="1:7">
      <c r="A887" s="23">
        <v>2014</v>
      </c>
      <c r="B887" s="23" t="s">
        <v>1886</v>
      </c>
      <c r="C887" s="22" t="s">
        <v>86</v>
      </c>
      <c r="D887" s="23" t="s">
        <v>3561</v>
      </c>
      <c r="E887" s="34" t="s">
        <v>204</v>
      </c>
      <c r="F887" s="36">
        <v>2</v>
      </c>
      <c r="G887" s="25">
        <v>1.5</v>
      </c>
    </row>
    <row r="888" spans="1:7">
      <c r="A888" s="23">
        <v>2014</v>
      </c>
      <c r="B888" s="23" t="s">
        <v>1886</v>
      </c>
      <c r="C888" s="22" t="s">
        <v>89</v>
      </c>
      <c r="D888" s="23" t="s">
        <v>3562</v>
      </c>
      <c r="E888" s="34" t="s">
        <v>206</v>
      </c>
      <c r="F888" s="36">
        <v>2</v>
      </c>
      <c r="G888" s="25">
        <v>0</v>
      </c>
    </row>
    <row r="889" spans="1:7">
      <c r="A889" s="23">
        <v>2014</v>
      </c>
      <c r="B889" s="23" t="s">
        <v>1886</v>
      </c>
      <c r="C889" s="22" t="s">
        <v>89</v>
      </c>
      <c r="D889" s="23" t="s">
        <v>3561</v>
      </c>
      <c r="E889" s="34" t="s">
        <v>207</v>
      </c>
      <c r="F889" s="36">
        <v>7</v>
      </c>
      <c r="G889" s="25">
        <v>5.5</v>
      </c>
    </row>
    <row r="890" spans="1:7">
      <c r="A890" s="23">
        <v>2014</v>
      </c>
      <c r="B890" s="23" t="s">
        <v>1886</v>
      </c>
      <c r="C890" s="22" t="s">
        <v>89</v>
      </c>
      <c r="D890" s="23" t="s">
        <v>3561</v>
      </c>
      <c r="E890" s="34" t="s">
        <v>205</v>
      </c>
      <c r="F890" s="36">
        <v>5</v>
      </c>
      <c r="G890" s="25">
        <v>4</v>
      </c>
    </row>
    <row r="891" spans="1:7">
      <c r="A891" s="23">
        <v>2014</v>
      </c>
      <c r="B891" s="23" t="s">
        <v>1886</v>
      </c>
      <c r="C891" s="22" t="s">
        <v>89</v>
      </c>
      <c r="D891" s="23" t="s">
        <v>3561</v>
      </c>
      <c r="E891" s="34" t="s">
        <v>206</v>
      </c>
      <c r="F891" s="36">
        <v>16</v>
      </c>
      <c r="G891" s="25">
        <v>14</v>
      </c>
    </row>
    <row r="892" spans="1:7">
      <c r="A892" s="23">
        <v>2014</v>
      </c>
      <c r="B892" s="23" t="s">
        <v>1886</v>
      </c>
      <c r="C892" s="22" t="s">
        <v>94</v>
      </c>
      <c r="D892" s="23" t="s">
        <v>3562</v>
      </c>
      <c r="E892" s="34" t="s">
        <v>207</v>
      </c>
      <c r="F892" s="36">
        <v>3</v>
      </c>
      <c r="G892" s="25">
        <v>0</v>
      </c>
    </row>
    <row r="893" spans="1:7">
      <c r="A893" s="23">
        <v>2014</v>
      </c>
      <c r="B893" s="23" t="s">
        <v>1886</v>
      </c>
      <c r="C893" s="22" t="s">
        <v>94</v>
      </c>
      <c r="D893" s="23" t="s">
        <v>3562</v>
      </c>
      <c r="E893" s="34" t="s">
        <v>205</v>
      </c>
      <c r="F893" s="36">
        <v>2</v>
      </c>
      <c r="G893" s="25">
        <v>0</v>
      </c>
    </row>
    <row r="894" spans="1:7">
      <c r="A894" s="23">
        <v>2014</v>
      </c>
      <c r="B894" s="23" t="s">
        <v>1886</v>
      </c>
      <c r="C894" s="22" t="s">
        <v>94</v>
      </c>
      <c r="D894" s="23" t="s">
        <v>3562</v>
      </c>
      <c r="E894" s="34" t="s">
        <v>206</v>
      </c>
      <c r="F894" s="36">
        <v>8</v>
      </c>
      <c r="G894" s="25">
        <v>0</v>
      </c>
    </row>
    <row r="895" spans="1:7">
      <c r="A895" s="23">
        <v>2014</v>
      </c>
      <c r="B895" s="23" t="s">
        <v>1886</v>
      </c>
      <c r="C895" s="22" t="s">
        <v>94</v>
      </c>
      <c r="D895" s="23" t="s">
        <v>3562</v>
      </c>
      <c r="E895" s="34" t="s">
        <v>204</v>
      </c>
      <c r="F895" s="36">
        <v>1</v>
      </c>
      <c r="G895" s="25">
        <v>0</v>
      </c>
    </row>
    <row r="896" spans="1:7">
      <c r="A896" s="23">
        <v>2014</v>
      </c>
      <c r="B896" s="23" t="s">
        <v>1886</v>
      </c>
      <c r="C896" s="22" t="s">
        <v>94</v>
      </c>
      <c r="D896" s="23" t="s">
        <v>3561</v>
      </c>
      <c r="E896" s="34" t="s">
        <v>207</v>
      </c>
      <c r="F896" s="36">
        <v>15</v>
      </c>
      <c r="G896" s="25">
        <v>15</v>
      </c>
    </row>
    <row r="897" spans="1:7">
      <c r="A897" s="23">
        <v>2014</v>
      </c>
      <c r="B897" s="23" t="s">
        <v>1886</v>
      </c>
      <c r="C897" s="22" t="s">
        <v>94</v>
      </c>
      <c r="D897" s="23" t="s">
        <v>3561</v>
      </c>
      <c r="E897" s="34" t="s">
        <v>206</v>
      </c>
      <c r="F897" s="36">
        <v>12</v>
      </c>
      <c r="G897" s="25">
        <v>11.5</v>
      </c>
    </row>
    <row r="898" spans="1:7">
      <c r="A898" s="23">
        <v>2014</v>
      </c>
      <c r="B898" s="23" t="s">
        <v>1886</v>
      </c>
      <c r="C898" s="22" t="s">
        <v>94</v>
      </c>
      <c r="D898" s="23" t="s">
        <v>3561</v>
      </c>
      <c r="E898" s="34" t="s">
        <v>204</v>
      </c>
      <c r="F898" s="36">
        <v>1</v>
      </c>
      <c r="G898" s="25">
        <v>1</v>
      </c>
    </row>
    <row r="899" spans="1:7">
      <c r="A899" s="23">
        <v>2014</v>
      </c>
      <c r="B899" s="23" t="s">
        <v>1886</v>
      </c>
      <c r="C899" s="22" t="s">
        <v>100</v>
      </c>
      <c r="D899" s="23" t="s">
        <v>3562</v>
      </c>
      <c r="E899" s="34" t="s">
        <v>207</v>
      </c>
      <c r="F899" s="36">
        <v>6</v>
      </c>
      <c r="G899" s="25">
        <v>0</v>
      </c>
    </row>
    <row r="900" spans="1:7">
      <c r="A900" s="23">
        <v>2014</v>
      </c>
      <c r="B900" s="23" t="s">
        <v>1886</v>
      </c>
      <c r="C900" s="22" t="s">
        <v>100</v>
      </c>
      <c r="D900" s="23" t="s">
        <v>3562</v>
      </c>
      <c r="E900" s="34" t="s">
        <v>205</v>
      </c>
      <c r="F900" s="36">
        <v>1</v>
      </c>
      <c r="G900" s="25">
        <v>0</v>
      </c>
    </row>
    <row r="901" spans="1:7">
      <c r="A901" s="23">
        <v>2014</v>
      </c>
      <c r="B901" s="23" t="s">
        <v>1886</v>
      </c>
      <c r="C901" s="22" t="s">
        <v>100</v>
      </c>
      <c r="D901" s="23" t="s">
        <v>3562</v>
      </c>
      <c r="E901" s="34" t="s">
        <v>206</v>
      </c>
      <c r="F901" s="36">
        <v>12</v>
      </c>
      <c r="G901" s="25">
        <v>0</v>
      </c>
    </row>
    <row r="902" spans="1:7">
      <c r="A902" s="23">
        <v>2014</v>
      </c>
      <c r="B902" s="23" t="s">
        <v>1886</v>
      </c>
      <c r="C902" s="22" t="s">
        <v>100</v>
      </c>
      <c r="D902" s="23" t="s">
        <v>3562</v>
      </c>
      <c r="E902" s="34" t="s">
        <v>204</v>
      </c>
      <c r="F902" s="36">
        <v>9</v>
      </c>
      <c r="G902" s="25">
        <v>0</v>
      </c>
    </row>
    <row r="903" spans="1:7">
      <c r="A903" s="23">
        <v>2014</v>
      </c>
      <c r="B903" s="23" t="s">
        <v>1886</v>
      </c>
      <c r="C903" s="22" t="s">
        <v>100</v>
      </c>
      <c r="D903" s="23" t="s">
        <v>3561</v>
      </c>
      <c r="E903" s="34" t="s">
        <v>207</v>
      </c>
      <c r="F903" s="36">
        <v>15</v>
      </c>
      <c r="G903" s="25">
        <v>15</v>
      </c>
    </row>
    <row r="904" spans="1:7">
      <c r="A904" s="23">
        <v>2014</v>
      </c>
      <c r="B904" s="23" t="s">
        <v>1886</v>
      </c>
      <c r="C904" s="22" t="s">
        <v>100</v>
      </c>
      <c r="D904" s="23" t="s">
        <v>3561</v>
      </c>
      <c r="E904" s="34" t="s">
        <v>206</v>
      </c>
      <c r="F904" s="36">
        <v>5</v>
      </c>
      <c r="G904" s="25">
        <v>3</v>
      </c>
    </row>
    <row r="905" spans="1:7">
      <c r="A905" s="23">
        <v>2014</v>
      </c>
      <c r="B905" s="23" t="s">
        <v>1886</v>
      </c>
      <c r="C905" s="22" t="s">
        <v>100</v>
      </c>
      <c r="D905" s="23" t="s">
        <v>3561</v>
      </c>
      <c r="E905" s="34" t="s">
        <v>204</v>
      </c>
      <c r="F905" s="36">
        <v>7</v>
      </c>
      <c r="G905" s="25">
        <v>5</v>
      </c>
    </row>
    <row r="906" spans="1:7">
      <c r="A906" s="23">
        <v>2014</v>
      </c>
      <c r="B906" s="23" t="s">
        <v>1886</v>
      </c>
      <c r="C906" s="22" t="s">
        <v>104</v>
      </c>
      <c r="D906" s="23" t="s">
        <v>3562</v>
      </c>
      <c r="E906" s="34" t="s">
        <v>207</v>
      </c>
      <c r="F906" s="36">
        <v>11</v>
      </c>
      <c r="G906" s="25">
        <v>0</v>
      </c>
    </row>
    <row r="907" spans="1:7">
      <c r="A907" s="23">
        <v>2014</v>
      </c>
      <c r="B907" s="23" t="s">
        <v>1886</v>
      </c>
      <c r="C907" s="22" t="s">
        <v>104</v>
      </c>
      <c r="D907" s="23" t="s">
        <v>3562</v>
      </c>
      <c r="E907" s="34" t="s">
        <v>205</v>
      </c>
      <c r="F907" s="36">
        <v>51</v>
      </c>
      <c r="G907" s="25">
        <v>0</v>
      </c>
    </row>
    <row r="908" spans="1:7">
      <c r="A908" s="23">
        <v>2014</v>
      </c>
      <c r="B908" s="23" t="s">
        <v>1886</v>
      </c>
      <c r="C908" s="22" t="s">
        <v>104</v>
      </c>
      <c r="D908" s="23" t="s">
        <v>3562</v>
      </c>
      <c r="E908" s="34" t="s">
        <v>206</v>
      </c>
      <c r="F908" s="36">
        <v>102</v>
      </c>
      <c r="G908" s="25">
        <v>0</v>
      </c>
    </row>
    <row r="909" spans="1:7">
      <c r="A909" s="23">
        <v>2014</v>
      </c>
      <c r="B909" s="23" t="s">
        <v>1886</v>
      </c>
      <c r="C909" s="22" t="s">
        <v>104</v>
      </c>
      <c r="D909" s="23" t="s">
        <v>3562</v>
      </c>
      <c r="E909" s="34" t="s">
        <v>204</v>
      </c>
      <c r="F909" s="36">
        <v>85</v>
      </c>
      <c r="G909" s="25">
        <v>0</v>
      </c>
    </row>
    <row r="910" spans="1:7">
      <c r="A910" s="23">
        <v>2014</v>
      </c>
      <c r="B910" s="23" t="s">
        <v>1886</v>
      </c>
      <c r="C910" s="22" t="s">
        <v>104</v>
      </c>
      <c r="D910" s="23" t="s">
        <v>3562</v>
      </c>
      <c r="E910" s="34" t="s">
        <v>3570</v>
      </c>
      <c r="F910" s="36">
        <v>2</v>
      </c>
      <c r="G910" s="25">
        <v>0</v>
      </c>
    </row>
    <row r="911" spans="1:7">
      <c r="A911" s="23">
        <v>2014</v>
      </c>
      <c r="B911" s="23" t="s">
        <v>1886</v>
      </c>
      <c r="C911" s="22" t="s">
        <v>104</v>
      </c>
      <c r="D911" s="23" t="s">
        <v>3561</v>
      </c>
      <c r="E911" s="34" t="s">
        <v>207</v>
      </c>
      <c r="F911" s="36">
        <v>45</v>
      </c>
      <c r="G911" s="25">
        <v>44.5</v>
      </c>
    </row>
    <row r="912" spans="1:7">
      <c r="A912" s="23">
        <v>2014</v>
      </c>
      <c r="B912" s="23" t="s">
        <v>1886</v>
      </c>
      <c r="C912" s="22" t="s">
        <v>104</v>
      </c>
      <c r="D912" s="23" t="s">
        <v>3561</v>
      </c>
      <c r="E912" s="34" t="s">
        <v>205</v>
      </c>
      <c r="F912" s="36">
        <v>1</v>
      </c>
      <c r="G912" s="25">
        <v>1</v>
      </c>
    </row>
    <row r="913" spans="1:7">
      <c r="A913" s="23">
        <v>2014</v>
      </c>
      <c r="B913" s="23" t="s">
        <v>1886</v>
      </c>
      <c r="C913" s="22" t="s">
        <v>104</v>
      </c>
      <c r="D913" s="23" t="s">
        <v>3561</v>
      </c>
      <c r="E913" s="34" t="s">
        <v>206</v>
      </c>
      <c r="F913" s="36">
        <v>47</v>
      </c>
      <c r="G913" s="25">
        <v>47</v>
      </c>
    </row>
    <row r="914" spans="1:7">
      <c r="A914" s="23">
        <v>2014</v>
      </c>
      <c r="B914" s="23" t="s">
        <v>1886</v>
      </c>
      <c r="C914" s="22" t="s">
        <v>104</v>
      </c>
      <c r="D914" s="23" t="s">
        <v>3561</v>
      </c>
      <c r="E914" s="34" t="s">
        <v>204</v>
      </c>
      <c r="F914" s="36">
        <v>1</v>
      </c>
      <c r="G914" s="25">
        <v>1</v>
      </c>
    </row>
    <row r="915" spans="1:7">
      <c r="A915" s="23">
        <v>2014</v>
      </c>
      <c r="B915" s="23" t="s">
        <v>1886</v>
      </c>
      <c r="C915" s="22" t="s">
        <v>120</v>
      </c>
      <c r="D915" s="23" t="s">
        <v>3562</v>
      </c>
      <c r="E915" s="34" t="s">
        <v>207</v>
      </c>
      <c r="F915" s="36">
        <v>1</v>
      </c>
      <c r="G915" s="25">
        <v>0</v>
      </c>
    </row>
    <row r="916" spans="1:7">
      <c r="A916" s="23">
        <v>2014</v>
      </c>
      <c r="B916" s="23" t="s">
        <v>1886</v>
      </c>
      <c r="C916" s="22" t="s">
        <v>120</v>
      </c>
      <c r="D916" s="23" t="s">
        <v>3562</v>
      </c>
      <c r="E916" s="34" t="s">
        <v>4105</v>
      </c>
      <c r="F916" s="36">
        <v>5</v>
      </c>
      <c r="G916" s="25">
        <v>0</v>
      </c>
    </row>
    <row r="917" spans="1:7">
      <c r="A917" s="23">
        <v>2014</v>
      </c>
      <c r="B917" s="23" t="s">
        <v>1886</v>
      </c>
      <c r="C917" s="22" t="s">
        <v>120</v>
      </c>
      <c r="D917" s="23" t="s">
        <v>3562</v>
      </c>
      <c r="E917" s="34" t="s">
        <v>206</v>
      </c>
      <c r="F917" s="36">
        <v>1</v>
      </c>
      <c r="G917" s="25">
        <v>0</v>
      </c>
    </row>
    <row r="918" spans="1:7">
      <c r="A918" s="23">
        <v>2014</v>
      </c>
      <c r="B918" s="23" t="s">
        <v>1886</v>
      </c>
      <c r="C918" s="22" t="s">
        <v>120</v>
      </c>
      <c r="D918" s="23" t="s">
        <v>3562</v>
      </c>
      <c r="E918" s="34" t="s">
        <v>204</v>
      </c>
      <c r="F918" s="36">
        <v>10</v>
      </c>
      <c r="G918" s="25">
        <v>0</v>
      </c>
    </row>
    <row r="919" spans="1:7">
      <c r="A919" s="23">
        <v>2014</v>
      </c>
      <c r="B919" s="23" t="s">
        <v>1886</v>
      </c>
      <c r="C919" s="22" t="s">
        <v>120</v>
      </c>
      <c r="D919" s="23" t="s">
        <v>3562</v>
      </c>
      <c r="E919" s="34" t="s">
        <v>4106</v>
      </c>
      <c r="F919" s="36">
        <v>2</v>
      </c>
      <c r="G919" s="25">
        <v>0</v>
      </c>
    </row>
    <row r="920" spans="1:7">
      <c r="A920" s="23">
        <v>2014</v>
      </c>
      <c r="B920" s="23" t="s">
        <v>1886</v>
      </c>
      <c r="C920" s="22" t="s">
        <v>120</v>
      </c>
      <c r="D920" s="23" t="s">
        <v>3561</v>
      </c>
      <c r="E920" s="34" t="s">
        <v>207</v>
      </c>
      <c r="F920" s="36">
        <v>19</v>
      </c>
      <c r="G920" s="25">
        <v>15.5</v>
      </c>
    </row>
    <row r="921" spans="1:7">
      <c r="A921" s="23">
        <v>2014</v>
      </c>
      <c r="B921" s="23" t="s">
        <v>1886</v>
      </c>
      <c r="C921" s="22" t="s">
        <v>120</v>
      </c>
      <c r="D921" s="23" t="s">
        <v>3561</v>
      </c>
      <c r="E921" s="34" t="s">
        <v>205</v>
      </c>
      <c r="F921" s="36">
        <v>2</v>
      </c>
      <c r="G921" s="25">
        <v>2</v>
      </c>
    </row>
    <row r="922" spans="1:7">
      <c r="A922" s="23">
        <v>2014</v>
      </c>
      <c r="B922" s="23" t="s">
        <v>1886</v>
      </c>
      <c r="C922" s="22" t="s">
        <v>120</v>
      </c>
      <c r="D922" s="23" t="s">
        <v>3561</v>
      </c>
      <c r="E922" s="34" t="s">
        <v>4105</v>
      </c>
      <c r="F922" s="36">
        <v>89</v>
      </c>
      <c r="G922" s="25">
        <v>40.369999999999997</v>
      </c>
    </row>
    <row r="923" spans="1:7">
      <c r="A923" s="23">
        <v>2014</v>
      </c>
      <c r="B923" s="23" t="s">
        <v>1886</v>
      </c>
      <c r="C923" s="22" t="s">
        <v>120</v>
      </c>
      <c r="D923" s="23" t="s">
        <v>3561</v>
      </c>
      <c r="E923" s="34" t="s">
        <v>206</v>
      </c>
      <c r="F923" s="36">
        <v>53</v>
      </c>
      <c r="G923" s="25">
        <v>45.375</v>
      </c>
    </row>
    <row r="924" spans="1:7">
      <c r="A924" s="23">
        <v>2014</v>
      </c>
      <c r="B924" s="23" t="s">
        <v>1886</v>
      </c>
      <c r="C924" s="22" t="s">
        <v>120</v>
      </c>
      <c r="D924" s="23" t="s">
        <v>3561</v>
      </c>
      <c r="E924" s="34" t="s">
        <v>204</v>
      </c>
      <c r="F924" s="36">
        <v>6</v>
      </c>
      <c r="G924" s="25">
        <v>5.5</v>
      </c>
    </row>
    <row r="925" spans="1:7">
      <c r="A925" s="23">
        <v>2014</v>
      </c>
      <c r="B925" s="23" t="s">
        <v>1886</v>
      </c>
      <c r="C925" s="22" t="s">
        <v>120</v>
      </c>
      <c r="D925" s="23" t="s">
        <v>3561</v>
      </c>
      <c r="E925" s="34" t="s">
        <v>4106</v>
      </c>
      <c r="F925" s="36">
        <v>53</v>
      </c>
      <c r="G925" s="25">
        <v>24.375</v>
      </c>
    </row>
    <row r="926" spans="1:7">
      <c r="A926" s="23">
        <v>2014</v>
      </c>
      <c r="B926" s="23" t="s">
        <v>1886</v>
      </c>
      <c r="C926" s="22" t="s">
        <v>156</v>
      </c>
      <c r="D926" s="23" t="s">
        <v>3561</v>
      </c>
      <c r="E926" s="34" t="s">
        <v>207</v>
      </c>
      <c r="F926" s="36">
        <v>7</v>
      </c>
      <c r="G926" s="25">
        <v>6.1749999999999998</v>
      </c>
    </row>
    <row r="927" spans="1:7">
      <c r="A927" s="23">
        <v>2014</v>
      </c>
      <c r="B927" s="23" t="s">
        <v>1886</v>
      </c>
      <c r="C927" s="22" t="s">
        <v>156</v>
      </c>
      <c r="D927" s="23" t="s">
        <v>3561</v>
      </c>
      <c r="E927" s="34" t="s">
        <v>205</v>
      </c>
      <c r="F927" s="36">
        <v>8</v>
      </c>
      <c r="G927" s="25">
        <v>5.3000000000000007</v>
      </c>
    </row>
    <row r="928" spans="1:7">
      <c r="A928" s="23">
        <v>2014</v>
      </c>
      <c r="B928" s="23" t="s">
        <v>1886</v>
      </c>
      <c r="C928" s="22" t="s">
        <v>156</v>
      </c>
      <c r="D928" s="23" t="s">
        <v>3561</v>
      </c>
      <c r="E928" s="34" t="s">
        <v>4105</v>
      </c>
      <c r="F928" s="36">
        <v>114</v>
      </c>
      <c r="G928" s="25">
        <v>43.724999999999987</v>
      </c>
    </row>
    <row r="929" spans="1:7">
      <c r="A929" s="23">
        <v>2014</v>
      </c>
      <c r="B929" s="23" t="s">
        <v>1886</v>
      </c>
      <c r="C929" s="22" t="s">
        <v>156</v>
      </c>
      <c r="D929" s="23" t="s">
        <v>3561</v>
      </c>
      <c r="E929" s="34" t="s">
        <v>206</v>
      </c>
      <c r="F929" s="36">
        <v>21</v>
      </c>
      <c r="G929" s="25">
        <v>12.775</v>
      </c>
    </row>
    <row r="930" spans="1:7">
      <c r="A930" s="23">
        <v>2014</v>
      </c>
      <c r="B930" s="23" t="s">
        <v>1886</v>
      </c>
      <c r="C930" s="22" t="s">
        <v>156</v>
      </c>
      <c r="D930" s="23" t="s">
        <v>3561</v>
      </c>
      <c r="E930" s="34" t="s">
        <v>204</v>
      </c>
      <c r="F930" s="36">
        <v>18</v>
      </c>
      <c r="G930" s="25">
        <v>7.1</v>
      </c>
    </row>
    <row r="931" spans="1:7">
      <c r="A931" s="23">
        <v>2014</v>
      </c>
      <c r="B931" s="23" t="s">
        <v>1886</v>
      </c>
      <c r="C931" s="22" t="s">
        <v>156</v>
      </c>
      <c r="D931" s="23" t="s">
        <v>3561</v>
      </c>
      <c r="E931" s="34" t="s">
        <v>4106</v>
      </c>
      <c r="F931" s="36">
        <v>2</v>
      </c>
      <c r="G931" s="25">
        <v>0.92500000000000004</v>
      </c>
    </row>
    <row r="932" spans="1:7">
      <c r="A932" s="23">
        <v>2014</v>
      </c>
      <c r="B932" s="23" t="s">
        <v>1886</v>
      </c>
      <c r="C932" s="22" t="s">
        <v>164</v>
      </c>
      <c r="D932" s="23" t="s">
        <v>3562</v>
      </c>
      <c r="E932" s="34" t="s">
        <v>207</v>
      </c>
      <c r="F932" s="36">
        <v>5</v>
      </c>
      <c r="G932" s="25">
        <v>0</v>
      </c>
    </row>
    <row r="933" spans="1:7">
      <c r="A933" s="23">
        <v>2014</v>
      </c>
      <c r="B933" s="23" t="s">
        <v>1886</v>
      </c>
      <c r="C933" s="22" t="s">
        <v>164</v>
      </c>
      <c r="D933" s="23" t="s">
        <v>3562</v>
      </c>
      <c r="E933" s="34" t="s">
        <v>205</v>
      </c>
      <c r="F933" s="36">
        <v>8</v>
      </c>
      <c r="G933" s="25">
        <v>0</v>
      </c>
    </row>
    <row r="934" spans="1:7">
      <c r="A934" s="23">
        <v>2014</v>
      </c>
      <c r="B934" s="23" t="s">
        <v>1886</v>
      </c>
      <c r="C934" s="22" t="s">
        <v>164</v>
      </c>
      <c r="D934" s="23" t="s">
        <v>3562</v>
      </c>
      <c r="E934" s="34" t="s">
        <v>4105</v>
      </c>
      <c r="F934" s="36">
        <v>1</v>
      </c>
      <c r="G934" s="25">
        <v>0</v>
      </c>
    </row>
    <row r="935" spans="1:7">
      <c r="A935" s="23">
        <v>2014</v>
      </c>
      <c r="B935" s="23" t="s">
        <v>1886</v>
      </c>
      <c r="C935" s="22" t="s">
        <v>164</v>
      </c>
      <c r="D935" s="23" t="s">
        <v>3562</v>
      </c>
      <c r="E935" s="34" t="s">
        <v>206</v>
      </c>
      <c r="F935" s="36">
        <v>44</v>
      </c>
      <c r="G935" s="25">
        <v>0</v>
      </c>
    </row>
    <row r="936" spans="1:7">
      <c r="A936" s="23">
        <v>2014</v>
      </c>
      <c r="B936" s="23" t="s">
        <v>1886</v>
      </c>
      <c r="C936" s="22" t="s">
        <v>164</v>
      </c>
      <c r="D936" s="23" t="s">
        <v>3562</v>
      </c>
      <c r="E936" s="34" t="s">
        <v>204</v>
      </c>
      <c r="F936" s="36">
        <v>15</v>
      </c>
      <c r="G936" s="25">
        <v>0</v>
      </c>
    </row>
    <row r="937" spans="1:7">
      <c r="A937" s="23">
        <v>2014</v>
      </c>
      <c r="B937" s="23" t="s">
        <v>1886</v>
      </c>
      <c r="C937" s="22" t="s">
        <v>164</v>
      </c>
      <c r="D937" s="23" t="s">
        <v>3562</v>
      </c>
      <c r="E937" s="34" t="s">
        <v>3570</v>
      </c>
      <c r="F937" s="36">
        <v>2</v>
      </c>
      <c r="G937" s="25">
        <v>0</v>
      </c>
    </row>
    <row r="938" spans="1:7">
      <c r="A938" s="23">
        <v>2014</v>
      </c>
      <c r="B938" s="23" t="s">
        <v>1886</v>
      </c>
      <c r="C938" s="22" t="s">
        <v>164</v>
      </c>
      <c r="D938" s="23" t="s">
        <v>3561</v>
      </c>
      <c r="E938" s="34" t="s">
        <v>207</v>
      </c>
      <c r="F938" s="36">
        <v>10</v>
      </c>
      <c r="G938" s="25">
        <v>10</v>
      </c>
    </row>
    <row r="939" spans="1:7">
      <c r="A939" s="23">
        <v>2014</v>
      </c>
      <c r="B939" s="23" t="s">
        <v>1886</v>
      </c>
      <c r="C939" s="22" t="s">
        <v>164</v>
      </c>
      <c r="D939" s="23" t="s">
        <v>3561</v>
      </c>
      <c r="E939" s="34" t="s">
        <v>205</v>
      </c>
      <c r="F939" s="36">
        <v>4</v>
      </c>
      <c r="G939" s="25">
        <v>4</v>
      </c>
    </row>
    <row r="940" spans="1:7">
      <c r="A940" s="23">
        <v>2014</v>
      </c>
      <c r="B940" s="23" t="s">
        <v>1886</v>
      </c>
      <c r="C940" s="22" t="s">
        <v>164</v>
      </c>
      <c r="D940" s="23" t="s">
        <v>3561</v>
      </c>
      <c r="E940" s="34" t="s">
        <v>206</v>
      </c>
      <c r="F940" s="36">
        <v>24</v>
      </c>
      <c r="G940" s="25">
        <v>18</v>
      </c>
    </row>
    <row r="941" spans="1:7">
      <c r="A941" s="23">
        <v>2014</v>
      </c>
      <c r="B941" s="23" t="s">
        <v>1886</v>
      </c>
      <c r="C941" s="22" t="s">
        <v>164</v>
      </c>
      <c r="D941" s="23" t="s">
        <v>3561</v>
      </c>
      <c r="E941" s="34" t="s">
        <v>204</v>
      </c>
      <c r="F941" s="36">
        <v>1</v>
      </c>
      <c r="G941" s="25">
        <v>0.5</v>
      </c>
    </row>
    <row r="942" spans="1:7">
      <c r="A942" s="23">
        <v>2014</v>
      </c>
      <c r="B942" s="23" t="s">
        <v>1886</v>
      </c>
      <c r="C942" s="22" t="s">
        <v>167</v>
      </c>
      <c r="D942" s="23" t="s">
        <v>3562</v>
      </c>
      <c r="E942" s="34" t="s">
        <v>207</v>
      </c>
      <c r="F942" s="36">
        <v>3</v>
      </c>
      <c r="G942" s="25">
        <v>0</v>
      </c>
    </row>
    <row r="943" spans="1:7">
      <c r="A943" s="23">
        <v>2014</v>
      </c>
      <c r="B943" s="23" t="s">
        <v>1886</v>
      </c>
      <c r="C943" s="22" t="s">
        <v>167</v>
      </c>
      <c r="D943" s="23" t="s">
        <v>3562</v>
      </c>
      <c r="E943" s="34" t="s">
        <v>205</v>
      </c>
      <c r="F943" s="36">
        <v>1</v>
      </c>
      <c r="G943" s="25">
        <v>0</v>
      </c>
    </row>
    <row r="944" spans="1:7">
      <c r="A944" s="23">
        <v>2014</v>
      </c>
      <c r="B944" s="23" t="s">
        <v>1886</v>
      </c>
      <c r="C944" s="22" t="s">
        <v>167</v>
      </c>
      <c r="D944" s="23" t="s">
        <v>3562</v>
      </c>
      <c r="E944" s="34" t="s">
        <v>4105</v>
      </c>
      <c r="F944" s="36">
        <v>1</v>
      </c>
      <c r="G944" s="25">
        <v>0</v>
      </c>
    </row>
    <row r="945" spans="1:7">
      <c r="A945" s="23">
        <v>2014</v>
      </c>
      <c r="B945" s="23" t="s">
        <v>1886</v>
      </c>
      <c r="C945" s="22" t="s">
        <v>167</v>
      </c>
      <c r="D945" s="23" t="s">
        <v>3562</v>
      </c>
      <c r="E945" s="34" t="s">
        <v>206</v>
      </c>
      <c r="F945" s="36">
        <v>4</v>
      </c>
      <c r="G945" s="25">
        <v>0</v>
      </c>
    </row>
    <row r="946" spans="1:7">
      <c r="A946" s="23">
        <v>2014</v>
      </c>
      <c r="B946" s="23" t="s">
        <v>1886</v>
      </c>
      <c r="C946" s="22" t="s">
        <v>167</v>
      </c>
      <c r="D946" s="23" t="s">
        <v>3561</v>
      </c>
      <c r="E946" s="34" t="s">
        <v>207</v>
      </c>
      <c r="F946" s="36">
        <v>29</v>
      </c>
      <c r="G946" s="25">
        <v>27.5</v>
      </c>
    </row>
    <row r="947" spans="1:7">
      <c r="A947" s="23">
        <v>2014</v>
      </c>
      <c r="B947" s="23" t="s">
        <v>1886</v>
      </c>
      <c r="C947" s="22" t="s">
        <v>167</v>
      </c>
      <c r="D947" s="23" t="s">
        <v>3561</v>
      </c>
      <c r="E947" s="34" t="s">
        <v>205</v>
      </c>
      <c r="F947" s="36">
        <v>2</v>
      </c>
      <c r="G947" s="25">
        <v>1.5</v>
      </c>
    </row>
    <row r="948" spans="1:7">
      <c r="A948" s="23">
        <v>2014</v>
      </c>
      <c r="B948" s="23" t="s">
        <v>1886</v>
      </c>
      <c r="C948" s="22" t="s">
        <v>167</v>
      </c>
      <c r="D948" s="23" t="s">
        <v>3561</v>
      </c>
      <c r="E948" s="34" t="s">
        <v>206</v>
      </c>
      <c r="F948" s="36">
        <v>28</v>
      </c>
      <c r="G948" s="25">
        <v>26.5</v>
      </c>
    </row>
    <row r="949" spans="1:7">
      <c r="A949" s="23">
        <v>2014</v>
      </c>
      <c r="B949" s="23" t="s">
        <v>1886</v>
      </c>
      <c r="C949" s="22" t="s">
        <v>167</v>
      </c>
      <c r="D949" s="23" t="s">
        <v>3561</v>
      </c>
      <c r="E949" s="34" t="s">
        <v>204</v>
      </c>
      <c r="F949" s="36">
        <v>5</v>
      </c>
      <c r="G949" s="25">
        <v>5</v>
      </c>
    </row>
    <row r="950" spans="1:7">
      <c r="A950" s="23">
        <v>2014</v>
      </c>
      <c r="B950" s="23" t="s">
        <v>1886</v>
      </c>
      <c r="C950" s="22" t="s">
        <v>171</v>
      </c>
      <c r="D950" s="23" t="s">
        <v>3562</v>
      </c>
      <c r="E950" s="34" t="s">
        <v>205</v>
      </c>
      <c r="F950" s="36">
        <v>1</v>
      </c>
      <c r="G950" s="25">
        <v>0</v>
      </c>
    </row>
    <row r="951" spans="1:7">
      <c r="A951" s="23">
        <v>2014</v>
      </c>
      <c r="B951" s="23" t="s">
        <v>1886</v>
      </c>
      <c r="C951" s="22" t="s">
        <v>171</v>
      </c>
      <c r="D951" s="23" t="s">
        <v>3562</v>
      </c>
      <c r="E951" s="34" t="s">
        <v>206</v>
      </c>
      <c r="F951" s="36">
        <v>2</v>
      </c>
      <c r="G951" s="25">
        <v>0</v>
      </c>
    </row>
    <row r="952" spans="1:7">
      <c r="A952" s="23">
        <v>2014</v>
      </c>
      <c r="B952" s="23" t="s">
        <v>1886</v>
      </c>
      <c r="C952" s="22" t="s">
        <v>171</v>
      </c>
      <c r="D952" s="23" t="s">
        <v>3562</v>
      </c>
      <c r="E952" s="34" t="s">
        <v>3570</v>
      </c>
      <c r="F952" s="36">
        <v>1</v>
      </c>
      <c r="G952" s="25">
        <v>0</v>
      </c>
    </row>
    <row r="953" spans="1:7">
      <c r="A953" s="23">
        <v>2014</v>
      </c>
      <c r="B953" s="23" t="s">
        <v>1886</v>
      </c>
      <c r="C953" s="22" t="s">
        <v>171</v>
      </c>
      <c r="D953" s="23" t="s">
        <v>3561</v>
      </c>
      <c r="E953" s="34" t="s">
        <v>207</v>
      </c>
      <c r="F953" s="36">
        <v>2</v>
      </c>
      <c r="G953" s="25">
        <v>2</v>
      </c>
    </row>
    <row r="954" spans="1:7">
      <c r="A954" s="23">
        <v>2014</v>
      </c>
      <c r="B954" s="23" t="s">
        <v>1886</v>
      </c>
      <c r="C954" s="22" t="s">
        <v>171</v>
      </c>
      <c r="D954" s="23" t="s">
        <v>3561</v>
      </c>
      <c r="E954" s="34" t="s">
        <v>205</v>
      </c>
      <c r="F954" s="36">
        <v>1</v>
      </c>
      <c r="G954" s="25">
        <v>1</v>
      </c>
    </row>
    <row r="955" spans="1:7">
      <c r="A955" s="23">
        <v>2014</v>
      </c>
      <c r="B955" s="23" t="s">
        <v>1886</v>
      </c>
      <c r="C955" s="22" t="s">
        <v>171</v>
      </c>
      <c r="D955" s="23" t="s">
        <v>3561</v>
      </c>
      <c r="E955" s="34" t="s">
        <v>206</v>
      </c>
      <c r="F955" s="36">
        <v>3</v>
      </c>
      <c r="G955" s="25">
        <v>3</v>
      </c>
    </row>
    <row r="956" spans="1:7">
      <c r="A956" s="23">
        <v>2014</v>
      </c>
      <c r="B956" s="23" t="s">
        <v>1886</v>
      </c>
      <c r="C956" s="22" t="s">
        <v>539</v>
      </c>
      <c r="D956" s="23" t="s">
        <v>3561</v>
      </c>
      <c r="E956" s="34" t="s">
        <v>207</v>
      </c>
      <c r="F956" s="36">
        <v>4</v>
      </c>
      <c r="G956" s="25">
        <v>4</v>
      </c>
    </row>
    <row r="957" spans="1:7">
      <c r="A957" s="23">
        <v>2014</v>
      </c>
      <c r="B957" s="23" t="s">
        <v>1886</v>
      </c>
      <c r="C957" s="22" t="s">
        <v>539</v>
      </c>
      <c r="D957" s="23" t="s">
        <v>3561</v>
      </c>
      <c r="E957" s="34" t="s">
        <v>206</v>
      </c>
      <c r="F957" s="36">
        <v>3</v>
      </c>
      <c r="G957" s="25">
        <v>2</v>
      </c>
    </row>
    <row r="958" spans="1:7">
      <c r="A958" s="23">
        <v>2014</v>
      </c>
      <c r="B958" s="23" t="s">
        <v>514</v>
      </c>
      <c r="C958" s="22" t="s">
        <v>184</v>
      </c>
      <c r="D958" s="23" t="s">
        <v>3562</v>
      </c>
      <c r="E958" s="34" t="s">
        <v>207</v>
      </c>
      <c r="F958" s="36">
        <v>4</v>
      </c>
      <c r="G958" s="25">
        <v>0</v>
      </c>
    </row>
    <row r="959" spans="1:7">
      <c r="A959" s="23">
        <v>2014</v>
      </c>
      <c r="B959" s="23" t="s">
        <v>514</v>
      </c>
      <c r="C959" s="22" t="s">
        <v>184</v>
      </c>
      <c r="D959" s="23" t="s">
        <v>3562</v>
      </c>
      <c r="E959" s="34" t="s">
        <v>205</v>
      </c>
      <c r="F959" s="36">
        <v>25</v>
      </c>
      <c r="G959" s="25">
        <v>0</v>
      </c>
    </row>
    <row r="960" spans="1:7">
      <c r="A960" s="23">
        <v>2014</v>
      </c>
      <c r="B960" s="23" t="s">
        <v>514</v>
      </c>
      <c r="C960" s="22" t="s">
        <v>184</v>
      </c>
      <c r="D960" s="23" t="s">
        <v>3562</v>
      </c>
      <c r="E960" s="34" t="s">
        <v>206</v>
      </c>
      <c r="F960" s="36">
        <v>107</v>
      </c>
      <c r="G960" s="25">
        <v>0</v>
      </c>
    </row>
    <row r="961" spans="1:7">
      <c r="A961" s="23">
        <v>2014</v>
      </c>
      <c r="B961" s="23" t="s">
        <v>514</v>
      </c>
      <c r="C961" s="22" t="s">
        <v>184</v>
      </c>
      <c r="D961" s="23" t="s">
        <v>3562</v>
      </c>
      <c r="E961" s="34" t="s">
        <v>204</v>
      </c>
      <c r="F961" s="36">
        <v>6</v>
      </c>
      <c r="G961" s="25">
        <v>0</v>
      </c>
    </row>
    <row r="962" spans="1:7">
      <c r="A962" s="23">
        <v>2014</v>
      </c>
      <c r="B962" s="23" t="s">
        <v>514</v>
      </c>
      <c r="C962" s="22" t="s">
        <v>184</v>
      </c>
      <c r="D962" s="23" t="s">
        <v>3562</v>
      </c>
      <c r="E962" s="34" t="s">
        <v>3570</v>
      </c>
      <c r="F962" s="36">
        <v>1</v>
      </c>
      <c r="G962" s="25">
        <v>0</v>
      </c>
    </row>
    <row r="963" spans="1:7">
      <c r="A963" s="23">
        <v>2014</v>
      </c>
      <c r="B963" s="23" t="s">
        <v>514</v>
      </c>
      <c r="C963" s="22" t="s">
        <v>184</v>
      </c>
      <c r="D963" s="23" t="s">
        <v>3561</v>
      </c>
      <c r="E963" s="34" t="s">
        <v>207</v>
      </c>
      <c r="F963" s="36">
        <v>9</v>
      </c>
      <c r="G963" s="25">
        <v>8</v>
      </c>
    </row>
    <row r="964" spans="1:7">
      <c r="A964" s="23">
        <v>2014</v>
      </c>
      <c r="B964" s="23" t="s">
        <v>514</v>
      </c>
      <c r="C964" s="22" t="s">
        <v>184</v>
      </c>
      <c r="D964" s="23" t="s">
        <v>3561</v>
      </c>
      <c r="E964" s="34" t="s">
        <v>205</v>
      </c>
      <c r="F964" s="36">
        <v>1</v>
      </c>
      <c r="G964" s="25">
        <v>1</v>
      </c>
    </row>
    <row r="965" spans="1:7">
      <c r="A965" s="23">
        <v>2014</v>
      </c>
      <c r="B965" s="23" t="s">
        <v>514</v>
      </c>
      <c r="C965" s="22" t="s">
        <v>184</v>
      </c>
      <c r="D965" s="23" t="s">
        <v>3561</v>
      </c>
      <c r="E965" s="34" t="s">
        <v>206</v>
      </c>
      <c r="F965" s="36">
        <v>31</v>
      </c>
      <c r="G965" s="25">
        <v>26</v>
      </c>
    </row>
    <row r="966" spans="1:7">
      <c r="A966" s="23">
        <v>2014</v>
      </c>
      <c r="B966" s="23" t="s">
        <v>514</v>
      </c>
      <c r="C966" s="22" t="s">
        <v>184</v>
      </c>
      <c r="D966" s="23" t="s">
        <v>3561</v>
      </c>
      <c r="E966" s="34" t="s">
        <v>204</v>
      </c>
      <c r="F966" s="36">
        <v>2</v>
      </c>
      <c r="G966" s="25">
        <v>2</v>
      </c>
    </row>
    <row r="967" spans="1:7">
      <c r="A967" s="23">
        <v>2014</v>
      </c>
      <c r="B967" s="23" t="s">
        <v>514</v>
      </c>
      <c r="C967" s="22" t="s">
        <v>23</v>
      </c>
      <c r="D967" s="23" t="s">
        <v>3562</v>
      </c>
      <c r="E967" s="34" t="s">
        <v>205</v>
      </c>
      <c r="F967" s="36">
        <v>32</v>
      </c>
      <c r="G967" s="25">
        <v>0</v>
      </c>
    </row>
    <row r="968" spans="1:7">
      <c r="A968" s="23">
        <v>2014</v>
      </c>
      <c r="B968" s="23" t="s">
        <v>514</v>
      </c>
      <c r="C968" s="22" t="s">
        <v>23</v>
      </c>
      <c r="D968" s="23" t="s">
        <v>3562</v>
      </c>
      <c r="E968" s="34" t="s">
        <v>206</v>
      </c>
      <c r="F968" s="36">
        <v>34</v>
      </c>
      <c r="G968" s="25">
        <v>0</v>
      </c>
    </row>
    <row r="969" spans="1:7">
      <c r="A969" s="23">
        <v>2014</v>
      </c>
      <c r="B969" s="23" t="s">
        <v>514</v>
      </c>
      <c r="C969" s="22" t="s">
        <v>23</v>
      </c>
      <c r="D969" s="23" t="s">
        <v>3562</v>
      </c>
      <c r="E969" s="34" t="s">
        <v>204</v>
      </c>
      <c r="F969" s="36">
        <v>31</v>
      </c>
      <c r="G969" s="25">
        <v>0</v>
      </c>
    </row>
    <row r="970" spans="1:7">
      <c r="A970" s="23">
        <v>2014</v>
      </c>
      <c r="B970" s="23" t="s">
        <v>514</v>
      </c>
      <c r="C970" s="22" t="s">
        <v>23</v>
      </c>
      <c r="D970" s="23" t="s">
        <v>3561</v>
      </c>
      <c r="E970" s="34" t="s">
        <v>207</v>
      </c>
      <c r="F970" s="36">
        <v>11</v>
      </c>
      <c r="G970" s="25">
        <v>11</v>
      </c>
    </row>
    <row r="971" spans="1:7">
      <c r="A971" s="23">
        <v>2014</v>
      </c>
      <c r="B971" s="23" t="s">
        <v>514</v>
      </c>
      <c r="C971" s="22" t="s">
        <v>23</v>
      </c>
      <c r="D971" s="23" t="s">
        <v>3561</v>
      </c>
      <c r="E971" s="34" t="s">
        <v>205</v>
      </c>
      <c r="F971" s="36">
        <v>5</v>
      </c>
      <c r="G971" s="25">
        <v>5</v>
      </c>
    </row>
    <row r="972" spans="1:7">
      <c r="A972" s="23">
        <v>2014</v>
      </c>
      <c r="B972" s="23" t="s">
        <v>514</v>
      </c>
      <c r="C972" s="22" t="s">
        <v>23</v>
      </c>
      <c r="D972" s="23" t="s">
        <v>3561</v>
      </c>
      <c r="E972" s="34" t="s">
        <v>206</v>
      </c>
      <c r="F972" s="36">
        <v>48</v>
      </c>
      <c r="G972" s="25">
        <v>46</v>
      </c>
    </row>
    <row r="973" spans="1:7">
      <c r="A973" s="23">
        <v>2014</v>
      </c>
      <c r="B973" s="23" t="s">
        <v>514</v>
      </c>
      <c r="C973" s="22" t="s">
        <v>23</v>
      </c>
      <c r="D973" s="23" t="s">
        <v>3561</v>
      </c>
      <c r="E973" s="34" t="s">
        <v>204</v>
      </c>
      <c r="F973" s="36">
        <v>3</v>
      </c>
      <c r="G973" s="25">
        <v>3</v>
      </c>
    </row>
    <row r="974" spans="1:7">
      <c r="A974" s="23">
        <v>2014</v>
      </c>
      <c r="B974" s="23" t="s">
        <v>514</v>
      </c>
      <c r="C974" s="22" t="s">
        <v>185</v>
      </c>
      <c r="D974" s="23" t="s">
        <v>3562</v>
      </c>
      <c r="E974" s="34" t="s">
        <v>207</v>
      </c>
      <c r="F974" s="36">
        <v>3</v>
      </c>
      <c r="G974" s="25">
        <v>0</v>
      </c>
    </row>
    <row r="975" spans="1:7">
      <c r="A975" s="23">
        <v>2014</v>
      </c>
      <c r="B975" s="23" t="s">
        <v>514</v>
      </c>
      <c r="C975" s="22" t="s">
        <v>185</v>
      </c>
      <c r="D975" s="23" t="s">
        <v>3562</v>
      </c>
      <c r="E975" s="34" t="s">
        <v>205</v>
      </c>
      <c r="F975" s="36">
        <v>61</v>
      </c>
      <c r="G975" s="25">
        <v>0</v>
      </c>
    </row>
    <row r="976" spans="1:7">
      <c r="A976" s="23">
        <v>2014</v>
      </c>
      <c r="B976" s="23" t="s">
        <v>514</v>
      </c>
      <c r="C976" s="22" t="s">
        <v>185</v>
      </c>
      <c r="D976" s="23" t="s">
        <v>3562</v>
      </c>
      <c r="E976" s="34" t="s">
        <v>206</v>
      </c>
      <c r="F976" s="36">
        <v>70</v>
      </c>
      <c r="G976" s="25">
        <v>0</v>
      </c>
    </row>
    <row r="977" spans="1:7">
      <c r="A977" s="23">
        <v>2014</v>
      </c>
      <c r="B977" s="23" t="s">
        <v>514</v>
      </c>
      <c r="C977" s="22" t="s">
        <v>185</v>
      </c>
      <c r="D977" s="23" t="s">
        <v>3562</v>
      </c>
      <c r="E977" s="34" t="s">
        <v>204</v>
      </c>
      <c r="F977" s="36">
        <v>92</v>
      </c>
      <c r="G977" s="25">
        <v>0</v>
      </c>
    </row>
    <row r="978" spans="1:7">
      <c r="A978" s="23">
        <v>2014</v>
      </c>
      <c r="B978" s="23" t="s">
        <v>514</v>
      </c>
      <c r="C978" s="22" t="s">
        <v>185</v>
      </c>
      <c r="D978" s="23" t="s">
        <v>3562</v>
      </c>
      <c r="E978" s="34" t="s">
        <v>3570</v>
      </c>
      <c r="F978" s="36">
        <v>4</v>
      </c>
      <c r="G978" s="25">
        <v>0</v>
      </c>
    </row>
    <row r="979" spans="1:7">
      <c r="A979" s="23">
        <v>2014</v>
      </c>
      <c r="B979" s="23" t="s">
        <v>514</v>
      </c>
      <c r="C979" s="22" t="s">
        <v>185</v>
      </c>
      <c r="D979" s="23" t="s">
        <v>3561</v>
      </c>
      <c r="E979" s="34" t="s">
        <v>207</v>
      </c>
      <c r="F979" s="36">
        <v>19</v>
      </c>
      <c r="G979" s="25">
        <v>19</v>
      </c>
    </row>
    <row r="980" spans="1:7">
      <c r="A980" s="23">
        <v>2014</v>
      </c>
      <c r="B980" s="23" t="s">
        <v>514</v>
      </c>
      <c r="C980" s="22" t="s">
        <v>185</v>
      </c>
      <c r="D980" s="23" t="s">
        <v>3561</v>
      </c>
      <c r="E980" s="34" t="s">
        <v>205</v>
      </c>
      <c r="F980" s="36">
        <v>10</v>
      </c>
      <c r="G980" s="25">
        <v>9.5</v>
      </c>
    </row>
    <row r="981" spans="1:7">
      <c r="A981" s="23">
        <v>2014</v>
      </c>
      <c r="B981" s="23" t="s">
        <v>514</v>
      </c>
      <c r="C981" s="22" t="s">
        <v>185</v>
      </c>
      <c r="D981" s="23" t="s">
        <v>3561</v>
      </c>
      <c r="E981" s="34" t="s">
        <v>206</v>
      </c>
      <c r="F981" s="36">
        <v>82</v>
      </c>
      <c r="G981" s="25">
        <v>76.5</v>
      </c>
    </row>
    <row r="982" spans="1:7">
      <c r="A982" s="23">
        <v>2014</v>
      </c>
      <c r="B982" s="23" t="s">
        <v>514</v>
      </c>
      <c r="C982" s="22" t="s">
        <v>185</v>
      </c>
      <c r="D982" s="23" t="s">
        <v>3561</v>
      </c>
      <c r="E982" s="34" t="s">
        <v>204</v>
      </c>
      <c r="F982" s="36">
        <v>19</v>
      </c>
      <c r="G982" s="25">
        <v>16.5</v>
      </c>
    </row>
    <row r="983" spans="1:7">
      <c r="A983" s="23">
        <v>2014</v>
      </c>
      <c r="B983" s="23" t="s">
        <v>514</v>
      </c>
      <c r="C983" s="22" t="s">
        <v>3925</v>
      </c>
      <c r="D983" s="23" t="s">
        <v>3562</v>
      </c>
      <c r="E983" s="34" t="s">
        <v>207</v>
      </c>
      <c r="F983" s="36">
        <v>10</v>
      </c>
      <c r="G983" s="25">
        <v>0</v>
      </c>
    </row>
    <row r="984" spans="1:7">
      <c r="A984" s="23">
        <v>2014</v>
      </c>
      <c r="B984" s="23" t="s">
        <v>514</v>
      </c>
      <c r="C984" s="22" t="s">
        <v>3925</v>
      </c>
      <c r="D984" s="23" t="s">
        <v>3562</v>
      </c>
      <c r="E984" s="34" t="s">
        <v>205</v>
      </c>
      <c r="F984" s="36">
        <v>15</v>
      </c>
      <c r="G984" s="25">
        <v>0</v>
      </c>
    </row>
    <row r="985" spans="1:7">
      <c r="A985" s="23">
        <v>2014</v>
      </c>
      <c r="B985" s="23" t="s">
        <v>514</v>
      </c>
      <c r="C985" s="22" t="s">
        <v>3925</v>
      </c>
      <c r="D985" s="23" t="s">
        <v>3562</v>
      </c>
      <c r="E985" s="34" t="s">
        <v>206</v>
      </c>
      <c r="F985" s="36">
        <v>45</v>
      </c>
      <c r="G985" s="25">
        <v>0</v>
      </c>
    </row>
    <row r="986" spans="1:7">
      <c r="A986" s="23">
        <v>2014</v>
      </c>
      <c r="B986" s="23" t="s">
        <v>514</v>
      </c>
      <c r="C986" s="22" t="s">
        <v>3925</v>
      </c>
      <c r="D986" s="23" t="s">
        <v>3562</v>
      </c>
      <c r="E986" s="34" t="s">
        <v>204</v>
      </c>
      <c r="F986" s="36">
        <v>35</v>
      </c>
      <c r="G986" s="25">
        <v>0</v>
      </c>
    </row>
    <row r="987" spans="1:7">
      <c r="A987" s="23">
        <v>2014</v>
      </c>
      <c r="B987" s="23" t="s">
        <v>514</v>
      </c>
      <c r="C987" s="22" t="s">
        <v>3925</v>
      </c>
      <c r="D987" s="23" t="s">
        <v>3561</v>
      </c>
      <c r="E987" s="34" t="s">
        <v>207</v>
      </c>
      <c r="F987" s="36">
        <v>36</v>
      </c>
      <c r="G987" s="25">
        <v>35.5</v>
      </c>
    </row>
    <row r="988" spans="1:7">
      <c r="A988" s="23">
        <v>2014</v>
      </c>
      <c r="B988" s="23" t="s">
        <v>514</v>
      </c>
      <c r="C988" s="22" t="s">
        <v>3925</v>
      </c>
      <c r="D988" s="23" t="s">
        <v>3561</v>
      </c>
      <c r="E988" s="34" t="s">
        <v>205</v>
      </c>
      <c r="F988" s="36">
        <v>2</v>
      </c>
      <c r="G988" s="25">
        <v>2</v>
      </c>
    </row>
    <row r="989" spans="1:7">
      <c r="A989" s="23">
        <v>2014</v>
      </c>
      <c r="B989" s="23" t="s">
        <v>514</v>
      </c>
      <c r="C989" s="22" t="s">
        <v>3925</v>
      </c>
      <c r="D989" s="23" t="s">
        <v>3561</v>
      </c>
      <c r="E989" s="34" t="s">
        <v>206</v>
      </c>
      <c r="F989" s="36">
        <v>43</v>
      </c>
      <c r="G989" s="25">
        <v>43</v>
      </c>
    </row>
    <row r="990" spans="1:7">
      <c r="A990" s="23">
        <v>2014</v>
      </c>
      <c r="B990" s="23" t="s">
        <v>514</v>
      </c>
      <c r="C990" s="22" t="s">
        <v>3925</v>
      </c>
      <c r="D990" s="23" t="s">
        <v>3561</v>
      </c>
      <c r="E990" s="34" t="s">
        <v>204</v>
      </c>
      <c r="F990" s="36">
        <v>4</v>
      </c>
      <c r="G990" s="25">
        <v>4</v>
      </c>
    </row>
    <row r="991" spans="1:7">
      <c r="A991" s="23">
        <v>2015</v>
      </c>
      <c r="B991" s="23" t="s">
        <v>1886</v>
      </c>
      <c r="C991" s="22" t="s">
        <v>3578</v>
      </c>
      <c r="D991" s="23" t="s">
        <v>3561</v>
      </c>
      <c r="E991" s="34" t="s">
        <v>207</v>
      </c>
      <c r="F991" s="36">
        <v>3</v>
      </c>
      <c r="G991" s="25">
        <v>3</v>
      </c>
    </row>
    <row r="992" spans="1:7">
      <c r="A992" s="23">
        <v>2015</v>
      </c>
      <c r="B992" s="23" t="s">
        <v>1886</v>
      </c>
      <c r="C992" s="22" t="s">
        <v>3578</v>
      </c>
      <c r="D992" s="23" t="s">
        <v>3561</v>
      </c>
      <c r="E992" s="34" t="s">
        <v>205</v>
      </c>
      <c r="F992" s="36">
        <v>2</v>
      </c>
      <c r="G992" s="25">
        <v>2</v>
      </c>
    </row>
    <row r="993" spans="1:7">
      <c r="A993" s="23">
        <v>2015</v>
      </c>
      <c r="B993" s="23" t="s">
        <v>1886</v>
      </c>
      <c r="C993" s="22" t="s">
        <v>3578</v>
      </c>
      <c r="D993" s="23" t="s">
        <v>3561</v>
      </c>
      <c r="E993" s="34" t="s">
        <v>206</v>
      </c>
      <c r="F993" s="36">
        <v>2</v>
      </c>
      <c r="G993" s="25">
        <v>2</v>
      </c>
    </row>
    <row r="994" spans="1:7">
      <c r="A994" s="23">
        <v>2015</v>
      </c>
      <c r="B994" s="23" t="s">
        <v>1886</v>
      </c>
      <c r="C994" s="22" t="s">
        <v>3578</v>
      </c>
      <c r="D994" s="23" t="s">
        <v>3561</v>
      </c>
      <c r="E994" s="34" t="s">
        <v>204</v>
      </c>
      <c r="F994" s="36">
        <v>1</v>
      </c>
      <c r="G994" s="25">
        <v>1</v>
      </c>
    </row>
    <row r="995" spans="1:7">
      <c r="A995" s="23">
        <v>2015</v>
      </c>
      <c r="B995" s="23" t="s">
        <v>1886</v>
      </c>
      <c r="C995" s="22" t="s">
        <v>5</v>
      </c>
      <c r="D995" s="23" t="s">
        <v>3562</v>
      </c>
      <c r="E995" s="34" t="s">
        <v>207</v>
      </c>
      <c r="F995" s="36">
        <v>7</v>
      </c>
      <c r="G995" s="25">
        <v>0</v>
      </c>
    </row>
    <row r="996" spans="1:7">
      <c r="A996" s="23">
        <v>2015</v>
      </c>
      <c r="B996" s="23" t="s">
        <v>1886</v>
      </c>
      <c r="C996" s="22" t="s">
        <v>5</v>
      </c>
      <c r="D996" s="23" t="s">
        <v>3562</v>
      </c>
      <c r="E996" s="34" t="s">
        <v>205</v>
      </c>
      <c r="F996" s="36">
        <v>44</v>
      </c>
      <c r="G996" s="25">
        <v>0</v>
      </c>
    </row>
    <row r="997" spans="1:7">
      <c r="A997" s="23">
        <v>2015</v>
      </c>
      <c r="B997" s="23" t="s">
        <v>1886</v>
      </c>
      <c r="C997" s="22" t="s">
        <v>5</v>
      </c>
      <c r="D997" s="23" t="s">
        <v>3562</v>
      </c>
      <c r="E997" s="34" t="s">
        <v>3569</v>
      </c>
      <c r="F997" s="36">
        <v>3</v>
      </c>
      <c r="G997" s="25">
        <v>0</v>
      </c>
    </row>
    <row r="998" spans="1:7">
      <c r="A998" s="23">
        <v>2015</v>
      </c>
      <c r="B998" s="23" t="s">
        <v>1886</v>
      </c>
      <c r="C998" s="22" t="s">
        <v>5</v>
      </c>
      <c r="D998" s="23" t="s">
        <v>3562</v>
      </c>
      <c r="E998" s="34" t="s">
        <v>206</v>
      </c>
      <c r="F998" s="36">
        <v>95</v>
      </c>
      <c r="G998" s="25">
        <v>0</v>
      </c>
    </row>
    <row r="999" spans="1:7">
      <c r="A999" s="23">
        <v>2015</v>
      </c>
      <c r="B999" s="23" t="s">
        <v>1886</v>
      </c>
      <c r="C999" s="22" t="s">
        <v>5</v>
      </c>
      <c r="D999" s="23" t="s">
        <v>3562</v>
      </c>
      <c r="E999" s="34" t="s">
        <v>204</v>
      </c>
      <c r="F999" s="36">
        <v>81</v>
      </c>
      <c r="G999" s="25">
        <v>0</v>
      </c>
    </row>
    <row r="1000" spans="1:7">
      <c r="A1000" s="23">
        <v>2015</v>
      </c>
      <c r="B1000" s="23" t="s">
        <v>1886</v>
      </c>
      <c r="C1000" s="22" t="s">
        <v>5</v>
      </c>
      <c r="D1000" s="23" t="s">
        <v>3561</v>
      </c>
      <c r="E1000" s="34" t="s">
        <v>207</v>
      </c>
      <c r="F1000" s="36">
        <v>18</v>
      </c>
      <c r="G1000" s="25">
        <v>11</v>
      </c>
    </row>
    <row r="1001" spans="1:7">
      <c r="A1001" s="23">
        <v>2015</v>
      </c>
      <c r="B1001" s="23" t="s">
        <v>1886</v>
      </c>
      <c r="C1001" s="22" t="s">
        <v>5</v>
      </c>
      <c r="D1001" s="23" t="s">
        <v>3561</v>
      </c>
      <c r="E1001" s="34" t="s">
        <v>205</v>
      </c>
      <c r="F1001" s="36">
        <v>4</v>
      </c>
      <c r="G1001" s="25">
        <v>5</v>
      </c>
    </row>
    <row r="1002" spans="1:7">
      <c r="A1002" s="23">
        <v>2015</v>
      </c>
      <c r="B1002" s="23" t="s">
        <v>1886</v>
      </c>
      <c r="C1002" s="22" t="s">
        <v>5</v>
      </c>
      <c r="D1002" s="23" t="s">
        <v>3561</v>
      </c>
      <c r="E1002" s="34" t="s">
        <v>4105</v>
      </c>
      <c r="F1002" s="36">
        <v>12</v>
      </c>
      <c r="G1002" s="25">
        <v>0</v>
      </c>
    </row>
    <row r="1003" spans="1:7">
      <c r="A1003" s="23">
        <v>2015</v>
      </c>
      <c r="B1003" s="23" t="s">
        <v>1886</v>
      </c>
      <c r="C1003" s="22" t="s">
        <v>5</v>
      </c>
      <c r="D1003" s="23" t="s">
        <v>3561</v>
      </c>
      <c r="E1003" s="34" t="s">
        <v>206</v>
      </c>
      <c r="F1003" s="36">
        <v>23</v>
      </c>
      <c r="G1003" s="25">
        <v>37.5</v>
      </c>
    </row>
    <row r="1004" spans="1:7">
      <c r="A1004" s="23">
        <v>2015</v>
      </c>
      <c r="B1004" s="23" t="s">
        <v>1886</v>
      </c>
      <c r="C1004" s="22" t="s">
        <v>5</v>
      </c>
      <c r="D1004" s="23" t="s">
        <v>3561</v>
      </c>
      <c r="E1004" s="34" t="s">
        <v>204</v>
      </c>
      <c r="F1004" s="36">
        <v>2</v>
      </c>
      <c r="G1004" s="25">
        <v>2.5</v>
      </c>
    </row>
    <row r="1005" spans="1:7">
      <c r="A1005" s="23">
        <v>2015</v>
      </c>
      <c r="B1005" s="23" t="s">
        <v>1886</v>
      </c>
      <c r="C1005" s="22" t="s">
        <v>5</v>
      </c>
      <c r="D1005" s="23" t="s">
        <v>3561</v>
      </c>
      <c r="E1005" s="34" t="s">
        <v>4106</v>
      </c>
      <c r="F1005" s="36">
        <v>1</v>
      </c>
      <c r="G1005" s="25">
        <v>0</v>
      </c>
    </row>
    <row r="1006" spans="1:7">
      <c r="A1006" s="23">
        <v>2015</v>
      </c>
      <c r="B1006" s="23" t="s">
        <v>1886</v>
      </c>
      <c r="C1006" s="22" t="s">
        <v>10</v>
      </c>
      <c r="D1006" s="23" t="s">
        <v>3562</v>
      </c>
      <c r="E1006" s="34" t="s">
        <v>207</v>
      </c>
      <c r="F1006" s="36">
        <v>2</v>
      </c>
      <c r="G1006" s="25">
        <v>0</v>
      </c>
    </row>
    <row r="1007" spans="1:7">
      <c r="A1007" s="23">
        <v>2015</v>
      </c>
      <c r="B1007" s="23" t="s">
        <v>1886</v>
      </c>
      <c r="C1007" s="22" t="s">
        <v>10</v>
      </c>
      <c r="D1007" s="23" t="s">
        <v>3562</v>
      </c>
      <c r="E1007" s="34" t="s">
        <v>205</v>
      </c>
      <c r="F1007" s="36">
        <v>24</v>
      </c>
      <c r="G1007" s="25">
        <v>0</v>
      </c>
    </row>
    <row r="1008" spans="1:7">
      <c r="A1008" s="23">
        <v>2015</v>
      </c>
      <c r="B1008" s="23" t="s">
        <v>1886</v>
      </c>
      <c r="C1008" s="22" t="s">
        <v>10</v>
      </c>
      <c r="D1008" s="23" t="s">
        <v>3562</v>
      </c>
      <c r="E1008" s="34" t="s">
        <v>3569</v>
      </c>
      <c r="F1008" s="36">
        <v>17</v>
      </c>
      <c r="G1008" s="25">
        <v>0</v>
      </c>
    </row>
    <row r="1009" spans="1:7">
      <c r="A1009" s="23">
        <v>2015</v>
      </c>
      <c r="B1009" s="23" t="s">
        <v>1886</v>
      </c>
      <c r="C1009" s="22" t="s">
        <v>10</v>
      </c>
      <c r="D1009" s="23" t="s">
        <v>3562</v>
      </c>
      <c r="E1009" s="34" t="s">
        <v>206</v>
      </c>
      <c r="F1009" s="36">
        <v>65</v>
      </c>
      <c r="G1009" s="25">
        <v>0</v>
      </c>
    </row>
    <row r="1010" spans="1:7">
      <c r="A1010" s="23">
        <v>2015</v>
      </c>
      <c r="B1010" s="23" t="s">
        <v>1886</v>
      </c>
      <c r="C1010" s="22" t="s">
        <v>10</v>
      </c>
      <c r="D1010" s="23" t="s">
        <v>3562</v>
      </c>
      <c r="E1010" s="34" t="s">
        <v>204</v>
      </c>
      <c r="F1010" s="36">
        <v>109</v>
      </c>
      <c r="G1010" s="25">
        <v>0</v>
      </c>
    </row>
    <row r="1011" spans="1:7">
      <c r="A1011" s="23">
        <v>2015</v>
      </c>
      <c r="B1011" s="23" t="s">
        <v>1886</v>
      </c>
      <c r="C1011" s="22" t="s">
        <v>10</v>
      </c>
      <c r="D1011" s="23" t="s">
        <v>3561</v>
      </c>
      <c r="E1011" s="34" t="s">
        <v>207</v>
      </c>
      <c r="F1011" s="36">
        <v>23</v>
      </c>
      <c r="G1011" s="25">
        <v>10.5</v>
      </c>
    </row>
    <row r="1012" spans="1:7">
      <c r="A1012" s="23">
        <v>2015</v>
      </c>
      <c r="B1012" s="23" t="s">
        <v>1886</v>
      </c>
      <c r="C1012" s="22" t="s">
        <v>10</v>
      </c>
      <c r="D1012" s="23" t="s">
        <v>3561</v>
      </c>
      <c r="E1012" s="34" t="s">
        <v>205</v>
      </c>
      <c r="F1012" s="36">
        <v>4</v>
      </c>
      <c r="G1012" s="25">
        <v>2</v>
      </c>
    </row>
    <row r="1013" spans="1:7">
      <c r="A1013" s="23">
        <v>2015</v>
      </c>
      <c r="B1013" s="23" t="s">
        <v>1886</v>
      </c>
      <c r="C1013" s="22" t="s">
        <v>10</v>
      </c>
      <c r="D1013" s="23" t="s">
        <v>3561</v>
      </c>
      <c r="E1013" s="34" t="s">
        <v>4105</v>
      </c>
      <c r="F1013" s="36">
        <v>6</v>
      </c>
      <c r="G1013" s="25">
        <v>0</v>
      </c>
    </row>
    <row r="1014" spans="1:7">
      <c r="A1014" s="23">
        <v>2015</v>
      </c>
      <c r="B1014" s="23" t="s">
        <v>1886</v>
      </c>
      <c r="C1014" s="22" t="s">
        <v>10</v>
      </c>
      <c r="D1014" s="23" t="s">
        <v>3561</v>
      </c>
      <c r="E1014" s="34" t="s">
        <v>206</v>
      </c>
      <c r="F1014" s="36">
        <v>29</v>
      </c>
      <c r="G1014" s="25">
        <v>23.5</v>
      </c>
    </row>
    <row r="1015" spans="1:7">
      <c r="A1015" s="23">
        <v>2015</v>
      </c>
      <c r="B1015" s="23" t="s">
        <v>1886</v>
      </c>
      <c r="C1015" s="22" t="s">
        <v>10</v>
      </c>
      <c r="D1015" s="23" t="s">
        <v>3561</v>
      </c>
      <c r="E1015" s="34" t="s">
        <v>204</v>
      </c>
      <c r="F1015" s="36">
        <v>1</v>
      </c>
      <c r="G1015" s="25">
        <v>15</v>
      </c>
    </row>
    <row r="1016" spans="1:7">
      <c r="A1016" s="23">
        <v>2015</v>
      </c>
      <c r="B1016" s="23" t="s">
        <v>1886</v>
      </c>
      <c r="C1016" s="22" t="s">
        <v>10</v>
      </c>
      <c r="D1016" s="23" t="s">
        <v>3561</v>
      </c>
      <c r="E1016" s="34" t="s">
        <v>4106</v>
      </c>
      <c r="F1016" s="36">
        <v>1</v>
      </c>
      <c r="G1016" s="25">
        <v>0</v>
      </c>
    </row>
    <row r="1017" spans="1:7">
      <c r="A1017" s="23">
        <v>2015</v>
      </c>
      <c r="B1017" s="23" t="s">
        <v>1886</v>
      </c>
      <c r="C1017" s="22" t="s">
        <v>14</v>
      </c>
      <c r="D1017" s="23" t="s">
        <v>3562</v>
      </c>
      <c r="E1017" s="34" t="s">
        <v>207</v>
      </c>
      <c r="F1017" s="36">
        <v>5</v>
      </c>
      <c r="G1017" s="25">
        <v>0</v>
      </c>
    </row>
    <row r="1018" spans="1:7">
      <c r="A1018" s="23">
        <v>2015</v>
      </c>
      <c r="B1018" s="23" t="s">
        <v>1886</v>
      </c>
      <c r="C1018" s="22" t="s">
        <v>14</v>
      </c>
      <c r="D1018" s="23" t="s">
        <v>3562</v>
      </c>
      <c r="E1018" s="34" t="s">
        <v>205</v>
      </c>
      <c r="F1018" s="36">
        <v>16</v>
      </c>
      <c r="G1018" s="25">
        <v>0</v>
      </c>
    </row>
    <row r="1019" spans="1:7">
      <c r="A1019" s="23">
        <v>2015</v>
      </c>
      <c r="B1019" s="23" t="s">
        <v>1886</v>
      </c>
      <c r="C1019" s="22" t="s">
        <v>14</v>
      </c>
      <c r="D1019" s="23" t="s">
        <v>3562</v>
      </c>
      <c r="E1019" s="34" t="s">
        <v>206</v>
      </c>
      <c r="F1019" s="36">
        <v>38</v>
      </c>
      <c r="G1019" s="25">
        <v>0</v>
      </c>
    </row>
    <row r="1020" spans="1:7">
      <c r="A1020" s="23">
        <v>2015</v>
      </c>
      <c r="B1020" s="23" t="s">
        <v>1886</v>
      </c>
      <c r="C1020" s="22" t="s">
        <v>14</v>
      </c>
      <c r="D1020" s="23" t="s">
        <v>3562</v>
      </c>
      <c r="E1020" s="34" t="s">
        <v>204</v>
      </c>
      <c r="F1020" s="36">
        <v>24</v>
      </c>
      <c r="G1020" s="25">
        <v>0</v>
      </c>
    </row>
    <row r="1021" spans="1:7">
      <c r="A1021" s="23">
        <v>2015</v>
      </c>
      <c r="B1021" s="23" t="s">
        <v>1886</v>
      </c>
      <c r="C1021" s="22" t="s">
        <v>14</v>
      </c>
      <c r="D1021" s="23" t="s">
        <v>3561</v>
      </c>
      <c r="E1021" s="34" t="s">
        <v>207</v>
      </c>
      <c r="F1021" s="36">
        <v>35</v>
      </c>
      <c r="G1021" s="25">
        <v>81</v>
      </c>
    </row>
    <row r="1022" spans="1:7">
      <c r="A1022" s="23">
        <v>2015</v>
      </c>
      <c r="B1022" s="23" t="s">
        <v>1886</v>
      </c>
      <c r="C1022" s="22" t="s">
        <v>14</v>
      </c>
      <c r="D1022" s="23" t="s">
        <v>3561</v>
      </c>
      <c r="E1022" s="34" t="s">
        <v>205</v>
      </c>
      <c r="F1022" s="36">
        <v>7</v>
      </c>
      <c r="G1022" s="25">
        <v>0</v>
      </c>
    </row>
    <row r="1023" spans="1:7">
      <c r="A1023" s="23">
        <v>2015</v>
      </c>
      <c r="B1023" s="23" t="s">
        <v>1886</v>
      </c>
      <c r="C1023" s="22" t="s">
        <v>14</v>
      </c>
      <c r="D1023" s="23" t="s">
        <v>3561</v>
      </c>
      <c r="E1023" s="34" t="s">
        <v>4105</v>
      </c>
      <c r="F1023" s="36">
        <v>21</v>
      </c>
      <c r="G1023" s="25">
        <v>0</v>
      </c>
    </row>
    <row r="1024" spans="1:7">
      <c r="A1024" s="23">
        <v>2015</v>
      </c>
      <c r="B1024" s="23" t="s">
        <v>1886</v>
      </c>
      <c r="C1024" s="22" t="s">
        <v>14</v>
      </c>
      <c r="D1024" s="23" t="s">
        <v>3561</v>
      </c>
      <c r="E1024" s="34" t="s">
        <v>206</v>
      </c>
      <c r="F1024" s="36">
        <v>66</v>
      </c>
      <c r="G1024" s="25">
        <v>56.5</v>
      </c>
    </row>
    <row r="1025" spans="1:7">
      <c r="A1025" s="23">
        <v>2015</v>
      </c>
      <c r="B1025" s="23" t="s">
        <v>1886</v>
      </c>
      <c r="C1025" s="22" t="s">
        <v>14</v>
      </c>
      <c r="D1025" s="23" t="s">
        <v>3561</v>
      </c>
      <c r="E1025" s="34" t="s">
        <v>204</v>
      </c>
      <c r="F1025" s="36">
        <v>10</v>
      </c>
      <c r="G1025" s="25">
        <v>5</v>
      </c>
    </row>
    <row r="1026" spans="1:7">
      <c r="A1026" s="23">
        <v>2015</v>
      </c>
      <c r="B1026" s="23" t="s">
        <v>1886</v>
      </c>
      <c r="C1026" s="22" t="s">
        <v>14</v>
      </c>
      <c r="D1026" s="23" t="s">
        <v>3561</v>
      </c>
      <c r="E1026" s="34" t="s">
        <v>4106</v>
      </c>
      <c r="F1026" s="36">
        <v>8</v>
      </c>
      <c r="G1026" s="25">
        <v>0</v>
      </c>
    </row>
    <row r="1027" spans="1:7">
      <c r="A1027" s="23">
        <v>2015</v>
      </c>
      <c r="B1027" s="23" t="s">
        <v>1886</v>
      </c>
      <c r="C1027" s="22" t="s">
        <v>23</v>
      </c>
      <c r="D1027" s="23" t="s">
        <v>3562</v>
      </c>
      <c r="E1027" s="34" t="s">
        <v>207</v>
      </c>
      <c r="F1027" s="36">
        <v>7</v>
      </c>
      <c r="G1027" s="25">
        <v>0</v>
      </c>
    </row>
    <row r="1028" spans="1:7">
      <c r="A1028" s="23">
        <v>2015</v>
      </c>
      <c r="B1028" s="23" t="s">
        <v>1886</v>
      </c>
      <c r="C1028" s="22" t="s">
        <v>23</v>
      </c>
      <c r="D1028" s="23" t="s">
        <v>3562</v>
      </c>
      <c r="E1028" s="34" t="s">
        <v>205</v>
      </c>
      <c r="F1028" s="36">
        <v>108</v>
      </c>
      <c r="G1028" s="25">
        <v>0</v>
      </c>
    </row>
    <row r="1029" spans="1:7">
      <c r="A1029" s="23">
        <v>2015</v>
      </c>
      <c r="B1029" s="23" t="s">
        <v>1886</v>
      </c>
      <c r="C1029" s="22" t="s">
        <v>23</v>
      </c>
      <c r="D1029" s="23" t="s">
        <v>3562</v>
      </c>
      <c r="E1029" s="34" t="s">
        <v>206</v>
      </c>
      <c r="F1029" s="36">
        <v>120</v>
      </c>
      <c r="G1029" s="25">
        <v>0</v>
      </c>
    </row>
    <row r="1030" spans="1:7">
      <c r="A1030" s="23">
        <v>2015</v>
      </c>
      <c r="B1030" s="23" t="s">
        <v>1886</v>
      </c>
      <c r="C1030" s="22" t="s">
        <v>23</v>
      </c>
      <c r="D1030" s="23" t="s">
        <v>3562</v>
      </c>
      <c r="E1030" s="34" t="s">
        <v>204</v>
      </c>
      <c r="F1030" s="36">
        <v>66</v>
      </c>
      <c r="G1030" s="25">
        <v>0</v>
      </c>
    </row>
    <row r="1031" spans="1:7">
      <c r="A1031" s="23">
        <v>2015</v>
      </c>
      <c r="B1031" s="23" t="s">
        <v>1886</v>
      </c>
      <c r="C1031" s="22" t="s">
        <v>23</v>
      </c>
      <c r="D1031" s="23" t="s">
        <v>3562</v>
      </c>
      <c r="E1031" s="34" t="s">
        <v>3570</v>
      </c>
      <c r="F1031" s="36">
        <v>1</v>
      </c>
      <c r="G1031" s="25">
        <v>0</v>
      </c>
    </row>
    <row r="1032" spans="1:7">
      <c r="A1032" s="23">
        <v>2015</v>
      </c>
      <c r="B1032" s="23" t="s">
        <v>1886</v>
      </c>
      <c r="C1032" s="22" t="s">
        <v>23</v>
      </c>
      <c r="D1032" s="23" t="s">
        <v>3561</v>
      </c>
      <c r="E1032" s="34" t="s">
        <v>207</v>
      </c>
      <c r="F1032" s="36">
        <v>18</v>
      </c>
      <c r="G1032" s="25">
        <v>32</v>
      </c>
    </row>
    <row r="1033" spans="1:7">
      <c r="A1033" s="23">
        <v>2015</v>
      </c>
      <c r="B1033" s="23" t="s">
        <v>1886</v>
      </c>
      <c r="C1033" s="22" t="s">
        <v>23</v>
      </c>
      <c r="D1033" s="23" t="s">
        <v>3561</v>
      </c>
      <c r="E1033" s="34" t="s">
        <v>205</v>
      </c>
      <c r="F1033" s="36">
        <v>3</v>
      </c>
      <c r="G1033" s="25">
        <v>3</v>
      </c>
    </row>
    <row r="1034" spans="1:7">
      <c r="A1034" s="23">
        <v>2015</v>
      </c>
      <c r="B1034" s="23" t="s">
        <v>1886</v>
      </c>
      <c r="C1034" s="22" t="s">
        <v>23</v>
      </c>
      <c r="D1034" s="23" t="s">
        <v>3561</v>
      </c>
      <c r="E1034" s="34" t="s">
        <v>4105</v>
      </c>
      <c r="F1034" s="36">
        <v>16</v>
      </c>
      <c r="G1034" s="25">
        <v>0</v>
      </c>
    </row>
    <row r="1035" spans="1:7">
      <c r="A1035" s="23">
        <v>2015</v>
      </c>
      <c r="B1035" s="23" t="s">
        <v>1886</v>
      </c>
      <c r="C1035" s="22" t="s">
        <v>23</v>
      </c>
      <c r="D1035" s="23" t="s">
        <v>3561</v>
      </c>
      <c r="E1035" s="34" t="s">
        <v>206</v>
      </c>
      <c r="F1035" s="36">
        <v>26</v>
      </c>
      <c r="G1035" s="25">
        <v>32</v>
      </c>
    </row>
    <row r="1036" spans="1:7">
      <c r="A1036" s="23">
        <v>2015</v>
      </c>
      <c r="B1036" s="23" t="s">
        <v>1886</v>
      </c>
      <c r="C1036" s="22" t="s">
        <v>23</v>
      </c>
      <c r="D1036" s="23" t="s">
        <v>3561</v>
      </c>
      <c r="E1036" s="34" t="s">
        <v>204</v>
      </c>
      <c r="F1036" s="36">
        <v>8</v>
      </c>
      <c r="G1036" s="25">
        <v>3</v>
      </c>
    </row>
    <row r="1037" spans="1:7">
      <c r="A1037" s="23">
        <v>2015</v>
      </c>
      <c r="B1037" s="23" t="s">
        <v>1886</v>
      </c>
      <c r="C1037" s="22" t="s">
        <v>23</v>
      </c>
      <c r="D1037" s="23" t="s">
        <v>3561</v>
      </c>
      <c r="E1037" s="34" t="s">
        <v>4106</v>
      </c>
      <c r="F1037" s="36">
        <v>3</v>
      </c>
      <c r="G1037" s="25">
        <v>0</v>
      </c>
    </row>
    <row r="1038" spans="1:7">
      <c r="A1038" s="23">
        <v>2015</v>
      </c>
      <c r="B1038" s="23" t="s">
        <v>1886</v>
      </c>
      <c r="C1038" s="22" t="s">
        <v>41</v>
      </c>
      <c r="D1038" s="23" t="s">
        <v>3562</v>
      </c>
      <c r="E1038" s="34" t="s">
        <v>207</v>
      </c>
      <c r="F1038" s="36">
        <v>4</v>
      </c>
      <c r="G1038" s="25">
        <v>0</v>
      </c>
    </row>
    <row r="1039" spans="1:7">
      <c r="A1039" s="23">
        <v>2015</v>
      </c>
      <c r="B1039" s="23" t="s">
        <v>1886</v>
      </c>
      <c r="C1039" s="22" t="s">
        <v>41</v>
      </c>
      <c r="D1039" s="23" t="s">
        <v>3562</v>
      </c>
      <c r="E1039" s="34" t="s">
        <v>205</v>
      </c>
      <c r="F1039" s="36">
        <v>90</v>
      </c>
      <c r="G1039" s="25">
        <v>0</v>
      </c>
    </row>
    <row r="1040" spans="1:7">
      <c r="A1040" s="23">
        <v>2015</v>
      </c>
      <c r="B1040" s="23" t="s">
        <v>1886</v>
      </c>
      <c r="C1040" s="22" t="s">
        <v>41</v>
      </c>
      <c r="D1040" s="23" t="s">
        <v>3562</v>
      </c>
      <c r="E1040" s="34" t="s">
        <v>206</v>
      </c>
      <c r="F1040" s="36">
        <v>74</v>
      </c>
      <c r="G1040" s="25">
        <v>0</v>
      </c>
    </row>
    <row r="1041" spans="1:7">
      <c r="A1041" s="23">
        <v>2015</v>
      </c>
      <c r="B1041" s="23" t="s">
        <v>1886</v>
      </c>
      <c r="C1041" s="22" t="s">
        <v>41</v>
      </c>
      <c r="D1041" s="23" t="s">
        <v>3562</v>
      </c>
      <c r="E1041" s="34" t="s">
        <v>204</v>
      </c>
      <c r="F1041" s="36">
        <v>61</v>
      </c>
      <c r="G1041" s="25">
        <v>0</v>
      </c>
    </row>
    <row r="1042" spans="1:7">
      <c r="A1042" s="23">
        <v>2015</v>
      </c>
      <c r="B1042" s="23" t="s">
        <v>1886</v>
      </c>
      <c r="C1042" s="22" t="s">
        <v>41</v>
      </c>
      <c r="D1042" s="23" t="s">
        <v>3562</v>
      </c>
      <c r="E1042" s="34" t="s">
        <v>3570</v>
      </c>
      <c r="F1042" s="36">
        <v>2</v>
      </c>
      <c r="G1042" s="25">
        <v>0</v>
      </c>
    </row>
    <row r="1043" spans="1:7">
      <c r="A1043" s="23">
        <v>2015</v>
      </c>
      <c r="B1043" s="23" t="s">
        <v>1886</v>
      </c>
      <c r="C1043" s="22" t="s">
        <v>41</v>
      </c>
      <c r="D1043" s="23" t="s">
        <v>3561</v>
      </c>
      <c r="E1043" s="34" t="s">
        <v>207</v>
      </c>
      <c r="F1043" s="36">
        <v>18</v>
      </c>
      <c r="G1043" s="25">
        <v>12.75</v>
      </c>
    </row>
    <row r="1044" spans="1:7">
      <c r="A1044" s="23">
        <v>2015</v>
      </c>
      <c r="B1044" s="23" t="s">
        <v>1886</v>
      </c>
      <c r="C1044" s="22" t="s">
        <v>41</v>
      </c>
      <c r="D1044" s="23" t="s">
        <v>3561</v>
      </c>
      <c r="E1044" s="34" t="s">
        <v>205</v>
      </c>
      <c r="F1044" s="36">
        <v>12</v>
      </c>
      <c r="G1044" s="25">
        <v>11.75</v>
      </c>
    </row>
    <row r="1045" spans="1:7">
      <c r="A1045" s="23">
        <v>2015</v>
      </c>
      <c r="B1045" s="23" t="s">
        <v>1886</v>
      </c>
      <c r="C1045" s="22" t="s">
        <v>41</v>
      </c>
      <c r="D1045" s="23" t="s">
        <v>3561</v>
      </c>
      <c r="E1045" s="34" t="s">
        <v>4105</v>
      </c>
      <c r="F1045" s="36">
        <v>2</v>
      </c>
      <c r="G1045" s="25">
        <v>0</v>
      </c>
    </row>
    <row r="1046" spans="1:7">
      <c r="A1046" s="23">
        <v>2015</v>
      </c>
      <c r="B1046" s="23" t="s">
        <v>1886</v>
      </c>
      <c r="C1046" s="22" t="s">
        <v>41</v>
      </c>
      <c r="D1046" s="23" t="s">
        <v>3561</v>
      </c>
      <c r="E1046" s="34" t="s">
        <v>206</v>
      </c>
      <c r="F1046" s="36">
        <v>22</v>
      </c>
      <c r="G1046" s="25">
        <v>5.5</v>
      </c>
    </row>
    <row r="1047" spans="1:7">
      <c r="A1047" s="23">
        <v>2015</v>
      </c>
      <c r="B1047" s="23" t="s">
        <v>1886</v>
      </c>
      <c r="C1047" s="22" t="s">
        <v>41</v>
      </c>
      <c r="D1047" s="23" t="s">
        <v>3561</v>
      </c>
      <c r="E1047" s="34" t="s">
        <v>204</v>
      </c>
      <c r="F1047" s="36">
        <v>5</v>
      </c>
      <c r="G1047" s="25">
        <v>5.25</v>
      </c>
    </row>
    <row r="1048" spans="1:7">
      <c r="A1048" s="23">
        <v>2015</v>
      </c>
      <c r="B1048" s="23" t="s">
        <v>1886</v>
      </c>
      <c r="C1048" s="22" t="s">
        <v>41</v>
      </c>
      <c r="D1048" s="23" t="s">
        <v>3561</v>
      </c>
      <c r="E1048" s="34" t="s">
        <v>4106</v>
      </c>
      <c r="F1048" s="36">
        <v>1</v>
      </c>
      <c r="G1048" s="25">
        <v>0</v>
      </c>
    </row>
    <row r="1049" spans="1:7">
      <c r="A1049" s="23">
        <v>2015</v>
      </c>
      <c r="B1049" s="23" t="s">
        <v>1886</v>
      </c>
      <c r="C1049" s="22" t="s">
        <v>60</v>
      </c>
      <c r="D1049" s="23" t="s">
        <v>3562</v>
      </c>
      <c r="E1049" s="34" t="s">
        <v>207</v>
      </c>
      <c r="F1049" s="36">
        <v>6</v>
      </c>
      <c r="G1049" s="25">
        <v>0</v>
      </c>
    </row>
    <row r="1050" spans="1:7">
      <c r="A1050" s="23">
        <v>2015</v>
      </c>
      <c r="B1050" s="23" t="s">
        <v>1886</v>
      </c>
      <c r="C1050" s="22" t="s">
        <v>60</v>
      </c>
      <c r="D1050" s="23" t="s">
        <v>3562</v>
      </c>
      <c r="E1050" s="34" t="s">
        <v>205</v>
      </c>
      <c r="F1050" s="36">
        <v>8</v>
      </c>
      <c r="G1050" s="25">
        <v>0</v>
      </c>
    </row>
    <row r="1051" spans="1:7">
      <c r="A1051" s="23">
        <v>2015</v>
      </c>
      <c r="B1051" s="23" t="s">
        <v>1886</v>
      </c>
      <c r="C1051" s="22" t="s">
        <v>60</v>
      </c>
      <c r="D1051" s="23" t="s">
        <v>3562</v>
      </c>
      <c r="E1051" s="34" t="s">
        <v>206</v>
      </c>
      <c r="F1051" s="36">
        <v>62</v>
      </c>
      <c r="G1051" s="25">
        <v>0</v>
      </c>
    </row>
    <row r="1052" spans="1:7">
      <c r="A1052" s="23">
        <v>2015</v>
      </c>
      <c r="B1052" s="23" t="s">
        <v>1886</v>
      </c>
      <c r="C1052" s="22" t="s">
        <v>60</v>
      </c>
      <c r="D1052" s="23" t="s">
        <v>3562</v>
      </c>
      <c r="E1052" s="34" t="s">
        <v>204</v>
      </c>
      <c r="F1052" s="36">
        <v>7</v>
      </c>
      <c r="G1052" s="25">
        <v>0</v>
      </c>
    </row>
    <row r="1053" spans="1:7">
      <c r="A1053" s="23">
        <v>2015</v>
      </c>
      <c r="B1053" s="23" t="s">
        <v>1886</v>
      </c>
      <c r="C1053" s="22" t="s">
        <v>60</v>
      </c>
      <c r="D1053" s="23" t="s">
        <v>3561</v>
      </c>
      <c r="E1053" s="34" t="s">
        <v>207</v>
      </c>
      <c r="F1053" s="36">
        <v>14</v>
      </c>
      <c r="G1053" s="25">
        <v>11</v>
      </c>
    </row>
    <row r="1054" spans="1:7">
      <c r="A1054" s="23">
        <v>2015</v>
      </c>
      <c r="B1054" s="23" t="s">
        <v>1886</v>
      </c>
      <c r="C1054" s="22" t="s">
        <v>60</v>
      </c>
      <c r="D1054" s="23" t="s">
        <v>3561</v>
      </c>
      <c r="E1054" s="34" t="s">
        <v>205</v>
      </c>
      <c r="F1054" s="36">
        <v>1</v>
      </c>
      <c r="G1054" s="25">
        <v>0</v>
      </c>
    </row>
    <row r="1055" spans="1:7">
      <c r="A1055" s="23">
        <v>2015</v>
      </c>
      <c r="B1055" s="23" t="s">
        <v>1886</v>
      </c>
      <c r="C1055" s="22" t="s">
        <v>60</v>
      </c>
      <c r="D1055" s="23" t="s">
        <v>3561</v>
      </c>
      <c r="E1055" s="34" t="s">
        <v>4105</v>
      </c>
      <c r="F1055" s="36">
        <v>7</v>
      </c>
      <c r="G1055" s="25">
        <v>0</v>
      </c>
    </row>
    <row r="1056" spans="1:7">
      <c r="A1056" s="23">
        <v>2015</v>
      </c>
      <c r="B1056" s="23" t="s">
        <v>1886</v>
      </c>
      <c r="C1056" s="22" t="s">
        <v>60</v>
      </c>
      <c r="D1056" s="23" t="s">
        <v>3561</v>
      </c>
      <c r="E1056" s="34" t="s">
        <v>206</v>
      </c>
      <c r="F1056" s="36">
        <v>7</v>
      </c>
      <c r="G1056" s="25">
        <v>19</v>
      </c>
    </row>
    <row r="1057" spans="1:7">
      <c r="A1057" s="23">
        <v>2015</v>
      </c>
      <c r="B1057" s="23" t="s">
        <v>1886</v>
      </c>
      <c r="C1057" s="22" t="s">
        <v>60</v>
      </c>
      <c r="D1057" s="23" t="s">
        <v>3561</v>
      </c>
      <c r="E1057" s="34" t="s">
        <v>204</v>
      </c>
      <c r="F1057" s="36">
        <v>2</v>
      </c>
      <c r="G1057" s="25">
        <v>1</v>
      </c>
    </row>
    <row r="1058" spans="1:7">
      <c r="A1058" s="23">
        <v>2015</v>
      </c>
      <c r="B1058" s="23" t="s">
        <v>1886</v>
      </c>
      <c r="C1058" s="22" t="s">
        <v>60</v>
      </c>
      <c r="D1058" s="23" t="s">
        <v>3561</v>
      </c>
      <c r="E1058" s="34" t="s">
        <v>4106</v>
      </c>
      <c r="F1058" s="36">
        <v>2</v>
      </c>
      <c r="G1058" s="25">
        <v>0</v>
      </c>
    </row>
    <row r="1059" spans="1:7">
      <c r="A1059" s="23">
        <v>2015</v>
      </c>
      <c r="B1059" s="23" t="s">
        <v>1886</v>
      </c>
      <c r="C1059" s="22" t="s">
        <v>70</v>
      </c>
      <c r="D1059" s="23" t="s">
        <v>3562</v>
      </c>
      <c r="E1059" s="34" t="s">
        <v>207</v>
      </c>
      <c r="F1059" s="36">
        <v>4</v>
      </c>
      <c r="G1059" s="25">
        <v>0</v>
      </c>
    </row>
    <row r="1060" spans="1:7">
      <c r="A1060" s="23">
        <v>2015</v>
      </c>
      <c r="B1060" s="23" t="s">
        <v>1886</v>
      </c>
      <c r="C1060" s="22" t="s">
        <v>70</v>
      </c>
      <c r="D1060" s="23" t="s">
        <v>3562</v>
      </c>
      <c r="E1060" s="34" t="s">
        <v>205</v>
      </c>
      <c r="F1060" s="36">
        <v>5</v>
      </c>
      <c r="G1060" s="25">
        <v>0</v>
      </c>
    </row>
    <row r="1061" spans="1:7">
      <c r="A1061" s="23">
        <v>2015</v>
      </c>
      <c r="B1061" s="23" t="s">
        <v>1886</v>
      </c>
      <c r="C1061" s="22" t="s">
        <v>70</v>
      </c>
      <c r="D1061" s="23" t="s">
        <v>3562</v>
      </c>
      <c r="E1061" s="34" t="s">
        <v>3569</v>
      </c>
      <c r="F1061" s="36">
        <v>1</v>
      </c>
      <c r="G1061" s="25">
        <v>0</v>
      </c>
    </row>
    <row r="1062" spans="1:7">
      <c r="A1062" s="23">
        <v>2015</v>
      </c>
      <c r="B1062" s="23" t="s">
        <v>1886</v>
      </c>
      <c r="C1062" s="22" t="s">
        <v>70</v>
      </c>
      <c r="D1062" s="23" t="s">
        <v>3562</v>
      </c>
      <c r="E1062" s="34" t="s">
        <v>206</v>
      </c>
      <c r="F1062" s="36">
        <v>26</v>
      </c>
      <c r="G1062" s="25">
        <v>0</v>
      </c>
    </row>
    <row r="1063" spans="1:7">
      <c r="A1063" s="23">
        <v>2015</v>
      </c>
      <c r="B1063" s="23" t="s">
        <v>1886</v>
      </c>
      <c r="C1063" s="22" t="s">
        <v>70</v>
      </c>
      <c r="D1063" s="23" t="s">
        <v>3562</v>
      </c>
      <c r="E1063" s="34" t="s">
        <v>204</v>
      </c>
      <c r="F1063" s="36">
        <v>16</v>
      </c>
      <c r="G1063" s="25">
        <v>0</v>
      </c>
    </row>
    <row r="1064" spans="1:7">
      <c r="A1064" s="23">
        <v>2015</v>
      </c>
      <c r="B1064" s="23" t="s">
        <v>1886</v>
      </c>
      <c r="C1064" s="22" t="s">
        <v>70</v>
      </c>
      <c r="D1064" s="23" t="s">
        <v>3561</v>
      </c>
      <c r="E1064" s="34" t="s">
        <v>207</v>
      </c>
      <c r="F1064" s="36">
        <v>19</v>
      </c>
      <c r="G1064" s="25">
        <v>26.5</v>
      </c>
    </row>
    <row r="1065" spans="1:7">
      <c r="A1065" s="23">
        <v>2015</v>
      </c>
      <c r="B1065" s="23" t="s">
        <v>1886</v>
      </c>
      <c r="C1065" s="22" t="s">
        <v>70</v>
      </c>
      <c r="D1065" s="23" t="s">
        <v>3561</v>
      </c>
      <c r="E1065" s="34" t="s">
        <v>205</v>
      </c>
      <c r="F1065" s="36">
        <v>1</v>
      </c>
      <c r="G1065" s="25">
        <v>0</v>
      </c>
    </row>
    <row r="1066" spans="1:7">
      <c r="A1066" s="23">
        <v>2015</v>
      </c>
      <c r="B1066" s="23" t="s">
        <v>1886</v>
      </c>
      <c r="C1066" s="22" t="s">
        <v>70</v>
      </c>
      <c r="D1066" s="23" t="s">
        <v>3561</v>
      </c>
      <c r="E1066" s="34" t="s">
        <v>4105</v>
      </c>
      <c r="F1066" s="36">
        <v>8</v>
      </c>
      <c r="G1066" s="25">
        <v>0</v>
      </c>
    </row>
    <row r="1067" spans="1:7">
      <c r="A1067" s="23">
        <v>2015</v>
      </c>
      <c r="B1067" s="23" t="s">
        <v>1886</v>
      </c>
      <c r="C1067" s="22" t="s">
        <v>70</v>
      </c>
      <c r="D1067" s="23" t="s">
        <v>3561</v>
      </c>
      <c r="E1067" s="34" t="s">
        <v>206</v>
      </c>
      <c r="F1067" s="36">
        <v>13</v>
      </c>
      <c r="G1067" s="25">
        <v>12.5</v>
      </c>
    </row>
    <row r="1068" spans="1:7">
      <c r="A1068" s="23">
        <v>2015</v>
      </c>
      <c r="B1068" s="23" t="s">
        <v>1886</v>
      </c>
      <c r="C1068" s="22" t="s">
        <v>70</v>
      </c>
      <c r="D1068" s="23" t="s">
        <v>3561</v>
      </c>
      <c r="E1068" s="34" t="s">
        <v>204</v>
      </c>
      <c r="F1068" s="36">
        <v>2</v>
      </c>
      <c r="G1068" s="25">
        <v>1</v>
      </c>
    </row>
    <row r="1069" spans="1:7">
      <c r="A1069" s="23">
        <v>2015</v>
      </c>
      <c r="B1069" s="23" t="s">
        <v>1886</v>
      </c>
      <c r="C1069" s="22" t="s">
        <v>70</v>
      </c>
      <c r="D1069" s="23" t="s">
        <v>3561</v>
      </c>
      <c r="E1069" s="34" t="s">
        <v>4106</v>
      </c>
      <c r="F1069" s="36">
        <v>5</v>
      </c>
      <c r="G1069" s="25">
        <v>0</v>
      </c>
    </row>
    <row r="1070" spans="1:7">
      <c r="A1070" s="23">
        <v>2015</v>
      </c>
      <c r="B1070" s="23" t="s">
        <v>1886</v>
      </c>
      <c r="C1070" s="22" t="s">
        <v>76</v>
      </c>
      <c r="D1070" s="23" t="s">
        <v>3562</v>
      </c>
      <c r="E1070" s="34" t="s">
        <v>207</v>
      </c>
      <c r="F1070" s="36">
        <v>9</v>
      </c>
      <c r="G1070" s="25">
        <v>0</v>
      </c>
    </row>
    <row r="1071" spans="1:7">
      <c r="A1071" s="23">
        <v>2015</v>
      </c>
      <c r="B1071" s="23" t="s">
        <v>1886</v>
      </c>
      <c r="C1071" s="22" t="s">
        <v>76</v>
      </c>
      <c r="D1071" s="23" t="s">
        <v>3562</v>
      </c>
      <c r="E1071" s="34" t="s">
        <v>205</v>
      </c>
      <c r="F1071" s="36">
        <v>52</v>
      </c>
      <c r="G1071" s="25">
        <v>0</v>
      </c>
    </row>
    <row r="1072" spans="1:7">
      <c r="A1072" s="23">
        <v>2015</v>
      </c>
      <c r="B1072" s="23" t="s">
        <v>1886</v>
      </c>
      <c r="C1072" s="22" t="s">
        <v>76</v>
      </c>
      <c r="D1072" s="23" t="s">
        <v>3562</v>
      </c>
      <c r="E1072" s="34" t="s">
        <v>3569</v>
      </c>
      <c r="F1072" s="36">
        <v>5</v>
      </c>
      <c r="G1072" s="25">
        <v>0</v>
      </c>
    </row>
    <row r="1073" spans="1:7">
      <c r="A1073" s="23">
        <v>2015</v>
      </c>
      <c r="B1073" s="23" t="s">
        <v>1886</v>
      </c>
      <c r="C1073" s="22" t="s">
        <v>76</v>
      </c>
      <c r="D1073" s="23" t="s">
        <v>3562</v>
      </c>
      <c r="E1073" s="34" t="s">
        <v>206</v>
      </c>
      <c r="F1073" s="36">
        <v>123</v>
      </c>
      <c r="G1073" s="25">
        <v>0</v>
      </c>
    </row>
    <row r="1074" spans="1:7">
      <c r="A1074" s="23">
        <v>2015</v>
      </c>
      <c r="B1074" s="23" t="s">
        <v>1886</v>
      </c>
      <c r="C1074" s="22" t="s">
        <v>76</v>
      </c>
      <c r="D1074" s="23" t="s">
        <v>3562</v>
      </c>
      <c r="E1074" s="34" t="s">
        <v>204</v>
      </c>
      <c r="F1074" s="36">
        <v>126</v>
      </c>
      <c r="G1074" s="25">
        <v>0</v>
      </c>
    </row>
    <row r="1075" spans="1:7">
      <c r="A1075" s="23">
        <v>2015</v>
      </c>
      <c r="B1075" s="23" t="s">
        <v>1886</v>
      </c>
      <c r="C1075" s="22" t="s">
        <v>76</v>
      </c>
      <c r="D1075" s="23" t="s">
        <v>3561</v>
      </c>
      <c r="E1075" s="34" t="s">
        <v>207</v>
      </c>
      <c r="F1075" s="36">
        <v>19</v>
      </c>
      <c r="G1075" s="25">
        <v>10.5</v>
      </c>
    </row>
    <row r="1076" spans="1:7">
      <c r="A1076" s="23">
        <v>2015</v>
      </c>
      <c r="B1076" s="23" t="s">
        <v>1886</v>
      </c>
      <c r="C1076" s="22" t="s">
        <v>76</v>
      </c>
      <c r="D1076" s="23" t="s">
        <v>3561</v>
      </c>
      <c r="E1076" s="34" t="s">
        <v>205</v>
      </c>
      <c r="F1076" s="36">
        <v>2</v>
      </c>
      <c r="G1076" s="25">
        <v>3.25</v>
      </c>
    </row>
    <row r="1077" spans="1:7">
      <c r="A1077" s="23">
        <v>2015</v>
      </c>
      <c r="B1077" s="23" t="s">
        <v>1886</v>
      </c>
      <c r="C1077" s="22" t="s">
        <v>76</v>
      </c>
      <c r="D1077" s="23" t="s">
        <v>3561</v>
      </c>
      <c r="E1077" s="34" t="s">
        <v>4105</v>
      </c>
      <c r="F1077" s="36">
        <v>6</v>
      </c>
      <c r="G1077" s="25">
        <v>0</v>
      </c>
    </row>
    <row r="1078" spans="1:7">
      <c r="A1078" s="23">
        <v>2015</v>
      </c>
      <c r="B1078" s="23" t="s">
        <v>1886</v>
      </c>
      <c r="C1078" s="22" t="s">
        <v>76</v>
      </c>
      <c r="D1078" s="23" t="s">
        <v>3561</v>
      </c>
      <c r="E1078" s="34" t="s">
        <v>206</v>
      </c>
      <c r="F1078" s="36">
        <v>28</v>
      </c>
      <c r="G1078" s="25">
        <v>41</v>
      </c>
    </row>
    <row r="1079" spans="1:7">
      <c r="A1079" s="23">
        <v>2015</v>
      </c>
      <c r="B1079" s="23" t="s">
        <v>1886</v>
      </c>
      <c r="C1079" s="22" t="s">
        <v>76</v>
      </c>
      <c r="D1079" s="23" t="s">
        <v>3561</v>
      </c>
      <c r="E1079" s="34" t="s">
        <v>204</v>
      </c>
      <c r="F1079" s="36">
        <v>3</v>
      </c>
      <c r="G1079" s="25">
        <v>5</v>
      </c>
    </row>
    <row r="1080" spans="1:7">
      <c r="A1080" s="23">
        <v>2015</v>
      </c>
      <c r="B1080" s="23" t="s">
        <v>1886</v>
      </c>
      <c r="C1080" s="22" t="s">
        <v>76</v>
      </c>
      <c r="D1080" s="23" t="s">
        <v>3561</v>
      </c>
      <c r="E1080" s="34" t="s">
        <v>4106</v>
      </c>
      <c r="F1080" s="36">
        <v>5</v>
      </c>
      <c r="G1080" s="25">
        <v>0</v>
      </c>
    </row>
    <row r="1081" spans="1:7">
      <c r="A1081" s="23">
        <v>2015</v>
      </c>
      <c r="B1081" s="23" t="s">
        <v>1886</v>
      </c>
      <c r="C1081" s="22" t="s">
        <v>83</v>
      </c>
      <c r="D1081" s="23" t="s">
        <v>3562</v>
      </c>
      <c r="E1081" s="34" t="s">
        <v>207</v>
      </c>
      <c r="F1081" s="36">
        <v>2</v>
      </c>
      <c r="G1081" s="25">
        <v>0</v>
      </c>
    </row>
    <row r="1082" spans="1:7">
      <c r="A1082" s="23">
        <v>2015</v>
      </c>
      <c r="B1082" s="23" t="s">
        <v>1886</v>
      </c>
      <c r="C1082" s="22" t="s">
        <v>83</v>
      </c>
      <c r="D1082" s="23" t="s">
        <v>3562</v>
      </c>
      <c r="E1082" s="34" t="s">
        <v>206</v>
      </c>
      <c r="F1082" s="36">
        <v>1</v>
      </c>
      <c r="G1082" s="25">
        <v>0</v>
      </c>
    </row>
    <row r="1083" spans="1:7">
      <c r="A1083" s="23">
        <v>2015</v>
      </c>
      <c r="B1083" s="23" t="s">
        <v>1886</v>
      </c>
      <c r="C1083" s="22" t="s">
        <v>83</v>
      </c>
      <c r="D1083" s="23" t="s">
        <v>3561</v>
      </c>
      <c r="E1083" s="34" t="s">
        <v>207</v>
      </c>
      <c r="F1083" s="36">
        <v>1</v>
      </c>
      <c r="G1083" s="25">
        <v>2.5</v>
      </c>
    </row>
    <row r="1084" spans="1:7">
      <c r="A1084" s="23">
        <v>2015</v>
      </c>
      <c r="B1084" s="23" t="s">
        <v>1886</v>
      </c>
      <c r="C1084" s="22" t="s">
        <v>83</v>
      </c>
      <c r="D1084" s="23" t="s">
        <v>3561</v>
      </c>
      <c r="E1084" s="34" t="s">
        <v>4105</v>
      </c>
      <c r="F1084" s="36">
        <v>1</v>
      </c>
      <c r="G1084" s="25">
        <v>0</v>
      </c>
    </row>
    <row r="1085" spans="1:7">
      <c r="A1085" s="23">
        <v>2015</v>
      </c>
      <c r="B1085" s="23" t="s">
        <v>1886</v>
      </c>
      <c r="C1085" s="22" t="s">
        <v>83</v>
      </c>
      <c r="D1085" s="23" t="s">
        <v>3561</v>
      </c>
      <c r="E1085" s="34" t="s">
        <v>204</v>
      </c>
      <c r="F1085" s="36">
        <v>1</v>
      </c>
      <c r="G1085" s="25">
        <v>0</v>
      </c>
    </row>
    <row r="1086" spans="1:7">
      <c r="A1086" s="23">
        <v>2015</v>
      </c>
      <c r="B1086" s="23" t="s">
        <v>1886</v>
      </c>
      <c r="C1086" s="22" t="s">
        <v>86</v>
      </c>
      <c r="D1086" s="23" t="s">
        <v>3562</v>
      </c>
      <c r="E1086" s="34" t="s">
        <v>207</v>
      </c>
      <c r="F1086" s="36">
        <v>11</v>
      </c>
      <c r="G1086" s="25">
        <v>0</v>
      </c>
    </row>
    <row r="1087" spans="1:7">
      <c r="A1087" s="23">
        <v>2015</v>
      </c>
      <c r="B1087" s="23" t="s">
        <v>1886</v>
      </c>
      <c r="C1087" s="22" t="s">
        <v>86</v>
      </c>
      <c r="D1087" s="23" t="s">
        <v>3562</v>
      </c>
      <c r="E1087" s="34" t="s">
        <v>205</v>
      </c>
      <c r="F1087" s="36">
        <v>11</v>
      </c>
      <c r="G1087" s="25">
        <v>0</v>
      </c>
    </row>
    <row r="1088" spans="1:7">
      <c r="A1088" s="23">
        <v>2015</v>
      </c>
      <c r="B1088" s="23" t="s">
        <v>1886</v>
      </c>
      <c r="C1088" s="22" t="s">
        <v>86</v>
      </c>
      <c r="D1088" s="23" t="s">
        <v>3562</v>
      </c>
      <c r="E1088" s="34" t="s">
        <v>206</v>
      </c>
      <c r="F1088" s="36">
        <v>26</v>
      </c>
      <c r="G1088" s="25">
        <v>0</v>
      </c>
    </row>
    <row r="1089" spans="1:7">
      <c r="A1089" s="23">
        <v>2015</v>
      </c>
      <c r="B1089" s="23" t="s">
        <v>1886</v>
      </c>
      <c r="C1089" s="22" t="s">
        <v>86</v>
      </c>
      <c r="D1089" s="23" t="s">
        <v>3562</v>
      </c>
      <c r="E1089" s="34" t="s">
        <v>204</v>
      </c>
      <c r="F1089" s="36">
        <v>24</v>
      </c>
      <c r="G1089" s="25">
        <v>0</v>
      </c>
    </row>
    <row r="1090" spans="1:7">
      <c r="A1090" s="23">
        <v>2015</v>
      </c>
      <c r="B1090" s="23" t="s">
        <v>1886</v>
      </c>
      <c r="C1090" s="22" t="s">
        <v>86</v>
      </c>
      <c r="D1090" s="23" t="s">
        <v>3561</v>
      </c>
      <c r="E1090" s="34" t="s">
        <v>207</v>
      </c>
      <c r="F1090" s="36">
        <v>15</v>
      </c>
      <c r="G1090" s="25">
        <v>8</v>
      </c>
    </row>
    <row r="1091" spans="1:7">
      <c r="A1091" s="23">
        <v>2015</v>
      </c>
      <c r="B1091" s="23" t="s">
        <v>1886</v>
      </c>
      <c r="C1091" s="22" t="s">
        <v>86</v>
      </c>
      <c r="D1091" s="23" t="s">
        <v>3561</v>
      </c>
      <c r="E1091" s="34" t="s">
        <v>205</v>
      </c>
      <c r="F1091" s="36">
        <v>1</v>
      </c>
      <c r="G1091" s="25">
        <v>0</v>
      </c>
    </row>
    <row r="1092" spans="1:7">
      <c r="A1092" s="23">
        <v>2015</v>
      </c>
      <c r="B1092" s="23" t="s">
        <v>1886</v>
      </c>
      <c r="C1092" s="22" t="s">
        <v>86</v>
      </c>
      <c r="D1092" s="23" t="s">
        <v>3561</v>
      </c>
      <c r="E1092" s="34" t="s">
        <v>4105</v>
      </c>
      <c r="F1092" s="36">
        <v>6</v>
      </c>
      <c r="G1092" s="25">
        <v>0</v>
      </c>
    </row>
    <row r="1093" spans="1:7">
      <c r="A1093" s="23">
        <v>2015</v>
      </c>
      <c r="B1093" s="23" t="s">
        <v>1886</v>
      </c>
      <c r="C1093" s="22" t="s">
        <v>86</v>
      </c>
      <c r="D1093" s="23" t="s">
        <v>3561</v>
      </c>
      <c r="E1093" s="34" t="s">
        <v>206</v>
      </c>
      <c r="F1093" s="36">
        <v>10</v>
      </c>
      <c r="G1093" s="25">
        <v>18</v>
      </c>
    </row>
    <row r="1094" spans="1:7">
      <c r="A1094" s="23">
        <v>2015</v>
      </c>
      <c r="B1094" s="23" t="s">
        <v>1886</v>
      </c>
      <c r="C1094" s="22" t="s">
        <v>86</v>
      </c>
      <c r="D1094" s="23" t="s">
        <v>3561</v>
      </c>
      <c r="E1094" s="34" t="s">
        <v>204</v>
      </c>
      <c r="F1094" s="36">
        <v>1</v>
      </c>
      <c r="G1094" s="25">
        <v>1.5</v>
      </c>
    </row>
    <row r="1095" spans="1:7">
      <c r="A1095" s="23">
        <v>2015</v>
      </c>
      <c r="B1095" s="23" t="s">
        <v>1886</v>
      </c>
      <c r="C1095" s="22" t="s">
        <v>89</v>
      </c>
      <c r="D1095" s="23" t="s">
        <v>3562</v>
      </c>
      <c r="E1095" s="34" t="s">
        <v>206</v>
      </c>
      <c r="F1095" s="36">
        <v>1</v>
      </c>
      <c r="G1095" s="25">
        <v>0</v>
      </c>
    </row>
    <row r="1096" spans="1:7">
      <c r="A1096" s="23">
        <v>2015</v>
      </c>
      <c r="B1096" s="23" t="s">
        <v>1886</v>
      </c>
      <c r="C1096" s="22" t="s">
        <v>89</v>
      </c>
      <c r="D1096" s="23" t="s">
        <v>3561</v>
      </c>
      <c r="E1096" s="34" t="s">
        <v>207</v>
      </c>
      <c r="F1096" s="36">
        <v>9</v>
      </c>
      <c r="G1096" s="25">
        <v>4.5</v>
      </c>
    </row>
    <row r="1097" spans="1:7">
      <c r="A1097" s="23">
        <v>2015</v>
      </c>
      <c r="B1097" s="23" t="s">
        <v>1886</v>
      </c>
      <c r="C1097" s="22" t="s">
        <v>89</v>
      </c>
      <c r="D1097" s="23" t="s">
        <v>3561</v>
      </c>
      <c r="E1097" s="34" t="s">
        <v>205</v>
      </c>
      <c r="F1097" s="36">
        <v>2</v>
      </c>
      <c r="G1097" s="25">
        <v>5.5</v>
      </c>
    </row>
    <row r="1098" spans="1:7">
      <c r="A1098" s="23">
        <v>2015</v>
      </c>
      <c r="B1098" s="23" t="s">
        <v>1886</v>
      </c>
      <c r="C1098" s="22" t="s">
        <v>89</v>
      </c>
      <c r="D1098" s="23" t="s">
        <v>3561</v>
      </c>
      <c r="E1098" s="34" t="s">
        <v>4105</v>
      </c>
      <c r="F1098" s="36">
        <v>3</v>
      </c>
      <c r="G1098" s="25">
        <v>0</v>
      </c>
    </row>
    <row r="1099" spans="1:7">
      <c r="A1099" s="23">
        <v>2015</v>
      </c>
      <c r="B1099" s="23" t="s">
        <v>1886</v>
      </c>
      <c r="C1099" s="22" t="s">
        <v>89</v>
      </c>
      <c r="D1099" s="23" t="s">
        <v>3561</v>
      </c>
      <c r="E1099" s="34" t="s">
        <v>206</v>
      </c>
      <c r="F1099" s="36">
        <v>9</v>
      </c>
      <c r="G1099" s="25">
        <v>11.5</v>
      </c>
    </row>
    <row r="1100" spans="1:7">
      <c r="A1100" s="23">
        <v>2015</v>
      </c>
      <c r="B1100" s="23" t="s">
        <v>1886</v>
      </c>
      <c r="C1100" s="22" t="s">
        <v>89</v>
      </c>
      <c r="D1100" s="23" t="s">
        <v>3561</v>
      </c>
      <c r="E1100" s="34" t="s">
        <v>204</v>
      </c>
      <c r="F1100" s="36">
        <v>1</v>
      </c>
      <c r="G1100" s="25">
        <v>0</v>
      </c>
    </row>
    <row r="1101" spans="1:7">
      <c r="A1101" s="23">
        <v>2015</v>
      </c>
      <c r="B1101" s="23" t="s">
        <v>1886</v>
      </c>
      <c r="C1101" s="22" t="s">
        <v>89</v>
      </c>
      <c r="D1101" s="23" t="s">
        <v>3561</v>
      </c>
      <c r="E1101" s="34" t="s">
        <v>4106</v>
      </c>
      <c r="F1101" s="36">
        <v>1</v>
      </c>
      <c r="G1101" s="25">
        <v>0</v>
      </c>
    </row>
    <row r="1102" spans="1:7">
      <c r="A1102" s="23">
        <v>2015</v>
      </c>
      <c r="B1102" s="23" t="s">
        <v>1886</v>
      </c>
      <c r="C1102" s="22" t="s">
        <v>94</v>
      </c>
      <c r="D1102" s="23" t="s">
        <v>3562</v>
      </c>
      <c r="E1102" s="34" t="s">
        <v>207</v>
      </c>
      <c r="F1102" s="36">
        <v>6</v>
      </c>
      <c r="G1102" s="25">
        <v>0</v>
      </c>
    </row>
    <row r="1103" spans="1:7">
      <c r="A1103" s="23">
        <v>2015</v>
      </c>
      <c r="B1103" s="23" t="s">
        <v>1886</v>
      </c>
      <c r="C1103" s="22" t="s">
        <v>94</v>
      </c>
      <c r="D1103" s="23" t="s">
        <v>3562</v>
      </c>
      <c r="E1103" s="34" t="s">
        <v>205</v>
      </c>
      <c r="F1103" s="36">
        <v>2</v>
      </c>
      <c r="G1103" s="25">
        <v>0</v>
      </c>
    </row>
    <row r="1104" spans="1:7">
      <c r="A1104" s="23">
        <v>2015</v>
      </c>
      <c r="B1104" s="23" t="s">
        <v>1886</v>
      </c>
      <c r="C1104" s="22" t="s">
        <v>94</v>
      </c>
      <c r="D1104" s="23" t="s">
        <v>3562</v>
      </c>
      <c r="E1104" s="34" t="s">
        <v>206</v>
      </c>
      <c r="F1104" s="36">
        <v>8</v>
      </c>
      <c r="G1104" s="25">
        <v>0</v>
      </c>
    </row>
    <row r="1105" spans="1:7">
      <c r="A1105" s="23">
        <v>2015</v>
      </c>
      <c r="B1105" s="23" t="s">
        <v>1886</v>
      </c>
      <c r="C1105" s="22" t="s">
        <v>94</v>
      </c>
      <c r="D1105" s="23" t="s">
        <v>3561</v>
      </c>
      <c r="E1105" s="34" t="s">
        <v>207</v>
      </c>
      <c r="F1105" s="36">
        <v>8</v>
      </c>
      <c r="G1105" s="25">
        <v>15.5</v>
      </c>
    </row>
    <row r="1106" spans="1:7">
      <c r="A1106" s="23">
        <v>2015</v>
      </c>
      <c r="B1106" s="23" t="s">
        <v>1886</v>
      </c>
      <c r="C1106" s="22" t="s">
        <v>94</v>
      </c>
      <c r="D1106" s="23" t="s">
        <v>3561</v>
      </c>
      <c r="E1106" s="34" t="s">
        <v>205</v>
      </c>
      <c r="F1106" s="36">
        <v>1</v>
      </c>
      <c r="G1106" s="25">
        <v>0</v>
      </c>
    </row>
    <row r="1107" spans="1:7">
      <c r="A1107" s="23">
        <v>2015</v>
      </c>
      <c r="B1107" s="23" t="s">
        <v>1886</v>
      </c>
      <c r="C1107" s="22" t="s">
        <v>94</v>
      </c>
      <c r="D1107" s="23" t="s">
        <v>3561</v>
      </c>
      <c r="E1107" s="34" t="s">
        <v>4105</v>
      </c>
      <c r="F1107" s="36">
        <v>5</v>
      </c>
      <c r="G1107" s="25">
        <v>0</v>
      </c>
    </row>
    <row r="1108" spans="1:7">
      <c r="A1108" s="23">
        <v>2015</v>
      </c>
      <c r="B1108" s="23" t="s">
        <v>1886</v>
      </c>
      <c r="C1108" s="22" t="s">
        <v>94</v>
      </c>
      <c r="D1108" s="23" t="s">
        <v>3561</v>
      </c>
      <c r="E1108" s="34" t="s">
        <v>206</v>
      </c>
      <c r="F1108" s="36">
        <v>10</v>
      </c>
      <c r="G1108" s="25">
        <v>10</v>
      </c>
    </row>
    <row r="1109" spans="1:7">
      <c r="A1109" s="23">
        <v>2015</v>
      </c>
      <c r="B1109" s="23" t="s">
        <v>1886</v>
      </c>
      <c r="C1109" s="22" t="s">
        <v>94</v>
      </c>
      <c r="D1109" s="23" t="s">
        <v>3561</v>
      </c>
      <c r="E1109" s="34" t="s">
        <v>204</v>
      </c>
      <c r="F1109" s="36">
        <v>2</v>
      </c>
      <c r="G1109" s="25">
        <v>0</v>
      </c>
    </row>
    <row r="1110" spans="1:7">
      <c r="A1110" s="23">
        <v>2015</v>
      </c>
      <c r="B1110" s="23" t="s">
        <v>1886</v>
      </c>
      <c r="C1110" s="22" t="s">
        <v>100</v>
      </c>
      <c r="D1110" s="23" t="s">
        <v>3562</v>
      </c>
      <c r="E1110" s="34" t="s">
        <v>207</v>
      </c>
      <c r="F1110" s="36">
        <v>5</v>
      </c>
      <c r="G1110" s="25">
        <v>0</v>
      </c>
    </row>
    <row r="1111" spans="1:7">
      <c r="A1111" s="23">
        <v>2015</v>
      </c>
      <c r="B1111" s="23" t="s">
        <v>1886</v>
      </c>
      <c r="C1111" s="22" t="s">
        <v>100</v>
      </c>
      <c r="D1111" s="23" t="s">
        <v>3562</v>
      </c>
      <c r="E1111" s="34" t="s">
        <v>205</v>
      </c>
      <c r="F1111" s="36">
        <v>2</v>
      </c>
      <c r="G1111" s="25">
        <v>0</v>
      </c>
    </row>
    <row r="1112" spans="1:7">
      <c r="A1112" s="23">
        <v>2015</v>
      </c>
      <c r="B1112" s="23" t="s">
        <v>1886</v>
      </c>
      <c r="C1112" s="22" t="s">
        <v>100</v>
      </c>
      <c r="D1112" s="23" t="s">
        <v>3562</v>
      </c>
      <c r="E1112" s="34" t="s">
        <v>206</v>
      </c>
      <c r="F1112" s="36">
        <v>14</v>
      </c>
      <c r="G1112" s="25">
        <v>0</v>
      </c>
    </row>
    <row r="1113" spans="1:7">
      <c r="A1113" s="23">
        <v>2015</v>
      </c>
      <c r="B1113" s="23" t="s">
        <v>1886</v>
      </c>
      <c r="C1113" s="22" t="s">
        <v>100</v>
      </c>
      <c r="D1113" s="23" t="s">
        <v>3562</v>
      </c>
      <c r="E1113" s="34" t="s">
        <v>204</v>
      </c>
      <c r="F1113" s="36">
        <v>10</v>
      </c>
      <c r="G1113" s="25">
        <v>0</v>
      </c>
    </row>
    <row r="1114" spans="1:7">
      <c r="A1114" s="23">
        <v>2015</v>
      </c>
      <c r="B1114" s="23" t="s">
        <v>1886</v>
      </c>
      <c r="C1114" s="22" t="s">
        <v>100</v>
      </c>
      <c r="D1114" s="23" t="s">
        <v>3562</v>
      </c>
      <c r="E1114" s="34" t="s">
        <v>3570</v>
      </c>
      <c r="F1114" s="36">
        <v>1</v>
      </c>
      <c r="G1114" s="25">
        <v>0</v>
      </c>
    </row>
    <row r="1115" spans="1:7">
      <c r="A1115" s="23">
        <v>2015</v>
      </c>
      <c r="B1115" s="23" t="s">
        <v>1886</v>
      </c>
      <c r="C1115" s="22" t="s">
        <v>100</v>
      </c>
      <c r="D1115" s="23" t="s">
        <v>3561</v>
      </c>
      <c r="E1115" s="34" t="s">
        <v>207</v>
      </c>
      <c r="F1115" s="36">
        <v>8</v>
      </c>
      <c r="G1115" s="25">
        <v>17</v>
      </c>
    </row>
    <row r="1116" spans="1:7">
      <c r="A1116" s="23">
        <v>2015</v>
      </c>
      <c r="B1116" s="23" t="s">
        <v>1886</v>
      </c>
      <c r="C1116" s="22" t="s">
        <v>100</v>
      </c>
      <c r="D1116" s="23" t="s">
        <v>3561</v>
      </c>
      <c r="E1116" s="34" t="s">
        <v>205</v>
      </c>
      <c r="F1116" s="36">
        <v>1</v>
      </c>
      <c r="G1116" s="25">
        <v>0</v>
      </c>
    </row>
    <row r="1117" spans="1:7">
      <c r="A1117" s="23">
        <v>2015</v>
      </c>
      <c r="B1117" s="23" t="s">
        <v>1886</v>
      </c>
      <c r="C1117" s="22" t="s">
        <v>100</v>
      </c>
      <c r="D1117" s="23" t="s">
        <v>3561</v>
      </c>
      <c r="E1117" s="34" t="s">
        <v>4105</v>
      </c>
      <c r="F1117" s="36">
        <v>4</v>
      </c>
      <c r="G1117" s="25">
        <v>0</v>
      </c>
    </row>
    <row r="1118" spans="1:7">
      <c r="A1118" s="23">
        <v>2015</v>
      </c>
      <c r="B1118" s="23" t="s">
        <v>1886</v>
      </c>
      <c r="C1118" s="22" t="s">
        <v>100</v>
      </c>
      <c r="D1118" s="23" t="s">
        <v>3561</v>
      </c>
      <c r="E1118" s="34" t="s">
        <v>206</v>
      </c>
      <c r="F1118" s="36">
        <v>10</v>
      </c>
      <c r="G1118" s="25">
        <v>3</v>
      </c>
    </row>
    <row r="1119" spans="1:7">
      <c r="A1119" s="23">
        <v>2015</v>
      </c>
      <c r="B1119" s="23" t="s">
        <v>1886</v>
      </c>
      <c r="C1119" s="22" t="s">
        <v>100</v>
      </c>
      <c r="D1119" s="23" t="s">
        <v>3561</v>
      </c>
      <c r="E1119" s="34" t="s">
        <v>204</v>
      </c>
      <c r="F1119" s="36">
        <v>4</v>
      </c>
      <c r="G1119" s="25">
        <v>4.5</v>
      </c>
    </row>
    <row r="1120" spans="1:7">
      <c r="A1120" s="23">
        <v>2015</v>
      </c>
      <c r="B1120" s="23" t="s">
        <v>1886</v>
      </c>
      <c r="C1120" s="22" t="s">
        <v>104</v>
      </c>
      <c r="D1120" s="23" t="s">
        <v>3562</v>
      </c>
      <c r="E1120" s="34" t="s">
        <v>207</v>
      </c>
      <c r="F1120" s="36">
        <v>16</v>
      </c>
      <c r="G1120" s="25">
        <v>0</v>
      </c>
    </row>
    <row r="1121" spans="1:7">
      <c r="A1121" s="23">
        <v>2015</v>
      </c>
      <c r="B1121" s="23" t="s">
        <v>1886</v>
      </c>
      <c r="C1121" s="22" t="s">
        <v>104</v>
      </c>
      <c r="D1121" s="23" t="s">
        <v>3562</v>
      </c>
      <c r="E1121" s="34" t="s">
        <v>205</v>
      </c>
      <c r="F1121" s="36">
        <v>54</v>
      </c>
      <c r="G1121" s="25">
        <v>0</v>
      </c>
    </row>
    <row r="1122" spans="1:7">
      <c r="A1122" s="23">
        <v>2015</v>
      </c>
      <c r="B1122" s="23" t="s">
        <v>1886</v>
      </c>
      <c r="C1122" s="22" t="s">
        <v>104</v>
      </c>
      <c r="D1122" s="23" t="s">
        <v>3562</v>
      </c>
      <c r="E1122" s="34" t="s">
        <v>206</v>
      </c>
      <c r="F1122" s="36">
        <v>110</v>
      </c>
      <c r="G1122" s="25">
        <v>0</v>
      </c>
    </row>
    <row r="1123" spans="1:7">
      <c r="A1123" s="23">
        <v>2015</v>
      </c>
      <c r="B1123" s="23" t="s">
        <v>1886</v>
      </c>
      <c r="C1123" s="22" t="s">
        <v>104</v>
      </c>
      <c r="D1123" s="23" t="s">
        <v>3562</v>
      </c>
      <c r="E1123" s="34" t="s">
        <v>204</v>
      </c>
      <c r="F1123" s="36">
        <v>78</v>
      </c>
      <c r="G1123" s="25">
        <v>0</v>
      </c>
    </row>
    <row r="1124" spans="1:7">
      <c r="A1124" s="23">
        <v>2015</v>
      </c>
      <c r="B1124" s="23" t="s">
        <v>1886</v>
      </c>
      <c r="C1124" s="22" t="s">
        <v>104</v>
      </c>
      <c r="D1124" s="23" t="s">
        <v>3562</v>
      </c>
      <c r="E1124" s="34" t="s">
        <v>3570</v>
      </c>
      <c r="F1124" s="36">
        <v>1</v>
      </c>
      <c r="G1124" s="25">
        <v>0</v>
      </c>
    </row>
    <row r="1125" spans="1:7">
      <c r="A1125" s="23">
        <v>2015</v>
      </c>
      <c r="B1125" s="23" t="s">
        <v>1886</v>
      </c>
      <c r="C1125" s="22" t="s">
        <v>104</v>
      </c>
      <c r="D1125" s="23" t="s">
        <v>3561</v>
      </c>
      <c r="E1125" s="34" t="s">
        <v>207</v>
      </c>
      <c r="F1125" s="36">
        <v>29</v>
      </c>
      <c r="G1125" s="25">
        <v>48.5</v>
      </c>
    </row>
    <row r="1126" spans="1:7">
      <c r="A1126" s="23">
        <v>2015</v>
      </c>
      <c r="B1126" s="23" t="s">
        <v>1886</v>
      </c>
      <c r="C1126" s="22" t="s">
        <v>104</v>
      </c>
      <c r="D1126" s="23" t="s">
        <v>3561</v>
      </c>
      <c r="E1126" s="34" t="s">
        <v>205</v>
      </c>
      <c r="F1126" s="36">
        <v>1</v>
      </c>
      <c r="G1126" s="25">
        <v>1</v>
      </c>
    </row>
    <row r="1127" spans="1:7">
      <c r="A1127" s="23">
        <v>2015</v>
      </c>
      <c r="B1127" s="23" t="s">
        <v>1886</v>
      </c>
      <c r="C1127" s="22" t="s">
        <v>104</v>
      </c>
      <c r="D1127" s="23" t="s">
        <v>3561</v>
      </c>
      <c r="E1127" s="34" t="s">
        <v>4105</v>
      </c>
      <c r="F1127" s="36">
        <v>21</v>
      </c>
      <c r="G1127" s="25">
        <v>0</v>
      </c>
    </row>
    <row r="1128" spans="1:7">
      <c r="A1128" s="23">
        <v>2015</v>
      </c>
      <c r="B1128" s="23" t="s">
        <v>1886</v>
      </c>
      <c r="C1128" s="22" t="s">
        <v>104</v>
      </c>
      <c r="D1128" s="23" t="s">
        <v>3561</v>
      </c>
      <c r="E1128" s="34" t="s">
        <v>206</v>
      </c>
      <c r="F1128" s="36">
        <v>36</v>
      </c>
      <c r="G1128" s="25">
        <v>36</v>
      </c>
    </row>
    <row r="1129" spans="1:7">
      <c r="A1129" s="23">
        <v>2015</v>
      </c>
      <c r="B1129" s="23" t="s">
        <v>1886</v>
      </c>
      <c r="C1129" s="22" t="s">
        <v>104</v>
      </c>
      <c r="D1129" s="23" t="s">
        <v>3561</v>
      </c>
      <c r="E1129" s="34" t="s">
        <v>204</v>
      </c>
      <c r="F1129" s="36">
        <v>6</v>
      </c>
      <c r="G1129" s="25">
        <v>1</v>
      </c>
    </row>
    <row r="1130" spans="1:7">
      <c r="A1130" s="23">
        <v>2015</v>
      </c>
      <c r="B1130" s="23" t="s">
        <v>1886</v>
      </c>
      <c r="C1130" s="22" t="s">
        <v>104</v>
      </c>
      <c r="D1130" s="23" t="s">
        <v>3561</v>
      </c>
      <c r="E1130" s="34" t="s">
        <v>4106</v>
      </c>
      <c r="F1130" s="36">
        <v>2</v>
      </c>
      <c r="G1130" s="25">
        <v>0</v>
      </c>
    </row>
    <row r="1131" spans="1:7">
      <c r="A1131" s="23">
        <v>2015</v>
      </c>
      <c r="B1131" s="23" t="s">
        <v>1886</v>
      </c>
      <c r="C1131" s="22" t="s">
        <v>120</v>
      </c>
      <c r="D1131" s="23" t="s">
        <v>3562</v>
      </c>
      <c r="E1131" s="34" t="s">
        <v>207</v>
      </c>
      <c r="F1131" s="36">
        <v>1</v>
      </c>
      <c r="G1131" s="25">
        <v>0</v>
      </c>
    </row>
    <row r="1132" spans="1:7">
      <c r="A1132" s="23">
        <v>2015</v>
      </c>
      <c r="B1132" s="23" t="s">
        <v>1886</v>
      </c>
      <c r="C1132" s="22" t="s">
        <v>120</v>
      </c>
      <c r="D1132" s="23" t="s">
        <v>3562</v>
      </c>
      <c r="E1132" s="34" t="s">
        <v>205</v>
      </c>
      <c r="F1132" s="36">
        <v>2</v>
      </c>
      <c r="G1132" s="25">
        <v>0</v>
      </c>
    </row>
    <row r="1133" spans="1:7">
      <c r="A1133" s="23">
        <v>2015</v>
      </c>
      <c r="B1133" s="23" t="s">
        <v>1886</v>
      </c>
      <c r="C1133" s="22" t="s">
        <v>120</v>
      </c>
      <c r="D1133" s="23" t="s">
        <v>3562</v>
      </c>
      <c r="E1133" s="34" t="s">
        <v>4105</v>
      </c>
      <c r="F1133" s="36">
        <v>6</v>
      </c>
      <c r="G1133" s="25">
        <v>0</v>
      </c>
    </row>
    <row r="1134" spans="1:7">
      <c r="A1134" s="23">
        <v>2015</v>
      </c>
      <c r="B1134" s="23" t="s">
        <v>1886</v>
      </c>
      <c r="C1134" s="22" t="s">
        <v>120</v>
      </c>
      <c r="D1134" s="23" t="s">
        <v>3562</v>
      </c>
      <c r="E1134" s="34" t="s">
        <v>206</v>
      </c>
      <c r="F1134" s="36">
        <v>3</v>
      </c>
      <c r="G1134" s="25">
        <v>0</v>
      </c>
    </row>
    <row r="1135" spans="1:7">
      <c r="A1135" s="23">
        <v>2015</v>
      </c>
      <c r="B1135" s="23" t="s">
        <v>1886</v>
      </c>
      <c r="C1135" s="22" t="s">
        <v>120</v>
      </c>
      <c r="D1135" s="23" t="s">
        <v>3562</v>
      </c>
      <c r="E1135" s="34" t="s">
        <v>204</v>
      </c>
      <c r="F1135" s="36">
        <v>7</v>
      </c>
      <c r="G1135" s="25">
        <v>0</v>
      </c>
    </row>
    <row r="1136" spans="1:7">
      <c r="A1136" s="23">
        <v>2015</v>
      </c>
      <c r="B1136" s="23" t="s">
        <v>1886</v>
      </c>
      <c r="C1136" s="22" t="s">
        <v>120</v>
      </c>
      <c r="D1136" s="23" t="s">
        <v>3562</v>
      </c>
      <c r="E1136" s="34" t="s">
        <v>4106</v>
      </c>
      <c r="F1136" s="36">
        <v>3</v>
      </c>
      <c r="G1136" s="25">
        <v>0</v>
      </c>
    </row>
    <row r="1137" spans="1:7">
      <c r="A1137" s="23">
        <v>2015</v>
      </c>
      <c r="B1137" s="23" t="s">
        <v>1886</v>
      </c>
      <c r="C1137" s="22" t="s">
        <v>120</v>
      </c>
      <c r="D1137" s="23" t="s">
        <v>3561</v>
      </c>
      <c r="E1137" s="34" t="s">
        <v>207</v>
      </c>
      <c r="F1137" s="36">
        <v>62</v>
      </c>
      <c r="G1137" s="25">
        <v>17.5</v>
      </c>
    </row>
    <row r="1138" spans="1:7">
      <c r="A1138" s="23">
        <v>2015</v>
      </c>
      <c r="B1138" s="23" t="s">
        <v>1886</v>
      </c>
      <c r="C1138" s="22" t="s">
        <v>120</v>
      </c>
      <c r="D1138" s="23" t="s">
        <v>3561</v>
      </c>
      <c r="E1138" s="34" t="s">
        <v>205</v>
      </c>
      <c r="F1138" s="36">
        <v>9</v>
      </c>
      <c r="G1138" s="25">
        <v>1</v>
      </c>
    </row>
    <row r="1139" spans="1:7">
      <c r="A1139" s="23">
        <v>2015</v>
      </c>
      <c r="B1139" s="23" t="s">
        <v>1886</v>
      </c>
      <c r="C1139" s="22" t="s">
        <v>120</v>
      </c>
      <c r="D1139" s="23" t="s">
        <v>3561</v>
      </c>
      <c r="E1139" s="34" t="s">
        <v>4105</v>
      </c>
      <c r="F1139" s="36">
        <v>32</v>
      </c>
      <c r="G1139" s="25">
        <v>35.625</v>
      </c>
    </row>
    <row r="1140" spans="1:7">
      <c r="A1140" s="23">
        <v>2015</v>
      </c>
      <c r="B1140" s="23" t="s">
        <v>1886</v>
      </c>
      <c r="C1140" s="22" t="s">
        <v>120</v>
      </c>
      <c r="D1140" s="23" t="s">
        <v>3561</v>
      </c>
      <c r="E1140" s="34" t="s">
        <v>206</v>
      </c>
      <c r="F1140" s="36">
        <v>83</v>
      </c>
      <c r="G1140" s="25">
        <v>40.75</v>
      </c>
    </row>
    <row r="1141" spans="1:7">
      <c r="A1141" s="23">
        <v>2015</v>
      </c>
      <c r="B1141" s="23" t="s">
        <v>1886</v>
      </c>
      <c r="C1141" s="22" t="s">
        <v>120</v>
      </c>
      <c r="D1141" s="23" t="s">
        <v>3561</v>
      </c>
      <c r="E1141" s="34" t="s">
        <v>204</v>
      </c>
      <c r="F1141" s="36">
        <v>19</v>
      </c>
      <c r="G1141" s="25">
        <v>3</v>
      </c>
    </row>
    <row r="1142" spans="1:7">
      <c r="A1142" s="23">
        <v>2015</v>
      </c>
      <c r="B1142" s="23" t="s">
        <v>1886</v>
      </c>
      <c r="C1142" s="22" t="s">
        <v>120</v>
      </c>
      <c r="D1142" s="23" t="s">
        <v>3561</v>
      </c>
      <c r="E1142" s="34" t="s">
        <v>4106</v>
      </c>
      <c r="F1142" s="36">
        <v>13</v>
      </c>
      <c r="G1142" s="25">
        <v>26.25</v>
      </c>
    </row>
    <row r="1143" spans="1:7">
      <c r="A1143" s="23">
        <v>2015</v>
      </c>
      <c r="B1143" s="23" t="s">
        <v>1886</v>
      </c>
      <c r="C1143" s="22" t="s">
        <v>156</v>
      </c>
      <c r="D1143" s="23" t="s">
        <v>3561</v>
      </c>
      <c r="E1143" s="34" t="s">
        <v>207</v>
      </c>
      <c r="F1143" s="36">
        <v>54</v>
      </c>
      <c r="G1143" s="25">
        <v>4.8250000000000002</v>
      </c>
    </row>
    <row r="1144" spans="1:7">
      <c r="A1144" s="23">
        <v>2015</v>
      </c>
      <c r="B1144" s="23" t="s">
        <v>1886</v>
      </c>
      <c r="C1144" s="22" t="s">
        <v>156</v>
      </c>
      <c r="D1144" s="23" t="s">
        <v>3561</v>
      </c>
      <c r="E1144" s="34" t="s">
        <v>205</v>
      </c>
      <c r="F1144" s="36">
        <v>5</v>
      </c>
      <c r="G1144" s="25">
        <v>3.5</v>
      </c>
    </row>
    <row r="1145" spans="1:7">
      <c r="A1145" s="23">
        <v>2015</v>
      </c>
      <c r="B1145" s="23" t="s">
        <v>1886</v>
      </c>
      <c r="C1145" s="22" t="s">
        <v>156</v>
      </c>
      <c r="D1145" s="23" t="s">
        <v>3561</v>
      </c>
      <c r="E1145" s="34" t="s">
        <v>4105</v>
      </c>
      <c r="F1145" s="36">
        <v>33</v>
      </c>
      <c r="G1145" s="25">
        <v>46.825000000000003</v>
      </c>
    </row>
    <row r="1146" spans="1:7">
      <c r="A1146" s="23">
        <v>2015</v>
      </c>
      <c r="B1146" s="23" t="s">
        <v>1886</v>
      </c>
      <c r="C1146" s="22" t="s">
        <v>156</v>
      </c>
      <c r="D1146" s="23" t="s">
        <v>3561</v>
      </c>
      <c r="E1146" s="34" t="s">
        <v>206</v>
      </c>
      <c r="F1146" s="36">
        <v>53</v>
      </c>
      <c r="G1146" s="25">
        <v>15.725</v>
      </c>
    </row>
    <row r="1147" spans="1:7">
      <c r="A1147" s="23">
        <v>2015</v>
      </c>
      <c r="B1147" s="23" t="s">
        <v>1886</v>
      </c>
      <c r="C1147" s="22" t="s">
        <v>156</v>
      </c>
      <c r="D1147" s="23" t="s">
        <v>3561</v>
      </c>
      <c r="E1147" s="34" t="s">
        <v>204</v>
      </c>
      <c r="F1147" s="36">
        <v>13</v>
      </c>
      <c r="G1147" s="25">
        <v>7.35</v>
      </c>
    </row>
    <row r="1148" spans="1:7">
      <c r="A1148" s="23">
        <v>2015</v>
      </c>
      <c r="B1148" s="23" t="s">
        <v>1886</v>
      </c>
      <c r="C1148" s="22" t="s">
        <v>156</v>
      </c>
      <c r="D1148" s="23" t="s">
        <v>3561</v>
      </c>
      <c r="E1148" s="34" t="s">
        <v>4106</v>
      </c>
      <c r="F1148" s="36">
        <v>15</v>
      </c>
      <c r="G1148" s="25">
        <v>0.92500000000000004</v>
      </c>
    </row>
    <row r="1149" spans="1:7">
      <c r="A1149" s="23">
        <v>2015</v>
      </c>
      <c r="B1149" s="23" t="s">
        <v>1886</v>
      </c>
      <c r="C1149" s="22" t="s">
        <v>164</v>
      </c>
      <c r="D1149" s="23" t="s">
        <v>3562</v>
      </c>
      <c r="E1149" s="34" t="s">
        <v>207</v>
      </c>
      <c r="F1149" s="36">
        <v>8</v>
      </c>
      <c r="G1149" s="25">
        <v>0</v>
      </c>
    </row>
    <row r="1150" spans="1:7">
      <c r="A1150" s="23">
        <v>2015</v>
      </c>
      <c r="B1150" s="23" t="s">
        <v>1886</v>
      </c>
      <c r="C1150" s="22" t="s">
        <v>164</v>
      </c>
      <c r="D1150" s="23" t="s">
        <v>3562</v>
      </c>
      <c r="E1150" s="34" t="s">
        <v>205</v>
      </c>
      <c r="F1150" s="36">
        <v>6</v>
      </c>
      <c r="G1150" s="25">
        <v>0</v>
      </c>
    </row>
    <row r="1151" spans="1:7">
      <c r="A1151" s="23">
        <v>2015</v>
      </c>
      <c r="B1151" s="23" t="s">
        <v>1886</v>
      </c>
      <c r="C1151" s="22" t="s">
        <v>164</v>
      </c>
      <c r="D1151" s="23" t="s">
        <v>3562</v>
      </c>
      <c r="E1151" s="34" t="s">
        <v>4105</v>
      </c>
      <c r="F1151" s="36">
        <v>2</v>
      </c>
      <c r="G1151" s="25">
        <v>0</v>
      </c>
    </row>
    <row r="1152" spans="1:7">
      <c r="A1152" s="23">
        <v>2015</v>
      </c>
      <c r="B1152" s="23" t="s">
        <v>1886</v>
      </c>
      <c r="C1152" s="22" t="s">
        <v>164</v>
      </c>
      <c r="D1152" s="23" t="s">
        <v>3562</v>
      </c>
      <c r="E1152" s="34" t="s">
        <v>206</v>
      </c>
      <c r="F1152" s="36">
        <v>37</v>
      </c>
      <c r="G1152" s="25">
        <v>0</v>
      </c>
    </row>
    <row r="1153" spans="1:7">
      <c r="A1153" s="23">
        <v>2015</v>
      </c>
      <c r="B1153" s="23" t="s">
        <v>1886</v>
      </c>
      <c r="C1153" s="22" t="s">
        <v>164</v>
      </c>
      <c r="D1153" s="23" t="s">
        <v>3562</v>
      </c>
      <c r="E1153" s="34" t="s">
        <v>204</v>
      </c>
      <c r="F1153" s="36">
        <v>11</v>
      </c>
      <c r="G1153" s="25">
        <v>0</v>
      </c>
    </row>
    <row r="1154" spans="1:7">
      <c r="A1154" s="23">
        <v>2015</v>
      </c>
      <c r="B1154" s="23" t="s">
        <v>1886</v>
      </c>
      <c r="C1154" s="22" t="s">
        <v>164</v>
      </c>
      <c r="D1154" s="23" t="s">
        <v>3561</v>
      </c>
      <c r="E1154" s="34" t="s">
        <v>207</v>
      </c>
      <c r="F1154" s="36">
        <v>10</v>
      </c>
      <c r="G1154" s="25">
        <v>13.5</v>
      </c>
    </row>
    <row r="1155" spans="1:7">
      <c r="A1155" s="23">
        <v>2015</v>
      </c>
      <c r="B1155" s="23" t="s">
        <v>1886</v>
      </c>
      <c r="C1155" s="22" t="s">
        <v>164</v>
      </c>
      <c r="D1155" s="23" t="s">
        <v>3561</v>
      </c>
      <c r="E1155" s="34" t="s">
        <v>205</v>
      </c>
      <c r="F1155" s="36">
        <v>4</v>
      </c>
      <c r="G1155" s="25">
        <v>2</v>
      </c>
    </row>
    <row r="1156" spans="1:7">
      <c r="A1156" s="23">
        <v>2015</v>
      </c>
      <c r="B1156" s="23" t="s">
        <v>1886</v>
      </c>
      <c r="C1156" s="22" t="s">
        <v>164</v>
      </c>
      <c r="D1156" s="23" t="s">
        <v>3561</v>
      </c>
      <c r="E1156" s="34" t="s">
        <v>4105</v>
      </c>
      <c r="F1156" s="36">
        <v>4</v>
      </c>
      <c r="G1156" s="25">
        <v>0</v>
      </c>
    </row>
    <row r="1157" spans="1:7">
      <c r="A1157" s="23">
        <v>2015</v>
      </c>
      <c r="B1157" s="23" t="s">
        <v>1886</v>
      </c>
      <c r="C1157" s="22" t="s">
        <v>164</v>
      </c>
      <c r="D1157" s="23" t="s">
        <v>3561</v>
      </c>
      <c r="E1157" s="34" t="s">
        <v>206</v>
      </c>
      <c r="F1157" s="36">
        <v>17</v>
      </c>
      <c r="G1157" s="25">
        <v>14.5</v>
      </c>
    </row>
    <row r="1158" spans="1:7">
      <c r="A1158" s="23">
        <v>2015</v>
      </c>
      <c r="B1158" s="23" t="s">
        <v>1886</v>
      </c>
      <c r="C1158" s="22" t="s">
        <v>164</v>
      </c>
      <c r="D1158" s="23" t="s">
        <v>3561</v>
      </c>
      <c r="E1158" s="34" t="s">
        <v>204</v>
      </c>
      <c r="F1158" s="36">
        <v>2</v>
      </c>
      <c r="G1158" s="25">
        <v>0.5</v>
      </c>
    </row>
    <row r="1159" spans="1:7">
      <c r="A1159" s="23">
        <v>2015</v>
      </c>
      <c r="B1159" s="23" t="s">
        <v>1886</v>
      </c>
      <c r="C1159" s="22" t="s">
        <v>164</v>
      </c>
      <c r="D1159" s="23" t="s">
        <v>3561</v>
      </c>
      <c r="E1159" s="34" t="s">
        <v>4106</v>
      </c>
      <c r="F1159" s="36">
        <v>3</v>
      </c>
      <c r="G1159" s="25">
        <v>0</v>
      </c>
    </row>
    <row r="1160" spans="1:7">
      <c r="A1160" s="23">
        <v>2015</v>
      </c>
      <c r="B1160" s="23" t="s">
        <v>1886</v>
      </c>
      <c r="C1160" s="22" t="s">
        <v>167</v>
      </c>
      <c r="D1160" s="23" t="s">
        <v>3562</v>
      </c>
      <c r="E1160" s="34" t="s">
        <v>207</v>
      </c>
      <c r="F1160" s="36">
        <v>3</v>
      </c>
      <c r="G1160" s="25">
        <v>0</v>
      </c>
    </row>
    <row r="1161" spans="1:7">
      <c r="A1161" s="23">
        <v>2015</v>
      </c>
      <c r="B1161" s="23" t="s">
        <v>1886</v>
      </c>
      <c r="C1161" s="22" t="s">
        <v>167</v>
      </c>
      <c r="D1161" s="23" t="s">
        <v>3562</v>
      </c>
      <c r="E1161" s="34" t="s">
        <v>205</v>
      </c>
      <c r="F1161" s="36">
        <v>2</v>
      </c>
      <c r="G1161" s="25">
        <v>0</v>
      </c>
    </row>
    <row r="1162" spans="1:7">
      <c r="A1162" s="23">
        <v>2015</v>
      </c>
      <c r="B1162" s="23" t="s">
        <v>1886</v>
      </c>
      <c r="C1162" s="22" t="s">
        <v>167</v>
      </c>
      <c r="D1162" s="23" t="s">
        <v>3562</v>
      </c>
      <c r="E1162" s="34" t="s">
        <v>4105</v>
      </c>
      <c r="F1162" s="36">
        <v>1</v>
      </c>
      <c r="G1162" s="25">
        <v>0</v>
      </c>
    </row>
    <row r="1163" spans="1:7">
      <c r="A1163" s="23">
        <v>2015</v>
      </c>
      <c r="B1163" s="23" t="s">
        <v>1886</v>
      </c>
      <c r="C1163" s="22" t="s">
        <v>167</v>
      </c>
      <c r="D1163" s="23" t="s">
        <v>3562</v>
      </c>
      <c r="E1163" s="34" t="s">
        <v>206</v>
      </c>
      <c r="F1163" s="36">
        <v>2</v>
      </c>
      <c r="G1163" s="25">
        <v>0</v>
      </c>
    </row>
    <row r="1164" spans="1:7">
      <c r="A1164" s="23">
        <v>2015</v>
      </c>
      <c r="B1164" s="23" t="s">
        <v>1886</v>
      </c>
      <c r="C1164" s="22" t="s">
        <v>167</v>
      </c>
      <c r="D1164" s="23" t="s">
        <v>3562</v>
      </c>
      <c r="E1164" s="34" t="s">
        <v>204</v>
      </c>
      <c r="F1164" s="36">
        <v>2</v>
      </c>
      <c r="G1164" s="25">
        <v>0</v>
      </c>
    </row>
    <row r="1165" spans="1:7">
      <c r="A1165" s="23">
        <v>2015</v>
      </c>
      <c r="B1165" s="23" t="s">
        <v>1886</v>
      </c>
      <c r="C1165" s="22" t="s">
        <v>167</v>
      </c>
      <c r="D1165" s="23" t="s">
        <v>3561</v>
      </c>
      <c r="E1165" s="34" t="s">
        <v>207</v>
      </c>
      <c r="F1165" s="36">
        <v>20</v>
      </c>
      <c r="G1165" s="25">
        <v>30</v>
      </c>
    </row>
    <row r="1166" spans="1:7">
      <c r="A1166" s="23">
        <v>2015</v>
      </c>
      <c r="B1166" s="23" t="s">
        <v>1886</v>
      </c>
      <c r="C1166" s="22" t="s">
        <v>167</v>
      </c>
      <c r="D1166" s="23" t="s">
        <v>3561</v>
      </c>
      <c r="E1166" s="34" t="s">
        <v>205</v>
      </c>
      <c r="F1166" s="36">
        <v>2</v>
      </c>
      <c r="G1166" s="25">
        <v>1.5</v>
      </c>
    </row>
    <row r="1167" spans="1:7">
      <c r="A1167" s="23">
        <v>2015</v>
      </c>
      <c r="B1167" s="23" t="s">
        <v>1886</v>
      </c>
      <c r="C1167" s="22" t="s">
        <v>167</v>
      </c>
      <c r="D1167" s="23" t="s">
        <v>3561</v>
      </c>
      <c r="E1167" s="34" t="s">
        <v>4105</v>
      </c>
      <c r="F1167" s="36">
        <v>9</v>
      </c>
      <c r="G1167" s="25">
        <v>0</v>
      </c>
    </row>
    <row r="1168" spans="1:7">
      <c r="A1168" s="23">
        <v>2015</v>
      </c>
      <c r="B1168" s="23" t="s">
        <v>1886</v>
      </c>
      <c r="C1168" s="22" t="s">
        <v>167</v>
      </c>
      <c r="D1168" s="23" t="s">
        <v>3561</v>
      </c>
      <c r="E1168" s="34" t="s">
        <v>206</v>
      </c>
      <c r="F1168" s="36">
        <v>24</v>
      </c>
      <c r="G1168" s="25">
        <v>24</v>
      </c>
    </row>
    <row r="1169" spans="1:7">
      <c r="A1169" s="23">
        <v>2015</v>
      </c>
      <c r="B1169" s="23" t="s">
        <v>1886</v>
      </c>
      <c r="C1169" s="22" t="s">
        <v>167</v>
      </c>
      <c r="D1169" s="23" t="s">
        <v>3561</v>
      </c>
      <c r="E1169" s="34" t="s">
        <v>204</v>
      </c>
      <c r="F1169" s="36">
        <v>4</v>
      </c>
      <c r="G1169" s="25">
        <v>4</v>
      </c>
    </row>
    <row r="1170" spans="1:7">
      <c r="A1170" s="23">
        <v>2015</v>
      </c>
      <c r="B1170" s="23" t="s">
        <v>1886</v>
      </c>
      <c r="C1170" s="22" t="s">
        <v>167</v>
      </c>
      <c r="D1170" s="23" t="s">
        <v>3561</v>
      </c>
      <c r="E1170" s="34" t="s">
        <v>4106</v>
      </c>
      <c r="F1170" s="36">
        <v>2</v>
      </c>
      <c r="G1170" s="25">
        <v>0</v>
      </c>
    </row>
    <row r="1171" spans="1:7">
      <c r="A1171" s="23">
        <v>2015</v>
      </c>
      <c r="B1171" s="23" t="s">
        <v>1886</v>
      </c>
      <c r="C1171" s="22" t="s">
        <v>171</v>
      </c>
      <c r="D1171" s="23" t="s">
        <v>3562</v>
      </c>
      <c r="E1171" s="34" t="s">
        <v>205</v>
      </c>
      <c r="F1171" s="36">
        <v>1</v>
      </c>
      <c r="G1171" s="25">
        <v>0</v>
      </c>
    </row>
    <row r="1172" spans="1:7">
      <c r="A1172" s="23">
        <v>2015</v>
      </c>
      <c r="B1172" s="23" t="s">
        <v>1886</v>
      </c>
      <c r="C1172" s="22" t="s">
        <v>171</v>
      </c>
      <c r="D1172" s="23" t="s">
        <v>3562</v>
      </c>
      <c r="E1172" s="34" t="s">
        <v>206</v>
      </c>
      <c r="F1172" s="36">
        <v>2</v>
      </c>
      <c r="G1172" s="25">
        <v>0</v>
      </c>
    </row>
    <row r="1173" spans="1:7">
      <c r="A1173" s="23">
        <v>2015</v>
      </c>
      <c r="B1173" s="23" t="s">
        <v>1886</v>
      </c>
      <c r="C1173" s="22" t="s">
        <v>171</v>
      </c>
      <c r="D1173" s="23" t="s">
        <v>3561</v>
      </c>
      <c r="E1173" s="34" t="s">
        <v>207</v>
      </c>
      <c r="F1173" s="36">
        <v>3</v>
      </c>
      <c r="G1173" s="25">
        <v>3</v>
      </c>
    </row>
    <row r="1174" spans="1:7">
      <c r="A1174" s="23">
        <v>2015</v>
      </c>
      <c r="B1174" s="23" t="s">
        <v>1886</v>
      </c>
      <c r="C1174" s="22" t="s">
        <v>171</v>
      </c>
      <c r="D1174" s="23" t="s">
        <v>3561</v>
      </c>
      <c r="E1174" s="34" t="s">
        <v>205</v>
      </c>
      <c r="F1174" s="36">
        <v>1</v>
      </c>
      <c r="G1174" s="25">
        <v>1</v>
      </c>
    </row>
    <row r="1175" spans="1:7">
      <c r="A1175" s="23">
        <v>2015</v>
      </c>
      <c r="B1175" s="23" t="s">
        <v>1886</v>
      </c>
      <c r="C1175" s="22" t="s">
        <v>171</v>
      </c>
      <c r="D1175" s="23" t="s">
        <v>3561</v>
      </c>
      <c r="E1175" s="34" t="s">
        <v>206</v>
      </c>
      <c r="F1175" s="36">
        <v>3</v>
      </c>
      <c r="G1175" s="25">
        <v>3</v>
      </c>
    </row>
    <row r="1176" spans="1:7">
      <c r="A1176" s="23">
        <v>2015</v>
      </c>
      <c r="B1176" s="23" t="s">
        <v>1886</v>
      </c>
      <c r="C1176" s="22" t="s">
        <v>539</v>
      </c>
      <c r="D1176" s="23" t="s">
        <v>3561</v>
      </c>
      <c r="E1176" s="34" t="s">
        <v>207</v>
      </c>
      <c r="F1176" s="36">
        <v>5</v>
      </c>
      <c r="G1176" s="25">
        <v>5</v>
      </c>
    </row>
    <row r="1177" spans="1:7">
      <c r="A1177" s="23">
        <v>2015</v>
      </c>
      <c r="B1177" s="23" t="s">
        <v>1886</v>
      </c>
      <c r="C1177" s="22" t="s">
        <v>539</v>
      </c>
      <c r="D1177" s="23" t="s">
        <v>3561</v>
      </c>
      <c r="E1177" s="34" t="s">
        <v>206</v>
      </c>
      <c r="F1177" s="36">
        <v>1</v>
      </c>
      <c r="G1177" s="25">
        <v>1</v>
      </c>
    </row>
    <row r="1178" spans="1:7">
      <c r="A1178" s="23">
        <v>2015</v>
      </c>
      <c r="B1178" s="23" t="s">
        <v>514</v>
      </c>
      <c r="C1178" s="22" t="s">
        <v>184</v>
      </c>
      <c r="D1178" s="23" t="s">
        <v>3562</v>
      </c>
      <c r="E1178" s="34" t="s">
        <v>207</v>
      </c>
      <c r="F1178" s="36">
        <v>7</v>
      </c>
      <c r="G1178" s="25">
        <v>0</v>
      </c>
    </row>
    <row r="1179" spans="1:7">
      <c r="A1179" s="23">
        <v>2015</v>
      </c>
      <c r="B1179" s="23" t="s">
        <v>514</v>
      </c>
      <c r="C1179" s="22" t="s">
        <v>184</v>
      </c>
      <c r="D1179" s="23" t="s">
        <v>3562</v>
      </c>
      <c r="E1179" s="34" t="s">
        <v>205</v>
      </c>
      <c r="F1179" s="36">
        <v>23</v>
      </c>
      <c r="G1179" s="25">
        <v>0</v>
      </c>
    </row>
    <row r="1180" spans="1:7">
      <c r="A1180" s="23">
        <v>2015</v>
      </c>
      <c r="B1180" s="23" t="s">
        <v>514</v>
      </c>
      <c r="C1180" s="22" t="s">
        <v>184</v>
      </c>
      <c r="D1180" s="23" t="s">
        <v>3562</v>
      </c>
      <c r="E1180" s="34" t="s">
        <v>206</v>
      </c>
      <c r="F1180" s="36">
        <v>137</v>
      </c>
      <c r="G1180" s="25">
        <v>0</v>
      </c>
    </row>
    <row r="1181" spans="1:7">
      <c r="A1181" s="23">
        <v>2015</v>
      </c>
      <c r="B1181" s="23" t="s">
        <v>514</v>
      </c>
      <c r="C1181" s="22" t="s">
        <v>184</v>
      </c>
      <c r="D1181" s="23" t="s">
        <v>3562</v>
      </c>
      <c r="E1181" s="34" t="s">
        <v>204</v>
      </c>
      <c r="F1181" s="36">
        <v>7</v>
      </c>
      <c r="G1181" s="25">
        <v>0</v>
      </c>
    </row>
    <row r="1182" spans="1:7">
      <c r="A1182" s="23">
        <v>2015</v>
      </c>
      <c r="B1182" s="23" t="s">
        <v>514</v>
      </c>
      <c r="C1182" s="22" t="s">
        <v>184</v>
      </c>
      <c r="D1182" s="23" t="s">
        <v>3562</v>
      </c>
      <c r="E1182" s="34" t="s">
        <v>3570</v>
      </c>
      <c r="F1182" s="36">
        <v>1</v>
      </c>
      <c r="G1182" s="25">
        <v>0</v>
      </c>
    </row>
    <row r="1183" spans="1:7">
      <c r="A1183" s="23">
        <v>2015</v>
      </c>
      <c r="B1183" s="23" t="s">
        <v>514</v>
      </c>
      <c r="C1183" s="22" t="s">
        <v>184</v>
      </c>
      <c r="D1183" s="23" t="s">
        <v>3561</v>
      </c>
      <c r="E1183" s="34" t="s">
        <v>207</v>
      </c>
      <c r="F1183" s="36">
        <v>11</v>
      </c>
      <c r="G1183" s="25">
        <v>9.5</v>
      </c>
    </row>
    <row r="1184" spans="1:7">
      <c r="A1184" s="23">
        <v>2015</v>
      </c>
      <c r="B1184" s="23" t="s">
        <v>514</v>
      </c>
      <c r="C1184" s="22" t="s">
        <v>184</v>
      </c>
      <c r="D1184" s="23" t="s">
        <v>3561</v>
      </c>
      <c r="E1184" s="34" t="s">
        <v>205</v>
      </c>
      <c r="F1184" s="36">
        <v>1</v>
      </c>
      <c r="G1184" s="25">
        <v>1</v>
      </c>
    </row>
    <row r="1185" spans="1:7">
      <c r="A1185" s="23">
        <v>2015</v>
      </c>
      <c r="B1185" s="23" t="s">
        <v>514</v>
      </c>
      <c r="C1185" s="22" t="s">
        <v>184</v>
      </c>
      <c r="D1185" s="23" t="s">
        <v>3561</v>
      </c>
      <c r="E1185" s="34" t="s">
        <v>206</v>
      </c>
      <c r="F1185" s="36">
        <v>34</v>
      </c>
      <c r="G1185" s="25">
        <v>28.5</v>
      </c>
    </row>
    <row r="1186" spans="1:7">
      <c r="A1186" s="23">
        <v>2015</v>
      </c>
      <c r="B1186" s="23" t="s">
        <v>514</v>
      </c>
      <c r="C1186" s="22" t="s">
        <v>184</v>
      </c>
      <c r="D1186" s="23" t="s">
        <v>3561</v>
      </c>
      <c r="E1186" s="34" t="s">
        <v>204</v>
      </c>
      <c r="F1186" s="36">
        <v>1</v>
      </c>
      <c r="G1186" s="25">
        <v>1</v>
      </c>
    </row>
    <row r="1187" spans="1:7">
      <c r="A1187" s="23">
        <v>2015</v>
      </c>
      <c r="B1187" s="23" t="s">
        <v>514</v>
      </c>
      <c r="C1187" s="22" t="s">
        <v>23</v>
      </c>
      <c r="D1187" s="23" t="s">
        <v>3562</v>
      </c>
      <c r="E1187" s="34" t="s">
        <v>205</v>
      </c>
      <c r="F1187" s="36">
        <v>26</v>
      </c>
      <c r="G1187" s="25">
        <v>0</v>
      </c>
    </row>
    <row r="1188" spans="1:7">
      <c r="A1188" s="23">
        <v>2015</v>
      </c>
      <c r="B1188" s="23" t="s">
        <v>514</v>
      </c>
      <c r="C1188" s="22" t="s">
        <v>23</v>
      </c>
      <c r="D1188" s="23" t="s">
        <v>3562</v>
      </c>
      <c r="E1188" s="34" t="s">
        <v>206</v>
      </c>
      <c r="F1188" s="36">
        <v>38</v>
      </c>
      <c r="G1188" s="25">
        <v>0</v>
      </c>
    </row>
    <row r="1189" spans="1:7">
      <c r="A1189" s="23">
        <v>2015</v>
      </c>
      <c r="B1189" s="23" t="s">
        <v>514</v>
      </c>
      <c r="C1189" s="22" t="s">
        <v>23</v>
      </c>
      <c r="D1189" s="23" t="s">
        <v>3562</v>
      </c>
      <c r="E1189" s="34" t="s">
        <v>204</v>
      </c>
      <c r="F1189" s="36">
        <v>22</v>
      </c>
      <c r="G1189" s="25">
        <v>0</v>
      </c>
    </row>
    <row r="1190" spans="1:7">
      <c r="A1190" s="23">
        <v>2015</v>
      </c>
      <c r="B1190" s="23" t="s">
        <v>514</v>
      </c>
      <c r="C1190" s="22" t="s">
        <v>23</v>
      </c>
      <c r="D1190" s="23" t="s">
        <v>3561</v>
      </c>
      <c r="E1190" s="34" t="s">
        <v>207</v>
      </c>
      <c r="F1190" s="36">
        <v>18</v>
      </c>
      <c r="G1190" s="25">
        <v>18</v>
      </c>
    </row>
    <row r="1191" spans="1:7">
      <c r="A1191" s="23">
        <v>2015</v>
      </c>
      <c r="B1191" s="23" t="s">
        <v>514</v>
      </c>
      <c r="C1191" s="22" t="s">
        <v>23</v>
      </c>
      <c r="D1191" s="23" t="s">
        <v>3561</v>
      </c>
      <c r="E1191" s="34" t="s">
        <v>205</v>
      </c>
      <c r="F1191" s="36">
        <v>3</v>
      </c>
      <c r="G1191" s="25">
        <v>3.5</v>
      </c>
    </row>
    <row r="1192" spans="1:7">
      <c r="A1192" s="23">
        <v>2015</v>
      </c>
      <c r="B1192" s="23" t="s">
        <v>514</v>
      </c>
      <c r="C1192" s="22" t="s">
        <v>23</v>
      </c>
      <c r="D1192" s="23" t="s">
        <v>3561</v>
      </c>
      <c r="E1192" s="34" t="s">
        <v>206</v>
      </c>
      <c r="F1192" s="36">
        <v>48</v>
      </c>
      <c r="G1192" s="25">
        <v>45.5</v>
      </c>
    </row>
    <row r="1193" spans="1:7">
      <c r="A1193" s="23">
        <v>2015</v>
      </c>
      <c r="B1193" s="23" t="s">
        <v>514</v>
      </c>
      <c r="C1193" s="22" t="s">
        <v>23</v>
      </c>
      <c r="D1193" s="23" t="s">
        <v>3561</v>
      </c>
      <c r="E1193" s="34" t="s">
        <v>204</v>
      </c>
      <c r="F1193" s="36">
        <v>3</v>
      </c>
      <c r="G1193" s="25">
        <v>3</v>
      </c>
    </row>
    <row r="1194" spans="1:7">
      <c r="A1194" s="23">
        <v>2015</v>
      </c>
      <c r="B1194" s="23" t="s">
        <v>514</v>
      </c>
      <c r="C1194" s="22" t="s">
        <v>185</v>
      </c>
      <c r="D1194" s="23" t="s">
        <v>3562</v>
      </c>
      <c r="E1194" s="34" t="s">
        <v>207</v>
      </c>
      <c r="F1194" s="36">
        <v>6</v>
      </c>
      <c r="G1194" s="25">
        <v>0</v>
      </c>
    </row>
    <row r="1195" spans="1:7">
      <c r="A1195" s="23">
        <v>2015</v>
      </c>
      <c r="B1195" s="23" t="s">
        <v>514</v>
      </c>
      <c r="C1195" s="22" t="s">
        <v>185</v>
      </c>
      <c r="D1195" s="23" t="s">
        <v>3562</v>
      </c>
      <c r="E1195" s="34" t="s">
        <v>205</v>
      </c>
      <c r="F1195" s="36">
        <v>70</v>
      </c>
      <c r="G1195" s="25">
        <v>0</v>
      </c>
    </row>
    <row r="1196" spans="1:7">
      <c r="A1196" s="23">
        <v>2015</v>
      </c>
      <c r="B1196" s="23" t="s">
        <v>514</v>
      </c>
      <c r="C1196" s="22" t="s">
        <v>185</v>
      </c>
      <c r="D1196" s="23" t="s">
        <v>3562</v>
      </c>
      <c r="E1196" s="34" t="s">
        <v>206</v>
      </c>
      <c r="F1196" s="36">
        <v>82</v>
      </c>
      <c r="G1196" s="25">
        <v>0</v>
      </c>
    </row>
    <row r="1197" spans="1:7">
      <c r="A1197" s="23">
        <v>2015</v>
      </c>
      <c r="B1197" s="23" t="s">
        <v>514</v>
      </c>
      <c r="C1197" s="22" t="s">
        <v>185</v>
      </c>
      <c r="D1197" s="23" t="s">
        <v>3562</v>
      </c>
      <c r="E1197" s="34" t="s">
        <v>204</v>
      </c>
      <c r="F1197" s="36">
        <v>100</v>
      </c>
      <c r="G1197" s="25">
        <v>0</v>
      </c>
    </row>
    <row r="1198" spans="1:7">
      <c r="A1198" s="23">
        <v>2015</v>
      </c>
      <c r="B1198" s="23" t="s">
        <v>514</v>
      </c>
      <c r="C1198" s="22" t="s">
        <v>185</v>
      </c>
      <c r="D1198" s="23" t="s">
        <v>3562</v>
      </c>
      <c r="E1198" s="34" t="s">
        <v>3570</v>
      </c>
      <c r="F1198" s="36">
        <v>5</v>
      </c>
      <c r="G1198" s="25">
        <v>0</v>
      </c>
    </row>
    <row r="1199" spans="1:7">
      <c r="A1199" s="23">
        <v>2015</v>
      </c>
      <c r="B1199" s="23" t="s">
        <v>514</v>
      </c>
      <c r="C1199" s="22" t="s">
        <v>185</v>
      </c>
      <c r="D1199" s="23" t="s">
        <v>3561</v>
      </c>
      <c r="E1199" s="34" t="s">
        <v>207</v>
      </c>
      <c r="F1199" s="36">
        <v>20</v>
      </c>
      <c r="G1199" s="25">
        <v>19.5</v>
      </c>
    </row>
    <row r="1200" spans="1:7">
      <c r="A1200" s="23">
        <v>2015</v>
      </c>
      <c r="B1200" s="23" t="s">
        <v>514</v>
      </c>
      <c r="C1200" s="22" t="s">
        <v>185</v>
      </c>
      <c r="D1200" s="23" t="s">
        <v>3561</v>
      </c>
      <c r="E1200" s="34" t="s">
        <v>205</v>
      </c>
      <c r="F1200" s="36">
        <v>9</v>
      </c>
      <c r="G1200" s="25">
        <v>9</v>
      </c>
    </row>
    <row r="1201" spans="1:7">
      <c r="A1201" s="23">
        <v>2015</v>
      </c>
      <c r="B1201" s="23" t="s">
        <v>514</v>
      </c>
      <c r="C1201" s="22" t="s">
        <v>185</v>
      </c>
      <c r="D1201" s="23" t="s">
        <v>3561</v>
      </c>
      <c r="E1201" s="34" t="s">
        <v>206</v>
      </c>
      <c r="F1201" s="36">
        <v>82</v>
      </c>
      <c r="G1201" s="25">
        <v>76</v>
      </c>
    </row>
    <row r="1202" spans="1:7">
      <c r="A1202" s="23">
        <v>2015</v>
      </c>
      <c r="B1202" s="23" t="s">
        <v>514</v>
      </c>
      <c r="C1202" s="22" t="s">
        <v>185</v>
      </c>
      <c r="D1202" s="23" t="s">
        <v>3561</v>
      </c>
      <c r="E1202" s="34" t="s">
        <v>204</v>
      </c>
      <c r="F1202" s="36">
        <v>21</v>
      </c>
      <c r="G1202" s="25">
        <v>20.5</v>
      </c>
    </row>
    <row r="1203" spans="1:7">
      <c r="A1203" s="23">
        <v>2015</v>
      </c>
      <c r="B1203" s="23" t="s">
        <v>514</v>
      </c>
      <c r="C1203" s="22" t="s">
        <v>3925</v>
      </c>
      <c r="D1203" s="23" t="s">
        <v>3562</v>
      </c>
      <c r="E1203" s="34" t="s">
        <v>207</v>
      </c>
      <c r="F1203" s="36">
        <v>15</v>
      </c>
      <c r="G1203" s="25">
        <v>0</v>
      </c>
    </row>
    <row r="1204" spans="1:7">
      <c r="A1204" s="23">
        <v>2015</v>
      </c>
      <c r="B1204" s="23" t="s">
        <v>514</v>
      </c>
      <c r="C1204" s="22" t="s">
        <v>3925</v>
      </c>
      <c r="D1204" s="23" t="s">
        <v>3562</v>
      </c>
      <c r="E1204" s="34" t="s">
        <v>205</v>
      </c>
      <c r="F1204" s="36">
        <v>11</v>
      </c>
      <c r="G1204" s="25">
        <v>0</v>
      </c>
    </row>
    <row r="1205" spans="1:7">
      <c r="A1205" s="23">
        <v>2015</v>
      </c>
      <c r="B1205" s="23" t="s">
        <v>514</v>
      </c>
      <c r="C1205" s="22" t="s">
        <v>3925</v>
      </c>
      <c r="D1205" s="23" t="s">
        <v>3562</v>
      </c>
      <c r="E1205" s="34" t="s">
        <v>206</v>
      </c>
      <c r="F1205" s="36">
        <v>46</v>
      </c>
      <c r="G1205" s="25">
        <v>0</v>
      </c>
    </row>
    <row r="1206" spans="1:7">
      <c r="A1206" s="23">
        <v>2015</v>
      </c>
      <c r="B1206" s="23" t="s">
        <v>514</v>
      </c>
      <c r="C1206" s="22" t="s">
        <v>3925</v>
      </c>
      <c r="D1206" s="23" t="s">
        <v>3562</v>
      </c>
      <c r="E1206" s="34" t="s">
        <v>204</v>
      </c>
      <c r="F1206" s="36">
        <v>40</v>
      </c>
      <c r="G1206" s="25">
        <v>0</v>
      </c>
    </row>
    <row r="1207" spans="1:7">
      <c r="A1207" s="23">
        <v>2015</v>
      </c>
      <c r="B1207" s="23" t="s">
        <v>514</v>
      </c>
      <c r="C1207" s="22" t="s">
        <v>3925</v>
      </c>
      <c r="D1207" s="23" t="s">
        <v>3561</v>
      </c>
      <c r="E1207" s="34" t="s">
        <v>207</v>
      </c>
      <c r="F1207" s="36">
        <v>39</v>
      </c>
      <c r="G1207" s="25">
        <v>38</v>
      </c>
    </row>
    <row r="1208" spans="1:7">
      <c r="A1208" s="23">
        <v>2015</v>
      </c>
      <c r="B1208" s="23" t="s">
        <v>514</v>
      </c>
      <c r="C1208" s="22" t="s">
        <v>3925</v>
      </c>
      <c r="D1208" s="23" t="s">
        <v>3561</v>
      </c>
      <c r="E1208" s="34" t="s">
        <v>205</v>
      </c>
      <c r="F1208" s="36">
        <v>1</v>
      </c>
      <c r="G1208" s="25">
        <v>1</v>
      </c>
    </row>
    <row r="1209" spans="1:7">
      <c r="A1209" s="23">
        <v>2015</v>
      </c>
      <c r="B1209" s="23" t="s">
        <v>514</v>
      </c>
      <c r="C1209" s="22" t="s">
        <v>3925</v>
      </c>
      <c r="D1209" s="23" t="s">
        <v>3561</v>
      </c>
      <c r="E1209" s="34" t="s">
        <v>206</v>
      </c>
      <c r="F1209" s="36">
        <v>43</v>
      </c>
      <c r="G1209" s="25">
        <v>43</v>
      </c>
    </row>
    <row r="1210" spans="1:7">
      <c r="A1210" s="23">
        <v>2015</v>
      </c>
      <c r="B1210" s="23" t="s">
        <v>514</v>
      </c>
      <c r="C1210" s="22" t="s">
        <v>3925</v>
      </c>
      <c r="D1210" s="23" t="s">
        <v>3561</v>
      </c>
      <c r="E1210" s="34" t="s">
        <v>204</v>
      </c>
      <c r="F1210" s="36">
        <v>2</v>
      </c>
      <c r="G1210" s="25">
        <v>2</v>
      </c>
    </row>
    <row r="1211" spans="1:7">
      <c r="A1211" s="23">
        <v>2016</v>
      </c>
      <c r="B1211" s="23" t="s">
        <v>1886</v>
      </c>
      <c r="C1211" s="22" t="s">
        <v>5</v>
      </c>
      <c r="D1211" s="23" t="s">
        <v>3562</v>
      </c>
      <c r="E1211" s="34" t="s">
        <v>207</v>
      </c>
      <c r="F1211" s="36">
        <v>7</v>
      </c>
      <c r="G1211" s="25">
        <v>1.1749999999999998</v>
      </c>
    </row>
    <row r="1212" spans="1:7">
      <c r="A1212" s="23">
        <v>2016</v>
      </c>
      <c r="B1212" s="23" t="s">
        <v>1886</v>
      </c>
      <c r="C1212" s="22" t="s">
        <v>5</v>
      </c>
      <c r="D1212" s="23" t="s">
        <v>3562</v>
      </c>
      <c r="E1212" s="34" t="s">
        <v>205</v>
      </c>
      <c r="F1212" s="36">
        <v>44</v>
      </c>
      <c r="G1212" s="25">
        <v>10.400000000000002</v>
      </c>
    </row>
    <row r="1213" spans="1:7">
      <c r="A1213" s="23">
        <v>2016</v>
      </c>
      <c r="B1213" s="23" t="s">
        <v>1886</v>
      </c>
      <c r="C1213" s="22" t="s">
        <v>5</v>
      </c>
      <c r="D1213" s="23" t="s">
        <v>3562</v>
      </c>
      <c r="E1213" s="34" t="s">
        <v>206</v>
      </c>
      <c r="F1213" s="36">
        <v>97</v>
      </c>
      <c r="G1213" s="25">
        <v>20.625000000000007</v>
      </c>
    </row>
    <row r="1214" spans="1:7">
      <c r="A1214" s="23">
        <v>2016</v>
      </c>
      <c r="B1214" s="23" t="s">
        <v>1886</v>
      </c>
      <c r="C1214" s="22" t="s">
        <v>5</v>
      </c>
      <c r="D1214" s="23" t="s">
        <v>3562</v>
      </c>
      <c r="E1214" s="34" t="s">
        <v>204</v>
      </c>
      <c r="F1214" s="36">
        <v>76</v>
      </c>
      <c r="G1214" s="25">
        <v>19.682000000000006</v>
      </c>
    </row>
    <row r="1215" spans="1:7">
      <c r="A1215" s="23">
        <v>2016</v>
      </c>
      <c r="B1215" s="23" t="s">
        <v>1886</v>
      </c>
      <c r="C1215" s="22" t="s">
        <v>5</v>
      </c>
      <c r="D1215" s="23" t="s">
        <v>3562</v>
      </c>
      <c r="E1215" s="34" t="s">
        <v>3570</v>
      </c>
      <c r="F1215" s="36">
        <v>5</v>
      </c>
      <c r="G1215" s="25">
        <v>0</v>
      </c>
    </row>
    <row r="1216" spans="1:7">
      <c r="A1216" s="23">
        <v>2016</v>
      </c>
      <c r="B1216" s="23" t="s">
        <v>1886</v>
      </c>
      <c r="C1216" s="22" t="s">
        <v>5</v>
      </c>
      <c r="D1216" s="23" t="s">
        <v>3561</v>
      </c>
      <c r="E1216" s="34" t="s">
        <v>207</v>
      </c>
      <c r="F1216" s="36">
        <v>13</v>
      </c>
      <c r="G1216" s="25">
        <v>13</v>
      </c>
    </row>
    <row r="1217" spans="1:7">
      <c r="A1217" s="23">
        <v>2016</v>
      </c>
      <c r="B1217" s="23" t="s">
        <v>1886</v>
      </c>
      <c r="C1217" s="22" t="s">
        <v>5</v>
      </c>
      <c r="D1217" s="23" t="s">
        <v>3561</v>
      </c>
      <c r="E1217" s="34" t="s">
        <v>205</v>
      </c>
      <c r="F1217" s="36">
        <v>4</v>
      </c>
      <c r="G1217" s="25">
        <v>4</v>
      </c>
    </row>
    <row r="1218" spans="1:7">
      <c r="A1218" s="23">
        <v>2016</v>
      </c>
      <c r="B1218" s="23" t="s">
        <v>1886</v>
      </c>
      <c r="C1218" s="22" t="s">
        <v>5</v>
      </c>
      <c r="D1218" s="23" t="s">
        <v>3561</v>
      </c>
      <c r="E1218" s="34" t="s">
        <v>206</v>
      </c>
      <c r="F1218" s="36">
        <v>40</v>
      </c>
      <c r="G1218" s="25">
        <v>36.5</v>
      </c>
    </row>
    <row r="1219" spans="1:7">
      <c r="A1219" s="23">
        <v>2016</v>
      </c>
      <c r="B1219" s="23" t="s">
        <v>1886</v>
      </c>
      <c r="C1219" s="22" t="s">
        <v>5</v>
      </c>
      <c r="D1219" s="23" t="s">
        <v>3561</v>
      </c>
      <c r="E1219" s="34" t="s">
        <v>204</v>
      </c>
      <c r="F1219" s="36">
        <v>3</v>
      </c>
      <c r="G1219" s="25">
        <v>2.5</v>
      </c>
    </row>
    <row r="1220" spans="1:7">
      <c r="A1220" s="23">
        <v>2016</v>
      </c>
      <c r="B1220" s="23" t="s">
        <v>1886</v>
      </c>
      <c r="C1220" s="22" t="s">
        <v>10</v>
      </c>
      <c r="D1220" s="23" t="s">
        <v>3562</v>
      </c>
      <c r="E1220" s="34" t="s">
        <v>207</v>
      </c>
      <c r="F1220" s="36">
        <v>2</v>
      </c>
      <c r="G1220" s="25">
        <v>0.15000000000000002</v>
      </c>
    </row>
    <row r="1221" spans="1:7">
      <c r="A1221" s="23">
        <v>2016</v>
      </c>
      <c r="B1221" s="23" t="s">
        <v>1886</v>
      </c>
      <c r="C1221" s="22" t="s">
        <v>10</v>
      </c>
      <c r="D1221" s="23" t="s">
        <v>3562</v>
      </c>
      <c r="E1221" s="34" t="s">
        <v>205</v>
      </c>
      <c r="F1221" s="36">
        <v>23</v>
      </c>
      <c r="G1221" s="25">
        <v>2.0375000000000001</v>
      </c>
    </row>
    <row r="1222" spans="1:7">
      <c r="A1222" s="23">
        <v>2016</v>
      </c>
      <c r="B1222" s="23" t="s">
        <v>1886</v>
      </c>
      <c r="C1222" s="22" t="s">
        <v>10</v>
      </c>
      <c r="D1222" s="23" t="s">
        <v>3562</v>
      </c>
      <c r="E1222" s="34" t="s">
        <v>206</v>
      </c>
      <c r="F1222" s="36">
        <v>70</v>
      </c>
      <c r="G1222" s="25">
        <v>10.3445</v>
      </c>
    </row>
    <row r="1223" spans="1:7">
      <c r="A1223" s="23">
        <v>2016</v>
      </c>
      <c r="B1223" s="23" t="s">
        <v>1886</v>
      </c>
      <c r="C1223" s="22" t="s">
        <v>10</v>
      </c>
      <c r="D1223" s="23" t="s">
        <v>3562</v>
      </c>
      <c r="E1223" s="34" t="s">
        <v>204</v>
      </c>
      <c r="F1223" s="36">
        <v>111</v>
      </c>
      <c r="G1223" s="25">
        <v>21.284750000000006</v>
      </c>
    </row>
    <row r="1224" spans="1:7">
      <c r="A1224" s="23">
        <v>2016</v>
      </c>
      <c r="B1224" s="23" t="s">
        <v>1886</v>
      </c>
      <c r="C1224" s="22" t="s">
        <v>10</v>
      </c>
      <c r="D1224" s="23" t="s">
        <v>3562</v>
      </c>
      <c r="E1224" s="34" t="s">
        <v>3570</v>
      </c>
      <c r="F1224" s="36">
        <v>23</v>
      </c>
      <c r="G1224" s="25">
        <v>0</v>
      </c>
    </row>
    <row r="1225" spans="1:7">
      <c r="A1225" s="23">
        <v>2016</v>
      </c>
      <c r="B1225" s="23" t="s">
        <v>1886</v>
      </c>
      <c r="C1225" s="22" t="s">
        <v>10</v>
      </c>
      <c r="D1225" s="23" t="s">
        <v>3561</v>
      </c>
      <c r="E1225" s="34" t="s">
        <v>207</v>
      </c>
      <c r="F1225" s="36">
        <v>11</v>
      </c>
      <c r="G1225" s="25">
        <v>10.5</v>
      </c>
    </row>
    <row r="1226" spans="1:7">
      <c r="A1226" s="23">
        <v>2016</v>
      </c>
      <c r="B1226" s="23" t="s">
        <v>1886</v>
      </c>
      <c r="C1226" s="22" t="s">
        <v>10</v>
      </c>
      <c r="D1226" s="23" t="s">
        <v>3561</v>
      </c>
      <c r="E1226" s="34" t="s">
        <v>205</v>
      </c>
      <c r="F1226" s="36">
        <v>3</v>
      </c>
      <c r="G1226" s="25">
        <v>2.5</v>
      </c>
    </row>
    <row r="1227" spans="1:7">
      <c r="A1227" s="23">
        <v>2016</v>
      </c>
      <c r="B1227" s="23" t="s">
        <v>1886</v>
      </c>
      <c r="C1227" s="22" t="s">
        <v>10</v>
      </c>
      <c r="D1227" s="23" t="s">
        <v>3561</v>
      </c>
      <c r="E1227" s="34" t="s">
        <v>206</v>
      </c>
      <c r="F1227" s="36">
        <v>30</v>
      </c>
      <c r="G1227" s="25">
        <v>25</v>
      </c>
    </row>
    <row r="1228" spans="1:7">
      <c r="A1228" s="23">
        <v>2016</v>
      </c>
      <c r="B1228" s="23" t="s">
        <v>1886</v>
      </c>
      <c r="C1228" s="22" t="s">
        <v>10</v>
      </c>
      <c r="D1228" s="23" t="s">
        <v>3561</v>
      </c>
      <c r="E1228" s="34" t="s">
        <v>204</v>
      </c>
      <c r="F1228" s="36">
        <v>16</v>
      </c>
      <c r="G1228" s="25">
        <v>13</v>
      </c>
    </row>
    <row r="1229" spans="1:7">
      <c r="A1229" s="23">
        <v>2016</v>
      </c>
      <c r="B1229" s="23" t="s">
        <v>1886</v>
      </c>
      <c r="C1229" s="22" t="s">
        <v>14</v>
      </c>
      <c r="D1229" s="23" t="s">
        <v>3562</v>
      </c>
      <c r="E1229" s="34" t="s">
        <v>207</v>
      </c>
      <c r="F1229" s="36">
        <v>4</v>
      </c>
      <c r="G1229" s="25">
        <v>0.85</v>
      </c>
    </row>
    <row r="1230" spans="1:7">
      <c r="A1230" s="23">
        <v>2016</v>
      </c>
      <c r="B1230" s="23" t="s">
        <v>1886</v>
      </c>
      <c r="C1230" s="22" t="s">
        <v>14</v>
      </c>
      <c r="D1230" s="23" t="s">
        <v>3562</v>
      </c>
      <c r="E1230" s="34" t="s">
        <v>205</v>
      </c>
      <c r="F1230" s="36">
        <v>17</v>
      </c>
      <c r="G1230" s="25">
        <v>3.21225</v>
      </c>
    </row>
    <row r="1231" spans="1:7">
      <c r="A1231" s="23">
        <v>2016</v>
      </c>
      <c r="B1231" s="23" t="s">
        <v>1886</v>
      </c>
      <c r="C1231" s="22" t="s">
        <v>14</v>
      </c>
      <c r="D1231" s="23" t="s">
        <v>3562</v>
      </c>
      <c r="E1231" s="34" t="s">
        <v>4105</v>
      </c>
      <c r="F1231" s="36">
        <v>1</v>
      </c>
      <c r="G1231" s="25">
        <v>0</v>
      </c>
    </row>
    <row r="1232" spans="1:7">
      <c r="A1232" s="23">
        <v>2016</v>
      </c>
      <c r="B1232" s="23" t="s">
        <v>1886</v>
      </c>
      <c r="C1232" s="22" t="s">
        <v>14</v>
      </c>
      <c r="D1232" s="23" t="s">
        <v>3562</v>
      </c>
      <c r="E1232" s="34" t="s">
        <v>206</v>
      </c>
      <c r="F1232" s="36">
        <v>36</v>
      </c>
      <c r="G1232" s="25">
        <v>7.8939999999999992</v>
      </c>
    </row>
    <row r="1233" spans="1:7">
      <c r="A1233" s="23">
        <v>2016</v>
      </c>
      <c r="B1233" s="23" t="s">
        <v>1886</v>
      </c>
      <c r="C1233" s="22" t="s">
        <v>14</v>
      </c>
      <c r="D1233" s="23" t="s">
        <v>3562</v>
      </c>
      <c r="E1233" s="34" t="s">
        <v>204</v>
      </c>
      <c r="F1233" s="36">
        <v>21</v>
      </c>
      <c r="G1233" s="25">
        <v>7.1507499999999977</v>
      </c>
    </row>
    <row r="1234" spans="1:7">
      <c r="A1234" s="23">
        <v>2016</v>
      </c>
      <c r="B1234" s="23" t="s">
        <v>1886</v>
      </c>
      <c r="C1234" s="22" t="s">
        <v>14</v>
      </c>
      <c r="D1234" s="23" t="s">
        <v>3562</v>
      </c>
      <c r="E1234" s="34" t="s">
        <v>3570</v>
      </c>
      <c r="F1234" s="36">
        <v>7</v>
      </c>
      <c r="G1234" s="25">
        <v>0</v>
      </c>
    </row>
    <row r="1235" spans="1:7">
      <c r="A1235" s="23">
        <v>2016</v>
      </c>
      <c r="B1235" s="23" t="s">
        <v>1886</v>
      </c>
      <c r="C1235" s="22" t="s">
        <v>14</v>
      </c>
      <c r="D1235" s="23" t="s">
        <v>3561</v>
      </c>
      <c r="E1235" s="34" t="s">
        <v>207</v>
      </c>
      <c r="F1235" s="36">
        <v>85</v>
      </c>
      <c r="G1235" s="25">
        <v>84</v>
      </c>
    </row>
    <row r="1236" spans="1:7">
      <c r="A1236" s="23">
        <v>2016</v>
      </c>
      <c r="B1236" s="23" t="s">
        <v>1886</v>
      </c>
      <c r="C1236" s="22" t="s">
        <v>14</v>
      </c>
      <c r="D1236" s="23" t="s">
        <v>3561</v>
      </c>
      <c r="E1236" s="34" t="s">
        <v>206</v>
      </c>
      <c r="F1236" s="36">
        <v>62</v>
      </c>
      <c r="G1236" s="25">
        <v>59.5</v>
      </c>
    </row>
    <row r="1237" spans="1:7">
      <c r="A1237" s="23">
        <v>2016</v>
      </c>
      <c r="B1237" s="23" t="s">
        <v>1886</v>
      </c>
      <c r="C1237" s="22" t="s">
        <v>14</v>
      </c>
      <c r="D1237" s="23" t="s">
        <v>3561</v>
      </c>
      <c r="E1237" s="34" t="s">
        <v>204</v>
      </c>
      <c r="F1237" s="36">
        <v>7</v>
      </c>
      <c r="G1237" s="25">
        <v>7</v>
      </c>
    </row>
    <row r="1238" spans="1:7">
      <c r="A1238" s="23">
        <v>2016</v>
      </c>
      <c r="B1238" s="23" t="s">
        <v>1886</v>
      </c>
      <c r="C1238" s="22" t="s">
        <v>23</v>
      </c>
      <c r="D1238" s="23" t="s">
        <v>3562</v>
      </c>
      <c r="E1238" s="34" t="s">
        <v>207</v>
      </c>
      <c r="F1238" s="36">
        <v>9</v>
      </c>
      <c r="G1238" s="25">
        <v>0.66225000000000012</v>
      </c>
    </row>
    <row r="1239" spans="1:7">
      <c r="A1239" s="23">
        <v>2016</v>
      </c>
      <c r="B1239" s="23" t="s">
        <v>1886</v>
      </c>
      <c r="C1239" s="22" t="s">
        <v>23</v>
      </c>
      <c r="D1239" s="23" t="s">
        <v>3562</v>
      </c>
      <c r="E1239" s="34" t="s">
        <v>205</v>
      </c>
      <c r="F1239" s="36">
        <v>90</v>
      </c>
      <c r="G1239" s="25">
        <v>8.1189999999999998</v>
      </c>
    </row>
    <row r="1240" spans="1:7">
      <c r="A1240" s="23">
        <v>2016</v>
      </c>
      <c r="B1240" s="23" t="s">
        <v>1886</v>
      </c>
      <c r="C1240" s="22" t="s">
        <v>23</v>
      </c>
      <c r="D1240" s="23" t="s">
        <v>3562</v>
      </c>
      <c r="E1240" s="34" t="s">
        <v>206</v>
      </c>
      <c r="F1240" s="36">
        <v>111</v>
      </c>
      <c r="G1240" s="25">
        <v>10.586999999999998</v>
      </c>
    </row>
    <row r="1241" spans="1:7">
      <c r="A1241" s="23">
        <v>2016</v>
      </c>
      <c r="B1241" s="23" t="s">
        <v>1886</v>
      </c>
      <c r="C1241" s="22" t="s">
        <v>23</v>
      </c>
      <c r="D1241" s="23" t="s">
        <v>3562</v>
      </c>
      <c r="E1241" s="34" t="s">
        <v>204</v>
      </c>
      <c r="F1241" s="36">
        <v>57</v>
      </c>
      <c r="G1241" s="25">
        <v>16.449249999999992</v>
      </c>
    </row>
    <row r="1242" spans="1:7">
      <c r="A1242" s="23">
        <v>2016</v>
      </c>
      <c r="B1242" s="23" t="s">
        <v>1886</v>
      </c>
      <c r="C1242" s="22" t="s">
        <v>23</v>
      </c>
      <c r="D1242" s="23" t="s">
        <v>3562</v>
      </c>
      <c r="E1242" s="34" t="s">
        <v>3570</v>
      </c>
      <c r="F1242" s="36">
        <v>30</v>
      </c>
      <c r="G1242" s="25">
        <v>0</v>
      </c>
    </row>
    <row r="1243" spans="1:7">
      <c r="A1243" s="23">
        <v>2016</v>
      </c>
      <c r="B1243" s="23" t="s">
        <v>1886</v>
      </c>
      <c r="C1243" s="22" t="s">
        <v>23</v>
      </c>
      <c r="D1243" s="23" t="s">
        <v>3561</v>
      </c>
      <c r="E1243" s="34" t="s">
        <v>207</v>
      </c>
      <c r="F1243" s="36">
        <v>34</v>
      </c>
      <c r="G1243" s="25">
        <v>28</v>
      </c>
    </row>
    <row r="1244" spans="1:7">
      <c r="A1244" s="23">
        <v>2016</v>
      </c>
      <c r="B1244" s="23" t="s">
        <v>1886</v>
      </c>
      <c r="C1244" s="22" t="s">
        <v>23</v>
      </c>
      <c r="D1244" s="23" t="s">
        <v>3561</v>
      </c>
      <c r="E1244" s="34" t="s">
        <v>205</v>
      </c>
      <c r="F1244" s="36">
        <v>5</v>
      </c>
      <c r="G1244" s="25">
        <v>3</v>
      </c>
    </row>
    <row r="1245" spans="1:7">
      <c r="A1245" s="23">
        <v>2016</v>
      </c>
      <c r="B1245" s="23" t="s">
        <v>1886</v>
      </c>
      <c r="C1245" s="22" t="s">
        <v>23</v>
      </c>
      <c r="D1245" s="23" t="s">
        <v>3561</v>
      </c>
      <c r="E1245" s="34" t="s">
        <v>206</v>
      </c>
      <c r="F1245" s="36">
        <v>39</v>
      </c>
      <c r="G1245" s="25">
        <v>30.5</v>
      </c>
    </row>
    <row r="1246" spans="1:7">
      <c r="A1246" s="23">
        <v>2016</v>
      </c>
      <c r="B1246" s="23" t="s">
        <v>1886</v>
      </c>
      <c r="C1246" s="22" t="s">
        <v>23</v>
      </c>
      <c r="D1246" s="23" t="s">
        <v>3561</v>
      </c>
      <c r="E1246" s="34" t="s">
        <v>204</v>
      </c>
      <c r="F1246" s="36">
        <v>16</v>
      </c>
      <c r="G1246" s="25">
        <v>13</v>
      </c>
    </row>
    <row r="1247" spans="1:7">
      <c r="A1247" s="23">
        <v>2016</v>
      </c>
      <c r="B1247" s="23" t="s">
        <v>1886</v>
      </c>
      <c r="C1247" s="22" t="s">
        <v>41</v>
      </c>
      <c r="D1247" s="23" t="s">
        <v>3562</v>
      </c>
      <c r="E1247" s="34" t="s">
        <v>207</v>
      </c>
      <c r="F1247" s="36">
        <v>4</v>
      </c>
      <c r="G1247" s="25">
        <v>0.54999999999999993</v>
      </c>
    </row>
    <row r="1248" spans="1:7">
      <c r="A1248" s="23">
        <v>2016</v>
      </c>
      <c r="B1248" s="23" t="s">
        <v>1886</v>
      </c>
      <c r="C1248" s="22" t="s">
        <v>41</v>
      </c>
      <c r="D1248" s="23" t="s">
        <v>3562</v>
      </c>
      <c r="E1248" s="34" t="s">
        <v>205</v>
      </c>
      <c r="F1248" s="36">
        <v>93</v>
      </c>
      <c r="G1248" s="25">
        <v>6.0249999999999986</v>
      </c>
    </row>
    <row r="1249" spans="1:7">
      <c r="A1249" s="23">
        <v>2016</v>
      </c>
      <c r="B1249" s="23" t="s">
        <v>1886</v>
      </c>
      <c r="C1249" s="22" t="s">
        <v>41</v>
      </c>
      <c r="D1249" s="23" t="s">
        <v>3562</v>
      </c>
      <c r="E1249" s="34" t="s">
        <v>206</v>
      </c>
      <c r="F1249" s="36">
        <v>65</v>
      </c>
      <c r="G1249" s="25">
        <v>4.6972499999999995</v>
      </c>
    </row>
    <row r="1250" spans="1:7">
      <c r="A1250" s="23">
        <v>2016</v>
      </c>
      <c r="B1250" s="23" t="s">
        <v>1886</v>
      </c>
      <c r="C1250" s="22" t="s">
        <v>41</v>
      </c>
      <c r="D1250" s="23" t="s">
        <v>3562</v>
      </c>
      <c r="E1250" s="34" t="s">
        <v>204</v>
      </c>
      <c r="F1250" s="36">
        <v>79</v>
      </c>
      <c r="G1250" s="25">
        <v>8.1854999999999958</v>
      </c>
    </row>
    <row r="1251" spans="1:7">
      <c r="A1251" s="23">
        <v>2016</v>
      </c>
      <c r="B1251" s="23" t="s">
        <v>1886</v>
      </c>
      <c r="C1251" s="22" t="s">
        <v>41</v>
      </c>
      <c r="D1251" s="23" t="s">
        <v>3562</v>
      </c>
      <c r="E1251" s="34" t="s">
        <v>3570</v>
      </c>
      <c r="F1251" s="36">
        <v>10</v>
      </c>
      <c r="G1251" s="25">
        <v>0</v>
      </c>
    </row>
    <row r="1252" spans="1:7">
      <c r="A1252" s="23">
        <v>2016</v>
      </c>
      <c r="B1252" s="23" t="s">
        <v>1886</v>
      </c>
      <c r="C1252" s="22" t="s">
        <v>41</v>
      </c>
      <c r="D1252" s="23" t="s">
        <v>3561</v>
      </c>
      <c r="E1252" s="34" t="s">
        <v>207</v>
      </c>
      <c r="F1252" s="36">
        <v>13</v>
      </c>
      <c r="G1252" s="25">
        <v>12.25</v>
      </c>
    </row>
    <row r="1253" spans="1:7">
      <c r="A1253" s="23">
        <v>2016</v>
      </c>
      <c r="B1253" s="23" t="s">
        <v>1886</v>
      </c>
      <c r="C1253" s="22" t="s">
        <v>41</v>
      </c>
      <c r="D1253" s="23" t="s">
        <v>3561</v>
      </c>
      <c r="E1253" s="34" t="s">
        <v>205</v>
      </c>
      <c r="F1253" s="36">
        <v>11</v>
      </c>
      <c r="G1253" s="25">
        <v>7.25</v>
      </c>
    </row>
    <row r="1254" spans="1:7">
      <c r="A1254" s="23">
        <v>2016</v>
      </c>
      <c r="B1254" s="23" t="s">
        <v>1886</v>
      </c>
      <c r="C1254" s="22" t="s">
        <v>41</v>
      </c>
      <c r="D1254" s="23" t="s">
        <v>3561</v>
      </c>
      <c r="E1254" s="34" t="s">
        <v>206</v>
      </c>
      <c r="F1254" s="36">
        <v>14</v>
      </c>
      <c r="G1254" s="25">
        <v>8.75</v>
      </c>
    </row>
    <row r="1255" spans="1:7">
      <c r="A1255" s="23">
        <v>2016</v>
      </c>
      <c r="B1255" s="23" t="s">
        <v>1886</v>
      </c>
      <c r="C1255" s="22" t="s">
        <v>41</v>
      </c>
      <c r="D1255" s="23" t="s">
        <v>3561</v>
      </c>
      <c r="E1255" s="34" t="s">
        <v>204</v>
      </c>
      <c r="F1255" s="36">
        <v>8</v>
      </c>
      <c r="G1255" s="25">
        <v>4.25</v>
      </c>
    </row>
    <row r="1256" spans="1:7">
      <c r="A1256" s="23">
        <v>2016</v>
      </c>
      <c r="B1256" s="23" t="s">
        <v>1886</v>
      </c>
      <c r="C1256" s="22" t="s">
        <v>60</v>
      </c>
      <c r="D1256" s="23" t="s">
        <v>3562</v>
      </c>
      <c r="E1256" s="34" t="s">
        <v>207</v>
      </c>
      <c r="F1256" s="36">
        <v>9</v>
      </c>
      <c r="G1256" s="25">
        <v>0.35725000000000001</v>
      </c>
    </row>
    <row r="1257" spans="1:7">
      <c r="A1257" s="23">
        <v>2016</v>
      </c>
      <c r="B1257" s="23" t="s">
        <v>1886</v>
      </c>
      <c r="C1257" s="22" t="s">
        <v>60</v>
      </c>
      <c r="D1257" s="23" t="s">
        <v>3562</v>
      </c>
      <c r="E1257" s="34" t="s">
        <v>205</v>
      </c>
      <c r="F1257" s="36">
        <v>13</v>
      </c>
      <c r="G1257" s="25">
        <v>0.77500000000000002</v>
      </c>
    </row>
    <row r="1258" spans="1:7">
      <c r="A1258" s="23">
        <v>2016</v>
      </c>
      <c r="B1258" s="23" t="s">
        <v>1886</v>
      </c>
      <c r="C1258" s="22" t="s">
        <v>60</v>
      </c>
      <c r="D1258" s="23" t="s">
        <v>3562</v>
      </c>
      <c r="E1258" s="34" t="s">
        <v>206</v>
      </c>
      <c r="F1258" s="36">
        <v>62</v>
      </c>
      <c r="G1258" s="25">
        <v>6.0725000000000007</v>
      </c>
    </row>
    <row r="1259" spans="1:7">
      <c r="A1259" s="23">
        <v>2016</v>
      </c>
      <c r="B1259" s="23" t="s">
        <v>1886</v>
      </c>
      <c r="C1259" s="22" t="s">
        <v>60</v>
      </c>
      <c r="D1259" s="23" t="s">
        <v>3562</v>
      </c>
      <c r="E1259" s="34" t="s">
        <v>204</v>
      </c>
      <c r="F1259" s="36">
        <v>8</v>
      </c>
      <c r="G1259" s="25">
        <v>3.0760000000000001</v>
      </c>
    </row>
    <row r="1260" spans="1:7">
      <c r="A1260" s="23">
        <v>2016</v>
      </c>
      <c r="B1260" s="23" t="s">
        <v>1886</v>
      </c>
      <c r="C1260" s="22" t="s">
        <v>60</v>
      </c>
      <c r="D1260" s="23" t="s">
        <v>3562</v>
      </c>
      <c r="E1260" s="34" t="s">
        <v>3570</v>
      </c>
      <c r="F1260" s="36">
        <v>8</v>
      </c>
      <c r="G1260" s="25">
        <v>0</v>
      </c>
    </row>
    <row r="1261" spans="1:7">
      <c r="A1261" s="23">
        <v>2016</v>
      </c>
      <c r="B1261" s="23" t="s">
        <v>1886</v>
      </c>
      <c r="C1261" s="22" t="s">
        <v>60</v>
      </c>
      <c r="D1261" s="23" t="s">
        <v>3561</v>
      </c>
      <c r="E1261" s="34" t="s">
        <v>207</v>
      </c>
      <c r="F1261" s="36">
        <v>13</v>
      </c>
      <c r="G1261" s="25">
        <v>13</v>
      </c>
    </row>
    <row r="1262" spans="1:7">
      <c r="A1262" s="23">
        <v>2016</v>
      </c>
      <c r="B1262" s="23" t="s">
        <v>1886</v>
      </c>
      <c r="C1262" s="22" t="s">
        <v>60</v>
      </c>
      <c r="D1262" s="23" t="s">
        <v>3561</v>
      </c>
      <c r="E1262" s="34" t="s">
        <v>206</v>
      </c>
      <c r="F1262" s="36">
        <v>16</v>
      </c>
      <c r="G1262" s="25">
        <v>16</v>
      </c>
    </row>
    <row r="1263" spans="1:7">
      <c r="A1263" s="23">
        <v>2016</v>
      </c>
      <c r="B1263" s="23" t="s">
        <v>1886</v>
      </c>
      <c r="C1263" s="22" t="s">
        <v>60</v>
      </c>
      <c r="D1263" s="23" t="s">
        <v>3561</v>
      </c>
      <c r="E1263" s="34" t="s">
        <v>204</v>
      </c>
      <c r="F1263" s="36">
        <v>4</v>
      </c>
      <c r="G1263" s="25">
        <v>3.5</v>
      </c>
    </row>
    <row r="1264" spans="1:7">
      <c r="A1264" s="23">
        <v>2016</v>
      </c>
      <c r="B1264" s="23" t="s">
        <v>1886</v>
      </c>
      <c r="C1264" s="22" t="s">
        <v>70</v>
      </c>
      <c r="D1264" s="23" t="s">
        <v>3562</v>
      </c>
      <c r="E1264" s="34" t="s">
        <v>207</v>
      </c>
      <c r="F1264" s="36">
        <v>5</v>
      </c>
      <c r="G1264" s="25">
        <v>0.52500000000000002</v>
      </c>
    </row>
    <row r="1265" spans="1:7">
      <c r="A1265" s="23">
        <v>2016</v>
      </c>
      <c r="B1265" s="23" t="s">
        <v>1886</v>
      </c>
      <c r="C1265" s="22" t="s">
        <v>70</v>
      </c>
      <c r="D1265" s="23" t="s">
        <v>3562</v>
      </c>
      <c r="E1265" s="34" t="s">
        <v>205</v>
      </c>
      <c r="F1265" s="36">
        <v>3</v>
      </c>
      <c r="G1265" s="25">
        <v>0.32500000000000001</v>
      </c>
    </row>
    <row r="1266" spans="1:7">
      <c r="A1266" s="23">
        <v>2016</v>
      </c>
      <c r="B1266" s="23" t="s">
        <v>1886</v>
      </c>
      <c r="C1266" s="22" t="s">
        <v>70</v>
      </c>
      <c r="D1266" s="23" t="s">
        <v>3562</v>
      </c>
      <c r="E1266" s="34" t="s">
        <v>206</v>
      </c>
      <c r="F1266" s="36">
        <v>26</v>
      </c>
      <c r="G1266" s="25">
        <v>2.65</v>
      </c>
    </row>
    <row r="1267" spans="1:7">
      <c r="A1267" s="23">
        <v>2016</v>
      </c>
      <c r="B1267" s="23" t="s">
        <v>1886</v>
      </c>
      <c r="C1267" s="22" t="s">
        <v>70</v>
      </c>
      <c r="D1267" s="23" t="s">
        <v>3562</v>
      </c>
      <c r="E1267" s="34" t="s">
        <v>204</v>
      </c>
      <c r="F1267" s="36">
        <v>15</v>
      </c>
      <c r="G1267" s="25">
        <v>2.7555000000000009</v>
      </c>
    </row>
    <row r="1268" spans="1:7">
      <c r="A1268" s="23">
        <v>2016</v>
      </c>
      <c r="B1268" s="23" t="s">
        <v>1886</v>
      </c>
      <c r="C1268" s="22" t="s">
        <v>70</v>
      </c>
      <c r="D1268" s="23" t="s">
        <v>3562</v>
      </c>
      <c r="E1268" s="34" t="s">
        <v>3570</v>
      </c>
      <c r="F1268" s="36">
        <v>8</v>
      </c>
      <c r="G1268" s="25">
        <v>0</v>
      </c>
    </row>
    <row r="1269" spans="1:7">
      <c r="A1269" s="23">
        <v>2016</v>
      </c>
      <c r="B1269" s="23" t="s">
        <v>1886</v>
      </c>
      <c r="C1269" s="22" t="s">
        <v>70</v>
      </c>
      <c r="D1269" s="23" t="s">
        <v>3561</v>
      </c>
      <c r="E1269" s="34" t="s">
        <v>207</v>
      </c>
      <c r="F1269" s="36">
        <v>29</v>
      </c>
      <c r="G1269" s="25">
        <v>28.5</v>
      </c>
    </row>
    <row r="1270" spans="1:7">
      <c r="A1270" s="23">
        <v>2016</v>
      </c>
      <c r="B1270" s="23" t="s">
        <v>1886</v>
      </c>
      <c r="C1270" s="22" t="s">
        <v>70</v>
      </c>
      <c r="D1270" s="23" t="s">
        <v>3561</v>
      </c>
      <c r="E1270" s="34" t="s">
        <v>206</v>
      </c>
      <c r="F1270" s="36">
        <v>15</v>
      </c>
      <c r="G1270" s="25">
        <v>14.5</v>
      </c>
    </row>
    <row r="1271" spans="1:7">
      <c r="A1271" s="23">
        <v>2016</v>
      </c>
      <c r="B1271" s="23" t="s">
        <v>1886</v>
      </c>
      <c r="C1271" s="22" t="s">
        <v>70</v>
      </c>
      <c r="D1271" s="23" t="s">
        <v>3561</v>
      </c>
      <c r="E1271" s="34" t="s">
        <v>204</v>
      </c>
      <c r="F1271" s="36">
        <v>3</v>
      </c>
      <c r="G1271" s="25">
        <v>3</v>
      </c>
    </row>
    <row r="1272" spans="1:7">
      <c r="A1272" s="23">
        <v>2016</v>
      </c>
      <c r="B1272" s="23" t="s">
        <v>1886</v>
      </c>
      <c r="C1272" s="22" t="s">
        <v>76</v>
      </c>
      <c r="D1272" s="23" t="s">
        <v>3562</v>
      </c>
      <c r="E1272" s="34" t="s">
        <v>207</v>
      </c>
      <c r="F1272" s="36">
        <v>9</v>
      </c>
      <c r="G1272" s="25">
        <v>1.5500000000000003</v>
      </c>
    </row>
    <row r="1273" spans="1:7">
      <c r="A1273" s="23">
        <v>2016</v>
      </c>
      <c r="B1273" s="23" t="s">
        <v>1886</v>
      </c>
      <c r="C1273" s="22" t="s">
        <v>76</v>
      </c>
      <c r="D1273" s="23" t="s">
        <v>3562</v>
      </c>
      <c r="E1273" s="34" t="s">
        <v>205</v>
      </c>
      <c r="F1273" s="36">
        <v>50</v>
      </c>
      <c r="G1273" s="25">
        <v>10.889750000000003</v>
      </c>
    </row>
    <row r="1274" spans="1:7">
      <c r="A1274" s="23">
        <v>2016</v>
      </c>
      <c r="B1274" s="23" t="s">
        <v>1886</v>
      </c>
      <c r="C1274" s="22" t="s">
        <v>76</v>
      </c>
      <c r="D1274" s="23" t="s">
        <v>3562</v>
      </c>
      <c r="E1274" s="34" t="s">
        <v>206</v>
      </c>
      <c r="F1274" s="36">
        <v>118</v>
      </c>
      <c r="G1274" s="25">
        <v>23.069499999999998</v>
      </c>
    </row>
    <row r="1275" spans="1:7">
      <c r="A1275" s="23">
        <v>2016</v>
      </c>
      <c r="B1275" s="23" t="s">
        <v>1886</v>
      </c>
      <c r="C1275" s="22" t="s">
        <v>76</v>
      </c>
      <c r="D1275" s="23" t="s">
        <v>3562</v>
      </c>
      <c r="E1275" s="34" t="s">
        <v>204</v>
      </c>
      <c r="F1275" s="36">
        <v>121</v>
      </c>
      <c r="G1275" s="25">
        <v>30.558250000000008</v>
      </c>
    </row>
    <row r="1276" spans="1:7">
      <c r="A1276" s="23">
        <v>2016</v>
      </c>
      <c r="B1276" s="23" t="s">
        <v>1886</v>
      </c>
      <c r="C1276" s="22" t="s">
        <v>76</v>
      </c>
      <c r="D1276" s="23" t="s">
        <v>3562</v>
      </c>
      <c r="E1276" s="34" t="s">
        <v>3570</v>
      </c>
      <c r="F1276" s="36">
        <v>14</v>
      </c>
      <c r="G1276" s="25">
        <v>0</v>
      </c>
    </row>
    <row r="1277" spans="1:7">
      <c r="A1277" s="23">
        <v>2016</v>
      </c>
      <c r="B1277" s="23" t="s">
        <v>1886</v>
      </c>
      <c r="C1277" s="22" t="s">
        <v>76</v>
      </c>
      <c r="D1277" s="23" t="s">
        <v>3561</v>
      </c>
      <c r="E1277" s="34" t="s">
        <v>207</v>
      </c>
      <c r="F1277" s="36">
        <v>9</v>
      </c>
      <c r="G1277" s="25">
        <v>9</v>
      </c>
    </row>
    <row r="1278" spans="1:7">
      <c r="A1278" s="23">
        <v>2016</v>
      </c>
      <c r="B1278" s="23" t="s">
        <v>1886</v>
      </c>
      <c r="C1278" s="22" t="s">
        <v>76</v>
      </c>
      <c r="D1278" s="23" t="s">
        <v>3561</v>
      </c>
      <c r="E1278" s="34" t="s">
        <v>205</v>
      </c>
      <c r="F1278" s="36">
        <v>4</v>
      </c>
      <c r="G1278" s="25">
        <v>3.25</v>
      </c>
    </row>
    <row r="1279" spans="1:7">
      <c r="A1279" s="23">
        <v>2016</v>
      </c>
      <c r="B1279" s="23" t="s">
        <v>1886</v>
      </c>
      <c r="C1279" s="22" t="s">
        <v>76</v>
      </c>
      <c r="D1279" s="23" t="s">
        <v>3561</v>
      </c>
      <c r="E1279" s="34" t="s">
        <v>206</v>
      </c>
      <c r="F1279" s="36">
        <v>35</v>
      </c>
      <c r="G1279" s="25">
        <v>34</v>
      </c>
    </row>
    <row r="1280" spans="1:7">
      <c r="A1280" s="23">
        <v>2016</v>
      </c>
      <c r="B1280" s="23" t="s">
        <v>1886</v>
      </c>
      <c r="C1280" s="22" t="s">
        <v>76</v>
      </c>
      <c r="D1280" s="23" t="s">
        <v>3561</v>
      </c>
      <c r="E1280" s="34" t="s">
        <v>204</v>
      </c>
      <c r="F1280" s="36">
        <v>8</v>
      </c>
      <c r="G1280" s="25">
        <v>8</v>
      </c>
    </row>
    <row r="1281" spans="1:7">
      <c r="A1281" s="23">
        <v>2016</v>
      </c>
      <c r="B1281" s="23" t="s">
        <v>1886</v>
      </c>
      <c r="C1281" s="22" t="s">
        <v>83</v>
      </c>
      <c r="D1281" s="23" t="s">
        <v>3562</v>
      </c>
      <c r="E1281" s="34" t="s">
        <v>207</v>
      </c>
      <c r="F1281" s="36">
        <v>1</v>
      </c>
      <c r="G1281" s="25">
        <v>0</v>
      </c>
    </row>
    <row r="1282" spans="1:7">
      <c r="A1282" s="23">
        <v>2016</v>
      </c>
      <c r="B1282" s="23" t="s">
        <v>1886</v>
      </c>
      <c r="C1282" s="22" t="s">
        <v>83</v>
      </c>
      <c r="D1282" s="23" t="s">
        <v>3562</v>
      </c>
      <c r="E1282" s="34" t="s">
        <v>204</v>
      </c>
      <c r="F1282" s="36">
        <v>1</v>
      </c>
      <c r="G1282" s="25">
        <v>0.16675000000000001</v>
      </c>
    </row>
    <row r="1283" spans="1:7">
      <c r="A1283" s="23">
        <v>2016</v>
      </c>
      <c r="B1283" s="23" t="s">
        <v>1886</v>
      </c>
      <c r="C1283" s="22" t="s">
        <v>83</v>
      </c>
      <c r="D1283" s="23" t="s">
        <v>3561</v>
      </c>
      <c r="E1283" s="34" t="s">
        <v>207</v>
      </c>
      <c r="F1283" s="36">
        <v>2</v>
      </c>
      <c r="G1283" s="25">
        <v>2</v>
      </c>
    </row>
    <row r="1284" spans="1:7">
      <c r="A1284" s="23">
        <v>2016</v>
      </c>
      <c r="B1284" s="23" t="s">
        <v>1886</v>
      </c>
      <c r="C1284" s="22" t="s">
        <v>86</v>
      </c>
      <c r="D1284" s="23" t="s">
        <v>3562</v>
      </c>
      <c r="E1284" s="34" t="s">
        <v>207</v>
      </c>
      <c r="F1284" s="36">
        <v>9</v>
      </c>
      <c r="G1284" s="25">
        <v>1.1717500000000001</v>
      </c>
    </row>
    <row r="1285" spans="1:7">
      <c r="A1285" s="23">
        <v>2016</v>
      </c>
      <c r="B1285" s="23" t="s">
        <v>1886</v>
      </c>
      <c r="C1285" s="22" t="s">
        <v>86</v>
      </c>
      <c r="D1285" s="23" t="s">
        <v>3562</v>
      </c>
      <c r="E1285" s="34" t="s">
        <v>205</v>
      </c>
      <c r="F1285" s="36">
        <v>8</v>
      </c>
      <c r="G1285" s="25">
        <v>1.4</v>
      </c>
    </row>
    <row r="1286" spans="1:7">
      <c r="A1286" s="23">
        <v>2016</v>
      </c>
      <c r="B1286" s="23" t="s">
        <v>1886</v>
      </c>
      <c r="C1286" s="22" t="s">
        <v>86</v>
      </c>
      <c r="D1286" s="23" t="s">
        <v>3562</v>
      </c>
      <c r="E1286" s="34" t="s">
        <v>206</v>
      </c>
      <c r="F1286" s="36">
        <v>29</v>
      </c>
      <c r="G1286" s="25">
        <v>2.50725</v>
      </c>
    </row>
    <row r="1287" spans="1:7">
      <c r="A1287" s="23">
        <v>2016</v>
      </c>
      <c r="B1287" s="23" t="s">
        <v>1886</v>
      </c>
      <c r="C1287" s="22" t="s">
        <v>86</v>
      </c>
      <c r="D1287" s="23" t="s">
        <v>3562</v>
      </c>
      <c r="E1287" s="34" t="s">
        <v>204</v>
      </c>
      <c r="F1287" s="36">
        <v>21</v>
      </c>
      <c r="G1287" s="25">
        <v>5.7750000000000021</v>
      </c>
    </row>
    <row r="1288" spans="1:7">
      <c r="A1288" s="23">
        <v>2016</v>
      </c>
      <c r="B1288" s="23" t="s">
        <v>1886</v>
      </c>
      <c r="C1288" s="22" t="s">
        <v>86</v>
      </c>
      <c r="D1288" s="23" t="s">
        <v>3562</v>
      </c>
      <c r="E1288" s="34" t="s">
        <v>3570</v>
      </c>
      <c r="F1288" s="36">
        <v>5</v>
      </c>
      <c r="G1288" s="25">
        <v>0</v>
      </c>
    </row>
    <row r="1289" spans="1:7">
      <c r="A1289" s="23">
        <v>2016</v>
      </c>
      <c r="B1289" s="23" t="s">
        <v>1886</v>
      </c>
      <c r="C1289" s="22" t="s">
        <v>86</v>
      </c>
      <c r="D1289" s="23" t="s">
        <v>3561</v>
      </c>
      <c r="E1289" s="34" t="s">
        <v>207</v>
      </c>
      <c r="F1289" s="36">
        <v>9</v>
      </c>
      <c r="G1289" s="25">
        <v>9</v>
      </c>
    </row>
    <row r="1290" spans="1:7">
      <c r="A1290" s="23">
        <v>2016</v>
      </c>
      <c r="B1290" s="23" t="s">
        <v>1886</v>
      </c>
      <c r="C1290" s="22" t="s">
        <v>86</v>
      </c>
      <c r="D1290" s="23" t="s">
        <v>3561</v>
      </c>
      <c r="E1290" s="34" t="s">
        <v>206</v>
      </c>
      <c r="F1290" s="36">
        <v>20</v>
      </c>
      <c r="G1290" s="25">
        <v>17</v>
      </c>
    </row>
    <row r="1291" spans="1:7">
      <c r="A1291" s="23">
        <v>2016</v>
      </c>
      <c r="B1291" s="23" t="s">
        <v>1886</v>
      </c>
      <c r="C1291" s="22" t="s">
        <v>86</v>
      </c>
      <c r="D1291" s="23" t="s">
        <v>3561</v>
      </c>
      <c r="E1291" s="34" t="s">
        <v>204</v>
      </c>
      <c r="F1291" s="36">
        <v>2</v>
      </c>
      <c r="G1291" s="25">
        <v>1.5</v>
      </c>
    </row>
    <row r="1292" spans="1:7">
      <c r="A1292" s="23">
        <v>2016</v>
      </c>
      <c r="B1292" s="23" t="s">
        <v>1886</v>
      </c>
      <c r="C1292" s="22" t="s">
        <v>89</v>
      </c>
      <c r="D1292" s="23" t="s">
        <v>3562</v>
      </c>
      <c r="E1292" s="34" t="s">
        <v>205</v>
      </c>
      <c r="F1292" s="36">
        <v>1</v>
      </c>
      <c r="G1292" s="25">
        <v>0</v>
      </c>
    </row>
    <row r="1293" spans="1:7">
      <c r="A1293" s="23">
        <v>2016</v>
      </c>
      <c r="B1293" s="23" t="s">
        <v>1886</v>
      </c>
      <c r="C1293" s="22" t="s">
        <v>89</v>
      </c>
      <c r="D1293" s="23" t="s">
        <v>3562</v>
      </c>
      <c r="E1293" s="34" t="s">
        <v>206</v>
      </c>
      <c r="F1293" s="36">
        <v>2</v>
      </c>
      <c r="G1293" s="25">
        <v>0</v>
      </c>
    </row>
    <row r="1294" spans="1:7">
      <c r="A1294" s="23">
        <v>2016</v>
      </c>
      <c r="B1294" s="23" t="s">
        <v>1886</v>
      </c>
      <c r="C1294" s="22" t="s">
        <v>89</v>
      </c>
      <c r="D1294" s="23" t="s">
        <v>3562</v>
      </c>
      <c r="E1294" s="34" t="s">
        <v>204</v>
      </c>
      <c r="F1294" s="36">
        <v>1</v>
      </c>
      <c r="G1294" s="25">
        <v>0.52500000000000002</v>
      </c>
    </row>
    <row r="1295" spans="1:7">
      <c r="A1295" s="23">
        <v>2016</v>
      </c>
      <c r="B1295" s="23" t="s">
        <v>1886</v>
      </c>
      <c r="C1295" s="22" t="s">
        <v>89</v>
      </c>
      <c r="D1295" s="23" t="s">
        <v>3561</v>
      </c>
      <c r="E1295" s="34" t="s">
        <v>207</v>
      </c>
      <c r="F1295" s="36">
        <v>4</v>
      </c>
      <c r="G1295" s="25">
        <v>3.5</v>
      </c>
    </row>
    <row r="1296" spans="1:7">
      <c r="A1296" s="23">
        <v>2016</v>
      </c>
      <c r="B1296" s="23" t="s">
        <v>1886</v>
      </c>
      <c r="C1296" s="22" t="s">
        <v>89</v>
      </c>
      <c r="D1296" s="23" t="s">
        <v>3561</v>
      </c>
      <c r="E1296" s="34" t="s">
        <v>205</v>
      </c>
      <c r="F1296" s="36">
        <v>4</v>
      </c>
      <c r="G1296" s="25">
        <v>3.5</v>
      </c>
    </row>
    <row r="1297" spans="1:7">
      <c r="A1297" s="23">
        <v>2016</v>
      </c>
      <c r="B1297" s="23" t="s">
        <v>1886</v>
      </c>
      <c r="C1297" s="22" t="s">
        <v>89</v>
      </c>
      <c r="D1297" s="23" t="s">
        <v>3561</v>
      </c>
      <c r="E1297" s="34" t="s">
        <v>206</v>
      </c>
      <c r="F1297" s="36">
        <v>11</v>
      </c>
      <c r="G1297" s="25">
        <v>10</v>
      </c>
    </row>
    <row r="1298" spans="1:7">
      <c r="A1298" s="23">
        <v>2016</v>
      </c>
      <c r="B1298" s="23" t="s">
        <v>1886</v>
      </c>
      <c r="C1298" s="22" t="s">
        <v>89</v>
      </c>
      <c r="D1298" s="23" t="s">
        <v>3561</v>
      </c>
      <c r="E1298" s="34" t="s">
        <v>204</v>
      </c>
      <c r="F1298" s="36">
        <v>2</v>
      </c>
      <c r="G1298" s="25">
        <v>2</v>
      </c>
    </row>
    <row r="1299" spans="1:7">
      <c r="A1299" s="23">
        <v>2016</v>
      </c>
      <c r="B1299" s="23" t="s">
        <v>1886</v>
      </c>
      <c r="C1299" s="22" t="s">
        <v>94</v>
      </c>
      <c r="D1299" s="23" t="s">
        <v>3562</v>
      </c>
      <c r="E1299" s="34" t="s">
        <v>207</v>
      </c>
      <c r="F1299" s="36">
        <v>4</v>
      </c>
      <c r="G1299" s="25">
        <v>0.44374999999999998</v>
      </c>
    </row>
    <row r="1300" spans="1:7">
      <c r="A1300" s="23">
        <v>2016</v>
      </c>
      <c r="B1300" s="23" t="s">
        <v>1886</v>
      </c>
      <c r="C1300" s="22" t="s">
        <v>94</v>
      </c>
      <c r="D1300" s="23" t="s">
        <v>3562</v>
      </c>
      <c r="E1300" s="34" t="s">
        <v>205</v>
      </c>
      <c r="F1300" s="36">
        <v>2</v>
      </c>
      <c r="G1300" s="25">
        <v>0.15000000000000002</v>
      </c>
    </row>
    <row r="1301" spans="1:7">
      <c r="A1301" s="23">
        <v>2016</v>
      </c>
      <c r="B1301" s="23" t="s">
        <v>1886</v>
      </c>
      <c r="C1301" s="22" t="s">
        <v>94</v>
      </c>
      <c r="D1301" s="23" t="s">
        <v>3562</v>
      </c>
      <c r="E1301" s="34" t="s">
        <v>206</v>
      </c>
      <c r="F1301" s="36">
        <v>12</v>
      </c>
      <c r="G1301" s="25">
        <v>0.96150000000000002</v>
      </c>
    </row>
    <row r="1302" spans="1:7">
      <c r="A1302" s="23">
        <v>2016</v>
      </c>
      <c r="B1302" s="23" t="s">
        <v>1886</v>
      </c>
      <c r="C1302" s="22" t="s">
        <v>94</v>
      </c>
      <c r="D1302" s="23" t="s">
        <v>3562</v>
      </c>
      <c r="E1302" s="34" t="s">
        <v>204</v>
      </c>
      <c r="F1302" s="36">
        <v>1</v>
      </c>
      <c r="G1302" s="25">
        <v>0.68600000000000005</v>
      </c>
    </row>
    <row r="1303" spans="1:7">
      <c r="A1303" s="23">
        <v>2016</v>
      </c>
      <c r="B1303" s="23" t="s">
        <v>1886</v>
      </c>
      <c r="C1303" s="22" t="s">
        <v>94</v>
      </c>
      <c r="D1303" s="23" t="s">
        <v>3562</v>
      </c>
      <c r="E1303" s="34" t="s">
        <v>3570</v>
      </c>
      <c r="F1303" s="36">
        <v>5</v>
      </c>
      <c r="G1303" s="25">
        <v>0</v>
      </c>
    </row>
    <row r="1304" spans="1:7">
      <c r="A1304" s="23">
        <v>2016</v>
      </c>
      <c r="B1304" s="23" t="s">
        <v>1886</v>
      </c>
      <c r="C1304" s="22" t="s">
        <v>94</v>
      </c>
      <c r="D1304" s="23" t="s">
        <v>3561</v>
      </c>
      <c r="E1304" s="34" t="s">
        <v>207</v>
      </c>
      <c r="F1304" s="36">
        <v>16</v>
      </c>
      <c r="G1304" s="25">
        <v>16</v>
      </c>
    </row>
    <row r="1305" spans="1:7">
      <c r="A1305" s="23">
        <v>2016</v>
      </c>
      <c r="B1305" s="23" t="s">
        <v>1886</v>
      </c>
      <c r="C1305" s="22" t="s">
        <v>94</v>
      </c>
      <c r="D1305" s="23" t="s">
        <v>3561</v>
      </c>
      <c r="E1305" s="34" t="s">
        <v>206</v>
      </c>
      <c r="F1305" s="36">
        <v>12</v>
      </c>
      <c r="G1305" s="25">
        <v>12</v>
      </c>
    </row>
    <row r="1306" spans="1:7">
      <c r="A1306" s="23">
        <v>2016</v>
      </c>
      <c r="B1306" s="23" t="s">
        <v>1886</v>
      </c>
      <c r="C1306" s="22" t="s">
        <v>100</v>
      </c>
      <c r="D1306" s="23" t="s">
        <v>3562</v>
      </c>
      <c r="E1306" s="34" t="s">
        <v>207</v>
      </c>
      <c r="F1306" s="36">
        <v>6</v>
      </c>
      <c r="G1306" s="25">
        <v>1.85</v>
      </c>
    </row>
    <row r="1307" spans="1:7">
      <c r="A1307" s="23">
        <v>2016</v>
      </c>
      <c r="B1307" s="23" t="s">
        <v>1886</v>
      </c>
      <c r="C1307" s="22" t="s">
        <v>100</v>
      </c>
      <c r="D1307" s="23" t="s">
        <v>3562</v>
      </c>
      <c r="E1307" s="34" t="s">
        <v>205</v>
      </c>
      <c r="F1307" s="36">
        <v>2</v>
      </c>
      <c r="G1307" s="25">
        <v>0.39999999999999997</v>
      </c>
    </row>
    <row r="1308" spans="1:7">
      <c r="A1308" s="23">
        <v>2016</v>
      </c>
      <c r="B1308" s="23" t="s">
        <v>1886</v>
      </c>
      <c r="C1308" s="22" t="s">
        <v>100</v>
      </c>
      <c r="D1308" s="23" t="s">
        <v>3562</v>
      </c>
      <c r="E1308" s="34" t="s">
        <v>206</v>
      </c>
      <c r="F1308" s="36">
        <v>15</v>
      </c>
      <c r="G1308" s="25">
        <v>3.5749999999999997</v>
      </c>
    </row>
    <row r="1309" spans="1:7">
      <c r="A1309" s="23">
        <v>2016</v>
      </c>
      <c r="B1309" s="23" t="s">
        <v>1886</v>
      </c>
      <c r="C1309" s="22" t="s">
        <v>100</v>
      </c>
      <c r="D1309" s="23" t="s">
        <v>3562</v>
      </c>
      <c r="E1309" s="34" t="s">
        <v>204</v>
      </c>
      <c r="F1309" s="36">
        <v>10</v>
      </c>
      <c r="G1309" s="25">
        <v>1.6500000000000001</v>
      </c>
    </row>
    <row r="1310" spans="1:7">
      <c r="A1310" s="23">
        <v>2016</v>
      </c>
      <c r="B1310" s="23" t="s">
        <v>1886</v>
      </c>
      <c r="C1310" s="22" t="s">
        <v>100</v>
      </c>
      <c r="D1310" s="23" t="s">
        <v>3561</v>
      </c>
      <c r="E1310" s="34" t="s">
        <v>207</v>
      </c>
      <c r="F1310" s="36">
        <v>16</v>
      </c>
      <c r="G1310" s="25">
        <v>14.5</v>
      </c>
    </row>
    <row r="1311" spans="1:7">
      <c r="A1311" s="23">
        <v>2016</v>
      </c>
      <c r="B1311" s="23" t="s">
        <v>1886</v>
      </c>
      <c r="C1311" s="22" t="s">
        <v>100</v>
      </c>
      <c r="D1311" s="23" t="s">
        <v>3561</v>
      </c>
      <c r="E1311" s="34" t="s">
        <v>206</v>
      </c>
      <c r="F1311" s="36">
        <v>4</v>
      </c>
      <c r="G1311" s="25">
        <v>3.5</v>
      </c>
    </row>
    <row r="1312" spans="1:7">
      <c r="A1312" s="23">
        <v>2016</v>
      </c>
      <c r="B1312" s="23" t="s">
        <v>1886</v>
      </c>
      <c r="C1312" s="22" t="s">
        <v>100</v>
      </c>
      <c r="D1312" s="23" t="s">
        <v>3561</v>
      </c>
      <c r="E1312" s="34" t="s">
        <v>204</v>
      </c>
      <c r="F1312" s="36">
        <v>5</v>
      </c>
      <c r="G1312" s="25">
        <v>5.5</v>
      </c>
    </row>
    <row r="1313" spans="1:7">
      <c r="A1313" s="23">
        <v>2016</v>
      </c>
      <c r="B1313" s="23" t="s">
        <v>1886</v>
      </c>
      <c r="C1313" s="22" t="s">
        <v>104</v>
      </c>
      <c r="D1313" s="23" t="s">
        <v>3562</v>
      </c>
      <c r="E1313" s="34" t="s">
        <v>207</v>
      </c>
      <c r="F1313" s="36">
        <v>22</v>
      </c>
      <c r="G1313" s="25">
        <v>1.4735</v>
      </c>
    </row>
    <row r="1314" spans="1:7">
      <c r="A1314" s="23">
        <v>2016</v>
      </c>
      <c r="B1314" s="23" t="s">
        <v>1886</v>
      </c>
      <c r="C1314" s="22" t="s">
        <v>104</v>
      </c>
      <c r="D1314" s="23" t="s">
        <v>3562</v>
      </c>
      <c r="E1314" s="34" t="s">
        <v>205</v>
      </c>
      <c r="F1314" s="36">
        <v>47</v>
      </c>
      <c r="G1314" s="25">
        <v>6.1749999999999998</v>
      </c>
    </row>
    <row r="1315" spans="1:7">
      <c r="A1315" s="23">
        <v>2016</v>
      </c>
      <c r="B1315" s="23" t="s">
        <v>1886</v>
      </c>
      <c r="C1315" s="22" t="s">
        <v>104</v>
      </c>
      <c r="D1315" s="23" t="s">
        <v>3562</v>
      </c>
      <c r="E1315" s="34" t="s">
        <v>206</v>
      </c>
      <c r="F1315" s="36">
        <v>105</v>
      </c>
      <c r="G1315" s="25">
        <v>13.048749999999993</v>
      </c>
    </row>
    <row r="1316" spans="1:7">
      <c r="A1316" s="23">
        <v>2016</v>
      </c>
      <c r="B1316" s="23" t="s">
        <v>1886</v>
      </c>
      <c r="C1316" s="22" t="s">
        <v>104</v>
      </c>
      <c r="D1316" s="23" t="s">
        <v>3562</v>
      </c>
      <c r="E1316" s="34" t="s">
        <v>204</v>
      </c>
      <c r="F1316" s="36">
        <v>77</v>
      </c>
      <c r="G1316" s="25">
        <v>13.926</v>
      </c>
    </row>
    <row r="1317" spans="1:7">
      <c r="A1317" s="23">
        <v>2016</v>
      </c>
      <c r="B1317" s="23" t="s">
        <v>1886</v>
      </c>
      <c r="C1317" s="22" t="s">
        <v>104</v>
      </c>
      <c r="D1317" s="23" t="s">
        <v>3562</v>
      </c>
      <c r="E1317" s="34" t="s">
        <v>3570</v>
      </c>
      <c r="F1317" s="36">
        <v>14</v>
      </c>
      <c r="G1317" s="25">
        <v>0</v>
      </c>
    </row>
    <row r="1318" spans="1:7">
      <c r="A1318" s="23">
        <v>2016</v>
      </c>
      <c r="B1318" s="23" t="s">
        <v>1886</v>
      </c>
      <c r="C1318" s="22" t="s">
        <v>104</v>
      </c>
      <c r="D1318" s="23" t="s">
        <v>3561</v>
      </c>
      <c r="E1318" s="34" t="s">
        <v>207</v>
      </c>
      <c r="F1318" s="36">
        <v>58</v>
      </c>
      <c r="G1318" s="25">
        <v>58</v>
      </c>
    </row>
    <row r="1319" spans="1:7">
      <c r="A1319" s="23">
        <v>2016</v>
      </c>
      <c r="B1319" s="23" t="s">
        <v>1886</v>
      </c>
      <c r="C1319" s="22" t="s">
        <v>104</v>
      </c>
      <c r="D1319" s="23" t="s">
        <v>3561</v>
      </c>
      <c r="E1319" s="34" t="s">
        <v>205</v>
      </c>
      <c r="F1319" s="36">
        <v>1</v>
      </c>
      <c r="G1319" s="25">
        <v>1</v>
      </c>
    </row>
    <row r="1320" spans="1:7">
      <c r="A1320" s="23">
        <v>2016</v>
      </c>
      <c r="B1320" s="23" t="s">
        <v>1886</v>
      </c>
      <c r="C1320" s="22" t="s">
        <v>104</v>
      </c>
      <c r="D1320" s="23" t="s">
        <v>3561</v>
      </c>
      <c r="E1320" s="34" t="s">
        <v>206</v>
      </c>
      <c r="F1320" s="36">
        <v>34</v>
      </c>
      <c r="G1320" s="25">
        <v>34</v>
      </c>
    </row>
    <row r="1321" spans="1:7">
      <c r="A1321" s="23">
        <v>2016</v>
      </c>
      <c r="B1321" s="23" t="s">
        <v>1886</v>
      </c>
      <c r="C1321" s="22" t="s">
        <v>104</v>
      </c>
      <c r="D1321" s="23" t="s">
        <v>3561</v>
      </c>
      <c r="E1321" s="34" t="s">
        <v>204</v>
      </c>
      <c r="F1321" s="36">
        <v>2</v>
      </c>
      <c r="G1321" s="25">
        <v>2</v>
      </c>
    </row>
    <row r="1322" spans="1:7">
      <c r="A1322" s="23">
        <v>2016</v>
      </c>
      <c r="B1322" s="23" t="s">
        <v>1886</v>
      </c>
      <c r="C1322" s="22" t="s">
        <v>120</v>
      </c>
      <c r="D1322" s="23" t="s">
        <v>3562</v>
      </c>
      <c r="E1322" s="34" t="s">
        <v>205</v>
      </c>
      <c r="F1322" s="36">
        <v>6</v>
      </c>
      <c r="G1322" s="25">
        <v>0.76724999999999999</v>
      </c>
    </row>
    <row r="1323" spans="1:7">
      <c r="A1323" s="23">
        <v>2016</v>
      </c>
      <c r="B1323" s="23" t="s">
        <v>1886</v>
      </c>
      <c r="C1323" s="22" t="s">
        <v>120</v>
      </c>
      <c r="D1323" s="23" t="s">
        <v>3562</v>
      </c>
      <c r="E1323" s="34" t="s">
        <v>4105</v>
      </c>
      <c r="F1323" s="36">
        <v>1</v>
      </c>
      <c r="G1323" s="25">
        <v>0</v>
      </c>
    </row>
    <row r="1324" spans="1:7">
      <c r="A1324" s="23">
        <v>2016</v>
      </c>
      <c r="B1324" s="23" t="s">
        <v>1886</v>
      </c>
      <c r="C1324" s="22" t="s">
        <v>120</v>
      </c>
      <c r="D1324" s="23" t="s">
        <v>3562</v>
      </c>
      <c r="E1324" s="34" t="s">
        <v>206</v>
      </c>
      <c r="F1324" s="36">
        <v>3</v>
      </c>
      <c r="G1324" s="25">
        <v>0.25</v>
      </c>
    </row>
    <row r="1325" spans="1:7">
      <c r="A1325" s="23">
        <v>2016</v>
      </c>
      <c r="B1325" s="23" t="s">
        <v>1886</v>
      </c>
      <c r="C1325" s="22" t="s">
        <v>120</v>
      </c>
      <c r="D1325" s="23" t="s">
        <v>3562</v>
      </c>
      <c r="E1325" s="34" t="s">
        <v>204</v>
      </c>
      <c r="F1325" s="36">
        <v>6</v>
      </c>
      <c r="G1325" s="25">
        <v>2.262</v>
      </c>
    </row>
    <row r="1326" spans="1:7">
      <c r="A1326" s="23">
        <v>2016</v>
      </c>
      <c r="B1326" s="23" t="s">
        <v>1886</v>
      </c>
      <c r="C1326" s="22" t="s">
        <v>120</v>
      </c>
      <c r="D1326" s="23" t="s">
        <v>3562</v>
      </c>
      <c r="E1326" s="34" t="s">
        <v>3570</v>
      </c>
      <c r="F1326" s="36">
        <v>1</v>
      </c>
      <c r="G1326" s="25">
        <v>0</v>
      </c>
    </row>
    <row r="1327" spans="1:7">
      <c r="A1327" s="23">
        <v>2016</v>
      </c>
      <c r="B1327" s="23" t="s">
        <v>1886</v>
      </c>
      <c r="C1327" s="22" t="s">
        <v>120</v>
      </c>
      <c r="D1327" s="23" t="s">
        <v>3562</v>
      </c>
      <c r="E1327" s="34" t="s">
        <v>4106</v>
      </c>
      <c r="F1327" s="36">
        <v>5</v>
      </c>
      <c r="G1327" s="25">
        <v>0</v>
      </c>
    </row>
    <row r="1328" spans="1:7">
      <c r="A1328" s="23">
        <v>2016</v>
      </c>
      <c r="B1328" s="23" t="s">
        <v>1886</v>
      </c>
      <c r="C1328" s="22" t="s">
        <v>120</v>
      </c>
      <c r="D1328" s="23" t="s">
        <v>3561</v>
      </c>
      <c r="E1328" s="34" t="s">
        <v>207</v>
      </c>
      <c r="F1328" s="36">
        <v>21</v>
      </c>
      <c r="G1328" s="25">
        <v>19.25</v>
      </c>
    </row>
    <row r="1329" spans="1:7">
      <c r="A1329" s="23">
        <v>2016</v>
      </c>
      <c r="B1329" s="23" t="s">
        <v>1886</v>
      </c>
      <c r="C1329" s="22" t="s">
        <v>120</v>
      </c>
      <c r="D1329" s="23" t="s">
        <v>3561</v>
      </c>
      <c r="E1329" s="34" t="s">
        <v>205</v>
      </c>
      <c r="F1329" s="36">
        <v>8</v>
      </c>
      <c r="G1329" s="25">
        <v>3.5</v>
      </c>
    </row>
    <row r="1330" spans="1:7">
      <c r="A1330" s="23">
        <v>2016</v>
      </c>
      <c r="B1330" s="23" t="s">
        <v>1886</v>
      </c>
      <c r="C1330" s="22" t="s">
        <v>120</v>
      </c>
      <c r="D1330" s="23" t="s">
        <v>3561</v>
      </c>
      <c r="E1330" s="34" t="s">
        <v>4105</v>
      </c>
      <c r="F1330" s="36">
        <v>77</v>
      </c>
      <c r="G1330" s="25">
        <v>35.5</v>
      </c>
    </row>
    <row r="1331" spans="1:7">
      <c r="A1331" s="23">
        <v>2016</v>
      </c>
      <c r="B1331" s="23" t="s">
        <v>1886</v>
      </c>
      <c r="C1331" s="22" t="s">
        <v>120</v>
      </c>
      <c r="D1331" s="23" t="s">
        <v>3561</v>
      </c>
      <c r="E1331" s="34" t="s">
        <v>206</v>
      </c>
      <c r="F1331" s="36">
        <v>49</v>
      </c>
      <c r="G1331" s="25">
        <v>41.75</v>
      </c>
    </row>
    <row r="1332" spans="1:7">
      <c r="A1332" s="23">
        <v>2016</v>
      </c>
      <c r="B1332" s="23" t="s">
        <v>1886</v>
      </c>
      <c r="C1332" s="22" t="s">
        <v>120</v>
      </c>
      <c r="D1332" s="23" t="s">
        <v>3561</v>
      </c>
      <c r="E1332" s="34" t="s">
        <v>204</v>
      </c>
      <c r="F1332" s="36">
        <v>19</v>
      </c>
      <c r="G1332" s="25">
        <v>12.75</v>
      </c>
    </row>
    <row r="1333" spans="1:7">
      <c r="A1333" s="23">
        <v>2016</v>
      </c>
      <c r="B1333" s="23" t="s">
        <v>1886</v>
      </c>
      <c r="C1333" s="22" t="s">
        <v>120</v>
      </c>
      <c r="D1333" s="23" t="s">
        <v>3561</v>
      </c>
      <c r="E1333" s="34" t="s">
        <v>4106</v>
      </c>
      <c r="F1333" s="36">
        <v>60</v>
      </c>
      <c r="G1333" s="25">
        <v>25.375</v>
      </c>
    </row>
    <row r="1334" spans="1:7">
      <c r="A1334" s="23">
        <v>2016</v>
      </c>
      <c r="B1334" s="23" t="s">
        <v>1886</v>
      </c>
      <c r="C1334" s="22" t="s">
        <v>156</v>
      </c>
      <c r="D1334" s="23" t="s">
        <v>3561</v>
      </c>
      <c r="E1334" s="34" t="s">
        <v>207</v>
      </c>
      <c r="F1334" s="36">
        <v>5</v>
      </c>
      <c r="G1334" s="25">
        <v>4.8250000000000002</v>
      </c>
    </row>
    <row r="1335" spans="1:7">
      <c r="A1335" s="23">
        <v>2016</v>
      </c>
      <c r="B1335" s="23" t="s">
        <v>1886</v>
      </c>
      <c r="C1335" s="22" t="s">
        <v>156</v>
      </c>
      <c r="D1335" s="23" t="s">
        <v>3561</v>
      </c>
      <c r="E1335" s="34" t="s">
        <v>205</v>
      </c>
      <c r="F1335" s="36">
        <v>9</v>
      </c>
      <c r="G1335" s="25">
        <v>5.4249999999999998</v>
      </c>
    </row>
    <row r="1336" spans="1:7">
      <c r="A1336" s="23">
        <v>2016</v>
      </c>
      <c r="B1336" s="23" t="s">
        <v>1886</v>
      </c>
      <c r="C1336" s="22" t="s">
        <v>156</v>
      </c>
      <c r="D1336" s="23" t="s">
        <v>3561</v>
      </c>
      <c r="E1336" s="34" t="s">
        <v>4105</v>
      </c>
      <c r="F1336" s="36">
        <v>115</v>
      </c>
      <c r="G1336" s="25">
        <v>46.625</v>
      </c>
    </row>
    <row r="1337" spans="1:7">
      <c r="A1337" s="23">
        <v>2016</v>
      </c>
      <c r="B1337" s="23" t="s">
        <v>1886</v>
      </c>
      <c r="C1337" s="22" t="s">
        <v>156</v>
      </c>
      <c r="D1337" s="23" t="s">
        <v>3561</v>
      </c>
      <c r="E1337" s="34" t="s">
        <v>206</v>
      </c>
      <c r="F1337" s="36">
        <v>24</v>
      </c>
      <c r="G1337" s="25">
        <v>14.95</v>
      </c>
    </row>
    <row r="1338" spans="1:7">
      <c r="A1338" s="23">
        <v>2016</v>
      </c>
      <c r="B1338" s="23" t="s">
        <v>1886</v>
      </c>
      <c r="C1338" s="22" t="s">
        <v>156</v>
      </c>
      <c r="D1338" s="23" t="s">
        <v>3561</v>
      </c>
      <c r="E1338" s="34" t="s">
        <v>204</v>
      </c>
      <c r="F1338" s="36">
        <v>19</v>
      </c>
      <c r="G1338" s="25">
        <v>7.15</v>
      </c>
    </row>
    <row r="1339" spans="1:7">
      <c r="A1339" s="23">
        <v>2016</v>
      </c>
      <c r="B1339" s="23" t="s">
        <v>1886</v>
      </c>
      <c r="C1339" s="22" t="s">
        <v>164</v>
      </c>
      <c r="D1339" s="23" t="s">
        <v>3562</v>
      </c>
      <c r="E1339" s="34" t="s">
        <v>207</v>
      </c>
      <c r="F1339" s="36">
        <v>5</v>
      </c>
      <c r="G1339" s="25">
        <v>0.91249999999999998</v>
      </c>
    </row>
    <row r="1340" spans="1:7">
      <c r="A1340" s="23">
        <v>2016</v>
      </c>
      <c r="B1340" s="23" t="s">
        <v>1886</v>
      </c>
      <c r="C1340" s="22" t="s">
        <v>164</v>
      </c>
      <c r="D1340" s="23" t="s">
        <v>3562</v>
      </c>
      <c r="E1340" s="34" t="s">
        <v>205</v>
      </c>
      <c r="F1340" s="36">
        <v>7</v>
      </c>
      <c r="G1340" s="25">
        <v>0.95</v>
      </c>
    </row>
    <row r="1341" spans="1:7">
      <c r="A1341" s="23">
        <v>2016</v>
      </c>
      <c r="B1341" s="23" t="s">
        <v>1886</v>
      </c>
      <c r="C1341" s="22" t="s">
        <v>164</v>
      </c>
      <c r="D1341" s="23" t="s">
        <v>3562</v>
      </c>
      <c r="E1341" s="34" t="s">
        <v>4105</v>
      </c>
      <c r="F1341" s="36">
        <v>1</v>
      </c>
      <c r="G1341" s="25">
        <v>0</v>
      </c>
    </row>
    <row r="1342" spans="1:7">
      <c r="A1342" s="23">
        <v>2016</v>
      </c>
      <c r="B1342" s="23" t="s">
        <v>1886</v>
      </c>
      <c r="C1342" s="22" t="s">
        <v>164</v>
      </c>
      <c r="D1342" s="23" t="s">
        <v>3562</v>
      </c>
      <c r="E1342" s="34" t="s">
        <v>206</v>
      </c>
      <c r="F1342" s="36">
        <v>32</v>
      </c>
      <c r="G1342" s="25">
        <v>5.1507499999999995</v>
      </c>
    </row>
    <row r="1343" spans="1:7">
      <c r="A1343" s="23">
        <v>2016</v>
      </c>
      <c r="B1343" s="23" t="s">
        <v>1886</v>
      </c>
      <c r="C1343" s="22" t="s">
        <v>164</v>
      </c>
      <c r="D1343" s="23" t="s">
        <v>3562</v>
      </c>
      <c r="E1343" s="34" t="s">
        <v>204</v>
      </c>
      <c r="F1343" s="36">
        <v>9</v>
      </c>
      <c r="G1343" s="25">
        <v>2.1152500000000001</v>
      </c>
    </row>
    <row r="1344" spans="1:7">
      <c r="A1344" s="23">
        <v>2016</v>
      </c>
      <c r="B1344" s="23" t="s">
        <v>1886</v>
      </c>
      <c r="C1344" s="22" t="s">
        <v>164</v>
      </c>
      <c r="D1344" s="23" t="s">
        <v>3562</v>
      </c>
      <c r="E1344" s="34" t="s">
        <v>3570</v>
      </c>
      <c r="F1344" s="36">
        <v>1</v>
      </c>
      <c r="G1344" s="25">
        <v>0</v>
      </c>
    </row>
    <row r="1345" spans="1:7">
      <c r="A1345" s="23">
        <v>2016</v>
      </c>
      <c r="B1345" s="23" t="s">
        <v>1886</v>
      </c>
      <c r="C1345" s="22" t="s">
        <v>164</v>
      </c>
      <c r="D1345" s="23" t="s">
        <v>3561</v>
      </c>
      <c r="E1345" s="34" t="s">
        <v>207</v>
      </c>
      <c r="F1345" s="36">
        <v>18</v>
      </c>
      <c r="G1345" s="25">
        <v>16.5</v>
      </c>
    </row>
    <row r="1346" spans="1:7">
      <c r="A1346" s="23">
        <v>2016</v>
      </c>
      <c r="B1346" s="23" t="s">
        <v>1886</v>
      </c>
      <c r="C1346" s="22" t="s">
        <v>164</v>
      </c>
      <c r="D1346" s="23" t="s">
        <v>3561</v>
      </c>
      <c r="E1346" s="34" t="s">
        <v>205</v>
      </c>
      <c r="F1346" s="36">
        <v>2</v>
      </c>
      <c r="G1346" s="25">
        <v>2</v>
      </c>
    </row>
    <row r="1347" spans="1:7">
      <c r="A1347" s="23">
        <v>2016</v>
      </c>
      <c r="B1347" s="23" t="s">
        <v>1886</v>
      </c>
      <c r="C1347" s="22" t="s">
        <v>164</v>
      </c>
      <c r="D1347" s="23" t="s">
        <v>3561</v>
      </c>
      <c r="E1347" s="34" t="s">
        <v>206</v>
      </c>
      <c r="F1347" s="36">
        <v>18</v>
      </c>
      <c r="G1347" s="25">
        <v>14.5</v>
      </c>
    </row>
    <row r="1348" spans="1:7">
      <c r="A1348" s="23">
        <v>2016</v>
      </c>
      <c r="B1348" s="23" t="s">
        <v>1886</v>
      </c>
      <c r="C1348" s="22" t="s">
        <v>164</v>
      </c>
      <c r="D1348" s="23" t="s">
        <v>3561</v>
      </c>
      <c r="E1348" s="34" t="s">
        <v>204</v>
      </c>
      <c r="F1348" s="36">
        <v>3</v>
      </c>
      <c r="G1348" s="25">
        <v>3</v>
      </c>
    </row>
    <row r="1349" spans="1:7">
      <c r="A1349" s="23">
        <v>2016</v>
      </c>
      <c r="B1349" s="23" t="s">
        <v>1886</v>
      </c>
      <c r="C1349" s="22" t="s">
        <v>167</v>
      </c>
      <c r="D1349" s="23" t="s">
        <v>3562</v>
      </c>
      <c r="E1349" s="34" t="s">
        <v>207</v>
      </c>
      <c r="F1349" s="36">
        <v>6</v>
      </c>
      <c r="G1349" s="25">
        <v>0.30000000000000004</v>
      </c>
    </row>
    <row r="1350" spans="1:7">
      <c r="A1350" s="23">
        <v>2016</v>
      </c>
      <c r="B1350" s="23" t="s">
        <v>1886</v>
      </c>
      <c r="C1350" s="22" t="s">
        <v>167</v>
      </c>
      <c r="D1350" s="23" t="s">
        <v>3562</v>
      </c>
      <c r="E1350" s="34" t="s">
        <v>205</v>
      </c>
      <c r="F1350" s="36">
        <v>2</v>
      </c>
      <c r="G1350" s="25">
        <v>0.15000000000000002</v>
      </c>
    </row>
    <row r="1351" spans="1:7">
      <c r="A1351" s="23">
        <v>2016</v>
      </c>
      <c r="B1351" s="23" t="s">
        <v>1886</v>
      </c>
      <c r="C1351" s="22" t="s">
        <v>167</v>
      </c>
      <c r="D1351" s="23" t="s">
        <v>3562</v>
      </c>
      <c r="E1351" s="34" t="s">
        <v>206</v>
      </c>
      <c r="F1351" s="36">
        <v>5</v>
      </c>
      <c r="G1351" s="25">
        <v>0.35</v>
      </c>
    </row>
    <row r="1352" spans="1:7">
      <c r="A1352" s="23">
        <v>2016</v>
      </c>
      <c r="B1352" s="23" t="s">
        <v>1886</v>
      </c>
      <c r="C1352" s="22" t="s">
        <v>167</v>
      </c>
      <c r="D1352" s="23" t="s">
        <v>3562</v>
      </c>
      <c r="E1352" s="34" t="s">
        <v>204</v>
      </c>
      <c r="F1352" s="36">
        <v>6</v>
      </c>
      <c r="G1352" s="25">
        <v>0.74999999999999989</v>
      </c>
    </row>
    <row r="1353" spans="1:7">
      <c r="A1353" s="23">
        <v>2016</v>
      </c>
      <c r="B1353" s="23" t="s">
        <v>1886</v>
      </c>
      <c r="C1353" s="22" t="s">
        <v>167</v>
      </c>
      <c r="D1353" s="23" t="s">
        <v>3562</v>
      </c>
      <c r="E1353" s="34" t="s">
        <v>3570</v>
      </c>
      <c r="F1353" s="36">
        <v>1</v>
      </c>
      <c r="G1353" s="25">
        <v>0</v>
      </c>
    </row>
    <row r="1354" spans="1:7">
      <c r="A1354" s="23">
        <v>2016</v>
      </c>
      <c r="B1354" s="23" t="s">
        <v>1886</v>
      </c>
      <c r="C1354" s="22" t="s">
        <v>167</v>
      </c>
      <c r="D1354" s="23" t="s">
        <v>3561</v>
      </c>
      <c r="E1354" s="34" t="s">
        <v>207</v>
      </c>
      <c r="F1354" s="36">
        <v>39</v>
      </c>
      <c r="G1354" s="25">
        <v>35</v>
      </c>
    </row>
    <row r="1355" spans="1:7">
      <c r="A1355" s="23">
        <v>2016</v>
      </c>
      <c r="B1355" s="23" t="s">
        <v>1886</v>
      </c>
      <c r="C1355" s="22" t="s">
        <v>167</v>
      </c>
      <c r="D1355" s="23" t="s">
        <v>3561</v>
      </c>
      <c r="E1355" s="34" t="s">
        <v>205</v>
      </c>
      <c r="F1355" s="36">
        <v>2</v>
      </c>
      <c r="G1355" s="25">
        <v>1.5</v>
      </c>
    </row>
    <row r="1356" spans="1:7">
      <c r="A1356" s="23">
        <v>2016</v>
      </c>
      <c r="B1356" s="23" t="s">
        <v>1886</v>
      </c>
      <c r="C1356" s="22" t="s">
        <v>167</v>
      </c>
      <c r="D1356" s="23" t="s">
        <v>3561</v>
      </c>
      <c r="E1356" s="34" t="s">
        <v>206</v>
      </c>
      <c r="F1356" s="36">
        <v>20</v>
      </c>
      <c r="G1356" s="25">
        <v>20.5</v>
      </c>
    </row>
    <row r="1357" spans="1:7">
      <c r="A1357" s="23">
        <v>2016</v>
      </c>
      <c r="B1357" s="23" t="s">
        <v>1886</v>
      </c>
      <c r="C1357" s="22" t="s">
        <v>167</v>
      </c>
      <c r="D1357" s="23" t="s">
        <v>3561</v>
      </c>
      <c r="E1357" s="34" t="s">
        <v>204</v>
      </c>
      <c r="F1357" s="36">
        <v>2</v>
      </c>
      <c r="G1357" s="25">
        <v>2</v>
      </c>
    </row>
    <row r="1358" spans="1:7">
      <c r="A1358" s="23">
        <v>2016</v>
      </c>
      <c r="B1358" s="23" t="s">
        <v>1886</v>
      </c>
      <c r="C1358" s="22" t="s">
        <v>171</v>
      </c>
      <c r="D1358" s="23" t="s">
        <v>3562</v>
      </c>
      <c r="E1358" s="34" t="s">
        <v>207</v>
      </c>
      <c r="F1358" s="36">
        <v>1</v>
      </c>
      <c r="G1358" s="25">
        <v>0.05</v>
      </c>
    </row>
    <row r="1359" spans="1:7">
      <c r="A1359" s="23">
        <v>2016</v>
      </c>
      <c r="B1359" s="23" t="s">
        <v>1886</v>
      </c>
      <c r="C1359" s="22" t="s">
        <v>171</v>
      </c>
      <c r="D1359" s="23" t="s">
        <v>3562</v>
      </c>
      <c r="E1359" s="34" t="s">
        <v>206</v>
      </c>
      <c r="F1359" s="36">
        <v>3</v>
      </c>
      <c r="G1359" s="25">
        <v>0.3</v>
      </c>
    </row>
    <row r="1360" spans="1:7">
      <c r="A1360" s="23">
        <v>2016</v>
      </c>
      <c r="B1360" s="23" t="s">
        <v>1886</v>
      </c>
      <c r="C1360" s="22" t="s">
        <v>171</v>
      </c>
      <c r="D1360" s="23" t="s">
        <v>3562</v>
      </c>
      <c r="E1360" s="34" t="s">
        <v>204</v>
      </c>
      <c r="F1360" s="36">
        <v>1</v>
      </c>
      <c r="G1360" s="25">
        <v>7.4999999999999997E-2</v>
      </c>
    </row>
    <row r="1361" spans="1:7">
      <c r="A1361" s="23">
        <v>2016</v>
      </c>
      <c r="B1361" s="23" t="s">
        <v>1886</v>
      </c>
      <c r="C1361" s="22" t="s">
        <v>171</v>
      </c>
      <c r="D1361" s="23" t="s">
        <v>3561</v>
      </c>
      <c r="E1361" s="34" t="s">
        <v>207</v>
      </c>
      <c r="F1361" s="36">
        <v>3</v>
      </c>
      <c r="G1361" s="25">
        <v>3</v>
      </c>
    </row>
    <row r="1362" spans="1:7">
      <c r="A1362" s="23">
        <v>2016</v>
      </c>
      <c r="B1362" s="23" t="s">
        <v>1886</v>
      </c>
      <c r="C1362" s="22" t="s">
        <v>171</v>
      </c>
      <c r="D1362" s="23" t="s">
        <v>3561</v>
      </c>
      <c r="E1362" s="34" t="s">
        <v>205</v>
      </c>
      <c r="F1362" s="36">
        <v>1</v>
      </c>
      <c r="G1362" s="25">
        <v>1</v>
      </c>
    </row>
    <row r="1363" spans="1:7">
      <c r="A1363" s="23">
        <v>2016</v>
      </c>
      <c r="B1363" s="23" t="s">
        <v>1886</v>
      </c>
      <c r="C1363" s="22" t="s">
        <v>171</v>
      </c>
      <c r="D1363" s="23" t="s">
        <v>3561</v>
      </c>
      <c r="E1363" s="34" t="s">
        <v>206</v>
      </c>
      <c r="F1363" s="36">
        <v>3</v>
      </c>
      <c r="G1363" s="25">
        <v>3</v>
      </c>
    </row>
    <row r="1364" spans="1:7">
      <c r="A1364" s="23">
        <v>2016</v>
      </c>
      <c r="B1364" s="23" t="s">
        <v>1886</v>
      </c>
      <c r="C1364" s="22" t="s">
        <v>539</v>
      </c>
      <c r="D1364" s="23" t="s">
        <v>3561</v>
      </c>
      <c r="E1364" s="34" t="s">
        <v>207</v>
      </c>
      <c r="F1364" s="36">
        <v>4</v>
      </c>
      <c r="G1364" s="25">
        <v>4</v>
      </c>
    </row>
    <row r="1365" spans="1:7">
      <c r="A1365" s="23">
        <v>2016</v>
      </c>
      <c r="B1365" s="23" t="s">
        <v>1886</v>
      </c>
      <c r="C1365" s="22" t="s">
        <v>539</v>
      </c>
      <c r="D1365" s="23" t="s">
        <v>3561</v>
      </c>
      <c r="E1365" s="34" t="s">
        <v>206</v>
      </c>
      <c r="F1365" s="36">
        <v>3</v>
      </c>
      <c r="G1365" s="25">
        <v>2.5</v>
      </c>
    </row>
    <row r="1366" spans="1:7">
      <c r="A1366" s="23">
        <v>2016</v>
      </c>
      <c r="B1366" s="23" t="s">
        <v>514</v>
      </c>
      <c r="C1366" s="22" t="s">
        <v>184</v>
      </c>
      <c r="D1366" s="23" t="s">
        <v>3562</v>
      </c>
      <c r="E1366" s="34" t="s">
        <v>207</v>
      </c>
      <c r="F1366" s="36">
        <v>10</v>
      </c>
      <c r="G1366" s="25">
        <v>3.5</v>
      </c>
    </row>
    <row r="1367" spans="1:7">
      <c r="A1367" s="23">
        <v>2016</v>
      </c>
      <c r="B1367" s="23" t="s">
        <v>514</v>
      </c>
      <c r="C1367" s="22" t="s">
        <v>184</v>
      </c>
      <c r="D1367" s="23" t="s">
        <v>3562</v>
      </c>
      <c r="E1367" s="34" t="s">
        <v>205</v>
      </c>
      <c r="F1367" s="36">
        <v>22</v>
      </c>
      <c r="G1367" s="25">
        <v>6.1</v>
      </c>
    </row>
    <row r="1368" spans="1:7">
      <c r="A1368" s="23">
        <v>2016</v>
      </c>
      <c r="B1368" s="23" t="s">
        <v>514</v>
      </c>
      <c r="C1368" s="22" t="s">
        <v>184</v>
      </c>
      <c r="D1368" s="23" t="s">
        <v>3562</v>
      </c>
      <c r="E1368" s="34" t="s">
        <v>206</v>
      </c>
      <c r="F1368" s="36">
        <v>164</v>
      </c>
      <c r="G1368" s="25">
        <v>47.1</v>
      </c>
    </row>
    <row r="1369" spans="1:7">
      <c r="A1369" s="23">
        <v>2016</v>
      </c>
      <c r="B1369" s="23" t="s">
        <v>514</v>
      </c>
      <c r="C1369" s="22" t="s">
        <v>184</v>
      </c>
      <c r="D1369" s="23" t="s">
        <v>3562</v>
      </c>
      <c r="E1369" s="34" t="s">
        <v>204</v>
      </c>
      <c r="F1369" s="36">
        <v>18</v>
      </c>
      <c r="G1369" s="25">
        <v>4.0999999999999996</v>
      </c>
    </row>
    <row r="1370" spans="1:7">
      <c r="A1370" s="23">
        <v>2016</v>
      </c>
      <c r="B1370" s="23" t="s">
        <v>514</v>
      </c>
      <c r="C1370" s="22" t="s">
        <v>184</v>
      </c>
      <c r="D1370" s="23" t="s">
        <v>3561</v>
      </c>
      <c r="E1370" s="34" t="s">
        <v>207</v>
      </c>
      <c r="F1370" s="36">
        <v>9</v>
      </c>
      <c r="G1370" s="25">
        <v>8</v>
      </c>
    </row>
    <row r="1371" spans="1:7">
      <c r="A1371" s="23">
        <v>2016</v>
      </c>
      <c r="B1371" s="23" t="s">
        <v>514</v>
      </c>
      <c r="C1371" s="22" t="s">
        <v>184</v>
      </c>
      <c r="D1371" s="23" t="s">
        <v>3561</v>
      </c>
      <c r="E1371" s="34" t="s">
        <v>205</v>
      </c>
      <c r="F1371" s="36">
        <v>1</v>
      </c>
      <c r="G1371" s="25">
        <v>1</v>
      </c>
    </row>
    <row r="1372" spans="1:7">
      <c r="A1372" s="23">
        <v>2016</v>
      </c>
      <c r="B1372" s="23" t="s">
        <v>514</v>
      </c>
      <c r="C1372" s="22" t="s">
        <v>184</v>
      </c>
      <c r="D1372" s="23" t="s">
        <v>3561</v>
      </c>
      <c r="E1372" s="34" t="s">
        <v>206</v>
      </c>
      <c r="F1372" s="36">
        <v>45</v>
      </c>
      <c r="G1372" s="25">
        <v>42</v>
      </c>
    </row>
    <row r="1373" spans="1:7">
      <c r="A1373" s="23">
        <v>2016</v>
      </c>
      <c r="B1373" s="23" t="s">
        <v>514</v>
      </c>
      <c r="C1373" s="22" t="s">
        <v>184</v>
      </c>
      <c r="D1373" s="23" t="s">
        <v>3561</v>
      </c>
      <c r="E1373" s="34" t="s">
        <v>204</v>
      </c>
      <c r="F1373" s="36">
        <v>1</v>
      </c>
      <c r="G1373" s="25">
        <v>1</v>
      </c>
    </row>
    <row r="1374" spans="1:7">
      <c r="A1374" s="23">
        <v>2016</v>
      </c>
      <c r="B1374" s="23" t="s">
        <v>514</v>
      </c>
      <c r="C1374" s="22" t="s">
        <v>23</v>
      </c>
      <c r="D1374" s="23" t="s">
        <v>3562</v>
      </c>
      <c r="E1374" s="34" t="s">
        <v>205</v>
      </c>
      <c r="F1374" s="36">
        <v>26</v>
      </c>
      <c r="G1374" s="25">
        <v>9.4</v>
      </c>
    </row>
    <row r="1375" spans="1:7">
      <c r="A1375" s="23">
        <v>2016</v>
      </c>
      <c r="B1375" s="23" t="s">
        <v>514</v>
      </c>
      <c r="C1375" s="22" t="s">
        <v>23</v>
      </c>
      <c r="D1375" s="23" t="s">
        <v>3562</v>
      </c>
      <c r="E1375" s="34" t="s">
        <v>206</v>
      </c>
      <c r="F1375" s="36">
        <v>52</v>
      </c>
      <c r="G1375" s="25">
        <v>16.7</v>
      </c>
    </row>
    <row r="1376" spans="1:7">
      <c r="A1376" s="23">
        <v>2016</v>
      </c>
      <c r="B1376" s="23" t="s">
        <v>514</v>
      </c>
      <c r="C1376" s="22" t="s">
        <v>23</v>
      </c>
      <c r="D1376" s="23" t="s">
        <v>3562</v>
      </c>
      <c r="E1376" s="34" t="s">
        <v>204</v>
      </c>
      <c r="F1376" s="36">
        <v>16</v>
      </c>
      <c r="G1376" s="25">
        <v>4.7</v>
      </c>
    </row>
    <row r="1377" spans="1:7">
      <c r="A1377" s="23">
        <v>2016</v>
      </c>
      <c r="B1377" s="23" t="s">
        <v>514</v>
      </c>
      <c r="C1377" s="22" t="s">
        <v>23</v>
      </c>
      <c r="D1377" s="23" t="s">
        <v>3561</v>
      </c>
      <c r="E1377" s="34" t="s">
        <v>207</v>
      </c>
      <c r="F1377" s="36">
        <v>21</v>
      </c>
      <c r="G1377" s="25">
        <v>21</v>
      </c>
    </row>
    <row r="1378" spans="1:7">
      <c r="A1378" s="23">
        <v>2016</v>
      </c>
      <c r="B1378" s="23" t="s">
        <v>514</v>
      </c>
      <c r="C1378" s="22" t="s">
        <v>23</v>
      </c>
      <c r="D1378" s="23" t="s">
        <v>3561</v>
      </c>
      <c r="E1378" s="34" t="s">
        <v>205</v>
      </c>
      <c r="F1378" s="36">
        <v>1</v>
      </c>
      <c r="G1378" s="25">
        <v>0.5</v>
      </c>
    </row>
    <row r="1379" spans="1:7">
      <c r="A1379" s="23">
        <v>2016</v>
      </c>
      <c r="B1379" s="23" t="s">
        <v>514</v>
      </c>
      <c r="C1379" s="22" t="s">
        <v>23</v>
      </c>
      <c r="D1379" s="23" t="s">
        <v>3561</v>
      </c>
      <c r="E1379" s="34" t="s">
        <v>206</v>
      </c>
      <c r="F1379" s="36">
        <v>44</v>
      </c>
      <c r="G1379" s="25">
        <v>36.5</v>
      </c>
    </row>
    <row r="1380" spans="1:7">
      <c r="A1380" s="23">
        <v>2016</v>
      </c>
      <c r="B1380" s="23" t="s">
        <v>514</v>
      </c>
      <c r="C1380" s="22" t="s">
        <v>23</v>
      </c>
      <c r="D1380" s="23" t="s">
        <v>3561</v>
      </c>
      <c r="E1380" s="34" t="s">
        <v>204</v>
      </c>
      <c r="F1380" s="36">
        <v>3</v>
      </c>
      <c r="G1380" s="25">
        <v>3</v>
      </c>
    </row>
    <row r="1381" spans="1:7">
      <c r="A1381" s="23">
        <v>2016</v>
      </c>
      <c r="B1381" s="23" t="s">
        <v>514</v>
      </c>
      <c r="C1381" s="22" t="s">
        <v>185</v>
      </c>
      <c r="D1381" s="23" t="s">
        <v>3562</v>
      </c>
      <c r="E1381" s="34" t="s">
        <v>207</v>
      </c>
      <c r="F1381" s="36">
        <v>8</v>
      </c>
      <c r="G1381" s="25">
        <v>1.4</v>
      </c>
    </row>
    <row r="1382" spans="1:7">
      <c r="A1382" s="23">
        <v>2016</v>
      </c>
      <c r="B1382" s="23" t="s">
        <v>514</v>
      </c>
      <c r="C1382" s="22" t="s">
        <v>185</v>
      </c>
      <c r="D1382" s="23" t="s">
        <v>3562</v>
      </c>
      <c r="E1382" s="34" t="s">
        <v>205</v>
      </c>
      <c r="F1382" s="36">
        <v>69</v>
      </c>
      <c r="G1382" s="25">
        <v>24.2</v>
      </c>
    </row>
    <row r="1383" spans="1:7">
      <c r="A1383" s="23">
        <v>2016</v>
      </c>
      <c r="B1383" s="23" t="s">
        <v>514</v>
      </c>
      <c r="C1383" s="22" t="s">
        <v>185</v>
      </c>
      <c r="D1383" s="23" t="s">
        <v>3562</v>
      </c>
      <c r="E1383" s="34" t="s">
        <v>206</v>
      </c>
      <c r="F1383" s="36">
        <v>101</v>
      </c>
      <c r="G1383" s="25">
        <v>31.7</v>
      </c>
    </row>
    <row r="1384" spans="1:7">
      <c r="A1384" s="23">
        <v>2016</v>
      </c>
      <c r="B1384" s="23" t="s">
        <v>514</v>
      </c>
      <c r="C1384" s="22" t="s">
        <v>185</v>
      </c>
      <c r="D1384" s="23" t="s">
        <v>3562</v>
      </c>
      <c r="E1384" s="34" t="s">
        <v>204</v>
      </c>
      <c r="F1384" s="36">
        <v>107</v>
      </c>
      <c r="G1384" s="25">
        <v>44</v>
      </c>
    </row>
    <row r="1385" spans="1:7">
      <c r="A1385" s="23">
        <v>2016</v>
      </c>
      <c r="B1385" s="23" t="s">
        <v>514</v>
      </c>
      <c r="C1385" s="22" t="s">
        <v>185</v>
      </c>
      <c r="D1385" s="23" t="s">
        <v>3562</v>
      </c>
      <c r="E1385" s="34" t="s">
        <v>3570</v>
      </c>
      <c r="F1385" s="36">
        <v>5</v>
      </c>
      <c r="G1385" s="25">
        <v>1.8</v>
      </c>
    </row>
    <row r="1386" spans="1:7">
      <c r="A1386" s="23">
        <v>2016</v>
      </c>
      <c r="B1386" s="23" t="s">
        <v>514</v>
      </c>
      <c r="C1386" s="22" t="s">
        <v>185</v>
      </c>
      <c r="D1386" s="23" t="s">
        <v>3561</v>
      </c>
      <c r="E1386" s="34" t="s">
        <v>207</v>
      </c>
      <c r="F1386" s="36">
        <v>25</v>
      </c>
      <c r="G1386" s="25">
        <v>25.5</v>
      </c>
    </row>
    <row r="1387" spans="1:7">
      <c r="A1387" s="23">
        <v>2016</v>
      </c>
      <c r="B1387" s="23" t="s">
        <v>514</v>
      </c>
      <c r="C1387" s="22" t="s">
        <v>185</v>
      </c>
      <c r="D1387" s="23" t="s">
        <v>3561</v>
      </c>
      <c r="E1387" s="34" t="s">
        <v>205</v>
      </c>
      <c r="F1387" s="36">
        <v>10</v>
      </c>
      <c r="G1387" s="25">
        <v>9.5</v>
      </c>
    </row>
    <row r="1388" spans="1:7">
      <c r="A1388" s="23">
        <v>2016</v>
      </c>
      <c r="B1388" s="23" t="s">
        <v>514</v>
      </c>
      <c r="C1388" s="22" t="s">
        <v>185</v>
      </c>
      <c r="D1388" s="23" t="s">
        <v>3561</v>
      </c>
      <c r="E1388" s="34" t="s">
        <v>206</v>
      </c>
      <c r="F1388" s="36">
        <v>92</v>
      </c>
      <c r="G1388" s="25">
        <v>86.5</v>
      </c>
    </row>
    <row r="1389" spans="1:7">
      <c r="A1389" s="23">
        <v>2016</v>
      </c>
      <c r="B1389" s="23" t="s">
        <v>514</v>
      </c>
      <c r="C1389" s="22" t="s">
        <v>185</v>
      </c>
      <c r="D1389" s="23" t="s">
        <v>3561</v>
      </c>
      <c r="E1389" s="34" t="s">
        <v>204</v>
      </c>
      <c r="F1389" s="36">
        <v>16</v>
      </c>
      <c r="G1389" s="25">
        <v>15</v>
      </c>
    </row>
    <row r="1390" spans="1:7">
      <c r="A1390" s="23">
        <v>2016</v>
      </c>
      <c r="B1390" s="23" t="s">
        <v>514</v>
      </c>
      <c r="C1390" s="22" t="s">
        <v>3925</v>
      </c>
      <c r="D1390" s="23" t="s">
        <v>3562</v>
      </c>
      <c r="E1390" s="34" t="s">
        <v>207</v>
      </c>
      <c r="F1390" s="36">
        <v>15</v>
      </c>
      <c r="G1390" s="25">
        <v>5.8</v>
      </c>
    </row>
    <row r="1391" spans="1:7">
      <c r="A1391" s="23">
        <v>2016</v>
      </c>
      <c r="B1391" s="23" t="s">
        <v>514</v>
      </c>
      <c r="C1391" s="22" t="s">
        <v>3925</v>
      </c>
      <c r="D1391" s="23" t="s">
        <v>3562</v>
      </c>
      <c r="E1391" s="34" t="s">
        <v>205</v>
      </c>
      <c r="F1391" s="36">
        <v>15</v>
      </c>
      <c r="G1391" s="25">
        <v>4.8</v>
      </c>
    </row>
    <row r="1392" spans="1:7">
      <c r="A1392" s="23">
        <v>2016</v>
      </c>
      <c r="B1392" s="23" t="s">
        <v>514</v>
      </c>
      <c r="C1392" s="22" t="s">
        <v>3925</v>
      </c>
      <c r="D1392" s="23" t="s">
        <v>3562</v>
      </c>
      <c r="E1392" s="34" t="s">
        <v>206</v>
      </c>
      <c r="F1392" s="36">
        <v>46</v>
      </c>
      <c r="G1392" s="25">
        <v>17</v>
      </c>
    </row>
    <row r="1393" spans="1:7">
      <c r="A1393" s="23">
        <v>2016</v>
      </c>
      <c r="B1393" s="23" t="s">
        <v>514</v>
      </c>
      <c r="C1393" s="22" t="s">
        <v>3925</v>
      </c>
      <c r="D1393" s="23" t="s">
        <v>3562</v>
      </c>
      <c r="E1393" s="34" t="s">
        <v>204</v>
      </c>
      <c r="F1393" s="36">
        <v>48</v>
      </c>
      <c r="G1393" s="25">
        <v>18.600000000000001</v>
      </c>
    </row>
    <row r="1394" spans="1:7">
      <c r="A1394" s="23">
        <v>2016</v>
      </c>
      <c r="B1394" s="23" t="s">
        <v>514</v>
      </c>
      <c r="C1394" s="22" t="s">
        <v>3925</v>
      </c>
      <c r="D1394" s="23" t="s">
        <v>3561</v>
      </c>
      <c r="E1394" s="34" t="s">
        <v>207</v>
      </c>
      <c r="F1394" s="36">
        <v>45</v>
      </c>
      <c r="G1394" s="25">
        <v>44</v>
      </c>
    </row>
    <row r="1395" spans="1:7">
      <c r="A1395" s="23">
        <v>2016</v>
      </c>
      <c r="B1395" s="23" t="s">
        <v>514</v>
      </c>
      <c r="C1395" s="22" t="s">
        <v>3925</v>
      </c>
      <c r="D1395" s="23" t="s">
        <v>3561</v>
      </c>
      <c r="E1395" s="34" t="s">
        <v>205</v>
      </c>
      <c r="F1395" s="36">
        <v>1</v>
      </c>
      <c r="G1395" s="25">
        <v>1</v>
      </c>
    </row>
    <row r="1396" spans="1:7">
      <c r="A1396" s="23">
        <v>2016</v>
      </c>
      <c r="B1396" s="23" t="s">
        <v>514</v>
      </c>
      <c r="C1396" s="22" t="s">
        <v>3925</v>
      </c>
      <c r="D1396" s="23" t="s">
        <v>3561</v>
      </c>
      <c r="E1396" s="34" t="s">
        <v>206</v>
      </c>
      <c r="F1396" s="36">
        <v>37</v>
      </c>
      <c r="G1396" s="25">
        <v>37</v>
      </c>
    </row>
    <row r="1397" spans="1:7">
      <c r="A1397" s="23">
        <v>2016</v>
      </c>
      <c r="B1397" s="23" t="s">
        <v>514</v>
      </c>
      <c r="C1397" s="22" t="s">
        <v>3925</v>
      </c>
      <c r="D1397" s="23" t="s">
        <v>3561</v>
      </c>
      <c r="E1397" s="34" t="s">
        <v>204</v>
      </c>
      <c r="F1397" s="36">
        <v>1</v>
      </c>
      <c r="G1397" s="25">
        <v>1</v>
      </c>
    </row>
    <row r="1398" spans="1:7">
      <c r="A1398" s="23">
        <v>2016</v>
      </c>
      <c r="B1398" s="23" t="s">
        <v>514</v>
      </c>
      <c r="C1398" s="22" t="s">
        <v>8102</v>
      </c>
      <c r="D1398" s="23" t="s">
        <v>3561</v>
      </c>
      <c r="E1398" s="34" t="s">
        <v>207</v>
      </c>
      <c r="F1398" s="36">
        <v>2</v>
      </c>
      <c r="G1398" s="25">
        <v>2</v>
      </c>
    </row>
    <row r="1399" spans="1:7">
      <c r="A1399" s="23">
        <v>2016</v>
      </c>
      <c r="B1399" s="23" t="s">
        <v>514</v>
      </c>
      <c r="C1399" s="22" t="s">
        <v>8102</v>
      </c>
      <c r="D1399" s="23" t="s">
        <v>3561</v>
      </c>
      <c r="E1399" s="34" t="s">
        <v>206</v>
      </c>
      <c r="F1399" s="36">
        <v>1</v>
      </c>
      <c r="G1399" s="25">
        <v>1</v>
      </c>
    </row>
    <row r="1400" spans="1:7">
      <c r="A1400" s="23">
        <v>2017</v>
      </c>
      <c r="B1400" s="23" t="s">
        <v>1886</v>
      </c>
      <c r="C1400" s="22" t="s">
        <v>5</v>
      </c>
      <c r="D1400" s="23" t="s">
        <v>3562</v>
      </c>
      <c r="E1400" s="34" t="s">
        <v>207</v>
      </c>
      <c r="F1400" s="36">
        <v>9</v>
      </c>
      <c r="G1400" s="25">
        <v>1.55</v>
      </c>
    </row>
    <row r="1401" spans="1:7">
      <c r="A1401" s="23">
        <v>2017</v>
      </c>
      <c r="B1401" s="23" t="s">
        <v>1886</v>
      </c>
      <c r="C1401" s="22" t="s">
        <v>5</v>
      </c>
      <c r="D1401" s="23" t="s">
        <v>3562</v>
      </c>
      <c r="E1401" s="34" t="s">
        <v>205</v>
      </c>
      <c r="F1401" s="36">
        <v>41</v>
      </c>
      <c r="G1401" s="25">
        <v>9.2750000000000021</v>
      </c>
    </row>
    <row r="1402" spans="1:7">
      <c r="A1402" s="23">
        <v>2017</v>
      </c>
      <c r="B1402" s="23" t="s">
        <v>1886</v>
      </c>
      <c r="C1402" s="22" t="s">
        <v>5</v>
      </c>
      <c r="D1402" s="23" t="s">
        <v>3562</v>
      </c>
      <c r="E1402" s="34" t="s">
        <v>206</v>
      </c>
      <c r="F1402" s="36">
        <v>96</v>
      </c>
      <c r="G1402" s="25">
        <v>17.33325000000001</v>
      </c>
    </row>
    <row r="1403" spans="1:7">
      <c r="A1403" s="23">
        <v>2017</v>
      </c>
      <c r="B1403" s="23" t="s">
        <v>1886</v>
      </c>
      <c r="C1403" s="22" t="s">
        <v>5</v>
      </c>
      <c r="D1403" s="23" t="s">
        <v>3562</v>
      </c>
      <c r="E1403" s="34" t="s">
        <v>204</v>
      </c>
      <c r="F1403" s="36">
        <v>76</v>
      </c>
      <c r="G1403" s="25">
        <v>15.475000000000001</v>
      </c>
    </row>
    <row r="1404" spans="1:7">
      <c r="A1404" s="23">
        <v>2017</v>
      </c>
      <c r="B1404" s="23" t="s">
        <v>1886</v>
      </c>
      <c r="C1404" s="22" t="s">
        <v>5</v>
      </c>
      <c r="D1404" s="23" t="s">
        <v>3562</v>
      </c>
      <c r="E1404" s="34" t="s">
        <v>3570</v>
      </c>
      <c r="F1404" s="36">
        <v>3</v>
      </c>
      <c r="G1404" s="25">
        <v>0.70000000000000007</v>
      </c>
    </row>
    <row r="1405" spans="1:7">
      <c r="A1405" s="23">
        <v>2017</v>
      </c>
      <c r="B1405" s="23" t="s">
        <v>1886</v>
      </c>
      <c r="C1405" s="22" t="s">
        <v>5</v>
      </c>
      <c r="D1405" s="23" t="s">
        <v>3561</v>
      </c>
      <c r="E1405" s="34" t="s">
        <v>207</v>
      </c>
      <c r="F1405" s="36">
        <v>16</v>
      </c>
      <c r="G1405" s="25">
        <v>16</v>
      </c>
    </row>
    <row r="1406" spans="1:7">
      <c r="A1406" s="23">
        <v>2017</v>
      </c>
      <c r="B1406" s="23" t="s">
        <v>1886</v>
      </c>
      <c r="C1406" s="22" t="s">
        <v>5</v>
      </c>
      <c r="D1406" s="23" t="s">
        <v>3561</v>
      </c>
      <c r="E1406" s="34" t="s">
        <v>205</v>
      </c>
      <c r="F1406" s="36">
        <v>4</v>
      </c>
      <c r="G1406" s="25">
        <v>4</v>
      </c>
    </row>
    <row r="1407" spans="1:7">
      <c r="A1407" s="23">
        <v>2017</v>
      </c>
      <c r="B1407" s="23" t="s">
        <v>1886</v>
      </c>
      <c r="C1407" s="22" t="s">
        <v>5</v>
      </c>
      <c r="D1407" s="23" t="s">
        <v>3561</v>
      </c>
      <c r="E1407" s="34" t="s">
        <v>206</v>
      </c>
      <c r="F1407" s="36">
        <v>40</v>
      </c>
      <c r="G1407" s="25">
        <v>37</v>
      </c>
    </row>
    <row r="1408" spans="1:7">
      <c r="A1408" s="23">
        <v>2017</v>
      </c>
      <c r="B1408" s="23" t="s">
        <v>1886</v>
      </c>
      <c r="C1408" s="22" t="s">
        <v>5</v>
      </c>
      <c r="D1408" s="23" t="s">
        <v>3561</v>
      </c>
      <c r="E1408" s="34" t="s">
        <v>204</v>
      </c>
      <c r="F1408" s="36">
        <v>2</v>
      </c>
      <c r="G1408" s="25">
        <v>2</v>
      </c>
    </row>
    <row r="1409" spans="1:7">
      <c r="A1409" s="23">
        <v>2017</v>
      </c>
      <c r="B1409" s="23" t="s">
        <v>1886</v>
      </c>
      <c r="C1409" s="22" t="s">
        <v>10</v>
      </c>
      <c r="D1409" s="23" t="s">
        <v>3562</v>
      </c>
      <c r="E1409" s="34" t="s">
        <v>207</v>
      </c>
      <c r="F1409" s="36">
        <v>5</v>
      </c>
      <c r="G1409" s="25">
        <v>0.25</v>
      </c>
    </row>
    <row r="1410" spans="1:7">
      <c r="A1410" s="23">
        <v>2017</v>
      </c>
      <c r="B1410" s="23" t="s">
        <v>1886</v>
      </c>
      <c r="C1410" s="22" t="s">
        <v>10</v>
      </c>
      <c r="D1410" s="23" t="s">
        <v>3562</v>
      </c>
      <c r="E1410" s="34" t="s">
        <v>205</v>
      </c>
      <c r="F1410" s="36">
        <v>23</v>
      </c>
      <c r="G1410" s="25">
        <v>2.8637500000000005</v>
      </c>
    </row>
    <row r="1411" spans="1:7">
      <c r="A1411" s="23">
        <v>2017</v>
      </c>
      <c r="B1411" s="23" t="s">
        <v>1886</v>
      </c>
      <c r="C1411" s="22" t="s">
        <v>10</v>
      </c>
      <c r="D1411" s="23" t="s">
        <v>3562</v>
      </c>
      <c r="E1411" s="34" t="s">
        <v>206</v>
      </c>
      <c r="F1411" s="36">
        <v>97</v>
      </c>
      <c r="G1411" s="25">
        <v>11.152750000000005</v>
      </c>
    </row>
    <row r="1412" spans="1:7">
      <c r="A1412" s="23">
        <v>2017</v>
      </c>
      <c r="B1412" s="23" t="s">
        <v>1886</v>
      </c>
      <c r="C1412" s="22" t="s">
        <v>10</v>
      </c>
      <c r="D1412" s="23" t="s">
        <v>3562</v>
      </c>
      <c r="E1412" s="34" t="s">
        <v>204</v>
      </c>
      <c r="F1412" s="36">
        <v>99</v>
      </c>
      <c r="G1412" s="25">
        <v>13.780499999999995</v>
      </c>
    </row>
    <row r="1413" spans="1:7">
      <c r="A1413" s="23">
        <v>2017</v>
      </c>
      <c r="B1413" s="23" t="s">
        <v>1886</v>
      </c>
      <c r="C1413" s="22" t="s">
        <v>10</v>
      </c>
      <c r="D1413" s="23" t="s">
        <v>3562</v>
      </c>
      <c r="E1413" s="34" t="s">
        <v>3570</v>
      </c>
      <c r="F1413" s="36">
        <v>22</v>
      </c>
      <c r="G1413" s="25">
        <v>2.8457499999999993</v>
      </c>
    </row>
    <row r="1414" spans="1:7">
      <c r="A1414" s="23">
        <v>2017</v>
      </c>
      <c r="B1414" s="23" t="s">
        <v>1886</v>
      </c>
      <c r="C1414" s="22" t="s">
        <v>10</v>
      </c>
      <c r="D1414" s="23" t="s">
        <v>3561</v>
      </c>
      <c r="E1414" s="34" t="s">
        <v>207</v>
      </c>
      <c r="F1414" s="36">
        <v>11</v>
      </c>
      <c r="G1414" s="25">
        <v>10.5</v>
      </c>
    </row>
    <row r="1415" spans="1:7">
      <c r="A1415" s="23">
        <v>2017</v>
      </c>
      <c r="B1415" s="23" t="s">
        <v>1886</v>
      </c>
      <c r="C1415" s="22" t="s">
        <v>10</v>
      </c>
      <c r="D1415" s="23" t="s">
        <v>3561</v>
      </c>
      <c r="E1415" s="34" t="s">
        <v>205</v>
      </c>
      <c r="F1415" s="36">
        <v>3</v>
      </c>
      <c r="G1415" s="25">
        <v>2.5</v>
      </c>
    </row>
    <row r="1416" spans="1:7">
      <c r="A1416" s="23">
        <v>2017</v>
      </c>
      <c r="B1416" s="23" t="s">
        <v>1886</v>
      </c>
      <c r="C1416" s="22" t="s">
        <v>10</v>
      </c>
      <c r="D1416" s="23" t="s">
        <v>3561</v>
      </c>
      <c r="E1416" s="34" t="s">
        <v>206</v>
      </c>
      <c r="F1416" s="36">
        <v>33</v>
      </c>
      <c r="G1416" s="25">
        <v>27</v>
      </c>
    </row>
    <row r="1417" spans="1:7">
      <c r="A1417" s="23">
        <v>2017</v>
      </c>
      <c r="B1417" s="23" t="s">
        <v>1886</v>
      </c>
      <c r="C1417" s="22" t="s">
        <v>10</v>
      </c>
      <c r="D1417" s="23" t="s">
        <v>3561</v>
      </c>
      <c r="E1417" s="34" t="s">
        <v>204</v>
      </c>
      <c r="F1417" s="36">
        <v>15</v>
      </c>
      <c r="G1417" s="25">
        <v>13</v>
      </c>
    </row>
    <row r="1418" spans="1:7">
      <c r="A1418" s="23">
        <v>2017</v>
      </c>
      <c r="B1418" s="23" t="s">
        <v>1886</v>
      </c>
      <c r="C1418" s="22" t="s">
        <v>14</v>
      </c>
      <c r="D1418" s="23" t="s">
        <v>3562</v>
      </c>
      <c r="E1418" s="34" t="s">
        <v>207</v>
      </c>
      <c r="F1418" s="36">
        <v>16</v>
      </c>
      <c r="G1418" s="25">
        <v>3.4984999999999999</v>
      </c>
    </row>
    <row r="1419" spans="1:7">
      <c r="A1419" s="23">
        <v>2017</v>
      </c>
      <c r="B1419" s="23" t="s">
        <v>1886</v>
      </c>
      <c r="C1419" s="22" t="s">
        <v>14</v>
      </c>
      <c r="D1419" s="23" t="s">
        <v>3562</v>
      </c>
      <c r="E1419" s="34" t="s">
        <v>205</v>
      </c>
      <c r="F1419" s="36">
        <v>19</v>
      </c>
      <c r="G1419" s="25">
        <v>3.4550000000000001</v>
      </c>
    </row>
    <row r="1420" spans="1:7">
      <c r="A1420" s="23">
        <v>2017</v>
      </c>
      <c r="B1420" s="23" t="s">
        <v>1886</v>
      </c>
      <c r="C1420" s="22" t="s">
        <v>14</v>
      </c>
      <c r="D1420" s="23" t="s">
        <v>3562</v>
      </c>
      <c r="E1420" s="34" t="s">
        <v>206</v>
      </c>
      <c r="F1420" s="36">
        <v>37</v>
      </c>
      <c r="G1420" s="25">
        <v>8.4057499999999976</v>
      </c>
    </row>
    <row r="1421" spans="1:7">
      <c r="A1421" s="23">
        <v>2017</v>
      </c>
      <c r="B1421" s="23" t="s">
        <v>1886</v>
      </c>
      <c r="C1421" s="22" t="s">
        <v>14</v>
      </c>
      <c r="D1421" s="23" t="s">
        <v>3562</v>
      </c>
      <c r="E1421" s="34" t="s">
        <v>204</v>
      </c>
      <c r="F1421" s="36">
        <v>29</v>
      </c>
      <c r="G1421" s="25">
        <v>5.8992500000000003</v>
      </c>
    </row>
    <row r="1422" spans="1:7">
      <c r="A1422" s="23">
        <v>2017</v>
      </c>
      <c r="B1422" s="23" t="s">
        <v>1886</v>
      </c>
      <c r="C1422" s="22" t="s">
        <v>14</v>
      </c>
      <c r="D1422" s="23" t="s">
        <v>3561</v>
      </c>
      <c r="E1422" s="34" t="s">
        <v>207</v>
      </c>
      <c r="F1422" s="36">
        <v>93</v>
      </c>
      <c r="G1422" s="25">
        <v>92.5</v>
      </c>
    </row>
    <row r="1423" spans="1:7">
      <c r="A1423" s="23">
        <v>2017</v>
      </c>
      <c r="B1423" s="23" t="s">
        <v>1886</v>
      </c>
      <c r="C1423" s="22" t="s">
        <v>14</v>
      </c>
      <c r="D1423" s="23" t="s">
        <v>3561</v>
      </c>
      <c r="E1423" s="34" t="s">
        <v>206</v>
      </c>
      <c r="F1423" s="36">
        <v>56</v>
      </c>
      <c r="G1423" s="25">
        <v>53.5</v>
      </c>
    </row>
    <row r="1424" spans="1:7">
      <c r="A1424" s="23">
        <v>2017</v>
      </c>
      <c r="B1424" s="23" t="s">
        <v>1886</v>
      </c>
      <c r="C1424" s="22" t="s">
        <v>14</v>
      </c>
      <c r="D1424" s="23" t="s">
        <v>3561</v>
      </c>
      <c r="E1424" s="34" t="s">
        <v>204</v>
      </c>
      <c r="F1424" s="36">
        <v>1</v>
      </c>
      <c r="G1424" s="25">
        <v>1</v>
      </c>
    </row>
    <row r="1425" spans="1:7">
      <c r="A1425" s="23">
        <v>2017</v>
      </c>
      <c r="B1425" s="23" t="s">
        <v>1886</v>
      </c>
      <c r="C1425" s="22" t="s">
        <v>23</v>
      </c>
      <c r="D1425" s="23" t="s">
        <v>3562</v>
      </c>
      <c r="E1425" s="34" t="s">
        <v>207</v>
      </c>
      <c r="F1425" s="36">
        <v>16</v>
      </c>
      <c r="G1425" s="25">
        <v>1.29525</v>
      </c>
    </row>
    <row r="1426" spans="1:7">
      <c r="A1426" s="23">
        <v>2017</v>
      </c>
      <c r="B1426" s="23" t="s">
        <v>1886</v>
      </c>
      <c r="C1426" s="22" t="s">
        <v>23</v>
      </c>
      <c r="D1426" s="23" t="s">
        <v>3562</v>
      </c>
      <c r="E1426" s="34" t="s">
        <v>205</v>
      </c>
      <c r="F1426" s="36">
        <v>97</v>
      </c>
      <c r="G1426" s="25">
        <v>12.310999999999995</v>
      </c>
    </row>
    <row r="1427" spans="1:7">
      <c r="A1427" s="23">
        <v>2017</v>
      </c>
      <c r="B1427" s="23" t="s">
        <v>1886</v>
      </c>
      <c r="C1427" s="22" t="s">
        <v>23</v>
      </c>
      <c r="D1427" s="23" t="s">
        <v>3562</v>
      </c>
      <c r="E1427" s="34" t="s">
        <v>206</v>
      </c>
      <c r="F1427" s="36">
        <v>147</v>
      </c>
      <c r="G1427" s="25">
        <v>16.891999999999999</v>
      </c>
    </row>
    <row r="1428" spans="1:7">
      <c r="A1428" s="23">
        <v>2017</v>
      </c>
      <c r="B1428" s="23" t="s">
        <v>1886</v>
      </c>
      <c r="C1428" s="22" t="s">
        <v>23</v>
      </c>
      <c r="D1428" s="23" t="s">
        <v>3562</v>
      </c>
      <c r="E1428" s="34" t="s">
        <v>204</v>
      </c>
      <c r="F1428" s="36">
        <v>41</v>
      </c>
      <c r="G1428" s="25">
        <v>5.1465000000000005</v>
      </c>
    </row>
    <row r="1429" spans="1:7">
      <c r="A1429" s="23">
        <v>2017</v>
      </c>
      <c r="B1429" s="23" t="s">
        <v>1886</v>
      </c>
      <c r="C1429" s="22" t="s">
        <v>23</v>
      </c>
      <c r="D1429" s="23" t="s">
        <v>3562</v>
      </c>
      <c r="E1429" s="34" t="s">
        <v>3570</v>
      </c>
      <c r="F1429" s="36">
        <v>3</v>
      </c>
      <c r="G1429" s="25">
        <v>0.29699999999999999</v>
      </c>
    </row>
    <row r="1430" spans="1:7">
      <c r="A1430" s="23">
        <v>2017</v>
      </c>
      <c r="B1430" s="23" t="s">
        <v>1886</v>
      </c>
      <c r="C1430" s="22" t="s">
        <v>23</v>
      </c>
      <c r="D1430" s="23" t="s">
        <v>3561</v>
      </c>
      <c r="E1430" s="34" t="s">
        <v>207</v>
      </c>
      <c r="F1430" s="36">
        <v>49</v>
      </c>
      <c r="G1430" s="25">
        <v>49</v>
      </c>
    </row>
    <row r="1431" spans="1:7">
      <c r="A1431" s="23">
        <v>2017</v>
      </c>
      <c r="B1431" s="23" t="s">
        <v>1886</v>
      </c>
      <c r="C1431" s="22" t="s">
        <v>23</v>
      </c>
      <c r="D1431" s="23" t="s">
        <v>3561</v>
      </c>
      <c r="E1431" s="34" t="s">
        <v>205</v>
      </c>
      <c r="F1431" s="36">
        <v>3</v>
      </c>
      <c r="G1431" s="25">
        <v>3</v>
      </c>
    </row>
    <row r="1432" spans="1:7">
      <c r="A1432" s="23">
        <v>2017</v>
      </c>
      <c r="B1432" s="23" t="s">
        <v>1886</v>
      </c>
      <c r="C1432" s="22" t="s">
        <v>23</v>
      </c>
      <c r="D1432" s="23" t="s">
        <v>3561</v>
      </c>
      <c r="E1432" s="34" t="s">
        <v>206</v>
      </c>
      <c r="F1432" s="36">
        <v>33</v>
      </c>
      <c r="G1432" s="25">
        <v>32.5</v>
      </c>
    </row>
    <row r="1433" spans="1:7">
      <c r="A1433" s="23">
        <v>2017</v>
      </c>
      <c r="B1433" s="23" t="s">
        <v>1886</v>
      </c>
      <c r="C1433" s="22" t="s">
        <v>23</v>
      </c>
      <c r="D1433" s="23" t="s">
        <v>3561</v>
      </c>
      <c r="E1433" s="34" t="s">
        <v>204</v>
      </c>
      <c r="F1433" s="36">
        <v>3</v>
      </c>
      <c r="G1433" s="25">
        <v>3</v>
      </c>
    </row>
    <row r="1434" spans="1:7">
      <c r="A1434" s="23">
        <v>2017</v>
      </c>
      <c r="B1434" s="23" t="s">
        <v>1886</v>
      </c>
      <c r="C1434" s="22" t="s">
        <v>41</v>
      </c>
      <c r="D1434" s="23" t="s">
        <v>3562</v>
      </c>
      <c r="E1434" s="34" t="s">
        <v>207</v>
      </c>
      <c r="F1434" s="36">
        <v>7</v>
      </c>
      <c r="G1434" s="25">
        <v>0.6</v>
      </c>
    </row>
    <row r="1435" spans="1:7">
      <c r="A1435" s="23">
        <v>2017</v>
      </c>
      <c r="B1435" s="23" t="s">
        <v>1886</v>
      </c>
      <c r="C1435" s="22" t="s">
        <v>41</v>
      </c>
      <c r="D1435" s="23" t="s">
        <v>3562</v>
      </c>
      <c r="E1435" s="34" t="s">
        <v>205</v>
      </c>
      <c r="F1435" s="36">
        <v>100</v>
      </c>
      <c r="G1435" s="25">
        <v>6.8172499999999951</v>
      </c>
    </row>
    <row r="1436" spans="1:7">
      <c r="A1436" s="23">
        <v>2017</v>
      </c>
      <c r="B1436" s="23" t="s">
        <v>1886</v>
      </c>
      <c r="C1436" s="22" t="s">
        <v>41</v>
      </c>
      <c r="D1436" s="23" t="s">
        <v>3562</v>
      </c>
      <c r="E1436" s="34" t="s">
        <v>206</v>
      </c>
      <c r="F1436" s="36">
        <v>80</v>
      </c>
      <c r="G1436" s="25">
        <v>6.9124999999999979</v>
      </c>
    </row>
    <row r="1437" spans="1:7">
      <c r="A1437" s="23">
        <v>2017</v>
      </c>
      <c r="B1437" s="23" t="s">
        <v>1886</v>
      </c>
      <c r="C1437" s="22" t="s">
        <v>41</v>
      </c>
      <c r="D1437" s="23" t="s">
        <v>3562</v>
      </c>
      <c r="E1437" s="34" t="s">
        <v>204</v>
      </c>
      <c r="F1437" s="36">
        <v>88</v>
      </c>
      <c r="G1437" s="25">
        <v>5.7139999999999986</v>
      </c>
    </row>
    <row r="1438" spans="1:7">
      <c r="A1438" s="23">
        <v>2017</v>
      </c>
      <c r="B1438" s="23" t="s">
        <v>1886</v>
      </c>
      <c r="C1438" s="22" t="s">
        <v>41</v>
      </c>
      <c r="D1438" s="23" t="s">
        <v>3561</v>
      </c>
      <c r="E1438" s="34" t="s">
        <v>207</v>
      </c>
      <c r="F1438" s="36">
        <v>17</v>
      </c>
      <c r="G1438" s="25">
        <v>16.25</v>
      </c>
    </row>
    <row r="1439" spans="1:7">
      <c r="A1439" s="23">
        <v>2017</v>
      </c>
      <c r="B1439" s="23" t="s">
        <v>1886</v>
      </c>
      <c r="C1439" s="22" t="s">
        <v>41</v>
      </c>
      <c r="D1439" s="23" t="s">
        <v>3561</v>
      </c>
      <c r="E1439" s="34" t="s">
        <v>205</v>
      </c>
      <c r="F1439" s="36">
        <v>11</v>
      </c>
      <c r="G1439" s="25">
        <v>8.5</v>
      </c>
    </row>
    <row r="1440" spans="1:7">
      <c r="A1440" s="23">
        <v>2017</v>
      </c>
      <c r="B1440" s="23" t="s">
        <v>1886</v>
      </c>
      <c r="C1440" s="22" t="s">
        <v>41</v>
      </c>
      <c r="D1440" s="23" t="s">
        <v>3561</v>
      </c>
      <c r="E1440" s="34" t="s">
        <v>206</v>
      </c>
      <c r="F1440" s="36">
        <v>15</v>
      </c>
      <c r="G1440" s="25">
        <v>9.25</v>
      </c>
    </row>
    <row r="1441" spans="1:7">
      <c r="A1441" s="23">
        <v>2017</v>
      </c>
      <c r="B1441" s="23" t="s">
        <v>1886</v>
      </c>
      <c r="C1441" s="22" t="s">
        <v>41</v>
      </c>
      <c r="D1441" s="23" t="s">
        <v>3561</v>
      </c>
      <c r="E1441" s="34" t="s">
        <v>204</v>
      </c>
      <c r="F1441" s="36">
        <v>6</v>
      </c>
      <c r="G1441" s="25">
        <v>2.75</v>
      </c>
    </row>
    <row r="1442" spans="1:7">
      <c r="A1442" s="23">
        <v>2017</v>
      </c>
      <c r="B1442" s="23" t="s">
        <v>1886</v>
      </c>
      <c r="C1442" s="22" t="s">
        <v>60</v>
      </c>
      <c r="D1442" s="23" t="s">
        <v>3562</v>
      </c>
      <c r="E1442" s="34" t="s">
        <v>207</v>
      </c>
      <c r="F1442" s="36">
        <v>10</v>
      </c>
      <c r="G1442" s="25">
        <v>0.95599999999999996</v>
      </c>
    </row>
    <row r="1443" spans="1:7">
      <c r="A1443" s="23">
        <v>2017</v>
      </c>
      <c r="B1443" s="23" t="s">
        <v>1886</v>
      </c>
      <c r="C1443" s="22" t="s">
        <v>60</v>
      </c>
      <c r="D1443" s="23" t="s">
        <v>3562</v>
      </c>
      <c r="E1443" s="34" t="s">
        <v>205</v>
      </c>
      <c r="F1443" s="36">
        <v>11</v>
      </c>
      <c r="G1443" s="25">
        <v>0.82499999999999996</v>
      </c>
    </row>
    <row r="1444" spans="1:7">
      <c r="A1444" s="23">
        <v>2017</v>
      </c>
      <c r="B1444" s="23" t="s">
        <v>1886</v>
      </c>
      <c r="C1444" s="22" t="s">
        <v>60</v>
      </c>
      <c r="D1444" s="23" t="s">
        <v>3562</v>
      </c>
      <c r="E1444" s="34" t="s">
        <v>206</v>
      </c>
      <c r="F1444" s="36">
        <v>60</v>
      </c>
      <c r="G1444" s="25">
        <v>6.2477500000000008</v>
      </c>
    </row>
    <row r="1445" spans="1:7">
      <c r="A1445" s="23">
        <v>2017</v>
      </c>
      <c r="B1445" s="23" t="s">
        <v>1886</v>
      </c>
      <c r="C1445" s="22" t="s">
        <v>60</v>
      </c>
      <c r="D1445" s="23" t="s">
        <v>3562</v>
      </c>
      <c r="E1445" s="34" t="s">
        <v>204</v>
      </c>
      <c r="F1445" s="36">
        <v>8</v>
      </c>
      <c r="G1445" s="25">
        <v>0.77499999999999991</v>
      </c>
    </row>
    <row r="1446" spans="1:7">
      <c r="A1446" s="23">
        <v>2017</v>
      </c>
      <c r="B1446" s="23" t="s">
        <v>1886</v>
      </c>
      <c r="C1446" s="22" t="s">
        <v>60</v>
      </c>
      <c r="D1446" s="23" t="s">
        <v>3562</v>
      </c>
      <c r="E1446" s="34" t="s">
        <v>3570</v>
      </c>
      <c r="F1446" s="36">
        <v>1</v>
      </c>
      <c r="G1446" s="25">
        <v>0.05</v>
      </c>
    </row>
    <row r="1447" spans="1:7">
      <c r="A1447" s="23">
        <v>2017</v>
      </c>
      <c r="B1447" s="23" t="s">
        <v>1886</v>
      </c>
      <c r="C1447" s="22" t="s">
        <v>60</v>
      </c>
      <c r="D1447" s="23" t="s">
        <v>3561</v>
      </c>
      <c r="E1447" s="34" t="s">
        <v>207</v>
      </c>
      <c r="F1447" s="36">
        <v>14</v>
      </c>
      <c r="G1447" s="25">
        <v>14</v>
      </c>
    </row>
    <row r="1448" spans="1:7">
      <c r="A1448" s="23">
        <v>2017</v>
      </c>
      <c r="B1448" s="23" t="s">
        <v>1886</v>
      </c>
      <c r="C1448" s="22" t="s">
        <v>60</v>
      </c>
      <c r="D1448" s="23" t="s">
        <v>3561</v>
      </c>
      <c r="E1448" s="34" t="s">
        <v>206</v>
      </c>
      <c r="F1448" s="36">
        <v>18</v>
      </c>
      <c r="G1448" s="25">
        <v>17.5</v>
      </c>
    </row>
    <row r="1449" spans="1:7">
      <c r="A1449" s="23">
        <v>2017</v>
      </c>
      <c r="B1449" s="23" t="s">
        <v>1886</v>
      </c>
      <c r="C1449" s="22" t="s">
        <v>70</v>
      </c>
      <c r="D1449" s="23" t="s">
        <v>3562</v>
      </c>
      <c r="E1449" s="34" t="s">
        <v>207</v>
      </c>
      <c r="F1449" s="36">
        <v>11</v>
      </c>
      <c r="G1449" s="25">
        <v>1.3570000000000002</v>
      </c>
    </row>
    <row r="1450" spans="1:7">
      <c r="A1450" s="23">
        <v>2017</v>
      </c>
      <c r="B1450" s="23" t="s">
        <v>1886</v>
      </c>
      <c r="C1450" s="22" t="s">
        <v>70</v>
      </c>
      <c r="D1450" s="23" t="s">
        <v>3562</v>
      </c>
      <c r="E1450" s="34" t="s">
        <v>205</v>
      </c>
      <c r="F1450" s="36">
        <v>3</v>
      </c>
      <c r="G1450" s="25">
        <v>0.25</v>
      </c>
    </row>
    <row r="1451" spans="1:7">
      <c r="A1451" s="23">
        <v>2017</v>
      </c>
      <c r="B1451" s="23" t="s">
        <v>1886</v>
      </c>
      <c r="C1451" s="22" t="s">
        <v>70</v>
      </c>
      <c r="D1451" s="23" t="s">
        <v>3562</v>
      </c>
      <c r="E1451" s="34" t="s">
        <v>206</v>
      </c>
      <c r="F1451" s="36">
        <v>29</v>
      </c>
      <c r="G1451" s="25">
        <v>3.4957500000000001</v>
      </c>
    </row>
    <row r="1452" spans="1:7">
      <c r="A1452" s="23">
        <v>2017</v>
      </c>
      <c r="B1452" s="23" t="s">
        <v>1886</v>
      </c>
      <c r="C1452" s="22" t="s">
        <v>70</v>
      </c>
      <c r="D1452" s="23" t="s">
        <v>3562</v>
      </c>
      <c r="E1452" s="34" t="s">
        <v>204</v>
      </c>
      <c r="F1452" s="36">
        <v>15</v>
      </c>
      <c r="G1452" s="25">
        <v>1.4750000000000001</v>
      </c>
    </row>
    <row r="1453" spans="1:7">
      <c r="A1453" s="23">
        <v>2017</v>
      </c>
      <c r="B1453" s="23" t="s">
        <v>1886</v>
      </c>
      <c r="C1453" s="22" t="s">
        <v>70</v>
      </c>
      <c r="D1453" s="23" t="s">
        <v>3561</v>
      </c>
      <c r="E1453" s="34" t="s">
        <v>207</v>
      </c>
      <c r="F1453" s="36">
        <v>34</v>
      </c>
      <c r="G1453" s="25">
        <v>33.5</v>
      </c>
    </row>
    <row r="1454" spans="1:7">
      <c r="A1454" s="23">
        <v>2017</v>
      </c>
      <c r="B1454" s="23" t="s">
        <v>1886</v>
      </c>
      <c r="C1454" s="22" t="s">
        <v>70</v>
      </c>
      <c r="D1454" s="23" t="s">
        <v>3561</v>
      </c>
      <c r="E1454" s="34" t="s">
        <v>206</v>
      </c>
      <c r="F1454" s="36">
        <v>13</v>
      </c>
      <c r="G1454" s="25">
        <v>12.5</v>
      </c>
    </row>
    <row r="1455" spans="1:7">
      <c r="A1455" s="23">
        <v>2017</v>
      </c>
      <c r="B1455" s="23" t="s">
        <v>1886</v>
      </c>
      <c r="C1455" s="22" t="s">
        <v>76</v>
      </c>
      <c r="D1455" s="23" t="s">
        <v>3562</v>
      </c>
      <c r="E1455" s="34" t="s">
        <v>207</v>
      </c>
      <c r="F1455" s="36">
        <v>12</v>
      </c>
      <c r="G1455" s="25">
        <v>1.8</v>
      </c>
    </row>
    <row r="1456" spans="1:7">
      <c r="A1456" s="23">
        <v>2017</v>
      </c>
      <c r="B1456" s="23" t="s">
        <v>1886</v>
      </c>
      <c r="C1456" s="22" t="s">
        <v>76</v>
      </c>
      <c r="D1456" s="23" t="s">
        <v>3562</v>
      </c>
      <c r="E1456" s="34" t="s">
        <v>205</v>
      </c>
      <c r="F1456" s="36">
        <v>62</v>
      </c>
      <c r="G1456" s="25">
        <v>13.020749999999996</v>
      </c>
    </row>
    <row r="1457" spans="1:7">
      <c r="A1457" s="23">
        <v>2017</v>
      </c>
      <c r="B1457" s="23" t="s">
        <v>1886</v>
      </c>
      <c r="C1457" s="22" t="s">
        <v>76</v>
      </c>
      <c r="D1457" s="23" t="s">
        <v>3562</v>
      </c>
      <c r="E1457" s="34" t="s">
        <v>206</v>
      </c>
      <c r="F1457" s="36">
        <v>141</v>
      </c>
      <c r="G1457" s="25">
        <v>30.947250000000015</v>
      </c>
    </row>
    <row r="1458" spans="1:7">
      <c r="A1458" s="23">
        <v>2017</v>
      </c>
      <c r="B1458" s="23" t="s">
        <v>1886</v>
      </c>
      <c r="C1458" s="22" t="s">
        <v>76</v>
      </c>
      <c r="D1458" s="23" t="s">
        <v>3562</v>
      </c>
      <c r="E1458" s="34" t="s">
        <v>204</v>
      </c>
      <c r="F1458" s="36">
        <v>117</v>
      </c>
      <c r="G1458" s="25">
        <v>25.176249999999996</v>
      </c>
    </row>
    <row r="1459" spans="1:7">
      <c r="A1459" s="23">
        <v>2017</v>
      </c>
      <c r="B1459" s="23" t="s">
        <v>1886</v>
      </c>
      <c r="C1459" s="22" t="s">
        <v>76</v>
      </c>
      <c r="D1459" s="23" t="s">
        <v>3562</v>
      </c>
      <c r="E1459" s="34" t="s">
        <v>3570</v>
      </c>
      <c r="F1459" s="36">
        <v>4</v>
      </c>
      <c r="G1459" s="25">
        <v>0.72500000000000009</v>
      </c>
    </row>
    <row r="1460" spans="1:7">
      <c r="A1460" s="23">
        <v>2017</v>
      </c>
      <c r="B1460" s="23" t="s">
        <v>1886</v>
      </c>
      <c r="C1460" s="22" t="s">
        <v>76</v>
      </c>
      <c r="D1460" s="23" t="s">
        <v>3561</v>
      </c>
      <c r="E1460" s="34" t="s">
        <v>207</v>
      </c>
      <c r="F1460" s="36">
        <v>12</v>
      </c>
      <c r="G1460" s="25">
        <v>12</v>
      </c>
    </row>
    <row r="1461" spans="1:7">
      <c r="A1461" s="23">
        <v>2017</v>
      </c>
      <c r="B1461" s="23" t="s">
        <v>1886</v>
      </c>
      <c r="C1461" s="22" t="s">
        <v>76</v>
      </c>
      <c r="D1461" s="23" t="s">
        <v>3561</v>
      </c>
      <c r="E1461" s="34" t="s">
        <v>205</v>
      </c>
      <c r="F1461" s="36">
        <v>4</v>
      </c>
      <c r="G1461" s="25">
        <v>3.25</v>
      </c>
    </row>
    <row r="1462" spans="1:7">
      <c r="A1462" s="23">
        <v>2017</v>
      </c>
      <c r="B1462" s="23" t="s">
        <v>1886</v>
      </c>
      <c r="C1462" s="22" t="s">
        <v>76</v>
      </c>
      <c r="D1462" s="23" t="s">
        <v>3561</v>
      </c>
      <c r="E1462" s="34" t="s">
        <v>206</v>
      </c>
      <c r="F1462" s="36">
        <v>41</v>
      </c>
      <c r="G1462" s="25">
        <v>40</v>
      </c>
    </row>
    <row r="1463" spans="1:7">
      <c r="A1463" s="23">
        <v>2017</v>
      </c>
      <c r="B1463" s="23" t="s">
        <v>1886</v>
      </c>
      <c r="C1463" s="22" t="s">
        <v>76</v>
      </c>
      <c r="D1463" s="23" t="s">
        <v>3561</v>
      </c>
      <c r="E1463" s="34" t="s">
        <v>204</v>
      </c>
      <c r="F1463" s="36">
        <v>3</v>
      </c>
      <c r="G1463" s="25">
        <v>3</v>
      </c>
    </row>
    <row r="1464" spans="1:7">
      <c r="A1464" s="23">
        <v>2017</v>
      </c>
      <c r="B1464" s="23" t="s">
        <v>1886</v>
      </c>
      <c r="C1464" s="22" t="s">
        <v>83</v>
      </c>
      <c r="D1464" s="23" t="s">
        <v>3562</v>
      </c>
      <c r="E1464" s="34" t="s">
        <v>207</v>
      </c>
      <c r="F1464" s="36">
        <v>4</v>
      </c>
      <c r="G1464" s="25">
        <v>0.2555</v>
      </c>
    </row>
    <row r="1465" spans="1:7">
      <c r="A1465" s="23">
        <v>2017</v>
      </c>
      <c r="B1465" s="23" t="s">
        <v>1886</v>
      </c>
      <c r="C1465" s="22" t="s">
        <v>83</v>
      </c>
      <c r="D1465" s="23" t="s">
        <v>3562</v>
      </c>
      <c r="E1465" s="34" t="s">
        <v>206</v>
      </c>
      <c r="F1465" s="36">
        <v>1</v>
      </c>
      <c r="G1465" s="25">
        <v>0.1</v>
      </c>
    </row>
    <row r="1466" spans="1:7">
      <c r="A1466" s="23">
        <v>2017</v>
      </c>
      <c r="B1466" s="23" t="s">
        <v>1886</v>
      </c>
      <c r="C1466" s="22" t="s">
        <v>83</v>
      </c>
      <c r="D1466" s="23" t="s">
        <v>3562</v>
      </c>
      <c r="E1466" s="34" t="s">
        <v>204</v>
      </c>
      <c r="F1466" s="36">
        <v>1</v>
      </c>
      <c r="G1466" s="25">
        <v>0.1</v>
      </c>
    </row>
    <row r="1467" spans="1:7">
      <c r="A1467" s="23">
        <v>2017</v>
      </c>
      <c r="B1467" s="23" t="s">
        <v>1886</v>
      </c>
      <c r="C1467" s="22" t="s">
        <v>83</v>
      </c>
      <c r="D1467" s="23" t="s">
        <v>3561</v>
      </c>
      <c r="E1467" s="34" t="s">
        <v>207</v>
      </c>
      <c r="F1467" s="36">
        <v>2</v>
      </c>
      <c r="G1467" s="25">
        <v>2</v>
      </c>
    </row>
    <row r="1468" spans="1:7">
      <c r="A1468" s="23">
        <v>2017</v>
      </c>
      <c r="B1468" s="23" t="s">
        <v>1886</v>
      </c>
      <c r="C1468" s="22" t="s">
        <v>86</v>
      </c>
      <c r="D1468" s="23" t="s">
        <v>3562</v>
      </c>
      <c r="E1468" s="34" t="s">
        <v>207</v>
      </c>
      <c r="F1468" s="36">
        <v>7</v>
      </c>
      <c r="G1468" s="25">
        <v>0.57700000000000007</v>
      </c>
    </row>
    <row r="1469" spans="1:7">
      <c r="A1469" s="23">
        <v>2017</v>
      </c>
      <c r="B1469" s="23" t="s">
        <v>1886</v>
      </c>
      <c r="C1469" s="22" t="s">
        <v>86</v>
      </c>
      <c r="D1469" s="23" t="s">
        <v>3562</v>
      </c>
      <c r="E1469" s="34" t="s">
        <v>205</v>
      </c>
      <c r="F1469" s="36">
        <v>11</v>
      </c>
      <c r="G1469" s="25">
        <v>2.2749999999999999</v>
      </c>
    </row>
    <row r="1470" spans="1:7">
      <c r="A1470" s="23">
        <v>2017</v>
      </c>
      <c r="B1470" s="23" t="s">
        <v>1886</v>
      </c>
      <c r="C1470" s="22" t="s">
        <v>86</v>
      </c>
      <c r="D1470" s="23" t="s">
        <v>3562</v>
      </c>
      <c r="E1470" s="34" t="s">
        <v>206</v>
      </c>
      <c r="F1470" s="36">
        <v>33</v>
      </c>
      <c r="G1470" s="25">
        <v>3.3174999999999999</v>
      </c>
    </row>
    <row r="1471" spans="1:7">
      <c r="A1471" s="23">
        <v>2017</v>
      </c>
      <c r="B1471" s="23" t="s">
        <v>1886</v>
      </c>
      <c r="C1471" s="22" t="s">
        <v>86</v>
      </c>
      <c r="D1471" s="23" t="s">
        <v>3562</v>
      </c>
      <c r="E1471" s="34" t="s">
        <v>204</v>
      </c>
      <c r="F1471" s="36">
        <v>20</v>
      </c>
      <c r="G1471" s="25">
        <v>3.85</v>
      </c>
    </row>
    <row r="1472" spans="1:7">
      <c r="A1472" s="23">
        <v>2017</v>
      </c>
      <c r="B1472" s="23" t="s">
        <v>1886</v>
      </c>
      <c r="C1472" s="22" t="s">
        <v>86</v>
      </c>
      <c r="D1472" s="23" t="s">
        <v>3561</v>
      </c>
      <c r="E1472" s="34" t="s">
        <v>207</v>
      </c>
      <c r="F1472" s="36">
        <v>10</v>
      </c>
      <c r="G1472" s="25">
        <v>10</v>
      </c>
    </row>
    <row r="1473" spans="1:7">
      <c r="A1473" s="23">
        <v>2017</v>
      </c>
      <c r="B1473" s="23" t="s">
        <v>1886</v>
      </c>
      <c r="C1473" s="22" t="s">
        <v>86</v>
      </c>
      <c r="D1473" s="23" t="s">
        <v>3561</v>
      </c>
      <c r="E1473" s="34" t="s">
        <v>206</v>
      </c>
      <c r="F1473" s="36">
        <v>19</v>
      </c>
      <c r="G1473" s="25">
        <v>16.5</v>
      </c>
    </row>
    <row r="1474" spans="1:7">
      <c r="A1474" s="23">
        <v>2017</v>
      </c>
      <c r="B1474" s="23" t="s">
        <v>1886</v>
      </c>
      <c r="C1474" s="22" t="s">
        <v>86</v>
      </c>
      <c r="D1474" s="23" t="s">
        <v>3561</v>
      </c>
      <c r="E1474" s="34" t="s">
        <v>204</v>
      </c>
      <c r="F1474" s="36">
        <v>3</v>
      </c>
      <c r="G1474" s="25">
        <v>2.5</v>
      </c>
    </row>
    <row r="1475" spans="1:7">
      <c r="A1475" s="23">
        <v>2017</v>
      </c>
      <c r="B1475" s="23" t="s">
        <v>1886</v>
      </c>
      <c r="C1475" s="22" t="s">
        <v>89</v>
      </c>
      <c r="D1475" s="23" t="s">
        <v>3561</v>
      </c>
      <c r="E1475" s="34" t="s">
        <v>207</v>
      </c>
      <c r="F1475" s="36">
        <v>5</v>
      </c>
      <c r="G1475" s="25">
        <v>4.5</v>
      </c>
    </row>
    <row r="1476" spans="1:7">
      <c r="A1476" s="23">
        <v>2017</v>
      </c>
      <c r="B1476" s="23" t="s">
        <v>1886</v>
      </c>
      <c r="C1476" s="22" t="s">
        <v>89</v>
      </c>
      <c r="D1476" s="23" t="s">
        <v>3561</v>
      </c>
      <c r="E1476" s="34" t="s">
        <v>205</v>
      </c>
      <c r="F1476" s="36">
        <v>4</v>
      </c>
      <c r="G1476" s="25">
        <v>3.5</v>
      </c>
    </row>
    <row r="1477" spans="1:7">
      <c r="A1477" s="23">
        <v>2017</v>
      </c>
      <c r="B1477" s="23" t="s">
        <v>1886</v>
      </c>
      <c r="C1477" s="22" t="s">
        <v>89</v>
      </c>
      <c r="D1477" s="23" t="s">
        <v>3561</v>
      </c>
      <c r="E1477" s="34" t="s">
        <v>206</v>
      </c>
      <c r="F1477" s="36">
        <v>15</v>
      </c>
      <c r="G1477" s="25">
        <v>14</v>
      </c>
    </row>
    <row r="1478" spans="1:7">
      <c r="A1478" s="23">
        <v>2017</v>
      </c>
      <c r="B1478" s="23" t="s">
        <v>1886</v>
      </c>
      <c r="C1478" s="22" t="s">
        <v>94</v>
      </c>
      <c r="D1478" s="23" t="s">
        <v>3562</v>
      </c>
      <c r="E1478" s="34" t="s">
        <v>207</v>
      </c>
      <c r="F1478" s="36">
        <v>6</v>
      </c>
      <c r="G1478" s="25">
        <v>0.65100000000000002</v>
      </c>
    </row>
    <row r="1479" spans="1:7">
      <c r="A1479" s="23">
        <v>2017</v>
      </c>
      <c r="B1479" s="23" t="s">
        <v>1886</v>
      </c>
      <c r="C1479" s="22" t="s">
        <v>94</v>
      </c>
      <c r="D1479" s="23" t="s">
        <v>3562</v>
      </c>
      <c r="E1479" s="34" t="s">
        <v>205</v>
      </c>
      <c r="F1479" s="36">
        <v>1</v>
      </c>
      <c r="G1479" s="25">
        <v>7.4999999999999997E-2</v>
      </c>
    </row>
    <row r="1480" spans="1:7">
      <c r="A1480" s="23">
        <v>2017</v>
      </c>
      <c r="B1480" s="23" t="s">
        <v>1886</v>
      </c>
      <c r="C1480" s="22" t="s">
        <v>94</v>
      </c>
      <c r="D1480" s="23" t="s">
        <v>3562</v>
      </c>
      <c r="E1480" s="34" t="s">
        <v>206</v>
      </c>
      <c r="F1480" s="36">
        <v>13</v>
      </c>
      <c r="G1480" s="25">
        <v>1.1562500000000002</v>
      </c>
    </row>
    <row r="1481" spans="1:7">
      <c r="A1481" s="23">
        <v>2017</v>
      </c>
      <c r="B1481" s="23" t="s">
        <v>1886</v>
      </c>
      <c r="C1481" s="22" t="s">
        <v>94</v>
      </c>
      <c r="D1481" s="23" t="s">
        <v>3562</v>
      </c>
      <c r="E1481" s="34" t="s">
        <v>3570</v>
      </c>
      <c r="F1481" s="36">
        <v>1</v>
      </c>
      <c r="G1481" s="25">
        <v>0.1</v>
      </c>
    </row>
    <row r="1482" spans="1:7">
      <c r="A1482" s="23">
        <v>2017</v>
      </c>
      <c r="B1482" s="23" t="s">
        <v>1886</v>
      </c>
      <c r="C1482" s="22" t="s">
        <v>94</v>
      </c>
      <c r="D1482" s="23" t="s">
        <v>3561</v>
      </c>
      <c r="E1482" s="34" t="s">
        <v>207</v>
      </c>
      <c r="F1482" s="36">
        <v>17</v>
      </c>
      <c r="G1482" s="25">
        <v>17</v>
      </c>
    </row>
    <row r="1483" spans="1:7">
      <c r="A1483" s="23">
        <v>2017</v>
      </c>
      <c r="B1483" s="23" t="s">
        <v>1886</v>
      </c>
      <c r="C1483" s="22" t="s">
        <v>94</v>
      </c>
      <c r="D1483" s="23" t="s">
        <v>3561</v>
      </c>
      <c r="E1483" s="34" t="s">
        <v>206</v>
      </c>
      <c r="F1483" s="36">
        <v>11</v>
      </c>
      <c r="G1483" s="25">
        <v>11</v>
      </c>
    </row>
    <row r="1484" spans="1:7">
      <c r="A1484" s="23">
        <v>2017</v>
      </c>
      <c r="B1484" s="23" t="s">
        <v>1886</v>
      </c>
      <c r="C1484" s="22" t="s">
        <v>100</v>
      </c>
      <c r="D1484" s="23" t="s">
        <v>3562</v>
      </c>
      <c r="E1484" s="34" t="s">
        <v>207</v>
      </c>
      <c r="F1484" s="36">
        <v>7</v>
      </c>
      <c r="G1484" s="25">
        <v>1.95</v>
      </c>
    </row>
    <row r="1485" spans="1:7">
      <c r="A1485" s="23">
        <v>2017</v>
      </c>
      <c r="B1485" s="23" t="s">
        <v>1886</v>
      </c>
      <c r="C1485" s="22" t="s">
        <v>100</v>
      </c>
      <c r="D1485" s="23" t="s">
        <v>3562</v>
      </c>
      <c r="E1485" s="34" t="s">
        <v>206</v>
      </c>
      <c r="F1485" s="36">
        <v>11</v>
      </c>
      <c r="G1485" s="25">
        <v>2.6999999999999997</v>
      </c>
    </row>
    <row r="1486" spans="1:7">
      <c r="A1486" s="23">
        <v>2017</v>
      </c>
      <c r="B1486" s="23" t="s">
        <v>1886</v>
      </c>
      <c r="C1486" s="22" t="s">
        <v>100</v>
      </c>
      <c r="D1486" s="23" t="s">
        <v>3562</v>
      </c>
      <c r="E1486" s="34" t="s">
        <v>204</v>
      </c>
      <c r="F1486" s="36">
        <v>8</v>
      </c>
      <c r="G1486" s="25">
        <v>1.325</v>
      </c>
    </row>
    <row r="1487" spans="1:7">
      <c r="A1487" s="23">
        <v>2017</v>
      </c>
      <c r="B1487" s="23" t="s">
        <v>1886</v>
      </c>
      <c r="C1487" s="22" t="s">
        <v>100</v>
      </c>
      <c r="D1487" s="23" t="s">
        <v>3561</v>
      </c>
      <c r="E1487" s="34" t="s">
        <v>207</v>
      </c>
      <c r="F1487" s="36">
        <v>19</v>
      </c>
      <c r="G1487" s="25">
        <v>19</v>
      </c>
    </row>
    <row r="1488" spans="1:7">
      <c r="A1488" s="23">
        <v>2017</v>
      </c>
      <c r="B1488" s="23" t="s">
        <v>1886</v>
      </c>
      <c r="C1488" s="22" t="s">
        <v>100</v>
      </c>
      <c r="D1488" s="23" t="s">
        <v>3561</v>
      </c>
      <c r="E1488" s="34" t="s">
        <v>206</v>
      </c>
      <c r="F1488" s="36">
        <v>4</v>
      </c>
      <c r="G1488" s="25">
        <v>3.5</v>
      </c>
    </row>
    <row r="1489" spans="1:7">
      <c r="A1489" s="23">
        <v>2017</v>
      </c>
      <c r="B1489" s="23" t="s">
        <v>1886</v>
      </c>
      <c r="C1489" s="22" t="s">
        <v>100</v>
      </c>
      <c r="D1489" s="23" t="s">
        <v>3561</v>
      </c>
      <c r="E1489" s="34" t="s">
        <v>204</v>
      </c>
      <c r="F1489" s="36">
        <v>4</v>
      </c>
      <c r="G1489" s="25">
        <v>4</v>
      </c>
    </row>
    <row r="1490" spans="1:7">
      <c r="A1490" s="23">
        <v>2017</v>
      </c>
      <c r="B1490" s="23" t="s">
        <v>1886</v>
      </c>
      <c r="C1490" s="22" t="s">
        <v>104</v>
      </c>
      <c r="D1490" s="23" t="s">
        <v>3562</v>
      </c>
      <c r="E1490" s="34" t="s">
        <v>207</v>
      </c>
      <c r="F1490" s="36">
        <v>21</v>
      </c>
      <c r="G1490" s="25">
        <v>1.9047500000000002</v>
      </c>
    </row>
    <row r="1491" spans="1:7">
      <c r="A1491" s="23">
        <v>2017</v>
      </c>
      <c r="B1491" s="23" t="s">
        <v>1886</v>
      </c>
      <c r="C1491" s="22" t="s">
        <v>104</v>
      </c>
      <c r="D1491" s="23" t="s">
        <v>3562</v>
      </c>
      <c r="E1491" s="34" t="s">
        <v>205</v>
      </c>
      <c r="F1491" s="36">
        <v>50</v>
      </c>
      <c r="G1491" s="25">
        <v>6.2867499999999987</v>
      </c>
    </row>
    <row r="1492" spans="1:7">
      <c r="A1492" s="23">
        <v>2017</v>
      </c>
      <c r="B1492" s="23" t="s">
        <v>1886</v>
      </c>
      <c r="C1492" s="22" t="s">
        <v>104</v>
      </c>
      <c r="D1492" s="23" t="s">
        <v>3562</v>
      </c>
      <c r="E1492" s="34" t="s">
        <v>206</v>
      </c>
      <c r="F1492" s="36">
        <v>137</v>
      </c>
      <c r="G1492" s="25">
        <v>16.758999999999993</v>
      </c>
    </row>
    <row r="1493" spans="1:7">
      <c r="A1493" s="23">
        <v>2017</v>
      </c>
      <c r="B1493" s="23" t="s">
        <v>1886</v>
      </c>
      <c r="C1493" s="22" t="s">
        <v>104</v>
      </c>
      <c r="D1493" s="23" t="s">
        <v>3562</v>
      </c>
      <c r="E1493" s="34" t="s">
        <v>204</v>
      </c>
      <c r="F1493" s="36">
        <v>70</v>
      </c>
      <c r="G1493" s="25">
        <v>9.4247499999999977</v>
      </c>
    </row>
    <row r="1494" spans="1:7">
      <c r="A1494" s="23">
        <v>2017</v>
      </c>
      <c r="B1494" s="23" t="s">
        <v>1886</v>
      </c>
      <c r="C1494" s="22" t="s">
        <v>104</v>
      </c>
      <c r="D1494" s="23" t="s">
        <v>3562</v>
      </c>
      <c r="E1494" s="34" t="s">
        <v>3570</v>
      </c>
      <c r="F1494" s="36">
        <v>5</v>
      </c>
      <c r="G1494" s="25">
        <v>0.38400000000000001</v>
      </c>
    </row>
    <row r="1495" spans="1:7">
      <c r="A1495" s="23">
        <v>2017</v>
      </c>
      <c r="B1495" s="23" t="s">
        <v>1886</v>
      </c>
      <c r="C1495" s="22" t="s">
        <v>104</v>
      </c>
      <c r="D1495" s="23" t="s">
        <v>3561</v>
      </c>
      <c r="E1495" s="34" t="s">
        <v>207</v>
      </c>
      <c r="F1495" s="36">
        <v>60</v>
      </c>
      <c r="G1495" s="25">
        <v>60</v>
      </c>
    </row>
    <row r="1496" spans="1:7">
      <c r="A1496" s="23">
        <v>2017</v>
      </c>
      <c r="B1496" s="23" t="s">
        <v>1886</v>
      </c>
      <c r="C1496" s="22" t="s">
        <v>104</v>
      </c>
      <c r="D1496" s="23" t="s">
        <v>3561</v>
      </c>
      <c r="E1496" s="34" t="s">
        <v>205</v>
      </c>
      <c r="F1496" s="36">
        <v>1</v>
      </c>
      <c r="G1496" s="25">
        <v>1</v>
      </c>
    </row>
    <row r="1497" spans="1:7">
      <c r="A1497" s="23">
        <v>2017</v>
      </c>
      <c r="B1497" s="23" t="s">
        <v>1886</v>
      </c>
      <c r="C1497" s="22" t="s">
        <v>104</v>
      </c>
      <c r="D1497" s="23" t="s">
        <v>3561</v>
      </c>
      <c r="E1497" s="34" t="s">
        <v>206</v>
      </c>
      <c r="F1497" s="36">
        <v>32</v>
      </c>
      <c r="G1497" s="25">
        <v>32</v>
      </c>
    </row>
    <row r="1498" spans="1:7">
      <c r="A1498" s="23">
        <v>2017</v>
      </c>
      <c r="B1498" s="23" t="s">
        <v>1886</v>
      </c>
      <c r="C1498" s="22" t="s">
        <v>104</v>
      </c>
      <c r="D1498" s="23" t="s">
        <v>3561</v>
      </c>
      <c r="E1498" s="34" t="s">
        <v>204</v>
      </c>
      <c r="F1498" s="36">
        <v>1</v>
      </c>
      <c r="G1498" s="25">
        <v>1</v>
      </c>
    </row>
    <row r="1499" spans="1:7">
      <c r="A1499" s="23">
        <v>2017</v>
      </c>
      <c r="B1499" s="23" t="s">
        <v>1886</v>
      </c>
      <c r="C1499" s="22" t="s">
        <v>120</v>
      </c>
      <c r="D1499" s="23" t="s">
        <v>3562</v>
      </c>
      <c r="E1499" s="34" t="s">
        <v>207</v>
      </c>
      <c r="F1499" s="36">
        <v>1</v>
      </c>
      <c r="G1499" s="25">
        <v>0.1055</v>
      </c>
    </row>
    <row r="1500" spans="1:7">
      <c r="A1500" s="23">
        <v>2017</v>
      </c>
      <c r="B1500" s="23" t="s">
        <v>1886</v>
      </c>
      <c r="C1500" s="22" t="s">
        <v>120</v>
      </c>
      <c r="D1500" s="23" t="s">
        <v>3562</v>
      </c>
      <c r="E1500" s="34" t="s">
        <v>205</v>
      </c>
      <c r="F1500" s="36">
        <v>7</v>
      </c>
      <c r="G1500" s="25">
        <v>1.0780000000000001</v>
      </c>
    </row>
    <row r="1501" spans="1:7">
      <c r="A1501" s="23">
        <v>2017</v>
      </c>
      <c r="B1501" s="23" t="s">
        <v>1886</v>
      </c>
      <c r="C1501" s="22" t="s">
        <v>120</v>
      </c>
      <c r="D1501" s="23" t="s">
        <v>3562</v>
      </c>
      <c r="E1501" s="34" t="s">
        <v>4105</v>
      </c>
      <c r="F1501" s="36">
        <v>7</v>
      </c>
      <c r="G1501" s="25">
        <v>1.1655</v>
      </c>
    </row>
    <row r="1502" spans="1:7">
      <c r="A1502" s="23">
        <v>2017</v>
      </c>
      <c r="B1502" s="23" t="s">
        <v>1886</v>
      </c>
      <c r="C1502" s="22" t="s">
        <v>120</v>
      </c>
      <c r="D1502" s="23" t="s">
        <v>3562</v>
      </c>
      <c r="E1502" s="34" t="s">
        <v>206</v>
      </c>
      <c r="F1502" s="36">
        <v>2</v>
      </c>
      <c r="G1502" s="25">
        <v>0.15750000000000003</v>
      </c>
    </row>
    <row r="1503" spans="1:7">
      <c r="A1503" s="23">
        <v>2017</v>
      </c>
      <c r="B1503" s="23" t="s">
        <v>1886</v>
      </c>
      <c r="C1503" s="22" t="s">
        <v>120</v>
      </c>
      <c r="D1503" s="23" t="s">
        <v>3562</v>
      </c>
      <c r="E1503" s="34" t="s">
        <v>204</v>
      </c>
      <c r="F1503" s="36">
        <v>8</v>
      </c>
      <c r="G1503" s="25">
        <v>2.5882499999999999</v>
      </c>
    </row>
    <row r="1504" spans="1:7">
      <c r="A1504" s="23">
        <v>2017</v>
      </c>
      <c r="B1504" s="23" t="s">
        <v>1886</v>
      </c>
      <c r="C1504" s="22" t="s">
        <v>120</v>
      </c>
      <c r="D1504" s="23" t="s">
        <v>3562</v>
      </c>
      <c r="E1504" s="34" t="s">
        <v>4106</v>
      </c>
      <c r="F1504" s="36">
        <v>4</v>
      </c>
      <c r="G1504" s="25">
        <v>0.34450000000000003</v>
      </c>
    </row>
    <row r="1505" spans="1:7">
      <c r="A1505" s="23">
        <v>2017</v>
      </c>
      <c r="B1505" s="23" t="s">
        <v>1886</v>
      </c>
      <c r="C1505" s="22" t="s">
        <v>120</v>
      </c>
      <c r="D1505" s="23" t="s">
        <v>3561</v>
      </c>
      <c r="E1505" s="34" t="s">
        <v>207</v>
      </c>
      <c r="F1505" s="36">
        <v>23</v>
      </c>
      <c r="G1505" s="25">
        <v>21.25</v>
      </c>
    </row>
    <row r="1506" spans="1:7">
      <c r="A1506" s="23">
        <v>2017</v>
      </c>
      <c r="B1506" s="23" t="s">
        <v>1886</v>
      </c>
      <c r="C1506" s="22" t="s">
        <v>120</v>
      </c>
      <c r="D1506" s="23" t="s">
        <v>3561</v>
      </c>
      <c r="E1506" s="34" t="s">
        <v>205</v>
      </c>
      <c r="F1506" s="36">
        <v>4</v>
      </c>
      <c r="G1506" s="25">
        <v>2.5</v>
      </c>
    </row>
    <row r="1507" spans="1:7">
      <c r="A1507" s="23">
        <v>2017</v>
      </c>
      <c r="B1507" s="23" t="s">
        <v>1886</v>
      </c>
      <c r="C1507" s="22" t="s">
        <v>120</v>
      </c>
      <c r="D1507" s="23" t="s">
        <v>3561</v>
      </c>
      <c r="E1507" s="34" t="s">
        <v>4105</v>
      </c>
      <c r="F1507" s="36">
        <v>82</v>
      </c>
      <c r="G1507" s="25">
        <v>37.125</v>
      </c>
    </row>
    <row r="1508" spans="1:7">
      <c r="A1508" s="23">
        <v>2017</v>
      </c>
      <c r="B1508" s="23" t="s">
        <v>1886</v>
      </c>
      <c r="C1508" s="22" t="s">
        <v>120</v>
      </c>
      <c r="D1508" s="23" t="s">
        <v>3561</v>
      </c>
      <c r="E1508" s="34" t="s">
        <v>206</v>
      </c>
      <c r="F1508" s="36">
        <v>49</v>
      </c>
      <c r="G1508" s="25">
        <v>40.625</v>
      </c>
    </row>
    <row r="1509" spans="1:7">
      <c r="A1509" s="23">
        <v>2017</v>
      </c>
      <c r="B1509" s="23" t="s">
        <v>1886</v>
      </c>
      <c r="C1509" s="22" t="s">
        <v>120</v>
      </c>
      <c r="D1509" s="23" t="s">
        <v>3561</v>
      </c>
      <c r="E1509" s="34" t="s">
        <v>204</v>
      </c>
      <c r="F1509" s="36">
        <v>7</v>
      </c>
      <c r="G1509" s="25">
        <v>6.25</v>
      </c>
    </row>
    <row r="1510" spans="1:7">
      <c r="A1510" s="23">
        <v>2017</v>
      </c>
      <c r="B1510" s="23" t="s">
        <v>1886</v>
      </c>
      <c r="C1510" s="22" t="s">
        <v>120</v>
      </c>
      <c r="D1510" s="23" t="s">
        <v>3561</v>
      </c>
      <c r="E1510" s="34" t="s">
        <v>4106</v>
      </c>
      <c r="F1510" s="36">
        <v>64</v>
      </c>
      <c r="G1510" s="25">
        <v>27</v>
      </c>
    </row>
    <row r="1511" spans="1:7">
      <c r="A1511" s="23">
        <v>2017</v>
      </c>
      <c r="B1511" s="23" t="s">
        <v>1886</v>
      </c>
      <c r="C1511" s="22" t="s">
        <v>156</v>
      </c>
      <c r="D1511" s="23" t="s">
        <v>3561</v>
      </c>
      <c r="E1511" s="34" t="s">
        <v>207</v>
      </c>
      <c r="F1511" s="36">
        <v>5</v>
      </c>
      <c r="G1511" s="25">
        <v>4.8250000000000002</v>
      </c>
    </row>
    <row r="1512" spans="1:7">
      <c r="A1512" s="23">
        <v>2017</v>
      </c>
      <c r="B1512" s="23" t="s">
        <v>1886</v>
      </c>
      <c r="C1512" s="22" t="s">
        <v>156</v>
      </c>
      <c r="D1512" s="23" t="s">
        <v>3561</v>
      </c>
      <c r="E1512" s="34" t="s">
        <v>205</v>
      </c>
      <c r="F1512" s="36">
        <v>5</v>
      </c>
      <c r="G1512" s="25">
        <v>3.0750000000000002</v>
      </c>
    </row>
    <row r="1513" spans="1:7">
      <c r="A1513" s="23">
        <v>2017</v>
      </c>
      <c r="B1513" s="23" t="s">
        <v>1886</v>
      </c>
      <c r="C1513" s="22" t="s">
        <v>156</v>
      </c>
      <c r="D1513" s="23" t="s">
        <v>3561</v>
      </c>
      <c r="E1513" s="34" t="s">
        <v>4105</v>
      </c>
      <c r="F1513" s="36">
        <v>120</v>
      </c>
      <c r="G1513" s="25">
        <v>49.049999999999976</v>
      </c>
    </row>
    <row r="1514" spans="1:7">
      <c r="A1514" s="23">
        <v>2017</v>
      </c>
      <c r="B1514" s="23" t="s">
        <v>1886</v>
      </c>
      <c r="C1514" s="22" t="s">
        <v>156</v>
      </c>
      <c r="D1514" s="23" t="s">
        <v>3561</v>
      </c>
      <c r="E1514" s="34" t="s">
        <v>206</v>
      </c>
      <c r="F1514" s="36">
        <v>26</v>
      </c>
      <c r="G1514" s="25">
        <v>15.825000000000001</v>
      </c>
    </row>
    <row r="1515" spans="1:7">
      <c r="A1515" s="23">
        <v>2017</v>
      </c>
      <c r="B1515" s="23" t="s">
        <v>1886</v>
      </c>
      <c r="C1515" s="22" t="s">
        <v>156</v>
      </c>
      <c r="D1515" s="23" t="s">
        <v>3561</v>
      </c>
      <c r="E1515" s="34" t="s">
        <v>204</v>
      </c>
      <c r="F1515" s="36">
        <v>14</v>
      </c>
      <c r="G1515" s="25">
        <v>6.2</v>
      </c>
    </row>
    <row r="1516" spans="1:7">
      <c r="A1516" s="23">
        <v>2017</v>
      </c>
      <c r="B1516" s="23" t="s">
        <v>1886</v>
      </c>
      <c r="C1516" s="22" t="s">
        <v>164</v>
      </c>
      <c r="D1516" s="23" t="s">
        <v>3562</v>
      </c>
      <c r="E1516" s="34" t="s">
        <v>207</v>
      </c>
      <c r="F1516" s="36">
        <v>6</v>
      </c>
      <c r="G1516" s="25">
        <v>0.97500000000000009</v>
      </c>
    </row>
    <row r="1517" spans="1:7">
      <c r="A1517" s="23">
        <v>2017</v>
      </c>
      <c r="B1517" s="23" t="s">
        <v>1886</v>
      </c>
      <c r="C1517" s="22" t="s">
        <v>164</v>
      </c>
      <c r="D1517" s="23" t="s">
        <v>3562</v>
      </c>
      <c r="E1517" s="34" t="s">
        <v>205</v>
      </c>
      <c r="F1517" s="36">
        <v>10</v>
      </c>
      <c r="G1517" s="25">
        <v>1.1409999999999998</v>
      </c>
    </row>
    <row r="1518" spans="1:7">
      <c r="A1518" s="23">
        <v>2017</v>
      </c>
      <c r="B1518" s="23" t="s">
        <v>1886</v>
      </c>
      <c r="C1518" s="22" t="s">
        <v>164</v>
      </c>
      <c r="D1518" s="23" t="s">
        <v>3562</v>
      </c>
      <c r="E1518" s="34" t="s">
        <v>4105</v>
      </c>
      <c r="F1518" s="36">
        <v>2</v>
      </c>
      <c r="G1518" s="25">
        <v>0.17499999999999999</v>
      </c>
    </row>
    <row r="1519" spans="1:7">
      <c r="A1519" s="23">
        <v>2017</v>
      </c>
      <c r="B1519" s="23" t="s">
        <v>1886</v>
      </c>
      <c r="C1519" s="22" t="s">
        <v>164</v>
      </c>
      <c r="D1519" s="23" t="s">
        <v>3562</v>
      </c>
      <c r="E1519" s="34" t="s">
        <v>206</v>
      </c>
      <c r="F1519" s="36">
        <v>40</v>
      </c>
      <c r="G1519" s="25">
        <v>6.3237499999999995</v>
      </c>
    </row>
    <row r="1520" spans="1:7">
      <c r="A1520" s="23">
        <v>2017</v>
      </c>
      <c r="B1520" s="23" t="s">
        <v>1886</v>
      </c>
      <c r="C1520" s="22" t="s">
        <v>164</v>
      </c>
      <c r="D1520" s="23" t="s">
        <v>3562</v>
      </c>
      <c r="E1520" s="34" t="s">
        <v>204</v>
      </c>
      <c r="F1520" s="36">
        <v>12</v>
      </c>
      <c r="G1520" s="25">
        <v>1.5062499999999999</v>
      </c>
    </row>
    <row r="1521" spans="1:7">
      <c r="A1521" s="23">
        <v>2017</v>
      </c>
      <c r="B1521" s="23" t="s">
        <v>1886</v>
      </c>
      <c r="C1521" s="22" t="s">
        <v>164</v>
      </c>
      <c r="D1521" s="23" t="s">
        <v>3561</v>
      </c>
      <c r="E1521" s="34" t="s">
        <v>207</v>
      </c>
      <c r="F1521" s="36">
        <v>21</v>
      </c>
      <c r="G1521" s="25">
        <v>20</v>
      </c>
    </row>
    <row r="1522" spans="1:7">
      <c r="A1522" s="23">
        <v>2017</v>
      </c>
      <c r="B1522" s="23" t="s">
        <v>1886</v>
      </c>
      <c r="C1522" s="22" t="s">
        <v>164</v>
      </c>
      <c r="D1522" s="23" t="s">
        <v>3561</v>
      </c>
      <c r="E1522" s="34" t="s">
        <v>205</v>
      </c>
      <c r="F1522" s="36">
        <v>3</v>
      </c>
      <c r="G1522" s="25">
        <v>3</v>
      </c>
    </row>
    <row r="1523" spans="1:7">
      <c r="A1523" s="23">
        <v>2017</v>
      </c>
      <c r="B1523" s="23" t="s">
        <v>1886</v>
      </c>
      <c r="C1523" s="22" t="s">
        <v>164</v>
      </c>
      <c r="D1523" s="23" t="s">
        <v>3561</v>
      </c>
      <c r="E1523" s="34" t="s">
        <v>206</v>
      </c>
      <c r="F1523" s="36">
        <v>13</v>
      </c>
      <c r="G1523" s="25">
        <v>10.5</v>
      </c>
    </row>
    <row r="1524" spans="1:7">
      <c r="A1524" s="23">
        <v>2017</v>
      </c>
      <c r="B1524" s="23" t="s">
        <v>1886</v>
      </c>
      <c r="C1524" s="22" t="s">
        <v>167</v>
      </c>
      <c r="D1524" s="23" t="s">
        <v>3562</v>
      </c>
      <c r="E1524" s="34" t="s">
        <v>207</v>
      </c>
      <c r="F1524" s="36">
        <v>7</v>
      </c>
      <c r="G1524" s="25">
        <v>0.7</v>
      </c>
    </row>
    <row r="1525" spans="1:7">
      <c r="A1525" s="23">
        <v>2017</v>
      </c>
      <c r="B1525" s="23" t="s">
        <v>1886</v>
      </c>
      <c r="C1525" s="22" t="s">
        <v>167</v>
      </c>
      <c r="D1525" s="23" t="s">
        <v>3562</v>
      </c>
      <c r="E1525" s="34" t="s">
        <v>205</v>
      </c>
      <c r="F1525" s="36">
        <v>1</v>
      </c>
      <c r="G1525" s="25">
        <v>0.05</v>
      </c>
    </row>
    <row r="1526" spans="1:7">
      <c r="A1526" s="23">
        <v>2017</v>
      </c>
      <c r="B1526" s="23" t="s">
        <v>1886</v>
      </c>
      <c r="C1526" s="22" t="s">
        <v>167</v>
      </c>
      <c r="D1526" s="23" t="s">
        <v>3562</v>
      </c>
      <c r="E1526" s="34" t="s">
        <v>206</v>
      </c>
      <c r="F1526" s="36">
        <v>6</v>
      </c>
      <c r="G1526" s="25">
        <v>0.35</v>
      </c>
    </row>
    <row r="1527" spans="1:7">
      <c r="A1527" s="23">
        <v>2017</v>
      </c>
      <c r="B1527" s="23" t="s">
        <v>1886</v>
      </c>
      <c r="C1527" s="22" t="s">
        <v>167</v>
      </c>
      <c r="D1527" s="23" t="s">
        <v>3562</v>
      </c>
      <c r="E1527" s="34" t="s">
        <v>204</v>
      </c>
      <c r="F1527" s="36">
        <v>4</v>
      </c>
      <c r="G1527" s="25">
        <v>0.25</v>
      </c>
    </row>
    <row r="1528" spans="1:7">
      <c r="A1528" s="23">
        <v>2017</v>
      </c>
      <c r="B1528" s="23" t="s">
        <v>1886</v>
      </c>
      <c r="C1528" s="22" t="s">
        <v>167</v>
      </c>
      <c r="D1528" s="23" t="s">
        <v>3562</v>
      </c>
      <c r="E1528" s="34" t="s">
        <v>3570</v>
      </c>
      <c r="F1528" s="36">
        <v>2</v>
      </c>
      <c r="G1528" s="25">
        <v>0.1</v>
      </c>
    </row>
    <row r="1529" spans="1:7">
      <c r="A1529" s="23">
        <v>2017</v>
      </c>
      <c r="B1529" s="23" t="s">
        <v>1886</v>
      </c>
      <c r="C1529" s="22" t="s">
        <v>167</v>
      </c>
      <c r="D1529" s="23" t="s">
        <v>3561</v>
      </c>
      <c r="E1529" s="34" t="s">
        <v>207</v>
      </c>
      <c r="F1529" s="36">
        <v>41</v>
      </c>
      <c r="G1529" s="25">
        <v>38</v>
      </c>
    </row>
    <row r="1530" spans="1:7">
      <c r="A1530" s="23">
        <v>2017</v>
      </c>
      <c r="B1530" s="23" t="s">
        <v>1886</v>
      </c>
      <c r="C1530" s="22" t="s">
        <v>167</v>
      </c>
      <c r="D1530" s="23" t="s">
        <v>3561</v>
      </c>
      <c r="E1530" s="34" t="s">
        <v>205</v>
      </c>
      <c r="F1530" s="36">
        <v>1</v>
      </c>
      <c r="G1530" s="25">
        <v>1</v>
      </c>
    </row>
    <row r="1531" spans="1:7">
      <c r="A1531" s="23">
        <v>2017</v>
      </c>
      <c r="B1531" s="23" t="s">
        <v>1886</v>
      </c>
      <c r="C1531" s="22" t="s">
        <v>167</v>
      </c>
      <c r="D1531" s="23" t="s">
        <v>3561</v>
      </c>
      <c r="E1531" s="34" t="s">
        <v>206</v>
      </c>
      <c r="F1531" s="36">
        <v>19</v>
      </c>
      <c r="G1531" s="25">
        <v>18.5</v>
      </c>
    </row>
    <row r="1532" spans="1:7">
      <c r="A1532" s="23">
        <v>2017</v>
      </c>
      <c r="B1532" s="23" t="s">
        <v>1886</v>
      </c>
      <c r="C1532" s="22" t="s">
        <v>167</v>
      </c>
      <c r="D1532" s="23" t="s">
        <v>3561</v>
      </c>
      <c r="E1532" s="34" t="s">
        <v>204</v>
      </c>
      <c r="F1532" s="36">
        <v>4</v>
      </c>
      <c r="G1532" s="25">
        <v>4</v>
      </c>
    </row>
    <row r="1533" spans="1:7">
      <c r="A1533" s="23">
        <v>2017</v>
      </c>
      <c r="B1533" s="23" t="s">
        <v>1886</v>
      </c>
      <c r="C1533" s="22" t="s">
        <v>171</v>
      </c>
      <c r="D1533" s="23" t="s">
        <v>3562</v>
      </c>
      <c r="E1533" s="34" t="s">
        <v>207</v>
      </c>
      <c r="F1533" s="36">
        <v>1</v>
      </c>
      <c r="G1533" s="25">
        <v>0.05</v>
      </c>
    </row>
    <row r="1534" spans="1:7">
      <c r="A1534" s="23">
        <v>2017</v>
      </c>
      <c r="B1534" s="23" t="s">
        <v>1886</v>
      </c>
      <c r="C1534" s="22" t="s">
        <v>171</v>
      </c>
      <c r="D1534" s="23" t="s">
        <v>3562</v>
      </c>
      <c r="E1534" s="34" t="s">
        <v>206</v>
      </c>
      <c r="F1534" s="36">
        <v>4</v>
      </c>
      <c r="G1534" s="25">
        <v>0.34175</v>
      </c>
    </row>
    <row r="1535" spans="1:7">
      <c r="A1535" s="23">
        <v>2017</v>
      </c>
      <c r="B1535" s="23" t="s">
        <v>1886</v>
      </c>
      <c r="C1535" s="22" t="s">
        <v>171</v>
      </c>
      <c r="D1535" s="23" t="s">
        <v>3562</v>
      </c>
      <c r="E1535" s="34" t="s">
        <v>204</v>
      </c>
      <c r="F1535" s="36">
        <v>2</v>
      </c>
      <c r="G1535" s="25">
        <v>0.125</v>
      </c>
    </row>
    <row r="1536" spans="1:7">
      <c r="A1536" s="23">
        <v>2017</v>
      </c>
      <c r="B1536" s="23" t="s">
        <v>1886</v>
      </c>
      <c r="C1536" s="22" t="s">
        <v>171</v>
      </c>
      <c r="D1536" s="23" t="s">
        <v>3561</v>
      </c>
      <c r="E1536" s="34" t="s">
        <v>207</v>
      </c>
      <c r="F1536" s="36">
        <v>3</v>
      </c>
      <c r="G1536" s="25">
        <v>3</v>
      </c>
    </row>
    <row r="1537" spans="1:7">
      <c r="A1537" s="23">
        <v>2017</v>
      </c>
      <c r="B1537" s="23" t="s">
        <v>1886</v>
      </c>
      <c r="C1537" s="22" t="s">
        <v>171</v>
      </c>
      <c r="D1537" s="23" t="s">
        <v>3561</v>
      </c>
      <c r="E1537" s="34" t="s">
        <v>205</v>
      </c>
      <c r="F1537" s="36">
        <v>1</v>
      </c>
      <c r="G1537" s="25">
        <v>1</v>
      </c>
    </row>
    <row r="1538" spans="1:7">
      <c r="A1538" s="23">
        <v>2017</v>
      </c>
      <c r="B1538" s="23" t="s">
        <v>1886</v>
      </c>
      <c r="C1538" s="22" t="s">
        <v>171</v>
      </c>
      <c r="D1538" s="23" t="s">
        <v>3561</v>
      </c>
      <c r="E1538" s="34" t="s">
        <v>206</v>
      </c>
      <c r="F1538" s="36">
        <v>3</v>
      </c>
      <c r="G1538" s="25">
        <v>3</v>
      </c>
    </row>
    <row r="1539" spans="1:7">
      <c r="A1539" s="23">
        <v>2017</v>
      </c>
      <c r="B1539" s="23" t="s">
        <v>1886</v>
      </c>
      <c r="C1539" s="22" t="s">
        <v>539</v>
      </c>
      <c r="D1539" s="23" t="s">
        <v>3561</v>
      </c>
      <c r="E1539" s="34" t="s">
        <v>207</v>
      </c>
      <c r="F1539" s="36">
        <v>6</v>
      </c>
      <c r="G1539" s="25">
        <v>6</v>
      </c>
    </row>
    <row r="1540" spans="1:7">
      <c r="A1540" s="23">
        <v>2017</v>
      </c>
      <c r="B1540" s="23" t="s">
        <v>1886</v>
      </c>
      <c r="C1540" s="22" t="s">
        <v>539</v>
      </c>
      <c r="D1540" s="23" t="s">
        <v>3561</v>
      </c>
      <c r="E1540" s="34" t="s">
        <v>206</v>
      </c>
      <c r="F1540" s="36">
        <v>1</v>
      </c>
      <c r="G1540" s="25">
        <v>1</v>
      </c>
    </row>
    <row r="1541" spans="1:7">
      <c r="A1541" s="23">
        <v>2017</v>
      </c>
      <c r="B1541" s="23" t="s">
        <v>1886</v>
      </c>
      <c r="C1541" s="22" t="s">
        <v>1511</v>
      </c>
      <c r="D1541" s="23" t="s">
        <v>3561</v>
      </c>
      <c r="E1541" s="34" t="s">
        <v>207</v>
      </c>
      <c r="F1541" s="36">
        <v>1</v>
      </c>
      <c r="G1541" s="25">
        <v>1</v>
      </c>
    </row>
    <row r="1542" spans="1:7">
      <c r="A1542" s="23">
        <v>2017</v>
      </c>
      <c r="B1542" s="23" t="s">
        <v>1886</v>
      </c>
      <c r="C1542" s="22" t="s">
        <v>1512</v>
      </c>
      <c r="D1542" s="23" t="s">
        <v>3561</v>
      </c>
      <c r="E1542" s="34" t="s">
        <v>207</v>
      </c>
      <c r="F1542" s="36">
        <v>2</v>
      </c>
      <c r="G1542" s="25">
        <v>2</v>
      </c>
    </row>
    <row r="1543" spans="1:7">
      <c r="A1543" s="23">
        <v>2017</v>
      </c>
      <c r="B1543" s="23" t="s">
        <v>1886</v>
      </c>
      <c r="C1543" s="22" t="s">
        <v>1512</v>
      </c>
      <c r="D1543" s="23" t="s">
        <v>3561</v>
      </c>
      <c r="E1543" s="34" t="s">
        <v>206</v>
      </c>
      <c r="F1543" s="36">
        <v>1</v>
      </c>
      <c r="G1543" s="25">
        <v>1</v>
      </c>
    </row>
    <row r="1544" spans="1:7">
      <c r="A1544" s="23">
        <v>2017</v>
      </c>
      <c r="B1544" s="23" t="s">
        <v>1886</v>
      </c>
      <c r="C1544" s="22" t="s">
        <v>1507</v>
      </c>
      <c r="D1544" s="23" t="s">
        <v>3561</v>
      </c>
      <c r="E1544" s="34" t="s">
        <v>206</v>
      </c>
      <c r="F1544" s="36">
        <v>1</v>
      </c>
      <c r="G1544" s="25">
        <v>1</v>
      </c>
    </row>
    <row r="1545" spans="1:7">
      <c r="A1545" s="23">
        <v>2017</v>
      </c>
      <c r="B1545" s="23" t="s">
        <v>1886</v>
      </c>
      <c r="C1545" s="22" t="s">
        <v>1513</v>
      </c>
      <c r="D1545" s="23" t="s">
        <v>3561</v>
      </c>
      <c r="E1545" s="34" t="s">
        <v>207</v>
      </c>
      <c r="F1545" s="36">
        <v>3</v>
      </c>
      <c r="G1545" s="25">
        <v>3</v>
      </c>
    </row>
    <row r="1546" spans="1:7">
      <c r="A1546" s="23">
        <v>2017</v>
      </c>
      <c r="B1546" s="23" t="s">
        <v>1886</v>
      </c>
      <c r="C1546" s="22" t="s">
        <v>1702</v>
      </c>
      <c r="D1546" s="23" t="s">
        <v>3561</v>
      </c>
      <c r="E1546" s="34" t="s">
        <v>207</v>
      </c>
      <c r="F1546" s="36">
        <v>1</v>
      </c>
      <c r="G1546" s="25">
        <v>1</v>
      </c>
    </row>
    <row r="1547" spans="1:7">
      <c r="A1547" s="23">
        <v>2017</v>
      </c>
      <c r="B1547" s="23" t="s">
        <v>1886</v>
      </c>
      <c r="C1547" s="22" t="s">
        <v>1702</v>
      </c>
      <c r="D1547" s="23" t="s">
        <v>3561</v>
      </c>
      <c r="E1547" s="34" t="s">
        <v>206</v>
      </c>
      <c r="F1547" s="36">
        <v>1</v>
      </c>
      <c r="G1547" s="25">
        <v>1</v>
      </c>
    </row>
    <row r="1548" spans="1:7">
      <c r="A1548" s="23">
        <v>2017</v>
      </c>
      <c r="B1548" s="23" t="s">
        <v>514</v>
      </c>
      <c r="C1548" s="22" t="s">
        <v>184</v>
      </c>
      <c r="D1548" s="23" t="s">
        <v>3562</v>
      </c>
      <c r="E1548" s="34" t="s">
        <v>207</v>
      </c>
      <c r="F1548" s="36">
        <v>6</v>
      </c>
      <c r="G1548" s="25">
        <v>0.65625</v>
      </c>
    </row>
    <row r="1549" spans="1:7">
      <c r="A1549" s="23">
        <v>2017</v>
      </c>
      <c r="B1549" s="23" t="s">
        <v>514</v>
      </c>
      <c r="C1549" s="22" t="s">
        <v>184</v>
      </c>
      <c r="D1549" s="23" t="s">
        <v>3562</v>
      </c>
      <c r="E1549" s="34" t="s">
        <v>205</v>
      </c>
      <c r="F1549" s="36">
        <v>16</v>
      </c>
      <c r="G1549" s="25">
        <v>1.9107500000000002</v>
      </c>
    </row>
    <row r="1550" spans="1:7">
      <c r="A1550" s="23">
        <v>2017</v>
      </c>
      <c r="B1550" s="23" t="s">
        <v>514</v>
      </c>
      <c r="C1550" s="22" t="s">
        <v>184</v>
      </c>
      <c r="D1550" s="23" t="s">
        <v>3562</v>
      </c>
      <c r="E1550" s="34" t="s">
        <v>206</v>
      </c>
      <c r="F1550" s="36">
        <v>193</v>
      </c>
      <c r="G1550" s="25">
        <v>29.757250000000006</v>
      </c>
    </row>
    <row r="1551" spans="1:7">
      <c r="A1551" s="23">
        <v>2017</v>
      </c>
      <c r="B1551" s="23" t="s">
        <v>514</v>
      </c>
      <c r="C1551" s="22" t="s">
        <v>184</v>
      </c>
      <c r="D1551" s="23" t="s">
        <v>3562</v>
      </c>
      <c r="E1551" s="34" t="s">
        <v>204</v>
      </c>
      <c r="F1551" s="36">
        <v>26</v>
      </c>
      <c r="G1551" s="25">
        <v>3.0014999999999992</v>
      </c>
    </row>
    <row r="1552" spans="1:7">
      <c r="A1552" s="23">
        <v>2017</v>
      </c>
      <c r="B1552" s="23" t="s">
        <v>514</v>
      </c>
      <c r="C1552" s="22" t="s">
        <v>184</v>
      </c>
      <c r="D1552" s="23" t="s">
        <v>3561</v>
      </c>
      <c r="E1552" s="34" t="s">
        <v>207</v>
      </c>
      <c r="F1552" s="36">
        <v>10</v>
      </c>
      <c r="G1552" s="25">
        <v>8.5</v>
      </c>
    </row>
    <row r="1553" spans="1:7">
      <c r="A1553" s="23">
        <v>2017</v>
      </c>
      <c r="B1553" s="23" t="s">
        <v>514</v>
      </c>
      <c r="C1553" s="22" t="s">
        <v>184</v>
      </c>
      <c r="D1553" s="23" t="s">
        <v>3561</v>
      </c>
      <c r="E1553" s="34" t="s">
        <v>205</v>
      </c>
      <c r="F1553" s="36">
        <v>2</v>
      </c>
      <c r="G1553" s="25">
        <v>1.5</v>
      </c>
    </row>
    <row r="1554" spans="1:7">
      <c r="A1554" s="23">
        <v>2017</v>
      </c>
      <c r="B1554" s="23" t="s">
        <v>514</v>
      </c>
      <c r="C1554" s="22" t="s">
        <v>184</v>
      </c>
      <c r="D1554" s="23" t="s">
        <v>3561</v>
      </c>
      <c r="E1554" s="34" t="s">
        <v>206</v>
      </c>
      <c r="F1554" s="36">
        <v>50</v>
      </c>
      <c r="G1554" s="25">
        <v>40</v>
      </c>
    </row>
    <row r="1555" spans="1:7">
      <c r="A1555" s="23">
        <v>2017</v>
      </c>
      <c r="B1555" s="23" t="s">
        <v>514</v>
      </c>
      <c r="C1555" s="22" t="s">
        <v>184</v>
      </c>
      <c r="D1555" s="23" t="s">
        <v>3561</v>
      </c>
      <c r="E1555" s="34" t="s">
        <v>204</v>
      </c>
      <c r="F1555" s="36">
        <v>1</v>
      </c>
      <c r="G1555" s="25">
        <v>1</v>
      </c>
    </row>
    <row r="1556" spans="1:7">
      <c r="A1556" s="23">
        <v>2017</v>
      </c>
      <c r="B1556" s="23" t="s">
        <v>514</v>
      </c>
      <c r="C1556" s="22" t="s">
        <v>23</v>
      </c>
      <c r="D1556" s="23" t="s">
        <v>3562</v>
      </c>
      <c r="E1556" s="34" t="s">
        <v>205</v>
      </c>
      <c r="F1556" s="36">
        <v>24</v>
      </c>
      <c r="G1556" s="25">
        <v>3.625</v>
      </c>
    </row>
    <row r="1557" spans="1:7">
      <c r="A1557" s="23">
        <v>2017</v>
      </c>
      <c r="B1557" s="23" t="s">
        <v>514</v>
      </c>
      <c r="C1557" s="22" t="s">
        <v>23</v>
      </c>
      <c r="D1557" s="23" t="s">
        <v>3562</v>
      </c>
      <c r="E1557" s="34" t="s">
        <v>206</v>
      </c>
      <c r="F1557" s="36">
        <v>48</v>
      </c>
      <c r="G1557" s="25">
        <v>7.5250000000000004</v>
      </c>
    </row>
    <row r="1558" spans="1:7">
      <c r="A1558" s="23">
        <v>2017</v>
      </c>
      <c r="B1558" s="23" t="s">
        <v>514</v>
      </c>
      <c r="C1558" s="22" t="s">
        <v>23</v>
      </c>
      <c r="D1558" s="23" t="s">
        <v>3562</v>
      </c>
      <c r="E1558" s="34" t="s">
        <v>204</v>
      </c>
      <c r="F1558" s="36">
        <v>9</v>
      </c>
      <c r="G1558" s="25">
        <v>1.4</v>
      </c>
    </row>
    <row r="1559" spans="1:7">
      <c r="A1559" s="23">
        <v>2017</v>
      </c>
      <c r="B1559" s="23" t="s">
        <v>514</v>
      </c>
      <c r="C1559" s="22" t="s">
        <v>23</v>
      </c>
      <c r="D1559" s="23" t="s">
        <v>3561</v>
      </c>
      <c r="E1559" s="34" t="s">
        <v>207</v>
      </c>
      <c r="F1559" s="36">
        <v>25</v>
      </c>
      <c r="G1559" s="25">
        <v>25</v>
      </c>
    </row>
    <row r="1560" spans="1:7">
      <c r="A1560" s="23">
        <v>2017</v>
      </c>
      <c r="B1560" s="23" t="s">
        <v>514</v>
      </c>
      <c r="C1560" s="22" t="s">
        <v>23</v>
      </c>
      <c r="D1560" s="23" t="s">
        <v>3561</v>
      </c>
      <c r="E1560" s="34" t="s">
        <v>205</v>
      </c>
      <c r="F1560" s="36">
        <v>1</v>
      </c>
      <c r="G1560" s="25">
        <v>0.5</v>
      </c>
    </row>
    <row r="1561" spans="1:7">
      <c r="A1561" s="23">
        <v>2017</v>
      </c>
      <c r="B1561" s="23" t="s">
        <v>514</v>
      </c>
      <c r="C1561" s="22" t="s">
        <v>23</v>
      </c>
      <c r="D1561" s="23" t="s">
        <v>3561</v>
      </c>
      <c r="E1561" s="34" t="s">
        <v>206</v>
      </c>
      <c r="F1561" s="36">
        <v>39</v>
      </c>
      <c r="G1561" s="25">
        <v>38.5</v>
      </c>
    </row>
    <row r="1562" spans="1:7">
      <c r="A1562" s="23">
        <v>2017</v>
      </c>
      <c r="B1562" s="23" t="s">
        <v>514</v>
      </c>
      <c r="C1562" s="22" t="s">
        <v>23</v>
      </c>
      <c r="D1562" s="23" t="s">
        <v>3561</v>
      </c>
      <c r="E1562" s="34" t="s">
        <v>204</v>
      </c>
      <c r="F1562" s="36">
        <v>3</v>
      </c>
      <c r="G1562" s="25">
        <v>3</v>
      </c>
    </row>
    <row r="1563" spans="1:7">
      <c r="A1563" s="23">
        <v>2017</v>
      </c>
      <c r="B1563" s="23" t="s">
        <v>514</v>
      </c>
      <c r="C1563" s="22" t="s">
        <v>185</v>
      </c>
      <c r="D1563" s="23" t="s">
        <v>3562</v>
      </c>
      <c r="E1563" s="34" t="s">
        <v>207</v>
      </c>
      <c r="F1563" s="36">
        <v>9</v>
      </c>
      <c r="G1563" s="25">
        <v>1.0329999999999999</v>
      </c>
    </row>
    <row r="1564" spans="1:7">
      <c r="A1564" s="23">
        <v>2017</v>
      </c>
      <c r="B1564" s="23" t="s">
        <v>514</v>
      </c>
      <c r="C1564" s="22" t="s">
        <v>185</v>
      </c>
      <c r="D1564" s="23" t="s">
        <v>3562</v>
      </c>
      <c r="E1564" s="34" t="s">
        <v>205</v>
      </c>
      <c r="F1564" s="36">
        <v>63</v>
      </c>
      <c r="G1564" s="25">
        <v>10.017999999999999</v>
      </c>
    </row>
    <row r="1565" spans="1:7">
      <c r="A1565" s="23">
        <v>2017</v>
      </c>
      <c r="B1565" s="23" t="s">
        <v>514</v>
      </c>
      <c r="C1565" s="22" t="s">
        <v>185</v>
      </c>
      <c r="D1565" s="23" t="s">
        <v>3562</v>
      </c>
      <c r="E1565" s="34" t="s">
        <v>3569</v>
      </c>
      <c r="F1565" s="36">
        <v>1</v>
      </c>
      <c r="G1565" s="25">
        <v>0.1</v>
      </c>
    </row>
    <row r="1566" spans="1:7">
      <c r="A1566" s="23">
        <v>2017</v>
      </c>
      <c r="B1566" s="23" t="s">
        <v>514</v>
      </c>
      <c r="C1566" s="22" t="s">
        <v>185</v>
      </c>
      <c r="D1566" s="23" t="s">
        <v>3562</v>
      </c>
      <c r="E1566" s="34" t="s">
        <v>206</v>
      </c>
      <c r="F1566" s="36">
        <v>122</v>
      </c>
      <c r="G1566" s="25">
        <v>21.372249999999998</v>
      </c>
    </row>
    <row r="1567" spans="1:7">
      <c r="A1567" s="23">
        <v>2017</v>
      </c>
      <c r="B1567" s="23" t="s">
        <v>514</v>
      </c>
      <c r="C1567" s="22" t="s">
        <v>185</v>
      </c>
      <c r="D1567" s="23" t="s">
        <v>3562</v>
      </c>
      <c r="E1567" s="34" t="s">
        <v>204</v>
      </c>
      <c r="F1567" s="36">
        <v>106</v>
      </c>
      <c r="G1567" s="25">
        <v>22.457250000000002</v>
      </c>
    </row>
    <row r="1568" spans="1:7">
      <c r="A1568" s="23">
        <v>2017</v>
      </c>
      <c r="B1568" s="23" t="s">
        <v>514</v>
      </c>
      <c r="C1568" s="22" t="s">
        <v>185</v>
      </c>
      <c r="D1568" s="23" t="s">
        <v>3562</v>
      </c>
      <c r="E1568" s="34" t="s">
        <v>3570</v>
      </c>
      <c r="F1568" s="36">
        <v>4</v>
      </c>
      <c r="G1568" s="25">
        <v>0.65</v>
      </c>
    </row>
    <row r="1569" spans="1:7">
      <c r="A1569" s="23">
        <v>2017</v>
      </c>
      <c r="B1569" s="23" t="s">
        <v>514</v>
      </c>
      <c r="C1569" s="22" t="s">
        <v>185</v>
      </c>
      <c r="D1569" s="23" t="s">
        <v>3561</v>
      </c>
      <c r="E1569" s="34" t="s">
        <v>207</v>
      </c>
      <c r="F1569" s="36">
        <v>28</v>
      </c>
      <c r="G1569" s="25">
        <v>27</v>
      </c>
    </row>
    <row r="1570" spans="1:7">
      <c r="A1570" s="23">
        <v>2017</v>
      </c>
      <c r="B1570" s="23" t="s">
        <v>514</v>
      </c>
      <c r="C1570" s="22" t="s">
        <v>185</v>
      </c>
      <c r="D1570" s="23" t="s">
        <v>3561</v>
      </c>
      <c r="E1570" s="34" t="s">
        <v>205</v>
      </c>
      <c r="F1570" s="36">
        <v>6</v>
      </c>
      <c r="G1570" s="25">
        <v>6</v>
      </c>
    </row>
    <row r="1571" spans="1:7">
      <c r="A1571" s="23">
        <v>2017</v>
      </c>
      <c r="B1571" s="23" t="s">
        <v>514</v>
      </c>
      <c r="C1571" s="22" t="s">
        <v>185</v>
      </c>
      <c r="D1571" s="23" t="s">
        <v>3561</v>
      </c>
      <c r="E1571" s="34" t="s">
        <v>206</v>
      </c>
      <c r="F1571" s="36">
        <v>90</v>
      </c>
      <c r="G1571" s="25">
        <v>85.5</v>
      </c>
    </row>
    <row r="1572" spans="1:7">
      <c r="A1572" s="23">
        <v>2017</v>
      </c>
      <c r="B1572" s="23" t="s">
        <v>514</v>
      </c>
      <c r="C1572" s="22" t="s">
        <v>185</v>
      </c>
      <c r="D1572" s="23" t="s">
        <v>3561</v>
      </c>
      <c r="E1572" s="34" t="s">
        <v>204</v>
      </c>
      <c r="F1572" s="36">
        <v>18</v>
      </c>
      <c r="G1572" s="25">
        <v>17</v>
      </c>
    </row>
    <row r="1573" spans="1:7">
      <c r="A1573" s="23">
        <v>2017</v>
      </c>
      <c r="B1573" s="23" t="s">
        <v>514</v>
      </c>
      <c r="C1573" s="22" t="s">
        <v>3925</v>
      </c>
      <c r="D1573" s="23" t="s">
        <v>3562</v>
      </c>
      <c r="E1573" s="34" t="s">
        <v>207</v>
      </c>
      <c r="F1573" s="36">
        <v>19</v>
      </c>
      <c r="G1573" s="25">
        <v>3.4527500000000004</v>
      </c>
    </row>
    <row r="1574" spans="1:7">
      <c r="A1574" s="23">
        <v>2017</v>
      </c>
      <c r="B1574" s="23" t="s">
        <v>514</v>
      </c>
      <c r="C1574" s="22" t="s">
        <v>3925</v>
      </c>
      <c r="D1574" s="23" t="s">
        <v>3562</v>
      </c>
      <c r="E1574" s="34" t="s">
        <v>205</v>
      </c>
      <c r="F1574" s="36">
        <v>10</v>
      </c>
      <c r="G1574" s="25">
        <v>1.325</v>
      </c>
    </row>
    <row r="1575" spans="1:7">
      <c r="A1575" s="23">
        <v>2017</v>
      </c>
      <c r="B1575" s="23" t="s">
        <v>514</v>
      </c>
      <c r="C1575" s="22" t="s">
        <v>3925</v>
      </c>
      <c r="D1575" s="23" t="s">
        <v>3562</v>
      </c>
      <c r="E1575" s="34" t="s">
        <v>206</v>
      </c>
      <c r="F1575" s="36">
        <v>48</v>
      </c>
      <c r="G1575" s="25">
        <v>8.5665000000000013</v>
      </c>
    </row>
    <row r="1576" spans="1:7">
      <c r="A1576" s="23">
        <v>2017</v>
      </c>
      <c r="B1576" s="23" t="s">
        <v>514</v>
      </c>
      <c r="C1576" s="22" t="s">
        <v>3925</v>
      </c>
      <c r="D1576" s="23" t="s">
        <v>3562</v>
      </c>
      <c r="E1576" s="34" t="s">
        <v>204</v>
      </c>
      <c r="F1576" s="36">
        <v>41</v>
      </c>
      <c r="G1576" s="25">
        <v>7.6417499999999992</v>
      </c>
    </row>
    <row r="1577" spans="1:7">
      <c r="A1577" s="23">
        <v>2017</v>
      </c>
      <c r="B1577" s="23" t="s">
        <v>514</v>
      </c>
      <c r="C1577" s="22" t="s">
        <v>3925</v>
      </c>
      <c r="D1577" s="23" t="s">
        <v>3561</v>
      </c>
      <c r="E1577" s="34" t="s">
        <v>207</v>
      </c>
      <c r="F1577" s="36">
        <v>53</v>
      </c>
      <c r="G1577" s="25">
        <v>52</v>
      </c>
    </row>
    <row r="1578" spans="1:7">
      <c r="A1578" s="23">
        <v>2017</v>
      </c>
      <c r="B1578" s="23" t="s">
        <v>514</v>
      </c>
      <c r="C1578" s="22" t="s">
        <v>3925</v>
      </c>
      <c r="D1578" s="23" t="s">
        <v>3561</v>
      </c>
      <c r="E1578" s="34" t="s">
        <v>205</v>
      </c>
      <c r="F1578" s="36">
        <v>1</v>
      </c>
      <c r="G1578" s="25">
        <v>1</v>
      </c>
    </row>
    <row r="1579" spans="1:7">
      <c r="A1579" s="23">
        <v>2017</v>
      </c>
      <c r="B1579" s="23" t="s">
        <v>514</v>
      </c>
      <c r="C1579" s="22" t="s">
        <v>3925</v>
      </c>
      <c r="D1579" s="23" t="s">
        <v>3561</v>
      </c>
      <c r="E1579" s="34" t="s">
        <v>206</v>
      </c>
      <c r="F1579" s="36">
        <v>39</v>
      </c>
      <c r="G1579" s="25">
        <v>39</v>
      </c>
    </row>
    <row r="1580" spans="1:7">
      <c r="A1580" s="23">
        <v>2017</v>
      </c>
      <c r="B1580" s="23" t="s">
        <v>514</v>
      </c>
      <c r="C1580" s="22" t="s">
        <v>3925</v>
      </c>
      <c r="D1580" s="23" t="s">
        <v>3561</v>
      </c>
      <c r="E1580" s="34" t="s">
        <v>204</v>
      </c>
      <c r="F1580" s="36">
        <v>1</v>
      </c>
      <c r="G1580" s="25">
        <v>1</v>
      </c>
    </row>
    <row r="1581" spans="1:7">
      <c r="A1581" s="23">
        <v>2017</v>
      </c>
      <c r="B1581" s="23" t="s">
        <v>514</v>
      </c>
      <c r="C1581" s="22" t="s">
        <v>8102</v>
      </c>
      <c r="D1581" s="23" t="s">
        <v>3561</v>
      </c>
      <c r="E1581" s="34" t="s">
        <v>207</v>
      </c>
      <c r="F1581" s="36">
        <v>2</v>
      </c>
      <c r="G1581" s="25">
        <v>2</v>
      </c>
    </row>
    <row r="1582" spans="1:7">
      <c r="A1582" s="23">
        <v>2017</v>
      </c>
      <c r="B1582" s="23" t="s">
        <v>514</v>
      </c>
      <c r="C1582" s="22" t="s">
        <v>8102</v>
      </c>
      <c r="D1582" s="23" t="s">
        <v>3561</v>
      </c>
      <c r="E1582" s="34" t="s">
        <v>206</v>
      </c>
      <c r="F1582" s="36">
        <v>2</v>
      </c>
      <c r="G1582" s="25">
        <v>2</v>
      </c>
    </row>
    <row r="1583" spans="1:7">
      <c r="A1583" s="23">
        <v>2018</v>
      </c>
      <c r="B1583" s="23" t="s">
        <v>1886</v>
      </c>
      <c r="C1583" s="22" t="s">
        <v>5</v>
      </c>
      <c r="D1583" s="23" t="s">
        <v>3562</v>
      </c>
      <c r="E1583" s="34" t="s">
        <v>207</v>
      </c>
      <c r="F1583" s="36">
        <v>10</v>
      </c>
      <c r="G1583" s="25">
        <v>1.8292500000000003</v>
      </c>
    </row>
    <row r="1584" spans="1:7">
      <c r="A1584" s="23">
        <v>2018</v>
      </c>
      <c r="B1584" s="23" t="s">
        <v>1886</v>
      </c>
      <c r="C1584" s="22" t="s">
        <v>5</v>
      </c>
      <c r="D1584" s="23" t="s">
        <v>3562</v>
      </c>
      <c r="E1584" s="34" t="s">
        <v>205</v>
      </c>
      <c r="F1584" s="36">
        <v>36</v>
      </c>
      <c r="G1584" s="25">
        <v>8.7014999999999993</v>
      </c>
    </row>
    <row r="1585" spans="1:7">
      <c r="A1585" s="23">
        <v>2018</v>
      </c>
      <c r="B1585" s="23" t="s">
        <v>1886</v>
      </c>
      <c r="C1585" s="22" t="s">
        <v>5</v>
      </c>
      <c r="D1585" s="23" t="s">
        <v>3562</v>
      </c>
      <c r="E1585" s="34" t="s">
        <v>3569</v>
      </c>
      <c r="F1585" s="36">
        <v>3</v>
      </c>
      <c r="G1585" s="25">
        <v>0.78825000000000001</v>
      </c>
    </row>
    <row r="1586" spans="1:7">
      <c r="A1586" s="23">
        <v>2018</v>
      </c>
      <c r="B1586" s="23" t="s">
        <v>1886</v>
      </c>
      <c r="C1586" s="22" t="s">
        <v>5</v>
      </c>
      <c r="D1586" s="23" t="s">
        <v>3562</v>
      </c>
      <c r="E1586" s="34" t="s">
        <v>206</v>
      </c>
      <c r="F1586" s="36">
        <v>105</v>
      </c>
      <c r="G1586" s="25">
        <v>21.05125</v>
      </c>
    </row>
    <row r="1587" spans="1:7">
      <c r="A1587" s="23">
        <v>2018</v>
      </c>
      <c r="B1587" s="23" t="s">
        <v>1886</v>
      </c>
      <c r="C1587" s="22" t="s">
        <v>5</v>
      </c>
      <c r="D1587" s="23" t="s">
        <v>3562</v>
      </c>
      <c r="E1587" s="34" t="s">
        <v>204</v>
      </c>
      <c r="F1587" s="36">
        <v>70</v>
      </c>
      <c r="G1587" s="25">
        <v>15.69825</v>
      </c>
    </row>
    <row r="1588" spans="1:7">
      <c r="A1588" s="23">
        <v>2018</v>
      </c>
      <c r="B1588" s="23" t="s">
        <v>1886</v>
      </c>
      <c r="C1588" s="22" t="s">
        <v>5</v>
      </c>
      <c r="D1588" s="23" t="s">
        <v>3562</v>
      </c>
      <c r="E1588" s="34" t="s">
        <v>3570</v>
      </c>
      <c r="F1588" s="36">
        <v>1</v>
      </c>
      <c r="G1588" s="25">
        <v>0.17499999999999999</v>
      </c>
    </row>
    <row r="1589" spans="1:7">
      <c r="A1589" s="23">
        <v>2018</v>
      </c>
      <c r="B1589" s="23" t="s">
        <v>1886</v>
      </c>
      <c r="C1589" s="22" t="s">
        <v>5</v>
      </c>
      <c r="D1589" s="23" t="s">
        <v>3561</v>
      </c>
      <c r="E1589" s="34" t="s">
        <v>207</v>
      </c>
      <c r="F1589" s="36">
        <v>16</v>
      </c>
      <c r="G1589" s="25">
        <v>16</v>
      </c>
    </row>
    <row r="1590" spans="1:7">
      <c r="A1590" s="23">
        <v>2018</v>
      </c>
      <c r="B1590" s="23" t="s">
        <v>1886</v>
      </c>
      <c r="C1590" s="22" t="s">
        <v>5</v>
      </c>
      <c r="D1590" s="23" t="s">
        <v>3561</v>
      </c>
      <c r="E1590" s="34" t="s">
        <v>205</v>
      </c>
      <c r="F1590" s="36">
        <v>4</v>
      </c>
      <c r="G1590" s="25">
        <v>4</v>
      </c>
    </row>
    <row r="1591" spans="1:7">
      <c r="A1591" s="23">
        <v>2018</v>
      </c>
      <c r="B1591" s="23" t="s">
        <v>1886</v>
      </c>
      <c r="C1591" s="22" t="s">
        <v>5</v>
      </c>
      <c r="D1591" s="23" t="s">
        <v>3561</v>
      </c>
      <c r="E1591" s="34" t="s">
        <v>206</v>
      </c>
      <c r="F1591" s="36">
        <v>38</v>
      </c>
      <c r="G1591" s="25">
        <v>36</v>
      </c>
    </row>
    <row r="1592" spans="1:7">
      <c r="A1592" s="23">
        <v>2018</v>
      </c>
      <c r="B1592" s="23" t="s">
        <v>1886</v>
      </c>
      <c r="C1592" s="22" t="s">
        <v>5</v>
      </c>
      <c r="D1592" s="23" t="s">
        <v>3561</v>
      </c>
      <c r="E1592" s="34" t="s">
        <v>204</v>
      </c>
      <c r="F1592" s="36">
        <v>2</v>
      </c>
      <c r="G1592" s="25">
        <v>2</v>
      </c>
    </row>
    <row r="1593" spans="1:7">
      <c r="A1593" s="23">
        <v>2018</v>
      </c>
      <c r="B1593" s="23" t="s">
        <v>1886</v>
      </c>
      <c r="C1593" s="22" t="s">
        <v>10</v>
      </c>
      <c r="D1593" s="23" t="s">
        <v>3562</v>
      </c>
      <c r="E1593" s="34" t="s">
        <v>207</v>
      </c>
      <c r="F1593" s="36">
        <v>11</v>
      </c>
      <c r="G1593" s="25">
        <v>1.0985</v>
      </c>
    </row>
    <row r="1594" spans="1:7">
      <c r="A1594" s="23">
        <v>2018</v>
      </c>
      <c r="B1594" s="23" t="s">
        <v>1886</v>
      </c>
      <c r="C1594" s="22" t="s">
        <v>10</v>
      </c>
      <c r="D1594" s="23" t="s">
        <v>3562</v>
      </c>
      <c r="E1594" s="34" t="s">
        <v>205</v>
      </c>
      <c r="F1594" s="36">
        <v>21</v>
      </c>
      <c r="G1594" s="25">
        <v>2.7817500000000002</v>
      </c>
    </row>
    <row r="1595" spans="1:7">
      <c r="A1595" s="23">
        <v>2018</v>
      </c>
      <c r="B1595" s="23" t="s">
        <v>1886</v>
      </c>
      <c r="C1595" s="22" t="s">
        <v>10</v>
      </c>
      <c r="D1595" s="23" t="s">
        <v>3562</v>
      </c>
      <c r="E1595" s="34" t="s">
        <v>3569</v>
      </c>
      <c r="F1595" s="36">
        <v>18</v>
      </c>
      <c r="G1595" s="25">
        <v>3.0374999999999996</v>
      </c>
    </row>
    <row r="1596" spans="1:7">
      <c r="A1596" s="23">
        <v>2018</v>
      </c>
      <c r="B1596" s="23" t="s">
        <v>1886</v>
      </c>
      <c r="C1596" s="22" t="s">
        <v>10</v>
      </c>
      <c r="D1596" s="23" t="s">
        <v>3562</v>
      </c>
      <c r="E1596" s="34" t="s">
        <v>206</v>
      </c>
      <c r="F1596" s="36">
        <v>106</v>
      </c>
      <c r="G1596" s="25">
        <v>14.246250000000007</v>
      </c>
    </row>
    <row r="1597" spans="1:7">
      <c r="A1597" s="23">
        <v>2018</v>
      </c>
      <c r="B1597" s="23" t="s">
        <v>1886</v>
      </c>
      <c r="C1597" s="22" t="s">
        <v>10</v>
      </c>
      <c r="D1597" s="23" t="s">
        <v>3562</v>
      </c>
      <c r="E1597" s="34" t="s">
        <v>204</v>
      </c>
      <c r="F1597" s="36">
        <v>105</v>
      </c>
      <c r="G1597" s="25">
        <v>13.772999999999996</v>
      </c>
    </row>
    <row r="1598" spans="1:7">
      <c r="A1598" s="23">
        <v>2018</v>
      </c>
      <c r="B1598" s="23" t="s">
        <v>1886</v>
      </c>
      <c r="C1598" s="22" t="s">
        <v>10</v>
      </c>
      <c r="D1598" s="23" t="s">
        <v>3562</v>
      </c>
      <c r="E1598" s="34" t="s">
        <v>3570</v>
      </c>
      <c r="F1598" s="36">
        <v>9</v>
      </c>
      <c r="G1598" s="25">
        <v>1.2639999999999998</v>
      </c>
    </row>
    <row r="1599" spans="1:7">
      <c r="A1599" s="23">
        <v>2018</v>
      </c>
      <c r="B1599" s="23" t="s">
        <v>1886</v>
      </c>
      <c r="C1599" s="22" t="s">
        <v>10</v>
      </c>
      <c r="D1599" s="23" t="s">
        <v>3561</v>
      </c>
      <c r="E1599" s="34" t="s">
        <v>207</v>
      </c>
      <c r="F1599" s="36">
        <v>13</v>
      </c>
      <c r="G1599" s="25">
        <v>12</v>
      </c>
    </row>
    <row r="1600" spans="1:7">
      <c r="A1600" s="23">
        <v>2018</v>
      </c>
      <c r="B1600" s="23" t="s">
        <v>1886</v>
      </c>
      <c r="C1600" s="22" t="s">
        <v>10</v>
      </c>
      <c r="D1600" s="23" t="s">
        <v>3561</v>
      </c>
      <c r="E1600" s="34" t="s">
        <v>205</v>
      </c>
      <c r="F1600" s="36">
        <v>3</v>
      </c>
      <c r="G1600" s="25">
        <v>3</v>
      </c>
    </row>
    <row r="1601" spans="1:7">
      <c r="A1601" s="23">
        <v>2018</v>
      </c>
      <c r="B1601" s="23" t="s">
        <v>1886</v>
      </c>
      <c r="C1601" s="22" t="s">
        <v>10</v>
      </c>
      <c r="D1601" s="23" t="s">
        <v>3561</v>
      </c>
      <c r="E1601" s="34" t="s">
        <v>206</v>
      </c>
      <c r="F1601" s="36">
        <v>30</v>
      </c>
      <c r="G1601" s="25">
        <v>25</v>
      </c>
    </row>
    <row r="1602" spans="1:7">
      <c r="A1602" s="23">
        <v>2018</v>
      </c>
      <c r="B1602" s="23" t="s">
        <v>1886</v>
      </c>
      <c r="C1602" s="22" t="s">
        <v>10</v>
      </c>
      <c r="D1602" s="23" t="s">
        <v>3561</v>
      </c>
      <c r="E1602" s="34" t="s">
        <v>204</v>
      </c>
      <c r="F1602" s="36">
        <v>14</v>
      </c>
      <c r="G1602" s="25">
        <v>11.5</v>
      </c>
    </row>
    <row r="1603" spans="1:7">
      <c r="A1603" s="23">
        <v>2018</v>
      </c>
      <c r="B1603" s="23" t="s">
        <v>1886</v>
      </c>
      <c r="C1603" s="22" t="s">
        <v>14</v>
      </c>
      <c r="D1603" s="23" t="s">
        <v>3562</v>
      </c>
      <c r="E1603" s="34" t="s">
        <v>207</v>
      </c>
      <c r="F1603" s="36">
        <v>13</v>
      </c>
      <c r="G1603" s="25">
        <v>2.5187500000000007</v>
      </c>
    </row>
    <row r="1604" spans="1:7">
      <c r="A1604" s="23">
        <v>2018</v>
      </c>
      <c r="B1604" s="23" t="s">
        <v>1886</v>
      </c>
      <c r="C1604" s="22" t="s">
        <v>14</v>
      </c>
      <c r="D1604" s="23" t="s">
        <v>3562</v>
      </c>
      <c r="E1604" s="34" t="s">
        <v>205</v>
      </c>
      <c r="F1604" s="36">
        <v>14</v>
      </c>
      <c r="G1604" s="25">
        <v>2.1852499999999999</v>
      </c>
    </row>
    <row r="1605" spans="1:7">
      <c r="A1605" s="23">
        <v>2018</v>
      </c>
      <c r="B1605" s="23" t="s">
        <v>1886</v>
      </c>
      <c r="C1605" s="22" t="s">
        <v>14</v>
      </c>
      <c r="D1605" s="23" t="s">
        <v>3562</v>
      </c>
      <c r="E1605" s="34" t="s">
        <v>206</v>
      </c>
      <c r="F1605" s="36">
        <v>42</v>
      </c>
      <c r="G1605" s="25">
        <v>8.4872499999999995</v>
      </c>
    </row>
    <row r="1606" spans="1:7">
      <c r="A1606" s="23">
        <v>2018</v>
      </c>
      <c r="B1606" s="23" t="s">
        <v>1886</v>
      </c>
      <c r="C1606" s="22" t="s">
        <v>14</v>
      </c>
      <c r="D1606" s="23" t="s">
        <v>3562</v>
      </c>
      <c r="E1606" s="34" t="s">
        <v>204</v>
      </c>
      <c r="F1606" s="36">
        <v>33</v>
      </c>
      <c r="G1606" s="25">
        <v>6.3945000000000007</v>
      </c>
    </row>
    <row r="1607" spans="1:7">
      <c r="A1607" s="23">
        <v>2018</v>
      </c>
      <c r="B1607" s="23" t="s">
        <v>1886</v>
      </c>
      <c r="C1607" s="22" t="s">
        <v>14</v>
      </c>
      <c r="D1607" s="23" t="s">
        <v>3562</v>
      </c>
      <c r="E1607" s="34" t="s">
        <v>3570</v>
      </c>
      <c r="F1607" s="36">
        <v>1</v>
      </c>
      <c r="G1607" s="25">
        <v>0.2</v>
      </c>
    </row>
    <row r="1608" spans="1:7">
      <c r="A1608" s="23">
        <v>2018</v>
      </c>
      <c r="B1608" s="23" t="s">
        <v>1886</v>
      </c>
      <c r="C1608" s="22" t="s">
        <v>14</v>
      </c>
      <c r="D1608" s="23" t="s">
        <v>3561</v>
      </c>
      <c r="E1608" s="34" t="s">
        <v>207</v>
      </c>
      <c r="F1608" s="36">
        <v>99</v>
      </c>
      <c r="G1608" s="25">
        <v>98.5</v>
      </c>
    </row>
    <row r="1609" spans="1:7">
      <c r="A1609" s="23">
        <v>2018</v>
      </c>
      <c r="B1609" s="23" t="s">
        <v>1886</v>
      </c>
      <c r="C1609" s="22" t="s">
        <v>14</v>
      </c>
      <c r="D1609" s="23" t="s">
        <v>3561</v>
      </c>
      <c r="E1609" s="34" t="s">
        <v>206</v>
      </c>
      <c r="F1609" s="36">
        <v>53</v>
      </c>
      <c r="G1609" s="25">
        <v>50.5</v>
      </c>
    </row>
    <row r="1610" spans="1:7">
      <c r="A1610" s="23">
        <v>2018</v>
      </c>
      <c r="B1610" s="23" t="s">
        <v>1886</v>
      </c>
      <c r="C1610" s="22" t="s">
        <v>14</v>
      </c>
      <c r="D1610" s="23" t="s">
        <v>3561</v>
      </c>
      <c r="E1610" s="34" t="s">
        <v>204</v>
      </c>
      <c r="F1610" s="36">
        <v>1</v>
      </c>
      <c r="G1610" s="25">
        <v>1</v>
      </c>
    </row>
    <row r="1611" spans="1:7">
      <c r="A1611" s="23">
        <v>2018</v>
      </c>
      <c r="B1611" s="23" t="s">
        <v>1886</v>
      </c>
      <c r="C1611" s="22" t="s">
        <v>23</v>
      </c>
      <c r="D1611" s="23" t="s">
        <v>3562</v>
      </c>
      <c r="E1611" s="34" t="s">
        <v>207</v>
      </c>
      <c r="F1611" s="36">
        <v>17</v>
      </c>
      <c r="G1611" s="25">
        <v>1.4367500000000002</v>
      </c>
    </row>
    <row r="1612" spans="1:7">
      <c r="A1612" s="23">
        <v>2018</v>
      </c>
      <c r="B1612" s="23" t="s">
        <v>1886</v>
      </c>
      <c r="C1612" s="22" t="s">
        <v>23</v>
      </c>
      <c r="D1612" s="23" t="s">
        <v>3562</v>
      </c>
      <c r="E1612" s="34" t="s">
        <v>205</v>
      </c>
      <c r="F1612" s="36">
        <v>91</v>
      </c>
      <c r="G1612" s="25">
        <v>11.724749999999995</v>
      </c>
    </row>
    <row r="1613" spans="1:7">
      <c r="A1613" s="23">
        <v>2018</v>
      </c>
      <c r="B1613" s="23" t="s">
        <v>1886</v>
      </c>
      <c r="C1613" s="22" t="s">
        <v>23</v>
      </c>
      <c r="D1613" s="23" t="s">
        <v>3562</v>
      </c>
      <c r="E1613" s="34" t="s">
        <v>206</v>
      </c>
      <c r="F1613" s="36">
        <v>145</v>
      </c>
      <c r="G1613" s="25">
        <v>16.643499999999992</v>
      </c>
    </row>
    <row r="1614" spans="1:7">
      <c r="A1614" s="23">
        <v>2018</v>
      </c>
      <c r="B1614" s="23" t="s">
        <v>1886</v>
      </c>
      <c r="C1614" s="22" t="s">
        <v>23</v>
      </c>
      <c r="D1614" s="23" t="s">
        <v>3562</v>
      </c>
      <c r="E1614" s="34" t="s">
        <v>204</v>
      </c>
      <c r="F1614" s="36">
        <v>31</v>
      </c>
      <c r="G1614" s="25">
        <v>4.0914999999999999</v>
      </c>
    </row>
    <row r="1615" spans="1:7">
      <c r="A1615" s="23">
        <v>2018</v>
      </c>
      <c r="B1615" s="23" t="s">
        <v>1886</v>
      </c>
      <c r="C1615" s="22" t="s">
        <v>23</v>
      </c>
      <c r="D1615" s="23" t="s">
        <v>3562</v>
      </c>
      <c r="E1615" s="34" t="s">
        <v>3570</v>
      </c>
      <c r="F1615" s="36">
        <v>3</v>
      </c>
      <c r="G1615" s="25">
        <v>0.24375000000000002</v>
      </c>
    </row>
    <row r="1616" spans="1:7">
      <c r="A1616" s="23">
        <v>2018</v>
      </c>
      <c r="B1616" s="23" t="s">
        <v>1886</v>
      </c>
      <c r="C1616" s="22" t="s">
        <v>23</v>
      </c>
      <c r="D1616" s="23" t="s">
        <v>3561</v>
      </c>
      <c r="E1616" s="34" t="s">
        <v>207</v>
      </c>
      <c r="F1616" s="36">
        <v>47</v>
      </c>
      <c r="G1616" s="25">
        <v>47</v>
      </c>
    </row>
    <row r="1617" spans="1:7">
      <c r="A1617" s="23">
        <v>2018</v>
      </c>
      <c r="B1617" s="23" t="s">
        <v>1886</v>
      </c>
      <c r="C1617" s="22" t="s">
        <v>23</v>
      </c>
      <c r="D1617" s="23" t="s">
        <v>3561</v>
      </c>
      <c r="E1617" s="34" t="s">
        <v>205</v>
      </c>
      <c r="F1617" s="36">
        <v>1</v>
      </c>
      <c r="G1617" s="25">
        <v>1</v>
      </c>
    </row>
    <row r="1618" spans="1:7">
      <c r="A1618" s="23">
        <v>2018</v>
      </c>
      <c r="B1618" s="23" t="s">
        <v>1886</v>
      </c>
      <c r="C1618" s="22" t="s">
        <v>23</v>
      </c>
      <c r="D1618" s="23" t="s">
        <v>3561</v>
      </c>
      <c r="E1618" s="34" t="s">
        <v>206</v>
      </c>
      <c r="F1618" s="36">
        <v>22</v>
      </c>
      <c r="G1618" s="25">
        <v>21.5</v>
      </c>
    </row>
    <row r="1619" spans="1:7">
      <c r="A1619" s="23">
        <v>2018</v>
      </c>
      <c r="B1619" s="23" t="s">
        <v>1886</v>
      </c>
      <c r="C1619" s="22" t="s">
        <v>23</v>
      </c>
      <c r="D1619" s="23" t="s">
        <v>3561</v>
      </c>
      <c r="E1619" s="34" t="s">
        <v>204</v>
      </c>
      <c r="F1619" s="36">
        <v>1</v>
      </c>
      <c r="G1619" s="25">
        <v>1</v>
      </c>
    </row>
    <row r="1620" spans="1:7">
      <c r="A1620" s="23">
        <v>2018</v>
      </c>
      <c r="B1620" s="23" t="s">
        <v>1886</v>
      </c>
      <c r="C1620" s="22" t="s">
        <v>41</v>
      </c>
      <c r="D1620" s="23" t="s">
        <v>3562</v>
      </c>
      <c r="E1620" s="34" t="s">
        <v>207</v>
      </c>
      <c r="F1620" s="36">
        <v>8</v>
      </c>
      <c r="G1620" s="25">
        <v>0.53750000000000009</v>
      </c>
    </row>
    <row r="1621" spans="1:7">
      <c r="A1621" s="23">
        <v>2018</v>
      </c>
      <c r="B1621" s="23" t="s">
        <v>1886</v>
      </c>
      <c r="C1621" s="22" t="s">
        <v>41</v>
      </c>
      <c r="D1621" s="23" t="s">
        <v>3562</v>
      </c>
      <c r="E1621" s="34" t="s">
        <v>205</v>
      </c>
      <c r="F1621" s="36">
        <v>102</v>
      </c>
      <c r="G1621" s="25">
        <v>6.5442499999999999</v>
      </c>
    </row>
    <row r="1622" spans="1:7">
      <c r="A1622" s="23">
        <v>2018</v>
      </c>
      <c r="B1622" s="23" t="s">
        <v>1886</v>
      </c>
      <c r="C1622" s="22" t="s">
        <v>41</v>
      </c>
      <c r="D1622" s="23" t="s">
        <v>3562</v>
      </c>
      <c r="E1622" s="34" t="s">
        <v>206</v>
      </c>
      <c r="F1622" s="36">
        <v>86</v>
      </c>
      <c r="G1622" s="25">
        <v>7.2959999999999985</v>
      </c>
    </row>
    <row r="1623" spans="1:7">
      <c r="A1623" s="23">
        <v>2018</v>
      </c>
      <c r="B1623" s="23" t="s">
        <v>1886</v>
      </c>
      <c r="C1623" s="22" t="s">
        <v>41</v>
      </c>
      <c r="D1623" s="23" t="s">
        <v>3562</v>
      </c>
      <c r="E1623" s="34" t="s">
        <v>204</v>
      </c>
      <c r="F1623" s="36">
        <v>90</v>
      </c>
      <c r="G1623" s="25">
        <v>5.6167499999999952</v>
      </c>
    </row>
    <row r="1624" spans="1:7">
      <c r="A1624" s="23">
        <v>2018</v>
      </c>
      <c r="B1624" s="23" t="s">
        <v>1886</v>
      </c>
      <c r="C1624" s="22" t="s">
        <v>41</v>
      </c>
      <c r="D1624" s="23" t="s">
        <v>3562</v>
      </c>
      <c r="E1624" s="34" t="s">
        <v>3570</v>
      </c>
      <c r="F1624" s="36">
        <v>3</v>
      </c>
      <c r="G1624" s="25">
        <v>0.32500000000000001</v>
      </c>
    </row>
    <row r="1625" spans="1:7">
      <c r="A1625" s="23">
        <v>2018</v>
      </c>
      <c r="B1625" s="23" t="s">
        <v>1886</v>
      </c>
      <c r="C1625" s="22" t="s">
        <v>41</v>
      </c>
      <c r="D1625" s="23" t="s">
        <v>3561</v>
      </c>
      <c r="E1625" s="34" t="s">
        <v>207</v>
      </c>
      <c r="F1625" s="36">
        <v>21</v>
      </c>
      <c r="G1625" s="25">
        <v>20.25</v>
      </c>
    </row>
    <row r="1626" spans="1:7">
      <c r="A1626" s="23">
        <v>2018</v>
      </c>
      <c r="B1626" s="23" t="s">
        <v>1886</v>
      </c>
      <c r="C1626" s="22" t="s">
        <v>41</v>
      </c>
      <c r="D1626" s="23" t="s">
        <v>3561</v>
      </c>
      <c r="E1626" s="34" t="s">
        <v>205</v>
      </c>
      <c r="F1626" s="36">
        <v>10</v>
      </c>
      <c r="G1626" s="25">
        <v>7.25</v>
      </c>
    </row>
    <row r="1627" spans="1:7">
      <c r="A1627" s="23">
        <v>2018</v>
      </c>
      <c r="B1627" s="23" t="s">
        <v>1886</v>
      </c>
      <c r="C1627" s="22" t="s">
        <v>41</v>
      </c>
      <c r="D1627" s="23" t="s">
        <v>3561</v>
      </c>
      <c r="E1627" s="34" t="s">
        <v>206</v>
      </c>
      <c r="F1627" s="36">
        <v>14</v>
      </c>
      <c r="G1627" s="25">
        <v>8.75</v>
      </c>
    </row>
    <row r="1628" spans="1:7">
      <c r="A1628" s="23">
        <v>2018</v>
      </c>
      <c r="B1628" s="23" t="s">
        <v>1886</v>
      </c>
      <c r="C1628" s="22" t="s">
        <v>41</v>
      </c>
      <c r="D1628" s="23" t="s">
        <v>3561</v>
      </c>
      <c r="E1628" s="34" t="s">
        <v>204</v>
      </c>
      <c r="F1628" s="36">
        <v>4</v>
      </c>
      <c r="G1628" s="25">
        <v>2.75</v>
      </c>
    </row>
    <row r="1629" spans="1:7">
      <c r="A1629" s="23">
        <v>2018</v>
      </c>
      <c r="B1629" s="23" t="s">
        <v>1886</v>
      </c>
      <c r="C1629" s="22" t="s">
        <v>60</v>
      </c>
      <c r="D1629" s="23" t="s">
        <v>3562</v>
      </c>
      <c r="E1629" s="34" t="s">
        <v>207</v>
      </c>
      <c r="F1629" s="36">
        <v>12</v>
      </c>
      <c r="G1629" s="25">
        <v>1.2954999999999999</v>
      </c>
    </row>
    <row r="1630" spans="1:7">
      <c r="A1630" s="23">
        <v>2018</v>
      </c>
      <c r="B1630" s="23" t="s">
        <v>1886</v>
      </c>
      <c r="C1630" s="22" t="s">
        <v>60</v>
      </c>
      <c r="D1630" s="23" t="s">
        <v>3562</v>
      </c>
      <c r="E1630" s="34" t="s">
        <v>205</v>
      </c>
      <c r="F1630" s="36">
        <v>11</v>
      </c>
      <c r="G1630" s="25">
        <v>1.2117499999999999</v>
      </c>
    </row>
    <row r="1631" spans="1:7">
      <c r="A1631" s="23">
        <v>2018</v>
      </c>
      <c r="B1631" s="23" t="s">
        <v>1886</v>
      </c>
      <c r="C1631" s="22" t="s">
        <v>60</v>
      </c>
      <c r="D1631" s="23" t="s">
        <v>3562</v>
      </c>
      <c r="E1631" s="34" t="s">
        <v>206</v>
      </c>
      <c r="F1631" s="36">
        <v>55</v>
      </c>
      <c r="G1631" s="25">
        <v>6.1817500000000019</v>
      </c>
    </row>
    <row r="1632" spans="1:7">
      <c r="A1632" s="23">
        <v>2018</v>
      </c>
      <c r="B1632" s="23" t="s">
        <v>1886</v>
      </c>
      <c r="C1632" s="22" t="s">
        <v>60</v>
      </c>
      <c r="D1632" s="23" t="s">
        <v>3562</v>
      </c>
      <c r="E1632" s="34" t="s">
        <v>204</v>
      </c>
      <c r="F1632" s="36">
        <v>7</v>
      </c>
      <c r="G1632" s="25">
        <v>1.0787500000000001</v>
      </c>
    </row>
    <row r="1633" spans="1:7">
      <c r="A1633" s="23">
        <v>2018</v>
      </c>
      <c r="B1633" s="23" t="s">
        <v>1886</v>
      </c>
      <c r="C1633" s="22" t="s">
        <v>60</v>
      </c>
      <c r="D1633" s="23" t="s">
        <v>3562</v>
      </c>
      <c r="E1633" s="34" t="s">
        <v>3570</v>
      </c>
      <c r="F1633" s="36">
        <v>2</v>
      </c>
      <c r="G1633" s="25">
        <v>0.15250000000000002</v>
      </c>
    </row>
    <row r="1634" spans="1:7">
      <c r="A1634" s="23">
        <v>2018</v>
      </c>
      <c r="B1634" s="23" t="s">
        <v>1886</v>
      </c>
      <c r="C1634" s="22" t="s">
        <v>60</v>
      </c>
      <c r="D1634" s="23" t="s">
        <v>3561</v>
      </c>
      <c r="E1634" s="34" t="s">
        <v>207</v>
      </c>
      <c r="F1634" s="36">
        <v>18</v>
      </c>
      <c r="G1634" s="25">
        <v>18</v>
      </c>
    </row>
    <row r="1635" spans="1:7">
      <c r="A1635" s="23">
        <v>2018</v>
      </c>
      <c r="B1635" s="23" t="s">
        <v>1886</v>
      </c>
      <c r="C1635" s="22" t="s">
        <v>60</v>
      </c>
      <c r="D1635" s="23" t="s">
        <v>3561</v>
      </c>
      <c r="E1635" s="34" t="s">
        <v>206</v>
      </c>
      <c r="F1635" s="36">
        <v>18</v>
      </c>
      <c r="G1635" s="25">
        <v>17.024999999999999</v>
      </c>
    </row>
    <row r="1636" spans="1:7">
      <c r="A1636" s="23">
        <v>2018</v>
      </c>
      <c r="B1636" s="23" t="s">
        <v>1886</v>
      </c>
      <c r="C1636" s="22" t="s">
        <v>70</v>
      </c>
      <c r="D1636" s="23" t="s">
        <v>3562</v>
      </c>
      <c r="E1636" s="34" t="s">
        <v>207</v>
      </c>
      <c r="F1636" s="36">
        <v>10</v>
      </c>
      <c r="G1636" s="25">
        <v>0.74450000000000005</v>
      </c>
    </row>
    <row r="1637" spans="1:7">
      <c r="A1637" s="23">
        <v>2018</v>
      </c>
      <c r="B1637" s="23" t="s">
        <v>1886</v>
      </c>
      <c r="C1637" s="22" t="s">
        <v>70</v>
      </c>
      <c r="D1637" s="23" t="s">
        <v>3562</v>
      </c>
      <c r="E1637" s="34" t="s">
        <v>205</v>
      </c>
      <c r="F1637" s="36">
        <v>2</v>
      </c>
      <c r="G1637" s="25">
        <v>0.17499999999999999</v>
      </c>
    </row>
    <row r="1638" spans="1:7">
      <c r="A1638" s="23">
        <v>2018</v>
      </c>
      <c r="B1638" s="23" t="s">
        <v>1886</v>
      </c>
      <c r="C1638" s="22" t="s">
        <v>70</v>
      </c>
      <c r="D1638" s="23" t="s">
        <v>3562</v>
      </c>
      <c r="E1638" s="34" t="s">
        <v>206</v>
      </c>
      <c r="F1638" s="36">
        <v>32</v>
      </c>
      <c r="G1638" s="25">
        <v>4.0194999999999999</v>
      </c>
    </row>
    <row r="1639" spans="1:7">
      <c r="A1639" s="23">
        <v>2018</v>
      </c>
      <c r="B1639" s="23" t="s">
        <v>1886</v>
      </c>
      <c r="C1639" s="22" t="s">
        <v>70</v>
      </c>
      <c r="D1639" s="23" t="s">
        <v>3562</v>
      </c>
      <c r="E1639" s="34" t="s">
        <v>204</v>
      </c>
      <c r="F1639" s="36">
        <v>16</v>
      </c>
      <c r="G1639" s="25">
        <v>1.4532500000000002</v>
      </c>
    </row>
    <row r="1640" spans="1:7">
      <c r="A1640" s="23">
        <v>2018</v>
      </c>
      <c r="B1640" s="23" t="s">
        <v>1886</v>
      </c>
      <c r="C1640" s="22" t="s">
        <v>70</v>
      </c>
      <c r="D1640" s="23" t="s">
        <v>3561</v>
      </c>
      <c r="E1640" s="34" t="s">
        <v>207</v>
      </c>
      <c r="F1640" s="36">
        <v>39</v>
      </c>
      <c r="G1640" s="25">
        <v>38.5</v>
      </c>
    </row>
    <row r="1641" spans="1:7">
      <c r="A1641" s="23">
        <v>2018</v>
      </c>
      <c r="B1641" s="23" t="s">
        <v>1886</v>
      </c>
      <c r="C1641" s="22" t="s">
        <v>70</v>
      </c>
      <c r="D1641" s="23" t="s">
        <v>3561</v>
      </c>
      <c r="E1641" s="34" t="s">
        <v>206</v>
      </c>
      <c r="F1641" s="36">
        <v>11</v>
      </c>
      <c r="G1641" s="25">
        <v>10.5</v>
      </c>
    </row>
    <row r="1642" spans="1:7">
      <c r="A1642" s="23">
        <v>2018</v>
      </c>
      <c r="B1642" s="23" t="s">
        <v>1886</v>
      </c>
      <c r="C1642" s="22" t="s">
        <v>76</v>
      </c>
      <c r="D1642" s="23" t="s">
        <v>3562</v>
      </c>
      <c r="E1642" s="34" t="s">
        <v>207</v>
      </c>
      <c r="F1642" s="36">
        <v>12</v>
      </c>
      <c r="G1642" s="25">
        <v>3.0249999999999999</v>
      </c>
    </row>
    <row r="1643" spans="1:7">
      <c r="A1643" s="23">
        <v>2018</v>
      </c>
      <c r="B1643" s="23" t="s">
        <v>1886</v>
      </c>
      <c r="C1643" s="22" t="s">
        <v>76</v>
      </c>
      <c r="D1643" s="23" t="s">
        <v>3562</v>
      </c>
      <c r="E1643" s="34" t="s">
        <v>205</v>
      </c>
      <c r="F1643" s="36">
        <v>56</v>
      </c>
      <c r="G1643" s="25">
        <v>10.708000000000002</v>
      </c>
    </row>
    <row r="1644" spans="1:7">
      <c r="A1644" s="23">
        <v>2018</v>
      </c>
      <c r="B1644" s="23" t="s">
        <v>1886</v>
      </c>
      <c r="C1644" s="22" t="s">
        <v>76</v>
      </c>
      <c r="D1644" s="23" t="s">
        <v>3562</v>
      </c>
      <c r="E1644" s="34" t="s">
        <v>3569</v>
      </c>
      <c r="F1644" s="36">
        <v>3</v>
      </c>
      <c r="G1644" s="25">
        <v>0.65</v>
      </c>
    </row>
    <row r="1645" spans="1:7">
      <c r="A1645" s="23">
        <v>2018</v>
      </c>
      <c r="B1645" s="23" t="s">
        <v>1886</v>
      </c>
      <c r="C1645" s="22" t="s">
        <v>76</v>
      </c>
      <c r="D1645" s="23" t="s">
        <v>3562</v>
      </c>
      <c r="E1645" s="34" t="s">
        <v>206</v>
      </c>
      <c r="F1645" s="36">
        <v>149</v>
      </c>
      <c r="G1645" s="25">
        <v>35.033499999999997</v>
      </c>
    </row>
    <row r="1646" spans="1:7">
      <c r="A1646" s="23">
        <v>2018</v>
      </c>
      <c r="B1646" s="23" t="s">
        <v>1886</v>
      </c>
      <c r="C1646" s="22" t="s">
        <v>76</v>
      </c>
      <c r="D1646" s="23" t="s">
        <v>3562</v>
      </c>
      <c r="E1646" s="34" t="s">
        <v>204</v>
      </c>
      <c r="F1646" s="36">
        <v>114</v>
      </c>
      <c r="G1646" s="25">
        <v>22.955500000000004</v>
      </c>
    </row>
    <row r="1647" spans="1:7">
      <c r="A1647" s="23">
        <v>2018</v>
      </c>
      <c r="B1647" s="23" t="s">
        <v>1886</v>
      </c>
      <c r="C1647" s="22" t="s">
        <v>76</v>
      </c>
      <c r="D1647" s="23" t="s">
        <v>3562</v>
      </c>
      <c r="E1647" s="34" t="s">
        <v>3570</v>
      </c>
      <c r="F1647" s="36">
        <v>2</v>
      </c>
      <c r="G1647" s="25">
        <v>0.23449999999999999</v>
      </c>
    </row>
    <row r="1648" spans="1:7">
      <c r="A1648" s="23">
        <v>2018</v>
      </c>
      <c r="B1648" s="23" t="s">
        <v>1886</v>
      </c>
      <c r="C1648" s="22" t="s">
        <v>76</v>
      </c>
      <c r="D1648" s="23" t="s">
        <v>3561</v>
      </c>
      <c r="E1648" s="34" t="s">
        <v>207</v>
      </c>
      <c r="F1648" s="36">
        <v>16</v>
      </c>
      <c r="G1648" s="25">
        <v>16</v>
      </c>
    </row>
    <row r="1649" spans="1:7">
      <c r="A1649" s="23">
        <v>2018</v>
      </c>
      <c r="B1649" s="23" t="s">
        <v>1886</v>
      </c>
      <c r="C1649" s="22" t="s">
        <v>76</v>
      </c>
      <c r="D1649" s="23" t="s">
        <v>3561</v>
      </c>
      <c r="E1649" s="34" t="s">
        <v>205</v>
      </c>
      <c r="F1649" s="36">
        <v>2</v>
      </c>
      <c r="G1649" s="25">
        <v>1.75</v>
      </c>
    </row>
    <row r="1650" spans="1:7">
      <c r="A1650" s="23">
        <v>2018</v>
      </c>
      <c r="B1650" s="23" t="s">
        <v>1886</v>
      </c>
      <c r="C1650" s="22" t="s">
        <v>76</v>
      </c>
      <c r="D1650" s="23" t="s">
        <v>3561</v>
      </c>
      <c r="E1650" s="34" t="s">
        <v>206</v>
      </c>
      <c r="F1650" s="36">
        <v>37</v>
      </c>
      <c r="G1650" s="25">
        <v>36</v>
      </c>
    </row>
    <row r="1651" spans="1:7">
      <c r="A1651" s="23">
        <v>2018</v>
      </c>
      <c r="B1651" s="23" t="s">
        <v>1886</v>
      </c>
      <c r="C1651" s="22" t="s">
        <v>76</v>
      </c>
      <c r="D1651" s="23" t="s">
        <v>3561</v>
      </c>
      <c r="E1651" s="34" t="s">
        <v>204</v>
      </c>
      <c r="F1651" s="36">
        <v>3</v>
      </c>
      <c r="G1651" s="25">
        <v>3</v>
      </c>
    </row>
    <row r="1652" spans="1:7">
      <c r="A1652" s="23">
        <v>2018</v>
      </c>
      <c r="B1652" s="23" t="s">
        <v>1886</v>
      </c>
      <c r="C1652" s="22" t="s">
        <v>83</v>
      </c>
      <c r="D1652" s="23" t="s">
        <v>3562</v>
      </c>
      <c r="E1652" s="34" t="s">
        <v>207</v>
      </c>
      <c r="F1652" s="36">
        <v>3</v>
      </c>
      <c r="G1652" s="25">
        <v>0.1</v>
      </c>
    </row>
    <row r="1653" spans="1:7">
      <c r="A1653" s="23">
        <v>2018</v>
      </c>
      <c r="B1653" s="23" t="s">
        <v>1886</v>
      </c>
      <c r="C1653" s="22" t="s">
        <v>83</v>
      </c>
      <c r="D1653" s="23" t="s">
        <v>3562</v>
      </c>
      <c r="E1653" s="34" t="s">
        <v>206</v>
      </c>
      <c r="F1653" s="36">
        <v>1</v>
      </c>
      <c r="G1653" s="25">
        <v>0.22500000000000001</v>
      </c>
    </row>
    <row r="1654" spans="1:7">
      <c r="A1654" s="23">
        <v>2018</v>
      </c>
      <c r="B1654" s="23" t="s">
        <v>1886</v>
      </c>
      <c r="C1654" s="22" t="s">
        <v>83</v>
      </c>
      <c r="D1654" s="23" t="s">
        <v>3562</v>
      </c>
      <c r="E1654" s="34" t="s">
        <v>204</v>
      </c>
      <c r="F1654" s="36">
        <v>1</v>
      </c>
      <c r="G1654" s="25">
        <v>0.2</v>
      </c>
    </row>
    <row r="1655" spans="1:7">
      <c r="A1655" s="23">
        <v>2018</v>
      </c>
      <c r="B1655" s="23" t="s">
        <v>1886</v>
      </c>
      <c r="C1655" s="22" t="s">
        <v>83</v>
      </c>
      <c r="D1655" s="23" t="s">
        <v>3561</v>
      </c>
      <c r="E1655" s="34" t="s">
        <v>207</v>
      </c>
      <c r="F1655" s="36">
        <v>4</v>
      </c>
      <c r="G1655" s="25">
        <v>2.5499999999999998</v>
      </c>
    </row>
    <row r="1656" spans="1:7">
      <c r="A1656" s="23">
        <v>2018</v>
      </c>
      <c r="B1656" s="23" t="s">
        <v>1886</v>
      </c>
      <c r="C1656" s="22" t="s">
        <v>86</v>
      </c>
      <c r="D1656" s="23" t="s">
        <v>3562</v>
      </c>
      <c r="E1656" s="34" t="s">
        <v>207</v>
      </c>
      <c r="F1656" s="36">
        <v>9</v>
      </c>
      <c r="G1656" s="25">
        <v>0.87175000000000002</v>
      </c>
    </row>
    <row r="1657" spans="1:7">
      <c r="A1657" s="23">
        <v>2018</v>
      </c>
      <c r="B1657" s="23" t="s">
        <v>1886</v>
      </c>
      <c r="C1657" s="22" t="s">
        <v>86</v>
      </c>
      <c r="D1657" s="23" t="s">
        <v>3562</v>
      </c>
      <c r="E1657" s="34" t="s">
        <v>205</v>
      </c>
      <c r="F1657" s="36">
        <v>9</v>
      </c>
      <c r="G1657" s="25">
        <v>2.4944999999999999</v>
      </c>
    </row>
    <row r="1658" spans="1:7">
      <c r="A1658" s="23">
        <v>2018</v>
      </c>
      <c r="B1658" s="23" t="s">
        <v>1886</v>
      </c>
      <c r="C1658" s="22" t="s">
        <v>86</v>
      </c>
      <c r="D1658" s="23" t="s">
        <v>3562</v>
      </c>
      <c r="E1658" s="34" t="s">
        <v>206</v>
      </c>
      <c r="F1658" s="36">
        <v>24</v>
      </c>
      <c r="G1658" s="25">
        <v>2.8257499999999998</v>
      </c>
    </row>
    <row r="1659" spans="1:7">
      <c r="A1659" s="23">
        <v>2018</v>
      </c>
      <c r="B1659" s="23" t="s">
        <v>1886</v>
      </c>
      <c r="C1659" s="22" t="s">
        <v>86</v>
      </c>
      <c r="D1659" s="23" t="s">
        <v>3562</v>
      </c>
      <c r="E1659" s="34" t="s">
        <v>204</v>
      </c>
      <c r="F1659" s="36">
        <v>20</v>
      </c>
      <c r="G1659" s="25">
        <v>3.5249999999999999</v>
      </c>
    </row>
    <row r="1660" spans="1:7">
      <c r="A1660" s="23">
        <v>2018</v>
      </c>
      <c r="B1660" s="23" t="s">
        <v>1886</v>
      </c>
      <c r="C1660" s="22" t="s">
        <v>86</v>
      </c>
      <c r="D1660" s="23" t="s">
        <v>3561</v>
      </c>
      <c r="E1660" s="34" t="s">
        <v>207</v>
      </c>
      <c r="F1660" s="36">
        <v>11</v>
      </c>
      <c r="G1660" s="25">
        <v>10.5</v>
      </c>
    </row>
    <row r="1661" spans="1:7">
      <c r="A1661" s="23">
        <v>2018</v>
      </c>
      <c r="B1661" s="23" t="s">
        <v>1886</v>
      </c>
      <c r="C1661" s="22" t="s">
        <v>86</v>
      </c>
      <c r="D1661" s="23" t="s">
        <v>3561</v>
      </c>
      <c r="E1661" s="34" t="s">
        <v>205</v>
      </c>
      <c r="F1661" s="36">
        <v>1</v>
      </c>
      <c r="G1661" s="25">
        <v>1</v>
      </c>
    </row>
    <row r="1662" spans="1:7">
      <c r="A1662" s="23">
        <v>2018</v>
      </c>
      <c r="B1662" s="23" t="s">
        <v>1886</v>
      </c>
      <c r="C1662" s="22" t="s">
        <v>86</v>
      </c>
      <c r="D1662" s="23" t="s">
        <v>3561</v>
      </c>
      <c r="E1662" s="34" t="s">
        <v>206</v>
      </c>
      <c r="F1662" s="36">
        <v>16</v>
      </c>
      <c r="G1662" s="25">
        <v>14.5</v>
      </c>
    </row>
    <row r="1663" spans="1:7">
      <c r="A1663" s="23">
        <v>2018</v>
      </c>
      <c r="B1663" s="23" t="s">
        <v>1886</v>
      </c>
      <c r="C1663" s="22" t="s">
        <v>86</v>
      </c>
      <c r="D1663" s="23" t="s">
        <v>3561</v>
      </c>
      <c r="E1663" s="34" t="s">
        <v>204</v>
      </c>
      <c r="F1663" s="36">
        <v>1</v>
      </c>
      <c r="G1663" s="25">
        <v>0.5</v>
      </c>
    </row>
    <row r="1664" spans="1:7">
      <c r="A1664" s="23">
        <v>2018</v>
      </c>
      <c r="B1664" s="23" t="s">
        <v>1886</v>
      </c>
      <c r="C1664" s="22" t="s">
        <v>89</v>
      </c>
      <c r="D1664" s="23" t="s">
        <v>3561</v>
      </c>
      <c r="E1664" s="34" t="s">
        <v>207</v>
      </c>
      <c r="F1664" s="36">
        <v>3</v>
      </c>
      <c r="G1664" s="25">
        <v>2.5</v>
      </c>
    </row>
    <row r="1665" spans="1:7">
      <c r="A1665" s="23">
        <v>2018</v>
      </c>
      <c r="B1665" s="23" t="s">
        <v>1886</v>
      </c>
      <c r="C1665" s="22" t="s">
        <v>89</v>
      </c>
      <c r="D1665" s="23" t="s">
        <v>3561</v>
      </c>
      <c r="E1665" s="34" t="s">
        <v>205</v>
      </c>
      <c r="F1665" s="36">
        <v>4</v>
      </c>
      <c r="G1665" s="25">
        <v>3.5</v>
      </c>
    </row>
    <row r="1666" spans="1:7">
      <c r="A1666" s="23">
        <v>2018</v>
      </c>
      <c r="B1666" s="23" t="s">
        <v>1886</v>
      </c>
      <c r="C1666" s="22" t="s">
        <v>89</v>
      </c>
      <c r="D1666" s="23" t="s">
        <v>3561</v>
      </c>
      <c r="E1666" s="34" t="s">
        <v>206</v>
      </c>
      <c r="F1666" s="36">
        <v>15</v>
      </c>
      <c r="G1666" s="25">
        <v>14.5</v>
      </c>
    </row>
    <row r="1667" spans="1:7">
      <c r="A1667" s="23">
        <v>2018</v>
      </c>
      <c r="B1667" s="23" t="s">
        <v>1886</v>
      </c>
      <c r="C1667" s="22" t="s">
        <v>89</v>
      </c>
      <c r="D1667" s="23" t="s">
        <v>3561</v>
      </c>
      <c r="E1667" s="34" t="s">
        <v>204</v>
      </c>
      <c r="F1667" s="36">
        <v>1</v>
      </c>
      <c r="G1667" s="25">
        <v>1</v>
      </c>
    </row>
    <row r="1668" spans="1:7">
      <c r="A1668" s="23">
        <v>2018</v>
      </c>
      <c r="B1668" s="23" t="s">
        <v>1886</v>
      </c>
      <c r="C1668" s="22" t="s">
        <v>94</v>
      </c>
      <c r="D1668" s="23" t="s">
        <v>3562</v>
      </c>
      <c r="E1668" s="34" t="s">
        <v>207</v>
      </c>
      <c r="F1668" s="36">
        <v>8</v>
      </c>
      <c r="G1668" s="25">
        <v>0.52100000000000002</v>
      </c>
    </row>
    <row r="1669" spans="1:7">
      <c r="A1669" s="23">
        <v>2018</v>
      </c>
      <c r="B1669" s="23" t="s">
        <v>1886</v>
      </c>
      <c r="C1669" s="22" t="s">
        <v>94</v>
      </c>
      <c r="D1669" s="23" t="s">
        <v>3562</v>
      </c>
      <c r="E1669" s="34" t="s">
        <v>205</v>
      </c>
      <c r="F1669" s="36">
        <v>4</v>
      </c>
      <c r="G1669" s="25">
        <v>0.18125000000000002</v>
      </c>
    </row>
    <row r="1670" spans="1:7">
      <c r="A1670" s="23">
        <v>2018</v>
      </c>
      <c r="B1670" s="23" t="s">
        <v>1886</v>
      </c>
      <c r="C1670" s="22" t="s">
        <v>94</v>
      </c>
      <c r="D1670" s="23" t="s">
        <v>3562</v>
      </c>
      <c r="E1670" s="34" t="s">
        <v>206</v>
      </c>
      <c r="F1670" s="36">
        <v>11</v>
      </c>
      <c r="G1670" s="25">
        <v>0.67574999999999996</v>
      </c>
    </row>
    <row r="1671" spans="1:7">
      <c r="A1671" s="23">
        <v>2018</v>
      </c>
      <c r="B1671" s="23" t="s">
        <v>1886</v>
      </c>
      <c r="C1671" s="22" t="s">
        <v>94</v>
      </c>
      <c r="D1671" s="23" t="s">
        <v>3562</v>
      </c>
      <c r="E1671" s="34" t="s">
        <v>204</v>
      </c>
      <c r="F1671" s="36">
        <v>2</v>
      </c>
      <c r="G1671" s="25">
        <v>0.21575</v>
      </c>
    </row>
    <row r="1672" spans="1:7">
      <c r="A1672" s="23">
        <v>2018</v>
      </c>
      <c r="B1672" s="23" t="s">
        <v>1886</v>
      </c>
      <c r="C1672" s="22" t="s">
        <v>94</v>
      </c>
      <c r="D1672" s="23" t="s">
        <v>3562</v>
      </c>
      <c r="E1672" s="34" t="s">
        <v>3570</v>
      </c>
      <c r="F1672" s="36">
        <v>1</v>
      </c>
      <c r="G1672" s="25">
        <v>0.1</v>
      </c>
    </row>
    <row r="1673" spans="1:7">
      <c r="A1673" s="23">
        <v>2018</v>
      </c>
      <c r="B1673" s="23" t="s">
        <v>1886</v>
      </c>
      <c r="C1673" s="22" t="s">
        <v>94</v>
      </c>
      <c r="D1673" s="23" t="s">
        <v>3561</v>
      </c>
      <c r="E1673" s="34" t="s">
        <v>207</v>
      </c>
      <c r="F1673" s="36">
        <v>19</v>
      </c>
      <c r="G1673" s="25">
        <v>19</v>
      </c>
    </row>
    <row r="1674" spans="1:7">
      <c r="A1674" s="23">
        <v>2018</v>
      </c>
      <c r="B1674" s="23" t="s">
        <v>1886</v>
      </c>
      <c r="C1674" s="22" t="s">
        <v>94</v>
      </c>
      <c r="D1674" s="23" t="s">
        <v>3561</v>
      </c>
      <c r="E1674" s="34" t="s">
        <v>206</v>
      </c>
      <c r="F1674" s="36">
        <v>10</v>
      </c>
      <c r="G1674" s="25">
        <v>10</v>
      </c>
    </row>
    <row r="1675" spans="1:7">
      <c r="A1675" s="23">
        <v>2018</v>
      </c>
      <c r="B1675" s="23" t="s">
        <v>1886</v>
      </c>
      <c r="C1675" s="22" t="s">
        <v>100</v>
      </c>
      <c r="D1675" s="23" t="s">
        <v>3562</v>
      </c>
      <c r="E1675" s="34" t="s">
        <v>207</v>
      </c>
      <c r="F1675" s="36">
        <v>10</v>
      </c>
      <c r="G1675" s="25">
        <v>2.4027500000000002</v>
      </c>
    </row>
    <row r="1676" spans="1:7">
      <c r="A1676" s="23">
        <v>2018</v>
      </c>
      <c r="B1676" s="23" t="s">
        <v>1886</v>
      </c>
      <c r="C1676" s="22" t="s">
        <v>100</v>
      </c>
      <c r="D1676" s="23" t="s">
        <v>3562</v>
      </c>
      <c r="E1676" s="34" t="s">
        <v>205</v>
      </c>
      <c r="F1676" s="36">
        <v>1</v>
      </c>
      <c r="G1676" s="25">
        <v>0.05</v>
      </c>
    </row>
    <row r="1677" spans="1:7">
      <c r="A1677" s="23">
        <v>2018</v>
      </c>
      <c r="B1677" s="23" t="s">
        <v>1886</v>
      </c>
      <c r="C1677" s="22" t="s">
        <v>100</v>
      </c>
      <c r="D1677" s="23" t="s">
        <v>3562</v>
      </c>
      <c r="E1677" s="34" t="s">
        <v>206</v>
      </c>
      <c r="F1677" s="36">
        <v>11</v>
      </c>
      <c r="G1677" s="25">
        <v>3.0500000000000003</v>
      </c>
    </row>
    <row r="1678" spans="1:7">
      <c r="A1678" s="23">
        <v>2018</v>
      </c>
      <c r="B1678" s="23" t="s">
        <v>1886</v>
      </c>
      <c r="C1678" s="22" t="s">
        <v>100</v>
      </c>
      <c r="D1678" s="23" t="s">
        <v>3562</v>
      </c>
      <c r="E1678" s="34" t="s">
        <v>204</v>
      </c>
      <c r="F1678" s="36">
        <v>7</v>
      </c>
      <c r="G1678" s="25">
        <v>0.82499999999999996</v>
      </c>
    </row>
    <row r="1679" spans="1:7">
      <c r="A1679" s="23">
        <v>2018</v>
      </c>
      <c r="B1679" s="23" t="s">
        <v>1886</v>
      </c>
      <c r="C1679" s="22" t="s">
        <v>100</v>
      </c>
      <c r="D1679" s="23" t="s">
        <v>3561</v>
      </c>
      <c r="E1679" s="34" t="s">
        <v>207</v>
      </c>
      <c r="F1679" s="36">
        <v>18</v>
      </c>
      <c r="G1679" s="25">
        <v>18</v>
      </c>
    </row>
    <row r="1680" spans="1:7">
      <c r="A1680" s="23">
        <v>2018</v>
      </c>
      <c r="B1680" s="23" t="s">
        <v>1886</v>
      </c>
      <c r="C1680" s="22" t="s">
        <v>100</v>
      </c>
      <c r="D1680" s="23" t="s">
        <v>3561</v>
      </c>
      <c r="E1680" s="34" t="s">
        <v>206</v>
      </c>
      <c r="F1680" s="36">
        <v>2</v>
      </c>
      <c r="G1680" s="25">
        <v>1.1499999999999999</v>
      </c>
    </row>
    <row r="1681" spans="1:7">
      <c r="A1681" s="23">
        <v>2018</v>
      </c>
      <c r="B1681" s="23" t="s">
        <v>1886</v>
      </c>
      <c r="C1681" s="22" t="s">
        <v>100</v>
      </c>
      <c r="D1681" s="23" t="s">
        <v>3561</v>
      </c>
      <c r="E1681" s="34" t="s">
        <v>204</v>
      </c>
      <c r="F1681" s="36">
        <v>4</v>
      </c>
      <c r="G1681" s="25">
        <v>4</v>
      </c>
    </row>
    <row r="1682" spans="1:7">
      <c r="A1682" s="23">
        <v>2018</v>
      </c>
      <c r="B1682" s="23" t="s">
        <v>1886</v>
      </c>
      <c r="C1682" s="22" t="s">
        <v>104</v>
      </c>
      <c r="D1682" s="23" t="s">
        <v>3562</v>
      </c>
      <c r="E1682" s="34" t="s">
        <v>207</v>
      </c>
      <c r="F1682" s="36">
        <v>22</v>
      </c>
      <c r="G1682" s="25">
        <v>1.8267499999999999</v>
      </c>
    </row>
    <row r="1683" spans="1:7">
      <c r="A1683" s="23">
        <v>2018</v>
      </c>
      <c r="B1683" s="23" t="s">
        <v>1886</v>
      </c>
      <c r="C1683" s="22" t="s">
        <v>104</v>
      </c>
      <c r="D1683" s="23" t="s">
        <v>3562</v>
      </c>
      <c r="E1683" s="34" t="s">
        <v>205</v>
      </c>
      <c r="F1683" s="36">
        <v>54</v>
      </c>
      <c r="G1683" s="25">
        <v>7.4682500000000012</v>
      </c>
    </row>
    <row r="1684" spans="1:7">
      <c r="A1684" s="23">
        <v>2018</v>
      </c>
      <c r="B1684" s="23" t="s">
        <v>1886</v>
      </c>
      <c r="C1684" s="22" t="s">
        <v>104</v>
      </c>
      <c r="D1684" s="23" t="s">
        <v>3562</v>
      </c>
      <c r="E1684" s="34" t="s">
        <v>206</v>
      </c>
      <c r="F1684" s="36">
        <v>137</v>
      </c>
      <c r="G1684" s="25">
        <v>18.424249999999997</v>
      </c>
    </row>
    <row r="1685" spans="1:7">
      <c r="A1685" s="23">
        <v>2018</v>
      </c>
      <c r="B1685" s="23" t="s">
        <v>1886</v>
      </c>
      <c r="C1685" s="22" t="s">
        <v>104</v>
      </c>
      <c r="D1685" s="23" t="s">
        <v>3562</v>
      </c>
      <c r="E1685" s="34" t="s">
        <v>204</v>
      </c>
      <c r="F1685" s="36">
        <v>75</v>
      </c>
      <c r="G1685" s="25">
        <v>10.856750000000002</v>
      </c>
    </row>
    <row r="1686" spans="1:7">
      <c r="A1686" s="23">
        <v>2018</v>
      </c>
      <c r="B1686" s="23" t="s">
        <v>1886</v>
      </c>
      <c r="C1686" s="22" t="s">
        <v>104</v>
      </c>
      <c r="D1686" s="23" t="s">
        <v>3562</v>
      </c>
      <c r="E1686" s="34" t="s">
        <v>3570</v>
      </c>
      <c r="F1686" s="36">
        <v>3</v>
      </c>
      <c r="G1686" s="25">
        <v>0.22500000000000001</v>
      </c>
    </row>
    <row r="1687" spans="1:7">
      <c r="A1687" s="23">
        <v>2018</v>
      </c>
      <c r="B1687" s="23" t="s">
        <v>1886</v>
      </c>
      <c r="C1687" s="22" t="s">
        <v>104</v>
      </c>
      <c r="D1687" s="23" t="s">
        <v>3561</v>
      </c>
      <c r="E1687" s="34" t="s">
        <v>207</v>
      </c>
      <c r="F1687" s="36">
        <v>67</v>
      </c>
      <c r="G1687" s="25">
        <v>67</v>
      </c>
    </row>
    <row r="1688" spans="1:7">
      <c r="A1688" s="23">
        <v>2018</v>
      </c>
      <c r="B1688" s="23" t="s">
        <v>1886</v>
      </c>
      <c r="C1688" s="22" t="s">
        <v>104</v>
      </c>
      <c r="D1688" s="23" t="s">
        <v>3561</v>
      </c>
      <c r="E1688" s="34" t="s">
        <v>205</v>
      </c>
      <c r="F1688" s="36">
        <v>1</v>
      </c>
      <c r="G1688" s="25">
        <v>1</v>
      </c>
    </row>
    <row r="1689" spans="1:7">
      <c r="A1689" s="23">
        <v>2018</v>
      </c>
      <c r="B1689" s="23" t="s">
        <v>1886</v>
      </c>
      <c r="C1689" s="22" t="s">
        <v>104</v>
      </c>
      <c r="D1689" s="23" t="s">
        <v>3561</v>
      </c>
      <c r="E1689" s="34" t="s">
        <v>206</v>
      </c>
      <c r="F1689" s="36">
        <v>26</v>
      </c>
      <c r="G1689" s="25">
        <v>26</v>
      </c>
    </row>
    <row r="1690" spans="1:7">
      <c r="A1690" s="23">
        <v>2018</v>
      </c>
      <c r="B1690" s="23" t="s">
        <v>1886</v>
      </c>
      <c r="C1690" s="22" t="s">
        <v>104</v>
      </c>
      <c r="D1690" s="23" t="s">
        <v>3561</v>
      </c>
      <c r="E1690" s="34" t="s">
        <v>204</v>
      </c>
      <c r="F1690" s="36">
        <v>1</v>
      </c>
      <c r="G1690" s="25">
        <v>1</v>
      </c>
    </row>
    <row r="1691" spans="1:7">
      <c r="A1691" s="23">
        <v>2018</v>
      </c>
      <c r="B1691" s="23" t="s">
        <v>1886</v>
      </c>
      <c r="C1691" s="22" t="s">
        <v>120</v>
      </c>
      <c r="D1691" s="23" t="s">
        <v>3562</v>
      </c>
      <c r="E1691" s="34" t="s">
        <v>205</v>
      </c>
      <c r="F1691" s="36">
        <v>5</v>
      </c>
      <c r="G1691" s="25">
        <v>0.54475000000000007</v>
      </c>
    </row>
    <row r="1692" spans="1:7">
      <c r="A1692" s="23">
        <v>2018</v>
      </c>
      <c r="B1692" s="23" t="s">
        <v>1886</v>
      </c>
      <c r="C1692" s="22" t="s">
        <v>120</v>
      </c>
      <c r="D1692" s="23" t="s">
        <v>3562</v>
      </c>
      <c r="E1692" s="34" t="s">
        <v>4105</v>
      </c>
      <c r="F1692" s="36">
        <v>6</v>
      </c>
      <c r="G1692" s="25">
        <v>0.56874999999999987</v>
      </c>
    </row>
    <row r="1693" spans="1:7">
      <c r="A1693" s="23">
        <v>2018</v>
      </c>
      <c r="B1693" s="23" t="s">
        <v>1886</v>
      </c>
      <c r="C1693" s="22" t="s">
        <v>120</v>
      </c>
      <c r="D1693" s="23" t="s">
        <v>3562</v>
      </c>
      <c r="E1693" s="34" t="s">
        <v>206</v>
      </c>
      <c r="F1693" s="36">
        <v>4</v>
      </c>
      <c r="G1693" s="25">
        <v>0.35349999999999998</v>
      </c>
    </row>
    <row r="1694" spans="1:7">
      <c r="A1694" s="23">
        <v>2018</v>
      </c>
      <c r="B1694" s="23" t="s">
        <v>1886</v>
      </c>
      <c r="C1694" s="22" t="s">
        <v>120</v>
      </c>
      <c r="D1694" s="23" t="s">
        <v>3562</v>
      </c>
      <c r="E1694" s="34" t="s">
        <v>204</v>
      </c>
      <c r="F1694" s="36">
        <v>6</v>
      </c>
      <c r="G1694" s="25">
        <v>1.7265000000000001</v>
      </c>
    </row>
    <row r="1695" spans="1:7">
      <c r="A1695" s="23">
        <v>2018</v>
      </c>
      <c r="B1695" s="23" t="s">
        <v>1886</v>
      </c>
      <c r="C1695" s="22" t="s">
        <v>120</v>
      </c>
      <c r="D1695" s="23" t="s">
        <v>3562</v>
      </c>
      <c r="E1695" s="34" t="s">
        <v>3570</v>
      </c>
      <c r="F1695" s="36">
        <v>2</v>
      </c>
      <c r="G1695" s="25">
        <v>0.5867500000000001</v>
      </c>
    </row>
    <row r="1696" spans="1:7">
      <c r="A1696" s="23">
        <v>2018</v>
      </c>
      <c r="B1696" s="23" t="s">
        <v>1886</v>
      </c>
      <c r="C1696" s="22" t="s">
        <v>120</v>
      </c>
      <c r="D1696" s="23" t="s">
        <v>3562</v>
      </c>
      <c r="E1696" s="34" t="s">
        <v>4106</v>
      </c>
      <c r="F1696" s="36">
        <v>5</v>
      </c>
      <c r="G1696" s="25">
        <v>0.42975000000000002</v>
      </c>
    </row>
    <row r="1697" spans="1:7">
      <c r="A1697" s="23">
        <v>2018</v>
      </c>
      <c r="B1697" s="23" t="s">
        <v>1886</v>
      </c>
      <c r="C1697" s="22" t="s">
        <v>120</v>
      </c>
      <c r="D1697" s="23" t="s">
        <v>3561</v>
      </c>
      <c r="E1697" s="34" t="s">
        <v>207</v>
      </c>
      <c r="F1697" s="36">
        <v>23</v>
      </c>
      <c r="G1697" s="25">
        <v>21.25</v>
      </c>
    </row>
    <row r="1698" spans="1:7">
      <c r="A1698" s="23">
        <v>2018</v>
      </c>
      <c r="B1698" s="23" t="s">
        <v>1886</v>
      </c>
      <c r="C1698" s="22" t="s">
        <v>120</v>
      </c>
      <c r="D1698" s="23" t="s">
        <v>3561</v>
      </c>
      <c r="E1698" s="34" t="s">
        <v>205</v>
      </c>
      <c r="F1698" s="36">
        <v>2</v>
      </c>
      <c r="G1698" s="25">
        <v>2</v>
      </c>
    </row>
    <row r="1699" spans="1:7">
      <c r="A1699" s="23">
        <v>2018</v>
      </c>
      <c r="B1699" s="23" t="s">
        <v>1886</v>
      </c>
      <c r="C1699" s="22" t="s">
        <v>120</v>
      </c>
      <c r="D1699" s="23" t="s">
        <v>3561</v>
      </c>
      <c r="E1699" s="34" t="s">
        <v>4105</v>
      </c>
      <c r="F1699" s="36">
        <v>110</v>
      </c>
      <c r="G1699" s="25">
        <v>51.75</v>
      </c>
    </row>
    <row r="1700" spans="1:7">
      <c r="A1700" s="23">
        <v>2018</v>
      </c>
      <c r="B1700" s="23" t="s">
        <v>1886</v>
      </c>
      <c r="C1700" s="22" t="s">
        <v>120</v>
      </c>
      <c r="D1700" s="23" t="s">
        <v>3561</v>
      </c>
      <c r="E1700" s="34" t="s">
        <v>206</v>
      </c>
      <c r="F1700" s="36">
        <v>27</v>
      </c>
      <c r="G1700" s="25">
        <v>24.5</v>
      </c>
    </row>
    <row r="1701" spans="1:7">
      <c r="A1701" s="23">
        <v>2018</v>
      </c>
      <c r="B1701" s="23" t="s">
        <v>1886</v>
      </c>
      <c r="C1701" s="22" t="s">
        <v>120</v>
      </c>
      <c r="D1701" s="23" t="s">
        <v>3561</v>
      </c>
      <c r="E1701" s="34" t="s">
        <v>204</v>
      </c>
      <c r="F1701" s="36">
        <v>7</v>
      </c>
      <c r="G1701" s="25">
        <v>6.25</v>
      </c>
    </row>
    <row r="1702" spans="1:7">
      <c r="A1702" s="23">
        <v>2018</v>
      </c>
      <c r="B1702" s="23" t="s">
        <v>1886</v>
      </c>
      <c r="C1702" s="22" t="s">
        <v>120</v>
      </c>
      <c r="D1702" s="23" t="s">
        <v>3561</v>
      </c>
      <c r="E1702" s="34" t="s">
        <v>4106</v>
      </c>
      <c r="F1702" s="36">
        <v>69</v>
      </c>
      <c r="G1702" s="25">
        <v>31</v>
      </c>
    </row>
    <row r="1703" spans="1:7">
      <c r="A1703" s="23">
        <v>2018</v>
      </c>
      <c r="B1703" s="23" t="s">
        <v>1886</v>
      </c>
      <c r="C1703" s="22" t="s">
        <v>156</v>
      </c>
      <c r="D1703" s="23" t="s">
        <v>3561</v>
      </c>
      <c r="E1703" s="34" t="s">
        <v>207</v>
      </c>
      <c r="F1703" s="36">
        <v>5</v>
      </c>
      <c r="G1703" s="25">
        <v>4.9249999999999998</v>
      </c>
    </row>
    <row r="1704" spans="1:7">
      <c r="A1704" s="23">
        <v>2018</v>
      </c>
      <c r="B1704" s="23" t="s">
        <v>1886</v>
      </c>
      <c r="C1704" s="22" t="s">
        <v>156</v>
      </c>
      <c r="D1704" s="23" t="s">
        <v>3561</v>
      </c>
      <c r="E1704" s="34" t="s">
        <v>205</v>
      </c>
      <c r="F1704" s="36">
        <v>8</v>
      </c>
      <c r="G1704" s="25">
        <v>4.5999999999999996</v>
      </c>
    </row>
    <row r="1705" spans="1:7">
      <c r="A1705" s="23">
        <v>2018</v>
      </c>
      <c r="B1705" s="23" t="s">
        <v>1886</v>
      </c>
      <c r="C1705" s="22" t="s">
        <v>156</v>
      </c>
      <c r="D1705" s="23" t="s">
        <v>3561</v>
      </c>
      <c r="E1705" s="34" t="s">
        <v>4105</v>
      </c>
      <c r="F1705" s="36">
        <v>128</v>
      </c>
      <c r="G1705" s="25">
        <v>52.375000000000007</v>
      </c>
    </row>
    <row r="1706" spans="1:7">
      <c r="A1706" s="23">
        <v>2018</v>
      </c>
      <c r="B1706" s="23" t="s">
        <v>1886</v>
      </c>
      <c r="C1706" s="22" t="s">
        <v>156</v>
      </c>
      <c r="D1706" s="23" t="s">
        <v>3561</v>
      </c>
      <c r="E1706" s="34" t="s">
        <v>206</v>
      </c>
      <c r="F1706" s="36">
        <v>15</v>
      </c>
      <c r="G1706" s="25">
        <v>10.625</v>
      </c>
    </row>
    <row r="1707" spans="1:7">
      <c r="A1707" s="23">
        <v>2018</v>
      </c>
      <c r="B1707" s="23" t="s">
        <v>1886</v>
      </c>
      <c r="C1707" s="22" t="s">
        <v>156</v>
      </c>
      <c r="D1707" s="23" t="s">
        <v>3561</v>
      </c>
      <c r="E1707" s="34" t="s">
        <v>204</v>
      </c>
      <c r="F1707" s="36">
        <v>14</v>
      </c>
      <c r="G1707" s="25">
        <v>6.2</v>
      </c>
    </row>
    <row r="1708" spans="1:7">
      <c r="A1708" s="23">
        <v>2018</v>
      </c>
      <c r="B1708" s="23" t="s">
        <v>1886</v>
      </c>
      <c r="C1708" s="22" t="s">
        <v>164</v>
      </c>
      <c r="D1708" s="23" t="s">
        <v>3562</v>
      </c>
      <c r="E1708" s="34" t="s">
        <v>207</v>
      </c>
      <c r="F1708" s="36">
        <v>5</v>
      </c>
      <c r="G1708" s="25">
        <v>0.8125</v>
      </c>
    </row>
    <row r="1709" spans="1:7">
      <c r="A1709" s="23">
        <v>2018</v>
      </c>
      <c r="B1709" s="23" t="s">
        <v>1886</v>
      </c>
      <c r="C1709" s="22" t="s">
        <v>164</v>
      </c>
      <c r="D1709" s="23" t="s">
        <v>3562</v>
      </c>
      <c r="E1709" s="34" t="s">
        <v>205</v>
      </c>
      <c r="F1709" s="36">
        <v>12</v>
      </c>
      <c r="G1709" s="25">
        <v>1.9292500000000001</v>
      </c>
    </row>
    <row r="1710" spans="1:7">
      <c r="A1710" s="23">
        <v>2018</v>
      </c>
      <c r="B1710" s="23" t="s">
        <v>1886</v>
      </c>
      <c r="C1710" s="22" t="s">
        <v>164</v>
      </c>
      <c r="D1710" s="23" t="s">
        <v>3562</v>
      </c>
      <c r="E1710" s="34" t="s">
        <v>4105</v>
      </c>
      <c r="F1710" s="36">
        <v>1</v>
      </c>
      <c r="G1710" s="25">
        <v>0.05</v>
      </c>
    </row>
    <row r="1711" spans="1:7">
      <c r="A1711" s="23">
        <v>2018</v>
      </c>
      <c r="B1711" s="23" t="s">
        <v>1886</v>
      </c>
      <c r="C1711" s="22" t="s">
        <v>164</v>
      </c>
      <c r="D1711" s="23" t="s">
        <v>3562</v>
      </c>
      <c r="E1711" s="34" t="s">
        <v>206</v>
      </c>
      <c r="F1711" s="36">
        <v>35</v>
      </c>
      <c r="G1711" s="25">
        <v>6.4330000000000016</v>
      </c>
    </row>
    <row r="1712" spans="1:7">
      <c r="A1712" s="23">
        <v>2018</v>
      </c>
      <c r="B1712" s="23" t="s">
        <v>1886</v>
      </c>
      <c r="C1712" s="22" t="s">
        <v>164</v>
      </c>
      <c r="D1712" s="23" t="s">
        <v>3562</v>
      </c>
      <c r="E1712" s="34" t="s">
        <v>204</v>
      </c>
      <c r="F1712" s="36">
        <v>13</v>
      </c>
      <c r="G1712" s="25">
        <v>2.19075</v>
      </c>
    </row>
    <row r="1713" spans="1:7">
      <c r="A1713" s="23">
        <v>2018</v>
      </c>
      <c r="B1713" s="23" t="s">
        <v>1886</v>
      </c>
      <c r="C1713" s="22" t="s">
        <v>164</v>
      </c>
      <c r="D1713" s="23" t="s">
        <v>3562</v>
      </c>
      <c r="E1713" s="34" t="s">
        <v>3570</v>
      </c>
      <c r="F1713" s="36">
        <v>1</v>
      </c>
      <c r="G1713" s="25">
        <v>0.05</v>
      </c>
    </row>
    <row r="1714" spans="1:7">
      <c r="A1714" s="23">
        <v>2018</v>
      </c>
      <c r="B1714" s="23" t="s">
        <v>1886</v>
      </c>
      <c r="C1714" s="22" t="s">
        <v>164</v>
      </c>
      <c r="D1714" s="23" t="s">
        <v>3561</v>
      </c>
      <c r="E1714" s="34" t="s">
        <v>207</v>
      </c>
      <c r="F1714" s="36">
        <v>21</v>
      </c>
      <c r="G1714" s="25">
        <v>20.5</v>
      </c>
    </row>
    <row r="1715" spans="1:7">
      <c r="A1715" s="23">
        <v>2018</v>
      </c>
      <c r="B1715" s="23" t="s">
        <v>1886</v>
      </c>
      <c r="C1715" s="22" t="s">
        <v>164</v>
      </c>
      <c r="D1715" s="23" t="s">
        <v>3561</v>
      </c>
      <c r="E1715" s="34" t="s">
        <v>205</v>
      </c>
      <c r="F1715" s="36">
        <v>2</v>
      </c>
      <c r="G1715" s="25">
        <v>2</v>
      </c>
    </row>
    <row r="1716" spans="1:7">
      <c r="A1716" s="23">
        <v>2018</v>
      </c>
      <c r="B1716" s="23" t="s">
        <v>1886</v>
      </c>
      <c r="C1716" s="22" t="s">
        <v>164</v>
      </c>
      <c r="D1716" s="23" t="s">
        <v>3561</v>
      </c>
      <c r="E1716" s="34" t="s">
        <v>206</v>
      </c>
      <c r="F1716" s="36">
        <v>10</v>
      </c>
      <c r="G1716" s="25">
        <v>8</v>
      </c>
    </row>
    <row r="1717" spans="1:7">
      <c r="A1717" s="23">
        <v>2018</v>
      </c>
      <c r="B1717" s="23" t="s">
        <v>1886</v>
      </c>
      <c r="C1717" s="22" t="s">
        <v>167</v>
      </c>
      <c r="D1717" s="23" t="s">
        <v>3562</v>
      </c>
      <c r="E1717" s="34" t="s">
        <v>207</v>
      </c>
      <c r="F1717" s="36">
        <v>5</v>
      </c>
      <c r="G1717" s="25">
        <v>0.35000000000000003</v>
      </c>
    </row>
    <row r="1718" spans="1:7">
      <c r="A1718" s="23">
        <v>2018</v>
      </c>
      <c r="B1718" s="23" t="s">
        <v>1886</v>
      </c>
      <c r="C1718" s="22" t="s">
        <v>167</v>
      </c>
      <c r="D1718" s="23" t="s">
        <v>3562</v>
      </c>
      <c r="E1718" s="34" t="s">
        <v>205</v>
      </c>
      <c r="F1718" s="36">
        <v>1</v>
      </c>
      <c r="G1718" s="25">
        <v>0.05</v>
      </c>
    </row>
    <row r="1719" spans="1:7">
      <c r="A1719" s="23">
        <v>2018</v>
      </c>
      <c r="B1719" s="23" t="s">
        <v>1886</v>
      </c>
      <c r="C1719" s="22" t="s">
        <v>167</v>
      </c>
      <c r="D1719" s="23" t="s">
        <v>3562</v>
      </c>
      <c r="E1719" s="34" t="s">
        <v>206</v>
      </c>
      <c r="F1719" s="36">
        <v>5</v>
      </c>
      <c r="G1719" s="25">
        <v>0.44999999999999996</v>
      </c>
    </row>
    <row r="1720" spans="1:7">
      <c r="A1720" s="23">
        <v>2018</v>
      </c>
      <c r="B1720" s="23" t="s">
        <v>1886</v>
      </c>
      <c r="C1720" s="22" t="s">
        <v>167</v>
      </c>
      <c r="D1720" s="23" t="s">
        <v>3562</v>
      </c>
      <c r="E1720" s="34" t="s">
        <v>204</v>
      </c>
      <c r="F1720" s="36">
        <v>1</v>
      </c>
      <c r="G1720" s="25">
        <v>0.1</v>
      </c>
    </row>
    <row r="1721" spans="1:7">
      <c r="A1721" s="23">
        <v>2018</v>
      </c>
      <c r="B1721" s="23" t="s">
        <v>1886</v>
      </c>
      <c r="C1721" s="22" t="s">
        <v>167</v>
      </c>
      <c r="D1721" s="23" t="s">
        <v>3561</v>
      </c>
      <c r="E1721" s="34" t="s">
        <v>207</v>
      </c>
      <c r="F1721" s="36">
        <v>40</v>
      </c>
      <c r="G1721" s="25">
        <v>36.65</v>
      </c>
    </row>
    <row r="1722" spans="1:7">
      <c r="A1722" s="23">
        <v>2018</v>
      </c>
      <c r="B1722" s="23" t="s">
        <v>1886</v>
      </c>
      <c r="C1722" s="22" t="s">
        <v>167</v>
      </c>
      <c r="D1722" s="23" t="s">
        <v>3561</v>
      </c>
      <c r="E1722" s="34" t="s">
        <v>205</v>
      </c>
      <c r="F1722" s="36">
        <v>1</v>
      </c>
      <c r="G1722" s="25">
        <v>1</v>
      </c>
    </row>
    <row r="1723" spans="1:7">
      <c r="A1723" s="23">
        <v>2018</v>
      </c>
      <c r="B1723" s="23" t="s">
        <v>1886</v>
      </c>
      <c r="C1723" s="22" t="s">
        <v>167</v>
      </c>
      <c r="D1723" s="23" t="s">
        <v>3561</v>
      </c>
      <c r="E1723" s="34" t="s">
        <v>206</v>
      </c>
      <c r="F1723" s="36">
        <v>20</v>
      </c>
      <c r="G1723" s="25">
        <v>19</v>
      </c>
    </row>
    <row r="1724" spans="1:7">
      <c r="A1724" s="23">
        <v>2018</v>
      </c>
      <c r="B1724" s="23" t="s">
        <v>1886</v>
      </c>
      <c r="C1724" s="22" t="s">
        <v>167</v>
      </c>
      <c r="D1724" s="23" t="s">
        <v>3561</v>
      </c>
      <c r="E1724" s="34" t="s">
        <v>204</v>
      </c>
      <c r="F1724" s="36">
        <v>5</v>
      </c>
      <c r="G1724" s="25">
        <v>4.05</v>
      </c>
    </row>
    <row r="1725" spans="1:7">
      <c r="A1725" s="23">
        <v>2018</v>
      </c>
      <c r="B1725" s="23" t="s">
        <v>1886</v>
      </c>
      <c r="C1725" s="22" t="s">
        <v>1511</v>
      </c>
      <c r="D1725" s="23" t="s">
        <v>3561</v>
      </c>
      <c r="E1725" s="34" t="s">
        <v>207</v>
      </c>
      <c r="F1725" s="36">
        <v>1</v>
      </c>
      <c r="G1725" s="25">
        <v>0</v>
      </c>
    </row>
    <row r="1726" spans="1:7">
      <c r="A1726" s="23">
        <v>2018</v>
      </c>
      <c r="B1726" s="23" t="s">
        <v>1886</v>
      </c>
      <c r="C1726" s="22" t="s">
        <v>1511</v>
      </c>
      <c r="D1726" s="23" t="s">
        <v>3561</v>
      </c>
      <c r="E1726" s="34" t="s">
        <v>206</v>
      </c>
      <c r="F1726" s="36">
        <v>1</v>
      </c>
      <c r="G1726" s="25">
        <v>1</v>
      </c>
    </row>
    <row r="1727" spans="1:7">
      <c r="A1727" s="23">
        <v>2018</v>
      </c>
      <c r="B1727" s="23" t="s">
        <v>1886</v>
      </c>
      <c r="C1727" s="22" t="s">
        <v>1512</v>
      </c>
      <c r="D1727" s="23" t="s">
        <v>3561</v>
      </c>
      <c r="E1727" s="34" t="s">
        <v>207</v>
      </c>
      <c r="F1727" s="36">
        <v>2</v>
      </c>
      <c r="G1727" s="25">
        <v>2</v>
      </c>
    </row>
    <row r="1728" spans="1:7">
      <c r="A1728" s="23">
        <v>2018</v>
      </c>
      <c r="B1728" s="23" t="s">
        <v>1886</v>
      </c>
      <c r="C1728" s="22" t="s">
        <v>1512</v>
      </c>
      <c r="D1728" s="23" t="s">
        <v>3561</v>
      </c>
      <c r="E1728" s="34" t="s">
        <v>206</v>
      </c>
      <c r="F1728" s="36">
        <v>1</v>
      </c>
      <c r="G1728" s="25">
        <v>1</v>
      </c>
    </row>
    <row r="1729" spans="1:7">
      <c r="A1729" s="23">
        <v>2018</v>
      </c>
      <c r="B1729" s="23" t="s">
        <v>1886</v>
      </c>
      <c r="C1729" s="22" t="s">
        <v>1512</v>
      </c>
      <c r="D1729" s="23" t="s">
        <v>3561</v>
      </c>
      <c r="E1729" s="34" t="s">
        <v>204</v>
      </c>
      <c r="F1729" s="36">
        <v>1</v>
      </c>
      <c r="G1729" s="25">
        <v>1</v>
      </c>
    </row>
    <row r="1730" spans="1:7">
      <c r="A1730" s="23">
        <v>2018</v>
      </c>
      <c r="B1730" s="23" t="s">
        <v>1886</v>
      </c>
      <c r="C1730" s="22" t="s">
        <v>1507</v>
      </c>
      <c r="D1730" s="23" t="s">
        <v>3561</v>
      </c>
      <c r="E1730" s="34" t="s">
        <v>206</v>
      </c>
      <c r="F1730" s="36">
        <v>1</v>
      </c>
      <c r="G1730" s="25">
        <v>1</v>
      </c>
    </row>
    <row r="1731" spans="1:7">
      <c r="A1731" s="23">
        <v>2018</v>
      </c>
      <c r="B1731" s="23" t="s">
        <v>1886</v>
      </c>
      <c r="C1731" s="22" t="s">
        <v>1513</v>
      </c>
      <c r="D1731" s="23" t="s">
        <v>3562</v>
      </c>
      <c r="E1731" s="34" t="s">
        <v>207</v>
      </c>
      <c r="F1731" s="36">
        <v>1</v>
      </c>
      <c r="G1731" s="25">
        <v>0.05</v>
      </c>
    </row>
    <row r="1732" spans="1:7">
      <c r="A1732" s="23">
        <v>2018</v>
      </c>
      <c r="B1732" s="23" t="s">
        <v>1886</v>
      </c>
      <c r="C1732" s="22" t="s">
        <v>1513</v>
      </c>
      <c r="D1732" s="23" t="s">
        <v>3562</v>
      </c>
      <c r="E1732" s="34" t="s">
        <v>206</v>
      </c>
      <c r="F1732" s="36">
        <v>4</v>
      </c>
      <c r="G1732" s="25">
        <v>0.20325000000000001</v>
      </c>
    </row>
    <row r="1733" spans="1:7">
      <c r="A1733" s="23">
        <v>2018</v>
      </c>
      <c r="B1733" s="23" t="s">
        <v>1886</v>
      </c>
      <c r="C1733" s="22" t="s">
        <v>1513</v>
      </c>
      <c r="D1733" s="23" t="s">
        <v>3562</v>
      </c>
      <c r="E1733" s="34" t="s">
        <v>204</v>
      </c>
      <c r="F1733" s="36">
        <v>2</v>
      </c>
      <c r="G1733" s="25">
        <v>0.17499999999999999</v>
      </c>
    </row>
    <row r="1734" spans="1:7">
      <c r="A1734" s="23">
        <v>2018</v>
      </c>
      <c r="B1734" s="23" t="s">
        <v>1886</v>
      </c>
      <c r="C1734" s="22" t="s">
        <v>1513</v>
      </c>
      <c r="D1734" s="23" t="s">
        <v>3561</v>
      </c>
      <c r="E1734" s="34" t="s">
        <v>207</v>
      </c>
      <c r="F1734" s="36">
        <v>18</v>
      </c>
      <c r="G1734" s="25">
        <v>18</v>
      </c>
    </row>
    <row r="1735" spans="1:7">
      <c r="A1735" s="23">
        <v>2018</v>
      </c>
      <c r="B1735" s="23" t="s">
        <v>1886</v>
      </c>
      <c r="C1735" s="22" t="s">
        <v>1513</v>
      </c>
      <c r="D1735" s="23" t="s">
        <v>3561</v>
      </c>
      <c r="E1735" s="34" t="s">
        <v>205</v>
      </c>
      <c r="F1735" s="36">
        <v>3</v>
      </c>
      <c r="G1735" s="25">
        <v>3</v>
      </c>
    </row>
    <row r="1736" spans="1:7">
      <c r="A1736" s="23">
        <v>2018</v>
      </c>
      <c r="B1736" s="23" t="s">
        <v>1886</v>
      </c>
      <c r="C1736" s="22" t="s">
        <v>1513</v>
      </c>
      <c r="D1736" s="23" t="s">
        <v>3561</v>
      </c>
      <c r="E1736" s="34" t="s">
        <v>206</v>
      </c>
      <c r="F1736" s="36">
        <v>12</v>
      </c>
      <c r="G1736" s="25">
        <v>12</v>
      </c>
    </row>
    <row r="1737" spans="1:7">
      <c r="A1737" s="23">
        <v>2018</v>
      </c>
      <c r="B1737" s="23" t="s">
        <v>1886</v>
      </c>
      <c r="C1737" s="22" t="s">
        <v>1513</v>
      </c>
      <c r="D1737" s="23" t="s">
        <v>3561</v>
      </c>
      <c r="E1737" s="34" t="s">
        <v>204</v>
      </c>
      <c r="F1737" s="36">
        <v>1</v>
      </c>
      <c r="G1737" s="25">
        <v>1</v>
      </c>
    </row>
    <row r="1738" spans="1:7">
      <c r="A1738" s="23">
        <v>2018</v>
      </c>
      <c r="B1738" s="23" t="s">
        <v>1886</v>
      </c>
      <c r="C1738" s="22" t="s">
        <v>1702</v>
      </c>
      <c r="D1738" s="23" t="s">
        <v>3562</v>
      </c>
      <c r="E1738" s="34" t="s">
        <v>207</v>
      </c>
      <c r="F1738" s="36">
        <v>1</v>
      </c>
      <c r="G1738" s="25">
        <v>3.7499999999999999E-2</v>
      </c>
    </row>
    <row r="1739" spans="1:7">
      <c r="A1739" s="23">
        <v>2018</v>
      </c>
      <c r="B1739" s="23" t="s">
        <v>1886</v>
      </c>
      <c r="C1739" s="22" t="s">
        <v>1702</v>
      </c>
      <c r="D1739" s="23" t="s">
        <v>3561</v>
      </c>
      <c r="E1739" s="34" t="s">
        <v>207</v>
      </c>
      <c r="F1739" s="36">
        <v>1</v>
      </c>
      <c r="G1739" s="25">
        <v>1</v>
      </c>
    </row>
    <row r="1740" spans="1:7">
      <c r="A1740" s="23">
        <v>2018</v>
      </c>
      <c r="B1740" s="23" t="s">
        <v>1886</v>
      </c>
      <c r="C1740" s="22" t="s">
        <v>1702</v>
      </c>
      <c r="D1740" s="23" t="s">
        <v>3561</v>
      </c>
      <c r="E1740" s="34" t="s">
        <v>206</v>
      </c>
      <c r="F1740" s="36">
        <v>1</v>
      </c>
      <c r="G1740" s="25">
        <v>1</v>
      </c>
    </row>
    <row r="1741" spans="1:7">
      <c r="A1741" s="23">
        <v>2018</v>
      </c>
      <c r="B1741" s="23" t="s">
        <v>514</v>
      </c>
      <c r="C1741" s="22" t="s">
        <v>184</v>
      </c>
      <c r="D1741" s="23" t="s">
        <v>3562</v>
      </c>
      <c r="E1741" s="34" t="s">
        <v>207</v>
      </c>
      <c r="F1741" s="36">
        <v>16</v>
      </c>
      <c r="G1741" s="25">
        <v>3.8299999999999996</v>
      </c>
    </row>
    <row r="1742" spans="1:7">
      <c r="A1742" s="23">
        <v>2018</v>
      </c>
      <c r="B1742" s="23" t="s">
        <v>514</v>
      </c>
      <c r="C1742" s="22" t="s">
        <v>184</v>
      </c>
      <c r="D1742" s="23" t="s">
        <v>3562</v>
      </c>
      <c r="E1742" s="34" t="s">
        <v>205</v>
      </c>
      <c r="F1742" s="36">
        <v>26</v>
      </c>
      <c r="G1742" s="25">
        <v>7.3120000000000003</v>
      </c>
    </row>
    <row r="1743" spans="1:7">
      <c r="A1743" s="23">
        <v>2018</v>
      </c>
      <c r="B1743" s="23" t="s">
        <v>514</v>
      </c>
      <c r="C1743" s="22" t="s">
        <v>184</v>
      </c>
      <c r="D1743" s="23" t="s">
        <v>3562</v>
      </c>
      <c r="E1743" s="34" t="s">
        <v>206</v>
      </c>
      <c r="F1743" s="36">
        <v>201</v>
      </c>
      <c r="G1743" s="25">
        <v>67.012500000000003</v>
      </c>
    </row>
    <row r="1744" spans="1:7">
      <c r="A1744" s="23">
        <v>2018</v>
      </c>
      <c r="B1744" s="23" t="s">
        <v>514</v>
      </c>
      <c r="C1744" s="22" t="s">
        <v>184</v>
      </c>
      <c r="D1744" s="23" t="s">
        <v>3562</v>
      </c>
      <c r="E1744" s="34" t="s">
        <v>204</v>
      </c>
      <c r="F1744" s="36">
        <v>36</v>
      </c>
      <c r="G1744" s="25">
        <v>5.8674999999999997</v>
      </c>
    </row>
    <row r="1745" spans="1:7">
      <c r="A1745" s="23">
        <v>2018</v>
      </c>
      <c r="B1745" s="23" t="s">
        <v>514</v>
      </c>
      <c r="C1745" s="22" t="s">
        <v>184</v>
      </c>
      <c r="D1745" s="23" t="s">
        <v>3561</v>
      </c>
      <c r="E1745" s="34" t="s">
        <v>207</v>
      </c>
      <c r="F1745" s="36">
        <v>13</v>
      </c>
      <c r="G1745" s="25">
        <v>11</v>
      </c>
    </row>
    <row r="1746" spans="1:7">
      <c r="A1746" s="23">
        <v>2018</v>
      </c>
      <c r="B1746" s="23" t="s">
        <v>514</v>
      </c>
      <c r="C1746" s="22" t="s">
        <v>184</v>
      </c>
      <c r="D1746" s="23" t="s">
        <v>3561</v>
      </c>
      <c r="E1746" s="34" t="s">
        <v>205</v>
      </c>
      <c r="F1746" s="36">
        <v>3</v>
      </c>
      <c r="G1746" s="25">
        <v>2</v>
      </c>
    </row>
    <row r="1747" spans="1:7">
      <c r="A1747" s="23">
        <v>2018</v>
      </c>
      <c r="B1747" s="23" t="s">
        <v>514</v>
      </c>
      <c r="C1747" s="22" t="s">
        <v>184</v>
      </c>
      <c r="D1747" s="23" t="s">
        <v>3561</v>
      </c>
      <c r="E1747" s="34" t="s">
        <v>206</v>
      </c>
      <c r="F1747" s="36">
        <v>54</v>
      </c>
      <c r="G1747" s="25">
        <v>41</v>
      </c>
    </row>
    <row r="1748" spans="1:7">
      <c r="A1748" s="23">
        <v>2018</v>
      </c>
      <c r="B1748" s="23" t="s">
        <v>514</v>
      </c>
      <c r="C1748" s="22" t="s">
        <v>184</v>
      </c>
      <c r="D1748" s="23" t="s">
        <v>3561</v>
      </c>
      <c r="E1748" s="34" t="s">
        <v>204</v>
      </c>
      <c r="F1748" s="36">
        <v>3</v>
      </c>
      <c r="G1748" s="25">
        <v>2</v>
      </c>
    </row>
    <row r="1749" spans="1:7">
      <c r="A1749" s="23">
        <v>2018</v>
      </c>
      <c r="B1749" s="23" t="s">
        <v>514</v>
      </c>
      <c r="C1749" s="22" t="s">
        <v>23</v>
      </c>
      <c r="D1749" s="23" t="s">
        <v>3562</v>
      </c>
      <c r="E1749" s="34" t="s">
        <v>207</v>
      </c>
      <c r="F1749" s="36">
        <v>1</v>
      </c>
      <c r="G1749" s="25">
        <v>0.4</v>
      </c>
    </row>
    <row r="1750" spans="1:7">
      <c r="A1750" s="23">
        <v>2018</v>
      </c>
      <c r="B1750" s="23" t="s">
        <v>514</v>
      </c>
      <c r="C1750" s="22" t="s">
        <v>23</v>
      </c>
      <c r="D1750" s="23" t="s">
        <v>3562</v>
      </c>
      <c r="E1750" s="34" t="s">
        <v>205</v>
      </c>
      <c r="F1750" s="36">
        <v>15</v>
      </c>
      <c r="G1750" s="25">
        <v>3.1</v>
      </c>
    </row>
    <row r="1751" spans="1:7">
      <c r="A1751" s="23">
        <v>2018</v>
      </c>
      <c r="B1751" s="23" t="s">
        <v>514</v>
      </c>
      <c r="C1751" s="22" t="s">
        <v>23</v>
      </c>
      <c r="D1751" s="23" t="s">
        <v>3562</v>
      </c>
      <c r="E1751" s="34" t="s">
        <v>206</v>
      </c>
      <c r="F1751" s="36">
        <v>60</v>
      </c>
      <c r="G1751" s="25">
        <v>14.8</v>
      </c>
    </row>
    <row r="1752" spans="1:7">
      <c r="A1752" s="23">
        <v>2018</v>
      </c>
      <c r="B1752" s="23" t="s">
        <v>514</v>
      </c>
      <c r="C1752" s="22" t="s">
        <v>23</v>
      </c>
      <c r="D1752" s="23" t="s">
        <v>3562</v>
      </c>
      <c r="E1752" s="34" t="s">
        <v>204</v>
      </c>
      <c r="F1752" s="36">
        <v>15</v>
      </c>
      <c r="G1752" s="25">
        <v>4.05</v>
      </c>
    </row>
    <row r="1753" spans="1:7">
      <c r="A1753" s="23">
        <v>2018</v>
      </c>
      <c r="B1753" s="23" t="s">
        <v>514</v>
      </c>
      <c r="C1753" s="22" t="s">
        <v>23</v>
      </c>
      <c r="D1753" s="23" t="s">
        <v>3561</v>
      </c>
      <c r="E1753" s="34" t="s">
        <v>207</v>
      </c>
      <c r="F1753" s="36">
        <v>28</v>
      </c>
      <c r="G1753" s="25">
        <v>28</v>
      </c>
    </row>
    <row r="1754" spans="1:7">
      <c r="A1754" s="23">
        <v>2018</v>
      </c>
      <c r="B1754" s="23" t="s">
        <v>514</v>
      </c>
      <c r="C1754" s="22" t="s">
        <v>23</v>
      </c>
      <c r="D1754" s="23" t="s">
        <v>3561</v>
      </c>
      <c r="E1754" s="34" t="s">
        <v>205</v>
      </c>
      <c r="F1754" s="36">
        <v>1</v>
      </c>
      <c r="G1754" s="25">
        <v>0.5</v>
      </c>
    </row>
    <row r="1755" spans="1:7">
      <c r="A1755" s="23">
        <v>2018</v>
      </c>
      <c r="B1755" s="23" t="s">
        <v>514</v>
      </c>
      <c r="C1755" s="22" t="s">
        <v>23</v>
      </c>
      <c r="D1755" s="23" t="s">
        <v>3561</v>
      </c>
      <c r="E1755" s="34" t="s">
        <v>206</v>
      </c>
      <c r="F1755" s="36">
        <v>32</v>
      </c>
      <c r="G1755" s="25">
        <v>32</v>
      </c>
    </row>
    <row r="1756" spans="1:7">
      <c r="A1756" s="23">
        <v>2018</v>
      </c>
      <c r="B1756" s="23" t="s">
        <v>514</v>
      </c>
      <c r="C1756" s="22" t="s">
        <v>185</v>
      </c>
      <c r="D1756" s="23" t="s">
        <v>3562</v>
      </c>
      <c r="E1756" s="34" t="s">
        <v>207</v>
      </c>
      <c r="F1756" s="36">
        <v>12</v>
      </c>
      <c r="G1756" s="25">
        <v>4.6215000000000002</v>
      </c>
    </row>
    <row r="1757" spans="1:7">
      <c r="A1757" s="23">
        <v>2018</v>
      </c>
      <c r="B1757" s="23" t="s">
        <v>514</v>
      </c>
      <c r="C1757" s="22" t="s">
        <v>185</v>
      </c>
      <c r="D1757" s="23" t="s">
        <v>3562</v>
      </c>
      <c r="E1757" s="34" t="s">
        <v>205</v>
      </c>
      <c r="F1757" s="36">
        <v>65</v>
      </c>
      <c r="G1757" s="25">
        <v>23.058</v>
      </c>
    </row>
    <row r="1758" spans="1:7">
      <c r="A1758" s="23">
        <v>2018</v>
      </c>
      <c r="B1758" s="23" t="s">
        <v>514</v>
      </c>
      <c r="C1758" s="22" t="s">
        <v>185</v>
      </c>
      <c r="D1758" s="23" t="s">
        <v>3562</v>
      </c>
      <c r="E1758" s="34" t="s">
        <v>3569</v>
      </c>
      <c r="F1758" s="36">
        <v>3</v>
      </c>
      <c r="G1758" s="25">
        <v>1</v>
      </c>
    </row>
    <row r="1759" spans="1:7">
      <c r="A1759" s="23">
        <v>2018</v>
      </c>
      <c r="B1759" s="23" t="s">
        <v>514</v>
      </c>
      <c r="C1759" s="22" t="s">
        <v>185</v>
      </c>
      <c r="D1759" s="23" t="s">
        <v>3562</v>
      </c>
      <c r="E1759" s="34" t="s">
        <v>206</v>
      </c>
      <c r="F1759" s="36">
        <v>123</v>
      </c>
      <c r="G1759" s="25">
        <v>36.369500000000002</v>
      </c>
    </row>
    <row r="1760" spans="1:7">
      <c r="A1760" s="23">
        <v>2018</v>
      </c>
      <c r="B1760" s="23" t="s">
        <v>514</v>
      </c>
      <c r="C1760" s="22" t="s">
        <v>185</v>
      </c>
      <c r="D1760" s="23" t="s">
        <v>3562</v>
      </c>
      <c r="E1760" s="34" t="s">
        <v>204</v>
      </c>
      <c r="F1760" s="36">
        <v>107</v>
      </c>
      <c r="G1760" s="25">
        <v>41.112499999999997</v>
      </c>
    </row>
    <row r="1761" spans="1:7">
      <c r="A1761" s="23">
        <v>2018</v>
      </c>
      <c r="B1761" s="23" t="s">
        <v>514</v>
      </c>
      <c r="C1761" s="22" t="s">
        <v>185</v>
      </c>
      <c r="D1761" s="23" t="s">
        <v>3561</v>
      </c>
      <c r="E1761" s="34" t="s">
        <v>207</v>
      </c>
      <c r="F1761" s="36">
        <v>33</v>
      </c>
      <c r="G1761" s="25">
        <v>32</v>
      </c>
    </row>
    <row r="1762" spans="1:7">
      <c r="A1762" s="23">
        <v>2018</v>
      </c>
      <c r="B1762" s="23" t="s">
        <v>514</v>
      </c>
      <c r="C1762" s="22" t="s">
        <v>185</v>
      </c>
      <c r="D1762" s="23" t="s">
        <v>3561</v>
      </c>
      <c r="E1762" s="34" t="s">
        <v>205</v>
      </c>
      <c r="F1762" s="36">
        <v>3</v>
      </c>
      <c r="G1762" s="25">
        <v>3</v>
      </c>
    </row>
    <row r="1763" spans="1:7">
      <c r="A1763" s="23">
        <v>2018</v>
      </c>
      <c r="B1763" s="23" t="s">
        <v>514</v>
      </c>
      <c r="C1763" s="22" t="s">
        <v>185</v>
      </c>
      <c r="D1763" s="23" t="s">
        <v>3561</v>
      </c>
      <c r="E1763" s="34" t="s">
        <v>206</v>
      </c>
      <c r="F1763" s="36">
        <v>92</v>
      </c>
      <c r="G1763" s="25">
        <v>87.5</v>
      </c>
    </row>
    <row r="1764" spans="1:7">
      <c r="A1764" s="23">
        <v>2018</v>
      </c>
      <c r="B1764" s="23" t="s">
        <v>514</v>
      </c>
      <c r="C1764" s="22" t="s">
        <v>185</v>
      </c>
      <c r="D1764" s="23" t="s">
        <v>3561</v>
      </c>
      <c r="E1764" s="34" t="s">
        <v>204</v>
      </c>
      <c r="F1764" s="36">
        <v>10</v>
      </c>
      <c r="G1764" s="25">
        <v>9.5</v>
      </c>
    </row>
    <row r="1765" spans="1:7">
      <c r="A1765" s="23">
        <v>2018</v>
      </c>
      <c r="B1765" s="23" t="s">
        <v>514</v>
      </c>
      <c r="C1765" s="22" t="s">
        <v>3925</v>
      </c>
      <c r="D1765" s="23" t="s">
        <v>3562</v>
      </c>
      <c r="E1765" s="34" t="s">
        <v>207</v>
      </c>
      <c r="F1765" s="36">
        <v>30</v>
      </c>
      <c r="G1765" s="25">
        <v>12.061</v>
      </c>
    </row>
    <row r="1766" spans="1:7">
      <c r="A1766" s="23">
        <v>2018</v>
      </c>
      <c r="B1766" s="23" t="s">
        <v>514</v>
      </c>
      <c r="C1766" s="22" t="s">
        <v>3925</v>
      </c>
      <c r="D1766" s="23" t="s">
        <v>3562</v>
      </c>
      <c r="E1766" s="34" t="s">
        <v>205</v>
      </c>
      <c r="F1766" s="36">
        <v>12</v>
      </c>
      <c r="G1766" s="25">
        <v>3.1</v>
      </c>
    </row>
    <row r="1767" spans="1:7">
      <c r="A1767" s="23">
        <v>2018</v>
      </c>
      <c r="B1767" s="23" t="s">
        <v>514</v>
      </c>
      <c r="C1767" s="22" t="s">
        <v>3925</v>
      </c>
      <c r="D1767" s="23" t="s">
        <v>3562</v>
      </c>
      <c r="E1767" s="34" t="s">
        <v>206</v>
      </c>
      <c r="F1767" s="36">
        <v>53</v>
      </c>
      <c r="G1767" s="25">
        <v>20.041</v>
      </c>
    </row>
    <row r="1768" spans="1:7">
      <c r="A1768" s="23">
        <v>2018</v>
      </c>
      <c r="B1768" s="23" t="s">
        <v>514</v>
      </c>
      <c r="C1768" s="22" t="s">
        <v>3925</v>
      </c>
      <c r="D1768" s="23" t="s">
        <v>3562</v>
      </c>
      <c r="E1768" s="34" t="s">
        <v>204</v>
      </c>
      <c r="F1768" s="36">
        <v>43</v>
      </c>
      <c r="G1768" s="25">
        <v>14.291</v>
      </c>
    </row>
    <row r="1769" spans="1:7">
      <c r="A1769" s="23">
        <v>2018</v>
      </c>
      <c r="B1769" s="23" t="s">
        <v>514</v>
      </c>
      <c r="C1769" s="22" t="s">
        <v>3925</v>
      </c>
      <c r="D1769" s="23" t="s">
        <v>3561</v>
      </c>
      <c r="E1769" s="34" t="s">
        <v>207</v>
      </c>
      <c r="F1769" s="36">
        <v>55</v>
      </c>
      <c r="G1769" s="25">
        <v>53</v>
      </c>
    </row>
    <row r="1770" spans="1:7">
      <c r="A1770" s="23">
        <v>2018</v>
      </c>
      <c r="B1770" s="23" t="s">
        <v>514</v>
      </c>
      <c r="C1770" s="22" t="s">
        <v>3925</v>
      </c>
      <c r="D1770" s="23" t="s">
        <v>3561</v>
      </c>
      <c r="E1770" s="34" t="s">
        <v>205</v>
      </c>
      <c r="F1770" s="36">
        <v>1</v>
      </c>
      <c r="G1770" s="25">
        <v>1</v>
      </c>
    </row>
    <row r="1771" spans="1:7">
      <c r="A1771" s="23">
        <v>2018</v>
      </c>
      <c r="B1771" s="23" t="s">
        <v>514</v>
      </c>
      <c r="C1771" s="22" t="s">
        <v>3925</v>
      </c>
      <c r="D1771" s="23" t="s">
        <v>3561</v>
      </c>
      <c r="E1771" s="34" t="s">
        <v>206</v>
      </c>
      <c r="F1771" s="36">
        <v>39</v>
      </c>
      <c r="G1771" s="25">
        <v>39</v>
      </c>
    </row>
    <row r="1772" spans="1:7">
      <c r="A1772" s="23">
        <v>2018</v>
      </c>
      <c r="B1772" s="23" t="s">
        <v>514</v>
      </c>
      <c r="C1772" s="22" t="s">
        <v>3925</v>
      </c>
      <c r="D1772" s="23" t="s">
        <v>3561</v>
      </c>
      <c r="E1772" s="34" t="s">
        <v>204</v>
      </c>
      <c r="F1772" s="36">
        <v>1</v>
      </c>
      <c r="G1772" s="25">
        <v>1</v>
      </c>
    </row>
    <row r="1773" spans="1:7">
      <c r="A1773" s="23">
        <v>2018</v>
      </c>
      <c r="B1773" s="23" t="s">
        <v>514</v>
      </c>
      <c r="C1773" s="22" t="s">
        <v>8102</v>
      </c>
      <c r="D1773" s="23" t="s">
        <v>3561</v>
      </c>
      <c r="E1773" s="34" t="s">
        <v>207</v>
      </c>
      <c r="F1773" s="36">
        <v>3</v>
      </c>
      <c r="G1773" s="25">
        <v>3</v>
      </c>
    </row>
    <row r="1774" spans="1:7">
      <c r="A1774" s="23">
        <v>2018</v>
      </c>
      <c r="B1774" s="23" t="s">
        <v>514</v>
      </c>
      <c r="C1774" s="22" t="s">
        <v>8102</v>
      </c>
      <c r="D1774" s="23" t="s">
        <v>3561</v>
      </c>
      <c r="E1774" s="34" t="s">
        <v>206</v>
      </c>
      <c r="F1774" s="36">
        <v>1</v>
      </c>
      <c r="G1774" s="25">
        <v>1</v>
      </c>
    </row>
    <row r="1775" spans="1:7">
      <c r="A1775" s="23">
        <v>2019</v>
      </c>
      <c r="B1775" s="23" t="s">
        <v>1886</v>
      </c>
      <c r="C1775" s="22" t="s">
        <v>5</v>
      </c>
      <c r="D1775" s="23" t="s">
        <v>3562</v>
      </c>
      <c r="E1775" s="34" t="s">
        <v>207</v>
      </c>
      <c r="F1775" s="36">
        <v>10</v>
      </c>
      <c r="G1775" s="25">
        <v>1.9027500000000004</v>
      </c>
    </row>
    <row r="1776" spans="1:7">
      <c r="A1776" s="23">
        <v>2019</v>
      </c>
      <c r="B1776" s="23" t="s">
        <v>1886</v>
      </c>
      <c r="C1776" s="22" t="s">
        <v>5</v>
      </c>
      <c r="D1776" s="23" t="s">
        <v>3562</v>
      </c>
      <c r="E1776" s="34" t="s">
        <v>205</v>
      </c>
      <c r="F1776" s="36">
        <v>36</v>
      </c>
      <c r="G1776" s="25">
        <v>7.1332499999999994</v>
      </c>
    </row>
    <row r="1777" spans="1:7">
      <c r="A1777" s="23">
        <v>2019</v>
      </c>
      <c r="B1777" s="23" t="s">
        <v>1886</v>
      </c>
      <c r="C1777" s="22" t="s">
        <v>5</v>
      </c>
      <c r="D1777" s="23" t="s">
        <v>3562</v>
      </c>
      <c r="E1777" s="34" t="s">
        <v>206</v>
      </c>
      <c r="F1777" s="36">
        <v>105</v>
      </c>
      <c r="G1777" s="25">
        <v>20.2805</v>
      </c>
    </row>
    <row r="1778" spans="1:7">
      <c r="A1778" s="23">
        <v>2019</v>
      </c>
      <c r="B1778" s="23" t="s">
        <v>1886</v>
      </c>
      <c r="C1778" s="22" t="s">
        <v>5</v>
      </c>
      <c r="D1778" s="23" t="s">
        <v>3562</v>
      </c>
      <c r="E1778" s="34" t="s">
        <v>204</v>
      </c>
      <c r="F1778" s="36">
        <v>67</v>
      </c>
      <c r="G1778" s="25">
        <v>14.301499999999997</v>
      </c>
    </row>
    <row r="1779" spans="1:7">
      <c r="A1779" s="23">
        <v>2019</v>
      </c>
      <c r="B1779" s="23" t="s">
        <v>1886</v>
      </c>
      <c r="C1779" s="22" t="s">
        <v>5</v>
      </c>
      <c r="D1779" s="23" t="s">
        <v>3562</v>
      </c>
      <c r="E1779" s="34" t="s">
        <v>3570</v>
      </c>
      <c r="F1779" s="36">
        <v>1</v>
      </c>
      <c r="G1779" s="25">
        <v>0.15</v>
      </c>
    </row>
    <row r="1780" spans="1:7">
      <c r="A1780" s="23">
        <v>2019</v>
      </c>
      <c r="B1780" s="23" t="s">
        <v>1886</v>
      </c>
      <c r="C1780" s="22" t="s">
        <v>5</v>
      </c>
      <c r="D1780" s="23" t="s">
        <v>3561</v>
      </c>
      <c r="E1780" s="34" t="s">
        <v>207</v>
      </c>
      <c r="F1780" s="36">
        <v>16</v>
      </c>
      <c r="G1780" s="25">
        <v>16</v>
      </c>
    </row>
    <row r="1781" spans="1:7">
      <c r="A1781" s="23">
        <v>2019</v>
      </c>
      <c r="B1781" s="23" t="s">
        <v>1886</v>
      </c>
      <c r="C1781" s="22" t="s">
        <v>5</v>
      </c>
      <c r="D1781" s="23" t="s">
        <v>3561</v>
      </c>
      <c r="E1781" s="34" t="s">
        <v>205</v>
      </c>
      <c r="F1781" s="36">
        <v>3</v>
      </c>
      <c r="G1781" s="25">
        <v>3</v>
      </c>
    </row>
    <row r="1782" spans="1:7">
      <c r="A1782" s="23">
        <v>2019</v>
      </c>
      <c r="B1782" s="23" t="s">
        <v>1886</v>
      </c>
      <c r="C1782" s="22" t="s">
        <v>5</v>
      </c>
      <c r="D1782" s="23" t="s">
        <v>3561</v>
      </c>
      <c r="E1782" s="34" t="s">
        <v>206</v>
      </c>
      <c r="F1782" s="36">
        <v>37</v>
      </c>
      <c r="G1782" s="25">
        <v>35</v>
      </c>
    </row>
    <row r="1783" spans="1:7">
      <c r="A1783" s="23">
        <v>2019</v>
      </c>
      <c r="B1783" s="23" t="s">
        <v>1886</v>
      </c>
      <c r="C1783" s="22" t="s">
        <v>5</v>
      </c>
      <c r="D1783" s="23" t="s">
        <v>3561</v>
      </c>
      <c r="E1783" s="34" t="s">
        <v>204</v>
      </c>
      <c r="F1783" s="36">
        <v>2</v>
      </c>
      <c r="G1783" s="25">
        <v>2</v>
      </c>
    </row>
    <row r="1784" spans="1:7">
      <c r="A1784" s="23">
        <v>2019</v>
      </c>
      <c r="B1784" s="23" t="s">
        <v>1886</v>
      </c>
      <c r="C1784" s="22" t="s">
        <v>10</v>
      </c>
      <c r="D1784" s="23" t="s">
        <v>3562</v>
      </c>
      <c r="E1784" s="34" t="s">
        <v>207</v>
      </c>
      <c r="F1784" s="36">
        <v>13</v>
      </c>
      <c r="G1784" s="25">
        <v>1.3860000000000001</v>
      </c>
    </row>
    <row r="1785" spans="1:7">
      <c r="A1785" s="23">
        <v>2019</v>
      </c>
      <c r="B1785" s="23" t="s">
        <v>1886</v>
      </c>
      <c r="C1785" s="22" t="s">
        <v>10</v>
      </c>
      <c r="D1785" s="23" t="s">
        <v>3562</v>
      </c>
      <c r="E1785" s="34" t="s">
        <v>205</v>
      </c>
      <c r="F1785" s="36">
        <v>14</v>
      </c>
      <c r="G1785" s="25">
        <v>2.3000000000000003</v>
      </c>
    </row>
    <row r="1786" spans="1:7">
      <c r="A1786" s="23">
        <v>2019</v>
      </c>
      <c r="B1786" s="23" t="s">
        <v>1886</v>
      </c>
      <c r="C1786" s="22" t="s">
        <v>10</v>
      </c>
      <c r="D1786" s="23" t="s">
        <v>3562</v>
      </c>
      <c r="E1786" s="34" t="s">
        <v>206</v>
      </c>
      <c r="F1786" s="36">
        <v>107</v>
      </c>
      <c r="G1786" s="25">
        <v>12.909500000000003</v>
      </c>
    </row>
    <row r="1787" spans="1:7">
      <c r="A1787" s="23">
        <v>2019</v>
      </c>
      <c r="B1787" s="23" t="s">
        <v>1886</v>
      </c>
      <c r="C1787" s="22" t="s">
        <v>10</v>
      </c>
      <c r="D1787" s="23" t="s">
        <v>3562</v>
      </c>
      <c r="E1787" s="34" t="s">
        <v>204</v>
      </c>
      <c r="F1787" s="36">
        <v>103</v>
      </c>
      <c r="G1787" s="25">
        <v>12.564499999999997</v>
      </c>
    </row>
    <row r="1788" spans="1:7">
      <c r="A1788" s="23">
        <v>2019</v>
      </c>
      <c r="B1788" s="23" t="s">
        <v>1886</v>
      </c>
      <c r="C1788" s="22" t="s">
        <v>10</v>
      </c>
      <c r="D1788" s="23" t="s">
        <v>3562</v>
      </c>
      <c r="E1788" s="34" t="s">
        <v>3570</v>
      </c>
      <c r="F1788" s="36">
        <v>3</v>
      </c>
      <c r="G1788" s="25">
        <v>0.28750000000000003</v>
      </c>
    </row>
    <row r="1789" spans="1:7">
      <c r="A1789" s="23">
        <v>2019</v>
      </c>
      <c r="B1789" s="23" t="s">
        <v>1886</v>
      </c>
      <c r="C1789" s="22" t="s">
        <v>10</v>
      </c>
      <c r="D1789" s="23" t="s">
        <v>3561</v>
      </c>
      <c r="E1789" s="34" t="s">
        <v>207</v>
      </c>
      <c r="F1789" s="36">
        <v>15</v>
      </c>
      <c r="G1789" s="25">
        <v>14</v>
      </c>
    </row>
    <row r="1790" spans="1:7">
      <c r="A1790" s="23">
        <v>2019</v>
      </c>
      <c r="B1790" s="23" t="s">
        <v>1886</v>
      </c>
      <c r="C1790" s="22" t="s">
        <v>10</v>
      </c>
      <c r="D1790" s="23" t="s">
        <v>3561</v>
      </c>
      <c r="E1790" s="34" t="s">
        <v>205</v>
      </c>
      <c r="F1790" s="36">
        <v>3</v>
      </c>
      <c r="G1790" s="25">
        <v>3</v>
      </c>
    </row>
    <row r="1791" spans="1:7">
      <c r="A1791" s="23">
        <v>2019</v>
      </c>
      <c r="B1791" s="23" t="s">
        <v>1886</v>
      </c>
      <c r="C1791" s="22" t="s">
        <v>10</v>
      </c>
      <c r="D1791" s="23" t="s">
        <v>3561</v>
      </c>
      <c r="E1791" s="34" t="s">
        <v>206</v>
      </c>
      <c r="F1791" s="36">
        <v>34</v>
      </c>
      <c r="G1791" s="25">
        <v>27.5</v>
      </c>
    </row>
    <row r="1792" spans="1:7">
      <c r="A1792" s="23">
        <v>2019</v>
      </c>
      <c r="B1792" s="23" t="s">
        <v>1886</v>
      </c>
      <c r="C1792" s="22" t="s">
        <v>10</v>
      </c>
      <c r="D1792" s="23" t="s">
        <v>3561</v>
      </c>
      <c r="E1792" s="34" t="s">
        <v>204</v>
      </c>
      <c r="F1792" s="36">
        <v>12</v>
      </c>
      <c r="G1792" s="25">
        <v>10</v>
      </c>
    </row>
    <row r="1793" spans="1:7">
      <c r="A1793" s="23">
        <v>2019</v>
      </c>
      <c r="B1793" s="23" t="s">
        <v>1886</v>
      </c>
      <c r="C1793" s="22" t="s">
        <v>14</v>
      </c>
      <c r="D1793" s="23" t="s">
        <v>3562</v>
      </c>
      <c r="E1793" s="34" t="s">
        <v>207</v>
      </c>
      <c r="F1793" s="36">
        <v>18</v>
      </c>
      <c r="G1793" s="25">
        <v>2.7032500000000006</v>
      </c>
    </row>
    <row r="1794" spans="1:7">
      <c r="A1794" s="23">
        <v>2019</v>
      </c>
      <c r="B1794" s="23" t="s">
        <v>1886</v>
      </c>
      <c r="C1794" s="22" t="s">
        <v>14</v>
      </c>
      <c r="D1794" s="23" t="s">
        <v>3562</v>
      </c>
      <c r="E1794" s="34" t="s">
        <v>205</v>
      </c>
      <c r="F1794" s="36">
        <v>14</v>
      </c>
      <c r="G1794" s="25">
        <v>2.1062500000000002</v>
      </c>
    </row>
    <row r="1795" spans="1:7">
      <c r="A1795" s="23">
        <v>2019</v>
      </c>
      <c r="B1795" s="23" t="s">
        <v>1886</v>
      </c>
      <c r="C1795" s="22" t="s">
        <v>14</v>
      </c>
      <c r="D1795" s="23" t="s">
        <v>3562</v>
      </c>
      <c r="E1795" s="34" t="s">
        <v>4105</v>
      </c>
      <c r="F1795" s="36">
        <v>1</v>
      </c>
      <c r="G1795" s="25">
        <v>0.2</v>
      </c>
    </row>
    <row r="1796" spans="1:7">
      <c r="A1796" s="23">
        <v>2019</v>
      </c>
      <c r="B1796" s="23" t="s">
        <v>1886</v>
      </c>
      <c r="C1796" s="22" t="s">
        <v>14</v>
      </c>
      <c r="D1796" s="23" t="s">
        <v>3562</v>
      </c>
      <c r="E1796" s="34" t="s">
        <v>206</v>
      </c>
      <c r="F1796" s="36">
        <v>37</v>
      </c>
      <c r="G1796" s="25">
        <v>6.4967500000000005</v>
      </c>
    </row>
    <row r="1797" spans="1:7">
      <c r="A1797" s="23">
        <v>2019</v>
      </c>
      <c r="B1797" s="23" t="s">
        <v>1886</v>
      </c>
      <c r="C1797" s="22" t="s">
        <v>14</v>
      </c>
      <c r="D1797" s="23" t="s">
        <v>3562</v>
      </c>
      <c r="E1797" s="34" t="s">
        <v>204</v>
      </c>
      <c r="F1797" s="36">
        <v>29</v>
      </c>
      <c r="G1797" s="25">
        <v>5.2290000000000001</v>
      </c>
    </row>
    <row r="1798" spans="1:7">
      <c r="A1798" s="23">
        <v>2019</v>
      </c>
      <c r="B1798" s="23" t="s">
        <v>1886</v>
      </c>
      <c r="C1798" s="22" t="s">
        <v>14</v>
      </c>
      <c r="D1798" s="23" t="s">
        <v>3562</v>
      </c>
      <c r="E1798" s="34" t="s">
        <v>3570</v>
      </c>
      <c r="F1798" s="36">
        <v>2</v>
      </c>
      <c r="G1798" s="25">
        <v>0.375</v>
      </c>
    </row>
    <row r="1799" spans="1:7">
      <c r="A1799" s="23">
        <v>2019</v>
      </c>
      <c r="B1799" s="23" t="s">
        <v>1886</v>
      </c>
      <c r="C1799" s="22" t="s">
        <v>14</v>
      </c>
      <c r="D1799" s="23" t="s">
        <v>3561</v>
      </c>
      <c r="E1799" s="34" t="s">
        <v>207</v>
      </c>
      <c r="F1799" s="36">
        <v>99</v>
      </c>
      <c r="G1799" s="25">
        <v>98.5</v>
      </c>
    </row>
    <row r="1800" spans="1:7">
      <c r="A1800" s="23">
        <v>2019</v>
      </c>
      <c r="B1800" s="23" t="s">
        <v>1886</v>
      </c>
      <c r="C1800" s="22" t="s">
        <v>14</v>
      </c>
      <c r="D1800" s="23" t="s">
        <v>3561</v>
      </c>
      <c r="E1800" s="34" t="s">
        <v>206</v>
      </c>
      <c r="F1800" s="36">
        <v>52</v>
      </c>
      <c r="G1800" s="25">
        <v>49.5</v>
      </c>
    </row>
    <row r="1801" spans="1:7">
      <c r="A1801" s="23">
        <v>2019</v>
      </c>
      <c r="B1801" s="23" t="s">
        <v>1886</v>
      </c>
      <c r="C1801" s="22" t="s">
        <v>14</v>
      </c>
      <c r="D1801" s="23" t="s">
        <v>3561</v>
      </c>
      <c r="E1801" s="34" t="s">
        <v>204</v>
      </c>
      <c r="F1801" s="36">
        <v>2</v>
      </c>
      <c r="G1801" s="25">
        <v>2</v>
      </c>
    </row>
    <row r="1802" spans="1:7">
      <c r="A1802" s="23">
        <v>2019</v>
      </c>
      <c r="B1802" s="23" t="s">
        <v>1886</v>
      </c>
      <c r="C1802" s="22" t="s">
        <v>23</v>
      </c>
      <c r="D1802" s="23" t="s">
        <v>3562</v>
      </c>
      <c r="E1802" s="34" t="s">
        <v>207</v>
      </c>
      <c r="F1802" s="36">
        <v>11</v>
      </c>
      <c r="G1802" s="25">
        <v>0.9777499999999999</v>
      </c>
    </row>
    <row r="1803" spans="1:7">
      <c r="A1803" s="23">
        <v>2019</v>
      </c>
      <c r="B1803" s="23" t="s">
        <v>1886</v>
      </c>
      <c r="C1803" s="22" t="s">
        <v>23</v>
      </c>
      <c r="D1803" s="23" t="s">
        <v>3562</v>
      </c>
      <c r="E1803" s="34" t="s">
        <v>205</v>
      </c>
      <c r="F1803" s="36">
        <v>74</v>
      </c>
      <c r="G1803" s="25">
        <v>8.0635000000000012</v>
      </c>
    </row>
    <row r="1804" spans="1:7">
      <c r="A1804" s="23">
        <v>2019</v>
      </c>
      <c r="B1804" s="23" t="s">
        <v>1886</v>
      </c>
      <c r="C1804" s="22" t="s">
        <v>23</v>
      </c>
      <c r="D1804" s="23" t="s">
        <v>3562</v>
      </c>
      <c r="E1804" s="34" t="s">
        <v>206</v>
      </c>
      <c r="F1804" s="36">
        <v>147</v>
      </c>
      <c r="G1804" s="25">
        <v>15.549499999999981</v>
      </c>
    </row>
    <row r="1805" spans="1:7">
      <c r="A1805" s="23">
        <v>2019</v>
      </c>
      <c r="B1805" s="23" t="s">
        <v>1886</v>
      </c>
      <c r="C1805" s="22" t="s">
        <v>23</v>
      </c>
      <c r="D1805" s="23" t="s">
        <v>3562</v>
      </c>
      <c r="E1805" s="34" t="s">
        <v>204</v>
      </c>
      <c r="F1805" s="36">
        <v>24</v>
      </c>
      <c r="G1805" s="25">
        <v>2.7850000000000001</v>
      </c>
    </row>
    <row r="1806" spans="1:7">
      <c r="A1806" s="23">
        <v>2019</v>
      </c>
      <c r="B1806" s="23" t="s">
        <v>1886</v>
      </c>
      <c r="C1806" s="22" t="s">
        <v>23</v>
      </c>
      <c r="D1806" s="23" t="s">
        <v>3562</v>
      </c>
      <c r="E1806" s="34" t="s">
        <v>3570</v>
      </c>
      <c r="F1806" s="36">
        <v>2</v>
      </c>
      <c r="G1806" s="25">
        <v>0.18175000000000002</v>
      </c>
    </row>
    <row r="1807" spans="1:7">
      <c r="A1807" s="23">
        <v>2019</v>
      </c>
      <c r="B1807" s="23" t="s">
        <v>1886</v>
      </c>
      <c r="C1807" s="22" t="s">
        <v>23</v>
      </c>
      <c r="D1807" s="23" t="s">
        <v>3561</v>
      </c>
      <c r="E1807" s="34" t="s">
        <v>207</v>
      </c>
      <c r="F1807" s="36">
        <v>52</v>
      </c>
      <c r="G1807" s="25">
        <v>52</v>
      </c>
    </row>
    <row r="1808" spans="1:7">
      <c r="A1808" s="23">
        <v>2019</v>
      </c>
      <c r="B1808" s="23" t="s">
        <v>1886</v>
      </c>
      <c r="C1808" s="22" t="s">
        <v>23</v>
      </c>
      <c r="D1808" s="23" t="s">
        <v>3561</v>
      </c>
      <c r="E1808" s="34" t="s">
        <v>205</v>
      </c>
      <c r="F1808" s="36">
        <v>1</v>
      </c>
      <c r="G1808" s="25">
        <v>1</v>
      </c>
    </row>
    <row r="1809" spans="1:7">
      <c r="A1809" s="23">
        <v>2019</v>
      </c>
      <c r="B1809" s="23" t="s">
        <v>1886</v>
      </c>
      <c r="C1809" s="22" t="s">
        <v>23</v>
      </c>
      <c r="D1809" s="23" t="s">
        <v>3561</v>
      </c>
      <c r="E1809" s="34" t="s">
        <v>206</v>
      </c>
      <c r="F1809" s="36">
        <v>17</v>
      </c>
      <c r="G1809" s="25">
        <v>16.5</v>
      </c>
    </row>
    <row r="1810" spans="1:7">
      <c r="A1810" s="23">
        <v>2019</v>
      </c>
      <c r="B1810" s="23" t="s">
        <v>1886</v>
      </c>
      <c r="C1810" s="22" t="s">
        <v>23</v>
      </c>
      <c r="D1810" s="23" t="s">
        <v>3561</v>
      </c>
      <c r="E1810" s="34" t="s">
        <v>204</v>
      </c>
      <c r="F1810" s="36">
        <v>1</v>
      </c>
      <c r="G1810" s="25">
        <v>1</v>
      </c>
    </row>
    <row r="1811" spans="1:7">
      <c r="A1811" s="23">
        <v>2019</v>
      </c>
      <c r="B1811" s="23" t="s">
        <v>1886</v>
      </c>
      <c r="C1811" s="22" t="s">
        <v>41</v>
      </c>
      <c r="D1811" s="23" t="s">
        <v>3562</v>
      </c>
      <c r="E1811" s="34" t="s">
        <v>207</v>
      </c>
      <c r="F1811" s="36">
        <v>11</v>
      </c>
      <c r="G1811" s="25">
        <v>0.77000000000000013</v>
      </c>
    </row>
    <row r="1812" spans="1:7">
      <c r="A1812" s="23">
        <v>2019</v>
      </c>
      <c r="B1812" s="23" t="s">
        <v>1886</v>
      </c>
      <c r="C1812" s="22" t="s">
        <v>41</v>
      </c>
      <c r="D1812" s="23" t="s">
        <v>3562</v>
      </c>
      <c r="E1812" s="34" t="s">
        <v>205</v>
      </c>
      <c r="F1812" s="36">
        <v>116</v>
      </c>
      <c r="G1812" s="25">
        <v>7.9199999999999964</v>
      </c>
    </row>
    <row r="1813" spans="1:7">
      <c r="A1813" s="23">
        <v>2019</v>
      </c>
      <c r="B1813" s="23" t="s">
        <v>1886</v>
      </c>
      <c r="C1813" s="22" t="s">
        <v>41</v>
      </c>
      <c r="D1813" s="23" t="s">
        <v>3562</v>
      </c>
      <c r="E1813" s="34" t="s">
        <v>206</v>
      </c>
      <c r="F1813" s="36">
        <v>89</v>
      </c>
      <c r="G1813" s="25">
        <v>6.7659999999999982</v>
      </c>
    </row>
    <row r="1814" spans="1:7">
      <c r="A1814" s="23">
        <v>2019</v>
      </c>
      <c r="B1814" s="23" t="s">
        <v>1886</v>
      </c>
      <c r="C1814" s="22" t="s">
        <v>41</v>
      </c>
      <c r="D1814" s="23" t="s">
        <v>3562</v>
      </c>
      <c r="E1814" s="34" t="s">
        <v>204</v>
      </c>
      <c r="F1814" s="36">
        <v>74</v>
      </c>
      <c r="G1814" s="25">
        <v>4.6784999999999997</v>
      </c>
    </row>
    <row r="1815" spans="1:7">
      <c r="A1815" s="23">
        <v>2019</v>
      </c>
      <c r="B1815" s="23" t="s">
        <v>1886</v>
      </c>
      <c r="C1815" s="22" t="s">
        <v>41</v>
      </c>
      <c r="D1815" s="23" t="s">
        <v>3562</v>
      </c>
      <c r="E1815" s="34" t="s">
        <v>3570</v>
      </c>
      <c r="F1815" s="36">
        <v>6</v>
      </c>
      <c r="G1815" s="25">
        <v>0.42</v>
      </c>
    </row>
    <row r="1816" spans="1:7">
      <c r="A1816" s="23">
        <v>2019</v>
      </c>
      <c r="B1816" s="23" t="s">
        <v>1886</v>
      </c>
      <c r="C1816" s="22" t="s">
        <v>41</v>
      </c>
      <c r="D1816" s="23" t="s">
        <v>3561</v>
      </c>
      <c r="E1816" s="34" t="s">
        <v>207</v>
      </c>
      <c r="F1816" s="36">
        <v>23</v>
      </c>
      <c r="G1816" s="25">
        <v>21.25</v>
      </c>
    </row>
    <row r="1817" spans="1:7">
      <c r="A1817" s="23">
        <v>2019</v>
      </c>
      <c r="B1817" s="23" t="s">
        <v>1886</v>
      </c>
      <c r="C1817" s="22" t="s">
        <v>41</v>
      </c>
      <c r="D1817" s="23" t="s">
        <v>3561</v>
      </c>
      <c r="E1817" s="34" t="s">
        <v>205</v>
      </c>
      <c r="F1817" s="36">
        <v>9</v>
      </c>
      <c r="G1817" s="25">
        <v>6.25</v>
      </c>
    </row>
    <row r="1818" spans="1:7">
      <c r="A1818" s="23">
        <v>2019</v>
      </c>
      <c r="B1818" s="23" t="s">
        <v>1886</v>
      </c>
      <c r="C1818" s="22" t="s">
        <v>41</v>
      </c>
      <c r="D1818" s="23" t="s">
        <v>3561</v>
      </c>
      <c r="E1818" s="34" t="s">
        <v>206</v>
      </c>
      <c r="F1818" s="36">
        <v>12</v>
      </c>
      <c r="G1818" s="25">
        <v>7.75</v>
      </c>
    </row>
    <row r="1819" spans="1:7">
      <c r="A1819" s="23">
        <v>2019</v>
      </c>
      <c r="B1819" s="23" t="s">
        <v>1886</v>
      </c>
      <c r="C1819" s="22" t="s">
        <v>41</v>
      </c>
      <c r="D1819" s="23" t="s">
        <v>3561</v>
      </c>
      <c r="E1819" s="34" t="s">
        <v>204</v>
      </c>
      <c r="F1819" s="36">
        <v>4</v>
      </c>
      <c r="G1819" s="25">
        <v>2.75</v>
      </c>
    </row>
    <row r="1820" spans="1:7">
      <c r="A1820" s="23">
        <v>2019</v>
      </c>
      <c r="B1820" s="23" t="s">
        <v>1886</v>
      </c>
      <c r="C1820" s="22" t="s">
        <v>60</v>
      </c>
      <c r="D1820" s="23" t="s">
        <v>3562</v>
      </c>
      <c r="E1820" s="34" t="s">
        <v>207</v>
      </c>
      <c r="F1820" s="36">
        <v>14</v>
      </c>
      <c r="G1820" s="25">
        <v>1.2379999999999998</v>
      </c>
    </row>
    <row r="1821" spans="1:7">
      <c r="A1821" s="23">
        <v>2019</v>
      </c>
      <c r="B1821" s="23" t="s">
        <v>1886</v>
      </c>
      <c r="C1821" s="22" t="s">
        <v>60</v>
      </c>
      <c r="D1821" s="23" t="s">
        <v>3562</v>
      </c>
      <c r="E1821" s="34" t="s">
        <v>205</v>
      </c>
      <c r="F1821" s="36">
        <v>12</v>
      </c>
      <c r="G1821" s="25">
        <v>0.95174999999999998</v>
      </c>
    </row>
    <row r="1822" spans="1:7">
      <c r="A1822" s="23">
        <v>2019</v>
      </c>
      <c r="B1822" s="23" t="s">
        <v>1886</v>
      </c>
      <c r="C1822" s="22" t="s">
        <v>60</v>
      </c>
      <c r="D1822" s="23" t="s">
        <v>3562</v>
      </c>
      <c r="E1822" s="34" t="s">
        <v>206</v>
      </c>
      <c r="F1822" s="36">
        <v>56</v>
      </c>
      <c r="G1822" s="25">
        <v>5.0220000000000011</v>
      </c>
    </row>
    <row r="1823" spans="1:7">
      <c r="A1823" s="23">
        <v>2019</v>
      </c>
      <c r="B1823" s="23" t="s">
        <v>1886</v>
      </c>
      <c r="C1823" s="22" t="s">
        <v>60</v>
      </c>
      <c r="D1823" s="23" t="s">
        <v>3562</v>
      </c>
      <c r="E1823" s="34" t="s">
        <v>204</v>
      </c>
      <c r="F1823" s="36">
        <v>6</v>
      </c>
      <c r="G1823" s="25">
        <v>0.9</v>
      </c>
    </row>
    <row r="1824" spans="1:7">
      <c r="A1824" s="23">
        <v>2019</v>
      </c>
      <c r="B1824" s="23" t="s">
        <v>1886</v>
      </c>
      <c r="C1824" s="22" t="s">
        <v>60</v>
      </c>
      <c r="D1824" s="23" t="s">
        <v>3562</v>
      </c>
      <c r="E1824" s="34" t="s">
        <v>3570</v>
      </c>
      <c r="F1824" s="36">
        <v>3</v>
      </c>
      <c r="G1824" s="25">
        <v>0.23449999999999999</v>
      </c>
    </row>
    <row r="1825" spans="1:7">
      <c r="A1825" s="23">
        <v>2019</v>
      </c>
      <c r="B1825" s="23" t="s">
        <v>1886</v>
      </c>
      <c r="C1825" s="22" t="s">
        <v>60</v>
      </c>
      <c r="D1825" s="23" t="s">
        <v>3561</v>
      </c>
      <c r="E1825" s="34" t="s">
        <v>207</v>
      </c>
      <c r="F1825" s="36">
        <v>19</v>
      </c>
      <c r="G1825" s="25">
        <v>19</v>
      </c>
    </row>
    <row r="1826" spans="1:7">
      <c r="A1826" s="23">
        <v>2019</v>
      </c>
      <c r="B1826" s="23" t="s">
        <v>1886</v>
      </c>
      <c r="C1826" s="22" t="s">
        <v>60</v>
      </c>
      <c r="D1826" s="23" t="s">
        <v>3561</v>
      </c>
      <c r="E1826" s="34" t="s">
        <v>206</v>
      </c>
      <c r="F1826" s="36">
        <v>14</v>
      </c>
      <c r="G1826" s="25">
        <v>14</v>
      </c>
    </row>
    <row r="1827" spans="1:7">
      <c r="A1827" s="23">
        <v>2019</v>
      </c>
      <c r="B1827" s="23" t="s">
        <v>1886</v>
      </c>
      <c r="C1827" s="22" t="s">
        <v>70</v>
      </c>
      <c r="D1827" s="23" t="s">
        <v>3562</v>
      </c>
      <c r="E1827" s="34" t="s">
        <v>207</v>
      </c>
      <c r="F1827" s="36">
        <v>9</v>
      </c>
      <c r="G1827" s="25">
        <v>0.95</v>
      </c>
    </row>
    <row r="1828" spans="1:7">
      <c r="A1828" s="23">
        <v>2019</v>
      </c>
      <c r="B1828" s="23" t="s">
        <v>1886</v>
      </c>
      <c r="C1828" s="22" t="s">
        <v>70</v>
      </c>
      <c r="D1828" s="23" t="s">
        <v>3562</v>
      </c>
      <c r="E1828" s="34" t="s">
        <v>205</v>
      </c>
      <c r="F1828" s="36">
        <v>2</v>
      </c>
      <c r="G1828" s="25">
        <v>0.125</v>
      </c>
    </row>
    <row r="1829" spans="1:7">
      <c r="A1829" s="23">
        <v>2019</v>
      </c>
      <c r="B1829" s="23" t="s">
        <v>1886</v>
      </c>
      <c r="C1829" s="22" t="s">
        <v>70</v>
      </c>
      <c r="D1829" s="23" t="s">
        <v>3562</v>
      </c>
      <c r="E1829" s="34" t="s">
        <v>206</v>
      </c>
      <c r="F1829" s="36">
        <v>30</v>
      </c>
      <c r="G1829" s="25">
        <v>4.1389999999999993</v>
      </c>
    </row>
    <row r="1830" spans="1:7">
      <c r="A1830" s="23">
        <v>2019</v>
      </c>
      <c r="B1830" s="23" t="s">
        <v>1886</v>
      </c>
      <c r="C1830" s="22" t="s">
        <v>70</v>
      </c>
      <c r="D1830" s="23" t="s">
        <v>3562</v>
      </c>
      <c r="E1830" s="34" t="s">
        <v>204</v>
      </c>
      <c r="F1830" s="36">
        <v>14</v>
      </c>
      <c r="G1830" s="25">
        <v>1.0999999999999999</v>
      </c>
    </row>
    <row r="1831" spans="1:7">
      <c r="A1831" s="23">
        <v>2019</v>
      </c>
      <c r="B1831" s="23" t="s">
        <v>1886</v>
      </c>
      <c r="C1831" s="22" t="s">
        <v>70</v>
      </c>
      <c r="D1831" s="23" t="s">
        <v>3562</v>
      </c>
      <c r="E1831" s="34" t="s">
        <v>3570</v>
      </c>
      <c r="F1831" s="36">
        <v>2</v>
      </c>
      <c r="G1831" s="25">
        <v>0.35</v>
      </c>
    </row>
    <row r="1832" spans="1:7">
      <c r="A1832" s="23">
        <v>2019</v>
      </c>
      <c r="B1832" s="23" t="s">
        <v>1886</v>
      </c>
      <c r="C1832" s="22" t="s">
        <v>70</v>
      </c>
      <c r="D1832" s="23" t="s">
        <v>3561</v>
      </c>
      <c r="E1832" s="34" t="s">
        <v>207</v>
      </c>
      <c r="F1832" s="36">
        <v>39</v>
      </c>
      <c r="G1832" s="25">
        <v>38.5</v>
      </c>
    </row>
    <row r="1833" spans="1:7">
      <c r="A1833" s="23">
        <v>2019</v>
      </c>
      <c r="B1833" s="23" t="s">
        <v>1886</v>
      </c>
      <c r="C1833" s="22" t="s">
        <v>70</v>
      </c>
      <c r="D1833" s="23" t="s">
        <v>3561</v>
      </c>
      <c r="E1833" s="34" t="s">
        <v>206</v>
      </c>
      <c r="F1833" s="36">
        <v>10</v>
      </c>
      <c r="G1833" s="25">
        <v>9.5</v>
      </c>
    </row>
    <row r="1834" spans="1:7">
      <c r="A1834" s="23">
        <v>2019</v>
      </c>
      <c r="B1834" s="23" t="s">
        <v>1886</v>
      </c>
      <c r="C1834" s="22" t="s">
        <v>76</v>
      </c>
      <c r="D1834" s="23" t="s">
        <v>3562</v>
      </c>
      <c r="E1834" s="34" t="s">
        <v>207</v>
      </c>
      <c r="F1834" s="36">
        <v>14</v>
      </c>
      <c r="G1834" s="25">
        <v>2.9437499999999992</v>
      </c>
    </row>
    <row r="1835" spans="1:7">
      <c r="A1835" s="23">
        <v>2019</v>
      </c>
      <c r="B1835" s="23" t="s">
        <v>1886</v>
      </c>
      <c r="C1835" s="22" t="s">
        <v>76</v>
      </c>
      <c r="D1835" s="23" t="s">
        <v>3562</v>
      </c>
      <c r="E1835" s="34" t="s">
        <v>205</v>
      </c>
      <c r="F1835" s="36">
        <v>55</v>
      </c>
      <c r="G1835" s="25">
        <v>10.330749999999998</v>
      </c>
    </row>
    <row r="1836" spans="1:7">
      <c r="A1836" s="23">
        <v>2019</v>
      </c>
      <c r="B1836" s="23" t="s">
        <v>1886</v>
      </c>
      <c r="C1836" s="22" t="s">
        <v>76</v>
      </c>
      <c r="D1836" s="23" t="s">
        <v>3562</v>
      </c>
      <c r="E1836" s="34" t="s">
        <v>206</v>
      </c>
      <c r="F1836" s="36">
        <v>136</v>
      </c>
      <c r="G1836" s="25">
        <v>30.326750000000025</v>
      </c>
    </row>
    <row r="1837" spans="1:7">
      <c r="A1837" s="23">
        <v>2019</v>
      </c>
      <c r="B1837" s="23" t="s">
        <v>1886</v>
      </c>
      <c r="C1837" s="22" t="s">
        <v>76</v>
      </c>
      <c r="D1837" s="23" t="s">
        <v>3562</v>
      </c>
      <c r="E1837" s="34" t="s">
        <v>204</v>
      </c>
      <c r="F1837" s="36">
        <v>92</v>
      </c>
      <c r="G1837" s="25">
        <v>18.503249999999987</v>
      </c>
    </row>
    <row r="1838" spans="1:7">
      <c r="A1838" s="23">
        <v>2019</v>
      </c>
      <c r="B1838" s="23" t="s">
        <v>1886</v>
      </c>
      <c r="C1838" s="22" t="s">
        <v>76</v>
      </c>
      <c r="D1838" s="23" t="s">
        <v>3562</v>
      </c>
      <c r="E1838" s="34" t="s">
        <v>3570</v>
      </c>
      <c r="F1838" s="36">
        <v>6</v>
      </c>
      <c r="G1838" s="25">
        <v>0.77500000000000002</v>
      </c>
    </row>
    <row r="1839" spans="1:7">
      <c r="A1839" s="23">
        <v>2019</v>
      </c>
      <c r="B1839" s="23" t="s">
        <v>1886</v>
      </c>
      <c r="C1839" s="22" t="s">
        <v>76</v>
      </c>
      <c r="D1839" s="23" t="s">
        <v>3561</v>
      </c>
      <c r="E1839" s="34" t="s">
        <v>207</v>
      </c>
      <c r="F1839" s="36">
        <v>18</v>
      </c>
      <c r="G1839" s="25">
        <v>18</v>
      </c>
    </row>
    <row r="1840" spans="1:7">
      <c r="A1840" s="23">
        <v>2019</v>
      </c>
      <c r="B1840" s="23" t="s">
        <v>1886</v>
      </c>
      <c r="C1840" s="22" t="s">
        <v>76</v>
      </c>
      <c r="D1840" s="23" t="s">
        <v>3561</v>
      </c>
      <c r="E1840" s="34" t="s">
        <v>205</v>
      </c>
      <c r="F1840" s="36">
        <v>2</v>
      </c>
      <c r="G1840" s="25">
        <v>1.75</v>
      </c>
    </row>
    <row r="1841" spans="1:7">
      <c r="A1841" s="23">
        <v>2019</v>
      </c>
      <c r="B1841" s="23" t="s">
        <v>1886</v>
      </c>
      <c r="C1841" s="22" t="s">
        <v>76</v>
      </c>
      <c r="D1841" s="23" t="s">
        <v>3561</v>
      </c>
      <c r="E1841" s="34" t="s">
        <v>206</v>
      </c>
      <c r="F1841" s="36">
        <v>37</v>
      </c>
      <c r="G1841" s="25">
        <v>36</v>
      </c>
    </row>
    <row r="1842" spans="1:7">
      <c r="A1842" s="23">
        <v>2019</v>
      </c>
      <c r="B1842" s="23" t="s">
        <v>1886</v>
      </c>
      <c r="C1842" s="22" t="s">
        <v>76</v>
      </c>
      <c r="D1842" s="23" t="s">
        <v>3561</v>
      </c>
      <c r="E1842" s="34" t="s">
        <v>204</v>
      </c>
      <c r="F1842" s="36">
        <v>2</v>
      </c>
      <c r="G1842" s="25">
        <v>2</v>
      </c>
    </row>
    <row r="1843" spans="1:7">
      <c r="A1843" s="23">
        <v>2019</v>
      </c>
      <c r="B1843" s="23" t="s">
        <v>1886</v>
      </c>
      <c r="C1843" s="22" t="s">
        <v>83</v>
      </c>
      <c r="D1843" s="23" t="s">
        <v>3562</v>
      </c>
      <c r="E1843" s="34" t="s">
        <v>207</v>
      </c>
      <c r="F1843" s="36">
        <v>5</v>
      </c>
      <c r="G1843" s="25">
        <v>0.27500000000000002</v>
      </c>
    </row>
    <row r="1844" spans="1:7">
      <c r="A1844" s="23">
        <v>2019</v>
      </c>
      <c r="B1844" s="23" t="s">
        <v>1886</v>
      </c>
      <c r="C1844" s="22" t="s">
        <v>83</v>
      </c>
      <c r="D1844" s="23" t="s">
        <v>3562</v>
      </c>
      <c r="E1844" s="34" t="s">
        <v>206</v>
      </c>
      <c r="F1844" s="36">
        <v>2</v>
      </c>
      <c r="G1844" s="25">
        <v>0.3</v>
      </c>
    </row>
    <row r="1845" spans="1:7">
      <c r="A1845" s="23">
        <v>2019</v>
      </c>
      <c r="B1845" s="23" t="s">
        <v>1886</v>
      </c>
      <c r="C1845" s="22" t="s">
        <v>83</v>
      </c>
      <c r="D1845" s="23" t="s">
        <v>3562</v>
      </c>
      <c r="E1845" s="34" t="s">
        <v>204</v>
      </c>
      <c r="F1845" s="36">
        <v>1</v>
      </c>
      <c r="G1845" s="25">
        <v>0.15</v>
      </c>
    </row>
    <row r="1846" spans="1:7">
      <c r="A1846" s="23">
        <v>2019</v>
      </c>
      <c r="B1846" s="23" t="s">
        <v>1886</v>
      </c>
      <c r="C1846" s="22" t="s">
        <v>83</v>
      </c>
      <c r="D1846" s="23" t="s">
        <v>3561</v>
      </c>
      <c r="E1846" s="34" t="s">
        <v>207</v>
      </c>
      <c r="F1846" s="36">
        <v>2</v>
      </c>
      <c r="G1846" s="25">
        <v>2</v>
      </c>
    </row>
    <row r="1847" spans="1:7">
      <c r="A1847" s="23">
        <v>2019</v>
      </c>
      <c r="B1847" s="23" t="s">
        <v>1886</v>
      </c>
      <c r="C1847" s="22" t="s">
        <v>86</v>
      </c>
      <c r="D1847" s="23" t="s">
        <v>3562</v>
      </c>
      <c r="E1847" s="34" t="s">
        <v>207</v>
      </c>
      <c r="F1847" s="36">
        <v>8</v>
      </c>
      <c r="G1847" s="25">
        <v>0.66874999999999996</v>
      </c>
    </row>
    <row r="1848" spans="1:7">
      <c r="A1848" s="23">
        <v>2019</v>
      </c>
      <c r="B1848" s="23" t="s">
        <v>1886</v>
      </c>
      <c r="C1848" s="22" t="s">
        <v>86</v>
      </c>
      <c r="D1848" s="23" t="s">
        <v>3562</v>
      </c>
      <c r="E1848" s="34" t="s">
        <v>205</v>
      </c>
      <c r="F1848" s="36">
        <v>9</v>
      </c>
      <c r="G1848" s="25">
        <v>1.5500000000000003</v>
      </c>
    </row>
    <row r="1849" spans="1:7">
      <c r="A1849" s="23">
        <v>2019</v>
      </c>
      <c r="B1849" s="23" t="s">
        <v>1886</v>
      </c>
      <c r="C1849" s="22" t="s">
        <v>86</v>
      </c>
      <c r="D1849" s="23" t="s">
        <v>3562</v>
      </c>
      <c r="E1849" s="34" t="s">
        <v>206</v>
      </c>
      <c r="F1849" s="36">
        <v>19</v>
      </c>
      <c r="G1849" s="25">
        <v>1.8312499999999998</v>
      </c>
    </row>
    <row r="1850" spans="1:7">
      <c r="A1850" s="23">
        <v>2019</v>
      </c>
      <c r="B1850" s="23" t="s">
        <v>1886</v>
      </c>
      <c r="C1850" s="22" t="s">
        <v>86</v>
      </c>
      <c r="D1850" s="23" t="s">
        <v>3562</v>
      </c>
      <c r="E1850" s="34" t="s">
        <v>204</v>
      </c>
      <c r="F1850" s="36">
        <v>16</v>
      </c>
      <c r="G1850" s="25">
        <v>2.125</v>
      </c>
    </row>
    <row r="1851" spans="1:7">
      <c r="A1851" s="23">
        <v>2019</v>
      </c>
      <c r="B1851" s="23" t="s">
        <v>1886</v>
      </c>
      <c r="C1851" s="22" t="s">
        <v>86</v>
      </c>
      <c r="D1851" s="23" t="s">
        <v>3561</v>
      </c>
      <c r="E1851" s="34" t="s">
        <v>207</v>
      </c>
      <c r="F1851" s="36">
        <v>11</v>
      </c>
      <c r="G1851" s="25">
        <v>11</v>
      </c>
    </row>
    <row r="1852" spans="1:7">
      <c r="A1852" s="23">
        <v>2019</v>
      </c>
      <c r="B1852" s="23" t="s">
        <v>1886</v>
      </c>
      <c r="C1852" s="22" t="s">
        <v>86</v>
      </c>
      <c r="D1852" s="23" t="s">
        <v>3561</v>
      </c>
      <c r="E1852" s="34" t="s">
        <v>206</v>
      </c>
      <c r="F1852" s="36">
        <v>16</v>
      </c>
      <c r="G1852" s="25">
        <v>14.5</v>
      </c>
    </row>
    <row r="1853" spans="1:7">
      <c r="A1853" s="23">
        <v>2019</v>
      </c>
      <c r="B1853" s="23" t="s">
        <v>1886</v>
      </c>
      <c r="C1853" s="22" t="s">
        <v>89</v>
      </c>
      <c r="D1853" s="23" t="s">
        <v>3562</v>
      </c>
      <c r="E1853" s="34" t="s">
        <v>207</v>
      </c>
      <c r="F1853" s="36">
        <v>1</v>
      </c>
      <c r="G1853" s="25">
        <v>0.05</v>
      </c>
    </row>
    <row r="1854" spans="1:7">
      <c r="A1854" s="23">
        <v>2019</v>
      </c>
      <c r="B1854" s="23" t="s">
        <v>1886</v>
      </c>
      <c r="C1854" s="22" t="s">
        <v>89</v>
      </c>
      <c r="D1854" s="23" t="s">
        <v>3562</v>
      </c>
      <c r="E1854" s="34" t="s">
        <v>206</v>
      </c>
      <c r="F1854" s="36">
        <v>1</v>
      </c>
      <c r="G1854" s="25">
        <v>5.7250000000000002E-2</v>
      </c>
    </row>
    <row r="1855" spans="1:7">
      <c r="A1855" s="23">
        <v>2019</v>
      </c>
      <c r="B1855" s="23" t="s">
        <v>1886</v>
      </c>
      <c r="C1855" s="22" t="s">
        <v>89</v>
      </c>
      <c r="D1855" s="23" t="s">
        <v>3561</v>
      </c>
      <c r="E1855" s="34" t="s">
        <v>207</v>
      </c>
      <c r="F1855" s="36">
        <v>6</v>
      </c>
      <c r="G1855" s="25">
        <v>5.5</v>
      </c>
    </row>
    <row r="1856" spans="1:7">
      <c r="A1856" s="23">
        <v>2019</v>
      </c>
      <c r="B1856" s="23" t="s">
        <v>1886</v>
      </c>
      <c r="C1856" s="22" t="s">
        <v>89</v>
      </c>
      <c r="D1856" s="23" t="s">
        <v>3561</v>
      </c>
      <c r="E1856" s="34" t="s">
        <v>205</v>
      </c>
      <c r="F1856" s="36">
        <v>3</v>
      </c>
      <c r="G1856" s="25">
        <v>3</v>
      </c>
    </row>
    <row r="1857" spans="1:7">
      <c r="A1857" s="23">
        <v>2019</v>
      </c>
      <c r="B1857" s="23" t="s">
        <v>1886</v>
      </c>
      <c r="C1857" s="22" t="s">
        <v>89</v>
      </c>
      <c r="D1857" s="23" t="s">
        <v>3561</v>
      </c>
      <c r="E1857" s="34" t="s">
        <v>206</v>
      </c>
      <c r="F1857" s="36">
        <v>19</v>
      </c>
      <c r="G1857" s="25">
        <v>17</v>
      </c>
    </row>
    <row r="1858" spans="1:7">
      <c r="A1858" s="23">
        <v>2019</v>
      </c>
      <c r="B1858" s="23" t="s">
        <v>1886</v>
      </c>
      <c r="C1858" s="22" t="s">
        <v>94</v>
      </c>
      <c r="D1858" s="23" t="s">
        <v>3562</v>
      </c>
      <c r="E1858" s="34" t="s">
        <v>207</v>
      </c>
      <c r="F1858" s="36">
        <v>9</v>
      </c>
      <c r="G1858" s="25">
        <v>0.65349999999999997</v>
      </c>
    </row>
    <row r="1859" spans="1:7">
      <c r="A1859" s="23">
        <v>2019</v>
      </c>
      <c r="B1859" s="23" t="s">
        <v>1886</v>
      </c>
      <c r="C1859" s="22" t="s">
        <v>94</v>
      </c>
      <c r="D1859" s="23" t="s">
        <v>3562</v>
      </c>
      <c r="E1859" s="34" t="s">
        <v>205</v>
      </c>
      <c r="F1859" s="36">
        <v>2</v>
      </c>
      <c r="G1859" s="25">
        <v>0.13</v>
      </c>
    </row>
    <row r="1860" spans="1:7">
      <c r="A1860" s="23">
        <v>2019</v>
      </c>
      <c r="B1860" s="23" t="s">
        <v>1886</v>
      </c>
      <c r="C1860" s="22" t="s">
        <v>94</v>
      </c>
      <c r="D1860" s="23" t="s">
        <v>3562</v>
      </c>
      <c r="E1860" s="34" t="s">
        <v>206</v>
      </c>
      <c r="F1860" s="36">
        <v>9</v>
      </c>
      <c r="G1860" s="25">
        <v>0.78549999999999998</v>
      </c>
    </row>
    <row r="1861" spans="1:7">
      <c r="A1861" s="23">
        <v>2019</v>
      </c>
      <c r="B1861" s="23" t="s">
        <v>1886</v>
      </c>
      <c r="C1861" s="22" t="s">
        <v>94</v>
      </c>
      <c r="D1861" s="23" t="s">
        <v>3562</v>
      </c>
      <c r="E1861" s="34" t="s">
        <v>204</v>
      </c>
      <c r="F1861" s="36">
        <v>2</v>
      </c>
      <c r="G1861" s="25">
        <v>0.125</v>
      </c>
    </row>
    <row r="1862" spans="1:7">
      <c r="A1862" s="23">
        <v>2019</v>
      </c>
      <c r="B1862" s="23" t="s">
        <v>1886</v>
      </c>
      <c r="C1862" s="22" t="s">
        <v>94</v>
      </c>
      <c r="D1862" s="23" t="s">
        <v>3561</v>
      </c>
      <c r="E1862" s="34" t="s">
        <v>207</v>
      </c>
      <c r="F1862" s="36">
        <v>23</v>
      </c>
      <c r="G1862" s="25">
        <v>23</v>
      </c>
    </row>
    <row r="1863" spans="1:7">
      <c r="A1863" s="23">
        <v>2019</v>
      </c>
      <c r="B1863" s="23" t="s">
        <v>1886</v>
      </c>
      <c r="C1863" s="22" t="s">
        <v>94</v>
      </c>
      <c r="D1863" s="23" t="s">
        <v>3561</v>
      </c>
      <c r="E1863" s="34" t="s">
        <v>206</v>
      </c>
      <c r="F1863" s="36">
        <v>7</v>
      </c>
      <c r="G1863" s="25">
        <v>7</v>
      </c>
    </row>
    <row r="1864" spans="1:7">
      <c r="A1864" s="23">
        <v>2019</v>
      </c>
      <c r="B1864" s="23" t="s">
        <v>1886</v>
      </c>
      <c r="C1864" s="22" t="s">
        <v>100</v>
      </c>
      <c r="D1864" s="23" t="s">
        <v>3562</v>
      </c>
      <c r="E1864" s="34" t="s">
        <v>207</v>
      </c>
      <c r="F1864" s="36">
        <v>8</v>
      </c>
      <c r="G1864" s="25">
        <v>1.8</v>
      </c>
    </row>
    <row r="1865" spans="1:7">
      <c r="A1865" s="23">
        <v>2019</v>
      </c>
      <c r="B1865" s="23" t="s">
        <v>1886</v>
      </c>
      <c r="C1865" s="22" t="s">
        <v>100</v>
      </c>
      <c r="D1865" s="23" t="s">
        <v>3562</v>
      </c>
      <c r="E1865" s="34" t="s">
        <v>205</v>
      </c>
      <c r="F1865" s="36">
        <v>1</v>
      </c>
      <c r="G1865" s="25">
        <v>0.05</v>
      </c>
    </row>
    <row r="1866" spans="1:7">
      <c r="A1866" s="23">
        <v>2019</v>
      </c>
      <c r="B1866" s="23" t="s">
        <v>1886</v>
      </c>
      <c r="C1866" s="22" t="s">
        <v>100</v>
      </c>
      <c r="D1866" s="23" t="s">
        <v>3562</v>
      </c>
      <c r="E1866" s="34" t="s">
        <v>206</v>
      </c>
      <c r="F1866" s="36">
        <v>12</v>
      </c>
      <c r="G1866" s="25">
        <v>3.0500000000000003</v>
      </c>
    </row>
    <row r="1867" spans="1:7">
      <c r="A1867" s="23">
        <v>2019</v>
      </c>
      <c r="B1867" s="23" t="s">
        <v>1886</v>
      </c>
      <c r="C1867" s="22" t="s">
        <v>100</v>
      </c>
      <c r="D1867" s="23" t="s">
        <v>3562</v>
      </c>
      <c r="E1867" s="34" t="s">
        <v>204</v>
      </c>
      <c r="F1867" s="36">
        <v>3</v>
      </c>
      <c r="G1867" s="25">
        <v>0.375</v>
      </c>
    </row>
    <row r="1868" spans="1:7">
      <c r="A1868" s="23">
        <v>2019</v>
      </c>
      <c r="B1868" s="23" t="s">
        <v>1886</v>
      </c>
      <c r="C1868" s="22" t="s">
        <v>100</v>
      </c>
      <c r="D1868" s="23" t="s">
        <v>3561</v>
      </c>
      <c r="E1868" s="34" t="s">
        <v>207</v>
      </c>
      <c r="F1868" s="36">
        <v>17</v>
      </c>
      <c r="G1868" s="25">
        <v>17</v>
      </c>
    </row>
    <row r="1869" spans="1:7">
      <c r="A1869" s="23">
        <v>2019</v>
      </c>
      <c r="B1869" s="23" t="s">
        <v>1886</v>
      </c>
      <c r="C1869" s="22" t="s">
        <v>100</v>
      </c>
      <c r="D1869" s="23" t="s">
        <v>3561</v>
      </c>
      <c r="E1869" s="34" t="s">
        <v>206</v>
      </c>
      <c r="F1869" s="36">
        <v>1</v>
      </c>
      <c r="G1869" s="25">
        <v>1</v>
      </c>
    </row>
    <row r="1870" spans="1:7">
      <c r="A1870" s="23">
        <v>2019</v>
      </c>
      <c r="B1870" s="23" t="s">
        <v>1886</v>
      </c>
      <c r="C1870" s="22" t="s">
        <v>100</v>
      </c>
      <c r="D1870" s="23" t="s">
        <v>3561</v>
      </c>
      <c r="E1870" s="34" t="s">
        <v>204</v>
      </c>
      <c r="F1870" s="36">
        <v>4</v>
      </c>
      <c r="G1870" s="25">
        <v>4</v>
      </c>
    </row>
    <row r="1871" spans="1:7">
      <c r="A1871" s="23">
        <v>2019</v>
      </c>
      <c r="B1871" s="23" t="s">
        <v>1886</v>
      </c>
      <c r="C1871" s="22" t="s">
        <v>104</v>
      </c>
      <c r="D1871" s="23" t="s">
        <v>3562</v>
      </c>
      <c r="E1871" s="34" t="s">
        <v>207</v>
      </c>
      <c r="F1871" s="36">
        <v>23</v>
      </c>
      <c r="G1871" s="25">
        <v>2.0702500000000001</v>
      </c>
    </row>
    <row r="1872" spans="1:7">
      <c r="A1872" s="23">
        <v>2019</v>
      </c>
      <c r="B1872" s="23" t="s">
        <v>1886</v>
      </c>
      <c r="C1872" s="22" t="s">
        <v>104</v>
      </c>
      <c r="D1872" s="23" t="s">
        <v>3562</v>
      </c>
      <c r="E1872" s="34" t="s">
        <v>205</v>
      </c>
      <c r="F1872" s="36">
        <v>49</v>
      </c>
      <c r="G1872" s="25">
        <v>6.2974999999999994</v>
      </c>
    </row>
    <row r="1873" spans="1:7">
      <c r="A1873" s="23">
        <v>2019</v>
      </c>
      <c r="B1873" s="23" t="s">
        <v>1886</v>
      </c>
      <c r="C1873" s="22" t="s">
        <v>104</v>
      </c>
      <c r="D1873" s="23" t="s">
        <v>3562</v>
      </c>
      <c r="E1873" s="34" t="s">
        <v>206</v>
      </c>
      <c r="F1873" s="36">
        <v>146</v>
      </c>
      <c r="G1873" s="25">
        <v>18.671249999999983</v>
      </c>
    </row>
    <row r="1874" spans="1:7">
      <c r="A1874" s="23">
        <v>2019</v>
      </c>
      <c r="B1874" s="23" t="s">
        <v>1886</v>
      </c>
      <c r="C1874" s="22" t="s">
        <v>104</v>
      </c>
      <c r="D1874" s="23" t="s">
        <v>3562</v>
      </c>
      <c r="E1874" s="34" t="s">
        <v>204</v>
      </c>
      <c r="F1874" s="36">
        <v>55</v>
      </c>
      <c r="G1874" s="25">
        <v>7.9154999999999998</v>
      </c>
    </row>
    <row r="1875" spans="1:7">
      <c r="A1875" s="23">
        <v>2019</v>
      </c>
      <c r="B1875" s="23" t="s">
        <v>1886</v>
      </c>
      <c r="C1875" s="22" t="s">
        <v>104</v>
      </c>
      <c r="D1875" s="23" t="s">
        <v>3562</v>
      </c>
      <c r="E1875" s="34" t="s">
        <v>3570</v>
      </c>
      <c r="F1875" s="36">
        <v>9</v>
      </c>
      <c r="G1875" s="25">
        <v>0.6865</v>
      </c>
    </row>
    <row r="1876" spans="1:7">
      <c r="A1876" s="23">
        <v>2019</v>
      </c>
      <c r="B1876" s="23" t="s">
        <v>1886</v>
      </c>
      <c r="C1876" s="22" t="s">
        <v>104</v>
      </c>
      <c r="D1876" s="23" t="s">
        <v>3561</v>
      </c>
      <c r="E1876" s="34" t="s">
        <v>207</v>
      </c>
      <c r="F1876" s="36">
        <v>69</v>
      </c>
      <c r="G1876" s="25">
        <v>69</v>
      </c>
    </row>
    <row r="1877" spans="1:7">
      <c r="A1877" s="23">
        <v>2019</v>
      </c>
      <c r="B1877" s="23" t="s">
        <v>1886</v>
      </c>
      <c r="C1877" s="22" t="s">
        <v>104</v>
      </c>
      <c r="D1877" s="23" t="s">
        <v>3561</v>
      </c>
      <c r="E1877" s="34" t="s">
        <v>205</v>
      </c>
      <c r="F1877" s="36">
        <v>1</v>
      </c>
      <c r="G1877" s="25">
        <v>1</v>
      </c>
    </row>
    <row r="1878" spans="1:7">
      <c r="A1878" s="23">
        <v>2019</v>
      </c>
      <c r="B1878" s="23" t="s">
        <v>1886</v>
      </c>
      <c r="C1878" s="22" t="s">
        <v>104</v>
      </c>
      <c r="D1878" s="23" t="s">
        <v>3561</v>
      </c>
      <c r="E1878" s="34" t="s">
        <v>206</v>
      </c>
      <c r="F1878" s="36">
        <v>22</v>
      </c>
      <c r="G1878" s="25">
        <v>22</v>
      </c>
    </row>
    <row r="1879" spans="1:7">
      <c r="A1879" s="23">
        <v>2019</v>
      </c>
      <c r="B1879" s="23" t="s">
        <v>1886</v>
      </c>
      <c r="C1879" s="22" t="s">
        <v>104</v>
      </c>
      <c r="D1879" s="23" t="s">
        <v>3561</v>
      </c>
      <c r="E1879" s="34" t="s">
        <v>204</v>
      </c>
      <c r="F1879" s="36">
        <v>1</v>
      </c>
      <c r="G1879" s="25">
        <v>1</v>
      </c>
    </row>
    <row r="1880" spans="1:7">
      <c r="A1880" s="23">
        <v>2019</v>
      </c>
      <c r="B1880" s="23" t="s">
        <v>1886</v>
      </c>
      <c r="C1880" s="22" t="s">
        <v>120</v>
      </c>
      <c r="D1880" s="23" t="s">
        <v>3562</v>
      </c>
      <c r="E1880" s="34" t="s">
        <v>205</v>
      </c>
      <c r="F1880" s="36">
        <v>3</v>
      </c>
      <c r="G1880" s="25">
        <v>0.497</v>
      </c>
    </row>
    <row r="1881" spans="1:7">
      <c r="A1881" s="23">
        <v>2019</v>
      </c>
      <c r="B1881" s="23" t="s">
        <v>1886</v>
      </c>
      <c r="C1881" s="22" t="s">
        <v>120</v>
      </c>
      <c r="D1881" s="23" t="s">
        <v>3562</v>
      </c>
      <c r="E1881" s="34" t="s">
        <v>4105</v>
      </c>
      <c r="F1881" s="36">
        <v>5</v>
      </c>
      <c r="G1881" s="25">
        <v>0.73350000000000004</v>
      </c>
    </row>
    <row r="1882" spans="1:7">
      <c r="A1882" s="23">
        <v>2019</v>
      </c>
      <c r="B1882" s="23" t="s">
        <v>1886</v>
      </c>
      <c r="C1882" s="22" t="s">
        <v>120</v>
      </c>
      <c r="D1882" s="23" t="s">
        <v>3562</v>
      </c>
      <c r="E1882" s="34" t="s">
        <v>206</v>
      </c>
      <c r="F1882" s="36">
        <v>2</v>
      </c>
      <c r="G1882" s="25">
        <v>8.7499999999999994E-2</v>
      </c>
    </row>
    <row r="1883" spans="1:7">
      <c r="A1883" s="23">
        <v>2019</v>
      </c>
      <c r="B1883" s="23" t="s">
        <v>1886</v>
      </c>
      <c r="C1883" s="22" t="s">
        <v>120</v>
      </c>
      <c r="D1883" s="23" t="s">
        <v>3562</v>
      </c>
      <c r="E1883" s="34" t="s">
        <v>204</v>
      </c>
      <c r="F1883" s="36">
        <v>3</v>
      </c>
      <c r="G1883" s="25">
        <v>1.2600000000000002</v>
      </c>
    </row>
    <row r="1884" spans="1:7">
      <c r="A1884" s="23">
        <v>2019</v>
      </c>
      <c r="B1884" s="23" t="s">
        <v>1886</v>
      </c>
      <c r="C1884" s="22" t="s">
        <v>120</v>
      </c>
      <c r="D1884" s="23" t="s">
        <v>3562</v>
      </c>
      <c r="E1884" s="34" t="s">
        <v>4106</v>
      </c>
      <c r="F1884" s="36">
        <v>3</v>
      </c>
      <c r="G1884" s="25">
        <v>0.21425</v>
      </c>
    </row>
    <row r="1885" spans="1:7">
      <c r="A1885" s="23">
        <v>2019</v>
      </c>
      <c r="B1885" s="23" t="s">
        <v>1886</v>
      </c>
      <c r="C1885" s="22" t="s">
        <v>120</v>
      </c>
      <c r="D1885" s="23" t="s">
        <v>3561</v>
      </c>
      <c r="E1885" s="34" t="s">
        <v>207</v>
      </c>
      <c r="F1885" s="36">
        <v>27</v>
      </c>
      <c r="G1885" s="25">
        <v>22.375</v>
      </c>
    </row>
    <row r="1886" spans="1:7">
      <c r="A1886" s="23">
        <v>2019</v>
      </c>
      <c r="B1886" s="23" t="s">
        <v>1886</v>
      </c>
      <c r="C1886" s="22" t="s">
        <v>120</v>
      </c>
      <c r="D1886" s="23" t="s">
        <v>3561</v>
      </c>
      <c r="E1886" s="34" t="s">
        <v>4105</v>
      </c>
      <c r="F1886" s="36">
        <v>104</v>
      </c>
      <c r="G1886" s="25">
        <v>51.125</v>
      </c>
    </row>
    <row r="1887" spans="1:7">
      <c r="A1887" s="23">
        <v>2019</v>
      </c>
      <c r="B1887" s="23" t="s">
        <v>1886</v>
      </c>
      <c r="C1887" s="22" t="s">
        <v>120</v>
      </c>
      <c r="D1887" s="23" t="s">
        <v>3561</v>
      </c>
      <c r="E1887" s="34" t="s">
        <v>206</v>
      </c>
      <c r="F1887" s="36">
        <v>27</v>
      </c>
      <c r="G1887" s="25">
        <v>24.25</v>
      </c>
    </row>
    <row r="1888" spans="1:7">
      <c r="A1888" s="23">
        <v>2019</v>
      </c>
      <c r="B1888" s="23" t="s">
        <v>1886</v>
      </c>
      <c r="C1888" s="22" t="s">
        <v>120</v>
      </c>
      <c r="D1888" s="23" t="s">
        <v>3561</v>
      </c>
      <c r="E1888" s="34" t="s">
        <v>204</v>
      </c>
      <c r="F1888" s="36">
        <v>5</v>
      </c>
      <c r="G1888" s="25">
        <v>5</v>
      </c>
    </row>
    <row r="1889" spans="1:7">
      <c r="A1889" s="23">
        <v>2019</v>
      </c>
      <c r="B1889" s="23" t="s">
        <v>1886</v>
      </c>
      <c r="C1889" s="22" t="s">
        <v>120</v>
      </c>
      <c r="D1889" s="23" t="s">
        <v>3561</v>
      </c>
      <c r="E1889" s="34" t="s">
        <v>4106</v>
      </c>
      <c r="F1889" s="36">
        <v>72</v>
      </c>
      <c r="G1889" s="25">
        <v>33.25</v>
      </c>
    </row>
    <row r="1890" spans="1:7">
      <c r="A1890" s="23">
        <v>2019</v>
      </c>
      <c r="B1890" s="23" t="s">
        <v>1886</v>
      </c>
      <c r="C1890" s="22" t="s">
        <v>156</v>
      </c>
      <c r="D1890" s="23" t="s">
        <v>3561</v>
      </c>
      <c r="E1890" s="34" t="s">
        <v>207</v>
      </c>
      <c r="F1890" s="36">
        <v>5</v>
      </c>
      <c r="G1890" s="25">
        <v>4.9249999999999998</v>
      </c>
    </row>
    <row r="1891" spans="1:7">
      <c r="A1891" s="23">
        <v>2019</v>
      </c>
      <c r="B1891" s="23" t="s">
        <v>1886</v>
      </c>
      <c r="C1891" s="22" t="s">
        <v>156</v>
      </c>
      <c r="D1891" s="23" t="s">
        <v>3561</v>
      </c>
      <c r="E1891" s="34" t="s">
        <v>205</v>
      </c>
      <c r="F1891" s="36">
        <v>8</v>
      </c>
      <c r="G1891" s="25">
        <v>4.6500000000000004</v>
      </c>
    </row>
    <row r="1892" spans="1:7">
      <c r="A1892" s="23">
        <v>2019</v>
      </c>
      <c r="B1892" s="23" t="s">
        <v>1886</v>
      </c>
      <c r="C1892" s="22" t="s">
        <v>156</v>
      </c>
      <c r="D1892" s="23" t="s">
        <v>3561</v>
      </c>
      <c r="E1892" s="34" t="s">
        <v>4105</v>
      </c>
      <c r="F1892" s="36">
        <v>126</v>
      </c>
      <c r="G1892" s="25">
        <v>52.350000000000016</v>
      </c>
    </row>
    <row r="1893" spans="1:7">
      <c r="A1893" s="23">
        <v>2019</v>
      </c>
      <c r="B1893" s="23" t="s">
        <v>1886</v>
      </c>
      <c r="C1893" s="22" t="s">
        <v>156</v>
      </c>
      <c r="D1893" s="23" t="s">
        <v>3561</v>
      </c>
      <c r="E1893" s="34" t="s">
        <v>206</v>
      </c>
      <c r="F1893" s="36">
        <v>15</v>
      </c>
      <c r="G1893" s="25">
        <v>10.225000000000001</v>
      </c>
    </row>
    <row r="1894" spans="1:7">
      <c r="A1894" s="23">
        <v>2019</v>
      </c>
      <c r="B1894" s="23" t="s">
        <v>1886</v>
      </c>
      <c r="C1894" s="22" t="s">
        <v>156</v>
      </c>
      <c r="D1894" s="23" t="s">
        <v>3561</v>
      </c>
      <c r="E1894" s="34" t="s">
        <v>204</v>
      </c>
      <c r="F1894" s="36">
        <v>13</v>
      </c>
      <c r="G1894" s="25">
        <v>6.0250000000000004</v>
      </c>
    </row>
    <row r="1895" spans="1:7">
      <c r="A1895" s="23">
        <v>2019</v>
      </c>
      <c r="B1895" s="23" t="s">
        <v>1886</v>
      </c>
      <c r="C1895" s="22" t="s">
        <v>164</v>
      </c>
      <c r="D1895" s="23" t="s">
        <v>3562</v>
      </c>
      <c r="E1895" s="34" t="s">
        <v>207</v>
      </c>
      <c r="F1895" s="36">
        <v>8</v>
      </c>
      <c r="G1895" s="25">
        <v>1.55</v>
      </c>
    </row>
    <row r="1896" spans="1:7">
      <c r="A1896" s="23">
        <v>2019</v>
      </c>
      <c r="B1896" s="23" t="s">
        <v>1886</v>
      </c>
      <c r="C1896" s="22" t="s">
        <v>164</v>
      </c>
      <c r="D1896" s="23" t="s">
        <v>3562</v>
      </c>
      <c r="E1896" s="34" t="s">
        <v>205</v>
      </c>
      <c r="F1896" s="36">
        <v>11</v>
      </c>
      <c r="G1896" s="25">
        <v>1.6457499999999998</v>
      </c>
    </row>
    <row r="1897" spans="1:7">
      <c r="A1897" s="23">
        <v>2019</v>
      </c>
      <c r="B1897" s="23" t="s">
        <v>1886</v>
      </c>
      <c r="C1897" s="22" t="s">
        <v>164</v>
      </c>
      <c r="D1897" s="23" t="s">
        <v>3562</v>
      </c>
      <c r="E1897" s="34" t="s">
        <v>206</v>
      </c>
      <c r="F1897" s="36">
        <v>44</v>
      </c>
      <c r="G1897" s="25">
        <v>7.0827499999999999</v>
      </c>
    </row>
    <row r="1898" spans="1:7">
      <c r="A1898" s="23">
        <v>2019</v>
      </c>
      <c r="B1898" s="23" t="s">
        <v>1886</v>
      </c>
      <c r="C1898" s="22" t="s">
        <v>164</v>
      </c>
      <c r="D1898" s="23" t="s">
        <v>3562</v>
      </c>
      <c r="E1898" s="34" t="s">
        <v>204</v>
      </c>
      <c r="F1898" s="36">
        <v>11</v>
      </c>
      <c r="G1898" s="25">
        <v>2.0500000000000003</v>
      </c>
    </row>
    <row r="1899" spans="1:7">
      <c r="A1899" s="23">
        <v>2019</v>
      </c>
      <c r="B1899" s="23" t="s">
        <v>1886</v>
      </c>
      <c r="C1899" s="22" t="s">
        <v>164</v>
      </c>
      <c r="D1899" s="23" t="s">
        <v>3562</v>
      </c>
      <c r="E1899" s="34" t="s">
        <v>3570</v>
      </c>
      <c r="F1899" s="36">
        <v>2</v>
      </c>
      <c r="G1899" s="25">
        <v>0.2</v>
      </c>
    </row>
    <row r="1900" spans="1:7">
      <c r="A1900" s="23">
        <v>2019</v>
      </c>
      <c r="B1900" s="23" t="s">
        <v>1886</v>
      </c>
      <c r="C1900" s="22" t="s">
        <v>164</v>
      </c>
      <c r="D1900" s="23" t="s">
        <v>3561</v>
      </c>
      <c r="E1900" s="34" t="s">
        <v>207</v>
      </c>
      <c r="F1900" s="36">
        <v>21</v>
      </c>
      <c r="G1900" s="25">
        <v>20.5</v>
      </c>
    </row>
    <row r="1901" spans="1:7">
      <c r="A1901" s="23">
        <v>2019</v>
      </c>
      <c r="B1901" s="23" t="s">
        <v>1886</v>
      </c>
      <c r="C1901" s="22" t="s">
        <v>164</v>
      </c>
      <c r="D1901" s="23" t="s">
        <v>3561</v>
      </c>
      <c r="E1901" s="34" t="s">
        <v>205</v>
      </c>
      <c r="F1901" s="36">
        <v>2</v>
      </c>
      <c r="G1901" s="25">
        <v>2</v>
      </c>
    </row>
    <row r="1902" spans="1:7">
      <c r="A1902" s="23">
        <v>2019</v>
      </c>
      <c r="B1902" s="23" t="s">
        <v>1886</v>
      </c>
      <c r="C1902" s="22" t="s">
        <v>164</v>
      </c>
      <c r="D1902" s="23" t="s">
        <v>3561</v>
      </c>
      <c r="E1902" s="34" t="s">
        <v>206</v>
      </c>
      <c r="F1902" s="36">
        <v>11</v>
      </c>
      <c r="G1902" s="25">
        <v>9.5</v>
      </c>
    </row>
    <row r="1903" spans="1:7">
      <c r="A1903" s="23">
        <v>2019</v>
      </c>
      <c r="B1903" s="23" t="s">
        <v>1886</v>
      </c>
      <c r="C1903" s="22" t="s">
        <v>167</v>
      </c>
      <c r="D1903" s="23" t="s">
        <v>3562</v>
      </c>
      <c r="E1903" s="34" t="s">
        <v>207</v>
      </c>
      <c r="F1903" s="36">
        <v>2</v>
      </c>
      <c r="G1903" s="25">
        <v>0.25</v>
      </c>
    </row>
    <row r="1904" spans="1:7">
      <c r="A1904" s="23">
        <v>2019</v>
      </c>
      <c r="B1904" s="23" t="s">
        <v>1886</v>
      </c>
      <c r="C1904" s="22" t="s">
        <v>167</v>
      </c>
      <c r="D1904" s="23" t="s">
        <v>3562</v>
      </c>
      <c r="E1904" s="34" t="s">
        <v>205</v>
      </c>
      <c r="F1904" s="36">
        <v>1</v>
      </c>
      <c r="G1904" s="25">
        <v>0.05</v>
      </c>
    </row>
    <row r="1905" spans="1:7">
      <c r="A1905" s="23">
        <v>2019</v>
      </c>
      <c r="B1905" s="23" t="s">
        <v>1886</v>
      </c>
      <c r="C1905" s="22" t="s">
        <v>167</v>
      </c>
      <c r="D1905" s="23" t="s">
        <v>3562</v>
      </c>
      <c r="E1905" s="34" t="s">
        <v>206</v>
      </c>
      <c r="F1905" s="36">
        <v>7</v>
      </c>
      <c r="G1905" s="25">
        <v>0.72500000000000009</v>
      </c>
    </row>
    <row r="1906" spans="1:7">
      <c r="A1906" s="23">
        <v>2019</v>
      </c>
      <c r="B1906" s="23" t="s">
        <v>1886</v>
      </c>
      <c r="C1906" s="22" t="s">
        <v>167</v>
      </c>
      <c r="D1906" s="23" t="s">
        <v>3562</v>
      </c>
      <c r="E1906" s="34" t="s">
        <v>204</v>
      </c>
      <c r="F1906" s="36">
        <v>3</v>
      </c>
      <c r="G1906" s="25">
        <v>0.2</v>
      </c>
    </row>
    <row r="1907" spans="1:7">
      <c r="A1907" s="23">
        <v>2019</v>
      </c>
      <c r="B1907" s="23" t="s">
        <v>1886</v>
      </c>
      <c r="C1907" s="22" t="s">
        <v>167</v>
      </c>
      <c r="D1907" s="23" t="s">
        <v>3561</v>
      </c>
      <c r="E1907" s="34" t="s">
        <v>207</v>
      </c>
      <c r="F1907" s="36">
        <v>40</v>
      </c>
      <c r="G1907" s="25">
        <v>38</v>
      </c>
    </row>
    <row r="1908" spans="1:7">
      <c r="A1908" s="23">
        <v>2019</v>
      </c>
      <c r="B1908" s="23" t="s">
        <v>1886</v>
      </c>
      <c r="C1908" s="22" t="s">
        <v>167</v>
      </c>
      <c r="D1908" s="23" t="s">
        <v>3561</v>
      </c>
      <c r="E1908" s="34" t="s">
        <v>205</v>
      </c>
      <c r="F1908" s="36">
        <v>1</v>
      </c>
      <c r="G1908" s="25">
        <v>1</v>
      </c>
    </row>
    <row r="1909" spans="1:7">
      <c r="A1909" s="23">
        <v>2019</v>
      </c>
      <c r="B1909" s="23" t="s">
        <v>1886</v>
      </c>
      <c r="C1909" s="22" t="s">
        <v>167</v>
      </c>
      <c r="D1909" s="23" t="s">
        <v>3561</v>
      </c>
      <c r="E1909" s="34" t="s">
        <v>206</v>
      </c>
      <c r="F1909" s="36">
        <v>25</v>
      </c>
      <c r="G1909" s="25">
        <v>24.5</v>
      </c>
    </row>
    <row r="1910" spans="1:7">
      <c r="A1910" s="23">
        <v>2019</v>
      </c>
      <c r="B1910" s="23" t="s">
        <v>1886</v>
      </c>
      <c r="C1910" s="22" t="s">
        <v>167</v>
      </c>
      <c r="D1910" s="23" t="s">
        <v>3561</v>
      </c>
      <c r="E1910" s="34" t="s">
        <v>204</v>
      </c>
      <c r="F1910" s="36">
        <v>2</v>
      </c>
      <c r="G1910" s="25">
        <v>2</v>
      </c>
    </row>
    <row r="1911" spans="1:7">
      <c r="A1911" s="23">
        <v>2019</v>
      </c>
      <c r="B1911" s="23" t="s">
        <v>1886</v>
      </c>
      <c r="C1911" s="22" t="s">
        <v>171</v>
      </c>
      <c r="D1911" s="23" t="s">
        <v>3562</v>
      </c>
      <c r="E1911" s="34" t="s">
        <v>205</v>
      </c>
      <c r="F1911" s="36">
        <v>1</v>
      </c>
      <c r="G1911" s="25">
        <v>0.04</v>
      </c>
    </row>
    <row r="1912" spans="1:7">
      <c r="A1912" s="23">
        <v>2019</v>
      </c>
      <c r="B1912" s="23" t="s">
        <v>1886</v>
      </c>
      <c r="C1912" s="22" t="s">
        <v>171</v>
      </c>
      <c r="D1912" s="23" t="s">
        <v>3562</v>
      </c>
      <c r="E1912" s="34" t="s">
        <v>206</v>
      </c>
      <c r="F1912" s="36">
        <v>3</v>
      </c>
      <c r="G1912" s="25">
        <v>0.17075000000000001</v>
      </c>
    </row>
    <row r="1913" spans="1:7">
      <c r="A1913" s="23">
        <v>2019</v>
      </c>
      <c r="B1913" s="23" t="s">
        <v>1886</v>
      </c>
      <c r="C1913" s="22" t="s">
        <v>171</v>
      </c>
      <c r="D1913" s="23" t="s">
        <v>3562</v>
      </c>
      <c r="E1913" s="34" t="s">
        <v>204</v>
      </c>
      <c r="F1913" s="36">
        <v>2</v>
      </c>
      <c r="G1913" s="25">
        <v>0.15</v>
      </c>
    </row>
    <row r="1914" spans="1:7">
      <c r="A1914" s="23">
        <v>2019</v>
      </c>
      <c r="B1914" s="23" t="s">
        <v>1886</v>
      </c>
      <c r="C1914" s="22" t="s">
        <v>171</v>
      </c>
      <c r="D1914" s="23" t="s">
        <v>3561</v>
      </c>
      <c r="E1914" s="34" t="s">
        <v>207</v>
      </c>
      <c r="F1914" s="36">
        <v>1</v>
      </c>
      <c r="G1914" s="25">
        <v>1</v>
      </c>
    </row>
    <row r="1915" spans="1:7">
      <c r="A1915" s="23">
        <v>2019</v>
      </c>
      <c r="B1915" s="23" t="s">
        <v>1886</v>
      </c>
      <c r="C1915" s="22" t="s">
        <v>171</v>
      </c>
      <c r="D1915" s="23" t="s">
        <v>3561</v>
      </c>
      <c r="E1915" s="34" t="s">
        <v>205</v>
      </c>
      <c r="F1915" s="36">
        <v>1</v>
      </c>
      <c r="G1915" s="25">
        <v>1</v>
      </c>
    </row>
    <row r="1916" spans="1:7">
      <c r="A1916" s="23">
        <v>2019</v>
      </c>
      <c r="B1916" s="23" t="s">
        <v>1886</v>
      </c>
      <c r="C1916" s="22" t="s">
        <v>171</v>
      </c>
      <c r="D1916" s="23" t="s">
        <v>3561</v>
      </c>
      <c r="E1916" s="34" t="s">
        <v>206</v>
      </c>
      <c r="F1916" s="36">
        <v>3</v>
      </c>
      <c r="G1916" s="25">
        <v>3</v>
      </c>
    </row>
    <row r="1917" spans="1:7">
      <c r="A1917" s="23">
        <v>2019</v>
      </c>
      <c r="B1917" s="23" t="s">
        <v>1886</v>
      </c>
      <c r="C1917" s="22" t="s">
        <v>848</v>
      </c>
      <c r="D1917" s="23" t="s">
        <v>3562</v>
      </c>
      <c r="E1917" s="34" t="s">
        <v>207</v>
      </c>
      <c r="F1917" s="36">
        <v>3</v>
      </c>
      <c r="G1917" s="25">
        <v>0.22050000000000003</v>
      </c>
    </row>
    <row r="1918" spans="1:7">
      <c r="A1918" s="23">
        <v>2019</v>
      </c>
      <c r="B1918" s="23" t="s">
        <v>1886</v>
      </c>
      <c r="C1918" s="22" t="s">
        <v>848</v>
      </c>
      <c r="D1918" s="23" t="s">
        <v>3562</v>
      </c>
      <c r="E1918" s="34" t="s">
        <v>206</v>
      </c>
      <c r="F1918" s="36">
        <v>1</v>
      </c>
      <c r="G1918" s="25">
        <v>0.02</v>
      </c>
    </row>
    <row r="1919" spans="1:7">
      <c r="A1919" s="23">
        <v>2019</v>
      </c>
      <c r="B1919" s="23" t="s">
        <v>1886</v>
      </c>
      <c r="C1919" s="22" t="s">
        <v>848</v>
      </c>
      <c r="D1919" s="23" t="s">
        <v>3562</v>
      </c>
      <c r="E1919" s="34" t="s">
        <v>204</v>
      </c>
      <c r="F1919" s="36">
        <v>1</v>
      </c>
      <c r="G1919" s="25">
        <v>7.4999999999999997E-2</v>
      </c>
    </row>
    <row r="1920" spans="1:7">
      <c r="A1920" s="23">
        <v>2019</v>
      </c>
      <c r="B1920" s="23" t="s">
        <v>1886</v>
      </c>
      <c r="C1920" s="22" t="s">
        <v>848</v>
      </c>
      <c r="D1920" s="23" t="s">
        <v>3561</v>
      </c>
      <c r="E1920" s="34" t="s">
        <v>207</v>
      </c>
      <c r="F1920" s="36">
        <v>7</v>
      </c>
      <c r="G1920" s="25">
        <v>7</v>
      </c>
    </row>
    <row r="1921" spans="1:7">
      <c r="A1921" s="23">
        <v>2019</v>
      </c>
      <c r="B1921" s="23" t="s">
        <v>1886</v>
      </c>
      <c r="C1921" s="22" t="s">
        <v>848</v>
      </c>
      <c r="D1921" s="23" t="s">
        <v>3561</v>
      </c>
      <c r="E1921" s="34" t="s">
        <v>205</v>
      </c>
      <c r="F1921" s="36">
        <v>1</v>
      </c>
      <c r="G1921" s="25">
        <v>1</v>
      </c>
    </row>
    <row r="1922" spans="1:7">
      <c r="A1922" s="23">
        <v>2019</v>
      </c>
      <c r="B1922" s="23" t="s">
        <v>1886</v>
      </c>
      <c r="C1922" s="22" t="s">
        <v>848</v>
      </c>
      <c r="D1922" s="23" t="s">
        <v>3561</v>
      </c>
      <c r="E1922" s="34" t="s">
        <v>206</v>
      </c>
      <c r="F1922" s="36">
        <v>10</v>
      </c>
      <c r="G1922" s="25">
        <v>10</v>
      </c>
    </row>
    <row r="1923" spans="1:7">
      <c r="A1923" s="23">
        <v>2019</v>
      </c>
      <c r="B1923" s="23" t="s">
        <v>1886</v>
      </c>
      <c r="C1923" s="22" t="s">
        <v>848</v>
      </c>
      <c r="D1923" s="23" t="s">
        <v>3561</v>
      </c>
      <c r="E1923" s="34" t="s">
        <v>204</v>
      </c>
      <c r="F1923" s="36">
        <v>1</v>
      </c>
      <c r="G1923" s="25">
        <v>1</v>
      </c>
    </row>
    <row r="1924" spans="1:7">
      <c r="A1924" s="23">
        <v>2019</v>
      </c>
      <c r="B1924" s="23" t="s">
        <v>1886</v>
      </c>
      <c r="C1924" s="22" t="s">
        <v>539</v>
      </c>
      <c r="D1924" s="23" t="s">
        <v>3561</v>
      </c>
      <c r="E1924" s="34" t="s">
        <v>207</v>
      </c>
      <c r="F1924" s="36">
        <v>6</v>
      </c>
      <c r="G1924" s="25">
        <v>6</v>
      </c>
    </row>
    <row r="1925" spans="1:7">
      <c r="A1925" s="23">
        <v>2019</v>
      </c>
      <c r="B1925" s="23" t="s">
        <v>1886</v>
      </c>
      <c r="C1925" s="22" t="s">
        <v>1511</v>
      </c>
      <c r="D1925" s="23" t="s">
        <v>3561</v>
      </c>
      <c r="E1925" s="34" t="s">
        <v>207</v>
      </c>
      <c r="F1925" s="36">
        <v>1</v>
      </c>
      <c r="G1925" s="25">
        <v>1</v>
      </c>
    </row>
    <row r="1926" spans="1:7">
      <c r="A1926" s="23">
        <v>2019</v>
      </c>
      <c r="B1926" s="23" t="s">
        <v>1886</v>
      </c>
      <c r="C1926" s="22" t="s">
        <v>1511</v>
      </c>
      <c r="D1926" s="23" t="s">
        <v>3561</v>
      </c>
      <c r="E1926" s="34" t="s">
        <v>206</v>
      </c>
      <c r="F1926" s="36">
        <v>1</v>
      </c>
      <c r="G1926" s="25">
        <v>1</v>
      </c>
    </row>
    <row r="1927" spans="1:7">
      <c r="A1927" s="23">
        <v>2019</v>
      </c>
      <c r="B1927" s="23" t="s">
        <v>1886</v>
      </c>
      <c r="C1927" s="22" t="s">
        <v>1512</v>
      </c>
      <c r="D1927" s="23" t="s">
        <v>3561</v>
      </c>
      <c r="E1927" s="34" t="s">
        <v>207</v>
      </c>
      <c r="F1927" s="36">
        <v>1</v>
      </c>
      <c r="G1927" s="25">
        <v>1</v>
      </c>
    </row>
    <row r="1928" spans="1:7">
      <c r="A1928" s="23">
        <v>2019</v>
      </c>
      <c r="B1928" s="23" t="s">
        <v>1886</v>
      </c>
      <c r="C1928" s="22" t="s">
        <v>1512</v>
      </c>
      <c r="D1928" s="23" t="s">
        <v>3561</v>
      </c>
      <c r="E1928" s="34" t="s">
        <v>207</v>
      </c>
      <c r="F1928" s="36">
        <v>1</v>
      </c>
      <c r="G1928" s="25">
        <v>1</v>
      </c>
    </row>
    <row r="1929" spans="1:7">
      <c r="A1929" s="23">
        <v>2019</v>
      </c>
      <c r="B1929" s="23" t="s">
        <v>1886</v>
      </c>
      <c r="C1929" s="22" t="s">
        <v>1512</v>
      </c>
      <c r="D1929" s="23" t="s">
        <v>3561</v>
      </c>
      <c r="E1929" s="34" t="s">
        <v>206</v>
      </c>
      <c r="F1929" s="36">
        <v>1</v>
      </c>
      <c r="G1929" s="25">
        <v>1</v>
      </c>
    </row>
    <row r="1930" spans="1:7">
      <c r="A1930" s="23">
        <v>2019</v>
      </c>
      <c r="B1930" s="23" t="s">
        <v>1886</v>
      </c>
      <c r="C1930" s="22" t="s">
        <v>1507</v>
      </c>
      <c r="D1930" s="23" t="s">
        <v>3561</v>
      </c>
      <c r="E1930" s="34" t="s">
        <v>206</v>
      </c>
      <c r="F1930" s="36">
        <v>1</v>
      </c>
      <c r="G1930" s="25">
        <v>1</v>
      </c>
    </row>
    <row r="1931" spans="1:7">
      <c r="A1931" s="23">
        <v>2019</v>
      </c>
      <c r="B1931" s="23" t="s">
        <v>1886</v>
      </c>
      <c r="C1931" s="22" t="s">
        <v>1513</v>
      </c>
      <c r="D1931" s="23" t="s">
        <v>3561</v>
      </c>
      <c r="E1931" s="34" t="s">
        <v>207</v>
      </c>
      <c r="F1931" s="36">
        <v>1</v>
      </c>
      <c r="G1931" s="25">
        <v>1</v>
      </c>
    </row>
    <row r="1932" spans="1:7">
      <c r="A1932" s="23">
        <v>2019</v>
      </c>
      <c r="B1932" s="23" t="s">
        <v>1886</v>
      </c>
      <c r="C1932" s="22" t="s">
        <v>1513</v>
      </c>
      <c r="D1932" s="23" t="s">
        <v>3561</v>
      </c>
      <c r="E1932" s="34" t="s">
        <v>207</v>
      </c>
      <c r="F1932" s="36">
        <v>2</v>
      </c>
      <c r="G1932" s="25">
        <v>2</v>
      </c>
    </row>
    <row r="1933" spans="1:7">
      <c r="A1933" s="23">
        <v>2019</v>
      </c>
      <c r="B1933" s="23" t="s">
        <v>1886</v>
      </c>
      <c r="C1933" s="22" t="s">
        <v>1702</v>
      </c>
      <c r="D1933" s="23" t="s">
        <v>3561</v>
      </c>
      <c r="E1933" s="34" t="s">
        <v>207</v>
      </c>
      <c r="F1933" s="36">
        <v>2</v>
      </c>
      <c r="G1933" s="25">
        <v>2</v>
      </c>
    </row>
    <row r="1934" spans="1:7">
      <c r="A1934" s="23">
        <v>2019</v>
      </c>
      <c r="B1934" s="23" t="s">
        <v>514</v>
      </c>
      <c r="C1934" s="22" t="s">
        <v>184</v>
      </c>
      <c r="D1934" s="23" t="s">
        <v>3562</v>
      </c>
      <c r="E1934" s="34" t="s">
        <v>207</v>
      </c>
      <c r="F1934" s="36">
        <v>6</v>
      </c>
      <c r="G1934" s="25">
        <v>0.75</v>
      </c>
    </row>
    <row r="1935" spans="1:7">
      <c r="A1935" s="23">
        <v>2019</v>
      </c>
      <c r="B1935" s="23" t="s">
        <v>514</v>
      </c>
      <c r="C1935" s="22" t="s">
        <v>184</v>
      </c>
      <c r="D1935" s="23" t="s">
        <v>3562</v>
      </c>
      <c r="E1935" s="34" t="s">
        <v>205</v>
      </c>
      <c r="F1935" s="36">
        <v>19</v>
      </c>
      <c r="G1935" s="25">
        <v>4.5</v>
      </c>
    </row>
    <row r="1936" spans="1:7">
      <c r="A1936" s="23">
        <v>2019</v>
      </c>
      <c r="B1936" s="23" t="s">
        <v>514</v>
      </c>
      <c r="C1936" s="22" t="s">
        <v>184</v>
      </c>
      <c r="D1936" s="23" t="s">
        <v>3562</v>
      </c>
      <c r="E1936" s="34" t="s">
        <v>8103</v>
      </c>
      <c r="F1936" s="36">
        <v>206</v>
      </c>
      <c r="G1936" s="25">
        <v>61.1</v>
      </c>
    </row>
    <row r="1937" spans="1:7">
      <c r="A1937" s="23">
        <v>2019</v>
      </c>
      <c r="B1937" s="23" t="s">
        <v>514</v>
      </c>
      <c r="C1937" s="22" t="s">
        <v>184</v>
      </c>
      <c r="D1937" s="23" t="s">
        <v>3562</v>
      </c>
      <c r="E1937" s="34" t="s">
        <v>206</v>
      </c>
      <c r="F1937" s="36">
        <v>38</v>
      </c>
      <c r="G1937" s="25">
        <v>9.5</v>
      </c>
    </row>
    <row r="1938" spans="1:7">
      <c r="A1938" s="23">
        <v>2019</v>
      </c>
      <c r="B1938" s="23" t="s">
        <v>514</v>
      </c>
      <c r="C1938" s="22" t="s">
        <v>184</v>
      </c>
      <c r="D1938" s="23" t="s">
        <v>3562</v>
      </c>
      <c r="E1938" s="34" t="s">
        <v>204</v>
      </c>
      <c r="F1938" s="36">
        <v>30</v>
      </c>
      <c r="G1938" s="25">
        <v>7.3</v>
      </c>
    </row>
    <row r="1939" spans="1:7">
      <c r="A1939" s="23">
        <v>2019</v>
      </c>
      <c r="B1939" s="23" t="s">
        <v>514</v>
      </c>
      <c r="C1939" s="22" t="s">
        <v>184</v>
      </c>
      <c r="D1939" s="23" t="s">
        <v>3562</v>
      </c>
      <c r="E1939" s="34" t="s">
        <v>8719</v>
      </c>
      <c r="F1939" s="36">
        <v>20</v>
      </c>
      <c r="G1939" s="25">
        <v>5</v>
      </c>
    </row>
    <row r="1940" spans="1:7">
      <c r="A1940" s="23">
        <v>2019</v>
      </c>
      <c r="B1940" s="23" t="s">
        <v>514</v>
      </c>
      <c r="C1940" s="22" t="s">
        <v>184</v>
      </c>
      <c r="D1940" s="23" t="s">
        <v>3561</v>
      </c>
      <c r="E1940" s="34" t="s">
        <v>207</v>
      </c>
      <c r="F1940" s="36">
        <v>12</v>
      </c>
      <c r="G1940" s="25">
        <v>10.5</v>
      </c>
    </row>
    <row r="1941" spans="1:7">
      <c r="A1941" s="23">
        <v>2019</v>
      </c>
      <c r="B1941" s="23" t="s">
        <v>514</v>
      </c>
      <c r="C1941" s="22" t="s">
        <v>184</v>
      </c>
      <c r="D1941" s="23" t="s">
        <v>3561</v>
      </c>
      <c r="E1941" s="34" t="s">
        <v>205</v>
      </c>
      <c r="F1941" s="36">
        <v>1</v>
      </c>
      <c r="G1941" s="25">
        <v>1</v>
      </c>
    </row>
    <row r="1942" spans="1:7">
      <c r="A1942" s="23">
        <v>2019</v>
      </c>
      <c r="B1942" s="23" t="s">
        <v>514</v>
      </c>
      <c r="C1942" s="22" t="s">
        <v>184</v>
      </c>
      <c r="D1942" s="23" t="s">
        <v>3561</v>
      </c>
      <c r="E1942" s="34" t="s">
        <v>8103</v>
      </c>
      <c r="F1942" s="36">
        <v>31</v>
      </c>
      <c r="G1942" s="25">
        <v>21</v>
      </c>
    </row>
    <row r="1943" spans="1:7">
      <c r="A1943" s="23">
        <v>2019</v>
      </c>
      <c r="B1943" s="23" t="s">
        <v>514</v>
      </c>
      <c r="C1943" s="22" t="s">
        <v>184</v>
      </c>
      <c r="D1943" s="23" t="s">
        <v>3561</v>
      </c>
      <c r="E1943" s="34" t="s">
        <v>206</v>
      </c>
      <c r="F1943" s="36">
        <v>32</v>
      </c>
      <c r="G1943" s="25">
        <v>27</v>
      </c>
    </row>
    <row r="1944" spans="1:7">
      <c r="A1944" s="23">
        <v>2019</v>
      </c>
      <c r="B1944" s="23" t="s">
        <v>514</v>
      </c>
      <c r="C1944" s="22" t="s">
        <v>184</v>
      </c>
      <c r="D1944" s="23" t="s">
        <v>3561</v>
      </c>
      <c r="E1944" s="34" t="s">
        <v>204</v>
      </c>
      <c r="F1944" s="36">
        <v>2</v>
      </c>
      <c r="G1944" s="25">
        <v>1</v>
      </c>
    </row>
    <row r="1945" spans="1:7">
      <c r="A1945" s="23">
        <v>2019</v>
      </c>
      <c r="B1945" s="23" t="s">
        <v>514</v>
      </c>
      <c r="C1945" s="22" t="s">
        <v>184</v>
      </c>
      <c r="D1945" s="23" t="s">
        <v>3561</v>
      </c>
      <c r="E1945" s="34" t="s">
        <v>8719</v>
      </c>
      <c r="F1945" s="36">
        <v>2</v>
      </c>
      <c r="G1945" s="25">
        <v>1.5</v>
      </c>
    </row>
    <row r="1946" spans="1:7">
      <c r="A1946" s="23">
        <v>2019</v>
      </c>
      <c r="B1946" s="23" t="s">
        <v>514</v>
      </c>
      <c r="C1946" s="22" t="s">
        <v>23</v>
      </c>
      <c r="D1946" s="23" t="s">
        <v>3562</v>
      </c>
      <c r="E1946" s="34" t="s">
        <v>207</v>
      </c>
      <c r="F1946" s="36">
        <v>3</v>
      </c>
      <c r="G1946" s="25">
        <v>0.4</v>
      </c>
    </row>
    <row r="1947" spans="1:7">
      <c r="A1947" s="23">
        <v>2019</v>
      </c>
      <c r="B1947" s="23" t="s">
        <v>514</v>
      </c>
      <c r="C1947" s="22" t="s">
        <v>23</v>
      </c>
      <c r="D1947" s="23" t="s">
        <v>3562</v>
      </c>
      <c r="E1947" s="34" t="s">
        <v>205</v>
      </c>
      <c r="F1947" s="36">
        <v>9</v>
      </c>
      <c r="G1947" s="25">
        <v>1.7</v>
      </c>
    </row>
    <row r="1948" spans="1:7">
      <c r="A1948" s="23">
        <v>2019</v>
      </c>
      <c r="B1948" s="23" t="s">
        <v>514</v>
      </c>
      <c r="C1948" s="22" t="s">
        <v>23</v>
      </c>
      <c r="D1948" s="23" t="s">
        <v>3562</v>
      </c>
      <c r="E1948" s="34" t="s">
        <v>206</v>
      </c>
      <c r="F1948" s="36">
        <v>57</v>
      </c>
      <c r="G1948" s="25">
        <v>14</v>
      </c>
    </row>
    <row r="1949" spans="1:7">
      <c r="A1949" s="23">
        <v>2019</v>
      </c>
      <c r="B1949" s="23" t="s">
        <v>514</v>
      </c>
      <c r="C1949" s="22" t="s">
        <v>23</v>
      </c>
      <c r="D1949" s="23" t="s">
        <v>3562</v>
      </c>
      <c r="E1949" s="34" t="s">
        <v>204</v>
      </c>
      <c r="F1949" s="36">
        <v>5</v>
      </c>
      <c r="G1949" s="25">
        <v>1.65</v>
      </c>
    </row>
    <row r="1950" spans="1:7">
      <c r="A1950" s="23">
        <v>2019</v>
      </c>
      <c r="B1950" s="23" t="s">
        <v>514</v>
      </c>
      <c r="C1950" s="22" t="s">
        <v>23</v>
      </c>
      <c r="D1950" s="23" t="s">
        <v>3561</v>
      </c>
      <c r="E1950" s="34" t="s">
        <v>207</v>
      </c>
      <c r="F1950" s="36">
        <v>33</v>
      </c>
      <c r="G1950" s="25">
        <v>33</v>
      </c>
    </row>
    <row r="1951" spans="1:7">
      <c r="A1951" s="23">
        <v>2019</v>
      </c>
      <c r="B1951" s="23" t="s">
        <v>514</v>
      </c>
      <c r="C1951" s="22" t="s">
        <v>23</v>
      </c>
      <c r="D1951" s="23" t="s">
        <v>3561</v>
      </c>
      <c r="E1951" s="34" t="s">
        <v>205</v>
      </c>
      <c r="F1951" s="36">
        <v>1</v>
      </c>
      <c r="G1951" s="25">
        <v>0.5</v>
      </c>
    </row>
    <row r="1952" spans="1:7">
      <c r="A1952" s="23">
        <v>2019</v>
      </c>
      <c r="B1952" s="23" t="s">
        <v>514</v>
      </c>
      <c r="C1952" s="22" t="s">
        <v>23</v>
      </c>
      <c r="D1952" s="23" t="s">
        <v>3561</v>
      </c>
      <c r="E1952" s="34" t="s">
        <v>206</v>
      </c>
      <c r="F1952" s="36">
        <v>26</v>
      </c>
      <c r="G1952" s="25">
        <v>26</v>
      </c>
    </row>
    <row r="1953" spans="1:7">
      <c r="A1953" s="23">
        <v>2019</v>
      </c>
      <c r="B1953" s="23" t="s">
        <v>514</v>
      </c>
      <c r="C1953" s="22" t="s">
        <v>185</v>
      </c>
      <c r="D1953" s="23" t="s">
        <v>3562</v>
      </c>
      <c r="E1953" s="34" t="s">
        <v>207</v>
      </c>
      <c r="F1953" s="36">
        <v>15</v>
      </c>
      <c r="G1953" s="25">
        <v>2.75</v>
      </c>
    </row>
    <row r="1954" spans="1:7">
      <c r="A1954" s="23">
        <v>2019</v>
      </c>
      <c r="B1954" s="23" t="s">
        <v>514</v>
      </c>
      <c r="C1954" s="22" t="s">
        <v>185</v>
      </c>
      <c r="D1954" s="23" t="s">
        <v>3562</v>
      </c>
      <c r="E1954" s="34" t="s">
        <v>205</v>
      </c>
      <c r="F1954" s="36">
        <v>58</v>
      </c>
      <c r="G1954" s="25">
        <v>19.100000000000001</v>
      </c>
    </row>
    <row r="1955" spans="1:7">
      <c r="A1955" s="23">
        <v>2019</v>
      </c>
      <c r="B1955" s="23" t="s">
        <v>514</v>
      </c>
      <c r="C1955" s="22" t="s">
        <v>185</v>
      </c>
      <c r="D1955" s="23" t="s">
        <v>3562</v>
      </c>
      <c r="E1955" s="34" t="s">
        <v>8103</v>
      </c>
      <c r="F1955" s="36">
        <v>2</v>
      </c>
      <c r="G1955" s="25">
        <v>0.25</v>
      </c>
    </row>
    <row r="1956" spans="1:7">
      <c r="A1956" s="23">
        <v>2019</v>
      </c>
      <c r="B1956" s="23" t="s">
        <v>514</v>
      </c>
      <c r="C1956" s="22" t="s">
        <v>185</v>
      </c>
      <c r="D1956" s="23" t="s">
        <v>3562</v>
      </c>
      <c r="E1956" s="34" t="s">
        <v>3569</v>
      </c>
      <c r="F1956" s="36">
        <v>3</v>
      </c>
      <c r="G1956" s="25">
        <v>1</v>
      </c>
    </row>
    <row r="1957" spans="1:7">
      <c r="A1957" s="23">
        <v>2019</v>
      </c>
      <c r="B1957" s="23" t="s">
        <v>514</v>
      </c>
      <c r="C1957" s="22" t="s">
        <v>185</v>
      </c>
      <c r="D1957" s="23" t="s">
        <v>3562</v>
      </c>
      <c r="E1957" s="34" t="s">
        <v>206</v>
      </c>
      <c r="F1957" s="36">
        <v>124</v>
      </c>
      <c r="G1957" s="25">
        <v>40</v>
      </c>
    </row>
    <row r="1958" spans="1:7">
      <c r="A1958" s="23">
        <v>2019</v>
      </c>
      <c r="B1958" s="23" t="s">
        <v>514</v>
      </c>
      <c r="C1958" s="22" t="s">
        <v>185</v>
      </c>
      <c r="D1958" s="23" t="s">
        <v>3562</v>
      </c>
      <c r="E1958" s="34" t="s">
        <v>204</v>
      </c>
      <c r="F1958" s="36">
        <v>86</v>
      </c>
      <c r="G1958" s="25">
        <v>30.25</v>
      </c>
    </row>
    <row r="1959" spans="1:7">
      <c r="A1959" s="23">
        <v>2019</v>
      </c>
      <c r="B1959" s="23" t="s">
        <v>514</v>
      </c>
      <c r="C1959" s="22" t="s">
        <v>185</v>
      </c>
      <c r="D1959" s="23" t="s">
        <v>3561</v>
      </c>
      <c r="E1959" s="34" t="s">
        <v>207</v>
      </c>
      <c r="F1959" s="36">
        <v>44</v>
      </c>
      <c r="G1959" s="25">
        <v>42</v>
      </c>
    </row>
    <row r="1960" spans="1:7">
      <c r="A1960" s="23">
        <v>2019</v>
      </c>
      <c r="B1960" s="23" t="s">
        <v>514</v>
      </c>
      <c r="C1960" s="22" t="s">
        <v>185</v>
      </c>
      <c r="D1960" s="23" t="s">
        <v>3561</v>
      </c>
      <c r="E1960" s="34" t="s">
        <v>205</v>
      </c>
      <c r="F1960" s="36">
        <v>1</v>
      </c>
      <c r="G1960" s="25">
        <v>1</v>
      </c>
    </row>
    <row r="1961" spans="1:7">
      <c r="A1961" s="23">
        <v>2019</v>
      </c>
      <c r="B1961" s="23" t="s">
        <v>514</v>
      </c>
      <c r="C1961" s="22" t="s">
        <v>185</v>
      </c>
      <c r="D1961" s="23" t="s">
        <v>3561</v>
      </c>
      <c r="E1961" s="34" t="s">
        <v>206</v>
      </c>
      <c r="F1961" s="36">
        <v>85</v>
      </c>
      <c r="G1961" s="25">
        <v>79</v>
      </c>
    </row>
    <row r="1962" spans="1:7">
      <c r="A1962" s="23">
        <v>2019</v>
      </c>
      <c r="B1962" s="23" t="s">
        <v>514</v>
      </c>
      <c r="C1962" s="22" t="s">
        <v>185</v>
      </c>
      <c r="D1962" s="23" t="s">
        <v>3561</v>
      </c>
      <c r="E1962" s="34" t="s">
        <v>204</v>
      </c>
      <c r="F1962" s="36">
        <v>7</v>
      </c>
      <c r="G1962" s="25">
        <v>7</v>
      </c>
    </row>
    <row r="1963" spans="1:7">
      <c r="A1963" s="23">
        <v>2019</v>
      </c>
      <c r="B1963" s="23" t="s">
        <v>514</v>
      </c>
      <c r="C1963" s="22" t="s">
        <v>3925</v>
      </c>
      <c r="D1963" s="23" t="s">
        <v>3562</v>
      </c>
      <c r="E1963" s="34" t="s">
        <v>207</v>
      </c>
      <c r="F1963" s="36">
        <v>33</v>
      </c>
      <c r="G1963" s="25">
        <v>6.25</v>
      </c>
    </row>
    <row r="1964" spans="1:7">
      <c r="A1964" s="23">
        <v>2019</v>
      </c>
      <c r="B1964" s="23" t="s">
        <v>514</v>
      </c>
      <c r="C1964" s="22" t="s">
        <v>3925</v>
      </c>
      <c r="D1964" s="23" t="s">
        <v>3562</v>
      </c>
      <c r="E1964" s="34" t="s">
        <v>205</v>
      </c>
      <c r="F1964" s="36">
        <v>11</v>
      </c>
      <c r="G1964" s="25">
        <v>2.2999999999999998</v>
      </c>
    </row>
    <row r="1965" spans="1:7">
      <c r="A1965" s="23">
        <v>2019</v>
      </c>
      <c r="B1965" s="23" t="s">
        <v>514</v>
      </c>
      <c r="C1965" s="22" t="s">
        <v>3925</v>
      </c>
      <c r="D1965" s="23" t="s">
        <v>3562</v>
      </c>
      <c r="E1965" s="34" t="s">
        <v>206</v>
      </c>
      <c r="F1965" s="36">
        <v>66</v>
      </c>
      <c r="G1965" s="25">
        <v>18.75</v>
      </c>
    </row>
    <row r="1966" spans="1:7">
      <c r="A1966" s="23">
        <v>2019</v>
      </c>
      <c r="B1966" s="23" t="s">
        <v>514</v>
      </c>
      <c r="C1966" s="22" t="s">
        <v>3925</v>
      </c>
      <c r="D1966" s="23" t="s">
        <v>3562</v>
      </c>
      <c r="E1966" s="34" t="s">
        <v>204</v>
      </c>
      <c r="F1966" s="36">
        <v>33</v>
      </c>
      <c r="G1966" s="25">
        <v>9.75</v>
      </c>
    </row>
    <row r="1967" spans="1:7">
      <c r="A1967" s="23">
        <v>2019</v>
      </c>
      <c r="B1967" s="23" t="s">
        <v>514</v>
      </c>
      <c r="C1967" s="22" t="s">
        <v>3925</v>
      </c>
      <c r="D1967" s="23" t="s">
        <v>3561</v>
      </c>
      <c r="E1967" s="34" t="s">
        <v>207</v>
      </c>
      <c r="F1967" s="36">
        <v>61</v>
      </c>
      <c r="G1967" s="25">
        <v>60</v>
      </c>
    </row>
    <row r="1968" spans="1:7">
      <c r="A1968" s="23">
        <v>2019</v>
      </c>
      <c r="B1968" s="23" t="s">
        <v>514</v>
      </c>
      <c r="C1968" s="22" t="s">
        <v>3925</v>
      </c>
      <c r="D1968" s="23" t="s">
        <v>3561</v>
      </c>
      <c r="E1968" s="34" t="s">
        <v>205</v>
      </c>
      <c r="F1968" s="36">
        <v>1</v>
      </c>
      <c r="G1968" s="25">
        <v>1</v>
      </c>
    </row>
    <row r="1969" spans="1:7">
      <c r="A1969" s="23">
        <v>2019</v>
      </c>
      <c r="B1969" s="23" t="s">
        <v>514</v>
      </c>
      <c r="C1969" s="22" t="s">
        <v>3925</v>
      </c>
      <c r="D1969" s="23" t="s">
        <v>3561</v>
      </c>
      <c r="E1969" s="34" t="s">
        <v>206</v>
      </c>
      <c r="F1969" s="36">
        <v>38</v>
      </c>
      <c r="G1969" s="25">
        <v>38</v>
      </c>
    </row>
    <row r="1970" spans="1:7">
      <c r="A1970" s="23">
        <v>2019</v>
      </c>
      <c r="B1970" s="23" t="s">
        <v>514</v>
      </c>
      <c r="C1970" s="22" t="s">
        <v>3925</v>
      </c>
      <c r="D1970" s="23" t="s">
        <v>3561</v>
      </c>
      <c r="E1970" s="34" t="s">
        <v>204</v>
      </c>
      <c r="F1970" s="36">
        <v>1</v>
      </c>
      <c r="G1970" s="25">
        <v>1</v>
      </c>
    </row>
    <row r="1971" spans="1:7">
      <c r="A1971" s="23">
        <v>2019</v>
      </c>
      <c r="B1971" s="23" t="s">
        <v>514</v>
      </c>
      <c r="C1971" s="22" t="s">
        <v>8102</v>
      </c>
      <c r="D1971" s="23" t="s">
        <v>3562</v>
      </c>
      <c r="E1971" s="34" t="s">
        <v>207</v>
      </c>
      <c r="F1971" s="36">
        <v>2</v>
      </c>
      <c r="G1971" s="25">
        <v>1.05</v>
      </c>
    </row>
    <row r="1972" spans="1:7">
      <c r="A1972" s="23">
        <v>2019</v>
      </c>
      <c r="B1972" s="23" t="s">
        <v>514</v>
      </c>
      <c r="C1972" s="22" t="s">
        <v>8102</v>
      </c>
      <c r="D1972" s="23" t="s">
        <v>3562</v>
      </c>
      <c r="E1972" s="34" t="s">
        <v>206</v>
      </c>
      <c r="F1972" s="36">
        <v>1</v>
      </c>
      <c r="G1972" s="25">
        <v>0.52500000000000002</v>
      </c>
    </row>
    <row r="1973" spans="1:7">
      <c r="A1973" s="23">
        <v>2019</v>
      </c>
      <c r="B1973" s="23" t="s">
        <v>514</v>
      </c>
      <c r="C1973" s="22" t="s">
        <v>8102</v>
      </c>
      <c r="D1973" s="23" t="s">
        <v>3562</v>
      </c>
      <c r="E1973" s="34" t="s">
        <v>204</v>
      </c>
      <c r="F1973" s="36">
        <v>1</v>
      </c>
      <c r="G1973" s="25">
        <v>0.52500000000000002</v>
      </c>
    </row>
    <row r="1974" spans="1:7">
      <c r="A1974" s="23">
        <v>2019</v>
      </c>
      <c r="B1974" s="23" t="s">
        <v>514</v>
      </c>
      <c r="C1974" s="22" t="s">
        <v>8102</v>
      </c>
      <c r="D1974" s="23" t="s">
        <v>3561</v>
      </c>
      <c r="E1974" s="34" t="s">
        <v>207</v>
      </c>
      <c r="F1974" s="36">
        <v>4</v>
      </c>
      <c r="G1974" s="25">
        <v>4</v>
      </c>
    </row>
    <row r="1975" spans="1:7">
      <c r="A1975" s="23">
        <v>2020</v>
      </c>
      <c r="B1975" s="23" t="s">
        <v>1886</v>
      </c>
      <c r="C1975" s="22" t="s">
        <v>5</v>
      </c>
      <c r="D1975" s="23" t="s">
        <v>3562</v>
      </c>
      <c r="E1975" s="34" t="s">
        <v>207</v>
      </c>
      <c r="F1975" s="36">
        <v>9</v>
      </c>
      <c r="G1975" s="25">
        <v>1.4000000000000001</v>
      </c>
    </row>
    <row r="1976" spans="1:7">
      <c r="A1976" s="23">
        <v>2020</v>
      </c>
      <c r="B1976" s="23" t="s">
        <v>1886</v>
      </c>
      <c r="C1976" s="22" t="s">
        <v>5</v>
      </c>
      <c r="D1976" s="23" t="s">
        <v>3562</v>
      </c>
      <c r="E1976" s="34" t="s">
        <v>205</v>
      </c>
      <c r="F1976" s="36">
        <v>34</v>
      </c>
      <c r="G1976" s="25">
        <v>6.5139999999999985</v>
      </c>
    </row>
    <row r="1977" spans="1:7">
      <c r="A1977" s="23">
        <v>2020</v>
      </c>
      <c r="B1977" s="23" t="s">
        <v>1886</v>
      </c>
      <c r="C1977" s="22" t="s">
        <v>5</v>
      </c>
      <c r="D1977" s="23" t="s">
        <v>3562</v>
      </c>
      <c r="E1977" s="34" t="s">
        <v>3569</v>
      </c>
      <c r="F1977" s="36">
        <v>3</v>
      </c>
      <c r="G1977" s="25">
        <v>0.65975000000000006</v>
      </c>
    </row>
    <row r="1978" spans="1:7">
      <c r="A1978" s="23">
        <v>2020</v>
      </c>
      <c r="B1978" s="23" t="s">
        <v>1886</v>
      </c>
      <c r="C1978" s="22" t="s">
        <v>5</v>
      </c>
      <c r="D1978" s="23" t="s">
        <v>3562</v>
      </c>
      <c r="E1978" s="34" t="s">
        <v>206</v>
      </c>
      <c r="F1978" s="36">
        <v>102</v>
      </c>
      <c r="G1978" s="25">
        <v>19.95825000000001</v>
      </c>
    </row>
    <row r="1979" spans="1:7">
      <c r="A1979" s="23">
        <v>2020</v>
      </c>
      <c r="B1979" s="23" t="s">
        <v>1886</v>
      </c>
      <c r="C1979" s="22" t="s">
        <v>5</v>
      </c>
      <c r="D1979" s="23" t="s">
        <v>3562</v>
      </c>
      <c r="E1979" s="34" t="s">
        <v>204</v>
      </c>
      <c r="F1979" s="36">
        <v>57</v>
      </c>
      <c r="G1979" s="25">
        <v>11.927750000000001</v>
      </c>
    </row>
    <row r="1980" spans="1:7">
      <c r="A1980" s="23">
        <v>2020</v>
      </c>
      <c r="B1980" s="23" t="s">
        <v>1886</v>
      </c>
      <c r="C1980" s="22" t="s">
        <v>5</v>
      </c>
      <c r="D1980" s="23" t="s">
        <v>3561</v>
      </c>
      <c r="E1980" s="34" t="s">
        <v>207</v>
      </c>
      <c r="F1980" s="36">
        <v>16</v>
      </c>
      <c r="G1980" s="25">
        <v>16</v>
      </c>
    </row>
    <row r="1981" spans="1:7">
      <c r="A1981" s="23">
        <v>2020</v>
      </c>
      <c r="B1981" s="23" t="s">
        <v>1886</v>
      </c>
      <c r="C1981" s="22" t="s">
        <v>5</v>
      </c>
      <c r="D1981" s="23" t="s">
        <v>3561</v>
      </c>
      <c r="E1981" s="34" t="s">
        <v>205</v>
      </c>
      <c r="F1981" s="36">
        <v>3</v>
      </c>
      <c r="G1981" s="25">
        <v>3</v>
      </c>
    </row>
    <row r="1982" spans="1:7">
      <c r="A1982" s="23">
        <v>2020</v>
      </c>
      <c r="B1982" s="23" t="s">
        <v>1886</v>
      </c>
      <c r="C1982" s="22" t="s">
        <v>5</v>
      </c>
      <c r="D1982" s="23" t="s">
        <v>3561</v>
      </c>
      <c r="E1982" s="34" t="s">
        <v>206</v>
      </c>
      <c r="F1982" s="36">
        <v>36</v>
      </c>
      <c r="G1982" s="25">
        <v>34</v>
      </c>
    </row>
    <row r="1983" spans="1:7">
      <c r="A1983" s="23">
        <v>2020</v>
      </c>
      <c r="B1983" s="23" t="s">
        <v>1886</v>
      </c>
      <c r="C1983" s="22" t="s">
        <v>5</v>
      </c>
      <c r="D1983" s="23" t="s">
        <v>3561</v>
      </c>
      <c r="E1983" s="34" t="s">
        <v>204</v>
      </c>
      <c r="F1983" s="36">
        <v>2</v>
      </c>
      <c r="G1983" s="25">
        <v>2</v>
      </c>
    </row>
    <row r="1984" spans="1:7">
      <c r="A1984" s="23">
        <v>2020</v>
      </c>
      <c r="B1984" s="23" t="s">
        <v>1886</v>
      </c>
      <c r="C1984" s="22" t="s">
        <v>10</v>
      </c>
      <c r="D1984" s="23" t="s">
        <v>3562</v>
      </c>
      <c r="E1984" s="34" t="s">
        <v>207</v>
      </c>
      <c r="F1984" s="36">
        <v>10</v>
      </c>
      <c r="G1984" s="25">
        <v>1.3117499999999997</v>
      </c>
    </row>
    <row r="1985" spans="1:7">
      <c r="A1985" s="23">
        <v>2020</v>
      </c>
      <c r="B1985" s="23" t="s">
        <v>1886</v>
      </c>
      <c r="C1985" s="22" t="s">
        <v>10</v>
      </c>
      <c r="D1985" s="23" t="s">
        <v>3562</v>
      </c>
      <c r="E1985" s="34" t="s">
        <v>205</v>
      </c>
      <c r="F1985" s="36">
        <v>16</v>
      </c>
      <c r="G1985" s="25">
        <v>2.2999999999999998</v>
      </c>
    </row>
    <row r="1986" spans="1:7">
      <c r="A1986" s="23">
        <v>2020</v>
      </c>
      <c r="B1986" s="23" t="s">
        <v>1886</v>
      </c>
      <c r="C1986" s="22" t="s">
        <v>10</v>
      </c>
      <c r="D1986" s="23" t="s">
        <v>3562</v>
      </c>
      <c r="E1986" s="34" t="s">
        <v>3569</v>
      </c>
      <c r="F1986" s="36">
        <v>17</v>
      </c>
      <c r="G1986" s="25">
        <v>2.5347500000000007</v>
      </c>
    </row>
    <row r="1987" spans="1:7">
      <c r="A1987" s="23">
        <v>2020</v>
      </c>
      <c r="B1987" s="23" t="s">
        <v>1886</v>
      </c>
      <c r="C1987" s="22" t="s">
        <v>10</v>
      </c>
      <c r="D1987" s="23" t="s">
        <v>3562</v>
      </c>
      <c r="E1987" s="34" t="s">
        <v>206</v>
      </c>
      <c r="F1987" s="36">
        <v>99</v>
      </c>
      <c r="G1987" s="25">
        <v>12.484500000000002</v>
      </c>
    </row>
    <row r="1988" spans="1:7">
      <c r="A1988" s="23">
        <v>2020</v>
      </c>
      <c r="B1988" s="23" t="s">
        <v>1886</v>
      </c>
      <c r="C1988" s="22" t="s">
        <v>10</v>
      </c>
      <c r="D1988" s="23" t="s">
        <v>3562</v>
      </c>
      <c r="E1988" s="34" t="s">
        <v>204</v>
      </c>
      <c r="F1988" s="36">
        <v>88</v>
      </c>
      <c r="G1988" s="25">
        <v>11.008499999999996</v>
      </c>
    </row>
    <row r="1989" spans="1:7">
      <c r="A1989" s="23">
        <v>2020</v>
      </c>
      <c r="B1989" s="23" t="s">
        <v>1886</v>
      </c>
      <c r="C1989" s="22" t="s">
        <v>10</v>
      </c>
      <c r="D1989" s="23" t="s">
        <v>3562</v>
      </c>
      <c r="E1989" s="34" t="s">
        <v>3570</v>
      </c>
      <c r="F1989" s="36">
        <v>3</v>
      </c>
      <c r="G1989" s="25">
        <v>0.3</v>
      </c>
    </row>
    <row r="1990" spans="1:7">
      <c r="A1990" s="23">
        <v>2020</v>
      </c>
      <c r="B1990" s="23" t="s">
        <v>1886</v>
      </c>
      <c r="C1990" s="22" t="s">
        <v>10</v>
      </c>
      <c r="D1990" s="23" t="s">
        <v>3561</v>
      </c>
      <c r="E1990" s="34" t="s">
        <v>207</v>
      </c>
      <c r="F1990" s="36">
        <v>17</v>
      </c>
      <c r="G1990" s="25">
        <v>16.5</v>
      </c>
    </row>
    <row r="1991" spans="1:7">
      <c r="A1991" s="23">
        <v>2020</v>
      </c>
      <c r="B1991" s="23" t="s">
        <v>1886</v>
      </c>
      <c r="C1991" s="22" t="s">
        <v>10</v>
      </c>
      <c r="D1991" s="23" t="s">
        <v>3561</v>
      </c>
      <c r="E1991" s="34" t="s">
        <v>205</v>
      </c>
      <c r="F1991" s="36">
        <v>3</v>
      </c>
      <c r="G1991" s="25">
        <v>3</v>
      </c>
    </row>
    <row r="1992" spans="1:7">
      <c r="A1992" s="23">
        <v>2020</v>
      </c>
      <c r="B1992" s="23" t="s">
        <v>1886</v>
      </c>
      <c r="C1992" s="22" t="s">
        <v>10</v>
      </c>
      <c r="D1992" s="23" t="s">
        <v>3561</v>
      </c>
      <c r="E1992" s="34" t="s">
        <v>206</v>
      </c>
      <c r="F1992" s="36">
        <v>33</v>
      </c>
      <c r="G1992" s="25">
        <v>27.5</v>
      </c>
    </row>
    <row r="1993" spans="1:7">
      <c r="A1993" s="23">
        <v>2020</v>
      </c>
      <c r="B1993" s="23" t="s">
        <v>1886</v>
      </c>
      <c r="C1993" s="22" t="s">
        <v>10</v>
      </c>
      <c r="D1993" s="23" t="s">
        <v>3561</v>
      </c>
      <c r="E1993" s="34" t="s">
        <v>204</v>
      </c>
      <c r="F1993" s="36">
        <v>10</v>
      </c>
      <c r="G1993" s="25">
        <v>8</v>
      </c>
    </row>
    <row r="1994" spans="1:7">
      <c r="A1994" s="23">
        <v>2020</v>
      </c>
      <c r="B1994" s="23" t="s">
        <v>1886</v>
      </c>
      <c r="C1994" s="22" t="s">
        <v>14</v>
      </c>
      <c r="D1994" s="23" t="s">
        <v>3562</v>
      </c>
      <c r="E1994" s="34" t="s">
        <v>207</v>
      </c>
      <c r="F1994" s="36">
        <v>15</v>
      </c>
      <c r="G1994" s="25">
        <v>2.6840000000000006</v>
      </c>
    </row>
    <row r="1995" spans="1:7">
      <c r="A1995" s="23">
        <v>2020</v>
      </c>
      <c r="B1995" s="23" t="s">
        <v>1886</v>
      </c>
      <c r="C1995" s="22" t="s">
        <v>14</v>
      </c>
      <c r="D1995" s="23" t="s">
        <v>3562</v>
      </c>
      <c r="E1995" s="34" t="s">
        <v>205</v>
      </c>
      <c r="F1995" s="36">
        <v>11</v>
      </c>
      <c r="G1995" s="25">
        <v>1.4047499999999999</v>
      </c>
    </row>
    <row r="1996" spans="1:7">
      <c r="A1996" s="23">
        <v>2020</v>
      </c>
      <c r="B1996" s="23" t="s">
        <v>1886</v>
      </c>
      <c r="C1996" s="22" t="s">
        <v>14</v>
      </c>
      <c r="D1996" s="23" t="s">
        <v>3562</v>
      </c>
      <c r="E1996" s="34" t="s">
        <v>206</v>
      </c>
      <c r="F1996" s="36">
        <v>38</v>
      </c>
      <c r="G1996" s="25">
        <v>6.125</v>
      </c>
    </row>
    <row r="1997" spans="1:7">
      <c r="A1997" s="23">
        <v>2020</v>
      </c>
      <c r="B1997" s="23" t="s">
        <v>1886</v>
      </c>
      <c r="C1997" s="22" t="s">
        <v>14</v>
      </c>
      <c r="D1997" s="23" t="s">
        <v>3562</v>
      </c>
      <c r="E1997" s="34" t="s">
        <v>204</v>
      </c>
      <c r="F1997" s="36">
        <v>29</v>
      </c>
      <c r="G1997" s="25">
        <v>5.191749999999999</v>
      </c>
    </row>
    <row r="1998" spans="1:7">
      <c r="A1998" s="23">
        <v>2020</v>
      </c>
      <c r="B1998" s="23" t="s">
        <v>1886</v>
      </c>
      <c r="C1998" s="22" t="s">
        <v>14</v>
      </c>
      <c r="D1998" s="23" t="s">
        <v>3562</v>
      </c>
      <c r="E1998" s="34" t="s">
        <v>3570</v>
      </c>
      <c r="F1998" s="36">
        <v>3</v>
      </c>
      <c r="G1998" s="25">
        <v>0.32500000000000001</v>
      </c>
    </row>
    <row r="1999" spans="1:7">
      <c r="A1999" s="23">
        <v>2020</v>
      </c>
      <c r="B1999" s="23" t="s">
        <v>1886</v>
      </c>
      <c r="C1999" s="22" t="s">
        <v>14</v>
      </c>
      <c r="D1999" s="23" t="s">
        <v>3561</v>
      </c>
      <c r="E1999" s="34" t="s">
        <v>207</v>
      </c>
      <c r="F1999" s="36">
        <v>100</v>
      </c>
      <c r="G1999" s="25">
        <v>100</v>
      </c>
    </row>
    <row r="2000" spans="1:7">
      <c r="A2000" s="23">
        <v>2020</v>
      </c>
      <c r="B2000" s="23" t="s">
        <v>1886</v>
      </c>
      <c r="C2000" s="22" t="s">
        <v>14</v>
      </c>
      <c r="D2000" s="23" t="s">
        <v>3561</v>
      </c>
      <c r="E2000" s="34" t="s">
        <v>206</v>
      </c>
      <c r="F2000" s="36">
        <v>49</v>
      </c>
      <c r="G2000" s="25">
        <v>46.5</v>
      </c>
    </row>
    <row r="2001" spans="1:7">
      <c r="A2001" s="23">
        <v>2020</v>
      </c>
      <c r="B2001" s="23" t="s">
        <v>1886</v>
      </c>
      <c r="C2001" s="22" t="s">
        <v>14</v>
      </c>
      <c r="D2001" s="23" t="s">
        <v>3561</v>
      </c>
      <c r="E2001" s="34" t="s">
        <v>204</v>
      </c>
      <c r="F2001" s="36">
        <v>2</v>
      </c>
      <c r="G2001" s="25">
        <v>2</v>
      </c>
    </row>
    <row r="2002" spans="1:7">
      <c r="A2002" s="23">
        <v>2020</v>
      </c>
      <c r="B2002" s="23" t="s">
        <v>1886</v>
      </c>
      <c r="C2002" s="22" t="s">
        <v>23</v>
      </c>
      <c r="D2002" s="23" t="s">
        <v>3562</v>
      </c>
      <c r="E2002" s="34" t="s">
        <v>207</v>
      </c>
      <c r="F2002" s="36">
        <v>16</v>
      </c>
      <c r="G2002" s="25">
        <v>1.39175</v>
      </c>
    </row>
    <row r="2003" spans="1:7">
      <c r="A2003" s="23">
        <v>2020</v>
      </c>
      <c r="B2003" s="23" t="s">
        <v>1886</v>
      </c>
      <c r="C2003" s="22" t="s">
        <v>23</v>
      </c>
      <c r="D2003" s="23" t="s">
        <v>3562</v>
      </c>
      <c r="E2003" s="34" t="s">
        <v>205</v>
      </c>
      <c r="F2003" s="36">
        <v>79</v>
      </c>
      <c r="G2003" s="25">
        <v>10.112749999999993</v>
      </c>
    </row>
    <row r="2004" spans="1:7">
      <c r="A2004" s="23">
        <v>2020</v>
      </c>
      <c r="B2004" s="23" t="s">
        <v>1886</v>
      </c>
      <c r="C2004" s="22" t="s">
        <v>23</v>
      </c>
      <c r="D2004" s="23" t="s">
        <v>3562</v>
      </c>
      <c r="E2004" s="34" t="s">
        <v>206</v>
      </c>
      <c r="F2004" s="36">
        <v>148</v>
      </c>
      <c r="G2004" s="25">
        <v>16.875749999999989</v>
      </c>
    </row>
    <row r="2005" spans="1:7">
      <c r="A2005" s="23">
        <v>2020</v>
      </c>
      <c r="B2005" s="23" t="s">
        <v>1886</v>
      </c>
      <c r="C2005" s="22" t="s">
        <v>23</v>
      </c>
      <c r="D2005" s="23" t="s">
        <v>3562</v>
      </c>
      <c r="E2005" s="34" t="s">
        <v>204</v>
      </c>
      <c r="F2005" s="36">
        <v>24</v>
      </c>
      <c r="G2005" s="25">
        <v>3.0972500000000003</v>
      </c>
    </row>
    <row r="2006" spans="1:7">
      <c r="A2006" s="23">
        <v>2020</v>
      </c>
      <c r="B2006" s="23" t="s">
        <v>1886</v>
      </c>
      <c r="C2006" s="22" t="s">
        <v>23</v>
      </c>
      <c r="D2006" s="23" t="s">
        <v>3562</v>
      </c>
      <c r="E2006" s="34" t="s">
        <v>3570</v>
      </c>
      <c r="F2006" s="36">
        <v>3</v>
      </c>
      <c r="G2006" s="25">
        <v>0.27500000000000002</v>
      </c>
    </row>
    <row r="2007" spans="1:7">
      <c r="A2007" s="23">
        <v>2020</v>
      </c>
      <c r="B2007" s="23" t="s">
        <v>1886</v>
      </c>
      <c r="C2007" s="22" t="s">
        <v>23</v>
      </c>
      <c r="D2007" s="23" t="s">
        <v>3561</v>
      </c>
      <c r="E2007" s="34" t="s">
        <v>207</v>
      </c>
      <c r="F2007" s="36">
        <v>55</v>
      </c>
      <c r="G2007" s="25">
        <v>55</v>
      </c>
    </row>
    <row r="2008" spans="1:7">
      <c r="A2008" s="23">
        <v>2020</v>
      </c>
      <c r="B2008" s="23" t="s">
        <v>1886</v>
      </c>
      <c r="C2008" s="22" t="s">
        <v>23</v>
      </c>
      <c r="D2008" s="23" t="s">
        <v>3561</v>
      </c>
      <c r="E2008" s="34" t="s">
        <v>205</v>
      </c>
      <c r="F2008" s="36">
        <v>1</v>
      </c>
      <c r="G2008" s="25">
        <v>1</v>
      </c>
    </row>
    <row r="2009" spans="1:7">
      <c r="A2009" s="23">
        <v>2020</v>
      </c>
      <c r="B2009" s="23" t="s">
        <v>1886</v>
      </c>
      <c r="C2009" s="22" t="s">
        <v>23</v>
      </c>
      <c r="D2009" s="23" t="s">
        <v>3561</v>
      </c>
      <c r="E2009" s="34" t="s">
        <v>206</v>
      </c>
      <c r="F2009" s="36">
        <v>15</v>
      </c>
      <c r="G2009" s="25">
        <v>14.5</v>
      </c>
    </row>
    <row r="2010" spans="1:7">
      <c r="A2010" s="23">
        <v>2020</v>
      </c>
      <c r="B2010" s="23" t="s">
        <v>1886</v>
      </c>
      <c r="C2010" s="22" t="s">
        <v>23</v>
      </c>
      <c r="D2010" s="23" t="s">
        <v>3561</v>
      </c>
      <c r="E2010" s="34" t="s">
        <v>204</v>
      </c>
      <c r="F2010" s="36">
        <v>1</v>
      </c>
      <c r="G2010" s="25">
        <v>1</v>
      </c>
    </row>
    <row r="2011" spans="1:7">
      <c r="A2011" s="23">
        <v>2020</v>
      </c>
      <c r="B2011" s="23" t="s">
        <v>1886</v>
      </c>
      <c r="C2011" s="22" t="s">
        <v>41</v>
      </c>
      <c r="D2011" s="23" t="s">
        <v>3562</v>
      </c>
      <c r="E2011" s="34" t="s">
        <v>207</v>
      </c>
      <c r="F2011" s="36">
        <v>9</v>
      </c>
      <c r="G2011" s="25">
        <v>0.56775000000000009</v>
      </c>
    </row>
    <row r="2012" spans="1:7">
      <c r="A2012" s="23">
        <v>2020</v>
      </c>
      <c r="B2012" s="23" t="s">
        <v>1886</v>
      </c>
      <c r="C2012" s="22" t="s">
        <v>41</v>
      </c>
      <c r="D2012" s="23" t="s">
        <v>3562</v>
      </c>
      <c r="E2012" s="34" t="s">
        <v>205</v>
      </c>
      <c r="F2012" s="36">
        <v>112</v>
      </c>
      <c r="G2012" s="25">
        <v>7.7309999999999972</v>
      </c>
    </row>
    <row r="2013" spans="1:7">
      <c r="A2013" s="23">
        <v>2020</v>
      </c>
      <c r="B2013" s="23" t="s">
        <v>1886</v>
      </c>
      <c r="C2013" s="22" t="s">
        <v>41</v>
      </c>
      <c r="D2013" s="23" t="s">
        <v>3562</v>
      </c>
      <c r="E2013" s="34" t="s">
        <v>206</v>
      </c>
      <c r="F2013" s="36">
        <v>92</v>
      </c>
      <c r="G2013" s="25">
        <v>6.760749999999998</v>
      </c>
    </row>
    <row r="2014" spans="1:7">
      <c r="A2014" s="23">
        <v>2020</v>
      </c>
      <c r="B2014" s="23" t="s">
        <v>1886</v>
      </c>
      <c r="C2014" s="22" t="s">
        <v>41</v>
      </c>
      <c r="D2014" s="23" t="s">
        <v>3562</v>
      </c>
      <c r="E2014" s="34" t="s">
        <v>204</v>
      </c>
      <c r="F2014" s="36">
        <v>81</v>
      </c>
      <c r="G2014" s="25">
        <v>6.0542500000000006</v>
      </c>
    </row>
    <row r="2015" spans="1:7">
      <c r="A2015" s="23">
        <v>2020</v>
      </c>
      <c r="B2015" s="23" t="s">
        <v>1886</v>
      </c>
      <c r="C2015" s="22" t="s">
        <v>41</v>
      </c>
      <c r="D2015" s="23" t="s">
        <v>3562</v>
      </c>
      <c r="E2015" s="34" t="s">
        <v>3570</v>
      </c>
      <c r="F2015" s="36">
        <v>5</v>
      </c>
      <c r="G2015" s="25">
        <v>0.3</v>
      </c>
    </row>
    <row r="2016" spans="1:7">
      <c r="A2016" s="23">
        <v>2020</v>
      </c>
      <c r="B2016" s="23" t="s">
        <v>1886</v>
      </c>
      <c r="C2016" s="22" t="s">
        <v>41</v>
      </c>
      <c r="D2016" s="23" t="s">
        <v>3561</v>
      </c>
      <c r="E2016" s="34" t="s">
        <v>207</v>
      </c>
      <c r="F2016" s="36">
        <v>21</v>
      </c>
      <c r="G2016" s="25">
        <v>20.5</v>
      </c>
    </row>
    <row r="2017" spans="1:7">
      <c r="A2017" s="23">
        <v>2020</v>
      </c>
      <c r="B2017" s="23" t="s">
        <v>1886</v>
      </c>
      <c r="C2017" s="22" t="s">
        <v>41</v>
      </c>
      <c r="D2017" s="23" t="s">
        <v>3561</v>
      </c>
      <c r="E2017" s="34" t="s">
        <v>205</v>
      </c>
      <c r="F2017" s="36">
        <v>11</v>
      </c>
      <c r="G2017" s="25">
        <v>8.25</v>
      </c>
    </row>
    <row r="2018" spans="1:7">
      <c r="A2018" s="23">
        <v>2020</v>
      </c>
      <c r="B2018" s="23" t="s">
        <v>1886</v>
      </c>
      <c r="C2018" s="22" t="s">
        <v>41</v>
      </c>
      <c r="D2018" s="23" t="s">
        <v>3561</v>
      </c>
      <c r="E2018" s="34" t="s">
        <v>206</v>
      </c>
      <c r="F2018" s="36">
        <v>12</v>
      </c>
      <c r="G2018" s="25">
        <v>7.25</v>
      </c>
    </row>
    <row r="2019" spans="1:7">
      <c r="A2019" s="23">
        <v>2020</v>
      </c>
      <c r="B2019" s="23" t="s">
        <v>1886</v>
      </c>
      <c r="C2019" s="22" t="s">
        <v>41</v>
      </c>
      <c r="D2019" s="23" t="s">
        <v>3561</v>
      </c>
      <c r="E2019" s="34" t="s">
        <v>204</v>
      </c>
      <c r="F2019" s="36">
        <v>3</v>
      </c>
      <c r="G2019" s="25">
        <v>1.75</v>
      </c>
    </row>
    <row r="2020" spans="1:7">
      <c r="A2020" s="23">
        <v>2020</v>
      </c>
      <c r="B2020" s="23" t="s">
        <v>1886</v>
      </c>
      <c r="C2020" s="22" t="s">
        <v>60</v>
      </c>
      <c r="D2020" s="23" t="s">
        <v>3562</v>
      </c>
      <c r="E2020" s="34" t="s">
        <v>207</v>
      </c>
      <c r="F2020" s="36">
        <v>14</v>
      </c>
      <c r="G2020" s="25">
        <v>1.5302500000000001</v>
      </c>
    </row>
    <row r="2021" spans="1:7">
      <c r="A2021" s="23">
        <v>2020</v>
      </c>
      <c r="B2021" s="23" t="s">
        <v>1886</v>
      </c>
      <c r="C2021" s="22" t="s">
        <v>60</v>
      </c>
      <c r="D2021" s="23" t="s">
        <v>3562</v>
      </c>
      <c r="E2021" s="34" t="s">
        <v>205</v>
      </c>
      <c r="F2021" s="36">
        <v>8</v>
      </c>
      <c r="G2021" s="25">
        <v>0.97400000000000009</v>
      </c>
    </row>
    <row r="2022" spans="1:7">
      <c r="A2022" s="23">
        <v>2020</v>
      </c>
      <c r="B2022" s="23" t="s">
        <v>1886</v>
      </c>
      <c r="C2022" s="22" t="s">
        <v>60</v>
      </c>
      <c r="D2022" s="23" t="s">
        <v>3562</v>
      </c>
      <c r="E2022" s="34" t="s">
        <v>206</v>
      </c>
      <c r="F2022" s="36">
        <v>63</v>
      </c>
      <c r="G2022" s="25">
        <v>6.2015000000000029</v>
      </c>
    </row>
    <row r="2023" spans="1:7">
      <c r="A2023" s="23">
        <v>2020</v>
      </c>
      <c r="B2023" s="23" t="s">
        <v>1886</v>
      </c>
      <c r="C2023" s="22" t="s">
        <v>60</v>
      </c>
      <c r="D2023" s="23" t="s">
        <v>3562</v>
      </c>
      <c r="E2023" s="34" t="s">
        <v>204</v>
      </c>
      <c r="F2023" s="36">
        <v>5</v>
      </c>
      <c r="G2023" s="25">
        <v>0.6472500000000001</v>
      </c>
    </row>
    <row r="2024" spans="1:7">
      <c r="A2024" s="23">
        <v>2020</v>
      </c>
      <c r="B2024" s="23" t="s">
        <v>1886</v>
      </c>
      <c r="C2024" s="22" t="s">
        <v>60</v>
      </c>
      <c r="D2024" s="23" t="s">
        <v>3561</v>
      </c>
      <c r="E2024" s="34" t="s">
        <v>207</v>
      </c>
      <c r="F2024" s="36">
        <v>23</v>
      </c>
      <c r="G2024" s="25">
        <v>23</v>
      </c>
    </row>
    <row r="2025" spans="1:7">
      <c r="A2025" s="23">
        <v>2020</v>
      </c>
      <c r="B2025" s="23" t="s">
        <v>1886</v>
      </c>
      <c r="C2025" s="22" t="s">
        <v>60</v>
      </c>
      <c r="D2025" s="23" t="s">
        <v>3561</v>
      </c>
      <c r="E2025" s="34" t="s">
        <v>206</v>
      </c>
      <c r="F2025" s="36">
        <v>12</v>
      </c>
      <c r="G2025" s="25">
        <v>12</v>
      </c>
    </row>
    <row r="2026" spans="1:7">
      <c r="A2026" s="23">
        <v>2020</v>
      </c>
      <c r="B2026" s="23" t="s">
        <v>1886</v>
      </c>
      <c r="C2026" s="22" t="s">
        <v>70</v>
      </c>
      <c r="D2026" s="23" t="s">
        <v>3562</v>
      </c>
      <c r="E2026" s="34" t="s">
        <v>207</v>
      </c>
      <c r="F2026" s="36">
        <v>8</v>
      </c>
      <c r="G2026" s="25">
        <v>0.72500000000000009</v>
      </c>
    </row>
    <row r="2027" spans="1:7">
      <c r="A2027" s="23">
        <v>2020</v>
      </c>
      <c r="B2027" s="23" t="s">
        <v>1886</v>
      </c>
      <c r="C2027" s="22" t="s">
        <v>70</v>
      </c>
      <c r="D2027" s="23" t="s">
        <v>3562</v>
      </c>
      <c r="E2027" s="34" t="s">
        <v>205</v>
      </c>
      <c r="F2027" s="36">
        <v>2</v>
      </c>
      <c r="G2027" s="25">
        <v>0.15000000000000002</v>
      </c>
    </row>
    <row r="2028" spans="1:7">
      <c r="A2028" s="23">
        <v>2020</v>
      </c>
      <c r="B2028" s="23" t="s">
        <v>1886</v>
      </c>
      <c r="C2028" s="22" t="s">
        <v>70</v>
      </c>
      <c r="D2028" s="23" t="s">
        <v>3562</v>
      </c>
      <c r="E2028" s="34" t="s">
        <v>206</v>
      </c>
      <c r="F2028" s="36">
        <v>29</v>
      </c>
      <c r="G2028" s="25">
        <v>3.5847500000000001</v>
      </c>
    </row>
    <row r="2029" spans="1:7">
      <c r="A2029" s="23">
        <v>2020</v>
      </c>
      <c r="B2029" s="23" t="s">
        <v>1886</v>
      </c>
      <c r="C2029" s="22" t="s">
        <v>70</v>
      </c>
      <c r="D2029" s="23" t="s">
        <v>3562</v>
      </c>
      <c r="E2029" s="34" t="s">
        <v>204</v>
      </c>
      <c r="F2029" s="36">
        <v>11</v>
      </c>
      <c r="G2029" s="25">
        <v>1</v>
      </c>
    </row>
    <row r="2030" spans="1:7">
      <c r="A2030" s="23">
        <v>2020</v>
      </c>
      <c r="B2030" s="23" t="s">
        <v>1886</v>
      </c>
      <c r="C2030" s="22" t="s">
        <v>70</v>
      </c>
      <c r="D2030" s="23" t="s">
        <v>3562</v>
      </c>
      <c r="E2030" s="34" t="s">
        <v>3570</v>
      </c>
      <c r="F2030" s="36">
        <v>4</v>
      </c>
      <c r="G2030" s="25">
        <v>0.32700000000000001</v>
      </c>
    </row>
    <row r="2031" spans="1:7">
      <c r="A2031" s="23">
        <v>2020</v>
      </c>
      <c r="B2031" s="23" t="s">
        <v>1886</v>
      </c>
      <c r="C2031" s="22" t="s">
        <v>70</v>
      </c>
      <c r="D2031" s="23" t="s">
        <v>3561</v>
      </c>
      <c r="E2031" s="34" t="s">
        <v>207</v>
      </c>
      <c r="F2031" s="36">
        <v>42</v>
      </c>
      <c r="G2031" s="25">
        <v>41</v>
      </c>
    </row>
    <row r="2032" spans="1:7">
      <c r="A2032" s="23">
        <v>2020</v>
      </c>
      <c r="B2032" s="23" t="s">
        <v>1886</v>
      </c>
      <c r="C2032" s="22" t="s">
        <v>70</v>
      </c>
      <c r="D2032" s="23" t="s">
        <v>3561</v>
      </c>
      <c r="E2032" s="34" t="s">
        <v>206</v>
      </c>
      <c r="F2032" s="36">
        <v>8</v>
      </c>
      <c r="G2032" s="25">
        <v>7.5</v>
      </c>
    </row>
    <row r="2033" spans="1:7">
      <c r="A2033" s="23">
        <v>2020</v>
      </c>
      <c r="B2033" s="23" t="s">
        <v>1886</v>
      </c>
      <c r="C2033" s="22" t="s">
        <v>76</v>
      </c>
      <c r="D2033" s="23" t="s">
        <v>3562</v>
      </c>
      <c r="E2033" s="34" t="s">
        <v>207</v>
      </c>
      <c r="F2033" s="36">
        <v>16</v>
      </c>
      <c r="G2033" s="25">
        <v>2.8667499999999992</v>
      </c>
    </row>
    <row r="2034" spans="1:7">
      <c r="A2034" s="23">
        <v>2020</v>
      </c>
      <c r="B2034" s="23" t="s">
        <v>1886</v>
      </c>
      <c r="C2034" s="22" t="s">
        <v>76</v>
      </c>
      <c r="D2034" s="23" t="s">
        <v>3562</v>
      </c>
      <c r="E2034" s="34" t="s">
        <v>205</v>
      </c>
      <c r="F2034" s="36">
        <v>43</v>
      </c>
      <c r="G2034" s="25">
        <v>7.4250000000000016</v>
      </c>
    </row>
    <row r="2035" spans="1:7">
      <c r="A2035" s="23">
        <v>2020</v>
      </c>
      <c r="B2035" s="23" t="s">
        <v>1886</v>
      </c>
      <c r="C2035" s="22" t="s">
        <v>76</v>
      </c>
      <c r="D2035" s="23" t="s">
        <v>3562</v>
      </c>
      <c r="E2035" s="34" t="s">
        <v>3569</v>
      </c>
      <c r="F2035" s="36">
        <v>1</v>
      </c>
      <c r="G2035" s="25">
        <v>0.05</v>
      </c>
    </row>
    <row r="2036" spans="1:7">
      <c r="A2036" s="23">
        <v>2020</v>
      </c>
      <c r="B2036" s="23" t="s">
        <v>1886</v>
      </c>
      <c r="C2036" s="22" t="s">
        <v>76</v>
      </c>
      <c r="D2036" s="23" t="s">
        <v>3562</v>
      </c>
      <c r="E2036" s="34" t="s">
        <v>206</v>
      </c>
      <c r="F2036" s="36">
        <v>135</v>
      </c>
      <c r="G2036" s="25">
        <v>29.33325000000001</v>
      </c>
    </row>
    <row r="2037" spans="1:7">
      <c r="A2037" s="23">
        <v>2020</v>
      </c>
      <c r="B2037" s="23" t="s">
        <v>1886</v>
      </c>
      <c r="C2037" s="22" t="s">
        <v>76</v>
      </c>
      <c r="D2037" s="23" t="s">
        <v>3562</v>
      </c>
      <c r="E2037" s="34" t="s">
        <v>204</v>
      </c>
      <c r="F2037" s="36">
        <v>78</v>
      </c>
      <c r="G2037" s="25">
        <v>15.200000000000001</v>
      </c>
    </row>
    <row r="2038" spans="1:7">
      <c r="A2038" s="23">
        <v>2020</v>
      </c>
      <c r="B2038" s="23" t="s">
        <v>1886</v>
      </c>
      <c r="C2038" s="22" t="s">
        <v>76</v>
      </c>
      <c r="D2038" s="23" t="s">
        <v>3562</v>
      </c>
      <c r="E2038" s="34" t="s">
        <v>3570</v>
      </c>
      <c r="F2038" s="36">
        <v>1</v>
      </c>
      <c r="G2038" s="25">
        <v>0.15</v>
      </c>
    </row>
    <row r="2039" spans="1:7">
      <c r="A2039" s="23">
        <v>2020</v>
      </c>
      <c r="B2039" s="23" t="s">
        <v>1886</v>
      </c>
      <c r="C2039" s="22" t="s">
        <v>76</v>
      </c>
      <c r="D2039" s="23" t="s">
        <v>3561</v>
      </c>
      <c r="E2039" s="34" t="s">
        <v>207</v>
      </c>
      <c r="F2039" s="36">
        <v>24</v>
      </c>
      <c r="G2039" s="25">
        <v>24</v>
      </c>
    </row>
    <row r="2040" spans="1:7">
      <c r="A2040" s="23">
        <v>2020</v>
      </c>
      <c r="B2040" s="23" t="s">
        <v>1886</v>
      </c>
      <c r="C2040" s="22" t="s">
        <v>76</v>
      </c>
      <c r="D2040" s="23" t="s">
        <v>3561</v>
      </c>
      <c r="E2040" s="34" t="s">
        <v>205</v>
      </c>
      <c r="F2040" s="36">
        <v>2</v>
      </c>
      <c r="G2040" s="25">
        <v>1.75</v>
      </c>
    </row>
    <row r="2041" spans="1:7">
      <c r="A2041" s="23">
        <v>2020</v>
      </c>
      <c r="B2041" s="23" t="s">
        <v>1886</v>
      </c>
      <c r="C2041" s="22" t="s">
        <v>76</v>
      </c>
      <c r="D2041" s="23" t="s">
        <v>3561</v>
      </c>
      <c r="E2041" s="34" t="s">
        <v>3569</v>
      </c>
      <c r="F2041" s="36">
        <v>1</v>
      </c>
      <c r="G2041" s="25">
        <v>1</v>
      </c>
    </row>
    <row r="2042" spans="1:7">
      <c r="A2042" s="23">
        <v>2020</v>
      </c>
      <c r="B2042" s="23" t="s">
        <v>1886</v>
      </c>
      <c r="C2042" s="22" t="s">
        <v>76</v>
      </c>
      <c r="D2042" s="23" t="s">
        <v>3561</v>
      </c>
      <c r="E2042" s="34" t="s">
        <v>206</v>
      </c>
      <c r="F2042" s="36">
        <v>34</v>
      </c>
      <c r="G2042" s="25">
        <v>33.5</v>
      </c>
    </row>
    <row r="2043" spans="1:7">
      <c r="A2043" s="23">
        <v>2020</v>
      </c>
      <c r="B2043" s="23" t="s">
        <v>1886</v>
      </c>
      <c r="C2043" s="22" t="s">
        <v>76</v>
      </c>
      <c r="D2043" s="23" t="s">
        <v>3561</v>
      </c>
      <c r="E2043" s="34" t="s">
        <v>204</v>
      </c>
      <c r="F2043" s="36">
        <v>1</v>
      </c>
      <c r="G2043" s="25">
        <v>1</v>
      </c>
    </row>
    <row r="2044" spans="1:7">
      <c r="A2044" s="23">
        <v>2020</v>
      </c>
      <c r="B2044" s="23" t="s">
        <v>1886</v>
      </c>
      <c r="C2044" s="22" t="s">
        <v>83</v>
      </c>
      <c r="D2044" s="23" t="s">
        <v>3562</v>
      </c>
      <c r="E2044" s="34" t="s">
        <v>207</v>
      </c>
      <c r="F2044" s="36">
        <v>3</v>
      </c>
      <c r="G2044" s="25">
        <v>0.21949999999999997</v>
      </c>
    </row>
    <row r="2045" spans="1:7">
      <c r="A2045" s="23">
        <v>2020</v>
      </c>
      <c r="B2045" s="23" t="s">
        <v>1886</v>
      </c>
      <c r="C2045" s="22" t="s">
        <v>83</v>
      </c>
      <c r="D2045" s="23" t="s">
        <v>3562</v>
      </c>
      <c r="E2045" s="34" t="s">
        <v>206</v>
      </c>
      <c r="F2045" s="36">
        <v>2</v>
      </c>
      <c r="G2045" s="25">
        <v>0.05</v>
      </c>
    </row>
    <row r="2046" spans="1:7">
      <c r="A2046" s="23">
        <v>2020</v>
      </c>
      <c r="B2046" s="23" t="s">
        <v>1886</v>
      </c>
      <c r="C2046" s="22" t="s">
        <v>83</v>
      </c>
      <c r="D2046" s="23" t="s">
        <v>3562</v>
      </c>
      <c r="E2046" s="34" t="s">
        <v>204</v>
      </c>
      <c r="F2046" s="36">
        <v>1</v>
      </c>
      <c r="G2046" s="25">
        <v>7.4999999999999997E-2</v>
      </c>
    </row>
    <row r="2047" spans="1:7">
      <c r="A2047" s="23">
        <v>2020</v>
      </c>
      <c r="B2047" s="23" t="s">
        <v>1886</v>
      </c>
      <c r="C2047" s="22" t="s">
        <v>83</v>
      </c>
      <c r="D2047" s="23" t="s">
        <v>3561</v>
      </c>
      <c r="E2047" s="34" t="s">
        <v>207</v>
      </c>
      <c r="F2047" s="36">
        <v>2</v>
      </c>
      <c r="G2047" s="25">
        <v>1.5</v>
      </c>
    </row>
    <row r="2048" spans="1:7">
      <c r="A2048" s="23">
        <v>2020</v>
      </c>
      <c r="B2048" s="23" t="s">
        <v>1886</v>
      </c>
      <c r="C2048" s="22" t="s">
        <v>86</v>
      </c>
      <c r="D2048" s="23" t="s">
        <v>3562</v>
      </c>
      <c r="E2048" s="34" t="s">
        <v>207</v>
      </c>
      <c r="F2048" s="36">
        <v>7</v>
      </c>
      <c r="G2048" s="25">
        <v>0.4395</v>
      </c>
    </row>
    <row r="2049" spans="1:7">
      <c r="A2049" s="23">
        <v>2020</v>
      </c>
      <c r="B2049" s="23" t="s">
        <v>1886</v>
      </c>
      <c r="C2049" s="22" t="s">
        <v>86</v>
      </c>
      <c r="D2049" s="23" t="s">
        <v>3562</v>
      </c>
      <c r="E2049" s="34" t="s">
        <v>205</v>
      </c>
      <c r="F2049" s="36">
        <v>8</v>
      </c>
      <c r="G2049" s="25">
        <v>0.39999999999999997</v>
      </c>
    </row>
    <row r="2050" spans="1:7">
      <c r="A2050" s="23">
        <v>2020</v>
      </c>
      <c r="B2050" s="23" t="s">
        <v>1886</v>
      </c>
      <c r="C2050" s="22" t="s">
        <v>86</v>
      </c>
      <c r="D2050" s="23" t="s">
        <v>3562</v>
      </c>
      <c r="E2050" s="34" t="s">
        <v>206</v>
      </c>
      <c r="F2050" s="36">
        <v>12</v>
      </c>
      <c r="G2050" s="25">
        <v>0.78500000000000014</v>
      </c>
    </row>
    <row r="2051" spans="1:7">
      <c r="A2051" s="23">
        <v>2020</v>
      </c>
      <c r="B2051" s="23" t="s">
        <v>1886</v>
      </c>
      <c r="C2051" s="22" t="s">
        <v>86</v>
      </c>
      <c r="D2051" s="23" t="s">
        <v>3562</v>
      </c>
      <c r="E2051" s="34" t="s">
        <v>204</v>
      </c>
      <c r="F2051" s="36">
        <v>14</v>
      </c>
      <c r="G2051" s="25">
        <v>0.84725000000000017</v>
      </c>
    </row>
    <row r="2052" spans="1:7">
      <c r="A2052" s="23">
        <v>2020</v>
      </c>
      <c r="B2052" s="23" t="s">
        <v>1886</v>
      </c>
      <c r="C2052" s="22" t="s">
        <v>86</v>
      </c>
      <c r="D2052" s="23" t="s">
        <v>3562</v>
      </c>
      <c r="E2052" s="34" t="s">
        <v>3570</v>
      </c>
      <c r="F2052" s="36">
        <v>1</v>
      </c>
      <c r="G2052" s="25">
        <v>3.7499999999999999E-2</v>
      </c>
    </row>
    <row r="2053" spans="1:7">
      <c r="A2053" s="23">
        <v>2020</v>
      </c>
      <c r="B2053" s="23" t="s">
        <v>1886</v>
      </c>
      <c r="C2053" s="22" t="s">
        <v>86</v>
      </c>
      <c r="D2053" s="23" t="s">
        <v>3561</v>
      </c>
      <c r="E2053" s="34" t="s">
        <v>207</v>
      </c>
      <c r="F2053" s="36">
        <v>12</v>
      </c>
      <c r="G2053" s="25">
        <v>12</v>
      </c>
    </row>
    <row r="2054" spans="1:7">
      <c r="A2054" s="23">
        <v>2020</v>
      </c>
      <c r="B2054" s="23" t="s">
        <v>1886</v>
      </c>
      <c r="C2054" s="22" t="s">
        <v>86</v>
      </c>
      <c r="D2054" s="23" t="s">
        <v>3561</v>
      </c>
      <c r="E2054" s="34" t="s">
        <v>205</v>
      </c>
      <c r="F2054" s="36">
        <v>1</v>
      </c>
      <c r="G2054" s="25">
        <v>1</v>
      </c>
    </row>
    <row r="2055" spans="1:7">
      <c r="A2055" s="23">
        <v>2020</v>
      </c>
      <c r="B2055" s="23" t="s">
        <v>1886</v>
      </c>
      <c r="C2055" s="22" t="s">
        <v>86</v>
      </c>
      <c r="D2055" s="23" t="s">
        <v>3561</v>
      </c>
      <c r="E2055" s="34" t="s">
        <v>206</v>
      </c>
      <c r="F2055" s="36">
        <v>13</v>
      </c>
      <c r="G2055" s="25">
        <v>11.5</v>
      </c>
    </row>
    <row r="2056" spans="1:7">
      <c r="A2056" s="23">
        <v>2020</v>
      </c>
      <c r="B2056" s="23" t="s">
        <v>1886</v>
      </c>
      <c r="C2056" s="22" t="s">
        <v>89</v>
      </c>
      <c r="D2056" s="23" t="s">
        <v>3562</v>
      </c>
      <c r="E2056" s="34" t="s">
        <v>206</v>
      </c>
      <c r="F2056" s="36">
        <v>1</v>
      </c>
      <c r="G2056" s="25">
        <v>5.3000000000000005E-2</v>
      </c>
    </row>
    <row r="2057" spans="1:7">
      <c r="A2057" s="23">
        <v>2020</v>
      </c>
      <c r="B2057" s="23" t="s">
        <v>1886</v>
      </c>
      <c r="C2057" s="22" t="s">
        <v>89</v>
      </c>
      <c r="D2057" s="23" t="s">
        <v>3561</v>
      </c>
      <c r="E2057" s="34" t="s">
        <v>207</v>
      </c>
      <c r="F2057" s="36">
        <v>5</v>
      </c>
      <c r="G2057" s="25">
        <v>5</v>
      </c>
    </row>
    <row r="2058" spans="1:7">
      <c r="A2058" s="23">
        <v>2020</v>
      </c>
      <c r="B2058" s="23" t="s">
        <v>1886</v>
      </c>
      <c r="C2058" s="22" t="s">
        <v>89</v>
      </c>
      <c r="D2058" s="23" t="s">
        <v>3561</v>
      </c>
      <c r="E2058" s="34" t="s">
        <v>205</v>
      </c>
      <c r="F2058" s="36">
        <v>2</v>
      </c>
      <c r="G2058" s="25">
        <v>2</v>
      </c>
    </row>
    <row r="2059" spans="1:7">
      <c r="A2059" s="23">
        <v>2020</v>
      </c>
      <c r="B2059" s="23" t="s">
        <v>1886</v>
      </c>
      <c r="C2059" s="22" t="s">
        <v>89</v>
      </c>
      <c r="D2059" s="23" t="s">
        <v>3561</v>
      </c>
      <c r="E2059" s="34" t="s">
        <v>206</v>
      </c>
      <c r="F2059" s="36">
        <v>17</v>
      </c>
      <c r="G2059" s="25">
        <v>15.5</v>
      </c>
    </row>
    <row r="2060" spans="1:7">
      <c r="A2060" s="23">
        <v>2020</v>
      </c>
      <c r="B2060" s="23" t="s">
        <v>1886</v>
      </c>
      <c r="C2060" s="22" t="s">
        <v>89</v>
      </c>
      <c r="D2060" s="23" t="s">
        <v>3561</v>
      </c>
      <c r="E2060" s="34" t="s">
        <v>3570</v>
      </c>
      <c r="F2060" s="36">
        <v>1</v>
      </c>
      <c r="G2060" s="25">
        <v>1</v>
      </c>
    </row>
    <row r="2061" spans="1:7">
      <c r="A2061" s="23">
        <v>2020</v>
      </c>
      <c r="B2061" s="23" t="s">
        <v>1886</v>
      </c>
      <c r="C2061" s="22" t="s">
        <v>94</v>
      </c>
      <c r="D2061" s="23" t="s">
        <v>3562</v>
      </c>
      <c r="E2061" s="34" t="s">
        <v>207</v>
      </c>
      <c r="F2061" s="36">
        <v>8</v>
      </c>
      <c r="G2061" s="25">
        <v>0.32225000000000004</v>
      </c>
    </row>
    <row r="2062" spans="1:7">
      <c r="A2062" s="23">
        <v>2020</v>
      </c>
      <c r="B2062" s="23" t="s">
        <v>1886</v>
      </c>
      <c r="C2062" s="22" t="s">
        <v>94</v>
      </c>
      <c r="D2062" s="23" t="s">
        <v>3562</v>
      </c>
      <c r="E2062" s="34" t="s">
        <v>205</v>
      </c>
      <c r="F2062" s="36">
        <v>2</v>
      </c>
      <c r="G2062" s="25">
        <v>0.11874999999999999</v>
      </c>
    </row>
    <row r="2063" spans="1:7">
      <c r="A2063" s="23">
        <v>2020</v>
      </c>
      <c r="B2063" s="23" t="s">
        <v>1886</v>
      </c>
      <c r="C2063" s="22" t="s">
        <v>94</v>
      </c>
      <c r="D2063" s="23" t="s">
        <v>3562</v>
      </c>
      <c r="E2063" s="34" t="s">
        <v>206</v>
      </c>
      <c r="F2063" s="36">
        <v>14</v>
      </c>
      <c r="G2063" s="25">
        <v>1.3460000000000001</v>
      </c>
    </row>
    <row r="2064" spans="1:7">
      <c r="A2064" s="23">
        <v>2020</v>
      </c>
      <c r="B2064" s="23" t="s">
        <v>1886</v>
      </c>
      <c r="C2064" s="22" t="s">
        <v>94</v>
      </c>
      <c r="D2064" s="23" t="s">
        <v>3562</v>
      </c>
      <c r="E2064" s="34" t="s">
        <v>3570</v>
      </c>
      <c r="F2064" s="36">
        <v>3</v>
      </c>
      <c r="G2064" s="25">
        <v>0.1835</v>
      </c>
    </row>
    <row r="2065" spans="1:7">
      <c r="A2065" s="23">
        <v>2020</v>
      </c>
      <c r="B2065" s="23" t="s">
        <v>1886</v>
      </c>
      <c r="C2065" s="22" t="s">
        <v>94</v>
      </c>
      <c r="D2065" s="23" t="s">
        <v>3561</v>
      </c>
      <c r="E2065" s="34" t="s">
        <v>207</v>
      </c>
      <c r="F2065" s="36">
        <v>25</v>
      </c>
      <c r="G2065" s="25">
        <v>25</v>
      </c>
    </row>
    <row r="2066" spans="1:7">
      <c r="A2066" s="23">
        <v>2020</v>
      </c>
      <c r="B2066" s="23" t="s">
        <v>1886</v>
      </c>
      <c r="C2066" s="22" t="s">
        <v>94</v>
      </c>
      <c r="D2066" s="23" t="s">
        <v>3561</v>
      </c>
      <c r="E2066" s="34" t="s">
        <v>206</v>
      </c>
      <c r="F2066" s="36">
        <v>6</v>
      </c>
      <c r="G2066" s="25">
        <v>6</v>
      </c>
    </row>
    <row r="2067" spans="1:7">
      <c r="A2067" s="23">
        <v>2020</v>
      </c>
      <c r="B2067" s="23" t="s">
        <v>1886</v>
      </c>
      <c r="C2067" s="22" t="s">
        <v>100</v>
      </c>
      <c r="D2067" s="23" t="s">
        <v>3562</v>
      </c>
      <c r="E2067" s="34" t="s">
        <v>207</v>
      </c>
      <c r="F2067" s="36">
        <v>8</v>
      </c>
      <c r="G2067" s="25">
        <v>1.6</v>
      </c>
    </row>
    <row r="2068" spans="1:7">
      <c r="A2068" s="23">
        <v>2020</v>
      </c>
      <c r="B2068" s="23" t="s">
        <v>1886</v>
      </c>
      <c r="C2068" s="22" t="s">
        <v>100</v>
      </c>
      <c r="D2068" s="23" t="s">
        <v>3562</v>
      </c>
      <c r="E2068" s="34" t="s">
        <v>205</v>
      </c>
      <c r="F2068" s="36">
        <v>1</v>
      </c>
      <c r="G2068" s="25">
        <v>0.05</v>
      </c>
    </row>
    <row r="2069" spans="1:7">
      <c r="A2069" s="23">
        <v>2020</v>
      </c>
      <c r="B2069" s="23" t="s">
        <v>1886</v>
      </c>
      <c r="C2069" s="22" t="s">
        <v>100</v>
      </c>
      <c r="D2069" s="23" t="s">
        <v>3562</v>
      </c>
      <c r="E2069" s="34" t="s">
        <v>206</v>
      </c>
      <c r="F2069" s="36">
        <v>14</v>
      </c>
      <c r="G2069" s="25">
        <v>3.2694999999999994</v>
      </c>
    </row>
    <row r="2070" spans="1:7">
      <c r="A2070" s="23">
        <v>2020</v>
      </c>
      <c r="B2070" s="23" t="s">
        <v>1886</v>
      </c>
      <c r="C2070" s="22" t="s">
        <v>100</v>
      </c>
      <c r="D2070" s="23" t="s">
        <v>3562</v>
      </c>
      <c r="E2070" s="34" t="s">
        <v>204</v>
      </c>
      <c r="F2070" s="36">
        <v>4</v>
      </c>
      <c r="G2070" s="25">
        <v>0.85000000000000009</v>
      </c>
    </row>
    <row r="2071" spans="1:7">
      <c r="A2071" s="23">
        <v>2020</v>
      </c>
      <c r="B2071" s="23" t="s">
        <v>1886</v>
      </c>
      <c r="C2071" s="22" t="s">
        <v>100</v>
      </c>
      <c r="D2071" s="23" t="s">
        <v>3561</v>
      </c>
      <c r="E2071" s="34" t="s">
        <v>207</v>
      </c>
      <c r="F2071" s="36">
        <v>19</v>
      </c>
      <c r="G2071" s="25">
        <v>19</v>
      </c>
    </row>
    <row r="2072" spans="1:7">
      <c r="A2072" s="23">
        <v>2020</v>
      </c>
      <c r="B2072" s="23" t="s">
        <v>1886</v>
      </c>
      <c r="C2072" s="22" t="s">
        <v>100</v>
      </c>
      <c r="D2072" s="23" t="s">
        <v>3561</v>
      </c>
      <c r="E2072" s="34" t="s">
        <v>205</v>
      </c>
      <c r="F2072" s="36">
        <v>1</v>
      </c>
      <c r="G2072" s="25">
        <v>1</v>
      </c>
    </row>
    <row r="2073" spans="1:7">
      <c r="A2073" s="23">
        <v>2020</v>
      </c>
      <c r="B2073" s="23" t="s">
        <v>1886</v>
      </c>
      <c r="C2073" s="22" t="s">
        <v>100</v>
      </c>
      <c r="D2073" s="23" t="s">
        <v>3561</v>
      </c>
      <c r="E2073" s="34" t="s">
        <v>206</v>
      </c>
      <c r="F2073" s="36">
        <v>4</v>
      </c>
      <c r="G2073" s="25">
        <v>4</v>
      </c>
    </row>
    <row r="2074" spans="1:7">
      <c r="A2074" s="23">
        <v>2020</v>
      </c>
      <c r="B2074" s="23" t="s">
        <v>1886</v>
      </c>
      <c r="C2074" s="22" t="s">
        <v>100</v>
      </c>
      <c r="D2074" s="23" t="s">
        <v>3561</v>
      </c>
      <c r="E2074" s="34" t="s">
        <v>204</v>
      </c>
      <c r="F2074" s="36">
        <v>4</v>
      </c>
      <c r="G2074" s="25">
        <v>4</v>
      </c>
    </row>
    <row r="2075" spans="1:7">
      <c r="A2075" s="23">
        <v>2020</v>
      </c>
      <c r="B2075" s="23" t="s">
        <v>1886</v>
      </c>
      <c r="C2075" s="22" t="s">
        <v>104</v>
      </c>
      <c r="D2075" s="23" t="s">
        <v>3562</v>
      </c>
      <c r="E2075" s="34" t="s">
        <v>207</v>
      </c>
      <c r="F2075" s="36">
        <v>22</v>
      </c>
      <c r="G2075" s="25">
        <v>2.2812500000000004</v>
      </c>
    </row>
    <row r="2076" spans="1:7">
      <c r="A2076" s="23">
        <v>2020</v>
      </c>
      <c r="B2076" s="23" t="s">
        <v>1886</v>
      </c>
      <c r="C2076" s="22" t="s">
        <v>104</v>
      </c>
      <c r="D2076" s="23" t="s">
        <v>3562</v>
      </c>
      <c r="E2076" s="34" t="s">
        <v>205</v>
      </c>
      <c r="F2076" s="36">
        <v>45</v>
      </c>
      <c r="G2076" s="25">
        <v>5.6629999999999985</v>
      </c>
    </row>
    <row r="2077" spans="1:7">
      <c r="A2077" s="23">
        <v>2020</v>
      </c>
      <c r="B2077" s="23" t="s">
        <v>1886</v>
      </c>
      <c r="C2077" s="22" t="s">
        <v>104</v>
      </c>
      <c r="D2077" s="23" t="s">
        <v>3562</v>
      </c>
      <c r="E2077" s="34" t="s">
        <v>206</v>
      </c>
      <c r="F2077" s="36">
        <v>141</v>
      </c>
      <c r="G2077" s="25">
        <v>17.434499999999996</v>
      </c>
    </row>
    <row r="2078" spans="1:7">
      <c r="A2078" s="23">
        <v>2020</v>
      </c>
      <c r="B2078" s="23" t="s">
        <v>1886</v>
      </c>
      <c r="C2078" s="22" t="s">
        <v>104</v>
      </c>
      <c r="D2078" s="23" t="s">
        <v>3562</v>
      </c>
      <c r="E2078" s="34" t="s">
        <v>204</v>
      </c>
      <c r="F2078" s="36">
        <v>51</v>
      </c>
      <c r="G2078" s="25">
        <v>6.7782499999999963</v>
      </c>
    </row>
    <row r="2079" spans="1:7">
      <c r="A2079" s="23">
        <v>2020</v>
      </c>
      <c r="B2079" s="23" t="s">
        <v>1886</v>
      </c>
      <c r="C2079" s="22" t="s">
        <v>104</v>
      </c>
      <c r="D2079" s="23" t="s">
        <v>3562</v>
      </c>
      <c r="E2079" s="34" t="s">
        <v>3570</v>
      </c>
      <c r="F2079" s="36">
        <v>10</v>
      </c>
      <c r="G2079" s="25">
        <v>0.80349999999999988</v>
      </c>
    </row>
    <row r="2080" spans="1:7">
      <c r="A2080" s="23">
        <v>2020</v>
      </c>
      <c r="B2080" s="23" t="s">
        <v>1886</v>
      </c>
      <c r="C2080" s="22" t="s">
        <v>104</v>
      </c>
      <c r="D2080" s="23" t="s">
        <v>3561</v>
      </c>
      <c r="E2080" s="34" t="s">
        <v>207</v>
      </c>
      <c r="F2080" s="36">
        <v>71</v>
      </c>
      <c r="G2080" s="25">
        <v>71</v>
      </c>
    </row>
    <row r="2081" spans="1:7">
      <c r="A2081" s="23">
        <v>2020</v>
      </c>
      <c r="B2081" s="23" t="s">
        <v>1886</v>
      </c>
      <c r="C2081" s="22" t="s">
        <v>104</v>
      </c>
      <c r="D2081" s="23" t="s">
        <v>3561</v>
      </c>
      <c r="E2081" s="34" t="s">
        <v>205</v>
      </c>
      <c r="F2081" s="36">
        <v>1</v>
      </c>
      <c r="G2081" s="25">
        <v>1</v>
      </c>
    </row>
    <row r="2082" spans="1:7">
      <c r="A2082" s="23">
        <v>2020</v>
      </c>
      <c r="B2082" s="23" t="s">
        <v>1886</v>
      </c>
      <c r="C2082" s="22" t="s">
        <v>104</v>
      </c>
      <c r="D2082" s="23" t="s">
        <v>3561</v>
      </c>
      <c r="E2082" s="34" t="s">
        <v>206</v>
      </c>
      <c r="F2082" s="36">
        <v>22</v>
      </c>
      <c r="G2082" s="25">
        <v>22</v>
      </c>
    </row>
    <row r="2083" spans="1:7">
      <c r="A2083" s="23">
        <v>2020</v>
      </c>
      <c r="B2083" s="23" t="s">
        <v>1886</v>
      </c>
      <c r="C2083" s="22" t="s">
        <v>120</v>
      </c>
      <c r="D2083" s="23" t="s">
        <v>3562</v>
      </c>
      <c r="E2083" s="34" t="s">
        <v>205</v>
      </c>
      <c r="F2083" s="36">
        <v>3</v>
      </c>
      <c r="G2083" s="25">
        <v>0.24174999999999999</v>
      </c>
    </row>
    <row r="2084" spans="1:7">
      <c r="A2084" s="23">
        <v>2020</v>
      </c>
      <c r="B2084" s="23" t="s">
        <v>1886</v>
      </c>
      <c r="C2084" s="22" t="s">
        <v>120</v>
      </c>
      <c r="D2084" s="23" t="s">
        <v>3562</v>
      </c>
      <c r="E2084" s="34" t="s">
        <v>4105</v>
      </c>
      <c r="F2084" s="36">
        <v>5</v>
      </c>
      <c r="G2084" s="25">
        <v>0.69275000000000009</v>
      </c>
    </row>
    <row r="2085" spans="1:7">
      <c r="A2085" s="23">
        <v>2020</v>
      </c>
      <c r="B2085" s="23" t="s">
        <v>1886</v>
      </c>
      <c r="C2085" s="22" t="s">
        <v>120</v>
      </c>
      <c r="D2085" s="23" t="s">
        <v>3562</v>
      </c>
      <c r="E2085" s="34" t="s">
        <v>206</v>
      </c>
      <c r="F2085" s="36">
        <v>2</v>
      </c>
      <c r="G2085" s="25">
        <v>0.09</v>
      </c>
    </row>
    <row r="2086" spans="1:7">
      <c r="A2086" s="23">
        <v>2020</v>
      </c>
      <c r="B2086" s="23" t="s">
        <v>1886</v>
      </c>
      <c r="C2086" s="22" t="s">
        <v>120</v>
      </c>
      <c r="D2086" s="23" t="s">
        <v>3562</v>
      </c>
      <c r="E2086" s="34" t="s">
        <v>204</v>
      </c>
      <c r="F2086" s="36">
        <v>3</v>
      </c>
      <c r="G2086" s="25">
        <v>1.2000000000000002</v>
      </c>
    </row>
    <row r="2087" spans="1:7">
      <c r="A2087" s="23">
        <v>2020</v>
      </c>
      <c r="B2087" s="23" t="s">
        <v>1886</v>
      </c>
      <c r="C2087" s="22" t="s">
        <v>120</v>
      </c>
      <c r="D2087" s="23" t="s">
        <v>3562</v>
      </c>
      <c r="E2087" s="34" t="s">
        <v>3570</v>
      </c>
      <c r="F2087" s="36">
        <v>2</v>
      </c>
      <c r="G2087" s="25">
        <v>0.1</v>
      </c>
    </row>
    <row r="2088" spans="1:7">
      <c r="A2088" s="23">
        <v>2020</v>
      </c>
      <c r="B2088" s="23" t="s">
        <v>1886</v>
      </c>
      <c r="C2088" s="22" t="s">
        <v>120</v>
      </c>
      <c r="D2088" s="23" t="s">
        <v>3562</v>
      </c>
      <c r="E2088" s="34" t="s">
        <v>4106</v>
      </c>
      <c r="F2088" s="36">
        <v>1</v>
      </c>
      <c r="G2088" s="25">
        <v>2.8499999999999998E-2</v>
      </c>
    </row>
    <row r="2089" spans="1:7">
      <c r="A2089" s="23">
        <v>2020</v>
      </c>
      <c r="B2089" s="23" t="s">
        <v>1886</v>
      </c>
      <c r="C2089" s="22" t="s">
        <v>120</v>
      </c>
      <c r="D2089" s="23" t="s">
        <v>3561</v>
      </c>
      <c r="E2089" s="34" t="s">
        <v>207</v>
      </c>
      <c r="F2089" s="36">
        <v>27</v>
      </c>
      <c r="G2089" s="25">
        <v>23.35</v>
      </c>
    </row>
    <row r="2090" spans="1:7">
      <c r="A2090" s="23">
        <v>2020</v>
      </c>
      <c r="B2090" s="23" t="s">
        <v>1886</v>
      </c>
      <c r="C2090" s="22" t="s">
        <v>120</v>
      </c>
      <c r="D2090" s="23" t="s">
        <v>3561</v>
      </c>
      <c r="E2090" s="34" t="s">
        <v>4105</v>
      </c>
      <c r="F2090" s="36">
        <v>106</v>
      </c>
      <c r="G2090" s="25">
        <v>52.024999999999999</v>
      </c>
    </row>
    <row r="2091" spans="1:7">
      <c r="A2091" s="23">
        <v>2020</v>
      </c>
      <c r="B2091" s="23" t="s">
        <v>1886</v>
      </c>
      <c r="C2091" s="22" t="s">
        <v>120</v>
      </c>
      <c r="D2091" s="23" t="s">
        <v>3561</v>
      </c>
      <c r="E2091" s="34" t="s">
        <v>206</v>
      </c>
      <c r="F2091" s="36">
        <v>29</v>
      </c>
      <c r="G2091" s="25">
        <v>25.75</v>
      </c>
    </row>
    <row r="2092" spans="1:7">
      <c r="A2092" s="23">
        <v>2020</v>
      </c>
      <c r="B2092" s="23" t="s">
        <v>1886</v>
      </c>
      <c r="C2092" s="22" t="s">
        <v>120</v>
      </c>
      <c r="D2092" s="23" t="s">
        <v>3561</v>
      </c>
      <c r="E2092" s="34" t="s">
        <v>204</v>
      </c>
      <c r="F2092" s="36">
        <v>4</v>
      </c>
      <c r="G2092" s="25">
        <v>4</v>
      </c>
    </row>
    <row r="2093" spans="1:7">
      <c r="A2093" s="23">
        <v>2020</v>
      </c>
      <c r="B2093" s="23" t="s">
        <v>1886</v>
      </c>
      <c r="C2093" s="22" t="s">
        <v>120</v>
      </c>
      <c r="D2093" s="23" t="s">
        <v>3561</v>
      </c>
      <c r="E2093" s="34" t="s">
        <v>3570</v>
      </c>
      <c r="F2093" s="36">
        <v>1</v>
      </c>
      <c r="G2093" s="25">
        <v>0.25</v>
      </c>
    </row>
    <row r="2094" spans="1:7">
      <c r="A2094" s="23">
        <v>2020</v>
      </c>
      <c r="B2094" s="23" t="s">
        <v>1886</v>
      </c>
      <c r="C2094" s="22" t="s">
        <v>120</v>
      </c>
      <c r="D2094" s="23" t="s">
        <v>3561</v>
      </c>
      <c r="E2094" s="34" t="s">
        <v>4106</v>
      </c>
      <c r="F2094" s="36">
        <v>71</v>
      </c>
      <c r="G2094" s="25">
        <v>32.375</v>
      </c>
    </row>
    <row r="2095" spans="1:7">
      <c r="A2095" s="23">
        <v>2020</v>
      </c>
      <c r="B2095" s="23" t="s">
        <v>1886</v>
      </c>
      <c r="C2095" s="22" t="s">
        <v>156</v>
      </c>
      <c r="D2095" s="23" t="s">
        <v>3561</v>
      </c>
      <c r="E2095" s="34" t="s">
        <v>207</v>
      </c>
      <c r="F2095" s="36">
        <v>5</v>
      </c>
      <c r="G2095" s="25">
        <v>4.9249999999999998</v>
      </c>
    </row>
    <row r="2096" spans="1:7">
      <c r="A2096" s="23">
        <v>2020</v>
      </c>
      <c r="B2096" s="23" t="s">
        <v>1886</v>
      </c>
      <c r="C2096" s="22" t="s">
        <v>156</v>
      </c>
      <c r="D2096" s="23" t="s">
        <v>3561</v>
      </c>
      <c r="E2096" s="34" t="s">
        <v>205</v>
      </c>
      <c r="F2096" s="36">
        <v>8</v>
      </c>
      <c r="G2096" s="25">
        <v>4.6750000000000007</v>
      </c>
    </row>
    <row r="2097" spans="1:7">
      <c r="A2097" s="23">
        <v>2020</v>
      </c>
      <c r="B2097" s="23" t="s">
        <v>1886</v>
      </c>
      <c r="C2097" s="22" t="s">
        <v>156</v>
      </c>
      <c r="D2097" s="23" t="s">
        <v>3561</v>
      </c>
      <c r="E2097" s="34" t="s">
        <v>4105</v>
      </c>
      <c r="F2097" s="36">
        <v>118</v>
      </c>
      <c r="G2097" s="25">
        <v>49.950000000000017</v>
      </c>
    </row>
    <row r="2098" spans="1:7">
      <c r="A2098" s="23">
        <v>2020</v>
      </c>
      <c r="B2098" s="23" t="s">
        <v>1886</v>
      </c>
      <c r="C2098" s="22" t="s">
        <v>156</v>
      </c>
      <c r="D2098" s="23" t="s">
        <v>3561</v>
      </c>
      <c r="E2098" s="34" t="s">
        <v>206</v>
      </c>
      <c r="F2098" s="36">
        <v>15</v>
      </c>
      <c r="G2098" s="25">
        <v>9.8249999999999993</v>
      </c>
    </row>
    <row r="2099" spans="1:7">
      <c r="A2099" s="23">
        <v>2020</v>
      </c>
      <c r="B2099" s="23" t="s">
        <v>1886</v>
      </c>
      <c r="C2099" s="22" t="s">
        <v>156</v>
      </c>
      <c r="D2099" s="23" t="s">
        <v>3561</v>
      </c>
      <c r="E2099" s="34" t="s">
        <v>204</v>
      </c>
      <c r="F2099" s="36">
        <v>11</v>
      </c>
      <c r="G2099" s="25">
        <v>5.3000000000000007</v>
      </c>
    </row>
    <row r="2100" spans="1:7">
      <c r="A2100" s="23">
        <v>2020</v>
      </c>
      <c r="B2100" s="23" t="s">
        <v>1886</v>
      </c>
      <c r="C2100" s="22" t="s">
        <v>164</v>
      </c>
      <c r="D2100" s="23" t="s">
        <v>3562</v>
      </c>
      <c r="E2100" s="34" t="s">
        <v>207</v>
      </c>
      <c r="F2100" s="36">
        <v>10</v>
      </c>
      <c r="G2100" s="25">
        <v>1.5125000000000002</v>
      </c>
    </row>
    <row r="2101" spans="1:7">
      <c r="A2101" s="23">
        <v>2020</v>
      </c>
      <c r="B2101" s="23" t="s">
        <v>1886</v>
      </c>
      <c r="C2101" s="22" t="s">
        <v>164</v>
      </c>
      <c r="D2101" s="23" t="s">
        <v>3562</v>
      </c>
      <c r="E2101" s="34" t="s">
        <v>205</v>
      </c>
      <c r="F2101" s="36">
        <v>8</v>
      </c>
      <c r="G2101" s="25">
        <v>0.97499999999999987</v>
      </c>
    </row>
    <row r="2102" spans="1:7">
      <c r="A2102" s="23">
        <v>2020</v>
      </c>
      <c r="B2102" s="23" t="s">
        <v>1886</v>
      </c>
      <c r="C2102" s="22" t="s">
        <v>164</v>
      </c>
      <c r="D2102" s="23" t="s">
        <v>3562</v>
      </c>
      <c r="E2102" s="34" t="s">
        <v>4105</v>
      </c>
      <c r="F2102" s="36">
        <v>1</v>
      </c>
      <c r="G2102" s="25">
        <v>3.7499999999999999E-2</v>
      </c>
    </row>
    <row r="2103" spans="1:7">
      <c r="A2103" s="23">
        <v>2020</v>
      </c>
      <c r="B2103" s="23" t="s">
        <v>1886</v>
      </c>
      <c r="C2103" s="22" t="s">
        <v>164</v>
      </c>
      <c r="D2103" s="23" t="s">
        <v>3562</v>
      </c>
      <c r="E2103" s="34" t="s">
        <v>206</v>
      </c>
      <c r="F2103" s="36">
        <v>41</v>
      </c>
      <c r="G2103" s="25">
        <v>7.8107499999999987</v>
      </c>
    </row>
    <row r="2104" spans="1:7">
      <c r="A2104" s="23">
        <v>2020</v>
      </c>
      <c r="B2104" s="23" t="s">
        <v>1886</v>
      </c>
      <c r="C2104" s="22" t="s">
        <v>164</v>
      </c>
      <c r="D2104" s="23" t="s">
        <v>3562</v>
      </c>
      <c r="E2104" s="34" t="s">
        <v>204</v>
      </c>
      <c r="F2104" s="36">
        <v>9</v>
      </c>
      <c r="G2104" s="25">
        <v>1.1952499999999999</v>
      </c>
    </row>
    <row r="2105" spans="1:7">
      <c r="A2105" s="23">
        <v>2020</v>
      </c>
      <c r="B2105" s="23" t="s">
        <v>1886</v>
      </c>
      <c r="C2105" s="22" t="s">
        <v>164</v>
      </c>
      <c r="D2105" s="23" t="s">
        <v>3561</v>
      </c>
      <c r="E2105" s="34" t="s">
        <v>207</v>
      </c>
      <c r="F2105" s="36">
        <v>21</v>
      </c>
      <c r="G2105" s="25">
        <v>20.5</v>
      </c>
    </row>
    <row r="2106" spans="1:7">
      <c r="A2106" s="23">
        <v>2020</v>
      </c>
      <c r="B2106" s="23" t="s">
        <v>1886</v>
      </c>
      <c r="C2106" s="22" t="s">
        <v>164</v>
      </c>
      <c r="D2106" s="23" t="s">
        <v>3561</v>
      </c>
      <c r="E2106" s="34" t="s">
        <v>205</v>
      </c>
      <c r="F2106" s="36">
        <v>2</v>
      </c>
      <c r="G2106" s="25">
        <v>2</v>
      </c>
    </row>
    <row r="2107" spans="1:7">
      <c r="A2107" s="23">
        <v>2020</v>
      </c>
      <c r="B2107" s="23" t="s">
        <v>1886</v>
      </c>
      <c r="C2107" s="22" t="s">
        <v>164</v>
      </c>
      <c r="D2107" s="23" t="s">
        <v>3561</v>
      </c>
      <c r="E2107" s="34" t="s">
        <v>206</v>
      </c>
      <c r="F2107" s="36">
        <v>12</v>
      </c>
      <c r="G2107" s="25">
        <v>10</v>
      </c>
    </row>
    <row r="2108" spans="1:7">
      <c r="A2108" s="23">
        <v>2020</v>
      </c>
      <c r="B2108" s="23" t="s">
        <v>1886</v>
      </c>
      <c r="C2108" s="22" t="s">
        <v>167</v>
      </c>
      <c r="D2108" s="23" t="s">
        <v>3562</v>
      </c>
      <c r="E2108" s="34" t="s">
        <v>205</v>
      </c>
      <c r="F2108" s="36">
        <v>1</v>
      </c>
      <c r="G2108" s="25">
        <v>0.05</v>
      </c>
    </row>
    <row r="2109" spans="1:7">
      <c r="A2109" s="23">
        <v>2020</v>
      </c>
      <c r="B2109" s="23" t="s">
        <v>1886</v>
      </c>
      <c r="C2109" s="22" t="s">
        <v>167</v>
      </c>
      <c r="D2109" s="23" t="s">
        <v>3562</v>
      </c>
      <c r="E2109" s="34" t="s">
        <v>206</v>
      </c>
      <c r="F2109" s="36">
        <v>7</v>
      </c>
      <c r="G2109" s="25">
        <v>0.625</v>
      </c>
    </row>
    <row r="2110" spans="1:7">
      <c r="A2110" s="23">
        <v>2020</v>
      </c>
      <c r="B2110" s="23" t="s">
        <v>1886</v>
      </c>
      <c r="C2110" s="22" t="s">
        <v>167</v>
      </c>
      <c r="D2110" s="23" t="s">
        <v>3562</v>
      </c>
      <c r="E2110" s="34" t="s">
        <v>204</v>
      </c>
      <c r="F2110" s="36">
        <v>2</v>
      </c>
      <c r="G2110" s="25">
        <v>0.1</v>
      </c>
    </row>
    <row r="2111" spans="1:7">
      <c r="A2111" s="23">
        <v>2020</v>
      </c>
      <c r="B2111" s="23" t="s">
        <v>1886</v>
      </c>
      <c r="C2111" s="22" t="s">
        <v>167</v>
      </c>
      <c r="D2111" s="23" t="s">
        <v>3562</v>
      </c>
      <c r="E2111" s="34" t="s">
        <v>3570</v>
      </c>
      <c r="F2111" s="36">
        <v>1</v>
      </c>
      <c r="G2111" s="25">
        <v>0.125</v>
      </c>
    </row>
    <row r="2112" spans="1:7">
      <c r="A2112" s="23">
        <v>2020</v>
      </c>
      <c r="B2112" s="23" t="s">
        <v>1886</v>
      </c>
      <c r="C2112" s="22" t="s">
        <v>167</v>
      </c>
      <c r="D2112" s="23" t="s">
        <v>3561</v>
      </c>
      <c r="E2112" s="34" t="s">
        <v>207</v>
      </c>
      <c r="F2112" s="36">
        <v>41</v>
      </c>
      <c r="G2112" s="25">
        <v>40</v>
      </c>
    </row>
    <row r="2113" spans="1:7">
      <c r="A2113" s="23">
        <v>2020</v>
      </c>
      <c r="B2113" s="23" t="s">
        <v>1886</v>
      </c>
      <c r="C2113" s="22" t="s">
        <v>167</v>
      </c>
      <c r="D2113" s="23" t="s">
        <v>3561</v>
      </c>
      <c r="E2113" s="34" t="s">
        <v>205</v>
      </c>
      <c r="F2113" s="36">
        <v>1</v>
      </c>
      <c r="G2113" s="25">
        <v>1</v>
      </c>
    </row>
    <row r="2114" spans="1:7">
      <c r="A2114" s="23">
        <v>2020</v>
      </c>
      <c r="B2114" s="23" t="s">
        <v>1886</v>
      </c>
      <c r="C2114" s="22" t="s">
        <v>167</v>
      </c>
      <c r="D2114" s="23" t="s">
        <v>3561</v>
      </c>
      <c r="E2114" s="34" t="s">
        <v>206</v>
      </c>
      <c r="F2114" s="36">
        <v>23</v>
      </c>
      <c r="G2114" s="25">
        <v>22.5</v>
      </c>
    </row>
    <row r="2115" spans="1:7">
      <c r="A2115" s="23">
        <v>2020</v>
      </c>
      <c r="B2115" s="23" t="s">
        <v>1886</v>
      </c>
      <c r="C2115" s="22" t="s">
        <v>1511</v>
      </c>
      <c r="D2115" s="23" t="s">
        <v>3561</v>
      </c>
      <c r="E2115" s="34" t="s">
        <v>206</v>
      </c>
      <c r="F2115" s="36">
        <v>1</v>
      </c>
      <c r="G2115" s="25">
        <v>1</v>
      </c>
    </row>
    <row r="2116" spans="1:7">
      <c r="A2116" s="23">
        <v>2020</v>
      </c>
      <c r="B2116" s="23" t="s">
        <v>1886</v>
      </c>
      <c r="C2116" s="22" t="s">
        <v>1512</v>
      </c>
      <c r="D2116" s="23" t="s">
        <v>3561</v>
      </c>
      <c r="E2116" s="34" t="s">
        <v>207</v>
      </c>
      <c r="F2116" s="36">
        <v>2</v>
      </c>
      <c r="G2116" s="25">
        <v>2</v>
      </c>
    </row>
    <row r="2117" spans="1:7">
      <c r="A2117" s="23">
        <v>2020</v>
      </c>
      <c r="B2117" s="23" t="s">
        <v>1886</v>
      </c>
      <c r="C2117" s="22" t="s">
        <v>1512</v>
      </c>
      <c r="D2117" s="23" t="s">
        <v>3561</v>
      </c>
      <c r="E2117" s="34" t="s">
        <v>206</v>
      </c>
      <c r="F2117" s="36">
        <v>1</v>
      </c>
      <c r="G2117" s="25">
        <v>1</v>
      </c>
    </row>
    <row r="2118" spans="1:7">
      <c r="A2118" s="23">
        <v>2020</v>
      </c>
      <c r="B2118" s="23" t="s">
        <v>1886</v>
      </c>
      <c r="C2118" s="22" t="s">
        <v>1507</v>
      </c>
      <c r="D2118" s="23" t="s">
        <v>3561</v>
      </c>
      <c r="E2118" s="34" t="s">
        <v>206</v>
      </c>
      <c r="F2118" s="36">
        <v>1</v>
      </c>
      <c r="G2118" s="25">
        <v>1</v>
      </c>
    </row>
    <row r="2119" spans="1:7">
      <c r="A2119" s="23">
        <v>2020</v>
      </c>
      <c r="B2119" s="23" t="s">
        <v>1886</v>
      </c>
      <c r="C2119" s="22" t="s">
        <v>1513</v>
      </c>
      <c r="D2119" s="23" t="s">
        <v>3562</v>
      </c>
      <c r="E2119" s="34" t="s">
        <v>207</v>
      </c>
      <c r="F2119" s="36">
        <v>3</v>
      </c>
      <c r="G2119" s="25">
        <v>0.14700000000000002</v>
      </c>
    </row>
    <row r="2120" spans="1:7">
      <c r="A2120" s="23">
        <v>2020</v>
      </c>
      <c r="B2120" s="23" t="s">
        <v>1886</v>
      </c>
      <c r="C2120" s="22" t="s">
        <v>1513</v>
      </c>
      <c r="D2120" s="23" t="s">
        <v>3562</v>
      </c>
      <c r="E2120" s="34" t="s">
        <v>205</v>
      </c>
      <c r="F2120" s="36">
        <v>1</v>
      </c>
      <c r="G2120" s="25">
        <v>7.4999999999999997E-2</v>
      </c>
    </row>
    <row r="2121" spans="1:7">
      <c r="A2121" s="23">
        <v>2020</v>
      </c>
      <c r="B2121" s="23" t="s">
        <v>1886</v>
      </c>
      <c r="C2121" s="22" t="s">
        <v>1513</v>
      </c>
      <c r="D2121" s="23" t="s">
        <v>3562</v>
      </c>
      <c r="E2121" s="34" t="s">
        <v>3570</v>
      </c>
      <c r="F2121" s="36">
        <v>1</v>
      </c>
      <c r="G2121" s="25">
        <v>7.4999999999999997E-2</v>
      </c>
    </row>
    <row r="2122" spans="1:7">
      <c r="A2122" s="23">
        <v>2020</v>
      </c>
      <c r="B2122" s="23" t="s">
        <v>1886</v>
      </c>
      <c r="C2122" s="22" t="s">
        <v>1513</v>
      </c>
      <c r="D2122" s="23" t="s">
        <v>3561</v>
      </c>
      <c r="E2122" s="34" t="s">
        <v>207</v>
      </c>
      <c r="F2122" s="36">
        <v>16</v>
      </c>
      <c r="G2122" s="25">
        <v>16</v>
      </c>
    </row>
    <row r="2123" spans="1:7">
      <c r="A2123" s="23">
        <v>2020</v>
      </c>
      <c r="B2123" s="23" t="s">
        <v>1886</v>
      </c>
      <c r="C2123" s="22" t="s">
        <v>1513</v>
      </c>
      <c r="D2123" s="23" t="s">
        <v>3561</v>
      </c>
      <c r="E2123" s="34" t="s">
        <v>205</v>
      </c>
      <c r="F2123" s="36">
        <v>1</v>
      </c>
      <c r="G2123" s="25">
        <v>1</v>
      </c>
    </row>
    <row r="2124" spans="1:7">
      <c r="A2124" s="23">
        <v>2020</v>
      </c>
      <c r="B2124" s="23" t="s">
        <v>1886</v>
      </c>
      <c r="C2124" s="22" t="s">
        <v>1513</v>
      </c>
      <c r="D2124" s="23" t="s">
        <v>3561</v>
      </c>
      <c r="E2124" s="34" t="s">
        <v>206</v>
      </c>
      <c r="F2124" s="36">
        <v>10</v>
      </c>
      <c r="G2124" s="25">
        <v>10</v>
      </c>
    </row>
    <row r="2125" spans="1:7">
      <c r="A2125" s="23">
        <v>2020</v>
      </c>
      <c r="B2125" s="23" t="s">
        <v>1886</v>
      </c>
      <c r="C2125" s="22" t="s">
        <v>5708</v>
      </c>
      <c r="D2125" s="23" t="s">
        <v>3561</v>
      </c>
      <c r="E2125" s="34" t="s">
        <v>207</v>
      </c>
      <c r="F2125" s="36">
        <v>2</v>
      </c>
      <c r="G2125" s="25">
        <v>2</v>
      </c>
    </row>
    <row r="2126" spans="1:7">
      <c r="A2126" s="23">
        <v>2020</v>
      </c>
      <c r="B2126" s="23" t="s">
        <v>514</v>
      </c>
      <c r="C2126" s="22" t="s">
        <v>184</v>
      </c>
      <c r="D2126" s="23" t="s">
        <v>3562</v>
      </c>
      <c r="E2126" s="34" t="s">
        <v>207</v>
      </c>
      <c r="F2126" s="36">
        <v>5</v>
      </c>
      <c r="G2126" s="25">
        <v>1.1000000000000001</v>
      </c>
    </row>
    <row r="2127" spans="1:7">
      <c r="A2127" s="23">
        <v>2020</v>
      </c>
      <c r="B2127" s="23" t="s">
        <v>514</v>
      </c>
      <c r="C2127" s="22" t="s">
        <v>184</v>
      </c>
      <c r="D2127" s="23" t="s">
        <v>3562</v>
      </c>
      <c r="E2127" s="34" t="s">
        <v>205</v>
      </c>
      <c r="F2127" s="36">
        <v>26</v>
      </c>
      <c r="G2127" s="25">
        <v>8.3000000000000007</v>
      </c>
    </row>
    <row r="2128" spans="1:7">
      <c r="A2128" s="23">
        <v>2020</v>
      </c>
      <c r="B2128" s="23" t="s">
        <v>514</v>
      </c>
      <c r="C2128" s="22" t="s">
        <v>184</v>
      </c>
      <c r="D2128" s="23" t="s">
        <v>3562</v>
      </c>
      <c r="E2128" s="34" t="s">
        <v>8103</v>
      </c>
      <c r="F2128" s="36">
        <v>124</v>
      </c>
      <c r="G2128" s="25">
        <v>28.9</v>
      </c>
    </row>
    <row r="2129" spans="1:7">
      <c r="A2129" s="23">
        <v>2020</v>
      </c>
      <c r="B2129" s="23" t="s">
        <v>514</v>
      </c>
      <c r="C2129" s="22" t="s">
        <v>184</v>
      </c>
      <c r="D2129" s="23" t="s">
        <v>3562</v>
      </c>
      <c r="E2129" s="34" t="s">
        <v>206</v>
      </c>
      <c r="F2129" s="36">
        <v>41</v>
      </c>
      <c r="G2129" s="25">
        <v>10.6</v>
      </c>
    </row>
    <row r="2130" spans="1:7">
      <c r="A2130" s="23">
        <v>2020</v>
      </c>
      <c r="B2130" s="23" t="s">
        <v>514</v>
      </c>
      <c r="C2130" s="22" t="s">
        <v>184</v>
      </c>
      <c r="D2130" s="23" t="s">
        <v>3562</v>
      </c>
      <c r="E2130" s="34" t="s">
        <v>204</v>
      </c>
      <c r="F2130" s="36">
        <v>30</v>
      </c>
      <c r="G2130" s="25">
        <v>9</v>
      </c>
    </row>
    <row r="2131" spans="1:7">
      <c r="A2131" s="23">
        <v>2020</v>
      </c>
      <c r="B2131" s="23" t="s">
        <v>514</v>
      </c>
      <c r="C2131" s="22" t="s">
        <v>184</v>
      </c>
      <c r="D2131" s="23" t="s">
        <v>3562</v>
      </c>
      <c r="E2131" s="34" t="s">
        <v>8719</v>
      </c>
      <c r="F2131" s="36">
        <v>11</v>
      </c>
      <c r="G2131" s="25">
        <v>2.4</v>
      </c>
    </row>
    <row r="2132" spans="1:7">
      <c r="A2132" s="23">
        <v>2020</v>
      </c>
      <c r="B2132" s="23" t="s">
        <v>514</v>
      </c>
      <c r="C2132" s="22" t="s">
        <v>184</v>
      </c>
      <c r="D2132" s="23" t="s">
        <v>3561</v>
      </c>
      <c r="E2132" s="34" t="s">
        <v>207</v>
      </c>
      <c r="F2132" s="36">
        <v>19</v>
      </c>
      <c r="G2132" s="25">
        <v>16</v>
      </c>
    </row>
    <row r="2133" spans="1:7">
      <c r="A2133" s="23">
        <v>2020</v>
      </c>
      <c r="B2133" s="23" t="s">
        <v>514</v>
      </c>
      <c r="C2133" s="22" t="s">
        <v>184</v>
      </c>
      <c r="D2133" s="23" t="s">
        <v>3561</v>
      </c>
      <c r="E2133" s="34" t="s">
        <v>205</v>
      </c>
      <c r="F2133" s="36">
        <v>2</v>
      </c>
      <c r="G2133" s="25">
        <v>1.5</v>
      </c>
    </row>
    <row r="2134" spans="1:7">
      <c r="A2134" s="23">
        <v>2020</v>
      </c>
      <c r="B2134" s="23" t="s">
        <v>514</v>
      </c>
      <c r="C2134" s="22" t="s">
        <v>184</v>
      </c>
      <c r="D2134" s="23" t="s">
        <v>3561</v>
      </c>
      <c r="E2134" s="34" t="s">
        <v>8103</v>
      </c>
      <c r="F2134" s="36">
        <v>33</v>
      </c>
      <c r="G2134" s="25">
        <v>23.5</v>
      </c>
    </row>
    <row r="2135" spans="1:7">
      <c r="A2135" s="23">
        <v>2020</v>
      </c>
      <c r="B2135" s="23" t="s">
        <v>514</v>
      </c>
      <c r="C2135" s="22" t="s">
        <v>184</v>
      </c>
      <c r="D2135" s="23" t="s">
        <v>3561</v>
      </c>
      <c r="E2135" s="34" t="s">
        <v>206</v>
      </c>
      <c r="F2135" s="36">
        <v>28</v>
      </c>
      <c r="G2135" s="25">
        <v>23</v>
      </c>
    </row>
    <row r="2136" spans="1:7">
      <c r="A2136" s="23">
        <v>2020</v>
      </c>
      <c r="B2136" s="23" t="s">
        <v>514</v>
      </c>
      <c r="C2136" s="22" t="s">
        <v>184</v>
      </c>
      <c r="D2136" s="23" t="s">
        <v>3561</v>
      </c>
      <c r="E2136" s="34" t="s">
        <v>204</v>
      </c>
      <c r="F2136" s="36">
        <v>1</v>
      </c>
      <c r="G2136" s="25">
        <v>0.5</v>
      </c>
    </row>
    <row r="2137" spans="1:7">
      <c r="A2137" s="23">
        <v>2020</v>
      </c>
      <c r="B2137" s="23" t="s">
        <v>514</v>
      </c>
      <c r="C2137" s="22" t="s">
        <v>184</v>
      </c>
      <c r="D2137" s="23" t="s">
        <v>3561</v>
      </c>
      <c r="E2137" s="34" t="s">
        <v>8719</v>
      </c>
      <c r="F2137" s="36">
        <v>1</v>
      </c>
      <c r="G2137" s="25">
        <v>0.5</v>
      </c>
    </row>
    <row r="2138" spans="1:7">
      <c r="A2138" s="23">
        <v>2020</v>
      </c>
      <c r="B2138" s="23" t="s">
        <v>514</v>
      </c>
      <c r="C2138" s="22" t="s">
        <v>23</v>
      </c>
      <c r="D2138" s="23" t="s">
        <v>3562</v>
      </c>
      <c r="E2138" s="34" t="s">
        <v>207</v>
      </c>
      <c r="F2138" s="36">
        <v>5</v>
      </c>
      <c r="G2138" s="25">
        <v>0.6</v>
      </c>
    </row>
    <row r="2139" spans="1:7">
      <c r="A2139" s="23">
        <v>2020</v>
      </c>
      <c r="B2139" s="23" t="s">
        <v>514</v>
      </c>
      <c r="C2139" s="22" t="s">
        <v>23</v>
      </c>
      <c r="D2139" s="23" t="s">
        <v>3562</v>
      </c>
      <c r="E2139" s="34" t="s">
        <v>205</v>
      </c>
      <c r="F2139" s="36">
        <v>4</v>
      </c>
      <c r="G2139" s="25">
        <v>0.5</v>
      </c>
    </row>
    <row r="2140" spans="1:7">
      <c r="A2140" s="23">
        <v>2020</v>
      </c>
      <c r="B2140" s="23" t="s">
        <v>514</v>
      </c>
      <c r="C2140" s="22" t="s">
        <v>23</v>
      </c>
      <c r="D2140" s="23" t="s">
        <v>3562</v>
      </c>
      <c r="E2140" s="34" t="s">
        <v>206</v>
      </c>
      <c r="F2140" s="36">
        <v>58</v>
      </c>
      <c r="G2140" s="25">
        <v>12.6</v>
      </c>
    </row>
    <row r="2141" spans="1:7">
      <c r="A2141" s="23">
        <v>2020</v>
      </c>
      <c r="B2141" s="23" t="s">
        <v>514</v>
      </c>
      <c r="C2141" s="22" t="s">
        <v>23</v>
      </c>
      <c r="D2141" s="23" t="s">
        <v>3562</v>
      </c>
      <c r="E2141" s="34" t="s">
        <v>204</v>
      </c>
      <c r="F2141" s="36">
        <v>6</v>
      </c>
      <c r="G2141" s="25">
        <v>1.7</v>
      </c>
    </row>
    <row r="2142" spans="1:7">
      <c r="A2142" s="23">
        <v>2020</v>
      </c>
      <c r="B2142" s="23" t="s">
        <v>514</v>
      </c>
      <c r="C2142" s="22" t="s">
        <v>23</v>
      </c>
      <c r="D2142" s="23" t="s">
        <v>3561</v>
      </c>
      <c r="E2142" s="34" t="s">
        <v>207</v>
      </c>
      <c r="F2142" s="36">
        <v>33</v>
      </c>
      <c r="G2142" s="25">
        <v>33</v>
      </c>
    </row>
    <row r="2143" spans="1:7">
      <c r="A2143" s="23">
        <v>2020</v>
      </c>
      <c r="B2143" s="23" t="s">
        <v>514</v>
      </c>
      <c r="C2143" s="22" t="s">
        <v>23</v>
      </c>
      <c r="D2143" s="23" t="s">
        <v>3561</v>
      </c>
      <c r="E2143" s="34" t="s">
        <v>205</v>
      </c>
      <c r="F2143" s="36">
        <v>1</v>
      </c>
      <c r="G2143" s="25">
        <v>0.5</v>
      </c>
    </row>
    <row r="2144" spans="1:7">
      <c r="A2144" s="23">
        <v>2020</v>
      </c>
      <c r="B2144" s="23" t="s">
        <v>514</v>
      </c>
      <c r="C2144" s="22" t="s">
        <v>23</v>
      </c>
      <c r="D2144" s="23" t="s">
        <v>3561</v>
      </c>
      <c r="E2144" s="34" t="s">
        <v>206</v>
      </c>
      <c r="F2144" s="36">
        <v>26</v>
      </c>
      <c r="G2144" s="25">
        <v>25.5</v>
      </c>
    </row>
    <row r="2145" spans="1:7">
      <c r="A2145" s="23">
        <v>2020</v>
      </c>
      <c r="B2145" s="23" t="s">
        <v>514</v>
      </c>
      <c r="C2145" s="22" t="s">
        <v>185</v>
      </c>
      <c r="D2145" s="23" t="s">
        <v>3562</v>
      </c>
      <c r="E2145" s="34" t="s">
        <v>207</v>
      </c>
      <c r="F2145" s="36">
        <v>23</v>
      </c>
      <c r="G2145" s="25">
        <v>2.5</v>
      </c>
    </row>
    <row r="2146" spans="1:7">
      <c r="A2146" s="23">
        <v>2020</v>
      </c>
      <c r="B2146" s="23" t="s">
        <v>514</v>
      </c>
      <c r="C2146" s="22" t="s">
        <v>185</v>
      </c>
      <c r="D2146" s="23" t="s">
        <v>3562</v>
      </c>
      <c r="E2146" s="34" t="s">
        <v>205</v>
      </c>
      <c r="F2146" s="36">
        <v>57</v>
      </c>
      <c r="G2146" s="25">
        <v>17.7</v>
      </c>
    </row>
    <row r="2147" spans="1:7">
      <c r="A2147" s="23">
        <v>2020</v>
      </c>
      <c r="B2147" s="23" t="s">
        <v>514</v>
      </c>
      <c r="C2147" s="22" t="s">
        <v>185</v>
      </c>
      <c r="D2147" s="23" t="s">
        <v>3562</v>
      </c>
      <c r="E2147" s="34" t="s">
        <v>8103</v>
      </c>
      <c r="F2147" s="36">
        <v>2</v>
      </c>
      <c r="G2147" s="25">
        <v>0.1</v>
      </c>
    </row>
    <row r="2148" spans="1:7">
      <c r="A2148" s="23">
        <v>2020</v>
      </c>
      <c r="B2148" s="23" t="s">
        <v>514</v>
      </c>
      <c r="C2148" s="22" t="s">
        <v>185</v>
      </c>
      <c r="D2148" s="23" t="s">
        <v>3562</v>
      </c>
      <c r="E2148" s="34" t="s">
        <v>3569</v>
      </c>
      <c r="F2148" s="36">
        <v>3</v>
      </c>
      <c r="G2148" s="25">
        <v>0.9</v>
      </c>
    </row>
    <row r="2149" spans="1:7">
      <c r="A2149" s="23">
        <v>2020</v>
      </c>
      <c r="B2149" s="23" t="s">
        <v>514</v>
      </c>
      <c r="C2149" s="22" t="s">
        <v>185</v>
      </c>
      <c r="D2149" s="23" t="s">
        <v>3562</v>
      </c>
      <c r="E2149" s="34" t="s">
        <v>206</v>
      </c>
      <c r="F2149" s="36">
        <v>150</v>
      </c>
      <c r="G2149" s="25">
        <v>38.799999999999997</v>
      </c>
    </row>
    <row r="2150" spans="1:7">
      <c r="A2150" s="23">
        <v>2020</v>
      </c>
      <c r="B2150" s="23" t="s">
        <v>514</v>
      </c>
      <c r="C2150" s="22" t="s">
        <v>185</v>
      </c>
      <c r="D2150" s="23" t="s">
        <v>3562</v>
      </c>
      <c r="E2150" s="34" t="s">
        <v>204</v>
      </c>
      <c r="F2150" s="36">
        <v>63</v>
      </c>
      <c r="G2150" s="25">
        <v>23.6</v>
      </c>
    </row>
    <row r="2151" spans="1:7">
      <c r="A2151" s="23">
        <v>2020</v>
      </c>
      <c r="B2151" s="23" t="s">
        <v>514</v>
      </c>
      <c r="C2151" s="22" t="s">
        <v>185</v>
      </c>
      <c r="D2151" s="23" t="s">
        <v>3561</v>
      </c>
      <c r="E2151" s="34" t="s">
        <v>207</v>
      </c>
      <c r="F2151" s="36">
        <v>47</v>
      </c>
      <c r="G2151" s="25">
        <v>45</v>
      </c>
    </row>
    <row r="2152" spans="1:7">
      <c r="A2152" s="23">
        <v>2020</v>
      </c>
      <c r="B2152" s="23" t="s">
        <v>514</v>
      </c>
      <c r="C2152" s="22" t="s">
        <v>185</v>
      </c>
      <c r="D2152" s="23" t="s">
        <v>3561</v>
      </c>
      <c r="E2152" s="34" t="s">
        <v>205</v>
      </c>
      <c r="F2152" s="36">
        <v>1</v>
      </c>
      <c r="G2152" s="25">
        <v>1</v>
      </c>
    </row>
    <row r="2153" spans="1:7">
      <c r="A2153" s="23">
        <v>2020</v>
      </c>
      <c r="B2153" s="23" t="s">
        <v>514</v>
      </c>
      <c r="C2153" s="22" t="s">
        <v>185</v>
      </c>
      <c r="D2153" s="23" t="s">
        <v>3561</v>
      </c>
      <c r="E2153" s="34" t="s">
        <v>206</v>
      </c>
      <c r="F2153" s="36">
        <v>80</v>
      </c>
      <c r="G2153" s="25">
        <v>74</v>
      </c>
    </row>
    <row r="2154" spans="1:7">
      <c r="A2154" s="23">
        <v>2020</v>
      </c>
      <c r="B2154" s="23" t="s">
        <v>514</v>
      </c>
      <c r="C2154" s="22" t="s">
        <v>185</v>
      </c>
      <c r="D2154" s="23" t="s">
        <v>3561</v>
      </c>
      <c r="E2154" s="34" t="s">
        <v>204</v>
      </c>
      <c r="F2154" s="36">
        <v>5</v>
      </c>
      <c r="G2154" s="25">
        <v>5</v>
      </c>
    </row>
    <row r="2155" spans="1:7">
      <c r="A2155" s="23">
        <v>2020</v>
      </c>
      <c r="B2155" s="23" t="s">
        <v>514</v>
      </c>
      <c r="C2155" s="22" t="s">
        <v>3925</v>
      </c>
      <c r="D2155" s="23" t="s">
        <v>3562</v>
      </c>
      <c r="E2155" s="34" t="s">
        <v>207</v>
      </c>
      <c r="F2155" s="36">
        <v>30</v>
      </c>
      <c r="G2155" s="25">
        <v>5.6</v>
      </c>
    </row>
    <row r="2156" spans="1:7">
      <c r="A2156" s="23">
        <v>2020</v>
      </c>
      <c r="B2156" s="23" t="s">
        <v>514</v>
      </c>
      <c r="C2156" s="22" t="s">
        <v>3925</v>
      </c>
      <c r="D2156" s="23" t="s">
        <v>3562</v>
      </c>
      <c r="E2156" s="34" t="s">
        <v>205</v>
      </c>
      <c r="F2156" s="36">
        <v>9</v>
      </c>
      <c r="G2156" s="25">
        <v>1.6</v>
      </c>
    </row>
    <row r="2157" spans="1:7">
      <c r="A2157" s="23">
        <v>2020</v>
      </c>
      <c r="B2157" s="23" t="s">
        <v>514</v>
      </c>
      <c r="C2157" s="22" t="s">
        <v>3925</v>
      </c>
      <c r="D2157" s="23" t="s">
        <v>3562</v>
      </c>
      <c r="E2157" s="34" t="s">
        <v>206</v>
      </c>
      <c r="F2157" s="36">
        <v>65</v>
      </c>
      <c r="G2157" s="25">
        <v>17.3</v>
      </c>
    </row>
    <row r="2158" spans="1:7">
      <c r="A2158" s="23">
        <v>2020</v>
      </c>
      <c r="B2158" s="23" t="s">
        <v>514</v>
      </c>
      <c r="C2158" s="22" t="s">
        <v>3925</v>
      </c>
      <c r="D2158" s="23" t="s">
        <v>3562</v>
      </c>
      <c r="E2158" s="34" t="s">
        <v>204</v>
      </c>
      <c r="F2158" s="36">
        <v>25</v>
      </c>
      <c r="G2158" s="25">
        <v>6.9</v>
      </c>
    </row>
    <row r="2159" spans="1:7">
      <c r="A2159" s="23">
        <v>2020</v>
      </c>
      <c r="B2159" s="23" t="s">
        <v>514</v>
      </c>
      <c r="C2159" s="22" t="s">
        <v>3925</v>
      </c>
      <c r="D2159" s="23" t="s">
        <v>3561</v>
      </c>
      <c r="E2159" s="34" t="s">
        <v>207</v>
      </c>
      <c r="F2159" s="36">
        <v>59</v>
      </c>
      <c r="G2159" s="25">
        <v>58.5</v>
      </c>
    </row>
    <row r="2160" spans="1:7">
      <c r="A2160" s="23">
        <v>2020</v>
      </c>
      <c r="B2160" s="23" t="s">
        <v>514</v>
      </c>
      <c r="C2160" s="22" t="s">
        <v>3925</v>
      </c>
      <c r="D2160" s="23" t="s">
        <v>3561</v>
      </c>
      <c r="E2160" s="34" t="s">
        <v>206</v>
      </c>
      <c r="F2160" s="36">
        <v>35</v>
      </c>
      <c r="G2160" s="25">
        <v>35</v>
      </c>
    </row>
    <row r="2161" spans="1:7">
      <c r="A2161" s="23">
        <v>2020</v>
      </c>
      <c r="B2161" s="23" t="s">
        <v>514</v>
      </c>
      <c r="C2161" s="22" t="s">
        <v>3925</v>
      </c>
      <c r="D2161" s="23" t="s">
        <v>3561</v>
      </c>
      <c r="E2161" s="34" t="s">
        <v>204</v>
      </c>
      <c r="F2161" s="36">
        <v>1</v>
      </c>
      <c r="G2161" s="25">
        <v>1</v>
      </c>
    </row>
    <row r="2162" spans="1:7">
      <c r="A2162" s="23">
        <v>2020</v>
      </c>
      <c r="B2162" s="23" t="s">
        <v>514</v>
      </c>
      <c r="C2162" s="22" t="s">
        <v>8102</v>
      </c>
      <c r="D2162" s="23" t="s">
        <v>3561</v>
      </c>
      <c r="E2162" s="34" t="s">
        <v>207</v>
      </c>
      <c r="F2162" s="36">
        <v>4</v>
      </c>
      <c r="G2162" s="25">
        <v>4</v>
      </c>
    </row>
    <row r="2163" spans="1:7">
      <c r="A2163" s="23">
        <v>2021</v>
      </c>
      <c r="B2163" s="23" t="s">
        <v>1886</v>
      </c>
      <c r="C2163" s="22" t="s">
        <v>5</v>
      </c>
      <c r="D2163" s="23" t="s">
        <v>3562</v>
      </c>
      <c r="E2163" s="34" t="s">
        <v>207</v>
      </c>
      <c r="F2163" s="36">
        <v>9</v>
      </c>
      <c r="G2163" s="25">
        <v>1.4492500000000001</v>
      </c>
    </row>
    <row r="2164" spans="1:7">
      <c r="A2164" s="23">
        <v>2021</v>
      </c>
      <c r="B2164" s="23" t="s">
        <v>1886</v>
      </c>
      <c r="C2164" s="22" t="s">
        <v>5</v>
      </c>
      <c r="D2164" s="23" t="s">
        <v>3562</v>
      </c>
      <c r="E2164" s="34" t="s">
        <v>205</v>
      </c>
      <c r="F2164" s="36">
        <v>40</v>
      </c>
      <c r="G2164" s="25">
        <v>8.5625</v>
      </c>
    </row>
    <row r="2165" spans="1:7">
      <c r="A2165" s="23">
        <v>2021</v>
      </c>
      <c r="B2165" s="23" t="s">
        <v>1886</v>
      </c>
      <c r="C2165" s="22" t="s">
        <v>5</v>
      </c>
      <c r="D2165" s="23" t="s">
        <v>3562</v>
      </c>
      <c r="E2165" s="34" t="s">
        <v>3569</v>
      </c>
      <c r="F2165" s="36">
        <v>3</v>
      </c>
      <c r="G2165" s="25">
        <v>0.625</v>
      </c>
    </row>
    <row r="2166" spans="1:7">
      <c r="A2166" s="23">
        <v>2021</v>
      </c>
      <c r="B2166" s="23" t="s">
        <v>1886</v>
      </c>
      <c r="C2166" s="22" t="s">
        <v>5</v>
      </c>
      <c r="D2166" s="23" t="s">
        <v>3562</v>
      </c>
      <c r="E2166" s="34" t="s">
        <v>206</v>
      </c>
      <c r="F2166" s="36">
        <v>109</v>
      </c>
      <c r="G2166" s="25">
        <v>21.435000000000016</v>
      </c>
    </row>
    <row r="2167" spans="1:7">
      <c r="A2167" s="23">
        <v>2021</v>
      </c>
      <c r="B2167" s="23" t="s">
        <v>1886</v>
      </c>
      <c r="C2167" s="22" t="s">
        <v>5</v>
      </c>
      <c r="D2167" s="23" t="s">
        <v>3562</v>
      </c>
      <c r="E2167" s="34" t="s">
        <v>204</v>
      </c>
      <c r="F2167" s="36">
        <v>60</v>
      </c>
      <c r="G2167" s="25">
        <v>14.550000000000006</v>
      </c>
    </row>
    <row r="2168" spans="1:7">
      <c r="A2168" s="23">
        <v>2021</v>
      </c>
      <c r="B2168" s="23" t="s">
        <v>1886</v>
      </c>
      <c r="C2168" s="22" t="s">
        <v>5</v>
      </c>
      <c r="D2168" s="23" t="s">
        <v>3561</v>
      </c>
      <c r="E2168" s="34" t="s">
        <v>207</v>
      </c>
      <c r="F2168" s="36">
        <v>17</v>
      </c>
      <c r="G2168" s="25">
        <v>17</v>
      </c>
    </row>
    <row r="2169" spans="1:7">
      <c r="A2169" s="23">
        <v>2021</v>
      </c>
      <c r="B2169" s="23" t="s">
        <v>1886</v>
      </c>
      <c r="C2169" s="22" t="s">
        <v>5</v>
      </c>
      <c r="D2169" s="23" t="s">
        <v>3561</v>
      </c>
      <c r="E2169" s="34" t="s">
        <v>205</v>
      </c>
      <c r="F2169" s="36">
        <v>4</v>
      </c>
      <c r="G2169" s="25">
        <v>4</v>
      </c>
    </row>
    <row r="2170" spans="1:7">
      <c r="A2170" s="23">
        <v>2021</v>
      </c>
      <c r="B2170" s="23" t="s">
        <v>1886</v>
      </c>
      <c r="C2170" s="22" t="s">
        <v>5</v>
      </c>
      <c r="D2170" s="23" t="s">
        <v>3561</v>
      </c>
      <c r="E2170" s="34" t="s">
        <v>206</v>
      </c>
      <c r="F2170" s="36">
        <v>31</v>
      </c>
      <c r="G2170" s="25">
        <v>29.5</v>
      </c>
    </row>
    <row r="2171" spans="1:7">
      <c r="A2171" s="23">
        <v>2021</v>
      </c>
      <c r="B2171" s="23" t="s">
        <v>1886</v>
      </c>
      <c r="C2171" s="22" t="s">
        <v>5</v>
      </c>
      <c r="D2171" s="23" t="s">
        <v>3561</v>
      </c>
      <c r="E2171" s="34" t="s">
        <v>204</v>
      </c>
      <c r="F2171" s="36">
        <v>3</v>
      </c>
      <c r="G2171" s="25">
        <v>3</v>
      </c>
    </row>
    <row r="2172" spans="1:7">
      <c r="A2172" s="23">
        <v>2021</v>
      </c>
      <c r="B2172" s="23" t="s">
        <v>1886</v>
      </c>
      <c r="C2172" s="22" t="s">
        <v>10</v>
      </c>
      <c r="D2172" s="23" t="s">
        <v>3562</v>
      </c>
      <c r="E2172" s="34" t="s">
        <v>3570</v>
      </c>
      <c r="F2172" s="36">
        <v>4</v>
      </c>
      <c r="G2172" s="25">
        <v>0.39999999999999997</v>
      </c>
    </row>
    <row r="2173" spans="1:7">
      <c r="A2173" s="23">
        <v>2021</v>
      </c>
      <c r="B2173" s="23" t="s">
        <v>1886</v>
      </c>
      <c r="C2173" s="22" t="s">
        <v>10</v>
      </c>
      <c r="D2173" s="23" t="s">
        <v>3562</v>
      </c>
      <c r="E2173" s="34" t="s">
        <v>207</v>
      </c>
      <c r="F2173" s="36">
        <v>14</v>
      </c>
      <c r="G2173" s="25">
        <v>1.5427500000000003</v>
      </c>
    </row>
    <row r="2174" spans="1:7">
      <c r="A2174" s="23">
        <v>2021</v>
      </c>
      <c r="B2174" s="23" t="s">
        <v>1886</v>
      </c>
      <c r="C2174" s="22" t="s">
        <v>10</v>
      </c>
      <c r="D2174" s="23" t="s">
        <v>3562</v>
      </c>
      <c r="E2174" s="34" t="s">
        <v>205</v>
      </c>
      <c r="F2174" s="36">
        <v>19</v>
      </c>
      <c r="G2174" s="25">
        <v>2.6375000000000002</v>
      </c>
    </row>
    <row r="2175" spans="1:7">
      <c r="A2175" s="23">
        <v>2021</v>
      </c>
      <c r="B2175" s="23" t="s">
        <v>1886</v>
      </c>
      <c r="C2175" s="22" t="s">
        <v>10</v>
      </c>
      <c r="D2175" s="23" t="s">
        <v>3562</v>
      </c>
      <c r="E2175" s="34" t="s">
        <v>3569</v>
      </c>
      <c r="F2175" s="36">
        <v>16</v>
      </c>
      <c r="G2175" s="25">
        <v>2.8972499999999997</v>
      </c>
    </row>
    <row r="2176" spans="1:7">
      <c r="A2176" s="23">
        <v>2021</v>
      </c>
      <c r="B2176" s="23" t="s">
        <v>1886</v>
      </c>
      <c r="C2176" s="22" t="s">
        <v>10</v>
      </c>
      <c r="D2176" s="23" t="s">
        <v>3562</v>
      </c>
      <c r="E2176" s="34" t="s">
        <v>206</v>
      </c>
      <c r="F2176" s="36">
        <v>106</v>
      </c>
      <c r="G2176" s="25">
        <v>12.908249999999995</v>
      </c>
    </row>
    <row r="2177" spans="1:7">
      <c r="A2177" s="23">
        <v>2021</v>
      </c>
      <c r="B2177" s="23" t="s">
        <v>1886</v>
      </c>
      <c r="C2177" s="22" t="s">
        <v>10</v>
      </c>
      <c r="D2177" s="23" t="s">
        <v>3562</v>
      </c>
      <c r="E2177" s="34" t="s">
        <v>204</v>
      </c>
      <c r="F2177" s="36">
        <v>88</v>
      </c>
      <c r="G2177" s="25">
        <v>11.924499999999998</v>
      </c>
    </row>
    <row r="2178" spans="1:7">
      <c r="A2178" s="23">
        <v>2021</v>
      </c>
      <c r="B2178" s="23" t="s">
        <v>1886</v>
      </c>
      <c r="C2178" s="22" t="s">
        <v>10</v>
      </c>
      <c r="D2178" s="23" t="s">
        <v>3561</v>
      </c>
      <c r="E2178" s="34" t="s">
        <v>207</v>
      </c>
      <c r="F2178" s="36">
        <v>16</v>
      </c>
      <c r="G2178" s="25">
        <v>15.5</v>
      </c>
    </row>
    <row r="2179" spans="1:7">
      <c r="A2179" s="23">
        <v>2021</v>
      </c>
      <c r="B2179" s="23" t="s">
        <v>1886</v>
      </c>
      <c r="C2179" s="22" t="s">
        <v>10</v>
      </c>
      <c r="D2179" s="23" t="s">
        <v>3561</v>
      </c>
      <c r="E2179" s="34" t="s">
        <v>205</v>
      </c>
      <c r="F2179" s="36">
        <v>3</v>
      </c>
      <c r="G2179" s="25">
        <v>3</v>
      </c>
    </row>
    <row r="2180" spans="1:7">
      <c r="A2180" s="23">
        <v>2021</v>
      </c>
      <c r="B2180" s="23" t="s">
        <v>1886</v>
      </c>
      <c r="C2180" s="22" t="s">
        <v>10</v>
      </c>
      <c r="D2180" s="23" t="s">
        <v>3561</v>
      </c>
      <c r="E2180" s="34" t="s">
        <v>206</v>
      </c>
      <c r="F2180" s="36">
        <v>35</v>
      </c>
      <c r="G2180" s="25">
        <v>29.5</v>
      </c>
    </row>
    <row r="2181" spans="1:7">
      <c r="A2181" s="23">
        <v>2021</v>
      </c>
      <c r="B2181" s="23" t="s">
        <v>1886</v>
      </c>
      <c r="C2181" s="22" t="s">
        <v>10</v>
      </c>
      <c r="D2181" s="23" t="s">
        <v>3561</v>
      </c>
      <c r="E2181" s="34" t="s">
        <v>204</v>
      </c>
      <c r="F2181" s="36">
        <v>9</v>
      </c>
      <c r="G2181" s="25">
        <v>7.5</v>
      </c>
    </row>
    <row r="2182" spans="1:7">
      <c r="A2182" s="23">
        <v>2021</v>
      </c>
      <c r="B2182" s="23" t="s">
        <v>1886</v>
      </c>
      <c r="C2182" s="22" t="s">
        <v>14</v>
      </c>
      <c r="D2182" s="23" t="s">
        <v>3562</v>
      </c>
      <c r="E2182" s="34" t="s">
        <v>3570</v>
      </c>
      <c r="F2182" s="36">
        <v>5</v>
      </c>
      <c r="G2182" s="25">
        <v>0.71675</v>
      </c>
    </row>
    <row r="2183" spans="1:7">
      <c r="A2183" s="23">
        <v>2021</v>
      </c>
      <c r="B2183" s="23" t="s">
        <v>1886</v>
      </c>
      <c r="C2183" s="22" t="s">
        <v>14</v>
      </c>
      <c r="D2183" s="23" t="s">
        <v>3562</v>
      </c>
      <c r="E2183" s="34" t="s">
        <v>207</v>
      </c>
      <c r="F2183" s="36">
        <v>22</v>
      </c>
      <c r="G2183" s="25">
        <v>3.9167500000000004</v>
      </c>
    </row>
    <row r="2184" spans="1:7">
      <c r="A2184" s="23">
        <v>2021</v>
      </c>
      <c r="B2184" s="23" t="s">
        <v>1886</v>
      </c>
      <c r="C2184" s="22" t="s">
        <v>14</v>
      </c>
      <c r="D2184" s="23" t="s">
        <v>3562</v>
      </c>
      <c r="E2184" s="34" t="s">
        <v>205</v>
      </c>
      <c r="F2184" s="36">
        <v>9</v>
      </c>
      <c r="G2184" s="25">
        <v>1.0680000000000001</v>
      </c>
    </row>
    <row r="2185" spans="1:7">
      <c r="A2185" s="23">
        <v>2021</v>
      </c>
      <c r="B2185" s="23" t="s">
        <v>1886</v>
      </c>
      <c r="C2185" s="22" t="s">
        <v>14</v>
      </c>
      <c r="D2185" s="23" t="s">
        <v>3562</v>
      </c>
      <c r="E2185" s="34" t="s">
        <v>206</v>
      </c>
      <c r="F2185" s="36">
        <v>40</v>
      </c>
      <c r="G2185" s="25">
        <v>7.208499999999999</v>
      </c>
    </row>
    <row r="2186" spans="1:7">
      <c r="A2186" s="23">
        <v>2021</v>
      </c>
      <c r="B2186" s="23" t="s">
        <v>1886</v>
      </c>
      <c r="C2186" s="22" t="s">
        <v>14</v>
      </c>
      <c r="D2186" s="23" t="s">
        <v>3562</v>
      </c>
      <c r="E2186" s="34" t="s">
        <v>204</v>
      </c>
      <c r="F2186" s="36">
        <v>29</v>
      </c>
      <c r="G2186" s="25">
        <v>4.9724999999999993</v>
      </c>
    </row>
    <row r="2187" spans="1:7">
      <c r="A2187" s="23">
        <v>2021</v>
      </c>
      <c r="B2187" s="23" t="s">
        <v>1886</v>
      </c>
      <c r="C2187" s="22" t="s">
        <v>14</v>
      </c>
      <c r="D2187" s="23" t="s">
        <v>3561</v>
      </c>
      <c r="E2187" s="34" t="s">
        <v>207</v>
      </c>
      <c r="F2187" s="36">
        <v>100</v>
      </c>
      <c r="G2187" s="25">
        <v>100</v>
      </c>
    </row>
    <row r="2188" spans="1:7">
      <c r="A2188" s="23">
        <v>2021</v>
      </c>
      <c r="B2188" s="23" t="s">
        <v>1886</v>
      </c>
      <c r="C2188" s="22" t="s">
        <v>14</v>
      </c>
      <c r="D2188" s="23" t="s">
        <v>3561</v>
      </c>
      <c r="E2188" s="34" t="s">
        <v>206</v>
      </c>
      <c r="F2188" s="36">
        <v>47</v>
      </c>
      <c r="G2188" s="25">
        <v>44</v>
      </c>
    </row>
    <row r="2189" spans="1:7">
      <c r="A2189" s="23">
        <v>2021</v>
      </c>
      <c r="B2189" s="23" t="s">
        <v>1886</v>
      </c>
      <c r="C2189" s="22" t="s">
        <v>14</v>
      </c>
      <c r="D2189" s="23" t="s">
        <v>3561</v>
      </c>
      <c r="E2189" s="34" t="s">
        <v>204</v>
      </c>
      <c r="F2189" s="36">
        <v>3</v>
      </c>
      <c r="G2189" s="25">
        <v>3</v>
      </c>
    </row>
    <row r="2190" spans="1:7">
      <c r="A2190" s="23">
        <v>2021</v>
      </c>
      <c r="B2190" s="23" t="s">
        <v>1886</v>
      </c>
      <c r="C2190" s="22" t="s">
        <v>23</v>
      </c>
      <c r="D2190" s="23" t="s">
        <v>3562</v>
      </c>
      <c r="E2190" s="34" t="s">
        <v>3570</v>
      </c>
      <c r="F2190" s="36">
        <v>3</v>
      </c>
      <c r="G2190" s="25">
        <v>0.375</v>
      </c>
    </row>
    <row r="2191" spans="1:7">
      <c r="A2191" s="23">
        <v>2021</v>
      </c>
      <c r="B2191" s="23" t="s">
        <v>1886</v>
      </c>
      <c r="C2191" s="22" t="s">
        <v>23</v>
      </c>
      <c r="D2191" s="23" t="s">
        <v>3562</v>
      </c>
      <c r="E2191" s="34" t="s">
        <v>207</v>
      </c>
      <c r="F2191" s="36">
        <v>17</v>
      </c>
      <c r="G2191" s="25">
        <v>1.4005000000000003</v>
      </c>
    </row>
    <row r="2192" spans="1:7">
      <c r="A2192" s="23">
        <v>2021</v>
      </c>
      <c r="B2192" s="23" t="s">
        <v>1886</v>
      </c>
      <c r="C2192" s="22" t="s">
        <v>23</v>
      </c>
      <c r="D2192" s="23" t="s">
        <v>3562</v>
      </c>
      <c r="E2192" s="34" t="s">
        <v>205</v>
      </c>
      <c r="F2192" s="36">
        <v>72</v>
      </c>
      <c r="G2192" s="25">
        <v>9.4462499999999938</v>
      </c>
    </row>
    <row r="2193" spans="1:7">
      <c r="A2193" s="23">
        <v>2021</v>
      </c>
      <c r="B2193" s="23" t="s">
        <v>1886</v>
      </c>
      <c r="C2193" s="22" t="s">
        <v>23</v>
      </c>
      <c r="D2193" s="23" t="s">
        <v>3562</v>
      </c>
      <c r="E2193" s="34" t="s">
        <v>206</v>
      </c>
      <c r="F2193" s="36">
        <v>151</v>
      </c>
      <c r="G2193" s="25">
        <v>18.569499999999984</v>
      </c>
    </row>
    <row r="2194" spans="1:7">
      <c r="A2194" s="23">
        <v>2021</v>
      </c>
      <c r="B2194" s="23" t="s">
        <v>1886</v>
      </c>
      <c r="C2194" s="22" t="s">
        <v>23</v>
      </c>
      <c r="D2194" s="23" t="s">
        <v>3562</v>
      </c>
      <c r="E2194" s="34" t="s">
        <v>204</v>
      </c>
      <c r="F2194" s="36">
        <v>25</v>
      </c>
      <c r="G2194" s="25">
        <v>3.1657500000000001</v>
      </c>
    </row>
    <row r="2195" spans="1:7">
      <c r="A2195" s="23">
        <v>2021</v>
      </c>
      <c r="B2195" s="23" t="s">
        <v>1886</v>
      </c>
      <c r="C2195" s="22" t="s">
        <v>23</v>
      </c>
      <c r="D2195" s="23" t="s">
        <v>3561</v>
      </c>
      <c r="E2195" s="34" t="s">
        <v>3570</v>
      </c>
      <c r="F2195" s="36">
        <v>1</v>
      </c>
      <c r="G2195" s="25">
        <v>1</v>
      </c>
    </row>
    <row r="2196" spans="1:7">
      <c r="A2196" s="23">
        <v>2021</v>
      </c>
      <c r="B2196" s="23" t="s">
        <v>1886</v>
      </c>
      <c r="C2196" s="22" t="s">
        <v>23</v>
      </c>
      <c r="D2196" s="23" t="s">
        <v>3561</v>
      </c>
      <c r="E2196" s="34" t="s">
        <v>207</v>
      </c>
      <c r="F2196" s="36">
        <v>55</v>
      </c>
      <c r="G2196" s="25">
        <v>55</v>
      </c>
    </row>
    <row r="2197" spans="1:7">
      <c r="A2197" s="23">
        <v>2021</v>
      </c>
      <c r="B2197" s="23" t="s">
        <v>1886</v>
      </c>
      <c r="C2197" s="22" t="s">
        <v>23</v>
      </c>
      <c r="D2197" s="23" t="s">
        <v>3561</v>
      </c>
      <c r="E2197" s="34" t="s">
        <v>205</v>
      </c>
      <c r="F2197" s="36">
        <v>3</v>
      </c>
      <c r="G2197" s="25">
        <v>3</v>
      </c>
    </row>
    <row r="2198" spans="1:7">
      <c r="A2198" s="23">
        <v>2021</v>
      </c>
      <c r="B2198" s="23" t="s">
        <v>1886</v>
      </c>
      <c r="C2198" s="22" t="s">
        <v>23</v>
      </c>
      <c r="D2198" s="23" t="s">
        <v>3561</v>
      </c>
      <c r="E2198" s="34" t="s">
        <v>206</v>
      </c>
      <c r="F2198" s="36">
        <v>12</v>
      </c>
      <c r="G2198" s="25">
        <v>11.5</v>
      </c>
    </row>
    <row r="2199" spans="1:7">
      <c r="A2199" s="23">
        <v>2021</v>
      </c>
      <c r="B2199" s="23" t="s">
        <v>1886</v>
      </c>
      <c r="C2199" s="22" t="s">
        <v>23</v>
      </c>
      <c r="D2199" s="23" t="s">
        <v>3561</v>
      </c>
      <c r="E2199" s="34" t="s">
        <v>204</v>
      </c>
      <c r="F2199" s="36">
        <v>1</v>
      </c>
      <c r="G2199" s="25">
        <v>1</v>
      </c>
    </row>
    <row r="2200" spans="1:7">
      <c r="A2200" s="23">
        <v>2021</v>
      </c>
      <c r="B2200" s="23" t="s">
        <v>1886</v>
      </c>
      <c r="C2200" s="22" t="s">
        <v>41</v>
      </c>
      <c r="D2200" s="23" t="s">
        <v>3562</v>
      </c>
      <c r="E2200" s="34" t="s">
        <v>3570</v>
      </c>
      <c r="F2200" s="36">
        <v>12</v>
      </c>
      <c r="G2200" s="25">
        <v>0.85650000000000015</v>
      </c>
    </row>
    <row r="2201" spans="1:7">
      <c r="A2201" s="23">
        <v>2021</v>
      </c>
      <c r="B2201" s="23" t="s">
        <v>1886</v>
      </c>
      <c r="C2201" s="22" t="s">
        <v>41</v>
      </c>
      <c r="D2201" s="23" t="s">
        <v>3562</v>
      </c>
      <c r="E2201" s="34" t="s">
        <v>207</v>
      </c>
      <c r="F2201" s="36">
        <v>13</v>
      </c>
      <c r="G2201" s="25">
        <v>0.89500000000000002</v>
      </c>
    </row>
    <row r="2202" spans="1:7">
      <c r="A2202" s="23">
        <v>2021</v>
      </c>
      <c r="B2202" s="23" t="s">
        <v>1886</v>
      </c>
      <c r="C2202" s="22" t="s">
        <v>41</v>
      </c>
      <c r="D2202" s="23" t="s">
        <v>3562</v>
      </c>
      <c r="E2202" s="34" t="s">
        <v>205</v>
      </c>
      <c r="F2202" s="36">
        <v>110</v>
      </c>
      <c r="G2202" s="25">
        <v>7.6507499999999968</v>
      </c>
    </row>
    <row r="2203" spans="1:7">
      <c r="A2203" s="23">
        <v>2021</v>
      </c>
      <c r="B2203" s="23" t="s">
        <v>1886</v>
      </c>
      <c r="C2203" s="22" t="s">
        <v>41</v>
      </c>
      <c r="D2203" s="23" t="s">
        <v>3562</v>
      </c>
      <c r="E2203" s="34" t="s">
        <v>206</v>
      </c>
      <c r="F2203" s="36">
        <v>98</v>
      </c>
      <c r="G2203" s="25">
        <v>7.736499999999995</v>
      </c>
    </row>
    <row r="2204" spans="1:7">
      <c r="A2204" s="23">
        <v>2021</v>
      </c>
      <c r="B2204" s="23" t="s">
        <v>1886</v>
      </c>
      <c r="C2204" s="22" t="s">
        <v>41</v>
      </c>
      <c r="D2204" s="23" t="s">
        <v>3562</v>
      </c>
      <c r="E2204" s="34" t="s">
        <v>204</v>
      </c>
      <c r="F2204" s="36">
        <v>90</v>
      </c>
      <c r="G2204" s="25">
        <v>5.798750000000001</v>
      </c>
    </row>
    <row r="2205" spans="1:7">
      <c r="A2205" s="23">
        <v>2021</v>
      </c>
      <c r="B2205" s="23" t="s">
        <v>1886</v>
      </c>
      <c r="C2205" s="22" t="s">
        <v>41</v>
      </c>
      <c r="D2205" s="23" t="s">
        <v>3561</v>
      </c>
      <c r="E2205" s="34" t="s">
        <v>207</v>
      </c>
      <c r="F2205" s="36">
        <v>23</v>
      </c>
      <c r="G2205" s="25">
        <v>22.5</v>
      </c>
    </row>
    <row r="2206" spans="1:7">
      <c r="A2206" s="23">
        <v>2021</v>
      </c>
      <c r="B2206" s="23" t="s">
        <v>1886</v>
      </c>
      <c r="C2206" s="22" t="s">
        <v>41</v>
      </c>
      <c r="D2206" s="23" t="s">
        <v>3561</v>
      </c>
      <c r="E2206" s="34" t="s">
        <v>205</v>
      </c>
      <c r="F2206" s="36">
        <v>9</v>
      </c>
      <c r="G2206" s="25">
        <v>6.25</v>
      </c>
    </row>
    <row r="2207" spans="1:7">
      <c r="A2207" s="23">
        <v>2021</v>
      </c>
      <c r="B2207" s="23" t="s">
        <v>1886</v>
      </c>
      <c r="C2207" s="22" t="s">
        <v>41</v>
      </c>
      <c r="D2207" s="23" t="s">
        <v>3561</v>
      </c>
      <c r="E2207" s="34" t="s">
        <v>206</v>
      </c>
      <c r="F2207" s="36">
        <v>9</v>
      </c>
      <c r="G2207" s="25">
        <v>5.75</v>
      </c>
    </row>
    <row r="2208" spans="1:7">
      <c r="A2208" s="23">
        <v>2021</v>
      </c>
      <c r="B2208" s="23" t="s">
        <v>1886</v>
      </c>
      <c r="C2208" s="22" t="s">
        <v>41</v>
      </c>
      <c r="D2208" s="23" t="s">
        <v>3561</v>
      </c>
      <c r="E2208" s="34" t="s">
        <v>204</v>
      </c>
      <c r="F2208" s="36">
        <v>2</v>
      </c>
      <c r="G2208" s="25">
        <v>0.75</v>
      </c>
    </row>
    <row r="2209" spans="1:7">
      <c r="A2209" s="23">
        <v>2021</v>
      </c>
      <c r="B2209" s="23" t="s">
        <v>1886</v>
      </c>
      <c r="C2209" s="22" t="s">
        <v>60</v>
      </c>
      <c r="D2209" s="23" t="s">
        <v>3562</v>
      </c>
      <c r="E2209" s="34" t="s">
        <v>3570</v>
      </c>
      <c r="F2209" s="36">
        <v>2</v>
      </c>
      <c r="G2209" s="25">
        <v>0.125</v>
      </c>
    </row>
    <row r="2210" spans="1:7">
      <c r="A2210" s="23">
        <v>2021</v>
      </c>
      <c r="B2210" s="23" t="s">
        <v>1886</v>
      </c>
      <c r="C2210" s="22" t="s">
        <v>60</v>
      </c>
      <c r="D2210" s="23" t="s">
        <v>3562</v>
      </c>
      <c r="E2210" s="34" t="s">
        <v>207</v>
      </c>
      <c r="F2210" s="36">
        <v>17</v>
      </c>
      <c r="G2210" s="25">
        <v>1.8559999999999999</v>
      </c>
    </row>
    <row r="2211" spans="1:7">
      <c r="A2211" s="23">
        <v>2021</v>
      </c>
      <c r="B2211" s="23" t="s">
        <v>1886</v>
      </c>
      <c r="C2211" s="22" t="s">
        <v>60</v>
      </c>
      <c r="D2211" s="23" t="s">
        <v>3562</v>
      </c>
      <c r="E2211" s="34" t="s">
        <v>205</v>
      </c>
      <c r="F2211" s="36">
        <v>12</v>
      </c>
      <c r="G2211" s="25">
        <v>1.3667499999999999</v>
      </c>
    </row>
    <row r="2212" spans="1:7">
      <c r="A2212" s="23">
        <v>2021</v>
      </c>
      <c r="B2212" s="23" t="s">
        <v>1886</v>
      </c>
      <c r="C2212" s="22" t="s">
        <v>60</v>
      </c>
      <c r="D2212" s="23" t="s">
        <v>3562</v>
      </c>
      <c r="E2212" s="34" t="s">
        <v>206</v>
      </c>
      <c r="F2212" s="36">
        <v>58</v>
      </c>
      <c r="G2212" s="25">
        <v>5.1042500000000022</v>
      </c>
    </row>
    <row r="2213" spans="1:7">
      <c r="A2213" s="23">
        <v>2021</v>
      </c>
      <c r="B2213" s="23" t="s">
        <v>1886</v>
      </c>
      <c r="C2213" s="22" t="s">
        <v>60</v>
      </c>
      <c r="D2213" s="23" t="s">
        <v>3562</v>
      </c>
      <c r="E2213" s="34" t="s">
        <v>204</v>
      </c>
      <c r="F2213" s="36">
        <v>3</v>
      </c>
      <c r="G2213" s="25">
        <v>0.32499999999999996</v>
      </c>
    </row>
    <row r="2214" spans="1:7">
      <c r="A2214" s="23">
        <v>2021</v>
      </c>
      <c r="B2214" s="23" t="s">
        <v>1886</v>
      </c>
      <c r="C2214" s="22" t="s">
        <v>60</v>
      </c>
      <c r="D2214" s="23" t="s">
        <v>3561</v>
      </c>
      <c r="E2214" s="34" t="s">
        <v>207</v>
      </c>
      <c r="F2214" s="36">
        <v>25</v>
      </c>
      <c r="G2214" s="25">
        <v>24.5</v>
      </c>
    </row>
    <row r="2215" spans="1:7">
      <c r="A2215" s="23">
        <v>2021</v>
      </c>
      <c r="B2215" s="23" t="s">
        <v>1886</v>
      </c>
      <c r="C2215" s="22" t="s">
        <v>60</v>
      </c>
      <c r="D2215" s="23" t="s">
        <v>3561</v>
      </c>
      <c r="E2215" s="34" t="s">
        <v>205</v>
      </c>
      <c r="F2215" s="36">
        <v>1</v>
      </c>
      <c r="G2215" s="25">
        <v>1</v>
      </c>
    </row>
    <row r="2216" spans="1:7">
      <c r="A2216" s="23">
        <v>2021</v>
      </c>
      <c r="B2216" s="23" t="s">
        <v>1886</v>
      </c>
      <c r="C2216" s="22" t="s">
        <v>60</v>
      </c>
      <c r="D2216" s="23" t="s">
        <v>3561</v>
      </c>
      <c r="E2216" s="34" t="s">
        <v>206</v>
      </c>
      <c r="F2216" s="36">
        <v>8</v>
      </c>
      <c r="G2216" s="25">
        <v>8</v>
      </c>
    </row>
    <row r="2217" spans="1:7">
      <c r="A2217" s="23">
        <v>2021</v>
      </c>
      <c r="B2217" s="23" t="s">
        <v>1886</v>
      </c>
      <c r="C2217" s="22" t="s">
        <v>70</v>
      </c>
      <c r="D2217" s="23" t="s">
        <v>3562</v>
      </c>
      <c r="E2217" s="34" t="s">
        <v>3570</v>
      </c>
      <c r="F2217" s="36">
        <v>7</v>
      </c>
      <c r="G2217" s="25">
        <v>0.42825000000000002</v>
      </c>
    </row>
    <row r="2218" spans="1:7">
      <c r="A2218" s="23">
        <v>2021</v>
      </c>
      <c r="B2218" s="23" t="s">
        <v>1886</v>
      </c>
      <c r="C2218" s="22" t="s">
        <v>70</v>
      </c>
      <c r="D2218" s="23" t="s">
        <v>3562</v>
      </c>
      <c r="E2218" s="34" t="s">
        <v>207</v>
      </c>
      <c r="F2218" s="36">
        <v>13</v>
      </c>
      <c r="G2218" s="25">
        <v>0.65425</v>
      </c>
    </row>
    <row r="2219" spans="1:7">
      <c r="A2219" s="23">
        <v>2021</v>
      </c>
      <c r="B2219" s="23" t="s">
        <v>1886</v>
      </c>
      <c r="C2219" s="22" t="s">
        <v>70</v>
      </c>
      <c r="D2219" s="23" t="s">
        <v>3562</v>
      </c>
      <c r="E2219" s="34" t="s">
        <v>205</v>
      </c>
      <c r="F2219" s="36">
        <v>4</v>
      </c>
      <c r="G2219" s="25">
        <v>0.25</v>
      </c>
    </row>
    <row r="2220" spans="1:7">
      <c r="A2220" s="23">
        <v>2021</v>
      </c>
      <c r="B2220" s="23" t="s">
        <v>1886</v>
      </c>
      <c r="C2220" s="22" t="s">
        <v>70</v>
      </c>
      <c r="D2220" s="23" t="s">
        <v>3562</v>
      </c>
      <c r="E2220" s="34" t="s">
        <v>206</v>
      </c>
      <c r="F2220" s="36">
        <v>29</v>
      </c>
      <c r="G2220" s="25">
        <v>2.3899999999999997</v>
      </c>
    </row>
    <row r="2221" spans="1:7">
      <c r="A2221" s="23">
        <v>2021</v>
      </c>
      <c r="B2221" s="23" t="s">
        <v>1886</v>
      </c>
      <c r="C2221" s="22" t="s">
        <v>70</v>
      </c>
      <c r="D2221" s="23" t="s">
        <v>3562</v>
      </c>
      <c r="E2221" s="34" t="s">
        <v>204</v>
      </c>
      <c r="F2221" s="36">
        <v>18</v>
      </c>
      <c r="G2221" s="25">
        <v>1.4</v>
      </c>
    </row>
    <row r="2222" spans="1:7">
      <c r="A2222" s="23">
        <v>2021</v>
      </c>
      <c r="B2222" s="23" t="s">
        <v>1886</v>
      </c>
      <c r="C2222" s="22" t="s">
        <v>70</v>
      </c>
      <c r="D2222" s="23" t="s">
        <v>3561</v>
      </c>
      <c r="E2222" s="34" t="s">
        <v>3570</v>
      </c>
      <c r="F2222" s="36">
        <v>1</v>
      </c>
      <c r="G2222" s="25">
        <v>1</v>
      </c>
    </row>
    <row r="2223" spans="1:7">
      <c r="A2223" s="23">
        <v>2021</v>
      </c>
      <c r="B2223" s="23" t="s">
        <v>1886</v>
      </c>
      <c r="C2223" s="22" t="s">
        <v>70</v>
      </c>
      <c r="D2223" s="23" t="s">
        <v>3561</v>
      </c>
      <c r="E2223" s="34" t="s">
        <v>207</v>
      </c>
      <c r="F2223" s="36">
        <v>37</v>
      </c>
      <c r="G2223" s="25">
        <v>36</v>
      </c>
    </row>
    <row r="2224" spans="1:7">
      <c r="A2224" s="23">
        <v>2021</v>
      </c>
      <c r="B2224" s="23" t="s">
        <v>1886</v>
      </c>
      <c r="C2224" s="22" t="s">
        <v>70</v>
      </c>
      <c r="D2224" s="23" t="s">
        <v>3561</v>
      </c>
      <c r="E2224" s="34" t="s">
        <v>205</v>
      </c>
      <c r="F2224" s="36">
        <v>1</v>
      </c>
      <c r="G2224" s="25">
        <v>1</v>
      </c>
    </row>
    <row r="2225" spans="1:7">
      <c r="A2225" s="23">
        <v>2021</v>
      </c>
      <c r="B2225" s="23" t="s">
        <v>1886</v>
      </c>
      <c r="C2225" s="22" t="s">
        <v>70</v>
      </c>
      <c r="D2225" s="23" t="s">
        <v>3561</v>
      </c>
      <c r="E2225" s="34" t="s">
        <v>206</v>
      </c>
      <c r="F2225" s="36">
        <v>8</v>
      </c>
      <c r="G2225" s="25">
        <v>7.5</v>
      </c>
    </row>
    <row r="2226" spans="1:7">
      <c r="A2226" s="23">
        <v>2021</v>
      </c>
      <c r="B2226" s="23" t="s">
        <v>1886</v>
      </c>
      <c r="C2226" s="22" t="s">
        <v>76</v>
      </c>
      <c r="D2226" s="23" t="s">
        <v>3562</v>
      </c>
      <c r="E2226" s="34" t="s">
        <v>3570</v>
      </c>
      <c r="F2226" s="36">
        <v>3</v>
      </c>
      <c r="G2226" s="25">
        <v>0.52499999999999991</v>
      </c>
    </row>
    <row r="2227" spans="1:7">
      <c r="A2227" s="23">
        <v>2021</v>
      </c>
      <c r="B2227" s="23" t="s">
        <v>1886</v>
      </c>
      <c r="C2227" s="22" t="s">
        <v>76</v>
      </c>
      <c r="D2227" s="23" t="s">
        <v>3562</v>
      </c>
      <c r="E2227" s="34" t="s">
        <v>207</v>
      </c>
      <c r="F2227" s="36">
        <v>17</v>
      </c>
      <c r="G2227" s="25">
        <v>2.5124999999999997</v>
      </c>
    </row>
    <row r="2228" spans="1:7">
      <c r="A2228" s="23">
        <v>2021</v>
      </c>
      <c r="B2228" s="23" t="s">
        <v>1886</v>
      </c>
      <c r="C2228" s="22" t="s">
        <v>76</v>
      </c>
      <c r="D2228" s="23" t="s">
        <v>3562</v>
      </c>
      <c r="E2228" s="34" t="s">
        <v>205</v>
      </c>
      <c r="F2228" s="36">
        <v>58</v>
      </c>
      <c r="G2228" s="25">
        <v>9.2620000000000005</v>
      </c>
    </row>
    <row r="2229" spans="1:7">
      <c r="A2229" s="23">
        <v>2021</v>
      </c>
      <c r="B2229" s="23" t="s">
        <v>1886</v>
      </c>
      <c r="C2229" s="22" t="s">
        <v>76</v>
      </c>
      <c r="D2229" s="23" t="s">
        <v>3562</v>
      </c>
      <c r="E2229" s="34" t="s">
        <v>3569</v>
      </c>
      <c r="F2229" s="36">
        <v>2</v>
      </c>
      <c r="G2229" s="25">
        <v>0.2</v>
      </c>
    </row>
    <row r="2230" spans="1:7">
      <c r="A2230" s="23">
        <v>2021</v>
      </c>
      <c r="B2230" s="23" t="s">
        <v>1886</v>
      </c>
      <c r="C2230" s="22" t="s">
        <v>76</v>
      </c>
      <c r="D2230" s="23" t="s">
        <v>3562</v>
      </c>
      <c r="E2230" s="34" t="s">
        <v>206</v>
      </c>
      <c r="F2230" s="36">
        <v>160</v>
      </c>
      <c r="G2230" s="25">
        <v>29.25375</v>
      </c>
    </row>
    <row r="2231" spans="1:7">
      <c r="A2231" s="23">
        <v>2021</v>
      </c>
      <c r="B2231" s="23" t="s">
        <v>1886</v>
      </c>
      <c r="C2231" s="22" t="s">
        <v>76</v>
      </c>
      <c r="D2231" s="23" t="s">
        <v>3562</v>
      </c>
      <c r="E2231" s="34" t="s">
        <v>204</v>
      </c>
      <c r="F2231" s="36">
        <v>74</v>
      </c>
      <c r="G2231" s="25">
        <v>13.759749999999999</v>
      </c>
    </row>
    <row r="2232" spans="1:7">
      <c r="A2232" s="23">
        <v>2021</v>
      </c>
      <c r="B2232" s="23" t="s">
        <v>1886</v>
      </c>
      <c r="C2232" s="22" t="s">
        <v>76</v>
      </c>
      <c r="D2232" s="23" t="s">
        <v>3561</v>
      </c>
      <c r="E2232" s="34" t="s">
        <v>207</v>
      </c>
      <c r="F2232" s="36">
        <v>28</v>
      </c>
      <c r="G2232" s="25">
        <v>28</v>
      </c>
    </row>
    <row r="2233" spans="1:7">
      <c r="A2233" s="23">
        <v>2021</v>
      </c>
      <c r="B2233" s="23" t="s">
        <v>1886</v>
      </c>
      <c r="C2233" s="22" t="s">
        <v>76</v>
      </c>
      <c r="D2233" s="23" t="s">
        <v>3561</v>
      </c>
      <c r="E2233" s="34" t="s">
        <v>205</v>
      </c>
      <c r="F2233" s="36">
        <v>1</v>
      </c>
      <c r="G2233" s="25">
        <v>1</v>
      </c>
    </row>
    <row r="2234" spans="1:7">
      <c r="A2234" s="23">
        <v>2021</v>
      </c>
      <c r="B2234" s="23" t="s">
        <v>1886</v>
      </c>
      <c r="C2234" s="22" t="s">
        <v>76</v>
      </c>
      <c r="D2234" s="23" t="s">
        <v>3561</v>
      </c>
      <c r="E2234" s="34" t="s">
        <v>3569</v>
      </c>
      <c r="F2234" s="36">
        <v>1</v>
      </c>
      <c r="G2234" s="25">
        <v>1</v>
      </c>
    </row>
    <row r="2235" spans="1:7">
      <c r="A2235" s="23">
        <v>2021</v>
      </c>
      <c r="B2235" s="23" t="s">
        <v>1886</v>
      </c>
      <c r="C2235" s="22" t="s">
        <v>76</v>
      </c>
      <c r="D2235" s="23" t="s">
        <v>3561</v>
      </c>
      <c r="E2235" s="34" t="s">
        <v>206</v>
      </c>
      <c r="F2235" s="36">
        <v>30</v>
      </c>
      <c r="G2235" s="25">
        <v>29.5</v>
      </c>
    </row>
    <row r="2236" spans="1:7">
      <c r="A2236" s="23">
        <v>2021</v>
      </c>
      <c r="B2236" s="23" t="s">
        <v>1886</v>
      </c>
      <c r="C2236" s="22" t="s">
        <v>76</v>
      </c>
      <c r="D2236" s="23" t="s">
        <v>3561</v>
      </c>
      <c r="E2236" s="34" t="s">
        <v>204</v>
      </c>
      <c r="F2236" s="36">
        <v>1</v>
      </c>
      <c r="G2236" s="25">
        <v>1</v>
      </c>
    </row>
    <row r="2237" spans="1:7">
      <c r="A2237" s="23">
        <v>2021</v>
      </c>
      <c r="B2237" s="23" t="s">
        <v>1886</v>
      </c>
      <c r="C2237" s="22" t="s">
        <v>83</v>
      </c>
      <c r="D2237" s="23" t="s">
        <v>3562</v>
      </c>
      <c r="E2237" s="34" t="s">
        <v>207</v>
      </c>
      <c r="F2237" s="36">
        <v>3</v>
      </c>
      <c r="G2237" s="25">
        <v>0.26500000000000001</v>
      </c>
    </row>
    <row r="2238" spans="1:7">
      <c r="A2238" s="23">
        <v>2021</v>
      </c>
      <c r="B2238" s="23" t="s">
        <v>1886</v>
      </c>
      <c r="C2238" s="22" t="s">
        <v>83</v>
      </c>
      <c r="D2238" s="23" t="s">
        <v>3562</v>
      </c>
      <c r="E2238" s="34" t="s">
        <v>206</v>
      </c>
      <c r="F2238" s="36">
        <v>2</v>
      </c>
      <c r="G2238" s="25">
        <v>0.25</v>
      </c>
    </row>
    <row r="2239" spans="1:7">
      <c r="A2239" s="23">
        <v>2021</v>
      </c>
      <c r="B2239" s="23" t="s">
        <v>1886</v>
      </c>
      <c r="C2239" s="22" t="s">
        <v>83</v>
      </c>
      <c r="D2239" s="23" t="s">
        <v>3562</v>
      </c>
      <c r="E2239" s="34" t="s">
        <v>204</v>
      </c>
      <c r="F2239" s="36">
        <v>1</v>
      </c>
      <c r="G2239" s="25">
        <v>0.15</v>
      </c>
    </row>
    <row r="2240" spans="1:7">
      <c r="A2240" s="23">
        <v>2021</v>
      </c>
      <c r="B2240" s="23" t="s">
        <v>1886</v>
      </c>
      <c r="C2240" s="22" t="s">
        <v>83</v>
      </c>
      <c r="D2240" s="23" t="s">
        <v>3561</v>
      </c>
      <c r="E2240" s="34" t="s">
        <v>207</v>
      </c>
      <c r="F2240" s="36">
        <v>1</v>
      </c>
      <c r="G2240" s="25">
        <v>0.5</v>
      </c>
    </row>
    <row r="2241" spans="1:7">
      <c r="A2241" s="23">
        <v>2021</v>
      </c>
      <c r="B2241" s="23" t="s">
        <v>1886</v>
      </c>
      <c r="C2241" s="22" t="s">
        <v>83</v>
      </c>
      <c r="D2241" s="23" t="s">
        <v>3561</v>
      </c>
      <c r="E2241" s="34" t="s">
        <v>205</v>
      </c>
      <c r="F2241" s="36">
        <v>1</v>
      </c>
      <c r="G2241" s="25">
        <v>1</v>
      </c>
    </row>
    <row r="2242" spans="1:7">
      <c r="A2242" s="23">
        <v>2021</v>
      </c>
      <c r="B2242" s="23" t="s">
        <v>1886</v>
      </c>
      <c r="C2242" s="22" t="s">
        <v>86</v>
      </c>
      <c r="D2242" s="23" t="s">
        <v>3562</v>
      </c>
      <c r="E2242" s="34" t="s">
        <v>3570</v>
      </c>
      <c r="F2242" s="36">
        <v>2</v>
      </c>
      <c r="G2242" s="25">
        <v>0.17499999999999999</v>
      </c>
    </row>
    <row r="2243" spans="1:7">
      <c r="A2243" s="23">
        <v>2021</v>
      </c>
      <c r="B2243" s="23" t="s">
        <v>1886</v>
      </c>
      <c r="C2243" s="22" t="s">
        <v>86</v>
      </c>
      <c r="D2243" s="23" t="s">
        <v>3562</v>
      </c>
      <c r="E2243" s="34" t="s">
        <v>207</v>
      </c>
      <c r="F2243" s="36">
        <v>11</v>
      </c>
      <c r="G2243" s="25">
        <v>0.94275000000000009</v>
      </c>
    </row>
    <row r="2244" spans="1:7">
      <c r="A2244" s="23">
        <v>2021</v>
      </c>
      <c r="B2244" s="23" t="s">
        <v>1886</v>
      </c>
      <c r="C2244" s="22" t="s">
        <v>86</v>
      </c>
      <c r="D2244" s="23" t="s">
        <v>3562</v>
      </c>
      <c r="E2244" s="34" t="s">
        <v>205</v>
      </c>
      <c r="F2244" s="36">
        <v>6</v>
      </c>
      <c r="G2244" s="25">
        <v>0.61399999999999999</v>
      </c>
    </row>
    <row r="2245" spans="1:7">
      <c r="A2245" s="23">
        <v>2021</v>
      </c>
      <c r="B2245" s="23" t="s">
        <v>1886</v>
      </c>
      <c r="C2245" s="22" t="s">
        <v>86</v>
      </c>
      <c r="D2245" s="23" t="s">
        <v>3562</v>
      </c>
      <c r="E2245" s="34" t="s">
        <v>206</v>
      </c>
      <c r="F2245" s="36">
        <v>23</v>
      </c>
      <c r="G2245" s="25">
        <v>2.1752500000000001</v>
      </c>
    </row>
    <row r="2246" spans="1:7">
      <c r="A2246" s="23">
        <v>2021</v>
      </c>
      <c r="B2246" s="23" t="s">
        <v>1886</v>
      </c>
      <c r="C2246" s="22" t="s">
        <v>86</v>
      </c>
      <c r="D2246" s="23" t="s">
        <v>3562</v>
      </c>
      <c r="E2246" s="34" t="s">
        <v>204</v>
      </c>
      <c r="F2246" s="36">
        <v>13</v>
      </c>
      <c r="G2246" s="25">
        <v>1.2750000000000001</v>
      </c>
    </row>
    <row r="2247" spans="1:7">
      <c r="A2247" s="23">
        <v>2021</v>
      </c>
      <c r="B2247" s="23" t="s">
        <v>1886</v>
      </c>
      <c r="C2247" s="22" t="s">
        <v>86</v>
      </c>
      <c r="D2247" s="23" t="s">
        <v>3561</v>
      </c>
      <c r="E2247" s="34" t="s">
        <v>207</v>
      </c>
      <c r="F2247" s="36">
        <v>13</v>
      </c>
      <c r="G2247" s="25">
        <v>13</v>
      </c>
    </row>
    <row r="2248" spans="1:7">
      <c r="A2248" s="23">
        <v>2021</v>
      </c>
      <c r="B2248" s="23" t="s">
        <v>1886</v>
      </c>
      <c r="C2248" s="22" t="s">
        <v>86</v>
      </c>
      <c r="D2248" s="23" t="s">
        <v>3561</v>
      </c>
      <c r="E2248" s="34" t="s">
        <v>205</v>
      </c>
      <c r="F2248" s="36">
        <v>1</v>
      </c>
      <c r="G2248" s="25">
        <v>1</v>
      </c>
    </row>
    <row r="2249" spans="1:7">
      <c r="A2249" s="23">
        <v>2021</v>
      </c>
      <c r="B2249" s="23" t="s">
        <v>1886</v>
      </c>
      <c r="C2249" s="22" t="s">
        <v>86</v>
      </c>
      <c r="D2249" s="23" t="s">
        <v>3561</v>
      </c>
      <c r="E2249" s="34" t="s">
        <v>206</v>
      </c>
      <c r="F2249" s="36">
        <v>12</v>
      </c>
      <c r="G2249" s="25">
        <v>10.5</v>
      </c>
    </row>
    <row r="2250" spans="1:7">
      <c r="A2250" s="23">
        <v>2021</v>
      </c>
      <c r="B2250" s="23" t="s">
        <v>1886</v>
      </c>
      <c r="C2250" s="22" t="s">
        <v>89</v>
      </c>
      <c r="D2250" s="23" t="s">
        <v>3562</v>
      </c>
      <c r="E2250" s="34" t="s">
        <v>205</v>
      </c>
      <c r="F2250" s="36">
        <v>2</v>
      </c>
      <c r="G2250" s="25">
        <v>0.10625000000000001</v>
      </c>
    </row>
    <row r="2251" spans="1:7">
      <c r="A2251" s="23">
        <v>2021</v>
      </c>
      <c r="B2251" s="23" t="s">
        <v>1886</v>
      </c>
      <c r="C2251" s="22" t="s">
        <v>89</v>
      </c>
      <c r="D2251" s="23" t="s">
        <v>3561</v>
      </c>
      <c r="E2251" s="34" t="s">
        <v>207</v>
      </c>
      <c r="F2251" s="36">
        <v>5</v>
      </c>
      <c r="G2251" s="25">
        <v>5</v>
      </c>
    </row>
    <row r="2252" spans="1:7">
      <c r="A2252" s="23">
        <v>2021</v>
      </c>
      <c r="B2252" s="23" t="s">
        <v>1886</v>
      </c>
      <c r="C2252" s="22" t="s">
        <v>89</v>
      </c>
      <c r="D2252" s="23" t="s">
        <v>3561</v>
      </c>
      <c r="E2252" s="34" t="s">
        <v>205</v>
      </c>
      <c r="F2252" s="36">
        <v>2</v>
      </c>
      <c r="G2252" s="25">
        <v>2</v>
      </c>
    </row>
    <row r="2253" spans="1:7">
      <c r="A2253" s="23">
        <v>2021</v>
      </c>
      <c r="B2253" s="23" t="s">
        <v>1886</v>
      </c>
      <c r="C2253" s="22" t="s">
        <v>89</v>
      </c>
      <c r="D2253" s="23" t="s">
        <v>3561</v>
      </c>
      <c r="E2253" s="34" t="s">
        <v>206</v>
      </c>
      <c r="F2253" s="36">
        <v>14</v>
      </c>
      <c r="G2253" s="25">
        <v>13</v>
      </c>
    </row>
    <row r="2254" spans="1:7">
      <c r="A2254" s="23">
        <v>2021</v>
      </c>
      <c r="B2254" s="23" t="s">
        <v>1886</v>
      </c>
      <c r="C2254" s="22" t="s">
        <v>94</v>
      </c>
      <c r="D2254" s="23" t="s">
        <v>3562</v>
      </c>
      <c r="E2254" s="34" t="s">
        <v>207</v>
      </c>
      <c r="F2254" s="36">
        <v>9</v>
      </c>
      <c r="G2254" s="25">
        <v>0.72125000000000006</v>
      </c>
    </row>
    <row r="2255" spans="1:7">
      <c r="A2255" s="23">
        <v>2021</v>
      </c>
      <c r="B2255" s="23" t="s">
        <v>1886</v>
      </c>
      <c r="C2255" s="22" t="s">
        <v>94</v>
      </c>
      <c r="D2255" s="23" t="s">
        <v>3562</v>
      </c>
      <c r="E2255" s="34" t="s">
        <v>205</v>
      </c>
      <c r="F2255" s="36">
        <v>4</v>
      </c>
      <c r="G2255" s="25">
        <v>0.21825</v>
      </c>
    </row>
    <row r="2256" spans="1:7">
      <c r="A2256" s="23">
        <v>2021</v>
      </c>
      <c r="B2256" s="23" t="s">
        <v>1886</v>
      </c>
      <c r="C2256" s="22" t="s">
        <v>94</v>
      </c>
      <c r="D2256" s="23" t="s">
        <v>3562</v>
      </c>
      <c r="E2256" s="34" t="s">
        <v>206</v>
      </c>
      <c r="F2256" s="36">
        <v>9</v>
      </c>
      <c r="G2256" s="25">
        <v>0.71875</v>
      </c>
    </row>
    <row r="2257" spans="1:7">
      <c r="A2257" s="23">
        <v>2021</v>
      </c>
      <c r="B2257" s="23" t="s">
        <v>1886</v>
      </c>
      <c r="C2257" s="22" t="s">
        <v>94</v>
      </c>
      <c r="D2257" s="23" t="s">
        <v>3562</v>
      </c>
      <c r="E2257" s="34" t="s">
        <v>204</v>
      </c>
      <c r="F2257" s="36">
        <v>1</v>
      </c>
      <c r="G2257" s="25">
        <v>0.1</v>
      </c>
    </row>
    <row r="2258" spans="1:7">
      <c r="A2258" s="23">
        <v>2021</v>
      </c>
      <c r="B2258" s="23" t="s">
        <v>1886</v>
      </c>
      <c r="C2258" s="22" t="s">
        <v>94</v>
      </c>
      <c r="D2258" s="23" t="s">
        <v>3561</v>
      </c>
      <c r="E2258" s="34" t="s">
        <v>207</v>
      </c>
      <c r="F2258" s="36">
        <v>21</v>
      </c>
      <c r="G2258" s="25">
        <v>21</v>
      </c>
    </row>
    <row r="2259" spans="1:7">
      <c r="A2259" s="23">
        <v>2021</v>
      </c>
      <c r="B2259" s="23" t="s">
        <v>1886</v>
      </c>
      <c r="C2259" s="22" t="s">
        <v>94</v>
      </c>
      <c r="D2259" s="23" t="s">
        <v>3561</v>
      </c>
      <c r="E2259" s="34" t="s">
        <v>205</v>
      </c>
      <c r="F2259" s="36">
        <v>1</v>
      </c>
      <c r="G2259" s="25">
        <v>1</v>
      </c>
    </row>
    <row r="2260" spans="1:7">
      <c r="A2260" s="23">
        <v>2021</v>
      </c>
      <c r="B2260" s="23" t="s">
        <v>1886</v>
      </c>
      <c r="C2260" s="22" t="s">
        <v>94</v>
      </c>
      <c r="D2260" s="23" t="s">
        <v>3561</v>
      </c>
      <c r="E2260" s="34" t="s">
        <v>206</v>
      </c>
      <c r="F2260" s="36">
        <v>5</v>
      </c>
      <c r="G2260" s="25">
        <v>5</v>
      </c>
    </row>
    <row r="2261" spans="1:7">
      <c r="A2261" s="23">
        <v>2021</v>
      </c>
      <c r="B2261" s="23" t="s">
        <v>1886</v>
      </c>
      <c r="C2261" s="22" t="s">
        <v>100</v>
      </c>
      <c r="D2261" s="23" t="s">
        <v>3562</v>
      </c>
      <c r="E2261" s="34" t="s">
        <v>207</v>
      </c>
      <c r="F2261" s="36">
        <v>10</v>
      </c>
      <c r="G2261" s="25">
        <v>1.6700000000000002</v>
      </c>
    </row>
    <row r="2262" spans="1:7">
      <c r="A2262" s="23">
        <v>2021</v>
      </c>
      <c r="B2262" s="23" t="s">
        <v>1886</v>
      </c>
      <c r="C2262" s="22" t="s">
        <v>100</v>
      </c>
      <c r="D2262" s="23" t="s">
        <v>3562</v>
      </c>
      <c r="E2262" s="34" t="s">
        <v>205</v>
      </c>
      <c r="F2262" s="36">
        <v>1</v>
      </c>
      <c r="G2262" s="25">
        <v>0.05</v>
      </c>
    </row>
    <row r="2263" spans="1:7">
      <c r="A2263" s="23">
        <v>2021</v>
      </c>
      <c r="B2263" s="23" t="s">
        <v>1886</v>
      </c>
      <c r="C2263" s="22" t="s">
        <v>100</v>
      </c>
      <c r="D2263" s="23" t="s">
        <v>3562</v>
      </c>
      <c r="E2263" s="34" t="s">
        <v>206</v>
      </c>
      <c r="F2263" s="36">
        <v>15</v>
      </c>
      <c r="G2263" s="25">
        <v>3.7342499999999998</v>
      </c>
    </row>
    <row r="2264" spans="1:7">
      <c r="A2264" s="23">
        <v>2021</v>
      </c>
      <c r="B2264" s="23" t="s">
        <v>1886</v>
      </c>
      <c r="C2264" s="22" t="s">
        <v>100</v>
      </c>
      <c r="D2264" s="23" t="s">
        <v>3562</v>
      </c>
      <c r="E2264" s="34" t="s">
        <v>204</v>
      </c>
      <c r="F2264" s="36">
        <v>5</v>
      </c>
      <c r="G2264" s="25">
        <v>0.9</v>
      </c>
    </row>
    <row r="2265" spans="1:7">
      <c r="A2265" s="23">
        <v>2021</v>
      </c>
      <c r="B2265" s="23" t="s">
        <v>1886</v>
      </c>
      <c r="C2265" s="22" t="s">
        <v>100</v>
      </c>
      <c r="D2265" s="23" t="s">
        <v>3561</v>
      </c>
      <c r="E2265" s="34" t="s">
        <v>207</v>
      </c>
      <c r="F2265" s="36">
        <v>19</v>
      </c>
      <c r="G2265" s="25">
        <v>19</v>
      </c>
    </row>
    <row r="2266" spans="1:7">
      <c r="A2266" s="23">
        <v>2021</v>
      </c>
      <c r="B2266" s="23" t="s">
        <v>1886</v>
      </c>
      <c r="C2266" s="22" t="s">
        <v>100</v>
      </c>
      <c r="D2266" s="23" t="s">
        <v>3561</v>
      </c>
      <c r="E2266" s="34" t="s">
        <v>205</v>
      </c>
      <c r="F2266" s="36">
        <v>1</v>
      </c>
      <c r="G2266" s="25">
        <v>1</v>
      </c>
    </row>
    <row r="2267" spans="1:7">
      <c r="A2267" s="23">
        <v>2021</v>
      </c>
      <c r="B2267" s="23" t="s">
        <v>1886</v>
      </c>
      <c r="C2267" s="22" t="s">
        <v>100</v>
      </c>
      <c r="D2267" s="23" t="s">
        <v>3561</v>
      </c>
      <c r="E2267" s="34" t="s">
        <v>206</v>
      </c>
      <c r="F2267" s="36">
        <v>4</v>
      </c>
      <c r="G2267" s="25">
        <v>4</v>
      </c>
    </row>
    <row r="2268" spans="1:7">
      <c r="A2268" s="23">
        <v>2021</v>
      </c>
      <c r="B2268" s="23" t="s">
        <v>1886</v>
      </c>
      <c r="C2268" s="22" t="s">
        <v>100</v>
      </c>
      <c r="D2268" s="23" t="s">
        <v>3561</v>
      </c>
      <c r="E2268" s="34" t="s">
        <v>204</v>
      </c>
      <c r="F2268" s="36">
        <v>3</v>
      </c>
      <c r="G2268" s="25">
        <v>3</v>
      </c>
    </row>
    <row r="2269" spans="1:7">
      <c r="A2269" s="23">
        <v>2021</v>
      </c>
      <c r="B2269" s="23" t="s">
        <v>1886</v>
      </c>
      <c r="C2269" s="22" t="s">
        <v>104</v>
      </c>
      <c r="D2269" s="23" t="s">
        <v>3562</v>
      </c>
      <c r="E2269" s="34" t="s">
        <v>3570</v>
      </c>
      <c r="F2269" s="36">
        <v>9</v>
      </c>
      <c r="G2269" s="25">
        <v>0.73649999999999993</v>
      </c>
    </row>
    <row r="2270" spans="1:7">
      <c r="A2270" s="23">
        <v>2021</v>
      </c>
      <c r="B2270" s="23" t="s">
        <v>1886</v>
      </c>
      <c r="C2270" s="22" t="s">
        <v>104</v>
      </c>
      <c r="D2270" s="23" t="s">
        <v>3562</v>
      </c>
      <c r="E2270" s="34" t="s">
        <v>207</v>
      </c>
      <c r="F2270" s="36">
        <v>34</v>
      </c>
      <c r="G2270" s="25">
        <v>2.8907500000000006</v>
      </c>
    </row>
    <row r="2271" spans="1:7">
      <c r="A2271" s="23">
        <v>2021</v>
      </c>
      <c r="B2271" s="23" t="s">
        <v>1886</v>
      </c>
      <c r="C2271" s="22" t="s">
        <v>104</v>
      </c>
      <c r="D2271" s="23" t="s">
        <v>3562</v>
      </c>
      <c r="E2271" s="34" t="s">
        <v>205</v>
      </c>
      <c r="F2271" s="36">
        <v>49</v>
      </c>
      <c r="G2271" s="25">
        <v>6.7814999999999976</v>
      </c>
    </row>
    <row r="2272" spans="1:7">
      <c r="A2272" s="23">
        <v>2021</v>
      </c>
      <c r="B2272" s="23" t="s">
        <v>1886</v>
      </c>
      <c r="C2272" s="22" t="s">
        <v>104</v>
      </c>
      <c r="D2272" s="23" t="s">
        <v>3562</v>
      </c>
      <c r="E2272" s="34" t="s">
        <v>206</v>
      </c>
      <c r="F2272" s="36">
        <v>156</v>
      </c>
      <c r="G2272" s="25">
        <v>17.10575</v>
      </c>
    </row>
    <row r="2273" spans="1:7">
      <c r="A2273" s="23">
        <v>2021</v>
      </c>
      <c r="B2273" s="23" t="s">
        <v>1886</v>
      </c>
      <c r="C2273" s="22" t="s">
        <v>104</v>
      </c>
      <c r="D2273" s="23" t="s">
        <v>3562</v>
      </c>
      <c r="E2273" s="34" t="s">
        <v>204</v>
      </c>
      <c r="F2273" s="36">
        <v>62</v>
      </c>
      <c r="G2273" s="25">
        <v>8.6574999999999989</v>
      </c>
    </row>
    <row r="2274" spans="1:7">
      <c r="A2274" s="23">
        <v>2021</v>
      </c>
      <c r="B2274" s="23" t="s">
        <v>1886</v>
      </c>
      <c r="C2274" s="22" t="s">
        <v>104</v>
      </c>
      <c r="D2274" s="23" t="s">
        <v>3561</v>
      </c>
      <c r="E2274" s="34" t="s">
        <v>207</v>
      </c>
      <c r="F2274" s="36">
        <v>76</v>
      </c>
      <c r="G2274" s="25">
        <v>76</v>
      </c>
    </row>
    <row r="2275" spans="1:7">
      <c r="A2275" s="23">
        <v>2021</v>
      </c>
      <c r="B2275" s="23" t="s">
        <v>1886</v>
      </c>
      <c r="C2275" s="22" t="s">
        <v>104</v>
      </c>
      <c r="D2275" s="23" t="s">
        <v>3561</v>
      </c>
      <c r="E2275" s="34" t="s">
        <v>205</v>
      </c>
      <c r="F2275" s="36">
        <v>2</v>
      </c>
      <c r="G2275" s="25">
        <v>2</v>
      </c>
    </row>
    <row r="2276" spans="1:7">
      <c r="A2276" s="23">
        <v>2021</v>
      </c>
      <c r="B2276" s="23" t="s">
        <v>1886</v>
      </c>
      <c r="C2276" s="22" t="s">
        <v>104</v>
      </c>
      <c r="D2276" s="23" t="s">
        <v>3561</v>
      </c>
      <c r="E2276" s="34" t="s">
        <v>206</v>
      </c>
      <c r="F2276" s="36">
        <v>19</v>
      </c>
      <c r="G2276" s="25">
        <v>19</v>
      </c>
    </row>
    <row r="2277" spans="1:7">
      <c r="A2277" s="23">
        <v>2021</v>
      </c>
      <c r="B2277" s="23" t="s">
        <v>1886</v>
      </c>
      <c r="C2277" s="22" t="s">
        <v>120</v>
      </c>
      <c r="D2277" s="23" t="s">
        <v>3562</v>
      </c>
      <c r="E2277" s="34" t="s">
        <v>3570</v>
      </c>
      <c r="F2277" s="36">
        <v>1</v>
      </c>
      <c r="G2277" s="25">
        <v>5.2500000000000005E-2</v>
      </c>
    </row>
    <row r="2278" spans="1:7">
      <c r="A2278" s="23">
        <v>2021</v>
      </c>
      <c r="B2278" s="23" t="s">
        <v>1886</v>
      </c>
      <c r="C2278" s="22" t="s">
        <v>120</v>
      </c>
      <c r="D2278" s="23" t="s">
        <v>3562</v>
      </c>
      <c r="E2278" s="34" t="s">
        <v>207</v>
      </c>
      <c r="F2278" s="36">
        <v>1</v>
      </c>
      <c r="G2278" s="25">
        <v>6.4500000000000002E-2</v>
      </c>
    </row>
    <row r="2279" spans="1:7">
      <c r="A2279" s="23">
        <v>2021</v>
      </c>
      <c r="B2279" s="23" t="s">
        <v>1886</v>
      </c>
      <c r="C2279" s="22" t="s">
        <v>120</v>
      </c>
      <c r="D2279" s="23" t="s">
        <v>3562</v>
      </c>
      <c r="E2279" s="34" t="s">
        <v>205</v>
      </c>
      <c r="F2279" s="36">
        <v>2</v>
      </c>
      <c r="G2279" s="25">
        <v>0.19075</v>
      </c>
    </row>
    <row r="2280" spans="1:7">
      <c r="A2280" s="23">
        <v>2021</v>
      </c>
      <c r="B2280" s="23" t="s">
        <v>1886</v>
      </c>
      <c r="C2280" s="22" t="s">
        <v>120</v>
      </c>
      <c r="D2280" s="23" t="s">
        <v>3562</v>
      </c>
      <c r="E2280" s="34" t="s">
        <v>4105</v>
      </c>
      <c r="F2280" s="36">
        <v>3</v>
      </c>
      <c r="G2280" s="25">
        <v>0.55000000000000004</v>
      </c>
    </row>
    <row r="2281" spans="1:7">
      <c r="A2281" s="23">
        <v>2021</v>
      </c>
      <c r="B2281" s="23" t="s">
        <v>1886</v>
      </c>
      <c r="C2281" s="22" t="s">
        <v>120</v>
      </c>
      <c r="D2281" s="23" t="s">
        <v>3562</v>
      </c>
      <c r="E2281" s="34" t="s">
        <v>206</v>
      </c>
      <c r="F2281" s="36">
        <v>3</v>
      </c>
      <c r="G2281" s="25">
        <v>0.23499999999999999</v>
      </c>
    </row>
    <row r="2282" spans="1:7">
      <c r="A2282" s="23">
        <v>2021</v>
      </c>
      <c r="B2282" s="23" t="s">
        <v>1886</v>
      </c>
      <c r="C2282" s="22" t="s">
        <v>120</v>
      </c>
      <c r="D2282" s="23" t="s">
        <v>3562</v>
      </c>
      <c r="E2282" s="34" t="s">
        <v>204</v>
      </c>
      <c r="F2282" s="36">
        <v>3</v>
      </c>
      <c r="G2282" s="25">
        <v>0.83000000000000007</v>
      </c>
    </row>
    <row r="2283" spans="1:7">
      <c r="A2283" s="23">
        <v>2021</v>
      </c>
      <c r="B2283" s="23" t="s">
        <v>1886</v>
      </c>
      <c r="C2283" s="22" t="s">
        <v>120</v>
      </c>
      <c r="D2283" s="23" t="s">
        <v>3562</v>
      </c>
      <c r="E2283" s="34" t="s">
        <v>4106</v>
      </c>
      <c r="F2283" s="36">
        <v>2</v>
      </c>
      <c r="G2283" s="25">
        <v>9.4E-2</v>
      </c>
    </row>
    <row r="2284" spans="1:7">
      <c r="A2284" s="23">
        <v>2021</v>
      </c>
      <c r="B2284" s="23" t="s">
        <v>1886</v>
      </c>
      <c r="C2284" s="22" t="s">
        <v>120</v>
      </c>
      <c r="D2284" s="23" t="s">
        <v>3561</v>
      </c>
      <c r="E2284" s="34" t="s">
        <v>3570</v>
      </c>
      <c r="F2284" s="36">
        <v>1</v>
      </c>
      <c r="G2284" s="25">
        <v>0.25</v>
      </c>
    </row>
    <row r="2285" spans="1:7">
      <c r="A2285" s="23">
        <v>2021</v>
      </c>
      <c r="B2285" s="23" t="s">
        <v>1886</v>
      </c>
      <c r="C2285" s="22" t="s">
        <v>120</v>
      </c>
      <c r="D2285" s="23" t="s">
        <v>3561</v>
      </c>
      <c r="E2285" s="34" t="s">
        <v>207</v>
      </c>
      <c r="F2285" s="36">
        <v>31</v>
      </c>
      <c r="G2285" s="25">
        <v>27.75</v>
      </c>
    </row>
    <row r="2286" spans="1:7">
      <c r="A2286" s="23">
        <v>2021</v>
      </c>
      <c r="B2286" s="23" t="s">
        <v>1886</v>
      </c>
      <c r="C2286" s="22" t="s">
        <v>120</v>
      </c>
      <c r="D2286" s="23" t="s">
        <v>3561</v>
      </c>
      <c r="E2286" s="34" t="s">
        <v>205</v>
      </c>
      <c r="F2286" s="36">
        <v>4</v>
      </c>
      <c r="G2286" s="25">
        <v>1.25</v>
      </c>
    </row>
    <row r="2287" spans="1:7">
      <c r="A2287" s="23">
        <v>2021</v>
      </c>
      <c r="B2287" s="23" t="s">
        <v>1886</v>
      </c>
      <c r="C2287" s="22" t="s">
        <v>120</v>
      </c>
      <c r="D2287" s="23" t="s">
        <v>3561</v>
      </c>
      <c r="E2287" s="34" t="s">
        <v>4105</v>
      </c>
      <c r="F2287" s="36">
        <v>74</v>
      </c>
      <c r="G2287" s="25">
        <v>32.774999999999999</v>
      </c>
    </row>
    <row r="2288" spans="1:7">
      <c r="A2288" s="23">
        <v>2021</v>
      </c>
      <c r="B2288" s="23" t="s">
        <v>1886</v>
      </c>
      <c r="C2288" s="22" t="s">
        <v>120</v>
      </c>
      <c r="D2288" s="23" t="s">
        <v>3561</v>
      </c>
      <c r="E2288" s="34" t="s">
        <v>206</v>
      </c>
      <c r="F2288" s="36">
        <v>57</v>
      </c>
      <c r="G2288" s="25">
        <v>41.125</v>
      </c>
    </row>
    <row r="2289" spans="1:7">
      <c r="A2289" s="23">
        <v>2021</v>
      </c>
      <c r="B2289" s="23" t="s">
        <v>1886</v>
      </c>
      <c r="C2289" s="22" t="s">
        <v>120</v>
      </c>
      <c r="D2289" s="23" t="s">
        <v>3561</v>
      </c>
      <c r="E2289" s="34" t="s">
        <v>204</v>
      </c>
      <c r="F2289" s="36">
        <v>6</v>
      </c>
      <c r="G2289" s="25">
        <v>5.25</v>
      </c>
    </row>
    <row r="2290" spans="1:7">
      <c r="A2290" s="23">
        <v>2021</v>
      </c>
      <c r="B2290" s="23" t="s">
        <v>1886</v>
      </c>
      <c r="C2290" s="22" t="s">
        <v>120</v>
      </c>
      <c r="D2290" s="23" t="s">
        <v>3561</v>
      </c>
      <c r="E2290" s="34" t="s">
        <v>4106</v>
      </c>
      <c r="F2290" s="36">
        <v>61</v>
      </c>
      <c r="G2290" s="25">
        <v>25.625</v>
      </c>
    </row>
    <row r="2291" spans="1:7">
      <c r="A2291" s="23">
        <v>2021</v>
      </c>
      <c r="B2291" s="23" t="s">
        <v>1886</v>
      </c>
      <c r="C2291" s="22" t="s">
        <v>156</v>
      </c>
      <c r="D2291" s="23" t="s">
        <v>3561</v>
      </c>
      <c r="E2291" s="34" t="s">
        <v>207</v>
      </c>
      <c r="F2291" s="36">
        <v>5</v>
      </c>
      <c r="G2291" s="25">
        <v>4.9249999999999998</v>
      </c>
    </row>
    <row r="2292" spans="1:7">
      <c r="A2292" s="23">
        <v>2021</v>
      </c>
      <c r="B2292" s="23" t="s">
        <v>1886</v>
      </c>
      <c r="C2292" s="22" t="s">
        <v>156</v>
      </c>
      <c r="D2292" s="23" t="s">
        <v>3561</v>
      </c>
      <c r="E2292" s="34" t="s">
        <v>205</v>
      </c>
      <c r="F2292" s="36">
        <v>15</v>
      </c>
      <c r="G2292" s="25">
        <v>8.5500000000000007</v>
      </c>
    </row>
    <row r="2293" spans="1:7">
      <c r="A2293" s="23">
        <v>2021</v>
      </c>
      <c r="B2293" s="23" t="s">
        <v>1886</v>
      </c>
      <c r="C2293" s="22" t="s">
        <v>156</v>
      </c>
      <c r="D2293" s="23" t="s">
        <v>3561</v>
      </c>
      <c r="E2293" s="34" t="s">
        <v>4105</v>
      </c>
      <c r="F2293" s="36">
        <v>99</v>
      </c>
      <c r="G2293" s="25">
        <v>42.875000000000014</v>
      </c>
    </row>
    <row r="2294" spans="1:7">
      <c r="A2294" s="23">
        <v>2021</v>
      </c>
      <c r="B2294" s="23" t="s">
        <v>1886</v>
      </c>
      <c r="C2294" s="22" t="s">
        <v>156</v>
      </c>
      <c r="D2294" s="23" t="s">
        <v>3561</v>
      </c>
      <c r="E2294" s="34" t="s">
        <v>206</v>
      </c>
      <c r="F2294" s="36">
        <v>23</v>
      </c>
      <c r="G2294" s="25">
        <v>12.45</v>
      </c>
    </row>
    <row r="2295" spans="1:7">
      <c r="A2295" s="23">
        <v>2021</v>
      </c>
      <c r="B2295" s="23" t="s">
        <v>1886</v>
      </c>
      <c r="C2295" s="22" t="s">
        <v>156</v>
      </c>
      <c r="D2295" s="23" t="s">
        <v>3561</v>
      </c>
      <c r="E2295" s="34" t="s">
        <v>204</v>
      </c>
      <c r="F2295" s="36">
        <v>11</v>
      </c>
      <c r="G2295" s="25">
        <v>5.3000000000000007</v>
      </c>
    </row>
    <row r="2296" spans="1:7">
      <c r="A2296" s="23">
        <v>2021</v>
      </c>
      <c r="B2296" s="23" t="s">
        <v>1886</v>
      </c>
      <c r="C2296" s="22" t="s">
        <v>164</v>
      </c>
      <c r="D2296" s="23" t="s">
        <v>3562</v>
      </c>
      <c r="E2296" s="34" t="s">
        <v>3570</v>
      </c>
      <c r="F2296" s="36">
        <v>1</v>
      </c>
      <c r="G2296" s="25">
        <v>0.05</v>
      </c>
    </row>
    <row r="2297" spans="1:7">
      <c r="A2297" s="23">
        <v>2021</v>
      </c>
      <c r="B2297" s="23" t="s">
        <v>1886</v>
      </c>
      <c r="C2297" s="22" t="s">
        <v>164</v>
      </c>
      <c r="D2297" s="23" t="s">
        <v>3562</v>
      </c>
      <c r="E2297" s="34" t="s">
        <v>207</v>
      </c>
      <c r="F2297" s="36">
        <v>10</v>
      </c>
      <c r="G2297" s="25">
        <v>1.8250000000000002</v>
      </c>
    </row>
    <row r="2298" spans="1:7">
      <c r="A2298" s="23">
        <v>2021</v>
      </c>
      <c r="B2298" s="23" t="s">
        <v>1886</v>
      </c>
      <c r="C2298" s="22" t="s">
        <v>164</v>
      </c>
      <c r="D2298" s="23" t="s">
        <v>3562</v>
      </c>
      <c r="E2298" s="34" t="s">
        <v>205</v>
      </c>
      <c r="F2298" s="36">
        <v>9</v>
      </c>
      <c r="G2298" s="25">
        <v>1.0167499999999998</v>
      </c>
    </row>
    <row r="2299" spans="1:7">
      <c r="A2299" s="23">
        <v>2021</v>
      </c>
      <c r="B2299" s="23" t="s">
        <v>1886</v>
      </c>
      <c r="C2299" s="22" t="s">
        <v>164</v>
      </c>
      <c r="D2299" s="23" t="s">
        <v>3562</v>
      </c>
      <c r="E2299" s="34" t="s">
        <v>4105</v>
      </c>
      <c r="F2299" s="36">
        <v>1</v>
      </c>
      <c r="G2299" s="25">
        <v>3.7499999999999999E-2</v>
      </c>
    </row>
    <row r="2300" spans="1:7">
      <c r="A2300" s="23">
        <v>2021</v>
      </c>
      <c r="B2300" s="23" t="s">
        <v>1886</v>
      </c>
      <c r="C2300" s="22" t="s">
        <v>164</v>
      </c>
      <c r="D2300" s="23" t="s">
        <v>3562</v>
      </c>
      <c r="E2300" s="34" t="s">
        <v>206</v>
      </c>
      <c r="F2300" s="36">
        <v>44</v>
      </c>
      <c r="G2300" s="25">
        <v>7.0910000000000011</v>
      </c>
    </row>
    <row r="2301" spans="1:7">
      <c r="A2301" s="23">
        <v>2021</v>
      </c>
      <c r="B2301" s="23" t="s">
        <v>1886</v>
      </c>
      <c r="C2301" s="22" t="s">
        <v>164</v>
      </c>
      <c r="D2301" s="23" t="s">
        <v>3562</v>
      </c>
      <c r="E2301" s="34" t="s">
        <v>204</v>
      </c>
      <c r="F2301" s="36">
        <v>12</v>
      </c>
      <c r="G2301" s="25">
        <v>2.3125</v>
      </c>
    </row>
    <row r="2302" spans="1:7">
      <c r="A2302" s="23">
        <v>2021</v>
      </c>
      <c r="B2302" s="23" t="s">
        <v>1886</v>
      </c>
      <c r="C2302" s="22" t="s">
        <v>164</v>
      </c>
      <c r="D2302" s="23" t="s">
        <v>3561</v>
      </c>
      <c r="E2302" s="34" t="s">
        <v>207</v>
      </c>
      <c r="F2302" s="36">
        <v>23</v>
      </c>
      <c r="G2302" s="25">
        <v>22</v>
      </c>
    </row>
    <row r="2303" spans="1:7">
      <c r="A2303" s="23">
        <v>2021</v>
      </c>
      <c r="B2303" s="23" t="s">
        <v>1886</v>
      </c>
      <c r="C2303" s="22" t="s">
        <v>164</v>
      </c>
      <c r="D2303" s="23" t="s">
        <v>3561</v>
      </c>
      <c r="E2303" s="34" t="s">
        <v>205</v>
      </c>
      <c r="F2303" s="36">
        <v>3</v>
      </c>
      <c r="G2303" s="25">
        <v>3</v>
      </c>
    </row>
    <row r="2304" spans="1:7">
      <c r="A2304" s="23">
        <v>2021</v>
      </c>
      <c r="B2304" s="23" t="s">
        <v>1886</v>
      </c>
      <c r="C2304" s="22" t="s">
        <v>164</v>
      </c>
      <c r="D2304" s="23" t="s">
        <v>3561</v>
      </c>
      <c r="E2304" s="34" t="s">
        <v>206</v>
      </c>
      <c r="F2304" s="36">
        <v>10</v>
      </c>
      <c r="G2304" s="25">
        <v>8.5</v>
      </c>
    </row>
    <row r="2305" spans="1:7">
      <c r="A2305" s="23">
        <v>2021</v>
      </c>
      <c r="B2305" s="23" t="s">
        <v>1886</v>
      </c>
      <c r="C2305" s="22" t="s">
        <v>167</v>
      </c>
      <c r="D2305" s="23" t="s">
        <v>3562</v>
      </c>
      <c r="E2305" s="34" t="s">
        <v>3570</v>
      </c>
      <c r="F2305" s="36">
        <v>2</v>
      </c>
      <c r="G2305" s="25">
        <v>0.125</v>
      </c>
    </row>
    <row r="2306" spans="1:7">
      <c r="A2306" s="23">
        <v>2021</v>
      </c>
      <c r="B2306" s="23" t="s">
        <v>1886</v>
      </c>
      <c r="C2306" s="22" t="s">
        <v>167</v>
      </c>
      <c r="D2306" s="23" t="s">
        <v>3562</v>
      </c>
      <c r="E2306" s="34" t="s">
        <v>207</v>
      </c>
      <c r="F2306" s="36">
        <v>1</v>
      </c>
      <c r="G2306" s="25">
        <v>0.05</v>
      </c>
    </row>
    <row r="2307" spans="1:7">
      <c r="A2307" s="23">
        <v>2021</v>
      </c>
      <c r="B2307" s="23" t="s">
        <v>1886</v>
      </c>
      <c r="C2307" s="22" t="s">
        <v>167</v>
      </c>
      <c r="D2307" s="23" t="s">
        <v>3562</v>
      </c>
      <c r="E2307" s="34" t="s">
        <v>205</v>
      </c>
      <c r="F2307" s="36">
        <v>1</v>
      </c>
      <c r="G2307" s="25">
        <v>7.4999999999999997E-2</v>
      </c>
    </row>
    <row r="2308" spans="1:7">
      <c r="A2308" s="23">
        <v>2021</v>
      </c>
      <c r="B2308" s="23" t="s">
        <v>1886</v>
      </c>
      <c r="C2308" s="22" t="s">
        <v>167</v>
      </c>
      <c r="D2308" s="23" t="s">
        <v>3562</v>
      </c>
      <c r="E2308" s="34" t="s">
        <v>206</v>
      </c>
      <c r="F2308" s="36">
        <v>7</v>
      </c>
      <c r="G2308" s="25">
        <v>0.6</v>
      </c>
    </row>
    <row r="2309" spans="1:7">
      <c r="A2309" s="23">
        <v>2021</v>
      </c>
      <c r="B2309" s="23" t="s">
        <v>1886</v>
      </c>
      <c r="C2309" s="22" t="s">
        <v>167</v>
      </c>
      <c r="D2309" s="23" t="s">
        <v>3562</v>
      </c>
      <c r="E2309" s="34" t="s">
        <v>204</v>
      </c>
      <c r="F2309" s="36">
        <v>2</v>
      </c>
      <c r="G2309" s="25">
        <v>0.125</v>
      </c>
    </row>
    <row r="2310" spans="1:7">
      <c r="A2310" s="23">
        <v>2021</v>
      </c>
      <c r="B2310" s="23" t="s">
        <v>1886</v>
      </c>
      <c r="C2310" s="22" t="s">
        <v>167</v>
      </c>
      <c r="D2310" s="23" t="s">
        <v>3561</v>
      </c>
      <c r="E2310" s="34" t="s">
        <v>207</v>
      </c>
      <c r="F2310" s="36">
        <v>36</v>
      </c>
      <c r="G2310" s="25">
        <v>35</v>
      </c>
    </row>
    <row r="2311" spans="1:7">
      <c r="A2311" s="23">
        <v>2021</v>
      </c>
      <c r="B2311" s="23" t="s">
        <v>1886</v>
      </c>
      <c r="C2311" s="22" t="s">
        <v>167</v>
      </c>
      <c r="D2311" s="23" t="s">
        <v>3561</v>
      </c>
      <c r="E2311" s="34" t="s">
        <v>205</v>
      </c>
      <c r="F2311" s="36">
        <v>2</v>
      </c>
      <c r="G2311" s="25">
        <v>2</v>
      </c>
    </row>
    <row r="2312" spans="1:7">
      <c r="A2312" s="23">
        <v>2021</v>
      </c>
      <c r="B2312" s="23" t="s">
        <v>1886</v>
      </c>
      <c r="C2312" s="22" t="s">
        <v>167</v>
      </c>
      <c r="D2312" s="23" t="s">
        <v>3561</v>
      </c>
      <c r="E2312" s="34" t="s">
        <v>206</v>
      </c>
      <c r="F2312" s="36">
        <v>24</v>
      </c>
      <c r="G2312" s="25">
        <v>24</v>
      </c>
    </row>
    <row r="2313" spans="1:7">
      <c r="A2313" s="23">
        <v>2021</v>
      </c>
      <c r="B2313" s="23" t="s">
        <v>1886</v>
      </c>
      <c r="C2313" s="22" t="s">
        <v>167</v>
      </c>
      <c r="D2313" s="23" t="s">
        <v>3561</v>
      </c>
      <c r="E2313" s="34" t="s">
        <v>204</v>
      </c>
      <c r="F2313" s="36">
        <v>3</v>
      </c>
      <c r="G2313" s="25">
        <v>3</v>
      </c>
    </row>
    <row r="2314" spans="1:7">
      <c r="A2314" s="23">
        <v>2021</v>
      </c>
      <c r="B2314" s="23" t="s">
        <v>1886</v>
      </c>
      <c r="C2314" s="22" t="s">
        <v>1511</v>
      </c>
      <c r="D2314" s="23" t="s">
        <v>3561</v>
      </c>
      <c r="E2314" s="34" t="s">
        <v>206</v>
      </c>
      <c r="F2314" s="36">
        <v>1</v>
      </c>
      <c r="G2314" s="25">
        <v>1</v>
      </c>
    </row>
    <row r="2315" spans="1:7">
      <c r="A2315" s="23">
        <v>2021</v>
      </c>
      <c r="B2315" s="23" t="s">
        <v>1886</v>
      </c>
      <c r="C2315" s="22" t="s">
        <v>1512</v>
      </c>
      <c r="D2315" s="23" t="s">
        <v>3561</v>
      </c>
      <c r="E2315" s="34" t="s">
        <v>207</v>
      </c>
      <c r="F2315" s="36">
        <v>2</v>
      </c>
      <c r="G2315" s="25">
        <v>2</v>
      </c>
    </row>
    <row r="2316" spans="1:7">
      <c r="A2316" s="23">
        <v>2021</v>
      </c>
      <c r="B2316" s="23" t="s">
        <v>1886</v>
      </c>
      <c r="C2316" s="22" t="s">
        <v>1512</v>
      </c>
      <c r="D2316" s="23" t="s">
        <v>3561</v>
      </c>
      <c r="E2316" s="34" t="s">
        <v>205</v>
      </c>
      <c r="F2316" s="36">
        <v>1</v>
      </c>
      <c r="G2316" s="25">
        <v>1</v>
      </c>
    </row>
    <row r="2317" spans="1:7">
      <c r="A2317" s="23">
        <v>2021</v>
      </c>
      <c r="B2317" s="23" t="s">
        <v>1886</v>
      </c>
      <c r="C2317" s="22" t="s">
        <v>1507</v>
      </c>
      <c r="D2317" s="23" t="s">
        <v>3561</v>
      </c>
      <c r="E2317" s="34" t="s">
        <v>206</v>
      </c>
      <c r="F2317" s="36">
        <v>1</v>
      </c>
      <c r="G2317" s="25">
        <v>1</v>
      </c>
    </row>
    <row r="2318" spans="1:7">
      <c r="A2318" s="23">
        <v>2021</v>
      </c>
      <c r="B2318" s="23" t="s">
        <v>1886</v>
      </c>
      <c r="C2318" s="22" t="s">
        <v>1513</v>
      </c>
      <c r="D2318" s="23" t="s">
        <v>3562</v>
      </c>
      <c r="E2318" s="34" t="s">
        <v>207</v>
      </c>
      <c r="F2318" s="36">
        <v>6</v>
      </c>
      <c r="G2318" s="25">
        <v>0.61450000000000005</v>
      </c>
    </row>
    <row r="2319" spans="1:7">
      <c r="A2319" s="23">
        <v>2021</v>
      </c>
      <c r="B2319" s="23" t="s">
        <v>1886</v>
      </c>
      <c r="C2319" s="22" t="s">
        <v>1513</v>
      </c>
      <c r="D2319" s="23" t="s">
        <v>3562</v>
      </c>
      <c r="E2319" s="34" t="s">
        <v>207</v>
      </c>
      <c r="F2319" s="36">
        <v>3</v>
      </c>
      <c r="G2319" s="25">
        <v>0.15</v>
      </c>
    </row>
    <row r="2320" spans="1:7">
      <c r="A2320" s="23">
        <v>2021</v>
      </c>
      <c r="B2320" s="23" t="s">
        <v>1886</v>
      </c>
      <c r="C2320" s="22" t="s">
        <v>1513</v>
      </c>
      <c r="D2320" s="23" t="s">
        <v>3562</v>
      </c>
      <c r="E2320" s="34" t="s">
        <v>205</v>
      </c>
      <c r="F2320" s="36">
        <v>1</v>
      </c>
      <c r="G2320" s="25">
        <v>7.4999999999999997E-2</v>
      </c>
    </row>
    <row r="2321" spans="1:7">
      <c r="A2321" s="23">
        <v>2021</v>
      </c>
      <c r="B2321" s="23" t="s">
        <v>1886</v>
      </c>
      <c r="C2321" s="22" t="s">
        <v>1513</v>
      </c>
      <c r="D2321" s="23" t="s">
        <v>3562</v>
      </c>
      <c r="E2321" s="34" t="s">
        <v>206</v>
      </c>
      <c r="F2321" s="36">
        <v>3</v>
      </c>
      <c r="G2321" s="25">
        <v>0.18149999999999999</v>
      </c>
    </row>
    <row r="2322" spans="1:7">
      <c r="A2322" s="23">
        <v>2021</v>
      </c>
      <c r="B2322" s="23" t="s">
        <v>1886</v>
      </c>
      <c r="C2322" s="22" t="s">
        <v>1513</v>
      </c>
      <c r="D2322" s="23" t="s">
        <v>3562</v>
      </c>
      <c r="E2322" s="34" t="s">
        <v>206</v>
      </c>
      <c r="F2322" s="36">
        <v>1</v>
      </c>
      <c r="G2322" s="25">
        <v>0.15</v>
      </c>
    </row>
    <row r="2323" spans="1:7">
      <c r="A2323" s="23">
        <v>2021</v>
      </c>
      <c r="B2323" s="23" t="s">
        <v>1886</v>
      </c>
      <c r="C2323" s="22" t="s">
        <v>1513</v>
      </c>
      <c r="D2323" s="23" t="s">
        <v>3561</v>
      </c>
      <c r="E2323" s="34" t="s">
        <v>207</v>
      </c>
      <c r="F2323" s="36">
        <v>8</v>
      </c>
      <c r="G2323" s="25">
        <v>8</v>
      </c>
    </row>
    <row r="2324" spans="1:7">
      <c r="A2324" s="23">
        <v>2021</v>
      </c>
      <c r="B2324" s="23" t="s">
        <v>1886</v>
      </c>
      <c r="C2324" s="22" t="s">
        <v>1513</v>
      </c>
      <c r="D2324" s="23" t="s">
        <v>3561</v>
      </c>
      <c r="E2324" s="34" t="s">
        <v>207</v>
      </c>
      <c r="F2324" s="36">
        <v>7</v>
      </c>
      <c r="G2324" s="25">
        <v>7</v>
      </c>
    </row>
    <row r="2325" spans="1:7">
      <c r="A2325" s="23">
        <v>2021</v>
      </c>
      <c r="B2325" s="23" t="s">
        <v>1886</v>
      </c>
      <c r="C2325" s="22" t="s">
        <v>1513</v>
      </c>
      <c r="D2325" s="23" t="s">
        <v>3561</v>
      </c>
      <c r="E2325" s="34" t="s">
        <v>205</v>
      </c>
      <c r="F2325" s="36">
        <v>1</v>
      </c>
      <c r="G2325" s="25">
        <v>1</v>
      </c>
    </row>
    <row r="2326" spans="1:7">
      <c r="A2326" s="23">
        <v>2021</v>
      </c>
      <c r="B2326" s="23" t="s">
        <v>1886</v>
      </c>
      <c r="C2326" s="22" t="s">
        <v>1513</v>
      </c>
      <c r="D2326" s="23" t="s">
        <v>3561</v>
      </c>
      <c r="E2326" s="34" t="s">
        <v>206</v>
      </c>
      <c r="F2326" s="36">
        <v>9</v>
      </c>
      <c r="G2326" s="25">
        <v>9</v>
      </c>
    </row>
    <row r="2327" spans="1:7">
      <c r="A2327" s="23">
        <v>2021</v>
      </c>
      <c r="B2327" s="23" t="s">
        <v>1886</v>
      </c>
      <c r="C2327" s="22" t="s">
        <v>5708</v>
      </c>
      <c r="D2327" s="23" t="s">
        <v>3561</v>
      </c>
      <c r="E2327" s="34" t="s">
        <v>207</v>
      </c>
      <c r="F2327" s="36">
        <v>2</v>
      </c>
      <c r="G2327" s="25">
        <v>2</v>
      </c>
    </row>
    <row r="2328" spans="1:7">
      <c r="A2328" s="23">
        <v>2021</v>
      </c>
      <c r="B2328" s="23" t="s">
        <v>514</v>
      </c>
      <c r="C2328" s="22" t="s">
        <v>184</v>
      </c>
      <c r="D2328" s="23" t="s">
        <v>3562</v>
      </c>
      <c r="E2328" s="34" t="s">
        <v>207</v>
      </c>
      <c r="F2328" s="36">
        <v>7</v>
      </c>
      <c r="G2328" s="25">
        <v>4.3950000000000005</v>
      </c>
    </row>
    <row r="2329" spans="1:7">
      <c r="A2329" s="23">
        <v>2021</v>
      </c>
      <c r="B2329" s="23" t="s">
        <v>514</v>
      </c>
      <c r="C2329" s="22" t="s">
        <v>184</v>
      </c>
      <c r="D2329" s="23" t="s">
        <v>3562</v>
      </c>
      <c r="E2329" s="34" t="s">
        <v>205</v>
      </c>
      <c r="F2329" s="36">
        <v>39</v>
      </c>
      <c r="G2329" s="25">
        <v>24.927500000000002</v>
      </c>
    </row>
    <row r="2330" spans="1:7">
      <c r="A2330" s="23">
        <v>2021</v>
      </c>
      <c r="B2330" s="23" t="s">
        <v>514</v>
      </c>
      <c r="C2330" s="22" t="s">
        <v>184</v>
      </c>
      <c r="D2330" s="23" t="s">
        <v>3562</v>
      </c>
      <c r="E2330" s="34" t="s">
        <v>8103</v>
      </c>
      <c r="F2330" s="36">
        <v>190</v>
      </c>
      <c r="G2330" s="25">
        <v>106.65600000000002</v>
      </c>
    </row>
    <row r="2331" spans="1:7">
      <c r="A2331" s="23">
        <v>2021</v>
      </c>
      <c r="B2331" s="23" t="s">
        <v>514</v>
      </c>
      <c r="C2331" s="22" t="s">
        <v>184</v>
      </c>
      <c r="D2331" s="23" t="s">
        <v>3562</v>
      </c>
      <c r="E2331" s="34" t="s">
        <v>206</v>
      </c>
      <c r="F2331" s="36">
        <v>46</v>
      </c>
      <c r="G2331" s="25">
        <v>15.918000000000001</v>
      </c>
    </row>
    <row r="2332" spans="1:7">
      <c r="A2332" s="23">
        <v>2021</v>
      </c>
      <c r="B2332" s="23" t="s">
        <v>514</v>
      </c>
      <c r="C2332" s="22" t="s">
        <v>184</v>
      </c>
      <c r="D2332" s="23" t="s">
        <v>3562</v>
      </c>
      <c r="E2332" s="34" t="s">
        <v>204</v>
      </c>
      <c r="F2332" s="36">
        <v>40</v>
      </c>
      <c r="G2332" s="25">
        <v>16.346500000000002</v>
      </c>
    </row>
    <row r="2333" spans="1:7">
      <c r="A2333" s="23">
        <v>2021</v>
      </c>
      <c r="B2333" s="23" t="s">
        <v>514</v>
      </c>
      <c r="C2333" s="22" t="s">
        <v>184</v>
      </c>
      <c r="D2333" s="23" t="s">
        <v>3562</v>
      </c>
      <c r="E2333" s="34" t="s">
        <v>3570</v>
      </c>
      <c r="F2333" s="36">
        <v>2</v>
      </c>
      <c r="G2333" s="25">
        <v>0.28300000000000003</v>
      </c>
    </row>
    <row r="2334" spans="1:7">
      <c r="A2334" s="23">
        <v>2021</v>
      </c>
      <c r="B2334" s="23" t="s">
        <v>514</v>
      </c>
      <c r="C2334" s="22" t="s">
        <v>184</v>
      </c>
      <c r="D2334" s="23" t="s">
        <v>3562</v>
      </c>
      <c r="E2334" s="34" t="s">
        <v>8719</v>
      </c>
      <c r="F2334" s="36">
        <v>14</v>
      </c>
      <c r="G2334" s="25">
        <v>12.0105</v>
      </c>
    </row>
    <row r="2335" spans="1:7">
      <c r="A2335" s="23">
        <v>2021</v>
      </c>
      <c r="B2335" s="23" t="s">
        <v>514</v>
      </c>
      <c r="C2335" s="22" t="s">
        <v>184</v>
      </c>
      <c r="D2335" s="23" t="s">
        <v>3561</v>
      </c>
      <c r="E2335" s="34" t="s">
        <v>207</v>
      </c>
      <c r="F2335" s="36">
        <v>23</v>
      </c>
      <c r="G2335" s="25">
        <v>20</v>
      </c>
    </row>
    <row r="2336" spans="1:7">
      <c r="A2336" s="23">
        <v>2021</v>
      </c>
      <c r="B2336" s="23" t="s">
        <v>514</v>
      </c>
      <c r="C2336" s="22" t="s">
        <v>184</v>
      </c>
      <c r="D2336" s="23" t="s">
        <v>3561</v>
      </c>
      <c r="E2336" s="34" t="s">
        <v>205</v>
      </c>
      <c r="F2336" s="36">
        <v>1</v>
      </c>
      <c r="G2336" s="25">
        <v>1</v>
      </c>
    </row>
    <row r="2337" spans="1:7">
      <c r="A2337" s="23">
        <v>2021</v>
      </c>
      <c r="B2337" s="23" t="s">
        <v>514</v>
      </c>
      <c r="C2337" s="22" t="s">
        <v>184</v>
      </c>
      <c r="D2337" s="23" t="s">
        <v>3561</v>
      </c>
      <c r="E2337" s="34" t="s">
        <v>8103</v>
      </c>
      <c r="F2337" s="36">
        <v>32</v>
      </c>
      <c r="G2337" s="25">
        <v>23.5</v>
      </c>
    </row>
    <row r="2338" spans="1:7">
      <c r="A2338" s="23">
        <v>2021</v>
      </c>
      <c r="B2338" s="23" t="s">
        <v>514</v>
      </c>
      <c r="C2338" s="22" t="s">
        <v>184</v>
      </c>
      <c r="D2338" s="23" t="s">
        <v>3561</v>
      </c>
      <c r="E2338" s="34" t="s">
        <v>206</v>
      </c>
      <c r="F2338" s="36">
        <v>31</v>
      </c>
      <c r="G2338" s="25">
        <v>24.5</v>
      </c>
    </row>
    <row r="2339" spans="1:7">
      <c r="A2339" s="23">
        <v>2021</v>
      </c>
      <c r="B2339" s="23" t="s">
        <v>514</v>
      </c>
      <c r="C2339" s="22" t="s">
        <v>184</v>
      </c>
      <c r="D2339" s="23" t="s">
        <v>3561</v>
      </c>
      <c r="E2339" s="34" t="s">
        <v>8719</v>
      </c>
      <c r="F2339" s="36">
        <v>3</v>
      </c>
      <c r="G2339" s="25">
        <v>2</v>
      </c>
    </row>
    <row r="2340" spans="1:7">
      <c r="A2340" s="23">
        <v>2021</v>
      </c>
      <c r="B2340" s="23" t="s">
        <v>514</v>
      </c>
      <c r="C2340" s="22" t="s">
        <v>23</v>
      </c>
      <c r="D2340" s="23" t="s">
        <v>3562</v>
      </c>
      <c r="E2340" s="34" t="s">
        <v>207</v>
      </c>
      <c r="F2340" s="36">
        <v>5</v>
      </c>
      <c r="G2340" s="25">
        <v>8.4</v>
      </c>
    </row>
    <row r="2341" spans="1:7">
      <c r="A2341" s="23">
        <v>2021</v>
      </c>
      <c r="B2341" s="23" t="s">
        <v>514</v>
      </c>
      <c r="C2341" s="22" t="s">
        <v>23</v>
      </c>
      <c r="D2341" s="23" t="s">
        <v>3562</v>
      </c>
      <c r="E2341" s="34" t="s">
        <v>205</v>
      </c>
      <c r="F2341" s="36">
        <v>8</v>
      </c>
      <c r="G2341" s="25">
        <v>3.65</v>
      </c>
    </row>
    <row r="2342" spans="1:7">
      <c r="A2342" s="23">
        <v>2021</v>
      </c>
      <c r="B2342" s="23" t="s">
        <v>514</v>
      </c>
      <c r="C2342" s="22" t="s">
        <v>23</v>
      </c>
      <c r="D2342" s="23" t="s">
        <v>3562</v>
      </c>
      <c r="E2342" s="34" t="s">
        <v>206</v>
      </c>
      <c r="F2342" s="36">
        <v>57</v>
      </c>
      <c r="G2342" s="25">
        <v>20.754999999999999</v>
      </c>
    </row>
    <row r="2343" spans="1:7">
      <c r="A2343" s="23">
        <v>2021</v>
      </c>
      <c r="B2343" s="23" t="s">
        <v>514</v>
      </c>
      <c r="C2343" s="22" t="s">
        <v>23</v>
      </c>
      <c r="D2343" s="23" t="s">
        <v>3562</v>
      </c>
      <c r="E2343" s="34" t="s">
        <v>204</v>
      </c>
      <c r="F2343" s="36">
        <v>6</v>
      </c>
      <c r="G2343" s="25">
        <v>5.5280000000000005</v>
      </c>
    </row>
    <row r="2344" spans="1:7">
      <c r="A2344" s="23">
        <v>2021</v>
      </c>
      <c r="B2344" s="23" t="s">
        <v>514</v>
      </c>
      <c r="C2344" s="22" t="s">
        <v>23</v>
      </c>
      <c r="D2344" s="23" t="s">
        <v>3561</v>
      </c>
      <c r="E2344" s="34" t="s">
        <v>207</v>
      </c>
      <c r="F2344" s="36">
        <v>30</v>
      </c>
      <c r="G2344" s="25">
        <v>30</v>
      </c>
    </row>
    <row r="2345" spans="1:7">
      <c r="A2345" s="23">
        <v>2021</v>
      </c>
      <c r="B2345" s="23" t="s">
        <v>514</v>
      </c>
      <c r="C2345" s="22" t="s">
        <v>23</v>
      </c>
      <c r="D2345" s="23" t="s">
        <v>3561</v>
      </c>
      <c r="E2345" s="34" t="s">
        <v>205</v>
      </c>
      <c r="F2345" s="36">
        <v>1</v>
      </c>
      <c r="G2345" s="25">
        <v>0.5</v>
      </c>
    </row>
    <row r="2346" spans="1:7">
      <c r="A2346" s="23">
        <v>2021</v>
      </c>
      <c r="B2346" s="23" t="s">
        <v>514</v>
      </c>
      <c r="C2346" s="22" t="s">
        <v>23</v>
      </c>
      <c r="D2346" s="23" t="s">
        <v>3561</v>
      </c>
      <c r="E2346" s="34" t="s">
        <v>206</v>
      </c>
      <c r="F2346" s="36">
        <v>25</v>
      </c>
      <c r="G2346" s="25">
        <v>24.5</v>
      </c>
    </row>
    <row r="2347" spans="1:7">
      <c r="A2347" s="23">
        <v>2021</v>
      </c>
      <c r="B2347" s="23" t="s">
        <v>514</v>
      </c>
      <c r="C2347" s="22" t="s">
        <v>6804</v>
      </c>
      <c r="D2347" s="23" t="s">
        <v>3562</v>
      </c>
      <c r="E2347" s="34" t="s">
        <v>207</v>
      </c>
      <c r="F2347" s="36">
        <v>2</v>
      </c>
      <c r="G2347" s="25">
        <v>2.7749999999999999</v>
      </c>
    </row>
    <row r="2348" spans="1:7">
      <c r="A2348" s="23">
        <v>2021</v>
      </c>
      <c r="B2348" s="23" t="s">
        <v>514</v>
      </c>
      <c r="C2348" s="22" t="s">
        <v>6804</v>
      </c>
      <c r="D2348" s="23" t="s">
        <v>3562</v>
      </c>
      <c r="E2348" s="34" t="s">
        <v>205</v>
      </c>
      <c r="F2348" s="36">
        <v>16</v>
      </c>
      <c r="G2348" s="25">
        <v>8.0864999999999991</v>
      </c>
    </row>
    <row r="2349" spans="1:7">
      <c r="A2349" s="23">
        <v>2021</v>
      </c>
      <c r="B2349" s="23" t="s">
        <v>514</v>
      </c>
      <c r="C2349" s="22" t="s">
        <v>6804</v>
      </c>
      <c r="D2349" s="23" t="s">
        <v>3562</v>
      </c>
      <c r="E2349" s="34" t="s">
        <v>206</v>
      </c>
      <c r="F2349" s="36">
        <v>36</v>
      </c>
      <c r="G2349" s="25">
        <v>19.0305</v>
      </c>
    </row>
    <row r="2350" spans="1:7">
      <c r="A2350" s="23">
        <v>2021</v>
      </c>
      <c r="B2350" s="23" t="s">
        <v>514</v>
      </c>
      <c r="C2350" s="22" t="s">
        <v>6804</v>
      </c>
      <c r="D2350" s="23" t="s">
        <v>3562</v>
      </c>
      <c r="E2350" s="34" t="s">
        <v>204</v>
      </c>
      <c r="F2350" s="36">
        <v>36</v>
      </c>
      <c r="G2350" s="25">
        <v>14.644499999999999</v>
      </c>
    </row>
    <row r="2351" spans="1:7">
      <c r="A2351" s="23">
        <v>2021</v>
      </c>
      <c r="B2351" s="23" t="s">
        <v>514</v>
      </c>
      <c r="C2351" s="22" t="s">
        <v>6804</v>
      </c>
      <c r="D2351" s="23" t="s">
        <v>3562</v>
      </c>
      <c r="E2351" s="34" t="s">
        <v>3570</v>
      </c>
      <c r="F2351" s="36">
        <v>6</v>
      </c>
      <c r="G2351" s="25">
        <v>1.988</v>
      </c>
    </row>
    <row r="2352" spans="1:7">
      <c r="A2352" s="23">
        <v>2021</v>
      </c>
      <c r="B2352" s="23" t="s">
        <v>514</v>
      </c>
      <c r="C2352" s="22" t="s">
        <v>6804</v>
      </c>
      <c r="D2352" s="23" t="s">
        <v>3561</v>
      </c>
      <c r="E2352" s="34" t="s">
        <v>207</v>
      </c>
      <c r="F2352" s="36">
        <v>13</v>
      </c>
      <c r="G2352" s="25">
        <v>12.5</v>
      </c>
    </row>
    <row r="2353" spans="1:7">
      <c r="A2353" s="23">
        <v>2021</v>
      </c>
      <c r="B2353" s="23" t="s">
        <v>514</v>
      </c>
      <c r="C2353" s="22" t="s">
        <v>6804</v>
      </c>
      <c r="D2353" s="23" t="s">
        <v>3561</v>
      </c>
      <c r="E2353" s="34" t="s">
        <v>206</v>
      </c>
      <c r="F2353" s="36">
        <v>11</v>
      </c>
      <c r="G2353" s="25">
        <v>10</v>
      </c>
    </row>
    <row r="2354" spans="1:7">
      <c r="A2354" s="23">
        <v>2021</v>
      </c>
      <c r="B2354" s="23" t="s">
        <v>514</v>
      </c>
      <c r="C2354" s="22" t="s">
        <v>6804</v>
      </c>
      <c r="D2354" s="23" t="s">
        <v>3561</v>
      </c>
      <c r="E2354" s="34" t="s">
        <v>204</v>
      </c>
      <c r="F2354" s="36">
        <v>2</v>
      </c>
      <c r="G2354" s="25">
        <v>2</v>
      </c>
    </row>
    <row r="2355" spans="1:7">
      <c r="A2355" s="23">
        <v>2021</v>
      </c>
      <c r="B2355" s="23" t="s">
        <v>514</v>
      </c>
      <c r="C2355" s="22" t="s">
        <v>185</v>
      </c>
      <c r="D2355" s="23" t="s">
        <v>3562</v>
      </c>
      <c r="E2355" s="34" t="s">
        <v>207</v>
      </c>
      <c r="F2355" s="36">
        <v>24</v>
      </c>
      <c r="G2355" s="25">
        <v>17</v>
      </c>
    </row>
    <row r="2356" spans="1:7">
      <c r="A2356" s="23">
        <v>2021</v>
      </c>
      <c r="B2356" s="23" t="s">
        <v>514</v>
      </c>
      <c r="C2356" s="22" t="s">
        <v>185</v>
      </c>
      <c r="D2356" s="23" t="s">
        <v>3562</v>
      </c>
      <c r="E2356" s="34" t="s">
        <v>205</v>
      </c>
      <c r="F2356" s="36">
        <v>39</v>
      </c>
      <c r="G2356" s="25">
        <v>16.689</v>
      </c>
    </row>
    <row r="2357" spans="1:7">
      <c r="A2357" s="23">
        <v>2021</v>
      </c>
      <c r="B2357" s="23" t="s">
        <v>514</v>
      </c>
      <c r="C2357" s="22" t="s">
        <v>185</v>
      </c>
      <c r="D2357" s="23" t="s">
        <v>3562</v>
      </c>
      <c r="E2357" s="34" t="s">
        <v>8103</v>
      </c>
      <c r="F2357" s="36">
        <v>1</v>
      </c>
      <c r="G2357" s="25">
        <v>0.2</v>
      </c>
    </row>
    <row r="2358" spans="1:7">
      <c r="A2358" s="23">
        <v>2021</v>
      </c>
      <c r="B2358" s="23" t="s">
        <v>514</v>
      </c>
      <c r="C2358" s="22" t="s">
        <v>185</v>
      </c>
      <c r="D2358" s="23" t="s">
        <v>3562</v>
      </c>
      <c r="E2358" s="34" t="s">
        <v>206</v>
      </c>
      <c r="F2358" s="36">
        <v>124</v>
      </c>
      <c r="G2358" s="25">
        <v>57.327500000000008</v>
      </c>
    </row>
    <row r="2359" spans="1:7">
      <c r="A2359" s="23">
        <v>2021</v>
      </c>
      <c r="B2359" s="23" t="s">
        <v>514</v>
      </c>
      <c r="C2359" s="22" t="s">
        <v>185</v>
      </c>
      <c r="D2359" s="23" t="s">
        <v>3562</v>
      </c>
      <c r="E2359" s="34" t="s">
        <v>204</v>
      </c>
      <c r="F2359" s="36">
        <v>36</v>
      </c>
      <c r="G2359" s="25">
        <v>16.112999999999996</v>
      </c>
    </row>
    <row r="2360" spans="1:7">
      <c r="A2360" s="23">
        <v>2021</v>
      </c>
      <c r="B2360" s="23" t="s">
        <v>514</v>
      </c>
      <c r="C2360" s="22" t="s">
        <v>185</v>
      </c>
      <c r="D2360" s="23" t="s">
        <v>3561</v>
      </c>
      <c r="E2360" s="34" t="s">
        <v>207</v>
      </c>
      <c r="F2360" s="36">
        <v>38</v>
      </c>
      <c r="G2360" s="25">
        <v>36.5</v>
      </c>
    </row>
    <row r="2361" spans="1:7">
      <c r="A2361" s="23">
        <v>2021</v>
      </c>
      <c r="B2361" s="23" t="s">
        <v>514</v>
      </c>
      <c r="C2361" s="22" t="s">
        <v>185</v>
      </c>
      <c r="D2361" s="23" t="s">
        <v>3561</v>
      </c>
      <c r="E2361" s="34" t="s">
        <v>205</v>
      </c>
      <c r="F2361" s="36">
        <v>2</v>
      </c>
      <c r="G2361" s="25">
        <v>2</v>
      </c>
    </row>
    <row r="2362" spans="1:7">
      <c r="A2362" s="23">
        <v>2021</v>
      </c>
      <c r="B2362" s="23" t="s">
        <v>514</v>
      </c>
      <c r="C2362" s="22" t="s">
        <v>185</v>
      </c>
      <c r="D2362" s="23" t="s">
        <v>3561</v>
      </c>
      <c r="E2362" s="34" t="s">
        <v>206</v>
      </c>
      <c r="F2362" s="36">
        <v>60</v>
      </c>
      <c r="G2362" s="25">
        <v>55</v>
      </c>
    </row>
    <row r="2363" spans="1:7">
      <c r="A2363" s="23">
        <v>2021</v>
      </c>
      <c r="B2363" s="23" t="s">
        <v>514</v>
      </c>
      <c r="C2363" s="22" t="s">
        <v>185</v>
      </c>
      <c r="D2363" s="23" t="s">
        <v>3561</v>
      </c>
      <c r="E2363" s="34" t="s">
        <v>204</v>
      </c>
      <c r="F2363" s="36">
        <v>4</v>
      </c>
      <c r="G2363" s="25">
        <v>4</v>
      </c>
    </row>
    <row r="2364" spans="1:7">
      <c r="A2364" s="23">
        <v>2021</v>
      </c>
      <c r="B2364" s="23" t="s">
        <v>514</v>
      </c>
      <c r="C2364" s="22" t="s">
        <v>3925</v>
      </c>
      <c r="D2364" s="23" t="s">
        <v>3562</v>
      </c>
      <c r="E2364" s="34" t="s">
        <v>207</v>
      </c>
      <c r="F2364" s="36">
        <v>26</v>
      </c>
      <c r="G2364" s="25">
        <v>30.658500000000004</v>
      </c>
    </row>
    <row r="2365" spans="1:7">
      <c r="A2365" s="23">
        <v>2021</v>
      </c>
      <c r="B2365" s="23" t="s">
        <v>514</v>
      </c>
      <c r="C2365" s="22" t="s">
        <v>3925</v>
      </c>
      <c r="D2365" s="23" t="s">
        <v>3562</v>
      </c>
      <c r="E2365" s="34" t="s">
        <v>205</v>
      </c>
      <c r="F2365" s="36">
        <v>11</v>
      </c>
      <c r="G2365" s="25">
        <v>9.8664999999999985</v>
      </c>
    </row>
    <row r="2366" spans="1:7">
      <c r="A2366" s="23">
        <v>2021</v>
      </c>
      <c r="B2366" s="23" t="s">
        <v>514</v>
      </c>
      <c r="C2366" s="22" t="s">
        <v>3925</v>
      </c>
      <c r="D2366" s="23" t="s">
        <v>3562</v>
      </c>
      <c r="E2366" s="34" t="s">
        <v>206</v>
      </c>
      <c r="F2366" s="36">
        <v>68</v>
      </c>
      <c r="G2366" s="25">
        <v>52.338499999999996</v>
      </c>
    </row>
    <row r="2367" spans="1:7">
      <c r="A2367" s="23">
        <v>2021</v>
      </c>
      <c r="B2367" s="23" t="s">
        <v>514</v>
      </c>
      <c r="C2367" s="22" t="s">
        <v>3925</v>
      </c>
      <c r="D2367" s="23" t="s">
        <v>3562</v>
      </c>
      <c r="E2367" s="34" t="s">
        <v>204</v>
      </c>
      <c r="F2367" s="36">
        <v>24</v>
      </c>
      <c r="G2367" s="25">
        <v>12.15</v>
      </c>
    </row>
    <row r="2368" spans="1:7">
      <c r="A2368" s="23">
        <v>2021</v>
      </c>
      <c r="B2368" s="23" t="s">
        <v>514</v>
      </c>
      <c r="C2368" s="22" t="s">
        <v>3925</v>
      </c>
      <c r="D2368" s="23" t="s">
        <v>3561</v>
      </c>
      <c r="E2368" s="34" t="s">
        <v>207</v>
      </c>
      <c r="F2368" s="36">
        <v>57</v>
      </c>
      <c r="G2368" s="25">
        <v>56.5</v>
      </c>
    </row>
    <row r="2369" spans="1:7">
      <c r="A2369" s="23">
        <v>2021</v>
      </c>
      <c r="B2369" s="23" t="s">
        <v>514</v>
      </c>
      <c r="C2369" s="22" t="s">
        <v>3925</v>
      </c>
      <c r="D2369" s="23" t="s">
        <v>3561</v>
      </c>
      <c r="E2369" s="34" t="s">
        <v>206</v>
      </c>
      <c r="F2369" s="36">
        <v>31</v>
      </c>
      <c r="G2369" s="25">
        <v>31</v>
      </c>
    </row>
    <row r="2370" spans="1:7">
      <c r="A2370" s="23">
        <v>2021</v>
      </c>
      <c r="B2370" s="23" t="s">
        <v>514</v>
      </c>
      <c r="C2370" s="22" t="s">
        <v>3925</v>
      </c>
      <c r="D2370" s="23" t="s">
        <v>3561</v>
      </c>
      <c r="E2370" s="34" t="s">
        <v>204</v>
      </c>
      <c r="F2370" s="36">
        <v>1</v>
      </c>
      <c r="G2370" s="25">
        <v>1</v>
      </c>
    </row>
    <row r="2371" spans="1:7">
      <c r="A2371" s="23">
        <v>2021</v>
      </c>
      <c r="B2371" s="23" t="s">
        <v>514</v>
      </c>
      <c r="C2371" s="22" t="s">
        <v>8102</v>
      </c>
      <c r="D2371" s="23" t="s">
        <v>3561</v>
      </c>
      <c r="E2371" s="34" t="s">
        <v>207</v>
      </c>
      <c r="F2371" s="36">
        <v>4</v>
      </c>
      <c r="G2371" s="25">
        <v>4</v>
      </c>
    </row>
  </sheetData>
  <autoFilter ref="A1:G2371" xr:uid="{00000000-0009-0000-0000-00001F000000}"/>
  <sortState xmlns:xlrd2="http://schemas.microsoft.com/office/spreadsheetml/2017/richdata2" ref="A2:G2371">
    <sortCondition ref="A2:A2371"/>
    <sortCondition descending="1" ref="B2:B2371"/>
    <sortCondition ref="C2:C2371"/>
    <sortCondition ref="D2:D2371"/>
    <sortCondition ref="E2:E2371"/>
  </sortState>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F492"/>
  <sheetViews>
    <sheetView zoomScale="80" zoomScaleNormal="80" workbookViewId="0">
      <pane ySplit="1" topLeftCell="A357" activePane="bottomLeft" state="frozen"/>
      <selection pane="bottomLeft" activeCell="F374" sqref="F374"/>
    </sheetView>
  </sheetViews>
  <sheetFormatPr baseColWidth="10" defaultRowHeight="14.25"/>
  <cols>
    <col min="1" max="1" width="9.5" style="13" bestFit="1" customWidth="1"/>
    <col min="2" max="2" width="13.125" style="13" bestFit="1" customWidth="1"/>
    <col min="3" max="3" width="27.375" style="13" bestFit="1" customWidth="1"/>
    <col min="4" max="4" width="55.25" style="13" bestFit="1" customWidth="1"/>
    <col min="5" max="5" width="33.75" style="13" bestFit="1" customWidth="1"/>
    <col min="6" max="6" width="46.25" style="15" bestFit="1" customWidth="1"/>
    <col min="7" max="16384" width="11" style="12"/>
  </cols>
  <sheetData>
    <row r="1" spans="1:6" ht="16.5" customHeight="1">
      <c r="A1" s="43" t="s">
        <v>2398</v>
      </c>
      <c r="B1" s="43" t="s">
        <v>199</v>
      </c>
      <c r="C1" s="44" t="s">
        <v>3802</v>
      </c>
      <c r="D1" s="44" t="s">
        <v>3803</v>
      </c>
      <c r="E1" s="44" t="s">
        <v>3804</v>
      </c>
      <c r="F1" s="44" t="s">
        <v>3827</v>
      </c>
    </row>
    <row r="2" spans="1:6" ht="16.5" customHeight="1">
      <c r="A2" s="23">
        <v>2018</v>
      </c>
      <c r="B2" s="13" t="s">
        <v>4911</v>
      </c>
      <c r="C2" s="13" t="s">
        <v>3833</v>
      </c>
      <c r="D2" s="13" t="s">
        <v>3800</v>
      </c>
      <c r="F2" s="13">
        <v>61</v>
      </c>
    </row>
    <row r="3" spans="1:6" s="14" customFormat="1" ht="16.5" customHeight="1">
      <c r="A3" s="23">
        <v>2018</v>
      </c>
      <c r="B3" s="13" t="s">
        <v>4911</v>
      </c>
      <c r="C3" s="13" t="s">
        <v>3833</v>
      </c>
      <c r="D3" s="13" t="s">
        <v>3799</v>
      </c>
      <c r="E3" s="13"/>
      <c r="F3" s="13">
        <v>18</v>
      </c>
    </row>
    <row r="4" spans="1:6" s="14" customFormat="1" ht="16.5" customHeight="1">
      <c r="A4" s="23">
        <v>2018</v>
      </c>
      <c r="B4" s="13" t="s">
        <v>4911</v>
      </c>
      <c r="C4" s="13" t="s">
        <v>3833</v>
      </c>
      <c r="D4" s="13" t="s">
        <v>1126</v>
      </c>
      <c r="E4" s="13"/>
      <c r="F4" s="13">
        <v>13</v>
      </c>
    </row>
    <row r="5" spans="1:6" s="14" customFormat="1" ht="16.5" customHeight="1">
      <c r="A5" s="23">
        <v>2018</v>
      </c>
      <c r="B5" s="13" t="s">
        <v>4911</v>
      </c>
      <c r="C5" s="13" t="s">
        <v>3834</v>
      </c>
      <c r="D5" s="13" t="s">
        <v>204</v>
      </c>
      <c r="E5" s="13" t="s">
        <v>203</v>
      </c>
      <c r="F5" s="13">
        <v>0</v>
      </c>
    </row>
    <row r="6" spans="1:6" s="14" customFormat="1" ht="16.5" customHeight="1">
      <c r="A6" s="23">
        <v>2018</v>
      </c>
      <c r="B6" s="13" t="s">
        <v>4911</v>
      </c>
      <c r="C6" s="13" t="s">
        <v>3834</v>
      </c>
      <c r="D6" s="13" t="s">
        <v>1451</v>
      </c>
      <c r="E6" s="13" t="s">
        <v>207</v>
      </c>
      <c r="F6" s="13">
        <v>11</v>
      </c>
    </row>
    <row r="7" spans="1:6" s="14" customFormat="1" ht="16.5" customHeight="1">
      <c r="A7" s="23">
        <v>2018</v>
      </c>
      <c r="B7" s="13" t="s">
        <v>4911</v>
      </c>
      <c r="C7" s="13" t="s">
        <v>3834</v>
      </c>
      <c r="D7" s="13" t="s">
        <v>1451</v>
      </c>
      <c r="E7" s="13" t="s">
        <v>205</v>
      </c>
      <c r="F7" s="13">
        <v>38</v>
      </c>
    </row>
    <row r="8" spans="1:6" s="14" customFormat="1" ht="16.5" customHeight="1">
      <c r="A8" s="23">
        <v>2018</v>
      </c>
      <c r="B8" s="13" t="s">
        <v>4911</v>
      </c>
      <c r="C8" s="13" t="s">
        <v>3834</v>
      </c>
      <c r="D8" s="13" t="s">
        <v>1451</v>
      </c>
      <c r="E8" s="13" t="s">
        <v>2704</v>
      </c>
      <c r="F8" s="13">
        <v>34</v>
      </c>
    </row>
    <row r="9" spans="1:6" s="14" customFormat="1" ht="16.5" customHeight="1">
      <c r="A9" s="23">
        <v>2018</v>
      </c>
      <c r="B9" s="13" t="s">
        <v>4911</v>
      </c>
      <c r="C9" s="13" t="s">
        <v>3834</v>
      </c>
      <c r="D9" s="13" t="s">
        <v>1451</v>
      </c>
      <c r="E9" s="13" t="s">
        <v>2705</v>
      </c>
      <c r="F9" s="13">
        <v>7</v>
      </c>
    </row>
    <row r="10" spans="1:6" s="14" customFormat="1" ht="16.5" customHeight="1">
      <c r="A10" s="23">
        <v>2018</v>
      </c>
      <c r="B10" s="13" t="s">
        <v>4911</v>
      </c>
      <c r="C10" s="13" t="s">
        <v>3834</v>
      </c>
      <c r="D10" s="13" t="s">
        <v>204</v>
      </c>
      <c r="E10" s="13" t="s">
        <v>3801</v>
      </c>
      <c r="F10" s="13">
        <v>1</v>
      </c>
    </row>
    <row r="11" spans="1:6" s="14" customFormat="1" ht="16.5" customHeight="1">
      <c r="A11" s="23">
        <v>2018</v>
      </c>
      <c r="B11" s="13" t="s">
        <v>4911</v>
      </c>
      <c r="C11" s="13" t="s">
        <v>3834</v>
      </c>
      <c r="D11" s="13" t="s">
        <v>1451</v>
      </c>
      <c r="E11" s="13" t="s">
        <v>206</v>
      </c>
      <c r="F11" s="13">
        <v>61</v>
      </c>
    </row>
    <row r="12" spans="1:6" s="14" customFormat="1" ht="16.5" customHeight="1">
      <c r="A12" s="23">
        <v>2018</v>
      </c>
      <c r="B12" s="13" t="s">
        <v>4911</v>
      </c>
      <c r="C12" s="13" t="s">
        <v>3834</v>
      </c>
      <c r="D12" s="13" t="s">
        <v>1451</v>
      </c>
      <c r="E12" s="13" t="s">
        <v>3805</v>
      </c>
      <c r="F12" s="13">
        <v>3</v>
      </c>
    </row>
    <row r="13" spans="1:6" s="14" customFormat="1" ht="16.5" customHeight="1">
      <c r="A13" s="23">
        <v>2018</v>
      </c>
      <c r="B13" s="13" t="s">
        <v>4911</v>
      </c>
      <c r="C13" s="13" t="s">
        <v>3834</v>
      </c>
      <c r="D13" s="13" t="s">
        <v>204</v>
      </c>
      <c r="E13" s="13" t="s">
        <v>6</v>
      </c>
      <c r="F13" s="13">
        <v>38</v>
      </c>
    </row>
    <row r="14" spans="1:6" s="14" customFormat="1" ht="16.5" customHeight="1">
      <c r="A14" s="23">
        <v>2018</v>
      </c>
      <c r="B14" s="13" t="s">
        <v>4911</v>
      </c>
      <c r="C14" s="13" t="s">
        <v>3834</v>
      </c>
      <c r="D14" s="13" t="s">
        <v>204</v>
      </c>
      <c r="E14" s="13" t="s">
        <v>195</v>
      </c>
      <c r="F14" s="13">
        <v>0</v>
      </c>
    </row>
    <row r="15" spans="1:6" s="14" customFormat="1" ht="16.5" customHeight="1">
      <c r="A15" s="23">
        <v>2018</v>
      </c>
      <c r="B15" s="13" t="s">
        <v>4911</v>
      </c>
      <c r="C15" s="13" t="s">
        <v>3835</v>
      </c>
      <c r="D15" s="13" t="s">
        <v>3806</v>
      </c>
      <c r="E15" s="13"/>
      <c r="F15" s="13" t="s">
        <v>3809</v>
      </c>
    </row>
    <row r="16" spans="1:6" s="14" customFormat="1" ht="16.5" customHeight="1">
      <c r="A16" s="23">
        <v>2018</v>
      </c>
      <c r="B16" s="13" t="s">
        <v>4911</v>
      </c>
      <c r="C16" s="13" t="s">
        <v>3835</v>
      </c>
      <c r="D16" s="13" t="s">
        <v>3808</v>
      </c>
      <c r="E16" s="13"/>
      <c r="F16" s="13">
        <v>29</v>
      </c>
    </row>
    <row r="17" spans="1:6" s="14" customFormat="1" ht="16.5" customHeight="1">
      <c r="A17" s="23">
        <v>2018</v>
      </c>
      <c r="B17" s="13" t="s">
        <v>4911</v>
      </c>
      <c r="C17" s="13" t="s">
        <v>3835</v>
      </c>
      <c r="D17" s="13" t="s">
        <v>3807</v>
      </c>
      <c r="E17" s="13"/>
      <c r="F17" s="13">
        <v>35</v>
      </c>
    </row>
    <row r="18" spans="1:6" s="14" customFormat="1" ht="16.5" customHeight="1">
      <c r="A18" s="23">
        <v>2018</v>
      </c>
      <c r="B18" s="13" t="s">
        <v>4911</v>
      </c>
      <c r="C18" s="13" t="s">
        <v>3836</v>
      </c>
      <c r="D18" s="13" t="s">
        <v>204</v>
      </c>
      <c r="E18" s="13" t="s">
        <v>203</v>
      </c>
      <c r="F18" s="13" t="s">
        <v>4839</v>
      </c>
    </row>
    <row r="19" spans="1:6" s="14" customFormat="1" ht="16.5" customHeight="1">
      <c r="A19" s="23">
        <v>2018</v>
      </c>
      <c r="B19" s="13" t="s">
        <v>4911</v>
      </c>
      <c r="C19" s="13" t="s">
        <v>3836</v>
      </c>
      <c r="D19" s="13" t="s">
        <v>1451</v>
      </c>
      <c r="E19" s="13" t="s">
        <v>207</v>
      </c>
      <c r="F19" s="13">
        <v>181</v>
      </c>
    </row>
    <row r="20" spans="1:6" s="14" customFormat="1" ht="16.5" customHeight="1">
      <c r="A20" s="23">
        <v>2018</v>
      </c>
      <c r="B20" s="13" t="s">
        <v>4911</v>
      </c>
      <c r="C20" s="13" t="s">
        <v>3836</v>
      </c>
      <c r="D20" s="13" t="s">
        <v>1451</v>
      </c>
      <c r="E20" s="13" t="s">
        <v>205</v>
      </c>
      <c r="F20" s="13" t="s">
        <v>3855</v>
      </c>
    </row>
    <row r="21" spans="1:6" s="14" customFormat="1" ht="16.5" customHeight="1">
      <c r="A21" s="23">
        <v>2018</v>
      </c>
      <c r="B21" s="13" t="s">
        <v>4911</v>
      </c>
      <c r="C21" s="13" t="s">
        <v>3836</v>
      </c>
      <c r="D21" s="13" t="s">
        <v>1451</v>
      </c>
      <c r="E21" s="13" t="s">
        <v>2704</v>
      </c>
      <c r="F21" s="13">
        <v>249</v>
      </c>
    </row>
    <row r="22" spans="1:6" s="14" customFormat="1" ht="16.5" customHeight="1">
      <c r="A22" s="23">
        <v>2018</v>
      </c>
      <c r="B22" s="13" t="s">
        <v>4911</v>
      </c>
      <c r="C22" s="13" t="s">
        <v>3836</v>
      </c>
      <c r="D22" s="13" t="s">
        <v>1451</v>
      </c>
      <c r="E22" s="13" t="s">
        <v>2705</v>
      </c>
      <c r="F22" s="13">
        <v>119</v>
      </c>
    </row>
    <row r="23" spans="1:6" s="14" customFormat="1" ht="16.5" customHeight="1">
      <c r="A23" s="23">
        <v>2018</v>
      </c>
      <c r="B23" s="13" t="s">
        <v>4911</v>
      </c>
      <c r="C23" s="13" t="s">
        <v>3836</v>
      </c>
      <c r="D23" s="13" t="s">
        <v>1451</v>
      </c>
      <c r="E23" s="13" t="s">
        <v>206</v>
      </c>
      <c r="F23" s="13" t="s">
        <v>3856</v>
      </c>
    </row>
    <row r="24" spans="1:6" s="14" customFormat="1" ht="16.5" customHeight="1">
      <c r="A24" s="23">
        <v>2018</v>
      </c>
      <c r="B24" s="13" t="s">
        <v>4911</v>
      </c>
      <c r="C24" s="13" t="s">
        <v>3836</v>
      </c>
      <c r="D24" s="13" t="s">
        <v>204</v>
      </c>
      <c r="E24" s="13" t="s">
        <v>6</v>
      </c>
      <c r="F24" s="13" t="s">
        <v>4838</v>
      </c>
    </row>
    <row r="25" spans="1:6" s="14" customFormat="1" ht="16.5" customHeight="1">
      <c r="A25" s="23">
        <v>2018</v>
      </c>
      <c r="B25" s="13" t="s">
        <v>4911</v>
      </c>
      <c r="C25" s="13" t="s">
        <v>3836</v>
      </c>
      <c r="D25" s="13" t="s">
        <v>204</v>
      </c>
      <c r="E25" s="13" t="s">
        <v>195</v>
      </c>
      <c r="F25" s="13">
        <v>142</v>
      </c>
    </row>
    <row r="26" spans="1:6" s="14" customFormat="1" ht="16.5" customHeight="1">
      <c r="A26" s="23">
        <v>2018</v>
      </c>
      <c r="B26" s="13" t="s">
        <v>4911</v>
      </c>
      <c r="C26" s="13" t="s">
        <v>3837</v>
      </c>
      <c r="D26" s="13" t="s">
        <v>1451</v>
      </c>
      <c r="E26" s="13" t="s">
        <v>207</v>
      </c>
      <c r="F26" s="13">
        <v>28</v>
      </c>
    </row>
    <row r="27" spans="1:6" s="14" customFormat="1" ht="16.5" customHeight="1">
      <c r="A27" s="23">
        <v>2018</v>
      </c>
      <c r="B27" s="13" t="s">
        <v>4911</v>
      </c>
      <c r="C27" s="13" t="s">
        <v>3837</v>
      </c>
      <c r="D27" s="13" t="s">
        <v>1451</v>
      </c>
      <c r="E27" s="13" t="s">
        <v>205</v>
      </c>
      <c r="F27" s="13" t="s">
        <v>3852</v>
      </c>
    </row>
    <row r="28" spans="1:6" s="14" customFormat="1" ht="16.5" customHeight="1">
      <c r="A28" s="23">
        <v>2018</v>
      </c>
      <c r="B28" s="13" t="s">
        <v>4911</v>
      </c>
      <c r="C28" s="13" t="s">
        <v>3837</v>
      </c>
      <c r="D28" s="13" t="s">
        <v>1451</v>
      </c>
      <c r="E28" s="13" t="s">
        <v>2704</v>
      </c>
      <c r="F28" s="13">
        <v>119</v>
      </c>
    </row>
    <row r="29" spans="1:6" s="14" customFormat="1" ht="16.5" customHeight="1">
      <c r="A29" s="23">
        <v>2018</v>
      </c>
      <c r="B29" s="13" t="s">
        <v>4911</v>
      </c>
      <c r="C29" s="13" t="s">
        <v>3837</v>
      </c>
      <c r="D29" s="13" t="s">
        <v>1451</v>
      </c>
      <c r="E29" s="13" t="s">
        <v>2705</v>
      </c>
      <c r="F29" s="13">
        <v>65</v>
      </c>
    </row>
    <row r="30" spans="1:6" s="14" customFormat="1" ht="16.5" customHeight="1">
      <c r="A30" s="23">
        <v>2018</v>
      </c>
      <c r="B30" s="13" t="s">
        <v>4911</v>
      </c>
      <c r="C30" s="13" t="s">
        <v>3837</v>
      </c>
      <c r="D30" s="13" t="s">
        <v>1451</v>
      </c>
      <c r="E30" s="13" t="s">
        <v>206</v>
      </c>
      <c r="F30" s="13">
        <v>941</v>
      </c>
    </row>
    <row r="31" spans="1:6" s="14" customFormat="1" ht="16.5" customHeight="1">
      <c r="A31" s="23">
        <v>2018</v>
      </c>
      <c r="B31" s="13" t="s">
        <v>4911</v>
      </c>
      <c r="C31" s="13" t="s">
        <v>3837</v>
      </c>
      <c r="D31" s="13" t="s">
        <v>204</v>
      </c>
      <c r="E31" s="13" t="s">
        <v>204</v>
      </c>
      <c r="F31" s="13" t="s">
        <v>3853</v>
      </c>
    </row>
    <row r="32" spans="1:6" s="14" customFormat="1" ht="16.5" customHeight="1">
      <c r="A32" s="23">
        <v>2018</v>
      </c>
      <c r="B32" s="13" t="s">
        <v>4911</v>
      </c>
      <c r="C32" s="13" t="s">
        <v>3838</v>
      </c>
      <c r="D32" s="13" t="s">
        <v>4890</v>
      </c>
      <c r="E32" s="13"/>
      <c r="F32" s="13">
        <v>59</v>
      </c>
    </row>
    <row r="33" spans="1:6" s="14" customFormat="1" ht="16.5" customHeight="1">
      <c r="A33" s="23">
        <v>2018</v>
      </c>
      <c r="B33" s="13" t="s">
        <v>4911</v>
      </c>
      <c r="C33" s="13" t="s">
        <v>3838</v>
      </c>
      <c r="D33" s="13" t="s">
        <v>3810</v>
      </c>
      <c r="E33" s="13"/>
      <c r="F33" s="13">
        <v>218</v>
      </c>
    </row>
    <row r="34" spans="1:6" s="14" customFormat="1" ht="16.5" customHeight="1">
      <c r="A34" s="23">
        <v>2018</v>
      </c>
      <c r="B34" s="13" t="s">
        <v>4911</v>
      </c>
      <c r="C34" s="13" t="s">
        <v>3838</v>
      </c>
      <c r="D34" s="13" t="s">
        <v>3811</v>
      </c>
      <c r="E34" s="13"/>
      <c r="F34" s="13">
        <v>268</v>
      </c>
    </row>
    <row r="35" spans="1:6" s="14" customFormat="1" ht="16.5" customHeight="1">
      <c r="A35" s="23">
        <v>2018</v>
      </c>
      <c r="B35" s="13" t="s">
        <v>4911</v>
      </c>
      <c r="C35" s="13" t="s">
        <v>3839</v>
      </c>
      <c r="D35" s="13" t="s">
        <v>3812</v>
      </c>
      <c r="E35" s="13" t="s">
        <v>207</v>
      </c>
      <c r="F35" s="13">
        <v>502</v>
      </c>
    </row>
    <row r="36" spans="1:6" s="14" customFormat="1" ht="16.5" customHeight="1">
      <c r="A36" s="23">
        <v>2018</v>
      </c>
      <c r="B36" s="13" t="s">
        <v>4911</v>
      </c>
      <c r="C36" s="13" t="s">
        <v>3839</v>
      </c>
      <c r="D36" s="13" t="s">
        <v>3812</v>
      </c>
      <c r="E36" s="13" t="s">
        <v>205</v>
      </c>
      <c r="F36" s="13">
        <v>42</v>
      </c>
    </row>
    <row r="37" spans="1:6" s="14" customFormat="1" ht="16.5" customHeight="1">
      <c r="A37" s="23">
        <v>2018</v>
      </c>
      <c r="B37" s="13" t="s">
        <v>4911</v>
      </c>
      <c r="C37" s="13" t="s">
        <v>3839</v>
      </c>
      <c r="D37" s="13" t="s">
        <v>3812</v>
      </c>
      <c r="E37" s="13" t="s">
        <v>2704</v>
      </c>
      <c r="F37" s="13">
        <v>238</v>
      </c>
    </row>
    <row r="38" spans="1:6" s="14" customFormat="1" ht="16.5" customHeight="1">
      <c r="A38" s="23">
        <v>2018</v>
      </c>
      <c r="B38" s="13" t="s">
        <v>4911</v>
      </c>
      <c r="C38" s="13" t="s">
        <v>3839</v>
      </c>
      <c r="D38" s="13" t="s">
        <v>3812</v>
      </c>
      <c r="E38" s="13" t="s">
        <v>206</v>
      </c>
      <c r="F38" s="13">
        <v>380</v>
      </c>
    </row>
    <row r="39" spans="1:6" s="14" customFormat="1" ht="16.5" customHeight="1">
      <c r="A39" s="23">
        <v>2018</v>
      </c>
      <c r="B39" s="13" t="s">
        <v>4911</v>
      </c>
      <c r="C39" s="13" t="s">
        <v>3839</v>
      </c>
      <c r="D39" s="13" t="s">
        <v>3812</v>
      </c>
      <c r="E39" s="13" t="s">
        <v>204</v>
      </c>
      <c r="F39" s="13">
        <v>60</v>
      </c>
    </row>
    <row r="40" spans="1:6" s="14" customFormat="1" ht="16.5" customHeight="1">
      <c r="A40" s="23">
        <v>2018</v>
      </c>
      <c r="B40" s="13" t="s">
        <v>4911</v>
      </c>
      <c r="C40" s="13" t="s">
        <v>3839</v>
      </c>
      <c r="D40" s="13" t="s">
        <v>3812</v>
      </c>
      <c r="E40" s="13" t="s">
        <v>3815</v>
      </c>
      <c r="F40" s="13">
        <v>69</v>
      </c>
    </row>
    <row r="41" spans="1:6" s="14" customFormat="1" ht="16.5" customHeight="1">
      <c r="A41" s="23">
        <v>2018</v>
      </c>
      <c r="B41" s="13" t="s">
        <v>4911</v>
      </c>
      <c r="C41" s="13" t="s">
        <v>3839</v>
      </c>
      <c r="D41" s="13" t="s">
        <v>3814</v>
      </c>
      <c r="E41" s="13"/>
      <c r="F41" s="13" t="s">
        <v>3861</v>
      </c>
    </row>
    <row r="42" spans="1:6" s="14" customFormat="1" ht="16.5" customHeight="1">
      <c r="A42" s="23">
        <v>2018</v>
      </c>
      <c r="B42" s="13" t="s">
        <v>4911</v>
      </c>
      <c r="C42" s="13" t="s">
        <v>3839</v>
      </c>
      <c r="D42" s="13" t="s">
        <v>3813</v>
      </c>
      <c r="E42" s="13"/>
      <c r="F42" s="13" t="s">
        <v>3862</v>
      </c>
    </row>
    <row r="43" spans="1:6" s="14" customFormat="1" ht="16.5" customHeight="1">
      <c r="A43" s="23">
        <v>2018</v>
      </c>
      <c r="B43" s="13" t="s">
        <v>4911</v>
      </c>
      <c r="C43" s="13" t="s">
        <v>3840</v>
      </c>
      <c r="D43" s="13" t="s">
        <v>3814</v>
      </c>
      <c r="E43" s="13"/>
      <c r="F43" s="13" t="s">
        <v>3860</v>
      </c>
    </row>
    <row r="44" spans="1:6" s="14" customFormat="1" ht="16.5" customHeight="1">
      <c r="A44" s="23">
        <v>2018</v>
      </c>
      <c r="B44" s="13" t="s">
        <v>4911</v>
      </c>
      <c r="C44" s="13" t="s">
        <v>3840</v>
      </c>
      <c r="D44" s="13" t="s">
        <v>3813</v>
      </c>
      <c r="E44" s="13"/>
      <c r="F44" s="13">
        <v>322</v>
      </c>
    </row>
    <row r="45" spans="1:6" s="14" customFormat="1" ht="16.5" customHeight="1">
      <c r="A45" s="23">
        <v>2018</v>
      </c>
      <c r="B45" s="13" t="s">
        <v>4911</v>
      </c>
      <c r="C45" s="13" t="s">
        <v>3841</v>
      </c>
      <c r="D45" s="13" t="s">
        <v>3813</v>
      </c>
      <c r="E45" s="13"/>
      <c r="F45" s="13" t="s">
        <v>3850</v>
      </c>
    </row>
    <row r="46" spans="1:6" s="14" customFormat="1" ht="16.5" customHeight="1">
      <c r="A46" s="23">
        <v>2018</v>
      </c>
      <c r="B46" s="13" t="s">
        <v>4911</v>
      </c>
      <c r="C46" s="13" t="s">
        <v>3841</v>
      </c>
      <c r="D46" s="13"/>
      <c r="E46" s="13"/>
      <c r="F46" s="13" t="s">
        <v>3851</v>
      </c>
    </row>
    <row r="47" spans="1:6" s="14" customFormat="1" ht="16.5" customHeight="1">
      <c r="A47" s="23">
        <v>2018</v>
      </c>
      <c r="B47" s="13" t="s">
        <v>4911</v>
      </c>
      <c r="C47" s="13" t="s">
        <v>3828</v>
      </c>
      <c r="D47" s="13" t="s">
        <v>3816</v>
      </c>
      <c r="E47" s="13"/>
      <c r="F47" s="13">
        <v>95</v>
      </c>
    </row>
    <row r="48" spans="1:6" s="14" customFormat="1" ht="16.5" customHeight="1">
      <c r="A48" s="23">
        <v>2018</v>
      </c>
      <c r="B48" s="13" t="s">
        <v>4911</v>
      </c>
      <c r="C48" s="13" t="s">
        <v>3829</v>
      </c>
      <c r="D48" s="13" t="s">
        <v>3817</v>
      </c>
      <c r="E48" s="13"/>
      <c r="F48" s="13">
        <v>655</v>
      </c>
    </row>
    <row r="49" spans="1:6" s="14" customFormat="1" ht="16.5" customHeight="1">
      <c r="A49" s="23">
        <v>2018</v>
      </c>
      <c r="B49" s="13" t="s">
        <v>4911</v>
      </c>
      <c r="C49" s="13" t="s">
        <v>3829</v>
      </c>
      <c r="D49" s="13" t="s">
        <v>3818</v>
      </c>
      <c r="E49" s="13"/>
      <c r="F49" s="13" t="s">
        <v>3848</v>
      </c>
    </row>
    <row r="50" spans="1:6" s="14" customFormat="1" ht="16.5" customHeight="1">
      <c r="A50" s="23">
        <v>2018</v>
      </c>
      <c r="B50" s="13" t="s">
        <v>4911</v>
      </c>
      <c r="C50" s="13" t="s">
        <v>3830</v>
      </c>
      <c r="D50" s="13" t="s">
        <v>3820</v>
      </c>
      <c r="E50" s="13"/>
      <c r="F50" s="13" t="s">
        <v>3846</v>
      </c>
    </row>
    <row r="51" spans="1:6" s="14" customFormat="1" ht="16.5" customHeight="1">
      <c r="A51" s="23">
        <v>2018</v>
      </c>
      <c r="B51" s="13" t="s">
        <v>4911</v>
      </c>
      <c r="C51" s="13" t="s">
        <v>3830</v>
      </c>
      <c r="D51" s="13" t="s">
        <v>3819</v>
      </c>
      <c r="E51" s="13"/>
      <c r="F51" s="13">
        <v>42</v>
      </c>
    </row>
    <row r="52" spans="1:6" s="14" customFormat="1" ht="16.5" customHeight="1">
      <c r="A52" s="23">
        <v>2018</v>
      </c>
      <c r="B52" s="13" t="s">
        <v>4911</v>
      </c>
      <c r="C52" s="13" t="s">
        <v>3831</v>
      </c>
      <c r="D52" s="13" t="s">
        <v>3823</v>
      </c>
      <c r="E52" s="13"/>
      <c r="F52" s="13" t="s">
        <v>3858</v>
      </c>
    </row>
    <row r="53" spans="1:6" s="14" customFormat="1" ht="16.5" customHeight="1">
      <c r="A53" s="23">
        <v>2018</v>
      </c>
      <c r="B53" s="13" t="s">
        <v>4911</v>
      </c>
      <c r="C53" s="13" t="s">
        <v>3831</v>
      </c>
      <c r="D53" s="13" t="s">
        <v>3822</v>
      </c>
      <c r="E53" s="13"/>
      <c r="F53" s="13">
        <v>46</v>
      </c>
    </row>
    <row r="54" spans="1:6" s="14" customFormat="1" ht="16.5" customHeight="1">
      <c r="A54" s="23">
        <v>2018</v>
      </c>
      <c r="B54" s="13" t="s">
        <v>4911</v>
      </c>
      <c r="C54" s="13" t="s">
        <v>3831</v>
      </c>
      <c r="D54" s="13" t="s">
        <v>3821</v>
      </c>
      <c r="E54" s="13"/>
      <c r="F54" s="13">
        <v>18</v>
      </c>
    </row>
    <row r="55" spans="1:6" s="14" customFormat="1" ht="16.5" customHeight="1">
      <c r="A55" s="23">
        <v>2018</v>
      </c>
      <c r="B55" s="13" t="s">
        <v>4911</v>
      </c>
      <c r="C55" s="13" t="s">
        <v>3832</v>
      </c>
      <c r="D55" s="13" t="s">
        <v>3826</v>
      </c>
      <c r="E55" s="13"/>
      <c r="F55" s="13">
        <v>205</v>
      </c>
    </row>
    <row r="56" spans="1:6" s="14" customFormat="1" ht="16.5" customHeight="1">
      <c r="A56" s="23">
        <v>2018</v>
      </c>
      <c r="B56" s="13" t="s">
        <v>4911</v>
      </c>
      <c r="C56" s="13" t="s">
        <v>3832</v>
      </c>
      <c r="D56" s="13" t="s">
        <v>3824</v>
      </c>
      <c r="E56" s="13"/>
      <c r="F56" s="13" t="s">
        <v>3842</v>
      </c>
    </row>
    <row r="57" spans="1:6" s="14" customFormat="1" ht="16.5" customHeight="1">
      <c r="A57" s="23">
        <v>2018</v>
      </c>
      <c r="B57" s="13" t="s">
        <v>4911</v>
      </c>
      <c r="C57" s="13" t="s">
        <v>3832</v>
      </c>
      <c r="D57" s="13" t="s">
        <v>3825</v>
      </c>
      <c r="E57" s="13"/>
      <c r="F57" s="13" t="s">
        <v>3844</v>
      </c>
    </row>
    <row r="58" spans="1:6" s="14" customFormat="1" ht="16.5" customHeight="1">
      <c r="A58" s="23">
        <v>2018</v>
      </c>
      <c r="B58" s="13" t="s">
        <v>514</v>
      </c>
      <c r="C58" s="13" t="s">
        <v>3833</v>
      </c>
      <c r="D58" s="13" t="s">
        <v>3800</v>
      </c>
      <c r="E58" s="13"/>
      <c r="F58" s="13">
        <v>16</v>
      </c>
    </row>
    <row r="59" spans="1:6" s="14" customFormat="1" ht="16.5" customHeight="1">
      <c r="A59" s="23">
        <v>2018</v>
      </c>
      <c r="B59" s="13" t="s">
        <v>514</v>
      </c>
      <c r="C59" s="13" t="s">
        <v>3833</v>
      </c>
      <c r="D59" s="13" t="s">
        <v>3799</v>
      </c>
      <c r="E59" s="13"/>
      <c r="F59" s="13">
        <v>4</v>
      </c>
    </row>
    <row r="60" spans="1:6" s="14" customFormat="1" ht="16.5" customHeight="1">
      <c r="A60" s="23">
        <v>2018</v>
      </c>
      <c r="B60" s="13" t="s">
        <v>514</v>
      </c>
      <c r="C60" s="13" t="s">
        <v>3833</v>
      </c>
      <c r="D60" s="13" t="s">
        <v>1126</v>
      </c>
      <c r="E60" s="13"/>
      <c r="F60" s="13">
        <v>1</v>
      </c>
    </row>
    <row r="61" spans="1:6" s="14" customFormat="1" ht="16.5" customHeight="1">
      <c r="A61" s="23">
        <v>2018</v>
      </c>
      <c r="B61" s="13" t="s">
        <v>514</v>
      </c>
      <c r="C61" s="13" t="s">
        <v>3834</v>
      </c>
      <c r="D61" s="13" t="s">
        <v>204</v>
      </c>
      <c r="E61" s="13" t="s">
        <v>203</v>
      </c>
      <c r="F61" s="13">
        <v>0</v>
      </c>
    </row>
    <row r="62" spans="1:6" s="14" customFormat="1" ht="16.5" customHeight="1">
      <c r="A62" s="23">
        <v>2018</v>
      </c>
      <c r="B62" s="13" t="s">
        <v>514</v>
      </c>
      <c r="C62" s="13" t="s">
        <v>3834</v>
      </c>
      <c r="D62" s="13" t="s">
        <v>1451</v>
      </c>
      <c r="E62" s="13" t="s">
        <v>207</v>
      </c>
      <c r="F62" s="13">
        <v>3</v>
      </c>
    </row>
    <row r="63" spans="1:6" s="14" customFormat="1" ht="16.5" customHeight="1">
      <c r="A63" s="23">
        <v>2018</v>
      </c>
      <c r="B63" s="13" t="s">
        <v>514</v>
      </c>
      <c r="C63" s="13" t="s">
        <v>3834</v>
      </c>
      <c r="D63" s="13" t="s">
        <v>1451</v>
      </c>
      <c r="E63" s="13" t="s">
        <v>205</v>
      </c>
      <c r="F63" s="13">
        <v>21</v>
      </c>
    </row>
    <row r="64" spans="1:6" s="14" customFormat="1" ht="16.5" customHeight="1">
      <c r="A64" s="23">
        <v>2018</v>
      </c>
      <c r="B64" s="13" t="s">
        <v>514</v>
      </c>
      <c r="C64" s="13" t="s">
        <v>3834</v>
      </c>
      <c r="D64" s="13" t="s">
        <v>1451</v>
      </c>
      <c r="E64" s="13" t="s">
        <v>2704</v>
      </c>
      <c r="F64" s="13">
        <v>4</v>
      </c>
    </row>
    <row r="65" spans="1:6" s="14" customFormat="1" ht="16.5" customHeight="1">
      <c r="A65" s="23">
        <v>2018</v>
      </c>
      <c r="B65" s="13" t="s">
        <v>514</v>
      </c>
      <c r="C65" s="13" t="s">
        <v>3834</v>
      </c>
      <c r="D65" s="13" t="s">
        <v>1451</v>
      </c>
      <c r="E65" s="13" t="s">
        <v>2705</v>
      </c>
      <c r="F65" s="13">
        <v>0</v>
      </c>
    </row>
    <row r="66" spans="1:6" s="14" customFormat="1" ht="16.5" customHeight="1">
      <c r="A66" s="23">
        <v>2018</v>
      </c>
      <c r="B66" s="13" t="s">
        <v>514</v>
      </c>
      <c r="C66" s="13" t="s">
        <v>3834</v>
      </c>
      <c r="D66" s="13" t="s">
        <v>204</v>
      </c>
      <c r="E66" s="13" t="s">
        <v>3801</v>
      </c>
      <c r="F66" s="13">
        <v>0</v>
      </c>
    </row>
    <row r="67" spans="1:6" s="14" customFormat="1" ht="16.5" customHeight="1">
      <c r="A67" s="23">
        <v>2018</v>
      </c>
      <c r="B67" s="13" t="s">
        <v>514</v>
      </c>
      <c r="C67" s="13" t="s">
        <v>3834</v>
      </c>
      <c r="D67" s="13" t="s">
        <v>1451</v>
      </c>
      <c r="E67" s="13" t="s">
        <v>206</v>
      </c>
      <c r="F67" s="13">
        <v>20</v>
      </c>
    </row>
    <row r="68" spans="1:6" s="14" customFormat="1" ht="16.5" customHeight="1">
      <c r="A68" s="23">
        <v>2018</v>
      </c>
      <c r="B68" s="13" t="s">
        <v>514</v>
      </c>
      <c r="C68" s="13" t="s">
        <v>3834</v>
      </c>
      <c r="D68" s="13" t="s">
        <v>1451</v>
      </c>
      <c r="E68" s="13" t="s">
        <v>3805</v>
      </c>
      <c r="F68" s="13">
        <v>4</v>
      </c>
    </row>
    <row r="69" spans="1:6" s="14" customFormat="1" ht="16.5" customHeight="1">
      <c r="A69" s="23">
        <v>2018</v>
      </c>
      <c r="B69" s="13" t="s">
        <v>514</v>
      </c>
      <c r="C69" s="13" t="s">
        <v>3834</v>
      </c>
      <c r="D69" s="13" t="s">
        <v>204</v>
      </c>
      <c r="E69" s="13" t="s">
        <v>6</v>
      </c>
      <c r="F69" s="13">
        <v>21</v>
      </c>
    </row>
    <row r="70" spans="1:6" s="14" customFormat="1" ht="16.5" customHeight="1">
      <c r="A70" s="23">
        <v>2018</v>
      </c>
      <c r="B70" s="13" t="s">
        <v>514</v>
      </c>
      <c r="C70" s="13" t="s">
        <v>3834</v>
      </c>
      <c r="D70" s="13" t="s">
        <v>204</v>
      </c>
      <c r="E70" s="13" t="s">
        <v>195</v>
      </c>
      <c r="F70" s="13">
        <v>0</v>
      </c>
    </row>
    <row r="71" spans="1:6" s="14" customFormat="1" ht="16.5" customHeight="1">
      <c r="A71" s="23">
        <v>2018</v>
      </c>
      <c r="B71" s="13" t="s">
        <v>514</v>
      </c>
      <c r="C71" s="13" t="s">
        <v>3835</v>
      </c>
      <c r="D71" s="13" t="s">
        <v>3806</v>
      </c>
      <c r="E71" s="13"/>
      <c r="F71" s="13" t="s">
        <v>3809</v>
      </c>
    </row>
    <row r="72" spans="1:6" s="14" customFormat="1" ht="16.5" customHeight="1">
      <c r="A72" s="23">
        <v>2018</v>
      </c>
      <c r="B72" s="13" t="s">
        <v>514</v>
      </c>
      <c r="C72" s="13" t="s">
        <v>3835</v>
      </c>
      <c r="D72" s="13" t="s">
        <v>3808</v>
      </c>
      <c r="E72" s="13"/>
      <c r="F72" s="13">
        <v>0</v>
      </c>
    </row>
    <row r="73" spans="1:6" s="14" customFormat="1" ht="16.5" customHeight="1">
      <c r="A73" s="23">
        <v>2018</v>
      </c>
      <c r="B73" s="13" t="s">
        <v>514</v>
      </c>
      <c r="C73" s="13" t="s">
        <v>3835</v>
      </c>
      <c r="D73" s="13" t="s">
        <v>3807</v>
      </c>
      <c r="E73" s="13"/>
      <c r="F73" s="13">
        <v>10</v>
      </c>
    </row>
    <row r="74" spans="1:6" s="14" customFormat="1" ht="16.5" customHeight="1">
      <c r="A74" s="23">
        <v>2018</v>
      </c>
      <c r="B74" s="13" t="s">
        <v>514</v>
      </c>
      <c r="C74" s="13" t="s">
        <v>3836</v>
      </c>
      <c r="D74" s="13" t="s">
        <v>204</v>
      </c>
      <c r="E74" s="13" t="s">
        <v>203</v>
      </c>
      <c r="F74" s="13">
        <v>0</v>
      </c>
    </row>
    <row r="75" spans="1:6" s="14" customFormat="1" ht="16.5" customHeight="1">
      <c r="A75" s="23">
        <v>2018</v>
      </c>
      <c r="B75" s="13" t="s">
        <v>514</v>
      </c>
      <c r="C75" s="13" t="s">
        <v>3836</v>
      </c>
      <c r="D75" s="13" t="s">
        <v>1451</v>
      </c>
      <c r="E75" s="13" t="s">
        <v>207</v>
      </c>
      <c r="F75" s="13">
        <v>18</v>
      </c>
    </row>
    <row r="76" spans="1:6" s="14" customFormat="1" ht="16.5" customHeight="1">
      <c r="A76" s="23">
        <v>2018</v>
      </c>
      <c r="B76" s="13" t="s">
        <v>514</v>
      </c>
      <c r="C76" s="13" t="s">
        <v>3836</v>
      </c>
      <c r="D76" s="13" t="s">
        <v>1451</v>
      </c>
      <c r="E76" s="13" t="s">
        <v>205</v>
      </c>
      <c r="F76" s="13">
        <v>611</v>
      </c>
    </row>
    <row r="77" spans="1:6" s="14" customFormat="1" ht="16.5" customHeight="1">
      <c r="A77" s="23">
        <v>2018</v>
      </c>
      <c r="B77" s="13" t="s">
        <v>514</v>
      </c>
      <c r="C77" s="13" t="s">
        <v>3836</v>
      </c>
      <c r="D77" s="13" t="s">
        <v>1451</v>
      </c>
      <c r="E77" s="13" t="s">
        <v>2704</v>
      </c>
      <c r="F77" s="13">
        <v>37</v>
      </c>
    </row>
    <row r="78" spans="1:6" s="14" customFormat="1" ht="16.5" customHeight="1">
      <c r="A78" s="23">
        <v>2018</v>
      </c>
      <c r="B78" s="13" t="s">
        <v>514</v>
      </c>
      <c r="C78" s="13" t="s">
        <v>3836</v>
      </c>
      <c r="D78" s="13" t="s">
        <v>1451</v>
      </c>
      <c r="E78" s="13" t="s">
        <v>2705</v>
      </c>
      <c r="F78" s="13">
        <v>0</v>
      </c>
    </row>
    <row r="79" spans="1:6" s="14" customFormat="1" ht="16.5" customHeight="1">
      <c r="A79" s="23">
        <v>2018</v>
      </c>
      <c r="B79" s="13" t="s">
        <v>514</v>
      </c>
      <c r="C79" s="13" t="s">
        <v>3836</v>
      </c>
      <c r="D79" s="13" t="s">
        <v>1451</v>
      </c>
      <c r="E79" s="13" t="s">
        <v>206</v>
      </c>
      <c r="F79" s="13">
        <v>662</v>
      </c>
    </row>
    <row r="80" spans="1:6" s="14" customFormat="1" ht="16.5" customHeight="1">
      <c r="A80" s="23">
        <v>2018</v>
      </c>
      <c r="B80" s="13" t="s">
        <v>514</v>
      </c>
      <c r="C80" s="13" t="s">
        <v>3836</v>
      </c>
      <c r="D80" s="13" t="s">
        <v>204</v>
      </c>
      <c r="E80" s="13" t="s">
        <v>6</v>
      </c>
      <c r="F80" s="13" t="s">
        <v>3857</v>
      </c>
    </row>
    <row r="81" spans="1:6" s="14" customFormat="1" ht="16.5" customHeight="1">
      <c r="A81" s="23">
        <v>2018</v>
      </c>
      <c r="B81" s="13" t="s">
        <v>514</v>
      </c>
      <c r="C81" s="13" t="s">
        <v>3836</v>
      </c>
      <c r="D81" s="13" t="s">
        <v>204</v>
      </c>
      <c r="E81" s="13" t="s">
        <v>195</v>
      </c>
      <c r="F81" s="13">
        <v>0</v>
      </c>
    </row>
    <row r="82" spans="1:6" s="14" customFormat="1" ht="16.5" customHeight="1">
      <c r="A82" s="23">
        <v>2018</v>
      </c>
      <c r="B82" s="13" t="s">
        <v>514</v>
      </c>
      <c r="C82" s="13" t="s">
        <v>3837</v>
      </c>
      <c r="D82" s="13" t="s">
        <v>1451</v>
      </c>
      <c r="E82" s="13" t="s">
        <v>207</v>
      </c>
      <c r="F82" s="13">
        <v>0</v>
      </c>
    </row>
    <row r="83" spans="1:6" s="14" customFormat="1" ht="16.5" customHeight="1">
      <c r="A83" s="23">
        <v>2018</v>
      </c>
      <c r="B83" s="13" t="s">
        <v>514</v>
      </c>
      <c r="C83" s="13" t="s">
        <v>3837</v>
      </c>
      <c r="D83" s="13" t="s">
        <v>1451</v>
      </c>
      <c r="E83" s="13" t="s">
        <v>205</v>
      </c>
      <c r="F83" s="13">
        <v>561</v>
      </c>
    </row>
    <row r="84" spans="1:6" s="14" customFormat="1" ht="16.5" customHeight="1">
      <c r="A84" s="23">
        <v>2018</v>
      </c>
      <c r="B84" s="13" t="s">
        <v>514</v>
      </c>
      <c r="C84" s="13" t="s">
        <v>3837</v>
      </c>
      <c r="D84" s="13" t="s">
        <v>1451</v>
      </c>
      <c r="E84" s="13" t="s">
        <v>2704</v>
      </c>
      <c r="F84" s="13">
        <v>0</v>
      </c>
    </row>
    <row r="85" spans="1:6" s="14" customFormat="1" ht="16.5" customHeight="1">
      <c r="A85" s="23">
        <v>2018</v>
      </c>
      <c r="B85" s="13" t="s">
        <v>514</v>
      </c>
      <c r="C85" s="13" t="s">
        <v>3837</v>
      </c>
      <c r="D85" s="13" t="s">
        <v>1451</v>
      </c>
      <c r="E85" s="13" t="s">
        <v>2705</v>
      </c>
      <c r="F85" s="13">
        <v>0</v>
      </c>
    </row>
    <row r="86" spans="1:6" s="14" customFormat="1" ht="16.5" customHeight="1">
      <c r="A86" s="23">
        <v>2018</v>
      </c>
      <c r="B86" s="13" t="s">
        <v>514</v>
      </c>
      <c r="C86" s="13" t="s">
        <v>3837</v>
      </c>
      <c r="D86" s="13" t="s">
        <v>1451</v>
      </c>
      <c r="E86" s="13" t="s">
        <v>206</v>
      </c>
      <c r="F86" s="13">
        <v>365</v>
      </c>
    </row>
    <row r="87" spans="1:6" s="14" customFormat="1" ht="16.5" customHeight="1">
      <c r="A87" s="23">
        <v>2018</v>
      </c>
      <c r="B87" s="13" t="s">
        <v>514</v>
      </c>
      <c r="C87" s="13" t="s">
        <v>3837</v>
      </c>
      <c r="D87" s="13" t="s">
        <v>204</v>
      </c>
      <c r="E87" s="13" t="s">
        <v>204</v>
      </c>
      <c r="F87" s="13" t="s">
        <v>3854</v>
      </c>
    </row>
    <row r="88" spans="1:6" s="14" customFormat="1" ht="16.5" customHeight="1">
      <c r="A88" s="23">
        <v>2018</v>
      </c>
      <c r="B88" s="13" t="s">
        <v>514</v>
      </c>
      <c r="C88" s="13" t="s">
        <v>3838</v>
      </c>
      <c r="D88" s="13" t="s">
        <v>4890</v>
      </c>
      <c r="E88" s="13"/>
      <c r="F88" s="13">
        <v>48</v>
      </c>
    </row>
    <row r="89" spans="1:6" s="14" customFormat="1" ht="16.5" customHeight="1">
      <c r="A89" s="23">
        <v>2018</v>
      </c>
      <c r="B89" s="13" t="s">
        <v>514</v>
      </c>
      <c r="C89" s="13" t="s">
        <v>3838</v>
      </c>
      <c r="D89" s="13" t="s">
        <v>3810</v>
      </c>
      <c r="E89" s="13"/>
      <c r="F89" s="13">
        <v>85</v>
      </c>
    </row>
    <row r="90" spans="1:6" s="14" customFormat="1" ht="16.5" customHeight="1">
      <c r="A90" s="23">
        <v>2018</v>
      </c>
      <c r="B90" s="13" t="s">
        <v>514</v>
      </c>
      <c r="C90" s="13" t="s">
        <v>3838</v>
      </c>
      <c r="D90" s="13" t="s">
        <v>3811</v>
      </c>
      <c r="E90" s="13"/>
      <c r="F90" s="13">
        <v>87</v>
      </c>
    </row>
    <row r="91" spans="1:6" s="14" customFormat="1" ht="16.5" customHeight="1">
      <c r="A91" s="23">
        <v>2018</v>
      </c>
      <c r="B91" s="13" t="s">
        <v>514</v>
      </c>
      <c r="C91" s="13" t="s">
        <v>3839</v>
      </c>
      <c r="D91" s="13" t="s">
        <v>3812</v>
      </c>
      <c r="E91" s="13" t="s">
        <v>207</v>
      </c>
      <c r="F91" s="13">
        <v>132</v>
      </c>
    </row>
    <row r="92" spans="1:6" s="14" customFormat="1" ht="16.5" customHeight="1">
      <c r="A92" s="23">
        <v>2018</v>
      </c>
      <c r="B92" s="13" t="s">
        <v>514</v>
      </c>
      <c r="C92" s="13" t="s">
        <v>3839</v>
      </c>
      <c r="D92" s="13" t="s">
        <v>3812</v>
      </c>
      <c r="E92" s="13" t="s">
        <v>205</v>
      </c>
      <c r="F92" s="13">
        <v>8</v>
      </c>
    </row>
    <row r="93" spans="1:6" s="14" customFormat="1" ht="16.5" customHeight="1">
      <c r="A93" s="23">
        <v>2018</v>
      </c>
      <c r="B93" s="13" t="s">
        <v>514</v>
      </c>
      <c r="C93" s="13" t="s">
        <v>3839</v>
      </c>
      <c r="D93" s="13" t="s">
        <v>3812</v>
      </c>
      <c r="E93" s="13" t="s">
        <v>2704</v>
      </c>
      <c r="F93" s="13">
        <v>0</v>
      </c>
    </row>
    <row r="94" spans="1:6" s="14" customFormat="1" ht="16.5" customHeight="1">
      <c r="A94" s="23">
        <v>2018</v>
      </c>
      <c r="B94" s="13" t="s">
        <v>514</v>
      </c>
      <c r="C94" s="13" t="s">
        <v>3839</v>
      </c>
      <c r="D94" s="13" t="s">
        <v>3812</v>
      </c>
      <c r="E94" s="13" t="s">
        <v>206</v>
      </c>
      <c r="F94" s="13">
        <v>218</v>
      </c>
    </row>
    <row r="95" spans="1:6" s="14" customFormat="1" ht="16.5" customHeight="1">
      <c r="A95" s="23">
        <v>2018</v>
      </c>
      <c r="B95" s="13" t="s">
        <v>514</v>
      </c>
      <c r="C95" s="13" t="s">
        <v>3839</v>
      </c>
      <c r="D95" s="13" t="s">
        <v>3812</v>
      </c>
      <c r="E95" s="13" t="s">
        <v>204</v>
      </c>
      <c r="F95" s="13">
        <v>14</v>
      </c>
    </row>
    <row r="96" spans="1:6" s="14" customFormat="1" ht="16.5" customHeight="1">
      <c r="A96" s="23">
        <v>2018</v>
      </c>
      <c r="B96" s="13" t="s">
        <v>514</v>
      </c>
      <c r="C96" s="13" t="s">
        <v>3839</v>
      </c>
      <c r="D96" s="13" t="s">
        <v>3812</v>
      </c>
      <c r="E96" s="13" t="s">
        <v>3815</v>
      </c>
      <c r="F96" s="13">
        <v>0</v>
      </c>
    </row>
    <row r="97" spans="1:6" s="14" customFormat="1" ht="16.5" customHeight="1">
      <c r="A97" s="23">
        <v>2018</v>
      </c>
      <c r="B97" s="13" t="s">
        <v>514</v>
      </c>
      <c r="C97" s="13" t="s">
        <v>3839</v>
      </c>
      <c r="D97" s="13" t="s">
        <v>3814</v>
      </c>
      <c r="E97" s="13"/>
      <c r="F97" s="13">
        <v>372</v>
      </c>
    </row>
    <row r="98" spans="1:6" s="14" customFormat="1" ht="16.5" customHeight="1">
      <c r="A98" s="23">
        <v>2018</v>
      </c>
      <c r="B98" s="13" t="s">
        <v>514</v>
      </c>
      <c r="C98" s="13" t="s">
        <v>3839</v>
      </c>
      <c r="D98" s="13" t="s">
        <v>3813</v>
      </c>
      <c r="E98" s="13"/>
      <c r="F98" s="13">
        <v>347</v>
      </c>
    </row>
    <row r="99" spans="1:6" s="14" customFormat="1" ht="16.5" customHeight="1">
      <c r="A99" s="23">
        <v>2018</v>
      </c>
      <c r="B99" s="13" t="s">
        <v>514</v>
      </c>
      <c r="C99" s="13" t="s">
        <v>3840</v>
      </c>
      <c r="D99" s="13" t="s">
        <v>3814</v>
      </c>
      <c r="E99" s="13"/>
      <c r="F99" s="13">
        <v>818</v>
      </c>
    </row>
    <row r="100" spans="1:6" s="14" customFormat="1" ht="16.5" customHeight="1">
      <c r="A100" s="23">
        <v>2018</v>
      </c>
      <c r="B100" s="13" t="s">
        <v>514</v>
      </c>
      <c r="C100" s="13" t="s">
        <v>3840</v>
      </c>
      <c r="D100" s="13" t="s">
        <v>3813</v>
      </c>
      <c r="E100" s="13"/>
      <c r="F100" s="13">
        <v>262</v>
      </c>
    </row>
    <row r="101" spans="1:6" s="14" customFormat="1" ht="16.5" customHeight="1">
      <c r="A101" s="23">
        <v>2018</v>
      </c>
      <c r="B101" s="13" t="s">
        <v>514</v>
      </c>
      <c r="C101" s="13" t="s">
        <v>3841</v>
      </c>
      <c r="D101" s="13" t="s">
        <v>3813</v>
      </c>
      <c r="E101" s="13"/>
      <c r="F101" s="13">
        <v>668</v>
      </c>
    </row>
    <row r="102" spans="1:6" s="14" customFormat="1" ht="16.5" customHeight="1">
      <c r="A102" s="23">
        <v>2018</v>
      </c>
      <c r="B102" s="13" t="s">
        <v>514</v>
      </c>
      <c r="C102" s="13" t="s">
        <v>3841</v>
      </c>
      <c r="D102" s="13"/>
      <c r="E102" s="13"/>
      <c r="F102" s="13">
        <v>731</v>
      </c>
    </row>
    <row r="103" spans="1:6" s="14" customFormat="1" ht="16.5" customHeight="1">
      <c r="A103" s="23">
        <v>2018</v>
      </c>
      <c r="B103" s="13" t="s">
        <v>514</v>
      </c>
      <c r="C103" s="13" t="s">
        <v>3828</v>
      </c>
      <c r="D103" s="13" t="s">
        <v>3816</v>
      </c>
      <c r="E103" s="13"/>
      <c r="F103" s="13">
        <v>22</v>
      </c>
    </row>
    <row r="104" spans="1:6" s="14" customFormat="1" ht="16.5" customHeight="1">
      <c r="A104" s="23">
        <v>2018</v>
      </c>
      <c r="B104" s="13" t="s">
        <v>514</v>
      </c>
      <c r="C104" s="13" t="s">
        <v>3829</v>
      </c>
      <c r="D104" s="13" t="s">
        <v>3817</v>
      </c>
      <c r="E104" s="13"/>
      <c r="F104" s="13">
        <v>638</v>
      </c>
    </row>
    <row r="105" spans="1:6" s="14" customFormat="1" ht="16.5" customHeight="1">
      <c r="A105" s="23">
        <v>2018</v>
      </c>
      <c r="B105" s="13" t="s">
        <v>514</v>
      </c>
      <c r="C105" s="13" t="s">
        <v>3829</v>
      </c>
      <c r="D105" s="13" t="s">
        <v>3818</v>
      </c>
      <c r="E105" s="13"/>
      <c r="F105" s="13" t="s">
        <v>3849</v>
      </c>
    </row>
    <row r="106" spans="1:6" s="14" customFormat="1" ht="16.5" customHeight="1">
      <c r="A106" s="23">
        <v>2018</v>
      </c>
      <c r="B106" s="13" t="s">
        <v>514</v>
      </c>
      <c r="C106" s="13" t="s">
        <v>3830</v>
      </c>
      <c r="D106" s="13" t="s">
        <v>3820</v>
      </c>
      <c r="E106" s="13"/>
      <c r="F106" s="13" t="s">
        <v>3847</v>
      </c>
    </row>
    <row r="107" spans="1:6" s="14" customFormat="1" ht="16.5" customHeight="1">
      <c r="A107" s="23">
        <v>2018</v>
      </c>
      <c r="B107" s="13" t="s">
        <v>514</v>
      </c>
      <c r="C107" s="13" t="s">
        <v>3830</v>
      </c>
      <c r="D107" s="13" t="s">
        <v>3819</v>
      </c>
      <c r="E107" s="13"/>
      <c r="F107" s="13">
        <v>77</v>
      </c>
    </row>
    <row r="108" spans="1:6" s="14" customFormat="1" ht="16.5" customHeight="1">
      <c r="A108" s="23">
        <v>2018</v>
      </c>
      <c r="B108" s="13" t="s">
        <v>514</v>
      </c>
      <c r="C108" s="13" t="s">
        <v>3831</v>
      </c>
      <c r="D108" s="13" t="s">
        <v>3823</v>
      </c>
      <c r="E108" s="13"/>
      <c r="F108" s="13" t="s">
        <v>3859</v>
      </c>
    </row>
    <row r="109" spans="1:6" s="14" customFormat="1" ht="16.5" customHeight="1">
      <c r="A109" s="23">
        <v>2018</v>
      </c>
      <c r="B109" s="13" t="s">
        <v>514</v>
      </c>
      <c r="C109" s="13" t="s">
        <v>3831</v>
      </c>
      <c r="D109" s="13" t="s">
        <v>3822</v>
      </c>
      <c r="E109" s="13"/>
      <c r="F109" s="13" t="s">
        <v>4910</v>
      </c>
    </row>
    <row r="110" spans="1:6" s="14" customFormat="1" ht="16.5" customHeight="1">
      <c r="A110" s="23">
        <v>2018</v>
      </c>
      <c r="B110" s="13" t="s">
        <v>514</v>
      </c>
      <c r="C110" s="13" t="s">
        <v>3831</v>
      </c>
      <c r="D110" s="13" t="s">
        <v>3821</v>
      </c>
      <c r="E110" s="13"/>
      <c r="F110" s="13">
        <v>16</v>
      </c>
    </row>
    <row r="111" spans="1:6" s="14" customFormat="1" ht="16.5" customHeight="1">
      <c r="A111" s="23">
        <v>2018</v>
      </c>
      <c r="B111" s="13" t="s">
        <v>514</v>
      </c>
      <c r="C111" s="13" t="s">
        <v>3832</v>
      </c>
      <c r="D111" s="13" t="s">
        <v>3826</v>
      </c>
      <c r="E111" s="13"/>
      <c r="F111" s="13">
        <v>96</v>
      </c>
    </row>
    <row r="112" spans="1:6" s="14" customFormat="1" ht="16.5" customHeight="1">
      <c r="A112" s="23">
        <v>2018</v>
      </c>
      <c r="B112" s="13" t="s">
        <v>514</v>
      </c>
      <c r="C112" s="13" t="s">
        <v>3832</v>
      </c>
      <c r="D112" s="13" t="s">
        <v>3824</v>
      </c>
      <c r="E112" s="13"/>
      <c r="F112" s="13" t="s">
        <v>3843</v>
      </c>
    </row>
    <row r="113" spans="1:6" s="14" customFormat="1" ht="16.5" customHeight="1">
      <c r="A113" s="23">
        <v>2018</v>
      </c>
      <c r="B113" s="13" t="s">
        <v>514</v>
      </c>
      <c r="C113" s="13" t="s">
        <v>3832</v>
      </c>
      <c r="D113" s="13" t="s">
        <v>3825</v>
      </c>
      <c r="E113" s="13"/>
      <c r="F113" s="13" t="s">
        <v>3845</v>
      </c>
    </row>
    <row r="114" spans="1:6">
      <c r="A114" s="23">
        <v>2019</v>
      </c>
      <c r="B114" s="13" t="s">
        <v>4911</v>
      </c>
      <c r="C114" s="13" t="s">
        <v>3833</v>
      </c>
      <c r="D114" s="13" t="s">
        <v>3800</v>
      </c>
      <c r="F114" s="13" t="s">
        <v>4820</v>
      </c>
    </row>
    <row r="115" spans="1:6">
      <c r="A115" s="23">
        <v>2019</v>
      </c>
      <c r="B115" s="13" t="s">
        <v>4911</v>
      </c>
      <c r="C115" s="13" t="s">
        <v>3833</v>
      </c>
      <c r="D115" s="13" t="s">
        <v>3799</v>
      </c>
      <c r="F115" s="13">
        <v>18</v>
      </c>
    </row>
    <row r="116" spans="1:6">
      <c r="A116" s="23">
        <v>2019</v>
      </c>
      <c r="B116" s="13" t="s">
        <v>4911</v>
      </c>
      <c r="C116" s="13" t="s">
        <v>3833</v>
      </c>
      <c r="D116" s="13" t="s">
        <v>1126</v>
      </c>
      <c r="F116" s="13" t="s">
        <v>4821</v>
      </c>
    </row>
    <row r="117" spans="1:6">
      <c r="A117" s="23">
        <v>2019</v>
      </c>
      <c r="B117" s="13" t="s">
        <v>4911</v>
      </c>
      <c r="C117" s="13" t="s">
        <v>3834</v>
      </c>
      <c r="D117" s="13" t="s">
        <v>204</v>
      </c>
      <c r="E117" s="13" t="s">
        <v>203</v>
      </c>
      <c r="F117" s="13">
        <v>0</v>
      </c>
    </row>
    <row r="118" spans="1:6">
      <c r="A118" s="23">
        <v>2019</v>
      </c>
      <c r="B118" s="13" t="s">
        <v>4911</v>
      </c>
      <c r="C118" s="13" t="s">
        <v>3834</v>
      </c>
      <c r="D118" s="13" t="s">
        <v>1451</v>
      </c>
      <c r="E118" s="13" t="s">
        <v>207</v>
      </c>
      <c r="F118" s="13" t="s">
        <v>4831</v>
      </c>
    </row>
    <row r="119" spans="1:6">
      <c r="A119" s="23">
        <v>2019</v>
      </c>
      <c r="B119" s="13" t="s">
        <v>4911</v>
      </c>
      <c r="C119" s="13" t="s">
        <v>3834</v>
      </c>
      <c r="D119" s="13" t="s">
        <v>1451</v>
      </c>
      <c r="E119" s="13" t="s">
        <v>4832</v>
      </c>
      <c r="F119" s="13" t="s">
        <v>4824</v>
      </c>
    </row>
    <row r="120" spans="1:6">
      <c r="A120" s="23">
        <v>2019</v>
      </c>
      <c r="B120" s="13" t="s">
        <v>4911</v>
      </c>
      <c r="C120" s="13" t="s">
        <v>3834</v>
      </c>
      <c r="D120" s="13" t="s">
        <v>1451</v>
      </c>
      <c r="E120" s="13" t="s">
        <v>205</v>
      </c>
      <c r="F120" s="13" t="s">
        <v>4825</v>
      </c>
    </row>
    <row r="121" spans="1:6">
      <c r="A121" s="23">
        <v>2019</v>
      </c>
      <c r="B121" s="13" t="s">
        <v>4911</v>
      </c>
      <c r="C121" s="13" t="s">
        <v>3834</v>
      </c>
      <c r="D121" s="13" t="s">
        <v>1451</v>
      </c>
      <c r="E121" s="13" t="s">
        <v>4826</v>
      </c>
      <c r="F121" s="13" t="s">
        <v>1500</v>
      </c>
    </row>
    <row r="122" spans="1:6">
      <c r="A122" s="23">
        <v>2019</v>
      </c>
      <c r="B122" s="13" t="s">
        <v>4911</v>
      </c>
      <c r="C122" s="13" t="s">
        <v>3834</v>
      </c>
      <c r="D122" s="13" t="s">
        <v>1451</v>
      </c>
      <c r="E122" s="13" t="s">
        <v>2704</v>
      </c>
      <c r="F122" s="13" t="s">
        <v>4827</v>
      </c>
    </row>
    <row r="123" spans="1:6">
      <c r="A123" s="23">
        <v>2019</v>
      </c>
      <c r="B123" s="13" t="s">
        <v>4911</v>
      </c>
      <c r="C123" s="13" t="s">
        <v>3834</v>
      </c>
      <c r="D123" s="13" t="s">
        <v>1451</v>
      </c>
      <c r="E123" s="13" t="s">
        <v>2705</v>
      </c>
      <c r="F123" s="13">
        <v>7</v>
      </c>
    </row>
    <row r="124" spans="1:6">
      <c r="A124" s="23">
        <v>2019</v>
      </c>
      <c r="B124" s="13" t="s">
        <v>4911</v>
      </c>
      <c r="C124" s="13" t="s">
        <v>3834</v>
      </c>
      <c r="D124" s="13" t="s">
        <v>204</v>
      </c>
      <c r="E124" s="13" t="s">
        <v>3801</v>
      </c>
      <c r="F124" s="13">
        <v>1</v>
      </c>
    </row>
    <row r="125" spans="1:6">
      <c r="A125" s="23">
        <v>2019</v>
      </c>
      <c r="B125" s="13" t="s">
        <v>4911</v>
      </c>
      <c r="C125" s="13" t="s">
        <v>3834</v>
      </c>
      <c r="D125" s="13" t="s">
        <v>1451</v>
      </c>
      <c r="E125" s="13" t="s">
        <v>206</v>
      </c>
      <c r="F125" s="13" t="s">
        <v>4828</v>
      </c>
    </row>
    <row r="126" spans="1:6">
      <c r="A126" s="23">
        <v>2019</v>
      </c>
      <c r="B126" s="13" t="s">
        <v>4911</v>
      </c>
      <c r="C126" s="13" t="s">
        <v>3834</v>
      </c>
      <c r="D126" s="13" t="s">
        <v>1451</v>
      </c>
      <c r="E126" s="13" t="s">
        <v>3805</v>
      </c>
      <c r="F126" s="13" t="s">
        <v>4829</v>
      </c>
    </row>
    <row r="127" spans="1:6">
      <c r="A127" s="23">
        <v>2019</v>
      </c>
      <c r="B127" s="13" t="s">
        <v>4911</v>
      </c>
      <c r="C127" s="13" t="s">
        <v>3834</v>
      </c>
      <c r="D127" s="13" t="s">
        <v>1451</v>
      </c>
      <c r="E127" s="13" t="s">
        <v>4830</v>
      </c>
      <c r="F127" s="13" t="s">
        <v>4824</v>
      </c>
    </row>
    <row r="128" spans="1:6">
      <c r="A128" s="23">
        <v>2019</v>
      </c>
      <c r="B128" s="13" t="s">
        <v>4911</v>
      </c>
      <c r="C128" s="13" t="s">
        <v>3834</v>
      </c>
      <c r="D128" s="13" t="s">
        <v>204</v>
      </c>
      <c r="E128" s="13" t="s">
        <v>6</v>
      </c>
      <c r="F128" s="13" t="s">
        <v>4822</v>
      </c>
    </row>
    <row r="129" spans="1:6">
      <c r="A129" s="23">
        <v>2019</v>
      </c>
      <c r="B129" s="13" t="s">
        <v>4911</v>
      </c>
      <c r="C129" s="13" t="s">
        <v>3834</v>
      </c>
      <c r="D129" s="13" t="s">
        <v>204</v>
      </c>
      <c r="E129" s="13" t="s">
        <v>4823</v>
      </c>
      <c r="F129" s="13" t="s">
        <v>4824</v>
      </c>
    </row>
    <row r="130" spans="1:6">
      <c r="A130" s="23">
        <v>2019</v>
      </c>
      <c r="B130" s="13" t="s">
        <v>4911</v>
      </c>
      <c r="C130" s="13" t="s">
        <v>3834</v>
      </c>
      <c r="D130" s="13" t="s">
        <v>204</v>
      </c>
      <c r="E130" s="13" t="s">
        <v>195</v>
      </c>
      <c r="F130" s="13">
        <v>0</v>
      </c>
    </row>
    <row r="131" spans="1:6">
      <c r="A131" s="23">
        <v>2019</v>
      </c>
      <c r="B131" s="13" t="s">
        <v>4911</v>
      </c>
      <c r="C131" s="13" t="s">
        <v>3835</v>
      </c>
      <c r="D131" s="13" t="s">
        <v>3806</v>
      </c>
      <c r="F131" s="13" t="s">
        <v>3809</v>
      </c>
    </row>
    <row r="132" spans="1:6">
      <c r="A132" s="23">
        <v>2019</v>
      </c>
      <c r="B132" s="13" t="s">
        <v>4911</v>
      </c>
      <c r="C132" s="13" t="s">
        <v>3835</v>
      </c>
      <c r="D132" s="13" t="s">
        <v>3808</v>
      </c>
      <c r="F132" s="13" t="s">
        <v>4833</v>
      </c>
    </row>
    <row r="133" spans="1:6">
      <c r="A133" s="23">
        <v>2019</v>
      </c>
      <c r="B133" s="13" t="s">
        <v>4911</v>
      </c>
      <c r="C133" s="13" t="s">
        <v>3835</v>
      </c>
      <c r="D133" s="13" t="s">
        <v>3807</v>
      </c>
      <c r="F133" s="13">
        <v>35</v>
      </c>
    </row>
    <row r="134" spans="1:6">
      <c r="A134" s="23">
        <v>2019</v>
      </c>
      <c r="B134" s="13" t="s">
        <v>4911</v>
      </c>
      <c r="C134" s="13" t="s">
        <v>3836</v>
      </c>
      <c r="D134" s="13" t="s">
        <v>204</v>
      </c>
      <c r="E134" s="13" t="s">
        <v>203</v>
      </c>
      <c r="F134" s="13" t="s">
        <v>4836</v>
      </c>
    </row>
    <row r="135" spans="1:6">
      <c r="A135" s="23">
        <v>2019</v>
      </c>
      <c r="B135" s="13" t="s">
        <v>4911</v>
      </c>
      <c r="C135" s="13" t="s">
        <v>3836</v>
      </c>
      <c r="D135" s="13" t="s">
        <v>1451</v>
      </c>
      <c r="E135" s="13" t="s">
        <v>207</v>
      </c>
      <c r="F135" s="13" t="s">
        <v>4840</v>
      </c>
    </row>
    <row r="136" spans="1:6">
      <c r="A136" s="23">
        <v>2019</v>
      </c>
      <c r="B136" s="13" t="s">
        <v>4911</v>
      </c>
      <c r="C136" s="13" t="s">
        <v>3836</v>
      </c>
      <c r="D136" s="13" t="s">
        <v>1451</v>
      </c>
      <c r="E136" s="13" t="s">
        <v>205</v>
      </c>
      <c r="F136" s="13" t="s">
        <v>4879</v>
      </c>
    </row>
    <row r="137" spans="1:6">
      <c r="A137" s="23">
        <v>2019</v>
      </c>
      <c r="B137" s="13" t="s">
        <v>4911</v>
      </c>
      <c r="C137" s="13" t="s">
        <v>3836</v>
      </c>
      <c r="D137" s="13" t="s">
        <v>1451</v>
      </c>
      <c r="E137" s="13" t="s">
        <v>2704</v>
      </c>
      <c r="F137" s="13" t="s">
        <v>4842</v>
      </c>
    </row>
    <row r="138" spans="1:6">
      <c r="A138" s="23">
        <v>2019</v>
      </c>
      <c r="B138" s="13" t="s">
        <v>4911</v>
      </c>
      <c r="C138" s="13" t="s">
        <v>3836</v>
      </c>
      <c r="D138" s="13" t="s">
        <v>1451</v>
      </c>
      <c r="E138" s="13" t="s">
        <v>2705</v>
      </c>
      <c r="F138" s="13" t="s">
        <v>4841</v>
      </c>
    </row>
    <row r="139" spans="1:6">
      <c r="A139" s="23">
        <v>2019</v>
      </c>
      <c r="B139" s="13" t="s">
        <v>4911</v>
      </c>
      <c r="C139" s="13" t="s">
        <v>3836</v>
      </c>
      <c r="D139" s="13" t="s">
        <v>1451</v>
      </c>
      <c r="E139" s="13" t="s">
        <v>206</v>
      </c>
      <c r="F139" s="13" t="s">
        <v>4880</v>
      </c>
    </row>
    <row r="140" spans="1:6">
      <c r="A140" s="23">
        <v>2019</v>
      </c>
      <c r="B140" s="13" t="s">
        <v>4911</v>
      </c>
      <c r="C140" s="13" t="s">
        <v>3836</v>
      </c>
      <c r="D140" s="13" t="s">
        <v>204</v>
      </c>
      <c r="E140" s="13" t="s">
        <v>6</v>
      </c>
      <c r="F140" s="13" t="s">
        <v>4912</v>
      </c>
    </row>
    <row r="141" spans="1:6">
      <c r="A141" s="23">
        <v>2019</v>
      </c>
      <c r="B141" s="13" t="s">
        <v>4911</v>
      </c>
      <c r="C141" s="13" t="s">
        <v>3836</v>
      </c>
      <c r="D141" s="13" t="s">
        <v>204</v>
      </c>
      <c r="E141" s="13" t="s">
        <v>195</v>
      </c>
      <c r="F141" s="13" t="s">
        <v>4837</v>
      </c>
    </row>
    <row r="142" spans="1:6">
      <c r="A142" s="23">
        <v>2019</v>
      </c>
      <c r="B142" s="13" t="s">
        <v>4911</v>
      </c>
      <c r="C142" s="13" t="s">
        <v>3837</v>
      </c>
      <c r="D142" s="13" t="s">
        <v>1451</v>
      </c>
      <c r="E142" s="13" t="s">
        <v>207</v>
      </c>
      <c r="F142" s="13" t="s">
        <v>4843</v>
      </c>
    </row>
    <row r="143" spans="1:6">
      <c r="A143" s="23">
        <v>2019</v>
      </c>
      <c r="B143" s="13" t="s">
        <v>4911</v>
      </c>
      <c r="C143" s="13" t="s">
        <v>3837</v>
      </c>
      <c r="D143" s="13" t="s">
        <v>1451</v>
      </c>
      <c r="E143" s="13" t="s">
        <v>205</v>
      </c>
      <c r="F143" s="13" t="s">
        <v>4881</v>
      </c>
    </row>
    <row r="144" spans="1:6">
      <c r="A144" s="23">
        <v>2019</v>
      </c>
      <c r="B144" s="13" t="s">
        <v>4911</v>
      </c>
      <c r="C144" s="13" t="s">
        <v>3837</v>
      </c>
      <c r="D144" s="13" t="s">
        <v>1451</v>
      </c>
      <c r="E144" s="13" t="s">
        <v>2704</v>
      </c>
      <c r="F144" s="13" t="s">
        <v>4845</v>
      </c>
    </row>
    <row r="145" spans="1:6">
      <c r="A145" s="23">
        <v>2019</v>
      </c>
      <c r="B145" s="13" t="s">
        <v>4911</v>
      </c>
      <c r="C145" s="13" t="s">
        <v>3837</v>
      </c>
      <c r="D145" s="13" t="s">
        <v>1451</v>
      </c>
      <c r="E145" s="13" t="s">
        <v>2705</v>
      </c>
      <c r="F145" s="13" t="s">
        <v>4846</v>
      </c>
    </row>
    <row r="146" spans="1:6">
      <c r="A146" s="23">
        <v>2019</v>
      </c>
      <c r="B146" s="13" t="s">
        <v>4911</v>
      </c>
      <c r="C146" s="13" t="s">
        <v>3837</v>
      </c>
      <c r="D146" s="13" t="s">
        <v>1451</v>
      </c>
      <c r="E146" s="13" t="s">
        <v>206</v>
      </c>
      <c r="F146" s="13" t="s">
        <v>4844</v>
      </c>
    </row>
    <row r="147" spans="1:6">
      <c r="A147" s="23">
        <v>2019</v>
      </c>
      <c r="B147" s="13" t="s">
        <v>4911</v>
      </c>
      <c r="C147" s="13" t="s">
        <v>3837</v>
      </c>
      <c r="D147" s="13" t="s">
        <v>204</v>
      </c>
      <c r="E147" s="13" t="s">
        <v>204</v>
      </c>
      <c r="F147" s="13" t="s">
        <v>4882</v>
      </c>
    </row>
    <row r="148" spans="1:6">
      <c r="A148" s="23">
        <v>2019</v>
      </c>
      <c r="B148" s="13" t="s">
        <v>4911</v>
      </c>
      <c r="C148" s="13" t="s">
        <v>3838</v>
      </c>
      <c r="D148" s="13" t="s">
        <v>4890</v>
      </c>
      <c r="F148" s="13" t="s">
        <v>4847</v>
      </c>
    </row>
    <row r="149" spans="1:6">
      <c r="A149" s="23">
        <v>2019</v>
      </c>
      <c r="B149" s="13" t="s">
        <v>4911</v>
      </c>
      <c r="C149" s="13" t="s">
        <v>3838</v>
      </c>
      <c r="D149" s="13" t="s">
        <v>3810</v>
      </c>
      <c r="F149" s="13" t="s">
        <v>4842</v>
      </c>
    </row>
    <row r="150" spans="1:6">
      <c r="A150" s="23">
        <v>2019</v>
      </c>
      <c r="B150" s="13" t="s">
        <v>4911</v>
      </c>
      <c r="C150" s="13" t="s">
        <v>3838</v>
      </c>
      <c r="D150" s="13" t="s">
        <v>3811</v>
      </c>
      <c r="F150" s="13" t="s">
        <v>4848</v>
      </c>
    </row>
    <row r="151" spans="1:6">
      <c r="A151" s="23">
        <v>2019</v>
      </c>
      <c r="B151" s="13" t="s">
        <v>4911</v>
      </c>
      <c r="C151" s="13" t="s">
        <v>3839</v>
      </c>
      <c r="D151" s="13" t="s">
        <v>3812</v>
      </c>
      <c r="E151" s="13" t="s">
        <v>207</v>
      </c>
      <c r="F151" s="13" t="s">
        <v>4849</v>
      </c>
    </row>
    <row r="152" spans="1:6">
      <c r="A152" s="23">
        <v>2019</v>
      </c>
      <c r="B152" s="13" t="s">
        <v>4911</v>
      </c>
      <c r="C152" s="13" t="s">
        <v>3839</v>
      </c>
      <c r="D152" s="13" t="s">
        <v>3812</v>
      </c>
      <c r="E152" s="13" t="s">
        <v>205</v>
      </c>
      <c r="F152" s="13" t="s">
        <v>4827</v>
      </c>
    </row>
    <row r="153" spans="1:6">
      <c r="A153" s="23">
        <v>2019</v>
      </c>
      <c r="B153" s="13" t="s">
        <v>4911</v>
      </c>
      <c r="C153" s="13" t="s">
        <v>3839</v>
      </c>
      <c r="D153" s="13" t="s">
        <v>3812</v>
      </c>
      <c r="E153" s="13" t="s">
        <v>2704</v>
      </c>
      <c r="F153" s="13" t="s">
        <v>4850</v>
      </c>
    </row>
    <row r="154" spans="1:6">
      <c r="A154" s="23">
        <v>2019</v>
      </c>
      <c r="B154" s="13" t="s">
        <v>4911</v>
      </c>
      <c r="C154" s="13" t="s">
        <v>3839</v>
      </c>
      <c r="D154" s="13" t="s">
        <v>3812</v>
      </c>
      <c r="E154" s="13" t="s">
        <v>206</v>
      </c>
      <c r="F154" s="13" t="s">
        <v>4851</v>
      </c>
    </row>
    <row r="155" spans="1:6">
      <c r="A155" s="23">
        <v>2019</v>
      </c>
      <c r="B155" s="13" t="s">
        <v>4911</v>
      </c>
      <c r="C155" s="13" t="s">
        <v>3839</v>
      </c>
      <c r="D155" s="13" t="s">
        <v>3812</v>
      </c>
      <c r="E155" s="13" t="s">
        <v>204</v>
      </c>
      <c r="F155" s="13" t="s">
        <v>4852</v>
      </c>
    </row>
    <row r="156" spans="1:6">
      <c r="A156" s="23">
        <v>2019</v>
      </c>
      <c r="B156" s="13" t="s">
        <v>4911</v>
      </c>
      <c r="C156" s="13" t="s">
        <v>3839</v>
      </c>
      <c r="D156" s="13" t="s">
        <v>3812</v>
      </c>
      <c r="E156" s="13" t="s">
        <v>3815</v>
      </c>
      <c r="F156" s="13" t="s">
        <v>4853</v>
      </c>
    </row>
    <row r="157" spans="1:6">
      <c r="A157" s="23">
        <v>2019</v>
      </c>
      <c r="B157" s="13" t="s">
        <v>4911</v>
      </c>
      <c r="C157" s="13" t="s">
        <v>3839</v>
      </c>
      <c r="D157" s="13" t="s">
        <v>3814</v>
      </c>
      <c r="F157" s="13" t="s">
        <v>3861</v>
      </c>
    </row>
    <row r="158" spans="1:6">
      <c r="A158" s="23">
        <v>2019</v>
      </c>
      <c r="B158" s="13" t="s">
        <v>4911</v>
      </c>
      <c r="C158" s="13" t="s">
        <v>3839</v>
      </c>
      <c r="D158" s="13" t="s">
        <v>3813</v>
      </c>
      <c r="F158" s="13" t="s">
        <v>4883</v>
      </c>
    </row>
    <row r="159" spans="1:6">
      <c r="A159" s="23">
        <v>2019</v>
      </c>
      <c r="B159" s="13" t="s">
        <v>4911</v>
      </c>
      <c r="C159" s="13" t="s">
        <v>3840</v>
      </c>
      <c r="D159" s="13" t="s">
        <v>3814</v>
      </c>
      <c r="F159" s="13" t="s">
        <v>4884</v>
      </c>
    </row>
    <row r="160" spans="1:6">
      <c r="A160" s="23">
        <v>2019</v>
      </c>
      <c r="B160" s="13" t="s">
        <v>4911</v>
      </c>
      <c r="C160" s="13" t="s">
        <v>3840</v>
      </c>
      <c r="D160" s="13" t="s">
        <v>3813</v>
      </c>
      <c r="F160" s="13" t="s">
        <v>4854</v>
      </c>
    </row>
    <row r="161" spans="1:6">
      <c r="A161" s="23">
        <v>2019</v>
      </c>
      <c r="B161" s="13" t="s">
        <v>4911</v>
      </c>
      <c r="C161" s="13" t="s">
        <v>3841</v>
      </c>
      <c r="D161" s="13" t="s">
        <v>3813</v>
      </c>
      <c r="F161" s="13" t="s">
        <v>4885</v>
      </c>
    </row>
    <row r="162" spans="1:6">
      <c r="A162" s="23">
        <v>2019</v>
      </c>
      <c r="B162" s="13" t="s">
        <v>4911</v>
      </c>
      <c r="C162" s="13" t="s">
        <v>3841</v>
      </c>
      <c r="F162" s="13" t="s">
        <v>4886</v>
      </c>
    </row>
    <row r="163" spans="1:6">
      <c r="A163" s="23">
        <v>2019</v>
      </c>
      <c r="B163" s="13" t="s">
        <v>4911</v>
      </c>
      <c r="C163" s="13" t="s">
        <v>3828</v>
      </c>
      <c r="D163" s="13" t="s">
        <v>3816</v>
      </c>
      <c r="E163" s="13" t="s">
        <v>202</v>
      </c>
      <c r="F163" s="13" t="s">
        <v>4837</v>
      </c>
    </row>
    <row r="164" spans="1:6">
      <c r="A164" s="23">
        <v>2019</v>
      </c>
      <c r="B164" s="13" t="s">
        <v>4911</v>
      </c>
      <c r="C164" s="13" t="s">
        <v>3828</v>
      </c>
      <c r="D164" s="13" t="s">
        <v>3816</v>
      </c>
      <c r="E164" s="13" t="s">
        <v>554</v>
      </c>
      <c r="F164" s="13" t="s">
        <v>4856</v>
      </c>
    </row>
    <row r="165" spans="1:6">
      <c r="A165" s="23">
        <v>2019</v>
      </c>
      <c r="B165" s="13" t="s">
        <v>4911</v>
      </c>
      <c r="C165" s="13" t="s">
        <v>3828</v>
      </c>
      <c r="D165" s="13" t="s">
        <v>3816</v>
      </c>
      <c r="E165" s="13" t="s">
        <v>1643</v>
      </c>
      <c r="F165" s="13" t="s">
        <v>4834</v>
      </c>
    </row>
    <row r="166" spans="1:6">
      <c r="A166" s="23">
        <v>2019</v>
      </c>
      <c r="B166" s="13" t="s">
        <v>4911</v>
      </c>
      <c r="C166" s="13" t="s">
        <v>3828</v>
      </c>
      <c r="D166" s="13" t="s">
        <v>3816</v>
      </c>
      <c r="E166" s="13" t="s">
        <v>545</v>
      </c>
      <c r="F166" s="13" t="s">
        <v>4857</v>
      </c>
    </row>
    <row r="167" spans="1:6">
      <c r="A167" s="23">
        <v>2019</v>
      </c>
      <c r="B167" s="13" t="s">
        <v>4911</v>
      </c>
      <c r="C167" s="13" t="s">
        <v>3828</v>
      </c>
      <c r="D167" s="13" t="s">
        <v>3816</v>
      </c>
      <c r="E167" s="13" t="s">
        <v>543</v>
      </c>
      <c r="F167" s="13" t="s">
        <v>4857</v>
      </c>
    </row>
    <row r="168" spans="1:6">
      <c r="A168" s="23">
        <v>2019</v>
      </c>
      <c r="B168" s="13" t="s">
        <v>4911</v>
      </c>
      <c r="C168" s="13" t="s">
        <v>3828</v>
      </c>
      <c r="D168" s="13" t="s">
        <v>3816</v>
      </c>
      <c r="E168" s="13" t="s">
        <v>4855</v>
      </c>
      <c r="F168" s="13" t="s">
        <v>4858</v>
      </c>
    </row>
    <row r="169" spans="1:6">
      <c r="A169" s="23">
        <v>2019</v>
      </c>
      <c r="B169" s="13" t="s">
        <v>4911</v>
      </c>
      <c r="C169" s="13" t="s">
        <v>3829</v>
      </c>
      <c r="D169" s="13" t="s">
        <v>3817</v>
      </c>
      <c r="F169" s="13" t="s">
        <v>4887</v>
      </c>
    </row>
    <row r="170" spans="1:6">
      <c r="A170" s="23">
        <v>2019</v>
      </c>
      <c r="B170" s="13" t="s">
        <v>4911</v>
      </c>
      <c r="C170" s="13" t="s">
        <v>3829</v>
      </c>
      <c r="D170" s="13" t="s">
        <v>3818</v>
      </c>
      <c r="F170" s="13" t="s">
        <v>4888</v>
      </c>
    </row>
    <row r="171" spans="1:6">
      <c r="A171" s="23">
        <v>2019</v>
      </c>
      <c r="B171" s="13" t="s">
        <v>4911</v>
      </c>
      <c r="C171" s="13" t="s">
        <v>3830</v>
      </c>
      <c r="D171" s="13" t="s">
        <v>3820</v>
      </c>
      <c r="F171" s="13" t="s">
        <v>4860</v>
      </c>
    </row>
    <row r="172" spans="1:6">
      <c r="A172" s="23">
        <v>2019</v>
      </c>
      <c r="B172" s="13" t="s">
        <v>4911</v>
      </c>
      <c r="C172" s="13" t="s">
        <v>3830</v>
      </c>
      <c r="D172" s="13" t="s">
        <v>3819</v>
      </c>
      <c r="F172" s="13" t="s">
        <v>4861</v>
      </c>
    </row>
    <row r="173" spans="1:6">
      <c r="A173" s="23">
        <v>2019</v>
      </c>
      <c r="B173" s="13" t="s">
        <v>4911</v>
      </c>
      <c r="C173" s="13" t="s">
        <v>3831</v>
      </c>
      <c r="D173" s="13" t="s">
        <v>3823</v>
      </c>
      <c r="F173" s="13" t="s">
        <v>6656</v>
      </c>
    </row>
    <row r="174" spans="1:6">
      <c r="A174" s="23">
        <v>2019</v>
      </c>
      <c r="B174" s="13" t="s">
        <v>4911</v>
      </c>
      <c r="C174" s="13" t="s">
        <v>3831</v>
      </c>
      <c r="D174" s="13" t="s">
        <v>3822</v>
      </c>
      <c r="F174" s="13">
        <v>46</v>
      </c>
    </row>
    <row r="175" spans="1:6">
      <c r="A175" s="23">
        <v>2019</v>
      </c>
      <c r="B175" s="13" t="s">
        <v>4911</v>
      </c>
      <c r="C175" s="13" t="s">
        <v>3831</v>
      </c>
      <c r="D175" s="13" t="s">
        <v>3821</v>
      </c>
      <c r="F175" s="13">
        <v>18</v>
      </c>
    </row>
    <row r="176" spans="1:6">
      <c r="A176" s="23">
        <v>2019</v>
      </c>
      <c r="B176" s="13" t="s">
        <v>4911</v>
      </c>
      <c r="C176" s="13" t="s">
        <v>3832</v>
      </c>
      <c r="D176" s="13" t="s">
        <v>3826</v>
      </c>
      <c r="F176" s="13" t="s">
        <v>4862</v>
      </c>
    </row>
    <row r="177" spans="1:6">
      <c r="A177" s="23">
        <v>2019</v>
      </c>
      <c r="B177" s="13" t="s">
        <v>4911</v>
      </c>
      <c r="C177" s="13" t="s">
        <v>3832</v>
      </c>
      <c r="D177" s="13" t="s">
        <v>3824</v>
      </c>
      <c r="F177" s="13" t="s">
        <v>4863</v>
      </c>
    </row>
    <row r="178" spans="1:6">
      <c r="A178" s="23">
        <v>2019</v>
      </c>
      <c r="B178" s="13" t="s">
        <v>4911</v>
      </c>
      <c r="C178" s="13" t="s">
        <v>3832</v>
      </c>
      <c r="D178" s="13" t="s">
        <v>3825</v>
      </c>
      <c r="F178" s="13" t="s">
        <v>4864</v>
      </c>
    </row>
    <row r="179" spans="1:6">
      <c r="A179" s="23">
        <v>2019</v>
      </c>
      <c r="B179" s="13" t="s">
        <v>514</v>
      </c>
      <c r="C179" s="13" t="s">
        <v>3833</v>
      </c>
      <c r="D179" s="13" t="s">
        <v>3800</v>
      </c>
      <c r="F179" s="13" t="s">
        <v>4865</v>
      </c>
    </row>
    <row r="180" spans="1:6">
      <c r="A180" s="23">
        <v>2019</v>
      </c>
      <c r="B180" s="13" t="s">
        <v>514</v>
      </c>
      <c r="C180" s="13" t="s">
        <v>3833</v>
      </c>
      <c r="D180" s="13" t="s">
        <v>3799</v>
      </c>
      <c r="F180" s="13">
        <v>4</v>
      </c>
    </row>
    <row r="181" spans="1:6">
      <c r="A181" s="23">
        <v>2019</v>
      </c>
      <c r="B181" s="13" t="s">
        <v>514</v>
      </c>
      <c r="C181" s="13" t="s">
        <v>3833</v>
      </c>
      <c r="D181" s="13" t="s">
        <v>1126</v>
      </c>
      <c r="F181" s="13">
        <v>1</v>
      </c>
    </row>
    <row r="182" spans="1:6">
      <c r="A182" s="23">
        <v>2019</v>
      </c>
      <c r="B182" s="13" t="s">
        <v>514</v>
      </c>
      <c r="C182" s="13" t="s">
        <v>3834</v>
      </c>
      <c r="D182" s="13" t="s">
        <v>204</v>
      </c>
      <c r="E182" s="13" t="s">
        <v>203</v>
      </c>
      <c r="F182" s="13" t="s">
        <v>4835</v>
      </c>
    </row>
    <row r="183" spans="1:6">
      <c r="A183" s="23">
        <v>2019</v>
      </c>
      <c r="B183" s="13" t="s">
        <v>514</v>
      </c>
      <c r="C183" s="13" t="s">
        <v>3834</v>
      </c>
      <c r="D183" s="13" t="s">
        <v>1451</v>
      </c>
      <c r="E183" s="13" t="s">
        <v>207</v>
      </c>
      <c r="F183" s="13" t="s">
        <v>4824</v>
      </c>
    </row>
    <row r="184" spans="1:6">
      <c r="A184" s="23">
        <v>2019</v>
      </c>
      <c r="B184" s="13" t="s">
        <v>514</v>
      </c>
      <c r="C184" s="13" t="s">
        <v>3834</v>
      </c>
      <c r="D184" s="13" t="s">
        <v>1451</v>
      </c>
      <c r="E184" s="13" t="s">
        <v>205</v>
      </c>
      <c r="F184" s="13" t="s">
        <v>4866</v>
      </c>
    </row>
    <row r="185" spans="1:6">
      <c r="A185" s="23">
        <v>2019</v>
      </c>
      <c r="B185" s="13" t="s">
        <v>514</v>
      </c>
      <c r="C185" s="13" t="s">
        <v>3834</v>
      </c>
      <c r="D185" s="13" t="s">
        <v>1451</v>
      </c>
      <c r="E185" s="13" t="s">
        <v>2704</v>
      </c>
      <c r="F185" s="13" t="s">
        <v>4858</v>
      </c>
    </row>
    <row r="186" spans="1:6">
      <c r="A186" s="23">
        <v>2019</v>
      </c>
      <c r="B186" s="13" t="s">
        <v>514</v>
      </c>
      <c r="C186" s="13" t="s">
        <v>3834</v>
      </c>
      <c r="D186" s="13" t="s">
        <v>1451</v>
      </c>
      <c r="E186" s="13" t="s">
        <v>2705</v>
      </c>
      <c r="F186" s="13">
        <v>0</v>
      </c>
    </row>
    <row r="187" spans="1:6">
      <c r="A187" s="23">
        <v>2019</v>
      </c>
      <c r="B187" s="13" t="s">
        <v>514</v>
      </c>
      <c r="C187" s="13" t="s">
        <v>3834</v>
      </c>
      <c r="D187" s="13" t="s">
        <v>204</v>
      </c>
      <c r="E187" s="13" t="s">
        <v>3801</v>
      </c>
      <c r="F187" s="13">
        <v>0</v>
      </c>
    </row>
    <row r="188" spans="1:6">
      <c r="A188" s="23">
        <v>2019</v>
      </c>
      <c r="B188" s="13" t="s">
        <v>514</v>
      </c>
      <c r="C188" s="13" t="s">
        <v>3834</v>
      </c>
      <c r="D188" s="13" t="s">
        <v>1451</v>
      </c>
      <c r="E188" s="13" t="s">
        <v>206</v>
      </c>
      <c r="F188" s="13" t="s">
        <v>4867</v>
      </c>
    </row>
    <row r="189" spans="1:6">
      <c r="A189" s="23">
        <v>2019</v>
      </c>
      <c r="B189" s="13" t="s">
        <v>514</v>
      </c>
      <c r="C189" s="13" t="s">
        <v>3834</v>
      </c>
      <c r="D189" s="13" t="s">
        <v>1451</v>
      </c>
      <c r="E189" s="13" t="s">
        <v>3805</v>
      </c>
      <c r="F189" s="13" t="s">
        <v>4824</v>
      </c>
    </row>
    <row r="190" spans="1:6">
      <c r="A190" s="23">
        <v>2019</v>
      </c>
      <c r="B190" s="13" t="s">
        <v>514</v>
      </c>
      <c r="C190" s="13" t="s">
        <v>3834</v>
      </c>
      <c r="D190" s="13" t="s">
        <v>204</v>
      </c>
      <c r="E190" s="13" t="s">
        <v>6</v>
      </c>
      <c r="F190" s="13" t="s">
        <v>4868</v>
      </c>
    </row>
    <row r="191" spans="1:6">
      <c r="A191" s="23">
        <v>2019</v>
      </c>
      <c r="B191" s="13" t="s">
        <v>514</v>
      </c>
      <c r="C191" s="13" t="s">
        <v>3834</v>
      </c>
      <c r="D191" s="13" t="s">
        <v>204</v>
      </c>
      <c r="E191" s="13" t="s">
        <v>195</v>
      </c>
      <c r="F191" s="13">
        <v>0</v>
      </c>
    </row>
    <row r="192" spans="1:6">
      <c r="A192" s="23">
        <v>2019</v>
      </c>
      <c r="B192" s="13" t="s">
        <v>514</v>
      </c>
      <c r="C192" s="13" t="s">
        <v>3835</v>
      </c>
      <c r="D192" s="13" t="s">
        <v>3806</v>
      </c>
      <c r="F192" s="13" t="s">
        <v>3809</v>
      </c>
    </row>
    <row r="193" spans="1:6">
      <c r="A193" s="23">
        <v>2019</v>
      </c>
      <c r="B193" s="13" t="s">
        <v>514</v>
      </c>
      <c r="C193" s="13" t="s">
        <v>3835</v>
      </c>
      <c r="D193" s="13" t="s">
        <v>3808</v>
      </c>
      <c r="F193" s="13" t="s">
        <v>4869</v>
      </c>
    </row>
    <row r="194" spans="1:6">
      <c r="A194" s="23">
        <v>2019</v>
      </c>
      <c r="B194" s="13" t="s">
        <v>514</v>
      </c>
      <c r="C194" s="13" t="s">
        <v>3835</v>
      </c>
      <c r="D194" s="13" t="s">
        <v>3807</v>
      </c>
      <c r="F194" s="13" t="s">
        <v>4870</v>
      </c>
    </row>
    <row r="195" spans="1:6">
      <c r="A195" s="23">
        <v>2019</v>
      </c>
      <c r="B195" s="13" t="s">
        <v>514</v>
      </c>
      <c r="C195" s="13" t="s">
        <v>3836</v>
      </c>
      <c r="D195" s="13" t="s">
        <v>204</v>
      </c>
      <c r="E195" s="13" t="s">
        <v>203</v>
      </c>
      <c r="F195" s="13">
        <v>0</v>
      </c>
    </row>
    <row r="196" spans="1:6">
      <c r="A196" s="23">
        <v>2019</v>
      </c>
      <c r="B196" s="13" t="s">
        <v>514</v>
      </c>
      <c r="C196" s="13" t="s">
        <v>3836</v>
      </c>
      <c r="D196" s="13" t="s">
        <v>1451</v>
      </c>
      <c r="E196" s="13" t="s">
        <v>207</v>
      </c>
      <c r="F196" s="13" t="s">
        <v>4871</v>
      </c>
    </row>
    <row r="197" spans="1:6">
      <c r="A197" s="23">
        <v>2019</v>
      </c>
      <c r="B197" s="13" t="s">
        <v>514</v>
      </c>
      <c r="C197" s="13" t="s">
        <v>3836</v>
      </c>
      <c r="D197" s="13" t="s">
        <v>1451</v>
      </c>
      <c r="E197" s="13" t="s">
        <v>205</v>
      </c>
      <c r="F197" s="13" t="s">
        <v>4872</v>
      </c>
    </row>
    <row r="198" spans="1:6">
      <c r="A198" s="23">
        <v>2019</v>
      </c>
      <c r="B198" s="13" t="s">
        <v>514</v>
      </c>
      <c r="C198" s="13" t="s">
        <v>3836</v>
      </c>
      <c r="D198" s="13" t="s">
        <v>1451</v>
      </c>
      <c r="E198" s="13" t="s">
        <v>2704</v>
      </c>
      <c r="F198" s="13" t="s">
        <v>4873</v>
      </c>
    </row>
    <row r="199" spans="1:6">
      <c r="A199" s="23">
        <v>2019</v>
      </c>
      <c r="B199" s="13" t="s">
        <v>514</v>
      </c>
      <c r="C199" s="13" t="s">
        <v>3836</v>
      </c>
      <c r="D199" s="13" t="s">
        <v>1451</v>
      </c>
      <c r="E199" s="13" t="s">
        <v>2705</v>
      </c>
      <c r="F199" s="13">
        <v>0</v>
      </c>
    </row>
    <row r="200" spans="1:6">
      <c r="A200" s="23">
        <v>2019</v>
      </c>
      <c r="B200" s="13" t="s">
        <v>514</v>
      </c>
      <c r="C200" s="13" t="s">
        <v>3836</v>
      </c>
      <c r="D200" s="13" t="s">
        <v>1451</v>
      </c>
      <c r="E200" s="13" t="s">
        <v>206</v>
      </c>
      <c r="F200" s="13" t="s">
        <v>4874</v>
      </c>
    </row>
    <row r="201" spans="1:6">
      <c r="A201" s="23">
        <v>2019</v>
      </c>
      <c r="B201" s="13" t="s">
        <v>514</v>
      </c>
      <c r="C201" s="13" t="s">
        <v>3836</v>
      </c>
      <c r="D201" s="13" t="s">
        <v>204</v>
      </c>
      <c r="E201" s="13" t="s">
        <v>6</v>
      </c>
      <c r="F201" s="13" t="s">
        <v>4875</v>
      </c>
    </row>
    <row r="202" spans="1:6">
      <c r="A202" s="23">
        <v>2019</v>
      </c>
      <c r="B202" s="13" t="s">
        <v>514</v>
      </c>
      <c r="C202" s="13" t="s">
        <v>3836</v>
      </c>
      <c r="D202" s="13" t="s">
        <v>204</v>
      </c>
      <c r="E202" s="13" t="s">
        <v>195</v>
      </c>
      <c r="F202" s="13">
        <v>0</v>
      </c>
    </row>
    <row r="203" spans="1:6">
      <c r="A203" s="23">
        <v>2019</v>
      </c>
      <c r="B203" s="13" t="s">
        <v>514</v>
      </c>
      <c r="C203" s="13" t="s">
        <v>3837</v>
      </c>
      <c r="D203" s="13" t="s">
        <v>1451</v>
      </c>
      <c r="E203" s="13" t="s">
        <v>207</v>
      </c>
      <c r="F203" s="13">
        <v>0</v>
      </c>
    </row>
    <row r="204" spans="1:6">
      <c r="A204" s="23">
        <v>2019</v>
      </c>
      <c r="B204" s="13" t="s">
        <v>514</v>
      </c>
      <c r="C204" s="13" t="s">
        <v>3837</v>
      </c>
      <c r="D204" s="13" t="s">
        <v>1451</v>
      </c>
      <c r="E204" s="13" t="s">
        <v>205</v>
      </c>
      <c r="F204" s="13" t="s">
        <v>4876</v>
      </c>
    </row>
    <row r="205" spans="1:6">
      <c r="A205" s="23">
        <v>2019</v>
      </c>
      <c r="B205" s="13" t="s">
        <v>514</v>
      </c>
      <c r="C205" s="13" t="s">
        <v>3837</v>
      </c>
      <c r="D205" s="13" t="s">
        <v>1451</v>
      </c>
      <c r="E205" s="13" t="s">
        <v>2704</v>
      </c>
      <c r="F205" s="13">
        <v>0</v>
      </c>
    </row>
    <row r="206" spans="1:6">
      <c r="A206" s="23">
        <v>2019</v>
      </c>
      <c r="B206" s="13" t="s">
        <v>514</v>
      </c>
      <c r="C206" s="13" t="s">
        <v>3837</v>
      </c>
      <c r="D206" s="13" t="s">
        <v>1451</v>
      </c>
      <c r="E206" s="13" t="s">
        <v>2705</v>
      </c>
      <c r="F206" s="13">
        <v>0</v>
      </c>
    </row>
    <row r="207" spans="1:6">
      <c r="A207" s="23">
        <v>2019</v>
      </c>
      <c r="B207" s="13" t="s">
        <v>514</v>
      </c>
      <c r="C207" s="13" t="s">
        <v>3837</v>
      </c>
      <c r="D207" s="13" t="s">
        <v>1451</v>
      </c>
      <c r="E207" s="13" t="s">
        <v>206</v>
      </c>
      <c r="F207" s="13" t="s">
        <v>4877</v>
      </c>
    </row>
    <row r="208" spans="1:6">
      <c r="A208" s="23">
        <v>2019</v>
      </c>
      <c r="B208" s="13" t="s">
        <v>514</v>
      </c>
      <c r="C208" s="13" t="s">
        <v>3837</v>
      </c>
      <c r="D208" s="13" t="s">
        <v>204</v>
      </c>
      <c r="E208" s="13" t="s">
        <v>204</v>
      </c>
      <c r="F208" s="13" t="s">
        <v>4878</v>
      </c>
    </row>
    <row r="209" spans="1:6">
      <c r="A209" s="23">
        <v>2019</v>
      </c>
      <c r="B209" s="13" t="s">
        <v>514</v>
      </c>
      <c r="C209" s="13" t="s">
        <v>3838</v>
      </c>
      <c r="D209" s="13" t="s">
        <v>4890</v>
      </c>
      <c r="F209" s="13" t="s">
        <v>4889</v>
      </c>
    </row>
    <row r="210" spans="1:6">
      <c r="A210" s="23">
        <v>2019</v>
      </c>
      <c r="B210" s="13" t="s">
        <v>514</v>
      </c>
      <c r="C210" s="13" t="s">
        <v>3838</v>
      </c>
      <c r="D210" s="13" t="s">
        <v>3810</v>
      </c>
      <c r="F210" s="13" t="s">
        <v>4891</v>
      </c>
    </row>
    <row r="211" spans="1:6">
      <c r="A211" s="23">
        <v>2019</v>
      </c>
      <c r="B211" s="13" t="s">
        <v>514</v>
      </c>
      <c r="C211" s="13" t="s">
        <v>3838</v>
      </c>
      <c r="D211" s="13" t="s">
        <v>3811</v>
      </c>
      <c r="F211" s="13" t="s">
        <v>4892</v>
      </c>
    </row>
    <row r="212" spans="1:6">
      <c r="A212" s="23">
        <v>2019</v>
      </c>
      <c r="B212" s="13" t="s">
        <v>514</v>
      </c>
      <c r="C212" s="13" t="s">
        <v>3839</v>
      </c>
      <c r="D212" s="13" t="s">
        <v>3812</v>
      </c>
      <c r="E212" s="13" t="s">
        <v>207</v>
      </c>
      <c r="F212" s="13" t="s">
        <v>4896</v>
      </c>
    </row>
    <row r="213" spans="1:6">
      <c r="A213" s="23">
        <v>2019</v>
      </c>
      <c r="B213" s="13" t="s">
        <v>514</v>
      </c>
      <c r="C213" s="13" t="s">
        <v>3839</v>
      </c>
      <c r="D213" s="13" t="s">
        <v>3812</v>
      </c>
      <c r="E213" s="13" t="s">
        <v>205</v>
      </c>
      <c r="F213" s="13" t="s">
        <v>4829</v>
      </c>
    </row>
    <row r="214" spans="1:6">
      <c r="A214" s="23">
        <v>2019</v>
      </c>
      <c r="B214" s="13" t="s">
        <v>514</v>
      </c>
      <c r="C214" s="13" t="s">
        <v>3839</v>
      </c>
      <c r="D214" s="13" t="s">
        <v>3812</v>
      </c>
      <c r="E214" s="13" t="s">
        <v>2704</v>
      </c>
      <c r="F214" s="13" t="s">
        <v>4893</v>
      </c>
    </row>
    <row r="215" spans="1:6">
      <c r="A215" s="23">
        <v>2019</v>
      </c>
      <c r="B215" s="13" t="s">
        <v>514</v>
      </c>
      <c r="C215" s="13" t="s">
        <v>3839</v>
      </c>
      <c r="D215" s="13" t="s">
        <v>3812</v>
      </c>
      <c r="E215" s="13" t="s">
        <v>206</v>
      </c>
      <c r="F215" s="13" t="s">
        <v>4895</v>
      </c>
    </row>
    <row r="216" spans="1:6">
      <c r="A216" s="23">
        <v>2019</v>
      </c>
      <c r="B216" s="13" t="s">
        <v>514</v>
      </c>
      <c r="C216" s="13" t="s">
        <v>3839</v>
      </c>
      <c r="D216" s="13" t="s">
        <v>3812</v>
      </c>
      <c r="E216" s="13" t="s">
        <v>204</v>
      </c>
      <c r="F216" s="13" t="s">
        <v>1502</v>
      </c>
    </row>
    <row r="217" spans="1:6">
      <c r="A217" s="23">
        <v>2019</v>
      </c>
      <c r="B217" s="13" t="s">
        <v>514</v>
      </c>
      <c r="C217" s="13" t="s">
        <v>3839</v>
      </c>
      <c r="D217" s="13" t="s">
        <v>3812</v>
      </c>
      <c r="E217" s="13" t="s">
        <v>3815</v>
      </c>
      <c r="F217" s="13" t="s">
        <v>4894</v>
      </c>
    </row>
    <row r="218" spans="1:6">
      <c r="A218" s="23">
        <v>2019</v>
      </c>
      <c r="B218" s="13" t="s">
        <v>514</v>
      </c>
      <c r="C218" s="13" t="s">
        <v>3839</v>
      </c>
      <c r="D218" s="13" t="s">
        <v>3814</v>
      </c>
      <c r="F218" s="13" t="s">
        <v>4897</v>
      </c>
    </row>
    <row r="219" spans="1:6">
      <c r="A219" s="23">
        <v>2019</v>
      </c>
      <c r="B219" s="13" t="s">
        <v>514</v>
      </c>
      <c r="C219" s="13" t="s">
        <v>3839</v>
      </c>
      <c r="D219" s="13" t="s">
        <v>3813</v>
      </c>
      <c r="F219" s="13" t="s">
        <v>4898</v>
      </c>
    </row>
    <row r="220" spans="1:6">
      <c r="A220" s="23">
        <v>2019</v>
      </c>
      <c r="B220" s="13" t="s">
        <v>514</v>
      </c>
      <c r="C220" s="13" t="s">
        <v>3840</v>
      </c>
      <c r="D220" s="13" t="s">
        <v>3814</v>
      </c>
      <c r="F220" s="13" t="s">
        <v>4899</v>
      </c>
    </row>
    <row r="221" spans="1:6">
      <c r="A221" s="23">
        <v>2019</v>
      </c>
      <c r="B221" s="13" t="s">
        <v>514</v>
      </c>
      <c r="C221" s="13" t="s">
        <v>3840</v>
      </c>
      <c r="D221" s="13" t="s">
        <v>3813</v>
      </c>
      <c r="F221" s="13" t="s">
        <v>4900</v>
      </c>
    </row>
    <row r="222" spans="1:6">
      <c r="A222" s="23">
        <v>2019</v>
      </c>
      <c r="B222" s="13" t="s">
        <v>514</v>
      </c>
      <c r="C222" s="13" t="s">
        <v>3841</v>
      </c>
      <c r="D222" s="13" t="s">
        <v>3813</v>
      </c>
      <c r="F222" s="13" t="s">
        <v>4902</v>
      </c>
    </row>
    <row r="223" spans="1:6">
      <c r="A223" s="23">
        <v>2019</v>
      </c>
      <c r="B223" s="13" t="s">
        <v>514</v>
      </c>
      <c r="C223" s="13" t="s">
        <v>3841</v>
      </c>
      <c r="F223" s="13" t="s">
        <v>4901</v>
      </c>
    </row>
    <row r="224" spans="1:6">
      <c r="A224" s="23">
        <v>2019</v>
      </c>
      <c r="B224" s="13" t="s">
        <v>514</v>
      </c>
      <c r="C224" s="13" t="s">
        <v>3828</v>
      </c>
      <c r="D224" s="13" t="s">
        <v>3816</v>
      </c>
      <c r="E224" s="13" t="s">
        <v>202</v>
      </c>
      <c r="F224" s="13">
        <v>22</v>
      </c>
    </row>
    <row r="225" spans="1:6">
      <c r="A225" s="23">
        <v>2019</v>
      </c>
      <c r="B225" s="13" t="s">
        <v>514</v>
      </c>
      <c r="C225" s="13" t="s">
        <v>3828</v>
      </c>
      <c r="D225" s="13" t="s">
        <v>3816</v>
      </c>
      <c r="E225" s="13" t="s">
        <v>554</v>
      </c>
      <c r="F225" s="13" t="s">
        <v>1502</v>
      </c>
    </row>
    <row r="226" spans="1:6">
      <c r="A226" s="23">
        <v>2019</v>
      </c>
      <c r="B226" s="13" t="s">
        <v>514</v>
      </c>
      <c r="C226" s="13" t="s">
        <v>3828</v>
      </c>
      <c r="D226" s="13" t="s">
        <v>3816</v>
      </c>
      <c r="E226" s="13" t="s">
        <v>1643</v>
      </c>
      <c r="F226" s="13" t="s">
        <v>1500</v>
      </c>
    </row>
    <row r="227" spans="1:6">
      <c r="A227" s="23">
        <v>2019</v>
      </c>
      <c r="B227" s="13" t="s">
        <v>514</v>
      </c>
      <c r="C227" s="13" t="s">
        <v>3828</v>
      </c>
      <c r="D227" s="13" t="s">
        <v>3816</v>
      </c>
      <c r="E227" s="13" t="s">
        <v>545</v>
      </c>
      <c r="F227" s="13" t="s">
        <v>4869</v>
      </c>
    </row>
    <row r="228" spans="1:6">
      <c r="A228" s="23">
        <v>2019</v>
      </c>
      <c r="B228" s="13" t="s">
        <v>514</v>
      </c>
      <c r="C228" s="13" t="s">
        <v>3828</v>
      </c>
      <c r="D228" s="13" t="s">
        <v>3816</v>
      </c>
      <c r="E228" s="13" t="s">
        <v>543</v>
      </c>
      <c r="F228" s="13" t="s">
        <v>4894</v>
      </c>
    </row>
    <row r="229" spans="1:6">
      <c r="A229" s="23">
        <v>2019</v>
      </c>
      <c r="B229" s="13" t="s">
        <v>514</v>
      </c>
      <c r="C229" s="13" t="s">
        <v>3828</v>
      </c>
      <c r="D229" s="13" t="s">
        <v>3816</v>
      </c>
      <c r="E229" s="13" t="s">
        <v>4903</v>
      </c>
      <c r="F229" s="13" t="s">
        <v>4869</v>
      </c>
    </row>
    <row r="230" spans="1:6">
      <c r="A230" s="23">
        <v>2019</v>
      </c>
      <c r="B230" s="13" t="s">
        <v>514</v>
      </c>
      <c r="C230" s="13" t="s">
        <v>3829</v>
      </c>
      <c r="D230" s="13" t="s">
        <v>3817</v>
      </c>
      <c r="F230" s="13" t="s">
        <v>4859</v>
      </c>
    </row>
    <row r="231" spans="1:6">
      <c r="A231" s="23">
        <v>2019</v>
      </c>
      <c r="B231" s="13" t="s">
        <v>514</v>
      </c>
      <c r="C231" s="13" t="s">
        <v>3829</v>
      </c>
      <c r="D231" s="13" t="s">
        <v>3818</v>
      </c>
      <c r="F231" s="13" t="s">
        <v>4904</v>
      </c>
    </row>
    <row r="232" spans="1:6">
      <c r="A232" s="23">
        <v>2019</v>
      </c>
      <c r="B232" s="13" t="s">
        <v>514</v>
      </c>
      <c r="C232" s="13" t="s">
        <v>3830</v>
      </c>
      <c r="D232" s="13" t="s">
        <v>3820</v>
      </c>
      <c r="F232" s="13" t="s">
        <v>4905</v>
      </c>
    </row>
    <row r="233" spans="1:6">
      <c r="A233" s="23">
        <v>2019</v>
      </c>
      <c r="B233" s="13" t="s">
        <v>514</v>
      </c>
      <c r="C233" s="13" t="s">
        <v>3830</v>
      </c>
      <c r="D233" s="13" t="s">
        <v>3819</v>
      </c>
      <c r="F233" s="13" t="s">
        <v>4906</v>
      </c>
    </row>
    <row r="234" spans="1:6">
      <c r="A234" s="23">
        <v>2019</v>
      </c>
      <c r="B234" s="13" t="s">
        <v>514</v>
      </c>
      <c r="C234" s="13" t="s">
        <v>3831</v>
      </c>
      <c r="D234" s="13" t="s">
        <v>3823</v>
      </c>
      <c r="F234" s="13" t="s">
        <v>3859</v>
      </c>
    </row>
    <row r="235" spans="1:6">
      <c r="A235" s="23">
        <v>2019</v>
      </c>
      <c r="B235" s="13" t="s">
        <v>514</v>
      </c>
      <c r="C235" s="13" t="s">
        <v>3831</v>
      </c>
      <c r="D235" s="13" t="s">
        <v>3822</v>
      </c>
      <c r="F235" s="13" t="s">
        <v>4833</v>
      </c>
    </row>
    <row r="236" spans="1:6">
      <c r="A236" s="23">
        <v>2019</v>
      </c>
      <c r="B236" s="13" t="s">
        <v>514</v>
      </c>
      <c r="C236" s="13" t="s">
        <v>3831</v>
      </c>
      <c r="D236" s="13" t="s">
        <v>3821</v>
      </c>
      <c r="F236" s="13">
        <v>16</v>
      </c>
    </row>
    <row r="237" spans="1:6">
      <c r="A237" s="23">
        <v>2019</v>
      </c>
      <c r="B237" s="13" t="s">
        <v>514</v>
      </c>
      <c r="C237" s="13" t="s">
        <v>3832</v>
      </c>
      <c r="D237" s="13" t="s">
        <v>3826</v>
      </c>
      <c r="F237" s="13" t="s">
        <v>4907</v>
      </c>
    </row>
    <row r="238" spans="1:6">
      <c r="A238" s="23">
        <v>2019</v>
      </c>
      <c r="B238" s="13" t="s">
        <v>514</v>
      </c>
      <c r="C238" s="13" t="s">
        <v>3832</v>
      </c>
      <c r="D238" s="13" t="s">
        <v>3824</v>
      </c>
      <c r="F238" s="13" t="s">
        <v>4908</v>
      </c>
    </row>
    <row r="239" spans="1:6">
      <c r="A239" s="23">
        <v>2019</v>
      </c>
      <c r="B239" s="13" t="s">
        <v>514</v>
      </c>
      <c r="C239" s="13" t="s">
        <v>3832</v>
      </c>
      <c r="D239" s="13" t="s">
        <v>3825</v>
      </c>
      <c r="F239" s="13" t="s">
        <v>4909</v>
      </c>
    </row>
    <row r="240" spans="1:6">
      <c r="A240" s="23">
        <v>2020</v>
      </c>
      <c r="B240" s="13" t="s">
        <v>4911</v>
      </c>
      <c r="C240" s="13" t="s">
        <v>3833</v>
      </c>
      <c r="D240" s="13" t="s">
        <v>3800</v>
      </c>
      <c r="F240" s="13" t="s">
        <v>4820</v>
      </c>
    </row>
    <row r="241" spans="1:6">
      <c r="A241" s="23">
        <v>2020</v>
      </c>
      <c r="B241" s="13" t="s">
        <v>4911</v>
      </c>
      <c r="C241" s="13" t="s">
        <v>3833</v>
      </c>
      <c r="D241" s="13" t="s">
        <v>3799</v>
      </c>
      <c r="F241" s="13">
        <v>18</v>
      </c>
    </row>
    <row r="242" spans="1:6">
      <c r="A242" s="23">
        <v>2020</v>
      </c>
      <c r="B242" s="13" t="s">
        <v>4911</v>
      </c>
      <c r="C242" s="13" t="s">
        <v>3833</v>
      </c>
      <c r="D242" s="13" t="s">
        <v>1126</v>
      </c>
      <c r="F242" s="13" t="s">
        <v>4821</v>
      </c>
    </row>
    <row r="243" spans="1:6">
      <c r="A243" s="23">
        <v>2020</v>
      </c>
      <c r="B243" s="13" t="s">
        <v>4911</v>
      </c>
      <c r="C243" s="13" t="s">
        <v>3834</v>
      </c>
      <c r="D243" s="13" t="s">
        <v>204</v>
      </c>
      <c r="E243" s="13" t="s">
        <v>203</v>
      </c>
      <c r="F243" s="13">
        <v>0</v>
      </c>
    </row>
    <row r="244" spans="1:6">
      <c r="A244" s="23">
        <v>2020</v>
      </c>
      <c r="B244" s="13" t="s">
        <v>4911</v>
      </c>
      <c r="C244" s="13" t="s">
        <v>3834</v>
      </c>
      <c r="D244" s="13" t="s">
        <v>1451</v>
      </c>
      <c r="E244" s="13" t="s">
        <v>207</v>
      </c>
      <c r="F244" s="13" t="s">
        <v>6626</v>
      </c>
    </row>
    <row r="245" spans="1:6">
      <c r="A245" s="23">
        <v>2020</v>
      </c>
      <c r="B245" s="13" t="s">
        <v>4911</v>
      </c>
      <c r="C245" s="13" t="s">
        <v>3834</v>
      </c>
      <c r="D245" s="13" t="s">
        <v>1451</v>
      </c>
      <c r="E245" s="13" t="s">
        <v>4832</v>
      </c>
      <c r="F245" s="13" t="s">
        <v>4824</v>
      </c>
    </row>
    <row r="246" spans="1:6">
      <c r="A246" s="23">
        <v>2020</v>
      </c>
      <c r="B246" s="13" t="s">
        <v>4911</v>
      </c>
      <c r="C246" s="13" t="s">
        <v>3834</v>
      </c>
      <c r="D246" s="13" t="s">
        <v>1451</v>
      </c>
      <c r="E246" s="13" t="s">
        <v>205</v>
      </c>
      <c r="F246" s="13" t="s">
        <v>6627</v>
      </c>
    </row>
    <row r="247" spans="1:6">
      <c r="A247" s="23">
        <v>2020</v>
      </c>
      <c r="B247" s="13" t="s">
        <v>4911</v>
      </c>
      <c r="C247" s="13" t="s">
        <v>3834</v>
      </c>
      <c r="D247" s="13" t="s">
        <v>1451</v>
      </c>
      <c r="E247" s="13" t="s">
        <v>4826</v>
      </c>
      <c r="F247" s="13" t="s">
        <v>1500</v>
      </c>
    </row>
    <row r="248" spans="1:6">
      <c r="A248" s="23">
        <v>2020</v>
      </c>
      <c r="B248" s="13" t="s">
        <v>4911</v>
      </c>
      <c r="C248" s="13" t="s">
        <v>3834</v>
      </c>
      <c r="D248" s="13" t="s">
        <v>1451</v>
      </c>
      <c r="E248" s="13" t="s">
        <v>2704</v>
      </c>
      <c r="F248" s="13" t="s">
        <v>4910</v>
      </c>
    </row>
    <row r="249" spans="1:6">
      <c r="A249" s="23">
        <v>2020</v>
      </c>
      <c r="B249" s="13" t="s">
        <v>4911</v>
      </c>
      <c r="C249" s="13" t="s">
        <v>3834</v>
      </c>
      <c r="D249" s="13" t="s">
        <v>1451</v>
      </c>
      <c r="E249" s="13" t="s">
        <v>2705</v>
      </c>
      <c r="F249" s="13">
        <v>7</v>
      </c>
    </row>
    <row r="250" spans="1:6">
      <c r="A250" s="23">
        <v>2020</v>
      </c>
      <c r="B250" s="13" t="s">
        <v>4911</v>
      </c>
      <c r="C250" s="13" t="s">
        <v>3834</v>
      </c>
      <c r="D250" s="13" t="s">
        <v>204</v>
      </c>
      <c r="E250" s="13" t="s">
        <v>3801</v>
      </c>
      <c r="F250" s="13">
        <v>1</v>
      </c>
    </row>
    <row r="251" spans="1:6">
      <c r="A251" s="23">
        <v>2020</v>
      </c>
      <c r="B251" s="13" t="s">
        <v>4911</v>
      </c>
      <c r="C251" s="13" t="s">
        <v>3834</v>
      </c>
      <c r="D251" s="13" t="s">
        <v>1451</v>
      </c>
      <c r="E251" s="13" t="s">
        <v>206</v>
      </c>
      <c r="F251" s="13" t="s">
        <v>6628</v>
      </c>
    </row>
    <row r="252" spans="1:6">
      <c r="A252" s="23">
        <v>2020</v>
      </c>
      <c r="B252" s="13" t="s">
        <v>4911</v>
      </c>
      <c r="C252" s="13" t="s">
        <v>3834</v>
      </c>
      <c r="D252" s="13" t="s">
        <v>1451</v>
      </c>
      <c r="E252" s="13" t="s">
        <v>3805</v>
      </c>
      <c r="F252" s="13" t="s">
        <v>4824</v>
      </c>
    </row>
    <row r="253" spans="1:6">
      <c r="A253" s="23">
        <v>2020</v>
      </c>
      <c r="B253" s="13" t="s">
        <v>4911</v>
      </c>
      <c r="C253" s="13" t="s">
        <v>3834</v>
      </c>
      <c r="D253" s="13" t="s">
        <v>1451</v>
      </c>
      <c r="E253" s="13" t="s">
        <v>4830</v>
      </c>
      <c r="F253" s="13" t="s">
        <v>4824</v>
      </c>
    </row>
    <row r="254" spans="1:6">
      <c r="A254" s="23">
        <v>2020</v>
      </c>
      <c r="B254" s="13" t="s">
        <v>4911</v>
      </c>
      <c r="C254" s="13" t="s">
        <v>3834</v>
      </c>
      <c r="D254" s="13" t="s">
        <v>204</v>
      </c>
      <c r="E254" s="13" t="s">
        <v>6</v>
      </c>
      <c r="F254" s="13" t="s">
        <v>4822</v>
      </c>
    </row>
    <row r="255" spans="1:6">
      <c r="A255" s="23">
        <v>2020</v>
      </c>
      <c r="B255" s="13" t="s">
        <v>4911</v>
      </c>
      <c r="C255" s="13" t="s">
        <v>3834</v>
      </c>
      <c r="D255" s="13" t="s">
        <v>204</v>
      </c>
      <c r="E255" s="13" t="s">
        <v>4823</v>
      </c>
      <c r="F255" s="13" t="s">
        <v>4824</v>
      </c>
    </row>
    <row r="256" spans="1:6">
      <c r="A256" s="23">
        <v>2020</v>
      </c>
      <c r="B256" s="13" t="s">
        <v>4911</v>
      </c>
      <c r="C256" s="13" t="s">
        <v>3834</v>
      </c>
      <c r="D256" s="13" t="s">
        <v>204</v>
      </c>
      <c r="E256" s="13" t="s">
        <v>195</v>
      </c>
      <c r="F256" s="13">
        <v>0</v>
      </c>
    </row>
    <row r="257" spans="1:6">
      <c r="A257" s="23">
        <v>2020</v>
      </c>
      <c r="B257" s="13" t="s">
        <v>4911</v>
      </c>
      <c r="C257" s="13" t="s">
        <v>3835</v>
      </c>
      <c r="D257" s="13" t="s">
        <v>3806</v>
      </c>
      <c r="F257" s="13" t="s">
        <v>6629</v>
      </c>
    </row>
    <row r="258" spans="1:6">
      <c r="A258" s="23">
        <v>2020</v>
      </c>
      <c r="B258" s="13" t="s">
        <v>4911</v>
      </c>
      <c r="C258" s="13" t="s">
        <v>3835</v>
      </c>
      <c r="D258" s="13" t="s">
        <v>3808</v>
      </c>
      <c r="F258" s="13" t="s">
        <v>6630</v>
      </c>
    </row>
    <row r="259" spans="1:6">
      <c r="A259" s="23">
        <v>2020</v>
      </c>
      <c r="B259" s="13" t="s">
        <v>4911</v>
      </c>
      <c r="C259" s="13" t="s">
        <v>3835</v>
      </c>
      <c r="D259" s="13" t="s">
        <v>3807</v>
      </c>
      <c r="F259" s="13">
        <v>35</v>
      </c>
    </row>
    <row r="260" spans="1:6">
      <c r="A260" s="23">
        <v>2020</v>
      </c>
      <c r="B260" s="13" t="s">
        <v>4911</v>
      </c>
      <c r="C260" s="13" t="s">
        <v>3836</v>
      </c>
      <c r="D260" s="13" t="s">
        <v>204</v>
      </c>
      <c r="E260" s="13" t="s">
        <v>203</v>
      </c>
      <c r="F260" s="13" t="s">
        <v>4867</v>
      </c>
    </row>
    <row r="261" spans="1:6">
      <c r="A261" s="23">
        <v>2020</v>
      </c>
      <c r="B261" s="13" t="s">
        <v>4911</v>
      </c>
      <c r="C261" s="13" t="s">
        <v>3836</v>
      </c>
      <c r="D261" s="13" t="s">
        <v>1451</v>
      </c>
      <c r="E261" s="13" t="s">
        <v>207</v>
      </c>
      <c r="F261" s="13" t="s">
        <v>6631</v>
      </c>
    </row>
    <row r="262" spans="1:6">
      <c r="A262" s="23">
        <v>2020</v>
      </c>
      <c r="B262" s="13" t="s">
        <v>4911</v>
      </c>
      <c r="C262" s="13" t="s">
        <v>3836</v>
      </c>
      <c r="D262" s="13" t="s">
        <v>1451</v>
      </c>
      <c r="E262" s="13" t="s">
        <v>205</v>
      </c>
      <c r="F262" s="13" t="s">
        <v>6632</v>
      </c>
    </row>
    <row r="263" spans="1:6">
      <c r="A263" s="23">
        <v>2020</v>
      </c>
      <c r="B263" s="13" t="s">
        <v>4911</v>
      </c>
      <c r="C263" s="13" t="s">
        <v>3836</v>
      </c>
      <c r="D263" s="13" t="s">
        <v>1451</v>
      </c>
      <c r="E263" s="13" t="s">
        <v>2704</v>
      </c>
      <c r="F263" s="13" t="s">
        <v>6633</v>
      </c>
    </row>
    <row r="264" spans="1:6">
      <c r="A264" s="23">
        <v>2020</v>
      </c>
      <c r="B264" s="13" t="s">
        <v>4911</v>
      </c>
      <c r="C264" s="13" t="s">
        <v>3836</v>
      </c>
      <c r="D264" s="13" t="s">
        <v>1451</v>
      </c>
      <c r="E264" s="13" t="s">
        <v>2705</v>
      </c>
      <c r="F264" s="13" t="s">
        <v>4845</v>
      </c>
    </row>
    <row r="265" spans="1:6">
      <c r="A265" s="23">
        <v>2020</v>
      </c>
      <c r="B265" s="13" t="s">
        <v>4911</v>
      </c>
      <c r="C265" s="13" t="s">
        <v>3836</v>
      </c>
      <c r="D265" s="13" t="s">
        <v>1451</v>
      </c>
      <c r="E265" s="13" t="s">
        <v>206</v>
      </c>
      <c r="F265" s="13" t="s">
        <v>6634</v>
      </c>
    </row>
    <row r="266" spans="1:6">
      <c r="A266" s="23">
        <v>2020</v>
      </c>
      <c r="B266" s="13" t="s">
        <v>4911</v>
      </c>
      <c r="C266" s="13" t="s">
        <v>3836</v>
      </c>
      <c r="D266" s="13" t="s">
        <v>204</v>
      </c>
      <c r="E266" s="13" t="s">
        <v>6</v>
      </c>
      <c r="F266" s="13" t="s">
        <v>6635</v>
      </c>
    </row>
    <row r="267" spans="1:6">
      <c r="A267" s="23">
        <v>2020</v>
      </c>
      <c r="B267" s="13" t="s">
        <v>4911</v>
      </c>
      <c r="C267" s="13" t="s">
        <v>3836</v>
      </c>
      <c r="D267" s="13" t="s">
        <v>204</v>
      </c>
      <c r="E267" s="13" t="s">
        <v>195</v>
      </c>
      <c r="F267" s="13" t="s">
        <v>4868</v>
      </c>
    </row>
    <row r="268" spans="1:6">
      <c r="A268" s="23">
        <v>2020</v>
      </c>
      <c r="B268" s="13" t="s">
        <v>4911</v>
      </c>
      <c r="C268" s="13" t="s">
        <v>3837</v>
      </c>
      <c r="D268" s="13" t="s">
        <v>1451</v>
      </c>
      <c r="E268" s="13" t="s">
        <v>207</v>
      </c>
      <c r="F268" s="13" t="s">
        <v>4822</v>
      </c>
    </row>
    <row r="269" spans="1:6">
      <c r="A269" s="23">
        <v>2020</v>
      </c>
      <c r="B269" s="13" t="s">
        <v>4911</v>
      </c>
      <c r="C269" s="13" t="s">
        <v>3837</v>
      </c>
      <c r="D269" s="13" t="s">
        <v>1451</v>
      </c>
      <c r="E269" s="13" t="s">
        <v>205</v>
      </c>
      <c r="F269" s="13" t="s">
        <v>6636</v>
      </c>
    </row>
    <row r="270" spans="1:6">
      <c r="A270" s="23">
        <v>2020</v>
      </c>
      <c r="B270" s="13" t="s">
        <v>4911</v>
      </c>
      <c r="C270" s="13" t="s">
        <v>3837</v>
      </c>
      <c r="D270" s="13" t="s">
        <v>1451</v>
      </c>
      <c r="E270" s="13" t="s">
        <v>2704</v>
      </c>
      <c r="F270" s="13" t="s">
        <v>6638</v>
      </c>
    </row>
    <row r="271" spans="1:6">
      <c r="A271" s="23">
        <v>2020</v>
      </c>
      <c r="B271" s="13" t="s">
        <v>4911</v>
      </c>
      <c r="C271" s="13" t="s">
        <v>3837</v>
      </c>
      <c r="D271" s="13" t="s">
        <v>1451</v>
      </c>
      <c r="E271" s="13" t="s">
        <v>2705</v>
      </c>
      <c r="F271" s="13" t="s">
        <v>6637</v>
      </c>
    </row>
    <row r="272" spans="1:6">
      <c r="A272" s="23">
        <v>2020</v>
      </c>
      <c r="B272" s="13" t="s">
        <v>4911</v>
      </c>
      <c r="C272" s="13" t="s">
        <v>3837</v>
      </c>
      <c r="D272" s="13" t="s">
        <v>1451</v>
      </c>
      <c r="E272" s="13" t="s">
        <v>206</v>
      </c>
      <c r="F272" s="13" t="s">
        <v>6639</v>
      </c>
    </row>
    <row r="273" spans="1:6">
      <c r="A273" s="23">
        <v>2020</v>
      </c>
      <c r="B273" s="13" t="s">
        <v>4911</v>
      </c>
      <c r="C273" s="13" t="s">
        <v>3837</v>
      </c>
      <c r="D273" s="13" t="s">
        <v>204</v>
      </c>
      <c r="E273" s="13" t="s">
        <v>204</v>
      </c>
      <c r="F273" s="13" t="s">
        <v>6640</v>
      </c>
    </row>
    <row r="274" spans="1:6">
      <c r="A274" s="23">
        <v>2020</v>
      </c>
      <c r="B274" s="13" t="s">
        <v>4911</v>
      </c>
      <c r="C274" s="13" t="s">
        <v>3838</v>
      </c>
      <c r="D274" s="13" t="s">
        <v>4890</v>
      </c>
      <c r="F274" s="13" t="s">
        <v>6641</v>
      </c>
    </row>
    <row r="275" spans="1:6">
      <c r="A275" s="23">
        <v>2020</v>
      </c>
      <c r="B275" s="13" t="s">
        <v>4911</v>
      </c>
      <c r="C275" s="13" t="s">
        <v>3838</v>
      </c>
      <c r="D275" s="13" t="s">
        <v>3810</v>
      </c>
      <c r="F275" s="13" t="s">
        <v>6642</v>
      </c>
    </row>
    <row r="276" spans="1:6">
      <c r="A276" s="23">
        <v>2020</v>
      </c>
      <c r="B276" s="13" t="s">
        <v>4911</v>
      </c>
      <c r="C276" s="13" t="s">
        <v>3838</v>
      </c>
      <c r="D276" s="13" t="s">
        <v>3811</v>
      </c>
      <c r="F276" s="13" t="s">
        <v>6643</v>
      </c>
    </row>
    <row r="277" spans="1:6">
      <c r="A277" s="23">
        <v>2020</v>
      </c>
      <c r="B277" s="13" t="s">
        <v>4911</v>
      </c>
      <c r="C277" s="13" t="s">
        <v>3839</v>
      </c>
      <c r="D277" s="13" t="s">
        <v>3812</v>
      </c>
      <c r="E277" s="13" t="s">
        <v>207</v>
      </c>
      <c r="F277" s="13" t="s">
        <v>6644</v>
      </c>
    </row>
    <row r="278" spans="1:6">
      <c r="A278" s="23">
        <v>2020</v>
      </c>
      <c r="B278" s="13" t="s">
        <v>4911</v>
      </c>
      <c r="C278" s="13" t="s">
        <v>3839</v>
      </c>
      <c r="D278" s="13" t="s">
        <v>3812</v>
      </c>
      <c r="E278" s="13" t="s">
        <v>205</v>
      </c>
      <c r="F278" s="13" t="s">
        <v>4833</v>
      </c>
    </row>
    <row r="279" spans="1:6">
      <c r="A279" s="23">
        <v>2020</v>
      </c>
      <c r="B279" s="13" t="s">
        <v>4911</v>
      </c>
      <c r="C279" s="13" t="s">
        <v>3839</v>
      </c>
      <c r="D279" s="13" t="s">
        <v>3812</v>
      </c>
      <c r="E279" s="13" t="s">
        <v>2704</v>
      </c>
      <c r="F279" s="13" t="s">
        <v>6645</v>
      </c>
    </row>
    <row r="280" spans="1:6">
      <c r="A280" s="23">
        <v>2020</v>
      </c>
      <c r="B280" s="13" t="s">
        <v>4911</v>
      </c>
      <c r="C280" s="13" t="s">
        <v>3839</v>
      </c>
      <c r="D280" s="13" t="s">
        <v>3812</v>
      </c>
      <c r="E280" s="13" t="s">
        <v>206</v>
      </c>
      <c r="F280" s="13" t="s">
        <v>6646</v>
      </c>
    </row>
    <row r="281" spans="1:6">
      <c r="A281" s="23">
        <v>2020</v>
      </c>
      <c r="B281" s="13" t="s">
        <v>4911</v>
      </c>
      <c r="C281" s="13" t="s">
        <v>3839</v>
      </c>
      <c r="D281" s="13" t="s">
        <v>3812</v>
      </c>
      <c r="E281" s="13" t="s">
        <v>204</v>
      </c>
      <c r="F281" s="13" t="s">
        <v>6647</v>
      </c>
    </row>
    <row r="282" spans="1:6">
      <c r="A282" s="23">
        <v>2020</v>
      </c>
      <c r="B282" s="13" t="s">
        <v>4911</v>
      </c>
      <c r="C282" s="13" t="s">
        <v>3839</v>
      </c>
      <c r="D282" s="13" t="s">
        <v>3812</v>
      </c>
      <c r="E282" s="13" t="s">
        <v>3815</v>
      </c>
      <c r="F282" s="13" t="s">
        <v>6628</v>
      </c>
    </row>
    <row r="283" spans="1:6">
      <c r="A283" s="23">
        <v>2020</v>
      </c>
      <c r="B283" s="13" t="s">
        <v>4911</v>
      </c>
      <c r="C283" s="13" t="s">
        <v>3839</v>
      </c>
      <c r="D283" s="13" t="s">
        <v>3814</v>
      </c>
      <c r="F283" s="13" t="s">
        <v>6648</v>
      </c>
    </row>
    <row r="284" spans="1:6">
      <c r="A284" s="23">
        <v>2020</v>
      </c>
      <c r="B284" s="13" t="s">
        <v>4911</v>
      </c>
      <c r="C284" s="13" t="s">
        <v>3839</v>
      </c>
      <c r="D284" s="13" t="s">
        <v>3813</v>
      </c>
      <c r="F284" s="13" t="s">
        <v>6649</v>
      </c>
    </row>
    <row r="285" spans="1:6">
      <c r="A285" s="23">
        <v>2020</v>
      </c>
      <c r="B285" s="13" t="s">
        <v>4911</v>
      </c>
      <c r="C285" s="13" t="s">
        <v>3840</v>
      </c>
      <c r="D285" s="13" t="s">
        <v>3814</v>
      </c>
      <c r="F285" s="13" t="s">
        <v>6650</v>
      </c>
    </row>
    <row r="286" spans="1:6">
      <c r="A286" s="23">
        <v>2020</v>
      </c>
      <c r="B286" s="13" t="s">
        <v>4911</v>
      </c>
      <c r="C286" s="13" t="s">
        <v>3840</v>
      </c>
      <c r="D286" s="13" t="s">
        <v>3813</v>
      </c>
      <c r="F286" s="13" t="s">
        <v>6651</v>
      </c>
    </row>
    <row r="287" spans="1:6">
      <c r="A287" s="23">
        <v>2020</v>
      </c>
      <c r="B287" s="13" t="s">
        <v>4911</v>
      </c>
      <c r="C287" s="13" t="s">
        <v>3841</v>
      </c>
      <c r="D287" s="13" t="s">
        <v>3813</v>
      </c>
      <c r="F287" s="13" t="s">
        <v>6652</v>
      </c>
    </row>
    <row r="288" spans="1:6">
      <c r="A288" s="23">
        <v>2020</v>
      </c>
      <c r="B288" s="13" t="s">
        <v>4911</v>
      </c>
      <c r="C288" s="13" t="s">
        <v>3841</v>
      </c>
      <c r="F288" s="13" t="s">
        <v>6652</v>
      </c>
    </row>
    <row r="289" spans="1:6">
      <c r="A289" s="23">
        <v>2020</v>
      </c>
      <c r="B289" s="13" t="s">
        <v>4911</v>
      </c>
      <c r="C289" s="13" t="s">
        <v>3828</v>
      </c>
      <c r="D289" s="13" t="s">
        <v>3816</v>
      </c>
      <c r="E289" s="13" t="s">
        <v>202</v>
      </c>
      <c r="F289" s="13" t="s">
        <v>4837</v>
      </c>
    </row>
    <row r="290" spans="1:6">
      <c r="A290" s="23">
        <v>2020</v>
      </c>
      <c r="B290" s="13" t="s">
        <v>4911</v>
      </c>
      <c r="C290" s="13" t="s">
        <v>3828</v>
      </c>
      <c r="D290" s="13" t="s">
        <v>3816</v>
      </c>
      <c r="E290" s="13" t="s">
        <v>554</v>
      </c>
      <c r="F290" s="13" t="s">
        <v>4856</v>
      </c>
    </row>
    <row r="291" spans="1:6">
      <c r="A291" s="23">
        <v>2020</v>
      </c>
      <c r="B291" s="13" t="s">
        <v>4911</v>
      </c>
      <c r="C291" s="13" t="s">
        <v>3828</v>
      </c>
      <c r="D291" s="13" t="s">
        <v>3816</v>
      </c>
      <c r="E291" s="13" t="s">
        <v>1643</v>
      </c>
      <c r="F291" s="13" t="s">
        <v>4834</v>
      </c>
    </row>
    <row r="292" spans="1:6">
      <c r="A292" s="23">
        <v>2020</v>
      </c>
      <c r="B292" s="13" t="s">
        <v>4911</v>
      </c>
      <c r="C292" s="13" t="s">
        <v>3828</v>
      </c>
      <c r="D292" s="13" t="s">
        <v>3816</v>
      </c>
      <c r="E292" s="13" t="s">
        <v>545</v>
      </c>
      <c r="F292" s="13" t="s">
        <v>4857</v>
      </c>
    </row>
    <row r="293" spans="1:6">
      <c r="A293" s="23">
        <v>2020</v>
      </c>
      <c r="B293" s="13" t="s">
        <v>4911</v>
      </c>
      <c r="C293" s="13" t="s">
        <v>3828</v>
      </c>
      <c r="D293" s="13" t="s">
        <v>3816</v>
      </c>
      <c r="E293" s="13" t="s">
        <v>543</v>
      </c>
      <c r="F293" s="13" t="s">
        <v>4857</v>
      </c>
    </row>
    <row r="294" spans="1:6">
      <c r="A294" s="23">
        <v>2020</v>
      </c>
      <c r="B294" s="13" t="s">
        <v>4911</v>
      </c>
      <c r="C294" s="13" t="s">
        <v>3828</v>
      </c>
      <c r="D294" s="13" t="s">
        <v>3816</v>
      </c>
      <c r="E294" s="13" t="s">
        <v>4855</v>
      </c>
      <c r="F294" s="13" t="s">
        <v>4858</v>
      </c>
    </row>
    <row r="295" spans="1:6">
      <c r="A295" s="23">
        <v>2020</v>
      </c>
      <c r="B295" s="13" t="s">
        <v>4911</v>
      </c>
      <c r="C295" s="13" t="s">
        <v>3829</v>
      </c>
      <c r="D295" s="13" t="s">
        <v>3817</v>
      </c>
      <c r="F295" s="13" t="s">
        <v>6653</v>
      </c>
    </row>
    <row r="296" spans="1:6">
      <c r="A296" s="23">
        <v>2020</v>
      </c>
      <c r="B296" s="13" t="s">
        <v>4911</v>
      </c>
      <c r="C296" s="13" t="s">
        <v>3829</v>
      </c>
      <c r="D296" s="13" t="s">
        <v>3818</v>
      </c>
      <c r="F296" s="13" t="s">
        <v>6654</v>
      </c>
    </row>
    <row r="297" spans="1:6">
      <c r="A297" s="23">
        <v>2020</v>
      </c>
      <c r="B297" s="13" t="s">
        <v>4911</v>
      </c>
      <c r="C297" s="13" t="s">
        <v>3830</v>
      </c>
      <c r="D297" s="13" t="s">
        <v>3820</v>
      </c>
      <c r="F297" s="13" t="s">
        <v>6655</v>
      </c>
    </row>
    <row r="298" spans="1:6">
      <c r="A298" s="23">
        <v>2020</v>
      </c>
      <c r="B298" s="13" t="s">
        <v>4911</v>
      </c>
      <c r="C298" s="13" t="s">
        <v>3830</v>
      </c>
      <c r="D298" s="13" t="s">
        <v>3819</v>
      </c>
      <c r="F298" s="13" t="s">
        <v>4910</v>
      </c>
    </row>
    <row r="299" spans="1:6">
      <c r="A299" s="23">
        <v>2020</v>
      </c>
      <c r="B299" s="13" t="s">
        <v>4911</v>
      </c>
      <c r="C299" s="13" t="s">
        <v>3831</v>
      </c>
      <c r="D299" s="13" t="s">
        <v>3823</v>
      </c>
      <c r="F299" s="13" t="s">
        <v>6656</v>
      </c>
    </row>
    <row r="300" spans="1:6">
      <c r="A300" s="23">
        <v>2020</v>
      </c>
      <c r="B300" s="13" t="s">
        <v>4911</v>
      </c>
      <c r="C300" s="13" t="s">
        <v>3831</v>
      </c>
      <c r="D300" s="13" t="s">
        <v>3822</v>
      </c>
      <c r="F300" s="13">
        <v>46</v>
      </c>
    </row>
    <row r="301" spans="1:6">
      <c r="A301" s="23">
        <v>2020</v>
      </c>
      <c r="B301" s="13" t="s">
        <v>4911</v>
      </c>
      <c r="C301" s="13" t="s">
        <v>3831</v>
      </c>
      <c r="D301" s="13" t="s">
        <v>3821</v>
      </c>
      <c r="F301" s="13">
        <v>18</v>
      </c>
    </row>
    <row r="302" spans="1:6">
      <c r="A302" s="23">
        <v>2020</v>
      </c>
      <c r="B302" s="13" t="s">
        <v>4911</v>
      </c>
      <c r="C302" s="13" t="s">
        <v>3832</v>
      </c>
      <c r="D302" s="13" t="s">
        <v>3826</v>
      </c>
      <c r="F302" s="13" t="s">
        <v>6657</v>
      </c>
    </row>
    <row r="303" spans="1:6">
      <c r="A303" s="23">
        <v>2020</v>
      </c>
      <c r="B303" s="13" t="s">
        <v>4911</v>
      </c>
      <c r="C303" s="13" t="s">
        <v>3832</v>
      </c>
      <c r="D303" s="13" t="s">
        <v>3824</v>
      </c>
      <c r="F303" s="13" t="s">
        <v>6658</v>
      </c>
    </row>
    <row r="304" spans="1:6">
      <c r="A304" s="23">
        <v>2020</v>
      </c>
      <c r="B304" s="13" t="s">
        <v>4911</v>
      </c>
      <c r="C304" s="13" t="s">
        <v>3832</v>
      </c>
      <c r="D304" s="13" t="s">
        <v>3825</v>
      </c>
      <c r="F304" s="13" t="s">
        <v>6659</v>
      </c>
    </row>
    <row r="305" spans="1:6">
      <c r="A305" s="23">
        <v>2020</v>
      </c>
      <c r="B305" s="13" t="s">
        <v>514</v>
      </c>
      <c r="C305" s="13" t="s">
        <v>3833</v>
      </c>
      <c r="D305" s="13" t="s">
        <v>3800</v>
      </c>
      <c r="F305" s="13" t="s">
        <v>4865</v>
      </c>
    </row>
    <row r="306" spans="1:6">
      <c r="A306" s="23">
        <v>2020</v>
      </c>
      <c r="B306" s="13" t="s">
        <v>514</v>
      </c>
      <c r="C306" s="13" t="s">
        <v>3833</v>
      </c>
      <c r="D306" s="13" t="s">
        <v>3799</v>
      </c>
      <c r="F306" s="13">
        <v>4</v>
      </c>
    </row>
    <row r="307" spans="1:6">
      <c r="A307" s="23">
        <v>2020</v>
      </c>
      <c r="B307" s="13" t="s">
        <v>514</v>
      </c>
      <c r="C307" s="13" t="s">
        <v>3833</v>
      </c>
      <c r="D307" s="13" t="s">
        <v>1126</v>
      </c>
      <c r="F307" s="13">
        <v>1</v>
      </c>
    </row>
    <row r="308" spans="1:6">
      <c r="A308" s="23">
        <v>2020</v>
      </c>
      <c r="B308" s="13" t="s">
        <v>514</v>
      </c>
      <c r="C308" s="13" t="s">
        <v>3834</v>
      </c>
      <c r="D308" s="13" t="s">
        <v>204</v>
      </c>
      <c r="E308" s="13" t="s">
        <v>203</v>
      </c>
      <c r="F308" s="13" t="s">
        <v>4835</v>
      </c>
    </row>
    <row r="309" spans="1:6">
      <c r="A309" s="23">
        <v>2020</v>
      </c>
      <c r="B309" s="13" t="s">
        <v>514</v>
      </c>
      <c r="C309" s="13" t="s">
        <v>3834</v>
      </c>
      <c r="D309" s="13" t="s">
        <v>1451</v>
      </c>
      <c r="E309" s="13" t="s">
        <v>207</v>
      </c>
      <c r="F309" s="13" t="s">
        <v>4824</v>
      </c>
    </row>
    <row r="310" spans="1:6">
      <c r="A310" s="23">
        <v>2020</v>
      </c>
      <c r="B310" s="13" t="s">
        <v>514</v>
      </c>
      <c r="C310" s="13" t="s">
        <v>3834</v>
      </c>
      <c r="D310" s="13" t="s">
        <v>1451</v>
      </c>
      <c r="E310" s="13" t="s">
        <v>205</v>
      </c>
      <c r="F310" s="13" t="s">
        <v>4866</v>
      </c>
    </row>
    <row r="311" spans="1:6">
      <c r="A311" s="23">
        <v>2020</v>
      </c>
      <c r="B311" s="13" t="s">
        <v>514</v>
      </c>
      <c r="C311" s="13" t="s">
        <v>3834</v>
      </c>
      <c r="D311" s="13" t="s">
        <v>1451</v>
      </c>
      <c r="E311" s="13" t="s">
        <v>2704</v>
      </c>
      <c r="F311" s="13" t="s">
        <v>4858</v>
      </c>
    </row>
    <row r="312" spans="1:6">
      <c r="A312" s="23">
        <v>2020</v>
      </c>
      <c r="B312" s="13" t="s">
        <v>514</v>
      </c>
      <c r="C312" s="13" t="s">
        <v>3834</v>
      </c>
      <c r="D312" s="13" t="s">
        <v>1451</v>
      </c>
      <c r="E312" s="13" t="s">
        <v>2705</v>
      </c>
      <c r="F312" s="13">
        <v>0</v>
      </c>
    </row>
    <row r="313" spans="1:6">
      <c r="A313" s="23">
        <v>2020</v>
      </c>
      <c r="B313" s="13" t="s">
        <v>514</v>
      </c>
      <c r="C313" s="13" t="s">
        <v>3834</v>
      </c>
      <c r="D313" s="13" t="s">
        <v>204</v>
      </c>
      <c r="E313" s="13" t="s">
        <v>3801</v>
      </c>
      <c r="F313" s="13">
        <v>0</v>
      </c>
    </row>
    <row r="314" spans="1:6">
      <c r="A314" s="23">
        <v>2020</v>
      </c>
      <c r="B314" s="13" t="s">
        <v>514</v>
      </c>
      <c r="C314" s="13" t="s">
        <v>3834</v>
      </c>
      <c r="D314" s="13" t="s">
        <v>1451</v>
      </c>
      <c r="E314" s="13" t="s">
        <v>206</v>
      </c>
      <c r="F314" s="13" t="s">
        <v>6660</v>
      </c>
    </row>
    <row r="315" spans="1:6">
      <c r="A315" s="23">
        <v>2020</v>
      </c>
      <c r="B315" s="13" t="s">
        <v>514</v>
      </c>
      <c r="C315" s="13" t="s">
        <v>3834</v>
      </c>
      <c r="D315" s="13" t="s">
        <v>1451</v>
      </c>
      <c r="E315" s="13" t="s">
        <v>3805</v>
      </c>
      <c r="F315" s="13" t="s">
        <v>4894</v>
      </c>
    </row>
    <row r="316" spans="1:6">
      <c r="A316" s="23">
        <v>2020</v>
      </c>
      <c r="B316" s="13" t="s">
        <v>514</v>
      </c>
      <c r="C316" s="13" t="s">
        <v>3834</v>
      </c>
      <c r="D316" s="13" t="s">
        <v>204</v>
      </c>
      <c r="E316" s="13" t="s">
        <v>6</v>
      </c>
      <c r="F316" s="13" t="s">
        <v>4868</v>
      </c>
    </row>
    <row r="317" spans="1:6">
      <c r="A317" s="23">
        <v>2020</v>
      </c>
      <c r="B317" s="13" t="s">
        <v>514</v>
      </c>
      <c r="C317" s="13" t="s">
        <v>3834</v>
      </c>
      <c r="D317" s="13" t="s">
        <v>204</v>
      </c>
      <c r="E317" s="13" t="s">
        <v>195</v>
      </c>
      <c r="F317" s="13">
        <v>0</v>
      </c>
    </row>
    <row r="318" spans="1:6">
      <c r="A318" s="23">
        <v>2020</v>
      </c>
      <c r="B318" s="13" t="s">
        <v>514</v>
      </c>
      <c r="C318" s="13" t="s">
        <v>3835</v>
      </c>
      <c r="D318" s="13" t="s">
        <v>3806</v>
      </c>
      <c r="F318" s="13" t="s">
        <v>6629</v>
      </c>
    </row>
    <row r="319" spans="1:6">
      <c r="A319" s="23">
        <v>2020</v>
      </c>
      <c r="B319" s="13" t="s">
        <v>514</v>
      </c>
      <c r="C319" s="13" t="s">
        <v>3835</v>
      </c>
      <c r="D319" s="13" t="s">
        <v>3808</v>
      </c>
      <c r="F319" s="13" t="s">
        <v>4894</v>
      </c>
    </row>
    <row r="320" spans="1:6">
      <c r="A320" s="23">
        <v>2020</v>
      </c>
      <c r="B320" s="13" t="s">
        <v>514</v>
      </c>
      <c r="C320" s="13" t="s">
        <v>3835</v>
      </c>
      <c r="D320" s="13" t="s">
        <v>3807</v>
      </c>
      <c r="F320" s="13" t="s">
        <v>4831</v>
      </c>
    </row>
    <row r="321" spans="1:6">
      <c r="A321" s="23">
        <v>2020</v>
      </c>
      <c r="B321" s="13" t="s">
        <v>514</v>
      </c>
      <c r="C321" s="13" t="s">
        <v>3836</v>
      </c>
      <c r="D321" s="13" t="s">
        <v>204</v>
      </c>
      <c r="E321" s="13" t="s">
        <v>203</v>
      </c>
      <c r="F321" s="13">
        <v>0</v>
      </c>
    </row>
    <row r="322" spans="1:6">
      <c r="A322" s="23">
        <v>2020</v>
      </c>
      <c r="B322" s="13" t="s">
        <v>514</v>
      </c>
      <c r="C322" s="13" t="s">
        <v>3836</v>
      </c>
      <c r="D322" s="13" t="s">
        <v>1451</v>
      </c>
      <c r="E322" s="13" t="s">
        <v>207</v>
      </c>
      <c r="F322" s="13" t="s">
        <v>4861</v>
      </c>
    </row>
    <row r="323" spans="1:6">
      <c r="A323" s="23">
        <v>2020</v>
      </c>
      <c r="B323" s="13" t="s">
        <v>514</v>
      </c>
      <c r="C323" s="13" t="s">
        <v>3836</v>
      </c>
      <c r="D323" s="13" t="s">
        <v>1451</v>
      </c>
      <c r="E323" s="13" t="s">
        <v>205</v>
      </c>
      <c r="F323" s="13" t="s">
        <v>6661</v>
      </c>
    </row>
    <row r="324" spans="1:6">
      <c r="A324" s="23">
        <v>2020</v>
      </c>
      <c r="B324" s="13" t="s">
        <v>514</v>
      </c>
      <c r="C324" s="13" t="s">
        <v>3836</v>
      </c>
      <c r="D324" s="13" t="s">
        <v>1451</v>
      </c>
      <c r="E324" s="13" t="s">
        <v>2704</v>
      </c>
      <c r="F324" s="13" t="s">
        <v>6662</v>
      </c>
    </row>
    <row r="325" spans="1:6">
      <c r="A325" s="23">
        <v>2020</v>
      </c>
      <c r="B325" s="13" t="s">
        <v>514</v>
      </c>
      <c r="C325" s="13" t="s">
        <v>3836</v>
      </c>
      <c r="D325" s="13" t="s">
        <v>1451</v>
      </c>
      <c r="E325" s="13" t="s">
        <v>2705</v>
      </c>
      <c r="F325" s="13">
        <v>0</v>
      </c>
    </row>
    <row r="326" spans="1:6">
      <c r="A326" s="23">
        <v>2020</v>
      </c>
      <c r="B326" s="13" t="s">
        <v>514</v>
      </c>
      <c r="C326" s="13" t="s">
        <v>3836</v>
      </c>
      <c r="D326" s="13" t="s">
        <v>1451</v>
      </c>
      <c r="E326" s="13" t="s">
        <v>206</v>
      </c>
      <c r="F326" s="13" t="s">
        <v>6663</v>
      </c>
    </row>
    <row r="327" spans="1:6">
      <c r="A327" s="23">
        <v>2020</v>
      </c>
      <c r="B327" s="13" t="s">
        <v>514</v>
      </c>
      <c r="C327" s="13" t="s">
        <v>3836</v>
      </c>
      <c r="D327" s="13" t="s">
        <v>204</v>
      </c>
      <c r="E327" s="13" t="s">
        <v>6</v>
      </c>
      <c r="F327" s="13" t="s">
        <v>6664</v>
      </c>
    </row>
    <row r="328" spans="1:6">
      <c r="A328" s="23">
        <v>2020</v>
      </c>
      <c r="B328" s="13" t="s">
        <v>514</v>
      </c>
      <c r="C328" s="13" t="s">
        <v>3836</v>
      </c>
      <c r="D328" s="13" t="s">
        <v>204</v>
      </c>
      <c r="E328" s="13" t="s">
        <v>195</v>
      </c>
      <c r="F328" s="13">
        <v>0</v>
      </c>
    </row>
    <row r="329" spans="1:6">
      <c r="A329" s="23">
        <v>2020</v>
      </c>
      <c r="B329" s="13" t="s">
        <v>514</v>
      </c>
      <c r="C329" s="13" t="s">
        <v>3837</v>
      </c>
      <c r="D329" s="13" t="s">
        <v>1451</v>
      </c>
      <c r="E329" s="13" t="s">
        <v>207</v>
      </c>
      <c r="F329" s="13">
        <v>0</v>
      </c>
    </row>
    <row r="330" spans="1:6">
      <c r="A330" s="23">
        <v>2020</v>
      </c>
      <c r="B330" s="13" t="s">
        <v>514</v>
      </c>
      <c r="C330" s="13" t="s">
        <v>3837</v>
      </c>
      <c r="D330" s="13" t="s">
        <v>1451</v>
      </c>
      <c r="E330" s="13" t="s">
        <v>205</v>
      </c>
      <c r="F330" s="13" t="s">
        <v>6665</v>
      </c>
    </row>
    <row r="331" spans="1:6">
      <c r="A331" s="23">
        <v>2020</v>
      </c>
      <c r="B331" s="13" t="s">
        <v>514</v>
      </c>
      <c r="C331" s="13" t="s">
        <v>3837</v>
      </c>
      <c r="D331" s="13" t="s">
        <v>1451</v>
      </c>
      <c r="E331" s="13" t="s">
        <v>2704</v>
      </c>
      <c r="F331" s="13" t="s">
        <v>6626</v>
      </c>
    </row>
    <row r="332" spans="1:6">
      <c r="A332" s="23">
        <v>2020</v>
      </c>
      <c r="B332" s="13" t="s">
        <v>514</v>
      </c>
      <c r="C332" s="13" t="s">
        <v>3837</v>
      </c>
      <c r="D332" s="13" t="s">
        <v>1451</v>
      </c>
      <c r="E332" s="13" t="s">
        <v>2705</v>
      </c>
      <c r="F332" s="13">
        <v>0</v>
      </c>
    </row>
    <row r="333" spans="1:6">
      <c r="A333" s="23">
        <v>2020</v>
      </c>
      <c r="B333" s="13" t="s">
        <v>514</v>
      </c>
      <c r="C333" s="13" t="s">
        <v>3837</v>
      </c>
      <c r="D333" s="13" t="s">
        <v>1451</v>
      </c>
      <c r="E333" s="13" t="s">
        <v>206</v>
      </c>
      <c r="F333" s="13" t="s">
        <v>6666</v>
      </c>
    </row>
    <row r="334" spans="1:6">
      <c r="A334" s="23">
        <v>2020</v>
      </c>
      <c r="B334" s="13" t="s">
        <v>514</v>
      </c>
      <c r="C334" s="13" t="s">
        <v>3837</v>
      </c>
      <c r="D334" s="13" t="s">
        <v>204</v>
      </c>
      <c r="E334" s="13" t="s">
        <v>204</v>
      </c>
      <c r="F334" s="13" t="s">
        <v>5406</v>
      </c>
    </row>
    <row r="335" spans="1:6">
      <c r="A335" s="23">
        <v>2020</v>
      </c>
      <c r="B335" s="13" t="s">
        <v>514</v>
      </c>
      <c r="C335" s="13" t="s">
        <v>3838</v>
      </c>
      <c r="D335" s="13" t="s">
        <v>4890</v>
      </c>
      <c r="F335" s="13" t="s">
        <v>6667</v>
      </c>
    </row>
    <row r="336" spans="1:6">
      <c r="A336" s="23">
        <v>2020</v>
      </c>
      <c r="B336" s="13" t="s">
        <v>514</v>
      </c>
      <c r="C336" s="13" t="s">
        <v>3838</v>
      </c>
      <c r="D336" s="13" t="s">
        <v>3810</v>
      </c>
      <c r="F336" s="13" t="s">
        <v>6668</v>
      </c>
    </row>
    <row r="337" spans="1:6">
      <c r="A337" s="23">
        <v>2020</v>
      </c>
      <c r="B337" s="13" t="s">
        <v>514</v>
      </c>
      <c r="C337" s="13" t="s">
        <v>3838</v>
      </c>
      <c r="D337" s="13" t="s">
        <v>3811</v>
      </c>
      <c r="F337" s="13" t="s">
        <v>4873</v>
      </c>
    </row>
    <row r="338" spans="1:6">
      <c r="A338" s="23">
        <v>2020</v>
      </c>
      <c r="B338" s="13" t="s">
        <v>514</v>
      </c>
      <c r="C338" s="13" t="s">
        <v>3839</v>
      </c>
      <c r="D338" s="13" t="s">
        <v>3812</v>
      </c>
      <c r="E338" s="13" t="s">
        <v>207</v>
      </c>
      <c r="F338" s="13" t="s">
        <v>6669</v>
      </c>
    </row>
    <row r="339" spans="1:6">
      <c r="A339" s="23">
        <v>2020</v>
      </c>
      <c r="B339" s="13" t="s">
        <v>514</v>
      </c>
      <c r="C339" s="13" t="s">
        <v>3839</v>
      </c>
      <c r="D339" s="13" t="s">
        <v>3812</v>
      </c>
      <c r="E339" s="13" t="s">
        <v>205</v>
      </c>
      <c r="F339" s="13" t="s">
        <v>4829</v>
      </c>
    </row>
    <row r="340" spans="1:6">
      <c r="A340" s="23">
        <v>2020</v>
      </c>
      <c r="B340" s="13" t="s">
        <v>514</v>
      </c>
      <c r="C340" s="13" t="s">
        <v>3839</v>
      </c>
      <c r="D340" s="13" t="s">
        <v>3812</v>
      </c>
      <c r="E340" s="13" t="s">
        <v>2704</v>
      </c>
      <c r="F340" s="13" t="s">
        <v>4871</v>
      </c>
    </row>
    <row r="341" spans="1:6">
      <c r="A341" s="23">
        <v>2020</v>
      </c>
      <c r="B341" s="13" t="s">
        <v>514</v>
      </c>
      <c r="C341" s="13" t="s">
        <v>3839</v>
      </c>
      <c r="D341" s="13" t="s">
        <v>3812</v>
      </c>
      <c r="E341" s="13" t="s">
        <v>206</v>
      </c>
      <c r="F341" s="13" t="s">
        <v>6670</v>
      </c>
    </row>
    <row r="342" spans="1:6">
      <c r="A342" s="23">
        <v>2020</v>
      </c>
      <c r="B342" s="13" t="s">
        <v>514</v>
      </c>
      <c r="C342" s="13" t="s">
        <v>3839</v>
      </c>
      <c r="D342" s="13" t="s">
        <v>3812</v>
      </c>
      <c r="E342" s="13" t="s">
        <v>204</v>
      </c>
      <c r="F342" s="13" t="s">
        <v>1499</v>
      </c>
    </row>
    <row r="343" spans="1:6">
      <c r="A343" s="23">
        <v>2020</v>
      </c>
      <c r="B343" s="13" t="s">
        <v>514</v>
      </c>
      <c r="C343" s="13" t="s">
        <v>3839</v>
      </c>
      <c r="D343" s="13" t="s">
        <v>3812</v>
      </c>
      <c r="E343" s="13" t="s">
        <v>3815</v>
      </c>
      <c r="F343" s="13" t="s">
        <v>4869</v>
      </c>
    </row>
    <row r="344" spans="1:6">
      <c r="A344" s="23">
        <v>2020</v>
      </c>
      <c r="B344" s="13" t="s">
        <v>514</v>
      </c>
      <c r="C344" s="13" t="s">
        <v>3839</v>
      </c>
      <c r="D344" s="13" t="s">
        <v>3814</v>
      </c>
      <c r="F344" s="13" t="s">
        <v>6671</v>
      </c>
    </row>
    <row r="345" spans="1:6">
      <c r="A345" s="23">
        <v>2020</v>
      </c>
      <c r="B345" s="13" t="s">
        <v>514</v>
      </c>
      <c r="C345" s="13" t="s">
        <v>3839</v>
      </c>
      <c r="D345" s="13" t="s">
        <v>3813</v>
      </c>
      <c r="F345" s="13" t="s">
        <v>6672</v>
      </c>
    </row>
    <row r="346" spans="1:6">
      <c r="A346" s="23">
        <v>2020</v>
      </c>
      <c r="B346" s="13" t="s">
        <v>514</v>
      </c>
      <c r="C346" s="13" t="s">
        <v>3840</v>
      </c>
      <c r="D346" s="13" t="s">
        <v>3814</v>
      </c>
      <c r="F346" s="13" t="s">
        <v>6673</v>
      </c>
    </row>
    <row r="347" spans="1:6">
      <c r="A347" s="23">
        <v>2020</v>
      </c>
      <c r="B347" s="13" t="s">
        <v>514</v>
      </c>
      <c r="C347" s="13" t="s">
        <v>3840</v>
      </c>
      <c r="D347" s="13" t="s">
        <v>3813</v>
      </c>
      <c r="F347" s="13" t="s">
        <v>6674</v>
      </c>
    </row>
    <row r="348" spans="1:6">
      <c r="A348" s="23">
        <v>2020</v>
      </c>
      <c r="B348" s="13" t="s">
        <v>514</v>
      </c>
      <c r="C348" s="13" t="s">
        <v>3841</v>
      </c>
      <c r="D348" s="13" t="s">
        <v>3813</v>
      </c>
      <c r="F348" s="13" t="s">
        <v>6675</v>
      </c>
    </row>
    <row r="349" spans="1:6">
      <c r="A349" s="23">
        <v>2020</v>
      </c>
      <c r="B349" s="13" t="s">
        <v>514</v>
      </c>
      <c r="C349" s="13" t="s">
        <v>3841</v>
      </c>
      <c r="F349" s="13" t="s">
        <v>4874</v>
      </c>
    </row>
    <row r="350" spans="1:6">
      <c r="A350" s="23">
        <v>2020</v>
      </c>
      <c r="B350" s="13" t="s">
        <v>514</v>
      </c>
      <c r="C350" s="13" t="s">
        <v>3828</v>
      </c>
      <c r="D350" s="13" t="s">
        <v>3816</v>
      </c>
      <c r="E350" s="13" t="s">
        <v>202</v>
      </c>
      <c r="F350" s="13">
        <v>22</v>
      </c>
    </row>
    <row r="351" spans="1:6">
      <c r="A351" s="23">
        <v>2020</v>
      </c>
      <c r="B351" s="13" t="s">
        <v>514</v>
      </c>
      <c r="C351" s="13" t="s">
        <v>3828</v>
      </c>
      <c r="D351" s="13" t="s">
        <v>3816</v>
      </c>
      <c r="E351" s="13" t="s">
        <v>554</v>
      </c>
      <c r="F351" s="13" t="s">
        <v>1502</v>
      </c>
    </row>
    <row r="352" spans="1:6">
      <c r="A352" s="23">
        <v>2020</v>
      </c>
      <c r="B352" s="13" t="s">
        <v>514</v>
      </c>
      <c r="C352" s="13" t="s">
        <v>3828</v>
      </c>
      <c r="D352" s="13" t="s">
        <v>3816</v>
      </c>
      <c r="E352" s="13" t="s">
        <v>1643</v>
      </c>
      <c r="F352" s="13" t="s">
        <v>1500</v>
      </c>
    </row>
    <row r="353" spans="1:6">
      <c r="A353" s="23">
        <v>2020</v>
      </c>
      <c r="B353" s="13" t="s">
        <v>514</v>
      </c>
      <c r="C353" s="13" t="s">
        <v>3828</v>
      </c>
      <c r="D353" s="13" t="s">
        <v>3816</v>
      </c>
      <c r="E353" s="13" t="s">
        <v>545</v>
      </c>
      <c r="F353" s="13" t="s">
        <v>4869</v>
      </c>
    </row>
    <row r="354" spans="1:6">
      <c r="A354" s="23">
        <v>2020</v>
      </c>
      <c r="B354" s="13" t="s">
        <v>514</v>
      </c>
      <c r="C354" s="13" t="s">
        <v>3828</v>
      </c>
      <c r="D354" s="13" t="s">
        <v>3816</v>
      </c>
      <c r="E354" s="13" t="s">
        <v>543</v>
      </c>
      <c r="F354" s="13" t="s">
        <v>4894</v>
      </c>
    </row>
    <row r="355" spans="1:6">
      <c r="A355" s="23">
        <v>2020</v>
      </c>
      <c r="B355" s="13" t="s">
        <v>514</v>
      </c>
      <c r="C355" s="13" t="s">
        <v>3828</v>
      </c>
      <c r="D355" s="13" t="s">
        <v>3816</v>
      </c>
      <c r="E355" s="13" t="s">
        <v>4903</v>
      </c>
      <c r="F355" s="13" t="s">
        <v>4869</v>
      </c>
    </row>
    <row r="356" spans="1:6">
      <c r="A356" s="23">
        <v>2020</v>
      </c>
      <c r="B356" s="13" t="s">
        <v>514</v>
      </c>
      <c r="C356" s="13" t="s">
        <v>3829</v>
      </c>
      <c r="D356" s="13" t="s">
        <v>3817</v>
      </c>
      <c r="F356" s="13" t="s">
        <v>6653</v>
      </c>
    </row>
    <row r="357" spans="1:6">
      <c r="A357" s="23">
        <v>2020</v>
      </c>
      <c r="B357" s="13" t="s">
        <v>514</v>
      </c>
      <c r="C357" s="13" t="s">
        <v>3829</v>
      </c>
      <c r="D357" s="13" t="s">
        <v>3818</v>
      </c>
      <c r="F357" s="13" t="s">
        <v>6676</v>
      </c>
    </row>
    <row r="358" spans="1:6">
      <c r="A358" s="23">
        <v>2020</v>
      </c>
      <c r="B358" s="13" t="s">
        <v>514</v>
      </c>
      <c r="C358" s="13" t="s">
        <v>3830</v>
      </c>
      <c r="D358" s="13" t="s">
        <v>3820</v>
      </c>
      <c r="F358" s="13" t="s">
        <v>6677</v>
      </c>
    </row>
    <row r="359" spans="1:6">
      <c r="A359" s="23">
        <v>2020</v>
      </c>
      <c r="B359" s="13" t="s">
        <v>514</v>
      </c>
      <c r="C359" s="13" t="s">
        <v>3830</v>
      </c>
      <c r="D359" s="13" t="s">
        <v>3819</v>
      </c>
      <c r="F359" s="13" t="s">
        <v>4820</v>
      </c>
    </row>
    <row r="360" spans="1:6">
      <c r="A360" s="23">
        <v>2020</v>
      </c>
      <c r="B360" s="13" t="s">
        <v>514</v>
      </c>
      <c r="C360" s="13" t="s">
        <v>3831</v>
      </c>
      <c r="D360" s="13" t="s">
        <v>3823</v>
      </c>
      <c r="F360" s="13" t="s">
        <v>6678</v>
      </c>
    </row>
    <row r="361" spans="1:6">
      <c r="A361" s="23">
        <v>2020</v>
      </c>
      <c r="B361" s="13" t="s">
        <v>514</v>
      </c>
      <c r="C361" s="13" t="s">
        <v>3831</v>
      </c>
      <c r="D361" s="13" t="s">
        <v>3822</v>
      </c>
      <c r="F361" s="13" t="s">
        <v>4833</v>
      </c>
    </row>
    <row r="362" spans="1:6">
      <c r="A362" s="23">
        <v>2020</v>
      </c>
      <c r="B362" s="13" t="s">
        <v>514</v>
      </c>
      <c r="C362" s="13" t="s">
        <v>3831</v>
      </c>
      <c r="D362" s="13" t="s">
        <v>3821</v>
      </c>
      <c r="F362" s="13" t="s">
        <v>6679</v>
      </c>
    </row>
    <row r="363" spans="1:6">
      <c r="A363" s="23">
        <v>2020</v>
      </c>
      <c r="B363" s="13" t="s">
        <v>514</v>
      </c>
      <c r="C363" s="13" t="s">
        <v>3832</v>
      </c>
      <c r="D363" s="13" t="s">
        <v>3826</v>
      </c>
      <c r="F363" s="13" t="s">
        <v>4847</v>
      </c>
    </row>
    <row r="364" spans="1:6">
      <c r="A364" s="23">
        <v>2020</v>
      </c>
      <c r="B364" s="13" t="s">
        <v>514</v>
      </c>
      <c r="C364" s="13" t="s">
        <v>3832</v>
      </c>
      <c r="D364" s="13" t="s">
        <v>3824</v>
      </c>
      <c r="F364" s="13" t="s">
        <v>6680</v>
      </c>
    </row>
    <row r="365" spans="1:6">
      <c r="A365" s="23">
        <v>2020</v>
      </c>
      <c r="B365" s="13" t="s">
        <v>514</v>
      </c>
      <c r="C365" s="13" t="s">
        <v>3832</v>
      </c>
      <c r="D365" s="13" t="s">
        <v>3825</v>
      </c>
      <c r="F365" s="13" t="s">
        <v>6681</v>
      </c>
    </row>
    <row r="366" spans="1:6">
      <c r="A366" s="23">
        <v>2021</v>
      </c>
      <c r="B366" s="13" t="s">
        <v>4911</v>
      </c>
      <c r="C366" s="13" t="s">
        <v>3833</v>
      </c>
      <c r="D366" s="13" t="s">
        <v>3800</v>
      </c>
      <c r="F366" s="13" t="s">
        <v>4820</v>
      </c>
    </row>
    <row r="367" spans="1:6">
      <c r="A367" s="23">
        <v>2021</v>
      </c>
      <c r="B367" s="13" t="s">
        <v>4911</v>
      </c>
      <c r="C367" s="13" t="s">
        <v>3833</v>
      </c>
      <c r="D367" s="13" t="s">
        <v>3799</v>
      </c>
      <c r="F367" s="13">
        <v>18</v>
      </c>
    </row>
    <row r="368" spans="1:6">
      <c r="A368" s="23">
        <v>2021</v>
      </c>
      <c r="B368" s="13" t="s">
        <v>4911</v>
      </c>
      <c r="C368" s="13" t="s">
        <v>3833</v>
      </c>
      <c r="D368" s="13" t="s">
        <v>1126</v>
      </c>
      <c r="F368" s="13" t="s">
        <v>4831</v>
      </c>
    </row>
    <row r="369" spans="1:6">
      <c r="A369" s="23">
        <v>2021</v>
      </c>
      <c r="B369" s="13" t="s">
        <v>4911</v>
      </c>
      <c r="C369" s="13" t="s">
        <v>3834</v>
      </c>
      <c r="D369" s="13" t="s">
        <v>204</v>
      </c>
      <c r="E369" s="13" t="s">
        <v>203</v>
      </c>
      <c r="F369" s="13">
        <v>0</v>
      </c>
    </row>
    <row r="370" spans="1:6">
      <c r="A370" s="23">
        <v>2021</v>
      </c>
      <c r="B370" s="13" t="s">
        <v>4911</v>
      </c>
      <c r="C370" s="13" t="s">
        <v>3834</v>
      </c>
      <c r="D370" s="13" t="s">
        <v>1451</v>
      </c>
      <c r="E370" s="13" t="s">
        <v>207</v>
      </c>
      <c r="F370" s="13" t="s">
        <v>6626</v>
      </c>
    </row>
    <row r="371" spans="1:6">
      <c r="A371" s="23">
        <v>2021</v>
      </c>
      <c r="B371" s="13" t="s">
        <v>4911</v>
      </c>
      <c r="C371" s="13" t="s">
        <v>3834</v>
      </c>
      <c r="D371" s="13" t="s">
        <v>1451</v>
      </c>
      <c r="E371" s="13" t="s">
        <v>4832</v>
      </c>
      <c r="F371" s="13" t="s">
        <v>4824</v>
      </c>
    </row>
    <row r="372" spans="1:6">
      <c r="A372" s="23">
        <v>2021</v>
      </c>
      <c r="B372" s="13" t="s">
        <v>4911</v>
      </c>
      <c r="C372" s="13" t="s">
        <v>3834</v>
      </c>
      <c r="D372" s="13" t="s">
        <v>1451</v>
      </c>
      <c r="E372" s="13" t="s">
        <v>205</v>
      </c>
      <c r="F372" s="13" t="s">
        <v>4852</v>
      </c>
    </row>
    <row r="373" spans="1:6">
      <c r="A373" s="23">
        <v>2021</v>
      </c>
      <c r="B373" s="13" t="s">
        <v>4911</v>
      </c>
      <c r="C373" s="13" t="s">
        <v>3834</v>
      </c>
      <c r="D373" s="13" t="s">
        <v>1451</v>
      </c>
      <c r="E373" s="13" t="s">
        <v>4826</v>
      </c>
      <c r="F373" s="13">
        <v>8</v>
      </c>
    </row>
    <row r="374" spans="1:6">
      <c r="A374" s="23">
        <v>2021</v>
      </c>
      <c r="B374" s="13" t="s">
        <v>4911</v>
      </c>
      <c r="C374" s="13" t="s">
        <v>3834</v>
      </c>
      <c r="D374" s="13" t="s">
        <v>1451</v>
      </c>
      <c r="E374" s="13" t="s">
        <v>2704</v>
      </c>
      <c r="F374" s="13" t="s">
        <v>8763</v>
      </c>
    </row>
    <row r="375" spans="1:6">
      <c r="A375" s="23">
        <v>2021</v>
      </c>
      <c r="B375" s="13" t="s">
        <v>4911</v>
      </c>
      <c r="C375" s="13" t="s">
        <v>3834</v>
      </c>
      <c r="D375" s="13" t="s">
        <v>1451</v>
      </c>
      <c r="E375" s="13" t="s">
        <v>2705</v>
      </c>
      <c r="F375" s="13">
        <v>7</v>
      </c>
    </row>
    <row r="376" spans="1:6">
      <c r="A376" s="23">
        <v>2021</v>
      </c>
      <c r="B376" s="13" t="s">
        <v>4911</v>
      </c>
      <c r="C376" s="13" t="s">
        <v>3834</v>
      </c>
      <c r="D376" s="13" t="s">
        <v>204</v>
      </c>
      <c r="E376" s="13" t="s">
        <v>3801</v>
      </c>
      <c r="F376" s="13">
        <v>1</v>
      </c>
    </row>
    <row r="377" spans="1:6">
      <c r="A377" s="23">
        <v>2021</v>
      </c>
      <c r="B377" s="13" t="s">
        <v>4911</v>
      </c>
      <c r="C377" s="13" t="s">
        <v>3834</v>
      </c>
      <c r="D377" s="13" t="s">
        <v>1451</v>
      </c>
      <c r="E377" s="13" t="s">
        <v>206</v>
      </c>
      <c r="F377" s="13" t="s">
        <v>4853</v>
      </c>
    </row>
    <row r="378" spans="1:6">
      <c r="A378" s="23">
        <v>2021</v>
      </c>
      <c r="B378" s="13" t="s">
        <v>4911</v>
      </c>
      <c r="C378" s="13" t="s">
        <v>3834</v>
      </c>
      <c r="D378" s="13" t="s">
        <v>1451</v>
      </c>
      <c r="E378" s="13" t="s">
        <v>3805</v>
      </c>
      <c r="F378" s="13" t="s">
        <v>4824</v>
      </c>
    </row>
    <row r="379" spans="1:6">
      <c r="A379" s="23">
        <v>2021</v>
      </c>
      <c r="B379" s="13" t="s">
        <v>4911</v>
      </c>
      <c r="C379" s="13" t="s">
        <v>3834</v>
      </c>
      <c r="D379" s="13" t="s">
        <v>1451</v>
      </c>
      <c r="E379" s="13" t="s">
        <v>4830</v>
      </c>
      <c r="F379" s="13" t="s">
        <v>4824</v>
      </c>
    </row>
    <row r="380" spans="1:6">
      <c r="A380" s="23">
        <v>2021</v>
      </c>
      <c r="B380" s="13" t="s">
        <v>4911</v>
      </c>
      <c r="C380" s="13" t="s">
        <v>3834</v>
      </c>
      <c r="D380" s="13" t="s">
        <v>204</v>
      </c>
      <c r="E380" s="13" t="s">
        <v>6</v>
      </c>
      <c r="F380" s="13" t="s">
        <v>4825</v>
      </c>
    </row>
    <row r="381" spans="1:6">
      <c r="A381" s="23">
        <v>2021</v>
      </c>
      <c r="B381" s="13" t="s">
        <v>4911</v>
      </c>
      <c r="C381" s="13" t="s">
        <v>3834</v>
      </c>
      <c r="D381" s="13" t="s">
        <v>204</v>
      </c>
      <c r="E381" s="13" t="s">
        <v>4823</v>
      </c>
      <c r="F381" s="13" t="s">
        <v>4824</v>
      </c>
    </row>
    <row r="382" spans="1:6">
      <c r="A382" s="23">
        <v>2021</v>
      </c>
      <c r="B382" s="13" t="s">
        <v>4911</v>
      </c>
      <c r="C382" s="13" t="s">
        <v>3834</v>
      </c>
      <c r="D382" s="13" t="s">
        <v>204</v>
      </c>
      <c r="E382" s="13" t="s">
        <v>195</v>
      </c>
      <c r="F382" s="13">
        <v>0</v>
      </c>
    </row>
    <row r="383" spans="1:6">
      <c r="A383" s="23">
        <v>2021</v>
      </c>
      <c r="B383" s="13" t="s">
        <v>4911</v>
      </c>
      <c r="C383" s="13" t="s">
        <v>3835</v>
      </c>
      <c r="D383" s="13" t="s">
        <v>3806</v>
      </c>
      <c r="F383" s="13" t="s">
        <v>6629</v>
      </c>
    </row>
    <row r="384" spans="1:6">
      <c r="A384" s="23">
        <v>2021</v>
      </c>
      <c r="B384" s="13" t="s">
        <v>4911</v>
      </c>
      <c r="C384" s="13" t="s">
        <v>3835</v>
      </c>
      <c r="D384" s="13" t="s">
        <v>3808</v>
      </c>
      <c r="F384" s="13" t="s">
        <v>4825</v>
      </c>
    </row>
    <row r="385" spans="1:6">
      <c r="A385" s="23">
        <v>2021</v>
      </c>
      <c r="B385" s="13" t="s">
        <v>4911</v>
      </c>
      <c r="C385" s="13" t="s">
        <v>3835</v>
      </c>
      <c r="D385" s="13" t="s">
        <v>3807</v>
      </c>
      <c r="F385" s="13">
        <v>35</v>
      </c>
    </row>
    <row r="386" spans="1:6">
      <c r="A386" s="23">
        <v>2021</v>
      </c>
      <c r="B386" s="13" t="s">
        <v>4911</v>
      </c>
      <c r="C386" s="13" t="s">
        <v>3836</v>
      </c>
      <c r="D386" s="13" t="s">
        <v>204</v>
      </c>
      <c r="E386" s="13" t="s">
        <v>203</v>
      </c>
      <c r="F386" s="13" t="s">
        <v>4831</v>
      </c>
    </row>
    <row r="387" spans="1:6">
      <c r="A387" s="23">
        <v>2021</v>
      </c>
      <c r="B387" s="13" t="s">
        <v>4911</v>
      </c>
      <c r="C387" s="13" t="s">
        <v>3836</v>
      </c>
      <c r="D387" s="13" t="s">
        <v>1451</v>
      </c>
      <c r="E387" s="13" t="s">
        <v>207</v>
      </c>
      <c r="F387" s="13" t="s">
        <v>8764</v>
      </c>
    </row>
    <row r="388" spans="1:6">
      <c r="A388" s="23">
        <v>2021</v>
      </c>
      <c r="B388" s="13" t="s">
        <v>4911</v>
      </c>
      <c r="C388" s="13" t="s">
        <v>3836</v>
      </c>
      <c r="D388" s="13" t="s">
        <v>1451</v>
      </c>
      <c r="E388" s="13" t="s">
        <v>205</v>
      </c>
      <c r="F388" s="13" t="s">
        <v>8765</v>
      </c>
    </row>
    <row r="389" spans="1:6">
      <c r="A389" s="23">
        <v>2021</v>
      </c>
      <c r="B389" s="13" t="s">
        <v>4911</v>
      </c>
      <c r="C389" s="13" t="s">
        <v>3836</v>
      </c>
      <c r="D389" s="13" t="s">
        <v>1451</v>
      </c>
      <c r="E389" s="13" t="s">
        <v>2704</v>
      </c>
      <c r="F389" s="13" t="s">
        <v>8766</v>
      </c>
    </row>
    <row r="390" spans="1:6">
      <c r="A390" s="23">
        <v>2021</v>
      </c>
      <c r="B390" s="13" t="s">
        <v>4911</v>
      </c>
      <c r="C390" s="13" t="s">
        <v>3836</v>
      </c>
      <c r="D390" s="13" t="s">
        <v>1451</v>
      </c>
      <c r="E390" s="13" t="s">
        <v>2705</v>
      </c>
      <c r="F390" s="13" t="s">
        <v>8767</v>
      </c>
    </row>
    <row r="391" spans="1:6">
      <c r="A391" s="23">
        <v>2021</v>
      </c>
      <c r="B391" s="13" t="s">
        <v>4911</v>
      </c>
      <c r="C391" s="13" t="s">
        <v>3836</v>
      </c>
      <c r="D391" s="13" t="s">
        <v>1451</v>
      </c>
      <c r="E391" s="13" t="s">
        <v>206</v>
      </c>
      <c r="F391" s="13" t="s">
        <v>8768</v>
      </c>
    </row>
    <row r="392" spans="1:6">
      <c r="A392" s="23">
        <v>2021</v>
      </c>
      <c r="B392" s="13" t="s">
        <v>4911</v>
      </c>
      <c r="C392" s="13" t="s">
        <v>3836</v>
      </c>
      <c r="D392" s="13" t="s">
        <v>204</v>
      </c>
      <c r="E392" s="13" t="s">
        <v>6</v>
      </c>
      <c r="F392" s="13" t="s">
        <v>8769</v>
      </c>
    </row>
    <row r="393" spans="1:6">
      <c r="A393" s="23">
        <v>2021</v>
      </c>
      <c r="B393" s="13" t="s">
        <v>4911</v>
      </c>
      <c r="C393" s="13" t="s">
        <v>3836</v>
      </c>
      <c r="D393" s="13" t="s">
        <v>204</v>
      </c>
      <c r="E393" s="13" t="s">
        <v>195</v>
      </c>
      <c r="F393" s="13" t="s">
        <v>4894</v>
      </c>
    </row>
    <row r="394" spans="1:6">
      <c r="A394" s="23">
        <v>2021</v>
      </c>
      <c r="B394" s="13" t="s">
        <v>4911</v>
      </c>
      <c r="C394" s="13" t="s">
        <v>3837</v>
      </c>
      <c r="D394" s="13" t="s">
        <v>1451</v>
      </c>
      <c r="E394" s="13" t="s">
        <v>207</v>
      </c>
      <c r="F394" s="13" t="s">
        <v>4856</v>
      </c>
    </row>
    <row r="395" spans="1:6">
      <c r="A395" s="23">
        <v>2021</v>
      </c>
      <c r="B395" s="13" t="s">
        <v>4911</v>
      </c>
      <c r="C395" s="13" t="s">
        <v>3837</v>
      </c>
      <c r="D395" s="13" t="s">
        <v>1451</v>
      </c>
      <c r="E395" s="13" t="s">
        <v>205</v>
      </c>
      <c r="F395" s="13" t="s">
        <v>8820</v>
      </c>
    </row>
    <row r="396" spans="1:6">
      <c r="A396" s="23">
        <v>2021</v>
      </c>
      <c r="B396" s="13" t="s">
        <v>4911</v>
      </c>
      <c r="C396" s="13" t="s">
        <v>3837</v>
      </c>
      <c r="D396" s="13" t="s">
        <v>1451</v>
      </c>
      <c r="E396" s="13" t="s">
        <v>2704</v>
      </c>
      <c r="F396" s="13" t="s">
        <v>8821</v>
      </c>
    </row>
    <row r="397" spans="1:6">
      <c r="A397" s="23">
        <v>2021</v>
      </c>
      <c r="B397" s="13" t="s">
        <v>4911</v>
      </c>
      <c r="C397" s="13" t="s">
        <v>3837</v>
      </c>
      <c r="D397" s="13" t="s">
        <v>1451</v>
      </c>
      <c r="E397" s="13" t="s">
        <v>2705</v>
      </c>
      <c r="F397" s="13" t="s">
        <v>4822</v>
      </c>
    </row>
    <row r="398" spans="1:6">
      <c r="A398" s="23">
        <v>2021</v>
      </c>
      <c r="B398" s="13" t="s">
        <v>4911</v>
      </c>
      <c r="C398" s="13" t="s">
        <v>3837</v>
      </c>
      <c r="D398" s="13" t="s">
        <v>1451</v>
      </c>
      <c r="E398" s="13" t="s">
        <v>206</v>
      </c>
      <c r="F398" s="13" t="s">
        <v>8822</v>
      </c>
    </row>
    <row r="399" spans="1:6">
      <c r="A399" s="23">
        <v>2021</v>
      </c>
      <c r="B399" s="13" t="s">
        <v>4911</v>
      </c>
      <c r="C399" s="13" t="s">
        <v>3837</v>
      </c>
      <c r="D399" s="13" t="s">
        <v>204</v>
      </c>
      <c r="E399" s="13" t="s">
        <v>204</v>
      </c>
      <c r="F399" s="13" t="s">
        <v>8823</v>
      </c>
    </row>
    <row r="400" spans="1:6">
      <c r="A400" s="23">
        <v>2021</v>
      </c>
      <c r="B400" s="13" t="s">
        <v>4911</v>
      </c>
      <c r="C400" s="13" t="s">
        <v>3838</v>
      </c>
      <c r="D400" s="13" t="s">
        <v>4890</v>
      </c>
      <c r="F400" s="13" t="s">
        <v>8770</v>
      </c>
    </row>
    <row r="401" spans="1:6">
      <c r="A401" s="23">
        <v>2021</v>
      </c>
      <c r="B401" s="13" t="s">
        <v>4911</v>
      </c>
      <c r="C401" s="13" t="s">
        <v>3838</v>
      </c>
      <c r="D401" s="13" t="s">
        <v>3810</v>
      </c>
      <c r="F401" s="13" t="s">
        <v>8771</v>
      </c>
    </row>
    <row r="402" spans="1:6">
      <c r="A402" s="23">
        <v>2021</v>
      </c>
      <c r="B402" s="13" t="s">
        <v>4911</v>
      </c>
      <c r="C402" s="13" t="s">
        <v>3838</v>
      </c>
      <c r="D402" s="13" t="s">
        <v>3811</v>
      </c>
      <c r="F402" s="13" t="s">
        <v>6662</v>
      </c>
    </row>
    <row r="403" spans="1:6">
      <c r="A403" s="23">
        <v>2021</v>
      </c>
      <c r="B403" s="13" t="s">
        <v>4911</v>
      </c>
      <c r="C403" s="13" t="s">
        <v>3839</v>
      </c>
      <c r="D403" s="13" t="s">
        <v>3812</v>
      </c>
      <c r="E403" s="13" t="s">
        <v>207</v>
      </c>
      <c r="F403" s="13" t="s">
        <v>8772</v>
      </c>
    </row>
    <row r="404" spans="1:6">
      <c r="A404" s="23">
        <v>2021</v>
      </c>
      <c r="B404" s="13" t="s">
        <v>4911</v>
      </c>
      <c r="C404" s="13" t="s">
        <v>3839</v>
      </c>
      <c r="D404" s="13" t="s">
        <v>3812</v>
      </c>
      <c r="E404" s="13" t="s">
        <v>205</v>
      </c>
      <c r="F404" s="13" t="s">
        <v>4847</v>
      </c>
    </row>
    <row r="405" spans="1:6">
      <c r="A405" s="23">
        <v>2021</v>
      </c>
      <c r="B405" s="13" t="s">
        <v>4911</v>
      </c>
      <c r="C405" s="13" t="s">
        <v>3839</v>
      </c>
      <c r="D405" s="13" t="s">
        <v>3812</v>
      </c>
      <c r="E405" s="13" t="s">
        <v>2704</v>
      </c>
      <c r="F405" s="13" t="s">
        <v>8774</v>
      </c>
    </row>
    <row r="406" spans="1:6">
      <c r="A406" s="23">
        <v>2021</v>
      </c>
      <c r="B406" s="13" t="s">
        <v>4911</v>
      </c>
      <c r="C406" s="13" t="s">
        <v>3839</v>
      </c>
      <c r="D406" s="13" t="s">
        <v>3812</v>
      </c>
      <c r="E406" s="13" t="s">
        <v>8773</v>
      </c>
      <c r="F406" s="13" t="s">
        <v>8775</v>
      </c>
    </row>
    <row r="407" spans="1:6">
      <c r="A407" s="23">
        <v>2021</v>
      </c>
      <c r="B407" s="13" t="s">
        <v>4911</v>
      </c>
      <c r="C407" s="13" t="s">
        <v>3839</v>
      </c>
      <c r="D407" s="13" t="s">
        <v>3812</v>
      </c>
      <c r="E407" s="13" t="s">
        <v>206</v>
      </c>
      <c r="F407" s="13" t="s">
        <v>8776</v>
      </c>
    </row>
    <row r="408" spans="1:6">
      <c r="A408" s="23">
        <v>2021</v>
      </c>
      <c r="B408" s="13" t="s">
        <v>4911</v>
      </c>
      <c r="C408" s="13" t="s">
        <v>3839</v>
      </c>
      <c r="D408" s="13" t="s">
        <v>3812</v>
      </c>
      <c r="E408" s="13" t="s">
        <v>204</v>
      </c>
      <c r="F408" s="13" t="s">
        <v>4856</v>
      </c>
    </row>
    <row r="409" spans="1:6">
      <c r="A409" s="23">
        <v>2021</v>
      </c>
      <c r="B409" s="13" t="s">
        <v>4911</v>
      </c>
      <c r="C409" s="13" t="s">
        <v>3839</v>
      </c>
      <c r="D409" s="13" t="s">
        <v>3812</v>
      </c>
      <c r="E409" s="13" t="s">
        <v>3815</v>
      </c>
      <c r="F409" s="13" t="s">
        <v>8777</v>
      </c>
    </row>
    <row r="410" spans="1:6">
      <c r="A410" s="23">
        <v>2021</v>
      </c>
      <c r="B410" s="13" t="s">
        <v>4911</v>
      </c>
      <c r="C410" s="13" t="s">
        <v>3839</v>
      </c>
      <c r="D410" s="13" t="s">
        <v>3814</v>
      </c>
      <c r="F410" s="13" t="s">
        <v>8778</v>
      </c>
    </row>
    <row r="411" spans="1:6">
      <c r="A411" s="23">
        <v>2021</v>
      </c>
      <c r="B411" s="13" t="s">
        <v>4911</v>
      </c>
      <c r="C411" s="13" t="s">
        <v>3839</v>
      </c>
      <c r="D411" s="13" t="s">
        <v>3813</v>
      </c>
      <c r="F411" s="13" t="s">
        <v>8779</v>
      </c>
    </row>
    <row r="412" spans="1:6">
      <c r="A412" s="23">
        <v>2021</v>
      </c>
      <c r="B412" s="13" t="s">
        <v>4911</v>
      </c>
      <c r="C412" s="13" t="s">
        <v>3840</v>
      </c>
      <c r="D412" s="13" t="s">
        <v>3814</v>
      </c>
      <c r="F412" s="13" t="s">
        <v>8780</v>
      </c>
    </row>
    <row r="413" spans="1:6">
      <c r="A413" s="23">
        <v>2021</v>
      </c>
      <c r="B413" s="13" t="s">
        <v>4911</v>
      </c>
      <c r="C413" s="13" t="s">
        <v>3840</v>
      </c>
      <c r="D413" s="13" t="s">
        <v>3813</v>
      </c>
      <c r="F413" s="13" t="s">
        <v>8781</v>
      </c>
    </row>
    <row r="414" spans="1:6">
      <c r="A414" s="23">
        <v>2021</v>
      </c>
      <c r="B414" s="13" t="s">
        <v>4911</v>
      </c>
      <c r="C414" s="13" t="s">
        <v>3841</v>
      </c>
      <c r="D414" s="13" t="s">
        <v>3813</v>
      </c>
      <c r="F414" s="13" t="s">
        <v>8783</v>
      </c>
    </row>
    <row r="415" spans="1:6">
      <c r="A415" s="23">
        <v>2021</v>
      </c>
      <c r="B415" s="13" t="s">
        <v>4911</v>
      </c>
      <c r="C415" s="13" t="s">
        <v>3841</v>
      </c>
      <c r="F415" s="13" t="s">
        <v>8782</v>
      </c>
    </row>
    <row r="416" spans="1:6">
      <c r="A416" s="23">
        <v>2021</v>
      </c>
      <c r="B416" s="13" t="s">
        <v>4911</v>
      </c>
      <c r="C416" s="13" t="s">
        <v>3828</v>
      </c>
      <c r="D416" s="13" t="s">
        <v>3816</v>
      </c>
      <c r="E416" s="13" t="s">
        <v>8784</v>
      </c>
      <c r="F416" s="13" t="s">
        <v>4837</v>
      </c>
    </row>
    <row r="417" spans="1:6">
      <c r="A417" s="23">
        <v>2021</v>
      </c>
      <c r="B417" s="13" t="s">
        <v>4911</v>
      </c>
      <c r="C417" s="13" t="s">
        <v>3828</v>
      </c>
      <c r="D417" s="13" t="s">
        <v>3816</v>
      </c>
      <c r="E417" s="13" t="s">
        <v>554</v>
      </c>
      <c r="F417" s="13" t="s">
        <v>4856</v>
      </c>
    </row>
    <row r="418" spans="1:6">
      <c r="A418" s="23">
        <v>2021</v>
      </c>
      <c r="B418" s="13" t="s">
        <v>4911</v>
      </c>
      <c r="C418" s="13" t="s">
        <v>3828</v>
      </c>
      <c r="D418" s="13" t="s">
        <v>3816</v>
      </c>
      <c r="E418" s="13" t="s">
        <v>1643</v>
      </c>
      <c r="F418" s="13" t="s">
        <v>4834</v>
      </c>
    </row>
    <row r="419" spans="1:6">
      <c r="A419" s="23">
        <v>2021</v>
      </c>
      <c r="B419" s="13" t="s">
        <v>4911</v>
      </c>
      <c r="C419" s="13" t="s">
        <v>3828</v>
      </c>
      <c r="D419" s="13" t="s">
        <v>3816</v>
      </c>
      <c r="E419" s="13" t="s">
        <v>545</v>
      </c>
      <c r="F419" s="13" t="s">
        <v>4857</v>
      </c>
    </row>
    <row r="420" spans="1:6">
      <c r="A420" s="23">
        <v>2021</v>
      </c>
      <c r="B420" s="13" t="s">
        <v>4911</v>
      </c>
      <c r="C420" s="13" t="s">
        <v>3828</v>
      </c>
      <c r="D420" s="13" t="s">
        <v>3816</v>
      </c>
      <c r="E420" s="13" t="s">
        <v>543</v>
      </c>
      <c r="F420" s="13" t="s">
        <v>4857</v>
      </c>
    </row>
    <row r="421" spans="1:6">
      <c r="A421" s="23">
        <v>2021</v>
      </c>
      <c r="B421" s="13" t="s">
        <v>4911</v>
      </c>
      <c r="C421" s="13" t="s">
        <v>3828</v>
      </c>
      <c r="D421" s="13" t="s">
        <v>3816</v>
      </c>
      <c r="E421" s="13" t="s">
        <v>4855</v>
      </c>
      <c r="F421" s="13" t="s">
        <v>4858</v>
      </c>
    </row>
    <row r="422" spans="1:6">
      <c r="A422" s="23">
        <v>2021</v>
      </c>
      <c r="B422" s="13" t="s">
        <v>4911</v>
      </c>
      <c r="C422" s="13" t="s">
        <v>3829</v>
      </c>
      <c r="D422" s="13" t="s">
        <v>3817</v>
      </c>
      <c r="F422" s="13" t="s">
        <v>8785</v>
      </c>
    </row>
    <row r="423" spans="1:6">
      <c r="A423" s="23">
        <v>2021</v>
      </c>
      <c r="B423" s="13" t="s">
        <v>4911</v>
      </c>
      <c r="C423" s="13" t="s">
        <v>3829</v>
      </c>
      <c r="D423" s="13" t="s">
        <v>3818</v>
      </c>
      <c r="F423" s="13" t="s">
        <v>8786</v>
      </c>
    </row>
    <row r="424" spans="1:6">
      <c r="A424" s="23">
        <v>2021</v>
      </c>
      <c r="B424" s="13" t="s">
        <v>4911</v>
      </c>
      <c r="C424" s="13" t="s">
        <v>3830</v>
      </c>
      <c r="D424" s="13" t="s">
        <v>8787</v>
      </c>
      <c r="F424" s="13" t="s">
        <v>8788</v>
      </c>
    </row>
    <row r="425" spans="1:6">
      <c r="A425" s="23">
        <v>2021</v>
      </c>
      <c r="B425" s="13" t="s">
        <v>4911</v>
      </c>
      <c r="C425" s="13" t="s">
        <v>3830</v>
      </c>
      <c r="D425" s="13" t="s">
        <v>3819</v>
      </c>
      <c r="F425" s="13" t="s">
        <v>4828</v>
      </c>
    </row>
    <row r="426" spans="1:6">
      <c r="A426" s="23">
        <v>2021</v>
      </c>
      <c r="B426" s="13" t="s">
        <v>4911</v>
      </c>
      <c r="C426" s="13" t="s">
        <v>3831</v>
      </c>
      <c r="D426" s="13" t="s">
        <v>3823</v>
      </c>
      <c r="F426" s="13" t="s">
        <v>8789</v>
      </c>
    </row>
    <row r="427" spans="1:6">
      <c r="A427" s="23">
        <v>2021</v>
      </c>
      <c r="B427" s="13" t="s">
        <v>4911</v>
      </c>
      <c r="C427" s="13" t="s">
        <v>3831</v>
      </c>
      <c r="D427" s="13" t="s">
        <v>3822</v>
      </c>
      <c r="F427" s="13">
        <v>46</v>
      </c>
    </row>
    <row r="428" spans="1:6">
      <c r="A428" s="23">
        <v>2021</v>
      </c>
      <c r="B428" s="13" t="s">
        <v>4911</v>
      </c>
      <c r="C428" s="13" t="s">
        <v>3831</v>
      </c>
      <c r="D428" s="13" t="s">
        <v>8790</v>
      </c>
      <c r="F428" s="13">
        <v>18</v>
      </c>
    </row>
    <row r="429" spans="1:6">
      <c r="A429" s="23">
        <v>2021</v>
      </c>
      <c r="B429" s="13" t="s">
        <v>4911</v>
      </c>
      <c r="C429" s="13" t="s">
        <v>3832</v>
      </c>
      <c r="D429" s="13" t="s">
        <v>3826</v>
      </c>
      <c r="F429" s="13" t="s">
        <v>8793</v>
      </c>
    </row>
    <row r="430" spans="1:6">
      <c r="A430" s="23">
        <v>2021</v>
      </c>
      <c r="B430" s="13" t="s">
        <v>4911</v>
      </c>
      <c r="C430" s="13" t="s">
        <v>3832</v>
      </c>
      <c r="D430" s="13" t="s">
        <v>3824</v>
      </c>
      <c r="F430" s="13" t="s">
        <v>8791</v>
      </c>
    </row>
    <row r="431" spans="1:6">
      <c r="A431" s="23">
        <v>2021</v>
      </c>
      <c r="B431" s="13" t="s">
        <v>4911</v>
      </c>
      <c r="C431" s="13" t="s">
        <v>3832</v>
      </c>
      <c r="D431" s="13" t="s">
        <v>3825</v>
      </c>
      <c r="F431" s="13" t="s">
        <v>8792</v>
      </c>
    </row>
    <row r="432" spans="1:6">
      <c r="A432" s="23">
        <v>2021</v>
      </c>
      <c r="B432" s="13" t="s">
        <v>514</v>
      </c>
      <c r="C432" s="13" t="s">
        <v>3833</v>
      </c>
      <c r="D432" s="13" t="s">
        <v>3800</v>
      </c>
      <c r="F432" s="13" t="s">
        <v>4865</v>
      </c>
    </row>
    <row r="433" spans="1:6">
      <c r="A433" s="23">
        <v>2021</v>
      </c>
      <c r="B433" s="13" t="s">
        <v>514</v>
      </c>
      <c r="C433" s="13" t="s">
        <v>3833</v>
      </c>
      <c r="D433" s="13" t="s">
        <v>3799</v>
      </c>
      <c r="F433" s="13" t="s">
        <v>4858</v>
      </c>
    </row>
    <row r="434" spans="1:6">
      <c r="A434" s="23">
        <v>2021</v>
      </c>
      <c r="B434" s="13" t="s">
        <v>514</v>
      </c>
      <c r="C434" s="13" t="s">
        <v>3833</v>
      </c>
      <c r="D434" s="13" t="s">
        <v>1126</v>
      </c>
      <c r="F434" s="13" t="s">
        <v>4894</v>
      </c>
    </row>
    <row r="435" spans="1:6">
      <c r="A435" s="23">
        <v>2021</v>
      </c>
      <c r="B435" s="13" t="s">
        <v>514</v>
      </c>
      <c r="C435" s="13" t="s">
        <v>3834</v>
      </c>
      <c r="D435" s="13" t="s">
        <v>204</v>
      </c>
      <c r="E435" s="13" t="s">
        <v>203</v>
      </c>
      <c r="F435" s="13" t="s">
        <v>4835</v>
      </c>
    </row>
    <row r="436" spans="1:6">
      <c r="A436" s="23">
        <v>2021</v>
      </c>
      <c r="B436" s="13" t="s">
        <v>514</v>
      </c>
      <c r="C436" s="13" t="s">
        <v>3834</v>
      </c>
      <c r="D436" s="13" t="s">
        <v>1451</v>
      </c>
      <c r="E436" s="13" t="s">
        <v>207</v>
      </c>
      <c r="F436" s="13" t="s">
        <v>4824</v>
      </c>
    </row>
    <row r="437" spans="1:6">
      <c r="A437" s="23">
        <v>2021</v>
      </c>
      <c r="B437" s="13" t="s">
        <v>514</v>
      </c>
      <c r="C437" s="13" t="s">
        <v>3834</v>
      </c>
      <c r="D437" s="13" t="s">
        <v>1451</v>
      </c>
      <c r="E437" s="13" t="s">
        <v>205</v>
      </c>
      <c r="F437" s="13" t="s">
        <v>4865</v>
      </c>
    </row>
    <row r="438" spans="1:6">
      <c r="A438" s="23">
        <v>2021</v>
      </c>
      <c r="B438" s="13" t="s">
        <v>514</v>
      </c>
      <c r="C438" s="13" t="s">
        <v>3834</v>
      </c>
      <c r="D438" s="13" t="s">
        <v>1451</v>
      </c>
      <c r="E438" s="13" t="s">
        <v>2704</v>
      </c>
      <c r="F438" s="13" t="s">
        <v>1501</v>
      </c>
    </row>
    <row r="439" spans="1:6">
      <c r="A439" s="23">
        <v>2021</v>
      </c>
      <c r="B439" s="13" t="s">
        <v>514</v>
      </c>
      <c r="C439" s="13" t="s">
        <v>3834</v>
      </c>
      <c r="D439" s="13" t="s">
        <v>1451</v>
      </c>
      <c r="E439" s="13" t="s">
        <v>2705</v>
      </c>
      <c r="F439" s="13">
        <v>0</v>
      </c>
    </row>
    <row r="440" spans="1:6">
      <c r="A440" s="23">
        <v>2021</v>
      </c>
      <c r="B440" s="13" t="s">
        <v>514</v>
      </c>
      <c r="C440" s="13" t="s">
        <v>3834</v>
      </c>
      <c r="D440" s="13" t="s">
        <v>204</v>
      </c>
      <c r="E440" s="13" t="s">
        <v>3801</v>
      </c>
      <c r="F440" s="13">
        <v>0</v>
      </c>
    </row>
    <row r="441" spans="1:6">
      <c r="A441" s="23">
        <v>2021</v>
      </c>
      <c r="B441" s="13" t="s">
        <v>514</v>
      </c>
      <c r="C441" s="13" t="s">
        <v>3834</v>
      </c>
      <c r="D441" s="13" t="s">
        <v>1451</v>
      </c>
      <c r="E441" s="13" t="s">
        <v>206</v>
      </c>
      <c r="F441" s="13" t="s">
        <v>8794</v>
      </c>
    </row>
    <row r="442" spans="1:6">
      <c r="A442" s="23">
        <v>2021</v>
      </c>
      <c r="B442" s="13" t="s">
        <v>514</v>
      </c>
      <c r="C442" s="13" t="s">
        <v>3834</v>
      </c>
      <c r="D442" s="13" t="s">
        <v>1451</v>
      </c>
      <c r="E442" s="13" t="s">
        <v>3805</v>
      </c>
      <c r="F442" s="13" t="s">
        <v>4894</v>
      </c>
    </row>
    <row r="443" spans="1:6">
      <c r="A443" s="23">
        <v>2021</v>
      </c>
      <c r="B443" s="13" t="s">
        <v>514</v>
      </c>
      <c r="C443" s="13" t="s">
        <v>3834</v>
      </c>
      <c r="D443" s="13" t="s">
        <v>204</v>
      </c>
      <c r="E443" s="13" t="s">
        <v>6</v>
      </c>
      <c r="F443" s="13" t="s">
        <v>4868</v>
      </c>
    </row>
    <row r="444" spans="1:6">
      <c r="A444" s="23">
        <v>2021</v>
      </c>
      <c r="B444" s="13" t="s">
        <v>514</v>
      </c>
      <c r="C444" s="13" t="s">
        <v>3834</v>
      </c>
      <c r="D444" s="13" t="s">
        <v>204</v>
      </c>
      <c r="E444" s="13" t="s">
        <v>195</v>
      </c>
      <c r="F444" s="13">
        <v>0</v>
      </c>
    </row>
    <row r="445" spans="1:6">
      <c r="A445" s="23">
        <v>2021</v>
      </c>
      <c r="B445" s="13" t="s">
        <v>514</v>
      </c>
      <c r="C445" s="13" t="s">
        <v>3835</v>
      </c>
      <c r="D445" s="13" t="s">
        <v>3806</v>
      </c>
      <c r="F445" s="13" t="s">
        <v>6629</v>
      </c>
    </row>
    <row r="446" spans="1:6">
      <c r="A446" s="23">
        <v>2021</v>
      </c>
      <c r="B446" s="13" t="s">
        <v>514</v>
      </c>
      <c r="C446" s="13" t="s">
        <v>3835</v>
      </c>
      <c r="D446" s="13" t="s">
        <v>3808</v>
      </c>
      <c r="F446" s="13" t="s">
        <v>4894</v>
      </c>
    </row>
    <row r="447" spans="1:6">
      <c r="A447" s="23">
        <v>2021</v>
      </c>
      <c r="B447" s="13" t="s">
        <v>514</v>
      </c>
      <c r="C447" s="13" t="s">
        <v>3835</v>
      </c>
      <c r="D447" s="13" t="s">
        <v>3807</v>
      </c>
      <c r="F447" s="13" t="s">
        <v>4821</v>
      </c>
    </row>
    <row r="448" spans="1:6">
      <c r="A448" s="23">
        <v>2021</v>
      </c>
      <c r="B448" s="13" t="s">
        <v>514</v>
      </c>
      <c r="C448" s="13" t="s">
        <v>3836</v>
      </c>
      <c r="D448" s="13" t="s">
        <v>204</v>
      </c>
      <c r="E448" s="13" t="s">
        <v>203</v>
      </c>
      <c r="F448" s="13">
        <v>0</v>
      </c>
    </row>
    <row r="449" spans="1:6">
      <c r="A449" s="23">
        <v>2021</v>
      </c>
      <c r="B449" s="13" t="s">
        <v>514</v>
      </c>
      <c r="C449" s="13" t="s">
        <v>3836</v>
      </c>
      <c r="D449" s="13" t="s">
        <v>1451</v>
      </c>
      <c r="E449" s="13" t="s">
        <v>207</v>
      </c>
      <c r="F449" s="13" t="s">
        <v>8795</v>
      </c>
    </row>
    <row r="450" spans="1:6">
      <c r="A450" s="23">
        <v>2021</v>
      </c>
      <c r="B450" s="13" t="s">
        <v>514</v>
      </c>
      <c r="C450" s="13" t="s">
        <v>3836</v>
      </c>
      <c r="D450" s="13" t="s">
        <v>1451</v>
      </c>
      <c r="E450" s="13" t="s">
        <v>205</v>
      </c>
      <c r="F450" s="13" t="s">
        <v>8796</v>
      </c>
    </row>
    <row r="451" spans="1:6">
      <c r="A451" s="23">
        <v>2021</v>
      </c>
      <c r="B451" s="13" t="s">
        <v>514</v>
      </c>
      <c r="C451" s="13" t="s">
        <v>3836</v>
      </c>
      <c r="D451" s="13" t="s">
        <v>1451</v>
      </c>
      <c r="E451" s="13" t="s">
        <v>2704</v>
      </c>
      <c r="F451" s="13" t="s">
        <v>8797</v>
      </c>
    </row>
    <row r="452" spans="1:6">
      <c r="A452" s="23">
        <v>2021</v>
      </c>
      <c r="B452" s="13" t="s">
        <v>514</v>
      </c>
      <c r="C452" s="13" t="s">
        <v>3836</v>
      </c>
      <c r="D452" s="13" t="s">
        <v>1451</v>
      </c>
      <c r="E452" s="13" t="s">
        <v>2705</v>
      </c>
      <c r="F452" s="13">
        <v>0</v>
      </c>
    </row>
    <row r="453" spans="1:6">
      <c r="A453" s="23">
        <v>2021</v>
      </c>
      <c r="B453" s="13" t="s">
        <v>514</v>
      </c>
      <c r="C453" s="13" t="s">
        <v>3836</v>
      </c>
      <c r="D453" s="13" t="s">
        <v>1451</v>
      </c>
      <c r="E453" s="13" t="s">
        <v>206</v>
      </c>
      <c r="F453" s="13" t="s">
        <v>8798</v>
      </c>
    </row>
    <row r="454" spans="1:6">
      <c r="A454" s="23">
        <v>2021</v>
      </c>
      <c r="B454" s="13" t="s">
        <v>514</v>
      </c>
      <c r="C454" s="13" t="s">
        <v>3836</v>
      </c>
      <c r="D454" s="13" t="s">
        <v>204</v>
      </c>
      <c r="E454" s="13" t="s">
        <v>6</v>
      </c>
      <c r="F454" s="13" t="s">
        <v>8799</v>
      </c>
    </row>
    <row r="455" spans="1:6">
      <c r="A455" s="23">
        <v>2021</v>
      </c>
      <c r="B455" s="13" t="s">
        <v>514</v>
      </c>
      <c r="C455" s="13" t="s">
        <v>3836</v>
      </c>
      <c r="D455" s="13" t="s">
        <v>204</v>
      </c>
      <c r="E455" s="13" t="s">
        <v>195</v>
      </c>
      <c r="F455" s="13">
        <v>0</v>
      </c>
    </row>
    <row r="456" spans="1:6">
      <c r="A456" s="23">
        <v>2021</v>
      </c>
      <c r="B456" s="13" t="s">
        <v>514</v>
      </c>
      <c r="C456" s="13" t="s">
        <v>3837</v>
      </c>
      <c r="D456" s="13" t="s">
        <v>1451</v>
      </c>
      <c r="E456" s="13" t="s">
        <v>207</v>
      </c>
      <c r="F456" s="13" t="s">
        <v>4869</v>
      </c>
    </row>
    <row r="457" spans="1:6">
      <c r="A457" s="23">
        <v>2021</v>
      </c>
      <c r="B457" s="13" t="s">
        <v>514</v>
      </c>
      <c r="C457" s="13" t="s">
        <v>3837</v>
      </c>
      <c r="D457" s="13" t="s">
        <v>1451</v>
      </c>
      <c r="E457" s="13" t="s">
        <v>205</v>
      </c>
      <c r="F457" s="13" t="s">
        <v>8800</v>
      </c>
    </row>
    <row r="458" spans="1:6">
      <c r="A458" s="23">
        <v>2021</v>
      </c>
      <c r="B458" s="13" t="s">
        <v>514</v>
      </c>
      <c r="C458" s="13" t="s">
        <v>3837</v>
      </c>
      <c r="D458" s="13" t="s">
        <v>1451</v>
      </c>
      <c r="E458" s="13" t="s">
        <v>2704</v>
      </c>
      <c r="F458" s="13" t="s">
        <v>8794</v>
      </c>
    </row>
    <row r="459" spans="1:6">
      <c r="A459" s="23">
        <v>2021</v>
      </c>
      <c r="B459" s="13" t="s">
        <v>514</v>
      </c>
      <c r="C459" s="13" t="s">
        <v>3837</v>
      </c>
      <c r="D459" s="13" t="s">
        <v>1451</v>
      </c>
      <c r="E459" s="13" t="s">
        <v>2705</v>
      </c>
      <c r="F459" s="13">
        <v>0</v>
      </c>
    </row>
    <row r="460" spans="1:6">
      <c r="A460" s="23">
        <v>2021</v>
      </c>
      <c r="B460" s="13" t="s">
        <v>514</v>
      </c>
      <c r="C460" s="13" t="s">
        <v>3837</v>
      </c>
      <c r="D460" s="13" t="s">
        <v>1451</v>
      </c>
      <c r="E460" s="13" t="s">
        <v>206</v>
      </c>
      <c r="F460" s="13" t="s">
        <v>8801</v>
      </c>
    </row>
    <row r="461" spans="1:6">
      <c r="A461" s="23">
        <v>2021</v>
      </c>
      <c r="B461" s="13" t="s">
        <v>514</v>
      </c>
      <c r="C461" s="13" t="s">
        <v>3837</v>
      </c>
      <c r="D461" s="13" t="s">
        <v>204</v>
      </c>
      <c r="E461" s="13" t="s">
        <v>204</v>
      </c>
      <c r="F461" s="13" t="s">
        <v>8802</v>
      </c>
    </row>
    <row r="462" spans="1:6">
      <c r="A462" s="23">
        <v>2021</v>
      </c>
      <c r="B462" s="13" t="s">
        <v>514</v>
      </c>
      <c r="C462" s="13" t="s">
        <v>3838</v>
      </c>
      <c r="D462" s="13" t="s">
        <v>4890</v>
      </c>
      <c r="F462" s="13" t="s">
        <v>4821</v>
      </c>
    </row>
    <row r="463" spans="1:6">
      <c r="A463" s="23">
        <v>2021</v>
      </c>
      <c r="B463" s="13" t="s">
        <v>514</v>
      </c>
      <c r="C463" s="13" t="s">
        <v>3838</v>
      </c>
      <c r="D463" s="13" t="s">
        <v>3810</v>
      </c>
      <c r="F463" s="13" t="s">
        <v>8803</v>
      </c>
    </row>
    <row r="464" spans="1:6">
      <c r="A464" s="23">
        <v>2021</v>
      </c>
      <c r="B464" s="13" t="s">
        <v>514</v>
      </c>
      <c r="C464" s="13" t="s">
        <v>3838</v>
      </c>
      <c r="D464" s="13" t="s">
        <v>3811</v>
      </c>
      <c r="F464" s="13" t="s">
        <v>8804</v>
      </c>
    </row>
    <row r="465" spans="1:6">
      <c r="A465" s="23">
        <v>2021</v>
      </c>
      <c r="B465" s="13" t="s">
        <v>514</v>
      </c>
      <c r="C465" s="13" t="s">
        <v>3839</v>
      </c>
      <c r="D465" s="13" t="s">
        <v>3812</v>
      </c>
      <c r="E465" s="13" t="s">
        <v>207</v>
      </c>
      <c r="F465" s="13" t="s">
        <v>8805</v>
      </c>
    </row>
    <row r="466" spans="1:6">
      <c r="A466" s="23">
        <v>2021</v>
      </c>
      <c r="B466" s="13" t="s">
        <v>514</v>
      </c>
      <c r="C466" s="13" t="s">
        <v>3839</v>
      </c>
      <c r="D466" s="13" t="s">
        <v>3812</v>
      </c>
      <c r="E466" s="13" t="s">
        <v>205</v>
      </c>
      <c r="F466" s="13" t="s">
        <v>4829</v>
      </c>
    </row>
    <row r="467" spans="1:6">
      <c r="A467" s="23">
        <v>2021</v>
      </c>
      <c r="B467" s="13" t="s">
        <v>514</v>
      </c>
      <c r="C467" s="13" t="s">
        <v>3839</v>
      </c>
      <c r="D467" s="13" t="s">
        <v>3812</v>
      </c>
      <c r="E467" s="13" t="s">
        <v>2704</v>
      </c>
      <c r="F467" s="13" t="s">
        <v>8806</v>
      </c>
    </row>
    <row r="468" spans="1:6">
      <c r="A468" s="23">
        <v>2021</v>
      </c>
      <c r="B468" s="13" t="s">
        <v>514</v>
      </c>
      <c r="C468" s="13" t="s">
        <v>3839</v>
      </c>
      <c r="D468" s="13" t="s">
        <v>3812</v>
      </c>
      <c r="E468" s="13" t="s">
        <v>206</v>
      </c>
      <c r="F468" s="13" t="s">
        <v>6670</v>
      </c>
    </row>
    <row r="469" spans="1:6">
      <c r="A469" s="23">
        <v>2021</v>
      </c>
      <c r="B469" s="13" t="s">
        <v>514</v>
      </c>
      <c r="C469" s="13" t="s">
        <v>3839</v>
      </c>
      <c r="D469" s="13" t="s">
        <v>3812</v>
      </c>
      <c r="E469" s="13" t="s">
        <v>204</v>
      </c>
      <c r="F469" s="13" t="s">
        <v>1499</v>
      </c>
    </row>
    <row r="470" spans="1:6">
      <c r="A470" s="23">
        <v>2021</v>
      </c>
      <c r="B470" s="13" t="s">
        <v>514</v>
      </c>
      <c r="C470" s="13" t="s">
        <v>3839</v>
      </c>
      <c r="D470" s="13" t="s">
        <v>3812</v>
      </c>
      <c r="E470" s="13" t="s">
        <v>3815</v>
      </c>
      <c r="F470" s="13" t="s">
        <v>4824</v>
      </c>
    </row>
    <row r="471" spans="1:6">
      <c r="A471" s="23">
        <v>2021</v>
      </c>
      <c r="B471" s="13" t="s">
        <v>514</v>
      </c>
      <c r="C471" s="13" t="s">
        <v>3839</v>
      </c>
      <c r="D471" s="13" t="s">
        <v>3814</v>
      </c>
      <c r="F471" s="13" t="s">
        <v>8807</v>
      </c>
    </row>
    <row r="472" spans="1:6">
      <c r="A472" s="23">
        <v>2021</v>
      </c>
      <c r="B472" s="13" t="s">
        <v>514</v>
      </c>
      <c r="C472" s="13" t="s">
        <v>3839</v>
      </c>
      <c r="D472" s="13" t="s">
        <v>3813</v>
      </c>
      <c r="F472" s="13" t="s">
        <v>8808</v>
      </c>
    </row>
    <row r="473" spans="1:6">
      <c r="A473" s="23">
        <v>2021</v>
      </c>
      <c r="B473" s="13" t="s">
        <v>514</v>
      </c>
      <c r="C473" s="13" t="s">
        <v>3840</v>
      </c>
      <c r="D473" s="13" t="s">
        <v>3814</v>
      </c>
      <c r="F473" s="13" t="s">
        <v>8809</v>
      </c>
    </row>
    <row r="474" spans="1:6">
      <c r="A474" s="23">
        <v>2021</v>
      </c>
      <c r="B474" s="13" t="s">
        <v>514</v>
      </c>
      <c r="C474" s="13" t="s">
        <v>3840</v>
      </c>
      <c r="D474" s="13" t="s">
        <v>3813</v>
      </c>
      <c r="F474" s="13" t="s">
        <v>8810</v>
      </c>
    </row>
    <row r="475" spans="1:6">
      <c r="A475" s="23">
        <v>2021</v>
      </c>
      <c r="B475" s="13" t="s">
        <v>514</v>
      </c>
      <c r="C475" s="13" t="s">
        <v>3841</v>
      </c>
      <c r="D475" s="13" t="s">
        <v>3813</v>
      </c>
      <c r="F475" s="13" t="s">
        <v>8812</v>
      </c>
    </row>
    <row r="476" spans="1:6">
      <c r="A476" s="23">
        <v>2021</v>
      </c>
      <c r="B476" s="13" t="s">
        <v>514</v>
      </c>
      <c r="C476" s="13" t="s">
        <v>3841</v>
      </c>
      <c r="F476" s="13" t="s">
        <v>8811</v>
      </c>
    </row>
    <row r="477" spans="1:6">
      <c r="A477" s="23">
        <v>2021</v>
      </c>
      <c r="B477" s="13" t="s">
        <v>514</v>
      </c>
      <c r="C477" s="13" t="s">
        <v>3828</v>
      </c>
      <c r="D477" s="13" t="s">
        <v>3816</v>
      </c>
      <c r="E477" s="13" t="s">
        <v>8784</v>
      </c>
      <c r="F477" s="13">
        <v>22</v>
      </c>
    </row>
    <row r="478" spans="1:6">
      <c r="A478" s="23">
        <v>2021</v>
      </c>
      <c r="B478" s="13" t="s">
        <v>514</v>
      </c>
      <c r="C478" s="13" t="s">
        <v>3828</v>
      </c>
      <c r="D478" s="13" t="s">
        <v>3816</v>
      </c>
      <c r="E478" s="13" t="s">
        <v>554</v>
      </c>
      <c r="F478" s="13" t="s">
        <v>1502</v>
      </c>
    </row>
    <row r="479" spans="1:6">
      <c r="A479" s="23">
        <v>2021</v>
      </c>
      <c r="B479" s="13" t="s">
        <v>514</v>
      </c>
      <c r="C479" s="13" t="s">
        <v>3828</v>
      </c>
      <c r="D479" s="13" t="s">
        <v>3816</v>
      </c>
      <c r="E479" s="13" t="s">
        <v>1643</v>
      </c>
      <c r="F479" s="13" t="s">
        <v>1500</v>
      </c>
    </row>
    <row r="480" spans="1:6">
      <c r="A480" s="23">
        <v>2021</v>
      </c>
      <c r="B480" s="13" t="s">
        <v>514</v>
      </c>
      <c r="C480" s="13" t="s">
        <v>3828</v>
      </c>
      <c r="D480" s="13" t="s">
        <v>3816</v>
      </c>
      <c r="E480" s="13" t="s">
        <v>545</v>
      </c>
      <c r="F480" s="13" t="s">
        <v>4869</v>
      </c>
    </row>
    <row r="481" spans="1:6">
      <c r="A481" s="23">
        <v>2021</v>
      </c>
      <c r="B481" s="13" t="s">
        <v>514</v>
      </c>
      <c r="C481" s="13" t="s">
        <v>3828</v>
      </c>
      <c r="D481" s="13" t="s">
        <v>3816</v>
      </c>
      <c r="E481" s="13" t="s">
        <v>543</v>
      </c>
      <c r="F481" s="13" t="s">
        <v>4894</v>
      </c>
    </row>
    <row r="482" spans="1:6">
      <c r="A482" s="23">
        <v>2021</v>
      </c>
      <c r="B482" s="13" t="s">
        <v>514</v>
      </c>
      <c r="C482" s="13" t="s">
        <v>3828</v>
      </c>
      <c r="D482" s="13" t="s">
        <v>3816</v>
      </c>
      <c r="E482" s="13" t="s">
        <v>4903</v>
      </c>
      <c r="F482" s="13" t="s">
        <v>4869</v>
      </c>
    </row>
    <row r="483" spans="1:6">
      <c r="A483" s="23">
        <v>2021</v>
      </c>
      <c r="B483" s="13" t="s">
        <v>514</v>
      </c>
      <c r="C483" s="13" t="s">
        <v>3829</v>
      </c>
      <c r="D483" s="13" t="s">
        <v>3817</v>
      </c>
      <c r="F483" s="13" t="s">
        <v>8813</v>
      </c>
    </row>
    <row r="484" spans="1:6">
      <c r="A484" s="23">
        <v>2021</v>
      </c>
      <c r="B484" s="13" t="s">
        <v>514</v>
      </c>
      <c r="C484" s="13" t="s">
        <v>3829</v>
      </c>
      <c r="D484" s="13" t="s">
        <v>3818</v>
      </c>
      <c r="F484" s="13" t="s">
        <v>8814</v>
      </c>
    </row>
    <row r="485" spans="1:6">
      <c r="A485" s="23">
        <v>2021</v>
      </c>
      <c r="B485" s="13" t="s">
        <v>514</v>
      </c>
      <c r="C485" s="13" t="s">
        <v>3830</v>
      </c>
      <c r="D485" s="13" t="s">
        <v>8787</v>
      </c>
      <c r="F485" s="13" t="s">
        <v>8815</v>
      </c>
    </row>
    <row r="486" spans="1:6">
      <c r="A486" s="23">
        <v>2021</v>
      </c>
      <c r="B486" s="13" t="s">
        <v>514</v>
      </c>
      <c r="C486" s="13" t="s">
        <v>3830</v>
      </c>
      <c r="D486" s="13" t="s">
        <v>3819</v>
      </c>
      <c r="F486" s="13" t="s">
        <v>8816</v>
      </c>
    </row>
    <row r="487" spans="1:6">
      <c r="A487" s="23">
        <v>2021</v>
      </c>
      <c r="B487" s="13" t="s">
        <v>514</v>
      </c>
      <c r="C487" s="13" t="s">
        <v>3831</v>
      </c>
      <c r="D487" s="13" t="s">
        <v>3823</v>
      </c>
      <c r="F487" s="13" t="s">
        <v>8817</v>
      </c>
    </row>
    <row r="488" spans="1:6">
      <c r="A488" s="23">
        <v>2021</v>
      </c>
      <c r="B488" s="13" t="s">
        <v>514</v>
      </c>
      <c r="C488" s="13" t="s">
        <v>3831</v>
      </c>
      <c r="D488" s="13" t="s">
        <v>3822</v>
      </c>
      <c r="F488" s="13" t="s">
        <v>4893</v>
      </c>
    </row>
    <row r="489" spans="1:6">
      <c r="A489" s="23">
        <v>2021</v>
      </c>
      <c r="B489" s="13" t="s">
        <v>514</v>
      </c>
      <c r="C489" s="13" t="s">
        <v>3831</v>
      </c>
      <c r="D489" s="13" t="s">
        <v>8790</v>
      </c>
      <c r="F489" s="13" t="s">
        <v>6679</v>
      </c>
    </row>
    <row r="490" spans="1:6">
      <c r="A490" s="23">
        <v>2021</v>
      </c>
      <c r="B490" s="13" t="s">
        <v>514</v>
      </c>
      <c r="C490" s="13" t="s">
        <v>3832</v>
      </c>
      <c r="D490" s="13" t="s">
        <v>3826</v>
      </c>
      <c r="F490" s="13" t="s">
        <v>4847</v>
      </c>
    </row>
    <row r="491" spans="1:6">
      <c r="A491" s="23">
        <v>2021</v>
      </c>
      <c r="B491" s="13" t="s">
        <v>514</v>
      </c>
      <c r="C491" s="13" t="s">
        <v>3832</v>
      </c>
      <c r="D491" s="13" t="s">
        <v>3824</v>
      </c>
      <c r="F491" s="13" t="s">
        <v>8818</v>
      </c>
    </row>
    <row r="492" spans="1:6">
      <c r="A492" s="23">
        <v>2021</v>
      </c>
      <c r="B492" s="13" t="s">
        <v>514</v>
      </c>
      <c r="C492" s="13" t="s">
        <v>3832</v>
      </c>
      <c r="D492" s="13" t="s">
        <v>3825</v>
      </c>
      <c r="F492" s="13" t="s">
        <v>8819</v>
      </c>
    </row>
  </sheetData>
  <sheetProtection autoFilter="0" pivotTables="0"/>
  <autoFilter ref="A1:F239" xr:uid="{00000000-0009-0000-0000-000001000000}"/>
  <sortState xmlns:xlrd2="http://schemas.microsoft.com/office/spreadsheetml/2017/richdata2" ref="A2:F113">
    <sortCondition ref="A2:A113"/>
    <sortCondition descending="1" ref="B2:B113"/>
    <sortCondition ref="C2:C113"/>
    <sortCondition ref="E2:E113"/>
    <sortCondition ref="D2:D113"/>
  </sortState>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8">
    <tabColor theme="0"/>
  </sheetPr>
  <dimension ref="A1:E1409"/>
  <sheetViews>
    <sheetView zoomScale="85" zoomScaleNormal="85" workbookViewId="0">
      <pane ySplit="1" topLeftCell="A2" activePane="bottomLeft" state="frozen"/>
      <selection pane="bottomLeft" activeCell="H1322" sqref="H1322"/>
    </sheetView>
  </sheetViews>
  <sheetFormatPr baseColWidth="10" defaultRowHeight="16.5"/>
  <cols>
    <col min="1" max="1" width="9" bestFit="1" customWidth="1"/>
    <col min="2" max="2" width="12.5" bestFit="1" customWidth="1"/>
    <col min="3" max="3" width="55.5" bestFit="1" customWidth="1"/>
    <col min="4" max="4" width="16.125" bestFit="1" customWidth="1"/>
    <col min="5" max="5" width="12.75" bestFit="1" customWidth="1"/>
  </cols>
  <sheetData>
    <row r="1" spans="1:5">
      <c r="A1" s="43" t="s">
        <v>2398</v>
      </c>
      <c r="B1" s="43" t="s">
        <v>199</v>
      </c>
      <c r="C1" s="43" t="s">
        <v>3598</v>
      </c>
      <c r="D1" s="43" t="s">
        <v>3571</v>
      </c>
      <c r="E1" s="43" t="s">
        <v>2703</v>
      </c>
    </row>
    <row r="2" spans="1:5">
      <c r="A2" s="23">
        <v>2007</v>
      </c>
      <c r="B2" s="23" t="s">
        <v>1886</v>
      </c>
      <c r="C2" s="22" t="s">
        <v>3587</v>
      </c>
      <c r="D2" s="13" t="s">
        <v>3574</v>
      </c>
      <c r="E2" s="35">
        <v>1</v>
      </c>
    </row>
    <row r="3" spans="1:5">
      <c r="A3" s="23">
        <v>2007</v>
      </c>
      <c r="B3" s="23" t="s">
        <v>1886</v>
      </c>
      <c r="C3" s="22" t="s">
        <v>3586</v>
      </c>
      <c r="D3" s="13" t="s">
        <v>3573</v>
      </c>
      <c r="E3" s="35">
        <v>3</v>
      </c>
    </row>
    <row r="4" spans="1:5">
      <c r="A4" s="23">
        <v>2007</v>
      </c>
      <c r="B4" s="23" t="s">
        <v>1886</v>
      </c>
      <c r="C4" s="22" t="s">
        <v>3586</v>
      </c>
      <c r="D4" s="13" t="s">
        <v>3574</v>
      </c>
      <c r="E4" s="35">
        <v>5</v>
      </c>
    </row>
    <row r="5" spans="1:5">
      <c r="A5" s="23">
        <v>2007</v>
      </c>
      <c r="B5" s="23" t="s">
        <v>1886</v>
      </c>
      <c r="C5" s="22" t="s">
        <v>3586</v>
      </c>
      <c r="D5" s="13" t="s">
        <v>3572</v>
      </c>
      <c r="E5" s="35">
        <v>3</v>
      </c>
    </row>
    <row r="6" spans="1:5">
      <c r="A6" s="23">
        <v>2007</v>
      </c>
      <c r="B6" s="23" t="s">
        <v>1886</v>
      </c>
      <c r="C6" s="22" t="s">
        <v>5</v>
      </c>
      <c r="D6" s="13" t="s">
        <v>3573</v>
      </c>
      <c r="E6" s="35">
        <v>27</v>
      </c>
    </row>
    <row r="7" spans="1:5">
      <c r="A7" s="23">
        <v>2007</v>
      </c>
      <c r="B7" s="23" t="s">
        <v>1886</v>
      </c>
      <c r="C7" s="22" t="s">
        <v>5</v>
      </c>
      <c r="D7" s="13" t="s">
        <v>3574</v>
      </c>
      <c r="E7" s="35">
        <v>14</v>
      </c>
    </row>
    <row r="8" spans="1:5">
      <c r="A8" s="23">
        <v>2007</v>
      </c>
      <c r="B8" s="23" t="s">
        <v>1886</v>
      </c>
      <c r="C8" s="22" t="s">
        <v>5</v>
      </c>
      <c r="D8" s="13" t="s">
        <v>3572</v>
      </c>
      <c r="E8" s="35">
        <v>28</v>
      </c>
    </row>
    <row r="9" spans="1:5">
      <c r="A9" s="23">
        <v>2007</v>
      </c>
      <c r="B9" s="23" t="s">
        <v>1886</v>
      </c>
      <c r="C9" s="22" t="s">
        <v>5</v>
      </c>
      <c r="D9" s="13" t="s">
        <v>3575</v>
      </c>
      <c r="E9" s="35">
        <v>1</v>
      </c>
    </row>
    <row r="10" spans="1:5">
      <c r="A10" s="23">
        <v>2007</v>
      </c>
      <c r="B10" s="23" t="s">
        <v>1886</v>
      </c>
      <c r="C10" s="22" t="s">
        <v>10</v>
      </c>
      <c r="D10" s="13" t="s">
        <v>3573</v>
      </c>
      <c r="E10" s="35">
        <v>18</v>
      </c>
    </row>
    <row r="11" spans="1:5">
      <c r="A11" s="23">
        <v>2007</v>
      </c>
      <c r="B11" s="23" t="s">
        <v>1886</v>
      </c>
      <c r="C11" s="22" t="s">
        <v>10</v>
      </c>
      <c r="D11" s="13" t="s">
        <v>3574</v>
      </c>
      <c r="E11" s="35">
        <v>8</v>
      </c>
    </row>
    <row r="12" spans="1:5">
      <c r="A12" s="23">
        <v>2007</v>
      </c>
      <c r="B12" s="23" t="s">
        <v>1886</v>
      </c>
      <c r="C12" s="22" t="s">
        <v>10</v>
      </c>
      <c r="D12" s="13" t="s">
        <v>3572</v>
      </c>
      <c r="E12" s="35">
        <v>24</v>
      </c>
    </row>
    <row r="13" spans="1:5">
      <c r="A13" s="23">
        <v>2007</v>
      </c>
      <c r="B13" s="23" t="s">
        <v>1886</v>
      </c>
      <c r="C13" s="22" t="s">
        <v>10</v>
      </c>
      <c r="D13" s="13" t="s">
        <v>3575</v>
      </c>
      <c r="E13" s="35">
        <v>1</v>
      </c>
    </row>
    <row r="14" spans="1:5">
      <c r="A14" s="23">
        <v>2007</v>
      </c>
      <c r="B14" s="23" t="s">
        <v>1886</v>
      </c>
      <c r="C14" s="22" t="s">
        <v>14</v>
      </c>
      <c r="D14" s="13" t="s">
        <v>3573</v>
      </c>
      <c r="E14" s="35">
        <v>98</v>
      </c>
    </row>
    <row r="15" spans="1:5">
      <c r="A15" s="23">
        <v>2007</v>
      </c>
      <c r="B15" s="23" t="s">
        <v>1886</v>
      </c>
      <c r="C15" s="22" t="s">
        <v>14</v>
      </c>
      <c r="D15" s="13" t="s">
        <v>3574</v>
      </c>
      <c r="E15" s="35">
        <v>42</v>
      </c>
    </row>
    <row r="16" spans="1:5">
      <c r="A16" s="23">
        <v>2007</v>
      </c>
      <c r="B16" s="23" t="s">
        <v>1886</v>
      </c>
      <c r="C16" s="22" t="s">
        <v>14</v>
      </c>
      <c r="D16" s="13" t="s">
        <v>3572</v>
      </c>
      <c r="E16" s="35">
        <v>24</v>
      </c>
    </row>
    <row r="17" spans="1:5">
      <c r="A17" s="23">
        <v>2007</v>
      </c>
      <c r="B17" s="23" t="s">
        <v>1886</v>
      </c>
      <c r="C17" s="22" t="s">
        <v>14</v>
      </c>
      <c r="D17" s="13" t="s">
        <v>3575</v>
      </c>
      <c r="E17" s="35">
        <v>10</v>
      </c>
    </row>
    <row r="18" spans="1:5">
      <c r="A18" s="23">
        <v>2007</v>
      </c>
      <c r="B18" s="23" t="s">
        <v>1886</v>
      </c>
      <c r="C18" s="22" t="s">
        <v>23</v>
      </c>
      <c r="D18" s="13" t="s">
        <v>3573</v>
      </c>
      <c r="E18" s="35">
        <v>23</v>
      </c>
    </row>
    <row r="19" spans="1:5">
      <c r="A19" s="23">
        <v>2007</v>
      </c>
      <c r="B19" s="23" t="s">
        <v>1886</v>
      </c>
      <c r="C19" s="22" t="s">
        <v>23</v>
      </c>
      <c r="D19" s="13" t="s">
        <v>3574</v>
      </c>
      <c r="E19" s="35">
        <v>13</v>
      </c>
    </row>
    <row r="20" spans="1:5">
      <c r="A20" s="23">
        <v>2007</v>
      </c>
      <c r="B20" s="23" t="s">
        <v>1886</v>
      </c>
      <c r="C20" s="22" t="s">
        <v>23</v>
      </c>
      <c r="D20" s="13" t="s">
        <v>3572</v>
      </c>
      <c r="E20" s="35">
        <v>26</v>
      </c>
    </row>
    <row r="21" spans="1:5">
      <c r="A21" s="23">
        <v>2007</v>
      </c>
      <c r="B21" s="23" t="s">
        <v>1886</v>
      </c>
      <c r="C21" s="22" t="s">
        <v>23</v>
      </c>
      <c r="D21" s="13" t="s">
        <v>3575</v>
      </c>
      <c r="E21" s="35">
        <v>5</v>
      </c>
    </row>
    <row r="22" spans="1:5">
      <c r="A22" s="23">
        <v>2007</v>
      </c>
      <c r="B22" s="23" t="s">
        <v>1886</v>
      </c>
      <c r="C22" s="22" t="s">
        <v>41</v>
      </c>
      <c r="D22" s="13" t="s">
        <v>3573</v>
      </c>
      <c r="E22" s="35">
        <v>16</v>
      </c>
    </row>
    <row r="23" spans="1:5">
      <c r="A23" s="23">
        <v>2007</v>
      </c>
      <c r="B23" s="23" t="s">
        <v>1886</v>
      </c>
      <c r="C23" s="22" t="s">
        <v>41</v>
      </c>
      <c r="D23" s="13" t="s">
        <v>3574</v>
      </c>
      <c r="E23" s="35">
        <v>6</v>
      </c>
    </row>
    <row r="24" spans="1:5">
      <c r="A24" s="23">
        <v>2007</v>
      </c>
      <c r="B24" s="23" t="s">
        <v>1886</v>
      </c>
      <c r="C24" s="22" t="s">
        <v>41</v>
      </c>
      <c r="D24" s="13" t="s">
        <v>3572</v>
      </c>
      <c r="E24" s="35">
        <v>28</v>
      </c>
    </row>
    <row r="25" spans="1:5">
      <c r="A25" s="23">
        <v>2007</v>
      </c>
      <c r="B25" s="23" t="s">
        <v>1886</v>
      </c>
      <c r="C25" s="22" t="s">
        <v>41</v>
      </c>
      <c r="D25" s="13" t="s">
        <v>3575</v>
      </c>
      <c r="E25" s="35">
        <v>3</v>
      </c>
    </row>
    <row r="26" spans="1:5">
      <c r="A26" s="23">
        <v>2007</v>
      </c>
      <c r="B26" s="23" t="s">
        <v>1886</v>
      </c>
      <c r="C26" s="22" t="s">
        <v>60</v>
      </c>
      <c r="D26" s="13" t="s">
        <v>3573</v>
      </c>
      <c r="E26" s="35">
        <v>12</v>
      </c>
    </row>
    <row r="27" spans="1:5">
      <c r="A27" s="23">
        <v>2007</v>
      </c>
      <c r="B27" s="23" t="s">
        <v>1886</v>
      </c>
      <c r="C27" s="22" t="s">
        <v>60</v>
      </c>
      <c r="D27" s="13" t="s">
        <v>3574</v>
      </c>
      <c r="E27" s="35">
        <v>9</v>
      </c>
    </row>
    <row r="28" spans="1:5">
      <c r="A28" s="23">
        <v>2007</v>
      </c>
      <c r="B28" s="23" t="s">
        <v>1886</v>
      </c>
      <c r="C28" s="22" t="s">
        <v>60</v>
      </c>
      <c r="D28" s="13" t="s">
        <v>3572</v>
      </c>
      <c r="E28" s="35">
        <v>5</v>
      </c>
    </row>
    <row r="29" spans="1:5">
      <c r="A29" s="23">
        <v>2007</v>
      </c>
      <c r="B29" s="23" t="s">
        <v>1886</v>
      </c>
      <c r="C29" s="22" t="s">
        <v>60</v>
      </c>
      <c r="D29" s="13" t="s">
        <v>3575</v>
      </c>
      <c r="E29" s="35">
        <v>2</v>
      </c>
    </row>
    <row r="30" spans="1:5">
      <c r="A30" s="23">
        <v>2007</v>
      </c>
      <c r="B30" s="23" t="s">
        <v>1886</v>
      </c>
      <c r="C30" s="22" t="s">
        <v>70</v>
      </c>
      <c r="D30" s="13" t="s">
        <v>3573</v>
      </c>
      <c r="E30" s="35">
        <v>20</v>
      </c>
    </row>
    <row r="31" spans="1:5">
      <c r="A31" s="23">
        <v>2007</v>
      </c>
      <c r="B31" s="23" t="s">
        <v>1886</v>
      </c>
      <c r="C31" s="22" t="s">
        <v>70</v>
      </c>
      <c r="D31" s="13" t="s">
        <v>3574</v>
      </c>
      <c r="E31" s="35">
        <v>9</v>
      </c>
    </row>
    <row r="32" spans="1:5">
      <c r="A32" s="23">
        <v>2007</v>
      </c>
      <c r="B32" s="23" t="s">
        <v>1886</v>
      </c>
      <c r="C32" s="22" t="s">
        <v>70</v>
      </c>
      <c r="D32" s="13" t="s">
        <v>3572</v>
      </c>
      <c r="E32" s="35">
        <v>7</v>
      </c>
    </row>
    <row r="33" spans="1:5">
      <c r="A33" s="23">
        <v>2007</v>
      </c>
      <c r="B33" s="23" t="s">
        <v>1886</v>
      </c>
      <c r="C33" s="22" t="s">
        <v>70</v>
      </c>
      <c r="D33" s="13" t="s">
        <v>3575</v>
      </c>
      <c r="E33" s="35">
        <v>5</v>
      </c>
    </row>
    <row r="34" spans="1:5">
      <c r="A34" s="23">
        <v>2007</v>
      </c>
      <c r="B34" s="23" t="s">
        <v>1886</v>
      </c>
      <c r="C34" s="22" t="s">
        <v>76</v>
      </c>
      <c r="D34" s="13" t="s">
        <v>3573</v>
      </c>
      <c r="E34" s="35">
        <v>36</v>
      </c>
    </row>
    <row r="35" spans="1:5">
      <c r="A35" s="23">
        <v>2007</v>
      </c>
      <c r="B35" s="23" t="s">
        <v>1886</v>
      </c>
      <c r="C35" s="22" t="s">
        <v>76</v>
      </c>
      <c r="D35" s="13" t="s">
        <v>3574</v>
      </c>
      <c r="E35" s="35">
        <v>11</v>
      </c>
    </row>
    <row r="36" spans="1:5">
      <c r="A36" s="23">
        <v>2007</v>
      </c>
      <c r="B36" s="23" t="s">
        <v>1886</v>
      </c>
      <c r="C36" s="22" t="s">
        <v>76</v>
      </c>
      <c r="D36" s="13" t="s">
        <v>3572</v>
      </c>
      <c r="E36" s="35">
        <v>22</v>
      </c>
    </row>
    <row r="37" spans="1:5">
      <c r="A37" s="23">
        <v>2007</v>
      </c>
      <c r="B37" s="23" t="s">
        <v>1886</v>
      </c>
      <c r="C37" s="22" t="s">
        <v>83</v>
      </c>
      <c r="D37" s="13" t="s">
        <v>3573</v>
      </c>
      <c r="E37" s="35">
        <v>2</v>
      </c>
    </row>
    <row r="38" spans="1:5">
      <c r="A38" s="23">
        <v>2007</v>
      </c>
      <c r="B38" s="23" t="s">
        <v>1886</v>
      </c>
      <c r="C38" s="22" t="s">
        <v>83</v>
      </c>
      <c r="D38" s="13" t="s">
        <v>3574</v>
      </c>
      <c r="E38" s="35">
        <v>1</v>
      </c>
    </row>
    <row r="39" spans="1:5">
      <c r="A39" s="23">
        <v>2007</v>
      </c>
      <c r="B39" s="23" t="s">
        <v>1886</v>
      </c>
      <c r="C39" s="22" t="s">
        <v>86</v>
      </c>
      <c r="D39" s="13" t="s">
        <v>3573</v>
      </c>
      <c r="E39" s="35">
        <v>25</v>
      </c>
    </row>
    <row r="40" spans="1:5">
      <c r="A40" s="23">
        <v>2007</v>
      </c>
      <c r="B40" s="23" t="s">
        <v>1886</v>
      </c>
      <c r="C40" s="22" t="s">
        <v>86</v>
      </c>
      <c r="D40" s="13" t="s">
        <v>3574</v>
      </c>
      <c r="E40" s="35">
        <v>7</v>
      </c>
    </row>
    <row r="41" spans="1:5">
      <c r="A41" s="23">
        <v>2007</v>
      </c>
      <c r="B41" s="23" t="s">
        <v>1886</v>
      </c>
      <c r="C41" s="22" t="s">
        <v>86</v>
      </c>
      <c r="D41" s="13" t="s">
        <v>3572</v>
      </c>
      <c r="E41" s="35">
        <v>15</v>
      </c>
    </row>
    <row r="42" spans="1:5">
      <c r="A42" s="23">
        <v>2007</v>
      </c>
      <c r="B42" s="23" t="s">
        <v>1886</v>
      </c>
      <c r="C42" s="22" t="s">
        <v>86</v>
      </c>
      <c r="D42" s="13" t="s">
        <v>3575</v>
      </c>
      <c r="E42" s="35">
        <v>1</v>
      </c>
    </row>
    <row r="43" spans="1:5">
      <c r="A43" s="23">
        <v>2007</v>
      </c>
      <c r="B43" s="23" t="s">
        <v>1886</v>
      </c>
      <c r="C43" s="22" t="s">
        <v>89</v>
      </c>
      <c r="D43" s="13" t="s">
        <v>3573</v>
      </c>
      <c r="E43" s="35">
        <v>14</v>
      </c>
    </row>
    <row r="44" spans="1:5">
      <c r="A44" s="23">
        <v>2007</v>
      </c>
      <c r="B44" s="23" t="s">
        <v>1886</v>
      </c>
      <c r="C44" s="22" t="s">
        <v>89</v>
      </c>
      <c r="D44" s="13" t="s">
        <v>3574</v>
      </c>
      <c r="E44" s="35">
        <v>6</v>
      </c>
    </row>
    <row r="45" spans="1:5">
      <c r="A45" s="23">
        <v>2007</v>
      </c>
      <c r="B45" s="23" t="s">
        <v>1886</v>
      </c>
      <c r="C45" s="22" t="s">
        <v>89</v>
      </c>
      <c r="D45" s="13" t="s">
        <v>3572</v>
      </c>
      <c r="E45" s="35">
        <v>9</v>
      </c>
    </row>
    <row r="46" spans="1:5">
      <c r="A46" s="23">
        <v>2007</v>
      </c>
      <c r="B46" s="23" t="s">
        <v>1886</v>
      </c>
      <c r="C46" s="22" t="s">
        <v>89</v>
      </c>
      <c r="D46" s="13" t="s">
        <v>3575</v>
      </c>
      <c r="E46" s="35">
        <v>2</v>
      </c>
    </row>
    <row r="47" spans="1:5">
      <c r="A47" s="23">
        <v>2007</v>
      </c>
      <c r="B47" s="23" t="s">
        <v>1886</v>
      </c>
      <c r="C47" s="22" t="s">
        <v>94</v>
      </c>
      <c r="D47" s="13" t="s">
        <v>3573</v>
      </c>
      <c r="E47" s="35">
        <v>20</v>
      </c>
    </row>
    <row r="48" spans="1:5">
      <c r="A48" s="23">
        <v>2007</v>
      </c>
      <c r="B48" s="23" t="s">
        <v>1886</v>
      </c>
      <c r="C48" s="22" t="s">
        <v>94</v>
      </c>
      <c r="D48" s="13" t="s">
        <v>3574</v>
      </c>
      <c r="E48" s="35">
        <v>4</v>
      </c>
    </row>
    <row r="49" spans="1:5">
      <c r="A49" s="23">
        <v>2007</v>
      </c>
      <c r="B49" s="23" t="s">
        <v>1886</v>
      </c>
      <c r="C49" s="22" t="s">
        <v>94</v>
      </c>
      <c r="D49" s="13" t="s">
        <v>3572</v>
      </c>
      <c r="E49" s="35">
        <v>2</v>
      </c>
    </row>
    <row r="50" spans="1:5">
      <c r="A50" s="23">
        <v>2007</v>
      </c>
      <c r="B50" s="23" t="s">
        <v>1886</v>
      </c>
      <c r="C50" s="22" t="s">
        <v>94</v>
      </c>
      <c r="D50" s="13" t="s">
        <v>3575</v>
      </c>
      <c r="E50" s="35">
        <v>5</v>
      </c>
    </row>
    <row r="51" spans="1:5">
      <c r="A51" s="23">
        <v>2007</v>
      </c>
      <c r="B51" s="23" t="s">
        <v>1886</v>
      </c>
      <c r="C51" s="22" t="s">
        <v>100</v>
      </c>
      <c r="D51" s="13" t="s">
        <v>3573</v>
      </c>
      <c r="E51" s="35">
        <v>8</v>
      </c>
    </row>
    <row r="52" spans="1:5">
      <c r="A52" s="23">
        <v>2007</v>
      </c>
      <c r="B52" s="23" t="s">
        <v>1886</v>
      </c>
      <c r="C52" s="22" t="s">
        <v>100</v>
      </c>
      <c r="D52" s="13" t="s">
        <v>3574</v>
      </c>
      <c r="E52" s="35">
        <v>7</v>
      </c>
    </row>
    <row r="53" spans="1:5">
      <c r="A53" s="23">
        <v>2007</v>
      </c>
      <c r="B53" s="23" t="s">
        <v>1886</v>
      </c>
      <c r="C53" s="22" t="s">
        <v>100</v>
      </c>
      <c r="D53" s="13" t="s">
        <v>3572</v>
      </c>
      <c r="E53" s="35">
        <v>8</v>
      </c>
    </row>
    <row r="54" spans="1:5">
      <c r="A54" s="23">
        <v>2007</v>
      </c>
      <c r="B54" s="23" t="s">
        <v>1886</v>
      </c>
      <c r="C54" s="22" t="s">
        <v>100</v>
      </c>
      <c r="D54" s="13" t="s">
        <v>3575</v>
      </c>
      <c r="E54" s="35">
        <v>3</v>
      </c>
    </row>
    <row r="55" spans="1:5">
      <c r="A55" s="23">
        <v>2007</v>
      </c>
      <c r="B55" s="23" t="s">
        <v>1886</v>
      </c>
      <c r="C55" s="22" t="s">
        <v>104</v>
      </c>
      <c r="D55" s="13" t="s">
        <v>3573</v>
      </c>
      <c r="E55" s="35">
        <v>39</v>
      </c>
    </row>
    <row r="56" spans="1:5">
      <c r="A56" s="23">
        <v>2007</v>
      </c>
      <c r="B56" s="23" t="s">
        <v>1886</v>
      </c>
      <c r="C56" s="22" t="s">
        <v>104</v>
      </c>
      <c r="D56" s="13" t="s">
        <v>3574</v>
      </c>
      <c r="E56" s="35">
        <v>19</v>
      </c>
    </row>
    <row r="57" spans="1:5">
      <c r="A57" s="23">
        <v>2007</v>
      </c>
      <c r="B57" s="23" t="s">
        <v>1886</v>
      </c>
      <c r="C57" s="22" t="s">
        <v>104</v>
      </c>
      <c r="D57" s="13" t="s">
        <v>3572</v>
      </c>
      <c r="E57" s="35">
        <v>23</v>
      </c>
    </row>
    <row r="58" spans="1:5">
      <c r="A58" s="23">
        <v>2007</v>
      </c>
      <c r="B58" s="23" t="s">
        <v>1886</v>
      </c>
      <c r="C58" s="22" t="s">
        <v>104</v>
      </c>
      <c r="D58" s="13" t="s">
        <v>3575</v>
      </c>
      <c r="E58" s="35">
        <v>5</v>
      </c>
    </row>
    <row r="59" spans="1:5">
      <c r="A59" s="23">
        <v>2007</v>
      </c>
      <c r="B59" s="23" t="s">
        <v>1886</v>
      </c>
      <c r="C59" s="22" t="s">
        <v>120</v>
      </c>
      <c r="D59" s="13" t="s">
        <v>3573</v>
      </c>
      <c r="E59" s="35">
        <v>86</v>
      </c>
    </row>
    <row r="60" spans="1:5">
      <c r="A60" s="23">
        <v>2007</v>
      </c>
      <c r="B60" s="23" t="s">
        <v>1886</v>
      </c>
      <c r="C60" s="22" t="s">
        <v>120</v>
      </c>
      <c r="D60" s="13" t="s">
        <v>3574</v>
      </c>
      <c r="E60" s="35">
        <v>47</v>
      </c>
    </row>
    <row r="61" spans="1:5">
      <c r="A61" s="23">
        <v>2007</v>
      </c>
      <c r="B61" s="23" t="s">
        <v>1886</v>
      </c>
      <c r="C61" s="22" t="s">
        <v>120</v>
      </c>
      <c r="D61" s="13" t="s">
        <v>3572</v>
      </c>
      <c r="E61" s="35">
        <v>87</v>
      </c>
    </row>
    <row r="62" spans="1:5">
      <c r="A62" s="23">
        <v>2007</v>
      </c>
      <c r="B62" s="23" t="s">
        <v>1886</v>
      </c>
      <c r="C62" s="22" t="s">
        <v>120</v>
      </c>
      <c r="D62" s="13" t="s">
        <v>3575</v>
      </c>
      <c r="E62" s="35">
        <v>32</v>
      </c>
    </row>
    <row r="63" spans="1:5">
      <c r="A63" s="23">
        <v>2007</v>
      </c>
      <c r="B63" s="23" t="s">
        <v>1886</v>
      </c>
      <c r="C63" s="22" t="s">
        <v>156</v>
      </c>
      <c r="D63" s="13" t="s">
        <v>3573</v>
      </c>
      <c r="E63" s="35">
        <v>117</v>
      </c>
    </row>
    <row r="64" spans="1:5">
      <c r="A64" s="23">
        <v>2007</v>
      </c>
      <c r="B64" s="23" t="s">
        <v>1886</v>
      </c>
      <c r="C64" s="22" t="s">
        <v>156</v>
      </c>
      <c r="D64" s="13" t="s">
        <v>3574</v>
      </c>
      <c r="E64" s="35">
        <v>10</v>
      </c>
    </row>
    <row r="65" spans="1:5">
      <c r="A65" s="23">
        <v>2007</v>
      </c>
      <c r="B65" s="23" t="s">
        <v>1886</v>
      </c>
      <c r="C65" s="22" t="s">
        <v>156</v>
      </c>
      <c r="D65" s="13" t="s">
        <v>3572</v>
      </c>
      <c r="E65" s="35">
        <v>64</v>
      </c>
    </row>
    <row r="66" spans="1:5">
      <c r="A66" s="23">
        <v>2007</v>
      </c>
      <c r="B66" s="23" t="s">
        <v>1886</v>
      </c>
      <c r="C66" s="22" t="s">
        <v>164</v>
      </c>
      <c r="D66" s="13" t="s">
        <v>3573</v>
      </c>
      <c r="E66" s="35">
        <v>34</v>
      </c>
    </row>
    <row r="67" spans="1:5">
      <c r="A67" s="23">
        <v>2007</v>
      </c>
      <c r="B67" s="23" t="s">
        <v>1886</v>
      </c>
      <c r="C67" s="22" t="s">
        <v>164</v>
      </c>
      <c r="D67" s="13" t="s">
        <v>3574</v>
      </c>
      <c r="E67" s="35">
        <v>5</v>
      </c>
    </row>
    <row r="68" spans="1:5">
      <c r="A68" s="23">
        <v>2007</v>
      </c>
      <c r="B68" s="23" t="s">
        <v>1886</v>
      </c>
      <c r="C68" s="22" t="s">
        <v>164</v>
      </c>
      <c r="D68" s="13" t="s">
        <v>3572</v>
      </c>
      <c r="E68" s="35">
        <v>10</v>
      </c>
    </row>
    <row r="69" spans="1:5">
      <c r="A69" s="23">
        <v>2007</v>
      </c>
      <c r="B69" s="23" t="s">
        <v>1886</v>
      </c>
      <c r="C69" s="22" t="s">
        <v>164</v>
      </c>
      <c r="D69" s="13" t="s">
        <v>3575</v>
      </c>
      <c r="E69" s="35">
        <v>1</v>
      </c>
    </row>
    <row r="70" spans="1:5">
      <c r="A70" s="23">
        <v>2007</v>
      </c>
      <c r="B70" s="23" t="s">
        <v>1886</v>
      </c>
      <c r="C70" s="22" t="s">
        <v>167</v>
      </c>
      <c r="D70" s="13" t="s">
        <v>3573</v>
      </c>
      <c r="E70" s="35">
        <v>38</v>
      </c>
    </row>
    <row r="71" spans="1:5">
      <c r="A71" s="23">
        <v>2007</v>
      </c>
      <c r="B71" s="23" t="s">
        <v>1886</v>
      </c>
      <c r="C71" s="22" t="s">
        <v>167</v>
      </c>
      <c r="D71" s="13" t="s">
        <v>3574</v>
      </c>
      <c r="E71" s="35">
        <v>10</v>
      </c>
    </row>
    <row r="72" spans="1:5">
      <c r="A72" s="23">
        <v>2007</v>
      </c>
      <c r="B72" s="23" t="s">
        <v>1886</v>
      </c>
      <c r="C72" s="22" t="s">
        <v>167</v>
      </c>
      <c r="D72" s="13" t="s">
        <v>3572</v>
      </c>
      <c r="E72" s="35">
        <v>22</v>
      </c>
    </row>
    <row r="73" spans="1:5">
      <c r="A73" s="23">
        <v>2007</v>
      </c>
      <c r="B73" s="23" t="s">
        <v>1886</v>
      </c>
      <c r="C73" s="22" t="s">
        <v>171</v>
      </c>
      <c r="D73" s="13" t="s">
        <v>3573</v>
      </c>
      <c r="E73" s="35">
        <v>4</v>
      </c>
    </row>
    <row r="74" spans="1:5">
      <c r="A74" s="23">
        <v>2007</v>
      </c>
      <c r="B74" s="23" t="s">
        <v>1886</v>
      </c>
      <c r="C74" s="22" t="s">
        <v>171</v>
      </c>
      <c r="D74" s="13" t="s">
        <v>3572</v>
      </c>
      <c r="E74" s="35">
        <v>2</v>
      </c>
    </row>
    <row r="75" spans="1:5">
      <c r="A75" s="23">
        <v>2007</v>
      </c>
      <c r="B75" s="23" t="s">
        <v>1886</v>
      </c>
      <c r="C75" s="22" t="s">
        <v>539</v>
      </c>
      <c r="D75" s="13" t="s">
        <v>3573</v>
      </c>
      <c r="E75" s="35">
        <v>1</v>
      </c>
    </row>
    <row r="76" spans="1:5">
      <c r="A76" s="23">
        <v>2007</v>
      </c>
      <c r="B76" s="23" t="s">
        <v>1886</v>
      </c>
      <c r="C76" s="22" t="s">
        <v>539</v>
      </c>
      <c r="D76" s="13" t="s">
        <v>3574</v>
      </c>
      <c r="E76" s="35">
        <v>3</v>
      </c>
    </row>
    <row r="77" spans="1:5">
      <c r="A77" s="23">
        <v>2007</v>
      </c>
      <c r="B77" s="23" t="s">
        <v>1886</v>
      </c>
      <c r="C77" s="22" t="s">
        <v>539</v>
      </c>
      <c r="D77" s="13" t="s">
        <v>3572</v>
      </c>
      <c r="E77" s="35">
        <v>3</v>
      </c>
    </row>
    <row r="78" spans="1:5">
      <c r="A78" s="23">
        <v>2007</v>
      </c>
      <c r="B78" s="23" t="s">
        <v>1886</v>
      </c>
      <c r="C78" s="22" t="s">
        <v>539</v>
      </c>
      <c r="D78" s="13" t="s">
        <v>3575</v>
      </c>
      <c r="E78" s="35">
        <v>1</v>
      </c>
    </row>
    <row r="79" spans="1:5">
      <c r="A79" s="23">
        <v>2008</v>
      </c>
      <c r="B79" s="23" t="s">
        <v>1886</v>
      </c>
      <c r="C79" s="22" t="s">
        <v>3586</v>
      </c>
      <c r="D79" s="13" t="s">
        <v>3573</v>
      </c>
      <c r="E79" s="35">
        <v>2</v>
      </c>
    </row>
    <row r="80" spans="1:5">
      <c r="A80" s="23">
        <v>2008</v>
      </c>
      <c r="B80" s="23" t="s">
        <v>1886</v>
      </c>
      <c r="C80" s="22" t="s">
        <v>3586</v>
      </c>
      <c r="D80" s="13" t="s">
        <v>3574</v>
      </c>
      <c r="E80" s="35">
        <v>5</v>
      </c>
    </row>
    <row r="81" spans="1:5">
      <c r="A81" s="23">
        <v>2008</v>
      </c>
      <c r="B81" s="23" t="s">
        <v>1886</v>
      </c>
      <c r="C81" s="22" t="s">
        <v>3586</v>
      </c>
      <c r="D81" s="13" t="s">
        <v>3572</v>
      </c>
      <c r="E81" s="35">
        <v>4</v>
      </c>
    </row>
    <row r="82" spans="1:5">
      <c r="A82" s="23">
        <v>2008</v>
      </c>
      <c r="B82" s="23" t="s">
        <v>1886</v>
      </c>
      <c r="C82" s="22" t="s">
        <v>5</v>
      </c>
      <c r="D82" s="13" t="s">
        <v>3573</v>
      </c>
      <c r="E82" s="35">
        <v>29</v>
      </c>
    </row>
    <row r="83" spans="1:5">
      <c r="A83" s="23">
        <v>2008</v>
      </c>
      <c r="B83" s="23" t="s">
        <v>1886</v>
      </c>
      <c r="C83" s="22" t="s">
        <v>5</v>
      </c>
      <c r="D83" s="13" t="s">
        <v>3574</v>
      </c>
      <c r="E83" s="35">
        <v>15</v>
      </c>
    </row>
    <row r="84" spans="1:5">
      <c r="A84" s="23">
        <v>2008</v>
      </c>
      <c r="B84" s="23" t="s">
        <v>1886</v>
      </c>
      <c r="C84" s="22" t="s">
        <v>5</v>
      </c>
      <c r="D84" s="13" t="s">
        <v>3572</v>
      </c>
      <c r="E84" s="35">
        <v>28</v>
      </c>
    </row>
    <row r="85" spans="1:5">
      <c r="A85" s="23">
        <v>2008</v>
      </c>
      <c r="B85" s="23" t="s">
        <v>1886</v>
      </c>
      <c r="C85" s="22" t="s">
        <v>5</v>
      </c>
      <c r="D85" s="13" t="s">
        <v>3575</v>
      </c>
      <c r="E85" s="35">
        <v>1</v>
      </c>
    </row>
    <row r="86" spans="1:5">
      <c r="A86" s="23">
        <v>2008</v>
      </c>
      <c r="B86" s="23" t="s">
        <v>1886</v>
      </c>
      <c r="C86" s="22" t="s">
        <v>10</v>
      </c>
      <c r="D86" s="13" t="s">
        <v>3573</v>
      </c>
      <c r="E86" s="35">
        <v>24</v>
      </c>
    </row>
    <row r="87" spans="1:5">
      <c r="A87" s="23">
        <v>2008</v>
      </c>
      <c r="B87" s="23" t="s">
        <v>1886</v>
      </c>
      <c r="C87" s="22" t="s">
        <v>10</v>
      </c>
      <c r="D87" s="13" t="s">
        <v>3574</v>
      </c>
      <c r="E87" s="35">
        <v>8</v>
      </c>
    </row>
    <row r="88" spans="1:5">
      <c r="A88" s="23">
        <v>2008</v>
      </c>
      <c r="B88" s="23" t="s">
        <v>1886</v>
      </c>
      <c r="C88" s="22" t="s">
        <v>10</v>
      </c>
      <c r="D88" s="13" t="s">
        <v>3572</v>
      </c>
      <c r="E88" s="35">
        <v>25</v>
      </c>
    </row>
    <row r="89" spans="1:5">
      <c r="A89" s="23">
        <v>2008</v>
      </c>
      <c r="B89" s="23" t="s">
        <v>1886</v>
      </c>
      <c r="C89" s="22" t="s">
        <v>10</v>
      </c>
      <c r="D89" s="13" t="s">
        <v>3575</v>
      </c>
      <c r="E89" s="35">
        <v>1</v>
      </c>
    </row>
    <row r="90" spans="1:5">
      <c r="A90" s="23">
        <v>2008</v>
      </c>
      <c r="B90" s="23" t="s">
        <v>1886</v>
      </c>
      <c r="C90" s="22" t="s">
        <v>14</v>
      </c>
      <c r="D90" s="13" t="s">
        <v>3573</v>
      </c>
      <c r="E90" s="35">
        <v>100</v>
      </c>
    </row>
    <row r="91" spans="1:5">
      <c r="A91" s="23">
        <v>2008</v>
      </c>
      <c r="B91" s="23" t="s">
        <v>1886</v>
      </c>
      <c r="C91" s="22" t="s">
        <v>14</v>
      </c>
      <c r="D91" s="13" t="s">
        <v>3574</v>
      </c>
      <c r="E91" s="35">
        <v>43</v>
      </c>
    </row>
    <row r="92" spans="1:5">
      <c r="A92" s="23">
        <v>2008</v>
      </c>
      <c r="B92" s="23" t="s">
        <v>1886</v>
      </c>
      <c r="C92" s="22" t="s">
        <v>14</v>
      </c>
      <c r="D92" s="13" t="s">
        <v>3572</v>
      </c>
      <c r="E92" s="35">
        <v>21</v>
      </c>
    </row>
    <row r="93" spans="1:5">
      <c r="A93" s="23">
        <v>2008</v>
      </c>
      <c r="B93" s="23" t="s">
        <v>1886</v>
      </c>
      <c r="C93" s="22" t="s">
        <v>14</v>
      </c>
      <c r="D93" s="13" t="s">
        <v>3575</v>
      </c>
      <c r="E93" s="35">
        <v>13</v>
      </c>
    </row>
    <row r="94" spans="1:5">
      <c r="A94" s="23">
        <v>2008</v>
      </c>
      <c r="B94" s="23" t="s">
        <v>1886</v>
      </c>
      <c r="C94" s="22" t="s">
        <v>23</v>
      </c>
      <c r="D94" s="13" t="s">
        <v>3573</v>
      </c>
      <c r="E94" s="35">
        <v>17</v>
      </c>
    </row>
    <row r="95" spans="1:5">
      <c r="A95" s="23">
        <v>2008</v>
      </c>
      <c r="B95" s="23" t="s">
        <v>1886</v>
      </c>
      <c r="C95" s="22" t="s">
        <v>23</v>
      </c>
      <c r="D95" s="13" t="s">
        <v>3574</v>
      </c>
      <c r="E95" s="35">
        <v>14</v>
      </c>
    </row>
    <row r="96" spans="1:5">
      <c r="A96" s="23">
        <v>2008</v>
      </c>
      <c r="B96" s="23" t="s">
        <v>1886</v>
      </c>
      <c r="C96" s="22" t="s">
        <v>23</v>
      </c>
      <c r="D96" s="13" t="s">
        <v>3572</v>
      </c>
      <c r="E96" s="35">
        <v>26</v>
      </c>
    </row>
    <row r="97" spans="1:5">
      <c r="A97" s="23">
        <v>2008</v>
      </c>
      <c r="B97" s="23" t="s">
        <v>1886</v>
      </c>
      <c r="C97" s="22" t="s">
        <v>23</v>
      </c>
      <c r="D97" s="13" t="s">
        <v>3575</v>
      </c>
      <c r="E97" s="35">
        <v>6</v>
      </c>
    </row>
    <row r="98" spans="1:5">
      <c r="A98" s="23">
        <v>2008</v>
      </c>
      <c r="B98" s="23" t="s">
        <v>1886</v>
      </c>
      <c r="C98" s="22" t="s">
        <v>41</v>
      </c>
      <c r="D98" s="13" t="s">
        <v>3573</v>
      </c>
      <c r="E98" s="35">
        <v>17</v>
      </c>
    </row>
    <row r="99" spans="1:5">
      <c r="A99" s="23">
        <v>2008</v>
      </c>
      <c r="B99" s="23" t="s">
        <v>1886</v>
      </c>
      <c r="C99" s="22" t="s">
        <v>41</v>
      </c>
      <c r="D99" s="13" t="s">
        <v>3574</v>
      </c>
      <c r="E99" s="35">
        <v>6</v>
      </c>
    </row>
    <row r="100" spans="1:5">
      <c r="A100" s="23">
        <v>2008</v>
      </c>
      <c r="B100" s="23" t="s">
        <v>1886</v>
      </c>
      <c r="C100" s="22" t="s">
        <v>41</v>
      </c>
      <c r="D100" s="13" t="s">
        <v>3572</v>
      </c>
      <c r="E100" s="35">
        <v>34</v>
      </c>
    </row>
    <row r="101" spans="1:5">
      <c r="A101" s="23">
        <v>2008</v>
      </c>
      <c r="B101" s="23" t="s">
        <v>1886</v>
      </c>
      <c r="C101" s="22" t="s">
        <v>41</v>
      </c>
      <c r="D101" s="13" t="s">
        <v>3575</v>
      </c>
      <c r="E101" s="35">
        <v>4</v>
      </c>
    </row>
    <row r="102" spans="1:5">
      <c r="A102" s="23">
        <v>2008</v>
      </c>
      <c r="B102" s="23" t="s">
        <v>1886</v>
      </c>
      <c r="C102" s="22" t="s">
        <v>60</v>
      </c>
      <c r="D102" s="13" t="s">
        <v>3573</v>
      </c>
      <c r="E102" s="35">
        <v>12</v>
      </c>
    </row>
    <row r="103" spans="1:5">
      <c r="A103" s="23">
        <v>2008</v>
      </c>
      <c r="B103" s="23" t="s">
        <v>1886</v>
      </c>
      <c r="C103" s="22" t="s">
        <v>60</v>
      </c>
      <c r="D103" s="13" t="s">
        <v>3574</v>
      </c>
      <c r="E103" s="35">
        <v>10</v>
      </c>
    </row>
    <row r="104" spans="1:5">
      <c r="A104" s="23">
        <v>2008</v>
      </c>
      <c r="B104" s="23" t="s">
        <v>1886</v>
      </c>
      <c r="C104" s="22" t="s">
        <v>60</v>
      </c>
      <c r="D104" s="13" t="s">
        <v>3572</v>
      </c>
      <c r="E104" s="35">
        <v>4</v>
      </c>
    </row>
    <row r="105" spans="1:5">
      <c r="A105" s="23">
        <v>2008</v>
      </c>
      <c r="B105" s="23" t="s">
        <v>1886</v>
      </c>
      <c r="C105" s="22" t="s">
        <v>60</v>
      </c>
      <c r="D105" s="13" t="s">
        <v>3575</v>
      </c>
      <c r="E105" s="35">
        <v>2</v>
      </c>
    </row>
    <row r="106" spans="1:5">
      <c r="A106" s="23">
        <v>2008</v>
      </c>
      <c r="B106" s="23" t="s">
        <v>1886</v>
      </c>
      <c r="C106" s="22" t="s">
        <v>70</v>
      </c>
      <c r="D106" s="13" t="s">
        <v>3573</v>
      </c>
      <c r="E106" s="35">
        <v>20</v>
      </c>
    </row>
    <row r="107" spans="1:5">
      <c r="A107" s="23">
        <v>2008</v>
      </c>
      <c r="B107" s="23" t="s">
        <v>1886</v>
      </c>
      <c r="C107" s="22" t="s">
        <v>70</v>
      </c>
      <c r="D107" s="13" t="s">
        <v>3574</v>
      </c>
      <c r="E107" s="35">
        <v>10</v>
      </c>
    </row>
    <row r="108" spans="1:5">
      <c r="A108" s="23">
        <v>2008</v>
      </c>
      <c r="B108" s="23" t="s">
        <v>1886</v>
      </c>
      <c r="C108" s="22" t="s">
        <v>70</v>
      </c>
      <c r="D108" s="13" t="s">
        <v>3572</v>
      </c>
      <c r="E108" s="35">
        <v>6</v>
      </c>
    </row>
    <row r="109" spans="1:5">
      <c r="A109" s="23">
        <v>2008</v>
      </c>
      <c r="B109" s="23" t="s">
        <v>1886</v>
      </c>
      <c r="C109" s="22" t="s">
        <v>70</v>
      </c>
      <c r="D109" s="13" t="s">
        <v>3575</v>
      </c>
      <c r="E109" s="35">
        <v>6</v>
      </c>
    </row>
    <row r="110" spans="1:5">
      <c r="A110" s="23">
        <v>2008</v>
      </c>
      <c r="B110" s="23" t="s">
        <v>1886</v>
      </c>
      <c r="C110" s="22" t="s">
        <v>76</v>
      </c>
      <c r="D110" s="13" t="s">
        <v>3573</v>
      </c>
      <c r="E110" s="35">
        <v>36</v>
      </c>
    </row>
    <row r="111" spans="1:5">
      <c r="A111" s="23">
        <v>2008</v>
      </c>
      <c r="B111" s="23" t="s">
        <v>1886</v>
      </c>
      <c r="C111" s="22" t="s">
        <v>76</v>
      </c>
      <c r="D111" s="13" t="s">
        <v>3574</v>
      </c>
      <c r="E111" s="35">
        <v>8</v>
      </c>
    </row>
    <row r="112" spans="1:5">
      <c r="A112" s="23">
        <v>2008</v>
      </c>
      <c r="B112" s="23" t="s">
        <v>1886</v>
      </c>
      <c r="C112" s="22" t="s">
        <v>76</v>
      </c>
      <c r="D112" s="13" t="s">
        <v>3572</v>
      </c>
      <c r="E112" s="35">
        <v>25</v>
      </c>
    </row>
    <row r="113" spans="1:5">
      <c r="A113" s="23">
        <v>2008</v>
      </c>
      <c r="B113" s="23" t="s">
        <v>1886</v>
      </c>
      <c r="C113" s="22" t="s">
        <v>76</v>
      </c>
      <c r="D113" s="13" t="s">
        <v>3575</v>
      </c>
      <c r="E113" s="35">
        <v>1</v>
      </c>
    </row>
    <row r="114" spans="1:5">
      <c r="A114" s="23">
        <v>2008</v>
      </c>
      <c r="B114" s="23" t="s">
        <v>1886</v>
      </c>
      <c r="C114" s="22" t="s">
        <v>83</v>
      </c>
      <c r="D114" s="13" t="s">
        <v>3573</v>
      </c>
      <c r="E114" s="35">
        <v>2</v>
      </c>
    </row>
    <row r="115" spans="1:5">
      <c r="A115" s="23">
        <v>2008</v>
      </c>
      <c r="B115" s="23" t="s">
        <v>1886</v>
      </c>
      <c r="C115" s="22" t="s">
        <v>83</v>
      </c>
      <c r="D115" s="13" t="s">
        <v>3574</v>
      </c>
      <c r="E115" s="35">
        <v>1</v>
      </c>
    </row>
    <row r="116" spans="1:5">
      <c r="A116" s="23">
        <v>2008</v>
      </c>
      <c r="B116" s="23" t="s">
        <v>1886</v>
      </c>
      <c r="C116" s="22" t="s">
        <v>86</v>
      </c>
      <c r="D116" s="13" t="s">
        <v>3573</v>
      </c>
      <c r="E116" s="35">
        <v>25</v>
      </c>
    </row>
    <row r="117" spans="1:5">
      <c r="A117" s="23">
        <v>2008</v>
      </c>
      <c r="B117" s="23" t="s">
        <v>1886</v>
      </c>
      <c r="C117" s="22" t="s">
        <v>86</v>
      </c>
      <c r="D117" s="13" t="s">
        <v>3574</v>
      </c>
      <c r="E117" s="35">
        <v>8</v>
      </c>
    </row>
    <row r="118" spans="1:5">
      <c r="A118" s="23">
        <v>2008</v>
      </c>
      <c r="B118" s="23" t="s">
        <v>1886</v>
      </c>
      <c r="C118" s="22" t="s">
        <v>86</v>
      </c>
      <c r="D118" s="13" t="s">
        <v>3572</v>
      </c>
      <c r="E118" s="35">
        <v>12</v>
      </c>
    </row>
    <row r="119" spans="1:5">
      <c r="A119" s="23">
        <v>2008</v>
      </c>
      <c r="B119" s="23" t="s">
        <v>1886</v>
      </c>
      <c r="C119" s="22" t="s">
        <v>89</v>
      </c>
      <c r="D119" s="13" t="s">
        <v>3573</v>
      </c>
      <c r="E119" s="35">
        <v>11</v>
      </c>
    </row>
    <row r="120" spans="1:5">
      <c r="A120" s="23">
        <v>2008</v>
      </c>
      <c r="B120" s="23" t="s">
        <v>1886</v>
      </c>
      <c r="C120" s="22" t="s">
        <v>89</v>
      </c>
      <c r="D120" s="13" t="s">
        <v>3574</v>
      </c>
      <c r="E120" s="35">
        <v>7</v>
      </c>
    </row>
    <row r="121" spans="1:5">
      <c r="A121" s="23">
        <v>2008</v>
      </c>
      <c r="B121" s="23" t="s">
        <v>1886</v>
      </c>
      <c r="C121" s="22" t="s">
        <v>89</v>
      </c>
      <c r="D121" s="13" t="s">
        <v>3572</v>
      </c>
      <c r="E121" s="35">
        <v>11</v>
      </c>
    </row>
    <row r="122" spans="1:5">
      <c r="A122" s="23">
        <v>2008</v>
      </c>
      <c r="B122" s="23" t="s">
        <v>1886</v>
      </c>
      <c r="C122" s="22" t="s">
        <v>89</v>
      </c>
      <c r="D122" s="13" t="s">
        <v>3575</v>
      </c>
      <c r="E122" s="35">
        <v>2</v>
      </c>
    </row>
    <row r="123" spans="1:5">
      <c r="A123" s="23">
        <v>2008</v>
      </c>
      <c r="B123" s="23" t="s">
        <v>1886</v>
      </c>
      <c r="C123" s="22" t="s">
        <v>94</v>
      </c>
      <c r="D123" s="13" t="s">
        <v>3573</v>
      </c>
      <c r="E123" s="35">
        <v>20</v>
      </c>
    </row>
    <row r="124" spans="1:5">
      <c r="A124" s="23">
        <v>2008</v>
      </c>
      <c r="B124" s="23" t="s">
        <v>1886</v>
      </c>
      <c r="C124" s="22" t="s">
        <v>94</v>
      </c>
      <c r="D124" s="13" t="s">
        <v>3574</v>
      </c>
      <c r="E124" s="35">
        <v>7</v>
      </c>
    </row>
    <row r="125" spans="1:5">
      <c r="A125" s="23">
        <v>2008</v>
      </c>
      <c r="B125" s="23" t="s">
        <v>1886</v>
      </c>
      <c r="C125" s="22" t="s">
        <v>94</v>
      </c>
      <c r="D125" s="13" t="s">
        <v>3572</v>
      </c>
      <c r="E125" s="35">
        <v>1</v>
      </c>
    </row>
    <row r="126" spans="1:5">
      <c r="A126" s="23">
        <v>2008</v>
      </c>
      <c r="B126" s="23" t="s">
        <v>1886</v>
      </c>
      <c r="C126" s="22" t="s">
        <v>94</v>
      </c>
      <c r="D126" s="13" t="s">
        <v>3575</v>
      </c>
      <c r="E126" s="35">
        <v>5</v>
      </c>
    </row>
    <row r="127" spans="1:5">
      <c r="A127" s="23">
        <v>2008</v>
      </c>
      <c r="B127" s="23" t="s">
        <v>1886</v>
      </c>
      <c r="C127" s="22" t="s">
        <v>100</v>
      </c>
      <c r="D127" s="13" t="s">
        <v>3573</v>
      </c>
      <c r="E127" s="35">
        <v>10</v>
      </c>
    </row>
    <row r="128" spans="1:5">
      <c r="A128" s="23">
        <v>2008</v>
      </c>
      <c r="B128" s="23" t="s">
        <v>1886</v>
      </c>
      <c r="C128" s="22" t="s">
        <v>100</v>
      </c>
      <c r="D128" s="13" t="s">
        <v>3574</v>
      </c>
      <c r="E128" s="35">
        <v>7</v>
      </c>
    </row>
    <row r="129" spans="1:5">
      <c r="A129" s="23">
        <v>2008</v>
      </c>
      <c r="B129" s="23" t="s">
        <v>1886</v>
      </c>
      <c r="C129" s="22" t="s">
        <v>100</v>
      </c>
      <c r="D129" s="13" t="s">
        <v>3572</v>
      </c>
      <c r="E129" s="35">
        <v>6</v>
      </c>
    </row>
    <row r="130" spans="1:5">
      <c r="A130" s="23">
        <v>2008</v>
      </c>
      <c r="B130" s="23" t="s">
        <v>1886</v>
      </c>
      <c r="C130" s="22" t="s">
        <v>100</v>
      </c>
      <c r="D130" s="13" t="s">
        <v>3575</v>
      </c>
      <c r="E130" s="35">
        <v>3</v>
      </c>
    </row>
    <row r="131" spans="1:5">
      <c r="A131" s="23">
        <v>2008</v>
      </c>
      <c r="B131" s="23" t="s">
        <v>1886</v>
      </c>
      <c r="C131" s="22" t="s">
        <v>104</v>
      </c>
      <c r="D131" s="13" t="s">
        <v>3573</v>
      </c>
      <c r="E131" s="35">
        <v>43</v>
      </c>
    </row>
    <row r="132" spans="1:5">
      <c r="A132" s="23">
        <v>2008</v>
      </c>
      <c r="B132" s="23" t="s">
        <v>1886</v>
      </c>
      <c r="C132" s="22" t="s">
        <v>104</v>
      </c>
      <c r="D132" s="13" t="s">
        <v>3574</v>
      </c>
      <c r="E132" s="35">
        <v>15</v>
      </c>
    </row>
    <row r="133" spans="1:5">
      <c r="A133" s="23">
        <v>2008</v>
      </c>
      <c r="B133" s="23" t="s">
        <v>1886</v>
      </c>
      <c r="C133" s="22" t="s">
        <v>104</v>
      </c>
      <c r="D133" s="13" t="s">
        <v>3572</v>
      </c>
      <c r="E133" s="35">
        <v>19</v>
      </c>
    </row>
    <row r="134" spans="1:5">
      <c r="A134" s="23">
        <v>2008</v>
      </c>
      <c r="B134" s="23" t="s">
        <v>1886</v>
      </c>
      <c r="C134" s="22" t="s">
        <v>104</v>
      </c>
      <c r="D134" s="13" t="s">
        <v>3575</v>
      </c>
      <c r="E134" s="35">
        <v>7</v>
      </c>
    </row>
    <row r="135" spans="1:5">
      <c r="A135" s="23">
        <v>2008</v>
      </c>
      <c r="B135" s="23" t="s">
        <v>1886</v>
      </c>
      <c r="C135" s="22" t="s">
        <v>120</v>
      </c>
      <c r="D135" s="13" t="s">
        <v>3573</v>
      </c>
      <c r="E135" s="35">
        <v>100</v>
      </c>
    </row>
    <row r="136" spans="1:5">
      <c r="A136" s="23">
        <v>2008</v>
      </c>
      <c r="B136" s="23" t="s">
        <v>1886</v>
      </c>
      <c r="C136" s="22" t="s">
        <v>120</v>
      </c>
      <c r="D136" s="13" t="s">
        <v>3574</v>
      </c>
      <c r="E136" s="35">
        <v>39</v>
      </c>
    </row>
    <row r="137" spans="1:5">
      <c r="A137" s="23">
        <v>2008</v>
      </c>
      <c r="B137" s="23" t="s">
        <v>1886</v>
      </c>
      <c r="C137" s="22" t="s">
        <v>120</v>
      </c>
      <c r="D137" s="13" t="s">
        <v>3572</v>
      </c>
      <c r="E137" s="35">
        <v>71</v>
      </c>
    </row>
    <row r="138" spans="1:5">
      <c r="A138" s="23">
        <v>2008</v>
      </c>
      <c r="B138" s="23" t="s">
        <v>1886</v>
      </c>
      <c r="C138" s="22" t="s">
        <v>120</v>
      </c>
      <c r="D138" s="13" t="s">
        <v>3575</v>
      </c>
      <c r="E138" s="35">
        <v>30</v>
      </c>
    </row>
    <row r="139" spans="1:5">
      <c r="A139" s="23">
        <v>2008</v>
      </c>
      <c r="B139" s="23" t="s">
        <v>1886</v>
      </c>
      <c r="C139" s="22" t="s">
        <v>156</v>
      </c>
      <c r="D139" s="13" t="s">
        <v>3573</v>
      </c>
      <c r="E139" s="35">
        <v>115</v>
      </c>
    </row>
    <row r="140" spans="1:5">
      <c r="A140" s="23">
        <v>2008</v>
      </c>
      <c r="B140" s="23" t="s">
        <v>1886</v>
      </c>
      <c r="C140" s="22" t="s">
        <v>156</v>
      </c>
      <c r="D140" s="13" t="s">
        <v>3574</v>
      </c>
      <c r="E140" s="35">
        <v>7</v>
      </c>
    </row>
    <row r="141" spans="1:5">
      <c r="A141" s="23">
        <v>2008</v>
      </c>
      <c r="B141" s="23" t="s">
        <v>1886</v>
      </c>
      <c r="C141" s="22" t="s">
        <v>156</v>
      </c>
      <c r="D141" s="13" t="s">
        <v>3572</v>
      </c>
      <c r="E141" s="35">
        <v>68</v>
      </c>
    </row>
    <row r="142" spans="1:5">
      <c r="A142" s="23">
        <v>2008</v>
      </c>
      <c r="B142" s="23" t="s">
        <v>1886</v>
      </c>
      <c r="C142" s="22" t="s">
        <v>164</v>
      </c>
      <c r="D142" s="13" t="s">
        <v>3573</v>
      </c>
      <c r="E142" s="35">
        <v>34</v>
      </c>
    </row>
    <row r="143" spans="1:5">
      <c r="A143" s="23">
        <v>2008</v>
      </c>
      <c r="B143" s="23" t="s">
        <v>1886</v>
      </c>
      <c r="C143" s="22" t="s">
        <v>164</v>
      </c>
      <c r="D143" s="13" t="s">
        <v>3574</v>
      </c>
      <c r="E143" s="35">
        <v>7</v>
      </c>
    </row>
    <row r="144" spans="1:5">
      <c r="A144" s="23">
        <v>2008</v>
      </c>
      <c r="B144" s="23" t="s">
        <v>1886</v>
      </c>
      <c r="C144" s="22" t="s">
        <v>164</v>
      </c>
      <c r="D144" s="13" t="s">
        <v>3572</v>
      </c>
      <c r="E144" s="35">
        <v>7</v>
      </c>
    </row>
    <row r="145" spans="1:5">
      <c r="A145" s="23">
        <v>2008</v>
      </c>
      <c r="B145" s="23" t="s">
        <v>1886</v>
      </c>
      <c r="C145" s="22" t="s">
        <v>164</v>
      </c>
      <c r="D145" s="13" t="s">
        <v>3575</v>
      </c>
      <c r="E145" s="35">
        <v>2</v>
      </c>
    </row>
    <row r="146" spans="1:5">
      <c r="A146" s="23">
        <v>2008</v>
      </c>
      <c r="B146" s="23" t="s">
        <v>1886</v>
      </c>
      <c r="C146" s="22" t="s">
        <v>167</v>
      </c>
      <c r="D146" s="13" t="s">
        <v>3573</v>
      </c>
      <c r="E146" s="35">
        <v>36</v>
      </c>
    </row>
    <row r="147" spans="1:5">
      <c r="A147" s="23">
        <v>2008</v>
      </c>
      <c r="B147" s="23" t="s">
        <v>1886</v>
      </c>
      <c r="C147" s="22" t="s">
        <v>167</v>
      </c>
      <c r="D147" s="13" t="s">
        <v>3574</v>
      </c>
      <c r="E147" s="35">
        <v>9</v>
      </c>
    </row>
    <row r="148" spans="1:5">
      <c r="A148" s="23">
        <v>2008</v>
      </c>
      <c r="B148" s="23" t="s">
        <v>1886</v>
      </c>
      <c r="C148" s="22" t="s">
        <v>167</v>
      </c>
      <c r="D148" s="13" t="s">
        <v>3572</v>
      </c>
      <c r="E148" s="35">
        <v>21</v>
      </c>
    </row>
    <row r="149" spans="1:5">
      <c r="A149" s="23">
        <v>2008</v>
      </c>
      <c r="B149" s="23" t="s">
        <v>1886</v>
      </c>
      <c r="C149" s="22" t="s">
        <v>171</v>
      </c>
      <c r="D149" s="13" t="s">
        <v>3573</v>
      </c>
      <c r="E149" s="35">
        <v>3</v>
      </c>
    </row>
    <row r="150" spans="1:5">
      <c r="A150" s="23">
        <v>2008</v>
      </c>
      <c r="B150" s="23" t="s">
        <v>1886</v>
      </c>
      <c r="C150" s="22" t="s">
        <v>171</v>
      </c>
      <c r="D150" s="13" t="s">
        <v>3574</v>
      </c>
      <c r="E150" s="35">
        <v>1</v>
      </c>
    </row>
    <row r="151" spans="1:5">
      <c r="A151" s="23">
        <v>2008</v>
      </c>
      <c r="B151" s="23" t="s">
        <v>1886</v>
      </c>
      <c r="C151" s="22" t="s">
        <v>171</v>
      </c>
      <c r="D151" s="13" t="s">
        <v>3572</v>
      </c>
      <c r="E151" s="35">
        <v>2</v>
      </c>
    </row>
    <row r="152" spans="1:5">
      <c r="A152" s="23">
        <v>2008</v>
      </c>
      <c r="B152" s="23" t="s">
        <v>1886</v>
      </c>
      <c r="C152" s="22" t="s">
        <v>539</v>
      </c>
      <c r="D152" s="13" t="s">
        <v>3573</v>
      </c>
      <c r="E152" s="35">
        <v>1</v>
      </c>
    </row>
    <row r="153" spans="1:5">
      <c r="A153" s="23">
        <v>2008</v>
      </c>
      <c r="B153" s="23" t="s">
        <v>1886</v>
      </c>
      <c r="C153" s="22" t="s">
        <v>539</v>
      </c>
      <c r="D153" s="13" t="s">
        <v>3574</v>
      </c>
      <c r="E153" s="35">
        <v>3</v>
      </c>
    </row>
    <row r="154" spans="1:5">
      <c r="A154" s="23">
        <v>2008</v>
      </c>
      <c r="B154" s="23" t="s">
        <v>1886</v>
      </c>
      <c r="C154" s="22" t="s">
        <v>539</v>
      </c>
      <c r="D154" s="13" t="s">
        <v>3572</v>
      </c>
      <c r="E154" s="35">
        <v>3</v>
      </c>
    </row>
    <row r="155" spans="1:5">
      <c r="A155" s="23">
        <v>2008</v>
      </c>
      <c r="B155" s="23" t="s">
        <v>1886</v>
      </c>
      <c r="C155" s="22" t="s">
        <v>539</v>
      </c>
      <c r="D155" s="13" t="s">
        <v>3575</v>
      </c>
      <c r="E155" s="35">
        <v>1</v>
      </c>
    </row>
    <row r="156" spans="1:5">
      <c r="A156" s="23">
        <v>2008</v>
      </c>
      <c r="B156" s="23" t="s">
        <v>514</v>
      </c>
      <c r="C156" s="22" t="s">
        <v>23</v>
      </c>
      <c r="D156" s="13" t="s">
        <v>3573</v>
      </c>
      <c r="E156" s="35">
        <v>23</v>
      </c>
    </row>
    <row r="157" spans="1:5">
      <c r="A157" s="23">
        <v>2008</v>
      </c>
      <c r="B157" s="23" t="s">
        <v>514</v>
      </c>
      <c r="C157" s="22" t="s">
        <v>23</v>
      </c>
      <c r="D157" s="13" t="s">
        <v>3574</v>
      </c>
      <c r="E157" s="35">
        <v>6</v>
      </c>
    </row>
    <row r="158" spans="1:5">
      <c r="A158" s="23">
        <v>2008</v>
      </c>
      <c r="B158" s="23" t="s">
        <v>514</v>
      </c>
      <c r="C158" s="22" t="s">
        <v>23</v>
      </c>
      <c r="D158" s="13" t="s">
        <v>3572</v>
      </c>
      <c r="E158" s="35">
        <v>27</v>
      </c>
    </row>
    <row r="159" spans="1:5">
      <c r="A159" s="23">
        <v>2008</v>
      </c>
      <c r="B159" s="23" t="s">
        <v>514</v>
      </c>
      <c r="C159" s="22" t="s">
        <v>23</v>
      </c>
      <c r="D159" s="13" t="s">
        <v>3575</v>
      </c>
      <c r="E159" s="35">
        <v>1</v>
      </c>
    </row>
    <row r="160" spans="1:5">
      <c r="A160" s="23">
        <v>2008</v>
      </c>
      <c r="B160" s="23" t="s">
        <v>514</v>
      </c>
      <c r="C160" s="22" t="s">
        <v>185</v>
      </c>
      <c r="D160" s="13" t="s">
        <v>3573</v>
      </c>
      <c r="E160" s="35">
        <v>50</v>
      </c>
    </row>
    <row r="161" spans="1:5">
      <c r="A161" s="23">
        <v>2008</v>
      </c>
      <c r="B161" s="23" t="s">
        <v>514</v>
      </c>
      <c r="C161" s="22" t="s">
        <v>185</v>
      </c>
      <c r="D161" s="13" t="s">
        <v>3574</v>
      </c>
      <c r="E161" s="35">
        <v>9</v>
      </c>
    </row>
    <row r="162" spans="1:5">
      <c r="A162" s="23">
        <v>2008</v>
      </c>
      <c r="B162" s="23" t="s">
        <v>514</v>
      </c>
      <c r="C162" s="22" t="s">
        <v>185</v>
      </c>
      <c r="D162" s="13" t="s">
        <v>3572</v>
      </c>
      <c r="E162" s="35">
        <v>37</v>
      </c>
    </row>
    <row r="163" spans="1:5">
      <c r="A163" s="23">
        <v>2008</v>
      </c>
      <c r="B163" s="23" t="s">
        <v>514</v>
      </c>
      <c r="C163" s="22" t="s">
        <v>185</v>
      </c>
      <c r="D163" s="13" t="s">
        <v>3575</v>
      </c>
      <c r="E163" s="35">
        <v>3</v>
      </c>
    </row>
    <row r="164" spans="1:5">
      <c r="A164" s="23">
        <v>2008</v>
      </c>
      <c r="B164" s="23" t="s">
        <v>514</v>
      </c>
      <c r="C164" s="22" t="s">
        <v>3925</v>
      </c>
      <c r="D164" s="13" t="s">
        <v>3573</v>
      </c>
      <c r="E164" s="35">
        <v>38</v>
      </c>
    </row>
    <row r="165" spans="1:5">
      <c r="A165" s="23">
        <v>2008</v>
      </c>
      <c r="B165" s="23" t="s">
        <v>514</v>
      </c>
      <c r="C165" s="22" t="s">
        <v>3925</v>
      </c>
      <c r="D165" s="13" t="s">
        <v>3574</v>
      </c>
      <c r="E165" s="35">
        <v>18</v>
      </c>
    </row>
    <row r="166" spans="1:5">
      <c r="A166" s="23">
        <v>2008</v>
      </c>
      <c r="B166" s="23" t="s">
        <v>514</v>
      </c>
      <c r="C166" s="22" t="s">
        <v>3925</v>
      </c>
      <c r="D166" s="13" t="s">
        <v>3572</v>
      </c>
      <c r="E166" s="35">
        <v>16</v>
      </c>
    </row>
    <row r="167" spans="1:5">
      <c r="A167" s="23">
        <v>2008</v>
      </c>
      <c r="B167" s="23" t="s">
        <v>514</v>
      </c>
      <c r="C167" s="22" t="s">
        <v>3925</v>
      </c>
      <c r="D167" s="13" t="s">
        <v>3575</v>
      </c>
      <c r="E167" s="35">
        <v>6</v>
      </c>
    </row>
    <row r="168" spans="1:5">
      <c r="A168" s="23">
        <v>2009</v>
      </c>
      <c r="B168" s="23" t="s">
        <v>1886</v>
      </c>
      <c r="C168" s="22" t="s">
        <v>3586</v>
      </c>
      <c r="D168" s="13" t="s">
        <v>3573</v>
      </c>
      <c r="E168" s="35">
        <v>1</v>
      </c>
    </row>
    <row r="169" spans="1:5">
      <c r="A169" s="23">
        <v>2009</v>
      </c>
      <c r="B169" s="23" t="s">
        <v>1886</v>
      </c>
      <c r="C169" s="22" t="s">
        <v>3586</v>
      </c>
      <c r="D169" s="13" t="s">
        <v>3574</v>
      </c>
      <c r="E169" s="35">
        <v>4</v>
      </c>
    </row>
    <row r="170" spans="1:5">
      <c r="A170" s="23">
        <v>2009</v>
      </c>
      <c r="B170" s="23" t="s">
        <v>1886</v>
      </c>
      <c r="C170" s="22" t="s">
        <v>3586</v>
      </c>
      <c r="D170" s="13" t="s">
        <v>3572</v>
      </c>
      <c r="E170" s="35">
        <v>6</v>
      </c>
    </row>
    <row r="171" spans="1:5">
      <c r="A171" s="23">
        <v>2009</v>
      </c>
      <c r="B171" s="23" t="s">
        <v>1886</v>
      </c>
      <c r="C171" s="22" t="s">
        <v>5</v>
      </c>
      <c r="D171" s="13" t="s">
        <v>3573</v>
      </c>
      <c r="E171" s="35">
        <v>31</v>
      </c>
    </row>
    <row r="172" spans="1:5">
      <c r="A172" s="23">
        <v>2009</v>
      </c>
      <c r="B172" s="23" t="s">
        <v>1886</v>
      </c>
      <c r="C172" s="22" t="s">
        <v>5</v>
      </c>
      <c r="D172" s="13" t="s">
        <v>3574</v>
      </c>
      <c r="E172" s="35">
        <v>15</v>
      </c>
    </row>
    <row r="173" spans="1:5">
      <c r="A173" s="23">
        <v>2009</v>
      </c>
      <c r="B173" s="23" t="s">
        <v>1886</v>
      </c>
      <c r="C173" s="22" t="s">
        <v>5</v>
      </c>
      <c r="D173" s="13" t="s">
        <v>3572</v>
      </c>
      <c r="E173" s="35">
        <v>22</v>
      </c>
    </row>
    <row r="174" spans="1:5">
      <c r="A174" s="23">
        <v>2009</v>
      </c>
      <c r="B174" s="23" t="s">
        <v>1886</v>
      </c>
      <c r="C174" s="22" t="s">
        <v>5</v>
      </c>
      <c r="D174" s="13" t="s">
        <v>3575</v>
      </c>
      <c r="E174" s="35">
        <v>1</v>
      </c>
    </row>
    <row r="175" spans="1:5">
      <c r="A175" s="23">
        <v>2009</v>
      </c>
      <c r="B175" s="23" t="s">
        <v>1886</v>
      </c>
      <c r="C175" s="22" t="s">
        <v>10</v>
      </c>
      <c r="D175" s="13" t="s">
        <v>3573</v>
      </c>
      <c r="E175" s="35">
        <v>26</v>
      </c>
    </row>
    <row r="176" spans="1:5">
      <c r="A176" s="23">
        <v>2009</v>
      </c>
      <c r="B176" s="23" t="s">
        <v>1886</v>
      </c>
      <c r="C176" s="22" t="s">
        <v>10</v>
      </c>
      <c r="D176" s="13" t="s">
        <v>3574</v>
      </c>
      <c r="E176" s="35">
        <v>9</v>
      </c>
    </row>
    <row r="177" spans="1:5">
      <c r="A177" s="23">
        <v>2009</v>
      </c>
      <c r="B177" s="23" t="s">
        <v>1886</v>
      </c>
      <c r="C177" s="22" t="s">
        <v>10</v>
      </c>
      <c r="D177" s="13" t="s">
        <v>3572</v>
      </c>
      <c r="E177" s="35">
        <v>23</v>
      </c>
    </row>
    <row r="178" spans="1:5">
      <c r="A178" s="23">
        <v>2009</v>
      </c>
      <c r="B178" s="23" t="s">
        <v>1886</v>
      </c>
      <c r="C178" s="22" t="s">
        <v>10</v>
      </c>
      <c r="D178" s="13" t="s">
        <v>3575</v>
      </c>
      <c r="E178" s="35">
        <v>1</v>
      </c>
    </row>
    <row r="179" spans="1:5">
      <c r="A179" s="23">
        <v>2009</v>
      </c>
      <c r="B179" s="23" t="s">
        <v>1886</v>
      </c>
      <c r="C179" s="22" t="s">
        <v>14</v>
      </c>
      <c r="D179" s="13" t="s">
        <v>3573</v>
      </c>
      <c r="E179" s="35">
        <v>92</v>
      </c>
    </row>
    <row r="180" spans="1:5">
      <c r="A180" s="23">
        <v>2009</v>
      </c>
      <c r="B180" s="23" t="s">
        <v>1886</v>
      </c>
      <c r="C180" s="22" t="s">
        <v>14</v>
      </c>
      <c r="D180" s="13" t="s">
        <v>3574</v>
      </c>
      <c r="E180" s="35">
        <v>47</v>
      </c>
    </row>
    <row r="181" spans="1:5">
      <c r="A181" s="23">
        <v>2009</v>
      </c>
      <c r="B181" s="23" t="s">
        <v>1886</v>
      </c>
      <c r="C181" s="22" t="s">
        <v>14</v>
      </c>
      <c r="D181" s="13" t="s">
        <v>3572</v>
      </c>
      <c r="E181" s="35">
        <v>21</v>
      </c>
    </row>
    <row r="182" spans="1:5">
      <c r="A182" s="23">
        <v>2009</v>
      </c>
      <c r="B182" s="23" t="s">
        <v>1886</v>
      </c>
      <c r="C182" s="22" t="s">
        <v>14</v>
      </c>
      <c r="D182" s="13" t="s">
        <v>3575</v>
      </c>
      <c r="E182" s="35">
        <v>12</v>
      </c>
    </row>
    <row r="183" spans="1:5">
      <c r="A183" s="23">
        <v>2009</v>
      </c>
      <c r="B183" s="23" t="s">
        <v>1886</v>
      </c>
      <c r="C183" s="22" t="s">
        <v>23</v>
      </c>
      <c r="D183" s="13" t="s">
        <v>3573</v>
      </c>
      <c r="E183" s="35">
        <v>23</v>
      </c>
    </row>
    <row r="184" spans="1:5">
      <c r="A184" s="23">
        <v>2009</v>
      </c>
      <c r="B184" s="23" t="s">
        <v>1886</v>
      </c>
      <c r="C184" s="22" t="s">
        <v>23</v>
      </c>
      <c r="D184" s="13" t="s">
        <v>3574</v>
      </c>
      <c r="E184" s="35">
        <v>18</v>
      </c>
    </row>
    <row r="185" spans="1:5">
      <c r="A185" s="23">
        <v>2009</v>
      </c>
      <c r="B185" s="23" t="s">
        <v>1886</v>
      </c>
      <c r="C185" s="22" t="s">
        <v>23</v>
      </c>
      <c r="D185" s="13" t="s">
        <v>3572</v>
      </c>
      <c r="E185" s="35">
        <v>19</v>
      </c>
    </row>
    <row r="186" spans="1:5">
      <c r="A186" s="23">
        <v>2009</v>
      </c>
      <c r="B186" s="23" t="s">
        <v>1886</v>
      </c>
      <c r="C186" s="22" t="s">
        <v>23</v>
      </c>
      <c r="D186" s="13" t="s">
        <v>3575</v>
      </c>
      <c r="E186" s="35">
        <v>4</v>
      </c>
    </row>
    <row r="187" spans="1:5">
      <c r="A187" s="23">
        <v>2009</v>
      </c>
      <c r="B187" s="23" t="s">
        <v>1886</v>
      </c>
      <c r="C187" s="22" t="s">
        <v>41</v>
      </c>
      <c r="D187" s="13" t="s">
        <v>3573</v>
      </c>
      <c r="E187" s="35">
        <v>16</v>
      </c>
    </row>
    <row r="188" spans="1:5">
      <c r="A188" s="23">
        <v>2009</v>
      </c>
      <c r="B188" s="23" t="s">
        <v>1886</v>
      </c>
      <c r="C188" s="22" t="s">
        <v>41</v>
      </c>
      <c r="D188" s="13" t="s">
        <v>3574</v>
      </c>
      <c r="E188" s="35">
        <v>7</v>
      </c>
    </row>
    <row r="189" spans="1:5">
      <c r="A189" s="23">
        <v>2009</v>
      </c>
      <c r="B189" s="23" t="s">
        <v>1886</v>
      </c>
      <c r="C189" s="22" t="s">
        <v>41</v>
      </c>
      <c r="D189" s="13" t="s">
        <v>3572</v>
      </c>
      <c r="E189" s="35">
        <v>32</v>
      </c>
    </row>
    <row r="190" spans="1:5">
      <c r="A190" s="23">
        <v>2009</v>
      </c>
      <c r="B190" s="23" t="s">
        <v>1886</v>
      </c>
      <c r="C190" s="22" t="s">
        <v>41</v>
      </c>
      <c r="D190" s="13" t="s">
        <v>3575</v>
      </c>
      <c r="E190" s="35">
        <v>3</v>
      </c>
    </row>
    <row r="191" spans="1:5">
      <c r="A191" s="23">
        <v>2009</v>
      </c>
      <c r="B191" s="23" t="s">
        <v>1886</v>
      </c>
      <c r="C191" s="22" t="s">
        <v>60</v>
      </c>
      <c r="D191" s="13" t="s">
        <v>3573</v>
      </c>
      <c r="E191" s="35">
        <v>11</v>
      </c>
    </row>
    <row r="192" spans="1:5">
      <c r="A192" s="23">
        <v>2009</v>
      </c>
      <c r="B192" s="23" t="s">
        <v>1886</v>
      </c>
      <c r="C192" s="22" t="s">
        <v>60</v>
      </c>
      <c r="D192" s="13" t="s">
        <v>3574</v>
      </c>
      <c r="E192" s="35">
        <v>11</v>
      </c>
    </row>
    <row r="193" spans="1:5">
      <c r="A193" s="23">
        <v>2009</v>
      </c>
      <c r="B193" s="23" t="s">
        <v>1886</v>
      </c>
      <c r="C193" s="22" t="s">
        <v>60</v>
      </c>
      <c r="D193" s="13" t="s">
        <v>3572</v>
      </c>
      <c r="E193" s="35">
        <v>4</v>
      </c>
    </row>
    <row r="194" spans="1:5">
      <c r="A194" s="23">
        <v>2009</v>
      </c>
      <c r="B194" s="23" t="s">
        <v>1886</v>
      </c>
      <c r="C194" s="22" t="s">
        <v>60</v>
      </c>
      <c r="D194" s="13" t="s">
        <v>3575</v>
      </c>
      <c r="E194" s="35">
        <v>2</v>
      </c>
    </row>
    <row r="195" spans="1:5">
      <c r="A195" s="23">
        <v>2009</v>
      </c>
      <c r="B195" s="23" t="s">
        <v>1886</v>
      </c>
      <c r="C195" s="22" t="s">
        <v>70</v>
      </c>
      <c r="D195" s="13" t="s">
        <v>3573</v>
      </c>
      <c r="E195" s="35">
        <v>21</v>
      </c>
    </row>
    <row r="196" spans="1:5">
      <c r="A196" s="23">
        <v>2009</v>
      </c>
      <c r="B196" s="23" t="s">
        <v>1886</v>
      </c>
      <c r="C196" s="22" t="s">
        <v>70</v>
      </c>
      <c r="D196" s="13" t="s">
        <v>3574</v>
      </c>
      <c r="E196" s="35">
        <v>9</v>
      </c>
    </row>
    <row r="197" spans="1:5">
      <c r="A197" s="23">
        <v>2009</v>
      </c>
      <c r="B197" s="23" t="s">
        <v>1886</v>
      </c>
      <c r="C197" s="22" t="s">
        <v>70</v>
      </c>
      <c r="D197" s="13" t="s">
        <v>3572</v>
      </c>
      <c r="E197" s="35">
        <v>6</v>
      </c>
    </row>
    <row r="198" spans="1:5">
      <c r="A198" s="23">
        <v>2009</v>
      </c>
      <c r="B198" s="23" t="s">
        <v>1886</v>
      </c>
      <c r="C198" s="22" t="s">
        <v>70</v>
      </c>
      <c r="D198" s="13" t="s">
        <v>3575</v>
      </c>
      <c r="E198" s="35">
        <v>7</v>
      </c>
    </row>
    <row r="199" spans="1:5">
      <c r="A199" s="23">
        <v>2009</v>
      </c>
      <c r="B199" s="23" t="s">
        <v>1886</v>
      </c>
      <c r="C199" s="22" t="s">
        <v>76</v>
      </c>
      <c r="D199" s="13" t="s">
        <v>3573</v>
      </c>
      <c r="E199" s="35">
        <v>33</v>
      </c>
    </row>
    <row r="200" spans="1:5">
      <c r="A200" s="23">
        <v>2009</v>
      </c>
      <c r="B200" s="23" t="s">
        <v>1886</v>
      </c>
      <c r="C200" s="22" t="s">
        <v>76</v>
      </c>
      <c r="D200" s="13" t="s">
        <v>3574</v>
      </c>
      <c r="E200" s="35">
        <v>7</v>
      </c>
    </row>
    <row r="201" spans="1:5">
      <c r="A201" s="23">
        <v>2009</v>
      </c>
      <c r="B201" s="23" t="s">
        <v>1886</v>
      </c>
      <c r="C201" s="22" t="s">
        <v>76</v>
      </c>
      <c r="D201" s="13" t="s">
        <v>3572</v>
      </c>
      <c r="E201" s="35">
        <v>26</v>
      </c>
    </row>
    <row r="202" spans="1:5">
      <c r="A202" s="23">
        <v>2009</v>
      </c>
      <c r="B202" s="23" t="s">
        <v>1886</v>
      </c>
      <c r="C202" s="22" t="s">
        <v>76</v>
      </c>
      <c r="D202" s="13" t="s">
        <v>3575</v>
      </c>
      <c r="E202" s="35">
        <v>1</v>
      </c>
    </row>
    <row r="203" spans="1:5">
      <c r="A203" s="23">
        <v>2009</v>
      </c>
      <c r="B203" s="23" t="s">
        <v>1886</v>
      </c>
      <c r="C203" s="22" t="s">
        <v>83</v>
      </c>
      <c r="D203" s="13" t="s">
        <v>3573</v>
      </c>
      <c r="E203" s="35">
        <v>2</v>
      </c>
    </row>
    <row r="204" spans="1:5">
      <c r="A204" s="23">
        <v>2009</v>
      </c>
      <c r="B204" s="23" t="s">
        <v>1886</v>
      </c>
      <c r="C204" s="22" t="s">
        <v>83</v>
      </c>
      <c r="D204" s="13" t="s">
        <v>3574</v>
      </c>
      <c r="E204" s="35">
        <v>1</v>
      </c>
    </row>
    <row r="205" spans="1:5">
      <c r="A205" s="23">
        <v>2009</v>
      </c>
      <c r="B205" s="23" t="s">
        <v>1886</v>
      </c>
      <c r="C205" s="22" t="s">
        <v>86</v>
      </c>
      <c r="D205" s="13" t="s">
        <v>3573</v>
      </c>
      <c r="E205" s="35">
        <v>24</v>
      </c>
    </row>
    <row r="206" spans="1:5">
      <c r="A206" s="23">
        <v>2009</v>
      </c>
      <c r="B206" s="23" t="s">
        <v>1886</v>
      </c>
      <c r="C206" s="22" t="s">
        <v>86</v>
      </c>
      <c r="D206" s="13" t="s">
        <v>3574</v>
      </c>
      <c r="E206" s="35">
        <v>7</v>
      </c>
    </row>
    <row r="207" spans="1:5">
      <c r="A207" s="23">
        <v>2009</v>
      </c>
      <c r="B207" s="23" t="s">
        <v>1886</v>
      </c>
      <c r="C207" s="22" t="s">
        <v>86</v>
      </c>
      <c r="D207" s="13" t="s">
        <v>3572</v>
      </c>
      <c r="E207" s="35">
        <v>12</v>
      </c>
    </row>
    <row r="208" spans="1:5">
      <c r="A208" s="23">
        <v>2009</v>
      </c>
      <c r="B208" s="23" t="s">
        <v>1886</v>
      </c>
      <c r="C208" s="22" t="s">
        <v>89</v>
      </c>
      <c r="D208" s="13" t="s">
        <v>3573</v>
      </c>
      <c r="E208" s="35">
        <v>14</v>
      </c>
    </row>
    <row r="209" spans="1:5">
      <c r="A209" s="23">
        <v>2009</v>
      </c>
      <c r="B209" s="23" t="s">
        <v>1886</v>
      </c>
      <c r="C209" s="22" t="s">
        <v>89</v>
      </c>
      <c r="D209" s="13" t="s">
        <v>3574</v>
      </c>
      <c r="E209" s="35">
        <v>6</v>
      </c>
    </row>
    <row r="210" spans="1:5">
      <c r="A210" s="23">
        <v>2009</v>
      </c>
      <c r="B210" s="23" t="s">
        <v>1886</v>
      </c>
      <c r="C210" s="22" t="s">
        <v>89</v>
      </c>
      <c r="D210" s="13" t="s">
        <v>3572</v>
      </c>
      <c r="E210" s="35">
        <v>11</v>
      </c>
    </row>
    <row r="211" spans="1:5">
      <c r="A211" s="23">
        <v>2009</v>
      </c>
      <c r="B211" s="23" t="s">
        <v>1886</v>
      </c>
      <c r="C211" s="22" t="s">
        <v>89</v>
      </c>
      <c r="D211" s="13" t="s">
        <v>3575</v>
      </c>
      <c r="E211" s="35">
        <v>2</v>
      </c>
    </row>
    <row r="212" spans="1:5">
      <c r="A212" s="23">
        <v>2009</v>
      </c>
      <c r="B212" s="23" t="s">
        <v>1886</v>
      </c>
      <c r="C212" s="22" t="s">
        <v>94</v>
      </c>
      <c r="D212" s="13" t="s">
        <v>3573</v>
      </c>
      <c r="E212" s="35">
        <v>20</v>
      </c>
    </row>
    <row r="213" spans="1:5">
      <c r="A213" s="23">
        <v>2009</v>
      </c>
      <c r="B213" s="23" t="s">
        <v>1886</v>
      </c>
      <c r="C213" s="22" t="s">
        <v>94</v>
      </c>
      <c r="D213" s="13" t="s">
        <v>3574</v>
      </c>
      <c r="E213" s="35">
        <v>8</v>
      </c>
    </row>
    <row r="214" spans="1:5">
      <c r="A214" s="23">
        <v>2009</v>
      </c>
      <c r="B214" s="23" t="s">
        <v>1886</v>
      </c>
      <c r="C214" s="22" t="s">
        <v>94</v>
      </c>
      <c r="D214" s="13" t="s">
        <v>3572</v>
      </c>
      <c r="E214" s="35">
        <v>1</v>
      </c>
    </row>
    <row r="215" spans="1:5">
      <c r="A215" s="23">
        <v>2009</v>
      </c>
      <c r="B215" s="23" t="s">
        <v>1886</v>
      </c>
      <c r="C215" s="22" t="s">
        <v>94</v>
      </c>
      <c r="D215" s="13" t="s">
        <v>3575</v>
      </c>
      <c r="E215" s="35">
        <v>5</v>
      </c>
    </row>
    <row r="216" spans="1:5">
      <c r="A216" s="23">
        <v>2009</v>
      </c>
      <c r="B216" s="23" t="s">
        <v>1886</v>
      </c>
      <c r="C216" s="22" t="s">
        <v>100</v>
      </c>
      <c r="D216" s="13" t="s">
        <v>3573</v>
      </c>
      <c r="E216" s="35">
        <v>9</v>
      </c>
    </row>
    <row r="217" spans="1:5">
      <c r="A217" s="23">
        <v>2009</v>
      </c>
      <c r="B217" s="23" t="s">
        <v>1886</v>
      </c>
      <c r="C217" s="22" t="s">
        <v>100</v>
      </c>
      <c r="D217" s="13" t="s">
        <v>3574</v>
      </c>
      <c r="E217" s="35">
        <v>7</v>
      </c>
    </row>
    <row r="218" spans="1:5">
      <c r="A218" s="23">
        <v>2009</v>
      </c>
      <c r="B218" s="23" t="s">
        <v>1886</v>
      </c>
      <c r="C218" s="22" t="s">
        <v>100</v>
      </c>
      <c r="D218" s="13" t="s">
        <v>3572</v>
      </c>
      <c r="E218" s="35">
        <v>6</v>
      </c>
    </row>
    <row r="219" spans="1:5">
      <c r="A219" s="23">
        <v>2009</v>
      </c>
      <c r="B219" s="23" t="s">
        <v>1886</v>
      </c>
      <c r="C219" s="22" t="s">
        <v>100</v>
      </c>
      <c r="D219" s="13" t="s">
        <v>3575</v>
      </c>
      <c r="E219" s="35">
        <v>4</v>
      </c>
    </row>
    <row r="220" spans="1:5">
      <c r="A220" s="23">
        <v>2009</v>
      </c>
      <c r="B220" s="23" t="s">
        <v>1886</v>
      </c>
      <c r="C220" s="22" t="s">
        <v>104</v>
      </c>
      <c r="D220" s="13" t="s">
        <v>3573</v>
      </c>
      <c r="E220" s="35">
        <v>47</v>
      </c>
    </row>
    <row r="221" spans="1:5">
      <c r="A221" s="23">
        <v>2009</v>
      </c>
      <c r="B221" s="23" t="s">
        <v>1886</v>
      </c>
      <c r="C221" s="22" t="s">
        <v>104</v>
      </c>
      <c r="D221" s="13" t="s">
        <v>3574</v>
      </c>
      <c r="E221" s="35">
        <v>18</v>
      </c>
    </row>
    <row r="222" spans="1:5">
      <c r="A222" s="23">
        <v>2009</v>
      </c>
      <c r="B222" s="23" t="s">
        <v>1886</v>
      </c>
      <c r="C222" s="22" t="s">
        <v>104</v>
      </c>
      <c r="D222" s="13" t="s">
        <v>3572</v>
      </c>
      <c r="E222" s="35">
        <v>15</v>
      </c>
    </row>
    <row r="223" spans="1:5">
      <c r="A223" s="23">
        <v>2009</v>
      </c>
      <c r="B223" s="23" t="s">
        <v>1886</v>
      </c>
      <c r="C223" s="22" t="s">
        <v>104</v>
      </c>
      <c r="D223" s="13" t="s">
        <v>3575</v>
      </c>
      <c r="E223" s="35">
        <v>7</v>
      </c>
    </row>
    <row r="224" spans="1:5">
      <c r="A224" s="23">
        <v>2009</v>
      </c>
      <c r="B224" s="23" t="s">
        <v>1886</v>
      </c>
      <c r="C224" s="22" t="s">
        <v>120</v>
      </c>
      <c r="D224" s="13" t="s">
        <v>3573</v>
      </c>
      <c r="E224" s="35">
        <v>105</v>
      </c>
    </row>
    <row r="225" spans="1:5">
      <c r="A225" s="23">
        <v>2009</v>
      </c>
      <c r="B225" s="23" t="s">
        <v>1886</v>
      </c>
      <c r="C225" s="22" t="s">
        <v>120</v>
      </c>
      <c r="D225" s="13" t="s">
        <v>3574</v>
      </c>
      <c r="E225" s="35">
        <v>39</v>
      </c>
    </row>
    <row r="226" spans="1:5">
      <c r="A226" s="23">
        <v>2009</v>
      </c>
      <c r="B226" s="23" t="s">
        <v>1886</v>
      </c>
      <c r="C226" s="22" t="s">
        <v>120</v>
      </c>
      <c r="D226" s="13" t="s">
        <v>3572</v>
      </c>
      <c r="E226" s="35">
        <v>62</v>
      </c>
    </row>
    <row r="227" spans="1:5">
      <c r="A227" s="23">
        <v>2009</v>
      </c>
      <c r="B227" s="23" t="s">
        <v>1886</v>
      </c>
      <c r="C227" s="22" t="s">
        <v>120</v>
      </c>
      <c r="D227" s="13" t="s">
        <v>3575</v>
      </c>
      <c r="E227" s="35">
        <v>27</v>
      </c>
    </row>
    <row r="228" spans="1:5">
      <c r="A228" s="23">
        <v>2009</v>
      </c>
      <c r="B228" s="23" t="s">
        <v>1886</v>
      </c>
      <c r="C228" s="22" t="s">
        <v>156</v>
      </c>
      <c r="D228" s="13" t="s">
        <v>3573</v>
      </c>
      <c r="E228" s="35">
        <v>110</v>
      </c>
    </row>
    <row r="229" spans="1:5">
      <c r="A229" s="23">
        <v>2009</v>
      </c>
      <c r="B229" s="23" t="s">
        <v>1886</v>
      </c>
      <c r="C229" s="22" t="s">
        <v>156</v>
      </c>
      <c r="D229" s="13" t="s">
        <v>3574</v>
      </c>
      <c r="E229" s="35">
        <v>7</v>
      </c>
    </row>
    <row r="230" spans="1:5">
      <c r="A230" s="23">
        <v>2009</v>
      </c>
      <c r="B230" s="23" t="s">
        <v>1886</v>
      </c>
      <c r="C230" s="22" t="s">
        <v>156</v>
      </c>
      <c r="D230" s="13" t="s">
        <v>3572</v>
      </c>
      <c r="E230" s="35">
        <v>79</v>
      </c>
    </row>
    <row r="231" spans="1:5">
      <c r="A231" s="23">
        <v>2009</v>
      </c>
      <c r="B231" s="23" t="s">
        <v>1886</v>
      </c>
      <c r="C231" s="22" t="s">
        <v>164</v>
      </c>
      <c r="D231" s="13" t="s">
        <v>3573</v>
      </c>
      <c r="E231" s="35">
        <v>33</v>
      </c>
    </row>
    <row r="232" spans="1:5">
      <c r="A232" s="23">
        <v>2009</v>
      </c>
      <c r="B232" s="23" t="s">
        <v>1886</v>
      </c>
      <c r="C232" s="22" t="s">
        <v>164</v>
      </c>
      <c r="D232" s="13" t="s">
        <v>3574</v>
      </c>
      <c r="E232" s="35">
        <v>10</v>
      </c>
    </row>
    <row r="233" spans="1:5">
      <c r="A233" s="23">
        <v>2009</v>
      </c>
      <c r="B233" s="23" t="s">
        <v>1886</v>
      </c>
      <c r="C233" s="22" t="s">
        <v>164</v>
      </c>
      <c r="D233" s="13" t="s">
        <v>3572</v>
      </c>
      <c r="E233" s="35">
        <v>7</v>
      </c>
    </row>
    <row r="234" spans="1:5">
      <c r="A234" s="23">
        <v>2009</v>
      </c>
      <c r="B234" s="23" t="s">
        <v>1886</v>
      </c>
      <c r="C234" s="22" t="s">
        <v>164</v>
      </c>
      <c r="D234" s="13" t="s">
        <v>3575</v>
      </c>
      <c r="E234" s="35">
        <v>1</v>
      </c>
    </row>
    <row r="235" spans="1:5">
      <c r="A235" s="23">
        <v>2009</v>
      </c>
      <c r="B235" s="23" t="s">
        <v>1886</v>
      </c>
      <c r="C235" s="22" t="s">
        <v>167</v>
      </c>
      <c r="D235" s="13" t="s">
        <v>3573</v>
      </c>
      <c r="E235" s="35">
        <v>36</v>
      </c>
    </row>
    <row r="236" spans="1:5">
      <c r="A236" s="23">
        <v>2009</v>
      </c>
      <c r="B236" s="23" t="s">
        <v>1886</v>
      </c>
      <c r="C236" s="22" t="s">
        <v>167</v>
      </c>
      <c r="D236" s="13" t="s">
        <v>3574</v>
      </c>
      <c r="E236" s="35">
        <v>9</v>
      </c>
    </row>
    <row r="237" spans="1:5">
      <c r="A237" s="23">
        <v>2009</v>
      </c>
      <c r="B237" s="23" t="s">
        <v>1886</v>
      </c>
      <c r="C237" s="22" t="s">
        <v>167</v>
      </c>
      <c r="D237" s="13" t="s">
        <v>3572</v>
      </c>
      <c r="E237" s="35">
        <v>18</v>
      </c>
    </row>
    <row r="238" spans="1:5">
      <c r="A238" s="23">
        <v>2009</v>
      </c>
      <c r="B238" s="23" t="s">
        <v>1886</v>
      </c>
      <c r="C238" s="22" t="s">
        <v>171</v>
      </c>
      <c r="D238" s="13" t="s">
        <v>3573</v>
      </c>
      <c r="E238" s="35">
        <v>3</v>
      </c>
    </row>
    <row r="239" spans="1:5">
      <c r="A239" s="23">
        <v>2009</v>
      </c>
      <c r="B239" s="23" t="s">
        <v>1886</v>
      </c>
      <c r="C239" s="22" t="s">
        <v>171</v>
      </c>
      <c r="D239" s="13" t="s">
        <v>3574</v>
      </c>
      <c r="E239" s="35">
        <v>1</v>
      </c>
    </row>
    <row r="240" spans="1:5">
      <c r="A240" s="23">
        <v>2009</v>
      </c>
      <c r="B240" s="23" t="s">
        <v>1886</v>
      </c>
      <c r="C240" s="22" t="s">
        <v>171</v>
      </c>
      <c r="D240" s="13" t="s">
        <v>3572</v>
      </c>
      <c r="E240" s="35">
        <v>2</v>
      </c>
    </row>
    <row r="241" spans="1:5">
      <c r="A241" s="23">
        <v>2009</v>
      </c>
      <c r="B241" s="23" t="s">
        <v>1886</v>
      </c>
      <c r="C241" s="22" t="s">
        <v>539</v>
      </c>
      <c r="D241" s="13" t="s">
        <v>3573</v>
      </c>
      <c r="E241" s="35">
        <v>1</v>
      </c>
    </row>
    <row r="242" spans="1:5">
      <c r="A242" s="23">
        <v>2009</v>
      </c>
      <c r="B242" s="23" t="s">
        <v>1886</v>
      </c>
      <c r="C242" s="22" t="s">
        <v>539</v>
      </c>
      <c r="D242" s="13" t="s">
        <v>3574</v>
      </c>
      <c r="E242" s="35">
        <v>2</v>
      </c>
    </row>
    <row r="243" spans="1:5">
      <c r="A243" s="23">
        <v>2009</v>
      </c>
      <c r="B243" s="23" t="s">
        <v>1886</v>
      </c>
      <c r="C243" s="22" t="s">
        <v>539</v>
      </c>
      <c r="D243" s="13" t="s">
        <v>3572</v>
      </c>
      <c r="E243" s="35">
        <v>3</v>
      </c>
    </row>
    <row r="244" spans="1:5">
      <c r="A244" s="23">
        <v>2009</v>
      </c>
      <c r="B244" s="23" t="s">
        <v>1886</v>
      </c>
      <c r="C244" s="22" t="s">
        <v>539</v>
      </c>
      <c r="D244" s="13" t="s">
        <v>3575</v>
      </c>
      <c r="E244" s="35">
        <v>2</v>
      </c>
    </row>
    <row r="245" spans="1:5">
      <c r="A245" s="23">
        <v>2009</v>
      </c>
      <c r="B245" s="23" t="s">
        <v>514</v>
      </c>
      <c r="C245" s="22" t="s">
        <v>23</v>
      </c>
      <c r="D245" s="13" t="s">
        <v>3573</v>
      </c>
      <c r="E245" s="35">
        <v>24</v>
      </c>
    </row>
    <row r="246" spans="1:5">
      <c r="A246" s="23">
        <v>2009</v>
      </c>
      <c r="B246" s="23" t="s">
        <v>514</v>
      </c>
      <c r="C246" s="22" t="s">
        <v>23</v>
      </c>
      <c r="D246" s="13" t="s">
        <v>3574</v>
      </c>
      <c r="E246" s="35">
        <v>7</v>
      </c>
    </row>
    <row r="247" spans="1:5">
      <c r="A247" s="23">
        <v>2009</v>
      </c>
      <c r="B247" s="23" t="s">
        <v>514</v>
      </c>
      <c r="C247" s="22" t="s">
        <v>23</v>
      </c>
      <c r="D247" s="13" t="s">
        <v>3572</v>
      </c>
      <c r="E247" s="35">
        <v>28</v>
      </c>
    </row>
    <row r="248" spans="1:5">
      <c r="A248" s="23">
        <v>2009</v>
      </c>
      <c r="B248" s="23" t="s">
        <v>514</v>
      </c>
      <c r="C248" s="22" t="s">
        <v>23</v>
      </c>
      <c r="D248" s="13" t="s">
        <v>3575</v>
      </c>
      <c r="E248" s="35">
        <v>1</v>
      </c>
    </row>
    <row r="249" spans="1:5">
      <c r="A249" s="23">
        <v>2009</v>
      </c>
      <c r="B249" s="23" t="s">
        <v>514</v>
      </c>
      <c r="C249" s="22" t="s">
        <v>185</v>
      </c>
      <c r="D249" s="13" t="s">
        <v>3573</v>
      </c>
      <c r="E249" s="35">
        <v>51</v>
      </c>
    </row>
    <row r="250" spans="1:5">
      <c r="A250" s="23">
        <v>2009</v>
      </c>
      <c r="B250" s="23" t="s">
        <v>514</v>
      </c>
      <c r="C250" s="22" t="s">
        <v>185</v>
      </c>
      <c r="D250" s="13" t="s">
        <v>3574</v>
      </c>
      <c r="E250" s="35">
        <v>8</v>
      </c>
    </row>
    <row r="251" spans="1:5">
      <c r="A251" s="23">
        <v>2009</v>
      </c>
      <c r="B251" s="23" t="s">
        <v>514</v>
      </c>
      <c r="C251" s="22" t="s">
        <v>185</v>
      </c>
      <c r="D251" s="13" t="s">
        <v>3572</v>
      </c>
      <c r="E251" s="35">
        <v>37</v>
      </c>
    </row>
    <row r="252" spans="1:5">
      <c r="A252" s="23">
        <v>2009</v>
      </c>
      <c r="B252" s="23" t="s">
        <v>514</v>
      </c>
      <c r="C252" s="22" t="s">
        <v>185</v>
      </c>
      <c r="D252" s="13" t="s">
        <v>3575</v>
      </c>
      <c r="E252" s="35">
        <v>3</v>
      </c>
    </row>
    <row r="253" spans="1:5">
      <c r="A253" s="23">
        <v>2009</v>
      </c>
      <c r="B253" s="23" t="s">
        <v>514</v>
      </c>
      <c r="C253" s="22" t="s">
        <v>3925</v>
      </c>
      <c r="D253" s="13" t="s">
        <v>3573</v>
      </c>
      <c r="E253" s="35">
        <v>38</v>
      </c>
    </row>
    <row r="254" spans="1:5">
      <c r="A254" s="23">
        <v>2009</v>
      </c>
      <c r="B254" s="23" t="s">
        <v>514</v>
      </c>
      <c r="C254" s="22" t="s">
        <v>3925</v>
      </c>
      <c r="D254" s="13" t="s">
        <v>3574</v>
      </c>
      <c r="E254" s="35">
        <v>18</v>
      </c>
    </row>
    <row r="255" spans="1:5">
      <c r="A255" s="23">
        <v>2009</v>
      </c>
      <c r="B255" s="23" t="s">
        <v>514</v>
      </c>
      <c r="C255" s="22" t="s">
        <v>3925</v>
      </c>
      <c r="D255" s="13" t="s">
        <v>3572</v>
      </c>
      <c r="E255" s="35">
        <v>15</v>
      </c>
    </row>
    <row r="256" spans="1:5">
      <c r="A256" s="23">
        <v>2009</v>
      </c>
      <c r="B256" s="23" t="s">
        <v>514</v>
      </c>
      <c r="C256" s="22" t="s">
        <v>3925</v>
      </c>
      <c r="D256" s="13" t="s">
        <v>3575</v>
      </c>
      <c r="E256" s="35">
        <v>6</v>
      </c>
    </row>
    <row r="257" spans="1:5">
      <c r="A257" s="23">
        <v>2010</v>
      </c>
      <c r="B257" s="23" t="s">
        <v>1886</v>
      </c>
      <c r="C257" s="22" t="s">
        <v>3586</v>
      </c>
      <c r="D257" s="13" t="s">
        <v>3573</v>
      </c>
      <c r="E257" s="35">
        <v>2</v>
      </c>
    </row>
    <row r="258" spans="1:5">
      <c r="A258" s="23">
        <v>2010</v>
      </c>
      <c r="B258" s="23" t="s">
        <v>1886</v>
      </c>
      <c r="C258" s="22" t="s">
        <v>3586</v>
      </c>
      <c r="D258" s="13" t="s">
        <v>3574</v>
      </c>
      <c r="E258" s="35">
        <v>5</v>
      </c>
    </row>
    <row r="259" spans="1:5">
      <c r="A259" s="23">
        <v>2010</v>
      </c>
      <c r="B259" s="23" t="s">
        <v>1886</v>
      </c>
      <c r="C259" s="22" t="s">
        <v>3586</v>
      </c>
      <c r="D259" s="13" t="s">
        <v>3572</v>
      </c>
      <c r="E259" s="35">
        <v>4</v>
      </c>
    </row>
    <row r="260" spans="1:5">
      <c r="A260" s="23">
        <v>2010</v>
      </c>
      <c r="B260" s="23" t="s">
        <v>1886</v>
      </c>
      <c r="C260" s="22" t="s">
        <v>5</v>
      </c>
      <c r="D260" s="13" t="s">
        <v>3573</v>
      </c>
      <c r="E260" s="35">
        <v>34</v>
      </c>
    </row>
    <row r="261" spans="1:5">
      <c r="A261" s="23">
        <v>2010</v>
      </c>
      <c r="B261" s="23" t="s">
        <v>1886</v>
      </c>
      <c r="C261" s="22" t="s">
        <v>5</v>
      </c>
      <c r="D261" s="13" t="s">
        <v>3574</v>
      </c>
      <c r="E261" s="35">
        <v>10</v>
      </c>
    </row>
    <row r="262" spans="1:5">
      <c r="A262" s="23">
        <v>2010</v>
      </c>
      <c r="B262" s="23" t="s">
        <v>1886</v>
      </c>
      <c r="C262" s="22" t="s">
        <v>5</v>
      </c>
      <c r="D262" s="13" t="s">
        <v>3572</v>
      </c>
      <c r="E262" s="35">
        <v>20</v>
      </c>
    </row>
    <row r="263" spans="1:5">
      <c r="A263" s="23">
        <v>2010</v>
      </c>
      <c r="B263" s="23" t="s">
        <v>1886</v>
      </c>
      <c r="C263" s="22" t="s">
        <v>5</v>
      </c>
      <c r="D263" s="13" t="s">
        <v>3575</v>
      </c>
      <c r="E263" s="35">
        <v>1</v>
      </c>
    </row>
    <row r="264" spans="1:5">
      <c r="A264" s="23">
        <v>2010</v>
      </c>
      <c r="B264" s="23" t="s">
        <v>1886</v>
      </c>
      <c r="C264" s="22" t="s">
        <v>10</v>
      </c>
      <c r="D264" s="13" t="s">
        <v>3573</v>
      </c>
      <c r="E264" s="35">
        <v>28</v>
      </c>
    </row>
    <row r="265" spans="1:5">
      <c r="A265" s="23">
        <v>2010</v>
      </c>
      <c r="B265" s="23" t="s">
        <v>1886</v>
      </c>
      <c r="C265" s="22" t="s">
        <v>10</v>
      </c>
      <c r="D265" s="13" t="s">
        <v>3574</v>
      </c>
      <c r="E265" s="35">
        <v>7</v>
      </c>
    </row>
    <row r="266" spans="1:5">
      <c r="A266" s="23">
        <v>2010</v>
      </c>
      <c r="B266" s="23" t="s">
        <v>1886</v>
      </c>
      <c r="C266" s="22" t="s">
        <v>10</v>
      </c>
      <c r="D266" s="13" t="s">
        <v>3572</v>
      </c>
      <c r="E266" s="35">
        <v>20</v>
      </c>
    </row>
    <row r="267" spans="1:5">
      <c r="A267" s="23">
        <v>2010</v>
      </c>
      <c r="B267" s="23" t="s">
        <v>1886</v>
      </c>
      <c r="C267" s="22" t="s">
        <v>10</v>
      </c>
      <c r="D267" s="13" t="s">
        <v>3575</v>
      </c>
      <c r="E267" s="35">
        <v>1</v>
      </c>
    </row>
    <row r="268" spans="1:5">
      <c r="A268" s="23">
        <v>2010</v>
      </c>
      <c r="B268" s="23" t="s">
        <v>1886</v>
      </c>
      <c r="C268" s="22" t="s">
        <v>14</v>
      </c>
      <c r="D268" s="13" t="s">
        <v>3573</v>
      </c>
      <c r="E268" s="35">
        <v>86</v>
      </c>
    </row>
    <row r="269" spans="1:5">
      <c r="A269" s="23">
        <v>2010</v>
      </c>
      <c r="B269" s="23" t="s">
        <v>1886</v>
      </c>
      <c r="C269" s="22" t="s">
        <v>14</v>
      </c>
      <c r="D269" s="13" t="s">
        <v>3574</v>
      </c>
      <c r="E269" s="35">
        <v>45</v>
      </c>
    </row>
    <row r="270" spans="1:5">
      <c r="A270" s="23">
        <v>2010</v>
      </c>
      <c r="B270" s="23" t="s">
        <v>1886</v>
      </c>
      <c r="C270" s="22" t="s">
        <v>14</v>
      </c>
      <c r="D270" s="13" t="s">
        <v>3572</v>
      </c>
      <c r="E270" s="35">
        <v>18</v>
      </c>
    </row>
    <row r="271" spans="1:5">
      <c r="A271" s="23">
        <v>2010</v>
      </c>
      <c r="B271" s="23" t="s">
        <v>1886</v>
      </c>
      <c r="C271" s="22" t="s">
        <v>14</v>
      </c>
      <c r="D271" s="13" t="s">
        <v>3575</v>
      </c>
      <c r="E271" s="35">
        <v>9</v>
      </c>
    </row>
    <row r="272" spans="1:5">
      <c r="A272" s="23">
        <v>2010</v>
      </c>
      <c r="B272" s="23" t="s">
        <v>1886</v>
      </c>
      <c r="C272" s="22" t="s">
        <v>23</v>
      </c>
      <c r="D272" s="13" t="s">
        <v>3573</v>
      </c>
      <c r="E272" s="35">
        <v>24</v>
      </c>
    </row>
    <row r="273" spans="1:5">
      <c r="A273" s="23">
        <v>2010</v>
      </c>
      <c r="B273" s="23" t="s">
        <v>1886</v>
      </c>
      <c r="C273" s="22" t="s">
        <v>23</v>
      </c>
      <c r="D273" s="13" t="s">
        <v>3574</v>
      </c>
      <c r="E273" s="35">
        <v>16</v>
      </c>
    </row>
    <row r="274" spans="1:5">
      <c r="A274" s="23">
        <v>2010</v>
      </c>
      <c r="B274" s="23" t="s">
        <v>1886</v>
      </c>
      <c r="C274" s="22" t="s">
        <v>23</v>
      </c>
      <c r="D274" s="13" t="s">
        <v>3572</v>
      </c>
      <c r="E274" s="35">
        <v>15</v>
      </c>
    </row>
    <row r="275" spans="1:5">
      <c r="A275" s="23">
        <v>2010</v>
      </c>
      <c r="B275" s="23" t="s">
        <v>1886</v>
      </c>
      <c r="C275" s="22" t="s">
        <v>23</v>
      </c>
      <c r="D275" s="13" t="s">
        <v>3575</v>
      </c>
      <c r="E275" s="35">
        <v>3</v>
      </c>
    </row>
    <row r="276" spans="1:5">
      <c r="A276" s="23">
        <v>2010</v>
      </c>
      <c r="B276" s="23" t="s">
        <v>1886</v>
      </c>
      <c r="C276" s="22" t="s">
        <v>41</v>
      </c>
      <c r="D276" s="13" t="s">
        <v>3573</v>
      </c>
      <c r="E276" s="35">
        <v>19</v>
      </c>
    </row>
    <row r="277" spans="1:5">
      <c r="A277" s="23">
        <v>2010</v>
      </c>
      <c r="B277" s="23" t="s">
        <v>1886</v>
      </c>
      <c r="C277" s="22" t="s">
        <v>41</v>
      </c>
      <c r="D277" s="13" t="s">
        <v>3574</v>
      </c>
      <c r="E277" s="35">
        <v>8</v>
      </c>
    </row>
    <row r="278" spans="1:5">
      <c r="A278" s="23">
        <v>2010</v>
      </c>
      <c r="B278" s="23" t="s">
        <v>1886</v>
      </c>
      <c r="C278" s="22" t="s">
        <v>41</v>
      </c>
      <c r="D278" s="13" t="s">
        <v>3572</v>
      </c>
      <c r="E278" s="35">
        <v>26</v>
      </c>
    </row>
    <row r="279" spans="1:5">
      <c r="A279" s="23">
        <v>2010</v>
      </c>
      <c r="B279" s="23" t="s">
        <v>1886</v>
      </c>
      <c r="C279" s="22" t="s">
        <v>41</v>
      </c>
      <c r="D279" s="13" t="s">
        <v>3575</v>
      </c>
      <c r="E279" s="35">
        <v>4</v>
      </c>
    </row>
    <row r="280" spans="1:5">
      <c r="A280" s="23">
        <v>2010</v>
      </c>
      <c r="B280" s="23" t="s">
        <v>1886</v>
      </c>
      <c r="C280" s="22" t="s">
        <v>60</v>
      </c>
      <c r="D280" s="13" t="s">
        <v>3573</v>
      </c>
      <c r="E280" s="35">
        <v>11</v>
      </c>
    </row>
    <row r="281" spans="1:5">
      <c r="A281" s="23">
        <v>2010</v>
      </c>
      <c r="B281" s="23" t="s">
        <v>1886</v>
      </c>
      <c r="C281" s="22" t="s">
        <v>60</v>
      </c>
      <c r="D281" s="13" t="s">
        <v>3574</v>
      </c>
      <c r="E281" s="35">
        <v>9</v>
      </c>
    </row>
    <row r="282" spans="1:5">
      <c r="A282" s="23">
        <v>2010</v>
      </c>
      <c r="B282" s="23" t="s">
        <v>1886</v>
      </c>
      <c r="C282" s="22" t="s">
        <v>60</v>
      </c>
      <c r="D282" s="13" t="s">
        <v>3572</v>
      </c>
      <c r="E282" s="35">
        <v>4</v>
      </c>
    </row>
    <row r="283" spans="1:5">
      <c r="A283" s="23">
        <v>2010</v>
      </c>
      <c r="B283" s="23" t="s">
        <v>1886</v>
      </c>
      <c r="C283" s="22" t="s">
        <v>60</v>
      </c>
      <c r="D283" s="13" t="s">
        <v>3575</v>
      </c>
      <c r="E283" s="35">
        <v>2</v>
      </c>
    </row>
    <row r="284" spans="1:5">
      <c r="A284" s="23">
        <v>2010</v>
      </c>
      <c r="B284" s="23" t="s">
        <v>1886</v>
      </c>
      <c r="C284" s="22" t="s">
        <v>70</v>
      </c>
      <c r="D284" s="13" t="s">
        <v>3573</v>
      </c>
      <c r="E284" s="35">
        <v>22</v>
      </c>
    </row>
    <row r="285" spans="1:5">
      <c r="A285" s="23">
        <v>2010</v>
      </c>
      <c r="B285" s="23" t="s">
        <v>1886</v>
      </c>
      <c r="C285" s="22" t="s">
        <v>70</v>
      </c>
      <c r="D285" s="13" t="s">
        <v>3574</v>
      </c>
      <c r="E285" s="35">
        <v>9</v>
      </c>
    </row>
    <row r="286" spans="1:5">
      <c r="A286" s="23">
        <v>2010</v>
      </c>
      <c r="B286" s="23" t="s">
        <v>1886</v>
      </c>
      <c r="C286" s="22" t="s">
        <v>70</v>
      </c>
      <c r="D286" s="13" t="s">
        <v>3572</v>
      </c>
      <c r="E286" s="35">
        <v>3</v>
      </c>
    </row>
    <row r="287" spans="1:5">
      <c r="A287" s="23">
        <v>2010</v>
      </c>
      <c r="B287" s="23" t="s">
        <v>1886</v>
      </c>
      <c r="C287" s="22" t="s">
        <v>70</v>
      </c>
      <c r="D287" s="13" t="s">
        <v>3575</v>
      </c>
      <c r="E287" s="35">
        <v>7</v>
      </c>
    </row>
    <row r="288" spans="1:5">
      <c r="A288" s="23">
        <v>2010</v>
      </c>
      <c r="B288" s="23" t="s">
        <v>1886</v>
      </c>
      <c r="C288" s="22" t="s">
        <v>76</v>
      </c>
      <c r="D288" s="13" t="s">
        <v>3573</v>
      </c>
      <c r="E288" s="35">
        <v>31</v>
      </c>
    </row>
    <row r="289" spans="1:5">
      <c r="A289" s="23">
        <v>2010</v>
      </c>
      <c r="B289" s="23" t="s">
        <v>1886</v>
      </c>
      <c r="C289" s="22" t="s">
        <v>76</v>
      </c>
      <c r="D289" s="13" t="s">
        <v>3574</v>
      </c>
      <c r="E289" s="35">
        <v>7</v>
      </c>
    </row>
    <row r="290" spans="1:5">
      <c r="A290" s="23">
        <v>2010</v>
      </c>
      <c r="B290" s="23" t="s">
        <v>1886</v>
      </c>
      <c r="C290" s="22" t="s">
        <v>76</v>
      </c>
      <c r="D290" s="13" t="s">
        <v>3572</v>
      </c>
      <c r="E290" s="35">
        <v>23</v>
      </c>
    </row>
    <row r="291" spans="1:5">
      <c r="A291" s="23">
        <v>2010</v>
      </c>
      <c r="B291" s="23" t="s">
        <v>1886</v>
      </c>
      <c r="C291" s="22" t="s">
        <v>76</v>
      </c>
      <c r="D291" s="13" t="s">
        <v>3575</v>
      </c>
      <c r="E291" s="35">
        <v>1</v>
      </c>
    </row>
    <row r="292" spans="1:5">
      <c r="A292" s="23">
        <v>2010</v>
      </c>
      <c r="B292" s="23" t="s">
        <v>1886</v>
      </c>
      <c r="C292" s="22" t="s">
        <v>83</v>
      </c>
      <c r="D292" s="13" t="s">
        <v>3573</v>
      </c>
      <c r="E292" s="35">
        <v>1</v>
      </c>
    </row>
    <row r="293" spans="1:5">
      <c r="A293" s="23">
        <v>2010</v>
      </c>
      <c r="B293" s="23" t="s">
        <v>1886</v>
      </c>
      <c r="C293" s="22" t="s">
        <v>86</v>
      </c>
      <c r="D293" s="13" t="s">
        <v>3573</v>
      </c>
      <c r="E293" s="35">
        <v>25</v>
      </c>
    </row>
    <row r="294" spans="1:5">
      <c r="A294" s="23">
        <v>2010</v>
      </c>
      <c r="B294" s="23" t="s">
        <v>1886</v>
      </c>
      <c r="C294" s="22" t="s">
        <v>86</v>
      </c>
      <c r="D294" s="13" t="s">
        <v>3574</v>
      </c>
      <c r="E294" s="35">
        <v>5</v>
      </c>
    </row>
    <row r="295" spans="1:5">
      <c r="A295" s="23">
        <v>2010</v>
      </c>
      <c r="B295" s="23" t="s">
        <v>1886</v>
      </c>
      <c r="C295" s="22" t="s">
        <v>86</v>
      </c>
      <c r="D295" s="13" t="s">
        <v>3572</v>
      </c>
      <c r="E295" s="35">
        <v>12</v>
      </c>
    </row>
    <row r="296" spans="1:5">
      <c r="A296" s="23">
        <v>2010</v>
      </c>
      <c r="B296" s="23" t="s">
        <v>1886</v>
      </c>
      <c r="C296" s="22" t="s">
        <v>89</v>
      </c>
      <c r="D296" s="13" t="s">
        <v>3573</v>
      </c>
      <c r="E296" s="35">
        <v>11</v>
      </c>
    </row>
    <row r="297" spans="1:5">
      <c r="A297" s="23">
        <v>2010</v>
      </c>
      <c r="B297" s="23" t="s">
        <v>1886</v>
      </c>
      <c r="C297" s="22" t="s">
        <v>89</v>
      </c>
      <c r="D297" s="13" t="s">
        <v>3574</v>
      </c>
      <c r="E297" s="35">
        <v>6</v>
      </c>
    </row>
    <row r="298" spans="1:5">
      <c r="A298" s="23">
        <v>2010</v>
      </c>
      <c r="B298" s="23" t="s">
        <v>1886</v>
      </c>
      <c r="C298" s="22" t="s">
        <v>89</v>
      </c>
      <c r="D298" s="13" t="s">
        <v>3572</v>
      </c>
      <c r="E298" s="35">
        <v>11</v>
      </c>
    </row>
    <row r="299" spans="1:5">
      <c r="A299" s="23">
        <v>2010</v>
      </c>
      <c r="B299" s="23" t="s">
        <v>1886</v>
      </c>
      <c r="C299" s="22" t="s">
        <v>89</v>
      </c>
      <c r="D299" s="13" t="s">
        <v>3575</v>
      </c>
      <c r="E299" s="35">
        <v>2</v>
      </c>
    </row>
    <row r="300" spans="1:5">
      <c r="A300" s="23">
        <v>2010</v>
      </c>
      <c r="B300" s="23" t="s">
        <v>1886</v>
      </c>
      <c r="C300" s="22" t="s">
        <v>94</v>
      </c>
      <c r="D300" s="13" t="s">
        <v>3573</v>
      </c>
      <c r="E300" s="35">
        <v>18</v>
      </c>
    </row>
    <row r="301" spans="1:5">
      <c r="A301" s="23">
        <v>2010</v>
      </c>
      <c r="B301" s="23" t="s">
        <v>1886</v>
      </c>
      <c r="C301" s="22" t="s">
        <v>94</v>
      </c>
      <c r="D301" s="13" t="s">
        <v>3574</v>
      </c>
      <c r="E301" s="35">
        <v>10</v>
      </c>
    </row>
    <row r="302" spans="1:5">
      <c r="A302" s="23">
        <v>2010</v>
      </c>
      <c r="B302" s="23" t="s">
        <v>1886</v>
      </c>
      <c r="C302" s="22" t="s">
        <v>94</v>
      </c>
      <c r="D302" s="13" t="s">
        <v>3575</v>
      </c>
      <c r="E302" s="35">
        <v>5</v>
      </c>
    </row>
    <row r="303" spans="1:5">
      <c r="A303" s="23">
        <v>2010</v>
      </c>
      <c r="B303" s="23" t="s">
        <v>1886</v>
      </c>
      <c r="C303" s="22" t="s">
        <v>100</v>
      </c>
      <c r="D303" s="13" t="s">
        <v>3573</v>
      </c>
      <c r="E303" s="35">
        <v>9</v>
      </c>
    </row>
    <row r="304" spans="1:5">
      <c r="A304" s="23">
        <v>2010</v>
      </c>
      <c r="B304" s="23" t="s">
        <v>1886</v>
      </c>
      <c r="C304" s="22" t="s">
        <v>100</v>
      </c>
      <c r="D304" s="13" t="s">
        <v>3574</v>
      </c>
      <c r="E304" s="35">
        <v>6</v>
      </c>
    </row>
    <row r="305" spans="1:5">
      <c r="A305" s="23">
        <v>2010</v>
      </c>
      <c r="B305" s="23" t="s">
        <v>1886</v>
      </c>
      <c r="C305" s="22" t="s">
        <v>100</v>
      </c>
      <c r="D305" s="13" t="s">
        <v>3572</v>
      </c>
      <c r="E305" s="35">
        <v>6</v>
      </c>
    </row>
    <row r="306" spans="1:5">
      <c r="A306" s="23">
        <v>2010</v>
      </c>
      <c r="B306" s="23" t="s">
        <v>1886</v>
      </c>
      <c r="C306" s="22" t="s">
        <v>100</v>
      </c>
      <c r="D306" s="13" t="s">
        <v>3575</v>
      </c>
      <c r="E306" s="35">
        <v>4</v>
      </c>
    </row>
    <row r="307" spans="1:5">
      <c r="A307" s="23">
        <v>2010</v>
      </c>
      <c r="B307" s="23" t="s">
        <v>1886</v>
      </c>
      <c r="C307" s="22" t="s">
        <v>104</v>
      </c>
      <c r="D307" s="13" t="s">
        <v>3573</v>
      </c>
      <c r="E307" s="35">
        <v>51</v>
      </c>
    </row>
    <row r="308" spans="1:5">
      <c r="A308" s="23">
        <v>2010</v>
      </c>
      <c r="B308" s="23" t="s">
        <v>1886</v>
      </c>
      <c r="C308" s="22" t="s">
        <v>104</v>
      </c>
      <c r="D308" s="13" t="s">
        <v>3574</v>
      </c>
      <c r="E308" s="35">
        <v>17</v>
      </c>
    </row>
    <row r="309" spans="1:5">
      <c r="A309" s="23">
        <v>2010</v>
      </c>
      <c r="B309" s="23" t="s">
        <v>1886</v>
      </c>
      <c r="C309" s="22" t="s">
        <v>104</v>
      </c>
      <c r="D309" s="13" t="s">
        <v>3572</v>
      </c>
      <c r="E309" s="35">
        <v>10</v>
      </c>
    </row>
    <row r="310" spans="1:5">
      <c r="A310" s="23">
        <v>2010</v>
      </c>
      <c r="B310" s="23" t="s">
        <v>1886</v>
      </c>
      <c r="C310" s="22" t="s">
        <v>104</v>
      </c>
      <c r="D310" s="13" t="s">
        <v>3575</v>
      </c>
      <c r="E310" s="35">
        <v>8</v>
      </c>
    </row>
    <row r="311" spans="1:5">
      <c r="A311" s="23">
        <v>2010</v>
      </c>
      <c r="B311" s="23" t="s">
        <v>1886</v>
      </c>
      <c r="C311" s="22" t="s">
        <v>120</v>
      </c>
      <c r="D311" s="13" t="s">
        <v>3573</v>
      </c>
      <c r="E311" s="35">
        <v>106</v>
      </c>
    </row>
    <row r="312" spans="1:5">
      <c r="A312" s="23">
        <v>2010</v>
      </c>
      <c r="B312" s="23" t="s">
        <v>1886</v>
      </c>
      <c r="C312" s="22" t="s">
        <v>120</v>
      </c>
      <c r="D312" s="13" t="s">
        <v>3574</v>
      </c>
      <c r="E312" s="35">
        <v>37</v>
      </c>
    </row>
    <row r="313" spans="1:5">
      <c r="A313" s="23">
        <v>2010</v>
      </c>
      <c r="B313" s="23" t="s">
        <v>1886</v>
      </c>
      <c r="C313" s="22" t="s">
        <v>120</v>
      </c>
      <c r="D313" s="13" t="s">
        <v>3572</v>
      </c>
      <c r="E313" s="35">
        <v>52</v>
      </c>
    </row>
    <row r="314" spans="1:5">
      <c r="A314" s="23">
        <v>2010</v>
      </c>
      <c r="B314" s="23" t="s">
        <v>1886</v>
      </c>
      <c r="C314" s="22" t="s">
        <v>120</v>
      </c>
      <c r="D314" s="13" t="s">
        <v>3575</v>
      </c>
      <c r="E314" s="35">
        <v>25</v>
      </c>
    </row>
    <row r="315" spans="1:5">
      <c r="A315" s="23">
        <v>2010</v>
      </c>
      <c r="B315" s="23" t="s">
        <v>1886</v>
      </c>
      <c r="C315" s="22" t="s">
        <v>156</v>
      </c>
      <c r="D315" s="13" t="s">
        <v>3573</v>
      </c>
      <c r="E315" s="35">
        <v>91</v>
      </c>
    </row>
    <row r="316" spans="1:5">
      <c r="A316" s="23">
        <v>2010</v>
      </c>
      <c r="B316" s="23" t="s">
        <v>1886</v>
      </c>
      <c r="C316" s="22" t="s">
        <v>156</v>
      </c>
      <c r="D316" s="13" t="s">
        <v>3574</v>
      </c>
      <c r="E316" s="35">
        <v>9</v>
      </c>
    </row>
    <row r="317" spans="1:5">
      <c r="A317" s="23">
        <v>2010</v>
      </c>
      <c r="B317" s="23" t="s">
        <v>1886</v>
      </c>
      <c r="C317" s="22" t="s">
        <v>156</v>
      </c>
      <c r="D317" s="13" t="s">
        <v>3572</v>
      </c>
      <c r="E317" s="35">
        <v>56</v>
      </c>
    </row>
    <row r="318" spans="1:5">
      <c r="A318" s="23">
        <v>2010</v>
      </c>
      <c r="B318" s="23" t="s">
        <v>1886</v>
      </c>
      <c r="C318" s="22" t="s">
        <v>164</v>
      </c>
      <c r="D318" s="13" t="s">
        <v>3573</v>
      </c>
      <c r="E318" s="35">
        <v>32</v>
      </c>
    </row>
    <row r="319" spans="1:5">
      <c r="A319" s="23">
        <v>2010</v>
      </c>
      <c r="B319" s="23" t="s">
        <v>1886</v>
      </c>
      <c r="C319" s="22" t="s">
        <v>164</v>
      </c>
      <c r="D319" s="13" t="s">
        <v>3574</v>
      </c>
      <c r="E319" s="35">
        <v>11</v>
      </c>
    </row>
    <row r="320" spans="1:5">
      <c r="A320" s="23">
        <v>2010</v>
      </c>
      <c r="B320" s="23" t="s">
        <v>1886</v>
      </c>
      <c r="C320" s="22" t="s">
        <v>164</v>
      </c>
      <c r="D320" s="13" t="s">
        <v>3572</v>
      </c>
      <c r="E320" s="35">
        <v>3</v>
      </c>
    </row>
    <row r="321" spans="1:5">
      <c r="A321" s="23">
        <v>2010</v>
      </c>
      <c r="B321" s="23" t="s">
        <v>1886</v>
      </c>
      <c r="C321" s="22" t="s">
        <v>164</v>
      </c>
      <c r="D321" s="13" t="s">
        <v>3575</v>
      </c>
      <c r="E321" s="35">
        <v>1</v>
      </c>
    </row>
    <row r="322" spans="1:5">
      <c r="A322" s="23">
        <v>2010</v>
      </c>
      <c r="B322" s="23" t="s">
        <v>1886</v>
      </c>
      <c r="C322" s="22" t="s">
        <v>167</v>
      </c>
      <c r="D322" s="13" t="s">
        <v>3573</v>
      </c>
      <c r="E322" s="35">
        <v>30</v>
      </c>
    </row>
    <row r="323" spans="1:5">
      <c r="A323" s="23">
        <v>2010</v>
      </c>
      <c r="B323" s="23" t="s">
        <v>1886</v>
      </c>
      <c r="C323" s="22" t="s">
        <v>167</v>
      </c>
      <c r="D323" s="13" t="s">
        <v>3574</v>
      </c>
      <c r="E323" s="35">
        <v>11</v>
      </c>
    </row>
    <row r="324" spans="1:5">
      <c r="A324" s="23">
        <v>2010</v>
      </c>
      <c r="B324" s="23" t="s">
        <v>1886</v>
      </c>
      <c r="C324" s="22" t="s">
        <v>167</v>
      </c>
      <c r="D324" s="13" t="s">
        <v>3572</v>
      </c>
      <c r="E324" s="35">
        <v>17</v>
      </c>
    </row>
    <row r="325" spans="1:5">
      <c r="A325" s="23">
        <v>2010</v>
      </c>
      <c r="B325" s="23" t="s">
        <v>1886</v>
      </c>
      <c r="C325" s="22" t="s">
        <v>167</v>
      </c>
      <c r="D325" s="13" t="s">
        <v>3575</v>
      </c>
      <c r="E325" s="35">
        <v>1</v>
      </c>
    </row>
    <row r="326" spans="1:5">
      <c r="A326" s="23">
        <v>2010</v>
      </c>
      <c r="B326" s="23" t="s">
        <v>1886</v>
      </c>
      <c r="C326" s="22" t="s">
        <v>171</v>
      </c>
      <c r="D326" s="13" t="s">
        <v>3573</v>
      </c>
      <c r="E326" s="35">
        <v>3</v>
      </c>
    </row>
    <row r="327" spans="1:5">
      <c r="A327" s="23">
        <v>2010</v>
      </c>
      <c r="B327" s="23" t="s">
        <v>1886</v>
      </c>
      <c r="C327" s="22" t="s">
        <v>171</v>
      </c>
      <c r="D327" s="13" t="s">
        <v>3574</v>
      </c>
      <c r="E327" s="35">
        <v>1</v>
      </c>
    </row>
    <row r="328" spans="1:5">
      <c r="A328" s="23">
        <v>2010</v>
      </c>
      <c r="B328" s="23" t="s">
        <v>1886</v>
      </c>
      <c r="C328" s="22" t="s">
        <v>171</v>
      </c>
      <c r="D328" s="13" t="s">
        <v>3572</v>
      </c>
      <c r="E328" s="35">
        <v>2</v>
      </c>
    </row>
    <row r="329" spans="1:5">
      <c r="A329" s="23">
        <v>2010</v>
      </c>
      <c r="B329" s="23" t="s">
        <v>1886</v>
      </c>
      <c r="C329" s="22" t="s">
        <v>539</v>
      </c>
      <c r="D329" s="13" t="s">
        <v>3573</v>
      </c>
      <c r="E329" s="35">
        <v>1</v>
      </c>
    </row>
    <row r="330" spans="1:5">
      <c r="A330" s="23">
        <v>2010</v>
      </c>
      <c r="B330" s="23" t="s">
        <v>1886</v>
      </c>
      <c r="C330" s="22" t="s">
        <v>539</v>
      </c>
      <c r="D330" s="13" t="s">
        <v>3574</v>
      </c>
      <c r="E330" s="35">
        <v>1</v>
      </c>
    </row>
    <row r="331" spans="1:5">
      <c r="A331" s="23">
        <v>2010</v>
      </c>
      <c r="B331" s="23" t="s">
        <v>1886</v>
      </c>
      <c r="C331" s="22" t="s">
        <v>539</v>
      </c>
      <c r="D331" s="13" t="s">
        <v>3572</v>
      </c>
      <c r="E331" s="35">
        <v>3</v>
      </c>
    </row>
    <row r="332" spans="1:5">
      <c r="A332" s="23">
        <v>2010</v>
      </c>
      <c r="B332" s="23" t="s">
        <v>1886</v>
      </c>
      <c r="C332" s="22" t="s">
        <v>539</v>
      </c>
      <c r="D332" s="13" t="s">
        <v>3575</v>
      </c>
      <c r="E332" s="35">
        <v>3</v>
      </c>
    </row>
    <row r="333" spans="1:5">
      <c r="A333" s="23">
        <v>2010</v>
      </c>
      <c r="B333" s="23" t="s">
        <v>514</v>
      </c>
      <c r="C333" s="22" t="s">
        <v>184</v>
      </c>
      <c r="D333" s="13" t="s">
        <v>3573</v>
      </c>
      <c r="E333" s="35">
        <v>1</v>
      </c>
    </row>
    <row r="334" spans="1:5">
      <c r="A334" s="23">
        <v>2010</v>
      </c>
      <c r="B334" s="23" t="s">
        <v>514</v>
      </c>
      <c r="C334" s="22" t="s">
        <v>184</v>
      </c>
      <c r="D334" s="13" t="s">
        <v>3574</v>
      </c>
      <c r="E334" s="35">
        <v>3</v>
      </c>
    </row>
    <row r="335" spans="1:5">
      <c r="A335" s="23">
        <v>2010</v>
      </c>
      <c r="B335" s="23" t="s">
        <v>514</v>
      </c>
      <c r="C335" s="22" t="s">
        <v>184</v>
      </c>
      <c r="D335" s="13" t="s">
        <v>3572</v>
      </c>
      <c r="E335" s="35">
        <v>1</v>
      </c>
    </row>
    <row r="336" spans="1:5">
      <c r="A336" s="23">
        <v>2010</v>
      </c>
      <c r="B336" s="23" t="s">
        <v>514</v>
      </c>
      <c r="C336" s="22" t="s">
        <v>23</v>
      </c>
      <c r="D336" s="13" t="s">
        <v>3573</v>
      </c>
      <c r="E336" s="35">
        <v>31</v>
      </c>
    </row>
    <row r="337" spans="1:5">
      <c r="A337" s="23">
        <v>2010</v>
      </c>
      <c r="B337" s="23" t="s">
        <v>514</v>
      </c>
      <c r="C337" s="22" t="s">
        <v>23</v>
      </c>
      <c r="D337" s="13" t="s">
        <v>3574</v>
      </c>
      <c r="E337" s="35">
        <v>6</v>
      </c>
    </row>
    <row r="338" spans="1:5">
      <c r="A338" s="23">
        <v>2010</v>
      </c>
      <c r="B338" s="23" t="s">
        <v>514</v>
      </c>
      <c r="C338" s="22" t="s">
        <v>23</v>
      </c>
      <c r="D338" s="13" t="s">
        <v>3572</v>
      </c>
      <c r="E338" s="35">
        <v>23</v>
      </c>
    </row>
    <row r="339" spans="1:5">
      <c r="A339" s="23">
        <v>2010</v>
      </c>
      <c r="B339" s="23" t="s">
        <v>514</v>
      </c>
      <c r="C339" s="22" t="s">
        <v>23</v>
      </c>
      <c r="D339" s="13" t="s">
        <v>3575</v>
      </c>
      <c r="E339" s="35">
        <v>1</v>
      </c>
    </row>
    <row r="340" spans="1:5">
      <c r="A340" s="23">
        <v>2010</v>
      </c>
      <c r="B340" s="23" t="s">
        <v>514</v>
      </c>
      <c r="C340" s="22" t="s">
        <v>185</v>
      </c>
      <c r="D340" s="13" t="s">
        <v>3573</v>
      </c>
      <c r="E340" s="35">
        <v>54</v>
      </c>
    </row>
    <row r="341" spans="1:5">
      <c r="A341" s="23">
        <v>2010</v>
      </c>
      <c r="B341" s="23" t="s">
        <v>514</v>
      </c>
      <c r="C341" s="22" t="s">
        <v>185</v>
      </c>
      <c r="D341" s="13" t="s">
        <v>3574</v>
      </c>
      <c r="E341" s="35">
        <v>9</v>
      </c>
    </row>
    <row r="342" spans="1:5">
      <c r="A342" s="23">
        <v>2010</v>
      </c>
      <c r="B342" s="23" t="s">
        <v>514</v>
      </c>
      <c r="C342" s="22" t="s">
        <v>185</v>
      </c>
      <c r="D342" s="13" t="s">
        <v>3572</v>
      </c>
      <c r="E342" s="35">
        <v>48</v>
      </c>
    </row>
    <row r="343" spans="1:5">
      <c r="A343" s="23">
        <v>2010</v>
      </c>
      <c r="B343" s="23" t="s">
        <v>514</v>
      </c>
      <c r="C343" s="22" t="s">
        <v>185</v>
      </c>
      <c r="D343" s="13" t="s">
        <v>3575</v>
      </c>
      <c r="E343" s="35">
        <v>5</v>
      </c>
    </row>
    <row r="344" spans="1:5">
      <c r="A344" s="23">
        <v>2010</v>
      </c>
      <c r="B344" s="23" t="s">
        <v>514</v>
      </c>
      <c r="C344" s="22" t="s">
        <v>3925</v>
      </c>
      <c r="D344" s="13" t="s">
        <v>3573</v>
      </c>
      <c r="E344" s="35">
        <v>39</v>
      </c>
    </row>
    <row r="345" spans="1:5">
      <c r="A345" s="23">
        <v>2010</v>
      </c>
      <c r="B345" s="23" t="s">
        <v>514</v>
      </c>
      <c r="C345" s="22" t="s">
        <v>3925</v>
      </c>
      <c r="D345" s="13" t="s">
        <v>3574</v>
      </c>
      <c r="E345" s="35">
        <v>21</v>
      </c>
    </row>
    <row r="346" spans="1:5">
      <c r="A346" s="23">
        <v>2010</v>
      </c>
      <c r="B346" s="23" t="s">
        <v>514</v>
      </c>
      <c r="C346" s="22" t="s">
        <v>3925</v>
      </c>
      <c r="D346" s="13" t="s">
        <v>3572</v>
      </c>
      <c r="E346" s="35">
        <v>14</v>
      </c>
    </row>
    <row r="347" spans="1:5">
      <c r="A347" s="23">
        <v>2010</v>
      </c>
      <c r="B347" s="23" t="s">
        <v>514</v>
      </c>
      <c r="C347" s="22" t="s">
        <v>3925</v>
      </c>
      <c r="D347" s="13" t="s">
        <v>3575</v>
      </c>
      <c r="E347" s="35">
        <v>7</v>
      </c>
    </row>
    <row r="348" spans="1:5">
      <c r="A348" s="23">
        <v>2011</v>
      </c>
      <c r="B348" s="23" t="s">
        <v>1886</v>
      </c>
      <c r="C348" s="22" t="s">
        <v>3586</v>
      </c>
      <c r="D348" s="13" t="s">
        <v>3573</v>
      </c>
      <c r="E348" s="35">
        <v>3</v>
      </c>
    </row>
    <row r="349" spans="1:5">
      <c r="A349" s="23">
        <v>2011</v>
      </c>
      <c r="B349" s="23" t="s">
        <v>1886</v>
      </c>
      <c r="C349" s="22" t="s">
        <v>3586</v>
      </c>
      <c r="D349" s="13" t="s">
        <v>3574</v>
      </c>
      <c r="E349" s="35">
        <v>4</v>
      </c>
    </row>
    <row r="350" spans="1:5">
      <c r="A350" s="23">
        <v>2011</v>
      </c>
      <c r="B350" s="23" t="s">
        <v>1886</v>
      </c>
      <c r="C350" s="22" t="s">
        <v>3586</v>
      </c>
      <c r="D350" s="13" t="s">
        <v>3572</v>
      </c>
      <c r="E350" s="35">
        <v>1</v>
      </c>
    </row>
    <row r="351" spans="1:5">
      <c r="A351" s="23">
        <v>2011</v>
      </c>
      <c r="B351" s="23" t="s">
        <v>1886</v>
      </c>
      <c r="C351" s="22" t="s">
        <v>5</v>
      </c>
      <c r="D351" s="13" t="s">
        <v>3573</v>
      </c>
      <c r="E351" s="35">
        <v>37</v>
      </c>
    </row>
    <row r="352" spans="1:5">
      <c r="A352" s="23">
        <v>2011</v>
      </c>
      <c r="B352" s="23" t="s">
        <v>1886</v>
      </c>
      <c r="C352" s="22" t="s">
        <v>5</v>
      </c>
      <c r="D352" s="13" t="s">
        <v>3574</v>
      </c>
      <c r="E352" s="35">
        <v>15</v>
      </c>
    </row>
    <row r="353" spans="1:5">
      <c r="A353" s="23">
        <v>2011</v>
      </c>
      <c r="B353" s="23" t="s">
        <v>1886</v>
      </c>
      <c r="C353" s="22" t="s">
        <v>5</v>
      </c>
      <c r="D353" s="13" t="s">
        <v>3572</v>
      </c>
      <c r="E353" s="35">
        <v>18</v>
      </c>
    </row>
    <row r="354" spans="1:5">
      <c r="A354" s="23">
        <v>2011</v>
      </c>
      <c r="B354" s="23" t="s">
        <v>1886</v>
      </c>
      <c r="C354" s="22" t="s">
        <v>5</v>
      </c>
      <c r="D354" s="13" t="s">
        <v>3575</v>
      </c>
      <c r="E354" s="35">
        <v>1</v>
      </c>
    </row>
    <row r="355" spans="1:5">
      <c r="A355" s="23">
        <v>2011</v>
      </c>
      <c r="B355" s="23" t="s">
        <v>1886</v>
      </c>
      <c r="C355" s="22" t="s">
        <v>10</v>
      </c>
      <c r="D355" s="13" t="s">
        <v>3573</v>
      </c>
      <c r="E355" s="35">
        <v>30</v>
      </c>
    </row>
    <row r="356" spans="1:5">
      <c r="A356" s="23">
        <v>2011</v>
      </c>
      <c r="B356" s="23" t="s">
        <v>1886</v>
      </c>
      <c r="C356" s="22" t="s">
        <v>10</v>
      </c>
      <c r="D356" s="13" t="s">
        <v>3574</v>
      </c>
      <c r="E356" s="35">
        <v>8</v>
      </c>
    </row>
    <row r="357" spans="1:5">
      <c r="A357" s="23">
        <v>2011</v>
      </c>
      <c r="B357" s="23" t="s">
        <v>1886</v>
      </c>
      <c r="C357" s="22" t="s">
        <v>10</v>
      </c>
      <c r="D357" s="13" t="s">
        <v>3572</v>
      </c>
      <c r="E357" s="35">
        <v>23</v>
      </c>
    </row>
    <row r="358" spans="1:5">
      <c r="A358" s="23">
        <v>2011</v>
      </c>
      <c r="B358" s="23" t="s">
        <v>1886</v>
      </c>
      <c r="C358" s="22" t="s">
        <v>10</v>
      </c>
      <c r="D358" s="13" t="s">
        <v>3575</v>
      </c>
      <c r="E358" s="35">
        <v>1</v>
      </c>
    </row>
    <row r="359" spans="1:5">
      <c r="A359" s="23">
        <v>2011</v>
      </c>
      <c r="B359" s="23" t="s">
        <v>1886</v>
      </c>
      <c r="C359" s="22" t="s">
        <v>14</v>
      </c>
      <c r="D359" s="13" t="s">
        <v>3573</v>
      </c>
      <c r="E359" s="35">
        <v>91</v>
      </c>
    </row>
    <row r="360" spans="1:5">
      <c r="A360" s="23">
        <v>2011</v>
      </c>
      <c r="B360" s="23" t="s">
        <v>1886</v>
      </c>
      <c r="C360" s="22" t="s">
        <v>14</v>
      </c>
      <c r="D360" s="13" t="s">
        <v>3574</v>
      </c>
      <c r="E360" s="35">
        <v>49</v>
      </c>
    </row>
    <row r="361" spans="1:5">
      <c r="A361" s="23">
        <v>2011</v>
      </c>
      <c r="B361" s="23" t="s">
        <v>1886</v>
      </c>
      <c r="C361" s="22" t="s">
        <v>14</v>
      </c>
      <c r="D361" s="13" t="s">
        <v>3572</v>
      </c>
      <c r="E361" s="35">
        <v>13</v>
      </c>
    </row>
    <row r="362" spans="1:5">
      <c r="A362" s="23">
        <v>2011</v>
      </c>
      <c r="B362" s="23" t="s">
        <v>1886</v>
      </c>
      <c r="C362" s="22" t="s">
        <v>14</v>
      </c>
      <c r="D362" s="13" t="s">
        <v>3575</v>
      </c>
      <c r="E362" s="35">
        <v>11</v>
      </c>
    </row>
    <row r="363" spans="1:5">
      <c r="A363" s="23">
        <v>2011</v>
      </c>
      <c r="B363" s="23" t="s">
        <v>1886</v>
      </c>
      <c r="C363" s="22" t="s">
        <v>23</v>
      </c>
      <c r="D363" s="13" t="s">
        <v>3573</v>
      </c>
      <c r="E363" s="35">
        <v>29</v>
      </c>
    </row>
    <row r="364" spans="1:5">
      <c r="A364" s="23">
        <v>2011</v>
      </c>
      <c r="B364" s="23" t="s">
        <v>1886</v>
      </c>
      <c r="C364" s="22" t="s">
        <v>23</v>
      </c>
      <c r="D364" s="13" t="s">
        <v>3574</v>
      </c>
      <c r="E364" s="35">
        <v>17</v>
      </c>
    </row>
    <row r="365" spans="1:5">
      <c r="A365" s="23">
        <v>2011</v>
      </c>
      <c r="B365" s="23" t="s">
        <v>1886</v>
      </c>
      <c r="C365" s="22" t="s">
        <v>23</v>
      </c>
      <c r="D365" s="13" t="s">
        <v>3572</v>
      </c>
      <c r="E365" s="35">
        <v>19</v>
      </c>
    </row>
    <row r="366" spans="1:5">
      <c r="A366" s="23">
        <v>2011</v>
      </c>
      <c r="B366" s="23" t="s">
        <v>1886</v>
      </c>
      <c r="C366" s="22" t="s">
        <v>23</v>
      </c>
      <c r="D366" s="13" t="s">
        <v>3575</v>
      </c>
      <c r="E366" s="35">
        <v>6</v>
      </c>
    </row>
    <row r="367" spans="1:5">
      <c r="A367" s="23">
        <v>2011</v>
      </c>
      <c r="B367" s="23" t="s">
        <v>1886</v>
      </c>
      <c r="C367" s="22" t="s">
        <v>41</v>
      </c>
      <c r="D367" s="13" t="s">
        <v>3573</v>
      </c>
      <c r="E367" s="35">
        <v>19</v>
      </c>
    </row>
    <row r="368" spans="1:5">
      <c r="A368" s="23">
        <v>2011</v>
      </c>
      <c r="B368" s="23" t="s">
        <v>1886</v>
      </c>
      <c r="C368" s="22" t="s">
        <v>41</v>
      </c>
      <c r="D368" s="13" t="s">
        <v>3574</v>
      </c>
      <c r="E368" s="35">
        <v>10</v>
      </c>
    </row>
    <row r="369" spans="1:5">
      <c r="A369" s="23">
        <v>2011</v>
      </c>
      <c r="B369" s="23" t="s">
        <v>1886</v>
      </c>
      <c r="C369" s="22" t="s">
        <v>41</v>
      </c>
      <c r="D369" s="13" t="s">
        <v>3572</v>
      </c>
      <c r="E369" s="35">
        <v>26</v>
      </c>
    </row>
    <row r="370" spans="1:5">
      <c r="A370" s="23">
        <v>2011</v>
      </c>
      <c r="B370" s="23" t="s">
        <v>1886</v>
      </c>
      <c r="C370" s="22" t="s">
        <v>41</v>
      </c>
      <c r="D370" s="13" t="s">
        <v>3575</v>
      </c>
      <c r="E370" s="35">
        <v>3</v>
      </c>
    </row>
    <row r="371" spans="1:5">
      <c r="A371" s="23">
        <v>2011</v>
      </c>
      <c r="B371" s="23" t="s">
        <v>1886</v>
      </c>
      <c r="C371" s="22" t="s">
        <v>60</v>
      </c>
      <c r="D371" s="13" t="s">
        <v>3573</v>
      </c>
      <c r="E371" s="35">
        <v>14</v>
      </c>
    </row>
    <row r="372" spans="1:5">
      <c r="A372" s="23">
        <v>2011</v>
      </c>
      <c r="B372" s="23" t="s">
        <v>1886</v>
      </c>
      <c r="C372" s="22" t="s">
        <v>60</v>
      </c>
      <c r="D372" s="13" t="s">
        <v>3574</v>
      </c>
      <c r="E372" s="35">
        <v>9</v>
      </c>
    </row>
    <row r="373" spans="1:5">
      <c r="A373" s="23">
        <v>2011</v>
      </c>
      <c r="B373" s="23" t="s">
        <v>1886</v>
      </c>
      <c r="C373" s="22" t="s">
        <v>60</v>
      </c>
      <c r="D373" s="13" t="s">
        <v>3572</v>
      </c>
      <c r="E373" s="35">
        <v>3</v>
      </c>
    </row>
    <row r="374" spans="1:5">
      <c r="A374" s="23">
        <v>2011</v>
      </c>
      <c r="B374" s="23" t="s">
        <v>1886</v>
      </c>
      <c r="C374" s="22" t="s">
        <v>60</v>
      </c>
      <c r="D374" s="13" t="s">
        <v>3575</v>
      </c>
      <c r="E374" s="35">
        <v>2</v>
      </c>
    </row>
    <row r="375" spans="1:5">
      <c r="A375" s="23">
        <v>2011</v>
      </c>
      <c r="B375" s="23" t="s">
        <v>1886</v>
      </c>
      <c r="C375" s="22" t="s">
        <v>70</v>
      </c>
      <c r="D375" s="13" t="s">
        <v>3573</v>
      </c>
      <c r="E375" s="35">
        <v>26</v>
      </c>
    </row>
    <row r="376" spans="1:5">
      <c r="A376" s="23">
        <v>2011</v>
      </c>
      <c r="B376" s="23" t="s">
        <v>1886</v>
      </c>
      <c r="C376" s="22" t="s">
        <v>70</v>
      </c>
      <c r="D376" s="13" t="s">
        <v>3574</v>
      </c>
      <c r="E376" s="35">
        <v>14</v>
      </c>
    </row>
    <row r="377" spans="1:5">
      <c r="A377" s="23">
        <v>2011</v>
      </c>
      <c r="B377" s="23" t="s">
        <v>1886</v>
      </c>
      <c r="C377" s="22" t="s">
        <v>70</v>
      </c>
      <c r="D377" s="13" t="s">
        <v>3572</v>
      </c>
      <c r="E377" s="35">
        <v>1</v>
      </c>
    </row>
    <row r="378" spans="1:5">
      <c r="A378" s="23">
        <v>2011</v>
      </c>
      <c r="B378" s="23" t="s">
        <v>1886</v>
      </c>
      <c r="C378" s="22" t="s">
        <v>70</v>
      </c>
      <c r="D378" s="13" t="s">
        <v>3575</v>
      </c>
      <c r="E378" s="35">
        <v>8</v>
      </c>
    </row>
    <row r="379" spans="1:5">
      <c r="A379" s="23">
        <v>2011</v>
      </c>
      <c r="B379" s="23" t="s">
        <v>1886</v>
      </c>
      <c r="C379" s="22" t="s">
        <v>76</v>
      </c>
      <c r="D379" s="13" t="s">
        <v>3573</v>
      </c>
      <c r="E379" s="35">
        <v>33</v>
      </c>
    </row>
    <row r="380" spans="1:5">
      <c r="A380" s="23">
        <v>2011</v>
      </c>
      <c r="B380" s="23" t="s">
        <v>1886</v>
      </c>
      <c r="C380" s="22" t="s">
        <v>76</v>
      </c>
      <c r="D380" s="13" t="s">
        <v>3574</v>
      </c>
      <c r="E380" s="35">
        <v>7</v>
      </c>
    </row>
    <row r="381" spans="1:5">
      <c r="A381" s="23">
        <v>2011</v>
      </c>
      <c r="B381" s="23" t="s">
        <v>1886</v>
      </c>
      <c r="C381" s="22" t="s">
        <v>76</v>
      </c>
      <c r="D381" s="13" t="s">
        <v>3572</v>
      </c>
      <c r="E381" s="35">
        <v>17</v>
      </c>
    </row>
    <row r="382" spans="1:5">
      <c r="A382" s="23">
        <v>2011</v>
      </c>
      <c r="B382" s="23" t="s">
        <v>1886</v>
      </c>
      <c r="C382" s="22" t="s">
        <v>76</v>
      </c>
      <c r="D382" s="13" t="s">
        <v>3575</v>
      </c>
      <c r="E382" s="35">
        <v>2</v>
      </c>
    </row>
    <row r="383" spans="1:5">
      <c r="A383" s="23">
        <v>2011</v>
      </c>
      <c r="B383" s="23" t="s">
        <v>1886</v>
      </c>
      <c r="C383" s="22" t="s">
        <v>83</v>
      </c>
      <c r="D383" s="13" t="s">
        <v>3573</v>
      </c>
      <c r="E383" s="35">
        <v>2</v>
      </c>
    </row>
    <row r="384" spans="1:5">
      <c r="A384" s="23">
        <v>2011</v>
      </c>
      <c r="B384" s="23" t="s">
        <v>1886</v>
      </c>
      <c r="C384" s="22" t="s">
        <v>86</v>
      </c>
      <c r="D384" s="13" t="s">
        <v>3573</v>
      </c>
      <c r="E384" s="35">
        <v>28</v>
      </c>
    </row>
    <row r="385" spans="1:5">
      <c r="A385" s="23">
        <v>2011</v>
      </c>
      <c r="B385" s="23" t="s">
        <v>1886</v>
      </c>
      <c r="C385" s="22" t="s">
        <v>86</v>
      </c>
      <c r="D385" s="13" t="s">
        <v>3574</v>
      </c>
      <c r="E385" s="35">
        <v>5</v>
      </c>
    </row>
    <row r="386" spans="1:5">
      <c r="A386" s="23">
        <v>2011</v>
      </c>
      <c r="B386" s="23" t="s">
        <v>1886</v>
      </c>
      <c r="C386" s="22" t="s">
        <v>86</v>
      </c>
      <c r="D386" s="13" t="s">
        <v>3572</v>
      </c>
      <c r="E386" s="35">
        <v>6</v>
      </c>
    </row>
    <row r="387" spans="1:5">
      <c r="A387" s="23">
        <v>2011</v>
      </c>
      <c r="B387" s="23" t="s">
        <v>1886</v>
      </c>
      <c r="C387" s="22" t="s">
        <v>89</v>
      </c>
      <c r="D387" s="13" t="s">
        <v>3573</v>
      </c>
      <c r="E387" s="35">
        <v>11</v>
      </c>
    </row>
    <row r="388" spans="1:5">
      <c r="A388" s="23">
        <v>2011</v>
      </c>
      <c r="B388" s="23" t="s">
        <v>1886</v>
      </c>
      <c r="C388" s="22" t="s">
        <v>89</v>
      </c>
      <c r="D388" s="13" t="s">
        <v>3574</v>
      </c>
      <c r="E388" s="35">
        <v>9</v>
      </c>
    </row>
    <row r="389" spans="1:5">
      <c r="A389" s="23">
        <v>2011</v>
      </c>
      <c r="B389" s="23" t="s">
        <v>1886</v>
      </c>
      <c r="C389" s="22" t="s">
        <v>89</v>
      </c>
      <c r="D389" s="13" t="s">
        <v>3572</v>
      </c>
      <c r="E389" s="35">
        <v>10</v>
      </c>
    </row>
    <row r="390" spans="1:5">
      <c r="A390" s="23">
        <v>2011</v>
      </c>
      <c r="B390" s="23" t="s">
        <v>1886</v>
      </c>
      <c r="C390" s="22" t="s">
        <v>89</v>
      </c>
      <c r="D390" s="13" t="s">
        <v>3575</v>
      </c>
      <c r="E390" s="35">
        <v>2</v>
      </c>
    </row>
    <row r="391" spans="1:5">
      <c r="A391" s="23">
        <v>2011</v>
      </c>
      <c r="B391" s="23" t="s">
        <v>1886</v>
      </c>
      <c r="C391" s="22" t="s">
        <v>94</v>
      </c>
      <c r="D391" s="13" t="s">
        <v>3573</v>
      </c>
      <c r="E391" s="35">
        <v>17</v>
      </c>
    </row>
    <row r="392" spans="1:5">
      <c r="A392" s="23">
        <v>2011</v>
      </c>
      <c r="B392" s="23" t="s">
        <v>1886</v>
      </c>
      <c r="C392" s="22" t="s">
        <v>94</v>
      </c>
      <c r="D392" s="13" t="s">
        <v>3574</v>
      </c>
      <c r="E392" s="35">
        <v>8</v>
      </c>
    </row>
    <row r="393" spans="1:5">
      <c r="A393" s="23">
        <v>2011</v>
      </c>
      <c r="B393" s="23" t="s">
        <v>1886</v>
      </c>
      <c r="C393" s="22" t="s">
        <v>94</v>
      </c>
      <c r="D393" s="13" t="s">
        <v>3575</v>
      </c>
      <c r="E393" s="35">
        <v>9</v>
      </c>
    </row>
    <row r="394" spans="1:5">
      <c r="A394" s="23">
        <v>2011</v>
      </c>
      <c r="B394" s="23" t="s">
        <v>1886</v>
      </c>
      <c r="C394" s="22" t="s">
        <v>100</v>
      </c>
      <c r="D394" s="13" t="s">
        <v>3573</v>
      </c>
      <c r="E394" s="35">
        <v>7</v>
      </c>
    </row>
    <row r="395" spans="1:5">
      <c r="A395" s="23">
        <v>2011</v>
      </c>
      <c r="B395" s="23" t="s">
        <v>1886</v>
      </c>
      <c r="C395" s="22" t="s">
        <v>100</v>
      </c>
      <c r="D395" s="13" t="s">
        <v>3574</v>
      </c>
      <c r="E395" s="35">
        <v>8</v>
      </c>
    </row>
    <row r="396" spans="1:5">
      <c r="A396" s="23">
        <v>2011</v>
      </c>
      <c r="B396" s="23" t="s">
        <v>1886</v>
      </c>
      <c r="C396" s="22" t="s">
        <v>100</v>
      </c>
      <c r="D396" s="13" t="s">
        <v>3572</v>
      </c>
      <c r="E396" s="35">
        <v>6</v>
      </c>
    </row>
    <row r="397" spans="1:5">
      <c r="A397" s="23">
        <v>2011</v>
      </c>
      <c r="B397" s="23" t="s">
        <v>1886</v>
      </c>
      <c r="C397" s="22" t="s">
        <v>100</v>
      </c>
      <c r="D397" s="13" t="s">
        <v>3575</v>
      </c>
      <c r="E397" s="35">
        <v>4</v>
      </c>
    </row>
    <row r="398" spans="1:5">
      <c r="A398" s="23">
        <v>2011</v>
      </c>
      <c r="B398" s="23" t="s">
        <v>1886</v>
      </c>
      <c r="C398" s="22" t="s">
        <v>104</v>
      </c>
      <c r="D398" s="13" t="s">
        <v>3573</v>
      </c>
      <c r="E398" s="35">
        <v>51</v>
      </c>
    </row>
    <row r="399" spans="1:5">
      <c r="A399" s="23">
        <v>2011</v>
      </c>
      <c r="B399" s="23" t="s">
        <v>1886</v>
      </c>
      <c r="C399" s="22" t="s">
        <v>104</v>
      </c>
      <c r="D399" s="13" t="s">
        <v>3574</v>
      </c>
      <c r="E399" s="35">
        <v>24</v>
      </c>
    </row>
    <row r="400" spans="1:5">
      <c r="A400" s="23">
        <v>2011</v>
      </c>
      <c r="B400" s="23" t="s">
        <v>1886</v>
      </c>
      <c r="C400" s="22" t="s">
        <v>104</v>
      </c>
      <c r="D400" s="13" t="s">
        <v>3572</v>
      </c>
      <c r="E400" s="35">
        <v>5</v>
      </c>
    </row>
    <row r="401" spans="1:5">
      <c r="A401" s="23">
        <v>2011</v>
      </c>
      <c r="B401" s="23" t="s">
        <v>1886</v>
      </c>
      <c r="C401" s="22" t="s">
        <v>104</v>
      </c>
      <c r="D401" s="13" t="s">
        <v>3575</v>
      </c>
      <c r="E401" s="35">
        <v>8</v>
      </c>
    </row>
    <row r="402" spans="1:5">
      <c r="A402" s="23">
        <v>2011</v>
      </c>
      <c r="B402" s="23" t="s">
        <v>1886</v>
      </c>
      <c r="C402" s="22" t="s">
        <v>120</v>
      </c>
      <c r="D402" s="13" t="s">
        <v>3573</v>
      </c>
      <c r="E402" s="35">
        <v>100</v>
      </c>
    </row>
    <row r="403" spans="1:5">
      <c r="A403" s="23">
        <v>2011</v>
      </c>
      <c r="B403" s="23" t="s">
        <v>1886</v>
      </c>
      <c r="C403" s="22" t="s">
        <v>120</v>
      </c>
      <c r="D403" s="13" t="s">
        <v>3574</v>
      </c>
      <c r="E403" s="35">
        <v>41</v>
      </c>
    </row>
    <row r="404" spans="1:5">
      <c r="A404" s="23">
        <v>2011</v>
      </c>
      <c r="B404" s="23" t="s">
        <v>1886</v>
      </c>
      <c r="C404" s="22" t="s">
        <v>120</v>
      </c>
      <c r="D404" s="13" t="s">
        <v>3572</v>
      </c>
      <c r="E404" s="35">
        <v>59</v>
      </c>
    </row>
    <row r="405" spans="1:5">
      <c r="A405" s="23">
        <v>2011</v>
      </c>
      <c r="B405" s="23" t="s">
        <v>1886</v>
      </c>
      <c r="C405" s="22" t="s">
        <v>120</v>
      </c>
      <c r="D405" s="13" t="s">
        <v>3575</v>
      </c>
      <c r="E405" s="35">
        <v>26</v>
      </c>
    </row>
    <row r="406" spans="1:5">
      <c r="A406" s="23">
        <v>2011</v>
      </c>
      <c r="B406" s="23" t="s">
        <v>1886</v>
      </c>
      <c r="C406" s="22" t="s">
        <v>156</v>
      </c>
      <c r="D406" s="13" t="s">
        <v>3573</v>
      </c>
      <c r="E406" s="35">
        <v>90</v>
      </c>
    </row>
    <row r="407" spans="1:5">
      <c r="A407" s="23">
        <v>2011</v>
      </c>
      <c r="B407" s="23" t="s">
        <v>1886</v>
      </c>
      <c r="C407" s="22" t="s">
        <v>156</v>
      </c>
      <c r="D407" s="13" t="s">
        <v>3574</v>
      </c>
      <c r="E407" s="35">
        <v>9</v>
      </c>
    </row>
    <row r="408" spans="1:5">
      <c r="A408" s="23">
        <v>2011</v>
      </c>
      <c r="B408" s="23" t="s">
        <v>1886</v>
      </c>
      <c r="C408" s="22" t="s">
        <v>156</v>
      </c>
      <c r="D408" s="13" t="s">
        <v>3572</v>
      </c>
      <c r="E408" s="35">
        <v>60</v>
      </c>
    </row>
    <row r="409" spans="1:5">
      <c r="A409" s="23">
        <v>2011</v>
      </c>
      <c r="B409" s="23" t="s">
        <v>1886</v>
      </c>
      <c r="C409" s="22" t="s">
        <v>164</v>
      </c>
      <c r="D409" s="13" t="s">
        <v>3573</v>
      </c>
      <c r="E409" s="35">
        <v>32</v>
      </c>
    </row>
    <row r="410" spans="1:5">
      <c r="A410" s="23">
        <v>2011</v>
      </c>
      <c r="B410" s="23" t="s">
        <v>1886</v>
      </c>
      <c r="C410" s="22" t="s">
        <v>164</v>
      </c>
      <c r="D410" s="13" t="s">
        <v>3574</v>
      </c>
      <c r="E410" s="35">
        <v>14</v>
      </c>
    </row>
    <row r="411" spans="1:5">
      <c r="A411" s="23">
        <v>2011</v>
      </c>
      <c r="B411" s="23" t="s">
        <v>1886</v>
      </c>
      <c r="C411" s="22" t="s">
        <v>164</v>
      </c>
      <c r="D411" s="13" t="s">
        <v>3572</v>
      </c>
      <c r="E411" s="35">
        <v>2</v>
      </c>
    </row>
    <row r="412" spans="1:5">
      <c r="A412" s="23">
        <v>2011</v>
      </c>
      <c r="B412" s="23" t="s">
        <v>1886</v>
      </c>
      <c r="C412" s="22" t="s">
        <v>164</v>
      </c>
      <c r="D412" s="13" t="s">
        <v>3575</v>
      </c>
      <c r="E412" s="35">
        <v>1</v>
      </c>
    </row>
    <row r="413" spans="1:5">
      <c r="A413" s="23">
        <v>2011</v>
      </c>
      <c r="B413" s="23" t="s">
        <v>1886</v>
      </c>
      <c r="C413" s="22" t="s">
        <v>167</v>
      </c>
      <c r="D413" s="13" t="s">
        <v>3573</v>
      </c>
      <c r="E413" s="35">
        <v>34</v>
      </c>
    </row>
    <row r="414" spans="1:5">
      <c r="A414" s="23">
        <v>2011</v>
      </c>
      <c r="B414" s="23" t="s">
        <v>1886</v>
      </c>
      <c r="C414" s="22" t="s">
        <v>167</v>
      </c>
      <c r="D414" s="13" t="s">
        <v>3574</v>
      </c>
      <c r="E414" s="35">
        <v>10</v>
      </c>
    </row>
    <row r="415" spans="1:5">
      <c r="A415" s="23">
        <v>2011</v>
      </c>
      <c r="B415" s="23" t="s">
        <v>1886</v>
      </c>
      <c r="C415" s="22" t="s">
        <v>167</v>
      </c>
      <c r="D415" s="13" t="s">
        <v>3572</v>
      </c>
      <c r="E415" s="35">
        <v>9</v>
      </c>
    </row>
    <row r="416" spans="1:5">
      <c r="A416" s="23">
        <v>2011</v>
      </c>
      <c r="B416" s="23" t="s">
        <v>1886</v>
      </c>
      <c r="C416" s="22" t="s">
        <v>167</v>
      </c>
      <c r="D416" s="13" t="s">
        <v>3575</v>
      </c>
      <c r="E416" s="35">
        <v>2</v>
      </c>
    </row>
    <row r="417" spans="1:5">
      <c r="A417" s="23">
        <v>2011</v>
      </c>
      <c r="B417" s="23" t="s">
        <v>1886</v>
      </c>
      <c r="C417" s="22" t="s">
        <v>171</v>
      </c>
      <c r="D417" s="13" t="s">
        <v>3573</v>
      </c>
      <c r="E417" s="35">
        <v>3</v>
      </c>
    </row>
    <row r="418" spans="1:5">
      <c r="A418" s="23">
        <v>2011</v>
      </c>
      <c r="B418" s="23" t="s">
        <v>1886</v>
      </c>
      <c r="C418" s="22" t="s">
        <v>171</v>
      </c>
      <c r="D418" s="13" t="s">
        <v>3574</v>
      </c>
      <c r="E418" s="35">
        <v>1</v>
      </c>
    </row>
    <row r="419" spans="1:5">
      <c r="A419" s="23">
        <v>2011</v>
      </c>
      <c r="B419" s="23" t="s">
        <v>1886</v>
      </c>
      <c r="C419" s="22" t="s">
        <v>171</v>
      </c>
      <c r="D419" s="13" t="s">
        <v>3572</v>
      </c>
      <c r="E419" s="35">
        <v>2</v>
      </c>
    </row>
    <row r="420" spans="1:5">
      <c r="A420" s="23">
        <v>2011</v>
      </c>
      <c r="B420" s="23" t="s">
        <v>1886</v>
      </c>
      <c r="C420" s="22" t="s">
        <v>539</v>
      </c>
      <c r="D420" s="13" t="s">
        <v>3573</v>
      </c>
      <c r="E420" s="35">
        <v>1</v>
      </c>
    </row>
    <row r="421" spans="1:5">
      <c r="A421" s="23">
        <v>2011</v>
      </c>
      <c r="B421" s="23" t="s">
        <v>1886</v>
      </c>
      <c r="C421" s="22" t="s">
        <v>539</v>
      </c>
      <c r="D421" s="13" t="s">
        <v>3572</v>
      </c>
      <c r="E421" s="35">
        <v>3</v>
      </c>
    </row>
    <row r="422" spans="1:5">
      <c r="A422" s="23">
        <v>2011</v>
      </c>
      <c r="B422" s="23" t="s">
        <v>1886</v>
      </c>
      <c r="C422" s="22" t="s">
        <v>539</v>
      </c>
      <c r="D422" s="13" t="s">
        <v>3575</v>
      </c>
      <c r="E422" s="35">
        <v>2</v>
      </c>
    </row>
    <row r="423" spans="1:5">
      <c r="A423" s="23">
        <v>2011</v>
      </c>
      <c r="B423" s="23" t="s">
        <v>1886</v>
      </c>
      <c r="C423" s="22" t="s">
        <v>1512</v>
      </c>
      <c r="D423" s="13" t="s">
        <v>3573</v>
      </c>
      <c r="E423" s="35">
        <v>1</v>
      </c>
    </row>
    <row r="424" spans="1:5">
      <c r="A424" s="23">
        <v>2011</v>
      </c>
      <c r="B424" s="23" t="s">
        <v>1886</v>
      </c>
      <c r="C424" s="22" t="s">
        <v>1512</v>
      </c>
      <c r="D424" s="13" t="s">
        <v>3574</v>
      </c>
      <c r="E424" s="35">
        <v>2</v>
      </c>
    </row>
    <row r="425" spans="1:5">
      <c r="A425" s="23">
        <v>2011</v>
      </c>
      <c r="B425" s="23" t="s">
        <v>514</v>
      </c>
      <c r="C425" s="22" t="s">
        <v>184</v>
      </c>
      <c r="D425" s="13" t="s">
        <v>3573</v>
      </c>
      <c r="E425" s="35">
        <v>1</v>
      </c>
    </row>
    <row r="426" spans="1:5">
      <c r="A426" s="23">
        <v>2011</v>
      </c>
      <c r="B426" s="23" t="s">
        <v>514</v>
      </c>
      <c r="C426" s="22" t="s">
        <v>184</v>
      </c>
      <c r="D426" s="13" t="s">
        <v>3574</v>
      </c>
      <c r="E426" s="35">
        <v>7</v>
      </c>
    </row>
    <row r="427" spans="1:5">
      <c r="A427" s="23">
        <v>2011</v>
      </c>
      <c r="B427" s="23" t="s">
        <v>514</v>
      </c>
      <c r="C427" s="22" t="s">
        <v>184</v>
      </c>
      <c r="D427" s="13" t="s">
        <v>3572</v>
      </c>
      <c r="E427" s="35">
        <v>8</v>
      </c>
    </row>
    <row r="428" spans="1:5">
      <c r="A428" s="23">
        <v>2011</v>
      </c>
      <c r="B428" s="23" t="s">
        <v>514</v>
      </c>
      <c r="C428" s="22" t="s">
        <v>23</v>
      </c>
      <c r="D428" s="13" t="s">
        <v>3573</v>
      </c>
      <c r="E428" s="35">
        <v>5</v>
      </c>
    </row>
    <row r="429" spans="1:5">
      <c r="A429" s="23">
        <v>2011</v>
      </c>
      <c r="B429" s="23" t="s">
        <v>514</v>
      </c>
      <c r="C429" s="22" t="s">
        <v>23</v>
      </c>
      <c r="D429" s="13" t="s">
        <v>3574</v>
      </c>
      <c r="E429" s="35">
        <v>35</v>
      </c>
    </row>
    <row r="430" spans="1:5">
      <c r="A430" s="23">
        <v>2011</v>
      </c>
      <c r="B430" s="23" t="s">
        <v>514</v>
      </c>
      <c r="C430" s="22" t="s">
        <v>23</v>
      </c>
      <c r="D430" s="13" t="s">
        <v>3572</v>
      </c>
      <c r="E430" s="35">
        <v>26</v>
      </c>
    </row>
    <row r="431" spans="1:5">
      <c r="A431" s="23">
        <v>2011</v>
      </c>
      <c r="B431" s="23" t="s">
        <v>514</v>
      </c>
      <c r="C431" s="22" t="s">
        <v>185</v>
      </c>
      <c r="D431" s="13" t="s">
        <v>3573</v>
      </c>
      <c r="E431" s="35">
        <v>10</v>
      </c>
    </row>
    <row r="432" spans="1:5">
      <c r="A432" s="23">
        <v>2011</v>
      </c>
      <c r="B432" s="23" t="s">
        <v>514</v>
      </c>
      <c r="C432" s="22" t="s">
        <v>185</v>
      </c>
      <c r="D432" s="13" t="s">
        <v>3574</v>
      </c>
      <c r="E432" s="35">
        <v>56</v>
      </c>
    </row>
    <row r="433" spans="1:5">
      <c r="A433" s="23">
        <v>2011</v>
      </c>
      <c r="B433" s="23" t="s">
        <v>514</v>
      </c>
      <c r="C433" s="22" t="s">
        <v>185</v>
      </c>
      <c r="D433" s="13" t="s">
        <v>3572</v>
      </c>
      <c r="E433" s="35">
        <v>49</v>
      </c>
    </row>
    <row r="434" spans="1:5">
      <c r="A434" s="23">
        <v>2011</v>
      </c>
      <c r="B434" s="23" t="s">
        <v>514</v>
      </c>
      <c r="C434" s="22" t="s">
        <v>185</v>
      </c>
      <c r="D434" s="13" t="s">
        <v>3575</v>
      </c>
      <c r="E434" s="35">
        <v>3</v>
      </c>
    </row>
    <row r="435" spans="1:5">
      <c r="A435" s="23">
        <v>2011</v>
      </c>
      <c r="B435" s="23" t="s">
        <v>514</v>
      </c>
      <c r="C435" s="22" t="s">
        <v>3925</v>
      </c>
      <c r="D435" s="13" t="s">
        <v>3573</v>
      </c>
      <c r="E435" s="35">
        <v>22</v>
      </c>
    </row>
    <row r="436" spans="1:5">
      <c r="A436" s="23">
        <v>2011</v>
      </c>
      <c r="B436" s="23" t="s">
        <v>514</v>
      </c>
      <c r="C436" s="22" t="s">
        <v>3925</v>
      </c>
      <c r="D436" s="13" t="s">
        <v>3574</v>
      </c>
      <c r="E436" s="35">
        <v>39</v>
      </c>
    </row>
    <row r="437" spans="1:5">
      <c r="A437" s="23">
        <v>2011</v>
      </c>
      <c r="B437" s="23" t="s">
        <v>514</v>
      </c>
      <c r="C437" s="22" t="s">
        <v>3925</v>
      </c>
      <c r="D437" s="13" t="s">
        <v>3572</v>
      </c>
      <c r="E437" s="35">
        <v>10</v>
      </c>
    </row>
    <row r="438" spans="1:5">
      <c r="A438" s="23">
        <v>2011</v>
      </c>
      <c r="B438" s="23" t="s">
        <v>514</v>
      </c>
      <c r="C438" s="22" t="s">
        <v>3925</v>
      </c>
      <c r="D438" s="13" t="s">
        <v>3575</v>
      </c>
      <c r="E438" s="35">
        <v>7</v>
      </c>
    </row>
    <row r="439" spans="1:5">
      <c r="A439" s="23">
        <v>2012</v>
      </c>
      <c r="B439" s="23" t="s">
        <v>1886</v>
      </c>
      <c r="C439" s="22" t="s">
        <v>5</v>
      </c>
      <c r="D439" s="13" t="s">
        <v>3573</v>
      </c>
      <c r="E439" s="35">
        <v>37</v>
      </c>
    </row>
    <row r="440" spans="1:5">
      <c r="A440" s="23">
        <v>2012</v>
      </c>
      <c r="B440" s="23" t="s">
        <v>1886</v>
      </c>
      <c r="C440" s="22" t="s">
        <v>5</v>
      </c>
      <c r="D440" s="13" t="s">
        <v>3574</v>
      </c>
      <c r="E440" s="35">
        <v>13</v>
      </c>
    </row>
    <row r="441" spans="1:5">
      <c r="A441" s="23">
        <v>2012</v>
      </c>
      <c r="B441" s="23" t="s">
        <v>1886</v>
      </c>
      <c r="C441" s="22" t="s">
        <v>5</v>
      </c>
      <c r="D441" s="13" t="s">
        <v>3572</v>
      </c>
      <c r="E441" s="35">
        <v>18</v>
      </c>
    </row>
    <row r="442" spans="1:5">
      <c r="A442" s="23">
        <v>2012</v>
      </c>
      <c r="B442" s="23" t="s">
        <v>1886</v>
      </c>
      <c r="C442" s="22" t="s">
        <v>5</v>
      </c>
      <c r="D442" s="13" t="s">
        <v>3575</v>
      </c>
      <c r="E442" s="35">
        <v>1</v>
      </c>
    </row>
    <row r="443" spans="1:5">
      <c r="A443" s="23">
        <v>2012</v>
      </c>
      <c r="B443" s="23" t="s">
        <v>1886</v>
      </c>
      <c r="C443" s="22" t="s">
        <v>10</v>
      </c>
      <c r="D443" s="13" t="s">
        <v>3573</v>
      </c>
      <c r="E443" s="35">
        <v>32</v>
      </c>
    </row>
    <row r="444" spans="1:5">
      <c r="A444" s="23">
        <v>2012</v>
      </c>
      <c r="B444" s="23" t="s">
        <v>1886</v>
      </c>
      <c r="C444" s="22" t="s">
        <v>10</v>
      </c>
      <c r="D444" s="13" t="s">
        <v>3574</v>
      </c>
      <c r="E444" s="35">
        <v>7</v>
      </c>
    </row>
    <row r="445" spans="1:5">
      <c r="A445" s="23">
        <v>2012</v>
      </c>
      <c r="B445" s="23" t="s">
        <v>1886</v>
      </c>
      <c r="C445" s="22" t="s">
        <v>10</v>
      </c>
      <c r="D445" s="13" t="s">
        <v>3572</v>
      </c>
      <c r="E445" s="35">
        <v>24</v>
      </c>
    </row>
    <row r="446" spans="1:5">
      <c r="A446" s="23">
        <v>2012</v>
      </c>
      <c r="B446" s="23" t="s">
        <v>1886</v>
      </c>
      <c r="C446" s="22" t="s">
        <v>10</v>
      </c>
      <c r="D446" s="13" t="s">
        <v>3575</v>
      </c>
      <c r="E446" s="35">
        <v>1</v>
      </c>
    </row>
    <row r="447" spans="1:5">
      <c r="A447" s="23">
        <v>2012</v>
      </c>
      <c r="B447" s="23" t="s">
        <v>1886</v>
      </c>
      <c r="C447" s="22" t="s">
        <v>14</v>
      </c>
      <c r="D447" s="13" t="s">
        <v>3573</v>
      </c>
      <c r="E447" s="35">
        <v>95</v>
      </c>
    </row>
    <row r="448" spans="1:5">
      <c r="A448" s="23">
        <v>2012</v>
      </c>
      <c r="B448" s="23" t="s">
        <v>1886</v>
      </c>
      <c r="C448" s="22" t="s">
        <v>14</v>
      </c>
      <c r="D448" s="13" t="s">
        <v>3574</v>
      </c>
      <c r="E448" s="35">
        <v>46</v>
      </c>
    </row>
    <row r="449" spans="1:5">
      <c r="A449" s="23">
        <v>2012</v>
      </c>
      <c r="B449" s="23" t="s">
        <v>1886</v>
      </c>
      <c r="C449" s="22" t="s">
        <v>14</v>
      </c>
      <c r="D449" s="13" t="s">
        <v>3572</v>
      </c>
      <c r="E449" s="35">
        <v>12</v>
      </c>
    </row>
    <row r="450" spans="1:5">
      <c r="A450" s="23">
        <v>2012</v>
      </c>
      <c r="B450" s="23" t="s">
        <v>1886</v>
      </c>
      <c r="C450" s="22" t="s">
        <v>14</v>
      </c>
      <c r="D450" s="13" t="s">
        <v>3575</v>
      </c>
      <c r="E450" s="35">
        <v>11</v>
      </c>
    </row>
    <row r="451" spans="1:5">
      <c r="A451" s="23">
        <v>2012</v>
      </c>
      <c r="B451" s="23" t="s">
        <v>1886</v>
      </c>
      <c r="C451" s="22" t="s">
        <v>23</v>
      </c>
      <c r="D451" s="13" t="s">
        <v>3573</v>
      </c>
      <c r="E451" s="35">
        <v>31</v>
      </c>
    </row>
    <row r="452" spans="1:5">
      <c r="A452" s="23">
        <v>2012</v>
      </c>
      <c r="B452" s="23" t="s">
        <v>1886</v>
      </c>
      <c r="C452" s="22" t="s">
        <v>23</v>
      </c>
      <c r="D452" s="13" t="s">
        <v>3574</v>
      </c>
      <c r="E452" s="35">
        <v>18</v>
      </c>
    </row>
    <row r="453" spans="1:5">
      <c r="A453" s="23">
        <v>2012</v>
      </c>
      <c r="B453" s="23" t="s">
        <v>1886</v>
      </c>
      <c r="C453" s="22" t="s">
        <v>23</v>
      </c>
      <c r="D453" s="13" t="s">
        <v>3572</v>
      </c>
      <c r="E453" s="35">
        <v>14</v>
      </c>
    </row>
    <row r="454" spans="1:5">
      <c r="A454" s="23">
        <v>2012</v>
      </c>
      <c r="B454" s="23" t="s">
        <v>1886</v>
      </c>
      <c r="C454" s="22" t="s">
        <v>23</v>
      </c>
      <c r="D454" s="13" t="s">
        <v>3575</v>
      </c>
      <c r="E454" s="35">
        <v>5</v>
      </c>
    </row>
    <row r="455" spans="1:5">
      <c r="A455" s="23">
        <v>2012</v>
      </c>
      <c r="B455" s="23" t="s">
        <v>1886</v>
      </c>
      <c r="C455" s="22" t="s">
        <v>41</v>
      </c>
      <c r="D455" s="13" t="s">
        <v>3573</v>
      </c>
      <c r="E455" s="35">
        <v>21</v>
      </c>
    </row>
    <row r="456" spans="1:5">
      <c r="A456" s="23">
        <v>2012</v>
      </c>
      <c r="B456" s="23" t="s">
        <v>1886</v>
      </c>
      <c r="C456" s="22" t="s">
        <v>41</v>
      </c>
      <c r="D456" s="13" t="s">
        <v>3574</v>
      </c>
      <c r="E456" s="35">
        <v>10</v>
      </c>
    </row>
    <row r="457" spans="1:5">
      <c r="A457" s="23">
        <v>2012</v>
      </c>
      <c r="B457" s="23" t="s">
        <v>1886</v>
      </c>
      <c r="C457" s="22" t="s">
        <v>41</v>
      </c>
      <c r="D457" s="13" t="s">
        <v>3572</v>
      </c>
      <c r="E457" s="35">
        <v>21</v>
      </c>
    </row>
    <row r="458" spans="1:5">
      <c r="A458" s="23">
        <v>2012</v>
      </c>
      <c r="B458" s="23" t="s">
        <v>1886</v>
      </c>
      <c r="C458" s="22" t="s">
        <v>41</v>
      </c>
      <c r="D458" s="13" t="s">
        <v>3575</v>
      </c>
      <c r="E458" s="35">
        <v>3</v>
      </c>
    </row>
    <row r="459" spans="1:5">
      <c r="A459" s="23">
        <v>2012</v>
      </c>
      <c r="B459" s="23" t="s">
        <v>1886</v>
      </c>
      <c r="C459" s="22" t="s">
        <v>60</v>
      </c>
      <c r="D459" s="13" t="s">
        <v>3573</v>
      </c>
      <c r="E459" s="35">
        <v>12</v>
      </c>
    </row>
    <row r="460" spans="1:5">
      <c r="A460" s="23">
        <v>2012</v>
      </c>
      <c r="B460" s="23" t="s">
        <v>1886</v>
      </c>
      <c r="C460" s="22" t="s">
        <v>60</v>
      </c>
      <c r="D460" s="13" t="s">
        <v>3574</v>
      </c>
      <c r="E460" s="35">
        <v>9</v>
      </c>
    </row>
    <row r="461" spans="1:5">
      <c r="A461" s="23">
        <v>2012</v>
      </c>
      <c r="B461" s="23" t="s">
        <v>1886</v>
      </c>
      <c r="C461" s="22" t="s">
        <v>60</v>
      </c>
      <c r="D461" s="13" t="s">
        <v>3572</v>
      </c>
      <c r="E461" s="35">
        <v>3</v>
      </c>
    </row>
    <row r="462" spans="1:5">
      <c r="A462" s="23">
        <v>2012</v>
      </c>
      <c r="B462" s="23" t="s">
        <v>1886</v>
      </c>
      <c r="C462" s="22" t="s">
        <v>60</v>
      </c>
      <c r="D462" s="13" t="s">
        <v>3575</v>
      </c>
      <c r="E462" s="35">
        <v>2</v>
      </c>
    </row>
    <row r="463" spans="1:5">
      <c r="A463" s="23">
        <v>2012</v>
      </c>
      <c r="B463" s="23" t="s">
        <v>1886</v>
      </c>
      <c r="C463" s="22" t="s">
        <v>70</v>
      </c>
      <c r="D463" s="13" t="s">
        <v>3573</v>
      </c>
      <c r="E463" s="35">
        <v>27</v>
      </c>
    </row>
    <row r="464" spans="1:5">
      <c r="A464" s="23">
        <v>2012</v>
      </c>
      <c r="B464" s="23" t="s">
        <v>1886</v>
      </c>
      <c r="C464" s="22" t="s">
        <v>70</v>
      </c>
      <c r="D464" s="13" t="s">
        <v>3574</v>
      </c>
      <c r="E464" s="35">
        <v>14</v>
      </c>
    </row>
    <row r="465" spans="1:5">
      <c r="A465" s="23">
        <v>2012</v>
      </c>
      <c r="B465" s="23" t="s">
        <v>1886</v>
      </c>
      <c r="C465" s="22" t="s">
        <v>70</v>
      </c>
      <c r="D465" s="13" t="s">
        <v>3572</v>
      </c>
      <c r="E465" s="35">
        <v>1</v>
      </c>
    </row>
    <row r="466" spans="1:5">
      <c r="A466" s="23">
        <v>2012</v>
      </c>
      <c r="B466" s="23" t="s">
        <v>1886</v>
      </c>
      <c r="C466" s="22" t="s">
        <v>70</v>
      </c>
      <c r="D466" s="13" t="s">
        <v>3575</v>
      </c>
      <c r="E466" s="35">
        <v>8</v>
      </c>
    </row>
    <row r="467" spans="1:5">
      <c r="A467" s="23">
        <v>2012</v>
      </c>
      <c r="B467" s="23" t="s">
        <v>1886</v>
      </c>
      <c r="C467" s="22" t="s">
        <v>76</v>
      </c>
      <c r="D467" s="13" t="s">
        <v>3573</v>
      </c>
      <c r="E467" s="35">
        <v>34</v>
      </c>
    </row>
    <row r="468" spans="1:5">
      <c r="A468" s="23">
        <v>2012</v>
      </c>
      <c r="B468" s="23" t="s">
        <v>1886</v>
      </c>
      <c r="C468" s="22" t="s">
        <v>76</v>
      </c>
      <c r="D468" s="13" t="s">
        <v>3574</v>
      </c>
      <c r="E468" s="35">
        <v>6</v>
      </c>
    </row>
    <row r="469" spans="1:5">
      <c r="A469" s="23">
        <v>2012</v>
      </c>
      <c r="B469" s="23" t="s">
        <v>1886</v>
      </c>
      <c r="C469" s="22" t="s">
        <v>76</v>
      </c>
      <c r="D469" s="13" t="s">
        <v>3572</v>
      </c>
      <c r="E469" s="35">
        <v>21</v>
      </c>
    </row>
    <row r="470" spans="1:5">
      <c r="A470" s="23">
        <v>2012</v>
      </c>
      <c r="B470" s="23" t="s">
        <v>1886</v>
      </c>
      <c r="C470" s="22" t="s">
        <v>76</v>
      </c>
      <c r="D470" s="13" t="s">
        <v>3575</v>
      </c>
      <c r="E470" s="35">
        <v>2</v>
      </c>
    </row>
    <row r="471" spans="1:5">
      <c r="A471" s="23">
        <v>2012</v>
      </c>
      <c r="B471" s="23" t="s">
        <v>1886</v>
      </c>
      <c r="C471" s="22" t="s">
        <v>83</v>
      </c>
      <c r="D471" s="13" t="s">
        <v>3573</v>
      </c>
      <c r="E471" s="35">
        <v>2</v>
      </c>
    </row>
    <row r="472" spans="1:5">
      <c r="A472" s="23">
        <v>2012</v>
      </c>
      <c r="B472" s="23" t="s">
        <v>1886</v>
      </c>
      <c r="C472" s="22" t="s">
        <v>86</v>
      </c>
      <c r="D472" s="13" t="s">
        <v>3573</v>
      </c>
      <c r="E472" s="35">
        <v>30</v>
      </c>
    </row>
    <row r="473" spans="1:5">
      <c r="A473" s="23">
        <v>2012</v>
      </c>
      <c r="B473" s="23" t="s">
        <v>1886</v>
      </c>
      <c r="C473" s="22" t="s">
        <v>86</v>
      </c>
      <c r="D473" s="13" t="s">
        <v>3574</v>
      </c>
      <c r="E473" s="35">
        <v>5</v>
      </c>
    </row>
    <row r="474" spans="1:5">
      <c r="A474" s="23">
        <v>2012</v>
      </c>
      <c r="B474" s="23" t="s">
        <v>1886</v>
      </c>
      <c r="C474" s="22" t="s">
        <v>86</v>
      </c>
      <c r="D474" s="13" t="s">
        <v>3572</v>
      </c>
      <c r="E474" s="35">
        <v>5</v>
      </c>
    </row>
    <row r="475" spans="1:5">
      <c r="A475" s="23">
        <v>2012</v>
      </c>
      <c r="B475" s="23" t="s">
        <v>1886</v>
      </c>
      <c r="C475" s="22" t="s">
        <v>89</v>
      </c>
      <c r="D475" s="13" t="s">
        <v>3573</v>
      </c>
      <c r="E475" s="35">
        <v>13</v>
      </c>
    </row>
    <row r="476" spans="1:5">
      <c r="A476" s="23">
        <v>2012</v>
      </c>
      <c r="B476" s="23" t="s">
        <v>1886</v>
      </c>
      <c r="C476" s="22" t="s">
        <v>89</v>
      </c>
      <c r="D476" s="13" t="s">
        <v>3574</v>
      </c>
      <c r="E476" s="35">
        <v>7</v>
      </c>
    </row>
    <row r="477" spans="1:5">
      <c r="A477" s="23">
        <v>2012</v>
      </c>
      <c r="B477" s="23" t="s">
        <v>1886</v>
      </c>
      <c r="C477" s="22" t="s">
        <v>89</v>
      </c>
      <c r="D477" s="13" t="s">
        <v>3572</v>
      </c>
      <c r="E477" s="35">
        <v>10</v>
      </c>
    </row>
    <row r="478" spans="1:5">
      <c r="A478" s="23">
        <v>2012</v>
      </c>
      <c r="B478" s="23" t="s">
        <v>1886</v>
      </c>
      <c r="C478" s="22" t="s">
        <v>89</v>
      </c>
      <c r="D478" s="13" t="s">
        <v>3575</v>
      </c>
      <c r="E478" s="35">
        <v>2</v>
      </c>
    </row>
    <row r="479" spans="1:5">
      <c r="A479" s="23">
        <v>2012</v>
      </c>
      <c r="B479" s="23" t="s">
        <v>1886</v>
      </c>
      <c r="C479" s="22" t="s">
        <v>94</v>
      </c>
      <c r="D479" s="13" t="s">
        <v>3573</v>
      </c>
      <c r="E479" s="35">
        <v>17</v>
      </c>
    </row>
    <row r="480" spans="1:5">
      <c r="A480" s="23">
        <v>2012</v>
      </c>
      <c r="B480" s="23" t="s">
        <v>1886</v>
      </c>
      <c r="C480" s="22" t="s">
        <v>94</v>
      </c>
      <c r="D480" s="13" t="s">
        <v>3574</v>
      </c>
      <c r="E480" s="35">
        <v>8</v>
      </c>
    </row>
    <row r="481" spans="1:5">
      <c r="A481" s="23">
        <v>2012</v>
      </c>
      <c r="B481" s="23" t="s">
        <v>1886</v>
      </c>
      <c r="C481" s="22" t="s">
        <v>94</v>
      </c>
      <c r="D481" s="13" t="s">
        <v>3575</v>
      </c>
      <c r="E481" s="35">
        <v>8</v>
      </c>
    </row>
    <row r="482" spans="1:5">
      <c r="A482" s="23">
        <v>2012</v>
      </c>
      <c r="B482" s="23" t="s">
        <v>1886</v>
      </c>
      <c r="C482" s="22" t="s">
        <v>100</v>
      </c>
      <c r="D482" s="13" t="s">
        <v>3573</v>
      </c>
      <c r="E482" s="35">
        <v>8</v>
      </c>
    </row>
    <row r="483" spans="1:5">
      <c r="A483" s="23">
        <v>2012</v>
      </c>
      <c r="B483" s="23" t="s">
        <v>1886</v>
      </c>
      <c r="C483" s="22" t="s">
        <v>100</v>
      </c>
      <c r="D483" s="13" t="s">
        <v>3574</v>
      </c>
      <c r="E483" s="35">
        <v>6</v>
      </c>
    </row>
    <row r="484" spans="1:5">
      <c r="A484" s="23">
        <v>2012</v>
      </c>
      <c r="B484" s="23" t="s">
        <v>1886</v>
      </c>
      <c r="C484" s="22" t="s">
        <v>100</v>
      </c>
      <c r="D484" s="13" t="s">
        <v>3572</v>
      </c>
      <c r="E484" s="35">
        <v>6</v>
      </c>
    </row>
    <row r="485" spans="1:5">
      <c r="A485" s="23">
        <v>2012</v>
      </c>
      <c r="B485" s="23" t="s">
        <v>1886</v>
      </c>
      <c r="C485" s="22" t="s">
        <v>100</v>
      </c>
      <c r="D485" s="13" t="s">
        <v>3575</v>
      </c>
      <c r="E485" s="35">
        <v>8</v>
      </c>
    </row>
    <row r="486" spans="1:5">
      <c r="A486" s="23">
        <v>2012</v>
      </c>
      <c r="B486" s="23" t="s">
        <v>1886</v>
      </c>
      <c r="C486" s="22" t="s">
        <v>104</v>
      </c>
      <c r="D486" s="13" t="s">
        <v>3573</v>
      </c>
      <c r="E486" s="35">
        <v>54</v>
      </c>
    </row>
    <row r="487" spans="1:5">
      <c r="A487" s="23">
        <v>2012</v>
      </c>
      <c r="B487" s="23" t="s">
        <v>1886</v>
      </c>
      <c r="C487" s="22" t="s">
        <v>104</v>
      </c>
      <c r="D487" s="13" t="s">
        <v>3574</v>
      </c>
      <c r="E487" s="35">
        <v>24</v>
      </c>
    </row>
    <row r="488" spans="1:5">
      <c r="A488" s="23">
        <v>2012</v>
      </c>
      <c r="B488" s="23" t="s">
        <v>1886</v>
      </c>
      <c r="C488" s="22" t="s">
        <v>104</v>
      </c>
      <c r="D488" s="13" t="s">
        <v>3572</v>
      </c>
      <c r="E488" s="35">
        <v>5</v>
      </c>
    </row>
    <row r="489" spans="1:5">
      <c r="A489" s="23">
        <v>2012</v>
      </c>
      <c r="B489" s="23" t="s">
        <v>1886</v>
      </c>
      <c r="C489" s="22" t="s">
        <v>104</v>
      </c>
      <c r="D489" s="13" t="s">
        <v>3575</v>
      </c>
      <c r="E489" s="35">
        <v>8</v>
      </c>
    </row>
    <row r="490" spans="1:5">
      <c r="A490" s="23">
        <v>2012</v>
      </c>
      <c r="B490" s="23" t="s">
        <v>1886</v>
      </c>
      <c r="C490" s="22" t="s">
        <v>120</v>
      </c>
      <c r="D490" s="13" t="s">
        <v>3573</v>
      </c>
      <c r="E490" s="35">
        <v>98</v>
      </c>
    </row>
    <row r="491" spans="1:5">
      <c r="A491" s="23">
        <v>2012</v>
      </c>
      <c r="B491" s="23" t="s">
        <v>1886</v>
      </c>
      <c r="C491" s="22" t="s">
        <v>120</v>
      </c>
      <c r="D491" s="13" t="s">
        <v>3574</v>
      </c>
      <c r="E491" s="35">
        <v>41</v>
      </c>
    </row>
    <row r="492" spans="1:5">
      <c r="A492" s="23">
        <v>2012</v>
      </c>
      <c r="B492" s="23" t="s">
        <v>1886</v>
      </c>
      <c r="C492" s="22" t="s">
        <v>120</v>
      </c>
      <c r="D492" s="13" t="s">
        <v>3572</v>
      </c>
      <c r="E492" s="35">
        <v>60</v>
      </c>
    </row>
    <row r="493" spans="1:5">
      <c r="A493" s="23">
        <v>2012</v>
      </c>
      <c r="B493" s="23" t="s">
        <v>1886</v>
      </c>
      <c r="C493" s="22" t="s">
        <v>120</v>
      </c>
      <c r="D493" s="13" t="s">
        <v>3575</v>
      </c>
      <c r="E493" s="35">
        <v>24</v>
      </c>
    </row>
    <row r="494" spans="1:5">
      <c r="A494" s="23">
        <v>2012</v>
      </c>
      <c r="B494" s="23" t="s">
        <v>1886</v>
      </c>
      <c r="C494" s="22" t="s">
        <v>156</v>
      </c>
      <c r="D494" s="13" t="s">
        <v>3573</v>
      </c>
      <c r="E494" s="35">
        <v>98</v>
      </c>
    </row>
    <row r="495" spans="1:5">
      <c r="A495" s="23">
        <v>2012</v>
      </c>
      <c r="B495" s="23" t="s">
        <v>1886</v>
      </c>
      <c r="C495" s="22" t="s">
        <v>156</v>
      </c>
      <c r="D495" s="13" t="s">
        <v>3574</v>
      </c>
      <c r="E495" s="35">
        <v>8</v>
      </c>
    </row>
    <row r="496" spans="1:5">
      <c r="A496" s="23">
        <v>2012</v>
      </c>
      <c r="B496" s="23" t="s">
        <v>1886</v>
      </c>
      <c r="C496" s="22" t="s">
        <v>156</v>
      </c>
      <c r="D496" s="13" t="s">
        <v>3572</v>
      </c>
      <c r="E496" s="35">
        <v>78</v>
      </c>
    </row>
    <row r="497" spans="1:5">
      <c r="A497" s="23">
        <v>2012</v>
      </c>
      <c r="B497" s="23" t="s">
        <v>1886</v>
      </c>
      <c r="C497" s="22" t="s">
        <v>164</v>
      </c>
      <c r="D497" s="13" t="s">
        <v>3573</v>
      </c>
      <c r="E497" s="35">
        <v>30</v>
      </c>
    </row>
    <row r="498" spans="1:5">
      <c r="A498" s="23">
        <v>2012</v>
      </c>
      <c r="B498" s="23" t="s">
        <v>1886</v>
      </c>
      <c r="C498" s="22" t="s">
        <v>164</v>
      </c>
      <c r="D498" s="13" t="s">
        <v>3574</v>
      </c>
      <c r="E498" s="35">
        <v>14</v>
      </c>
    </row>
    <row r="499" spans="1:5">
      <c r="A499" s="23">
        <v>2012</v>
      </c>
      <c r="B499" s="23" t="s">
        <v>1886</v>
      </c>
      <c r="C499" s="22" t="s">
        <v>164</v>
      </c>
      <c r="D499" s="13" t="s">
        <v>3572</v>
      </c>
      <c r="E499" s="35">
        <v>2</v>
      </c>
    </row>
    <row r="500" spans="1:5">
      <c r="A500" s="23">
        <v>2012</v>
      </c>
      <c r="B500" s="23" t="s">
        <v>1886</v>
      </c>
      <c r="C500" s="22" t="s">
        <v>164</v>
      </c>
      <c r="D500" s="13" t="s">
        <v>3575</v>
      </c>
      <c r="E500" s="35">
        <v>1</v>
      </c>
    </row>
    <row r="501" spans="1:5">
      <c r="A501" s="23">
        <v>2012</v>
      </c>
      <c r="B501" s="23" t="s">
        <v>1886</v>
      </c>
      <c r="C501" s="22" t="s">
        <v>167</v>
      </c>
      <c r="D501" s="13" t="s">
        <v>3573</v>
      </c>
      <c r="E501" s="35">
        <v>34</v>
      </c>
    </row>
    <row r="502" spans="1:5">
      <c r="A502" s="23">
        <v>2012</v>
      </c>
      <c r="B502" s="23" t="s">
        <v>1886</v>
      </c>
      <c r="C502" s="22" t="s">
        <v>167</v>
      </c>
      <c r="D502" s="13" t="s">
        <v>3574</v>
      </c>
      <c r="E502" s="35">
        <v>12</v>
      </c>
    </row>
    <row r="503" spans="1:5">
      <c r="A503" s="23">
        <v>2012</v>
      </c>
      <c r="B503" s="23" t="s">
        <v>1886</v>
      </c>
      <c r="C503" s="22" t="s">
        <v>167</v>
      </c>
      <c r="D503" s="13" t="s">
        <v>3572</v>
      </c>
      <c r="E503" s="35">
        <v>10</v>
      </c>
    </row>
    <row r="504" spans="1:5">
      <c r="A504" s="23">
        <v>2012</v>
      </c>
      <c r="B504" s="23" t="s">
        <v>1886</v>
      </c>
      <c r="C504" s="22" t="s">
        <v>167</v>
      </c>
      <c r="D504" s="13" t="s">
        <v>3575</v>
      </c>
      <c r="E504" s="35">
        <v>8</v>
      </c>
    </row>
    <row r="505" spans="1:5">
      <c r="A505" s="23">
        <v>2012</v>
      </c>
      <c r="B505" s="23" t="s">
        <v>1886</v>
      </c>
      <c r="C505" s="22" t="s">
        <v>1512</v>
      </c>
      <c r="D505" s="13" t="s">
        <v>3573</v>
      </c>
      <c r="E505" s="35">
        <v>9</v>
      </c>
    </row>
    <row r="506" spans="1:5">
      <c r="A506" s="23">
        <v>2012</v>
      </c>
      <c r="B506" s="23" t="s">
        <v>1886</v>
      </c>
      <c r="C506" s="22" t="s">
        <v>1512</v>
      </c>
      <c r="D506" s="13" t="s">
        <v>3574</v>
      </c>
      <c r="E506" s="35">
        <v>6</v>
      </c>
    </row>
    <row r="507" spans="1:5">
      <c r="A507" s="23">
        <v>2012</v>
      </c>
      <c r="B507" s="23" t="s">
        <v>1886</v>
      </c>
      <c r="C507" s="22" t="s">
        <v>1512</v>
      </c>
      <c r="D507" s="13" t="s">
        <v>3572</v>
      </c>
      <c r="E507" s="35">
        <v>5</v>
      </c>
    </row>
    <row r="508" spans="1:5">
      <c r="A508" s="23">
        <v>2012</v>
      </c>
      <c r="B508" s="23" t="s">
        <v>1886</v>
      </c>
      <c r="C508" s="22" t="s">
        <v>1512</v>
      </c>
      <c r="D508" s="13" t="s">
        <v>3575</v>
      </c>
      <c r="E508" s="35">
        <v>2</v>
      </c>
    </row>
    <row r="509" spans="1:5">
      <c r="A509" s="23">
        <v>2012</v>
      </c>
      <c r="B509" s="23" t="s">
        <v>1886</v>
      </c>
      <c r="C509" s="22" t="s">
        <v>1701</v>
      </c>
      <c r="D509" s="13" t="s">
        <v>3575</v>
      </c>
      <c r="E509" s="35">
        <v>1</v>
      </c>
    </row>
    <row r="510" spans="1:5">
      <c r="A510" s="23">
        <v>2012</v>
      </c>
      <c r="B510" s="23" t="s">
        <v>514</v>
      </c>
      <c r="C510" s="22" t="s">
        <v>184</v>
      </c>
      <c r="D510" s="13" t="s">
        <v>3573</v>
      </c>
      <c r="E510" s="35">
        <v>3</v>
      </c>
    </row>
    <row r="511" spans="1:5">
      <c r="A511" s="23">
        <v>2012</v>
      </c>
      <c r="B511" s="23" t="s">
        <v>514</v>
      </c>
      <c r="C511" s="22" t="s">
        <v>184</v>
      </c>
      <c r="D511" s="13" t="s">
        <v>3574</v>
      </c>
      <c r="E511" s="35">
        <v>14</v>
      </c>
    </row>
    <row r="512" spans="1:5">
      <c r="A512" s="23">
        <v>2012</v>
      </c>
      <c r="B512" s="23" t="s">
        <v>514</v>
      </c>
      <c r="C512" s="22" t="s">
        <v>184</v>
      </c>
      <c r="D512" s="13" t="s">
        <v>3572</v>
      </c>
      <c r="E512" s="35">
        <v>11</v>
      </c>
    </row>
    <row r="513" spans="1:5">
      <c r="A513" s="23">
        <v>2012</v>
      </c>
      <c r="B513" s="23" t="s">
        <v>514</v>
      </c>
      <c r="C513" s="22" t="s">
        <v>23</v>
      </c>
      <c r="D513" s="13" t="s">
        <v>3573</v>
      </c>
      <c r="E513" s="35">
        <v>7</v>
      </c>
    </row>
    <row r="514" spans="1:5">
      <c r="A514" s="23">
        <v>2012</v>
      </c>
      <c r="B514" s="23" t="s">
        <v>514</v>
      </c>
      <c r="C514" s="22" t="s">
        <v>23</v>
      </c>
      <c r="D514" s="13" t="s">
        <v>3574</v>
      </c>
      <c r="E514" s="35">
        <v>36</v>
      </c>
    </row>
    <row r="515" spans="1:5">
      <c r="A515" s="23">
        <v>2012</v>
      </c>
      <c r="B515" s="23" t="s">
        <v>514</v>
      </c>
      <c r="C515" s="22" t="s">
        <v>23</v>
      </c>
      <c r="D515" s="13" t="s">
        <v>3572</v>
      </c>
      <c r="E515" s="35">
        <v>23</v>
      </c>
    </row>
    <row r="516" spans="1:5">
      <c r="A516" s="23">
        <v>2012</v>
      </c>
      <c r="B516" s="23" t="s">
        <v>514</v>
      </c>
      <c r="C516" s="22" t="s">
        <v>23</v>
      </c>
      <c r="D516" s="13" t="s">
        <v>3575</v>
      </c>
      <c r="E516" s="35">
        <v>1</v>
      </c>
    </row>
    <row r="517" spans="1:5">
      <c r="A517" s="23">
        <v>2012</v>
      </c>
      <c r="B517" s="23" t="s">
        <v>514</v>
      </c>
      <c r="C517" s="22" t="s">
        <v>185</v>
      </c>
      <c r="D517" s="13" t="s">
        <v>3573</v>
      </c>
      <c r="E517" s="35">
        <v>16</v>
      </c>
    </row>
    <row r="518" spans="1:5">
      <c r="A518" s="23">
        <v>2012</v>
      </c>
      <c r="B518" s="23" t="s">
        <v>514</v>
      </c>
      <c r="C518" s="22" t="s">
        <v>185</v>
      </c>
      <c r="D518" s="13" t="s">
        <v>3574</v>
      </c>
      <c r="E518" s="35">
        <v>67</v>
      </c>
    </row>
    <row r="519" spans="1:5">
      <c r="A519" s="23">
        <v>2012</v>
      </c>
      <c r="B519" s="23" t="s">
        <v>514</v>
      </c>
      <c r="C519" s="22" t="s">
        <v>185</v>
      </c>
      <c r="D519" s="13" t="s">
        <v>3572</v>
      </c>
      <c r="E519" s="35">
        <v>44</v>
      </c>
    </row>
    <row r="520" spans="1:5">
      <c r="A520" s="23">
        <v>2012</v>
      </c>
      <c r="B520" s="23" t="s">
        <v>514</v>
      </c>
      <c r="C520" s="22" t="s">
        <v>185</v>
      </c>
      <c r="D520" s="13" t="s">
        <v>3575</v>
      </c>
      <c r="E520" s="35">
        <v>4</v>
      </c>
    </row>
    <row r="521" spans="1:5">
      <c r="A521" s="23">
        <v>2012</v>
      </c>
      <c r="B521" s="23" t="s">
        <v>514</v>
      </c>
      <c r="C521" s="22" t="s">
        <v>3925</v>
      </c>
      <c r="D521" s="13" t="s">
        <v>3573</v>
      </c>
      <c r="E521" s="35">
        <v>26</v>
      </c>
    </row>
    <row r="522" spans="1:5">
      <c r="A522" s="23">
        <v>2012</v>
      </c>
      <c r="B522" s="23" t="s">
        <v>514</v>
      </c>
      <c r="C522" s="22" t="s">
        <v>3925</v>
      </c>
      <c r="D522" s="13" t="s">
        <v>3574</v>
      </c>
      <c r="E522" s="35">
        <v>38</v>
      </c>
    </row>
    <row r="523" spans="1:5">
      <c r="A523" s="23">
        <v>2012</v>
      </c>
      <c r="B523" s="23" t="s">
        <v>514</v>
      </c>
      <c r="C523" s="22" t="s">
        <v>3925</v>
      </c>
      <c r="D523" s="13" t="s">
        <v>3572</v>
      </c>
      <c r="E523" s="35">
        <v>13</v>
      </c>
    </row>
    <row r="524" spans="1:5">
      <c r="A524" s="23">
        <v>2012</v>
      </c>
      <c r="B524" s="23" t="s">
        <v>514</v>
      </c>
      <c r="C524" s="22" t="s">
        <v>3925</v>
      </c>
      <c r="D524" s="13" t="s">
        <v>3575</v>
      </c>
      <c r="E524" s="35">
        <v>8</v>
      </c>
    </row>
    <row r="525" spans="1:5">
      <c r="A525" s="23">
        <v>2013</v>
      </c>
      <c r="B525" s="23" t="s">
        <v>1886</v>
      </c>
      <c r="C525" s="22" t="s">
        <v>5</v>
      </c>
      <c r="D525" s="13" t="s">
        <v>3573</v>
      </c>
      <c r="E525" s="35">
        <v>35</v>
      </c>
    </row>
    <row r="526" spans="1:5">
      <c r="A526" s="23">
        <v>2013</v>
      </c>
      <c r="B526" s="23" t="s">
        <v>1886</v>
      </c>
      <c r="C526" s="22" t="s">
        <v>5</v>
      </c>
      <c r="D526" s="13" t="s">
        <v>3574</v>
      </c>
      <c r="E526" s="35">
        <v>13</v>
      </c>
    </row>
    <row r="527" spans="1:5">
      <c r="A527" s="23">
        <v>2013</v>
      </c>
      <c r="B527" s="23" t="s">
        <v>1886</v>
      </c>
      <c r="C527" s="22" t="s">
        <v>5</v>
      </c>
      <c r="D527" s="13" t="s">
        <v>3572</v>
      </c>
      <c r="E527" s="35">
        <v>20</v>
      </c>
    </row>
    <row r="528" spans="1:5">
      <c r="A528" s="23">
        <v>2013</v>
      </c>
      <c r="B528" s="23" t="s">
        <v>1886</v>
      </c>
      <c r="C528" s="22" t="s">
        <v>5</v>
      </c>
      <c r="D528" s="13" t="s">
        <v>3575</v>
      </c>
      <c r="E528" s="35">
        <v>1</v>
      </c>
    </row>
    <row r="529" spans="1:5">
      <c r="A529" s="23">
        <v>2013</v>
      </c>
      <c r="B529" s="23" t="s">
        <v>1886</v>
      </c>
      <c r="C529" s="22" t="s">
        <v>10</v>
      </c>
      <c r="D529" s="13" t="s">
        <v>3573</v>
      </c>
      <c r="E529" s="35">
        <v>27</v>
      </c>
    </row>
    <row r="530" spans="1:5">
      <c r="A530" s="23">
        <v>2013</v>
      </c>
      <c r="B530" s="23" t="s">
        <v>1886</v>
      </c>
      <c r="C530" s="22" t="s">
        <v>10</v>
      </c>
      <c r="D530" s="13" t="s">
        <v>3574</v>
      </c>
      <c r="E530" s="35">
        <v>8</v>
      </c>
    </row>
    <row r="531" spans="1:5">
      <c r="A531" s="23">
        <v>2013</v>
      </c>
      <c r="B531" s="23" t="s">
        <v>1886</v>
      </c>
      <c r="C531" s="22" t="s">
        <v>10</v>
      </c>
      <c r="D531" s="13" t="s">
        <v>3572</v>
      </c>
      <c r="E531" s="35">
        <v>21</v>
      </c>
    </row>
    <row r="532" spans="1:5">
      <c r="A532" s="23">
        <v>2013</v>
      </c>
      <c r="B532" s="23" t="s">
        <v>1886</v>
      </c>
      <c r="C532" s="22" t="s">
        <v>10</v>
      </c>
      <c r="D532" s="13" t="s">
        <v>3575</v>
      </c>
      <c r="E532" s="35">
        <v>1</v>
      </c>
    </row>
    <row r="533" spans="1:5">
      <c r="A533" s="23">
        <v>2013</v>
      </c>
      <c r="B533" s="23" t="s">
        <v>1886</v>
      </c>
      <c r="C533" s="22" t="s">
        <v>14</v>
      </c>
      <c r="D533" s="13" t="s">
        <v>3573</v>
      </c>
      <c r="E533" s="35">
        <v>82</v>
      </c>
    </row>
    <row r="534" spans="1:5">
      <c r="A534" s="23">
        <v>2013</v>
      </c>
      <c r="B534" s="23" t="s">
        <v>1886</v>
      </c>
      <c r="C534" s="22" t="s">
        <v>14</v>
      </c>
      <c r="D534" s="13" t="s">
        <v>3574</v>
      </c>
      <c r="E534" s="35">
        <v>45</v>
      </c>
    </row>
    <row r="535" spans="1:5">
      <c r="A535" s="23">
        <v>2013</v>
      </c>
      <c r="B535" s="23" t="s">
        <v>1886</v>
      </c>
      <c r="C535" s="22" t="s">
        <v>14</v>
      </c>
      <c r="D535" s="13" t="s">
        <v>3572</v>
      </c>
      <c r="E535" s="35">
        <v>9</v>
      </c>
    </row>
    <row r="536" spans="1:5">
      <c r="A536" s="23">
        <v>2013</v>
      </c>
      <c r="B536" s="23" t="s">
        <v>1886</v>
      </c>
      <c r="C536" s="22" t="s">
        <v>14</v>
      </c>
      <c r="D536" s="13" t="s">
        <v>3575</v>
      </c>
      <c r="E536" s="35">
        <v>12</v>
      </c>
    </row>
    <row r="537" spans="1:5">
      <c r="A537" s="23">
        <v>2013</v>
      </c>
      <c r="B537" s="23" t="s">
        <v>1886</v>
      </c>
      <c r="C537" s="22" t="s">
        <v>23</v>
      </c>
      <c r="D537" s="13" t="s">
        <v>3573</v>
      </c>
      <c r="E537" s="35">
        <v>29</v>
      </c>
    </row>
    <row r="538" spans="1:5">
      <c r="A538" s="23">
        <v>2013</v>
      </c>
      <c r="B538" s="23" t="s">
        <v>1886</v>
      </c>
      <c r="C538" s="22" t="s">
        <v>23</v>
      </c>
      <c r="D538" s="13" t="s">
        <v>3574</v>
      </c>
      <c r="E538" s="35">
        <v>13</v>
      </c>
    </row>
    <row r="539" spans="1:5">
      <c r="A539" s="23">
        <v>2013</v>
      </c>
      <c r="B539" s="23" t="s">
        <v>1886</v>
      </c>
      <c r="C539" s="22" t="s">
        <v>23</v>
      </c>
      <c r="D539" s="13" t="s">
        <v>3572</v>
      </c>
      <c r="E539" s="35">
        <v>12</v>
      </c>
    </row>
    <row r="540" spans="1:5">
      <c r="A540" s="23">
        <v>2013</v>
      </c>
      <c r="B540" s="23" t="s">
        <v>1886</v>
      </c>
      <c r="C540" s="22" t="s">
        <v>23</v>
      </c>
      <c r="D540" s="13" t="s">
        <v>3575</v>
      </c>
      <c r="E540" s="35">
        <v>6</v>
      </c>
    </row>
    <row r="541" spans="1:5">
      <c r="A541" s="23">
        <v>2013</v>
      </c>
      <c r="B541" s="23" t="s">
        <v>1886</v>
      </c>
      <c r="C541" s="22" t="s">
        <v>41</v>
      </c>
      <c r="D541" s="13" t="s">
        <v>3573</v>
      </c>
      <c r="E541" s="35">
        <v>19</v>
      </c>
    </row>
    <row r="542" spans="1:5">
      <c r="A542" s="23">
        <v>2013</v>
      </c>
      <c r="B542" s="23" t="s">
        <v>1886</v>
      </c>
      <c r="C542" s="22" t="s">
        <v>41</v>
      </c>
      <c r="D542" s="13" t="s">
        <v>3574</v>
      </c>
      <c r="E542" s="35">
        <v>9</v>
      </c>
    </row>
    <row r="543" spans="1:5">
      <c r="A543" s="23">
        <v>2013</v>
      </c>
      <c r="B543" s="23" t="s">
        <v>1886</v>
      </c>
      <c r="C543" s="22" t="s">
        <v>41</v>
      </c>
      <c r="D543" s="13" t="s">
        <v>3572</v>
      </c>
      <c r="E543" s="35">
        <v>13</v>
      </c>
    </row>
    <row r="544" spans="1:5">
      <c r="A544" s="23">
        <v>2013</v>
      </c>
      <c r="B544" s="23" t="s">
        <v>1886</v>
      </c>
      <c r="C544" s="22" t="s">
        <v>41</v>
      </c>
      <c r="D544" s="13" t="s">
        <v>3575</v>
      </c>
      <c r="E544" s="35">
        <v>4</v>
      </c>
    </row>
    <row r="545" spans="1:5">
      <c r="A545" s="23">
        <v>2013</v>
      </c>
      <c r="B545" s="23" t="s">
        <v>1886</v>
      </c>
      <c r="C545" s="22" t="s">
        <v>60</v>
      </c>
      <c r="D545" s="13" t="s">
        <v>3573</v>
      </c>
      <c r="E545" s="35">
        <v>11</v>
      </c>
    </row>
    <row r="546" spans="1:5">
      <c r="A546" s="23">
        <v>2013</v>
      </c>
      <c r="B546" s="23" t="s">
        <v>1886</v>
      </c>
      <c r="C546" s="22" t="s">
        <v>60</v>
      </c>
      <c r="D546" s="13" t="s">
        <v>3574</v>
      </c>
      <c r="E546" s="35">
        <v>7</v>
      </c>
    </row>
    <row r="547" spans="1:5">
      <c r="A547" s="23">
        <v>2013</v>
      </c>
      <c r="B547" s="23" t="s">
        <v>1886</v>
      </c>
      <c r="C547" s="22" t="s">
        <v>60</v>
      </c>
      <c r="D547" s="13" t="s">
        <v>3572</v>
      </c>
      <c r="E547" s="35">
        <v>3</v>
      </c>
    </row>
    <row r="548" spans="1:5">
      <c r="A548" s="23">
        <v>2013</v>
      </c>
      <c r="B548" s="23" t="s">
        <v>1886</v>
      </c>
      <c r="C548" s="22" t="s">
        <v>60</v>
      </c>
      <c r="D548" s="13" t="s">
        <v>3575</v>
      </c>
      <c r="E548" s="35">
        <v>2</v>
      </c>
    </row>
    <row r="549" spans="1:5">
      <c r="A549" s="23">
        <v>2013</v>
      </c>
      <c r="B549" s="23" t="s">
        <v>1886</v>
      </c>
      <c r="C549" s="22" t="s">
        <v>70</v>
      </c>
      <c r="D549" s="13" t="s">
        <v>3573</v>
      </c>
      <c r="E549" s="35">
        <v>22</v>
      </c>
    </row>
    <row r="550" spans="1:5">
      <c r="A550" s="23">
        <v>2013</v>
      </c>
      <c r="B550" s="23" t="s">
        <v>1886</v>
      </c>
      <c r="C550" s="22" t="s">
        <v>70</v>
      </c>
      <c r="D550" s="13" t="s">
        <v>3574</v>
      </c>
      <c r="E550" s="35">
        <v>12</v>
      </c>
    </row>
    <row r="551" spans="1:5">
      <c r="A551" s="23">
        <v>2013</v>
      </c>
      <c r="B551" s="23" t="s">
        <v>1886</v>
      </c>
      <c r="C551" s="22" t="s">
        <v>70</v>
      </c>
      <c r="D551" s="13" t="s">
        <v>3575</v>
      </c>
      <c r="E551" s="35">
        <v>10</v>
      </c>
    </row>
    <row r="552" spans="1:5">
      <c r="A552" s="23">
        <v>2013</v>
      </c>
      <c r="B552" s="23" t="s">
        <v>1886</v>
      </c>
      <c r="C552" s="22" t="s">
        <v>76</v>
      </c>
      <c r="D552" s="13" t="s">
        <v>3573</v>
      </c>
      <c r="E552" s="35">
        <v>31</v>
      </c>
    </row>
    <row r="553" spans="1:5">
      <c r="A553" s="23">
        <v>2013</v>
      </c>
      <c r="B553" s="23" t="s">
        <v>1886</v>
      </c>
      <c r="C553" s="22" t="s">
        <v>76</v>
      </c>
      <c r="D553" s="13" t="s">
        <v>3574</v>
      </c>
      <c r="E553" s="35">
        <v>6</v>
      </c>
    </row>
    <row r="554" spans="1:5">
      <c r="A554" s="23">
        <v>2013</v>
      </c>
      <c r="B554" s="23" t="s">
        <v>1886</v>
      </c>
      <c r="C554" s="22" t="s">
        <v>76</v>
      </c>
      <c r="D554" s="13" t="s">
        <v>3572</v>
      </c>
      <c r="E554" s="35">
        <v>21</v>
      </c>
    </row>
    <row r="555" spans="1:5">
      <c r="A555" s="23">
        <v>2013</v>
      </c>
      <c r="B555" s="23" t="s">
        <v>1886</v>
      </c>
      <c r="C555" s="22" t="s">
        <v>76</v>
      </c>
      <c r="D555" s="13" t="s">
        <v>3575</v>
      </c>
      <c r="E555" s="35">
        <v>2</v>
      </c>
    </row>
    <row r="556" spans="1:5">
      <c r="A556" s="23">
        <v>2013</v>
      </c>
      <c r="B556" s="23" t="s">
        <v>1886</v>
      </c>
      <c r="C556" s="22" t="s">
        <v>83</v>
      </c>
      <c r="D556" s="13" t="s">
        <v>3573</v>
      </c>
      <c r="E556" s="35">
        <v>2</v>
      </c>
    </row>
    <row r="557" spans="1:5">
      <c r="A557" s="23">
        <v>2013</v>
      </c>
      <c r="B557" s="23" t="s">
        <v>1886</v>
      </c>
      <c r="C557" s="22" t="s">
        <v>86</v>
      </c>
      <c r="D557" s="13" t="s">
        <v>3573</v>
      </c>
      <c r="E557" s="35">
        <v>26</v>
      </c>
    </row>
    <row r="558" spans="1:5">
      <c r="A558" s="23">
        <v>2013</v>
      </c>
      <c r="B558" s="23" t="s">
        <v>1886</v>
      </c>
      <c r="C558" s="22" t="s">
        <v>86</v>
      </c>
      <c r="D558" s="13" t="s">
        <v>3574</v>
      </c>
      <c r="E558" s="35">
        <v>6</v>
      </c>
    </row>
    <row r="559" spans="1:5">
      <c r="A559" s="23">
        <v>2013</v>
      </c>
      <c r="B559" s="23" t="s">
        <v>1886</v>
      </c>
      <c r="C559" s="22" t="s">
        <v>86</v>
      </c>
      <c r="D559" s="13" t="s">
        <v>3572</v>
      </c>
      <c r="E559" s="35">
        <v>4</v>
      </c>
    </row>
    <row r="560" spans="1:5">
      <c r="A560" s="23">
        <v>2013</v>
      </c>
      <c r="B560" s="23" t="s">
        <v>1886</v>
      </c>
      <c r="C560" s="22" t="s">
        <v>89</v>
      </c>
      <c r="D560" s="13" t="s">
        <v>3573</v>
      </c>
      <c r="E560" s="35">
        <v>11</v>
      </c>
    </row>
    <row r="561" spans="1:5">
      <c r="A561" s="23">
        <v>2013</v>
      </c>
      <c r="B561" s="23" t="s">
        <v>1886</v>
      </c>
      <c r="C561" s="22" t="s">
        <v>89</v>
      </c>
      <c r="D561" s="13" t="s">
        <v>3574</v>
      </c>
      <c r="E561" s="35">
        <v>7</v>
      </c>
    </row>
    <row r="562" spans="1:5">
      <c r="A562" s="23">
        <v>2013</v>
      </c>
      <c r="B562" s="23" t="s">
        <v>1886</v>
      </c>
      <c r="C562" s="22" t="s">
        <v>89</v>
      </c>
      <c r="D562" s="13" t="s">
        <v>3572</v>
      </c>
      <c r="E562" s="35">
        <v>9</v>
      </c>
    </row>
    <row r="563" spans="1:5">
      <c r="A563" s="23">
        <v>2013</v>
      </c>
      <c r="B563" s="23" t="s">
        <v>1886</v>
      </c>
      <c r="C563" s="22" t="s">
        <v>89</v>
      </c>
      <c r="D563" s="13" t="s">
        <v>3575</v>
      </c>
      <c r="E563" s="35">
        <v>2</v>
      </c>
    </row>
    <row r="564" spans="1:5">
      <c r="A564" s="23">
        <v>2013</v>
      </c>
      <c r="B564" s="23" t="s">
        <v>1886</v>
      </c>
      <c r="C564" s="22" t="s">
        <v>94</v>
      </c>
      <c r="D564" s="13" t="s">
        <v>3573</v>
      </c>
      <c r="E564" s="35">
        <v>12</v>
      </c>
    </row>
    <row r="565" spans="1:5">
      <c r="A565" s="23">
        <v>2013</v>
      </c>
      <c r="B565" s="23" t="s">
        <v>1886</v>
      </c>
      <c r="C565" s="22" t="s">
        <v>94</v>
      </c>
      <c r="D565" s="13" t="s">
        <v>3574</v>
      </c>
      <c r="E565" s="35">
        <v>8</v>
      </c>
    </row>
    <row r="566" spans="1:5">
      <c r="A566" s="23">
        <v>2013</v>
      </c>
      <c r="B566" s="23" t="s">
        <v>1886</v>
      </c>
      <c r="C566" s="22" t="s">
        <v>94</v>
      </c>
      <c r="D566" s="13" t="s">
        <v>3575</v>
      </c>
      <c r="E566" s="35">
        <v>8</v>
      </c>
    </row>
    <row r="567" spans="1:5">
      <c r="A567" s="23">
        <v>2013</v>
      </c>
      <c r="B567" s="23" t="s">
        <v>1886</v>
      </c>
      <c r="C567" s="22" t="s">
        <v>100</v>
      </c>
      <c r="D567" s="13" t="s">
        <v>3573</v>
      </c>
      <c r="E567" s="35">
        <v>7</v>
      </c>
    </row>
    <row r="568" spans="1:5">
      <c r="A568" s="23">
        <v>2013</v>
      </c>
      <c r="B568" s="23" t="s">
        <v>1886</v>
      </c>
      <c r="C568" s="22" t="s">
        <v>100</v>
      </c>
      <c r="D568" s="13" t="s">
        <v>3574</v>
      </c>
      <c r="E568" s="35">
        <v>5</v>
      </c>
    </row>
    <row r="569" spans="1:5">
      <c r="A569" s="23">
        <v>2013</v>
      </c>
      <c r="B569" s="23" t="s">
        <v>1886</v>
      </c>
      <c r="C569" s="22" t="s">
        <v>100</v>
      </c>
      <c r="D569" s="13" t="s">
        <v>3572</v>
      </c>
      <c r="E569" s="35">
        <v>2</v>
      </c>
    </row>
    <row r="570" spans="1:5">
      <c r="A570" s="23">
        <v>2013</v>
      </c>
      <c r="B570" s="23" t="s">
        <v>1886</v>
      </c>
      <c r="C570" s="22" t="s">
        <v>100</v>
      </c>
      <c r="D570" s="13" t="s">
        <v>3575</v>
      </c>
      <c r="E570" s="35">
        <v>8</v>
      </c>
    </row>
    <row r="571" spans="1:5">
      <c r="A571" s="23">
        <v>2013</v>
      </c>
      <c r="B571" s="23" t="s">
        <v>1886</v>
      </c>
      <c r="C571" s="22" t="s">
        <v>104</v>
      </c>
      <c r="D571" s="13" t="s">
        <v>3573</v>
      </c>
      <c r="E571" s="35">
        <v>49</v>
      </c>
    </row>
    <row r="572" spans="1:5">
      <c r="A572" s="23">
        <v>2013</v>
      </c>
      <c r="B572" s="23" t="s">
        <v>1886</v>
      </c>
      <c r="C572" s="22" t="s">
        <v>104</v>
      </c>
      <c r="D572" s="13" t="s">
        <v>3574</v>
      </c>
      <c r="E572" s="35">
        <v>23</v>
      </c>
    </row>
    <row r="573" spans="1:5">
      <c r="A573" s="23">
        <v>2013</v>
      </c>
      <c r="B573" s="23" t="s">
        <v>1886</v>
      </c>
      <c r="C573" s="22" t="s">
        <v>104</v>
      </c>
      <c r="D573" s="13" t="s">
        <v>3572</v>
      </c>
      <c r="E573" s="35">
        <v>2</v>
      </c>
    </row>
    <row r="574" spans="1:5">
      <c r="A574" s="23">
        <v>2013</v>
      </c>
      <c r="B574" s="23" t="s">
        <v>1886</v>
      </c>
      <c r="C574" s="22" t="s">
        <v>104</v>
      </c>
      <c r="D574" s="13" t="s">
        <v>3575</v>
      </c>
      <c r="E574" s="35">
        <v>8</v>
      </c>
    </row>
    <row r="575" spans="1:5">
      <c r="A575" s="23">
        <v>2013</v>
      </c>
      <c r="B575" s="23" t="s">
        <v>1886</v>
      </c>
      <c r="C575" s="22" t="s">
        <v>120</v>
      </c>
      <c r="D575" s="13" t="s">
        <v>3573</v>
      </c>
      <c r="E575" s="35">
        <v>94</v>
      </c>
    </row>
    <row r="576" spans="1:5">
      <c r="A576" s="23">
        <v>2013</v>
      </c>
      <c r="B576" s="23" t="s">
        <v>1886</v>
      </c>
      <c r="C576" s="22" t="s">
        <v>120</v>
      </c>
      <c r="D576" s="13" t="s">
        <v>3574</v>
      </c>
      <c r="E576" s="35">
        <v>47</v>
      </c>
    </row>
    <row r="577" spans="1:5">
      <c r="A577" s="23">
        <v>2013</v>
      </c>
      <c r="B577" s="23" t="s">
        <v>1886</v>
      </c>
      <c r="C577" s="22" t="s">
        <v>120</v>
      </c>
      <c r="D577" s="13" t="s">
        <v>3572</v>
      </c>
      <c r="E577" s="35">
        <v>53</v>
      </c>
    </row>
    <row r="578" spans="1:5">
      <c r="A578" s="23">
        <v>2013</v>
      </c>
      <c r="B578" s="23" t="s">
        <v>1886</v>
      </c>
      <c r="C578" s="22" t="s">
        <v>120</v>
      </c>
      <c r="D578" s="13" t="s">
        <v>3575</v>
      </c>
      <c r="E578" s="35">
        <v>24</v>
      </c>
    </row>
    <row r="579" spans="1:5">
      <c r="A579" s="23">
        <v>2013</v>
      </c>
      <c r="B579" s="23" t="s">
        <v>1886</v>
      </c>
      <c r="C579" s="22" t="s">
        <v>156</v>
      </c>
      <c r="D579" s="13" t="s">
        <v>3573</v>
      </c>
      <c r="E579" s="35">
        <v>92</v>
      </c>
    </row>
    <row r="580" spans="1:5">
      <c r="A580" s="23">
        <v>2013</v>
      </c>
      <c r="B580" s="23" t="s">
        <v>1886</v>
      </c>
      <c r="C580" s="22" t="s">
        <v>156</v>
      </c>
      <c r="D580" s="13" t="s">
        <v>3574</v>
      </c>
      <c r="E580" s="35">
        <v>12</v>
      </c>
    </row>
    <row r="581" spans="1:5">
      <c r="A581" s="23">
        <v>2013</v>
      </c>
      <c r="B581" s="23" t="s">
        <v>1886</v>
      </c>
      <c r="C581" s="22" t="s">
        <v>156</v>
      </c>
      <c r="D581" s="13" t="s">
        <v>3572</v>
      </c>
      <c r="E581" s="35">
        <v>80</v>
      </c>
    </row>
    <row r="582" spans="1:5">
      <c r="A582" s="23">
        <v>2013</v>
      </c>
      <c r="B582" s="23" t="s">
        <v>1886</v>
      </c>
      <c r="C582" s="22" t="s">
        <v>164</v>
      </c>
      <c r="D582" s="13" t="s">
        <v>3573</v>
      </c>
      <c r="E582" s="35">
        <v>25</v>
      </c>
    </row>
    <row r="583" spans="1:5">
      <c r="A583" s="23">
        <v>2013</v>
      </c>
      <c r="B583" s="23" t="s">
        <v>1886</v>
      </c>
      <c r="C583" s="22" t="s">
        <v>164</v>
      </c>
      <c r="D583" s="13" t="s">
        <v>3574</v>
      </c>
      <c r="E583" s="35">
        <v>13</v>
      </c>
    </row>
    <row r="584" spans="1:5">
      <c r="A584" s="23">
        <v>2013</v>
      </c>
      <c r="B584" s="23" t="s">
        <v>1886</v>
      </c>
      <c r="C584" s="22" t="s">
        <v>164</v>
      </c>
      <c r="D584" s="13" t="s">
        <v>3572</v>
      </c>
      <c r="E584" s="35">
        <v>2</v>
      </c>
    </row>
    <row r="585" spans="1:5">
      <c r="A585" s="23">
        <v>2013</v>
      </c>
      <c r="B585" s="23" t="s">
        <v>1886</v>
      </c>
      <c r="C585" s="22" t="s">
        <v>164</v>
      </c>
      <c r="D585" s="13" t="s">
        <v>3575</v>
      </c>
      <c r="E585" s="35">
        <v>1</v>
      </c>
    </row>
    <row r="586" spans="1:5">
      <c r="A586" s="23">
        <v>2013</v>
      </c>
      <c r="B586" s="23" t="s">
        <v>1886</v>
      </c>
      <c r="C586" s="22" t="s">
        <v>167</v>
      </c>
      <c r="D586" s="13" t="s">
        <v>3573</v>
      </c>
      <c r="E586" s="35">
        <v>34</v>
      </c>
    </row>
    <row r="587" spans="1:5">
      <c r="A587" s="23">
        <v>2013</v>
      </c>
      <c r="B587" s="23" t="s">
        <v>1886</v>
      </c>
      <c r="C587" s="22" t="s">
        <v>167</v>
      </c>
      <c r="D587" s="13" t="s">
        <v>3574</v>
      </c>
      <c r="E587" s="35">
        <v>12</v>
      </c>
    </row>
    <row r="588" spans="1:5">
      <c r="A588" s="23">
        <v>2013</v>
      </c>
      <c r="B588" s="23" t="s">
        <v>1886</v>
      </c>
      <c r="C588" s="22" t="s">
        <v>167</v>
      </c>
      <c r="D588" s="13" t="s">
        <v>3572</v>
      </c>
      <c r="E588" s="35">
        <v>10</v>
      </c>
    </row>
    <row r="589" spans="1:5">
      <c r="A589" s="23">
        <v>2013</v>
      </c>
      <c r="B589" s="23" t="s">
        <v>1886</v>
      </c>
      <c r="C589" s="22" t="s">
        <v>167</v>
      </c>
      <c r="D589" s="13" t="s">
        <v>3575</v>
      </c>
      <c r="E589" s="35">
        <v>8</v>
      </c>
    </row>
    <row r="590" spans="1:5">
      <c r="A590" s="23">
        <v>2013</v>
      </c>
      <c r="B590" s="23" t="s">
        <v>1886</v>
      </c>
      <c r="C590" s="22" t="s">
        <v>1512</v>
      </c>
      <c r="D590" s="13" t="s">
        <v>3573</v>
      </c>
      <c r="E590" s="35">
        <v>4</v>
      </c>
    </row>
    <row r="591" spans="1:5">
      <c r="A591" s="23">
        <v>2013</v>
      </c>
      <c r="B591" s="23" t="s">
        <v>1886</v>
      </c>
      <c r="C591" s="22" t="s">
        <v>1512</v>
      </c>
      <c r="D591" s="13" t="s">
        <v>3574</v>
      </c>
      <c r="E591" s="35">
        <v>4</v>
      </c>
    </row>
    <row r="592" spans="1:5">
      <c r="A592" s="23">
        <v>2013</v>
      </c>
      <c r="B592" s="23" t="s">
        <v>1886</v>
      </c>
      <c r="C592" s="22" t="s">
        <v>1512</v>
      </c>
      <c r="D592" s="13" t="s">
        <v>3572</v>
      </c>
      <c r="E592" s="35">
        <v>1</v>
      </c>
    </row>
    <row r="593" spans="1:5">
      <c r="A593" s="23">
        <v>2013</v>
      </c>
      <c r="B593" s="23" t="s">
        <v>1886</v>
      </c>
      <c r="C593" s="22" t="s">
        <v>1513</v>
      </c>
      <c r="D593" s="13" t="s">
        <v>3573</v>
      </c>
      <c r="E593" s="35">
        <v>5</v>
      </c>
    </row>
    <row r="594" spans="1:5">
      <c r="A594" s="23">
        <v>2013</v>
      </c>
      <c r="B594" s="23" t="s">
        <v>1886</v>
      </c>
      <c r="C594" s="22" t="s">
        <v>1513</v>
      </c>
      <c r="D594" s="13" t="s">
        <v>3574</v>
      </c>
      <c r="E594" s="35">
        <v>1</v>
      </c>
    </row>
    <row r="595" spans="1:5">
      <c r="A595" s="23">
        <v>2013</v>
      </c>
      <c r="B595" s="23" t="s">
        <v>1886</v>
      </c>
      <c r="C595" s="22" t="s">
        <v>1513</v>
      </c>
      <c r="D595" s="13" t="s">
        <v>3572</v>
      </c>
      <c r="E595" s="35">
        <v>4</v>
      </c>
    </row>
    <row r="596" spans="1:5">
      <c r="A596" s="23">
        <v>2013</v>
      </c>
      <c r="B596" s="23" t="s">
        <v>1886</v>
      </c>
      <c r="C596" s="22" t="s">
        <v>1513</v>
      </c>
      <c r="D596" s="13" t="s">
        <v>3575</v>
      </c>
      <c r="E596" s="35">
        <v>1</v>
      </c>
    </row>
    <row r="597" spans="1:5">
      <c r="A597" s="23">
        <v>2013</v>
      </c>
      <c r="B597" s="23" t="s">
        <v>514</v>
      </c>
      <c r="C597" s="22" t="s">
        <v>184</v>
      </c>
      <c r="D597" s="13" t="s">
        <v>3573</v>
      </c>
      <c r="E597" s="35">
        <v>19</v>
      </c>
    </row>
    <row r="598" spans="1:5">
      <c r="A598" s="23">
        <v>2013</v>
      </c>
      <c r="B598" s="23" t="s">
        <v>514</v>
      </c>
      <c r="C598" s="22" t="s">
        <v>184</v>
      </c>
      <c r="D598" s="13" t="s">
        <v>3574</v>
      </c>
      <c r="E598" s="35">
        <v>3</v>
      </c>
    </row>
    <row r="599" spans="1:5">
      <c r="A599" s="23">
        <v>2013</v>
      </c>
      <c r="B599" s="23" t="s">
        <v>514</v>
      </c>
      <c r="C599" s="22" t="s">
        <v>184</v>
      </c>
      <c r="D599" s="13" t="s">
        <v>3572</v>
      </c>
      <c r="E599" s="35">
        <v>17</v>
      </c>
    </row>
    <row r="600" spans="1:5">
      <c r="A600" s="23">
        <v>2013</v>
      </c>
      <c r="B600" s="23" t="s">
        <v>514</v>
      </c>
      <c r="C600" s="22" t="s">
        <v>23</v>
      </c>
      <c r="D600" s="13" t="s">
        <v>3573</v>
      </c>
      <c r="E600" s="35">
        <v>36</v>
      </c>
    </row>
    <row r="601" spans="1:5">
      <c r="A601" s="23">
        <v>2013</v>
      </c>
      <c r="B601" s="23" t="s">
        <v>514</v>
      </c>
      <c r="C601" s="22" t="s">
        <v>23</v>
      </c>
      <c r="D601" s="13" t="s">
        <v>3574</v>
      </c>
      <c r="E601" s="35">
        <v>7</v>
      </c>
    </row>
    <row r="602" spans="1:5">
      <c r="A602" s="23">
        <v>2013</v>
      </c>
      <c r="B602" s="23" t="s">
        <v>514</v>
      </c>
      <c r="C602" s="22" t="s">
        <v>23</v>
      </c>
      <c r="D602" s="13" t="s">
        <v>3572</v>
      </c>
      <c r="E602" s="35">
        <v>18</v>
      </c>
    </row>
    <row r="603" spans="1:5">
      <c r="A603" s="23">
        <v>2013</v>
      </c>
      <c r="B603" s="23" t="s">
        <v>514</v>
      </c>
      <c r="C603" s="22" t="s">
        <v>23</v>
      </c>
      <c r="D603" s="13" t="s">
        <v>3575</v>
      </c>
      <c r="E603" s="35">
        <v>1</v>
      </c>
    </row>
    <row r="604" spans="1:5">
      <c r="A604" s="23">
        <v>2013</v>
      </c>
      <c r="B604" s="23" t="s">
        <v>514</v>
      </c>
      <c r="C604" s="22" t="s">
        <v>185</v>
      </c>
      <c r="D604" s="13" t="s">
        <v>3573</v>
      </c>
      <c r="E604" s="35">
        <v>63</v>
      </c>
    </row>
    <row r="605" spans="1:5">
      <c r="A605" s="23">
        <v>2013</v>
      </c>
      <c r="B605" s="23" t="s">
        <v>514</v>
      </c>
      <c r="C605" s="22" t="s">
        <v>185</v>
      </c>
      <c r="D605" s="13" t="s">
        <v>3574</v>
      </c>
      <c r="E605" s="35">
        <v>16</v>
      </c>
    </row>
    <row r="606" spans="1:5">
      <c r="A606" s="23">
        <v>2013</v>
      </c>
      <c r="B606" s="23" t="s">
        <v>514</v>
      </c>
      <c r="C606" s="22" t="s">
        <v>185</v>
      </c>
      <c r="D606" s="13" t="s">
        <v>3572</v>
      </c>
      <c r="E606" s="35">
        <v>42</v>
      </c>
    </row>
    <row r="607" spans="1:5">
      <c r="A607" s="23">
        <v>2013</v>
      </c>
      <c r="B607" s="23" t="s">
        <v>514</v>
      </c>
      <c r="C607" s="22" t="s">
        <v>185</v>
      </c>
      <c r="D607" s="13" t="s">
        <v>3575</v>
      </c>
      <c r="E607" s="35">
        <v>2</v>
      </c>
    </row>
    <row r="608" spans="1:5">
      <c r="A608" s="23">
        <v>2013</v>
      </c>
      <c r="B608" s="23" t="s">
        <v>514</v>
      </c>
      <c r="C608" s="22" t="s">
        <v>3925</v>
      </c>
      <c r="D608" s="13" t="s">
        <v>3573</v>
      </c>
      <c r="E608" s="35">
        <v>34</v>
      </c>
    </row>
    <row r="609" spans="1:5">
      <c r="A609" s="23">
        <v>2013</v>
      </c>
      <c r="B609" s="23" t="s">
        <v>514</v>
      </c>
      <c r="C609" s="22" t="s">
        <v>3925</v>
      </c>
      <c r="D609" s="13" t="s">
        <v>3574</v>
      </c>
      <c r="E609" s="35">
        <v>32</v>
      </c>
    </row>
    <row r="610" spans="1:5">
      <c r="A610" s="23">
        <v>2013</v>
      </c>
      <c r="B610" s="23" t="s">
        <v>514</v>
      </c>
      <c r="C610" s="22" t="s">
        <v>3925</v>
      </c>
      <c r="D610" s="13" t="s">
        <v>3572</v>
      </c>
      <c r="E610" s="35">
        <v>11</v>
      </c>
    </row>
    <row r="611" spans="1:5">
      <c r="A611" s="23">
        <v>2013</v>
      </c>
      <c r="B611" s="23" t="s">
        <v>514</v>
      </c>
      <c r="C611" s="22" t="s">
        <v>3925</v>
      </c>
      <c r="D611" s="13" t="s">
        <v>3575</v>
      </c>
      <c r="E611" s="35">
        <v>8</v>
      </c>
    </row>
    <row r="612" spans="1:5">
      <c r="A612" s="23">
        <v>2014</v>
      </c>
      <c r="B612" s="23" t="s">
        <v>1886</v>
      </c>
      <c r="C612" s="22" t="s">
        <v>5</v>
      </c>
      <c r="D612" s="13" t="s">
        <v>3573</v>
      </c>
      <c r="E612" s="35">
        <v>39</v>
      </c>
    </row>
    <row r="613" spans="1:5">
      <c r="A613" s="23">
        <v>2014</v>
      </c>
      <c r="B613" s="23" t="s">
        <v>1886</v>
      </c>
      <c r="C613" s="22" t="s">
        <v>5</v>
      </c>
      <c r="D613" s="13" t="s">
        <v>3574</v>
      </c>
      <c r="E613" s="35">
        <v>12</v>
      </c>
    </row>
    <row r="614" spans="1:5">
      <c r="A614" s="23">
        <v>2014</v>
      </c>
      <c r="B614" s="23" t="s">
        <v>1886</v>
      </c>
      <c r="C614" s="22" t="s">
        <v>5</v>
      </c>
      <c r="D614" s="13" t="s">
        <v>3572</v>
      </c>
      <c r="E614" s="35">
        <v>16</v>
      </c>
    </row>
    <row r="615" spans="1:5">
      <c r="A615" s="23">
        <v>2014</v>
      </c>
      <c r="B615" s="23" t="s">
        <v>1886</v>
      </c>
      <c r="C615" s="22" t="s">
        <v>5</v>
      </c>
      <c r="D615" s="13" t="s">
        <v>3575</v>
      </c>
      <c r="E615" s="35">
        <v>2</v>
      </c>
    </row>
    <row r="616" spans="1:5">
      <c r="A616" s="23">
        <v>2014</v>
      </c>
      <c r="B616" s="23" t="s">
        <v>1886</v>
      </c>
      <c r="C616" s="22" t="s">
        <v>10</v>
      </c>
      <c r="D616" s="13" t="s">
        <v>3573</v>
      </c>
      <c r="E616" s="35">
        <v>31</v>
      </c>
    </row>
    <row r="617" spans="1:5">
      <c r="A617" s="23">
        <v>2014</v>
      </c>
      <c r="B617" s="23" t="s">
        <v>1886</v>
      </c>
      <c r="C617" s="22" t="s">
        <v>10</v>
      </c>
      <c r="D617" s="13" t="s">
        <v>3574</v>
      </c>
      <c r="E617" s="35">
        <v>7</v>
      </c>
    </row>
    <row r="618" spans="1:5">
      <c r="A618" s="23">
        <v>2014</v>
      </c>
      <c r="B618" s="23" t="s">
        <v>1886</v>
      </c>
      <c r="C618" s="22" t="s">
        <v>10</v>
      </c>
      <c r="D618" s="13" t="s">
        <v>3572</v>
      </c>
      <c r="E618" s="35">
        <v>24</v>
      </c>
    </row>
    <row r="619" spans="1:5">
      <c r="A619" s="23">
        <v>2014</v>
      </c>
      <c r="B619" s="23" t="s">
        <v>1886</v>
      </c>
      <c r="C619" s="22" t="s">
        <v>10</v>
      </c>
      <c r="D619" s="13" t="s">
        <v>3575</v>
      </c>
      <c r="E619" s="35">
        <v>1</v>
      </c>
    </row>
    <row r="620" spans="1:5">
      <c r="A620" s="23">
        <v>2014</v>
      </c>
      <c r="B620" s="23" t="s">
        <v>1886</v>
      </c>
      <c r="C620" s="22" t="s">
        <v>14</v>
      </c>
      <c r="D620" s="13" t="s">
        <v>3573</v>
      </c>
      <c r="E620" s="35">
        <v>79</v>
      </c>
    </row>
    <row r="621" spans="1:5">
      <c r="A621" s="23">
        <v>2014</v>
      </c>
      <c r="B621" s="23" t="s">
        <v>1886</v>
      </c>
      <c r="C621" s="22" t="s">
        <v>14</v>
      </c>
      <c r="D621" s="13" t="s">
        <v>3574</v>
      </c>
      <c r="E621" s="35">
        <v>41</v>
      </c>
    </row>
    <row r="622" spans="1:5">
      <c r="A622" s="23">
        <v>2014</v>
      </c>
      <c r="B622" s="23" t="s">
        <v>1886</v>
      </c>
      <c r="C622" s="22" t="s">
        <v>14</v>
      </c>
      <c r="D622" s="13" t="s">
        <v>3572</v>
      </c>
      <c r="E622" s="35">
        <v>11</v>
      </c>
    </row>
    <row r="623" spans="1:5">
      <c r="A623" s="23">
        <v>2014</v>
      </c>
      <c r="B623" s="23" t="s">
        <v>1886</v>
      </c>
      <c r="C623" s="22" t="s">
        <v>14</v>
      </c>
      <c r="D623" s="13" t="s">
        <v>3575</v>
      </c>
      <c r="E623" s="35">
        <v>14</v>
      </c>
    </row>
    <row r="624" spans="1:5">
      <c r="A624" s="23">
        <v>2014</v>
      </c>
      <c r="B624" s="23" t="s">
        <v>1886</v>
      </c>
      <c r="C624" s="22" t="s">
        <v>23</v>
      </c>
      <c r="D624" s="13" t="s">
        <v>3573</v>
      </c>
      <c r="E624" s="35">
        <v>30</v>
      </c>
    </row>
    <row r="625" spans="1:5">
      <c r="A625" s="23">
        <v>2014</v>
      </c>
      <c r="B625" s="23" t="s">
        <v>1886</v>
      </c>
      <c r="C625" s="22" t="s">
        <v>23</v>
      </c>
      <c r="D625" s="13" t="s">
        <v>3574</v>
      </c>
      <c r="E625" s="35">
        <v>18</v>
      </c>
    </row>
    <row r="626" spans="1:5">
      <c r="A626" s="23">
        <v>2014</v>
      </c>
      <c r="B626" s="23" t="s">
        <v>1886</v>
      </c>
      <c r="C626" s="22" t="s">
        <v>23</v>
      </c>
      <c r="D626" s="13" t="s">
        <v>3572</v>
      </c>
      <c r="E626" s="35">
        <v>13</v>
      </c>
    </row>
    <row r="627" spans="1:5">
      <c r="A627" s="23">
        <v>2014</v>
      </c>
      <c r="B627" s="23" t="s">
        <v>1886</v>
      </c>
      <c r="C627" s="22" t="s">
        <v>23</v>
      </c>
      <c r="D627" s="13" t="s">
        <v>3575</v>
      </c>
      <c r="E627" s="35">
        <v>5</v>
      </c>
    </row>
    <row r="628" spans="1:5">
      <c r="A628" s="23">
        <v>2014</v>
      </c>
      <c r="B628" s="23" t="s">
        <v>1886</v>
      </c>
      <c r="C628" s="22" t="s">
        <v>41</v>
      </c>
      <c r="D628" s="13" t="s">
        <v>3573</v>
      </c>
      <c r="E628" s="35">
        <v>19</v>
      </c>
    </row>
    <row r="629" spans="1:5">
      <c r="A629" s="23">
        <v>2014</v>
      </c>
      <c r="B629" s="23" t="s">
        <v>1886</v>
      </c>
      <c r="C629" s="22" t="s">
        <v>41</v>
      </c>
      <c r="D629" s="13" t="s">
        <v>3574</v>
      </c>
      <c r="E629" s="35">
        <v>9</v>
      </c>
    </row>
    <row r="630" spans="1:5">
      <c r="A630" s="23">
        <v>2014</v>
      </c>
      <c r="B630" s="23" t="s">
        <v>1886</v>
      </c>
      <c r="C630" s="22" t="s">
        <v>41</v>
      </c>
      <c r="D630" s="13" t="s">
        <v>3572</v>
      </c>
      <c r="E630" s="35">
        <v>13</v>
      </c>
    </row>
    <row r="631" spans="1:5">
      <c r="A631" s="23">
        <v>2014</v>
      </c>
      <c r="B631" s="23" t="s">
        <v>1886</v>
      </c>
      <c r="C631" s="22" t="s">
        <v>41</v>
      </c>
      <c r="D631" s="13" t="s">
        <v>3575</v>
      </c>
      <c r="E631" s="35">
        <v>3</v>
      </c>
    </row>
    <row r="632" spans="1:5">
      <c r="A632" s="23">
        <v>2014</v>
      </c>
      <c r="B632" s="23" t="s">
        <v>1886</v>
      </c>
      <c r="C632" s="22" t="s">
        <v>60</v>
      </c>
      <c r="D632" s="13" t="s">
        <v>3573</v>
      </c>
      <c r="E632" s="35">
        <v>16</v>
      </c>
    </row>
    <row r="633" spans="1:5">
      <c r="A633" s="23">
        <v>2014</v>
      </c>
      <c r="B633" s="23" t="s">
        <v>1886</v>
      </c>
      <c r="C633" s="22" t="s">
        <v>60</v>
      </c>
      <c r="D633" s="13" t="s">
        <v>3574</v>
      </c>
      <c r="E633" s="35">
        <v>9</v>
      </c>
    </row>
    <row r="634" spans="1:5">
      <c r="A634" s="23">
        <v>2014</v>
      </c>
      <c r="B634" s="23" t="s">
        <v>1886</v>
      </c>
      <c r="C634" s="22" t="s">
        <v>60</v>
      </c>
      <c r="D634" s="13" t="s">
        <v>3572</v>
      </c>
      <c r="E634" s="35">
        <v>2</v>
      </c>
    </row>
    <row r="635" spans="1:5">
      <c r="A635" s="23">
        <v>2014</v>
      </c>
      <c r="B635" s="23" t="s">
        <v>1886</v>
      </c>
      <c r="C635" s="22" t="s">
        <v>60</v>
      </c>
      <c r="D635" s="13" t="s">
        <v>3575</v>
      </c>
      <c r="E635" s="35">
        <v>2</v>
      </c>
    </row>
    <row r="636" spans="1:5">
      <c r="A636" s="23">
        <v>2014</v>
      </c>
      <c r="B636" s="23" t="s">
        <v>1886</v>
      </c>
      <c r="C636" s="22" t="s">
        <v>70</v>
      </c>
      <c r="D636" s="13" t="s">
        <v>3573</v>
      </c>
      <c r="E636" s="35">
        <v>22</v>
      </c>
    </row>
    <row r="637" spans="1:5">
      <c r="A637" s="23">
        <v>2014</v>
      </c>
      <c r="B637" s="23" t="s">
        <v>1886</v>
      </c>
      <c r="C637" s="22" t="s">
        <v>70</v>
      </c>
      <c r="D637" s="13" t="s">
        <v>3574</v>
      </c>
      <c r="E637" s="35">
        <v>13</v>
      </c>
    </row>
    <row r="638" spans="1:5">
      <c r="A638" s="23">
        <v>2014</v>
      </c>
      <c r="B638" s="23" t="s">
        <v>1886</v>
      </c>
      <c r="C638" s="22" t="s">
        <v>70</v>
      </c>
      <c r="D638" s="13" t="s">
        <v>3572</v>
      </c>
      <c r="E638" s="35">
        <v>1</v>
      </c>
    </row>
    <row r="639" spans="1:5">
      <c r="A639" s="23">
        <v>2014</v>
      </c>
      <c r="B639" s="23" t="s">
        <v>1886</v>
      </c>
      <c r="C639" s="22" t="s">
        <v>70</v>
      </c>
      <c r="D639" s="13" t="s">
        <v>3575</v>
      </c>
      <c r="E639" s="35">
        <v>12</v>
      </c>
    </row>
    <row r="640" spans="1:5">
      <c r="A640" s="23">
        <v>2014</v>
      </c>
      <c r="B640" s="23" t="s">
        <v>1886</v>
      </c>
      <c r="C640" s="22" t="s">
        <v>76</v>
      </c>
      <c r="D640" s="13" t="s">
        <v>3573</v>
      </c>
      <c r="E640" s="35">
        <v>31</v>
      </c>
    </row>
    <row r="641" spans="1:5">
      <c r="A641" s="23">
        <v>2014</v>
      </c>
      <c r="B641" s="23" t="s">
        <v>1886</v>
      </c>
      <c r="C641" s="22" t="s">
        <v>76</v>
      </c>
      <c r="D641" s="13" t="s">
        <v>3574</v>
      </c>
      <c r="E641" s="35">
        <v>7</v>
      </c>
    </row>
    <row r="642" spans="1:5">
      <c r="A642" s="23">
        <v>2014</v>
      </c>
      <c r="B642" s="23" t="s">
        <v>1886</v>
      </c>
      <c r="C642" s="22" t="s">
        <v>76</v>
      </c>
      <c r="D642" s="13" t="s">
        <v>3572</v>
      </c>
      <c r="E642" s="35">
        <v>18</v>
      </c>
    </row>
    <row r="643" spans="1:5">
      <c r="A643" s="23">
        <v>2014</v>
      </c>
      <c r="B643" s="23" t="s">
        <v>1886</v>
      </c>
      <c r="C643" s="22" t="s">
        <v>76</v>
      </c>
      <c r="D643" s="13" t="s">
        <v>3575</v>
      </c>
      <c r="E643" s="35">
        <v>2</v>
      </c>
    </row>
    <row r="644" spans="1:5">
      <c r="A644" s="23">
        <v>2014</v>
      </c>
      <c r="B644" s="23" t="s">
        <v>1886</v>
      </c>
      <c r="C644" s="22" t="s">
        <v>83</v>
      </c>
      <c r="D644" s="13" t="s">
        <v>3573</v>
      </c>
      <c r="E644" s="35">
        <v>3</v>
      </c>
    </row>
    <row r="645" spans="1:5">
      <c r="A645" s="23">
        <v>2014</v>
      </c>
      <c r="B645" s="23" t="s">
        <v>1886</v>
      </c>
      <c r="C645" s="22" t="s">
        <v>86</v>
      </c>
      <c r="D645" s="13" t="s">
        <v>3573</v>
      </c>
      <c r="E645" s="35">
        <v>23</v>
      </c>
    </row>
    <row r="646" spans="1:5">
      <c r="A646" s="23">
        <v>2014</v>
      </c>
      <c r="B646" s="23" t="s">
        <v>1886</v>
      </c>
      <c r="C646" s="22" t="s">
        <v>86</v>
      </c>
      <c r="D646" s="13" t="s">
        <v>3574</v>
      </c>
      <c r="E646" s="35">
        <v>5</v>
      </c>
    </row>
    <row r="647" spans="1:5">
      <c r="A647" s="23">
        <v>2014</v>
      </c>
      <c r="B647" s="23" t="s">
        <v>1886</v>
      </c>
      <c r="C647" s="22" t="s">
        <v>86</v>
      </c>
      <c r="D647" s="13" t="s">
        <v>3572</v>
      </c>
      <c r="E647" s="35">
        <v>3</v>
      </c>
    </row>
    <row r="648" spans="1:5">
      <c r="A648" s="23">
        <v>2014</v>
      </c>
      <c r="B648" s="23" t="s">
        <v>1886</v>
      </c>
      <c r="C648" s="22" t="s">
        <v>86</v>
      </c>
      <c r="D648" s="13" t="s">
        <v>3575</v>
      </c>
      <c r="E648" s="35">
        <v>1</v>
      </c>
    </row>
    <row r="649" spans="1:5">
      <c r="A649" s="23">
        <v>2014</v>
      </c>
      <c r="B649" s="23" t="s">
        <v>1886</v>
      </c>
      <c r="C649" s="22" t="s">
        <v>89</v>
      </c>
      <c r="D649" s="13" t="s">
        <v>3573</v>
      </c>
      <c r="E649" s="35">
        <v>13</v>
      </c>
    </row>
    <row r="650" spans="1:5">
      <c r="A650" s="23">
        <v>2014</v>
      </c>
      <c r="B650" s="23" t="s">
        <v>1886</v>
      </c>
      <c r="C650" s="22" t="s">
        <v>89</v>
      </c>
      <c r="D650" s="13" t="s">
        <v>3574</v>
      </c>
      <c r="E650" s="35">
        <v>7</v>
      </c>
    </row>
    <row r="651" spans="1:5">
      <c r="A651" s="23">
        <v>2014</v>
      </c>
      <c r="B651" s="23" t="s">
        <v>1886</v>
      </c>
      <c r="C651" s="22" t="s">
        <v>89</v>
      </c>
      <c r="D651" s="13" t="s">
        <v>3572</v>
      </c>
      <c r="E651" s="35">
        <v>7</v>
      </c>
    </row>
    <row r="652" spans="1:5">
      <c r="A652" s="23">
        <v>2014</v>
      </c>
      <c r="B652" s="23" t="s">
        <v>1886</v>
      </c>
      <c r="C652" s="22" t="s">
        <v>89</v>
      </c>
      <c r="D652" s="13" t="s">
        <v>3575</v>
      </c>
      <c r="E652" s="35">
        <v>1</v>
      </c>
    </row>
    <row r="653" spans="1:5">
      <c r="A653" s="23">
        <v>2014</v>
      </c>
      <c r="B653" s="23" t="s">
        <v>1886</v>
      </c>
      <c r="C653" s="22" t="s">
        <v>94</v>
      </c>
      <c r="D653" s="13" t="s">
        <v>3573</v>
      </c>
      <c r="E653" s="35">
        <v>11</v>
      </c>
    </row>
    <row r="654" spans="1:5">
      <c r="A654" s="23">
        <v>2014</v>
      </c>
      <c r="B654" s="23" t="s">
        <v>1886</v>
      </c>
      <c r="C654" s="22" t="s">
        <v>94</v>
      </c>
      <c r="D654" s="13" t="s">
        <v>3574</v>
      </c>
      <c r="E654" s="35">
        <v>9</v>
      </c>
    </row>
    <row r="655" spans="1:5">
      <c r="A655" s="23">
        <v>2014</v>
      </c>
      <c r="B655" s="23" t="s">
        <v>1886</v>
      </c>
      <c r="C655" s="22" t="s">
        <v>94</v>
      </c>
      <c r="D655" s="13" t="s">
        <v>3575</v>
      </c>
      <c r="E655" s="35">
        <v>8</v>
      </c>
    </row>
    <row r="656" spans="1:5">
      <c r="A656" s="23">
        <v>2014</v>
      </c>
      <c r="B656" s="23" t="s">
        <v>1886</v>
      </c>
      <c r="C656" s="22" t="s">
        <v>100</v>
      </c>
      <c r="D656" s="13" t="s">
        <v>3573</v>
      </c>
      <c r="E656" s="35">
        <v>7</v>
      </c>
    </row>
    <row r="657" spans="1:5">
      <c r="A657" s="23">
        <v>2014</v>
      </c>
      <c r="B657" s="23" t="s">
        <v>1886</v>
      </c>
      <c r="C657" s="22" t="s">
        <v>100</v>
      </c>
      <c r="D657" s="13" t="s">
        <v>3574</v>
      </c>
      <c r="E657" s="35">
        <v>5</v>
      </c>
    </row>
    <row r="658" spans="1:5">
      <c r="A658" s="23">
        <v>2014</v>
      </c>
      <c r="B658" s="23" t="s">
        <v>1886</v>
      </c>
      <c r="C658" s="22" t="s">
        <v>100</v>
      </c>
      <c r="D658" s="13" t="s">
        <v>3572</v>
      </c>
      <c r="E658" s="35">
        <v>5</v>
      </c>
    </row>
    <row r="659" spans="1:5">
      <c r="A659" s="23">
        <v>2014</v>
      </c>
      <c r="B659" s="23" t="s">
        <v>1886</v>
      </c>
      <c r="C659" s="22" t="s">
        <v>100</v>
      </c>
      <c r="D659" s="13" t="s">
        <v>3575</v>
      </c>
      <c r="E659" s="35">
        <v>9</v>
      </c>
    </row>
    <row r="660" spans="1:5">
      <c r="A660" s="23">
        <v>2014</v>
      </c>
      <c r="B660" s="23" t="s">
        <v>1886</v>
      </c>
      <c r="C660" s="22" t="s">
        <v>104</v>
      </c>
      <c r="D660" s="13" t="s">
        <v>3573</v>
      </c>
      <c r="E660" s="35">
        <v>57</v>
      </c>
    </row>
    <row r="661" spans="1:5">
      <c r="A661" s="23">
        <v>2014</v>
      </c>
      <c r="B661" s="23" t="s">
        <v>1886</v>
      </c>
      <c r="C661" s="22" t="s">
        <v>104</v>
      </c>
      <c r="D661" s="13" t="s">
        <v>3574</v>
      </c>
      <c r="E661" s="35">
        <v>25</v>
      </c>
    </row>
    <row r="662" spans="1:5">
      <c r="A662" s="23">
        <v>2014</v>
      </c>
      <c r="B662" s="23" t="s">
        <v>1886</v>
      </c>
      <c r="C662" s="22" t="s">
        <v>104</v>
      </c>
      <c r="D662" s="13" t="s">
        <v>3572</v>
      </c>
      <c r="E662" s="35">
        <v>4</v>
      </c>
    </row>
    <row r="663" spans="1:5">
      <c r="A663" s="23">
        <v>2014</v>
      </c>
      <c r="B663" s="23" t="s">
        <v>1886</v>
      </c>
      <c r="C663" s="22" t="s">
        <v>104</v>
      </c>
      <c r="D663" s="13" t="s">
        <v>3575</v>
      </c>
      <c r="E663" s="35">
        <v>8</v>
      </c>
    </row>
    <row r="664" spans="1:5">
      <c r="A664" s="23">
        <v>2014</v>
      </c>
      <c r="B664" s="23" t="s">
        <v>1886</v>
      </c>
      <c r="C664" s="22" t="s">
        <v>120</v>
      </c>
      <c r="D664" s="13" t="s">
        <v>3573</v>
      </c>
      <c r="E664" s="35">
        <v>96</v>
      </c>
    </row>
    <row r="665" spans="1:5">
      <c r="A665" s="23">
        <v>2014</v>
      </c>
      <c r="B665" s="23" t="s">
        <v>1886</v>
      </c>
      <c r="C665" s="22" t="s">
        <v>120</v>
      </c>
      <c r="D665" s="13" t="s">
        <v>3574</v>
      </c>
      <c r="E665" s="35">
        <v>46</v>
      </c>
    </row>
    <row r="666" spans="1:5">
      <c r="A666" s="23">
        <v>2014</v>
      </c>
      <c r="B666" s="23" t="s">
        <v>1886</v>
      </c>
      <c r="C666" s="22" t="s">
        <v>120</v>
      </c>
      <c r="D666" s="13" t="s">
        <v>3572</v>
      </c>
      <c r="E666" s="35">
        <v>56</v>
      </c>
    </row>
    <row r="667" spans="1:5">
      <c r="A667" s="23">
        <v>2014</v>
      </c>
      <c r="B667" s="23" t="s">
        <v>1886</v>
      </c>
      <c r="C667" s="22" t="s">
        <v>120</v>
      </c>
      <c r="D667" s="13" t="s">
        <v>3575</v>
      </c>
      <c r="E667" s="35">
        <v>24</v>
      </c>
    </row>
    <row r="668" spans="1:5">
      <c r="A668" s="23">
        <v>2014</v>
      </c>
      <c r="B668" s="23" t="s">
        <v>1886</v>
      </c>
      <c r="C668" s="22" t="s">
        <v>156</v>
      </c>
      <c r="D668" s="13" t="s">
        <v>3573</v>
      </c>
      <c r="E668" s="35">
        <v>86</v>
      </c>
    </row>
    <row r="669" spans="1:5">
      <c r="A669" s="23">
        <v>2014</v>
      </c>
      <c r="B669" s="23" t="s">
        <v>1886</v>
      </c>
      <c r="C669" s="22" t="s">
        <v>156</v>
      </c>
      <c r="D669" s="13" t="s">
        <v>3574</v>
      </c>
      <c r="E669" s="35">
        <v>14</v>
      </c>
    </row>
    <row r="670" spans="1:5">
      <c r="A670" s="23">
        <v>2014</v>
      </c>
      <c r="B670" s="23" t="s">
        <v>1886</v>
      </c>
      <c r="C670" s="22" t="s">
        <v>156</v>
      </c>
      <c r="D670" s="13" t="s">
        <v>3572</v>
      </c>
      <c r="E670" s="35">
        <v>70</v>
      </c>
    </row>
    <row r="671" spans="1:5">
      <c r="A671" s="23">
        <v>2014</v>
      </c>
      <c r="B671" s="23" t="s">
        <v>1886</v>
      </c>
      <c r="C671" s="22" t="s">
        <v>164</v>
      </c>
      <c r="D671" s="13" t="s">
        <v>3573</v>
      </c>
      <c r="E671" s="35">
        <v>25</v>
      </c>
    </row>
    <row r="672" spans="1:5">
      <c r="A672" s="23">
        <v>2014</v>
      </c>
      <c r="B672" s="23" t="s">
        <v>1886</v>
      </c>
      <c r="C672" s="22" t="s">
        <v>164</v>
      </c>
      <c r="D672" s="13" t="s">
        <v>3574</v>
      </c>
      <c r="E672" s="35">
        <v>11</v>
      </c>
    </row>
    <row r="673" spans="1:5">
      <c r="A673" s="23">
        <v>2014</v>
      </c>
      <c r="B673" s="23" t="s">
        <v>1886</v>
      </c>
      <c r="C673" s="22" t="s">
        <v>164</v>
      </c>
      <c r="D673" s="13" t="s">
        <v>3572</v>
      </c>
      <c r="E673" s="35">
        <v>3</v>
      </c>
    </row>
    <row r="674" spans="1:5">
      <c r="A674" s="23">
        <v>2014</v>
      </c>
      <c r="B674" s="23" t="s">
        <v>1886</v>
      </c>
      <c r="C674" s="22" t="s">
        <v>167</v>
      </c>
      <c r="D674" s="13" t="s">
        <v>3573</v>
      </c>
      <c r="E674" s="35">
        <v>35</v>
      </c>
    </row>
    <row r="675" spans="1:5">
      <c r="A675" s="23">
        <v>2014</v>
      </c>
      <c r="B675" s="23" t="s">
        <v>1886</v>
      </c>
      <c r="C675" s="22" t="s">
        <v>167</v>
      </c>
      <c r="D675" s="13" t="s">
        <v>3574</v>
      </c>
      <c r="E675" s="35">
        <v>11</v>
      </c>
    </row>
    <row r="676" spans="1:5">
      <c r="A676" s="23">
        <v>2014</v>
      </c>
      <c r="B676" s="23" t="s">
        <v>1886</v>
      </c>
      <c r="C676" s="22" t="s">
        <v>167</v>
      </c>
      <c r="D676" s="13" t="s">
        <v>3572</v>
      </c>
      <c r="E676" s="35">
        <v>10</v>
      </c>
    </row>
    <row r="677" spans="1:5">
      <c r="A677" s="23">
        <v>2014</v>
      </c>
      <c r="B677" s="23" t="s">
        <v>1886</v>
      </c>
      <c r="C677" s="22" t="s">
        <v>167</v>
      </c>
      <c r="D677" s="13" t="s">
        <v>3575</v>
      </c>
      <c r="E677" s="35">
        <v>8</v>
      </c>
    </row>
    <row r="678" spans="1:5">
      <c r="A678" s="23">
        <v>2014</v>
      </c>
      <c r="B678" s="23" t="s">
        <v>1886</v>
      </c>
      <c r="C678" s="22" t="s">
        <v>539</v>
      </c>
      <c r="D678" s="13" t="s">
        <v>3573</v>
      </c>
      <c r="E678" s="35">
        <v>3</v>
      </c>
    </row>
    <row r="679" spans="1:5">
      <c r="A679" s="23">
        <v>2014</v>
      </c>
      <c r="B679" s="23" t="s">
        <v>1886</v>
      </c>
      <c r="C679" s="22" t="s">
        <v>539</v>
      </c>
      <c r="D679" s="13" t="s">
        <v>3574</v>
      </c>
      <c r="E679" s="35">
        <v>2</v>
      </c>
    </row>
    <row r="680" spans="1:5">
      <c r="A680" s="23">
        <v>2014</v>
      </c>
      <c r="B680" s="23" t="s">
        <v>1886</v>
      </c>
      <c r="C680" s="22" t="s">
        <v>539</v>
      </c>
      <c r="D680" s="13" t="s">
        <v>3572</v>
      </c>
      <c r="E680" s="35">
        <v>1</v>
      </c>
    </row>
    <row r="681" spans="1:5">
      <c r="A681" s="23">
        <v>2014</v>
      </c>
      <c r="B681" s="23" t="s">
        <v>1886</v>
      </c>
      <c r="C681" s="22" t="s">
        <v>539</v>
      </c>
      <c r="D681" s="13" t="s">
        <v>3575</v>
      </c>
      <c r="E681" s="35">
        <v>1</v>
      </c>
    </row>
    <row r="682" spans="1:5">
      <c r="A682" s="23">
        <v>2014</v>
      </c>
      <c r="B682" s="23" t="s">
        <v>1886</v>
      </c>
      <c r="C682" s="22" t="s">
        <v>1511</v>
      </c>
      <c r="D682" s="13" t="s">
        <v>3575</v>
      </c>
      <c r="E682" s="35">
        <v>1</v>
      </c>
    </row>
    <row r="683" spans="1:5">
      <c r="A683" s="23">
        <v>2014</v>
      </c>
      <c r="B683" s="23" t="s">
        <v>1886</v>
      </c>
      <c r="C683" s="22" t="s">
        <v>1512</v>
      </c>
      <c r="D683" s="13" t="s">
        <v>3573</v>
      </c>
      <c r="E683" s="35">
        <v>6</v>
      </c>
    </row>
    <row r="684" spans="1:5">
      <c r="A684" s="23">
        <v>2014</v>
      </c>
      <c r="B684" s="23" t="s">
        <v>1886</v>
      </c>
      <c r="C684" s="22" t="s">
        <v>1512</v>
      </c>
      <c r="D684" s="13" t="s">
        <v>3574</v>
      </c>
      <c r="E684" s="35">
        <v>5</v>
      </c>
    </row>
    <row r="685" spans="1:5">
      <c r="A685" s="23">
        <v>2014</v>
      </c>
      <c r="B685" s="23" t="s">
        <v>1886</v>
      </c>
      <c r="C685" s="22" t="s">
        <v>1512</v>
      </c>
      <c r="D685" s="13" t="s">
        <v>3575</v>
      </c>
      <c r="E685" s="35">
        <v>1</v>
      </c>
    </row>
    <row r="686" spans="1:5">
      <c r="A686" s="23">
        <v>2014</v>
      </c>
      <c r="B686" s="23" t="s">
        <v>1886</v>
      </c>
      <c r="C686" s="22" t="s">
        <v>1507</v>
      </c>
      <c r="D686" s="13" t="s">
        <v>3572</v>
      </c>
      <c r="E686" s="35">
        <v>1</v>
      </c>
    </row>
    <row r="687" spans="1:5">
      <c r="A687" s="23">
        <v>2014</v>
      </c>
      <c r="B687" s="23" t="s">
        <v>1886</v>
      </c>
      <c r="C687" s="22" t="s">
        <v>1507</v>
      </c>
      <c r="D687" s="13" t="s">
        <v>3575</v>
      </c>
      <c r="E687" s="35">
        <v>1</v>
      </c>
    </row>
    <row r="688" spans="1:5">
      <c r="A688" s="23">
        <v>2014</v>
      </c>
      <c r="B688" s="23" t="s">
        <v>1886</v>
      </c>
      <c r="C688" s="22" t="s">
        <v>1513</v>
      </c>
      <c r="D688" s="13" t="s">
        <v>3573</v>
      </c>
      <c r="E688" s="35">
        <v>7</v>
      </c>
    </row>
    <row r="689" spans="1:5">
      <c r="A689" s="23">
        <v>2014</v>
      </c>
      <c r="B689" s="23" t="s">
        <v>1886</v>
      </c>
      <c r="C689" s="22" t="s">
        <v>1513</v>
      </c>
      <c r="D689" s="13" t="s">
        <v>3574</v>
      </c>
      <c r="E689" s="35">
        <v>3</v>
      </c>
    </row>
    <row r="690" spans="1:5">
      <c r="A690" s="23">
        <v>2014</v>
      </c>
      <c r="B690" s="23" t="s">
        <v>1886</v>
      </c>
      <c r="C690" s="22" t="s">
        <v>1513</v>
      </c>
      <c r="D690" s="13" t="s">
        <v>3572</v>
      </c>
      <c r="E690" s="35">
        <v>4</v>
      </c>
    </row>
    <row r="691" spans="1:5">
      <c r="A691" s="23">
        <v>2014</v>
      </c>
      <c r="B691" s="23" t="s">
        <v>1886</v>
      </c>
      <c r="C691" s="22" t="s">
        <v>1513</v>
      </c>
      <c r="D691" s="13" t="s">
        <v>3575</v>
      </c>
      <c r="E691" s="35">
        <v>2</v>
      </c>
    </row>
    <row r="692" spans="1:5">
      <c r="A692" s="23">
        <v>2014</v>
      </c>
      <c r="B692" s="23" t="s">
        <v>1886</v>
      </c>
      <c r="C692" s="22" t="s">
        <v>1702</v>
      </c>
      <c r="D692" s="13" t="s">
        <v>3574</v>
      </c>
      <c r="E692" s="35">
        <v>2</v>
      </c>
    </row>
    <row r="693" spans="1:5">
      <c r="A693" s="23">
        <v>2014</v>
      </c>
      <c r="B693" s="23" t="s">
        <v>514</v>
      </c>
      <c r="C693" s="22" t="s">
        <v>184</v>
      </c>
      <c r="D693" s="13" t="s">
        <v>3573</v>
      </c>
      <c r="E693" s="35">
        <v>23</v>
      </c>
    </row>
    <row r="694" spans="1:5">
      <c r="A694" s="23">
        <v>2014</v>
      </c>
      <c r="B694" s="23" t="s">
        <v>514</v>
      </c>
      <c r="C694" s="22" t="s">
        <v>184</v>
      </c>
      <c r="D694" s="13" t="s">
        <v>3574</v>
      </c>
      <c r="E694" s="35">
        <v>3</v>
      </c>
    </row>
    <row r="695" spans="1:5">
      <c r="A695" s="23">
        <v>2014</v>
      </c>
      <c r="B695" s="23" t="s">
        <v>514</v>
      </c>
      <c r="C695" s="22" t="s">
        <v>184</v>
      </c>
      <c r="D695" s="13" t="s">
        <v>3572</v>
      </c>
      <c r="E695" s="35">
        <v>16</v>
      </c>
    </row>
    <row r="696" spans="1:5">
      <c r="A696" s="23">
        <v>2014</v>
      </c>
      <c r="B696" s="23" t="s">
        <v>514</v>
      </c>
      <c r="C696" s="22" t="s">
        <v>23</v>
      </c>
      <c r="D696" s="13" t="s">
        <v>3573</v>
      </c>
      <c r="E696" s="35">
        <v>42</v>
      </c>
    </row>
    <row r="697" spans="1:5">
      <c r="A697" s="23">
        <v>2014</v>
      </c>
      <c r="B697" s="23" t="s">
        <v>514</v>
      </c>
      <c r="C697" s="22" t="s">
        <v>23</v>
      </c>
      <c r="D697" s="13" t="s">
        <v>3574</v>
      </c>
      <c r="E697" s="35">
        <v>9</v>
      </c>
    </row>
    <row r="698" spans="1:5">
      <c r="A698" s="23">
        <v>2014</v>
      </c>
      <c r="B698" s="23" t="s">
        <v>514</v>
      </c>
      <c r="C698" s="22" t="s">
        <v>23</v>
      </c>
      <c r="D698" s="13" t="s">
        <v>3572</v>
      </c>
      <c r="E698" s="35">
        <v>11</v>
      </c>
    </row>
    <row r="699" spans="1:5">
      <c r="A699" s="23">
        <v>2014</v>
      </c>
      <c r="B699" s="23" t="s">
        <v>514</v>
      </c>
      <c r="C699" s="22" t="s">
        <v>23</v>
      </c>
      <c r="D699" s="13" t="s">
        <v>3575</v>
      </c>
      <c r="E699" s="35">
        <v>1</v>
      </c>
    </row>
    <row r="700" spans="1:5">
      <c r="A700" s="23">
        <v>2014</v>
      </c>
      <c r="B700" s="23" t="s">
        <v>514</v>
      </c>
      <c r="C700" s="22" t="s">
        <v>185</v>
      </c>
      <c r="D700" s="13" t="s">
        <v>3573</v>
      </c>
      <c r="E700" s="35">
        <v>70</v>
      </c>
    </row>
    <row r="701" spans="1:5">
      <c r="A701" s="23">
        <v>2014</v>
      </c>
      <c r="B701" s="23" t="s">
        <v>514</v>
      </c>
      <c r="C701" s="22" t="s">
        <v>185</v>
      </c>
      <c r="D701" s="13" t="s">
        <v>3574</v>
      </c>
      <c r="E701" s="35">
        <v>17</v>
      </c>
    </row>
    <row r="702" spans="1:5">
      <c r="A702" s="23">
        <v>2014</v>
      </c>
      <c r="B702" s="23" t="s">
        <v>514</v>
      </c>
      <c r="C702" s="22" t="s">
        <v>185</v>
      </c>
      <c r="D702" s="13" t="s">
        <v>3572</v>
      </c>
      <c r="E702" s="35">
        <v>36</v>
      </c>
    </row>
    <row r="703" spans="1:5">
      <c r="A703" s="23">
        <v>2014</v>
      </c>
      <c r="B703" s="23" t="s">
        <v>514</v>
      </c>
      <c r="C703" s="22" t="s">
        <v>185</v>
      </c>
      <c r="D703" s="13" t="s">
        <v>3575</v>
      </c>
      <c r="E703" s="35">
        <v>2</v>
      </c>
    </row>
    <row r="704" spans="1:5">
      <c r="A704" s="23">
        <v>2014</v>
      </c>
      <c r="B704" s="23" t="s">
        <v>514</v>
      </c>
      <c r="C704" s="22" t="s">
        <v>3925</v>
      </c>
      <c r="D704" s="13" t="s">
        <v>3573</v>
      </c>
      <c r="E704" s="35">
        <v>28</v>
      </c>
    </row>
    <row r="705" spans="1:5">
      <c r="A705" s="23">
        <v>2014</v>
      </c>
      <c r="B705" s="23" t="s">
        <v>514</v>
      </c>
      <c r="C705" s="22" t="s">
        <v>3925</v>
      </c>
      <c r="D705" s="13" t="s">
        <v>3574</v>
      </c>
      <c r="E705" s="35">
        <v>36</v>
      </c>
    </row>
    <row r="706" spans="1:5">
      <c r="A706" s="23">
        <v>2014</v>
      </c>
      <c r="B706" s="23" t="s">
        <v>514</v>
      </c>
      <c r="C706" s="22" t="s">
        <v>3925</v>
      </c>
      <c r="D706" s="13" t="s">
        <v>3572</v>
      </c>
      <c r="E706" s="35">
        <v>14</v>
      </c>
    </row>
    <row r="707" spans="1:5">
      <c r="A707" s="23">
        <v>2014</v>
      </c>
      <c r="B707" s="23" t="s">
        <v>514</v>
      </c>
      <c r="C707" s="22" t="s">
        <v>3925</v>
      </c>
      <c r="D707" s="13" t="s">
        <v>3575</v>
      </c>
      <c r="E707" s="35">
        <v>6</v>
      </c>
    </row>
    <row r="708" spans="1:5">
      <c r="A708" s="23">
        <v>2015</v>
      </c>
      <c r="B708" s="23" t="s">
        <v>1886</v>
      </c>
      <c r="C708" s="22" t="s">
        <v>5</v>
      </c>
      <c r="D708" s="13" t="s">
        <v>3573</v>
      </c>
      <c r="E708" s="35">
        <v>38</v>
      </c>
    </row>
    <row r="709" spans="1:5">
      <c r="A709" s="23">
        <v>2015</v>
      </c>
      <c r="B709" s="23" t="s">
        <v>1886</v>
      </c>
      <c r="C709" s="22" t="s">
        <v>5</v>
      </c>
      <c r="D709" s="13" t="s">
        <v>3574</v>
      </c>
      <c r="E709" s="35">
        <v>12</v>
      </c>
    </row>
    <row r="710" spans="1:5">
      <c r="A710" s="23">
        <v>2015</v>
      </c>
      <c r="B710" s="23" t="s">
        <v>1886</v>
      </c>
      <c r="C710" s="22" t="s">
        <v>5</v>
      </c>
      <c r="D710" s="13" t="s">
        <v>3572</v>
      </c>
      <c r="E710" s="35">
        <v>10</v>
      </c>
    </row>
    <row r="711" spans="1:5">
      <c r="A711" s="23">
        <v>2015</v>
      </c>
      <c r="B711" s="23" t="s">
        <v>1886</v>
      </c>
      <c r="C711" s="22" t="s">
        <v>5</v>
      </c>
      <c r="D711" s="13" t="s">
        <v>3575</v>
      </c>
      <c r="E711" s="35">
        <v>2</v>
      </c>
    </row>
    <row r="712" spans="1:5">
      <c r="A712" s="23">
        <v>2015</v>
      </c>
      <c r="B712" s="23" t="s">
        <v>1886</v>
      </c>
      <c r="C712" s="22" t="s">
        <v>10</v>
      </c>
      <c r="D712" s="13" t="s">
        <v>3573</v>
      </c>
      <c r="E712" s="35">
        <v>34</v>
      </c>
    </row>
    <row r="713" spans="1:5">
      <c r="A713" s="23">
        <v>2015</v>
      </c>
      <c r="B713" s="23" t="s">
        <v>1886</v>
      </c>
      <c r="C713" s="22" t="s">
        <v>10</v>
      </c>
      <c r="D713" s="13" t="s">
        <v>3574</v>
      </c>
      <c r="E713" s="35">
        <v>7</v>
      </c>
    </row>
    <row r="714" spans="1:5">
      <c r="A714" s="23">
        <v>2015</v>
      </c>
      <c r="B714" s="23" t="s">
        <v>1886</v>
      </c>
      <c r="C714" s="22" t="s">
        <v>10</v>
      </c>
      <c r="D714" s="13" t="s">
        <v>3572</v>
      </c>
      <c r="E714" s="35">
        <v>18</v>
      </c>
    </row>
    <row r="715" spans="1:5">
      <c r="A715" s="23">
        <v>2015</v>
      </c>
      <c r="B715" s="23" t="s">
        <v>1886</v>
      </c>
      <c r="C715" s="22" t="s">
        <v>10</v>
      </c>
      <c r="D715" s="13" t="s">
        <v>3575</v>
      </c>
      <c r="E715" s="35">
        <v>2</v>
      </c>
    </row>
    <row r="716" spans="1:5">
      <c r="A716" s="23">
        <v>2015</v>
      </c>
      <c r="B716" s="23" t="s">
        <v>1886</v>
      </c>
      <c r="C716" s="22" t="s">
        <v>14</v>
      </c>
      <c r="D716" s="13" t="s">
        <v>3573</v>
      </c>
      <c r="E716" s="35">
        <v>84</v>
      </c>
    </row>
    <row r="717" spans="1:5">
      <c r="A717" s="23">
        <v>2015</v>
      </c>
      <c r="B717" s="23" t="s">
        <v>1886</v>
      </c>
      <c r="C717" s="22" t="s">
        <v>14</v>
      </c>
      <c r="D717" s="13" t="s">
        <v>3574</v>
      </c>
      <c r="E717" s="35">
        <v>38</v>
      </c>
    </row>
    <row r="718" spans="1:5">
      <c r="A718" s="23">
        <v>2015</v>
      </c>
      <c r="B718" s="23" t="s">
        <v>1886</v>
      </c>
      <c r="C718" s="22" t="s">
        <v>14</v>
      </c>
      <c r="D718" s="13" t="s">
        <v>3572</v>
      </c>
      <c r="E718" s="35">
        <v>9</v>
      </c>
    </row>
    <row r="719" spans="1:5">
      <c r="A719" s="23">
        <v>2015</v>
      </c>
      <c r="B719" s="23" t="s">
        <v>1886</v>
      </c>
      <c r="C719" s="22" t="s">
        <v>14</v>
      </c>
      <c r="D719" s="13" t="s">
        <v>3575</v>
      </c>
      <c r="E719" s="35">
        <v>16</v>
      </c>
    </row>
    <row r="720" spans="1:5">
      <c r="A720" s="23">
        <v>2015</v>
      </c>
      <c r="B720" s="23" t="s">
        <v>1886</v>
      </c>
      <c r="C720" s="22" t="s">
        <v>23</v>
      </c>
      <c r="D720" s="13" t="s">
        <v>3573</v>
      </c>
      <c r="E720" s="35">
        <v>33</v>
      </c>
    </row>
    <row r="721" spans="1:5">
      <c r="A721" s="23">
        <v>2015</v>
      </c>
      <c r="B721" s="23" t="s">
        <v>1886</v>
      </c>
      <c r="C721" s="22" t="s">
        <v>23</v>
      </c>
      <c r="D721" s="13" t="s">
        <v>3574</v>
      </c>
      <c r="E721" s="35">
        <v>18</v>
      </c>
    </row>
    <row r="722" spans="1:5">
      <c r="A722" s="23">
        <v>2015</v>
      </c>
      <c r="B722" s="23" t="s">
        <v>1886</v>
      </c>
      <c r="C722" s="22" t="s">
        <v>23</v>
      </c>
      <c r="D722" s="13" t="s">
        <v>3572</v>
      </c>
      <c r="E722" s="35">
        <v>11</v>
      </c>
    </row>
    <row r="723" spans="1:5">
      <c r="A723" s="23">
        <v>2015</v>
      </c>
      <c r="B723" s="23" t="s">
        <v>1886</v>
      </c>
      <c r="C723" s="22" t="s">
        <v>23</v>
      </c>
      <c r="D723" s="13" t="s">
        <v>3575</v>
      </c>
      <c r="E723" s="35">
        <v>5</v>
      </c>
    </row>
    <row r="724" spans="1:5">
      <c r="A724" s="23">
        <v>2015</v>
      </c>
      <c r="B724" s="23" t="s">
        <v>1886</v>
      </c>
      <c r="C724" s="22" t="s">
        <v>41</v>
      </c>
      <c r="D724" s="13" t="s">
        <v>3573</v>
      </c>
      <c r="E724" s="35">
        <v>15</v>
      </c>
    </row>
    <row r="725" spans="1:5">
      <c r="A725" s="23">
        <v>2015</v>
      </c>
      <c r="B725" s="23" t="s">
        <v>1886</v>
      </c>
      <c r="C725" s="22" t="s">
        <v>41</v>
      </c>
      <c r="D725" s="13" t="s">
        <v>3574</v>
      </c>
      <c r="E725" s="35">
        <v>11</v>
      </c>
    </row>
    <row r="726" spans="1:5">
      <c r="A726" s="23">
        <v>2015</v>
      </c>
      <c r="B726" s="23" t="s">
        <v>1886</v>
      </c>
      <c r="C726" s="22" t="s">
        <v>41</v>
      </c>
      <c r="D726" s="13" t="s">
        <v>3572</v>
      </c>
      <c r="E726" s="35">
        <v>15</v>
      </c>
    </row>
    <row r="727" spans="1:5">
      <c r="A727" s="23">
        <v>2015</v>
      </c>
      <c r="B727" s="23" t="s">
        <v>1886</v>
      </c>
      <c r="C727" s="22" t="s">
        <v>41</v>
      </c>
      <c r="D727" s="13" t="s">
        <v>3575</v>
      </c>
      <c r="E727" s="35">
        <v>2</v>
      </c>
    </row>
    <row r="728" spans="1:5">
      <c r="A728" s="23">
        <v>2015</v>
      </c>
      <c r="B728" s="23" t="s">
        <v>1886</v>
      </c>
      <c r="C728" s="22" t="s">
        <v>60</v>
      </c>
      <c r="D728" s="13" t="s">
        <v>3573</v>
      </c>
      <c r="E728" s="35">
        <v>16</v>
      </c>
    </row>
    <row r="729" spans="1:5">
      <c r="A729" s="23">
        <v>2015</v>
      </c>
      <c r="B729" s="23" t="s">
        <v>1886</v>
      </c>
      <c r="C729" s="22" t="s">
        <v>60</v>
      </c>
      <c r="D729" s="13" t="s">
        <v>3574</v>
      </c>
      <c r="E729" s="35">
        <v>8</v>
      </c>
    </row>
    <row r="730" spans="1:5">
      <c r="A730" s="23">
        <v>2015</v>
      </c>
      <c r="B730" s="23" t="s">
        <v>1886</v>
      </c>
      <c r="C730" s="22" t="s">
        <v>60</v>
      </c>
      <c r="D730" s="13" t="s">
        <v>3572</v>
      </c>
      <c r="E730" s="35">
        <v>6</v>
      </c>
    </row>
    <row r="731" spans="1:5">
      <c r="A731" s="23">
        <v>2015</v>
      </c>
      <c r="B731" s="23" t="s">
        <v>1886</v>
      </c>
      <c r="C731" s="22" t="s">
        <v>60</v>
      </c>
      <c r="D731" s="13" t="s">
        <v>3575</v>
      </c>
      <c r="E731" s="35">
        <v>2</v>
      </c>
    </row>
    <row r="732" spans="1:5">
      <c r="A732" s="23">
        <v>2015</v>
      </c>
      <c r="B732" s="23" t="s">
        <v>1886</v>
      </c>
      <c r="C732" s="22" t="s">
        <v>70</v>
      </c>
      <c r="D732" s="13" t="s">
        <v>3573</v>
      </c>
      <c r="E732" s="35">
        <v>18</v>
      </c>
    </row>
    <row r="733" spans="1:5">
      <c r="A733" s="23">
        <v>2015</v>
      </c>
      <c r="B733" s="23" t="s">
        <v>1886</v>
      </c>
      <c r="C733" s="22" t="s">
        <v>70</v>
      </c>
      <c r="D733" s="13" t="s">
        <v>3574</v>
      </c>
      <c r="E733" s="35">
        <v>12</v>
      </c>
    </row>
    <row r="734" spans="1:5">
      <c r="A734" s="23">
        <v>2015</v>
      </c>
      <c r="B734" s="23" t="s">
        <v>1886</v>
      </c>
      <c r="C734" s="22" t="s">
        <v>70</v>
      </c>
      <c r="D734" s="13" t="s">
        <v>3575</v>
      </c>
      <c r="E734" s="35">
        <v>11</v>
      </c>
    </row>
    <row r="735" spans="1:5">
      <c r="A735" s="23">
        <v>2015</v>
      </c>
      <c r="B735" s="23" t="s">
        <v>1886</v>
      </c>
      <c r="C735" s="22" t="s">
        <v>76</v>
      </c>
      <c r="D735" s="13" t="s">
        <v>3573</v>
      </c>
      <c r="E735" s="35">
        <v>32</v>
      </c>
    </row>
    <row r="736" spans="1:5">
      <c r="A736" s="23">
        <v>2015</v>
      </c>
      <c r="B736" s="23" t="s">
        <v>1886</v>
      </c>
      <c r="C736" s="22" t="s">
        <v>76</v>
      </c>
      <c r="D736" s="13" t="s">
        <v>3574</v>
      </c>
      <c r="E736" s="35">
        <v>7</v>
      </c>
    </row>
    <row r="737" spans="1:5">
      <c r="A737" s="23">
        <v>2015</v>
      </c>
      <c r="B737" s="23" t="s">
        <v>1886</v>
      </c>
      <c r="C737" s="22" t="s">
        <v>76</v>
      </c>
      <c r="D737" s="13" t="s">
        <v>3572</v>
      </c>
      <c r="E737" s="35">
        <v>20</v>
      </c>
    </row>
    <row r="738" spans="1:5">
      <c r="A738" s="23">
        <v>2015</v>
      </c>
      <c r="B738" s="23" t="s">
        <v>1886</v>
      </c>
      <c r="C738" s="22" t="s">
        <v>76</v>
      </c>
      <c r="D738" s="13" t="s">
        <v>3575</v>
      </c>
      <c r="E738" s="35">
        <v>2</v>
      </c>
    </row>
    <row r="739" spans="1:5">
      <c r="A739" s="23">
        <v>2015</v>
      </c>
      <c r="B739" s="23" t="s">
        <v>1886</v>
      </c>
      <c r="C739" s="22" t="s">
        <v>83</v>
      </c>
      <c r="D739" s="13" t="s">
        <v>3573</v>
      </c>
      <c r="E739" s="35">
        <v>3</v>
      </c>
    </row>
    <row r="740" spans="1:5">
      <c r="A740" s="23">
        <v>2015</v>
      </c>
      <c r="B740" s="23" t="s">
        <v>1886</v>
      </c>
      <c r="C740" s="22" t="s">
        <v>86</v>
      </c>
      <c r="D740" s="13" t="s">
        <v>3573</v>
      </c>
      <c r="E740" s="35">
        <v>22</v>
      </c>
    </row>
    <row r="741" spans="1:5">
      <c r="A741" s="23">
        <v>2015</v>
      </c>
      <c r="B741" s="23" t="s">
        <v>1886</v>
      </c>
      <c r="C741" s="22" t="s">
        <v>86</v>
      </c>
      <c r="D741" s="13" t="s">
        <v>3574</v>
      </c>
      <c r="E741" s="35">
        <v>5</v>
      </c>
    </row>
    <row r="742" spans="1:5">
      <c r="A742" s="23">
        <v>2015</v>
      </c>
      <c r="B742" s="23" t="s">
        <v>1886</v>
      </c>
      <c r="C742" s="22" t="s">
        <v>86</v>
      </c>
      <c r="D742" s="13" t="s">
        <v>3572</v>
      </c>
      <c r="E742" s="35">
        <v>3</v>
      </c>
    </row>
    <row r="743" spans="1:5">
      <c r="A743" s="23">
        <v>2015</v>
      </c>
      <c r="B743" s="23" t="s">
        <v>1886</v>
      </c>
      <c r="C743" s="22" t="s">
        <v>86</v>
      </c>
      <c r="D743" s="13" t="s">
        <v>3575</v>
      </c>
      <c r="E743" s="35">
        <v>1</v>
      </c>
    </row>
    <row r="744" spans="1:5">
      <c r="A744" s="23">
        <v>2015</v>
      </c>
      <c r="B744" s="23" t="s">
        <v>1886</v>
      </c>
      <c r="C744" s="22" t="s">
        <v>89</v>
      </c>
      <c r="D744" s="13" t="s">
        <v>3573</v>
      </c>
      <c r="E744" s="35">
        <v>12</v>
      </c>
    </row>
    <row r="745" spans="1:5">
      <c r="A745" s="23">
        <v>2015</v>
      </c>
      <c r="B745" s="23" t="s">
        <v>1886</v>
      </c>
      <c r="C745" s="22" t="s">
        <v>89</v>
      </c>
      <c r="D745" s="13" t="s">
        <v>3574</v>
      </c>
      <c r="E745" s="35">
        <v>3</v>
      </c>
    </row>
    <row r="746" spans="1:5">
      <c r="A746" s="23">
        <v>2015</v>
      </c>
      <c r="B746" s="23" t="s">
        <v>1886</v>
      </c>
      <c r="C746" s="22" t="s">
        <v>89</v>
      </c>
      <c r="D746" s="13" t="s">
        <v>3572</v>
      </c>
      <c r="E746" s="35">
        <v>8</v>
      </c>
    </row>
    <row r="747" spans="1:5">
      <c r="A747" s="23">
        <v>2015</v>
      </c>
      <c r="B747" s="23" t="s">
        <v>1886</v>
      </c>
      <c r="C747" s="22" t="s">
        <v>89</v>
      </c>
      <c r="D747" s="13" t="s">
        <v>3575</v>
      </c>
      <c r="E747" s="35">
        <v>1</v>
      </c>
    </row>
    <row r="748" spans="1:5">
      <c r="A748" s="23">
        <v>2015</v>
      </c>
      <c r="B748" s="23" t="s">
        <v>1886</v>
      </c>
      <c r="C748" s="22" t="s">
        <v>94</v>
      </c>
      <c r="D748" s="13" t="s">
        <v>3573</v>
      </c>
      <c r="E748" s="35">
        <v>10</v>
      </c>
    </row>
    <row r="749" spans="1:5">
      <c r="A749" s="23">
        <v>2015</v>
      </c>
      <c r="B749" s="23" t="s">
        <v>1886</v>
      </c>
      <c r="C749" s="22" t="s">
        <v>94</v>
      </c>
      <c r="D749" s="13" t="s">
        <v>3574</v>
      </c>
      <c r="E749" s="35">
        <v>8</v>
      </c>
    </row>
    <row r="750" spans="1:5">
      <c r="A750" s="23">
        <v>2015</v>
      </c>
      <c r="B750" s="23" t="s">
        <v>1886</v>
      </c>
      <c r="C750" s="22" t="s">
        <v>94</v>
      </c>
      <c r="D750" s="13" t="s">
        <v>3575</v>
      </c>
      <c r="E750" s="35">
        <v>7</v>
      </c>
    </row>
    <row r="751" spans="1:5">
      <c r="A751" s="23">
        <v>2015</v>
      </c>
      <c r="B751" s="23" t="s">
        <v>1886</v>
      </c>
      <c r="C751" s="22" t="s">
        <v>100</v>
      </c>
      <c r="D751" s="13" t="s">
        <v>3573</v>
      </c>
      <c r="E751" s="35">
        <v>8</v>
      </c>
    </row>
    <row r="752" spans="1:5">
      <c r="A752" s="23">
        <v>2015</v>
      </c>
      <c r="B752" s="23" t="s">
        <v>1886</v>
      </c>
      <c r="C752" s="22" t="s">
        <v>100</v>
      </c>
      <c r="D752" s="13" t="s">
        <v>3574</v>
      </c>
      <c r="E752" s="35">
        <v>5</v>
      </c>
    </row>
    <row r="753" spans="1:5">
      <c r="A753" s="23">
        <v>2015</v>
      </c>
      <c r="B753" s="23" t="s">
        <v>1886</v>
      </c>
      <c r="C753" s="22" t="s">
        <v>100</v>
      </c>
      <c r="D753" s="13" t="s">
        <v>3572</v>
      </c>
      <c r="E753" s="35">
        <v>5</v>
      </c>
    </row>
    <row r="754" spans="1:5">
      <c r="A754" s="23">
        <v>2015</v>
      </c>
      <c r="B754" s="23" t="s">
        <v>1886</v>
      </c>
      <c r="C754" s="22" t="s">
        <v>100</v>
      </c>
      <c r="D754" s="13" t="s">
        <v>3575</v>
      </c>
      <c r="E754" s="35">
        <v>8</v>
      </c>
    </row>
    <row r="755" spans="1:5">
      <c r="A755" s="23">
        <v>2015</v>
      </c>
      <c r="B755" s="23" t="s">
        <v>1886</v>
      </c>
      <c r="C755" s="22" t="s">
        <v>104</v>
      </c>
      <c r="D755" s="13" t="s">
        <v>3573</v>
      </c>
      <c r="E755" s="35">
        <v>50</v>
      </c>
    </row>
    <row r="756" spans="1:5">
      <c r="A756" s="23">
        <v>2015</v>
      </c>
      <c r="B756" s="23" t="s">
        <v>1886</v>
      </c>
      <c r="C756" s="22" t="s">
        <v>104</v>
      </c>
      <c r="D756" s="13" t="s">
        <v>3574</v>
      </c>
      <c r="E756" s="35">
        <v>28</v>
      </c>
    </row>
    <row r="757" spans="1:5">
      <c r="A757" s="23">
        <v>2015</v>
      </c>
      <c r="B757" s="23" t="s">
        <v>1886</v>
      </c>
      <c r="C757" s="22" t="s">
        <v>104</v>
      </c>
      <c r="D757" s="13" t="s">
        <v>3572</v>
      </c>
      <c r="E757" s="35">
        <v>1</v>
      </c>
    </row>
    <row r="758" spans="1:5">
      <c r="A758" s="23">
        <v>2015</v>
      </c>
      <c r="B758" s="23" t="s">
        <v>1886</v>
      </c>
      <c r="C758" s="22" t="s">
        <v>104</v>
      </c>
      <c r="D758" s="13" t="s">
        <v>3575</v>
      </c>
      <c r="E758" s="35">
        <v>9</v>
      </c>
    </row>
    <row r="759" spans="1:5">
      <c r="A759" s="23">
        <v>2015</v>
      </c>
      <c r="B759" s="23" t="s">
        <v>1886</v>
      </c>
      <c r="C759" s="22" t="s">
        <v>120</v>
      </c>
      <c r="D759" s="13" t="s">
        <v>3573</v>
      </c>
      <c r="E759" s="35">
        <v>99</v>
      </c>
    </row>
    <row r="760" spans="1:5">
      <c r="A760" s="23">
        <v>2015</v>
      </c>
      <c r="B760" s="23" t="s">
        <v>1886</v>
      </c>
      <c r="C760" s="22" t="s">
        <v>120</v>
      </c>
      <c r="D760" s="13" t="s">
        <v>3574</v>
      </c>
      <c r="E760" s="35">
        <v>40</v>
      </c>
    </row>
    <row r="761" spans="1:5">
      <c r="A761" s="23">
        <v>2015</v>
      </c>
      <c r="B761" s="23" t="s">
        <v>1886</v>
      </c>
      <c r="C761" s="22" t="s">
        <v>120</v>
      </c>
      <c r="D761" s="13" t="s">
        <v>3572</v>
      </c>
      <c r="E761" s="35">
        <v>57</v>
      </c>
    </row>
    <row r="762" spans="1:5">
      <c r="A762" s="23">
        <v>2015</v>
      </c>
      <c r="B762" s="23" t="s">
        <v>1886</v>
      </c>
      <c r="C762" s="22" t="s">
        <v>120</v>
      </c>
      <c r="D762" s="13" t="s">
        <v>3575</v>
      </c>
      <c r="E762" s="35">
        <v>23</v>
      </c>
    </row>
    <row r="763" spans="1:5">
      <c r="A763" s="23">
        <v>2015</v>
      </c>
      <c r="B763" s="23" t="s">
        <v>1886</v>
      </c>
      <c r="C763" s="22" t="s">
        <v>156</v>
      </c>
      <c r="D763" s="13" t="s">
        <v>3573</v>
      </c>
      <c r="E763" s="35">
        <v>85</v>
      </c>
    </row>
    <row r="764" spans="1:5">
      <c r="A764" s="23">
        <v>2015</v>
      </c>
      <c r="B764" s="23" t="s">
        <v>1886</v>
      </c>
      <c r="C764" s="22" t="s">
        <v>156</v>
      </c>
      <c r="D764" s="13" t="s">
        <v>3574</v>
      </c>
      <c r="E764" s="35">
        <v>13</v>
      </c>
    </row>
    <row r="765" spans="1:5">
      <c r="A765" s="23">
        <v>2015</v>
      </c>
      <c r="B765" s="23" t="s">
        <v>1886</v>
      </c>
      <c r="C765" s="22" t="s">
        <v>156</v>
      </c>
      <c r="D765" s="13" t="s">
        <v>3572</v>
      </c>
      <c r="E765" s="35">
        <v>72</v>
      </c>
    </row>
    <row r="766" spans="1:5">
      <c r="A766" s="23">
        <v>2015</v>
      </c>
      <c r="B766" s="23" t="s">
        <v>1886</v>
      </c>
      <c r="C766" s="22" t="s">
        <v>164</v>
      </c>
      <c r="D766" s="13" t="s">
        <v>3573</v>
      </c>
      <c r="E766" s="35">
        <v>25</v>
      </c>
    </row>
    <row r="767" spans="1:5">
      <c r="A767" s="23">
        <v>2015</v>
      </c>
      <c r="B767" s="23" t="s">
        <v>1886</v>
      </c>
      <c r="C767" s="22" t="s">
        <v>164</v>
      </c>
      <c r="D767" s="13" t="s">
        <v>3574</v>
      </c>
      <c r="E767" s="35">
        <v>8</v>
      </c>
    </row>
    <row r="768" spans="1:5">
      <c r="A768" s="23">
        <v>2015</v>
      </c>
      <c r="B768" s="23" t="s">
        <v>1886</v>
      </c>
      <c r="C768" s="22" t="s">
        <v>164</v>
      </c>
      <c r="D768" s="13" t="s">
        <v>3572</v>
      </c>
      <c r="E768" s="35">
        <v>3</v>
      </c>
    </row>
    <row r="769" spans="1:5">
      <c r="A769" s="23">
        <v>2015</v>
      </c>
      <c r="B769" s="23" t="s">
        <v>1886</v>
      </c>
      <c r="C769" s="22" t="s">
        <v>167</v>
      </c>
      <c r="D769" s="13" t="s">
        <v>3573</v>
      </c>
      <c r="E769" s="35">
        <v>34</v>
      </c>
    </row>
    <row r="770" spans="1:5">
      <c r="A770" s="23">
        <v>2015</v>
      </c>
      <c r="B770" s="23" t="s">
        <v>1886</v>
      </c>
      <c r="C770" s="22" t="s">
        <v>167</v>
      </c>
      <c r="D770" s="13" t="s">
        <v>3574</v>
      </c>
      <c r="E770" s="35">
        <v>11</v>
      </c>
    </row>
    <row r="771" spans="1:5">
      <c r="A771" s="23">
        <v>2015</v>
      </c>
      <c r="B771" s="23" t="s">
        <v>1886</v>
      </c>
      <c r="C771" s="22" t="s">
        <v>167</v>
      </c>
      <c r="D771" s="13" t="s">
        <v>3572</v>
      </c>
      <c r="E771" s="35">
        <v>10</v>
      </c>
    </row>
    <row r="772" spans="1:5">
      <c r="A772" s="23">
        <v>2015</v>
      </c>
      <c r="B772" s="23" t="s">
        <v>1886</v>
      </c>
      <c r="C772" s="22" t="s">
        <v>167</v>
      </c>
      <c r="D772" s="13" t="s">
        <v>3575</v>
      </c>
      <c r="E772" s="35">
        <v>8</v>
      </c>
    </row>
    <row r="773" spans="1:5">
      <c r="A773" s="23">
        <v>2015</v>
      </c>
      <c r="B773" s="23" t="s">
        <v>1886</v>
      </c>
      <c r="C773" s="22" t="s">
        <v>539</v>
      </c>
      <c r="D773" s="13" t="s">
        <v>3575</v>
      </c>
      <c r="E773" s="35">
        <v>1</v>
      </c>
    </row>
    <row r="774" spans="1:5">
      <c r="A774" s="23">
        <v>2015</v>
      </c>
      <c r="B774" s="23" t="s">
        <v>1886</v>
      </c>
      <c r="C774" s="22" t="s">
        <v>1512</v>
      </c>
      <c r="D774" s="13" t="s">
        <v>3573</v>
      </c>
      <c r="E774" s="35">
        <v>5</v>
      </c>
    </row>
    <row r="775" spans="1:5">
      <c r="A775" s="23">
        <v>2015</v>
      </c>
      <c r="B775" s="23" t="s">
        <v>1886</v>
      </c>
      <c r="C775" s="22" t="s">
        <v>1512</v>
      </c>
      <c r="D775" s="13" t="s">
        <v>3574</v>
      </c>
      <c r="E775" s="35">
        <v>3</v>
      </c>
    </row>
    <row r="776" spans="1:5">
      <c r="A776" s="23">
        <v>2015</v>
      </c>
      <c r="B776" s="23" t="s">
        <v>1886</v>
      </c>
      <c r="C776" s="22" t="s">
        <v>1513</v>
      </c>
      <c r="D776" s="13" t="s">
        <v>3573</v>
      </c>
      <c r="E776" s="35">
        <v>6</v>
      </c>
    </row>
    <row r="777" spans="1:5">
      <c r="A777" s="23">
        <v>2015</v>
      </c>
      <c r="B777" s="23" t="s">
        <v>1886</v>
      </c>
      <c r="C777" s="22" t="s">
        <v>1513</v>
      </c>
      <c r="D777" s="13" t="s">
        <v>3574</v>
      </c>
      <c r="E777" s="35">
        <v>3</v>
      </c>
    </row>
    <row r="778" spans="1:5">
      <c r="A778" s="23">
        <v>2015</v>
      </c>
      <c r="B778" s="23" t="s">
        <v>1886</v>
      </c>
      <c r="C778" s="22" t="s">
        <v>1513</v>
      </c>
      <c r="D778" s="13" t="s">
        <v>3572</v>
      </c>
      <c r="E778" s="35">
        <v>3</v>
      </c>
    </row>
    <row r="779" spans="1:5">
      <c r="A779" s="23">
        <v>2015</v>
      </c>
      <c r="B779" s="23" t="s">
        <v>1886</v>
      </c>
      <c r="C779" s="22" t="s">
        <v>1513</v>
      </c>
      <c r="D779" s="13" t="s">
        <v>3575</v>
      </c>
      <c r="E779" s="35">
        <v>1</v>
      </c>
    </row>
    <row r="780" spans="1:5">
      <c r="A780" s="23">
        <v>2015</v>
      </c>
      <c r="B780" s="23" t="s">
        <v>514</v>
      </c>
      <c r="C780" s="22" t="s">
        <v>184</v>
      </c>
      <c r="D780" s="13" t="s">
        <v>3573</v>
      </c>
      <c r="E780" s="35">
        <v>27</v>
      </c>
    </row>
    <row r="781" spans="1:5">
      <c r="A781" s="23">
        <v>2015</v>
      </c>
      <c r="B781" s="23" t="s">
        <v>514</v>
      </c>
      <c r="C781" s="22" t="s">
        <v>184</v>
      </c>
      <c r="D781" s="13" t="s">
        <v>3574</v>
      </c>
      <c r="E781" s="35">
        <v>3</v>
      </c>
    </row>
    <row r="782" spans="1:5">
      <c r="A782" s="23">
        <v>2015</v>
      </c>
      <c r="B782" s="23" t="s">
        <v>514</v>
      </c>
      <c r="C782" s="22" t="s">
        <v>184</v>
      </c>
      <c r="D782" s="13" t="s">
        <v>3572</v>
      </c>
      <c r="E782" s="35">
        <v>16</v>
      </c>
    </row>
    <row r="783" spans="1:5">
      <c r="A783" s="23">
        <v>2015</v>
      </c>
      <c r="B783" s="23" t="s">
        <v>514</v>
      </c>
      <c r="C783" s="22" t="s">
        <v>23</v>
      </c>
      <c r="D783" s="13" t="s">
        <v>3573</v>
      </c>
      <c r="E783" s="35">
        <v>38</v>
      </c>
    </row>
    <row r="784" spans="1:5">
      <c r="A784" s="23">
        <v>2015</v>
      </c>
      <c r="B784" s="23" t="s">
        <v>514</v>
      </c>
      <c r="C784" s="22" t="s">
        <v>23</v>
      </c>
      <c r="D784" s="13" t="s">
        <v>3574</v>
      </c>
      <c r="E784" s="35">
        <v>10</v>
      </c>
    </row>
    <row r="785" spans="1:5">
      <c r="A785" s="23">
        <v>2015</v>
      </c>
      <c r="B785" s="23" t="s">
        <v>514</v>
      </c>
      <c r="C785" s="22" t="s">
        <v>23</v>
      </c>
      <c r="D785" s="13" t="s">
        <v>3572</v>
      </c>
      <c r="E785" s="35">
        <v>13</v>
      </c>
    </row>
    <row r="786" spans="1:5">
      <c r="A786" s="23">
        <v>2015</v>
      </c>
      <c r="B786" s="23" t="s">
        <v>514</v>
      </c>
      <c r="C786" s="22" t="s">
        <v>23</v>
      </c>
      <c r="D786" s="13" t="s">
        <v>3575</v>
      </c>
      <c r="E786" s="35">
        <v>3</v>
      </c>
    </row>
    <row r="787" spans="1:5">
      <c r="A787" s="23">
        <v>2015</v>
      </c>
      <c r="B787" s="23" t="s">
        <v>514</v>
      </c>
      <c r="C787" s="22" t="s">
        <v>185</v>
      </c>
      <c r="D787" s="13" t="s">
        <v>3573</v>
      </c>
      <c r="E787" s="35">
        <v>70</v>
      </c>
    </row>
    <row r="788" spans="1:5">
      <c r="A788" s="23">
        <v>2015</v>
      </c>
      <c r="B788" s="23" t="s">
        <v>514</v>
      </c>
      <c r="C788" s="22" t="s">
        <v>185</v>
      </c>
      <c r="D788" s="13" t="s">
        <v>3574</v>
      </c>
      <c r="E788" s="35">
        <v>16</v>
      </c>
    </row>
    <row r="789" spans="1:5">
      <c r="A789" s="23">
        <v>2015</v>
      </c>
      <c r="B789" s="23" t="s">
        <v>514</v>
      </c>
      <c r="C789" s="22" t="s">
        <v>185</v>
      </c>
      <c r="D789" s="13" t="s">
        <v>3572</v>
      </c>
      <c r="E789" s="35">
        <v>34</v>
      </c>
    </row>
    <row r="790" spans="1:5">
      <c r="A790" s="23">
        <v>2015</v>
      </c>
      <c r="B790" s="23" t="s">
        <v>514</v>
      </c>
      <c r="C790" s="22" t="s">
        <v>185</v>
      </c>
      <c r="D790" s="13" t="s">
        <v>3575</v>
      </c>
      <c r="E790" s="35">
        <v>2</v>
      </c>
    </row>
    <row r="791" spans="1:5">
      <c r="A791" s="23">
        <v>2015</v>
      </c>
      <c r="B791" s="23" t="s">
        <v>514</v>
      </c>
      <c r="C791" s="22" t="s">
        <v>3925</v>
      </c>
      <c r="D791" s="13" t="s">
        <v>3573</v>
      </c>
      <c r="E791" s="35">
        <v>31</v>
      </c>
    </row>
    <row r="792" spans="1:5">
      <c r="A792" s="23">
        <v>2015</v>
      </c>
      <c r="B792" s="23" t="s">
        <v>514</v>
      </c>
      <c r="C792" s="22" t="s">
        <v>3925</v>
      </c>
      <c r="D792" s="13" t="s">
        <v>3574</v>
      </c>
      <c r="E792" s="35">
        <v>36</v>
      </c>
    </row>
    <row r="793" spans="1:5">
      <c r="A793" s="23">
        <v>2015</v>
      </c>
      <c r="B793" s="23" t="s">
        <v>514</v>
      </c>
      <c r="C793" s="22" t="s">
        <v>3925</v>
      </c>
      <c r="D793" s="13" t="s">
        <v>3572</v>
      </c>
      <c r="E793" s="35">
        <v>8</v>
      </c>
    </row>
    <row r="794" spans="1:5">
      <c r="A794" s="23">
        <v>2015</v>
      </c>
      <c r="B794" s="23" t="s">
        <v>514</v>
      </c>
      <c r="C794" s="22" t="s">
        <v>3925</v>
      </c>
      <c r="D794" s="13" t="s">
        <v>3575</v>
      </c>
      <c r="E794" s="35">
        <v>8</v>
      </c>
    </row>
    <row r="795" spans="1:5">
      <c r="A795" s="23">
        <v>2016</v>
      </c>
      <c r="B795" s="23" t="s">
        <v>1886</v>
      </c>
      <c r="C795" s="22" t="s">
        <v>5</v>
      </c>
      <c r="D795" s="13" t="s">
        <v>3573</v>
      </c>
      <c r="E795" s="35">
        <v>37</v>
      </c>
    </row>
    <row r="796" spans="1:5">
      <c r="A796" s="23">
        <v>2016</v>
      </c>
      <c r="B796" s="23" t="s">
        <v>1886</v>
      </c>
      <c r="C796" s="22" t="s">
        <v>5</v>
      </c>
      <c r="D796" s="13" t="s">
        <v>3574</v>
      </c>
      <c r="E796" s="35">
        <v>12</v>
      </c>
    </row>
    <row r="797" spans="1:5">
      <c r="A797" s="23">
        <v>2016</v>
      </c>
      <c r="B797" s="23" t="s">
        <v>1886</v>
      </c>
      <c r="C797" s="22" t="s">
        <v>5</v>
      </c>
      <c r="D797" s="13" t="s">
        <v>3572</v>
      </c>
      <c r="E797" s="35">
        <v>8</v>
      </c>
    </row>
    <row r="798" spans="1:5">
      <c r="A798" s="23">
        <v>2016</v>
      </c>
      <c r="B798" s="23" t="s">
        <v>1886</v>
      </c>
      <c r="C798" s="22" t="s">
        <v>5</v>
      </c>
      <c r="D798" s="13" t="s">
        <v>3575</v>
      </c>
      <c r="E798" s="35">
        <v>2</v>
      </c>
    </row>
    <row r="799" spans="1:5">
      <c r="A799" s="23">
        <v>2016</v>
      </c>
      <c r="B799" s="23" t="s">
        <v>1886</v>
      </c>
      <c r="C799" s="22" t="s">
        <v>10</v>
      </c>
      <c r="D799" s="13" t="s">
        <v>3573</v>
      </c>
      <c r="E799" s="35">
        <v>35</v>
      </c>
    </row>
    <row r="800" spans="1:5">
      <c r="A800" s="23">
        <v>2016</v>
      </c>
      <c r="B800" s="23" t="s">
        <v>1886</v>
      </c>
      <c r="C800" s="22" t="s">
        <v>10</v>
      </c>
      <c r="D800" s="13" t="s">
        <v>3574</v>
      </c>
      <c r="E800" s="35">
        <v>6</v>
      </c>
    </row>
    <row r="801" spans="1:5">
      <c r="A801" s="23">
        <v>2016</v>
      </c>
      <c r="B801" s="23" t="s">
        <v>1886</v>
      </c>
      <c r="C801" s="22" t="s">
        <v>10</v>
      </c>
      <c r="D801" s="13" t="s">
        <v>3572</v>
      </c>
      <c r="E801" s="35">
        <v>15</v>
      </c>
    </row>
    <row r="802" spans="1:5">
      <c r="A802" s="23">
        <v>2016</v>
      </c>
      <c r="B802" s="23" t="s">
        <v>1886</v>
      </c>
      <c r="C802" s="22" t="s">
        <v>14</v>
      </c>
      <c r="D802" s="13" t="s">
        <v>3573</v>
      </c>
      <c r="E802" s="35">
        <v>86</v>
      </c>
    </row>
    <row r="803" spans="1:5">
      <c r="A803" s="23">
        <v>2016</v>
      </c>
      <c r="B803" s="23" t="s">
        <v>1886</v>
      </c>
      <c r="C803" s="22" t="s">
        <v>14</v>
      </c>
      <c r="D803" s="13" t="s">
        <v>3574</v>
      </c>
      <c r="E803" s="35">
        <v>40</v>
      </c>
    </row>
    <row r="804" spans="1:5">
      <c r="A804" s="23">
        <v>2016</v>
      </c>
      <c r="B804" s="23" t="s">
        <v>1886</v>
      </c>
      <c r="C804" s="22" t="s">
        <v>14</v>
      </c>
      <c r="D804" s="13" t="s">
        <v>3572</v>
      </c>
      <c r="E804" s="35">
        <v>10</v>
      </c>
    </row>
    <row r="805" spans="1:5">
      <c r="A805" s="23">
        <v>2016</v>
      </c>
      <c r="B805" s="23" t="s">
        <v>1886</v>
      </c>
      <c r="C805" s="22" t="s">
        <v>14</v>
      </c>
      <c r="D805" s="13" t="s">
        <v>3575</v>
      </c>
      <c r="E805" s="35">
        <v>16</v>
      </c>
    </row>
    <row r="806" spans="1:5">
      <c r="A806" s="23">
        <v>2016</v>
      </c>
      <c r="B806" s="23" t="s">
        <v>1886</v>
      </c>
      <c r="C806" s="22" t="s">
        <v>23</v>
      </c>
      <c r="D806" s="13" t="s">
        <v>3573</v>
      </c>
      <c r="E806" s="35">
        <v>39</v>
      </c>
    </row>
    <row r="807" spans="1:5">
      <c r="A807" s="23">
        <v>2016</v>
      </c>
      <c r="B807" s="23" t="s">
        <v>1886</v>
      </c>
      <c r="C807" s="22" t="s">
        <v>23</v>
      </c>
      <c r="D807" s="13" t="s">
        <v>3574</v>
      </c>
      <c r="E807" s="35">
        <v>17</v>
      </c>
    </row>
    <row r="808" spans="1:5">
      <c r="A808" s="23">
        <v>2016</v>
      </c>
      <c r="B808" s="23" t="s">
        <v>1886</v>
      </c>
      <c r="C808" s="22" t="s">
        <v>23</v>
      </c>
      <c r="D808" s="13" t="s">
        <v>3572</v>
      </c>
      <c r="E808" s="35">
        <v>12</v>
      </c>
    </row>
    <row r="809" spans="1:5">
      <c r="A809" s="23">
        <v>2016</v>
      </c>
      <c r="B809" s="23" t="s">
        <v>1886</v>
      </c>
      <c r="C809" s="22" t="s">
        <v>23</v>
      </c>
      <c r="D809" s="13" t="s">
        <v>3575</v>
      </c>
      <c r="E809" s="35">
        <v>3</v>
      </c>
    </row>
    <row r="810" spans="1:5">
      <c r="A810" s="23">
        <v>2016</v>
      </c>
      <c r="B810" s="23" t="s">
        <v>1886</v>
      </c>
      <c r="C810" s="22" t="s">
        <v>41</v>
      </c>
      <c r="D810" s="13" t="s">
        <v>3573</v>
      </c>
      <c r="E810" s="35">
        <v>14</v>
      </c>
    </row>
    <row r="811" spans="1:5">
      <c r="A811" s="23">
        <v>2016</v>
      </c>
      <c r="B811" s="23" t="s">
        <v>1886</v>
      </c>
      <c r="C811" s="22" t="s">
        <v>41</v>
      </c>
      <c r="D811" s="13" t="s">
        <v>3574</v>
      </c>
      <c r="E811" s="35">
        <v>8</v>
      </c>
    </row>
    <row r="812" spans="1:5">
      <c r="A812" s="23">
        <v>2016</v>
      </c>
      <c r="B812" s="23" t="s">
        <v>1886</v>
      </c>
      <c r="C812" s="22" t="s">
        <v>41</v>
      </c>
      <c r="D812" s="13" t="s">
        <v>3572</v>
      </c>
      <c r="E812" s="35">
        <v>14</v>
      </c>
    </row>
    <row r="813" spans="1:5">
      <c r="A813" s="23">
        <v>2016</v>
      </c>
      <c r="B813" s="23" t="s">
        <v>1886</v>
      </c>
      <c r="C813" s="22" t="s">
        <v>41</v>
      </c>
      <c r="D813" s="13" t="s">
        <v>3575</v>
      </c>
      <c r="E813" s="35">
        <v>4</v>
      </c>
    </row>
    <row r="814" spans="1:5">
      <c r="A814" s="23">
        <v>2016</v>
      </c>
      <c r="B814" s="23" t="s">
        <v>1886</v>
      </c>
      <c r="C814" s="22" t="s">
        <v>60</v>
      </c>
      <c r="D814" s="13" t="s">
        <v>3573</v>
      </c>
      <c r="E814" s="35">
        <v>16</v>
      </c>
    </row>
    <row r="815" spans="1:5">
      <c r="A815" s="23">
        <v>2016</v>
      </c>
      <c r="B815" s="23" t="s">
        <v>1886</v>
      </c>
      <c r="C815" s="22" t="s">
        <v>60</v>
      </c>
      <c r="D815" s="13" t="s">
        <v>3574</v>
      </c>
      <c r="E815" s="35">
        <v>7</v>
      </c>
    </row>
    <row r="816" spans="1:5">
      <c r="A816" s="23">
        <v>2016</v>
      </c>
      <c r="B816" s="23" t="s">
        <v>1886</v>
      </c>
      <c r="C816" s="22" t="s">
        <v>60</v>
      </c>
      <c r="D816" s="13" t="s">
        <v>3572</v>
      </c>
      <c r="E816" s="35">
        <v>7</v>
      </c>
    </row>
    <row r="817" spans="1:5">
      <c r="A817" s="23">
        <v>2016</v>
      </c>
      <c r="B817" s="23" t="s">
        <v>1886</v>
      </c>
      <c r="C817" s="22" t="s">
        <v>60</v>
      </c>
      <c r="D817" s="13" t="s">
        <v>3575</v>
      </c>
      <c r="E817" s="35">
        <v>2</v>
      </c>
    </row>
    <row r="818" spans="1:5">
      <c r="A818" s="23">
        <v>2016</v>
      </c>
      <c r="B818" s="23" t="s">
        <v>1886</v>
      </c>
      <c r="C818" s="22" t="s">
        <v>70</v>
      </c>
      <c r="D818" s="13" t="s">
        <v>3573</v>
      </c>
      <c r="E818" s="35">
        <v>19</v>
      </c>
    </row>
    <row r="819" spans="1:5">
      <c r="A819" s="23">
        <v>2016</v>
      </c>
      <c r="B819" s="23" t="s">
        <v>1886</v>
      </c>
      <c r="C819" s="22" t="s">
        <v>70</v>
      </c>
      <c r="D819" s="13" t="s">
        <v>3574</v>
      </c>
      <c r="E819" s="35">
        <v>13</v>
      </c>
    </row>
    <row r="820" spans="1:5">
      <c r="A820" s="23">
        <v>2016</v>
      </c>
      <c r="B820" s="23" t="s">
        <v>1886</v>
      </c>
      <c r="C820" s="22" t="s">
        <v>70</v>
      </c>
      <c r="D820" s="13" t="s">
        <v>3575</v>
      </c>
      <c r="E820" s="35">
        <v>9</v>
      </c>
    </row>
    <row r="821" spans="1:5">
      <c r="A821" s="23">
        <v>2016</v>
      </c>
      <c r="B821" s="23" t="s">
        <v>1886</v>
      </c>
      <c r="C821" s="22" t="s">
        <v>76</v>
      </c>
      <c r="D821" s="13" t="s">
        <v>3573</v>
      </c>
      <c r="E821" s="35">
        <v>30</v>
      </c>
    </row>
    <row r="822" spans="1:5">
      <c r="A822" s="23">
        <v>2016</v>
      </c>
      <c r="B822" s="23" t="s">
        <v>1886</v>
      </c>
      <c r="C822" s="22" t="s">
        <v>76</v>
      </c>
      <c r="D822" s="13" t="s">
        <v>3574</v>
      </c>
      <c r="E822" s="35">
        <v>6</v>
      </c>
    </row>
    <row r="823" spans="1:5">
      <c r="A823" s="23">
        <v>2016</v>
      </c>
      <c r="B823" s="23" t="s">
        <v>1886</v>
      </c>
      <c r="C823" s="22" t="s">
        <v>76</v>
      </c>
      <c r="D823" s="13" t="s">
        <v>3572</v>
      </c>
      <c r="E823" s="35">
        <v>17</v>
      </c>
    </row>
    <row r="824" spans="1:5">
      <c r="A824" s="23">
        <v>2016</v>
      </c>
      <c r="B824" s="23" t="s">
        <v>1886</v>
      </c>
      <c r="C824" s="22" t="s">
        <v>76</v>
      </c>
      <c r="D824" s="13" t="s">
        <v>3575</v>
      </c>
      <c r="E824" s="35">
        <v>1</v>
      </c>
    </row>
    <row r="825" spans="1:5">
      <c r="A825" s="23">
        <v>2016</v>
      </c>
      <c r="B825" s="23" t="s">
        <v>1886</v>
      </c>
      <c r="C825" s="22" t="s">
        <v>83</v>
      </c>
      <c r="D825" s="13" t="s">
        <v>3573</v>
      </c>
      <c r="E825" s="35">
        <v>2</v>
      </c>
    </row>
    <row r="826" spans="1:5">
      <c r="A826" s="23">
        <v>2016</v>
      </c>
      <c r="B826" s="23" t="s">
        <v>1886</v>
      </c>
      <c r="C826" s="22" t="s">
        <v>86</v>
      </c>
      <c r="D826" s="13" t="s">
        <v>3573</v>
      </c>
      <c r="E826" s="35">
        <v>22</v>
      </c>
    </row>
    <row r="827" spans="1:5">
      <c r="A827" s="23">
        <v>2016</v>
      </c>
      <c r="B827" s="23" t="s">
        <v>1886</v>
      </c>
      <c r="C827" s="22" t="s">
        <v>86</v>
      </c>
      <c r="D827" s="13" t="s">
        <v>3574</v>
      </c>
      <c r="E827" s="35">
        <v>4</v>
      </c>
    </row>
    <row r="828" spans="1:5">
      <c r="A828" s="23">
        <v>2016</v>
      </c>
      <c r="B828" s="23" t="s">
        <v>1886</v>
      </c>
      <c r="C828" s="22" t="s">
        <v>86</v>
      </c>
      <c r="D828" s="13" t="s">
        <v>3572</v>
      </c>
      <c r="E828" s="35">
        <v>3</v>
      </c>
    </row>
    <row r="829" spans="1:5">
      <c r="A829" s="23">
        <v>2016</v>
      </c>
      <c r="B829" s="23" t="s">
        <v>1886</v>
      </c>
      <c r="C829" s="22" t="s">
        <v>86</v>
      </c>
      <c r="D829" s="13" t="s">
        <v>3575</v>
      </c>
      <c r="E829" s="35">
        <v>1</v>
      </c>
    </row>
    <row r="830" spans="1:5">
      <c r="A830" s="23">
        <v>2016</v>
      </c>
      <c r="B830" s="23" t="s">
        <v>1886</v>
      </c>
      <c r="C830" s="22" t="s">
        <v>89</v>
      </c>
      <c r="D830" s="13" t="s">
        <v>3573</v>
      </c>
      <c r="E830" s="35">
        <v>10</v>
      </c>
    </row>
    <row r="831" spans="1:5">
      <c r="A831" s="23">
        <v>2016</v>
      </c>
      <c r="B831" s="23" t="s">
        <v>1886</v>
      </c>
      <c r="C831" s="22" t="s">
        <v>89</v>
      </c>
      <c r="D831" s="13" t="s">
        <v>3574</v>
      </c>
      <c r="E831" s="35">
        <v>3</v>
      </c>
    </row>
    <row r="832" spans="1:5">
      <c r="A832" s="23">
        <v>2016</v>
      </c>
      <c r="B832" s="23" t="s">
        <v>1886</v>
      </c>
      <c r="C832" s="22" t="s">
        <v>89</v>
      </c>
      <c r="D832" s="13" t="s">
        <v>3572</v>
      </c>
      <c r="E832" s="35">
        <v>7</v>
      </c>
    </row>
    <row r="833" spans="1:5">
      <c r="A833" s="23">
        <v>2016</v>
      </c>
      <c r="B833" s="23" t="s">
        <v>1886</v>
      </c>
      <c r="C833" s="22" t="s">
        <v>89</v>
      </c>
      <c r="D833" s="13" t="s">
        <v>3575</v>
      </c>
      <c r="E833" s="35">
        <v>1</v>
      </c>
    </row>
    <row r="834" spans="1:5">
      <c r="A834" s="23">
        <v>2016</v>
      </c>
      <c r="B834" s="23" t="s">
        <v>1886</v>
      </c>
      <c r="C834" s="22" t="s">
        <v>94</v>
      </c>
      <c r="D834" s="13" t="s">
        <v>3573</v>
      </c>
      <c r="E834" s="35">
        <v>14</v>
      </c>
    </row>
    <row r="835" spans="1:5">
      <c r="A835" s="23">
        <v>2016</v>
      </c>
      <c r="B835" s="23" t="s">
        <v>1886</v>
      </c>
      <c r="C835" s="22" t="s">
        <v>94</v>
      </c>
      <c r="D835" s="13" t="s">
        <v>3574</v>
      </c>
      <c r="E835" s="35">
        <v>8</v>
      </c>
    </row>
    <row r="836" spans="1:5">
      <c r="A836" s="23">
        <v>2016</v>
      </c>
      <c r="B836" s="23" t="s">
        <v>1886</v>
      </c>
      <c r="C836" s="22" t="s">
        <v>94</v>
      </c>
      <c r="D836" s="13" t="s">
        <v>3572</v>
      </c>
      <c r="E836" s="35">
        <v>2</v>
      </c>
    </row>
    <row r="837" spans="1:5">
      <c r="A837" s="23">
        <v>2016</v>
      </c>
      <c r="B837" s="23" t="s">
        <v>1886</v>
      </c>
      <c r="C837" s="22" t="s">
        <v>94</v>
      </c>
      <c r="D837" s="13" t="s">
        <v>3575</v>
      </c>
      <c r="E837" s="35">
        <v>4</v>
      </c>
    </row>
    <row r="838" spans="1:5">
      <c r="A838" s="23">
        <v>2016</v>
      </c>
      <c r="B838" s="23" t="s">
        <v>1886</v>
      </c>
      <c r="C838" s="22" t="s">
        <v>100</v>
      </c>
      <c r="D838" s="13" t="s">
        <v>3573</v>
      </c>
      <c r="E838" s="35">
        <v>7</v>
      </c>
    </row>
    <row r="839" spans="1:5">
      <c r="A839" s="23">
        <v>2016</v>
      </c>
      <c r="B839" s="23" t="s">
        <v>1886</v>
      </c>
      <c r="C839" s="22" t="s">
        <v>100</v>
      </c>
      <c r="D839" s="13" t="s">
        <v>3574</v>
      </c>
      <c r="E839" s="35">
        <v>5</v>
      </c>
    </row>
    <row r="840" spans="1:5">
      <c r="A840" s="23">
        <v>2016</v>
      </c>
      <c r="B840" s="23" t="s">
        <v>1886</v>
      </c>
      <c r="C840" s="22" t="s">
        <v>100</v>
      </c>
      <c r="D840" s="13" t="s">
        <v>3572</v>
      </c>
      <c r="E840" s="35">
        <v>6</v>
      </c>
    </row>
    <row r="841" spans="1:5">
      <c r="A841" s="23">
        <v>2016</v>
      </c>
      <c r="B841" s="23" t="s">
        <v>1886</v>
      </c>
      <c r="C841" s="22" t="s">
        <v>100</v>
      </c>
      <c r="D841" s="13" t="s">
        <v>3575</v>
      </c>
      <c r="E841" s="35">
        <v>8</v>
      </c>
    </row>
    <row r="842" spans="1:5">
      <c r="A842" s="23">
        <v>2016</v>
      </c>
      <c r="B842" s="23" t="s">
        <v>1886</v>
      </c>
      <c r="C842" s="22" t="s">
        <v>104</v>
      </c>
      <c r="D842" s="13" t="s">
        <v>3573</v>
      </c>
      <c r="E842" s="35">
        <v>46</v>
      </c>
    </row>
    <row r="843" spans="1:5">
      <c r="A843" s="23">
        <v>2016</v>
      </c>
      <c r="B843" s="23" t="s">
        <v>1886</v>
      </c>
      <c r="C843" s="22" t="s">
        <v>104</v>
      </c>
      <c r="D843" s="13" t="s">
        <v>3574</v>
      </c>
      <c r="E843" s="35">
        <v>28</v>
      </c>
    </row>
    <row r="844" spans="1:5">
      <c r="A844" s="23">
        <v>2016</v>
      </c>
      <c r="B844" s="23" t="s">
        <v>1886</v>
      </c>
      <c r="C844" s="22" t="s">
        <v>104</v>
      </c>
      <c r="D844" s="13" t="s">
        <v>3572</v>
      </c>
      <c r="E844" s="35">
        <v>3</v>
      </c>
    </row>
    <row r="845" spans="1:5">
      <c r="A845" s="23">
        <v>2016</v>
      </c>
      <c r="B845" s="23" t="s">
        <v>1886</v>
      </c>
      <c r="C845" s="22" t="s">
        <v>104</v>
      </c>
      <c r="D845" s="13" t="s">
        <v>3575</v>
      </c>
      <c r="E845" s="35">
        <v>10</v>
      </c>
    </row>
    <row r="846" spans="1:5">
      <c r="A846" s="23">
        <v>2016</v>
      </c>
      <c r="B846" s="23" t="s">
        <v>1886</v>
      </c>
      <c r="C846" s="22" t="s">
        <v>120</v>
      </c>
      <c r="D846" s="13" t="s">
        <v>3573</v>
      </c>
      <c r="E846" s="35">
        <v>104</v>
      </c>
    </row>
    <row r="847" spans="1:5">
      <c r="A847" s="23">
        <v>2016</v>
      </c>
      <c r="B847" s="23" t="s">
        <v>1886</v>
      </c>
      <c r="C847" s="22" t="s">
        <v>120</v>
      </c>
      <c r="D847" s="13" t="s">
        <v>3574</v>
      </c>
      <c r="E847" s="35">
        <v>38</v>
      </c>
    </row>
    <row r="848" spans="1:5">
      <c r="A848" s="23">
        <v>2016</v>
      </c>
      <c r="B848" s="23" t="s">
        <v>1886</v>
      </c>
      <c r="C848" s="22" t="s">
        <v>120</v>
      </c>
      <c r="D848" s="13" t="s">
        <v>3572</v>
      </c>
      <c r="E848" s="35">
        <v>65</v>
      </c>
    </row>
    <row r="849" spans="1:5">
      <c r="A849" s="23">
        <v>2016</v>
      </c>
      <c r="B849" s="23" t="s">
        <v>1886</v>
      </c>
      <c r="C849" s="22" t="s">
        <v>120</v>
      </c>
      <c r="D849" s="13" t="s">
        <v>3575</v>
      </c>
      <c r="E849" s="35">
        <v>20</v>
      </c>
    </row>
    <row r="850" spans="1:5">
      <c r="A850" s="23">
        <v>2016</v>
      </c>
      <c r="B850" s="23" t="s">
        <v>1886</v>
      </c>
      <c r="C850" s="22" t="s">
        <v>156</v>
      </c>
      <c r="D850" s="13" t="s">
        <v>3573</v>
      </c>
      <c r="E850" s="35">
        <v>85</v>
      </c>
    </row>
    <row r="851" spans="1:5">
      <c r="A851" s="23">
        <v>2016</v>
      </c>
      <c r="B851" s="23" t="s">
        <v>1886</v>
      </c>
      <c r="C851" s="22" t="s">
        <v>156</v>
      </c>
      <c r="D851" s="13" t="s">
        <v>3574</v>
      </c>
      <c r="E851" s="35">
        <v>12</v>
      </c>
    </row>
    <row r="852" spans="1:5">
      <c r="A852" s="23">
        <v>2016</v>
      </c>
      <c r="B852" s="23" t="s">
        <v>1886</v>
      </c>
      <c r="C852" s="22" t="s">
        <v>156</v>
      </c>
      <c r="D852" s="13" t="s">
        <v>3572</v>
      </c>
      <c r="E852" s="35">
        <v>75</v>
      </c>
    </row>
    <row r="853" spans="1:5">
      <c r="A853" s="23">
        <v>2016</v>
      </c>
      <c r="B853" s="23" t="s">
        <v>1886</v>
      </c>
      <c r="C853" s="22" t="s">
        <v>164</v>
      </c>
      <c r="D853" s="13" t="s">
        <v>3573</v>
      </c>
      <c r="E853" s="35">
        <v>26</v>
      </c>
    </row>
    <row r="854" spans="1:5">
      <c r="A854" s="23">
        <v>2016</v>
      </c>
      <c r="B854" s="23" t="s">
        <v>1886</v>
      </c>
      <c r="C854" s="22" t="s">
        <v>164</v>
      </c>
      <c r="D854" s="13" t="s">
        <v>3574</v>
      </c>
      <c r="E854" s="35">
        <v>8</v>
      </c>
    </row>
    <row r="855" spans="1:5">
      <c r="A855" s="23">
        <v>2016</v>
      </c>
      <c r="B855" s="23" t="s">
        <v>1886</v>
      </c>
      <c r="C855" s="22" t="s">
        <v>164</v>
      </c>
      <c r="D855" s="13" t="s">
        <v>3572</v>
      </c>
      <c r="E855" s="35">
        <v>3</v>
      </c>
    </row>
    <row r="856" spans="1:5">
      <c r="A856" s="23">
        <v>2016</v>
      </c>
      <c r="B856" s="23" t="s">
        <v>1886</v>
      </c>
      <c r="C856" s="22" t="s">
        <v>167</v>
      </c>
      <c r="D856" s="13" t="s">
        <v>3573</v>
      </c>
      <c r="E856" s="35">
        <v>34</v>
      </c>
    </row>
    <row r="857" spans="1:5">
      <c r="A857" s="23">
        <v>2016</v>
      </c>
      <c r="B857" s="23" t="s">
        <v>1886</v>
      </c>
      <c r="C857" s="22" t="s">
        <v>167</v>
      </c>
      <c r="D857" s="13" t="s">
        <v>3574</v>
      </c>
      <c r="E857" s="35">
        <v>10</v>
      </c>
    </row>
    <row r="858" spans="1:5">
      <c r="A858" s="23">
        <v>2016</v>
      </c>
      <c r="B858" s="23" t="s">
        <v>1886</v>
      </c>
      <c r="C858" s="22" t="s">
        <v>167</v>
      </c>
      <c r="D858" s="13" t="s">
        <v>3572</v>
      </c>
      <c r="E858" s="35">
        <v>10</v>
      </c>
    </row>
    <row r="859" spans="1:5">
      <c r="A859" s="23">
        <v>2016</v>
      </c>
      <c r="B859" s="23" t="s">
        <v>1886</v>
      </c>
      <c r="C859" s="22" t="s">
        <v>167</v>
      </c>
      <c r="D859" s="13" t="s">
        <v>3575</v>
      </c>
      <c r="E859" s="35">
        <v>7</v>
      </c>
    </row>
    <row r="860" spans="1:5">
      <c r="A860" s="23">
        <v>2016</v>
      </c>
      <c r="B860" s="23" t="s">
        <v>1886</v>
      </c>
      <c r="C860" s="22" t="s">
        <v>171</v>
      </c>
      <c r="D860" s="13" t="s">
        <v>3573</v>
      </c>
      <c r="E860" s="35">
        <v>3</v>
      </c>
    </row>
    <row r="861" spans="1:5">
      <c r="A861" s="23">
        <v>2016</v>
      </c>
      <c r="B861" s="23" t="s">
        <v>1886</v>
      </c>
      <c r="C861" s="22" t="s">
        <v>171</v>
      </c>
      <c r="D861" s="13" t="s">
        <v>3574</v>
      </c>
      <c r="E861" s="35">
        <v>2</v>
      </c>
    </row>
    <row r="862" spans="1:5">
      <c r="A862" s="23">
        <v>2016</v>
      </c>
      <c r="B862" s="23" t="s">
        <v>1886</v>
      </c>
      <c r="C862" s="22" t="s">
        <v>171</v>
      </c>
      <c r="D862" s="13" t="s">
        <v>3572</v>
      </c>
      <c r="E862" s="35">
        <v>2</v>
      </c>
    </row>
    <row r="863" spans="1:5">
      <c r="A863" s="23">
        <v>2016</v>
      </c>
      <c r="B863" s="23" t="s">
        <v>1886</v>
      </c>
      <c r="C863" s="22" t="s">
        <v>848</v>
      </c>
      <c r="D863" s="13" t="s">
        <v>3573</v>
      </c>
      <c r="E863" s="35">
        <v>8</v>
      </c>
    </row>
    <row r="864" spans="1:5">
      <c r="A864" s="23">
        <v>2016</v>
      </c>
      <c r="B864" s="23" t="s">
        <v>1886</v>
      </c>
      <c r="C864" s="22" t="s">
        <v>848</v>
      </c>
      <c r="D864" s="13" t="s">
        <v>3574</v>
      </c>
      <c r="E864" s="35">
        <v>6</v>
      </c>
    </row>
    <row r="865" spans="1:5">
      <c r="A865" s="23">
        <v>2016</v>
      </c>
      <c r="B865" s="23" t="s">
        <v>1886</v>
      </c>
      <c r="C865" s="22" t="s">
        <v>848</v>
      </c>
      <c r="D865" s="13" t="s">
        <v>3572</v>
      </c>
      <c r="E865" s="35">
        <v>3</v>
      </c>
    </row>
    <row r="866" spans="1:5">
      <c r="A866" s="23">
        <v>2016</v>
      </c>
      <c r="B866" s="23" t="s">
        <v>1886</v>
      </c>
      <c r="C866" s="22" t="s">
        <v>848</v>
      </c>
      <c r="D866" s="13" t="s">
        <v>3575</v>
      </c>
      <c r="E866" s="35">
        <v>1</v>
      </c>
    </row>
    <row r="867" spans="1:5">
      <c r="A867" s="23">
        <v>2016</v>
      </c>
      <c r="B867" s="23" t="s">
        <v>1886</v>
      </c>
      <c r="C867" s="22" t="s">
        <v>539</v>
      </c>
      <c r="D867" s="13" t="s">
        <v>3573</v>
      </c>
      <c r="E867" s="35">
        <v>4</v>
      </c>
    </row>
    <row r="868" spans="1:5">
      <c r="A868" s="23">
        <v>2016</v>
      </c>
      <c r="B868" s="23" t="s">
        <v>1886</v>
      </c>
      <c r="C868" s="22" t="s">
        <v>539</v>
      </c>
      <c r="D868" s="13" t="s">
        <v>3574</v>
      </c>
      <c r="E868" s="35">
        <v>1</v>
      </c>
    </row>
    <row r="869" spans="1:5">
      <c r="A869" s="23">
        <v>2016</v>
      </c>
      <c r="B869" s="23" t="s">
        <v>1886</v>
      </c>
      <c r="C869" s="22" t="s">
        <v>539</v>
      </c>
      <c r="D869" s="13" t="s">
        <v>3572</v>
      </c>
      <c r="E869" s="35">
        <v>2</v>
      </c>
    </row>
    <row r="870" spans="1:5">
      <c r="A870" s="23">
        <v>2016</v>
      </c>
      <c r="B870" s="23" t="s">
        <v>1886</v>
      </c>
      <c r="C870" s="22" t="s">
        <v>1512</v>
      </c>
      <c r="D870" s="13" t="s">
        <v>3574</v>
      </c>
      <c r="E870" s="35">
        <v>2</v>
      </c>
    </row>
    <row r="871" spans="1:5">
      <c r="A871" s="23">
        <v>2016</v>
      </c>
      <c r="B871" s="23" t="s">
        <v>1886</v>
      </c>
      <c r="C871" s="22" t="s">
        <v>1507</v>
      </c>
      <c r="D871" s="13" t="s">
        <v>3575</v>
      </c>
      <c r="E871" s="35">
        <v>1</v>
      </c>
    </row>
    <row r="872" spans="1:5">
      <c r="A872" s="23">
        <v>2016</v>
      </c>
      <c r="B872" s="23" t="s">
        <v>1886</v>
      </c>
      <c r="C872" s="22" t="s">
        <v>1513</v>
      </c>
      <c r="D872" s="13" t="s">
        <v>3574</v>
      </c>
      <c r="E872" s="35">
        <v>1</v>
      </c>
    </row>
    <row r="873" spans="1:5">
      <c r="A873" s="23">
        <v>2016</v>
      </c>
      <c r="B873" s="23" t="s">
        <v>1886</v>
      </c>
      <c r="C873" s="22" t="s">
        <v>1513</v>
      </c>
      <c r="D873" s="13" t="s">
        <v>3575</v>
      </c>
      <c r="E873" s="35">
        <v>1</v>
      </c>
    </row>
    <row r="874" spans="1:5">
      <c r="A874" s="23">
        <v>2016</v>
      </c>
      <c r="B874" s="23" t="s">
        <v>1886</v>
      </c>
      <c r="C874" s="22" t="s">
        <v>1702</v>
      </c>
      <c r="D874" s="13" t="s">
        <v>3574</v>
      </c>
      <c r="E874" s="35">
        <v>2</v>
      </c>
    </row>
    <row r="875" spans="1:5">
      <c r="A875" s="23">
        <v>2016</v>
      </c>
      <c r="B875" s="23" t="s">
        <v>514</v>
      </c>
      <c r="C875" s="22" t="s">
        <v>184</v>
      </c>
      <c r="D875" s="13" t="s">
        <v>3573</v>
      </c>
      <c r="E875" s="35">
        <v>30</v>
      </c>
    </row>
    <row r="876" spans="1:5">
      <c r="A876" s="23">
        <v>2016</v>
      </c>
      <c r="B876" s="23" t="s">
        <v>514</v>
      </c>
      <c r="C876" s="22" t="s">
        <v>184</v>
      </c>
      <c r="D876" s="13" t="s">
        <v>3574</v>
      </c>
      <c r="E876" s="35">
        <v>1</v>
      </c>
    </row>
    <row r="877" spans="1:5">
      <c r="A877" s="23">
        <v>2016</v>
      </c>
      <c r="B877" s="23" t="s">
        <v>514</v>
      </c>
      <c r="C877" s="22" t="s">
        <v>184</v>
      </c>
      <c r="D877" s="13" t="s">
        <v>3572</v>
      </c>
      <c r="E877" s="35">
        <v>22</v>
      </c>
    </row>
    <row r="878" spans="1:5">
      <c r="A878" s="23">
        <v>2016</v>
      </c>
      <c r="B878" s="23" t="s">
        <v>514</v>
      </c>
      <c r="C878" s="22" t="s">
        <v>184</v>
      </c>
      <c r="D878" s="13" t="s">
        <v>3575</v>
      </c>
      <c r="E878" s="35">
        <v>1</v>
      </c>
    </row>
    <row r="879" spans="1:5">
      <c r="A879" s="23">
        <v>2016</v>
      </c>
      <c r="B879" s="23" t="s">
        <v>514</v>
      </c>
      <c r="C879" s="22" t="s">
        <v>23</v>
      </c>
      <c r="D879" s="13" t="s">
        <v>3573</v>
      </c>
      <c r="E879" s="35">
        <v>40</v>
      </c>
    </row>
    <row r="880" spans="1:5">
      <c r="A880" s="23">
        <v>2016</v>
      </c>
      <c r="B880" s="23" t="s">
        <v>514</v>
      </c>
      <c r="C880" s="22" t="s">
        <v>23</v>
      </c>
      <c r="D880" s="13" t="s">
        <v>3574</v>
      </c>
      <c r="E880" s="35">
        <v>11</v>
      </c>
    </row>
    <row r="881" spans="1:5">
      <c r="A881" s="23">
        <v>2016</v>
      </c>
      <c r="B881" s="23" t="s">
        <v>514</v>
      </c>
      <c r="C881" s="22" t="s">
        <v>23</v>
      </c>
      <c r="D881" s="13" t="s">
        <v>3572</v>
      </c>
      <c r="E881" s="35">
        <v>8</v>
      </c>
    </row>
    <row r="882" spans="1:5">
      <c r="A882" s="23">
        <v>2016</v>
      </c>
      <c r="B882" s="23" t="s">
        <v>514</v>
      </c>
      <c r="C882" s="22" t="s">
        <v>23</v>
      </c>
      <c r="D882" s="13" t="s">
        <v>3575</v>
      </c>
      <c r="E882" s="35">
        <v>3</v>
      </c>
    </row>
    <row r="883" spans="1:5">
      <c r="A883" s="23">
        <v>2016</v>
      </c>
      <c r="B883" s="23" t="s">
        <v>514</v>
      </c>
      <c r="C883" s="22" t="s">
        <v>185</v>
      </c>
      <c r="D883" s="13" t="s">
        <v>3573</v>
      </c>
      <c r="E883" s="35">
        <v>69</v>
      </c>
    </row>
    <row r="884" spans="1:5">
      <c r="A884" s="23">
        <v>2016</v>
      </c>
      <c r="B884" s="23" t="s">
        <v>514</v>
      </c>
      <c r="C884" s="22" t="s">
        <v>185</v>
      </c>
      <c r="D884" s="13" t="s">
        <v>3574</v>
      </c>
      <c r="E884" s="35">
        <v>19</v>
      </c>
    </row>
    <row r="885" spans="1:5">
      <c r="A885" s="23">
        <v>2016</v>
      </c>
      <c r="B885" s="23" t="s">
        <v>514</v>
      </c>
      <c r="C885" s="22" t="s">
        <v>185</v>
      </c>
      <c r="D885" s="13" t="s">
        <v>3572</v>
      </c>
      <c r="E885" s="35">
        <v>33</v>
      </c>
    </row>
    <row r="886" spans="1:5">
      <c r="A886" s="23">
        <v>2016</v>
      </c>
      <c r="B886" s="23" t="s">
        <v>514</v>
      </c>
      <c r="C886" s="22" t="s">
        <v>185</v>
      </c>
      <c r="D886" s="13" t="s">
        <v>3575</v>
      </c>
      <c r="E886" s="35">
        <v>2</v>
      </c>
    </row>
    <row r="887" spans="1:5">
      <c r="A887" s="23">
        <v>2016</v>
      </c>
      <c r="B887" s="23" t="s">
        <v>514</v>
      </c>
      <c r="C887" s="22" t="s">
        <v>3925</v>
      </c>
      <c r="D887" s="13" t="s">
        <v>3573</v>
      </c>
      <c r="E887" s="35">
        <v>29</v>
      </c>
    </row>
    <row r="888" spans="1:5">
      <c r="A888" s="23">
        <v>2016</v>
      </c>
      <c r="B888" s="23" t="s">
        <v>514</v>
      </c>
      <c r="C888" s="22" t="s">
        <v>3925</v>
      </c>
      <c r="D888" s="13" t="s">
        <v>3574</v>
      </c>
      <c r="E888" s="35">
        <v>37</v>
      </c>
    </row>
    <row r="889" spans="1:5">
      <c r="A889" s="23">
        <v>2016</v>
      </c>
      <c r="B889" s="23" t="s">
        <v>514</v>
      </c>
      <c r="C889" s="22" t="s">
        <v>3925</v>
      </c>
      <c r="D889" s="13" t="s">
        <v>3572</v>
      </c>
      <c r="E889" s="35">
        <v>8</v>
      </c>
    </row>
    <row r="890" spans="1:5">
      <c r="A890" s="23">
        <v>2016</v>
      </c>
      <c r="B890" s="23" t="s">
        <v>514</v>
      </c>
      <c r="C890" s="22" t="s">
        <v>3925</v>
      </c>
      <c r="D890" s="13" t="s">
        <v>3575</v>
      </c>
      <c r="E890" s="35">
        <v>8</v>
      </c>
    </row>
    <row r="891" spans="1:5">
      <c r="A891" s="23">
        <v>2016</v>
      </c>
      <c r="B891" s="23" t="s">
        <v>514</v>
      </c>
      <c r="C891" s="22" t="s">
        <v>8102</v>
      </c>
      <c r="D891" s="13" t="s">
        <v>3573</v>
      </c>
      <c r="E891" s="35">
        <v>2</v>
      </c>
    </row>
    <row r="892" spans="1:5">
      <c r="A892" s="23">
        <v>2016</v>
      </c>
      <c r="B892" s="23" t="s">
        <v>514</v>
      </c>
      <c r="C892" s="22" t="s">
        <v>8102</v>
      </c>
      <c r="D892" s="13" t="s">
        <v>3574</v>
      </c>
      <c r="E892" s="35">
        <v>1</v>
      </c>
    </row>
    <row r="893" spans="1:5">
      <c r="A893" s="23">
        <v>2017</v>
      </c>
      <c r="B893" s="23" t="s">
        <v>1886</v>
      </c>
      <c r="C893" s="22" t="s">
        <v>5</v>
      </c>
      <c r="D893" s="13" t="s">
        <v>3573</v>
      </c>
      <c r="E893" s="35">
        <v>41</v>
      </c>
    </row>
    <row r="894" spans="1:5">
      <c r="A894" s="23">
        <v>2017</v>
      </c>
      <c r="B894" s="23" t="s">
        <v>1886</v>
      </c>
      <c r="C894" s="22" t="s">
        <v>5</v>
      </c>
      <c r="D894" s="13" t="s">
        <v>3574</v>
      </c>
      <c r="E894" s="35">
        <v>11</v>
      </c>
    </row>
    <row r="895" spans="1:5">
      <c r="A895" s="23">
        <v>2017</v>
      </c>
      <c r="B895" s="23" t="s">
        <v>1886</v>
      </c>
      <c r="C895" s="22" t="s">
        <v>5</v>
      </c>
      <c r="D895" s="13" t="s">
        <v>3572</v>
      </c>
      <c r="E895" s="35">
        <v>7</v>
      </c>
    </row>
    <row r="896" spans="1:5">
      <c r="A896" s="23">
        <v>2017</v>
      </c>
      <c r="B896" s="23" t="s">
        <v>1886</v>
      </c>
      <c r="C896" s="22" t="s">
        <v>5</v>
      </c>
      <c r="D896" s="13" t="s">
        <v>3575</v>
      </c>
      <c r="E896" s="35">
        <v>3</v>
      </c>
    </row>
    <row r="897" spans="1:5">
      <c r="A897" s="23">
        <v>2017</v>
      </c>
      <c r="B897" s="23" t="s">
        <v>1886</v>
      </c>
      <c r="C897" s="22" t="s">
        <v>10</v>
      </c>
      <c r="D897" s="13" t="s">
        <v>3573</v>
      </c>
      <c r="E897" s="35">
        <v>38</v>
      </c>
    </row>
    <row r="898" spans="1:5">
      <c r="A898" s="23">
        <v>2017</v>
      </c>
      <c r="B898" s="23" t="s">
        <v>1886</v>
      </c>
      <c r="C898" s="22" t="s">
        <v>10</v>
      </c>
      <c r="D898" s="13" t="s">
        <v>3574</v>
      </c>
      <c r="E898" s="35">
        <v>7</v>
      </c>
    </row>
    <row r="899" spans="1:5">
      <c r="A899" s="23">
        <v>2017</v>
      </c>
      <c r="B899" s="23" t="s">
        <v>1886</v>
      </c>
      <c r="C899" s="22" t="s">
        <v>10</v>
      </c>
      <c r="D899" s="13" t="s">
        <v>3572</v>
      </c>
      <c r="E899" s="35">
        <v>16</v>
      </c>
    </row>
    <row r="900" spans="1:5">
      <c r="A900" s="23">
        <v>2017</v>
      </c>
      <c r="B900" s="23" t="s">
        <v>1886</v>
      </c>
      <c r="C900" s="22" t="s">
        <v>10</v>
      </c>
      <c r="D900" s="13" t="s">
        <v>3575</v>
      </c>
      <c r="E900" s="35">
        <v>1</v>
      </c>
    </row>
    <row r="901" spans="1:5">
      <c r="A901" s="23">
        <v>2017</v>
      </c>
      <c r="B901" s="23" t="s">
        <v>1886</v>
      </c>
      <c r="C901" s="22" t="s">
        <v>14</v>
      </c>
      <c r="D901" s="13" t="s">
        <v>3573</v>
      </c>
      <c r="E901" s="35">
        <v>77</v>
      </c>
    </row>
    <row r="902" spans="1:5">
      <c r="A902" s="23">
        <v>2017</v>
      </c>
      <c r="B902" s="23" t="s">
        <v>1886</v>
      </c>
      <c r="C902" s="22" t="s">
        <v>14</v>
      </c>
      <c r="D902" s="13" t="s">
        <v>3574</v>
      </c>
      <c r="E902" s="35">
        <v>49</v>
      </c>
    </row>
    <row r="903" spans="1:5">
      <c r="A903" s="23">
        <v>2017</v>
      </c>
      <c r="B903" s="23" t="s">
        <v>1886</v>
      </c>
      <c r="C903" s="22" t="s">
        <v>14</v>
      </c>
      <c r="D903" s="13" t="s">
        <v>3572</v>
      </c>
      <c r="E903" s="35">
        <v>5</v>
      </c>
    </row>
    <row r="904" spans="1:5">
      <c r="A904" s="23">
        <v>2017</v>
      </c>
      <c r="B904" s="23" t="s">
        <v>1886</v>
      </c>
      <c r="C904" s="22" t="s">
        <v>14</v>
      </c>
      <c r="D904" s="13" t="s">
        <v>3575</v>
      </c>
      <c r="E904" s="35">
        <v>19</v>
      </c>
    </row>
    <row r="905" spans="1:5">
      <c r="A905" s="23">
        <v>2017</v>
      </c>
      <c r="B905" s="23" t="s">
        <v>1886</v>
      </c>
      <c r="C905" s="22" t="s">
        <v>23</v>
      </c>
      <c r="D905" s="13" t="s">
        <v>3573</v>
      </c>
      <c r="E905" s="35">
        <v>53</v>
      </c>
    </row>
    <row r="906" spans="1:5">
      <c r="A906" s="23">
        <v>2017</v>
      </c>
      <c r="B906" s="23" t="s">
        <v>1886</v>
      </c>
      <c r="C906" s="22" t="s">
        <v>23</v>
      </c>
      <c r="D906" s="13" t="s">
        <v>3574</v>
      </c>
      <c r="E906" s="35">
        <v>21</v>
      </c>
    </row>
    <row r="907" spans="1:5">
      <c r="A907" s="23">
        <v>2017</v>
      </c>
      <c r="B907" s="23" t="s">
        <v>1886</v>
      </c>
      <c r="C907" s="22" t="s">
        <v>23</v>
      </c>
      <c r="D907" s="13" t="s">
        <v>3572</v>
      </c>
      <c r="E907" s="35">
        <v>6</v>
      </c>
    </row>
    <row r="908" spans="1:5">
      <c r="A908" s="23">
        <v>2017</v>
      </c>
      <c r="B908" s="23" t="s">
        <v>1886</v>
      </c>
      <c r="C908" s="22" t="s">
        <v>23</v>
      </c>
      <c r="D908" s="13" t="s">
        <v>3575</v>
      </c>
      <c r="E908" s="35">
        <v>7</v>
      </c>
    </row>
    <row r="909" spans="1:5">
      <c r="A909" s="23">
        <v>2017</v>
      </c>
      <c r="B909" s="23" t="s">
        <v>1886</v>
      </c>
      <c r="C909" s="22" t="s">
        <v>41</v>
      </c>
      <c r="D909" s="13" t="s">
        <v>3573</v>
      </c>
      <c r="E909" s="35">
        <v>18</v>
      </c>
    </row>
    <row r="910" spans="1:5">
      <c r="A910" s="23">
        <v>2017</v>
      </c>
      <c r="B910" s="23" t="s">
        <v>1886</v>
      </c>
      <c r="C910" s="22" t="s">
        <v>41</v>
      </c>
      <c r="D910" s="13" t="s">
        <v>3574</v>
      </c>
      <c r="E910" s="35">
        <v>9</v>
      </c>
    </row>
    <row r="911" spans="1:5">
      <c r="A911" s="23">
        <v>2017</v>
      </c>
      <c r="B911" s="23" t="s">
        <v>1886</v>
      </c>
      <c r="C911" s="22" t="s">
        <v>41</v>
      </c>
      <c r="D911" s="13" t="s">
        <v>3572</v>
      </c>
      <c r="E911" s="35">
        <v>15</v>
      </c>
    </row>
    <row r="912" spans="1:5">
      <c r="A912" s="23">
        <v>2017</v>
      </c>
      <c r="B912" s="23" t="s">
        <v>1886</v>
      </c>
      <c r="C912" s="22" t="s">
        <v>41</v>
      </c>
      <c r="D912" s="13" t="s">
        <v>3575</v>
      </c>
      <c r="E912" s="35">
        <v>5</v>
      </c>
    </row>
    <row r="913" spans="1:5">
      <c r="A913" s="23">
        <v>2017</v>
      </c>
      <c r="B913" s="23" t="s">
        <v>1886</v>
      </c>
      <c r="C913" s="22" t="s">
        <v>60</v>
      </c>
      <c r="D913" s="13" t="s">
        <v>3573</v>
      </c>
      <c r="E913" s="35">
        <v>13</v>
      </c>
    </row>
    <row r="914" spans="1:5">
      <c r="A914" s="23">
        <v>2017</v>
      </c>
      <c r="B914" s="23" t="s">
        <v>1886</v>
      </c>
      <c r="C914" s="22" t="s">
        <v>60</v>
      </c>
      <c r="D914" s="13" t="s">
        <v>3574</v>
      </c>
      <c r="E914" s="35">
        <v>9</v>
      </c>
    </row>
    <row r="915" spans="1:5">
      <c r="A915" s="23">
        <v>2017</v>
      </c>
      <c r="B915" s="23" t="s">
        <v>1886</v>
      </c>
      <c r="C915" s="22" t="s">
        <v>60</v>
      </c>
      <c r="D915" s="13" t="s">
        <v>3572</v>
      </c>
      <c r="E915" s="35">
        <v>7</v>
      </c>
    </row>
    <row r="916" spans="1:5">
      <c r="A916" s="23">
        <v>2017</v>
      </c>
      <c r="B916" s="23" t="s">
        <v>1886</v>
      </c>
      <c r="C916" s="22" t="s">
        <v>60</v>
      </c>
      <c r="D916" s="13" t="s">
        <v>3575</v>
      </c>
      <c r="E916" s="35">
        <v>2</v>
      </c>
    </row>
    <row r="917" spans="1:5">
      <c r="A917" s="23">
        <v>2017</v>
      </c>
      <c r="B917" s="23" t="s">
        <v>1886</v>
      </c>
      <c r="C917" s="22" t="s">
        <v>70</v>
      </c>
      <c r="D917" s="13" t="s">
        <v>3573</v>
      </c>
      <c r="E917" s="35">
        <v>25</v>
      </c>
    </row>
    <row r="918" spans="1:5">
      <c r="A918" s="23">
        <v>2017</v>
      </c>
      <c r="B918" s="23" t="s">
        <v>1886</v>
      </c>
      <c r="C918" s="22" t="s">
        <v>70</v>
      </c>
      <c r="D918" s="13" t="s">
        <v>3574</v>
      </c>
      <c r="E918" s="35">
        <v>13</v>
      </c>
    </row>
    <row r="919" spans="1:5">
      <c r="A919" s="23">
        <v>2017</v>
      </c>
      <c r="B919" s="23" t="s">
        <v>1886</v>
      </c>
      <c r="C919" s="22" t="s">
        <v>70</v>
      </c>
      <c r="D919" s="13" t="s">
        <v>3572</v>
      </c>
      <c r="E919" s="35">
        <v>1</v>
      </c>
    </row>
    <row r="920" spans="1:5">
      <c r="A920" s="23">
        <v>2017</v>
      </c>
      <c r="B920" s="23" t="s">
        <v>1886</v>
      </c>
      <c r="C920" s="22" t="s">
        <v>70</v>
      </c>
      <c r="D920" s="13" t="s">
        <v>3575</v>
      </c>
      <c r="E920" s="35">
        <v>8</v>
      </c>
    </row>
    <row r="921" spans="1:5">
      <c r="A921" s="23">
        <v>2017</v>
      </c>
      <c r="B921" s="23" t="s">
        <v>1886</v>
      </c>
      <c r="C921" s="22" t="s">
        <v>76</v>
      </c>
      <c r="D921" s="13" t="s">
        <v>3573</v>
      </c>
      <c r="E921" s="35">
        <v>37</v>
      </c>
    </row>
    <row r="922" spans="1:5">
      <c r="A922" s="23">
        <v>2017</v>
      </c>
      <c r="B922" s="23" t="s">
        <v>1886</v>
      </c>
      <c r="C922" s="22" t="s">
        <v>76</v>
      </c>
      <c r="D922" s="13" t="s">
        <v>3574</v>
      </c>
      <c r="E922" s="35">
        <v>5</v>
      </c>
    </row>
    <row r="923" spans="1:5">
      <c r="A923" s="23">
        <v>2017</v>
      </c>
      <c r="B923" s="23" t="s">
        <v>1886</v>
      </c>
      <c r="C923" s="22" t="s">
        <v>76</v>
      </c>
      <c r="D923" s="13" t="s">
        <v>3572</v>
      </c>
      <c r="E923" s="35">
        <v>17</v>
      </c>
    </row>
    <row r="924" spans="1:5">
      <c r="A924" s="23">
        <v>2017</v>
      </c>
      <c r="B924" s="23" t="s">
        <v>1886</v>
      </c>
      <c r="C924" s="22" t="s">
        <v>76</v>
      </c>
      <c r="D924" s="13" t="s">
        <v>3575</v>
      </c>
      <c r="E924" s="35">
        <v>1</v>
      </c>
    </row>
    <row r="925" spans="1:5">
      <c r="A925" s="23">
        <v>2017</v>
      </c>
      <c r="B925" s="23" t="s">
        <v>1886</v>
      </c>
      <c r="C925" s="22" t="s">
        <v>83</v>
      </c>
      <c r="D925" s="13" t="s">
        <v>3573</v>
      </c>
      <c r="E925" s="35">
        <v>2</v>
      </c>
    </row>
    <row r="926" spans="1:5">
      <c r="A926" s="23">
        <v>2017</v>
      </c>
      <c r="B926" s="23" t="s">
        <v>1886</v>
      </c>
      <c r="C926" s="22" t="s">
        <v>86</v>
      </c>
      <c r="D926" s="13" t="s">
        <v>3573</v>
      </c>
      <c r="E926" s="35">
        <v>20</v>
      </c>
    </row>
    <row r="927" spans="1:5">
      <c r="A927" s="23">
        <v>2017</v>
      </c>
      <c r="B927" s="23" t="s">
        <v>1886</v>
      </c>
      <c r="C927" s="22" t="s">
        <v>86</v>
      </c>
      <c r="D927" s="13" t="s">
        <v>3574</v>
      </c>
      <c r="E927" s="35">
        <v>4</v>
      </c>
    </row>
    <row r="928" spans="1:5">
      <c r="A928" s="23">
        <v>2017</v>
      </c>
      <c r="B928" s="23" t="s">
        <v>1886</v>
      </c>
      <c r="C928" s="22" t="s">
        <v>86</v>
      </c>
      <c r="D928" s="13" t="s">
        <v>3572</v>
      </c>
      <c r="E928" s="35">
        <v>6</v>
      </c>
    </row>
    <row r="929" spans="1:5">
      <c r="A929" s="23">
        <v>2017</v>
      </c>
      <c r="B929" s="23" t="s">
        <v>1886</v>
      </c>
      <c r="C929" s="22" t="s">
        <v>86</v>
      </c>
      <c r="D929" s="13" t="s">
        <v>3575</v>
      </c>
      <c r="E929" s="35">
        <v>1</v>
      </c>
    </row>
    <row r="930" spans="1:5">
      <c r="A930" s="23">
        <v>2017</v>
      </c>
      <c r="B930" s="23" t="s">
        <v>1886</v>
      </c>
      <c r="C930" s="22" t="s">
        <v>89</v>
      </c>
      <c r="D930" s="13" t="s">
        <v>3573</v>
      </c>
      <c r="E930" s="35">
        <v>11</v>
      </c>
    </row>
    <row r="931" spans="1:5">
      <c r="A931" s="23">
        <v>2017</v>
      </c>
      <c r="B931" s="23" t="s">
        <v>1886</v>
      </c>
      <c r="C931" s="22" t="s">
        <v>89</v>
      </c>
      <c r="D931" s="13" t="s">
        <v>3574</v>
      </c>
      <c r="E931" s="35">
        <v>3</v>
      </c>
    </row>
    <row r="932" spans="1:5">
      <c r="A932" s="23">
        <v>2017</v>
      </c>
      <c r="B932" s="23" t="s">
        <v>1886</v>
      </c>
      <c r="C932" s="22" t="s">
        <v>89</v>
      </c>
      <c r="D932" s="13" t="s">
        <v>3572</v>
      </c>
      <c r="E932" s="35">
        <v>9</v>
      </c>
    </row>
    <row r="933" spans="1:5">
      <c r="A933" s="23">
        <v>2017</v>
      </c>
      <c r="B933" s="23" t="s">
        <v>1886</v>
      </c>
      <c r="C933" s="22" t="s">
        <v>89</v>
      </c>
      <c r="D933" s="13" t="s">
        <v>3575</v>
      </c>
      <c r="E933" s="35">
        <v>1</v>
      </c>
    </row>
    <row r="934" spans="1:5">
      <c r="A934" s="23">
        <v>2017</v>
      </c>
      <c r="B934" s="23" t="s">
        <v>1886</v>
      </c>
      <c r="C934" s="22" t="s">
        <v>94</v>
      </c>
      <c r="D934" s="13" t="s">
        <v>3573</v>
      </c>
      <c r="E934" s="35">
        <v>13</v>
      </c>
    </row>
    <row r="935" spans="1:5">
      <c r="A935" s="23">
        <v>2017</v>
      </c>
      <c r="B935" s="23" t="s">
        <v>1886</v>
      </c>
      <c r="C935" s="22" t="s">
        <v>94</v>
      </c>
      <c r="D935" s="13" t="s">
        <v>3574</v>
      </c>
      <c r="E935" s="35">
        <v>10</v>
      </c>
    </row>
    <row r="936" spans="1:5">
      <c r="A936" s="23">
        <v>2017</v>
      </c>
      <c r="B936" s="23" t="s">
        <v>1886</v>
      </c>
      <c r="C936" s="22" t="s">
        <v>94</v>
      </c>
      <c r="D936" s="13" t="s">
        <v>3572</v>
      </c>
      <c r="E936" s="35">
        <v>2</v>
      </c>
    </row>
    <row r="937" spans="1:5">
      <c r="A937" s="23">
        <v>2017</v>
      </c>
      <c r="B937" s="23" t="s">
        <v>1886</v>
      </c>
      <c r="C937" s="22" t="s">
        <v>94</v>
      </c>
      <c r="D937" s="13" t="s">
        <v>3575</v>
      </c>
      <c r="E937" s="35">
        <v>3</v>
      </c>
    </row>
    <row r="938" spans="1:5">
      <c r="A938" s="23">
        <v>2017</v>
      </c>
      <c r="B938" s="23" t="s">
        <v>1886</v>
      </c>
      <c r="C938" s="22" t="s">
        <v>100</v>
      </c>
      <c r="D938" s="13" t="s">
        <v>3573</v>
      </c>
      <c r="E938" s="35">
        <v>8</v>
      </c>
    </row>
    <row r="939" spans="1:5">
      <c r="A939" s="23">
        <v>2017</v>
      </c>
      <c r="B939" s="23" t="s">
        <v>1886</v>
      </c>
      <c r="C939" s="22" t="s">
        <v>100</v>
      </c>
      <c r="D939" s="13" t="s">
        <v>3574</v>
      </c>
      <c r="E939" s="35">
        <v>6</v>
      </c>
    </row>
    <row r="940" spans="1:5">
      <c r="A940" s="23">
        <v>2017</v>
      </c>
      <c r="B940" s="23" t="s">
        <v>1886</v>
      </c>
      <c r="C940" s="22" t="s">
        <v>100</v>
      </c>
      <c r="D940" s="13" t="s">
        <v>3572</v>
      </c>
      <c r="E940" s="35">
        <v>5</v>
      </c>
    </row>
    <row r="941" spans="1:5">
      <c r="A941" s="23">
        <v>2017</v>
      </c>
      <c r="B941" s="23" t="s">
        <v>1886</v>
      </c>
      <c r="C941" s="22" t="s">
        <v>100</v>
      </c>
      <c r="D941" s="13" t="s">
        <v>3575</v>
      </c>
      <c r="E941" s="35">
        <v>7</v>
      </c>
    </row>
    <row r="942" spans="1:5">
      <c r="A942" s="23">
        <v>2017</v>
      </c>
      <c r="B942" s="23" t="s">
        <v>1886</v>
      </c>
      <c r="C942" s="22" t="s">
        <v>104</v>
      </c>
      <c r="D942" s="13" t="s">
        <v>3573</v>
      </c>
      <c r="E942" s="35">
        <v>53</v>
      </c>
    </row>
    <row r="943" spans="1:5">
      <c r="A943" s="23">
        <v>2017</v>
      </c>
      <c r="B943" s="23" t="s">
        <v>1886</v>
      </c>
      <c r="C943" s="22" t="s">
        <v>104</v>
      </c>
      <c r="D943" s="13" t="s">
        <v>3574</v>
      </c>
      <c r="E943" s="35">
        <v>27</v>
      </c>
    </row>
    <row r="944" spans="1:5">
      <c r="A944" s="23">
        <v>2017</v>
      </c>
      <c r="B944" s="23" t="s">
        <v>1886</v>
      </c>
      <c r="C944" s="22" t="s">
        <v>104</v>
      </c>
      <c r="D944" s="13" t="s">
        <v>3572</v>
      </c>
      <c r="E944" s="35">
        <v>3</v>
      </c>
    </row>
    <row r="945" spans="1:5">
      <c r="A945" s="23">
        <v>2017</v>
      </c>
      <c r="B945" s="23" t="s">
        <v>1886</v>
      </c>
      <c r="C945" s="22" t="s">
        <v>104</v>
      </c>
      <c r="D945" s="13" t="s">
        <v>3575</v>
      </c>
      <c r="E945" s="35">
        <v>11</v>
      </c>
    </row>
    <row r="946" spans="1:5">
      <c r="A946" s="23">
        <v>2017</v>
      </c>
      <c r="B946" s="23" t="s">
        <v>1886</v>
      </c>
      <c r="C946" s="22" t="s">
        <v>120</v>
      </c>
      <c r="D946" s="13" t="s">
        <v>3573</v>
      </c>
      <c r="E946" s="35">
        <v>110</v>
      </c>
    </row>
    <row r="947" spans="1:5">
      <c r="A947" s="23">
        <v>2017</v>
      </c>
      <c r="B947" s="23" t="s">
        <v>1886</v>
      </c>
      <c r="C947" s="22" t="s">
        <v>120</v>
      </c>
      <c r="D947" s="13" t="s">
        <v>3574</v>
      </c>
      <c r="E947" s="35">
        <v>36</v>
      </c>
    </row>
    <row r="948" spans="1:5">
      <c r="A948" s="23">
        <v>2017</v>
      </c>
      <c r="B948" s="23" t="s">
        <v>1886</v>
      </c>
      <c r="C948" s="22" t="s">
        <v>120</v>
      </c>
      <c r="D948" s="13" t="s">
        <v>3572</v>
      </c>
      <c r="E948" s="35">
        <v>60</v>
      </c>
    </row>
    <row r="949" spans="1:5">
      <c r="A949" s="23">
        <v>2017</v>
      </c>
      <c r="B949" s="23" t="s">
        <v>1886</v>
      </c>
      <c r="C949" s="22" t="s">
        <v>120</v>
      </c>
      <c r="D949" s="13" t="s">
        <v>3575</v>
      </c>
      <c r="E949" s="35">
        <v>23</v>
      </c>
    </row>
    <row r="950" spans="1:5">
      <c r="A950" s="23">
        <v>2017</v>
      </c>
      <c r="B950" s="23" t="s">
        <v>1886</v>
      </c>
      <c r="C950" s="22" t="s">
        <v>156</v>
      </c>
      <c r="D950" s="13" t="s">
        <v>3573</v>
      </c>
      <c r="E950" s="35">
        <v>84</v>
      </c>
    </row>
    <row r="951" spans="1:5">
      <c r="A951" s="23">
        <v>2017</v>
      </c>
      <c r="B951" s="23" t="s">
        <v>1886</v>
      </c>
      <c r="C951" s="22" t="s">
        <v>156</v>
      </c>
      <c r="D951" s="13" t="s">
        <v>3574</v>
      </c>
      <c r="E951" s="35">
        <v>11</v>
      </c>
    </row>
    <row r="952" spans="1:5">
      <c r="A952" s="23">
        <v>2017</v>
      </c>
      <c r="B952" s="23" t="s">
        <v>1886</v>
      </c>
      <c r="C952" s="22" t="s">
        <v>156</v>
      </c>
      <c r="D952" s="13" t="s">
        <v>3572</v>
      </c>
      <c r="E952" s="35">
        <v>73</v>
      </c>
    </row>
    <row r="953" spans="1:5">
      <c r="A953" s="23">
        <v>2017</v>
      </c>
      <c r="B953" s="23" t="s">
        <v>1886</v>
      </c>
      <c r="C953" s="22" t="s">
        <v>156</v>
      </c>
      <c r="D953" s="13" t="s">
        <v>3575</v>
      </c>
      <c r="E953" s="35">
        <v>2</v>
      </c>
    </row>
    <row r="954" spans="1:5">
      <c r="A954" s="23">
        <v>2017</v>
      </c>
      <c r="B954" s="23" t="s">
        <v>1886</v>
      </c>
      <c r="C954" s="22" t="s">
        <v>164</v>
      </c>
      <c r="D954" s="13" t="s">
        <v>3573</v>
      </c>
      <c r="E954" s="35">
        <v>26</v>
      </c>
    </row>
    <row r="955" spans="1:5">
      <c r="A955" s="23">
        <v>2017</v>
      </c>
      <c r="B955" s="23" t="s">
        <v>1886</v>
      </c>
      <c r="C955" s="22" t="s">
        <v>164</v>
      </c>
      <c r="D955" s="13" t="s">
        <v>3574</v>
      </c>
      <c r="E955" s="35">
        <v>4</v>
      </c>
    </row>
    <row r="956" spans="1:5">
      <c r="A956" s="23">
        <v>2017</v>
      </c>
      <c r="B956" s="23" t="s">
        <v>1886</v>
      </c>
      <c r="C956" s="22" t="s">
        <v>164</v>
      </c>
      <c r="D956" s="13" t="s">
        <v>3572</v>
      </c>
      <c r="E956" s="35">
        <v>2</v>
      </c>
    </row>
    <row r="957" spans="1:5">
      <c r="A957" s="23">
        <v>2017</v>
      </c>
      <c r="B957" s="23" t="s">
        <v>1886</v>
      </c>
      <c r="C957" s="22" t="s">
        <v>164</v>
      </c>
      <c r="D957" s="13" t="s">
        <v>3575</v>
      </c>
      <c r="E957" s="35">
        <v>5</v>
      </c>
    </row>
    <row r="958" spans="1:5">
      <c r="A958" s="23">
        <v>2017</v>
      </c>
      <c r="B958" s="23" t="s">
        <v>1886</v>
      </c>
      <c r="C958" s="22" t="s">
        <v>167</v>
      </c>
      <c r="D958" s="13" t="s">
        <v>3573</v>
      </c>
      <c r="E958" s="35">
        <v>34</v>
      </c>
    </row>
    <row r="959" spans="1:5">
      <c r="A959" s="23">
        <v>2017</v>
      </c>
      <c r="B959" s="23" t="s">
        <v>1886</v>
      </c>
      <c r="C959" s="22" t="s">
        <v>167</v>
      </c>
      <c r="D959" s="13" t="s">
        <v>3574</v>
      </c>
      <c r="E959" s="35">
        <v>14</v>
      </c>
    </row>
    <row r="960" spans="1:5">
      <c r="A960" s="23">
        <v>2017</v>
      </c>
      <c r="B960" s="23" t="s">
        <v>1886</v>
      </c>
      <c r="C960" s="22" t="s">
        <v>167</v>
      </c>
      <c r="D960" s="13" t="s">
        <v>3572</v>
      </c>
      <c r="E960" s="35">
        <v>9</v>
      </c>
    </row>
    <row r="961" spans="1:5">
      <c r="A961" s="23">
        <v>2017</v>
      </c>
      <c r="B961" s="23" t="s">
        <v>1886</v>
      </c>
      <c r="C961" s="22" t="s">
        <v>167</v>
      </c>
      <c r="D961" s="13" t="s">
        <v>3575</v>
      </c>
      <c r="E961" s="35">
        <v>8</v>
      </c>
    </row>
    <row r="962" spans="1:5">
      <c r="A962" s="23">
        <v>2017</v>
      </c>
      <c r="B962" s="23" t="s">
        <v>1886</v>
      </c>
      <c r="C962" s="22" t="s">
        <v>171</v>
      </c>
      <c r="D962" s="13" t="s">
        <v>3573</v>
      </c>
      <c r="E962" s="35">
        <v>3</v>
      </c>
    </row>
    <row r="963" spans="1:5">
      <c r="A963" s="23">
        <v>2017</v>
      </c>
      <c r="B963" s="23" t="s">
        <v>1886</v>
      </c>
      <c r="C963" s="22" t="s">
        <v>171</v>
      </c>
      <c r="D963" s="13" t="s">
        <v>3574</v>
      </c>
      <c r="E963" s="35">
        <v>1</v>
      </c>
    </row>
    <row r="964" spans="1:5">
      <c r="A964" s="23">
        <v>2017</v>
      </c>
      <c r="B964" s="23" t="s">
        <v>1886</v>
      </c>
      <c r="C964" s="22" t="s">
        <v>171</v>
      </c>
      <c r="D964" s="13" t="s">
        <v>3572</v>
      </c>
      <c r="E964" s="35">
        <v>2</v>
      </c>
    </row>
    <row r="965" spans="1:5">
      <c r="A965" s="23">
        <v>2017</v>
      </c>
      <c r="B965" s="23" t="s">
        <v>1886</v>
      </c>
      <c r="C965" s="22" t="s">
        <v>171</v>
      </c>
      <c r="D965" s="13" t="s">
        <v>3575</v>
      </c>
      <c r="E965" s="35">
        <v>1</v>
      </c>
    </row>
    <row r="966" spans="1:5">
      <c r="A966" s="23">
        <v>2017</v>
      </c>
      <c r="B966" s="23" t="s">
        <v>1886</v>
      </c>
      <c r="C966" s="22" t="s">
        <v>539</v>
      </c>
      <c r="D966" s="13" t="s">
        <v>3573</v>
      </c>
      <c r="E966" s="35">
        <v>2</v>
      </c>
    </row>
    <row r="967" spans="1:5">
      <c r="A967" s="23">
        <v>2017</v>
      </c>
      <c r="B967" s="23" t="s">
        <v>1886</v>
      </c>
      <c r="C967" s="22" t="s">
        <v>539</v>
      </c>
      <c r="D967" s="13" t="s">
        <v>3574</v>
      </c>
      <c r="E967" s="35">
        <v>4</v>
      </c>
    </row>
    <row r="968" spans="1:5">
      <c r="A968" s="23">
        <v>2017</v>
      </c>
      <c r="B968" s="23" t="s">
        <v>1886</v>
      </c>
      <c r="C968" s="22" t="s">
        <v>539</v>
      </c>
      <c r="D968" s="13" t="s">
        <v>3572</v>
      </c>
      <c r="E968" s="35">
        <v>1</v>
      </c>
    </row>
    <row r="969" spans="1:5">
      <c r="A969" s="23">
        <v>2017</v>
      </c>
      <c r="B969" s="23" t="s">
        <v>1886</v>
      </c>
      <c r="C969" s="22" t="s">
        <v>1512</v>
      </c>
      <c r="D969" s="13" t="s">
        <v>3573</v>
      </c>
      <c r="E969" s="35">
        <v>1</v>
      </c>
    </row>
    <row r="970" spans="1:5">
      <c r="A970" s="23">
        <v>2017</v>
      </c>
      <c r="B970" s="23" t="s">
        <v>1886</v>
      </c>
      <c r="C970" s="22" t="s">
        <v>1512</v>
      </c>
      <c r="D970" s="13" t="s">
        <v>3574</v>
      </c>
      <c r="E970" s="35">
        <v>2</v>
      </c>
    </row>
    <row r="971" spans="1:5">
      <c r="A971" s="23">
        <v>2017</v>
      </c>
      <c r="B971" s="23" t="s">
        <v>1886</v>
      </c>
      <c r="C971" s="22" t="s">
        <v>1507</v>
      </c>
      <c r="D971" s="13" t="s">
        <v>3575</v>
      </c>
      <c r="E971" s="35">
        <v>1</v>
      </c>
    </row>
    <row r="972" spans="1:5">
      <c r="A972" s="23">
        <v>2017</v>
      </c>
      <c r="B972" s="23" t="s">
        <v>1886</v>
      </c>
      <c r="C972" s="22" t="s">
        <v>1513</v>
      </c>
      <c r="D972" s="13" t="s">
        <v>3574</v>
      </c>
      <c r="E972" s="35">
        <v>2</v>
      </c>
    </row>
    <row r="973" spans="1:5">
      <c r="A973" s="23">
        <v>2017</v>
      </c>
      <c r="B973" s="23" t="s">
        <v>1886</v>
      </c>
      <c r="C973" s="22" t="s">
        <v>1513</v>
      </c>
      <c r="D973" s="13" t="s">
        <v>3575</v>
      </c>
      <c r="E973" s="35">
        <v>1</v>
      </c>
    </row>
    <row r="974" spans="1:5">
      <c r="A974" s="23">
        <v>2017</v>
      </c>
      <c r="B974" s="23" t="s">
        <v>1886</v>
      </c>
      <c r="C974" s="22" t="s">
        <v>1702</v>
      </c>
      <c r="D974" s="13" t="s">
        <v>3574</v>
      </c>
      <c r="E974" s="35">
        <v>2</v>
      </c>
    </row>
    <row r="975" spans="1:5">
      <c r="A975" s="23">
        <v>2017</v>
      </c>
      <c r="B975" s="23" t="s">
        <v>514</v>
      </c>
      <c r="C975" s="22" t="s">
        <v>184</v>
      </c>
      <c r="D975" s="13" t="s">
        <v>3573</v>
      </c>
      <c r="E975" s="35">
        <v>20</v>
      </c>
    </row>
    <row r="976" spans="1:5">
      <c r="A976" s="23">
        <v>2017</v>
      </c>
      <c r="B976" s="23" t="s">
        <v>514</v>
      </c>
      <c r="C976" s="22" t="s">
        <v>184</v>
      </c>
      <c r="D976" s="13" t="s">
        <v>3574</v>
      </c>
      <c r="E976" s="35">
        <v>4</v>
      </c>
    </row>
    <row r="977" spans="1:5">
      <c r="A977" s="23">
        <v>2017</v>
      </c>
      <c r="B977" s="23" t="s">
        <v>514</v>
      </c>
      <c r="C977" s="22" t="s">
        <v>184</v>
      </c>
      <c r="D977" s="13" t="s">
        <v>3572</v>
      </c>
      <c r="E977" s="35">
        <v>12</v>
      </c>
    </row>
    <row r="978" spans="1:5">
      <c r="A978" s="23">
        <v>2017</v>
      </c>
      <c r="B978" s="23" t="s">
        <v>514</v>
      </c>
      <c r="C978" s="22" t="s">
        <v>184</v>
      </c>
      <c r="D978" s="13" t="s">
        <v>3575</v>
      </c>
      <c r="E978" s="35">
        <v>1</v>
      </c>
    </row>
    <row r="979" spans="1:5">
      <c r="A979" s="23">
        <v>2017</v>
      </c>
      <c r="B979" s="23" t="s">
        <v>514</v>
      </c>
      <c r="C979" s="22" t="s">
        <v>23</v>
      </c>
      <c r="D979" s="13" t="s">
        <v>3573</v>
      </c>
      <c r="E979" s="35">
        <v>38</v>
      </c>
    </row>
    <row r="980" spans="1:5">
      <c r="A980" s="23">
        <v>2017</v>
      </c>
      <c r="B980" s="23" t="s">
        <v>514</v>
      </c>
      <c r="C980" s="22" t="s">
        <v>23</v>
      </c>
      <c r="D980" s="13" t="s">
        <v>3574</v>
      </c>
      <c r="E980" s="35">
        <v>14</v>
      </c>
    </row>
    <row r="981" spans="1:5">
      <c r="A981" s="23">
        <v>2017</v>
      </c>
      <c r="B981" s="23" t="s">
        <v>514</v>
      </c>
      <c r="C981" s="22" t="s">
        <v>23</v>
      </c>
      <c r="D981" s="13" t="s">
        <v>3572</v>
      </c>
      <c r="E981" s="35">
        <v>6</v>
      </c>
    </row>
    <row r="982" spans="1:5">
      <c r="A982" s="23">
        <v>2017</v>
      </c>
      <c r="B982" s="23" t="s">
        <v>514</v>
      </c>
      <c r="C982" s="22" t="s">
        <v>23</v>
      </c>
      <c r="D982" s="13" t="s">
        <v>3575</v>
      </c>
      <c r="E982" s="35">
        <v>3</v>
      </c>
    </row>
    <row r="983" spans="1:5">
      <c r="A983" s="23">
        <v>2017</v>
      </c>
      <c r="B983" s="23" t="s">
        <v>514</v>
      </c>
      <c r="C983" s="22" t="s">
        <v>185</v>
      </c>
      <c r="D983" s="13" t="s">
        <v>3573</v>
      </c>
      <c r="E983" s="35">
        <v>60</v>
      </c>
    </row>
    <row r="984" spans="1:5">
      <c r="A984" s="23">
        <v>2017</v>
      </c>
      <c r="B984" s="23" t="s">
        <v>514</v>
      </c>
      <c r="C984" s="22" t="s">
        <v>185</v>
      </c>
      <c r="D984" s="13" t="s">
        <v>3574</v>
      </c>
      <c r="E984" s="35">
        <v>18</v>
      </c>
    </row>
    <row r="985" spans="1:5">
      <c r="A985" s="23">
        <v>2017</v>
      </c>
      <c r="B985" s="23" t="s">
        <v>514</v>
      </c>
      <c r="C985" s="22" t="s">
        <v>185</v>
      </c>
      <c r="D985" s="13" t="s">
        <v>3572</v>
      </c>
      <c r="E985" s="35">
        <v>29</v>
      </c>
    </row>
    <row r="986" spans="1:5">
      <c r="A986" s="23">
        <v>2017</v>
      </c>
      <c r="B986" s="23" t="s">
        <v>514</v>
      </c>
      <c r="C986" s="22" t="s">
        <v>185</v>
      </c>
      <c r="D986" s="13" t="s">
        <v>3575</v>
      </c>
      <c r="E986" s="35">
        <v>1</v>
      </c>
    </row>
    <row r="987" spans="1:5">
      <c r="A987" s="23">
        <v>2017</v>
      </c>
      <c r="B987" s="23" t="s">
        <v>514</v>
      </c>
      <c r="C987" s="22" t="s">
        <v>3925</v>
      </c>
      <c r="D987" s="13" t="s">
        <v>3573</v>
      </c>
      <c r="E987" s="35">
        <v>31</v>
      </c>
    </row>
    <row r="988" spans="1:5">
      <c r="A988" s="23">
        <v>2017</v>
      </c>
      <c r="B988" s="23" t="s">
        <v>514</v>
      </c>
      <c r="C988" s="22" t="s">
        <v>3925</v>
      </c>
      <c r="D988" s="13" t="s">
        <v>3574</v>
      </c>
      <c r="E988" s="35">
        <v>34</v>
      </c>
    </row>
    <row r="989" spans="1:5">
      <c r="A989" s="23">
        <v>2017</v>
      </c>
      <c r="B989" s="23" t="s">
        <v>514</v>
      </c>
      <c r="C989" s="22" t="s">
        <v>3925</v>
      </c>
      <c r="D989" s="13" t="s">
        <v>3572</v>
      </c>
      <c r="E989" s="35">
        <v>12</v>
      </c>
    </row>
    <row r="990" spans="1:5">
      <c r="A990" s="23">
        <v>2017</v>
      </c>
      <c r="B990" s="23" t="s">
        <v>514</v>
      </c>
      <c r="C990" s="22" t="s">
        <v>3925</v>
      </c>
      <c r="D990" s="13" t="s">
        <v>3575</v>
      </c>
      <c r="E990" s="35">
        <v>12</v>
      </c>
    </row>
    <row r="991" spans="1:5">
      <c r="A991" s="23">
        <v>2017</v>
      </c>
      <c r="B991" s="23" t="s">
        <v>514</v>
      </c>
      <c r="C991" s="22" t="s">
        <v>8102</v>
      </c>
      <c r="D991" s="13" t="s">
        <v>3573</v>
      </c>
      <c r="E991" s="35">
        <v>3</v>
      </c>
    </row>
    <row r="992" spans="1:5">
      <c r="A992" s="23">
        <v>2017</v>
      </c>
      <c r="B992" s="23" t="s">
        <v>514</v>
      </c>
      <c r="C992" s="22" t="s">
        <v>8102</v>
      </c>
      <c r="D992" s="13" t="s">
        <v>3574</v>
      </c>
      <c r="E992" s="35">
        <v>1</v>
      </c>
    </row>
    <row r="993" spans="1:5">
      <c r="A993" s="23">
        <v>2018</v>
      </c>
      <c r="B993" s="23" t="s">
        <v>1886</v>
      </c>
      <c r="C993" s="22" t="s">
        <v>5</v>
      </c>
      <c r="D993" s="13" t="s">
        <v>3573</v>
      </c>
      <c r="E993" s="35">
        <v>39</v>
      </c>
    </row>
    <row r="994" spans="1:5">
      <c r="A994" s="23">
        <v>2018</v>
      </c>
      <c r="B994" s="23" t="s">
        <v>1886</v>
      </c>
      <c r="C994" s="22" t="s">
        <v>5</v>
      </c>
      <c r="D994" s="13" t="s">
        <v>3574</v>
      </c>
      <c r="E994" s="35">
        <v>11</v>
      </c>
    </row>
    <row r="995" spans="1:5">
      <c r="A995" s="23">
        <v>2018</v>
      </c>
      <c r="B995" s="23" t="s">
        <v>1886</v>
      </c>
      <c r="C995" s="22" t="s">
        <v>5</v>
      </c>
      <c r="D995" s="13" t="s">
        <v>3572</v>
      </c>
      <c r="E995" s="35">
        <v>6</v>
      </c>
    </row>
    <row r="996" spans="1:5">
      <c r="A996" s="23">
        <v>2018</v>
      </c>
      <c r="B996" s="23" t="s">
        <v>1886</v>
      </c>
      <c r="C996" s="22" t="s">
        <v>5</v>
      </c>
      <c r="D996" s="13" t="s">
        <v>3575</v>
      </c>
      <c r="E996" s="35">
        <v>4</v>
      </c>
    </row>
    <row r="997" spans="1:5">
      <c r="A997" s="23">
        <v>2018</v>
      </c>
      <c r="B997" s="23" t="s">
        <v>1886</v>
      </c>
      <c r="C997" s="22" t="s">
        <v>10</v>
      </c>
      <c r="D997" s="13" t="s">
        <v>3573</v>
      </c>
      <c r="E997" s="35">
        <v>35</v>
      </c>
    </row>
    <row r="998" spans="1:5">
      <c r="A998" s="23">
        <v>2018</v>
      </c>
      <c r="B998" s="23" t="s">
        <v>1886</v>
      </c>
      <c r="C998" s="22" t="s">
        <v>10</v>
      </c>
      <c r="D998" s="13" t="s">
        <v>3574</v>
      </c>
      <c r="E998" s="35">
        <v>8</v>
      </c>
    </row>
    <row r="999" spans="1:5">
      <c r="A999" s="23">
        <v>2018</v>
      </c>
      <c r="B999" s="23" t="s">
        <v>1886</v>
      </c>
      <c r="C999" s="22" t="s">
        <v>10</v>
      </c>
      <c r="D999" s="13" t="s">
        <v>3572</v>
      </c>
      <c r="E999" s="35">
        <v>16</v>
      </c>
    </row>
    <row r="1000" spans="1:5">
      <c r="A1000" s="23">
        <v>2018</v>
      </c>
      <c r="B1000" s="23" t="s">
        <v>1886</v>
      </c>
      <c r="C1000" s="22" t="s">
        <v>10</v>
      </c>
      <c r="D1000" s="13" t="s">
        <v>3575</v>
      </c>
      <c r="E1000" s="35">
        <v>1</v>
      </c>
    </row>
    <row r="1001" spans="1:5">
      <c r="A1001" s="23">
        <v>2018</v>
      </c>
      <c r="B1001" s="23" t="s">
        <v>1886</v>
      </c>
      <c r="C1001" s="22" t="s">
        <v>14</v>
      </c>
      <c r="D1001" s="13" t="s">
        <v>3573</v>
      </c>
      <c r="E1001" s="35">
        <v>77</v>
      </c>
    </row>
    <row r="1002" spans="1:5">
      <c r="A1002" s="23">
        <v>2018</v>
      </c>
      <c r="B1002" s="23" t="s">
        <v>1886</v>
      </c>
      <c r="C1002" s="22" t="s">
        <v>14</v>
      </c>
      <c r="D1002" s="13" t="s">
        <v>3574</v>
      </c>
      <c r="E1002" s="35">
        <v>51</v>
      </c>
    </row>
    <row r="1003" spans="1:5">
      <c r="A1003" s="23">
        <v>2018</v>
      </c>
      <c r="B1003" s="23" t="s">
        <v>1886</v>
      </c>
      <c r="C1003" s="22" t="s">
        <v>14</v>
      </c>
      <c r="D1003" s="13" t="s">
        <v>3572</v>
      </c>
      <c r="E1003" s="35">
        <v>5</v>
      </c>
    </row>
    <row r="1004" spans="1:5">
      <c r="A1004" s="23">
        <v>2018</v>
      </c>
      <c r="B1004" s="23" t="s">
        <v>1886</v>
      </c>
      <c r="C1004" s="22" t="s">
        <v>14</v>
      </c>
      <c r="D1004" s="13" t="s">
        <v>3575</v>
      </c>
      <c r="E1004" s="35">
        <v>20</v>
      </c>
    </row>
    <row r="1005" spans="1:5">
      <c r="A1005" s="23">
        <v>2018</v>
      </c>
      <c r="B1005" s="23" t="s">
        <v>1886</v>
      </c>
      <c r="C1005" s="22" t="s">
        <v>23</v>
      </c>
      <c r="D1005" s="13" t="s">
        <v>3573</v>
      </c>
      <c r="E1005" s="35">
        <v>46</v>
      </c>
    </row>
    <row r="1006" spans="1:5">
      <c r="A1006" s="23">
        <v>2018</v>
      </c>
      <c r="B1006" s="23" t="s">
        <v>1886</v>
      </c>
      <c r="C1006" s="22" t="s">
        <v>23</v>
      </c>
      <c r="D1006" s="13" t="s">
        <v>3574</v>
      </c>
      <c r="E1006" s="35">
        <v>16</v>
      </c>
    </row>
    <row r="1007" spans="1:5">
      <c r="A1007" s="23">
        <v>2018</v>
      </c>
      <c r="B1007" s="23" t="s">
        <v>1886</v>
      </c>
      <c r="C1007" s="22" t="s">
        <v>23</v>
      </c>
      <c r="D1007" s="13" t="s">
        <v>3572</v>
      </c>
      <c r="E1007" s="35">
        <v>1</v>
      </c>
    </row>
    <row r="1008" spans="1:5">
      <c r="A1008" s="23">
        <v>2018</v>
      </c>
      <c r="B1008" s="23" t="s">
        <v>1886</v>
      </c>
      <c r="C1008" s="22" t="s">
        <v>23</v>
      </c>
      <c r="D1008" s="13" t="s">
        <v>3575</v>
      </c>
      <c r="E1008" s="35">
        <v>7</v>
      </c>
    </row>
    <row r="1009" spans="1:5">
      <c r="A1009" s="23">
        <v>2018</v>
      </c>
      <c r="B1009" s="23" t="s">
        <v>1886</v>
      </c>
      <c r="C1009" s="22" t="s">
        <v>41</v>
      </c>
      <c r="D1009" s="13" t="s">
        <v>3573</v>
      </c>
      <c r="E1009" s="35">
        <v>19</v>
      </c>
    </row>
    <row r="1010" spans="1:5">
      <c r="A1010" s="23">
        <v>2018</v>
      </c>
      <c r="B1010" s="23" t="s">
        <v>1886</v>
      </c>
      <c r="C1010" s="22" t="s">
        <v>41</v>
      </c>
      <c r="D1010" s="13" t="s">
        <v>3574</v>
      </c>
      <c r="E1010" s="35">
        <v>12</v>
      </c>
    </row>
    <row r="1011" spans="1:5">
      <c r="A1011" s="23">
        <v>2018</v>
      </c>
      <c r="B1011" s="23" t="s">
        <v>1886</v>
      </c>
      <c r="C1011" s="22" t="s">
        <v>41</v>
      </c>
      <c r="D1011" s="13" t="s">
        <v>3572</v>
      </c>
      <c r="E1011" s="35">
        <v>12</v>
      </c>
    </row>
    <row r="1012" spans="1:5">
      <c r="A1012" s="23">
        <v>2018</v>
      </c>
      <c r="B1012" s="23" t="s">
        <v>1886</v>
      </c>
      <c r="C1012" s="22" t="s">
        <v>41</v>
      </c>
      <c r="D1012" s="13" t="s">
        <v>3575</v>
      </c>
      <c r="E1012" s="35">
        <v>4</v>
      </c>
    </row>
    <row r="1013" spans="1:5">
      <c r="A1013" s="23">
        <v>2018</v>
      </c>
      <c r="B1013" s="23" t="s">
        <v>1886</v>
      </c>
      <c r="C1013" s="22" t="s">
        <v>60</v>
      </c>
      <c r="D1013" s="13" t="s">
        <v>3573</v>
      </c>
      <c r="E1013" s="35">
        <v>17</v>
      </c>
    </row>
    <row r="1014" spans="1:5">
      <c r="A1014" s="23">
        <v>2018</v>
      </c>
      <c r="B1014" s="23" t="s">
        <v>1886</v>
      </c>
      <c r="C1014" s="22" t="s">
        <v>60</v>
      </c>
      <c r="D1014" s="13" t="s">
        <v>3574</v>
      </c>
      <c r="E1014" s="35">
        <v>8</v>
      </c>
    </row>
    <row r="1015" spans="1:5">
      <c r="A1015" s="23">
        <v>2018</v>
      </c>
      <c r="B1015" s="23" t="s">
        <v>1886</v>
      </c>
      <c r="C1015" s="22" t="s">
        <v>60</v>
      </c>
      <c r="D1015" s="13" t="s">
        <v>3572</v>
      </c>
      <c r="E1015" s="35">
        <v>7</v>
      </c>
    </row>
    <row r="1016" spans="1:5">
      <c r="A1016" s="23">
        <v>2018</v>
      </c>
      <c r="B1016" s="23" t="s">
        <v>1886</v>
      </c>
      <c r="C1016" s="22" t="s">
        <v>60</v>
      </c>
      <c r="D1016" s="13" t="s">
        <v>3575</v>
      </c>
      <c r="E1016" s="35">
        <v>2</v>
      </c>
    </row>
    <row r="1017" spans="1:5">
      <c r="A1017" s="23">
        <v>2018</v>
      </c>
      <c r="B1017" s="23" t="s">
        <v>1886</v>
      </c>
      <c r="C1017" s="22" t="s">
        <v>70</v>
      </c>
      <c r="D1017" s="13" t="s">
        <v>3573</v>
      </c>
      <c r="E1017" s="35">
        <v>23</v>
      </c>
    </row>
    <row r="1018" spans="1:5">
      <c r="A1018" s="23">
        <v>2018</v>
      </c>
      <c r="B1018" s="23" t="s">
        <v>1886</v>
      </c>
      <c r="C1018" s="22" t="s">
        <v>70</v>
      </c>
      <c r="D1018" s="13" t="s">
        <v>3574</v>
      </c>
      <c r="E1018" s="35">
        <v>16</v>
      </c>
    </row>
    <row r="1019" spans="1:5">
      <c r="A1019" s="23">
        <v>2018</v>
      </c>
      <c r="B1019" s="23" t="s">
        <v>1886</v>
      </c>
      <c r="C1019" s="22" t="s">
        <v>70</v>
      </c>
      <c r="D1019" s="13" t="s">
        <v>3572</v>
      </c>
      <c r="E1019" s="35">
        <v>1</v>
      </c>
    </row>
    <row r="1020" spans="1:5">
      <c r="A1020" s="23">
        <v>2018</v>
      </c>
      <c r="B1020" s="23" t="s">
        <v>1886</v>
      </c>
      <c r="C1020" s="22" t="s">
        <v>70</v>
      </c>
      <c r="D1020" s="13" t="s">
        <v>3575</v>
      </c>
      <c r="E1020" s="35">
        <v>10</v>
      </c>
    </row>
    <row r="1021" spans="1:5">
      <c r="A1021" s="23">
        <v>2018</v>
      </c>
      <c r="B1021" s="23" t="s">
        <v>1886</v>
      </c>
      <c r="C1021" s="22" t="s">
        <v>76</v>
      </c>
      <c r="D1021" s="13" t="s">
        <v>3573</v>
      </c>
      <c r="E1021" s="35">
        <v>36</v>
      </c>
    </row>
    <row r="1022" spans="1:5">
      <c r="A1022" s="23">
        <v>2018</v>
      </c>
      <c r="B1022" s="23" t="s">
        <v>1886</v>
      </c>
      <c r="C1022" s="22" t="s">
        <v>76</v>
      </c>
      <c r="D1022" s="13" t="s">
        <v>3574</v>
      </c>
      <c r="E1022" s="35">
        <v>6</v>
      </c>
    </row>
    <row r="1023" spans="1:5">
      <c r="A1023" s="23">
        <v>2018</v>
      </c>
      <c r="B1023" s="23" t="s">
        <v>1886</v>
      </c>
      <c r="C1023" s="22" t="s">
        <v>76</v>
      </c>
      <c r="D1023" s="13" t="s">
        <v>3572</v>
      </c>
      <c r="E1023" s="35">
        <v>15</v>
      </c>
    </row>
    <row r="1024" spans="1:5">
      <c r="A1024" s="23">
        <v>2018</v>
      </c>
      <c r="B1024" s="23" t="s">
        <v>1886</v>
      </c>
      <c r="C1024" s="22" t="s">
        <v>76</v>
      </c>
      <c r="D1024" s="13" t="s">
        <v>3575</v>
      </c>
      <c r="E1024" s="35">
        <v>1</v>
      </c>
    </row>
    <row r="1025" spans="1:5">
      <c r="A1025" s="23">
        <v>2018</v>
      </c>
      <c r="B1025" s="23" t="s">
        <v>1886</v>
      </c>
      <c r="C1025" s="22" t="s">
        <v>83</v>
      </c>
      <c r="D1025" s="13" t="s">
        <v>3573</v>
      </c>
      <c r="E1025" s="35">
        <v>3</v>
      </c>
    </row>
    <row r="1026" spans="1:5">
      <c r="A1026" s="23">
        <v>2018</v>
      </c>
      <c r="B1026" s="23" t="s">
        <v>1886</v>
      </c>
      <c r="C1026" s="22" t="s">
        <v>86</v>
      </c>
      <c r="D1026" s="13" t="s">
        <v>3573</v>
      </c>
      <c r="E1026" s="35">
        <v>19</v>
      </c>
    </row>
    <row r="1027" spans="1:5">
      <c r="A1027" s="23">
        <v>2018</v>
      </c>
      <c r="B1027" s="23" t="s">
        <v>1886</v>
      </c>
      <c r="C1027" s="22" t="s">
        <v>86</v>
      </c>
      <c r="D1027" s="13" t="s">
        <v>3574</v>
      </c>
      <c r="E1027" s="35">
        <v>3</v>
      </c>
    </row>
    <row r="1028" spans="1:5">
      <c r="A1028" s="23">
        <v>2018</v>
      </c>
      <c r="B1028" s="23" t="s">
        <v>1886</v>
      </c>
      <c r="C1028" s="22" t="s">
        <v>86</v>
      </c>
      <c r="D1028" s="13" t="s">
        <v>3572</v>
      </c>
      <c r="E1028" s="35">
        <v>5</v>
      </c>
    </row>
    <row r="1029" spans="1:5">
      <c r="A1029" s="23">
        <v>2018</v>
      </c>
      <c r="B1029" s="23" t="s">
        <v>1886</v>
      </c>
      <c r="C1029" s="22" t="s">
        <v>86</v>
      </c>
      <c r="D1029" s="13" t="s">
        <v>3575</v>
      </c>
      <c r="E1029" s="35">
        <v>2</v>
      </c>
    </row>
    <row r="1030" spans="1:5">
      <c r="A1030" s="23">
        <v>2018</v>
      </c>
      <c r="B1030" s="23" t="s">
        <v>1886</v>
      </c>
      <c r="C1030" s="22" t="s">
        <v>89</v>
      </c>
      <c r="D1030" s="13" t="s">
        <v>3573</v>
      </c>
      <c r="E1030" s="35">
        <v>10</v>
      </c>
    </row>
    <row r="1031" spans="1:5">
      <c r="A1031" s="23">
        <v>2018</v>
      </c>
      <c r="B1031" s="23" t="s">
        <v>1886</v>
      </c>
      <c r="C1031" s="22" t="s">
        <v>89</v>
      </c>
      <c r="D1031" s="13" t="s">
        <v>3574</v>
      </c>
      <c r="E1031" s="35">
        <v>2</v>
      </c>
    </row>
    <row r="1032" spans="1:5">
      <c r="A1032" s="23">
        <v>2018</v>
      </c>
      <c r="B1032" s="23" t="s">
        <v>1886</v>
      </c>
      <c r="C1032" s="22" t="s">
        <v>89</v>
      </c>
      <c r="D1032" s="13" t="s">
        <v>3572</v>
      </c>
      <c r="E1032" s="35">
        <v>10</v>
      </c>
    </row>
    <row r="1033" spans="1:5">
      <c r="A1033" s="23">
        <v>2018</v>
      </c>
      <c r="B1033" s="23" t="s">
        <v>1886</v>
      </c>
      <c r="C1033" s="22" t="s">
        <v>89</v>
      </c>
      <c r="D1033" s="13" t="s">
        <v>3575</v>
      </c>
      <c r="E1033" s="35">
        <v>1</v>
      </c>
    </row>
    <row r="1034" spans="1:5">
      <c r="A1034" s="23">
        <v>2018</v>
      </c>
      <c r="B1034" s="23" t="s">
        <v>1886</v>
      </c>
      <c r="C1034" s="22" t="s">
        <v>94</v>
      </c>
      <c r="D1034" s="13" t="s">
        <v>3573</v>
      </c>
      <c r="E1034" s="35">
        <v>13</v>
      </c>
    </row>
    <row r="1035" spans="1:5">
      <c r="A1035" s="23">
        <v>2018</v>
      </c>
      <c r="B1035" s="23" t="s">
        <v>1886</v>
      </c>
      <c r="C1035" s="22" t="s">
        <v>94</v>
      </c>
      <c r="D1035" s="13" t="s">
        <v>3574</v>
      </c>
      <c r="E1035" s="35">
        <v>11</v>
      </c>
    </row>
    <row r="1036" spans="1:5">
      <c r="A1036" s="23">
        <v>2018</v>
      </c>
      <c r="B1036" s="23" t="s">
        <v>1886</v>
      </c>
      <c r="C1036" s="22" t="s">
        <v>94</v>
      </c>
      <c r="D1036" s="13" t="s">
        <v>3572</v>
      </c>
      <c r="E1036" s="35">
        <v>2</v>
      </c>
    </row>
    <row r="1037" spans="1:5">
      <c r="A1037" s="23">
        <v>2018</v>
      </c>
      <c r="B1037" s="23" t="s">
        <v>1886</v>
      </c>
      <c r="C1037" s="22" t="s">
        <v>94</v>
      </c>
      <c r="D1037" s="13" t="s">
        <v>3575</v>
      </c>
      <c r="E1037" s="35">
        <v>3</v>
      </c>
    </row>
    <row r="1038" spans="1:5">
      <c r="A1038" s="23">
        <v>2018</v>
      </c>
      <c r="B1038" s="23" t="s">
        <v>1886</v>
      </c>
      <c r="C1038" s="22" t="s">
        <v>100</v>
      </c>
      <c r="D1038" s="13" t="s">
        <v>3573</v>
      </c>
      <c r="E1038" s="35">
        <v>9</v>
      </c>
    </row>
    <row r="1039" spans="1:5">
      <c r="A1039" s="23">
        <v>2018</v>
      </c>
      <c r="B1039" s="23" t="s">
        <v>1886</v>
      </c>
      <c r="C1039" s="22" t="s">
        <v>100</v>
      </c>
      <c r="D1039" s="13" t="s">
        <v>3574</v>
      </c>
      <c r="E1039" s="35">
        <v>6</v>
      </c>
    </row>
    <row r="1040" spans="1:5">
      <c r="A1040" s="23">
        <v>2018</v>
      </c>
      <c r="B1040" s="23" t="s">
        <v>1886</v>
      </c>
      <c r="C1040" s="22" t="s">
        <v>100</v>
      </c>
      <c r="D1040" s="13" t="s">
        <v>3572</v>
      </c>
      <c r="E1040" s="35">
        <v>1</v>
      </c>
    </row>
    <row r="1041" spans="1:5">
      <c r="A1041" s="23">
        <v>2018</v>
      </c>
      <c r="B1041" s="23" t="s">
        <v>1886</v>
      </c>
      <c r="C1041" s="22" t="s">
        <v>100</v>
      </c>
      <c r="D1041" s="13" t="s">
        <v>3575</v>
      </c>
      <c r="E1041" s="35">
        <v>7</v>
      </c>
    </row>
    <row r="1042" spans="1:5">
      <c r="A1042" s="23">
        <v>2018</v>
      </c>
      <c r="B1042" s="23" t="s">
        <v>1886</v>
      </c>
      <c r="C1042" s="22" t="s">
        <v>104</v>
      </c>
      <c r="D1042" s="13" t="s">
        <v>3573</v>
      </c>
      <c r="E1042" s="35">
        <v>47</v>
      </c>
    </row>
    <row r="1043" spans="1:5">
      <c r="A1043" s="23">
        <v>2018</v>
      </c>
      <c r="B1043" s="23" t="s">
        <v>1886</v>
      </c>
      <c r="C1043" s="22" t="s">
        <v>104</v>
      </c>
      <c r="D1043" s="13" t="s">
        <v>3574</v>
      </c>
      <c r="E1043" s="35">
        <v>31</v>
      </c>
    </row>
    <row r="1044" spans="1:5">
      <c r="A1044" s="23">
        <v>2018</v>
      </c>
      <c r="B1044" s="23" t="s">
        <v>1886</v>
      </c>
      <c r="C1044" s="22" t="s">
        <v>104</v>
      </c>
      <c r="D1044" s="13" t="s">
        <v>3572</v>
      </c>
      <c r="E1044" s="35">
        <v>2</v>
      </c>
    </row>
    <row r="1045" spans="1:5">
      <c r="A1045" s="23">
        <v>2018</v>
      </c>
      <c r="B1045" s="23" t="s">
        <v>1886</v>
      </c>
      <c r="C1045" s="22" t="s">
        <v>104</v>
      </c>
      <c r="D1045" s="13" t="s">
        <v>3575</v>
      </c>
      <c r="E1045" s="35">
        <v>15</v>
      </c>
    </row>
    <row r="1046" spans="1:5">
      <c r="A1046" s="23">
        <v>2018</v>
      </c>
      <c r="B1046" s="23" t="s">
        <v>1886</v>
      </c>
      <c r="C1046" s="22" t="s">
        <v>120</v>
      </c>
      <c r="D1046" s="13" t="s">
        <v>3573</v>
      </c>
      <c r="E1046" s="35">
        <v>114</v>
      </c>
    </row>
    <row r="1047" spans="1:5">
      <c r="A1047" s="23">
        <v>2018</v>
      </c>
      <c r="B1047" s="23" t="s">
        <v>1886</v>
      </c>
      <c r="C1047" s="22" t="s">
        <v>120</v>
      </c>
      <c r="D1047" s="13" t="s">
        <v>3574</v>
      </c>
      <c r="E1047" s="35">
        <v>36</v>
      </c>
    </row>
    <row r="1048" spans="1:5">
      <c r="A1048" s="23">
        <v>2018</v>
      </c>
      <c r="B1048" s="23" t="s">
        <v>1886</v>
      </c>
      <c r="C1048" s="22" t="s">
        <v>120</v>
      </c>
      <c r="D1048" s="13" t="s">
        <v>3572</v>
      </c>
      <c r="E1048" s="35">
        <v>65</v>
      </c>
    </row>
    <row r="1049" spans="1:5">
      <c r="A1049" s="23">
        <v>2018</v>
      </c>
      <c r="B1049" s="23" t="s">
        <v>1886</v>
      </c>
      <c r="C1049" s="22" t="s">
        <v>120</v>
      </c>
      <c r="D1049" s="13" t="s">
        <v>3575</v>
      </c>
      <c r="E1049" s="35">
        <v>22</v>
      </c>
    </row>
    <row r="1050" spans="1:5">
      <c r="A1050" s="23">
        <v>2018</v>
      </c>
      <c r="B1050" s="23" t="s">
        <v>1886</v>
      </c>
      <c r="C1050" s="22" t="s">
        <v>156</v>
      </c>
      <c r="D1050" s="13" t="s">
        <v>3573</v>
      </c>
      <c r="E1050" s="35">
        <v>84</v>
      </c>
    </row>
    <row r="1051" spans="1:5">
      <c r="A1051" s="23">
        <v>2018</v>
      </c>
      <c r="B1051" s="23" t="s">
        <v>1886</v>
      </c>
      <c r="C1051" s="22" t="s">
        <v>156</v>
      </c>
      <c r="D1051" s="13" t="s">
        <v>3574</v>
      </c>
      <c r="E1051" s="35">
        <v>11</v>
      </c>
    </row>
    <row r="1052" spans="1:5">
      <c r="A1052" s="23">
        <v>2018</v>
      </c>
      <c r="B1052" s="23" t="s">
        <v>1886</v>
      </c>
      <c r="C1052" s="22" t="s">
        <v>156</v>
      </c>
      <c r="D1052" s="13" t="s">
        <v>3572</v>
      </c>
      <c r="E1052" s="35">
        <v>73</v>
      </c>
    </row>
    <row r="1053" spans="1:5">
      <c r="A1053" s="23">
        <v>2018</v>
      </c>
      <c r="B1053" s="23" t="s">
        <v>1886</v>
      </c>
      <c r="C1053" s="22" t="s">
        <v>156</v>
      </c>
      <c r="D1053" s="13" t="s">
        <v>3575</v>
      </c>
      <c r="E1053" s="35">
        <v>2</v>
      </c>
    </row>
    <row r="1054" spans="1:5">
      <c r="A1054" s="23">
        <v>2018</v>
      </c>
      <c r="B1054" s="23" t="s">
        <v>1886</v>
      </c>
      <c r="C1054" s="22" t="s">
        <v>164</v>
      </c>
      <c r="D1054" s="13" t="s">
        <v>3573</v>
      </c>
      <c r="E1054" s="35">
        <v>24</v>
      </c>
    </row>
    <row r="1055" spans="1:5">
      <c r="A1055" s="23">
        <v>2018</v>
      </c>
      <c r="B1055" s="23" t="s">
        <v>1886</v>
      </c>
      <c r="C1055" s="22" t="s">
        <v>164</v>
      </c>
      <c r="D1055" s="13" t="s">
        <v>3574</v>
      </c>
      <c r="E1055" s="35">
        <v>4</v>
      </c>
    </row>
    <row r="1056" spans="1:5">
      <c r="A1056" s="23">
        <v>2018</v>
      </c>
      <c r="B1056" s="23" t="s">
        <v>1886</v>
      </c>
      <c r="C1056" s="22" t="s">
        <v>164</v>
      </c>
      <c r="D1056" s="13" t="s">
        <v>3575</v>
      </c>
      <c r="E1056" s="35">
        <v>5</v>
      </c>
    </row>
    <row r="1057" spans="1:5">
      <c r="A1057" s="23">
        <v>2018</v>
      </c>
      <c r="B1057" s="23" t="s">
        <v>1886</v>
      </c>
      <c r="C1057" s="22" t="s">
        <v>167</v>
      </c>
      <c r="D1057" s="13" t="s">
        <v>3573</v>
      </c>
      <c r="E1057" s="35">
        <v>33</v>
      </c>
    </row>
    <row r="1058" spans="1:5">
      <c r="A1058" s="23">
        <v>2018</v>
      </c>
      <c r="B1058" s="23" t="s">
        <v>1886</v>
      </c>
      <c r="C1058" s="22" t="s">
        <v>167</v>
      </c>
      <c r="D1058" s="13" t="s">
        <v>3574</v>
      </c>
      <c r="E1058" s="35">
        <v>15</v>
      </c>
    </row>
    <row r="1059" spans="1:5">
      <c r="A1059" s="23">
        <v>2018</v>
      </c>
      <c r="B1059" s="23" t="s">
        <v>1886</v>
      </c>
      <c r="C1059" s="22" t="s">
        <v>167</v>
      </c>
      <c r="D1059" s="13" t="s">
        <v>3572</v>
      </c>
      <c r="E1059" s="35">
        <v>9</v>
      </c>
    </row>
    <row r="1060" spans="1:5">
      <c r="A1060" s="23">
        <v>2018</v>
      </c>
      <c r="B1060" s="23" t="s">
        <v>1886</v>
      </c>
      <c r="C1060" s="22" t="s">
        <v>167</v>
      </c>
      <c r="D1060" s="13" t="s">
        <v>3575</v>
      </c>
      <c r="E1060" s="35">
        <v>7</v>
      </c>
    </row>
    <row r="1061" spans="1:5">
      <c r="A1061" s="23">
        <v>2018</v>
      </c>
      <c r="B1061" s="23" t="s">
        <v>1886</v>
      </c>
      <c r="C1061" s="22" t="s">
        <v>1511</v>
      </c>
      <c r="D1061" s="13" t="s">
        <v>3573</v>
      </c>
      <c r="E1061" s="35">
        <v>1</v>
      </c>
    </row>
    <row r="1062" spans="1:5">
      <c r="A1062" s="23">
        <v>2018</v>
      </c>
      <c r="B1062" s="23" t="s">
        <v>1886</v>
      </c>
      <c r="C1062" s="22" t="s">
        <v>1511</v>
      </c>
      <c r="D1062" s="13" t="s">
        <v>3575</v>
      </c>
      <c r="E1062" s="35">
        <v>1</v>
      </c>
    </row>
    <row r="1063" spans="1:5">
      <c r="A1063" s="23">
        <v>2018</v>
      </c>
      <c r="B1063" s="23" t="s">
        <v>1886</v>
      </c>
      <c r="C1063" s="22" t="s">
        <v>1512</v>
      </c>
      <c r="D1063" s="13" t="s">
        <v>3573</v>
      </c>
      <c r="E1063" s="35">
        <v>1</v>
      </c>
    </row>
    <row r="1064" spans="1:5">
      <c r="A1064" s="23">
        <v>2018</v>
      </c>
      <c r="B1064" s="23" t="s">
        <v>1886</v>
      </c>
      <c r="C1064" s="22" t="s">
        <v>1512</v>
      </c>
      <c r="D1064" s="13" t="s">
        <v>3574</v>
      </c>
      <c r="E1064" s="35">
        <v>2</v>
      </c>
    </row>
    <row r="1065" spans="1:5">
      <c r="A1065" s="23">
        <v>2018</v>
      </c>
      <c r="B1065" s="23" t="s">
        <v>1886</v>
      </c>
      <c r="C1065" s="22" t="s">
        <v>1512</v>
      </c>
      <c r="D1065" s="13" t="s">
        <v>3575</v>
      </c>
      <c r="E1065" s="35">
        <v>1</v>
      </c>
    </row>
    <row r="1066" spans="1:5">
      <c r="A1066" s="23">
        <v>2018</v>
      </c>
      <c r="B1066" s="23" t="s">
        <v>1886</v>
      </c>
      <c r="C1066" s="22" t="s">
        <v>1507</v>
      </c>
      <c r="D1066" s="13" t="s">
        <v>3575</v>
      </c>
      <c r="E1066" s="35">
        <v>1</v>
      </c>
    </row>
    <row r="1067" spans="1:5">
      <c r="A1067" s="23">
        <v>2018</v>
      </c>
      <c r="B1067" s="23" t="s">
        <v>1886</v>
      </c>
      <c r="C1067" s="22" t="s">
        <v>1513</v>
      </c>
      <c r="D1067" s="13" t="s">
        <v>3573</v>
      </c>
      <c r="E1067" s="35">
        <v>13</v>
      </c>
    </row>
    <row r="1068" spans="1:5">
      <c r="A1068" s="23">
        <v>2018</v>
      </c>
      <c r="B1068" s="23" t="s">
        <v>1886</v>
      </c>
      <c r="C1068" s="22" t="s">
        <v>1513</v>
      </c>
      <c r="D1068" s="13" t="s">
        <v>3574</v>
      </c>
      <c r="E1068" s="35">
        <v>10</v>
      </c>
    </row>
    <row r="1069" spans="1:5">
      <c r="A1069" s="23">
        <v>2018</v>
      </c>
      <c r="B1069" s="23" t="s">
        <v>1886</v>
      </c>
      <c r="C1069" s="22" t="s">
        <v>1513</v>
      </c>
      <c r="D1069" s="13" t="s">
        <v>3572</v>
      </c>
      <c r="E1069" s="35">
        <v>6</v>
      </c>
    </row>
    <row r="1070" spans="1:5">
      <c r="A1070" s="23">
        <v>2018</v>
      </c>
      <c r="B1070" s="23" t="s">
        <v>1886</v>
      </c>
      <c r="C1070" s="22" t="s">
        <v>1513</v>
      </c>
      <c r="D1070" s="13" t="s">
        <v>3575</v>
      </c>
      <c r="E1070" s="35">
        <v>5</v>
      </c>
    </row>
    <row r="1071" spans="1:5">
      <c r="A1071" s="23">
        <v>2018</v>
      </c>
      <c r="B1071" s="23" t="s">
        <v>1886</v>
      </c>
      <c r="C1071" s="22" t="s">
        <v>1702</v>
      </c>
      <c r="D1071" s="13" t="s">
        <v>3574</v>
      </c>
      <c r="E1071" s="35">
        <v>2</v>
      </c>
    </row>
    <row r="1072" spans="1:5">
      <c r="A1072" s="23">
        <v>2018</v>
      </c>
      <c r="B1072" s="23" t="s">
        <v>514</v>
      </c>
      <c r="C1072" s="22" t="s">
        <v>184</v>
      </c>
      <c r="D1072" s="13" t="s">
        <v>3573</v>
      </c>
      <c r="E1072" s="35">
        <v>29</v>
      </c>
    </row>
    <row r="1073" spans="1:5">
      <c r="A1073" s="23">
        <v>2018</v>
      </c>
      <c r="B1073" s="23" t="s">
        <v>514</v>
      </c>
      <c r="C1073" s="22" t="s">
        <v>184</v>
      </c>
      <c r="D1073" s="13" t="s">
        <v>3574</v>
      </c>
      <c r="E1073" s="35">
        <v>5</v>
      </c>
    </row>
    <row r="1074" spans="1:5">
      <c r="A1074" s="23">
        <v>2018</v>
      </c>
      <c r="B1074" s="23" t="s">
        <v>514</v>
      </c>
      <c r="C1074" s="22" t="s">
        <v>184</v>
      </c>
      <c r="D1074" s="13" t="s">
        <v>3572</v>
      </c>
      <c r="E1074" s="35">
        <v>31</v>
      </c>
    </row>
    <row r="1075" spans="1:5">
      <c r="A1075" s="23">
        <v>2018</v>
      </c>
      <c r="B1075" s="23" t="s">
        <v>514</v>
      </c>
      <c r="C1075" s="22" t="s">
        <v>184</v>
      </c>
      <c r="D1075" s="13" t="s">
        <v>3575</v>
      </c>
      <c r="E1075" s="35">
        <v>1</v>
      </c>
    </row>
    <row r="1076" spans="1:5">
      <c r="A1076" s="23">
        <v>2018</v>
      </c>
      <c r="B1076" s="23" t="s">
        <v>514</v>
      </c>
      <c r="C1076" s="22" t="s">
        <v>23</v>
      </c>
      <c r="D1076" s="13" t="s">
        <v>3573</v>
      </c>
      <c r="E1076" s="35">
        <v>32</v>
      </c>
    </row>
    <row r="1077" spans="1:5">
      <c r="A1077" s="23">
        <v>2018</v>
      </c>
      <c r="B1077" s="23" t="s">
        <v>514</v>
      </c>
      <c r="C1077" s="22" t="s">
        <v>23</v>
      </c>
      <c r="D1077" s="13" t="s">
        <v>3574</v>
      </c>
      <c r="E1077" s="35">
        <v>17</v>
      </c>
    </row>
    <row r="1078" spans="1:5">
      <c r="A1078" s="23">
        <v>2018</v>
      </c>
      <c r="B1078" s="23" t="s">
        <v>514</v>
      </c>
      <c r="C1078" s="22" t="s">
        <v>23</v>
      </c>
      <c r="D1078" s="13" t="s">
        <v>3572</v>
      </c>
      <c r="E1078" s="35">
        <v>7</v>
      </c>
    </row>
    <row r="1079" spans="1:5">
      <c r="A1079" s="23">
        <v>2018</v>
      </c>
      <c r="B1079" s="23" t="s">
        <v>514</v>
      </c>
      <c r="C1079" s="22" t="s">
        <v>23</v>
      </c>
      <c r="D1079" s="13" t="s">
        <v>3575</v>
      </c>
      <c r="E1079" s="35">
        <v>3</v>
      </c>
    </row>
    <row r="1080" spans="1:5">
      <c r="A1080" s="23">
        <v>2018</v>
      </c>
      <c r="B1080" s="23" t="s">
        <v>514</v>
      </c>
      <c r="C1080" s="22" t="s">
        <v>185</v>
      </c>
      <c r="D1080" s="13" t="s">
        <v>3573</v>
      </c>
      <c r="E1080" s="35">
        <v>70</v>
      </c>
    </row>
    <row r="1081" spans="1:5">
      <c r="A1081" s="23">
        <v>2018</v>
      </c>
      <c r="B1081" s="23" t="s">
        <v>514</v>
      </c>
      <c r="C1081" s="22" t="s">
        <v>185</v>
      </c>
      <c r="D1081" s="13" t="s">
        <v>3574</v>
      </c>
      <c r="E1081" s="35">
        <v>20</v>
      </c>
    </row>
    <row r="1082" spans="1:5">
      <c r="A1082" s="23">
        <v>2018</v>
      </c>
      <c r="B1082" s="23" t="s">
        <v>514</v>
      </c>
      <c r="C1082" s="22" t="s">
        <v>185</v>
      </c>
      <c r="D1082" s="13" t="s">
        <v>3572</v>
      </c>
      <c r="E1082" s="35">
        <v>29</v>
      </c>
    </row>
    <row r="1083" spans="1:5">
      <c r="A1083" s="23">
        <v>2018</v>
      </c>
      <c r="B1083" s="23" t="s">
        <v>514</v>
      </c>
      <c r="C1083" s="22" t="s">
        <v>185</v>
      </c>
      <c r="D1083" s="13" t="s">
        <v>3575</v>
      </c>
      <c r="E1083" s="35">
        <v>1</v>
      </c>
    </row>
    <row r="1084" spans="1:5">
      <c r="A1084" s="23">
        <v>2018</v>
      </c>
      <c r="B1084" s="23" t="s">
        <v>514</v>
      </c>
      <c r="C1084" s="22" t="s">
        <v>3925</v>
      </c>
      <c r="D1084" s="13" t="s">
        <v>3573</v>
      </c>
      <c r="E1084" s="35">
        <v>32</v>
      </c>
    </row>
    <row r="1085" spans="1:5">
      <c r="A1085" s="23">
        <v>2018</v>
      </c>
      <c r="B1085" s="23" t="s">
        <v>514</v>
      </c>
      <c r="C1085" s="22" t="s">
        <v>3925</v>
      </c>
      <c r="D1085" s="13" t="s">
        <v>3574</v>
      </c>
      <c r="E1085" s="35">
        <v>34</v>
      </c>
    </row>
    <row r="1086" spans="1:5">
      <c r="A1086" s="23">
        <v>2018</v>
      </c>
      <c r="B1086" s="23" t="s">
        <v>514</v>
      </c>
      <c r="C1086" s="22" t="s">
        <v>3925</v>
      </c>
      <c r="D1086" s="13" t="s">
        <v>3572</v>
      </c>
      <c r="E1086" s="35">
        <v>12</v>
      </c>
    </row>
    <row r="1087" spans="1:5">
      <c r="A1087" s="23">
        <v>2018</v>
      </c>
      <c r="B1087" s="23" t="s">
        <v>514</v>
      </c>
      <c r="C1087" s="22" t="s">
        <v>3925</v>
      </c>
      <c r="D1087" s="13" t="s">
        <v>3575</v>
      </c>
      <c r="E1087" s="35">
        <v>14</v>
      </c>
    </row>
    <row r="1088" spans="1:5">
      <c r="A1088" s="23">
        <v>2018</v>
      </c>
      <c r="B1088" s="23" t="s">
        <v>514</v>
      </c>
      <c r="C1088" s="22" t="s">
        <v>8102</v>
      </c>
      <c r="D1088" s="13" t="s">
        <v>3573</v>
      </c>
      <c r="E1088" s="35">
        <v>2</v>
      </c>
    </row>
    <row r="1089" spans="1:5">
      <c r="A1089" s="23">
        <v>2018</v>
      </c>
      <c r="B1089" s="23" t="s">
        <v>514</v>
      </c>
      <c r="C1089" s="22" t="s">
        <v>8102</v>
      </c>
      <c r="D1089" s="13" t="s">
        <v>3574</v>
      </c>
      <c r="E1089" s="35">
        <v>2</v>
      </c>
    </row>
    <row r="1090" spans="1:5">
      <c r="A1090" s="23">
        <v>2019</v>
      </c>
      <c r="B1090" s="23" t="s">
        <v>1886</v>
      </c>
      <c r="C1090" s="22" t="s">
        <v>5</v>
      </c>
      <c r="D1090" s="13" t="s">
        <v>3573</v>
      </c>
      <c r="E1090" s="35">
        <v>36</v>
      </c>
    </row>
    <row r="1091" spans="1:5">
      <c r="A1091" s="23">
        <v>2019</v>
      </c>
      <c r="B1091" s="23" t="s">
        <v>1886</v>
      </c>
      <c r="C1091" s="22" t="s">
        <v>5</v>
      </c>
      <c r="D1091" s="13" t="s">
        <v>3574</v>
      </c>
      <c r="E1091" s="35">
        <v>11</v>
      </c>
    </row>
    <row r="1092" spans="1:5">
      <c r="A1092" s="23">
        <v>2019</v>
      </c>
      <c r="B1092" s="23" t="s">
        <v>1886</v>
      </c>
      <c r="C1092" s="22" t="s">
        <v>5</v>
      </c>
      <c r="D1092" s="13" t="s">
        <v>3572</v>
      </c>
      <c r="E1092" s="35">
        <v>7</v>
      </c>
    </row>
    <row r="1093" spans="1:5">
      <c r="A1093" s="23">
        <v>2019</v>
      </c>
      <c r="B1093" s="23" t="s">
        <v>1886</v>
      </c>
      <c r="C1093" s="22" t="s">
        <v>5</v>
      </c>
      <c r="D1093" s="13" t="s">
        <v>3575</v>
      </c>
      <c r="E1093" s="35">
        <v>4</v>
      </c>
    </row>
    <row r="1094" spans="1:5">
      <c r="A1094" s="23">
        <v>2019</v>
      </c>
      <c r="B1094" s="23" t="s">
        <v>1886</v>
      </c>
      <c r="C1094" s="22" t="s">
        <v>10</v>
      </c>
      <c r="D1094" s="13" t="s">
        <v>3573</v>
      </c>
      <c r="E1094" s="35">
        <v>39</v>
      </c>
    </row>
    <row r="1095" spans="1:5">
      <c r="A1095" s="23">
        <v>2019</v>
      </c>
      <c r="B1095" s="23" t="s">
        <v>1886</v>
      </c>
      <c r="C1095" s="22" t="s">
        <v>10</v>
      </c>
      <c r="D1095" s="13" t="s">
        <v>3574</v>
      </c>
      <c r="E1095" s="35">
        <v>8</v>
      </c>
    </row>
    <row r="1096" spans="1:5">
      <c r="A1096" s="23">
        <v>2019</v>
      </c>
      <c r="B1096" s="23" t="s">
        <v>1886</v>
      </c>
      <c r="C1096" s="22" t="s">
        <v>10</v>
      </c>
      <c r="D1096" s="13" t="s">
        <v>3572</v>
      </c>
      <c r="E1096" s="35">
        <v>16</v>
      </c>
    </row>
    <row r="1097" spans="1:5">
      <c r="A1097" s="23">
        <v>2019</v>
      </c>
      <c r="B1097" s="23" t="s">
        <v>1886</v>
      </c>
      <c r="C1097" s="22" t="s">
        <v>10</v>
      </c>
      <c r="D1097" s="13" t="s">
        <v>3575</v>
      </c>
      <c r="E1097" s="35">
        <v>1</v>
      </c>
    </row>
    <row r="1098" spans="1:5">
      <c r="A1098" s="23">
        <v>2019</v>
      </c>
      <c r="B1098" s="23" t="s">
        <v>1886</v>
      </c>
      <c r="C1098" s="22" t="s">
        <v>14</v>
      </c>
      <c r="D1098" s="13" t="s">
        <v>3573</v>
      </c>
      <c r="E1098" s="35">
        <v>73</v>
      </c>
    </row>
    <row r="1099" spans="1:5">
      <c r="A1099" s="23">
        <v>2019</v>
      </c>
      <c r="B1099" s="23" t="s">
        <v>1886</v>
      </c>
      <c r="C1099" s="22" t="s">
        <v>14</v>
      </c>
      <c r="D1099" s="13" t="s">
        <v>3574</v>
      </c>
      <c r="E1099" s="35">
        <v>48</v>
      </c>
    </row>
    <row r="1100" spans="1:5">
      <c r="A1100" s="23">
        <v>2019</v>
      </c>
      <c r="B1100" s="23" t="s">
        <v>1886</v>
      </c>
      <c r="C1100" s="22" t="s">
        <v>14</v>
      </c>
      <c r="D1100" s="13" t="s">
        <v>3572</v>
      </c>
      <c r="E1100" s="35">
        <v>6</v>
      </c>
    </row>
    <row r="1101" spans="1:5">
      <c r="A1101" s="23">
        <v>2019</v>
      </c>
      <c r="B1101" s="23" t="s">
        <v>1886</v>
      </c>
      <c r="C1101" s="22" t="s">
        <v>14</v>
      </c>
      <c r="D1101" s="13" t="s">
        <v>3575</v>
      </c>
      <c r="E1101" s="35">
        <v>26</v>
      </c>
    </row>
    <row r="1102" spans="1:5">
      <c r="A1102" s="23">
        <v>2019</v>
      </c>
      <c r="B1102" s="23" t="s">
        <v>1886</v>
      </c>
      <c r="C1102" s="22" t="s">
        <v>23</v>
      </c>
      <c r="D1102" s="13" t="s">
        <v>3573</v>
      </c>
      <c r="E1102" s="35">
        <v>44</v>
      </c>
    </row>
    <row r="1103" spans="1:5">
      <c r="A1103" s="23">
        <v>2019</v>
      </c>
      <c r="B1103" s="23" t="s">
        <v>1886</v>
      </c>
      <c r="C1103" s="22" t="s">
        <v>23</v>
      </c>
      <c r="D1103" s="13" t="s">
        <v>3574</v>
      </c>
      <c r="E1103" s="35">
        <v>18</v>
      </c>
    </row>
    <row r="1104" spans="1:5">
      <c r="A1104" s="23">
        <v>2019</v>
      </c>
      <c r="B1104" s="23" t="s">
        <v>1886</v>
      </c>
      <c r="C1104" s="22" t="s">
        <v>23</v>
      </c>
      <c r="D1104" s="13" t="s">
        <v>3572</v>
      </c>
      <c r="E1104" s="35">
        <v>1</v>
      </c>
    </row>
    <row r="1105" spans="1:5">
      <c r="A1105" s="23">
        <v>2019</v>
      </c>
      <c r="B1105" s="23" t="s">
        <v>1886</v>
      </c>
      <c r="C1105" s="22" t="s">
        <v>23</v>
      </c>
      <c r="D1105" s="13" t="s">
        <v>3575</v>
      </c>
      <c r="E1105" s="35">
        <v>7</v>
      </c>
    </row>
    <row r="1106" spans="1:5">
      <c r="A1106" s="23">
        <v>2019</v>
      </c>
      <c r="B1106" s="23" t="s">
        <v>1886</v>
      </c>
      <c r="C1106" s="22" t="s">
        <v>41</v>
      </c>
      <c r="D1106" s="13" t="s">
        <v>3573</v>
      </c>
      <c r="E1106" s="35">
        <v>17</v>
      </c>
    </row>
    <row r="1107" spans="1:5">
      <c r="A1107" s="23">
        <v>2019</v>
      </c>
      <c r="B1107" s="23" t="s">
        <v>1886</v>
      </c>
      <c r="C1107" s="22" t="s">
        <v>41</v>
      </c>
      <c r="D1107" s="13" t="s">
        <v>3574</v>
      </c>
      <c r="E1107" s="35">
        <v>15</v>
      </c>
    </row>
    <row r="1108" spans="1:5">
      <c r="A1108" s="23">
        <v>2019</v>
      </c>
      <c r="B1108" s="23" t="s">
        <v>1886</v>
      </c>
      <c r="C1108" s="22" t="s">
        <v>41</v>
      </c>
      <c r="D1108" s="13" t="s">
        <v>3572</v>
      </c>
      <c r="E1108" s="35">
        <v>11</v>
      </c>
    </row>
    <row r="1109" spans="1:5">
      <c r="A1109" s="23">
        <v>2019</v>
      </c>
      <c r="B1109" s="23" t="s">
        <v>1886</v>
      </c>
      <c r="C1109" s="22" t="s">
        <v>41</v>
      </c>
      <c r="D1109" s="13" t="s">
        <v>3575</v>
      </c>
      <c r="E1109" s="35">
        <v>4</v>
      </c>
    </row>
    <row r="1110" spans="1:5">
      <c r="A1110" s="23">
        <v>2019</v>
      </c>
      <c r="B1110" s="23" t="s">
        <v>1886</v>
      </c>
      <c r="C1110" s="22" t="s">
        <v>60</v>
      </c>
      <c r="D1110" s="13" t="s">
        <v>3573</v>
      </c>
      <c r="E1110" s="35">
        <v>20</v>
      </c>
    </row>
    <row r="1111" spans="1:5">
      <c r="A1111" s="23">
        <v>2019</v>
      </c>
      <c r="B1111" s="23" t="s">
        <v>1886</v>
      </c>
      <c r="C1111" s="22" t="s">
        <v>60</v>
      </c>
      <c r="D1111" s="13" t="s">
        <v>3574</v>
      </c>
      <c r="E1111" s="35">
        <v>8</v>
      </c>
    </row>
    <row r="1112" spans="1:5">
      <c r="A1112" s="23">
        <v>2019</v>
      </c>
      <c r="B1112" s="23" t="s">
        <v>1886</v>
      </c>
      <c r="C1112" s="22" t="s">
        <v>60</v>
      </c>
      <c r="D1112" s="13" t="s">
        <v>3572</v>
      </c>
      <c r="E1112" s="35">
        <v>3</v>
      </c>
    </row>
    <row r="1113" spans="1:5">
      <c r="A1113" s="23">
        <v>2019</v>
      </c>
      <c r="B1113" s="23" t="s">
        <v>1886</v>
      </c>
      <c r="C1113" s="22" t="s">
        <v>60</v>
      </c>
      <c r="D1113" s="13" t="s">
        <v>3575</v>
      </c>
      <c r="E1113" s="35">
        <v>2</v>
      </c>
    </row>
    <row r="1114" spans="1:5">
      <c r="A1114" s="23">
        <v>2019</v>
      </c>
      <c r="B1114" s="23" t="s">
        <v>1886</v>
      </c>
      <c r="C1114" s="22" t="s">
        <v>70</v>
      </c>
      <c r="D1114" s="13" t="s">
        <v>3573</v>
      </c>
      <c r="E1114" s="35">
        <v>18</v>
      </c>
    </row>
    <row r="1115" spans="1:5">
      <c r="A1115" s="23">
        <v>2019</v>
      </c>
      <c r="B1115" s="23" t="s">
        <v>1886</v>
      </c>
      <c r="C1115" s="22" t="s">
        <v>70</v>
      </c>
      <c r="D1115" s="13" t="s">
        <v>3574</v>
      </c>
      <c r="E1115" s="35">
        <v>18</v>
      </c>
    </row>
    <row r="1116" spans="1:5">
      <c r="A1116" s="23">
        <v>2019</v>
      </c>
      <c r="B1116" s="23" t="s">
        <v>1886</v>
      </c>
      <c r="C1116" s="22" t="s">
        <v>70</v>
      </c>
      <c r="D1116" s="13" t="s">
        <v>3572</v>
      </c>
      <c r="E1116" s="35">
        <v>1</v>
      </c>
    </row>
    <row r="1117" spans="1:5">
      <c r="A1117" s="23">
        <v>2019</v>
      </c>
      <c r="B1117" s="23" t="s">
        <v>1886</v>
      </c>
      <c r="C1117" s="22" t="s">
        <v>70</v>
      </c>
      <c r="D1117" s="13" t="s">
        <v>3575</v>
      </c>
      <c r="E1117" s="35">
        <v>12</v>
      </c>
    </row>
    <row r="1118" spans="1:5">
      <c r="A1118" s="23">
        <v>2019</v>
      </c>
      <c r="B1118" s="23" t="s">
        <v>1886</v>
      </c>
      <c r="C1118" s="22" t="s">
        <v>76</v>
      </c>
      <c r="D1118" s="13" t="s">
        <v>3573</v>
      </c>
      <c r="E1118" s="35">
        <v>39</v>
      </c>
    </row>
    <row r="1119" spans="1:5">
      <c r="A1119" s="23">
        <v>2019</v>
      </c>
      <c r="B1119" s="23" t="s">
        <v>1886</v>
      </c>
      <c r="C1119" s="22" t="s">
        <v>76</v>
      </c>
      <c r="D1119" s="13" t="s">
        <v>3574</v>
      </c>
      <c r="E1119" s="35">
        <v>7</v>
      </c>
    </row>
    <row r="1120" spans="1:5">
      <c r="A1120" s="23">
        <v>2019</v>
      </c>
      <c r="B1120" s="23" t="s">
        <v>1886</v>
      </c>
      <c r="C1120" s="22" t="s">
        <v>76</v>
      </c>
      <c r="D1120" s="13" t="s">
        <v>3572</v>
      </c>
      <c r="E1120" s="35">
        <v>13</v>
      </c>
    </row>
    <row r="1121" spans="1:5">
      <c r="A1121" s="23">
        <v>2019</v>
      </c>
      <c r="B1121" s="23" t="s">
        <v>1886</v>
      </c>
      <c r="C1121" s="22" t="s">
        <v>76</v>
      </c>
      <c r="D1121" s="13" t="s">
        <v>3575</v>
      </c>
      <c r="E1121" s="35">
        <v>1</v>
      </c>
    </row>
    <row r="1122" spans="1:5">
      <c r="A1122" s="23">
        <v>2019</v>
      </c>
      <c r="B1122" s="23" t="s">
        <v>1886</v>
      </c>
      <c r="C1122" s="22" t="s">
        <v>83</v>
      </c>
      <c r="D1122" s="13" t="s">
        <v>3573</v>
      </c>
      <c r="E1122" s="35">
        <v>2</v>
      </c>
    </row>
    <row r="1123" spans="1:5">
      <c r="A1123" s="23">
        <v>2019</v>
      </c>
      <c r="B1123" s="23" t="s">
        <v>1886</v>
      </c>
      <c r="C1123" s="22" t="s">
        <v>86</v>
      </c>
      <c r="D1123" s="13" t="s">
        <v>3573</v>
      </c>
      <c r="E1123" s="35">
        <v>17</v>
      </c>
    </row>
    <row r="1124" spans="1:5">
      <c r="A1124" s="23">
        <v>2019</v>
      </c>
      <c r="B1124" s="23" t="s">
        <v>1886</v>
      </c>
      <c r="C1124" s="22" t="s">
        <v>86</v>
      </c>
      <c r="D1124" s="13" t="s">
        <v>3574</v>
      </c>
      <c r="E1124" s="35">
        <v>3</v>
      </c>
    </row>
    <row r="1125" spans="1:5">
      <c r="A1125" s="23">
        <v>2019</v>
      </c>
      <c r="B1125" s="23" t="s">
        <v>1886</v>
      </c>
      <c r="C1125" s="22" t="s">
        <v>86</v>
      </c>
      <c r="D1125" s="13" t="s">
        <v>3572</v>
      </c>
      <c r="E1125" s="35">
        <v>5</v>
      </c>
    </row>
    <row r="1126" spans="1:5">
      <c r="A1126" s="23">
        <v>2019</v>
      </c>
      <c r="B1126" s="23" t="s">
        <v>1886</v>
      </c>
      <c r="C1126" s="22" t="s">
        <v>86</v>
      </c>
      <c r="D1126" s="13" t="s">
        <v>3575</v>
      </c>
      <c r="E1126" s="35">
        <v>2</v>
      </c>
    </row>
    <row r="1127" spans="1:5">
      <c r="A1127" s="23">
        <v>2019</v>
      </c>
      <c r="B1127" s="23" t="s">
        <v>1886</v>
      </c>
      <c r="C1127" s="22" t="s">
        <v>89</v>
      </c>
      <c r="D1127" s="13" t="s">
        <v>3573</v>
      </c>
      <c r="E1127" s="35">
        <v>12</v>
      </c>
    </row>
    <row r="1128" spans="1:5">
      <c r="A1128" s="23">
        <v>2019</v>
      </c>
      <c r="B1128" s="23" t="s">
        <v>1886</v>
      </c>
      <c r="C1128" s="22" t="s">
        <v>89</v>
      </c>
      <c r="D1128" s="13" t="s">
        <v>3574</v>
      </c>
      <c r="E1128" s="35">
        <v>2</v>
      </c>
    </row>
    <row r="1129" spans="1:5">
      <c r="A1129" s="23">
        <v>2019</v>
      </c>
      <c r="B1129" s="23" t="s">
        <v>1886</v>
      </c>
      <c r="C1129" s="22" t="s">
        <v>89</v>
      </c>
      <c r="D1129" s="13" t="s">
        <v>3572</v>
      </c>
      <c r="E1129" s="35">
        <v>13</v>
      </c>
    </row>
    <row r="1130" spans="1:5">
      <c r="A1130" s="23">
        <v>2019</v>
      </c>
      <c r="B1130" s="23" t="s">
        <v>1886</v>
      </c>
      <c r="C1130" s="22" t="s">
        <v>89</v>
      </c>
      <c r="D1130" s="13" t="s">
        <v>3575</v>
      </c>
      <c r="E1130" s="35">
        <v>1</v>
      </c>
    </row>
    <row r="1131" spans="1:5">
      <c r="A1131" s="23">
        <v>2019</v>
      </c>
      <c r="B1131" s="23" t="s">
        <v>1886</v>
      </c>
      <c r="C1131" s="22" t="s">
        <v>94</v>
      </c>
      <c r="D1131" s="13" t="s">
        <v>3573</v>
      </c>
      <c r="E1131" s="35">
        <v>14</v>
      </c>
    </row>
    <row r="1132" spans="1:5">
      <c r="A1132" s="23">
        <v>2019</v>
      </c>
      <c r="B1132" s="23" t="s">
        <v>1886</v>
      </c>
      <c r="C1132" s="22" t="s">
        <v>94</v>
      </c>
      <c r="D1132" s="13" t="s">
        <v>3574</v>
      </c>
      <c r="E1132" s="35">
        <v>9</v>
      </c>
    </row>
    <row r="1133" spans="1:5">
      <c r="A1133" s="23">
        <v>2019</v>
      </c>
      <c r="B1133" s="23" t="s">
        <v>1886</v>
      </c>
      <c r="C1133" s="22" t="s">
        <v>94</v>
      </c>
      <c r="D1133" s="13" t="s">
        <v>3572</v>
      </c>
      <c r="E1133" s="35">
        <v>1</v>
      </c>
    </row>
    <row r="1134" spans="1:5">
      <c r="A1134" s="23">
        <v>2019</v>
      </c>
      <c r="B1134" s="23" t="s">
        <v>1886</v>
      </c>
      <c r="C1134" s="22" t="s">
        <v>94</v>
      </c>
      <c r="D1134" s="13" t="s">
        <v>3575</v>
      </c>
      <c r="E1134" s="35">
        <v>6</v>
      </c>
    </row>
    <row r="1135" spans="1:5">
      <c r="A1135" s="23">
        <v>2019</v>
      </c>
      <c r="B1135" s="23" t="s">
        <v>1886</v>
      </c>
      <c r="C1135" s="22" t="s">
        <v>100</v>
      </c>
      <c r="D1135" s="13" t="s">
        <v>3573</v>
      </c>
      <c r="E1135" s="35">
        <v>7</v>
      </c>
    </row>
    <row r="1136" spans="1:5">
      <c r="A1136" s="23">
        <v>2019</v>
      </c>
      <c r="B1136" s="23" t="s">
        <v>1886</v>
      </c>
      <c r="C1136" s="22" t="s">
        <v>100</v>
      </c>
      <c r="D1136" s="13" t="s">
        <v>3574</v>
      </c>
      <c r="E1136" s="35">
        <v>7</v>
      </c>
    </row>
    <row r="1137" spans="1:5">
      <c r="A1137" s="23">
        <v>2019</v>
      </c>
      <c r="B1137" s="23" t="s">
        <v>1886</v>
      </c>
      <c r="C1137" s="22" t="s">
        <v>100</v>
      </c>
      <c r="D1137" s="13" t="s">
        <v>3572</v>
      </c>
      <c r="E1137" s="35">
        <v>1</v>
      </c>
    </row>
    <row r="1138" spans="1:5">
      <c r="A1138" s="23">
        <v>2019</v>
      </c>
      <c r="B1138" s="23" t="s">
        <v>1886</v>
      </c>
      <c r="C1138" s="22" t="s">
        <v>100</v>
      </c>
      <c r="D1138" s="13" t="s">
        <v>3575</v>
      </c>
      <c r="E1138" s="35">
        <v>7</v>
      </c>
    </row>
    <row r="1139" spans="1:5">
      <c r="A1139" s="23">
        <v>2019</v>
      </c>
      <c r="B1139" s="23" t="s">
        <v>1886</v>
      </c>
      <c r="C1139" s="22" t="s">
        <v>104</v>
      </c>
      <c r="D1139" s="13" t="s">
        <v>3573</v>
      </c>
      <c r="E1139" s="35">
        <v>44</v>
      </c>
    </row>
    <row r="1140" spans="1:5">
      <c r="A1140" s="23">
        <v>2019</v>
      </c>
      <c r="B1140" s="23" t="s">
        <v>1886</v>
      </c>
      <c r="C1140" s="22" t="s">
        <v>104</v>
      </c>
      <c r="D1140" s="13" t="s">
        <v>3574</v>
      </c>
      <c r="E1140" s="35">
        <v>33</v>
      </c>
    </row>
    <row r="1141" spans="1:5">
      <c r="A1141" s="23">
        <v>2019</v>
      </c>
      <c r="B1141" s="23" t="s">
        <v>1886</v>
      </c>
      <c r="C1141" s="22" t="s">
        <v>104</v>
      </c>
      <c r="D1141" s="13" t="s">
        <v>3572</v>
      </c>
      <c r="E1141" s="35">
        <v>1</v>
      </c>
    </row>
    <row r="1142" spans="1:5">
      <c r="A1142" s="23">
        <v>2019</v>
      </c>
      <c r="B1142" s="23" t="s">
        <v>1886</v>
      </c>
      <c r="C1142" s="22" t="s">
        <v>104</v>
      </c>
      <c r="D1142" s="13" t="s">
        <v>3575</v>
      </c>
      <c r="E1142" s="35">
        <v>15</v>
      </c>
    </row>
    <row r="1143" spans="1:5">
      <c r="A1143" s="23">
        <v>2019</v>
      </c>
      <c r="B1143" s="23" t="s">
        <v>1886</v>
      </c>
      <c r="C1143" s="22" t="s">
        <v>120</v>
      </c>
      <c r="D1143" s="13" t="s">
        <v>3573</v>
      </c>
      <c r="E1143" s="35">
        <v>118</v>
      </c>
    </row>
    <row r="1144" spans="1:5">
      <c r="A1144" s="23">
        <v>2019</v>
      </c>
      <c r="B1144" s="23" t="s">
        <v>1886</v>
      </c>
      <c r="C1144" s="22" t="s">
        <v>120</v>
      </c>
      <c r="D1144" s="13" t="s">
        <v>3574</v>
      </c>
      <c r="E1144" s="35">
        <v>33</v>
      </c>
    </row>
    <row r="1145" spans="1:5">
      <c r="A1145" s="23">
        <v>2019</v>
      </c>
      <c r="B1145" s="23" t="s">
        <v>1886</v>
      </c>
      <c r="C1145" s="22" t="s">
        <v>120</v>
      </c>
      <c r="D1145" s="13" t="s">
        <v>3572</v>
      </c>
      <c r="E1145" s="35">
        <v>60</v>
      </c>
    </row>
    <row r="1146" spans="1:5">
      <c r="A1146" s="23">
        <v>2019</v>
      </c>
      <c r="B1146" s="23" t="s">
        <v>1886</v>
      </c>
      <c r="C1146" s="22" t="s">
        <v>120</v>
      </c>
      <c r="D1146" s="13" t="s">
        <v>3575</v>
      </c>
      <c r="E1146" s="35">
        <v>24</v>
      </c>
    </row>
    <row r="1147" spans="1:5">
      <c r="A1147" s="23">
        <v>2019</v>
      </c>
      <c r="B1147" s="23" t="s">
        <v>1886</v>
      </c>
      <c r="C1147" s="22" t="s">
        <v>156</v>
      </c>
      <c r="D1147" s="13" t="s">
        <v>3573</v>
      </c>
      <c r="E1147" s="35">
        <v>83</v>
      </c>
    </row>
    <row r="1148" spans="1:5">
      <c r="A1148" s="23">
        <v>2019</v>
      </c>
      <c r="B1148" s="23" t="s">
        <v>1886</v>
      </c>
      <c r="C1148" s="22" t="s">
        <v>156</v>
      </c>
      <c r="D1148" s="13" t="s">
        <v>3574</v>
      </c>
      <c r="E1148" s="35">
        <v>12</v>
      </c>
    </row>
    <row r="1149" spans="1:5">
      <c r="A1149" s="23">
        <v>2019</v>
      </c>
      <c r="B1149" s="23" t="s">
        <v>1886</v>
      </c>
      <c r="C1149" s="22" t="s">
        <v>156</v>
      </c>
      <c r="D1149" s="13" t="s">
        <v>3572</v>
      </c>
      <c r="E1149" s="35">
        <v>70</v>
      </c>
    </row>
    <row r="1150" spans="1:5">
      <c r="A1150" s="23">
        <v>2019</v>
      </c>
      <c r="B1150" s="23" t="s">
        <v>1886</v>
      </c>
      <c r="C1150" s="22" t="s">
        <v>156</v>
      </c>
      <c r="D1150" s="13" t="s">
        <v>3575</v>
      </c>
      <c r="E1150" s="35">
        <v>2</v>
      </c>
    </row>
    <row r="1151" spans="1:5">
      <c r="A1151" s="23">
        <v>2019</v>
      </c>
      <c r="B1151" s="23" t="s">
        <v>1886</v>
      </c>
      <c r="C1151" s="22" t="s">
        <v>164</v>
      </c>
      <c r="D1151" s="13" t="s">
        <v>3573</v>
      </c>
      <c r="E1151" s="35">
        <v>24</v>
      </c>
    </row>
    <row r="1152" spans="1:5">
      <c r="A1152" s="23">
        <v>2019</v>
      </c>
      <c r="B1152" s="23" t="s">
        <v>1886</v>
      </c>
      <c r="C1152" s="22" t="s">
        <v>164</v>
      </c>
      <c r="D1152" s="13" t="s">
        <v>3574</v>
      </c>
      <c r="E1152" s="35">
        <v>4</v>
      </c>
    </row>
    <row r="1153" spans="1:5">
      <c r="A1153" s="23">
        <v>2019</v>
      </c>
      <c r="B1153" s="23" t="s">
        <v>1886</v>
      </c>
      <c r="C1153" s="22" t="s">
        <v>164</v>
      </c>
      <c r="D1153" s="13" t="s">
        <v>3572</v>
      </c>
      <c r="E1153" s="35">
        <v>1</v>
      </c>
    </row>
    <row r="1154" spans="1:5">
      <c r="A1154" s="23">
        <v>2019</v>
      </c>
      <c r="B1154" s="23" t="s">
        <v>1886</v>
      </c>
      <c r="C1154" s="22" t="s">
        <v>164</v>
      </c>
      <c r="D1154" s="13" t="s">
        <v>3575</v>
      </c>
      <c r="E1154" s="35">
        <v>5</v>
      </c>
    </row>
    <row r="1155" spans="1:5">
      <c r="A1155" s="23">
        <v>2019</v>
      </c>
      <c r="B1155" s="23" t="s">
        <v>1886</v>
      </c>
      <c r="C1155" s="22" t="s">
        <v>167</v>
      </c>
      <c r="D1155" s="13" t="s">
        <v>3573</v>
      </c>
      <c r="E1155" s="35">
        <v>33</v>
      </c>
    </row>
    <row r="1156" spans="1:5">
      <c r="A1156" s="23">
        <v>2019</v>
      </c>
      <c r="B1156" s="23" t="s">
        <v>1886</v>
      </c>
      <c r="C1156" s="22" t="s">
        <v>167</v>
      </c>
      <c r="D1156" s="13" t="s">
        <v>3574</v>
      </c>
      <c r="E1156" s="35">
        <v>15</v>
      </c>
    </row>
    <row r="1157" spans="1:5">
      <c r="A1157" s="23">
        <v>2019</v>
      </c>
      <c r="B1157" s="23" t="s">
        <v>1886</v>
      </c>
      <c r="C1157" s="22" t="s">
        <v>167</v>
      </c>
      <c r="D1157" s="13" t="s">
        <v>3572</v>
      </c>
      <c r="E1157" s="35">
        <v>10</v>
      </c>
    </row>
    <row r="1158" spans="1:5">
      <c r="A1158" s="23">
        <v>2019</v>
      </c>
      <c r="B1158" s="23" t="s">
        <v>1886</v>
      </c>
      <c r="C1158" s="22" t="s">
        <v>167</v>
      </c>
      <c r="D1158" s="13" t="s">
        <v>3575</v>
      </c>
      <c r="E1158" s="35">
        <v>10</v>
      </c>
    </row>
    <row r="1159" spans="1:5">
      <c r="A1159" s="23">
        <v>2019</v>
      </c>
      <c r="B1159" s="23" t="s">
        <v>1886</v>
      </c>
      <c r="C1159" s="22" t="s">
        <v>171</v>
      </c>
      <c r="D1159" s="13" t="s">
        <v>3573</v>
      </c>
      <c r="E1159" s="35">
        <v>2</v>
      </c>
    </row>
    <row r="1160" spans="1:5">
      <c r="A1160" s="23">
        <v>2019</v>
      </c>
      <c r="B1160" s="23" t="s">
        <v>1886</v>
      </c>
      <c r="C1160" s="22" t="s">
        <v>171</v>
      </c>
      <c r="D1160" s="13" t="s">
        <v>3574</v>
      </c>
      <c r="E1160" s="35">
        <v>1</v>
      </c>
    </row>
    <row r="1161" spans="1:5">
      <c r="A1161" s="23">
        <v>2019</v>
      </c>
      <c r="B1161" s="23" t="s">
        <v>1886</v>
      </c>
      <c r="C1161" s="22" t="s">
        <v>171</v>
      </c>
      <c r="D1161" s="13" t="s">
        <v>3572</v>
      </c>
      <c r="E1161" s="35">
        <v>2</v>
      </c>
    </row>
    <row r="1162" spans="1:5">
      <c r="A1162" s="23">
        <v>2019</v>
      </c>
      <c r="B1162" s="23" t="s">
        <v>1886</v>
      </c>
      <c r="C1162" s="22" t="s">
        <v>848</v>
      </c>
      <c r="D1162" s="13" t="s">
        <v>3573</v>
      </c>
      <c r="E1162" s="35">
        <v>11</v>
      </c>
    </row>
    <row r="1163" spans="1:5">
      <c r="A1163" s="23">
        <v>2019</v>
      </c>
      <c r="B1163" s="23" t="s">
        <v>1886</v>
      </c>
      <c r="C1163" s="22" t="s">
        <v>848</v>
      </c>
      <c r="D1163" s="13" t="s">
        <v>3574</v>
      </c>
      <c r="E1163" s="35">
        <v>3</v>
      </c>
    </row>
    <row r="1164" spans="1:5">
      <c r="A1164" s="23">
        <v>2019</v>
      </c>
      <c r="B1164" s="23" t="s">
        <v>1886</v>
      </c>
      <c r="C1164" s="22" t="s">
        <v>848</v>
      </c>
      <c r="D1164" s="13" t="s">
        <v>3572</v>
      </c>
      <c r="E1164" s="35">
        <v>3</v>
      </c>
    </row>
    <row r="1165" spans="1:5">
      <c r="A1165" s="23">
        <v>2019</v>
      </c>
      <c r="B1165" s="23" t="s">
        <v>1886</v>
      </c>
      <c r="C1165" s="22" t="s">
        <v>848</v>
      </c>
      <c r="D1165" s="13" t="s">
        <v>3575</v>
      </c>
      <c r="E1165" s="35">
        <v>2</v>
      </c>
    </row>
    <row r="1166" spans="1:5">
      <c r="A1166" s="23">
        <v>2019</v>
      </c>
      <c r="B1166" s="23" t="s">
        <v>1886</v>
      </c>
      <c r="C1166" s="22" t="s">
        <v>539</v>
      </c>
      <c r="D1166" s="13" t="s">
        <v>3573</v>
      </c>
      <c r="E1166" s="35">
        <v>2</v>
      </c>
    </row>
    <row r="1167" spans="1:5">
      <c r="A1167" s="23">
        <v>2019</v>
      </c>
      <c r="B1167" s="23" t="s">
        <v>1886</v>
      </c>
      <c r="C1167" s="22" t="s">
        <v>539</v>
      </c>
      <c r="D1167" s="13" t="s">
        <v>3574</v>
      </c>
      <c r="E1167" s="35">
        <v>4</v>
      </c>
    </row>
    <row r="1168" spans="1:5">
      <c r="A1168" s="23">
        <v>2019</v>
      </c>
      <c r="B1168" s="23" t="s">
        <v>1886</v>
      </c>
      <c r="C1168" s="22" t="s">
        <v>1511</v>
      </c>
      <c r="D1168" s="13" t="s">
        <v>3573</v>
      </c>
      <c r="E1168" s="35">
        <v>1</v>
      </c>
    </row>
    <row r="1169" spans="1:5">
      <c r="A1169" s="23">
        <v>2019</v>
      </c>
      <c r="B1169" s="23" t="s">
        <v>1886</v>
      </c>
      <c r="C1169" s="22" t="s">
        <v>1512</v>
      </c>
      <c r="D1169" s="13" t="s">
        <v>3573</v>
      </c>
      <c r="E1169" s="35">
        <v>1</v>
      </c>
    </row>
    <row r="1170" spans="1:5">
      <c r="A1170" s="23">
        <v>2019</v>
      </c>
      <c r="B1170" s="23" t="s">
        <v>1886</v>
      </c>
      <c r="C1170" s="22" t="s">
        <v>1512</v>
      </c>
      <c r="D1170" s="13" t="s">
        <v>3574</v>
      </c>
      <c r="E1170" s="35">
        <v>2</v>
      </c>
    </row>
    <row r="1171" spans="1:5">
      <c r="A1171" s="23">
        <v>2019</v>
      </c>
      <c r="B1171" s="23" t="s">
        <v>1886</v>
      </c>
      <c r="C1171" s="22" t="s">
        <v>1507</v>
      </c>
      <c r="D1171" s="13" t="s">
        <v>3575</v>
      </c>
      <c r="E1171" s="35">
        <v>1</v>
      </c>
    </row>
    <row r="1172" spans="1:5">
      <c r="A1172" s="23">
        <v>2019</v>
      </c>
      <c r="B1172" s="23" t="s">
        <v>1886</v>
      </c>
      <c r="C1172" s="22" t="s">
        <v>1513</v>
      </c>
      <c r="D1172" s="13" t="s">
        <v>3574</v>
      </c>
      <c r="E1172" s="35">
        <v>2</v>
      </c>
    </row>
    <row r="1173" spans="1:5">
      <c r="A1173" s="23">
        <v>2019</v>
      </c>
      <c r="B1173" s="23" t="s">
        <v>1886</v>
      </c>
      <c r="C1173" s="22" t="s">
        <v>1513</v>
      </c>
      <c r="D1173" s="13" t="s">
        <v>3575</v>
      </c>
      <c r="E1173" s="35">
        <v>1</v>
      </c>
    </row>
    <row r="1174" spans="1:5">
      <c r="A1174" s="23">
        <v>2019</v>
      </c>
      <c r="B1174" s="23" t="s">
        <v>1886</v>
      </c>
      <c r="C1174" s="22" t="s">
        <v>1702</v>
      </c>
      <c r="D1174" s="13" t="s">
        <v>3574</v>
      </c>
      <c r="E1174" s="35">
        <v>1</v>
      </c>
    </row>
    <row r="1175" spans="1:5">
      <c r="A1175" s="23">
        <v>2019</v>
      </c>
      <c r="B1175" s="23" t="s">
        <v>1886</v>
      </c>
      <c r="C1175" s="22" t="s">
        <v>1702</v>
      </c>
      <c r="D1175" s="13" t="s">
        <v>3575</v>
      </c>
      <c r="E1175" s="35">
        <v>1</v>
      </c>
    </row>
    <row r="1176" spans="1:5">
      <c r="A1176" s="23">
        <v>2019</v>
      </c>
      <c r="B1176" s="23" t="s">
        <v>514</v>
      </c>
      <c r="C1176" s="22" t="s">
        <v>184</v>
      </c>
      <c r="D1176" s="13" t="s">
        <v>3573</v>
      </c>
      <c r="E1176" s="35">
        <v>31</v>
      </c>
    </row>
    <row r="1177" spans="1:5">
      <c r="A1177" s="23">
        <v>2019</v>
      </c>
      <c r="B1177" s="23" t="s">
        <v>514</v>
      </c>
      <c r="C1177" s="22" t="s">
        <v>184</v>
      </c>
      <c r="D1177" s="13" t="s">
        <v>3574</v>
      </c>
      <c r="E1177" s="35">
        <v>5</v>
      </c>
    </row>
    <row r="1178" spans="1:5">
      <c r="A1178" s="23">
        <v>2019</v>
      </c>
      <c r="B1178" s="23" t="s">
        <v>514</v>
      </c>
      <c r="C1178" s="22" t="s">
        <v>184</v>
      </c>
      <c r="D1178" s="13" t="s">
        <v>3572</v>
      </c>
      <c r="E1178" s="35">
        <v>35</v>
      </c>
    </row>
    <row r="1179" spans="1:5">
      <c r="A1179" s="23">
        <v>2019</v>
      </c>
      <c r="B1179" s="23" t="s">
        <v>514</v>
      </c>
      <c r="C1179" s="22" t="s">
        <v>184</v>
      </c>
      <c r="D1179" s="13" t="s">
        <v>4107</v>
      </c>
      <c r="E1179" s="35">
        <v>8</v>
      </c>
    </row>
    <row r="1180" spans="1:5">
      <c r="A1180" s="23">
        <v>2019</v>
      </c>
      <c r="B1180" s="23" t="s">
        <v>514</v>
      </c>
      <c r="C1180" s="22" t="s">
        <v>184</v>
      </c>
      <c r="D1180" s="13" t="s">
        <v>3575</v>
      </c>
      <c r="E1180" s="35">
        <v>1</v>
      </c>
    </row>
    <row r="1181" spans="1:5">
      <c r="A1181" s="23">
        <v>2019</v>
      </c>
      <c r="B1181" s="23" t="s">
        <v>514</v>
      </c>
      <c r="C1181" s="22" t="s">
        <v>23</v>
      </c>
      <c r="D1181" s="13" t="s">
        <v>3573</v>
      </c>
      <c r="E1181" s="35">
        <v>31</v>
      </c>
    </row>
    <row r="1182" spans="1:5">
      <c r="A1182" s="23">
        <v>2019</v>
      </c>
      <c r="B1182" s="23" t="s">
        <v>514</v>
      </c>
      <c r="C1182" s="22" t="s">
        <v>23</v>
      </c>
      <c r="D1182" s="13" t="s">
        <v>3574</v>
      </c>
      <c r="E1182" s="35">
        <v>19</v>
      </c>
    </row>
    <row r="1183" spans="1:5">
      <c r="A1183" s="23">
        <v>2019</v>
      </c>
      <c r="B1183" s="23" t="s">
        <v>514</v>
      </c>
      <c r="C1183" s="22" t="s">
        <v>23</v>
      </c>
      <c r="D1183" s="13" t="s">
        <v>3572</v>
      </c>
      <c r="E1183" s="35">
        <v>7</v>
      </c>
    </row>
    <row r="1184" spans="1:5">
      <c r="A1184" s="23">
        <v>2019</v>
      </c>
      <c r="B1184" s="23" t="s">
        <v>514</v>
      </c>
      <c r="C1184" s="22" t="s">
        <v>23</v>
      </c>
      <c r="D1184" s="13" t="s">
        <v>3575</v>
      </c>
      <c r="E1184" s="35">
        <v>3</v>
      </c>
    </row>
    <row r="1185" spans="1:5">
      <c r="A1185" s="23">
        <v>2019</v>
      </c>
      <c r="B1185" s="23" t="s">
        <v>514</v>
      </c>
      <c r="C1185" s="22" t="s">
        <v>185</v>
      </c>
      <c r="D1185" s="13" t="s">
        <v>3573</v>
      </c>
      <c r="E1185" s="35">
        <v>69</v>
      </c>
    </row>
    <row r="1186" spans="1:5">
      <c r="A1186" s="23">
        <v>2019</v>
      </c>
      <c r="B1186" s="23" t="s">
        <v>514</v>
      </c>
      <c r="C1186" s="22" t="s">
        <v>185</v>
      </c>
      <c r="D1186" s="13" t="s">
        <v>3574</v>
      </c>
      <c r="E1186" s="35">
        <v>22</v>
      </c>
    </row>
    <row r="1187" spans="1:5">
      <c r="A1187" s="23">
        <v>2019</v>
      </c>
      <c r="B1187" s="23" t="s">
        <v>514</v>
      </c>
      <c r="C1187" s="22" t="s">
        <v>185</v>
      </c>
      <c r="D1187" s="13" t="s">
        <v>3572</v>
      </c>
      <c r="E1187" s="35">
        <v>27</v>
      </c>
    </row>
    <row r="1188" spans="1:5">
      <c r="A1188" s="23">
        <v>2019</v>
      </c>
      <c r="B1188" s="23" t="s">
        <v>514</v>
      </c>
      <c r="C1188" s="22" t="s">
        <v>185</v>
      </c>
      <c r="D1188" s="13" t="s">
        <v>4107</v>
      </c>
      <c r="E1188" s="35">
        <v>17</v>
      </c>
    </row>
    <row r="1189" spans="1:5">
      <c r="A1189" s="23">
        <v>2019</v>
      </c>
      <c r="B1189" s="23" t="s">
        <v>514</v>
      </c>
      <c r="C1189" s="22" t="s">
        <v>185</v>
      </c>
      <c r="D1189" s="13" t="s">
        <v>3575</v>
      </c>
      <c r="E1189" s="35">
        <v>2</v>
      </c>
    </row>
    <row r="1190" spans="1:5">
      <c r="A1190" s="23">
        <v>2019</v>
      </c>
      <c r="B1190" s="23" t="s">
        <v>514</v>
      </c>
      <c r="C1190" s="22" t="s">
        <v>3925</v>
      </c>
      <c r="D1190" s="13" t="s">
        <v>3573</v>
      </c>
      <c r="E1190" s="35">
        <v>34</v>
      </c>
    </row>
    <row r="1191" spans="1:5">
      <c r="A1191" s="23">
        <v>2019</v>
      </c>
      <c r="B1191" s="23" t="s">
        <v>514</v>
      </c>
      <c r="C1191" s="22" t="s">
        <v>3925</v>
      </c>
      <c r="D1191" s="13" t="s">
        <v>3574</v>
      </c>
      <c r="E1191" s="35">
        <v>34</v>
      </c>
    </row>
    <row r="1192" spans="1:5">
      <c r="A1192" s="23">
        <v>2019</v>
      </c>
      <c r="B1192" s="23" t="s">
        <v>514</v>
      </c>
      <c r="C1192" s="22" t="s">
        <v>3925</v>
      </c>
      <c r="D1192" s="13" t="s">
        <v>3572</v>
      </c>
      <c r="E1192" s="35">
        <v>11</v>
      </c>
    </row>
    <row r="1193" spans="1:5">
      <c r="A1193" s="23">
        <v>2019</v>
      </c>
      <c r="B1193" s="23" t="s">
        <v>514</v>
      </c>
      <c r="C1193" s="22" t="s">
        <v>3925</v>
      </c>
      <c r="D1193" s="13" t="s">
        <v>4107</v>
      </c>
      <c r="E1193" s="35">
        <v>7</v>
      </c>
    </row>
    <row r="1194" spans="1:5">
      <c r="A1194" s="23">
        <v>2019</v>
      </c>
      <c r="B1194" s="23" t="s">
        <v>514</v>
      </c>
      <c r="C1194" s="22" t="s">
        <v>3925</v>
      </c>
      <c r="D1194" s="13" t="s">
        <v>3575</v>
      </c>
      <c r="E1194" s="35">
        <v>15</v>
      </c>
    </row>
    <row r="1195" spans="1:5">
      <c r="A1195" s="23">
        <v>2019</v>
      </c>
      <c r="B1195" s="23" t="s">
        <v>514</v>
      </c>
      <c r="C1195" s="22" t="s">
        <v>8102</v>
      </c>
      <c r="D1195" s="13" t="s">
        <v>3573</v>
      </c>
      <c r="E1195" s="35">
        <v>2</v>
      </c>
    </row>
    <row r="1196" spans="1:5">
      <c r="A1196" s="23">
        <v>2019</v>
      </c>
      <c r="B1196" s="23" t="s">
        <v>514</v>
      </c>
      <c r="C1196" s="22" t="s">
        <v>8102</v>
      </c>
      <c r="D1196" s="13" t="s">
        <v>3574</v>
      </c>
      <c r="E1196" s="35">
        <v>2</v>
      </c>
    </row>
    <row r="1197" spans="1:5">
      <c r="A1197" s="23">
        <v>2020</v>
      </c>
      <c r="B1197" s="23" t="s">
        <v>1886</v>
      </c>
      <c r="C1197" s="22" t="s">
        <v>5</v>
      </c>
      <c r="D1197" s="13" t="s">
        <v>3573</v>
      </c>
      <c r="E1197" s="35">
        <v>36</v>
      </c>
    </row>
    <row r="1198" spans="1:5">
      <c r="A1198" s="23">
        <v>2020</v>
      </c>
      <c r="B1198" s="23" t="s">
        <v>1886</v>
      </c>
      <c r="C1198" s="22" t="s">
        <v>5</v>
      </c>
      <c r="D1198" s="13" t="s">
        <v>3574</v>
      </c>
      <c r="E1198" s="35">
        <v>10</v>
      </c>
    </row>
    <row r="1199" spans="1:5">
      <c r="A1199" s="23">
        <v>2020</v>
      </c>
      <c r="B1199" s="23" t="s">
        <v>1886</v>
      </c>
      <c r="C1199" s="22" t="s">
        <v>5</v>
      </c>
      <c r="D1199" s="13" t="s">
        <v>3572</v>
      </c>
      <c r="E1199" s="35">
        <v>6</v>
      </c>
    </row>
    <row r="1200" spans="1:5" ht="17.25" customHeight="1">
      <c r="A1200" s="23">
        <v>2020</v>
      </c>
      <c r="B1200" s="23" t="s">
        <v>1886</v>
      </c>
      <c r="C1200" s="22" t="s">
        <v>5</v>
      </c>
      <c r="D1200" s="13" t="s">
        <v>3575</v>
      </c>
      <c r="E1200" s="35">
        <v>5</v>
      </c>
    </row>
    <row r="1201" spans="1:5">
      <c r="A1201" s="23">
        <v>2020</v>
      </c>
      <c r="B1201" s="23" t="s">
        <v>1886</v>
      </c>
      <c r="C1201" s="22" t="s">
        <v>10</v>
      </c>
      <c r="D1201" s="13" t="s">
        <v>3573</v>
      </c>
      <c r="E1201" s="35">
        <v>42</v>
      </c>
    </row>
    <row r="1202" spans="1:5">
      <c r="A1202" s="23">
        <v>2020</v>
      </c>
      <c r="B1202" s="23" t="s">
        <v>1886</v>
      </c>
      <c r="C1202" s="22" t="s">
        <v>10</v>
      </c>
      <c r="D1202" s="13" t="s">
        <v>3574</v>
      </c>
      <c r="E1202" s="35">
        <v>6</v>
      </c>
    </row>
    <row r="1203" spans="1:5">
      <c r="A1203" s="23">
        <v>2020</v>
      </c>
      <c r="B1203" s="23" t="s">
        <v>1886</v>
      </c>
      <c r="C1203" s="22" t="s">
        <v>10</v>
      </c>
      <c r="D1203" s="13" t="s">
        <v>3572</v>
      </c>
      <c r="E1203" s="35">
        <v>14</v>
      </c>
    </row>
    <row r="1204" spans="1:5">
      <c r="A1204" s="23">
        <v>2020</v>
      </c>
      <c r="B1204" s="23" t="s">
        <v>1886</v>
      </c>
      <c r="C1204" s="22" t="s">
        <v>10</v>
      </c>
      <c r="D1204" s="13" t="s">
        <v>3575</v>
      </c>
      <c r="E1204" s="35">
        <v>1</v>
      </c>
    </row>
    <row r="1205" spans="1:5">
      <c r="A1205" s="23">
        <v>2020</v>
      </c>
      <c r="B1205" s="23" t="s">
        <v>1886</v>
      </c>
      <c r="C1205" s="22" t="s">
        <v>14</v>
      </c>
      <c r="D1205" s="13" t="s">
        <v>3573</v>
      </c>
      <c r="E1205" s="35">
        <v>65</v>
      </c>
    </row>
    <row r="1206" spans="1:5">
      <c r="A1206" s="23">
        <v>2020</v>
      </c>
      <c r="B1206" s="23" t="s">
        <v>1886</v>
      </c>
      <c r="C1206" s="22" t="s">
        <v>14</v>
      </c>
      <c r="D1206" s="13" t="s">
        <v>3574</v>
      </c>
      <c r="E1206" s="35">
        <v>53</v>
      </c>
    </row>
    <row r="1207" spans="1:5">
      <c r="A1207" s="23">
        <v>2020</v>
      </c>
      <c r="B1207" s="23" t="s">
        <v>1886</v>
      </c>
      <c r="C1207" s="22" t="s">
        <v>14</v>
      </c>
      <c r="D1207" s="13" t="s">
        <v>3572</v>
      </c>
      <c r="E1207" s="35">
        <v>6</v>
      </c>
    </row>
    <row r="1208" spans="1:5">
      <c r="A1208" s="23">
        <v>2020</v>
      </c>
      <c r="B1208" s="23" t="s">
        <v>1886</v>
      </c>
      <c r="C1208" s="22" t="s">
        <v>14</v>
      </c>
      <c r="D1208" s="13" t="s">
        <v>3575</v>
      </c>
      <c r="E1208" s="35">
        <v>27</v>
      </c>
    </row>
    <row r="1209" spans="1:5">
      <c r="A1209" s="23">
        <v>2020</v>
      </c>
      <c r="B1209" s="23" t="s">
        <v>1886</v>
      </c>
      <c r="C1209" s="22" t="s">
        <v>23</v>
      </c>
      <c r="D1209" s="13" t="s">
        <v>3573</v>
      </c>
      <c r="E1209" s="35">
        <v>44</v>
      </c>
    </row>
    <row r="1210" spans="1:5">
      <c r="A1210" s="23">
        <v>2020</v>
      </c>
      <c r="B1210" s="23" t="s">
        <v>1886</v>
      </c>
      <c r="C1210" s="22" t="s">
        <v>23</v>
      </c>
      <c r="D1210" s="13" t="s">
        <v>3574</v>
      </c>
      <c r="E1210" s="35">
        <v>19</v>
      </c>
    </row>
    <row r="1211" spans="1:5">
      <c r="A1211" s="23">
        <v>2020</v>
      </c>
      <c r="B1211" s="23" t="s">
        <v>1886</v>
      </c>
      <c r="C1211" s="22" t="s">
        <v>23</v>
      </c>
      <c r="D1211" s="13" t="s">
        <v>3572</v>
      </c>
      <c r="E1211" s="35">
        <v>2</v>
      </c>
    </row>
    <row r="1212" spans="1:5">
      <c r="A1212" s="23">
        <v>2020</v>
      </c>
      <c r="B1212" s="23" t="s">
        <v>1886</v>
      </c>
      <c r="C1212" s="22" t="s">
        <v>23</v>
      </c>
      <c r="D1212" s="13" t="s">
        <v>3575</v>
      </c>
      <c r="E1212" s="35">
        <v>7</v>
      </c>
    </row>
    <row r="1213" spans="1:5">
      <c r="A1213" s="23">
        <v>2020</v>
      </c>
      <c r="B1213" s="23" t="s">
        <v>1886</v>
      </c>
      <c r="C1213" s="22" t="s">
        <v>41</v>
      </c>
      <c r="D1213" s="13" t="s">
        <v>3573</v>
      </c>
      <c r="E1213" s="35">
        <v>16</v>
      </c>
    </row>
    <row r="1214" spans="1:5">
      <c r="A1214" s="23">
        <v>2020</v>
      </c>
      <c r="B1214" s="23" t="s">
        <v>1886</v>
      </c>
      <c r="C1214" s="22" t="s">
        <v>41</v>
      </c>
      <c r="D1214" s="13" t="s">
        <v>3574</v>
      </c>
      <c r="E1214" s="35">
        <v>14</v>
      </c>
    </row>
    <row r="1215" spans="1:5">
      <c r="A1215" s="23">
        <v>2020</v>
      </c>
      <c r="B1215" s="23" t="s">
        <v>1886</v>
      </c>
      <c r="C1215" s="22" t="s">
        <v>41</v>
      </c>
      <c r="D1215" s="13" t="s">
        <v>3572</v>
      </c>
      <c r="E1215" s="35">
        <v>11</v>
      </c>
    </row>
    <row r="1216" spans="1:5">
      <c r="A1216" s="23">
        <v>2020</v>
      </c>
      <c r="B1216" s="23" t="s">
        <v>1886</v>
      </c>
      <c r="C1216" s="22" t="s">
        <v>41</v>
      </c>
      <c r="D1216" s="13" t="s">
        <v>4107</v>
      </c>
      <c r="E1216" s="35">
        <v>1</v>
      </c>
    </row>
    <row r="1217" spans="1:5">
      <c r="A1217" s="23">
        <v>2020</v>
      </c>
      <c r="B1217" s="23" t="s">
        <v>1886</v>
      </c>
      <c r="C1217" s="22" t="s">
        <v>41</v>
      </c>
      <c r="D1217" s="13" t="s">
        <v>8104</v>
      </c>
      <c r="E1217" s="35">
        <v>1</v>
      </c>
    </row>
    <row r="1218" spans="1:5">
      <c r="A1218" s="23">
        <v>2020</v>
      </c>
      <c r="B1218" s="23" t="s">
        <v>1886</v>
      </c>
      <c r="C1218" s="22" t="s">
        <v>41</v>
      </c>
      <c r="D1218" s="13" t="s">
        <v>3575</v>
      </c>
      <c r="E1218" s="35">
        <v>4</v>
      </c>
    </row>
    <row r="1219" spans="1:5">
      <c r="A1219" s="23">
        <v>2020</v>
      </c>
      <c r="B1219" s="23" t="s">
        <v>1886</v>
      </c>
      <c r="C1219" s="22" t="s">
        <v>60</v>
      </c>
      <c r="D1219" s="13" t="s">
        <v>3573</v>
      </c>
      <c r="E1219" s="35">
        <v>21</v>
      </c>
    </row>
    <row r="1220" spans="1:5">
      <c r="A1220" s="23">
        <v>2020</v>
      </c>
      <c r="B1220" s="23" t="s">
        <v>1886</v>
      </c>
      <c r="C1220" s="22" t="s">
        <v>60</v>
      </c>
      <c r="D1220" s="13" t="s">
        <v>3574</v>
      </c>
      <c r="E1220" s="35">
        <v>9</v>
      </c>
    </row>
    <row r="1221" spans="1:5">
      <c r="A1221" s="23">
        <v>2020</v>
      </c>
      <c r="B1221" s="23" t="s">
        <v>1886</v>
      </c>
      <c r="C1221" s="22" t="s">
        <v>60</v>
      </c>
      <c r="D1221" s="13" t="s">
        <v>3572</v>
      </c>
      <c r="E1221" s="35">
        <v>3</v>
      </c>
    </row>
    <row r="1222" spans="1:5">
      <c r="A1222" s="23">
        <v>2020</v>
      </c>
      <c r="B1222" s="23" t="s">
        <v>1886</v>
      </c>
      <c r="C1222" s="22" t="s">
        <v>60</v>
      </c>
      <c r="D1222" s="13" t="s">
        <v>3575</v>
      </c>
      <c r="E1222" s="35">
        <v>2</v>
      </c>
    </row>
    <row r="1223" spans="1:5">
      <c r="A1223" s="23">
        <v>2020</v>
      </c>
      <c r="B1223" s="23" t="s">
        <v>1886</v>
      </c>
      <c r="C1223" s="22" t="s">
        <v>70</v>
      </c>
      <c r="D1223" s="13" t="s">
        <v>3573</v>
      </c>
      <c r="E1223" s="35">
        <v>19</v>
      </c>
    </row>
    <row r="1224" spans="1:5">
      <c r="A1224" s="23">
        <v>2020</v>
      </c>
      <c r="B1224" s="23" t="s">
        <v>1886</v>
      </c>
      <c r="C1224" s="22" t="s">
        <v>70</v>
      </c>
      <c r="D1224" s="13" t="s">
        <v>3574</v>
      </c>
      <c r="E1224" s="35">
        <v>18</v>
      </c>
    </row>
    <row r="1225" spans="1:5">
      <c r="A1225" s="23">
        <v>2020</v>
      </c>
      <c r="B1225" s="23" t="s">
        <v>1886</v>
      </c>
      <c r="C1225" s="22" t="s">
        <v>70</v>
      </c>
      <c r="D1225" s="13" t="s">
        <v>3572</v>
      </c>
      <c r="E1225" s="35">
        <v>1</v>
      </c>
    </row>
    <row r="1226" spans="1:5">
      <c r="A1226" s="23">
        <v>2020</v>
      </c>
      <c r="B1226" s="23" t="s">
        <v>1886</v>
      </c>
      <c r="C1226" s="22" t="s">
        <v>70</v>
      </c>
      <c r="D1226" s="13" t="s">
        <v>3575</v>
      </c>
      <c r="E1226" s="35">
        <v>12</v>
      </c>
    </row>
    <row r="1227" spans="1:5">
      <c r="A1227" s="23">
        <v>2020</v>
      </c>
      <c r="B1227" s="23" t="s">
        <v>1886</v>
      </c>
      <c r="C1227" s="22" t="s">
        <v>76</v>
      </c>
      <c r="D1227" s="13" t="s">
        <v>3573</v>
      </c>
      <c r="E1227" s="35">
        <v>41</v>
      </c>
    </row>
    <row r="1228" spans="1:5">
      <c r="A1228" s="23">
        <v>2020</v>
      </c>
      <c r="B1228" s="23" t="s">
        <v>1886</v>
      </c>
      <c r="C1228" s="22" t="s">
        <v>76</v>
      </c>
      <c r="D1228" s="13" t="s">
        <v>3574</v>
      </c>
      <c r="E1228" s="35">
        <v>8</v>
      </c>
    </row>
    <row r="1229" spans="1:5">
      <c r="A1229" s="23">
        <v>2020</v>
      </c>
      <c r="B1229" s="23" t="s">
        <v>1886</v>
      </c>
      <c r="C1229" s="22" t="s">
        <v>76</v>
      </c>
      <c r="D1229" s="13" t="s">
        <v>3572</v>
      </c>
      <c r="E1229" s="35">
        <v>12</v>
      </c>
    </row>
    <row r="1230" spans="1:5">
      <c r="A1230" s="23">
        <v>2020</v>
      </c>
      <c r="B1230" s="23" t="s">
        <v>1886</v>
      </c>
      <c r="C1230" s="22" t="s">
        <v>76</v>
      </c>
      <c r="D1230" s="13" t="s">
        <v>3575</v>
      </c>
      <c r="E1230" s="35">
        <v>1</v>
      </c>
    </row>
    <row r="1231" spans="1:5">
      <c r="A1231" s="23">
        <v>2020</v>
      </c>
      <c r="B1231" s="23" t="s">
        <v>1886</v>
      </c>
      <c r="C1231" s="22" t="s">
        <v>83</v>
      </c>
      <c r="D1231" s="13" t="s">
        <v>3573</v>
      </c>
      <c r="E1231" s="35">
        <v>1</v>
      </c>
    </row>
    <row r="1232" spans="1:5">
      <c r="A1232" s="23">
        <v>2020</v>
      </c>
      <c r="B1232" s="23" t="s">
        <v>1886</v>
      </c>
      <c r="C1232" s="22" t="s">
        <v>83</v>
      </c>
      <c r="D1232" s="13" t="s">
        <v>3574</v>
      </c>
      <c r="E1232" s="35">
        <v>1</v>
      </c>
    </row>
    <row r="1233" spans="1:5">
      <c r="A1233" s="23">
        <v>2020</v>
      </c>
      <c r="B1233" s="23" t="s">
        <v>1886</v>
      </c>
      <c r="C1233" s="22" t="s">
        <v>86</v>
      </c>
      <c r="D1233" s="13" t="s">
        <v>3573</v>
      </c>
      <c r="E1233" s="35">
        <v>16</v>
      </c>
    </row>
    <row r="1234" spans="1:5">
      <c r="A1234" s="23">
        <v>2020</v>
      </c>
      <c r="B1234" s="23" t="s">
        <v>1886</v>
      </c>
      <c r="C1234" s="22" t="s">
        <v>86</v>
      </c>
      <c r="D1234" s="13" t="s">
        <v>3574</v>
      </c>
      <c r="E1234" s="35">
        <v>4</v>
      </c>
    </row>
    <row r="1235" spans="1:5">
      <c r="A1235" s="23">
        <v>2020</v>
      </c>
      <c r="B1235" s="23" t="s">
        <v>1886</v>
      </c>
      <c r="C1235" s="22" t="s">
        <v>86</v>
      </c>
      <c r="D1235" s="13" t="s">
        <v>3572</v>
      </c>
      <c r="E1235" s="35">
        <v>4</v>
      </c>
    </row>
    <row r="1236" spans="1:5">
      <c r="A1236" s="23">
        <v>2020</v>
      </c>
      <c r="B1236" s="23" t="s">
        <v>1886</v>
      </c>
      <c r="C1236" s="22" t="s">
        <v>86</v>
      </c>
      <c r="D1236" s="13" t="s">
        <v>3575</v>
      </c>
      <c r="E1236" s="35">
        <v>2</v>
      </c>
    </row>
    <row r="1237" spans="1:5">
      <c r="A1237" s="23">
        <v>2020</v>
      </c>
      <c r="B1237" s="23" t="s">
        <v>1886</v>
      </c>
      <c r="C1237" s="22" t="s">
        <v>89</v>
      </c>
      <c r="D1237" s="13" t="s">
        <v>3573</v>
      </c>
      <c r="E1237" s="35">
        <v>13</v>
      </c>
    </row>
    <row r="1238" spans="1:5">
      <c r="A1238" s="23">
        <v>2020</v>
      </c>
      <c r="B1238" s="23" t="s">
        <v>1886</v>
      </c>
      <c r="C1238" s="22" t="s">
        <v>89</v>
      </c>
      <c r="D1238" s="13" t="s">
        <v>3574</v>
      </c>
      <c r="E1238" s="35">
        <v>1</v>
      </c>
    </row>
    <row r="1239" spans="1:5">
      <c r="A1239" s="23">
        <v>2020</v>
      </c>
      <c r="B1239" s="23" t="s">
        <v>1886</v>
      </c>
      <c r="C1239" s="22" t="s">
        <v>89</v>
      </c>
      <c r="D1239" s="13" t="s">
        <v>3572</v>
      </c>
      <c r="E1239" s="35">
        <v>9</v>
      </c>
    </row>
    <row r="1240" spans="1:5">
      <c r="A1240" s="23">
        <v>2020</v>
      </c>
      <c r="B1240" s="23" t="s">
        <v>1886</v>
      </c>
      <c r="C1240" s="22" t="s">
        <v>89</v>
      </c>
      <c r="D1240" s="13" t="s">
        <v>4107</v>
      </c>
      <c r="E1240" s="35">
        <v>1</v>
      </c>
    </row>
    <row r="1241" spans="1:5">
      <c r="A1241" s="23">
        <v>2020</v>
      </c>
      <c r="B1241" s="23" t="s">
        <v>1886</v>
      </c>
      <c r="C1241" s="22" t="s">
        <v>89</v>
      </c>
      <c r="D1241" s="13" t="s">
        <v>3575</v>
      </c>
      <c r="E1241" s="35">
        <v>1</v>
      </c>
    </row>
    <row r="1242" spans="1:5">
      <c r="A1242" s="23">
        <v>2020</v>
      </c>
      <c r="B1242" s="23" t="s">
        <v>1886</v>
      </c>
      <c r="C1242" s="22" t="s">
        <v>94</v>
      </c>
      <c r="D1242" s="13" t="s">
        <v>3573</v>
      </c>
      <c r="E1242" s="35">
        <v>15</v>
      </c>
    </row>
    <row r="1243" spans="1:5">
      <c r="A1243" s="23">
        <v>2020</v>
      </c>
      <c r="B1243" s="23" t="s">
        <v>1886</v>
      </c>
      <c r="C1243" s="22" t="s">
        <v>94</v>
      </c>
      <c r="D1243" s="13" t="s">
        <v>3574</v>
      </c>
      <c r="E1243" s="35">
        <v>9</v>
      </c>
    </row>
    <row r="1244" spans="1:5">
      <c r="A1244" s="23">
        <v>2020</v>
      </c>
      <c r="B1244" s="23" t="s">
        <v>1886</v>
      </c>
      <c r="C1244" s="22" t="s">
        <v>94</v>
      </c>
      <c r="D1244" s="13" t="s">
        <v>3575</v>
      </c>
      <c r="E1244" s="35">
        <v>7</v>
      </c>
    </row>
    <row r="1245" spans="1:5">
      <c r="A1245" s="23">
        <v>2020</v>
      </c>
      <c r="B1245" s="23" t="s">
        <v>1886</v>
      </c>
      <c r="C1245" s="22" t="s">
        <v>100</v>
      </c>
      <c r="D1245" s="13" t="s">
        <v>3573</v>
      </c>
      <c r="E1245" s="35">
        <v>9</v>
      </c>
    </row>
    <row r="1246" spans="1:5">
      <c r="A1246" s="23">
        <v>2020</v>
      </c>
      <c r="B1246" s="23" t="s">
        <v>1886</v>
      </c>
      <c r="C1246" s="22" t="s">
        <v>100</v>
      </c>
      <c r="D1246" s="13" t="s">
        <v>3574</v>
      </c>
      <c r="E1246" s="35">
        <v>8</v>
      </c>
    </row>
    <row r="1247" spans="1:5">
      <c r="A1247" s="23">
        <v>2020</v>
      </c>
      <c r="B1247" s="23" t="s">
        <v>1886</v>
      </c>
      <c r="C1247" s="22" t="s">
        <v>100</v>
      </c>
      <c r="D1247" s="13" t="s">
        <v>3572</v>
      </c>
      <c r="E1247" s="35">
        <v>3</v>
      </c>
    </row>
    <row r="1248" spans="1:5">
      <c r="A1248" s="23">
        <v>2020</v>
      </c>
      <c r="B1248" s="23" t="s">
        <v>1886</v>
      </c>
      <c r="C1248" s="22" t="s">
        <v>100</v>
      </c>
      <c r="D1248" s="13" t="s">
        <v>3575</v>
      </c>
      <c r="E1248" s="35">
        <v>8</v>
      </c>
    </row>
    <row r="1249" spans="1:5">
      <c r="A1249" s="23">
        <v>2020</v>
      </c>
      <c r="B1249" s="23" t="s">
        <v>1886</v>
      </c>
      <c r="C1249" s="22" t="s">
        <v>104</v>
      </c>
      <c r="D1249" s="13" t="s">
        <v>3573</v>
      </c>
      <c r="E1249" s="35">
        <v>42</v>
      </c>
    </row>
    <row r="1250" spans="1:5">
      <c r="A1250" s="23">
        <v>2020</v>
      </c>
      <c r="B1250" s="23" t="s">
        <v>1886</v>
      </c>
      <c r="C1250" s="22" t="s">
        <v>104</v>
      </c>
      <c r="D1250" s="13" t="s">
        <v>3574</v>
      </c>
      <c r="E1250" s="35">
        <v>37</v>
      </c>
    </row>
    <row r="1251" spans="1:5">
      <c r="A1251" s="23">
        <v>2020</v>
      </c>
      <c r="B1251" s="23" t="s">
        <v>1886</v>
      </c>
      <c r="C1251" s="22" t="s">
        <v>104</v>
      </c>
      <c r="D1251" s="13" t="s">
        <v>3575</v>
      </c>
      <c r="E1251" s="35">
        <v>15</v>
      </c>
    </row>
    <row r="1252" spans="1:5">
      <c r="A1252" s="23">
        <v>2020</v>
      </c>
      <c r="B1252" s="23" t="s">
        <v>1886</v>
      </c>
      <c r="C1252" s="22" t="s">
        <v>120</v>
      </c>
      <c r="D1252" s="13" t="s">
        <v>3573</v>
      </c>
      <c r="E1252" s="35">
        <v>117</v>
      </c>
    </row>
    <row r="1253" spans="1:5">
      <c r="A1253" s="23">
        <v>2020</v>
      </c>
      <c r="B1253" s="23" t="s">
        <v>1886</v>
      </c>
      <c r="C1253" s="22" t="s">
        <v>120</v>
      </c>
      <c r="D1253" s="13" t="s">
        <v>3574</v>
      </c>
      <c r="E1253" s="35">
        <v>35</v>
      </c>
    </row>
    <row r="1254" spans="1:5">
      <c r="A1254" s="23">
        <v>2020</v>
      </c>
      <c r="B1254" s="23" t="s">
        <v>1886</v>
      </c>
      <c r="C1254" s="22" t="s">
        <v>120</v>
      </c>
      <c r="D1254" s="13" t="s">
        <v>3572</v>
      </c>
      <c r="E1254" s="35">
        <v>60</v>
      </c>
    </row>
    <row r="1255" spans="1:5">
      <c r="A1255" s="23">
        <v>2020</v>
      </c>
      <c r="B1255" s="23" t="s">
        <v>1886</v>
      </c>
      <c r="C1255" s="22" t="s">
        <v>120</v>
      </c>
      <c r="D1255" s="13" t="s">
        <v>4107</v>
      </c>
      <c r="E1255" s="35">
        <v>3</v>
      </c>
    </row>
    <row r="1256" spans="1:5">
      <c r="A1256" s="23">
        <v>2020</v>
      </c>
      <c r="B1256" s="23" t="s">
        <v>1886</v>
      </c>
      <c r="C1256" s="22" t="s">
        <v>120</v>
      </c>
      <c r="D1256" s="13" t="s">
        <v>3575</v>
      </c>
      <c r="E1256" s="35">
        <v>23</v>
      </c>
    </row>
    <row r="1257" spans="1:5">
      <c r="A1257" s="23">
        <v>2020</v>
      </c>
      <c r="B1257" s="23" t="s">
        <v>1886</v>
      </c>
      <c r="C1257" s="22" t="s">
        <v>156</v>
      </c>
      <c r="D1257" s="13" t="s">
        <v>3573</v>
      </c>
      <c r="E1257" s="35">
        <v>77</v>
      </c>
    </row>
    <row r="1258" spans="1:5">
      <c r="A1258" s="23">
        <v>2020</v>
      </c>
      <c r="B1258" s="23" t="s">
        <v>1886</v>
      </c>
      <c r="C1258" s="22" t="s">
        <v>156</v>
      </c>
      <c r="D1258" s="13" t="s">
        <v>3574</v>
      </c>
      <c r="E1258" s="35">
        <v>13</v>
      </c>
    </row>
    <row r="1259" spans="1:5">
      <c r="A1259" s="23">
        <v>2020</v>
      </c>
      <c r="B1259" s="23" t="s">
        <v>1886</v>
      </c>
      <c r="C1259" s="22" t="s">
        <v>156</v>
      </c>
      <c r="D1259" s="13" t="s">
        <v>3572</v>
      </c>
      <c r="E1259" s="35">
        <v>64</v>
      </c>
    </row>
    <row r="1260" spans="1:5">
      <c r="A1260" s="23">
        <v>2020</v>
      </c>
      <c r="B1260" s="23" t="s">
        <v>1886</v>
      </c>
      <c r="C1260" s="22" t="s">
        <v>156</v>
      </c>
      <c r="D1260" s="13" t="s">
        <v>4107</v>
      </c>
      <c r="E1260" s="35">
        <v>1</v>
      </c>
    </row>
    <row r="1261" spans="1:5">
      <c r="A1261" s="23">
        <v>2020</v>
      </c>
      <c r="B1261" s="23" t="s">
        <v>1886</v>
      </c>
      <c r="C1261" s="22" t="s">
        <v>156</v>
      </c>
      <c r="D1261" s="13" t="s">
        <v>3575</v>
      </c>
      <c r="E1261" s="35">
        <v>2</v>
      </c>
    </row>
    <row r="1262" spans="1:5">
      <c r="A1262" s="23">
        <v>2020</v>
      </c>
      <c r="B1262" s="23" t="s">
        <v>1886</v>
      </c>
      <c r="C1262" s="22" t="s">
        <v>164</v>
      </c>
      <c r="D1262" s="13" t="s">
        <v>3573</v>
      </c>
      <c r="E1262" s="35">
        <v>23</v>
      </c>
    </row>
    <row r="1263" spans="1:5">
      <c r="A1263" s="23">
        <v>2020</v>
      </c>
      <c r="B1263" s="23" t="s">
        <v>1886</v>
      </c>
      <c r="C1263" s="22" t="s">
        <v>164</v>
      </c>
      <c r="D1263" s="13" t="s">
        <v>3574</v>
      </c>
      <c r="E1263" s="35">
        <v>6</v>
      </c>
    </row>
    <row r="1264" spans="1:5">
      <c r="A1264" s="23">
        <v>2020</v>
      </c>
      <c r="B1264" s="23" t="s">
        <v>1886</v>
      </c>
      <c r="C1264" s="22" t="s">
        <v>164</v>
      </c>
      <c r="D1264" s="13" t="s">
        <v>3572</v>
      </c>
      <c r="E1264" s="35">
        <v>1</v>
      </c>
    </row>
    <row r="1265" spans="1:5">
      <c r="A1265" s="23">
        <v>2020</v>
      </c>
      <c r="B1265" s="23" t="s">
        <v>1886</v>
      </c>
      <c r="C1265" s="22" t="s">
        <v>164</v>
      </c>
      <c r="D1265" s="13" t="s">
        <v>3575</v>
      </c>
      <c r="E1265" s="35">
        <v>5</v>
      </c>
    </row>
    <row r="1266" spans="1:5">
      <c r="A1266" s="23">
        <v>2020</v>
      </c>
      <c r="B1266" s="23" t="s">
        <v>1886</v>
      </c>
      <c r="C1266" s="22" t="s">
        <v>167</v>
      </c>
      <c r="D1266" s="13" t="s">
        <v>3573</v>
      </c>
      <c r="E1266" s="35">
        <v>35</v>
      </c>
    </row>
    <row r="1267" spans="1:5">
      <c r="A1267" s="23">
        <v>2020</v>
      </c>
      <c r="B1267" s="23" t="s">
        <v>1886</v>
      </c>
      <c r="C1267" s="22" t="s">
        <v>167</v>
      </c>
      <c r="D1267" s="13" t="s">
        <v>3574</v>
      </c>
      <c r="E1267" s="35">
        <v>12</v>
      </c>
    </row>
    <row r="1268" spans="1:5">
      <c r="A1268" s="23">
        <v>2020</v>
      </c>
      <c r="B1268" s="23" t="s">
        <v>1886</v>
      </c>
      <c r="C1268" s="22" t="s">
        <v>167</v>
      </c>
      <c r="D1268" s="13" t="s">
        <v>3572</v>
      </c>
      <c r="E1268" s="35">
        <v>7</v>
      </c>
    </row>
    <row r="1269" spans="1:5">
      <c r="A1269" s="23">
        <v>2020</v>
      </c>
      <c r="B1269" s="23" t="s">
        <v>1886</v>
      </c>
      <c r="C1269" s="22" t="s">
        <v>167</v>
      </c>
      <c r="D1269" s="13" t="s">
        <v>3575</v>
      </c>
      <c r="E1269" s="35">
        <v>11</v>
      </c>
    </row>
    <row r="1270" spans="1:5">
      <c r="A1270" s="23">
        <v>2020</v>
      </c>
      <c r="B1270" s="23" t="s">
        <v>1886</v>
      </c>
      <c r="C1270" s="22" t="s">
        <v>1511</v>
      </c>
      <c r="D1270" s="13" t="s">
        <v>3573</v>
      </c>
      <c r="E1270" s="35">
        <v>1</v>
      </c>
    </row>
    <row r="1271" spans="1:5">
      <c r="A1271" s="23">
        <v>2020</v>
      </c>
      <c r="B1271" s="23" t="s">
        <v>1886</v>
      </c>
      <c r="C1271" s="22" t="s">
        <v>1512</v>
      </c>
      <c r="D1271" s="13" t="s">
        <v>3573</v>
      </c>
      <c r="E1271" s="35">
        <v>1</v>
      </c>
    </row>
    <row r="1272" spans="1:5">
      <c r="A1272" s="23">
        <v>2020</v>
      </c>
      <c r="B1272" s="23" t="s">
        <v>1886</v>
      </c>
      <c r="C1272" s="22" t="s">
        <v>1512</v>
      </c>
      <c r="D1272" s="13" t="s">
        <v>3574</v>
      </c>
      <c r="E1272" s="35">
        <v>1</v>
      </c>
    </row>
    <row r="1273" spans="1:5">
      <c r="A1273" s="23">
        <v>2020</v>
      </c>
      <c r="B1273" s="23" t="s">
        <v>1886</v>
      </c>
      <c r="C1273" s="22" t="s">
        <v>1512</v>
      </c>
      <c r="D1273" s="13" t="s">
        <v>3575</v>
      </c>
      <c r="E1273" s="35">
        <v>1</v>
      </c>
    </row>
    <row r="1274" spans="1:5">
      <c r="A1274" s="23">
        <v>2020</v>
      </c>
      <c r="B1274" s="23" t="s">
        <v>1886</v>
      </c>
      <c r="C1274" s="22" t="s">
        <v>1507</v>
      </c>
      <c r="D1274" s="13" t="s">
        <v>3575</v>
      </c>
      <c r="E1274" s="35">
        <v>1</v>
      </c>
    </row>
    <row r="1275" spans="1:5">
      <c r="A1275" s="23">
        <v>2020</v>
      </c>
      <c r="B1275" s="23" t="s">
        <v>1886</v>
      </c>
      <c r="C1275" s="22" t="s">
        <v>1513</v>
      </c>
      <c r="D1275" s="13" t="s">
        <v>3573</v>
      </c>
      <c r="E1275" s="35">
        <v>12</v>
      </c>
    </row>
    <row r="1276" spans="1:5">
      <c r="A1276" s="23">
        <v>2020</v>
      </c>
      <c r="B1276" s="23" t="s">
        <v>1886</v>
      </c>
      <c r="C1276" s="22" t="s">
        <v>1513</v>
      </c>
      <c r="D1276" s="13" t="s">
        <v>3574</v>
      </c>
      <c r="E1276" s="35">
        <v>8</v>
      </c>
    </row>
    <row r="1277" spans="1:5">
      <c r="A1277" s="23">
        <v>2020</v>
      </c>
      <c r="B1277" s="23" t="s">
        <v>1886</v>
      </c>
      <c r="C1277" s="22" t="s">
        <v>1513</v>
      </c>
      <c r="D1277" s="13" t="s">
        <v>3572</v>
      </c>
      <c r="E1277" s="35">
        <v>3</v>
      </c>
    </row>
    <row r="1278" spans="1:5">
      <c r="A1278" s="23">
        <v>2020</v>
      </c>
      <c r="B1278" s="23" t="s">
        <v>1886</v>
      </c>
      <c r="C1278" s="22" t="s">
        <v>1513</v>
      </c>
      <c r="D1278" s="13" t="s">
        <v>3575</v>
      </c>
      <c r="E1278" s="35">
        <v>4</v>
      </c>
    </row>
    <row r="1279" spans="1:5">
      <c r="A1279" s="23">
        <v>2020</v>
      </c>
      <c r="B1279" s="23" t="s">
        <v>1886</v>
      </c>
      <c r="C1279" s="22" t="s">
        <v>5708</v>
      </c>
      <c r="D1279" s="13" t="s">
        <v>3574</v>
      </c>
      <c r="E1279" s="35">
        <v>1</v>
      </c>
    </row>
    <row r="1280" spans="1:5">
      <c r="A1280" s="23">
        <v>2020</v>
      </c>
      <c r="B1280" s="23" t="s">
        <v>1886</v>
      </c>
      <c r="C1280" s="22" t="s">
        <v>5708</v>
      </c>
      <c r="D1280" s="13" t="s">
        <v>4107</v>
      </c>
      <c r="E1280" s="35">
        <v>1</v>
      </c>
    </row>
    <row r="1281" spans="1:5">
      <c r="A1281" s="23">
        <v>2020</v>
      </c>
      <c r="B1281" s="23" t="s">
        <v>514</v>
      </c>
      <c r="C1281" s="22" t="s">
        <v>184</v>
      </c>
      <c r="D1281" s="13" t="s">
        <v>3573</v>
      </c>
      <c r="E1281" s="35">
        <v>36</v>
      </c>
    </row>
    <row r="1282" spans="1:5">
      <c r="A1282" s="23">
        <v>2020</v>
      </c>
      <c r="B1282" s="23" t="s">
        <v>514</v>
      </c>
      <c r="C1282" s="22" t="s">
        <v>184</v>
      </c>
      <c r="D1282" s="13" t="s">
        <v>3574</v>
      </c>
      <c r="E1282" s="35">
        <v>5</v>
      </c>
    </row>
    <row r="1283" spans="1:5">
      <c r="A1283" s="23">
        <v>2020</v>
      </c>
      <c r="B1283" s="23" t="s">
        <v>514</v>
      </c>
      <c r="C1283" s="22" t="s">
        <v>184</v>
      </c>
      <c r="D1283" s="13" t="s">
        <v>3572</v>
      </c>
      <c r="E1283" s="35">
        <v>36</v>
      </c>
    </row>
    <row r="1284" spans="1:5">
      <c r="A1284" s="23">
        <v>2020</v>
      </c>
      <c r="B1284" s="23" t="s">
        <v>514</v>
      </c>
      <c r="C1284" s="22" t="s">
        <v>184</v>
      </c>
      <c r="D1284" s="13" t="s">
        <v>4107</v>
      </c>
      <c r="E1284" s="35">
        <v>6</v>
      </c>
    </row>
    <row r="1285" spans="1:5">
      <c r="A1285" s="23">
        <v>2020</v>
      </c>
      <c r="B1285" s="23" t="s">
        <v>514</v>
      </c>
      <c r="C1285" s="22" t="s">
        <v>184</v>
      </c>
      <c r="D1285" s="13" t="s">
        <v>3575</v>
      </c>
      <c r="E1285" s="35">
        <v>1</v>
      </c>
    </row>
    <row r="1286" spans="1:5">
      <c r="A1286" s="23">
        <v>2020</v>
      </c>
      <c r="B1286" s="23" t="s">
        <v>514</v>
      </c>
      <c r="C1286" s="22" t="s">
        <v>23</v>
      </c>
      <c r="D1286" s="13" t="s">
        <v>3573</v>
      </c>
      <c r="E1286" s="35">
        <v>30</v>
      </c>
    </row>
    <row r="1287" spans="1:5">
      <c r="A1287" s="23">
        <v>2020</v>
      </c>
      <c r="B1287" s="23" t="s">
        <v>514</v>
      </c>
      <c r="C1287" s="22" t="s">
        <v>23</v>
      </c>
      <c r="D1287" s="13" t="s">
        <v>3574</v>
      </c>
      <c r="E1287" s="35">
        <v>19</v>
      </c>
    </row>
    <row r="1288" spans="1:5">
      <c r="A1288" s="23">
        <v>2020</v>
      </c>
      <c r="B1288" s="23" t="s">
        <v>514</v>
      </c>
      <c r="C1288" s="22" t="s">
        <v>23</v>
      </c>
      <c r="D1288" s="13" t="s">
        <v>3572</v>
      </c>
      <c r="E1288" s="35">
        <v>8</v>
      </c>
    </row>
    <row r="1289" spans="1:5">
      <c r="A1289" s="23">
        <v>2020</v>
      </c>
      <c r="B1289" s="23" t="s">
        <v>514</v>
      </c>
      <c r="C1289" s="22" t="s">
        <v>23</v>
      </c>
      <c r="D1289" s="13" t="s">
        <v>3575</v>
      </c>
      <c r="E1289" s="35">
        <v>3</v>
      </c>
    </row>
    <row r="1290" spans="1:5">
      <c r="A1290" s="23">
        <v>2020</v>
      </c>
      <c r="B1290" s="23" t="s">
        <v>514</v>
      </c>
      <c r="C1290" s="22" t="s">
        <v>185</v>
      </c>
      <c r="D1290" s="13" t="s">
        <v>3573</v>
      </c>
      <c r="E1290" s="35">
        <v>69</v>
      </c>
    </row>
    <row r="1291" spans="1:5">
      <c r="A1291" s="23">
        <v>2020</v>
      </c>
      <c r="B1291" s="23" t="s">
        <v>514</v>
      </c>
      <c r="C1291" s="22" t="s">
        <v>185</v>
      </c>
      <c r="D1291" s="13" t="s">
        <v>3574</v>
      </c>
      <c r="E1291" s="35">
        <v>20</v>
      </c>
    </row>
    <row r="1292" spans="1:5">
      <c r="A1292" s="23">
        <v>2020</v>
      </c>
      <c r="B1292" s="23" t="s">
        <v>514</v>
      </c>
      <c r="C1292" s="22" t="s">
        <v>185</v>
      </c>
      <c r="D1292" s="13" t="s">
        <v>3572</v>
      </c>
      <c r="E1292" s="35">
        <v>25</v>
      </c>
    </row>
    <row r="1293" spans="1:5">
      <c r="A1293" s="23">
        <v>2020</v>
      </c>
      <c r="B1293" s="23" t="s">
        <v>514</v>
      </c>
      <c r="C1293" s="22" t="s">
        <v>185</v>
      </c>
      <c r="D1293" s="13" t="s">
        <v>4107</v>
      </c>
      <c r="E1293" s="35">
        <v>16</v>
      </c>
    </row>
    <row r="1294" spans="1:5">
      <c r="A1294" s="23">
        <v>2020</v>
      </c>
      <c r="B1294" s="23" t="s">
        <v>514</v>
      </c>
      <c r="C1294" s="22" t="s">
        <v>185</v>
      </c>
      <c r="D1294" s="13" t="s">
        <v>3575</v>
      </c>
      <c r="E1294" s="35">
        <v>3</v>
      </c>
    </row>
    <row r="1295" spans="1:5">
      <c r="A1295" s="23">
        <v>2020</v>
      </c>
      <c r="B1295" s="23" t="s">
        <v>514</v>
      </c>
      <c r="C1295" s="22" t="s">
        <v>3925</v>
      </c>
      <c r="D1295" s="13" t="s">
        <v>3573</v>
      </c>
      <c r="E1295" s="35">
        <v>36</v>
      </c>
    </row>
    <row r="1296" spans="1:5">
      <c r="A1296" s="23">
        <v>2020</v>
      </c>
      <c r="B1296" s="23" t="s">
        <v>514</v>
      </c>
      <c r="C1296" s="22" t="s">
        <v>3925</v>
      </c>
      <c r="D1296" s="13" t="s">
        <v>3574</v>
      </c>
      <c r="E1296" s="35">
        <v>32</v>
      </c>
    </row>
    <row r="1297" spans="1:5">
      <c r="A1297" s="23">
        <v>2020</v>
      </c>
      <c r="B1297" s="23" t="s">
        <v>514</v>
      </c>
      <c r="C1297" s="22" t="s">
        <v>3925</v>
      </c>
      <c r="D1297" s="13" t="s">
        <v>3572</v>
      </c>
      <c r="E1297" s="35">
        <v>9</v>
      </c>
    </row>
    <row r="1298" spans="1:5">
      <c r="A1298" s="23">
        <v>2020</v>
      </c>
      <c r="B1298" s="23" t="s">
        <v>514</v>
      </c>
      <c r="C1298" s="22" t="s">
        <v>3925</v>
      </c>
      <c r="D1298" s="13" t="s">
        <v>4107</v>
      </c>
      <c r="E1298" s="35">
        <v>4</v>
      </c>
    </row>
    <row r="1299" spans="1:5">
      <c r="A1299" s="23">
        <v>2020</v>
      </c>
      <c r="B1299" s="23" t="s">
        <v>514</v>
      </c>
      <c r="C1299" s="22" t="s">
        <v>3925</v>
      </c>
      <c r="D1299" s="13" t="s">
        <v>3575</v>
      </c>
      <c r="E1299" s="35">
        <v>14</v>
      </c>
    </row>
    <row r="1300" spans="1:5">
      <c r="A1300" s="23">
        <v>2020</v>
      </c>
      <c r="B1300" s="23" t="s">
        <v>514</v>
      </c>
      <c r="C1300" s="22" t="s">
        <v>8102</v>
      </c>
      <c r="D1300" s="13" t="s">
        <v>3573</v>
      </c>
      <c r="E1300" s="35">
        <v>2</v>
      </c>
    </row>
    <row r="1301" spans="1:5">
      <c r="A1301" s="23">
        <v>2020</v>
      </c>
      <c r="B1301" s="23" t="s">
        <v>514</v>
      </c>
      <c r="C1301" s="22" t="s">
        <v>8102</v>
      </c>
      <c r="D1301" s="13" t="s">
        <v>3574</v>
      </c>
      <c r="E1301" s="35">
        <v>2</v>
      </c>
    </row>
    <row r="1302" spans="1:5">
      <c r="A1302" s="23">
        <v>2021</v>
      </c>
      <c r="B1302" s="23" t="s">
        <v>1886</v>
      </c>
      <c r="C1302" s="22" t="s">
        <v>5</v>
      </c>
      <c r="D1302" s="13" t="s">
        <v>3573</v>
      </c>
      <c r="E1302" s="35">
        <v>34</v>
      </c>
    </row>
    <row r="1303" spans="1:5">
      <c r="A1303" s="23">
        <v>2021</v>
      </c>
      <c r="B1303" s="23" t="s">
        <v>1886</v>
      </c>
      <c r="C1303" s="22" t="s">
        <v>5</v>
      </c>
      <c r="D1303" s="13" t="s">
        <v>3574</v>
      </c>
      <c r="E1303" s="35">
        <v>10</v>
      </c>
    </row>
    <row r="1304" spans="1:5">
      <c r="A1304" s="23">
        <v>2021</v>
      </c>
      <c r="B1304" s="23" t="s">
        <v>1886</v>
      </c>
      <c r="C1304" s="22" t="s">
        <v>5</v>
      </c>
      <c r="D1304" s="13" t="s">
        <v>3572</v>
      </c>
      <c r="E1304" s="35">
        <v>5</v>
      </c>
    </row>
    <row r="1305" spans="1:5">
      <c r="A1305" s="23">
        <v>2021</v>
      </c>
      <c r="B1305" s="23" t="s">
        <v>1886</v>
      </c>
      <c r="C1305" s="22" t="s">
        <v>5</v>
      </c>
      <c r="D1305" s="13" t="s">
        <v>3575</v>
      </c>
      <c r="E1305" s="35">
        <v>6</v>
      </c>
    </row>
    <row r="1306" spans="1:5">
      <c r="A1306" s="23">
        <v>2021</v>
      </c>
      <c r="B1306" s="23" t="s">
        <v>1886</v>
      </c>
      <c r="C1306" s="22" t="s">
        <v>10</v>
      </c>
      <c r="D1306" s="13" t="s">
        <v>3573</v>
      </c>
      <c r="E1306" s="35">
        <v>41</v>
      </c>
    </row>
    <row r="1307" spans="1:5">
      <c r="A1307" s="23">
        <v>2021</v>
      </c>
      <c r="B1307" s="23" t="s">
        <v>1886</v>
      </c>
      <c r="C1307" s="22" t="s">
        <v>10</v>
      </c>
      <c r="D1307" s="13" t="s">
        <v>3574</v>
      </c>
      <c r="E1307" s="35">
        <v>7</v>
      </c>
    </row>
    <row r="1308" spans="1:5">
      <c r="A1308" s="23">
        <v>2021</v>
      </c>
      <c r="B1308" s="23" t="s">
        <v>1886</v>
      </c>
      <c r="C1308" s="22" t="s">
        <v>10</v>
      </c>
      <c r="D1308" s="13" t="s">
        <v>3572</v>
      </c>
      <c r="E1308" s="35">
        <v>14</v>
      </c>
    </row>
    <row r="1309" spans="1:5">
      <c r="A1309" s="23">
        <v>2021</v>
      </c>
      <c r="B1309" s="23" t="s">
        <v>1886</v>
      </c>
      <c r="C1309" s="22" t="s">
        <v>10</v>
      </c>
      <c r="D1309" s="13" t="s">
        <v>3575</v>
      </c>
      <c r="E1309" s="35">
        <v>1</v>
      </c>
    </row>
    <row r="1310" spans="1:5">
      <c r="A1310" s="23">
        <v>2021</v>
      </c>
      <c r="B1310" s="23" t="s">
        <v>1886</v>
      </c>
      <c r="C1310" s="22" t="s">
        <v>14</v>
      </c>
      <c r="D1310" s="13" t="s">
        <v>3573</v>
      </c>
      <c r="E1310" s="35">
        <v>65</v>
      </c>
    </row>
    <row r="1311" spans="1:5">
      <c r="A1311" s="23">
        <v>2021</v>
      </c>
      <c r="B1311" s="23" t="s">
        <v>1886</v>
      </c>
      <c r="C1311" s="22" t="s">
        <v>14</v>
      </c>
      <c r="D1311" s="13" t="s">
        <v>3574</v>
      </c>
      <c r="E1311" s="35">
        <v>49</v>
      </c>
    </row>
    <row r="1312" spans="1:5">
      <c r="A1312" s="23">
        <v>2021</v>
      </c>
      <c r="B1312" s="23" t="s">
        <v>1886</v>
      </c>
      <c r="C1312" s="22" t="s">
        <v>14</v>
      </c>
      <c r="D1312" s="13" t="s">
        <v>3572</v>
      </c>
      <c r="E1312" s="35">
        <v>6</v>
      </c>
    </row>
    <row r="1313" spans="1:5">
      <c r="A1313" s="23">
        <v>2021</v>
      </c>
      <c r="B1313" s="23" t="s">
        <v>1886</v>
      </c>
      <c r="C1313" s="22" t="s">
        <v>14</v>
      </c>
      <c r="D1313" s="13" t="s">
        <v>3575</v>
      </c>
      <c r="E1313" s="35">
        <v>30</v>
      </c>
    </row>
    <row r="1314" spans="1:5">
      <c r="A1314" s="23">
        <v>2021</v>
      </c>
      <c r="B1314" s="23" t="s">
        <v>1886</v>
      </c>
      <c r="C1314" s="22" t="s">
        <v>23</v>
      </c>
      <c r="D1314" s="13" t="s">
        <v>3573</v>
      </c>
      <c r="E1314" s="35">
        <v>40</v>
      </c>
    </row>
    <row r="1315" spans="1:5">
      <c r="A1315" s="23">
        <v>2021</v>
      </c>
      <c r="B1315" s="23" t="s">
        <v>1886</v>
      </c>
      <c r="C1315" s="22" t="s">
        <v>23</v>
      </c>
      <c r="D1315" s="13" t="s">
        <v>3574</v>
      </c>
      <c r="E1315" s="35">
        <v>22</v>
      </c>
    </row>
    <row r="1316" spans="1:5">
      <c r="A1316" s="23">
        <v>2021</v>
      </c>
      <c r="B1316" s="23" t="s">
        <v>1886</v>
      </c>
      <c r="C1316" s="22" t="s">
        <v>23</v>
      </c>
      <c r="D1316" s="13" t="s">
        <v>3572</v>
      </c>
      <c r="E1316" s="35">
        <v>2</v>
      </c>
    </row>
    <row r="1317" spans="1:5">
      <c r="A1317" s="23">
        <v>2021</v>
      </c>
      <c r="B1317" s="23" t="s">
        <v>1886</v>
      </c>
      <c r="C1317" s="22" t="s">
        <v>23</v>
      </c>
      <c r="D1317" s="13" t="s">
        <v>3575</v>
      </c>
      <c r="E1317" s="35">
        <v>8</v>
      </c>
    </row>
    <row r="1318" spans="1:5">
      <c r="A1318" s="23">
        <v>2021</v>
      </c>
      <c r="B1318" s="23" t="s">
        <v>1886</v>
      </c>
      <c r="C1318" s="22" t="s">
        <v>41</v>
      </c>
      <c r="D1318" s="13" t="s">
        <v>3573</v>
      </c>
      <c r="E1318" s="35">
        <v>17</v>
      </c>
    </row>
    <row r="1319" spans="1:5">
      <c r="A1319" s="23">
        <v>2021</v>
      </c>
      <c r="B1319" s="23" t="s">
        <v>1886</v>
      </c>
      <c r="C1319" s="22" t="s">
        <v>41</v>
      </c>
      <c r="D1319" s="13" t="s">
        <v>3574</v>
      </c>
      <c r="E1319" s="35">
        <v>12</v>
      </c>
    </row>
    <row r="1320" spans="1:5">
      <c r="A1320" s="23">
        <v>2021</v>
      </c>
      <c r="B1320" s="23" t="s">
        <v>1886</v>
      </c>
      <c r="C1320" s="22" t="s">
        <v>41</v>
      </c>
      <c r="D1320" s="13" t="s">
        <v>3572</v>
      </c>
      <c r="E1320" s="35">
        <v>10</v>
      </c>
    </row>
    <row r="1321" spans="1:5">
      <c r="A1321" s="23">
        <v>2021</v>
      </c>
      <c r="B1321" s="23" t="s">
        <v>1886</v>
      </c>
      <c r="C1321" s="22" t="s">
        <v>41</v>
      </c>
      <c r="D1321" s="13" t="s">
        <v>3575</v>
      </c>
      <c r="E1321" s="35">
        <v>3</v>
      </c>
    </row>
    <row r="1322" spans="1:5">
      <c r="A1322" s="23">
        <v>2021</v>
      </c>
      <c r="B1322" s="23" t="s">
        <v>1886</v>
      </c>
      <c r="C1322" s="22" t="s">
        <v>41</v>
      </c>
      <c r="D1322" s="13" t="s">
        <v>4107</v>
      </c>
      <c r="E1322" s="35">
        <v>1</v>
      </c>
    </row>
    <row r="1323" spans="1:5">
      <c r="A1323" s="23">
        <v>2021</v>
      </c>
      <c r="B1323" s="23" t="s">
        <v>1886</v>
      </c>
      <c r="C1323" s="22" t="s">
        <v>60</v>
      </c>
      <c r="D1323" s="13" t="s">
        <v>3573</v>
      </c>
      <c r="E1323" s="35">
        <v>21</v>
      </c>
    </row>
    <row r="1324" spans="1:5">
      <c r="A1324" s="23">
        <v>2021</v>
      </c>
      <c r="B1324" s="23" t="s">
        <v>1886</v>
      </c>
      <c r="C1324" s="22" t="s">
        <v>60</v>
      </c>
      <c r="D1324" s="13" t="s">
        <v>3574</v>
      </c>
      <c r="E1324" s="35">
        <v>10</v>
      </c>
    </row>
    <row r="1325" spans="1:5">
      <c r="A1325" s="23">
        <v>2021</v>
      </c>
      <c r="B1325" s="23" t="s">
        <v>1886</v>
      </c>
      <c r="C1325" s="22" t="s">
        <v>60</v>
      </c>
      <c r="D1325" s="13" t="s">
        <v>3572</v>
      </c>
      <c r="E1325" s="35">
        <v>1</v>
      </c>
    </row>
    <row r="1326" spans="1:5">
      <c r="A1326" s="23">
        <v>2021</v>
      </c>
      <c r="B1326" s="23" t="s">
        <v>1886</v>
      </c>
      <c r="C1326" s="22" t="s">
        <v>60</v>
      </c>
      <c r="D1326" s="13" t="s">
        <v>3575</v>
      </c>
      <c r="E1326" s="35">
        <v>2</v>
      </c>
    </row>
    <row r="1327" spans="1:5">
      <c r="A1327" s="23">
        <v>2021</v>
      </c>
      <c r="B1327" s="23" t="s">
        <v>1886</v>
      </c>
      <c r="C1327" s="22" t="s">
        <v>70</v>
      </c>
      <c r="D1327" s="13" t="s">
        <v>3573</v>
      </c>
      <c r="E1327" s="35">
        <v>18</v>
      </c>
    </row>
    <row r="1328" spans="1:5">
      <c r="A1328" s="23">
        <v>2021</v>
      </c>
      <c r="B1328" s="23" t="s">
        <v>1886</v>
      </c>
      <c r="C1328" s="22" t="s">
        <v>70</v>
      </c>
      <c r="D1328" s="13" t="s">
        <v>3574</v>
      </c>
      <c r="E1328" s="35">
        <v>17</v>
      </c>
    </row>
    <row r="1329" spans="1:5">
      <c r="A1329" s="23">
        <v>2021</v>
      </c>
      <c r="B1329" s="23" t="s">
        <v>1886</v>
      </c>
      <c r="C1329" s="22" t="s">
        <v>70</v>
      </c>
      <c r="D1329" s="13" t="s">
        <v>3575</v>
      </c>
      <c r="E1329" s="35">
        <v>12</v>
      </c>
    </row>
    <row r="1330" spans="1:5">
      <c r="A1330" s="23">
        <v>2021</v>
      </c>
      <c r="B1330" s="23" t="s">
        <v>1886</v>
      </c>
      <c r="C1330" s="22" t="s">
        <v>76</v>
      </c>
      <c r="D1330" s="13" t="s">
        <v>3573</v>
      </c>
      <c r="E1330" s="35">
        <v>41</v>
      </c>
    </row>
    <row r="1331" spans="1:5">
      <c r="A1331" s="23">
        <v>2021</v>
      </c>
      <c r="B1331" s="23" t="s">
        <v>1886</v>
      </c>
      <c r="C1331" s="22" t="s">
        <v>76</v>
      </c>
      <c r="D1331" s="13" t="s">
        <v>3574</v>
      </c>
      <c r="E1331" s="35">
        <v>8</v>
      </c>
    </row>
    <row r="1332" spans="1:5">
      <c r="A1332" s="23">
        <v>2021</v>
      </c>
      <c r="B1332" s="23" t="s">
        <v>1886</v>
      </c>
      <c r="C1332" s="22" t="s">
        <v>76</v>
      </c>
      <c r="D1332" s="13" t="s">
        <v>3572</v>
      </c>
      <c r="E1332" s="35">
        <v>11</v>
      </c>
    </row>
    <row r="1333" spans="1:5">
      <c r="A1333" s="23">
        <v>2021</v>
      </c>
      <c r="B1333" s="23" t="s">
        <v>1886</v>
      </c>
      <c r="C1333" s="22" t="s">
        <v>76</v>
      </c>
      <c r="D1333" s="13" t="s">
        <v>3575</v>
      </c>
      <c r="E1333" s="35">
        <v>1</v>
      </c>
    </row>
    <row r="1334" spans="1:5">
      <c r="A1334" s="23">
        <v>2021</v>
      </c>
      <c r="B1334" s="23" t="s">
        <v>1886</v>
      </c>
      <c r="C1334" s="22" t="s">
        <v>83</v>
      </c>
      <c r="D1334" s="13" t="s">
        <v>3573</v>
      </c>
      <c r="E1334" s="35">
        <v>1</v>
      </c>
    </row>
    <row r="1335" spans="1:5">
      <c r="A1335" s="23">
        <v>2021</v>
      </c>
      <c r="B1335" s="23" t="s">
        <v>1886</v>
      </c>
      <c r="C1335" s="22" t="s">
        <v>83</v>
      </c>
      <c r="D1335" s="13" t="s">
        <v>3574</v>
      </c>
      <c r="E1335" s="35">
        <v>1</v>
      </c>
    </row>
    <row r="1336" spans="1:5">
      <c r="A1336" s="23">
        <v>2021</v>
      </c>
      <c r="B1336" s="23" t="s">
        <v>1886</v>
      </c>
      <c r="C1336" s="22" t="s">
        <v>86</v>
      </c>
      <c r="D1336" s="13" t="s">
        <v>3573</v>
      </c>
      <c r="E1336" s="35">
        <v>16</v>
      </c>
    </row>
    <row r="1337" spans="1:5">
      <c r="A1337" s="23">
        <v>2021</v>
      </c>
      <c r="B1337" s="23" t="s">
        <v>1886</v>
      </c>
      <c r="C1337" s="22" t="s">
        <v>86</v>
      </c>
      <c r="D1337" s="13" t="s">
        <v>3574</v>
      </c>
      <c r="E1337" s="35">
        <v>4</v>
      </c>
    </row>
    <row r="1338" spans="1:5">
      <c r="A1338" s="23">
        <v>2021</v>
      </c>
      <c r="B1338" s="23" t="s">
        <v>1886</v>
      </c>
      <c r="C1338" s="22" t="s">
        <v>86</v>
      </c>
      <c r="D1338" s="13" t="s">
        <v>3572</v>
      </c>
      <c r="E1338" s="35">
        <v>4</v>
      </c>
    </row>
    <row r="1339" spans="1:5">
      <c r="A1339" s="23">
        <v>2021</v>
      </c>
      <c r="B1339" s="23" t="s">
        <v>1886</v>
      </c>
      <c r="C1339" s="22" t="s">
        <v>86</v>
      </c>
      <c r="D1339" s="13" t="s">
        <v>3575</v>
      </c>
      <c r="E1339" s="35">
        <v>2</v>
      </c>
    </row>
    <row r="1340" spans="1:5">
      <c r="A1340" s="23">
        <v>2021</v>
      </c>
      <c r="B1340" s="23" t="s">
        <v>1886</v>
      </c>
      <c r="C1340" s="22" t="s">
        <v>89</v>
      </c>
      <c r="D1340" s="13" t="s">
        <v>3573</v>
      </c>
      <c r="E1340" s="35">
        <v>11</v>
      </c>
    </row>
    <row r="1341" spans="1:5">
      <c r="A1341" s="23">
        <v>2021</v>
      </c>
      <c r="B1341" s="23" t="s">
        <v>1886</v>
      </c>
      <c r="C1341" s="22" t="s">
        <v>89</v>
      </c>
      <c r="D1341" s="13" t="s">
        <v>3574</v>
      </c>
      <c r="E1341" s="35">
        <v>1</v>
      </c>
    </row>
    <row r="1342" spans="1:5">
      <c r="A1342" s="23">
        <v>2021</v>
      </c>
      <c r="B1342" s="23" t="s">
        <v>1886</v>
      </c>
      <c r="C1342" s="22" t="s">
        <v>89</v>
      </c>
      <c r="D1342" s="13" t="s">
        <v>3572</v>
      </c>
      <c r="E1342" s="35">
        <v>8</v>
      </c>
    </row>
    <row r="1343" spans="1:5">
      <c r="A1343" s="23">
        <v>2021</v>
      </c>
      <c r="B1343" s="23" t="s">
        <v>1886</v>
      </c>
      <c r="C1343" s="22" t="s">
        <v>89</v>
      </c>
      <c r="D1343" s="13" t="s">
        <v>3575</v>
      </c>
      <c r="E1343" s="35">
        <v>1</v>
      </c>
    </row>
    <row r="1344" spans="1:5">
      <c r="A1344" s="23">
        <v>2021</v>
      </c>
      <c r="B1344" s="23" t="s">
        <v>1886</v>
      </c>
      <c r="C1344" s="22" t="s">
        <v>94</v>
      </c>
      <c r="D1344" s="13" t="s">
        <v>3573</v>
      </c>
      <c r="E1344" s="35">
        <v>12</v>
      </c>
    </row>
    <row r="1345" spans="1:5">
      <c r="A1345" s="23">
        <v>2021</v>
      </c>
      <c r="B1345" s="23" t="s">
        <v>1886</v>
      </c>
      <c r="C1345" s="22" t="s">
        <v>94</v>
      </c>
      <c r="D1345" s="13" t="s">
        <v>3574</v>
      </c>
      <c r="E1345" s="35">
        <v>10</v>
      </c>
    </row>
    <row r="1346" spans="1:5">
      <c r="A1346" s="23">
        <v>2021</v>
      </c>
      <c r="B1346" s="23" t="s">
        <v>1886</v>
      </c>
      <c r="C1346" s="22" t="s">
        <v>94</v>
      </c>
      <c r="D1346" s="13" t="s">
        <v>3575</v>
      </c>
      <c r="E1346" s="35">
        <v>5</v>
      </c>
    </row>
    <row r="1347" spans="1:5">
      <c r="A1347" s="23">
        <v>2021</v>
      </c>
      <c r="B1347" s="23" t="s">
        <v>1886</v>
      </c>
      <c r="C1347" s="22" t="s">
        <v>100</v>
      </c>
      <c r="D1347" s="13" t="s">
        <v>3573</v>
      </c>
      <c r="E1347" s="35">
        <v>9</v>
      </c>
    </row>
    <row r="1348" spans="1:5">
      <c r="A1348" s="23">
        <v>2021</v>
      </c>
      <c r="B1348" s="23" t="s">
        <v>1886</v>
      </c>
      <c r="C1348" s="22" t="s">
        <v>100</v>
      </c>
      <c r="D1348" s="13" t="s">
        <v>3574</v>
      </c>
      <c r="E1348" s="35">
        <v>9</v>
      </c>
    </row>
    <row r="1349" spans="1:5">
      <c r="A1349" s="23">
        <v>2021</v>
      </c>
      <c r="B1349" s="23" t="s">
        <v>1886</v>
      </c>
      <c r="C1349" s="22" t="s">
        <v>100</v>
      </c>
      <c r="D1349" s="13" t="s">
        <v>3572</v>
      </c>
      <c r="E1349" s="35">
        <v>2</v>
      </c>
    </row>
    <row r="1350" spans="1:5">
      <c r="A1350" s="23">
        <v>2021</v>
      </c>
      <c r="B1350" s="23" t="s">
        <v>1886</v>
      </c>
      <c r="C1350" s="22" t="s">
        <v>100</v>
      </c>
      <c r="D1350" s="13" t="s">
        <v>3575</v>
      </c>
      <c r="E1350" s="35">
        <v>7</v>
      </c>
    </row>
    <row r="1351" spans="1:5">
      <c r="A1351" s="23">
        <v>2021</v>
      </c>
      <c r="B1351" s="23" t="s">
        <v>1886</v>
      </c>
      <c r="C1351" s="22" t="s">
        <v>104</v>
      </c>
      <c r="D1351" s="13" t="s">
        <v>3573</v>
      </c>
      <c r="E1351" s="35">
        <v>41</v>
      </c>
    </row>
    <row r="1352" spans="1:5">
      <c r="A1352" s="23">
        <v>2021</v>
      </c>
      <c r="B1352" s="23" t="s">
        <v>1886</v>
      </c>
      <c r="C1352" s="22" t="s">
        <v>104</v>
      </c>
      <c r="D1352" s="13" t="s">
        <v>3574</v>
      </c>
      <c r="E1352" s="35">
        <v>37</v>
      </c>
    </row>
    <row r="1353" spans="1:5">
      <c r="A1353" s="23">
        <v>2021</v>
      </c>
      <c r="B1353" s="23" t="s">
        <v>1886</v>
      </c>
      <c r="C1353" s="22" t="s">
        <v>104</v>
      </c>
      <c r="D1353" s="13" t="s">
        <v>3575</v>
      </c>
      <c r="E1353" s="35">
        <v>19</v>
      </c>
    </row>
    <row r="1354" spans="1:5">
      <c r="A1354" s="23">
        <v>2021</v>
      </c>
      <c r="B1354" s="23" t="s">
        <v>1886</v>
      </c>
      <c r="C1354" s="22" t="s">
        <v>120</v>
      </c>
      <c r="D1354" s="13" t="s">
        <v>3573</v>
      </c>
      <c r="E1354" s="35">
        <v>113</v>
      </c>
    </row>
    <row r="1355" spans="1:5">
      <c r="A1355" s="23">
        <v>2021</v>
      </c>
      <c r="B1355" s="23" t="s">
        <v>1886</v>
      </c>
      <c r="C1355" s="22" t="s">
        <v>120</v>
      </c>
      <c r="D1355" s="13" t="s">
        <v>3574</v>
      </c>
      <c r="E1355" s="35">
        <v>37</v>
      </c>
    </row>
    <row r="1356" spans="1:5">
      <c r="A1356" s="23">
        <v>2021</v>
      </c>
      <c r="B1356" s="23" t="s">
        <v>1886</v>
      </c>
      <c r="C1356" s="22" t="s">
        <v>120</v>
      </c>
      <c r="D1356" s="13" t="s">
        <v>3572</v>
      </c>
      <c r="E1356" s="35">
        <v>62</v>
      </c>
    </row>
    <row r="1357" spans="1:5">
      <c r="A1357" s="23">
        <v>2021</v>
      </c>
      <c r="B1357" s="23" t="s">
        <v>1886</v>
      </c>
      <c r="C1357" s="22" t="s">
        <v>120</v>
      </c>
      <c r="D1357" s="13" t="s">
        <v>3575</v>
      </c>
      <c r="E1357" s="35">
        <v>22</v>
      </c>
    </row>
    <row r="1358" spans="1:5">
      <c r="A1358" s="23">
        <v>2021</v>
      </c>
      <c r="B1358" s="23" t="s">
        <v>1886</v>
      </c>
      <c r="C1358" s="22" t="s">
        <v>156</v>
      </c>
      <c r="D1358" s="13" t="s">
        <v>3573</v>
      </c>
      <c r="E1358" s="35">
        <v>70</v>
      </c>
    </row>
    <row r="1359" spans="1:5">
      <c r="A1359" s="23">
        <v>2021</v>
      </c>
      <c r="B1359" s="23" t="s">
        <v>1886</v>
      </c>
      <c r="C1359" s="22" t="s">
        <v>156</v>
      </c>
      <c r="D1359" s="13" t="s">
        <v>3574</v>
      </c>
      <c r="E1359" s="35">
        <v>13</v>
      </c>
    </row>
    <row r="1360" spans="1:5">
      <c r="A1360" s="23">
        <v>2021</v>
      </c>
      <c r="B1360" s="23" t="s">
        <v>1886</v>
      </c>
      <c r="C1360" s="22" t="s">
        <v>156</v>
      </c>
      <c r="D1360" s="13" t="s">
        <v>3572</v>
      </c>
      <c r="E1360" s="35">
        <v>67</v>
      </c>
    </row>
    <row r="1361" spans="1:5">
      <c r="A1361" s="23">
        <v>2021</v>
      </c>
      <c r="B1361" s="23" t="s">
        <v>1886</v>
      </c>
      <c r="C1361" s="22" t="s">
        <v>156</v>
      </c>
      <c r="D1361" s="13" t="s">
        <v>8104</v>
      </c>
      <c r="E1361" s="35">
        <v>1</v>
      </c>
    </row>
    <row r="1362" spans="1:5">
      <c r="A1362" s="23">
        <v>2021</v>
      </c>
      <c r="B1362" s="23" t="s">
        <v>1886</v>
      </c>
      <c r="C1362" s="22" t="s">
        <v>156</v>
      </c>
      <c r="D1362" s="13" t="s">
        <v>3575</v>
      </c>
      <c r="E1362" s="35">
        <v>2</v>
      </c>
    </row>
    <row r="1363" spans="1:5">
      <c r="A1363" s="23">
        <v>2021</v>
      </c>
      <c r="B1363" s="23" t="s">
        <v>1886</v>
      </c>
      <c r="C1363" s="22" t="s">
        <v>164</v>
      </c>
      <c r="D1363" s="13" t="s">
        <v>3573</v>
      </c>
      <c r="E1363" s="35">
        <v>23</v>
      </c>
    </row>
    <row r="1364" spans="1:5">
      <c r="A1364" s="23">
        <v>2021</v>
      </c>
      <c r="B1364" s="23" t="s">
        <v>1886</v>
      </c>
      <c r="C1364" s="22" t="s">
        <v>164</v>
      </c>
      <c r="D1364" s="13" t="s">
        <v>3574</v>
      </c>
      <c r="E1364" s="35">
        <v>6</v>
      </c>
    </row>
    <row r="1365" spans="1:5">
      <c r="A1365" s="23">
        <v>2021</v>
      </c>
      <c r="B1365" s="23" t="s">
        <v>1886</v>
      </c>
      <c r="C1365" s="22" t="s">
        <v>164</v>
      </c>
      <c r="D1365" s="13" t="s">
        <v>3572</v>
      </c>
      <c r="E1365" s="35">
        <v>1</v>
      </c>
    </row>
    <row r="1366" spans="1:5">
      <c r="A1366" s="23">
        <v>2021</v>
      </c>
      <c r="B1366" s="23" t="s">
        <v>1886</v>
      </c>
      <c r="C1366" s="22" t="s">
        <v>164</v>
      </c>
      <c r="D1366" s="13" t="s">
        <v>3575</v>
      </c>
      <c r="E1366" s="35">
        <v>6</v>
      </c>
    </row>
    <row r="1367" spans="1:5">
      <c r="A1367" s="23">
        <v>2021</v>
      </c>
      <c r="B1367" s="23" t="s">
        <v>1886</v>
      </c>
      <c r="C1367" s="22" t="s">
        <v>167</v>
      </c>
      <c r="D1367" s="13" t="s">
        <v>3573</v>
      </c>
      <c r="E1367" s="35">
        <v>35</v>
      </c>
    </row>
    <row r="1368" spans="1:5">
      <c r="A1368" s="23">
        <v>2021</v>
      </c>
      <c r="B1368" s="23" t="s">
        <v>1886</v>
      </c>
      <c r="C1368" s="22" t="s">
        <v>167</v>
      </c>
      <c r="D1368" s="13" t="s">
        <v>3574</v>
      </c>
      <c r="E1368" s="35">
        <v>12</v>
      </c>
    </row>
    <row r="1369" spans="1:5">
      <c r="A1369" s="23">
        <v>2021</v>
      </c>
      <c r="B1369" s="23" t="s">
        <v>1886</v>
      </c>
      <c r="C1369" s="22" t="s">
        <v>167</v>
      </c>
      <c r="D1369" s="13" t="s">
        <v>3572</v>
      </c>
      <c r="E1369" s="35">
        <v>7</v>
      </c>
    </row>
    <row r="1370" spans="1:5">
      <c r="A1370" s="23">
        <v>2021</v>
      </c>
      <c r="B1370" s="23" t="s">
        <v>1886</v>
      </c>
      <c r="C1370" s="22" t="s">
        <v>167</v>
      </c>
      <c r="D1370" s="13" t="s">
        <v>3575</v>
      </c>
      <c r="E1370" s="35">
        <v>11</v>
      </c>
    </row>
    <row r="1371" spans="1:5">
      <c r="A1371" s="23">
        <v>2021</v>
      </c>
      <c r="B1371" s="23" t="s">
        <v>1886</v>
      </c>
      <c r="C1371" s="22" t="s">
        <v>1511</v>
      </c>
      <c r="D1371" s="13" t="s">
        <v>3573</v>
      </c>
      <c r="E1371" s="35">
        <v>1</v>
      </c>
    </row>
    <row r="1372" spans="1:5">
      <c r="A1372" s="23">
        <v>2021</v>
      </c>
      <c r="B1372" s="23" t="s">
        <v>1886</v>
      </c>
      <c r="C1372" s="22" t="s">
        <v>1512</v>
      </c>
      <c r="D1372" s="13" t="s">
        <v>3573</v>
      </c>
      <c r="E1372" s="35">
        <v>1</v>
      </c>
    </row>
    <row r="1373" spans="1:5">
      <c r="A1373" s="23">
        <v>2021</v>
      </c>
      <c r="B1373" s="23" t="s">
        <v>1886</v>
      </c>
      <c r="C1373" s="22" t="s">
        <v>1512</v>
      </c>
      <c r="D1373" s="13" t="s">
        <v>3574</v>
      </c>
      <c r="E1373" s="35">
        <v>1</v>
      </c>
    </row>
    <row r="1374" spans="1:5">
      <c r="A1374" s="23">
        <v>2021</v>
      </c>
      <c r="B1374" s="23" t="s">
        <v>1886</v>
      </c>
      <c r="C1374" s="22" t="s">
        <v>1512</v>
      </c>
      <c r="D1374" s="13" t="s">
        <v>3575</v>
      </c>
      <c r="E1374" s="35">
        <v>1</v>
      </c>
    </row>
    <row r="1375" spans="1:5">
      <c r="A1375" s="23">
        <v>2021</v>
      </c>
      <c r="B1375" s="23" t="s">
        <v>1886</v>
      </c>
      <c r="C1375" s="22" t="s">
        <v>1507</v>
      </c>
      <c r="D1375" s="13" t="s">
        <v>3575</v>
      </c>
      <c r="E1375" s="35">
        <v>1</v>
      </c>
    </row>
    <row r="1376" spans="1:5">
      <c r="A1376" s="23">
        <v>2021</v>
      </c>
      <c r="B1376" s="23" t="s">
        <v>1886</v>
      </c>
      <c r="C1376" s="22" t="s">
        <v>1513</v>
      </c>
      <c r="D1376" s="13" t="s">
        <v>3573</v>
      </c>
      <c r="E1376" s="35">
        <v>8</v>
      </c>
    </row>
    <row r="1377" spans="1:5">
      <c r="A1377" s="23">
        <v>2021</v>
      </c>
      <c r="B1377" s="23" t="s">
        <v>1886</v>
      </c>
      <c r="C1377" s="22" t="s">
        <v>1513</v>
      </c>
      <c r="D1377" s="13" t="s">
        <v>3573</v>
      </c>
      <c r="E1377" s="35">
        <v>2</v>
      </c>
    </row>
    <row r="1378" spans="1:5">
      <c r="A1378" s="23">
        <v>2021</v>
      </c>
      <c r="B1378" s="23" t="s">
        <v>1886</v>
      </c>
      <c r="C1378" s="22" t="s">
        <v>1513</v>
      </c>
      <c r="D1378" s="13" t="s">
        <v>3574</v>
      </c>
      <c r="E1378" s="35">
        <v>4</v>
      </c>
    </row>
    <row r="1379" spans="1:5">
      <c r="A1379" s="23">
        <v>2021</v>
      </c>
      <c r="B1379" s="23" t="s">
        <v>1886</v>
      </c>
      <c r="C1379" s="22" t="s">
        <v>1513</v>
      </c>
      <c r="D1379" s="13" t="s">
        <v>3574</v>
      </c>
      <c r="E1379" s="35">
        <v>4</v>
      </c>
    </row>
    <row r="1380" spans="1:5">
      <c r="A1380" s="23">
        <v>2021</v>
      </c>
      <c r="B1380" s="23" t="s">
        <v>1886</v>
      </c>
      <c r="C1380" s="22" t="s">
        <v>1513</v>
      </c>
      <c r="D1380" s="13" t="s">
        <v>3572</v>
      </c>
      <c r="E1380" s="35">
        <v>3</v>
      </c>
    </row>
    <row r="1381" spans="1:5">
      <c r="A1381" s="23">
        <v>2021</v>
      </c>
      <c r="B1381" s="23" t="s">
        <v>1886</v>
      </c>
      <c r="C1381" s="22" t="s">
        <v>1513</v>
      </c>
      <c r="D1381" s="13" t="s">
        <v>3575</v>
      </c>
      <c r="E1381" s="35">
        <v>3</v>
      </c>
    </row>
    <row r="1382" spans="1:5">
      <c r="A1382" s="23">
        <v>2021</v>
      </c>
      <c r="B1382" s="23" t="s">
        <v>1886</v>
      </c>
      <c r="C1382" s="22" t="s">
        <v>1513</v>
      </c>
      <c r="D1382" s="13" t="s">
        <v>3575</v>
      </c>
      <c r="E1382" s="35">
        <v>1</v>
      </c>
    </row>
    <row r="1383" spans="1:5">
      <c r="A1383" s="23">
        <v>2021</v>
      </c>
      <c r="B1383" s="23" t="s">
        <v>1886</v>
      </c>
      <c r="C1383" s="22" t="s">
        <v>5708</v>
      </c>
      <c r="D1383" s="13" t="s">
        <v>3574</v>
      </c>
      <c r="E1383" s="35">
        <v>1</v>
      </c>
    </row>
    <row r="1384" spans="1:5">
      <c r="A1384" s="23">
        <v>2021</v>
      </c>
      <c r="B1384" s="23" t="s">
        <v>1886</v>
      </c>
      <c r="C1384" s="22" t="s">
        <v>5708</v>
      </c>
      <c r="D1384" s="13" t="s">
        <v>4107</v>
      </c>
      <c r="E1384" s="35">
        <v>1</v>
      </c>
    </row>
    <row r="1385" spans="1:5">
      <c r="A1385" s="23">
        <v>2021</v>
      </c>
      <c r="B1385" s="23" t="s">
        <v>514</v>
      </c>
      <c r="C1385" s="22" t="s">
        <v>184</v>
      </c>
      <c r="D1385" s="13" t="s">
        <v>3573</v>
      </c>
      <c r="E1385" s="35">
        <v>42</v>
      </c>
    </row>
    <row r="1386" spans="1:5">
      <c r="A1386" s="23">
        <v>2021</v>
      </c>
      <c r="B1386" s="23" t="s">
        <v>514</v>
      </c>
      <c r="C1386" s="22" t="s">
        <v>184</v>
      </c>
      <c r="D1386" s="13" t="s">
        <v>3574</v>
      </c>
      <c r="E1386" s="35">
        <v>6</v>
      </c>
    </row>
    <row r="1387" spans="1:5">
      <c r="A1387" s="23">
        <v>2021</v>
      </c>
      <c r="B1387" s="23" t="s">
        <v>514</v>
      </c>
      <c r="C1387" s="22" t="s">
        <v>184</v>
      </c>
      <c r="D1387" s="13" t="s">
        <v>3572</v>
      </c>
      <c r="E1387" s="35">
        <v>38</v>
      </c>
    </row>
    <row r="1388" spans="1:5">
      <c r="A1388" s="23">
        <v>2021</v>
      </c>
      <c r="B1388" s="23" t="s">
        <v>514</v>
      </c>
      <c r="C1388" s="22" t="s">
        <v>184</v>
      </c>
      <c r="D1388" s="13" t="s">
        <v>4107</v>
      </c>
      <c r="E1388" s="35">
        <v>3</v>
      </c>
    </row>
    <row r="1389" spans="1:5">
      <c r="A1389" s="23">
        <v>2021</v>
      </c>
      <c r="B1389" s="23" t="s">
        <v>514</v>
      </c>
      <c r="C1389" s="22" t="s">
        <v>184</v>
      </c>
      <c r="D1389" s="13" t="s">
        <v>3575</v>
      </c>
      <c r="E1389" s="35">
        <v>1</v>
      </c>
    </row>
    <row r="1390" spans="1:5">
      <c r="A1390" s="23">
        <v>2021</v>
      </c>
      <c r="B1390" s="23" t="s">
        <v>514</v>
      </c>
      <c r="C1390" s="22" t="s">
        <v>23</v>
      </c>
      <c r="D1390" s="13" t="s">
        <v>3573</v>
      </c>
      <c r="E1390" s="35">
        <v>29</v>
      </c>
    </row>
    <row r="1391" spans="1:5">
      <c r="A1391" s="23">
        <v>2021</v>
      </c>
      <c r="B1391" s="23" t="s">
        <v>514</v>
      </c>
      <c r="C1391" s="22" t="s">
        <v>23</v>
      </c>
      <c r="D1391" s="13" t="s">
        <v>3574</v>
      </c>
      <c r="E1391" s="35">
        <v>17</v>
      </c>
    </row>
    <row r="1392" spans="1:5">
      <c r="A1392" s="23">
        <v>2021</v>
      </c>
      <c r="B1392" s="23" t="s">
        <v>514</v>
      </c>
      <c r="C1392" s="22" t="s">
        <v>23</v>
      </c>
      <c r="D1392" s="13" t="s">
        <v>3572</v>
      </c>
      <c r="E1392" s="35">
        <v>7</v>
      </c>
    </row>
    <row r="1393" spans="1:5">
      <c r="A1393" s="23">
        <v>2021</v>
      </c>
      <c r="B1393" s="23" t="s">
        <v>514</v>
      </c>
      <c r="C1393" s="22" t="s">
        <v>23</v>
      </c>
      <c r="D1393" s="13" t="s">
        <v>3575</v>
      </c>
      <c r="E1393" s="35">
        <v>3</v>
      </c>
    </row>
    <row r="1394" spans="1:5">
      <c r="A1394" s="23">
        <v>2021</v>
      </c>
      <c r="B1394" s="23" t="s">
        <v>514</v>
      </c>
      <c r="C1394" s="22" t="s">
        <v>6804</v>
      </c>
      <c r="D1394" s="13" t="s">
        <v>3573</v>
      </c>
      <c r="E1394" s="35">
        <v>15</v>
      </c>
    </row>
    <row r="1395" spans="1:5">
      <c r="A1395" s="23">
        <v>2021</v>
      </c>
      <c r="B1395" s="23" t="s">
        <v>514</v>
      </c>
      <c r="C1395" s="22" t="s">
        <v>6804</v>
      </c>
      <c r="D1395" s="13" t="s">
        <v>3574</v>
      </c>
      <c r="E1395" s="35">
        <v>5</v>
      </c>
    </row>
    <row r="1396" spans="1:5">
      <c r="A1396" s="23">
        <v>2021</v>
      </c>
      <c r="B1396" s="23" t="s">
        <v>514</v>
      </c>
      <c r="C1396" s="22" t="s">
        <v>6804</v>
      </c>
      <c r="D1396" s="13" t="s">
        <v>3572</v>
      </c>
      <c r="E1396" s="35">
        <v>5</v>
      </c>
    </row>
    <row r="1397" spans="1:5">
      <c r="A1397" s="23">
        <v>2021</v>
      </c>
      <c r="B1397" s="23" t="s">
        <v>514</v>
      </c>
      <c r="C1397" s="22" t="s">
        <v>6804</v>
      </c>
      <c r="D1397" s="13" t="s">
        <v>3575</v>
      </c>
      <c r="E1397" s="35">
        <v>1</v>
      </c>
    </row>
    <row r="1398" spans="1:5">
      <c r="A1398" s="23">
        <v>2021</v>
      </c>
      <c r="B1398" s="23" t="s">
        <v>514</v>
      </c>
      <c r="C1398" s="22" t="s">
        <v>185</v>
      </c>
      <c r="D1398" s="13" t="s">
        <v>3573</v>
      </c>
      <c r="E1398" s="35">
        <v>49</v>
      </c>
    </row>
    <row r="1399" spans="1:5">
      <c r="A1399" s="23">
        <v>2021</v>
      </c>
      <c r="B1399" s="23" t="s">
        <v>514</v>
      </c>
      <c r="C1399" s="22" t="s">
        <v>185</v>
      </c>
      <c r="D1399" s="13" t="s">
        <v>3574</v>
      </c>
      <c r="E1399" s="35">
        <v>17</v>
      </c>
    </row>
    <row r="1400" spans="1:5">
      <c r="A1400" s="23">
        <v>2021</v>
      </c>
      <c r="B1400" s="23" t="s">
        <v>514</v>
      </c>
      <c r="C1400" s="22" t="s">
        <v>185</v>
      </c>
      <c r="D1400" s="13" t="s">
        <v>3572</v>
      </c>
      <c r="E1400" s="35">
        <v>20</v>
      </c>
    </row>
    <row r="1401" spans="1:5">
      <c r="A1401" s="23">
        <v>2021</v>
      </c>
      <c r="B1401" s="23" t="s">
        <v>514</v>
      </c>
      <c r="C1401" s="22" t="s">
        <v>185</v>
      </c>
      <c r="D1401" s="13" t="s">
        <v>4107</v>
      </c>
      <c r="E1401" s="35">
        <v>16</v>
      </c>
    </row>
    <row r="1402" spans="1:5">
      <c r="A1402" s="23">
        <v>2021</v>
      </c>
      <c r="B1402" s="23" t="s">
        <v>514</v>
      </c>
      <c r="C1402" s="22" t="s">
        <v>185</v>
      </c>
      <c r="D1402" s="13" t="s">
        <v>3575</v>
      </c>
      <c r="E1402" s="35">
        <v>2</v>
      </c>
    </row>
    <row r="1403" spans="1:5">
      <c r="A1403" s="23">
        <v>2021</v>
      </c>
      <c r="B1403" s="23" t="s">
        <v>514</v>
      </c>
      <c r="C1403" s="22" t="s">
        <v>3925</v>
      </c>
      <c r="D1403" s="13" t="s">
        <v>3573</v>
      </c>
      <c r="E1403" s="35">
        <v>35</v>
      </c>
    </row>
    <row r="1404" spans="1:5">
      <c r="A1404" s="23">
        <v>2021</v>
      </c>
      <c r="B1404" s="23" t="s">
        <v>514</v>
      </c>
      <c r="C1404" s="22" t="s">
        <v>3925</v>
      </c>
      <c r="D1404" s="13" t="s">
        <v>3574</v>
      </c>
      <c r="E1404" s="35">
        <v>28</v>
      </c>
    </row>
    <row r="1405" spans="1:5">
      <c r="A1405" s="23">
        <v>2021</v>
      </c>
      <c r="B1405" s="23" t="s">
        <v>514</v>
      </c>
      <c r="C1405" s="22" t="s">
        <v>3925</v>
      </c>
      <c r="D1405" s="13" t="s">
        <v>3572</v>
      </c>
      <c r="E1405" s="35">
        <v>8</v>
      </c>
    </row>
    <row r="1406" spans="1:5">
      <c r="A1406" s="23">
        <v>2021</v>
      </c>
      <c r="B1406" s="23" t="s">
        <v>514</v>
      </c>
      <c r="C1406" s="22" t="s">
        <v>3925</v>
      </c>
      <c r="D1406" s="13" t="s">
        <v>4107</v>
      </c>
      <c r="E1406" s="35">
        <v>3</v>
      </c>
    </row>
    <row r="1407" spans="1:5">
      <c r="A1407" s="23">
        <v>2021</v>
      </c>
      <c r="B1407" s="23" t="s">
        <v>514</v>
      </c>
      <c r="C1407" s="22" t="s">
        <v>3925</v>
      </c>
      <c r="D1407" s="13" t="s">
        <v>3575</v>
      </c>
      <c r="E1407" s="35">
        <v>15</v>
      </c>
    </row>
    <row r="1408" spans="1:5">
      <c r="A1408" s="23">
        <v>2021</v>
      </c>
      <c r="B1408" s="23" t="s">
        <v>514</v>
      </c>
      <c r="C1408" s="22" t="s">
        <v>8102</v>
      </c>
      <c r="D1408" s="13" t="s">
        <v>3573</v>
      </c>
      <c r="E1408" s="35">
        <v>1</v>
      </c>
    </row>
    <row r="1409" spans="1:5">
      <c r="A1409" s="23">
        <v>2021</v>
      </c>
      <c r="B1409" s="23" t="s">
        <v>514</v>
      </c>
      <c r="C1409" s="22" t="s">
        <v>8102</v>
      </c>
      <c r="D1409" s="13" t="s">
        <v>3574</v>
      </c>
      <c r="E1409" s="35">
        <v>3</v>
      </c>
    </row>
  </sheetData>
  <autoFilter ref="A1:E1409" xr:uid="{00000000-0009-0000-0000-000020000000}"/>
  <sortState xmlns:xlrd2="http://schemas.microsoft.com/office/spreadsheetml/2017/richdata2" ref="A2:E1409">
    <sortCondition ref="A2:A1409"/>
    <sortCondition descending="1" ref="B2:B1409"/>
    <sortCondition ref="C2:C1409"/>
    <sortCondition ref="D2:D1409"/>
  </sortState>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0">
    <tabColor theme="0"/>
  </sheetPr>
  <dimension ref="A1:L681"/>
  <sheetViews>
    <sheetView zoomScale="85" zoomScaleNormal="85" workbookViewId="0">
      <pane xSplit="1" ySplit="1" topLeftCell="B2" activePane="bottomRight" state="frozen"/>
      <selection pane="topRight" activeCell="B1" sqref="B1"/>
      <selection pane="bottomLeft" activeCell="A2" sqref="A2"/>
      <selection pane="bottomRight" sqref="A1:E4"/>
    </sheetView>
  </sheetViews>
  <sheetFormatPr baseColWidth="10" defaultRowHeight="14.25"/>
  <cols>
    <col min="1" max="1" width="9" style="5" bestFit="1" customWidth="1"/>
    <col min="2" max="2" width="11.875" style="5" bestFit="1" customWidth="1"/>
    <col min="3" max="3" width="11.625" style="5" bestFit="1" customWidth="1"/>
    <col min="4" max="4" width="49.75" style="5" bestFit="1" customWidth="1"/>
    <col min="5" max="5" width="19.125" style="5" bestFit="1" customWidth="1"/>
    <col min="6" max="6" width="15.25" style="5" bestFit="1" customWidth="1"/>
    <col min="7" max="7" width="15.875" style="5" bestFit="1" customWidth="1"/>
    <col min="8" max="8" width="19.5" style="5" bestFit="1" customWidth="1"/>
    <col min="9" max="9" width="19.875" style="5" bestFit="1" customWidth="1"/>
    <col min="10" max="10" width="22" style="5" bestFit="1" customWidth="1"/>
    <col min="11" max="11" width="19.375" style="5" bestFit="1" customWidth="1"/>
    <col min="12" max="12" width="27.125" style="5" bestFit="1" customWidth="1"/>
    <col min="13" max="16384" width="11" style="5"/>
  </cols>
  <sheetData>
    <row r="1" spans="1:12">
      <c r="A1" s="43" t="s">
        <v>2398</v>
      </c>
      <c r="B1" s="43" t="s">
        <v>2639</v>
      </c>
      <c r="C1" s="43" t="s">
        <v>199</v>
      </c>
      <c r="D1" s="43" t="s">
        <v>3598</v>
      </c>
      <c r="E1" s="43" t="s">
        <v>3560</v>
      </c>
      <c r="F1" s="43" t="s">
        <v>3603</v>
      </c>
      <c r="G1" s="43" t="s">
        <v>3604</v>
      </c>
      <c r="H1" s="43" t="s">
        <v>3608</v>
      </c>
      <c r="I1" s="43" t="s">
        <v>3609</v>
      </c>
      <c r="J1" s="43" t="s">
        <v>3605</v>
      </c>
      <c r="K1" s="43" t="s">
        <v>3606</v>
      </c>
      <c r="L1" s="43" t="s">
        <v>3607</v>
      </c>
    </row>
    <row r="2" spans="1:12">
      <c r="A2" s="23">
        <v>2007</v>
      </c>
      <c r="B2" s="23" t="s">
        <v>2367</v>
      </c>
      <c r="C2" s="22" t="s">
        <v>1886</v>
      </c>
      <c r="D2" s="13" t="s">
        <v>5</v>
      </c>
      <c r="E2" s="34" t="s">
        <v>3561</v>
      </c>
      <c r="F2" s="34">
        <v>70</v>
      </c>
      <c r="G2" s="59">
        <f>+H2+I2</f>
        <v>1887</v>
      </c>
      <c r="H2" s="34">
        <v>1887</v>
      </c>
      <c r="I2" s="34">
        <v>0</v>
      </c>
      <c r="J2" s="58">
        <f t="shared" ref="J2:J65" si="0">IFERROR(G2/F2,0)</f>
        <v>26.957142857142856</v>
      </c>
      <c r="K2" s="57">
        <v>57.5</v>
      </c>
      <c r="L2" s="58">
        <f t="shared" ref="L2:L65" si="1">IFERROR(G2/K2,0)</f>
        <v>32.817391304347829</v>
      </c>
    </row>
    <row r="3" spans="1:12">
      <c r="A3" s="23">
        <v>2007</v>
      </c>
      <c r="B3" s="23" t="s">
        <v>2367</v>
      </c>
      <c r="C3" s="22" t="s">
        <v>1886</v>
      </c>
      <c r="D3" s="13" t="s">
        <v>10</v>
      </c>
      <c r="E3" s="34" t="s">
        <v>3561</v>
      </c>
      <c r="F3" s="34">
        <v>54</v>
      </c>
      <c r="G3" s="59">
        <f t="shared" ref="G3:G66" si="2">+H3+I3</f>
        <v>982</v>
      </c>
      <c r="H3" s="34">
        <v>982</v>
      </c>
      <c r="I3" s="34">
        <v>0</v>
      </c>
      <c r="J3" s="58">
        <f t="shared" si="0"/>
        <v>18.185185185185187</v>
      </c>
      <c r="K3" s="57">
        <v>43.5</v>
      </c>
      <c r="L3" s="58">
        <f t="shared" si="1"/>
        <v>22.574712643678161</v>
      </c>
    </row>
    <row r="4" spans="1:12">
      <c r="A4" s="23">
        <v>2007</v>
      </c>
      <c r="B4" s="23" t="s">
        <v>2367</v>
      </c>
      <c r="C4" s="22" t="s">
        <v>1886</v>
      </c>
      <c r="D4" s="13" t="s">
        <v>14</v>
      </c>
      <c r="E4" s="34" t="s">
        <v>3561</v>
      </c>
      <c r="F4" s="34">
        <v>175</v>
      </c>
      <c r="G4" s="59">
        <f t="shared" si="2"/>
        <v>1976</v>
      </c>
      <c r="H4" s="34">
        <v>1976</v>
      </c>
      <c r="I4" s="34">
        <v>0</v>
      </c>
      <c r="J4" s="58">
        <f t="shared" si="0"/>
        <v>11.291428571428572</v>
      </c>
      <c r="K4" s="57">
        <v>163.5</v>
      </c>
      <c r="L4" s="58">
        <f t="shared" si="1"/>
        <v>12.085626911314984</v>
      </c>
    </row>
    <row r="5" spans="1:12">
      <c r="A5" s="23">
        <v>2007</v>
      </c>
      <c r="B5" s="23" t="s">
        <v>2367</v>
      </c>
      <c r="C5" s="22" t="s">
        <v>1886</v>
      </c>
      <c r="D5" s="13" t="s">
        <v>23</v>
      </c>
      <c r="E5" s="34" t="s">
        <v>3561</v>
      </c>
      <c r="F5" s="34">
        <v>69</v>
      </c>
      <c r="G5" s="59">
        <f t="shared" si="2"/>
        <v>2963</v>
      </c>
      <c r="H5" s="34">
        <v>2963</v>
      </c>
      <c r="I5" s="34">
        <v>0</v>
      </c>
      <c r="J5" s="58">
        <f t="shared" si="0"/>
        <v>42.94202898550725</v>
      </c>
      <c r="K5" s="57">
        <v>67.8</v>
      </c>
      <c r="L5" s="58">
        <f t="shared" si="1"/>
        <v>43.702064896755161</v>
      </c>
    </row>
    <row r="6" spans="1:12">
      <c r="A6" s="23">
        <v>2007</v>
      </c>
      <c r="B6" s="23" t="s">
        <v>2367</v>
      </c>
      <c r="C6" s="22" t="s">
        <v>1886</v>
      </c>
      <c r="D6" s="13" t="s">
        <v>41</v>
      </c>
      <c r="E6" s="34" t="s">
        <v>3561</v>
      </c>
      <c r="F6" s="34">
        <v>56</v>
      </c>
      <c r="G6" s="59">
        <f t="shared" si="2"/>
        <v>861</v>
      </c>
      <c r="H6" s="34">
        <v>861</v>
      </c>
      <c r="I6" s="34">
        <v>0</v>
      </c>
      <c r="J6" s="58">
        <f t="shared" si="0"/>
        <v>15.375</v>
      </c>
      <c r="K6" s="57">
        <v>38.5</v>
      </c>
      <c r="L6" s="58">
        <f t="shared" si="1"/>
        <v>22.363636363636363</v>
      </c>
    </row>
    <row r="7" spans="1:12">
      <c r="A7" s="23">
        <v>2007</v>
      </c>
      <c r="B7" s="23" t="s">
        <v>2367</v>
      </c>
      <c r="C7" s="22" t="s">
        <v>1886</v>
      </c>
      <c r="D7" s="13" t="s">
        <v>60</v>
      </c>
      <c r="E7" s="34" t="s">
        <v>3561</v>
      </c>
      <c r="F7" s="34">
        <v>28</v>
      </c>
      <c r="G7" s="59">
        <f t="shared" si="2"/>
        <v>572</v>
      </c>
      <c r="H7" s="34">
        <v>572</v>
      </c>
      <c r="I7" s="34">
        <v>0</v>
      </c>
      <c r="J7" s="58">
        <f t="shared" si="0"/>
        <v>20.428571428571427</v>
      </c>
      <c r="K7" s="57">
        <v>27.3</v>
      </c>
      <c r="L7" s="58">
        <f t="shared" si="1"/>
        <v>20.952380952380953</v>
      </c>
    </row>
    <row r="8" spans="1:12">
      <c r="A8" s="23">
        <v>2007</v>
      </c>
      <c r="B8" s="23" t="s">
        <v>2367</v>
      </c>
      <c r="C8" s="22" t="s">
        <v>1886</v>
      </c>
      <c r="D8" s="13" t="s">
        <v>70</v>
      </c>
      <c r="E8" s="34" t="s">
        <v>3561</v>
      </c>
      <c r="F8" s="34">
        <v>42</v>
      </c>
      <c r="G8" s="59">
        <f t="shared" si="2"/>
        <v>545</v>
      </c>
      <c r="H8" s="34">
        <v>545</v>
      </c>
      <c r="I8" s="34">
        <v>0</v>
      </c>
      <c r="J8" s="58">
        <f t="shared" si="0"/>
        <v>12.976190476190476</v>
      </c>
      <c r="K8" s="57">
        <v>40</v>
      </c>
      <c r="L8" s="58">
        <f t="shared" si="1"/>
        <v>13.625</v>
      </c>
    </row>
    <row r="9" spans="1:12">
      <c r="A9" s="23">
        <v>2007</v>
      </c>
      <c r="B9" s="23" t="s">
        <v>2367</v>
      </c>
      <c r="C9" s="22" t="s">
        <v>1886</v>
      </c>
      <c r="D9" s="13" t="s">
        <v>76</v>
      </c>
      <c r="E9" s="34" t="s">
        <v>3561</v>
      </c>
      <c r="F9" s="34">
        <v>69</v>
      </c>
      <c r="G9" s="59">
        <f t="shared" si="2"/>
        <v>1847</v>
      </c>
      <c r="H9" s="34">
        <v>1847</v>
      </c>
      <c r="I9" s="34">
        <v>0</v>
      </c>
      <c r="J9" s="58">
        <f t="shared" si="0"/>
        <v>26.768115942028984</v>
      </c>
      <c r="K9" s="57">
        <v>60.3</v>
      </c>
      <c r="L9" s="58">
        <f t="shared" si="1"/>
        <v>30.6301824212272</v>
      </c>
    </row>
    <row r="10" spans="1:12">
      <c r="A10" s="23">
        <v>2007</v>
      </c>
      <c r="B10" s="23" t="s">
        <v>2367</v>
      </c>
      <c r="C10" s="22" t="s">
        <v>1886</v>
      </c>
      <c r="D10" s="13" t="s">
        <v>86</v>
      </c>
      <c r="E10" s="34" t="s">
        <v>3561</v>
      </c>
      <c r="F10" s="34">
        <v>48</v>
      </c>
      <c r="G10" s="59">
        <f t="shared" si="2"/>
        <v>253</v>
      </c>
      <c r="H10" s="34">
        <v>253</v>
      </c>
      <c r="I10" s="34">
        <v>0</v>
      </c>
      <c r="J10" s="58">
        <f t="shared" si="0"/>
        <v>5.270833333333333</v>
      </c>
      <c r="K10" s="57">
        <v>40</v>
      </c>
      <c r="L10" s="58">
        <f t="shared" si="1"/>
        <v>6.3250000000000002</v>
      </c>
    </row>
    <row r="11" spans="1:12">
      <c r="A11" s="23">
        <v>2007</v>
      </c>
      <c r="B11" s="23" t="s">
        <v>2367</v>
      </c>
      <c r="C11" s="22" t="s">
        <v>1886</v>
      </c>
      <c r="D11" s="13" t="s">
        <v>89</v>
      </c>
      <c r="E11" s="34" t="s">
        <v>3561</v>
      </c>
      <c r="F11" s="34">
        <v>31</v>
      </c>
      <c r="G11" s="59">
        <f t="shared" si="2"/>
        <v>558</v>
      </c>
      <c r="H11" s="34">
        <v>558</v>
      </c>
      <c r="I11" s="34">
        <v>0</v>
      </c>
      <c r="J11" s="58">
        <f t="shared" si="0"/>
        <v>18</v>
      </c>
      <c r="K11" s="57">
        <v>26</v>
      </c>
      <c r="L11" s="58">
        <f t="shared" si="1"/>
        <v>21.46153846153846</v>
      </c>
    </row>
    <row r="12" spans="1:12">
      <c r="A12" s="23">
        <v>2007</v>
      </c>
      <c r="B12" s="23" t="s">
        <v>2367</v>
      </c>
      <c r="C12" s="22" t="s">
        <v>1886</v>
      </c>
      <c r="D12" s="13" t="s">
        <v>94</v>
      </c>
      <c r="E12" s="34" t="s">
        <v>3561</v>
      </c>
      <c r="F12" s="34">
        <v>32</v>
      </c>
      <c r="G12" s="59">
        <f t="shared" si="2"/>
        <v>231</v>
      </c>
      <c r="H12" s="34">
        <v>231</v>
      </c>
      <c r="I12" s="34">
        <v>0</v>
      </c>
      <c r="J12" s="58">
        <f t="shared" si="0"/>
        <v>7.21875</v>
      </c>
      <c r="K12" s="57">
        <v>31.5</v>
      </c>
      <c r="L12" s="58">
        <f t="shared" si="1"/>
        <v>7.333333333333333</v>
      </c>
    </row>
    <row r="13" spans="1:12">
      <c r="A13" s="23">
        <v>2007</v>
      </c>
      <c r="B13" s="23" t="s">
        <v>2367</v>
      </c>
      <c r="C13" s="22" t="s">
        <v>1886</v>
      </c>
      <c r="D13" s="13" t="s">
        <v>100</v>
      </c>
      <c r="E13" s="34" t="s">
        <v>3561</v>
      </c>
      <c r="F13" s="34">
        <v>26</v>
      </c>
      <c r="G13" s="59">
        <f t="shared" si="2"/>
        <v>181</v>
      </c>
      <c r="H13" s="34">
        <v>181</v>
      </c>
      <c r="I13" s="34">
        <v>0</v>
      </c>
      <c r="J13" s="58">
        <f t="shared" si="0"/>
        <v>6.9615384615384617</v>
      </c>
      <c r="K13" s="57">
        <v>21</v>
      </c>
      <c r="L13" s="58">
        <f t="shared" si="1"/>
        <v>8.6190476190476186</v>
      </c>
    </row>
    <row r="14" spans="1:12">
      <c r="A14" s="23">
        <v>2007</v>
      </c>
      <c r="B14" s="23" t="s">
        <v>2367</v>
      </c>
      <c r="C14" s="22" t="s">
        <v>1886</v>
      </c>
      <c r="D14" s="13" t="s">
        <v>104</v>
      </c>
      <c r="E14" s="34" t="s">
        <v>3561</v>
      </c>
      <c r="F14" s="34">
        <v>86</v>
      </c>
      <c r="G14" s="59">
        <f t="shared" si="2"/>
        <v>2806</v>
      </c>
      <c r="H14" s="34">
        <v>2806</v>
      </c>
      <c r="I14" s="34">
        <v>0</v>
      </c>
      <c r="J14" s="58">
        <f t="shared" si="0"/>
        <v>32.627906976744185</v>
      </c>
      <c r="K14" s="57">
        <v>86</v>
      </c>
      <c r="L14" s="58">
        <f t="shared" si="1"/>
        <v>32.627906976744185</v>
      </c>
    </row>
    <row r="15" spans="1:12">
      <c r="A15" s="23">
        <v>2007</v>
      </c>
      <c r="B15" s="23" t="s">
        <v>2367</v>
      </c>
      <c r="C15" s="22" t="s">
        <v>1886</v>
      </c>
      <c r="D15" s="13" t="s">
        <v>120</v>
      </c>
      <c r="E15" s="34" t="s">
        <v>3561</v>
      </c>
      <c r="F15" s="34">
        <v>257</v>
      </c>
      <c r="G15" s="59">
        <f t="shared" si="2"/>
        <v>918</v>
      </c>
      <c r="H15" s="34">
        <v>918</v>
      </c>
      <c r="I15" s="34">
        <v>0</v>
      </c>
      <c r="J15" s="58">
        <f t="shared" si="0"/>
        <v>3.5719844357976656</v>
      </c>
      <c r="K15" s="57">
        <v>182.8</v>
      </c>
      <c r="L15" s="58">
        <f t="shared" si="1"/>
        <v>5.0218818380743979</v>
      </c>
    </row>
    <row r="16" spans="1:12">
      <c r="A16" s="23">
        <v>2007</v>
      </c>
      <c r="B16" s="23" t="s">
        <v>2367</v>
      </c>
      <c r="C16" s="22" t="s">
        <v>1886</v>
      </c>
      <c r="D16" s="13" t="s">
        <v>156</v>
      </c>
      <c r="E16" s="34" t="s">
        <v>3561</v>
      </c>
      <c r="F16" s="34">
        <v>199</v>
      </c>
      <c r="G16" s="59">
        <f t="shared" si="2"/>
        <v>676</v>
      </c>
      <c r="H16" s="34">
        <v>676</v>
      </c>
      <c r="I16" s="34">
        <v>0</v>
      </c>
      <c r="J16" s="58">
        <f t="shared" si="0"/>
        <v>3.3969849246231156</v>
      </c>
      <c r="K16" s="57">
        <v>105.8</v>
      </c>
      <c r="L16" s="58">
        <f t="shared" si="1"/>
        <v>6.3894139886578456</v>
      </c>
    </row>
    <row r="17" spans="1:12">
      <c r="A17" s="23">
        <v>2007</v>
      </c>
      <c r="B17" s="23" t="s">
        <v>2367</v>
      </c>
      <c r="C17" s="22" t="s">
        <v>1886</v>
      </c>
      <c r="D17" s="13" t="s">
        <v>164</v>
      </c>
      <c r="E17" s="34" t="s">
        <v>3561</v>
      </c>
      <c r="F17" s="34">
        <v>51</v>
      </c>
      <c r="G17" s="59">
        <f t="shared" si="2"/>
        <v>802</v>
      </c>
      <c r="H17" s="34">
        <v>802</v>
      </c>
      <c r="I17" s="34">
        <v>0</v>
      </c>
      <c r="J17" s="58">
        <f t="shared" si="0"/>
        <v>15.725490196078431</v>
      </c>
      <c r="K17" s="57">
        <v>36.299999999999997</v>
      </c>
      <c r="L17" s="58">
        <f t="shared" si="1"/>
        <v>22.093663911845731</v>
      </c>
    </row>
    <row r="18" spans="1:12">
      <c r="A18" s="23">
        <v>2007</v>
      </c>
      <c r="B18" s="23" t="s">
        <v>2367</v>
      </c>
      <c r="C18" s="22" t="s">
        <v>1886</v>
      </c>
      <c r="D18" s="13" t="s">
        <v>167</v>
      </c>
      <c r="E18" s="34" t="s">
        <v>3561</v>
      </c>
      <c r="F18" s="34">
        <v>70</v>
      </c>
      <c r="G18" s="59">
        <f t="shared" si="2"/>
        <v>265</v>
      </c>
      <c r="H18" s="34">
        <v>265</v>
      </c>
      <c r="I18" s="34">
        <v>0</v>
      </c>
      <c r="J18" s="58">
        <f t="shared" si="0"/>
        <v>3.7857142857142856</v>
      </c>
      <c r="K18" s="57">
        <v>65</v>
      </c>
      <c r="L18" s="58">
        <f t="shared" si="1"/>
        <v>4.0769230769230766</v>
      </c>
    </row>
    <row r="19" spans="1:12">
      <c r="A19" s="23">
        <v>2008</v>
      </c>
      <c r="B19" s="23" t="s">
        <v>2367</v>
      </c>
      <c r="C19" s="22" t="s">
        <v>1886</v>
      </c>
      <c r="D19" s="13" t="s">
        <v>5</v>
      </c>
      <c r="E19" s="34" t="s">
        <v>3562</v>
      </c>
      <c r="F19" s="34">
        <v>0</v>
      </c>
      <c r="G19" s="59">
        <f t="shared" si="2"/>
        <v>1962</v>
      </c>
      <c r="H19" s="34">
        <v>1962</v>
      </c>
      <c r="I19" s="34">
        <v>0</v>
      </c>
      <c r="J19" s="58">
        <f t="shared" si="0"/>
        <v>0</v>
      </c>
      <c r="K19" s="57">
        <v>151</v>
      </c>
      <c r="L19" s="58">
        <f t="shared" si="1"/>
        <v>12.993377483443709</v>
      </c>
    </row>
    <row r="20" spans="1:12" ht="16.5" customHeight="1">
      <c r="A20" s="23">
        <v>2008</v>
      </c>
      <c r="B20" s="23" t="s">
        <v>2367</v>
      </c>
      <c r="C20" s="22" t="s">
        <v>1886</v>
      </c>
      <c r="D20" s="13" t="s">
        <v>10</v>
      </c>
      <c r="E20" s="34" t="s">
        <v>3562</v>
      </c>
      <c r="F20" s="34">
        <v>0</v>
      </c>
      <c r="G20" s="59">
        <f t="shared" si="2"/>
        <v>976</v>
      </c>
      <c r="H20" s="34">
        <v>976</v>
      </c>
      <c r="I20" s="34">
        <v>0</v>
      </c>
      <c r="J20" s="58">
        <f t="shared" si="0"/>
        <v>0</v>
      </c>
      <c r="K20" s="57">
        <v>72.900000000000006</v>
      </c>
      <c r="L20" s="58">
        <f t="shared" si="1"/>
        <v>13.388203017832646</v>
      </c>
    </row>
    <row r="21" spans="1:12">
      <c r="A21" s="23">
        <v>2008</v>
      </c>
      <c r="B21" s="23" t="s">
        <v>2367</v>
      </c>
      <c r="C21" s="22" t="s">
        <v>1886</v>
      </c>
      <c r="D21" s="13" t="s">
        <v>14</v>
      </c>
      <c r="E21" s="34" t="s">
        <v>3562</v>
      </c>
      <c r="F21" s="34">
        <v>0</v>
      </c>
      <c r="G21" s="59">
        <f t="shared" si="2"/>
        <v>1786</v>
      </c>
      <c r="H21" s="34">
        <v>1786</v>
      </c>
      <c r="I21" s="34">
        <v>0</v>
      </c>
      <c r="J21" s="58">
        <f t="shared" si="0"/>
        <v>0</v>
      </c>
      <c r="K21" s="57">
        <v>45.800000000000011</v>
      </c>
      <c r="L21" s="58">
        <f t="shared" si="1"/>
        <v>38.995633187772917</v>
      </c>
    </row>
    <row r="22" spans="1:12">
      <c r="A22" s="23">
        <v>2008</v>
      </c>
      <c r="B22" s="23" t="s">
        <v>2367</v>
      </c>
      <c r="C22" s="22" t="s">
        <v>1886</v>
      </c>
      <c r="D22" s="13" t="s">
        <v>23</v>
      </c>
      <c r="E22" s="34" t="s">
        <v>3562</v>
      </c>
      <c r="F22" s="34">
        <v>0</v>
      </c>
      <c r="G22" s="59">
        <f t="shared" si="2"/>
        <v>3051</v>
      </c>
      <c r="H22" s="34">
        <v>3051</v>
      </c>
      <c r="I22" s="34">
        <v>0</v>
      </c>
      <c r="J22" s="58">
        <f t="shared" si="0"/>
        <v>0</v>
      </c>
      <c r="K22" s="57">
        <v>103.00000000000001</v>
      </c>
      <c r="L22" s="58">
        <f t="shared" si="1"/>
        <v>29.621359223300967</v>
      </c>
    </row>
    <row r="23" spans="1:12">
      <c r="A23" s="23">
        <v>2008</v>
      </c>
      <c r="B23" s="23" t="s">
        <v>2367</v>
      </c>
      <c r="C23" s="22" t="s">
        <v>1886</v>
      </c>
      <c r="D23" s="13" t="s">
        <v>41</v>
      </c>
      <c r="E23" s="34" t="s">
        <v>3562</v>
      </c>
      <c r="F23" s="34">
        <v>0</v>
      </c>
      <c r="G23" s="59">
        <f t="shared" si="2"/>
        <v>875</v>
      </c>
      <c r="H23" s="34">
        <v>875</v>
      </c>
      <c r="I23" s="34">
        <v>0</v>
      </c>
      <c r="J23" s="58">
        <f t="shared" si="0"/>
        <v>0</v>
      </c>
      <c r="K23" s="57">
        <v>34.5</v>
      </c>
      <c r="L23" s="58">
        <f t="shared" si="1"/>
        <v>25.362318840579711</v>
      </c>
    </row>
    <row r="24" spans="1:12">
      <c r="A24" s="23">
        <v>2008</v>
      </c>
      <c r="B24" s="23" t="s">
        <v>2367</v>
      </c>
      <c r="C24" s="22" t="s">
        <v>1886</v>
      </c>
      <c r="D24" s="13" t="s">
        <v>60</v>
      </c>
      <c r="E24" s="34" t="s">
        <v>3562</v>
      </c>
      <c r="F24" s="34">
        <v>0</v>
      </c>
      <c r="G24" s="59">
        <f t="shared" si="2"/>
        <v>531</v>
      </c>
      <c r="H24" s="34">
        <v>531</v>
      </c>
      <c r="I24" s="34">
        <v>0</v>
      </c>
      <c r="J24" s="58">
        <f t="shared" si="0"/>
        <v>0</v>
      </c>
      <c r="K24" s="57">
        <v>22.3</v>
      </c>
      <c r="L24" s="58">
        <f t="shared" si="1"/>
        <v>23.811659192825111</v>
      </c>
    </row>
    <row r="25" spans="1:12">
      <c r="A25" s="23">
        <v>2008</v>
      </c>
      <c r="B25" s="23" t="s">
        <v>2367</v>
      </c>
      <c r="C25" s="22" t="s">
        <v>1886</v>
      </c>
      <c r="D25" s="13" t="s">
        <v>70</v>
      </c>
      <c r="E25" s="34" t="s">
        <v>3562</v>
      </c>
      <c r="F25" s="34">
        <v>0</v>
      </c>
      <c r="G25" s="59">
        <f t="shared" si="2"/>
        <v>549</v>
      </c>
      <c r="H25" s="34">
        <v>549</v>
      </c>
      <c r="I25" s="34">
        <v>0</v>
      </c>
      <c r="J25" s="58">
        <f t="shared" si="0"/>
        <v>0</v>
      </c>
      <c r="K25" s="57">
        <v>19.700000000000003</v>
      </c>
      <c r="L25" s="58">
        <f t="shared" si="1"/>
        <v>27.868020304568525</v>
      </c>
    </row>
    <row r="26" spans="1:12">
      <c r="A26" s="23">
        <v>2008</v>
      </c>
      <c r="B26" s="23" t="s">
        <v>2367</v>
      </c>
      <c r="C26" s="22" t="s">
        <v>1886</v>
      </c>
      <c r="D26" s="13" t="s">
        <v>76</v>
      </c>
      <c r="E26" s="34" t="s">
        <v>3562</v>
      </c>
      <c r="F26" s="34">
        <v>0</v>
      </c>
      <c r="G26" s="59">
        <f t="shared" si="2"/>
        <v>1834</v>
      </c>
      <c r="H26" s="34">
        <v>1834</v>
      </c>
      <c r="I26" s="34">
        <v>0</v>
      </c>
      <c r="J26" s="58">
        <f t="shared" si="0"/>
        <v>0</v>
      </c>
      <c r="K26" s="57">
        <v>135.09999999999997</v>
      </c>
      <c r="L26" s="58">
        <f t="shared" si="1"/>
        <v>13.57512953367876</v>
      </c>
    </row>
    <row r="27" spans="1:12">
      <c r="A27" s="23">
        <v>2008</v>
      </c>
      <c r="B27" s="23" t="s">
        <v>2367</v>
      </c>
      <c r="C27" s="22" t="s">
        <v>1886</v>
      </c>
      <c r="D27" s="13" t="s">
        <v>86</v>
      </c>
      <c r="E27" s="34" t="s">
        <v>3562</v>
      </c>
      <c r="F27" s="34">
        <v>0</v>
      </c>
      <c r="G27" s="59">
        <f t="shared" si="2"/>
        <v>220</v>
      </c>
      <c r="H27" s="34">
        <v>220</v>
      </c>
      <c r="I27" s="34">
        <v>0</v>
      </c>
      <c r="J27" s="58">
        <f t="shared" si="0"/>
        <v>0</v>
      </c>
      <c r="K27" s="57">
        <v>22</v>
      </c>
      <c r="L27" s="58">
        <f t="shared" si="1"/>
        <v>10</v>
      </c>
    </row>
    <row r="28" spans="1:12">
      <c r="A28" s="23">
        <v>2008</v>
      </c>
      <c r="B28" s="23" t="s">
        <v>2367</v>
      </c>
      <c r="C28" s="22" t="s">
        <v>1886</v>
      </c>
      <c r="D28" s="13" t="s">
        <v>89</v>
      </c>
      <c r="E28" s="34" t="s">
        <v>3562</v>
      </c>
      <c r="F28" s="34">
        <v>0</v>
      </c>
      <c r="G28" s="59">
        <f t="shared" si="2"/>
        <v>546</v>
      </c>
      <c r="H28" s="34">
        <v>546</v>
      </c>
      <c r="I28" s="34">
        <v>0</v>
      </c>
      <c r="J28" s="58">
        <f t="shared" si="0"/>
        <v>0</v>
      </c>
      <c r="K28" s="57">
        <v>0.69999999999999929</v>
      </c>
      <c r="L28" s="58">
        <f t="shared" si="1"/>
        <v>780.0000000000008</v>
      </c>
    </row>
    <row r="29" spans="1:12">
      <c r="A29" s="23">
        <v>2008</v>
      </c>
      <c r="B29" s="23" t="s">
        <v>2367</v>
      </c>
      <c r="C29" s="22" t="s">
        <v>1886</v>
      </c>
      <c r="D29" s="13" t="s">
        <v>94</v>
      </c>
      <c r="E29" s="34" t="s">
        <v>3562</v>
      </c>
      <c r="F29" s="34">
        <v>0</v>
      </c>
      <c r="G29" s="59">
        <f t="shared" si="2"/>
        <v>227</v>
      </c>
      <c r="H29" s="34">
        <v>227</v>
      </c>
      <c r="I29" s="34">
        <v>0</v>
      </c>
      <c r="J29" s="58">
        <f t="shared" si="0"/>
        <v>0</v>
      </c>
      <c r="K29" s="57">
        <v>6.3999999999999986</v>
      </c>
      <c r="L29" s="58">
        <f t="shared" si="1"/>
        <v>35.468750000000007</v>
      </c>
    </row>
    <row r="30" spans="1:12">
      <c r="A30" s="23">
        <v>2008</v>
      </c>
      <c r="B30" s="23" t="s">
        <v>2367</v>
      </c>
      <c r="C30" s="22" t="s">
        <v>1886</v>
      </c>
      <c r="D30" s="13" t="s">
        <v>100</v>
      </c>
      <c r="E30" s="34" t="s">
        <v>3562</v>
      </c>
      <c r="F30" s="34">
        <v>0</v>
      </c>
      <c r="G30" s="59">
        <f t="shared" si="2"/>
        <v>162</v>
      </c>
      <c r="H30" s="34">
        <v>162</v>
      </c>
      <c r="I30" s="34">
        <v>0</v>
      </c>
      <c r="J30" s="58">
        <f t="shared" si="0"/>
        <v>0</v>
      </c>
      <c r="K30" s="57">
        <v>15.5</v>
      </c>
      <c r="L30" s="58">
        <f t="shared" si="1"/>
        <v>10.451612903225806</v>
      </c>
    </row>
    <row r="31" spans="1:12">
      <c r="A31" s="23">
        <v>2008</v>
      </c>
      <c r="B31" s="23" t="s">
        <v>2367</v>
      </c>
      <c r="C31" s="22" t="s">
        <v>1886</v>
      </c>
      <c r="D31" s="13" t="s">
        <v>104</v>
      </c>
      <c r="E31" s="34" t="s">
        <v>3562</v>
      </c>
      <c r="F31" s="34">
        <v>0</v>
      </c>
      <c r="G31" s="59">
        <f t="shared" si="2"/>
        <v>2720</v>
      </c>
      <c r="H31" s="34">
        <v>2720</v>
      </c>
      <c r="I31" s="34">
        <v>0</v>
      </c>
      <c r="J31" s="58">
        <f t="shared" si="0"/>
        <v>0</v>
      </c>
      <c r="K31" s="57">
        <v>81.599999999999994</v>
      </c>
      <c r="L31" s="58">
        <f t="shared" si="1"/>
        <v>33.333333333333336</v>
      </c>
    </row>
    <row r="32" spans="1:12">
      <c r="A32" s="23">
        <v>2008</v>
      </c>
      <c r="B32" s="23" t="s">
        <v>2367</v>
      </c>
      <c r="C32" s="22" t="s">
        <v>1886</v>
      </c>
      <c r="D32" s="13" t="s">
        <v>120</v>
      </c>
      <c r="E32" s="34" t="s">
        <v>3562</v>
      </c>
      <c r="F32" s="34">
        <v>0</v>
      </c>
      <c r="G32" s="59">
        <f t="shared" si="2"/>
        <v>906</v>
      </c>
      <c r="H32" s="34">
        <v>906</v>
      </c>
      <c r="I32" s="34">
        <v>0</v>
      </c>
      <c r="J32" s="58">
        <f t="shared" si="0"/>
        <v>0</v>
      </c>
      <c r="K32" s="57">
        <v>6.8000000000000114</v>
      </c>
      <c r="L32" s="58">
        <f t="shared" si="1"/>
        <v>133.23529411764684</v>
      </c>
    </row>
    <row r="33" spans="1:12">
      <c r="A33" s="23">
        <v>2008</v>
      </c>
      <c r="B33" s="23" t="s">
        <v>2367</v>
      </c>
      <c r="C33" s="22" t="s">
        <v>1886</v>
      </c>
      <c r="D33" s="13" t="s">
        <v>156</v>
      </c>
      <c r="E33" s="34" t="s">
        <v>3562</v>
      </c>
      <c r="F33" s="34">
        <v>0</v>
      </c>
      <c r="G33" s="59">
        <f t="shared" si="2"/>
        <v>638</v>
      </c>
      <c r="H33" s="34">
        <v>638</v>
      </c>
      <c r="I33" s="34">
        <v>0</v>
      </c>
      <c r="J33" s="58">
        <f t="shared" si="0"/>
        <v>0</v>
      </c>
      <c r="K33" s="57">
        <v>0</v>
      </c>
      <c r="L33" s="58">
        <f t="shared" si="1"/>
        <v>0</v>
      </c>
    </row>
    <row r="34" spans="1:12">
      <c r="A34" s="23">
        <v>2008</v>
      </c>
      <c r="B34" s="23" t="s">
        <v>2367</v>
      </c>
      <c r="C34" s="22" t="s">
        <v>1886</v>
      </c>
      <c r="D34" s="13" t="s">
        <v>164</v>
      </c>
      <c r="E34" s="34" t="s">
        <v>3562</v>
      </c>
      <c r="F34" s="34">
        <v>0</v>
      </c>
      <c r="G34" s="59">
        <f t="shared" si="2"/>
        <v>756</v>
      </c>
      <c r="H34" s="34">
        <v>756</v>
      </c>
      <c r="I34" s="34">
        <v>0</v>
      </c>
      <c r="J34" s="58">
        <f t="shared" si="0"/>
        <v>0</v>
      </c>
      <c r="K34" s="57">
        <v>53.400000000000006</v>
      </c>
      <c r="L34" s="58">
        <f t="shared" si="1"/>
        <v>14.157303370786515</v>
      </c>
    </row>
    <row r="35" spans="1:12">
      <c r="A35" s="23">
        <v>2008</v>
      </c>
      <c r="B35" s="23" t="s">
        <v>2367</v>
      </c>
      <c r="C35" s="22" t="s">
        <v>1886</v>
      </c>
      <c r="D35" s="13" t="s">
        <v>167</v>
      </c>
      <c r="E35" s="34" t="s">
        <v>3562</v>
      </c>
      <c r="F35" s="34">
        <v>0</v>
      </c>
      <c r="G35" s="59">
        <f t="shared" si="2"/>
        <v>362</v>
      </c>
      <c r="H35" s="34">
        <v>362</v>
      </c>
      <c r="I35" s="34">
        <v>0</v>
      </c>
      <c r="J35" s="58">
        <f t="shared" si="0"/>
        <v>0</v>
      </c>
      <c r="K35" s="57">
        <v>4.2999999999999972</v>
      </c>
      <c r="L35" s="58">
        <f t="shared" si="1"/>
        <v>84.186046511627964</v>
      </c>
    </row>
    <row r="36" spans="1:12">
      <c r="A36" s="23">
        <v>2008</v>
      </c>
      <c r="B36" s="23" t="s">
        <v>2367</v>
      </c>
      <c r="C36" s="22" t="s">
        <v>1886</v>
      </c>
      <c r="D36" s="13" t="s">
        <v>5</v>
      </c>
      <c r="E36" s="34" t="s">
        <v>3561</v>
      </c>
      <c r="F36" s="34">
        <v>73</v>
      </c>
      <c r="G36" s="59">
        <f t="shared" si="2"/>
        <v>1962</v>
      </c>
      <c r="H36" s="34">
        <v>1962</v>
      </c>
      <c r="I36" s="34">
        <v>0</v>
      </c>
      <c r="J36" s="58">
        <f t="shared" si="0"/>
        <v>26.876712328767123</v>
      </c>
      <c r="K36" s="57">
        <v>59.5</v>
      </c>
      <c r="L36" s="58">
        <f t="shared" si="1"/>
        <v>32.974789915966383</v>
      </c>
    </row>
    <row r="37" spans="1:12">
      <c r="A37" s="23">
        <v>2008</v>
      </c>
      <c r="B37" s="23" t="s">
        <v>2367</v>
      </c>
      <c r="C37" s="22" t="s">
        <v>1886</v>
      </c>
      <c r="D37" s="13" t="s">
        <v>10</v>
      </c>
      <c r="E37" s="34" t="s">
        <v>3561</v>
      </c>
      <c r="F37" s="34">
        <v>61</v>
      </c>
      <c r="G37" s="59">
        <f t="shared" si="2"/>
        <v>976</v>
      </c>
      <c r="H37" s="34">
        <v>976</v>
      </c>
      <c r="I37" s="34">
        <v>0</v>
      </c>
      <c r="J37" s="58">
        <f t="shared" si="0"/>
        <v>16</v>
      </c>
      <c r="K37" s="57">
        <v>49</v>
      </c>
      <c r="L37" s="58">
        <f t="shared" si="1"/>
        <v>19.918367346938776</v>
      </c>
    </row>
    <row r="38" spans="1:12">
      <c r="A38" s="23">
        <v>2008</v>
      </c>
      <c r="B38" s="23" t="s">
        <v>2367</v>
      </c>
      <c r="C38" s="22" t="s">
        <v>1886</v>
      </c>
      <c r="D38" s="13" t="s">
        <v>14</v>
      </c>
      <c r="E38" s="34" t="s">
        <v>3561</v>
      </c>
      <c r="F38" s="34">
        <v>178</v>
      </c>
      <c r="G38" s="59">
        <f t="shared" si="2"/>
        <v>1786</v>
      </c>
      <c r="H38" s="34">
        <v>1786</v>
      </c>
      <c r="I38" s="34">
        <v>0</v>
      </c>
      <c r="J38" s="58">
        <f t="shared" si="0"/>
        <v>10.033707865168539</v>
      </c>
      <c r="K38" s="57">
        <v>167</v>
      </c>
      <c r="L38" s="58">
        <f t="shared" si="1"/>
        <v>10.694610778443113</v>
      </c>
    </row>
    <row r="39" spans="1:12">
      <c r="A39" s="23">
        <v>2008</v>
      </c>
      <c r="B39" s="23" t="s">
        <v>2367</v>
      </c>
      <c r="C39" s="22" t="s">
        <v>1886</v>
      </c>
      <c r="D39" s="13" t="s">
        <v>23</v>
      </c>
      <c r="E39" s="34" t="s">
        <v>3561</v>
      </c>
      <c r="F39" s="34">
        <v>65</v>
      </c>
      <c r="G39" s="59">
        <f t="shared" si="2"/>
        <v>3051</v>
      </c>
      <c r="H39" s="34">
        <v>3051</v>
      </c>
      <c r="I39" s="34">
        <v>0</v>
      </c>
      <c r="J39" s="58">
        <f t="shared" si="0"/>
        <v>46.938461538461539</v>
      </c>
      <c r="K39" s="57">
        <v>63.8</v>
      </c>
      <c r="L39" s="58">
        <f t="shared" si="1"/>
        <v>47.821316614420063</v>
      </c>
    </row>
    <row r="40" spans="1:12">
      <c r="A40" s="23">
        <v>2008</v>
      </c>
      <c r="B40" s="23" t="s">
        <v>2367</v>
      </c>
      <c r="C40" s="22" t="s">
        <v>1886</v>
      </c>
      <c r="D40" s="13" t="s">
        <v>41</v>
      </c>
      <c r="E40" s="34" t="s">
        <v>3561</v>
      </c>
      <c r="F40" s="34">
        <v>64</v>
      </c>
      <c r="G40" s="59">
        <f t="shared" si="2"/>
        <v>875</v>
      </c>
      <c r="H40" s="34">
        <v>875</v>
      </c>
      <c r="I40" s="34">
        <v>0</v>
      </c>
      <c r="J40" s="58">
        <f t="shared" si="0"/>
        <v>13.671875</v>
      </c>
      <c r="K40" s="57">
        <v>43</v>
      </c>
      <c r="L40" s="58">
        <f t="shared" si="1"/>
        <v>20.348837209302324</v>
      </c>
    </row>
    <row r="41" spans="1:12">
      <c r="A41" s="23">
        <v>2008</v>
      </c>
      <c r="B41" s="23" t="s">
        <v>2367</v>
      </c>
      <c r="C41" s="22" t="s">
        <v>1886</v>
      </c>
      <c r="D41" s="13" t="s">
        <v>60</v>
      </c>
      <c r="E41" s="34" t="s">
        <v>3561</v>
      </c>
      <c r="F41" s="34">
        <v>28</v>
      </c>
      <c r="G41" s="59">
        <f t="shared" si="2"/>
        <v>531</v>
      </c>
      <c r="H41" s="34">
        <v>531</v>
      </c>
      <c r="I41" s="34">
        <v>0</v>
      </c>
      <c r="J41" s="58">
        <f t="shared" si="0"/>
        <v>18.964285714285715</v>
      </c>
      <c r="K41" s="57">
        <v>27.3</v>
      </c>
      <c r="L41" s="58">
        <f t="shared" si="1"/>
        <v>19.450549450549449</v>
      </c>
    </row>
    <row r="42" spans="1:12">
      <c r="A42" s="23">
        <v>2008</v>
      </c>
      <c r="B42" s="23" t="s">
        <v>2367</v>
      </c>
      <c r="C42" s="22" t="s">
        <v>1886</v>
      </c>
      <c r="D42" s="13" t="s">
        <v>70</v>
      </c>
      <c r="E42" s="34" t="s">
        <v>3561</v>
      </c>
      <c r="F42" s="34">
        <v>42</v>
      </c>
      <c r="G42" s="59">
        <f t="shared" si="2"/>
        <v>549</v>
      </c>
      <c r="H42" s="34">
        <v>549</v>
      </c>
      <c r="I42" s="34">
        <v>0</v>
      </c>
      <c r="J42" s="58">
        <f t="shared" si="0"/>
        <v>13.071428571428571</v>
      </c>
      <c r="K42" s="57">
        <v>40.5</v>
      </c>
      <c r="L42" s="58">
        <f t="shared" si="1"/>
        <v>13.555555555555555</v>
      </c>
    </row>
    <row r="43" spans="1:12">
      <c r="A43" s="23">
        <v>2008</v>
      </c>
      <c r="B43" s="23" t="s">
        <v>2367</v>
      </c>
      <c r="C43" s="22" t="s">
        <v>1886</v>
      </c>
      <c r="D43" s="13" t="s">
        <v>76</v>
      </c>
      <c r="E43" s="34" t="s">
        <v>3561</v>
      </c>
      <c r="F43" s="34">
        <v>70</v>
      </c>
      <c r="G43" s="59">
        <f t="shared" si="2"/>
        <v>1834</v>
      </c>
      <c r="H43" s="34">
        <v>1834</v>
      </c>
      <c r="I43" s="34">
        <v>0</v>
      </c>
      <c r="J43" s="58">
        <f t="shared" si="0"/>
        <v>26.2</v>
      </c>
      <c r="K43" s="57">
        <v>63.8</v>
      </c>
      <c r="L43" s="58">
        <f t="shared" si="1"/>
        <v>28.746081504702197</v>
      </c>
    </row>
    <row r="44" spans="1:12">
      <c r="A44" s="23">
        <v>2008</v>
      </c>
      <c r="B44" s="23" t="s">
        <v>2367</v>
      </c>
      <c r="C44" s="22" t="s">
        <v>1886</v>
      </c>
      <c r="D44" s="13" t="s">
        <v>86</v>
      </c>
      <c r="E44" s="34" t="s">
        <v>3561</v>
      </c>
      <c r="F44" s="34">
        <v>45</v>
      </c>
      <c r="G44" s="59">
        <f t="shared" si="2"/>
        <v>220</v>
      </c>
      <c r="H44" s="34">
        <v>220</v>
      </c>
      <c r="I44" s="34">
        <v>0</v>
      </c>
      <c r="J44" s="58">
        <f t="shared" si="0"/>
        <v>4.8888888888888893</v>
      </c>
      <c r="K44" s="57">
        <v>38</v>
      </c>
      <c r="L44" s="58">
        <f t="shared" si="1"/>
        <v>5.7894736842105265</v>
      </c>
    </row>
    <row r="45" spans="1:12">
      <c r="A45" s="23">
        <v>2008</v>
      </c>
      <c r="B45" s="23" t="s">
        <v>2367</v>
      </c>
      <c r="C45" s="22" t="s">
        <v>1886</v>
      </c>
      <c r="D45" s="13" t="s">
        <v>89</v>
      </c>
      <c r="E45" s="34" t="s">
        <v>3561</v>
      </c>
      <c r="F45" s="34">
        <v>31</v>
      </c>
      <c r="G45" s="59">
        <f t="shared" si="2"/>
        <v>546</v>
      </c>
      <c r="H45" s="34">
        <v>546</v>
      </c>
      <c r="I45" s="34">
        <v>0</v>
      </c>
      <c r="J45" s="58">
        <f t="shared" si="0"/>
        <v>17.612903225806452</v>
      </c>
      <c r="K45" s="57">
        <v>25.5</v>
      </c>
      <c r="L45" s="58">
        <f t="shared" si="1"/>
        <v>21.411764705882351</v>
      </c>
    </row>
    <row r="46" spans="1:12">
      <c r="A46" s="23">
        <v>2008</v>
      </c>
      <c r="B46" s="23" t="s">
        <v>2367</v>
      </c>
      <c r="C46" s="22" t="s">
        <v>1886</v>
      </c>
      <c r="D46" s="13" t="s">
        <v>94</v>
      </c>
      <c r="E46" s="34" t="s">
        <v>3561</v>
      </c>
      <c r="F46" s="34">
        <v>33</v>
      </c>
      <c r="G46" s="59">
        <f t="shared" si="2"/>
        <v>227</v>
      </c>
      <c r="H46" s="34">
        <v>227</v>
      </c>
      <c r="I46" s="34">
        <v>0</v>
      </c>
      <c r="J46" s="58">
        <f t="shared" si="0"/>
        <v>6.8787878787878789</v>
      </c>
      <c r="K46" s="57">
        <v>32.5</v>
      </c>
      <c r="L46" s="58">
        <f t="shared" si="1"/>
        <v>6.9846153846153847</v>
      </c>
    </row>
    <row r="47" spans="1:12">
      <c r="A47" s="23">
        <v>2008</v>
      </c>
      <c r="B47" s="23" t="s">
        <v>2367</v>
      </c>
      <c r="C47" s="22" t="s">
        <v>1886</v>
      </c>
      <c r="D47" s="13" t="s">
        <v>100</v>
      </c>
      <c r="E47" s="34" t="s">
        <v>3561</v>
      </c>
      <c r="F47" s="34">
        <v>26</v>
      </c>
      <c r="G47" s="59">
        <f t="shared" si="2"/>
        <v>162</v>
      </c>
      <c r="H47" s="34">
        <v>162</v>
      </c>
      <c r="I47" s="34">
        <v>0</v>
      </c>
      <c r="J47" s="58">
        <f t="shared" si="0"/>
        <v>6.2307692307692308</v>
      </c>
      <c r="K47" s="57">
        <v>21.5</v>
      </c>
      <c r="L47" s="58">
        <f t="shared" si="1"/>
        <v>7.5348837209302326</v>
      </c>
    </row>
    <row r="48" spans="1:12">
      <c r="A48" s="23">
        <v>2008</v>
      </c>
      <c r="B48" s="23" t="s">
        <v>2367</v>
      </c>
      <c r="C48" s="22" t="s">
        <v>1886</v>
      </c>
      <c r="D48" s="13" t="s">
        <v>104</v>
      </c>
      <c r="E48" s="34" t="s">
        <v>3561</v>
      </c>
      <c r="F48" s="34">
        <v>85</v>
      </c>
      <c r="G48" s="59">
        <f t="shared" si="2"/>
        <v>2720</v>
      </c>
      <c r="H48" s="34">
        <v>2720</v>
      </c>
      <c r="I48" s="34">
        <v>0</v>
      </c>
      <c r="J48" s="58">
        <f t="shared" si="0"/>
        <v>32</v>
      </c>
      <c r="K48" s="57">
        <v>84.5</v>
      </c>
      <c r="L48" s="58">
        <f t="shared" si="1"/>
        <v>32.189349112426036</v>
      </c>
    </row>
    <row r="49" spans="1:12">
      <c r="A49" s="23">
        <v>2008</v>
      </c>
      <c r="B49" s="23" t="s">
        <v>2367</v>
      </c>
      <c r="C49" s="22" t="s">
        <v>1886</v>
      </c>
      <c r="D49" s="13" t="s">
        <v>120</v>
      </c>
      <c r="E49" s="34" t="s">
        <v>3561</v>
      </c>
      <c r="F49" s="34">
        <v>245</v>
      </c>
      <c r="G49" s="59">
        <f t="shared" si="2"/>
        <v>906</v>
      </c>
      <c r="H49" s="34">
        <v>906</v>
      </c>
      <c r="I49" s="34">
        <v>0</v>
      </c>
      <c r="J49" s="58">
        <f t="shared" si="0"/>
        <v>3.6979591836734693</v>
      </c>
      <c r="K49" s="57">
        <v>172.9</v>
      </c>
      <c r="L49" s="58">
        <f t="shared" si="1"/>
        <v>5.2400231347599764</v>
      </c>
    </row>
    <row r="50" spans="1:12">
      <c r="A50" s="23">
        <v>2008</v>
      </c>
      <c r="B50" s="23" t="s">
        <v>2367</v>
      </c>
      <c r="C50" s="22" t="s">
        <v>1886</v>
      </c>
      <c r="D50" s="13" t="s">
        <v>156</v>
      </c>
      <c r="E50" s="34" t="s">
        <v>3561</v>
      </c>
      <c r="F50" s="34">
        <v>199</v>
      </c>
      <c r="G50" s="59">
        <f t="shared" si="2"/>
        <v>638</v>
      </c>
      <c r="H50" s="34">
        <v>638</v>
      </c>
      <c r="I50" s="34">
        <v>0</v>
      </c>
      <c r="J50" s="58">
        <f t="shared" si="0"/>
        <v>3.2060301507537687</v>
      </c>
      <c r="K50" s="57">
        <v>118.6</v>
      </c>
      <c r="L50" s="58">
        <f t="shared" si="1"/>
        <v>5.379426644182125</v>
      </c>
    </row>
    <row r="51" spans="1:12">
      <c r="A51" s="23">
        <v>2008</v>
      </c>
      <c r="B51" s="23" t="s">
        <v>2367</v>
      </c>
      <c r="C51" s="22" t="s">
        <v>1886</v>
      </c>
      <c r="D51" s="13" t="s">
        <v>164</v>
      </c>
      <c r="E51" s="34" t="s">
        <v>3561</v>
      </c>
      <c r="F51" s="34">
        <v>50</v>
      </c>
      <c r="G51" s="59">
        <f t="shared" si="2"/>
        <v>756</v>
      </c>
      <c r="H51" s="34">
        <v>756</v>
      </c>
      <c r="I51" s="34">
        <v>0</v>
      </c>
      <c r="J51" s="58">
        <f t="shared" si="0"/>
        <v>15.12</v>
      </c>
      <c r="K51" s="57">
        <v>36</v>
      </c>
      <c r="L51" s="58">
        <f t="shared" si="1"/>
        <v>21</v>
      </c>
    </row>
    <row r="52" spans="1:12">
      <c r="A52" s="23">
        <v>2008</v>
      </c>
      <c r="B52" s="23" t="s">
        <v>2367</v>
      </c>
      <c r="C52" s="22" t="s">
        <v>1886</v>
      </c>
      <c r="D52" s="13" t="s">
        <v>167</v>
      </c>
      <c r="E52" s="34" t="s">
        <v>3561</v>
      </c>
      <c r="F52" s="34">
        <v>66</v>
      </c>
      <c r="G52" s="59">
        <f t="shared" si="2"/>
        <v>362</v>
      </c>
      <c r="H52" s="34">
        <v>362</v>
      </c>
      <c r="I52" s="34">
        <v>0</v>
      </c>
      <c r="J52" s="58">
        <f t="shared" si="0"/>
        <v>5.4848484848484844</v>
      </c>
      <c r="K52" s="57">
        <v>61</v>
      </c>
      <c r="L52" s="58">
        <f t="shared" si="1"/>
        <v>5.9344262295081966</v>
      </c>
    </row>
    <row r="53" spans="1:12">
      <c r="A53" s="23">
        <v>2008</v>
      </c>
      <c r="B53" s="23" t="s">
        <v>2367</v>
      </c>
      <c r="C53" s="22" t="s">
        <v>514</v>
      </c>
      <c r="D53" s="13" t="s">
        <v>23</v>
      </c>
      <c r="E53" s="34" t="s">
        <v>3562</v>
      </c>
      <c r="F53" s="34">
        <v>101</v>
      </c>
      <c r="G53" s="59">
        <f t="shared" si="2"/>
        <v>1906</v>
      </c>
      <c r="H53" s="34">
        <v>1906</v>
      </c>
      <c r="I53" s="34">
        <v>0</v>
      </c>
      <c r="J53" s="58">
        <f t="shared" si="0"/>
        <v>18.871287128712872</v>
      </c>
      <c r="K53" s="57">
        <v>30.349999999999998</v>
      </c>
      <c r="L53" s="58">
        <f t="shared" si="1"/>
        <v>62.800658978583201</v>
      </c>
    </row>
    <row r="54" spans="1:12">
      <c r="A54" s="23">
        <v>2008</v>
      </c>
      <c r="B54" s="23" t="s">
        <v>2367</v>
      </c>
      <c r="C54" s="22" t="s">
        <v>514</v>
      </c>
      <c r="D54" s="13" t="s">
        <v>185</v>
      </c>
      <c r="E54" s="34" t="s">
        <v>3562</v>
      </c>
      <c r="F54" s="34">
        <v>192</v>
      </c>
      <c r="G54" s="59">
        <f t="shared" si="2"/>
        <v>1706</v>
      </c>
      <c r="H54" s="34">
        <v>1706</v>
      </c>
      <c r="I54" s="34">
        <v>0</v>
      </c>
      <c r="J54" s="58">
        <f t="shared" si="0"/>
        <v>8.8854166666666661</v>
      </c>
      <c r="K54" s="57">
        <v>66.649999999999991</v>
      </c>
      <c r="L54" s="58">
        <f t="shared" si="1"/>
        <v>25.596399099774946</v>
      </c>
    </row>
    <row r="55" spans="1:12">
      <c r="A55" s="23">
        <v>2008</v>
      </c>
      <c r="B55" s="23" t="s">
        <v>2367</v>
      </c>
      <c r="C55" s="22" t="s">
        <v>514</v>
      </c>
      <c r="D55" s="13" t="s">
        <v>104</v>
      </c>
      <c r="E55" s="34" t="s">
        <v>3562</v>
      </c>
      <c r="F55" s="34">
        <v>109</v>
      </c>
      <c r="G55" s="59">
        <f t="shared" si="2"/>
        <v>1631</v>
      </c>
      <c r="H55" s="34">
        <v>1631</v>
      </c>
      <c r="I55" s="34">
        <v>0</v>
      </c>
      <c r="J55" s="58">
        <f t="shared" si="0"/>
        <v>14.963302752293577</v>
      </c>
      <c r="K55" s="57">
        <v>42.55</v>
      </c>
      <c r="L55" s="58">
        <f t="shared" si="1"/>
        <v>38.331374853113985</v>
      </c>
    </row>
    <row r="56" spans="1:12">
      <c r="A56" s="23">
        <v>2008</v>
      </c>
      <c r="B56" s="23" t="s">
        <v>2367</v>
      </c>
      <c r="C56" s="22" t="s">
        <v>514</v>
      </c>
      <c r="D56" s="13" t="s">
        <v>23</v>
      </c>
      <c r="E56" s="34" t="s">
        <v>3561</v>
      </c>
      <c r="F56" s="34">
        <v>58</v>
      </c>
      <c r="G56" s="59">
        <f t="shared" si="2"/>
        <v>1906</v>
      </c>
      <c r="H56" s="34">
        <v>1906</v>
      </c>
      <c r="I56" s="34">
        <v>0</v>
      </c>
      <c r="J56" s="58">
        <f t="shared" si="0"/>
        <v>32.862068965517238</v>
      </c>
      <c r="K56" s="57">
        <v>30</v>
      </c>
      <c r="L56" s="58">
        <f t="shared" si="1"/>
        <v>63.533333333333331</v>
      </c>
    </row>
    <row r="57" spans="1:12">
      <c r="A57" s="23">
        <v>2008</v>
      </c>
      <c r="B57" s="23" t="s">
        <v>2367</v>
      </c>
      <c r="C57" s="22" t="s">
        <v>514</v>
      </c>
      <c r="D57" s="13" t="s">
        <v>185</v>
      </c>
      <c r="E57" s="34" t="s">
        <v>3561</v>
      </c>
      <c r="F57" s="34">
        <v>99</v>
      </c>
      <c r="G57" s="59">
        <f t="shared" si="2"/>
        <v>1706</v>
      </c>
      <c r="H57" s="34">
        <v>1706</v>
      </c>
      <c r="I57" s="34">
        <v>0</v>
      </c>
      <c r="J57" s="58">
        <f t="shared" si="0"/>
        <v>17.232323232323232</v>
      </c>
      <c r="K57" s="57">
        <v>60</v>
      </c>
      <c r="L57" s="58">
        <f t="shared" si="1"/>
        <v>28.433333333333334</v>
      </c>
    </row>
    <row r="58" spans="1:12">
      <c r="A58" s="23">
        <v>2008</v>
      </c>
      <c r="B58" s="23" t="s">
        <v>2367</v>
      </c>
      <c r="C58" s="22" t="s">
        <v>514</v>
      </c>
      <c r="D58" s="13" t="s">
        <v>104</v>
      </c>
      <c r="E58" s="34" t="s">
        <v>3561</v>
      </c>
      <c r="F58" s="34">
        <v>78</v>
      </c>
      <c r="G58" s="59">
        <f t="shared" si="2"/>
        <v>1631</v>
      </c>
      <c r="H58" s="34">
        <v>1631</v>
      </c>
      <c r="I58" s="34">
        <v>0</v>
      </c>
      <c r="J58" s="58">
        <f t="shared" si="0"/>
        <v>20.910256410256409</v>
      </c>
      <c r="K58" s="57">
        <v>39</v>
      </c>
      <c r="L58" s="58">
        <f t="shared" si="1"/>
        <v>41.820512820512818</v>
      </c>
    </row>
    <row r="59" spans="1:12">
      <c r="A59" s="23">
        <v>2009</v>
      </c>
      <c r="B59" s="23" t="s">
        <v>2367</v>
      </c>
      <c r="C59" s="22" t="s">
        <v>1886</v>
      </c>
      <c r="D59" s="13" t="s">
        <v>5</v>
      </c>
      <c r="E59" s="34" t="s">
        <v>3562</v>
      </c>
      <c r="F59" s="34">
        <v>0</v>
      </c>
      <c r="G59" s="59">
        <f t="shared" si="2"/>
        <v>2059</v>
      </c>
      <c r="H59" s="34">
        <v>2059</v>
      </c>
      <c r="I59" s="34">
        <v>0</v>
      </c>
      <c r="J59" s="58">
        <f t="shared" si="0"/>
        <v>0</v>
      </c>
      <c r="K59" s="57">
        <v>150.30000000000001</v>
      </c>
      <c r="L59" s="58">
        <f t="shared" si="1"/>
        <v>13.699268130405853</v>
      </c>
    </row>
    <row r="60" spans="1:12">
      <c r="A60" s="23">
        <v>2009</v>
      </c>
      <c r="B60" s="23" t="s">
        <v>2367</v>
      </c>
      <c r="C60" s="22" t="s">
        <v>1886</v>
      </c>
      <c r="D60" s="13" t="s">
        <v>10</v>
      </c>
      <c r="E60" s="34" t="s">
        <v>3562</v>
      </c>
      <c r="F60" s="34">
        <v>0</v>
      </c>
      <c r="G60" s="59">
        <f t="shared" si="2"/>
        <v>946</v>
      </c>
      <c r="H60" s="34">
        <v>946</v>
      </c>
      <c r="I60" s="34">
        <v>0</v>
      </c>
      <c r="J60" s="58">
        <f t="shared" si="0"/>
        <v>0</v>
      </c>
      <c r="K60" s="57">
        <v>79.2</v>
      </c>
      <c r="L60" s="58">
        <f t="shared" si="1"/>
        <v>11.944444444444445</v>
      </c>
    </row>
    <row r="61" spans="1:12">
      <c r="A61" s="23">
        <v>2009</v>
      </c>
      <c r="B61" s="23" t="s">
        <v>2367</v>
      </c>
      <c r="C61" s="22" t="s">
        <v>1886</v>
      </c>
      <c r="D61" s="13" t="s">
        <v>14</v>
      </c>
      <c r="E61" s="34" t="s">
        <v>3562</v>
      </c>
      <c r="F61" s="34">
        <v>0</v>
      </c>
      <c r="G61" s="59">
        <f t="shared" si="2"/>
        <v>1608</v>
      </c>
      <c r="H61" s="34">
        <v>1608</v>
      </c>
      <c r="I61" s="34">
        <v>0</v>
      </c>
      <c r="J61" s="58">
        <f t="shared" si="0"/>
        <v>0</v>
      </c>
      <c r="K61" s="57">
        <v>56</v>
      </c>
      <c r="L61" s="58">
        <f t="shared" si="1"/>
        <v>28.714285714285715</v>
      </c>
    </row>
    <row r="62" spans="1:12">
      <c r="A62" s="23">
        <v>2009</v>
      </c>
      <c r="B62" s="23" t="s">
        <v>2367</v>
      </c>
      <c r="C62" s="22" t="s">
        <v>1886</v>
      </c>
      <c r="D62" s="13" t="s">
        <v>23</v>
      </c>
      <c r="E62" s="34" t="s">
        <v>3562</v>
      </c>
      <c r="F62" s="34">
        <v>0</v>
      </c>
      <c r="G62" s="59">
        <f t="shared" si="2"/>
        <v>3156</v>
      </c>
      <c r="H62" s="34">
        <v>3156</v>
      </c>
      <c r="I62" s="34">
        <v>0</v>
      </c>
      <c r="J62" s="58">
        <f t="shared" si="0"/>
        <v>0</v>
      </c>
      <c r="K62" s="57">
        <v>107.7</v>
      </c>
      <c r="L62" s="58">
        <f t="shared" si="1"/>
        <v>29.303621169916433</v>
      </c>
    </row>
    <row r="63" spans="1:12">
      <c r="A63" s="23">
        <v>2009</v>
      </c>
      <c r="B63" s="23" t="s">
        <v>2367</v>
      </c>
      <c r="C63" s="22" t="s">
        <v>1886</v>
      </c>
      <c r="D63" s="13" t="s">
        <v>41</v>
      </c>
      <c r="E63" s="34" t="s">
        <v>3562</v>
      </c>
      <c r="F63" s="34">
        <v>0</v>
      </c>
      <c r="G63" s="59">
        <f t="shared" si="2"/>
        <v>854</v>
      </c>
      <c r="H63" s="34">
        <v>854</v>
      </c>
      <c r="I63" s="34">
        <v>0</v>
      </c>
      <c r="J63" s="58">
        <f t="shared" si="0"/>
        <v>0</v>
      </c>
      <c r="K63" s="57">
        <v>37.799999999999997</v>
      </c>
      <c r="L63" s="58">
        <f t="shared" si="1"/>
        <v>22.592592592592595</v>
      </c>
    </row>
    <row r="64" spans="1:12">
      <c r="A64" s="23">
        <v>2009</v>
      </c>
      <c r="B64" s="23" t="s">
        <v>2367</v>
      </c>
      <c r="C64" s="22" t="s">
        <v>1886</v>
      </c>
      <c r="D64" s="13" t="s">
        <v>60</v>
      </c>
      <c r="E64" s="34" t="s">
        <v>3562</v>
      </c>
      <c r="F64" s="34">
        <v>0</v>
      </c>
      <c r="G64" s="59">
        <f t="shared" si="2"/>
        <v>492</v>
      </c>
      <c r="H64" s="34">
        <v>492</v>
      </c>
      <c r="I64" s="34">
        <v>0</v>
      </c>
      <c r="J64" s="58">
        <f t="shared" si="0"/>
        <v>0</v>
      </c>
      <c r="K64" s="57">
        <v>22.3</v>
      </c>
      <c r="L64" s="58">
        <f t="shared" si="1"/>
        <v>22.062780269058294</v>
      </c>
    </row>
    <row r="65" spans="1:12">
      <c r="A65" s="23">
        <v>2009</v>
      </c>
      <c r="B65" s="23" t="s">
        <v>2367</v>
      </c>
      <c r="C65" s="22" t="s">
        <v>1886</v>
      </c>
      <c r="D65" s="13" t="s">
        <v>70</v>
      </c>
      <c r="E65" s="34" t="s">
        <v>3562</v>
      </c>
      <c r="F65" s="34">
        <v>0</v>
      </c>
      <c r="G65" s="59">
        <f t="shared" si="2"/>
        <v>574</v>
      </c>
      <c r="H65" s="34">
        <v>574</v>
      </c>
      <c r="I65" s="34">
        <v>0</v>
      </c>
      <c r="J65" s="58">
        <f t="shared" si="0"/>
        <v>0</v>
      </c>
      <c r="K65" s="57">
        <v>19.600000000000001</v>
      </c>
      <c r="L65" s="58">
        <f t="shared" si="1"/>
        <v>29.285714285714285</v>
      </c>
    </row>
    <row r="66" spans="1:12">
      <c r="A66" s="23">
        <v>2009</v>
      </c>
      <c r="B66" s="23" t="s">
        <v>2367</v>
      </c>
      <c r="C66" s="22" t="s">
        <v>1886</v>
      </c>
      <c r="D66" s="13" t="s">
        <v>76</v>
      </c>
      <c r="E66" s="34" t="s">
        <v>3562</v>
      </c>
      <c r="F66" s="34">
        <v>0</v>
      </c>
      <c r="G66" s="59">
        <f t="shared" si="2"/>
        <v>1846</v>
      </c>
      <c r="H66" s="34">
        <v>1846</v>
      </c>
      <c r="I66" s="34">
        <v>0</v>
      </c>
      <c r="J66" s="58">
        <f t="shared" ref="J66:J129" si="3">IFERROR(G66/F66,0)</f>
        <v>0</v>
      </c>
      <c r="K66" s="57">
        <v>134.30000000000001</v>
      </c>
      <c r="L66" s="58">
        <f t="shared" ref="L66:L129" si="4">IFERROR(G66/K66,0)</f>
        <v>13.745346239761727</v>
      </c>
    </row>
    <row r="67" spans="1:12">
      <c r="A67" s="23">
        <v>2009</v>
      </c>
      <c r="B67" s="23" t="s">
        <v>2367</v>
      </c>
      <c r="C67" s="22" t="s">
        <v>1886</v>
      </c>
      <c r="D67" s="13" t="s">
        <v>86</v>
      </c>
      <c r="E67" s="34" t="s">
        <v>3562</v>
      </c>
      <c r="F67" s="34">
        <v>0</v>
      </c>
      <c r="G67" s="59">
        <f t="shared" ref="G67:G130" si="5">+H67+I67</f>
        <v>208</v>
      </c>
      <c r="H67" s="34">
        <v>208</v>
      </c>
      <c r="I67" s="34">
        <v>0</v>
      </c>
      <c r="J67" s="58">
        <f t="shared" si="3"/>
        <v>0</v>
      </c>
      <c r="K67" s="57">
        <v>20.299999999999997</v>
      </c>
      <c r="L67" s="58">
        <f t="shared" si="4"/>
        <v>10.246305418719214</v>
      </c>
    </row>
    <row r="68" spans="1:12">
      <c r="A68" s="23">
        <v>2009</v>
      </c>
      <c r="B68" s="23" t="s">
        <v>2367</v>
      </c>
      <c r="C68" s="22" t="s">
        <v>1886</v>
      </c>
      <c r="D68" s="13" t="s">
        <v>89</v>
      </c>
      <c r="E68" s="34" t="s">
        <v>3562</v>
      </c>
      <c r="F68" s="34">
        <v>0</v>
      </c>
      <c r="G68" s="59">
        <f t="shared" si="5"/>
        <v>545</v>
      </c>
      <c r="H68" s="34">
        <v>545</v>
      </c>
      <c r="I68" s="34">
        <v>0</v>
      </c>
      <c r="J68" s="58">
        <f t="shared" si="3"/>
        <v>0</v>
      </c>
      <c r="K68" s="57">
        <v>0.69999999999999929</v>
      </c>
      <c r="L68" s="58">
        <f t="shared" si="4"/>
        <v>778.57142857142935</v>
      </c>
    </row>
    <row r="69" spans="1:12">
      <c r="A69" s="23">
        <v>2009</v>
      </c>
      <c r="B69" s="23" t="s">
        <v>2367</v>
      </c>
      <c r="C69" s="22" t="s">
        <v>1886</v>
      </c>
      <c r="D69" s="13" t="s">
        <v>94</v>
      </c>
      <c r="E69" s="34" t="s">
        <v>3562</v>
      </c>
      <c r="F69" s="34">
        <v>0</v>
      </c>
      <c r="G69" s="59">
        <f t="shared" si="5"/>
        <v>249</v>
      </c>
      <c r="H69" s="34">
        <v>249</v>
      </c>
      <c r="I69" s="34">
        <v>0</v>
      </c>
      <c r="J69" s="58">
        <f t="shared" si="3"/>
        <v>0</v>
      </c>
      <c r="K69" s="57">
        <v>6.5</v>
      </c>
      <c r="L69" s="58">
        <f t="shared" si="4"/>
        <v>38.307692307692307</v>
      </c>
    </row>
    <row r="70" spans="1:12">
      <c r="A70" s="23">
        <v>2009</v>
      </c>
      <c r="B70" s="23" t="s">
        <v>2367</v>
      </c>
      <c r="C70" s="22" t="s">
        <v>1886</v>
      </c>
      <c r="D70" s="13" t="s">
        <v>100</v>
      </c>
      <c r="E70" s="34" t="s">
        <v>3562</v>
      </c>
      <c r="F70" s="34">
        <v>0</v>
      </c>
      <c r="G70" s="59">
        <f t="shared" si="5"/>
        <v>159</v>
      </c>
      <c r="H70" s="34">
        <v>159</v>
      </c>
      <c r="I70" s="34">
        <v>0</v>
      </c>
      <c r="J70" s="58">
        <f t="shared" si="3"/>
        <v>0</v>
      </c>
      <c r="K70" s="57">
        <v>17.600000000000001</v>
      </c>
      <c r="L70" s="58">
        <f t="shared" si="4"/>
        <v>9.0340909090909083</v>
      </c>
    </row>
    <row r="71" spans="1:12">
      <c r="A71" s="23">
        <v>2009</v>
      </c>
      <c r="B71" s="23" t="s">
        <v>2367</v>
      </c>
      <c r="C71" s="22" t="s">
        <v>1886</v>
      </c>
      <c r="D71" s="13" t="s">
        <v>104</v>
      </c>
      <c r="E71" s="34" t="s">
        <v>3562</v>
      </c>
      <c r="F71" s="34">
        <v>0</v>
      </c>
      <c r="G71" s="59">
        <f t="shared" si="5"/>
        <v>2633</v>
      </c>
      <c r="H71" s="34">
        <v>2633</v>
      </c>
      <c r="I71" s="34">
        <v>0</v>
      </c>
      <c r="J71" s="58">
        <f t="shared" si="3"/>
        <v>0</v>
      </c>
      <c r="K71" s="57">
        <v>85</v>
      </c>
      <c r="L71" s="58">
        <f t="shared" si="4"/>
        <v>30.976470588235294</v>
      </c>
    </row>
    <row r="72" spans="1:12">
      <c r="A72" s="23">
        <v>2009</v>
      </c>
      <c r="B72" s="23" t="s">
        <v>2367</v>
      </c>
      <c r="C72" s="22" t="s">
        <v>1886</v>
      </c>
      <c r="D72" s="13" t="s">
        <v>120</v>
      </c>
      <c r="E72" s="34" t="s">
        <v>3562</v>
      </c>
      <c r="F72" s="34">
        <v>0</v>
      </c>
      <c r="G72" s="59">
        <f t="shared" si="5"/>
        <v>850</v>
      </c>
      <c r="H72" s="34">
        <v>850</v>
      </c>
      <c r="I72" s="34">
        <v>0</v>
      </c>
      <c r="J72" s="58">
        <f t="shared" si="3"/>
        <v>0</v>
      </c>
      <c r="K72" s="57">
        <v>6.5</v>
      </c>
      <c r="L72" s="58">
        <f t="shared" si="4"/>
        <v>130.76923076923077</v>
      </c>
    </row>
    <row r="73" spans="1:12">
      <c r="A73" s="23">
        <v>2009</v>
      </c>
      <c r="B73" s="23" t="s">
        <v>2367</v>
      </c>
      <c r="C73" s="22" t="s">
        <v>1886</v>
      </c>
      <c r="D73" s="13" t="s">
        <v>156</v>
      </c>
      <c r="E73" s="34" t="s">
        <v>3562</v>
      </c>
      <c r="F73" s="34">
        <v>0</v>
      </c>
      <c r="G73" s="59">
        <f t="shared" si="5"/>
        <v>642</v>
      </c>
      <c r="H73" s="34">
        <v>642</v>
      </c>
      <c r="I73" s="34">
        <v>0</v>
      </c>
      <c r="J73" s="58">
        <f t="shared" si="3"/>
        <v>0</v>
      </c>
      <c r="K73" s="57">
        <v>0</v>
      </c>
      <c r="L73" s="58">
        <f t="shared" si="4"/>
        <v>0</v>
      </c>
    </row>
    <row r="74" spans="1:12">
      <c r="A74" s="23">
        <v>2009</v>
      </c>
      <c r="B74" s="23" t="s">
        <v>2367</v>
      </c>
      <c r="C74" s="22" t="s">
        <v>1886</v>
      </c>
      <c r="D74" s="13" t="s">
        <v>164</v>
      </c>
      <c r="E74" s="34" t="s">
        <v>3562</v>
      </c>
      <c r="F74" s="34">
        <v>0</v>
      </c>
      <c r="G74" s="59">
        <f t="shared" si="5"/>
        <v>768</v>
      </c>
      <c r="H74" s="34">
        <v>768</v>
      </c>
      <c r="I74" s="34">
        <v>0</v>
      </c>
      <c r="J74" s="58">
        <f t="shared" si="3"/>
        <v>0</v>
      </c>
      <c r="K74" s="57">
        <v>58.5</v>
      </c>
      <c r="L74" s="58">
        <f t="shared" si="4"/>
        <v>13.128205128205128</v>
      </c>
    </row>
    <row r="75" spans="1:12">
      <c r="A75" s="23">
        <v>2009</v>
      </c>
      <c r="B75" s="23" t="s">
        <v>2367</v>
      </c>
      <c r="C75" s="22" t="s">
        <v>1886</v>
      </c>
      <c r="D75" s="13" t="s">
        <v>167</v>
      </c>
      <c r="E75" s="34" t="s">
        <v>3562</v>
      </c>
      <c r="F75" s="34">
        <v>0</v>
      </c>
      <c r="G75" s="59">
        <f t="shared" si="5"/>
        <v>264</v>
      </c>
      <c r="H75" s="34">
        <v>264</v>
      </c>
      <c r="I75" s="34">
        <v>0</v>
      </c>
      <c r="J75" s="58">
        <f t="shared" si="3"/>
        <v>0</v>
      </c>
      <c r="K75" s="57">
        <v>4.4000000000000057</v>
      </c>
      <c r="L75" s="58">
        <f t="shared" si="4"/>
        <v>59.999999999999922</v>
      </c>
    </row>
    <row r="76" spans="1:12">
      <c r="A76" s="23">
        <v>2009</v>
      </c>
      <c r="B76" s="23" t="s">
        <v>2367</v>
      </c>
      <c r="C76" s="22" t="s">
        <v>1886</v>
      </c>
      <c r="D76" s="13" t="s">
        <v>5</v>
      </c>
      <c r="E76" s="34" t="s">
        <v>3561</v>
      </c>
      <c r="F76" s="34">
        <v>69</v>
      </c>
      <c r="G76" s="59">
        <f t="shared" si="5"/>
        <v>2059</v>
      </c>
      <c r="H76" s="34">
        <v>2059</v>
      </c>
      <c r="I76" s="34">
        <v>0</v>
      </c>
      <c r="J76" s="58">
        <f t="shared" si="3"/>
        <v>29.840579710144926</v>
      </c>
      <c r="K76" s="57">
        <v>59</v>
      </c>
      <c r="L76" s="58">
        <f t="shared" si="4"/>
        <v>34.898305084745765</v>
      </c>
    </row>
    <row r="77" spans="1:12">
      <c r="A77" s="23">
        <v>2009</v>
      </c>
      <c r="B77" s="23" t="s">
        <v>2367</v>
      </c>
      <c r="C77" s="22" t="s">
        <v>1886</v>
      </c>
      <c r="D77" s="13" t="s">
        <v>10</v>
      </c>
      <c r="E77" s="34" t="s">
        <v>3561</v>
      </c>
      <c r="F77" s="34">
        <v>60</v>
      </c>
      <c r="G77" s="59">
        <f t="shared" si="5"/>
        <v>946</v>
      </c>
      <c r="H77" s="34">
        <v>946</v>
      </c>
      <c r="I77" s="34">
        <v>0</v>
      </c>
      <c r="J77" s="58">
        <f t="shared" si="3"/>
        <v>15.766666666666667</v>
      </c>
      <c r="K77" s="57">
        <v>47.7</v>
      </c>
      <c r="L77" s="58">
        <f t="shared" si="4"/>
        <v>19.832285115303982</v>
      </c>
    </row>
    <row r="78" spans="1:12">
      <c r="A78" s="23">
        <v>2009</v>
      </c>
      <c r="B78" s="23" t="s">
        <v>2367</v>
      </c>
      <c r="C78" s="22" t="s">
        <v>1886</v>
      </c>
      <c r="D78" s="13" t="s">
        <v>14</v>
      </c>
      <c r="E78" s="34" t="s">
        <v>3561</v>
      </c>
      <c r="F78" s="34">
        <v>172</v>
      </c>
      <c r="G78" s="59">
        <f t="shared" si="5"/>
        <v>1608</v>
      </c>
      <c r="H78" s="34">
        <v>1608</v>
      </c>
      <c r="I78" s="34">
        <v>0</v>
      </c>
      <c r="J78" s="58">
        <f t="shared" si="3"/>
        <v>9.3488372093023262</v>
      </c>
      <c r="K78" s="57">
        <v>164</v>
      </c>
      <c r="L78" s="58">
        <f t="shared" si="4"/>
        <v>9.8048780487804876</v>
      </c>
    </row>
    <row r="79" spans="1:12">
      <c r="A79" s="23">
        <v>2009</v>
      </c>
      <c r="B79" s="23" t="s">
        <v>2367</v>
      </c>
      <c r="C79" s="22" t="s">
        <v>1886</v>
      </c>
      <c r="D79" s="13" t="s">
        <v>23</v>
      </c>
      <c r="E79" s="34" t="s">
        <v>3561</v>
      </c>
      <c r="F79" s="34">
        <v>65</v>
      </c>
      <c r="G79" s="59">
        <f t="shared" si="5"/>
        <v>3156</v>
      </c>
      <c r="H79" s="34">
        <v>3156</v>
      </c>
      <c r="I79" s="34">
        <v>0</v>
      </c>
      <c r="J79" s="58">
        <f t="shared" si="3"/>
        <v>48.553846153846152</v>
      </c>
      <c r="K79" s="57">
        <v>63.8</v>
      </c>
      <c r="L79" s="58">
        <f t="shared" si="4"/>
        <v>49.467084639498438</v>
      </c>
    </row>
    <row r="80" spans="1:12">
      <c r="A80" s="23">
        <v>2009</v>
      </c>
      <c r="B80" s="23" t="s">
        <v>2367</v>
      </c>
      <c r="C80" s="22" t="s">
        <v>1886</v>
      </c>
      <c r="D80" s="13" t="s">
        <v>41</v>
      </c>
      <c r="E80" s="34" t="s">
        <v>3561</v>
      </c>
      <c r="F80" s="34">
        <v>62</v>
      </c>
      <c r="G80" s="59">
        <f t="shared" si="5"/>
        <v>854</v>
      </c>
      <c r="H80" s="34">
        <v>854</v>
      </c>
      <c r="I80" s="34">
        <v>0</v>
      </c>
      <c r="J80" s="58">
        <f t="shared" si="3"/>
        <v>13.774193548387096</v>
      </c>
      <c r="K80" s="57">
        <v>41.5</v>
      </c>
      <c r="L80" s="58">
        <f t="shared" si="4"/>
        <v>20.578313253012048</v>
      </c>
    </row>
    <row r="81" spans="1:12">
      <c r="A81" s="23">
        <v>2009</v>
      </c>
      <c r="B81" s="23" t="s">
        <v>2367</v>
      </c>
      <c r="C81" s="22" t="s">
        <v>1886</v>
      </c>
      <c r="D81" s="13" t="s">
        <v>60</v>
      </c>
      <c r="E81" s="34" t="s">
        <v>3561</v>
      </c>
      <c r="F81" s="34">
        <v>28</v>
      </c>
      <c r="G81" s="59">
        <f t="shared" si="5"/>
        <v>492</v>
      </c>
      <c r="H81" s="34">
        <v>492</v>
      </c>
      <c r="I81" s="34">
        <v>0</v>
      </c>
      <c r="J81" s="58">
        <f t="shared" si="3"/>
        <v>17.571428571428573</v>
      </c>
      <c r="K81" s="57">
        <v>27.3</v>
      </c>
      <c r="L81" s="58">
        <f t="shared" si="4"/>
        <v>18.021978021978022</v>
      </c>
    </row>
    <row r="82" spans="1:12">
      <c r="A82" s="23">
        <v>2009</v>
      </c>
      <c r="B82" s="23" t="s">
        <v>2367</v>
      </c>
      <c r="C82" s="22" t="s">
        <v>1886</v>
      </c>
      <c r="D82" s="13" t="s">
        <v>70</v>
      </c>
      <c r="E82" s="34" t="s">
        <v>3561</v>
      </c>
      <c r="F82" s="34">
        <v>44</v>
      </c>
      <c r="G82" s="59">
        <f t="shared" si="5"/>
        <v>574</v>
      </c>
      <c r="H82" s="34">
        <v>574</v>
      </c>
      <c r="I82" s="34">
        <v>0</v>
      </c>
      <c r="J82" s="58">
        <f t="shared" si="3"/>
        <v>13.045454545454545</v>
      </c>
      <c r="K82" s="57">
        <v>41.5</v>
      </c>
      <c r="L82" s="58">
        <f t="shared" si="4"/>
        <v>13.831325301204819</v>
      </c>
    </row>
    <row r="83" spans="1:12">
      <c r="A83" s="23">
        <v>2009</v>
      </c>
      <c r="B83" s="23" t="s">
        <v>2367</v>
      </c>
      <c r="C83" s="22" t="s">
        <v>1886</v>
      </c>
      <c r="D83" s="13" t="s">
        <v>76</v>
      </c>
      <c r="E83" s="34" t="s">
        <v>3561</v>
      </c>
      <c r="F83" s="34">
        <v>67</v>
      </c>
      <c r="G83" s="59">
        <f t="shared" si="5"/>
        <v>1846</v>
      </c>
      <c r="H83" s="34">
        <v>1846</v>
      </c>
      <c r="I83" s="34">
        <v>0</v>
      </c>
      <c r="J83" s="58">
        <f t="shared" si="3"/>
        <v>27.552238805970148</v>
      </c>
      <c r="K83" s="57">
        <v>63.3</v>
      </c>
      <c r="L83" s="58">
        <f t="shared" si="4"/>
        <v>29.162717219589258</v>
      </c>
    </row>
    <row r="84" spans="1:12">
      <c r="A84" s="23">
        <v>2009</v>
      </c>
      <c r="B84" s="23" t="s">
        <v>2367</v>
      </c>
      <c r="C84" s="22" t="s">
        <v>1886</v>
      </c>
      <c r="D84" s="13" t="s">
        <v>86</v>
      </c>
      <c r="E84" s="34" t="s">
        <v>3561</v>
      </c>
      <c r="F84" s="34">
        <v>44</v>
      </c>
      <c r="G84" s="59">
        <f t="shared" si="5"/>
        <v>208</v>
      </c>
      <c r="H84" s="34">
        <v>208</v>
      </c>
      <c r="I84" s="34">
        <v>0</v>
      </c>
      <c r="J84" s="58">
        <f t="shared" si="3"/>
        <v>4.7272727272727275</v>
      </c>
      <c r="K84" s="57">
        <v>36.5</v>
      </c>
      <c r="L84" s="58">
        <f t="shared" si="4"/>
        <v>5.6986301369863011</v>
      </c>
    </row>
    <row r="85" spans="1:12">
      <c r="A85" s="23">
        <v>2009</v>
      </c>
      <c r="B85" s="23" t="s">
        <v>2367</v>
      </c>
      <c r="C85" s="22" t="s">
        <v>1886</v>
      </c>
      <c r="D85" s="13" t="s">
        <v>89</v>
      </c>
      <c r="E85" s="34" t="s">
        <v>3561</v>
      </c>
      <c r="F85" s="34">
        <v>34</v>
      </c>
      <c r="G85" s="59">
        <f t="shared" si="5"/>
        <v>545</v>
      </c>
      <c r="H85" s="34">
        <v>545</v>
      </c>
      <c r="I85" s="34">
        <v>0</v>
      </c>
      <c r="J85" s="58">
        <f t="shared" si="3"/>
        <v>16.029411764705884</v>
      </c>
      <c r="K85" s="57">
        <v>29</v>
      </c>
      <c r="L85" s="58">
        <f t="shared" si="4"/>
        <v>18.793103448275861</v>
      </c>
    </row>
    <row r="86" spans="1:12">
      <c r="A86" s="23">
        <v>2009</v>
      </c>
      <c r="B86" s="23" t="s">
        <v>2367</v>
      </c>
      <c r="C86" s="22" t="s">
        <v>1886</v>
      </c>
      <c r="D86" s="13" t="s">
        <v>94</v>
      </c>
      <c r="E86" s="34" t="s">
        <v>3561</v>
      </c>
      <c r="F86" s="34">
        <v>34</v>
      </c>
      <c r="G86" s="59">
        <f t="shared" si="5"/>
        <v>249</v>
      </c>
      <c r="H86" s="34">
        <v>249</v>
      </c>
      <c r="I86" s="34">
        <v>0</v>
      </c>
      <c r="J86" s="58">
        <f t="shared" si="3"/>
        <v>7.3235294117647056</v>
      </c>
      <c r="K86" s="57">
        <v>33.5</v>
      </c>
      <c r="L86" s="58">
        <f t="shared" si="4"/>
        <v>7.4328358208955221</v>
      </c>
    </row>
    <row r="87" spans="1:12">
      <c r="A87" s="23">
        <v>2009</v>
      </c>
      <c r="B87" s="23" t="s">
        <v>2367</v>
      </c>
      <c r="C87" s="22" t="s">
        <v>1886</v>
      </c>
      <c r="D87" s="13" t="s">
        <v>100</v>
      </c>
      <c r="E87" s="34" t="s">
        <v>3561</v>
      </c>
      <c r="F87" s="34">
        <v>27</v>
      </c>
      <c r="G87" s="59">
        <f t="shared" si="5"/>
        <v>159</v>
      </c>
      <c r="H87" s="34">
        <v>159</v>
      </c>
      <c r="I87" s="34">
        <v>0</v>
      </c>
      <c r="J87" s="58">
        <f t="shared" si="3"/>
        <v>5.8888888888888893</v>
      </c>
      <c r="K87" s="57">
        <v>23</v>
      </c>
      <c r="L87" s="58">
        <f t="shared" si="4"/>
        <v>6.9130434782608692</v>
      </c>
    </row>
    <row r="88" spans="1:12">
      <c r="A88" s="23">
        <v>2009</v>
      </c>
      <c r="B88" s="23" t="s">
        <v>2367</v>
      </c>
      <c r="C88" s="22" t="s">
        <v>1886</v>
      </c>
      <c r="D88" s="13" t="s">
        <v>104</v>
      </c>
      <c r="E88" s="34" t="s">
        <v>3561</v>
      </c>
      <c r="F88" s="34">
        <v>88</v>
      </c>
      <c r="G88" s="59">
        <f t="shared" si="5"/>
        <v>2633</v>
      </c>
      <c r="H88" s="34">
        <v>2633</v>
      </c>
      <c r="I88" s="34">
        <v>0</v>
      </c>
      <c r="J88" s="58">
        <f t="shared" si="3"/>
        <v>29.920454545454547</v>
      </c>
      <c r="K88" s="57">
        <v>87.5</v>
      </c>
      <c r="L88" s="58">
        <f t="shared" si="4"/>
        <v>30.091428571428573</v>
      </c>
    </row>
    <row r="89" spans="1:12">
      <c r="A89" s="23">
        <v>2009</v>
      </c>
      <c r="B89" s="23" t="s">
        <v>2367</v>
      </c>
      <c r="C89" s="22" t="s">
        <v>1886</v>
      </c>
      <c r="D89" s="13" t="s">
        <v>120</v>
      </c>
      <c r="E89" s="34" t="s">
        <v>3561</v>
      </c>
      <c r="F89" s="34">
        <v>236</v>
      </c>
      <c r="G89" s="59">
        <f t="shared" si="5"/>
        <v>850</v>
      </c>
      <c r="H89" s="34">
        <v>850</v>
      </c>
      <c r="I89" s="34">
        <v>0</v>
      </c>
      <c r="J89" s="58">
        <f t="shared" si="3"/>
        <v>3.6016949152542375</v>
      </c>
      <c r="K89" s="57">
        <v>148.1</v>
      </c>
      <c r="L89" s="58">
        <f t="shared" si="4"/>
        <v>5.7393652937204598</v>
      </c>
    </row>
    <row r="90" spans="1:12">
      <c r="A90" s="23">
        <v>2009</v>
      </c>
      <c r="B90" s="23" t="s">
        <v>2367</v>
      </c>
      <c r="C90" s="22" t="s">
        <v>1886</v>
      </c>
      <c r="D90" s="13" t="s">
        <v>156</v>
      </c>
      <c r="E90" s="34" t="s">
        <v>3561</v>
      </c>
      <c r="F90" s="34">
        <v>203</v>
      </c>
      <c r="G90" s="59">
        <f t="shared" si="5"/>
        <v>642</v>
      </c>
      <c r="H90" s="34">
        <v>642</v>
      </c>
      <c r="I90" s="34">
        <v>0</v>
      </c>
      <c r="J90" s="58">
        <f t="shared" si="3"/>
        <v>3.1625615763546797</v>
      </c>
      <c r="K90" s="57">
        <v>80.099999999999994</v>
      </c>
      <c r="L90" s="58">
        <f t="shared" si="4"/>
        <v>8.0149812734082406</v>
      </c>
    </row>
    <row r="91" spans="1:12">
      <c r="A91" s="23">
        <v>2009</v>
      </c>
      <c r="B91" s="23" t="s">
        <v>2367</v>
      </c>
      <c r="C91" s="22" t="s">
        <v>1886</v>
      </c>
      <c r="D91" s="13" t="s">
        <v>164</v>
      </c>
      <c r="E91" s="34" t="s">
        <v>3561</v>
      </c>
      <c r="F91" s="34">
        <v>51</v>
      </c>
      <c r="G91" s="59">
        <f t="shared" si="5"/>
        <v>768</v>
      </c>
      <c r="H91" s="34">
        <v>768</v>
      </c>
      <c r="I91" s="34">
        <v>0</v>
      </c>
      <c r="J91" s="58">
        <f t="shared" si="3"/>
        <v>15.058823529411764</v>
      </c>
      <c r="K91" s="57">
        <v>37.799999999999997</v>
      </c>
      <c r="L91" s="58">
        <f t="shared" si="4"/>
        <v>20.31746031746032</v>
      </c>
    </row>
    <row r="92" spans="1:12">
      <c r="A92" s="23">
        <v>2009</v>
      </c>
      <c r="B92" s="23" t="s">
        <v>2367</v>
      </c>
      <c r="C92" s="22" t="s">
        <v>1886</v>
      </c>
      <c r="D92" s="13" t="s">
        <v>167</v>
      </c>
      <c r="E92" s="34" t="s">
        <v>3561</v>
      </c>
      <c r="F92" s="34">
        <v>63</v>
      </c>
      <c r="G92" s="59">
        <f t="shared" si="5"/>
        <v>264</v>
      </c>
      <c r="H92" s="34">
        <v>264</v>
      </c>
      <c r="I92" s="34">
        <v>0</v>
      </c>
      <c r="J92" s="58">
        <f t="shared" si="3"/>
        <v>4.1904761904761907</v>
      </c>
      <c r="K92" s="57">
        <v>60.5</v>
      </c>
      <c r="L92" s="58">
        <f t="shared" si="4"/>
        <v>4.3636363636363633</v>
      </c>
    </row>
    <row r="93" spans="1:12">
      <c r="A93" s="23">
        <v>2009</v>
      </c>
      <c r="B93" s="23" t="s">
        <v>2367</v>
      </c>
      <c r="C93" s="22" t="s">
        <v>514</v>
      </c>
      <c r="D93" s="13" t="s">
        <v>23</v>
      </c>
      <c r="E93" s="34" t="s">
        <v>3562</v>
      </c>
      <c r="F93" s="34">
        <v>101</v>
      </c>
      <c r="G93" s="59">
        <f t="shared" si="5"/>
        <v>1828</v>
      </c>
      <c r="H93" s="34">
        <v>1828</v>
      </c>
      <c r="I93" s="34">
        <v>0</v>
      </c>
      <c r="J93" s="58">
        <f t="shared" si="3"/>
        <v>18.099009900990097</v>
      </c>
      <c r="K93" s="57">
        <v>28.8</v>
      </c>
      <c r="L93" s="58">
        <f t="shared" si="4"/>
        <v>63.472222222222221</v>
      </c>
    </row>
    <row r="94" spans="1:12">
      <c r="A94" s="23">
        <v>2009</v>
      </c>
      <c r="B94" s="23" t="s">
        <v>2367</v>
      </c>
      <c r="C94" s="22" t="s">
        <v>514</v>
      </c>
      <c r="D94" s="13" t="s">
        <v>185</v>
      </c>
      <c r="E94" s="34" t="s">
        <v>3562</v>
      </c>
      <c r="F94" s="34">
        <v>192</v>
      </c>
      <c r="G94" s="59">
        <f t="shared" si="5"/>
        <v>1740</v>
      </c>
      <c r="H94" s="34">
        <v>1740</v>
      </c>
      <c r="I94" s="34">
        <v>0</v>
      </c>
      <c r="J94" s="58">
        <f t="shared" si="3"/>
        <v>9.0625</v>
      </c>
      <c r="K94" s="57">
        <v>79.050000000000011</v>
      </c>
      <c r="L94" s="58">
        <f t="shared" si="4"/>
        <v>22.011385199240983</v>
      </c>
    </row>
    <row r="95" spans="1:12">
      <c r="A95" s="23">
        <v>2009</v>
      </c>
      <c r="B95" s="23" t="s">
        <v>2367</v>
      </c>
      <c r="C95" s="22" t="s">
        <v>514</v>
      </c>
      <c r="D95" s="13" t="s">
        <v>104</v>
      </c>
      <c r="E95" s="34" t="s">
        <v>3562</v>
      </c>
      <c r="F95" s="34">
        <v>109</v>
      </c>
      <c r="G95" s="59">
        <f t="shared" si="5"/>
        <v>1547</v>
      </c>
      <c r="H95" s="34">
        <v>1547</v>
      </c>
      <c r="I95" s="34">
        <v>0</v>
      </c>
      <c r="J95" s="58">
        <f t="shared" si="3"/>
        <v>14.192660550458715</v>
      </c>
      <c r="K95" s="57">
        <v>39.25</v>
      </c>
      <c r="L95" s="58">
        <f t="shared" si="4"/>
        <v>39.414012738853501</v>
      </c>
    </row>
    <row r="96" spans="1:12">
      <c r="A96" s="23">
        <v>2009</v>
      </c>
      <c r="B96" s="23" t="s">
        <v>2367</v>
      </c>
      <c r="C96" s="22" t="s">
        <v>514</v>
      </c>
      <c r="D96" s="13" t="s">
        <v>23</v>
      </c>
      <c r="E96" s="34" t="s">
        <v>3561</v>
      </c>
      <c r="F96" s="34">
        <v>61</v>
      </c>
      <c r="G96" s="59">
        <f t="shared" si="5"/>
        <v>1828</v>
      </c>
      <c r="H96" s="34">
        <v>1828</v>
      </c>
      <c r="I96" s="34">
        <v>0</v>
      </c>
      <c r="J96" s="58">
        <f t="shared" si="3"/>
        <v>29.967213114754099</v>
      </c>
      <c r="K96" s="57">
        <v>39</v>
      </c>
      <c r="L96" s="58">
        <f t="shared" si="4"/>
        <v>46.871794871794869</v>
      </c>
    </row>
    <row r="97" spans="1:12">
      <c r="A97" s="23">
        <v>2009</v>
      </c>
      <c r="B97" s="23" t="s">
        <v>2367</v>
      </c>
      <c r="C97" s="22" t="s">
        <v>514</v>
      </c>
      <c r="D97" s="13" t="s">
        <v>185</v>
      </c>
      <c r="E97" s="34" t="s">
        <v>3561</v>
      </c>
      <c r="F97" s="34">
        <v>99</v>
      </c>
      <c r="G97" s="59">
        <f t="shared" si="5"/>
        <v>1740</v>
      </c>
      <c r="H97" s="34">
        <v>1740</v>
      </c>
      <c r="I97" s="34">
        <v>0</v>
      </c>
      <c r="J97" s="58">
        <f t="shared" si="3"/>
        <v>17.575757575757574</v>
      </c>
      <c r="K97" s="57">
        <v>64.5</v>
      </c>
      <c r="L97" s="58">
        <f t="shared" si="4"/>
        <v>26.976744186046513</v>
      </c>
    </row>
    <row r="98" spans="1:12">
      <c r="A98" s="23">
        <v>2009</v>
      </c>
      <c r="B98" s="23" t="s">
        <v>2367</v>
      </c>
      <c r="C98" s="22" t="s">
        <v>514</v>
      </c>
      <c r="D98" s="13" t="s">
        <v>104</v>
      </c>
      <c r="E98" s="34" t="s">
        <v>3561</v>
      </c>
      <c r="F98" s="34">
        <v>77</v>
      </c>
      <c r="G98" s="59">
        <f t="shared" si="5"/>
        <v>1547</v>
      </c>
      <c r="H98" s="34">
        <v>1547</v>
      </c>
      <c r="I98" s="34">
        <v>0</v>
      </c>
      <c r="J98" s="58">
        <f t="shared" si="3"/>
        <v>20.09090909090909</v>
      </c>
      <c r="K98" s="57">
        <v>40.5</v>
      </c>
      <c r="L98" s="58">
        <f t="shared" si="4"/>
        <v>38.197530864197532</v>
      </c>
    </row>
    <row r="99" spans="1:12">
      <c r="A99" s="23">
        <v>2010</v>
      </c>
      <c r="B99" s="23" t="s">
        <v>2367</v>
      </c>
      <c r="C99" s="22" t="s">
        <v>1886</v>
      </c>
      <c r="D99" s="13" t="s">
        <v>5</v>
      </c>
      <c r="E99" s="34" t="s">
        <v>3562</v>
      </c>
      <c r="F99" s="34">
        <v>0</v>
      </c>
      <c r="G99" s="59">
        <f t="shared" si="5"/>
        <v>2215</v>
      </c>
      <c r="H99" s="34">
        <v>2115</v>
      </c>
      <c r="I99" s="34">
        <v>100</v>
      </c>
      <c r="J99" s="58">
        <f t="shared" si="3"/>
        <v>0</v>
      </c>
      <c r="K99" s="57">
        <v>154.69999999999999</v>
      </c>
      <c r="L99" s="58">
        <f t="shared" si="4"/>
        <v>14.318034906270201</v>
      </c>
    </row>
    <row r="100" spans="1:12">
      <c r="A100" s="23">
        <v>2010</v>
      </c>
      <c r="B100" s="23" t="s">
        <v>2367</v>
      </c>
      <c r="C100" s="22" t="s">
        <v>1886</v>
      </c>
      <c r="D100" s="13" t="s">
        <v>10</v>
      </c>
      <c r="E100" s="34" t="s">
        <v>3562</v>
      </c>
      <c r="F100" s="34">
        <v>0</v>
      </c>
      <c r="G100" s="59">
        <f t="shared" si="5"/>
        <v>962</v>
      </c>
      <c r="H100" s="34">
        <v>947</v>
      </c>
      <c r="I100" s="34">
        <v>15</v>
      </c>
      <c r="J100" s="58">
        <f t="shared" si="3"/>
        <v>0</v>
      </c>
      <c r="K100" s="57">
        <v>74.900000000000006</v>
      </c>
      <c r="L100" s="58">
        <f t="shared" si="4"/>
        <v>12.843791722296395</v>
      </c>
    </row>
    <row r="101" spans="1:12">
      <c r="A101" s="23">
        <v>2010</v>
      </c>
      <c r="B101" s="23" t="s">
        <v>2367</v>
      </c>
      <c r="C101" s="22" t="s">
        <v>1886</v>
      </c>
      <c r="D101" s="13" t="s">
        <v>14</v>
      </c>
      <c r="E101" s="34" t="s">
        <v>3562</v>
      </c>
      <c r="F101" s="34">
        <v>0</v>
      </c>
      <c r="G101" s="59">
        <f t="shared" si="5"/>
        <v>1478</v>
      </c>
      <c r="H101" s="34">
        <v>1302</v>
      </c>
      <c r="I101" s="34">
        <v>176</v>
      </c>
      <c r="J101" s="58">
        <f t="shared" si="3"/>
        <v>0</v>
      </c>
      <c r="K101" s="57">
        <v>43.199999999999989</v>
      </c>
      <c r="L101" s="58">
        <f t="shared" si="4"/>
        <v>34.212962962962969</v>
      </c>
    </row>
    <row r="102" spans="1:12">
      <c r="A102" s="23">
        <v>2010</v>
      </c>
      <c r="B102" s="23" t="s">
        <v>2367</v>
      </c>
      <c r="C102" s="22" t="s">
        <v>1886</v>
      </c>
      <c r="D102" s="13" t="s">
        <v>23</v>
      </c>
      <c r="E102" s="34" t="s">
        <v>3562</v>
      </c>
      <c r="F102" s="34">
        <v>0</v>
      </c>
      <c r="G102" s="59">
        <f t="shared" si="5"/>
        <v>3637</v>
      </c>
      <c r="H102" s="34">
        <v>3024</v>
      </c>
      <c r="I102" s="34">
        <v>613</v>
      </c>
      <c r="J102" s="58">
        <f t="shared" si="3"/>
        <v>0</v>
      </c>
      <c r="K102" s="57">
        <v>97.699999999999989</v>
      </c>
      <c r="L102" s="58">
        <f t="shared" si="4"/>
        <v>37.226202661207786</v>
      </c>
    </row>
    <row r="103" spans="1:12">
      <c r="A103" s="23">
        <v>2010</v>
      </c>
      <c r="B103" s="23" t="s">
        <v>2367</v>
      </c>
      <c r="C103" s="22" t="s">
        <v>1886</v>
      </c>
      <c r="D103" s="13" t="s">
        <v>41</v>
      </c>
      <c r="E103" s="34" t="s">
        <v>3562</v>
      </c>
      <c r="F103" s="34">
        <v>0</v>
      </c>
      <c r="G103" s="59">
        <f t="shared" si="5"/>
        <v>1263</v>
      </c>
      <c r="H103" s="34">
        <v>892</v>
      </c>
      <c r="I103" s="34">
        <v>371</v>
      </c>
      <c r="J103" s="58">
        <f t="shared" si="3"/>
        <v>0</v>
      </c>
      <c r="K103" s="57">
        <v>36.599999999999994</v>
      </c>
      <c r="L103" s="58">
        <f t="shared" si="4"/>
        <v>34.508196721311478</v>
      </c>
    </row>
    <row r="104" spans="1:12">
      <c r="A104" s="23">
        <v>2010</v>
      </c>
      <c r="B104" s="23" t="s">
        <v>2367</v>
      </c>
      <c r="C104" s="22" t="s">
        <v>1886</v>
      </c>
      <c r="D104" s="13" t="s">
        <v>60</v>
      </c>
      <c r="E104" s="34" t="s">
        <v>3562</v>
      </c>
      <c r="F104" s="34">
        <v>0</v>
      </c>
      <c r="G104" s="59">
        <f t="shared" si="5"/>
        <v>739</v>
      </c>
      <c r="H104" s="34">
        <v>517</v>
      </c>
      <c r="I104" s="34">
        <v>222</v>
      </c>
      <c r="J104" s="58">
        <f t="shared" si="3"/>
        <v>0</v>
      </c>
      <c r="K104" s="57">
        <v>21.9</v>
      </c>
      <c r="L104" s="58">
        <f t="shared" si="4"/>
        <v>33.744292237442927</v>
      </c>
    </row>
    <row r="105" spans="1:12">
      <c r="A105" s="23">
        <v>2010</v>
      </c>
      <c r="B105" s="23" t="s">
        <v>2367</v>
      </c>
      <c r="C105" s="22" t="s">
        <v>1886</v>
      </c>
      <c r="D105" s="13" t="s">
        <v>70</v>
      </c>
      <c r="E105" s="34" t="s">
        <v>3562</v>
      </c>
      <c r="F105" s="34">
        <v>0</v>
      </c>
      <c r="G105" s="59">
        <f t="shared" si="5"/>
        <v>723</v>
      </c>
      <c r="H105" s="34">
        <v>530</v>
      </c>
      <c r="I105" s="34">
        <v>193</v>
      </c>
      <c r="J105" s="58">
        <f t="shared" si="3"/>
        <v>0</v>
      </c>
      <c r="K105" s="57">
        <v>20.5</v>
      </c>
      <c r="L105" s="58">
        <f t="shared" si="4"/>
        <v>35.268292682926827</v>
      </c>
    </row>
    <row r="106" spans="1:12">
      <c r="A106" s="23">
        <v>2010</v>
      </c>
      <c r="B106" s="23" t="s">
        <v>2367</v>
      </c>
      <c r="C106" s="22" t="s">
        <v>1886</v>
      </c>
      <c r="D106" s="13" t="s">
        <v>76</v>
      </c>
      <c r="E106" s="34" t="s">
        <v>3562</v>
      </c>
      <c r="F106" s="34">
        <v>0</v>
      </c>
      <c r="G106" s="59">
        <f t="shared" si="5"/>
        <v>1973</v>
      </c>
      <c r="H106" s="34">
        <v>1869</v>
      </c>
      <c r="I106" s="34">
        <v>104</v>
      </c>
      <c r="J106" s="58">
        <f t="shared" si="3"/>
        <v>0</v>
      </c>
      <c r="K106" s="57">
        <v>140</v>
      </c>
      <c r="L106" s="58">
        <f t="shared" si="4"/>
        <v>14.092857142857143</v>
      </c>
    </row>
    <row r="107" spans="1:12">
      <c r="A107" s="23">
        <v>2010</v>
      </c>
      <c r="B107" s="23" t="s">
        <v>2367</v>
      </c>
      <c r="C107" s="22" t="s">
        <v>1886</v>
      </c>
      <c r="D107" s="13" t="s">
        <v>83</v>
      </c>
      <c r="E107" s="34" t="s">
        <v>3562</v>
      </c>
      <c r="F107" s="34"/>
      <c r="G107" s="59">
        <f t="shared" si="5"/>
        <v>18</v>
      </c>
      <c r="H107" s="34"/>
      <c r="I107" s="34">
        <v>18</v>
      </c>
      <c r="J107" s="58">
        <f t="shared" si="3"/>
        <v>0</v>
      </c>
      <c r="K107" s="57"/>
      <c r="L107" s="58">
        <f t="shared" si="4"/>
        <v>0</v>
      </c>
    </row>
    <row r="108" spans="1:12">
      <c r="A108" s="23">
        <v>2010</v>
      </c>
      <c r="B108" s="23" t="s">
        <v>2367</v>
      </c>
      <c r="C108" s="22" t="s">
        <v>1886</v>
      </c>
      <c r="D108" s="13" t="s">
        <v>86</v>
      </c>
      <c r="E108" s="34" t="s">
        <v>3562</v>
      </c>
      <c r="F108" s="34">
        <v>0</v>
      </c>
      <c r="G108" s="59">
        <f t="shared" si="5"/>
        <v>312</v>
      </c>
      <c r="H108" s="34">
        <v>195</v>
      </c>
      <c r="I108" s="34">
        <v>117</v>
      </c>
      <c r="J108" s="58">
        <f t="shared" si="3"/>
        <v>0</v>
      </c>
      <c r="K108" s="57">
        <v>19.799999999999997</v>
      </c>
      <c r="L108" s="58">
        <f t="shared" si="4"/>
        <v>15.75757575757576</v>
      </c>
    </row>
    <row r="109" spans="1:12">
      <c r="A109" s="23">
        <v>2010</v>
      </c>
      <c r="B109" s="23" t="s">
        <v>2367</v>
      </c>
      <c r="C109" s="22" t="s">
        <v>1886</v>
      </c>
      <c r="D109" s="13" t="s">
        <v>89</v>
      </c>
      <c r="E109" s="34" t="s">
        <v>3562</v>
      </c>
      <c r="F109" s="34">
        <v>0</v>
      </c>
      <c r="G109" s="59">
        <f t="shared" si="5"/>
        <v>614</v>
      </c>
      <c r="H109" s="34">
        <v>520</v>
      </c>
      <c r="I109" s="34">
        <v>94</v>
      </c>
      <c r="J109" s="58">
        <f t="shared" si="3"/>
        <v>0</v>
      </c>
      <c r="K109" s="57">
        <v>0.89999999999999858</v>
      </c>
      <c r="L109" s="58">
        <f t="shared" si="4"/>
        <v>682.22222222222331</v>
      </c>
    </row>
    <row r="110" spans="1:12">
      <c r="A110" s="23">
        <v>2010</v>
      </c>
      <c r="B110" s="23" t="s">
        <v>2367</v>
      </c>
      <c r="C110" s="22" t="s">
        <v>1886</v>
      </c>
      <c r="D110" s="13" t="s">
        <v>94</v>
      </c>
      <c r="E110" s="34" t="s">
        <v>3562</v>
      </c>
      <c r="F110" s="34">
        <v>0</v>
      </c>
      <c r="G110" s="59">
        <f t="shared" si="5"/>
        <v>470</v>
      </c>
      <c r="H110" s="34">
        <v>240</v>
      </c>
      <c r="I110" s="34">
        <v>230</v>
      </c>
      <c r="J110" s="58">
        <f t="shared" si="3"/>
        <v>0</v>
      </c>
      <c r="K110" s="57">
        <v>7.2000000000000028</v>
      </c>
      <c r="L110" s="58">
        <f t="shared" si="4"/>
        <v>65.277777777777757</v>
      </c>
    </row>
    <row r="111" spans="1:12">
      <c r="A111" s="23">
        <v>2010</v>
      </c>
      <c r="B111" s="23" t="s">
        <v>2367</v>
      </c>
      <c r="C111" s="22" t="s">
        <v>1886</v>
      </c>
      <c r="D111" s="13" t="s">
        <v>100</v>
      </c>
      <c r="E111" s="34" t="s">
        <v>3562</v>
      </c>
      <c r="F111" s="34">
        <v>0</v>
      </c>
      <c r="G111" s="59">
        <f t="shared" si="5"/>
        <v>206</v>
      </c>
      <c r="H111" s="34">
        <v>134</v>
      </c>
      <c r="I111" s="34">
        <v>72</v>
      </c>
      <c r="J111" s="58">
        <f t="shared" si="3"/>
        <v>0</v>
      </c>
      <c r="K111" s="57">
        <v>17.799999999999997</v>
      </c>
      <c r="L111" s="58">
        <f t="shared" si="4"/>
        <v>11.57303370786517</v>
      </c>
    </row>
    <row r="112" spans="1:12">
      <c r="A112" s="23">
        <v>2010</v>
      </c>
      <c r="B112" s="23" t="s">
        <v>2367</v>
      </c>
      <c r="C112" s="22" t="s">
        <v>1886</v>
      </c>
      <c r="D112" s="13" t="s">
        <v>104</v>
      </c>
      <c r="E112" s="34" t="s">
        <v>3562</v>
      </c>
      <c r="F112" s="34">
        <v>0</v>
      </c>
      <c r="G112" s="59">
        <f t="shared" si="5"/>
        <v>3111</v>
      </c>
      <c r="H112" s="34">
        <v>2643</v>
      </c>
      <c r="I112" s="34">
        <v>468</v>
      </c>
      <c r="J112" s="58">
        <f t="shared" si="3"/>
        <v>0</v>
      </c>
      <c r="K112" s="57">
        <v>94.6</v>
      </c>
      <c r="L112" s="58">
        <f t="shared" si="4"/>
        <v>32.885835095137423</v>
      </c>
    </row>
    <row r="113" spans="1:12">
      <c r="A113" s="23">
        <v>2010</v>
      </c>
      <c r="B113" s="23" t="s">
        <v>2367</v>
      </c>
      <c r="C113" s="22" t="s">
        <v>1886</v>
      </c>
      <c r="D113" s="13" t="s">
        <v>120</v>
      </c>
      <c r="E113" s="34" t="s">
        <v>3562</v>
      </c>
      <c r="F113" s="34">
        <v>0</v>
      </c>
      <c r="G113" s="59">
        <f t="shared" si="5"/>
        <v>1172</v>
      </c>
      <c r="H113" s="34">
        <v>846</v>
      </c>
      <c r="I113" s="34">
        <v>326</v>
      </c>
      <c r="J113" s="58">
        <f t="shared" si="3"/>
        <v>0</v>
      </c>
      <c r="K113" s="57">
        <v>6.1999999999999886</v>
      </c>
      <c r="L113" s="58">
        <f t="shared" si="4"/>
        <v>189.03225806451647</v>
      </c>
    </row>
    <row r="114" spans="1:12">
      <c r="A114" s="23">
        <v>2010</v>
      </c>
      <c r="B114" s="23" t="s">
        <v>2367</v>
      </c>
      <c r="C114" s="22" t="s">
        <v>1886</v>
      </c>
      <c r="D114" s="13" t="s">
        <v>156</v>
      </c>
      <c r="E114" s="34" t="s">
        <v>3562</v>
      </c>
      <c r="F114" s="34">
        <v>0</v>
      </c>
      <c r="G114" s="59">
        <f t="shared" si="5"/>
        <v>784</v>
      </c>
      <c r="H114" s="34">
        <v>621</v>
      </c>
      <c r="I114" s="34">
        <v>163</v>
      </c>
      <c r="J114" s="58">
        <f t="shared" si="3"/>
        <v>0</v>
      </c>
      <c r="K114" s="57">
        <v>0</v>
      </c>
      <c r="L114" s="58">
        <f t="shared" si="4"/>
        <v>0</v>
      </c>
    </row>
    <row r="115" spans="1:12">
      <c r="A115" s="23">
        <v>2010</v>
      </c>
      <c r="B115" s="23" t="s">
        <v>2367</v>
      </c>
      <c r="C115" s="22" t="s">
        <v>1886</v>
      </c>
      <c r="D115" s="13" t="s">
        <v>164</v>
      </c>
      <c r="E115" s="34" t="s">
        <v>3562</v>
      </c>
      <c r="F115" s="34">
        <v>0</v>
      </c>
      <c r="G115" s="59">
        <f t="shared" si="5"/>
        <v>847</v>
      </c>
      <c r="H115" s="34">
        <v>768</v>
      </c>
      <c r="I115" s="34">
        <v>79</v>
      </c>
      <c r="J115" s="58">
        <f t="shared" si="3"/>
        <v>0</v>
      </c>
      <c r="K115" s="57">
        <v>52.1</v>
      </c>
      <c r="L115" s="58">
        <f t="shared" si="4"/>
        <v>16.257197696737045</v>
      </c>
    </row>
    <row r="116" spans="1:12">
      <c r="A116" s="23">
        <v>2010</v>
      </c>
      <c r="B116" s="23" t="s">
        <v>2367</v>
      </c>
      <c r="C116" s="22" t="s">
        <v>1886</v>
      </c>
      <c r="D116" s="13" t="s">
        <v>167</v>
      </c>
      <c r="E116" s="34" t="s">
        <v>3562</v>
      </c>
      <c r="F116" s="34">
        <v>0</v>
      </c>
      <c r="G116" s="59">
        <f t="shared" si="5"/>
        <v>297</v>
      </c>
      <c r="H116" s="34">
        <v>251</v>
      </c>
      <c r="I116" s="34">
        <v>46</v>
      </c>
      <c r="J116" s="58">
        <f t="shared" si="3"/>
        <v>0</v>
      </c>
      <c r="K116" s="57">
        <v>4.2000000000000028</v>
      </c>
      <c r="L116" s="58">
        <f t="shared" si="4"/>
        <v>70.714285714285666</v>
      </c>
    </row>
    <row r="117" spans="1:12">
      <c r="A117" s="23">
        <v>2010</v>
      </c>
      <c r="B117" s="23" t="s">
        <v>2367</v>
      </c>
      <c r="C117" s="22" t="s">
        <v>1886</v>
      </c>
      <c r="D117" s="13" t="s">
        <v>171</v>
      </c>
      <c r="E117" s="34" t="s">
        <v>3562</v>
      </c>
      <c r="F117" s="34"/>
      <c r="G117" s="59">
        <f t="shared" si="5"/>
        <v>22</v>
      </c>
      <c r="H117" s="34"/>
      <c r="I117" s="34">
        <v>22</v>
      </c>
      <c r="J117" s="58">
        <f t="shared" si="3"/>
        <v>0</v>
      </c>
      <c r="K117" s="57"/>
      <c r="L117" s="58">
        <f t="shared" si="4"/>
        <v>0</v>
      </c>
    </row>
    <row r="118" spans="1:12">
      <c r="A118" s="23">
        <v>2010</v>
      </c>
      <c r="B118" s="23" t="s">
        <v>2367</v>
      </c>
      <c r="C118" s="22" t="s">
        <v>1886</v>
      </c>
      <c r="D118" s="13" t="s">
        <v>5</v>
      </c>
      <c r="E118" s="34" t="s">
        <v>3561</v>
      </c>
      <c r="F118" s="34">
        <v>71</v>
      </c>
      <c r="G118" s="59">
        <f t="shared" si="5"/>
        <v>2215</v>
      </c>
      <c r="H118" s="34">
        <v>2115</v>
      </c>
      <c r="I118" s="34">
        <v>100</v>
      </c>
      <c r="J118" s="58">
        <f t="shared" si="3"/>
        <v>31.197183098591548</v>
      </c>
      <c r="K118" s="57">
        <v>61.5</v>
      </c>
      <c r="L118" s="58">
        <f t="shared" si="4"/>
        <v>36.016260162601625</v>
      </c>
    </row>
    <row r="119" spans="1:12">
      <c r="A119" s="23">
        <v>2010</v>
      </c>
      <c r="B119" s="23" t="s">
        <v>2367</v>
      </c>
      <c r="C119" s="22" t="s">
        <v>1886</v>
      </c>
      <c r="D119" s="13" t="s">
        <v>10</v>
      </c>
      <c r="E119" s="34" t="s">
        <v>3561</v>
      </c>
      <c r="F119" s="34">
        <v>60</v>
      </c>
      <c r="G119" s="59">
        <f t="shared" si="5"/>
        <v>962</v>
      </c>
      <c r="H119" s="34">
        <v>947</v>
      </c>
      <c r="I119" s="34">
        <v>15</v>
      </c>
      <c r="J119" s="58">
        <f t="shared" si="3"/>
        <v>16.033333333333335</v>
      </c>
      <c r="K119" s="57">
        <v>49.2</v>
      </c>
      <c r="L119" s="58">
        <f t="shared" si="4"/>
        <v>19.552845528455283</v>
      </c>
    </row>
    <row r="120" spans="1:12">
      <c r="A120" s="23">
        <v>2010</v>
      </c>
      <c r="B120" s="23" t="s">
        <v>2367</v>
      </c>
      <c r="C120" s="22" t="s">
        <v>1886</v>
      </c>
      <c r="D120" s="13" t="s">
        <v>14</v>
      </c>
      <c r="E120" s="34" t="s">
        <v>3561</v>
      </c>
      <c r="F120" s="34">
        <v>166</v>
      </c>
      <c r="G120" s="59">
        <f t="shared" si="5"/>
        <v>1478</v>
      </c>
      <c r="H120" s="34">
        <v>1302</v>
      </c>
      <c r="I120" s="34">
        <v>176</v>
      </c>
      <c r="J120" s="58">
        <f t="shared" si="3"/>
        <v>8.9036144578313259</v>
      </c>
      <c r="K120" s="57">
        <v>161.5</v>
      </c>
      <c r="L120" s="58">
        <f t="shared" si="4"/>
        <v>9.1517027863777098</v>
      </c>
    </row>
    <row r="121" spans="1:12">
      <c r="A121" s="23">
        <v>2010</v>
      </c>
      <c r="B121" s="23" t="s">
        <v>2367</v>
      </c>
      <c r="C121" s="22" t="s">
        <v>1886</v>
      </c>
      <c r="D121" s="13" t="s">
        <v>23</v>
      </c>
      <c r="E121" s="34" t="s">
        <v>3561</v>
      </c>
      <c r="F121" s="34">
        <v>67</v>
      </c>
      <c r="G121" s="59">
        <f t="shared" si="5"/>
        <v>3637</v>
      </c>
      <c r="H121" s="34">
        <v>3024</v>
      </c>
      <c r="I121" s="34">
        <v>613</v>
      </c>
      <c r="J121" s="58">
        <f t="shared" si="3"/>
        <v>54.28358208955224</v>
      </c>
      <c r="K121" s="57">
        <v>66.5</v>
      </c>
      <c r="L121" s="58">
        <f t="shared" si="4"/>
        <v>54.691729323308273</v>
      </c>
    </row>
    <row r="122" spans="1:12">
      <c r="A122" s="23">
        <v>2010</v>
      </c>
      <c r="B122" s="23" t="s">
        <v>2367</v>
      </c>
      <c r="C122" s="22" t="s">
        <v>1886</v>
      </c>
      <c r="D122" s="13" t="s">
        <v>41</v>
      </c>
      <c r="E122" s="34" t="s">
        <v>3561</v>
      </c>
      <c r="F122" s="34">
        <v>62</v>
      </c>
      <c r="G122" s="59">
        <f t="shared" si="5"/>
        <v>1263</v>
      </c>
      <c r="H122" s="34">
        <v>892</v>
      </c>
      <c r="I122" s="34">
        <v>371</v>
      </c>
      <c r="J122" s="58">
        <f t="shared" si="3"/>
        <v>20.370967741935484</v>
      </c>
      <c r="K122" s="57">
        <v>42.75</v>
      </c>
      <c r="L122" s="58">
        <f t="shared" si="4"/>
        <v>29.543859649122808</v>
      </c>
    </row>
    <row r="123" spans="1:12">
      <c r="A123" s="23">
        <v>2010</v>
      </c>
      <c r="B123" s="23" t="s">
        <v>2367</v>
      </c>
      <c r="C123" s="22" t="s">
        <v>1886</v>
      </c>
      <c r="D123" s="13" t="s">
        <v>60</v>
      </c>
      <c r="E123" s="34" t="s">
        <v>3561</v>
      </c>
      <c r="F123" s="34">
        <v>27</v>
      </c>
      <c r="G123" s="59">
        <f t="shared" si="5"/>
        <v>739</v>
      </c>
      <c r="H123" s="34">
        <v>517</v>
      </c>
      <c r="I123" s="34">
        <v>222</v>
      </c>
      <c r="J123" s="58">
        <f t="shared" si="3"/>
        <v>27.37037037037037</v>
      </c>
      <c r="K123" s="57">
        <v>26.25</v>
      </c>
      <c r="L123" s="58">
        <f t="shared" si="4"/>
        <v>28.152380952380952</v>
      </c>
    </row>
    <row r="124" spans="1:12">
      <c r="A124" s="23">
        <v>2010</v>
      </c>
      <c r="B124" s="23" t="s">
        <v>2367</v>
      </c>
      <c r="C124" s="22" t="s">
        <v>1886</v>
      </c>
      <c r="D124" s="13" t="s">
        <v>70</v>
      </c>
      <c r="E124" s="34" t="s">
        <v>3561</v>
      </c>
      <c r="F124" s="34">
        <v>47</v>
      </c>
      <c r="G124" s="59">
        <f t="shared" si="5"/>
        <v>723</v>
      </c>
      <c r="H124" s="34">
        <v>530</v>
      </c>
      <c r="I124" s="34">
        <v>193</v>
      </c>
      <c r="J124" s="58">
        <f t="shared" si="3"/>
        <v>15.382978723404255</v>
      </c>
      <c r="K124" s="57">
        <v>44</v>
      </c>
      <c r="L124" s="58">
        <f t="shared" si="4"/>
        <v>16.431818181818183</v>
      </c>
    </row>
    <row r="125" spans="1:12">
      <c r="A125" s="23">
        <v>2010</v>
      </c>
      <c r="B125" s="23" t="s">
        <v>2367</v>
      </c>
      <c r="C125" s="22" t="s">
        <v>1886</v>
      </c>
      <c r="D125" s="13" t="s">
        <v>76</v>
      </c>
      <c r="E125" s="34" t="s">
        <v>3561</v>
      </c>
      <c r="F125" s="34">
        <v>66</v>
      </c>
      <c r="G125" s="59">
        <f t="shared" si="5"/>
        <v>1973</v>
      </c>
      <c r="H125" s="34">
        <v>1869</v>
      </c>
      <c r="I125" s="34">
        <v>104</v>
      </c>
      <c r="J125" s="58">
        <f t="shared" si="3"/>
        <v>29.893939393939394</v>
      </c>
      <c r="K125" s="57">
        <v>62.75</v>
      </c>
      <c r="L125" s="58">
        <f t="shared" si="4"/>
        <v>31.442231075697212</v>
      </c>
    </row>
    <row r="126" spans="1:12">
      <c r="A126" s="23">
        <v>2010</v>
      </c>
      <c r="B126" s="23" t="s">
        <v>2367</v>
      </c>
      <c r="C126" s="22" t="s">
        <v>1886</v>
      </c>
      <c r="D126" s="13" t="s">
        <v>83</v>
      </c>
      <c r="E126" s="34" t="s">
        <v>3561</v>
      </c>
      <c r="F126" s="34"/>
      <c r="G126" s="59">
        <f t="shared" si="5"/>
        <v>18</v>
      </c>
      <c r="H126" s="34"/>
      <c r="I126" s="34">
        <v>18</v>
      </c>
      <c r="J126" s="58">
        <f t="shared" si="3"/>
        <v>0</v>
      </c>
      <c r="K126" s="57"/>
      <c r="L126" s="58">
        <f t="shared" si="4"/>
        <v>0</v>
      </c>
    </row>
    <row r="127" spans="1:12">
      <c r="A127" s="23">
        <v>2010</v>
      </c>
      <c r="B127" s="23" t="s">
        <v>2367</v>
      </c>
      <c r="C127" s="22" t="s">
        <v>1886</v>
      </c>
      <c r="D127" s="13" t="s">
        <v>86</v>
      </c>
      <c r="E127" s="34" t="s">
        <v>3561</v>
      </c>
      <c r="F127" s="34">
        <v>43</v>
      </c>
      <c r="G127" s="59">
        <f t="shared" si="5"/>
        <v>312</v>
      </c>
      <c r="H127" s="34">
        <v>195</v>
      </c>
      <c r="I127" s="34">
        <v>117</v>
      </c>
      <c r="J127" s="58">
        <f t="shared" si="3"/>
        <v>7.2558139534883717</v>
      </c>
      <c r="K127" s="57">
        <v>35.5</v>
      </c>
      <c r="L127" s="58">
        <f t="shared" si="4"/>
        <v>8.7887323943661979</v>
      </c>
    </row>
    <row r="128" spans="1:12">
      <c r="A128" s="23">
        <v>2010</v>
      </c>
      <c r="B128" s="23" t="s">
        <v>2367</v>
      </c>
      <c r="C128" s="22" t="s">
        <v>1886</v>
      </c>
      <c r="D128" s="13" t="s">
        <v>89</v>
      </c>
      <c r="E128" s="34" t="s">
        <v>3561</v>
      </c>
      <c r="F128" s="34">
        <v>33</v>
      </c>
      <c r="G128" s="59">
        <f t="shared" si="5"/>
        <v>614</v>
      </c>
      <c r="H128" s="34">
        <v>520</v>
      </c>
      <c r="I128" s="34">
        <v>94</v>
      </c>
      <c r="J128" s="58">
        <f t="shared" si="3"/>
        <v>18.606060606060606</v>
      </c>
      <c r="K128" s="57">
        <v>27.5</v>
      </c>
      <c r="L128" s="58">
        <f t="shared" si="4"/>
        <v>22.327272727272728</v>
      </c>
    </row>
    <row r="129" spans="1:12">
      <c r="A129" s="23">
        <v>2010</v>
      </c>
      <c r="B129" s="23" t="s">
        <v>2367</v>
      </c>
      <c r="C129" s="22" t="s">
        <v>1886</v>
      </c>
      <c r="D129" s="13" t="s">
        <v>94</v>
      </c>
      <c r="E129" s="34" t="s">
        <v>3561</v>
      </c>
      <c r="F129" s="34">
        <v>33</v>
      </c>
      <c r="G129" s="59">
        <f t="shared" si="5"/>
        <v>470</v>
      </c>
      <c r="H129" s="34">
        <v>240</v>
      </c>
      <c r="I129" s="34">
        <v>230</v>
      </c>
      <c r="J129" s="58">
        <f t="shared" si="3"/>
        <v>14.242424242424242</v>
      </c>
      <c r="K129" s="57">
        <v>32.6</v>
      </c>
      <c r="L129" s="58">
        <f t="shared" si="4"/>
        <v>14.417177914110429</v>
      </c>
    </row>
    <row r="130" spans="1:12">
      <c r="A130" s="23">
        <v>2010</v>
      </c>
      <c r="B130" s="23" t="s">
        <v>2367</v>
      </c>
      <c r="C130" s="22" t="s">
        <v>1886</v>
      </c>
      <c r="D130" s="13" t="s">
        <v>100</v>
      </c>
      <c r="E130" s="34" t="s">
        <v>3561</v>
      </c>
      <c r="F130" s="34">
        <v>25</v>
      </c>
      <c r="G130" s="59">
        <f t="shared" si="5"/>
        <v>206</v>
      </c>
      <c r="H130" s="34">
        <v>134</v>
      </c>
      <c r="I130" s="34">
        <v>72</v>
      </c>
      <c r="J130" s="58">
        <f t="shared" ref="J130:J193" si="6">IFERROR(G130/F130,0)</f>
        <v>8.24</v>
      </c>
      <c r="K130" s="57">
        <v>21.5</v>
      </c>
      <c r="L130" s="58">
        <f t="shared" ref="L130:L193" si="7">IFERROR(G130/K130,0)</f>
        <v>9.5813953488372086</v>
      </c>
    </row>
    <row r="131" spans="1:12">
      <c r="A131" s="23">
        <v>2010</v>
      </c>
      <c r="B131" s="23" t="s">
        <v>2367</v>
      </c>
      <c r="C131" s="22" t="s">
        <v>1886</v>
      </c>
      <c r="D131" s="13" t="s">
        <v>104</v>
      </c>
      <c r="E131" s="34" t="s">
        <v>3561</v>
      </c>
      <c r="F131" s="34">
        <v>88</v>
      </c>
      <c r="G131" s="59">
        <f t="shared" ref="G131:G194" si="8">+H131+I131</f>
        <v>3111</v>
      </c>
      <c r="H131" s="34">
        <v>2643</v>
      </c>
      <c r="I131" s="34">
        <v>468</v>
      </c>
      <c r="J131" s="58">
        <f t="shared" si="6"/>
        <v>35.352272727272727</v>
      </c>
      <c r="K131" s="57">
        <v>87.5</v>
      </c>
      <c r="L131" s="58">
        <f t="shared" si="7"/>
        <v>35.554285714285712</v>
      </c>
    </row>
    <row r="132" spans="1:12">
      <c r="A132" s="23">
        <v>2010</v>
      </c>
      <c r="B132" s="23" t="s">
        <v>2367</v>
      </c>
      <c r="C132" s="22" t="s">
        <v>1886</v>
      </c>
      <c r="D132" s="13" t="s">
        <v>120</v>
      </c>
      <c r="E132" s="34" t="s">
        <v>3561</v>
      </c>
      <c r="F132" s="34">
        <v>237</v>
      </c>
      <c r="G132" s="59">
        <f t="shared" si="8"/>
        <v>1172</v>
      </c>
      <c r="H132" s="34">
        <v>846</v>
      </c>
      <c r="I132" s="34">
        <v>326</v>
      </c>
      <c r="J132" s="58">
        <f t="shared" si="6"/>
        <v>4.9451476793248945</v>
      </c>
      <c r="K132" s="57">
        <v>144.5</v>
      </c>
      <c r="L132" s="58">
        <f t="shared" si="7"/>
        <v>8.1107266435986158</v>
      </c>
    </row>
    <row r="133" spans="1:12">
      <c r="A133" s="23">
        <v>2010</v>
      </c>
      <c r="B133" s="23" t="s">
        <v>2367</v>
      </c>
      <c r="C133" s="22" t="s">
        <v>1886</v>
      </c>
      <c r="D133" s="13" t="s">
        <v>156</v>
      </c>
      <c r="E133" s="34" t="s">
        <v>3561</v>
      </c>
      <c r="F133" s="34">
        <v>198</v>
      </c>
      <c r="G133" s="59">
        <f t="shared" si="8"/>
        <v>784</v>
      </c>
      <c r="H133" s="34">
        <v>621</v>
      </c>
      <c r="I133" s="34">
        <v>163</v>
      </c>
      <c r="J133" s="58">
        <f t="shared" si="6"/>
        <v>3.9595959595959598</v>
      </c>
      <c r="K133" s="57">
        <v>79.099999999999994</v>
      </c>
      <c r="L133" s="58">
        <f t="shared" si="7"/>
        <v>9.9115044247787623</v>
      </c>
    </row>
    <row r="134" spans="1:12">
      <c r="A134" s="23">
        <v>2010</v>
      </c>
      <c r="B134" s="23" t="s">
        <v>2367</v>
      </c>
      <c r="C134" s="22" t="s">
        <v>1886</v>
      </c>
      <c r="D134" s="13" t="s">
        <v>164</v>
      </c>
      <c r="E134" s="34" t="s">
        <v>3561</v>
      </c>
      <c r="F134" s="34">
        <v>52</v>
      </c>
      <c r="G134" s="59">
        <f t="shared" si="8"/>
        <v>847</v>
      </c>
      <c r="H134" s="34">
        <v>768</v>
      </c>
      <c r="I134" s="34">
        <v>79</v>
      </c>
      <c r="J134" s="58">
        <f t="shared" si="6"/>
        <v>16.28846153846154</v>
      </c>
      <c r="K134" s="57">
        <v>40.6</v>
      </c>
      <c r="L134" s="58">
        <f t="shared" si="7"/>
        <v>20.862068965517242</v>
      </c>
    </row>
    <row r="135" spans="1:12">
      <c r="A135" s="23">
        <v>2010</v>
      </c>
      <c r="B135" s="23" t="s">
        <v>2367</v>
      </c>
      <c r="C135" s="22" t="s">
        <v>1886</v>
      </c>
      <c r="D135" s="13" t="s">
        <v>167</v>
      </c>
      <c r="E135" s="34" t="s">
        <v>3561</v>
      </c>
      <c r="F135" s="34">
        <v>60</v>
      </c>
      <c r="G135" s="59">
        <f t="shared" si="8"/>
        <v>297</v>
      </c>
      <c r="H135" s="34">
        <v>251</v>
      </c>
      <c r="I135" s="34">
        <v>46</v>
      </c>
      <c r="J135" s="58">
        <f t="shared" si="6"/>
        <v>4.95</v>
      </c>
      <c r="K135" s="57">
        <v>57</v>
      </c>
      <c r="L135" s="58">
        <f t="shared" si="7"/>
        <v>5.2105263157894735</v>
      </c>
    </row>
    <row r="136" spans="1:12">
      <c r="A136" s="23">
        <v>2010</v>
      </c>
      <c r="B136" s="23" t="s">
        <v>2367</v>
      </c>
      <c r="C136" s="22" t="s">
        <v>1886</v>
      </c>
      <c r="D136" s="13" t="s">
        <v>171</v>
      </c>
      <c r="E136" s="34" t="s">
        <v>3561</v>
      </c>
      <c r="F136" s="34"/>
      <c r="G136" s="59">
        <f t="shared" si="8"/>
        <v>22</v>
      </c>
      <c r="H136" s="34"/>
      <c r="I136" s="34">
        <v>22</v>
      </c>
      <c r="J136" s="58">
        <f t="shared" si="6"/>
        <v>0</v>
      </c>
      <c r="K136" s="57"/>
      <c r="L136" s="58">
        <f t="shared" si="7"/>
        <v>0</v>
      </c>
    </row>
    <row r="137" spans="1:12">
      <c r="A137" s="23">
        <v>2010</v>
      </c>
      <c r="B137" s="23" t="s">
        <v>2367</v>
      </c>
      <c r="C137" s="22" t="s">
        <v>514</v>
      </c>
      <c r="D137" s="13" t="s">
        <v>184</v>
      </c>
      <c r="E137" s="34" t="s">
        <v>3562</v>
      </c>
      <c r="F137" s="34">
        <v>1</v>
      </c>
      <c r="G137" s="59">
        <f t="shared" si="8"/>
        <v>131</v>
      </c>
      <c r="H137" s="34">
        <v>131</v>
      </c>
      <c r="I137" s="34">
        <v>0</v>
      </c>
      <c r="J137" s="58">
        <f t="shared" si="6"/>
        <v>131</v>
      </c>
      <c r="K137" s="57">
        <v>2.5499999999999998</v>
      </c>
      <c r="L137" s="58">
        <f t="shared" si="7"/>
        <v>51.372549019607845</v>
      </c>
    </row>
    <row r="138" spans="1:12">
      <c r="A138" s="23">
        <v>2010</v>
      </c>
      <c r="B138" s="23" t="s">
        <v>2367</v>
      </c>
      <c r="C138" s="22" t="s">
        <v>514</v>
      </c>
      <c r="D138" s="13" t="s">
        <v>23</v>
      </c>
      <c r="E138" s="34" t="s">
        <v>3562</v>
      </c>
      <c r="F138" s="34">
        <v>104</v>
      </c>
      <c r="G138" s="59">
        <f t="shared" si="8"/>
        <v>1812</v>
      </c>
      <c r="H138" s="34">
        <v>1812</v>
      </c>
      <c r="I138" s="34">
        <v>0</v>
      </c>
      <c r="J138" s="58">
        <f t="shared" si="6"/>
        <v>17.423076923076923</v>
      </c>
      <c r="K138" s="57">
        <v>24.400000000000002</v>
      </c>
      <c r="L138" s="58">
        <f t="shared" si="7"/>
        <v>74.26229508196721</v>
      </c>
    </row>
    <row r="139" spans="1:12">
      <c r="A139" s="23">
        <v>2010</v>
      </c>
      <c r="B139" s="23" t="s">
        <v>2367</v>
      </c>
      <c r="C139" s="22" t="s">
        <v>514</v>
      </c>
      <c r="D139" s="13" t="s">
        <v>185</v>
      </c>
      <c r="E139" s="34" t="s">
        <v>3562</v>
      </c>
      <c r="F139" s="34">
        <v>197</v>
      </c>
      <c r="G139" s="59">
        <f t="shared" si="8"/>
        <v>1751</v>
      </c>
      <c r="H139" s="34">
        <v>1751</v>
      </c>
      <c r="I139" s="34">
        <v>0</v>
      </c>
      <c r="J139" s="58">
        <f t="shared" si="6"/>
        <v>8.8883248730964475</v>
      </c>
      <c r="K139" s="57">
        <v>69.050000000000011</v>
      </c>
      <c r="L139" s="58">
        <f t="shared" si="7"/>
        <v>25.358435916002893</v>
      </c>
    </row>
    <row r="140" spans="1:12">
      <c r="A140" s="23">
        <v>2010</v>
      </c>
      <c r="B140" s="23" t="s">
        <v>2367</v>
      </c>
      <c r="C140" s="22" t="s">
        <v>514</v>
      </c>
      <c r="D140" s="13" t="s">
        <v>104</v>
      </c>
      <c r="E140" s="34" t="s">
        <v>3562</v>
      </c>
      <c r="F140" s="34">
        <v>102</v>
      </c>
      <c r="G140" s="59">
        <f t="shared" si="8"/>
        <v>1509</v>
      </c>
      <c r="H140" s="34">
        <v>1509</v>
      </c>
      <c r="I140" s="34">
        <v>0</v>
      </c>
      <c r="J140" s="58">
        <f t="shared" si="6"/>
        <v>14.794117647058824</v>
      </c>
      <c r="K140" s="57">
        <v>35.5</v>
      </c>
      <c r="L140" s="58">
        <f t="shared" si="7"/>
        <v>42.507042253521128</v>
      </c>
    </row>
    <row r="141" spans="1:12">
      <c r="A141" s="23">
        <v>2010</v>
      </c>
      <c r="B141" s="23" t="s">
        <v>2367</v>
      </c>
      <c r="C141" s="22" t="s">
        <v>514</v>
      </c>
      <c r="D141" s="13" t="s">
        <v>184</v>
      </c>
      <c r="E141" s="34" t="s">
        <v>3561</v>
      </c>
      <c r="F141" s="34">
        <v>5</v>
      </c>
      <c r="G141" s="59">
        <f t="shared" si="8"/>
        <v>131</v>
      </c>
      <c r="H141" s="34">
        <v>131</v>
      </c>
      <c r="I141" s="34">
        <v>0</v>
      </c>
      <c r="J141" s="58">
        <f t="shared" si="6"/>
        <v>26.2</v>
      </c>
      <c r="K141" s="57">
        <v>4.5</v>
      </c>
      <c r="L141" s="58">
        <f t="shared" si="7"/>
        <v>29.111111111111111</v>
      </c>
    </row>
    <row r="142" spans="1:12">
      <c r="A142" s="23">
        <v>2010</v>
      </c>
      <c r="B142" s="23" t="s">
        <v>2367</v>
      </c>
      <c r="C142" s="22" t="s">
        <v>514</v>
      </c>
      <c r="D142" s="13" t="s">
        <v>23</v>
      </c>
      <c r="E142" s="34" t="s">
        <v>3561</v>
      </c>
      <c r="F142" s="34">
        <v>61</v>
      </c>
      <c r="G142" s="59">
        <f t="shared" si="8"/>
        <v>1812</v>
      </c>
      <c r="H142" s="34">
        <v>1812</v>
      </c>
      <c r="I142" s="34">
        <v>0</v>
      </c>
      <c r="J142" s="58">
        <f t="shared" si="6"/>
        <v>29.704918032786885</v>
      </c>
      <c r="K142" s="57">
        <v>32.5</v>
      </c>
      <c r="L142" s="58">
        <f t="shared" si="7"/>
        <v>55.753846153846155</v>
      </c>
    </row>
    <row r="143" spans="1:12">
      <c r="A143" s="23">
        <v>2010</v>
      </c>
      <c r="B143" s="23" t="s">
        <v>2367</v>
      </c>
      <c r="C143" s="22" t="s">
        <v>514</v>
      </c>
      <c r="D143" s="13" t="s">
        <v>185</v>
      </c>
      <c r="E143" s="34" t="s">
        <v>3561</v>
      </c>
      <c r="F143" s="34">
        <v>116</v>
      </c>
      <c r="G143" s="59">
        <f t="shared" si="8"/>
        <v>1751</v>
      </c>
      <c r="H143" s="34">
        <v>1751</v>
      </c>
      <c r="I143" s="34">
        <v>0</v>
      </c>
      <c r="J143" s="58">
        <f t="shared" si="6"/>
        <v>15.094827586206897</v>
      </c>
      <c r="K143" s="57">
        <v>68</v>
      </c>
      <c r="L143" s="58">
        <f t="shared" si="7"/>
        <v>25.75</v>
      </c>
    </row>
    <row r="144" spans="1:12">
      <c r="A144" s="23">
        <v>2010</v>
      </c>
      <c r="B144" s="23" t="s">
        <v>2367</v>
      </c>
      <c r="C144" s="22" t="s">
        <v>514</v>
      </c>
      <c r="D144" s="13" t="s">
        <v>104</v>
      </c>
      <c r="E144" s="34" t="s">
        <v>3561</v>
      </c>
      <c r="F144" s="34">
        <v>81</v>
      </c>
      <c r="G144" s="59">
        <f t="shared" si="8"/>
        <v>1509</v>
      </c>
      <c r="H144" s="34">
        <v>1509</v>
      </c>
      <c r="I144" s="34">
        <v>0</v>
      </c>
      <c r="J144" s="58">
        <f t="shared" si="6"/>
        <v>18.62962962962963</v>
      </c>
      <c r="K144" s="57">
        <v>41</v>
      </c>
      <c r="L144" s="58">
        <f t="shared" si="7"/>
        <v>36.804878048780488</v>
      </c>
    </row>
    <row r="145" spans="1:12">
      <c r="A145" s="23">
        <v>2011</v>
      </c>
      <c r="B145" s="23" t="s">
        <v>2367</v>
      </c>
      <c r="C145" s="22" t="s">
        <v>1886</v>
      </c>
      <c r="D145" s="13" t="s">
        <v>5</v>
      </c>
      <c r="E145" s="34" t="s">
        <v>3562</v>
      </c>
      <c r="F145" s="34">
        <v>0</v>
      </c>
      <c r="G145" s="59">
        <f t="shared" si="8"/>
        <v>2190</v>
      </c>
      <c r="H145" s="34">
        <v>2082</v>
      </c>
      <c r="I145" s="34">
        <v>108</v>
      </c>
      <c r="J145" s="58">
        <f t="shared" si="6"/>
        <v>0</v>
      </c>
      <c r="K145" s="57">
        <v>142.4</v>
      </c>
      <c r="L145" s="58">
        <f t="shared" si="7"/>
        <v>15.379213483146067</v>
      </c>
    </row>
    <row r="146" spans="1:12">
      <c r="A146" s="23">
        <v>2011</v>
      </c>
      <c r="B146" s="23" t="s">
        <v>2367</v>
      </c>
      <c r="C146" s="22" t="s">
        <v>1886</v>
      </c>
      <c r="D146" s="13" t="s">
        <v>10</v>
      </c>
      <c r="E146" s="34" t="s">
        <v>3562</v>
      </c>
      <c r="F146" s="34">
        <v>0</v>
      </c>
      <c r="G146" s="59">
        <f t="shared" si="8"/>
        <v>978</v>
      </c>
      <c r="H146" s="34">
        <v>967</v>
      </c>
      <c r="I146" s="34">
        <v>11</v>
      </c>
      <c r="J146" s="58">
        <f t="shared" si="6"/>
        <v>0</v>
      </c>
      <c r="K146" s="57">
        <v>76.5</v>
      </c>
      <c r="L146" s="58">
        <f t="shared" si="7"/>
        <v>12.784313725490197</v>
      </c>
    </row>
    <row r="147" spans="1:12">
      <c r="A147" s="23">
        <v>2011</v>
      </c>
      <c r="B147" s="23" t="s">
        <v>2367</v>
      </c>
      <c r="C147" s="22" t="s">
        <v>1886</v>
      </c>
      <c r="D147" s="13" t="s">
        <v>14</v>
      </c>
      <c r="E147" s="34" t="s">
        <v>3562</v>
      </c>
      <c r="F147" s="34">
        <v>0</v>
      </c>
      <c r="G147" s="59">
        <f t="shared" si="8"/>
        <v>1391</v>
      </c>
      <c r="H147" s="34">
        <v>1187</v>
      </c>
      <c r="I147" s="34">
        <v>204</v>
      </c>
      <c r="J147" s="58">
        <f t="shared" si="6"/>
        <v>0</v>
      </c>
      <c r="K147" s="57">
        <v>45</v>
      </c>
      <c r="L147" s="58">
        <f t="shared" si="7"/>
        <v>30.911111111111111</v>
      </c>
    </row>
    <row r="148" spans="1:12">
      <c r="A148" s="23">
        <v>2011</v>
      </c>
      <c r="B148" s="23" t="s">
        <v>2367</v>
      </c>
      <c r="C148" s="22" t="s">
        <v>1886</v>
      </c>
      <c r="D148" s="13" t="s">
        <v>23</v>
      </c>
      <c r="E148" s="34" t="s">
        <v>3562</v>
      </c>
      <c r="F148" s="34">
        <v>0</v>
      </c>
      <c r="G148" s="59">
        <f t="shared" si="8"/>
        <v>3620</v>
      </c>
      <c r="H148" s="34">
        <v>3041</v>
      </c>
      <c r="I148" s="34">
        <v>579</v>
      </c>
      <c r="J148" s="58">
        <f t="shared" si="6"/>
        <v>0</v>
      </c>
      <c r="K148" s="57">
        <v>95.199999999999989</v>
      </c>
      <c r="L148" s="58">
        <f t="shared" si="7"/>
        <v>38.025210084033617</v>
      </c>
    </row>
    <row r="149" spans="1:12">
      <c r="A149" s="23">
        <v>2011</v>
      </c>
      <c r="B149" s="23" t="s">
        <v>2367</v>
      </c>
      <c r="C149" s="22" t="s">
        <v>1886</v>
      </c>
      <c r="D149" s="13" t="s">
        <v>41</v>
      </c>
      <c r="E149" s="34" t="s">
        <v>3562</v>
      </c>
      <c r="F149" s="34">
        <v>0</v>
      </c>
      <c r="G149" s="59">
        <f t="shared" si="8"/>
        <v>1335</v>
      </c>
      <c r="H149" s="34">
        <v>907</v>
      </c>
      <c r="I149" s="34">
        <v>428</v>
      </c>
      <c r="J149" s="58">
        <f t="shared" si="6"/>
        <v>0</v>
      </c>
      <c r="K149" s="57">
        <v>37.1</v>
      </c>
      <c r="L149" s="58">
        <f t="shared" si="7"/>
        <v>35.983827493261451</v>
      </c>
    </row>
    <row r="150" spans="1:12">
      <c r="A150" s="23">
        <v>2011</v>
      </c>
      <c r="B150" s="23" t="s">
        <v>2367</v>
      </c>
      <c r="C150" s="22" t="s">
        <v>1886</v>
      </c>
      <c r="D150" s="13" t="s">
        <v>60</v>
      </c>
      <c r="E150" s="34" t="s">
        <v>3562</v>
      </c>
      <c r="F150" s="34">
        <v>0</v>
      </c>
      <c r="G150" s="59">
        <f t="shared" si="8"/>
        <v>835</v>
      </c>
      <c r="H150" s="34">
        <v>534</v>
      </c>
      <c r="I150" s="34">
        <v>301</v>
      </c>
      <c r="J150" s="58">
        <f t="shared" si="6"/>
        <v>0</v>
      </c>
      <c r="K150" s="57">
        <v>18.100000000000001</v>
      </c>
      <c r="L150" s="58">
        <f t="shared" si="7"/>
        <v>46.132596685082866</v>
      </c>
    </row>
    <row r="151" spans="1:12">
      <c r="A151" s="23">
        <v>2011</v>
      </c>
      <c r="B151" s="23" t="s">
        <v>2367</v>
      </c>
      <c r="C151" s="22" t="s">
        <v>1886</v>
      </c>
      <c r="D151" s="13" t="s">
        <v>70</v>
      </c>
      <c r="E151" s="34" t="s">
        <v>3562</v>
      </c>
      <c r="F151" s="34">
        <v>0</v>
      </c>
      <c r="G151" s="59">
        <f t="shared" si="8"/>
        <v>780</v>
      </c>
      <c r="H151" s="34">
        <v>574</v>
      </c>
      <c r="I151" s="34">
        <v>206</v>
      </c>
      <c r="J151" s="58">
        <f t="shared" si="6"/>
        <v>0</v>
      </c>
      <c r="K151" s="57">
        <v>16.399999999999999</v>
      </c>
      <c r="L151" s="58">
        <f t="shared" si="7"/>
        <v>47.560975609756099</v>
      </c>
    </row>
    <row r="152" spans="1:12">
      <c r="A152" s="23">
        <v>2011</v>
      </c>
      <c r="B152" s="23" t="s">
        <v>2367</v>
      </c>
      <c r="C152" s="22" t="s">
        <v>1886</v>
      </c>
      <c r="D152" s="13" t="s">
        <v>76</v>
      </c>
      <c r="E152" s="34" t="s">
        <v>3562</v>
      </c>
      <c r="F152" s="34">
        <v>0</v>
      </c>
      <c r="G152" s="59">
        <f t="shared" si="8"/>
        <v>2061</v>
      </c>
      <c r="H152" s="34">
        <v>1948</v>
      </c>
      <c r="I152" s="34">
        <v>113</v>
      </c>
      <c r="J152" s="58">
        <f t="shared" si="6"/>
        <v>0</v>
      </c>
      <c r="K152" s="57">
        <v>139.39999999999998</v>
      </c>
      <c r="L152" s="58">
        <f t="shared" si="7"/>
        <v>14.784791965566717</v>
      </c>
    </row>
    <row r="153" spans="1:12">
      <c r="A153" s="23">
        <v>2011</v>
      </c>
      <c r="B153" s="23" t="s">
        <v>2367</v>
      </c>
      <c r="C153" s="22" t="s">
        <v>1886</v>
      </c>
      <c r="D153" s="13" t="s">
        <v>83</v>
      </c>
      <c r="E153" s="34" t="s">
        <v>3562</v>
      </c>
      <c r="F153" s="34"/>
      <c r="G153" s="59">
        <f t="shared" si="8"/>
        <v>29</v>
      </c>
      <c r="H153" s="34"/>
      <c r="I153" s="34">
        <v>29</v>
      </c>
      <c r="J153" s="58">
        <f t="shared" si="6"/>
        <v>0</v>
      </c>
      <c r="K153" s="57"/>
      <c r="L153" s="58">
        <f t="shared" si="7"/>
        <v>0</v>
      </c>
    </row>
    <row r="154" spans="1:12">
      <c r="A154" s="23">
        <v>2011</v>
      </c>
      <c r="B154" s="23" t="s">
        <v>2367</v>
      </c>
      <c r="C154" s="22" t="s">
        <v>1886</v>
      </c>
      <c r="D154" s="13" t="s">
        <v>86</v>
      </c>
      <c r="E154" s="34" t="s">
        <v>3562</v>
      </c>
      <c r="F154" s="34">
        <v>0</v>
      </c>
      <c r="G154" s="59">
        <f t="shared" si="8"/>
        <v>348</v>
      </c>
      <c r="H154" s="34">
        <v>192</v>
      </c>
      <c r="I154" s="34">
        <v>156</v>
      </c>
      <c r="J154" s="58">
        <f t="shared" si="6"/>
        <v>0</v>
      </c>
      <c r="K154" s="57">
        <v>18.799999999999997</v>
      </c>
      <c r="L154" s="58">
        <f t="shared" si="7"/>
        <v>18.510638297872344</v>
      </c>
    </row>
    <row r="155" spans="1:12">
      <c r="A155" s="23">
        <v>2011</v>
      </c>
      <c r="B155" s="23" t="s">
        <v>2367</v>
      </c>
      <c r="C155" s="22" t="s">
        <v>1886</v>
      </c>
      <c r="D155" s="13" t="s">
        <v>89</v>
      </c>
      <c r="E155" s="34" t="s">
        <v>3562</v>
      </c>
      <c r="F155" s="34">
        <v>0</v>
      </c>
      <c r="G155" s="59">
        <f t="shared" si="8"/>
        <v>584</v>
      </c>
      <c r="H155" s="34">
        <v>493</v>
      </c>
      <c r="I155" s="34">
        <v>91</v>
      </c>
      <c r="J155" s="58">
        <f t="shared" si="6"/>
        <v>0</v>
      </c>
      <c r="K155" s="57">
        <v>0.89999999999999858</v>
      </c>
      <c r="L155" s="58">
        <f t="shared" si="7"/>
        <v>648.88888888888994</v>
      </c>
    </row>
    <row r="156" spans="1:12">
      <c r="A156" s="23">
        <v>2011</v>
      </c>
      <c r="B156" s="23" t="s">
        <v>2367</v>
      </c>
      <c r="C156" s="22" t="s">
        <v>1886</v>
      </c>
      <c r="D156" s="13" t="s">
        <v>94</v>
      </c>
      <c r="E156" s="34" t="s">
        <v>3562</v>
      </c>
      <c r="F156" s="34">
        <v>0</v>
      </c>
      <c r="G156" s="59">
        <f t="shared" si="8"/>
        <v>469</v>
      </c>
      <c r="H156" s="34">
        <v>246</v>
      </c>
      <c r="I156" s="34">
        <v>223</v>
      </c>
      <c r="J156" s="58">
        <f t="shared" si="6"/>
        <v>0</v>
      </c>
      <c r="K156" s="57">
        <v>6.2000000000000028</v>
      </c>
      <c r="L156" s="58">
        <f t="shared" si="7"/>
        <v>75.645161290322548</v>
      </c>
    </row>
    <row r="157" spans="1:12">
      <c r="A157" s="23">
        <v>2011</v>
      </c>
      <c r="B157" s="23" t="s">
        <v>2367</v>
      </c>
      <c r="C157" s="22" t="s">
        <v>1886</v>
      </c>
      <c r="D157" s="13" t="s">
        <v>100</v>
      </c>
      <c r="E157" s="34" t="s">
        <v>3562</v>
      </c>
      <c r="F157" s="34">
        <v>0</v>
      </c>
      <c r="G157" s="59">
        <f t="shared" si="8"/>
        <v>208</v>
      </c>
      <c r="H157" s="34">
        <v>154</v>
      </c>
      <c r="I157" s="34">
        <v>54</v>
      </c>
      <c r="J157" s="58">
        <f t="shared" si="6"/>
        <v>0</v>
      </c>
      <c r="K157" s="57">
        <v>17</v>
      </c>
      <c r="L157" s="58">
        <f t="shared" si="7"/>
        <v>12.235294117647058</v>
      </c>
    </row>
    <row r="158" spans="1:12">
      <c r="A158" s="23">
        <v>2011</v>
      </c>
      <c r="B158" s="23" t="s">
        <v>2367</v>
      </c>
      <c r="C158" s="22" t="s">
        <v>1886</v>
      </c>
      <c r="D158" s="13" t="s">
        <v>104</v>
      </c>
      <c r="E158" s="34" t="s">
        <v>3562</v>
      </c>
      <c r="F158" s="34">
        <v>0</v>
      </c>
      <c r="G158" s="59">
        <f t="shared" si="8"/>
        <v>3291</v>
      </c>
      <c r="H158" s="34">
        <v>2718</v>
      </c>
      <c r="I158" s="34">
        <v>573</v>
      </c>
      <c r="J158" s="58">
        <f t="shared" si="6"/>
        <v>0</v>
      </c>
      <c r="K158" s="57">
        <v>99.800000000000011</v>
      </c>
      <c r="L158" s="58">
        <f t="shared" si="7"/>
        <v>32.975951903807612</v>
      </c>
    </row>
    <row r="159" spans="1:12">
      <c r="A159" s="23">
        <v>2011</v>
      </c>
      <c r="B159" s="23" t="s">
        <v>2367</v>
      </c>
      <c r="C159" s="22" t="s">
        <v>1886</v>
      </c>
      <c r="D159" s="13" t="s">
        <v>120</v>
      </c>
      <c r="E159" s="34" t="s">
        <v>3562</v>
      </c>
      <c r="F159" s="34">
        <v>0</v>
      </c>
      <c r="G159" s="59">
        <f t="shared" si="8"/>
        <v>1246</v>
      </c>
      <c r="H159" s="34">
        <v>884</v>
      </c>
      <c r="I159" s="34">
        <v>362</v>
      </c>
      <c r="J159" s="58">
        <f t="shared" si="6"/>
        <v>0</v>
      </c>
      <c r="K159" s="57">
        <v>6.6999999999999886</v>
      </c>
      <c r="L159" s="58">
        <f t="shared" si="7"/>
        <v>185.97014925373165</v>
      </c>
    </row>
    <row r="160" spans="1:12">
      <c r="A160" s="23">
        <v>2011</v>
      </c>
      <c r="B160" s="23" t="s">
        <v>2367</v>
      </c>
      <c r="C160" s="22" t="s">
        <v>1886</v>
      </c>
      <c r="D160" s="13" t="s">
        <v>156</v>
      </c>
      <c r="E160" s="34" t="s">
        <v>3562</v>
      </c>
      <c r="F160" s="34">
        <v>0</v>
      </c>
      <c r="G160" s="59">
        <f t="shared" si="8"/>
        <v>824</v>
      </c>
      <c r="H160" s="34">
        <v>666</v>
      </c>
      <c r="I160" s="34">
        <v>158</v>
      </c>
      <c r="J160" s="58">
        <f t="shared" si="6"/>
        <v>0</v>
      </c>
      <c r="K160" s="57">
        <v>0</v>
      </c>
      <c r="L160" s="58">
        <f t="shared" si="7"/>
        <v>0</v>
      </c>
    </row>
    <row r="161" spans="1:12">
      <c r="A161" s="23">
        <v>2011</v>
      </c>
      <c r="B161" s="23" t="s">
        <v>2367</v>
      </c>
      <c r="C161" s="22" t="s">
        <v>1886</v>
      </c>
      <c r="D161" s="13" t="s">
        <v>164</v>
      </c>
      <c r="E161" s="34" t="s">
        <v>3562</v>
      </c>
      <c r="F161" s="34">
        <v>0</v>
      </c>
      <c r="G161" s="59">
        <f t="shared" si="8"/>
        <v>870</v>
      </c>
      <c r="H161" s="34">
        <v>789</v>
      </c>
      <c r="I161" s="34">
        <v>81</v>
      </c>
      <c r="J161" s="58">
        <f t="shared" si="6"/>
        <v>0</v>
      </c>
      <c r="K161" s="57">
        <v>52.1</v>
      </c>
      <c r="L161" s="58">
        <f t="shared" si="7"/>
        <v>16.698656429942417</v>
      </c>
    </row>
    <row r="162" spans="1:12">
      <c r="A162" s="23">
        <v>2011</v>
      </c>
      <c r="B162" s="23" t="s">
        <v>2367</v>
      </c>
      <c r="C162" s="22" t="s">
        <v>1886</v>
      </c>
      <c r="D162" s="13" t="s">
        <v>167</v>
      </c>
      <c r="E162" s="34" t="s">
        <v>3562</v>
      </c>
      <c r="F162" s="34">
        <v>0</v>
      </c>
      <c r="G162" s="59">
        <f t="shared" si="8"/>
        <v>323</v>
      </c>
      <c r="H162" s="34">
        <v>259</v>
      </c>
      <c r="I162" s="34">
        <v>64</v>
      </c>
      <c r="J162" s="58">
        <f t="shared" si="6"/>
        <v>0</v>
      </c>
      <c r="K162" s="57">
        <v>3.7999999999999972</v>
      </c>
      <c r="L162" s="58">
        <f t="shared" si="7"/>
        <v>85.000000000000057</v>
      </c>
    </row>
    <row r="163" spans="1:12">
      <c r="A163" s="23">
        <v>2011</v>
      </c>
      <c r="B163" s="23" t="s">
        <v>2367</v>
      </c>
      <c r="C163" s="22" t="s">
        <v>1886</v>
      </c>
      <c r="D163" s="13" t="s">
        <v>171</v>
      </c>
      <c r="E163" s="34" t="s">
        <v>3562</v>
      </c>
      <c r="F163" s="34"/>
      <c r="G163" s="59">
        <f t="shared" si="8"/>
        <v>32</v>
      </c>
      <c r="H163" s="34"/>
      <c r="I163" s="34">
        <v>32</v>
      </c>
      <c r="J163" s="58">
        <f t="shared" si="6"/>
        <v>0</v>
      </c>
      <c r="K163" s="57"/>
      <c r="L163" s="58">
        <f t="shared" si="7"/>
        <v>0</v>
      </c>
    </row>
    <row r="164" spans="1:12">
      <c r="A164" s="23">
        <v>2011</v>
      </c>
      <c r="B164" s="23" t="s">
        <v>2367</v>
      </c>
      <c r="C164" s="22" t="s">
        <v>1886</v>
      </c>
      <c r="D164" s="13" t="s">
        <v>5</v>
      </c>
      <c r="E164" s="34" t="s">
        <v>3561</v>
      </c>
      <c r="F164" s="34">
        <v>73</v>
      </c>
      <c r="G164" s="59">
        <f t="shared" si="8"/>
        <v>2190</v>
      </c>
      <c r="H164" s="34">
        <v>2082</v>
      </c>
      <c r="I164" s="34">
        <v>108</v>
      </c>
      <c r="J164" s="58">
        <f t="shared" si="6"/>
        <v>30</v>
      </c>
      <c r="K164" s="57">
        <v>63</v>
      </c>
      <c r="L164" s="58">
        <f t="shared" si="7"/>
        <v>34.761904761904759</v>
      </c>
    </row>
    <row r="165" spans="1:12">
      <c r="A165" s="23">
        <v>2011</v>
      </c>
      <c r="B165" s="23" t="s">
        <v>2367</v>
      </c>
      <c r="C165" s="22" t="s">
        <v>1886</v>
      </c>
      <c r="D165" s="13" t="s">
        <v>10</v>
      </c>
      <c r="E165" s="34" t="s">
        <v>3561</v>
      </c>
      <c r="F165" s="34">
        <v>62</v>
      </c>
      <c r="G165" s="59">
        <f t="shared" si="8"/>
        <v>978</v>
      </c>
      <c r="H165" s="34">
        <v>967</v>
      </c>
      <c r="I165" s="34">
        <v>11</v>
      </c>
      <c r="J165" s="58">
        <f t="shared" si="6"/>
        <v>15.774193548387096</v>
      </c>
      <c r="K165" s="57">
        <v>49.8</v>
      </c>
      <c r="L165" s="58">
        <f t="shared" si="7"/>
        <v>19.638554216867472</v>
      </c>
    </row>
    <row r="166" spans="1:12">
      <c r="A166" s="23">
        <v>2011</v>
      </c>
      <c r="B166" s="23" t="s">
        <v>2367</v>
      </c>
      <c r="C166" s="22" t="s">
        <v>1886</v>
      </c>
      <c r="D166" s="13" t="s">
        <v>14</v>
      </c>
      <c r="E166" s="34" t="s">
        <v>3561</v>
      </c>
      <c r="F166" s="34">
        <v>164</v>
      </c>
      <c r="G166" s="59">
        <f t="shared" si="8"/>
        <v>1391</v>
      </c>
      <c r="H166" s="34">
        <v>1187</v>
      </c>
      <c r="I166" s="34">
        <v>204</v>
      </c>
      <c r="J166" s="58">
        <f t="shared" si="6"/>
        <v>8.4817073170731714</v>
      </c>
      <c r="K166" s="57">
        <v>160</v>
      </c>
      <c r="L166" s="58">
        <f t="shared" si="7"/>
        <v>8.6937499999999996</v>
      </c>
    </row>
    <row r="167" spans="1:12">
      <c r="A167" s="23">
        <v>2011</v>
      </c>
      <c r="B167" s="23" t="s">
        <v>2367</v>
      </c>
      <c r="C167" s="22" t="s">
        <v>1886</v>
      </c>
      <c r="D167" s="13" t="s">
        <v>23</v>
      </c>
      <c r="E167" s="34" t="s">
        <v>3561</v>
      </c>
      <c r="F167" s="34">
        <v>72</v>
      </c>
      <c r="G167" s="59">
        <f t="shared" si="8"/>
        <v>3620</v>
      </c>
      <c r="H167" s="34">
        <v>3041</v>
      </c>
      <c r="I167" s="34">
        <v>579</v>
      </c>
      <c r="J167" s="58">
        <f t="shared" si="6"/>
        <v>50.277777777777779</v>
      </c>
      <c r="K167" s="57">
        <v>71.5</v>
      </c>
      <c r="L167" s="58">
        <f t="shared" si="7"/>
        <v>50.629370629370626</v>
      </c>
    </row>
    <row r="168" spans="1:12">
      <c r="A168" s="23">
        <v>2011</v>
      </c>
      <c r="B168" s="23" t="s">
        <v>2367</v>
      </c>
      <c r="C168" s="22" t="s">
        <v>1886</v>
      </c>
      <c r="D168" s="13" t="s">
        <v>41</v>
      </c>
      <c r="E168" s="34" t="s">
        <v>3561</v>
      </c>
      <c r="F168" s="34">
        <v>61</v>
      </c>
      <c r="G168" s="59">
        <f t="shared" si="8"/>
        <v>1335</v>
      </c>
      <c r="H168" s="34">
        <v>907</v>
      </c>
      <c r="I168" s="34">
        <v>428</v>
      </c>
      <c r="J168" s="58">
        <f t="shared" si="6"/>
        <v>21.885245901639344</v>
      </c>
      <c r="K168" s="57">
        <v>41.1</v>
      </c>
      <c r="L168" s="58">
        <f t="shared" si="7"/>
        <v>32.481751824817515</v>
      </c>
    </row>
    <row r="169" spans="1:12">
      <c r="A169" s="23">
        <v>2011</v>
      </c>
      <c r="B169" s="23" t="s">
        <v>2367</v>
      </c>
      <c r="C169" s="22" t="s">
        <v>1886</v>
      </c>
      <c r="D169" s="13" t="s">
        <v>60</v>
      </c>
      <c r="E169" s="34" t="s">
        <v>3561</v>
      </c>
      <c r="F169" s="34">
        <v>28</v>
      </c>
      <c r="G169" s="59">
        <f t="shared" si="8"/>
        <v>835</v>
      </c>
      <c r="H169" s="34">
        <v>534</v>
      </c>
      <c r="I169" s="34">
        <v>301</v>
      </c>
      <c r="J169" s="58">
        <f t="shared" si="6"/>
        <v>29.821428571428573</v>
      </c>
      <c r="K169" s="57">
        <v>27.5</v>
      </c>
      <c r="L169" s="58">
        <f t="shared" si="7"/>
        <v>30.363636363636363</v>
      </c>
    </row>
    <row r="170" spans="1:12">
      <c r="A170" s="23">
        <v>2011</v>
      </c>
      <c r="B170" s="23" t="s">
        <v>2367</v>
      </c>
      <c r="C170" s="22" t="s">
        <v>1886</v>
      </c>
      <c r="D170" s="13" t="s">
        <v>70</v>
      </c>
      <c r="E170" s="34" t="s">
        <v>3561</v>
      </c>
      <c r="F170" s="34">
        <v>49</v>
      </c>
      <c r="G170" s="59">
        <f t="shared" si="8"/>
        <v>780</v>
      </c>
      <c r="H170" s="34">
        <v>574</v>
      </c>
      <c r="I170" s="34">
        <v>206</v>
      </c>
      <c r="J170" s="58">
        <f t="shared" si="6"/>
        <v>15.918367346938776</v>
      </c>
      <c r="K170" s="57">
        <v>46.5</v>
      </c>
      <c r="L170" s="58">
        <f t="shared" si="7"/>
        <v>16.774193548387096</v>
      </c>
    </row>
    <row r="171" spans="1:12">
      <c r="A171" s="23">
        <v>2011</v>
      </c>
      <c r="B171" s="23" t="s">
        <v>2367</v>
      </c>
      <c r="C171" s="22" t="s">
        <v>1886</v>
      </c>
      <c r="D171" s="13" t="s">
        <v>76</v>
      </c>
      <c r="E171" s="34" t="s">
        <v>3561</v>
      </c>
      <c r="F171" s="34">
        <v>59</v>
      </c>
      <c r="G171" s="59">
        <f t="shared" si="8"/>
        <v>2061</v>
      </c>
      <c r="H171" s="34">
        <v>1948</v>
      </c>
      <c r="I171" s="34">
        <v>113</v>
      </c>
      <c r="J171" s="58">
        <f t="shared" si="6"/>
        <v>34.932203389830505</v>
      </c>
      <c r="K171" s="57">
        <v>56.3</v>
      </c>
      <c r="L171" s="58">
        <f t="shared" si="7"/>
        <v>36.607460035523978</v>
      </c>
    </row>
    <row r="172" spans="1:12">
      <c r="A172" s="23">
        <v>2011</v>
      </c>
      <c r="B172" s="23" t="s">
        <v>2367</v>
      </c>
      <c r="C172" s="22" t="s">
        <v>1886</v>
      </c>
      <c r="D172" s="13" t="s">
        <v>83</v>
      </c>
      <c r="E172" s="34" t="s">
        <v>3561</v>
      </c>
      <c r="F172" s="34"/>
      <c r="G172" s="59">
        <f t="shared" si="8"/>
        <v>29</v>
      </c>
      <c r="H172" s="34"/>
      <c r="I172" s="34">
        <v>29</v>
      </c>
      <c r="J172" s="58">
        <f t="shared" si="6"/>
        <v>0</v>
      </c>
      <c r="K172" s="57"/>
      <c r="L172" s="58">
        <f t="shared" si="7"/>
        <v>0</v>
      </c>
    </row>
    <row r="173" spans="1:12">
      <c r="A173" s="23">
        <v>2011</v>
      </c>
      <c r="B173" s="23" t="s">
        <v>2367</v>
      </c>
      <c r="C173" s="22" t="s">
        <v>1886</v>
      </c>
      <c r="D173" s="13" t="s">
        <v>86</v>
      </c>
      <c r="E173" s="34" t="s">
        <v>3561</v>
      </c>
      <c r="F173" s="34">
        <v>39</v>
      </c>
      <c r="G173" s="59">
        <f t="shared" si="8"/>
        <v>348</v>
      </c>
      <c r="H173" s="34">
        <v>192</v>
      </c>
      <c r="I173" s="34">
        <v>156</v>
      </c>
      <c r="J173" s="58">
        <f t="shared" si="6"/>
        <v>8.9230769230769234</v>
      </c>
      <c r="K173" s="57">
        <v>32</v>
      </c>
      <c r="L173" s="58">
        <f t="shared" si="7"/>
        <v>10.875</v>
      </c>
    </row>
    <row r="174" spans="1:12">
      <c r="A174" s="23">
        <v>2011</v>
      </c>
      <c r="B174" s="23" t="s">
        <v>2367</v>
      </c>
      <c r="C174" s="22" t="s">
        <v>1886</v>
      </c>
      <c r="D174" s="13" t="s">
        <v>89</v>
      </c>
      <c r="E174" s="34" t="s">
        <v>3561</v>
      </c>
      <c r="F174" s="34">
        <v>32</v>
      </c>
      <c r="G174" s="59">
        <f t="shared" si="8"/>
        <v>584</v>
      </c>
      <c r="H174" s="34">
        <v>493</v>
      </c>
      <c r="I174" s="34">
        <v>91</v>
      </c>
      <c r="J174" s="58">
        <f t="shared" si="6"/>
        <v>18.25</v>
      </c>
      <c r="K174" s="57">
        <v>26.5</v>
      </c>
      <c r="L174" s="58">
        <f t="shared" si="7"/>
        <v>22.037735849056602</v>
      </c>
    </row>
    <row r="175" spans="1:12">
      <c r="A175" s="23">
        <v>2011</v>
      </c>
      <c r="B175" s="23" t="s">
        <v>2367</v>
      </c>
      <c r="C175" s="22" t="s">
        <v>1886</v>
      </c>
      <c r="D175" s="13" t="s">
        <v>94</v>
      </c>
      <c r="E175" s="34" t="s">
        <v>3561</v>
      </c>
      <c r="F175" s="34">
        <v>34</v>
      </c>
      <c r="G175" s="59">
        <f t="shared" si="8"/>
        <v>469</v>
      </c>
      <c r="H175" s="34">
        <v>246</v>
      </c>
      <c r="I175" s="34">
        <v>223</v>
      </c>
      <c r="J175" s="58">
        <f t="shared" si="6"/>
        <v>13.794117647058824</v>
      </c>
      <c r="K175" s="57">
        <v>33.5</v>
      </c>
      <c r="L175" s="58">
        <f t="shared" si="7"/>
        <v>14</v>
      </c>
    </row>
    <row r="176" spans="1:12">
      <c r="A176" s="23">
        <v>2011</v>
      </c>
      <c r="B176" s="23" t="s">
        <v>2367</v>
      </c>
      <c r="C176" s="22" t="s">
        <v>1886</v>
      </c>
      <c r="D176" s="13" t="s">
        <v>100</v>
      </c>
      <c r="E176" s="34" t="s">
        <v>3561</v>
      </c>
      <c r="F176" s="34">
        <v>25</v>
      </c>
      <c r="G176" s="59">
        <f t="shared" si="8"/>
        <v>208</v>
      </c>
      <c r="H176" s="34">
        <v>154</v>
      </c>
      <c r="I176" s="34">
        <v>54</v>
      </c>
      <c r="J176" s="58">
        <f t="shared" si="6"/>
        <v>8.32</v>
      </c>
      <c r="K176" s="57">
        <v>22</v>
      </c>
      <c r="L176" s="58">
        <f t="shared" si="7"/>
        <v>9.454545454545455</v>
      </c>
    </row>
    <row r="177" spans="1:12">
      <c r="A177" s="23">
        <v>2011</v>
      </c>
      <c r="B177" s="23" t="s">
        <v>2367</v>
      </c>
      <c r="C177" s="22" t="s">
        <v>1886</v>
      </c>
      <c r="D177" s="13" t="s">
        <v>104</v>
      </c>
      <c r="E177" s="34" t="s">
        <v>3561</v>
      </c>
      <c r="F177" s="34">
        <v>89</v>
      </c>
      <c r="G177" s="59">
        <f t="shared" si="8"/>
        <v>3291</v>
      </c>
      <c r="H177" s="34">
        <v>2718</v>
      </c>
      <c r="I177" s="34">
        <v>573</v>
      </c>
      <c r="J177" s="58">
        <f t="shared" si="6"/>
        <v>36.977528089887642</v>
      </c>
      <c r="K177" s="57">
        <v>88.5</v>
      </c>
      <c r="L177" s="58">
        <f t="shared" si="7"/>
        <v>37.186440677966104</v>
      </c>
    </row>
    <row r="178" spans="1:12">
      <c r="A178" s="23">
        <v>2011</v>
      </c>
      <c r="B178" s="23" t="s">
        <v>2367</v>
      </c>
      <c r="C178" s="22" t="s">
        <v>1886</v>
      </c>
      <c r="D178" s="13" t="s">
        <v>120</v>
      </c>
      <c r="E178" s="34" t="s">
        <v>3561</v>
      </c>
      <c r="F178" s="34">
        <v>229</v>
      </c>
      <c r="G178" s="59">
        <f t="shared" si="8"/>
        <v>1246</v>
      </c>
      <c r="H178" s="34">
        <v>884</v>
      </c>
      <c r="I178" s="34">
        <v>362</v>
      </c>
      <c r="J178" s="58">
        <f t="shared" si="6"/>
        <v>5.4410480349344974</v>
      </c>
      <c r="K178" s="57">
        <v>137.9</v>
      </c>
      <c r="L178" s="58">
        <f t="shared" si="7"/>
        <v>9.035532994923857</v>
      </c>
    </row>
    <row r="179" spans="1:12">
      <c r="A179" s="23">
        <v>2011</v>
      </c>
      <c r="B179" s="23" t="s">
        <v>2367</v>
      </c>
      <c r="C179" s="22" t="s">
        <v>1886</v>
      </c>
      <c r="D179" s="13" t="s">
        <v>156</v>
      </c>
      <c r="E179" s="34" t="s">
        <v>3561</v>
      </c>
      <c r="F179" s="34">
        <v>189</v>
      </c>
      <c r="G179" s="59">
        <f t="shared" si="8"/>
        <v>824</v>
      </c>
      <c r="H179" s="34">
        <v>666</v>
      </c>
      <c r="I179" s="34">
        <v>158</v>
      </c>
      <c r="J179" s="58">
        <f t="shared" si="6"/>
        <v>4.35978835978836</v>
      </c>
      <c r="K179" s="57">
        <v>80.099999999999994</v>
      </c>
      <c r="L179" s="58">
        <f t="shared" si="7"/>
        <v>10.287141073657928</v>
      </c>
    </row>
    <row r="180" spans="1:12">
      <c r="A180" s="23">
        <v>2011</v>
      </c>
      <c r="B180" s="23" t="s">
        <v>2367</v>
      </c>
      <c r="C180" s="22" t="s">
        <v>1886</v>
      </c>
      <c r="D180" s="13" t="s">
        <v>164</v>
      </c>
      <c r="E180" s="34" t="s">
        <v>3561</v>
      </c>
      <c r="F180" s="34">
        <v>50</v>
      </c>
      <c r="G180" s="59">
        <f t="shared" si="8"/>
        <v>870</v>
      </c>
      <c r="H180" s="34">
        <v>789</v>
      </c>
      <c r="I180" s="34">
        <v>81</v>
      </c>
      <c r="J180" s="58">
        <f t="shared" si="6"/>
        <v>17.399999999999999</v>
      </c>
      <c r="K180" s="57">
        <v>38.9</v>
      </c>
      <c r="L180" s="58">
        <f t="shared" si="7"/>
        <v>22.36503856041131</v>
      </c>
    </row>
    <row r="181" spans="1:12">
      <c r="A181" s="23">
        <v>2011</v>
      </c>
      <c r="B181" s="23" t="s">
        <v>2367</v>
      </c>
      <c r="C181" s="22" t="s">
        <v>1886</v>
      </c>
      <c r="D181" s="13" t="s">
        <v>167</v>
      </c>
      <c r="E181" s="34" t="s">
        <v>3561</v>
      </c>
      <c r="F181" s="34">
        <v>55</v>
      </c>
      <c r="G181" s="59">
        <f t="shared" si="8"/>
        <v>323</v>
      </c>
      <c r="H181" s="34">
        <v>259</v>
      </c>
      <c r="I181" s="34">
        <v>64</v>
      </c>
      <c r="J181" s="58">
        <f t="shared" si="6"/>
        <v>5.872727272727273</v>
      </c>
      <c r="K181" s="57">
        <v>52</v>
      </c>
      <c r="L181" s="58">
        <f t="shared" si="7"/>
        <v>6.2115384615384617</v>
      </c>
    </row>
    <row r="182" spans="1:12">
      <c r="A182" s="23">
        <v>2011</v>
      </c>
      <c r="B182" s="23" t="s">
        <v>2367</v>
      </c>
      <c r="C182" s="22" t="s">
        <v>1886</v>
      </c>
      <c r="D182" s="13" t="s">
        <v>171</v>
      </c>
      <c r="E182" s="34" t="s">
        <v>3561</v>
      </c>
      <c r="F182" s="34"/>
      <c r="G182" s="59">
        <f t="shared" si="8"/>
        <v>32</v>
      </c>
      <c r="H182" s="34"/>
      <c r="I182" s="34">
        <v>32</v>
      </c>
      <c r="J182" s="58">
        <f t="shared" si="6"/>
        <v>0</v>
      </c>
      <c r="K182" s="57"/>
      <c r="L182" s="58">
        <f t="shared" si="7"/>
        <v>0</v>
      </c>
    </row>
    <row r="183" spans="1:12">
      <c r="A183" s="23">
        <v>2011</v>
      </c>
      <c r="B183" s="23" t="s">
        <v>2367</v>
      </c>
      <c r="C183" s="22" t="s">
        <v>514</v>
      </c>
      <c r="D183" s="13" t="s">
        <v>184</v>
      </c>
      <c r="E183" s="34" t="s">
        <v>3562</v>
      </c>
      <c r="F183" s="34">
        <v>10</v>
      </c>
      <c r="G183" s="59">
        <f t="shared" si="8"/>
        <v>251</v>
      </c>
      <c r="H183" s="34">
        <v>251</v>
      </c>
      <c r="I183" s="34">
        <v>0</v>
      </c>
      <c r="J183" s="58">
        <f t="shared" si="6"/>
        <v>25.1</v>
      </c>
      <c r="K183" s="57">
        <v>1.3380000000000001</v>
      </c>
      <c r="L183" s="58">
        <f t="shared" si="7"/>
        <v>187.59342301943198</v>
      </c>
    </row>
    <row r="184" spans="1:12">
      <c r="A184" s="23">
        <v>2011</v>
      </c>
      <c r="B184" s="23" t="s">
        <v>2367</v>
      </c>
      <c r="C184" s="22" t="s">
        <v>514</v>
      </c>
      <c r="D184" s="13" t="s">
        <v>23</v>
      </c>
      <c r="E184" s="34" t="s">
        <v>3562</v>
      </c>
      <c r="F184" s="34">
        <v>98</v>
      </c>
      <c r="G184" s="59">
        <f t="shared" si="8"/>
        <v>1833</v>
      </c>
      <c r="H184" s="34">
        <v>1833</v>
      </c>
      <c r="I184" s="34">
        <v>0</v>
      </c>
      <c r="J184" s="58">
        <f t="shared" si="6"/>
        <v>18.704081632653061</v>
      </c>
      <c r="K184" s="57">
        <v>27.200000000000003</v>
      </c>
      <c r="L184" s="58">
        <f t="shared" si="7"/>
        <v>67.389705882352928</v>
      </c>
    </row>
    <row r="185" spans="1:12">
      <c r="A185" s="23">
        <v>2011</v>
      </c>
      <c r="B185" s="23" t="s">
        <v>2367</v>
      </c>
      <c r="C185" s="22" t="s">
        <v>514</v>
      </c>
      <c r="D185" s="13" t="s">
        <v>185</v>
      </c>
      <c r="E185" s="34" t="s">
        <v>3562</v>
      </c>
      <c r="F185" s="34">
        <v>188</v>
      </c>
      <c r="G185" s="59">
        <f t="shared" si="8"/>
        <v>1893</v>
      </c>
      <c r="H185" s="34">
        <v>1893</v>
      </c>
      <c r="I185" s="34">
        <v>0</v>
      </c>
      <c r="J185" s="58">
        <f t="shared" si="6"/>
        <v>10.069148936170214</v>
      </c>
      <c r="K185" s="57">
        <v>84.09950000000002</v>
      </c>
      <c r="L185" s="58">
        <f t="shared" si="7"/>
        <v>22.509051777953491</v>
      </c>
    </row>
    <row r="186" spans="1:12">
      <c r="A186" s="23">
        <v>2011</v>
      </c>
      <c r="B186" s="23" t="s">
        <v>2367</v>
      </c>
      <c r="C186" s="22" t="s">
        <v>514</v>
      </c>
      <c r="D186" s="13" t="s">
        <v>104</v>
      </c>
      <c r="E186" s="34" t="s">
        <v>3562</v>
      </c>
      <c r="F186" s="34">
        <v>108</v>
      </c>
      <c r="G186" s="59">
        <f t="shared" si="8"/>
        <v>1513</v>
      </c>
      <c r="H186" s="34">
        <v>1513</v>
      </c>
      <c r="I186" s="34">
        <v>0</v>
      </c>
      <c r="J186" s="58">
        <f t="shared" si="6"/>
        <v>14.00925925925926</v>
      </c>
      <c r="K186" s="57">
        <v>39.283000000000001</v>
      </c>
      <c r="L186" s="58">
        <f t="shared" si="7"/>
        <v>38.515388335921386</v>
      </c>
    </row>
    <row r="187" spans="1:12">
      <c r="A187" s="23">
        <v>2011</v>
      </c>
      <c r="B187" s="23" t="s">
        <v>2367</v>
      </c>
      <c r="C187" s="22" t="s">
        <v>514</v>
      </c>
      <c r="D187" s="13" t="s">
        <v>184</v>
      </c>
      <c r="E187" s="34" t="s">
        <v>3561</v>
      </c>
      <c r="F187" s="34">
        <v>16</v>
      </c>
      <c r="G187" s="59">
        <f t="shared" si="8"/>
        <v>251</v>
      </c>
      <c r="H187" s="34">
        <v>251</v>
      </c>
      <c r="I187" s="34">
        <v>0</v>
      </c>
      <c r="J187" s="58">
        <f t="shared" si="6"/>
        <v>15.6875</v>
      </c>
      <c r="K187" s="57">
        <v>12.5</v>
      </c>
      <c r="L187" s="58">
        <f t="shared" si="7"/>
        <v>20.079999999999998</v>
      </c>
    </row>
    <row r="188" spans="1:12">
      <c r="A188" s="23">
        <v>2011</v>
      </c>
      <c r="B188" s="23" t="s">
        <v>2367</v>
      </c>
      <c r="C188" s="22" t="s">
        <v>514</v>
      </c>
      <c r="D188" s="13" t="s">
        <v>23</v>
      </c>
      <c r="E188" s="34" t="s">
        <v>3561</v>
      </c>
      <c r="F188" s="34">
        <v>66</v>
      </c>
      <c r="G188" s="59">
        <f t="shared" si="8"/>
        <v>1833</v>
      </c>
      <c r="H188" s="34">
        <v>1833</v>
      </c>
      <c r="I188" s="34">
        <v>0</v>
      </c>
      <c r="J188" s="58">
        <f t="shared" si="6"/>
        <v>27.772727272727273</v>
      </c>
      <c r="K188" s="57">
        <v>66</v>
      </c>
      <c r="L188" s="58">
        <f t="shared" si="7"/>
        <v>27.772727272727273</v>
      </c>
    </row>
    <row r="189" spans="1:12">
      <c r="A189" s="23">
        <v>2011</v>
      </c>
      <c r="B189" s="23" t="s">
        <v>2367</v>
      </c>
      <c r="C189" s="22" t="s">
        <v>514</v>
      </c>
      <c r="D189" s="13" t="s">
        <v>185</v>
      </c>
      <c r="E189" s="34" t="s">
        <v>3561</v>
      </c>
      <c r="F189" s="34">
        <v>118</v>
      </c>
      <c r="G189" s="59">
        <f t="shared" si="8"/>
        <v>1893</v>
      </c>
      <c r="H189" s="34">
        <v>1893</v>
      </c>
      <c r="I189" s="34">
        <v>0</v>
      </c>
      <c r="J189" s="58">
        <f t="shared" si="6"/>
        <v>16.042372881355931</v>
      </c>
      <c r="K189" s="57">
        <v>112.5</v>
      </c>
      <c r="L189" s="58">
        <f t="shared" si="7"/>
        <v>16.826666666666668</v>
      </c>
    </row>
    <row r="190" spans="1:12">
      <c r="A190" s="23">
        <v>2011</v>
      </c>
      <c r="B190" s="23" t="s">
        <v>2367</v>
      </c>
      <c r="C190" s="22" t="s">
        <v>514</v>
      </c>
      <c r="D190" s="13" t="s">
        <v>104</v>
      </c>
      <c r="E190" s="34" t="s">
        <v>3561</v>
      </c>
      <c r="F190" s="34">
        <v>78</v>
      </c>
      <c r="G190" s="59">
        <f t="shared" si="8"/>
        <v>1513</v>
      </c>
      <c r="H190" s="34">
        <v>1513</v>
      </c>
      <c r="I190" s="34">
        <v>0</v>
      </c>
      <c r="J190" s="58">
        <f t="shared" si="6"/>
        <v>19.397435897435898</v>
      </c>
      <c r="K190" s="57">
        <v>83</v>
      </c>
      <c r="L190" s="58">
        <f t="shared" si="7"/>
        <v>18.228915662650603</v>
      </c>
    </row>
    <row r="191" spans="1:12">
      <c r="A191" s="23">
        <v>2012</v>
      </c>
      <c r="B191" s="23" t="s">
        <v>2367</v>
      </c>
      <c r="C191" s="22" t="s">
        <v>1886</v>
      </c>
      <c r="D191" s="13" t="s">
        <v>5</v>
      </c>
      <c r="E191" s="34" t="s">
        <v>3562</v>
      </c>
      <c r="F191" s="34">
        <v>0</v>
      </c>
      <c r="G191" s="59">
        <f t="shared" si="8"/>
        <v>2171</v>
      </c>
      <c r="H191" s="34">
        <v>2088</v>
      </c>
      <c r="I191" s="34">
        <v>83</v>
      </c>
      <c r="J191" s="58">
        <f t="shared" si="6"/>
        <v>0</v>
      </c>
      <c r="K191" s="57">
        <v>135.29444444444442</v>
      </c>
      <c r="L191" s="58">
        <f t="shared" si="7"/>
        <v>16.046482979509715</v>
      </c>
    </row>
    <row r="192" spans="1:12">
      <c r="A192" s="23">
        <v>2012</v>
      </c>
      <c r="B192" s="23" t="s">
        <v>2367</v>
      </c>
      <c r="C192" s="22" t="s">
        <v>1886</v>
      </c>
      <c r="D192" s="13" t="s">
        <v>10</v>
      </c>
      <c r="E192" s="34" t="s">
        <v>3562</v>
      </c>
      <c r="F192" s="34">
        <v>0</v>
      </c>
      <c r="G192" s="59">
        <f t="shared" si="8"/>
        <v>1059</v>
      </c>
      <c r="H192" s="34">
        <v>1046</v>
      </c>
      <c r="I192" s="34">
        <v>13</v>
      </c>
      <c r="J192" s="58">
        <f t="shared" si="6"/>
        <v>0</v>
      </c>
      <c r="K192" s="57">
        <v>82.044444444444437</v>
      </c>
      <c r="L192" s="58">
        <f t="shared" si="7"/>
        <v>12.907638136511377</v>
      </c>
    </row>
    <row r="193" spans="1:12">
      <c r="A193" s="23">
        <v>2012</v>
      </c>
      <c r="B193" s="23" t="s">
        <v>2367</v>
      </c>
      <c r="C193" s="22" t="s">
        <v>1886</v>
      </c>
      <c r="D193" s="13" t="s">
        <v>14</v>
      </c>
      <c r="E193" s="34" t="s">
        <v>3562</v>
      </c>
      <c r="F193" s="34">
        <v>0</v>
      </c>
      <c r="G193" s="59">
        <f t="shared" si="8"/>
        <v>1350</v>
      </c>
      <c r="H193" s="34">
        <v>1188</v>
      </c>
      <c r="I193" s="34">
        <v>162</v>
      </c>
      <c r="J193" s="58">
        <f t="shared" si="6"/>
        <v>0</v>
      </c>
      <c r="K193" s="57">
        <v>37.044444444444451</v>
      </c>
      <c r="L193" s="58">
        <f t="shared" si="7"/>
        <v>36.442711457708448</v>
      </c>
    </row>
    <row r="194" spans="1:12">
      <c r="A194" s="23">
        <v>2012</v>
      </c>
      <c r="B194" s="23" t="s">
        <v>2367</v>
      </c>
      <c r="C194" s="22" t="s">
        <v>1886</v>
      </c>
      <c r="D194" s="13" t="s">
        <v>23</v>
      </c>
      <c r="E194" s="34" t="s">
        <v>3562</v>
      </c>
      <c r="F194" s="34">
        <v>0</v>
      </c>
      <c r="G194" s="59">
        <f t="shared" si="8"/>
        <v>3612</v>
      </c>
      <c r="H194" s="34">
        <v>2995</v>
      </c>
      <c r="I194" s="34">
        <v>617</v>
      </c>
      <c r="J194" s="58">
        <f t="shared" ref="J194:J257" si="9">IFERROR(G194/F194,0)</f>
        <v>0</v>
      </c>
      <c r="K194" s="57">
        <v>85.461111111111109</v>
      </c>
      <c r="L194" s="58">
        <f t="shared" ref="L194:L257" si="10">IFERROR(G194/K194,0)</f>
        <v>42.26483780796984</v>
      </c>
    </row>
    <row r="195" spans="1:12">
      <c r="A195" s="23">
        <v>2012</v>
      </c>
      <c r="B195" s="23" t="s">
        <v>2367</v>
      </c>
      <c r="C195" s="22" t="s">
        <v>1886</v>
      </c>
      <c r="D195" s="13" t="s">
        <v>41</v>
      </c>
      <c r="E195" s="34" t="s">
        <v>3562</v>
      </c>
      <c r="F195" s="34">
        <v>0</v>
      </c>
      <c r="G195" s="59">
        <f t="shared" ref="G195:G258" si="11">+H195+I195</f>
        <v>1348</v>
      </c>
      <c r="H195" s="34">
        <v>923</v>
      </c>
      <c r="I195" s="34">
        <v>425</v>
      </c>
      <c r="J195" s="58">
        <f t="shared" si="9"/>
        <v>0</v>
      </c>
      <c r="K195" s="57">
        <v>37.547222222222231</v>
      </c>
      <c r="L195" s="58">
        <f t="shared" si="10"/>
        <v>35.901457423984603</v>
      </c>
    </row>
    <row r="196" spans="1:12">
      <c r="A196" s="23">
        <v>2012</v>
      </c>
      <c r="B196" s="23" t="s">
        <v>2367</v>
      </c>
      <c r="C196" s="22" t="s">
        <v>1886</v>
      </c>
      <c r="D196" s="13" t="s">
        <v>60</v>
      </c>
      <c r="E196" s="34" t="s">
        <v>3562</v>
      </c>
      <c r="F196" s="34">
        <v>0</v>
      </c>
      <c r="G196" s="59">
        <f t="shared" si="11"/>
        <v>908</v>
      </c>
      <c r="H196" s="34">
        <v>636</v>
      </c>
      <c r="I196" s="34">
        <v>272</v>
      </c>
      <c r="J196" s="58">
        <f t="shared" si="9"/>
        <v>0</v>
      </c>
      <c r="K196" s="57">
        <v>12.149999999999999</v>
      </c>
      <c r="L196" s="58">
        <f t="shared" si="10"/>
        <v>74.732510288065853</v>
      </c>
    </row>
    <row r="197" spans="1:12">
      <c r="A197" s="23">
        <v>2012</v>
      </c>
      <c r="B197" s="23" t="s">
        <v>2367</v>
      </c>
      <c r="C197" s="22" t="s">
        <v>1886</v>
      </c>
      <c r="D197" s="13" t="s">
        <v>70</v>
      </c>
      <c r="E197" s="34" t="s">
        <v>3562</v>
      </c>
      <c r="F197" s="34">
        <v>0</v>
      </c>
      <c r="G197" s="59">
        <f t="shared" si="11"/>
        <v>735</v>
      </c>
      <c r="H197" s="34">
        <v>550</v>
      </c>
      <c r="I197" s="34">
        <v>185</v>
      </c>
      <c r="J197" s="58">
        <f t="shared" si="9"/>
        <v>0</v>
      </c>
      <c r="K197" s="57">
        <v>15.611111111111114</v>
      </c>
      <c r="L197" s="58">
        <f t="shared" si="10"/>
        <v>47.081850533807817</v>
      </c>
    </row>
    <row r="198" spans="1:12">
      <c r="A198" s="23">
        <v>2012</v>
      </c>
      <c r="B198" s="23" t="s">
        <v>2367</v>
      </c>
      <c r="C198" s="22" t="s">
        <v>1886</v>
      </c>
      <c r="D198" s="13" t="s">
        <v>76</v>
      </c>
      <c r="E198" s="34" t="s">
        <v>3562</v>
      </c>
      <c r="F198" s="34">
        <v>0</v>
      </c>
      <c r="G198" s="59">
        <f t="shared" si="11"/>
        <v>2202</v>
      </c>
      <c r="H198" s="34">
        <v>2101</v>
      </c>
      <c r="I198" s="34">
        <v>101</v>
      </c>
      <c r="J198" s="58">
        <f t="shared" si="9"/>
        <v>0</v>
      </c>
      <c r="K198" s="57">
        <v>148.0888888888889</v>
      </c>
      <c r="L198" s="58">
        <f t="shared" si="10"/>
        <v>14.869447779111644</v>
      </c>
    </row>
    <row r="199" spans="1:12">
      <c r="A199" s="23">
        <v>2012</v>
      </c>
      <c r="B199" s="23" t="s">
        <v>2367</v>
      </c>
      <c r="C199" s="22" t="s">
        <v>1886</v>
      </c>
      <c r="D199" s="13" t="s">
        <v>83</v>
      </c>
      <c r="E199" s="34" t="s">
        <v>3562</v>
      </c>
      <c r="F199" s="34"/>
      <c r="G199" s="59">
        <f t="shared" si="11"/>
        <v>33</v>
      </c>
      <c r="H199" s="34"/>
      <c r="I199" s="34">
        <v>33</v>
      </c>
      <c r="J199" s="58">
        <f t="shared" si="9"/>
        <v>0</v>
      </c>
      <c r="K199" s="57"/>
      <c r="L199" s="58">
        <f t="shared" si="10"/>
        <v>0</v>
      </c>
    </row>
    <row r="200" spans="1:12">
      <c r="A200" s="23">
        <v>2012</v>
      </c>
      <c r="B200" s="23" t="s">
        <v>2367</v>
      </c>
      <c r="C200" s="22" t="s">
        <v>1886</v>
      </c>
      <c r="D200" s="13" t="s">
        <v>86</v>
      </c>
      <c r="E200" s="34" t="s">
        <v>3562</v>
      </c>
      <c r="F200" s="34">
        <v>0</v>
      </c>
      <c r="G200" s="59">
        <f t="shared" si="11"/>
        <v>367</v>
      </c>
      <c r="H200" s="34">
        <v>200</v>
      </c>
      <c r="I200" s="34">
        <v>167</v>
      </c>
      <c r="J200" s="58">
        <f t="shared" si="9"/>
        <v>0</v>
      </c>
      <c r="K200" s="57">
        <v>17.547222222222224</v>
      </c>
      <c r="L200" s="58">
        <f t="shared" si="10"/>
        <v>20.91499129333544</v>
      </c>
    </row>
    <row r="201" spans="1:12">
      <c r="A201" s="23">
        <v>2012</v>
      </c>
      <c r="B201" s="23" t="s">
        <v>2367</v>
      </c>
      <c r="C201" s="22" t="s">
        <v>1886</v>
      </c>
      <c r="D201" s="13" t="s">
        <v>89</v>
      </c>
      <c r="E201" s="34" t="s">
        <v>3562</v>
      </c>
      <c r="F201" s="34">
        <v>0</v>
      </c>
      <c r="G201" s="59">
        <f t="shared" si="11"/>
        <v>540</v>
      </c>
      <c r="H201" s="34">
        <v>443</v>
      </c>
      <c r="I201" s="34">
        <v>97</v>
      </c>
      <c r="J201" s="58">
        <f t="shared" si="9"/>
        <v>0</v>
      </c>
      <c r="K201" s="57">
        <v>0.39999999999999858</v>
      </c>
      <c r="L201" s="58">
        <f t="shared" si="10"/>
        <v>1350.0000000000048</v>
      </c>
    </row>
    <row r="202" spans="1:12">
      <c r="A202" s="23">
        <v>2012</v>
      </c>
      <c r="B202" s="23" t="s">
        <v>2367</v>
      </c>
      <c r="C202" s="22" t="s">
        <v>1886</v>
      </c>
      <c r="D202" s="13" t="s">
        <v>94</v>
      </c>
      <c r="E202" s="34" t="s">
        <v>3562</v>
      </c>
      <c r="F202" s="34">
        <v>0</v>
      </c>
      <c r="G202" s="59">
        <f t="shared" si="11"/>
        <v>518</v>
      </c>
      <c r="H202" s="34">
        <v>249</v>
      </c>
      <c r="I202" s="34">
        <v>269</v>
      </c>
      <c r="J202" s="58">
        <f t="shared" si="9"/>
        <v>0</v>
      </c>
      <c r="K202" s="57">
        <v>7.6027777777777743</v>
      </c>
      <c r="L202" s="58">
        <f t="shared" si="10"/>
        <v>68.132992327365756</v>
      </c>
    </row>
    <row r="203" spans="1:12">
      <c r="A203" s="23">
        <v>2012</v>
      </c>
      <c r="B203" s="23" t="s">
        <v>2367</v>
      </c>
      <c r="C203" s="22" t="s">
        <v>1886</v>
      </c>
      <c r="D203" s="13" t="s">
        <v>100</v>
      </c>
      <c r="E203" s="34" t="s">
        <v>3562</v>
      </c>
      <c r="F203" s="34">
        <v>0</v>
      </c>
      <c r="G203" s="59">
        <f t="shared" si="11"/>
        <v>181</v>
      </c>
      <c r="H203" s="34">
        <v>133</v>
      </c>
      <c r="I203" s="34">
        <v>48</v>
      </c>
      <c r="J203" s="58">
        <f t="shared" si="9"/>
        <v>0</v>
      </c>
      <c r="K203" s="57">
        <v>17.047222222222224</v>
      </c>
      <c r="L203" s="58">
        <f t="shared" si="10"/>
        <v>10.617565585791102</v>
      </c>
    </row>
    <row r="204" spans="1:12">
      <c r="A204" s="23">
        <v>2012</v>
      </c>
      <c r="B204" s="23" t="s">
        <v>2367</v>
      </c>
      <c r="C204" s="22" t="s">
        <v>1886</v>
      </c>
      <c r="D204" s="13" t="s">
        <v>104</v>
      </c>
      <c r="E204" s="34" t="s">
        <v>3562</v>
      </c>
      <c r="F204" s="34">
        <v>0</v>
      </c>
      <c r="G204" s="59">
        <f t="shared" si="11"/>
        <v>3259</v>
      </c>
      <c r="H204" s="34">
        <v>2673</v>
      </c>
      <c r="I204" s="34">
        <v>586</v>
      </c>
      <c r="J204" s="58">
        <f t="shared" si="9"/>
        <v>0</v>
      </c>
      <c r="K204" s="57">
        <v>84.15</v>
      </c>
      <c r="L204" s="58">
        <f t="shared" si="10"/>
        <v>38.728461081402259</v>
      </c>
    </row>
    <row r="205" spans="1:12">
      <c r="A205" s="23">
        <v>2012</v>
      </c>
      <c r="B205" s="23" t="s">
        <v>2367</v>
      </c>
      <c r="C205" s="22" t="s">
        <v>1886</v>
      </c>
      <c r="D205" s="13" t="s">
        <v>120</v>
      </c>
      <c r="E205" s="34" t="s">
        <v>3562</v>
      </c>
      <c r="F205" s="34">
        <v>0</v>
      </c>
      <c r="G205" s="59">
        <f t="shared" si="11"/>
        <v>1236</v>
      </c>
      <c r="H205" s="34">
        <v>871</v>
      </c>
      <c r="I205" s="34">
        <v>365</v>
      </c>
      <c r="J205" s="58">
        <f t="shared" si="9"/>
        <v>0</v>
      </c>
      <c r="K205" s="57">
        <v>5.5444444444444514</v>
      </c>
      <c r="L205" s="58">
        <f t="shared" si="10"/>
        <v>222.92585170340652</v>
      </c>
    </row>
    <row r="206" spans="1:12">
      <c r="A206" s="23">
        <v>2012</v>
      </c>
      <c r="B206" s="23" t="s">
        <v>2367</v>
      </c>
      <c r="C206" s="22" t="s">
        <v>1886</v>
      </c>
      <c r="D206" s="13" t="s">
        <v>156</v>
      </c>
      <c r="E206" s="34" t="s">
        <v>3562</v>
      </c>
      <c r="F206" s="34">
        <v>0</v>
      </c>
      <c r="G206" s="59">
        <f t="shared" si="11"/>
        <v>803</v>
      </c>
      <c r="H206" s="34">
        <v>664</v>
      </c>
      <c r="I206" s="34">
        <v>139</v>
      </c>
      <c r="J206" s="58">
        <f t="shared" si="9"/>
        <v>0</v>
      </c>
      <c r="K206" s="57">
        <v>0</v>
      </c>
      <c r="L206" s="58">
        <f t="shared" si="10"/>
        <v>0</v>
      </c>
    </row>
    <row r="207" spans="1:12">
      <c r="A207" s="23">
        <v>2012</v>
      </c>
      <c r="B207" s="23" t="s">
        <v>2367</v>
      </c>
      <c r="C207" s="22" t="s">
        <v>1886</v>
      </c>
      <c r="D207" s="13" t="s">
        <v>164</v>
      </c>
      <c r="E207" s="34" t="s">
        <v>3562</v>
      </c>
      <c r="F207" s="34">
        <v>0</v>
      </c>
      <c r="G207" s="59">
        <f t="shared" si="11"/>
        <v>821</v>
      </c>
      <c r="H207" s="34">
        <v>748</v>
      </c>
      <c r="I207" s="34">
        <v>73</v>
      </c>
      <c r="J207" s="58">
        <f t="shared" si="9"/>
        <v>0</v>
      </c>
      <c r="K207" s="57">
        <v>43.600000000000009</v>
      </c>
      <c r="L207" s="58">
        <f t="shared" si="10"/>
        <v>18.830275229357795</v>
      </c>
    </row>
    <row r="208" spans="1:12">
      <c r="A208" s="23">
        <v>2012</v>
      </c>
      <c r="B208" s="23" t="s">
        <v>2367</v>
      </c>
      <c r="C208" s="22" t="s">
        <v>1886</v>
      </c>
      <c r="D208" s="13" t="s">
        <v>167</v>
      </c>
      <c r="E208" s="34" t="s">
        <v>3562</v>
      </c>
      <c r="F208" s="34">
        <v>0</v>
      </c>
      <c r="G208" s="59">
        <f t="shared" si="11"/>
        <v>303</v>
      </c>
      <c r="H208" s="34">
        <v>235</v>
      </c>
      <c r="I208" s="34">
        <v>68</v>
      </c>
      <c r="J208" s="58">
        <f t="shared" si="9"/>
        <v>0</v>
      </c>
      <c r="K208" s="57">
        <v>3.2000000000000028</v>
      </c>
      <c r="L208" s="58">
        <f t="shared" si="10"/>
        <v>94.687499999999915</v>
      </c>
    </row>
    <row r="209" spans="1:12">
      <c r="A209" s="23">
        <v>2012</v>
      </c>
      <c r="B209" s="23" t="s">
        <v>2367</v>
      </c>
      <c r="C209" s="22" t="s">
        <v>1886</v>
      </c>
      <c r="D209" s="13" t="s">
        <v>171</v>
      </c>
      <c r="E209" s="34" t="s">
        <v>3562</v>
      </c>
      <c r="F209" s="34"/>
      <c r="G209" s="59">
        <f t="shared" si="11"/>
        <v>30</v>
      </c>
      <c r="H209" s="34"/>
      <c r="I209" s="34">
        <v>30</v>
      </c>
      <c r="J209" s="58">
        <f t="shared" si="9"/>
        <v>0</v>
      </c>
      <c r="K209" s="57"/>
      <c r="L209" s="58">
        <f t="shared" si="10"/>
        <v>0</v>
      </c>
    </row>
    <row r="210" spans="1:12">
      <c r="A210" s="23">
        <v>2012</v>
      </c>
      <c r="B210" s="23" t="s">
        <v>2367</v>
      </c>
      <c r="C210" s="22" t="s">
        <v>1886</v>
      </c>
      <c r="D210" s="13" t="s">
        <v>5</v>
      </c>
      <c r="E210" s="34" t="s">
        <v>3561</v>
      </c>
      <c r="F210" s="34">
        <v>70</v>
      </c>
      <c r="G210" s="59">
        <f t="shared" si="11"/>
        <v>2171</v>
      </c>
      <c r="H210" s="34">
        <v>2088</v>
      </c>
      <c r="I210" s="34">
        <v>83</v>
      </c>
      <c r="J210" s="58">
        <f t="shared" si="9"/>
        <v>31.014285714285716</v>
      </c>
      <c r="K210" s="57">
        <v>60.1</v>
      </c>
      <c r="L210" s="58">
        <f t="shared" si="10"/>
        <v>36.123128119800334</v>
      </c>
    </row>
    <row r="211" spans="1:12">
      <c r="A211" s="23">
        <v>2012</v>
      </c>
      <c r="B211" s="23" t="s">
        <v>2367</v>
      </c>
      <c r="C211" s="22" t="s">
        <v>1886</v>
      </c>
      <c r="D211" s="13" t="s">
        <v>10</v>
      </c>
      <c r="E211" s="34" t="s">
        <v>3561</v>
      </c>
      <c r="F211" s="34">
        <v>62</v>
      </c>
      <c r="G211" s="59">
        <f t="shared" si="11"/>
        <v>1059</v>
      </c>
      <c r="H211" s="34">
        <v>1046</v>
      </c>
      <c r="I211" s="34">
        <v>13</v>
      </c>
      <c r="J211" s="58">
        <f t="shared" si="9"/>
        <v>17.080645161290324</v>
      </c>
      <c r="K211" s="57">
        <v>50.3</v>
      </c>
      <c r="L211" s="58">
        <f t="shared" si="10"/>
        <v>21.053677932405567</v>
      </c>
    </row>
    <row r="212" spans="1:12">
      <c r="A212" s="23">
        <v>2012</v>
      </c>
      <c r="B212" s="23" t="s">
        <v>2367</v>
      </c>
      <c r="C212" s="22" t="s">
        <v>1886</v>
      </c>
      <c r="D212" s="13" t="s">
        <v>14</v>
      </c>
      <c r="E212" s="34" t="s">
        <v>3561</v>
      </c>
      <c r="F212" s="34">
        <v>164</v>
      </c>
      <c r="G212" s="59">
        <f t="shared" si="11"/>
        <v>1350</v>
      </c>
      <c r="H212" s="34">
        <v>1188</v>
      </c>
      <c r="I212" s="34">
        <v>162</v>
      </c>
      <c r="J212" s="58">
        <f t="shared" si="9"/>
        <v>8.2317073170731714</v>
      </c>
      <c r="K212" s="57">
        <v>160.1</v>
      </c>
      <c r="L212" s="58">
        <f t="shared" si="10"/>
        <v>8.4322298563397879</v>
      </c>
    </row>
    <row r="213" spans="1:12">
      <c r="A213" s="23">
        <v>2012</v>
      </c>
      <c r="B213" s="23" t="s">
        <v>2367</v>
      </c>
      <c r="C213" s="22" t="s">
        <v>1886</v>
      </c>
      <c r="D213" s="13" t="s">
        <v>23</v>
      </c>
      <c r="E213" s="34" t="s">
        <v>3561</v>
      </c>
      <c r="F213" s="34">
        <v>65</v>
      </c>
      <c r="G213" s="59">
        <f t="shared" si="11"/>
        <v>3612</v>
      </c>
      <c r="H213" s="34">
        <v>2995</v>
      </c>
      <c r="I213" s="34">
        <v>617</v>
      </c>
      <c r="J213" s="58">
        <f t="shared" si="9"/>
        <v>55.569230769230771</v>
      </c>
      <c r="K213" s="57">
        <v>64</v>
      </c>
      <c r="L213" s="58">
        <f t="shared" si="10"/>
        <v>56.4375</v>
      </c>
    </row>
    <row r="214" spans="1:12">
      <c r="A214" s="23">
        <v>2012</v>
      </c>
      <c r="B214" s="23" t="s">
        <v>2367</v>
      </c>
      <c r="C214" s="22" t="s">
        <v>1886</v>
      </c>
      <c r="D214" s="13" t="s">
        <v>41</v>
      </c>
      <c r="E214" s="34" t="s">
        <v>3561</v>
      </c>
      <c r="F214" s="34">
        <v>53</v>
      </c>
      <c r="G214" s="59">
        <f t="shared" si="11"/>
        <v>1348</v>
      </c>
      <c r="H214" s="34">
        <v>923</v>
      </c>
      <c r="I214" s="34">
        <v>425</v>
      </c>
      <c r="J214" s="58">
        <f t="shared" si="9"/>
        <v>25.433962264150942</v>
      </c>
      <c r="K214" s="57">
        <v>35.799999999999997</v>
      </c>
      <c r="L214" s="58">
        <f t="shared" si="10"/>
        <v>37.653631284916202</v>
      </c>
    </row>
    <row r="215" spans="1:12">
      <c r="A215" s="23">
        <v>2012</v>
      </c>
      <c r="B215" s="23" t="s">
        <v>2367</v>
      </c>
      <c r="C215" s="22" t="s">
        <v>1886</v>
      </c>
      <c r="D215" s="13" t="s">
        <v>60</v>
      </c>
      <c r="E215" s="34" t="s">
        <v>3561</v>
      </c>
      <c r="F215" s="34">
        <v>26</v>
      </c>
      <c r="G215" s="59">
        <f t="shared" si="11"/>
        <v>908</v>
      </c>
      <c r="H215" s="34">
        <v>636</v>
      </c>
      <c r="I215" s="34">
        <v>272</v>
      </c>
      <c r="J215" s="58">
        <f t="shared" si="9"/>
        <v>34.92307692307692</v>
      </c>
      <c r="K215" s="57">
        <v>26</v>
      </c>
      <c r="L215" s="58">
        <f t="shared" si="10"/>
        <v>34.92307692307692</v>
      </c>
    </row>
    <row r="216" spans="1:12">
      <c r="A216" s="23">
        <v>2012</v>
      </c>
      <c r="B216" s="23" t="s">
        <v>2367</v>
      </c>
      <c r="C216" s="22" t="s">
        <v>1886</v>
      </c>
      <c r="D216" s="13" t="s">
        <v>70</v>
      </c>
      <c r="E216" s="34" t="s">
        <v>3561</v>
      </c>
      <c r="F216" s="34">
        <v>48</v>
      </c>
      <c r="G216" s="59">
        <f t="shared" si="11"/>
        <v>735</v>
      </c>
      <c r="H216" s="34">
        <v>550</v>
      </c>
      <c r="I216" s="34">
        <v>185</v>
      </c>
      <c r="J216" s="58">
        <f t="shared" si="9"/>
        <v>15.3125</v>
      </c>
      <c r="K216" s="57">
        <v>45.5</v>
      </c>
      <c r="L216" s="58">
        <f t="shared" si="10"/>
        <v>16.153846153846153</v>
      </c>
    </row>
    <row r="217" spans="1:12">
      <c r="A217" s="23">
        <v>2012</v>
      </c>
      <c r="B217" s="23" t="s">
        <v>2367</v>
      </c>
      <c r="C217" s="22" t="s">
        <v>1886</v>
      </c>
      <c r="D217" s="13" t="s">
        <v>76</v>
      </c>
      <c r="E217" s="34" t="s">
        <v>3561</v>
      </c>
      <c r="F217" s="34">
        <v>62</v>
      </c>
      <c r="G217" s="59">
        <f t="shared" si="11"/>
        <v>2202</v>
      </c>
      <c r="H217" s="34">
        <v>2101</v>
      </c>
      <c r="I217" s="34">
        <v>101</v>
      </c>
      <c r="J217" s="58">
        <f t="shared" si="9"/>
        <v>35.516129032258064</v>
      </c>
      <c r="K217" s="57">
        <v>60.25</v>
      </c>
      <c r="L217" s="58">
        <f t="shared" si="10"/>
        <v>36.54771784232365</v>
      </c>
    </row>
    <row r="218" spans="1:12">
      <c r="A218" s="23">
        <v>2012</v>
      </c>
      <c r="B218" s="23" t="s">
        <v>2367</v>
      </c>
      <c r="C218" s="22" t="s">
        <v>1886</v>
      </c>
      <c r="D218" s="13" t="s">
        <v>83</v>
      </c>
      <c r="E218" s="34" t="s">
        <v>3561</v>
      </c>
      <c r="F218" s="34"/>
      <c r="G218" s="59">
        <f t="shared" si="11"/>
        <v>33</v>
      </c>
      <c r="H218" s="34"/>
      <c r="I218" s="34">
        <v>33</v>
      </c>
      <c r="J218" s="58">
        <f t="shared" si="9"/>
        <v>0</v>
      </c>
      <c r="K218" s="57"/>
      <c r="L218" s="58">
        <f t="shared" si="10"/>
        <v>0</v>
      </c>
    </row>
    <row r="219" spans="1:12">
      <c r="A219" s="23">
        <v>2012</v>
      </c>
      <c r="B219" s="23" t="s">
        <v>2367</v>
      </c>
      <c r="C219" s="22" t="s">
        <v>1886</v>
      </c>
      <c r="D219" s="13" t="s">
        <v>86</v>
      </c>
      <c r="E219" s="34" t="s">
        <v>3561</v>
      </c>
      <c r="F219" s="34">
        <v>40</v>
      </c>
      <c r="G219" s="59">
        <f t="shared" si="11"/>
        <v>367</v>
      </c>
      <c r="H219" s="34">
        <v>200</v>
      </c>
      <c r="I219" s="34">
        <v>167</v>
      </c>
      <c r="J219" s="58">
        <f t="shared" si="9"/>
        <v>9.1750000000000007</v>
      </c>
      <c r="K219" s="57">
        <v>34.5</v>
      </c>
      <c r="L219" s="58">
        <f t="shared" si="10"/>
        <v>10.637681159420289</v>
      </c>
    </row>
    <row r="220" spans="1:12">
      <c r="A220" s="23">
        <v>2012</v>
      </c>
      <c r="B220" s="23" t="s">
        <v>2367</v>
      </c>
      <c r="C220" s="22" t="s">
        <v>1886</v>
      </c>
      <c r="D220" s="13" t="s">
        <v>89</v>
      </c>
      <c r="E220" s="34" t="s">
        <v>3561</v>
      </c>
      <c r="F220" s="34">
        <v>31</v>
      </c>
      <c r="G220" s="59">
        <f t="shared" si="11"/>
        <v>540</v>
      </c>
      <c r="H220" s="34">
        <v>443</v>
      </c>
      <c r="I220" s="34">
        <v>97</v>
      </c>
      <c r="J220" s="58">
        <f t="shared" si="9"/>
        <v>17.419354838709676</v>
      </c>
      <c r="K220" s="57">
        <v>25.5</v>
      </c>
      <c r="L220" s="58">
        <f t="shared" si="10"/>
        <v>21.176470588235293</v>
      </c>
    </row>
    <row r="221" spans="1:12">
      <c r="A221" s="23">
        <v>2012</v>
      </c>
      <c r="B221" s="23" t="s">
        <v>2367</v>
      </c>
      <c r="C221" s="22" t="s">
        <v>1886</v>
      </c>
      <c r="D221" s="13" t="s">
        <v>94</v>
      </c>
      <c r="E221" s="34" t="s">
        <v>3561</v>
      </c>
      <c r="F221" s="34">
        <v>30</v>
      </c>
      <c r="G221" s="59">
        <f t="shared" si="11"/>
        <v>518</v>
      </c>
      <c r="H221" s="34">
        <v>249</v>
      </c>
      <c r="I221" s="34">
        <v>269</v>
      </c>
      <c r="J221" s="58">
        <f t="shared" si="9"/>
        <v>17.266666666666666</v>
      </c>
      <c r="K221" s="57">
        <v>29.5</v>
      </c>
      <c r="L221" s="58">
        <f t="shared" si="10"/>
        <v>17.559322033898304</v>
      </c>
    </row>
    <row r="222" spans="1:12">
      <c r="A222" s="23">
        <v>2012</v>
      </c>
      <c r="B222" s="23" t="s">
        <v>2367</v>
      </c>
      <c r="C222" s="22" t="s">
        <v>1886</v>
      </c>
      <c r="D222" s="13" t="s">
        <v>100</v>
      </c>
      <c r="E222" s="34" t="s">
        <v>3561</v>
      </c>
      <c r="F222" s="34">
        <v>23</v>
      </c>
      <c r="G222" s="59">
        <f t="shared" si="11"/>
        <v>181</v>
      </c>
      <c r="H222" s="34">
        <v>133</v>
      </c>
      <c r="I222" s="34">
        <v>48</v>
      </c>
      <c r="J222" s="58">
        <f t="shared" si="9"/>
        <v>7.8695652173913047</v>
      </c>
      <c r="K222" s="57">
        <v>22.5</v>
      </c>
      <c r="L222" s="58">
        <f t="shared" si="10"/>
        <v>8.0444444444444443</v>
      </c>
    </row>
    <row r="223" spans="1:12">
      <c r="A223" s="23">
        <v>2012</v>
      </c>
      <c r="B223" s="23" t="s">
        <v>2367</v>
      </c>
      <c r="C223" s="22" t="s">
        <v>1886</v>
      </c>
      <c r="D223" s="13" t="s">
        <v>104</v>
      </c>
      <c r="E223" s="34" t="s">
        <v>3561</v>
      </c>
      <c r="F223" s="34">
        <v>92</v>
      </c>
      <c r="G223" s="59">
        <f t="shared" si="11"/>
        <v>3259</v>
      </c>
      <c r="H223" s="34">
        <v>2673</v>
      </c>
      <c r="I223" s="34">
        <v>586</v>
      </c>
      <c r="J223" s="58">
        <f t="shared" si="9"/>
        <v>35.423913043478258</v>
      </c>
      <c r="K223" s="57">
        <v>91.5</v>
      </c>
      <c r="L223" s="58">
        <f t="shared" si="10"/>
        <v>35.617486338797811</v>
      </c>
    </row>
    <row r="224" spans="1:12">
      <c r="A224" s="23">
        <v>2012</v>
      </c>
      <c r="B224" s="23" t="s">
        <v>2367</v>
      </c>
      <c r="C224" s="22" t="s">
        <v>1886</v>
      </c>
      <c r="D224" s="13" t="s">
        <v>120</v>
      </c>
      <c r="E224" s="34" t="s">
        <v>3561</v>
      </c>
      <c r="F224" s="34">
        <v>219</v>
      </c>
      <c r="G224" s="59">
        <f t="shared" si="11"/>
        <v>1236</v>
      </c>
      <c r="H224" s="34">
        <v>871</v>
      </c>
      <c r="I224" s="34">
        <v>365</v>
      </c>
      <c r="J224" s="58">
        <f t="shared" si="9"/>
        <v>5.6438356164383565</v>
      </c>
      <c r="K224" s="57">
        <v>131.5</v>
      </c>
      <c r="L224" s="58">
        <f t="shared" si="10"/>
        <v>9.3992395437262353</v>
      </c>
    </row>
    <row r="225" spans="1:12">
      <c r="A225" s="23">
        <v>2012</v>
      </c>
      <c r="B225" s="23" t="s">
        <v>2367</v>
      </c>
      <c r="C225" s="22" t="s">
        <v>1886</v>
      </c>
      <c r="D225" s="13" t="s">
        <v>156</v>
      </c>
      <c r="E225" s="34" t="s">
        <v>3561</v>
      </c>
      <c r="F225" s="34">
        <v>188</v>
      </c>
      <c r="G225" s="59">
        <f t="shared" si="11"/>
        <v>803</v>
      </c>
      <c r="H225" s="34">
        <v>664</v>
      </c>
      <c r="I225" s="34">
        <v>139</v>
      </c>
      <c r="J225" s="58">
        <f t="shared" si="9"/>
        <v>4.2712765957446805</v>
      </c>
      <c r="K225" s="57">
        <v>80</v>
      </c>
      <c r="L225" s="58">
        <f t="shared" si="10"/>
        <v>10.0375</v>
      </c>
    </row>
    <row r="226" spans="1:12">
      <c r="A226" s="23">
        <v>2012</v>
      </c>
      <c r="B226" s="23" t="s">
        <v>2367</v>
      </c>
      <c r="C226" s="22" t="s">
        <v>1886</v>
      </c>
      <c r="D226" s="13" t="s">
        <v>164</v>
      </c>
      <c r="E226" s="34" t="s">
        <v>3561</v>
      </c>
      <c r="F226" s="34">
        <v>49</v>
      </c>
      <c r="G226" s="59">
        <f t="shared" si="11"/>
        <v>821</v>
      </c>
      <c r="H226" s="34">
        <v>748</v>
      </c>
      <c r="I226" s="34">
        <v>73</v>
      </c>
      <c r="J226" s="58">
        <f t="shared" si="9"/>
        <v>16.755102040816325</v>
      </c>
      <c r="K226" s="57">
        <v>39.299999999999997</v>
      </c>
      <c r="L226" s="58">
        <f t="shared" si="10"/>
        <v>20.890585241730282</v>
      </c>
    </row>
    <row r="227" spans="1:12">
      <c r="A227" s="23">
        <v>2012</v>
      </c>
      <c r="B227" s="23" t="s">
        <v>2367</v>
      </c>
      <c r="C227" s="22" t="s">
        <v>1886</v>
      </c>
      <c r="D227" s="13" t="s">
        <v>167</v>
      </c>
      <c r="E227" s="34" t="s">
        <v>3561</v>
      </c>
      <c r="F227" s="34">
        <v>63</v>
      </c>
      <c r="G227" s="59">
        <f t="shared" si="11"/>
        <v>303</v>
      </c>
      <c r="H227" s="34">
        <v>235</v>
      </c>
      <c r="I227" s="34">
        <v>68</v>
      </c>
      <c r="J227" s="58">
        <f t="shared" si="9"/>
        <v>4.8095238095238093</v>
      </c>
      <c r="K227" s="57">
        <v>58</v>
      </c>
      <c r="L227" s="58">
        <f t="shared" si="10"/>
        <v>5.2241379310344831</v>
      </c>
    </row>
    <row r="228" spans="1:12">
      <c r="A228" s="23">
        <v>2012</v>
      </c>
      <c r="B228" s="23" t="s">
        <v>2367</v>
      </c>
      <c r="C228" s="22" t="s">
        <v>1886</v>
      </c>
      <c r="D228" s="13" t="s">
        <v>171</v>
      </c>
      <c r="E228" s="34" t="s">
        <v>3561</v>
      </c>
      <c r="F228" s="34"/>
      <c r="G228" s="59">
        <f t="shared" si="11"/>
        <v>30</v>
      </c>
      <c r="H228" s="34"/>
      <c r="I228" s="34">
        <v>30</v>
      </c>
      <c r="J228" s="58">
        <f t="shared" si="9"/>
        <v>0</v>
      </c>
      <c r="K228" s="57"/>
      <c r="L228" s="58">
        <f t="shared" si="10"/>
        <v>0</v>
      </c>
    </row>
    <row r="229" spans="1:12">
      <c r="A229" s="23">
        <v>2012</v>
      </c>
      <c r="B229" s="23" t="s">
        <v>2367</v>
      </c>
      <c r="C229" s="22" t="s">
        <v>514</v>
      </c>
      <c r="D229" s="13" t="s">
        <v>184</v>
      </c>
      <c r="E229" s="34" t="s">
        <v>3562</v>
      </c>
      <c r="F229" s="34">
        <v>27</v>
      </c>
      <c r="G229" s="59">
        <f t="shared" si="11"/>
        <v>371</v>
      </c>
      <c r="H229" s="34">
        <v>371</v>
      </c>
      <c r="I229" s="34">
        <v>0</v>
      </c>
      <c r="J229" s="58">
        <f t="shared" si="9"/>
        <v>13.74074074074074</v>
      </c>
      <c r="K229" s="57">
        <v>6.0110000000000001</v>
      </c>
      <c r="L229" s="58">
        <f t="shared" si="10"/>
        <v>61.720179670603891</v>
      </c>
    </row>
    <row r="230" spans="1:12">
      <c r="A230" s="23">
        <v>2012</v>
      </c>
      <c r="B230" s="23" t="s">
        <v>2367</v>
      </c>
      <c r="C230" s="22" t="s">
        <v>514</v>
      </c>
      <c r="D230" s="13" t="s">
        <v>23</v>
      </c>
      <c r="E230" s="34" t="s">
        <v>3562</v>
      </c>
      <c r="F230" s="34">
        <v>88</v>
      </c>
      <c r="G230" s="59">
        <f t="shared" si="11"/>
        <v>1820</v>
      </c>
      <c r="H230" s="34">
        <v>1820</v>
      </c>
      <c r="I230" s="34">
        <v>0</v>
      </c>
      <c r="J230" s="58">
        <f t="shared" si="9"/>
        <v>20.681818181818183</v>
      </c>
      <c r="K230" s="57">
        <v>25.15</v>
      </c>
      <c r="L230" s="58">
        <f t="shared" si="10"/>
        <v>72.365805168986086</v>
      </c>
    </row>
    <row r="231" spans="1:12">
      <c r="A231" s="23">
        <v>2012</v>
      </c>
      <c r="B231" s="23" t="s">
        <v>2367</v>
      </c>
      <c r="C231" s="22" t="s">
        <v>514</v>
      </c>
      <c r="D231" s="13" t="s">
        <v>185</v>
      </c>
      <c r="E231" s="34" t="s">
        <v>3562</v>
      </c>
      <c r="F231" s="34">
        <v>207</v>
      </c>
      <c r="G231" s="59">
        <f t="shared" si="11"/>
        <v>1967</v>
      </c>
      <c r="H231" s="34">
        <v>1967</v>
      </c>
      <c r="I231" s="34">
        <v>0</v>
      </c>
      <c r="J231" s="58">
        <f t="shared" si="9"/>
        <v>9.5024154589371985</v>
      </c>
      <c r="K231" s="57">
        <v>76.25</v>
      </c>
      <c r="L231" s="58">
        <f t="shared" si="10"/>
        <v>25.796721311475409</v>
      </c>
    </row>
    <row r="232" spans="1:12">
      <c r="A232" s="23">
        <v>2012</v>
      </c>
      <c r="B232" s="23" t="s">
        <v>2367</v>
      </c>
      <c r="C232" s="22" t="s">
        <v>514</v>
      </c>
      <c r="D232" s="13" t="s">
        <v>104</v>
      </c>
      <c r="E232" s="34" t="s">
        <v>3562</v>
      </c>
      <c r="F232" s="34">
        <v>101</v>
      </c>
      <c r="G232" s="59">
        <f t="shared" si="11"/>
        <v>1570</v>
      </c>
      <c r="H232" s="34">
        <v>1570</v>
      </c>
      <c r="I232" s="34">
        <v>0</v>
      </c>
      <c r="J232" s="58">
        <f t="shared" si="9"/>
        <v>15.544554455445544</v>
      </c>
      <c r="K232" s="57">
        <v>35.319000000000003</v>
      </c>
      <c r="L232" s="58">
        <f t="shared" si="10"/>
        <v>44.451994677085985</v>
      </c>
    </row>
    <row r="233" spans="1:12">
      <c r="A233" s="23">
        <v>2012</v>
      </c>
      <c r="B233" s="23" t="s">
        <v>2367</v>
      </c>
      <c r="C233" s="22" t="s">
        <v>514</v>
      </c>
      <c r="D233" s="13" t="s">
        <v>184</v>
      </c>
      <c r="E233" s="34" t="s">
        <v>3561</v>
      </c>
      <c r="F233" s="34">
        <v>28</v>
      </c>
      <c r="G233" s="59">
        <f t="shared" si="11"/>
        <v>371</v>
      </c>
      <c r="H233" s="34">
        <v>371</v>
      </c>
      <c r="I233" s="34">
        <v>0</v>
      </c>
      <c r="J233" s="58">
        <f t="shared" si="9"/>
        <v>13.25</v>
      </c>
      <c r="K233" s="57">
        <v>22</v>
      </c>
      <c r="L233" s="58">
        <f t="shared" si="10"/>
        <v>16.863636363636363</v>
      </c>
    </row>
    <row r="234" spans="1:12">
      <c r="A234" s="23">
        <v>2012</v>
      </c>
      <c r="B234" s="23" t="s">
        <v>2367</v>
      </c>
      <c r="C234" s="22" t="s">
        <v>514</v>
      </c>
      <c r="D234" s="13" t="s">
        <v>23</v>
      </c>
      <c r="E234" s="34" t="s">
        <v>3561</v>
      </c>
      <c r="F234" s="34">
        <v>67</v>
      </c>
      <c r="G234" s="59">
        <f t="shared" si="11"/>
        <v>1820</v>
      </c>
      <c r="H234" s="34">
        <v>1820</v>
      </c>
      <c r="I234" s="34">
        <v>0</v>
      </c>
      <c r="J234" s="58">
        <f t="shared" si="9"/>
        <v>27.164179104477611</v>
      </c>
      <c r="K234" s="57">
        <v>67</v>
      </c>
      <c r="L234" s="58">
        <f t="shared" si="10"/>
        <v>27.164179104477611</v>
      </c>
    </row>
    <row r="235" spans="1:12">
      <c r="A235" s="23">
        <v>2012</v>
      </c>
      <c r="B235" s="23" t="s">
        <v>2367</v>
      </c>
      <c r="C235" s="22" t="s">
        <v>514</v>
      </c>
      <c r="D235" s="13" t="s">
        <v>185</v>
      </c>
      <c r="E235" s="34" t="s">
        <v>3561</v>
      </c>
      <c r="F235" s="34">
        <v>131</v>
      </c>
      <c r="G235" s="59">
        <f t="shared" si="11"/>
        <v>1967</v>
      </c>
      <c r="H235" s="34">
        <v>1967</v>
      </c>
      <c r="I235" s="34">
        <v>0</v>
      </c>
      <c r="J235" s="58">
        <f t="shared" si="9"/>
        <v>15.01526717557252</v>
      </c>
      <c r="K235" s="57">
        <v>121</v>
      </c>
      <c r="L235" s="58">
        <f t="shared" si="10"/>
        <v>16.256198347107439</v>
      </c>
    </row>
    <row r="236" spans="1:12">
      <c r="A236" s="23">
        <v>2012</v>
      </c>
      <c r="B236" s="23" t="s">
        <v>2367</v>
      </c>
      <c r="C236" s="22" t="s">
        <v>514</v>
      </c>
      <c r="D236" s="13" t="s">
        <v>104</v>
      </c>
      <c r="E236" s="34" t="s">
        <v>3561</v>
      </c>
      <c r="F236" s="34">
        <v>85</v>
      </c>
      <c r="G236" s="59">
        <f t="shared" si="11"/>
        <v>1570</v>
      </c>
      <c r="H236" s="34">
        <v>1570</v>
      </c>
      <c r="I236" s="34">
        <v>0</v>
      </c>
      <c r="J236" s="58">
        <f t="shared" si="9"/>
        <v>18.470588235294116</v>
      </c>
      <c r="K236" s="57">
        <v>85</v>
      </c>
      <c r="L236" s="58">
        <f t="shared" si="10"/>
        <v>18.470588235294116</v>
      </c>
    </row>
    <row r="237" spans="1:12">
      <c r="A237" s="23">
        <v>2013</v>
      </c>
      <c r="B237" s="23" t="s">
        <v>2367</v>
      </c>
      <c r="C237" s="22" t="s">
        <v>1886</v>
      </c>
      <c r="D237" s="13" t="s">
        <v>5</v>
      </c>
      <c r="E237" s="34" t="s">
        <v>3562</v>
      </c>
      <c r="F237" s="34">
        <v>250</v>
      </c>
      <c r="G237" s="59">
        <f t="shared" si="11"/>
        <v>2156</v>
      </c>
      <c r="H237" s="34">
        <v>2088</v>
      </c>
      <c r="I237" s="34">
        <v>68</v>
      </c>
      <c r="J237" s="58">
        <f t="shared" si="9"/>
        <v>8.6240000000000006</v>
      </c>
      <c r="K237" s="57">
        <v>115.58150000000005</v>
      </c>
      <c r="L237" s="58">
        <f t="shared" si="10"/>
        <v>18.653504237269797</v>
      </c>
    </row>
    <row r="238" spans="1:12">
      <c r="A238" s="23">
        <v>2013</v>
      </c>
      <c r="B238" s="23" t="s">
        <v>2367</v>
      </c>
      <c r="C238" s="22" t="s">
        <v>1886</v>
      </c>
      <c r="D238" s="13" t="s">
        <v>10</v>
      </c>
      <c r="E238" s="34" t="s">
        <v>3562</v>
      </c>
      <c r="F238" s="34">
        <v>200</v>
      </c>
      <c r="G238" s="59">
        <f t="shared" si="11"/>
        <v>1086</v>
      </c>
      <c r="H238" s="34">
        <v>1046</v>
      </c>
      <c r="I238" s="34">
        <v>40</v>
      </c>
      <c r="J238" s="58">
        <f t="shared" si="9"/>
        <v>5.43</v>
      </c>
      <c r="K238" s="57">
        <v>72.300000000000082</v>
      </c>
      <c r="L238" s="58">
        <f t="shared" si="10"/>
        <v>15.020746887966787</v>
      </c>
    </row>
    <row r="239" spans="1:12">
      <c r="A239" s="23">
        <v>2013</v>
      </c>
      <c r="B239" s="23" t="s">
        <v>2367</v>
      </c>
      <c r="C239" s="22" t="s">
        <v>1886</v>
      </c>
      <c r="D239" s="13" t="s">
        <v>14</v>
      </c>
      <c r="E239" s="34" t="s">
        <v>3562</v>
      </c>
      <c r="F239" s="34">
        <v>79</v>
      </c>
      <c r="G239" s="59">
        <f t="shared" si="11"/>
        <v>1315</v>
      </c>
      <c r="H239" s="34">
        <v>1188</v>
      </c>
      <c r="I239" s="34">
        <v>127</v>
      </c>
      <c r="J239" s="58">
        <f t="shared" si="9"/>
        <v>16.645569620253166</v>
      </c>
      <c r="K239" s="57">
        <v>36.521999999999984</v>
      </c>
      <c r="L239" s="58">
        <f t="shared" si="10"/>
        <v>36.005695197415271</v>
      </c>
    </row>
    <row r="240" spans="1:12">
      <c r="A240" s="23">
        <v>2013</v>
      </c>
      <c r="B240" s="23" t="s">
        <v>2367</v>
      </c>
      <c r="C240" s="22" t="s">
        <v>1886</v>
      </c>
      <c r="D240" s="13" t="s">
        <v>23</v>
      </c>
      <c r="E240" s="34" t="s">
        <v>3562</v>
      </c>
      <c r="F240" s="34">
        <v>306</v>
      </c>
      <c r="G240" s="59">
        <f t="shared" si="11"/>
        <v>3867</v>
      </c>
      <c r="H240" s="34">
        <v>2995</v>
      </c>
      <c r="I240" s="34">
        <v>872</v>
      </c>
      <c r="J240" s="58">
        <f t="shared" si="9"/>
        <v>12.637254901960784</v>
      </c>
      <c r="K240" s="57">
        <v>72.639999999999986</v>
      </c>
      <c r="L240" s="58">
        <f t="shared" si="10"/>
        <v>53.235132158590318</v>
      </c>
    </row>
    <row r="241" spans="1:12">
      <c r="A241" s="23">
        <v>2013</v>
      </c>
      <c r="B241" s="23" t="s">
        <v>2367</v>
      </c>
      <c r="C241" s="22" t="s">
        <v>1886</v>
      </c>
      <c r="D241" s="13" t="s">
        <v>41</v>
      </c>
      <c r="E241" s="34" t="s">
        <v>3562</v>
      </c>
      <c r="F241" s="34">
        <v>220</v>
      </c>
      <c r="G241" s="59">
        <f t="shared" si="11"/>
        <v>1342</v>
      </c>
      <c r="H241" s="34">
        <v>923</v>
      </c>
      <c r="I241" s="34">
        <v>419</v>
      </c>
      <c r="J241" s="58">
        <f t="shared" si="9"/>
        <v>6.1</v>
      </c>
      <c r="K241" s="57">
        <v>33.154999999999987</v>
      </c>
      <c r="L241" s="58">
        <f t="shared" si="10"/>
        <v>40.476549540039223</v>
      </c>
    </row>
    <row r="242" spans="1:12">
      <c r="A242" s="23">
        <v>2013</v>
      </c>
      <c r="B242" s="23" t="s">
        <v>2367</v>
      </c>
      <c r="C242" s="22" t="s">
        <v>1886</v>
      </c>
      <c r="D242" s="13" t="s">
        <v>60</v>
      </c>
      <c r="E242" s="34" t="s">
        <v>3562</v>
      </c>
      <c r="F242" s="34">
        <v>83</v>
      </c>
      <c r="G242" s="59">
        <f t="shared" si="11"/>
        <v>934</v>
      </c>
      <c r="H242" s="34">
        <v>636</v>
      </c>
      <c r="I242" s="34">
        <v>298</v>
      </c>
      <c r="J242" s="58">
        <f t="shared" si="9"/>
        <v>11.253012048192771</v>
      </c>
      <c r="K242" s="57">
        <v>18.8995</v>
      </c>
      <c r="L242" s="58">
        <f t="shared" si="10"/>
        <v>49.419296806793831</v>
      </c>
    </row>
    <row r="243" spans="1:12">
      <c r="A243" s="23">
        <v>2013</v>
      </c>
      <c r="B243" s="23" t="s">
        <v>2367</v>
      </c>
      <c r="C243" s="22" t="s">
        <v>1886</v>
      </c>
      <c r="D243" s="13" t="s">
        <v>70</v>
      </c>
      <c r="E243" s="34" t="s">
        <v>3562</v>
      </c>
      <c r="F243" s="34">
        <v>57</v>
      </c>
      <c r="G243" s="59">
        <f t="shared" si="11"/>
        <v>743</v>
      </c>
      <c r="H243" s="34">
        <v>550</v>
      </c>
      <c r="I243" s="34">
        <v>193</v>
      </c>
      <c r="J243" s="58">
        <f t="shared" si="9"/>
        <v>13.035087719298245</v>
      </c>
      <c r="K243" s="57">
        <v>15.516499999999999</v>
      </c>
      <c r="L243" s="58">
        <f t="shared" si="10"/>
        <v>47.884510037701801</v>
      </c>
    </row>
    <row r="244" spans="1:12">
      <c r="A244" s="23">
        <v>2013</v>
      </c>
      <c r="B244" s="23" t="s">
        <v>2367</v>
      </c>
      <c r="C244" s="22" t="s">
        <v>1886</v>
      </c>
      <c r="D244" s="13" t="s">
        <v>76</v>
      </c>
      <c r="E244" s="34" t="s">
        <v>3562</v>
      </c>
      <c r="F244" s="34">
        <v>326</v>
      </c>
      <c r="G244" s="59">
        <f t="shared" si="11"/>
        <v>2251</v>
      </c>
      <c r="H244" s="34">
        <v>2101</v>
      </c>
      <c r="I244" s="34">
        <v>150</v>
      </c>
      <c r="J244" s="58">
        <f t="shared" si="9"/>
        <v>6.904907975460123</v>
      </c>
      <c r="K244" s="57">
        <v>140.99250000000006</v>
      </c>
      <c r="L244" s="58">
        <f t="shared" si="10"/>
        <v>15.965388229870376</v>
      </c>
    </row>
    <row r="245" spans="1:12">
      <c r="A245" s="23">
        <v>2013</v>
      </c>
      <c r="B245" s="23" t="s">
        <v>2367</v>
      </c>
      <c r="C245" s="22" t="s">
        <v>1886</v>
      </c>
      <c r="D245" s="13" t="s">
        <v>83</v>
      </c>
      <c r="E245" s="34" t="s">
        <v>3562</v>
      </c>
      <c r="F245" s="34"/>
      <c r="G245" s="59">
        <f t="shared" si="11"/>
        <v>39</v>
      </c>
      <c r="H245" s="34"/>
      <c r="I245" s="34">
        <v>39</v>
      </c>
      <c r="J245" s="58">
        <f t="shared" si="9"/>
        <v>0</v>
      </c>
      <c r="K245" s="57"/>
      <c r="L245" s="58">
        <f t="shared" si="10"/>
        <v>0</v>
      </c>
    </row>
    <row r="246" spans="1:12">
      <c r="A246" s="23">
        <v>2013</v>
      </c>
      <c r="B246" s="23" t="s">
        <v>2367</v>
      </c>
      <c r="C246" s="22" t="s">
        <v>1886</v>
      </c>
      <c r="D246" s="13" t="s">
        <v>86</v>
      </c>
      <c r="E246" s="34" t="s">
        <v>3562</v>
      </c>
      <c r="F246" s="34">
        <v>45</v>
      </c>
      <c r="G246" s="59">
        <f t="shared" si="11"/>
        <v>412</v>
      </c>
      <c r="H246" s="34">
        <v>200</v>
      </c>
      <c r="I246" s="34">
        <v>212</v>
      </c>
      <c r="J246" s="58">
        <f t="shared" si="9"/>
        <v>9.155555555555555</v>
      </c>
      <c r="K246" s="57">
        <v>14.562499999999996</v>
      </c>
      <c r="L246" s="58">
        <f t="shared" si="10"/>
        <v>28.291845493562239</v>
      </c>
    </row>
    <row r="247" spans="1:12">
      <c r="A247" s="23">
        <v>2013</v>
      </c>
      <c r="B247" s="23" t="s">
        <v>2367</v>
      </c>
      <c r="C247" s="22" t="s">
        <v>1886</v>
      </c>
      <c r="D247" s="13" t="s">
        <v>89</v>
      </c>
      <c r="E247" s="34" t="s">
        <v>3562</v>
      </c>
      <c r="F247" s="34">
        <v>3</v>
      </c>
      <c r="G247" s="59">
        <f t="shared" si="11"/>
        <v>544</v>
      </c>
      <c r="H247" s="34">
        <v>443</v>
      </c>
      <c r="I247" s="34">
        <v>101</v>
      </c>
      <c r="J247" s="58">
        <f t="shared" si="9"/>
        <v>181.33333333333334</v>
      </c>
      <c r="K247" s="57">
        <v>0.75</v>
      </c>
      <c r="L247" s="58">
        <f t="shared" si="10"/>
        <v>725.33333333333337</v>
      </c>
    </row>
    <row r="248" spans="1:12">
      <c r="A248" s="23">
        <v>2013</v>
      </c>
      <c r="B248" s="23" t="s">
        <v>2367</v>
      </c>
      <c r="C248" s="22" t="s">
        <v>1886</v>
      </c>
      <c r="D248" s="13" t="s">
        <v>94</v>
      </c>
      <c r="E248" s="34" t="s">
        <v>3562</v>
      </c>
      <c r="F248" s="34">
        <v>30</v>
      </c>
      <c r="G248" s="59">
        <f t="shared" si="11"/>
        <v>529</v>
      </c>
      <c r="H248" s="34">
        <v>249</v>
      </c>
      <c r="I248" s="34">
        <v>280</v>
      </c>
      <c r="J248" s="58">
        <f t="shared" si="9"/>
        <v>17.633333333333333</v>
      </c>
      <c r="K248" s="57">
        <v>5.2585000000000015</v>
      </c>
      <c r="L248" s="58">
        <f t="shared" si="10"/>
        <v>100.59903014167536</v>
      </c>
    </row>
    <row r="249" spans="1:12">
      <c r="A249" s="23">
        <v>2013</v>
      </c>
      <c r="B249" s="23" t="s">
        <v>2367</v>
      </c>
      <c r="C249" s="22" t="s">
        <v>1886</v>
      </c>
      <c r="D249" s="13" t="s">
        <v>100</v>
      </c>
      <c r="E249" s="34" t="s">
        <v>3562</v>
      </c>
      <c r="F249" s="34">
        <v>30</v>
      </c>
      <c r="G249" s="59">
        <f t="shared" si="11"/>
        <v>177</v>
      </c>
      <c r="H249" s="34">
        <v>133</v>
      </c>
      <c r="I249" s="34">
        <v>44</v>
      </c>
      <c r="J249" s="58">
        <f t="shared" si="9"/>
        <v>5.9</v>
      </c>
      <c r="K249" s="57">
        <v>16.899999999999991</v>
      </c>
      <c r="L249" s="58">
        <f t="shared" si="10"/>
        <v>10.473372781065095</v>
      </c>
    </row>
    <row r="250" spans="1:12">
      <c r="A250" s="23">
        <v>2013</v>
      </c>
      <c r="B250" s="23" t="s">
        <v>2367</v>
      </c>
      <c r="C250" s="22" t="s">
        <v>1886</v>
      </c>
      <c r="D250" s="13" t="s">
        <v>104</v>
      </c>
      <c r="E250" s="34" t="s">
        <v>3562</v>
      </c>
      <c r="F250" s="34">
        <v>276</v>
      </c>
      <c r="G250" s="59">
        <f t="shared" si="11"/>
        <v>3244</v>
      </c>
      <c r="H250" s="34">
        <v>2673</v>
      </c>
      <c r="I250" s="34">
        <v>571</v>
      </c>
      <c r="J250" s="58">
        <f t="shared" si="9"/>
        <v>11.753623188405797</v>
      </c>
      <c r="K250" s="57">
        <v>84.498499999999964</v>
      </c>
      <c r="L250" s="58">
        <f t="shared" si="10"/>
        <v>38.391214045219755</v>
      </c>
    </row>
    <row r="251" spans="1:12">
      <c r="A251" s="23">
        <v>2013</v>
      </c>
      <c r="B251" s="23" t="s">
        <v>2367</v>
      </c>
      <c r="C251" s="22" t="s">
        <v>1886</v>
      </c>
      <c r="D251" s="13" t="s">
        <v>120</v>
      </c>
      <c r="E251" s="34" t="s">
        <v>3562</v>
      </c>
      <c r="F251" s="34">
        <v>20</v>
      </c>
      <c r="G251" s="59">
        <f t="shared" si="11"/>
        <v>1234</v>
      </c>
      <c r="H251" s="34">
        <v>871</v>
      </c>
      <c r="I251" s="34">
        <v>363</v>
      </c>
      <c r="J251" s="58">
        <f t="shared" si="9"/>
        <v>61.7</v>
      </c>
      <c r="K251" s="57">
        <v>4.6524999999999999</v>
      </c>
      <c r="L251" s="58">
        <f t="shared" si="10"/>
        <v>265.23374529822678</v>
      </c>
    </row>
    <row r="252" spans="1:12">
      <c r="A252" s="23">
        <v>2013</v>
      </c>
      <c r="B252" s="23" t="s">
        <v>2367</v>
      </c>
      <c r="C252" s="22" t="s">
        <v>1886</v>
      </c>
      <c r="D252" s="13" t="s">
        <v>156</v>
      </c>
      <c r="E252" s="34" t="s">
        <v>3562</v>
      </c>
      <c r="F252" s="34">
        <v>0</v>
      </c>
      <c r="G252" s="59">
        <f t="shared" si="11"/>
        <v>797</v>
      </c>
      <c r="H252" s="34">
        <v>664</v>
      </c>
      <c r="I252" s="34">
        <v>133</v>
      </c>
      <c r="J252" s="58">
        <f t="shared" si="9"/>
        <v>0</v>
      </c>
      <c r="K252" s="57">
        <v>0</v>
      </c>
      <c r="L252" s="58">
        <f t="shared" si="10"/>
        <v>0</v>
      </c>
    </row>
    <row r="253" spans="1:12">
      <c r="A253" s="23">
        <v>2013</v>
      </c>
      <c r="B253" s="23" t="s">
        <v>2367</v>
      </c>
      <c r="C253" s="22" t="s">
        <v>1886</v>
      </c>
      <c r="D253" s="13" t="s">
        <v>164</v>
      </c>
      <c r="E253" s="34" t="s">
        <v>3562</v>
      </c>
      <c r="F253" s="34">
        <v>87</v>
      </c>
      <c r="G253" s="59">
        <f t="shared" si="11"/>
        <v>820</v>
      </c>
      <c r="H253" s="34">
        <v>748</v>
      </c>
      <c r="I253" s="34">
        <v>72</v>
      </c>
      <c r="J253" s="58">
        <f t="shared" si="9"/>
        <v>9.4252873563218387</v>
      </c>
      <c r="K253" s="57">
        <v>34.775000000000013</v>
      </c>
      <c r="L253" s="58">
        <f t="shared" si="10"/>
        <v>23.580158159597403</v>
      </c>
    </row>
    <row r="254" spans="1:12">
      <c r="A254" s="23">
        <v>2013</v>
      </c>
      <c r="B254" s="23" t="s">
        <v>2367</v>
      </c>
      <c r="C254" s="22" t="s">
        <v>1886</v>
      </c>
      <c r="D254" s="13" t="s">
        <v>167</v>
      </c>
      <c r="E254" s="34" t="s">
        <v>3562</v>
      </c>
      <c r="F254" s="34">
        <v>10</v>
      </c>
      <c r="G254" s="59">
        <f t="shared" si="11"/>
        <v>280</v>
      </c>
      <c r="H254" s="34">
        <v>235</v>
      </c>
      <c r="I254" s="34">
        <v>45</v>
      </c>
      <c r="J254" s="58">
        <f t="shared" si="9"/>
        <v>28</v>
      </c>
      <c r="K254" s="57">
        <v>2.75</v>
      </c>
      <c r="L254" s="58">
        <f t="shared" si="10"/>
        <v>101.81818181818181</v>
      </c>
    </row>
    <row r="255" spans="1:12">
      <c r="A255" s="23">
        <v>2013</v>
      </c>
      <c r="B255" s="23" t="s">
        <v>2367</v>
      </c>
      <c r="C255" s="22" t="s">
        <v>1886</v>
      </c>
      <c r="D255" s="13" t="s">
        <v>171</v>
      </c>
      <c r="E255" s="34" t="s">
        <v>3562</v>
      </c>
      <c r="F255" s="34"/>
      <c r="G255" s="59">
        <f t="shared" si="11"/>
        <v>27</v>
      </c>
      <c r="H255" s="34"/>
      <c r="I255" s="34">
        <v>27</v>
      </c>
      <c r="J255" s="58">
        <f t="shared" si="9"/>
        <v>0</v>
      </c>
      <c r="K255" s="57"/>
      <c r="L255" s="58">
        <f t="shared" si="10"/>
        <v>0</v>
      </c>
    </row>
    <row r="256" spans="1:12">
      <c r="A256" s="23">
        <v>2013</v>
      </c>
      <c r="B256" s="23" t="s">
        <v>2367</v>
      </c>
      <c r="C256" s="22" t="s">
        <v>1886</v>
      </c>
      <c r="D256" s="13" t="s">
        <v>5</v>
      </c>
      <c r="E256" s="34" t="s">
        <v>3561</v>
      </c>
      <c r="F256" s="34">
        <v>72</v>
      </c>
      <c r="G256" s="59">
        <f t="shared" si="11"/>
        <v>2085</v>
      </c>
      <c r="H256" s="34">
        <v>2017</v>
      </c>
      <c r="I256" s="34">
        <v>68</v>
      </c>
      <c r="J256" s="58">
        <f t="shared" si="9"/>
        <v>28.958333333333332</v>
      </c>
      <c r="K256" s="57">
        <v>63</v>
      </c>
      <c r="L256" s="58">
        <f t="shared" si="10"/>
        <v>33.095238095238095</v>
      </c>
    </row>
    <row r="257" spans="1:12">
      <c r="A257" s="23">
        <v>2013</v>
      </c>
      <c r="B257" s="23" t="s">
        <v>2367</v>
      </c>
      <c r="C257" s="22" t="s">
        <v>1886</v>
      </c>
      <c r="D257" s="13" t="s">
        <v>10</v>
      </c>
      <c r="E257" s="34" t="s">
        <v>3561</v>
      </c>
      <c r="F257" s="34">
        <v>64</v>
      </c>
      <c r="G257" s="59">
        <f t="shared" si="11"/>
        <v>1078</v>
      </c>
      <c r="H257" s="34">
        <v>1038</v>
      </c>
      <c r="I257" s="34">
        <v>40</v>
      </c>
      <c r="J257" s="58">
        <f t="shared" si="9"/>
        <v>16.84375</v>
      </c>
      <c r="K257" s="57">
        <v>50.08325</v>
      </c>
      <c r="L257" s="58">
        <f t="shared" si="10"/>
        <v>21.524162269820749</v>
      </c>
    </row>
    <row r="258" spans="1:12">
      <c r="A258" s="23">
        <v>2013</v>
      </c>
      <c r="B258" s="23" t="s">
        <v>2367</v>
      </c>
      <c r="C258" s="22" t="s">
        <v>1886</v>
      </c>
      <c r="D258" s="13" t="s">
        <v>14</v>
      </c>
      <c r="E258" s="34" t="s">
        <v>3561</v>
      </c>
      <c r="F258" s="34">
        <v>155</v>
      </c>
      <c r="G258" s="59">
        <f t="shared" si="11"/>
        <v>1244</v>
      </c>
      <c r="H258" s="34">
        <v>1117</v>
      </c>
      <c r="I258" s="34">
        <v>127</v>
      </c>
      <c r="J258" s="58">
        <f t="shared" ref="J258:J321" si="12">IFERROR(G258/F258,0)</f>
        <v>8.0258064516129028</v>
      </c>
      <c r="K258" s="57">
        <v>151.5</v>
      </c>
      <c r="L258" s="58">
        <f t="shared" ref="L258:L321" si="13">IFERROR(G258/K258,0)</f>
        <v>8.211221122112212</v>
      </c>
    </row>
    <row r="259" spans="1:12">
      <c r="A259" s="23">
        <v>2013</v>
      </c>
      <c r="B259" s="23" t="s">
        <v>2367</v>
      </c>
      <c r="C259" s="22" t="s">
        <v>1886</v>
      </c>
      <c r="D259" s="13" t="s">
        <v>23</v>
      </c>
      <c r="E259" s="34" t="s">
        <v>3561</v>
      </c>
      <c r="F259" s="34">
        <v>69</v>
      </c>
      <c r="G259" s="59">
        <f t="shared" ref="G259:G322" si="14">+H259+I259</f>
        <v>3797</v>
      </c>
      <c r="H259" s="34">
        <v>2925</v>
      </c>
      <c r="I259" s="34">
        <v>872</v>
      </c>
      <c r="J259" s="58">
        <f t="shared" si="12"/>
        <v>55.028985507246375</v>
      </c>
      <c r="K259" s="57">
        <v>68</v>
      </c>
      <c r="L259" s="58">
        <f t="shared" si="13"/>
        <v>55.838235294117645</v>
      </c>
    </row>
    <row r="260" spans="1:12">
      <c r="A260" s="23">
        <v>2013</v>
      </c>
      <c r="B260" s="23" t="s">
        <v>2367</v>
      </c>
      <c r="C260" s="22" t="s">
        <v>1886</v>
      </c>
      <c r="D260" s="13" t="s">
        <v>41</v>
      </c>
      <c r="E260" s="34" t="s">
        <v>3561</v>
      </c>
      <c r="F260" s="34">
        <v>50</v>
      </c>
      <c r="G260" s="59">
        <f t="shared" si="14"/>
        <v>1381</v>
      </c>
      <c r="H260" s="34">
        <v>962</v>
      </c>
      <c r="I260" s="34">
        <v>419</v>
      </c>
      <c r="J260" s="58">
        <f t="shared" si="12"/>
        <v>27.62</v>
      </c>
      <c r="K260" s="57">
        <v>35.25</v>
      </c>
      <c r="L260" s="58">
        <f t="shared" si="13"/>
        <v>39.177304964539005</v>
      </c>
    </row>
    <row r="261" spans="1:12">
      <c r="A261" s="23">
        <v>2013</v>
      </c>
      <c r="B261" s="23" t="s">
        <v>2367</v>
      </c>
      <c r="C261" s="22" t="s">
        <v>1886</v>
      </c>
      <c r="D261" s="13" t="s">
        <v>60</v>
      </c>
      <c r="E261" s="34" t="s">
        <v>3561</v>
      </c>
      <c r="F261" s="34">
        <v>24</v>
      </c>
      <c r="G261" s="59">
        <f t="shared" si="14"/>
        <v>972</v>
      </c>
      <c r="H261" s="34">
        <v>674</v>
      </c>
      <c r="I261" s="34">
        <v>298</v>
      </c>
      <c r="J261" s="58">
        <f t="shared" si="12"/>
        <v>40.5</v>
      </c>
      <c r="K261" s="57">
        <v>24</v>
      </c>
      <c r="L261" s="58">
        <f t="shared" si="13"/>
        <v>40.5</v>
      </c>
    </row>
    <row r="262" spans="1:12">
      <c r="A262" s="23">
        <v>2013</v>
      </c>
      <c r="B262" s="23" t="s">
        <v>2367</v>
      </c>
      <c r="C262" s="22" t="s">
        <v>1886</v>
      </c>
      <c r="D262" s="13" t="s">
        <v>70</v>
      </c>
      <c r="E262" s="34" t="s">
        <v>3561</v>
      </c>
      <c r="F262" s="34">
        <v>49</v>
      </c>
      <c r="G262" s="59">
        <f t="shared" si="14"/>
        <v>795</v>
      </c>
      <c r="H262" s="34">
        <v>602</v>
      </c>
      <c r="I262" s="34">
        <v>193</v>
      </c>
      <c r="J262" s="58">
        <f t="shared" si="12"/>
        <v>16.224489795918366</v>
      </c>
      <c r="K262" s="57">
        <v>47</v>
      </c>
      <c r="L262" s="58">
        <f t="shared" si="13"/>
        <v>16.914893617021278</v>
      </c>
    </row>
    <row r="263" spans="1:12">
      <c r="A263" s="23">
        <v>2013</v>
      </c>
      <c r="B263" s="23" t="s">
        <v>2367</v>
      </c>
      <c r="C263" s="22" t="s">
        <v>1886</v>
      </c>
      <c r="D263" s="13" t="s">
        <v>76</v>
      </c>
      <c r="E263" s="34" t="s">
        <v>3561</v>
      </c>
      <c r="F263" s="34">
        <v>61</v>
      </c>
      <c r="G263" s="59">
        <f t="shared" si="14"/>
        <v>2406</v>
      </c>
      <c r="H263" s="34">
        <v>2256</v>
      </c>
      <c r="I263" s="34">
        <v>150</v>
      </c>
      <c r="J263" s="58">
        <f t="shared" si="12"/>
        <v>39.442622950819676</v>
      </c>
      <c r="K263" s="57">
        <v>59.25</v>
      </c>
      <c r="L263" s="58">
        <f t="shared" si="13"/>
        <v>40.607594936708864</v>
      </c>
    </row>
    <row r="264" spans="1:12">
      <c r="A264" s="23">
        <v>2013</v>
      </c>
      <c r="B264" s="23" t="s">
        <v>2367</v>
      </c>
      <c r="C264" s="22" t="s">
        <v>1886</v>
      </c>
      <c r="D264" s="13" t="s">
        <v>83</v>
      </c>
      <c r="E264" s="34" t="s">
        <v>3561</v>
      </c>
      <c r="F264" s="34"/>
      <c r="G264" s="59">
        <f t="shared" si="14"/>
        <v>39</v>
      </c>
      <c r="H264" s="34"/>
      <c r="I264" s="34">
        <v>39</v>
      </c>
      <c r="J264" s="58">
        <f t="shared" si="12"/>
        <v>0</v>
      </c>
      <c r="K264" s="57"/>
      <c r="L264" s="58">
        <f t="shared" si="13"/>
        <v>0</v>
      </c>
    </row>
    <row r="265" spans="1:12">
      <c r="A265" s="23">
        <v>2013</v>
      </c>
      <c r="B265" s="23" t="s">
        <v>2367</v>
      </c>
      <c r="C265" s="22" t="s">
        <v>1886</v>
      </c>
      <c r="D265" s="13" t="s">
        <v>86</v>
      </c>
      <c r="E265" s="34" t="s">
        <v>3561</v>
      </c>
      <c r="F265" s="34">
        <v>37</v>
      </c>
      <c r="G265" s="59">
        <f t="shared" si="14"/>
        <v>421</v>
      </c>
      <c r="H265" s="34">
        <v>209</v>
      </c>
      <c r="I265" s="34">
        <v>212</v>
      </c>
      <c r="J265" s="58">
        <f t="shared" si="12"/>
        <v>11.378378378378379</v>
      </c>
      <c r="K265" s="57">
        <v>31.5</v>
      </c>
      <c r="L265" s="58">
        <f t="shared" si="13"/>
        <v>13.365079365079366</v>
      </c>
    </row>
    <row r="266" spans="1:12">
      <c r="A266" s="23">
        <v>2013</v>
      </c>
      <c r="B266" s="23" t="s">
        <v>2367</v>
      </c>
      <c r="C266" s="22" t="s">
        <v>1886</v>
      </c>
      <c r="D266" s="13" t="s">
        <v>89</v>
      </c>
      <c r="E266" s="34" t="s">
        <v>3561</v>
      </c>
      <c r="F266" s="34">
        <v>29</v>
      </c>
      <c r="G266" s="59">
        <f t="shared" si="14"/>
        <v>463</v>
      </c>
      <c r="H266" s="34">
        <v>362</v>
      </c>
      <c r="I266" s="34">
        <v>101</v>
      </c>
      <c r="J266" s="58">
        <f t="shared" si="12"/>
        <v>15.96551724137931</v>
      </c>
      <c r="K266" s="57">
        <v>24.5</v>
      </c>
      <c r="L266" s="58">
        <f t="shared" si="13"/>
        <v>18.897959183673468</v>
      </c>
    </row>
    <row r="267" spans="1:12">
      <c r="A267" s="23">
        <v>2013</v>
      </c>
      <c r="B267" s="23" t="s">
        <v>2367</v>
      </c>
      <c r="C267" s="22" t="s">
        <v>1886</v>
      </c>
      <c r="D267" s="13" t="s">
        <v>94</v>
      </c>
      <c r="E267" s="34" t="s">
        <v>3561</v>
      </c>
      <c r="F267" s="34">
        <v>29</v>
      </c>
      <c r="G267" s="59">
        <f t="shared" si="14"/>
        <v>540</v>
      </c>
      <c r="H267" s="34">
        <v>260</v>
      </c>
      <c r="I267" s="34">
        <v>280</v>
      </c>
      <c r="J267" s="58">
        <f t="shared" si="12"/>
        <v>18.620689655172413</v>
      </c>
      <c r="K267" s="57">
        <v>28.5</v>
      </c>
      <c r="L267" s="58">
        <f t="shared" si="13"/>
        <v>18.94736842105263</v>
      </c>
    </row>
    <row r="268" spans="1:12">
      <c r="A268" s="23">
        <v>2013</v>
      </c>
      <c r="B268" s="23" t="s">
        <v>2367</v>
      </c>
      <c r="C268" s="22" t="s">
        <v>1886</v>
      </c>
      <c r="D268" s="13" t="s">
        <v>100</v>
      </c>
      <c r="E268" s="34" t="s">
        <v>3561</v>
      </c>
      <c r="F268" s="34">
        <v>22</v>
      </c>
      <c r="G268" s="59">
        <f t="shared" si="14"/>
        <v>185</v>
      </c>
      <c r="H268" s="34">
        <v>141</v>
      </c>
      <c r="I268" s="34">
        <v>44</v>
      </c>
      <c r="J268" s="58">
        <f t="shared" si="12"/>
        <v>8.4090909090909083</v>
      </c>
      <c r="K268" s="57">
        <v>21</v>
      </c>
      <c r="L268" s="58">
        <f t="shared" si="13"/>
        <v>8.8095238095238102</v>
      </c>
    </row>
    <row r="269" spans="1:12">
      <c r="A269" s="23">
        <v>2013</v>
      </c>
      <c r="B269" s="23" t="s">
        <v>2367</v>
      </c>
      <c r="C269" s="22" t="s">
        <v>1886</v>
      </c>
      <c r="D269" s="13" t="s">
        <v>104</v>
      </c>
      <c r="E269" s="34" t="s">
        <v>3561</v>
      </c>
      <c r="F269" s="34">
        <v>90</v>
      </c>
      <c r="G269" s="59">
        <f t="shared" si="14"/>
        <v>3273</v>
      </c>
      <c r="H269" s="34">
        <v>2702</v>
      </c>
      <c r="I269" s="34">
        <v>571</v>
      </c>
      <c r="J269" s="58">
        <f t="shared" si="12"/>
        <v>36.366666666666667</v>
      </c>
      <c r="K269" s="57">
        <v>89</v>
      </c>
      <c r="L269" s="58">
        <f t="shared" si="13"/>
        <v>36.775280898876403</v>
      </c>
    </row>
    <row r="270" spans="1:12">
      <c r="A270" s="23">
        <v>2013</v>
      </c>
      <c r="B270" s="23" t="s">
        <v>2367</v>
      </c>
      <c r="C270" s="22" t="s">
        <v>1886</v>
      </c>
      <c r="D270" s="13" t="s">
        <v>120</v>
      </c>
      <c r="E270" s="34" t="s">
        <v>3561</v>
      </c>
      <c r="F270" s="34">
        <v>226</v>
      </c>
      <c r="G270" s="59">
        <f t="shared" si="14"/>
        <v>1256</v>
      </c>
      <c r="H270" s="34">
        <v>893</v>
      </c>
      <c r="I270" s="34">
        <v>363</v>
      </c>
      <c r="J270" s="58">
        <f t="shared" si="12"/>
        <v>5.5575221238938051</v>
      </c>
      <c r="K270" s="57">
        <v>135.25</v>
      </c>
      <c r="L270" s="58">
        <f t="shared" si="13"/>
        <v>9.2865064695009245</v>
      </c>
    </row>
    <row r="271" spans="1:12">
      <c r="A271" s="23">
        <v>2013</v>
      </c>
      <c r="B271" s="23" t="s">
        <v>2367</v>
      </c>
      <c r="C271" s="22" t="s">
        <v>1886</v>
      </c>
      <c r="D271" s="13" t="s">
        <v>156</v>
      </c>
      <c r="E271" s="34" t="s">
        <v>3561</v>
      </c>
      <c r="F271" s="34">
        <v>187</v>
      </c>
      <c r="G271" s="59">
        <f t="shared" si="14"/>
        <v>808</v>
      </c>
      <c r="H271" s="34">
        <v>675</v>
      </c>
      <c r="I271" s="34">
        <v>133</v>
      </c>
      <c r="J271" s="58">
        <f t="shared" si="12"/>
        <v>4.3208556149732624</v>
      </c>
      <c r="K271" s="57">
        <v>78.27500000000002</v>
      </c>
      <c r="L271" s="58">
        <f t="shared" si="13"/>
        <v>10.322580645161288</v>
      </c>
    </row>
    <row r="272" spans="1:12">
      <c r="A272" s="23">
        <v>2013</v>
      </c>
      <c r="B272" s="23" t="s">
        <v>2367</v>
      </c>
      <c r="C272" s="22" t="s">
        <v>1886</v>
      </c>
      <c r="D272" s="13" t="s">
        <v>164</v>
      </c>
      <c r="E272" s="34" t="s">
        <v>3561</v>
      </c>
      <c r="F272" s="34">
        <v>46</v>
      </c>
      <c r="G272" s="59">
        <f t="shared" si="14"/>
        <v>873</v>
      </c>
      <c r="H272" s="34">
        <v>801</v>
      </c>
      <c r="I272" s="34">
        <v>72</v>
      </c>
      <c r="J272" s="58">
        <f t="shared" si="12"/>
        <v>18.978260869565219</v>
      </c>
      <c r="K272" s="57">
        <v>37.325000000000003</v>
      </c>
      <c r="L272" s="58">
        <f t="shared" si="13"/>
        <v>23.389149363697253</v>
      </c>
    </row>
    <row r="273" spans="1:12">
      <c r="A273" s="23">
        <v>2013</v>
      </c>
      <c r="B273" s="23" t="s">
        <v>2367</v>
      </c>
      <c r="C273" s="22" t="s">
        <v>1886</v>
      </c>
      <c r="D273" s="13" t="s">
        <v>167</v>
      </c>
      <c r="E273" s="34" t="s">
        <v>3561</v>
      </c>
      <c r="F273" s="34">
        <v>65</v>
      </c>
      <c r="G273" s="59">
        <f t="shared" si="14"/>
        <v>263</v>
      </c>
      <c r="H273" s="34">
        <v>218</v>
      </c>
      <c r="I273" s="34">
        <v>45</v>
      </c>
      <c r="J273" s="58">
        <f t="shared" si="12"/>
        <v>4.046153846153846</v>
      </c>
      <c r="K273" s="57">
        <v>59.5</v>
      </c>
      <c r="L273" s="58">
        <f t="shared" si="13"/>
        <v>4.420168067226891</v>
      </c>
    </row>
    <row r="274" spans="1:12">
      <c r="A274" s="23">
        <v>2013</v>
      </c>
      <c r="B274" s="23" t="s">
        <v>2367</v>
      </c>
      <c r="C274" s="22" t="s">
        <v>1886</v>
      </c>
      <c r="D274" s="13" t="s">
        <v>171</v>
      </c>
      <c r="E274" s="34" t="s">
        <v>3561</v>
      </c>
      <c r="F274" s="34"/>
      <c r="G274" s="59">
        <f t="shared" si="14"/>
        <v>27</v>
      </c>
      <c r="H274" s="34"/>
      <c r="I274" s="34">
        <v>27</v>
      </c>
      <c r="J274" s="58">
        <f t="shared" si="12"/>
        <v>0</v>
      </c>
      <c r="K274" s="57"/>
      <c r="L274" s="58">
        <f t="shared" si="13"/>
        <v>0</v>
      </c>
    </row>
    <row r="275" spans="1:12">
      <c r="A275" s="23">
        <v>2013</v>
      </c>
      <c r="B275" s="23" t="s">
        <v>2367</v>
      </c>
      <c r="C275" s="22" t="s">
        <v>514</v>
      </c>
      <c r="D275" s="13" t="s">
        <v>184</v>
      </c>
      <c r="E275" s="34" t="s">
        <v>3562</v>
      </c>
      <c r="F275" s="34">
        <v>76</v>
      </c>
      <c r="G275" s="59">
        <f t="shared" si="14"/>
        <v>485</v>
      </c>
      <c r="H275" s="34">
        <v>485</v>
      </c>
      <c r="I275" s="34">
        <v>0</v>
      </c>
      <c r="J275" s="58">
        <f t="shared" si="12"/>
        <v>6.3815789473684212</v>
      </c>
      <c r="K275" s="57">
        <v>26.53</v>
      </c>
      <c r="L275" s="58">
        <f t="shared" si="13"/>
        <v>18.281191104410102</v>
      </c>
    </row>
    <row r="276" spans="1:12">
      <c r="A276" s="23">
        <v>2013</v>
      </c>
      <c r="B276" s="23" t="s">
        <v>2367</v>
      </c>
      <c r="C276" s="22" t="s">
        <v>514</v>
      </c>
      <c r="D276" s="13" t="s">
        <v>23</v>
      </c>
      <c r="E276" s="34" t="s">
        <v>3562</v>
      </c>
      <c r="F276" s="34">
        <v>97</v>
      </c>
      <c r="G276" s="59">
        <f t="shared" si="14"/>
        <v>1782</v>
      </c>
      <c r="H276" s="34">
        <v>1782</v>
      </c>
      <c r="I276" s="34">
        <v>0</v>
      </c>
      <c r="J276" s="58">
        <f t="shared" si="12"/>
        <v>18.371134020618555</v>
      </c>
      <c r="K276" s="57">
        <v>26.35</v>
      </c>
      <c r="L276" s="58">
        <f t="shared" si="13"/>
        <v>67.628083491461098</v>
      </c>
    </row>
    <row r="277" spans="1:12">
      <c r="A277" s="23">
        <v>2013</v>
      </c>
      <c r="B277" s="23" t="s">
        <v>2367</v>
      </c>
      <c r="C277" s="22" t="s">
        <v>514</v>
      </c>
      <c r="D277" s="13" t="s">
        <v>185</v>
      </c>
      <c r="E277" s="34" t="s">
        <v>3562</v>
      </c>
      <c r="F277" s="34">
        <v>208</v>
      </c>
      <c r="G277" s="59">
        <f t="shared" si="14"/>
        <v>2051</v>
      </c>
      <c r="H277" s="34">
        <v>2051</v>
      </c>
      <c r="I277" s="34">
        <v>0</v>
      </c>
      <c r="J277" s="58">
        <f t="shared" si="12"/>
        <v>9.8605769230769234</v>
      </c>
      <c r="K277" s="57">
        <v>83.6</v>
      </c>
      <c r="L277" s="58">
        <f t="shared" si="13"/>
        <v>24.533492822966508</v>
      </c>
    </row>
    <row r="278" spans="1:12">
      <c r="A278" s="23">
        <v>2013</v>
      </c>
      <c r="B278" s="23" t="s">
        <v>2367</v>
      </c>
      <c r="C278" s="22" t="s">
        <v>514</v>
      </c>
      <c r="D278" s="13" t="s">
        <v>104</v>
      </c>
      <c r="E278" s="34" t="s">
        <v>3562</v>
      </c>
      <c r="F278" s="34">
        <v>96</v>
      </c>
      <c r="G278" s="59">
        <f t="shared" si="14"/>
        <v>1525</v>
      </c>
      <c r="H278" s="34">
        <v>1525</v>
      </c>
      <c r="I278" s="34">
        <v>0</v>
      </c>
      <c r="J278" s="58">
        <f t="shared" si="12"/>
        <v>15.885416666666666</v>
      </c>
      <c r="K278" s="57">
        <v>32.950000000000003</v>
      </c>
      <c r="L278" s="58">
        <f t="shared" si="13"/>
        <v>46.28224582701062</v>
      </c>
    </row>
    <row r="279" spans="1:12">
      <c r="A279" s="23">
        <v>2013</v>
      </c>
      <c r="B279" s="23" t="s">
        <v>2367</v>
      </c>
      <c r="C279" s="22" t="s">
        <v>514</v>
      </c>
      <c r="D279" s="13" t="s">
        <v>184</v>
      </c>
      <c r="E279" s="34" t="s">
        <v>3561</v>
      </c>
      <c r="F279" s="34">
        <v>39</v>
      </c>
      <c r="G279" s="59">
        <f t="shared" si="14"/>
        <v>485</v>
      </c>
      <c r="H279" s="34">
        <v>485</v>
      </c>
      <c r="I279" s="34">
        <v>0</v>
      </c>
      <c r="J279" s="58">
        <f t="shared" si="12"/>
        <v>12.435897435897436</v>
      </c>
      <c r="K279" s="57">
        <v>31</v>
      </c>
      <c r="L279" s="58">
        <f t="shared" si="13"/>
        <v>15.64516129032258</v>
      </c>
    </row>
    <row r="280" spans="1:12">
      <c r="A280" s="23">
        <v>2013</v>
      </c>
      <c r="B280" s="23" t="s">
        <v>2367</v>
      </c>
      <c r="C280" s="22" t="s">
        <v>514</v>
      </c>
      <c r="D280" s="13" t="s">
        <v>23</v>
      </c>
      <c r="E280" s="34" t="s">
        <v>3561</v>
      </c>
      <c r="F280" s="34">
        <v>66</v>
      </c>
      <c r="G280" s="59">
        <f t="shared" si="14"/>
        <v>1782</v>
      </c>
      <c r="H280" s="34">
        <v>1782</v>
      </c>
      <c r="I280" s="34">
        <v>0</v>
      </c>
      <c r="J280" s="58">
        <f t="shared" si="12"/>
        <v>27</v>
      </c>
      <c r="K280" s="57">
        <v>65</v>
      </c>
      <c r="L280" s="58">
        <f t="shared" si="13"/>
        <v>27.415384615384614</v>
      </c>
    </row>
    <row r="281" spans="1:12">
      <c r="A281" s="23">
        <v>2013</v>
      </c>
      <c r="B281" s="23" t="s">
        <v>2367</v>
      </c>
      <c r="C281" s="22" t="s">
        <v>514</v>
      </c>
      <c r="D281" s="13" t="s">
        <v>185</v>
      </c>
      <c r="E281" s="34" t="s">
        <v>3561</v>
      </c>
      <c r="F281" s="34">
        <v>127</v>
      </c>
      <c r="G281" s="59">
        <f t="shared" si="14"/>
        <v>2051</v>
      </c>
      <c r="H281" s="34">
        <v>2051</v>
      </c>
      <c r="I281" s="34">
        <v>0</v>
      </c>
      <c r="J281" s="58">
        <f t="shared" si="12"/>
        <v>16.1496062992126</v>
      </c>
      <c r="K281" s="57">
        <v>116.5</v>
      </c>
      <c r="L281" s="58">
        <f t="shared" si="13"/>
        <v>17.605150214592275</v>
      </c>
    </row>
    <row r="282" spans="1:12">
      <c r="A282" s="23">
        <v>2013</v>
      </c>
      <c r="B282" s="23" t="s">
        <v>2367</v>
      </c>
      <c r="C282" s="22" t="s">
        <v>514</v>
      </c>
      <c r="D282" s="13" t="s">
        <v>104</v>
      </c>
      <c r="E282" s="34" t="s">
        <v>3561</v>
      </c>
      <c r="F282" s="34">
        <v>86</v>
      </c>
      <c r="G282" s="59">
        <f t="shared" si="14"/>
        <v>1525</v>
      </c>
      <c r="H282" s="34">
        <v>1525</v>
      </c>
      <c r="I282" s="34">
        <v>0</v>
      </c>
      <c r="J282" s="58">
        <f t="shared" si="12"/>
        <v>17.732558139534884</v>
      </c>
      <c r="K282" s="57">
        <v>86</v>
      </c>
      <c r="L282" s="58">
        <f t="shared" si="13"/>
        <v>17.732558139534884</v>
      </c>
    </row>
    <row r="283" spans="1:12">
      <c r="A283" s="23">
        <v>2014</v>
      </c>
      <c r="B283" s="23" t="s">
        <v>2367</v>
      </c>
      <c r="C283" s="22" t="s">
        <v>1886</v>
      </c>
      <c r="D283" s="13" t="s">
        <v>5</v>
      </c>
      <c r="E283" s="34" t="s">
        <v>3562</v>
      </c>
      <c r="F283" s="34">
        <v>240</v>
      </c>
      <c r="G283" s="59">
        <f t="shared" si="14"/>
        <v>2084</v>
      </c>
      <c r="H283" s="34">
        <v>2031</v>
      </c>
      <c r="I283" s="34">
        <v>53</v>
      </c>
      <c r="J283" s="58">
        <f t="shared" si="12"/>
        <v>8.6833333333333336</v>
      </c>
      <c r="K283" s="57">
        <v>101.02500000000003</v>
      </c>
      <c r="L283" s="58">
        <f t="shared" si="13"/>
        <v>20.628557287800042</v>
      </c>
    </row>
    <row r="284" spans="1:12">
      <c r="A284" s="23">
        <v>2014</v>
      </c>
      <c r="B284" s="23" t="s">
        <v>2367</v>
      </c>
      <c r="C284" s="22" t="s">
        <v>1886</v>
      </c>
      <c r="D284" s="13" t="s">
        <v>10</v>
      </c>
      <c r="E284" s="34" t="s">
        <v>3562</v>
      </c>
      <c r="F284" s="34">
        <v>220</v>
      </c>
      <c r="G284" s="59">
        <f t="shared" si="14"/>
        <v>1182</v>
      </c>
      <c r="H284" s="34">
        <v>1131</v>
      </c>
      <c r="I284" s="34">
        <v>51</v>
      </c>
      <c r="J284" s="58">
        <f t="shared" si="12"/>
        <v>5.372727272727273</v>
      </c>
      <c r="K284" s="57">
        <v>61.274999999999977</v>
      </c>
      <c r="L284" s="58">
        <f t="shared" si="13"/>
        <v>19.290085679314572</v>
      </c>
    </row>
    <row r="285" spans="1:12">
      <c r="A285" s="23">
        <v>2014</v>
      </c>
      <c r="B285" s="23" t="s">
        <v>2367</v>
      </c>
      <c r="C285" s="22" t="s">
        <v>1886</v>
      </c>
      <c r="D285" s="13" t="s">
        <v>14</v>
      </c>
      <c r="E285" s="34" t="s">
        <v>3562</v>
      </c>
      <c r="F285" s="34">
        <v>76</v>
      </c>
      <c r="G285" s="59">
        <f t="shared" si="14"/>
        <v>1216</v>
      </c>
      <c r="H285" s="34">
        <v>1075</v>
      </c>
      <c r="I285" s="34">
        <v>141</v>
      </c>
      <c r="J285" s="58">
        <f t="shared" si="12"/>
        <v>16</v>
      </c>
      <c r="K285" s="57">
        <v>30.725000000000005</v>
      </c>
      <c r="L285" s="58">
        <f t="shared" si="13"/>
        <v>39.576891781936524</v>
      </c>
    </row>
    <row r="286" spans="1:12">
      <c r="A286" s="23">
        <v>2014</v>
      </c>
      <c r="B286" s="23" t="s">
        <v>2367</v>
      </c>
      <c r="C286" s="22" t="s">
        <v>1886</v>
      </c>
      <c r="D286" s="13" t="s">
        <v>23</v>
      </c>
      <c r="E286" s="34" t="s">
        <v>3562</v>
      </c>
      <c r="F286" s="34">
        <v>250</v>
      </c>
      <c r="G286" s="59">
        <f t="shared" si="14"/>
        <v>3725</v>
      </c>
      <c r="H286" s="34">
        <v>2775</v>
      </c>
      <c r="I286" s="34">
        <v>950</v>
      </c>
      <c r="J286" s="58">
        <f t="shared" si="12"/>
        <v>14.9</v>
      </c>
      <c r="K286" s="57">
        <v>47.184999999999995</v>
      </c>
      <c r="L286" s="58">
        <f t="shared" si="13"/>
        <v>78.944579845289823</v>
      </c>
    </row>
    <row r="287" spans="1:12">
      <c r="A287" s="23">
        <v>2014</v>
      </c>
      <c r="B287" s="23" t="s">
        <v>2367</v>
      </c>
      <c r="C287" s="22" t="s">
        <v>1886</v>
      </c>
      <c r="D287" s="13" t="s">
        <v>41</v>
      </c>
      <c r="E287" s="34" t="s">
        <v>3562</v>
      </c>
      <c r="F287" s="34">
        <v>209</v>
      </c>
      <c r="G287" s="59">
        <f t="shared" si="14"/>
        <v>1445</v>
      </c>
      <c r="H287" s="34">
        <v>1031</v>
      </c>
      <c r="I287" s="34">
        <v>414</v>
      </c>
      <c r="J287" s="58">
        <f t="shared" si="12"/>
        <v>6.9138755980861246</v>
      </c>
      <c r="K287" s="57">
        <v>28.849999999999991</v>
      </c>
      <c r="L287" s="58">
        <f t="shared" si="13"/>
        <v>50.086655112651663</v>
      </c>
    </row>
    <row r="288" spans="1:12">
      <c r="A288" s="23">
        <v>2014</v>
      </c>
      <c r="B288" s="23" t="s">
        <v>2367</v>
      </c>
      <c r="C288" s="22" t="s">
        <v>1886</v>
      </c>
      <c r="D288" s="13" t="s">
        <v>60</v>
      </c>
      <c r="E288" s="34" t="s">
        <v>3562</v>
      </c>
      <c r="F288" s="34">
        <v>99</v>
      </c>
      <c r="G288" s="59">
        <f t="shared" si="14"/>
        <v>1094</v>
      </c>
      <c r="H288" s="34">
        <v>796</v>
      </c>
      <c r="I288" s="34">
        <v>298</v>
      </c>
      <c r="J288" s="58">
        <f t="shared" si="12"/>
        <v>11.05050505050505</v>
      </c>
      <c r="K288" s="57">
        <v>16.630000000000003</v>
      </c>
      <c r="L288" s="58">
        <f t="shared" si="13"/>
        <v>65.784726398075762</v>
      </c>
    </row>
    <row r="289" spans="1:12">
      <c r="A289" s="23">
        <v>2014</v>
      </c>
      <c r="B289" s="23" t="s">
        <v>2367</v>
      </c>
      <c r="C289" s="22" t="s">
        <v>1886</v>
      </c>
      <c r="D289" s="13" t="s">
        <v>70</v>
      </c>
      <c r="E289" s="34" t="s">
        <v>3562</v>
      </c>
      <c r="F289" s="34">
        <v>53</v>
      </c>
      <c r="G289" s="59">
        <f t="shared" si="14"/>
        <v>823</v>
      </c>
      <c r="H289" s="34">
        <v>623</v>
      </c>
      <c r="I289" s="34">
        <v>200</v>
      </c>
      <c r="J289" s="58">
        <f t="shared" si="12"/>
        <v>15.528301886792454</v>
      </c>
      <c r="K289" s="57">
        <v>11.400000000000002</v>
      </c>
      <c r="L289" s="58">
        <f t="shared" si="13"/>
        <v>72.192982456140342</v>
      </c>
    </row>
    <row r="290" spans="1:12">
      <c r="A290" s="23">
        <v>2014</v>
      </c>
      <c r="B290" s="23" t="s">
        <v>2367</v>
      </c>
      <c r="C290" s="22" t="s">
        <v>1886</v>
      </c>
      <c r="D290" s="13" t="s">
        <v>76</v>
      </c>
      <c r="E290" s="34" t="s">
        <v>3562</v>
      </c>
      <c r="F290" s="34">
        <v>317</v>
      </c>
      <c r="G290" s="59">
        <f t="shared" si="14"/>
        <v>2513</v>
      </c>
      <c r="H290" s="34">
        <v>2347</v>
      </c>
      <c r="I290" s="34">
        <v>166</v>
      </c>
      <c r="J290" s="58">
        <f t="shared" si="12"/>
        <v>7.927444794952681</v>
      </c>
      <c r="K290" s="57">
        <v>121.13999999999999</v>
      </c>
      <c r="L290" s="58">
        <f t="shared" si="13"/>
        <v>20.744593032854549</v>
      </c>
    </row>
    <row r="291" spans="1:12">
      <c r="A291" s="23">
        <v>2014</v>
      </c>
      <c r="B291" s="23" t="s">
        <v>2367</v>
      </c>
      <c r="C291" s="22" t="s">
        <v>1886</v>
      </c>
      <c r="D291" s="13" t="s">
        <v>83</v>
      </c>
      <c r="E291" s="34" t="s">
        <v>3562</v>
      </c>
      <c r="F291" s="34"/>
      <c r="G291" s="59">
        <f t="shared" si="14"/>
        <v>22</v>
      </c>
      <c r="H291" s="34"/>
      <c r="I291" s="34">
        <v>22</v>
      </c>
      <c r="J291" s="58">
        <f t="shared" si="12"/>
        <v>0</v>
      </c>
      <c r="K291" s="57"/>
      <c r="L291" s="58">
        <f t="shared" si="13"/>
        <v>0</v>
      </c>
    </row>
    <row r="292" spans="1:12">
      <c r="A292" s="23">
        <v>2014</v>
      </c>
      <c r="B292" s="23" t="s">
        <v>2367</v>
      </c>
      <c r="C292" s="22" t="s">
        <v>1886</v>
      </c>
      <c r="D292" s="13" t="s">
        <v>86</v>
      </c>
      <c r="E292" s="34" t="s">
        <v>3562</v>
      </c>
      <c r="F292" s="34">
        <v>62</v>
      </c>
      <c r="G292" s="59">
        <f t="shared" si="14"/>
        <v>609</v>
      </c>
      <c r="H292" s="34">
        <v>199</v>
      </c>
      <c r="I292" s="34">
        <v>410</v>
      </c>
      <c r="J292" s="58">
        <f t="shared" si="12"/>
        <v>9.82258064516129</v>
      </c>
      <c r="K292" s="57">
        <v>17.355000000000004</v>
      </c>
      <c r="L292" s="58">
        <f t="shared" si="13"/>
        <v>35.09075194468452</v>
      </c>
    </row>
    <row r="293" spans="1:12">
      <c r="A293" s="23">
        <v>2014</v>
      </c>
      <c r="B293" s="23" t="s">
        <v>2367</v>
      </c>
      <c r="C293" s="22" t="s">
        <v>1886</v>
      </c>
      <c r="D293" s="13" t="s">
        <v>89</v>
      </c>
      <c r="E293" s="34" t="s">
        <v>3562</v>
      </c>
      <c r="F293" s="34">
        <v>2</v>
      </c>
      <c r="G293" s="59">
        <f t="shared" si="14"/>
        <v>427</v>
      </c>
      <c r="H293" s="34">
        <v>322</v>
      </c>
      <c r="I293" s="34">
        <v>105</v>
      </c>
      <c r="J293" s="58">
        <f t="shared" si="12"/>
        <v>213.5</v>
      </c>
      <c r="K293" s="57">
        <v>0.2</v>
      </c>
      <c r="L293" s="58">
        <f t="shared" si="13"/>
        <v>2135</v>
      </c>
    </row>
    <row r="294" spans="1:12">
      <c r="A294" s="23">
        <v>2014</v>
      </c>
      <c r="B294" s="23" t="s">
        <v>2367</v>
      </c>
      <c r="C294" s="22" t="s">
        <v>1886</v>
      </c>
      <c r="D294" s="13" t="s">
        <v>94</v>
      </c>
      <c r="E294" s="34" t="s">
        <v>3562</v>
      </c>
      <c r="F294" s="34">
        <v>14</v>
      </c>
      <c r="G294" s="59">
        <f t="shared" si="14"/>
        <v>493</v>
      </c>
      <c r="H294" s="34">
        <v>244</v>
      </c>
      <c r="I294" s="34">
        <v>249</v>
      </c>
      <c r="J294" s="58">
        <f t="shared" si="12"/>
        <v>35.214285714285715</v>
      </c>
      <c r="K294" s="57">
        <v>2.0500000000000003</v>
      </c>
      <c r="L294" s="58">
        <f t="shared" si="13"/>
        <v>240.48780487804876</v>
      </c>
    </row>
    <row r="295" spans="1:12">
      <c r="A295" s="23">
        <v>2014</v>
      </c>
      <c r="B295" s="23" t="s">
        <v>2367</v>
      </c>
      <c r="C295" s="22" t="s">
        <v>1886</v>
      </c>
      <c r="D295" s="13" t="s">
        <v>100</v>
      </c>
      <c r="E295" s="34" t="s">
        <v>3562</v>
      </c>
      <c r="F295" s="34">
        <v>28</v>
      </c>
      <c r="G295" s="59">
        <f t="shared" si="14"/>
        <v>195</v>
      </c>
      <c r="H295" s="34">
        <v>145</v>
      </c>
      <c r="I295" s="34">
        <v>50</v>
      </c>
      <c r="J295" s="58">
        <f t="shared" si="12"/>
        <v>6.9642857142857144</v>
      </c>
      <c r="K295" s="57">
        <v>15.75</v>
      </c>
      <c r="L295" s="58">
        <f t="shared" si="13"/>
        <v>12.380952380952381</v>
      </c>
    </row>
    <row r="296" spans="1:12">
      <c r="A296" s="23">
        <v>2014</v>
      </c>
      <c r="B296" s="23" t="s">
        <v>2367</v>
      </c>
      <c r="C296" s="22" t="s">
        <v>1886</v>
      </c>
      <c r="D296" s="13" t="s">
        <v>104</v>
      </c>
      <c r="E296" s="34" t="s">
        <v>3562</v>
      </c>
      <c r="F296" s="34">
        <v>251</v>
      </c>
      <c r="G296" s="59">
        <f t="shared" si="14"/>
        <v>3318</v>
      </c>
      <c r="H296" s="34">
        <v>2758</v>
      </c>
      <c r="I296" s="34">
        <v>560</v>
      </c>
      <c r="J296" s="58">
        <f t="shared" si="12"/>
        <v>13.219123505976096</v>
      </c>
      <c r="K296" s="57">
        <v>61.73</v>
      </c>
      <c r="L296" s="58">
        <f t="shared" si="13"/>
        <v>53.750202494735142</v>
      </c>
    </row>
    <row r="297" spans="1:12">
      <c r="A297" s="23">
        <v>2014</v>
      </c>
      <c r="B297" s="23" t="s">
        <v>2367</v>
      </c>
      <c r="C297" s="22" t="s">
        <v>1886</v>
      </c>
      <c r="D297" s="13" t="s">
        <v>120</v>
      </c>
      <c r="E297" s="34" t="s">
        <v>3562</v>
      </c>
      <c r="F297" s="34">
        <v>19</v>
      </c>
      <c r="G297" s="59">
        <f t="shared" si="14"/>
        <v>1319</v>
      </c>
      <c r="H297" s="34">
        <v>939</v>
      </c>
      <c r="I297" s="34">
        <v>380</v>
      </c>
      <c r="J297" s="58">
        <f t="shared" si="12"/>
        <v>69.421052631578945</v>
      </c>
      <c r="K297" s="57">
        <v>4.9264999999999999</v>
      </c>
      <c r="L297" s="58">
        <f t="shared" si="13"/>
        <v>267.73571501065663</v>
      </c>
    </row>
    <row r="298" spans="1:12">
      <c r="A298" s="23">
        <v>2014</v>
      </c>
      <c r="B298" s="23" t="s">
        <v>2367</v>
      </c>
      <c r="C298" s="22" t="s">
        <v>1886</v>
      </c>
      <c r="D298" s="13" t="s">
        <v>156</v>
      </c>
      <c r="E298" s="34" t="s">
        <v>3562</v>
      </c>
      <c r="F298" s="34">
        <v>0</v>
      </c>
      <c r="G298" s="59">
        <f t="shared" si="14"/>
        <v>795</v>
      </c>
      <c r="H298" s="34">
        <v>650</v>
      </c>
      <c r="I298" s="34">
        <v>145</v>
      </c>
      <c r="J298" s="58">
        <f t="shared" si="12"/>
        <v>0</v>
      </c>
      <c r="K298" s="57">
        <v>17.875000000000014</v>
      </c>
      <c r="L298" s="58">
        <f t="shared" si="13"/>
        <v>44.475524475524438</v>
      </c>
    </row>
    <row r="299" spans="1:12">
      <c r="A299" s="23">
        <v>2014</v>
      </c>
      <c r="B299" s="23" t="s">
        <v>2367</v>
      </c>
      <c r="C299" s="22" t="s">
        <v>1886</v>
      </c>
      <c r="D299" s="13" t="s">
        <v>164</v>
      </c>
      <c r="E299" s="34" t="s">
        <v>3562</v>
      </c>
      <c r="F299" s="34">
        <v>75</v>
      </c>
      <c r="G299" s="59">
        <f t="shared" si="14"/>
        <v>895</v>
      </c>
      <c r="H299" s="34">
        <v>822</v>
      </c>
      <c r="I299" s="34">
        <v>73</v>
      </c>
      <c r="J299" s="58">
        <f t="shared" si="12"/>
        <v>11.933333333333334</v>
      </c>
      <c r="K299" s="57">
        <v>18.774999999999995</v>
      </c>
      <c r="L299" s="58">
        <f t="shared" si="13"/>
        <v>47.669773635153142</v>
      </c>
    </row>
    <row r="300" spans="1:12">
      <c r="A300" s="23">
        <v>2014</v>
      </c>
      <c r="B300" s="23" t="s">
        <v>2367</v>
      </c>
      <c r="C300" s="22" t="s">
        <v>1886</v>
      </c>
      <c r="D300" s="13" t="s">
        <v>167</v>
      </c>
      <c r="E300" s="34" t="s">
        <v>3562</v>
      </c>
      <c r="F300" s="34">
        <v>9</v>
      </c>
      <c r="G300" s="59">
        <f t="shared" si="14"/>
        <v>246</v>
      </c>
      <c r="H300" s="34">
        <v>203</v>
      </c>
      <c r="I300" s="34">
        <v>43</v>
      </c>
      <c r="J300" s="58">
        <f t="shared" si="12"/>
        <v>27.333333333333332</v>
      </c>
      <c r="K300" s="57">
        <v>1.95</v>
      </c>
      <c r="L300" s="58">
        <f t="shared" si="13"/>
        <v>126.15384615384616</v>
      </c>
    </row>
    <row r="301" spans="1:12">
      <c r="A301" s="23">
        <v>2014</v>
      </c>
      <c r="B301" s="23" t="s">
        <v>2367</v>
      </c>
      <c r="C301" s="22" t="s">
        <v>1886</v>
      </c>
      <c r="D301" s="13" t="s">
        <v>171</v>
      </c>
      <c r="E301" s="34" t="s">
        <v>3562</v>
      </c>
      <c r="F301" s="34"/>
      <c r="G301" s="59">
        <f t="shared" si="14"/>
        <v>36</v>
      </c>
      <c r="H301" s="34"/>
      <c r="I301" s="34">
        <v>36</v>
      </c>
      <c r="J301" s="58">
        <f t="shared" si="12"/>
        <v>0</v>
      </c>
      <c r="K301" s="57"/>
      <c r="L301" s="58">
        <f t="shared" si="13"/>
        <v>0</v>
      </c>
    </row>
    <row r="302" spans="1:12">
      <c r="A302" s="23">
        <v>2014</v>
      </c>
      <c r="B302" s="23" t="s">
        <v>2367</v>
      </c>
      <c r="C302" s="22" t="s">
        <v>1886</v>
      </c>
      <c r="D302" s="13" t="s">
        <v>5</v>
      </c>
      <c r="E302" s="34" t="s">
        <v>3561</v>
      </c>
      <c r="F302" s="34">
        <v>69</v>
      </c>
      <c r="G302" s="59">
        <f t="shared" si="14"/>
        <v>2084</v>
      </c>
      <c r="H302" s="34">
        <v>2031</v>
      </c>
      <c r="I302" s="34">
        <v>53</v>
      </c>
      <c r="J302" s="58">
        <f t="shared" si="12"/>
        <v>30.202898550724637</v>
      </c>
      <c r="K302" s="57">
        <v>63</v>
      </c>
      <c r="L302" s="58">
        <f t="shared" si="13"/>
        <v>33.079365079365083</v>
      </c>
    </row>
    <row r="303" spans="1:12">
      <c r="A303" s="23">
        <v>2014</v>
      </c>
      <c r="B303" s="23" t="s">
        <v>2367</v>
      </c>
      <c r="C303" s="22" t="s">
        <v>1886</v>
      </c>
      <c r="D303" s="13" t="s">
        <v>10</v>
      </c>
      <c r="E303" s="34" t="s">
        <v>3561</v>
      </c>
      <c r="F303" s="34">
        <v>63</v>
      </c>
      <c r="G303" s="59">
        <f t="shared" si="14"/>
        <v>1182</v>
      </c>
      <c r="H303" s="34">
        <v>1131</v>
      </c>
      <c r="I303" s="34">
        <v>51</v>
      </c>
      <c r="J303" s="58">
        <f t="shared" si="12"/>
        <v>18.761904761904763</v>
      </c>
      <c r="K303" s="57">
        <v>51</v>
      </c>
      <c r="L303" s="58">
        <f t="shared" si="13"/>
        <v>23.176470588235293</v>
      </c>
    </row>
    <row r="304" spans="1:12">
      <c r="A304" s="23">
        <v>2014</v>
      </c>
      <c r="B304" s="23" t="s">
        <v>2367</v>
      </c>
      <c r="C304" s="22" t="s">
        <v>1886</v>
      </c>
      <c r="D304" s="13" t="s">
        <v>14</v>
      </c>
      <c r="E304" s="34" t="s">
        <v>3561</v>
      </c>
      <c r="F304" s="34">
        <v>153</v>
      </c>
      <c r="G304" s="59">
        <f t="shared" si="14"/>
        <v>1216</v>
      </c>
      <c r="H304" s="34">
        <v>1075</v>
      </c>
      <c r="I304" s="34">
        <v>141</v>
      </c>
      <c r="J304" s="58">
        <f t="shared" si="12"/>
        <v>7.9477124183006538</v>
      </c>
      <c r="K304" s="57">
        <v>149.25</v>
      </c>
      <c r="L304" s="58">
        <f t="shared" si="13"/>
        <v>8.1474036850921276</v>
      </c>
    </row>
    <row r="305" spans="1:12">
      <c r="A305" s="23">
        <v>2014</v>
      </c>
      <c r="B305" s="23" t="s">
        <v>2367</v>
      </c>
      <c r="C305" s="22" t="s">
        <v>1886</v>
      </c>
      <c r="D305" s="13" t="s">
        <v>23</v>
      </c>
      <c r="E305" s="34" t="s">
        <v>3561</v>
      </c>
      <c r="F305" s="34">
        <v>68</v>
      </c>
      <c r="G305" s="59">
        <f t="shared" si="14"/>
        <v>3725</v>
      </c>
      <c r="H305" s="34">
        <v>2775</v>
      </c>
      <c r="I305" s="34">
        <v>950</v>
      </c>
      <c r="J305" s="58">
        <f t="shared" si="12"/>
        <v>54.779411764705884</v>
      </c>
      <c r="K305" s="57">
        <v>67.5</v>
      </c>
      <c r="L305" s="58">
        <f t="shared" si="13"/>
        <v>55.185185185185183</v>
      </c>
    </row>
    <row r="306" spans="1:12">
      <c r="A306" s="23">
        <v>2014</v>
      </c>
      <c r="B306" s="23" t="s">
        <v>2367</v>
      </c>
      <c r="C306" s="22" t="s">
        <v>1886</v>
      </c>
      <c r="D306" s="13" t="s">
        <v>41</v>
      </c>
      <c r="E306" s="34" t="s">
        <v>3561</v>
      </c>
      <c r="F306" s="34">
        <v>46</v>
      </c>
      <c r="G306" s="59">
        <f t="shared" si="14"/>
        <v>1445</v>
      </c>
      <c r="H306" s="34">
        <v>1031</v>
      </c>
      <c r="I306" s="34">
        <v>414</v>
      </c>
      <c r="J306" s="58">
        <f t="shared" si="12"/>
        <v>31.413043478260871</v>
      </c>
      <c r="K306" s="57">
        <v>33</v>
      </c>
      <c r="L306" s="58">
        <f t="shared" si="13"/>
        <v>43.787878787878789</v>
      </c>
    </row>
    <row r="307" spans="1:12">
      <c r="A307" s="23">
        <v>2014</v>
      </c>
      <c r="B307" s="23" t="s">
        <v>2367</v>
      </c>
      <c r="C307" s="22" t="s">
        <v>1886</v>
      </c>
      <c r="D307" s="13" t="s">
        <v>60</v>
      </c>
      <c r="E307" s="34" t="s">
        <v>3561</v>
      </c>
      <c r="F307" s="34">
        <v>33</v>
      </c>
      <c r="G307" s="59">
        <f t="shared" si="14"/>
        <v>1094</v>
      </c>
      <c r="H307" s="34">
        <v>796</v>
      </c>
      <c r="I307" s="34">
        <v>298</v>
      </c>
      <c r="J307" s="58">
        <f t="shared" si="12"/>
        <v>33.151515151515149</v>
      </c>
      <c r="K307" s="57">
        <v>32.5</v>
      </c>
      <c r="L307" s="58">
        <f t="shared" si="13"/>
        <v>33.661538461538463</v>
      </c>
    </row>
    <row r="308" spans="1:12">
      <c r="A308" s="23">
        <v>2014</v>
      </c>
      <c r="B308" s="23" t="s">
        <v>2367</v>
      </c>
      <c r="C308" s="22" t="s">
        <v>1886</v>
      </c>
      <c r="D308" s="13" t="s">
        <v>70</v>
      </c>
      <c r="E308" s="34" t="s">
        <v>3561</v>
      </c>
      <c r="F308" s="34">
        <v>48</v>
      </c>
      <c r="G308" s="59">
        <f t="shared" si="14"/>
        <v>823</v>
      </c>
      <c r="H308" s="34">
        <v>623</v>
      </c>
      <c r="I308" s="34">
        <v>200</v>
      </c>
      <c r="J308" s="58">
        <f t="shared" si="12"/>
        <v>17.145833333333332</v>
      </c>
      <c r="K308" s="57">
        <v>45.5</v>
      </c>
      <c r="L308" s="58">
        <f t="shared" si="13"/>
        <v>18.087912087912088</v>
      </c>
    </row>
    <row r="309" spans="1:12">
      <c r="A309" s="23">
        <v>2014</v>
      </c>
      <c r="B309" s="23" t="s">
        <v>2367</v>
      </c>
      <c r="C309" s="22" t="s">
        <v>1886</v>
      </c>
      <c r="D309" s="13" t="s">
        <v>76</v>
      </c>
      <c r="E309" s="34" t="s">
        <v>3561</v>
      </c>
      <c r="F309" s="34">
        <v>64</v>
      </c>
      <c r="G309" s="59">
        <f t="shared" si="14"/>
        <v>2513</v>
      </c>
      <c r="H309" s="34">
        <v>2347</v>
      </c>
      <c r="I309" s="34">
        <v>166</v>
      </c>
      <c r="J309" s="58">
        <f t="shared" si="12"/>
        <v>39.265625</v>
      </c>
      <c r="K309" s="57">
        <v>61.75</v>
      </c>
      <c r="L309" s="58">
        <f t="shared" si="13"/>
        <v>40.696356275303643</v>
      </c>
    </row>
    <row r="310" spans="1:12">
      <c r="A310" s="23">
        <v>2014</v>
      </c>
      <c r="B310" s="23" t="s">
        <v>2367</v>
      </c>
      <c r="C310" s="22" t="s">
        <v>1886</v>
      </c>
      <c r="D310" s="13" t="s">
        <v>83</v>
      </c>
      <c r="E310" s="34" t="s">
        <v>3561</v>
      </c>
      <c r="F310" s="34"/>
      <c r="G310" s="59">
        <f t="shared" si="14"/>
        <v>22</v>
      </c>
      <c r="H310" s="34"/>
      <c r="I310" s="34">
        <v>22</v>
      </c>
      <c r="J310" s="58">
        <f t="shared" si="12"/>
        <v>0</v>
      </c>
      <c r="K310" s="57"/>
      <c r="L310" s="58">
        <f t="shared" si="13"/>
        <v>0</v>
      </c>
    </row>
    <row r="311" spans="1:12">
      <c r="A311" s="23">
        <v>2014</v>
      </c>
      <c r="B311" s="23" t="s">
        <v>2367</v>
      </c>
      <c r="C311" s="22" t="s">
        <v>1886</v>
      </c>
      <c r="D311" s="13" t="s">
        <v>86</v>
      </c>
      <c r="E311" s="34" t="s">
        <v>3561</v>
      </c>
      <c r="F311" s="34">
        <v>32</v>
      </c>
      <c r="G311" s="59">
        <f t="shared" si="14"/>
        <v>609</v>
      </c>
      <c r="H311" s="34">
        <v>199</v>
      </c>
      <c r="I311" s="34">
        <v>410</v>
      </c>
      <c r="J311" s="58">
        <f t="shared" si="12"/>
        <v>19.03125</v>
      </c>
      <c r="K311" s="57">
        <v>29</v>
      </c>
      <c r="L311" s="58">
        <f t="shared" si="13"/>
        <v>21</v>
      </c>
    </row>
    <row r="312" spans="1:12">
      <c r="A312" s="23">
        <v>2014</v>
      </c>
      <c r="B312" s="23" t="s">
        <v>2367</v>
      </c>
      <c r="C312" s="22" t="s">
        <v>1886</v>
      </c>
      <c r="D312" s="13" t="s">
        <v>89</v>
      </c>
      <c r="E312" s="34" t="s">
        <v>3561</v>
      </c>
      <c r="F312" s="34">
        <v>28</v>
      </c>
      <c r="G312" s="59">
        <f t="shared" si="14"/>
        <v>427</v>
      </c>
      <c r="H312" s="34">
        <v>322</v>
      </c>
      <c r="I312" s="34">
        <v>105</v>
      </c>
      <c r="J312" s="58">
        <f t="shared" si="12"/>
        <v>15.25</v>
      </c>
      <c r="K312" s="57">
        <v>23.5</v>
      </c>
      <c r="L312" s="58">
        <f t="shared" si="13"/>
        <v>18.170212765957448</v>
      </c>
    </row>
    <row r="313" spans="1:12">
      <c r="A313" s="23">
        <v>2014</v>
      </c>
      <c r="B313" s="23" t="s">
        <v>2367</v>
      </c>
      <c r="C313" s="22" t="s">
        <v>1886</v>
      </c>
      <c r="D313" s="13" t="s">
        <v>94</v>
      </c>
      <c r="E313" s="34" t="s">
        <v>3561</v>
      </c>
      <c r="F313" s="34">
        <v>25</v>
      </c>
      <c r="G313" s="59">
        <f t="shared" si="14"/>
        <v>493</v>
      </c>
      <c r="H313" s="34">
        <v>244</v>
      </c>
      <c r="I313" s="34">
        <v>249</v>
      </c>
      <c r="J313" s="58">
        <f t="shared" si="12"/>
        <v>19.72</v>
      </c>
      <c r="K313" s="57">
        <v>24.5</v>
      </c>
      <c r="L313" s="58">
        <f t="shared" si="13"/>
        <v>20.122448979591837</v>
      </c>
    </row>
    <row r="314" spans="1:12">
      <c r="A314" s="23">
        <v>2014</v>
      </c>
      <c r="B314" s="23" t="s">
        <v>2367</v>
      </c>
      <c r="C314" s="22" t="s">
        <v>1886</v>
      </c>
      <c r="D314" s="13" t="s">
        <v>100</v>
      </c>
      <c r="E314" s="34" t="s">
        <v>3561</v>
      </c>
      <c r="F314" s="34">
        <v>26</v>
      </c>
      <c r="G314" s="59">
        <f t="shared" si="14"/>
        <v>195</v>
      </c>
      <c r="H314" s="34">
        <v>145</v>
      </c>
      <c r="I314" s="34">
        <v>50</v>
      </c>
      <c r="J314" s="58">
        <f t="shared" si="12"/>
        <v>7.5</v>
      </c>
      <c r="K314" s="57">
        <v>24</v>
      </c>
      <c r="L314" s="58">
        <f t="shared" si="13"/>
        <v>8.125</v>
      </c>
    </row>
    <row r="315" spans="1:12">
      <c r="A315" s="23">
        <v>2014</v>
      </c>
      <c r="B315" s="23" t="s">
        <v>2367</v>
      </c>
      <c r="C315" s="22" t="s">
        <v>1886</v>
      </c>
      <c r="D315" s="13" t="s">
        <v>104</v>
      </c>
      <c r="E315" s="34" t="s">
        <v>3561</v>
      </c>
      <c r="F315" s="34">
        <v>96</v>
      </c>
      <c r="G315" s="59">
        <f t="shared" si="14"/>
        <v>3318</v>
      </c>
      <c r="H315" s="34">
        <v>2758</v>
      </c>
      <c r="I315" s="34">
        <v>560</v>
      </c>
      <c r="J315" s="58">
        <f t="shared" si="12"/>
        <v>34.5625</v>
      </c>
      <c r="K315" s="57">
        <v>95</v>
      </c>
      <c r="L315" s="58">
        <f t="shared" si="13"/>
        <v>34.926315789473684</v>
      </c>
    </row>
    <row r="316" spans="1:12">
      <c r="A316" s="23">
        <v>2014</v>
      </c>
      <c r="B316" s="23" t="s">
        <v>2367</v>
      </c>
      <c r="C316" s="22" t="s">
        <v>1886</v>
      </c>
      <c r="D316" s="13" t="s">
        <v>120</v>
      </c>
      <c r="E316" s="34" t="s">
        <v>3561</v>
      </c>
      <c r="F316" s="34">
        <v>226</v>
      </c>
      <c r="G316" s="59">
        <f t="shared" si="14"/>
        <v>1319</v>
      </c>
      <c r="H316" s="34">
        <v>939</v>
      </c>
      <c r="I316" s="34">
        <v>380</v>
      </c>
      <c r="J316" s="58">
        <f t="shared" si="12"/>
        <v>5.836283185840708</v>
      </c>
      <c r="K316" s="57">
        <v>133.375</v>
      </c>
      <c r="L316" s="58">
        <f t="shared" si="13"/>
        <v>9.8894095595126519</v>
      </c>
    </row>
    <row r="317" spans="1:12">
      <c r="A317" s="23">
        <v>2014</v>
      </c>
      <c r="B317" s="23" t="s">
        <v>2367</v>
      </c>
      <c r="C317" s="22" t="s">
        <v>1886</v>
      </c>
      <c r="D317" s="13" t="s">
        <v>156</v>
      </c>
      <c r="E317" s="34" t="s">
        <v>3561</v>
      </c>
      <c r="F317" s="34">
        <v>172</v>
      </c>
      <c r="G317" s="59">
        <f t="shared" si="14"/>
        <v>795</v>
      </c>
      <c r="H317" s="34">
        <v>650</v>
      </c>
      <c r="I317" s="34">
        <v>145</v>
      </c>
      <c r="J317" s="58">
        <f t="shared" si="12"/>
        <v>4.6220930232558137</v>
      </c>
      <c r="K317" s="57">
        <v>76.950000000000017</v>
      </c>
      <c r="L317" s="58">
        <f t="shared" si="13"/>
        <v>10.331384015594539</v>
      </c>
    </row>
    <row r="318" spans="1:12">
      <c r="A318" s="23">
        <v>2014</v>
      </c>
      <c r="B318" s="23" t="s">
        <v>2367</v>
      </c>
      <c r="C318" s="22" t="s">
        <v>1886</v>
      </c>
      <c r="D318" s="13" t="s">
        <v>164</v>
      </c>
      <c r="E318" s="34" t="s">
        <v>3561</v>
      </c>
      <c r="F318" s="34">
        <v>42</v>
      </c>
      <c r="G318" s="59">
        <f t="shared" si="14"/>
        <v>895</v>
      </c>
      <c r="H318" s="34">
        <v>822</v>
      </c>
      <c r="I318" s="34">
        <v>73</v>
      </c>
      <c r="J318" s="58">
        <f t="shared" si="12"/>
        <v>21.30952380952381</v>
      </c>
      <c r="K318" s="57">
        <v>34.5</v>
      </c>
      <c r="L318" s="58">
        <f t="shared" si="13"/>
        <v>25.942028985507246</v>
      </c>
    </row>
    <row r="319" spans="1:12">
      <c r="A319" s="23">
        <v>2014</v>
      </c>
      <c r="B319" s="23" t="s">
        <v>2367</v>
      </c>
      <c r="C319" s="22" t="s">
        <v>1886</v>
      </c>
      <c r="D319" s="13" t="s">
        <v>167</v>
      </c>
      <c r="E319" s="34" t="s">
        <v>3561</v>
      </c>
      <c r="F319" s="34">
        <v>64</v>
      </c>
      <c r="G319" s="59">
        <f t="shared" si="14"/>
        <v>246</v>
      </c>
      <c r="H319" s="34">
        <v>203</v>
      </c>
      <c r="I319" s="34">
        <v>43</v>
      </c>
      <c r="J319" s="58">
        <f t="shared" si="12"/>
        <v>3.84375</v>
      </c>
      <c r="K319" s="57">
        <v>60.5</v>
      </c>
      <c r="L319" s="58">
        <f t="shared" si="13"/>
        <v>4.0661157024793386</v>
      </c>
    </row>
    <row r="320" spans="1:12">
      <c r="A320" s="23">
        <v>2014</v>
      </c>
      <c r="B320" s="23" t="s">
        <v>2367</v>
      </c>
      <c r="C320" s="22" t="s">
        <v>1886</v>
      </c>
      <c r="D320" s="13" t="s">
        <v>171</v>
      </c>
      <c r="E320" s="34" t="s">
        <v>3561</v>
      </c>
      <c r="F320" s="34"/>
      <c r="G320" s="59">
        <f t="shared" si="14"/>
        <v>36</v>
      </c>
      <c r="H320" s="34"/>
      <c r="I320" s="34">
        <v>36</v>
      </c>
      <c r="J320" s="58">
        <f t="shared" si="12"/>
        <v>0</v>
      </c>
      <c r="K320" s="57"/>
      <c r="L320" s="58">
        <f t="shared" si="13"/>
        <v>0</v>
      </c>
    </row>
    <row r="321" spans="1:12">
      <c r="A321" s="23">
        <v>2014</v>
      </c>
      <c r="B321" s="23" t="s">
        <v>2367</v>
      </c>
      <c r="C321" s="22" t="s">
        <v>514</v>
      </c>
      <c r="D321" s="13" t="s">
        <v>184</v>
      </c>
      <c r="E321" s="34" t="s">
        <v>3562</v>
      </c>
      <c r="F321" s="34">
        <v>143</v>
      </c>
      <c r="G321" s="59">
        <f t="shared" si="14"/>
        <v>583</v>
      </c>
      <c r="H321" s="34">
        <v>583</v>
      </c>
      <c r="I321" s="34">
        <v>0</v>
      </c>
      <c r="J321" s="58">
        <f t="shared" si="12"/>
        <v>4.0769230769230766</v>
      </c>
      <c r="K321" s="57">
        <v>48.42</v>
      </c>
      <c r="L321" s="58">
        <f t="shared" si="13"/>
        <v>12.040479140850888</v>
      </c>
    </row>
    <row r="322" spans="1:12">
      <c r="A322" s="23">
        <v>2014</v>
      </c>
      <c r="B322" s="23" t="s">
        <v>2367</v>
      </c>
      <c r="C322" s="22" t="s">
        <v>514</v>
      </c>
      <c r="D322" s="13" t="s">
        <v>23</v>
      </c>
      <c r="E322" s="34" t="s">
        <v>3562</v>
      </c>
      <c r="F322" s="34">
        <v>97</v>
      </c>
      <c r="G322" s="59">
        <f t="shared" si="14"/>
        <v>1823</v>
      </c>
      <c r="H322" s="34">
        <v>1823</v>
      </c>
      <c r="I322" s="34">
        <v>0</v>
      </c>
      <c r="J322" s="58">
        <f t="shared" ref="J322:J385" si="15">IFERROR(G322/F322,0)</f>
        <v>18.793814432989691</v>
      </c>
      <c r="K322" s="57">
        <v>33.05263157894737</v>
      </c>
      <c r="L322" s="58">
        <f t="shared" ref="L322:L385" si="16">IFERROR(G322/K322,0)</f>
        <v>55.154458598726109</v>
      </c>
    </row>
    <row r="323" spans="1:12">
      <c r="A323" s="23">
        <v>2014</v>
      </c>
      <c r="B323" s="23" t="s">
        <v>2367</v>
      </c>
      <c r="C323" s="22" t="s">
        <v>514</v>
      </c>
      <c r="D323" s="13" t="s">
        <v>185</v>
      </c>
      <c r="E323" s="34" t="s">
        <v>3562</v>
      </c>
      <c r="F323" s="34">
        <v>230</v>
      </c>
      <c r="G323" s="59">
        <f t="shared" ref="G323:G386" si="17">+H323+I323</f>
        <v>2183</v>
      </c>
      <c r="H323" s="34">
        <v>2183</v>
      </c>
      <c r="I323" s="34">
        <v>0</v>
      </c>
      <c r="J323" s="58">
        <f t="shared" si="15"/>
        <v>9.4913043478260875</v>
      </c>
      <c r="K323" s="57">
        <v>92.441578947368427</v>
      </c>
      <c r="L323" s="58">
        <f t="shared" si="16"/>
        <v>23.614914682957657</v>
      </c>
    </row>
    <row r="324" spans="1:12">
      <c r="A324" s="23">
        <v>2014</v>
      </c>
      <c r="B324" s="23" t="s">
        <v>2367</v>
      </c>
      <c r="C324" s="22" t="s">
        <v>514</v>
      </c>
      <c r="D324" s="13" t="s">
        <v>104</v>
      </c>
      <c r="E324" s="34" t="s">
        <v>3562</v>
      </c>
      <c r="F324" s="34">
        <v>105</v>
      </c>
      <c r="G324" s="59">
        <f t="shared" si="17"/>
        <v>1572</v>
      </c>
      <c r="H324" s="34">
        <v>1572</v>
      </c>
      <c r="I324" s="34">
        <v>0</v>
      </c>
      <c r="J324" s="58">
        <f t="shared" si="15"/>
        <v>14.971428571428572</v>
      </c>
      <c r="K324" s="57">
        <v>40.578947368421055</v>
      </c>
      <c r="L324" s="58">
        <f t="shared" si="16"/>
        <v>38.739299610894939</v>
      </c>
    </row>
    <row r="325" spans="1:12">
      <c r="A325" s="23">
        <v>2014</v>
      </c>
      <c r="B325" s="23" t="s">
        <v>2367</v>
      </c>
      <c r="C325" s="22" t="s">
        <v>514</v>
      </c>
      <c r="D325" s="13" t="s">
        <v>184</v>
      </c>
      <c r="E325" s="34" t="s">
        <v>3561</v>
      </c>
      <c r="F325" s="34">
        <v>43</v>
      </c>
      <c r="G325" s="59">
        <f t="shared" si="17"/>
        <v>583</v>
      </c>
      <c r="H325" s="34">
        <v>583</v>
      </c>
      <c r="I325" s="34">
        <v>0</v>
      </c>
      <c r="J325" s="58">
        <f t="shared" si="15"/>
        <v>13.55813953488372</v>
      </c>
      <c r="K325" s="57">
        <v>37</v>
      </c>
      <c r="L325" s="58">
        <f t="shared" si="16"/>
        <v>15.756756756756756</v>
      </c>
    </row>
    <row r="326" spans="1:12">
      <c r="A326" s="23">
        <v>2014</v>
      </c>
      <c r="B326" s="23" t="s">
        <v>2367</v>
      </c>
      <c r="C326" s="22" t="s">
        <v>514</v>
      </c>
      <c r="D326" s="13" t="s">
        <v>23</v>
      </c>
      <c r="E326" s="34" t="s">
        <v>3561</v>
      </c>
      <c r="F326" s="34">
        <v>67</v>
      </c>
      <c r="G326" s="59">
        <f t="shared" si="17"/>
        <v>1823</v>
      </c>
      <c r="H326" s="34">
        <v>1823</v>
      </c>
      <c r="I326" s="34">
        <v>0</v>
      </c>
      <c r="J326" s="58">
        <f t="shared" si="15"/>
        <v>27.208955223880597</v>
      </c>
      <c r="K326" s="57">
        <v>65</v>
      </c>
      <c r="L326" s="58">
        <f t="shared" si="16"/>
        <v>28.046153846153846</v>
      </c>
    </row>
    <row r="327" spans="1:12">
      <c r="A327" s="23">
        <v>2014</v>
      </c>
      <c r="B327" s="23" t="s">
        <v>2367</v>
      </c>
      <c r="C327" s="22" t="s">
        <v>514</v>
      </c>
      <c r="D327" s="13" t="s">
        <v>185</v>
      </c>
      <c r="E327" s="34" t="s">
        <v>3561</v>
      </c>
      <c r="F327" s="34">
        <v>130</v>
      </c>
      <c r="G327" s="59">
        <f t="shared" si="17"/>
        <v>2183</v>
      </c>
      <c r="H327" s="34">
        <v>2183</v>
      </c>
      <c r="I327" s="34">
        <v>0</v>
      </c>
      <c r="J327" s="58">
        <f t="shared" si="15"/>
        <v>16.792307692307691</v>
      </c>
      <c r="K327" s="57">
        <v>121</v>
      </c>
      <c r="L327" s="58">
        <f t="shared" si="16"/>
        <v>18.041322314049587</v>
      </c>
    </row>
    <row r="328" spans="1:12">
      <c r="A328" s="23">
        <v>2014</v>
      </c>
      <c r="B328" s="23" t="s">
        <v>2367</v>
      </c>
      <c r="C328" s="22" t="s">
        <v>514</v>
      </c>
      <c r="D328" s="13" t="s">
        <v>104</v>
      </c>
      <c r="E328" s="34" t="s">
        <v>3561</v>
      </c>
      <c r="F328" s="34">
        <v>85</v>
      </c>
      <c r="G328" s="59">
        <f t="shared" si="17"/>
        <v>1572</v>
      </c>
      <c r="H328" s="34">
        <v>1572</v>
      </c>
      <c r="I328" s="34">
        <v>0</v>
      </c>
      <c r="J328" s="58">
        <f t="shared" si="15"/>
        <v>18.494117647058822</v>
      </c>
      <c r="K328" s="57">
        <v>84.5</v>
      </c>
      <c r="L328" s="58">
        <f t="shared" si="16"/>
        <v>18.603550295857989</v>
      </c>
    </row>
    <row r="329" spans="1:12">
      <c r="A329" s="23">
        <v>2015</v>
      </c>
      <c r="B329" s="23" t="s">
        <v>2367</v>
      </c>
      <c r="C329" s="22" t="s">
        <v>1886</v>
      </c>
      <c r="D329" s="13" t="s">
        <v>5</v>
      </c>
      <c r="E329" s="34" t="s">
        <v>3562</v>
      </c>
      <c r="F329" s="34">
        <v>230</v>
      </c>
      <c r="G329" s="59">
        <f t="shared" si="17"/>
        <v>1997</v>
      </c>
      <c r="H329" s="34">
        <v>1952</v>
      </c>
      <c r="I329" s="34">
        <v>45</v>
      </c>
      <c r="J329" s="58">
        <f t="shared" si="15"/>
        <v>8.6826086956521742</v>
      </c>
      <c r="K329" s="57">
        <v>98.35</v>
      </c>
      <c r="L329" s="58">
        <f t="shared" si="16"/>
        <v>20.305033045246571</v>
      </c>
    </row>
    <row r="330" spans="1:12">
      <c r="A330" s="23">
        <v>2015</v>
      </c>
      <c r="B330" s="23" t="s">
        <v>2367</v>
      </c>
      <c r="C330" s="22" t="s">
        <v>1886</v>
      </c>
      <c r="D330" s="13" t="s">
        <v>10</v>
      </c>
      <c r="E330" s="34" t="s">
        <v>3562</v>
      </c>
      <c r="F330" s="34">
        <v>217</v>
      </c>
      <c r="G330" s="59">
        <f t="shared" si="17"/>
        <v>1281</v>
      </c>
      <c r="H330" s="34">
        <v>1231</v>
      </c>
      <c r="I330" s="34">
        <v>50</v>
      </c>
      <c r="J330" s="58">
        <f t="shared" si="15"/>
        <v>5.903225806451613</v>
      </c>
      <c r="K330" s="57">
        <v>58.858000000000004</v>
      </c>
      <c r="L330" s="58">
        <f t="shared" si="16"/>
        <v>21.764246151755071</v>
      </c>
    </row>
    <row r="331" spans="1:12">
      <c r="A331" s="23">
        <v>2015</v>
      </c>
      <c r="B331" s="23" t="s">
        <v>2367</v>
      </c>
      <c r="C331" s="22" t="s">
        <v>1886</v>
      </c>
      <c r="D331" s="13" t="s">
        <v>14</v>
      </c>
      <c r="E331" s="34" t="s">
        <v>3562</v>
      </c>
      <c r="F331" s="34">
        <v>83</v>
      </c>
      <c r="G331" s="59">
        <f t="shared" si="17"/>
        <v>1265</v>
      </c>
      <c r="H331" s="34">
        <v>1124</v>
      </c>
      <c r="I331" s="34">
        <v>141</v>
      </c>
      <c r="J331" s="58">
        <f t="shared" si="15"/>
        <v>15.240963855421686</v>
      </c>
      <c r="K331" s="57">
        <v>36.002499999999998</v>
      </c>
      <c r="L331" s="58">
        <f t="shared" si="16"/>
        <v>35.136448857718214</v>
      </c>
    </row>
    <row r="332" spans="1:12">
      <c r="A332" s="23">
        <v>2015</v>
      </c>
      <c r="B332" s="23" t="s">
        <v>2367</v>
      </c>
      <c r="C332" s="22" t="s">
        <v>1886</v>
      </c>
      <c r="D332" s="13" t="s">
        <v>23</v>
      </c>
      <c r="E332" s="34" t="s">
        <v>3562</v>
      </c>
      <c r="F332" s="34">
        <v>302</v>
      </c>
      <c r="G332" s="59">
        <f t="shared" si="17"/>
        <v>3812</v>
      </c>
      <c r="H332" s="34">
        <v>2842</v>
      </c>
      <c r="I332" s="34">
        <v>970</v>
      </c>
      <c r="J332" s="58">
        <f t="shared" si="15"/>
        <v>12.622516556291391</v>
      </c>
      <c r="K332" s="57">
        <v>68.725499999999982</v>
      </c>
      <c r="L332" s="58">
        <f t="shared" si="16"/>
        <v>55.467039163047211</v>
      </c>
    </row>
    <row r="333" spans="1:12">
      <c r="A333" s="23">
        <v>2015</v>
      </c>
      <c r="B333" s="23" t="s">
        <v>2367</v>
      </c>
      <c r="C333" s="22" t="s">
        <v>1886</v>
      </c>
      <c r="D333" s="13" t="s">
        <v>41</v>
      </c>
      <c r="E333" s="34" t="s">
        <v>3562</v>
      </c>
      <c r="F333" s="34">
        <v>231</v>
      </c>
      <c r="G333" s="59">
        <f t="shared" si="17"/>
        <v>1525</v>
      </c>
      <c r="H333" s="34">
        <v>1112</v>
      </c>
      <c r="I333" s="34">
        <v>413</v>
      </c>
      <c r="J333" s="58">
        <f t="shared" si="15"/>
        <v>6.6017316017316015</v>
      </c>
      <c r="K333" s="57">
        <v>31.866000000000003</v>
      </c>
      <c r="L333" s="58">
        <f t="shared" si="16"/>
        <v>47.856649720705448</v>
      </c>
    </row>
    <row r="334" spans="1:12">
      <c r="A334" s="23">
        <v>2015</v>
      </c>
      <c r="B334" s="23" t="s">
        <v>2367</v>
      </c>
      <c r="C334" s="22" t="s">
        <v>1886</v>
      </c>
      <c r="D334" s="13" t="s">
        <v>60</v>
      </c>
      <c r="E334" s="34" t="s">
        <v>3562</v>
      </c>
      <c r="F334" s="34">
        <v>83</v>
      </c>
      <c r="G334" s="59">
        <f t="shared" si="17"/>
        <v>1177</v>
      </c>
      <c r="H334" s="34">
        <v>887</v>
      </c>
      <c r="I334" s="34">
        <v>290</v>
      </c>
      <c r="J334" s="58">
        <f t="shared" si="15"/>
        <v>14.180722891566266</v>
      </c>
      <c r="K334" s="57">
        <v>17.618000000000002</v>
      </c>
      <c r="L334" s="58">
        <f t="shared" si="16"/>
        <v>66.806674991485977</v>
      </c>
    </row>
    <row r="335" spans="1:12">
      <c r="A335" s="23">
        <v>2015</v>
      </c>
      <c r="B335" s="23" t="s">
        <v>2367</v>
      </c>
      <c r="C335" s="22" t="s">
        <v>1886</v>
      </c>
      <c r="D335" s="13" t="s">
        <v>70</v>
      </c>
      <c r="E335" s="34" t="s">
        <v>3562</v>
      </c>
      <c r="F335" s="34">
        <v>52</v>
      </c>
      <c r="G335" s="59">
        <f t="shared" si="17"/>
        <v>835</v>
      </c>
      <c r="H335" s="34">
        <v>659</v>
      </c>
      <c r="I335" s="34">
        <v>176</v>
      </c>
      <c r="J335" s="58">
        <f t="shared" si="15"/>
        <v>16.057692307692307</v>
      </c>
      <c r="K335" s="57">
        <v>11.65</v>
      </c>
      <c r="L335" s="58">
        <f t="shared" si="16"/>
        <v>71.673819742489272</v>
      </c>
    </row>
    <row r="336" spans="1:12">
      <c r="A336" s="23">
        <v>2015</v>
      </c>
      <c r="B336" s="23" t="s">
        <v>2367</v>
      </c>
      <c r="C336" s="22" t="s">
        <v>1886</v>
      </c>
      <c r="D336" s="13" t="s">
        <v>76</v>
      </c>
      <c r="E336" s="34" t="s">
        <v>3562</v>
      </c>
      <c r="F336" s="34">
        <v>315</v>
      </c>
      <c r="G336" s="59">
        <f t="shared" si="17"/>
        <v>2603</v>
      </c>
      <c r="H336" s="34">
        <v>2455</v>
      </c>
      <c r="I336" s="34">
        <v>148</v>
      </c>
      <c r="J336" s="58">
        <f t="shared" si="15"/>
        <v>8.2634920634920643</v>
      </c>
      <c r="K336" s="57">
        <v>124.02350000000001</v>
      </c>
      <c r="L336" s="58">
        <f t="shared" si="16"/>
        <v>20.987957927328285</v>
      </c>
    </row>
    <row r="337" spans="1:12">
      <c r="A337" s="23">
        <v>2015</v>
      </c>
      <c r="B337" s="23" t="s">
        <v>2367</v>
      </c>
      <c r="C337" s="22" t="s">
        <v>1886</v>
      </c>
      <c r="D337" s="13" t="s">
        <v>83</v>
      </c>
      <c r="E337" s="34" t="s">
        <v>3562</v>
      </c>
      <c r="F337" s="34"/>
      <c r="G337" s="59">
        <f t="shared" si="17"/>
        <v>26</v>
      </c>
      <c r="H337" s="34"/>
      <c r="I337" s="34">
        <v>26</v>
      </c>
      <c r="J337" s="58">
        <f t="shared" si="15"/>
        <v>0</v>
      </c>
      <c r="K337" s="57"/>
      <c r="L337" s="58">
        <f t="shared" si="16"/>
        <v>0</v>
      </c>
    </row>
    <row r="338" spans="1:12">
      <c r="A338" s="23">
        <v>2015</v>
      </c>
      <c r="B338" s="23" t="s">
        <v>2367</v>
      </c>
      <c r="C338" s="22" t="s">
        <v>1886</v>
      </c>
      <c r="D338" s="13" t="s">
        <v>86</v>
      </c>
      <c r="E338" s="34" t="s">
        <v>3562</v>
      </c>
      <c r="F338" s="34">
        <v>72</v>
      </c>
      <c r="G338" s="59">
        <f t="shared" si="17"/>
        <v>834</v>
      </c>
      <c r="H338" s="34">
        <v>399</v>
      </c>
      <c r="I338" s="34">
        <v>435</v>
      </c>
      <c r="J338" s="58">
        <f t="shared" si="15"/>
        <v>11.583333333333334</v>
      </c>
      <c r="K338" s="57">
        <v>20.779</v>
      </c>
      <c r="L338" s="58">
        <f t="shared" si="16"/>
        <v>40.136676452187302</v>
      </c>
    </row>
    <row r="339" spans="1:12">
      <c r="A339" s="23">
        <v>2015</v>
      </c>
      <c r="B339" s="23" t="s">
        <v>2367</v>
      </c>
      <c r="C339" s="22" t="s">
        <v>1886</v>
      </c>
      <c r="D339" s="13" t="s">
        <v>89</v>
      </c>
      <c r="E339" s="34" t="s">
        <v>3562</v>
      </c>
      <c r="F339" s="34">
        <v>1</v>
      </c>
      <c r="G339" s="59">
        <f t="shared" si="17"/>
        <v>433</v>
      </c>
      <c r="H339" s="34">
        <v>335</v>
      </c>
      <c r="I339" s="34">
        <v>98</v>
      </c>
      <c r="J339" s="58">
        <f t="shared" si="15"/>
        <v>433</v>
      </c>
      <c r="K339" s="57">
        <v>0.1</v>
      </c>
      <c r="L339" s="58">
        <f t="shared" si="16"/>
        <v>4330</v>
      </c>
    </row>
    <row r="340" spans="1:12">
      <c r="A340" s="23">
        <v>2015</v>
      </c>
      <c r="B340" s="23" t="s">
        <v>2367</v>
      </c>
      <c r="C340" s="22" t="s">
        <v>1886</v>
      </c>
      <c r="D340" s="13" t="s">
        <v>94</v>
      </c>
      <c r="E340" s="34" t="s">
        <v>3562</v>
      </c>
      <c r="F340" s="34">
        <v>16</v>
      </c>
      <c r="G340" s="59">
        <f t="shared" si="17"/>
        <v>478</v>
      </c>
      <c r="H340" s="34">
        <v>250</v>
      </c>
      <c r="I340" s="34">
        <v>228</v>
      </c>
      <c r="J340" s="58">
        <f t="shared" si="15"/>
        <v>29.875</v>
      </c>
      <c r="K340" s="57">
        <v>3.6164999999999998</v>
      </c>
      <c r="L340" s="58">
        <f t="shared" si="16"/>
        <v>132.17198949260336</v>
      </c>
    </row>
    <row r="341" spans="1:12">
      <c r="A341" s="23">
        <v>2015</v>
      </c>
      <c r="B341" s="23" t="s">
        <v>2367</v>
      </c>
      <c r="C341" s="22" t="s">
        <v>1886</v>
      </c>
      <c r="D341" s="13" t="s">
        <v>100</v>
      </c>
      <c r="E341" s="34" t="s">
        <v>3562</v>
      </c>
      <c r="F341" s="34">
        <v>32</v>
      </c>
      <c r="G341" s="59">
        <f t="shared" si="17"/>
        <v>192</v>
      </c>
      <c r="H341" s="34">
        <v>142</v>
      </c>
      <c r="I341" s="34">
        <v>50</v>
      </c>
      <c r="J341" s="58">
        <f t="shared" si="15"/>
        <v>6</v>
      </c>
      <c r="K341" s="57">
        <v>17</v>
      </c>
      <c r="L341" s="58">
        <f t="shared" si="16"/>
        <v>11.294117647058824</v>
      </c>
    </row>
    <row r="342" spans="1:12">
      <c r="A342" s="23">
        <v>2015</v>
      </c>
      <c r="B342" s="23" t="s">
        <v>2367</v>
      </c>
      <c r="C342" s="22" t="s">
        <v>1886</v>
      </c>
      <c r="D342" s="13" t="s">
        <v>104</v>
      </c>
      <c r="E342" s="34" t="s">
        <v>3562</v>
      </c>
      <c r="F342" s="34">
        <v>259</v>
      </c>
      <c r="G342" s="59">
        <f t="shared" si="17"/>
        <v>3492</v>
      </c>
      <c r="H342" s="34">
        <v>2916</v>
      </c>
      <c r="I342" s="34">
        <v>576</v>
      </c>
      <c r="J342" s="58">
        <f t="shared" si="15"/>
        <v>13.482625482625483</v>
      </c>
      <c r="K342" s="57">
        <v>68.13300000000001</v>
      </c>
      <c r="L342" s="58">
        <f t="shared" si="16"/>
        <v>51.252696931002589</v>
      </c>
    </row>
    <row r="343" spans="1:12">
      <c r="A343" s="23">
        <v>2015</v>
      </c>
      <c r="B343" s="23" t="s">
        <v>2367</v>
      </c>
      <c r="C343" s="22" t="s">
        <v>1886</v>
      </c>
      <c r="D343" s="13" t="s">
        <v>120</v>
      </c>
      <c r="E343" s="34" t="s">
        <v>3562</v>
      </c>
      <c r="F343" s="34">
        <v>22</v>
      </c>
      <c r="G343" s="59">
        <f t="shared" si="17"/>
        <v>1350</v>
      </c>
      <c r="H343" s="34">
        <v>961</v>
      </c>
      <c r="I343" s="34">
        <v>389</v>
      </c>
      <c r="J343" s="58">
        <f t="shared" si="15"/>
        <v>61.363636363636367</v>
      </c>
      <c r="K343" s="57">
        <v>5.1485000000000003</v>
      </c>
      <c r="L343" s="58">
        <f t="shared" si="16"/>
        <v>262.21229484315819</v>
      </c>
    </row>
    <row r="344" spans="1:12">
      <c r="A344" s="23">
        <v>2015</v>
      </c>
      <c r="B344" s="23" t="s">
        <v>2367</v>
      </c>
      <c r="C344" s="22" t="s">
        <v>1886</v>
      </c>
      <c r="D344" s="13" t="s">
        <v>156</v>
      </c>
      <c r="E344" s="34" t="s">
        <v>3562</v>
      </c>
      <c r="F344" s="34">
        <v>0</v>
      </c>
      <c r="G344" s="59">
        <f t="shared" si="17"/>
        <v>711</v>
      </c>
      <c r="H344" s="34">
        <v>588</v>
      </c>
      <c r="I344" s="34">
        <v>123</v>
      </c>
      <c r="J344" s="58">
        <f t="shared" si="15"/>
        <v>0</v>
      </c>
      <c r="K344" s="57">
        <v>20.003500000000003</v>
      </c>
      <c r="L344" s="58">
        <f t="shared" si="16"/>
        <v>35.543779838528252</v>
      </c>
    </row>
    <row r="345" spans="1:12">
      <c r="A345" s="23">
        <v>2015</v>
      </c>
      <c r="B345" s="23" t="s">
        <v>2367</v>
      </c>
      <c r="C345" s="22" t="s">
        <v>1886</v>
      </c>
      <c r="D345" s="13" t="s">
        <v>164</v>
      </c>
      <c r="E345" s="34" t="s">
        <v>3562</v>
      </c>
      <c r="F345" s="34">
        <v>64</v>
      </c>
      <c r="G345" s="59">
        <f t="shared" si="17"/>
        <v>873</v>
      </c>
      <c r="H345" s="34">
        <v>824</v>
      </c>
      <c r="I345" s="34">
        <v>49</v>
      </c>
      <c r="J345" s="58">
        <f t="shared" si="15"/>
        <v>13.640625</v>
      </c>
      <c r="K345" s="57">
        <v>20.003500000000003</v>
      </c>
      <c r="L345" s="58">
        <f t="shared" si="16"/>
        <v>43.64236258654735</v>
      </c>
    </row>
    <row r="346" spans="1:12">
      <c r="A346" s="23">
        <v>2015</v>
      </c>
      <c r="B346" s="23" t="s">
        <v>2367</v>
      </c>
      <c r="C346" s="22" t="s">
        <v>1886</v>
      </c>
      <c r="D346" s="13" t="s">
        <v>167</v>
      </c>
      <c r="E346" s="34" t="s">
        <v>3562</v>
      </c>
      <c r="F346" s="34">
        <v>10</v>
      </c>
      <c r="G346" s="59">
        <f t="shared" si="17"/>
        <v>354</v>
      </c>
      <c r="H346" s="34">
        <v>318</v>
      </c>
      <c r="I346" s="34">
        <v>36</v>
      </c>
      <c r="J346" s="58">
        <f t="shared" si="15"/>
        <v>35.4</v>
      </c>
      <c r="K346" s="57">
        <v>1.85</v>
      </c>
      <c r="L346" s="58">
        <f t="shared" si="16"/>
        <v>191.35135135135135</v>
      </c>
    </row>
    <row r="347" spans="1:12">
      <c r="A347" s="23">
        <v>2015</v>
      </c>
      <c r="B347" s="23" t="s">
        <v>2367</v>
      </c>
      <c r="C347" s="22" t="s">
        <v>1886</v>
      </c>
      <c r="D347" s="13" t="s">
        <v>171</v>
      </c>
      <c r="E347" s="34" t="s">
        <v>3562</v>
      </c>
      <c r="F347" s="34"/>
      <c r="G347" s="59">
        <f t="shared" si="17"/>
        <v>32</v>
      </c>
      <c r="H347" s="34"/>
      <c r="I347" s="34">
        <v>32</v>
      </c>
      <c r="J347" s="58">
        <f t="shared" si="15"/>
        <v>0</v>
      </c>
      <c r="K347" s="57"/>
      <c r="L347" s="58">
        <f t="shared" si="16"/>
        <v>0</v>
      </c>
    </row>
    <row r="348" spans="1:12">
      <c r="A348" s="23">
        <v>2015</v>
      </c>
      <c r="B348" s="23" t="s">
        <v>2367</v>
      </c>
      <c r="C348" s="22" t="s">
        <v>1886</v>
      </c>
      <c r="D348" s="13" t="s">
        <v>5</v>
      </c>
      <c r="E348" s="34" t="s">
        <v>3561</v>
      </c>
      <c r="F348" s="34">
        <v>62</v>
      </c>
      <c r="G348" s="59">
        <f t="shared" si="17"/>
        <v>1997</v>
      </c>
      <c r="H348" s="34">
        <v>1952</v>
      </c>
      <c r="I348" s="34">
        <v>45</v>
      </c>
      <c r="J348" s="58">
        <f t="shared" si="15"/>
        <v>32.20967741935484</v>
      </c>
      <c r="K348" s="57">
        <v>56</v>
      </c>
      <c r="L348" s="58">
        <f t="shared" si="16"/>
        <v>35.660714285714285</v>
      </c>
    </row>
    <row r="349" spans="1:12">
      <c r="A349" s="23">
        <v>2015</v>
      </c>
      <c r="B349" s="23" t="s">
        <v>2367</v>
      </c>
      <c r="C349" s="22" t="s">
        <v>1886</v>
      </c>
      <c r="D349" s="13" t="s">
        <v>10</v>
      </c>
      <c r="E349" s="34" t="s">
        <v>3561</v>
      </c>
      <c r="F349" s="34">
        <v>64</v>
      </c>
      <c r="G349" s="59">
        <f t="shared" si="17"/>
        <v>1281</v>
      </c>
      <c r="H349" s="34">
        <v>1231</v>
      </c>
      <c r="I349" s="34">
        <v>50</v>
      </c>
      <c r="J349" s="58">
        <f t="shared" si="15"/>
        <v>20.015625</v>
      </c>
      <c r="K349" s="57">
        <v>51</v>
      </c>
      <c r="L349" s="58">
        <f t="shared" si="16"/>
        <v>25.117647058823529</v>
      </c>
    </row>
    <row r="350" spans="1:12">
      <c r="A350" s="23">
        <v>2015</v>
      </c>
      <c r="B350" s="23" t="s">
        <v>2367</v>
      </c>
      <c r="C350" s="22" t="s">
        <v>1886</v>
      </c>
      <c r="D350" s="13" t="s">
        <v>14</v>
      </c>
      <c r="E350" s="34" t="s">
        <v>3561</v>
      </c>
      <c r="F350" s="34">
        <v>148</v>
      </c>
      <c r="G350" s="59">
        <f t="shared" si="17"/>
        <v>1265</v>
      </c>
      <c r="H350" s="34">
        <v>1124</v>
      </c>
      <c r="I350" s="34">
        <v>141</v>
      </c>
      <c r="J350" s="58">
        <f t="shared" si="15"/>
        <v>8.5472972972972965</v>
      </c>
      <c r="K350" s="57">
        <v>142.5</v>
      </c>
      <c r="L350" s="58">
        <f t="shared" si="16"/>
        <v>8.8771929824561404</v>
      </c>
    </row>
    <row r="351" spans="1:12">
      <c r="A351" s="23">
        <v>2015</v>
      </c>
      <c r="B351" s="23" t="s">
        <v>2367</v>
      </c>
      <c r="C351" s="22" t="s">
        <v>1886</v>
      </c>
      <c r="D351" s="13" t="s">
        <v>23</v>
      </c>
      <c r="E351" s="34" t="s">
        <v>3561</v>
      </c>
      <c r="F351" s="34">
        <v>74</v>
      </c>
      <c r="G351" s="59">
        <f t="shared" si="17"/>
        <v>3812</v>
      </c>
      <c r="H351" s="34">
        <v>2842</v>
      </c>
      <c r="I351" s="34">
        <v>970</v>
      </c>
      <c r="J351" s="58">
        <f t="shared" si="15"/>
        <v>51.513513513513516</v>
      </c>
      <c r="K351" s="57">
        <v>70</v>
      </c>
      <c r="L351" s="58">
        <f t="shared" si="16"/>
        <v>54.457142857142856</v>
      </c>
    </row>
    <row r="352" spans="1:12">
      <c r="A352" s="23">
        <v>2015</v>
      </c>
      <c r="B352" s="23" t="s">
        <v>2367</v>
      </c>
      <c r="C352" s="22" t="s">
        <v>1886</v>
      </c>
      <c r="D352" s="13" t="s">
        <v>41</v>
      </c>
      <c r="E352" s="34" t="s">
        <v>3561</v>
      </c>
      <c r="F352" s="34">
        <v>49</v>
      </c>
      <c r="G352" s="59">
        <f t="shared" si="17"/>
        <v>1525</v>
      </c>
      <c r="H352" s="34">
        <v>1112</v>
      </c>
      <c r="I352" s="34">
        <v>413</v>
      </c>
      <c r="J352" s="58">
        <f t="shared" si="15"/>
        <v>31.122448979591837</v>
      </c>
      <c r="K352" s="57">
        <v>35.25</v>
      </c>
      <c r="L352" s="58">
        <f t="shared" si="16"/>
        <v>43.262411347517734</v>
      </c>
    </row>
    <row r="353" spans="1:12">
      <c r="A353" s="23">
        <v>2015</v>
      </c>
      <c r="B353" s="23" t="s">
        <v>2367</v>
      </c>
      <c r="C353" s="22" t="s">
        <v>1886</v>
      </c>
      <c r="D353" s="13" t="s">
        <v>60</v>
      </c>
      <c r="E353" s="34" t="s">
        <v>3561</v>
      </c>
      <c r="F353" s="34">
        <v>33</v>
      </c>
      <c r="G353" s="59">
        <f t="shared" si="17"/>
        <v>1177</v>
      </c>
      <c r="H353" s="34">
        <v>887</v>
      </c>
      <c r="I353" s="34">
        <v>290</v>
      </c>
      <c r="J353" s="58">
        <f t="shared" si="15"/>
        <v>35.666666666666664</v>
      </c>
      <c r="K353" s="57">
        <v>31</v>
      </c>
      <c r="L353" s="58">
        <f t="shared" si="16"/>
        <v>37.967741935483872</v>
      </c>
    </row>
    <row r="354" spans="1:12">
      <c r="A354" s="23">
        <v>2015</v>
      </c>
      <c r="B354" s="23" t="s">
        <v>2367</v>
      </c>
      <c r="C354" s="22" t="s">
        <v>1886</v>
      </c>
      <c r="D354" s="13" t="s">
        <v>70</v>
      </c>
      <c r="E354" s="34" t="s">
        <v>3561</v>
      </c>
      <c r="F354" s="34">
        <v>48</v>
      </c>
      <c r="G354" s="59">
        <f t="shared" si="17"/>
        <v>835</v>
      </c>
      <c r="H354" s="34">
        <v>659</v>
      </c>
      <c r="I354" s="34">
        <v>176</v>
      </c>
      <c r="J354" s="58">
        <f t="shared" si="15"/>
        <v>17.395833333333332</v>
      </c>
      <c r="K354" s="57">
        <v>40</v>
      </c>
      <c r="L354" s="58">
        <f t="shared" si="16"/>
        <v>20.875</v>
      </c>
    </row>
    <row r="355" spans="1:12">
      <c r="A355" s="23">
        <v>2015</v>
      </c>
      <c r="B355" s="23" t="s">
        <v>2367</v>
      </c>
      <c r="C355" s="22" t="s">
        <v>1886</v>
      </c>
      <c r="D355" s="13" t="s">
        <v>76</v>
      </c>
      <c r="E355" s="34" t="s">
        <v>3561</v>
      </c>
      <c r="F355" s="34">
        <v>63</v>
      </c>
      <c r="G355" s="59">
        <f t="shared" si="17"/>
        <v>2603</v>
      </c>
      <c r="H355" s="34">
        <v>2455</v>
      </c>
      <c r="I355" s="34">
        <v>148</v>
      </c>
      <c r="J355" s="58">
        <f t="shared" si="15"/>
        <v>41.317460317460316</v>
      </c>
      <c r="K355" s="57">
        <v>59.75</v>
      </c>
      <c r="L355" s="58">
        <f t="shared" si="16"/>
        <v>43.564853556485353</v>
      </c>
    </row>
    <row r="356" spans="1:12">
      <c r="A356" s="23">
        <v>2015</v>
      </c>
      <c r="B356" s="23" t="s">
        <v>2367</v>
      </c>
      <c r="C356" s="22" t="s">
        <v>1886</v>
      </c>
      <c r="D356" s="13" t="s">
        <v>83</v>
      </c>
      <c r="E356" s="34" t="s">
        <v>3561</v>
      </c>
      <c r="F356" s="34"/>
      <c r="G356" s="59">
        <f t="shared" si="17"/>
        <v>26</v>
      </c>
      <c r="H356" s="34"/>
      <c r="I356" s="34">
        <v>26</v>
      </c>
      <c r="J356" s="58">
        <f t="shared" si="15"/>
        <v>0</v>
      </c>
      <c r="K356" s="57"/>
      <c r="L356" s="58">
        <f t="shared" si="16"/>
        <v>0</v>
      </c>
    </row>
    <row r="357" spans="1:12">
      <c r="A357" s="23">
        <v>2015</v>
      </c>
      <c r="B357" s="23" t="s">
        <v>2367</v>
      </c>
      <c r="C357" s="22" t="s">
        <v>1886</v>
      </c>
      <c r="D357" s="13" t="s">
        <v>86</v>
      </c>
      <c r="E357" s="34" t="s">
        <v>3561</v>
      </c>
      <c r="F357" s="34">
        <v>33</v>
      </c>
      <c r="G357" s="59">
        <f t="shared" si="17"/>
        <v>626</v>
      </c>
      <c r="H357" s="34">
        <v>191</v>
      </c>
      <c r="I357" s="34">
        <v>435</v>
      </c>
      <c r="J357" s="58">
        <f t="shared" si="15"/>
        <v>18.969696969696969</v>
      </c>
      <c r="K357" s="57">
        <v>27.5</v>
      </c>
      <c r="L357" s="58">
        <f t="shared" si="16"/>
        <v>22.763636363636362</v>
      </c>
    </row>
    <row r="358" spans="1:12">
      <c r="A358" s="23">
        <v>2015</v>
      </c>
      <c r="B358" s="23" t="s">
        <v>2367</v>
      </c>
      <c r="C358" s="22" t="s">
        <v>1886</v>
      </c>
      <c r="D358" s="13" t="s">
        <v>89</v>
      </c>
      <c r="E358" s="34" t="s">
        <v>3561</v>
      </c>
      <c r="F358" s="34">
        <v>25</v>
      </c>
      <c r="G358" s="59">
        <f t="shared" si="17"/>
        <v>433</v>
      </c>
      <c r="H358" s="34">
        <v>335</v>
      </c>
      <c r="I358" s="34">
        <v>98</v>
      </c>
      <c r="J358" s="58">
        <f t="shared" si="15"/>
        <v>17.32</v>
      </c>
      <c r="K358" s="57">
        <v>21.5</v>
      </c>
      <c r="L358" s="58">
        <f t="shared" si="16"/>
        <v>20.13953488372093</v>
      </c>
    </row>
    <row r="359" spans="1:12">
      <c r="A359" s="23">
        <v>2015</v>
      </c>
      <c r="B359" s="23" t="s">
        <v>2367</v>
      </c>
      <c r="C359" s="22" t="s">
        <v>1886</v>
      </c>
      <c r="D359" s="13" t="s">
        <v>94</v>
      </c>
      <c r="E359" s="34" t="s">
        <v>3561</v>
      </c>
      <c r="F359" s="34">
        <v>27</v>
      </c>
      <c r="G359" s="59">
        <f t="shared" si="17"/>
        <v>478</v>
      </c>
      <c r="H359" s="34">
        <v>250</v>
      </c>
      <c r="I359" s="34">
        <v>228</v>
      </c>
      <c r="J359" s="58">
        <f t="shared" si="15"/>
        <v>17.703703703703702</v>
      </c>
      <c r="K359" s="57">
        <v>25.5</v>
      </c>
      <c r="L359" s="58">
        <f t="shared" si="16"/>
        <v>18.745098039215687</v>
      </c>
    </row>
    <row r="360" spans="1:12">
      <c r="A360" s="23">
        <v>2015</v>
      </c>
      <c r="B360" s="23" t="s">
        <v>2367</v>
      </c>
      <c r="C360" s="22" t="s">
        <v>1886</v>
      </c>
      <c r="D360" s="13" t="s">
        <v>100</v>
      </c>
      <c r="E360" s="34" t="s">
        <v>3561</v>
      </c>
      <c r="F360" s="34">
        <v>27</v>
      </c>
      <c r="G360" s="59">
        <f t="shared" si="17"/>
        <v>192</v>
      </c>
      <c r="H360" s="34">
        <v>142</v>
      </c>
      <c r="I360" s="34">
        <v>50</v>
      </c>
      <c r="J360" s="58">
        <f t="shared" si="15"/>
        <v>7.1111111111111107</v>
      </c>
      <c r="K360" s="57">
        <v>24.5</v>
      </c>
      <c r="L360" s="58">
        <f t="shared" si="16"/>
        <v>7.8367346938775508</v>
      </c>
    </row>
    <row r="361" spans="1:12">
      <c r="A361" s="23">
        <v>2015</v>
      </c>
      <c r="B361" s="23" t="s">
        <v>2367</v>
      </c>
      <c r="C361" s="22" t="s">
        <v>1886</v>
      </c>
      <c r="D361" s="13" t="s">
        <v>104</v>
      </c>
      <c r="E361" s="34" t="s">
        <v>3561</v>
      </c>
      <c r="F361" s="34">
        <v>95</v>
      </c>
      <c r="G361" s="59">
        <f t="shared" si="17"/>
        <v>3492</v>
      </c>
      <c r="H361" s="34">
        <v>2916</v>
      </c>
      <c r="I361" s="34">
        <v>576</v>
      </c>
      <c r="J361" s="58">
        <f t="shared" si="15"/>
        <v>36.757894736842104</v>
      </c>
      <c r="K361" s="57">
        <v>86.5</v>
      </c>
      <c r="L361" s="58">
        <f t="shared" si="16"/>
        <v>40.369942196531795</v>
      </c>
    </row>
    <row r="362" spans="1:12">
      <c r="A362" s="23">
        <v>2015</v>
      </c>
      <c r="B362" s="23" t="s">
        <v>2367</v>
      </c>
      <c r="C362" s="22" t="s">
        <v>1886</v>
      </c>
      <c r="D362" s="13" t="s">
        <v>120</v>
      </c>
      <c r="E362" s="34" t="s">
        <v>3561</v>
      </c>
      <c r="F362" s="34">
        <v>218</v>
      </c>
      <c r="G362" s="59">
        <f t="shared" si="17"/>
        <v>1350</v>
      </c>
      <c r="H362" s="34">
        <v>961</v>
      </c>
      <c r="I362" s="34">
        <v>389</v>
      </c>
      <c r="J362" s="58">
        <f t="shared" si="15"/>
        <v>6.192660550458716</v>
      </c>
      <c r="K362" s="57">
        <v>124.125</v>
      </c>
      <c r="L362" s="58">
        <f t="shared" si="16"/>
        <v>10.876132930513595</v>
      </c>
    </row>
    <row r="363" spans="1:12">
      <c r="A363" s="23">
        <v>2015</v>
      </c>
      <c r="B363" s="23" t="s">
        <v>2367</v>
      </c>
      <c r="C363" s="22" t="s">
        <v>1886</v>
      </c>
      <c r="D363" s="13" t="s">
        <v>156</v>
      </c>
      <c r="E363" s="34" t="s">
        <v>3561</v>
      </c>
      <c r="F363" s="34">
        <v>173</v>
      </c>
      <c r="G363" s="59">
        <f t="shared" si="17"/>
        <v>711</v>
      </c>
      <c r="H363" s="34">
        <v>588</v>
      </c>
      <c r="I363" s="34">
        <v>123</v>
      </c>
      <c r="J363" s="58">
        <f t="shared" si="15"/>
        <v>4.1098265895953761</v>
      </c>
      <c r="K363" s="57">
        <v>79.150000000000006</v>
      </c>
      <c r="L363" s="58">
        <f t="shared" si="16"/>
        <v>8.9829437776373968</v>
      </c>
    </row>
    <row r="364" spans="1:12">
      <c r="A364" s="23">
        <v>2015</v>
      </c>
      <c r="B364" s="23" t="s">
        <v>2367</v>
      </c>
      <c r="C364" s="22" t="s">
        <v>1886</v>
      </c>
      <c r="D364" s="13" t="s">
        <v>164</v>
      </c>
      <c r="E364" s="34" t="s">
        <v>3561</v>
      </c>
      <c r="F364" s="34">
        <v>40</v>
      </c>
      <c r="G364" s="59">
        <f t="shared" si="17"/>
        <v>873</v>
      </c>
      <c r="H364" s="34">
        <v>824</v>
      </c>
      <c r="I364" s="34">
        <v>49</v>
      </c>
      <c r="J364" s="58">
        <f t="shared" si="15"/>
        <v>21.824999999999999</v>
      </c>
      <c r="K364" s="57">
        <v>30.5</v>
      </c>
      <c r="L364" s="58">
        <f t="shared" si="16"/>
        <v>28.622950819672131</v>
      </c>
    </row>
    <row r="365" spans="1:12">
      <c r="A365" s="23">
        <v>2015</v>
      </c>
      <c r="B365" s="23" t="s">
        <v>2367</v>
      </c>
      <c r="C365" s="22" t="s">
        <v>1886</v>
      </c>
      <c r="D365" s="13" t="s">
        <v>167</v>
      </c>
      <c r="E365" s="34" t="s">
        <v>3561</v>
      </c>
      <c r="F365" s="34">
        <v>63</v>
      </c>
      <c r="G365" s="59">
        <f t="shared" si="17"/>
        <v>212</v>
      </c>
      <c r="H365" s="34">
        <v>176</v>
      </c>
      <c r="I365" s="34">
        <v>36</v>
      </c>
      <c r="J365" s="58">
        <f t="shared" si="15"/>
        <v>3.3650793650793651</v>
      </c>
      <c r="K365" s="57">
        <v>59.5</v>
      </c>
      <c r="L365" s="58">
        <f t="shared" si="16"/>
        <v>3.5630252100840338</v>
      </c>
    </row>
    <row r="366" spans="1:12">
      <c r="A366" s="23">
        <v>2015</v>
      </c>
      <c r="B366" s="23" t="s">
        <v>2367</v>
      </c>
      <c r="C366" s="22" t="s">
        <v>1886</v>
      </c>
      <c r="D366" s="13" t="s">
        <v>171</v>
      </c>
      <c r="E366" s="34" t="s">
        <v>3561</v>
      </c>
      <c r="F366" s="34"/>
      <c r="G366" s="59">
        <f t="shared" si="17"/>
        <v>32</v>
      </c>
      <c r="H366" s="34"/>
      <c r="I366" s="34">
        <v>32</v>
      </c>
      <c r="J366" s="58">
        <f t="shared" si="15"/>
        <v>0</v>
      </c>
      <c r="K366" s="57"/>
      <c r="L366" s="58">
        <f t="shared" si="16"/>
        <v>0</v>
      </c>
    </row>
    <row r="367" spans="1:12">
      <c r="A367" s="23">
        <v>2015</v>
      </c>
      <c r="B367" s="23" t="s">
        <v>2367</v>
      </c>
      <c r="C367" s="22" t="s">
        <v>514</v>
      </c>
      <c r="D367" s="13" t="s">
        <v>184</v>
      </c>
      <c r="E367" s="34" t="s">
        <v>3562</v>
      </c>
      <c r="F367" s="34">
        <v>175</v>
      </c>
      <c r="G367" s="59">
        <f t="shared" si="17"/>
        <v>684</v>
      </c>
      <c r="H367" s="34">
        <v>684</v>
      </c>
      <c r="I367" s="34">
        <v>0</v>
      </c>
      <c r="J367" s="58">
        <f t="shared" si="15"/>
        <v>3.9085714285714284</v>
      </c>
      <c r="K367" s="57">
        <v>53.055499999999995</v>
      </c>
      <c r="L367" s="58">
        <f t="shared" si="16"/>
        <v>12.892160096502719</v>
      </c>
    </row>
    <row r="368" spans="1:12">
      <c r="A368" s="23">
        <v>2015</v>
      </c>
      <c r="B368" s="23" t="s">
        <v>2367</v>
      </c>
      <c r="C368" s="22" t="s">
        <v>514</v>
      </c>
      <c r="D368" s="13" t="s">
        <v>23</v>
      </c>
      <c r="E368" s="34" t="s">
        <v>3562</v>
      </c>
      <c r="F368" s="34">
        <v>86</v>
      </c>
      <c r="G368" s="59">
        <f t="shared" si="17"/>
        <v>1839</v>
      </c>
      <c r="H368" s="34">
        <v>1839</v>
      </c>
      <c r="I368" s="34">
        <v>0</v>
      </c>
      <c r="J368" s="58">
        <f t="shared" si="15"/>
        <v>21.38372093023256</v>
      </c>
      <c r="K368" s="57">
        <v>29.45</v>
      </c>
      <c r="L368" s="58">
        <f t="shared" si="16"/>
        <v>62.444821731748725</v>
      </c>
    </row>
    <row r="369" spans="1:12">
      <c r="A369" s="23">
        <v>2015</v>
      </c>
      <c r="B369" s="23" t="s">
        <v>2367</v>
      </c>
      <c r="C369" s="22" t="s">
        <v>514</v>
      </c>
      <c r="D369" s="13" t="s">
        <v>185</v>
      </c>
      <c r="E369" s="34" t="s">
        <v>3562</v>
      </c>
      <c r="F369" s="34">
        <v>263</v>
      </c>
      <c r="G369" s="59">
        <f t="shared" si="17"/>
        <v>2330</v>
      </c>
      <c r="H369" s="34">
        <v>2330</v>
      </c>
      <c r="I369" s="34">
        <v>0</v>
      </c>
      <c r="J369" s="58">
        <f t="shared" si="15"/>
        <v>8.8593155893536117</v>
      </c>
      <c r="K369" s="57">
        <v>100.381</v>
      </c>
      <c r="L369" s="58">
        <f t="shared" si="16"/>
        <v>23.211563941383329</v>
      </c>
    </row>
    <row r="370" spans="1:12">
      <c r="A370" s="23">
        <v>2015</v>
      </c>
      <c r="B370" s="23" t="s">
        <v>2367</v>
      </c>
      <c r="C370" s="22" t="s">
        <v>514</v>
      </c>
      <c r="D370" s="13" t="s">
        <v>104</v>
      </c>
      <c r="E370" s="34" t="s">
        <v>3562</v>
      </c>
      <c r="F370" s="34">
        <v>112</v>
      </c>
      <c r="G370" s="59">
        <f t="shared" si="17"/>
        <v>1665</v>
      </c>
      <c r="H370" s="34">
        <v>1665</v>
      </c>
      <c r="I370" s="34">
        <v>0</v>
      </c>
      <c r="J370" s="58">
        <f t="shared" si="15"/>
        <v>14.866071428571429</v>
      </c>
      <c r="K370" s="57">
        <v>38.720500000000001</v>
      </c>
      <c r="L370" s="58">
        <f t="shared" si="16"/>
        <v>43.000477783086474</v>
      </c>
    </row>
    <row r="371" spans="1:12">
      <c r="A371" s="23">
        <v>2015</v>
      </c>
      <c r="B371" s="23" t="s">
        <v>2367</v>
      </c>
      <c r="C371" s="22" t="s">
        <v>514</v>
      </c>
      <c r="D371" s="13" t="s">
        <v>184</v>
      </c>
      <c r="E371" s="34" t="s">
        <v>3561</v>
      </c>
      <c r="F371" s="34">
        <v>47</v>
      </c>
      <c r="G371" s="59">
        <f t="shared" si="17"/>
        <v>684</v>
      </c>
      <c r="H371" s="34">
        <v>684</v>
      </c>
      <c r="I371" s="34">
        <v>0</v>
      </c>
      <c r="J371" s="58">
        <f t="shared" si="15"/>
        <v>14.553191489361701</v>
      </c>
      <c r="K371" s="57">
        <v>40</v>
      </c>
      <c r="L371" s="58">
        <f t="shared" si="16"/>
        <v>17.100000000000001</v>
      </c>
    </row>
    <row r="372" spans="1:12">
      <c r="A372" s="23">
        <v>2015</v>
      </c>
      <c r="B372" s="23" t="s">
        <v>2367</v>
      </c>
      <c r="C372" s="22" t="s">
        <v>514</v>
      </c>
      <c r="D372" s="13" t="s">
        <v>23</v>
      </c>
      <c r="E372" s="34" t="s">
        <v>3561</v>
      </c>
      <c r="F372" s="34">
        <v>72</v>
      </c>
      <c r="G372" s="59">
        <f t="shared" si="17"/>
        <v>1839</v>
      </c>
      <c r="H372" s="34">
        <v>1839</v>
      </c>
      <c r="I372" s="34">
        <v>0</v>
      </c>
      <c r="J372" s="58">
        <f t="shared" si="15"/>
        <v>25.541666666666668</v>
      </c>
      <c r="K372" s="57">
        <v>70</v>
      </c>
      <c r="L372" s="58">
        <f t="shared" si="16"/>
        <v>26.271428571428572</v>
      </c>
    </row>
    <row r="373" spans="1:12">
      <c r="A373" s="23">
        <v>2015</v>
      </c>
      <c r="B373" s="23" t="s">
        <v>2367</v>
      </c>
      <c r="C373" s="22" t="s">
        <v>514</v>
      </c>
      <c r="D373" s="13" t="s">
        <v>185</v>
      </c>
      <c r="E373" s="34" t="s">
        <v>3561</v>
      </c>
      <c r="F373" s="34">
        <v>132</v>
      </c>
      <c r="G373" s="59">
        <f t="shared" si="17"/>
        <v>2330</v>
      </c>
      <c r="H373" s="34">
        <v>2330</v>
      </c>
      <c r="I373" s="34">
        <v>0</v>
      </c>
      <c r="J373" s="58">
        <f t="shared" si="15"/>
        <v>17.651515151515152</v>
      </c>
      <c r="K373" s="57">
        <v>125</v>
      </c>
      <c r="L373" s="58">
        <f t="shared" si="16"/>
        <v>18.64</v>
      </c>
    </row>
    <row r="374" spans="1:12">
      <c r="A374" s="23">
        <v>2015</v>
      </c>
      <c r="B374" s="23" t="s">
        <v>2367</v>
      </c>
      <c r="C374" s="22" t="s">
        <v>514</v>
      </c>
      <c r="D374" s="13" t="s">
        <v>104</v>
      </c>
      <c r="E374" s="34" t="s">
        <v>3561</v>
      </c>
      <c r="F374" s="34">
        <v>85</v>
      </c>
      <c r="G374" s="59">
        <f t="shared" si="17"/>
        <v>1665</v>
      </c>
      <c r="H374" s="34">
        <v>1665</v>
      </c>
      <c r="I374" s="34">
        <v>0</v>
      </c>
      <c r="J374" s="58">
        <f t="shared" si="15"/>
        <v>19.588235294117649</v>
      </c>
      <c r="K374" s="57">
        <v>84</v>
      </c>
      <c r="L374" s="58">
        <f t="shared" si="16"/>
        <v>19.821428571428573</v>
      </c>
    </row>
    <row r="375" spans="1:12">
      <c r="A375" s="23">
        <v>2016</v>
      </c>
      <c r="B375" s="23" t="s">
        <v>2367</v>
      </c>
      <c r="C375" s="22" t="s">
        <v>1886</v>
      </c>
      <c r="D375" s="13" t="s">
        <v>5</v>
      </c>
      <c r="E375" s="34" t="s">
        <v>3562</v>
      </c>
      <c r="F375" s="34">
        <v>229</v>
      </c>
      <c r="G375" s="59">
        <f t="shared" si="17"/>
        <v>2012</v>
      </c>
      <c r="H375" s="34">
        <v>1962</v>
      </c>
      <c r="I375" s="34">
        <v>50</v>
      </c>
      <c r="J375" s="58">
        <f t="shared" si="15"/>
        <v>8.7860262008733621</v>
      </c>
      <c r="K375" s="57">
        <v>51.881999999999969</v>
      </c>
      <c r="L375" s="58">
        <f t="shared" si="16"/>
        <v>38.780309163100902</v>
      </c>
    </row>
    <row r="376" spans="1:12">
      <c r="A376" s="23">
        <v>2016</v>
      </c>
      <c r="B376" s="23" t="s">
        <v>2367</v>
      </c>
      <c r="C376" s="22" t="s">
        <v>1886</v>
      </c>
      <c r="D376" s="13" t="s">
        <v>10</v>
      </c>
      <c r="E376" s="34" t="s">
        <v>3562</v>
      </c>
      <c r="F376" s="34">
        <v>229</v>
      </c>
      <c r="G376" s="59">
        <f t="shared" si="17"/>
        <v>1404</v>
      </c>
      <c r="H376" s="34">
        <v>1337</v>
      </c>
      <c r="I376" s="34">
        <v>67</v>
      </c>
      <c r="J376" s="58">
        <f t="shared" si="15"/>
        <v>6.1310043668122267</v>
      </c>
      <c r="K376" s="57">
        <v>33.816749999999978</v>
      </c>
      <c r="L376" s="58">
        <f t="shared" si="16"/>
        <v>41.517886846015685</v>
      </c>
    </row>
    <row r="377" spans="1:12">
      <c r="A377" s="23">
        <v>2016</v>
      </c>
      <c r="B377" s="23" t="s">
        <v>2367</v>
      </c>
      <c r="C377" s="22" t="s">
        <v>1886</v>
      </c>
      <c r="D377" s="13" t="s">
        <v>14</v>
      </c>
      <c r="E377" s="34" t="s">
        <v>3562</v>
      </c>
      <c r="F377" s="34">
        <v>86</v>
      </c>
      <c r="G377" s="59">
        <f t="shared" si="17"/>
        <v>1326</v>
      </c>
      <c r="H377" s="34">
        <v>1194</v>
      </c>
      <c r="I377" s="34">
        <v>132</v>
      </c>
      <c r="J377" s="58">
        <f t="shared" si="15"/>
        <v>15.418604651162791</v>
      </c>
      <c r="K377" s="57">
        <v>19.107000000000006</v>
      </c>
      <c r="L377" s="58">
        <f t="shared" si="16"/>
        <v>69.398649709530517</v>
      </c>
    </row>
    <row r="378" spans="1:12">
      <c r="A378" s="23">
        <v>2016</v>
      </c>
      <c r="B378" s="23" t="s">
        <v>2367</v>
      </c>
      <c r="C378" s="22" t="s">
        <v>1886</v>
      </c>
      <c r="D378" s="13" t="s">
        <v>23</v>
      </c>
      <c r="E378" s="34" t="s">
        <v>3562</v>
      </c>
      <c r="F378" s="34">
        <v>297</v>
      </c>
      <c r="G378" s="59">
        <f t="shared" si="17"/>
        <v>3790</v>
      </c>
      <c r="H378" s="34">
        <v>2859</v>
      </c>
      <c r="I378" s="34">
        <v>931</v>
      </c>
      <c r="J378" s="58">
        <f t="shared" si="15"/>
        <v>12.760942760942761</v>
      </c>
      <c r="K378" s="57">
        <v>35.81750000000001</v>
      </c>
      <c r="L378" s="58">
        <f t="shared" si="16"/>
        <v>105.81419697075449</v>
      </c>
    </row>
    <row r="379" spans="1:12">
      <c r="A379" s="23">
        <v>2016</v>
      </c>
      <c r="B379" s="23" t="s">
        <v>2367</v>
      </c>
      <c r="C379" s="22" t="s">
        <v>1886</v>
      </c>
      <c r="D379" s="13" t="s">
        <v>41</v>
      </c>
      <c r="E379" s="34" t="s">
        <v>3562</v>
      </c>
      <c r="F379" s="34">
        <v>251</v>
      </c>
      <c r="G379" s="59">
        <f t="shared" si="17"/>
        <v>1656</v>
      </c>
      <c r="H379" s="34">
        <v>1195</v>
      </c>
      <c r="I379" s="34">
        <v>461</v>
      </c>
      <c r="J379" s="58">
        <f t="shared" si="15"/>
        <v>6.5976095617529884</v>
      </c>
      <c r="K379" s="57">
        <v>19.457750000000019</v>
      </c>
      <c r="L379" s="58">
        <f t="shared" si="16"/>
        <v>85.107476455396863</v>
      </c>
    </row>
    <row r="380" spans="1:12">
      <c r="A380" s="23">
        <v>2016</v>
      </c>
      <c r="B380" s="23" t="s">
        <v>2367</v>
      </c>
      <c r="C380" s="22" t="s">
        <v>1886</v>
      </c>
      <c r="D380" s="13" t="s">
        <v>60</v>
      </c>
      <c r="E380" s="34" t="s">
        <v>3562</v>
      </c>
      <c r="F380" s="34">
        <v>100</v>
      </c>
      <c r="G380" s="59">
        <f t="shared" si="17"/>
        <v>1427</v>
      </c>
      <c r="H380" s="34">
        <v>1078</v>
      </c>
      <c r="I380" s="34">
        <v>349</v>
      </c>
      <c r="J380" s="58">
        <f t="shared" si="15"/>
        <v>14.27</v>
      </c>
      <c r="K380" s="57">
        <v>10.280749999999998</v>
      </c>
      <c r="L380" s="58">
        <f t="shared" si="16"/>
        <v>138.8031028864626</v>
      </c>
    </row>
    <row r="381" spans="1:12">
      <c r="A381" s="23">
        <v>2016</v>
      </c>
      <c r="B381" s="23" t="s">
        <v>2367</v>
      </c>
      <c r="C381" s="22" t="s">
        <v>1886</v>
      </c>
      <c r="D381" s="13" t="s">
        <v>70</v>
      </c>
      <c r="E381" s="34" t="s">
        <v>3562</v>
      </c>
      <c r="F381" s="34">
        <v>57</v>
      </c>
      <c r="G381" s="59">
        <f t="shared" si="17"/>
        <v>1003</v>
      </c>
      <c r="H381" s="34">
        <v>845</v>
      </c>
      <c r="I381" s="34">
        <v>158</v>
      </c>
      <c r="J381" s="58">
        <f t="shared" si="15"/>
        <v>17.596491228070175</v>
      </c>
      <c r="K381" s="57">
        <v>6.2555000000000005</v>
      </c>
      <c r="L381" s="58">
        <f t="shared" si="16"/>
        <v>160.3389017664455</v>
      </c>
    </row>
    <row r="382" spans="1:12">
      <c r="A382" s="23">
        <v>2016</v>
      </c>
      <c r="B382" s="23" t="s">
        <v>2367</v>
      </c>
      <c r="C382" s="22" t="s">
        <v>1886</v>
      </c>
      <c r="D382" s="13" t="s">
        <v>76</v>
      </c>
      <c r="E382" s="34" t="s">
        <v>3562</v>
      </c>
      <c r="F382" s="34">
        <v>312</v>
      </c>
      <c r="G382" s="59">
        <f t="shared" si="17"/>
        <v>2644</v>
      </c>
      <c r="H382" s="34">
        <v>2507</v>
      </c>
      <c r="I382" s="34">
        <v>137</v>
      </c>
      <c r="J382" s="58">
        <f t="shared" si="15"/>
        <v>8.4743589743589745</v>
      </c>
      <c r="K382" s="57">
        <v>66.067500000000024</v>
      </c>
      <c r="L382" s="58">
        <f t="shared" si="16"/>
        <v>40.019676845650267</v>
      </c>
    </row>
    <row r="383" spans="1:12">
      <c r="A383" s="23">
        <v>2016</v>
      </c>
      <c r="B383" s="23" t="s">
        <v>2367</v>
      </c>
      <c r="C383" s="22" t="s">
        <v>1886</v>
      </c>
      <c r="D383" s="13" t="s">
        <v>83</v>
      </c>
      <c r="E383" s="34" t="s">
        <v>3562</v>
      </c>
      <c r="F383" s="34">
        <v>2</v>
      </c>
      <c r="G383" s="59">
        <f t="shared" si="17"/>
        <v>29</v>
      </c>
      <c r="H383" s="34">
        <v>0</v>
      </c>
      <c r="I383" s="34">
        <v>29</v>
      </c>
      <c r="J383" s="58">
        <f t="shared" si="15"/>
        <v>14.5</v>
      </c>
      <c r="K383" s="57">
        <v>0.16675000000000001</v>
      </c>
      <c r="L383" s="58">
        <f t="shared" si="16"/>
        <v>173.91304347826085</v>
      </c>
    </row>
    <row r="384" spans="1:12">
      <c r="A384" s="23">
        <v>2016</v>
      </c>
      <c r="B384" s="23" t="s">
        <v>2367</v>
      </c>
      <c r="C384" s="22" t="s">
        <v>1886</v>
      </c>
      <c r="D384" s="13" t="s">
        <v>86</v>
      </c>
      <c r="E384" s="34" t="s">
        <v>3562</v>
      </c>
      <c r="F384" s="34">
        <v>72</v>
      </c>
      <c r="G384" s="59">
        <f t="shared" si="17"/>
        <v>677</v>
      </c>
      <c r="H384" s="34">
        <v>198</v>
      </c>
      <c r="I384" s="34">
        <v>479</v>
      </c>
      <c r="J384" s="58">
        <f t="shared" si="15"/>
        <v>9.4027777777777786</v>
      </c>
      <c r="K384" s="57">
        <v>10.854000000000003</v>
      </c>
      <c r="L384" s="58">
        <f t="shared" si="16"/>
        <v>62.373318592224052</v>
      </c>
    </row>
    <row r="385" spans="1:12">
      <c r="A385" s="23">
        <v>2016</v>
      </c>
      <c r="B385" s="23" t="s">
        <v>2367</v>
      </c>
      <c r="C385" s="22" t="s">
        <v>1886</v>
      </c>
      <c r="D385" s="13" t="s">
        <v>89</v>
      </c>
      <c r="E385" s="34" t="s">
        <v>3562</v>
      </c>
      <c r="F385" s="34">
        <v>3</v>
      </c>
      <c r="G385" s="59">
        <f t="shared" si="17"/>
        <v>447</v>
      </c>
      <c r="H385" s="34">
        <v>359</v>
      </c>
      <c r="I385" s="34">
        <v>88</v>
      </c>
      <c r="J385" s="58">
        <f t="shared" si="15"/>
        <v>149</v>
      </c>
      <c r="K385" s="57">
        <v>0.52500000000000002</v>
      </c>
      <c r="L385" s="58">
        <f t="shared" si="16"/>
        <v>851.42857142857144</v>
      </c>
    </row>
    <row r="386" spans="1:12">
      <c r="A386" s="23">
        <v>2016</v>
      </c>
      <c r="B386" s="23" t="s">
        <v>2367</v>
      </c>
      <c r="C386" s="22" t="s">
        <v>1886</v>
      </c>
      <c r="D386" s="13" t="s">
        <v>94</v>
      </c>
      <c r="E386" s="34" t="s">
        <v>3562</v>
      </c>
      <c r="F386" s="34">
        <v>24</v>
      </c>
      <c r="G386" s="59">
        <f t="shared" si="17"/>
        <v>489</v>
      </c>
      <c r="H386" s="34">
        <v>252</v>
      </c>
      <c r="I386" s="34">
        <v>237</v>
      </c>
      <c r="J386" s="58">
        <f t="shared" ref="J386:J449" si="18">IFERROR(G386/F386,0)</f>
        <v>20.375</v>
      </c>
      <c r="K386" s="57">
        <v>2.24125</v>
      </c>
      <c r="L386" s="58">
        <f t="shared" ref="L386:L449" si="19">IFERROR(G386/K386,0)</f>
        <v>218.18181818181819</v>
      </c>
    </row>
    <row r="387" spans="1:12">
      <c r="A387" s="23">
        <v>2016</v>
      </c>
      <c r="B387" s="23" t="s">
        <v>2367</v>
      </c>
      <c r="C387" s="22" t="s">
        <v>1886</v>
      </c>
      <c r="D387" s="13" t="s">
        <v>100</v>
      </c>
      <c r="E387" s="34" t="s">
        <v>3562</v>
      </c>
      <c r="F387" s="34">
        <v>33</v>
      </c>
      <c r="G387" s="59">
        <f t="shared" ref="G387:G450" si="20">+H387+I387</f>
        <v>196</v>
      </c>
      <c r="H387" s="34">
        <v>165</v>
      </c>
      <c r="I387" s="34">
        <v>31</v>
      </c>
      <c r="J387" s="58">
        <f t="shared" si="18"/>
        <v>5.9393939393939394</v>
      </c>
      <c r="K387" s="57">
        <v>7.4749999999999979</v>
      </c>
      <c r="L387" s="58">
        <f t="shared" si="19"/>
        <v>26.220735785953185</v>
      </c>
    </row>
    <row r="388" spans="1:12">
      <c r="A388" s="23">
        <v>2016</v>
      </c>
      <c r="B388" s="23" t="s">
        <v>2367</v>
      </c>
      <c r="C388" s="22" t="s">
        <v>1886</v>
      </c>
      <c r="D388" s="13" t="s">
        <v>104</v>
      </c>
      <c r="E388" s="34" t="s">
        <v>3562</v>
      </c>
      <c r="F388" s="34">
        <v>265</v>
      </c>
      <c r="G388" s="59">
        <f t="shared" si="20"/>
        <v>3764</v>
      </c>
      <c r="H388" s="34">
        <v>3097</v>
      </c>
      <c r="I388" s="34">
        <v>667</v>
      </c>
      <c r="J388" s="58">
        <f t="shared" si="18"/>
        <v>14.20377358490566</v>
      </c>
      <c r="K388" s="57">
        <v>34.623249999999985</v>
      </c>
      <c r="L388" s="58">
        <f t="shared" si="19"/>
        <v>108.71307575112104</v>
      </c>
    </row>
    <row r="389" spans="1:12">
      <c r="A389" s="23">
        <v>2016</v>
      </c>
      <c r="B389" s="23" t="s">
        <v>2367</v>
      </c>
      <c r="C389" s="22" t="s">
        <v>1886</v>
      </c>
      <c r="D389" s="13" t="s">
        <v>120</v>
      </c>
      <c r="E389" s="34" t="s">
        <v>3562</v>
      </c>
      <c r="F389" s="34">
        <v>22</v>
      </c>
      <c r="G389" s="59">
        <f t="shared" si="20"/>
        <v>1413</v>
      </c>
      <c r="H389" s="34">
        <v>992</v>
      </c>
      <c r="I389" s="34">
        <v>421</v>
      </c>
      <c r="J389" s="58">
        <f t="shared" si="18"/>
        <v>64.227272727272734</v>
      </c>
      <c r="K389" s="57">
        <v>3.2792499999999993</v>
      </c>
      <c r="L389" s="58">
        <f t="shared" si="19"/>
        <v>430.89120988030811</v>
      </c>
    </row>
    <row r="390" spans="1:12">
      <c r="A390" s="23">
        <v>2016</v>
      </c>
      <c r="B390" s="23" t="s">
        <v>2367</v>
      </c>
      <c r="C390" s="22" t="s">
        <v>1886</v>
      </c>
      <c r="D390" s="13" t="s">
        <v>156</v>
      </c>
      <c r="E390" s="34" t="s">
        <v>3562</v>
      </c>
      <c r="F390" s="34">
        <v>0</v>
      </c>
      <c r="G390" s="59">
        <f t="shared" si="20"/>
        <v>665</v>
      </c>
      <c r="H390" s="34">
        <v>550</v>
      </c>
      <c r="I390" s="34">
        <v>115</v>
      </c>
      <c r="J390" s="58">
        <f t="shared" si="18"/>
        <v>0</v>
      </c>
      <c r="K390" s="57">
        <v>0</v>
      </c>
      <c r="L390" s="58">
        <f t="shared" si="19"/>
        <v>0</v>
      </c>
    </row>
    <row r="391" spans="1:12">
      <c r="A391" s="23">
        <v>2016</v>
      </c>
      <c r="B391" s="23" t="s">
        <v>2367</v>
      </c>
      <c r="C391" s="22" t="s">
        <v>1886</v>
      </c>
      <c r="D391" s="13" t="s">
        <v>164</v>
      </c>
      <c r="E391" s="34" t="s">
        <v>3562</v>
      </c>
      <c r="F391" s="34">
        <v>55</v>
      </c>
      <c r="G391" s="59">
        <f t="shared" si="20"/>
        <v>955</v>
      </c>
      <c r="H391" s="34">
        <v>920</v>
      </c>
      <c r="I391" s="34">
        <v>35</v>
      </c>
      <c r="J391" s="58">
        <f t="shared" si="18"/>
        <v>17.363636363636363</v>
      </c>
      <c r="K391" s="57">
        <v>9.1285000000000007</v>
      </c>
      <c r="L391" s="58">
        <f t="shared" si="19"/>
        <v>104.61740702196417</v>
      </c>
    </row>
    <row r="392" spans="1:12">
      <c r="A392" s="23">
        <v>2016</v>
      </c>
      <c r="B392" s="23" t="s">
        <v>2367</v>
      </c>
      <c r="C392" s="22" t="s">
        <v>1886</v>
      </c>
      <c r="D392" s="13" t="s">
        <v>167</v>
      </c>
      <c r="E392" s="34" t="s">
        <v>3562</v>
      </c>
      <c r="F392" s="34">
        <v>20</v>
      </c>
      <c r="G392" s="59">
        <f t="shared" si="20"/>
        <v>203</v>
      </c>
      <c r="H392" s="34">
        <v>172</v>
      </c>
      <c r="I392" s="34">
        <v>31</v>
      </c>
      <c r="J392" s="58">
        <f t="shared" si="18"/>
        <v>10.15</v>
      </c>
      <c r="K392" s="57">
        <v>1.55</v>
      </c>
      <c r="L392" s="58">
        <f t="shared" si="19"/>
        <v>130.96774193548387</v>
      </c>
    </row>
    <row r="393" spans="1:12">
      <c r="A393" s="23">
        <v>2016</v>
      </c>
      <c r="B393" s="23" t="s">
        <v>2367</v>
      </c>
      <c r="C393" s="22" t="s">
        <v>1886</v>
      </c>
      <c r="D393" s="13" t="s">
        <v>171</v>
      </c>
      <c r="E393" s="34" t="s">
        <v>3562</v>
      </c>
      <c r="F393" s="34">
        <v>5</v>
      </c>
      <c r="G393" s="59">
        <f t="shared" si="20"/>
        <v>29</v>
      </c>
      <c r="H393" s="34">
        <v>0</v>
      </c>
      <c r="I393" s="34">
        <v>29</v>
      </c>
      <c r="J393" s="58">
        <f t="shared" si="18"/>
        <v>5.8</v>
      </c>
      <c r="K393" s="57">
        <v>0.42499999999999999</v>
      </c>
      <c r="L393" s="58">
        <f t="shared" si="19"/>
        <v>68.235294117647058</v>
      </c>
    </row>
    <row r="394" spans="1:12">
      <c r="A394" s="23">
        <v>2016</v>
      </c>
      <c r="B394" s="23" t="s">
        <v>2367</v>
      </c>
      <c r="C394" s="22" t="s">
        <v>1886</v>
      </c>
      <c r="D394" s="13" t="s">
        <v>848</v>
      </c>
      <c r="E394" s="34" t="s">
        <v>3562</v>
      </c>
      <c r="F394" s="34">
        <v>1</v>
      </c>
      <c r="G394" s="59">
        <f t="shared" si="20"/>
        <v>17</v>
      </c>
      <c r="H394" s="34"/>
      <c r="I394" s="34">
        <v>17</v>
      </c>
      <c r="J394" s="58">
        <f t="shared" si="18"/>
        <v>17</v>
      </c>
      <c r="K394" s="57">
        <v>0</v>
      </c>
      <c r="L394" s="58">
        <f t="shared" si="19"/>
        <v>0</v>
      </c>
    </row>
    <row r="395" spans="1:12">
      <c r="A395" s="23">
        <v>2016</v>
      </c>
      <c r="B395" s="23" t="s">
        <v>2367</v>
      </c>
      <c r="C395" s="22" t="s">
        <v>1886</v>
      </c>
      <c r="D395" s="13" t="s">
        <v>539</v>
      </c>
      <c r="E395" s="34" t="s">
        <v>3562</v>
      </c>
      <c r="F395" s="34">
        <v>0</v>
      </c>
      <c r="G395" s="59">
        <f t="shared" si="20"/>
        <v>0</v>
      </c>
      <c r="H395" s="34">
        <v>0</v>
      </c>
      <c r="I395" s="34">
        <v>0</v>
      </c>
      <c r="J395" s="58">
        <f t="shared" si="18"/>
        <v>0</v>
      </c>
      <c r="K395" s="57">
        <v>0</v>
      </c>
      <c r="L395" s="58">
        <f t="shared" si="19"/>
        <v>0</v>
      </c>
    </row>
    <row r="396" spans="1:12">
      <c r="A396" s="23">
        <v>2016</v>
      </c>
      <c r="B396" s="23" t="s">
        <v>2367</v>
      </c>
      <c r="C396" s="22" t="s">
        <v>1886</v>
      </c>
      <c r="D396" s="13" t="s">
        <v>5</v>
      </c>
      <c r="E396" s="34" t="s">
        <v>3561</v>
      </c>
      <c r="F396" s="34">
        <v>60</v>
      </c>
      <c r="G396" s="59">
        <f t="shared" si="20"/>
        <v>2012</v>
      </c>
      <c r="H396" s="34">
        <v>1962</v>
      </c>
      <c r="I396" s="34">
        <v>50</v>
      </c>
      <c r="J396" s="58">
        <f t="shared" si="18"/>
        <v>33.533333333333331</v>
      </c>
      <c r="K396" s="57">
        <v>56</v>
      </c>
      <c r="L396" s="58">
        <f t="shared" si="19"/>
        <v>35.928571428571431</v>
      </c>
    </row>
    <row r="397" spans="1:12">
      <c r="A397" s="23">
        <v>2016</v>
      </c>
      <c r="B397" s="23" t="s">
        <v>2367</v>
      </c>
      <c r="C397" s="22" t="s">
        <v>1886</v>
      </c>
      <c r="D397" s="13" t="s">
        <v>10</v>
      </c>
      <c r="E397" s="34" t="s">
        <v>3561</v>
      </c>
      <c r="F397" s="34">
        <v>60</v>
      </c>
      <c r="G397" s="59">
        <f t="shared" si="20"/>
        <v>1404</v>
      </c>
      <c r="H397" s="34">
        <v>1337</v>
      </c>
      <c r="I397" s="34">
        <v>67</v>
      </c>
      <c r="J397" s="58">
        <f t="shared" si="18"/>
        <v>23.4</v>
      </c>
      <c r="K397" s="57">
        <v>51</v>
      </c>
      <c r="L397" s="58">
        <f t="shared" si="19"/>
        <v>27.529411764705884</v>
      </c>
    </row>
    <row r="398" spans="1:12">
      <c r="A398" s="23">
        <v>2016</v>
      </c>
      <c r="B398" s="23" t="s">
        <v>2367</v>
      </c>
      <c r="C398" s="22" t="s">
        <v>1886</v>
      </c>
      <c r="D398" s="13" t="s">
        <v>14</v>
      </c>
      <c r="E398" s="34" t="s">
        <v>3561</v>
      </c>
      <c r="F398" s="34">
        <v>154</v>
      </c>
      <c r="G398" s="59">
        <f t="shared" si="20"/>
        <v>1326</v>
      </c>
      <c r="H398" s="34">
        <v>1194</v>
      </c>
      <c r="I398" s="34">
        <v>132</v>
      </c>
      <c r="J398" s="58">
        <f t="shared" si="18"/>
        <v>8.6103896103896105</v>
      </c>
      <c r="K398" s="57">
        <v>150.5</v>
      </c>
      <c r="L398" s="58">
        <f t="shared" si="19"/>
        <v>8.8106312292358808</v>
      </c>
    </row>
    <row r="399" spans="1:12">
      <c r="A399" s="23">
        <v>2016</v>
      </c>
      <c r="B399" s="23" t="s">
        <v>2367</v>
      </c>
      <c r="C399" s="22" t="s">
        <v>1886</v>
      </c>
      <c r="D399" s="13" t="s">
        <v>23</v>
      </c>
      <c r="E399" s="34" t="s">
        <v>3561</v>
      </c>
      <c r="F399" s="34">
        <v>94</v>
      </c>
      <c r="G399" s="59">
        <f t="shared" si="20"/>
        <v>3790</v>
      </c>
      <c r="H399" s="34">
        <v>2859</v>
      </c>
      <c r="I399" s="34">
        <v>931</v>
      </c>
      <c r="J399" s="58">
        <f t="shared" si="18"/>
        <v>40.319148936170215</v>
      </c>
      <c r="K399" s="57">
        <v>75.400000000000006</v>
      </c>
      <c r="L399" s="58">
        <f t="shared" si="19"/>
        <v>50.265251989389917</v>
      </c>
    </row>
    <row r="400" spans="1:12">
      <c r="A400" s="23">
        <v>2016</v>
      </c>
      <c r="B400" s="23" t="s">
        <v>2367</v>
      </c>
      <c r="C400" s="22" t="s">
        <v>1886</v>
      </c>
      <c r="D400" s="13" t="s">
        <v>41</v>
      </c>
      <c r="E400" s="34" t="s">
        <v>3561</v>
      </c>
      <c r="F400" s="34">
        <v>46</v>
      </c>
      <c r="G400" s="59">
        <f t="shared" si="20"/>
        <v>1656</v>
      </c>
      <c r="H400" s="34">
        <v>1195</v>
      </c>
      <c r="I400" s="34">
        <v>461</v>
      </c>
      <c r="J400" s="58">
        <f t="shared" si="18"/>
        <v>36</v>
      </c>
      <c r="K400" s="57">
        <v>32.5</v>
      </c>
      <c r="L400" s="58">
        <f t="shared" si="19"/>
        <v>50.95384615384615</v>
      </c>
    </row>
    <row r="401" spans="1:12">
      <c r="A401" s="23">
        <v>2016</v>
      </c>
      <c r="B401" s="23" t="s">
        <v>2367</v>
      </c>
      <c r="C401" s="22" t="s">
        <v>1886</v>
      </c>
      <c r="D401" s="13" t="s">
        <v>60</v>
      </c>
      <c r="E401" s="34" t="s">
        <v>3561</v>
      </c>
      <c r="F401" s="34">
        <v>33</v>
      </c>
      <c r="G401" s="59">
        <f t="shared" si="20"/>
        <v>1427</v>
      </c>
      <c r="H401" s="34">
        <v>1078</v>
      </c>
      <c r="I401" s="34">
        <v>349</v>
      </c>
      <c r="J401" s="58">
        <f t="shared" si="18"/>
        <v>43.242424242424242</v>
      </c>
      <c r="K401" s="57">
        <v>32.5</v>
      </c>
      <c r="L401" s="58">
        <f t="shared" si="19"/>
        <v>43.907692307692308</v>
      </c>
    </row>
    <row r="402" spans="1:12">
      <c r="A402" s="23">
        <v>2016</v>
      </c>
      <c r="B402" s="23" t="s">
        <v>2367</v>
      </c>
      <c r="C402" s="22" t="s">
        <v>1886</v>
      </c>
      <c r="D402" s="13" t="s">
        <v>70</v>
      </c>
      <c r="E402" s="34" t="s">
        <v>3561</v>
      </c>
      <c r="F402" s="34">
        <v>47</v>
      </c>
      <c r="G402" s="59">
        <f t="shared" si="20"/>
        <v>1003</v>
      </c>
      <c r="H402" s="34">
        <v>845</v>
      </c>
      <c r="I402" s="34">
        <v>158</v>
      </c>
      <c r="J402" s="58">
        <f t="shared" si="18"/>
        <v>21.340425531914892</v>
      </c>
      <c r="K402" s="57">
        <v>46</v>
      </c>
      <c r="L402" s="58">
        <f t="shared" si="19"/>
        <v>21.804347826086957</v>
      </c>
    </row>
    <row r="403" spans="1:12">
      <c r="A403" s="23">
        <v>2016</v>
      </c>
      <c r="B403" s="23" t="s">
        <v>2367</v>
      </c>
      <c r="C403" s="22" t="s">
        <v>1886</v>
      </c>
      <c r="D403" s="13" t="s">
        <v>76</v>
      </c>
      <c r="E403" s="34" t="s">
        <v>3561</v>
      </c>
      <c r="F403" s="34">
        <v>56</v>
      </c>
      <c r="G403" s="59">
        <f t="shared" si="20"/>
        <v>2644</v>
      </c>
      <c r="H403" s="34">
        <v>2507</v>
      </c>
      <c r="I403" s="34">
        <v>137</v>
      </c>
      <c r="J403" s="58">
        <f t="shared" si="18"/>
        <v>47.214285714285715</v>
      </c>
      <c r="K403" s="57">
        <v>54.25</v>
      </c>
      <c r="L403" s="58">
        <f t="shared" si="19"/>
        <v>48.737327188940093</v>
      </c>
    </row>
    <row r="404" spans="1:12">
      <c r="A404" s="23">
        <v>2016</v>
      </c>
      <c r="B404" s="23" t="s">
        <v>2367</v>
      </c>
      <c r="C404" s="22" t="s">
        <v>1886</v>
      </c>
      <c r="D404" s="13" t="s">
        <v>83</v>
      </c>
      <c r="E404" s="34" t="s">
        <v>3561</v>
      </c>
      <c r="F404" s="34">
        <v>2</v>
      </c>
      <c r="G404" s="59">
        <f t="shared" si="20"/>
        <v>29</v>
      </c>
      <c r="H404" s="34">
        <v>0</v>
      </c>
      <c r="I404" s="34">
        <v>29</v>
      </c>
      <c r="J404" s="58">
        <f t="shared" si="18"/>
        <v>14.5</v>
      </c>
      <c r="K404" s="57">
        <v>2</v>
      </c>
      <c r="L404" s="58">
        <f t="shared" si="19"/>
        <v>14.5</v>
      </c>
    </row>
    <row r="405" spans="1:12">
      <c r="A405" s="23">
        <v>2016</v>
      </c>
      <c r="B405" s="23" t="s">
        <v>2367</v>
      </c>
      <c r="C405" s="22" t="s">
        <v>1886</v>
      </c>
      <c r="D405" s="13" t="s">
        <v>86</v>
      </c>
      <c r="E405" s="34" t="s">
        <v>3561</v>
      </c>
      <c r="F405" s="34">
        <v>31</v>
      </c>
      <c r="G405" s="59">
        <f t="shared" si="20"/>
        <v>677</v>
      </c>
      <c r="H405" s="34">
        <v>198</v>
      </c>
      <c r="I405" s="34">
        <v>479</v>
      </c>
      <c r="J405" s="58">
        <f t="shared" si="18"/>
        <v>21.838709677419356</v>
      </c>
      <c r="K405" s="57">
        <v>27.5</v>
      </c>
      <c r="L405" s="58">
        <f t="shared" si="19"/>
        <v>24.618181818181817</v>
      </c>
    </row>
    <row r="406" spans="1:12">
      <c r="A406" s="23">
        <v>2016</v>
      </c>
      <c r="B406" s="23" t="s">
        <v>2367</v>
      </c>
      <c r="C406" s="22" t="s">
        <v>1886</v>
      </c>
      <c r="D406" s="13" t="s">
        <v>89</v>
      </c>
      <c r="E406" s="34" t="s">
        <v>3561</v>
      </c>
      <c r="F406" s="34">
        <v>21</v>
      </c>
      <c r="G406" s="59">
        <f t="shared" si="20"/>
        <v>447</v>
      </c>
      <c r="H406" s="34">
        <v>359</v>
      </c>
      <c r="I406" s="34">
        <v>88</v>
      </c>
      <c r="J406" s="58">
        <f t="shared" si="18"/>
        <v>21.285714285714285</v>
      </c>
      <c r="K406" s="57">
        <v>19</v>
      </c>
      <c r="L406" s="58">
        <f t="shared" si="19"/>
        <v>23.526315789473685</v>
      </c>
    </row>
    <row r="407" spans="1:12">
      <c r="A407" s="23">
        <v>2016</v>
      </c>
      <c r="B407" s="23" t="s">
        <v>2367</v>
      </c>
      <c r="C407" s="22" t="s">
        <v>1886</v>
      </c>
      <c r="D407" s="13" t="s">
        <v>94</v>
      </c>
      <c r="E407" s="34" t="s">
        <v>3561</v>
      </c>
      <c r="F407" s="34">
        <v>28</v>
      </c>
      <c r="G407" s="59">
        <f t="shared" si="20"/>
        <v>489</v>
      </c>
      <c r="H407" s="34">
        <v>252</v>
      </c>
      <c r="I407" s="34">
        <v>237</v>
      </c>
      <c r="J407" s="58">
        <f t="shared" si="18"/>
        <v>17.464285714285715</v>
      </c>
      <c r="K407" s="57">
        <v>28</v>
      </c>
      <c r="L407" s="58">
        <f t="shared" si="19"/>
        <v>17.464285714285715</v>
      </c>
    </row>
    <row r="408" spans="1:12">
      <c r="A408" s="23">
        <v>2016</v>
      </c>
      <c r="B408" s="23" t="s">
        <v>2367</v>
      </c>
      <c r="C408" s="22" t="s">
        <v>1886</v>
      </c>
      <c r="D408" s="13" t="s">
        <v>100</v>
      </c>
      <c r="E408" s="34" t="s">
        <v>3561</v>
      </c>
      <c r="F408" s="34">
        <v>26</v>
      </c>
      <c r="G408" s="59">
        <f t="shared" si="20"/>
        <v>196</v>
      </c>
      <c r="H408" s="34">
        <v>165</v>
      </c>
      <c r="I408" s="34">
        <v>31</v>
      </c>
      <c r="J408" s="58">
        <f t="shared" si="18"/>
        <v>7.5384615384615383</v>
      </c>
      <c r="K408" s="57">
        <v>23.5</v>
      </c>
      <c r="L408" s="58">
        <f t="shared" si="19"/>
        <v>8.3404255319148941</v>
      </c>
    </row>
    <row r="409" spans="1:12">
      <c r="A409" s="23">
        <v>2016</v>
      </c>
      <c r="B409" s="23" t="s">
        <v>2367</v>
      </c>
      <c r="C409" s="22" t="s">
        <v>1886</v>
      </c>
      <c r="D409" s="13" t="s">
        <v>104</v>
      </c>
      <c r="E409" s="34" t="s">
        <v>3561</v>
      </c>
      <c r="F409" s="34">
        <v>95</v>
      </c>
      <c r="G409" s="59">
        <f t="shared" si="20"/>
        <v>3764</v>
      </c>
      <c r="H409" s="34">
        <v>3097</v>
      </c>
      <c r="I409" s="34">
        <v>667</v>
      </c>
      <c r="J409" s="58">
        <f t="shared" si="18"/>
        <v>39.621052631578948</v>
      </c>
      <c r="K409" s="57">
        <v>95</v>
      </c>
      <c r="L409" s="58">
        <f t="shared" si="19"/>
        <v>39.621052631578948</v>
      </c>
    </row>
    <row r="410" spans="1:12">
      <c r="A410" s="23">
        <v>2016</v>
      </c>
      <c r="B410" s="23" t="s">
        <v>2367</v>
      </c>
      <c r="C410" s="22" t="s">
        <v>1886</v>
      </c>
      <c r="D410" s="13" t="s">
        <v>120</v>
      </c>
      <c r="E410" s="34" t="s">
        <v>3561</v>
      </c>
      <c r="F410" s="34">
        <v>233</v>
      </c>
      <c r="G410" s="59">
        <f t="shared" si="20"/>
        <v>1413</v>
      </c>
      <c r="H410" s="34">
        <v>992</v>
      </c>
      <c r="I410" s="34">
        <v>421</v>
      </c>
      <c r="J410" s="58">
        <f t="shared" si="18"/>
        <v>6.0643776824034337</v>
      </c>
      <c r="K410" s="57">
        <v>138.125</v>
      </c>
      <c r="L410" s="58">
        <f t="shared" si="19"/>
        <v>10.229864253393664</v>
      </c>
    </row>
    <row r="411" spans="1:12">
      <c r="A411" s="23">
        <v>2016</v>
      </c>
      <c r="B411" s="23" t="s">
        <v>2367</v>
      </c>
      <c r="C411" s="22" t="s">
        <v>1886</v>
      </c>
      <c r="D411" s="13" t="s">
        <v>156</v>
      </c>
      <c r="E411" s="34" t="s">
        <v>3561</v>
      </c>
      <c r="F411" s="34">
        <v>172</v>
      </c>
      <c r="G411" s="59">
        <f t="shared" si="20"/>
        <v>665</v>
      </c>
      <c r="H411" s="34">
        <v>550</v>
      </c>
      <c r="I411" s="34">
        <v>115</v>
      </c>
      <c r="J411" s="58">
        <f t="shared" si="18"/>
        <v>3.8662790697674421</v>
      </c>
      <c r="K411" s="57">
        <v>78.975000000000051</v>
      </c>
      <c r="L411" s="58">
        <f t="shared" si="19"/>
        <v>8.4203861981639712</v>
      </c>
    </row>
    <row r="412" spans="1:12">
      <c r="A412" s="23">
        <v>2016</v>
      </c>
      <c r="B412" s="23" t="s">
        <v>2367</v>
      </c>
      <c r="C412" s="22" t="s">
        <v>1886</v>
      </c>
      <c r="D412" s="13" t="s">
        <v>164</v>
      </c>
      <c r="E412" s="34" t="s">
        <v>3561</v>
      </c>
      <c r="F412" s="34">
        <v>41</v>
      </c>
      <c r="G412" s="59">
        <f t="shared" si="20"/>
        <v>955</v>
      </c>
      <c r="H412" s="34">
        <v>920</v>
      </c>
      <c r="I412" s="34">
        <v>35</v>
      </c>
      <c r="J412" s="58">
        <f t="shared" si="18"/>
        <v>23.292682926829269</v>
      </c>
      <c r="K412" s="57">
        <v>36</v>
      </c>
      <c r="L412" s="58">
        <f t="shared" si="19"/>
        <v>26.527777777777779</v>
      </c>
    </row>
    <row r="413" spans="1:12">
      <c r="A413" s="23">
        <v>2016</v>
      </c>
      <c r="B413" s="23" t="s">
        <v>2367</v>
      </c>
      <c r="C413" s="22" t="s">
        <v>1886</v>
      </c>
      <c r="D413" s="13" t="s">
        <v>167</v>
      </c>
      <c r="E413" s="34" t="s">
        <v>3561</v>
      </c>
      <c r="F413" s="34">
        <v>63</v>
      </c>
      <c r="G413" s="59">
        <f t="shared" si="20"/>
        <v>203</v>
      </c>
      <c r="H413" s="34">
        <v>172</v>
      </c>
      <c r="I413" s="34">
        <v>31</v>
      </c>
      <c r="J413" s="58">
        <f t="shared" si="18"/>
        <v>3.2222222222222223</v>
      </c>
      <c r="K413" s="57">
        <v>59</v>
      </c>
      <c r="L413" s="58">
        <f t="shared" si="19"/>
        <v>3.4406779661016951</v>
      </c>
    </row>
    <row r="414" spans="1:12">
      <c r="A414" s="23">
        <v>2016</v>
      </c>
      <c r="B414" s="23" t="s">
        <v>2367</v>
      </c>
      <c r="C414" s="22" t="s">
        <v>1886</v>
      </c>
      <c r="D414" s="13" t="s">
        <v>171</v>
      </c>
      <c r="E414" s="34" t="s">
        <v>3561</v>
      </c>
      <c r="F414" s="34">
        <v>7</v>
      </c>
      <c r="G414" s="59">
        <f t="shared" si="20"/>
        <v>29</v>
      </c>
      <c r="H414" s="34">
        <v>0</v>
      </c>
      <c r="I414" s="34">
        <v>29</v>
      </c>
      <c r="J414" s="58">
        <f t="shared" si="18"/>
        <v>4.1428571428571432</v>
      </c>
      <c r="K414" s="57">
        <v>7</v>
      </c>
      <c r="L414" s="58">
        <f t="shared" si="19"/>
        <v>4.1428571428571432</v>
      </c>
    </row>
    <row r="415" spans="1:12">
      <c r="A415" s="23">
        <v>2016</v>
      </c>
      <c r="B415" s="23" t="s">
        <v>2367</v>
      </c>
      <c r="C415" s="22" t="s">
        <v>1886</v>
      </c>
      <c r="D415" s="13" t="s">
        <v>848</v>
      </c>
      <c r="E415" s="34" t="s">
        <v>3561</v>
      </c>
      <c r="F415" s="34"/>
      <c r="G415" s="59">
        <f t="shared" si="20"/>
        <v>17</v>
      </c>
      <c r="H415" s="34">
        <v>0</v>
      </c>
      <c r="I415" s="34">
        <v>17</v>
      </c>
      <c r="J415" s="58">
        <f t="shared" si="18"/>
        <v>0</v>
      </c>
      <c r="K415" s="57"/>
      <c r="L415" s="58">
        <f t="shared" si="19"/>
        <v>0</v>
      </c>
    </row>
    <row r="416" spans="1:12">
      <c r="A416" s="23">
        <v>2016</v>
      </c>
      <c r="B416" s="23" t="s">
        <v>2367</v>
      </c>
      <c r="C416" s="22" t="s">
        <v>1886</v>
      </c>
      <c r="D416" s="13" t="s">
        <v>539</v>
      </c>
      <c r="E416" s="34" t="s">
        <v>3561</v>
      </c>
      <c r="F416" s="34">
        <v>7</v>
      </c>
      <c r="G416" s="59">
        <f t="shared" si="20"/>
        <v>0</v>
      </c>
      <c r="H416" s="34">
        <v>0</v>
      </c>
      <c r="I416" s="34">
        <v>0</v>
      </c>
      <c r="J416" s="58">
        <f t="shared" si="18"/>
        <v>0</v>
      </c>
      <c r="K416" s="57">
        <v>6.5</v>
      </c>
      <c r="L416" s="58">
        <f t="shared" si="19"/>
        <v>0</v>
      </c>
    </row>
    <row r="417" spans="1:12">
      <c r="A417" s="23">
        <v>2016</v>
      </c>
      <c r="B417" s="23" t="s">
        <v>2367</v>
      </c>
      <c r="C417" s="22" t="s">
        <v>514</v>
      </c>
      <c r="D417" s="13" t="s">
        <v>184</v>
      </c>
      <c r="E417" s="34" t="s">
        <v>3562</v>
      </c>
      <c r="F417" s="34">
        <v>214</v>
      </c>
      <c r="G417" s="59">
        <f t="shared" si="20"/>
        <v>764</v>
      </c>
      <c r="H417" s="34">
        <v>764</v>
      </c>
      <c r="I417" s="34">
        <v>0</v>
      </c>
      <c r="J417" s="58">
        <f t="shared" si="18"/>
        <v>3.5700934579439254</v>
      </c>
      <c r="K417" s="57">
        <v>60.8155</v>
      </c>
      <c r="L417" s="58">
        <f t="shared" si="19"/>
        <v>12.562586840525853</v>
      </c>
    </row>
    <row r="418" spans="1:12">
      <c r="A418" s="23">
        <v>2016</v>
      </c>
      <c r="B418" s="23" t="s">
        <v>2367</v>
      </c>
      <c r="C418" s="22" t="s">
        <v>514</v>
      </c>
      <c r="D418" s="13" t="s">
        <v>23</v>
      </c>
      <c r="E418" s="34" t="s">
        <v>3562</v>
      </c>
      <c r="F418" s="34">
        <v>94</v>
      </c>
      <c r="G418" s="59">
        <f t="shared" si="20"/>
        <v>1842</v>
      </c>
      <c r="H418" s="34">
        <v>1842</v>
      </c>
      <c r="I418" s="34">
        <v>0</v>
      </c>
      <c r="J418" s="58">
        <f t="shared" si="18"/>
        <v>19.595744680851062</v>
      </c>
      <c r="K418" s="57">
        <v>30.75</v>
      </c>
      <c r="L418" s="58">
        <f t="shared" si="19"/>
        <v>59.902439024390247</v>
      </c>
    </row>
    <row r="419" spans="1:12">
      <c r="A419" s="23">
        <v>2016</v>
      </c>
      <c r="B419" s="23" t="s">
        <v>2367</v>
      </c>
      <c r="C419" s="22" t="s">
        <v>514</v>
      </c>
      <c r="D419" s="13" t="s">
        <v>185</v>
      </c>
      <c r="E419" s="34" t="s">
        <v>3562</v>
      </c>
      <c r="F419" s="34">
        <v>290</v>
      </c>
      <c r="G419" s="59">
        <f t="shared" si="20"/>
        <v>2534</v>
      </c>
      <c r="H419" s="34">
        <v>2534</v>
      </c>
      <c r="I419" s="34">
        <v>0</v>
      </c>
      <c r="J419" s="58">
        <f t="shared" si="18"/>
        <v>8.7379310344827594</v>
      </c>
      <c r="K419" s="57">
        <v>103.07899999999999</v>
      </c>
      <c r="L419" s="58">
        <f t="shared" si="19"/>
        <v>24.58308675869964</v>
      </c>
    </row>
    <row r="420" spans="1:12">
      <c r="A420" s="23">
        <v>2016</v>
      </c>
      <c r="B420" s="23" t="s">
        <v>2367</v>
      </c>
      <c r="C420" s="22" t="s">
        <v>514</v>
      </c>
      <c r="D420" s="13" t="s">
        <v>104</v>
      </c>
      <c r="E420" s="34" t="s">
        <v>3562</v>
      </c>
      <c r="F420" s="34">
        <v>124</v>
      </c>
      <c r="G420" s="59">
        <f t="shared" si="20"/>
        <v>1793</v>
      </c>
      <c r="H420" s="34">
        <v>1793</v>
      </c>
      <c r="I420" s="34">
        <v>0</v>
      </c>
      <c r="J420" s="58">
        <f t="shared" si="18"/>
        <v>14.459677419354838</v>
      </c>
      <c r="K420" s="57">
        <v>46.216999999999999</v>
      </c>
      <c r="L420" s="58">
        <f t="shared" si="19"/>
        <v>38.795248501633601</v>
      </c>
    </row>
    <row r="421" spans="1:12">
      <c r="A421" s="23">
        <v>2016</v>
      </c>
      <c r="B421" s="23" t="s">
        <v>2367</v>
      </c>
      <c r="C421" s="22" t="s">
        <v>514</v>
      </c>
      <c r="D421" s="13" t="s">
        <v>8102</v>
      </c>
      <c r="E421" s="34" t="s">
        <v>3562</v>
      </c>
      <c r="F421" s="34">
        <v>0</v>
      </c>
      <c r="G421" s="59">
        <f t="shared" si="20"/>
        <v>0</v>
      </c>
      <c r="H421" s="34">
        <v>0</v>
      </c>
      <c r="I421" s="34">
        <v>0</v>
      </c>
      <c r="J421" s="58">
        <f t="shared" si="18"/>
        <v>0</v>
      </c>
      <c r="K421" s="57">
        <v>0</v>
      </c>
      <c r="L421" s="58">
        <f t="shared" si="19"/>
        <v>0</v>
      </c>
    </row>
    <row r="422" spans="1:12">
      <c r="A422" s="23">
        <v>2016</v>
      </c>
      <c r="B422" s="23" t="s">
        <v>2367</v>
      </c>
      <c r="C422" s="22" t="s">
        <v>514</v>
      </c>
      <c r="D422" s="13" t="s">
        <v>184</v>
      </c>
      <c r="E422" s="34" t="s">
        <v>3561</v>
      </c>
      <c r="F422" s="34">
        <v>56</v>
      </c>
      <c r="G422" s="59">
        <f t="shared" si="20"/>
        <v>764</v>
      </c>
      <c r="H422" s="34">
        <v>764</v>
      </c>
      <c r="I422" s="34">
        <v>0</v>
      </c>
      <c r="J422" s="58">
        <f t="shared" si="18"/>
        <v>13.642857142857142</v>
      </c>
      <c r="K422" s="57">
        <v>46.5</v>
      </c>
      <c r="L422" s="58">
        <f t="shared" si="19"/>
        <v>16.43010752688172</v>
      </c>
    </row>
    <row r="423" spans="1:12">
      <c r="A423" s="23">
        <v>2016</v>
      </c>
      <c r="B423" s="23" t="s">
        <v>2367</v>
      </c>
      <c r="C423" s="22" t="s">
        <v>514</v>
      </c>
      <c r="D423" s="13" t="s">
        <v>23</v>
      </c>
      <c r="E423" s="34" t="s">
        <v>3561</v>
      </c>
      <c r="F423" s="34">
        <v>69</v>
      </c>
      <c r="G423" s="59">
        <f t="shared" si="20"/>
        <v>1842</v>
      </c>
      <c r="H423" s="34">
        <v>1842</v>
      </c>
      <c r="I423" s="34">
        <v>0</v>
      </c>
      <c r="J423" s="58">
        <f t="shared" si="18"/>
        <v>26.695652173913043</v>
      </c>
      <c r="K423" s="57">
        <v>67.5</v>
      </c>
      <c r="L423" s="58">
        <f t="shared" si="19"/>
        <v>27.288888888888888</v>
      </c>
    </row>
    <row r="424" spans="1:12">
      <c r="A424" s="23">
        <v>2016</v>
      </c>
      <c r="B424" s="23" t="s">
        <v>2367</v>
      </c>
      <c r="C424" s="22" t="s">
        <v>514</v>
      </c>
      <c r="D424" s="13" t="s">
        <v>185</v>
      </c>
      <c r="E424" s="34" t="s">
        <v>3561</v>
      </c>
      <c r="F424" s="34">
        <v>143</v>
      </c>
      <c r="G424" s="59">
        <f t="shared" si="20"/>
        <v>2534</v>
      </c>
      <c r="H424" s="34">
        <v>2534</v>
      </c>
      <c r="I424" s="34">
        <v>0</v>
      </c>
      <c r="J424" s="58">
        <f t="shared" si="18"/>
        <v>17.72027972027972</v>
      </c>
      <c r="K424" s="57">
        <v>135.5</v>
      </c>
      <c r="L424" s="58">
        <f t="shared" si="19"/>
        <v>18.701107011070111</v>
      </c>
    </row>
    <row r="425" spans="1:12">
      <c r="A425" s="23">
        <v>2016</v>
      </c>
      <c r="B425" s="23" t="s">
        <v>2367</v>
      </c>
      <c r="C425" s="22" t="s">
        <v>514</v>
      </c>
      <c r="D425" s="13" t="s">
        <v>104</v>
      </c>
      <c r="E425" s="34" t="s">
        <v>3561</v>
      </c>
      <c r="F425" s="34">
        <v>84</v>
      </c>
      <c r="G425" s="59">
        <f t="shared" si="20"/>
        <v>1793</v>
      </c>
      <c r="H425" s="34">
        <v>1793</v>
      </c>
      <c r="I425" s="34">
        <v>0</v>
      </c>
      <c r="J425" s="58">
        <f t="shared" si="18"/>
        <v>21.345238095238095</v>
      </c>
      <c r="K425" s="57">
        <v>83</v>
      </c>
      <c r="L425" s="58">
        <f t="shared" si="19"/>
        <v>21.602409638554217</v>
      </c>
    </row>
    <row r="426" spans="1:12">
      <c r="A426" s="23">
        <v>2016</v>
      </c>
      <c r="B426" s="23" t="s">
        <v>2367</v>
      </c>
      <c r="C426" s="22" t="s">
        <v>514</v>
      </c>
      <c r="D426" s="13" t="s">
        <v>8102</v>
      </c>
      <c r="E426" s="34" t="s">
        <v>3561</v>
      </c>
      <c r="F426" s="34">
        <v>3</v>
      </c>
      <c r="G426" s="59">
        <f t="shared" si="20"/>
        <v>0</v>
      </c>
      <c r="H426" s="34">
        <v>0</v>
      </c>
      <c r="I426" s="34">
        <v>0</v>
      </c>
      <c r="J426" s="58">
        <f t="shared" si="18"/>
        <v>0</v>
      </c>
      <c r="K426" s="57">
        <v>3</v>
      </c>
      <c r="L426" s="58">
        <f t="shared" si="19"/>
        <v>0</v>
      </c>
    </row>
    <row r="427" spans="1:12">
      <c r="A427" s="23">
        <v>2017</v>
      </c>
      <c r="B427" s="23" t="s">
        <v>2367</v>
      </c>
      <c r="C427" s="22" t="s">
        <v>1886</v>
      </c>
      <c r="D427" s="13" t="s">
        <v>5</v>
      </c>
      <c r="E427" s="34" t="s">
        <v>3562</v>
      </c>
      <c r="F427" s="34">
        <v>225</v>
      </c>
      <c r="G427" s="59">
        <f t="shared" si="20"/>
        <v>1942</v>
      </c>
      <c r="H427" s="34">
        <v>1883</v>
      </c>
      <c r="I427" s="34">
        <v>59</v>
      </c>
      <c r="J427" s="58">
        <f t="shared" si="18"/>
        <v>8.6311111111111103</v>
      </c>
      <c r="K427" s="57">
        <v>44.333249999999985</v>
      </c>
      <c r="L427" s="58">
        <f t="shared" si="19"/>
        <v>43.80459361765719</v>
      </c>
    </row>
    <row r="428" spans="1:12">
      <c r="A428" s="23">
        <v>2017</v>
      </c>
      <c r="B428" s="23" t="s">
        <v>2367</v>
      </c>
      <c r="C428" s="22" t="s">
        <v>1886</v>
      </c>
      <c r="D428" s="13" t="s">
        <v>10</v>
      </c>
      <c r="E428" s="34" t="s">
        <v>3562</v>
      </c>
      <c r="F428" s="34">
        <v>246</v>
      </c>
      <c r="G428" s="59">
        <f t="shared" si="20"/>
        <v>1526</v>
      </c>
      <c r="H428" s="34">
        <v>1457</v>
      </c>
      <c r="I428" s="34">
        <v>69</v>
      </c>
      <c r="J428" s="58">
        <f t="shared" si="18"/>
        <v>6.2032520325203251</v>
      </c>
      <c r="K428" s="57">
        <v>30.892749999999975</v>
      </c>
      <c r="L428" s="58">
        <f t="shared" si="19"/>
        <v>49.396703109953023</v>
      </c>
    </row>
    <row r="429" spans="1:12">
      <c r="A429" s="23">
        <v>2017</v>
      </c>
      <c r="B429" s="23" t="s">
        <v>2367</v>
      </c>
      <c r="C429" s="22" t="s">
        <v>1886</v>
      </c>
      <c r="D429" s="13" t="s">
        <v>14</v>
      </c>
      <c r="E429" s="34" t="s">
        <v>3562</v>
      </c>
      <c r="F429" s="34">
        <v>101</v>
      </c>
      <c r="G429" s="59">
        <f t="shared" si="20"/>
        <v>1280</v>
      </c>
      <c r="H429" s="34">
        <v>1142</v>
      </c>
      <c r="I429" s="34">
        <v>138</v>
      </c>
      <c r="J429" s="58">
        <f t="shared" si="18"/>
        <v>12.673267326732674</v>
      </c>
      <c r="K429" s="57">
        <v>21.258499999999994</v>
      </c>
      <c r="L429" s="58">
        <f t="shared" si="19"/>
        <v>60.211209633793558</v>
      </c>
    </row>
    <row r="430" spans="1:12">
      <c r="A430" s="23">
        <v>2017</v>
      </c>
      <c r="B430" s="23" t="s">
        <v>2367</v>
      </c>
      <c r="C430" s="22" t="s">
        <v>1886</v>
      </c>
      <c r="D430" s="13" t="s">
        <v>23</v>
      </c>
      <c r="E430" s="34" t="s">
        <v>3562</v>
      </c>
      <c r="F430" s="34">
        <v>304</v>
      </c>
      <c r="G430" s="59">
        <f t="shared" si="20"/>
        <v>3807</v>
      </c>
      <c r="H430" s="34">
        <v>2881</v>
      </c>
      <c r="I430" s="34">
        <v>926</v>
      </c>
      <c r="J430" s="58">
        <f t="shared" si="18"/>
        <v>12.523026315789474</v>
      </c>
      <c r="K430" s="57">
        <v>35.941749999999999</v>
      </c>
      <c r="L430" s="58">
        <f t="shared" si="19"/>
        <v>105.92138668818296</v>
      </c>
    </row>
    <row r="431" spans="1:12">
      <c r="A431" s="23">
        <v>2017</v>
      </c>
      <c r="B431" s="23" t="s">
        <v>2367</v>
      </c>
      <c r="C431" s="22" t="s">
        <v>1886</v>
      </c>
      <c r="D431" s="13" t="s">
        <v>41</v>
      </c>
      <c r="E431" s="34" t="s">
        <v>3562</v>
      </c>
      <c r="F431" s="34">
        <v>275</v>
      </c>
      <c r="G431" s="59">
        <f t="shared" si="20"/>
        <v>1709</v>
      </c>
      <c r="H431" s="34">
        <v>1199</v>
      </c>
      <c r="I431" s="34">
        <v>510</v>
      </c>
      <c r="J431" s="58">
        <f t="shared" si="18"/>
        <v>6.2145454545454548</v>
      </c>
      <c r="K431" s="57">
        <v>20.043750000000028</v>
      </c>
      <c r="L431" s="58">
        <f t="shared" si="19"/>
        <v>85.263486124103409</v>
      </c>
    </row>
    <row r="432" spans="1:12">
      <c r="A432" s="23">
        <v>2017</v>
      </c>
      <c r="B432" s="23" t="s">
        <v>2367</v>
      </c>
      <c r="C432" s="22" t="s">
        <v>1886</v>
      </c>
      <c r="D432" s="13" t="s">
        <v>60</v>
      </c>
      <c r="E432" s="34" t="s">
        <v>3562</v>
      </c>
      <c r="F432" s="34">
        <v>90</v>
      </c>
      <c r="G432" s="59">
        <f t="shared" si="20"/>
        <v>1489</v>
      </c>
      <c r="H432" s="34">
        <v>1121</v>
      </c>
      <c r="I432" s="34">
        <v>368</v>
      </c>
      <c r="J432" s="58">
        <f t="shared" si="18"/>
        <v>16.544444444444444</v>
      </c>
      <c r="K432" s="57">
        <v>8.8537499999999998</v>
      </c>
      <c r="L432" s="58">
        <f t="shared" si="19"/>
        <v>168.17732599181139</v>
      </c>
    </row>
    <row r="433" spans="1:12">
      <c r="A433" s="23">
        <v>2017</v>
      </c>
      <c r="B433" s="23" t="s">
        <v>2367</v>
      </c>
      <c r="C433" s="22" t="s">
        <v>1886</v>
      </c>
      <c r="D433" s="13" t="s">
        <v>70</v>
      </c>
      <c r="E433" s="34" t="s">
        <v>3562</v>
      </c>
      <c r="F433" s="34">
        <v>58</v>
      </c>
      <c r="G433" s="59">
        <f t="shared" si="20"/>
        <v>1006</v>
      </c>
      <c r="H433" s="34">
        <v>839</v>
      </c>
      <c r="I433" s="34">
        <v>167</v>
      </c>
      <c r="J433" s="58">
        <f t="shared" si="18"/>
        <v>17.344827586206897</v>
      </c>
      <c r="K433" s="57">
        <v>6.5777500000000044</v>
      </c>
      <c r="L433" s="58">
        <f t="shared" si="19"/>
        <v>152.939835049979</v>
      </c>
    </row>
    <row r="434" spans="1:12">
      <c r="A434" s="23">
        <v>2017</v>
      </c>
      <c r="B434" s="23" t="s">
        <v>2367</v>
      </c>
      <c r="C434" s="22" t="s">
        <v>1886</v>
      </c>
      <c r="D434" s="13" t="s">
        <v>76</v>
      </c>
      <c r="E434" s="34" t="s">
        <v>3562</v>
      </c>
      <c r="F434" s="34">
        <v>336</v>
      </c>
      <c r="G434" s="59">
        <f t="shared" si="20"/>
        <v>2567</v>
      </c>
      <c r="H434" s="34">
        <v>2440</v>
      </c>
      <c r="I434" s="34">
        <v>127</v>
      </c>
      <c r="J434" s="58">
        <f t="shared" si="18"/>
        <v>7.6398809523809526</v>
      </c>
      <c r="K434" s="57">
        <v>71.669250000000005</v>
      </c>
      <c r="L434" s="58">
        <f t="shared" si="19"/>
        <v>35.817313561953</v>
      </c>
    </row>
    <row r="435" spans="1:12">
      <c r="A435" s="23">
        <v>2017</v>
      </c>
      <c r="B435" s="23" t="s">
        <v>2367</v>
      </c>
      <c r="C435" s="22" t="s">
        <v>1886</v>
      </c>
      <c r="D435" s="13" t="s">
        <v>83</v>
      </c>
      <c r="E435" s="34" t="s">
        <v>3562</v>
      </c>
      <c r="F435" s="34">
        <v>6</v>
      </c>
      <c r="G435" s="59">
        <f t="shared" si="20"/>
        <v>21</v>
      </c>
      <c r="H435" s="34">
        <v>0</v>
      </c>
      <c r="I435" s="34">
        <v>21</v>
      </c>
      <c r="J435" s="58">
        <f t="shared" si="18"/>
        <v>3.5</v>
      </c>
      <c r="K435" s="57">
        <v>0.45550000000000002</v>
      </c>
      <c r="L435" s="58">
        <f t="shared" si="19"/>
        <v>46.103183315038414</v>
      </c>
    </row>
    <row r="436" spans="1:12">
      <c r="A436" s="23">
        <v>2017</v>
      </c>
      <c r="B436" s="23" t="s">
        <v>2367</v>
      </c>
      <c r="C436" s="22" t="s">
        <v>1886</v>
      </c>
      <c r="D436" s="13" t="s">
        <v>86</v>
      </c>
      <c r="E436" s="34" t="s">
        <v>3562</v>
      </c>
      <c r="F436" s="34">
        <v>71</v>
      </c>
      <c r="G436" s="59">
        <f t="shared" si="20"/>
        <v>661</v>
      </c>
      <c r="H436" s="34">
        <v>281</v>
      </c>
      <c r="I436" s="34">
        <v>380</v>
      </c>
      <c r="J436" s="58">
        <f t="shared" si="18"/>
        <v>9.3098591549295779</v>
      </c>
      <c r="K436" s="57">
        <v>10.019500000000001</v>
      </c>
      <c r="L436" s="58">
        <f t="shared" si="19"/>
        <v>65.971355856080635</v>
      </c>
    </row>
    <row r="437" spans="1:12">
      <c r="A437" s="23">
        <v>2017</v>
      </c>
      <c r="B437" s="23" t="s">
        <v>2367</v>
      </c>
      <c r="C437" s="22" t="s">
        <v>1886</v>
      </c>
      <c r="D437" s="13" t="s">
        <v>89</v>
      </c>
      <c r="E437" s="34" t="s">
        <v>3562</v>
      </c>
      <c r="F437" s="34">
        <v>0</v>
      </c>
      <c r="G437" s="59">
        <f t="shared" si="20"/>
        <v>468</v>
      </c>
      <c r="H437" s="34">
        <v>368</v>
      </c>
      <c r="I437" s="34">
        <v>100</v>
      </c>
      <c r="J437" s="58">
        <f t="shared" si="18"/>
        <v>0</v>
      </c>
      <c r="K437" s="57">
        <v>0</v>
      </c>
      <c r="L437" s="58">
        <f t="shared" si="19"/>
        <v>0</v>
      </c>
    </row>
    <row r="438" spans="1:12">
      <c r="A438" s="23">
        <v>2017</v>
      </c>
      <c r="B438" s="23" t="s">
        <v>2367</v>
      </c>
      <c r="C438" s="22" t="s">
        <v>1886</v>
      </c>
      <c r="D438" s="13" t="s">
        <v>94</v>
      </c>
      <c r="E438" s="34" t="s">
        <v>3562</v>
      </c>
      <c r="F438" s="34">
        <v>21</v>
      </c>
      <c r="G438" s="59">
        <f t="shared" si="20"/>
        <v>477</v>
      </c>
      <c r="H438" s="34">
        <v>254</v>
      </c>
      <c r="I438" s="34">
        <v>223</v>
      </c>
      <c r="J438" s="58">
        <f t="shared" si="18"/>
        <v>22.714285714285715</v>
      </c>
      <c r="K438" s="57">
        <v>1.9822500000000003</v>
      </c>
      <c r="L438" s="58">
        <f t="shared" si="19"/>
        <v>240.63564131668554</v>
      </c>
    </row>
    <row r="439" spans="1:12">
      <c r="A439" s="23">
        <v>2017</v>
      </c>
      <c r="B439" s="23" t="s">
        <v>2367</v>
      </c>
      <c r="C439" s="22" t="s">
        <v>1886</v>
      </c>
      <c r="D439" s="13" t="s">
        <v>100</v>
      </c>
      <c r="E439" s="34" t="s">
        <v>3562</v>
      </c>
      <c r="F439" s="34">
        <v>26</v>
      </c>
      <c r="G439" s="59">
        <f t="shared" si="20"/>
        <v>176</v>
      </c>
      <c r="H439" s="34">
        <v>140</v>
      </c>
      <c r="I439" s="34">
        <v>36</v>
      </c>
      <c r="J439" s="58">
        <f t="shared" si="18"/>
        <v>6.7692307692307692</v>
      </c>
      <c r="K439" s="57">
        <v>5.9749999999999996</v>
      </c>
      <c r="L439" s="58">
        <f t="shared" si="19"/>
        <v>29.456066945606697</v>
      </c>
    </row>
    <row r="440" spans="1:12">
      <c r="A440" s="23">
        <v>2017</v>
      </c>
      <c r="B440" s="23" t="s">
        <v>2367</v>
      </c>
      <c r="C440" s="22" t="s">
        <v>1886</v>
      </c>
      <c r="D440" s="13" t="s">
        <v>104</v>
      </c>
      <c r="E440" s="34" t="s">
        <v>3562</v>
      </c>
      <c r="F440" s="34">
        <v>283</v>
      </c>
      <c r="G440" s="59">
        <f t="shared" si="20"/>
        <v>3771</v>
      </c>
      <c r="H440" s="34">
        <v>3133</v>
      </c>
      <c r="I440" s="34">
        <v>638</v>
      </c>
      <c r="J440" s="58">
        <f t="shared" si="18"/>
        <v>13.325088339222615</v>
      </c>
      <c r="K440" s="57">
        <v>34.759249999999987</v>
      </c>
      <c r="L440" s="58">
        <f t="shared" si="19"/>
        <v>108.48910721606482</v>
      </c>
    </row>
    <row r="441" spans="1:12">
      <c r="A441" s="23">
        <v>2017</v>
      </c>
      <c r="B441" s="23" t="s">
        <v>2367</v>
      </c>
      <c r="C441" s="22" t="s">
        <v>1886</v>
      </c>
      <c r="D441" s="13" t="s">
        <v>120</v>
      </c>
      <c r="E441" s="34" t="s">
        <v>3562</v>
      </c>
      <c r="F441" s="34">
        <v>29</v>
      </c>
      <c r="G441" s="59">
        <f t="shared" si="20"/>
        <v>1281</v>
      </c>
      <c r="H441" s="34">
        <v>1002</v>
      </c>
      <c r="I441" s="34">
        <v>279</v>
      </c>
      <c r="J441" s="58">
        <f t="shared" si="18"/>
        <v>44.172413793103445</v>
      </c>
      <c r="K441" s="57">
        <v>5.4392499999999995</v>
      </c>
      <c r="L441" s="58">
        <f t="shared" si="19"/>
        <v>235.51041044261621</v>
      </c>
    </row>
    <row r="442" spans="1:12">
      <c r="A442" s="23">
        <v>2017</v>
      </c>
      <c r="B442" s="23" t="s">
        <v>2367</v>
      </c>
      <c r="C442" s="22" t="s">
        <v>1886</v>
      </c>
      <c r="D442" s="13" t="s">
        <v>156</v>
      </c>
      <c r="E442" s="34" t="s">
        <v>3562</v>
      </c>
      <c r="F442" s="34">
        <v>0</v>
      </c>
      <c r="G442" s="59">
        <f t="shared" si="20"/>
        <v>629</v>
      </c>
      <c r="H442" s="34">
        <v>513</v>
      </c>
      <c r="I442" s="34">
        <v>116</v>
      </c>
      <c r="J442" s="58">
        <f t="shared" si="18"/>
        <v>0</v>
      </c>
      <c r="K442" s="57">
        <v>0</v>
      </c>
      <c r="L442" s="58">
        <f t="shared" si="19"/>
        <v>0</v>
      </c>
    </row>
    <row r="443" spans="1:12">
      <c r="A443" s="23">
        <v>2017</v>
      </c>
      <c r="B443" s="23" t="s">
        <v>2367</v>
      </c>
      <c r="C443" s="22" t="s">
        <v>1886</v>
      </c>
      <c r="D443" s="13" t="s">
        <v>164</v>
      </c>
      <c r="E443" s="34" t="s">
        <v>3562</v>
      </c>
      <c r="F443" s="34">
        <v>70</v>
      </c>
      <c r="G443" s="59">
        <f t="shared" si="20"/>
        <v>999</v>
      </c>
      <c r="H443" s="34">
        <v>955</v>
      </c>
      <c r="I443" s="34">
        <v>44</v>
      </c>
      <c r="J443" s="58">
        <f t="shared" si="18"/>
        <v>14.271428571428572</v>
      </c>
      <c r="K443" s="57">
        <v>10.121</v>
      </c>
      <c r="L443" s="58">
        <f t="shared" si="19"/>
        <v>98.705661495899605</v>
      </c>
    </row>
    <row r="444" spans="1:12">
      <c r="A444" s="23">
        <v>2017</v>
      </c>
      <c r="B444" s="23" t="s">
        <v>2367</v>
      </c>
      <c r="C444" s="22" t="s">
        <v>1886</v>
      </c>
      <c r="D444" s="13" t="s">
        <v>167</v>
      </c>
      <c r="E444" s="34" t="s">
        <v>3562</v>
      </c>
      <c r="F444" s="34">
        <v>20</v>
      </c>
      <c r="G444" s="59">
        <f t="shared" si="20"/>
        <v>350</v>
      </c>
      <c r="H444" s="34">
        <v>308</v>
      </c>
      <c r="I444" s="34">
        <v>42</v>
      </c>
      <c r="J444" s="58">
        <f t="shared" si="18"/>
        <v>17.5</v>
      </c>
      <c r="K444" s="57">
        <v>1.4500000000000002</v>
      </c>
      <c r="L444" s="58">
        <f t="shared" si="19"/>
        <v>241.37931034482756</v>
      </c>
    </row>
    <row r="445" spans="1:12">
      <c r="A445" s="23">
        <v>2017</v>
      </c>
      <c r="B445" s="23" t="s">
        <v>2367</v>
      </c>
      <c r="C445" s="22" t="s">
        <v>1886</v>
      </c>
      <c r="D445" s="13" t="s">
        <v>171</v>
      </c>
      <c r="E445" s="34" t="s">
        <v>3562</v>
      </c>
      <c r="F445" s="34">
        <v>7</v>
      </c>
      <c r="G445" s="59">
        <f t="shared" si="20"/>
        <v>30</v>
      </c>
      <c r="H445" s="34">
        <v>0</v>
      </c>
      <c r="I445" s="34">
        <v>30</v>
      </c>
      <c r="J445" s="58">
        <f t="shared" si="18"/>
        <v>4.2857142857142856</v>
      </c>
      <c r="K445" s="57">
        <v>0.51675000000000004</v>
      </c>
      <c r="L445" s="58">
        <f t="shared" si="19"/>
        <v>58.055152394775028</v>
      </c>
    </row>
    <row r="446" spans="1:12">
      <c r="A446" s="23">
        <v>2017</v>
      </c>
      <c r="B446" s="23" t="s">
        <v>2367</v>
      </c>
      <c r="C446" s="22" t="s">
        <v>1886</v>
      </c>
      <c r="D446" s="13" t="s">
        <v>848</v>
      </c>
      <c r="E446" s="34" t="s">
        <v>3562</v>
      </c>
      <c r="F446" s="34">
        <v>0</v>
      </c>
      <c r="G446" s="59">
        <f t="shared" si="20"/>
        <v>14</v>
      </c>
      <c r="H446" s="34"/>
      <c r="I446" s="34">
        <v>14</v>
      </c>
      <c r="J446" s="58">
        <f t="shared" si="18"/>
        <v>0</v>
      </c>
      <c r="K446" s="57">
        <v>0</v>
      </c>
      <c r="L446" s="58">
        <f t="shared" si="19"/>
        <v>0</v>
      </c>
    </row>
    <row r="447" spans="1:12">
      <c r="A447" s="23">
        <v>2017</v>
      </c>
      <c r="B447" s="23" t="s">
        <v>2367</v>
      </c>
      <c r="C447" s="22" t="s">
        <v>1886</v>
      </c>
      <c r="D447" s="13" t="s">
        <v>539</v>
      </c>
      <c r="E447" s="34" t="s">
        <v>3562</v>
      </c>
      <c r="F447" s="34">
        <v>0</v>
      </c>
      <c r="G447" s="59">
        <f t="shared" si="20"/>
        <v>0</v>
      </c>
      <c r="H447" s="34">
        <v>0</v>
      </c>
      <c r="I447" s="34">
        <v>0</v>
      </c>
      <c r="J447" s="58">
        <f t="shared" si="18"/>
        <v>0</v>
      </c>
      <c r="K447" s="57">
        <v>0</v>
      </c>
      <c r="L447" s="58">
        <f t="shared" si="19"/>
        <v>0</v>
      </c>
    </row>
    <row r="448" spans="1:12">
      <c r="A448" s="23">
        <v>2017</v>
      </c>
      <c r="B448" s="23" t="s">
        <v>2367</v>
      </c>
      <c r="C448" s="22" t="s">
        <v>1886</v>
      </c>
      <c r="D448" s="13" t="s">
        <v>5</v>
      </c>
      <c r="E448" s="34" t="s">
        <v>3561</v>
      </c>
      <c r="F448" s="34">
        <v>63</v>
      </c>
      <c r="G448" s="59">
        <f t="shared" si="20"/>
        <v>1942</v>
      </c>
      <c r="H448" s="34">
        <v>1883</v>
      </c>
      <c r="I448" s="34">
        <v>59</v>
      </c>
      <c r="J448" s="58">
        <f t="shared" si="18"/>
        <v>30.825396825396826</v>
      </c>
      <c r="K448" s="57">
        <v>60</v>
      </c>
      <c r="L448" s="58">
        <f t="shared" si="19"/>
        <v>32.366666666666667</v>
      </c>
    </row>
    <row r="449" spans="1:12">
      <c r="A449" s="23">
        <v>2017</v>
      </c>
      <c r="B449" s="23" t="s">
        <v>2367</v>
      </c>
      <c r="C449" s="22" t="s">
        <v>1886</v>
      </c>
      <c r="D449" s="13" t="s">
        <v>10</v>
      </c>
      <c r="E449" s="34" t="s">
        <v>3561</v>
      </c>
      <c r="F449" s="34">
        <v>64</v>
      </c>
      <c r="G449" s="59">
        <f t="shared" si="20"/>
        <v>1526</v>
      </c>
      <c r="H449" s="34">
        <v>1457</v>
      </c>
      <c r="I449" s="34">
        <v>69</v>
      </c>
      <c r="J449" s="58">
        <f t="shared" si="18"/>
        <v>23.84375</v>
      </c>
      <c r="K449" s="57">
        <v>54</v>
      </c>
      <c r="L449" s="58">
        <f t="shared" si="19"/>
        <v>28.25925925925926</v>
      </c>
    </row>
    <row r="450" spans="1:12">
      <c r="A450" s="23">
        <v>2017</v>
      </c>
      <c r="B450" s="23" t="s">
        <v>2367</v>
      </c>
      <c r="C450" s="22" t="s">
        <v>1886</v>
      </c>
      <c r="D450" s="13" t="s">
        <v>14</v>
      </c>
      <c r="E450" s="34" t="s">
        <v>3561</v>
      </c>
      <c r="F450" s="34">
        <v>151</v>
      </c>
      <c r="G450" s="59">
        <f t="shared" si="20"/>
        <v>1280</v>
      </c>
      <c r="H450" s="34">
        <v>1142</v>
      </c>
      <c r="I450" s="34">
        <v>138</v>
      </c>
      <c r="J450" s="58">
        <f t="shared" ref="J450:J513" si="21">IFERROR(G450/F450,0)</f>
        <v>8.4768211920529808</v>
      </c>
      <c r="K450" s="57">
        <v>148</v>
      </c>
      <c r="L450" s="58">
        <f t="shared" ref="L450:L513" si="22">IFERROR(G450/K450,0)</f>
        <v>8.6486486486486491</v>
      </c>
    </row>
    <row r="451" spans="1:12">
      <c r="A451" s="23">
        <v>2017</v>
      </c>
      <c r="B451" s="23" t="s">
        <v>2367</v>
      </c>
      <c r="C451" s="22" t="s">
        <v>1886</v>
      </c>
      <c r="D451" s="13" t="s">
        <v>23</v>
      </c>
      <c r="E451" s="34" t="s">
        <v>3561</v>
      </c>
      <c r="F451" s="34">
        <v>91</v>
      </c>
      <c r="G451" s="59">
        <f t="shared" ref="G451:G514" si="23">+H451+I451</f>
        <v>3807</v>
      </c>
      <c r="H451" s="34">
        <v>2881</v>
      </c>
      <c r="I451" s="34">
        <v>926</v>
      </c>
      <c r="J451" s="58">
        <f t="shared" si="21"/>
        <v>41.835164835164832</v>
      </c>
      <c r="K451" s="57">
        <v>90.5</v>
      </c>
      <c r="L451" s="58">
        <f t="shared" si="22"/>
        <v>42.066298342541437</v>
      </c>
    </row>
    <row r="452" spans="1:12">
      <c r="A452" s="23">
        <v>2017</v>
      </c>
      <c r="B452" s="23" t="s">
        <v>2367</v>
      </c>
      <c r="C452" s="22" t="s">
        <v>1886</v>
      </c>
      <c r="D452" s="13" t="s">
        <v>41</v>
      </c>
      <c r="E452" s="34" t="s">
        <v>3561</v>
      </c>
      <c r="F452" s="34">
        <v>50</v>
      </c>
      <c r="G452" s="59">
        <f t="shared" si="23"/>
        <v>1709</v>
      </c>
      <c r="H452" s="34">
        <v>1199</v>
      </c>
      <c r="I452" s="34">
        <v>510</v>
      </c>
      <c r="J452" s="58">
        <f t="shared" si="21"/>
        <v>34.18</v>
      </c>
      <c r="K452" s="57">
        <v>37.25</v>
      </c>
      <c r="L452" s="58">
        <f t="shared" si="22"/>
        <v>45.879194630872483</v>
      </c>
    </row>
    <row r="453" spans="1:12">
      <c r="A453" s="23">
        <v>2017</v>
      </c>
      <c r="B453" s="23" t="s">
        <v>2367</v>
      </c>
      <c r="C453" s="22" t="s">
        <v>1886</v>
      </c>
      <c r="D453" s="13" t="s">
        <v>60</v>
      </c>
      <c r="E453" s="34" t="s">
        <v>3561</v>
      </c>
      <c r="F453" s="34">
        <v>32</v>
      </c>
      <c r="G453" s="59">
        <f t="shared" si="23"/>
        <v>1489</v>
      </c>
      <c r="H453" s="34">
        <v>1121</v>
      </c>
      <c r="I453" s="34">
        <v>368</v>
      </c>
      <c r="J453" s="58">
        <f t="shared" si="21"/>
        <v>46.53125</v>
      </c>
      <c r="K453" s="57">
        <v>31.5</v>
      </c>
      <c r="L453" s="58">
        <f t="shared" si="22"/>
        <v>47.269841269841272</v>
      </c>
    </row>
    <row r="454" spans="1:12">
      <c r="A454" s="23">
        <v>2017</v>
      </c>
      <c r="B454" s="23" t="s">
        <v>2367</v>
      </c>
      <c r="C454" s="22" t="s">
        <v>1886</v>
      </c>
      <c r="D454" s="13" t="s">
        <v>70</v>
      </c>
      <c r="E454" s="34" t="s">
        <v>3561</v>
      </c>
      <c r="F454" s="34">
        <v>48</v>
      </c>
      <c r="G454" s="59">
        <f t="shared" si="23"/>
        <v>1006</v>
      </c>
      <c r="H454" s="34">
        <v>839</v>
      </c>
      <c r="I454" s="34">
        <v>167</v>
      </c>
      <c r="J454" s="58">
        <f t="shared" si="21"/>
        <v>20.958333333333332</v>
      </c>
      <c r="K454" s="57">
        <v>47</v>
      </c>
      <c r="L454" s="58">
        <f t="shared" si="22"/>
        <v>21.404255319148938</v>
      </c>
    </row>
    <row r="455" spans="1:12">
      <c r="A455" s="23">
        <v>2017</v>
      </c>
      <c r="B455" s="23" t="s">
        <v>2367</v>
      </c>
      <c r="C455" s="22" t="s">
        <v>1886</v>
      </c>
      <c r="D455" s="13" t="s">
        <v>76</v>
      </c>
      <c r="E455" s="34" t="s">
        <v>3561</v>
      </c>
      <c r="F455" s="34">
        <v>60</v>
      </c>
      <c r="G455" s="59">
        <f t="shared" si="23"/>
        <v>2567</v>
      </c>
      <c r="H455" s="34">
        <v>2440</v>
      </c>
      <c r="I455" s="34">
        <v>127</v>
      </c>
      <c r="J455" s="58">
        <f t="shared" si="21"/>
        <v>42.783333333333331</v>
      </c>
      <c r="K455" s="57">
        <v>58.25</v>
      </c>
      <c r="L455" s="58">
        <f t="shared" si="22"/>
        <v>44.068669527896994</v>
      </c>
    </row>
    <row r="456" spans="1:12">
      <c r="A456" s="23">
        <v>2017</v>
      </c>
      <c r="B456" s="23" t="s">
        <v>2367</v>
      </c>
      <c r="C456" s="22" t="s">
        <v>1886</v>
      </c>
      <c r="D456" s="13" t="s">
        <v>83</v>
      </c>
      <c r="E456" s="34" t="s">
        <v>3561</v>
      </c>
      <c r="F456" s="34">
        <v>2</v>
      </c>
      <c r="G456" s="59">
        <f t="shared" si="23"/>
        <v>21</v>
      </c>
      <c r="H456" s="34">
        <v>0</v>
      </c>
      <c r="I456" s="34">
        <v>21</v>
      </c>
      <c r="J456" s="58">
        <f t="shared" si="21"/>
        <v>10.5</v>
      </c>
      <c r="K456" s="57">
        <v>2</v>
      </c>
      <c r="L456" s="58">
        <f t="shared" si="22"/>
        <v>10.5</v>
      </c>
    </row>
    <row r="457" spans="1:12">
      <c r="A457" s="23">
        <v>2017</v>
      </c>
      <c r="B457" s="23" t="s">
        <v>2367</v>
      </c>
      <c r="C457" s="22" t="s">
        <v>1886</v>
      </c>
      <c r="D457" s="13" t="s">
        <v>86</v>
      </c>
      <c r="E457" s="34" t="s">
        <v>3561</v>
      </c>
      <c r="F457" s="34">
        <v>32</v>
      </c>
      <c r="G457" s="59">
        <f t="shared" si="23"/>
        <v>661</v>
      </c>
      <c r="H457" s="34">
        <v>281</v>
      </c>
      <c r="I457" s="34">
        <v>380</v>
      </c>
      <c r="J457" s="58">
        <f t="shared" si="21"/>
        <v>20.65625</v>
      </c>
      <c r="K457" s="57">
        <v>29</v>
      </c>
      <c r="L457" s="58">
        <f t="shared" si="22"/>
        <v>22.793103448275861</v>
      </c>
    </row>
    <row r="458" spans="1:12">
      <c r="A458" s="23">
        <v>2017</v>
      </c>
      <c r="B458" s="23" t="s">
        <v>2367</v>
      </c>
      <c r="C458" s="22" t="s">
        <v>1886</v>
      </c>
      <c r="D458" s="13" t="s">
        <v>89</v>
      </c>
      <c r="E458" s="34" t="s">
        <v>3561</v>
      </c>
      <c r="F458" s="34">
        <v>24</v>
      </c>
      <c r="G458" s="59">
        <f t="shared" si="23"/>
        <v>468</v>
      </c>
      <c r="H458" s="34">
        <v>368</v>
      </c>
      <c r="I458" s="34">
        <v>100</v>
      </c>
      <c r="J458" s="58">
        <f t="shared" si="21"/>
        <v>19.5</v>
      </c>
      <c r="K458" s="57">
        <v>22</v>
      </c>
      <c r="L458" s="58">
        <f t="shared" si="22"/>
        <v>21.272727272727273</v>
      </c>
    </row>
    <row r="459" spans="1:12">
      <c r="A459" s="23">
        <v>2017</v>
      </c>
      <c r="B459" s="23" t="s">
        <v>2367</v>
      </c>
      <c r="C459" s="22" t="s">
        <v>1886</v>
      </c>
      <c r="D459" s="13" t="s">
        <v>94</v>
      </c>
      <c r="E459" s="34" t="s">
        <v>3561</v>
      </c>
      <c r="F459" s="34">
        <v>28</v>
      </c>
      <c r="G459" s="59">
        <f t="shared" si="23"/>
        <v>477</v>
      </c>
      <c r="H459" s="34">
        <v>254</v>
      </c>
      <c r="I459" s="34">
        <v>223</v>
      </c>
      <c r="J459" s="58">
        <f t="shared" si="21"/>
        <v>17.035714285714285</v>
      </c>
      <c r="K459" s="57">
        <v>28</v>
      </c>
      <c r="L459" s="58">
        <f t="shared" si="22"/>
        <v>17.035714285714285</v>
      </c>
    </row>
    <row r="460" spans="1:12">
      <c r="A460" s="23">
        <v>2017</v>
      </c>
      <c r="B460" s="23" t="s">
        <v>2367</v>
      </c>
      <c r="C460" s="22" t="s">
        <v>1886</v>
      </c>
      <c r="D460" s="13" t="s">
        <v>100</v>
      </c>
      <c r="E460" s="34" t="s">
        <v>3561</v>
      </c>
      <c r="F460" s="34">
        <v>26</v>
      </c>
      <c r="G460" s="59">
        <f t="shared" si="23"/>
        <v>176</v>
      </c>
      <c r="H460" s="34">
        <v>140</v>
      </c>
      <c r="I460" s="34">
        <v>36</v>
      </c>
      <c r="J460" s="58">
        <f t="shared" si="21"/>
        <v>6.7692307692307692</v>
      </c>
      <c r="K460" s="57">
        <v>25.5</v>
      </c>
      <c r="L460" s="58">
        <f t="shared" si="22"/>
        <v>6.9019607843137258</v>
      </c>
    </row>
    <row r="461" spans="1:12">
      <c r="A461" s="23">
        <v>2017</v>
      </c>
      <c r="B461" s="23" t="s">
        <v>2367</v>
      </c>
      <c r="C461" s="22" t="s">
        <v>1886</v>
      </c>
      <c r="D461" s="13" t="s">
        <v>104</v>
      </c>
      <c r="E461" s="34" t="s">
        <v>3561</v>
      </c>
      <c r="F461" s="34">
        <v>98</v>
      </c>
      <c r="G461" s="59">
        <f t="shared" si="23"/>
        <v>3771</v>
      </c>
      <c r="H461" s="34">
        <v>3133</v>
      </c>
      <c r="I461" s="34">
        <v>638</v>
      </c>
      <c r="J461" s="58">
        <f t="shared" si="21"/>
        <v>38.479591836734691</v>
      </c>
      <c r="K461" s="57">
        <v>98</v>
      </c>
      <c r="L461" s="58">
        <f t="shared" si="22"/>
        <v>38.479591836734691</v>
      </c>
    </row>
    <row r="462" spans="1:12">
      <c r="A462" s="23">
        <v>2017</v>
      </c>
      <c r="B462" s="23" t="s">
        <v>2367</v>
      </c>
      <c r="C462" s="22" t="s">
        <v>1886</v>
      </c>
      <c r="D462" s="13" t="s">
        <v>120</v>
      </c>
      <c r="E462" s="34" t="s">
        <v>3561</v>
      </c>
      <c r="F462" s="34">
        <v>233</v>
      </c>
      <c r="G462" s="59">
        <f t="shared" si="23"/>
        <v>1281</v>
      </c>
      <c r="H462" s="34">
        <v>1002</v>
      </c>
      <c r="I462" s="34">
        <v>279</v>
      </c>
      <c r="J462" s="58">
        <f t="shared" si="21"/>
        <v>5.4978540772532192</v>
      </c>
      <c r="K462" s="57">
        <v>137</v>
      </c>
      <c r="L462" s="58">
        <f t="shared" si="22"/>
        <v>9.3503649635036492</v>
      </c>
    </row>
    <row r="463" spans="1:12">
      <c r="A463" s="23">
        <v>2017</v>
      </c>
      <c r="B463" s="23" t="s">
        <v>2367</v>
      </c>
      <c r="C463" s="22" t="s">
        <v>1886</v>
      </c>
      <c r="D463" s="13" t="s">
        <v>156</v>
      </c>
      <c r="E463" s="34" t="s">
        <v>3561</v>
      </c>
      <c r="F463" s="34">
        <v>170</v>
      </c>
      <c r="G463" s="59">
        <f t="shared" si="23"/>
        <v>629</v>
      </c>
      <c r="H463" s="34">
        <v>513</v>
      </c>
      <c r="I463" s="34">
        <v>116</v>
      </c>
      <c r="J463" s="58">
        <f t="shared" si="21"/>
        <v>3.7</v>
      </c>
      <c r="K463" s="57">
        <v>78.98</v>
      </c>
      <c r="L463" s="58">
        <f t="shared" si="22"/>
        <v>7.9640415295011389</v>
      </c>
    </row>
    <row r="464" spans="1:12">
      <c r="A464" s="23">
        <v>2017</v>
      </c>
      <c r="B464" s="23" t="s">
        <v>2367</v>
      </c>
      <c r="C464" s="22" t="s">
        <v>1886</v>
      </c>
      <c r="D464" s="13" t="s">
        <v>164</v>
      </c>
      <c r="E464" s="34" t="s">
        <v>3561</v>
      </c>
      <c r="F464" s="34">
        <v>39</v>
      </c>
      <c r="G464" s="59">
        <f t="shared" si="23"/>
        <v>999</v>
      </c>
      <c r="H464" s="34">
        <v>955</v>
      </c>
      <c r="I464" s="34">
        <v>44</v>
      </c>
      <c r="J464" s="58">
        <f t="shared" si="21"/>
        <v>25.615384615384617</v>
      </c>
      <c r="K464" s="57">
        <v>35</v>
      </c>
      <c r="L464" s="58">
        <f t="shared" si="22"/>
        <v>28.542857142857144</v>
      </c>
    </row>
    <row r="465" spans="1:12">
      <c r="A465" s="23">
        <v>2017</v>
      </c>
      <c r="B465" s="23" t="s">
        <v>2367</v>
      </c>
      <c r="C465" s="22" t="s">
        <v>1886</v>
      </c>
      <c r="D465" s="13" t="s">
        <v>167</v>
      </c>
      <c r="E465" s="34" t="s">
        <v>3561</v>
      </c>
      <c r="F465" s="34">
        <v>65</v>
      </c>
      <c r="G465" s="59">
        <f t="shared" si="23"/>
        <v>350</v>
      </c>
      <c r="H465" s="34">
        <v>308</v>
      </c>
      <c r="I465" s="34">
        <v>42</v>
      </c>
      <c r="J465" s="58">
        <f t="shared" si="21"/>
        <v>5.384615384615385</v>
      </c>
      <c r="K465" s="57">
        <v>61.5</v>
      </c>
      <c r="L465" s="58">
        <f t="shared" si="22"/>
        <v>5.691056910569106</v>
      </c>
    </row>
    <row r="466" spans="1:12">
      <c r="A466" s="23">
        <v>2017</v>
      </c>
      <c r="B466" s="23" t="s">
        <v>2367</v>
      </c>
      <c r="C466" s="22" t="s">
        <v>1886</v>
      </c>
      <c r="D466" s="13" t="s">
        <v>171</v>
      </c>
      <c r="E466" s="34" t="s">
        <v>3561</v>
      </c>
      <c r="F466" s="34">
        <v>7</v>
      </c>
      <c r="G466" s="59">
        <f t="shared" si="23"/>
        <v>30</v>
      </c>
      <c r="H466" s="34">
        <v>0</v>
      </c>
      <c r="I466" s="34">
        <v>30</v>
      </c>
      <c r="J466" s="58">
        <f t="shared" si="21"/>
        <v>4.2857142857142856</v>
      </c>
      <c r="K466" s="57">
        <v>7</v>
      </c>
      <c r="L466" s="58">
        <f t="shared" si="22"/>
        <v>4.2857142857142856</v>
      </c>
    </row>
    <row r="467" spans="1:12">
      <c r="A467" s="23">
        <v>2017</v>
      </c>
      <c r="B467" s="23" t="s">
        <v>2367</v>
      </c>
      <c r="C467" s="22" t="s">
        <v>1886</v>
      </c>
      <c r="D467" s="13" t="s">
        <v>848</v>
      </c>
      <c r="E467" s="34" t="s">
        <v>3561</v>
      </c>
      <c r="F467" s="34"/>
      <c r="G467" s="59">
        <f t="shared" si="23"/>
        <v>14</v>
      </c>
      <c r="H467" s="34">
        <v>0</v>
      </c>
      <c r="I467" s="34">
        <v>14</v>
      </c>
      <c r="J467" s="58">
        <f t="shared" si="21"/>
        <v>0</v>
      </c>
      <c r="K467" s="57"/>
      <c r="L467" s="58">
        <f t="shared" si="22"/>
        <v>0</v>
      </c>
    </row>
    <row r="468" spans="1:12">
      <c r="A468" s="23">
        <v>2017</v>
      </c>
      <c r="B468" s="23" t="s">
        <v>2367</v>
      </c>
      <c r="C468" s="22" t="s">
        <v>1886</v>
      </c>
      <c r="D468" s="13" t="s">
        <v>539</v>
      </c>
      <c r="E468" s="34" t="s">
        <v>3561</v>
      </c>
      <c r="F468" s="34">
        <v>7</v>
      </c>
      <c r="G468" s="59">
        <f t="shared" si="23"/>
        <v>0</v>
      </c>
      <c r="H468" s="34">
        <v>0</v>
      </c>
      <c r="I468" s="34">
        <v>0</v>
      </c>
      <c r="J468" s="58">
        <f t="shared" si="21"/>
        <v>0</v>
      </c>
      <c r="K468" s="57">
        <v>7</v>
      </c>
      <c r="L468" s="58">
        <f t="shared" si="22"/>
        <v>0</v>
      </c>
    </row>
    <row r="469" spans="1:12">
      <c r="A469" s="23">
        <v>2017</v>
      </c>
      <c r="B469" s="23" t="s">
        <v>2367</v>
      </c>
      <c r="C469" s="22" t="s">
        <v>514</v>
      </c>
      <c r="D469" s="13" t="s">
        <v>184</v>
      </c>
      <c r="E469" s="34" t="s">
        <v>3562</v>
      </c>
      <c r="F469" s="34">
        <v>241</v>
      </c>
      <c r="G469" s="59">
        <f t="shared" si="23"/>
        <v>764</v>
      </c>
      <c r="H469" s="34">
        <v>764</v>
      </c>
      <c r="I469" s="34">
        <v>0</v>
      </c>
      <c r="J469" s="58">
        <f t="shared" si="21"/>
        <v>3.1701244813278007</v>
      </c>
      <c r="K469" s="57">
        <v>35.325750000000006</v>
      </c>
      <c r="L469" s="58">
        <f t="shared" si="22"/>
        <v>21.627283214086038</v>
      </c>
    </row>
    <row r="470" spans="1:12">
      <c r="A470" s="23">
        <v>2017</v>
      </c>
      <c r="B470" s="23" t="s">
        <v>2367</v>
      </c>
      <c r="C470" s="22" t="s">
        <v>514</v>
      </c>
      <c r="D470" s="13" t="s">
        <v>23</v>
      </c>
      <c r="E470" s="34" t="s">
        <v>3562</v>
      </c>
      <c r="F470" s="34">
        <v>81</v>
      </c>
      <c r="G470" s="59">
        <f t="shared" si="23"/>
        <v>1842</v>
      </c>
      <c r="H470" s="34">
        <v>1842</v>
      </c>
      <c r="I470" s="34">
        <v>0</v>
      </c>
      <c r="J470" s="58">
        <f t="shared" si="21"/>
        <v>22.74074074074074</v>
      </c>
      <c r="K470" s="57">
        <v>12.55</v>
      </c>
      <c r="L470" s="58">
        <f t="shared" si="22"/>
        <v>146.77290836653387</v>
      </c>
    </row>
    <row r="471" spans="1:12">
      <c r="A471" s="23">
        <v>2017</v>
      </c>
      <c r="B471" s="23" t="s">
        <v>2367</v>
      </c>
      <c r="C471" s="22" t="s">
        <v>514</v>
      </c>
      <c r="D471" s="13" t="s">
        <v>185</v>
      </c>
      <c r="E471" s="34" t="s">
        <v>3562</v>
      </c>
      <c r="F471" s="34">
        <v>305</v>
      </c>
      <c r="G471" s="59">
        <f t="shared" si="23"/>
        <v>2534</v>
      </c>
      <c r="H471" s="34">
        <v>2534</v>
      </c>
      <c r="I471" s="34">
        <v>0</v>
      </c>
      <c r="J471" s="58">
        <f t="shared" si="21"/>
        <v>8.3081967213114751</v>
      </c>
      <c r="K471" s="57">
        <v>55.630500000000005</v>
      </c>
      <c r="L471" s="58">
        <f t="shared" si="22"/>
        <v>45.550552304940631</v>
      </c>
    </row>
    <row r="472" spans="1:12">
      <c r="A472" s="23">
        <v>2017</v>
      </c>
      <c r="B472" s="23" t="s">
        <v>2367</v>
      </c>
      <c r="C472" s="22" t="s">
        <v>514</v>
      </c>
      <c r="D472" s="13" t="s">
        <v>104</v>
      </c>
      <c r="E472" s="34" t="s">
        <v>3562</v>
      </c>
      <c r="F472" s="34">
        <v>118</v>
      </c>
      <c r="G472" s="59">
        <f t="shared" si="23"/>
        <v>1793</v>
      </c>
      <c r="H472" s="34">
        <v>1793</v>
      </c>
      <c r="I472" s="34">
        <v>0</v>
      </c>
      <c r="J472" s="58">
        <f t="shared" si="21"/>
        <v>15.194915254237289</v>
      </c>
      <c r="K472" s="57">
        <v>20.986000000000001</v>
      </c>
      <c r="L472" s="58">
        <f t="shared" si="22"/>
        <v>85.437910988277892</v>
      </c>
    </row>
    <row r="473" spans="1:12">
      <c r="A473" s="23">
        <v>2017</v>
      </c>
      <c r="B473" s="23" t="s">
        <v>2367</v>
      </c>
      <c r="C473" s="22" t="s">
        <v>514</v>
      </c>
      <c r="D473" s="13" t="s">
        <v>8102</v>
      </c>
      <c r="E473" s="34" t="s">
        <v>3562</v>
      </c>
      <c r="F473" s="34">
        <v>0</v>
      </c>
      <c r="G473" s="59">
        <f t="shared" si="23"/>
        <v>0</v>
      </c>
      <c r="H473" s="34">
        <v>0</v>
      </c>
      <c r="I473" s="34">
        <v>0</v>
      </c>
      <c r="J473" s="58">
        <f t="shared" si="21"/>
        <v>0</v>
      </c>
      <c r="K473" s="57">
        <v>0</v>
      </c>
      <c r="L473" s="58">
        <f t="shared" si="22"/>
        <v>0</v>
      </c>
    </row>
    <row r="474" spans="1:12">
      <c r="A474" s="23">
        <v>2017</v>
      </c>
      <c r="B474" s="23" t="s">
        <v>2367</v>
      </c>
      <c r="C474" s="22" t="s">
        <v>514</v>
      </c>
      <c r="D474" s="13" t="s">
        <v>184</v>
      </c>
      <c r="E474" s="34" t="s">
        <v>3561</v>
      </c>
      <c r="F474" s="34">
        <v>63</v>
      </c>
      <c r="G474" s="59">
        <f t="shared" si="23"/>
        <v>871</v>
      </c>
      <c r="H474" s="34">
        <v>871</v>
      </c>
      <c r="I474" s="34">
        <v>0</v>
      </c>
      <c r="J474" s="58">
        <f t="shared" si="21"/>
        <v>13.825396825396826</v>
      </c>
      <c r="K474" s="57">
        <v>51</v>
      </c>
      <c r="L474" s="58">
        <f t="shared" si="22"/>
        <v>17.078431372549019</v>
      </c>
    </row>
    <row r="475" spans="1:12">
      <c r="A475" s="23">
        <v>2017</v>
      </c>
      <c r="B475" s="23" t="s">
        <v>2367</v>
      </c>
      <c r="C475" s="22" t="s">
        <v>514</v>
      </c>
      <c r="D475" s="13" t="s">
        <v>23</v>
      </c>
      <c r="E475" s="34" t="s">
        <v>3561</v>
      </c>
      <c r="F475" s="34">
        <v>68</v>
      </c>
      <c r="G475" s="59">
        <f t="shared" si="23"/>
        <v>1754</v>
      </c>
      <c r="H475" s="34">
        <v>1754</v>
      </c>
      <c r="I475" s="34">
        <v>0</v>
      </c>
      <c r="J475" s="58">
        <f t="shared" si="21"/>
        <v>25.794117647058822</v>
      </c>
      <c r="K475" s="57">
        <v>67</v>
      </c>
      <c r="L475" s="58">
        <f t="shared" si="22"/>
        <v>26.17910447761194</v>
      </c>
    </row>
    <row r="476" spans="1:12">
      <c r="A476" s="23">
        <v>2017</v>
      </c>
      <c r="B476" s="23" t="s">
        <v>2367</v>
      </c>
      <c r="C476" s="22" t="s">
        <v>514</v>
      </c>
      <c r="D476" s="13" t="s">
        <v>185</v>
      </c>
      <c r="E476" s="34" t="s">
        <v>3561</v>
      </c>
      <c r="F476" s="34">
        <v>142</v>
      </c>
      <c r="G476" s="59">
        <f t="shared" si="23"/>
        <v>2591</v>
      </c>
      <c r="H476" s="34">
        <v>2591</v>
      </c>
      <c r="I476" s="34">
        <v>0</v>
      </c>
      <c r="J476" s="58">
        <f t="shared" si="21"/>
        <v>18.246478873239436</v>
      </c>
      <c r="K476" s="57">
        <v>135.5</v>
      </c>
      <c r="L476" s="58">
        <f t="shared" si="22"/>
        <v>19.121771217712176</v>
      </c>
    </row>
    <row r="477" spans="1:12">
      <c r="A477" s="23">
        <v>2017</v>
      </c>
      <c r="B477" s="23" t="s">
        <v>2367</v>
      </c>
      <c r="C477" s="22" t="s">
        <v>514</v>
      </c>
      <c r="D477" s="13" t="s">
        <v>104</v>
      </c>
      <c r="E477" s="34" t="s">
        <v>3561</v>
      </c>
      <c r="F477" s="34">
        <v>94</v>
      </c>
      <c r="G477" s="59">
        <f t="shared" si="23"/>
        <v>1794</v>
      </c>
      <c r="H477" s="34">
        <v>1794</v>
      </c>
      <c r="I477" s="34">
        <v>0</v>
      </c>
      <c r="J477" s="58">
        <f t="shared" si="21"/>
        <v>19.085106382978722</v>
      </c>
      <c r="K477" s="57">
        <v>93</v>
      </c>
      <c r="L477" s="58">
        <f t="shared" si="22"/>
        <v>19.29032258064516</v>
      </c>
    </row>
    <row r="478" spans="1:12">
      <c r="A478" s="23">
        <v>2017</v>
      </c>
      <c r="B478" s="23" t="s">
        <v>2367</v>
      </c>
      <c r="C478" s="22" t="s">
        <v>514</v>
      </c>
      <c r="D478" s="13" t="s">
        <v>8102</v>
      </c>
      <c r="E478" s="34" t="s">
        <v>3561</v>
      </c>
      <c r="F478" s="34">
        <v>4</v>
      </c>
      <c r="G478" s="59">
        <f t="shared" si="23"/>
        <v>0</v>
      </c>
      <c r="H478" s="34">
        <v>0</v>
      </c>
      <c r="I478" s="34">
        <v>0</v>
      </c>
      <c r="J478" s="58">
        <f t="shared" si="21"/>
        <v>0</v>
      </c>
      <c r="K478" s="57">
        <v>4</v>
      </c>
      <c r="L478" s="58">
        <f t="shared" si="22"/>
        <v>0</v>
      </c>
    </row>
    <row r="479" spans="1:12">
      <c r="A479" s="23">
        <v>2018</v>
      </c>
      <c r="B479" s="23" t="s">
        <v>2367</v>
      </c>
      <c r="C479" s="22" t="s">
        <v>1886</v>
      </c>
      <c r="D479" s="13" t="s">
        <v>5</v>
      </c>
      <c r="E479" s="34" t="s">
        <v>3562</v>
      </c>
      <c r="F479" s="34">
        <v>225</v>
      </c>
      <c r="G479" s="59">
        <f t="shared" si="23"/>
        <v>1902</v>
      </c>
      <c r="H479" s="34">
        <v>1839</v>
      </c>
      <c r="I479" s="34">
        <v>63</v>
      </c>
      <c r="J479" s="58">
        <f t="shared" si="21"/>
        <v>8.4533333333333331</v>
      </c>
      <c r="K479" s="57">
        <v>48.243500000000026</v>
      </c>
      <c r="L479" s="58">
        <f t="shared" si="22"/>
        <v>39.425000259102241</v>
      </c>
    </row>
    <row r="480" spans="1:12">
      <c r="A480" s="23">
        <v>2018</v>
      </c>
      <c r="B480" s="23" t="s">
        <v>2367</v>
      </c>
      <c r="C480" s="22" t="s">
        <v>1886</v>
      </c>
      <c r="D480" s="13" t="s">
        <v>10</v>
      </c>
      <c r="E480" s="34" t="s">
        <v>3562</v>
      </c>
      <c r="F480" s="34">
        <v>270</v>
      </c>
      <c r="G480" s="59">
        <f t="shared" si="23"/>
        <v>1508</v>
      </c>
      <c r="H480" s="34">
        <v>1454</v>
      </c>
      <c r="I480" s="34">
        <v>54</v>
      </c>
      <c r="J480" s="58">
        <f t="shared" si="21"/>
        <v>5.5851851851851855</v>
      </c>
      <c r="K480" s="57">
        <v>36.201000000000008</v>
      </c>
      <c r="L480" s="58">
        <f t="shared" si="22"/>
        <v>41.656307836800082</v>
      </c>
    </row>
    <row r="481" spans="1:12">
      <c r="A481" s="23">
        <v>2018</v>
      </c>
      <c r="B481" s="23" t="s">
        <v>2367</v>
      </c>
      <c r="C481" s="22" t="s">
        <v>1886</v>
      </c>
      <c r="D481" s="13" t="s">
        <v>14</v>
      </c>
      <c r="E481" s="34" t="s">
        <v>3562</v>
      </c>
      <c r="F481" s="34">
        <v>103</v>
      </c>
      <c r="G481" s="59">
        <f t="shared" si="23"/>
        <v>1258</v>
      </c>
      <c r="H481" s="34">
        <v>1140</v>
      </c>
      <c r="I481" s="34">
        <v>118</v>
      </c>
      <c r="J481" s="58">
        <f t="shared" si="21"/>
        <v>12.21359223300971</v>
      </c>
      <c r="K481" s="57">
        <v>19.78575</v>
      </c>
      <c r="L481" s="58">
        <f t="shared" si="22"/>
        <v>63.581112669471715</v>
      </c>
    </row>
    <row r="482" spans="1:12">
      <c r="A482" s="23">
        <v>2018</v>
      </c>
      <c r="B482" s="23" t="s">
        <v>2367</v>
      </c>
      <c r="C482" s="22" t="s">
        <v>1886</v>
      </c>
      <c r="D482" s="13" t="s">
        <v>23</v>
      </c>
      <c r="E482" s="34" t="s">
        <v>3562</v>
      </c>
      <c r="F482" s="34">
        <v>287</v>
      </c>
      <c r="G482" s="59">
        <f t="shared" si="23"/>
        <v>3529</v>
      </c>
      <c r="H482" s="34">
        <v>2766</v>
      </c>
      <c r="I482" s="34">
        <v>763</v>
      </c>
      <c r="J482" s="58">
        <f t="shared" si="21"/>
        <v>12.296167247386759</v>
      </c>
      <c r="K482" s="57">
        <v>34.14024999999998</v>
      </c>
      <c r="L482" s="58">
        <f t="shared" si="22"/>
        <v>103.36772577822371</v>
      </c>
    </row>
    <row r="483" spans="1:12">
      <c r="A483" s="23">
        <v>2018</v>
      </c>
      <c r="B483" s="23" t="s">
        <v>2367</v>
      </c>
      <c r="C483" s="22" t="s">
        <v>1886</v>
      </c>
      <c r="D483" s="13" t="s">
        <v>41</v>
      </c>
      <c r="E483" s="34" t="s">
        <v>3562</v>
      </c>
      <c r="F483" s="34">
        <v>289</v>
      </c>
      <c r="G483" s="59">
        <f t="shared" si="23"/>
        <v>1636</v>
      </c>
      <c r="H483" s="34">
        <v>1189</v>
      </c>
      <c r="I483" s="34">
        <v>447</v>
      </c>
      <c r="J483" s="58">
        <f t="shared" si="21"/>
        <v>5.6608996539792384</v>
      </c>
      <c r="K483" s="57">
        <v>20.319499999999998</v>
      </c>
      <c r="L483" s="58">
        <f t="shared" si="22"/>
        <v>80.513792170082937</v>
      </c>
    </row>
    <row r="484" spans="1:12">
      <c r="A484" s="23">
        <v>2018</v>
      </c>
      <c r="B484" s="23" t="s">
        <v>2367</v>
      </c>
      <c r="C484" s="22" t="s">
        <v>1886</v>
      </c>
      <c r="D484" s="13" t="s">
        <v>60</v>
      </c>
      <c r="E484" s="34" t="s">
        <v>3562</v>
      </c>
      <c r="F484" s="34">
        <v>87</v>
      </c>
      <c r="G484" s="59">
        <f t="shared" si="23"/>
        <v>1511</v>
      </c>
      <c r="H484" s="34">
        <v>1184</v>
      </c>
      <c r="I484" s="34">
        <v>327</v>
      </c>
      <c r="J484" s="58">
        <f t="shared" si="21"/>
        <v>17.367816091954023</v>
      </c>
      <c r="K484" s="57">
        <v>9.9202500000000029</v>
      </c>
      <c r="L484" s="58">
        <f t="shared" si="22"/>
        <v>152.31470981074062</v>
      </c>
    </row>
    <row r="485" spans="1:12">
      <c r="A485" s="23">
        <v>2018</v>
      </c>
      <c r="B485" s="23" t="s">
        <v>2367</v>
      </c>
      <c r="C485" s="22" t="s">
        <v>1886</v>
      </c>
      <c r="D485" s="13" t="s">
        <v>70</v>
      </c>
      <c r="E485" s="34" t="s">
        <v>3562</v>
      </c>
      <c r="F485" s="34">
        <v>60</v>
      </c>
      <c r="G485" s="59">
        <f t="shared" si="23"/>
        <v>967</v>
      </c>
      <c r="H485" s="34">
        <v>810</v>
      </c>
      <c r="I485" s="34">
        <v>157</v>
      </c>
      <c r="J485" s="58">
        <f t="shared" si="21"/>
        <v>16.116666666666667</v>
      </c>
      <c r="K485" s="57">
        <v>6.3922499999999998</v>
      </c>
      <c r="L485" s="58">
        <f t="shared" si="22"/>
        <v>151.27693691579648</v>
      </c>
    </row>
    <row r="486" spans="1:12">
      <c r="A486" s="23">
        <v>2018</v>
      </c>
      <c r="B486" s="23" t="s">
        <v>2367</v>
      </c>
      <c r="C486" s="22" t="s">
        <v>1886</v>
      </c>
      <c r="D486" s="13" t="s">
        <v>76</v>
      </c>
      <c r="E486" s="34" t="s">
        <v>3562</v>
      </c>
      <c r="F486" s="34">
        <v>336</v>
      </c>
      <c r="G486" s="59">
        <f t="shared" si="23"/>
        <v>2557</v>
      </c>
      <c r="H486" s="34">
        <v>2435</v>
      </c>
      <c r="I486" s="34">
        <v>122</v>
      </c>
      <c r="J486" s="58">
        <f t="shared" si="21"/>
        <v>7.6101190476190474</v>
      </c>
      <c r="K486" s="57">
        <v>72.606499999999954</v>
      </c>
      <c r="L486" s="58">
        <f t="shared" si="22"/>
        <v>35.217232616914487</v>
      </c>
    </row>
    <row r="487" spans="1:12">
      <c r="A487" s="23">
        <v>2018</v>
      </c>
      <c r="B487" s="23" t="s">
        <v>2367</v>
      </c>
      <c r="C487" s="22" t="s">
        <v>1886</v>
      </c>
      <c r="D487" s="13" t="s">
        <v>83</v>
      </c>
      <c r="E487" s="34" t="s">
        <v>3562</v>
      </c>
      <c r="F487" s="34">
        <v>5</v>
      </c>
      <c r="G487" s="59">
        <f t="shared" si="23"/>
        <v>11</v>
      </c>
      <c r="H487" s="34">
        <v>0</v>
      </c>
      <c r="I487" s="34">
        <v>11</v>
      </c>
      <c r="J487" s="58">
        <f t="shared" si="21"/>
        <v>2.2000000000000002</v>
      </c>
      <c r="K487" s="57">
        <v>0.52500000000000002</v>
      </c>
      <c r="L487" s="58">
        <f t="shared" si="22"/>
        <v>20.952380952380953</v>
      </c>
    </row>
    <row r="488" spans="1:12">
      <c r="A488" s="23">
        <v>2018</v>
      </c>
      <c r="B488" s="23" t="s">
        <v>2367</v>
      </c>
      <c r="C488" s="22" t="s">
        <v>1886</v>
      </c>
      <c r="D488" s="13" t="s">
        <v>86</v>
      </c>
      <c r="E488" s="34" t="s">
        <v>3562</v>
      </c>
      <c r="F488" s="34">
        <v>62</v>
      </c>
      <c r="G488" s="59">
        <f t="shared" si="23"/>
        <v>395</v>
      </c>
      <c r="H488" s="34">
        <v>172</v>
      </c>
      <c r="I488" s="34">
        <v>223</v>
      </c>
      <c r="J488" s="58">
        <f t="shared" si="21"/>
        <v>6.370967741935484</v>
      </c>
      <c r="K488" s="57">
        <v>9.7170000000000023</v>
      </c>
      <c r="L488" s="58">
        <f t="shared" si="22"/>
        <v>40.650406504065032</v>
      </c>
    </row>
    <row r="489" spans="1:12">
      <c r="A489" s="23">
        <v>2018</v>
      </c>
      <c r="B489" s="23" t="s">
        <v>2367</v>
      </c>
      <c r="C489" s="22" t="s">
        <v>1886</v>
      </c>
      <c r="D489" s="13" t="s">
        <v>89</v>
      </c>
      <c r="E489" s="34" t="s">
        <v>3562</v>
      </c>
      <c r="F489" s="34">
        <v>0</v>
      </c>
      <c r="G489" s="59">
        <f t="shared" si="23"/>
        <v>541</v>
      </c>
      <c r="H489" s="34">
        <v>408</v>
      </c>
      <c r="I489" s="34">
        <v>133</v>
      </c>
      <c r="J489" s="58">
        <f t="shared" si="21"/>
        <v>0</v>
      </c>
      <c r="K489" s="57">
        <v>0</v>
      </c>
      <c r="L489" s="58">
        <f t="shared" si="22"/>
        <v>0</v>
      </c>
    </row>
    <row r="490" spans="1:12">
      <c r="A490" s="23">
        <v>2018</v>
      </c>
      <c r="B490" s="23" t="s">
        <v>2367</v>
      </c>
      <c r="C490" s="22" t="s">
        <v>1886</v>
      </c>
      <c r="D490" s="13" t="s">
        <v>94</v>
      </c>
      <c r="E490" s="34" t="s">
        <v>3562</v>
      </c>
      <c r="F490" s="34">
        <v>26</v>
      </c>
      <c r="G490" s="59">
        <f t="shared" si="23"/>
        <v>428</v>
      </c>
      <c r="H490" s="34">
        <v>245</v>
      </c>
      <c r="I490" s="34">
        <v>183</v>
      </c>
      <c r="J490" s="58">
        <f t="shared" si="21"/>
        <v>16.46153846153846</v>
      </c>
      <c r="K490" s="57">
        <v>1.6937500000000001</v>
      </c>
      <c r="L490" s="58">
        <f t="shared" si="22"/>
        <v>252.69372693726936</v>
      </c>
    </row>
    <row r="491" spans="1:12">
      <c r="A491" s="23">
        <v>2018</v>
      </c>
      <c r="B491" s="23" t="s">
        <v>2367</v>
      </c>
      <c r="C491" s="22" t="s">
        <v>1886</v>
      </c>
      <c r="D491" s="13" t="s">
        <v>100</v>
      </c>
      <c r="E491" s="34" t="s">
        <v>3562</v>
      </c>
      <c r="F491" s="34">
        <v>29</v>
      </c>
      <c r="G491" s="59">
        <f t="shared" si="23"/>
        <v>165</v>
      </c>
      <c r="H491" s="34">
        <v>128</v>
      </c>
      <c r="I491" s="34">
        <v>37</v>
      </c>
      <c r="J491" s="58">
        <f t="shared" si="21"/>
        <v>5.6896551724137927</v>
      </c>
      <c r="K491" s="57">
        <v>6.32775</v>
      </c>
      <c r="L491" s="58">
        <f t="shared" si="22"/>
        <v>26.07561929595828</v>
      </c>
    </row>
    <row r="492" spans="1:12">
      <c r="A492" s="23">
        <v>2018</v>
      </c>
      <c r="B492" s="23" t="s">
        <v>2367</v>
      </c>
      <c r="C492" s="22" t="s">
        <v>1886</v>
      </c>
      <c r="D492" s="13" t="s">
        <v>104</v>
      </c>
      <c r="E492" s="34" t="s">
        <v>3562</v>
      </c>
      <c r="F492" s="34">
        <v>291</v>
      </c>
      <c r="G492" s="59">
        <f t="shared" si="23"/>
        <v>3779</v>
      </c>
      <c r="H492" s="34">
        <v>3093</v>
      </c>
      <c r="I492" s="34">
        <v>686</v>
      </c>
      <c r="J492" s="58">
        <f t="shared" si="21"/>
        <v>12.986254295532646</v>
      </c>
      <c r="K492" s="57">
        <v>38.801000000000023</v>
      </c>
      <c r="L492" s="58">
        <f t="shared" si="22"/>
        <v>97.39439705162232</v>
      </c>
    </row>
    <row r="493" spans="1:12">
      <c r="A493" s="23">
        <v>2018</v>
      </c>
      <c r="B493" s="23" t="s">
        <v>2367</v>
      </c>
      <c r="C493" s="22" t="s">
        <v>1886</v>
      </c>
      <c r="D493" s="13" t="s">
        <v>120</v>
      </c>
      <c r="E493" s="34" t="s">
        <v>3562</v>
      </c>
      <c r="F493" s="34">
        <v>28</v>
      </c>
      <c r="G493" s="59">
        <f t="shared" si="23"/>
        <v>1279</v>
      </c>
      <c r="H493" s="34">
        <v>987</v>
      </c>
      <c r="I493" s="34">
        <v>292</v>
      </c>
      <c r="J493" s="58">
        <f t="shared" si="21"/>
        <v>45.678571428571431</v>
      </c>
      <c r="K493" s="57">
        <v>4.2100000000000009</v>
      </c>
      <c r="L493" s="58">
        <f t="shared" si="22"/>
        <v>303.80047505938234</v>
      </c>
    </row>
    <row r="494" spans="1:12">
      <c r="A494" s="23">
        <v>2018</v>
      </c>
      <c r="B494" s="23" t="s">
        <v>2367</v>
      </c>
      <c r="C494" s="22" t="s">
        <v>1886</v>
      </c>
      <c r="D494" s="13" t="s">
        <v>156</v>
      </c>
      <c r="E494" s="34" t="s">
        <v>3562</v>
      </c>
      <c r="F494" s="34">
        <v>0</v>
      </c>
      <c r="G494" s="59">
        <f t="shared" si="23"/>
        <v>566</v>
      </c>
      <c r="H494" s="34">
        <v>447</v>
      </c>
      <c r="I494" s="34">
        <v>119</v>
      </c>
      <c r="J494" s="58">
        <f t="shared" si="21"/>
        <v>0</v>
      </c>
      <c r="K494" s="57">
        <v>0</v>
      </c>
      <c r="L494" s="58">
        <f t="shared" si="22"/>
        <v>0</v>
      </c>
    </row>
    <row r="495" spans="1:12">
      <c r="A495" s="23">
        <v>2018</v>
      </c>
      <c r="B495" s="23" t="s">
        <v>2367</v>
      </c>
      <c r="C495" s="22" t="s">
        <v>1886</v>
      </c>
      <c r="D495" s="13" t="s">
        <v>164</v>
      </c>
      <c r="E495" s="34" t="s">
        <v>3562</v>
      </c>
      <c r="F495" s="34">
        <v>67</v>
      </c>
      <c r="G495" s="59">
        <f t="shared" si="23"/>
        <v>975</v>
      </c>
      <c r="H495" s="34">
        <v>919</v>
      </c>
      <c r="I495" s="34">
        <v>56</v>
      </c>
      <c r="J495" s="58">
        <f t="shared" si="21"/>
        <v>14.552238805970148</v>
      </c>
      <c r="K495" s="57">
        <v>11.465500000000002</v>
      </c>
      <c r="L495" s="58">
        <f t="shared" si="22"/>
        <v>85.037721861235866</v>
      </c>
    </row>
    <row r="496" spans="1:12">
      <c r="A496" s="23">
        <v>2018</v>
      </c>
      <c r="B496" s="23" t="s">
        <v>2367</v>
      </c>
      <c r="C496" s="22" t="s">
        <v>1886</v>
      </c>
      <c r="D496" s="13" t="s">
        <v>167</v>
      </c>
      <c r="E496" s="34" t="s">
        <v>3562</v>
      </c>
      <c r="F496" s="34">
        <v>12</v>
      </c>
      <c r="G496" s="59">
        <f t="shared" si="23"/>
        <v>420</v>
      </c>
      <c r="H496" s="34">
        <v>217</v>
      </c>
      <c r="I496" s="34">
        <v>203</v>
      </c>
      <c r="J496" s="58">
        <f t="shared" si="21"/>
        <v>35</v>
      </c>
      <c r="K496" s="57">
        <v>0.95000000000000007</v>
      </c>
      <c r="L496" s="58">
        <f t="shared" si="22"/>
        <v>442.10526315789468</v>
      </c>
    </row>
    <row r="497" spans="1:12">
      <c r="A497" s="23">
        <v>2018</v>
      </c>
      <c r="B497" s="23" t="s">
        <v>2367</v>
      </c>
      <c r="C497" s="22" t="s">
        <v>1886</v>
      </c>
      <c r="D497" s="13" t="s">
        <v>171</v>
      </c>
      <c r="E497" s="34" t="s">
        <v>3562</v>
      </c>
      <c r="F497" s="34">
        <v>0</v>
      </c>
      <c r="G497" s="59">
        <f t="shared" si="23"/>
        <v>39</v>
      </c>
      <c r="H497" s="34">
        <v>0</v>
      </c>
      <c r="I497" s="34">
        <v>39</v>
      </c>
      <c r="J497" s="58">
        <f t="shared" si="21"/>
        <v>0</v>
      </c>
      <c r="K497" s="57">
        <v>0</v>
      </c>
      <c r="L497" s="58">
        <f t="shared" si="22"/>
        <v>0</v>
      </c>
    </row>
    <row r="498" spans="1:12">
      <c r="A498" s="23">
        <v>2018</v>
      </c>
      <c r="B498" s="23" t="s">
        <v>2367</v>
      </c>
      <c r="C498" s="22" t="s">
        <v>1886</v>
      </c>
      <c r="D498" s="13" t="s">
        <v>848</v>
      </c>
      <c r="E498" s="34" t="s">
        <v>3562</v>
      </c>
      <c r="F498" s="34">
        <v>0</v>
      </c>
      <c r="G498" s="59">
        <f t="shared" si="23"/>
        <v>22</v>
      </c>
      <c r="H498" s="34">
        <v>0</v>
      </c>
      <c r="I498" s="34">
        <v>22</v>
      </c>
      <c r="J498" s="58">
        <f t="shared" si="21"/>
        <v>0</v>
      </c>
      <c r="K498" s="57">
        <v>0</v>
      </c>
      <c r="L498" s="58">
        <f t="shared" si="22"/>
        <v>0</v>
      </c>
    </row>
    <row r="499" spans="1:12">
      <c r="A499" s="23">
        <v>2018</v>
      </c>
      <c r="B499" s="23" t="s">
        <v>2367</v>
      </c>
      <c r="C499" s="22" t="s">
        <v>1886</v>
      </c>
      <c r="D499" s="13" t="s">
        <v>539</v>
      </c>
      <c r="E499" s="34" t="s">
        <v>3562</v>
      </c>
      <c r="F499" s="34">
        <v>0</v>
      </c>
      <c r="G499" s="59">
        <f t="shared" si="23"/>
        <v>0</v>
      </c>
      <c r="H499" s="34">
        <v>0</v>
      </c>
      <c r="I499" s="34">
        <v>0</v>
      </c>
      <c r="J499" s="58">
        <f t="shared" si="21"/>
        <v>0</v>
      </c>
      <c r="K499" s="57">
        <v>0</v>
      </c>
      <c r="L499" s="58">
        <f t="shared" si="22"/>
        <v>0</v>
      </c>
    </row>
    <row r="500" spans="1:12">
      <c r="A500" s="23">
        <v>2018</v>
      </c>
      <c r="B500" s="23" t="s">
        <v>2367</v>
      </c>
      <c r="C500" s="22" t="s">
        <v>1886</v>
      </c>
      <c r="D500" s="13" t="s">
        <v>1702</v>
      </c>
      <c r="E500" s="34" t="s">
        <v>3562</v>
      </c>
      <c r="F500" s="34">
        <v>1</v>
      </c>
      <c r="G500" s="59">
        <f t="shared" si="23"/>
        <v>0</v>
      </c>
      <c r="H500" s="34">
        <v>0</v>
      </c>
      <c r="I500" s="34">
        <v>0</v>
      </c>
      <c r="J500" s="58">
        <f t="shared" si="21"/>
        <v>0</v>
      </c>
      <c r="K500" s="57">
        <v>3.7499999999999999E-2</v>
      </c>
      <c r="L500" s="58">
        <f t="shared" si="22"/>
        <v>0</v>
      </c>
    </row>
    <row r="501" spans="1:12">
      <c r="A501" s="23">
        <v>2018</v>
      </c>
      <c r="B501" s="23" t="s">
        <v>2367</v>
      </c>
      <c r="C501" s="22" t="s">
        <v>1886</v>
      </c>
      <c r="D501" s="13" t="s">
        <v>5</v>
      </c>
      <c r="E501" s="34" t="s">
        <v>3561</v>
      </c>
      <c r="F501" s="34">
        <v>60</v>
      </c>
      <c r="G501" s="59">
        <f t="shared" si="23"/>
        <v>1902</v>
      </c>
      <c r="H501" s="34">
        <v>1839</v>
      </c>
      <c r="I501" s="34">
        <v>63</v>
      </c>
      <c r="J501" s="58">
        <f t="shared" si="21"/>
        <v>31.7</v>
      </c>
      <c r="K501" s="57">
        <v>58</v>
      </c>
      <c r="L501" s="58">
        <f t="shared" si="22"/>
        <v>32.793103448275865</v>
      </c>
    </row>
    <row r="502" spans="1:12">
      <c r="A502" s="23">
        <v>2018</v>
      </c>
      <c r="B502" s="23" t="s">
        <v>2367</v>
      </c>
      <c r="C502" s="22" t="s">
        <v>1886</v>
      </c>
      <c r="D502" s="13" t="s">
        <v>10</v>
      </c>
      <c r="E502" s="34" t="s">
        <v>3561</v>
      </c>
      <c r="F502" s="34">
        <v>61</v>
      </c>
      <c r="G502" s="59">
        <f t="shared" si="23"/>
        <v>1508</v>
      </c>
      <c r="H502" s="34">
        <v>1454</v>
      </c>
      <c r="I502" s="34">
        <v>54</v>
      </c>
      <c r="J502" s="58">
        <f t="shared" si="21"/>
        <v>24.721311475409838</v>
      </c>
      <c r="K502" s="57">
        <v>52.5</v>
      </c>
      <c r="L502" s="58">
        <f t="shared" si="22"/>
        <v>28.723809523809525</v>
      </c>
    </row>
    <row r="503" spans="1:12">
      <c r="A503" s="23">
        <v>2018</v>
      </c>
      <c r="B503" s="23" t="s">
        <v>2367</v>
      </c>
      <c r="C503" s="22" t="s">
        <v>1886</v>
      </c>
      <c r="D503" s="13" t="s">
        <v>14</v>
      </c>
      <c r="E503" s="34" t="s">
        <v>3561</v>
      </c>
      <c r="F503" s="34">
        <v>154</v>
      </c>
      <c r="G503" s="59">
        <f t="shared" si="23"/>
        <v>1258</v>
      </c>
      <c r="H503" s="34">
        <v>1140</v>
      </c>
      <c r="I503" s="34">
        <v>118</v>
      </c>
      <c r="J503" s="58">
        <f t="shared" si="21"/>
        <v>8.1688311688311686</v>
      </c>
      <c r="K503" s="57">
        <v>151</v>
      </c>
      <c r="L503" s="58">
        <f t="shared" si="22"/>
        <v>8.331125827814569</v>
      </c>
    </row>
    <row r="504" spans="1:12">
      <c r="A504" s="23">
        <v>2018</v>
      </c>
      <c r="B504" s="23" t="s">
        <v>2367</v>
      </c>
      <c r="C504" s="22" t="s">
        <v>1886</v>
      </c>
      <c r="D504" s="13" t="s">
        <v>23</v>
      </c>
      <c r="E504" s="34" t="s">
        <v>3561</v>
      </c>
      <c r="F504" s="34">
        <v>72</v>
      </c>
      <c r="G504" s="59">
        <f t="shared" si="23"/>
        <v>3529</v>
      </c>
      <c r="H504" s="34">
        <v>2766</v>
      </c>
      <c r="I504" s="34">
        <v>763</v>
      </c>
      <c r="J504" s="58">
        <f t="shared" si="21"/>
        <v>49.013888888888886</v>
      </c>
      <c r="K504" s="57">
        <v>71.5</v>
      </c>
      <c r="L504" s="58">
        <f t="shared" si="22"/>
        <v>49.356643356643353</v>
      </c>
    </row>
    <row r="505" spans="1:12">
      <c r="A505" s="23">
        <v>2018</v>
      </c>
      <c r="B505" s="23" t="s">
        <v>2367</v>
      </c>
      <c r="C505" s="22" t="s">
        <v>1886</v>
      </c>
      <c r="D505" s="13" t="s">
        <v>41</v>
      </c>
      <c r="E505" s="34" t="s">
        <v>3561</v>
      </c>
      <c r="F505" s="34">
        <v>49</v>
      </c>
      <c r="G505" s="59">
        <f t="shared" si="23"/>
        <v>1636</v>
      </c>
      <c r="H505" s="34">
        <v>1189</v>
      </c>
      <c r="I505" s="34">
        <v>447</v>
      </c>
      <c r="J505" s="58">
        <f t="shared" si="21"/>
        <v>33.387755102040813</v>
      </c>
      <c r="K505" s="57">
        <v>39</v>
      </c>
      <c r="L505" s="58">
        <f t="shared" si="22"/>
        <v>41.948717948717949</v>
      </c>
    </row>
    <row r="506" spans="1:12">
      <c r="A506" s="23">
        <v>2018</v>
      </c>
      <c r="B506" s="23" t="s">
        <v>2367</v>
      </c>
      <c r="C506" s="22" t="s">
        <v>1886</v>
      </c>
      <c r="D506" s="13" t="s">
        <v>60</v>
      </c>
      <c r="E506" s="34" t="s">
        <v>3561</v>
      </c>
      <c r="F506" s="34">
        <v>36</v>
      </c>
      <c r="G506" s="59">
        <f t="shared" si="23"/>
        <v>1511</v>
      </c>
      <c r="H506" s="34">
        <v>1184</v>
      </c>
      <c r="I506" s="34">
        <v>327</v>
      </c>
      <c r="J506" s="58">
        <f t="shared" si="21"/>
        <v>41.972222222222221</v>
      </c>
      <c r="K506" s="57">
        <v>35.024999999999999</v>
      </c>
      <c r="L506" s="58">
        <f t="shared" si="22"/>
        <v>43.140613847251963</v>
      </c>
    </row>
    <row r="507" spans="1:12">
      <c r="A507" s="23">
        <v>2018</v>
      </c>
      <c r="B507" s="23" t="s">
        <v>2367</v>
      </c>
      <c r="C507" s="22" t="s">
        <v>1886</v>
      </c>
      <c r="D507" s="13" t="s">
        <v>70</v>
      </c>
      <c r="E507" s="34" t="s">
        <v>3561</v>
      </c>
      <c r="F507" s="34">
        <v>51</v>
      </c>
      <c r="G507" s="59">
        <f t="shared" si="23"/>
        <v>967</v>
      </c>
      <c r="H507" s="34">
        <v>810</v>
      </c>
      <c r="I507" s="34">
        <v>157</v>
      </c>
      <c r="J507" s="58">
        <f t="shared" si="21"/>
        <v>18.96078431372549</v>
      </c>
      <c r="K507" s="57">
        <v>50</v>
      </c>
      <c r="L507" s="58">
        <f t="shared" si="22"/>
        <v>19.34</v>
      </c>
    </row>
    <row r="508" spans="1:12">
      <c r="A508" s="23">
        <v>2018</v>
      </c>
      <c r="B508" s="23" t="s">
        <v>2367</v>
      </c>
      <c r="C508" s="22" t="s">
        <v>1886</v>
      </c>
      <c r="D508" s="13" t="s">
        <v>76</v>
      </c>
      <c r="E508" s="34" t="s">
        <v>3561</v>
      </c>
      <c r="F508" s="34">
        <v>59</v>
      </c>
      <c r="G508" s="59">
        <f t="shared" si="23"/>
        <v>2557</v>
      </c>
      <c r="H508" s="34">
        <v>2435</v>
      </c>
      <c r="I508" s="34">
        <v>122</v>
      </c>
      <c r="J508" s="58">
        <f t="shared" si="21"/>
        <v>43.33898305084746</v>
      </c>
      <c r="K508" s="57">
        <v>57.75</v>
      </c>
      <c r="L508" s="58">
        <f t="shared" si="22"/>
        <v>44.277056277056275</v>
      </c>
    </row>
    <row r="509" spans="1:12">
      <c r="A509" s="23">
        <v>2018</v>
      </c>
      <c r="B509" s="23" t="s">
        <v>2367</v>
      </c>
      <c r="C509" s="22" t="s">
        <v>1886</v>
      </c>
      <c r="D509" s="13" t="s">
        <v>83</v>
      </c>
      <c r="E509" s="34" t="s">
        <v>3561</v>
      </c>
      <c r="F509" s="34">
        <v>4</v>
      </c>
      <c r="G509" s="59">
        <f t="shared" si="23"/>
        <v>11</v>
      </c>
      <c r="H509" s="34">
        <v>0</v>
      </c>
      <c r="I509" s="34">
        <v>11</v>
      </c>
      <c r="J509" s="58">
        <f t="shared" si="21"/>
        <v>2.75</v>
      </c>
      <c r="K509" s="57">
        <v>2.5499999999999998</v>
      </c>
      <c r="L509" s="58">
        <f t="shared" si="22"/>
        <v>4.3137254901960791</v>
      </c>
    </row>
    <row r="510" spans="1:12">
      <c r="A510" s="23">
        <v>2018</v>
      </c>
      <c r="B510" s="23" t="s">
        <v>2367</v>
      </c>
      <c r="C510" s="22" t="s">
        <v>1886</v>
      </c>
      <c r="D510" s="13" t="s">
        <v>86</v>
      </c>
      <c r="E510" s="34" t="s">
        <v>3561</v>
      </c>
      <c r="F510" s="34">
        <v>29</v>
      </c>
      <c r="G510" s="59">
        <f t="shared" si="23"/>
        <v>395</v>
      </c>
      <c r="H510" s="34">
        <v>172</v>
      </c>
      <c r="I510" s="34">
        <v>223</v>
      </c>
      <c r="J510" s="58">
        <f t="shared" si="21"/>
        <v>13.620689655172415</v>
      </c>
      <c r="K510" s="57">
        <v>26.5</v>
      </c>
      <c r="L510" s="58">
        <f t="shared" si="22"/>
        <v>14.90566037735849</v>
      </c>
    </row>
    <row r="511" spans="1:12">
      <c r="A511" s="23">
        <v>2018</v>
      </c>
      <c r="B511" s="23" t="s">
        <v>2367</v>
      </c>
      <c r="C511" s="22" t="s">
        <v>1886</v>
      </c>
      <c r="D511" s="13" t="s">
        <v>89</v>
      </c>
      <c r="E511" s="34" t="s">
        <v>3561</v>
      </c>
      <c r="F511" s="34">
        <v>23</v>
      </c>
      <c r="G511" s="59">
        <f t="shared" si="23"/>
        <v>541</v>
      </c>
      <c r="H511" s="34">
        <v>408</v>
      </c>
      <c r="I511" s="34">
        <v>133</v>
      </c>
      <c r="J511" s="58">
        <f t="shared" si="21"/>
        <v>23.521739130434781</v>
      </c>
      <c r="K511" s="57">
        <v>21.5</v>
      </c>
      <c r="L511" s="58">
        <f t="shared" si="22"/>
        <v>25.162790697674417</v>
      </c>
    </row>
    <row r="512" spans="1:12">
      <c r="A512" s="23">
        <v>2018</v>
      </c>
      <c r="B512" s="23" t="s">
        <v>2367</v>
      </c>
      <c r="C512" s="22" t="s">
        <v>1886</v>
      </c>
      <c r="D512" s="13" t="s">
        <v>94</v>
      </c>
      <c r="E512" s="34" t="s">
        <v>3561</v>
      </c>
      <c r="F512" s="34">
        <v>29</v>
      </c>
      <c r="G512" s="59">
        <f t="shared" si="23"/>
        <v>428</v>
      </c>
      <c r="H512" s="34">
        <v>245</v>
      </c>
      <c r="I512" s="34">
        <v>183</v>
      </c>
      <c r="J512" s="58">
        <f t="shared" si="21"/>
        <v>14.758620689655173</v>
      </c>
      <c r="K512" s="57">
        <v>29</v>
      </c>
      <c r="L512" s="58">
        <f t="shared" si="22"/>
        <v>14.758620689655173</v>
      </c>
    </row>
    <row r="513" spans="1:12">
      <c r="A513" s="23">
        <v>2018</v>
      </c>
      <c r="B513" s="23" t="s">
        <v>2367</v>
      </c>
      <c r="C513" s="22" t="s">
        <v>1886</v>
      </c>
      <c r="D513" s="13" t="s">
        <v>100</v>
      </c>
      <c r="E513" s="34" t="s">
        <v>3561</v>
      </c>
      <c r="F513" s="34">
        <v>24</v>
      </c>
      <c r="G513" s="59">
        <f t="shared" si="23"/>
        <v>165</v>
      </c>
      <c r="H513" s="34">
        <v>128</v>
      </c>
      <c r="I513" s="34">
        <v>37</v>
      </c>
      <c r="J513" s="58">
        <f t="shared" si="21"/>
        <v>6.875</v>
      </c>
      <c r="K513" s="57">
        <v>23.15</v>
      </c>
      <c r="L513" s="58">
        <f t="shared" si="22"/>
        <v>7.1274298056155514</v>
      </c>
    </row>
    <row r="514" spans="1:12">
      <c r="A514" s="23">
        <v>2018</v>
      </c>
      <c r="B514" s="23" t="s">
        <v>2367</v>
      </c>
      <c r="C514" s="22" t="s">
        <v>1886</v>
      </c>
      <c r="D514" s="13" t="s">
        <v>104</v>
      </c>
      <c r="E514" s="34" t="s">
        <v>3561</v>
      </c>
      <c r="F514" s="34">
        <v>97</v>
      </c>
      <c r="G514" s="59">
        <f t="shared" si="23"/>
        <v>3779</v>
      </c>
      <c r="H514" s="34">
        <v>3093</v>
      </c>
      <c r="I514" s="34">
        <v>686</v>
      </c>
      <c r="J514" s="58">
        <f t="shared" ref="J514:J577" si="24">IFERROR(G514/F514,0)</f>
        <v>38.958762886597938</v>
      </c>
      <c r="K514" s="57">
        <v>97</v>
      </c>
      <c r="L514" s="58">
        <f t="shared" ref="L514:L577" si="25">IFERROR(G514/K514,0)</f>
        <v>38.958762886597938</v>
      </c>
    </row>
    <row r="515" spans="1:12">
      <c r="A515" s="23">
        <v>2018</v>
      </c>
      <c r="B515" s="23" t="s">
        <v>2367</v>
      </c>
      <c r="C515" s="22" t="s">
        <v>1886</v>
      </c>
      <c r="D515" s="13" t="s">
        <v>120</v>
      </c>
      <c r="E515" s="34" t="s">
        <v>3561</v>
      </c>
      <c r="F515" s="34">
        <v>242</v>
      </c>
      <c r="G515" s="59">
        <f t="shared" ref="G515:G578" si="26">+H515+I515</f>
        <v>1279</v>
      </c>
      <c r="H515" s="34">
        <v>987</v>
      </c>
      <c r="I515" s="34">
        <v>292</v>
      </c>
      <c r="J515" s="58">
        <f t="shared" si="24"/>
        <v>5.285123966942149</v>
      </c>
      <c r="K515" s="57">
        <v>139.875</v>
      </c>
      <c r="L515" s="58">
        <f t="shared" si="25"/>
        <v>9.1438784629133156</v>
      </c>
    </row>
    <row r="516" spans="1:12">
      <c r="A516" s="23">
        <v>2018</v>
      </c>
      <c r="B516" s="23" t="s">
        <v>2367</v>
      </c>
      <c r="C516" s="22" t="s">
        <v>1886</v>
      </c>
      <c r="D516" s="13" t="s">
        <v>156</v>
      </c>
      <c r="E516" s="34" t="s">
        <v>3561</v>
      </c>
      <c r="F516" s="34">
        <v>170</v>
      </c>
      <c r="G516" s="59">
        <f t="shared" si="26"/>
        <v>566</v>
      </c>
      <c r="H516" s="34">
        <v>447</v>
      </c>
      <c r="I516" s="34">
        <v>119</v>
      </c>
      <c r="J516" s="58">
        <f t="shared" si="24"/>
        <v>3.3294117647058825</v>
      </c>
      <c r="K516" s="57">
        <v>78.724999999999937</v>
      </c>
      <c r="L516" s="58">
        <f t="shared" si="25"/>
        <v>7.1895839949190279</v>
      </c>
    </row>
    <row r="517" spans="1:12">
      <c r="A517" s="23">
        <v>2018</v>
      </c>
      <c r="B517" s="23" t="s">
        <v>2367</v>
      </c>
      <c r="C517" s="22" t="s">
        <v>1886</v>
      </c>
      <c r="D517" s="13" t="s">
        <v>164</v>
      </c>
      <c r="E517" s="34" t="s">
        <v>3561</v>
      </c>
      <c r="F517" s="34">
        <v>34</v>
      </c>
      <c r="G517" s="59">
        <f t="shared" si="26"/>
        <v>975</v>
      </c>
      <c r="H517" s="34">
        <v>919</v>
      </c>
      <c r="I517" s="34">
        <v>56</v>
      </c>
      <c r="J517" s="58">
        <f t="shared" si="24"/>
        <v>28.676470588235293</v>
      </c>
      <c r="K517" s="57">
        <v>31.5</v>
      </c>
      <c r="L517" s="58">
        <f t="shared" si="25"/>
        <v>30.952380952380953</v>
      </c>
    </row>
    <row r="518" spans="1:12">
      <c r="A518" s="23">
        <v>2018</v>
      </c>
      <c r="B518" s="23" t="s">
        <v>2367</v>
      </c>
      <c r="C518" s="22" t="s">
        <v>1886</v>
      </c>
      <c r="D518" s="13" t="s">
        <v>167</v>
      </c>
      <c r="E518" s="34" t="s">
        <v>3561</v>
      </c>
      <c r="F518" s="34">
        <v>66</v>
      </c>
      <c r="G518" s="59">
        <f t="shared" si="26"/>
        <v>420</v>
      </c>
      <c r="H518" s="34">
        <v>217</v>
      </c>
      <c r="I518" s="34">
        <v>203</v>
      </c>
      <c r="J518" s="58">
        <f t="shared" si="24"/>
        <v>6.3636363636363633</v>
      </c>
      <c r="K518" s="57">
        <v>60.699999999999996</v>
      </c>
      <c r="L518" s="58">
        <f t="shared" si="25"/>
        <v>6.9192751235584851</v>
      </c>
    </row>
    <row r="519" spans="1:12">
      <c r="A519" s="23">
        <v>2018</v>
      </c>
      <c r="B519" s="23" t="s">
        <v>2367</v>
      </c>
      <c r="C519" s="22" t="s">
        <v>1886</v>
      </c>
      <c r="D519" s="13" t="s">
        <v>171</v>
      </c>
      <c r="E519" s="34" t="s">
        <v>3561</v>
      </c>
      <c r="F519" s="34">
        <v>0</v>
      </c>
      <c r="G519" s="59">
        <f t="shared" si="26"/>
        <v>39</v>
      </c>
      <c r="H519" s="34">
        <v>0</v>
      </c>
      <c r="I519" s="34">
        <v>39</v>
      </c>
      <c r="J519" s="58">
        <f t="shared" si="24"/>
        <v>0</v>
      </c>
      <c r="K519" s="57">
        <v>0</v>
      </c>
      <c r="L519" s="58">
        <f t="shared" si="25"/>
        <v>0</v>
      </c>
    </row>
    <row r="520" spans="1:12">
      <c r="A520" s="23">
        <v>2018</v>
      </c>
      <c r="B520" s="23" t="s">
        <v>2367</v>
      </c>
      <c r="C520" s="22" t="s">
        <v>1886</v>
      </c>
      <c r="D520" s="13" t="s">
        <v>848</v>
      </c>
      <c r="E520" s="34" t="s">
        <v>3561</v>
      </c>
      <c r="F520" s="34">
        <v>20</v>
      </c>
      <c r="G520" s="59">
        <f t="shared" si="26"/>
        <v>22</v>
      </c>
      <c r="H520" s="34">
        <v>0</v>
      </c>
      <c r="I520" s="34">
        <v>22</v>
      </c>
      <c r="J520" s="58">
        <f t="shared" si="24"/>
        <v>1.1000000000000001</v>
      </c>
      <c r="K520" s="57">
        <v>20</v>
      </c>
      <c r="L520" s="58">
        <f t="shared" si="25"/>
        <v>1.1000000000000001</v>
      </c>
    </row>
    <row r="521" spans="1:12">
      <c r="A521" s="23">
        <v>2018</v>
      </c>
      <c r="B521" s="23" t="s">
        <v>2367</v>
      </c>
      <c r="C521" s="22" t="s">
        <v>1886</v>
      </c>
      <c r="D521" s="13" t="s">
        <v>539</v>
      </c>
      <c r="E521" s="34" t="s">
        <v>3561</v>
      </c>
      <c r="F521" s="34">
        <v>7</v>
      </c>
      <c r="G521" s="59">
        <f t="shared" si="26"/>
        <v>0</v>
      </c>
      <c r="H521" s="34">
        <v>0</v>
      </c>
      <c r="I521" s="34">
        <v>0</v>
      </c>
      <c r="J521" s="58">
        <f t="shared" si="24"/>
        <v>0</v>
      </c>
      <c r="K521" s="57">
        <v>7</v>
      </c>
      <c r="L521" s="58">
        <f t="shared" si="25"/>
        <v>0</v>
      </c>
    </row>
    <row r="522" spans="1:12">
      <c r="A522" s="23">
        <v>2018</v>
      </c>
      <c r="B522" s="23" t="s">
        <v>2367</v>
      </c>
      <c r="C522" s="22" t="s">
        <v>514</v>
      </c>
      <c r="D522" s="13" t="s">
        <v>184</v>
      </c>
      <c r="E522" s="34" t="s">
        <v>3562</v>
      </c>
      <c r="F522" s="34">
        <v>279</v>
      </c>
      <c r="G522" s="59">
        <f t="shared" si="26"/>
        <v>1137</v>
      </c>
      <c r="H522" s="34">
        <v>1056</v>
      </c>
      <c r="I522" s="34">
        <v>81</v>
      </c>
      <c r="J522" s="58">
        <f t="shared" si="24"/>
        <v>4.075268817204301</v>
      </c>
      <c r="K522" s="57">
        <v>84.421999999999997</v>
      </c>
      <c r="L522" s="58">
        <f t="shared" si="25"/>
        <v>13.468053351022245</v>
      </c>
    </row>
    <row r="523" spans="1:12">
      <c r="A523" s="23">
        <v>2018</v>
      </c>
      <c r="B523" s="23" t="s">
        <v>2367</v>
      </c>
      <c r="C523" s="22" t="s">
        <v>514</v>
      </c>
      <c r="D523" s="13" t="s">
        <v>23</v>
      </c>
      <c r="E523" s="34" t="s">
        <v>3562</v>
      </c>
      <c r="F523" s="34">
        <v>91</v>
      </c>
      <c r="G523" s="59">
        <f t="shared" si="26"/>
        <v>2149</v>
      </c>
      <c r="H523" s="34">
        <v>1688</v>
      </c>
      <c r="I523" s="34">
        <v>461</v>
      </c>
      <c r="J523" s="58">
        <f t="shared" si="24"/>
        <v>23.615384615384617</v>
      </c>
      <c r="K523" s="57">
        <v>21.950000000000003</v>
      </c>
      <c r="L523" s="58">
        <f t="shared" si="25"/>
        <v>97.904328018223225</v>
      </c>
    </row>
    <row r="524" spans="1:12">
      <c r="A524" s="23">
        <v>2018</v>
      </c>
      <c r="B524" s="23" t="s">
        <v>2367</v>
      </c>
      <c r="C524" s="22" t="s">
        <v>514</v>
      </c>
      <c r="D524" s="13" t="s">
        <v>185</v>
      </c>
      <c r="E524" s="34" t="s">
        <v>3562</v>
      </c>
      <c r="F524" s="34">
        <v>310</v>
      </c>
      <c r="G524" s="59">
        <f t="shared" si="26"/>
        <v>3158</v>
      </c>
      <c r="H524" s="34">
        <v>2615</v>
      </c>
      <c r="I524" s="34">
        <v>543</v>
      </c>
      <c r="J524" s="58">
        <f t="shared" si="24"/>
        <v>10.187096774193549</v>
      </c>
      <c r="K524" s="57">
        <v>106.16149999999999</v>
      </c>
      <c r="L524" s="58">
        <f t="shared" si="25"/>
        <v>29.747130551094326</v>
      </c>
    </row>
    <row r="525" spans="1:12">
      <c r="A525" s="23">
        <v>2018</v>
      </c>
      <c r="B525" s="23" t="s">
        <v>2367</v>
      </c>
      <c r="C525" s="22" t="s">
        <v>514</v>
      </c>
      <c r="D525" s="13" t="s">
        <v>104</v>
      </c>
      <c r="E525" s="34" t="s">
        <v>3562</v>
      </c>
      <c r="F525" s="34">
        <v>138</v>
      </c>
      <c r="G525" s="59">
        <f t="shared" si="26"/>
        <v>2029</v>
      </c>
      <c r="H525" s="34">
        <v>1786</v>
      </c>
      <c r="I525" s="34">
        <v>243</v>
      </c>
      <c r="J525" s="58">
        <f t="shared" si="24"/>
        <v>14.702898550724637</v>
      </c>
      <c r="K525" s="57">
        <v>49.492999999999995</v>
      </c>
      <c r="L525" s="58">
        <f t="shared" si="25"/>
        <v>40.995696361101572</v>
      </c>
    </row>
    <row r="526" spans="1:12">
      <c r="A526" s="23">
        <v>2018</v>
      </c>
      <c r="B526" s="23" t="s">
        <v>2367</v>
      </c>
      <c r="C526" s="22" t="s">
        <v>514</v>
      </c>
      <c r="D526" s="13" t="s">
        <v>8102</v>
      </c>
      <c r="E526" s="34" t="s">
        <v>3562</v>
      </c>
      <c r="F526" s="34">
        <v>0</v>
      </c>
      <c r="G526" s="59">
        <f t="shared" si="26"/>
        <v>0</v>
      </c>
      <c r="H526" s="34">
        <v>0</v>
      </c>
      <c r="I526" s="34">
        <v>0</v>
      </c>
      <c r="J526" s="58">
        <f t="shared" si="24"/>
        <v>0</v>
      </c>
      <c r="K526" s="57">
        <v>0</v>
      </c>
      <c r="L526" s="58">
        <f t="shared" si="25"/>
        <v>0</v>
      </c>
    </row>
    <row r="527" spans="1:12">
      <c r="A527" s="23">
        <v>2018</v>
      </c>
      <c r="B527" s="23" t="s">
        <v>2367</v>
      </c>
      <c r="C527" s="22" t="s">
        <v>514</v>
      </c>
      <c r="D527" s="13" t="s">
        <v>184</v>
      </c>
      <c r="E527" s="34" t="s">
        <v>3561</v>
      </c>
      <c r="F527" s="34">
        <v>73</v>
      </c>
      <c r="G527" s="59">
        <f t="shared" si="26"/>
        <v>1137</v>
      </c>
      <c r="H527" s="34">
        <v>1056</v>
      </c>
      <c r="I527" s="34">
        <v>81</v>
      </c>
      <c r="J527" s="58">
        <f t="shared" si="24"/>
        <v>15.575342465753424</v>
      </c>
      <c r="K527" s="57">
        <v>56</v>
      </c>
      <c r="L527" s="58">
        <f t="shared" si="25"/>
        <v>20.303571428571427</v>
      </c>
    </row>
    <row r="528" spans="1:12">
      <c r="A528" s="23">
        <v>2018</v>
      </c>
      <c r="B528" s="23" t="s">
        <v>2367</v>
      </c>
      <c r="C528" s="22" t="s">
        <v>514</v>
      </c>
      <c r="D528" s="13" t="s">
        <v>23</v>
      </c>
      <c r="E528" s="34" t="s">
        <v>3561</v>
      </c>
      <c r="F528" s="34">
        <v>61</v>
      </c>
      <c r="G528" s="59">
        <f t="shared" si="26"/>
        <v>2149</v>
      </c>
      <c r="H528" s="34">
        <v>1688</v>
      </c>
      <c r="I528" s="34">
        <v>461</v>
      </c>
      <c r="J528" s="58">
        <f t="shared" si="24"/>
        <v>35.229508196721312</v>
      </c>
      <c r="K528" s="57">
        <v>60.5</v>
      </c>
      <c r="L528" s="58">
        <f t="shared" si="25"/>
        <v>35.52066115702479</v>
      </c>
    </row>
    <row r="529" spans="1:12">
      <c r="A529" s="23">
        <v>2018</v>
      </c>
      <c r="B529" s="23" t="s">
        <v>2367</v>
      </c>
      <c r="C529" s="22" t="s">
        <v>514</v>
      </c>
      <c r="D529" s="13" t="s">
        <v>185</v>
      </c>
      <c r="E529" s="34" t="s">
        <v>3561</v>
      </c>
      <c r="F529" s="34">
        <v>138</v>
      </c>
      <c r="G529" s="59">
        <f t="shared" si="26"/>
        <v>3158</v>
      </c>
      <c r="H529" s="34">
        <v>2615</v>
      </c>
      <c r="I529" s="34">
        <v>543</v>
      </c>
      <c r="J529" s="58">
        <f t="shared" si="24"/>
        <v>22.884057971014492</v>
      </c>
      <c r="K529" s="57">
        <v>132</v>
      </c>
      <c r="L529" s="58">
        <f t="shared" si="25"/>
        <v>23.924242424242426</v>
      </c>
    </row>
    <row r="530" spans="1:12">
      <c r="A530" s="23">
        <v>2018</v>
      </c>
      <c r="B530" s="23" t="s">
        <v>2367</v>
      </c>
      <c r="C530" s="22" t="s">
        <v>514</v>
      </c>
      <c r="D530" s="13" t="s">
        <v>104</v>
      </c>
      <c r="E530" s="34" t="s">
        <v>3561</v>
      </c>
      <c r="F530" s="34">
        <v>96</v>
      </c>
      <c r="G530" s="59">
        <f t="shared" si="26"/>
        <v>2029</v>
      </c>
      <c r="H530" s="34">
        <v>1786</v>
      </c>
      <c r="I530" s="34">
        <v>243</v>
      </c>
      <c r="J530" s="58">
        <f t="shared" si="24"/>
        <v>21.135416666666668</v>
      </c>
      <c r="K530" s="57">
        <v>94</v>
      </c>
      <c r="L530" s="58">
        <f t="shared" si="25"/>
        <v>21.585106382978722</v>
      </c>
    </row>
    <row r="531" spans="1:12">
      <c r="A531" s="23">
        <v>2018</v>
      </c>
      <c r="B531" s="23" t="s">
        <v>2367</v>
      </c>
      <c r="C531" s="22" t="s">
        <v>514</v>
      </c>
      <c r="D531" s="13" t="s">
        <v>8102</v>
      </c>
      <c r="E531" s="34" t="s">
        <v>3561</v>
      </c>
      <c r="F531" s="34">
        <v>4</v>
      </c>
      <c r="G531" s="59">
        <f t="shared" si="26"/>
        <v>0</v>
      </c>
      <c r="H531" s="34">
        <v>0</v>
      </c>
      <c r="I531" s="34">
        <v>0</v>
      </c>
      <c r="J531" s="58">
        <f t="shared" si="24"/>
        <v>0</v>
      </c>
      <c r="K531" s="57">
        <v>4</v>
      </c>
      <c r="L531" s="58">
        <f t="shared" si="25"/>
        <v>0</v>
      </c>
    </row>
    <row r="532" spans="1:12">
      <c r="A532" s="23">
        <v>2019</v>
      </c>
      <c r="B532" s="23" t="s">
        <v>2367</v>
      </c>
      <c r="C532" s="22" t="s">
        <v>1886</v>
      </c>
      <c r="D532" s="13" t="s">
        <v>5</v>
      </c>
      <c r="E532" s="34" t="s">
        <v>3562</v>
      </c>
      <c r="F532" s="34">
        <v>222</v>
      </c>
      <c r="G532" s="59">
        <f t="shared" si="26"/>
        <v>1819</v>
      </c>
      <c r="H532" s="34">
        <v>1751</v>
      </c>
      <c r="I532" s="34">
        <v>68</v>
      </c>
      <c r="J532" s="58">
        <f t="shared" si="24"/>
        <v>8.1936936936936942</v>
      </c>
      <c r="K532" s="57">
        <v>44.393000000000008</v>
      </c>
      <c r="L532" s="58">
        <f t="shared" si="25"/>
        <v>40.97492847971526</v>
      </c>
    </row>
    <row r="533" spans="1:12">
      <c r="A533" s="23">
        <v>2019</v>
      </c>
      <c r="B533" s="23" t="s">
        <v>2367</v>
      </c>
      <c r="C533" s="22" t="s">
        <v>1886</v>
      </c>
      <c r="D533" s="13" t="s">
        <v>10</v>
      </c>
      <c r="E533" s="34" t="s">
        <v>3562</v>
      </c>
      <c r="F533" s="34">
        <v>260</v>
      </c>
      <c r="G533" s="59">
        <f t="shared" si="26"/>
        <v>1531</v>
      </c>
      <c r="H533" s="34">
        <v>1468</v>
      </c>
      <c r="I533" s="34">
        <v>63</v>
      </c>
      <c r="J533" s="58">
        <f t="shared" si="24"/>
        <v>5.8884615384615389</v>
      </c>
      <c r="K533" s="57">
        <v>32.281499999999987</v>
      </c>
      <c r="L533" s="58">
        <f t="shared" si="25"/>
        <v>47.426544615336979</v>
      </c>
    </row>
    <row r="534" spans="1:12">
      <c r="A534" s="23">
        <v>2019</v>
      </c>
      <c r="B534" s="23" t="s">
        <v>2367</v>
      </c>
      <c r="C534" s="22" t="s">
        <v>1886</v>
      </c>
      <c r="D534" s="13" t="s">
        <v>14</v>
      </c>
      <c r="E534" s="34" t="s">
        <v>3562</v>
      </c>
      <c r="F534" s="34">
        <v>101</v>
      </c>
      <c r="G534" s="59">
        <f t="shared" si="26"/>
        <v>1284</v>
      </c>
      <c r="H534" s="34">
        <v>1138</v>
      </c>
      <c r="I534" s="34">
        <v>146</v>
      </c>
      <c r="J534" s="58">
        <f t="shared" si="24"/>
        <v>12.712871287128714</v>
      </c>
      <c r="K534" s="57">
        <v>17.110250000000008</v>
      </c>
      <c r="L534" s="58">
        <f t="shared" si="25"/>
        <v>75.042737540363206</v>
      </c>
    </row>
    <row r="535" spans="1:12">
      <c r="A535" s="23">
        <v>2019</v>
      </c>
      <c r="B535" s="23" t="s">
        <v>2367</v>
      </c>
      <c r="C535" s="22" t="s">
        <v>1886</v>
      </c>
      <c r="D535" s="13" t="s">
        <v>23</v>
      </c>
      <c r="E535" s="34" t="s">
        <v>3562</v>
      </c>
      <c r="F535" s="34">
        <v>258</v>
      </c>
      <c r="G535" s="59">
        <f t="shared" si="26"/>
        <v>3420</v>
      </c>
      <c r="H535" s="34">
        <v>2704</v>
      </c>
      <c r="I535" s="34">
        <v>716</v>
      </c>
      <c r="J535" s="58">
        <f t="shared" si="24"/>
        <v>13.255813953488373</v>
      </c>
      <c r="K535" s="57">
        <v>27.557499999999973</v>
      </c>
      <c r="L535" s="58">
        <f t="shared" si="25"/>
        <v>124.10414587680317</v>
      </c>
    </row>
    <row r="536" spans="1:12">
      <c r="A536" s="23">
        <v>2019</v>
      </c>
      <c r="B536" s="23" t="s">
        <v>2367</v>
      </c>
      <c r="C536" s="22" t="s">
        <v>1886</v>
      </c>
      <c r="D536" s="13" t="s">
        <v>41</v>
      </c>
      <c r="E536" s="34" t="s">
        <v>3562</v>
      </c>
      <c r="F536" s="34">
        <v>296</v>
      </c>
      <c r="G536" s="59">
        <f t="shared" si="26"/>
        <v>1767</v>
      </c>
      <c r="H536" s="34">
        <v>1206</v>
      </c>
      <c r="I536" s="34">
        <v>561</v>
      </c>
      <c r="J536" s="58">
        <f t="shared" si="24"/>
        <v>5.9695945945945947</v>
      </c>
      <c r="K536" s="57">
        <v>20.55450000000004</v>
      </c>
      <c r="L536" s="58">
        <f t="shared" si="25"/>
        <v>85.966576662044645</v>
      </c>
    </row>
    <row r="537" spans="1:12">
      <c r="A537" s="23">
        <v>2019</v>
      </c>
      <c r="B537" s="23" t="s">
        <v>2367</v>
      </c>
      <c r="C537" s="22" t="s">
        <v>1886</v>
      </c>
      <c r="D537" s="13" t="s">
        <v>60</v>
      </c>
      <c r="E537" s="34" t="s">
        <v>3562</v>
      </c>
      <c r="F537" s="34">
        <v>91</v>
      </c>
      <c r="G537" s="59">
        <f t="shared" si="26"/>
        <v>1392</v>
      </c>
      <c r="H537" s="34">
        <v>1170</v>
      </c>
      <c r="I537" s="34">
        <v>222</v>
      </c>
      <c r="J537" s="58">
        <f t="shared" si="24"/>
        <v>15.296703296703297</v>
      </c>
      <c r="K537" s="57">
        <v>8.3462500000000048</v>
      </c>
      <c r="L537" s="58">
        <f t="shared" si="25"/>
        <v>166.78148869252649</v>
      </c>
    </row>
    <row r="538" spans="1:12">
      <c r="A538" s="23">
        <v>2019</v>
      </c>
      <c r="B538" s="23" t="s">
        <v>2367</v>
      </c>
      <c r="C538" s="22" t="s">
        <v>1886</v>
      </c>
      <c r="D538" s="13" t="s">
        <v>70</v>
      </c>
      <c r="E538" s="34" t="s">
        <v>3562</v>
      </c>
      <c r="F538" s="34">
        <v>57</v>
      </c>
      <c r="G538" s="59">
        <f t="shared" si="26"/>
        <v>980</v>
      </c>
      <c r="H538" s="34">
        <v>796</v>
      </c>
      <c r="I538" s="34">
        <v>184</v>
      </c>
      <c r="J538" s="58">
        <f t="shared" si="24"/>
        <v>17.192982456140349</v>
      </c>
      <c r="K538" s="57">
        <v>6.6640000000000015</v>
      </c>
      <c r="L538" s="58">
        <f t="shared" si="25"/>
        <v>147.05882352941174</v>
      </c>
    </row>
    <row r="539" spans="1:12">
      <c r="A539" s="23">
        <v>2019</v>
      </c>
      <c r="B539" s="23" t="s">
        <v>2367</v>
      </c>
      <c r="C539" s="22" t="s">
        <v>1886</v>
      </c>
      <c r="D539" s="13" t="s">
        <v>76</v>
      </c>
      <c r="E539" s="34" t="s">
        <v>3562</v>
      </c>
      <c r="F539" s="34">
        <v>306</v>
      </c>
      <c r="G539" s="59">
        <f t="shared" si="26"/>
        <v>2488</v>
      </c>
      <c r="H539" s="34">
        <v>2364</v>
      </c>
      <c r="I539" s="34">
        <v>124</v>
      </c>
      <c r="J539" s="58">
        <f t="shared" si="24"/>
        <v>8.1307189542483655</v>
      </c>
      <c r="K539" s="57">
        <v>63.32950000000001</v>
      </c>
      <c r="L539" s="58">
        <f t="shared" si="25"/>
        <v>39.286588398771499</v>
      </c>
    </row>
    <row r="540" spans="1:12">
      <c r="A540" s="23">
        <v>2019</v>
      </c>
      <c r="B540" s="23" t="s">
        <v>2367</v>
      </c>
      <c r="C540" s="22" t="s">
        <v>1886</v>
      </c>
      <c r="D540" s="13" t="s">
        <v>83</v>
      </c>
      <c r="E540" s="34" t="s">
        <v>3562</v>
      </c>
      <c r="F540" s="34">
        <v>8</v>
      </c>
      <c r="G540" s="59">
        <f t="shared" si="26"/>
        <v>34</v>
      </c>
      <c r="H540" s="34">
        <v>0</v>
      </c>
      <c r="I540" s="34">
        <v>34</v>
      </c>
      <c r="J540" s="58">
        <f t="shared" si="24"/>
        <v>4.25</v>
      </c>
      <c r="K540" s="57">
        <v>0.72499999999999998</v>
      </c>
      <c r="L540" s="58">
        <f t="shared" si="25"/>
        <v>46.896551724137936</v>
      </c>
    </row>
    <row r="541" spans="1:12">
      <c r="A541" s="23">
        <v>2019</v>
      </c>
      <c r="B541" s="23" t="s">
        <v>2367</v>
      </c>
      <c r="C541" s="22" t="s">
        <v>1886</v>
      </c>
      <c r="D541" s="13" t="s">
        <v>86</v>
      </c>
      <c r="E541" s="34" t="s">
        <v>3562</v>
      </c>
      <c r="F541" s="34">
        <v>52</v>
      </c>
      <c r="G541" s="59">
        <f t="shared" si="26"/>
        <v>321</v>
      </c>
      <c r="H541" s="34">
        <v>208</v>
      </c>
      <c r="I541" s="34">
        <v>113</v>
      </c>
      <c r="J541" s="58">
        <f t="shared" si="24"/>
        <v>6.1730769230769234</v>
      </c>
      <c r="K541" s="57">
        <v>6.1749999999999998</v>
      </c>
      <c r="L541" s="58">
        <f t="shared" si="25"/>
        <v>51.983805668016196</v>
      </c>
    </row>
    <row r="542" spans="1:12">
      <c r="A542" s="23">
        <v>2019</v>
      </c>
      <c r="B542" s="23" t="s">
        <v>2367</v>
      </c>
      <c r="C542" s="22" t="s">
        <v>1886</v>
      </c>
      <c r="D542" s="13" t="s">
        <v>89</v>
      </c>
      <c r="E542" s="34" t="s">
        <v>3562</v>
      </c>
      <c r="F542" s="34">
        <v>2</v>
      </c>
      <c r="G542" s="59">
        <f t="shared" si="26"/>
        <v>582</v>
      </c>
      <c r="H542" s="34">
        <v>402</v>
      </c>
      <c r="I542" s="34">
        <v>180</v>
      </c>
      <c r="J542" s="58">
        <f t="shared" si="24"/>
        <v>291</v>
      </c>
      <c r="K542" s="57">
        <v>0.10725000000000001</v>
      </c>
      <c r="L542" s="58">
        <f t="shared" si="25"/>
        <v>5426.5734265734263</v>
      </c>
    </row>
    <row r="543" spans="1:12">
      <c r="A543" s="23">
        <v>2019</v>
      </c>
      <c r="B543" s="23" t="s">
        <v>2367</v>
      </c>
      <c r="C543" s="22" t="s">
        <v>1886</v>
      </c>
      <c r="D543" s="13" t="s">
        <v>94</v>
      </c>
      <c r="E543" s="34" t="s">
        <v>3562</v>
      </c>
      <c r="F543" s="34">
        <v>22</v>
      </c>
      <c r="G543" s="59">
        <f t="shared" si="26"/>
        <v>408</v>
      </c>
      <c r="H543" s="34">
        <v>215</v>
      </c>
      <c r="I543" s="34">
        <v>193</v>
      </c>
      <c r="J543" s="58">
        <f t="shared" si="24"/>
        <v>18.545454545454547</v>
      </c>
      <c r="K543" s="57">
        <v>1.6940000000000002</v>
      </c>
      <c r="L543" s="58">
        <f t="shared" si="25"/>
        <v>240.85005903187718</v>
      </c>
    </row>
    <row r="544" spans="1:12">
      <c r="A544" s="23">
        <v>2019</v>
      </c>
      <c r="B544" s="23" t="s">
        <v>2367</v>
      </c>
      <c r="C544" s="22" t="s">
        <v>1886</v>
      </c>
      <c r="D544" s="13" t="s">
        <v>100</v>
      </c>
      <c r="E544" s="34" t="s">
        <v>3562</v>
      </c>
      <c r="F544" s="34">
        <v>24</v>
      </c>
      <c r="G544" s="59">
        <f t="shared" si="26"/>
        <v>180</v>
      </c>
      <c r="H544" s="34">
        <v>132</v>
      </c>
      <c r="I544" s="34">
        <v>48</v>
      </c>
      <c r="J544" s="58">
        <f t="shared" si="24"/>
        <v>7.5</v>
      </c>
      <c r="K544" s="57">
        <v>5.2749999999999995</v>
      </c>
      <c r="L544" s="58">
        <f t="shared" si="25"/>
        <v>34.123222748815166</v>
      </c>
    </row>
    <row r="545" spans="1:12">
      <c r="A545" s="23">
        <v>2019</v>
      </c>
      <c r="B545" s="23" t="s">
        <v>2367</v>
      </c>
      <c r="C545" s="22" t="s">
        <v>1886</v>
      </c>
      <c r="D545" s="13" t="s">
        <v>104</v>
      </c>
      <c r="E545" s="34" t="s">
        <v>3562</v>
      </c>
      <c r="F545" s="34">
        <v>282</v>
      </c>
      <c r="G545" s="59">
        <f t="shared" si="26"/>
        <v>3696</v>
      </c>
      <c r="H545" s="34">
        <v>2931</v>
      </c>
      <c r="I545" s="34">
        <v>765</v>
      </c>
      <c r="J545" s="58">
        <f t="shared" si="24"/>
        <v>13.106382978723405</v>
      </c>
      <c r="K545" s="57">
        <v>35.640999999999984</v>
      </c>
      <c r="L545" s="58">
        <f t="shared" si="25"/>
        <v>103.70079402934827</v>
      </c>
    </row>
    <row r="546" spans="1:12">
      <c r="A546" s="23">
        <v>2019</v>
      </c>
      <c r="B546" s="23" t="s">
        <v>2367</v>
      </c>
      <c r="C546" s="22" t="s">
        <v>1886</v>
      </c>
      <c r="D546" s="13" t="s">
        <v>120</v>
      </c>
      <c r="E546" s="34" t="s">
        <v>3562</v>
      </c>
      <c r="F546" s="34">
        <v>16</v>
      </c>
      <c r="G546" s="59">
        <f t="shared" si="26"/>
        <v>1281</v>
      </c>
      <c r="H546" s="34">
        <v>977</v>
      </c>
      <c r="I546" s="34">
        <v>304</v>
      </c>
      <c r="J546" s="58">
        <f t="shared" si="24"/>
        <v>80.0625</v>
      </c>
      <c r="K546" s="57">
        <v>2.7922500000000001</v>
      </c>
      <c r="L546" s="58">
        <f t="shared" si="25"/>
        <v>458.76980929358041</v>
      </c>
    </row>
    <row r="547" spans="1:12">
      <c r="A547" s="23">
        <v>2019</v>
      </c>
      <c r="B547" s="23" t="s">
        <v>2367</v>
      </c>
      <c r="C547" s="22" t="s">
        <v>1886</v>
      </c>
      <c r="D547" s="13" t="s">
        <v>164</v>
      </c>
      <c r="E547" s="34" t="s">
        <v>3562</v>
      </c>
      <c r="F547" s="34">
        <v>76</v>
      </c>
      <c r="G547" s="59">
        <f t="shared" si="26"/>
        <v>998</v>
      </c>
      <c r="H547" s="34">
        <v>920</v>
      </c>
      <c r="I547" s="34">
        <v>78</v>
      </c>
      <c r="J547" s="58">
        <f t="shared" si="24"/>
        <v>13.131578947368421</v>
      </c>
      <c r="K547" s="57">
        <v>12.528499999999998</v>
      </c>
      <c r="L547" s="58">
        <f t="shared" si="25"/>
        <v>79.658378896116872</v>
      </c>
    </row>
    <row r="548" spans="1:12">
      <c r="A548" s="23">
        <v>2019</v>
      </c>
      <c r="B548" s="23" t="s">
        <v>2367</v>
      </c>
      <c r="C548" s="22" t="s">
        <v>1886</v>
      </c>
      <c r="D548" s="13" t="s">
        <v>167</v>
      </c>
      <c r="E548" s="34" t="s">
        <v>3562</v>
      </c>
      <c r="F548" s="34">
        <v>13</v>
      </c>
      <c r="G548" s="59">
        <f t="shared" si="26"/>
        <v>370</v>
      </c>
      <c r="H548" s="34">
        <v>306</v>
      </c>
      <c r="I548" s="34">
        <v>64</v>
      </c>
      <c r="J548" s="58">
        <f t="shared" si="24"/>
        <v>28.46153846153846</v>
      </c>
      <c r="K548" s="57">
        <v>1.2250000000000001</v>
      </c>
      <c r="L548" s="58">
        <f t="shared" si="25"/>
        <v>302.0408163265306</v>
      </c>
    </row>
    <row r="549" spans="1:12">
      <c r="A549" s="23">
        <v>2019</v>
      </c>
      <c r="B549" s="23" t="s">
        <v>2367</v>
      </c>
      <c r="C549" s="22" t="s">
        <v>1886</v>
      </c>
      <c r="D549" s="13" t="s">
        <v>171</v>
      </c>
      <c r="E549" s="34" t="s">
        <v>3562</v>
      </c>
      <c r="F549" s="34">
        <v>6</v>
      </c>
      <c r="G549" s="59">
        <f t="shared" si="26"/>
        <v>40</v>
      </c>
      <c r="H549" s="34">
        <v>0</v>
      </c>
      <c r="I549" s="34">
        <v>40</v>
      </c>
      <c r="J549" s="58">
        <f t="shared" si="24"/>
        <v>6.666666666666667</v>
      </c>
      <c r="K549" s="57">
        <v>0.36075000000000002</v>
      </c>
      <c r="L549" s="58">
        <f t="shared" si="25"/>
        <v>110.88011088011088</v>
      </c>
    </row>
    <row r="550" spans="1:12">
      <c r="A550" s="23">
        <v>2019</v>
      </c>
      <c r="B550" s="23" t="s">
        <v>2367</v>
      </c>
      <c r="C550" s="22" t="s">
        <v>1886</v>
      </c>
      <c r="D550" s="13" t="s">
        <v>848</v>
      </c>
      <c r="E550" s="34" t="s">
        <v>3562</v>
      </c>
      <c r="F550" s="34">
        <v>5</v>
      </c>
      <c r="G550" s="59">
        <f t="shared" si="26"/>
        <v>31</v>
      </c>
      <c r="H550" s="34">
        <v>0</v>
      </c>
      <c r="I550" s="34">
        <v>31</v>
      </c>
      <c r="J550" s="58">
        <f t="shared" si="24"/>
        <v>6.2</v>
      </c>
      <c r="K550" s="57">
        <v>0.3155</v>
      </c>
      <c r="L550" s="58">
        <f t="shared" si="25"/>
        <v>98.256735340728994</v>
      </c>
    </row>
    <row r="551" spans="1:12">
      <c r="A551" s="23">
        <v>2019</v>
      </c>
      <c r="B551" s="23" t="s">
        <v>2367</v>
      </c>
      <c r="C551" s="22" t="s">
        <v>1886</v>
      </c>
      <c r="D551" s="13" t="s">
        <v>539</v>
      </c>
      <c r="E551" s="34" t="s">
        <v>3562</v>
      </c>
      <c r="F551" s="34">
        <v>0</v>
      </c>
      <c r="G551" s="59">
        <f t="shared" si="26"/>
        <v>0</v>
      </c>
      <c r="H551" s="34">
        <v>0</v>
      </c>
      <c r="I551" s="34">
        <v>0</v>
      </c>
      <c r="J551" s="58">
        <f t="shared" si="24"/>
        <v>0</v>
      </c>
      <c r="K551" s="57">
        <v>0</v>
      </c>
      <c r="L551" s="58">
        <f t="shared" si="25"/>
        <v>0</v>
      </c>
    </row>
    <row r="552" spans="1:12">
      <c r="A552" s="23">
        <v>2019</v>
      </c>
      <c r="B552" s="23" t="s">
        <v>2367</v>
      </c>
      <c r="C552" s="22" t="s">
        <v>1886</v>
      </c>
      <c r="D552" s="13" t="s">
        <v>5</v>
      </c>
      <c r="E552" s="34" t="s">
        <v>3561</v>
      </c>
      <c r="F552" s="34">
        <v>59</v>
      </c>
      <c r="G552" s="59">
        <f t="shared" si="26"/>
        <v>1819</v>
      </c>
      <c r="H552" s="34">
        <v>1751</v>
      </c>
      <c r="I552" s="34">
        <v>68</v>
      </c>
      <c r="J552" s="58">
        <f t="shared" si="24"/>
        <v>30.83050847457627</v>
      </c>
      <c r="K552" s="57">
        <v>57</v>
      </c>
      <c r="L552" s="58">
        <f t="shared" si="25"/>
        <v>31.912280701754387</v>
      </c>
    </row>
    <row r="553" spans="1:12">
      <c r="A553" s="23">
        <v>2019</v>
      </c>
      <c r="B553" s="23" t="s">
        <v>2367</v>
      </c>
      <c r="C553" s="22" t="s">
        <v>1886</v>
      </c>
      <c r="D553" s="13" t="s">
        <v>10</v>
      </c>
      <c r="E553" s="34" t="s">
        <v>3561</v>
      </c>
      <c r="F553" s="34">
        <v>66</v>
      </c>
      <c r="G553" s="59">
        <f t="shared" si="26"/>
        <v>1531</v>
      </c>
      <c r="H553" s="34">
        <v>1468</v>
      </c>
      <c r="I553" s="34">
        <v>63</v>
      </c>
      <c r="J553" s="58">
        <f t="shared" si="24"/>
        <v>23.196969696969695</v>
      </c>
      <c r="K553" s="57">
        <v>55.5</v>
      </c>
      <c r="L553" s="58">
        <f t="shared" si="25"/>
        <v>27.585585585585587</v>
      </c>
    </row>
    <row r="554" spans="1:12">
      <c r="A554" s="23">
        <v>2019</v>
      </c>
      <c r="B554" s="23" t="s">
        <v>2367</v>
      </c>
      <c r="C554" s="22" t="s">
        <v>1886</v>
      </c>
      <c r="D554" s="13" t="s">
        <v>14</v>
      </c>
      <c r="E554" s="34" t="s">
        <v>3561</v>
      </c>
      <c r="F554" s="34">
        <v>155</v>
      </c>
      <c r="G554" s="59">
        <f t="shared" si="26"/>
        <v>1284</v>
      </c>
      <c r="H554" s="34">
        <v>1138</v>
      </c>
      <c r="I554" s="34">
        <v>146</v>
      </c>
      <c r="J554" s="58">
        <f t="shared" si="24"/>
        <v>8.2838709677419349</v>
      </c>
      <c r="K554" s="57">
        <v>152</v>
      </c>
      <c r="L554" s="58">
        <f t="shared" si="25"/>
        <v>8.4473684210526319</v>
      </c>
    </row>
    <row r="555" spans="1:12">
      <c r="A555" s="23">
        <v>2019</v>
      </c>
      <c r="B555" s="23" t="s">
        <v>2367</v>
      </c>
      <c r="C555" s="22" t="s">
        <v>1886</v>
      </c>
      <c r="D555" s="13" t="s">
        <v>23</v>
      </c>
      <c r="E555" s="34" t="s">
        <v>3561</v>
      </c>
      <c r="F555" s="34">
        <v>72</v>
      </c>
      <c r="G555" s="59">
        <f t="shared" si="26"/>
        <v>3420</v>
      </c>
      <c r="H555" s="34">
        <v>2704</v>
      </c>
      <c r="I555" s="34">
        <v>716</v>
      </c>
      <c r="J555" s="58">
        <f t="shared" si="24"/>
        <v>47.5</v>
      </c>
      <c r="K555" s="57">
        <v>71.5</v>
      </c>
      <c r="L555" s="58">
        <f t="shared" si="25"/>
        <v>47.832167832167833</v>
      </c>
    </row>
    <row r="556" spans="1:12">
      <c r="A556" s="23">
        <v>2019</v>
      </c>
      <c r="B556" s="23" t="s">
        <v>2367</v>
      </c>
      <c r="C556" s="22" t="s">
        <v>1886</v>
      </c>
      <c r="D556" s="13" t="s">
        <v>41</v>
      </c>
      <c r="E556" s="34" t="s">
        <v>3561</v>
      </c>
      <c r="F556" s="34">
        <v>48</v>
      </c>
      <c r="G556" s="59">
        <f t="shared" si="26"/>
        <v>1767</v>
      </c>
      <c r="H556" s="34">
        <v>1206</v>
      </c>
      <c r="I556" s="34">
        <v>561</v>
      </c>
      <c r="J556" s="58">
        <f t="shared" si="24"/>
        <v>36.8125</v>
      </c>
      <c r="K556" s="57">
        <v>38</v>
      </c>
      <c r="L556" s="58">
        <f t="shared" si="25"/>
        <v>46.5</v>
      </c>
    </row>
    <row r="557" spans="1:12">
      <c r="A557" s="23">
        <v>2019</v>
      </c>
      <c r="B557" s="23" t="s">
        <v>2367</v>
      </c>
      <c r="C557" s="22" t="s">
        <v>1886</v>
      </c>
      <c r="D557" s="13" t="s">
        <v>60</v>
      </c>
      <c r="E557" s="34" t="s">
        <v>3561</v>
      </c>
      <c r="F557" s="34">
        <v>33</v>
      </c>
      <c r="G557" s="59">
        <f t="shared" si="26"/>
        <v>1392</v>
      </c>
      <c r="H557" s="34">
        <v>1170</v>
      </c>
      <c r="I557" s="34">
        <v>222</v>
      </c>
      <c r="J557" s="58">
        <f t="shared" si="24"/>
        <v>42.18181818181818</v>
      </c>
      <c r="K557" s="57">
        <v>33</v>
      </c>
      <c r="L557" s="58">
        <f t="shared" si="25"/>
        <v>42.18181818181818</v>
      </c>
    </row>
    <row r="558" spans="1:12">
      <c r="A558" s="23">
        <v>2019</v>
      </c>
      <c r="B558" s="23" t="s">
        <v>2367</v>
      </c>
      <c r="C558" s="22" t="s">
        <v>1886</v>
      </c>
      <c r="D558" s="13" t="s">
        <v>70</v>
      </c>
      <c r="E558" s="34" t="s">
        <v>3561</v>
      </c>
      <c r="F558" s="34">
        <v>51</v>
      </c>
      <c r="G558" s="59">
        <f t="shared" si="26"/>
        <v>980</v>
      </c>
      <c r="H558" s="34">
        <v>796</v>
      </c>
      <c r="I558" s="34">
        <v>184</v>
      </c>
      <c r="J558" s="58">
        <f t="shared" si="24"/>
        <v>19.215686274509803</v>
      </c>
      <c r="K558" s="57">
        <v>50</v>
      </c>
      <c r="L558" s="58">
        <f t="shared" si="25"/>
        <v>19.600000000000001</v>
      </c>
    </row>
    <row r="559" spans="1:12">
      <c r="A559" s="23">
        <v>2019</v>
      </c>
      <c r="B559" s="23" t="s">
        <v>2367</v>
      </c>
      <c r="C559" s="22" t="s">
        <v>1886</v>
      </c>
      <c r="D559" s="13" t="s">
        <v>76</v>
      </c>
      <c r="E559" s="34" t="s">
        <v>3561</v>
      </c>
      <c r="F559" s="34">
        <v>62</v>
      </c>
      <c r="G559" s="59">
        <f t="shared" si="26"/>
        <v>2488</v>
      </c>
      <c r="H559" s="34">
        <v>2364</v>
      </c>
      <c r="I559" s="34">
        <v>124</v>
      </c>
      <c r="J559" s="58">
        <f t="shared" si="24"/>
        <v>40.12903225806452</v>
      </c>
      <c r="K559" s="57">
        <v>60.75</v>
      </c>
      <c r="L559" s="58">
        <f t="shared" si="25"/>
        <v>40.954732510288068</v>
      </c>
    </row>
    <row r="560" spans="1:12">
      <c r="A560" s="23">
        <v>2019</v>
      </c>
      <c r="B560" s="23" t="s">
        <v>2367</v>
      </c>
      <c r="C560" s="22" t="s">
        <v>1886</v>
      </c>
      <c r="D560" s="13" t="s">
        <v>83</v>
      </c>
      <c r="E560" s="34" t="s">
        <v>3561</v>
      </c>
      <c r="F560" s="34">
        <v>2</v>
      </c>
      <c r="G560" s="59">
        <f t="shared" si="26"/>
        <v>34</v>
      </c>
      <c r="H560" s="34">
        <v>0</v>
      </c>
      <c r="I560" s="34">
        <v>34</v>
      </c>
      <c r="J560" s="58">
        <f t="shared" si="24"/>
        <v>17</v>
      </c>
      <c r="K560" s="57">
        <v>2</v>
      </c>
      <c r="L560" s="58">
        <f t="shared" si="25"/>
        <v>17</v>
      </c>
    </row>
    <row r="561" spans="1:12">
      <c r="A561" s="23">
        <v>2019</v>
      </c>
      <c r="B561" s="23" t="s">
        <v>2367</v>
      </c>
      <c r="C561" s="22" t="s">
        <v>1886</v>
      </c>
      <c r="D561" s="13" t="s">
        <v>86</v>
      </c>
      <c r="E561" s="34" t="s">
        <v>3561</v>
      </c>
      <c r="F561" s="34">
        <v>27</v>
      </c>
      <c r="G561" s="59">
        <f t="shared" si="26"/>
        <v>321</v>
      </c>
      <c r="H561" s="34">
        <v>208</v>
      </c>
      <c r="I561" s="34">
        <v>113</v>
      </c>
      <c r="J561" s="58">
        <f t="shared" si="24"/>
        <v>11.888888888888889</v>
      </c>
      <c r="K561" s="57">
        <v>25.5</v>
      </c>
      <c r="L561" s="58">
        <f t="shared" si="25"/>
        <v>12.588235294117647</v>
      </c>
    </row>
    <row r="562" spans="1:12">
      <c r="A562" s="23">
        <v>2019</v>
      </c>
      <c r="B562" s="23" t="s">
        <v>2367</v>
      </c>
      <c r="C562" s="22" t="s">
        <v>1886</v>
      </c>
      <c r="D562" s="13" t="s">
        <v>89</v>
      </c>
      <c r="E562" s="34" t="s">
        <v>3561</v>
      </c>
      <c r="F562" s="34">
        <v>28</v>
      </c>
      <c r="G562" s="59">
        <f t="shared" si="26"/>
        <v>582</v>
      </c>
      <c r="H562" s="34">
        <v>402</v>
      </c>
      <c r="I562" s="34">
        <v>180</v>
      </c>
      <c r="J562" s="58">
        <f t="shared" si="24"/>
        <v>20.785714285714285</v>
      </c>
      <c r="K562" s="57">
        <v>25.5</v>
      </c>
      <c r="L562" s="58">
        <f t="shared" si="25"/>
        <v>22.823529411764707</v>
      </c>
    </row>
    <row r="563" spans="1:12">
      <c r="A563" s="23">
        <v>2019</v>
      </c>
      <c r="B563" s="23" t="s">
        <v>2367</v>
      </c>
      <c r="C563" s="22" t="s">
        <v>1886</v>
      </c>
      <c r="D563" s="13" t="s">
        <v>94</v>
      </c>
      <c r="E563" s="34" t="s">
        <v>3561</v>
      </c>
      <c r="F563" s="34">
        <v>31</v>
      </c>
      <c r="G563" s="59">
        <f t="shared" si="26"/>
        <v>408</v>
      </c>
      <c r="H563" s="34">
        <v>215</v>
      </c>
      <c r="I563" s="34">
        <v>193</v>
      </c>
      <c r="J563" s="58">
        <f t="shared" si="24"/>
        <v>13.161290322580646</v>
      </c>
      <c r="K563" s="57">
        <v>31</v>
      </c>
      <c r="L563" s="58">
        <f t="shared" si="25"/>
        <v>13.161290322580646</v>
      </c>
    </row>
    <row r="564" spans="1:12">
      <c r="A564" s="23">
        <v>2019</v>
      </c>
      <c r="B564" s="23" t="s">
        <v>2367</v>
      </c>
      <c r="C564" s="22" t="s">
        <v>1886</v>
      </c>
      <c r="D564" s="13" t="s">
        <v>100</v>
      </c>
      <c r="E564" s="34" t="s">
        <v>3561</v>
      </c>
      <c r="F564" s="34">
        <v>22</v>
      </c>
      <c r="G564" s="59">
        <f t="shared" si="26"/>
        <v>180</v>
      </c>
      <c r="H564" s="34">
        <v>132</v>
      </c>
      <c r="I564" s="34">
        <v>48</v>
      </c>
      <c r="J564" s="58">
        <f t="shared" si="24"/>
        <v>8.1818181818181817</v>
      </c>
      <c r="K564" s="57">
        <v>22</v>
      </c>
      <c r="L564" s="58">
        <f t="shared" si="25"/>
        <v>8.1818181818181817</v>
      </c>
    </row>
    <row r="565" spans="1:12">
      <c r="A565" s="23">
        <v>2019</v>
      </c>
      <c r="B565" s="23" t="s">
        <v>2367</v>
      </c>
      <c r="C565" s="22" t="s">
        <v>1886</v>
      </c>
      <c r="D565" s="13" t="s">
        <v>104</v>
      </c>
      <c r="E565" s="34" t="s">
        <v>3561</v>
      </c>
      <c r="F565" s="34">
        <v>96</v>
      </c>
      <c r="G565" s="59">
        <f t="shared" si="26"/>
        <v>3696</v>
      </c>
      <c r="H565" s="34">
        <v>2931</v>
      </c>
      <c r="I565" s="34">
        <v>765</v>
      </c>
      <c r="J565" s="58">
        <f t="shared" si="24"/>
        <v>38.5</v>
      </c>
      <c r="K565" s="57">
        <v>96</v>
      </c>
      <c r="L565" s="58">
        <f t="shared" si="25"/>
        <v>38.5</v>
      </c>
    </row>
    <row r="566" spans="1:12">
      <c r="A566" s="23">
        <v>2019</v>
      </c>
      <c r="B566" s="23" t="s">
        <v>2367</v>
      </c>
      <c r="C566" s="22" t="s">
        <v>1886</v>
      </c>
      <c r="D566" s="13" t="s">
        <v>120</v>
      </c>
      <c r="E566" s="34" t="s">
        <v>3561</v>
      </c>
      <c r="F566" s="34">
        <v>238</v>
      </c>
      <c r="G566" s="59">
        <f t="shared" si="26"/>
        <v>1281</v>
      </c>
      <c r="H566" s="34">
        <v>977</v>
      </c>
      <c r="I566" s="34">
        <v>304</v>
      </c>
      <c r="J566" s="58">
        <f t="shared" si="24"/>
        <v>5.382352941176471</v>
      </c>
      <c r="K566" s="57">
        <v>137.5</v>
      </c>
      <c r="L566" s="58">
        <f t="shared" si="25"/>
        <v>9.3163636363636364</v>
      </c>
    </row>
    <row r="567" spans="1:12">
      <c r="A567" s="23">
        <v>2019</v>
      </c>
      <c r="B567" s="23" t="s">
        <v>2367</v>
      </c>
      <c r="C567" s="22" t="s">
        <v>1886</v>
      </c>
      <c r="D567" s="13" t="s">
        <v>156</v>
      </c>
      <c r="E567" s="34" t="s">
        <v>3561</v>
      </c>
      <c r="F567" s="34">
        <v>167</v>
      </c>
      <c r="G567" s="59">
        <f t="shared" si="26"/>
        <v>531</v>
      </c>
      <c r="H567" s="34">
        <v>406</v>
      </c>
      <c r="I567" s="34">
        <v>125</v>
      </c>
      <c r="J567" s="58">
        <f t="shared" si="24"/>
        <v>3.1796407185628741</v>
      </c>
      <c r="K567" s="57">
        <v>78.174999999999997</v>
      </c>
      <c r="L567" s="58">
        <f t="shared" si="25"/>
        <v>6.7924528301886795</v>
      </c>
    </row>
    <row r="568" spans="1:12">
      <c r="A568" s="23">
        <v>2019</v>
      </c>
      <c r="B568" s="23" t="s">
        <v>2367</v>
      </c>
      <c r="C568" s="22" t="s">
        <v>1886</v>
      </c>
      <c r="D568" s="13" t="s">
        <v>164</v>
      </c>
      <c r="E568" s="34" t="s">
        <v>3561</v>
      </c>
      <c r="F568" s="34">
        <v>36</v>
      </c>
      <c r="G568" s="59">
        <f t="shared" si="26"/>
        <v>998</v>
      </c>
      <c r="H568" s="34">
        <v>920</v>
      </c>
      <c r="I568" s="34">
        <v>78</v>
      </c>
      <c r="J568" s="58">
        <f t="shared" si="24"/>
        <v>27.722222222222221</v>
      </c>
      <c r="K568" s="57">
        <v>34</v>
      </c>
      <c r="L568" s="58">
        <f t="shared" si="25"/>
        <v>29.352941176470587</v>
      </c>
    </row>
    <row r="569" spans="1:12">
      <c r="A569" s="23">
        <v>2019</v>
      </c>
      <c r="B569" s="23" t="s">
        <v>2367</v>
      </c>
      <c r="C569" s="22" t="s">
        <v>1886</v>
      </c>
      <c r="D569" s="13" t="s">
        <v>167</v>
      </c>
      <c r="E569" s="34" t="s">
        <v>3561</v>
      </c>
      <c r="F569" s="34">
        <v>68</v>
      </c>
      <c r="G569" s="59">
        <f t="shared" si="26"/>
        <v>370</v>
      </c>
      <c r="H569" s="34">
        <v>306</v>
      </c>
      <c r="I569" s="34">
        <v>64</v>
      </c>
      <c r="J569" s="58">
        <f t="shared" si="24"/>
        <v>5.4411764705882355</v>
      </c>
      <c r="K569" s="57">
        <v>65.5</v>
      </c>
      <c r="L569" s="58">
        <f t="shared" si="25"/>
        <v>5.6488549618320612</v>
      </c>
    </row>
    <row r="570" spans="1:12">
      <c r="A570" s="23">
        <v>2019</v>
      </c>
      <c r="B570" s="23" t="s">
        <v>2367</v>
      </c>
      <c r="C570" s="22" t="s">
        <v>1886</v>
      </c>
      <c r="D570" s="13" t="s">
        <v>171</v>
      </c>
      <c r="E570" s="34" t="s">
        <v>3561</v>
      </c>
      <c r="F570" s="34">
        <v>5</v>
      </c>
      <c r="G570" s="59">
        <f t="shared" si="26"/>
        <v>40</v>
      </c>
      <c r="H570" s="34">
        <v>0</v>
      </c>
      <c r="I570" s="34">
        <v>40</v>
      </c>
      <c r="J570" s="58">
        <f t="shared" si="24"/>
        <v>8</v>
      </c>
      <c r="K570" s="57">
        <v>5</v>
      </c>
      <c r="L570" s="58">
        <f t="shared" si="25"/>
        <v>8</v>
      </c>
    </row>
    <row r="571" spans="1:12">
      <c r="A571" s="23">
        <v>2019</v>
      </c>
      <c r="B571" s="23" t="s">
        <v>2367</v>
      </c>
      <c r="C571" s="22" t="s">
        <v>1886</v>
      </c>
      <c r="D571" s="13" t="s">
        <v>848</v>
      </c>
      <c r="E571" s="34" t="s">
        <v>3561</v>
      </c>
      <c r="F571" s="34">
        <v>19</v>
      </c>
      <c r="G571" s="59">
        <f t="shared" si="26"/>
        <v>31</v>
      </c>
      <c r="H571" s="34">
        <v>0</v>
      </c>
      <c r="I571" s="34">
        <v>31</v>
      </c>
      <c r="J571" s="58">
        <f t="shared" si="24"/>
        <v>1.631578947368421</v>
      </c>
      <c r="K571" s="57">
        <v>19</v>
      </c>
      <c r="L571" s="58">
        <f t="shared" si="25"/>
        <v>1.631578947368421</v>
      </c>
    </row>
    <row r="572" spans="1:12">
      <c r="A572" s="23">
        <v>2019</v>
      </c>
      <c r="B572" s="23" t="s">
        <v>2367</v>
      </c>
      <c r="C572" s="22" t="s">
        <v>1886</v>
      </c>
      <c r="D572" s="13" t="s">
        <v>539</v>
      </c>
      <c r="E572" s="34" t="s">
        <v>3561</v>
      </c>
      <c r="F572" s="34">
        <v>7</v>
      </c>
      <c r="G572" s="59">
        <f t="shared" si="26"/>
        <v>0</v>
      </c>
      <c r="H572" s="34">
        <v>0</v>
      </c>
      <c r="I572" s="34">
        <v>0</v>
      </c>
      <c r="J572" s="58">
        <f t="shared" si="24"/>
        <v>0</v>
      </c>
      <c r="K572" s="57">
        <v>7</v>
      </c>
      <c r="L572" s="58">
        <f t="shared" si="25"/>
        <v>0</v>
      </c>
    </row>
    <row r="573" spans="1:12">
      <c r="A573" s="23">
        <v>2019</v>
      </c>
      <c r="B573" s="23" t="s">
        <v>2367</v>
      </c>
      <c r="C573" s="22" t="s">
        <v>514</v>
      </c>
      <c r="D573" s="13" t="s">
        <v>184</v>
      </c>
      <c r="E573" s="34" t="s">
        <v>3562</v>
      </c>
      <c r="F573" s="34">
        <v>319</v>
      </c>
      <c r="G573" s="59">
        <f t="shared" si="26"/>
        <v>1310</v>
      </c>
      <c r="H573" s="34">
        <v>1192</v>
      </c>
      <c r="I573" s="34">
        <v>118</v>
      </c>
      <c r="J573" s="58">
        <f t="shared" si="24"/>
        <v>4.1065830721003138</v>
      </c>
      <c r="K573" s="57">
        <v>88.15</v>
      </c>
      <c r="L573" s="58">
        <f t="shared" si="25"/>
        <v>14.861032331253544</v>
      </c>
    </row>
    <row r="574" spans="1:12">
      <c r="A574" s="23">
        <v>2019</v>
      </c>
      <c r="B574" s="23" t="s">
        <v>2367</v>
      </c>
      <c r="C574" s="22" t="s">
        <v>514</v>
      </c>
      <c r="D574" s="13" t="s">
        <v>23</v>
      </c>
      <c r="E574" s="34" t="s">
        <v>3562</v>
      </c>
      <c r="F574" s="34">
        <v>74</v>
      </c>
      <c r="G574" s="59">
        <f t="shared" si="26"/>
        <v>2014</v>
      </c>
      <c r="H574" s="34">
        <v>1598</v>
      </c>
      <c r="I574" s="34">
        <v>416</v>
      </c>
      <c r="J574" s="58">
        <f t="shared" si="24"/>
        <v>27.216216216216218</v>
      </c>
      <c r="K574" s="57">
        <v>17.350000000000001</v>
      </c>
      <c r="L574" s="58">
        <f t="shared" si="25"/>
        <v>116.08069164265129</v>
      </c>
    </row>
    <row r="575" spans="1:12">
      <c r="A575" s="23">
        <v>2019</v>
      </c>
      <c r="B575" s="23" t="s">
        <v>2367</v>
      </c>
      <c r="C575" s="22" t="s">
        <v>514</v>
      </c>
      <c r="D575" s="13" t="s">
        <v>185</v>
      </c>
      <c r="E575" s="34" t="s">
        <v>3562</v>
      </c>
      <c r="F575" s="34">
        <v>288</v>
      </c>
      <c r="G575" s="59">
        <f t="shared" si="26"/>
        <v>3090</v>
      </c>
      <c r="H575" s="34">
        <v>2503</v>
      </c>
      <c r="I575" s="34">
        <v>587</v>
      </c>
      <c r="J575" s="58">
        <f t="shared" si="24"/>
        <v>10.729166666666666</v>
      </c>
      <c r="K575" s="57">
        <v>93.7</v>
      </c>
      <c r="L575" s="58">
        <f t="shared" si="25"/>
        <v>32.977588046958374</v>
      </c>
    </row>
    <row r="576" spans="1:12">
      <c r="A576" s="23">
        <v>2019</v>
      </c>
      <c r="B576" s="23" t="s">
        <v>2367</v>
      </c>
      <c r="C576" s="22" t="s">
        <v>514</v>
      </c>
      <c r="D576" s="13" t="s">
        <v>104</v>
      </c>
      <c r="E576" s="34" t="s">
        <v>3562</v>
      </c>
      <c r="F576" s="34">
        <v>143</v>
      </c>
      <c r="G576" s="59">
        <f t="shared" si="26"/>
        <v>1888</v>
      </c>
      <c r="H576" s="34">
        <v>1664</v>
      </c>
      <c r="I576" s="34">
        <v>224</v>
      </c>
      <c r="J576" s="58">
        <f t="shared" si="24"/>
        <v>13.202797202797203</v>
      </c>
      <c r="K576" s="57">
        <v>37.049999999999997</v>
      </c>
      <c r="L576" s="58">
        <f t="shared" si="25"/>
        <v>50.958164642375174</v>
      </c>
    </row>
    <row r="577" spans="1:12">
      <c r="A577" s="23">
        <v>2019</v>
      </c>
      <c r="B577" s="23" t="s">
        <v>2367</v>
      </c>
      <c r="C577" s="22" t="s">
        <v>514</v>
      </c>
      <c r="D577" s="13" t="s">
        <v>8102</v>
      </c>
      <c r="E577" s="34" t="s">
        <v>3562</v>
      </c>
      <c r="F577" s="34">
        <v>4</v>
      </c>
      <c r="G577" s="59">
        <f t="shared" si="26"/>
        <v>36</v>
      </c>
      <c r="H577" s="34"/>
      <c r="I577" s="34">
        <v>36</v>
      </c>
      <c r="J577" s="58">
        <f t="shared" si="24"/>
        <v>9</v>
      </c>
      <c r="K577" s="57">
        <v>2.1</v>
      </c>
      <c r="L577" s="58">
        <f t="shared" si="25"/>
        <v>17.142857142857142</v>
      </c>
    </row>
    <row r="578" spans="1:12">
      <c r="A578" s="23">
        <v>2019</v>
      </c>
      <c r="B578" s="23" t="s">
        <v>2367</v>
      </c>
      <c r="C578" s="22" t="s">
        <v>514</v>
      </c>
      <c r="D578" s="13" t="s">
        <v>184</v>
      </c>
      <c r="E578" s="34" t="s">
        <v>3561</v>
      </c>
      <c r="F578" s="34">
        <v>80</v>
      </c>
      <c r="G578" s="59">
        <f t="shared" si="26"/>
        <v>1310</v>
      </c>
      <c r="H578" s="34">
        <v>1192</v>
      </c>
      <c r="I578" s="34">
        <v>118</v>
      </c>
      <c r="J578" s="58">
        <f t="shared" ref="J578:J641" si="27">IFERROR(G578/F578,0)</f>
        <v>16.375</v>
      </c>
      <c r="K578" s="57">
        <v>62</v>
      </c>
      <c r="L578" s="58">
        <f t="shared" ref="L578:L641" si="28">IFERROR(G578/K578,0)</f>
        <v>21.129032258064516</v>
      </c>
    </row>
    <row r="579" spans="1:12">
      <c r="A579" s="23">
        <v>2019</v>
      </c>
      <c r="B579" s="23" t="s">
        <v>2367</v>
      </c>
      <c r="C579" s="22" t="s">
        <v>514</v>
      </c>
      <c r="D579" s="13" t="s">
        <v>23</v>
      </c>
      <c r="E579" s="34" t="s">
        <v>3561</v>
      </c>
      <c r="F579" s="34">
        <v>60</v>
      </c>
      <c r="G579" s="59">
        <f t="shared" ref="G579:G642" si="29">+H579+I579</f>
        <v>2014</v>
      </c>
      <c r="H579" s="34">
        <v>1598</v>
      </c>
      <c r="I579" s="34">
        <v>416</v>
      </c>
      <c r="J579" s="58">
        <f t="shared" si="27"/>
        <v>33.56666666666667</v>
      </c>
      <c r="K579" s="57">
        <v>59.5</v>
      </c>
      <c r="L579" s="58">
        <f t="shared" si="28"/>
        <v>33.84873949579832</v>
      </c>
    </row>
    <row r="580" spans="1:12">
      <c r="A580" s="23">
        <v>2019</v>
      </c>
      <c r="B580" s="23" t="s">
        <v>2367</v>
      </c>
      <c r="C580" s="22" t="s">
        <v>514</v>
      </c>
      <c r="D580" s="13" t="s">
        <v>185</v>
      </c>
      <c r="E580" s="34" t="s">
        <v>3561</v>
      </c>
      <c r="F580" s="34">
        <v>137</v>
      </c>
      <c r="G580" s="59">
        <f t="shared" si="29"/>
        <v>3090</v>
      </c>
      <c r="H580" s="34">
        <v>2503</v>
      </c>
      <c r="I580" s="34">
        <v>587</v>
      </c>
      <c r="J580" s="58">
        <f t="shared" si="27"/>
        <v>22.554744525547445</v>
      </c>
      <c r="K580" s="57">
        <v>129</v>
      </c>
      <c r="L580" s="58">
        <f t="shared" si="28"/>
        <v>23.953488372093023</v>
      </c>
    </row>
    <row r="581" spans="1:12">
      <c r="A581" s="23">
        <v>2019</v>
      </c>
      <c r="B581" s="23" t="s">
        <v>2367</v>
      </c>
      <c r="C581" s="22" t="s">
        <v>514</v>
      </c>
      <c r="D581" s="13" t="s">
        <v>104</v>
      </c>
      <c r="E581" s="34" t="s">
        <v>3561</v>
      </c>
      <c r="F581" s="34">
        <v>101</v>
      </c>
      <c r="G581" s="59">
        <f t="shared" si="29"/>
        <v>1888</v>
      </c>
      <c r="H581" s="34">
        <v>1664</v>
      </c>
      <c r="I581" s="34">
        <v>224</v>
      </c>
      <c r="J581" s="58">
        <f t="shared" si="27"/>
        <v>18.693069306930692</v>
      </c>
      <c r="K581" s="57">
        <v>100</v>
      </c>
      <c r="L581" s="58">
        <f t="shared" si="28"/>
        <v>18.88</v>
      </c>
    </row>
    <row r="582" spans="1:12">
      <c r="A582" s="23">
        <v>2019</v>
      </c>
      <c r="B582" s="23" t="s">
        <v>2367</v>
      </c>
      <c r="C582" s="22" t="s">
        <v>514</v>
      </c>
      <c r="D582" s="13" t="s">
        <v>8102</v>
      </c>
      <c r="E582" s="34" t="s">
        <v>3561</v>
      </c>
      <c r="F582" s="34">
        <v>4</v>
      </c>
      <c r="G582" s="59">
        <f t="shared" si="29"/>
        <v>36</v>
      </c>
      <c r="H582" s="34"/>
      <c r="I582" s="34">
        <v>36</v>
      </c>
      <c r="J582" s="58">
        <f t="shared" si="27"/>
        <v>9</v>
      </c>
      <c r="K582" s="57">
        <v>4</v>
      </c>
      <c r="L582" s="58">
        <f t="shared" si="28"/>
        <v>9</v>
      </c>
    </row>
    <row r="583" spans="1:12">
      <c r="A583" s="23">
        <v>2020</v>
      </c>
      <c r="B583" s="23" t="s">
        <v>2367</v>
      </c>
      <c r="C583" s="22" t="s">
        <v>1886</v>
      </c>
      <c r="D583" s="13" t="s">
        <v>5</v>
      </c>
      <c r="E583" s="34" t="s">
        <v>3562</v>
      </c>
      <c r="F583" s="34">
        <v>205</v>
      </c>
      <c r="G583" s="59">
        <f t="shared" si="29"/>
        <v>1792</v>
      </c>
      <c r="H583" s="34">
        <v>1723</v>
      </c>
      <c r="I583" s="34">
        <v>69</v>
      </c>
      <c r="J583" s="58">
        <f t="shared" si="27"/>
        <v>8.741463414634147</v>
      </c>
      <c r="K583" s="57">
        <v>40.459749999999971</v>
      </c>
      <c r="L583" s="58">
        <f t="shared" si="28"/>
        <v>44.290931110548172</v>
      </c>
    </row>
    <row r="584" spans="1:12">
      <c r="A584" s="23">
        <v>2020</v>
      </c>
      <c r="B584" s="23" t="s">
        <v>2367</v>
      </c>
      <c r="C584" s="22" t="s">
        <v>1886</v>
      </c>
      <c r="D584" s="13" t="s">
        <v>10</v>
      </c>
      <c r="E584" s="34" t="s">
        <v>3562</v>
      </c>
      <c r="F584" s="34">
        <v>233</v>
      </c>
      <c r="G584" s="59">
        <f t="shared" si="29"/>
        <v>1388</v>
      </c>
      <c r="H584" s="34">
        <v>1332</v>
      </c>
      <c r="I584" s="34">
        <v>56</v>
      </c>
      <c r="J584" s="58">
        <f t="shared" si="27"/>
        <v>5.9570815450643773</v>
      </c>
      <c r="K584" s="57">
        <v>29.939499999999999</v>
      </c>
      <c r="L584" s="58">
        <f t="shared" si="28"/>
        <v>46.360159655304869</v>
      </c>
    </row>
    <row r="585" spans="1:12">
      <c r="A585" s="23">
        <v>2020</v>
      </c>
      <c r="B585" s="23" t="s">
        <v>2367</v>
      </c>
      <c r="C585" s="22" t="s">
        <v>1886</v>
      </c>
      <c r="D585" s="13" t="s">
        <v>14</v>
      </c>
      <c r="E585" s="34" t="s">
        <v>3562</v>
      </c>
      <c r="F585" s="34">
        <v>96</v>
      </c>
      <c r="G585" s="59">
        <f t="shared" si="29"/>
        <v>1280</v>
      </c>
      <c r="H585" s="34">
        <v>1118</v>
      </c>
      <c r="I585" s="34">
        <v>162</v>
      </c>
      <c r="J585" s="58">
        <f t="shared" si="27"/>
        <v>13.333333333333334</v>
      </c>
      <c r="K585" s="57">
        <v>15.730499999999992</v>
      </c>
      <c r="L585" s="58">
        <f t="shared" si="28"/>
        <v>81.370585804647064</v>
      </c>
    </row>
    <row r="586" spans="1:12">
      <c r="A586" s="23">
        <v>2020</v>
      </c>
      <c r="B586" s="23" t="s">
        <v>2367</v>
      </c>
      <c r="C586" s="22" t="s">
        <v>1886</v>
      </c>
      <c r="D586" s="13" t="s">
        <v>23</v>
      </c>
      <c r="E586" s="34" t="s">
        <v>3562</v>
      </c>
      <c r="F586" s="34">
        <v>270</v>
      </c>
      <c r="G586" s="59">
        <f t="shared" si="29"/>
        <v>3285</v>
      </c>
      <c r="H586" s="34">
        <v>2544</v>
      </c>
      <c r="I586" s="34">
        <v>741</v>
      </c>
      <c r="J586" s="58">
        <f t="shared" si="27"/>
        <v>12.166666666666666</v>
      </c>
      <c r="K586" s="57">
        <v>31.752499999999973</v>
      </c>
      <c r="L586" s="58">
        <f t="shared" si="28"/>
        <v>103.45642075427141</v>
      </c>
    </row>
    <row r="587" spans="1:12">
      <c r="A587" s="23">
        <v>2020</v>
      </c>
      <c r="B587" s="23" t="s">
        <v>2367</v>
      </c>
      <c r="C587" s="22" t="s">
        <v>1886</v>
      </c>
      <c r="D587" s="13" t="s">
        <v>41</v>
      </c>
      <c r="E587" s="34" t="s">
        <v>3562</v>
      </c>
      <c r="F587" s="34">
        <v>299</v>
      </c>
      <c r="G587" s="59">
        <f t="shared" si="29"/>
        <v>1800</v>
      </c>
      <c r="H587" s="34">
        <v>1245</v>
      </c>
      <c r="I587" s="34">
        <v>555</v>
      </c>
      <c r="J587" s="58">
        <f t="shared" si="27"/>
        <v>6.0200668896321075</v>
      </c>
      <c r="K587" s="57">
        <v>21.413750000000036</v>
      </c>
      <c r="L587" s="58">
        <f t="shared" si="28"/>
        <v>84.058140213647633</v>
      </c>
    </row>
    <row r="588" spans="1:12">
      <c r="A588" s="23">
        <v>2020</v>
      </c>
      <c r="B588" s="23" t="s">
        <v>2367</v>
      </c>
      <c r="C588" s="22" t="s">
        <v>1886</v>
      </c>
      <c r="D588" s="13" t="s">
        <v>60</v>
      </c>
      <c r="E588" s="34" t="s">
        <v>3562</v>
      </c>
      <c r="F588" s="34">
        <v>90</v>
      </c>
      <c r="G588" s="59">
        <f t="shared" si="29"/>
        <v>1454</v>
      </c>
      <c r="H588" s="34">
        <v>1161</v>
      </c>
      <c r="I588" s="34">
        <v>293</v>
      </c>
      <c r="J588" s="58">
        <f t="shared" si="27"/>
        <v>16.155555555555555</v>
      </c>
      <c r="K588" s="57">
        <v>9.352999999999998</v>
      </c>
      <c r="L588" s="58">
        <f t="shared" si="28"/>
        <v>155.4581417726933</v>
      </c>
    </row>
    <row r="589" spans="1:12">
      <c r="A589" s="23">
        <v>2020</v>
      </c>
      <c r="B589" s="23" t="s">
        <v>2367</v>
      </c>
      <c r="C589" s="22" t="s">
        <v>1886</v>
      </c>
      <c r="D589" s="13" t="s">
        <v>70</v>
      </c>
      <c r="E589" s="34" t="s">
        <v>3562</v>
      </c>
      <c r="F589" s="34">
        <v>54</v>
      </c>
      <c r="G589" s="59">
        <f t="shared" si="29"/>
        <v>993</v>
      </c>
      <c r="H589" s="34">
        <v>736</v>
      </c>
      <c r="I589" s="34">
        <v>257</v>
      </c>
      <c r="J589" s="58">
        <f t="shared" si="27"/>
        <v>18.388888888888889</v>
      </c>
      <c r="K589" s="57">
        <v>5.7867500000000014</v>
      </c>
      <c r="L589" s="58">
        <f t="shared" si="28"/>
        <v>171.59891130600073</v>
      </c>
    </row>
    <row r="590" spans="1:12">
      <c r="A590" s="23">
        <v>2020</v>
      </c>
      <c r="B590" s="23" t="s">
        <v>2367</v>
      </c>
      <c r="C590" s="22" t="s">
        <v>1886</v>
      </c>
      <c r="D590" s="13" t="s">
        <v>76</v>
      </c>
      <c r="E590" s="34" t="s">
        <v>3562</v>
      </c>
      <c r="F590" s="34">
        <v>274</v>
      </c>
      <c r="G590" s="59">
        <f t="shared" si="29"/>
        <v>2342</v>
      </c>
      <c r="H590" s="34">
        <v>2247</v>
      </c>
      <c r="I590" s="34">
        <v>95</v>
      </c>
      <c r="J590" s="58">
        <f t="shared" si="27"/>
        <v>8.547445255474452</v>
      </c>
      <c r="K590" s="57">
        <v>55.024999999999963</v>
      </c>
      <c r="L590" s="58">
        <f t="shared" si="28"/>
        <v>42.562471603816476</v>
      </c>
    </row>
    <row r="591" spans="1:12">
      <c r="A591" s="23">
        <v>2020</v>
      </c>
      <c r="B591" s="23" t="s">
        <v>2367</v>
      </c>
      <c r="C591" s="22" t="s">
        <v>1886</v>
      </c>
      <c r="D591" s="13" t="s">
        <v>83</v>
      </c>
      <c r="E591" s="34" t="s">
        <v>3562</v>
      </c>
      <c r="F591" s="34">
        <v>6</v>
      </c>
      <c r="G591" s="59">
        <f t="shared" si="29"/>
        <v>36</v>
      </c>
      <c r="H591" s="34">
        <v>0</v>
      </c>
      <c r="I591" s="34">
        <v>36</v>
      </c>
      <c r="J591" s="58">
        <f t="shared" si="27"/>
        <v>6</v>
      </c>
      <c r="K591" s="57">
        <v>0.34449999999999997</v>
      </c>
      <c r="L591" s="58">
        <f t="shared" si="28"/>
        <v>104.49927431059507</v>
      </c>
    </row>
    <row r="592" spans="1:12">
      <c r="A592" s="23">
        <v>2020</v>
      </c>
      <c r="B592" s="23" t="s">
        <v>2367</v>
      </c>
      <c r="C592" s="22" t="s">
        <v>1886</v>
      </c>
      <c r="D592" s="13" t="s">
        <v>86</v>
      </c>
      <c r="E592" s="34" t="s">
        <v>3562</v>
      </c>
      <c r="F592" s="34">
        <v>42</v>
      </c>
      <c r="G592" s="59">
        <f t="shared" si="29"/>
        <v>339</v>
      </c>
      <c r="H592" s="34">
        <v>200</v>
      </c>
      <c r="I592" s="34">
        <v>139</v>
      </c>
      <c r="J592" s="58">
        <f t="shared" si="27"/>
        <v>8.0714285714285712</v>
      </c>
      <c r="K592" s="57">
        <v>2.5092499999999998</v>
      </c>
      <c r="L592" s="58">
        <f t="shared" si="28"/>
        <v>135.10012952077315</v>
      </c>
    </row>
    <row r="593" spans="1:12">
      <c r="A593" s="23">
        <v>2020</v>
      </c>
      <c r="B593" s="23" t="s">
        <v>2367</v>
      </c>
      <c r="C593" s="22" t="s">
        <v>1886</v>
      </c>
      <c r="D593" s="13" t="s">
        <v>89</v>
      </c>
      <c r="E593" s="34" t="s">
        <v>3562</v>
      </c>
      <c r="F593" s="34">
        <v>1</v>
      </c>
      <c r="G593" s="59">
        <f t="shared" si="29"/>
        <v>543</v>
      </c>
      <c r="H593" s="34">
        <v>392</v>
      </c>
      <c r="I593" s="34">
        <v>151</v>
      </c>
      <c r="J593" s="58">
        <f t="shared" si="27"/>
        <v>543</v>
      </c>
      <c r="K593" s="57">
        <v>5.3000000000000005E-2</v>
      </c>
      <c r="L593" s="58">
        <f t="shared" si="28"/>
        <v>10245.283018867924</v>
      </c>
    </row>
    <row r="594" spans="1:12">
      <c r="A594" s="23">
        <v>2020</v>
      </c>
      <c r="B594" s="23" t="s">
        <v>2367</v>
      </c>
      <c r="C594" s="22" t="s">
        <v>1886</v>
      </c>
      <c r="D594" s="13" t="s">
        <v>94</v>
      </c>
      <c r="E594" s="34" t="s">
        <v>3562</v>
      </c>
      <c r="F594" s="34">
        <v>27</v>
      </c>
      <c r="G594" s="59">
        <f t="shared" si="29"/>
        <v>424</v>
      </c>
      <c r="H594" s="34">
        <v>197</v>
      </c>
      <c r="I594" s="34">
        <v>227</v>
      </c>
      <c r="J594" s="58">
        <f t="shared" si="27"/>
        <v>15.703703703703704</v>
      </c>
      <c r="K594" s="57">
        <v>1.9705000000000004</v>
      </c>
      <c r="L594" s="58">
        <f t="shared" si="28"/>
        <v>215.17381375285456</v>
      </c>
    </row>
    <row r="595" spans="1:12">
      <c r="A595" s="23">
        <v>2020</v>
      </c>
      <c r="B595" s="23" t="s">
        <v>2367</v>
      </c>
      <c r="C595" s="22" t="s">
        <v>1886</v>
      </c>
      <c r="D595" s="13" t="s">
        <v>100</v>
      </c>
      <c r="E595" s="34" t="s">
        <v>3562</v>
      </c>
      <c r="F595" s="34">
        <v>27</v>
      </c>
      <c r="G595" s="59">
        <f t="shared" si="29"/>
        <v>217</v>
      </c>
      <c r="H595" s="34">
        <v>152</v>
      </c>
      <c r="I595" s="34">
        <v>65</v>
      </c>
      <c r="J595" s="58">
        <f t="shared" si="27"/>
        <v>8.0370370370370363</v>
      </c>
      <c r="K595" s="57">
        <v>5.7694999999999999</v>
      </c>
      <c r="L595" s="58">
        <f t="shared" si="28"/>
        <v>37.611578126354104</v>
      </c>
    </row>
    <row r="596" spans="1:12">
      <c r="A596" s="23">
        <v>2020</v>
      </c>
      <c r="B596" s="23" t="s">
        <v>2367</v>
      </c>
      <c r="C596" s="22" t="s">
        <v>1886</v>
      </c>
      <c r="D596" s="13" t="s">
        <v>104</v>
      </c>
      <c r="E596" s="34" t="s">
        <v>3562</v>
      </c>
      <c r="F596" s="34">
        <v>269</v>
      </c>
      <c r="G596" s="59">
        <f t="shared" si="29"/>
        <v>3515</v>
      </c>
      <c r="H596" s="34">
        <v>2732</v>
      </c>
      <c r="I596" s="34">
        <v>783</v>
      </c>
      <c r="J596" s="58">
        <f t="shared" si="27"/>
        <v>13.066914498141264</v>
      </c>
      <c r="K596" s="57">
        <v>32.960500000000003</v>
      </c>
      <c r="L596" s="58">
        <f t="shared" si="28"/>
        <v>106.64279971481014</v>
      </c>
    </row>
    <row r="597" spans="1:12">
      <c r="A597" s="23">
        <v>2020</v>
      </c>
      <c r="B597" s="23" t="s">
        <v>2367</v>
      </c>
      <c r="C597" s="22" t="s">
        <v>1886</v>
      </c>
      <c r="D597" s="13" t="s">
        <v>120</v>
      </c>
      <c r="E597" s="34" t="s">
        <v>3562</v>
      </c>
      <c r="F597" s="34">
        <v>16</v>
      </c>
      <c r="G597" s="59">
        <f t="shared" si="29"/>
        <v>1282</v>
      </c>
      <c r="H597" s="34">
        <v>973</v>
      </c>
      <c r="I597" s="34">
        <v>309</v>
      </c>
      <c r="J597" s="58">
        <f t="shared" si="27"/>
        <v>80.125</v>
      </c>
      <c r="K597" s="57">
        <v>2.3530000000000002</v>
      </c>
      <c r="L597" s="58">
        <f t="shared" si="28"/>
        <v>544.83637909052266</v>
      </c>
    </row>
    <row r="598" spans="1:12">
      <c r="A598" s="23">
        <v>2020</v>
      </c>
      <c r="B598" s="23" t="s">
        <v>2367</v>
      </c>
      <c r="C598" s="22" t="s">
        <v>1886</v>
      </c>
      <c r="D598" s="13" t="s">
        <v>164</v>
      </c>
      <c r="E598" s="34" t="s">
        <v>3562</v>
      </c>
      <c r="F598" s="34">
        <v>69</v>
      </c>
      <c r="G598" s="59">
        <f t="shared" si="29"/>
        <v>981</v>
      </c>
      <c r="H598" s="34">
        <v>903</v>
      </c>
      <c r="I598" s="34">
        <v>78</v>
      </c>
      <c r="J598" s="58">
        <f t="shared" si="27"/>
        <v>14.217391304347826</v>
      </c>
      <c r="K598" s="57">
        <v>11.530999999999997</v>
      </c>
      <c r="L598" s="58">
        <f t="shared" si="28"/>
        <v>85.075015176480818</v>
      </c>
    </row>
    <row r="599" spans="1:12">
      <c r="A599" s="23">
        <v>2020</v>
      </c>
      <c r="B599" s="23" t="s">
        <v>2367</v>
      </c>
      <c r="C599" s="22" t="s">
        <v>1886</v>
      </c>
      <c r="D599" s="13" t="s">
        <v>167</v>
      </c>
      <c r="E599" s="34" t="s">
        <v>3562</v>
      </c>
      <c r="F599" s="34">
        <v>11</v>
      </c>
      <c r="G599" s="59">
        <f t="shared" si="29"/>
        <v>255</v>
      </c>
      <c r="H599" s="34">
        <v>206</v>
      </c>
      <c r="I599" s="34">
        <v>49</v>
      </c>
      <c r="J599" s="58">
        <f t="shared" si="27"/>
        <v>23.181818181818183</v>
      </c>
      <c r="K599" s="57">
        <v>0.9</v>
      </c>
      <c r="L599" s="58">
        <f t="shared" si="28"/>
        <v>283.33333333333331</v>
      </c>
    </row>
    <row r="600" spans="1:12">
      <c r="A600" s="23">
        <v>2020</v>
      </c>
      <c r="B600" s="23" t="s">
        <v>2367</v>
      </c>
      <c r="C600" s="22" t="s">
        <v>1886</v>
      </c>
      <c r="D600" s="13" t="s">
        <v>848</v>
      </c>
      <c r="E600" s="34" t="s">
        <v>3562</v>
      </c>
      <c r="F600" s="34">
        <v>5</v>
      </c>
      <c r="G600" s="59">
        <f t="shared" si="29"/>
        <v>47</v>
      </c>
      <c r="H600" s="34">
        <v>0</v>
      </c>
      <c r="I600" s="34">
        <v>47</v>
      </c>
      <c r="J600" s="58">
        <f t="shared" si="27"/>
        <v>9.4</v>
      </c>
      <c r="K600" s="57">
        <v>0.29699999999999999</v>
      </c>
      <c r="L600" s="58">
        <f t="shared" si="28"/>
        <v>158.24915824915826</v>
      </c>
    </row>
    <row r="601" spans="1:12">
      <c r="A601" s="23">
        <v>2020</v>
      </c>
      <c r="B601" s="23" t="s">
        <v>2367</v>
      </c>
      <c r="C601" s="22" t="s">
        <v>1886</v>
      </c>
      <c r="D601" s="13" t="s">
        <v>539</v>
      </c>
      <c r="E601" s="34" t="s">
        <v>3562</v>
      </c>
      <c r="F601" s="34">
        <v>0</v>
      </c>
      <c r="G601" s="59">
        <f t="shared" si="29"/>
        <v>10</v>
      </c>
      <c r="H601" s="34">
        <v>0</v>
      </c>
      <c r="I601" s="34">
        <v>10</v>
      </c>
      <c r="J601" s="58">
        <f t="shared" si="27"/>
        <v>0</v>
      </c>
      <c r="K601" s="57">
        <v>0</v>
      </c>
      <c r="L601" s="58">
        <f t="shared" si="28"/>
        <v>0</v>
      </c>
    </row>
    <row r="602" spans="1:12">
      <c r="A602" s="23">
        <v>2020</v>
      </c>
      <c r="B602" s="23" t="s">
        <v>2367</v>
      </c>
      <c r="C602" s="22" t="s">
        <v>1886</v>
      </c>
      <c r="D602" s="13" t="s">
        <v>5</v>
      </c>
      <c r="E602" s="34" t="s">
        <v>3561</v>
      </c>
      <c r="F602" s="34">
        <v>58</v>
      </c>
      <c r="G602" s="59">
        <f t="shared" si="29"/>
        <v>1792</v>
      </c>
      <c r="H602" s="34">
        <v>1723</v>
      </c>
      <c r="I602" s="34">
        <v>69</v>
      </c>
      <c r="J602" s="58">
        <f t="shared" si="27"/>
        <v>30.896551724137932</v>
      </c>
      <c r="K602" s="57">
        <v>56</v>
      </c>
      <c r="L602" s="58">
        <f t="shared" si="28"/>
        <v>32</v>
      </c>
    </row>
    <row r="603" spans="1:12">
      <c r="A603" s="23">
        <v>2020</v>
      </c>
      <c r="B603" s="23" t="s">
        <v>2367</v>
      </c>
      <c r="C603" s="22" t="s">
        <v>1886</v>
      </c>
      <c r="D603" s="13" t="s">
        <v>10</v>
      </c>
      <c r="E603" s="34" t="s">
        <v>3561</v>
      </c>
      <c r="F603" s="34">
        <v>67</v>
      </c>
      <c r="G603" s="59">
        <f t="shared" si="29"/>
        <v>1388</v>
      </c>
      <c r="H603" s="34">
        <v>1332</v>
      </c>
      <c r="I603" s="34">
        <v>56</v>
      </c>
      <c r="J603" s="58">
        <f t="shared" si="27"/>
        <v>20.71641791044776</v>
      </c>
      <c r="K603" s="57">
        <v>57.5</v>
      </c>
      <c r="L603" s="58">
        <f t="shared" si="28"/>
        <v>24.139130434782608</v>
      </c>
    </row>
    <row r="604" spans="1:12">
      <c r="A604" s="23">
        <v>2020</v>
      </c>
      <c r="B604" s="23" t="s">
        <v>2367</v>
      </c>
      <c r="C604" s="22" t="s">
        <v>1886</v>
      </c>
      <c r="D604" s="13" t="s">
        <v>14</v>
      </c>
      <c r="E604" s="34" t="s">
        <v>3561</v>
      </c>
      <c r="F604" s="34">
        <v>153</v>
      </c>
      <c r="G604" s="59">
        <f t="shared" si="29"/>
        <v>1280</v>
      </c>
      <c r="H604" s="34">
        <v>1118</v>
      </c>
      <c r="I604" s="34">
        <v>162</v>
      </c>
      <c r="J604" s="58">
        <f t="shared" si="27"/>
        <v>8.3660130718954253</v>
      </c>
      <c r="K604" s="57">
        <v>150.5</v>
      </c>
      <c r="L604" s="58">
        <f t="shared" si="28"/>
        <v>8.5049833887043196</v>
      </c>
    </row>
    <row r="605" spans="1:12">
      <c r="A605" s="23">
        <v>2020</v>
      </c>
      <c r="B605" s="23" t="s">
        <v>2367</v>
      </c>
      <c r="C605" s="22" t="s">
        <v>1886</v>
      </c>
      <c r="D605" s="13" t="s">
        <v>23</v>
      </c>
      <c r="E605" s="34" t="s">
        <v>3561</v>
      </c>
      <c r="F605" s="34">
        <v>73</v>
      </c>
      <c r="G605" s="59">
        <f t="shared" si="29"/>
        <v>3285</v>
      </c>
      <c r="H605" s="34">
        <v>2544</v>
      </c>
      <c r="I605" s="34">
        <v>741</v>
      </c>
      <c r="J605" s="58">
        <f t="shared" si="27"/>
        <v>45</v>
      </c>
      <c r="K605" s="57">
        <v>72.5</v>
      </c>
      <c r="L605" s="58">
        <f t="shared" si="28"/>
        <v>45.310344827586206</v>
      </c>
    </row>
    <row r="606" spans="1:12">
      <c r="A606" s="23">
        <v>2020</v>
      </c>
      <c r="B606" s="23" t="s">
        <v>2367</v>
      </c>
      <c r="C606" s="22" t="s">
        <v>1886</v>
      </c>
      <c r="D606" s="13" t="s">
        <v>41</v>
      </c>
      <c r="E606" s="34" t="s">
        <v>3561</v>
      </c>
      <c r="F606" s="34">
        <v>47</v>
      </c>
      <c r="G606" s="59">
        <f t="shared" si="29"/>
        <v>1800</v>
      </c>
      <c r="H606" s="34">
        <v>1245</v>
      </c>
      <c r="I606" s="34">
        <v>555</v>
      </c>
      <c r="J606" s="58">
        <f t="shared" si="27"/>
        <v>38.297872340425535</v>
      </c>
      <c r="K606" s="57">
        <v>37.75</v>
      </c>
      <c r="L606" s="58">
        <f t="shared" si="28"/>
        <v>47.682119205298015</v>
      </c>
    </row>
    <row r="607" spans="1:12">
      <c r="A607" s="23">
        <v>2020</v>
      </c>
      <c r="B607" s="23" t="s">
        <v>2367</v>
      </c>
      <c r="C607" s="22" t="s">
        <v>1886</v>
      </c>
      <c r="D607" s="13" t="s">
        <v>60</v>
      </c>
      <c r="E607" s="34" t="s">
        <v>3561</v>
      </c>
      <c r="F607" s="34">
        <v>37</v>
      </c>
      <c r="G607" s="59">
        <f t="shared" si="29"/>
        <v>1454</v>
      </c>
      <c r="H607" s="34">
        <v>1161</v>
      </c>
      <c r="I607" s="34">
        <v>293</v>
      </c>
      <c r="J607" s="58">
        <f t="shared" si="27"/>
        <v>39.297297297297298</v>
      </c>
      <c r="K607" s="57">
        <v>37</v>
      </c>
      <c r="L607" s="58">
        <f t="shared" si="28"/>
        <v>39.297297297297298</v>
      </c>
    </row>
    <row r="608" spans="1:12">
      <c r="A608" s="23">
        <v>2020</v>
      </c>
      <c r="B608" s="23" t="s">
        <v>2367</v>
      </c>
      <c r="C608" s="22" t="s">
        <v>1886</v>
      </c>
      <c r="D608" s="13" t="s">
        <v>70</v>
      </c>
      <c r="E608" s="34" t="s">
        <v>3561</v>
      </c>
      <c r="F608" s="34">
        <v>52</v>
      </c>
      <c r="G608" s="59">
        <f t="shared" si="29"/>
        <v>993</v>
      </c>
      <c r="H608" s="34">
        <v>736</v>
      </c>
      <c r="I608" s="34">
        <v>257</v>
      </c>
      <c r="J608" s="58">
        <f t="shared" si="27"/>
        <v>19.096153846153847</v>
      </c>
      <c r="K608" s="57">
        <v>50.5</v>
      </c>
      <c r="L608" s="58">
        <f t="shared" si="28"/>
        <v>19.663366336633665</v>
      </c>
    </row>
    <row r="609" spans="1:12">
      <c r="A609" s="23">
        <v>2020</v>
      </c>
      <c r="B609" s="23" t="s">
        <v>2367</v>
      </c>
      <c r="C609" s="22" t="s">
        <v>1886</v>
      </c>
      <c r="D609" s="13" t="s">
        <v>76</v>
      </c>
      <c r="E609" s="34" t="s">
        <v>3561</v>
      </c>
      <c r="F609" s="34">
        <v>64</v>
      </c>
      <c r="G609" s="59">
        <f t="shared" si="29"/>
        <v>2342</v>
      </c>
      <c r="H609" s="34">
        <v>2247</v>
      </c>
      <c r="I609" s="34">
        <v>95</v>
      </c>
      <c r="J609" s="58">
        <f t="shared" si="27"/>
        <v>36.59375</v>
      </c>
      <c r="K609" s="57">
        <v>63.25</v>
      </c>
      <c r="L609" s="58">
        <f t="shared" si="28"/>
        <v>37.027667984189726</v>
      </c>
    </row>
    <row r="610" spans="1:12">
      <c r="A610" s="23">
        <v>2020</v>
      </c>
      <c r="B610" s="23" t="s">
        <v>2367</v>
      </c>
      <c r="C610" s="22" t="s">
        <v>1886</v>
      </c>
      <c r="D610" s="13" t="s">
        <v>83</v>
      </c>
      <c r="E610" s="34" t="s">
        <v>3561</v>
      </c>
      <c r="F610" s="34">
        <v>2</v>
      </c>
      <c r="G610" s="59">
        <f t="shared" si="29"/>
        <v>36</v>
      </c>
      <c r="H610" s="34">
        <v>0</v>
      </c>
      <c r="I610" s="34">
        <v>36</v>
      </c>
      <c r="J610" s="58">
        <f t="shared" si="27"/>
        <v>18</v>
      </c>
      <c r="K610" s="57">
        <v>1.5</v>
      </c>
      <c r="L610" s="58">
        <f t="shared" si="28"/>
        <v>24</v>
      </c>
    </row>
    <row r="611" spans="1:12">
      <c r="A611" s="23">
        <v>2020</v>
      </c>
      <c r="B611" s="23" t="s">
        <v>2367</v>
      </c>
      <c r="C611" s="22" t="s">
        <v>1886</v>
      </c>
      <c r="D611" s="13" t="s">
        <v>86</v>
      </c>
      <c r="E611" s="34" t="s">
        <v>3561</v>
      </c>
      <c r="F611" s="34">
        <v>26</v>
      </c>
      <c r="G611" s="59">
        <f t="shared" si="29"/>
        <v>339</v>
      </c>
      <c r="H611" s="34">
        <v>200</v>
      </c>
      <c r="I611" s="34">
        <v>139</v>
      </c>
      <c r="J611" s="58">
        <f t="shared" si="27"/>
        <v>13.038461538461538</v>
      </c>
      <c r="K611" s="57">
        <v>24.5</v>
      </c>
      <c r="L611" s="58">
        <f t="shared" si="28"/>
        <v>13.836734693877551</v>
      </c>
    </row>
    <row r="612" spans="1:12">
      <c r="A612" s="23">
        <v>2020</v>
      </c>
      <c r="B612" s="23" t="s">
        <v>2367</v>
      </c>
      <c r="C612" s="22" t="s">
        <v>1886</v>
      </c>
      <c r="D612" s="13" t="s">
        <v>89</v>
      </c>
      <c r="E612" s="34" t="s">
        <v>3561</v>
      </c>
      <c r="F612" s="34">
        <v>25</v>
      </c>
      <c r="G612" s="59">
        <f t="shared" si="29"/>
        <v>543</v>
      </c>
      <c r="H612" s="34">
        <v>392</v>
      </c>
      <c r="I612" s="34">
        <v>151</v>
      </c>
      <c r="J612" s="58">
        <f t="shared" si="27"/>
        <v>21.72</v>
      </c>
      <c r="K612" s="57">
        <v>23.5</v>
      </c>
      <c r="L612" s="58">
        <f t="shared" si="28"/>
        <v>23.106382978723403</v>
      </c>
    </row>
    <row r="613" spans="1:12">
      <c r="A613" s="23">
        <v>2020</v>
      </c>
      <c r="B613" s="23" t="s">
        <v>2367</v>
      </c>
      <c r="C613" s="22" t="s">
        <v>1886</v>
      </c>
      <c r="D613" s="13" t="s">
        <v>94</v>
      </c>
      <c r="E613" s="34" t="s">
        <v>3561</v>
      </c>
      <c r="F613" s="34">
        <v>32</v>
      </c>
      <c r="G613" s="59">
        <f t="shared" si="29"/>
        <v>424</v>
      </c>
      <c r="H613" s="34">
        <v>197</v>
      </c>
      <c r="I613" s="34">
        <v>227</v>
      </c>
      <c r="J613" s="58">
        <f t="shared" si="27"/>
        <v>13.25</v>
      </c>
      <c r="K613" s="57">
        <v>32</v>
      </c>
      <c r="L613" s="58">
        <f t="shared" si="28"/>
        <v>13.25</v>
      </c>
    </row>
    <row r="614" spans="1:12">
      <c r="A614" s="23">
        <v>2020</v>
      </c>
      <c r="B614" s="23" t="s">
        <v>2367</v>
      </c>
      <c r="C614" s="22" t="s">
        <v>1886</v>
      </c>
      <c r="D614" s="13" t="s">
        <v>100</v>
      </c>
      <c r="E614" s="34" t="s">
        <v>3561</v>
      </c>
      <c r="F614" s="34">
        <v>28</v>
      </c>
      <c r="G614" s="59">
        <f t="shared" si="29"/>
        <v>217</v>
      </c>
      <c r="H614" s="34">
        <v>152</v>
      </c>
      <c r="I614" s="34">
        <v>65</v>
      </c>
      <c r="J614" s="58">
        <f t="shared" si="27"/>
        <v>7.75</v>
      </c>
      <c r="K614" s="57">
        <v>28</v>
      </c>
      <c r="L614" s="58">
        <f t="shared" si="28"/>
        <v>7.75</v>
      </c>
    </row>
    <row r="615" spans="1:12">
      <c r="A615" s="23">
        <v>2020</v>
      </c>
      <c r="B615" s="23" t="s">
        <v>2367</v>
      </c>
      <c r="C615" s="22" t="s">
        <v>1886</v>
      </c>
      <c r="D615" s="13" t="s">
        <v>104</v>
      </c>
      <c r="E615" s="34" t="s">
        <v>3561</v>
      </c>
      <c r="F615" s="34">
        <v>98</v>
      </c>
      <c r="G615" s="59">
        <f t="shared" si="29"/>
        <v>3515</v>
      </c>
      <c r="H615" s="34">
        <v>2732</v>
      </c>
      <c r="I615" s="34">
        <v>783</v>
      </c>
      <c r="J615" s="58">
        <f t="shared" si="27"/>
        <v>35.867346938775512</v>
      </c>
      <c r="K615" s="57">
        <v>98</v>
      </c>
      <c r="L615" s="58">
        <f t="shared" si="28"/>
        <v>35.867346938775512</v>
      </c>
    </row>
    <row r="616" spans="1:12">
      <c r="A616" s="23">
        <v>2020</v>
      </c>
      <c r="B616" s="23" t="s">
        <v>2367</v>
      </c>
      <c r="C616" s="22" t="s">
        <v>1886</v>
      </c>
      <c r="D616" s="13" t="s">
        <v>120</v>
      </c>
      <c r="E616" s="34" t="s">
        <v>3561</v>
      </c>
      <c r="F616" s="34">
        <v>239</v>
      </c>
      <c r="G616" s="59">
        <f t="shared" si="29"/>
        <v>1282</v>
      </c>
      <c r="H616" s="34">
        <v>973</v>
      </c>
      <c r="I616" s="34">
        <v>309</v>
      </c>
      <c r="J616" s="58">
        <f t="shared" si="27"/>
        <v>5.3640167364016733</v>
      </c>
      <c r="K616" s="57">
        <v>138.75</v>
      </c>
      <c r="L616" s="58">
        <f t="shared" si="28"/>
        <v>9.2396396396396394</v>
      </c>
    </row>
    <row r="617" spans="1:12">
      <c r="A617" s="23">
        <v>2020</v>
      </c>
      <c r="B617" s="23" t="s">
        <v>2367</v>
      </c>
      <c r="C617" s="22" t="s">
        <v>1886</v>
      </c>
      <c r="D617" s="13" t="s">
        <v>156</v>
      </c>
      <c r="E617" s="34" t="s">
        <v>3561</v>
      </c>
      <c r="F617" s="34">
        <v>157</v>
      </c>
      <c r="G617" s="59">
        <f t="shared" si="29"/>
        <v>495</v>
      </c>
      <c r="H617" s="34">
        <v>378</v>
      </c>
      <c r="I617" s="34">
        <v>117</v>
      </c>
      <c r="J617" s="58">
        <f t="shared" si="27"/>
        <v>3.1528662420382165</v>
      </c>
      <c r="K617" s="57">
        <v>74.674999999999997</v>
      </c>
      <c r="L617" s="58">
        <f t="shared" si="28"/>
        <v>6.6287244727150991</v>
      </c>
    </row>
    <row r="618" spans="1:12">
      <c r="A618" s="23">
        <v>2020</v>
      </c>
      <c r="B618" s="23" t="s">
        <v>2367</v>
      </c>
      <c r="C618" s="22" t="s">
        <v>1886</v>
      </c>
      <c r="D618" s="13" t="s">
        <v>164</v>
      </c>
      <c r="E618" s="34" t="s">
        <v>3561</v>
      </c>
      <c r="F618" s="34">
        <v>36</v>
      </c>
      <c r="G618" s="59">
        <f t="shared" si="29"/>
        <v>981</v>
      </c>
      <c r="H618" s="34">
        <v>903</v>
      </c>
      <c r="I618" s="34">
        <v>78</v>
      </c>
      <c r="J618" s="58">
        <f t="shared" si="27"/>
        <v>27.25</v>
      </c>
      <c r="K618" s="57">
        <v>33.5</v>
      </c>
      <c r="L618" s="58">
        <f t="shared" si="28"/>
        <v>29.28358208955224</v>
      </c>
    </row>
    <row r="619" spans="1:12">
      <c r="A619" s="23">
        <v>2020</v>
      </c>
      <c r="B619" s="23" t="s">
        <v>2367</v>
      </c>
      <c r="C619" s="22" t="s">
        <v>1886</v>
      </c>
      <c r="D619" s="13" t="s">
        <v>167</v>
      </c>
      <c r="E619" s="34" t="s">
        <v>3561</v>
      </c>
      <c r="F619" s="34">
        <v>65</v>
      </c>
      <c r="G619" s="59">
        <f t="shared" si="29"/>
        <v>255</v>
      </c>
      <c r="H619" s="34">
        <v>206</v>
      </c>
      <c r="I619" s="34">
        <v>49</v>
      </c>
      <c r="J619" s="58">
        <f t="shared" si="27"/>
        <v>3.9230769230769229</v>
      </c>
      <c r="K619" s="57">
        <v>63.5</v>
      </c>
      <c r="L619" s="58">
        <f t="shared" si="28"/>
        <v>4.015748031496063</v>
      </c>
    </row>
    <row r="620" spans="1:12">
      <c r="A620" s="23">
        <v>2020</v>
      </c>
      <c r="B620" s="23" t="s">
        <v>2367</v>
      </c>
      <c r="C620" s="22" t="s">
        <v>1886</v>
      </c>
      <c r="D620" s="13" t="s">
        <v>848</v>
      </c>
      <c r="E620" s="34" t="s">
        <v>3561</v>
      </c>
      <c r="F620" s="34">
        <v>19</v>
      </c>
      <c r="G620" s="59">
        <f t="shared" si="29"/>
        <v>47</v>
      </c>
      <c r="H620" s="34">
        <v>0</v>
      </c>
      <c r="I620" s="34">
        <v>47</v>
      </c>
      <c r="J620" s="58">
        <f t="shared" si="27"/>
        <v>2.4736842105263159</v>
      </c>
      <c r="K620" s="57">
        <v>19</v>
      </c>
      <c r="L620" s="58">
        <f t="shared" si="28"/>
        <v>2.4736842105263159</v>
      </c>
    </row>
    <row r="621" spans="1:12">
      <c r="A621" s="23">
        <v>2020</v>
      </c>
      <c r="B621" s="23" t="s">
        <v>2367</v>
      </c>
      <c r="C621" s="22" t="s">
        <v>1886</v>
      </c>
      <c r="D621" s="13" t="s">
        <v>539</v>
      </c>
      <c r="E621" s="34" t="s">
        <v>3561</v>
      </c>
      <c r="F621" s="34">
        <v>7</v>
      </c>
      <c r="G621" s="59">
        <f t="shared" si="29"/>
        <v>10</v>
      </c>
      <c r="H621" s="34">
        <v>0</v>
      </c>
      <c r="I621" s="34">
        <v>10</v>
      </c>
      <c r="J621" s="58">
        <f t="shared" si="27"/>
        <v>1.4285714285714286</v>
      </c>
      <c r="K621" s="57">
        <v>7</v>
      </c>
      <c r="L621" s="58">
        <f t="shared" si="28"/>
        <v>1.4285714285714286</v>
      </c>
    </row>
    <row r="622" spans="1:12">
      <c r="A622" s="23">
        <v>2020</v>
      </c>
      <c r="B622" s="23" t="s">
        <v>2367</v>
      </c>
      <c r="C622" s="22" t="s">
        <v>514</v>
      </c>
      <c r="D622" s="13" t="s">
        <v>184</v>
      </c>
      <c r="E622" s="34" t="s">
        <v>3562</v>
      </c>
      <c r="F622" s="34">
        <v>237</v>
      </c>
      <c r="G622" s="59">
        <f t="shared" si="29"/>
        <v>1445</v>
      </c>
      <c r="H622" s="34">
        <v>1300</v>
      </c>
      <c r="I622" s="34">
        <v>145</v>
      </c>
      <c r="J622" s="58">
        <f t="shared" si="27"/>
        <v>6.0970464135021096</v>
      </c>
      <c r="K622" s="57">
        <v>60.1</v>
      </c>
      <c r="L622" s="58">
        <f t="shared" si="28"/>
        <v>24.043261231281196</v>
      </c>
    </row>
    <row r="623" spans="1:12">
      <c r="A623" s="23">
        <v>2020</v>
      </c>
      <c r="B623" s="23" t="s">
        <v>2367</v>
      </c>
      <c r="C623" s="22" t="s">
        <v>514</v>
      </c>
      <c r="D623" s="13" t="s">
        <v>23</v>
      </c>
      <c r="E623" s="34" t="s">
        <v>3562</v>
      </c>
      <c r="F623" s="34">
        <v>73</v>
      </c>
      <c r="G623" s="59">
        <f t="shared" si="29"/>
        <v>1833</v>
      </c>
      <c r="H623" s="34">
        <v>1501</v>
      </c>
      <c r="I623" s="34">
        <v>332</v>
      </c>
      <c r="J623" s="58">
        <f t="shared" si="27"/>
        <v>25.109589041095891</v>
      </c>
      <c r="K623" s="57">
        <v>15.3</v>
      </c>
      <c r="L623" s="58">
        <f t="shared" si="28"/>
        <v>119.80392156862744</v>
      </c>
    </row>
    <row r="624" spans="1:12">
      <c r="A624" s="23">
        <v>2020</v>
      </c>
      <c r="B624" s="23" t="s">
        <v>2367</v>
      </c>
      <c r="C624" s="22" t="s">
        <v>514</v>
      </c>
      <c r="D624" s="13" t="s">
        <v>185</v>
      </c>
      <c r="E624" s="34" t="s">
        <v>3562</v>
      </c>
      <c r="F624" s="34">
        <v>298</v>
      </c>
      <c r="G624" s="59">
        <f t="shared" si="29"/>
        <v>2969</v>
      </c>
      <c r="H624" s="34">
        <v>2444</v>
      </c>
      <c r="I624" s="34">
        <v>525</v>
      </c>
      <c r="J624" s="58">
        <f t="shared" si="27"/>
        <v>9.9630872483221484</v>
      </c>
      <c r="K624" s="57">
        <v>83.8</v>
      </c>
      <c r="L624" s="58">
        <f t="shared" si="28"/>
        <v>35.429594272076372</v>
      </c>
    </row>
    <row r="625" spans="1:12">
      <c r="A625" s="23">
        <v>2020</v>
      </c>
      <c r="B625" s="23" t="s">
        <v>2367</v>
      </c>
      <c r="C625" s="22" t="s">
        <v>514</v>
      </c>
      <c r="D625" s="13" t="s">
        <v>104</v>
      </c>
      <c r="E625" s="34" t="s">
        <v>3562</v>
      </c>
      <c r="F625" s="34">
        <v>129</v>
      </c>
      <c r="G625" s="59">
        <f t="shared" si="29"/>
        <v>1787</v>
      </c>
      <c r="H625" s="34">
        <v>1603</v>
      </c>
      <c r="I625" s="34">
        <v>184</v>
      </c>
      <c r="J625" s="58">
        <f t="shared" si="27"/>
        <v>13.852713178294573</v>
      </c>
      <c r="K625" s="57">
        <v>31.3</v>
      </c>
      <c r="L625" s="58">
        <f t="shared" si="28"/>
        <v>57.092651757188499</v>
      </c>
    </row>
    <row r="626" spans="1:12">
      <c r="A626" s="23">
        <v>2020</v>
      </c>
      <c r="B626" s="23" t="s">
        <v>2367</v>
      </c>
      <c r="C626" s="22" t="s">
        <v>514</v>
      </c>
      <c r="D626" s="13" t="s">
        <v>184</v>
      </c>
      <c r="E626" s="34" t="s">
        <v>3561</v>
      </c>
      <c r="F626" s="34">
        <v>84</v>
      </c>
      <c r="G626" s="59">
        <f t="shared" si="29"/>
        <v>1445</v>
      </c>
      <c r="H626" s="34">
        <v>1300</v>
      </c>
      <c r="I626" s="34">
        <v>145</v>
      </c>
      <c r="J626" s="58">
        <f t="shared" si="27"/>
        <v>17.202380952380953</v>
      </c>
      <c r="K626" s="57">
        <v>65</v>
      </c>
      <c r="L626" s="58">
        <f t="shared" si="28"/>
        <v>22.23076923076923</v>
      </c>
    </row>
    <row r="627" spans="1:12">
      <c r="A627" s="23">
        <v>2020</v>
      </c>
      <c r="B627" s="23" t="s">
        <v>2367</v>
      </c>
      <c r="C627" s="22" t="s">
        <v>514</v>
      </c>
      <c r="D627" s="13" t="s">
        <v>23</v>
      </c>
      <c r="E627" s="34" t="s">
        <v>3561</v>
      </c>
      <c r="F627" s="34">
        <v>60</v>
      </c>
      <c r="G627" s="59">
        <f t="shared" si="29"/>
        <v>1833</v>
      </c>
      <c r="H627" s="34">
        <v>1501</v>
      </c>
      <c r="I627" s="34">
        <v>332</v>
      </c>
      <c r="J627" s="58">
        <f t="shared" si="27"/>
        <v>30.55</v>
      </c>
      <c r="K627" s="57">
        <v>59</v>
      </c>
      <c r="L627" s="58">
        <f t="shared" si="28"/>
        <v>31.067796610169491</v>
      </c>
    </row>
    <row r="628" spans="1:12">
      <c r="A628" s="23">
        <v>2020</v>
      </c>
      <c r="B628" s="23" t="s">
        <v>2367</v>
      </c>
      <c r="C628" s="22" t="s">
        <v>514</v>
      </c>
      <c r="D628" s="13" t="s">
        <v>185</v>
      </c>
      <c r="E628" s="34" t="s">
        <v>3561</v>
      </c>
      <c r="F628" s="34">
        <v>133</v>
      </c>
      <c r="G628" s="59">
        <f t="shared" si="29"/>
        <v>2969</v>
      </c>
      <c r="H628" s="34">
        <v>2444</v>
      </c>
      <c r="I628" s="34">
        <v>525</v>
      </c>
      <c r="J628" s="58">
        <f t="shared" si="27"/>
        <v>22.323308270676691</v>
      </c>
      <c r="K628" s="57">
        <v>125</v>
      </c>
      <c r="L628" s="58">
        <f t="shared" si="28"/>
        <v>23.751999999999999</v>
      </c>
    </row>
    <row r="629" spans="1:12">
      <c r="A629" s="23">
        <v>2020</v>
      </c>
      <c r="B629" s="23" t="s">
        <v>2367</v>
      </c>
      <c r="C629" s="22" t="s">
        <v>514</v>
      </c>
      <c r="D629" s="13" t="s">
        <v>104</v>
      </c>
      <c r="E629" s="34" t="s">
        <v>3561</v>
      </c>
      <c r="F629" s="34">
        <v>95</v>
      </c>
      <c r="G629" s="59">
        <f t="shared" si="29"/>
        <v>1787</v>
      </c>
      <c r="H629" s="34">
        <v>1603</v>
      </c>
      <c r="I629" s="34">
        <v>184</v>
      </c>
      <c r="J629" s="58">
        <f t="shared" si="27"/>
        <v>18.810526315789474</v>
      </c>
      <c r="K629" s="57">
        <v>94.5</v>
      </c>
      <c r="L629" s="58">
        <f t="shared" si="28"/>
        <v>18.910052910052912</v>
      </c>
    </row>
    <row r="630" spans="1:12">
      <c r="A630" s="23">
        <v>2020</v>
      </c>
      <c r="B630" s="23" t="s">
        <v>2367</v>
      </c>
      <c r="C630" s="22" t="s">
        <v>514</v>
      </c>
      <c r="D630" s="13" t="s">
        <v>8102</v>
      </c>
      <c r="E630" s="34" t="s">
        <v>3561</v>
      </c>
      <c r="F630" s="34">
        <v>4</v>
      </c>
      <c r="G630" s="59">
        <f t="shared" si="29"/>
        <v>16</v>
      </c>
      <c r="H630" s="34"/>
      <c r="I630" s="34">
        <v>16</v>
      </c>
      <c r="J630" s="58">
        <f t="shared" si="27"/>
        <v>4</v>
      </c>
      <c r="K630" s="57">
        <v>4</v>
      </c>
      <c r="L630" s="58">
        <f t="shared" si="28"/>
        <v>4</v>
      </c>
    </row>
    <row r="631" spans="1:12">
      <c r="A631" s="23">
        <v>2021</v>
      </c>
      <c r="B631" s="23" t="s">
        <v>2367</v>
      </c>
      <c r="C631" s="22" t="s">
        <v>1886</v>
      </c>
      <c r="D631" s="13" t="s">
        <v>5</v>
      </c>
      <c r="E631" s="34" t="s">
        <v>3562</v>
      </c>
      <c r="F631" s="34">
        <v>221</v>
      </c>
      <c r="G631" s="59">
        <f t="shared" si="29"/>
        <v>1810</v>
      </c>
      <c r="H631" s="34">
        <v>1738</v>
      </c>
      <c r="I631" s="34">
        <v>72</v>
      </c>
      <c r="J631" s="58">
        <f t="shared" si="27"/>
        <v>8.1900452488687776</v>
      </c>
      <c r="K631" s="57">
        <v>46.62174999999997</v>
      </c>
      <c r="L631" s="58">
        <f t="shared" si="28"/>
        <v>38.823081501659658</v>
      </c>
    </row>
    <row r="632" spans="1:12">
      <c r="A632" s="23">
        <v>2021</v>
      </c>
      <c r="B632" s="23" t="s">
        <v>2367</v>
      </c>
      <c r="C632" s="22" t="s">
        <v>1886</v>
      </c>
      <c r="D632" s="13" t="s">
        <v>10</v>
      </c>
      <c r="E632" s="34" t="s">
        <v>3562</v>
      </c>
      <c r="F632" s="34">
        <v>247</v>
      </c>
      <c r="G632" s="59">
        <f t="shared" si="29"/>
        <v>1518</v>
      </c>
      <c r="H632" s="34">
        <v>1455</v>
      </c>
      <c r="I632" s="34">
        <v>63</v>
      </c>
      <c r="J632" s="58">
        <f t="shared" si="27"/>
        <v>6.1457489878542511</v>
      </c>
      <c r="K632" s="57">
        <v>32.310250000000011</v>
      </c>
      <c r="L632" s="58">
        <f t="shared" si="28"/>
        <v>46.981994877786448</v>
      </c>
    </row>
    <row r="633" spans="1:12">
      <c r="A633" s="23">
        <v>2021</v>
      </c>
      <c r="B633" s="23" t="s">
        <v>2367</v>
      </c>
      <c r="C633" s="22" t="s">
        <v>1886</v>
      </c>
      <c r="D633" s="13" t="s">
        <v>14</v>
      </c>
      <c r="E633" s="34" t="s">
        <v>3562</v>
      </c>
      <c r="F633" s="34">
        <v>105</v>
      </c>
      <c r="G633" s="59">
        <f t="shared" si="29"/>
        <v>1540</v>
      </c>
      <c r="H633" s="34">
        <v>1338</v>
      </c>
      <c r="I633" s="34">
        <v>202</v>
      </c>
      <c r="J633" s="58">
        <f t="shared" si="27"/>
        <v>14.666666666666666</v>
      </c>
      <c r="K633" s="57">
        <v>17.8825</v>
      </c>
      <c r="L633" s="58">
        <f t="shared" si="28"/>
        <v>86.117712847756181</v>
      </c>
    </row>
    <row r="634" spans="1:12">
      <c r="A634" s="23">
        <v>2021</v>
      </c>
      <c r="B634" s="23" t="s">
        <v>2367</v>
      </c>
      <c r="C634" s="22" t="s">
        <v>1886</v>
      </c>
      <c r="D634" s="13" t="s">
        <v>23</v>
      </c>
      <c r="E634" s="34" t="s">
        <v>3562</v>
      </c>
      <c r="F634" s="34">
        <v>268</v>
      </c>
      <c r="G634" s="59">
        <f t="shared" si="29"/>
        <v>3362</v>
      </c>
      <c r="H634" s="34">
        <v>2537</v>
      </c>
      <c r="I634" s="34">
        <v>825</v>
      </c>
      <c r="J634" s="58">
        <f t="shared" si="27"/>
        <v>12.544776119402986</v>
      </c>
      <c r="K634" s="57">
        <v>32.956999999999994</v>
      </c>
      <c r="L634" s="58">
        <f t="shared" si="28"/>
        <v>102.01171223108902</v>
      </c>
    </row>
    <row r="635" spans="1:12">
      <c r="A635" s="23">
        <v>2021</v>
      </c>
      <c r="B635" s="23" t="s">
        <v>2367</v>
      </c>
      <c r="C635" s="22" t="s">
        <v>1886</v>
      </c>
      <c r="D635" s="13" t="s">
        <v>41</v>
      </c>
      <c r="E635" s="34" t="s">
        <v>3562</v>
      </c>
      <c r="F635" s="34">
        <v>323</v>
      </c>
      <c r="G635" s="59">
        <f t="shared" si="29"/>
        <v>1919</v>
      </c>
      <c r="H635" s="34">
        <v>1263</v>
      </c>
      <c r="I635" s="34">
        <v>656</v>
      </c>
      <c r="J635" s="58">
        <f t="shared" si="27"/>
        <v>5.9411764705882355</v>
      </c>
      <c r="K635" s="57">
        <v>22.937500000000043</v>
      </c>
      <c r="L635" s="58">
        <f t="shared" si="28"/>
        <v>83.662125340599303</v>
      </c>
    </row>
    <row r="636" spans="1:12">
      <c r="A636" s="23">
        <v>2021</v>
      </c>
      <c r="B636" s="23" t="s">
        <v>2367</v>
      </c>
      <c r="C636" s="22" t="s">
        <v>1886</v>
      </c>
      <c r="D636" s="13" t="s">
        <v>60</v>
      </c>
      <c r="E636" s="34" t="s">
        <v>3562</v>
      </c>
      <c r="F636" s="34">
        <v>92</v>
      </c>
      <c r="G636" s="59">
        <f t="shared" si="29"/>
        <v>1401</v>
      </c>
      <c r="H636" s="34">
        <v>1153</v>
      </c>
      <c r="I636" s="34">
        <v>248</v>
      </c>
      <c r="J636" s="58">
        <f t="shared" si="27"/>
        <v>15.228260869565217</v>
      </c>
      <c r="K636" s="57">
        <v>8.7770000000000028</v>
      </c>
      <c r="L636" s="58">
        <f t="shared" si="28"/>
        <v>159.62173863506888</v>
      </c>
    </row>
    <row r="637" spans="1:12">
      <c r="A637" s="23">
        <v>2021</v>
      </c>
      <c r="B637" s="23" t="s">
        <v>2367</v>
      </c>
      <c r="C637" s="22" t="s">
        <v>1886</v>
      </c>
      <c r="D637" s="13" t="s">
        <v>70</v>
      </c>
      <c r="E637" s="34" t="s">
        <v>3562</v>
      </c>
      <c r="F637" s="34">
        <v>71</v>
      </c>
      <c r="G637" s="59">
        <f t="shared" si="29"/>
        <v>1040</v>
      </c>
      <c r="H637" s="34">
        <v>718</v>
      </c>
      <c r="I637" s="34">
        <v>322</v>
      </c>
      <c r="J637" s="58">
        <f t="shared" si="27"/>
        <v>14.647887323943662</v>
      </c>
      <c r="K637" s="57">
        <v>5.1225000000000014</v>
      </c>
      <c r="L637" s="58">
        <f t="shared" si="28"/>
        <v>203.02586627623225</v>
      </c>
    </row>
    <row r="638" spans="1:12">
      <c r="A638" s="23">
        <v>2021</v>
      </c>
      <c r="B638" s="23" t="s">
        <v>2367</v>
      </c>
      <c r="C638" s="22" t="s">
        <v>1886</v>
      </c>
      <c r="D638" s="13" t="s">
        <v>76</v>
      </c>
      <c r="E638" s="34" t="s">
        <v>3562</v>
      </c>
      <c r="F638" s="34">
        <v>314</v>
      </c>
      <c r="G638" s="59">
        <f t="shared" si="29"/>
        <v>2248</v>
      </c>
      <c r="H638" s="34">
        <v>2122</v>
      </c>
      <c r="I638" s="34">
        <v>126</v>
      </c>
      <c r="J638" s="58">
        <f t="shared" si="27"/>
        <v>7.1592356687898091</v>
      </c>
      <c r="K638" s="57">
        <v>55.513000000000005</v>
      </c>
      <c r="L638" s="58">
        <f t="shared" si="28"/>
        <v>40.495019184695472</v>
      </c>
    </row>
    <row r="639" spans="1:12">
      <c r="A639" s="23">
        <v>2021</v>
      </c>
      <c r="B639" s="23" t="s">
        <v>2367</v>
      </c>
      <c r="C639" s="22" t="s">
        <v>1886</v>
      </c>
      <c r="D639" s="13" t="s">
        <v>83</v>
      </c>
      <c r="E639" s="34" t="s">
        <v>3562</v>
      </c>
      <c r="F639" s="34">
        <v>6</v>
      </c>
      <c r="G639" s="59">
        <f t="shared" si="29"/>
        <v>51</v>
      </c>
      <c r="H639" s="34">
        <v>0</v>
      </c>
      <c r="I639" s="34">
        <v>51</v>
      </c>
      <c r="J639" s="58">
        <f t="shared" si="27"/>
        <v>8.5</v>
      </c>
      <c r="K639" s="57">
        <v>0.66500000000000015</v>
      </c>
      <c r="L639" s="58">
        <f t="shared" si="28"/>
        <v>76.691729323308252</v>
      </c>
    </row>
    <row r="640" spans="1:12">
      <c r="A640" s="23">
        <v>2021</v>
      </c>
      <c r="B640" s="23" t="s">
        <v>2367</v>
      </c>
      <c r="C640" s="22" t="s">
        <v>1886</v>
      </c>
      <c r="D640" s="13" t="s">
        <v>86</v>
      </c>
      <c r="E640" s="34" t="s">
        <v>3562</v>
      </c>
      <c r="F640" s="34">
        <v>55</v>
      </c>
      <c r="G640" s="59">
        <f t="shared" si="29"/>
        <v>621</v>
      </c>
      <c r="H640" s="34">
        <v>250</v>
      </c>
      <c r="I640" s="34">
        <v>371</v>
      </c>
      <c r="J640" s="58">
        <f t="shared" si="27"/>
        <v>11.290909090909091</v>
      </c>
      <c r="K640" s="57">
        <v>5.1819999999999968</v>
      </c>
      <c r="L640" s="58">
        <f t="shared" si="28"/>
        <v>119.83790042454658</v>
      </c>
    </row>
    <row r="641" spans="1:12">
      <c r="A641" s="23">
        <v>2021</v>
      </c>
      <c r="B641" s="23" t="s">
        <v>2367</v>
      </c>
      <c r="C641" s="22" t="s">
        <v>1886</v>
      </c>
      <c r="D641" s="13" t="s">
        <v>89</v>
      </c>
      <c r="E641" s="34" t="s">
        <v>3562</v>
      </c>
      <c r="F641" s="34">
        <v>2</v>
      </c>
      <c r="G641" s="59">
        <f t="shared" si="29"/>
        <v>587</v>
      </c>
      <c r="H641" s="34">
        <v>423</v>
      </c>
      <c r="I641" s="34">
        <v>164</v>
      </c>
      <c r="J641" s="58">
        <f t="shared" si="27"/>
        <v>293.5</v>
      </c>
      <c r="K641" s="57">
        <v>0.10625000000000001</v>
      </c>
      <c r="L641" s="58">
        <f t="shared" si="28"/>
        <v>5524.7058823529405</v>
      </c>
    </row>
    <row r="642" spans="1:12">
      <c r="A642" s="23">
        <v>2021</v>
      </c>
      <c r="B642" s="23" t="s">
        <v>2367</v>
      </c>
      <c r="C642" s="22" t="s">
        <v>1886</v>
      </c>
      <c r="D642" s="13" t="s">
        <v>94</v>
      </c>
      <c r="E642" s="34" t="s">
        <v>3562</v>
      </c>
      <c r="F642" s="34">
        <v>23</v>
      </c>
      <c r="G642" s="59">
        <f t="shared" si="29"/>
        <v>436</v>
      </c>
      <c r="H642" s="34">
        <v>194</v>
      </c>
      <c r="I642" s="34">
        <v>242</v>
      </c>
      <c r="J642" s="58">
        <f t="shared" ref="J642:J681" si="30">IFERROR(G642/F642,0)</f>
        <v>18.956521739130434</v>
      </c>
      <c r="K642" s="57">
        <v>1.7582500000000003</v>
      </c>
      <c r="L642" s="58">
        <f t="shared" ref="L642:L681" si="31">IFERROR(G642/K642,0)</f>
        <v>247.9738376226361</v>
      </c>
    </row>
    <row r="643" spans="1:12">
      <c r="A643" s="23">
        <v>2021</v>
      </c>
      <c r="B643" s="23" t="s">
        <v>2367</v>
      </c>
      <c r="C643" s="22" t="s">
        <v>1886</v>
      </c>
      <c r="D643" s="13" t="s">
        <v>100</v>
      </c>
      <c r="E643" s="34" t="s">
        <v>3562</v>
      </c>
      <c r="F643" s="34">
        <v>31</v>
      </c>
      <c r="G643" s="59">
        <f t="shared" ref="G643:G681" si="32">+H643+I643</f>
        <v>236</v>
      </c>
      <c r="H643" s="34">
        <v>148</v>
      </c>
      <c r="I643" s="34">
        <v>88</v>
      </c>
      <c r="J643" s="58">
        <f t="shared" si="30"/>
        <v>7.612903225806452</v>
      </c>
      <c r="K643" s="57">
        <v>6.3542499999999995</v>
      </c>
      <c r="L643" s="58">
        <f t="shared" si="31"/>
        <v>37.140496518078457</v>
      </c>
    </row>
    <row r="644" spans="1:12">
      <c r="A644" s="23">
        <v>2021</v>
      </c>
      <c r="B644" s="23" t="s">
        <v>2367</v>
      </c>
      <c r="C644" s="22" t="s">
        <v>1886</v>
      </c>
      <c r="D644" s="13" t="s">
        <v>104</v>
      </c>
      <c r="E644" s="34" t="s">
        <v>3562</v>
      </c>
      <c r="F644" s="34">
        <v>310</v>
      </c>
      <c r="G644" s="59">
        <f t="shared" si="32"/>
        <v>3760</v>
      </c>
      <c r="H644" s="34">
        <v>2838</v>
      </c>
      <c r="I644" s="34">
        <v>922</v>
      </c>
      <c r="J644" s="58">
        <f t="shared" si="30"/>
        <v>12.129032258064516</v>
      </c>
      <c r="K644" s="57">
        <v>36.17200000000004</v>
      </c>
      <c r="L644" s="58">
        <f t="shared" si="31"/>
        <v>103.94780493199148</v>
      </c>
    </row>
    <row r="645" spans="1:12">
      <c r="A645" s="23">
        <v>2021</v>
      </c>
      <c r="B645" s="23" t="s">
        <v>2367</v>
      </c>
      <c r="C645" s="22" t="s">
        <v>1886</v>
      </c>
      <c r="D645" s="13" t="s">
        <v>120</v>
      </c>
      <c r="E645" s="34" t="s">
        <v>3562</v>
      </c>
      <c r="F645" s="34">
        <v>15</v>
      </c>
      <c r="G645" s="59">
        <f t="shared" si="32"/>
        <v>1371</v>
      </c>
      <c r="H645" s="34">
        <v>996</v>
      </c>
      <c r="I645" s="34">
        <v>375</v>
      </c>
      <c r="J645" s="58">
        <f t="shared" si="30"/>
        <v>91.4</v>
      </c>
      <c r="K645" s="57">
        <v>2.01675</v>
      </c>
      <c r="L645" s="58">
        <f t="shared" si="31"/>
        <v>679.80661956117513</v>
      </c>
    </row>
    <row r="646" spans="1:12">
      <c r="A646" s="23">
        <v>2021</v>
      </c>
      <c r="B646" s="23" t="s">
        <v>2367</v>
      </c>
      <c r="C646" s="22" t="s">
        <v>1886</v>
      </c>
      <c r="D646" s="13" t="s">
        <v>156</v>
      </c>
      <c r="E646" s="34" t="s">
        <v>3562</v>
      </c>
      <c r="F646" s="34">
        <v>0</v>
      </c>
      <c r="G646" s="59">
        <f t="shared" si="32"/>
        <v>481</v>
      </c>
      <c r="H646" s="34">
        <v>362</v>
      </c>
      <c r="I646" s="34">
        <v>119</v>
      </c>
      <c r="J646" s="58">
        <f t="shared" si="30"/>
        <v>0</v>
      </c>
      <c r="K646" s="57">
        <v>0</v>
      </c>
      <c r="L646" s="58">
        <f t="shared" si="31"/>
        <v>0</v>
      </c>
    </row>
    <row r="647" spans="1:12">
      <c r="A647" s="23">
        <v>2021</v>
      </c>
      <c r="B647" s="23" t="s">
        <v>2367</v>
      </c>
      <c r="C647" s="22" t="s">
        <v>1886</v>
      </c>
      <c r="D647" s="13" t="s">
        <v>164</v>
      </c>
      <c r="E647" s="34" t="s">
        <v>3562</v>
      </c>
      <c r="F647" s="34">
        <v>77</v>
      </c>
      <c r="G647" s="59">
        <f t="shared" si="32"/>
        <v>1047</v>
      </c>
      <c r="H647" s="34">
        <v>972</v>
      </c>
      <c r="I647" s="34">
        <v>75</v>
      </c>
      <c r="J647" s="58">
        <f t="shared" si="30"/>
        <v>13.597402597402597</v>
      </c>
      <c r="K647" s="57">
        <v>12.332750000000004</v>
      </c>
      <c r="L647" s="58">
        <f t="shared" si="31"/>
        <v>84.895907238855855</v>
      </c>
    </row>
    <row r="648" spans="1:12">
      <c r="A648" s="23">
        <v>2021</v>
      </c>
      <c r="B648" s="23" t="s">
        <v>2367</v>
      </c>
      <c r="C648" s="22" t="s">
        <v>1886</v>
      </c>
      <c r="D648" s="13" t="s">
        <v>167</v>
      </c>
      <c r="E648" s="34" t="s">
        <v>3562</v>
      </c>
      <c r="F648" s="34">
        <v>13</v>
      </c>
      <c r="G648" s="59">
        <f t="shared" si="32"/>
        <v>205</v>
      </c>
      <c r="H648" s="34">
        <v>154</v>
      </c>
      <c r="I648" s="34">
        <v>51</v>
      </c>
      <c r="J648" s="58">
        <f t="shared" si="30"/>
        <v>15.76923076923077</v>
      </c>
      <c r="K648" s="57">
        <v>0.97499999999999998</v>
      </c>
      <c r="L648" s="58">
        <f t="shared" si="31"/>
        <v>210.25641025641025</v>
      </c>
    </row>
    <row r="649" spans="1:12">
      <c r="A649" s="23">
        <v>2021</v>
      </c>
      <c r="B649" s="23" t="s">
        <v>2367</v>
      </c>
      <c r="C649" s="22" t="s">
        <v>1886</v>
      </c>
      <c r="D649" s="13" t="s">
        <v>848</v>
      </c>
      <c r="E649" s="34" t="s">
        <v>3562</v>
      </c>
      <c r="F649" s="34">
        <v>10</v>
      </c>
      <c r="G649" s="59">
        <f t="shared" si="32"/>
        <v>44</v>
      </c>
      <c r="H649" s="34">
        <v>0</v>
      </c>
      <c r="I649" s="34">
        <v>44</v>
      </c>
      <c r="J649" s="58">
        <f t="shared" si="30"/>
        <v>4.4000000000000004</v>
      </c>
      <c r="K649" s="57">
        <v>0.871</v>
      </c>
      <c r="L649" s="58">
        <f t="shared" si="31"/>
        <v>50.516647531572907</v>
      </c>
    </row>
    <row r="650" spans="1:12">
      <c r="A650" s="23">
        <v>2021</v>
      </c>
      <c r="B650" s="23" t="s">
        <v>2367</v>
      </c>
      <c r="C650" s="22" t="s">
        <v>1886</v>
      </c>
      <c r="D650" s="13" t="s">
        <v>539</v>
      </c>
      <c r="E650" s="34" t="s">
        <v>3562</v>
      </c>
      <c r="F650" s="34">
        <v>4</v>
      </c>
      <c r="G650" s="59">
        <f t="shared" si="32"/>
        <v>21</v>
      </c>
      <c r="H650" s="34">
        <v>0</v>
      </c>
      <c r="I650" s="34">
        <v>21</v>
      </c>
      <c r="J650" s="58">
        <f t="shared" si="30"/>
        <v>5.25</v>
      </c>
      <c r="K650" s="57">
        <v>0.3</v>
      </c>
      <c r="L650" s="58">
        <f t="shared" si="31"/>
        <v>70</v>
      </c>
    </row>
    <row r="651" spans="1:12">
      <c r="A651" s="23">
        <v>2021</v>
      </c>
      <c r="B651" s="23" t="s">
        <v>2367</v>
      </c>
      <c r="C651" s="22" t="s">
        <v>1886</v>
      </c>
      <c r="D651" s="13" t="s">
        <v>5</v>
      </c>
      <c r="E651" s="34" t="s">
        <v>3561</v>
      </c>
      <c r="F651" s="34">
        <v>56</v>
      </c>
      <c r="G651" s="59">
        <f t="shared" si="32"/>
        <v>1810</v>
      </c>
      <c r="H651" s="34">
        <v>1738</v>
      </c>
      <c r="I651" s="34">
        <v>72</v>
      </c>
      <c r="J651" s="58">
        <f t="shared" si="30"/>
        <v>32.321428571428569</v>
      </c>
      <c r="K651" s="57">
        <v>54.5</v>
      </c>
      <c r="L651" s="58">
        <f t="shared" si="31"/>
        <v>33.211009174311926</v>
      </c>
    </row>
    <row r="652" spans="1:12">
      <c r="A652" s="23">
        <v>2021</v>
      </c>
      <c r="B652" s="23" t="s">
        <v>2367</v>
      </c>
      <c r="C652" s="22" t="s">
        <v>1886</v>
      </c>
      <c r="D652" s="13" t="s">
        <v>10</v>
      </c>
      <c r="E652" s="34" t="s">
        <v>3561</v>
      </c>
      <c r="F652" s="34">
        <v>67</v>
      </c>
      <c r="G652" s="59">
        <f t="shared" si="32"/>
        <v>1518</v>
      </c>
      <c r="H652" s="34">
        <v>1455</v>
      </c>
      <c r="I652" s="34">
        <v>63</v>
      </c>
      <c r="J652" s="58">
        <f t="shared" si="30"/>
        <v>22.656716417910449</v>
      </c>
      <c r="K652" s="57">
        <v>58</v>
      </c>
      <c r="L652" s="58">
        <f t="shared" si="31"/>
        <v>26.172413793103448</v>
      </c>
    </row>
    <row r="653" spans="1:12">
      <c r="A653" s="23">
        <v>2021</v>
      </c>
      <c r="B653" s="23" t="s">
        <v>2367</v>
      </c>
      <c r="C653" s="22" t="s">
        <v>1886</v>
      </c>
      <c r="D653" s="13" t="s">
        <v>14</v>
      </c>
      <c r="E653" s="34" t="s">
        <v>3561</v>
      </c>
      <c r="F653" s="34">
        <v>152</v>
      </c>
      <c r="G653" s="59">
        <f t="shared" si="32"/>
        <v>1540</v>
      </c>
      <c r="H653" s="34">
        <v>1338</v>
      </c>
      <c r="I653" s="34">
        <v>202</v>
      </c>
      <c r="J653" s="58">
        <f t="shared" si="30"/>
        <v>10.131578947368421</v>
      </c>
      <c r="K653" s="57">
        <v>149</v>
      </c>
      <c r="L653" s="58">
        <f t="shared" si="31"/>
        <v>10.335570469798657</v>
      </c>
    </row>
    <row r="654" spans="1:12">
      <c r="A654" s="23">
        <v>2021</v>
      </c>
      <c r="B654" s="23" t="s">
        <v>2367</v>
      </c>
      <c r="C654" s="22" t="s">
        <v>1886</v>
      </c>
      <c r="D654" s="13" t="s">
        <v>23</v>
      </c>
      <c r="E654" s="34" t="s">
        <v>3561</v>
      </c>
      <c r="F654" s="34">
        <v>74</v>
      </c>
      <c r="G654" s="59">
        <f t="shared" si="32"/>
        <v>3362</v>
      </c>
      <c r="H654" s="34">
        <v>2537</v>
      </c>
      <c r="I654" s="34">
        <v>825</v>
      </c>
      <c r="J654" s="58">
        <f t="shared" si="30"/>
        <v>45.432432432432435</v>
      </c>
      <c r="K654" s="57">
        <v>73.5</v>
      </c>
      <c r="L654" s="58">
        <f t="shared" si="31"/>
        <v>45.741496598639458</v>
      </c>
    </row>
    <row r="655" spans="1:12">
      <c r="A655" s="23">
        <v>2021</v>
      </c>
      <c r="B655" s="23" t="s">
        <v>2367</v>
      </c>
      <c r="C655" s="22" t="s">
        <v>1886</v>
      </c>
      <c r="D655" s="13" t="s">
        <v>41</v>
      </c>
      <c r="E655" s="34" t="s">
        <v>3561</v>
      </c>
      <c r="F655" s="34">
        <v>43</v>
      </c>
      <c r="G655" s="59">
        <f t="shared" si="32"/>
        <v>1919</v>
      </c>
      <c r="H655" s="34">
        <v>1263</v>
      </c>
      <c r="I655" s="34">
        <v>656</v>
      </c>
      <c r="J655" s="58">
        <f t="shared" si="30"/>
        <v>44.627906976744185</v>
      </c>
      <c r="K655" s="57">
        <v>35.25</v>
      </c>
      <c r="L655" s="58">
        <f t="shared" si="31"/>
        <v>54.439716312056738</v>
      </c>
    </row>
    <row r="656" spans="1:12">
      <c r="A656" s="23">
        <v>2021</v>
      </c>
      <c r="B656" s="23" t="s">
        <v>2367</v>
      </c>
      <c r="C656" s="22" t="s">
        <v>1886</v>
      </c>
      <c r="D656" s="13" t="s">
        <v>60</v>
      </c>
      <c r="E656" s="34" t="s">
        <v>3561</v>
      </c>
      <c r="F656" s="34">
        <v>36</v>
      </c>
      <c r="G656" s="59">
        <f t="shared" si="32"/>
        <v>1401</v>
      </c>
      <c r="H656" s="34">
        <v>1153</v>
      </c>
      <c r="I656" s="34">
        <v>248</v>
      </c>
      <c r="J656" s="58">
        <f t="shared" si="30"/>
        <v>38.916666666666664</v>
      </c>
      <c r="K656" s="57">
        <v>35.5</v>
      </c>
      <c r="L656" s="58">
        <f t="shared" si="31"/>
        <v>39.464788732394368</v>
      </c>
    </row>
    <row r="657" spans="1:12">
      <c r="A657" s="23">
        <v>2021</v>
      </c>
      <c r="B657" s="23" t="s">
        <v>2367</v>
      </c>
      <c r="C657" s="22" t="s">
        <v>1886</v>
      </c>
      <c r="D657" s="13" t="s">
        <v>70</v>
      </c>
      <c r="E657" s="34" t="s">
        <v>3561</v>
      </c>
      <c r="F657" s="34">
        <v>49</v>
      </c>
      <c r="G657" s="59">
        <f t="shared" si="32"/>
        <v>1040</v>
      </c>
      <c r="H657" s="34">
        <v>718</v>
      </c>
      <c r="I657" s="34">
        <v>322</v>
      </c>
      <c r="J657" s="58">
        <f t="shared" si="30"/>
        <v>21.224489795918366</v>
      </c>
      <c r="K657" s="57">
        <v>47.5</v>
      </c>
      <c r="L657" s="58">
        <f t="shared" si="31"/>
        <v>21.894736842105264</v>
      </c>
    </row>
    <row r="658" spans="1:12">
      <c r="A658" s="23">
        <v>2021</v>
      </c>
      <c r="B658" s="23" t="s">
        <v>2367</v>
      </c>
      <c r="C658" s="22" t="s">
        <v>1886</v>
      </c>
      <c r="D658" s="13" t="s">
        <v>76</v>
      </c>
      <c r="E658" s="34" t="s">
        <v>3561</v>
      </c>
      <c r="F658" s="34">
        <v>62</v>
      </c>
      <c r="G658" s="59">
        <f t="shared" si="32"/>
        <v>2248</v>
      </c>
      <c r="H658" s="34">
        <v>2122</v>
      </c>
      <c r="I658" s="34">
        <v>126</v>
      </c>
      <c r="J658" s="58">
        <f t="shared" si="30"/>
        <v>36.258064516129032</v>
      </c>
      <c r="K658" s="57">
        <v>61.5</v>
      </c>
      <c r="L658" s="58">
        <f t="shared" si="31"/>
        <v>36.552845528455286</v>
      </c>
    </row>
    <row r="659" spans="1:12">
      <c r="A659" s="23">
        <v>2021</v>
      </c>
      <c r="B659" s="23" t="s">
        <v>2367</v>
      </c>
      <c r="C659" s="22" t="s">
        <v>1886</v>
      </c>
      <c r="D659" s="13" t="s">
        <v>83</v>
      </c>
      <c r="E659" s="34" t="s">
        <v>3561</v>
      </c>
      <c r="F659" s="34">
        <v>2</v>
      </c>
      <c r="G659" s="59">
        <f t="shared" si="32"/>
        <v>51</v>
      </c>
      <c r="H659" s="34">
        <v>0</v>
      </c>
      <c r="I659" s="34">
        <v>51</v>
      </c>
      <c r="J659" s="58">
        <f t="shared" si="30"/>
        <v>25.5</v>
      </c>
      <c r="K659" s="57">
        <v>1.5</v>
      </c>
      <c r="L659" s="58">
        <f t="shared" si="31"/>
        <v>34</v>
      </c>
    </row>
    <row r="660" spans="1:12">
      <c r="A660" s="23">
        <v>2021</v>
      </c>
      <c r="B660" s="23" t="s">
        <v>2367</v>
      </c>
      <c r="C660" s="22" t="s">
        <v>1886</v>
      </c>
      <c r="D660" s="13" t="s">
        <v>86</v>
      </c>
      <c r="E660" s="34" t="s">
        <v>3561</v>
      </c>
      <c r="F660" s="34">
        <v>26</v>
      </c>
      <c r="G660" s="59">
        <f t="shared" si="32"/>
        <v>621</v>
      </c>
      <c r="H660" s="34">
        <v>250</v>
      </c>
      <c r="I660" s="34">
        <v>371</v>
      </c>
      <c r="J660" s="58">
        <f t="shared" si="30"/>
        <v>23.884615384615383</v>
      </c>
      <c r="K660" s="57">
        <v>24.5</v>
      </c>
      <c r="L660" s="58">
        <f t="shared" si="31"/>
        <v>25.346938775510203</v>
      </c>
    </row>
    <row r="661" spans="1:12">
      <c r="A661" s="23">
        <v>2021</v>
      </c>
      <c r="B661" s="23" t="s">
        <v>2367</v>
      </c>
      <c r="C661" s="22" t="s">
        <v>1886</v>
      </c>
      <c r="D661" s="13" t="s">
        <v>89</v>
      </c>
      <c r="E661" s="34" t="s">
        <v>3561</v>
      </c>
      <c r="F661" s="34">
        <v>21</v>
      </c>
      <c r="G661" s="59">
        <f t="shared" si="32"/>
        <v>587</v>
      </c>
      <c r="H661" s="34">
        <v>423</v>
      </c>
      <c r="I661" s="34">
        <v>164</v>
      </c>
      <c r="J661" s="58">
        <f t="shared" si="30"/>
        <v>27.952380952380953</v>
      </c>
      <c r="K661" s="57">
        <v>20</v>
      </c>
      <c r="L661" s="58">
        <f t="shared" si="31"/>
        <v>29.35</v>
      </c>
    </row>
    <row r="662" spans="1:12">
      <c r="A662" s="23">
        <v>2021</v>
      </c>
      <c r="B662" s="23" t="s">
        <v>2367</v>
      </c>
      <c r="C662" s="22" t="s">
        <v>1886</v>
      </c>
      <c r="D662" s="13" t="s">
        <v>94</v>
      </c>
      <c r="E662" s="34" t="s">
        <v>3561</v>
      </c>
      <c r="F662" s="34">
        <v>28</v>
      </c>
      <c r="G662" s="59">
        <f t="shared" si="32"/>
        <v>436</v>
      </c>
      <c r="H662" s="34">
        <v>194</v>
      </c>
      <c r="I662" s="34">
        <v>242</v>
      </c>
      <c r="J662" s="58">
        <f t="shared" si="30"/>
        <v>15.571428571428571</v>
      </c>
      <c r="K662" s="57">
        <v>28</v>
      </c>
      <c r="L662" s="58">
        <f t="shared" si="31"/>
        <v>15.571428571428571</v>
      </c>
    </row>
    <row r="663" spans="1:12">
      <c r="A663" s="23">
        <v>2021</v>
      </c>
      <c r="B663" s="23" t="s">
        <v>2367</v>
      </c>
      <c r="C663" s="22" t="s">
        <v>1886</v>
      </c>
      <c r="D663" s="13" t="s">
        <v>100</v>
      </c>
      <c r="E663" s="34" t="s">
        <v>3561</v>
      </c>
      <c r="F663" s="34">
        <v>27</v>
      </c>
      <c r="G663" s="59">
        <f t="shared" si="32"/>
        <v>236</v>
      </c>
      <c r="H663" s="34">
        <v>148</v>
      </c>
      <c r="I663" s="34">
        <v>88</v>
      </c>
      <c r="J663" s="58">
        <f t="shared" si="30"/>
        <v>8.7407407407407405</v>
      </c>
      <c r="K663" s="57">
        <v>27</v>
      </c>
      <c r="L663" s="58">
        <f t="shared" si="31"/>
        <v>8.7407407407407405</v>
      </c>
    </row>
    <row r="664" spans="1:12">
      <c r="A664" s="23">
        <v>2021</v>
      </c>
      <c r="B664" s="23" t="s">
        <v>2367</v>
      </c>
      <c r="C664" s="22" t="s">
        <v>1886</v>
      </c>
      <c r="D664" s="13" t="s">
        <v>104</v>
      </c>
      <c r="E664" s="34" t="s">
        <v>3561</v>
      </c>
      <c r="F664" s="34">
        <v>99</v>
      </c>
      <c r="G664" s="59">
        <f t="shared" si="32"/>
        <v>3760</v>
      </c>
      <c r="H664" s="34">
        <v>2838</v>
      </c>
      <c r="I664" s="34">
        <v>922</v>
      </c>
      <c r="J664" s="58">
        <f t="shared" si="30"/>
        <v>37.979797979797979</v>
      </c>
      <c r="K664" s="57">
        <v>99</v>
      </c>
      <c r="L664" s="58">
        <f t="shared" si="31"/>
        <v>37.979797979797979</v>
      </c>
    </row>
    <row r="665" spans="1:12">
      <c r="A665" s="23">
        <v>2021</v>
      </c>
      <c r="B665" s="23" t="s">
        <v>2367</v>
      </c>
      <c r="C665" s="22" t="s">
        <v>1886</v>
      </c>
      <c r="D665" s="13" t="s">
        <v>120</v>
      </c>
      <c r="E665" s="34" t="s">
        <v>3561</v>
      </c>
      <c r="F665" s="34">
        <v>234</v>
      </c>
      <c r="G665" s="59">
        <f t="shared" si="32"/>
        <v>1371</v>
      </c>
      <c r="H665" s="34">
        <v>996</v>
      </c>
      <c r="I665" s="34">
        <v>375</v>
      </c>
      <c r="J665" s="58">
        <f t="shared" si="30"/>
        <v>5.8589743589743586</v>
      </c>
      <c r="K665" s="57">
        <v>134.02500000000001</v>
      </c>
      <c r="L665" s="58">
        <f t="shared" si="31"/>
        <v>10.229434806939004</v>
      </c>
    </row>
    <row r="666" spans="1:12">
      <c r="A666" s="23">
        <v>2021</v>
      </c>
      <c r="B666" s="23" t="s">
        <v>2367</v>
      </c>
      <c r="C666" s="22" t="s">
        <v>1886</v>
      </c>
      <c r="D666" s="13" t="s">
        <v>156</v>
      </c>
      <c r="E666" s="34" t="s">
        <v>3561</v>
      </c>
      <c r="F666" s="34">
        <v>153</v>
      </c>
      <c r="G666" s="59">
        <f t="shared" si="32"/>
        <v>481</v>
      </c>
      <c r="H666" s="34">
        <v>362</v>
      </c>
      <c r="I666" s="34">
        <v>119</v>
      </c>
      <c r="J666" s="58">
        <f t="shared" si="30"/>
        <v>3.1437908496732025</v>
      </c>
      <c r="K666" s="57">
        <v>74.09999999999998</v>
      </c>
      <c r="L666" s="58">
        <f t="shared" si="31"/>
        <v>6.4912280701754401</v>
      </c>
    </row>
    <row r="667" spans="1:12">
      <c r="A667" s="23">
        <v>2021</v>
      </c>
      <c r="B667" s="23" t="s">
        <v>2367</v>
      </c>
      <c r="C667" s="22" t="s">
        <v>1886</v>
      </c>
      <c r="D667" s="13" t="s">
        <v>164</v>
      </c>
      <c r="E667" s="34" t="s">
        <v>3561</v>
      </c>
      <c r="F667" s="34">
        <v>37</v>
      </c>
      <c r="G667" s="59">
        <f t="shared" si="32"/>
        <v>1047</v>
      </c>
      <c r="H667" s="34">
        <v>972</v>
      </c>
      <c r="I667" s="34">
        <v>75</v>
      </c>
      <c r="J667" s="58">
        <f t="shared" si="30"/>
        <v>28.297297297297298</v>
      </c>
      <c r="K667" s="57">
        <v>34.5</v>
      </c>
      <c r="L667" s="58">
        <f t="shared" si="31"/>
        <v>30.347826086956523</v>
      </c>
    </row>
    <row r="668" spans="1:12">
      <c r="A668" s="23">
        <v>2021</v>
      </c>
      <c r="B668" s="23" t="s">
        <v>2367</v>
      </c>
      <c r="C668" s="22" t="s">
        <v>1886</v>
      </c>
      <c r="D668" s="13" t="s">
        <v>167</v>
      </c>
      <c r="E668" s="34" t="s">
        <v>3561</v>
      </c>
      <c r="F668" s="34">
        <v>65</v>
      </c>
      <c r="G668" s="59">
        <f t="shared" si="32"/>
        <v>205</v>
      </c>
      <c r="H668" s="34">
        <v>154</v>
      </c>
      <c r="I668" s="34">
        <v>51</v>
      </c>
      <c r="J668" s="58">
        <f t="shared" si="30"/>
        <v>3.1538461538461537</v>
      </c>
      <c r="K668" s="57">
        <v>64</v>
      </c>
      <c r="L668" s="58">
        <f t="shared" si="31"/>
        <v>3.203125</v>
      </c>
    </row>
    <row r="669" spans="1:12">
      <c r="A669" s="23">
        <v>2021</v>
      </c>
      <c r="B669" s="23" t="s">
        <v>2367</v>
      </c>
      <c r="C669" s="22" t="s">
        <v>1886</v>
      </c>
      <c r="D669" s="13" t="s">
        <v>848</v>
      </c>
      <c r="E669" s="34" t="s">
        <v>3561</v>
      </c>
      <c r="F669" s="34">
        <v>18</v>
      </c>
      <c r="G669" s="59">
        <f t="shared" si="32"/>
        <v>44</v>
      </c>
      <c r="H669" s="34">
        <v>0</v>
      </c>
      <c r="I669" s="34">
        <v>44</v>
      </c>
      <c r="J669" s="58">
        <f t="shared" si="30"/>
        <v>2.4444444444444446</v>
      </c>
      <c r="K669" s="57">
        <v>18</v>
      </c>
      <c r="L669" s="58">
        <f t="shared" si="31"/>
        <v>2.4444444444444446</v>
      </c>
    </row>
    <row r="670" spans="1:12">
      <c r="A670" s="23">
        <v>2021</v>
      </c>
      <c r="B670" s="23" t="s">
        <v>2367</v>
      </c>
      <c r="C670" s="22" t="s">
        <v>1886</v>
      </c>
      <c r="D670" s="13" t="s">
        <v>539</v>
      </c>
      <c r="E670" s="34" t="s">
        <v>3561</v>
      </c>
      <c r="F670" s="34">
        <v>6</v>
      </c>
      <c r="G670" s="59">
        <f t="shared" si="32"/>
        <v>21</v>
      </c>
      <c r="H670" s="34">
        <v>0</v>
      </c>
      <c r="I670" s="34">
        <v>21</v>
      </c>
      <c r="J670" s="58">
        <f t="shared" si="30"/>
        <v>3.5</v>
      </c>
      <c r="K670" s="57">
        <v>6</v>
      </c>
      <c r="L670" s="58">
        <f t="shared" si="31"/>
        <v>3.5</v>
      </c>
    </row>
    <row r="671" spans="1:12">
      <c r="A671" s="23">
        <v>2021</v>
      </c>
      <c r="B671" s="23" t="s">
        <v>2367</v>
      </c>
      <c r="C671" s="22" t="s">
        <v>514</v>
      </c>
      <c r="D671" s="13" t="s">
        <v>184</v>
      </c>
      <c r="E671" s="34" t="s">
        <v>3562</v>
      </c>
      <c r="F671" s="34">
        <v>338</v>
      </c>
      <c r="G671" s="59">
        <f t="shared" si="32"/>
        <v>1656</v>
      </c>
      <c r="H671" s="34">
        <v>1512</v>
      </c>
      <c r="I671" s="34">
        <v>144</v>
      </c>
      <c r="J671" s="58">
        <f t="shared" si="30"/>
        <v>4.8994082840236688</v>
      </c>
      <c r="K671" s="57">
        <v>180.5</v>
      </c>
      <c r="L671" s="58">
        <f t="shared" si="31"/>
        <v>9.1745152354570632</v>
      </c>
    </row>
    <row r="672" spans="1:12">
      <c r="A672" s="23">
        <v>2021</v>
      </c>
      <c r="B672" s="23" t="s">
        <v>2367</v>
      </c>
      <c r="C672" s="22" t="s">
        <v>514</v>
      </c>
      <c r="D672" s="13" t="s">
        <v>23</v>
      </c>
      <c r="E672" s="34" t="s">
        <v>3562</v>
      </c>
      <c r="F672" s="34">
        <v>76</v>
      </c>
      <c r="G672" s="59">
        <f t="shared" si="32"/>
        <v>1857</v>
      </c>
      <c r="H672" s="34">
        <v>1470</v>
      </c>
      <c r="I672" s="34">
        <v>387</v>
      </c>
      <c r="J672" s="58">
        <f t="shared" si="30"/>
        <v>24.434210526315791</v>
      </c>
      <c r="K672" s="57">
        <v>38.299999999999997</v>
      </c>
      <c r="L672" s="58">
        <f t="shared" si="31"/>
        <v>48.485639686684074</v>
      </c>
    </row>
    <row r="673" spans="1:12">
      <c r="A673" s="23">
        <v>2021</v>
      </c>
      <c r="B673" s="23" t="s">
        <v>2367</v>
      </c>
      <c r="C673" s="22" t="s">
        <v>514</v>
      </c>
      <c r="D673" s="13" t="s">
        <v>6804</v>
      </c>
      <c r="E673" s="34" t="s">
        <v>3562</v>
      </c>
      <c r="F673" s="34">
        <v>129</v>
      </c>
      <c r="G673" s="59">
        <f t="shared" si="32"/>
        <v>888</v>
      </c>
      <c r="H673" s="34">
        <v>841</v>
      </c>
      <c r="I673" s="34">
        <v>47</v>
      </c>
      <c r="J673" s="58">
        <f t="shared" si="30"/>
        <v>6.8837209302325579</v>
      </c>
      <c r="K673" s="57">
        <v>46.5</v>
      </c>
      <c r="L673" s="58">
        <f t="shared" si="31"/>
        <v>19.096774193548388</v>
      </c>
    </row>
    <row r="674" spans="1:12">
      <c r="A674" s="23">
        <v>2021</v>
      </c>
      <c r="B674" s="23" t="s">
        <v>2367</v>
      </c>
      <c r="C674" s="22" t="s">
        <v>514</v>
      </c>
      <c r="D674" s="13" t="s">
        <v>185</v>
      </c>
      <c r="E674" s="34" t="s">
        <v>3562</v>
      </c>
      <c r="F674" s="34">
        <v>96</v>
      </c>
      <c r="G674" s="59">
        <f t="shared" si="32"/>
        <v>1914</v>
      </c>
      <c r="H674" s="34">
        <v>1471</v>
      </c>
      <c r="I674" s="34">
        <v>443</v>
      </c>
      <c r="J674" s="58">
        <f t="shared" si="30"/>
        <v>19.9375</v>
      </c>
      <c r="K674" s="57">
        <v>107.3</v>
      </c>
      <c r="L674" s="58">
        <f t="shared" si="31"/>
        <v>17.837837837837839</v>
      </c>
    </row>
    <row r="675" spans="1:12">
      <c r="A675" s="23">
        <v>2021</v>
      </c>
      <c r="B675" s="23" t="s">
        <v>2367</v>
      </c>
      <c r="C675" s="22" t="s">
        <v>514</v>
      </c>
      <c r="D675" s="13" t="s">
        <v>104</v>
      </c>
      <c r="E675" s="34" t="s">
        <v>3562</v>
      </c>
      <c r="F675" s="34">
        <v>224</v>
      </c>
      <c r="G675" s="59">
        <f t="shared" si="32"/>
        <v>1697</v>
      </c>
      <c r="H675" s="34">
        <v>1511</v>
      </c>
      <c r="I675" s="34">
        <v>186</v>
      </c>
      <c r="J675" s="58">
        <f t="shared" si="30"/>
        <v>7.5758928571428568</v>
      </c>
      <c r="K675" s="57">
        <v>105</v>
      </c>
      <c r="L675" s="58">
        <f t="shared" si="31"/>
        <v>16.161904761904761</v>
      </c>
    </row>
    <row r="676" spans="1:12">
      <c r="A676" s="23">
        <v>2021</v>
      </c>
      <c r="B676" s="23" t="s">
        <v>2367</v>
      </c>
      <c r="C676" s="22" t="s">
        <v>514</v>
      </c>
      <c r="D676" s="13" t="s">
        <v>184</v>
      </c>
      <c r="E676" s="34" t="s">
        <v>3561</v>
      </c>
      <c r="F676" s="34">
        <v>90</v>
      </c>
      <c r="G676" s="59">
        <f t="shared" si="32"/>
        <v>1656</v>
      </c>
      <c r="H676" s="34">
        <v>1512</v>
      </c>
      <c r="I676" s="34">
        <v>144</v>
      </c>
      <c r="J676" s="58">
        <f t="shared" si="30"/>
        <v>18.399999999999999</v>
      </c>
      <c r="K676" s="57">
        <v>71</v>
      </c>
      <c r="L676" s="58">
        <f t="shared" si="31"/>
        <v>23.323943661971832</v>
      </c>
    </row>
    <row r="677" spans="1:12">
      <c r="A677" s="23">
        <v>2021</v>
      </c>
      <c r="B677" s="23" t="s">
        <v>2367</v>
      </c>
      <c r="C677" s="22" t="s">
        <v>514</v>
      </c>
      <c r="D677" s="13" t="s">
        <v>23</v>
      </c>
      <c r="E677" s="34" t="s">
        <v>3561</v>
      </c>
      <c r="F677" s="34">
        <v>56</v>
      </c>
      <c r="G677" s="59">
        <f t="shared" si="32"/>
        <v>1857</v>
      </c>
      <c r="H677" s="34">
        <v>1470</v>
      </c>
      <c r="I677" s="34">
        <v>387</v>
      </c>
      <c r="J677" s="58">
        <f t="shared" si="30"/>
        <v>33.160714285714285</v>
      </c>
      <c r="K677" s="57">
        <v>55</v>
      </c>
      <c r="L677" s="58">
        <f t="shared" si="31"/>
        <v>33.763636363636365</v>
      </c>
    </row>
    <row r="678" spans="1:12">
      <c r="A678" s="23">
        <v>2021</v>
      </c>
      <c r="B678" s="23" t="s">
        <v>2367</v>
      </c>
      <c r="C678" s="22" t="s">
        <v>514</v>
      </c>
      <c r="D678" s="13" t="s">
        <v>6804</v>
      </c>
      <c r="E678" s="34" t="s">
        <v>3561</v>
      </c>
      <c r="F678" s="34">
        <v>26</v>
      </c>
      <c r="G678" s="59">
        <f t="shared" si="32"/>
        <v>888</v>
      </c>
      <c r="H678" s="34">
        <v>841</v>
      </c>
      <c r="I678" s="34">
        <v>47</v>
      </c>
      <c r="J678" s="58">
        <f t="shared" si="30"/>
        <v>34.153846153846153</v>
      </c>
      <c r="K678" s="57">
        <v>24.5</v>
      </c>
      <c r="L678" s="58">
        <f t="shared" si="31"/>
        <v>36.244897959183675</v>
      </c>
    </row>
    <row r="679" spans="1:12">
      <c r="A679" s="23">
        <v>2021</v>
      </c>
      <c r="B679" s="23" t="s">
        <v>2367</v>
      </c>
      <c r="C679" s="22" t="s">
        <v>514</v>
      </c>
      <c r="D679" s="13" t="s">
        <v>185</v>
      </c>
      <c r="E679" s="34" t="s">
        <v>3561</v>
      </c>
      <c r="F679" s="34">
        <v>104</v>
      </c>
      <c r="G679" s="59">
        <f t="shared" si="32"/>
        <v>1914</v>
      </c>
      <c r="H679" s="34">
        <v>1471</v>
      </c>
      <c r="I679" s="34">
        <v>443</v>
      </c>
      <c r="J679" s="58">
        <f t="shared" si="30"/>
        <v>18.403846153846153</v>
      </c>
      <c r="K679" s="57">
        <v>97.5</v>
      </c>
      <c r="L679" s="58">
        <f t="shared" si="31"/>
        <v>19.630769230769232</v>
      </c>
    </row>
    <row r="680" spans="1:12">
      <c r="A680" s="23">
        <v>2021</v>
      </c>
      <c r="B680" s="23" t="s">
        <v>2367</v>
      </c>
      <c r="C680" s="22" t="s">
        <v>514</v>
      </c>
      <c r="D680" s="13" t="s">
        <v>104</v>
      </c>
      <c r="E680" s="34" t="s">
        <v>3561</v>
      </c>
      <c r="F680" s="34">
        <v>89</v>
      </c>
      <c r="G680" s="59">
        <f t="shared" si="32"/>
        <v>1697</v>
      </c>
      <c r="H680" s="34">
        <v>1511</v>
      </c>
      <c r="I680" s="34">
        <v>186</v>
      </c>
      <c r="J680" s="58">
        <f t="shared" si="30"/>
        <v>19.067415730337078</v>
      </c>
      <c r="K680" s="57">
        <v>88.5</v>
      </c>
      <c r="L680" s="58">
        <f t="shared" si="31"/>
        <v>19.175141242937855</v>
      </c>
    </row>
    <row r="681" spans="1:12">
      <c r="A681" s="23">
        <v>2021</v>
      </c>
      <c r="B681" s="23" t="s">
        <v>2367</v>
      </c>
      <c r="C681" s="22" t="s">
        <v>514</v>
      </c>
      <c r="D681" s="13" t="s">
        <v>8102</v>
      </c>
      <c r="E681" s="34" t="s">
        <v>3561</v>
      </c>
      <c r="F681" s="34">
        <v>4</v>
      </c>
      <c r="G681" s="59">
        <f t="shared" si="32"/>
        <v>0</v>
      </c>
      <c r="H681" s="34">
        <v>0</v>
      </c>
      <c r="I681" s="34">
        <v>0</v>
      </c>
      <c r="J681" s="58">
        <f t="shared" si="30"/>
        <v>0</v>
      </c>
      <c r="K681" s="57">
        <v>4</v>
      </c>
      <c r="L681" s="58">
        <f t="shared" si="31"/>
        <v>0</v>
      </c>
    </row>
  </sheetData>
  <autoFilter ref="A1:L681" xr:uid="{00000000-0009-0000-0000-000022000000}"/>
  <sortState xmlns:xlrd2="http://schemas.microsoft.com/office/spreadsheetml/2017/richdata2" ref="A2:L681">
    <sortCondition ref="A2:A681"/>
    <sortCondition ref="B2:B681"/>
    <sortCondition descending="1" ref="C2:C681"/>
    <sortCondition ref="E2:E681"/>
    <sortCondition ref="D2:D681"/>
  </sortState>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9">
    <tabColor theme="0"/>
  </sheetPr>
  <dimension ref="A1:E325"/>
  <sheetViews>
    <sheetView zoomScale="85" zoomScaleNormal="85" workbookViewId="0">
      <pane ySplit="1" topLeftCell="A2" activePane="bottomLeft" state="frozen"/>
      <selection pane="bottomLeft" activeCell="C33" sqref="C33"/>
    </sheetView>
  </sheetViews>
  <sheetFormatPr baseColWidth="10" defaultRowHeight="16.5"/>
  <cols>
    <col min="1" max="1" width="9" style="5" bestFit="1" customWidth="1"/>
    <col min="2" max="2" width="12.5" style="5" bestFit="1" customWidth="1"/>
    <col min="3" max="3" width="49.75" style="5" bestFit="1" customWidth="1"/>
    <col min="4" max="4" width="15.625" style="5" bestFit="1" customWidth="1"/>
    <col min="5" max="5" width="15.25" style="5" bestFit="1" customWidth="1"/>
  </cols>
  <sheetData>
    <row r="1" spans="1:5">
      <c r="A1" s="43" t="s">
        <v>2398</v>
      </c>
      <c r="B1" s="43" t="s">
        <v>199</v>
      </c>
      <c r="C1" s="43" t="s">
        <v>3598</v>
      </c>
      <c r="D1" s="43" t="s">
        <v>3610</v>
      </c>
      <c r="E1" s="43" t="s">
        <v>3603</v>
      </c>
    </row>
    <row r="2" spans="1:5">
      <c r="A2" s="23">
        <v>2007</v>
      </c>
      <c r="B2" s="23" t="s">
        <v>1886</v>
      </c>
      <c r="C2" s="22" t="s">
        <v>3578</v>
      </c>
      <c r="D2" s="34">
        <v>340</v>
      </c>
      <c r="E2" s="34">
        <v>6</v>
      </c>
    </row>
    <row r="3" spans="1:5">
      <c r="A3" s="23">
        <v>2007</v>
      </c>
      <c r="B3" s="23" t="s">
        <v>1886</v>
      </c>
      <c r="C3" s="22" t="s">
        <v>5</v>
      </c>
      <c r="D3" s="34">
        <v>2315</v>
      </c>
      <c r="E3" s="34">
        <v>18</v>
      </c>
    </row>
    <row r="4" spans="1:5">
      <c r="A4" s="23">
        <v>2007</v>
      </c>
      <c r="B4" s="23" t="s">
        <v>1886</v>
      </c>
      <c r="C4" s="22" t="s">
        <v>10</v>
      </c>
      <c r="D4" s="34">
        <v>1756</v>
      </c>
      <c r="E4" s="34">
        <v>8</v>
      </c>
    </row>
    <row r="5" spans="1:5">
      <c r="A5" s="23">
        <v>2007</v>
      </c>
      <c r="B5" s="23" t="s">
        <v>1886</v>
      </c>
      <c r="C5" s="22" t="s">
        <v>14</v>
      </c>
      <c r="D5" s="34">
        <v>9325</v>
      </c>
      <c r="E5" s="34">
        <v>44</v>
      </c>
    </row>
    <row r="6" spans="1:5">
      <c r="A6" s="23">
        <v>2007</v>
      </c>
      <c r="B6" s="23" t="s">
        <v>1886</v>
      </c>
      <c r="C6" s="22" t="s">
        <v>23</v>
      </c>
      <c r="D6" s="34">
        <v>1920</v>
      </c>
      <c r="E6" s="34">
        <v>8</v>
      </c>
    </row>
    <row r="7" spans="1:5">
      <c r="A7" s="23">
        <v>2007</v>
      </c>
      <c r="B7" s="23" t="s">
        <v>1886</v>
      </c>
      <c r="C7" s="22" t="s">
        <v>41</v>
      </c>
      <c r="D7" s="34">
        <v>1167</v>
      </c>
      <c r="E7" s="34">
        <v>7</v>
      </c>
    </row>
    <row r="8" spans="1:5">
      <c r="A8" s="23">
        <v>2007</v>
      </c>
      <c r="B8" s="23" t="s">
        <v>1886</v>
      </c>
      <c r="C8" s="22" t="s">
        <v>60</v>
      </c>
      <c r="D8" s="34">
        <v>676</v>
      </c>
      <c r="E8" s="34">
        <v>11</v>
      </c>
    </row>
    <row r="9" spans="1:5">
      <c r="A9" s="23">
        <v>2007</v>
      </c>
      <c r="B9" s="23" t="s">
        <v>1886</v>
      </c>
      <c r="C9" s="22" t="s">
        <v>70</v>
      </c>
      <c r="D9" s="34">
        <v>2956</v>
      </c>
      <c r="E9" s="34">
        <v>26</v>
      </c>
    </row>
    <row r="10" spans="1:5">
      <c r="A10" s="23">
        <v>2007</v>
      </c>
      <c r="B10" s="23" t="s">
        <v>1886</v>
      </c>
      <c r="C10" s="22" t="s">
        <v>76</v>
      </c>
      <c r="D10" s="34">
        <v>802</v>
      </c>
      <c r="E10" s="34">
        <v>4</v>
      </c>
    </row>
    <row r="11" spans="1:5">
      <c r="A11" s="23">
        <v>2007</v>
      </c>
      <c r="B11" s="23" t="s">
        <v>1886</v>
      </c>
      <c r="C11" s="22" t="s">
        <v>86</v>
      </c>
      <c r="D11" s="34">
        <v>719</v>
      </c>
      <c r="E11" s="34">
        <v>10</v>
      </c>
    </row>
    <row r="12" spans="1:5">
      <c r="A12" s="23">
        <v>2007</v>
      </c>
      <c r="B12" s="23" t="s">
        <v>1886</v>
      </c>
      <c r="C12" s="22" t="s">
        <v>89</v>
      </c>
      <c r="D12" s="34">
        <v>170</v>
      </c>
      <c r="E12" s="34">
        <v>1</v>
      </c>
    </row>
    <row r="13" spans="1:5">
      <c r="A13" s="23">
        <v>2007</v>
      </c>
      <c r="B13" s="23" t="s">
        <v>1886</v>
      </c>
      <c r="C13" s="22" t="s">
        <v>94</v>
      </c>
      <c r="D13" s="34">
        <v>1308</v>
      </c>
      <c r="E13" s="34">
        <v>15</v>
      </c>
    </row>
    <row r="14" spans="1:5">
      <c r="A14" s="23">
        <v>2007</v>
      </c>
      <c r="B14" s="23" t="s">
        <v>1886</v>
      </c>
      <c r="C14" s="22" t="s">
        <v>100</v>
      </c>
      <c r="D14" s="34">
        <v>623</v>
      </c>
      <c r="E14" s="34">
        <v>7</v>
      </c>
    </row>
    <row r="15" spans="1:5">
      <c r="A15" s="23">
        <v>2007</v>
      </c>
      <c r="B15" s="23" t="s">
        <v>1886</v>
      </c>
      <c r="C15" s="22" t="s">
        <v>104</v>
      </c>
      <c r="D15" s="34">
        <v>3454</v>
      </c>
      <c r="E15" s="34">
        <v>23</v>
      </c>
    </row>
    <row r="16" spans="1:5">
      <c r="A16" s="23">
        <v>2007</v>
      </c>
      <c r="B16" s="23" t="s">
        <v>1886</v>
      </c>
      <c r="C16" s="22" t="s">
        <v>120</v>
      </c>
      <c r="D16" s="34">
        <v>6454</v>
      </c>
      <c r="E16" s="34">
        <v>24</v>
      </c>
    </row>
    <row r="17" spans="1:5">
      <c r="A17" s="23">
        <v>2007</v>
      </c>
      <c r="B17" s="23" t="s">
        <v>1886</v>
      </c>
      <c r="C17" s="22" t="s">
        <v>156</v>
      </c>
      <c r="D17" s="34">
        <v>286</v>
      </c>
      <c r="E17" s="34">
        <v>2</v>
      </c>
    </row>
    <row r="18" spans="1:5">
      <c r="A18" s="23">
        <v>2007</v>
      </c>
      <c r="B18" s="23" t="s">
        <v>1886</v>
      </c>
      <c r="C18" s="22" t="s">
        <v>164</v>
      </c>
      <c r="D18" s="34">
        <v>3786</v>
      </c>
      <c r="E18" s="34">
        <v>24</v>
      </c>
    </row>
    <row r="19" spans="1:5">
      <c r="A19" s="23">
        <v>2007</v>
      </c>
      <c r="B19" s="23" t="s">
        <v>1886</v>
      </c>
      <c r="C19" s="22" t="s">
        <v>167</v>
      </c>
      <c r="D19" s="34">
        <v>4631</v>
      </c>
      <c r="E19" s="34">
        <v>29</v>
      </c>
    </row>
    <row r="20" spans="1:5">
      <c r="A20" s="23">
        <v>2007</v>
      </c>
      <c r="B20" s="23" t="s">
        <v>1886</v>
      </c>
      <c r="C20" s="22" t="s">
        <v>171</v>
      </c>
      <c r="D20" s="34">
        <v>557</v>
      </c>
      <c r="E20" s="34">
        <v>1</v>
      </c>
    </row>
    <row r="21" spans="1:5">
      <c r="A21" s="23">
        <v>2007</v>
      </c>
      <c r="B21" s="23" t="s">
        <v>1886</v>
      </c>
      <c r="C21" s="22" t="s">
        <v>539</v>
      </c>
      <c r="D21" s="34">
        <v>862</v>
      </c>
      <c r="E21" s="34">
        <v>2</v>
      </c>
    </row>
    <row r="22" spans="1:5">
      <c r="A22" s="23">
        <v>2008</v>
      </c>
      <c r="B22" s="23" t="s">
        <v>1886</v>
      </c>
      <c r="C22" s="22" t="s">
        <v>5</v>
      </c>
      <c r="D22" s="34">
        <v>610</v>
      </c>
      <c r="E22" s="34">
        <v>11</v>
      </c>
    </row>
    <row r="23" spans="1:5">
      <c r="A23" s="23">
        <v>2008</v>
      </c>
      <c r="B23" s="23" t="s">
        <v>1886</v>
      </c>
      <c r="C23" s="22" t="s">
        <v>10</v>
      </c>
      <c r="D23" s="34">
        <v>236</v>
      </c>
      <c r="E23" s="34">
        <v>4</v>
      </c>
    </row>
    <row r="24" spans="1:5">
      <c r="A24" s="23">
        <v>2008</v>
      </c>
      <c r="B24" s="23" t="s">
        <v>1886</v>
      </c>
      <c r="C24" s="22" t="s">
        <v>14</v>
      </c>
      <c r="D24" s="34">
        <v>5320</v>
      </c>
      <c r="E24" s="34">
        <v>34</v>
      </c>
    </row>
    <row r="25" spans="1:5">
      <c r="A25" s="23">
        <v>2008</v>
      </c>
      <c r="B25" s="23" t="s">
        <v>1886</v>
      </c>
      <c r="C25" s="22" t="s">
        <v>23</v>
      </c>
      <c r="D25" s="34">
        <v>2407</v>
      </c>
      <c r="E25" s="34">
        <v>20</v>
      </c>
    </row>
    <row r="26" spans="1:5">
      <c r="A26" s="23">
        <v>2008</v>
      </c>
      <c r="B26" s="23" t="s">
        <v>1886</v>
      </c>
      <c r="C26" s="22" t="s">
        <v>41</v>
      </c>
      <c r="D26" s="34">
        <v>292</v>
      </c>
      <c r="E26" s="34">
        <v>3</v>
      </c>
    </row>
    <row r="27" spans="1:5">
      <c r="A27" s="23">
        <v>2008</v>
      </c>
      <c r="B27" s="23" t="s">
        <v>1886</v>
      </c>
      <c r="C27" s="22" t="s">
        <v>60</v>
      </c>
      <c r="D27" s="34">
        <v>1317</v>
      </c>
      <c r="E27" s="34">
        <v>10</v>
      </c>
    </row>
    <row r="28" spans="1:5">
      <c r="A28" s="23">
        <v>2008</v>
      </c>
      <c r="B28" s="23" t="s">
        <v>1886</v>
      </c>
      <c r="C28" s="22" t="s">
        <v>70</v>
      </c>
      <c r="D28" s="34">
        <v>1251</v>
      </c>
      <c r="E28" s="34">
        <v>18</v>
      </c>
    </row>
    <row r="29" spans="1:5">
      <c r="A29" s="23">
        <v>2008</v>
      </c>
      <c r="B29" s="23" t="s">
        <v>1886</v>
      </c>
      <c r="C29" s="22" t="s">
        <v>76</v>
      </c>
      <c r="D29" s="34">
        <v>899</v>
      </c>
      <c r="E29" s="34">
        <v>8</v>
      </c>
    </row>
    <row r="30" spans="1:5">
      <c r="A30" s="23">
        <v>2008</v>
      </c>
      <c r="B30" s="23" t="s">
        <v>1886</v>
      </c>
      <c r="C30" s="22" t="s">
        <v>86</v>
      </c>
      <c r="D30" s="34">
        <v>292</v>
      </c>
      <c r="E30" s="34">
        <v>4</v>
      </c>
    </row>
    <row r="31" spans="1:5">
      <c r="A31" s="23">
        <v>2008</v>
      </c>
      <c r="B31" s="23" t="s">
        <v>1886</v>
      </c>
      <c r="C31" s="22" t="s">
        <v>89</v>
      </c>
      <c r="D31" s="34">
        <v>156</v>
      </c>
      <c r="E31" s="34">
        <v>2</v>
      </c>
    </row>
    <row r="32" spans="1:5">
      <c r="A32" s="23">
        <v>2008</v>
      </c>
      <c r="B32" s="23" t="s">
        <v>1886</v>
      </c>
      <c r="C32" s="22" t="s">
        <v>94</v>
      </c>
      <c r="D32" s="34">
        <v>1437</v>
      </c>
      <c r="E32" s="34">
        <v>19</v>
      </c>
    </row>
    <row r="33" spans="1:5">
      <c r="A33" s="23">
        <v>2008</v>
      </c>
      <c r="B33" s="23" t="s">
        <v>1886</v>
      </c>
      <c r="C33" s="22" t="s">
        <v>100</v>
      </c>
      <c r="D33" s="34">
        <v>1151</v>
      </c>
      <c r="E33" s="34">
        <v>8</v>
      </c>
    </row>
    <row r="34" spans="1:5">
      <c r="A34" s="23">
        <v>2008</v>
      </c>
      <c r="B34" s="23" t="s">
        <v>1886</v>
      </c>
      <c r="C34" s="22" t="s">
        <v>104</v>
      </c>
      <c r="D34" s="34">
        <v>4572</v>
      </c>
      <c r="E34" s="34">
        <v>50</v>
      </c>
    </row>
    <row r="35" spans="1:5">
      <c r="A35" s="23">
        <v>2008</v>
      </c>
      <c r="B35" s="23" t="s">
        <v>1886</v>
      </c>
      <c r="C35" s="22" t="s">
        <v>120</v>
      </c>
      <c r="D35" s="34">
        <v>5004</v>
      </c>
      <c r="E35" s="34">
        <v>30</v>
      </c>
    </row>
    <row r="36" spans="1:5">
      <c r="A36" s="23">
        <v>2008</v>
      </c>
      <c r="B36" s="23" t="s">
        <v>1886</v>
      </c>
      <c r="C36" s="22" t="s">
        <v>156</v>
      </c>
      <c r="D36" s="34">
        <v>40</v>
      </c>
      <c r="E36" s="34">
        <v>1</v>
      </c>
    </row>
    <row r="37" spans="1:5">
      <c r="A37" s="23">
        <v>2008</v>
      </c>
      <c r="B37" s="23" t="s">
        <v>1886</v>
      </c>
      <c r="C37" s="22" t="s">
        <v>164</v>
      </c>
      <c r="D37" s="34">
        <v>3385</v>
      </c>
      <c r="E37" s="34">
        <v>30</v>
      </c>
    </row>
    <row r="38" spans="1:5">
      <c r="A38" s="23">
        <v>2008</v>
      </c>
      <c r="B38" s="23" t="s">
        <v>1886</v>
      </c>
      <c r="C38" s="22" t="s">
        <v>167</v>
      </c>
      <c r="D38" s="34">
        <v>4667</v>
      </c>
      <c r="E38" s="34">
        <v>30</v>
      </c>
    </row>
    <row r="39" spans="1:5">
      <c r="A39" s="23">
        <v>2008</v>
      </c>
      <c r="B39" s="23" t="s">
        <v>1886</v>
      </c>
      <c r="C39" s="22" t="s">
        <v>171</v>
      </c>
      <c r="D39" s="34">
        <v>357</v>
      </c>
      <c r="E39" s="34">
        <v>2</v>
      </c>
    </row>
    <row r="40" spans="1:5">
      <c r="A40" s="23">
        <v>2008</v>
      </c>
      <c r="B40" s="23" t="s">
        <v>1886</v>
      </c>
      <c r="C40" s="22" t="s">
        <v>539</v>
      </c>
      <c r="D40" s="34">
        <v>616</v>
      </c>
      <c r="E40" s="34">
        <v>2</v>
      </c>
    </row>
    <row r="41" spans="1:5">
      <c r="A41" s="23">
        <v>2009</v>
      </c>
      <c r="B41" s="23" t="s">
        <v>1886</v>
      </c>
      <c r="C41" s="22" t="s">
        <v>3578</v>
      </c>
      <c r="D41" s="34">
        <v>293</v>
      </c>
      <c r="E41" s="34">
        <v>4</v>
      </c>
    </row>
    <row r="42" spans="1:5">
      <c r="A42" s="23">
        <v>2009</v>
      </c>
      <c r="B42" s="23" t="s">
        <v>1886</v>
      </c>
      <c r="C42" s="22" t="s">
        <v>5</v>
      </c>
      <c r="D42" s="34">
        <v>1477</v>
      </c>
      <c r="E42" s="34">
        <v>16</v>
      </c>
    </row>
    <row r="43" spans="1:5">
      <c r="A43" s="23">
        <v>2009</v>
      </c>
      <c r="B43" s="23" t="s">
        <v>1886</v>
      </c>
      <c r="C43" s="22" t="s">
        <v>10</v>
      </c>
      <c r="D43" s="34">
        <v>325</v>
      </c>
      <c r="E43" s="34">
        <v>5</v>
      </c>
    </row>
    <row r="44" spans="1:5">
      <c r="A44" s="23">
        <v>2009</v>
      </c>
      <c r="B44" s="23" t="s">
        <v>1886</v>
      </c>
      <c r="C44" s="22" t="s">
        <v>14</v>
      </c>
      <c r="D44" s="34">
        <v>8299</v>
      </c>
      <c r="E44" s="34">
        <v>79</v>
      </c>
    </row>
    <row r="45" spans="1:5">
      <c r="A45" s="23">
        <v>2009</v>
      </c>
      <c r="B45" s="23" t="s">
        <v>1886</v>
      </c>
      <c r="C45" s="22" t="s">
        <v>23</v>
      </c>
      <c r="D45" s="34">
        <v>704</v>
      </c>
      <c r="E45" s="34">
        <v>15</v>
      </c>
    </row>
    <row r="46" spans="1:5">
      <c r="A46" s="23">
        <v>2009</v>
      </c>
      <c r="B46" s="23" t="s">
        <v>1886</v>
      </c>
      <c r="C46" s="22" t="s">
        <v>41</v>
      </c>
      <c r="D46" s="34">
        <v>288</v>
      </c>
      <c r="E46" s="34">
        <v>4</v>
      </c>
    </row>
    <row r="47" spans="1:5">
      <c r="A47" s="23">
        <v>2009</v>
      </c>
      <c r="B47" s="23" t="s">
        <v>1886</v>
      </c>
      <c r="C47" s="22" t="s">
        <v>60</v>
      </c>
      <c r="D47" s="34">
        <v>623</v>
      </c>
      <c r="E47" s="34">
        <v>8</v>
      </c>
    </row>
    <row r="48" spans="1:5">
      <c r="A48" s="23">
        <v>2009</v>
      </c>
      <c r="B48" s="23" t="s">
        <v>1886</v>
      </c>
      <c r="C48" s="22" t="s">
        <v>70</v>
      </c>
      <c r="D48" s="34">
        <v>2076</v>
      </c>
      <c r="E48" s="34">
        <v>25</v>
      </c>
    </row>
    <row r="49" spans="1:5">
      <c r="A49" s="23">
        <v>2009</v>
      </c>
      <c r="B49" s="23" t="s">
        <v>1886</v>
      </c>
      <c r="C49" s="22" t="s">
        <v>76</v>
      </c>
      <c r="D49" s="34">
        <v>709</v>
      </c>
      <c r="E49" s="34">
        <v>10</v>
      </c>
    </row>
    <row r="50" spans="1:5">
      <c r="A50" s="23">
        <v>2009</v>
      </c>
      <c r="B50" s="23" t="s">
        <v>1886</v>
      </c>
      <c r="C50" s="22" t="s">
        <v>86</v>
      </c>
      <c r="D50" s="34">
        <v>535</v>
      </c>
      <c r="E50" s="34">
        <v>13</v>
      </c>
    </row>
    <row r="51" spans="1:5">
      <c r="A51" s="23">
        <v>2009</v>
      </c>
      <c r="B51" s="23" t="s">
        <v>1886</v>
      </c>
      <c r="C51" s="22" t="s">
        <v>89</v>
      </c>
      <c r="D51" s="34">
        <v>514</v>
      </c>
      <c r="E51" s="34">
        <v>6</v>
      </c>
    </row>
    <row r="52" spans="1:5">
      <c r="A52" s="23">
        <v>2009</v>
      </c>
      <c r="B52" s="23" t="s">
        <v>1886</v>
      </c>
      <c r="C52" s="22" t="s">
        <v>94</v>
      </c>
      <c r="D52" s="34">
        <v>799</v>
      </c>
      <c r="E52" s="34">
        <v>12</v>
      </c>
    </row>
    <row r="53" spans="1:5">
      <c r="A53" s="23">
        <v>2009</v>
      </c>
      <c r="B53" s="23" t="s">
        <v>1886</v>
      </c>
      <c r="C53" s="22" t="s">
        <v>100</v>
      </c>
      <c r="D53" s="34">
        <v>595</v>
      </c>
      <c r="E53" s="34">
        <v>4</v>
      </c>
    </row>
    <row r="54" spans="1:5">
      <c r="A54" s="23">
        <v>2009</v>
      </c>
      <c r="B54" s="23" t="s">
        <v>1886</v>
      </c>
      <c r="C54" s="22" t="s">
        <v>104</v>
      </c>
      <c r="D54" s="34">
        <v>3817</v>
      </c>
      <c r="E54" s="34">
        <v>46</v>
      </c>
    </row>
    <row r="55" spans="1:5">
      <c r="A55" s="23">
        <v>2009</v>
      </c>
      <c r="B55" s="23" t="s">
        <v>1886</v>
      </c>
      <c r="C55" s="22" t="s">
        <v>120</v>
      </c>
      <c r="D55" s="34">
        <v>8767</v>
      </c>
      <c r="E55" s="34">
        <v>61</v>
      </c>
    </row>
    <row r="56" spans="1:5">
      <c r="A56" s="23">
        <v>2009</v>
      </c>
      <c r="B56" s="23" t="s">
        <v>1886</v>
      </c>
      <c r="C56" s="22" t="s">
        <v>156</v>
      </c>
      <c r="D56" s="34">
        <v>1286</v>
      </c>
      <c r="E56" s="34">
        <v>18</v>
      </c>
    </row>
    <row r="57" spans="1:5">
      <c r="A57" s="23">
        <v>2009</v>
      </c>
      <c r="B57" s="23" t="s">
        <v>1886</v>
      </c>
      <c r="C57" s="22" t="s">
        <v>164</v>
      </c>
      <c r="D57" s="34">
        <v>1481</v>
      </c>
      <c r="E57" s="34">
        <v>14</v>
      </c>
    </row>
    <row r="58" spans="1:5">
      <c r="A58" s="23">
        <v>2009</v>
      </c>
      <c r="B58" s="23" t="s">
        <v>1886</v>
      </c>
      <c r="C58" s="22" t="s">
        <v>167</v>
      </c>
      <c r="D58" s="34">
        <v>1210</v>
      </c>
      <c r="E58" s="34">
        <v>13</v>
      </c>
    </row>
    <row r="59" spans="1:5">
      <c r="A59" s="23">
        <v>2009</v>
      </c>
      <c r="B59" s="23" t="s">
        <v>1886</v>
      </c>
      <c r="C59" s="22" t="s">
        <v>539</v>
      </c>
      <c r="D59" s="34">
        <v>164</v>
      </c>
      <c r="E59" s="34">
        <v>2</v>
      </c>
    </row>
    <row r="60" spans="1:5">
      <c r="A60" s="23">
        <v>2010</v>
      </c>
      <c r="B60" s="23" t="s">
        <v>1886</v>
      </c>
      <c r="C60" s="22" t="s">
        <v>3578</v>
      </c>
      <c r="D60" s="34">
        <v>168</v>
      </c>
      <c r="E60" s="34">
        <v>2</v>
      </c>
    </row>
    <row r="61" spans="1:5">
      <c r="A61" s="23">
        <v>2010</v>
      </c>
      <c r="B61" s="23" t="s">
        <v>1886</v>
      </c>
      <c r="C61" s="22" t="s">
        <v>5</v>
      </c>
      <c r="D61" s="34">
        <v>1718</v>
      </c>
      <c r="E61" s="34">
        <v>16</v>
      </c>
    </row>
    <row r="62" spans="1:5">
      <c r="A62" s="23">
        <v>2010</v>
      </c>
      <c r="B62" s="23" t="s">
        <v>1886</v>
      </c>
      <c r="C62" s="22" t="s">
        <v>10</v>
      </c>
      <c r="D62" s="34">
        <v>128</v>
      </c>
      <c r="E62" s="34">
        <v>3</v>
      </c>
    </row>
    <row r="63" spans="1:5">
      <c r="A63" s="23">
        <v>2010</v>
      </c>
      <c r="B63" s="23" t="s">
        <v>1886</v>
      </c>
      <c r="C63" s="22" t="s">
        <v>14</v>
      </c>
      <c r="D63" s="34">
        <v>5596</v>
      </c>
      <c r="E63" s="34">
        <v>57</v>
      </c>
    </row>
    <row r="64" spans="1:5">
      <c r="A64" s="23">
        <v>2010</v>
      </c>
      <c r="B64" s="23" t="s">
        <v>1886</v>
      </c>
      <c r="C64" s="22" t="s">
        <v>23</v>
      </c>
      <c r="D64" s="34">
        <v>3307</v>
      </c>
      <c r="E64" s="34">
        <v>22</v>
      </c>
    </row>
    <row r="65" spans="1:5">
      <c r="A65" s="23">
        <v>2010</v>
      </c>
      <c r="B65" s="23" t="s">
        <v>1886</v>
      </c>
      <c r="C65" s="22" t="s">
        <v>41</v>
      </c>
      <c r="D65" s="34">
        <v>647</v>
      </c>
      <c r="E65" s="34">
        <v>4</v>
      </c>
    </row>
    <row r="66" spans="1:5">
      <c r="A66" s="23">
        <v>2010</v>
      </c>
      <c r="B66" s="23" t="s">
        <v>1886</v>
      </c>
      <c r="C66" s="22" t="s">
        <v>60</v>
      </c>
      <c r="D66" s="34">
        <v>378</v>
      </c>
      <c r="E66" s="34">
        <v>6</v>
      </c>
    </row>
    <row r="67" spans="1:5">
      <c r="A67" s="23">
        <v>2010</v>
      </c>
      <c r="B67" s="23" t="s">
        <v>1886</v>
      </c>
      <c r="C67" s="22" t="s">
        <v>70</v>
      </c>
      <c r="D67" s="34">
        <v>1270</v>
      </c>
      <c r="E67" s="34">
        <v>17</v>
      </c>
    </row>
    <row r="68" spans="1:5">
      <c r="A68" s="23">
        <v>2010</v>
      </c>
      <c r="B68" s="23" t="s">
        <v>1886</v>
      </c>
      <c r="C68" s="22" t="s">
        <v>76</v>
      </c>
      <c r="D68" s="34">
        <v>1098</v>
      </c>
      <c r="E68" s="34">
        <v>13</v>
      </c>
    </row>
    <row r="69" spans="1:5">
      <c r="A69" s="23">
        <v>2010</v>
      </c>
      <c r="B69" s="23" t="s">
        <v>1886</v>
      </c>
      <c r="C69" s="22" t="s">
        <v>86</v>
      </c>
      <c r="D69" s="34">
        <v>1332</v>
      </c>
      <c r="E69" s="34">
        <v>9</v>
      </c>
    </row>
    <row r="70" spans="1:5">
      <c r="A70" s="23">
        <v>2010</v>
      </c>
      <c r="B70" s="23" t="s">
        <v>1886</v>
      </c>
      <c r="C70" s="22" t="s">
        <v>89</v>
      </c>
      <c r="D70" s="34">
        <v>1530</v>
      </c>
      <c r="E70" s="34">
        <v>15</v>
      </c>
    </row>
    <row r="71" spans="1:5">
      <c r="A71" s="23">
        <v>2010</v>
      </c>
      <c r="B71" s="23" t="s">
        <v>1886</v>
      </c>
      <c r="C71" s="22" t="s">
        <v>94</v>
      </c>
      <c r="D71" s="34">
        <v>1262</v>
      </c>
      <c r="E71" s="34">
        <v>10</v>
      </c>
    </row>
    <row r="72" spans="1:5">
      <c r="A72" s="23">
        <v>2010</v>
      </c>
      <c r="B72" s="23" t="s">
        <v>1886</v>
      </c>
      <c r="C72" s="22" t="s">
        <v>100</v>
      </c>
      <c r="D72" s="34">
        <v>679</v>
      </c>
      <c r="E72" s="34">
        <v>7</v>
      </c>
    </row>
    <row r="73" spans="1:5">
      <c r="A73" s="23">
        <v>2010</v>
      </c>
      <c r="B73" s="23" t="s">
        <v>1886</v>
      </c>
      <c r="C73" s="22" t="s">
        <v>104</v>
      </c>
      <c r="D73" s="34">
        <v>4232</v>
      </c>
      <c r="E73" s="34">
        <v>50</v>
      </c>
    </row>
    <row r="74" spans="1:5">
      <c r="A74" s="23">
        <v>2010</v>
      </c>
      <c r="B74" s="23" t="s">
        <v>1886</v>
      </c>
      <c r="C74" s="22" t="s">
        <v>120</v>
      </c>
      <c r="D74" s="34">
        <v>9263</v>
      </c>
      <c r="E74" s="34">
        <v>73</v>
      </c>
    </row>
    <row r="75" spans="1:5">
      <c r="A75" s="23">
        <v>2010</v>
      </c>
      <c r="B75" s="23" t="s">
        <v>1886</v>
      </c>
      <c r="C75" s="22" t="s">
        <v>156</v>
      </c>
      <c r="D75" s="34">
        <v>240</v>
      </c>
      <c r="E75" s="34">
        <v>7</v>
      </c>
    </row>
    <row r="76" spans="1:5">
      <c r="A76" s="23">
        <v>2010</v>
      </c>
      <c r="B76" s="23" t="s">
        <v>1886</v>
      </c>
      <c r="C76" s="22" t="s">
        <v>164</v>
      </c>
      <c r="D76" s="34">
        <v>1134</v>
      </c>
      <c r="E76" s="34">
        <v>15</v>
      </c>
    </row>
    <row r="77" spans="1:5">
      <c r="A77" s="23">
        <v>2010</v>
      </c>
      <c r="B77" s="23" t="s">
        <v>1886</v>
      </c>
      <c r="C77" s="22" t="s">
        <v>167</v>
      </c>
      <c r="D77" s="34">
        <v>1354</v>
      </c>
      <c r="E77" s="34">
        <v>20</v>
      </c>
    </row>
    <row r="78" spans="1:5">
      <c r="A78" s="23">
        <v>2010</v>
      </c>
      <c r="B78" s="23" t="s">
        <v>1886</v>
      </c>
      <c r="C78" s="22" t="s">
        <v>171</v>
      </c>
      <c r="D78" s="34">
        <v>74</v>
      </c>
      <c r="E78" s="34">
        <v>1</v>
      </c>
    </row>
    <row r="79" spans="1:5">
      <c r="A79" s="23">
        <v>2011</v>
      </c>
      <c r="B79" s="23" t="s">
        <v>1886</v>
      </c>
      <c r="C79" s="22" t="s">
        <v>3578</v>
      </c>
      <c r="D79" s="34">
        <v>130</v>
      </c>
      <c r="E79" s="34">
        <v>2</v>
      </c>
    </row>
    <row r="80" spans="1:5">
      <c r="A80" s="23">
        <v>2011</v>
      </c>
      <c r="B80" s="23" t="s">
        <v>1886</v>
      </c>
      <c r="C80" s="22" t="s">
        <v>5</v>
      </c>
      <c r="D80" s="34">
        <v>948</v>
      </c>
      <c r="E80" s="34">
        <v>17</v>
      </c>
    </row>
    <row r="81" spans="1:5">
      <c r="A81" s="23">
        <v>2011</v>
      </c>
      <c r="B81" s="23" t="s">
        <v>1886</v>
      </c>
      <c r="C81" s="22" t="s">
        <v>10</v>
      </c>
      <c r="D81" s="34">
        <v>320</v>
      </c>
      <c r="E81" s="34">
        <v>4</v>
      </c>
    </row>
    <row r="82" spans="1:5">
      <c r="A82" s="23">
        <v>2011</v>
      </c>
      <c r="B82" s="23" t="s">
        <v>1886</v>
      </c>
      <c r="C82" s="22" t="s">
        <v>14</v>
      </c>
      <c r="D82" s="34">
        <v>8951</v>
      </c>
      <c r="E82" s="34">
        <v>51</v>
      </c>
    </row>
    <row r="83" spans="1:5">
      <c r="A83" s="23">
        <v>2011</v>
      </c>
      <c r="B83" s="23" t="s">
        <v>1886</v>
      </c>
      <c r="C83" s="22" t="s">
        <v>23</v>
      </c>
      <c r="D83" s="34">
        <v>2152</v>
      </c>
      <c r="E83" s="34">
        <v>30</v>
      </c>
    </row>
    <row r="84" spans="1:5">
      <c r="A84" s="23">
        <v>2011</v>
      </c>
      <c r="B84" s="23" t="s">
        <v>1886</v>
      </c>
      <c r="C84" s="22" t="s">
        <v>60</v>
      </c>
      <c r="D84" s="34">
        <v>480</v>
      </c>
      <c r="E84" s="34">
        <v>10</v>
      </c>
    </row>
    <row r="85" spans="1:5">
      <c r="A85" s="23">
        <v>2011</v>
      </c>
      <c r="B85" s="23" t="s">
        <v>1886</v>
      </c>
      <c r="C85" s="22" t="s">
        <v>70</v>
      </c>
      <c r="D85" s="34">
        <v>1956</v>
      </c>
      <c r="E85" s="34">
        <v>17</v>
      </c>
    </row>
    <row r="86" spans="1:5">
      <c r="A86" s="23">
        <v>2011</v>
      </c>
      <c r="B86" s="23" t="s">
        <v>1886</v>
      </c>
      <c r="C86" s="22" t="s">
        <v>76</v>
      </c>
      <c r="D86" s="34">
        <v>1205</v>
      </c>
      <c r="E86" s="34">
        <v>12</v>
      </c>
    </row>
    <row r="87" spans="1:5">
      <c r="A87" s="23">
        <v>2011</v>
      </c>
      <c r="B87" s="23" t="s">
        <v>1886</v>
      </c>
      <c r="C87" s="22" t="s">
        <v>86</v>
      </c>
      <c r="D87" s="34">
        <v>630</v>
      </c>
      <c r="E87" s="34">
        <v>6</v>
      </c>
    </row>
    <row r="88" spans="1:5">
      <c r="A88" s="23">
        <v>2011</v>
      </c>
      <c r="B88" s="23" t="s">
        <v>1886</v>
      </c>
      <c r="C88" s="22" t="s">
        <v>89</v>
      </c>
      <c r="D88" s="34">
        <v>930</v>
      </c>
      <c r="E88" s="34">
        <v>8</v>
      </c>
    </row>
    <row r="89" spans="1:5">
      <c r="A89" s="23">
        <v>2011</v>
      </c>
      <c r="B89" s="23" t="s">
        <v>1886</v>
      </c>
      <c r="C89" s="22" t="s">
        <v>94</v>
      </c>
      <c r="D89" s="34">
        <v>1098</v>
      </c>
      <c r="E89" s="34">
        <v>7</v>
      </c>
    </row>
    <row r="90" spans="1:5">
      <c r="A90" s="23">
        <v>2011</v>
      </c>
      <c r="B90" s="23" t="s">
        <v>1886</v>
      </c>
      <c r="C90" s="22" t="s">
        <v>100</v>
      </c>
      <c r="D90" s="34">
        <v>414</v>
      </c>
      <c r="E90" s="34">
        <v>7</v>
      </c>
    </row>
    <row r="91" spans="1:5">
      <c r="A91" s="23">
        <v>2011</v>
      </c>
      <c r="B91" s="23" t="s">
        <v>1886</v>
      </c>
      <c r="C91" s="22" t="s">
        <v>104</v>
      </c>
      <c r="D91" s="34">
        <v>3213</v>
      </c>
      <c r="E91" s="34">
        <v>35</v>
      </c>
    </row>
    <row r="92" spans="1:5">
      <c r="A92" s="23">
        <v>2011</v>
      </c>
      <c r="B92" s="23" t="s">
        <v>1886</v>
      </c>
      <c r="C92" s="22" t="s">
        <v>120</v>
      </c>
      <c r="D92" s="34">
        <v>6936</v>
      </c>
      <c r="E92" s="34">
        <v>52</v>
      </c>
    </row>
    <row r="93" spans="1:5">
      <c r="A93" s="23">
        <v>2011</v>
      </c>
      <c r="B93" s="23" t="s">
        <v>1886</v>
      </c>
      <c r="C93" s="22" t="s">
        <v>156</v>
      </c>
      <c r="D93" s="34">
        <v>576</v>
      </c>
      <c r="E93" s="34">
        <v>8</v>
      </c>
    </row>
    <row r="94" spans="1:5">
      <c r="A94" s="23">
        <v>2011</v>
      </c>
      <c r="B94" s="23" t="s">
        <v>1886</v>
      </c>
      <c r="C94" s="22" t="s">
        <v>164</v>
      </c>
      <c r="D94" s="34">
        <v>3786</v>
      </c>
      <c r="E94" s="34">
        <v>25</v>
      </c>
    </row>
    <row r="95" spans="1:5">
      <c r="A95" s="23">
        <v>2011</v>
      </c>
      <c r="B95" s="23" t="s">
        <v>1886</v>
      </c>
      <c r="C95" s="22" t="s">
        <v>167</v>
      </c>
      <c r="D95" s="34">
        <v>485</v>
      </c>
      <c r="E95" s="34">
        <v>12</v>
      </c>
    </row>
    <row r="96" spans="1:5">
      <c r="A96" s="23">
        <v>2011</v>
      </c>
      <c r="B96" s="23" t="s">
        <v>1886</v>
      </c>
      <c r="C96" s="22" t="s">
        <v>171</v>
      </c>
      <c r="D96" s="34">
        <v>50</v>
      </c>
      <c r="E96" s="34">
        <v>1</v>
      </c>
    </row>
    <row r="97" spans="1:5">
      <c r="A97" s="23">
        <v>2012</v>
      </c>
      <c r="B97" s="23" t="s">
        <v>1886</v>
      </c>
      <c r="C97" s="22" t="s">
        <v>5</v>
      </c>
      <c r="D97" s="34">
        <v>963</v>
      </c>
      <c r="E97" s="34">
        <v>19</v>
      </c>
    </row>
    <row r="98" spans="1:5">
      <c r="A98" s="23">
        <v>2012</v>
      </c>
      <c r="B98" s="23" t="s">
        <v>1886</v>
      </c>
      <c r="C98" s="22" t="s">
        <v>10</v>
      </c>
      <c r="D98" s="34">
        <v>946</v>
      </c>
      <c r="E98" s="34">
        <v>10</v>
      </c>
    </row>
    <row r="99" spans="1:5">
      <c r="A99" s="23">
        <v>2012</v>
      </c>
      <c r="B99" s="23" t="s">
        <v>1886</v>
      </c>
      <c r="C99" s="22" t="s">
        <v>14</v>
      </c>
      <c r="D99" s="34">
        <v>11560</v>
      </c>
      <c r="E99" s="34">
        <v>67</v>
      </c>
    </row>
    <row r="100" spans="1:5">
      <c r="A100" s="23">
        <v>2012</v>
      </c>
      <c r="B100" s="23" t="s">
        <v>1886</v>
      </c>
      <c r="C100" s="22" t="s">
        <v>23</v>
      </c>
      <c r="D100" s="34">
        <v>3031</v>
      </c>
      <c r="E100" s="34">
        <v>21</v>
      </c>
    </row>
    <row r="101" spans="1:5">
      <c r="A101" s="23">
        <v>2012</v>
      </c>
      <c r="B101" s="23" t="s">
        <v>1886</v>
      </c>
      <c r="C101" s="22" t="s">
        <v>41</v>
      </c>
      <c r="D101" s="34">
        <v>2273</v>
      </c>
      <c r="E101" s="34">
        <v>14</v>
      </c>
    </row>
    <row r="102" spans="1:5">
      <c r="A102" s="23">
        <v>2012</v>
      </c>
      <c r="B102" s="23" t="s">
        <v>1886</v>
      </c>
      <c r="C102" s="22" t="s">
        <v>60</v>
      </c>
      <c r="D102" s="34">
        <v>310</v>
      </c>
      <c r="E102" s="34">
        <v>7</v>
      </c>
    </row>
    <row r="103" spans="1:5">
      <c r="A103" s="23">
        <v>2012</v>
      </c>
      <c r="B103" s="23" t="s">
        <v>1886</v>
      </c>
      <c r="C103" s="22" t="s">
        <v>70</v>
      </c>
      <c r="D103" s="34">
        <v>861</v>
      </c>
      <c r="E103" s="34">
        <v>14</v>
      </c>
    </row>
    <row r="104" spans="1:5">
      <c r="A104" s="23">
        <v>2012</v>
      </c>
      <c r="B104" s="23" t="s">
        <v>1886</v>
      </c>
      <c r="C104" s="22" t="s">
        <v>76</v>
      </c>
      <c r="D104" s="34">
        <v>750</v>
      </c>
      <c r="E104" s="34">
        <v>11</v>
      </c>
    </row>
    <row r="105" spans="1:5">
      <c r="A105" s="23">
        <v>2012</v>
      </c>
      <c r="B105" s="23" t="s">
        <v>1886</v>
      </c>
      <c r="C105" s="22" t="s">
        <v>86</v>
      </c>
      <c r="D105" s="34">
        <v>190</v>
      </c>
      <c r="E105" s="34">
        <v>2</v>
      </c>
    </row>
    <row r="106" spans="1:5">
      <c r="A106" s="23">
        <v>2012</v>
      </c>
      <c r="B106" s="23" t="s">
        <v>1886</v>
      </c>
      <c r="C106" s="22" t="s">
        <v>89</v>
      </c>
      <c r="D106" s="34">
        <v>870</v>
      </c>
      <c r="E106" s="34">
        <v>7</v>
      </c>
    </row>
    <row r="107" spans="1:5">
      <c r="A107" s="23">
        <v>2012</v>
      </c>
      <c r="B107" s="23" t="s">
        <v>1886</v>
      </c>
      <c r="C107" s="22" t="s">
        <v>94</v>
      </c>
      <c r="D107" s="34">
        <v>230</v>
      </c>
      <c r="E107" s="34">
        <v>7</v>
      </c>
    </row>
    <row r="108" spans="1:5">
      <c r="A108" s="23">
        <v>2012</v>
      </c>
      <c r="B108" s="23" t="s">
        <v>1886</v>
      </c>
      <c r="C108" s="22" t="s">
        <v>100</v>
      </c>
      <c r="D108" s="34">
        <v>624</v>
      </c>
      <c r="E108" s="34">
        <v>5</v>
      </c>
    </row>
    <row r="109" spans="1:5">
      <c r="A109" s="23">
        <v>2012</v>
      </c>
      <c r="B109" s="23" t="s">
        <v>1886</v>
      </c>
      <c r="C109" s="22" t="s">
        <v>104</v>
      </c>
      <c r="D109" s="34">
        <v>4922</v>
      </c>
      <c r="E109" s="34">
        <v>37</v>
      </c>
    </row>
    <row r="110" spans="1:5">
      <c r="A110" s="23">
        <v>2012</v>
      </c>
      <c r="B110" s="23" t="s">
        <v>1886</v>
      </c>
      <c r="C110" s="22" t="s">
        <v>120</v>
      </c>
      <c r="D110" s="34">
        <v>8291</v>
      </c>
      <c r="E110" s="34">
        <v>59</v>
      </c>
    </row>
    <row r="111" spans="1:5">
      <c r="A111" s="23">
        <v>2012</v>
      </c>
      <c r="B111" s="23" t="s">
        <v>1886</v>
      </c>
      <c r="C111" s="22" t="s">
        <v>156</v>
      </c>
      <c r="D111" s="34">
        <v>4498</v>
      </c>
      <c r="E111" s="34">
        <v>26</v>
      </c>
    </row>
    <row r="112" spans="1:5">
      <c r="A112" s="23">
        <v>2012</v>
      </c>
      <c r="B112" s="23" t="s">
        <v>1886</v>
      </c>
      <c r="C112" s="22" t="s">
        <v>164</v>
      </c>
      <c r="D112" s="34">
        <v>1380</v>
      </c>
      <c r="E112" s="34">
        <v>11</v>
      </c>
    </row>
    <row r="113" spans="1:5">
      <c r="A113" s="23">
        <v>2012</v>
      </c>
      <c r="B113" s="23" t="s">
        <v>1886</v>
      </c>
      <c r="C113" s="22" t="s">
        <v>167</v>
      </c>
      <c r="D113" s="34">
        <v>962</v>
      </c>
      <c r="E113" s="34">
        <v>14</v>
      </c>
    </row>
    <row r="114" spans="1:5">
      <c r="A114" s="23">
        <v>2012</v>
      </c>
      <c r="B114" s="23" t="s">
        <v>1886</v>
      </c>
      <c r="C114" s="22" t="s">
        <v>539</v>
      </c>
      <c r="D114" s="34">
        <v>50</v>
      </c>
      <c r="E114" s="34">
        <v>2</v>
      </c>
    </row>
    <row r="115" spans="1:5">
      <c r="A115" s="23">
        <v>2012</v>
      </c>
      <c r="B115" s="23" t="s">
        <v>1886</v>
      </c>
      <c r="C115" s="22" t="s">
        <v>1512</v>
      </c>
      <c r="D115" s="34">
        <v>90</v>
      </c>
      <c r="E115" s="34">
        <v>1</v>
      </c>
    </row>
    <row r="116" spans="1:5">
      <c r="A116" s="23">
        <v>2012</v>
      </c>
      <c r="B116" s="23" t="s">
        <v>514</v>
      </c>
      <c r="C116" s="22" t="s">
        <v>184</v>
      </c>
      <c r="D116" s="34">
        <v>238</v>
      </c>
      <c r="E116" s="34">
        <v>7</v>
      </c>
    </row>
    <row r="117" spans="1:5">
      <c r="A117" s="23">
        <v>2012</v>
      </c>
      <c r="B117" s="23" t="s">
        <v>514</v>
      </c>
      <c r="C117" s="22" t="s">
        <v>23</v>
      </c>
      <c r="D117" s="34">
        <v>1669</v>
      </c>
      <c r="E117" s="34">
        <v>47</v>
      </c>
    </row>
    <row r="118" spans="1:5">
      <c r="A118" s="23">
        <v>2012</v>
      </c>
      <c r="B118" s="23" t="s">
        <v>514</v>
      </c>
      <c r="C118" s="22" t="s">
        <v>185</v>
      </c>
      <c r="D118" s="34">
        <v>3392</v>
      </c>
      <c r="E118" s="34">
        <v>89</v>
      </c>
    </row>
    <row r="119" spans="1:5">
      <c r="A119" s="23">
        <v>2012</v>
      </c>
      <c r="B119" s="23" t="s">
        <v>514</v>
      </c>
      <c r="C119" s="22" t="s">
        <v>3925</v>
      </c>
      <c r="D119" s="34">
        <v>1931</v>
      </c>
      <c r="E119" s="34">
        <v>64</v>
      </c>
    </row>
    <row r="120" spans="1:5">
      <c r="A120" s="23">
        <v>2013</v>
      </c>
      <c r="B120" s="23" t="s">
        <v>1886</v>
      </c>
      <c r="C120" s="22" t="s">
        <v>5</v>
      </c>
      <c r="D120" s="34">
        <v>1690</v>
      </c>
      <c r="E120" s="34">
        <v>22</v>
      </c>
    </row>
    <row r="121" spans="1:5">
      <c r="A121" s="23">
        <v>2013</v>
      </c>
      <c r="B121" s="23" t="s">
        <v>1886</v>
      </c>
      <c r="C121" s="22" t="s">
        <v>10</v>
      </c>
      <c r="D121" s="34">
        <v>583</v>
      </c>
      <c r="E121" s="34">
        <v>3</v>
      </c>
    </row>
    <row r="122" spans="1:5">
      <c r="A122" s="23">
        <v>2013</v>
      </c>
      <c r="B122" s="23" t="s">
        <v>1886</v>
      </c>
      <c r="C122" s="22" t="s">
        <v>14</v>
      </c>
      <c r="D122" s="34">
        <v>11598</v>
      </c>
      <c r="E122" s="34">
        <v>62</v>
      </c>
    </row>
    <row r="123" spans="1:5">
      <c r="A123" s="23">
        <v>2013</v>
      </c>
      <c r="B123" s="23" t="s">
        <v>1886</v>
      </c>
      <c r="C123" s="22" t="s">
        <v>23</v>
      </c>
      <c r="D123" s="34">
        <v>2160</v>
      </c>
      <c r="E123" s="34">
        <v>23</v>
      </c>
    </row>
    <row r="124" spans="1:5">
      <c r="A124" s="23">
        <v>2013</v>
      </c>
      <c r="B124" s="23" t="s">
        <v>1886</v>
      </c>
      <c r="C124" s="22" t="s">
        <v>41</v>
      </c>
      <c r="D124" s="34">
        <v>835</v>
      </c>
      <c r="E124" s="34">
        <v>6</v>
      </c>
    </row>
    <row r="125" spans="1:5">
      <c r="A125" s="23">
        <v>2013</v>
      </c>
      <c r="B125" s="23" t="s">
        <v>1886</v>
      </c>
      <c r="C125" s="22" t="s">
        <v>60</v>
      </c>
      <c r="D125" s="34">
        <v>710</v>
      </c>
      <c r="E125" s="34">
        <v>6</v>
      </c>
    </row>
    <row r="126" spans="1:5">
      <c r="A126" s="23">
        <v>2013</v>
      </c>
      <c r="B126" s="23" t="s">
        <v>1886</v>
      </c>
      <c r="C126" s="22" t="s">
        <v>70</v>
      </c>
      <c r="D126" s="34">
        <v>1140</v>
      </c>
      <c r="E126" s="34">
        <v>15</v>
      </c>
    </row>
    <row r="127" spans="1:5">
      <c r="A127" s="23">
        <v>2013</v>
      </c>
      <c r="B127" s="23" t="s">
        <v>1886</v>
      </c>
      <c r="C127" s="22" t="s">
        <v>76</v>
      </c>
      <c r="D127" s="34">
        <v>1327</v>
      </c>
      <c r="E127" s="34">
        <v>14</v>
      </c>
    </row>
    <row r="128" spans="1:5">
      <c r="A128" s="23">
        <v>2013</v>
      </c>
      <c r="B128" s="23" t="s">
        <v>1886</v>
      </c>
      <c r="C128" s="22" t="s">
        <v>86</v>
      </c>
      <c r="D128" s="34">
        <v>170</v>
      </c>
      <c r="E128" s="34">
        <v>1</v>
      </c>
    </row>
    <row r="129" spans="1:5">
      <c r="A129" s="23">
        <v>2013</v>
      </c>
      <c r="B129" s="23" t="s">
        <v>1886</v>
      </c>
      <c r="C129" s="22" t="s">
        <v>89</v>
      </c>
      <c r="D129" s="34">
        <v>2071</v>
      </c>
      <c r="E129" s="34">
        <v>20</v>
      </c>
    </row>
    <row r="130" spans="1:5">
      <c r="A130" s="23">
        <v>2013</v>
      </c>
      <c r="B130" s="23" t="s">
        <v>1886</v>
      </c>
      <c r="C130" s="22" t="s">
        <v>94</v>
      </c>
      <c r="D130" s="34">
        <v>1455</v>
      </c>
      <c r="E130" s="34">
        <v>7</v>
      </c>
    </row>
    <row r="131" spans="1:5">
      <c r="A131" s="23">
        <v>2013</v>
      </c>
      <c r="B131" s="23" t="s">
        <v>1886</v>
      </c>
      <c r="C131" s="22" t="s">
        <v>100</v>
      </c>
      <c r="D131" s="34">
        <v>440</v>
      </c>
      <c r="E131" s="34">
        <v>6</v>
      </c>
    </row>
    <row r="132" spans="1:5">
      <c r="A132" s="23">
        <v>2013</v>
      </c>
      <c r="B132" s="23" t="s">
        <v>1886</v>
      </c>
      <c r="C132" s="22" t="s">
        <v>104</v>
      </c>
      <c r="D132" s="34">
        <v>8040</v>
      </c>
      <c r="E132" s="34">
        <v>60</v>
      </c>
    </row>
    <row r="133" spans="1:5">
      <c r="A133" s="23">
        <v>2013</v>
      </c>
      <c r="B133" s="23" t="s">
        <v>1886</v>
      </c>
      <c r="C133" s="22" t="s">
        <v>120</v>
      </c>
      <c r="D133" s="34">
        <v>7651</v>
      </c>
      <c r="E133" s="34">
        <v>61</v>
      </c>
    </row>
    <row r="134" spans="1:5">
      <c r="A134" s="23">
        <v>2013</v>
      </c>
      <c r="B134" s="23" t="s">
        <v>1886</v>
      </c>
      <c r="C134" s="22" t="s">
        <v>156</v>
      </c>
      <c r="D134" s="34">
        <v>3440</v>
      </c>
      <c r="E134" s="34">
        <v>25</v>
      </c>
    </row>
    <row r="135" spans="1:5">
      <c r="A135" s="23">
        <v>2013</v>
      </c>
      <c r="B135" s="23" t="s">
        <v>1886</v>
      </c>
      <c r="C135" s="22" t="s">
        <v>164</v>
      </c>
      <c r="D135" s="34">
        <v>615</v>
      </c>
      <c r="E135" s="34">
        <v>9</v>
      </c>
    </row>
    <row r="136" spans="1:5">
      <c r="A136" s="23">
        <v>2013</v>
      </c>
      <c r="B136" s="23" t="s">
        <v>1886</v>
      </c>
      <c r="C136" s="22" t="s">
        <v>167</v>
      </c>
      <c r="D136" s="34">
        <v>440</v>
      </c>
      <c r="E136" s="34">
        <v>10</v>
      </c>
    </row>
    <row r="137" spans="1:5">
      <c r="A137" s="23">
        <v>2013</v>
      </c>
      <c r="B137" s="23" t="s">
        <v>1886</v>
      </c>
      <c r="C137" s="22" t="s">
        <v>1512</v>
      </c>
      <c r="D137" s="34">
        <v>230</v>
      </c>
      <c r="E137" s="34">
        <v>3</v>
      </c>
    </row>
    <row r="138" spans="1:5">
      <c r="A138" s="23">
        <v>2013</v>
      </c>
      <c r="B138" s="23" t="s">
        <v>1886</v>
      </c>
      <c r="C138" s="22" t="s">
        <v>1513</v>
      </c>
      <c r="D138" s="34">
        <v>370</v>
      </c>
      <c r="E138" s="34">
        <v>5</v>
      </c>
    </row>
    <row r="139" spans="1:5">
      <c r="A139" s="23">
        <v>2013</v>
      </c>
      <c r="B139" s="23" t="s">
        <v>514</v>
      </c>
      <c r="C139" s="22" t="s">
        <v>184</v>
      </c>
      <c r="D139" s="34">
        <v>5660</v>
      </c>
      <c r="E139" s="34">
        <v>106</v>
      </c>
    </row>
    <row r="140" spans="1:5">
      <c r="A140" s="23">
        <v>2013</v>
      </c>
      <c r="B140" s="23" t="s">
        <v>514</v>
      </c>
      <c r="C140" s="22" t="s">
        <v>23</v>
      </c>
      <c r="D140" s="34">
        <v>1535</v>
      </c>
      <c r="E140" s="34">
        <v>34</v>
      </c>
    </row>
    <row r="141" spans="1:5">
      <c r="A141" s="23">
        <v>2013</v>
      </c>
      <c r="B141" s="23" t="s">
        <v>514</v>
      </c>
      <c r="C141" s="22" t="s">
        <v>185</v>
      </c>
      <c r="D141" s="34">
        <v>2263</v>
      </c>
      <c r="E141" s="34">
        <v>65</v>
      </c>
    </row>
    <row r="142" spans="1:5">
      <c r="A142" s="23">
        <v>2013</v>
      </c>
      <c r="B142" s="23" t="s">
        <v>514</v>
      </c>
      <c r="C142" s="22" t="s">
        <v>3925</v>
      </c>
      <c r="D142" s="34">
        <v>1072</v>
      </c>
      <c r="E142" s="34">
        <v>29</v>
      </c>
    </row>
    <row r="143" spans="1:5">
      <c r="A143" s="23">
        <v>2014</v>
      </c>
      <c r="B143" s="23" t="s">
        <v>1886</v>
      </c>
      <c r="C143" s="22" t="s">
        <v>5</v>
      </c>
      <c r="D143" s="34">
        <v>790</v>
      </c>
      <c r="E143" s="34">
        <v>36</v>
      </c>
    </row>
    <row r="144" spans="1:5">
      <c r="A144" s="23">
        <v>2014</v>
      </c>
      <c r="B144" s="23" t="s">
        <v>1886</v>
      </c>
      <c r="C144" s="22" t="s">
        <v>10</v>
      </c>
      <c r="D144" s="34">
        <v>1275</v>
      </c>
      <c r="E144" s="34">
        <v>32</v>
      </c>
    </row>
    <row r="145" spans="1:5">
      <c r="A145" s="23">
        <v>2014</v>
      </c>
      <c r="B145" s="23" t="s">
        <v>1886</v>
      </c>
      <c r="C145" s="22" t="s">
        <v>14</v>
      </c>
      <c r="D145" s="34">
        <v>11187</v>
      </c>
      <c r="E145" s="34">
        <v>167</v>
      </c>
    </row>
    <row r="146" spans="1:5">
      <c r="A146" s="23">
        <v>2014</v>
      </c>
      <c r="B146" s="23" t="s">
        <v>1886</v>
      </c>
      <c r="C146" s="22" t="s">
        <v>23</v>
      </c>
      <c r="D146" s="34">
        <v>1220</v>
      </c>
      <c r="E146" s="34">
        <v>30</v>
      </c>
    </row>
    <row r="147" spans="1:5">
      <c r="A147" s="23">
        <v>2014</v>
      </c>
      <c r="B147" s="23" t="s">
        <v>1886</v>
      </c>
      <c r="C147" s="22" t="s">
        <v>41</v>
      </c>
      <c r="D147" s="34">
        <v>274</v>
      </c>
      <c r="E147" s="34">
        <v>9</v>
      </c>
    </row>
    <row r="148" spans="1:5">
      <c r="A148" s="23">
        <v>2014</v>
      </c>
      <c r="B148" s="23" t="s">
        <v>1886</v>
      </c>
      <c r="C148" s="22" t="s">
        <v>60</v>
      </c>
      <c r="D148" s="34">
        <v>183</v>
      </c>
      <c r="E148" s="34">
        <v>13</v>
      </c>
    </row>
    <row r="149" spans="1:5">
      <c r="A149" s="23">
        <v>2014</v>
      </c>
      <c r="B149" s="23" t="s">
        <v>1886</v>
      </c>
      <c r="C149" s="22" t="s">
        <v>70</v>
      </c>
      <c r="D149" s="34">
        <v>1445</v>
      </c>
      <c r="E149" s="34">
        <v>46</v>
      </c>
    </row>
    <row r="150" spans="1:5">
      <c r="A150" s="23">
        <v>2014</v>
      </c>
      <c r="B150" s="23" t="s">
        <v>1886</v>
      </c>
      <c r="C150" s="22" t="s">
        <v>76</v>
      </c>
      <c r="D150" s="34">
        <v>1344</v>
      </c>
      <c r="E150" s="34">
        <v>37</v>
      </c>
    </row>
    <row r="151" spans="1:5">
      <c r="A151" s="23">
        <v>2014</v>
      </c>
      <c r="B151" s="23" t="s">
        <v>1886</v>
      </c>
      <c r="C151" s="22" t="s">
        <v>83</v>
      </c>
      <c r="D151" s="34">
        <v>20</v>
      </c>
      <c r="E151" s="34">
        <v>2</v>
      </c>
    </row>
    <row r="152" spans="1:5">
      <c r="A152" s="23">
        <v>2014</v>
      </c>
      <c r="B152" s="23" t="s">
        <v>1886</v>
      </c>
      <c r="C152" s="22" t="s">
        <v>86</v>
      </c>
      <c r="D152" s="34">
        <v>514</v>
      </c>
      <c r="E152" s="34">
        <v>25</v>
      </c>
    </row>
    <row r="153" spans="1:5">
      <c r="A153" s="23">
        <v>2014</v>
      </c>
      <c r="B153" s="23" t="s">
        <v>1886</v>
      </c>
      <c r="C153" s="22" t="s">
        <v>89</v>
      </c>
      <c r="D153" s="34">
        <v>2324</v>
      </c>
      <c r="E153" s="34">
        <v>44</v>
      </c>
    </row>
    <row r="154" spans="1:5">
      <c r="A154" s="23">
        <v>2014</v>
      </c>
      <c r="B154" s="23" t="s">
        <v>1886</v>
      </c>
      <c r="C154" s="22" t="s">
        <v>94</v>
      </c>
      <c r="D154" s="34">
        <v>1754</v>
      </c>
      <c r="E154" s="34">
        <v>48</v>
      </c>
    </row>
    <row r="155" spans="1:5">
      <c r="A155" s="23">
        <v>2014</v>
      </c>
      <c r="B155" s="23" t="s">
        <v>1886</v>
      </c>
      <c r="C155" s="22" t="s">
        <v>100</v>
      </c>
      <c r="D155" s="34">
        <v>640</v>
      </c>
      <c r="E155" s="34">
        <v>19</v>
      </c>
    </row>
    <row r="156" spans="1:5">
      <c r="A156" s="23">
        <v>2014</v>
      </c>
      <c r="B156" s="23" t="s">
        <v>1886</v>
      </c>
      <c r="C156" s="22" t="s">
        <v>104</v>
      </c>
      <c r="D156" s="34">
        <v>6850</v>
      </c>
      <c r="E156" s="34">
        <v>148</v>
      </c>
    </row>
    <row r="157" spans="1:5">
      <c r="A157" s="23">
        <v>2014</v>
      </c>
      <c r="B157" s="23" t="s">
        <v>1886</v>
      </c>
      <c r="C157" s="22" t="s">
        <v>120</v>
      </c>
      <c r="D157" s="34">
        <v>7398</v>
      </c>
      <c r="E157" s="34">
        <v>168</v>
      </c>
    </row>
    <row r="158" spans="1:5">
      <c r="A158" s="23">
        <v>2014</v>
      </c>
      <c r="B158" s="23" t="s">
        <v>1886</v>
      </c>
      <c r="C158" s="22" t="s">
        <v>156</v>
      </c>
      <c r="D158" s="34">
        <v>1600</v>
      </c>
      <c r="E158" s="34">
        <v>28</v>
      </c>
    </row>
    <row r="159" spans="1:5">
      <c r="A159" s="23">
        <v>2014</v>
      </c>
      <c r="B159" s="23" t="s">
        <v>1886</v>
      </c>
      <c r="C159" s="22" t="s">
        <v>164</v>
      </c>
      <c r="D159" s="34">
        <v>1204</v>
      </c>
      <c r="E159" s="34">
        <v>32</v>
      </c>
    </row>
    <row r="160" spans="1:5">
      <c r="A160" s="23">
        <v>2014</v>
      </c>
      <c r="B160" s="23" t="s">
        <v>1886</v>
      </c>
      <c r="C160" s="22" t="s">
        <v>167</v>
      </c>
      <c r="D160" s="34">
        <v>1270</v>
      </c>
      <c r="E160" s="34">
        <v>26</v>
      </c>
    </row>
    <row r="161" spans="1:5">
      <c r="A161" s="23">
        <v>2014</v>
      </c>
      <c r="B161" s="23" t="s">
        <v>1886</v>
      </c>
      <c r="C161" s="22" t="s">
        <v>1512</v>
      </c>
      <c r="D161" s="34">
        <v>450</v>
      </c>
      <c r="E161" s="34">
        <v>11</v>
      </c>
    </row>
    <row r="162" spans="1:5">
      <c r="A162" s="23">
        <v>2014</v>
      </c>
      <c r="B162" s="23" t="s">
        <v>1886</v>
      </c>
      <c r="C162" s="22" t="s">
        <v>1513</v>
      </c>
      <c r="D162" s="34">
        <v>425</v>
      </c>
      <c r="E162" s="34">
        <v>10</v>
      </c>
    </row>
    <row r="163" spans="1:5">
      <c r="A163" s="23">
        <v>2014</v>
      </c>
      <c r="B163" s="23" t="s">
        <v>514</v>
      </c>
      <c r="C163" s="22" t="s">
        <v>184</v>
      </c>
      <c r="D163" s="34">
        <v>872</v>
      </c>
      <c r="E163" s="34">
        <v>27</v>
      </c>
    </row>
    <row r="164" spans="1:5">
      <c r="A164" s="23">
        <v>2014</v>
      </c>
      <c r="B164" s="23" t="s">
        <v>514</v>
      </c>
      <c r="C164" s="22" t="s">
        <v>23</v>
      </c>
      <c r="D164" s="34">
        <v>1351</v>
      </c>
      <c r="E164" s="34">
        <v>37</v>
      </c>
    </row>
    <row r="165" spans="1:5">
      <c r="A165" s="23">
        <v>2014</v>
      </c>
      <c r="B165" s="23" t="s">
        <v>514</v>
      </c>
      <c r="C165" s="22" t="s">
        <v>185</v>
      </c>
      <c r="D165" s="34">
        <v>2324</v>
      </c>
      <c r="E165" s="34">
        <v>71</v>
      </c>
    </row>
    <row r="166" spans="1:5">
      <c r="A166" s="23">
        <v>2014</v>
      </c>
      <c r="B166" s="23" t="s">
        <v>514</v>
      </c>
      <c r="C166" s="22" t="s">
        <v>3925</v>
      </c>
      <c r="D166" s="34">
        <v>4925</v>
      </c>
      <c r="E166" s="34">
        <v>106</v>
      </c>
    </row>
    <row r="167" spans="1:5">
      <c r="A167" s="23">
        <v>2015</v>
      </c>
      <c r="B167" s="23" t="s">
        <v>1886</v>
      </c>
      <c r="C167" s="22" t="s">
        <v>5</v>
      </c>
      <c r="D167" s="34">
        <v>1330</v>
      </c>
      <c r="E167" s="34">
        <v>17</v>
      </c>
    </row>
    <row r="168" spans="1:5">
      <c r="A168" s="23">
        <v>2015</v>
      </c>
      <c r="B168" s="23" t="s">
        <v>1886</v>
      </c>
      <c r="C168" s="22" t="s">
        <v>10</v>
      </c>
      <c r="D168" s="34">
        <v>443</v>
      </c>
      <c r="E168" s="34">
        <v>5</v>
      </c>
    </row>
    <row r="169" spans="1:5">
      <c r="A169" s="23">
        <v>2015</v>
      </c>
      <c r="B169" s="23" t="s">
        <v>1886</v>
      </c>
      <c r="C169" s="22" t="s">
        <v>14</v>
      </c>
      <c r="D169" s="34">
        <v>13080</v>
      </c>
      <c r="E169" s="34">
        <v>62</v>
      </c>
    </row>
    <row r="170" spans="1:5">
      <c r="A170" s="23">
        <v>2015</v>
      </c>
      <c r="B170" s="23" t="s">
        <v>1886</v>
      </c>
      <c r="C170" s="22" t="s">
        <v>23</v>
      </c>
      <c r="D170" s="34">
        <v>2000</v>
      </c>
      <c r="E170" s="34">
        <v>19</v>
      </c>
    </row>
    <row r="171" spans="1:5">
      <c r="A171" s="23">
        <v>2015</v>
      </c>
      <c r="B171" s="23" t="s">
        <v>1886</v>
      </c>
      <c r="C171" s="22" t="s">
        <v>41</v>
      </c>
      <c r="D171" s="34">
        <v>110</v>
      </c>
      <c r="E171" s="34">
        <v>2</v>
      </c>
    </row>
    <row r="172" spans="1:5">
      <c r="A172" s="23">
        <v>2015</v>
      </c>
      <c r="B172" s="23" t="s">
        <v>1886</v>
      </c>
      <c r="C172" s="22" t="s">
        <v>60</v>
      </c>
      <c r="D172" s="34">
        <v>213</v>
      </c>
      <c r="E172" s="34">
        <v>9</v>
      </c>
    </row>
    <row r="173" spans="1:5">
      <c r="A173" s="23">
        <v>2015</v>
      </c>
      <c r="B173" s="23" t="s">
        <v>1886</v>
      </c>
      <c r="C173" s="22" t="s">
        <v>70</v>
      </c>
      <c r="D173" s="34">
        <v>900</v>
      </c>
      <c r="E173" s="34">
        <v>8</v>
      </c>
    </row>
    <row r="174" spans="1:5">
      <c r="A174" s="23">
        <v>2015</v>
      </c>
      <c r="B174" s="23" t="s">
        <v>1886</v>
      </c>
      <c r="C174" s="22" t="s">
        <v>76</v>
      </c>
      <c r="D174" s="34">
        <v>1661</v>
      </c>
      <c r="E174" s="34">
        <v>24</v>
      </c>
    </row>
    <row r="175" spans="1:5">
      <c r="A175" s="23">
        <v>2015</v>
      </c>
      <c r="B175" s="23" t="s">
        <v>1886</v>
      </c>
      <c r="C175" s="22" t="s">
        <v>86</v>
      </c>
      <c r="D175" s="34">
        <v>1040</v>
      </c>
      <c r="E175" s="34">
        <v>11</v>
      </c>
    </row>
    <row r="176" spans="1:5">
      <c r="A176" s="23">
        <v>2015</v>
      </c>
      <c r="B176" s="23" t="s">
        <v>1886</v>
      </c>
      <c r="C176" s="22" t="s">
        <v>89</v>
      </c>
      <c r="D176" s="34">
        <v>820</v>
      </c>
      <c r="E176" s="34">
        <v>7</v>
      </c>
    </row>
    <row r="177" spans="1:5">
      <c r="A177" s="23">
        <v>2015</v>
      </c>
      <c r="B177" s="23" t="s">
        <v>1886</v>
      </c>
      <c r="C177" s="22" t="s">
        <v>94</v>
      </c>
      <c r="D177" s="34">
        <v>980</v>
      </c>
      <c r="E177" s="34">
        <v>4</v>
      </c>
    </row>
    <row r="178" spans="1:5">
      <c r="A178" s="23">
        <v>2015</v>
      </c>
      <c r="B178" s="23" t="s">
        <v>1886</v>
      </c>
      <c r="C178" s="22" t="s">
        <v>100</v>
      </c>
      <c r="D178" s="34">
        <v>1160</v>
      </c>
      <c r="E178" s="34">
        <v>12</v>
      </c>
    </row>
    <row r="179" spans="1:5">
      <c r="A179" s="23">
        <v>2015</v>
      </c>
      <c r="B179" s="23" t="s">
        <v>1886</v>
      </c>
      <c r="C179" s="22" t="s">
        <v>104</v>
      </c>
      <c r="D179" s="34">
        <v>8858</v>
      </c>
      <c r="E179" s="34">
        <v>62</v>
      </c>
    </row>
    <row r="180" spans="1:5">
      <c r="A180" s="23">
        <v>2015</v>
      </c>
      <c r="B180" s="23" t="s">
        <v>1886</v>
      </c>
      <c r="C180" s="22" t="s">
        <v>120</v>
      </c>
      <c r="D180" s="34">
        <v>12737</v>
      </c>
      <c r="E180" s="34">
        <v>68</v>
      </c>
    </row>
    <row r="181" spans="1:5">
      <c r="A181" s="23">
        <v>2015</v>
      </c>
      <c r="B181" s="23" t="s">
        <v>1886</v>
      </c>
      <c r="C181" s="22" t="s">
        <v>156</v>
      </c>
      <c r="D181" s="34">
        <v>1340</v>
      </c>
      <c r="E181" s="34">
        <v>12</v>
      </c>
    </row>
    <row r="182" spans="1:5">
      <c r="A182" s="23">
        <v>2015</v>
      </c>
      <c r="B182" s="23" t="s">
        <v>1886</v>
      </c>
      <c r="C182" s="22" t="s">
        <v>164</v>
      </c>
      <c r="D182" s="34">
        <v>2561</v>
      </c>
      <c r="E182" s="34">
        <v>13</v>
      </c>
    </row>
    <row r="183" spans="1:5">
      <c r="A183" s="23">
        <v>2015</v>
      </c>
      <c r="B183" s="23" t="s">
        <v>1886</v>
      </c>
      <c r="C183" s="22" t="s">
        <v>167</v>
      </c>
      <c r="D183" s="34">
        <v>2444</v>
      </c>
      <c r="E183" s="34">
        <v>22</v>
      </c>
    </row>
    <row r="184" spans="1:5">
      <c r="A184" s="23">
        <v>2015</v>
      </c>
      <c r="B184" s="23" t="s">
        <v>1886</v>
      </c>
      <c r="C184" s="22" t="s">
        <v>1513</v>
      </c>
      <c r="D184" s="34">
        <v>1382</v>
      </c>
      <c r="E184" s="34">
        <v>11</v>
      </c>
    </row>
    <row r="185" spans="1:5">
      <c r="A185" s="23">
        <v>2015</v>
      </c>
      <c r="B185" s="23" t="s">
        <v>514</v>
      </c>
      <c r="C185" s="22" t="s">
        <v>184</v>
      </c>
      <c r="D185" s="34">
        <v>1076</v>
      </c>
      <c r="E185" s="34">
        <v>22</v>
      </c>
    </row>
    <row r="186" spans="1:5">
      <c r="A186" s="23">
        <v>2015</v>
      </c>
      <c r="B186" s="23" t="s">
        <v>514</v>
      </c>
      <c r="C186" s="22" t="s">
        <v>23</v>
      </c>
      <c r="D186" s="34">
        <v>1199</v>
      </c>
      <c r="E186" s="34">
        <v>22</v>
      </c>
    </row>
    <row r="187" spans="1:5">
      <c r="A187" s="23">
        <v>2015</v>
      </c>
      <c r="B187" s="23" t="s">
        <v>514</v>
      </c>
      <c r="C187" s="22" t="s">
        <v>185</v>
      </c>
      <c r="D187" s="34">
        <v>2527</v>
      </c>
      <c r="E187" s="34">
        <v>65</v>
      </c>
    </row>
    <row r="188" spans="1:5">
      <c r="A188" s="23">
        <v>2015</v>
      </c>
      <c r="B188" s="23" t="s">
        <v>514</v>
      </c>
      <c r="C188" s="22" t="s">
        <v>3925</v>
      </c>
      <c r="D188" s="34">
        <v>3949</v>
      </c>
      <c r="E188" s="34">
        <v>61</v>
      </c>
    </row>
    <row r="189" spans="1:5">
      <c r="A189" s="23">
        <v>2016</v>
      </c>
      <c r="B189" s="23" t="s">
        <v>1886</v>
      </c>
      <c r="C189" s="22" t="s">
        <v>5</v>
      </c>
      <c r="D189" s="34">
        <v>913</v>
      </c>
      <c r="E189" s="34">
        <v>20</v>
      </c>
    </row>
    <row r="190" spans="1:5">
      <c r="A190" s="23">
        <v>2016</v>
      </c>
      <c r="B190" s="23" t="s">
        <v>1886</v>
      </c>
      <c r="C190" s="22" t="s">
        <v>10</v>
      </c>
      <c r="D190" s="34">
        <v>229</v>
      </c>
      <c r="E190" s="34">
        <v>6</v>
      </c>
    </row>
    <row r="191" spans="1:5">
      <c r="A191" s="23">
        <v>2016</v>
      </c>
      <c r="B191" s="23" t="s">
        <v>1886</v>
      </c>
      <c r="C191" s="22" t="s">
        <v>14</v>
      </c>
      <c r="D191" s="34">
        <v>14908</v>
      </c>
      <c r="E191" s="34">
        <v>70</v>
      </c>
    </row>
    <row r="192" spans="1:5">
      <c r="A192" s="23">
        <v>2016</v>
      </c>
      <c r="B192" s="23" t="s">
        <v>1886</v>
      </c>
      <c r="C192" s="22" t="s">
        <v>23</v>
      </c>
      <c r="D192" s="34">
        <v>2045</v>
      </c>
      <c r="E192" s="34">
        <v>16</v>
      </c>
    </row>
    <row r="193" spans="1:5">
      <c r="A193" s="23">
        <v>2016</v>
      </c>
      <c r="B193" s="23" t="s">
        <v>1886</v>
      </c>
      <c r="C193" s="22" t="s">
        <v>41</v>
      </c>
      <c r="D193" s="34">
        <v>1961</v>
      </c>
      <c r="E193" s="34">
        <v>4</v>
      </c>
    </row>
    <row r="194" spans="1:5">
      <c r="A194" s="23">
        <v>2016</v>
      </c>
      <c r="B194" s="23" t="s">
        <v>1886</v>
      </c>
      <c r="C194" s="22" t="s">
        <v>60</v>
      </c>
      <c r="D194" s="34">
        <v>1074</v>
      </c>
      <c r="E194" s="34">
        <v>12</v>
      </c>
    </row>
    <row r="195" spans="1:5">
      <c r="A195" s="23">
        <v>2016</v>
      </c>
      <c r="B195" s="23" t="s">
        <v>1886</v>
      </c>
      <c r="C195" s="22" t="s">
        <v>70</v>
      </c>
      <c r="D195" s="34">
        <v>1638</v>
      </c>
      <c r="E195" s="34">
        <v>10</v>
      </c>
    </row>
    <row r="196" spans="1:5">
      <c r="A196" s="23">
        <v>2016</v>
      </c>
      <c r="B196" s="23" t="s">
        <v>1886</v>
      </c>
      <c r="C196" s="22" t="s">
        <v>76</v>
      </c>
      <c r="D196" s="34">
        <v>1107</v>
      </c>
      <c r="E196" s="34">
        <v>14</v>
      </c>
    </row>
    <row r="197" spans="1:5">
      <c r="A197" s="23">
        <v>2016</v>
      </c>
      <c r="B197" s="23" t="s">
        <v>1886</v>
      </c>
      <c r="C197" s="22" t="s">
        <v>86</v>
      </c>
      <c r="D197" s="34">
        <v>260</v>
      </c>
      <c r="E197" s="34">
        <v>6</v>
      </c>
    </row>
    <row r="198" spans="1:5">
      <c r="A198" s="23">
        <v>2016</v>
      </c>
      <c r="B198" s="23" t="s">
        <v>1886</v>
      </c>
      <c r="C198" s="22" t="s">
        <v>89</v>
      </c>
      <c r="D198" s="34">
        <v>430</v>
      </c>
      <c r="E198" s="34">
        <v>5</v>
      </c>
    </row>
    <row r="199" spans="1:5">
      <c r="A199" s="23">
        <v>2016</v>
      </c>
      <c r="B199" s="23" t="s">
        <v>1886</v>
      </c>
      <c r="C199" s="22" t="s">
        <v>94</v>
      </c>
      <c r="D199" s="34">
        <v>1385</v>
      </c>
      <c r="E199" s="34">
        <v>10</v>
      </c>
    </row>
    <row r="200" spans="1:5">
      <c r="A200" s="23">
        <v>2016</v>
      </c>
      <c r="B200" s="23" t="s">
        <v>1886</v>
      </c>
      <c r="C200" s="22" t="s">
        <v>100</v>
      </c>
      <c r="D200" s="34">
        <v>1058</v>
      </c>
      <c r="E200" s="34">
        <v>14</v>
      </c>
    </row>
    <row r="201" spans="1:5">
      <c r="A201" s="23">
        <v>2016</v>
      </c>
      <c r="B201" s="23" t="s">
        <v>1886</v>
      </c>
      <c r="C201" s="22" t="s">
        <v>104</v>
      </c>
      <c r="D201" s="34">
        <v>10010</v>
      </c>
      <c r="E201" s="34">
        <v>50</v>
      </c>
    </row>
    <row r="202" spans="1:5">
      <c r="A202" s="23">
        <v>2016</v>
      </c>
      <c r="B202" s="23" t="s">
        <v>1886</v>
      </c>
      <c r="C202" s="22" t="s">
        <v>120</v>
      </c>
      <c r="D202" s="34">
        <v>13270</v>
      </c>
      <c r="E202" s="34">
        <v>78</v>
      </c>
    </row>
    <row r="203" spans="1:5">
      <c r="A203" s="23">
        <v>2016</v>
      </c>
      <c r="B203" s="23" t="s">
        <v>1886</v>
      </c>
      <c r="C203" s="22" t="s">
        <v>156</v>
      </c>
      <c r="D203" s="34">
        <v>4350</v>
      </c>
      <c r="E203" s="34">
        <v>31</v>
      </c>
    </row>
    <row r="204" spans="1:5">
      <c r="A204" s="23">
        <v>2016</v>
      </c>
      <c r="B204" s="23" t="s">
        <v>1886</v>
      </c>
      <c r="C204" s="22" t="s">
        <v>164</v>
      </c>
      <c r="D204" s="34">
        <v>1128</v>
      </c>
      <c r="E204" s="34">
        <v>13</v>
      </c>
    </row>
    <row r="205" spans="1:5">
      <c r="A205" s="23">
        <v>2016</v>
      </c>
      <c r="B205" s="23" t="s">
        <v>1886</v>
      </c>
      <c r="C205" s="22" t="s">
        <v>167</v>
      </c>
      <c r="D205" s="34">
        <v>2058</v>
      </c>
      <c r="E205" s="34">
        <v>28</v>
      </c>
    </row>
    <row r="206" spans="1:5" ht="15.75" customHeight="1">
      <c r="A206" s="23">
        <v>2016</v>
      </c>
      <c r="B206" s="23" t="s">
        <v>1886</v>
      </c>
      <c r="C206" s="22" t="s">
        <v>1513</v>
      </c>
      <c r="D206" s="34">
        <v>2020</v>
      </c>
      <c r="E206" s="34">
        <v>9</v>
      </c>
    </row>
    <row r="207" spans="1:5">
      <c r="A207" s="23">
        <v>2016</v>
      </c>
      <c r="B207" s="23" t="s">
        <v>514</v>
      </c>
      <c r="C207" s="22" t="s">
        <v>184</v>
      </c>
      <c r="D207" s="34">
        <v>1396</v>
      </c>
      <c r="E207" s="34">
        <v>27</v>
      </c>
    </row>
    <row r="208" spans="1:5">
      <c r="A208" s="23">
        <v>2016</v>
      </c>
      <c r="B208" s="23" t="s">
        <v>514</v>
      </c>
      <c r="C208" s="22" t="s">
        <v>23</v>
      </c>
      <c r="D208" s="34">
        <v>1446</v>
      </c>
      <c r="E208" s="34">
        <v>28</v>
      </c>
    </row>
    <row r="209" spans="1:5">
      <c r="A209" s="23">
        <v>2016</v>
      </c>
      <c r="B209" s="23" t="s">
        <v>514</v>
      </c>
      <c r="C209" s="22" t="s">
        <v>185</v>
      </c>
      <c r="D209" s="34">
        <v>2229</v>
      </c>
      <c r="E209" s="34">
        <v>55</v>
      </c>
    </row>
    <row r="210" spans="1:5">
      <c r="A210" s="23">
        <v>2016</v>
      </c>
      <c r="B210" s="23" t="s">
        <v>514</v>
      </c>
      <c r="C210" s="22" t="s">
        <v>3925</v>
      </c>
      <c r="D210" s="34">
        <v>4118</v>
      </c>
      <c r="E210" s="34">
        <v>73</v>
      </c>
    </row>
    <row r="211" spans="1:5">
      <c r="A211" s="23">
        <v>2017</v>
      </c>
      <c r="B211" s="23" t="s">
        <v>1886</v>
      </c>
      <c r="C211" s="22" t="s">
        <v>5</v>
      </c>
      <c r="D211" s="34">
        <v>1422</v>
      </c>
      <c r="E211" s="34">
        <v>18</v>
      </c>
    </row>
    <row r="212" spans="1:5">
      <c r="A212" s="23">
        <v>2017</v>
      </c>
      <c r="B212" s="23" t="s">
        <v>1886</v>
      </c>
      <c r="C212" s="22" t="s">
        <v>10</v>
      </c>
      <c r="D212" s="34">
        <v>323</v>
      </c>
      <c r="E212" s="34">
        <v>5</v>
      </c>
    </row>
    <row r="213" spans="1:5">
      <c r="A213" s="23">
        <v>2017</v>
      </c>
      <c r="B213" s="23" t="s">
        <v>1886</v>
      </c>
      <c r="C213" s="22" t="s">
        <v>14</v>
      </c>
      <c r="D213" s="34">
        <v>17560</v>
      </c>
      <c r="E213" s="34">
        <v>72</v>
      </c>
    </row>
    <row r="214" spans="1:5">
      <c r="A214" s="23">
        <v>2017</v>
      </c>
      <c r="B214" s="23" t="s">
        <v>1886</v>
      </c>
      <c r="C214" s="22" t="s">
        <v>23</v>
      </c>
      <c r="D214" s="34">
        <v>2640</v>
      </c>
      <c r="E214" s="34">
        <v>29</v>
      </c>
    </row>
    <row r="215" spans="1:5">
      <c r="A215" s="23">
        <v>2017</v>
      </c>
      <c r="B215" s="23" t="s">
        <v>1886</v>
      </c>
      <c r="C215" s="22" t="s">
        <v>41</v>
      </c>
      <c r="D215" s="34">
        <v>180</v>
      </c>
      <c r="E215" s="34">
        <v>2</v>
      </c>
    </row>
    <row r="216" spans="1:5">
      <c r="A216" s="23">
        <v>2017</v>
      </c>
      <c r="B216" s="23" t="s">
        <v>1886</v>
      </c>
      <c r="C216" s="22" t="s">
        <v>60</v>
      </c>
      <c r="D216" s="34">
        <v>910</v>
      </c>
      <c r="E216" s="34">
        <v>10</v>
      </c>
    </row>
    <row r="217" spans="1:5">
      <c r="A217" s="23">
        <v>2017</v>
      </c>
      <c r="B217" s="23" t="s">
        <v>1886</v>
      </c>
      <c r="C217" s="22" t="s">
        <v>70</v>
      </c>
      <c r="D217" s="34">
        <v>1365</v>
      </c>
      <c r="E217" s="34">
        <v>21</v>
      </c>
    </row>
    <row r="218" spans="1:5">
      <c r="A218" s="23">
        <v>2017</v>
      </c>
      <c r="B218" s="23" t="s">
        <v>1886</v>
      </c>
      <c r="C218" s="22" t="s">
        <v>76</v>
      </c>
      <c r="D218" s="34">
        <v>1753</v>
      </c>
      <c r="E218" s="34">
        <v>20</v>
      </c>
    </row>
    <row r="219" spans="1:5">
      <c r="A219" s="23">
        <v>2017</v>
      </c>
      <c r="B219" s="23" t="s">
        <v>1886</v>
      </c>
      <c r="C219" s="22" t="s">
        <v>86</v>
      </c>
      <c r="D219" s="34">
        <v>867</v>
      </c>
      <c r="E219" s="34">
        <v>8</v>
      </c>
    </row>
    <row r="220" spans="1:5">
      <c r="A220" s="23">
        <v>2017</v>
      </c>
      <c r="B220" s="23" t="s">
        <v>1886</v>
      </c>
      <c r="C220" s="22" t="s">
        <v>89</v>
      </c>
      <c r="D220" s="34">
        <v>430</v>
      </c>
      <c r="E220" s="34">
        <v>4</v>
      </c>
    </row>
    <row r="221" spans="1:5">
      <c r="A221" s="23">
        <v>2017</v>
      </c>
      <c r="B221" s="23" t="s">
        <v>1886</v>
      </c>
      <c r="C221" s="22" t="s">
        <v>94</v>
      </c>
      <c r="D221" s="34">
        <v>1360</v>
      </c>
      <c r="E221" s="34">
        <v>13</v>
      </c>
    </row>
    <row r="222" spans="1:5">
      <c r="A222" s="23">
        <v>2017</v>
      </c>
      <c r="B222" s="23" t="s">
        <v>1886</v>
      </c>
      <c r="C222" s="22" t="s">
        <v>100</v>
      </c>
      <c r="D222" s="34">
        <v>865</v>
      </c>
      <c r="E222" s="34">
        <v>14</v>
      </c>
    </row>
    <row r="223" spans="1:5">
      <c r="A223" s="23">
        <v>2017</v>
      </c>
      <c r="B223" s="23" t="s">
        <v>1886</v>
      </c>
      <c r="C223" s="22" t="s">
        <v>104</v>
      </c>
      <c r="D223" s="34">
        <v>8430</v>
      </c>
      <c r="E223" s="34">
        <v>56</v>
      </c>
    </row>
    <row r="224" spans="1:5">
      <c r="A224" s="23">
        <v>2017</v>
      </c>
      <c r="B224" s="23" t="s">
        <v>1886</v>
      </c>
      <c r="C224" s="22" t="s">
        <v>120</v>
      </c>
      <c r="D224" s="34">
        <v>5850</v>
      </c>
      <c r="E224" s="34">
        <v>45</v>
      </c>
    </row>
    <row r="225" spans="1:5">
      <c r="A225" s="23">
        <v>2017</v>
      </c>
      <c r="B225" s="23" t="s">
        <v>1886</v>
      </c>
      <c r="C225" s="22" t="s">
        <v>156</v>
      </c>
      <c r="D225" s="34">
        <v>2490</v>
      </c>
      <c r="E225" s="34">
        <v>26</v>
      </c>
    </row>
    <row r="226" spans="1:5">
      <c r="A226" s="23">
        <v>2017</v>
      </c>
      <c r="B226" s="23" t="s">
        <v>1886</v>
      </c>
      <c r="C226" s="22" t="s">
        <v>164</v>
      </c>
      <c r="D226" s="34">
        <v>1767</v>
      </c>
      <c r="E226" s="34">
        <v>12</v>
      </c>
    </row>
    <row r="227" spans="1:5">
      <c r="A227" s="23">
        <v>2017</v>
      </c>
      <c r="B227" s="23" t="s">
        <v>1886</v>
      </c>
      <c r="C227" s="22" t="s">
        <v>167</v>
      </c>
      <c r="D227" s="34">
        <v>1941</v>
      </c>
      <c r="E227" s="34">
        <v>20</v>
      </c>
    </row>
    <row r="228" spans="1:5">
      <c r="A228" s="23">
        <v>2017</v>
      </c>
      <c r="B228" s="23" t="s">
        <v>1886</v>
      </c>
      <c r="C228" s="22" t="s">
        <v>171</v>
      </c>
      <c r="D228" s="34">
        <v>150</v>
      </c>
      <c r="E228" s="34">
        <v>2</v>
      </c>
    </row>
    <row r="229" spans="1:5">
      <c r="A229" s="23">
        <v>2017</v>
      </c>
      <c r="B229" s="23" t="s">
        <v>1886</v>
      </c>
      <c r="C229" s="22" t="s">
        <v>848</v>
      </c>
      <c r="D229" s="34">
        <v>710</v>
      </c>
      <c r="E229" s="34">
        <v>5</v>
      </c>
    </row>
    <row r="230" spans="1:5">
      <c r="A230" s="23">
        <v>2017</v>
      </c>
      <c r="B230" s="23" t="s">
        <v>1886</v>
      </c>
      <c r="C230" s="22" t="s">
        <v>539</v>
      </c>
      <c r="D230" s="34">
        <v>633</v>
      </c>
      <c r="E230" s="34">
        <v>3</v>
      </c>
    </row>
    <row r="231" spans="1:5">
      <c r="A231" s="23">
        <v>2017</v>
      </c>
      <c r="B231" s="23" t="s">
        <v>1886</v>
      </c>
      <c r="C231" s="22" t="s">
        <v>1513</v>
      </c>
      <c r="D231" s="34">
        <v>460</v>
      </c>
      <c r="E231" s="34">
        <v>2</v>
      </c>
    </row>
    <row r="232" spans="1:5">
      <c r="A232" s="23">
        <v>2017</v>
      </c>
      <c r="B232" s="23" t="s">
        <v>514</v>
      </c>
      <c r="C232" s="22" t="s">
        <v>184</v>
      </c>
      <c r="D232" s="34">
        <v>90</v>
      </c>
      <c r="E232" s="34">
        <v>1</v>
      </c>
    </row>
    <row r="233" spans="1:5">
      <c r="A233" s="23">
        <v>2017</v>
      </c>
      <c r="B233" s="23" t="s">
        <v>514</v>
      </c>
      <c r="C233" s="22" t="s">
        <v>23</v>
      </c>
      <c r="D233" s="34">
        <v>2220</v>
      </c>
      <c r="E233" s="34">
        <v>29</v>
      </c>
    </row>
    <row r="234" spans="1:5">
      <c r="A234" s="23">
        <v>2017</v>
      </c>
      <c r="B234" s="23" t="s">
        <v>514</v>
      </c>
      <c r="C234" s="22" t="s">
        <v>185</v>
      </c>
      <c r="D234" s="34">
        <v>2796</v>
      </c>
      <c r="E234" s="34">
        <v>67</v>
      </c>
    </row>
    <row r="235" spans="1:5">
      <c r="A235" s="23">
        <v>2017</v>
      </c>
      <c r="B235" s="23" t="s">
        <v>514</v>
      </c>
      <c r="C235" s="22" t="s">
        <v>3925</v>
      </c>
      <c r="D235" s="34">
        <v>4150</v>
      </c>
      <c r="E235" s="34">
        <v>72</v>
      </c>
    </row>
    <row r="236" spans="1:5">
      <c r="A236" s="23">
        <v>2018</v>
      </c>
      <c r="B236" s="23" t="s">
        <v>1886</v>
      </c>
      <c r="C236" s="22" t="s">
        <v>5</v>
      </c>
      <c r="D236" s="34">
        <v>1993</v>
      </c>
      <c r="E236" s="34">
        <v>24</v>
      </c>
    </row>
    <row r="237" spans="1:5">
      <c r="A237" s="23">
        <v>2018</v>
      </c>
      <c r="B237" s="23" t="s">
        <v>1886</v>
      </c>
      <c r="C237" s="22" t="s">
        <v>10</v>
      </c>
      <c r="D237" s="34">
        <v>430</v>
      </c>
      <c r="E237" s="34">
        <v>5</v>
      </c>
    </row>
    <row r="238" spans="1:5">
      <c r="A238" s="23">
        <v>2018</v>
      </c>
      <c r="B238" s="23" t="s">
        <v>1886</v>
      </c>
      <c r="C238" s="22" t="s">
        <v>14</v>
      </c>
      <c r="D238" s="34">
        <v>14876</v>
      </c>
      <c r="E238" s="34">
        <v>71</v>
      </c>
    </row>
    <row r="239" spans="1:5">
      <c r="A239" s="23">
        <v>2018</v>
      </c>
      <c r="B239" s="23" t="s">
        <v>1886</v>
      </c>
      <c r="C239" s="22" t="s">
        <v>23</v>
      </c>
      <c r="D239" s="34">
        <v>2762</v>
      </c>
      <c r="E239" s="34">
        <v>22</v>
      </c>
    </row>
    <row r="240" spans="1:5">
      <c r="A240" s="23">
        <v>2018</v>
      </c>
      <c r="B240" s="23" t="s">
        <v>1886</v>
      </c>
      <c r="C240" s="22" t="s">
        <v>41</v>
      </c>
      <c r="D240" s="34">
        <v>603</v>
      </c>
      <c r="E240" s="34">
        <v>4</v>
      </c>
    </row>
    <row r="241" spans="1:5">
      <c r="A241" s="23">
        <v>2018</v>
      </c>
      <c r="B241" s="23" t="s">
        <v>1886</v>
      </c>
      <c r="C241" s="22" t="s">
        <v>60</v>
      </c>
      <c r="D241" s="34">
        <v>947</v>
      </c>
      <c r="E241" s="34">
        <v>11</v>
      </c>
    </row>
    <row r="242" spans="1:5">
      <c r="A242" s="23">
        <v>2018</v>
      </c>
      <c r="B242" s="23" t="s">
        <v>1886</v>
      </c>
      <c r="C242" s="22" t="s">
        <v>70</v>
      </c>
      <c r="D242" s="34">
        <v>1209</v>
      </c>
      <c r="E242" s="34">
        <v>15</v>
      </c>
    </row>
    <row r="243" spans="1:5">
      <c r="A243" s="23">
        <v>2018</v>
      </c>
      <c r="B243" s="23" t="s">
        <v>1886</v>
      </c>
      <c r="C243" s="22" t="s">
        <v>76</v>
      </c>
      <c r="D243" s="34">
        <v>1761</v>
      </c>
      <c r="E243" s="34">
        <v>27</v>
      </c>
    </row>
    <row r="244" spans="1:5">
      <c r="A244" s="23">
        <v>2018</v>
      </c>
      <c r="B244" s="23" t="s">
        <v>1886</v>
      </c>
      <c r="C244" s="22" t="s">
        <v>86</v>
      </c>
      <c r="D244" s="34">
        <v>300</v>
      </c>
      <c r="E244" s="34">
        <v>4</v>
      </c>
    </row>
    <row r="245" spans="1:5">
      <c r="A245" s="23">
        <v>2018</v>
      </c>
      <c r="B245" s="23" t="s">
        <v>1886</v>
      </c>
      <c r="C245" s="22" t="s">
        <v>89</v>
      </c>
      <c r="D245" s="34">
        <v>540</v>
      </c>
      <c r="E245" s="34">
        <v>4</v>
      </c>
    </row>
    <row r="246" spans="1:5">
      <c r="A246" s="23">
        <v>2018</v>
      </c>
      <c r="B246" s="23" t="s">
        <v>1886</v>
      </c>
      <c r="C246" s="22" t="s">
        <v>94</v>
      </c>
      <c r="D246" s="34">
        <v>1420</v>
      </c>
      <c r="E246" s="34">
        <v>4</v>
      </c>
    </row>
    <row r="247" spans="1:5">
      <c r="A247" s="23">
        <v>2018</v>
      </c>
      <c r="B247" s="23" t="s">
        <v>1886</v>
      </c>
      <c r="C247" s="22" t="s">
        <v>100</v>
      </c>
      <c r="D247" s="34">
        <v>895</v>
      </c>
      <c r="E247" s="34">
        <v>8</v>
      </c>
    </row>
    <row r="248" spans="1:5">
      <c r="A248" s="23">
        <v>2018</v>
      </c>
      <c r="B248" s="23" t="s">
        <v>1886</v>
      </c>
      <c r="C248" s="22" t="s">
        <v>104</v>
      </c>
      <c r="D248" s="34">
        <v>9841</v>
      </c>
      <c r="E248" s="34">
        <v>64</v>
      </c>
    </row>
    <row r="249" spans="1:5">
      <c r="A249" s="23">
        <v>2018</v>
      </c>
      <c r="B249" s="23" t="s">
        <v>1886</v>
      </c>
      <c r="C249" s="22" t="s">
        <v>120</v>
      </c>
      <c r="D249" s="34">
        <v>17950</v>
      </c>
      <c r="E249" s="34">
        <v>77</v>
      </c>
    </row>
    <row r="250" spans="1:5">
      <c r="A250" s="23">
        <v>2018</v>
      </c>
      <c r="B250" s="23" t="s">
        <v>1886</v>
      </c>
      <c r="C250" s="22" t="s">
        <v>156</v>
      </c>
      <c r="D250" s="34">
        <v>3120</v>
      </c>
      <c r="E250" s="34">
        <v>25</v>
      </c>
    </row>
    <row r="251" spans="1:5">
      <c r="A251" s="23">
        <v>2018</v>
      </c>
      <c r="B251" s="23" t="s">
        <v>1886</v>
      </c>
      <c r="C251" s="22" t="s">
        <v>164</v>
      </c>
      <c r="D251" s="34">
        <v>970</v>
      </c>
      <c r="E251" s="34">
        <v>5</v>
      </c>
    </row>
    <row r="252" spans="1:5">
      <c r="A252" s="23">
        <v>2018</v>
      </c>
      <c r="B252" s="23" t="s">
        <v>1886</v>
      </c>
      <c r="C252" s="22" t="s">
        <v>167</v>
      </c>
      <c r="D252" s="34">
        <v>1880</v>
      </c>
      <c r="E252" s="34">
        <v>16</v>
      </c>
    </row>
    <row r="253" spans="1:5">
      <c r="A253" s="23">
        <v>2018</v>
      </c>
      <c r="B253" s="23" t="s">
        <v>514</v>
      </c>
      <c r="C253" s="22" t="s">
        <v>184</v>
      </c>
      <c r="D253" s="34">
        <v>2490</v>
      </c>
      <c r="E253" s="34">
        <v>19</v>
      </c>
    </row>
    <row r="254" spans="1:5">
      <c r="A254" s="23">
        <v>2018</v>
      </c>
      <c r="B254" s="23" t="s">
        <v>514</v>
      </c>
      <c r="C254" s="22" t="s">
        <v>23</v>
      </c>
      <c r="D254" s="34">
        <v>2726</v>
      </c>
      <c r="E254" s="34">
        <v>18</v>
      </c>
    </row>
    <row r="255" spans="1:5">
      <c r="A255" s="23">
        <v>2018</v>
      </c>
      <c r="B255" s="23" t="s">
        <v>514</v>
      </c>
      <c r="C255" s="22" t="s">
        <v>185</v>
      </c>
      <c r="D255" s="34">
        <v>3043</v>
      </c>
      <c r="E255" s="34">
        <v>28</v>
      </c>
    </row>
    <row r="256" spans="1:5">
      <c r="A256" s="23">
        <v>2018</v>
      </c>
      <c r="B256" s="23" t="s">
        <v>514</v>
      </c>
      <c r="C256" s="22" t="s">
        <v>3925</v>
      </c>
      <c r="D256" s="34">
        <v>6186</v>
      </c>
      <c r="E256" s="34">
        <v>31</v>
      </c>
    </row>
    <row r="257" spans="1:5">
      <c r="A257" s="23">
        <v>2019</v>
      </c>
      <c r="B257" s="23" t="s">
        <v>1886</v>
      </c>
      <c r="C257" s="22" t="s">
        <v>5</v>
      </c>
      <c r="D257" s="34">
        <v>1626</v>
      </c>
      <c r="E257" s="34">
        <v>25</v>
      </c>
    </row>
    <row r="258" spans="1:5">
      <c r="A258" s="23">
        <v>2019</v>
      </c>
      <c r="B258" s="23" t="s">
        <v>1886</v>
      </c>
      <c r="C258" s="22" t="s">
        <v>10</v>
      </c>
      <c r="D258" s="34">
        <v>180</v>
      </c>
      <c r="E258" s="34">
        <v>3</v>
      </c>
    </row>
    <row r="259" spans="1:5">
      <c r="A259" s="23">
        <v>2019</v>
      </c>
      <c r="B259" s="23" t="s">
        <v>1886</v>
      </c>
      <c r="C259" s="22" t="s">
        <v>14</v>
      </c>
      <c r="D259" s="34">
        <v>11596</v>
      </c>
      <c r="E259" s="34">
        <v>67</v>
      </c>
    </row>
    <row r="260" spans="1:5">
      <c r="A260" s="23">
        <v>2019</v>
      </c>
      <c r="B260" s="23" t="s">
        <v>1886</v>
      </c>
      <c r="C260" s="22" t="s">
        <v>23</v>
      </c>
      <c r="D260" s="34">
        <v>2197</v>
      </c>
      <c r="E260" s="34">
        <v>21</v>
      </c>
    </row>
    <row r="261" spans="1:5">
      <c r="A261" s="23">
        <v>2019</v>
      </c>
      <c r="B261" s="23" t="s">
        <v>1886</v>
      </c>
      <c r="C261" s="22" t="s">
        <v>41</v>
      </c>
      <c r="D261" s="34">
        <v>705</v>
      </c>
      <c r="E261" s="34">
        <v>5</v>
      </c>
    </row>
    <row r="262" spans="1:5">
      <c r="A262" s="23">
        <v>2019</v>
      </c>
      <c r="B262" s="23" t="s">
        <v>1886</v>
      </c>
      <c r="C262" s="22" t="s">
        <v>60</v>
      </c>
      <c r="D262" s="34">
        <v>974</v>
      </c>
      <c r="E262" s="34">
        <v>10</v>
      </c>
    </row>
    <row r="263" spans="1:5">
      <c r="A263" s="23">
        <v>2019</v>
      </c>
      <c r="B263" s="23" t="s">
        <v>1886</v>
      </c>
      <c r="C263" s="22" t="s">
        <v>70</v>
      </c>
      <c r="D263" s="34">
        <v>1958</v>
      </c>
      <c r="E263" s="34">
        <v>18</v>
      </c>
    </row>
    <row r="264" spans="1:5">
      <c r="A264" s="23">
        <v>2019</v>
      </c>
      <c r="B264" s="23" t="s">
        <v>1886</v>
      </c>
      <c r="C264" s="22" t="s">
        <v>76</v>
      </c>
      <c r="D264" s="34">
        <v>1438</v>
      </c>
      <c r="E264" s="34">
        <v>17</v>
      </c>
    </row>
    <row r="265" spans="1:5">
      <c r="A265" s="23">
        <v>2019</v>
      </c>
      <c r="B265" s="23" t="s">
        <v>1886</v>
      </c>
      <c r="C265" s="22" t="s">
        <v>83</v>
      </c>
      <c r="D265" s="34">
        <v>110</v>
      </c>
      <c r="E265" s="34">
        <v>1</v>
      </c>
    </row>
    <row r="266" spans="1:5">
      <c r="A266" s="23">
        <v>2019</v>
      </c>
      <c r="B266" s="23" t="s">
        <v>1886</v>
      </c>
      <c r="C266" s="22" t="s">
        <v>86</v>
      </c>
      <c r="D266" s="34">
        <v>554</v>
      </c>
      <c r="E266" s="34">
        <v>7</v>
      </c>
    </row>
    <row r="267" spans="1:5">
      <c r="A267" s="23">
        <v>2019</v>
      </c>
      <c r="B267" s="23" t="s">
        <v>1886</v>
      </c>
      <c r="C267" s="22" t="s">
        <v>89</v>
      </c>
      <c r="D267" s="34">
        <v>340</v>
      </c>
      <c r="E267" s="34">
        <v>7</v>
      </c>
    </row>
    <row r="268" spans="1:5">
      <c r="A268" s="23">
        <v>2019</v>
      </c>
      <c r="B268" s="23" t="s">
        <v>1886</v>
      </c>
      <c r="C268" s="22" t="s">
        <v>94</v>
      </c>
      <c r="D268" s="34">
        <v>2392</v>
      </c>
      <c r="E268" s="34">
        <v>14</v>
      </c>
    </row>
    <row r="269" spans="1:5">
      <c r="A269" s="23">
        <v>2019</v>
      </c>
      <c r="B269" s="23" t="s">
        <v>1886</v>
      </c>
      <c r="C269" s="22" t="s">
        <v>100</v>
      </c>
      <c r="D269" s="34">
        <v>780</v>
      </c>
      <c r="E269" s="34">
        <v>10</v>
      </c>
    </row>
    <row r="270" spans="1:5">
      <c r="A270" s="23">
        <v>2019</v>
      </c>
      <c r="B270" s="23" t="s">
        <v>1886</v>
      </c>
      <c r="C270" s="22" t="s">
        <v>104</v>
      </c>
      <c r="D270" s="34">
        <v>7947</v>
      </c>
      <c r="E270" s="34">
        <v>64</v>
      </c>
    </row>
    <row r="271" spans="1:5">
      <c r="A271" s="23">
        <v>2019</v>
      </c>
      <c r="B271" s="23" t="s">
        <v>1886</v>
      </c>
      <c r="C271" s="22" t="s">
        <v>120</v>
      </c>
      <c r="D271" s="34">
        <v>11930</v>
      </c>
      <c r="E271" s="34">
        <v>59</v>
      </c>
    </row>
    <row r="272" spans="1:5">
      <c r="A272" s="23">
        <v>2019</v>
      </c>
      <c r="B272" s="23" t="s">
        <v>1886</v>
      </c>
      <c r="C272" s="22" t="s">
        <v>156</v>
      </c>
      <c r="D272" s="34">
        <v>2940</v>
      </c>
      <c r="E272" s="34">
        <v>25</v>
      </c>
    </row>
    <row r="273" spans="1:5">
      <c r="A273" s="23">
        <v>2019</v>
      </c>
      <c r="B273" s="23" t="s">
        <v>1886</v>
      </c>
      <c r="C273" s="22" t="s">
        <v>164</v>
      </c>
      <c r="D273" s="34">
        <v>1443</v>
      </c>
      <c r="E273" s="34">
        <v>12</v>
      </c>
    </row>
    <row r="274" spans="1:5">
      <c r="A274" s="23">
        <v>2019</v>
      </c>
      <c r="B274" s="23" t="s">
        <v>1886</v>
      </c>
      <c r="C274" s="22" t="s">
        <v>167</v>
      </c>
      <c r="D274" s="34">
        <v>1965</v>
      </c>
      <c r="E274" s="34">
        <v>21</v>
      </c>
    </row>
    <row r="275" spans="1:5">
      <c r="A275" s="23">
        <v>2019</v>
      </c>
      <c r="B275" s="23" t="s">
        <v>1886</v>
      </c>
      <c r="C275" s="22" t="s">
        <v>1512</v>
      </c>
      <c r="D275" s="34">
        <v>161</v>
      </c>
      <c r="E275" s="34">
        <v>1</v>
      </c>
    </row>
    <row r="276" spans="1:5">
      <c r="A276" s="23">
        <v>2019</v>
      </c>
      <c r="B276" s="23" t="s">
        <v>1886</v>
      </c>
      <c r="C276" s="22" t="s">
        <v>1513</v>
      </c>
      <c r="D276" s="34">
        <v>2997</v>
      </c>
      <c r="E276" s="34">
        <v>23</v>
      </c>
    </row>
    <row r="277" spans="1:5">
      <c r="A277" s="23">
        <v>2019</v>
      </c>
      <c r="B277" s="23" t="s">
        <v>514</v>
      </c>
      <c r="C277" s="22" t="s">
        <v>4108</v>
      </c>
      <c r="D277" s="34">
        <v>1706</v>
      </c>
      <c r="E277" s="34">
        <v>15</v>
      </c>
    </row>
    <row r="278" spans="1:5">
      <c r="A278" s="23">
        <v>2019</v>
      </c>
      <c r="B278" s="23" t="s">
        <v>514</v>
      </c>
      <c r="C278" s="22" t="s">
        <v>4109</v>
      </c>
      <c r="D278" s="34">
        <v>1400</v>
      </c>
      <c r="E278" s="34">
        <v>8</v>
      </c>
    </row>
    <row r="279" spans="1:5">
      <c r="A279" s="23">
        <v>2019</v>
      </c>
      <c r="B279" s="23" t="s">
        <v>514</v>
      </c>
      <c r="C279" s="22" t="s">
        <v>4110</v>
      </c>
      <c r="D279" s="34">
        <v>3270</v>
      </c>
      <c r="E279" s="34">
        <v>39</v>
      </c>
    </row>
    <row r="280" spans="1:5">
      <c r="A280" s="23">
        <v>2019</v>
      </c>
      <c r="B280" s="23" t="s">
        <v>514</v>
      </c>
      <c r="C280" s="22" t="s">
        <v>3925</v>
      </c>
      <c r="D280" s="34">
        <v>6401</v>
      </c>
      <c r="E280" s="34">
        <v>45</v>
      </c>
    </row>
    <row r="281" spans="1:5">
      <c r="A281" s="23">
        <v>2020</v>
      </c>
      <c r="B281" s="23" t="s">
        <v>514</v>
      </c>
      <c r="C281" s="22" t="s">
        <v>4108</v>
      </c>
      <c r="D281" s="34">
        <v>2270</v>
      </c>
      <c r="E281" s="34">
        <v>15</v>
      </c>
    </row>
    <row r="282" spans="1:5">
      <c r="A282" s="23">
        <v>2020</v>
      </c>
      <c r="B282" s="23" t="s">
        <v>514</v>
      </c>
      <c r="C282" s="22" t="s">
        <v>4109</v>
      </c>
      <c r="D282" s="34">
        <v>2235</v>
      </c>
      <c r="E282" s="34">
        <v>18</v>
      </c>
    </row>
    <row r="283" spans="1:5">
      <c r="A283" s="23">
        <v>2020</v>
      </c>
      <c r="B283" s="23" t="s">
        <v>514</v>
      </c>
      <c r="C283" s="22" t="s">
        <v>4110</v>
      </c>
      <c r="D283" s="34">
        <v>3220</v>
      </c>
      <c r="E283" s="34">
        <v>42</v>
      </c>
    </row>
    <row r="284" spans="1:5">
      <c r="A284" s="23">
        <v>2020</v>
      </c>
      <c r="B284" s="23" t="s">
        <v>514</v>
      </c>
      <c r="C284" s="22" t="s">
        <v>3925</v>
      </c>
      <c r="D284" s="34">
        <v>3256</v>
      </c>
      <c r="E284" s="34">
        <v>25</v>
      </c>
    </row>
    <row r="285" spans="1:5">
      <c r="A285" s="23">
        <v>2020</v>
      </c>
      <c r="B285" s="23" t="s">
        <v>1886</v>
      </c>
      <c r="C285" s="22" t="s">
        <v>5</v>
      </c>
      <c r="D285" s="34">
        <v>2680</v>
      </c>
      <c r="E285" s="34">
        <v>28</v>
      </c>
    </row>
    <row r="286" spans="1:5">
      <c r="A286" s="23">
        <v>2020</v>
      </c>
      <c r="B286" s="23" t="s">
        <v>1886</v>
      </c>
      <c r="C286" s="22" t="s">
        <v>10</v>
      </c>
      <c r="D286" s="34">
        <v>515</v>
      </c>
      <c r="E286" s="34">
        <v>9</v>
      </c>
    </row>
    <row r="287" spans="1:5">
      <c r="A287" s="23">
        <v>2020</v>
      </c>
      <c r="B287" s="23" t="s">
        <v>1886</v>
      </c>
      <c r="C287" s="22" t="s">
        <v>14</v>
      </c>
      <c r="D287" s="34">
        <v>21240</v>
      </c>
      <c r="E287" s="34">
        <v>80</v>
      </c>
    </row>
    <row r="288" spans="1:5">
      <c r="A288" s="23">
        <v>2020</v>
      </c>
      <c r="B288" s="23" t="s">
        <v>1886</v>
      </c>
      <c r="C288" s="22" t="s">
        <v>23</v>
      </c>
      <c r="D288" s="34">
        <v>4264</v>
      </c>
      <c r="E288" s="34">
        <v>34</v>
      </c>
    </row>
    <row r="289" spans="1:5">
      <c r="A289" s="23">
        <v>2020</v>
      </c>
      <c r="B289" s="23" t="s">
        <v>1886</v>
      </c>
      <c r="C289" s="22" t="s">
        <v>41</v>
      </c>
      <c r="D289" s="34">
        <v>2495</v>
      </c>
      <c r="E289" s="34">
        <v>19</v>
      </c>
    </row>
    <row r="290" spans="1:5">
      <c r="A290" s="23">
        <v>2020</v>
      </c>
      <c r="B290" s="23" t="s">
        <v>1886</v>
      </c>
      <c r="C290" s="22" t="s">
        <v>60</v>
      </c>
      <c r="D290" s="34">
        <v>1332</v>
      </c>
      <c r="E290" s="34">
        <v>13</v>
      </c>
    </row>
    <row r="291" spans="1:5">
      <c r="A291" s="23">
        <v>2020</v>
      </c>
      <c r="B291" s="23" t="s">
        <v>1886</v>
      </c>
      <c r="C291" s="22" t="s">
        <v>70</v>
      </c>
      <c r="D291" s="34">
        <v>901</v>
      </c>
      <c r="E291" s="34">
        <v>12</v>
      </c>
    </row>
    <row r="292" spans="1:5">
      <c r="A292" s="23">
        <v>2020</v>
      </c>
      <c r="B292" s="23" t="s">
        <v>1886</v>
      </c>
      <c r="C292" s="22" t="s">
        <v>76</v>
      </c>
      <c r="D292" s="34">
        <v>1662</v>
      </c>
      <c r="E292" s="34">
        <v>24</v>
      </c>
    </row>
    <row r="293" spans="1:5">
      <c r="A293" s="23">
        <v>2020</v>
      </c>
      <c r="B293" s="23" t="s">
        <v>1886</v>
      </c>
      <c r="C293" s="22" t="s">
        <v>86</v>
      </c>
      <c r="D293" s="34">
        <v>660</v>
      </c>
      <c r="E293" s="34">
        <v>8</v>
      </c>
    </row>
    <row r="294" spans="1:5">
      <c r="A294" s="23">
        <v>2020</v>
      </c>
      <c r="B294" s="23" t="s">
        <v>1886</v>
      </c>
      <c r="C294" s="22" t="s">
        <v>89</v>
      </c>
      <c r="D294" s="34">
        <v>950</v>
      </c>
      <c r="E294" s="34">
        <v>7</v>
      </c>
    </row>
    <row r="295" spans="1:5">
      <c r="A295" s="23">
        <v>2020</v>
      </c>
      <c r="B295" s="23" t="s">
        <v>1886</v>
      </c>
      <c r="C295" s="22" t="s">
        <v>94</v>
      </c>
      <c r="D295" s="34">
        <v>3490</v>
      </c>
      <c r="E295" s="34">
        <v>17</v>
      </c>
    </row>
    <row r="296" spans="1:5">
      <c r="A296" s="23">
        <v>2020</v>
      </c>
      <c r="B296" s="23" t="s">
        <v>1886</v>
      </c>
      <c r="C296" s="22" t="s">
        <v>100</v>
      </c>
      <c r="D296" s="34">
        <v>350</v>
      </c>
      <c r="E296" s="34">
        <v>5</v>
      </c>
    </row>
    <row r="297" spans="1:5">
      <c r="A297" s="23">
        <v>2020</v>
      </c>
      <c r="B297" s="23" t="s">
        <v>1886</v>
      </c>
      <c r="C297" s="22" t="s">
        <v>104</v>
      </c>
      <c r="D297" s="34">
        <v>8800</v>
      </c>
      <c r="E297" s="34">
        <v>63</v>
      </c>
    </row>
    <row r="298" spans="1:5">
      <c r="A298" s="23">
        <v>2020</v>
      </c>
      <c r="B298" s="23" t="s">
        <v>1886</v>
      </c>
      <c r="C298" s="22" t="s">
        <v>120</v>
      </c>
      <c r="D298" s="34">
        <v>17410</v>
      </c>
      <c r="E298" s="34">
        <v>85</v>
      </c>
    </row>
    <row r="299" spans="1:5">
      <c r="A299" s="23">
        <v>2020</v>
      </c>
      <c r="B299" s="23" t="s">
        <v>1886</v>
      </c>
      <c r="C299" s="22" t="s">
        <v>156</v>
      </c>
      <c r="D299" s="34">
        <v>1520</v>
      </c>
      <c r="E299" s="34">
        <v>14</v>
      </c>
    </row>
    <row r="300" spans="1:5">
      <c r="A300" s="23">
        <v>2020</v>
      </c>
      <c r="B300" s="23" t="s">
        <v>1886</v>
      </c>
      <c r="C300" s="22" t="s">
        <v>164</v>
      </c>
      <c r="D300" s="34">
        <v>3481</v>
      </c>
      <c r="E300" s="34">
        <v>21</v>
      </c>
    </row>
    <row r="301" spans="1:5">
      <c r="A301" s="23">
        <v>2020</v>
      </c>
      <c r="B301" s="23" t="s">
        <v>1886</v>
      </c>
      <c r="C301" s="22" t="s">
        <v>167</v>
      </c>
      <c r="D301" s="34">
        <v>1418</v>
      </c>
      <c r="E301" s="34">
        <v>15</v>
      </c>
    </row>
    <row r="302" spans="1:5">
      <c r="A302" s="23">
        <v>2020</v>
      </c>
      <c r="B302" s="23" t="s">
        <v>1886</v>
      </c>
      <c r="C302" s="22" t="s">
        <v>1513</v>
      </c>
      <c r="D302" s="34">
        <v>1103</v>
      </c>
      <c r="E302" s="34">
        <v>10</v>
      </c>
    </row>
    <row r="303" spans="1:5">
      <c r="A303" s="23">
        <v>2021</v>
      </c>
      <c r="B303" s="23" t="s">
        <v>514</v>
      </c>
      <c r="C303" s="22" t="s">
        <v>4108</v>
      </c>
      <c r="D303" s="34">
        <v>2242</v>
      </c>
      <c r="E303" s="34">
        <v>13</v>
      </c>
    </row>
    <row r="304" spans="1:5">
      <c r="A304" s="23">
        <v>2021</v>
      </c>
      <c r="B304" s="23" t="s">
        <v>514</v>
      </c>
      <c r="C304" s="22" t="s">
        <v>3925</v>
      </c>
      <c r="D304" s="34">
        <v>4730</v>
      </c>
      <c r="E304" s="34">
        <v>33</v>
      </c>
    </row>
    <row r="305" spans="1:5">
      <c r="A305" s="23">
        <v>2021</v>
      </c>
      <c r="B305" s="23" t="s">
        <v>514</v>
      </c>
      <c r="C305" s="22" t="s">
        <v>4109</v>
      </c>
      <c r="D305" s="34">
        <v>3640</v>
      </c>
      <c r="E305" s="34">
        <v>19</v>
      </c>
    </row>
    <row r="306" spans="1:5">
      <c r="A306" s="23">
        <v>2021</v>
      </c>
      <c r="B306" s="23" t="s">
        <v>514</v>
      </c>
      <c r="C306" s="22" t="s">
        <v>4110</v>
      </c>
      <c r="D306" s="34">
        <v>1962</v>
      </c>
      <c r="E306" s="34">
        <v>18</v>
      </c>
    </row>
    <row r="307" spans="1:5">
      <c r="A307" s="23">
        <v>2021</v>
      </c>
      <c r="B307" s="23" t="s">
        <v>1886</v>
      </c>
      <c r="C307" s="22" t="s">
        <v>5</v>
      </c>
      <c r="D307" s="34">
        <v>1830</v>
      </c>
      <c r="E307" s="34">
        <v>27</v>
      </c>
    </row>
    <row r="308" spans="1:5">
      <c r="A308" s="23">
        <v>2021</v>
      </c>
      <c r="B308" s="23" t="s">
        <v>1886</v>
      </c>
      <c r="C308" s="22" t="s">
        <v>10</v>
      </c>
      <c r="D308" s="34">
        <v>200</v>
      </c>
      <c r="E308" s="34">
        <v>2</v>
      </c>
    </row>
    <row r="309" spans="1:5">
      <c r="A309" s="23">
        <v>2021</v>
      </c>
      <c r="B309" s="23" t="s">
        <v>1886</v>
      </c>
      <c r="C309" s="22" t="s">
        <v>14</v>
      </c>
      <c r="D309" s="34">
        <v>19816</v>
      </c>
      <c r="E309" s="34">
        <v>78</v>
      </c>
    </row>
    <row r="310" spans="1:5">
      <c r="A310" s="23">
        <v>2021</v>
      </c>
      <c r="B310" s="23" t="s">
        <v>1886</v>
      </c>
      <c r="C310" s="22" t="s">
        <v>23</v>
      </c>
      <c r="D310" s="34">
        <v>6040</v>
      </c>
      <c r="E310" s="34">
        <v>35</v>
      </c>
    </row>
    <row r="311" spans="1:5">
      <c r="A311" s="23">
        <v>2021</v>
      </c>
      <c r="B311" s="23" t="s">
        <v>1886</v>
      </c>
      <c r="C311" s="22" t="s">
        <v>41</v>
      </c>
      <c r="D311" s="34">
        <v>318</v>
      </c>
      <c r="E311" s="34">
        <v>7</v>
      </c>
    </row>
    <row r="312" spans="1:5">
      <c r="A312" s="23">
        <v>2021</v>
      </c>
      <c r="B312" s="23" t="s">
        <v>1886</v>
      </c>
      <c r="C312" s="22" t="s">
        <v>60</v>
      </c>
      <c r="D312" s="34">
        <v>560</v>
      </c>
      <c r="E312" s="34">
        <v>11</v>
      </c>
    </row>
    <row r="313" spans="1:5">
      <c r="A313" s="23">
        <v>2021</v>
      </c>
      <c r="B313" s="23" t="s">
        <v>1886</v>
      </c>
      <c r="C313" s="22" t="s">
        <v>70</v>
      </c>
      <c r="D313" s="34">
        <v>1574</v>
      </c>
      <c r="E313" s="34">
        <v>15</v>
      </c>
    </row>
    <row r="314" spans="1:5">
      <c r="A314" s="23">
        <v>2021</v>
      </c>
      <c r="B314" s="23" t="s">
        <v>1886</v>
      </c>
      <c r="C314" s="22" t="s">
        <v>76</v>
      </c>
      <c r="D314" s="34">
        <v>1980</v>
      </c>
      <c r="E314" s="34">
        <v>20</v>
      </c>
    </row>
    <row r="315" spans="1:5">
      <c r="A315" s="23">
        <v>2021</v>
      </c>
      <c r="B315" s="23" t="s">
        <v>1886</v>
      </c>
      <c r="C315" s="22" t="s">
        <v>86</v>
      </c>
      <c r="D315" s="34">
        <v>730</v>
      </c>
      <c r="E315" s="34">
        <v>6</v>
      </c>
    </row>
    <row r="316" spans="1:5">
      <c r="A316" s="23">
        <v>2021</v>
      </c>
      <c r="B316" s="23" t="s">
        <v>1886</v>
      </c>
      <c r="C316" s="22" t="s">
        <v>89</v>
      </c>
      <c r="D316" s="34">
        <v>430</v>
      </c>
      <c r="E316" s="34">
        <v>5</v>
      </c>
    </row>
    <row r="317" spans="1:5">
      <c r="A317" s="23">
        <v>2021</v>
      </c>
      <c r="B317" s="23" t="s">
        <v>1886</v>
      </c>
      <c r="C317" s="22" t="s">
        <v>94</v>
      </c>
      <c r="D317" s="34">
        <v>1470</v>
      </c>
      <c r="E317" s="34">
        <v>10</v>
      </c>
    </row>
    <row r="318" spans="1:5">
      <c r="A318" s="23">
        <v>2021</v>
      </c>
      <c r="B318" s="23" t="s">
        <v>1886</v>
      </c>
      <c r="C318" s="22" t="s">
        <v>100</v>
      </c>
      <c r="D318" s="34">
        <v>420</v>
      </c>
      <c r="E318" s="34">
        <v>6</v>
      </c>
    </row>
    <row r="319" spans="1:5">
      <c r="A319" s="23">
        <v>2021</v>
      </c>
      <c r="B319" s="23" t="s">
        <v>1886</v>
      </c>
      <c r="C319" s="22" t="s">
        <v>104</v>
      </c>
      <c r="D319" s="34">
        <v>13622</v>
      </c>
      <c r="E319" s="34">
        <v>61</v>
      </c>
    </row>
    <row r="320" spans="1:5">
      <c r="A320" s="23">
        <v>2021</v>
      </c>
      <c r="B320" s="23" t="s">
        <v>1886</v>
      </c>
      <c r="C320" s="22" t="s">
        <v>120</v>
      </c>
      <c r="D320" s="34">
        <v>19170</v>
      </c>
      <c r="E320" s="34">
        <v>93</v>
      </c>
    </row>
    <row r="321" spans="1:5">
      <c r="A321" s="23">
        <v>2021</v>
      </c>
      <c r="B321" s="23" t="s">
        <v>1886</v>
      </c>
      <c r="C321" s="22" t="s">
        <v>156</v>
      </c>
      <c r="D321" s="34">
        <v>2920</v>
      </c>
      <c r="E321" s="34">
        <v>21</v>
      </c>
    </row>
    <row r="322" spans="1:5">
      <c r="A322" s="23">
        <v>2021</v>
      </c>
      <c r="B322" s="23" t="s">
        <v>1886</v>
      </c>
      <c r="C322" s="22" t="s">
        <v>164</v>
      </c>
      <c r="D322" s="34">
        <v>2030</v>
      </c>
      <c r="E322" s="34">
        <v>14</v>
      </c>
    </row>
    <row r="323" spans="1:5">
      <c r="A323" s="23">
        <v>2021</v>
      </c>
      <c r="B323" s="23" t="s">
        <v>1886</v>
      </c>
      <c r="C323" s="22" t="s">
        <v>167</v>
      </c>
      <c r="D323" s="34">
        <v>930</v>
      </c>
      <c r="E323" s="34">
        <v>15</v>
      </c>
    </row>
    <row r="324" spans="1:5">
      <c r="A324" s="23">
        <v>2021</v>
      </c>
      <c r="B324" s="23" t="s">
        <v>1886</v>
      </c>
      <c r="C324" s="22" t="s">
        <v>539</v>
      </c>
      <c r="D324" s="34">
        <v>183</v>
      </c>
      <c r="E324" s="34">
        <v>2</v>
      </c>
    </row>
    <row r="325" spans="1:5">
      <c r="A325" s="23">
        <v>2021</v>
      </c>
      <c r="B325" s="23" t="s">
        <v>1886</v>
      </c>
      <c r="C325" s="22" t="s">
        <v>848</v>
      </c>
      <c r="D325" s="34">
        <v>310</v>
      </c>
      <c r="E325" s="34">
        <v>6</v>
      </c>
    </row>
  </sheetData>
  <sheetProtection autoFilter="0" pivotTables="0"/>
  <autoFilter ref="A1:E302" xr:uid="{00000000-0009-0000-0000-00002E000000}"/>
  <sortState xmlns:xlrd2="http://schemas.microsoft.com/office/spreadsheetml/2017/richdata2" ref="A2:E287">
    <sortCondition ref="A2:A287"/>
    <sortCondition descending="1" ref="B2:B287"/>
    <sortCondition ref="C2:C287"/>
    <sortCondition ref="D2:D287"/>
    <sortCondition ref="E2:E287"/>
  </sortState>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81" filterMode="1">
    <tabColor theme="0"/>
  </sheetPr>
  <dimension ref="A1:F454"/>
  <sheetViews>
    <sheetView zoomScale="85" zoomScaleNormal="85" workbookViewId="0">
      <pane ySplit="1" topLeftCell="A2" activePane="bottomLeft" state="frozen"/>
      <selection pane="bottomLeft" activeCell="D154" sqref="D154"/>
    </sheetView>
  </sheetViews>
  <sheetFormatPr baseColWidth="10" defaultColWidth="11" defaultRowHeight="16.5"/>
  <cols>
    <col min="1" max="1" width="9" style="11" bestFit="1" customWidth="1"/>
    <col min="2" max="2" width="12.5" style="11" bestFit="1" customWidth="1"/>
    <col min="3" max="3" width="49.75" style="11" bestFit="1" customWidth="1"/>
    <col min="4" max="4" width="52.5" style="11" bestFit="1" customWidth="1"/>
    <col min="5" max="5" width="34" style="11" bestFit="1" customWidth="1"/>
    <col min="6" max="6" width="12.75" bestFit="1" customWidth="1"/>
  </cols>
  <sheetData>
    <row r="1" spans="1:6">
      <c r="A1" s="43" t="s">
        <v>2398</v>
      </c>
      <c r="B1" s="43" t="s">
        <v>199</v>
      </c>
      <c r="C1" s="43" t="s">
        <v>8111</v>
      </c>
      <c r="D1" s="43" t="s">
        <v>2702</v>
      </c>
      <c r="E1" s="43" t="s">
        <v>8720</v>
      </c>
      <c r="F1" s="43" t="s">
        <v>2703</v>
      </c>
    </row>
    <row r="2" spans="1:6" hidden="1">
      <c r="A2" s="23">
        <v>2007</v>
      </c>
      <c r="B2" s="23" t="s">
        <v>1886</v>
      </c>
      <c r="C2" s="22" t="s">
        <v>8110</v>
      </c>
      <c r="D2" s="34" t="s">
        <v>8116</v>
      </c>
      <c r="E2" s="34"/>
      <c r="F2" s="34">
        <v>235</v>
      </c>
    </row>
    <row r="3" spans="1:6" ht="15" hidden="1" customHeight="1">
      <c r="A3" s="23">
        <v>2007</v>
      </c>
      <c r="B3" s="23" t="s">
        <v>1886</v>
      </c>
      <c r="C3" s="22" t="s">
        <v>8110</v>
      </c>
      <c r="D3" s="34" t="s">
        <v>8117</v>
      </c>
      <c r="E3" s="34"/>
      <c r="F3" s="34">
        <v>208</v>
      </c>
    </row>
    <row r="4" spans="1:6" hidden="1">
      <c r="A4" s="23">
        <v>2007</v>
      </c>
      <c r="B4" s="23" t="s">
        <v>1886</v>
      </c>
      <c r="C4" s="22" t="s">
        <v>8110</v>
      </c>
      <c r="D4" s="34" t="s">
        <v>8118</v>
      </c>
      <c r="E4" s="34"/>
      <c r="F4" s="34">
        <v>189</v>
      </c>
    </row>
    <row r="5" spans="1:6" hidden="1">
      <c r="A5" s="23">
        <v>2007</v>
      </c>
      <c r="B5" s="23" t="s">
        <v>1886</v>
      </c>
      <c r="C5" s="22" t="s">
        <v>8110</v>
      </c>
      <c r="D5" s="34" t="s">
        <v>8112</v>
      </c>
      <c r="E5" s="34"/>
      <c r="F5" s="34">
        <v>25</v>
      </c>
    </row>
    <row r="6" spans="1:6" hidden="1">
      <c r="A6" s="23">
        <v>2007</v>
      </c>
      <c r="B6" s="23" t="s">
        <v>1886</v>
      </c>
      <c r="C6" s="22" t="s">
        <v>8110</v>
      </c>
      <c r="D6" s="34" t="s">
        <v>1514</v>
      </c>
      <c r="E6" s="34"/>
      <c r="F6" s="34">
        <v>1</v>
      </c>
    </row>
    <row r="7" spans="1:6" hidden="1">
      <c r="A7" s="23">
        <v>2007</v>
      </c>
      <c r="B7" s="23" t="s">
        <v>1886</v>
      </c>
      <c r="C7" s="22" t="s">
        <v>8110</v>
      </c>
      <c r="D7" s="34" t="s">
        <v>1515</v>
      </c>
      <c r="E7" s="34"/>
      <c r="F7" s="34">
        <v>17</v>
      </c>
    </row>
    <row r="8" spans="1:6" hidden="1">
      <c r="A8" s="23">
        <v>2007</v>
      </c>
      <c r="B8" s="23" t="s">
        <v>1886</v>
      </c>
      <c r="C8" s="22" t="s">
        <v>8110</v>
      </c>
      <c r="D8" s="34" t="s">
        <v>1094</v>
      </c>
      <c r="E8" s="34"/>
      <c r="F8" s="34">
        <v>58</v>
      </c>
    </row>
    <row r="9" spans="1:6" hidden="1">
      <c r="A9" s="23">
        <v>2007</v>
      </c>
      <c r="B9" s="23" t="s">
        <v>1886</v>
      </c>
      <c r="C9" s="22" t="s">
        <v>8110</v>
      </c>
      <c r="D9" s="34" t="s">
        <v>4819</v>
      </c>
      <c r="E9" s="34"/>
      <c r="F9" s="34">
        <v>29</v>
      </c>
    </row>
    <row r="10" spans="1:6" hidden="1">
      <c r="A10" s="23">
        <v>2007</v>
      </c>
      <c r="B10" s="23" t="s">
        <v>1886</v>
      </c>
      <c r="C10" s="22" t="s">
        <v>8110</v>
      </c>
      <c r="D10" s="34" t="s">
        <v>8113</v>
      </c>
      <c r="E10" s="34"/>
      <c r="F10" s="34">
        <v>12</v>
      </c>
    </row>
    <row r="11" spans="1:6" hidden="1">
      <c r="A11" s="23">
        <v>2007</v>
      </c>
      <c r="B11" s="23" t="s">
        <v>1886</v>
      </c>
      <c r="C11" s="22" t="s">
        <v>8110</v>
      </c>
      <c r="D11" s="34" t="s">
        <v>8108</v>
      </c>
      <c r="E11" s="34"/>
      <c r="F11" s="34">
        <v>24</v>
      </c>
    </row>
    <row r="12" spans="1:6" hidden="1">
      <c r="A12" s="23">
        <v>2007</v>
      </c>
      <c r="B12" s="23" t="s">
        <v>1886</v>
      </c>
      <c r="C12" s="22" t="s">
        <v>8110</v>
      </c>
      <c r="D12" s="34" t="s">
        <v>8119</v>
      </c>
      <c r="E12" s="34"/>
      <c r="F12" s="34">
        <v>37</v>
      </c>
    </row>
    <row r="13" spans="1:6" hidden="1">
      <c r="A13" s="23">
        <v>2007</v>
      </c>
      <c r="B13" s="23" t="s">
        <v>1886</v>
      </c>
      <c r="C13" s="22" t="s">
        <v>8110</v>
      </c>
      <c r="D13" s="34" t="s">
        <v>8107</v>
      </c>
      <c r="E13" s="34"/>
      <c r="F13" s="34">
        <v>541</v>
      </c>
    </row>
    <row r="14" spans="1:6" hidden="1">
      <c r="A14" s="23">
        <v>2007</v>
      </c>
      <c r="B14" s="23" t="s">
        <v>1886</v>
      </c>
      <c r="C14" s="22" t="s">
        <v>8110</v>
      </c>
      <c r="D14" s="34" t="s">
        <v>1517</v>
      </c>
      <c r="E14" s="34"/>
      <c r="F14" s="34">
        <v>30</v>
      </c>
    </row>
    <row r="15" spans="1:6" hidden="1">
      <c r="A15" s="23">
        <v>2007</v>
      </c>
      <c r="B15" s="23" t="s">
        <v>1886</v>
      </c>
      <c r="C15" s="22" t="s">
        <v>8110</v>
      </c>
      <c r="D15" s="34" t="s">
        <v>8120</v>
      </c>
      <c r="E15" s="34"/>
      <c r="F15" s="34">
        <v>8</v>
      </c>
    </row>
    <row r="16" spans="1:6" hidden="1">
      <c r="A16" s="23">
        <v>2007</v>
      </c>
      <c r="B16" s="23" t="s">
        <v>1886</v>
      </c>
      <c r="C16" s="22" t="s">
        <v>8110</v>
      </c>
      <c r="D16" s="34" t="s">
        <v>8121</v>
      </c>
      <c r="E16" s="34"/>
      <c r="F16" s="34">
        <v>16</v>
      </c>
    </row>
    <row r="17" spans="1:6" hidden="1">
      <c r="A17" s="23">
        <v>2007</v>
      </c>
      <c r="B17" s="23" t="s">
        <v>1886</v>
      </c>
      <c r="C17" s="22" t="s">
        <v>8110</v>
      </c>
      <c r="D17" s="34" t="s">
        <v>1518</v>
      </c>
      <c r="E17" s="34"/>
      <c r="F17" s="34">
        <v>10</v>
      </c>
    </row>
    <row r="18" spans="1:6" hidden="1">
      <c r="A18" s="23">
        <v>2007</v>
      </c>
      <c r="B18" s="23" t="s">
        <v>514</v>
      </c>
      <c r="C18" s="22" t="s">
        <v>8110</v>
      </c>
      <c r="D18" s="34" t="s">
        <v>8116</v>
      </c>
      <c r="E18" s="34"/>
      <c r="F18" s="34">
        <v>20</v>
      </c>
    </row>
    <row r="19" spans="1:6" hidden="1">
      <c r="A19" s="23">
        <v>2007</v>
      </c>
      <c r="B19" s="23" t="s">
        <v>514</v>
      </c>
      <c r="C19" s="22" t="s">
        <v>8110</v>
      </c>
      <c r="D19" s="34" t="s">
        <v>8117</v>
      </c>
      <c r="E19" s="34"/>
      <c r="F19" s="34">
        <v>36</v>
      </c>
    </row>
    <row r="20" spans="1:6" hidden="1">
      <c r="A20" s="23">
        <v>2007</v>
      </c>
      <c r="B20" s="23" t="s">
        <v>514</v>
      </c>
      <c r="C20" s="22" t="s">
        <v>8110</v>
      </c>
      <c r="D20" s="34" t="s">
        <v>8118</v>
      </c>
      <c r="E20" s="34"/>
      <c r="F20" s="34">
        <v>15</v>
      </c>
    </row>
    <row r="21" spans="1:6" hidden="1">
      <c r="A21" s="23">
        <v>2007</v>
      </c>
      <c r="B21" s="23" t="s">
        <v>514</v>
      </c>
      <c r="C21" s="22" t="s">
        <v>8110</v>
      </c>
      <c r="D21" s="34" t="s">
        <v>1515</v>
      </c>
      <c r="E21" s="34"/>
      <c r="F21" s="34">
        <v>1</v>
      </c>
    </row>
    <row r="22" spans="1:6" hidden="1">
      <c r="A22" s="23">
        <v>2007</v>
      </c>
      <c r="B22" s="23" t="s">
        <v>514</v>
      </c>
      <c r="C22" s="22" t="s">
        <v>8110</v>
      </c>
      <c r="D22" s="34" t="s">
        <v>1094</v>
      </c>
      <c r="E22" s="34"/>
      <c r="F22" s="34">
        <v>5</v>
      </c>
    </row>
    <row r="23" spans="1:6" hidden="1">
      <c r="A23" s="23">
        <v>2007</v>
      </c>
      <c r="B23" s="23" t="s">
        <v>514</v>
      </c>
      <c r="C23" s="22" t="s">
        <v>8110</v>
      </c>
      <c r="D23" s="34" t="s">
        <v>4819</v>
      </c>
      <c r="E23" s="34"/>
      <c r="F23" s="34">
        <v>7</v>
      </c>
    </row>
    <row r="24" spans="1:6" hidden="1">
      <c r="A24" s="23">
        <v>2007</v>
      </c>
      <c r="B24" s="23" t="s">
        <v>514</v>
      </c>
      <c r="C24" s="22" t="s">
        <v>8110</v>
      </c>
      <c r="D24" s="34" t="s">
        <v>8113</v>
      </c>
      <c r="E24" s="34"/>
      <c r="F24" s="34">
        <v>1</v>
      </c>
    </row>
    <row r="25" spans="1:6" hidden="1">
      <c r="A25" s="23">
        <v>2007</v>
      </c>
      <c r="B25" s="23" t="s">
        <v>514</v>
      </c>
      <c r="C25" s="22" t="s">
        <v>8110</v>
      </c>
      <c r="D25" s="34" t="s">
        <v>8107</v>
      </c>
      <c r="E25" s="34"/>
      <c r="F25" s="34">
        <v>12</v>
      </c>
    </row>
    <row r="26" spans="1:6" hidden="1">
      <c r="A26" s="23">
        <v>2007</v>
      </c>
      <c r="B26" s="23" t="s">
        <v>514</v>
      </c>
      <c r="C26" s="22" t="s">
        <v>8110</v>
      </c>
      <c r="D26" s="34" t="s">
        <v>8121</v>
      </c>
      <c r="E26" s="34"/>
      <c r="F26" s="34">
        <v>1</v>
      </c>
    </row>
    <row r="27" spans="1:6" hidden="1">
      <c r="A27" s="23">
        <v>2007</v>
      </c>
      <c r="B27" s="23" t="s">
        <v>514</v>
      </c>
      <c r="C27" s="22" t="s">
        <v>8110</v>
      </c>
      <c r="D27" s="34" t="s">
        <v>1518</v>
      </c>
      <c r="E27" s="34"/>
      <c r="F27" s="34">
        <v>1</v>
      </c>
    </row>
    <row r="28" spans="1:6" hidden="1">
      <c r="A28" s="23">
        <v>2008</v>
      </c>
      <c r="B28" s="23" t="s">
        <v>1886</v>
      </c>
      <c r="C28" s="22" t="s">
        <v>8110</v>
      </c>
      <c r="D28" s="34" t="s">
        <v>8116</v>
      </c>
      <c r="E28" s="34"/>
      <c r="F28" s="34">
        <v>208</v>
      </c>
    </row>
    <row r="29" spans="1:6" hidden="1">
      <c r="A29" s="23">
        <v>2008</v>
      </c>
      <c r="B29" s="23" t="s">
        <v>1886</v>
      </c>
      <c r="C29" s="22" t="s">
        <v>8110</v>
      </c>
      <c r="D29" s="34" t="s">
        <v>8117</v>
      </c>
      <c r="E29" s="34"/>
      <c r="F29" s="34">
        <v>173</v>
      </c>
    </row>
    <row r="30" spans="1:6" hidden="1">
      <c r="A30" s="23">
        <v>2008</v>
      </c>
      <c r="B30" s="23" t="s">
        <v>1886</v>
      </c>
      <c r="C30" s="22" t="s">
        <v>8110</v>
      </c>
      <c r="D30" s="34" t="s">
        <v>8118</v>
      </c>
      <c r="E30" s="34"/>
      <c r="F30" s="34">
        <v>138</v>
      </c>
    </row>
    <row r="31" spans="1:6" hidden="1">
      <c r="A31" s="23">
        <v>2008</v>
      </c>
      <c r="B31" s="23" t="s">
        <v>1886</v>
      </c>
      <c r="C31" s="22" t="s">
        <v>8110</v>
      </c>
      <c r="D31" s="34" t="s">
        <v>8112</v>
      </c>
      <c r="E31" s="34"/>
      <c r="F31" s="34">
        <v>5</v>
      </c>
    </row>
    <row r="32" spans="1:6" hidden="1">
      <c r="A32" s="23">
        <v>2008</v>
      </c>
      <c r="B32" s="23" t="s">
        <v>1886</v>
      </c>
      <c r="C32" s="22" t="s">
        <v>8110</v>
      </c>
      <c r="D32" s="34" t="s">
        <v>1514</v>
      </c>
      <c r="E32" s="34"/>
      <c r="F32" s="34">
        <v>1</v>
      </c>
    </row>
    <row r="33" spans="1:6" hidden="1">
      <c r="A33" s="23">
        <v>2008</v>
      </c>
      <c r="B33" s="23" t="s">
        <v>1886</v>
      </c>
      <c r="C33" s="22" t="s">
        <v>8110</v>
      </c>
      <c r="D33" s="34" t="s">
        <v>1515</v>
      </c>
      <c r="E33" s="34"/>
      <c r="F33" s="34">
        <v>10</v>
      </c>
    </row>
    <row r="34" spans="1:6" hidden="1">
      <c r="A34" s="23">
        <v>2008</v>
      </c>
      <c r="B34" s="23" t="s">
        <v>1886</v>
      </c>
      <c r="C34" s="22" t="s">
        <v>8110</v>
      </c>
      <c r="D34" s="34" t="s">
        <v>1094</v>
      </c>
      <c r="E34" s="34"/>
      <c r="F34" s="34">
        <v>49</v>
      </c>
    </row>
    <row r="35" spans="1:6" hidden="1">
      <c r="A35" s="23">
        <v>2008</v>
      </c>
      <c r="B35" s="23" t="s">
        <v>1886</v>
      </c>
      <c r="C35" s="22" t="s">
        <v>8110</v>
      </c>
      <c r="D35" s="34" t="s">
        <v>4819</v>
      </c>
      <c r="E35" s="34"/>
      <c r="F35" s="34">
        <v>13</v>
      </c>
    </row>
    <row r="36" spans="1:6" hidden="1">
      <c r="A36" s="23">
        <v>2008</v>
      </c>
      <c r="B36" s="23" t="s">
        <v>1886</v>
      </c>
      <c r="C36" s="22" t="s">
        <v>8110</v>
      </c>
      <c r="D36" s="34" t="s">
        <v>8108</v>
      </c>
      <c r="E36" s="34"/>
      <c r="F36" s="34">
        <v>1</v>
      </c>
    </row>
    <row r="37" spans="1:6" hidden="1">
      <c r="A37" s="23">
        <v>2008</v>
      </c>
      <c r="B37" s="23" t="s">
        <v>1886</v>
      </c>
      <c r="C37" s="22" t="s">
        <v>8110</v>
      </c>
      <c r="D37" s="34" t="s">
        <v>8107</v>
      </c>
      <c r="E37" s="34"/>
      <c r="F37" s="34">
        <v>385</v>
      </c>
    </row>
    <row r="38" spans="1:6" hidden="1">
      <c r="A38" s="23">
        <v>2008</v>
      </c>
      <c r="B38" s="23" t="s">
        <v>1886</v>
      </c>
      <c r="C38" s="22" t="s">
        <v>8110</v>
      </c>
      <c r="D38" s="34" t="s">
        <v>1517</v>
      </c>
      <c r="E38" s="34"/>
      <c r="F38" s="34">
        <v>15</v>
      </c>
    </row>
    <row r="39" spans="1:6" hidden="1">
      <c r="A39" s="23">
        <v>2008</v>
      </c>
      <c r="B39" s="23" t="s">
        <v>1886</v>
      </c>
      <c r="C39" s="22" t="s">
        <v>8110</v>
      </c>
      <c r="D39" s="34" t="s">
        <v>8120</v>
      </c>
      <c r="E39" s="34"/>
      <c r="F39" s="34">
        <v>16</v>
      </c>
    </row>
    <row r="40" spans="1:6" hidden="1">
      <c r="A40" s="23">
        <v>2008</v>
      </c>
      <c r="B40" s="23" t="s">
        <v>1886</v>
      </c>
      <c r="C40" s="22" t="s">
        <v>8110</v>
      </c>
      <c r="D40" s="34" t="s">
        <v>8121</v>
      </c>
      <c r="E40" s="34"/>
      <c r="F40" s="34">
        <v>17</v>
      </c>
    </row>
    <row r="41" spans="1:6" hidden="1">
      <c r="A41" s="23">
        <v>2008</v>
      </c>
      <c r="B41" s="23" t="s">
        <v>1886</v>
      </c>
      <c r="C41" s="22" t="s">
        <v>8110</v>
      </c>
      <c r="D41" s="34" t="s">
        <v>1518</v>
      </c>
      <c r="E41" s="34"/>
      <c r="F41" s="34">
        <v>11</v>
      </c>
    </row>
    <row r="42" spans="1:6" hidden="1">
      <c r="A42" s="23">
        <v>2008</v>
      </c>
      <c r="B42" s="23" t="s">
        <v>514</v>
      </c>
      <c r="C42" s="22" t="s">
        <v>8110</v>
      </c>
      <c r="D42" s="34" t="s">
        <v>8116</v>
      </c>
      <c r="E42" s="34"/>
      <c r="F42" s="34">
        <v>22</v>
      </c>
    </row>
    <row r="43" spans="1:6" hidden="1">
      <c r="A43" s="23">
        <v>2008</v>
      </c>
      <c r="B43" s="23" t="s">
        <v>514</v>
      </c>
      <c r="C43" s="22" t="s">
        <v>8110</v>
      </c>
      <c r="D43" s="34" t="s">
        <v>8117</v>
      </c>
      <c r="E43" s="34"/>
      <c r="F43" s="34">
        <v>61</v>
      </c>
    </row>
    <row r="44" spans="1:6" hidden="1">
      <c r="A44" s="23">
        <v>2008</v>
      </c>
      <c r="B44" s="23" t="s">
        <v>514</v>
      </c>
      <c r="C44" s="22" t="s">
        <v>8110</v>
      </c>
      <c r="D44" s="34" t="s">
        <v>8118</v>
      </c>
      <c r="E44" s="34"/>
      <c r="F44" s="34">
        <v>16</v>
      </c>
    </row>
    <row r="45" spans="1:6" hidden="1">
      <c r="A45" s="23">
        <v>2008</v>
      </c>
      <c r="B45" s="23" t="s">
        <v>514</v>
      </c>
      <c r="C45" s="22" t="s">
        <v>8110</v>
      </c>
      <c r="D45" s="34" t="s">
        <v>8112</v>
      </c>
      <c r="E45" s="34"/>
      <c r="F45" s="34">
        <v>1</v>
      </c>
    </row>
    <row r="46" spans="1:6" hidden="1">
      <c r="A46" s="23">
        <v>2008</v>
      </c>
      <c r="B46" s="23" t="s">
        <v>514</v>
      </c>
      <c r="C46" s="22" t="s">
        <v>8110</v>
      </c>
      <c r="D46" s="34" t="s">
        <v>1515</v>
      </c>
      <c r="E46" s="34"/>
      <c r="F46" s="34">
        <v>2</v>
      </c>
    </row>
    <row r="47" spans="1:6" hidden="1">
      <c r="A47" s="23">
        <v>2008</v>
      </c>
      <c r="B47" s="23" t="s">
        <v>514</v>
      </c>
      <c r="C47" s="22" t="s">
        <v>8110</v>
      </c>
      <c r="D47" s="34" t="s">
        <v>1094</v>
      </c>
      <c r="E47" s="34"/>
      <c r="F47" s="34">
        <v>3</v>
      </c>
    </row>
    <row r="48" spans="1:6" hidden="1">
      <c r="A48" s="23">
        <v>2008</v>
      </c>
      <c r="B48" s="23" t="s">
        <v>514</v>
      </c>
      <c r="C48" s="22" t="s">
        <v>8110</v>
      </c>
      <c r="D48" s="34" t="s">
        <v>4819</v>
      </c>
      <c r="E48" s="34"/>
      <c r="F48" s="34">
        <v>1</v>
      </c>
    </row>
    <row r="49" spans="1:6" hidden="1">
      <c r="A49" s="23">
        <v>2008</v>
      </c>
      <c r="B49" s="23" t="s">
        <v>514</v>
      </c>
      <c r="C49" s="22" t="s">
        <v>8110</v>
      </c>
      <c r="D49" s="34" t="s">
        <v>8113</v>
      </c>
      <c r="E49" s="34"/>
      <c r="F49" s="34">
        <v>1</v>
      </c>
    </row>
    <row r="50" spans="1:6" hidden="1">
      <c r="A50" s="23">
        <v>2008</v>
      </c>
      <c r="B50" s="23" t="s">
        <v>514</v>
      </c>
      <c r="C50" s="22" t="s">
        <v>8110</v>
      </c>
      <c r="D50" s="34" t="s">
        <v>8107</v>
      </c>
      <c r="E50" s="34"/>
      <c r="F50" s="34">
        <v>13</v>
      </c>
    </row>
    <row r="51" spans="1:6" hidden="1">
      <c r="A51" s="23">
        <v>2009</v>
      </c>
      <c r="B51" s="23" t="s">
        <v>1886</v>
      </c>
      <c r="C51" s="22" t="s">
        <v>8110</v>
      </c>
      <c r="D51" s="34" t="s">
        <v>8116</v>
      </c>
      <c r="E51" s="34"/>
      <c r="F51" s="34">
        <v>188</v>
      </c>
    </row>
    <row r="52" spans="1:6" hidden="1">
      <c r="A52" s="23">
        <v>2009</v>
      </c>
      <c r="B52" s="23" t="s">
        <v>1886</v>
      </c>
      <c r="C52" s="22" t="s">
        <v>8110</v>
      </c>
      <c r="D52" s="34" t="s">
        <v>8117</v>
      </c>
      <c r="E52" s="34"/>
      <c r="F52" s="34">
        <v>291</v>
      </c>
    </row>
    <row r="53" spans="1:6" hidden="1">
      <c r="A53" s="23">
        <v>2009</v>
      </c>
      <c r="B53" s="23" t="s">
        <v>1886</v>
      </c>
      <c r="C53" s="22" t="s">
        <v>8110</v>
      </c>
      <c r="D53" s="34" t="s">
        <v>8118</v>
      </c>
      <c r="E53" s="34"/>
      <c r="F53" s="34">
        <v>133</v>
      </c>
    </row>
    <row r="54" spans="1:6" hidden="1">
      <c r="A54" s="23">
        <v>2009</v>
      </c>
      <c r="B54" s="23" t="s">
        <v>1886</v>
      </c>
      <c r="C54" s="22" t="s">
        <v>8110</v>
      </c>
      <c r="D54" s="34" t="s">
        <v>8112</v>
      </c>
      <c r="E54" s="34"/>
      <c r="F54" s="34">
        <v>6</v>
      </c>
    </row>
    <row r="55" spans="1:6" hidden="1">
      <c r="A55" s="23">
        <v>2009</v>
      </c>
      <c r="B55" s="23" t="s">
        <v>1886</v>
      </c>
      <c r="C55" s="22" t="s">
        <v>8110</v>
      </c>
      <c r="D55" s="34" t="s">
        <v>1515</v>
      </c>
      <c r="E55" s="34"/>
      <c r="F55" s="34">
        <v>7</v>
      </c>
    </row>
    <row r="56" spans="1:6" hidden="1">
      <c r="A56" s="23">
        <v>2009</v>
      </c>
      <c r="B56" s="23" t="s">
        <v>1886</v>
      </c>
      <c r="C56" s="22" t="s">
        <v>8110</v>
      </c>
      <c r="D56" s="34" t="s">
        <v>1094</v>
      </c>
      <c r="E56" s="34"/>
      <c r="F56" s="34">
        <v>51</v>
      </c>
    </row>
    <row r="57" spans="1:6" hidden="1">
      <c r="A57" s="23">
        <v>2009</v>
      </c>
      <c r="B57" s="23" t="s">
        <v>1886</v>
      </c>
      <c r="C57" s="22" t="s">
        <v>8110</v>
      </c>
      <c r="D57" s="34" t="s">
        <v>4819</v>
      </c>
      <c r="E57" s="34"/>
      <c r="F57" s="34">
        <v>6</v>
      </c>
    </row>
    <row r="58" spans="1:6" hidden="1">
      <c r="A58" s="23">
        <v>2009</v>
      </c>
      <c r="B58" s="23" t="s">
        <v>1886</v>
      </c>
      <c r="C58" s="22" t="s">
        <v>8110</v>
      </c>
      <c r="D58" s="34" t="s">
        <v>8113</v>
      </c>
      <c r="E58" s="34"/>
      <c r="F58" s="34">
        <v>4</v>
      </c>
    </row>
    <row r="59" spans="1:6" hidden="1">
      <c r="A59" s="23">
        <v>2009</v>
      </c>
      <c r="B59" s="23" t="s">
        <v>1886</v>
      </c>
      <c r="C59" s="22" t="s">
        <v>8110</v>
      </c>
      <c r="D59" s="34" t="s">
        <v>8108</v>
      </c>
      <c r="E59" s="34"/>
      <c r="F59" s="34">
        <v>4</v>
      </c>
    </row>
    <row r="60" spans="1:6" hidden="1">
      <c r="A60" s="23">
        <v>2009</v>
      </c>
      <c r="B60" s="23" t="s">
        <v>1886</v>
      </c>
      <c r="C60" s="22" t="s">
        <v>8110</v>
      </c>
      <c r="D60" s="34" t="s">
        <v>8107</v>
      </c>
      <c r="E60" s="34"/>
      <c r="F60" s="34">
        <v>433</v>
      </c>
    </row>
    <row r="61" spans="1:6" hidden="1">
      <c r="A61" s="23">
        <v>2009</v>
      </c>
      <c r="B61" s="23" t="s">
        <v>1886</v>
      </c>
      <c r="C61" s="22" t="s">
        <v>8110</v>
      </c>
      <c r="D61" s="34" t="s">
        <v>1517</v>
      </c>
      <c r="E61" s="34"/>
      <c r="F61" s="34">
        <v>3</v>
      </c>
    </row>
    <row r="62" spans="1:6" hidden="1">
      <c r="A62" s="23">
        <v>2009</v>
      </c>
      <c r="B62" s="23" t="s">
        <v>1886</v>
      </c>
      <c r="C62" s="22" t="s">
        <v>8110</v>
      </c>
      <c r="D62" s="34" t="s">
        <v>8120</v>
      </c>
      <c r="E62" s="34"/>
      <c r="F62" s="34">
        <v>1</v>
      </c>
    </row>
    <row r="63" spans="1:6" hidden="1">
      <c r="A63" s="23">
        <v>2009</v>
      </c>
      <c r="B63" s="23" t="s">
        <v>1886</v>
      </c>
      <c r="C63" s="22" t="s">
        <v>8110</v>
      </c>
      <c r="D63" s="34" t="s">
        <v>8121</v>
      </c>
      <c r="E63" s="34"/>
      <c r="F63" s="34">
        <v>11</v>
      </c>
    </row>
    <row r="64" spans="1:6" hidden="1">
      <c r="A64" s="23">
        <v>2009</v>
      </c>
      <c r="B64" s="23" t="s">
        <v>514</v>
      </c>
      <c r="C64" s="22" t="s">
        <v>8110</v>
      </c>
      <c r="D64" s="34" t="s">
        <v>8116</v>
      </c>
      <c r="E64" s="34"/>
      <c r="F64" s="34">
        <v>9</v>
      </c>
    </row>
    <row r="65" spans="1:6" hidden="1">
      <c r="A65" s="23">
        <v>2009</v>
      </c>
      <c r="B65" s="23" t="s">
        <v>514</v>
      </c>
      <c r="C65" s="22" t="s">
        <v>8110</v>
      </c>
      <c r="D65" s="34" t="s">
        <v>8117</v>
      </c>
      <c r="E65" s="34"/>
      <c r="F65" s="34">
        <v>37</v>
      </c>
    </row>
    <row r="66" spans="1:6" hidden="1">
      <c r="A66" s="23">
        <v>2009</v>
      </c>
      <c r="B66" s="23" t="s">
        <v>514</v>
      </c>
      <c r="C66" s="22" t="s">
        <v>8110</v>
      </c>
      <c r="D66" s="34" t="s">
        <v>8118</v>
      </c>
      <c r="E66" s="34"/>
      <c r="F66" s="34">
        <v>4</v>
      </c>
    </row>
    <row r="67" spans="1:6" hidden="1">
      <c r="A67" s="23">
        <v>2009</v>
      </c>
      <c r="B67" s="23" t="s">
        <v>514</v>
      </c>
      <c r="C67" s="22" t="s">
        <v>8110</v>
      </c>
      <c r="D67" s="34" t="s">
        <v>1515</v>
      </c>
      <c r="E67" s="34"/>
      <c r="F67" s="34">
        <v>2</v>
      </c>
    </row>
    <row r="68" spans="1:6" hidden="1">
      <c r="A68" s="23">
        <v>2009</v>
      </c>
      <c r="B68" s="23" t="s">
        <v>514</v>
      </c>
      <c r="C68" s="22" t="s">
        <v>8110</v>
      </c>
      <c r="D68" s="34" t="s">
        <v>1094</v>
      </c>
      <c r="E68" s="34"/>
      <c r="F68" s="34">
        <v>1</v>
      </c>
    </row>
    <row r="69" spans="1:6" hidden="1">
      <c r="A69" s="23">
        <v>2009</v>
      </c>
      <c r="B69" s="23" t="s">
        <v>514</v>
      </c>
      <c r="C69" s="22" t="s">
        <v>8110</v>
      </c>
      <c r="D69" s="34" t="s">
        <v>4819</v>
      </c>
      <c r="E69" s="34"/>
      <c r="F69" s="34">
        <v>2</v>
      </c>
    </row>
    <row r="70" spans="1:6" hidden="1">
      <c r="A70" s="23">
        <v>2009</v>
      </c>
      <c r="B70" s="23" t="s">
        <v>514</v>
      </c>
      <c r="C70" s="22" t="s">
        <v>8110</v>
      </c>
      <c r="D70" s="34" t="s">
        <v>8107</v>
      </c>
      <c r="E70" s="34"/>
      <c r="F70" s="34">
        <v>14</v>
      </c>
    </row>
    <row r="71" spans="1:6" hidden="1">
      <c r="A71" s="23">
        <v>2009</v>
      </c>
      <c r="B71" s="23" t="s">
        <v>514</v>
      </c>
      <c r="C71" s="22" t="s">
        <v>8110</v>
      </c>
      <c r="D71" s="34" t="s">
        <v>8120</v>
      </c>
      <c r="E71" s="34"/>
      <c r="F71" s="34">
        <v>1</v>
      </c>
    </row>
    <row r="72" spans="1:6" hidden="1">
      <c r="A72" s="23">
        <v>2009</v>
      </c>
      <c r="B72" s="23" t="s">
        <v>514</v>
      </c>
      <c r="C72" s="22" t="s">
        <v>8110</v>
      </c>
      <c r="D72" s="34" t="s">
        <v>8121</v>
      </c>
      <c r="E72" s="34"/>
      <c r="F72" s="34">
        <v>1</v>
      </c>
    </row>
    <row r="73" spans="1:6" hidden="1">
      <c r="A73" s="23">
        <v>2009</v>
      </c>
      <c r="B73" s="23" t="s">
        <v>514</v>
      </c>
      <c r="C73" s="22" t="s">
        <v>8110</v>
      </c>
      <c r="D73" s="34" t="s">
        <v>1518</v>
      </c>
      <c r="E73" s="34"/>
      <c r="F73" s="34">
        <v>2</v>
      </c>
    </row>
    <row r="74" spans="1:6" hidden="1">
      <c r="A74" s="23">
        <v>2010</v>
      </c>
      <c r="B74" s="23" t="s">
        <v>1886</v>
      </c>
      <c r="C74" s="22" t="s">
        <v>8110</v>
      </c>
      <c r="D74" s="34" t="s">
        <v>8116</v>
      </c>
      <c r="E74" s="34"/>
      <c r="F74" s="34">
        <v>229</v>
      </c>
    </row>
    <row r="75" spans="1:6" hidden="1">
      <c r="A75" s="23">
        <v>2010</v>
      </c>
      <c r="B75" s="23" t="s">
        <v>1886</v>
      </c>
      <c r="C75" s="22" t="s">
        <v>8110</v>
      </c>
      <c r="D75" s="34" t="s">
        <v>8117</v>
      </c>
      <c r="E75" s="34"/>
      <c r="F75" s="34">
        <v>239</v>
      </c>
    </row>
    <row r="76" spans="1:6" hidden="1">
      <c r="A76" s="23">
        <v>2010</v>
      </c>
      <c r="B76" s="23" t="s">
        <v>1886</v>
      </c>
      <c r="C76" s="22" t="s">
        <v>8110</v>
      </c>
      <c r="D76" s="34" t="s">
        <v>8118</v>
      </c>
      <c r="E76" s="34"/>
      <c r="F76" s="34">
        <v>138</v>
      </c>
    </row>
    <row r="77" spans="1:6" hidden="1">
      <c r="A77" s="23">
        <v>2010</v>
      </c>
      <c r="B77" s="23" t="s">
        <v>1886</v>
      </c>
      <c r="C77" s="22" t="s">
        <v>8110</v>
      </c>
      <c r="D77" s="34" t="s">
        <v>8112</v>
      </c>
      <c r="E77" s="34"/>
      <c r="F77" s="34">
        <v>4</v>
      </c>
    </row>
    <row r="78" spans="1:6" hidden="1">
      <c r="A78" s="23">
        <v>2010</v>
      </c>
      <c r="B78" s="23" t="s">
        <v>1886</v>
      </c>
      <c r="C78" s="22" t="s">
        <v>8110</v>
      </c>
      <c r="D78" s="34" t="s">
        <v>1515</v>
      </c>
      <c r="E78" s="34"/>
      <c r="F78" s="34">
        <v>2</v>
      </c>
    </row>
    <row r="79" spans="1:6" hidden="1">
      <c r="A79" s="23">
        <v>2010</v>
      </c>
      <c r="B79" s="23" t="s">
        <v>1886</v>
      </c>
      <c r="C79" s="22" t="s">
        <v>8110</v>
      </c>
      <c r="D79" s="34" t="s">
        <v>1094</v>
      </c>
      <c r="E79" s="34"/>
      <c r="F79" s="34">
        <v>45</v>
      </c>
    </row>
    <row r="80" spans="1:6" hidden="1">
      <c r="A80" s="23">
        <v>2010</v>
      </c>
      <c r="B80" s="23" t="s">
        <v>1886</v>
      </c>
      <c r="C80" s="22" t="s">
        <v>8110</v>
      </c>
      <c r="D80" s="34" t="s">
        <v>4819</v>
      </c>
      <c r="E80" s="34"/>
      <c r="F80" s="34">
        <v>3</v>
      </c>
    </row>
    <row r="81" spans="1:6" hidden="1">
      <c r="A81" s="23">
        <v>2010</v>
      </c>
      <c r="B81" s="23" t="s">
        <v>1886</v>
      </c>
      <c r="C81" s="22" t="s">
        <v>8110</v>
      </c>
      <c r="D81" s="34" t="s">
        <v>8113</v>
      </c>
      <c r="E81" s="34"/>
      <c r="F81" s="34">
        <v>15</v>
      </c>
    </row>
    <row r="82" spans="1:6" hidden="1">
      <c r="A82" s="23">
        <v>2010</v>
      </c>
      <c r="B82" s="23" t="s">
        <v>1886</v>
      </c>
      <c r="C82" s="22" t="s">
        <v>8110</v>
      </c>
      <c r="D82" s="34" t="s">
        <v>8108</v>
      </c>
      <c r="E82" s="34"/>
      <c r="F82" s="34">
        <v>15</v>
      </c>
    </row>
    <row r="83" spans="1:6" hidden="1">
      <c r="A83" s="23">
        <v>2010</v>
      </c>
      <c r="B83" s="23" t="s">
        <v>1886</v>
      </c>
      <c r="C83" s="22" t="s">
        <v>8110</v>
      </c>
      <c r="D83" s="34" t="s">
        <v>8107</v>
      </c>
      <c r="E83" s="34"/>
      <c r="F83" s="34">
        <v>360</v>
      </c>
    </row>
    <row r="84" spans="1:6" hidden="1">
      <c r="A84" s="23">
        <v>2010</v>
      </c>
      <c r="B84" s="23" t="s">
        <v>1886</v>
      </c>
      <c r="C84" s="22" t="s">
        <v>8110</v>
      </c>
      <c r="D84" s="34" t="s">
        <v>8120</v>
      </c>
      <c r="E84" s="34"/>
      <c r="F84" s="34">
        <v>12</v>
      </c>
    </row>
    <row r="85" spans="1:6" hidden="1">
      <c r="A85" s="23">
        <v>2010</v>
      </c>
      <c r="B85" s="23" t="s">
        <v>1886</v>
      </c>
      <c r="C85" s="22" t="s">
        <v>8110</v>
      </c>
      <c r="D85" s="34" t="s">
        <v>8121</v>
      </c>
      <c r="E85" s="34"/>
      <c r="F85" s="34">
        <v>5</v>
      </c>
    </row>
    <row r="86" spans="1:6" hidden="1">
      <c r="A86" s="23">
        <v>2010</v>
      </c>
      <c r="B86" s="23" t="s">
        <v>1886</v>
      </c>
      <c r="C86" s="22" t="s">
        <v>8110</v>
      </c>
      <c r="D86" s="34" t="s">
        <v>1518</v>
      </c>
      <c r="E86" s="34"/>
      <c r="F86" s="34">
        <v>6</v>
      </c>
    </row>
    <row r="87" spans="1:6" hidden="1">
      <c r="A87" s="23">
        <v>2010</v>
      </c>
      <c r="B87" s="23" t="s">
        <v>514</v>
      </c>
      <c r="C87" s="22" t="s">
        <v>8110</v>
      </c>
      <c r="D87" s="34" t="s">
        <v>8116</v>
      </c>
      <c r="E87" s="34"/>
      <c r="F87" s="34">
        <v>24</v>
      </c>
    </row>
    <row r="88" spans="1:6" hidden="1">
      <c r="A88" s="23">
        <v>2010</v>
      </c>
      <c r="B88" s="23" t="s">
        <v>514</v>
      </c>
      <c r="C88" s="22" t="s">
        <v>8110</v>
      </c>
      <c r="D88" s="34" t="s">
        <v>8117</v>
      </c>
      <c r="E88" s="34"/>
      <c r="F88" s="34">
        <v>47</v>
      </c>
    </row>
    <row r="89" spans="1:6" hidden="1">
      <c r="A89" s="23">
        <v>2010</v>
      </c>
      <c r="B89" s="23" t="s">
        <v>514</v>
      </c>
      <c r="C89" s="22" t="s">
        <v>8110</v>
      </c>
      <c r="D89" s="34" t="s">
        <v>8118</v>
      </c>
      <c r="E89" s="34"/>
      <c r="F89" s="34">
        <v>26</v>
      </c>
    </row>
    <row r="90" spans="1:6" hidden="1">
      <c r="A90" s="23">
        <v>2010</v>
      </c>
      <c r="B90" s="23" t="s">
        <v>514</v>
      </c>
      <c r="C90" s="22" t="s">
        <v>8110</v>
      </c>
      <c r="D90" s="34" t="s">
        <v>8112</v>
      </c>
      <c r="E90" s="34"/>
      <c r="F90" s="34">
        <v>2</v>
      </c>
    </row>
    <row r="91" spans="1:6" hidden="1">
      <c r="A91" s="23">
        <v>2010</v>
      </c>
      <c r="B91" s="23" t="s">
        <v>514</v>
      </c>
      <c r="C91" s="22" t="s">
        <v>8110</v>
      </c>
      <c r="D91" s="34" t="s">
        <v>1094</v>
      </c>
      <c r="E91" s="34"/>
      <c r="F91" s="34">
        <v>4</v>
      </c>
    </row>
    <row r="92" spans="1:6" hidden="1">
      <c r="A92" s="23">
        <v>2010</v>
      </c>
      <c r="B92" s="23" t="s">
        <v>514</v>
      </c>
      <c r="C92" s="22" t="s">
        <v>8110</v>
      </c>
      <c r="D92" s="34" t="s">
        <v>4819</v>
      </c>
      <c r="E92" s="34"/>
      <c r="F92" s="34">
        <v>5</v>
      </c>
    </row>
    <row r="93" spans="1:6" hidden="1">
      <c r="A93" s="23">
        <v>2010</v>
      </c>
      <c r="B93" s="23" t="s">
        <v>514</v>
      </c>
      <c r="C93" s="22" t="s">
        <v>8110</v>
      </c>
      <c r="D93" s="34" t="s">
        <v>8113</v>
      </c>
      <c r="E93" s="34"/>
      <c r="F93" s="34">
        <v>1</v>
      </c>
    </row>
    <row r="94" spans="1:6" hidden="1">
      <c r="A94" s="23">
        <v>2010</v>
      </c>
      <c r="B94" s="23" t="s">
        <v>514</v>
      </c>
      <c r="C94" s="22" t="s">
        <v>8110</v>
      </c>
      <c r="D94" s="34" t="s">
        <v>8108</v>
      </c>
      <c r="E94" s="34"/>
      <c r="F94" s="34">
        <v>4</v>
      </c>
    </row>
    <row r="95" spans="1:6" hidden="1">
      <c r="A95" s="23">
        <v>2010</v>
      </c>
      <c r="B95" s="23" t="s">
        <v>514</v>
      </c>
      <c r="C95" s="22" t="s">
        <v>8110</v>
      </c>
      <c r="D95" s="34" t="s">
        <v>8107</v>
      </c>
      <c r="E95" s="34"/>
      <c r="F95" s="34">
        <v>50</v>
      </c>
    </row>
    <row r="96" spans="1:6" hidden="1">
      <c r="A96" s="23">
        <v>2010</v>
      </c>
      <c r="B96" s="23" t="s">
        <v>514</v>
      </c>
      <c r="C96" s="22" t="s">
        <v>8110</v>
      </c>
      <c r="D96" s="34" t="s">
        <v>8121</v>
      </c>
      <c r="E96" s="34"/>
      <c r="F96" s="34">
        <v>2</v>
      </c>
    </row>
    <row r="97" spans="1:6" hidden="1">
      <c r="A97" s="23">
        <v>2010</v>
      </c>
      <c r="B97" s="23" t="s">
        <v>514</v>
      </c>
      <c r="C97" s="22" t="s">
        <v>8110</v>
      </c>
      <c r="D97" s="34" t="s">
        <v>1518</v>
      </c>
      <c r="E97" s="34"/>
      <c r="F97" s="34">
        <v>1</v>
      </c>
    </row>
    <row r="98" spans="1:6">
      <c r="A98" s="23">
        <v>2011</v>
      </c>
      <c r="B98" s="23" t="s">
        <v>1886</v>
      </c>
      <c r="C98" s="22" t="s">
        <v>8110</v>
      </c>
      <c r="D98" s="34" t="s">
        <v>8731</v>
      </c>
      <c r="E98" s="34"/>
      <c r="F98" s="34">
        <v>315</v>
      </c>
    </row>
    <row r="99" spans="1:6" hidden="1">
      <c r="A99" s="23">
        <v>2011</v>
      </c>
      <c r="B99" s="23" t="s">
        <v>1886</v>
      </c>
      <c r="C99" s="22" t="s">
        <v>8110</v>
      </c>
      <c r="D99" s="34" t="s">
        <v>8106</v>
      </c>
      <c r="E99" s="34"/>
      <c r="F99" s="34">
        <v>98</v>
      </c>
    </row>
    <row r="100" spans="1:6" hidden="1">
      <c r="A100" s="23">
        <v>2011</v>
      </c>
      <c r="B100" s="23" t="s">
        <v>1886</v>
      </c>
      <c r="C100" s="22" t="s">
        <v>8110</v>
      </c>
      <c r="D100" s="34" t="s">
        <v>4818</v>
      </c>
      <c r="E100" s="34"/>
      <c r="F100" s="34">
        <v>1</v>
      </c>
    </row>
    <row r="101" spans="1:6" hidden="1">
      <c r="A101" s="23">
        <v>2011</v>
      </c>
      <c r="B101" s="23" t="s">
        <v>1886</v>
      </c>
      <c r="C101" s="22" t="s">
        <v>8110</v>
      </c>
      <c r="D101" s="34" t="s">
        <v>1094</v>
      </c>
      <c r="E101" s="34"/>
      <c r="F101" s="34">
        <v>18</v>
      </c>
    </row>
    <row r="102" spans="1:6" hidden="1">
      <c r="A102" s="23">
        <v>2011</v>
      </c>
      <c r="B102" s="23" t="s">
        <v>1886</v>
      </c>
      <c r="C102" s="22" t="s">
        <v>8110</v>
      </c>
      <c r="D102" s="34" t="s">
        <v>4819</v>
      </c>
      <c r="E102" s="34"/>
      <c r="F102" s="34">
        <v>2</v>
      </c>
    </row>
    <row r="103" spans="1:6" hidden="1">
      <c r="A103" s="23">
        <v>2011</v>
      </c>
      <c r="B103" s="23" t="s">
        <v>1886</v>
      </c>
      <c r="C103" s="22" t="s">
        <v>8110</v>
      </c>
      <c r="D103" s="34" t="s">
        <v>8107</v>
      </c>
      <c r="E103" s="34"/>
      <c r="F103" s="34">
        <v>209</v>
      </c>
    </row>
    <row r="104" spans="1:6" hidden="1">
      <c r="A104" s="23">
        <v>2011</v>
      </c>
      <c r="B104" s="23" t="s">
        <v>1886</v>
      </c>
      <c r="C104" s="22" t="s">
        <v>8110</v>
      </c>
      <c r="D104" s="34" t="s">
        <v>8722</v>
      </c>
      <c r="E104" s="34"/>
      <c r="F104" s="34">
        <v>1</v>
      </c>
    </row>
    <row r="105" spans="1:6" hidden="1">
      <c r="A105" s="23">
        <v>2011</v>
      </c>
      <c r="B105" s="23" t="s">
        <v>1886</v>
      </c>
      <c r="C105" s="22" t="s">
        <v>8110</v>
      </c>
      <c r="D105" s="34" t="s">
        <v>1518</v>
      </c>
      <c r="E105" s="34"/>
      <c r="F105" s="34">
        <v>1</v>
      </c>
    </row>
    <row r="106" spans="1:6" hidden="1">
      <c r="A106" s="23">
        <v>2011</v>
      </c>
      <c r="B106" s="23" t="s">
        <v>514</v>
      </c>
      <c r="C106" s="22" t="s">
        <v>8110</v>
      </c>
      <c r="D106" s="34" t="s">
        <v>8116</v>
      </c>
      <c r="E106" s="34"/>
      <c r="F106" s="34">
        <v>26</v>
      </c>
    </row>
    <row r="107" spans="1:6" hidden="1">
      <c r="A107" s="23">
        <v>2011</v>
      </c>
      <c r="B107" s="23" t="s">
        <v>514</v>
      </c>
      <c r="C107" s="22" t="s">
        <v>8110</v>
      </c>
      <c r="D107" s="34" t="s">
        <v>8117</v>
      </c>
      <c r="E107" s="34"/>
      <c r="F107" s="34">
        <v>45</v>
      </c>
    </row>
    <row r="108" spans="1:6" hidden="1">
      <c r="A108" s="23">
        <v>2011</v>
      </c>
      <c r="B108" s="23" t="s">
        <v>514</v>
      </c>
      <c r="C108" s="22" t="s">
        <v>8110</v>
      </c>
      <c r="D108" s="34" t="s">
        <v>8118</v>
      </c>
      <c r="E108" s="34"/>
      <c r="F108" s="34">
        <v>23</v>
      </c>
    </row>
    <row r="109" spans="1:6" hidden="1">
      <c r="A109" s="23">
        <v>2011</v>
      </c>
      <c r="B109" s="23" t="s">
        <v>514</v>
      </c>
      <c r="C109" s="22" t="s">
        <v>8110</v>
      </c>
      <c r="D109" s="34" t="s">
        <v>1515</v>
      </c>
      <c r="E109" s="34"/>
      <c r="F109" s="34">
        <v>1</v>
      </c>
    </row>
    <row r="110" spans="1:6" hidden="1">
      <c r="A110" s="23">
        <v>2011</v>
      </c>
      <c r="B110" s="23" t="s">
        <v>514</v>
      </c>
      <c r="C110" s="22" t="s">
        <v>8110</v>
      </c>
      <c r="D110" s="34" t="s">
        <v>1519</v>
      </c>
      <c r="E110" s="34"/>
      <c r="F110" s="34">
        <v>1</v>
      </c>
    </row>
    <row r="111" spans="1:6" hidden="1">
      <c r="A111" s="23">
        <v>2011</v>
      </c>
      <c r="B111" s="23" t="s">
        <v>514</v>
      </c>
      <c r="C111" s="22" t="s">
        <v>8110</v>
      </c>
      <c r="D111" s="34" t="s">
        <v>1094</v>
      </c>
      <c r="E111" s="34"/>
      <c r="F111" s="34">
        <v>6</v>
      </c>
    </row>
    <row r="112" spans="1:6" hidden="1">
      <c r="A112" s="23">
        <v>2011</v>
      </c>
      <c r="B112" s="23" t="s">
        <v>514</v>
      </c>
      <c r="C112" s="22" t="s">
        <v>8110</v>
      </c>
      <c r="D112" s="34" t="s">
        <v>4819</v>
      </c>
      <c r="E112" s="34"/>
      <c r="F112" s="34">
        <v>5</v>
      </c>
    </row>
    <row r="113" spans="1:6" hidden="1">
      <c r="A113" s="23">
        <v>2011</v>
      </c>
      <c r="B113" s="23" t="s">
        <v>514</v>
      </c>
      <c r="C113" s="22" t="s">
        <v>8110</v>
      </c>
      <c r="D113" s="34" t="s">
        <v>8108</v>
      </c>
      <c r="E113" s="34"/>
      <c r="F113" s="34">
        <v>2</v>
      </c>
    </row>
    <row r="114" spans="1:6" hidden="1">
      <c r="A114" s="23">
        <v>2011</v>
      </c>
      <c r="B114" s="23" t="s">
        <v>514</v>
      </c>
      <c r="C114" s="22" t="s">
        <v>8110</v>
      </c>
      <c r="D114" s="34" t="s">
        <v>8107</v>
      </c>
      <c r="E114" s="34"/>
      <c r="F114" s="34">
        <v>30</v>
      </c>
    </row>
    <row r="115" spans="1:6" hidden="1">
      <c r="A115" s="23">
        <v>2011</v>
      </c>
      <c r="B115" s="23" t="s">
        <v>514</v>
      </c>
      <c r="C115" s="22" t="s">
        <v>8110</v>
      </c>
      <c r="D115" s="34" t="s">
        <v>8121</v>
      </c>
      <c r="E115" s="34"/>
      <c r="F115" s="34">
        <v>4</v>
      </c>
    </row>
    <row r="116" spans="1:6">
      <c r="A116" s="23">
        <v>2012</v>
      </c>
      <c r="B116" s="23" t="s">
        <v>1886</v>
      </c>
      <c r="C116" s="22" t="s">
        <v>8110</v>
      </c>
      <c r="D116" s="34" t="s">
        <v>8731</v>
      </c>
      <c r="E116" s="34"/>
      <c r="F116" s="34">
        <v>368</v>
      </c>
    </row>
    <row r="117" spans="1:6" hidden="1">
      <c r="A117" s="23">
        <v>2012</v>
      </c>
      <c r="B117" s="23" t="s">
        <v>1886</v>
      </c>
      <c r="C117" s="22" t="s">
        <v>8110</v>
      </c>
      <c r="D117" s="34" t="s">
        <v>8106</v>
      </c>
      <c r="E117" s="34"/>
      <c r="F117" s="34">
        <v>109</v>
      </c>
    </row>
    <row r="118" spans="1:6" hidden="1">
      <c r="A118" s="23">
        <v>2012</v>
      </c>
      <c r="B118" s="23" t="s">
        <v>1886</v>
      </c>
      <c r="C118" s="22" t="s">
        <v>8110</v>
      </c>
      <c r="D118" s="34" t="s">
        <v>8112</v>
      </c>
      <c r="E118" s="34"/>
      <c r="F118" s="34">
        <v>1</v>
      </c>
    </row>
    <row r="119" spans="1:6" hidden="1">
      <c r="A119" s="23">
        <v>2012</v>
      </c>
      <c r="B119" s="23" t="s">
        <v>1886</v>
      </c>
      <c r="C119" s="22" t="s">
        <v>8110</v>
      </c>
      <c r="D119" s="34" t="s">
        <v>4816</v>
      </c>
      <c r="E119" s="34"/>
      <c r="F119" s="34">
        <v>15</v>
      </c>
    </row>
    <row r="120" spans="1:6" hidden="1">
      <c r="A120" s="23">
        <v>2012</v>
      </c>
      <c r="B120" s="23" t="s">
        <v>1886</v>
      </c>
      <c r="C120" s="22" t="s">
        <v>8110</v>
      </c>
      <c r="D120" s="34" t="s">
        <v>4818</v>
      </c>
      <c r="E120" s="34"/>
      <c r="F120" s="34">
        <v>7</v>
      </c>
    </row>
    <row r="121" spans="1:6" hidden="1">
      <c r="A121" s="23">
        <v>2012</v>
      </c>
      <c r="B121" s="23" t="s">
        <v>1886</v>
      </c>
      <c r="C121" s="22" t="s">
        <v>8110</v>
      </c>
      <c r="D121" s="34" t="s">
        <v>1094</v>
      </c>
      <c r="E121" s="34"/>
      <c r="F121" s="34">
        <v>2</v>
      </c>
    </row>
    <row r="122" spans="1:6" hidden="1">
      <c r="A122" s="23">
        <v>2012</v>
      </c>
      <c r="B122" s="23" t="s">
        <v>1886</v>
      </c>
      <c r="C122" s="22" t="s">
        <v>8110</v>
      </c>
      <c r="D122" s="34" t="s">
        <v>8108</v>
      </c>
      <c r="E122" s="34"/>
      <c r="F122" s="34">
        <v>30</v>
      </c>
    </row>
    <row r="123" spans="1:6" hidden="1">
      <c r="A123" s="23">
        <v>2012</v>
      </c>
      <c r="B123" s="23" t="s">
        <v>1886</v>
      </c>
      <c r="C123" s="22" t="s">
        <v>8110</v>
      </c>
      <c r="D123" s="34" t="s">
        <v>8107</v>
      </c>
      <c r="E123" s="34"/>
      <c r="F123" s="34">
        <v>164</v>
      </c>
    </row>
    <row r="124" spans="1:6" hidden="1">
      <c r="A124" s="23">
        <v>2012</v>
      </c>
      <c r="B124" s="23" t="s">
        <v>1886</v>
      </c>
      <c r="C124" s="22" t="s">
        <v>8110</v>
      </c>
      <c r="D124" s="34" t="s">
        <v>1518</v>
      </c>
      <c r="E124" s="34"/>
      <c r="F124" s="34">
        <v>3</v>
      </c>
    </row>
    <row r="125" spans="1:6" hidden="1">
      <c r="A125" s="23">
        <v>2012</v>
      </c>
      <c r="B125" s="23" t="s">
        <v>514</v>
      </c>
      <c r="C125" s="22" t="s">
        <v>8110</v>
      </c>
      <c r="D125" s="34" t="s">
        <v>8116</v>
      </c>
      <c r="E125" s="34"/>
      <c r="F125" s="34">
        <v>23</v>
      </c>
    </row>
    <row r="126" spans="1:6" hidden="1">
      <c r="A126" s="23">
        <v>2012</v>
      </c>
      <c r="B126" s="23" t="s">
        <v>514</v>
      </c>
      <c r="C126" s="22" t="s">
        <v>8110</v>
      </c>
      <c r="D126" s="34" t="s">
        <v>8117</v>
      </c>
      <c r="E126" s="34"/>
      <c r="F126" s="34">
        <v>34</v>
      </c>
    </row>
    <row r="127" spans="1:6" hidden="1">
      <c r="A127" s="23">
        <v>2012</v>
      </c>
      <c r="B127" s="23" t="s">
        <v>514</v>
      </c>
      <c r="C127" s="22" t="s">
        <v>8110</v>
      </c>
      <c r="D127" s="34" t="s">
        <v>8118</v>
      </c>
      <c r="E127" s="34"/>
      <c r="F127" s="34">
        <v>14</v>
      </c>
    </row>
    <row r="128" spans="1:6" hidden="1">
      <c r="A128" s="23">
        <v>2012</v>
      </c>
      <c r="B128" s="23" t="s">
        <v>514</v>
      </c>
      <c r="C128" s="22" t="s">
        <v>8110</v>
      </c>
      <c r="D128" s="34" t="s">
        <v>1515</v>
      </c>
      <c r="E128" s="34"/>
      <c r="F128" s="34">
        <v>5</v>
      </c>
    </row>
    <row r="129" spans="1:6" hidden="1">
      <c r="A129" s="23">
        <v>2012</v>
      </c>
      <c r="B129" s="23" t="s">
        <v>514</v>
      </c>
      <c r="C129" s="22" t="s">
        <v>8110</v>
      </c>
      <c r="D129" s="34" t="s">
        <v>1094</v>
      </c>
      <c r="E129" s="34"/>
      <c r="F129" s="34">
        <v>16</v>
      </c>
    </row>
    <row r="130" spans="1:6" hidden="1">
      <c r="A130" s="23">
        <v>2012</v>
      </c>
      <c r="B130" s="23" t="s">
        <v>514</v>
      </c>
      <c r="C130" s="22" t="s">
        <v>8110</v>
      </c>
      <c r="D130" s="34" t="s">
        <v>4819</v>
      </c>
      <c r="E130" s="34"/>
      <c r="F130" s="34">
        <v>2</v>
      </c>
    </row>
    <row r="131" spans="1:6" hidden="1">
      <c r="A131" s="23">
        <v>2012</v>
      </c>
      <c r="B131" s="23" t="s">
        <v>514</v>
      </c>
      <c r="C131" s="22" t="s">
        <v>8110</v>
      </c>
      <c r="D131" s="34" t="s">
        <v>8108</v>
      </c>
      <c r="E131" s="34"/>
      <c r="F131" s="34">
        <v>8</v>
      </c>
    </row>
    <row r="132" spans="1:6" hidden="1">
      <c r="A132" s="23">
        <v>2012</v>
      </c>
      <c r="B132" s="23" t="s">
        <v>514</v>
      </c>
      <c r="C132" s="22" t="s">
        <v>8110</v>
      </c>
      <c r="D132" s="34" t="s">
        <v>8107</v>
      </c>
      <c r="E132" s="34"/>
      <c r="F132" s="34">
        <v>43</v>
      </c>
    </row>
    <row r="133" spans="1:6" hidden="1">
      <c r="A133" s="23">
        <v>2012</v>
      </c>
      <c r="B133" s="23" t="s">
        <v>514</v>
      </c>
      <c r="C133" s="22" t="s">
        <v>8110</v>
      </c>
      <c r="D133" s="34" t="s">
        <v>8121</v>
      </c>
      <c r="E133" s="34"/>
      <c r="F133" s="34">
        <v>3</v>
      </c>
    </row>
    <row r="134" spans="1:6" hidden="1">
      <c r="A134" s="23">
        <v>2012</v>
      </c>
      <c r="B134" s="23" t="s">
        <v>514</v>
      </c>
      <c r="C134" s="22" t="s">
        <v>8110</v>
      </c>
      <c r="D134" s="34" t="s">
        <v>1518</v>
      </c>
      <c r="E134" s="34"/>
      <c r="F134" s="34">
        <v>1</v>
      </c>
    </row>
    <row r="135" spans="1:6">
      <c r="A135" s="23">
        <v>2013</v>
      </c>
      <c r="B135" s="23" t="s">
        <v>1886</v>
      </c>
      <c r="C135" s="22" t="s">
        <v>8110</v>
      </c>
      <c r="D135" s="34" t="s">
        <v>8731</v>
      </c>
      <c r="E135" s="34"/>
      <c r="F135" s="34">
        <v>317</v>
      </c>
    </row>
    <row r="136" spans="1:6" hidden="1">
      <c r="A136" s="23">
        <v>2013</v>
      </c>
      <c r="B136" s="23" t="s">
        <v>1886</v>
      </c>
      <c r="C136" s="22" t="s">
        <v>8110</v>
      </c>
      <c r="D136" s="34" t="s">
        <v>8106</v>
      </c>
      <c r="E136" s="34"/>
      <c r="F136" s="34">
        <v>111</v>
      </c>
    </row>
    <row r="137" spans="1:6" hidden="1">
      <c r="A137" s="23">
        <v>2013</v>
      </c>
      <c r="B137" s="23" t="s">
        <v>1886</v>
      </c>
      <c r="C137" s="22" t="s">
        <v>8110</v>
      </c>
      <c r="D137" s="34" t="s">
        <v>8118</v>
      </c>
      <c r="E137" s="34"/>
      <c r="F137" s="34">
        <v>1</v>
      </c>
    </row>
    <row r="138" spans="1:6" hidden="1">
      <c r="A138" s="23">
        <v>2013</v>
      </c>
      <c r="B138" s="23" t="s">
        <v>1886</v>
      </c>
      <c r="C138" s="22" t="s">
        <v>8110</v>
      </c>
      <c r="D138" s="34" t="s">
        <v>1515</v>
      </c>
      <c r="E138" s="34"/>
      <c r="F138" s="34">
        <v>1</v>
      </c>
    </row>
    <row r="139" spans="1:6" hidden="1">
      <c r="A139" s="23">
        <v>2013</v>
      </c>
      <c r="B139" s="23" t="s">
        <v>1886</v>
      </c>
      <c r="C139" s="22" t="s">
        <v>8110</v>
      </c>
      <c r="D139" s="34" t="s">
        <v>4816</v>
      </c>
      <c r="E139" s="34"/>
      <c r="F139" s="34">
        <v>13</v>
      </c>
    </row>
    <row r="140" spans="1:6" hidden="1">
      <c r="A140" s="23">
        <v>2013</v>
      </c>
      <c r="B140" s="23" t="s">
        <v>1886</v>
      </c>
      <c r="C140" s="22" t="s">
        <v>8110</v>
      </c>
      <c r="D140" s="34" t="s">
        <v>4818</v>
      </c>
      <c r="E140" s="34"/>
      <c r="F140" s="34">
        <v>7</v>
      </c>
    </row>
    <row r="141" spans="1:6" hidden="1">
      <c r="A141" s="23">
        <v>2013</v>
      </c>
      <c r="B141" s="23" t="s">
        <v>1886</v>
      </c>
      <c r="C141" s="22" t="s">
        <v>8110</v>
      </c>
      <c r="D141" s="34" t="s">
        <v>4819</v>
      </c>
      <c r="E141" s="34"/>
      <c r="F141" s="34">
        <v>2</v>
      </c>
    </row>
    <row r="142" spans="1:6" hidden="1">
      <c r="A142" s="23">
        <v>2013</v>
      </c>
      <c r="B142" s="23" t="s">
        <v>1886</v>
      </c>
      <c r="C142" s="22" t="s">
        <v>8110</v>
      </c>
      <c r="D142" s="34" t="s">
        <v>8108</v>
      </c>
      <c r="E142" s="34"/>
      <c r="F142" s="34">
        <v>12</v>
      </c>
    </row>
    <row r="143" spans="1:6" hidden="1">
      <c r="A143" s="23">
        <v>2013</v>
      </c>
      <c r="B143" s="23" t="s">
        <v>1886</v>
      </c>
      <c r="C143" s="22" t="s">
        <v>8110</v>
      </c>
      <c r="D143" s="34" t="s">
        <v>8107</v>
      </c>
      <c r="E143" s="34"/>
      <c r="F143" s="34">
        <v>237</v>
      </c>
    </row>
    <row r="144" spans="1:6" hidden="1">
      <c r="A144" s="23">
        <v>2013</v>
      </c>
      <c r="B144" s="23" t="s">
        <v>1886</v>
      </c>
      <c r="C144" s="22" t="s">
        <v>8110</v>
      </c>
      <c r="D144" s="34" t="s">
        <v>1518</v>
      </c>
      <c r="E144" s="34"/>
      <c r="F144" s="34">
        <v>1</v>
      </c>
    </row>
    <row r="145" spans="1:6" hidden="1">
      <c r="A145" s="23">
        <v>2013</v>
      </c>
      <c r="B145" s="23" t="s">
        <v>514</v>
      </c>
      <c r="C145" s="22" t="s">
        <v>8110</v>
      </c>
      <c r="D145" s="34" t="s">
        <v>8116</v>
      </c>
      <c r="E145" s="34"/>
      <c r="F145" s="34">
        <v>3</v>
      </c>
    </row>
    <row r="146" spans="1:6" hidden="1">
      <c r="A146" s="23">
        <v>2013</v>
      </c>
      <c r="B146" s="23" t="s">
        <v>514</v>
      </c>
      <c r="C146" s="22" t="s">
        <v>8110</v>
      </c>
      <c r="D146" s="34" t="s">
        <v>8117</v>
      </c>
      <c r="E146" s="34"/>
      <c r="F146" s="34">
        <v>6</v>
      </c>
    </row>
    <row r="147" spans="1:6">
      <c r="A147" s="23">
        <v>2013</v>
      </c>
      <c r="B147" s="23" t="s">
        <v>514</v>
      </c>
      <c r="C147" s="22" t="s">
        <v>8110</v>
      </c>
      <c r="D147" s="34" t="s">
        <v>8731</v>
      </c>
      <c r="E147" s="34"/>
      <c r="F147" s="34">
        <v>113</v>
      </c>
    </row>
    <row r="148" spans="1:6" hidden="1">
      <c r="A148" s="23">
        <v>2013</v>
      </c>
      <c r="B148" s="23" t="s">
        <v>514</v>
      </c>
      <c r="C148" s="22" t="s">
        <v>8110</v>
      </c>
      <c r="D148" s="34" t="s">
        <v>8106</v>
      </c>
      <c r="E148" s="34"/>
      <c r="F148" s="34">
        <v>23</v>
      </c>
    </row>
    <row r="149" spans="1:6" hidden="1">
      <c r="A149" s="23">
        <v>2013</v>
      </c>
      <c r="B149" s="23" t="s">
        <v>514</v>
      </c>
      <c r="C149" s="22" t="s">
        <v>8110</v>
      </c>
      <c r="D149" s="34" t="s">
        <v>1094</v>
      </c>
      <c r="E149" s="34"/>
      <c r="F149" s="34">
        <v>6</v>
      </c>
    </row>
    <row r="150" spans="1:6" hidden="1">
      <c r="A150" s="23">
        <v>2013</v>
      </c>
      <c r="B150" s="23" t="s">
        <v>514</v>
      </c>
      <c r="C150" s="22" t="s">
        <v>8110</v>
      </c>
      <c r="D150" s="34" t="s">
        <v>8108</v>
      </c>
      <c r="E150" s="34"/>
      <c r="F150" s="34">
        <v>2</v>
      </c>
    </row>
    <row r="151" spans="1:6" hidden="1">
      <c r="A151" s="23">
        <v>2013</v>
      </c>
      <c r="B151" s="23" t="s">
        <v>514</v>
      </c>
      <c r="C151" s="22" t="s">
        <v>8110</v>
      </c>
      <c r="D151" s="34" t="s">
        <v>8107</v>
      </c>
      <c r="E151" s="34"/>
      <c r="F151" s="34">
        <v>49</v>
      </c>
    </row>
    <row r="152" spans="1:6" hidden="1">
      <c r="A152" s="23">
        <v>2013</v>
      </c>
      <c r="B152" s="23" t="s">
        <v>514</v>
      </c>
      <c r="C152" s="22" t="s">
        <v>8110</v>
      </c>
      <c r="D152" s="34" t="s">
        <v>8722</v>
      </c>
      <c r="E152" s="34"/>
      <c r="F152" s="34">
        <v>1</v>
      </c>
    </row>
    <row r="153" spans="1:6" hidden="1">
      <c r="A153" s="23">
        <v>2013</v>
      </c>
      <c r="B153" s="23" t="s">
        <v>514</v>
      </c>
      <c r="C153" s="22" t="s">
        <v>8110</v>
      </c>
      <c r="D153" s="34" t="s">
        <v>1518</v>
      </c>
      <c r="E153" s="34"/>
      <c r="F153" s="34">
        <v>1</v>
      </c>
    </row>
    <row r="154" spans="1:6">
      <c r="A154" s="23">
        <v>2014</v>
      </c>
      <c r="B154" s="23" t="s">
        <v>1886</v>
      </c>
      <c r="C154" s="22" t="s">
        <v>8110</v>
      </c>
      <c r="D154" s="34" t="s">
        <v>8731</v>
      </c>
      <c r="E154" s="34"/>
      <c r="F154" s="34">
        <v>313</v>
      </c>
    </row>
    <row r="155" spans="1:6" hidden="1">
      <c r="A155" s="23">
        <v>2014</v>
      </c>
      <c r="B155" s="23" t="s">
        <v>1886</v>
      </c>
      <c r="C155" s="22" t="s">
        <v>8110</v>
      </c>
      <c r="D155" s="34" t="s">
        <v>8106</v>
      </c>
      <c r="E155" s="34"/>
      <c r="F155" s="34">
        <v>97</v>
      </c>
    </row>
    <row r="156" spans="1:6" hidden="1">
      <c r="A156" s="23">
        <v>2014</v>
      </c>
      <c r="B156" s="23" t="s">
        <v>1886</v>
      </c>
      <c r="C156" s="22" t="s">
        <v>8110</v>
      </c>
      <c r="D156" s="34" t="s">
        <v>8118</v>
      </c>
      <c r="E156" s="34"/>
      <c r="F156" s="34">
        <v>1</v>
      </c>
    </row>
    <row r="157" spans="1:6" hidden="1">
      <c r="A157" s="23">
        <v>2014</v>
      </c>
      <c r="B157" s="23" t="s">
        <v>1886</v>
      </c>
      <c r="C157" s="22" t="s">
        <v>8110</v>
      </c>
      <c r="D157" s="34" t="s">
        <v>8112</v>
      </c>
      <c r="E157" s="34"/>
      <c r="F157" s="34">
        <v>13</v>
      </c>
    </row>
    <row r="158" spans="1:6" hidden="1">
      <c r="A158" s="23">
        <v>2014</v>
      </c>
      <c r="B158" s="23" t="s">
        <v>1886</v>
      </c>
      <c r="C158" s="22" t="s">
        <v>8110</v>
      </c>
      <c r="D158" s="34" t="s">
        <v>4816</v>
      </c>
      <c r="E158" s="34"/>
      <c r="F158" s="34">
        <v>15</v>
      </c>
    </row>
    <row r="159" spans="1:6" hidden="1">
      <c r="A159" s="23">
        <v>2014</v>
      </c>
      <c r="B159" s="23" t="s">
        <v>1886</v>
      </c>
      <c r="C159" s="22" t="s">
        <v>8110</v>
      </c>
      <c r="D159" s="34" t="s">
        <v>4818</v>
      </c>
      <c r="E159" s="34"/>
      <c r="F159" s="34">
        <v>2</v>
      </c>
    </row>
    <row r="160" spans="1:6" hidden="1">
      <c r="A160" s="23">
        <v>2014</v>
      </c>
      <c r="B160" s="23" t="s">
        <v>1886</v>
      </c>
      <c r="C160" s="22" t="s">
        <v>8110</v>
      </c>
      <c r="D160" s="34" t="s">
        <v>1094</v>
      </c>
      <c r="E160" s="34"/>
      <c r="F160" s="34">
        <v>1</v>
      </c>
    </row>
    <row r="161" spans="1:6" hidden="1">
      <c r="A161" s="23">
        <v>2014</v>
      </c>
      <c r="B161" s="23" t="s">
        <v>1886</v>
      </c>
      <c r="C161" s="22" t="s">
        <v>8110</v>
      </c>
      <c r="D161" s="34" t="s">
        <v>8108</v>
      </c>
      <c r="E161" s="34"/>
      <c r="F161" s="34">
        <v>6</v>
      </c>
    </row>
    <row r="162" spans="1:6" hidden="1">
      <c r="A162" s="23">
        <v>2014</v>
      </c>
      <c r="B162" s="23" t="s">
        <v>1886</v>
      </c>
      <c r="C162" s="22" t="s">
        <v>8110</v>
      </c>
      <c r="D162" s="34" t="s">
        <v>8107</v>
      </c>
      <c r="E162" s="34"/>
      <c r="F162" s="34">
        <v>225</v>
      </c>
    </row>
    <row r="163" spans="1:6" hidden="1">
      <c r="A163" s="23">
        <v>2014</v>
      </c>
      <c r="B163" s="23" t="s">
        <v>514</v>
      </c>
      <c r="C163" s="22" t="s">
        <v>8110</v>
      </c>
      <c r="D163" s="34" t="s">
        <v>8116</v>
      </c>
      <c r="E163" s="34"/>
      <c r="F163" s="34">
        <v>2</v>
      </c>
    </row>
    <row r="164" spans="1:6" hidden="1">
      <c r="A164" s="23">
        <v>2014</v>
      </c>
      <c r="B164" s="23" t="s">
        <v>514</v>
      </c>
      <c r="C164" s="22" t="s">
        <v>8110</v>
      </c>
      <c r="D164" s="34" t="s">
        <v>8117</v>
      </c>
      <c r="E164" s="34"/>
      <c r="F164" s="34">
        <v>6</v>
      </c>
    </row>
    <row r="165" spans="1:6">
      <c r="A165" s="23">
        <v>2014</v>
      </c>
      <c r="B165" s="23" t="s">
        <v>514</v>
      </c>
      <c r="C165" s="22" t="s">
        <v>8110</v>
      </c>
      <c r="D165" s="34" t="s">
        <v>8731</v>
      </c>
      <c r="E165" s="34"/>
      <c r="F165" s="34">
        <v>115</v>
      </c>
    </row>
    <row r="166" spans="1:6" hidden="1">
      <c r="A166" s="23">
        <v>2014</v>
      </c>
      <c r="B166" s="23" t="s">
        <v>514</v>
      </c>
      <c r="C166" s="22" t="s">
        <v>8110</v>
      </c>
      <c r="D166" s="34" t="s">
        <v>8106</v>
      </c>
      <c r="E166" s="34"/>
      <c r="F166" s="34">
        <v>28</v>
      </c>
    </row>
    <row r="167" spans="1:6" hidden="1">
      <c r="A167" s="23">
        <v>2014</v>
      </c>
      <c r="B167" s="23" t="s">
        <v>514</v>
      </c>
      <c r="C167" s="22" t="s">
        <v>8110</v>
      </c>
      <c r="D167" s="34" t="s">
        <v>1094</v>
      </c>
      <c r="E167" s="34"/>
      <c r="F167" s="34">
        <v>5</v>
      </c>
    </row>
    <row r="168" spans="1:6" hidden="1">
      <c r="A168" s="23">
        <v>2014</v>
      </c>
      <c r="B168" s="23" t="s">
        <v>514</v>
      </c>
      <c r="C168" s="22" t="s">
        <v>8110</v>
      </c>
      <c r="D168" s="34" t="s">
        <v>8108</v>
      </c>
      <c r="E168" s="34"/>
      <c r="F168" s="34">
        <v>2</v>
      </c>
    </row>
    <row r="169" spans="1:6" hidden="1">
      <c r="A169" s="23">
        <v>2014</v>
      </c>
      <c r="B169" s="23" t="s">
        <v>514</v>
      </c>
      <c r="C169" s="22" t="s">
        <v>8110</v>
      </c>
      <c r="D169" s="34" t="s">
        <v>8107</v>
      </c>
      <c r="E169" s="34"/>
      <c r="F169" s="34">
        <v>49</v>
      </c>
    </row>
    <row r="170" spans="1:6" hidden="1">
      <c r="A170" s="23">
        <v>2014</v>
      </c>
      <c r="B170" s="23" t="s">
        <v>514</v>
      </c>
      <c r="C170" s="22" t="s">
        <v>8110</v>
      </c>
      <c r="D170" s="34" t="s">
        <v>8722</v>
      </c>
      <c r="E170" s="34"/>
      <c r="F170" s="34">
        <v>1</v>
      </c>
    </row>
    <row r="171" spans="1:6" hidden="1">
      <c r="A171" s="23">
        <v>2014</v>
      </c>
      <c r="B171" s="23" t="s">
        <v>514</v>
      </c>
      <c r="C171" s="22" t="s">
        <v>8110</v>
      </c>
      <c r="D171" s="34" t="s">
        <v>1518</v>
      </c>
      <c r="E171" s="34"/>
      <c r="F171" s="34">
        <v>1</v>
      </c>
    </row>
    <row r="172" spans="1:6">
      <c r="A172" s="23">
        <v>2015</v>
      </c>
      <c r="B172" s="23" t="s">
        <v>1886</v>
      </c>
      <c r="C172" s="22" t="s">
        <v>8110</v>
      </c>
      <c r="D172" s="34" t="s">
        <v>8731</v>
      </c>
      <c r="E172" s="34"/>
      <c r="F172" s="34">
        <v>419</v>
      </c>
    </row>
    <row r="173" spans="1:6" hidden="1">
      <c r="A173" s="23">
        <v>2015</v>
      </c>
      <c r="B173" s="23" t="s">
        <v>1886</v>
      </c>
      <c r="C173" s="22" t="s">
        <v>8110</v>
      </c>
      <c r="D173" s="34" t="s">
        <v>8106</v>
      </c>
      <c r="E173" s="34"/>
      <c r="F173" s="34">
        <v>94</v>
      </c>
    </row>
    <row r="174" spans="1:6" hidden="1">
      <c r="A174" s="23">
        <v>2015</v>
      </c>
      <c r="B174" s="23" t="s">
        <v>1886</v>
      </c>
      <c r="C174" s="22" t="s">
        <v>8110</v>
      </c>
      <c r="D174" s="34" t="s">
        <v>8112</v>
      </c>
      <c r="E174" s="34"/>
      <c r="F174" s="34">
        <v>6</v>
      </c>
    </row>
    <row r="175" spans="1:6" hidden="1">
      <c r="A175" s="23">
        <v>2015</v>
      </c>
      <c r="B175" s="23" t="s">
        <v>1886</v>
      </c>
      <c r="C175" s="22" t="s">
        <v>8110</v>
      </c>
      <c r="D175" s="34" t="s">
        <v>4816</v>
      </c>
      <c r="E175" s="34"/>
      <c r="F175" s="34">
        <v>17</v>
      </c>
    </row>
    <row r="176" spans="1:6" hidden="1">
      <c r="A176" s="23">
        <v>2015</v>
      </c>
      <c r="B176" s="23" t="s">
        <v>1886</v>
      </c>
      <c r="C176" s="22" t="s">
        <v>8110</v>
      </c>
      <c r="D176" s="34" t="s">
        <v>4818</v>
      </c>
      <c r="E176" s="34"/>
      <c r="F176" s="34">
        <v>3</v>
      </c>
    </row>
    <row r="177" spans="1:6" hidden="1">
      <c r="A177" s="23">
        <v>2015</v>
      </c>
      <c r="B177" s="23" t="s">
        <v>1886</v>
      </c>
      <c r="C177" s="22" t="s">
        <v>8110</v>
      </c>
      <c r="D177" s="34" t="s">
        <v>4819</v>
      </c>
      <c r="E177" s="34"/>
      <c r="F177" s="34">
        <v>3</v>
      </c>
    </row>
    <row r="178" spans="1:6" hidden="1">
      <c r="A178" s="23">
        <v>2015</v>
      </c>
      <c r="B178" s="23" t="s">
        <v>1886</v>
      </c>
      <c r="C178" s="22" t="s">
        <v>8110</v>
      </c>
      <c r="D178" s="34" t="s">
        <v>8108</v>
      </c>
      <c r="E178" s="34"/>
      <c r="F178" s="34">
        <v>8</v>
      </c>
    </row>
    <row r="179" spans="1:6" hidden="1">
      <c r="A179" s="23">
        <v>2015</v>
      </c>
      <c r="B179" s="23" t="s">
        <v>1886</v>
      </c>
      <c r="C179" s="22" t="s">
        <v>8110</v>
      </c>
      <c r="D179" s="34" t="s">
        <v>1516</v>
      </c>
      <c r="E179" s="34"/>
      <c r="F179" s="34">
        <v>3</v>
      </c>
    </row>
    <row r="180" spans="1:6" hidden="1">
      <c r="A180" s="23">
        <v>2015</v>
      </c>
      <c r="B180" s="23" t="s">
        <v>1886</v>
      </c>
      <c r="C180" s="22" t="s">
        <v>8110</v>
      </c>
      <c r="D180" s="34" t="s">
        <v>8107</v>
      </c>
      <c r="E180" s="34"/>
      <c r="F180" s="34">
        <v>209</v>
      </c>
    </row>
    <row r="181" spans="1:6" hidden="1">
      <c r="A181" s="23">
        <v>2015</v>
      </c>
      <c r="B181" s="23" t="s">
        <v>1886</v>
      </c>
      <c r="C181" s="22" t="s">
        <v>8110</v>
      </c>
      <c r="D181" s="34" t="s">
        <v>1518</v>
      </c>
      <c r="E181" s="34"/>
      <c r="F181" s="34">
        <v>2</v>
      </c>
    </row>
    <row r="182" spans="1:6" hidden="1">
      <c r="A182" s="23">
        <v>2015</v>
      </c>
      <c r="B182" s="23" t="s">
        <v>514</v>
      </c>
      <c r="C182" s="22" t="s">
        <v>8110</v>
      </c>
      <c r="D182" s="34" t="s">
        <v>8116</v>
      </c>
      <c r="E182" s="34"/>
      <c r="F182" s="34">
        <v>2</v>
      </c>
    </row>
    <row r="183" spans="1:6" hidden="1">
      <c r="A183" s="23">
        <v>2015</v>
      </c>
      <c r="B183" s="23" t="s">
        <v>514</v>
      </c>
      <c r="C183" s="22" t="s">
        <v>8110</v>
      </c>
      <c r="D183" s="34" t="s">
        <v>8117</v>
      </c>
      <c r="E183" s="34"/>
      <c r="F183" s="34">
        <v>4</v>
      </c>
    </row>
    <row r="184" spans="1:6">
      <c r="A184" s="23">
        <v>2015</v>
      </c>
      <c r="B184" s="23" t="s">
        <v>514</v>
      </c>
      <c r="C184" s="22" t="s">
        <v>8110</v>
      </c>
      <c r="D184" s="34" t="s">
        <v>8731</v>
      </c>
      <c r="E184" s="34"/>
      <c r="F184" s="34">
        <v>77</v>
      </c>
    </row>
    <row r="185" spans="1:6" hidden="1">
      <c r="A185" s="23">
        <v>2015</v>
      </c>
      <c r="B185" s="23" t="s">
        <v>514</v>
      </c>
      <c r="C185" s="22" t="s">
        <v>8110</v>
      </c>
      <c r="D185" s="34" t="s">
        <v>8106</v>
      </c>
      <c r="E185" s="34"/>
      <c r="F185" s="34">
        <v>21</v>
      </c>
    </row>
    <row r="186" spans="1:6" hidden="1">
      <c r="A186" s="23">
        <v>2015</v>
      </c>
      <c r="B186" s="23" t="s">
        <v>514</v>
      </c>
      <c r="C186" s="22" t="s">
        <v>8110</v>
      </c>
      <c r="D186" s="34" t="s">
        <v>4818</v>
      </c>
      <c r="E186" s="34"/>
      <c r="F186" s="34">
        <v>2</v>
      </c>
    </row>
    <row r="187" spans="1:6" hidden="1">
      <c r="A187" s="23">
        <v>2015</v>
      </c>
      <c r="B187" s="23" t="s">
        <v>514</v>
      </c>
      <c r="C187" s="22" t="s">
        <v>8110</v>
      </c>
      <c r="D187" s="34" t="s">
        <v>1094</v>
      </c>
      <c r="E187" s="34"/>
      <c r="F187" s="34">
        <v>8</v>
      </c>
    </row>
    <row r="188" spans="1:6" hidden="1">
      <c r="A188" s="23">
        <v>2015</v>
      </c>
      <c r="B188" s="23" t="s">
        <v>514</v>
      </c>
      <c r="C188" s="22" t="s">
        <v>8110</v>
      </c>
      <c r="D188" s="34" t="s">
        <v>4819</v>
      </c>
      <c r="E188" s="34"/>
      <c r="F188" s="34">
        <v>1</v>
      </c>
    </row>
    <row r="189" spans="1:6" hidden="1">
      <c r="A189" s="23">
        <v>2015</v>
      </c>
      <c r="B189" s="23" t="s">
        <v>514</v>
      </c>
      <c r="C189" s="22" t="s">
        <v>8110</v>
      </c>
      <c r="D189" s="34" t="s">
        <v>8107</v>
      </c>
      <c r="E189" s="34"/>
      <c r="F189" s="34">
        <v>38</v>
      </c>
    </row>
    <row r="190" spans="1:6" hidden="1">
      <c r="A190" s="23">
        <v>2015</v>
      </c>
      <c r="B190" s="23" t="s">
        <v>514</v>
      </c>
      <c r="C190" s="22" t="s">
        <v>8110</v>
      </c>
      <c r="D190" s="34" t="s">
        <v>1518</v>
      </c>
      <c r="E190" s="34"/>
      <c r="F190" s="34">
        <v>1</v>
      </c>
    </row>
    <row r="191" spans="1:6">
      <c r="A191" s="23">
        <v>2016</v>
      </c>
      <c r="B191" s="23" t="s">
        <v>1886</v>
      </c>
      <c r="C191" s="22" t="s">
        <v>8110</v>
      </c>
      <c r="D191" s="34" t="s">
        <v>8731</v>
      </c>
      <c r="E191" s="34"/>
      <c r="F191" s="34">
        <v>431</v>
      </c>
    </row>
    <row r="192" spans="1:6" hidden="1">
      <c r="A192" s="23">
        <v>2016</v>
      </c>
      <c r="B192" s="23" t="s">
        <v>1886</v>
      </c>
      <c r="C192" s="22" t="s">
        <v>8110</v>
      </c>
      <c r="D192" s="34" t="s">
        <v>8106</v>
      </c>
      <c r="E192" s="34"/>
      <c r="F192" s="34">
        <v>107</v>
      </c>
    </row>
    <row r="193" spans="1:6" hidden="1">
      <c r="A193" s="23">
        <v>2016</v>
      </c>
      <c r="B193" s="23" t="s">
        <v>1886</v>
      </c>
      <c r="C193" s="22" t="s">
        <v>8110</v>
      </c>
      <c r="D193" s="34" t="s">
        <v>4816</v>
      </c>
      <c r="E193" s="34"/>
      <c r="F193" s="34">
        <v>36</v>
      </c>
    </row>
    <row r="194" spans="1:6" hidden="1">
      <c r="A194" s="23">
        <v>2016</v>
      </c>
      <c r="B194" s="23" t="s">
        <v>1886</v>
      </c>
      <c r="C194" s="22" t="s">
        <v>8110</v>
      </c>
      <c r="D194" s="34" t="s">
        <v>8108</v>
      </c>
      <c r="E194" s="34"/>
      <c r="F194" s="34">
        <v>3</v>
      </c>
    </row>
    <row r="195" spans="1:6" hidden="1">
      <c r="A195" s="23">
        <v>2016</v>
      </c>
      <c r="B195" s="23" t="s">
        <v>1886</v>
      </c>
      <c r="C195" s="22" t="s">
        <v>8110</v>
      </c>
      <c r="D195" s="34" t="s">
        <v>1516</v>
      </c>
      <c r="E195" s="34"/>
      <c r="F195" s="34">
        <v>3</v>
      </c>
    </row>
    <row r="196" spans="1:6" hidden="1">
      <c r="A196" s="23">
        <v>2016</v>
      </c>
      <c r="B196" s="23" t="s">
        <v>1886</v>
      </c>
      <c r="C196" s="22" t="s">
        <v>8110</v>
      </c>
      <c r="D196" s="34" t="s">
        <v>8107</v>
      </c>
      <c r="E196" s="34"/>
      <c r="F196" s="34">
        <v>233</v>
      </c>
    </row>
    <row r="197" spans="1:6" hidden="1">
      <c r="A197" s="23">
        <v>2016</v>
      </c>
      <c r="B197" s="23" t="s">
        <v>1886</v>
      </c>
      <c r="C197" s="22" t="s">
        <v>8110</v>
      </c>
      <c r="D197" s="34" t="s">
        <v>8722</v>
      </c>
      <c r="E197" s="34"/>
      <c r="F197" s="34">
        <v>2</v>
      </c>
    </row>
    <row r="198" spans="1:6" hidden="1">
      <c r="A198" s="23">
        <v>2016</v>
      </c>
      <c r="B198" s="23" t="s">
        <v>1886</v>
      </c>
      <c r="C198" s="22" t="s">
        <v>8110</v>
      </c>
      <c r="D198" s="34" t="s">
        <v>1518</v>
      </c>
      <c r="E198" s="34"/>
      <c r="F198" s="34">
        <v>4</v>
      </c>
    </row>
    <row r="199" spans="1:6" hidden="1">
      <c r="A199" s="23">
        <v>2016</v>
      </c>
      <c r="B199" s="23" t="s">
        <v>514</v>
      </c>
      <c r="C199" s="22" t="s">
        <v>8110</v>
      </c>
      <c r="D199" s="34" t="s">
        <v>8116</v>
      </c>
      <c r="E199" s="34"/>
      <c r="F199" s="34">
        <v>8</v>
      </c>
    </row>
    <row r="200" spans="1:6" hidden="1">
      <c r="A200" s="23">
        <v>2016</v>
      </c>
      <c r="B200" s="23" t="s">
        <v>514</v>
      </c>
      <c r="C200" s="22" t="s">
        <v>8110</v>
      </c>
      <c r="D200" s="34" t="s">
        <v>8117</v>
      </c>
      <c r="E200" s="34"/>
      <c r="F200" s="34">
        <v>5</v>
      </c>
    </row>
    <row r="201" spans="1:6">
      <c r="A201" s="23">
        <v>2016</v>
      </c>
      <c r="B201" s="23" t="s">
        <v>514</v>
      </c>
      <c r="C201" s="22" t="s">
        <v>8110</v>
      </c>
      <c r="D201" s="34" t="s">
        <v>8731</v>
      </c>
      <c r="E201" s="34"/>
      <c r="F201" s="34">
        <v>96</v>
      </c>
    </row>
    <row r="202" spans="1:6" hidden="1">
      <c r="A202" s="23">
        <v>2016</v>
      </c>
      <c r="B202" s="23" t="s">
        <v>514</v>
      </c>
      <c r="C202" s="22" t="s">
        <v>8110</v>
      </c>
      <c r="D202" s="34" t="s">
        <v>8106</v>
      </c>
      <c r="E202" s="34"/>
      <c r="F202" s="34">
        <v>18</v>
      </c>
    </row>
    <row r="203" spans="1:6" hidden="1">
      <c r="A203" s="23">
        <v>2016</v>
      </c>
      <c r="B203" s="23" t="s">
        <v>514</v>
      </c>
      <c r="C203" s="22" t="s">
        <v>8110</v>
      </c>
      <c r="D203" s="34" t="s">
        <v>8112</v>
      </c>
      <c r="E203" s="34"/>
      <c r="F203" s="34">
        <v>3</v>
      </c>
    </row>
    <row r="204" spans="1:6" hidden="1">
      <c r="A204" s="23">
        <v>2016</v>
      </c>
      <c r="B204" s="23" t="s">
        <v>514</v>
      </c>
      <c r="C204" s="22" t="s">
        <v>8110</v>
      </c>
      <c r="D204" s="34" t="s">
        <v>4818</v>
      </c>
      <c r="E204" s="34"/>
      <c r="F204" s="34">
        <v>3</v>
      </c>
    </row>
    <row r="205" spans="1:6" hidden="1">
      <c r="A205" s="23">
        <v>2016</v>
      </c>
      <c r="B205" s="23" t="s">
        <v>514</v>
      </c>
      <c r="C205" s="22" t="s">
        <v>8110</v>
      </c>
      <c r="D205" s="34" t="s">
        <v>1094</v>
      </c>
      <c r="E205" s="34"/>
      <c r="F205" s="34">
        <v>8</v>
      </c>
    </row>
    <row r="206" spans="1:6" hidden="1">
      <c r="A206" s="23">
        <v>2016</v>
      </c>
      <c r="B206" s="23" t="s">
        <v>514</v>
      </c>
      <c r="C206" s="22" t="s">
        <v>8110</v>
      </c>
      <c r="D206" s="34" t="s">
        <v>4819</v>
      </c>
      <c r="E206" s="34"/>
      <c r="F206" s="34">
        <v>1</v>
      </c>
    </row>
    <row r="207" spans="1:6" hidden="1">
      <c r="A207" s="23">
        <v>2016</v>
      </c>
      <c r="B207" s="23" t="s">
        <v>514</v>
      </c>
      <c r="C207" s="22" t="s">
        <v>8110</v>
      </c>
      <c r="D207" s="34" t="s">
        <v>8108</v>
      </c>
      <c r="E207" s="34"/>
      <c r="F207" s="34">
        <v>1</v>
      </c>
    </row>
    <row r="208" spans="1:6" hidden="1">
      <c r="A208" s="23">
        <v>2016</v>
      </c>
      <c r="B208" s="23" t="s">
        <v>514</v>
      </c>
      <c r="C208" s="22" t="s">
        <v>8110</v>
      </c>
      <c r="D208" s="34" t="s">
        <v>8107</v>
      </c>
      <c r="E208" s="34"/>
      <c r="F208" s="34">
        <v>42</v>
      </c>
    </row>
    <row r="209" spans="1:6" hidden="1">
      <c r="A209" s="23">
        <v>2017</v>
      </c>
      <c r="B209" s="23" t="s">
        <v>1886</v>
      </c>
      <c r="C209" s="22" t="s">
        <v>8110</v>
      </c>
      <c r="D209" s="34" t="s">
        <v>8116</v>
      </c>
      <c r="E209" s="34"/>
      <c r="F209" s="34">
        <v>350</v>
      </c>
    </row>
    <row r="210" spans="1:6" hidden="1">
      <c r="A210" s="23">
        <v>2017</v>
      </c>
      <c r="B210" s="23" t="s">
        <v>1886</v>
      </c>
      <c r="C210" s="22" t="s">
        <v>8110</v>
      </c>
      <c r="D210" s="34" t="s">
        <v>8106</v>
      </c>
      <c r="E210" s="34"/>
      <c r="F210" s="34">
        <v>88</v>
      </c>
    </row>
    <row r="211" spans="1:6" hidden="1">
      <c r="A211" s="23">
        <v>2017</v>
      </c>
      <c r="B211" s="23" t="s">
        <v>1886</v>
      </c>
      <c r="C211" s="22" t="s">
        <v>8110</v>
      </c>
      <c r="D211" s="34" t="s">
        <v>4816</v>
      </c>
      <c r="E211" s="34"/>
      <c r="F211" s="34">
        <v>22</v>
      </c>
    </row>
    <row r="212" spans="1:6" hidden="1">
      <c r="A212" s="23">
        <v>2017</v>
      </c>
      <c r="B212" s="23" t="s">
        <v>1886</v>
      </c>
      <c r="C212" s="22" t="s">
        <v>8110</v>
      </c>
      <c r="D212" s="34" t="s">
        <v>4818</v>
      </c>
      <c r="E212" s="34"/>
      <c r="F212" s="34">
        <v>6</v>
      </c>
    </row>
    <row r="213" spans="1:6" hidden="1">
      <c r="A213" s="23">
        <v>2017</v>
      </c>
      <c r="B213" s="23" t="s">
        <v>1886</v>
      </c>
      <c r="C213" s="22" t="s">
        <v>8110</v>
      </c>
      <c r="D213" s="34" t="s">
        <v>4819</v>
      </c>
      <c r="E213" s="34"/>
      <c r="F213" s="34">
        <v>1</v>
      </c>
    </row>
    <row r="214" spans="1:6" hidden="1">
      <c r="A214" s="23">
        <v>2017</v>
      </c>
      <c r="B214" s="23" t="s">
        <v>1886</v>
      </c>
      <c r="C214" s="22" t="s">
        <v>8110</v>
      </c>
      <c r="D214" s="34" t="s">
        <v>8108</v>
      </c>
      <c r="E214" s="34"/>
      <c r="F214" s="34">
        <v>2</v>
      </c>
    </row>
    <row r="215" spans="1:6" hidden="1">
      <c r="A215" s="23">
        <v>2017</v>
      </c>
      <c r="B215" s="23" t="s">
        <v>1886</v>
      </c>
      <c r="C215" s="22" t="s">
        <v>8110</v>
      </c>
      <c r="D215" s="34" t="s">
        <v>1516</v>
      </c>
      <c r="E215" s="34"/>
      <c r="F215" s="34">
        <v>4</v>
      </c>
    </row>
    <row r="216" spans="1:6" hidden="1">
      <c r="A216" s="23">
        <v>2017</v>
      </c>
      <c r="B216" s="23" t="s">
        <v>1886</v>
      </c>
      <c r="C216" s="22" t="s">
        <v>8110</v>
      </c>
      <c r="D216" s="34" t="s">
        <v>8107</v>
      </c>
      <c r="E216" s="34"/>
      <c r="F216" s="34">
        <v>276</v>
      </c>
    </row>
    <row r="217" spans="1:6" hidden="1">
      <c r="A217" s="23">
        <v>2017</v>
      </c>
      <c r="B217" s="23" t="s">
        <v>1886</v>
      </c>
      <c r="C217" s="22" t="s">
        <v>8110</v>
      </c>
      <c r="D217" s="34" t="s">
        <v>8722</v>
      </c>
      <c r="E217" s="34"/>
      <c r="F217" s="34">
        <v>1</v>
      </c>
    </row>
    <row r="218" spans="1:6" hidden="1">
      <c r="A218" s="23">
        <v>2017</v>
      </c>
      <c r="B218" s="23" t="s">
        <v>1886</v>
      </c>
      <c r="C218" s="22" t="s">
        <v>8110</v>
      </c>
      <c r="D218" s="34" t="s">
        <v>1518</v>
      </c>
      <c r="E218" s="34"/>
      <c r="F218" s="34">
        <v>4</v>
      </c>
    </row>
    <row r="219" spans="1:6" hidden="1">
      <c r="A219" s="23">
        <v>2017</v>
      </c>
      <c r="B219" s="23" t="s">
        <v>514</v>
      </c>
      <c r="C219" s="22" t="s">
        <v>8110</v>
      </c>
      <c r="D219" s="34" t="s">
        <v>8117</v>
      </c>
      <c r="E219" s="34"/>
      <c r="F219" s="34">
        <v>7</v>
      </c>
    </row>
    <row r="220" spans="1:6">
      <c r="A220" s="23">
        <v>2017</v>
      </c>
      <c r="B220" s="23" t="s">
        <v>514</v>
      </c>
      <c r="C220" s="22" t="s">
        <v>8110</v>
      </c>
      <c r="D220" s="34" t="s">
        <v>8731</v>
      </c>
      <c r="E220" s="34"/>
      <c r="F220" s="34">
        <v>98</v>
      </c>
    </row>
    <row r="221" spans="1:6" hidden="1">
      <c r="A221" s="23">
        <v>2017</v>
      </c>
      <c r="B221" s="23" t="s">
        <v>514</v>
      </c>
      <c r="C221" s="22" t="s">
        <v>8110</v>
      </c>
      <c r="D221" s="34" t="s">
        <v>8106</v>
      </c>
      <c r="E221" s="34"/>
      <c r="F221" s="34">
        <v>12</v>
      </c>
    </row>
    <row r="222" spans="1:6" hidden="1">
      <c r="A222" s="23">
        <v>2017</v>
      </c>
      <c r="B222" s="23" t="s">
        <v>514</v>
      </c>
      <c r="C222" s="22" t="s">
        <v>8110</v>
      </c>
      <c r="D222" s="34" t="s">
        <v>8112</v>
      </c>
      <c r="E222" s="34"/>
      <c r="F222" s="34">
        <v>2</v>
      </c>
    </row>
    <row r="223" spans="1:6" hidden="1">
      <c r="A223" s="23">
        <v>2017</v>
      </c>
      <c r="B223" s="23" t="s">
        <v>514</v>
      </c>
      <c r="C223" s="22" t="s">
        <v>8110</v>
      </c>
      <c r="D223" s="34" t="s">
        <v>1094</v>
      </c>
      <c r="E223" s="34"/>
      <c r="F223" s="34">
        <v>7</v>
      </c>
    </row>
    <row r="224" spans="1:6" hidden="1">
      <c r="A224" s="23">
        <v>2017</v>
      </c>
      <c r="B224" s="23" t="s">
        <v>514</v>
      </c>
      <c r="C224" s="22" t="s">
        <v>8110</v>
      </c>
      <c r="D224" s="34" t="s">
        <v>4819</v>
      </c>
      <c r="E224" s="34"/>
      <c r="F224" s="34">
        <v>1</v>
      </c>
    </row>
    <row r="225" spans="1:6" hidden="1">
      <c r="A225" s="23">
        <v>2017</v>
      </c>
      <c r="B225" s="23" t="s">
        <v>514</v>
      </c>
      <c r="C225" s="22" t="s">
        <v>8110</v>
      </c>
      <c r="D225" s="34" t="s">
        <v>8108</v>
      </c>
      <c r="E225" s="34"/>
      <c r="F225" s="34">
        <v>3</v>
      </c>
    </row>
    <row r="226" spans="1:6" hidden="1">
      <c r="A226" s="23">
        <v>2017</v>
      </c>
      <c r="B226" s="23" t="s">
        <v>514</v>
      </c>
      <c r="C226" s="22" t="s">
        <v>8110</v>
      </c>
      <c r="D226" s="34" t="s">
        <v>8107</v>
      </c>
      <c r="E226" s="34"/>
      <c r="F226" s="34">
        <v>38</v>
      </c>
    </row>
    <row r="227" spans="1:6" hidden="1">
      <c r="A227" s="23">
        <v>2017</v>
      </c>
      <c r="B227" s="23" t="s">
        <v>514</v>
      </c>
      <c r="C227" s="22" t="s">
        <v>8110</v>
      </c>
      <c r="D227" s="34" t="s">
        <v>8722</v>
      </c>
      <c r="E227" s="34"/>
      <c r="F227" s="34">
        <v>1</v>
      </c>
    </row>
    <row r="228" spans="1:6">
      <c r="A228" s="23">
        <v>2018</v>
      </c>
      <c r="B228" s="23" t="s">
        <v>1886</v>
      </c>
      <c r="C228" s="22" t="s">
        <v>8110</v>
      </c>
      <c r="D228" s="34" t="s">
        <v>8731</v>
      </c>
      <c r="E228" s="34"/>
      <c r="F228" s="34">
        <v>428</v>
      </c>
    </row>
    <row r="229" spans="1:6" hidden="1">
      <c r="A229" s="23">
        <v>2018</v>
      </c>
      <c r="B229" s="23" t="s">
        <v>1886</v>
      </c>
      <c r="C229" s="22" t="s">
        <v>8110</v>
      </c>
      <c r="D229" s="34" t="s">
        <v>8106</v>
      </c>
      <c r="E229" s="34"/>
      <c r="F229" s="34">
        <v>95</v>
      </c>
    </row>
    <row r="230" spans="1:6" hidden="1">
      <c r="A230" s="23">
        <v>2018</v>
      </c>
      <c r="B230" s="23" t="s">
        <v>1886</v>
      </c>
      <c r="C230" s="22" t="s">
        <v>8110</v>
      </c>
      <c r="D230" s="34" t="s">
        <v>4816</v>
      </c>
      <c r="E230" s="34"/>
      <c r="F230" s="34">
        <v>27</v>
      </c>
    </row>
    <row r="231" spans="1:6" hidden="1">
      <c r="A231" s="23">
        <v>2018</v>
      </c>
      <c r="B231" s="23" t="s">
        <v>1886</v>
      </c>
      <c r="C231" s="22" t="s">
        <v>8110</v>
      </c>
      <c r="D231" s="34" t="s">
        <v>4818</v>
      </c>
      <c r="E231" s="34"/>
      <c r="F231" s="34">
        <v>2</v>
      </c>
    </row>
    <row r="232" spans="1:6" hidden="1">
      <c r="A232" s="23">
        <v>2018</v>
      </c>
      <c r="B232" s="23" t="s">
        <v>1886</v>
      </c>
      <c r="C232" s="22" t="s">
        <v>8110</v>
      </c>
      <c r="D232" s="34" t="s">
        <v>4819</v>
      </c>
      <c r="E232" s="34"/>
      <c r="F232" s="34">
        <v>2</v>
      </c>
    </row>
    <row r="233" spans="1:6" hidden="1">
      <c r="A233" s="23">
        <v>2018</v>
      </c>
      <c r="B233" s="23" t="s">
        <v>1886</v>
      </c>
      <c r="C233" s="22" t="s">
        <v>8110</v>
      </c>
      <c r="D233" s="34" t="s">
        <v>8107</v>
      </c>
      <c r="E233" s="34"/>
      <c r="F233" s="34">
        <v>234</v>
      </c>
    </row>
    <row r="234" spans="1:6" hidden="1">
      <c r="A234" s="23">
        <v>2018</v>
      </c>
      <c r="B234" s="23" t="s">
        <v>1886</v>
      </c>
      <c r="C234" s="22" t="s">
        <v>8110</v>
      </c>
      <c r="D234" s="34" t="s">
        <v>8722</v>
      </c>
      <c r="E234" s="34"/>
      <c r="F234" s="34">
        <v>3</v>
      </c>
    </row>
    <row r="235" spans="1:6" hidden="1">
      <c r="A235" s="23">
        <v>2018</v>
      </c>
      <c r="B235" s="23" t="s">
        <v>1886</v>
      </c>
      <c r="C235" s="22" t="s">
        <v>8110</v>
      </c>
      <c r="D235" s="34" t="s">
        <v>1518</v>
      </c>
      <c r="E235" s="34"/>
      <c r="F235" s="34">
        <v>5</v>
      </c>
    </row>
    <row r="236" spans="1:6" hidden="1">
      <c r="A236" s="23">
        <v>2018</v>
      </c>
      <c r="B236" s="23" t="s">
        <v>514</v>
      </c>
      <c r="C236" s="22" t="s">
        <v>8110</v>
      </c>
      <c r="D236" s="34" t="s">
        <v>8116</v>
      </c>
      <c r="E236" s="34"/>
      <c r="F236" s="34">
        <v>89</v>
      </c>
    </row>
    <row r="237" spans="1:6" hidden="1">
      <c r="A237" s="23">
        <v>2018</v>
      </c>
      <c r="B237" s="23" t="s">
        <v>514</v>
      </c>
      <c r="C237" s="22" t="s">
        <v>8110</v>
      </c>
      <c r="D237" s="34" t="s">
        <v>8117</v>
      </c>
      <c r="E237" s="34"/>
      <c r="F237" s="34">
        <v>40</v>
      </c>
    </row>
    <row r="238" spans="1:6" hidden="1">
      <c r="A238" s="23">
        <v>2018</v>
      </c>
      <c r="B238" s="23" t="s">
        <v>514</v>
      </c>
      <c r="C238" s="22" t="s">
        <v>8110</v>
      </c>
      <c r="D238" s="34" t="s">
        <v>8106</v>
      </c>
      <c r="E238" s="34"/>
      <c r="F238" s="34">
        <v>10</v>
      </c>
    </row>
    <row r="239" spans="1:6" hidden="1">
      <c r="A239" s="23">
        <v>2018</v>
      </c>
      <c r="B239" s="23" t="s">
        <v>514</v>
      </c>
      <c r="C239" s="22" t="s">
        <v>8110</v>
      </c>
      <c r="D239" s="34" t="s">
        <v>4818</v>
      </c>
      <c r="E239" s="34"/>
      <c r="F239" s="34">
        <v>1</v>
      </c>
    </row>
    <row r="240" spans="1:6" hidden="1">
      <c r="A240" s="23">
        <v>2018</v>
      </c>
      <c r="B240" s="23" t="s">
        <v>514</v>
      </c>
      <c r="C240" s="22" t="s">
        <v>8110</v>
      </c>
      <c r="D240" s="34" t="s">
        <v>1094</v>
      </c>
      <c r="E240" s="34"/>
      <c r="F240" s="34">
        <v>3</v>
      </c>
    </row>
    <row r="241" spans="1:6" hidden="1">
      <c r="A241" s="23">
        <v>2018</v>
      </c>
      <c r="B241" s="23" t="s">
        <v>514</v>
      </c>
      <c r="C241" s="22" t="s">
        <v>8110</v>
      </c>
      <c r="D241" s="34" t="s">
        <v>4819</v>
      </c>
      <c r="E241" s="34"/>
      <c r="F241" s="34">
        <v>1</v>
      </c>
    </row>
    <row r="242" spans="1:6" hidden="1">
      <c r="A242" s="23">
        <v>2018</v>
      </c>
      <c r="B242" s="23" t="s">
        <v>514</v>
      </c>
      <c r="C242" s="22" t="s">
        <v>8110</v>
      </c>
      <c r="D242" s="34" t="s">
        <v>8107</v>
      </c>
      <c r="E242" s="34"/>
      <c r="F242" s="34">
        <v>22</v>
      </c>
    </row>
    <row r="243" spans="1:6" hidden="1">
      <c r="A243" s="23">
        <v>2018</v>
      </c>
      <c r="B243" s="23" t="s">
        <v>514</v>
      </c>
      <c r="C243" s="22" t="s">
        <v>8110</v>
      </c>
      <c r="D243" s="34" t="s">
        <v>8722</v>
      </c>
      <c r="E243" s="34"/>
      <c r="F243" s="34">
        <v>1</v>
      </c>
    </row>
    <row r="244" spans="1:6">
      <c r="A244" s="23">
        <v>2019</v>
      </c>
      <c r="B244" s="23" t="s">
        <v>1886</v>
      </c>
      <c r="C244" s="22" t="s">
        <v>8110</v>
      </c>
      <c r="D244" s="34" t="s">
        <v>8731</v>
      </c>
      <c r="E244" s="34"/>
      <c r="F244" s="34">
        <v>353</v>
      </c>
    </row>
    <row r="245" spans="1:6" hidden="1">
      <c r="A245" s="23">
        <v>2019</v>
      </c>
      <c r="B245" s="23" t="s">
        <v>1886</v>
      </c>
      <c r="C245" s="22" t="s">
        <v>8110</v>
      </c>
      <c r="D245" s="34" t="s">
        <v>8106</v>
      </c>
      <c r="E245" s="34"/>
      <c r="F245" s="34">
        <v>102</v>
      </c>
    </row>
    <row r="246" spans="1:6" hidden="1">
      <c r="A246" s="23">
        <v>2019</v>
      </c>
      <c r="B246" s="23" t="s">
        <v>1886</v>
      </c>
      <c r="C246" s="22" t="s">
        <v>8110</v>
      </c>
      <c r="D246" s="34" t="s">
        <v>4816</v>
      </c>
      <c r="E246" s="34"/>
      <c r="F246" s="34">
        <v>21</v>
      </c>
    </row>
    <row r="247" spans="1:6" hidden="1">
      <c r="A247" s="23">
        <v>2019</v>
      </c>
      <c r="B247" s="23" t="s">
        <v>1886</v>
      </c>
      <c r="C247" s="22" t="s">
        <v>8110</v>
      </c>
      <c r="D247" s="34" t="s">
        <v>4817</v>
      </c>
      <c r="E247" s="34"/>
      <c r="F247" s="34">
        <v>2</v>
      </c>
    </row>
    <row r="248" spans="1:6" hidden="1">
      <c r="A248" s="23">
        <v>2019</v>
      </c>
      <c r="B248" s="23" t="s">
        <v>1886</v>
      </c>
      <c r="C248" s="22" t="s">
        <v>8110</v>
      </c>
      <c r="D248" s="34" t="s">
        <v>4818</v>
      </c>
      <c r="E248" s="34"/>
      <c r="F248" s="34">
        <v>1</v>
      </c>
    </row>
    <row r="249" spans="1:6" hidden="1">
      <c r="A249" s="23">
        <v>2019</v>
      </c>
      <c r="B249" s="23" t="s">
        <v>1886</v>
      </c>
      <c r="C249" s="22" t="s">
        <v>8110</v>
      </c>
      <c r="D249" s="34" t="s">
        <v>4819</v>
      </c>
      <c r="E249" s="34"/>
      <c r="F249" s="34">
        <v>2</v>
      </c>
    </row>
    <row r="250" spans="1:6" hidden="1">
      <c r="A250" s="23">
        <v>2019</v>
      </c>
      <c r="B250" s="23" t="s">
        <v>1886</v>
      </c>
      <c r="C250" s="22" t="s">
        <v>8110</v>
      </c>
      <c r="D250" s="34" t="s">
        <v>1516</v>
      </c>
      <c r="E250" s="34"/>
      <c r="F250" s="34">
        <v>4</v>
      </c>
    </row>
    <row r="251" spans="1:6" hidden="1">
      <c r="A251" s="23">
        <v>2019</v>
      </c>
      <c r="B251" s="23" t="s">
        <v>1886</v>
      </c>
      <c r="C251" s="22" t="s">
        <v>8110</v>
      </c>
      <c r="D251" s="34" t="s">
        <v>8107</v>
      </c>
      <c r="E251" s="34"/>
      <c r="F251" s="34">
        <v>258</v>
      </c>
    </row>
    <row r="252" spans="1:6" hidden="1">
      <c r="A252" s="23">
        <v>2019</v>
      </c>
      <c r="B252" s="23" t="s">
        <v>1886</v>
      </c>
      <c r="C252" s="22" t="s">
        <v>8110</v>
      </c>
      <c r="D252" s="34" t="s">
        <v>8115</v>
      </c>
      <c r="E252" s="34"/>
      <c r="F252" s="34">
        <v>2</v>
      </c>
    </row>
    <row r="253" spans="1:6" hidden="1">
      <c r="A253" s="23">
        <v>2019</v>
      </c>
      <c r="B253" s="23" t="s">
        <v>514</v>
      </c>
      <c r="C253" s="22" t="s">
        <v>8110</v>
      </c>
      <c r="D253" s="34" t="s">
        <v>8116</v>
      </c>
      <c r="E253" s="34"/>
      <c r="F253" s="34">
        <v>84</v>
      </c>
    </row>
    <row r="254" spans="1:6" hidden="1">
      <c r="A254" s="23">
        <v>2019</v>
      </c>
      <c r="B254" s="23" t="s">
        <v>514</v>
      </c>
      <c r="C254" s="22" t="s">
        <v>8110</v>
      </c>
      <c r="D254" s="34" t="s">
        <v>8117</v>
      </c>
      <c r="E254" s="34"/>
      <c r="F254" s="34">
        <v>14</v>
      </c>
    </row>
    <row r="255" spans="1:6" hidden="1">
      <c r="A255" s="23">
        <v>2019</v>
      </c>
      <c r="B255" s="23" t="s">
        <v>514</v>
      </c>
      <c r="C255" s="22" t="s">
        <v>8110</v>
      </c>
      <c r="D255" s="34" t="s">
        <v>8106</v>
      </c>
      <c r="E255" s="34"/>
      <c r="F255" s="34">
        <v>24</v>
      </c>
    </row>
    <row r="256" spans="1:6" hidden="1">
      <c r="A256" s="23">
        <v>2019</v>
      </c>
      <c r="B256" s="23" t="s">
        <v>514</v>
      </c>
      <c r="C256" s="22" t="s">
        <v>8110</v>
      </c>
      <c r="D256" s="34" t="s">
        <v>4816</v>
      </c>
      <c r="E256" s="34"/>
      <c r="F256" s="34">
        <v>2</v>
      </c>
    </row>
    <row r="257" spans="1:6" hidden="1">
      <c r="A257" s="23">
        <v>2019</v>
      </c>
      <c r="B257" s="23" t="s">
        <v>514</v>
      </c>
      <c r="C257" s="22" t="s">
        <v>8110</v>
      </c>
      <c r="D257" s="34" t="s">
        <v>4818</v>
      </c>
      <c r="E257" s="34"/>
      <c r="F257" s="34">
        <v>2</v>
      </c>
    </row>
    <row r="258" spans="1:6" hidden="1">
      <c r="A258" s="23">
        <v>2019</v>
      </c>
      <c r="B258" s="23" t="s">
        <v>514</v>
      </c>
      <c r="C258" s="22" t="s">
        <v>8110</v>
      </c>
      <c r="D258" s="34" t="s">
        <v>8108</v>
      </c>
      <c r="E258" s="34"/>
      <c r="F258" s="34">
        <v>2</v>
      </c>
    </row>
    <row r="259" spans="1:6" hidden="1">
      <c r="A259" s="23">
        <v>2019</v>
      </c>
      <c r="B259" s="23" t="s">
        <v>514</v>
      </c>
      <c r="C259" s="22" t="s">
        <v>8110</v>
      </c>
      <c r="D259" s="34" t="s">
        <v>8114</v>
      </c>
      <c r="E259" s="34"/>
      <c r="F259" s="34">
        <v>2</v>
      </c>
    </row>
    <row r="260" spans="1:6" hidden="1">
      <c r="A260" s="23">
        <v>2019</v>
      </c>
      <c r="B260" s="23" t="s">
        <v>514</v>
      </c>
      <c r="C260" s="22" t="s">
        <v>8110</v>
      </c>
      <c r="D260" s="34" t="s">
        <v>8107</v>
      </c>
      <c r="E260" s="34"/>
      <c r="F260" s="34">
        <v>26</v>
      </c>
    </row>
    <row r="261" spans="1:6" hidden="1">
      <c r="A261" s="23">
        <v>2019</v>
      </c>
      <c r="B261" s="23" t="s">
        <v>514</v>
      </c>
      <c r="C261" s="22" t="s">
        <v>8110</v>
      </c>
      <c r="D261" s="34" t="s">
        <v>8722</v>
      </c>
      <c r="E261" s="34" t="s">
        <v>8721</v>
      </c>
      <c r="F261" s="34">
        <v>1</v>
      </c>
    </row>
    <row r="262" spans="1:6" hidden="1">
      <c r="A262" s="23">
        <v>2019</v>
      </c>
      <c r="B262" s="23" t="s">
        <v>514</v>
      </c>
      <c r="C262" s="22" t="s">
        <v>8110</v>
      </c>
      <c r="D262" s="34" t="s">
        <v>8115</v>
      </c>
      <c r="E262" s="34"/>
      <c r="F262" s="34">
        <v>1</v>
      </c>
    </row>
    <row r="263" spans="1:6">
      <c r="A263" s="23">
        <v>2020</v>
      </c>
      <c r="B263" s="23" t="s">
        <v>1886</v>
      </c>
      <c r="C263" s="22" t="s">
        <v>8110</v>
      </c>
      <c r="D263" s="34" t="s">
        <v>8731</v>
      </c>
      <c r="E263" s="34"/>
      <c r="F263" s="34">
        <v>523</v>
      </c>
    </row>
    <row r="264" spans="1:6" hidden="1">
      <c r="A264" s="23">
        <v>2020</v>
      </c>
      <c r="B264" s="23" t="s">
        <v>1886</v>
      </c>
      <c r="C264" s="22" t="s">
        <v>8110</v>
      </c>
      <c r="D264" s="34" t="s">
        <v>8106</v>
      </c>
      <c r="E264" s="34"/>
      <c r="F264" s="34">
        <v>105</v>
      </c>
    </row>
    <row r="265" spans="1:6" hidden="1">
      <c r="A265" s="23">
        <v>2020</v>
      </c>
      <c r="B265" s="23" t="s">
        <v>1886</v>
      </c>
      <c r="C265" s="22" t="s">
        <v>8110</v>
      </c>
      <c r="D265" s="34" t="s">
        <v>4816</v>
      </c>
      <c r="E265" s="34"/>
      <c r="F265" s="34">
        <v>22</v>
      </c>
    </row>
    <row r="266" spans="1:6" hidden="1">
      <c r="A266" s="23">
        <v>2020</v>
      </c>
      <c r="B266" s="23" t="s">
        <v>1886</v>
      </c>
      <c r="C266" s="22" t="s">
        <v>8110</v>
      </c>
      <c r="D266" s="34" t="s">
        <v>4817</v>
      </c>
      <c r="E266" s="34"/>
      <c r="F266" s="34">
        <v>2</v>
      </c>
    </row>
    <row r="267" spans="1:6" hidden="1">
      <c r="A267" s="23">
        <v>2020</v>
      </c>
      <c r="B267" s="23" t="s">
        <v>1886</v>
      </c>
      <c r="C267" s="22" t="s">
        <v>8110</v>
      </c>
      <c r="D267" s="34" t="s">
        <v>4818</v>
      </c>
      <c r="E267" s="34"/>
      <c r="F267" s="34">
        <v>4</v>
      </c>
    </row>
    <row r="268" spans="1:6" hidden="1">
      <c r="A268" s="23">
        <v>2020</v>
      </c>
      <c r="B268" s="23" t="s">
        <v>1886</v>
      </c>
      <c r="C268" s="22" t="s">
        <v>8110</v>
      </c>
      <c r="D268" s="34" t="s">
        <v>4819</v>
      </c>
      <c r="E268" s="34"/>
      <c r="F268" s="34">
        <v>1</v>
      </c>
    </row>
    <row r="269" spans="1:6" hidden="1">
      <c r="A269" s="23">
        <v>2020</v>
      </c>
      <c r="B269" s="23" t="s">
        <v>1886</v>
      </c>
      <c r="C269" s="22" t="s">
        <v>8110</v>
      </c>
      <c r="D269" s="34" t="s">
        <v>8107</v>
      </c>
      <c r="E269" s="34"/>
      <c r="F269" s="34">
        <v>219</v>
      </c>
    </row>
    <row r="270" spans="1:6" hidden="1">
      <c r="A270" s="23">
        <v>2020</v>
      </c>
      <c r="B270" s="23" t="s">
        <v>1886</v>
      </c>
      <c r="C270" s="22" t="s">
        <v>8110</v>
      </c>
      <c r="D270" s="34" t="s">
        <v>1518</v>
      </c>
      <c r="E270" s="34"/>
      <c r="F270" s="34">
        <v>1</v>
      </c>
    </row>
    <row r="271" spans="1:6" hidden="1">
      <c r="A271" s="23">
        <v>2020</v>
      </c>
      <c r="B271" s="23" t="s">
        <v>514</v>
      </c>
      <c r="C271" s="22" t="s">
        <v>8110</v>
      </c>
      <c r="D271" s="34" t="s">
        <v>8116</v>
      </c>
      <c r="E271" s="34"/>
      <c r="F271" s="34">
        <v>68</v>
      </c>
    </row>
    <row r="272" spans="1:6" hidden="1">
      <c r="A272" s="23">
        <v>2020</v>
      </c>
      <c r="B272" s="23" t="s">
        <v>514</v>
      </c>
      <c r="C272" s="22" t="s">
        <v>8110</v>
      </c>
      <c r="D272" s="34" t="s">
        <v>8117</v>
      </c>
      <c r="E272" s="34"/>
      <c r="F272" s="34">
        <v>20</v>
      </c>
    </row>
    <row r="273" spans="1:6" hidden="1">
      <c r="A273" s="23">
        <v>2020</v>
      </c>
      <c r="B273" s="23" t="s">
        <v>514</v>
      </c>
      <c r="C273" s="22" t="s">
        <v>8110</v>
      </c>
      <c r="D273" s="34" t="s">
        <v>8106</v>
      </c>
      <c r="E273" s="34"/>
      <c r="F273" s="34">
        <v>26</v>
      </c>
    </row>
    <row r="274" spans="1:6" hidden="1">
      <c r="A274" s="23">
        <v>2020</v>
      </c>
      <c r="B274" s="23" t="s">
        <v>514</v>
      </c>
      <c r="C274" s="22" t="s">
        <v>8110</v>
      </c>
      <c r="D274" s="34" t="s">
        <v>4816</v>
      </c>
      <c r="E274" s="34"/>
      <c r="F274" s="34">
        <v>5</v>
      </c>
    </row>
    <row r="275" spans="1:6" hidden="1">
      <c r="A275" s="23">
        <v>2020</v>
      </c>
      <c r="B275" s="23" t="s">
        <v>514</v>
      </c>
      <c r="C275" s="22" t="s">
        <v>8110</v>
      </c>
      <c r="D275" s="34" t="s">
        <v>4818</v>
      </c>
      <c r="E275" s="34"/>
      <c r="F275" s="34">
        <v>1</v>
      </c>
    </row>
    <row r="276" spans="1:6" hidden="1">
      <c r="A276" s="23">
        <v>2020</v>
      </c>
      <c r="B276" s="23" t="s">
        <v>514</v>
      </c>
      <c r="C276" s="22" t="s">
        <v>8110</v>
      </c>
      <c r="D276" s="34" t="s">
        <v>8108</v>
      </c>
      <c r="E276" s="34"/>
      <c r="F276" s="34">
        <v>1</v>
      </c>
    </row>
    <row r="277" spans="1:6" hidden="1">
      <c r="A277" s="23">
        <v>2020</v>
      </c>
      <c r="B277" s="23" t="s">
        <v>514</v>
      </c>
      <c r="C277" s="22" t="s">
        <v>8110</v>
      </c>
      <c r="D277" s="34" t="s">
        <v>8107</v>
      </c>
      <c r="E277" s="34"/>
      <c r="F277" s="34">
        <v>21</v>
      </c>
    </row>
    <row r="278" spans="1:6" hidden="1">
      <c r="A278" s="23">
        <v>2020</v>
      </c>
      <c r="B278" s="23" t="s">
        <v>514</v>
      </c>
      <c r="C278" s="22" t="s">
        <v>8110</v>
      </c>
      <c r="D278" s="34" t="s">
        <v>8722</v>
      </c>
      <c r="E278" s="34" t="s">
        <v>8721</v>
      </c>
      <c r="F278" s="34">
        <v>1</v>
      </c>
    </row>
    <row r="279" spans="1:6" hidden="1">
      <c r="A279" s="23">
        <v>2021</v>
      </c>
      <c r="B279" s="23" t="s">
        <v>1886</v>
      </c>
      <c r="C279" s="22" t="s">
        <v>5</v>
      </c>
      <c r="D279" s="34" t="s">
        <v>8738</v>
      </c>
      <c r="E279" s="34" t="s">
        <v>8737</v>
      </c>
      <c r="F279" s="34">
        <v>2</v>
      </c>
    </row>
    <row r="280" spans="1:6">
      <c r="A280" s="23">
        <v>2021</v>
      </c>
      <c r="B280" s="23" t="s">
        <v>1886</v>
      </c>
      <c r="C280" s="22" t="s">
        <v>5</v>
      </c>
      <c r="D280" s="34" t="s">
        <v>8731</v>
      </c>
      <c r="E280" s="34" t="s">
        <v>8724</v>
      </c>
      <c r="F280" s="34">
        <v>1</v>
      </c>
    </row>
    <row r="281" spans="1:6">
      <c r="A281" s="23">
        <v>2021</v>
      </c>
      <c r="B281" s="23" t="s">
        <v>1886</v>
      </c>
      <c r="C281" s="22" t="s">
        <v>5</v>
      </c>
      <c r="D281" s="34" t="s">
        <v>8731</v>
      </c>
      <c r="E281" s="34" t="s">
        <v>8726</v>
      </c>
      <c r="F281" s="34">
        <v>2</v>
      </c>
    </row>
    <row r="282" spans="1:6">
      <c r="A282" s="23">
        <v>2021</v>
      </c>
      <c r="B282" s="23" t="s">
        <v>1886</v>
      </c>
      <c r="C282" s="22" t="s">
        <v>5</v>
      </c>
      <c r="D282" s="34" t="s">
        <v>8731</v>
      </c>
      <c r="E282" s="34" t="s">
        <v>8729</v>
      </c>
      <c r="F282" s="34">
        <v>2</v>
      </c>
    </row>
    <row r="283" spans="1:6">
      <c r="A283" s="23">
        <v>2021</v>
      </c>
      <c r="B283" s="23" t="s">
        <v>1886</v>
      </c>
      <c r="C283" s="22" t="s">
        <v>5</v>
      </c>
      <c r="D283" s="34" t="s">
        <v>8731</v>
      </c>
      <c r="E283" s="34" t="s">
        <v>8730</v>
      </c>
      <c r="F283" s="34">
        <v>1</v>
      </c>
    </row>
    <row r="284" spans="1:6">
      <c r="A284" s="23">
        <v>2021</v>
      </c>
      <c r="B284" s="23" t="s">
        <v>1886</v>
      </c>
      <c r="C284" s="22" t="s">
        <v>5</v>
      </c>
      <c r="D284" s="34" t="s">
        <v>8731</v>
      </c>
      <c r="E284" s="34" t="s">
        <v>8727</v>
      </c>
      <c r="F284" s="34">
        <v>2</v>
      </c>
    </row>
    <row r="285" spans="1:6" hidden="1">
      <c r="A285" s="23">
        <v>2021</v>
      </c>
      <c r="B285" s="23" t="s">
        <v>1886</v>
      </c>
      <c r="C285" s="22" t="s">
        <v>5</v>
      </c>
      <c r="D285" s="34" t="s">
        <v>8106</v>
      </c>
      <c r="E285" s="34"/>
      <c r="F285" s="34">
        <v>7</v>
      </c>
    </row>
    <row r="286" spans="1:6" hidden="1">
      <c r="A286" s="23">
        <v>2021</v>
      </c>
      <c r="B286" s="23" t="s">
        <v>1886</v>
      </c>
      <c r="C286" s="22" t="s">
        <v>5</v>
      </c>
      <c r="D286" s="34" t="s">
        <v>8107</v>
      </c>
      <c r="E286" s="34"/>
      <c r="F286" s="34">
        <v>15</v>
      </c>
    </row>
    <row r="287" spans="1:6" hidden="1">
      <c r="A287" s="23">
        <v>2021</v>
      </c>
      <c r="B287" s="23" t="s">
        <v>1886</v>
      </c>
      <c r="C287" s="22" t="s">
        <v>5</v>
      </c>
      <c r="D287" s="34" t="s">
        <v>8722</v>
      </c>
      <c r="E287" s="34" t="s">
        <v>8721</v>
      </c>
      <c r="F287" s="34">
        <v>1</v>
      </c>
    </row>
    <row r="288" spans="1:6">
      <c r="A288" s="23">
        <v>2021</v>
      </c>
      <c r="B288" s="23" t="s">
        <v>1886</v>
      </c>
      <c r="C288" s="22" t="s">
        <v>10</v>
      </c>
      <c r="D288" s="34" t="s">
        <v>8731</v>
      </c>
      <c r="E288" s="34" t="s">
        <v>8733</v>
      </c>
      <c r="F288" s="34">
        <v>1</v>
      </c>
    </row>
    <row r="289" spans="1:6">
      <c r="A289" s="23">
        <v>2021</v>
      </c>
      <c r="B289" s="23" t="s">
        <v>1886</v>
      </c>
      <c r="C289" s="22" t="s">
        <v>10</v>
      </c>
      <c r="D289" s="34" t="s">
        <v>8731</v>
      </c>
      <c r="E289" s="34" t="s">
        <v>8735</v>
      </c>
      <c r="F289" s="34">
        <v>1</v>
      </c>
    </row>
    <row r="290" spans="1:6">
      <c r="A290" s="23">
        <v>2021</v>
      </c>
      <c r="B290" s="23" t="s">
        <v>1886</v>
      </c>
      <c r="C290" s="22" t="s">
        <v>10</v>
      </c>
      <c r="D290" s="34" t="s">
        <v>8731</v>
      </c>
      <c r="E290" s="34" t="s">
        <v>8729</v>
      </c>
      <c r="F290" s="34">
        <v>1</v>
      </c>
    </row>
    <row r="291" spans="1:6" hidden="1">
      <c r="A291" s="23">
        <v>2021</v>
      </c>
      <c r="B291" s="23" t="s">
        <v>1886</v>
      </c>
      <c r="C291" s="22" t="s">
        <v>10</v>
      </c>
      <c r="D291" s="34" t="s">
        <v>8107</v>
      </c>
      <c r="E291" s="34"/>
      <c r="F291" s="34">
        <v>1</v>
      </c>
    </row>
    <row r="292" spans="1:6" hidden="1">
      <c r="A292" s="23">
        <v>2021</v>
      </c>
      <c r="B292" s="23" t="s">
        <v>1886</v>
      </c>
      <c r="C292" s="22" t="s">
        <v>14</v>
      </c>
      <c r="D292" s="34" t="s">
        <v>8738</v>
      </c>
      <c r="E292" s="34" t="s">
        <v>1645</v>
      </c>
      <c r="F292" s="34">
        <v>2</v>
      </c>
    </row>
    <row r="293" spans="1:6" hidden="1">
      <c r="A293" s="23">
        <v>2021</v>
      </c>
      <c r="B293" s="23" t="s">
        <v>1886</v>
      </c>
      <c r="C293" s="22" t="s">
        <v>14</v>
      </c>
      <c r="D293" s="34" t="s">
        <v>8738</v>
      </c>
      <c r="E293" s="34" t="s">
        <v>8737</v>
      </c>
      <c r="F293" s="34">
        <v>1</v>
      </c>
    </row>
    <row r="294" spans="1:6">
      <c r="A294" s="23">
        <v>2021</v>
      </c>
      <c r="B294" s="23" t="s">
        <v>1886</v>
      </c>
      <c r="C294" s="22" t="s">
        <v>14</v>
      </c>
      <c r="D294" s="34" t="s">
        <v>8731</v>
      </c>
      <c r="E294" s="34" t="s">
        <v>8723</v>
      </c>
      <c r="F294" s="34">
        <v>3</v>
      </c>
    </row>
    <row r="295" spans="1:6">
      <c r="A295" s="23">
        <v>2021</v>
      </c>
      <c r="B295" s="23" t="s">
        <v>1886</v>
      </c>
      <c r="C295" s="22" t="s">
        <v>14</v>
      </c>
      <c r="D295" s="34" t="s">
        <v>8731</v>
      </c>
      <c r="E295" s="34" t="s">
        <v>8725</v>
      </c>
      <c r="F295" s="34">
        <v>4</v>
      </c>
    </row>
    <row r="296" spans="1:6">
      <c r="A296" s="23">
        <v>2021</v>
      </c>
      <c r="B296" s="23" t="s">
        <v>1886</v>
      </c>
      <c r="C296" s="22" t="s">
        <v>14</v>
      </c>
      <c r="D296" s="34" t="s">
        <v>8731</v>
      </c>
      <c r="E296" s="34" t="s">
        <v>8726</v>
      </c>
      <c r="F296" s="34">
        <v>4</v>
      </c>
    </row>
    <row r="297" spans="1:6">
      <c r="A297" s="23">
        <v>2021</v>
      </c>
      <c r="B297" s="23" t="s">
        <v>1886</v>
      </c>
      <c r="C297" s="22" t="s">
        <v>14</v>
      </c>
      <c r="D297" s="34" t="s">
        <v>8731</v>
      </c>
      <c r="E297" s="34" t="s">
        <v>8732</v>
      </c>
      <c r="F297" s="34">
        <v>1</v>
      </c>
    </row>
    <row r="298" spans="1:6">
      <c r="A298" s="23">
        <v>2021</v>
      </c>
      <c r="B298" s="23" t="s">
        <v>1886</v>
      </c>
      <c r="C298" s="22" t="s">
        <v>14</v>
      </c>
      <c r="D298" s="34" t="s">
        <v>8731</v>
      </c>
      <c r="E298" s="34" t="s">
        <v>8733</v>
      </c>
      <c r="F298" s="34">
        <v>2</v>
      </c>
    </row>
    <row r="299" spans="1:6">
      <c r="A299" s="23">
        <v>2021</v>
      </c>
      <c r="B299" s="23" t="s">
        <v>1886</v>
      </c>
      <c r="C299" s="22" t="s">
        <v>14</v>
      </c>
      <c r="D299" s="34" t="s">
        <v>8731</v>
      </c>
      <c r="E299" s="34" t="s">
        <v>8736</v>
      </c>
      <c r="F299" s="34">
        <v>2</v>
      </c>
    </row>
    <row r="300" spans="1:6">
      <c r="A300" s="23">
        <v>2021</v>
      </c>
      <c r="B300" s="23" t="s">
        <v>1886</v>
      </c>
      <c r="C300" s="22" t="s">
        <v>14</v>
      </c>
      <c r="D300" s="34" t="s">
        <v>8731</v>
      </c>
      <c r="E300" s="34" t="s">
        <v>8728</v>
      </c>
      <c r="F300" s="34">
        <v>5</v>
      </c>
    </row>
    <row r="301" spans="1:6">
      <c r="A301" s="23">
        <v>2021</v>
      </c>
      <c r="B301" s="23" t="s">
        <v>1886</v>
      </c>
      <c r="C301" s="22" t="s">
        <v>14</v>
      </c>
      <c r="D301" s="34" t="s">
        <v>8731</v>
      </c>
      <c r="E301" s="34" t="s">
        <v>8729</v>
      </c>
      <c r="F301" s="34">
        <v>55</v>
      </c>
    </row>
    <row r="302" spans="1:6">
      <c r="A302" s="23">
        <v>2021</v>
      </c>
      <c r="B302" s="23" t="s">
        <v>1886</v>
      </c>
      <c r="C302" s="22" t="s">
        <v>14</v>
      </c>
      <c r="D302" s="34" t="s">
        <v>8731</v>
      </c>
      <c r="E302" s="34" t="s">
        <v>8730</v>
      </c>
      <c r="F302" s="34">
        <v>27</v>
      </c>
    </row>
    <row r="303" spans="1:6">
      <c r="A303" s="23">
        <v>2021</v>
      </c>
      <c r="B303" s="23" t="s">
        <v>1886</v>
      </c>
      <c r="C303" s="22" t="s">
        <v>14</v>
      </c>
      <c r="D303" s="34" t="s">
        <v>8731</v>
      </c>
      <c r="E303" s="34" t="s">
        <v>8727</v>
      </c>
      <c r="F303" s="34">
        <v>12</v>
      </c>
    </row>
    <row r="304" spans="1:6" hidden="1">
      <c r="A304" s="23">
        <v>2021</v>
      </c>
      <c r="B304" s="23" t="s">
        <v>1886</v>
      </c>
      <c r="C304" s="22" t="s">
        <v>14</v>
      </c>
      <c r="D304" s="34" t="s">
        <v>8106</v>
      </c>
      <c r="E304" s="34"/>
      <c r="F304" s="34">
        <v>4</v>
      </c>
    </row>
    <row r="305" spans="1:6" hidden="1">
      <c r="A305" s="23">
        <v>2021</v>
      </c>
      <c r="B305" s="23" t="s">
        <v>1886</v>
      </c>
      <c r="C305" s="22" t="s">
        <v>14</v>
      </c>
      <c r="D305" s="34" t="s">
        <v>4816</v>
      </c>
      <c r="E305" s="34"/>
      <c r="F305" s="34">
        <v>1</v>
      </c>
    </row>
    <row r="306" spans="1:6" hidden="1">
      <c r="A306" s="23">
        <v>2021</v>
      </c>
      <c r="B306" s="23" t="s">
        <v>1886</v>
      </c>
      <c r="C306" s="22" t="s">
        <v>14</v>
      </c>
      <c r="D306" s="34" t="s">
        <v>4818</v>
      </c>
      <c r="E306" s="34"/>
      <c r="F306" s="34">
        <v>1</v>
      </c>
    </row>
    <row r="307" spans="1:6" hidden="1">
      <c r="A307" s="23">
        <v>2021</v>
      </c>
      <c r="B307" s="23" t="s">
        <v>1886</v>
      </c>
      <c r="C307" s="22" t="s">
        <v>14</v>
      </c>
      <c r="D307" s="34" t="s">
        <v>1516</v>
      </c>
      <c r="E307" s="34"/>
      <c r="F307" s="34">
        <v>1</v>
      </c>
    </row>
    <row r="308" spans="1:6" hidden="1">
      <c r="A308" s="23">
        <v>2021</v>
      </c>
      <c r="B308" s="23" t="s">
        <v>1886</v>
      </c>
      <c r="C308" s="22" t="s">
        <v>14</v>
      </c>
      <c r="D308" s="34" t="s">
        <v>8107</v>
      </c>
      <c r="E308" s="34"/>
      <c r="F308" s="34">
        <v>30</v>
      </c>
    </row>
    <row r="309" spans="1:6" hidden="1">
      <c r="A309" s="23">
        <v>2021</v>
      </c>
      <c r="B309" s="23" t="s">
        <v>1886</v>
      </c>
      <c r="C309" s="22" t="s">
        <v>14</v>
      </c>
      <c r="D309" s="34" t="s">
        <v>8722</v>
      </c>
      <c r="E309" s="34" t="s">
        <v>8721</v>
      </c>
      <c r="F309" s="34">
        <v>1</v>
      </c>
    </row>
    <row r="310" spans="1:6">
      <c r="A310" s="23">
        <v>2021</v>
      </c>
      <c r="B310" s="23" t="s">
        <v>1886</v>
      </c>
      <c r="C310" s="22" t="s">
        <v>23</v>
      </c>
      <c r="D310" s="34" t="s">
        <v>8731</v>
      </c>
      <c r="E310" s="34" t="s">
        <v>8724</v>
      </c>
      <c r="F310" s="34">
        <v>1</v>
      </c>
    </row>
    <row r="311" spans="1:6">
      <c r="A311" s="23">
        <v>2021</v>
      </c>
      <c r="B311" s="23" t="s">
        <v>1886</v>
      </c>
      <c r="C311" s="22" t="s">
        <v>23</v>
      </c>
      <c r="D311" s="34" t="s">
        <v>8731</v>
      </c>
      <c r="E311" s="34" t="s">
        <v>8723</v>
      </c>
      <c r="F311" s="34">
        <v>3</v>
      </c>
    </row>
    <row r="312" spans="1:6">
      <c r="A312" s="23">
        <v>2021</v>
      </c>
      <c r="B312" s="23" t="s">
        <v>1886</v>
      </c>
      <c r="C312" s="22" t="s">
        <v>23</v>
      </c>
      <c r="D312" s="34" t="s">
        <v>8731</v>
      </c>
      <c r="E312" s="34" t="s">
        <v>8725</v>
      </c>
      <c r="F312" s="34">
        <v>9</v>
      </c>
    </row>
    <row r="313" spans="1:6">
      <c r="A313" s="23">
        <v>2021</v>
      </c>
      <c r="B313" s="23" t="s">
        <v>1886</v>
      </c>
      <c r="C313" s="22" t="s">
        <v>23</v>
      </c>
      <c r="D313" s="34" t="s">
        <v>8731</v>
      </c>
      <c r="E313" s="34" t="s">
        <v>8734</v>
      </c>
      <c r="F313" s="34">
        <v>1</v>
      </c>
    </row>
    <row r="314" spans="1:6">
      <c r="A314" s="23">
        <v>2021</v>
      </c>
      <c r="B314" s="23" t="s">
        <v>1886</v>
      </c>
      <c r="C314" s="22" t="s">
        <v>23</v>
      </c>
      <c r="D314" s="34" t="s">
        <v>8731</v>
      </c>
      <c r="E314" s="34" t="s">
        <v>8728</v>
      </c>
      <c r="F314" s="34">
        <v>4</v>
      </c>
    </row>
    <row r="315" spans="1:6">
      <c r="A315" s="23">
        <v>2021</v>
      </c>
      <c r="B315" s="23" t="s">
        <v>1886</v>
      </c>
      <c r="C315" s="22" t="s">
        <v>23</v>
      </c>
      <c r="D315" s="34" t="s">
        <v>8731</v>
      </c>
      <c r="E315" s="34" t="s">
        <v>8729</v>
      </c>
      <c r="F315" s="34">
        <v>14</v>
      </c>
    </row>
    <row r="316" spans="1:6">
      <c r="A316" s="23">
        <v>2021</v>
      </c>
      <c r="B316" s="23" t="s">
        <v>1886</v>
      </c>
      <c r="C316" s="22" t="s">
        <v>23</v>
      </c>
      <c r="D316" s="34" t="s">
        <v>8731</v>
      </c>
      <c r="E316" s="34" t="s">
        <v>8730</v>
      </c>
      <c r="F316" s="34">
        <v>7</v>
      </c>
    </row>
    <row r="317" spans="1:6">
      <c r="A317" s="23">
        <v>2021</v>
      </c>
      <c r="B317" s="23" t="s">
        <v>1886</v>
      </c>
      <c r="C317" s="22" t="s">
        <v>23</v>
      </c>
      <c r="D317" s="34" t="s">
        <v>8731</v>
      </c>
      <c r="E317" s="34" t="s">
        <v>8727</v>
      </c>
      <c r="F317" s="34">
        <v>2</v>
      </c>
    </row>
    <row r="318" spans="1:6" hidden="1">
      <c r="A318" s="23">
        <v>2021</v>
      </c>
      <c r="B318" s="23" t="s">
        <v>1886</v>
      </c>
      <c r="C318" s="22" t="s">
        <v>23</v>
      </c>
      <c r="D318" s="34" t="s">
        <v>8739</v>
      </c>
      <c r="E318" s="34" t="s">
        <v>8740</v>
      </c>
      <c r="F318" s="34">
        <v>1</v>
      </c>
    </row>
    <row r="319" spans="1:6" hidden="1">
      <c r="A319" s="23">
        <v>2021</v>
      </c>
      <c r="B319" s="23" t="s">
        <v>1886</v>
      </c>
      <c r="C319" s="22" t="s">
        <v>23</v>
      </c>
      <c r="D319" s="34" t="s">
        <v>8106</v>
      </c>
      <c r="E319" s="34"/>
      <c r="F319" s="34">
        <v>2</v>
      </c>
    </row>
    <row r="320" spans="1:6" hidden="1">
      <c r="A320" s="23">
        <v>2021</v>
      </c>
      <c r="B320" s="23" t="s">
        <v>1886</v>
      </c>
      <c r="C320" s="22" t="s">
        <v>23</v>
      </c>
      <c r="D320" s="34" t="s">
        <v>4816</v>
      </c>
      <c r="E320" s="34"/>
      <c r="F320" s="34">
        <v>1</v>
      </c>
    </row>
    <row r="321" spans="1:6" hidden="1">
      <c r="A321" s="23">
        <v>2021</v>
      </c>
      <c r="B321" s="23" t="s">
        <v>1886</v>
      </c>
      <c r="C321" s="22" t="s">
        <v>23</v>
      </c>
      <c r="D321" s="34" t="s">
        <v>4818</v>
      </c>
      <c r="E321" s="34"/>
      <c r="F321" s="34">
        <v>2</v>
      </c>
    </row>
    <row r="322" spans="1:6" hidden="1">
      <c r="A322" s="23">
        <v>2021</v>
      </c>
      <c r="B322" s="23" t="s">
        <v>1886</v>
      </c>
      <c r="C322" s="22" t="s">
        <v>23</v>
      </c>
      <c r="D322" s="34" t="s">
        <v>4819</v>
      </c>
      <c r="E322" s="34"/>
      <c r="F322" s="34">
        <v>2</v>
      </c>
    </row>
    <row r="323" spans="1:6" hidden="1">
      <c r="A323" s="23">
        <v>2021</v>
      </c>
      <c r="B323" s="23" t="s">
        <v>1886</v>
      </c>
      <c r="C323" s="22" t="s">
        <v>23</v>
      </c>
      <c r="D323" s="34" t="s">
        <v>8107</v>
      </c>
      <c r="E323" s="34"/>
      <c r="F323" s="34">
        <v>22</v>
      </c>
    </row>
    <row r="324" spans="1:6">
      <c r="A324" s="23">
        <v>2021</v>
      </c>
      <c r="B324" s="23" t="s">
        <v>1886</v>
      </c>
      <c r="C324" s="22" t="s">
        <v>41</v>
      </c>
      <c r="D324" s="34" t="s">
        <v>8731</v>
      </c>
      <c r="E324" s="34" t="s">
        <v>8734</v>
      </c>
      <c r="F324" s="34">
        <v>1</v>
      </c>
    </row>
    <row r="325" spans="1:6">
      <c r="A325" s="23">
        <v>2021</v>
      </c>
      <c r="B325" s="23" t="s">
        <v>1886</v>
      </c>
      <c r="C325" s="22" t="s">
        <v>41</v>
      </c>
      <c r="D325" s="34" t="s">
        <v>8731</v>
      </c>
      <c r="E325" s="34" t="s">
        <v>8728</v>
      </c>
      <c r="F325" s="34">
        <v>1</v>
      </c>
    </row>
    <row r="326" spans="1:6">
      <c r="A326" s="23">
        <v>2021</v>
      </c>
      <c r="B326" s="23" t="s">
        <v>1886</v>
      </c>
      <c r="C326" s="22" t="s">
        <v>41</v>
      </c>
      <c r="D326" s="34" t="s">
        <v>8731</v>
      </c>
      <c r="E326" s="34" t="s">
        <v>8729</v>
      </c>
      <c r="F326" s="34">
        <v>1</v>
      </c>
    </row>
    <row r="327" spans="1:6" hidden="1">
      <c r="A327" s="23">
        <v>2021</v>
      </c>
      <c r="B327" s="23" t="s">
        <v>1886</v>
      </c>
      <c r="C327" s="22" t="s">
        <v>41</v>
      </c>
      <c r="D327" s="34" t="s">
        <v>8106</v>
      </c>
      <c r="E327" s="34"/>
      <c r="F327" s="34">
        <v>8</v>
      </c>
    </row>
    <row r="328" spans="1:6" hidden="1">
      <c r="A328" s="23">
        <v>2021</v>
      </c>
      <c r="B328" s="23" t="s">
        <v>1886</v>
      </c>
      <c r="C328" s="22" t="s">
        <v>41</v>
      </c>
      <c r="D328" s="34" t="s">
        <v>8107</v>
      </c>
      <c r="E328" s="34"/>
      <c r="F328" s="34">
        <v>1</v>
      </c>
    </row>
    <row r="329" spans="1:6">
      <c r="A329" s="23">
        <v>2021</v>
      </c>
      <c r="B329" s="23" t="s">
        <v>1886</v>
      </c>
      <c r="C329" s="22" t="s">
        <v>60</v>
      </c>
      <c r="D329" s="34" t="s">
        <v>8731</v>
      </c>
      <c r="E329" s="34" t="s">
        <v>8736</v>
      </c>
      <c r="F329" s="34">
        <v>1</v>
      </c>
    </row>
    <row r="330" spans="1:6">
      <c r="A330" s="23">
        <v>2021</v>
      </c>
      <c r="B330" s="23" t="s">
        <v>1886</v>
      </c>
      <c r="C330" s="22" t="s">
        <v>60</v>
      </c>
      <c r="D330" s="34" t="s">
        <v>8731</v>
      </c>
      <c r="E330" s="34" t="s">
        <v>8729</v>
      </c>
      <c r="F330" s="34">
        <v>1</v>
      </c>
    </row>
    <row r="331" spans="1:6">
      <c r="A331" s="23">
        <v>2021</v>
      </c>
      <c r="B331" s="23" t="s">
        <v>1886</v>
      </c>
      <c r="C331" s="22" t="s">
        <v>60</v>
      </c>
      <c r="D331" s="34" t="s">
        <v>8731</v>
      </c>
      <c r="E331" s="34" t="s">
        <v>8730</v>
      </c>
      <c r="F331" s="34">
        <v>1</v>
      </c>
    </row>
    <row r="332" spans="1:6" hidden="1">
      <c r="A332" s="23">
        <v>2021</v>
      </c>
      <c r="B332" s="23" t="s">
        <v>1886</v>
      </c>
      <c r="C332" s="22" t="s">
        <v>60</v>
      </c>
      <c r="D332" s="34" t="s">
        <v>8106</v>
      </c>
      <c r="E332" s="34"/>
      <c r="F332" s="34">
        <v>18</v>
      </c>
    </row>
    <row r="333" spans="1:6" hidden="1">
      <c r="A333" s="23">
        <v>2021</v>
      </c>
      <c r="B333" s="23" t="s">
        <v>1886</v>
      </c>
      <c r="C333" s="22" t="s">
        <v>60</v>
      </c>
      <c r="D333" s="34" t="s">
        <v>4816</v>
      </c>
      <c r="E333" s="34"/>
      <c r="F333" s="34">
        <v>1</v>
      </c>
    </row>
    <row r="334" spans="1:6" hidden="1">
      <c r="A334" s="23">
        <v>2021</v>
      </c>
      <c r="B334" s="23" t="s">
        <v>1886</v>
      </c>
      <c r="C334" s="22" t="s">
        <v>60</v>
      </c>
      <c r="D334" s="34" t="s">
        <v>8107</v>
      </c>
      <c r="E334" s="34"/>
      <c r="F334" s="34">
        <v>1</v>
      </c>
    </row>
    <row r="335" spans="1:6">
      <c r="A335" s="23">
        <v>2021</v>
      </c>
      <c r="B335" s="23" t="s">
        <v>1886</v>
      </c>
      <c r="C335" s="22" t="s">
        <v>70</v>
      </c>
      <c r="D335" s="34" t="s">
        <v>8731</v>
      </c>
      <c r="E335" s="34" t="s">
        <v>8732</v>
      </c>
      <c r="F335" s="34">
        <v>1</v>
      </c>
    </row>
    <row r="336" spans="1:6">
      <c r="A336" s="23">
        <v>2021</v>
      </c>
      <c r="B336" s="23" t="s">
        <v>1886</v>
      </c>
      <c r="C336" s="22" t="s">
        <v>70</v>
      </c>
      <c r="D336" s="34" t="s">
        <v>8731</v>
      </c>
      <c r="E336" s="34" t="s">
        <v>8733</v>
      </c>
      <c r="F336" s="34">
        <v>2</v>
      </c>
    </row>
    <row r="337" spans="1:6">
      <c r="A337" s="23">
        <v>2021</v>
      </c>
      <c r="B337" s="23" t="s">
        <v>1886</v>
      </c>
      <c r="C337" s="22" t="s">
        <v>70</v>
      </c>
      <c r="D337" s="34" t="s">
        <v>8731</v>
      </c>
      <c r="E337" s="34" t="s">
        <v>8735</v>
      </c>
      <c r="F337" s="34">
        <v>1</v>
      </c>
    </row>
    <row r="338" spans="1:6">
      <c r="A338" s="23">
        <v>2021</v>
      </c>
      <c r="B338" s="23" t="s">
        <v>1886</v>
      </c>
      <c r="C338" s="22" t="s">
        <v>70</v>
      </c>
      <c r="D338" s="34" t="s">
        <v>8731</v>
      </c>
      <c r="E338" s="34" t="s">
        <v>8728</v>
      </c>
      <c r="F338" s="34">
        <v>1</v>
      </c>
    </row>
    <row r="339" spans="1:6">
      <c r="A339" s="23">
        <v>2021</v>
      </c>
      <c r="B339" s="23" t="s">
        <v>1886</v>
      </c>
      <c r="C339" s="22" t="s">
        <v>70</v>
      </c>
      <c r="D339" s="34" t="s">
        <v>8731</v>
      </c>
      <c r="E339" s="34" t="s">
        <v>8729</v>
      </c>
      <c r="F339" s="34">
        <v>2</v>
      </c>
    </row>
    <row r="340" spans="1:6">
      <c r="A340" s="23">
        <v>2021</v>
      </c>
      <c r="B340" s="23" t="s">
        <v>1886</v>
      </c>
      <c r="C340" s="22" t="s">
        <v>70</v>
      </c>
      <c r="D340" s="34" t="s">
        <v>8731</v>
      </c>
      <c r="E340" s="34" t="s">
        <v>8730</v>
      </c>
      <c r="F340" s="34">
        <v>1</v>
      </c>
    </row>
    <row r="341" spans="1:6">
      <c r="A341" s="23">
        <v>2021</v>
      </c>
      <c r="B341" s="23" t="s">
        <v>1886</v>
      </c>
      <c r="C341" s="22" t="s">
        <v>70</v>
      </c>
      <c r="D341" s="34" t="s">
        <v>8731</v>
      </c>
      <c r="E341" s="34" t="s">
        <v>8727</v>
      </c>
      <c r="F341" s="34">
        <v>3</v>
      </c>
    </row>
    <row r="342" spans="1:6" hidden="1">
      <c r="A342" s="23">
        <v>2021</v>
      </c>
      <c r="B342" s="23" t="s">
        <v>1886</v>
      </c>
      <c r="C342" s="22" t="s">
        <v>70</v>
      </c>
      <c r="D342" s="34" t="s">
        <v>8739</v>
      </c>
      <c r="E342" s="34" t="s">
        <v>8741</v>
      </c>
      <c r="F342" s="34">
        <v>2</v>
      </c>
    </row>
    <row r="343" spans="1:6" hidden="1">
      <c r="A343" s="23">
        <v>2021</v>
      </c>
      <c r="B343" s="23" t="s">
        <v>1886</v>
      </c>
      <c r="C343" s="22" t="s">
        <v>70</v>
      </c>
      <c r="D343" s="34" t="s">
        <v>8106</v>
      </c>
      <c r="E343" s="34"/>
      <c r="F343" s="34">
        <v>7</v>
      </c>
    </row>
    <row r="344" spans="1:6" hidden="1">
      <c r="A344" s="23">
        <v>2021</v>
      </c>
      <c r="B344" s="23" t="s">
        <v>1886</v>
      </c>
      <c r="C344" s="22" t="s">
        <v>70</v>
      </c>
      <c r="D344" s="34" t="s">
        <v>4816</v>
      </c>
      <c r="E344" s="34"/>
      <c r="F344" s="34">
        <v>3</v>
      </c>
    </row>
    <row r="345" spans="1:6" hidden="1">
      <c r="A345" s="23">
        <v>2021</v>
      </c>
      <c r="B345" s="23" t="s">
        <v>1886</v>
      </c>
      <c r="C345" s="22" t="s">
        <v>70</v>
      </c>
      <c r="D345" s="34" t="s">
        <v>8108</v>
      </c>
      <c r="E345" s="34"/>
      <c r="F345" s="34">
        <v>1</v>
      </c>
    </row>
    <row r="346" spans="1:6" hidden="1">
      <c r="A346" s="23">
        <v>2021</v>
      </c>
      <c r="B346" s="23" t="s">
        <v>1886</v>
      </c>
      <c r="C346" s="22" t="s">
        <v>70</v>
      </c>
      <c r="D346" s="34" t="s">
        <v>8107</v>
      </c>
      <c r="E346" s="34"/>
      <c r="F346" s="34">
        <v>12</v>
      </c>
    </row>
    <row r="347" spans="1:6" hidden="1">
      <c r="A347" s="23">
        <v>2021</v>
      </c>
      <c r="B347" s="23" t="s">
        <v>1886</v>
      </c>
      <c r="C347" s="22" t="s">
        <v>76</v>
      </c>
      <c r="D347" s="34" t="s">
        <v>8738</v>
      </c>
      <c r="E347" s="34" t="s">
        <v>8737</v>
      </c>
      <c r="F347" s="34">
        <v>1</v>
      </c>
    </row>
    <row r="348" spans="1:6">
      <c r="A348" s="23">
        <v>2021</v>
      </c>
      <c r="B348" s="23" t="s">
        <v>1886</v>
      </c>
      <c r="C348" s="22" t="s">
        <v>76</v>
      </c>
      <c r="D348" s="34" t="s">
        <v>8731</v>
      </c>
      <c r="E348" s="34" t="s">
        <v>8724</v>
      </c>
      <c r="F348" s="34">
        <v>1</v>
      </c>
    </row>
    <row r="349" spans="1:6">
      <c r="A349" s="23">
        <v>2021</v>
      </c>
      <c r="B349" s="23" t="s">
        <v>1886</v>
      </c>
      <c r="C349" s="22" t="s">
        <v>76</v>
      </c>
      <c r="D349" s="34" t="s">
        <v>8731</v>
      </c>
      <c r="E349" s="34" t="s">
        <v>8733</v>
      </c>
      <c r="F349" s="34">
        <v>1</v>
      </c>
    </row>
    <row r="350" spans="1:6">
      <c r="A350" s="23">
        <v>2021</v>
      </c>
      <c r="B350" s="23" t="s">
        <v>1886</v>
      </c>
      <c r="C350" s="22" t="s">
        <v>76</v>
      </c>
      <c r="D350" s="34" t="s">
        <v>8731</v>
      </c>
      <c r="E350" s="34" t="s">
        <v>8736</v>
      </c>
      <c r="F350" s="34">
        <v>1</v>
      </c>
    </row>
    <row r="351" spans="1:6">
      <c r="A351" s="23">
        <v>2021</v>
      </c>
      <c r="B351" s="23" t="s">
        <v>1886</v>
      </c>
      <c r="C351" s="22" t="s">
        <v>76</v>
      </c>
      <c r="D351" s="34" t="s">
        <v>8731</v>
      </c>
      <c r="E351" s="34" t="s">
        <v>8728</v>
      </c>
      <c r="F351" s="34">
        <v>4</v>
      </c>
    </row>
    <row r="352" spans="1:6">
      <c r="A352" s="23">
        <v>2021</v>
      </c>
      <c r="B352" s="23" t="s">
        <v>1886</v>
      </c>
      <c r="C352" s="22" t="s">
        <v>76</v>
      </c>
      <c r="D352" s="34" t="s">
        <v>8731</v>
      </c>
      <c r="E352" s="34" t="s">
        <v>8729</v>
      </c>
      <c r="F352" s="34">
        <v>1</v>
      </c>
    </row>
    <row r="353" spans="1:6">
      <c r="A353" s="23">
        <v>2021</v>
      </c>
      <c r="B353" s="23" t="s">
        <v>1886</v>
      </c>
      <c r="C353" s="22" t="s">
        <v>76</v>
      </c>
      <c r="D353" s="34" t="s">
        <v>8731</v>
      </c>
      <c r="E353" s="34" t="s">
        <v>8730</v>
      </c>
      <c r="F353" s="34">
        <v>3</v>
      </c>
    </row>
    <row r="354" spans="1:6" hidden="1">
      <c r="A354" s="23">
        <v>2021</v>
      </c>
      <c r="B354" s="23" t="s">
        <v>1886</v>
      </c>
      <c r="C354" s="22" t="s">
        <v>76</v>
      </c>
      <c r="D354" s="34" t="s">
        <v>8739</v>
      </c>
      <c r="E354" s="34" t="s">
        <v>8741</v>
      </c>
      <c r="F354" s="34">
        <v>1</v>
      </c>
    </row>
    <row r="355" spans="1:6" hidden="1">
      <c r="A355" s="23">
        <v>2021</v>
      </c>
      <c r="B355" s="23" t="s">
        <v>1886</v>
      </c>
      <c r="C355" s="22" t="s">
        <v>76</v>
      </c>
      <c r="D355" s="34" t="s">
        <v>4816</v>
      </c>
      <c r="E355" s="34"/>
      <c r="F355" s="34">
        <v>2</v>
      </c>
    </row>
    <row r="356" spans="1:6" hidden="1">
      <c r="A356" s="23">
        <v>2021</v>
      </c>
      <c r="B356" s="23" t="s">
        <v>1886</v>
      </c>
      <c r="C356" s="22" t="s">
        <v>76</v>
      </c>
      <c r="D356" s="34" t="s">
        <v>8107</v>
      </c>
      <c r="E356" s="34"/>
      <c r="F356" s="34">
        <v>16</v>
      </c>
    </row>
    <row r="357" spans="1:6">
      <c r="A357" s="23">
        <v>2021</v>
      </c>
      <c r="B357" s="23" t="s">
        <v>1886</v>
      </c>
      <c r="C357" s="22" t="s">
        <v>86</v>
      </c>
      <c r="D357" s="34" t="s">
        <v>8731</v>
      </c>
      <c r="E357" s="34" t="s">
        <v>8724</v>
      </c>
      <c r="F357" s="34">
        <v>2</v>
      </c>
    </row>
    <row r="358" spans="1:6">
      <c r="A358" s="23">
        <v>2021</v>
      </c>
      <c r="B358" s="23" t="s">
        <v>1886</v>
      </c>
      <c r="C358" s="22" t="s">
        <v>86</v>
      </c>
      <c r="D358" s="34" t="s">
        <v>8731</v>
      </c>
      <c r="E358" s="34" t="s">
        <v>8736</v>
      </c>
      <c r="F358" s="34">
        <v>1</v>
      </c>
    </row>
    <row r="359" spans="1:6">
      <c r="A359" s="23">
        <v>2021</v>
      </c>
      <c r="B359" s="23" t="s">
        <v>1886</v>
      </c>
      <c r="C359" s="22" t="s">
        <v>86</v>
      </c>
      <c r="D359" s="34" t="s">
        <v>8731</v>
      </c>
      <c r="E359" s="34" t="s">
        <v>8729</v>
      </c>
      <c r="F359" s="34">
        <v>1</v>
      </c>
    </row>
    <row r="360" spans="1:6">
      <c r="A360" s="23">
        <v>2021</v>
      </c>
      <c r="B360" s="23" t="s">
        <v>1886</v>
      </c>
      <c r="C360" s="22" t="s">
        <v>86</v>
      </c>
      <c r="D360" s="34" t="s">
        <v>8731</v>
      </c>
      <c r="E360" s="34" t="s">
        <v>8727</v>
      </c>
      <c r="F360" s="34">
        <v>3</v>
      </c>
    </row>
    <row r="361" spans="1:6" hidden="1">
      <c r="A361" s="23">
        <v>2021</v>
      </c>
      <c r="B361" s="23" t="s">
        <v>1886</v>
      </c>
      <c r="C361" s="22" t="s">
        <v>86</v>
      </c>
      <c r="D361" s="34" t="s">
        <v>8106</v>
      </c>
      <c r="E361" s="34"/>
      <c r="F361" s="34">
        <v>2</v>
      </c>
    </row>
    <row r="362" spans="1:6">
      <c r="A362" s="23">
        <v>2021</v>
      </c>
      <c r="B362" s="23" t="s">
        <v>1886</v>
      </c>
      <c r="C362" s="22" t="s">
        <v>89</v>
      </c>
      <c r="D362" s="34" t="s">
        <v>8731</v>
      </c>
      <c r="E362" s="34" t="s">
        <v>8735</v>
      </c>
      <c r="F362" s="34">
        <v>1</v>
      </c>
    </row>
    <row r="363" spans="1:6">
      <c r="A363" s="23">
        <v>2021</v>
      </c>
      <c r="B363" s="23" t="s">
        <v>1886</v>
      </c>
      <c r="C363" s="22" t="s">
        <v>89</v>
      </c>
      <c r="D363" s="34" t="s">
        <v>8731</v>
      </c>
      <c r="E363" s="34" t="s">
        <v>8728</v>
      </c>
      <c r="F363" s="34">
        <v>1</v>
      </c>
    </row>
    <row r="364" spans="1:6">
      <c r="A364" s="23">
        <v>2021</v>
      </c>
      <c r="B364" s="23" t="s">
        <v>1886</v>
      </c>
      <c r="C364" s="22" t="s">
        <v>89</v>
      </c>
      <c r="D364" s="34" t="s">
        <v>8731</v>
      </c>
      <c r="E364" s="34" t="s">
        <v>8730</v>
      </c>
      <c r="F364" s="34">
        <v>1</v>
      </c>
    </row>
    <row r="365" spans="1:6">
      <c r="A365" s="23">
        <v>2021</v>
      </c>
      <c r="B365" s="23" t="s">
        <v>1886</v>
      </c>
      <c r="C365" s="22" t="s">
        <v>89</v>
      </c>
      <c r="D365" s="34" t="s">
        <v>8731</v>
      </c>
      <c r="E365" s="34" t="s">
        <v>8727</v>
      </c>
      <c r="F365" s="34">
        <v>1</v>
      </c>
    </row>
    <row r="366" spans="1:6" hidden="1">
      <c r="A366" s="23">
        <v>2021</v>
      </c>
      <c r="B366" s="23" t="s">
        <v>1886</v>
      </c>
      <c r="C366" s="22" t="s">
        <v>89</v>
      </c>
      <c r="D366" s="34" t="s">
        <v>8107</v>
      </c>
      <c r="E366" s="34"/>
      <c r="F366" s="34">
        <v>1</v>
      </c>
    </row>
    <row r="367" spans="1:6" hidden="1">
      <c r="A367" s="23">
        <v>2021</v>
      </c>
      <c r="B367" s="23" t="s">
        <v>1886</v>
      </c>
      <c r="C367" s="22" t="s">
        <v>89</v>
      </c>
      <c r="D367" s="34" t="s">
        <v>8722</v>
      </c>
      <c r="E367" s="34" t="s">
        <v>8721</v>
      </c>
      <c r="F367" s="34">
        <v>1</v>
      </c>
    </row>
    <row r="368" spans="1:6">
      <c r="A368" s="23">
        <v>2021</v>
      </c>
      <c r="B368" s="23" t="s">
        <v>1886</v>
      </c>
      <c r="C368" s="22" t="s">
        <v>94</v>
      </c>
      <c r="D368" s="34" t="s">
        <v>8731</v>
      </c>
      <c r="E368" s="34" t="s">
        <v>8723</v>
      </c>
      <c r="F368" s="34">
        <v>1</v>
      </c>
    </row>
    <row r="369" spans="1:6">
      <c r="A369" s="23">
        <v>2021</v>
      </c>
      <c r="B369" s="23" t="s">
        <v>1886</v>
      </c>
      <c r="C369" s="22" t="s">
        <v>94</v>
      </c>
      <c r="D369" s="34" t="s">
        <v>8731</v>
      </c>
      <c r="E369" s="34" t="s">
        <v>8734</v>
      </c>
      <c r="F369" s="34">
        <v>1</v>
      </c>
    </row>
    <row r="370" spans="1:6">
      <c r="A370" s="23">
        <v>2021</v>
      </c>
      <c r="B370" s="23" t="s">
        <v>1886</v>
      </c>
      <c r="C370" s="22" t="s">
        <v>94</v>
      </c>
      <c r="D370" s="34" t="s">
        <v>8731</v>
      </c>
      <c r="E370" s="34" t="s">
        <v>8729</v>
      </c>
      <c r="F370" s="34">
        <v>9</v>
      </c>
    </row>
    <row r="371" spans="1:6">
      <c r="A371" s="23">
        <v>2021</v>
      </c>
      <c r="B371" s="23" t="s">
        <v>1886</v>
      </c>
      <c r="C371" s="22" t="s">
        <v>94</v>
      </c>
      <c r="D371" s="34" t="s">
        <v>8731</v>
      </c>
      <c r="E371" s="34" t="s">
        <v>8727</v>
      </c>
      <c r="F371" s="34">
        <v>2</v>
      </c>
    </row>
    <row r="372" spans="1:6" hidden="1">
      <c r="A372" s="23">
        <v>2021</v>
      </c>
      <c r="B372" s="23" t="s">
        <v>1886</v>
      </c>
      <c r="C372" s="22" t="s">
        <v>94</v>
      </c>
      <c r="D372" s="34" t="s">
        <v>8739</v>
      </c>
      <c r="E372" s="34" t="s">
        <v>8741</v>
      </c>
      <c r="F372" s="34">
        <v>2</v>
      </c>
    </row>
    <row r="373" spans="1:6" hidden="1">
      <c r="A373" s="23">
        <v>2021</v>
      </c>
      <c r="B373" s="23" t="s">
        <v>1886</v>
      </c>
      <c r="C373" s="22" t="s">
        <v>94</v>
      </c>
      <c r="D373" s="34" t="s">
        <v>8106</v>
      </c>
      <c r="E373" s="34"/>
      <c r="F373" s="34">
        <v>2</v>
      </c>
    </row>
    <row r="374" spans="1:6" hidden="1">
      <c r="A374" s="23">
        <v>2021</v>
      </c>
      <c r="B374" s="23" t="s">
        <v>1886</v>
      </c>
      <c r="C374" s="22" t="s">
        <v>94</v>
      </c>
      <c r="D374" s="34" t="s">
        <v>4816</v>
      </c>
      <c r="E374" s="34"/>
      <c r="F374" s="34">
        <v>1</v>
      </c>
    </row>
    <row r="375" spans="1:6">
      <c r="A375" s="23">
        <v>2021</v>
      </c>
      <c r="B375" s="23" t="s">
        <v>1886</v>
      </c>
      <c r="C375" s="22" t="s">
        <v>100</v>
      </c>
      <c r="D375" s="34" t="s">
        <v>8731</v>
      </c>
      <c r="E375" s="34" t="s">
        <v>8733</v>
      </c>
      <c r="F375" s="34">
        <v>1</v>
      </c>
    </row>
    <row r="376" spans="1:6">
      <c r="A376" s="23">
        <v>2021</v>
      </c>
      <c r="B376" s="23" t="s">
        <v>1886</v>
      </c>
      <c r="C376" s="22" t="s">
        <v>100</v>
      </c>
      <c r="D376" s="34" t="s">
        <v>8731</v>
      </c>
      <c r="E376" s="34" t="s">
        <v>8735</v>
      </c>
      <c r="F376" s="34">
        <v>1</v>
      </c>
    </row>
    <row r="377" spans="1:6">
      <c r="A377" s="23">
        <v>2021</v>
      </c>
      <c r="B377" s="23" t="s">
        <v>1886</v>
      </c>
      <c r="C377" s="22" t="s">
        <v>100</v>
      </c>
      <c r="D377" s="34" t="s">
        <v>8731</v>
      </c>
      <c r="E377" s="34" t="s">
        <v>8728</v>
      </c>
      <c r="F377" s="34">
        <v>1</v>
      </c>
    </row>
    <row r="378" spans="1:6">
      <c r="A378" s="23">
        <v>2021</v>
      </c>
      <c r="B378" s="23" t="s">
        <v>1886</v>
      </c>
      <c r="C378" s="22" t="s">
        <v>100</v>
      </c>
      <c r="D378" s="34" t="s">
        <v>8731</v>
      </c>
      <c r="E378" s="34" t="s">
        <v>8727</v>
      </c>
      <c r="F378" s="34">
        <v>2</v>
      </c>
    </row>
    <row r="379" spans="1:6" hidden="1">
      <c r="A379" s="23">
        <v>2021</v>
      </c>
      <c r="B379" s="23" t="s">
        <v>1886</v>
      </c>
      <c r="C379" s="22" t="s">
        <v>100</v>
      </c>
      <c r="D379" s="34" t="s">
        <v>8739</v>
      </c>
      <c r="E379" s="34" t="s">
        <v>8740</v>
      </c>
      <c r="F379" s="34">
        <v>1</v>
      </c>
    </row>
    <row r="380" spans="1:6" hidden="1">
      <c r="A380" s="23">
        <v>2021</v>
      </c>
      <c r="B380" s="23" t="s">
        <v>1886</v>
      </c>
      <c r="C380" s="22" t="s">
        <v>100</v>
      </c>
      <c r="D380" s="34" t="s">
        <v>8106</v>
      </c>
      <c r="E380" s="34"/>
      <c r="F380" s="34">
        <v>2</v>
      </c>
    </row>
    <row r="381" spans="1:6" hidden="1">
      <c r="A381" s="23">
        <v>2021</v>
      </c>
      <c r="B381" s="23" t="s">
        <v>1886</v>
      </c>
      <c r="C381" s="22" t="s">
        <v>100</v>
      </c>
      <c r="D381" s="34" t="s">
        <v>8107</v>
      </c>
      <c r="E381" s="34"/>
      <c r="F381" s="34">
        <v>3</v>
      </c>
    </row>
    <row r="382" spans="1:6" hidden="1">
      <c r="A382" s="23">
        <v>2021</v>
      </c>
      <c r="B382" s="23" t="s">
        <v>1886</v>
      </c>
      <c r="C382" s="22" t="s">
        <v>104</v>
      </c>
      <c r="D382" s="34" t="s">
        <v>8738</v>
      </c>
      <c r="E382" s="34" t="s">
        <v>1645</v>
      </c>
      <c r="F382" s="34">
        <v>3</v>
      </c>
    </row>
    <row r="383" spans="1:6" hidden="1">
      <c r="A383" s="23">
        <v>2021</v>
      </c>
      <c r="B383" s="23" t="s">
        <v>1886</v>
      </c>
      <c r="C383" s="22" t="s">
        <v>104</v>
      </c>
      <c r="D383" s="34" t="s">
        <v>8738</v>
      </c>
      <c r="E383" s="34" t="s">
        <v>8737</v>
      </c>
      <c r="F383" s="34">
        <v>1</v>
      </c>
    </row>
    <row r="384" spans="1:6">
      <c r="A384" s="23">
        <v>2021</v>
      </c>
      <c r="B384" s="23" t="s">
        <v>1886</v>
      </c>
      <c r="C384" s="22" t="s">
        <v>104</v>
      </c>
      <c r="D384" s="34" t="s">
        <v>8731</v>
      </c>
      <c r="E384" s="34" t="s">
        <v>8723</v>
      </c>
      <c r="F384" s="34">
        <v>9</v>
      </c>
    </row>
    <row r="385" spans="1:6">
      <c r="A385" s="23">
        <v>2021</v>
      </c>
      <c r="B385" s="23" t="s">
        <v>1886</v>
      </c>
      <c r="C385" s="22" t="s">
        <v>104</v>
      </c>
      <c r="D385" s="34" t="s">
        <v>8731</v>
      </c>
      <c r="E385" s="34" t="s">
        <v>8725</v>
      </c>
      <c r="F385" s="34">
        <v>1</v>
      </c>
    </row>
    <row r="386" spans="1:6">
      <c r="A386" s="23">
        <v>2021</v>
      </c>
      <c r="B386" s="23" t="s">
        <v>1886</v>
      </c>
      <c r="C386" s="22" t="s">
        <v>104</v>
      </c>
      <c r="D386" s="34" t="s">
        <v>8731</v>
      </c>
      <c r="E386" s="34" t="s">
        <v>8726</v>
      </c>
      <c r="F386" s="34">
        <v>1</v>
      </c>
    </row>
    <row r="387" spans="1:6">
      <c r="A387" s="23">
        <v>2021</v>
      </c>
      <c r="B387" s="23" t="s">
        <v>1886</v>
      </c>
      <c r="C387" s="22" t="s">
        <v>104</v>
      </c>
      <c r="D387" s="34" t="s">
        <v>8731</v>
      </c>
      <c r="E387" s="34" t="s">
        <v>8733</v>
      </c>
      <c r="F387" s="34">
        <v>1</v>
      </c>
    </row>
    <row r="388" spans="1:6">
      <c r="A388" s="23">
        <v>2021</v>
      </c>
      <c r="B388" s="23" t="s">
        <v>1886</v>
      </c>
      <c r="C388" s="22" t="s">
        <v>104</v>
      </c>
      <c r="D388" s="34" t="s">
        <v>8731</v>
      </c>
      <c r="E388" s="34" t="s">
        <v>8734</v>
      </c>
      <c r="F388" s="34">
        <v>3</v>
      </c>
    </row>
    <row r="389" spans="1:6">
      <c r="A389" s="23">
        <v>2021</v>
      </c>
      <c r="B389" s="23" t="s">
        <v>1886</v>
      </c>
      <c r="C389" s="22" t="s">
        <v>104</v>
      </c>
      <c r="D389" s="34" t="s">
        <v>8731</v>
      </c>
      <c r="E389" s="34" t="s">
        <v>8736</v>
      </c>
      <c r="F389" s="34">
        <v>3</v>
      </c>
    </row>
    <row r="390" spans="1:6">
      <c r="A390" s="23">
        <v>2021</v>
      </c>
      <c r="B390" s="23" t="s">
        <v>1886</v>
      </c>
      <c r="C390" s="22" t="s">
        <v>104</v>
      </c>
      <c r="D390" s="34" t="s">
        <v>8731</v>
      </c>
      <c r="E390" s="34" t="s">
        <v>8728</v>
      </c>
      <c r="F390" s="34">
        <v>8</v>
      </c>
    </row>
    <row r="391" spans="1:6">
      <c r="A391" s="23">
        <v>2021</v>
      </c>
      <c r="B391" s="23" t="s">
        <v>1886</v>
      </c>
      <c r="C391" s="22" t="s">
        <v>104</v>
      </c>
      <c r="D391" s="34" t="s">
        <v>8731</v>
      </c>
      <c r="E391" s="34" t="s">
        <v>8729</v>
      </c>
      <c r="F391" s="34">
        <v>17</v>
      </c>
    </row>
    <row r="392" spans="1:6">
      <c r="A392" s="23">
        <v>2021</v>
      </c>
      <c r="B392" s="23" t="s">
        <v>1886</v>
      </c>
      <c r="C392" s="22" t="s">
        <v>104</v>
      </c>
      <c r="D392" s="34" t="s">
        <v>8731</v>
      </c>
      <c r="E392" s="34" t="s">
        <v>8730</v>
      </c>
      <c r="F392" s="34">
        <v>27</v>
      </c>
    </row>
    <row r="393" spans="1:6">
      <c r="A393" s="23">
        <v>2021</v>
      </c>
      <c r="B393" s="23" t="s">
        <v>1886</v>
      </c>
      <c r="C393" s="22" t="s">
        <v>104</v>
      </c>
      <c r="D393" s="34" t="s">
        <v>8731</v>
      </c>
      <c r="E393" s="34" t="s">
        <v>8727</v>
      </c>
      <c r="F393" s="34">
        <v>12</v>
      </c>
    </row>
    <row r="394" spans="1:6" hidden="1">
      <c r="A394" s="23">
        <v>2021</v>
      </c>
      <c r="B394" s="23" t="s">
        <v>1886</v>
      </c>
      <c r="C394" s="22" t="s">
        <v>104</v>
      </c>
      <c r="D394" s="34" t="s">
        <v>8106</v>
      </c>
      <c r="E394" s="34"/>
      <c r="F394" s="34">
        <v>3</v>
      </c>
    </row>
    <row r="395" spans="1:6" hidden="1">
      <c r="A395" s="23">
        <v>2021</v>
      </c>
      <c r="B395" s="23" t="s">
        <v>1886</v>
      </c>
      <c r="C395" s="22" t="s">
        <v>104</v>
      </c>
      <c r="D395" s="34" t="s">
        <v>4819</v>
      </c>
      <c r="E395" s="34"/>
      <c r="F395" s="34">
        <v>1</v>
      </c>
    </row>
    <row r="396" spans="1:6" hidden="1">
      <c r="A396" s="23">
        <v>2021</v>
      </c>
      <c r="B396" s="23" t="s">
        <v>1886</v>
      </c>
      <c r="C396" s="22" t="s">
        <v>104</v>
      </c>
      <c r="D396" s="34" t="s">
        <v>8109</v>
      </c>
      <c r="E396" s="34"/>
      <c r="F396" s="34">
        <v>1</v>
      </c>
    </row>
    <row r="397" spans="1:6" hidden="1">
      <c r="A397" s="23">
        <v>2021</v>
      </c>
      <c r="B397" s="23" t="s">
        <v>1886</v>
      </c>
      <c r="C397" s="22" t="s">
        <v>104</v>
      </c>
      <c r="D397" s="34" t="s">
        <v>8107</v>
      </c>
      <c r="E397" s="34"/>
      <c r="F397" s="34">
        <v>51</v>
      </c>
    </row>
    <row r="398" spans="1:6" hidden="1">
      <c r="A398" s="23">
        <v>2021</v>
      </c>
      <c r="B398" s="23" t="s">
        <v>1886</v>
      </c>
      <c r="C398" s="22" t="s">
        <v>104</v>
      </c>
      <c r="D398" s="34" t="s">
        <v>8722</v>
      </c>
      <c r="E398" s="34" t="s">
        <v>8721</v>
      </c>
      <c r="F398" s="34">
        <v>3</v>
      </c>
    </row>
    <row r="399" spans="1:6" hidden="1">
      <c r="A399" s="23">
        <v>2021</v>
      </c>
      <c r="B399" s="23" t="s">
        <v>1886</v>
      </c>
      <c r="C399" s="22" t="s">
        <v>120</v>
      </c>
      <c r="D399" s="34" t="s">
        <v>8738</v>
      </c>
      <c r="E399" s="34" t="s">
        <v>1645</v>
      </c>
      <c r="F399" s="34">
        <v>1</v>
      </c>
    </row>
    <row r="400" spans="1:6">
      <c r="A400" s="23">
        <v>2021</v>
      </c>
      <c r="B400" s="23" t="s">
        <v>1886</v>
      </c>
      <c r="C400" s="22" t="s">
        <v>120</v>
      </c>
      <c r="D400" s="34" t="s">
        <v>8731</v>
      </c>
      <c r="E400" s="34" t="s">
        <v>8724</v>
      </c>
      <c r="F400" s="34">
        <v>1</v>
      </c>
    </row>
    <row r="401" spans="1:6">
      <c r="A401" s="23">
        <v>2021</v>
      </c>
      <c r="B401" s="23" t="s">
        <v>1886</v>
      </c>
      <c r="C401" s="22" t="s">
        <v>120</v>
      </c>
      <c r="D401" s="34" t="s">
        <v>8731</v>
      </c>
      <c r="E401" s="34" t="s">
        <v>8723</v>
      </c>
      <c r="F401" s="34">
        <v>6</v>
      </c>
    </row>
    <row r="402" spans="1:6">
      <c r="A402" s="23">
        <v>2021</v>
      </c>
      <c r="B402" s="23" t="s">
        <v>1886</v>
      </c>
      <c r="C402" s="22" t="s">
        <v>120</v>
      </c>
      <c r="D402" s="34" t="s">
        <v>8731</v>
      </c>
      <c r="E402" s="34" t="s">
        <v>8725</v>
      </c>
      <c r="F402" s="34">
        <v>5</v>
      </c>
    </row>
    <row r="403" spans="1:6">
      <c r="A403" s="23">
        <v>2021</v>
      </c>
      <c r="B403" s="23" t="s">
        <v>1886</v>
      </c>
      <c r="C403" s="22" t="s">
        <v>120</v>
      </c>
      <c r="D403" s="34" t="s">
        <v>8731</v>
      </c>
      <c r="E403" s="34" t="s">
        <v>8734</v>
      </c>
      <c r="F403" s="34">
        <v>3</v>
      </c>
    </row>
    <row r="404" spans="1:6">
      <c r="A404" s="23">
        <v>2021</v>
      </c>
      <c r="B404" s="23" t="s">
        <v>1886</v>
      </c>
      <c r="C404" s="22" t="s">
        <v>120</v>
      </c>
      <c r="D404" s="34" t="s">
        <v>8731</v>
      </c>
      <c r="E404" s="34" t="s">
        <v>8735</v>
      </c>
      <c r="F404" s="34">
        <v>4</v>
      </c>
    </row>
    <row r="405" spans="1:6">
      <c r="A405" s="23">
        <v>2021</v>
      </c>
      <c r="B405" s="23" t="s">
        <v>1886</v>
      </c>
      <c r="C405" s="22" t="s">
        <v>120</v>
      </c>
      <c r="D405" s="34" t="s">
        <v>8731</v>
      </c>
      <c r="E405" s="34" t="s">
        <v>8736</v>
      </c>
      <c r="F405" s="34">
        <v>18</v>
      </c>
    </row>
    <row r="406" spans="1:6">
      <c r="A406" s="23">
        <v>2021</v>
      </c>
      <c r="B406" s="23" t="s">
        <v>1886</v>
      </c>
      <c r="C406" s="22" t="s">
        <v>120</v>
      </c>
      <c r="D406" s="34" t="s">
        <v>8731</v>
      </c>
      <c r="E406" s="34" t="s">
        <v>8728</v>
      </c>
      <c r="F406" s="34">
        <v>24</v>
      </c>
    </row>
    <row r="407" spans="1:6">
      <c r="A407" s="23">
        <v>2021</v>
      </c>
      <c r="B407" s="23" t="s">
        <v>1886</v>
      </c>
      <c r="C407" s="22" t="s">
        <v>120</v>
      </c>
      <c r="D407" s="34" t="s">
        <v>8731</v>
      </c>
      <c r="E407" s="34" t="s">
        <v>8729</v>
      </c>
      <c r="F407" s="34">
        <v>12</v>
      </c>
    </row>
    <row r="408" spans="1:6">
      <c r="A408" s="23">
        <v>2021</v>
      </c>
      <c r="B408" s="23" t="s">
        <v>1886</v>
      </c>
      <c r="C408" s="22" t="s">
        <v>120</v>
      </c>
      <c r="D408" s="34" t="s">
        <v>8731</v>
      </c>
      <c r="E408" s="34" t="s">
        <v>8730</v>
      </c>
      <c r="F408" s="34">
        <v>20</v>
      </c>
    </row>
    <row r="409" spans="1:6">
      <c r="A409" s="23">
        <v>2021</v>
      </c>
      <c r="B409" s="23" t="s">
        <v>1886</v>
      </c>
      <c r="C409" s="22" t="s">
        <v>120</v>
      </c>
      <c r="D409" s="34" t="s">
        <v>8731</v>
      </c>
      <c r="E409" s="34" t="s">
        <v>8727</v>
      </c>
      <c r="F409" s="34">
        <v>20</v>
      </c>
    </row>
    <row r="410" spans="1:6" hidden="1">
      <c r="A410" s="23">
        <v>2021</v>
      </c>
      <c r="B410" s="23" t="s">
        <v>1886</v>
      </c>
      <c r="C410" s="22" t="s">
        <v>120</v>
      </c>
      <c r="D410" s="34" t="s">
        <v>8739</v>
      </c>
      <c r="E410" s="34" t="s">
        <v>8741</v>
      </c>
      <c r="F410" s="34">
        <v>1</v>
      </c>
    </row>
    <row r="411" spans="1:6" hidden="1">
      <c r="A411" s="23">
        <v>2021</v>
      </c>
      <c r="B411" s="23" t="s">
        <v>1886</v>
      </c>
      <c r="C411" s="22" t="s">
        <v>120</v>
      </c>
      <c r="D411" s="34" t="s">
        <v>8739</v>
      </c>
      <c r="E411" s="34" t="s">
        <v>8740</v>
      </c>
      <c r="F411" s="34">
        <v>1</v>
      </c>
    </row>
    <row r="412" spans="1:6" hidden="1">
      <c r="A412" s="23">
        <v>2021</v>
      </c>
      <c r="B412" s="23" t="s">
        <v>1886</v>
      </c>
      <c r="C412" s="22" t="s">
        <v>120</v>
      </c>
      <c r="D412" s="34" t="s">
        <v>8106</v>
      </c>
      <c r="E412" s="34"/>
      <c r="F412" s="34">
        <v>12</v>
      </c>
    </row>
    <row r="413" spans="1:6" hidden="1">
      <c r="A413" s="23">
        <v>2021</v>
      </c>
      <c r="B413" s="23" t="s">
        <v>1886</v>
      </c>
      <c r="C413" s="22" t="s">
        <v>120</v>
      </c>
      <c r="D413" s="34" t="s">
        <v>8107</v>
      </c>
      <c r="E413" s="34"/>
      <c r="F413" s="34">
        <v>15</v>
      </c>
    </row>
    <row r="414" spans="1:6" hidden="1">
      <c r="A414" s="23">
        <v>2021</v>
      </c>
      <c r="B414" s="23" t="s">
        <v>1886</v>
      </c>
      <c r="C414" s="22" t="s">
        <v>120</v>
      </c>
      <c r="D414" s="34" t="s">
        <v>8722</v>
      </c>
      <c r="E414" s="34" t="s">
        <v>8721</v>
      </c>
      <c r="F414" s="34">
        <v>1</v>
      </c>
    </row>
    <row r="415" spans="1:6">
      <c r="A415" s="23">
        <v>2021</v>
      </c>
      <c r="B415" s="23" t="s">
        <v>1886</v>
      </c>
      <c r="C415" s="22" t="s">
        <v>156</v>
      </c>
      <c r="D415" s="34" t="s">
        <v>8731</v>
      </c>
      <c r="E415" s="34" t="s">
        <v>8723</v>
      </c>
      <c r="F415" s="34">
        <v>2</v>
      </c>
    </row>
    <row r="416" spans="1:6">
      <c r="A416" s="23">
        <v>2021</v>
      </c>
      <c r="B416" s="23" t="s">
        <v>1886</v>
      </c>
      <c r="C416" s="22" t="s">
        <v>156</v>
      </c>
      <c r="D416" s="34" t="s">
        <v>8731</v>
      </c>
      <c r="E416" s="34" t="s">
        <v>8725</v>
      </c>
      <c r="F416" s="34">
        <v>1</v>
      </c>
    </row>
    <row r="417" spans="1:6">
      <c r="A417" s="23">
        <v>2021</v>
      </c>
      <c r="B417" s="23" t="s">
        <v>1886</v>
      </c>
      <c r="C417" s="22" t="s">
        <v>156</v>
      </c>
      <c r="D417" s="34" t="s">
        <v>8731</v>
      </c>
      <c r="E417" s="34" t="s">
        <v>8735</v>
      </c>
      <c r="F417" s="34">
        <v>4</v>
      </c>
    </row>
    <row r="418" spans="1:6">
      <c r="A418" s="23">
        <v>2021</v>
      </c>
      <c r="B418" s="23" t="s">
        <v>1886</v>
      </c>
      <c r="C418" s="22" t="s">
        <v>156</v>
      </c>
      <c r="D418" s="34" t="s">
        <v>8731</v>
      </c>
      <c r="E418" s="34" t="s">
        <v>8736</v>
      </c>
      <c r="F418" s="34">
        <v>2</v>
      </c>
    </row>
    <row r="419" spans="1:6">
      <c r="A419" s="23">
        <v>2021</v>
      </c>
      <c r="B419" s="23" t="s">
        <v>1886</v>
      </c>
      <c r="C419" s="22" t="s">
        <v>156</v>
      </c>
      <c r="D419" s="34" t="s">
        <v>8731</v>
      </c>
      <c r="E419" s="34" t="s">
        <v>8728</v>
      </c>
      <c r="F419" s="34">
        <v>2</v>
      </c>
    </row>
    <row r="420" spans="1:6">
      <c r="A420" s="23">
        <v>2021</v>
      </c>
      <c r="B420" s="23" t="s">
        <v>1886</v>
      </c>
      <c r="C420" s="22" t="s">
        <v>156</v>
      </c>
      <c r="D420" s="34" t="s">
        <v>8731</v>
      </c>
      <c r="E420" s="34" t="s">
        <v>8729</v>
      </c>
      <c r="F420" s="34">
        <v>4</v>
      </c>
    </row>
    <row r="421" spans="1:6">
      <c r="A421" s="23">
        <v>2021</v>
      </c>
      <c r="B421" s="23" t="s">
        <v>1886</v>
      </c>
      <c r="C421" s="22" t="s">
        <v>156</v>
      </c>
      <c r="D421" s="34" t="s">
        <v>8731</v>
      </c>
      <c r="E421" s="34" t="s">
        <v>8730</v>
      </c>
      <c r="F421" s="34">
        <v>3</v>
      </c>
    </row>
    <row r="422" spans="1:6" hidden="1">
      <c r="A422" s="23">
        <v>2021</v>
      </c>
      <c r="B422" s="23" t="s">
        <v>1886</v>
      </c>
      <c r="C422" s="22" t="s">
        <v>156</v>
      </c>
      <c r="D422" s="34" t="s">
        <v>4818</v>
      </c>
      <c r="E422" s="34"/>
      <c r="F422" s="34">
        <v>1</v>
      </c>
    </row>
    <row r="423" spans="1:6" hidden="1">
      <c r="A423" s="23">
        <v>2021</v>
      </c>
      <c r="B423" s="23" t="s">
        <v>1886</v>
      </c>
      <c r="C423" s="22" t="s">
        <v>156</v>
      </c>
      <c r="D423" s="34" t="s">
        <v>8107</v>
      </c>
      <c r="E423" s="34"/>
      <c r="F423" s="34">
        <v>8</v>
      </c>
    </row>
    <row r="424" spans="1:6">
      <c r="A424" s="23">
        <v>2021</v>
      </c>
      <c r="B424" s="23" t="s">
        <v>1886</v>
      </c>
      <c r="C424" s="22" t="s">
        <v>164</v>
      </c>
      <c r="D424" s="34" t="s">
        <v>8731</v>
      </c>
      <c r="E424" s="34" t="s">
        <v>8735</v>
      </c>
      <c r="F424" s="34">
        <v>1</v>
      </c>
    </row>
    <row r="425" spans="1:6">
      <c r="A425" s="23">
        <v>2021</v>
      </c>
      <c r="B425" s="23" t="s">
        <v>1886</v>
      </c>
      <c r="C425" s="22" t="s">
        <v>164</v>
      </c>
      <c r="D425" s="34" t="s">
        <v>8731</v>
      </c>
      <c r="E425" s="34" t="s">
        <v>8736</v>
      </c>
      <c r="F425" s="34">
        <v>1</v>
      </c>
    </row>
    <row r="426" spans="1:6">
      <c r="A426" s="23">
        <v>2021</v>
      </c>
      <c r="B426" s="23" t="s">
        <v>1886</v>
      </c>
      <c r="C426" s="22" t="s">
        <v>164</v>
      </c>
      <c r="D426" s="34" t="s">
        <v>8731</v>
      </c>
      <c r="E426" s="34" t="s">
        <v>8728</v>
      </c>
      <c r="F426" s="34">
        <v>4</v>
      </c>
    </row>
    <row r="427" spans="1:6">
      <c r="A427" s="23">
        <v>2021</v>
      </c>
      <c r="B427" s="23" t="s">
        <v>1886</v>
      </c>
      <c r="C427" s="22" t="s">
        <v>164</v>
      </c>
      <c r="D427" s="34" t="s">
        <v>8731</v>
      </c>
      <c r="E427" s="34" t="s">
        <v>8729</v>
      </c>
      <c r="F427" s="34">
        <v>3</v>
      </c>
    </row>
    <row r="428" spans="1:6">
      <c r="A428" s="23">
        <v>2021</v>
      </c>
      <c r="B428" s="23" t="s">
        <v>1886</v>
      </c>
      <c r="C428" s="22" t="s">
        <v>164</v>
      </c>
      <c r="D428" s="34" t="s">
        <v>8731</v>
      </c>
      <c r="E428" s="34" t="s">
        <v>8730</v>
      </c>
      <c r="F428" s="34">
        <v>1</v>
      </c>
    </row>
    <row r="429" spans="1:6">
      <c r="A429" s="23">
        <v>2021</v>
      </c>
      <c r="B429" s="23" t="s">
        <v>1886</v>
      </c>
      <c r="C429" s="22" t="s">
        <v>164</v>
      </c>
      <c r="D429" s="34" t="s">
        <v>8731</v>
      </c>
      <c r="E429" s="34" t="s">
        <v>8727</v>
      </c>
      <c r="F429" s="34">
        <v>5</v>
      </c>
    </row>
    <row r="430" spans="1:6" hidden="1">
      <c r="A430" s="23">
        <v>2021</v>
      </c>
      <c r="B430" s="23" t="s">
        <v>1886</v>
      </c>
      <c r="C430" s="22" t="s">
        <v>164</v>
      </c>
      <c r="D430" s="34" t="s">
        <v>8106</v>
      </c>
      <c r="E430" s="34"/>
      <c r="F430" s="34">
        <v>4</v>
      </c>
    </row>
    <row r="431" spans="1:6" hidden="1">
      <c r="A431" s="23">
        <v>2021</v>
      </c>
      <c r="B431" s="23" t="s">
        <v>1886</v>
      </c>
      <c r="C431" s="22" t="s">
        <v>164</v>
      </c>
      <c r="D431" s="34" t="s">
        <v>4816</v>
      </c>
      <c r="E431" s="34"/>
      <c r="F431" s="34">
        <v>1</v>
      </c>
    </row>
    <row r="432" spans="1:6" hidden="1">
      <c r="A432" s="23">
        <v>2021</v>
      </c>
      <c r="B432" s="23" t="s">
        <v>1886</v>
      </c>
      <c r="C432" s="22" t="s">
        <v>164</v>
      </c>
      <c r="D432" s="34" t="s">
        <v>8107</v>
      </c>
      <c r="E432" s="34"/>
      <c r="F432" s="34">
        <v>5</v>
      </c>
    </row>
    <row r="433" spans="1:6" hidden="1">
      <c r="A433" s="23">
        <v>2021</v>
      </c>
      <c r="B433" s="23" t="s">
        <v>1886</v>
      </c>
      <c r="C433" s="22" t="s">
        <v>167</v>
      </c>
      <c r="D433" s="34" t="s">
        <v>8738</v>
      </c>
      <c r="E433" s="34" t="s">
        <v>1645</v>
      </c>
      <c r="F433" s="34">
        <v>1</v>
      </c>
    </row>
    <row r="434" spans="1:6">
      <c r="A434" s="23">
        <v>2021</v>
      </c>
      <c r="B434" s="23" t="s">
        <v>1886</v>
      </c>
      <c r="C434" s="22" t="s">
        <v>167</v>
      </c>
      <c r="D434" s="34" t="s">
        <v>8731</v>
      </c>
      <c r="E434" s="34" t="s">
        <v>8736</v>
      </c>
      <c r="F434" s="34">
        <v>1</v>
      </c>
    </row>
    <row r="435" spans="1:6">
      <c r="A435" s="23">
        <v>2021</v>
      </c>
      <c r="B435" s="23" t="s">
        <v>1886</v>
      </c>
      <c r="C435" s="22" t="s">
        <v>167</v>
      </c>
      <c r="D435" s="34" t="s">
        <v>8731</v>
      </c>
      <c r="E435" s="34" t="s">
        <v>8728</v>
      </c>
      <c r="F435" s="34">
        <v>4</v>
      </c>
    </row>
    <row r="436" spans="1:6">
      <c r="A436" s="23">
        <v>2021</v>
      </c>
      <c r="B436" s="23" t="s">
        <v>1886</v>
      </c>
      <c r="C436" s="22" t="s">
        <v>167</v>
      </c>
      <c r="D436" s="34" t="s">
        <v>8731</v>
      </c>
      <c r="E436" s="34" t="s">
        <v>8729</v>
      </c>
      <c r="F436" s="34">
        <v>1</v>
      </c>
    </row>
    <row r="437" spans="1:6" hidden="1">
      <c r="A437" s="23">
        <v>2021</v>
      </c>
      <c r="B437" s="23" t="s">
        <v>1886</v>
      </c>
      <c r="C437" s="22" t="s">
        <v>167</v>
      </c>
      <c r="D437" s="34" t="s">
        <v>8106</v>
      </c>
      <c r="E437" s="34"/>
      <c r="F437" s="34">
        <v>2</v>
      </c>
    </row>
    <row r="438" spans="1:6" hidden="1">
      <c r="A438" s="23">
        <v>2021</v>
      </c>
      <c r="B438" s="23" t="s">
        <v>1886</v>
      </c>
      <c r="C438" s="22" t="s">
        <v>167</v>
      </c>
      <c r="D438" s="34" t="s">
        <v>8107</v>
      </c>
      <c r="E438" s="34"/>
      <c r="F438" s="34">
        <v>10</v>
      </c>
    </row>
    <row r="439" spans="1:6">
      <c r="A439" s="23">
        <v>2021</v>
      </c>
      <c r="B439" s="23" t="s">
        <v>1886</v>
      </c>
      <c r="C439" s="22" t="s">
        <v>848</v>
      </c>
      <c r="D439" s="34" t="s">
        <v>8731</v>
      </c>
      <c r="E439" s="34" t="s">
        <v>8736</v>
      </c>
      <c r="F439" s="34">
        <v>1</v>
      </c>
    </row>
    <row r="440" spans="1:6">
      <c r="A440" s="23">
        <v>2021</v>
      </c>
      <c r="B440" s="23" t="s">
        <v>1886</v>
      </c>
      <c r="C440" s="22" t="s">
        <v>848</v>
      </c>
      <c r="D440" s="34" t="s">
        <v>8731</v>
      </c>
      <c r="E440" s="34" t="s">
        <v>8729</v>
      </c>
      <c r="F440" s="34">
        <v>2</v>
      </c>
    </row>
    <row r="441" spans="1:6" hidden="1">
      <c r="A441" s="23">
        <v>2021</v>
      </c>
      <c r="B441" s="23" t="s">
        <v>1886</v>
      </c>
      <c r="C441" s="22" t="s">
        <v>848</v>
      </c>
      <c r="D441" s="34" t="s">
        <v>8107</v>
      </c>
      <c r="E441" s="34"/>
      <c r="F441" s="34">
        <v>3</v>
      </c>
    </row>
    <row r="442" spans="1:6">
      <c r="A442" s="23">
        <v>2021</v>
      </c>
      <c r="B442" s="23" t="s">
        <v>1886</v>
      </c>
      <c r="C442" s="22" t="s">
        <v>539</v>
      </c>
      <c r="D442" s="34" t="s">
        <v>8731</v>
      </c>
      <c r="E442" s="34" t="s">
        <v>8734</v>
      </c>
      <c r="F442" s="34">
        <v>1</v>
      </c>
    </row>
    <row r="443" spans="1:6" hidden="1">
      <c r="A443" s="23">
        <v>2021</v>
      </c>
      <c r="B443" s="23" t="s">
        <v>1886</v>
      </c>
      <c r="C443" s="22" t="s">
        <v>539</v>
      </c>
      <c r="D443" s="34" t="s">
        <v>8739</v>
      </c>
      <c r="E443" s="34" t="s">
        <v>8740</v>
      </c>
      <c r="F443" s="34">
        <v>1</v>
      </c>
    </row>
    <row r="444" spans="1:6" hidden="1">
      <c r="A444" s="23">
        <v>2021</v>
      </c>
      <c r="B444" s="23" t="s">
        <v>1886</v>
      </c>
      <c r="C444" s="22" t="s">
        <v>539</v>
      </c>
      <c r="D444" s="34" t="s">
        <v>8106</v>
      </c>
      <c r="E444" s="34"/>
      <c r="F444" s="34">
        <v>4</v>
      </c>
    </row>
    <row r="445" spans="1:6" hidden="1">
      <c r="A445" s="23">
        <v>2021</v>
      </c>
      <c r="B445" s="23" t="s">
        <v>1886</v>
      </c>
      <c r="C445" s="22" t="s">
        <v>539</v>
      </c>
      <c r="D445" s="34" t="s">
        <v>4816</v>
      </c>
      <c r="E445" s="34"/>
      <c r="F445" s="34">
        <v>1</v>
      </c>
    </row>
    <row r="446" spans="1:6" hidden="1">
      <c r="A446" s="23">
        <v>2021</v>
      </c>
      <c r="B446" s="23" t="s">
        <v>1886</v>
      </c>
      <c r="C446" s="22" t="s">
        <v>539</v>
      </c>
      <c r="D446" s="34" t="s">
        <v>8107</v>
      </c>
      <c r="E446" s="34"/>
      <c r="F446" s="34">
        <v>1</v>
      </c>
    </row>
    <row r="447" spans="1:6" hidden="1">
      <c r="A447" s="23">
        <v>2021</v>
      </c>
      <c r="B447" s="23" t="s">
        <v>514</v>
      </c>
      <c r="C447" s="22" t="s">
        <v>8110</v>
      </c>
      <c r="D447" s="34" t="s">
        <v>8116</v>
      </c>
      <c r="E447" s="34"/>
      <c r="F447" s="34">
        <v>100</v>
      </c>
    </row>
    <row r="448" spans="1:6" hidden="1">
      <c r="A448" s="23">
        <v>2021</v>
      </c>
      <c r="B448" s="23" t="s">
        <v>514</v>
      </c>
      <c r="C448" s="22" t="s">
        <v>8110</v>
      </c>
      <c r="D448" s="34" t="s">
        <v>8117</v>
      </c>
      <c r="E448" s="34"/>
      <c r="F448" s="34">
        <v>35</v>
      </c>
    </row>
    <row r="449" spans="1:6" hidden="1">
      <c r="A449" s="23">
        <v>2021</v>
      </c>
      <c r="B449" s="23" t="s">
        <v>514</v>
      </c>
      <c r="C449" s="22" t="s">
        <v>8110</v>
      </c>
      <c r="D449" s="34" t="s">
        <v>8106</v>
      </c>
      <c r="E449" s="34"/>
      <c r="F449" s="34">
        <v>28</v>
      </c>
    </row>
    <row r="450" spans="1:6" hidden="1">
      <c r="A450" s="23">
        <v>2021</v>
      </c>
      <c r="B450" s="23" t="s">
        <v>514</v>
      </c>
      <c r="C450" s="22" t="s">
        <v>8110</v>
      </c>
      <c r="D450" s="34" t="s">
        <v>4816</v>
      </c>
      <c r="E450" s="34"/>
      <c r="F450" s="34">
        <v>4</v>
      </c>
    </row>
    <row r="451" spans="1:6" hidden="1">
      <c r="A451" s="23">
        <v>2021</v>
      </c>
      <c r="B451" s="23" t="s">
        <v>514</v>
      </c>
      <c r="C451" s="22" t="s">
        <v>8110</v>
      </c>
      <c r="D451" s="34" t="s">
        <v>4817</v>
      </c>
      <c r="E451" s="34"/>
      <c r="F451" s="34">
        <v>1</v>
      </c>
    </row>
    <row r="452" spans="1:6" hidden="1">
      <c r="A452" s="23">
        <v>2021</v>
      </c>
      <c r="B452" s="23" t="s">
        <v>514</v>
      </c>
      <c r="C452" s="22" t="s">
        <v>8110</v>
      </c>
      <c r="D452" s="34" t="s">
        <v>4818</v>
      </c>
      <c r="E452" s="34"/>
      <c r="F452" s="34">
        <v>1</v>
      </c>
    </row>
    <row r="453" spans="1:6" hidden="1">
      <c r="A453" s="23">
        <v>2021</v>
      </c>
      <c r="B453" s="23" t="s">
        <v>514</v>
      </c>
      <c r="C453" s="22" t="s">
        <v>8110</v>
      </c>
      <c r="D453" s="34" t="s">
        <v>8108</v>
      </c>
      <c r="E453" s="34"/>
      <c r="F453" s="34">
        <v>2</v>
      </c>
    </row>
    <row r="454" spans="1:6" hidden="1">
      <c r="A454" s="23">
        <v>2021</v>
      </c>
      <c r="B454" s="23" t="s">
        <v>514</v>
      </c>
      <c r="C454" s="22" t="s">
        <v>8110</v>
      </c>
      <c r="D454" s="34" t="s">
        <v>8107</v>
      </c>
      <c r="E454" s="34"/>
      <c r="F454" s="34">
        <v>19</v>
      </c>
    </row>
  </sheetData>
  <sheetProtection autoFilter="0" pivotTables="0"/>
  <autoFilter ref="A1:F454" xr:uid="{00000000-0001-0000-2F00-000000000000}">
    <filterColumn colId="3">
      <filters>
        <filter val="Artículo en Revista Indexada"/>
        <filter val="Artículos Publicados en Revistas Indexadas"/>
      </filters>
    </filterColumn>
  </autoFilter>
  <sortState xmlns:xlrd2="http://schemas.microsoft.com/office/spreadsheetml/2017/richdata2" ref="A2:F454">
    <sortCondition ref="A2:A454"/>
    <sortCondition descending="1" ref="B2:B454"/>
    <sortCondition ref="C2:C454"/>
    <sortCondition ref="D2:D454"/>
  </sortState>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83">
    <tabColor theme="0"/>
  </sheetPr>
  <dimension ref="A1:E439"/>
  <sheetViews>
    <sheetView zoomScale="85" zoomScaleNormal="85" workbookViewId="0">
      <pane ySplit="1" topLeftCell="A402" activePane="bottomLeft" state="frozen"/>
      <selection pane="bottomLeft" activeCell="C439" sqref="C439"/>
    </sheetView>
  </sheetViews>
  <sheetFormatPr baseColWidth="10" defaultRowHeight="16.5"/>
  <cols>
    <col min="1" max="1" width="9" bestFit="1" customWidth="1"/>
    <col min="2" max="2" width="12.5" bestFit="1" customWidth="1"/>
    <col min="3" max="3" width="49.75" bestFit="1" customWidth="1"/>
    <col min="4" max="4" width="26" bestFit="1" customWidth="1"/>
    <col min="5" max="5" width="21.875" bestFit="1" customWidth="1"/>
  </cols>
  <sheetData>
    <row r="1" spans="1:5">
      <c r="A1" s="43" t="s">
        <v>2398</v>
      </c>
      <c r="B1" s="43" t="s">
        <v>199</v>
      </c>
      <c r="C1" s="43" t="s">
        <v>8111</v>
      </c>
      <c r="D1" s="43" t="s">
        <v>8122</v>
      </c>
      <c r="E1" s="43" t="s">
        <v>8705</v>
      </c>
    </row>
    <row r="2" spans="1:5">
      <c r="A2" s="23">
        <v>2014</v>
      </c>
      <c r="B2" s="23" t="s">
        <v>1886</v>
      </c>
      <c r="C2" s="22" t="s">
        <v>5</v>
      </c>
      <c r="D2" s="34" t="s">
        <v>3573</v>
      </c>
      <c r="E2" s="34">
        <v>3</v>
      </c>
    </row>
    <row r="3" spans="1:5">
      <c r="A3" s="23">
        <v>2014</v>
      </c>
      <c r="B3" s="23" t="s">
        <v>1886</v>
      </c>
      <c r="C3" s="22" t="s">
        <v>5</v>
      </c>
      <c r="D3" s="34" t="s">
        <v>3574</v>
      </c>
      <c r="E3" s="34">
        <v>0</v>
      </c>
    </row>
    <row r="4" spans="1:5">
      <c r="A4" s="23">
        <v>2014</v>
      </c>
      <c r="B4" s="23" t="s">
        <v>1886</v>
      </c>
      <c r="C4" s="22" t="s">
        <v>5</v>
      </c>
      <c r="D4" s="34" t="s">
        <v>3575</v>
      </c>
      <c r="E4" s="34">
        <v>0</v>
      </c>
    </row>
    <row r="5" spans="1:5">
      <c r="A5" s="23">
        <v>2014</v>
      </c>
      <c r="B5" s="23" t="s">
        <v>1886</v>
      </c>
      <c r="C5" s="22" t="s">
        <v>10</v>
      </c>
      <c r="D5" s="34" t="s">
        <v>3573</v>
      </c>
      <c r="E5" s="34">
        <v>3</v>
      </c>
    </row>
    <row r="6" spans="1:5">
      <c r="A6" s="23">
        <v>2014</v>
      </c>
      <c r="B6" s="23" t="s">
        <v>1886</v>
      </c>
      <c r="C6" s="22" t="s">
        <v>10</v>
      </c>
      <c r="D6" s="34" t="s">
        <v>3574</v>
      </c>
      <c r="E6" s="34">
        <v>1</v>
      </c>
    </row>
    <row r="7" spans="1:5">
      <c r="A7" s="23">
        <v>2014</v>
      </c>
      <c r="B7" s="23" t="s">
        <v>1886</v>
      </c>
      <c r="C7" s="22" t="s">
        <v>10</v>
      </c>
      <c r="D7" s="34" t="s">
        <v>3575</v>
      </c>
      <c r="E7" s="34">
        <v>0</v>
      </c>
    </row>
    <row r="8" spans="1:5">
      <c r="A8" s="23">
        <v>2014</v>
      </c>
      <c r="B8" s="23" t="s">
        <v>1886</v>
      </c>
      <c r="C8" s="22" t="s">
        <v>14</v>
      </c>
      <c r="D8" s="34" t="s">
        <v>3573</v>
      </c>
      <c r="E8" s="34">
        <v>1</v>
      </c>
    </row>
    <row r="9" spans="1:5">
      <c r="A9" s="23">
        <v>2014</v>
      </c>
      <c r="B9" s="23" t="s">
        <v>1886</v>
      </c>
      <c r="C9" s="22" t="s">
        <v>14</v>
      </c>
      <c r="D9" s="34" t="s">
        <v>3574</v>
      </c>
      <c r="E9" s="34">
        <v>3</v>
      </c>
    </row>
    <row r="10" spans="1:5">
      <c r="A10" s="23">
        <v>2014</v>
      </c>
      <c r="B10" s="23" t="s">
        <v>1886</v>
      </c>
      <c r="C10" s="22" t="s">
        <v>14</v>
      </c>
      <c r="D10" s="34" t="s">
        <v>3575</v>
      </c>
      <c r="E10" s="34">
        <v>3</v>
      </c>
    </row>
    <row r="11" spans="1:5">
      <c r="A11" s="23">
        <v>2014</v>
      </c>
      <c r="B11" s="23" t="s">
        <v>1886</v>
      </c>
      <c r="C11" s="22" t="s">
        <v>23</v>
      </c>
      <c r="D11" s="34" t="s">
        <v>3573</v>
      </c>
      <c r="E11" s="34">
        <v>1</v>
      </c>
    </row>
    <row r="12" spans="1:5">
      <c r="A12" s="23">
        <v>2014</v>
      </c>
      <c r="B12" s="23" t="s">
        <v>1886</v>
      </c>
      <c r="C12" s="22" t="s">
        <v>23</v>
      </c>
      <c r="D12" s="34" t="s">
        <v>3574</v>
      </c>
      <c r="E12" s="34">
        <v>1</v>
      </c>
    </row>
    <row r="13" spans="1:5">
      <c r="A13" s="23">
        <v>2014</v>
      </c>
      <c r="B13" s="23" t="s">
        <v>1886</v>
      </c>
      <c r="C13" s="22" t="s">
        <v>23</v>
      </c>
      <c r="D13" s="34" t="s">
        <v>3575</v>
      </c>
      <c r="E13" s="34">
        <v>0</v>
      </c>
    </row>
    <row r="14" spans="1:5">
      <c r="A14" s="23">
        <v>2014</v>
      </c>
      <c r="B14" s="23" t="s">
        <v>1886</v>
      </c>
      <c r="C14" s="22" t="s">
        <v>41</v>
      </c>
      <c r="D14" s="34" t="s">
        <v>3573</v>
      </c>
      <c r="E14" s="34">
        <v>0</v>
      </c>
    </row>
    <row r="15" spans="1:5">
      <c r="A15" s="23">
        <v>2014</v>
      </c>
      <c r="B15" s="23" t="s">
        <v>1886</v>
      </c>
      <c r="C15" s="22" t="s">
        <v>41</v>
      </c>
      <c r="D15" s="34" t="s">
        <v>3574</v>
      </c>
      <c r="E15" s="34">
        <v>3</v>
      </c>
    </row>
    <row r="16" spans="1:5">
      <c r="A16" s="23">
        <v>2014</v>
      </c>
      <c r="B16" s="23" t="s">
        <v>1886</v>
      </c>
      <c r="C16" s="22" t="s">
        <v>41</v>
      </c>
      <c r="D16" s="34" t="s">
        <v>3575</v>
      </c>
      <c r="E16" s="34">
        <v>0</v>
      </c>
    </row>
    <row r="17" spans="1:5">
      <c r="A17" s="23">
        <v>2014</v>
      </c>
      <c r="B17" s="23" t="s">
        <v>1886</v>
      </c>
      <c r="C17" s="22" t="s">
        <v>60</v>
      </c>
      <c r="D17" s="34" t="s">
        <v>3573</v>
      </c>
      <c r="E17" s="34">
        <v>1</v>
      </c>
    </row>
    <row r="18" spans="1:5">
      <c r="A18" s="23">
        <v>2014</v>
      </c>
      <c r="B18" s="23" t="s">
        <v>1886</v>
      </c>
      <c r="C18" s="22" t="s">
        <v>60</v>
      </c>
      <c r="D18" s="34" t="s">
        <v>3574</v>
      </c>
      <c r="E18" s="34">
        <v>0</v>
      </c>
    </row>
    <row r="19" spans="1:5">
      <c r="A19" s="23">
        <v>2014</v>
      </c>
      <c r="B19" s="23" t="s">
        <v>1886</v>
      </c>
      <c r="C19" s="22" t="s">
        <v>60</v>
      </c>
      <c r="D19" s="34" t="s">
        <v>3575</v>
      </c>
      <c r="E19" s="34">
        <v>0</v>
      </c>
    </row>
    <row r="20" spans="1:5">
      <c r="A20" s="23">
        <v>2014</v>
      </c>
      <c r="B20" s="23" t="s">
        <v>1886</v>
      </c>
      <c r="C20" s="22" t="s">
        <v>100</v>
      </c>
      <c r="D20" s="34" t="s">
        <v>3573</v>
      </c>
      <c r="E20" s="34">
        <v>1</v>
      </c>
    </row>
    <row r="21" spans="1:5">
      <c r="A21" s="23">
        <v>2014</v>
      </c>
      <c r="B21" s="23" t="s">
        <v>1886</v>
      </c>
      <c r="C21" s="22" t="s">
        <v>100</v>
      </c>
      <c r="D21" s="34" t="s">
        <v>3574</v>
      </c>
      <c r="E21" s="34">
        <v>0</v>
      </c>
    </row>
    <row r="22" spans="1:5">
      <c r="A22" s="23">
        <v>2014</v>
      </c>
      <c r="B22" s="23" t="s">
        <v>1886</v>
      </c>
      <c r="C22" s="22" t="s">
        <v>100</v>
      </c>
      <c r="D22" s="34" t="s">
        <v>3575</v>
      </c>
      <c r="E22" s="34">
        <v>0</v>
      </c>
    </row>
    <row r="23" spans="1:5">
      <c r="A23" s="23">
        <v>2014</v>
      </c>
      <c r="B23" s="23" t="s">
        <v>1886</v>
      </c>
      <c r="C23" s="22" t="s">
        <v>104</v>
      </c>
      <c r="D23" s="34" t="s">
        <v>3573</v>
      </c>
      <c r="E23" s="34">
        <v>1</v>
      </c>
    </row>
    <row r="24" spans="1:5">
      <c r="A24" s="23">
        <v>2014</v>
      </c>
      <c r="B24" s="23" t="s">
        <v>1886</v>
      </c>
      <c r="C24" s="22" t="s">
        <v>104</v>
      </c>
      <c r="D24" s="34" t="s">
        <v>3574</v>
      </c>
      <c r="E24" s="34">
        <v>6</v>
      </c>
    </row>
    <row r="25" spans="1:5">
      <c r="A25" s="23">
        <v>2014</v>
      </c>
      <c r="B25" s="23" t="s">
        <v>1886</v>
      </c>
      <c r="C25" s="22" t="s">
        <v>104</v>
      </c>
      <c r="D25" s="34" t="s">
        <v>3575</v>
      </c>
      <c r="E25" s="34">
        <v>2</v>
      </c>
    </row>
    <row r="26" spans="1:5">
      <c r="A26" s="23">
        <v>2014</v>
      </c>
      <c r="B26" s="23" t="s">
        <v>1886</v>
      </c>
      <c r="C26" s="22" t="s">
        <v>120</v>
      </c>
      <c r="D26" s="34" t="s">
        <v>3573</v>
      </c>
      <c r="E26" s="34">
        <v>4</v>
      </c>
    </row>
    <row r="27" spans="1:5">
      <c r="A27" s="23">
        <v>2014</v>
      </c>
      <c r="B27" s="23" t="s">
        <v>1886</v>
      </c>
      <c r="C27" s="22" t="s">
        <v>120</v>
      </c>
      <c r="D27" s="34" t="s">
        <v>3574</v>
      </c>
      <c r="E27" s="34">
        <v>3</v>
      </c>
    </row>
    <row r="28" spans="1:5">
      <c r="A28" s="23">
        <v>2014</v>
      </c>
      <c r="B28" s="23" t="s">
        <v>1886</v>
      </c>
      <c r="C28" s="22" t="s">
        <v>120</v>
      </c>
      <c r="D28" s="34" t="s">
        <v>3575</v>
      </c>
      <c r="E28" s="34">
        <v>1</v>
      </c>
    </row>
    <row r="29" spans="1:5">
      <c r="A29" s="23">
        <v>2014</v>
      </c>
      <c r="B29" s="23" t="s">
        <v>1886</v>
      </c>
      <c r="C29" s="22" t="s">
        <v>156</v>
      </c>
      <c r="D29" s="34" t="s">
        <v>3573</v>
      </c>
      <c r="E29" s="34">
        <v>5</v>
      </c>
    </row>
    <row r="30" spans="1:5">
      <c r="A30" s="23">
        <v>2014</v>
      </c>
      <c r="B30" s="23" t="s">
        <v>1886</v>
      </c>
      <c r="C30" s="22" t="s">
        <v>156</v>
      </c>
      <c r="D30" s="34" t="s">
        <v>3574</v>
      </c>
      <c r="E30" s="34">
        <v>0</v>
      </c>
    </row>
    <row r="31" spans="1:5">
      <c r="A31" s="23">
        <v>2014</v>
      </c>
      <c r="B31" s="23" t="s">
        <v>1886</v>
      </c>
      <c r="C31" s="22" t="s">
        <v>156</v>
      </c>
      <c r="D31" s="34" t="s">
        <v>3575</v>
      </c>
      <c r="E31" s="34">
        <v>0</v>
      </c>
    </row>
    <row r="32" spans="1:5">
      <c r="A32" s="23">
        <v>2014</v>
      </c>
      <c r="B32" s="23" t="s">
        <v>1886</v>
      </c>
      <c r="C32" s="22" t="s">
        <v>1513</v>
      </c>
      <c r="D32" s="34" t="s">
        <v>3573</v>
      </c>
      <c r="E32" s="34">
        <v>0</v>
      </c>
    </row>
    <row r="33" spans="1:5">
      <c r="A33" s="23">
        <v>2014</v>
      </c>
      <c r="B33" s="23" t="s">
        <v>1886</v>
      </c>
      <c r="C33" s="22" t="s">
        <v>1513</v>
      </c>
      <c r="D33" s="34" t="s">
        <v>3574</v>
      </c>
      <c r="E33" s="34">
        <v>2</v>
      </c>
    </row>
    <row r="34" spans="1:5">
      <c r="A34" s="23">
        <v>2014</v>
      </c>
      <c r="B34" s="23" t="s">
        <v>1886</v>
      </c>
      <c r="C34" s="22" t="s">
        <v>1513</v>
      </c>
      <c r="D34" s="34" t="s">
        <v>3575</v>
      </c>
      <c r="E34" s="34">
        <v>0</v>
      </c>
    </row>
    <row r="35" spans="1:5">
      <c r="A35" s="23">
        <v>2014</v>
      </c>
      <c r="B35" s="23" t="s">
        <v>514</v>
      </c>
      <c r="C35" s="22" t="s">
        <v>184</v>
      </c>
      <c r="D35" s="34" t="s">
        <v>3573</v>
      </c>
      <c r="E35" s="34">
        <v>2</v>
      </c>
    </row>
    <row r="36" spans="1:5">
      <c r="A36" s="23">
        <v>2014</v>
      </c>
      <c r="B36" s="23" t="s">
        <v>514</v>
      </c>
      <c r="C36" s="22" t="s">
        <v>184</v>
      </c>
      <c r="D36" s="34" t="s">
        <v>3574</v>
      </c>
      <c r="E36" s="34">
        <v>0</v>
      </c>
    </row>
    <row r="37" spans="1:5">
      <c r="A37" s="23">
        <v>2014</v>
      </c>
      <c r="B37" s="23" t="s">
        <v>514</v>
      </c>
      <c r="C37" s="22" t="s">
        <v>184</v>
      </c>
      <c r="D37" s="34" t="s">
        <v>3575</v>
      </c>
      <c r="E37" s="34">
        <v>0</v>
      </c>
    </row>
    <row r="38" spans="1:5">
      <c r="A38" s="23">
        <v>2014</v>
      </c>
      <c r="B38" s="23" t="s">
        <v>514</v>
      </c>
      <c r="C38" s="22" t="s">
        <v>23</v>
      </c>
      <c r="D38" s="34" t="s">
        <v>3573</v>
      </c>
      <c r="E38" s="34">
        <v>5</v>
      </c>
    </row>
    <row r="39" spans="1:5">
      <c r="A39" s="23">
        <v>2014</v>
      </c>
      <c r="B39" s="23" t="s">
        <v>514</v>
      </c>
      <c r="C39" s="22" t="s">
        <v>23</v>
      </c>
      <c r="D39" s="34" t="s">
        <v>3574</v>
      </c>
      <c r="E39" s="34">
        <v>1</v>
      </c>
    </row>
    <row r="40" spans="1:5">
      <c r="A40" s="23">
        <v>2014</v>
      </c>
      <c r="B40" s="23" t="s">
        <v>514</v>
      </c>
      <c r="C40" s="22" t="s">
        <v>23</v>
      </c>
      <c r="D40" s="34" t="s">
        <v>3575</v>
      </c>
      <c r="E40" s="34">
        <v>0</v>
      </c>
    </row>
    <row r="41" spans="1:5">
      <c r="A41" s="23">
        <v>2014</v>
      </c>
      <c r="B41" s="23" t="s">
        <v>514</v>
      </c>
      <c r="C41" s="22" t="s">
        <v>185</v>
      </c>
      <c r="D41" s="34" t="s">
        <v>3573</v>
      </c>
      <c r="E41" s="34">
        <v>6</v>
      </c>
    </row>
    <row r="42" spans="1:5">
      <c r="A42" s="23">
        <v>2014</v>
      </c>
      <c r="B42" s="23" t="s">
        <v>514</v>
      </c>
      <c r="C42" s="22" t="s">
        <v>185</v>
      </c>
      <c r="D42" s="34" t="s">
        <v>3574</v>
      </c>
      <c r="E42" s="34">
        <v>3</v>
      </c>
    </row>
    <row r="43" spans="1:5">
      <c r="A43" s="23">
        <v>2014</v>
      </c>
      <c r="B43" s="23" t="s">
        <v>514</v>
      </c>
      <c r="C43" s="22" t="s">
        <v>185</v>
      </c>
      <c r="D43" s="34" t="s">
        <v>3575</v>
      </c>
      <c r="E43" s="34">
        <v>1</v>
      </c>
    </row>
    <row r="44" spans="1:5">
      <c r="A44" s="23">
        <v>2014</v>
      </c>
      <c r="B44" s="23" t="s">
        <v>514</v>
      </c>
      <c r="C44" s="22" t="s">
        <v>104</v>
      </c>
      <c r="D44" s="34" t="s">
        <v>3573</v>
      </c>
      <c r="E44" s="34">
        <v>2</v>
      </c>
    </row>
    <row r="45" spans="1:5">
      <c r="A45" s="23">
        <v>2014</v>
      </c>
      <c r="B45" s="23" t="s">
        <v>514</v>
      </c>
      <c r="C45" s="22" t="s">
        <v>104</v>
      </c>
      <c r="D45" s="34" t="s">
        <v>3574</v>
      </c>
      <c r="E45" s="34">
        <v>7</v>
      </c>
    </row>
    <row r="46" spans="1:5">
      <c r="A46" s="23">
        <v>2014</v>
      </c>
      <c r="B46" s="23" t="s">
        <v>514</v>
      </c>
      <c r="C46" s="22" t="s">
        <v>104</v>
      </c>
      <c r="D46" s="34" t="s">
        <v>3575</v>
      </c>
      <c r="E46" s="34">
        <v>1</v>
      </c>
    </row>
    <row r="47" spans="1:5">
      <c r="A47" s="23">
        <v>2015</v>
      </c>
      <c r="B47" s="23" t="s">
        <v>1886</v>
      </c>
      <c r="C47" s="22" t="s">
        <v>5</v>
      </c>
      <c r="D47" s="34" t="s">
        <v>3573</v>
      </c>
      <c r="E47" s="34">
        <v>1</v>
      </c>
    </row>
    <row r="48" spans="1:5">
      <c r="A48" s="23">
        <v>2015</v>
      </c>
      <c r="B48" s="23" t="s">
        <v>1886</v>
      </c>
      <c r="C48" s="22" t="s">
        <v>5</v>
      </c>
      <c r="D48" s="34" t="s">
        <v>3574</v>
      </c>
      <c r="E48" s="34">
        <v>1</v>
      </c>
    </row>
    <row r="49" spans="1:5">
      <c r="A49" s="23">
        <v>2015</v>
      </c>
      <c r="B49" s="23" t="s">
        <v>1886</v>
      </c>
      <c r="C49" s="22" t="s">
        <v>5</v>
      </c>
      <c r="D49" s="34" t="s">
        <v>3575</v>
      </c>
      <c r="E49" s="34">
        <v>1</v>
      </c>
    </row>
    <row r="50" spans="1:5">
      <c r="A50" s="23">
        <v>2015</v>
      </c>
      <c r="B50" s="23" t="s">
        <v>1886</v>
      </c>
      <c r="C50" s="22" t="s">
        <v>10</v>
      </c>
      <c r="D50" s="34" t="s">
        <v>3573</v>
      </c>
      <c r="E50" s="34">
        <v>2</v>
      </c>
    </row>
    <row r="51" spans="1:5">
      <c r="A51" s="23">
        <v>2015</v>
      </c>
      <c r="B51" s="23" t="s">
        <v>1886</v>
      </c>
      <c r="C51" s="22" t="s">
        <v>10</v>
      </c>
      <c r="D51" s="34" t="s">
        <v>3574</v>
      </c>
      <c r="E51" s="34">
        <v>2</v>
      </c>
    </row>
    <row r="52" spans="1:5">
      <c r="A52" s="23">
        <v>2015</v>
      </c>
      <c r="B52" s="23" t="s">
        <v>1886</v>
      </c>
      <c r="C52" s="22" t="s">
        <v>10</v>
      </c>
      <c r="D52" s="34" t="s">
        <v>3575</v>
      </c>
      <c r="E52" s="34">
        <v>0</v>
      </c>
    </row>
    <row r="53" spans="1:5">
      <c r="A53" s="23">
        <v>2015</v>
      </c>
      <c r="B53" s="23" t="s">
        <v>1886</v>
      </c>
      <c r="C53" s="22" t="s">
        <v>14</v>
      </c>
      <c r="D53" s="34" t="s">
        <v>3573</v>
      </c>
      <c r="E53" s="34">
        <v>5</v>
      </c>
    </row>
    <row r="54" spans="1:5">
      <c r="A54" s="23">
        <v>2015</v>
      </c>
      <c r="B54" s="23" t="s">
        <v>1886</v>
      </c>
      <c r="C54" s="22" t="s">
        <v>14</v>
      </c>
      <c r="D54" s="34" t="s">
        <v>3574</v>
      </c>
      <c r="E54" s="34">
        <v>5</v>
      </c>
    </row>
    <row r="55" spans="1:5">
      <c r="A55" s="23">
        <v>2015</v>
      </c>
      <c r="B55" s="23" t="s">
        <v>1886</v>
      </c>
      <c r="C55" s="22" t="s">
        <v>14</v>
      </c>
      <c r="D55" s="34" t="s">
        <v>3575</v>
      </c>
      <c r="E55" s="34">
        <v>1</v>
      </c>
    </row>
    <row r="56" spans="1:5">
      <c r="A56" s="23">
        <v>2015</v>
      </c>
      <c r="B56" s="23" t="s">
        <v>1886</v>
      </c>
      <c r="C56" s="22" t="s">
        <v>23</v>
      </c>
      <c r="D56" s="34" t="s">
        <v>3573</v>
      </c>
      <c r="E56" s="34">
        <v>4</v>
      </c>
    </row>
    <row r="57" spans="1:5">
      <c r="A57" s="23">
        <v>2015</v>
      </c>
      <c r="B57" s="23" t="s">
        <v>1886</v>
      </c>
      <c r="C57" s="22" t="s">
        <v>23</v>
      </c>
      <c r="D57" s="34" t="s">
        <v>3574</v>
      </c>
      <c r="E57" s="34">
        <v>1</v>
      </c>
    </row>
    <row r="58" spans="1:5">
      <c r="A58" s="23">
        <v>2015</v>
      </c>
      <c r="B58" s="23" t="s">
        <v>1886</v>
      </c>
      <c r="C58" s="22" t="s">
        <v>23</v>
      </c>
      <c r="D58" s="34" t="s">
        <v>3575</v>
      </c>
      <c r="E58" s="34">
        <v>1</v>
      </c>
    </row>
    <row r="59" spans="1:5">
      <c r="A59" s="23">
        <v>2015</v>
      </c>
      <c r="B59" s="23" t="s">
        <v>1886</v>
      </c>
      <c r="C59" s="22" t="s">
        <v>41</v>
      </c>
      <c r="D59" s="34" t="s">
        <v>3573</v>
      </c>
      <c r="E59" s="34">
        <v>0</v>
      </c>
    </row>
    <row r="60" spans="1:5">
      <c r="A60" s="23">
        <v>2015</v>
      </c>
      <c r="B60" s="23" t="s">
        <v>1886</v>
      </c>
      <c r="C60" s="22" t="s">
        <v>41</v>
      </c>
      <c r="D60" s="34" t="s">
        <v>3574</v>
      </c>
      <c r="E60" s="34">
        <v>1</v>
      </c>
    </row>
    <row r="61" spans="1:5">
      <c r="A61" s="23">
        <v>2015</v>
      </c>
      <c r="B61" s="23" t="s">
        <v>1886</v>
      </c>
      <c r="C61" s="22" t="s">
        <v>41</v>
      </c>
      <c r="D61" s="34" t="s">
        <v>3575</v>
      </c>
      <c r="E61" s="34">
        <v>1</v>
      </c>
    </row>
    <row r="62" spans="1:5">
      <c r="A62" s="23">
        <v>2015</v>
      </c>
      <c r="B62" s="23" t="s">
        <v>1886</v>
      </c>
      <c r="C62" s="22" t="s">
        <v>60</v>
      </c>
      <c r="D62" s="34" t="s">
        <v>3573</v>
      </c>
      <c r="E62" s="34">
        <v>0</v>
      </c>
    </row>
    <row r="63" spans="1:5">
      <c r="A63" s="23">
        <v>2015</v>
      </c>
      <c r="B63" s="23" t="s">
        <v>1886</v>
      </c>
      <c r="C63" s="22" t="s">
        <v>60</v>
      </c>
      <c r="D63" s="34" t="s">
        <v>3574</v>
      </c>
      <c r="E63" s="34">
        <v>1</v>
      </c>
    </row>
    <row r="64" spans="1:5">
      <c r="A64" s="23">
        <v>2015</v>
      </c>
      <c r="B64" s="23" t="s">
        <v>1886</v>
      </c>
      <c r="C64" s="22" t="s">
        <v>60</v>
      </c>
      <c r="D64" s="34" t="s">
        <v>3575</v>
      </c>
      <c r="E64" s="34">
        <v>0</v>
      </c>
    </row>
    <row r="65" spans="1:5">
      <c r="A65" s="23">
        <v>2015</v>
      </c>
      <c r="B65" s="23" t="s">
        <v>1886</v>
      </c>
      <c r="C65" s="22" t="s">
        <v>76</v>
      </c>
      <c r="D65" s="34" t="s">
        <v>3573</v>
      </c>
      <c r="E65" s="34">
        <v>1</v>
      </c>
    </row>
    <row r="66" spans="1:5">
      <c r="A66" s="23">
        <v>2015</v>
      </c>
      <c r="B66" s="23" t="s">
        <v>1886</v>
      </c>
      <c r="C66" s="22" t="s">
        <v>76</v>
      </c>
      <c r="D66" s="34" t="s">
        <v>3574</v>
      </c>
      <c r="E66" s="34">
        <v>0</v>
      </c>
    </row>
    <row r="67" spans="1:5">
      <c r="A67" s="23">
        <v>2015</v>
      </c>
      <c r="B67" s="23" t="s">
        <v>1886</v>
      </c>
      <c r="C67" s="22" t="s">
        <v>76</v>
      </c>
      <c r="D67" s="34" t="s">
        <v>3575</v>
      </c>
      <c r="E67" s="34">
        <v>0</v>
      </c>
    </row>
    <row r="68" spans="1:5">
      <c r="A68" s="23">
        <v>2015</v>
      </c>
      <c r="B68" s="23" t="s">
        <v>1886</v>
      </c>
      <c r="C68" s="22" t="s">
        <v>86</v>
      </c>
      <c r="D68" s="34" t="s">
        <v>3573</v>
      </c>
      <c r="E68" s="34">
        <v>1</v>
      </c>
    </row>
    <row r="69" spans="1:5">
      <c r="A69" s="23">
        <v>2015</v>
      </c>
      <c r="B69" s="23" t="s">
        <v>1886</v>
      </c>
      <c r="C69" s="22" t="s">
        <v>86</v>
      </c>
      <c r="D69" s="34" t="s">
        <v>3574</v>
      </c>
      <c r="E69" s="34">
        <v>0</v>
      </c>
    </row>
    <row r="70" spans="1:5">
      <c r="A70" s="23">
        <v>2015</v>
      </c>
      <c r="B70" s="23" t="s">
        <v>1886</v>
      </c>
      <c r="C70" s="22" t="s">
        <v>86</v>
      </c>
      <c r="D70" s="34" t="s">
        <v>3575</v>
      </c>
      <c r="E70" s="34">
        <v>0</v>
      </c>
    </row>
    <row r="71" spans="1:5">
      <c r="A71" s="23">
        <v>2015</v>
      </c>
      <c r="B71" s="23" t="s">
        <v>1886</v>
      </c>
      <c r="C71" s="22" t="s">
        <v>94</v>
      </c>
      <c r="D71" s="34" t="s">
        <v>3573</v>
      </c>
      <c r="E71" s="34">
        <v>0</v>
      </c>
    </row>
    <row r="72" spans="1:5">
      <c r="A72" s="23">
        <v>2015</v>
      </c>
      <c r="B72" s="23" t="s">
        <v>1886</v>
      </c>
      <c r="C72" s="22" t="s">
        <v>94</v>
      </c>
      <c r="D72" s="34" t="s">
        <v>3574</v>
      </c>
      <c r="E72" s="34">
        <v>1</v>
      </c>
    </row>
    <row r="73" spans="1:5">
      <c r="A73" s="23">
        <v>2015</v>
      </c>
      <c r="B73" s="23" t="s">
        <v>1886</v>
      </c>
      <c r="C73" s="22" t="s">
        <v>94</v>
      </c>
      <c r="D73" s="34" t="s">
        <v>3575</v>
      </c>
      <c r="E73" s="34">
        <v>0</v>
      </c>
    </row>
    <row r="74" spans="1:5">
      <c r="A74" s="23">
        <v>2015</v>
      </c>
      <c r="B74" s="23" t="s">
        <v>1886</v>
      </c>
      <c r="C74" s="22" t="s">
        <v>100</v>
      </c>
      <c r="D74" s="34" t="s">
        <v>3573</v>
      </c>
      <c r="E74" s="34">
        <v>0</v>
      </c>
    </row>
    <row r="75" spans="1:5">
      <c r="A75" s="23">
        <v>2015</v>
      </c>
      <c r="B75" s="23" t="s">
        <v>1886</v>
      </c>
      <c r="C75" s="22" t="s">
        <v>100</v>
      </c>
      <c r="D75" s="34" t="s">
        <v>3574</v>
      </c>
      <c r="E75" s="34">
        <v>1</v>
      </c>
    </row>
    <row r="76" spans="1:5">
      <c r="A76" s="23">
        <v>2015</v>
      </c>
      <c r="B76" s="23" t="s">
        <v>1886</v>
      </c>
      <c r="C76" s="22" t="s">
        <v>100</v>
      </c>
      <c r="D76" s="34" t="s">
        <v>3575</v>
      </c>
      <c r="E76" s="34">
        <v>0</v>
      </c>
    </row>
    <row r="77" spans="1:5">
      <c r="A77" s="23">
        <v>2015</v>
      </c>
      <c r="B77" s="23" t="s">
        <v>1886</v>
      </c>
      <c r="C77" s="22" t="s">
        <v>104</v>
      </c>
      <c r="D77" s="34" t="s">
        <v>3573</v>
      </c>
      <c r="E77" s="34">
        <v>1</v>
      </c>
    </row>
    <row r="78" spans="1:5">
      <c r="A78" s="23">
        <v>2015</v>
      </c>
      <c r="B78" s="23" t="s">
        <v>1886</v>
      </c>
      <c r="C78" s="22" t="s">
        <v>104</v>
      </c>
      <c r="D78" s="34" t="s">
        <v>3574</v>
      </c>
      <c r="E78" s="34">
        <v>1</v>
      </c>
    </row>
    <row r="79" spans="1:5">
      <c r="A79" s="23">
        <v>2015</v>
      </c>
      <c r="B79" s="23" t="s">
        <v>1886</v>
      </c>
      <c r="C79" s="22" t="s">
        <v>104</v>
      </c>
      <c r="D79" s="34" t="s">
        <v>3575</v>
      </c>
      <c r="E79" s="34">
        <v>1</v>
      </c>
    </row>
    <row r="80" spans="1:5">
      <c r="A80" s="23">
        <v>2015</v>
      </c>
      <c r="B80" s="23" t="s">
        <v>1886</v>
      </c>
      <c r="C80" s="22" t="s">
        <v>120</v>
      </c>
      <c r="D80" s="34" t="s">
        <v>3573</v>
      </c>
      <c r="E80" s="34">
        <v>4</v>
      </c>
    </row>
    <row r="81" spans="1:5">
      <c r="A81" s="23">
        <v>2015</v>
      </c>
      <c r="B81" s="23" t="s">
        <v>1886</v>
      </c>
      <c r="C81" s="22" t="s">
        <v>120</v>
      </c>
      <c r="D81" s="34" t="s">
        <v>3574</v>
      </c>
      <c r="E81" s="34">
        <v>2</v>
      </c>
    </row>
    <row r="82" spans="1:5">
      <c r="A82" s="23">
        <v>2015</v>
      </c>
      <c r="B82" s="23" t="s">
        <v>1886</v>
      </c>
      <c r="C82" s="22" t="s">
        <v>120</v>
      </c>
      <c r="D82" s="34" t="s">
        <v>3575</v>
      </c>
      <c r="E82" s="34">
        <v>1</v>
      </c>
    </row>
    <row r="83" spans="1:5">
      <c r="A83" s="23">
        <v>2015</v>
      </c>
      <c r="B83" s="23" t="s">
        <v>1886</v>
      </c>
      <c r="C83" s="22" t="s">
        <v>164</v>
      </c>
      <c r="D83" s="34" t="s">
        <v>3573</v>
      </c>
      <c r="E83" s="34">
        <v>1</v>
      </c>
    </row>
    <row r="84" spans="1:5">
      <c r="A84" s="23">
        <v>2015</v>
      </c>
      <c r="B84" s="23" t="s">
        <v>1886</v>
      </c>
      <c r="C84" s="22" t="s">
        <v>164</v>
      </c>
      <c r="D84" s="34" t="s">
        <v>3574</v>
      </c>
      <c r="E84" s="34">
        <v>0</v>
      </c>
    </row>
    <row r="85" spans="1:5">
      <c r="A85" s="23">
        <v>2015</v>
      </c>
      <c r="B85" s="23" t="s">
        <v>1886</v>
      </c>
      <c r="C85" s="22" t="s">
        <v>164</v>
      </c>
      <c r="D85" s="34" t="s">
        <v>3575</v>
      </c>
      <c r="E85" s="34">
        <v>3</v>
      </c>
    </row>
    <row r="86" spans="1:5">
      <c r="A86" s="23">
        <v>2015</v>
      </c>
      <c r="B86" s="23" t="s">
        <v>1886</v>
      </c>
      <c r="C86" s="22" t="s">
        <v>167</v>
      </c>
      <c r="D86" s="34" t="s">
        <v>3573</v>
      </c>
      <c r="E86" s="34">
        <v>0</v>
      </c>
    </row>
    <row r="87" spans="1:5">
      <c r="A87" s="23">
        <v>2015</v>
      </c>
      <c r="B87" s="23" t="s">
        <v>1886</v>
      </c>
      <c r="C87" s="22" t="s">
        <v>167</v>
      </c>
      <c r="D87" s="34" t="s">
        <v>3574</v>
      </c>
      <c r="E87" s="34">
        <v>2</v>
      </c>
    </row>
    <row r="88" spans="1:5">
      <c r="A88" s="23">
        <v>2015</v>
      </c>
      <c r="B88" s="23" t="s">
        <v>1886</v>
      </c>
      <c r="C88" s="22" t="s">
        <v>167</v>
      </c>
      <c r="D88" s="34" t="s">
        <v>3575</v>
      </c>
      <c r="E88" s="34">
        <v>1</v>
      </c>
    </row>
    <row r="89" spans="1:5">
      <c r="A89" s="23">
        <v>2015</v>
      </c>
      <c r="B89" s="23" t="s">
        <v>1886</v>
      </c>
      <c r="C89" s="22" t="s">
        <v>1512</v>
      </c>
      <c r="D89" s="34" t="s">
        <v>3573</v>
      </c>
      <c r="E89" s="34">
        <v>0</v>
      </c>
    </row>
    <row r="90" spans="1:5">
      <c r="A90" s="23">
        <v>2015</v>
      </c>
      <c r="B90" s="23" t="s">
        <v>1886</v>
      </c>
      <c r="C90" s="22" t="s">
        <v>1512</v>
      </c>
      <c r="D90" s="34" t="s">
        <v>3574</v>
      </c>
      <c r="E90" s="34">
        <v>0</v>
      </c>
    </row>
    <row r="91" spans="1:5">
      <c r="A91" s="23">
        <v>2015</v>
      </c>
      <c r="B91" s="23" t="s">
        <v>1886</v>
      </c>
      <c r="C91" s="22" t="s">
        <v>1512</v>
      </c>
      <c r="D91" s="34" t="s">
        <v>3575</v>
      </c>
      <c r="E91" s="34">
        <v>1</v>
      </c>
    </row>
    <row r="92" spans="1:5">
      <c r="A92" s="23">
        <v>2015</v>
      </c>
      <c r="B92" s="23" t="s">
        <v>1886</v>
      </c>
      <c r="C92" s="22" t="s">
        <v>1513</v>
      </c>
      <c r="D92" s="34" t="s">
        <v>3573</v>
      </c>
      <c r="E92" s="34">
        <v>0</v>
      </c>
    </row>
    <row r="93" spans="1:5">
      <c r="A93" s="23">
        <v>2015</v>
      </c>
      <c r="B93" s="23" t="s">
        <v>1886</v>
      </c>
      <c r="C93" s="22" t="s">
        <v>1513</v>
      </c>
      <c r="D93" s="34" t="s">
        <v>3574</v>
      </c>
      <c r="E93" s="34">
        <v>1</v>
      </c>
    </row>
    <row r="94" spans="1:5">
      <c r="A94" s="23">
        <v>2015</v>
      </c>
      <c r="B94" s="23" t="s">
        <v>1886</v>
      </c>
      <c r="C94" s="22" t="s">
        <v>1513</v>
      </c>
      <c r="D94" s="34" t="s">
        <v>3575</v>
      </c>
      <c r="E94" s="34">
        <v>1</v>
      </c>
    </row>
    <row r="95" spans="1:5">
      <c r="A95" s="23">
        <v>2015</v>
      </c>
      <c r="B95" s="23" t="s">
        <v>514</v>
      </c>
      <c r="C95" s="22" t="s">
        <v>184</v>
      </c>
      <c r="D95" s="34" t="s">
        <v>3573</v>
      </c>
      <c r="E95" s="34">
        <v>1</v>
      </c>
    </row>
    <row r="96" spans="1:5">
      <c r="A96" s="23">
        <v>2015</v>
      </c>
      <c r="B96" s="23" t="s">
        <v>514</v>
      </c>
      <c r="C96" s="22" t="s">
        <v>184</v>
      </c>
      <c r="D96" s="34" t="s">
        <v>3574</v>
      </c>
      <c r="E96" s="34">
        <v>0</v>
      </c>
    </row>
    <row r="97" spans="1:5">
      <c r="A97" s="23">
        <v>2015</v>
      </c>
      <c r="B97" s="23" t="s">
        <v>514</v>
      </c>
      <c r="C97" s="22" t="s">
        <v>184</v>
      </c>
      <c r="D97" s="34" t="s">
        <v>3575</v>
      </c>
      <c r="E97" s="34">
        <v>0</v>
      </c>
    </row>
    <row r="98" spans="1:5">
      <c r="A98" s="23">
        <v>2015</v>
      </c>
      <c r="B98" s="23" t="s">
        <v>514</v>
      </c>
      <c r="C98" s="22" t="s">
        <v>23</v>
      </c>
      <c r="D98" s="34" t="s">
        <v>3573</v>
      </c>
      <c r="E98" s="34">
        <v>0</v>
      </c>
    </row>
    <row r="99" spans="1:5">
      <c r="A99" s="23">
        <v>2015</v>
      </c>
      <c r="B99" s="23" t="s">
        <v>514</v>
      </c>
      <c r="C99" s="22" t="s">
        <v>23</v>
      </c>
      <c r="D99" s="34" t="s">
        <v>3574</v>
      </c>
      <c r="E99" s="34">
        <v>2</v>
      </c>
    </row>
    <row r="100" spans="1:5">
      <c r="A100" s="23">
        <v>2015</v>
      </c>
      <c r="B100" s="23" t="s">
        <v>514</v>
      </c>
      <c r="C100" s="22" t="s">
        <v>23</v>
      </c>
      <c r="D100" s="34" t="s">
        <v>3575</v>
      </c>
      <c r="E100" s="34">
        <v>2</v>
      </c>
    </row>
    <row r="101" spans="1:5">
      <c r="A101" s="23">
        <v>2015</v>
      </c>
      <c r="B101" s="23" t="s">
        <v>514</v>
      </c>
      <c r="C101" s="22" t="s">
        <v>185</v>
      </c>
      <c r="D101" s="34" t="s">
        <v>3573</v>
      </c>
      <c r="E101" s="34">
        <v>2</v>
      </c>
    </row>
    <row r="102" spans="1:5">
      <c r="A102" s="23">
        <v>2015</v>
      </c>
      <c r="B102" s="23" t="s">
        <v>514</v>
      </c>
      <c r="C102" s="22" t="s">
        <v>185</v>
      </c>
      <c r="D102" s="34" t="s">
        <v>3574</v>
      </c>
      <c r="E102" s="34">
        <v>1</v>
      </c>
    </row>
    <row r="103" spans="1:5">
      <c r="A103" s="23">
        <v>2015</v>
      </c>
      <c r="B103" s="23" t="s">
        <v>514</v>
      </c>
      <c r="C103" s="22" t="s">
        <v>185</v>
      </c>
      <c r="D103" s="34" t="s">
        <v>3575</v>
      </c>
      <c r="E103" s="34">
        <v>0</v>
      </c>
    </row>
    <row r="104" spans="1:5">
      <c r="A104" s="23">
        <v>2015</v>
      </c>
      <c r="B104" s="23" t="s">
        <v>514</v>
      </c>
      <c r="C104" s="22" t="s">
        <v>104</v>
      </c>
      <c r="D104" s="34" t="s">
        <v>3573</v>
      </c>
      <c r="E104" s="34">
        <v>2</v>
      </c>
    </row>
    <row r="105" spans="1:5">
      <c r="A105" s="23">
        <v>2015</v>
      </c>
      <c r="B105" s="23" t="s">
        <v>514</v>
      </c>
      <c r="C105" s="22" t="s">
        <v>104</v>
      </c>
      <c r="D105" s="34" t="s">
        <v>3574</v>
      </c>
      <c r="E105" s="34">
        <v>2</v>
      </c>
    </row>
    <row r="106" spans="1:5">
      <c r="A106" s="23">
        <v>2015</v>
      </c>
      <c r="B106" s="23" t="s">
        <v>514</v>
      </c>
      <c r="C106" s="22" t="s">
        <v>104</v>
      </c>
      <c r="D106" s="34" t="s">
        <v>3575</v>
      </c>
      <c r="E106" s="34">
        <v>2</v>
      </c>
    </row>
    <row r="107" spans="1:5">
      <c r="A107" s="23">
        <v>2016</v>
      </c>
      <c r="B107" s="23" t="s">
        <v>1886</v>
      </c>
      <c r="C107" s="22" t="s">
        <v>5</v>
      </c>
      <c r="D107" s="34" t="s">
        <v>3573</v>
      </c>
      <c r="E107" s="34">
        <v>1</v>
      </c>
    </row>
    <row r="108" spans="1:5">
      <c r="A108" s="23">
        <v>2016</v>
      </c>
      <c r="B108" s="23" t="s">
        <v>1886</v>
      </c>
      <c r="C108" s="22" t="s">
        <v>5</v>
      </c>
      <c r="D108" s="34" t="s">
        <v>3574</v>
      </c>
      <c r="E108" s="34">
        <v>0</v>
      </c>
    </row>
    <row r="109" spans="1:5">
      <c r="A109" s="23">
        <v>2016</v>
      </c>
      <c r="B109" s="23" t="s">
        <v>1886</v>
      </c>
      <c r="C109" s="22" t="s">
        <v>5</v>
      </c>
      <c r="D109" s="34" t="s">
        <v>3575</v>
      </c>
      <c r="E109" s="34">
        <v>0</v>
      </c>
    </row>
    <row r="110" spans="1:5">
      <c r="A110" s="23">
        <v>2016</v>
      </c>
      <c r="B110" s="23" t="s">
        <v>1886</v>
      </c>
      <c r="C110" s="22" t="s">
        <v>10</v>
      </c>
      <c r="D110" s="34" t="s">
        <v>3573</v>
      </c>
      <c r="E110" s="34">
        <v>1</v>
      </c>
    </row>
    <row r="111" spans="1:5">
      <c r="A111" s="23">
        <v>2016</v>
      </c>
      <c r="B111" s="23" t="s">
        <v>1886</v>
      </c>
      <c r="C111" s="22" t="s">
        <v>10</v>
      </c>
      <c r="D111" s="34" t="s">
        <v>3574</v>
      </c>
      <c r="E111" s="34">
        <v>1</v>
      </c>
    </row>
    <row r="112" spans="1:5">
      <c r="A112" s="23">
        <v>2016</v>
      </c>
      <c r="B112" s="23" t="s">
        <v>1886</v>
      </c>
      <c r="C112" s="22" t="s">
        <v>10</v>
      </c>
      <c r="D112" s="34" t="s">
        <v>3575</v>
      </c>
      <c r="E112" s="34">
        <v>0</v>
      </c>
    </row>
    <row r="113" spans="1:5">
      <c r="A113" s="23">
        <v>2016</v>
      </c>
      <c r="B113" s="23" t="s">
        <v>1886</v>
      </c>
      <c r="C113" s="22" t="s">
        <v>14</v>
      </c>
      <c r="D113" s="34" t="s">
        <v>3573</v>
      </c>
      <c r="E113" s="34">
        <v>0</v>
      </c>
    </row>
    <row r="114" spans="1:5">
      <c r="A114" s="23">
        <v>2016</v>
      </c>
      <c r="B114" s="23" t="s">
        <v>1886</v>
      </c>
      <c r="C114" s="22" t="s">
        <v>14</v>
      </c>
      <c r="D114" s="34" t="s">
        <v>3574</v>
      </c>
      <c r="E114" s="34">
        <v>8</v>
      </c>
    </row>
    <row r="115" spans="1:5">
      <c r="A115" s="23">
        <v>2016</v>
      </c>
      <c r="B115" s="23" t="s">
        <v>1886</v>
      </c>
      <c r="C115" s="22" t="s">
        <v>14</v>
      </c>
      <c r="D115" s="34" t="s">
        <v>3575</v>
      </c>
      <c r="E115" s="34">
        <v>2</v>
      </c>
    </row>
    <row r="116" spans="1:5">
      <c r="A116" s="23">
        <v>2016</v>
      </c>
      <c r="B116" s="23" t="s">
        <v>1886</v>
      </c>
      <c r="C116" s="22" t="s">
        <v>23</v>
      </c>
      <c r="D116" s="34" t="s">
        <v>3573</v>
      </c>
      <c r="E116" s="34">
        <v>1</v>
      </c>
    </row>
    <row r="117" spans="1:5">
      <c r="A117" s="23">
        <v>2016</v>
      </c>
      <c r="B117" s="23" t="s">
        <v>1886</v>
      </c>
      <c r="C117" s="22" t="s">
        <v>23</v>
      </c>
      <c r="D117" s="34" t="s">
        <v>3574</v>
      </c>
      <c r="E117" s="34">
        <v>2</v>
      </c>
    </row>
    <row r="118" spans="1:5">
      <c r="A118" s="23">
        <v>2016</v>
      </c>
      <c r="B118" s="23" t="s">
        <v>1886</v>
      </c>
      <c r="C118" s="22" t="s">
        <v>23</v>
      </c>
      <c r="D118" s="34" t="s">
        <v>3575</v>
      </c>
      <c r="E118" s="34">
        <v>1</v>
      </c>
    </row>
    <row r="119" spans="1:5">
      <c r="A119" s="23">
        <v>2016</v>
      </c>
      <c r="B119" s="23" t="s">
        <v>1886</v>
      </c>
      <c r="C119" s="22" t="s">
        <v>41</v>
      </c>
      <c r="D119" s="34" t="s">
        <v>3573</v>
      </c>
      <c r="E119" s="34">
        <v>0</v>
      </c>
    </row>
    <row r="120" spans="1:5">
      <c r="A120" s="23">
        <v>2016</v>
      </c>
      <c r="B120" s="23" t="s">
        <v>1886</v>
      </c>
      <c r="C120" s="22" t="s">
        <v>41</v>
      </c>
      <c r="D120" s="34" t="s">
        <v>3574</v>
      </c>
      <c r="E120" s="34">
        <v>1</v>
      </c>
    </row>
    <row r="121" spans="1:5">
      <c r="A121" s="23">
        <v>2016</v>
      </c>
      <c r="B121" s="23" t="s">
        <v>1886</v>
      </c>
      <c r="C121" s="22" t="s">
        <v>41</v>
      </c>
      <c r="D121" s="34" t="s">
        <v>3575</v>
      </c>
      <c r="E121" s="34">
        <v>0</v>
      </c>
    </row>
    <row r="122" spans="1:5">
      <c r="A122" s="23">
        <v>2016</v>
      </c>
      <c r="B122" s="23" t="s">
        <v>1886</v>
      </c>
      <c r="C122" s="22" t="s">
        <v>76</v>
      </c>
      <c r="D122" s="34" t="s">
        <v>3573</v>
      </c>
      <c r="E122" s="34">
        <v>1</v>
      </c>
    </row>
    <row r="123" spans="1:5">
      <c r="A123" s="23">
        <v>2016</v>
      </c>
      <c r="B123" s="23" t="s">
        <v>1886</v>
      </c>
      <c r="C123" s="22" t="s">
        <v>76</v>
      </c>
      <c r="D123" s="34" t="s">
        <v>3574</v>
      </c>
      <c r="E123" s="34">
        <v>0</v>
      </c>
    </row>
    <row r="124" spans="1:5">
      <c r="A124" s="23">
        <v>2016</v>
      </c>
      <c r="B124" s="23" t="s">
        <v>1886</v>
      </c>
      <c r="C124" s="22" t="s">
        <v>76</v>
      </c>
      <c r="D124" s="34" t="s">
        <v>3575</v>
      </c>
      <c r="E124" s="34">
        <v>0</v>
      </c>
    </row>
    <row r="125" spans="1:5">
      <c r="A125" s="23">
        <v>2016</v>
      </c>
      <c r="B125" s="23" t="s">
        <v>1886</v>
      </c>
      <c r="C125" s="22" t="s">
        <v>89</v>
      </c>
      <c r="D125" s="34" t="s">
        <v>3573</v>
      </c>
      <c r="E125" s="34">
        <v>1</v>
      </c>
    </row>
    <row r="126" spans="1:5">
      <c r="A126" s="23">
        <v>2016</v>
      </c>
      <c r="B126" s="23" t="s">
        <v>1886</v>
      </c>
      <c r="C126" s="22" t="s">
        <v>89</v>
      </c>
      <c r="D126" s="34" t="s">
        <v>3574</v>
      </c>
      <c r="E126" s="34">
        <v>0</v>
      </c>
    </row>
    <row r="127" spans="1:5">
      <c r="A127" s="23">
        <v>2016</v>
      </c>
      <c r="B127" s="23" t="s">
        <v>1886</v>
      </c>
      <c r="C127" s="22" t="s">
        <v>89</v>
      </c>
      <c r="D127" s="34" t="s">
        <v>3575</v>
      </c>
      <c r="E127" s="34">
        <v>0</v>
      </c>
    </row>
    <row r="128" spans="1:5">
      <c r="A128" s="23">
        <v>2016</v>
      </c>
      <c r="B128" s="23" t="s">
        <v>1886</v>
      </c>
      <c r="C128" s="22" t="s">
        <v>100</v>
      </c>
      <c r="D128" s="34" t="s">
        <v>3573</v>
      </c>
      <c r="E128" s="34">
        <v>1</v>
      </c>
    </row>
    <row r="129" spans="1:5">
      <c r="A129" s="23">
        <v>2016</v>
      </c>
      <c r="B129" s="23" t="s">
        <v>1886</v>
      </c>
      <c r="C129" s="22" t="s">
        <v>100</v>
      </c>
      <c r="D129" s="34" t="s">
        <v>3574</v>
      </c>
      <c r="E129" s="34">
        <v>1</v>
      </c>
    </row>
    <row r="130" spans="1:5">
      <c r="A130" s="23">
        <v>2016</v>
      </c>
      <c r="B130" s="23" t="s">
        <v>1886</v>
      </c>
      <c r="C130" s="22" t="s">
        <v>100</v>
      </c>
      <c r="D130" s="34" t="s">
        <v>3575</v>
      </c>
      <c r="E130" s="34">
        <v>0</v>
      </c>
    </row>
    <row r="131" spans="1:5">
      <c r="A131" s="23">
        <v>2016</v>
      </c>
      <c r="B131" s="23" t="s">
        <v>1886</v>
      </c>
      <c r="C131" s="22" t="s">
        <v>104</v>
      </c>
      <c r="D131" s="34" t="s">
        <v>3573</v>
      </c>
      <c r="E131" s="34">
        <v>0</v>
      </c>
    </row>
    <row r="132" spans="1:5">
      <c r="A132" s="23">
        <v>2016</v>
      </c>
      <c r="B132" s="23" t="s">
        <v>1886</v>
      </c>
      <c r="C132" s="22" t="s">
        <v>104</v>
      </c>
      <c r="D132" s="34" t="s">
        <v>3574</v>
      </c>
      <c r="E132" s="34">
        <v>3</v>
      </c>
    </row>
    <row r="133" spans="1:5">
      <c r="A133" s="23">
        <v>2016</v>
      </c>
      <c r="B133" s="23" t="s">
        <v>1886</v>
      </c>
      <c r="C133" s="22" t="s">
        <v>104</v>
      </c>
      <c r="D133" s="34" t="s">
        <v>3575</v>
      </c>
      <c r="E133" s="34">
        <v>1</v>
      </c>
    </row>
    <row r="134" spans="1:5">
      <c r="A134" s="23">
        <v>2016</v>
      </c>
      <c r="B134" s="23" t="s">
        <v>1886</v>
      </c>
      <c r="C134" s="22" t="s">
        <v>120</v>
      </c>
      <c r="D134" s="34" t="s">
        <v>3573</v>
      </c>
      <c r="E134" s="34">
        <v>5</v>
      </c>
    </row>
    <row r="135" spans="1:5">
      <c r="A135" s="23">
        <v>2016</v>
      </c>
      <c r="B135" s="23" t="s">
        <v>1886</v>
      </c>
      <c r="C135" s="22" t="s">
        <v>120</v>
      </c>
      <c r="D135" s="34" t="s">
        <v>3574</v>
      </c>
      <c r="E135" s="34">
        <v>1</v>
      </c>
    </row>
    <row r="136" spans="1:5">
      <c r="A136" s="23">
        <v>2016</v>
      </c>
      <c r="B136" s="23" t="s">
        <v>1886</v>
      </c>
      <c r="C136" s="22" t="s">
        <v>120</v>
      </c>
      <c r="D136" s="34" t="s">
        <v>3575</v>
      </c>
      <c r="E136" s="34">
        <v>0</v>
      </c>
    </row>
    <row r="137" spans="1:5">
      <c r="A137" s="23">
        <v>2016</v>
      </c>
      <c r="B137" s="23" t="s">
        <v>1886</v>
      </c>
      <c r="C137" s="22" t="s">
        <v>156</v>
      </c>
      <c r="D137" s="34" t="s">
        <v>3573</v>
      </c>
      <c r="E137" s="34">
        <v>6</v>
      </c>
    </row>
    <row r="138" spans="1:5">
      <c r="A138" s="23">
        <v>2016</v>
      </c>
      <c r="B138" s="23" t="s">
        <v>1886</v>
      </c>
      <c r="C138" s="22" t="s">
        <v>156</v>
      </c>
      <c r="D138" s="34" t="s">
        <v>3574</v>
      </c>
      <c r="E138" s="34">
        <v>1</v>
      </c>
    </row>
    <row r="139" spans="1:5">
      <c r="A139" s="23">
        <v>2016</v>
      </c>
      <c r="B139" s="23" t="s">
        <v>1886</v>
      </c>
      <c r="C139" s="22" t="s">
        <v>156</v>
      </c>
      <c r="D139" s="34" t="s">
        <v>3575</v>
      </c>
      <c r="E139" s="34">
        <v>2</v>
      </c>
    </row>
    <row r="140" spans="1:5">
      <c r="A140" s="23">
        <v>2016</v>
      </c>
      <c r="B140" s="23" t="s">
        <v>1886</v>
      </c>
      <c r="C140" s="22" t="s">
        <v>164</v>
      </c>
      <c r="D140" s="34" t="s">
        <v>3573</v>
      </c>
      <c r="E140" s="34">
        <v>1</v>
      </c>
    </row>
    <row r="141" spans="1:5">
      <c r="A141" s="23">
        <v>2016</v>
      </c>
      <c r="B141" s="23" t="s">
        <v>1886</v>
      </c>
      <c r="C141" s="22" t="s">
        <v>164</v>
      </c>
      <c r="D141" s="34" t="s">
        <v>3574</v>
      </c>
      <c r="E141" s="34">
        <v>1</v>
      </c>
    </row>
    <row r="142" spans="1:5">
      <c r="A142" s="23">
        <v>2016</v>
      </c>
      <c r="B142" s="23" t="s">
        <v>1886</v>
      </c>
      <c r="C142" s="22" t="s">
        <v>164</v>
      </c>
      <c r="D142" s="34" t="s">
        <v>3575</v>
      </c>
      <c r="E142" s="34">
        <v>1</v>
      </c>
    </row>
    <row r="143" spans="1:5">
      <c r="A143" s="23">
        <v>2016</v>
      </c>
      <c r="B143" s="23" t="s">
        <v>1886</v>
      </c>
      <c r="C143" s="22" t="s">
        <v>167</v>
      </c>
      <c r="D143" s="34" t="s">
        <v>3573</v>
      </c>
      <c r="E143" s="34">
        <v>2</v>
      </c>
    </row>
    <row r="144" spans="1:5">
      <c r="A144" s="23">
        <v>2016</v>
      </c>
      <c r="B144" s="23" t="s">
        <v>1886</v>
      </c>
      <c r="C144" s="22" t="s">
        <v>167</v>
      </c>
      <c r="D144" s="34" t="s">
        <v>3574</v>
      </c>
      <c r="E144" s="34">
        <v>2</v>
      </c>
    </row>
    <row r="145" spans="1:5">
      <c r="A145" s="23">
        <v>2016</v>
      </c>
      <c r="B145" s="23" t="s">
        <v>1886</v>
      </c>
      <c r="C145" s="22" t="s">
        <v>167</v>
      </c>
      <c r="D145" s="34" t="s">
        <v>3575</v>
      </c>
      <c r="E145" s="34">
        <v>0</v>
      </c>
    </row>
    <row r="146" spans="1:5">
      <c r="A146" s="23">
        <v>2016</v>
      </c>
      <c r="B146" s="23" t="s">
        <v>1886</v>
      </c>
      <c r="C146" s="22" t="s">
        <v>1513</v>
      </c>
      <c r="D146" s="34" t="s">
        <v>3573</v>
      </c>
      <c r="E146" s="34">
        <v>1</v>
      </c>
    </row>
    <row r="147" spans="1:5">
      <c r="A147" s="23">
        <v>2016</v>
      </c>
      <c r="B147" s="23" t="s">
        <v>1886</v>
      </c>
      <c r="C147" s="22" t="s">
        <v>1513</v>
      </c>
      <c r="D147" s="34" t="s">
        <v>3574</v>
      </c>
      <c r="E147" s="34">
        <v>2</v>
      </c>
    </row>
    <row r="148" spans="1:5">
      <c r="A148" s="23">
        <v>2016</v>
      </c>
      <c r="B148" s="23" t="s">
        <v>1886</v>
      </c>
      <c r="C148" s="22" t="s">
        <v>1513</v>
      </c>
      <c r="D148" s="34" t="s">
        <v>3575</v>
      </c>
      <c r="E148" s="34">
        <v>0</v>
      </c>
    </row>
    <row r="149" spans="1:5">
      <c r="A149" s="23">
        <v>2016</v>
      </c>
      <c r="B149" s="23" t="s">
        <v>514</v>
      </c>
      <c r="C149" s="22" t="s">
        <v>184</v>
      </c>
      <c r="D149" s="34" t="s">
        <v>3573</v>
      </c>
      <c r="E149" s="34">
        <v>3</v>
      </c>
    </row>
    <row r="150" spans="1:5">
      <c r="A150" s="23">
        <v>2016</v>
      </c>
      <c r="B150" s="23" t="s">
        <v>514</v>
      </c>
      <c r="C150" s="22" t="s">
        <v>184</v>
      </c>
      <c r="D150" s="34" t="s">
        <v>3574</v>
      </c>
      <c r="E150" s="34">
        <v>0</v>
      </c>
    </row>
    <row r="151" spans="1:5">
      <c r="A151" s="23">
        <v>2016</v>
      </c>
      <c r="B151" s="23" t="s">
        <v>514</v>
      </c>
      <c r="C151" s="22" t="s">
        <v>184</v>
      </c>
      <c r="D151" s="34" t="s">
        <v>3575</v>
      </c>
      <c r="E151" s="34">
        <v>1</v>
      </c>
    </row>
    <row r="152" spans="1:5">
      <c r="A152" s="23">
        <v>2016</v>
      </c>
      <c r="B152" s="23" t="s">
        <v>514</v>
      </c>
      <c r="C152" s="22" t="s">
        <v>23</v>
      </c>
      <c r="D152" s="34" t="s">
        <v>3573</v>
      </c>
      <c r="E152" s="34">
        <v>2</v>
      </c>
    </row>
    <row r="153" spans="1:5">
      <c r="A153" s="23">
        <v>2016</v>
      </c>
      <c r="B153" s="23" t="s">
        <v>514</v>
      </c>
      <c r="C153" s="22" t="s">
        <v>23</v>
      </c>
      <c r="D153" s="34" t="s">
        <v>3574</v>
      </c>
      <c r="E153" s="34">
        <v>2</v>
      </c>
    </row>
    <row r="154" spans="1:5">
      <c r="A154" s="23">
        <v>2016</v>
      </c>
      <c r="B154" s="23" t="s">
        <v>514</v>
      </c>
      <c r="C154" s="22" t="s">
        <v>23</v>
      </c>
      <c r="D154" s="34" t="s">
        <v>3575</v>
      </c>
      <c r="E154" s="34">
        <v>0</v>
      </c>
    </row>
    <row r="155" spans="1:5">
      <c r="A155" s="23">
        <v>2016</v>
      </c>
      <c r="B155" s="23" t="s">
        <v>514</v>
      </c>
      <c r="C155" s="22" t="s">
        <v>185</v>
      </c>
      <c r="D155" s="34" t="s">
        <v>3573</v>
      </c>
      <c r="E155" s="34">
        <v>4</v>
      </c>
    </row>
    <row r="156" spans="1:5">
      <c r="A156" s="23">
        <v>2016</v>
      </c>
      <c r="B156" s="23" t="s">
        <v>514</v>
      </c>
      <c r="C156" s="22" t="s">
        <v>185</v>
      </c>
      <c r="D156" s="34" t="s">
        <v>3574</v>
      </c>
      <c r="E156" s="34">
        <v>4</v>
      </c>
    </row>
    <row r="157" spans="1:5">
      <c r="A157" s="23">
        <v>2016</v>
      </c>
      <c r="B157" s="23" t="s">
        <v>514</v>
      </c>
      <c r="C157" s="22" t="s">
        <v>185</v>
      </c>
      <c r="D157" s="34" t="s">
        <v>3575</v>
      </c>
      <c r="E157" s="34">
        <v>0</v>
      </c>
    </row>
    <row r="158" spans="1:5">
      <c r="A158" s="23">
        <v>2016</v>
      </c>
      <c r="B158" s="23" t="s">
        <v>514</v>
      </c>
      <c r="C158" s="22" t="s">
        <v>104</v>
      </c>
      <c r="D158" s="34" t="s">
        <v>3573</v>
      </c>
      <c r="E158" s="34">
        <v>1</v>
      </c>
    </row>
    <row r="159" spans="1:5">
      <c r="A159" s="23">
        <v>2016</v>
      </c>
      <c r="B159" s="23" t="s">
        <v>514</v>
      </c>
      <c r="C159" s="22" t="s">
        <v>104</v>
      </c>
      <c r="D159" s="34" t="s">
        <v>3574</v>
      </c>
      <c r="E159" s="34">
        <v>1</v>
      </c>
    </row>
    <row r="160" spans="1:5">
      <c r="A160" s="23">
        <v>2016</v>
      </c>
      <c r="B160" s="23" t="s">
        <v>514</v>
      </c>
      <c r="C160" s="22" t="s">
        <v>104</v>
      </c>
      <c r="D160" s="34" t="s">
        <v>3575</v>
      </c>
      <c r="E160" s="34">
        <v>0</v>
      </c>
    </row>
    <row r="161" spans="1:5">
      <c r="A161" s="23">
        <v>2017</v>
      </c>
      <c r="B161" s="23" t="s">
        <v>1886</v>
      </c>
      <c r="C161" s="22" t="s">
        <v>5</v>
      </c>
      <c r="D161" s="34" t="s">
        <v>3573</v>
      </c>
      <c r="E161" s="34">
        <v>0</v>
      </c>
    </row>
    <row r="162" spans="1:5">
      <c r="A162" s="23">
        <v>2017</v>
      </c>
      <c r="B162" s="23" t="s">
        <v>1886</v>
      </c>
      <c r="C162" s="22" t="s">
        <v>5</v>
      </c>
      <c r="D162" s="34" t="s">
        <v>3574</v>
      </c>
      <c r="E162" s="34">
        <v>1</v>
      </c>
    </row>
    <row r="163" spans="1:5">
      <c r="A163" s="23">
        <v>2017</v>
      </c>
      <c r="B163" s="23" t="s">
        <v>1886</v>
      </c>
      <c r="C163" s="22" t="s">
        <v>5</v>
      </c>
      <c r="D163" s="34" t="s">
        <v>3575</v>
      </c>
      <c r="E163" s="34">
        <v>1</v>
      </c>
    </row>
    <row r="164" spans="1:5">
      <c r="A164" s="23">
        <v>2017</v>
      </c>
      <c r="B164" s="23" t="s">
        <v>1886</v>
      </c>
      <c r="C164" s="22" t="s">
        <v>10</v>
      </c>
      <c r="D164" s="34" t="s">
        <v>3573</v>
      </c>
      <c r="E164" s="34">
        <v>3</v>
      </c>
    </row>
    <row r="165" spans="1:5">
      <c r="A165" s="23">
        <v>2017</v>
      </c>
      <c r="B165" s="23" t="s">
        <v>1886</v>
      </c>
      <c r="C165" s="22" t="s">
        <v>10</v>
      </c>
      <c r="D165" s="34" t="s">
        <v>3574</v>
      </c>
      <c r="E165" s="34">
        <v>1</v>
      </c>
    </row>
    <row r="166" spans="1:5">
      <c r="A166" s="23">
        <v>2017</v>
      </c>
      <c r="B166" s="23" t="s">
        <v>1886</v>
      </c>
      <c r="C166" s="22" t="s">
        <v>10</v>
      </c>
      <c r="D166" s="34" t="s">
        <v>3575</v>
      </c>
      <c r="E166" s="34">
        <v>0</v>
      </c>
    </row>
    <row r="167" spans="1:5">
      <c r="A167" s="23">
        <v>2017</v>
      </c>
      <c r="B167" s="23" t="s">
        <v>1886</v>
      </c>
      <c r="C167" s="22" t="s">
        <v>14</v>
      </c>
      <c r="D167" s="34" t="s">
        <v>3573</v>
      </c>
      <c r="E167" s="34">
        <v>0</v>
      </c>
    </row>
    <row r="168" spans="1:5">
      <c r="A168" s="23">
        <v>2017</v>
      </c>
      <c r="B168" s="23" t="s">
        <v>1886</v>
      </c>
      <c r="C168" s="22" t="s">
        <v>14</v>
      </c>
      <c r="D168" s="34" t="s">
        <v>3574</v>
      </c>
      <c r="E168" s="34">
        <v>4</v>
      </c>
    </row>
    <row r="169" spans="1:5">
      <c r="A169" s="23">
        <v>2017</v>
      </c>
      <c r="B169" s="23" t="s">
        <v>1886</v>
      </c>
      <c r="C169" s="22" t="s">
        <v>14</v>
      </c>
      <c r="D169" s="34" t="s">
        <v>3575</v>
      </c>
      <c r="E169" s="34">
        <v>1</v>
      </c>
    </row>
    <row r="170" spans="1:5">
      <c r="A170" s="23">
        <v>2017</v>
      </c>
      <c r="B170" s="23" t="s">
        <v>1886</v>
      </c>
      <c r="C170" s="22" t="s">
        <v>23</v>
      </c>
      <c r="D170" s="34" t="s">
        <v>3573</v>
      </c>
      <c r="E170" s="34">
        <v>2</v>
      </c>
    </row>
    <row r="171" spans="1:5">
      <c r="A171" s="23">
        <v>2017</v>
      </c>
      <c r="B171" s="23" t="s">
        <v>1886</v>
      </c>
      <c r="C171" s="22" t="s">
        <v>23</v>
      </c>
      <c r="D171" s="34" t="s">
        <v>3574</v>
      </c>
      <c r="E171" s="34">
        <v>2</v>
      </c>
    </row>
    <row r="172" spans="1:5">
      <c r="A172" s="23">
        <v>2017</v>
      </c>
      <c r="B172" s="23" t="s">
        <v>1886</v>
      </c>
      <c r="C172" s="22" t="s">
        <v>23</v>
      </c>
      <c r="D172" s="34" t="s">
        <v>3575</v>
      </c>
      <c r="E172" s="34">
        <v>3</v>
      </c>
    </row>
    <row r="173" spans="1:5">
      <c r="A173" s="23">
        <v>2017</v>
      </c>
      <c r="B173" s="23" t="s">
        <v>1886</v>
      </c>
      <c r="C173" s="22" t="s">
        <v>70</v>
      </c>
      <c r="D173" s="34" t="s">
        <v>3573</v>
      </c>
      <c r="E173" s="34">
        <v>0</v>
      </c>
    </row>
    <row r="174" spans="1:5">
      <c r="A174" s="23">
        <v>2017</v>
      </c>
      <c r="B174" s="23" t="s">
        <v>1886</v>
      </c>
      <c r="C174" s="22" t="s">
        <v>70</v>
      </c>
      <c r="D174" s="34" t="s">
        <v>3574</v>
      </c>
      <c r="E174" s="34">
        <v>4</v>
      </c>
    </row>
    <row r="175" spans="1:5">
      <c r="A175" s="23">
        <v>2017</v>
      </c>
      <c r="B175" s="23" t="s">
        <v>1886</v>
      </c>
      <c r="C175" s="22" t="s">
        <v>70</v>
      </c>
      <c r="D175" s="34" t="s">
        <v>3575</v>
      </c>
      <c r="E175" s="34">
        <v>2</v>
      </c>
    </row>
    <row r="176" spans="1:5">
      <c r="A176" s="23">
        <v>2017</v>
      </c>
      <c r="B176" s="23" t="s">
        <v>1886</v>
      </c>
      <c r="C176" s="22" t="s">
        <v>76</v>
      </c>
      <c r="D176" s="34" t="s">
        <v>3573</v>
      </c>
      <c r="E176" s="34">
        <v>2</v>
      </c>
    </row>
    <row r="177" spans="1:5">
      <c r="A177" s="23">
        <v>2017</v>
      </c>
      <c r="B177" s="23" t="s">
        <v>1886</v>
      </c>
      <c r="C177" s="22" t="s">
        <v>76</v>
      </c>
      <c r="D177" s="34" t="s">
        <v>3574</v>
      </c>
      <c r="E177" s="34">
        <v>1</v>
      </c>
    </row>
    <row r="178" spans="1:5">
      <c r="A178" s="23">
        <v>2017</v>
      </c>
      <c r="B178" s="23" t="s">
        <v>1886</v>
      </c>
      <c r="C178" s="22" t="s">
        <v>76</v>
      </c>
      <c r="D178" s="34" t="s">
        <v>3575</v>
      </c>
      <c r="E178" s="34">
        <v>0</v>
      </c>
    </row>
    <row r="179" spans="1:5">
      <c r="A179" s="23">
        <v>2017</v>
      </c>
      <c r="B179" s="23" t="s">
        <v>1886</v>
      </c>
      <c r="C179" s="22" t="s">
        <v>86</v>
      </c>
      <c r="D179" s="34" t="s">
        <v>3573</v>
      </c>
      <c r="E179" s="34">
        <v>0</v>
      </c>
    </row>
    <row r="180" spans="1:5">
      <c r="A180" s="23">
        <v>2017</v>
      </c>
      <c r="B180" s="23" t="s">
        <v>1886</v>
      </c>
      <c r="C180" s="22" t="s">
        <v>86</v>
      </c>
      <c r="D180" s="34" t="s">
        <v>3574</v>
      </c>
      <c r="E180" s="34">
        <v>0</v>
      </c>
    </row>
    <row r="181" spans="1:5">
      <c r="A181" s="23">
        <v>2017</v>
      </c>
      <c r="B181" s="23" t="s">
        <v>1886</v>
      </c>
      <c r="C181" s="22" t="s">
        <v>86</v>
      </c>
      <c r="D181" s="34" t="s">
        <v>3575</v>
      </c>
      <c r="E181" s="34">
        <v>1</v>
      </c>
    </row>
    <row r="182" spans="1:5">
      <c r="A182" s="23">
        <v>2017</v>
      </c>
      <c r="B182" s="23" t="s">
        <v>1886</v>
      </c>
      <c r="C182" s="22" t="s">
        <v>89</v>
      </c>
      <c r="D182" s="34" t="s">
        <v>3573</v>
      </c>
      <c r="E182" s="34">
        <v>0</v>
      </c>
    </row>
    <row r="183" spans="1:5">
      <c r="A183" s="23">
        <v>2017</v>
      </c>
      <c r="B183" s="23" t="s">
        <v>1886</v>
      </c>
      <c r="C183" s="22" t="s">
        <v>89</v>
      </c>
      <c r="D183" s="34" t="s">
        <v>3574</v>
      </c>
      <c r="E183" s="34">
        <v>0</v>
      </c>
    </row>
    <row r="184" spans="1:5">
      <c r="A184" s="23">
        <v>2017</v>
      </c>
      <c r="B184" s="23" t="s">
        <v>1886</v>
      </c>
      <c r="C184" s="22" t="s">
        <v>89</v>
      </c>
      <c r="D184" s="34" t="s">
        <v>3575</v>
      </c>
      <c r="E184" s="34">
        <v>1</v>
      </c>
    </row>
    <row r="185" spans="1:5">
      <c r="A185" s="23">
        <v>2017</v>
      </c>
      <c r="B185" s="23" t="s">
        <v>1886</v>
      </c>
      <c r="C185" s="22" t="s">
        <v>94</v>
      </c>
      <c r="D185" s="34" t="s">
        <v>3573</v>
      </c>
      <c r="E185" s="34">
        <v>0</v>
      </c>
    </row>
    <row r="186" spans="1:5">
      <c r="A186" s="23">
        <v>2017</v>
      </c>
      <c r="B186" s="23" t="s">
        <v>1886</v>
      </c>
      <c r="C186" s="22" t="s">
        <v>94</v>
      </c>
      <c r="D186" s="34" t="s">
        <v>3574</v>
      </c>
      <c r="E186" s="34">
        <v>1</v>
      </c>
    </row>
    <row r="187" spans="1:5">
      <c r="A187" s="23">
        <v>2017</v>
      </c>
      <c r="B187" s="23" t="s">
        <v>1886</v>
      </c>
      <c r="C187" s="22" t="s">
        <v>94</v>
      </c>
      <c r="D187" s="34" t="s">
        <v>3575</v>
      </c>
      <c r="E187" s="34">
        <v>0</v>
      </c>
    </row>
    <row r="188" spans="1:5">
      <c r="A188" s="23">
        <v>2017</v>
      </c>
      <c r="B188" s="23" t="s">
        <v>1886</v>
      </c>
      <c r="C188" s="22" t="s">
        <v>100</v>
      </c>
      <c r="D188" s="34" t="s">
        <v>3573</v>
      </c>
      <c r="E188" s="34">
        <v>2</v>
      </c>
    </row>
    <row r="189" spans="1:5">
      <c r="A189" s="23">
        <v>2017</v>
      </c>
      <c r="B189" s="23" t="s">
        <v>1886</v>
      </c>
      <c r="C189" s="22" t="s">
        <v>100</v>
      </c>
      <c r="D189" s="34" t="s">
        <v>3574</v>
      </c>
      <c r="E189" s="34">
        <v>1</v>
      </c>
    </row>
    <row r="190" spans="1:5">
      <c r="A190" s="23">
        <v>2017</v>
      </c>
      <c r="B190" s="23" t="s">
        <v>1886</v>
      </c>
      <c r="C190" s="22" t="s">
        <v>100</v>
      </c>
      <c r="D190" s="34" t="s">
        <v>3575</v>
      </c>
      <c r="E190" s="34">
        <v>0</v>
      </c>
    </row>
    <row r="191" spans="1:5">
      <c r="A191" s="23">
        <v>2017</v>
      </c>
      <c r="B191" s="23" t="s">
        <v>1886</v>
      </c>
      <c r="C191" s="22" t="s">
        <v>104</v>
      </c>
      <c r="D191" s="34" t="s">
        <v>3573</v>
      </c>
      <c r="E191" s="34">
        <v>0</v>
      </c>
    </row>
    <row r="192" spans="1:5">
      <c r="A192" s="23">
        <v>2017</v>
      </c>
      <c r="B192" s="23" t="s">
        <v>1886</v>
      </c>
      <c r="C192" s="22" t="s">
        <v>104</v>
      </c>
      <c r="D192" s="34" t="s">
        <v>3574</v>
      </c>
      <c r="E192" s="34">
        <v>10</v>
      </c>
    </row>
    <row r="193" spans="1:5">
      <c r="A193" s="23">
        <v>2017</v>
      </c>
      <c r="B193" s="23" t="s">
        <v>1886</v>
      </c>
      <c r="C193" s="22" t="s">
        <v>104</v>
      </c>
      <c r="D193" s="34" t="s">
        <v>3575</v>
      </c>
      <c r="E193" s="34">
        <v>5</v>
      </c>
    </row>
    <row r="194" spans="1:5">
      <c r="A194" s="23">
        <v>2017</v>
      </c>
      <c r="B194" s="23" t="s">
        <v>1886</v>
      </c>
      <c r="C194" s="22" t="s">
        <v>120</v>
      </c>
      <c r="D194" s="34" t="s">
        <v>3573</v>
      </c>
      <c r="E194" s="34">
        <v>2</v>
      </c>
    </row>
    <row r="195" spans="1:5">
      <c r="A195" s="23">
        <v>2017</v>
      </c>
      <c r="B195" s="23" t="s">
        <v>1886</v>
      </c>
      <c r="C195" s="22" t="s">
        <v>120</v>
      </c>
      <c r="D195" s="34" t="s">
        <v>3574</v>
      </c>
      <c r="E195" s="34">
        <v>0</v>
      </c>
    </row>
    <row r="196" spans="1:5">
      <c r="A196" s="23">
        <v>2017</v>
      </c>
      <c r="B196" s="23" t="s">
        <v>1886</v>
      </c>
      <c r="C196" s="22" t="s">
        <v>120</v>
      </c>
      <c r="D196" s="34" t="s">
        <v>3575</v>
      </c>
      <c r="E196" s="34">
        <v>0</v>
      </c>
    </row>
    <row r="197" spans="1:5">
      <c r="A197" s="23">
        <v>2017</v>
      </c>
      <c r="B197" s="23" t="s">
        <v>1886</v>
      </c>
      <c r="C197" s="22" t="s">
        <v>156</v>
      </c>
      <c r="D197" s="34" t="s">
        <v>3573</v>
      </c>
      <c r="E197" s="34">
        <v>2</v>
      </c>
    </row>
    <row r="198" spans="1:5">
      <c r="A198" s="23">
        <v>2017</v>
      </c>
      <c r="B198" s="23" t="s">
        <v>1886</v>
      </c>
      <c r="C198" s="22" t="s">
        <v>156</v>
      </c>
      <c r="D198" s="34" t="s">
        <v>3574</v>
      </c>
      <c r="E198" s="34">
        <v>0</v>
      </c>
    </row>
    <row r="199" spans="1:5">
      <c r="A199" s="23">
        <v>2017</v>
      </c>
      <c r="B199" s="23" t="s">
        <v>1886</v>
      </c>
      <c r="C199" s="22" t="s">
        <v>156</v>
      </c>
      <c r="D199" s="34" t="s">
        <v>3575</v>
      </c>
      <c r="E199" s="34">
        <v>0</v>
      </c>
    </row>
    <row r="200" spans="1:5">
      <c r="A200" s="23">
        <v>2017</v>
      </c>
      <c r="B200" s="23" t="s">
        <v>1886</v>
      </c>
      <c r="C200" s="22" t="s">
        <v>164</v>
      </c>
      <c r="D200" s="34" t="s">
        <v>3573</v>
      </c>
      <c r="E200" s="34">
        <v>1</v>
      </c>
    </row>
    <row r="201" spans="1:5">
      <c r="A201" s="23">
        <v>2017</v>
      </c>
      <c r="B201" s="23" t="s">
        <v>1886</v>
      </c>
      <c r="C201" s="22" t="s">
        <v>164</v>
      </c>
      <c r="D201" s="34" t="s">
        <v>3574</v>
      </c>
      <c r="E201" s="34">
        <v>0</v>
      </c>
    </row>
    <row r="202" spans="1:5">
      <c r="A202" s="23">
        <v>2017</v>
      </c>
      <c r="B202" s="23" t="s">
        <v>1886</v>
      </c>
      <c r="C202" s="22" t="s">
        <v>164</v>
      </c>
      <c r="D202" s="34" t="s">
        <v>3575</v>
      </c>
      <c r="E202" s="34">
        <v>0</v>
      </c>
    </row>
    <row r="203" spans="1:5">
      <c r="A203" s="23">
        <v>2017</v>
      </c>
      <c r="B203" s="23" t="s">
        <v>1886</v>
      </c>
      <c r="C203" s="22" t="s">
        <v>167</v>
      </c>
      <c r="D203" s="34" t="s">
        <v>3573</v>
      </c>
      <c r="E203" s="34">
        <v>2</v>
      </c>
    </row>
    <row r="204" spans="1:5">
      <c r="A204" s="23">
        <v>2017</v>
      </c>
      <c r="B204" s="23" t="s">
        <v>1886</v>
      </c>
      <c r="C204" s="22" t="s">
        <v>167</v>
      </c>
      <c r="D204" s="34" t="s">
        <v>3574</v>
      </c>
      <c r="E204" s="34">
        <v>2</v>
      </c>
    </row>
    <row r="205" spans="1:5">
      <c r="A205" s="23">
        <v>2017</v>
      </c>
      <c r="B205" s="23" t="s">
        <v>1886</v>
      </c>
      <c r="C205" s="22" t="s">
        <v>167</v>
      </c>
      <c r="D205" s="34" t="s">
        <v>3575</v>
      </c>
      <c r="E205" s="34">
        <v>0</v>
      </c>
    </row>
    <row r="206" spans="1:5">
      <c r="A206" s="23">
        <v>2017</v>
      </c>
      <c r="B206" s="23" t="s">
        <v>1886</v>
      </c>
      <c r="C206" s="22" t="s">
        <v>1513</v>
      </c>
      <c r="D206" s="34" t="s">
        <v>3573</v>
      </c>
      <c r="E206" s="34">
        <v>0</v>
      </c>
    </row>
    <row r="207" spans="1:5">
      <c r="A207" s="23">
        <v>2017</v>
      </c>
      <c r="B207" s="23" t="s">
        <v>1886</v>
      </c>
      <c r="C207" s="22" t="s">
        <v>1513</v>
      </c>
      <c r="D207" s="34" t="s">
        <v>3574</v>
      </c>
      <c r="E207" s="34">
        <v>0</v>
      </c>
    </row>
    <row r="208" spans="1:5">
      <c r="A208" s="23">
        <v>2017</v>
      </c>
      <c r="B208" s="23" t="s">
        <v>1886</v>
      </c>
      <c r="C208" s="22" t="s">
        <v>1513</v>
      </c>
      <c r="D208" s="34" t="s">
        <v>3575</v>
      </c>
      <c r="E208" s="34">
        <v>1</v>
      </c>
    </row>
    <row r="209" spans="1:5">
      <c r="A209" s="23">
        <v>2017</v>
      </c>
      <c r="B209" s="23" t="s">
        <v>514</v>
      </c>
      <c r="C209" s="22" t="s">
        <v>184</v>
      </c>
      <c r="D209" s="34" t="s">
        <v>3573</v>
      </c>
      <c r="E209" s="34">
        <v>0</v>
      </c>
    </row>
    <row r="210" spans="1:5">
      <c r="A210" s="23">
        <v>2017</v>
      </c>
      <c r="B210" s="23" t="s">
        <v>514</v>
      </c>
      <c r="C210" s="22" t="s">
        <v>184</v>
      </c>
      <c r="D210" s="34" t="s">
        <v>3574</v>
      </c>
      <c r="E210" s="34">
        <v>2</v>
      </c>
    </row>
    <row r="211" spans="1:5">
      <c r="A211" s="23">
        <v>2017</v>
      </c>
      <c r="B211" s="23" t="s">
        <v>514</v>
      </c>
      <c r="C211" s="22" t="s">
        <v>184</v>
      </c>
      <c r="D211" s="34" t="s">
        <v>3575</v>
      </c>
      <c r="E211" s="34">
        <v>0</v>
      </c>
    </row>
    <row r="212" spans="1:5">
      <c r="A212" s="23">
        <v>2017</v>
      </c>
      <c r="B212" s="23" t="s">
        <v>514</v>
      </c>
      <c r="C212" s="22" t="s">
        <v>23</v>
      </c>
      <c r="D212" s="34" t="s">
        <v>3573</v>
      </c>
      <c r="E212" s="34">
        <v>1</v>
      </c>
    </row>
    <row r="213" spans="1:5">
      <c r="A213" s="23">
        <v>2017</v>
      </c>
      <c r="B213" s="23" t="s">
        <v>514</v>
      </c>
      <c r="C213" s="22" t="s">
        <v>23</v>
      </c>
      <c r="D213" s="34" t="s">
        <v>3574</v>
      </c>
      <c r="E213" s="34">
        <v>2</v>
      </c>
    </row>
    <row r="214" spans="1:5">
      <c r="A214" s="23">
        <v>2017</v>
      </c>
      <c r="B214" s="23" t="s">
        <v>514</v>
      </c>
      <c r="C214" s="22" t="s">
        <v>23</v>
      </c>
      <c r="D214" s="34" t="s">
        <v>3575</v>
      </c>
      <c r="E214" s="34">
        <v>0</v>
      </c>
    </row>
    <row r="215" spans="1:5">
      <c r="A215" s="23">
        <v>2017</v>
      </c>
      <c r="B215" s="23" t="s">
        <v>514</v>
      </c>
      <c r="C215" s="22" t="s">
        <v>185</v>
      </c>
      <c r="D215" s="34" t="s">
        <v>3573</v>
      </c>
      <c r="E215" s="34">
        <v>4</v>
      </c>
    </row>
    <row r="216" spans="1:5">
      <c r="A216" s="23">
        <v>2017</v>
      </c>
      <c r="B216" s="23" t="s">
        <v>514</v>
      </c>
      <c r="C216" s="22" t="s">
        <v>185</v>
      </c>
      <c r="D216" s="34" t="s">
        <v>3574</v>
      </c>
      <c r="E216" s="34">
        <v>2</v>
      </c>
    </row>
    <row r="217" spans="1:5">
      <c r="A217" s="23">
        <v>2017</v>
      </c>
      <c r="B217" s="23" t="s">
        <v>514</v>
      </c>
      <c r="C217" s="22" t="s">
        <v>185</v>
      </c>
      <c r="D217" s="34" t="s">
        <v>3575</v>
      </c>
      <c r="E217" s="34">
        <v>0</v>
      </c>
    </row>
    <row r="218" spans="1:5">
      <c r="A218" s="23">
        <v>2017</v>
      </c>
      <c r="B218" s="23" t="s">
        <v>514</v>
      </c>
      <c r="C218" s="22" t="s">
        <v>104</v>
      </c>
      <c r="D218" s="34" t="s">
        <v>3573</v>
      </c>
      <c r="E218" s="34">
        <v>0</v>
      </c>
    </row>
    <row r="219" spans="1:5">
      <c r="A219" s="23">
        <v>2017</v>
      </c>
      <c r="B219" s="23" t="s">
        <v>514</v>
      </c>
      <c r="C219" s="22" t="s">
        <v>104</v>
      </c>
      <c r="D219" s="34" t="s">
        <v>3574</v>
      </c>
      <c r="E219" s="34">
        <v>3</v>
      </c>
    </row>
    <row r="220" spans="1:5">
      <c r="A220" s="23">
        <v>2017</v>
      </c>
      <c r="B220" s="23" t="s">
        <v>514</v>
      </c>
      <c r="C220" s="22" t="s">
        <v>104</v>
      </c>
      <c r="D220" s="34" t="s">
        <v>3575</v>
      </c>
      <c r="E220" s="34">
        <v>4</v>
      </c>
    </row>
    <row r="221" spans="1:5">
      <c r="A221" s="23">
        <v>2018</v>
      </c>
      <c r="B221" s="23" t="s">
        <v>1886</v>
      </c>
      <c r="C221" s="22" t="s">
        <v>14</v>
      </c>
      <c r="D221" s="34" t="s">
        <v>3573</v>
      </c>
      <c r="E221" s="34">
        <v>0</v>
      </c>
    </row>
    <row r="222" spans="1:5">
      <c r="A222" s="23">
        <v>2018</v>
      </c>
      <c r="B222" s="23" t="s">
        <v>1886</v>
      </c>
      <c r="C222" s="22" t="s">
        <v>14</v>
      </c>
      <c r="D222" s="34" t="s">
        <v>3574</v>
      </c>
      <c r="E222" s="34">
        <v>6</v>
      </c>
    </row>
    <row r="223" spans="1:5">
      <c r="A223" s="23">
        <v>2018</v>
      </c>
      <c r="B223" s="23" t="s">
        <v>1886</v>
      </c>
      <c r="C223" s="22" t="s">
        <v>14</v>
      </c>
      <c r="D223" s="34" t="s">
        <v>3575</v>
      </c>
      <c r="E223" s="34">
        <v>7</v>
      </c>
    </row>
    <row r="224" spans="1:5">
      <c r="A224" s="23">
        <v>2018</v>
      </c>
      <c r="B224" s="23" t="s">
        <v>1886</v>
      </c>
      <c r="C224" s="22" t="s">
        <v>23</v>
      </c>
      <c r="D224" s="34" t="s">
        <v>3573</v>
      </c>
      <c r="E224" s="34">
        <v>0</v>
      </c>
    </row>
    <row r="225" spans="1:5">
      <c r="A225" s="23">
        <v>2018</v>
      </c>
      <c r="B225" s="23" t="s">
        <v>1886</v>
      </c>
      <c r="C225" s="22" t="s">
        <v>23</v>
      </c>
      <c r="D225" s="34" t="s">
        <v>3574</v>
      </c>
      <c r="E225" s="34">
        <v>2</v>
      </c>
    </row>
    <row r="226" spans="1:5">
      <c r="A226" s="23">
        <v>2018</v>
      </c>
      <c r="B226" s="23" t="s">
        <v>1886</v>
      </c>
      <c r="C226" s="22" t="s">
        <v>23</v>
      </c>
      <c r="D226" s="34" t="s">
        <v>3575</v>
      </c>
      <c r="E226" s="34">
        <v>0</v>
      </c>
    </row>
    <row r="227" spans="1:5">
      <c r="A227" s="23">
        <v>2018</v>
      </c>
      <c r="B227" s="23" t="s">
        <v>1886</v>
      </c>
      <c r="C227" s="22" t="s">
        <v>41</v>
      </c>
      <c r="D227" s="34" t="s">
        <v>3573</v>
      </c>
      <c r="E227" s="34">
        <v>0</v>
      </c>
    </row>
    <row r="228" spans="1:5">
      <c r="A228" s="23">
        <v>2018</v>
      </c>
      <c r="B228" s="23" t="s">
        <v>1886</v>
      </c>
      <c r="C228" s="22" t="s">
        <v>41</v>
      </c>
      <c r="D228" s="34" t="s">
        <v>3574</v>
      </c>
      <c r="E228" s="34">
        <v>2</v>
      </c>
    </row>
    <row r="229" spans="1:5">
      <c r="A229" s="23">
        <v>2018</v>
      </c>
      <c r="B229" s="23" t="s">
        <v>1886</v>
      </c>
      <c r="C229" s="22" t="s">
        <v>41</v>
      </c>
      <c r="D229" s="34" t="s">
        <v>3575</v>
      </c>
      <c r="E229" s="34">
        <v>0</v>
      </c>
    </row>
    <row r="230" spans="1:5">
      <c r="A230" s="23">
        <v>2018</v>
      </c>
      <c r="B230" s="23" t="s">
        <v>1886</v>
      </c>
      <c r="C230" s="22" t="s">
        <v>60</v>
      </c>
      <c r="D230" s="34" t="s">
        <v>3573</v>
      </c>
      <c r="E230" s="34">
        <v>4</v>
      </c>
    </row>
    <row r="231" spans="1:5">
      <c r="A231" s="23">
        <v>2018</v>
      </c>
      <c r="B231" s="23" t="s">
        <v>1886</v>
      </c>
      <c r="C231" s="22" t="s">
        <v>60</v>
      </c>
      <c r="D231" s="34" t="s">
        <v>3574</v>
      </c>
      <c r="E231" s="34">
        <v>1</v>
      </c>
    </row>
    <row r="232" spans="1:5">
      <c r="A232" s="23">
        <v>2018</v>
      </c>
      <c r="B232" s="23" t="s">
        <v>1886</v>
      </c>
      <c r="C232" s="22" t="s">
        <v>60</v>
      </c>
      <c r="D232" s="34" t="s">
        <v>3575</v>
      </c>
      <c r="E232" s="34">
        <v>0</v>
      </c>
    </row>
    <row r="233" spans="1:5">
      <c r="A233" s="23">
        <v>2018</v>
      </c>
      <c r="B233" s="23" t="s">
        <v>1886</v>
      </c>
      <c r="C233" s="22" t="s">
        <v>70</v>
      </c>
      <c r="D233" s="34" t="s">
        <v>3573</v>
      </c>
      <c r="E233" s="34">
        <v>0</v>
      </c>
    </row>
    <row r="234" spans="1:5">
      <c r="A234" s="23">
        <v>2018</v>
      </c>
      <c r="B234" s="23" t="s">
        <v>1886</v>
      </c>
      <c r="C234" s="22" t="s">
        <v>70</v>
      </c>
      <c r="D234" s="34" t="s">
        <v>3574</v>
      </c>
      <c r="E234" s="34">
        <v>5</v>
      </c>
    </row>
    <row r="235" spans="1:5">
      <c r="A235" s="23">
        <v>2018</v>
      </c>
      <c r="B235" s="23" t="s">
        <v>1886</v>
      </c>
      <c r="C235" s="22" t="s">
        <v>70</v>
      </c>
      <c r="D235" s="34" t="s">
        <v>3575</v>
      </c>
      <c r="E235" s="34">
        <v>3</v>
      </c>
    </row>
    <row r="236" spans="1:5">
      <c r="A236" s="23">
        <v>2018</v>
      </c>
      <c r="B236" s="23" t="s">
        <v>1886</v>
      </c>
      <c r="C236" s="22" t="s">
        <v>76</v>
      </c>
      <c r="D236" s="34" t="s">
        <v>3573</v>
      </c>
      <c r="E236" s="34">
        <v>2</v>
      </c>
    </row>
    <row r="237" spans="1:5">
      <c r="A237" s="23">
        <v>2018</v>
      </c>
      <c r="B237" s="23" t="s">
        <v>1886</v>
      </c>
      <c r="C237" s="22" t="s">
        <v>76</v>
      </c>
      <c r="D237" s="34" t="s">
        <v>3574</v>
      </c>
      <c r="E237" s="34">
        <v>1</v>
      </c>
    </row>
    <row r="238" spans="1:5">
      <c r="A238" s="23">
        <v>2018</v>
      </c>
      <c r="B238" s="23" t="s">
        <v>1886</v>
      </c>
      <c r="C238" s="22" t="s">
        <v>76</v>
      </c>
      <c r="D238" s="34" t="s">
        <v>3575</v>
      </c>
      <c r="E238" s="34">
        <v>0</v>
      </c>
    </row>
    <row r="239" spans="1:5">
      <c r="A239" s="23">
        <v>2018</v>
      </c>
      <c r="B239" s="23" t="s">
        <v>1886</v>
      </c>
      <c r="C239" s="22" t="s">
        <v>86</v>
      </c>
      <c r="D239" s="34" t="s">
        <v>3573</v>
      </c>
      <c r="E239" s="34">
        <v>1</v>
      </c>
    </row>
    <row r="240" spans="1:5">
      <c r="A240" s="23">
        <v>2018</v>
      </c>
      <c r="B240" s="23" t="s">
        <v>1886</v>
      </c>
      <c r="C240" s="22" t="s">
        <v>86</v>
      </c>
      <c r="D240" s="34" t="s">
        <v>3574</v>
      </c>
      <c r="E240" s="34">
        <v>1</v>
      </c>
    </row>
    <row r="241" spans="1:5">
      <c r="A241" s="23">
        <v>2018</v>
      </c>
      <c r="B241" s="23" t="s">
        <v>1886</v>
      </c>
      <c r="C241" s="22" t="s">
        <v>86</v>
      </c>
      <c r="D241" s="34" t="s">
        <v>3575</v>
      </c>
      <c r="E241" s="34">
        <v>0</v>
      </c>
    </row>
    <row r="242" spans="1:5">
      <c r="A242" s="23">
        <v>2018</v>
      </c>
      <c r="B242" s="23" t="s">
        <v>1886</v>
      </c>
      <c r="C242" s="22" t="s">
        <v>94</v>
      </c>
      <c r="D242" s="34" t="s">
        <v>3573</v>
      </c>
      <c r="E242" s="34">
        <v>0</v>
      </c>
    </row>
    <row r="243" spans="1:5">
      <c r="A243" s="23">
        <v>2018</v>
      </c>
      <c r="B243" s="23" t="s">
        <v>1886</v>
      </c>
      <c r="C243" s="22" t="s">
        <v>94</v>
      </c>
      <c r="D243" s="34" t="s">
        <v>3574</v>
      </c>
      <c r="E243" s="34">
        <v>0</v>
      </c>
    </row>
    <row r="244" spans="1:5">
      <c r="A244" s="23">
        <v>2018</v>
      </c>
      <c r="B244" s="23" t="s">
        <v>1886</v>
      </c>
      <c r="C244" s="22" t="s">
        <v>94</v>
      </c>
      <c r="D244" s="34" t="s">
        <v>3575</v>
      </c>
      <c r="E244" s="34">
        <v>2</v>
      </c>
    </row>
    <row r="245" spans="1:5">
      <c r="A245" s="23">
        <v>2018</v>
      </c>
      <c r="B245" s="23" t="s">
        <v>1886</v>
      </c>
      <c r="C245" s="22" t="s">
        <v>104</v>
      </c>
      <c r="D245" s="34" t="s">
        <v>3573</v>
      </c>
      <c r="E245" s="34">
        <v>1</v>
      </c>
    </row>
    <row r="246" spans="1:5">
      <c r="A246" s="23">
        <v>2018</v>
      </c>
      <c r="B246" s="23" t="s">
        <v>1886</v>
      </c>
      <c r="C246" s="22" t="s">
        <v>104</v>
      </c>
      <c r="D246" s="34" t="s">
        <v>3574</v>
      </c>
      <c r="E246" s="34">
        <v>6</v>
      </c>
    </row>
    <row r="247" spans="1:5">
      <c r="A247" s="23">
        <v>2018</v>
      </c>
      <c r="B247" s="23" t="s">
        <v>1886</v>
      </c>
      <c r="C247" s="22" t="s">
        <v>104</v>
      </c>
      <c r="D247" s="34" t="s">
        <v>3575</v>
      </c>
      <c r="E247" s="34">
        <v>2</v>
      </c>
    </row>
    <row r="248" spans="1:5">
      <c r="A248" s="23">
        <v>2018</v>
      </c>
      <c r="B248" s="23" t="s">
        <v>1886</v>
      </c>
      <c r="C248" s="22" t="s">
        <v>120</v>
      </c>
      <c r="D248" s="34" t="s">
        <v>3573</v>
      </c>
      <c r="E248" s="34">
        <v>4</v>
      </c>
    </row>
    <row r="249" spans="1:5">
      <c r="A249" s="23">
        <v>2018</v>
      </c>
      <c r="B249" s="23" t="s">
        <v>1886</v>
      </c>
      <c r="C249" s="22" t="s">
        <v>120</v>
      </c>
      <c r="D249" s="34" t="s">
        <v>3574</v>
      </c>
      <c r="E249" s="34">
        <v>2</v>
      </c>
    </row>
    <row r="250" spans="1:5">
      <c r="A250" s="23">
        <v>2018</v>
      </c>
      <c r="B250" s="23" t="s">
        <v>1886</v>
      </c>
      <c r="C250" s="22" t="s">
        <v>120</v>
      </c>
      <c r="D250" s="34" t="s">
        <v>3575</v>
      </c>
      <c r="E250" s="34">
        <v>1</v>
      </c>
    </row>
    <row r="251" spans="1:5">
      <c r="A251" s="23">
        <v>2018</v>
      </c>
      <c r="B251" s="23" t="s">
        <v>1886</v>
      </c>
      <c r="C251" s="22" t="s">
        <v>156</v>
      </c>
      <c r="D251" s="34" t="s">
        <v>3573</v>
      </c>
      <c r="E251" s="34">
        <v>2</v>
      </c>
    </row>
    <row r="252" spans="1:5">
      <c r="A252" s="23">
        <v>2018</v>
      </c>
      <c r="B252" s="23" t="s">
        <v>1886</v>
      </c>
      <c r="C252" s="22" t="s">
        <v>156</v>
      </c>
      <c r="D252" s="34" t="s">
        <v>3574</v>
      </c>
      <c r="E252" s="34">
        <v>1</v>
      </c>
    </row>
    <row r="253" spans="1:5">
      <c r="A253" s="23">
        <v>2018</v>
      </c>
      <c r="B253" s="23" t="s">
        <v>1886</v>
      </c>
      <c r="C253" s="22" t="s">
        <v>156</v>
      </c>
      <c r="D253" s="34" t="s">
        <v>3575</v>
      </c>
      <c r="E253" s="34">
        <v>0</v>
      </c>
    </row>
    <row r="254" spans="1:5">
      <c r="A254" s="23">
        <v>2018</v>
      </c>
      <c r="B254" s="23" t="s">
        <v>1886</v>
      </c>
      <c r="C254" s="22" t="s">
        <v>164</v>
      </c>
      <c r="D254" s="34" t="s">
        <v>3573</v>
      </c>
      <c r="E254" s="34">
        <v>0</v>
      </c>
    </row>
    <row r="255" spans="1:5">
      <c r="A255" s="23">
        <v>2018</v>
      </c>
      <c r="B255" s="23" t="s">
        <v>1886</v>
      </c>
      <c r="C255" s="22" t="s">
        <v>164</v>
      </c>
      <c r="D255" s="34" t="s">
        <v>3574</v>
      </c>
      <c r="E255" s="34">
        <v>1</v>
      </c>
    </row>
    <row r="256" spans="1:5">
      <c r="A256" s="23">
        <v>2018</v>
      </c>
      <c r="B256" s="23" t="s">
        <v>1886</v>
      </c>
      <c r="C256" s="22" t="s">
        <v>164</v>
      </c>
      <c r="D256" s="34" t="s">
        <v>3575</v>
      </c>
      <c r="E256" s="34">
        <v>0</v>
      </c>
    </row>
    <row r="257" spans="1:5">
      <c r="A257" s="23">
        <v>2018</v>
      </c>
      <c r="B257" s="23" t="s">
        <v>1886</v>
      </c>
      <c r="C257" s="22" t="s">
        <v>167</v>
      </c>
      <c r="D257" s="34" t="s">
        <v>3573</v>
      </c>
      <c r="E257" s="34">
        <v>0</v>
      </c>
    </row>
    <row r="258" spans="1:5">
      <c r="A258" s="23">
        <v>2018</v>
      </c>
      <c r="B258" s="23" t="s">
        <v>1886</v>
      </c>
      <c r="C258" s="22" t="s">
        <v>167</v>
      </c>
      <c r="D258" s="34" t="s">
        <v>3574</v>
      </c>
      <c r="E258" s="34">
        <v>2</v>
      </c>
    </row>
    <row r="259" spans="1:5">
      <c r="A259" s="23">
        <v>2018</v>
      </c>
      <c r="B259" s="23" t="s">
        <v>1886</v>
      </c>
      <c r="C259" s="22" t="s">
        <v>167</v>
      </c>
      <c r="D259" s="34" t="s">
        <v>3575</v>
      </c>
      <c r="E259" s="34">
        <v>2</v>
      </c>
    </row>
    <row r="260" spans="1:5">
      <c r="A260" s="23">
        <v>2018</v>
      </c>
      <c r="B260" s="23" t="s">
        <v>514</v>
      </c>
      <c r="C260" s="22" t="s">
        <v>184</v>
      </c>
      <c r="D260" s="34" t="s">
        <v>3573</v>
      </c>
      <c r="E260" s="34">
        <v>1</v>
      </c>
    </row>
    <row r="261" spans="1:5">
      <c r="A261" s="23">
        <v>2018</v>
      </c>
      <c r="B261" s="23" t="s">
        <v>514</v>
      </c>
      <c r="C261" s="22" t="s">
        <v>184</v>
      </c>
      <c r="D261" s="34" t="s">
        <v>3574</v>
      </c>
      <c r="E261" s="34">
        <v>0</v>
      </c>
    </row>
    <row r="262" spans="1:5">
      <c r="A262" s="23">
        <v>2018</v>
      </c>
      <c r="B262" s="23" t="s">
        <v>514</v>
      </c>
      <c r="C262" s="22" t="s">
        <v>184</v>
      </c>
      <c r="D262" s="34" t="s">
        <v>3575</v>
      </c>
      <c r="E262" s="34">
        <v>0</v>
      </c>
    </row>
    <row r="263" spans="1:5">
      <c r="A263" s="23">
        <v>2018</v>
      </c>
      <c r="B263" s="23" t="s">
        <v>514</v>
      </c>
      <c r="C263" s="22" t="s">
        <v>23</v>
      </c>
      <c r="D263" s="34" t="s">
        <v>3573</v>
      </c>
      <c r="E263" s="34">
        <v>0</v>
      </c>
    </row>
    <row r="264" spans="1:5">
      <c r="A264" s="23">
        <v>2018</v>
      </c>
      <c r="B264" s="23" t="s">
        <v>514</v>
      </c>
      <c r="C264" s="22" t="s">
        <v>23</v>
      </c>
      <c r="D264" s="34" t="s">
        <v>3574</v>
      </c>
      <c r="E264" s="34">
        <v>2</v>
      </c>
    </row>
    <row r="265" spans="1:5">
      <c r="A265" s="23">
        <v>2018</v>
      </c>
      <c r="B265" s="23" t="s">
        <v>514</v>
      </c>
      <c r="C265" s="22" t="s">
        <v>23</v>
      </c>
      <c r="D265" s="34" t="s">
        <v>3575</v>
      </c>
      <c r="E265" s="34">
        <v>0</v>
      </c>
    </row>
    <row r="266" spans="1:5">
      <c r="A266" s="23">
        <v>2018</v>
      </c>
      <c r="B266" s="23" t="s">
        <v>514</v>
      </c>
      <c r="C266" s="22" t="s">
        <v>185</v>
      </c>
      <c r="D266" s="34" t="s">
        <v>3573</v>
      </c>
      <c r="E266" s="34">
        <v>3</v>
      </c>
    </row>
    <row r="267" spans="1:5">
      <c r="A267" s="23">
        <v>2018</v>
      </c>
      <c r="B267" s="23" t="s">
        <v>514</v>
      </c>
      <c r="C267" s="22" t="s">
        <v>185</v>
      </c>
      <c r="D267" s="34" t="s">
        <v>3574</v>
      </c>
      <c r="E267" s="34">
        <v>2</v>
      </c>
    </row>
    <row r="268" spans="1:5">
      <c r="A268" s="23">
        <v>2018</v>
      </c>
      <c r="B268" s="23" t="s">
        <v>514</v>
      </c>
      <c r="C268" s="22" t="s">
        <v>185</v>
      </c>
      <c r="D268" s="34" t="s">
        <v>3575</v>
      </c>
      <c r="E268" s="34">
        <v>0</v>
      </c>
    </row>
    <row r="269" spans="1:5">
      <c r="A269" s="23">
        <v>2018</v>
      </c>
      <c r="B269" s="23" t="s">
        <v>514</v>
      </c>
      <c r="C269" s="22" t="s">
        <v>104</v>
      </c>
      <c r="D269" s="34" t="s">
        <v>3573</v>
      </c>
      <c r="E269" s="34">
        <v>2</v>
      </c>
    </row>
    <row r="270" spans="1:5">
      <c r="A270" s="23">
        <v>2018</v>
      </c>
      <c r="B270" s="23" t="s">
        <v>514</v>
      </c>
      <c r="C270" s="22" t="s">
        <v>104</v>
      </c>
      <c r="D270" s="34" t="s">
        <v>3574</v>
      </c>
      <c r="E270" s="34">
        <v>3</v>
      </c>
    </row>
    <row r="271" spans="1:5">
      <c r="A271" s="23">
        <v>2018</v>
      </c>
      <c r="B271" s="23" t="s">
        <v>514</v>
      </c>
      <c r="C271" s="22" t="s">
        <v>104</v>
      </c>
      <c r="D271" s="34" t="s">
        <v>3575</v>
      </c>
      <c r="E271" s="34">
        <v>2</v>
      </c>
    </row>
    <row r="272" spans="1:5">
      <c r="A272" s="23">
        <v>2019</v>
      </c>
      <c r="B272" s="23" t="s">
        <v>1886</v>
      </c>
      <c r="C272" s="22" t="s">
        <v>5</v>
      </c>
      <c r="D272" s="34" t="s">
        <v>3573</v>
      </c>
      <c r="E272" s="34">
        <v>2</v>
      </c>
    </row>
    <row r="273" spans="1:5">
      <c r="A273" s="23">
        <v>2019</v>
      </c>
      <c r="B273" s="23" t="s">
        <v>1886</v>
      </c>
      <c r="C273" s="22" t="s">
        <v>5</v>
      </c>
      <c r="D273" s="34" t="s">
        <v>3574</v>
      </c>
      <c r="E273" s="34">
        <v>0</v>
      </c>
    </row>
    <row r="274" spans="1:5">
      <c r="A274" s="23">
        <v>2019</v>
      </c>
      <c r="B274" s="23" t="s">
        <v>1886</v>
      </c>
      <c r="C274" s="22" t="s">
        <v>5</v>
      </c>
      <c r="D274" s="34" t="s">
        <v>3575</v>
      </c>
      <c r="E274" s="34">
        <v>1</v>
      </c>
    </row>
    <row r="275" spans="1:5">
      <c r="A275" s="23">
        <v>2019</v>
      </c>
      <c r="B275" s="23" t="s">
        <v>1886</v>
      </c>
      <c r="C275" s="22" t="s">
        <v>10</v>
      </c>
      <c r="D275" s="34" t="s">
        <v>3573</v>
      </c>
      <c r="E275" s="34">
        <v>2</v>
      </c>
    </row>
    <row r="276" spans="1:5">
      <c r="A276" s="23">
        <v>2019</v>
      </c>
      <c r="B276" s="23" t="s">
        <v>1886</v>
      </c>
      <c r="C276" s="22" t="s">
        <v>10</v>
      </c>
      <c r="D276" s="34" t="s">
        <v>3574</v>
      </c>
      <c r="E276" s="34">
        <v>0</v>
      </c>
    </row>
    <row r="277" spans="1:5">
      <c r="A277" s="23">
        <v>2019</v>
      </c>
      <c r="B277" s="23" t="s">
        <v>1886</v>
      </c>
      <c r="C277" s="22" t="s">
        <v>10</v>
      </c>
      <c r="D277" s="34" t="s">
        <v>3575</v>
      </c>
      <c r="E277" s="34">
        <v>0</v>
      </c>
    </row>
    <row r="278" spans="1:5">
      <c r="A278" s="23">
        <v>2019</v>
      </c>
      <c r="B278" s="23" t="s">
        <v>1886</v>
      </c>
      <c r="C278" s="22" t="s">
        <v>14</v>
      </c>
      <c r="D278" s="34" t="s">
        <v>3573</v>
      </c>
      <c r="E278" s="34">
        <v>1</v>
      </c>
    </row>
    <row r="279" spans="1:5">
      <c r="A279" s="23">
        <v>2019</v>
      </c>
      <c r="B279" s="23" t="s">
        <v>1886</v>
      </c>
      <c r="C279" s="22" t="s">
        <v>14</v>
      </c>
      <c r="D279" s="34" t="s">
        <v>3574</v>
      </c>
      <c r="E279" s="34">
        <v>8</v>
      </c>
    </row>
    <row r="280" spans="1:5">
      <c r="A280" s="23">
        <v>2019</v>
      </c>
      <c r="B280" s="23" t="s">
        <v>1886</v>
      </c>
      <c r="C280" s="22" t="s">
        <v>14</v>
      </c>
      <c r="D280" s="34" t="s">
        <v>3575</v>
      </c>
      <c r="E280" s="34">
        <v>2</v>
      </c>
    </row>
    <row r="281" spans="1:5">
      <c r="A281" s="23">
        <v>2019</v>
      </c>
      <c r="B281" s="23" t="s">
        <v>1886</v>
      </c>
      <c r="C281" s="22" t="s">
        <v>23</v>
      </c>
      <c r="D281" s="34" t="s">
        <v>3573</v>
      </c>
      <c r="E281" s="34">
        <v>0</v>
      </c>
    </row>
    <row r="282" spans="1:5">
      <c r="A282" s="23">
        <v>2019</v>
      </c>
      <c r="B282" s="23" t="s">
        <v>1886</v>
      </c>
      <c r="C282" s="22" t="s">
        <v>23</v>
      </c>
      <c r="D282" s="34" t="s">
        <v>3574</v>
      </c>
      <c r="E282" s="34">
        <v>1</v>
      </c>
    </row>
    <row r="283" spans="1:5">
      <c r="A283" s="23">
        <v>2019</v>
      </c>
      <c r="B283" s="23" t="s">
        <v>1886</v>
      </c>
      <c r="C283" s="22" t="s">
        <v>23</v>
      </c>
      <c r="D283" s="34" t="s">
        <v>3575</v>
      </c>
      <c r="E283" s="34">
        <v>0</v>
      </c>
    </row>
    <row r="284" spans="1:5">
      <c r="A284" s="23">
        <v>2019</v>
      </c>
      <c r="B284" s="23" t="s">
        <v>1886</v>
      </c>
      <c r="C284" s="22" t="s">
        <v>41</v>
      </c>
      <c r="D284" s="34" t="s">
        <v>3573</v>
      </c>
      <c r="E284" s="34">
        <v>0</v>
      </c>
    </row>
    <row r="285" spans="1:5">
      <c r="A285" s="23">
        <v>2019</v>
      </c>
      <c r="B285" s="23" t="s">
        <v>1886</v>
      </c>
      <c r="C285" s="22" t="s">
        <v>41</v>
      </c>
      <c r="D285" s="34" t="s">
        <v>3574</v>
      </c>
      <c r="E285" s="34">
        <v>1</v>
      </c>
    </row>
    <row r="286" spans="1:5">
      <c r="A286" s="23">
        <v>2019</v>
      </c>
      <c r="B286" s="23" t="s">
        <v>1886</v>
      </c>
      <c r="C286" s="22" t="s">
        <v>41</v>
      </c>
      <c r="D286" s="34" t="s">
        <v>3575</v>
      </c>
      <c r="E286" s="34">
        <v>0</v>
      </c>
    </row>
    <row r="287" spans="1:5">
      <c r="A287" s="23">
        <v>2019</v>
      </c>
      <c r="B287" s="23" t="s">
        <v>1886</v>
      </c>
      <c r="C287" s="22" t="s">
        <v>60</v>
      </c>
      <c r="D287" s="34" t="s">
        <v>3573</v>
      </c>
      <c r="E287" s="34">
        <v>0</v>
      </c>
    </row>
    <row r="288" spans="1:5">
      <c r="A288" s="23">
        <v>2019</v>
      </c>
      <c r="B288" s="23" t="s">
        <v>1886</v>
      </c>
      <c r="C288" s="22" t="s">
        <v>60</v>
      </c>
      <c r="D288" s="34" t="s">
        <v>3574</v>
      </c>
      <c r="E288" s="34">
        <v>1</v>
      </c>
    </row>
    <row r="289" spans="1:5">
      <c r="A289" s="23">
        <v>2019</v>
      </c>
      <c r="B289" s="23" t="s">
        <v>1886</v>
      </c>
      <c r="C289" s="22" t="s">
        <v>60</v>
      </c>
      <c r="D289" s="34" t="s">
        <v>3575</v>
      </c>
      <c r="E289" s="34">
        <v>0</v>
      </c>
    </row>
    <row r="290" spans="1:5">
      <c r="A290" s="23">
        <v>2019</v>
      </c>
      <c r="B290" s="23" t="s">
        <v>1886</v>
      </c>
      <c r="C290" s="22" t="s">
        <v>70</v>
      </c>
      <c r="D290" s="34" t="s">
        <v>3573</v>
      </c>
      <c r="E290" s="34">
        <v>0</v>
      </c>
    </row>
    <row r="291" spans="1:5">
      <c r="A291" s="23">
        <v>2019</v>
      </c>
      <c r="B291" s="23" t="s">
        <v>1886</v>
      </c>
      <c r="C291" s="22" t="s">
        <v>70</v>
      </c>
      <c r="D291" s="34" t="s">
        <v>3574</v>
      </c>
      <c r="E291" s="34">
        <v>1</v>
      </c>
    </row>
    <row r="292" spans="1:5">
      <c r="A292" s="23">
        <v>2019</v>
      </c>
      <c r="B292" s="23" t="s">
        <v>1886</v>
      </c>
      <c r="C292" s="22" t="s">
        <v>70</v>
      </c>
      <c r="D292" s="34" t="s">
        <v>3575</v>
      </c>
      <c r="E292" s="34">
        <v>0</v>
      </c>
    </row>
    <row r="293" spans="1:5">
      <c r="A293" s="23">
        <v>2019</v>
      </c>
      <c r="B293" s="23" t="s">
        <v>1886</v>
      </c>
      <c r="C293" s="22" t="s">
        <v>76</v>
      </c>
      <c r="D293" s="34" t="s">
        <v>3573</v>
      </c>
      <c r="E293" s="34">
        <v>0</v>
      </c>
    </row>
    <row r="294" spans="1:5">
      <c r="A294" s="23">
        <v>2019</v>
      </c>
      <c r="B294" s="23" t="s">
        <v>1886</v>
      </c>
      <c r="C294" s="22" t="s">
        <v>76</v>
      </c>
      <c r="D294" s="34" t="s">
        <v>3574</v>
      </c>
      <c r="E294" s="34">
        <v>1</v>
      </c>
    </row>
    <row r="295" spans="1:5">
      <c r="A295" s="23">
        <v>2019</v>
      </c>
      <c r="B295" s="23" t="s">
        <v>1886</v>
      </c>
      <c r="C295" s="22" t="s">
        <v>76</v>
      </c>
      <c r="D295" s="34" t="s">
        <v>3575</v>
      </c>
      <c r="E295" s="34">
        <v>1</v>
      </c>
    </row>
    <row r="296" spans="1:5">
      <c r="A296" s="23">
        <v>2019</v>
      </c>
      <c r="B296" s="23" t="s">
        <v>1886</v>
      </c>
      <c r="C296" s="22" t="s">
        <v>86</v>
      </c>
      <c r="D296" s="34" t="s">
        <v>3573</v>
      </c>
      <c r="E296" s="34">
        <v>0</v>
      </c>
    </row>
    <row r="297" spans="1:5">
      <c r="A297" s="23">
        <v>2019</v>
      </c>
      <c r="B297" s="23" t="s">
        <v>1886</v>
      </c>
      <c r="C297" s="22" t="s">
        <v>86</v>
      </c>
      <c r="D297" s="34" t="s">
        <v>3574</v>
      </c>
      <c r="E297" s="34">
        <v>1</v>
      </c>
    </row>
    <row r="298" spans="1:5">
      <c r="A298" s="23">
        <v>2019</v>
      </c>
      <c r="B298" s="23" t="s">
        <v>1886</v>
      </c>
      <c r="C298" s="22" t="s">
        <v>86</v>
      </c>
      <c r="D298" s="34" t="s">
        <v>3575</v>
      </c>
      <c r="E298" s="34">
        <v>0</v>
      </c>
    </row>
    <row r="299" spans="1:5">
      <c r="A299" s="23">
        <v>2019</v>
      </c>
      <c r="B299" s="23" t="s">
        <v>1886</v>
      </c>
      <c r="C299" s="22" t="s">
        <v>89</v>
      </c>
      <c r="D299" s="34" t="s">
        <v>3573</v>
      </c>
      <c r="E299" s="34">
        <v>1</v>
      </c>
    </row>
    <row r="300" spans="1:5">
      <c r="A300" s="23">
        <v>2019</v>
      </c>
      <c r="B300" s="23" t="s">
        <v>1886</v>
      </c>
      <c r="C300" s="22" t="s">
        <v>89</v>
      </c>
      <c r="D300" s="34" t="s">
        <v>3574</v>
      </c>
      <c r="E300" s="34">
        <v>0</v>
      </c>
    </row>
    <row r="301" spans="1:5">
      <c r="A301" s="23">
        <v>2019</v>
      </c>
      <c r="B301" s="23" t="s">
        <v>1886</v>
      </c>
      <c r="C301" s="22" t="s">
        <v>89</v>
      </c>
      <c r="D301" s="34" t="s">
        <v>3575</v>
      </c>
      <c r="E301" s="34">
        <v>0</v>
      </c>
    </row>
    <row r="302" spans="1:5">
      <c r="A302" s="23">
        <v>2019</v>
      </c>
      <c r="B302" s="23" t="s">
        <v>1886</v>
      </c>
      <c r="C302" s="22" t="s">
        <v>94</v>
      </c>
      <c r="D302" s="34" t="s">
        <v>3573</v>
      </c>
      <c r="E302" s="34">
        <v>1</v>
      </c>
    </row>
    <row r="303" spans="1:5">
      <c r="A303" s="23">
        <v>2019</v>
      </c>
      <c r="B303" s="23" t="s">
        <v>1886</v>
      </c>
      <c r="C303" s="22" t="s">
        <v>94</v>
      </c>
      <c r="D303" s="34" t="s">
        <v>3574</v>
      </c>
      <c r="E303" s="34">
        <v>1</v>
      </c>
    </row>
    <row r="304" spans="1:5">
      <c r="A304" s="23">
        <v>2019</v>
      </c>
      <c r="B304" s="23" t="s">
        <v>1886</v>
      </c>
      <c r="C304" s="22" t="s">
        <v>94</v>
      </c>
      <c r="D304" s="34" t="s">
        <v>3575</v>
      </c>
      <c r="E304" s="34">
        <v>1</v>
      </c>
    </row>
    <row r="305" spans="1:5">
      <c r="A305" s="23">
        <v>2019</v>
      </c>
      <c r="B305" s="23" t="s">
        <v>1886</v>
      </c>
      <c r="C305" s="22" t="s">
        <v>100</v>
      </c>
      <c r="D305" s="34" t="s">
        <v>3573</v>
      </c>
      <c r="E305" s="34">
        <v>0</v>
      </c>
    </row>
    <row r="306" spans="1:5">
      <c r="A306" s="23">
        <v>2019</v>
      </c>
      <c r="B306" s="23" t="s">
        <v>1886</v>
      </c>
      <c r="C306" s="22" t="s">
        <v>100</v>
      </c>
      <c r="D306" s="34" t="s">
        <v>3574</v>
      </c>
      <c r="E306" s="34">
        <v>1</v>
      </c>
    </row>
    <row r="307" spans="1:5">
      <c r="A307" s="23">
        <v>2019</v>
      </c>
      <c r="B307" s="23" t="s">
        <v>1886</v>
      </c>
      <c r="C307" s="22" t="s">
        <v>100</v>
      </c>
      <c r="D307" s="34" t="s">
        <v>3575</v>
      </c>
      <c r="E307" s="34">
        <v>0</v>
      </c>
    </row>
    <row r="308" spans="1:5">
      <c r="A308" s="23">
        <v>2019</v>
      </c>
      <c r="B308" s="23" t="s">
        <v>1886</v>
      </c>
      <c r="C308" s="22" t="s">
        <v>104</v>
      </c>
      <c r="D308" s="34" t="s">
        <v>3573</v>
      </c>
      <c r="E308" s="34">
        <v>0</v>
      </c>
    </row>
    <row r="309" spans="1:5">
      <c r="A309" s="23">
        <v>2019</v>
      </c>
      <c r="B309" s="23" t="s">
        <v>1886</v>
      </c>
      <c r="C309" s="22" t="s">
        <v>104</v>
      </c>
      <c r="D309" s="34" t="s">
        <v>3574</v>
      </c>
      <c r="E309" s="34">
        <v>4</v>
      </c>
    </row>
    <row r="310" spans="1:5">
      <c r="A310" s="23">
        <v>2019</v>
      </c>
      <c r="B310" s="23" t="s">
        <v>1886</v>
      </c>
      <c r="C310" s="22" t="s">
        <v>104</v>
      </c>
      <c r="D310" s="34" t="s">
        <v>3575</v>
      </c>
      <c r="E310" s="34">
        <v>0</v>
      </c>
    </row>
    <row r="311" spans="1:5">
      <c r="A311" s="23">
        <v>2019</v>
      </c>
      <c r="B311" s="23" t="s">
        <v>1886</v>
      </c>
      <c r="C311" s="22" t="s">
        <v>120</v>
      </c>
      <c r="D311" s="34" t="s">
        <v>3573</v>
      </c>
      <c r="E311" s="34">
        <v>5</v>
      </c>
    </row>
    <row r="312" spans="1:5">
      <c r="A312" s="23">
        <v>2019</v>
      </c>
      <c r="B312" s="23" t="s">
        <v>1886</v>
      </c>
      <c r="C312" s="22" t="s">
        <v>120</v>
      </c>
      <c r="D312" s="34" t="s">
        <v>3574</v>
      </c>
      <c r="E312" s="34">
        <v>4</v>
      </c>
    </row>
    <row r="313" spans="1:5">
      <c r="A313" s="23">
        <v>2019</v>
      </c>
      <c r="B313" s="23" t="s">
        <v>1886</v>
      </c>
      <c r="C313" s="22" t="s">
        <v>120</v>
      </c>
      <c r="D313" s="34" t="s">
        <v>3575</v>
      </c>
      <c r="E313" s="34">
        <v>1</v>
      </c>
    </row>
    <row r="314" spans="1:5">
      <c r="A314" s="23">
        <v>2019</v>
      </c>
      <c r="B314" s="23" t="s">
        <v>1886</v>
      </c>
      <c r="C314" s="22" t="s">
        <v>156</v>
      </c>
      <c r="D314" s="34" t="s">
        <v>3573</v>
      </c>
      <c r="E314" s="34">
        <v>0</v>
      </c>
    </row>
    <row r="315" spans="1:5">
      <c r="A315" s="23">
        <v>2019</v>
      </c>
      <c r="B315" s="23" t="s">
        <v>1886</v>
      </c>
      <c r="C315" s="22" t="s">
        <v>156</v>
      </c>
      <c r="D315" s="34" t="s">
        <v>3574</v>
      </c>
      <c r="E315" s="34">
        <v>1</v>
      </c>
    </row>
    <row r="316" spans="1:5">
      <c r="A316" s="23">
        <v>2019</v>
      </c>
      <c r="B316" s="23" t="s">
        <v>1886</v>
      </c>
      <c r="C316" s="22" t="s">
        <v>156</v>
      </c>
      <c r="D316" s="34" t="s">
        <v>3575</v>
      </c>
      <c r="E316" s="34">
        <v>0</v>
      </c>
    </row>
    <row r="317" spans="1:5">
      <c r="A317" s="23">
        <v>2019</v>
      </c>
      <c r="B317" s="23" t="s">
        <v>1886</v>
      </c>
      <c r="C317" s="22" t="s">
        <v>164</v>
      </c>
      <c r="D317" s="34" t="s">
        <v>3573</v>
      </c>
      <c r="E317" s="34">
        <v>0</v>
      </c>
    </row>
    <row r="318" spans="1:5">
      <c r="A318" s="23">
        <v>2019</v>
      </c>
      <c r="B318" s="23" t="s">
        <v>1886</v>
      </c>
      <c r="C318" s="22" t="s">
        <v>164</v>
      </c>
      <c r="D318" s="34" t="s">
        <v>3574</v>
      </c>
      <c r="E318" s="34">
        <v>1</v>
      </c>
    </row>
    <row r="319" spans="1:5">
      <c r="A319" s="23">
        <v>2019</v>
      </c>
      <c r="B319" s="23" t="s">
        <v>1886</v>
      </c>
      <c r="C319" s="22" t="s">
        <v>164</v>
      </c>
      <c r="D319" s="34" t="s">
        <v>3575</v>
      </c>
      <c r="E319" s="34">
        <v>0</v>
      </c>
    </row>
    <row r="320" spans="1:5">
      <c r="A320" s="23">
        <v>2019</v>
      </c>
      <c r="B320" s="23" t="s">
        <v>1886</v>
      </c>
      <c r="C320" s="22" t="s">
        <v>167</v>
      </c>
      <c r="D320" s="34" t="s">
        <v>3573</v>
      </c>
      <c r="E320" s="34">
        <v>2</v>
      </c>
    </row>
    <row r="321" spans="1:5">
      <c r="A321" s="23">
        <v>2019</v>
      </c>
      <c r="B321" s="23" t="s">
        <v>1886</v>
      </c>
      <c r="C321" s="22" t="s">
        <v>167</v>
      </c>
      <c r="D321" s="34" t="s">
        <v>3574</v>
      </c>
      <c r="E321" s="34">
        <v>1</v>
      </c>
    </row>
    <row r="322" spans="1:5">
      <c r="A322" s="23">
        <v>2019</v>
      </c>
      <c r="B322" s="23" t="s">
        <v>1886</v>
      </c>
      <c r="C322" s="22" t="s">
        <v>167</v>
      </c>
      <c r="D322" s="34" t="s">
        <v>3575</v>
      </c>
      <c r="E322" s="34">
        <v>1</v>
      </c>
    </row>
    <row r="323" spans="1:5">
      <c r="A323" s="23">
        <v>2019</v>
      </c>
      <c r="B323" s="23" t="s">
        <v>514</v>
      </c>
      <c r="C323" s="22" t="s">
        <v>23</v>
      </c>
      <c r="D323" s="34" t="s">
        <v>3573</v>
      </c>
      <c r="E323" s="34">
        <v>1</v>
      </c>
    </row>
    <row r="324" spans="1:5">
      <c r="A324" s="23">
        <v>2019</v>
      </c>
      <c r="B324" s="23" t="s">
        <v>514</v>
      </c>
      <c r="C324" s="22" t="s">
        <v>23</v>
      </c>
      <c r="D324" s="34" t="s">
        <v>3574</v>
      </c>
      <c r="E324" s="34">
        <v>1</v>
      </c>
    </row>
    <row r="325" spans="1:5">
      <c r="A325" s="23">
        <v>2019</v>
      </c>
      <c r="B325" s="23" t="s">
        <v>514</v>
      </c>
      <c r="C325" s="22" t="s">
        <v>23</v>
      </c>
      <c r="D325" s="34" t="s">
        <v>3575</v>
      </c>
      <c r="E325" s="34">
        <v>0</v>
      </c>
    </row>
    <row r="326" spans="1:5">
      <c r="A326" s="23">
        <v>2019</v>
      </c>
      <c r="B326" s="23" t="s">
        <v>514</v>
      </c>
      <c r="C326" s="22" t="s">
        <v>185</v>
      </c>
      <c r="D326" s="34" t="s">
        <v>3573</v>
      </c>
      <c r="E326" s="34">
        <v>3</v>
      </c>
    </row>
    <row r="327" spans="1:5">
      <c r="A327" s="23">
        <v>2019</v>
      </c>
      <c r="B327" s="23" t="s">
        <v>514</v>
      </c>
      <c r="C327" s="22" t="s">
        <v>185</v>
      </c>
      <c r="D327" s="34" t="s">
        <v>3574</v>
      </c>
      <c r="E327" s="34">
        <v>3</v>
      </c>
    </row>
    <row r="328" spans="1:5">
      <c r="A328" s="23">
        <v>2019</v>
      </c>
      <c r="B328" s="23" t="s">
        <v>514</v>
      </c>
      <c r="C328" s="22" t="s">
        <v>185</v>
      </c>
      <c r="D328" s="34" t="s">
        <v>3575</v>
      </c>
      <c r="E328" s="34">
        <v>1</v>
      </c>
    </row>
    <row r="329" spans="1:5">
      <c r="A329" s="23">
        <v>2020</v>
      </c>
      <c r="B329" s="23" t="s">
        <v>1886</v>
      </c>
      <c r="C329" s="22" t="s">
        <v>5</v>
      </c>
      <c r="D329" s="34" t="s">
        <v>3573</v>
      </c>
      <c r="E329" s="34">
        <v>2</v>
      </c>
    </row>
    <row r="330" spans="1:5">
      <c r="A330" s="23">
        <v>2020</v>
      </c>
      <c r="B330" s="23" t="s">
        <v>1886</v>
      </c>
      <c r="C330" s="22" t="s">
        <v>5</v>
      </c>
      <c r="D330" s="34" t="s">
        <v>3574</v>
      </c>
      <c r="E330" s="34">
        <v>1</v>
      </c>
    </row>
    <row r="331" spans="1:5">
      <c r="A331" s="23">
        <v>2020</v>
      </c>
      <c r="B331" s="23" t="s">
        <v>1886</v>
      </c>
      <c r="C331" s="22" t="s">
        <v>5</v>
      </c>
      <c r="D331" s="34" t="s">
        <v>3575</v>
      </c>
      <c r="E331" s="34">
        <v>1</v>
      </c>
    </row>
    <row r="332" spans="1:5">
      <c r="A332" s="23">
        <v>2020</v>
      </c>
      <c r="B332" s="23" t="s">
        <v>1886</v>
      </c>
      <c r="C332" s="22" t="s">
        <v>10</v>
      </c>
      <c r="D332" s="34" t="s">
        <v>3573</v>
      </c>
      <c r="E332" s="34">
        <v>5</v>
      </c>
    </row>
    <row r="333" spans="1:5">
      <c r="A333" s="23">
        <v>2020</v>
      </c>
      <c r="B333" s="23" t="s">
        <v>1886</v>
      </c>
      <c r="C333" s="22" t="s">
        <v>10</v>
      </c>
      <c r="D333" s="34" t="s">
        <v>3574</v>
      </c>
      <c r="E333" s="34">
        <v>2</v>
      </c>
    </row>
    <row r="334" spans="1:5">
      <c r="A334" s="23">
        <v>2020</v>
      </c>
      <c r="B334" s="23" t="s">
        <v>1886</v>
      </c>
      <c r="C334" s="22" t="s">
        <v>10</v>
      </c>
      <c r="D334" s="34" t="s">
        <v>3575</v>
      </c>
      <c r="E334" s="34">
        <v>0</v>
      </c>
    </row>
    <row r="335" spans="1:5">
      <c r="A335" s="23">
        <v>2020</v>
      </c>
      <c r="B335" s="23" t="s">
        <v>1886</v>
      </c>
      <c r="C335" s="22" t="s">
        <v>14</v>
      </c>
      <c r="D335" s="34" t="s">
        <v>3573</v>
      </c>
      <c r="E335" s="34">
        <v>1</v>
      </c>
    </row>
    <row r="336" spans="1:5">
      <c r="A336" s="23">
        <v>2020</v>
      </c>
      <c r="B336" s="23" t="s">
        <v>1886</v>
      </c>
      <c r="C336" s="22" t="s">
        <v>14</v>
      </c>
      <c r="D336" s="34" t="s">
        <v>3574</v>
      </c>
      <c r="E336" s="34">
        <v>4</v>
      </c>
    </row>
    <row r="337" spans="1:5">
      <c r="A337" s="23">
        <v>2020</v>
      </c>
      <c r="B337" s="23" t="s">
        <v>1886</v>
      </c>
      <c r="C337" s="22" t="s">
        <v>14</v>
      </c>
      <c r="D337" s="34" t="s">
        <v>3575</v>
      </c>
      <c r="E337" s="34">
        <v>4</v>
      </c>
    </row>
    <row r="338" spans="1:5">
      <c r="A338" s="23">
        <v>2020</v>
      </c>
      <c r="B338" s="23" t="s">
        <v>1886</v>
      </c>
      <c r="C338" s="22" t="s">
        <v>23</v>
      </c>
      <c r="D338" s="34" t="s">
        <v>3573</v>
      </c>
      <c r="E338" s="34">
        <v>0</v>
      </c>
    </row>
    <row r="339" spans="1:5">
      <c r="A339" s="23">
        <v>2020</v>
      </c>
      <c r="B339" s="23" t="s">
        <v>1886</v>
      </c>
      <c r="C339" s="22" t="s">
        <v>23</v>
      </c>
      <c r="D339" s="34" t="s">
        <v>3574</v>
      </c>
      <c r="E339" s="34">
        <v>5</v>
      </c>
    </row>
    <row r="340" spans="1:5">
      <c r="A340" s="23">
        <v>2020</v>
      </c>
      <c r="B340" s="23" t="s">
        <v>1886</v>
      </c>
      <c r="C340" s="22" t="s">
        <v>23</v>
      </c>
      <c r="D340" s="34" t="s">
        <v>3575</v>
      </c>
      <c r="E340" s="34">
        <v>2</v>
      </c>
    </row>
    <row r="341" spans="1:5">
      <c r="A341" s="23">
        <v>2020</v>
      </c>
      <c r="B341" s="23" t="s">
        <v>1886</v>
      </c>
      <c r="C341" s="22" t="s">
        <v>41</v>
      </c>
      <c r="D341" s="34" t="s">
        <v>3573</v>
      </c>
      <c r="E341" s="34">
        <v>0</v>
      </c>
    </row>
    <row r="342" spans="1:5">
      <c r="A342" s="23">
        <v>2020</v>
      </c>
      <c r="B342" s="23" t="s">
        <v>1886</v>
      </c>
      <c r="C342" s="22" t="s">
        <v>41</v>
      </c>
      <c r="D342" s="34" t="s">
        <v>3574</v>
      </c>
      <c r="E342" s="34">
        <v>0</v>
      </c>
    </row>
    <row r="343" spans="1:5">
      <c r="A343" s="23">
        <v>2020</v>
      </c>
      <c r="B343" s="23" t="s">
        <v>1886</v>
      </c>
      <c r="C343" s="22" t="s">
        <v>41</v>
      </c>
      <c r="D343" s="34" t="s">
        <v>3575</v>
      </c>
      <c r="E343" s="34">
        <v>1</v>
      </c>
    </row>
    <row r="344" spans="1:5">
      <c r="A344" s="23">
        <v>2020</v>
      </c>
      <c r="B344" s="23" t="s">
        <v>1886</v>
      </c>
      <c r="C344" s="22" t="s">
        <v>60</v>
      </c>
      <c r="D344" s="34" t="s">
        <v>3573</v>
      </c>
      <c r="E344" s="34">
        <v>1</v>
      </c>
    </row>
    <row r="345" spans="1:5">
      <c r="A345" s="23">
        <v>2020</v>
      </c>
      <c r="B345" s="23" t="s">
        <v>1886</v>
      </c>
      <c r="C345" s="22" t="s">
        <v>60</v>
      </c>
      <c r="D345" s="34" t="s">
        <v>3574</v>
      </c>
      <c r="E345" s="34">
        <v>1</v>
      </c>
    </row>
    <row r="346" spans="1:5">
      <c r="A346" s="23">
        <v>2020</v>
      </c>
      <c r="B346" s="23" t="s">
        <v>1886</v>
      </c>
      <c r="C346" s="22" t="s">
        <v>60</v>
      </c>
      <c r="D346" s="34" t="s">
        <v>3575</v>
      </c>
      <c r="E346" s="34">
        <v>1</v>
      </c>
    </row>
    <row r="347" spans="1:5">
      <c r="A347" s="23">
        <v>2020</v>
      </c>
      <c r="B347" s="23" t="s">
        <v>1886</v>
      </c>
      <c r="C347" s="22" t="s">
        <v>70</v>
      </c>
      <c r="D347" s="34" t="s">
        <v>3573</v>
      </c>
      <c r="E347" s="34">
        <v>1</v>
      </c>
    </row>
    <row r="348" spans="1:5">
      <c r="A348" s="23">
        <v>2020</v>
      </c>
      <c r="B348" s="23" t="s">
        <v>1886</v>
      </c>
      <c r="C348" s="22" t="s">
        <v>70</v>
      </c>
      <c r="D348" s="34" t="s">
        <v>3574</v>
      </c>
      <c r="E348" s="34">
        <v>1</v>
      </c>
    </row>
    <row r="349" spans="1:5">
      <c r="A349" s="23">
        <v>2020</v>
      </c>
      <c r="B349" s="23" t="s">
        <v>1886</v>
      </c>
      <c r="C349" s="22" t="s">
        <v>70</v>
      </c>
      <c r="D349" s="34" t="s">
        <v>3575</v>
      </c>
      <c r="E349" s="34">
        <v>1</v>
      </c>
    </row>
    <row r="350" spans="1:5">
      <c r="A350" s="23">
        <v>2020</v>
      </c>
      <c r="B350" s="23" t="s">
        <v>1886</v>
      </c>
      <c r="C350" s="22" t="s">
        <v>76</v>
      </c>
      <c r="D350" s="34" t="s">
        <v>3573</v>
      </c>
      <c r="E350" s="34">
        <v>1</v>
      </c>
    </row>
    <row r="351" spans="1:5">
      <c r="A351" s="23">
        <v>2020</v>
      </c>
      <c r="B351" s="23" t="s">
        <v>1886</v>
      </c>
      <c r="C351" s="22" t="s">
        <v>76</v>
      </c>
      <c r="D351" s="34" t="s">
        <v>3574</v>
      </c>
      <c r="E351" s="34">
        <v>1</v>
      </c>
    </row>
    <row r="352" spans="1:5">
      <c r="A352" s="23">
        <v>2020</v>
      </c>
      <c r="B352" s="23" t="s">
        <v>1886</v>
      </c>
      <c r="C352" s="22" t="s">
        <v>76</v>
      </c>
      <c r="D352" s="34" t="s">
        <v>3575</v>
      </c>
      <c r="E352" s="34">
        <v>1</v>
      </c>
    </row>
    <row r="353" spans="1:5">
      <c r="A353" s="23">
        <v>2020</v>
      </c>
      <c r="B353" s="23" t="s">
        <v>1886</v>
      </c>
      <c r="C353" s="22" t="s">
        <v>86</v>
      </c>
      <c r="D353" s="34" t="s">
        <v>3573</v>
      </c>
      <c r="E353" s="34">
        <v>0</v>
      </c>
    </row>
    <row r="354" spans="1:5">
      <c r="A354" s="23">
        <v>2020</v>
      </c>
      <c r="B354" s="23" t="s">
        <v>1886</v>
      </c>
      <c r="C354" s="22" t="s">
        <v>86</v>
      </c>
      <c r="D354" s="34" t="s">
        <v>3574</v>
      </c>
      <c r="E354" s="34">
        <v>0</v>
      </c>
    </row>
    <row r="355" spans="1:5">
      <c r="A355" s="23">
        <v>2020</v>
      </c>
      <c r="B355" s="23" t="s">
        <v>1886</v>
      </c>
      <c r="C355" s="22" t="s">
        <v>86</v>
      </c>
      <c r="D355" s="34" t="s">
        <v>3575</v>
      </c>
      <c r="E355" s="34">
        <v>0</v>
      </c>
    </row>
    <row r="356" spans="1:5">
      <c r="A356" s="23">
        <v>2020</v>
      </c>
      <c r="B356" s="23" t="s">
        <v>1886</v>
      </c>
      <c r="C356" s="22" t="s">
        <v>89</v>
      </c>
      <c r="D356" s="34" t="s">
        <v>3573</v>
      </c>
      <c r="E356" s="34">
        <v>0</v>
      </c>
    </row>
    <row r="357" spans="1:5">
      <c r="A357" s="23">
        <v>2020</v>
      </c>
      <c r="B357" s="23" t="s">
        <v>1886</v>
      </c>
      <c r="C357" s="22" t="s">
        <v>89</v>
      </c>
      <c r="D357" s="34" t="s">
        <v>3574</v>
      </c>
      <c r="E357" s="34">
        <v>0</v>
      </c>
    </row>
    <row r="358" spans="1:5">
      <c r="A358" s="23">
        <v>2020</v>
      </c>
      <c r="B358" s="23" t="s">
        <v>1886</v>
      </c>
      <c r="C358" s="22" t="s">
        <v>89</v>
      </c>
      <c r="D358" s="34" t="s">
        <v>3575</v>
      </c>
      <c r="E358" s="34">
        <v>0</v>
      </c>
    </row>
    <row r="359" spans="1:5">
      <c r="A359" s="23">
        <v>2020</v>
      </c>
      <c r="B359" s="23" t="s">
        <v>1886</v>
      </c>
      <c r="C359" s="22" t="s">
        <v>94</v>
      </c>
      <c r="D359" s="34" t="s">
        <v>3573</v>
      </c>
      <c r="E359" s="34">
        <v>0</v>
      </c>
    </row>
    <row r="360" spans="1:5">
      <c r="A360" s="23">
        <v>2020</v>
      </c>
      <c r="B360" s="23" t="s">
        <v>1886</v>
      </c>
      <c r="C360" s="22" t="s">
        <v>94</v>
      </c>
      <c r="D360" s="34" t="s">
        <v>3574</v>
      </c>
      <c r="E360" s="34">
        <v>3</v>
      </c>
    </row>
    <row r="361" spans="1:5">
      <c r="A361" s="23">
        <v>2020</v>
      </c>
      <c r="B361" s="23" t="s">
        <v>1886</v>
      </c>
      <c r="C361" s="22" t="s">
        <v>94</v>
      </c>
      <c r="D361" s="34" t="s">
        <v>3575</v>
      </c>
      <c r="E361" s="34">
        <v>1</v>
      </c>
    </row>
    <row r="362" spans="1:5">
      <c r="A362" s="23">
        <v>2020</v>
      </c>
      <c r="B362" s="23" t="s">
        <v>1886</v>
      </c>
      <c r="C362" s="22" t="s">
        <v>100</v>
      </c>
      <c r="D362" s="34" t="s">
        <v>3573</v>
      </c>
      <c r="E362" s="34">
        <v>2</v>
      </c>
    </row>
    <row r="363" spans="1:5">
      <c r="A363" s="23">
        <v>2020</v>
      </c>
      <c r="B363" s="23" t="s">
        <v>1886</v>
      </c>
      <c r="C363" s="22" t="s">
        <v>100</v>
      </c>
      <c r="D363" s="34" t="s">
        <v>3574</v>
      </c>
      <c r="E363" s="34">
        <v>0</v>
      </c>
    </row>
    <row r="364" spans="1:5">
      <c r="A364" s="23">
        <v>2020</v>
      </c>
      <c r="B364" s="23" t="s">
        <v>1886</v>
      </c>
      <c r="C364" s="22" t="s">
        <v>100</v>
      </c>
      <c r="D364" s="34" t="s">
        <v>3575</v>
      </c>
      <c r="E364" s="34">
        <v>0</v>
      </c>
    </row>
    <row r="365" spans="1:5">
      <c r="A365" s="23">
        <v>2020</v>
      </c>
      <c r="B365" s="23" t="s">
        <v>1886</v>
      </c>
      <c r="C365" s="22" t="s">
        <v>104</v>
      </c>
      <c r="D365" s="34" t="s">
        <v>3573</v>
      </c>
      <c r="E365" s="34">
        <v>1</v>
      </c>
    </row>
    <row r="366" spans="1:5">
      <c r="A366" s="23">
        <v>2020</v>
      </c>
      <c r="B366" s="23" t="s">
        <v>1886</v>
      </c>
      <c r="C366" s="22" t="s">
        <v>104</v>
      </c>
      <c r="D366" s="34" t="s">
        <v>3574</v>
      </c>
      <c r="E366" s="34">
        <v>3</v>
      </c>
    </row>
    <row r="367" spans="1:5">
      <c r="A367" s="23">
        <v>2020</v>
      </c>
      <c r="B367" s="23" t="s">
        <v>1886</v>
      </c>
      <c r="C367" s="22" t="s">
        <v>104</v>
      </c>
      <c r="D367" s="34" t="s">
        <v>3575</v>
      </c>
      <c r="E367" s="34">
        <v>3</v>
      </c>
    </row>
    <row r="368" spans="1:5">
      <c r="A368" s="23">
        <v>2020</v>
      </c>
      <c r="B368" s="23" t="s">
        <v>1886</v>
      </c>
      <c r="C368" s="22" t="s">
        <v>120</v>
      </c>
      <c r="D368" s="34" t="s">
        <v>3573</v>
      </c>
      <c r="E368" s="34">
        <v>7</v>
      </c>
    </row>
    <row r="369" spans="1:5">
      <c r="A369" s="23">
        <v>2020</v>
      </c>
      <c r="B369" s="23" t="s">
        <v>1886</v>
      </c>
      <c r="C369" s="22" t="s">
        <v>120</v>
      </c>
      <c r="D369" s="34" t="s">
        <v>3574</v>
      </c>
      <c r="E369" s="34">
        <v>5</v>
      </c>
    </row>
    <row r="370" spans="1:5">
      <c r="A370" s="23">
        <v>2020</v>
      </c>
      <c r="B370" s="23" t="s">
        <v>1886</v>
      </c>
      <c r="C370" s="22" t="s">
        <v>120</v>
      </c>
      <c r="D370" s="34" t="s">
        <v>3575</v>
      </c>
      <c r="E370" s="34">
        <v>2</v>
      </c>
    </row>
    <row r="371" spans="1:5">
      <c r="A371" s="23">
        <v>2020</v>
      </c>
      <c r="B371" s="23" t="s">
        <v>1886</v>
      </c>
      <c r="C371" s="22" t="s">
        <v>156</v>
      </c>
      <c r="D371" s="34" t="s">
        <v>3573</v>
      </c>
      <c r="E371" s="34">
        <v>0</v>
      </c>
    </row>
    <row r="372" spans="1:5">
      <c r="A372" s="23">
        <v>2020</v>
      </c>
      <c r="B372" s="23" t="s">
        <v>1886</v>
      </c>
      <c r="C372" s="22" t="s">
        <v>156</v>
      </c>
      <c r="D372" s="34" t="s">
        <v>3574</v>
      </c>
      <c r="E372" s="34">
        <v>0</v>
      </c>
    </row>
    <row r="373" spans="1:5">
      <c r="A373" s="23">
        <v>2020</v>
      </c>
      <c r="B373" s="23" t="s">
        <v>1886</v>
      </c>
      <c r="C373" s="22" t="s">
        <v>156</v>
      </c>
      <c r="D373" s="34" t="s">
        <v>3575</v>
      </c>
      <c r="E373" s="34">
        <v>0</v>
      </c>
    </row>
    <row r="374" spans="1:5">
      <c r="A374" s="23">
        <v>2020</v>
      </c>
      <c r="B374" s="23" t="s">
        <v>1886</v>
      </c>
      <c r="C374" s="22" t="s">
        <v>164</v>
      </c>
      <c r="D374" s="34" t="s">
        <v>3573</v>
      </c>
      <c r="E374" s="34">
        <v>0</v>
      </c>
    </row>
    <row r="375" spans="1:5">
      <c r="A375" s="23">
        <v>2020</v>
      </c>
      <c r="B375" s="23" t="s">
        <v>1886</v>
      </c>
      <c r="C375" s="22" t="s">
        <v>164</v>
      </c>
      <c r="D375" s="34" t="s">
        <v>3574</v>
      </c>
      <c r="E375" s="34">
        <v>1</v>
      </c>
    </row>
    <row r="376" spans="1:5">
      <c r="A376" s="23">
        <v>2020</v>
      </c>
      <c r="B376" s="23" t="s">
        <v>1886</v>
      </c>
      <c r="C376" s="22" t="s">
        <v>164</v>
      </c>
      <c r="D376" s="34" t="s">
        <v>3575</v>
      </c>
      <c r="E376" s="34">
        <v>1</v>
      </c>
    </row>
    <row r="377" spans="1:5">
      <c r="A377" s="23">
        <v>2020</v>
      </c>
      <c r="B377" s="23" t="s">
        <v>1886</v>
      </c>
      <c r="C377" s="22" t="s">
        <v>167</v>
      </c>
      <c r="D377" s="34" t="s">
        <v>3573</v>
      </c>
      <c r="E377" s="34">
        <v>2</v>
      </c>
    </row>
    <row r="378" spans="1:5">
      <c r="A378" s="23">
        <v>2020</v>
      </c>
      <c r="B378" s="23" t="s">
        <v>1886</v>
      </c>
      <c r="C378" s="22" t="s">
        <v>167</v>
      </c>
      <c r="D378" s="34" t="s">
        <v>3574</v>
      </c>
      <c r="E378" s="34">
        <v>0</v>
      </c>
    </row>
    <row r="379" spans="1:5">
      <c r="A379" s="23">
        <v>2020</v>
      </c>
      <c r="B379" s="23" t="s">
        <v>1886</v>
      </c>
      <c r="C379" s="22" t="s">
        <v>167</v>
      </c>
      <c r="D379" s="34" t="s">
        <v>3575</v>
      </c>
      <c r="E379" s="34">
        <v>0</v>
      </c>
    </row>
    <row r="380" spans="1:5">
      <c r="A380" s="23">
        <v>2020</v>
      </c>
      <c r="B380" s="23" t="s">
        <v>1886</v>
      </c>
      <c r="C380" s="22" t="s">
        <v>1512</v>
      </c>
      <c r="D380" s="34" t="s">
        <v>3573</v>
      </c>
      <c r="E380" s="34">
        <v>0</v>
      </c>
    </row>
    <row r="381" spans="1:5">
      <c r="A381" s="23">
        <v>2020</v>
      </c>
      <c r="B381" s="23" t="s">
        <v>1886</v>
      </c>
      <c r="C381" s="22" t="s">
        <v>1512</v>
      </c>
      <c r="D381" s="34" t="s">
        <v>3574</v>
      </c>
      <c r="E381" s="34">
        <v>0</v>
      </c>
    </row>
    <row r="382" spans="1:5">
      <c r="A382" s="23">
        <v>2020</v>
      </c>
      <c r="B382" s="23" t="s">
        <v>1886</v>
      </c>
      <c r="C382" s="22" t="s">
        <v>1512</v>
      </c>
      <c r="D382" s="34" t="s">
        <v>3575</v>
      </c>
      <c r="E382" s="34">
        <v>0</v>
      </c>
    </row>
    <row r="383" spans="1:5">
      <c r="A383" s="23">
        <v>2020</v>
      </c>
      <c r="B383" s="23" t="s">
        <v>1886</v>
      </c>
      <c r="C383" s="22" t="s">
        <v>1513</v>
      </c>
      <c r="D383" s="34" t="s">
        <v>3573</v>
      </c>
      <c r="E383" s="34">
        <v>0</v>
      </c>
    </row>
    <row r="384" spans="1:5">
      <c r="A384" s="23">
        <v>2020</v>
      </c>
      <c r="B384" s="23" t="s">
        <v>1886</v>
      </c>
      <c r="C384" s="22" t="s">
        <v>1513</v>
      </c>
      <c r="D384" s="34" t="s">
        <v>3574</v>
      </c>
      <c r="E384" s="34">
        <v>1</v>
      </c>
    </row>
    <row r="385" spans="1:5">
      <c r="A385" s="23">
        <v>2020</v>
      </c>
      <c r="B385" s="23" t="s">
        <v>1886</v>
      </c>
      <c r="C385" s="22" t="s">
        <v>1513</v>
      </c>
      <c r="D385" s="34" t="s">
        <v>3575</v>
      </c>
      <c r="E385" s="34">
        <v>0</v>
      </c>
    </row>
    <row r="386" spans="1:5">
      <c r="A386" s="23">
        <v>2020</v>
      </c>
      <c r="B386" s="23" t="s">
        <v>514</v>
      </c>
      <c r="C386" s="22" t="s">
        <v>184</v>
      </c>
      <c r="D386" s="34" t="s">
        <v>3573</v>
      </c>
      <c r="E386" s="34">
        <v>2</v>
      </c>
    </row>
    <row r="387" spans="1:5">
      <c r="A387" s="23">
        <v>2020</v>
      </c>
      <c r="B387" s="23" t="s">
        <v>514</v>
      </c>
      <c r="C387" s="22" t="s">
        <v>184</v>
      </c>
      <c r="D387" s="34" t="s">
        <v>3574</v>
      </c>
      <c r="E387" s="34">
        <v>0</v>
      </c>
    </row>
    <row r="388" spans="1:5">
      <c r="A388" s="23">
        <v>2020</v>
      </c>
      <c r="B388" s="23" t="s">
        <v>514</v>
      </c>
      <c r="C388" s="22" t="s">
        <v>184</v>
      </c>
      <c r="D388" s="34" t="s">
        <v>3575</v>
      </c>
      <c r="E388" s="34">
        <v>0</v>
      </c>
    </row>
    <row r="389" spans="1:5">
      <c r="A389" s="23">
        <v>2020</v>
      </c>
      <c r="B389" s="23" t="s">
        <v>514</v>
      </c>
      <c r="C389" s="22" t="s">
        <v>23</v>
      </c>
      <c r="D389" s="34" t="s">
        <v>3573</v>
      </c>
      <c r="E389" s="34">
        <v>0</v>
      </c>
    </row>
    <row r="390" spans="1:5">
      <c r="A390" s="23">
        <v>2020</v>
      </c>
      <c r="B390" s="23" t="s">
        <v>514</v>
      </c>
      <c r="C390" s="22" t="s">
        <v>23</v>
      </c>
      <c r="D390" s="34" t="s">
        <v>3574</v>
      </c>
      <c r="E390" s="34">
        <v>0</v>
      </c>
    </row>
    <row r="391" spans="1:5">
      <c r="A391" s="23">
        <v>2020</v>
      </c>
      <c r="B391" s="23" t="s">
        <v>514</v>
      </c>
      <c r="C391" s="22" t="s">
        <v>23</v>
      </c>
      <c r="D391" s="34" t="s">
        <v>3575</v>
      </c>
      <c r="E391" s="34">
        <v>0</v>
      </c>
    </row>
    <row r="392" spans="1:5">
      <c r="A392" s="23">
        <v>2020</v>
      </c>
      <c r="B392" s="23" t="s">
        <v>514</v>
      </c>
      <c r="C392" s="22" t="s">
        <v>185</v>
      </c>
      <c r="D392" s="34" t="s">
        <v>3573</v>
      </c>
      <c r="E392" s="34">
        <v>3</v>
      </c>
    </row>
    <row r="393" spans="1:5">
      <c r="A393" s="23">
        <v>2020</v>
      </c>
      <c r="B393" s="23" t="s">
        <v>514</v>
      </c>
      <c r="C393" s="22" t="s">
        <v>185</v>
      </c>
      <c r="D393" s="34" t="s">
        <v>3574</v>
      </c>
      <c r="E393" s="34">
        <v>2</v>
      </c>
    </row>
    <row r="394" spans="1:5">
      <c r="A394" s="23">
        <v>2020</v>
      </c>
      <c r="B394" s="23" t="s">
        <v>514</v>
      </c>
      <c r="C394" s="22" t="s">
        <v>185</v>
      </c>
      <c r="D394" s="34" t="s">
        <v>3575</v>
      </c>
      <c r="E394" s="34">
        <v>1</v>
      </c>
    </row>
    <row r="395" spans="1:5">
      <c r="A395" s="23">
        <v>2020</v>
      </c>
      <c r="B395" s="23" t="s">
        <v>514</v>
      </c>
      <c r="C395" s="22" t="s">
        <v>3925</v>
      </c>
      <c r="D395" s="34" t="s">
        <v>3573</v>
      </c>
      <c r="E395" s="34">
        <v>1</v>
      </c>
    </row>
    <row r="396" spans="1:5">
      <c r="A396" s="23">
        <v>2020</v>
      </c>
      <c r="B396" s="23" t="s">
        <v>514</v>
      </c>
      <c r="C396" s="22" t="s">
        <v>3925</v>
      </c>
      <c r="D396" s="34" t="s">
        <v>3574</v>
      </c>
      <c r="E396" s="34">
        <v>0</v>
      </c>
    </row>
    <row r="397" spans="1:5">
      <c r="A397" s="23">
        <v>2020</v>
      </c>
      <c r="B397" s="23" t="s">
        <v>514</v>
      </c>
      <c r="C397" s="22" t="s">
        <v>3925</v>
      </c>
      <c r="D397" s="34" t="s">
        <v>3575</v>
      </c>
      <c r="E397" s="34">
        <v>1</v>
      </c>
    </row>
    <row r="398" spans="1:5">
      <c r="A398" s="23">
        <v>2021</v>
      </c>
      <c r="B398" s="23" t="s">
        <v>1886</v>
      </c>
      <c r="C398" s="22" t="s">
        <v>5</v>
      </c>
      <c r="D398" s="34" t="s">
        <v>3574</v>
      </c>
      <c r="E398" s="34">
        <v>2</v>
      </c>
    </row>
    <row r="399" spans="1:5">
      <c r="A399" s="23">
        <v>2021</v>
      </c>
      <c r="B399" s="23" t="s">
        <v>1886</v>
      </c>
      <c r="C399" s="22" t="s">
        <v>5</v>
      </c>
      <c r="D399" s="34" t="s">
        <v>3575</v>
      </c>
      <c r="E399" s="34">
        <v>1</v>
      </c>
    </row>
    <row r="400" spans="1:5">
      <c r="A400" s="23">
        <v>2021</v>
      </c>
      <c r="B400" s="23" t="s">
        <v>1886</v>
      </c>
      <c r="C400" s="22" t="s">
        <v>10</v>
      </c>
      <c r="D400" s="34" t="s">
        <v>3573</v>
      </c>
      <c r="E400" s="34">
        <v>2</v>
      </c>
    </row>
    <row r="401" spans="1:5">
      <c r="A401" s="23">
        <v>2021</v>
      </c>
      <c r="B401" s="23" t="s">
        <v>1886</v>
      </c>
      <c r="C401" s="22" t="s">
        <v>10</v>
      </c>
      <c r="D401" s="34" t="s">
        <v>3574</v>
      </c>
      <c r="E401" s="34">
        <v>2</v>
      </c>
    </row>
    <row r="402" spans="1:5">
      <c r="A402" s="23">
        <v>2021</v>
      </c>
      <c r="B402" s="23" t="s">
        <v>1886</v>
      </c>
      <c r="C402" s="22" t="s">
        <v>14</v>
      </c>
      <c r="D402" s="34" t="s">
        <v>3573</v>
      </c>
      <c r="E402" s="34">
        <v>3</v>
      </c>
    </row>
    <row r="403" spans="1:5">
      <c r="A403" s="23">
        <v>2021</v>
      </c>
      <c r="B403" s="23" t="s">
        <v>1886</v>
      </c>
      <c r="C403" s="22" t="s">
        <v>14</v>
      </c>
      <c r="D403" s="34" t="s">
        <v>3574</v>
      </c>
      <c r="E403" s="34">
        <v>5</v>
      </c>
    </row>
    <row r="404" spans="1:5">
      <c r="A404" s="23">
        <v>2021</v>
      </c>
      <c r="B404" s="23" t="s">
        <v>1886</v>
      </c>
      <c r="C404" s="22" t="s">
        <v>14</v>
      </c>
      <c r="D404" s="34" t="s">
        <v>3575</v>
      </c>
      <c r="E404" s="34">
        <v>1</v>
      </c>
    </row>
    <row r="405" spans="1:5">
      <c r="A405" s="23">
        <v>2021</v>
      </c>
      <c r="B405" s="23" t="s">
        <v>1886</v>
      </c>
      <c r="C405" s="22" t="s">
        <v>23</v>
      </c>
      <c r="D405" s="34" t="s">
        <v>3573</v>
      </c>
      <c r="E405" s="34">
        <v>1</v>
      </c>
    </row>
    <row r="406" spans="1:5">
      <c r="A406" s="23">
        <v>2021</v>
      </c>
      <c r="B406" s="23" t="s">
        <v>1886</v>
      </c>
      <c r="C406" s="22" t="s">
        <v>23</v>
      </c>
      <c r="D406" s="34" t="s">
        <v>3574</v>
      </c>
      <c r="E406" s="34">
        <v>9</v>
      </c>
    </row>
    <row r="407" spans="1:5">
      <c r="A407" s="23">
        <v>2021</v>
      </c>
      <c r="B407" s="23" t="s">
        <v>1886</v>
      </c>
      <c r="C407" s="22" t="s">
        <v>41</v>
      </c>
      <c r="D407" s="34" t="s">
        <v>3573</v>
      </c>
      <c r="E407" s="34">
        <v>3</v>
      </c>
    </row>
    <row r="408" spans="1:5">
      <c r="A408" s="23">
        <v>2021</v>
      </c>
      <c r="B408" s="23" t="s">
        <v>1886</v>
      </c>
      <c r="C408" s="22" t="s">
        <v>41</v>
      </c>
      <c r="D408" s="34" t="s">
        <v>3574</v>
      </c>
      <c r="E408" s="34">
        <v>1</v>
      </c>
    </row>
    <row r="409" spans="1:5">
      <c r="A409" s="23">
        <v>2021</v>
      </c>
      <c r="B409" s="23" t="s">
        <v>1886</v>
      </c>
      <c r="C409" s="22" t="s">
        <v>70</v>
      </c>
      <c r="D409" s="34" t="s">
        <v>3574</v>
      </c>
      <c r="E409" s="34">
        <v>2</v>
      </c>
    </row>
    <row r="410" spans="1:5">
      <c r="A410" s="23">
        <v>2021</v>
      </c>
      <c r="B410" s="23" t="s">
        <v>1886</v>
      </c>
      <c r="C410" s="22" t="s">
        <v>70</v>
      </c>
      <c r="D410" s="34" t="s">
        <v>3575</v>
      </c>
      <c r="E410" s="34">
        <v>2</v>
      </c>
    </row>
    <row r="411" spans="1:5">
      <c r="A411" s="23">
        <v>2021</v>
      </c>
      <c r="B411" s="23" t="s">
        <v>1886</v>
      </c>
      <c r="C411" s="22" t="s">
        <v>76</v>
      </c>
      <c r="D411" s="34" t="s">
        <v>3573</v>
      </c>
      <c r="E411" s="34">
        <v>3</v>
      </c>
    </row>
    <row r="412" spans="1:5">
      <c r="A412" s="23">
        <v>2021</v>
      </c>
      <c r="B412" s="23" t="s">
        <v>1886</v>
      </c>
      <c r="C412" s="22" t="s">
        <v>76</v>
      </c>
      <c r="D412" s="34" t="s">
        <v>3574</v>
      </c>
      <c r="E412" s="34">
        <v>1</v>
      </c>
    </row>
    <row r="413" spans="1:5">
      <c r="A413" s="23">
        <v>2021</v>
      </c>
      <c r="B413" s="23" t="s">
        <v>1886</v>
      </c>
      <c r="C413" s="22" t="s">
        <v>86</v>
      </c>
      <c r="D413" s="34" t="s">
        <v>3575</v>
      </c>
      <c r="E413" s="34">
        <v>1</v>
      </c>
    </row>
    <row r="414" spans="1:5">
      <c r="A414" s="23">
        <v>2021</v>
      </c>
      <c r="B414" s="23" t="s">
        <v>1886</v>
      </c>
      <c r="C414" s="22" t="s">
        <v>94</v>
      </c>
      <c r="D414" s="34" t="s">
        <v>3574</v>
      </c>
      <c r="E414" s="34">
        <v>3</v>
      </c>
    </row>
    <row r="415" spans="1:5">
      <c r="A415" s="23">
        <v>2021</v>
      </c>
      <c r="B415" s="23" t="s">
        <v>1886</v>
      </c>
      <c r="C415" s="22" t="s">
        <v>94</v>
      </c>
      <c r="D415" s="34" t="s">
        <v>3575</v>
      </c>
      <c r="E415" s="34">
        <v>1</v>
      </c>
    </row>
    <row r="416" spans="1:5">
      <c r="A416" s="23">
        <v>2021</v>
      </c>
      <c r="B416" s="23" t="s">
        <v>1886</v>
      </c>
      <c r="C416" s="22" t="s">
        <v>104</v>
      </c>
      <c r="D416" s="34" t="s">
        <v>3573</v>
      </c>
      <c r="E416" s="34">
        <v>1</v>
      </c>
    </row>
    <row r="417" spans="1:5">
      <c r="A417" s="23">
        <v>2021</v>
      </c>
      <c r="B417" s="23" t="s">
        <v>1886</v>
      </c>
      <c r="C417" s="22" t="s">
        <v>104</v>
      </c>
      <c r="D417" s="34" t="s">
        <v>3574</v>
      </c>
      <c r="E417" s="34">
        <v>8</v>
      </c>
    </row>
    <row r="418" spans="1:5">
      <c r="A418" s="23">
        <v>2021</v>
      </c>
      <c r="B418" s="23" t="s">
        <v>1886</v>
      </c>
      <c r="C418" s="22" t="s">
        <v>104</v>
      </c>
      <c r="D418" s="34" t="s">
        <v>3575</v>
      </c>
      <c r="E418" s="34">
        <v>4</v>
      </c>
    </row>
    <row r="419" spans="1:5">
      <c r="A419" s="23">
        <v>2021</v>
      </c>
      <c r="B419" s="23" t="s">
        <v>1886</v>
      </c>
      <c r="C419" s="22" t="s">
        <v>120</v>
      </c>
      <c r="D419" s="34" t="s">
        <v>3574</v>
      </c>
      <c r="E419" s="34">
        <v>7</v>
      </c>
    </row>
    <row r="420" spans="1:5">
      <c r="A420" s="23">
        <v>2021</v>
      </c>
      <c r="B420" s="23" t="s">
        <v>1886</v>
      </c>
      <c r="C420" s="22" t="s">
        <v>120</v>
      </c>
      <c r="D420" s="34" t="s">
        <v>3575</v>
      </c>
      <c r="E420" s="34">
        <v>1</v>
      </c>
    </row>
    <row r="421" spans="1:5">
      <c r="A421" s="23">
        <v>2021</v>
      </c>
      <c r="B421" s="23" t="s">
        <v>1886</v>
      </c>
      <c r="C421" s="22" t="s">
        <v>164</v>
      </c>
      <c r="D421" s="34" t="s">
        <v>3574</v>
      </c>
      <c r="E421" s="34">
        <v>4</v>
      </c>
    </row>
    <row r="422" spans="1:5">
      <c r="A422" s="23">
        <v>2021</v>
      </c>
      <c r="B422" s="23" t="s">
        <v>1886</v>
      </c>
      <c r="C422" s="22" t="s">
        <v>164</v>
      </c>
      <c r="D422" s="34" t="s">
        <v>3575</v>
      </c>
      <c r="E422" s="34">
        <v>1</v>
      </c>
    </row>
    <row r="423" spans="1:5">
      <c r="A423" s="23">
        <v>2021</v>
      </c>
      <c r="B423" s="23" t="s">
        <v>1886</v>
      </c>
      <c r="C423" s="22" t="s">
        <v>167</v>
      </c>
      <c r="D423" s="34" t="s">
        <v>3573</v>
      </c>
      <c r="E423" s="34">
        <v>1</v>
      </c>
    </row>
    <row r="424" spans="1:5">
      <c r="A424" s="23">
        <v>2021</v>
      </c>
      <c r="B424" s="23" t="s">
        <v>1886</v>
      </c>
      <c r="C424" s="22" t="s">
        <v>167</v>
      </c>
      <c r="D424" s="34" t="s">
        <v>3575</v>
      </c>
      <c r="E424" s="34">
        <v>1</v>
      </c>
    </row>
    <row r="425" spans="1:5">
      <c r="A425" s="23">
        <v>2021</v>
      </c>
      <c r="B425" s="23" t="s">
        <v>1886</v>
      </c>
      <c r="C425" s="22" t="s">
        <v>1513</v>
      </c>
      <c r="D425" s="34" t="s">
        <v>3573</v>
      </c>
      <c r="E425" s="34">
        <v>1</v>
      </c>
    </row>
    <row r="426" spans="1:5">
      <c r="A426" s="23">
        <v>2021</v>
      </c>
      <c r="B426" s="23" t="s">
        <v>1886</v>
      </c>
      <c r="C426" s="22" t="s">
        <v>1513</v>
      </c>
      <c r="D426" s="34" t="s">
        <v>3574</v>
      </c>
      <c r="E426" s="34">
        <v>2</v>
      </c>
    </row>
    <row r="427" spans="1:5">
      <c r="A427" s="23">
        <v>2021</v>
      </c>
      <c r="B427" s="23" t="s">
        <v>1886</v>
      </c>
      <c r="C427" s="22" t="s">
        <v>1513</v>
      </c>
      <c r="D427" s="34" t="s">
        <v>3575</v>
      </c>
      <c r="E427" s="34">
        <v>1</v>
      </c>
    </row>
    <row r="428" spans="1:5">
      <c r="A428" s="23">
        <v>2021</v>
      </c>
      <c r="B428" s="23" t="s">
        <v>514</v>
      </c>
      <c r="C428" s="22" t="s">
        <v>184</v>
      </c>
      <c r="D428" s="34" t="s">
        <v>3573</v>
      </c>
      <c r="E428" s="34">
        <v>1</v>
      </c>
    </row>
    <row r="429" spans="1:5">
      <c r="A429" s="23">
        <v>2021</v>
      </c>
      <c r="B429" s="23" t="s">
        <v>514</v>
      </c>
      <c r="C429" s="22" t="s">
        <v>184</v>
      </c>
      <c r="D429" s="34" t="s">
        <v>3574</v>
      </c>
      <c r="E429" s="34">
        <v>1</v>
      </c>
    </row>
    <row r="430" spans="1:5">
      <c r="A430" s="23">
        <v>2021</v>
      </c>
      <c r="B430" s="23" t="s">
        <v>514</v>
      </c>
      <c r="C430" s="22" t="s">
        <v>184</v>
      </c>
      <c r="D430" s="34" t="s">
        <v>3575</v>
      </c>
      <c r="E430" s="34">
        <v>0</v>
      </c>
    </row>
    <row r="431" spans="1:5">
      <c r="A431" s="23">
        <v>2021</v>
      </c>
      <c r="B431" s="23" t="s">
        <v>514</v>
      </c>
      <c r="C431" s="22" t="s">
        <v>23</v>
      </c>
      <c r="D431" s="34" t="s">
        <v>3573</v>
      </c>
      <c r="E431" s="34">
        <v>1</v>
      </c>
    </row>
    <row r="432" spans="1:5">
      <c r="A432" s="23">
        <v>2021</v>
      </c>
      <c r="B432" s="23" t="s">
        <v>514</v>
      </c>
      <c r="C432" s="22" t="s">
        <v>23</v>
      </c>
      <c r="D432" s="34" t="s">
        <v>3574</v>
      </c>
      <c r="E432" s="34">
        <v>0</v>
      </c>
    </row>
    <row r="433" spans="1:5">
      <c r="A433" s="23">
        <v>2021</v>
      </c>
      <c r="B433" s="23" t="s">
        <v>514</v>
      </c>
      <c r="C433" s="22" t="s">
        <v>23</v>
      </c>
      <c r="D433" s="34" t="s">
        <v>3575</v>
      </c>
      <c r="E433" s="34">
        <v>0</v>
      </c>
    </row>
    <row r="434" spans="1:5">
      <c r="A434" s="23">
        <v>2021</v>
      </c>
      <c r="B434" s="23" t="s">
        <v>514</v>
      </c>
      <c r="C434" s="22" t="s">
        <v>185</v>
      </c>
      <c r="D434" s="34" t="s">
        <v>3573</v>
      </c>
      <c r="E434" s="34">
        <v>2</v>
      </c>
    </row>
    <row r="435" spans="1:5">
      <c r="A435" s="23">
        <v>2021</v>
      </c>
      <c r="B435" s="23" t="s">
        <v>514</v>
      </c>
      <c r="C435" s="22" t="s">
        <v>185</v>
      </c>
      <c r="D435" s="34" t="s">
        <v>3574</v>
      </c>
      <c r="E435" s="34">
        <v>1</v>
      </c>
    </row>
    <row r="436" spans="1:5">
      <c r="A436" s="23">
        <v>2021</v>
      </c>
      <c r="B436" s="23" t="s">
        <v>514</v>
      </c>
      <c r="C436" s="22" t="s">
        <v>185</v>
      </c>
      <c r="D436" s="34" t="s">
        <v>3575</v>
      </c>
      <c r="E436" s="34">
        <v>0</v>
      </c>
    </row>
    <row r="437" spans="1:5">
      <c r="A437" s="23">
        <v>2021</v>
      </c>
      <c r="B437" s="23" t="s">
        <v>514</v>
      </c>
      <c r="C437" s="22" t="s">
        <v>104</v>
      </c>
      <c r="D437" s="34" t="s">
        <v>3573</v>
      </c>
      <c r="E437" s="34">
        <v>1</v>
      </c>
    </row>
    <row r="438" spans="1:5">
      <c r="A438" s="23">
        <v>2021</v>
      </c>
      <c r="B438" s="23" t="s">
        <v>514</v>
      </c>
      <c r="C438" s="22" t="s">
        <v>104</v>
      </c>
      <c r="D438" s="34" t="s">
        <v>3574</v>
      </c>
      <c r="E438" s="34">
        <v>0</v>
      </c>
    </row>
    <row r="439" spans="1:5">
      <c r="A439" s="23">
        <v>2021</v>
      </c>
      <c r="B439" s="23" t="s">
        <v>514</v>
      </c>
      <c r="C439" s="22" t="s">
        <v>104</v>
      </c>
      <c r="D439" s="34" t="s">
        <v>3575</v>
      </c>
      <c r="E439" s="34">
        <v>1</v>
      </c>
    </row>
  </sheetData>
  <sheetProtection autoFilter="0" pivotTables="0"/>
  <autoFilter ref="A1:E110" xr:uid="{00000000-0009-0000-0000-000030000000}"/>
  <sortState xmlns:xlrd2="http://schemas.microsoft.com/office/spreadsheetml/2017/richdata2" ref="A2:E439">
    <sortCondition ref="A2:A439"/>
    <sortCondition descending="1" ref="B2:B439"/>
    <sortCondition ref="C2:C439"/>
  </sortStat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2">
    <tabColor theme="0"/>
  </sheetPr>
  <dimension ref="A1:F324"/>
  <sheetViews>
    <sheetView zoomScale="85" zoomScaleNormal="85" workbookViewId="0">
      <pane ySplit="1" topLeftCell="A260" activePane="bottomLeft" state="frozen"/>
      <selection pane="bottomLeft" activeCell="L294" sqref="L294"/>
    </sheetView>
  </sheetViews>
  <sheetFormatPr baseColWidth="10" defaultColWidth="11" defaultRowHeight="16.5"/>
  <cols>
    <col min="1" max="1" width="9" style="10" bestFit="1" customWidth="1"/>
    <col min="2" max="2" width="12.5" style="10" bestFit="1" customWidth="1"/>
    <col min="3" max="3" width="49.75" style="10" bestFit="1" customWidth="1"/>
    <col min="4" max="4" width="55.5" bestFit="1" customWidth="1"/>
    <col min="5" max="5" width="12.75" bestFit="1" customWidth="1"/>
    <col min="6" max="6" width="16.5" bestFit="1" customWidth="1"/>
  </cols>
  <sheetData>
    <row r="1" spans="1:6">
      <c r="A1" s="43" t="s">
        <v>2398</v>
      </c>
      <c r="B1" s="43" t="s">
        <v>199</v>
      </c>
      <c r="C1" s="43" t="s">
        <v>8111</v>
      </c>
      <c r="D1" s="43" t="s">
        <v>8124</v>
      </c>
      <c r="E1" s="43" t="s">
        <v>2703</v>
      </c>
      <c r="F1" s="43" t="s">
        <v>8123</v>
      </c>
    </row>
    <row r="2" spans="1:6">
      <c r="A2" s="23">
        <v>2003</v>
      </c>
      <c r="B2" s="13" t="s">
        <v>1886</v>
      </c>
      <c r="C2" s="22" t="s">
        <v>8743</v>
      </c>
      <c r="D2" s="34" t="s">
        <v>8125</v>
      </c>
      <c r="E2" s="34">
        <v>7</v>
      </c>
      <c r="F2" s="60"/>
    </row>
    <row r="3" spans="1:6">
      <c r="A3" s="23">
        <v>2003</v>
      </c>
      <c r="B3" s="13" t="s">
        <v>1886</v>
      </c>
      <c r="C3" s="22" t="s">
        <v>8743</v>
      </c>
      <c r="D3" s="34" t="s">
        <v>8128</v>
      </c>
      <c r="E3" s="34">
        <v>1</v>
      </c>
      <c r="F3" s="60"/>
    </row>
    <row r="4" spans="1:6">
      <c r="A4" s="23">
        <v>2003</v>
      </c>
      <c r="B4" s="13" t="s">
        <v>1886</v>
      </c>
      <c r="C4" s="22" t="s">
        <v>8743</v>
      </c>
      <c r="D4" s="34" t="s">
        <v>8131</v>
      </c>
      <c r="E4" s="34">
        <v>3</v>
      </c>
      <c r="F4" s="60"/>
    </row>
    <row r="5" spans="1:6">
      <c r="A5" s="23">
        <v>2003</v>
      </c>
      <c r="B5" s="13" t="s">
        <v>1886</v>
      </c>
      <c r="C5" s="22" t="s">
        <v>8743</v>
      </c>
      <c r="D5" s="34" t="s">
        <v>8126</v>
      </c>
      <c r="E5" s="34">
        <v>4</v>
      </c>
      <c r="F5" s="60"/>
    </row>
    <row r="6" spans="1:6">
      <c r="A6" s="23">
        <v>2003</v>
      </c>
      <c r="B6" s="13" t="s">
        <v>1886</v>
      </c>
      <c r="C6" s="22" t="s">
        <v>8743</v>
      </c>
      <c r="D6" s="34" t="s">
        <v>8129</v>
      </c>
      <c r="E6" s="34">
        <v>1</v>
      </c>
      <c r="F6" s="60"/>
    </row>
    <row r="7" spans="1:6">
      <c r="A7" s="23">
        <v>2003</v>
      </c>
      <c r="B7" s="13" t="s">
        <v>1886</v>
      </c>
      <c r="C7" s="22" t="s">
        <v>8743</v>
      </c>
      <c r="D7" s="34" t="s">
        <v>8127</v>
      </c>
      <c r="E7" s="34">
        <v>24</v>
      </c>
      <c r="F7" s="60"/>
    </row>
    <row r="8" spans="1:6">
      <c r="A8" s="23">
        <v>2003</v>
      </c>
      <c r="B8" s="13" t="s">
        <v>1886</v>
      </c>
      <c r="C8" s="22" t="s">
        <v>8743</v>
      </c>
      <c r="D8" s="34" t="s">
        <v>8130</v>
      </c>
      <c r="E8" s="34">
        <v>2</v>
      </c>
      <c r="F8" s="60"/>
    </row>
    <row r="9" spans="1:6">
      <c r="A9" s="23">
        <v>2003</v>
      </c>
      <c r="B9" s="13" t="s">
        <v>1886</v>
      </c>
      <c r="C9" s="22" t="s">
        <v>8743</v>
      </c>
      <c r="D9" s="34" t="s">
        <v>8133</v>
      </c>
      <c r="E9" s="34">
        <v>4</v>
      </c>
      <c r="F9" s="60"/>
    </row>
    <row r="10" spans="1:6">
      <c r="A10" s="23">
        <v>2004</v>
      </c>
      <c r="B10" s="13" t="s">
        <v>1886</v>
      </c>
      <c r="C10" s="22" t="s">
        <v>8743</v>
      </c>
      <c r="D10" s="34" t="s">
        <v>8125</v>
      </c>
      <c r="E10" s="34">
        <v>9</v>
      </c>
      <c r="F10" s="60"/>
    </row>
    <row r="11" spans="1:6">
      <c r="A11" s="23">
        <v>2004</v>
      </c>
      <c r="B11" s="13" t="s">
        <v>1886</v>
      </c>
      <c r="C11" s="22" t="s">
        <v>8743</v>
      </c>
      <c r="D11" s="34" t="s">
        <v>8128</v>
      </c>
      <c r="E11" s="34">
        <v>1</v>
      </c>
      <c r="F11" s="60"/>
    </row>
    <row r="12" spans="1:6">
      <c r="A12" s="23">
        <v>2004</v>
      </c>
      <c r="B12" s="13" t="s">
        <v>1886</v>
      </c>
      <c r="C12" s="22" t="s">
        <v>8743</v>
      </c>
      <c r="D12" s="34" t="s">
        <v>8126</v>
      </c>
      <c r="E12" s="34">
        <v>11</v>
      </c>
      <c r="F12" s="60"/>
    </row>
    <row r="13" spans="1:6">
      <c r="A13" s="23">
        <v>2004</v>
      </c>
      <c r="B13" s="13" t="s">
        <v>1886</v>
      </c>
      <c r="C13" s="22" t="s">
        <v>8743</v>
      </c>
      <c r="D13" s="34" t="s">
        <v>8132</v>
      </c>
      <c r="E13" s="34">
        <v>2</v>
      </c>
      <c r="F13" s="60"/>
    </row>
    <row r="14" spans="1:6">
      <c r="A14" s="23">
        <v>2004</v>
      </c>
      <c r="B14" s="13" t="s">
        <v>1886</v>
      </c>
      <c r="C14" s="22" t="s">
        <v>8743</v>
      </c>
      <c r="D14" s="34" t="s">
        <v>8127</v>
      </c>
      <c r="E14" s="34">
        <v>32</v>
      </c>
      <c r="F14" s="60"/>
    </row>
    <row r="15" spans="1:6">
      <c r="A15" s="23">
        <v>2004</v>
      </c>
      <c r="B15" s="13" t="s">
        <v>1886</v>
      </c>
      <c r="C15" s="22" t="s">
        <v>8743</v>
      </c>
      <c r="D15" s="34" t="s">
        <v>8130</v>
      </c>
      <c r="E15" s="34">
        <v>1</v>
      </c>
      <c r="F15" s="60"/>
    </row>
    <row r="16" spans="1:6">
      <c r="A16" s="23">
        <v>2004</v>
      </c>
      <c r="B16" s="13" t="s">
        <v>1886</v>
      </c>
      <c r="C16" s="22" t="s">
        <v>8743</v>
      </c>
      <c r="D16" s="34" t="s">
        <v>8133</v>
      </c>
      <c r="E16" s="34">
        <v>2</v>
      </c>
      <c r="F16" s="60"/>
    </row>
    <row r="17" spans="1:6">
      <c r="A17" s="23">
        <v>2005</v>
      </c>
      <c r="B17" s="13" t="s">
        <v>1886</v>
      </c>
      <c r="C17" s="22" t="s">
        <v>8743</v>
      </c>
      <c r="D17" s="34" t="s">
        <v>8125</v>
      </c>
      <c r="E17" s="34">
        <v>2</v>
      </c>
      <c r="F17" s="60"/>
    </row>
    <row r="18" spans="1:6">
      <c r="A18" s="23">
        <v>2005</v>
      </c>
      <c r="B18" s="13" t="s">
        <v>1886</v>
      </c>
      <c r="C18" s="22" t="s">
        <v>8743</v>
      </c>
      <c r="D18" s="34" t="s">
        <v>8128</v>
      </c>
      <c r="E18" s="34">
        <v>2</v>
      </c>
      <c r="F18" s="60"/>
    </row>
    <row r="19" spans="1:6">
      <c r="A19" s="23">
        <v>2005</v>
      </c>
      <c r="B19" s="13" t="s">
        <v>1886</v>
      </c>
      <c r="C19" s="22" t="s">
        <v>8743</v>
      </c>
      <c r="D19" s="34" t="s">
        <v>8131</v>
      </c>
      <c r="E19" s="34">
        <v>9</v>
      </c>
      <c r="F19" s="60"/>
    </row>
    <row r="20" spans="1:6">
      <c r="A20" s="23">
        <v>2005</v>
      </c>
      <c r="B20" s="13" t="s">
        <v>1886</v>
      </c>
      <c r="C20" s="22" t="s">
        <v>8743</v>
      </c>
      <c r="D20" s="34" t="s">
        <v>8126</v>
      </c>
      <c r="E20" s="34">
        <v>10</v>
      </c>
      <c r="F20" s="60"/>
    </row>
    <row r="21" spans="1:6">
      <c r="A21" s="23">
        <v>2005</v>
      </c>
      <c r="B21" s="13" t="s">
        <v>1886</v>
      </c>
      <c r="C21" s="22" t="s">
        <v>8743</v>
      </c>
      <c r="D21" s="34" t="s">
        <v>8132</v>
      </c>
      <c r="E21" s="34">
        <v>1</v>
      </c>
      <c r="F21" s="60"/>
    </row>
    <row r="22" spans="1:6">
      <c r="A22" s="23">
        <v>2005</v>
      </c>
      <c r="B22" s="13" t="s">
        <v>1886</v>
      </c>
      <c r="C22" s="22" t="s">
        <v>8743</v>
      </c>
      <c r="D22" s="34" t="s">
        <v>8127</v>
      </c>
      <c r="E22" s="34">
        <v>25</v>
      </c>
      <c r="F22" s="60"/>
    </row>
    <row r="23" spans="1:6">
      <c r="A23" s="23">
        <v>2005</v>
      </c>
      <c r="B23" s="13" t="s">
        <v>1886</v>
      </c>
      <c r="C23" s="22" t="s">
        <v>8743</v>
      </c>
      <c r="D23" s="34" t="s">
        <v>8130</v>
      </c>
      <c r="E23" s="34">
        <v>1</v>
      </c>
      <c r="F23" s="60"/>
    </row>
    <row r="24" spans="1:6">
      <c r="A24" s="23">
        <v>2005</v>
      </c>
      <c r="B24" s="13" t="s">
        <v>1886</v>
      </c>
      <c r="C24" s="22" t="s">
        <v>8743</v>
      </c>
      <c r="D24" s="34" t="s">
        <v>8133</v>
      </c>
      <c r="E24" s="34">
        <v>5</v>
      </c>
      <c r="F24" s="60"/>
    </row>
    <row r="25" spans="1:6">
      <c r="A25" s="23">
        <v>2006</v>
      </c>
      <c r="B25" s="13" t="s">
        <v>1886</v>
      </c>
      <c r="C25" s="22" t="s">
        <v>8743</v>
      </c>
      <c r="D25" s="34" t="s">
        <v>8125</v>
      </c>
      <c r="E25" s="34">
        <v>6</v>
      </c>
      <c r="F25" s="60"/>
    </row>
    <row r="26" spans="1:6">
      <c r="A26" s="23">
        <v>2006</v>
      </c>
      <c r="B26" s="13" t="s">
        <v>1886</v>
      </c>
      <c r="C26" s="22" t="s">
        <v>8743</v>
      </c>
      <c r="D26" s="34" t="s">
        <v>8128</v>
      </c>
      <c r="E26" s="34">
        <v>1</v>
      </c>
      <c r="F26" s="60"/>
    </row>
    <row r="27" spans="1:6">
      <c r="A27" s="23">
        <v>2006</v>
      </c>
      <c r="B27" s="13" t="s">
        <v>1886</v>
      </c>
      <c r="C27" s="22" t="s">
        <v>8743</v>
      </c>
      <c r="D27" s="34" t="s">
        <v>8131</v>
      </c>
      <c r="E27" s="34">
        <v>5</v>
      </c>
      <c r="F27" s="60"/>
    </row>
    <row r="28" spans="1:6">
      <c r="A28" s="23">
        <v>2006</v>
      </c>
      <c r="B28" s="13" t="s">
        <v>1886</v>
      </c>
      <c r="C28" s="22" t="s">
        <v>8743</v>
      </c>
      <c r="D28" s="34" t="s">
        <v>8126</v>
      </c>
      <c r="E28" s="34">
        <v>10</v>
      </c>
      <c r="F28" s="60"/>
    </row>
    <row r="29" spans="1:6">
      <c r="A29" s="23">
        <v>2006</v>
      </c>
      <c r="B29" s="13" t="s">
        <v>1886</v>
      </c>
      <c r="C29" s="22" t="s">
        <v>8743</v>
      </c>
      <c r="D29" s="34" t="s">
        <v>8127</v>
      </c>
      <c r="E29" s="34">
        <v>30</v>
      </c>
      <c r="F29" s="60"/>
    </row>
    <row r="30" spans="1:6">
      <c r="A30" s="23">
        <v>2006</v>
      </c>
      <c r="B30" s="13" t="s">
        <v>1886</v>
      </c>
      <c r="C30" s="22" t="s">
        <v>8743</v>
      </c>
      <c r="D30" s="34" t="s">
        <v>8133</v>
      </c>
      <c r="E30" s="34">
        <v>2</v>
      </c>
      <c r="F30" s="60"/>
    </row>
    <row r="31" spans="1:6">
      <c r="A31" s="23">
        <v>2007</v>
      </c>
      <c r="B31" s="13" t="s">
        <v>1886</v>
      </c>
      <c r="C31" s="22" t="s">
        <v>8743</v>
      </c>
      <c r="D31" s="34" t="s">
        <v>8125</v>
      </c>
      <c r="E31" s="34">
        <v>4</v>
      </c>
      <c r="F31" s="60"/>
    </row>
    <row r="32" spans="1:6">
      <c r="A32" s="23">
        <v>2007</v>
      </c>
      <c r="B32" s="13" t="s">
        <v>1886</v>
      </c>
      <c r="C32" s="22" t="s">
        <v>8743</v>
      </c>
      <c r="D32" s="34" t="s">
        <v>8128</v>
      </c>
      <c r="E32" s="34">
        <v>4</v>
      </c>
      <c r="F32" s="60"/>
    </row>
    <row r="33" spans="1:6">
      <c r="A33" s="23">
        <v>2007</v>
      </c>
      <c r="B33" s="13" t="s">
        <v>1886</v>
      </c>
      <c r="C33" s="22" t="s">
        <v>8743</v>
      </c>
      <c r="D33" s="34" t="s">
        <v>8131</v>
      </c>
      <c r="E33" s="34">
        <v>8</v>
      </c>
      <c r="F33" s="60"/>
    </row>
    <row r="34" spans="1:6">
      <c r="A34" s="23">
        <v>2007</v>
      </c>
      <c r="B34" s="13" t="s">
        <v>1886</v>
      </c>
      <c r="C34" s="22" t="s">
        <v>8743</v>
      </c>
      <c r="D34" s="34" t="s">
        <v>8134</v>
      </c>
      <c r="E34" s="34">
        <v>2</v>
      </c>
      <c r="F34" s="60"/>
    </row>
    <row r="35" spans="1:6">
      <c r="A35" s="23">
        <v>2007</v>
      </c>
      <c r="B35" s="13" t="s">
        <v>1886</v>
      </c>
      <c r="C35" s="22" t="s">
        <v>8743</v>
      </c>
      <c r="D35" s="34" t="s">
        <v>8139</v>
      </c>
      <c r="E35" s="34">
        <v>6</v>
      </c>
      <c r="F35" s="60"/>
    </row>
    <row r="36" spans="1:6">
      <c r="A36" s="23">
        <v>2007</v>
      </c>
      <c r="B36" s="13" t="s">
        <v>1886</v>
      </c>
      <c r="C36" s="22" t="s">
        <v>8743</v>
      </c>
      <c r="D36" s="34" t="s">
        <v>8126</v>
      </c>
      <c r="E36" s="34">
        <v>6</v>
      </c>
      <c r="F36" s="60"/>
    </row>
    <row r="37" spans="1:6">
      <c r="A37" s="23">
        <v>2007</v>
      </c>
      <c r="B37" s="13" t="s">
        <v>1886</v>
      </c>
      <c r="C37" s="22" t="s">
        <v>8743</v>
      </c>
      <c r="D37" s="34" t="s">
        <v>8135</v>
      </c>
      <c r="E37" s="34">
        <v>1</v>
      </c>
      <c r="F37" s="60"/>
    </row>
    <row r="38" spans="1:6">
      <c r="A38" s="23">
        <v>2007</v>
      </c>
      <c r="B38" s="13" t="s">
        <v>1886</v>
      </c>
      <c r="C38" s="22" t="s">
        <v>8743</v>
      </c>
      <c r="D38" s="34" t="s">
        <v>8140</v>
      </c>
      <c r="E38" s="34">
        <v>1</v>
      </c>
      <c r="F38" s="60"/>
    </row>
    <row r="39" spans="1:6">
      <c r="A39" s="23">
        <v>2007</v>
      </c>
      <c r="B39" s="13" t="s">
        <v>1886</v>
      </c>
      <c r="C39" s="22" t="s">
        <v>8743</v>
      </c>
      <c r="D39" s="34" t="s">
        <v>8127</v>
      </c>
      <c r="E39" s="34">
        <v>26</v>
      </c>
      <c r="F39" s="60"/>
    </row>
    <row r="40" spans="1:6">
      <c r="A40" s="23">
        <v>2007</v>
      </c>
      <c r="B40" s="13" t="s">
        <v>1886</v>
      </c>
      <c r="C40" s="22" t="s">
        <v>8743</v>
      </c>
      <c r="D40" s="34" t="s">
        <v>8130</v>
      </c>
      <c r="E40" s="34">
        <v>2</v>
      </c>
      <c r="F40" s="60"/>
    </row>
    <row r="41" spans="1:6">
      <c r="A41" s="23">
        <v>2007</v>
      </c>
      <c r="B41" s="13" t="s">
        <v>1886</v>
      </c>
      <c r="C41" s="22" t="s">
        <v>8743</v>
      </c>
      <c r="D41" s="34" t="s">
        <v>8133</v>
      </c>
      <c r="E41" s="34">
        <v>4</v>
      </c>
      <c r="F41" s="60"/>
    </row>
    <row r="42" spans="1:6">
      <c r="A42" s="23">
        <v>2007</v>
      </c>
      <c r="B42" s="13" t="s">
        <v>1886</v>
      </c>
      <c r="C42" s="22" t="s">
        <v>8743</v>
      </c>
      <c r="D42" s="34" t="s">
        <v>8136</v>
      </c>
      <c r="E42" s="34">
        <v>8</v>
      </c>
      <c r="F42" s="60"/>
    </row>
    <row r="43" spans="1:6">
      <c r="A43" s="23">
        <v>2007</v>
      </c>
      <c r="B43" s="13" t="s">
        <v>1886</v>
      </c>
      <c r="C43" s="22" t="s">
        <v>8743</v>
      </c>
      <c r="D43" s="34" t="s">
        <v>8138</v>
      </c>
      <c r="E43" s="34">
        <v>1</v>
      </c>
      <c r="F43" s="60"/>
    </row>
    <row r="44" spans="1:6">
      <c r="A44" s="23">
        <v>2007</v>
      </c>
      <c r="B44" s="13" t="s">
        <v>1886</v>
      </c>
      <c r="C44" s="22" t="s">
        <v>8743</v>
      </c>
      <c r="D44" s="34" t="s">
        <v>8141</v>
      </c>
      <c r="E44" s="34">
        <v>1</v>
      </c>
      <c r="F44" s="60"/>
    </row>
    <row r="45" spans="1:6">
      <c r="A45" s="23">
        <v>2008</v>
      </c>
      <c r="B45" s="13" t="s">
        <v>1886</v>
      </c>
      <c r="C45" s="22" t="s">
        <v>8743</v>
      </c>
      <c r="D45" s="34" t="s">
        <v>8125</v>
      </c>
      <c r="E45" s="34">
        <v>11</v>
      </c>
      <c r="F45" s="60"/>
    </row>
    <row r="46" spans="1:6">
      <c r="A46" s="23">
        <v>2008</v>
      </c>
      <c r="B46" s="13" t="s">
        <v>1886</v>
      </c>
      <c r="C46" s="22" t="s">
        <v>8743</v>
      </c>
      <c r="D46" s="34" t="s">
        <v>8128</v>
      </c>
      <c r="E46" s="34">
        <v>2</v>
      </c>
      <c r="F46" s="60"/>
    </row>
    <row r="47" spans="1:6">
      <c r="A47" s="23">
        <v>2008</v>
      </c>
      <c r="B47" s="13" t="s">
        <v>1886</v>
      </c>
      <c r="C47" s="22" t="s">
        <v>8743</v>
      </c>
      <c r="D47" s="34" t="s">
        <v>8131</v>
      </c>
      <c r="E47" s="34">
        <v>9</v>
      </c>
      <c r="F47" s="60"/>
    </row>
    <row r="48" spans="1:6">
      <c r="A48" s="23">
        <v>2008</v>
      </c>
      <c r="B48" s="13" t="s">
        <v>1886</v>
      </c>
      <c r="C48" s="22" t="s">
        <v>8743</v>
      </c>
      <c r="D48" s="34" t="s">
        <v>8134</v>
      </c>
      <c r="E48" s="34">
        <v>6</v>
      </c>
      <c r="F48" s="60"/>
    </row>
    <row r="49" spans="1:6">
      <c r="A49" s="23">
        <v>2008</v>
      </c>
      <c r="B49" s="13" t="s">
        <v>1886</v>
      </c>
      <c r="C49" s="22" t="s">
        <v>8743</v>
      </c>
      <c r="D49" s="34" t="s">
        <v>8139</v>
      </c>
      <c r="E49" s="34">
        <v>3</v>
      </c>
      <c r="F49" s="60"/>
    </row>
    <row r="50" spans="1:6">
      <c r="A50" s="23">
        <v>2008</v>
      </c>
      <c r="B50" s="13" t="s">
        <v>1886</v>
      </c>
      <c r="C50" s="22" t="s">
        <v>8743</v>
      </c>
      <c r="D50" s="34" t="s">
        <v>8126</v>
      </c>
      <c r="E50" s="34">
        <v>2</v>
      </c>
      <c r="F50" s="60"/>
    </row>
    <row r="51" spans="1:6">
      <c r="A51" s="23">
        <v>2008</v>
      </c>
      <c r="B51" s="13" t="s">
        <v>1886</v>
      </c>
      <c r="C51" s="22" t="s">
        <v>8743</v>
      </c>
      <c r="D51" s="34" t="s">
        <v>8135</v>
      </c>
      <c r="E51" s="34">
        <v>2</v>
      </c>
      <c r="F51" s="60"/>
    </row>
    <row r="52" spans="1:6">
      <c r="A52" s="23">
        <v>2008</v>
      </c>
      <c r="B52" s="13" t="s">
        <v>1886</v>
      </c>
      <c r="C52" s="22" t="s">
        <v>8743</v>
      </c>
      <c r="D52" s="34" t="s">
        <v>8127</v>
      </c>
      <c r="E52" s="34">
        <v>22</v>
      </c>
      <c r="F52" s="60"/>
    </row>
    <row r="53" spans="1:6">
      <c r="A53" s="23">
        <v>2008</v>
      </c>
      <c r="B53" s="13" t="s">
        <v>1886</v>
      </c>
      <c r="C53" s="22" t="s">
        <v>8743</v>
      </c>
      <c r="D53" s="34" t="s">
        <v>8130</v>
      </c>
      <c r="E53" s="34">
        <v>1</v>
      </c>
      <c r="F53" s="60"/>
    </row>
    <row r="54" spans="1:6">
      <c r="A54" s="23">
        <v>2008</v>
      </c>
      <c r="B54" s="13" t="s">
        <v>1886</v>
      </c>
      <c r="C54" s="22" t="s">
        <v>8743</v>
      </c>
      <c r="D54" s="34" t="s">
        <v>8133</v>
      </c>
      <c r="E54" s="34">
        <v>1</v>
      </c>
      <c r="F54" s="60"/>
    </row>
    <row r="55" spans="1:6">
      <c r="A55" s="23">
        <v>2008</v>
      </c>
      <c r="B55" s="13" t="s">
        <v>1886</v>
      </c>
      <c r="C55" s="22" t="s">
        <v>8743</v>
      </c>
      <c r="D55" s="34" t="s">
        <v>8136</v>
      </c>
      <c r="E55" s="34">
        <v>29</v>
      </c>
      <c r="F55" s="60"/>
    </row>
    <row r="56" spans="1:6">
      <c r="A56" s="23">
        <v>2008</v>
      </c>
      <c r="B56" s="13" t="s">
        <v>1886</v>
      </c>
      <c r="C56" s="22" t="s">
        <v>8743</v>
      </c>
      <c r="D56" s="34" t="s">
        <v>8138</v>
      </c>
      <c r="E56" s="34">
        <v>1</v>
      </c>
      <c r="F56" s="60"/>
    </row>
    <row r="57" spans="1:6">
      <c r="A57" s="23">
        <v>2009</v>
      </c>
      <c r="B57" s="13" t="s">
        <v>1886</v>
      </c>
      <c r="C57" s="22" t="s">
        <v>8743</v>
      </c>
      <c r="D57" s="34" t="s">
        <v>8125</v>
      </c>
      <c r="E57" s="34">
        <v>9</v>
      </c>
      <c r="F57" s="60"/>
    </row>
    <row r="58" spans="1:6">
      <c r="A58" s="23">
        <v>2009</v>
      </c>
      <c r="B58" s="13" t="s">
        <v>1886</v>
      </c>
      <c r="C58" s="22" t="s">
        <v>8743</v>
      </c>
      <c r="D58" s="34" t="s">
        <v>8128</v>
      </c>
      <c r="E58" s="34">
        <v>1</v>
      </c>
      <c r="F58" s="60"/>
    </row>
    <row r="59" spans="1:6">
      <c r="A59" s="23">
        <v>2009</v>
      </c>
      <c r="B59" s="13" t="s">
        <v>1886</v>
      </c>
      <c r="C59" s="22" t="s">
        <v>8743</v>
      </c>
      <c r="D59" s="34" t="s">
        <v>8131</v>
      </c>
      <c r="E59" s="34">
        <v>3</v>
      </c>
      <c r="F59" s="60"/>
    </row>
    <row r="60" spans="1:6">
      <c r="A60" s="23">
        <v>2009</v>
      </c>
      <c r="B60" s="13" t="s">
        <v>1886</v>
      </c>
      <c r="C60" s="22" t="s">
        <v>8743</v>
      </c>
      <c r="D60" s="34" t="s">
        <v>8134</v>
      </c>
      <c r="E60" s="34">
        <v>3</v>
      </c>
      <c r="F60" s="60"/>
    </row>
    <row r="61" spans="1:6">
      <c r="A61" s="23">
        <v>2009</v>
      </c>
      <c r="B61" s="13" t="s">
        <v>1886</v>
      </c>
      <c r="C61" s="22" t="s">
        <v>8743</v>
      </c>
      <c r="D61" s="34" t="s">
        <v>8137</v>
      </c>
      <c r="E61" s="34">
        <v>1</v>
      </c>
      <c r="F61" s="60"/>
    </row>
    <row r="62" spans="1:6">
      <c r="A62" s="23">
        <v>2009</v>
      </c>
      <c r="B62" s="13" t="s">
        <v>1886</v>
      </c>
      <c r="C62" s="22" t="s">
        <v>8743</v>
      </c>
      <c r="D62" s="34" t="s">
        <v>8139</v>
      </c>
      <c r="E62" s="34">
        <v>5</v>
      </c>
      <c r="F62" s="60"/>
    </row>
    <row r="63" spans="1:6">
      <c r="A63" s="23">
        <v>2009</v>
      </c>
      <c r="B63" s="13" t="s">
        <v>1886</v>
      </c>
      <c r="C63" s="22" t="s">
        <v>8743</v>
      </c>
      <c r="D63" s="34" t="s">
        <v>8126</v>
      </c>
      <c r="E63" s="34">
        <v>6</v>
      </c>
      <c r="F63" s="60"/>
    </row>
    <row r="64" spans="1:6">
      <c r="A64" s="23">
        <v>2009</v>
      </c>
      <c r="B64" s="13" t="s">
        <v>1886</v>
      </c>
      <c r="C64" s="22" t="s">
        <v>8743</v>
      </c>
      <c r="D64" s="34" t="s">
        <v>8135</v>
      </c>
      <c r="E64" s="34">
        <v>4</v>
      </c>
      <c r="F64" s="60"/>
    </row>
    <row r="65" spans="1:6">
      <c r="A65" s="23">
        <v>2009</v>
      </c>
      <c r="B65" s="13" t="s">
        <v>1886</v>
      </c>
      <c r="C65" s="22" t="s">
        <v>8743</v>
      </c>
      <c r="D65" s="34" t="s">
        <v>8127</v>
      </c>
      <c r="E65" s="34">
        <v>13</v>
      </c>
      <c r="F65" s="60"/>
    </row>
    <row r="66" spans="1:6">
      <c r="A66" s="23">
        <v>2009</v>
      </c>
      <c r="B66" s="13" t="s">
        <v>1886</v>
      </c>
      <c r="C66" s="22" t="s">
        <v>8743</v>
      </c>
      <c r="D66" s="34" t="s">
        <v>8133</v>
      </c>
      <c r="E66" s="34">
        <v>3</v>
      </c>
      <c r="F66" s="60"/>
    </row>
    <row r="67" spans="1:6">
      <c r="A67" s="23">
        <v>2009</v>
      </c>
      <c r="B67" s="13" t="s">
        <v>1886</v>
      </c>
      <c r="C67" s="22" t="s">
        <v>8743</v>
      </c>
      <c r="D67" s="34" t="s">
        <v>8136</v>
      </c>
      <c r="E67" s="34">
        <v>23</v>
      </c>
      <c r="F67" s="60"/>
    </row>
    <row r="68" spans="1:6">
      <c r="A68" s="23">
        <v>2009</v>
      </c>
      <c r="B68" s="13" t="s">
        <v>1886</v>
      </c>
      <c r="C68" s="22" t="s">
        <v>8743</v>
      </c>
      <c r="D68" s="34" t="s">
        <v>8138</v>
      </c>
      <c r="E68" s="34">
        <v>2</v>
      </c>
      <c r="F68" s="60"/>
    </row>
    <row r="69" spans="1:6">
      <c r="A69" s="23">
        <v>2009</v>
      </c>
      <c r="B69" s="13" t="s">
        <v>1886</v>
      </c>
      <c r="C69" s="22" t="s">
        <v>8743</v>
      </c>
      <c r="D69" s="34" t="s">
        <v>8141</v>
      </c>
      <c r="E69" s="34">
        <v>2</v>
      </c>
      <c r="F69" s="60"/>
    </row>
    <row r="70" spans="1:6">
      <c r="A70" s="23">
        <v>2010</v>
      </c>
      <c r="B70" s="13" t="s">
        <v>1886</v>
      </c>
      <c r="C70" s="22" t="s">
        <v>8743</v>
      </c>
      <c r="D70" s="34" t="s">
        <v>8125</v>
      </c>
      <c r="E70" s="34">
        <v>8</v>
      </c>
      <c r="F70" s="60"/>
    </row>
    <row r="71" spans="1:6">
      <c r="A71" s="23">
        <v>2010</v>
      </c>
      <c r="B71" s="13" t="s">
        <v>1886</v>
      </c>
      <c r="C71" s="22" t="s">
        <v>8743</v>
      </c>
      <c r="D71" s="34" t="s">
        <v>8128</v>
      </c>
      <c r="E71" s="34">
        <v>3</v>
      </c>
      <c r="F71" s="60"/>
    </row>
    <row r="72" spans="1:6">
      <c r="A72" s="23">
        <v>2010</v>
      </c>
      <c r="B72" s="13" t="s">
        <v>1886</v>
      </c>
      <c r="C72" s="22" t="s">
        <v>8743</v>
      </c>
      <c r="D72" s="34" t="s">
        <v>8131</v>
      </c>
      <c r="E72" s="34">
        <v>14</v>
      </c>
      <c r="F72" s="60"/>
    </row>
    <row r="73" spans="1:6">
      <c r="A73" s="23">
        <v>2010</v>
      </c>
      <c r="B73" s="13" t="s">
        <v>1886</v>
      </c>
      <c r="C73" s="22" t="s">
        <v>8743</v>
      </c>
      <c r="D73" s="34" t="s">
        <v>8134</v>
      </c>
      <c r="E73" s="34">
        <v>3</v>
      </c>
      <c r="F73" s="60"/>
    </row>
    <row r="74" spans="1:6">
      <c r="A74" s="23">
        <v>2010</v>
      </c>
      <c r="B74" s="13" t="s">
        <v>1886</v>
      </c>
      <c r="C74" s="22" t="s">
        <v>8743</v>
      </c>
      <c r="D74" s="34" t="s">
        <v>8137</v>
      </c>
      <c r="E74" s="34">
        <v>3</v>
      </c>
      <c r="F74" s="60"/>
    </row>
    <row r="75" spans="1:6">
      <c r="A75" s="23">
        <v>2010</v>
      </c>
      <c r="B75" s="13" t="s">
        <v>1886</v>
      </c>
      <c r="C75" s="22" t="s">
        <v>8743</v>
      </c>
      <c r="D75" s="34" t="s">
        <v>8139</v>
      </c>
      <c r="E75" s="34">
        <v>4</v>
      </c>
      <c r="F75" s="60"/>
    </row>
    <row r="76" spans="1:6">
      <c r="A76" s="23">
        <v>2010</v>
      </c>
      <c r="B76" s="13" t="s">
        <v>1886</v>
      </c>
      <c r="C76" s="22" t="s">
        <v>8743</v>
      </c>
      <c r="D76" s="34" t="s">
        <v>8126</v>
      </c>
      <c r="E76" s="34">
        <v>4</v>
      </c>
      <c r="F76" s="60"/>
    </row>
    <row r="77" spans="1:6">
      <c r="A77" s="23">
        <v>2010</v>
      </c>
      <c r="B77" s="13" t="s">
        <v>1886</v>
      </c>
      <c r="C77" s="22" t="s">
        <v>8743</v>
      </c>
      <c r="D77" s="34" t="s">
        <v>8135</v>
      </c>
      <c r="E77" s="34">
        <v>4</v>
      </c>
      <c r="F77" s="60"/>
    </row>
    <row r="78" spans="1:6">
      <c r="A78" s="23">
        <v>2010</v>
      </c>
      <c r="B78" s="13" t="s">
        <v>1886</v>
      </c>
      <c r="C78" s="22" t="s">
        <v>8743</v>
      </c>
      <c r="D78" s="34" t="s">
        <v>8127</v>
      </c>
      <c r="E78" s="34">
        <v>12</v>
      </c>
      <c r="F78" s="60"/>
    </row>
    <row r="79" spans="1:6">
      <c r="A79" s="23">
        <v>2010</v>
      </c>
      <c r="B79" s="13" t="s">
        <v>1886</v>
      </c>
      <c r="C79" s="22" t="s">
        <v>8743</v>
      </c>
      <c r="D79" s="34" t="s">
        <v>8130</v>
      </c>
      <c r="E79" s="34">
        <v>1</v>
      </c>
      <c r="F79" s="60"/>
    </row>
    <row r="80" spans="1:6">
      <c r="A80" s="23">
        <v>2010</v>
      </c>
      <c r="B80" s="13" t="s">
        <v>1886</v>
      </c>
      <c r="C80" s="22" t="s">
        <v>8743</v>
      </c>
      <c r="D80" s="34" t="s">
        <v>8133</v>
      </c>
      <c r="E80" s="34">
        <v>6</v>
      </c>
      <c r="F80" s="60"/>
    </row>
    <row r="81" spans="1:6">
      <c r="A81" s="23">
        <v>2010</v>
      </c>
      <c r="B81" s="13" t="s">
        <v>1886</v>
      </c>
      <c r="C81" s="22" t="s">
        <v>8743</v>
      </c>
      <c r="D81" s="34" t="s">
        <v>8136</v>
      </c>
      <c r="E81" s="34">
        <v>16</v>
      </c>
      <c r="F81" s="60"/>
    </row>
    <row r="82" spans="1:6">
      <c r="A82" s="23">
        <v>2010</v>
      </c>
      <c r="B82" s="13" t="s">
        <v>1886</v>
      </c>
      <c r="C82" s="22" t="s">
        <v>8743</v>
      </c>
      <c r="D82" s="34" t="s">
        <v>8138</v>
      </c>
      <c r="E82" s="34">
        <v>1</v>
      </c>
      <c r="F82" s="60"/>
    </row>
    <row r="83" spans="1:6">
      <c r="A83" s="23">
        <v>2010</v>
      </c>
      <c r="B83" s="13" t="s">
        <v>1886</v>
      </c>
      <c r="C83" s="22" t="s">
        <v>8743</v>
      </c>
      <c r="D83" s="34" t="s">
        <v>8141</v>
      </c>
      <c r="E83" s="34">
        <v>3</v>
      </c>
      <c r="F83" s="60"/>
    </row>
    <row r="84" spans="1:6">
      <c r="A84" s="23">
        <v>2011</v>
      </c>
      <c r="B84" s="13" t="s">
        <v>1886</v>
      </c>
      <c r="C84" s="22" t="s">
        <v>8743</v>
      </c>
      <c r="D84" s="34" t="s">
        <v>8125</v>
      </c>
      <c r="E84" s="34">
        <v>6</v>
      </c>
      <c r="F84" s="60"/>
    </row>
    <row r="85" spans="1:6">
      <c r="A85" s="23">
        <v>2011</v>
      </c>
      <c r="B85" s="13" t="s">
        <v>1886</v>
      </c>
      <c r="C85" s="22" t="s">
        <v>8743</v>
      </c>
      <c r="D85" s="34" t="s">
        <v>8128</v>
      </c>
      <c r="E85" s="34">
        <v>4</v>
      </c>
      <c r="F85" s="60"/>
    </row>
    <row r="86" spans="1:6">
      <c r="A86" s="23">
        <v>2011</v>
      </c>
      <c r="B86" s="13" t="s">
        <v>1886</v>
      </c>
      <c r="C86" s="22" t="s">
        <v>8743</v>
      </c>
      <c r="D86" s="34" t="s">
        <v>8131</v>
      </c>
      <c r="E86" s="34">
        <v>9</v>
      </c>
      <c r="F86" s="60"/>
    </row>
    <row r="87" spans="1:6">
      <c r="A87" s="23">
        <v>2011</v>
      </c>
      <c r="B87" s="13" t="s">
        <v>1886</v>
      </c>
      <c r="C87" s="22" t="s">
        <v>8743</v>
      </c>
      <c r="D87" s="34" t="s">
        <v>8134</v>
      </c>
      <c r="E87" s="34">
        <v>4</v>
      </c>
      <c r="F87" s="60"/>
    </row>
    <row r="88" spans="1:6">
      <c r="A88" s="23">
        <v>2011</v>
      </c>
      <c r="B88" s="13" t="s">
        <v>1886</v>
      </c>
      <c r="C88" s="22" t="s">
        <v>8743</v>
      </c>
      <c r="D88" s="34" t="s">
        <v>8137</v>
      </c>
      <c r="E88" s="34">
        <v>1</v>
      </c>
      <c r="F88" s="60"/>
    </row>
    <row r="89" spans="1:6">
      <c r="A89" s="23">
        <v>2011</v>
      </c>
      <c r="B89" s="13" t="s">
        <v>1886</v>
      </c>
      <c r="C89" s="22" t="s">
        <v>8743</v>
      </c>
      <c r="D89" s="34" t="s">
        <v>8139</v>
      </c>
      <c r="E89" s="34">
        <v>8</v>
      </c>
      <c r="F89" s="60"/>
    </row>
    <row r="90" spans="1:6">
      <c r="A90" s="23">
        <v>2011</v>
      </c>
      <c r="B90" s="13" t="s">
        <v>1886</v>
      </c>
      <c r="C90" s="22" t="s">
        <v>8743</v>
      </c>
      <c r="D90" s="34" t="s">
        <v>8126</v>
      </c>
      <c r="E90" s="34">
        <v>1</v>
      </c>
      <c r="F90" s="60"/>
    </row>
    <row r="91" spans="1:6">
      <c r="A91" s="23">
        <v>2011</v>
      </c>
      <c r="B91" s="13" t="s">
        <v>1886</v>
      </c>
      <c r="C91" s="22" t="s">
        <v>8743</v>
      </c>
      <c r="D91" s="34" t="s">
        <v>8135</v>
      </c>
      <c r="E91" s="34">
        <v>4</v>
      </c>
      <c r="F91" s="60"/>
    </row>
    <row r="92" spans="1:6">
      <c r="A92" s="23">
        <v>2011</v>
      </c>
      <c r="B92" s="13" t="s">
        <v>1886</v>
      </c>
      <c r="C92" s="22" t="s">
        <v>8743</v>
      </c>
      <c r="D92" s="34" t="s">
        <v>8127</v>
      </c>
      <c r="E92" s="34">
        <v>9</v>
      </c>
      <c r="F92" s="60"/>
    </row>
    <row r="93" spans="1:6">
      <c r="A93" s="23">
        <v>2011</v>
      </c>
      <c r="B93" s="13" t="s">
        <v>1886</v>
      </c>
      <c r="C93" s="22" t="s">
        <v>8743</v>
      </c>
      <c r="D93" s="34" t="s">
        <v>8133</v>
      </c>
      <c r="E93" s="34">
        <v>5</v>
      </c>
      <c r="F93" s="60"/>
    </row>
    <row r="94" spans="1:6">
      <c r="A94" s="23">
        <v>2011</v>
      </c>
      <c r="B94" s="13" t="s">
        <v>1886</v>
      </c>
      <c r="C94" s="22" t="s">
        <v>8743</v>
      </c>
      <c r="D94" s="34" t="s">
        <v>8136</v>
      </c>
      <c r="E94" s="34">
        <v>14</v>
      </c>
      <c r="F94" s="60"/>
    </row>
    <row r="95" spans="1:6">
      <c r="A95" s="23">
        <v>2011</v>
      </c>
      <c r="B95" s="13" t="s">
        <v>1886</v>
      </c>
      <c r="C95" s="22" t="s">
        <v>8743</v>
      </c>
      <c r="D95" s="34" t="s">
        <v>8141</v>
      </c>
      <c r="E95" s="34">
        <v>3</v>
      </c>
      <c r="F95" s="60"/>
    </row>
    <row r="96" spans="1:6">
      <c r="A96" s="23">
        <v>2012</v>
      </c>
      <c r="B96" s="13" t="s">
        <v>1886</v>
      </c>
      <c r="C96" s="22" t="s">
        <v>8743</v>
      </c>
      <c r="D96" s="34" t="s">
        <v>8125</v>
      </c>
      <c r="E96" s="34">
        <v>9</v>
      </c>
      <c r="F96" s="60"/>
    </row>
    <row r="97" spans="1:6">
      <c r="A97" s="23">
        <v>2012</v>
      </c>
      <c r="B97" s="13" t="s">
        <v>1886</v>
      </c>
      <c r="C97" s="22" t="s">
        <v>8743</v>
      </c>
      <c r="D97" s="34" t="s">
        <v>8128</v>
      </c>
      <c r="E97" s="34">
        <v>8</v>
      </c>
      <c r="F97" s="60"/>
    </row>
    <row r="98" spans="1:6">
      <c r="A98" s="23">
        <v>2012</v>
      </c>
      <c r="B98" s="13" t="s">
        <v>1886</v>
      </c>
      <c r="C98" s="22" t="s">
        <v>8743</v>
      </c>
      <c r="D98" s="34" t="s">
        <v>8131</v>
      </c>
      <c r="E98" s="34">
        <v>9</v>
      </c>
      <c r="F98" s="60"/>
    </row>
    <row r="99" spans="1:6">
      <c r="A99" s="23">
        <v>2012</v>
      </c>
      <c r="B99" s="13" t="s">
        <v>1886</v>
      </c>
      <c r="C99" s="22" t="s">
        <v>8743</v>
      </c>
      <c r="D99" s="34" t="s">
        <v>8134</v>
      </c>
      <c r="E99" s="34">
        <v>6</v>
      </c>
      <c r="F99" s="60"/>
    </row>
    <row r="100" spans="1:6">
      <c r="A100" s="23">
        <v>2012</v>
      </c>
      <c r="B100" s="13" t="s">
        <v>1886</v>
      </c>
      <c r="C100" s="22" t="s">
        <v>8743</v>
      </c>
      <c r="D100" s="34" t="s">
        <v>8139</v>
      </c>
      <c r="E100" s="34">
        <v>6</v>
      </c>
      <c r="F100" s="60"/>
    </row>
    <row r="101" spans="1:6">
      <c r="A101" s="23">
        <v>2012</v>
      </c>
      <c r="B101" s="13" t="s">
        <v>1886</v>
      </c>
      <c r="C101" s="22" t="s">
        <v>8743</v>
      </c>
      <c r="D101" s="34" t="s">
        <v>8135</v>
      </c>
      <c r="E101" s="34">
        <v>1</v>
      </c>
      <c r="F101" s="60"/>
    </row>
    <row r="102" spans="1:6">
      <c r="A102" s="23">
        <v>2012</v>
      </c>
      <c r="B102" s="13" t="s">
        <v>1886</v>
      </c>
      <c r="C102" s="22" t="s">
        <v>8743</v>
      </c>
      <c r="D102" s="34" t="s">
        <v>8127</v>
      </c>
      <c r="E102" s="34">
        <v>4</v>
      </c>
      <c r="F102" s="60"/>
    </row>
    <row r="103" spans="1:6">
      <c r="A103" s="23">
        <v>2012</v>
      </c>
      <c r="B103" s="13" t="s">
        <v>1886</v>
      </c>
      <c r="C103" s="22" t="s">
        <v>8743</v>
      </c>
      <c r="D103" s="34" t="s">
        <v>8130</v>
      </c>
      <c r="E103" s="34">
        <v>1</v>
      </c>
      <c r="F103" s="60"/>
    </row>
    <row r="104" spans="1:6">
      <c r="A104" s="23">
        <v>2012</v>
      </c>
      <c r="B104" s="13" t="s">
        <v>1886</v>
      </c>
      <c r="C104" s="22" t="s">
        <v>8743</v>
      </c>
      <c r="D104" s="34" t="s">
        <v>8133</v>
      </c>
      <c r="E104" s="34">
        <v>4</v>
      </c>
      <c r="F104" s="60"/>
    </row>
    <row r="105" spans="1:6">
      <c r="A105" s="23">
        <v>2012</v>
      </c>
      <c r="B105" s="13" t="s">
        <v>1886</v>
      </c>
      <c r="C105" s="22" t="s">
        <v>8743</v>
      </c>
      <c r="D105" s="34" t="s">
        <v>8136</v>
      </c>
      <c r="E105" s="34">
        <v>9</v>
      </c>
      <c r="F105" s="60"/>
    </row>
    <row r="106" spans="1:6">
      <c r="A106" s="23">
        <v>2012</v>
      </c>
      <c r="B106" s="13" t="s">
        <v>1886</v>
      </c>
      <c r="C106" s="22" t="s">
        <v>8743</v>
      </c>
      <c r="D106" s="34" t="s">
        <v>8138</v>
      </c>
      <c r="E106" s="34">
        <v>1</v>
      </c>
      <c r="F106" s="60"/>
    </row>
    <row r="107" spans="1:6">
      <c r="A107" s="23">
        <v>2012</v>
      </c>
      <c r="B107" s="13" t="s">
        <v>1886</v>
      </c>
      <c r="C107" s="22" t="s">
        <v>8743</v>
      </c>
      <c r="D107" s="34" t="s">
        <v>8141</v>
      </c>
      <c r="E107" s="34">
        <v>7</v>
      </c>
      <c r="F107" s="60"/>
    </row>
    <row r="108" spans="1:6">
      <c r="A108" s="23">
        <v>2012</v>
      </c>
      <c r="B108" s="13" t="s">
        <v>514</v>
      </c>
      <c r="C108" s="22" t="s">
        <v>8743</v>
      </c>
      <c r="D108" s="34" t="s">
        <v>8128</v>
      </c>
      <c r="E108" s="34">
        <v>1</v>
      </c>
      <c r="F108" s="60"/>
    </row>
    <row r="109" spans="1:6">
      <c r="A109" s="23">
        <v>2012</v>
      </c>
      <c r="B109" s="13" t="s">
        <v>514</v>
      </c>
      <c r="C109" s="22" t="s">
        <v>8743</v>
      </c>
      <c r="D109" s="34" t="s">
        <v>8131</v>
      </c>
      <c r="E109" s="34">
        <v>3</v>
      </c>
      <c r="F109" s="60"/>
    </row>
    <row r="110" spans="1:6">
      <c r="A110" s="23">
        <v>2012</v>
      </c>
      <c r="B110" s="13" t="s">
        <v>514</v>
      </c>
      <c r="C110" s="22" t="s">
        <v>8743</v>
      </c>
      <c r="D110" s="34" t="s">
        <v>8137</v>
      </c>
      <c r="E110" s="34">
        <v>1</v>
      </c>
      <c r="F110" s="60"/>
    </row>
    <row r="111" spans="1:6">
      <c r="A111" s="23">
        <v>2012</v>
      </c>
      <c r="B111" s="13" t="s">
        <v>514</v>
      </c>
      <c r="C111" s="22" t="s">
        <v>8743</v>
      </c>
      <c r="D111" s="34" t="s">
        <v>8139</v>
      </c>
      <c r="E111" s="34">
        <v>4</v>
      </c>
      <c r="F111" s="60"/>
    </row>
    <row r="112" spans="1:6">
      <c r="A112" s="23">
        <v>2012</v>
      </c>
      <c r="B112" s="13" t="s">
        <v>514</v>
      </c>
      <c r="C112" s="22" t="s">
        <v>8743</v>
      </c>
      <c r="D112" s="34" t="s">
        <v>8126</v>
      </c>
      <c r="E112" s="34">
        <v>7</v>
      </c>
      <c r="F112" s="60"/>
    </row>
    <row r="113" spans="1:6">
      <c r="A113" s="23">
        <v>2012</v>
      </c>
      <c r="B113" s="13" t="s">
        <v>514</v>
      </c>
      <c r="C113" s="22" t="s">
        <v>8743</v>
      </c>
      <c r="D113" s="34" t="s">
        <v>8127</v>
      </c>
      <c r="E113" s="34">
        <v>7</v>
      </c>
      <c r="F113" s="60"/>
    </row>
    <row r="114" spans="1:6">
      <c r="A114" s="23">
        <v>2012</v>
      </c>
      <c r="B114" s="13" t="s">
        <v>514</v>
      </c>
      <c r="C114" s="22" t="s">
        <v>8743</v>
      </c>
      <c r="D114" s="34" t="s">
        <v>8138</v>
      </c>
      <c r="E114" s="34">
        <v>2</v>
      </c>
      <c r="F114" s="60"/>
    </row>
    <row r="115" spans="1:6">
      <c r="A115" s="23">
        <v>2012</v>
      </c>
      <c r="B115" s="13" t="s">
        <v>514</v>
      </c>
      <c r="C115" s="22" t="s">
        <v>8743</v>
      </c>
      <c r="D115" s="34" t="s">
        <v>8141</v>
      </c>
      <c r="E115" s="34">
        <v>2</v>
      </c>
      <c r="F115" s="60"/>
    </row>
    <row r="116" spans="1:6">
      <c r="A116" s="23">
        <v>2013</v>
      </c>
      <c r="B116" s="13" t="s">
        <v>1886</v>
      </c>
      <c r="C116" s="22" t="s">
        <v>8743</v>
      </c>
      <c r="D116" s="34" t="s">
        <v>8125</v>
      </c>
      <c r="E116" s="34">
        <v>5</v>
      </c>
      <c r="F116" s="60"/>
    </row>
    <row r="117" spans="1:6">
      <c r="A117" s="23">
        <v>2013</v>
      </c>
      <c r="B117" s="13" t="s">
        <v>1886</v>
      </c>
      <c r="C117" s="22" t="s">
        <v>8743</v>
      </c>
      <c r="D117" s="34" t="s">
        <v>8128</v>
      </c>
      <c r="E117" s="34">
        <v>1</v>
      </c>
      <c r="F117" s="60"/>
    </row>
    <row r="118" spans="1:6">
      <c r="A118" s="23">
        <v>2013</v>
      </c>
      <c r="B118" s="13" t="s">
        <v>1886</v>
      </c>
      <c r="C118" s="22" t="s">
        <v>8743</v>
      </c>
      <c r="D118" s="34" t="s">
        <v>8131</v>
      </c>
      <c r="E118" s="34">
        <v>6</v>
      </c>
      <c r="F118" s="60"/>
    </row>
    <row r="119" spans="1:6">
      <c r="A119" s="23">
        <v>2013</v>
      </c>
      <c r="B119" s="13" t="s">
        <v>1886</v>
      </c>
      <c r="C119" s="22" t="s">
        <v>8743</v>
      </c>
      <c r="D119" s="34" t="s">
        <v>8134</v>
      </c>
      <c r="E119" s="34">
        <v>3</v>
      </c>
      <c r="F119" s="60"/>
    </row>
    <row r="120" spans="1:6">
      <c r="A120" s="23">
        <v>2013</v>
      </c>
      <c r="B120" s="13" t="s">
        <v>1886</v>
      </c>
      <c r="C120" s="22" t="s">
        <v>8743</v>
      </c>
      <c r="D120" s="34" t="s">
        <v>8137</v>
      </c>
      <c r="E120" s="34">
        <v>4</v>
      </c>
      <c r="F120" s="60"/>
    </row>
    <row r="121" spans="1:6">
      <c r="A121" s="23">
        <v>2013</v>
      </c>
      <c r="B121" s="13" t="s">
        <v>1886</v>
      </c>
      <c r="C121" s="22" t="s">
        <v>8743</v>
      </c>
      <c r="D121" s="34" t="s">
        <v>8139</v>
      </c>
      <c r="E121" s="34">
        <v>11</v>
      </c>
      <c r="F121" s="60"/>
    </row>
    <row r="122" spans="1:6">
      <c r="A122" s="23">
        <v>2013</v>
      </c>
      <c r="B122" s="13" t="s">
        <v>1886</v>
      </c>
      <c r="C122" s="22" t="s">
        <v>8743</v>
      </c>
      <c r="D122" s="34" t="s">
        <v>8127</v>
      </c>
      <c r="E122" s="34">
        <v>3</v>
      </c>
      <c r="F122" s="60"/>
    </row>
    <row r="123" spans="1:6">
      <c r="A123" s="23">
        <v>2013</v>
      </c>
      <c r="B123" s="13" t="s">
        <v>1886</v>
      </c>
      <c r="C123" s="22" t="s">
        <v>8743</v>
      </c>
      <c r="D123" s="34" t="s">
        <v>8130</v>
      </c>
      <c r="E123" s="34">
        <v>2</v>
      </c>
      <c r="F123" s="60"/>
    </row>
    <row r="124" spans="1:6">
      <c r="A124" s="23">
        <v>2013</v>
      </c>
      <c r="B124" s="13" t="s">
        <v>1886</v>
      </c>
      <c r="C124" s="22" t="s">
        <v>8743</v>
      </c>
      <c r="D124" s="34" t="s">
        <v>8133</v>
      </c>
      <c r="E124" s="34">
        <v>2</v>
      </c>
      <c r="F124" s="60"/>
    </row>
    <row r="125" spans="1:6">
      <c r="A125" s="23">
        <v>2013</v>
      </c>
      <c r="B125" s="13" t="s">
        <v>1886</v>
      </c>
      <c r="C125" s="22" t="s">
        <v>8743</v>
      </c>
      <c r="D125" s="34" t="s">
        <v>8136</v>
      </c>
      <c r="E125" s="34">
        <v>8</v>
      </c>
      <c r="F125" s="60"/>
    </row>
    <row r="126" spans="1:6">
      <c r="A126" s="23">
        <v>2013</v>
      </c>
      <c r="B126" s="13" t="s">
        <v>1886</v>
      </c>
      <c r="C126" s="22" t="s">
        <v>8743</v>
      </c>
      <c r="D126" s="34" t="s">
        <v>8138</v>
      </c>
      <c r="E126" s="34">
        <v>1</v>
      </c>
      <c r="F126" s="60"/>
    </row>
    <row r="127" spans="1:6">
      <c r="A127" s="23">
        <v>2013</v>
      </c>
      <c r="B127" s="13" t="s">
        <v>1886</v>
      </c>
      <c r="C127" s="22" t="s">
        <v>8743</v>
      </c>
      <c r="D127" s="34" t="s">
        <v>8141</v>
      </c>
      <c r="E127" s="34">
        <v>7</v>
      </c>
      <c r="F127" s="60"/>
    </row>
    <row r="128" spans="1:6">
      <c r="A128" s="23">
        <v>2013</v>
      </c>
      <c r="B128" s="13" t="s">
        <v>514</v>
      </c>
      <c r="C128" s="22" t="s">
        <v>8743</v>
      </c>
      <c r="D128" s="34" t="s">
        <v>8128</v>
      </c>
      <c r="E128" s="34">
        <v>9</v>
      </c>
      <c r="F128" s="60"/>
    </row>
    <row r="129" spans="1:6">
      <c r="A129" s="23">
        <v>2013</v>
      </c>
      <c r="B129" s="13" t="s">
        <v>514</v>
      </c>
      <c r="C129" s="22" t="s">
        <v>8743</v>
      </c>
      <c r="D129" s="34" t="s">
        <v>8131</v>
      </c>
      <c r="E129" s="34">
        <v>3</v>
      </c>
      <c r="F129" s="60"/>
    </row>
    <row r="130" spans="1:6">
      <c r="A130" s="23">
        <v>2013</v>
      </c>
      <c r="B130" s="13" t="s">
        <v>514</v>
      </c>
      <c r="C130" s="22" t="s">
        <v>8743</v>
      </c>
      <c r="D130" s="34" t="s">
        <v>8137</v>
      </c>
      <c r="E130" s="34">
        <v>1</v>
      </c>
      <c r="F130" s="60"/>
    </row>
    <row r="131" spans="1:6">
      <c r="A131" s="23">
        <v>2013</v>
      </c>
      <c r="B131" s="13" t="s">
        <v>514</v>
      </c>
      <c r="C131" s="22" t="s">
        <v>8743</v>
      </c>
      <c r="D131" s="34" t="s">
        <v>8139</v>
      </c>
      <c r="E131" s="34">
        <v>10</v>
      </c>
      <c r="F131" s="60"/>
    </row>
    <row r="132" spans="1:6">
      <c r="A132" s="23">
        <v>2013</v>
      </c>
      <c r="B132" s="13" t="s">
        <v>514</v>
      </c>
      <c r="C132" s="22" t="s">
        <v>8743</v>
      </c>
      <c r="D132" s="34" t="s">
        <v>8127</v>
      </c>
      <c r="E132" s="34">
        <v>5</v>
      </c>
      <c r="F132" s="60"/>
    </row>
    <row r="133" spans="1:6">
      <c r="A133" s="23">
        <v>2013</v>
      </c>
      <c r="B133" s="13" t="s">
        <v>514</v>
      </c>
      <c r="C133" s="22" t="s">
        <v>8743</v>
      </c>
      <c r="D133" s="34" t="s">
        <v>8136</v>
      </c>
      <c r="E133" s="34">
        <v>2</v>
      </c>
      <c r="F133" s="60"/>
    </row>
    <row r="134" spans="1:6">
      <c r="A134" s="23">
        <v>2014</v>
      </c>
      <c r="B134" s="13" t="s">
        <v>1886</v>
      </c>
      <c r="C134" s="22" t="s">
        <v>8743</v>
      </c>
      <c r="D134" s="34" t="s">
        <v>535</v>
      </c>
      <c r="E134" s="34">
        <v>28</v>
      </c>
      <c r="F134" s="60">
        <v>10193990</v>
      </c>
    </row>
    <row r="135" spans="1:6">
      <c r="A135" s="23">
        <v>2014</v>
      </c>
      <c r="B135" s="13" t="s">
        <v>1886</v>
      </c>
      <c r="C135" s="22" t="s">
        <v>8743</v>
      </c>
      <c r="D135" s="34" t="s">
        <v>533</v>
      </c>
      <c r="E135" s="34">
        <v>438</v>
      </c>
      <c r="F135" s="60">
        <v>234248841</v>
      </c>
    </row>
    <row r="136" spans="1:6">
      <c r="A136" s="23">
        <v>2014</v>
      </c>
      <c r="B136" s="13" t="s">
        <v>1886</v>
      </c>
      <c r="C136" s="22" t="s">
        <v>8743</v>
      </c>
      <c r="D136" s="34" t="s">
        <v>537</v>
      </c>
      <c r="E136" s="34">
        <v>23</v>
      </c>
      <c r="F136" s="60">
        <v>140978096</v>
      </c>
    </row>
    <row r="137" spans="1:6">
      <c r="A137" s="23">
        <v>2014</v>
      </c>
      <c r="B137" s="13" t="s">
        <v>1886</v>
      </c>
      <c r="C137" s="22" t="s">
        <v>8743</v>
      </c>
      <c r="D137" s="34" t="s">
        <v>8125</v>
      </c>
      <c r="E137" s="34">
        <v>1</v>
      </c>
      <c r="F137" s="60"/>
    </row>
    <row r="138" spans="1:6">
      <c r="A138" s="23">
        <v>2014</v>
      </c>
      <c r="B138" s="13" t="s">
        <v>1886</v>
      </c>
      <c r="C138" s="22" t="s">
        <v>8743</v>
      </c>
      <c r="D138" s="34" t="s">
        <v>8128</v>
      </c>
      <c r="E138" s="34">
        <v>2</v>
      </c>
      <c r="F138" s="60"/>
    </row>
    <row r="139" spans="1:6">
      <c r="A139" s="23">
        <v>2014</v>
      </c>
      <c r="B139" s="13" t="s">
        <v>1886</v>
      </c>
      <c r="C139" s="22" t="s">
        <v>8743</v>
      </c>
      <c r="D139" s="34" t="s">
        <v>8131</v>
      </c>
      <c r="E139" s="34">
        <v>6</v>
      </c>
      <c r="F139" s="60"/>
    </row>
    <row r="140" spans="1:6">
      <c r="A140" s="23">
        <v>2014</v>
      </c>
      <c r="B140" s="13" t="s">
        <v>1886</v>
      </c>
      <c r="C140" s="22" t="s">
        <v>8743</v>
      </c>
      <c r="D140" s="34" t="s">
        <v>8134</v>
      </c>
      <c r="E140" s="34">
        <v>11</v>
      </c>
      <c r="F140" s="60"/>
    </row>
    <row r="141" spans="1:6">
      <c r="A141" s="23">
        <v>2014</v>
      </c>
      <c r="B141" s="13" t="s">
        <v>1886</v>
      </c>
      <c r="C141" s="22" t="s">
        <v>8743</v>
      </c>
      <c r="D141" s="34" t="s">
        <v>8137</v>
      </c>
      <c r="E141" s="34">
        <v>1</v>
      </c>
      <c r="F141" s="60"/>
    </row>
    <row r="142" spans="1:6">
      <c r="A142" s="23">
        <v>2014</v>
      </c>
      <c r="B142" s="13" t="s">
        <v>1886</v>
      </c>
      <c r="C142" s="22" t="s">
        <v>8743</v>
      </c>
      <c r="D142" s="34" t="s">
        <v>8139</v>
      </c>
      <c r="E142" s="34">
        <v>15</v>
      </c>
      <c r="F142" s="60"/>
    </row>
    <row r="143" spans="1:6">
      <c r="A143" s="23">
        <v>2014</v>
      </c>
      <c r="B143" s="13" t="s">
        <v>1886</v>
      </c>
      <c r="C143" s="22" t="s">
        <v>8743</v>
      </c>
      <c r="D143" s="34" t="s">
        <v>534</v>
      </c>
      <c r="E143" s="34">
        <v>71</v>
      </c>
      <c r="F143" s="60">
        <v>127071640</v>
      </c>
    </row>
    <row r="144" spans="1:6">
      <c r="A144" s="23">
        <v>2014</v>
      </c>
      <c r="B144" s="13" t="s">
        <v>1886</v>
      </c>
      <c r="C144" s="22" t="s">
        <v>8743</v>
      </c>
      <c r="D144" s="34" t="s">
        <v>538</v>
      </c>
      <c r="E144" s="34">
        <v>1</v>
      </c>
      <c r="F144" s="60">
        <v>17224807</v>
      </c>
    </row>
    <row r="145" spans="1:6">
      <c r="A145" s="23">
        <v>2014</v>
      </c>
      <c r="B145" s="13" t="s">
        <v>1886</v>
      </c>
      <c r="C145" s="22" t="s">
        <v>8743</v>
      </c>
      <c r="D145" s="34" t="s">
        <v>8127</v>
      </c>
      <c r="E145" s="34">
        <v>4</v>
      </c>
      <c r="F145" s="60"/>
    </row>
    <row r="146" spans="1:6">
      <c r="A146" s="23">
        <v>2014</v>
      </c>
      <c r="B146" s="13" t="s">
        <v>1886</v>
      </c>
      <c r="C146" s="22" t="s">
        <v>8743</v>
      </c>
      <c r="D146" s="34" t="s">
        <v>8130</v>
      </c>
      <c r="E146" s="34">
        <v>3</v>
      </c>
      <c r="F146" s="60"/>
    </row>
    <row r="147" spans="1:6">
      <c r="A147" s="23">
        <v>2014</v>
      </c>
      <c r="B147" s="13" t="s">
        <v>1886</v>
      </c>
      <c r="C147" s="22" t="s">
        <v>8743</v>
      </c>
      <c r="D147" s="34" t="s">
        <v>8133</v>
      </c>
      <c r="E147" s="34">
        <v>2</v>
      </c>
      <c r="F147" s="60"/>
    </row>
    <row r="148" spans="1:6">
      <c r="A148" s="23">
        <v>2014</v>
      </c>
      <c r="B148" s="13" t="s">
        <v>1886</v>
      </c>
      <c r="C148" s="22" t="s">
        <v>8743</v>
      </c>
      <c r="D148" s="34" t="s">
        <v>8136</v>
      </c>
      <c r="E148" s="34">
        <v>4</v>
      </c>
      <c r="F148" s="60"/>
    </row>
    <row r="149" spans="1:6">
      <c r="A149" s="23">
        <v>2014</v>
      </c>
      <c r="B149" s="13" t="s">
        <v>1886</v>
      </c>
      <c r="C149" s="22" t="s">
        <v>8743</v>
      </c>
      <c r="D149" s="34" t="s">
        <v>8141</v>
      </c>
      <c r="E149" s="34">
        <v>4</v>
      </c>
      <c r="F149" s="60"/>
    </row>
    <row r="150" spans="1:6">
      <c r="A150" s="23">
        <v>2014</v>
      </c>
      <c r="B150" s="13" t="s">
        <v>514</v>
      </c>
      <c r="C150" s="22" t="s">
        <v>8743</v>
      </c>
      <c r="D150" s="34" t="s">
        <v>536</v>
      </c>
      <c r="E150" s="34">
        <v>420</v>
      </c>
      <c r="F150" s="60">
        <v>54012974</v>
      </c>
    </row>
    <row r="151" spans="1:6">
      <c r="A151" s="23">
        <v>2014</v>
      </c>
      <c r="B151" s="13" t="s">
        <v>514</v>
      </c>
      <c r="C151" s="22" t="s">
        <v>8743</v>
      </c>
      <c r="D151" s="34" t="s">
        <v>537</v>
      </c>
      <c r="E151" s="34">
        <v>16</v>
      </c>
      <c r="F151" s="60">
        <v>18635220</v>
      </c>
    </row>
    <row r="152" spans="1:6">
      <c r="A152" s="23">
        <v>2014</v>
      </c>
      <c r="B152" s="13" t="s">
        <v>514</v>
      </c>
      <c r="C152" s="22" t="s">
        <v>8743</v>
      </c>
      <c r="D152" s="34" t="s">
        <v>8128</v>
      </c>
      <c r="E152" s="34">
        <v>4</v>
      </c>
      <c r="F152" s="60"/>
    </row>
    <row r="153" spans="1:6">
      <c r="A153" s="23">
        <v>2014</v>
      </c>
      <c r="B153" s="13" t="s">
        <v>514</v>
      </c>
      <c r="C153" s="22" t="s">
        <v>8743</v>
      </c>
      <c r="D153" s="34" t="s">
        <v>8131</v>
      </c>
      <c r="E153" s="34">
        <v>6</v>
      </c>
      <c r="F153" s="60"/>
    </row>
    <row r="154" spans="1:6">
      <c r="A154" s="23">
        <v>2014</v>
      </c>
      <c r="B154" s="13" t="s">
        <v>514</v>
      </c>
      <c r="C154" s="22" t="s">
        <v>8743</v>
      </c>
      <c r="D154" s="34" t="s">
        <v>8134</v>
      </c>
      <c r="E154" s="34">
        <v>2</v>
      </c>
      <c r="F154" s="60"/>
    </row>
    <row r="155" spans="1:6">
      <c r="A155" s="23">
        <v>2014</v>
      </c>
      <c r="B155" s="13" t="s">
        <v>514</v>
      </c>
      <c r="C155" s="22" t="s">
        <v>8743</v>
      </c>
      <c r="D155" s="34" t="s">
        <v>8137</v>
      </c>
      <c r="E155" s="34">
        <v>2</v>
      </c>
      <c r="F155" s="60"/>
    </row>
    <row r="156" spans="1:6">
      <c r="A156" s="23">
        <v>2014</v>
      </c>
      <c r="B156" s="13" t="s">
        <v>514</v>
      </c>
      <c r="C156" s="22" t="s">
        <v>8743</v>
      </c>
      <c r="D156" s="34" t="s">
        <v>8139</v>
      </c>
      <c r="E156" s="34">
        <v>5</v>
      </c>
      <c r="F156" s="60"/>
    </row>
    <row r="157" spans="1:6">
      <c r="A157" s="23">
        <v>2014</v>
      </c>
      <c r="B157" s="13" t="s">
        <v>514</v>
      </c>
      <c r="C157" s="22" t="s">
        <v>8743</v>
      </c>
      <c r="D157" s="34" t="s">
        <v>538</v>
      </c>
      <c r="E157" s="34">
        <v>7</v>
      </c>
      <c r="F157" s="60">
        <v>50821212.121212125</v>
      </c>
    </row>
    <row r="158" spans="1:6">
      <c r="A158" s="23">
        <v>2014</v>
      </c>
      <c r="B158" s="13" t="s">
        <v>514</v>
      </c>
      <c r="C158" s="22" t="s">
        <v>8743</v>
      </c>
      <c r="D158" s="34" t="s">
        <v>8133</v>
      </c>
      <c r="E158" s="34">
        <v>1</v>
      </c>
      <c r="F158" s="60"/>
    </row>
    <row r="159" spans="1:6">
      <c r="A159" s="23">
        <v>2014</v>
      </c>
      <c r="B159" s="13" t="s">
        <v>514</v>
      </c>
      <c r="C159" s="22" t="s">
        <v>8743</v>
      </c>
      <c r="D159" s="34" t="s">
        <v>8141</v>
      </c>
      <c r="E159" s="34">
        <v>1</v>
      </c>
      <c r="F159" s="60"/>
    </row>
    <row r="160" spans="1:6">
      <c r="A160" s="23">
        <v>2015</v>
      </c>
      <c r="B160" s="13" t="s">
        <v>1886</v>
      </c>
      <c r="C160" s="22" t="s">
        <v>8743</v>
      </c>
      <c r="D160" s="34" t="s">
        <v>535</v>
      </c>
      <c r="E160" s="34">
        <v>80</v>
      </c>
      <c r="F160" s="60">
        <v>21853221</v>
      </c>
    </row>
    <row r="161" spans="1:6">
      <c r="A161" s="23">
        <v>2015</v>
      </c>
      <c r="B161" s="13" t="s">
        <v>1886</v>
      </c>
      <c r="C161" s="22" t="s">
        <v>8743</v>
      </c>
      <c r="D161" s="34" t="s">
        <v>533</v>
      </c>
      <c r="E161" s="34">
        <v>150</v>
      </c>
      <c r="F161" s="60">
        <v>44239430</v>
      </c>
    </row>
    <row r="162" spans="1:6">
      <c r="A162" s="23">
        <v>2015</v>
      </c>
      <c r="B162" s="13" t="s">
        <v>1886</v>
      </c>
      <c r="C162" s="22" t="s">
        <v>8743</v>
      </c>
      <c r="D162" s="34" t="s">
        <v>537</v>
      </c>
      <c r="E162" s="34">
        <v>21</v>
      </c>
      <c r="F162" s="60">
        <v>73990160</v>
      </c>
    </row>
    <row r="163" spans="1:6">
      <c r="A163" s="23">
        <v>2015</v>
      </c>
      <c r="B163" s="13" t="s">
        <v>1886</v>
      </c>
      <c r="C163" s="22" t="s">
        <v>8743</v>
      </c>
      <c r="D163" s="34" t="s">
        <v>8128</v>
      </c>
      <c r="E163" s="34">
        <v>2</v>
      </c>
      <c r="F163" s="60"/>
    </row>
    <row r="164" spans="1:6">
      <c r="A164" s="23">
        <v>2015</v>
      </c>
      <c r="B164" s="13" t="s">
        <v>1886</v>
      </c>
      <c r="C164" s="22" t="s">
        <v>8743</v>
      </c>
      <c r="D164" s="34" t="s">
        <v>8131</v>
      </c>
      <c r="E164" s="34">
        <v>7</v>
      </c>
      <c r="F164" s="60"/>
    </row>
    <row r="165" spans="1:6">
      <c r="A165" s="23">
        <v>2015</v>
      </c>
      <c r="B165" s="13" t="s">
        <v>1886</v>
      </c>
      <c r="C165" s="22" t="s">
        <v>8743</v>
      </c>
      <c r="D165" s="34" t="s">
        <v>8134</v>
      </c>
      <c r="E165" s="34">
        <v>7</v>
      </c>
      <c r="F165" s="60"/>
    </row>
    <row r="166" spans="1:6">
      <c r="A166" s="23">
        <v>2015</v>
      </c>
      <c r="B166" s="13" t="s">
        <v>1886</v>
      </c>
      <c r="C166" s="22" t="s">
        <v>8743</v>
      </c>
      <c r="D166" s="34" t="s">
        <v>8137</v>
      </c>
      <c r="E166" s="34">
        <v>3</v>
      </c>
      <c r="F166" s="60"/>
    </row>
    <row r="167" spans="1:6">
      <c r="A167" s="23">
        <v>2015</v>
      </c>
      <c r="B167" s="13" t="s">
        <v>1886</v>
      </c>
      <c r="C167" s="22" t="s">
        <v>8743</v>
      </c>
      <c r="D167" s="34" t="s">
        <v>534</v>
      </c>
      <c r="E167" s="34">
        <v>120</v>
      </c>
      <c r="F167" s="60">
        <v>53757200</v>
      </c>
    </row>
    <row r="168" spans="1:6">
      <c r="A168" s="23">
        <v>2015</v>
      </c>
      <c r="B168" s="13" t="s">
        <v>1886</v>
      </c>
      <c r="C168" s="22" t="s">
        <v>8743</v>
      </c>
      <c r="D168" s="34" t="s">
        <v>8126</v>
      </c>
      <c r="E168" s="34">
        <v>2</v>
      </c>
      <c r="F168" s="60"/>
    </row>
    <row r="169" spans="1:6">
      <c r="A169" s="23">
        <v>2015</v>
      </c>
      <c r="B169" s="13" t="s">
        <v>1886</v>
      </c>
      <c r="C169" s="22" t="s">
        <v>8743</v>
      </c>
      <c r="D169" s="34" t="s">
        <v>8140</v>
      </c>
      <c r="E169" s="34">
        <v>13</v>
      </c>
      <c r="F169" s="60"/>
    </row>
    <row r="170" spans="1:6">
      <c r="A170" s="23">
        <v>2015</v>
      </c>
      <c r="B170" s="13" t="s">
        <v>1886</v>
      </c>
      <c r="C170" s="22" t="s">
        <v>8743</v>
      </c>
      <c r="D170" s="34" t="s">
        <v>538</v>
      </c>
      <c r="E170" s="34">
        <v>5</v>
      </c>
      <c r="F170" s="60">
        <v>83039728</v>
      </c>
    </row>
    <row r="171" spans="1:6">
      <c r="A171" s="23">
        <v>2015</v>
      </c>
      <c r="B171" s="13" t="s">
        <v>1886</v>
      </c>
      <c r="C171" s="22" t="s">
        <v>8743</v>
      </c>
      <c r="D171" s="34" t="s">
        <v>8127</v>
      </c>
      <c r="E171" s="34">
        <v>3</v>
      </c>
      <c r="F171" s="60"/>
    </row>
    <row r="172" spans="1:6">
      <c r="A172" s="23">
        <v>2015</v>
      </c>
      <c r="B172" s="13" t="s">
        <v>1886</v>
      </c>
      <c r="C172" s="22" t="s">
        <v>8743</v>
      </c>
      <c r="D172" s="34" t="s">
        <v>8136</v>
      </c>
      <c r="E172" s="34">
        <v>3</v>
      </c>
      <c r="F172" s="60"/>
    </row>
    <row r="173" spans="1:6">
      <c r="A173" s="23">
        <v>2015</v>
      </c>
      <c r="B173" s="13" t="s">
        <v>1886</v>
      </c>
      <c r="C173" s="22" t="s">
        <v>8743</v>
      </c>
      <c r="D173" s="34" t="s">
        <v>8138</v>
      </c>
      <c r="E173" s="34">
        <v>1</v>
      </c>
      <c r="F173" s="60"/>
    </row>
    <row r="174" spans="1:6">
      <c r="A174" s="23">
        <v>2015</v>
      </c>
      <c r="B174" s="13" t="s">
        <v>1886</v>
      </c>
      <c r="C174" s="22" t="s">
        <v>8743</v>
      </c>
      <c r="D174" s="34" t="s">
        <v>8141</v>
      </c>
      <c r="E174" s="34">
        <v>3</v>
      </c>
      <c r="F174" s="60"/>
    </row>
    <row r="175" spans="1:6">
      <c r="A175" s="23">
        <v>2015</v>
      </c>
      <c r="B175" s="13" t="s">
        <v>514</v>
      </c>
      <c r="C175" s="22" t="s">
        <v>8743</v>
      </c>
      <c r="D175" s="34" t="s">
        <v>536</v>
      </c>
      <c r="E175" s="34">
        <v>352</v>
      </c>
      <c r="F175" s="60">
        <v>78835318</v>
      </c>
    </row>
    <row r="176" spans="1:6">
      <c r="A176" s="23">
        <v>2015</v>
      </c>
      <c r="B176" s="13" t="s">
        <v>514</v>
      </c>
      <c r="C176" s="22" t="s">
        <v>8743</v>
      </c>
      <c r="D176" s="34" t="s">
        <v>537</v>
      </c>
      <c r="E176" s="34">
        <v>15</v>
      </c>
      <c r="F176" s="60">
        <v>20798521</v>
      </c>
    </row>
    <row r="177" spans="1:6">
      <c r="A177" s="23">
        <v>2015</v>
      </c>
      <c r="B177" s="13" t="s">
        <v>514</v>
      </c>
      <c r="C177" s="22" t="s">
        <v>8743</v>
      </c>
      <c r="D177" s="34" t="s">
        <v>8125</v>
      </c>
      <c r="E177" s="34">
        <v>1</v>
      </c>
      <c r="F177" s="60"/>
    </row>
    <row r="178" spans="1:6">
      <c r="A178" s="23">
        <v>2015</v>
      </c>
      <c r="B178" s="13" t="s">
        <v>514</v>
      </c>
      <c r="C178" s="22" t="s">
        <v>8743</v>
      </c>
      <c r="D178" s="34" t="s">
        <v>8128</v>
      </c>
      <c r="E178" s="34">
        <v>4</v>
      </c>
      <c r="F178" s="60"/>
    </row>
    <row r="179" spans="1:6">
      <c r="A179" s="23">
        <v>2015</v>
      </c>
      <c r="B179" s="13" t="s">
        <v>514</v>
      </c>
      <c r="C179" s="22" t="s">
        <v>8743</v>
      </c>
      <c r="D179" s="34" t="s">
        <v>8131</v>
      </c>
      <c r="E179" s="34">
        <v>2</v>
      </c>
      <c r="F179" s="60"/>
    </row>
    <row r="180" spans="1:6">
      <c r="A180" s="23">
        <v>2015</v>
      </c>
      <c r="B180" s="13" t="s">
        <v>514</v>
      </c>
      <c r="C180" s="22" t="s">
        <v>8743</v>
      </c>
      <c r="D180" s="34" t="s">
        <v>8137</v>
      </c>
      <c r="E180" s="34">
        <v>4</v>
      </c>
      <c r="F180" s="60"/>
    </row>
    <row r="181" spans="1:6">
      <c r="A181" s="23">
        <v>2015</v>
      </c>
      <c r="B181" s="13" t="s">
        <v>514</v>
      </c>
      <c r="C181" s="22" t="s">
        <v>8743</v>
      </c>
      <c r="D181" s="34" t="s">
        <v>8139</v>
      </c>
      <c r="E181" s="34">
        <v>5</v>
      </c>
      <c r="F181" s="60"/>
    </row>
    <row r="182" spans="1:6">
      <c r="A182" s="23">
        <v>2015</v>
      </c>
      <c r="B182" s="13" t="s">
        <v>514</v>
      </c>
      <c r="C182" s="22" t="s">
        <v>8743</v>
      </c>
      <c r="D182" s="34" t="s">
        <v>538</v>
      </c>
      <c r="E182" s="34">
        <v>6</v>
      </c>
      <c r="F182" s="60">
        <v>51317440</v>
      </c>
    </row>
    <row r="183" spans="1:6">
      <c r="A183" s="23">
        <v>2015</v>
      </c>
      <c r="B183" s="13" t="s">
        <v>514</v>
      </c>
      <c r="C183" s="22" t="s">
        <v>8743</v>
      </c>
      <c r="D183" s="34" t="s">
        <v>8136</v>
      </c>
      <c r="E183" s="34">
        <v>2</v>
      </c>
      <c r="F183" s="60"/>
    </row>
    <row r="184" spans="1:6">
      <c r="A184" s="23">
        <v>2015</v>
      </c>
      <c r="B184" s="13" t="s">
        <v>514</v>
      </c>
      <c r="C184" s="22" t="s">
        <v>8743</v>
      </c>
      <c r="D184" s="34" t="s">
        <v>8138</v>
      </c>
      <c r="E184" s="34">
        <v>3</v>
      </c>
      <c r="F184" s="60"/>
    </row>
    <row r="185" spans="1:6">
      <c r="A185" s="23">
        <v>2016</v>
      </c>
      <c r="B185" s="13" t="s">
        <v>1886</v>
      </c>
      <c r="C185" s="22" t="s">
        <v>8743</v>
      </c>
      <c r="D185" s="34" t="s">
        <v>535</v>
      </c>
      <c r="E185" s="34">
        <v>38</v>
      </c>
      <c r="F185" s="60">
        <v>33492100</v>
      </c>
    </row>
    <row r="186" spans="1:6">
      <c r="A186" s="23">
        <v>2016</v>
      </c>
      <c r="B186" s="13" t="s">
        <v>1886</v>
      </c>
      <c r="C186" s="22" t="s">
        <v>8743</v>
      </c>
      <c r="D186" s="34" t="s">
        <v>533</v>
      </c>
      <c r="E186" s="34">
        <v>161</v>
      </c>
      <c r="F186" s="60">
        <v>85129528</v>
      </c>
    </row>
    <row r="187" spans="1:6">
      <c r="A187" s="23">
        <v>2016</v>
      </c>
      <c r="B187" s="13" t="s">
        <v>1886</v>
      </c>
      <c r="C187" s="22" t="s">
        <v>8743</v>
      </c>
      <c r="D187" s="34" t="s">
        <v>537</v>
      </c>
      <c r="E187" s="34">
        <v>45</v>
      </c>
      <c r="F187" s="60">
        <v>140140594</v>
      </c>
    </row>
    <row r="188" spans="1:6">
      <c r="A188" s="23">
        <v>2016</v>
      </c>
      <c r="B188" s="13" t="s">
        <v>1886</v>
      </c>
      <c r="C188" s="22" t="s">
        <v>8743</v>
      </c>
      <c r="D188" s="34" t="s">
        <v>8125</v>
      </c>
      <c r="E188" s="34">
        <v>2</v>
      </c>
      <c r="F188" s="60"/>
    </row>
    <row r="189" spans="1:6">
      <c r="A189" s="23">
        <v>2016</v>
      </c>
      <c r="B189" s="13" t="s">
        <v>1886</v>
      </c>
      <c r="C189" s="22" t="s">
        <v>8743</v>
      </c>
      <c r="D189" s="34" t="s">
        <v>8128</v>
      </c>
      <c r="E189" s="34">
        <v>3</v>
      </c>
      <c r="F189" s="60"/>
    </row>
    <row r="190" spans="1:6">
      <c r="A190" s="23">
        <v>2016</v>
      </c>
      <c r="B190" s="13" t="s">
        <v>1886</v>
      </c>
      <c r="C190" s="22" t="s">
        <v>8743</v>
      </c>
      <c r="D190" s="34" t="s">
        <v>8131</v>
      </c>
      <c r="E190" s="34">
        <v>3</v>
      </c>
      <c r="F190" s="60"/>
    </row>
    <row r="191" spans="1:6">
      <c r="A191" s="23">
        <v>2016</v>
      </c>
      <c r="B191" s="13" t="s">
        <v>1886</v>
      </c>
      <c r="C191" s="22" t="s">
        <v>8743</v>
      </c>
      <c r="D191" s="34" t="s">
        <v>8134</v>
      </c>
      <c r="E191" s="34">
        <v>11</v>
      </c>
      <c r="F191" s="60"/>
    </row>
    <row r="192" spans="1:6">
      <c r="A192" s="23">
        <v>2016</v>
      </c>
      <c r="B192" s="13" t="s">
        <v>1886</v>
      </c>
      <c r="C192" s="22" t="s">
        <v>8743</v>
      </c>
      <c r="D192" s="34" t="s">
        <v>8137</v>
      </c>
      <c r="E192" s="34">
        <v>3</v>
      </c>
      <c r="F192" s="60"/>
    </row>
    <row r="193" spans="1:6">
      <c r="A193" s="23">
        <v>2016</v>
      </c>
      <c r="B193" s="13" t="s">
        <v>1886</v>
      </c>
      <c r="C193" s="22" t="s">
        <v>8743</v>
      </c>
      <c r="D193" s="34" t="s">
        <v>8139</v>
      </c>
      <c r="E193" s="34">
        <v>4</v>
      </c>
      <c r="F193" s="60"/>
    </row>
    <row r="194" spans="1:6">
      <c r="A194" s="23">
        <v>2016</v>
      </c>
      <c r="B194" s="13" t="s">
        <v>1886</v>
      </c>
      <c r="C194" s="22" t="s">
        <v>8743</v>
      </c>
      <c r="D194" s="34" t="s">
        <v>534</v>
      </c>
      <c r="E194" s="34">
        <v>28</v>
      </c>
      <c r="F194" s="60">
        <v>17138000</v>
      </c>
    </row>
    <row r="195" spans="1:6">
      <c r="A195" s="23">
        <v>2016</v>
      </c>
      <c r="B195" s="13" t="s">
        <v>1886</v>
      </c>
      <c r="C195" s="22" t="s">
        <v>8743</v>
      </c>
      <c r="D195" s="34" t="s">
        <v>8126</v>
      </c>
      <c r="E195" s="34">
        <v>2</v>
      </c>
      <c r="F195" s="60"/>
    </row>
    <row r="196" spans="1:6">
      <c r="A196" s="23">
        <v>2016</v>
      </c>
      <c r="B196" s="13" t="s">
        <v>1886</v>
      </c>
      <c r="C196" s="22" t="s">
        <v>8743</v>
      </c>
      <c r="D196" s="34" t="s">
        <v>538</v>
      </c>
      <c r="E196" s="34">
        <v>4</v>
      </c>
      <c r="F196" s="60">
        <v>73879999</v>
      </c>
    </row>
    <row r="197" spans="1:6">
      <c r="A197" s="23">
        <v>2016</v>
      </c>
      <c r="B197" s="13" t="s">
        <v>1886</v>
      </c>
      <c r="C197" s="22" t="s">
        <v>8743</v>
      </c>
      <c r="D197" s="34" t="s">
        <v>8127</v>
      </c>
      <c r="E197" s="34">
        <v>7</v>
      </c>
      <c r="F197" s="60"/>
    </row>
    <row r="198" spans="1:6">
      <c r="A198" s="23">
        <v>2016</v>
      </c>
      <c r="B198" s="13" t="s">
        <v>1886</v>
      </c>
      <c r="C198" s="22" t="s">
        <v>8743</v>
      </c>
      <c r="D198" s="34" t="s">
        <v>8133</v>
      </c>
      <c r="E198" s="34">
        <v>1</v>
      </c>
      <c r="F198" s="60"/>
    </row>
    <row r="199" spans="1:6">
      <c r="A199" s="23">
        <v>2016</v>
      </c>
      <c r="B199" s="13" t="s">
        <v>1886</v>
      </c>
      <c r="C199" s="22" t="s">
        <v>8743</v>
      </c>
      <c r="D199" s="34" t="s">
        <v>8138</v>
      </c>
      <c r="E199" s="34">
        <v>1</v>
      </c>
      <c r="F199" s="60"/>
    </row>
    <row r="200" spans="1:6">
      <c r="A200" s="23">
        <v>2016</v>
      </c>
      <c r="B200" s="13" t="s">
        <v>514</v>
      </c>
      <c r="C200" s="22" t="s">
        <v>8743</v>
      </c>
      <c r="D200" s="34" t="s">
        <v>536</v>
      </c>
      <c r="E200" s="34">
        <v>346</v>
      </c>
      <c r="F200" s="60">
        <v>82279448</v>
      </c>
    </row>
    <row r="201" spans="1:6">
      <c r="A201" s="23">
        <v>2016</v>
      </c>
      <c r="B201" s="13" t="s">
        <v>514</v>
      </c>
      <c r="C201" s="22" t="s">
        <v>8743</v>
      </c>
      <c r="D201" s="34" t="s">
        <v>1693</v>
      </c>
      <c r="E201" s="34">
        <v>10</v>
      </c>
      <c r="F201" s="60">
        <v>18197457</v>
      </c>
    </row>
    <row r="202" spans="1:6">
      <c r="A202" s="23">
        <v>2016</v>
      </c>
      <c r="B202" s="13" t="s">
        <v>514</v>
      </c>
      <c r="C202" s="22" t="s">
        <v>8743</v>
      </c>
      <c r="D202" s="34" t="s">
        <v>8125</v>
      </c>
      <c r="E202" s="34">
        <v>1</v>
      </c>
      <c r="F202" s="60"/>
    </row>
    <row r="203" spans="1:6">
      <c r="A203" s="23">
        <v>2016</v>
      </c>
      <c r="B203" s="13" t="s">
        <v>514</v>
      </c>
      <c r="C203" s="22" t="s">
        <v>8743</v>
      </c>
      <c r="D203" s="34" t="s">
        <v>8128</v>
      </c>
      <c r="E203" s="34">
        <v>1</v>
      </c>
      <c r="F203" s="60"/>
    </row>
    <row r="204" spans="1:6">
      <c r="A204" s="23">
        <v>2016</v>
      </c>
      <c r="B204" s="13" t="s">
        <v>514</v>
      </c>
      <c r="C204" s="22" t="s">
        <v>8743</v>
      </c>
      <c r="D204" s="34" t="s">
        <v>8131</v>
      </c>
      <c r="E204" s="34">
        <v>3</v>
      </c>
      <c r="F204" s="60"/>
    </row>
    <row r="205" spans="1:6">
      <c r="A205" s="23">
        <v>2016</v>
      </c>
      <c r="B205" s="13" t="s">
        <v>514</v>
      </c>
      <c r="C205" s="22" t="s">
        <v>8743</v>
      </c>
      <c r="D205" s="34" t="s">
        <v>8137</v>
      </c>
      <c r="E205" s="34">
        <v>2</v>
      </c>
      <c r="F205" s="60"/>
    </row>
    <row r="206" spans="1:6">
      <c r="A206" s="23">
        <v>2016</v>
      </c>
      <c r="B206" s="13" t="s">
        <v>514</v>
      </c>
      <c r="C206" s="22" t="s">
        <v>8743</v>
      </c>
      <c r="D206" s="34" t="s">
        <v>8139</v>
      </c>
      <c r="E206" s="34">
        <v>4</v>
      </c>
      <c r="F206" s="60"/>
    </row>
    <row r="207" spans="1:6">
      <c r="A207" s="23">
        <v>2016</v>
      </c>
      <c r="B207" s="13" t="s">
        <v>514</v>
      </c>
      <c r="C207" s="22" t="s">
        <v>8743</v>
      </c>
      <c r="D207" s="34" t="s">
        <v>1692</v>
      </c>
      <c r="E207" s="34">
        <v>9</v>
      </c>
      <c r="F207" s="60">
        <v>33538337</v>
      </c>
    </row>
    <row r="208" spans="1:6">
      <c r="A208" s="23">
        <v>2016</v>
      </c>
      <c r="B208" s="13" t="s">
        <v>514</v>
      </c>
      <c r="C208" s="22" t="s">
        <v>8743</v>
      </c>
      <c r="D208" s="34" t="s">
        <v>8136</v>
      </c>
      <c r="E208" s="34">
        <v>1</v>
      </c>
      <c r="F208" s="60"/>
    </row>
    <row r="209" spans="1:6">
      <c r="A209" s="23">
        <v>2016</v>
      </c>
      <c r="B209" s="13" t="s">
        <v>514</v>
      </c>
      <c r="C209" s="22" t="s">
        <v>8743</v>
      </c>
      <c r="D209" s="34" t="s">
        <v>8138</v>
      </c>
      <c r="E209" s="34">
        <v>3</v>
      </c>
      <c r="F209" s="60"/>
    </row>
    <row r="210" spans="1:6">
      <c r="A210" s="23">
        <v>2017</v>
      </c>
      <c r="B210" s="13" t="s">
        <v>1886</v>
      </c>
      <c r="C210" s="22" t="s">
        <v>8743</v>
      </c>
      <c r="D210" s="34" t="s">
        <v>535</v>
      </c>
      <c r="E210" s="34">
        <v>26</v>
      </c>
      <c r="F210" s="60">
        <v>4744000</v>
      </c>
    </row>
    <row r="211" spans="1:6">
      <c r="A211" s="23">
        <v>2017</v>
      </c>
      <c r="B211" s="13" t="s">
        <v>1886</v>
      </c>
      <c r="C211" s="22" t="s">
        <v>8743</v>
      </c>
      <c r="D211" s="34" t="s">
        <v>533</v>
      </c>
      <c r="E211" s="34">
        <v>105</v>
      </c>
      <c r="F211" s="60">
        <v>68362090</v>
      </c>
    </row>
    <row r="212" spans="1:6">
      <c r="A212" s="23">
        <v>2017</v>
      </c>
      <c r="B212" s="13" t="s">
        <v>1886</v>
      </c>
      <c r="C212" s="22" t="s">
        <v>8743</v>
      </c>
      <c r="D212" s="34" t="s">
        <v>537</v>
      </c>
      <c r="E212" s="34">
        <v>53</v>
      </c>
      <c r="F212" s="60">
        <v>314685033</v>
      </c>
    </row>
    <row r="213" spans="1:6">
      <c r="A213" s="23">
        <v>2017</v>
      </c>
      <c r="B213" s="13" t="s">
        <v>1886</v>
      </c>
      <c r="C213" s="22" t="s">
        <v>8743</v>
      </c>
      <c r="D213" s="34" t="s">
        <v>8125</v>
      </c>
      <c r="E213" s="34">
        <v>6</v>
      </c>
      <c r="F213" s="60"/>
    </row>
    <row r="214" spans="1:6">
      <c r="A214" s="23">
        <v>2017</v>
      </c>
      <c r="B214" s="13" t="s">
        <v>1886</v>
      </c>
      <c r="C214" s="22" t="s">
        <v>8743</v>
      </c>
      <c r="D214" s="34" t="s">
        <v>8128</v>
      </c>
      <c r="E214" s="34">
        <v>9</v>
      </c>
      <c r="F214" s="60"/>
    </row>
    <row r="215" spans="1:6">
      <c r="A215" s="23">
        <v>2017</v>
      </c>
      <c r="B215" s="13" t="s">
        <v>1886</v>
      </c>
      <c r="C215" s="22" t="s">
        <v>8743</v>
      </c>
      <c r="D215" s="34" t="s">
        <v>8131</v>
      </c>
      <c r="E215" s="34">
        <v>6</v>
      </c>
      <c r="F215" s="60"/>
    </row>
    <row r="216" spans="1:6">
      <c r="A216" s="23">
        <v>2017</v>
      </c>
      <c r="B216" s="13" t="s">
        <v>1886</v>
      </c>
      <c r="C216" s="22" t="s">
        <v>8743</v>
      </c>
      <c r="D216" s="34" t="s">
        <v>8134</v>
      </c>
      <c r="E216" s="34">
        <v>2</v>
      </c>
      <c r="F216" s="60"/>
    </row>
    <row r="217" spans="1:6">
      <c r="A217" s="23">
        <v>2017</v>
      </c>
      <c r="B217" s="13" t="s">
        <v>1886</v>
      </c>
      <c r="C217" s="22" t="s">
        <v>8743</v>
      </c>
      <c r="D217" s="34" t="s">
        <v>8137</v>
      </c>
      <c r="E217" s="34">
        <v>9</v>
      </c>
      <c r="F217" s="60"/>
    </row>
    <row r="218" spans="1:6">
      <c r="A218" s="23">
        <v>2017</v>
      </c>
      <c r="B218" s="13" t="s">
        <v>1886</v>
      </c>
      <c r="C218" s="22" t="s">
        <v>8743</v>
      </c>
      <c r="D218" s="34" t="s">
        <v>8139</v>
      </c>
      <c r="E218" s="34">
        <v>6</v>
      </c>
      <c r="F218" s="60"/>
    </row>
    <row r="219" spans="1:6">
      <c r="A219" s="23">
        <v>2017</v>
      </c>
      <c r="B219" s="13" t="s">
        <v>1886</v>
      </c>
      <c r="C219" s="22" t="s">
        <v>8743</v>
      </c>
      <c r="D219" s="34" t="s">
        <v>534</v>
      </c>
      <c r="E219" s="34">
        <v>26</v>
      </c>
      <c r="F219" s="60">
        <v>18295200</v>
      </c>
    </row>
    <row r="220" spans="1:6">
      <c r="A220" s="23">
        <v>2017</v>
      </c>
      <c r="B220" s="13" t="s">
        <v>1886</v>
      </c>
      <c r="C220" s="22" t="s">
        <v>8743</v>
      </c>
      <c r="D220" s="34" t="s">
        <v>8135</v>
      </c>
      <c r="E220" s="34">
        <v>2</v>
      </c>
      <c r="F220" s="60"/>
    </row>
    <row r="221" spans="1:6">
      <c r="A221" s="23">
        <v>2017</v>
      </c>
      <c r="B221" s="13" t="s">
        <v>1886</v>
      </c>
      <c r="C221" s="22" t="s">
        <v>8743</v>
      </c>
      <c r="D221" s="34" t="s">
        <v>538</v>
      </c>
      <c r="E221" s="34">
        <v>5</v>
      </c>
      <c r="F221" s="60">
        <v>98605543</v>
      </c>
    </row>
    <row r="222" spans="1:6">
      <c r="A222" s="23">
        <v>2017</v>
      </c>
      <c r="B222" s="13" t="s">
        <v>1886</v>
      </c>
      <c r="C222" s="22" t="s">
        <v>8743</v>
      </c>
      <c r="D222" s="34" t="s">
        <v>8127</v>
      </c>
      <c r="E222" s="34">
        <v>2</v>
      </c>
      <c r="F222" s="60"/>
    </row>
    <row r="223" spans="1:6">
      <c r="A223" s="23">
        <v>2017</v>
      </c>
      <c r="B223" s="13" t="s">
        <v>1886</v>
      </c>
      <c r="C223" s="22" t="s">
        <v>8743</v>
      </c>
      <c r="D223" s="34" t="s">
        <v>8136</v>
      </c>
      <c r="E223" s="34">
        <v>7</v>
      </c>
      <c r="F223" s="60"/>
    </row>
    <row r="224" spans="1:6">
      <c r="A224" s="23">
        <v>2017</v>
      </c>
      <c r="B224" s="13" t="s">
        <v>514</v>
      </c>
      <c r="C224" s="22" t="s">
        <v>8743</v>
      </c>
      <c r="D224" s="34" t="s">
        <v>536</v>
      </c>
      <c r="E224" s="34">
        <v>382</v>
      </c>
      <c r="F224" s="60">
        <v>52000000</v>
      </c>
    </row>
    <row r="225" spans="1:6">
      <c r="A225" s="23">
        <v>2017</v>
      </c>
      <c r="B225" s="13" t="s">
        <v>514</v>
      </c>
      <c r="C225" s="22" t="s">
        <v>8743</v>
      </c>
      <c r="D225" s="34" t="s">
        <v>1693</v>
      </c>
      <c r="E225" s="34">
        <v>10</v>
      </c>
      <c r="F225" s="60">
        <v>21970350</v>
      </c>
    </row>
    <row r="226" spans="1:6">
      <c r="A226" s="23">
        <v>2017</v>
      </c>
      <c r="B226" s="13" t="s">
        <v>514</v>
      </c>
      <c r="C226" s="22" t="s">
        <v>8743</v>
      </c>
      <c r="D226" s="34" t="s">
        <v>8128</v>
      </c>
      <c r="E226" s="34">
        <v>1</v>
      </c>
      <c r="F226" s="60"/>
    </row>
    <row r="227" spans="1:6">
      <c r="A227" s="23">
        <v>2017</v>
      </c>
      <c r="B227" s="13" t="s">
        <v>514</v>
      </c>
      <c r="C227" s="22" t="s">
        <v>8743</v>
      </c>
      <c r="D227" s="34" t="s">
        <v>8131</v>
      </c>
      <c r="E227" s="34">
        <v>3</v>
      </c>
      <c r="F227" s="60"/>
    </row>
    <row r="228" spans="1:6">
      <c r="A228" s="23">
        <v>2017</v>
      </c>
      <c r="B228" s="13" t="s">
        <v>514</v>
      </c>
      <c r="C228" s="22" t="s">
        <v>8743</v>
      </c>
      <c r="D228" s="34" t="s">
        <v>8137</v>
      </c>
      <c r="E228" s="34">
        <v>8</v>
      </c>
      <c r="F228" s="60"/>
    </row>
    <row r="229" spans="1:6">
      <c r="A229" s="23">
        <v>2017</v>
      </c>
      <c r="B229" s="13" t="s">
        <v>514</v>
      </c>
      <c r="C229" s="22" t="s">
        <v>8743</v>
      </c>
      <c r="D229" s="34" t="s">
        <v>8139</v>
      </c>
      <c r="E229" s="34">
        <v>3</v>
      </c>
      <c r="F229" s="60"/>
    </row>
    <row r="230" spans="1:6">
      <c r="A230" s="23">
        <v>2017</v>
      </c>
      <c r="B230" s="13" t="s">
        <v>514</v>
      </c>
      <c r="C230" s="22" t="s">
        <v>8743</v>
      </c>
      <c r="D230" s="34" t="s">
        <v>1692</v>
      </c>
      <c r="E230" s="34">
        <v>9</v>
      </c>
      <c r="F230" s="60">
        <v>14060000</v>
      </c>
    </row>
    <row r="231" spans="1:6">
      <c r="A231" s="23">
        <v>2018</v>
      </c>
      <c r="B231" s="13" t="s">
        <v>1886</v>
      </c>
      <c r="C231" s="22" t="s">
        <v>8743</v>
      </c>
      <c r="D231" s="34" t="s">
        <v>533</v>
      </c>
      <c r="E231" s="34">
        <v>119</v>
      </c>
      <c r="F231" s="60">
        <v>35039550</v>
      </c>
    </row>
    <row r="232" spans="1:6">
      <c r="A232" s="23">
        <v>2018</v>
      </c>
      <c r="B232" s="13" t="s">
        <v>1886</v>
      </c>
      <c r="C232" s="22" t="s">
        <v>8743</v>
      </c>
      <c r="D232" s="34" t="s">
        <v>1693</v>
      </c>
      <c r="E232" s="34">
        <v>53</v>
      </c>
      <c r="F232" s="60">
        <v>112245215</v>
      </c>
    </row>
    <row r="233" spans="1:6">
      <c r="A233" s="23">
        <v>2018</v>
      </c>
      <c r="B233" s="13" t="s">
        <v>1886</v>
      </c>
      <c r="C233" s="22" t="s">
        <v>8743</v>
      </c>
      <c r="D233" s="34" t="s">
        <v>8125</v>
      </c>
      <c r="E233" s="34">
        <v>3</v>
      </c>
      <c r="F233" s="60"/>
    </row>
    <row r="234" spans="1:6">
      <c r="A234" s="23">
        <v>2018</v>
      </c>
      <c r="B234" s="13" t="s">
        <v>1886</v>
      </c>
      <c r="C234" s="22" t="s">
        <v>8743</v>
      </c>
      <c r="D234" s="34" t="s">
        <v>8128</v>
      </c>
      <c r="E234" s="34">
        <v>2</v>
      </c>
      <c r="F234" s="60"/>
    </row>
    <row r="235" spans="1:6">
      <c r="A235" s="23">
        <v>2018</v>
      </c>
      <c r="B235" s="13" t="s">
        <v>1886</v>
      </c>
      <c r="C235" s="22" t="s">
        <v>8743</v>
      </c>
      <c r="D235" s="34" t="s">
        <v>8131</v>
      </c>
      <c r="E235" s="34">
        <v>10</v>
      </c>
      <c r="F235" s="60"/>
    </row>
    <row r="236" spans="1:6">
      <c r="A236" s="23">
        <v>2018</v>
      </c>
      <c r="B236" s="13" t="s">
        <v>1886</v>
      </c>
      <c r="C236" s="22" t="s">
        <v>8743</v>
      </c>
      <c r="D236" s="34" t="s">
        <v>8134</v>
      </c>
      <c r="E236" s="34">
        <v>3</v>
      </c>
      <c r="F236" s="60"/>
    </row>
    <row r="237" spans="1:6">
      <c r="A237" s="23">
        <v>2018</v>
      </c>
      <c r="B237" s="13" t="s">
        <v>1886</v>
      </c>
      <c r="C237" s="22" t="s">
        <v>8743</v>
      </c>
      <c r="D237" s="34" t="s">
        <v>8137</v>
      </c>
      <c r="E237" s="34">
        <v>4</v>
      </c>
      <c r="F237" s="60"/>
    </row>
    <row r="238" spans="1:6">
      <c r="A238" s="23">
        <v>2018</v>
      </c>
      <c r="B238" s="13" t="s">
        <v>1886</v>
      </c>
      <c r="C238" s="22" t="s">
        <v>8743</v>
      </c>
      <c r="D238" s="34" t="s">
        <v>8139</v>
      </c>
      <c r="E238" s="34">
        <v>5</v>
      </c>
      <c r="F238" s="60"/>
    </row>
    <row r="239" spans="1:6">
      <c r="A239" s="23">
        <v>2018</v>
      </c>
      <c r="B239" s="13" t="s">
        <v>1886</v>
      </c>
      <c r="C239" s="22" t="s">
        <v>8743</v>
      </c>
      <c r="D239" s="34" t="s">
        <v>2039</v>
      </c>
      <c r="E239" s="34">
        <v>51</v>
      </c>
      <c r="F239" s="60">
        <v>53122300</v>
      </c>
    </row>
    <row r="240" spans="1:6">
      <c r="A240" s="23">
        <v>2018</v>
      </c>
      <c r="B240" s="13" t="s">
        <v>1886</v>
      </c>
      <c r="C240" s="22" t="s">
        <v>8743</v>
      </c>
      <c r="D240" s="34" t="s">
        <v>3576</v>
      </c>
      <c r="E240" s="34">
        <v>39</v>
      </c>
      <c r="F240" s="60">
        <v>13635890</v>
      </c>
    </row>
    <row r="241" spans="1:6">
      <c r="A241" s="23">
        <v>2018</v>
      </c>
      <c r="B241" s="13" t="s">
        <v>1886</v>
      </c>
      <c r="C241" s="22" t="s">
        <v>8743</v>
      </c>
      <c r="D241" s="34" t="s">
        <v>538</v>
      </c>
      <c r="E241" s="34">
        <v>3</v>
      </c>
      <c r="F241" s="60">
        <v>55370882</v>
      </c>
    </row>
    <row r="242" spans="1:6">
      <c r="A242" s="23">
        <v>2018</v>
      </c>
      <c r="B242" s="13" t="s">
        <v>1886</v>
      </c>
      <c r="C242" s="22" t="s">
        <v>8743</v>
      </c>
      <c r="D242" s="34" t="s">
        <v>8127</v>
      </c>
      <c r="E242" s="34">
        <v>6</v>
      </c>
      <c r="F242" s="60"/>
    </row>
    <row r="243" spans="1:6">
      <c r="A243" s="23">
        <v>2018</v>
      </c>
      <c r="B243" s="13" t="s">
        <v>1886</v>
      </c>
      <c r="C243" s="22" t="s">
        <v>8743</v>
      </c>
      <c r="D243" s="34" t="s">
        <v>8136</v>
      </c>
      <c r="E243" s="34">
        <v>3</v>
      </c>
      <c r="F243" s="60"/>
    </row>
    <row r="244" spans="1:6">
      <c r="A244" s="23">
        <v>2018</v>
      </c>
      <c r="B244" s="13" t="s">
        <v>1886</v>
      </c>
      <c r="C244" s="22" t="s">
        <v>8743</v>
      </c>
      <c r="D244" s="34" t="s">
        <v>8138</v>
      </c>
      <c r="E244" s="34">
        <v>1</v>
      </c>
      <c r="F244" s="60"/>
    </row>
    <row r="245" spans="1:6">
      <c r="A245" s="23">
        <v>2018</v>
      </c>
      <c r="B245" s="13" t="s">
        <v>514</v>
      </c>
      <c r="C245" s="22" t="s">
        <v>8743</v>
      </c>
      <c r="D245" s="34" t="s">
        <v>1693</v>
      </c>
      <c r="E245" s="34">
        <v>17</v>
      </c>
      <c r="F245" s="60">
        <v>63089396</v>
      </c>
    </row>
    <row r="246" spans="1:6">
      <c r="A246" s="23">
        <v>2018</v>
      </c>
      <c r="B246" s="13" t="s">
        <v>514</v>
      </c>
      <c r="C246" s="22" t="s">
        <v>8743</v>
      </c>
      <c r="D246" s="34" t="s">
        <v>8125</v>
      </c>
      <c r="E246" s="34">
        <v>1</v>
      </c>
      <c r="F246" s="60"/>
    </row>
    <row r="247" spans="1:6">
      <c r="A247" s="23">
        <v>2018</v>
      </c>
      <c r="B247" s="13" t="s">
        <v>514</v>
      </c>
      <c r="C247" s="22" t="s">
        <v>8743</v>
      </c>
      <c r="D247" s="34" t="s">
        <v>8128</v>
      </c>
      <c r="E247" s="34">
        <v>1</v>
      </c>
      <c r="F247" s="60"/>
    </row>
    <row r="248" spans="1:6">
      <c r="A248" s="23">
        <v>2018</v>
      </c>
      <c r="B248" s="13" t="s">
        <v>514</v>
      </c>
      <c r="C248" s="22" t="s">
        <v>8743</v>
      </c>
      <c r="D248" s="34" t="s">
        <v>8131</v>
      </c>
      <c r="E248" s="34">
        <v>2</v>
      </c>
      <c r="F248" s="60"/>
    </row>
    <row r="249" spans="1:6">
      <c r="A249" s="23">
        <v>2018</v>
      </c>
      <c r="B249" s="13" t="s">
        <v>514</v>
      </c>
      <c r="C249" s="22" t="s">
        <v>8743</v>
      </c>
      <c r="D249" s="34" t="s">
        <v>8137</v>
      </c>
      <c r="E249" s="34">
        <v>7</v>
      </c>
      <c r="F249" s="60"/>
    </row>
    <row r="250" spans="1:6">
      <c r="A250" s="23">
        <v>2018</v>
      </c>
      <c r="B250" s="13" t="s">
        <v>514</v>
      </c>
      <c r="C250" s="22" t="s">
        <v>8743</v>
      </c>
      <c r="D250" s="34" t="s">
        <v>8139</v>
      </c>
      <c r="E250" s="34">
        <v>11</v>
      </c>
      <c r="F250" s="60"/>
    </row>
    <row r="251" spans="1:6">
      <c r="A251" s="23">
        <v>2018</v>
      </c>
      <c r="B251" s="13" t="s">
        <v>514</v>
      </c>
      <c r="C251" s="22" t="s">
        <v>8743</v>
      </c>
      <c r="D251" s="34" t="s">
        <v>538</v>
      </c>
      <c r="E251" s="34">
        <v>2</v>
      </c>
      <c r="F251" s="60">
        <v>9827000</v>
      </c>
    </row>
    <row r="252" spans="1:6">
      <c r="A252" s="23">
        <v>2018</v>
      </c>
      <c r="B252" s="13" t="s">
        <v>514</v>
      </c>
      <c r="C252" s="22" t="s">
        <v>8743</v>
      </c>
      <c r="D252" s="34" t="s">
        <v>3577</v>
      </c>
      <c r="E252" s="34">
        <v>988</v>
      </c>
      <c r="F252" s="60">
        <v>78887312</v>
      </c>
    </row>
    <row r="253" spans="1:6">
      <c r="A253" s="23">
        <v>2019</v>
      </c>
      <c r="B253" s="13" t="s">
        <v>1886</v>
      </c>
      <c r="C253" s="22" t="s">
        <v>8743</v>
      </c>
      <c r="D253" s="34" t="s">
        <v>533</v>
      </c>
      <c r="E253" s="34">
        <v>169</v>
      </c>
      <c r="F253" s="60">
        <v>100673678</v>
      </c>
    </row>
    <row r="254" spans="1:6">
      <c r="A254" s="23">
        <v>2019</v>
      </c>
      <c r="B254" s="13" t="s">
        <v>1886</v>
      </c>
      <c r="C254" s="22" t="s">
        <v>8743</v>
      </c>
      <c r="D254" s="34" t="s">
        <v>1693</v>
      </c>
      <c r="E254" s="34">
        <v>53</v>
      </c>
      <c r="F254" s="60">
        <v>134000000</v>
      </c>
    </row>
    <row r="255" spans="1:6">
      <c r="A255" s="23">
        <v>2019</v>
      </c>
      <c r="B255" s="13" t="s">
        <v>1886</v>
      </c>
      <c r="C255" s="22" t="s">
        <v>8743</v>
      </c>
      <c r="D255" s="34" t="s">
        <v>8125</v>
      </c>
      <c r="E255" s="34">
        <v>2</v>
      </c>
      <c r="F255" s="60"/>
    </row>
    <row r="256" spans="1:6">
      <c r="A256" s="23">
        <v>2019</v>
      </c>
      <c r="B256" s="13" t="s">
        <v>1886</v>
      </c>
      <c r="C256" s="22" t="s">
        <v>8743</v>
      </c>
      <c r="D256" s="34" t="s">
        <v>8134</v>
      </c>
      <c r="E256" s="34">
        <v>5</v>
      </c>
      <c r="F256" s="60"/>
    </row>
    <row r="257" spans="1:6">
      <c r="A257" s="23">
        <v>2019</v>
      </c>
      <c r="B257" s="13" t="s">
        <v>1886</v>
      </c>
      <c r="C257" s="22" t="s">
        <v>8743</v>
      </c>
      <c r="D257" s="34" t="s">
        <v>8137</v>
      </c>
      <c r="E257" s="34">
        <v>2</v>
      </c>
      <c r="F257" s="60"/>
    </row>
    <row r="258" spans="1:6">
      <c r="A258" s="23">
        <v>2019</v>
      </c>
      <c r="B258" s="13" t="s">
        <v>1886</v>
      </c>
      <c r="C258" s="22" t="s">
        <v>8743</v>
      </c>
      <c r="D258" s="34" t="s">
        <v>8139</v>
      </c>
      <c r="E258" s="34">
        <v>2</v>
      </c>
      <c r="F258" s="60"/>
    </row>
    <row r="259" spans="1:6">
      <c r="A259" s="23">
        <v>2019</v>
      </c>
      <c r="B259" s="13" t="s">
        <v>1886</v>
      </c>
      <c r="C259" s="22" t="s">
        <v>8743</v>
      </c>
      <c r="D259" s="34" t="s">
        <v>2039</v>
      </c>
      <c r="E259" s="34">
        <v>55</v>
      </c>
      <c r="F259" s="60">
        <v>77239903</v>
      </c>
    </row>
    <row r="260" spans="1:6">
      <c r="A260" s="23">
        <v>2019</v>
      </c>
      <c r="B260" s="13" t="s">
        <v>1886</v>
      </c>
      <c r="C260" s="22" t="s">
        <v>8743</v>
      </c>
      <c r="D260" s="34" t="s">
        <v>3576</v>
      </c>
      <c r="E260" s="34">
        <v>33</v>
      </c>
      <c r="F260" s="60">
        <v>22876000</v>
      </c>
    </row>
    <row r="261" spans="1:6">
      <c r="A261" s="23">
        <v>2019</v>
      </c>
      <c r="B261" s="13" t="s">
        <v>514</v>
      </c>
      <c r="C261" s="22" t="s">
        <v>8743</v>
      </c>
      <c r="D261" s="34" t="s">
        <v>1693</v>
      </c>
      <c r="E261" s="34">
        <v>4</v>
      </c>
      <c r="F261" s="60">
        <v>9557588</v>
      </c>
    </row>
    <row r="262" spans="1:6">
      <c r="A262" s="23">
        <v>2019</v>
      </c>
      <c r="B262" s="13" t="s">
        <v>514</v>
      </c>
      <c r="C262" s="22" t="s">
        <v>8743</v>
      </c>
      <c r="D262" s="34" t="s">
        <v>4111</v>
      </c>
      <c r="E262" s="34">
        <v>48</v>
      </c>
      <c r="F262" s="60">
        <v>72360000</v>
      </c>
    </row>
    <row r="263" spans="1:6">
      <c r="A263" s="23">
        <v>2019</v>
      </c>
      <c r="B263" s="13" t="s">
        <v>514</v>
      </c>
      <c r="C263" s="22" t="s">
        <v>8743</v>
      </c>
      <c r="D263" s="34" t="s">
        <v>8128</v>
      </c>
      <c r="E263" s="34">
        <v>1</v>
      </c>
      <c r="F263" s="60"/>
    </row>
    <row r="264" spans="1:6">
      <c r="A264" s="23">
        <v>2019</v>
      </c>
      <c r="B264" s="13" t="s">
        <v>514</v>
      </c>
      <c r="C264" s="22" t="s">
        <v>8743</v>
      </c>
      <c r="D264" s="34" t="s">
        <v>8131</v>
      </c>
      <c r="E264" s="34">
        <v>3</v>
      </c>
      <c r="F264" s="60"/>
    </row>
    <row r="265" spans="1:6">
      <c r="A265" s="23">
        <v>2019</v>
      </c>
      <c r="B265" s="13" t="s">
        <v>514</v>
      </c>
      <c r="C265" s="22" t="s">
        <v>8743</v>
      </c>
      <c r="D265" s="34" t="s">
        <v>8137</v>
      </c>
      <c r="E265" s="34">
        <v>4</v>
      </c>
      <c r="F265" s="60"/>
    </row>
    <row r="266" spans="1:6">
      <c r="A266" s="23">
        <v>2019</v>
      </c>
      <c r="B266" s="13" t="s">
        <v>514</v>
      </c>
      <c r="C266" s="22" t="s">
        <v>8743</v>
      </c>
      <c r="D266" s="34" t="s">
        <v>8139</v>
      </c>
      <c r="E266" s="34">
        <v>5</v>
      </c>
      <c r="F266" s="60"/>
    </row>
    <row r="267" spans="1:6">
      <c r="A267" s="23">
        <v>2019</v>
      </c>
      <c r="B267" s="13" t="s">
        <v>514</v>
      </c>
      <c r="C267" s="22" t="s">
        <v>8743</v>
      </c>
      <c r="D267" s="34" t="s">
        <v>3577</v>
      </c>
      <c r="E267" s="34">
        <v>783</v>
      </c>
      <c r="F267" s="60">
        <v>77353580.379999995</v>
      </c>
    </row>
    <row r="268" spans="1:6">
      <c r="A268" s="23">
        <v>2020</v>
      </c>
      <c r="B268" s="13" t="s">
        <v>1886</v>
      </c>
      <c r="C268" s="22" t="s">
        <v>8743</v>
      </c>
      <c r="D268" s="34" t="s">
        <v>8125</v>
      </c>
      <c r="E268" s="34">
        <v>2</v>
      </c>
      <c r="F268" s="60"/>
    </row>
    <row r="269" spans="1:6">
      <c r="A269" s="23">
        <v>2020</v>
      </c>
      <c r="B269" s="13" t="s">
        <v>1886</v>
      </c>
      <c r="C269" s="22" t="s">
        <v>8743</v>
      </c>
      <c r="D269" s="34" t="s">
        <v>8128</v>
      </c>
      <c r="E269" s="34">
        <v>3</v>
      </c>
      <c r="F269" s="60"/>
    </row>
    <row r="270" spans="1:6">
      <c r="A270" s="23">
        <v>2020</v>
      </c>
      <c r="B270" s="13" t="s">
        <v>1886</v>
      </c>
      <c r="C270" s="22" t="s">
        <v>8743</v>
      </c>
      <c r="D270" s="34" t="s">
        <v>8131</v>
      </c>
      <c r="E270" s="34">
        <v>2</v>
      </c>
      <c r="F270" s="60"/>
    </row>
    <row r="271" spans="1:6">
      <c r="A271" s="23">
        <v>2020</v>
      </c>
      <c r="B271" s="13" t="s">
        <v>1886</v>
      </c>
      <c r="C271" s="22" t="s">
        <v>8743</v>
      </c>
      <c r="D271" s="34" t="s">
        <v>8134</v>
      </c>
      <c r="E271" s="34">
        <v>2</v>
      </c>
      <c r="F271" s="60"/>
    </row>
    <row r="272" spans="1:6">
      <c r="A272" s="23">
        <v>2020</v>
      </c>
      <c r="B272" s="13" t="s">
        <v>1886</v>
      </c>
      <c r="C272" s="22" t="s">
        <v>8743</v>
      </c>
      <c r="D272" s="34" t="s">
        <v>8137</v>
      </c>
      <c r="E272" s="34">
        <v>3</v>
      </c>
      <c r="F272" s="60"/>
    </row>
    <row r="273" spans="1:6">
      <c r="A273" s="23">
        <v>2020</v>
      </c>
      <c r="B273" s="13" t="s">
        <v>1886</v>
      </c>
      <c r="C273" s="22" t="s">
        <v>8743</v>
      </c>
      <c r="D273" s="34" t="s">
        <v>8139</v>
      </c>
      <c r="E273" s="34">
        <v>5</v>
      </c>
      <c r="F273" s="60"/>
    </row>
    <row r="274" spans="1:6">
      <c r="A274" s="23">
        <v>2020</v>
      </c>
      <c r="B274" s="13" t="s">
        <v>1886</v>
      </c>
      <c r="C274" s="22" t="s">
        <v>8743</v>
      </c>
      <c r="D274" s="34" t="s">
        <v>2039</v>
      </c>
      <c r="E274" s="34">
        <v>8</v>
      </c>
      <c r="F274" s="60">
        <v>7811650</v>
      </c>
    </row>
    <row r="275" spans="1:6">
      <c r="A275" s="23">
        <v>2020</v>
      </c>
      <c r="B275" s="13" t="s">
        <v>1886</v>
      </c>
      <c r="C275" s="22" t="s">
        <v>8743</v>
      </c>
      <c r="D275" s="34" t="s">
        <v>3576</v>
      </c>
      <c r="E275" s="34">
        <v>17</v>
      </c>
      <c r="F275" s="60">
        <v>5460000</v>
      </c>
    </row>
    <row r="276" spans="1:6">
      <c r="A276" s="23">
        <v>2020</v>
      </c>
      <c r="B276" s="13" t="s">
        <v>1886</v>
      </c>
      <c r="C276" s="22" t="s">
        <v>8743</v>
      </c>
      <c r="D276" s="34" t="s">
        <v>8136</v>
      </c>
      <c r="E276" s="34">
        <v>1</v>
      </c>
      <c r="F276" s="60"/>
    </row>
    <row r="277" spans="1:6">
      <c r="A277" s="23">
        <v>2020</v>
      </c>
      <c r="B277" s="13" t="s">
        <v>1886</v>
      </c>
      <c r="C277" s="22" t="s">
        <v>8743</v>
      </c>
      <c r="D277" s="34" t="s">
        <v>8138</v>
      </c>
      <c r="E277" s="34">
        <v>1</v>
      </c>
      <c r="F277" s="60"/>
    </row>
    <row r="278" spans="1:6">
      <c r="A278" s="23">
        <v>2020</v>
      </c>
      <c r="B278" s="13" t="s">
        <v>514</v>
      </c>
      <c r="C278" s="22" t="s">
        <v>8743</v>
      </c>
      <c r="D278" s="34" t="s">
        <v>4111</v>
      </c>
      <c r="E278" s="34">
        <v>31</v>
      </c>
      <c r="F278" s="60">
        <v>30840000</v>
      </c>
    </row>
    <row r="279" spans="1:6">
      <c r="A279" s="23">
        <v>2020</v>
      </c>
      <c r="B279" s="13" t="s">
        <v>514</v>
      </c>
      <c r="C279" s="22" t="s">
        <v>8743</v>
      </c>
      <c r="D279" s="34" t="s">
        <v>8137</v>
      </c>
      <c r="E279" s="34">
        <v>3</v>
      </c>
      <c r="F279" s="60"/>
    </row>
    <row r="280" spans="1:6">
      <c r="A280" s="23">
        <v>2020</v>
      </c>
      <c r="B280" s="13" t="s">
        <v>514</v>
      </c>
      <c r="C280" s="22" t="s">
        <v>8743</v>
      </c>
      <c r="D280" s="34" t="s">
        <v>8139</v>
      </c>
      <c r="E280" s="34">
        <v>3</v>
      </c>
      <c r="F280" s="60"/>
    </row>
    <row r="281" spans="1:6">
      <c r="A281" s="23">
        <v>2020</v>
      </c>
      <c r="B281" s="13" t="s">
        <v>514</v>
      </c>
      <c r="C281" s="22" t="s">
        <v>8743</v>
      </c>
      <c r="D281" s="34" t="s">
        <v>3577</v>
      </c>
      <c r="E281" s="34">
        <v>851</v>
      </c>
      <c r="F281" s="60">
        <v>57992354</v>
      </c>
    </row>
    <row r="282" spans="1:6">
      <c r="A282" s="23">
        <v>2021</v>
      </c>
      <c r="B282" s="13" t="s">
        <v>1886</v>
      </c>
      <c r="C282" s="22" t="s">
        <v>5</v>
      </c>
      <c r="D282" s="34" t="s">
        <v>8142</v>
      </c>
      <c r="E282" s="34">
        <v>1</v>
      </c>
      <c r="F282" s="60">
        <v>28432800</v>
      </c>
    </row>
    <row r="283" spans="1:6">
      <c r="A283" s="23">
        <v>2021</v>
      </c>
      <c r="B283" s="13" t="s">
        <v>1886</v>
      </c>
      <c r="C283" s="22" t="s">
        <v>5</v>
      </c>
      <c r="D283" s="34" t="s">
        <v>8143</v>
      </c>
      <c r="E283" s="34">
        <v>2</v>
      </c>
      <c r="F283" s="60">
        <v>31712808</v>
      </c>
    </row>
    <row r="284" spans="1:6">
      <c r="A284" s="23">
        <v>2021</v>
      </c>
      <c r="B284" s="13" t="s">
        <v>1886</v>
      </c>
      <c r="C284" s="22" t="s">
        <v>5</v>
      </c>
      <c r="D284" s="34" t="s">
        <v>8144</v>
      </c>
      <c r="E284" s="34">
        <v>3</v>
      </c>
      <c r="F284" s="60">
        <v>115923385</v>
      </c>
    </row>
    <row r="285" spans="1:6">
      <c r="A285" s="23">
        <v>2021</v>
      </c>
      <c r="B285" s="13" t="s">
        <v>1886</v>
      </c>
      <c r="C285" s="22" t="s">
        <v>10</v>
      </c>
      <c r="D285" s="34" t="s">
        <v>8144</v>
      </c>
      <c r="E285" s="34">
        <v>4</v>
      </c>
      <c r="F285" s="60">
        <v>158024395</v>
      </c>
    </row>
    <row r="286" spans="1:6">
      <c r="A286" s="23">
        <v>2021</v>
      </c>
      <c r="B286" s="13" t="s">
        <v>1886</v>
      </c>
      <c r="C286" s="22" t="s">
        <v>14</v>
      </c>
      <c r="D286" s="34" t="s">
        <v>8143</v>
      </c>
      <c r="E286" s="34">
        <v>1</v>
      </c>
      <c r="F286" s="60">
        <v>1603557</v>
      </c>
    </row>
    <row r="287" spans="1:6">
      <c r="A287" s="23">
        <v>2021</v>
      </c>
      <c r="B287" s="13" t="s">
        <v>1886</v>
      </c>
      <c r="C287" s="22" t="s">
        <v>14</v>
      </c>
      <c r="D287" s="34" t="s">
        <v>8144</v>
      </c>
      <c r="E287" s="34">
        <v>1</v>
      </c>
      <c r="F287" s="60">
        <v>51176140</v>
      </c>
    </row>
    <row r="288" spans="1:6">
      <c r="A288" s="23">
        <v>2021</v>
      </c>
      <c r="B288" s="13" t="s">
        <v>1886</v>
      </c>
      <c r="C288" s="22" t="s">
        <v>14</v>
      </c>
      <c r="D288" s="34" t="s">
        <v>8139</v>
      </c>
      <c r="E288" s="34">
        <v>2</v>
      </c>
      <c r="F288" s="60">
        <v>69547520</v>
      </c>
    </row>
    <row r="289" spans="1:6">
      <c r="A289" s="23">
        <v>2021</v>
      </c>
      <c r="B289" s="13" t="s">
        <v>1886</v>
      </c>
      <c r="C289" s="22" t="s">
        <v>6700</v>
      </c>
      <c r="D289" s="34" t="s">
        <v>8143</v>
      </c>
      <c r="E289" s="34">
        <v>2</v>
      </c>
      <c r="F289" s="60">
        <v>13216724</v>
      </c>
    </row>
    <row r="290" spans="1:6">
      <c r="A290" s="23">
        <v>2021</v>
      </c>
      <c r="B290" s="13" t="s">
        <v>1886</v>
      </c>
      <c r="C290" s="22" t="s">
        <v>6700</v>
      </c>
      <c r="D290" s="34" t="s">
        <v>8144</v>
      </c>
      <c r="E290" s="34">
        <v>4</v>
      </c>
      <c r="F290" s="60">
        <v>221238998</v>
      </c>
    </row>
    <row r="291" spans="1:6">
      <c r="A291" s="23">
        <v>2021</v>
      </c>
      <c r="B291" s="13" t="s">
        <v>1886</v>
      </c>
      <c r="C291" s="22" t="s">
        <v>41</v>
      </c>
      <c r="D291" s="34" t="s">
        <v>8125</v>
      </c>
      <c r="E291" s="34">
        <v>1</v>
      </c>
      <c r="F291" s="60">
        <v>14884200</v>
      </c>
    </row>
    <row r="292" spans="1:6">
      <c r="A292" s="23">
        <v>2021</v>
      </c>
      <c r="B292" s="13" t="s">
        <v>1886</v>
      </c>
      <c r="C292" s="22" t="s">
        <v>41</v>
      </c>
      <c r="D292" s="34" t="s">
        <v>8134</v>
      </c>
      <c r="E292" s="34">
        <v>1</v>
      </c>
      <c r="F292" s="60">
        <v>0</v>
      </c>
    </row>
    <row r="293" spans="1:6">
      <c r="A293" s="23">
        <v>2021</v>
      </c>
      <c r="B293" s="13" t="s">
        <v>1886</v>
      </c>
      <c r="C293" s="22" t="s">
        <v>60</v>
      </c>
      <c r="D293" s="34" t="s">
        <v>8144</v>
      </c>
      <c r="E293" s="34">
        <v>2</v>
      </c>
      <c r="F293" s="60">
        <v>51871327</v>
      </c>
    </row>
    <row r="294" spans="1:6">
      <c r="A294" s="23">
        <v>2021</v>
      </c>
      <c r="B294" s="13" t="s">
        <v>1886</v>
      </c>
      <c r="C294" s="22" t="s">
        <v>70</v>
      </c>
      <c r="D294" s="34" t="s">
        <v>8143</v>
      </c>
      <c r="E294" s="34">
        <v>1</v>
      </c>
      <c r="F294" s="60">
        <v>5741727</v>
      </c>
    </row>
    <row r="295" spans="1:6">
      <c r="A295" s="23">
        <v>2021</v>
      </c>
      <c r="B295" s="13" t="s">
        <v>1886</v>
      </c>
      <c r="C295" s="22" t="s">
        <v>70</v>
      </c>
      <c r="D295" s="34" t="s">
        <v>8144</v>
      </c>
      <c r="E295" s="34">
        <v>1</v>
      </c>
      <c r="F295" s="60">
        <v>38467195</v>
      </c>
    </row>
    <row r="296" spans="1:6">
      <c r="A296" s="23">
        <v>2021</v>
      </c>
      <c r="B296" s="13" t="s">
        <v>1886</v>
      </c>
      <c r="C296" s="22" t="s">
        <v>76</v>
      </c>
      <c r="D296" s="34" t="s">
        <v>8143</v>
      </c>
      <c r="E296" s="34">
        <v>1</v>
      </c>
      <c r="F296" s="60">
        <v>2915653</v>
      </c>
    </row>
    <row r="297" spans="1:6">
      <c r="A297" s="23">
        <v>2021</v>
      </c>
      <c r="B297" s="13" t="s">
        <v>1886</v>
      </c>
      <c r="C297" s="22" t="s">
        <v>76</v>
      </c>
      <c r="D297" s="34" t="s">
        <v>8144</v>
      </c>
      <c r="E297" s="34">
        <v>1</v>
      </c>
      <c r="F297" s="60">
        <v>14714480</v>
      </c>
    </row>
    <row r="298" spans="1:6">
      <c r="A298" s="23">
        <v>2021</v>
      </c>
      <c r="B298" s="13" t="s">
        <v>1886</v>
      </c>
      <c r="C298" s="22" t="s">
        <v>76</v>
      </c>
      <c r="D298" s="34" t="s">
        <v>8139</v>
      </c>
      <c r="E298" s="34">
        <v>1</v>
      </c>
      <c r="F298" s="60">
        <v>28672920</v>
      </c>
    </row>
    <row r="299" spans="1:6">
      <c r="A299" s="23">
        <v>2021</v>
      </c>
      <c r="B299" s="13" t="s">
        <v>1886</v>
      </c>
      <c r="C299" s="22" t="s">
        <v>86</v>
      </c>
      <c r="D299" s="34" t="s">
        <v>8137</v>
      </c>
      <c r="E299" s="34">
        <v>1</v>
      </c>
      <c r="F299" s="60">
        <v>3009733</v>
      </c>
    </row>
    <row r="300" spans="1:6">
      <c r="A300" s="23">
        <v>2021</v>
      </c>
      <c r="B300" s="13" t="s">
        <v>1886</v>
      </c>
      <c r="C300" s="22" t="s">
        <v>94</v>
      </c>
      <c r="D300" s="34" t="s">
        <v>8142</v>
      </c>
      <c r="E300" s="34">
        <v>2</v>
      </c>
      <c r="F300" s="60">
        <v>28605600</v>
      </c>
    </row>
    <row r="301" spans="1:6">
      <c r="A301" s="23">
        <v>2021</v>
      </c>
      <c r="B301" s="13" t="s">
        <v>1886</v>
      </c>
      <c r="C301" s="22" t="s">
        <v>94</v>
      </c>
      <c r="D301" s="34" t="s">
        <v>8144</v>
      </c>
      <c r="E301" s="34">
        <v>1</v>
      </c>
      <c r="F301" s="60">
        <v>63225583</v>
      </c>
    </row>
    <row r="302" spans="1:6">
      <c r="A302" s="23">
        <v>2021</v>
      </c>
      <c r="B302" s="13" t="s">
        <v>1886</v>
      </c>
      <c r="C302" s="22" t="s">
        <v>104</v>
      </c>
      <c r="D302" s="34" t="s">
        <v>8142</v>
      </c>
      <c r="E302" s="34">
        <v>1</v>
      </c>
      <c r="F302" s="60">
        <v>28432800</v>
      </c>
    </row>
    <row r="303" spans="1:6">
      <c r="A303" s="23">
        <v>2021</v>
      </c>
      <c r="B303" s="13" t="s">
        <v>1886</v>
      </c>
      <c r="C303" s="22" t="s">
        <v>104</v>
      </c>
      <c r="D303" s="34" t="s">
        <v>8143</v>
      </c>
      <c r="E303" s="34">
        <v>3</v>
      </c>
      <c r="F303" s="60">
        <v>39993741</v>
      </c>
    </row>
    <row r="304" spans="1:6">
      <c r="A304" s="23">
        <v>2021</v>
      </c>
      <c r="B304" s="13" t="s">
        <v>1886</v>
      </c>
      <c r="C304" s="22" t="s">
        <v>104</v>
      </c>
      <c r="D304" s="34" t="s">
        <v>8144</v>
      </c>
      <c r="E304" s="34">
        <v>3</v>
      </c>
      <c r="F304" s="60">
        <v>214743465</v>
      </c>
    </row>
    <row r="305" spans="1:6">
      <c r="A305" s="23">
        <v>2021</v>
      </c>
      <c r="B305" s="13" t="s">
        <v>1886</v>
      </c>
      <c r="C305" s="22" t="s">
        <v>104</v>
      </c>
      <c r="D305" s="34" t="s">
        <v>8137</v>
      </c>
      <c r="E305" s="34">
        <v>1</v>
      </c>
      <c r="F305" s="60">
        <v>2191000</v>
      </c>
    </row>
    <row r="306" spans="1:6">
      <c r="A306" s="23">
        <v>2021</v>
      </c>
      <c r="B306" s="13" t="s">
        <v>1886</v>
      </c>
      <c r="C306" s="22" t="s">
        <v>104</v>
      </c>
      <c r="D306" s="34" t="s">
        <v>8139</v>
      </c>
      <c r="E306" s="34">
        <v>1</v>
      </c>
      <c r="F306" s="60">
        <v>0</v>
      </c>
    </row>
    <row r="307" spans="1:6">
      <c r="A307" s="23">
        <v>2021</v>
      </c>
      <c r="B307" s="13" t="s">
        <v>1886</v>
      </c>
      <c r="C307" s="22" t="s">
        <v>120</v>
      </c>
      <c r="D307" s="34" t="s">
        <v>8142</v>
      </c>
      <c r="E307" s="34">
        <v>3</v>
      </c>
      <c r="F307" s="60">
        <v>30270600</v>
      </c>
    </row>
    <row r="308" spans="1:6">
      <c r="A308" s="23">
        <v>2021</v>
      </c>
      <c r="B308" s="13" t="s">
        <v>1886</v>
      </c>
      <c r="C308" s="22" t="s">
        <v>120</v>
      </c>
      <c r="D308" s="34" t="s">
        <v>8143</v>
      </c>
      <c r="E308" s="34">
        <v>2</v>
      </c>
      <c r="F308" s="60">
        <v>16210600</v>
      </c>
    </row>
    <row r="309" spans="1:6">
      <c r="A309" s="23">
        <v>2021</v>
      </c>
      <c r="B309" s="13" t="s">
        <v>1886</v>
      </c>
      <c r="C309" s="22" t="s">
        <v>120</v>
      </c>
      <c r="D309" s="34" t="s">
        <v>8144</v>
      </c>
      <c r="E309" s="34">
        <v>1</v>
      </c>
      <c r="F309" s="60">
        <v>41385339</v>
      </c>
    </row>
    <row r="310" spans="1:6">
      <c r="A310" s="23">
        <v>2021</v>
      </c>
      <c r="B310" s="13" t="s">
        <v>1886</v>
      </c>
      <c r="C310" s="22" t="s">
        <v>120</v>
      </c>
      <c r="D310" s="34" t="s">
        <v>8134</v>
      </c>
      <c r="E310" s="34">
        <v>1</v>
      </c>
      <c r="F310" s="60">
        <v>0</v>
      </c>
    </row>
    <row r="311" spans="1:6">
      <c r="A311" s="23">
        <v>2021</v>
      </c>
      <c r="B311" s="13" t="s">
        <v>1886</v>
      </c>
      <c r="C311" s="22" t="s">
        <v>120</v>
      </c>
      <c r="D311" s="34" t="s">
        <v>8137</v>
      </c>
      <c r="E311" s="34">
        <v>1</v>
      </c>
      <c r="F311" s="60">
        <v>10656020</v>
      </c>
    </row>
    <row r="312" spans="1:6">
      <c r="A312" s="23">
        <v>2021</v>
      </c>
      <c r="B312" s="13" t="s">
        <v>1886</v>
      </c>
      <c r="C312" s="22" t="s">
        <v>156</v>
      </c>
      <c r="D312" s="34" t="s">
        <v>8142</v>
      </c>
      <c r="E312" s="34">
        <v>2</v>
      </c>
      <c r="F312" s="60">
        <v>11801600</v>
      </c>
    </row>
    <row r="313" spans="1:6">
      <c r="A313" s="23">
        <v>2021</v>
      </c>
      <c r="B313" s="13" t="s">
        <v>1886</v>
      </c>
      <c r="C313" s="22" t="s">
        <v>156</v>
      </c>
      <c r="D313" s="34" t="s">
        <v>8125</v>
      </c>
      <c r="E313" s="34">
        <v>1</v>
      </c>
      <c r="F313" s="60">
        <v>28423800</v>
      </c>
    </row>
    <row r="314" spans="1:6">
      <c r="A314" s="23">
        <v>2021</v>
      </c>
      <c r="B314" s="13" t="s">
        <v>1886</v>
      </c>
      <c r="C314" s="22" t="s">
        <v>164</v>
      </c>
      <c r="D314" s="34" t="s">
        <v>8142</v>
      </c>
      <c r="E314" s="34">
        <v>1</v>
      </c>
      <c r="F314" s="60">
        <v>0</v>
      </c>
    </row>
    <row r="315" spans="1:6">
      <c r="A315" s="23">
        <v>2021</v>
      </c>
      <c r="B315" s="13" t="s">
        <v>1886</v>
      </c>
      <c r="C315" s="22" t="s">
        <v>164</v>
      </c>
      <c r="D315" s="34" t="s">
        <v>8143</v>
      </c>
      <c r="E315" s="34">
        <v>1</v>
      </c>
      <c r="F315" s="60">
        <v>10955000</v>
      </c>
    </row>
    <row r="316" spans="1:6">
      <c r="A316" s="23">
        <v>2021</v>
      </c>
      <c r="B316" s="13" t="s">
        <v>1886</v>
      </c>
      <c r="C316" s="22" t="s">
        <v>164</v>
      </c>
      <c r="D316" s="34" t="s">
        <v>8144</v>
      </c>
      <c r="E316" s="34">
        <v>1</v>
      </c>
      <c r="F316" s="60">
        <v>13504787</v>
      </c>
    </row>
    <row r="317" spans="1:6">
      <c r="A317" s="23">
        <v>2021</v>
      </c>
      <c r="B317" s="13" t="s">
        <v>1886</v>
      </c>
      <c r="C317" s="22" t="s">
        <v>164</v>
      </c>
      <c r="D317" s="34" t="s">
        <v>8125</v>
      </c>
      <c r="E317" s="34">
        <v>1</v>
      </c>
      <c r="F317" s="60">
        <v>28445400</v>
      </c>
    </row>
    <row r="318" spans="1:6">
      <c r="A318" s="23">
        <v>2021</v>
      </c>
      <c r="B318" s="13" t="s">
        <v>1886</v>
      </c>
      <c r="C318" s="22" t="s">
        <v>164</v>
      </c>
      <c r="D318" s="34" t="s">
        <v>8137</v>
      </c>
      <c r="E318" s="34">
        <v>1</v>
      </c>
      <c r="F318" s="60">
        <v>10955000</v>
      </c>
    </row>
    <row r="319" spans="1:6">
      <c r="A319" s="23">
        <v>2021</v>
      </c>
      <c r="B319" s="13" t="s">
        <v>1886</v>
      </c>
      <c r="C319" s="22" t="s">
        <v>848</v>
      </c>
      <c r="D319" s="34" t="s">
        <v>8142</v>
      </c>
      <c r="E319" s="34">
        <v>1</v>
      </c>
      <c r="F319" s="60">
        <v>28445400</v>
      </c>
    </row>
    <row r="320" spans="1:6">
      <c r="A320" s="23">
        <v>2021</v>
      </c>
      <c r="B320" s="13" t="s">
        <v>1886</v>
      </c>
      <c r="C320" s="22" t="s">
        <v>539</v>
      </c>
      <c r="D320" s="34" t="s">
        <v>8144</v>
      </c>
      <c r="E320" s="34">
        <v>1</v>
      </c>
      <c r="F320" s="60">
        <v>30488735</v>
      </c>
    </row>
    <row r="321" spans="1:6">
      <c r="A321" s="23">
        <v>2021</v>
      </c>
      <c r="B321" s="13" t="s">
        <v>1886</v>
      </c>
      <c r="C321" s="22" t="s">
        <v>8145</v>
      </c>
      <c r="D321" s="34" t="s">
        <v>8144</v>
      </c>
      <c r="E321" s="34">
        <v>1</v>
      </c>
      <c r="F321" s="60">
        <v>0</v>
      </c>
    </row>
    <row r="322" spans="1:6">
      <c r="A322" s="23">
        <v>2021</v>
      </c>
      <c r="B322" s="13" t="s">
        <v>514</v>
      </c>
      <c r="C322" s="22" t="s">
        <v>8743</v>
      </c>
      <c r="D322" s="34" t="s">
        <v>4111</v>
      </c>
      <c r="E322" s="34">
        <v>17</v>
      </c>
      <c r="F322" s="60">
        <v>31730000</v>
      </c>
    </row>
    <row r="323" spans="1:6">
      <c r="A323" s="23">
        <v>2021</v>
      </c>
      <c r="B323" s="13" t="s">
        <v>514</v>
      </c>
      <c r="C323" s="22" t="s">
        <v>8743</v>
      </c>
      <c r="D323" s="34" t="s">
        <v>8134</v>
      </c>
      <c r="E323" s="34">
        <v>7</v>
      </c>
      <c r="F323" s="60"/>
    </row>
    <row r="324" spans="1:6">
      <c r="A324" s="23">
        <v>2021</v>
      </c>
      <c r="B324" s="13" t="s">
        <v>514</v>
      </c>
      <c r="C324" s="22" t="s">
        <v>8743</v>
      </c>
      <c r="D324" s="34" t="s">
        <v>3577</v>
      </c>
      <c r="E324" s="34">
        <v>1005</v>
      </c>
      <c r="F324" s="60">
        <v>32998368</v>
      </c>
    </row>
  </sheetData>
  <autoFilter ref="A1:E324" xr:uid="{00000000-0009-0000-0000-000033000000}"/>
  <sortState xmlns:xlrd2="http://schemas.microsoft.com/office/spreadsheetml/2017/richdata2" ref="A2:F324">
    <sortCondition ref="A2:A324"/>
    <sortCondition descending="1" ref="B2:B324"/>
    <sortCondition ref="C2:C324"/>
    <sortCondition ref="D2:D324"/>
  </sortState>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93">
    <tabColor theme="0"/>
  </sheetPr>
  <dimension ref="A1:H755"/>
  <sheetViews>
    <sheetView zoomScale="85" zoomScaleNormal="85" workbookViewId="0">
      <pane ySplit="1" topLeftCell="A2" activePane="bottomLeft" state="frozen"/>
      <selection pane="bottomLeft" activeCell="K15" sqref="K15"/>
    </sheetView>
  </sheetViews>
  <sheetFormatPr baseColWidth="10" defaultColWidth="11" defaultRowHeight="16.5"/>
  <cols>
    <col min="1" max="1" width="8.75" bestFit="1" customWidth="1"/>
    <col min="2" max="2" width="10.125" bestFit="1" customWidth="1"/>
    <col min="3" max="3" width="57.875" customWidth="1"/>
    <col min="4" max="4" width="12.5" bestFit="1" customWidth="1"/>
    <col min="6" max="6" width="96.125" customWidth="1"/>
  </cols>
  <sheetData>
    <row r="1" spans="1:8">
      <c r="A1" s="43" t="s">
        <v>229</v>
      </c>
      <c r="B1" s="43" t="s">
        <v>200</v>
      </c>
      <c r="C1" s="43" t="s">
        <v>3598</v>
      </c>
      <c r="D1" s="43" t="s">
        <v>8825</v>
      </c>
      <c r="E1" s="43" t="s">
        <v>8826</v>
      </c>
      <c r="F1" s="43" t="s">
        <v>8827</v>
      </c>
      <c r="G1" s="43" t="s">
        <v>4112</v>
      </c>
      <c r="H1" s="43" t="s">
        <v>4751</v>
      </c>
    </row>
    <row r="2" spans="1:8">
      <c r="A2" s="23">
        <v>2017</v>
      </c>
      <c r="B2" s="13" t="s">
        <v>1886</v>
      </c>
      <c r="C2" s="22" t="s">
        <v>8110</v>
      </c>
      <c r="D2" s="34" t="s">
        <v>8828</v>
      </c>
      <c r="E2" s="13" t="s">
        <v>7328</v>
      </c>
      <c r="F2" s="13" t="s">
        <v>8829</v>
      </c>
      <c r="G2" s="34">
        <v>11</v>
      </c>
      <c r="H2" s="57" t="s">
        <v>8830</v>
      </c>
    </row>
    <row r="3" spans="1:8">
      <c r="A3" s="23">
        <v>2017</v>
      </c>
      <c r="B3" s="13" t="s">
        <v>1886</v>
      </c>
      <c r="C3" s="22" t="s">
        <v>8110</v>
      </c>
      <c r="D3" s="34" t="s">
        <v>8828</v>
      </c>
      <c r="E3" s="13" t="s">
        <v>7327</v>
      </c>
      <c r="F3" s="13" t="s">
        <v>8831</v>
      </c>
      <c r="G3" s="34">
        <v>4</v>
      </c>
      <c r="H3" s="57" t="s">
        <v>8830</v>
      </c>
    </row>
    <row r="4" spans="1:8">
      <c r="A4" s="23">
        <v>2018</v>
      </c>
      <c r="B4" s="13" t="s">
        <v>1886</v>
      </c>
      <c r="C4" s="22" t="s">
        <v>8110</v>
      </c>
      <c r="D4" s="34" t="s">
        <v>8828</v>
      </c>
      <c r="E4" s="13" t="s">
        <v>7328</v>
      </c>
      <c r="F4" s="13" t="s">
        <v>8829</v>
      </c>
      <c r="G4" s="34">
        <v>35</v>
      </c>
      <c r="H4" s="57" t="s">
        <v>8830</v>
      </c>
    </row>
    <row r="5" spans="1:8">
      <c r="A5" s="23">
        <v>2018</v>
      </c>
      <c r="B5" s="13" t="s">
        <v>1886</v>
      </c>
      <c r="C5" s="22" t="s">
        <v>8110</v>
      </c>
      <c r="D5" s="34" t="s">
        <v>8828</v>
      </c>
      <c r="E5" s="13" t="s">
        <v>7327</v>
      </c>
      <c r="F5" s="13" t="s">
        <v>8831</v>
      </c>
      <c r="G5" s="34">
        <v>4</v>
      </c>
      <c r="H5" s="57" t="s">
        <v>8830</v>
      </c>
    </row>
    <row r="6" spans="1:8">
      <c r="A6" s="23">
        <v>2019</v>
      </c>
      <c r="B6" s="13" t="s">
        <v>1886</v>
      </c>
      <c r="C6" s="22" t="s">
        <v>8110</v>
      </c>
      <c r="D6" s="34" t="s">
        <v>8828</v>
      </c>
      <c r="E6" s="13" t="s">
        <v>7328</v>
      </c>
      <c r="F6" s="13" t="s">
        <v>8829</v>
      </c>
      <c r="G6" s="34">
        <v>35</v>
      </c>
      <c r="H6" s="57" t="s">
        <v>8830</v>
      </c>
    </row>
    <row r="7" spans="1:8">
      <c r="A7" s="23">
        <v>2019</v>
      </c>
      <c r="B7" s="13" t="s">
        <v>1886</v>
      </c>
      <c r="C7" s="22" t="s">
        <v>8110</v>
      </c>
      <c r="D7" s="34" t="s">
        <v>8828</v>
      </c>
      <c r="E7" s="13" t="s">
        <v>7328</v>
      </c>
      <c r="F7" s="13" t="s">
        <v>4749</v>
      </c>
      <c r="G7" s="34">
        <v>69</v>
      </c>
      <c r="H7" s="57" t="s">
        <v>8830</v>
      </c>
    </row>
    <row r="8" spans="1:8">
      <c r="A8" s="23">
        <v>2019</v>
      </c>
      <c r="B8" s="13" t="s">
        <v>1886</v>
      </c>
      <c r="C8" s="22" t="s">
        <v>8110</v>
      </c>
      <c r="D8" s="34" t="s">
        <v>8828</v>
      </c>
      <c r="E8" s="13" t="s">
        <v>7328</v>
      </c>
      <c r="F8" s="13" t="s">
        <v>8832</v>
      </c>
      <c r="G8" s="34">
        <v>731</v>
      </c>
      <c r="H8" s="57" t="s">
        <v>8830</v>
      </c>
    </row>
    <row r="9" spans="1:8">
      <c r="A9" s="23">
        <v>2019</v>
      </c>
      <c r="B9" s="13" t="s">
        <v>1886</v>
      </c>
      <c r="C9" s="22" t="s">
        <v>8110</v>
      </c>
      <c r="D9" s="34" t="s">
        <v>8828</v>
      </c>
      <c r="E9" s="13" t="s">
        <v>7327</v>
      </c>
      <c r="F9" s="13" t="s">
        <v>8831</v>
      </c>
      <c r="G9" s="34">
        <v>4</v>
      </c>
      <c r="H9" s="57" t="s">
        <v>8830</v>
      </c>
    </row>
    <row r="10" spans="1:8">
      <c r="A10" s="23">
        <v>2019</v>
      </c>
      <c r="B10" s="13" t="s">
        <v>1886</v>
      </c>
      <c r="C10" s="22" t="s">
        <v>8110</v>
      </c>
      <c r="D10" s="34" t="s">
        <v>8828</v>
      </c>
      <c r="E10" s="13" t="s">
        <v>7327</v>
      </c>
      <c r="F10" s="13" t="s">
        <v>4750</v>
      </c>
      <c r="G10" s="34">
        <v>33</v>
      </c>
      <c r="H10" s="57" t="s">
        <v>8830</v>
      </c>
    </row>
    <row r="11" spans="1:8">
      <c r="A11" s="23">
        <v>2019</v>
      </c>
      <c r="B11" s="13" t="s">
        <v>1886</v>
      </c>
      <c r="C11" s="22" t="s">
        <v>8110</v>
      </c>
      <c r="D11" s="34" t="s">
        <v>8828</v>
      </c>
      <c r="E11" s="13" t="s">
        <v>7327</v>
      </c>
      <c r="F11" s="13" t="s">
        <v>8833</v>
      </c>
      <c r="G11" s="34">
        <v>689</v>
      </c>
      <c r="H11" s="57" t="s">
        <v>8830</v>
      </c>
    </row>
    <row r="12" spans="1:8">
      <c r="A12" s="23">
        <v>2020</v>
      </c>
      <c r="B12" s="13" t="s">
        <v>1886</v>
      </c>
      <c r="C12" s="22" t="s">
        <v>8110</v>
      </c>
      <c r="D12" s="34" t="s">
        <v>8828</v>
      </c>
      <c r="E12" s="13" t="s">
        <v>7328</v>
      </c>
      <c r="F12" s="13" t="s">
        <v>8829</v>
      </c>
      <c r="G12" s="34">
        <v>35</v>
      </c>
      <c r="H12" s="57" t="s">
        <v>8830</v>
      </c>
    </row>
    <row r="13" spans="1:8">
      <c r="A13" s="23">
        <v>2020</v>
      </c>
      <c r="B13" s="13" t="s">
        <v>1886</v>
      </c>
      <c r="C13" s="22" t="s">
        <v>8110</v>
      </c>
      <c r="D13" s="34" t="s">
        <v>8828</v>
      </c>
      <c r="E13" s="13" t="s">
        <v>7327</v>
      </c>
      <c r="F13" s="13" t="s">
        <v>8831</v>
      </c>
      <c r="G13" s="34">
        <v>4</v>
      </c>
      <c r="H13" s="57" t="s">
        <v>8830</v>
      </c>
    </row>
    <row r="14" spans="1:8">
      <c r="A14" s="23">
        <v>2021</v>
      </c>
      <c r="B14" s="13" t="s">
        <v>1886</v>
      </c>
      <c r="C14" s="22" t="s">
        <v>70</v>
      </c>
      <c r="D14" s="34" t="s">
        <v>8830</v>
      </c>
      <c r="E14" s="13" t="s">
        <v>7328</v>
      </c>
      <c r="F14" s="13" t="s">
        <v>7510</v>
      </c>
      <c r="G14" s="34">
        <v>1</v>
      </c>
      <c r="H14" s="57" t="s">
        <v>313</v>
      </c>
    </row>
    <row r="15" spans="1:8">
      <c r="A15" s="23">
        <v>2021</v>
      </c>
      <c r="B15" s="13" t="s">
        <v>1886</v>
      </c>
      <c r="C15" s="22" t="s">
        <v>70</v>
      </c>
      <c r="D15" s="34" t="s">
        <v>8834</v>
      </c>
      <c r="E15" s="13" t="s">
        <v>7328</v>
      </c>
      <c r="F15" s="13" t="s">
        <v>8835</v>
      </c>
      <c r="G15" s="34">
        <v>6</v>
      </c>
      <c r="H15" s="57" t="s">
        <v>308</v>
      </c>
    </row>
    <row r="16" spans="1:8">
      <c r="A16" s="23">
        <v>2021</v>
      </c>
      <c r="B16" s="13" t="s">
        <v>1886</v>
      </c>
      <c r="C16" s="22" t="s">
        <v>10</v>
      </c>
      <c r="D16" s="34" t="s">
        <v>8836</v>
      </c>
      <c r="E16" s="13" t="s">
        <v>7328</v>
      </c>
      <c r="F16" s="13" t="s">
        <v>8835</v>
      </c>
      <c r="G16" s="34">
        <v>4</v>
      </c>
      <c r="H16" s="57" t="s">
        <v>308</v>
      </c>
    </row>
    <row r="17" spans="1:8">
      <c r="A17" s="23">
        <v>2021</v>
      </c>
      <c r="B17" s="13" t="s">
        <v>1886</v>
      </c>
      <c r="C17" s="22" t="s">
        <v>104</v>
      </c>
      <c r="D17" s="34" t="s">
        <v>8830</v>
      </c>
      <c r="E17" s="13" t="s">
        <v>7328</v>
      </c>
      <c r="F17" s="13" t="s">
        <v>8835</v>
      </c>
      <c r="G17" s="34">
        <v>4</v>
      </c>
      <c r="H17" s="57" t="s">
        <v>313</v>
      </c>
    </row>
    <row r="18" spans="1:8">
      <c r="A18" s="23">
        <v>2021</v>
      </c>
      <c r="B18" s="13" t="s">
        <v>1886</v>
      </c>
      <c r="C18" s="22" t="s">
        <v>120</v>
      </c>
      <c r="D18" s="34" t="s">
        <v>221</v>
      </c>
      <c r="E18" s="13" t="s">
        <v>7328</v>
      </c>
      <c r="F18" s="13" t="s">
        <v>8835</v>
      </c>
      <c r="G18" s="34">
        <v>4</v>
      </c>
      <c r="H18" s="57" t="s">
        <v>308</v>
      </c>
    </row>
    <row r="19" spans="1:8">
      <c r="A19" s="23">
        <v>2021</v>
      </c>
      <c r="B19" s="13" t="s">
        <v>1886</v>
      </c>
      <c r="C19" s="22" t="s">
        <v>120</v>
      </c>
      <c r="D19" s="34" t="s">
        <v>8837</v>
      </c>
      <c r="E19" s="13" t="s">
        <v>7328</v>
      </c>
      <c r="F19" s="13" t="s">
        <v>8835</v>
      </c>
      <c r="G19" s="34">
        <v>3</v>
      </c>
      <c r="H19" s="57" t="s">
        <v>308</v>
      </c>
    </row>
    <row r="20" spans="1:8">
      <c r="A20" s="23">
        <v>2021</v>
      </c>
      <c r="B20" s="13" t="s">
        <v>1886</v>
      </c>
      <c r="C20" s="22" t="s">
        <v>76</v>
      </c>
      <c r="D20" s="34" t="s">
        <v>8828</v>
      </c>
      <c r="E20" s="13" t="s">
        <v>7328</v>
      </c>
      <c r="F20" s="13" t="s">
        <v>8835</v>
      </c>
      <c r="G20" s="34">
        <v>3</v>
      </c>
      <c r="H20" s="57" t="s">
        <v>308</v>
      </c>
    </row>
    <row r="21" spans="1:8">
      <c r="A21" s="23">
        <v>2021</v>
      </c>
      <c r="B21" s="13" t="s">
        <v>1886</v>
      </c>
      <c r="C21" s="22" t="s">
        <v>10</v>
      </c>
      <c r="D21" s="34" t="s">
        <v>8834</v>
      </c>
      <c r="E21" s="13" t="s">
        <v>7328</v>
      </c>
      <c r="F21" s="13" t="s">
        <v>8835</v>
      </c>
      <c r="G21" s="34">
        <v>3</v>
      </c>
      <c r="H21" s="57" t="s">
        <v>308</v>
      </c>
    </row>
    <row r="22" spans="1:8">
      <c r="A22" s="23">
        <v>2021</v>
      </c>
      <c r="B22" s="13" t="s">
        <v>1886</v>
      </c>
      <c r="C22" s="22" t="s">
        <v>120</v>
      </c>
      <c r="D22" s="34" t="s">
        <v>219</v>
      </c>
      <c r="E22" s="13" t="s">
        <v>7328</v>
      </c>
      <c r="F22" s="13" t="s">
        <v>8835</v>
      </c>
      <c r="G22" s="34">
        <v>3</v>
      </c>
      <c r="H22" s="57" t="s">
        <v>308</v>
      </c>
    </row>
    <row r="23" spans="1:8">
      <c r="A23" s="23">
        <v>2021</v>
      </c>
      <c r="B23" s="13" t="s">
        <v>1886</v>
      </c>
      <c r="C23" s="22" t="s">
        <v>120</v>
      </c>
      <c r="D23" s="34" t="s">
        <v>2330</v>
      </c>
      <c r="E23" s="13" t="s">
        <v>7328</v>
      </c>
      <c r="F23" s="13" t="s">
        <v>8835</v>
      </c>
      <c r="G23" s="34">
        <v>3</v>
      </c>
      <c r="H23" s="57" t="s">
        <v>306</v>
      </c>
    </row>
    <row r="24" spans="1:8">
      <c r="A24" s="23">
        <v>2021</v>
      </c>
      <c r="B24" s="13" t="s">
        <v>1886</v>
      </c>
      <c r="C24" s="22" t="s">
        <v>10</v>
      </c>
      <c r="D24" s="34" t="s">
        <v>221</v>
      </c>
      <c r="E24" s="13" t="s">
        <v>7328</v>
      </c>
      <c r="F24" s="13" t="s">
        <v>8835</v>
      </c>
      <c r="G24" s="34">
        <v>3</v>
      </c>
      <c r="H24" s="57" t="s">
        <v>308</v>
      </c>
    </row>
    <row r="25" spans="1:8">
      <c r="A25" s="23">
        <v>2021</v>
      </c>
      <c r="B25" s="13" t="s">
        <v>1886</v>
      </c>
      <c r="C25" s="22" t="s">
        <v>10</v>
      </c>
      <c r="D25" s="34" t="s">
        <v>225</v>
      </c>
      <c r="E25" s="13" t="s">
        <v>7328</v>
      </c>
      <c r="F25" s="13" t="s">
        <v>8835</v>
      </c>
      <c r="G25" s="34">
        <v>3</v>
      </c>
      <c r="H25" s="57" t="s">
        <v>308</v>
      </c>
    </row>
    <row r="26" spans="1:8">
      <c r="A26" s="23">
        <v>2021</v>
      </c>
      <c r="B26" s="13" t="s">
        <v>1886</v>
      </c>
      <c r="C26" s="22" t="s">
        <v>120</v>
      </c>
      <c r="D26" s="34" t="s">
        <v>8838</v>
      </c>
      <c r="E26" s="13" t="s">
        <v>7328</v>
      </c>
      <c r="F26" s="13" t="s">
        <v>8835</v>
      </c>
      <c r="G26" s="34">
        <v>3</v>
      </c>
      <c r="H26" s="57" t="s">
        <v>314</v>
      </c>
    </row>
    <row r="27" spans="1:8">
      <c r="A27" s="23">
        <v>2021</v>
      </c>
      <c r="B27" s="13" t="s">
        <v>1886</v>
      </c>
      <c r="C27" s="22" t="s">
        <v>120</v>
      </c>
      <c r="D27" s="34" t="s">
        <v>8839</v>
      </c>
      <c r="E27" s="13" t="s">
        <v>7328</v>
      </c>
      <c r="F27" s="13" t="s">
        <v>8835</v>
      </c>
      <c r="G27" s="34">
        <v>2</v>
      </c>
      <c r="H27" s="57" t="s">
        <v>314</v>
      </c>
    </row>
    <row r="28" spans="1:8">
      <c r="A28" s="23">
        <v>2021</v>
      </c>
      <c r="B28" s="13" t="s">
        <v>1886</v>
      </c>
      <c r="C28" s="22" t="s">
        <v>120</v>
      </c>
      <c r="D28" s="34" t="s">
        <v>8840</v>
      </c>
      <c r="E28" s="13" t="s">
        <v>7328</v>
      </c>
      <c r="F28" s="13" t="s">
        <v>8835</v>
      </c>
      <c r="G28" s="34">
        <v>2</v>
      </c>
      <c r="H28" s="57" t="s">
        <v>314</v>
      </c>
    </row>
    <row r="29" spans="1:8">
      <c r="A29" s="23">
        <v>2021</v>
      </c>
      <c r="B29" s="13" t="s">
        <v>1886</v>
      </c>
      <c r="C29" s="22" t="s">
        <v>23</v>
      </c>
      <c r="D29" s="34" t="s">
        <v>8841</v>
      </c>
      <c r="E29" s="13" t="s">
        <v>7328</v>
      </c>
      <c r="F29" s="13" t="s">
        <v>8835</v>
      </c>
      <c r="G29" s="34">
        <v>2</v>
      </c>
      <c r="H29" s="57" t="s">
        <v>308</v>
      </c>
    </row>
    <row r="30" spans="1:8">
      <c r="A30" s="23">
        <v>2021</v>
      </c>
      <c r="B30" s="13" t="s">
        <v>1886</v>
      </c>
      <c r="C30" s="22" t="s">
        <v>120</v>
      </c>
      <c r="D30" s="34" t="s">
        <v>8842</v>
      </c>
      <c r="E30" s="13" t="s">
        <v>7328</v>
      </c>
      <c r="F30" s="13" t="s">
        <v>8835</v>
      </c>
      <c r="G30" s="34">
        <v>2</v>
      </c>
      <c r="H30" s="57" t="s">
        <v>308</v>
      </c>
    </row>
    <row r="31" spans="1:8">
      <c r="A31" s="23">
        <v>2021</v>
      </c>
      <c r="B31" s="13" t="s">
        <v>1886</v>
      </c>
      <c r="C31" s="22" t="s">
        <v>120</v>
      </c>
      <c r="D31" s="34" t="s">
        <v>8843</v>
      </c>
      <c r="E31" s="13" t="s">
        <v>7328</v>
      </c>
      <c r="F31" s="13" t="s">
        <v>8835</v>
      </c>
      <c r="G31" s="34">
        <v>2</v>
      </c>
      <c r="H31" s="57" t="s">
        <v>308</v>
      </c>
    </row>
    <row r="32" spans="1:8">
      <c r="A32" s="23">
        <v>2021</v>
      </c>
      <c r="B32" s="13" t="s">
        <v>1886</v>
      </c>
      <c r="C32" s="22" t="s">
        <v>120</v>
      </c>
      <c r="D32" s="34" t="s">
        <v>8844</v>
      </c>
      <c r="E32" s="13" t="s">
        <v>7328</v>
      </c>
      <c r="F32" s="13" t="s">
        <v>8835</v>
      </c>
      <c r="G32" s="34">
        <v>2</v>
      </c>
      <c r="H32" s="57" t="s">
        <v>313</v>
      </c>
    </row>
    <row r="33" spans="1:8">
      <c r="A33" s="23">
        <v>2021</v>
      </c>
      <c r="B33" s="13" t="s">
        <v>1886</v>
      </c>
      <c r="C33" s="22" t="s">
        <v>10</v>
      </c>
      <c r="D33" s="34" t="s">
        <v>8830</v>
      </c>
      <c r="E33" s="13" t="s">
        <v>7328</v>
      </c>
      <c r="F33" s="13" t="s">
        <v>8835</v>
      </c>
      <c r="G33" s="34">
        <v>2</v>
      </c>
      <c r="H33" s="57" t="s">
        <v>301</v>
      </c>
    </row>
    <row r="34" spans="1:8">
      <c r="A34" s="23">
        <v>2021</v>
      </c>
      <c r="B34" s="13" t="s">
        <v>1886</v>
      </c>
      <c r="C34" s="22" t="s">
        <v>10</v>
      </c>
      <c r="D34" s="34" t="s">
        <v>8830</v>
      </c>
      <c r="E34" s="13" t="s">
        <v>7328</v>
      </c>
      <c r="F34" s="13" t="s">
        <v>8835</v>
      </c>
      <c r="G34" s="34">
        <v>2</v>
      </c>
      <c r="H34" s="57" t="s">
        <v>312</v>
      </c>
    </row>
    <row r="35" spans="1:8">
      <c r="A35" s="23">
        <v>2021</v>
      </c>
      <c r="B35" s="13" t="s">
        <v>1886</v>
      </c>
      <c r="C35" s="22" t="s">
        <v>10</v>
      </c>
      <c r="D35" s="34" t="s">
        <v>8830</v>
      </c>
      <c r="E35" s="13" t="s">
        <v>7328</v>
      </c>
      <c r="F35" s="13" t="s">
        <v>8835</v>
      </c>
      <c r="G35" s="34">
        <v>2</v>
      </c>
      <c r="H35" s="57" t="s">
        <v>314</v>
      </c>
    </row>
    <row r="36" spans="1:8">
      <c r="A36" s="23">
        <v>2021</v>
      </c>
      <c r="B36" s="13" t="s">
        <v>1886</v>
      </c>
      <c r="C36" s="22" t="s">
        <v>76</v>
      </c>
      <c r="D36" s="34" t="s">
        <v>8830</v>
      </c>
      <c r="E36" s="13" t="s">
        <v>7328</v>
      </c>
      <c r="F36" s="13" t="s">
        <v>8835</v>
      </c>
      <c r="G36" s="34">
        <v>2</v>
      </c>
      <c r="H36" s="57" t="s">
        <v>487</v>
      </c>
    </row>
    <row r="37" spans="1:8">
      <c r="A37" s="23">
        <v>2021</v>
      </c>
      <c r="B37" s="13" t="s">
        <v>1886</v>
      </c>
      <c r="C37" s="22" t="s">
        <v>104</v>
      </c>
      <c r="D37" s="34" t="s">
        <v>8830</v>
      </c>
      <c r="E37" s="13" t="s">
        <v>7328</v>
      </c>
      <c r="F37" s="13" t="s">
        <v>8835</v>
      </c>
      <c r="G37" s="34">
        <v>2</v>
      </c>
      <c r="H37" s="57" t="s">
        <v>322</v>
      </c>
    </row>
    <row r="38" spans="1:8">
      <c r="A38" s="23">
        <v>2021</v>
      </c>
      <c r="B38" s="13" t="s">
        <v>1886</v>
      </c>
      <c r="C38" s="22" t="s">
        <v>120</v>
      </c>
      <c r="D38" s="34" t="s">
        <v>8845</v>
      </c>
      <c r="E38" s="13" t="s">
        <v>7328</v>
      </c>
      <c r="F38" s="13" t="s">
        <v>8835</v>
      </c>
      <c r="G38" s="34">
        <v>2</v>
      </c>
      <c r="H38" s="57" t="s">
        <v>314</v>
      </c>
    </row>
    <row r="39" spans="1:8">
      <c r="A39" s="23">
        <v>2021</v>
      </c>
      <c r="B39" s="13" t="s">
        <v>1886</v>
      </c>
      <c r="C39" s="22" t="s">
        <v>120</v>
      </c>
      <c r="D39" s="34" t="s">
        <v>8846</v>
      </c>
      <c r="E39" s="13" t="s">
        <v>7328</v>
      </c>
      <c r="F39" s="13" t="s">
        <v>8835</v>
      </c>
      <c r="G39" s="34">
        <v>2</v>
      </c>
      <c r="H39" s="57" t="s">
        <v>314</v>
      </c>
    </row>
    <row r="40" spans="1:8">
      <c r="A40" s="23">
        <v>2021</v>
      </c>
      <c r="B40" s="13" t="s">
        <v>1886</v>
      </c>
      <c r="C40" s="22" t="s">
        <v>120</v>
      </c>
      <c r="D40" s="34" t="s">
        <v>8847</v>
      </c>
      <c r="E40" s="13" t="s">
        <v>7328</v>
      </c>
      <c r="F40" s="13" t="s">
        <v>8835</v>
      </c>
      <c r="G40" s="34">
        <v>2</v>
      </c>
      <c r="H40" s="57" t="s">
        <v>314</v>
      </c>
    </row>
    <row r="41" spans="1:8">
      <c r="A41" s="23">
        <v>2021</v>
      </c>
      <c r="B41" s="13" t="s">
        <v>1886</v>
      </c>
      <c r="C41" s="22" t="s">
        <v>120</v>
      </c>
      <c r="D41" s="34" t="s">
        <v>8848</v>
      </c>
      <c r="E41" s="13" t="s">
        <v>7328</v>
      </c>
      <c r="F41" s="13" t="s">
        <v>8835</v>
      </c>
      <c r="G41" s="34">
        <v>2</v>
      </c>
      <c r="H41" s="57" t="s">
        <v>314</v>
      </c>
    </row>
    <row r="42" spans="1:8">
      <c r="A42" s="23">
        <v>2021</v>
      </c>
      <c r="B42" s="13" t="s">
        <v>1886</v>
      </c>
      <c r="C42" s="22" t="s">
        <v>23</v>
      </c>
      <c r="D42" s="34" t="s">
        <v>8849</v>
      </c>
      <c r="E42" s="13" t="s">
        <v>7328</v>
      </c>
      <c r="F42" s="13" t="s">
        <v>8835</v>
      </c>
      <c r="G42" s="34">
        <v>2</v>
      </c>
      <c r="H42" s="57" t="s">
        <v>333</v>
      </c>
    </row>
    <row r="43" spans="1:8">
      <c r="A43" s="23">
        <v>2021</v>
      </c>
      <c r="B43" s="13" t="s">
        <v>1886</v>
      </c>
      <c r="C43" s="22" t="s">
        <v>76</v>
      </c>
      <c r="D43" s="34" t="s">
        <v>8850</v>
      </c>
      <c r="E43" s="13" t="s">
        <v>7328</v>
      </c>
      <c r="F43" s="13" t="s">
        <v>8835</v>
      </c>
      <c r="G43" s="34">
        <v>2</v>
      </c>
      <c r="H43" s="57"/>
    </row>
    <row r="44" spans="1:8">
      <c r="A44" s="23">
        <v>2021</v>
      </c>
      <c r="B44" s="13" t="s">
        <v>1886</v>
      </c>
      <c r="C44" s="22" t="s">
        <v>120</v>
      </c>
      <c r="D44" s="34" t="s">
        <v>8851</v>
      </c>
      <c r="E44" s="13" t="s">
        <v>7328</v>
      </c>
      <c r="F44" s="13" t="s">
        <v>8835</v>
      </c>
      <c r="G44" s="34">
        <v>2</v>
      </c>
      <c r="H44" s="57" t="s">
        <v>314</v>
      </c>
    </row>
    <row r="45" spans="1:8">
      <c r="A45" s="23">
        <v>2021</v>
      </c>
      <c r="B45" s="13" t="s">
        <v>1886</v>
      </c>
      <c r="C45" s="22" t="s">
        <v>23</v>
      </c>
      <c r="D45" s="34" t="s">
        <v>1576</v>
      </c>
      <c r="E45" s="13" t="s">
        <v>7328</v>
      </c>
      <c r="F45" s="13" t="s">
        <v>8835</v>
      </c>
      <c r="G45" s="34">
        <v>2</v>
      </c>
      <c r="H45" s="57" t="s">
        <v>308</v>
      </c>
    </row>
    <row r="46" spans="1:8">
      <c r="A46" s="23">
        <v>2021</v>
      </c>
      <c r="B46" s="13" t="s">
        <v>1886</v>
      </c>
      <c r="C46" s="22" t="s">
        <v>23</v>
      </c>
      <c r="D46" s="34" t="s">
        <v>349</v>
      </c>
      <c r="E46" s="13" t="s">
        <v>7328</v>
      </c>
      <c r="F46" s="13" t="s">
        <v>8835</v>
      </c>
      <c r="G46" s="34">
        <v>2</v>
      </c>
      <c r="H46" s="57" t="s">
        <v>308</v>
      </c>
    </row>
    <row r="47" spans="1:8">
      <c r="A47" s="23">
        <v>2021</v>
      </c>
      <c r="B47" s="13" t="s">
        <v>1886</v>
      </c>
      <c r="C47" s="22" t="s">
        <v>120</v>
      </c>
      <c r="D47" s="34" t="s">
        <v>8852</v>
      </c>
      <c r="E47" s="13" t="s">
        <v>7328</v>
      </c>
      <c r="F47" s="13" t="s">
        <v>8835</v>
      </c>
      <c r="G47" s="34">
        <v>2</v>
      </c>
      <c r="H47" s="57" t="s">
        <v>314</v>
      </c>
    </row>
    <row r="48" spans="1:8">
      <c r="A48" s="23">
        <v>2021</v>
      </c>
      <c r="B48" s="13" t="s">
        <v>1886</v>
      </c>
      <c r="C48" s="22" t="s">
        <v>23</v>
      </c>
      <c r="D48" s="34" t="s">
        <v>8853</v>
      </c>
      <c r="E48" s="13" t="s">
        <v>7328</v>
      </c>
      <c r="F48" s="13" t="s">
        <v>8835</v>
      </c>
      <c r="G48" s="34">
        <v>2</v>
      </c>
      <c r="H48" s="57" t="s">
        <v>314</v>
      </c>
    </row>
    <row r="49" spans="1:8">
      <c r="A49" s="23">
        <v>2021</v>
      </c>
      <c r="B49" s="13" t="s">
        <v>1886</v>
      </c>
      <c r="C49" s="22" t="s">
        <v>23</v>
      </c>
      <c r="D49" s="34" t="s">
        <v>8854</v>
      </c>
      <c r="E49" s="13" t="s">
        <v>7328</v>
      </c>
      <c r="F49" s="13" t="s">
        <v>8835</v>
      </c>
      <c r="G49" s="34">
        <v>1</v>
      </c>
      <c r="H49" s="57" t="s">
        <v>314</v>
      </c>
    </row>
    <row r="50" spans="1:8">
      <c r="A50" s="23">
        <v>2021</v>
      </c>
      <c r="B50" s="13" t="s">
        <v>1886</v>
      </c>
      <c r="C50" s="22" t="s">
        <v>23</v>
      </c>
      <c r="D50" s="34" t="s">
        <v>8855</v>
      </c>
      <c r="E50" s="13" t="s">
        <v>7328</v>
      </c>
      <c r="F50" s="13" t="s">
        <v>8835</v>
      </c>
      <c r="G50" s="34">
        <v>1</v>
      </c>
      <c r="H50" s="57" t="s">
        <v>308</v>
      </c>
    </row>
    <row r="51" spans="1:8">
      <c r="A51" s="23">
        <v>2021</v>
      </c>
      <c r="B51" s="13" t="s">
        <v>1886</v>
      </c>
      <c r="C51" s="22" t="s">
        <v>23</v>
      </c>
      <c r="D51" s="34" t="s">
        <v>8856</v>
      </c>
      <c r="E51" s="13" t="s">
        <v>7328</v>
      </c>
      <c r="F51" s="13" t="s">
        <v>8835</v>
      </c>
      <c r="G51" s="34">
        <v>1</v>
      </c>
      <c r="H51" s="57" t="s">
        <v>308</v>
      </c>
    </row>
    <row r="52" spans="1:8">
      <c r="A52" s="23">
        <v>2021</v>
      </c>
      <c r="B52" s="13" t="s">
        <v>1886</v>
      </c>
      <c r="C52" s="22" t="s">
        <v>23</v>
      </c>
      <c r="D52" s="34" t="s">
        <v>816</v>
      </c>
      <c r="E52" s="13" t="s">
        <v>7328</v>
      </c>
      <c r="F52" s="13" t="s">
        <v>8835</v>
      </c>
      <c r="G52" s="34">
        <v>1</v>
      </c>
      <c r="H52" s="57" t="s">
        <v>308</v>
      </c>
    </row>
    <row r="53" spans="1:8">
      <c r="A53" s="23">
        <v>2021</v>
      </c>
      <c r="B53" s="13" t="s">
        <v>1886</v>
      </c>
      <c r="C53" s="22" t="s">
        <v>120</v>
      </c>
      <c r="D53" s="34" t="s">
        <v>8857</v>
      </c>
      <c r="E53" s="13" t="s">
        <v>7328</v>
      </c>
      <c r="F53" s="13" t="s">
        <v>8835</v>
      </c>
      <c r="G53" s="34">
        <v>1</v>
      </c>
      <c r="H53" s="57" t="s">
        <v>308</v>
      </c>
    </row>
    <row r="54" spans="1:8">
      <c r="A54" s="23">
        <v>2021</v>
      </c>
      <c r="B54" s="13" t="s">
        <v>1886</v>
      </c>
      <c r="C54" s="22" t="s">
        <v>60</v>
      </c>
      <c r="D54" s="34" t="s">
        <v>8858</v>
      </c>
      <c r="E54" s="13" t="s">
        <v>7328</v>
      </c>
      <c r="F54" s="13" t="s">
        <v>8835</v>
      </c>
      <c r="G54" s="34">
        <v>1</v>
      </c>
      <c r="H54" s="57" t="s">
        <v>308</v>
      </c>
    </row>
    <row r="55" spans="1:8">
      <c r="A55" s="23">
        <v>2021</v>
      </c>
      <c r="B55" s="13" t="s">
        <v>1886</v>
      </c>
      <c r="C55" s="22" t="s">
        <v>23</v>
      </c>
      <c r="D55" s="34" t="s">
        <v>8859</v>
      </c>
      <c r="E55" s="13" t="s">
        <v>7328</v>
      </c>
      <c r="F55" s="13" t="s">
        <v>8835</v>
      </c>
      <c r="G55" s="34">
        <v>1</v>
      </c>
      <c r="H55" s="57" t="s">
        <v>308</v>
      </c>
    </row>
    <row r="56" spans="1:8">
      <c r="A56" s="23">
        <v>2021</v>
      </c>
      <c r="B56" s="13" t="s">
        <v>1886</v>
      </c>
      <c r="C56" s="22" t="s">
        <v>23</v>
      </c>
      <c r="D56" s="34" t="s">
        <v>8860</v>
      </c>
      <c r="E56" s="13" t="s">
        <v>7328</v>
      </c>
      <c r="F56" s="13" t="s">
        <v>8835</v>
      </c>
      <c r="G56" s="34">
        <v>1</v>
      </c>
      <c r="H56" s="57" t="s">
        <v>308</v>
      </c>
    </row>
    <row r="57" spans="1:8">
      <c r="A57" s="23">
        <v>2021</v>
      </c>
      <c r="B57" s="13" t="s">
        <v>1886</v>
      </c>
      <c r="C57" s="22" t="s">
        <v>60</v>
      </c>
      <c r="D57" s="34" t="s">
        <v>8861</v>
      </c>
      <c r="E57" s="13" t="s">
        <v>7328</v>
      </c>
      <c r="F57" s="13" t="s">
        <v>8835</v>
      </c>
      <c r="G57" s="34">
        <v>1</v>
      </c>
      <c r="H57" s="57" t="s">
        <v>328</v>
      </c>
    </row>
    <row r="58" spans="1:8">
      <c r="A58" s="23">
        <v>2021</v>
      </c>
      <c r="B58" s="13" t="s">
        <v>1886</v>
      </c>
      <c r="C58" s="22" t="s">
        <v>76</v>
      </c>
      <c r="D58" s="34" t="s">
        <v>8862</v>
      </c>
      <c r="E58" s="13" t="s">
        <v>7328</v>
      </c>
      <c r="F58" s="13" t="s">
        <v>8835</v>
      </c>
      <c r="G58" s="34">
        <v>1</v>
      </c>
      <c r="H58" s="57" t="s">
        <v>308</v>
      </c>
    </row>
    <row r="59" spans="1:8">
      <c r="A59" s="23">
        <v>2021</v>
      </c>
      <c r="B59" s="13" t="s">
        <v>1886</v>
      </c>
      <c r="C59" s="22" t="s">
        <v>23</v>
      </c>
      <c r="D59" s="34" t="s">
        <v>807</v>
      </c>
      <c r="E59" s="13" t="s">
        <v>7328</v>
      </c>
      <c r="F59" s="13" t="s">
        <v>8835</v>
      </c>
      <c r="G59" s="34">
        <v>1</v>
      </c>
      <c r="H59" s="57" t="s">
        <v>308</v>
      </c>
    </row>
    <row r="60" spans="1:8">
      <c r="A60" s="23">
        <v>2021</v>
      </c>
      <c r="B60" s="13" t="s">
        <v>1886</v>
      </c>
      <c r="C60" s="22" t="s">
        <v>120</v>
      </c>
      <c r="D60" s="34" t="s">
        <v>8863</v>
      </c>
      <c r="E60" s="13" t="s">
        <v>7328</v>
      </c>
      <c r="F60" s="13" t="s">
        <v>8835</v>
      </c>
      <c r="G60" s="34">
        <v>1</v>
      </c>
      <c r="H60" s="57" t="s">
        <v>314</v>
      </c>
    </row>
    <row r="61" spans="1:8">
      <c r="A61" s="23">
        <v>2021</v>
      </c>
      <c r="B61" s="13" t="s">
        <v>1886</v>
      </c>
      <c r="C61" s="22" t="s">
        <v>60</v>
      </c>
      <c r="D61" s="34" t="s">
        <v>8864</v>
      </c>
      <c r="E61" s="13" t="s">
        <v>7328</v>
      </c>
      <c r="F61" s="13" t="s">
        <v>8835</v>
      </c>
      <c r="G61" s="34">
        <v>1</v>
      </c>
      <c r="H61" s="57" t="s">
        <v>314</v>
      </c>
    </row>
    <row r="62" spans="1:8">
      <c r="A62" s="23">
        <v>2021</v>
      </c>
      <c r="B62" s="13" t="s">
        <v>1886</v>
      </c>
      <c r="C62" s="22" t="s">
        <v>60</v>
      </c>
      <c r="D62" s="34" t="s">
        <v>8865</v>
      </c>
      <c r="E62" s="13" t="s">
        <v>7328</v>
      </c>
      <c r="F62" s="13" t="s">
        <v>8835</v>
      </c>
      <c r="G62" s="34">
        <v>1</v>
      </c>
      <c r="H62" s="57" t="s">
        <v>328</v>
      </c>
    </row>
    <row r="63" spans="1:8">
      <c r="A63" s="23">
        <v>2021</v>
      </c>
      <c r="B63" s="13" t="s">
        <v>1886</v>
      </c>
      <c r="C63" s="22" t="s">
        <v>120</v>
      </c>
      <c r="D63" s="34" t="s">
        <v>8866</v>
      </c>
      <c r="E63" s="13" t="s">
        <v>7328</v>
      </c>
      <c r="F63" s="13" t="s">
        <v>8835</v>
      </c>
      <c r="G63" s="34">
        <v>1</v>
      </c>
      <c r="H63" s="57" t="s">
        <v>305</v>
      </c>
    </row>
    <row r="64" spans="1:8">
      <c r="A64" s="23">
        <v>2021</v>
      </c>
      <c r="B64" s="13" t="s">
        <v>1886</v>
      </c>
      <c r="C64" s="22" t="s">
        <v>23</v>
      </c>
      <c r="D64" s="34" t="s">
        <v>8867</v>
      </c>
      <c r="E64" s="13" t="s">
        <v>7328</v>
      </c>
      <c r="F64" s="13" t="s">
        <v>8835</v>
      </c>
      <c r="G64" s="34">
        <v>1</v>
      </c>
      <c r="H64" s="57" t="s">
        <v>308</v>
      </c>
    </row>
    <row r="65" spans="1:8">
      <c r="A65" s="23">
        <v>2021</v>
      </c>
      <c r="B65" s="13" t="s">
        <v>1886</v>
      </c>
      <c r="C65" s="22" t="s">
        <v>120</v>
      </c>
      <c r="D65" s="34" t="s">
        <v>8868</v>
      </c>
      <c r="E65" s="13" t="s">
        <v>7328</v>
      </c>
      <c r="F65" s="13" t="s">
        <v>8835</v>
      </c>
      <c r="G65" s="34">
        <v>1</v>
      </c>
      <c r="H65" s="57" t="s">
        <v>308</v>
      </c>
    </row>
    <row r="66" spans="1:8">
      <c r="A66" s="23">
        <v>2021</v>
      </c>
      <c r="B66" s="13" t="s">
        <v>1886</v>
      </c>
      <c r="C66" s="22" t="s">
        <v>23</v>
      </c>
      <c r="D66" s="34" t="s">
        <v>8869</v>
      </c>
      <c r="E66" s="13" t="s">
        <v>7328</v>
      </c>
      <c r="F66" s="13" t="s">
        <v>8835</v>
      </c>
      <c r="G66" s="34">
        <v>1</v>
      </c>
      <c r="H66" s="57" t="s">
        <v>308</v>
      </c>
    </row>
    <row r="67" spans="1:8">
      <c r="A67" s="23">
        <v>2021</v>
      </c>
      <c r="B67" s="13" t="s">
        <v>1886</v>
      </c>
      <c r="C67" s="22" t="s">
        <v>60</v>
      </c>
      <c r="D67" s="34" t="s">
        <v>8870</v>
      </c>
      <c r="E67" s="13" t="s">
        <v>7328</v>
      </c>
      <c r="F67" s="13" t="s">
        <v>8835</v>
      </c>
      <c r="G67" s="34">
        <v>1</v>
      </c>
      <c r="H67" s="57" t="s">
        <v>313</v>
      </c>
    </row>
    <row r="68" spans="1:8">
      <c r="A68" s="23">
        <v>2021</v>
      </c>
      <c r="B68" s="13" t="s">
        <v>1886</v>
      </c>
      <c r="C68" s="22" t="s">
        <v>76</v>
      </c>
      <c r="D68" s="34" t="s">
        <v>8871</v>
      </c>
      <c r="E68" s="13" t="s">
        <v>7328</v>
      </c>
      <c r="F68" s="13" t="s">
        <v>8835</v>
      </c>
      <c r="G68" s="34">
        <v>1</v>
      </c>
      <c r="H68" s="57" t="s">
        <v>301</v>
      </c>
    </row>
    <row r="69" spans="1:8">
      <c r="A69" s="23">
        <v>2021</v>
      </c>
      <c r="B69" s="13" t="s">
        <v>1886</v>
      </c>
      <c r="C69" s="22" t="s">
        <v>23</v>
      </c>
      <c r="D69" s="34" t="s">
        <v>8872</v>
      </c>
      <c r="E69" s="13" t="s">
        <v>7328</v>
      </c>
      <c r="F69" s="13" t="s">
        <v>8835</v>
      </c>
      <c r="G69" s="34">
        <v>1</v>
      </c>
      <c r="H69" s="57" t="s">
        <v>313</v>
      </c>
    </row>
    <row r="70" spans="1:8">
      <c r="A70" s="23">
        <v>2021</v>
      </c>
      <c r="B70" s="13" t="s">
        <v>1886</v>
      </c>
      <c r="C70" s="22" t="s">
        <v>164</v>
      </c>
      <c r="D70" s="34" t="s">
        <v>8873</v>
      </c>
      <c r="E70" s="13" t="s">
        <v>7328</v>
      </c>
      <c r="F70" s="13" t="s">
        <v>8835</v>
      </c>
      <c r="G70" s="34">
        <v>1</v>
      </c>
      <c r="H70" s="57" t="s">
        <v>337</v>
      </c>
    </row>
    <row r="71" spans="1:8">
      <c r="A71" s="23">
        <v>2021</v>
      </c>
      <c r="B71" s="13" t="s">
        <v>1886</v>
      </c>
      <c r="C71" s="22" t="s">
        <v>60</v>
      </c>
      <c r="D71" s="34" t="s">
        <v>8874</v>
      </c>
      <c r="E71" s="13" t="s">
        <v>7328</v>
      </c>
      <c r="F71" s="13" t="s">
        <v>8835</v>
      </c>
      <c r="G71" s="34">
        <v>1</v>
      </c>
      <c r="H71" s="57" t="s">
        <v>304</v>
      </c>
    </row>
    <row r="72" spans="1:8">
      <c r="A72" s="23">
        <v>2021</v>
      </c>
      <c r="B72" s="13" t="s">
        <v>1886</v>
      </c>
      <c r="C72" s="22" t="s">
        <v>120</v>
      </c>
      <c r="D72" s="34" t="s">
        <v>8875</v>
      </c>
      <c r="E72" s="13" t="s">
        <v>7328</v>
      </c>
      <c r="F72" s="13" t="s">
        <v>8835</v>
      </c>
      <c r="G72" s="34">
        <v>1</v>
      </c>
      <c r="H72" s="57" t="s">
        <v>305</v>
      </c>
    </row>
    <row r="73" spans="1:8">
      <c r="A73" s="23">
        <v>2021</v>
      </c>
      <c r="B73" s="13" t="s">
        <v>1886</v>
      </c>
      <c r="C73" s="22" t="s">
        <v>60</v>
      </c>
      <c r="D73" s="34" t="s">
        <v>8876</v>
      </c>
      <c r="E73" s="13" t="s">
        <v>7328</v>
      </c>
      <c r="F73" s="13" t="s">
        <v>8835</v>
      </c>
      <c r="G73" s="34">
        <v>1</v>
      </c>
      <c r="H73" s="57" t="s">
        <v>306</v>
      </c>
    </row>
    <row r="74" spans="1:8">
      <c r="A74" s="23">
        <v>2021</v>
      </c>
      <c r="B74" s="13" t="s">
        <v>1886</v>
      </c>
      <c r="C74" s="22" t="s">
        <v>60</v>
      </c>
      <c r="D74" s="34" t="s">
        <v>8877</v>
      </c>
      <c r="E74" s="13" t="s">
        <v>7328</v>
      </c>
      <c r="F74" s="13" t="s">
        <v>8835</v>
      </c>
      <c r="G74" s="34">
        <v>1</v>
      </c>
      <c r="H74" s="57" t="s">
        <v>322</v>
      </c>
    </row>
    <row r="75" spans="1:8">
      <c r="A75" s="23">
        <v>2021</v>
      </c>
      <c r="B75" s="13" t="s">
        <v>1886</v>
      </c>
      <c r="C75" s="22" t="s">
        <v>100</v>
      </c>
      <c r="D75" s="34" t="s">
        <v>8878</v>
      </c>
      <c r="E75" s="13" t="s">
        <v>7328</v>
      </c>
      <c r="F75" s="13" t="s">
        <v>8835</v>
      </c>
      <c r="G75" s="34">
        <v>1</v>
      </c>
      <c r="H75" s="57" t="s">
        <v>314</v>
      </c>
    </row>
    <row r="76" spans="1:8">
      <c r="A76" s="23">
        <v>2021</v>
      </c>
      <c r="B76" s="13" t="s">
        <v>1886</v>
      </c>
      <c r="C76" s="22" t="s">
        <v>23</v>
      </c>
      <c r="D76" s="34" t="s">
        <v>8879</v>
      </c>
      <c r="E76" s="13" t="s">
        <v>7328</v>
      </c>
      <c r="F76" s="13" t="s">
        <v>8835</v>
      </c>
      <c r="G76" s="34">
        <v>1</v>
      </c>
      <c r="H76" s="57" t="s">
        <v>314</v>
      </c>
    </row>
    <row r="77" spans="1:8">
      <c r="A77" s="23">
        <v>2021</v>
      </c>
      <c r="B77" s="13" t="s">
        <v>1886</v>
      </c>
      <c r="C77" s="22" t="s">
        <v>120</v>
      </c>
      <c r="D77" s="34" t="s">
        <v>8880</v>
      </c>
      <c r="E77" s="13" t="s">
        <v>7328</v>
      </c>
      <c r="F77" s="13" t="s">
        <v>8835</v>
      </c>
      <c r="G77" s="34">
        <v>1</v>
      </c>
      <c r="H77" s="57" t="s">
        <v>314</v>
      </c>
    </row>
    <row r="78" spans="1:8">
      <c r="A78" s="23">
        <v>2021</v>
      </c>
      <c r="B78" s="13" t="s">
        <v>1886</v>
      </c>
      <c r="C78" s="22" t="s">
        <v>120</v>
      </c>
      <c r="D78" s="34" t="s">
        <v>8881</v>
      </c>
      <c r="E78" s="13" t="s">
        <v>7328</v>
      </c>
      <c r="F78" s="13" t="s">
        <v>8835</v>
      </c>
      <c r="G78" s="34">
        <v>1</v>
      </c>
      <c r="H78" s="57" t="s">
        <v>308</v>
      </c>
    </row>
    <row r="79" spans="1:8">
      <c r="A79" s="23">
        <v>2021</v>
      </c>
      <c r="B79" s="13" t="s">
        <v>1886</v>
      </c>
      <c r="C79" s="22" t="s">
        <v>23</v>
      </c>
      <c r="D79" s="34" t="s">
        <v>4169</v>
      </c>
      <c r="E79" s="13" t="s">
        <v>7328</v>
      </c>
      <c r="F79" s="13" t="s">
        <v>8835</v>
      </c>
      <c r="G79" s="34">
        <v>1</v>
      </c>
      <c r="H79" s="57" t="s">
        <v>308</v>
      </c>
    </row>
    <row r="80" spans="1:8">
      <c r="A80" s="23">
        <v>2021</v>
      </c>
      <c r="B80" s="13" t="s">
        <v>1886</v>
      </c>
      <c r="C80" s="22" t="s">
        <v>70</v>
      </c>
      <c r="D80" s="34" t="s">
        <v>8882</v>
      </c>
      <c r="E80" s="13" t="s">
        <v>7328</v>
      </c>
      <c r="F80" s="13" t="s">
        <v>8835</v>
      </c>
      <c r="G80" s="34">
        <v>1</v>
      </c>
      <c r="H80" s="57" t="s">
        <v>308</v>
      </c>
    </row>
    <row r="81" spans="1:8">
      <c r="A81" s="23">
        <v>2021</v>
      </c>
      <c r="B81" s="13" t="s">
        <v>1886</v>
      </c>
      <c r="C81" s="22" t="s">
        <v>76</v>
      </c>
      <c r="D81" s="34" t="s">
        <v>8883</v>
      </c>
      <c r="E81" s="13" t="s">
        <v>7328</v>
      </c>
      <c r="F81" s="13" t="s">
        <v>8835</v>
      </c>
      <c r="G81" s="34">
        <v>1</v>
      </c>
      <c r="H81" s="57" t="s">
        <v>308</v>
      </c>
    </row>
    <row r="82" spans="1:8">
      <c r="A82" s="23">
        <v>2021</v>
      </c>
      <c r="B82" s="13" t="s">
        <v>1886</v>
      </c>
      <c r="C82" s="22" t="s">
        <v>23</v>
      </c>
      <c r="D82" s="34" t="s">
        <v>8884</v>
      </c>
      <c r="E82" s="13" t="s">
        <v>7328</v>
      </c>
      <c r="F82" s="13" t="s">
        <v>8835</v>
      </c>
      <c r="G82" s="34">
        <v>1</v>
      </c>
      <c r="H82" s="57" t="s">
        <v>308</v>
      </c>
    </row>
    <row r="83" spans="1:8">
      <c r="A83" s="23">
        <v>2021</v>
      </c>
      <c r="B83" s="13" t="s">
        <v>1886</v>
      </c>
      <c r="C83" s="22" t="s">
        <v>23</v>
      </c>
      <c r="D83" s="34" t="s">
        <v>365</v>
      </c>
      <c r="E83" s="13" t="s">
        <v>7328</v>
      </c>
      <c r="F83" s="13" t="s">
        <v>8835</v>
      </c>
      <c r="G83" s="34">
        <v>1</v>
      </c>
      <c r="H83" s="57" t="s">
        <v>305</v>
      </c>
    </row>
    <row r="84" spans="1:8">
      <c r="A84" s="23">
        <v>2021</v>
      </c>
      <c r="B84" s="13" t="s">
        <v>1886</v>
      </c>
      <c r="C84" s="22" t="s">
        <v>60</v>
      </c>
      <c r="D84" s="34" t="s">
        <v>8885</v>
      </c>
      <c r="E84" s="13" t="s">
        <v>7328</v>
      </c>
      <c r="F84" s="13" t="s">
        <v>8835</v>
      </c>
      <c r="G84" s="34">
        <v>1</v>
      </c>
      <c r="H84" s="57" t="s">
        <v>337</v>
      </c>
    </row>
    <row r="85" spans="1:8">
      <c r="A85" s="23">
        <v>2021</v>
      </c>
      <c r="B85" s="13" t="s">
        <v>1886</v>
      </c>
      <c r="C85" s="22" t="s">
        <v>23</v>
      </c>
      <c r="D85" s="34" t="s">
        <v>8886</v>
      </c>
      <c r="E85" s="13" t="s">
        <v>7328</v>
      </c>
      <c r="F85" s="13" t="s">
        <v>8835</v>
      </c>
      <c r="G85" s="34">
        <v>1</v>
      </c>
      <c r="H85" s="57" t="s">
        <v>314</v>
      </c>
    </row>
    <row r="86" spans="1:8">
      <c r="A86" s="23">
        <v>2021</v>
      </c>
      <c r="B86" s="13" t="s">
        <v>1886</v>
      </c>
      <c r="C86" s="22" t="s">
        <v>23</v>
      </c>
      <c r="D86" s="34" t="s">
        <v>8887</v>
      </c>
      <c r="E86" s="13" t="s">
        <v>7328</v>
      </c>
      <c r="F86" s="13" t="s">
        <v>8835</v>
      </c>
      <c r="G86" s="34">
        <v>1</v>
      </c>
      <c r="H86" s="57" t="s">
        <v>308</v>
      </c>
    </row>
    <row r="87" spans="1:8">
      <c r="A87" s="23">
        <v>2021</v>
      </c>
      <c r="B87" s="13" t="s">
        <v>1886</v>
      </c>
      <c r="C87" s="22" t="s">
        <v>23</v>
      </c>
      <c r="D87" s="34" t="s">
        <v>8888</v>
      </c>
      <c r="E87" s="13" t="s">
        <v>7328</v>
      </c>
      <c r="F87" s="13" t="s">
        <v>8835</v>
      </c>
      <c r="G87" s="34">
        <v>1</v>
      </c>
      <c r="H87" s="57" t="s">
        <v>308</v>
      </c>
    </row>
    <row r="88" spans="1:8">
      <c r="A88" s="23">
        <v>2021</v>
      </c>
      <c r="B88" s="13" t="s">
        <v>1886</v>
      </c>
      <c r="C88" s="22" t="s">
        <v>120</v>
      </c>
      <c r="D88" s="34" t="s">
        <v>8889</v>
      </c>
      <c r="E88" s="13" t="s">
        <v>7328</v>
      </c>
      <c r="F88" s="13" t="s">
        <v>8835</v>
      </c>
      <c r="G88" s="34">
        <v>1</v>
      </c>
      <c r="H88" s="57" t="s">
        <v>313</v>
      </c>
    </row>
    <row r="89" spans="1:8">
      <c r="A89" s="23">
        <v>2021</v>
      </c>
      <c r="B89" s="13" t="s">
        <v>1886</v>
      </c>
      <c r="C89" s="22" t="s">
        <v>76</v>
      </c>
      <c r="D89" s="34" t="s">
        <v>8890</v>
      </c>
      <c r="E89" s="13" t="s">
        <v>7328</v>
      </c>
      <c r="F89" s="13" t="s">
        <v>8835</v>
      </c>
      <c r="G89" s="34">
        <v>1</v>
      </c>
      <c r="H89" s="57" t="s">
        <v>313</v>
      </c>
    </row>
    <row r="90" spans="1:8">
      <c r="A90" s="23">
        <v>2021</v>
      </c>
      <c r="B90" s="13" t="s">
        <v>1886</v>
      </c>
      <c r="C90" s="22" t="s">
        <v>23</v>
      </c>
      <c r="D90" s="34" t="s">
        <v>8891</v>
      </c>
      <c r="E90" s="13" t="s">
        <v>7328</v>
      </c>
      <c r="F90" s="13" t="s">
        <v>8835</v>
      </c>
      <c r="G90" s="34">
        <v>1</v>
      </c>
      <c r="H90" s="57" t="s">
        <v>306</v>
      </c>
    </row>
    <row r="91" spans="1:8">
      <c r="A91" s="23">
        <v>2021</v>
      </c>
      <c r="B91" s="13" t="s">
        <v>1886</v>
      </c>
      <c r="C91" s="22" t="s">
        <v>23</v>
      </c>
      <c r="D91" s="34" t="s">
        <v>8892</v>
      </c>
      <c r="E91" s="13" t="s">
        <v>7328</v>
      </c>
      <c r="F91" s="13" t="s">
        <v>8835</v>
      </c>
      <c r="G91" s="34">
        <v>1</v>
      </c>
      <c r="H91" s="57" t="s">
        <v>306</v>
      </c>
    </row>
    <row r="92" spans="1:8">
      <c r="A92" s="23">
        <v>2021</v>
      </c>
      <c r="B92" s="13" t="s">
        <v>1886</v>
      </c>
      <c r="C92" s="22" t="s">
        <v>60</v>
      </c>
      <c r="D92" s="34" t="s">
        <v>8893</v>
      </c>
      <c r="E92" s="13" t="s">
        <v>7328</v>
      </c>
      <c r="F92" s="13" t="s">
        <v>8835</v>
      </c>
      <c r="G92" s="34">
        <v>1</v>
      </c>
      <c r="H92" s="57" t="s">
        <v>328</v>
      </c>
    </row>
    <row r="93" spans="1:8">
      <c r="A93" s="23">
        <v>2021</v>
      </c>
      <c r="B93" s="13" t="s">
        <v>1886</v>
      </c>
      <c r="C93" s="22" t="s">
        <v>23</v>
      </c>
      <c r="D93" s="34" t="s">
        <v>8894</v>
      </c>
      <c r="E93" s="13" t="s">
        <v>7328</v>
      </c>
      <c r="F93" s="13" t="s">
        <v>8835</v>
      </c>
      <c r="G93" s="34">
        <v>1</v>
      </c>
      <c r="H93" s="57" t="s">
        <v>308</v>
      </c>
    </row>
    <row r="94" spans="1:8">
      <c r="A94" s="23">
        <v>2021</v>
      </c>
      <c r="B94" s="13" t="s">
        <v>1886</v>
      </c>
      <c r="C94" s="22" t="s">
        <v>23</v>
      </c>
      <c r="D94" s="34" t="s">
        <v>8895</v>
      </c>
      <c r="E94" s="13" t="s">
        <v>7328</v>
      </c>
      <c r="F94" s="13" t="s">
        <v>8835</v>
      </c>
      <c r="G94" s="34">
        <v>1</v>
      </c>
      <c r="H94" s="57" t="s">
        <v>308</v>
      </c>
    </row>
    <row r="95" spans="1:8">
      <c r="A95" s="23">
        <v>2021</v>
      </c>
      <c r="B95" s="13" t="s">
        <v>1886</v>
      </c>
      <c r="C95" s="22" t="s">
        <v>164</v>
      </c>
      <c r="D95" s="34" t="s">
        <v>8896</v>
      </c>
      <c r="E95" s="13" t="s">
        <v>7328</v>
      </c>
      <c r="F95" s="13" t="s">
        <v>8835</v>
      </c>
      <c r="G95" s="34">
        <v>1</v>
      </c>
      <c r="H95" s="57" t="s">
        <v>322</v>
      </c>
    </row>
    <row r="96" spans="1:8">
      <c r="A96" s="23">
        <v>2021</v>
      </c>
      <c r="B96" s="13" t="s">
        <v>1886</v>
      </c>
      <c r="C96" s="22" t="s">
        <v>23</v>
      </c>
      <c r="D96" s="34" t="s">
        <v>8897</v>
      </c>
      <c r="E96" s="13" t="s">
        <v>7328</v>
      </c>
      <c r="F96" s="13" t="s">
        <v>8835</v>
      </c>
      <c r="G96" s="34">
        <v>1</v>
      </c>
      <c r="H96" s="57" t="s">
        <v>308</v>
      </c>
    </row>
    <row r="97" spans="1:8">
      <c r="A97" s="23">
        <v>2021</v>
      </c>
      <c r="B97" s="13" t="s">
        <v>1886</v>
      </c>
      <c r="C97" s="22" t="s">
        <v>60</v>
      </c>
      <c r="D97" s="34" t="s">
        <v>8898</v>
      </c>
      <c r="E97" s="13" t="s">
        <v>7328</v>
      </c>
      <c r="F97" s="13" t="s">
        <v>8835</v>
      </c>
      <c r="G97" s="34">
        <v>1</v>
      </c>
      <c r="H97" s="57" t="s">
        <v>312</v>
      </c>
    </row>
    <row r="98" spans="1:8">
      <c r="A98" s="23">
        <v>2021</v>
      </c>
      <c r="B98" s="13" t="s">
        <v>1886</v>
      </c>
      <c r="C98" s="22" t="s">
        <v>23</v>
      </c>
      <c r="D98" s="34" t="s">
        <v>8899</v>
      </c>
      <c r="E98" s="13" t="s">
        <v>7328</v>
      </c>
      <c r="F98" s="13" t="s">
        <v>8835</v>
      </c>
      <c r="G98" s="34">
        <v>1</v>
      </c>
      <c r="H98" s="57" t="s">
        <v>300</v>
      </c>
    </row>
    <row r="99" spans="1:8">
      <c r="A99" s="23">
        <v>2021</v>
      </c>
      <c r="B99" s="13" t="s">
        <v>1886</v>
      </c>
      <c r="C99" s="22" t="s">
        <v>23</v>
      </c>
      <c r="D99" s="34" t="s">
        <v>8900</v>
      </c>
      <c r="E99" s="13" t="s">
        <v>7328</v>
      </c>
      <c r="F99" s="13" t="s">
        <v>8835</v>
      </c>
      <c r="G99" s="34">
        <v>1</v>
      </c>
      <c r="H99" s="57" t="s">
        <v>308</v>
      </c>
    </row>
    <row r="100" spans="1:8">
      <c r="A100" s="23">
        <v>2021</v>
      </c>
      <c r="B100" s="13" t="s">
        <v>1886</v>
      </c>
      <c r="C100" s="22" t="s">
        <v>60</v>
      </c>
      <c r="D100" s="34" t="s">
        <v>8901</v>
      </c>
      <c r="E100" s="13" t="s">
        <v>7328</v>
      </c>
      <c r="F100" s="13" t="s">
        <v>8835</v>
      </c>
      <c r="G100" s="34">
        <v>1</v>
      </c>
      <c r="H100" s="57" t="s">
        <v>300</v>
      </c>
    </row>
    <row r="101" spans="1:8">
      <c r="A101" s="23">
        <v>2021</v>
      </c>
      <c r="B101" s="13" t="s">
        <v>1886</v>
      </c>
      <c r="C101" s="22" t="s">
        <v>60</v>
      </c>
      <c r="D101" s="34" t="s">
        <v>8902</v>
      </c>
      <c r="E101" s="13" t="s">
        <v>7328</v>
      </c>
      <c r="F101" s="13" t="s">
        <v>8835</v>
      </c>
      <c r="G101" s="34">
        <v>1</v>
      </c>
      <c r="H101" s="57" t="s">
        <v>306</v>
      </c>
    </row>
    <row r="102" spans="1:8">
      <c r="A102" s="23">
        <v>2021</v>
      </c>
      <c r="B102" s="13" t="s">
        <v>1886</v>
      </c>
      <c r="C102" s="22" t="s">
        <v>60</v>
      </c>
      <c r="D102" s="34" t="s">
        <v>8903</v>
      </c>
      <c r="E102" s="13" t="s">
        <v>7328</v>
      </c>
      <c r="F102" s="13" t="s">
        <v>8835</v>
      </c>
      <c r="G102" s="34">
        <v>1</v>
      </c>
      <c r="H102" s="57" t="s">
        <v>319</v>
      </c>
    </row>
    <row r="103" spans="1:8">
      <c r="A103" s="23">
        <v>2021</v>
      </c>
      <c r="B103" s="13" t="s">
        <v>1886</v>
      </c>
      <c r="C103" s="22" t="s">
        <v>23</v>
      </c>
      <c r="D103" s="34" t="s">
        <v>8904</v>
      </c>
      <c r="E103" s="13" t="s">
        <v>7328</v>
      </c>
      <c r="F103" s="13" t="s">
        <v>8835</v>
      </c>
      <c r="G103" s="34">
        <v>1</v>
      </c>
      <c r="H103" s="57" t="s">
        <v>308</v>
      </c>
    </row>
    <row r="104" spans="1:8">
      <c r="A104" s="23">
        <v>2021</v>
      </c>
      <c r="B104" s="13" t="s">
        <v>1886</v>
      </c>
      <c r="C104" s="22" t="s">
        <v>120</v>
      </c>
      <c r="D104" s="34" t="s">
        <v>8843</v>
      </c>
      <c r="E104" s="13" t="s">
        <v>7328</v>
      </c>
      <c r="F104" s="13" t="s">
        <v>8835</v>
      </c>
      <c r="G104" s="34">
        <v>1</v>
      </c>
      <c r="H104" s="57" t="s">
        <v>308</v>
      </c>
    </row>
    <row r="105" spans="1:8">
      <c r="A105" s="23">
        <v>2021</v>
      </c>
      <c r="B105" s="13" t="s">
        <v>1886</v>
      </c>
      <c r="C105" s="22" t="s">
        <v>120</v>
      </c>
      <c r="D105" s="34" t="s">
        <v>8905</v>
      </c>
      <c r="E105" s="13" t="s">
        <v>7328</v>
      </c>
      <c r="F105" s="13" t="s">
        <v>8835</v>
      </c>
      <c r="G105" s="34">
        <v>1</v>
      </c>
      <c r="H105" s="57" t="s">
        <v>322</v>
      </c>
    </row>
    <row r="106" spans="1:8">
      <c r="A106" s="23">
        <v>2021</v>
      </c>
      <c r="B106" s="13" t="s">
        <v>1886</v>
      </c>
      <c r="C106" s="22" t="s">
        <v>120</v>
      </c>
      <c r="D106" s="34" t="s">
        <v>8906</v>
      </c>
      <c r="E106" s="13" t="s">
        <v>7328</v>
      </c>
      <c r="F106" s="13" t="s">
        <v>8835</v>
      </c>
      <c r="G106" s="34">
        <v>1</v>
      </c>
      <c r="H106" s="57" t="s">
        <v>308</v>
      </c>
    </row>
    <row r="107" spans="1:8">
      <c r="A107" s="23">
        <v>2021</v>
      </c>
      <c r="B107" s="13" t="s">
        <v>1886</v>
      </c>
      <c r="C107" s="22" t="s">
        <v>76</v>
      </c>
      <c r="D107" s="34" t="s">
        <v>8907</v>
      </c>
      <c r="E107" s="13" t="s">
        <v>7328</v>
      </c>
      <c r="F107" s="13" t="s">
        <v>8835</v>
      </c>
      <c r="G107" s="34">
        <v>1</v>
      </c>
      <c r="H107" s="57" t="s">
        <v>308</v>
      </c>
    </row>
    <row r="108" spans="1:8">
      <c r="A108" s="23">
        <v>2021</v>
      </c>
      <c r="B108" s="13" t="s">
        <v>1886</v>
      </c>
      <c r="C108" s="22" t="s">
        <v>120</v>
      </c>
      <c r="D108" s="34" t="s">
        <v>8908</v>
      </c>
      <c r="E108" s="13" t="s">
        <v>7328</v>
      </c>
      <c r="F108" s="13" t="s">
        <v>8835</v>
      </c>
      <c r="G108" s="34">
        <v>1</v>
      </c>
      <c r="H108" s="57" t="s">
        <v>308</v>
      </c>
    </row>
    <row r="109" spans="1:8">
      <c r="A109" s="23">
        <v>2021</v>
      </c>
      <c r="B109" s="13" t="s">
        <v>1886</v>
      </c>
      <c r="C109" s="22" t="s">
        <v>23</v>
      </c>
      <c r="D109" s="34" t="s">
        <v>4005</v>
      </c>
      <c r="E109" s="13" t="s">
        <v>7328</v>
      </c>
      <c r="F109" s="13" t="s">
        <v>8835</v>
      </c>
      <c r="G109" s="34">
        <v>1</v>
      </c>
      <c r="H109" s="57" t="s">
        <v>314</v>
      </c>
    </row>
    <row r="110" spans="1:8">
      <c r="A110" s="23">
        <v>2021</v>
      </c>
      <c r="B110" s="13" t="s">
        <v>1886</v>
      </c>
      <c r="C110" s="22" t="s">
        <v>100</v>
      </c>
      <c r="D110" s="34" t="s">
        <v>4005</v>
      </c>
      <c r="E110" s="13" t="s">
        <v>7328</v>
      </c>
      <c r="F110" s="13" t="s">
        <v>8835</v>
      </c>
      <c r="G110" s="34">
        <v>1</v>
      </c>
      <c r="H110" s="57" t="s">
        <v>314</v>
      </c>
    </row>
    <row r="111" spans="1:8">
      <c r="A111" s="23">
        <v>2021</v>
      </c>
      <c r="B111" s="13" t="s">
        <v>1886</v>
      </c>
      <c r="C111" s="22" t="s">
        <v>23</v>
      </c>
      <c r="D111" s="34" t="s">
        <v>8909</v>
      </c>
      <c r="E111" s="13" t="s">
        <v>7328</v>
      </c>
      <c r="F111" s="13" t="s">
        <v>8835</v>
      </c>
      <c r="G111" s="34">
        <v>1</v>
      </c>
      <c r="H111" s="57" t="s">
        <v>328</v>
      </c>
    </row>
    <row r="112" spans="1:8">
      <c r="A112" s="23">
        <v>2021</v>
      </c>
      <c r="B112" s="13" t="s">
        <v>1886</v>
      </c>
      <c r="C112" s="22" t="s">
        <v>23</v>
      </c>
      <c r="D112" s="34" t="s">
        <v>8910</v>
      </c>
      <c r="E112" s="13" t="s">
        <v>7328</v>
      </c>
      <c r="F112" s="13" t="s">
        <v>8835</v>
      </c>
      <c r="G112" s="34">
        <v>1</v>
      </c>
      <c r="H112" s="57" t="s">
        <v>313</v>
      </c>
    </row>
    <row r="113" spans="1:8">
      <c r="A113" s="23">
        <v>2021</v>
      </c>
      <c r="B113" s="13" t="s">
        <v>1886</v>
      </c>
      <c r="C113" s="22" t="s">
        <v>60</v>
      </c>
      <c r="D113" s="34" t="s">
        <v>8911</v>
      </c>
      <c r="E113" s="13" t="s">
        <v>7328</v>
      </c>
      <c r="F113" s="13" t="s">
        <v>8835</v>
      </c>
      <c r="G113" s="34">
        <v>1</v>
      </c>
      <c r="H113" s="57" t="s">
        <v>314</v>
      </c>
    </row>
    <row r="114" spans="1:8">
      <c r="A114" s="23">
        <v>2021</v>
      </c>
      <c r="B114" s="13" t="s">
        <v>1886</v>
      </c>
      <c r="C114" s="22" t="s">
        <v>120</v>
      </c>
      <c r="D114" s="34" t="s">
        <v>8912</v>
      </c>
      <c r="E114" s="13" t="s">
        <v>7328</v>
      </c>
      <c r="F114" s="13" t="s">
        <v>8835</v>
      </c>
      <c r="G114" s="34">
        <v>1</v>
      </c>
      <c r="H114" s="57" t="s">
        <v>314</v>
      </c>
    </row>
    <row r="115" spans="1:8">
      <c r="A115" s="23">
        <v>2021</v>
      </c>
      <c r="B115" s="13" t="s">
        <v>1886</v>
      </c>
      <c r="C115" s="22" t="s">
        <v>120</v>
      </c>
      <c r="D115" s="34" t="s">
        <v>8913</v>
      </c>
      <c r="E115" s="13" t="s">
        <v>7328</v>
      </c>
      <c r="F115" s="13" t="s">
        <v>8835</v>
      </c>
      <c r="G115" s="34">
        <v>1</v>
      </c>
      <c r="H115" s="57" t="s">
        <v>314</v>
      </c>
    </row>
    <row r="116" spans="1:8">
      <c r="A116" s="23">
        <v>2021</v>
      </c>
      <c r="B116" s="13" t="s">
        <v>1886</v>
      </c>
      <c r="C116" s="22" t="s">
        <v>23</v>
      </c>
      <c r="D116" s="34" t="s">
        <v>8914</v>
      </c>
      <c r="E116" s="13" t="s">
        <v>7328</v>
      </c>
      <c r="F116" s="13" t="s">
        <v>8835</v>
      </c>
      <c r="G116" s="34">
        <v>1</v>
      </c>
      <c r="H116" s="57" t="s">
        <v>322</v>
      </c>
    </row>
    <row r="117" spans="1:8">
      <c r="A117" s="23">
        <v>2021</v>
      </c>
      <c r="B117" s="13" t="s">
        <v>1886</v>
      </c>
      <c r="C117" s="22" t="s">
        <v>120</v>
      </c>
      <c r="D117" s="34" t="s">
        <v>8915</v>
      </c>
      <c r="E117" s="13" t="s">
        <v>7328</v>
      </c>
      <c r="F117" s="13" t="s">
        <v>8835</v>
      </c>
      <c r="G117" s="34">
        <v>1</v>
      </c>
      <c r="H117" s="57" t="s">
        <v>313</v>
      </c>
    </row>
    <row r="118" spans="1:8">
      <c r="A118" s="23">
        <v>2021</v>
      </c>
      <c r="B118" s="13" t="s">
        <v>1886</v>
      </c>
      <c r="C118" s="22" t="s">
        <v>120</v>
      </c>
      <c r="D118" s="34" t="s">
        <v>8915</v>
      </c>
      <c r="E118" s="13" t="s">
        <v>7328</v>
      </c>
      <c r="F118" s="13" t="s">
        <v>8835</v>
      </c>
      <c r="G118" s="34">
        <v>1</v>
      </c>
      <c r="H118" s="57" t="s">
        <v>313</v>
      </c>
    </row>
    <row r="119" spans="1:8">
      <c r="A119" s="23">
        <v>2021</v>
      </c>
      <c r="B119" s="13" t="s">
        <v>1886</v>
      </c>
      <c r="C119" s="22" t="s">
        <v>120</v>
      </c>
      <c r="D119" s="34" t="s">
        <v>8916</v>
      </c>
      <c r="E119" s="13" t="s">
        <v>7328</v>
      </c>
      <c r="F119" s="13" t="s">
        <v>8835</v>
      </c>
      <c r="G119" s="34">
        <v>1</v>
      </c>
      <c r="H119" s="57" t="s">
        <v>308</v>
      </c>
    </row>
    <row r="120" spans="1:8">
      <c r="A120" s="23">
        <v>2021</v>
      </c>
      <c r="B120" s="13" t="s">
        <v>1886</v>
      </c>
      <c r="C120" s="22" t="s">
        <v>120</v>
      </c>
      <c r="D120" s="34" t="s">
        <v>8917</v>
      </c>
      <c r="E120" s="13" t="s">
        <v>7328</v>
      </c>
      <c r="F120" s="13" t="s">
        <v>8835</v>
      </c>
      <c r="G120" s="34">
        <v>1</v>
      </c>
      <c r="H120" s="57" t="s">
        <v>313</v>
      </c>
    </row>
    <row r="121" spans="1:8">
      <c r="A121" s="23">
        <v>2021</v>
      </c>
      <c r="B121" s="13" t="s">
        <v>1886</v>
      </c>
      <c r="C121" s="22" t="s">
        <v>120</v>
      </c>
      <c r="D121" s="34" t="s">
        <v>8918</v>
      </c>
      <c r="E121" s="13" t="s">
        <v>7328</v>
      </c>
      <c r="F121" s="13" t="s">
        <v>8835</v>
      </c>
      <c r="G121" s="34">
        <v>1</v>
      </c>
      <c r="H121" s="57" t="s">
        <v>314</v>
      </c>
    </row>
    <row r="122" spans="1:8">
      <c r="A122" s="23">
        <v>2021</v>
      </c>
      <c r="B122" s="13" t="s">
        <v>1886</v>
      </c>
      <c r="C122" s="22" t="s">
        <v>120</v>
      </c>
      <c r="D122" s="34" t="s">
        <v>8919</v>
      </c>
      <c r="E122" s="13" t="s">
        <v>7328</v>
      </c>
      <c r="F122" s="13" t="s">
        <v>8835</v>
      </c>
      <c r="G122" s="34">
        <v>1</v>
      </c>
      <c r="H122" s="57" t="s">
        <v>313</v>
      </c>
    </row>
    <row r="123" spans="1:8">
      <c r="A123" s="23">
        <v>2021</v>
      </c>
      <c r="B123" s="13" t="s">
        <v>1886</v>
      </c>
      <c r="C123" s="22" t="s">
        <v>120</v>
      </c>
      <c r="D123" s="34" t="s">
        <v>8920</v>
      </c>
      <c r="E123" s="13" t="s">
        <v>7328</v>
      </c>
      <c r="F123" s="13" t="s">
        <v>8835</v>
      </c>
      <c r="G123" s="34">
        <v>1</v>
      </c>
      <c r="H123" s="57" t="s">
        <v>313</v>
      </c>
    </row>
    <row r="124" spans="1:8">
      <c r="A124" s="23">
        <v>2021</v>
      </c>
      <c r="B124" s="13" t="s">
        <v>1886</v>
      </c>
      <c r="C124" s="22" t="s">
        <v>120</v>
      </c>
      <c r="D124" s="34" t="s">
        <v>8921</v>
      </c>
      <c r="E124" s="13" t="s">
        <v>7328</v>
      </c>
      <c r="F124" s="13" t="s">
        <v>8835</v>
      </c>
      <c r="G124" s="34">
        <v>1</v>
      </c>
      <c r="H124" s="57" t="s">
        <v>308</v>
      </c>
    </row>
    <row r="125" spans="1:8">
      <c r="A125" s="23">
        <v>2021</v>
      </c>
      <c r="B125" s="13" t="s">
        <v>1886</v>
      </c>
      <c r="C125" s="22" t="s">
        <v>120</v>
      </c>
      <c r="D125" s="34" t="s">
        <v>8922</v>
      </c>
      <c r="E125" s="13" t="s">
        <v>7328</v>
      </c>
      <c r="F125" s="13" t="s">
        <v>8835</v>
      </c>
      <c r="G125" s="34">
        <v>1</v>
      </c>
      <c r="H125" s="57" t="s">
        <v>308</v>
      </c>
    </row>
    <row r="126" spans="1:8">
      <c r="A126" s="23">
        <v>2021</v>
      </c>
      <c r="B126" s="13" t="s">
        <v>1886</v>
      </c>
      <c r="C126" s="22" t="s">
        <v>23</v>
      </c>
      <c r="D126" s="34" t="s">
        <v>8923</v>
      </c>
      <c r="E126" s="13" t="s">
        <v>7328</v>
      </c>
      <c r="F126" s="13" t="s">
        <v>8835</v>
      </c>
      <c r="G126" s="34">
        <v>1</v>
      </c>
      <c r="H126" s="57" t="s">
        <v>308</v>
      </c>
    </row>
    <row r="127" spans="1:8">
      <c r="A127" s="23">
        <v>2021</v>
      </c>
      <c r="B127" s="13" t="s">
        <v>1886</v>
      </c>
      <c r="C127" s="22" t="s">
        <v>60</v>
      </c>
      <c r="D127" s="34" t="s">
        <v>8924</v>
      </c>
      <c r="E127" s="13" t="s">
        <v>7328</v>
      </c>
      <c r="F127" s="13" t="s">
        <v>8835</v>
      </c>
      <c r="G127" s="34">
        <v>1</v>
      </c>
      <c r="H127" s="57" t="s">
        <v>314</v>
      </c>
    </row>
    <row r="128" spans="1:8">
      <c r="A128" s="23">
        <v>2021</v>
      </c>
      <c r="B128" s="13" t="s">
        <v>1886</v>
      </c>
      <c r="C128" s="22" t="s">
        <v>60</v>
      </c>
      <c r="D128" s="34" t="s">
        <v>8925</v>
      </c>
      <c r="E128" s="13" t="s">
        <v>7328</v>
      </c>
      <c r="F128" s="13" t="s">
        <v>8835</v>
      </c>
      <c r="G128" s="34">
        <v>1</v>
      </c>
      <c r="H128" s="57" t="s">
        <v>322</v>
      </c>
    </row>
    <row r="129" spans="1:8">
      <c r="A129" s="23">
        <v>2021</v>
      </c>
      <c r="B129" s="13" t="s">
        <v>1886</v>
      </c>
      <c r="C129" s="22" t="s">
        <v>10</v>
      </c>
      <c r="D129" s="34" t="s">
        <v>8836</v>
      </c>
      <c r="E129" s="13" t="s">
        <v>7328</v>
      </c>
      <c r="F129" s="13" t="s">
        <v>8835</v>
      </c>
      <c r="G129" s="34">
        <v>1</v>
      </c>
      <c r="H129" s="57" t="s">
        <v>303</v>
      </c>
    </row>
    <row r="130" spans="1:8">
      <c r="A130" s="23">
        <v>2021</v>
      </c>
      <c r="B130" s="13" t="s">
        <v>1886</v>
      </c>
      <c r="C130" s="22" t="s">
        <v>70</v>
      </c>
      <c r="D130" s="34" t="s">
        <v>8926</v>
      </c>
      <c r="E130" s="13" t="s">
        <v>7328</v>
      </c>
      <c r="F130" s="13" t="s">
        <v>8835</v>
      </c>
      <c r="G130" s="34">
        <v>1</v>
      </c>
      <c r="H130" s="57" t="s">
        <v>308</v>
      </c>
    </row>
    <row r="131" spans="1:8">
      <c r="A131" s="23">
        <v>2021</v>
      </c>
      <c r="B131" s="13" t="s">
        <v>1886</v>
      </c>
      <c r="C131" s="22" t="s">
        <v>120</v>
      </c>
      <c r="D131" s="34" t="s">
        <v>8927</v>
      </c>
      <c r="E131" s="13" t="s">
        <v>7328</v>
      </c>
      <c r="F131" s="13" t="s">
        <v>8835</v>
      </c>
      <c r="G131" s="34">
        <v>1</v>
      </c>
      <c r="H131" s="57" t="s">
        <v>313</v>
      </c>
    </row>
    <row r="132" spans="1:8">
      <c r="A132" s="23">
        <v>2021</v>
      </c>
      <c r="B132" s="13" t="s">
        <v>1886</v>
      </c>
      <c r="C132" s="22" t="s">
        <v>120</v>
      </c>
      <c r="D132" s="34" t="s">
        <v>8928</v>
      </c>
      <c r="E132" s="13" t="s">
        <v>7328</v>
      </c>
      <c r="F132" s="13" t="s">
        <v>8835</v>
      </c>
      <c r="G132" s="34">
        <v>1</v>
      </c>
      <c r="H132" s="57" t="s">
        <v>322</v>
      </c>
    </row>
    <row r="133" spans="1:8">
      <c r="A133" s="23">
        <v>2021</v>
      </c>
      <c r="B133" s="13" t="s">
        <v>1886</v>
      </c>
      <c r="C133" s="22" t="s">
        <v>120</v>
      </c>
      <c r="D133" s="34" t="s">
        <v>8929</v>
      </c>
      <c r="E133" s="13" t="s">
        <v>7328</v>
      </c>
      <c r="F133" s="13" t="s">
        <v>8835</v>
      </c>
      <c r="G133" s="34">
        <v>1</v>
      </c>
      <c r="H133" s="57" t="s">
        <v>322</v>
      </c>
    </row>
    <row r="134" spans="1:8">
      <c r="A134" s="23">
        <v>2021</v>
      </c>
      <c r="B134" s="13" t="s">
        <v>1886</v>
      </c>
      <c r="C134" s="22" t="s">
        <v>120</v>
      </c>
      <c r="D134" s="34" t="s">
        <v>8930</v>
      </c>
      <c r="E134" s="13" t="s">
        <v>7328</v>
      </c>
      <c r="F134" s="13" t="s">
        <v>8835</v>
      </c>
      <c r="G134" s="34">
        <v>1</v>
      </c>
      <c r="H134" s="57" t="s">
        <v>306</v>
      </c>
    </row>
    <row r="135" spans="1:8">
      <c r="A135" s="23">
        <v>2021</v>
      </c>
      <c r="B135" s="13" t="s">
        <v>1886</v>
      </c>
      <c r="C135" s="22" t="s">
        <v>120</v>
      </c>
      <c r="D135" s="34" t="s">
        <v>8931</v>
      </c>
      <c r="E135" s="13" t="s">
        <v>7328</v>
      </c>
      <c r="F135" s="13" t="s">
        <v>8835</v>
      </c>
      <c r="G135" s="34">
        <v>1</v>
      </c>
      <c r="H135" s="57" t="s">
        <v>322</v>
      </c>
    </row>
    <row r="136" spans="1:8">
      <c r="A136" s="23">
        <v>2021</v>
      </c>
      <c r="B136" s="13" t="s">
        <v>1886</v>
      </c>
      <c r="C136" s="22" t="s">
        <v>60</v>
      </c>
      <c r="D136" s="34" t="s">
        <v>8932</v>
      </c>
      <c r="E136" s="13" t="s">
        <v>7328</v>
      </c>
      <c r="F136" s="13" t="s">
        <v>8835</v>
      </c>
      <c r="G136" s="34">
        <v>1</v>
      </c>
      <c r="H136" s="57" t="s">
        <v>322</v>
      </c>
    </row>
    <row r="137" spans="1:8">
      <c r="A137" s="23">
        <v>2021</v>
      </c>
      <c r="B137" s="13" t="s">
        <v>1886</v>
      </c>
      <c r="C137" s="22" t="s">
        <v>10</v>
      </c>
      <c r="D137" s="34" t="s">
        <v>8830</v>
      </c>
      <c r="E137" s="13" t="s">
        <v>7328</v>
      </c>
      <c r="F137" s="13" t="s">
        <v>8835</v>
      </c>
      <c r="G137" s="34">
        <v>1</v>
      </c>
      <c r="H137" s="57" t="s">
        <v>308</v>
      </c>
    </row>
    <row r="138" spans="1:8">
      <c r="A138" s="23">
        <v>2021</v>
      </c>
      <c r="B138" s="13" t="s">
        <v>1886</v>
      </c>
      <c r="C138" s="22" t="s">
        <v>10</v>
      </c>
      <c r="D138" s="34" t="s">
        <v>8830</v>
      </c>
      <c r="E138" s="13" t="s">
        <v>7328</v>
      </c>
      <c r="F138" s="13" t="s">
        <v>8835</v>
      </c>
      <c r="G138" s="34">
        <v>1</v>
      </c>
      <c r="H138" s="57" t="s">
        <v>317</v>
      </c>
    </row>
    <row r="139" spans="1:8">
      <c r="A139" s="23">
        <v>2021</v>
      </c>
      <c r="B139" s="13" t="s">
        <v>1886</v>
      </c>
      <c r="C139" s="22" t="s">
        <v>10</v>
      </c>
      <c r="D139" s="34" t="s">
        <v>8830</v>
      </c>
      <c r="E139" s="13" t="s">
        <v>7328</v>
      </c>
      <c r="F139" s="13" t="s">
        <v>8835</v>
      </c>
      <c r="G139" s="34">
        <v>1</v>
      </c>
      <c r="H139" s="57" t="s">
        <v>328</v>
      </c>
    </row>
    <row r="140" spans="1:8">
      <c r="A140" s="23">
        <v>2021</v>
      </c>
      <c r="B140" s="13" t="s">
        <v>1886</v>
      </c>
      <c r="C140" s="22" t="s">
        <v>14</v>
      </c>
      <c r="D140" s="34" t="s">
        <v>8830</v>
      </c>
      <c r="E140" s="13" t="s">
        <v>7328</v>
      </c>
      <c r="F140" s="13" t="s">
        <v>8835</v>
      </c>
      <c r="G140" s="34">
        <v>1</v>
      </c>
      <c r="H140" s="57" t="s">
        <v>313</v>
      </c>
    </row>
    <row r="141" spans="1:8">
      <c r="A141" s="23">
        <v>2021</v>
      </c>
      <c r="B141" s="13" t="s">
        <v>1886</v>
      </c>
      <c r="C141" s="22" t="s">
        <v>41</v>
      </c>
      <c r="D141" s="34" t="s">
        <v>8830</v>
      </c>
      <c r="E141" s="13" t="s">
        <v>7328</v>
      </c>
      <c r="F141" s="13" t="s">
        <v>8835</v>
      </c>
      <c r="G141" s="34">
        <v>1</v>
      </c>
      <c r="H141" s="57" t="s">
        <v>314</v>
      </c>
    </row>
    <row r="142" spans="1:8">
      <c r="A142" s="23">
        <v>2021</v>
      </c>
      <c r="B142" s="13" t="s">
        <v>1886</v>
      </c>
      <c r="C142" s="22" t="s">
        <v>70</v>
      </c>
      <c r="D142" s="34" t="s">
        <v>8830</v>
      </c>
      <c r="E142" s="13" t="s">
        <v>7328</v>
      </c>
      <c r="F142" s="13" t="s">
        <v>8835</v>
      </c>
      <c r="G142" s="34">
        <v>1</v>
      </c>
      <c r="H142" s="57" t="s">
        <v>314</v>
      </c>
    </row>
    <row r="143" spans="1:8">
      <c r="A143" s="23">
        <v>2021</v>
      </c>
      <c r="B143" s="13" t="s">
        <v>1886</v>
      </c>
      <c r="C143" s="22" t="s">
        <v>76</v>
      </c>
      <c r="D143" s="34" t="s">
        <v>8830</v>
      </c>
      <c r="E143" s="13" t="s">
        <v>7328</v>
      </c>
      <c r="F143" s="13" t="s">
        <v>8835</v>
      </c>
      <c r="G143" s="34">
        <v>1</v>
      </c>
      <c r="H143" s="57" t="s">
        <v>301</v>
      </c>
    </row>
    <row r="144" spans="1:8">
      <c r="A144" s="23">
        <v>2021</v>
      </c>
      <c r="B144" s="13" t="s">
        <v>1886</v>
      </c>
      <c r="C144" s="22" t="s">
        <v>76</v>
      </c>
      <c r="D144" s="34" t="s">
        <v>8830</v>
      </c>
      <c r="E144" s="13" t="s">
        <v>7328</v>
      </c>
      <c r="F144" s="13" t="s">
        <v>8835</v>
      </c>
      <c r="G144" s="34">
        <v>1</v>
      </c>
      <c r="H144" s="57" t="s">
        <v>304</v>
      </c>
    </row>
    <row r="145" spans="1:8">
      <c r="A145" s="23">
        <v>2021</v>
      </c>
      <c r="B145" s="13" t="s">
        <v>1886</v>
      </c>
      <c r="C145" s="22" t="s">
        <v>76</v>
      </c>
      <c r="D145" s="34" t="s">
        <v>8830</v>
      </c>
      <c r="E145" s="13" t="s">
        <v>7328</v>
      </c>
      <c r="F145" s="13" t="s">
        <v>8835</v>
      </c>
      <c r="G145" s="34">
        <v>1</v>
      </c>
      <c r="H145" s="57" t="s">
        <v>314</v>
      </c>
    </row>
    <row r="146" spans="1:8">
      <c r="A146" s="23">
        <v>2021</v>
      </c>
      <c r="B146" s="13" t="s">
        <v>1886</v>
      </c>
      <c r="C146" s="22" t="s">
        <v>76</v>
      </c>
      <c r="D146" s="34" t="s">
        <v>8830</v>
      </c>
      <c r="E146" s="13" t="s">
        <v>7328</v>
      </c>
      <c r="F146" s="13" t="s">
        <v>8835</v>
      </c>
      <c r="G146" s="34">
        <v>1</v>
      </c>
      <c r="H146" s="57" t="s">
        <v>326</v>
      </c>
    </row>
    <row r="147" spans="1:8">
      <c r="A147" s="23">
        <v>2021</v>
      </c>
      <c r="B147" s="13" t="s">
        <v>1886</v>
      </c>
      <c r="C147" s="22" t="s">
        <v>104</v>
      </c>
      <c r="D147" s="34" t="s">
        <v>8830</v>
      </c>
      <c r="E147" s="13" t="s">
        <v>7328</v>
      </c>
      <c r="F147" s="13" t="s">
        <v>8835</v>
      </c>
      <c r="G147" s="34">
        <v>1</v>
      </c>
      <c r="H147" s="57" t="s">
        <v>301</v>
      </c>
    </row>
    <row r="148" spans="1:8">
      <c r="A148" s="23">
        <v>2021</v>
      </c>
      <c r="B148" s="13" t="s">
        <v>1886</v>
      </c>
      <c r="C148" s="22" t="s">
        <v>104</v>
      </c>
      <c r="D148" s="34" t="s">
        <v>8830</v>
      </c>
      <c r="E148" s="13" t="s">
        <v>7328</v>
      </c>
      <c r="F148" s="13" t="s">
        <v>8835</v>
      </c>
      <c r="G148" s="34">
        <v>1</v>
      </c>
      <c r="H148" s="57" t="s">
        <v>311</v>
      </c>
    </row>
    <row r="149" spans="1:8">
      <c r="A149" s="23">
        <v>2021</v>
      </c>
      <c r="B149" s="13" t="s">
        <v>1886</v>
      </c>
      <c r="C149" s="22" t="s">
        <v>104</v>
      </c>
      <c r="D149" s="34" t="s">
        <v>8830</v>
      </c>
      <c r="E149" s="13" t="s">
        <v>7328</v>
      </c>
      <c r="F149" s="13" t="s">
        <v>8835</v>
      </c>
      <c r="G149" s="34">
        <v>1</v>
      </c>
      <c r="H149" s="57" t="s">
        <v>314</v>
      </c>
    </row>
    <row r="150" spans="1:8">
      <c r="A150" s="23">
        <v>2021</v>
      </c>
      <c r="B150" s="13" t="s">
        <v>1886</v>
      </c>
      <c r="C150" s="22" t="s">
        <v>104</v>
      </c>
      <c r="D150" s="34" t="s">
        <v>8830</v>
      </c>
      <c r="E150" s="13" t="s">
        <v>7328</v>
      </c>
      <c r="F150" s="13" t="s">
        <v>8835</v>
      </c>
      <c r="G150" s="34">
        <v>1</v>
      </c>
      <c r="H150" s="57" t="s">
        <v>317</v>
      </c>
    </row>
    <row r="151" spans="1:8">
      <c r="A151" s="23">
        <v>2021</v>
      </c>
      <c r="B151" s="13" t="s">
        <v>1886</v>
      </c>
      <c r="C151" s="22" t="s">
        <v>156</v>
      </c>
      <c r="D151" s="34" t="s">
        <v>8830</v>
      </c>
      <c r="E151" s="13" t="s">
        <v>7328</v>
      </c>
      <c r="F151" s="13" t="s">
        <v>8835</v>
      </c>
      <c r="G151" s="34">
        <v>1</v>
      </c>
      <c r="H151" s="57" t="s">
        <v>301</v>
      </c>
    </row>
    <row r="152" spans="1:8">
      <c r="A152" s="23">
        <v>2021</v>
      </c>
      <c r="B152" s="13" t="s">
        <v>1886</v>
      </c>
      <c r="C152" s="22" t="s">
        <v>156</v>
      </c>
      <c r="D152" s="34" t="s">
        <v>8830</v>
      </c>
      <c r="E152" s="13" t="s">
        <v>7328</v>
      </c>
      <c r="F152" s="13" t="s">
        <v>8835</v>
      </c>
      <c r="G152" s="34">
        <v>1</v>
      </c>
      <c r="H152" s="57" t="s">
        <v>313</v>
      </c>
    </row>
    <row r="153" spans="1:8">
      <c r="A153" s="23">
        <v>2021</v>
      </c>
      <c r="B153" s="13" t="s">
        <v>1886</v>
      </c>
      <c r="C153" s="22" t="s">
        <v>156</v>
      </c>
      <c r="D153" s="34" t="s">
        <v>8830</v>
      </c>
      <c r="E153" s="13" t="s">
        <v>7328</v>
      </c>
      <c r="F153" s="13" t="s">
        <v>8835</v>
      </c>
      <c r="G153" s="34">
        <v>1</v>
      </c>
      <c r="H153" s="57" t="s">
        <v>314</v>
      </c>
    </row>
    <row r="154" spans="1:8">
      <c r="A154" s="23">
        <v>2021</v>
      </c>
      <c r="B154" s="13" t="s">
        <v>1886</v>
      </c>
      <c r="C154" s="22" t="s">
        <v>120</v>
      </c>
      <c r="D154" s="34" t="s">
        <v>8933</v>
      </c>
      <c r="E154" s="13" t="s">
        <v>7328</v>
      </c>
      <c r="F154" s="13" t="s">
        <v>8835</v>
      </c>
      <c r="G154" s="34">
        <v>1</v>
      </c>
      <c r="H154" s="57" t="s">
        <v>322</v>
      </c>
    </row>
    <row r="155" spans="1:8">
      <c r="A155" s="23">
        <v>2021</v>
      </c>
      <c r="B155" s="13" t="s">
        <v>1886</v>
      </c>
      <c r="C155" s="22" t="s">
        <v>23</v>
      </c>
      <c r="D155" s="34" t="s">
        <v>8934</v>
      </c>
      <c r="E155" s="13" t="s">
        <v>7328</v>
      </c>
      <c r="F155" s="13" t="s">
        <v>8835</v>
      </c>
      <c r="G155" s="34">
        <v>1</v>
      </c>
      <c r="H155" s="57" t="s">
        <v>325</v>
      </c>
    </row>
    <row r="156" spans="1:8">
      <c r="A156" s="23">
        <v>2021</v>
      </c>
      <c r="B156" s="13" t="s">
        <v>1886</v>
      </c>
      <c r="C156" s="22" t="s">
        <v>70</v>
      </c>
      <c r="D156" s="34" t="s">
        <v>8935</v>
      </c>
      <c r="E156" s="13" t="s">
        <v>7328</v>
      </c>
      <c r="F156" s="13" t="s">
        <v>8835</v>
      </c>
      <c r="G156" s="34">
        <v>1</v>
      </c>
      <c r="H156" s="57" t="s">
        <v>308</v>
      </c>
    </row>
    <row r="157" spans="1:8">
      <c r="A157" s="23">
        <v>2021</v>
      </c>
      <c r="B157" s="13" t="s">
        <v>1886</v>
      </c>
      <c r="C157" s="22" t="s">
        <v>60</v>
      </c>
      <c r="D157" s="34" t="s">
        <v>8936</v>
      </c>
      <c r="E157" s="13" t="s">
        <v>7328</v>
      </c>
      <c r="F157" s="13" t="s">
        <v>8835</v>
      </c>
      <c r="G157" s="34">
        <v>1</v>
      </c>
      <c r="H157" s="57" t="s">
        <v>314</v>
      </c>
    </row>
    <row r="158" spans="1:8">
      <c r="A158" s="23">
        <v>2021</v>
      </c>
      <c r="B158" s="13" t="s">
        <v>1886</v>
      </c>
      <c r="C158" s="22" t="s">
        <v>60</v>
      </c>
      <c r="D158" s="34" t="s">
        <v>8937</v>
      </c>
      <c r="E158" s="13" t="s">
        <v>7328</v>
      </c>
      <c r="F158" s="13" t="s">
        <v>8835</v>
      </c>
      <c r="G158" s="34">
        <v>1</v>
      </c>
      <c r="H158" s="57" t="s">
        <v>8938</v>
      </c>
    </row>
    <row r="159" spans="1:8">
      <c r="A159" s="23">
        <v>2021</v>
      </c>
      <c r="B159" s="13" t="s">
        <v>1886</v>
      </c>
      <c r="C159" s="22" t="s">
        <v>23</v>
      </c>
      <c r="D159" s="34" t="s">
        <v>8939</v>
      </c>
      <c r="E159" s="13" t="s">
        <v>7328</v>
      </c>
      <c r="F159" s="13" t="s">
        <v>8835</v>
      </c>
      <c r="G159" s="34">
        <v>1</v>
      </c>
      <c r="H159" s="57" t="s">
        <v>308</v>
      </c>
    </row>
    <row r="160" spans="1:8">
      <c r="A160" s="23">
        <v>2021</v>
      </c>
      <c r="B160" s="13" t="s">
        <v>1886</v>
      </c>
      <c r="C160" s="22" t="s">
        <v>23</v>
      </c>
      <c r="D160" s="34" t="s">
        <v>8940</v>
      </c>
      <c r="E160" s="13" t="s">
        <v>7328</v>
      </c>
      <c r="F160" s="13" t="s">
        <v>8835</v>
      </c>
      <c r="G160" s="34">
        <v>1</v>
      </c>
      <c r="H160" s="57" t="s">
        <v>310</v>
      </c>
    </row>
    <row r="161" spans="1:8">
      <c r="A161" s="23">
        <v>2021</v>
      </c>
      <c r="B161" s="13" t="s">
        <v>1886</v>
      </c>
      <c r="C161" s="22" t="s">
        <v>120</v>
      </c>
      <c r="D161" s="34" t="s">
        <v>8941</v>
      </c>
      <c r="E161" s="13" t="s">
        <v>7328</v>
      </c>
      <c r="F161" s="13" t="s">
        <v>8835</v>
      </c>
      <c r="G161" s="34">
        <v>1</v>
      </c>
      <c r="H161" s="57" t="s">
        <v>303</v>
      </c>
    </row>
    <row r="162" spans="1:8">
      <c r="A162" s="23">
        <v>2021</v>
      </c>
      <c r="B162" s="13" t="s">
        <v>1886</v>
      </c>
      <c r="C162" s="22" t="s">
        <v>23</v>
      </c>
      <c r="D162" s="34" t="s">
        <v>8942</v>
      </c>
      <c r="E162" s="13" t="s">
        <v>7328</v>
      </c>
      <c r="F162" s="13" t="s">
        <v>8835</v>
      </c>
      <c r="G162" s="34">
        <v>1</v>
      </c>
      <c r="H162" s="57" t="s">
        <v>314</v>
      </c>
    </row>
    <row r="163" spans="1:8">
      <c r="A163" s="23">
        <v>2021</v>
      </c>
      <c r="B163" s="13" t="s">
        <v>1886</v>
      </c>
      <c r="C163" s="22" t="s">
        <v>23</v>
      </c>
      <c r="D163" s="34" t="s">
        <v>8943</v>
      </c>
      <c r="E163" s="13" t="s">
        <v>7328</v>
      </c>
      <c r="F163" s="13" t="s">
        <v>8835</v>
      </c>
      <c r="G163" s="34">
        <v>1</v>
      </c>
      <c r="H163" s="57" t="s">
        <v>302</v>
      </c>
    </row>
    <row r="164" spans="1:8">
      <c r="A164" s="23">
        <v>2021</v>
      </c>
      <c r="B164" s="13" t="s">
        <v>1886</v>
      </c>
      <c r="C164" s="22" t="s">
        <v>23</v>
      </c>
      <c r="D164" s="34" t="s">
        <v>8944</v>
      </c>
      <c r="E164" s="13" t="s">
        <v>7328</v>
      </c>
      <c r="F164" s="13" t="s">
        <v>8835</v>
      </c>
      <c r="G164" s="34">
        <v>1</v>
      </c>
      <c r="H164" s="57" t="s">
        <v>308</v>
      </c>
    </row>
    <row r="165" spans="1:8">
      <c r="A165" s="23">
        <v>2021</v>
      </c>
      <c r="B165" s="13" t="s">
        <v>1886</v>
      </c>
      <c r="C165" s="22" t="s">
        <v>120</v>
      </c>
      <c r="D165" s="34" t="s">
        <v>8945</v>
      </c>
      <c r="E165" s="13" t="s">
        <v>7328</v>
      </c>
      <c r="F165" s="13" t="s">
        <v>8835</v>
      </c>
      <c r="G165" s="34">
        <v>1</v>
      </c>
      <c r="H165" s="57" t="s">
        <v>303</v>
      </c>
    </row>
    <row r="166" spans="1:8">
      <c r="A166" s="23">
        <v>2021</v>
      </c>
      <c r="B166" s="13" t="s">
        <v>1886</v>
      </c>
      <c r="C166" s="22" t="s">
        <v>120</v>
      </c>
      <c r="D166" s="34" t="s">
        <v>4232</v>
      </c>
      <c r="E166" s="13" t="s">
        <v>7328</v>
      </c>
      <c r="F166" s="13" t="s">
        <v>8835</v>
      </c>
      <c r="G166" s="34">
        <v>1</v>
      </c>
      <c r="H166" s="57" t="s">
        <v>308</v>
      </c>
    </row>
    <row r="167" spans="1:8">
      <c r="A167" s="23">
        <v>2021</v>
      </c>
      <c r="B167" s="13" t="s">
        <v>1886</v>
      </c>
      <c r="C167" s="22" t="s">
        <v>70</v>
      </c>
      <c r="D167" s="34" t="s">
        <v>8946</v>
      </c>
      <c r="E167" s="13" t="s">
        <v>7328</v>
      </c>
      <c r="F167" s="13" t="s">
        <v>8835</v>
      </c>
      <c r="G167" s="34">
        <v>1</v>
      </c>
      <c r="H167" s="57" t="s">
        <v>308</v>
      </c>
    </row>
    <row r="168" spans="1:8">
      <c r="A168" s="23">
        <v>2021</v>
      </c>
      <c r="B168" s="13" t="s">
        <v>1886</v>
      </c>
      <c r="C168" s="22" t="s">
        <v>120</v>
      </c>
      <c r="D168" s="34" t="s">
        <v>8947</v>
      </c>
      <c r="E168" s="13" t="s">
        <v>7328</v>
      </c>
      <c r="F168" s="13" t="s">
        <v>8835</v>
      </c>
      <c r="G168" s="34">
        <v>1</v>
      </c>
      <c r="H168" s="57" t="s">
        <v>314</v>
      </c>
    </row>
    <row r="169" spans="1:8">
      <c r="A169" s="23">
        <v>2021</v>
      </c>
      <c r="B169" s="13" t="s">
        <v>1886</v>
      </c>
      <c r="C169" s="22" t="s">
        <v>10</v>
      </c>
      <c r="D169" s="34" t="s">
        <v>8828</v>
      </c>
      <c r="E169" s="13" t="s">
        <v>7328</v>
      </c>
      <c r="F169" s="13" t="s">
        <v>8835</v>
      </c>
      <c r="G169" s="34">
        <v>1</v>
      </c>
      <c r="H169" s="57" t="s">
        <v>308</v>
      </c>
    </row>
    <row r="170" spans="1:8">
      <c r="A170" s="23">
        <v>2021</v>
      </c>
      <c r="B170" s="13" t="s">
        <v>1886</v>
      </c>
      <c r="C170" s="22" t="s">
        <v>70</v>
      </c>
      <c r="D170" s="34" t="s">
        <v>8828</v>
      </c>
      <c r="E170" s="13" t="s">
        <v>7328</v>
      </c>
      <c r="F170" s="13" t="s">
        <v>8835</v>
      </c>
      <c r="G170" s="34">
        <v>1</v>
      </c>
      <c r="H170" s="57" t="s">
        <v>308</v>
      </c>
    </row>
    <row r="171" spans="1:8">
      <c r="A171" s="23">
        <v>2021</v>
      </c>
      <c r="B171" s="13" t="s">
        <v>1886</v>
      </c>
      <c r="C171" s="22" t="s">
        <v>76</v>
      </c>
      <c r="D171" s="34" t="s">
        <v>8828</v>
      </c>
      <c r="E171" s="13" t="s">
        <v>7328</v>
      </c>
      <c r="F171" s="13" t="s">
        <v>8835</v>
      </c>
      <c r="G171" s="34">
        <v>1</v>
      </c>
      <c r="H171" s="57" t="s">
        <v>314</v>
      </c>
    </row>
    <row r="172" spans="1:8">
      <c r="A172" s="23">
        <v>2021</v>
      </c>
      <c r="B172" s="13" t="s">
        <v>1886</v>
      </c>
      <c r="C172" s="22" t="s">
        <v>100</v>
      </c>
      <c r="D172" s="34" t="s">
        <v>8948</v>
      </c>
      <c r="E172" s="13" t="s">
        <v>7328</v>
      </c>
      <c r="F172" s="13" t="s">
        <v>8835</v>
      </c>
      <c r="G172" s="34">
        <v>1</v>
      </c>
      <c r="H172" s="57" t="s">
        <v>314</v>
      </c>
    </row>
    <row r="173" spans="1:8">
      <c r="A173" s="23">
        <v>2021</v>
      </c>
      <c r="B173" s="13" t="s">
        <v>1886</v>
      </c>
      <c r="C173" s="22" t="s">
        <v>23</v>
      </c>
      <c r="D173" s="34" t="s">
        <v>8949</v>
      </c>
      <c r="E173" s="13" t="s">
        <v>7328</v>
      </c>
      <c r="F173" s="13" t="s">
        <v>8835</v>
      </c>
      <c r="G173" s="34">
        <v>1</v>
      </c>
      <c r="H173" s="57" t="s">
        <v>314</v>
      </c>
    </row>
    <row r="174" spans="1:8">
      <c r="A174" s="23">
        <v>2021</v>
      </c>
      <c r="B174" s="13" t="s">
        <v>1886</v>
      </c>
      <c r="C174" s="22" t="s">
        <v>60</v>
      </c>
      <c r="D174" s="34" t="s">
        <v>8950</v>
      </c>
      <c r="E174" s="13" t="s">
        <v>7328</v>
      </c>
      <c r="F174" s="13" t="s">
        <v>8835</v>
      </c>
      <c r="G174" s="34">
        <v>1</v>
      </c>
      <c r="H174" s="57" t="s">
        <v>324</v>
      </c>
    </row>
    <row r="175" spans="1:8">
      <c r="A175" s="23">
        <v>2021</v>
      </c>
      <c r="B175" s="13" t="s">
        <v>1886</v>
      </c>
      <c r="C175" s="22" t="s">
        <v>60</v>
      </c>
      <c r="D175" s="34" t="s">
        <v>8951</v>
      </c>
      <c r="E175" s="13" t="s">
        <v>7328</v>
      </c>
      <c r="F175" s="13" t="s">
        <v>8835</v>
      </c>
      <c r="G175" s="34">
        <v>1</v>
      </c>
      <c r="H175" s="57" t="s">
        <v>314</v>
      </c>
    </row>
    <row r="176" spans="1:8">
      <c r="A176" s="23">
        <v>2021</v>
      </c>
      <c r="B176" s="13" t="s">
        <v>1886</v>
      </c>
      <c r="C176" s="22" t="s">
        <v>100</v>
      </c>
      <c r="D176" s="34" t="s">
        <v>501</v>
      </c>
      <c r="E176" s="13" t="s">
        <v>7328</v>
      </c>
      <c r="F176" s="13" t="s">
        <v>8835</v>
      </c>
      <c r="G176" s="34">
        <v>1</v>
      </c>
      <c r="H176" s="57" t="s">
        <v>301</v>
      </c>
    </row>
    <row r="177" spans="1:8">
      <c r="A177" s="23">
        <v>2021</v>
      </c>
      <c r="B177" s="13" t="s">
        <v>1886</v>
      </c>
      <c r="C177" s="22" t="s">
        <v>100</v>
      </c>
      <c r="D177" s="34" t="s">
        <v>418</v>
      </c>
      <c r="E177" s="13" t="s">
        <v>7328</v>
      </c>
      <c r="F177" s="13" t="s">
        <v>8835</v>
      </c>
      <c r="G177" s="34">
        <v>1</v>
      </c>
      <c r="H177" s="57" t="s">
        <v>312</v>
      </c>
    </row>
    <row r="178" spans="1:8">
      <c r="A178" s="23">
        <v>2021</v>
      </c>
      <c r="B178" s="13" t="s">
        <v>1886</v>
      </c>
      <c r="C178" s="22" t="s">
        <v>23</v>
      </c>
      <c r="D178" s="34" t="s">
        <v>8834</v>
      </c>
      <c r="E178" s="13" t="s">
        <v>7328</v>
      </c>
      <c r="F178" s="13" t="s">
        <v>8835</v>
      </c>
      <c r="G178" s="34">
        <v>1</v>
      </c>
      <c r="H178" s="57" t="s">
        <v>308</v>
      </c>
    </row>
    <row r="179" spans="1:8">
      <c r="A179" s="23">
        <v>2021</v>
      </c>
      <c r="B179" s="13" t="s">
        <v>1886</v>
      </c>
      <c r="C179" s="22" t="s">
        <v>60</v>
      </c>
      <c r="D179" s="34" t="s">
        <v>8834</v>
      </c>
      <c r="E179" s="13" t="s">
        <v>7328</v>
      </c>
      <c r="F179" s="13" t="s">
        <v>8835</v>
      </c>
      <c r="G179" s="34">
        <v>1</v>
      </c>
      <c r="H179" s="57" t="s">
        <v>308</v>
      </c>
    </row>
    <row r="180" spans="1:8">
      <c r="A180" s="23">
        <v>2021</v>
      </c>
      <c r="B180" s="13" t="s">
        <v>1886</v>
      </c>
      <c r="C180" s="22" t="s">
        <v>23</v>
      </c>
      <c r="D180" s="34" t="s">
        <v>3623</v>
      </c>
      <c r="E180" s="13" t="s">
        <v>7328</v>
      </c>
      <c r="F180" s="13" t="s">
        <v>8835</v>
      </c>
      <c r="G180" s="34">
        <v>1</v>
      </c>
      <c r="H180" s="57" t="s">
        <v>308</v>
      </c>
    </row>
    <row r="181" spans="1:8">
      <c r="A181" s="23">
        <v>2021</v>
      </c>
      <c r="B181" s="13" t="s">
        <v>1886</v>
      </c>
      <c r="C181" s="22" t="s">
        <v>120</v>
      </c>
      <c r="D181" s="34" t="s">
        <v>3623</v>
      </c>
      <c r="E181" s="13" t="s">
        <v>7328</v>
      </c>
      <c r="F181" s="13" t="s">
        <v>8835</v>
      </c>
      <c r="G181" s="34">
        <v>1</v>
      </c>
      <c r="H181" s="57" t="s">
        <v>308</v>
      </c>
    </row>
    <row r="182" spans="1:8">
      <c r="A182" s="23">
        <v>2021</v>
      </c>
      <c r="B182" s="13" t="s">
        <v>1886</v>
      </c>
      <c r="C182" s="22" t="s">
        <v>23</v>
      </c>
      <c r="D182" s="34" t="s">
        <v>8952</v>
      </c>
      <c r="E182" s="13" t="s">
        <v>7328</v>
      </c>
      <c r="F182" s="13" t="s">
        <v>8835</v>
      </c>
      <c r="G182" s="34">
        <v>1</v>
      </c>
      <c r="H182" s="57" t="s">
        <v>308</v>
      </c>
    </row>
    <row r="183" spans="1:8">
      <c r="A183" s="23">
        <v>2021</v>
      </c>
      <c r="B183" s="13" t="s">
        <v>1886</v>
      </c>
      <c r="C183" s="22" t="s">
        <v>23</v>
      </c>
      <c r="D183" s="34" t="s">
        <v>8953</v>
      </c>
      <c r="E183" s="13" t="s">
        <v>7328</v>
      </c>
      <c r="F183" s="13" t="s">
        <v>8835</v>
      </c>
      <c r="G183" s="34">
        <v>1</v>
      </c>
      <c r="H183" s="57" t="s">
        <v>308</v>
      </c>
    </row>
    <row r="184" spans="1:8">
      <c r="A184" s="23">
        <v>2021</v>
      </c>
      <c r="B184" s="13" t="s">
        <v>1886</v>
      </c>
      <c r="C184" s="22" t="s">
        <v>120</v>
      </c>
      <c r="D184" s="34" t="s">
        <v>8954</v>
      </c>
      <c r="E184" s="13" t="s">
        <v>7328</v>
      </c>
      <c r="F184" s="13" t="s">
        <v>8835</v>
      </c>
      <c r="G184" s="34">
        <v>1</v>
      </c>
      <c r="H184" s="57" t="s">
        <v>308</v>
      </c>
    </row>
    <row r="185" spans="1:8">
      <c r="A185" s="23">
        <v>2021</v>
      </c>
      <c r="B185" s="13" t="s">
        <v>1886</v>
      </c>
      <c r="C185" s="22" t="s">
        <v>76</v>
      </c>
      <c r="D185" s="34" t="s">
        <v>8955</v>
      </c>
      <c r="E185" s="13" t="s">
        <v>7328</v>
      </c>
      <c r="F185" s="13" t="s">
        <v>8835</v>
      </c>
      <c r="G185" s="34">
        <v>1</v>
      </c>
      <c r="H185" s="57" t="s">
        <v>314</v>
      </c>
    </row>
    <row r="186" spans="1:8">
      <c r="A186" s="23">
        <v>2021</v>
      </c>
      <c r="B186" s="13" t="s">
        <v>1886</v>
      </c>
      <c r="C186" s="22" t="s">
        <v>76</v>
      </c>
      <c r="D186" s="34" t="s">
        <v>8956</v>
      </c>
      <c r="E186" s="13" t="s">
        <v>7328</v>
      </c>
      <c r="F186" s="13" t="s">
        <v>8835</v>
      </c>
      <c r="G186" s="34">
        <v>1</v>
      </c>
      <c r="H186" s="57" t="s">
        <v>308</v>
      </c>
    </row>
    <row r="187" spans="1:8">
      <c r="A187" s="23">
        <v>2021</v>
      </c>
      <c r="B187" s="13" t="s">
        <v>1886</v>
      </c>
      <c r="C187" s="22" t="s">
        <v>60</v>
      </c>
      <c r="D187" s="34" t="s">
        <v>8957</v>
      </c>
      <c r="E187" s="13" t="s">
        <v>7328</v>
      </c>
      <c r="F187" s="13" t="s">
        <v>8835</v>
      </c>
      <c r="G187" s="34">
        <v>1</v>
      </c>
      <c r="H187" s="57" t="s">
        <v>306</v>
      </c>
    </row>
    <row r="188" spans="1:8">
      <c r="A188" s="23">
        <v>2021</v>
      </c>
      <c r="B188" s="13" t="s">
        <v>1886</v>
      </c>
      <c r="C188" s="22" t="s">
        <v>23</v>
      </c>
      <c r="D188" s="34" t="s">
        <v>8958</v>
      </c>
      <c r="E188" s="13" t="s">
        <v>7328</v>
      </c>
      <c r="F188" s="13" t="s">
        <v>8835</v>
      </c>
      <c r="G188" s="34">
        <v>1</v>
      </c>
      <c r="H188" s="57" t="s">
        <v>308</v>
      </c>
    </row>
    <row r="189" spans="1:8">
      <c r="A189" s="23">
        <v>2021</v>
      </c>
      <c r="B189" s="13" t="s">
        <v>1886</v>
      </c>
      <c r="C189" s="22" t="s">
        <v>23</v>
      </c>
      <c r="D189" s="34" t="s">
        <v>8959</v>
      </c>
      <c r="E189" s="13" t="s">
        <v>7328</v>
      </c>
      <c r="F189" s="13" t="s">
        <v>8835</v>
      </c>
      <c r="G189" s="34">
        <v>1</v>
      </c>
      <c r="H189" s="57" t="s">
        <v>308</v>
      </c>
    </row>
    <row r="190" spans="1:8">
      <c r="A190" s="23">
        <v>2021</v>
      </c>
      <c r="B190" s="13" t="s">
        <v>1886</v>
      </c>
      <c r="C190" s="22" t="s">
        <v>70</v>
      </c>
      <c r="D190" s="34" t="s">
        <v>8960</v>
      </c>
      <c r="E190" s="13" t="s">
        <v>7328</v>
      </c>
      <c r="F190" s="13" t="s">
        <v>8835</v>
      </c>
      <c r="G190" s="34">
        <v>1</v>
      </c>
      <c r="H190" s="57" t="s">
        <v>308</v>
      </c>
    </row>
    <row r="191" spans="1:8">
      <c r="A191" s="23">
        <v>2021</v>
      </c>
      <c r="B191" s="13" t="s">
        <v>1886</v>
      </c>
      <c r="C191" s="22" t="s">
        <v>120</v>
      </c>
      <c r="D191" s="34" t="s">
        <v>8961</v>
      </c>
      <c r="E191" s="13" t="s">
        <v>7328</v>
      </c>
      <c r="F191" s="13" t="s">
        <v>8835</v>
      </c>
      <c r="G191" s="34">
        <v>1</v>
      </c>
      <c r="H191" s="57" t="s">
        <v>314</v>
      </c>
    </row>
    <row r="192" spans="1:8">
      <c r="A192" s="23">
        <v>2021</v>
      </c>
      <c r="B192" s="13" t="s">
        <v>1886</v>
      </c>
      <c r="C192" s="22" t="s">
        <v>23</v>
      </c>
      <c r="D192" s="34" t="s">
        <v>8962</v>
      </c>
      <c r="E192" s="13" t="s">
        <v>7328</v>
      </c>
      <c r="F192" s="13" t="s">
        <v>8835</v>
      </c>
      <c r="G192" s="34">
        <v>1</v>
      </c>
      <c r="H192" s="57" t="s">
        <v>314</v>
      </c>
    </row>
    <row r="193" spans="1:8">
      <c r="A193" s="23">
        <v>2021</v>
      </c>
      <c r="B193" s="13" t="s">
        <v>1886</v>
      </c>
      <c r="C193" s="22" t="s">
        <v>23</v>
      </c>
      <c r="D193" s="34" t="s">
        <v>8963</v>
      </c>
      <c r="E193" s="13" t="s">
        <v>7328</v>
      </c>
      <c r="F193" s="13" t="s">
        <v>8835</v>
      </c>
      <c r="G193" s="34">
        <v>1</v>
      </c>
      <c r="H193" s="57" t="s">
        <v>308</v>
      </c>
    </row>
    <row r="194" spans="1:8">
      <c r="A194" s="23">
        <v>2021</v>
      </c>
      <c r="B194" s="13" t="s">
        <v>1886</v>
      </c>
      <c r="C194" s="22" t="s">
        <v>76</v>
      </c>
      <c r="D194" s="34" t="s">
        <v>8964</v>
      </c>
      <c r="E194" s="13" t="s">
        <v>7328</v>
      </c>
      <c r="F194" s="13" t="s">
        <v>8835</v>
      </c>
      <c r="G194" s="34">
        <v>1</v>
      </c>
      <c r="H194" s="57" t="s">
        <v>308</v>
      </c>
    </row>
    <row r="195" spans="1:8">
      <c r="A195" s="23">
        <v>2021</v>
      </c>
      <c r="B195" s="13" t="s">
        <v>1886</v>
      </c>
      <c r="C195" s="22" t="s">
        <v>23</v>
      </c>
      <c r="D195" s="34" t="s">
        <v>8965</v>
      </c>
      <c r="E195" s="13" t="s">
        <v>7328</v>
      </c>
      <c r="F195" s="13" t="s">
        <v>8835</v>
      </c>
      <c r="G195" s="34">
        <v>1</v>
      </c>
      <c r="H195" s="57" t="s">
        <v>308</v>
      </c>
    </row>
    <row r="196" spans="1:8">
      <c r="A196" s="23">
        <v>2021</v>
      </c>
      <c r="B196" s="13" t="s">
        <v>1886</v>
      </c>
      <c r="C196" s="22" t="s">
        <v>23</v>
      </c>
      <c r="D196" s="34" t="s">
        <v>8966</v>
      </c>
      <c r="E196" s="13" t="s">
        <v>7328</v>
      </c>
      <c r="F196" s="13" t="s">
        <v>8835</v>
      </c>
      <c r="G196" s="34">
        <v>1</v>
      </c>
      <c r="H196" s="57" t="s">
        <v>305</v>
      </c>
    </row>
    <row r="197" spans="1:8">
      <c r="A197" s="23">
        <v>2021</v>
      </c>
      <c r="B197" s="13" t="s">
        <v>1886</v>
      </c>
      <c r="C197" s="22" t="s">
        <v>120</v>
      </c>
      <c r="D197" s="34" t="s">
        <v>8967</v>
      </c>
      <c r="E197" s="13" t="s">
        <v>7328</v>
      </c>
      <c r="F197" s="13" t="s">
        <v>8835</v>
      </c>
      <c r="G197" s="34">
        <v>1</v>
      </c>
      <c r="H197" s="57" t="s">
        <v>308</v>
      </c>
    </row>
    <row r="198" spans="1:8">
      <c r="A198" s="23">
        <v>2021</v>
      </c>
      <c r="B198" s="13" t="s">
        <v>1886</v>
      </c>
      <c r="C198" s="22" t="s">
        <v>120</v>
      </c>
      <c r="D198" s="34" t="s">
        <v>8968</v>
      </c>
      <c r="E198" s="13" t="s">
        <v>7328</v>
      </c>
      <c r="F198" s="13" t="s">
        <v>8835</v>
      </c>
      <c r="G198" s="34">
        <v>1</v>
      </c>
      <c r="H198" s="57" t="s">
        <v>313</v>
      </c>
    </row>
    <row r="199" spans="1:8">
      <c r="A199" s="23">
        <v>2021</v>
      </c>
      <c r="B199" s="13" t="s">
        <v>1886</v>
      </c>
      <c r="C199" s="22" t="s">
        <v>120</v>
      </c>
      <c r="D199" s="34" t="s">
        <v>8969</v>
      </c>
      <c r="E199" s="13" t="s">
        <v>7328</v>
      </c>
      <c r="F199" s="13" t="s">
        <v>8835</v>
      </c>
      <c r="G199" s="34">
        <v>1</v>
      </c>
      <c r="H199" s="57" t="s">
        <v>313</v>
      </c>
    </row>
    <row r="200" spans="1:8">
      <c r="A200" s="23">
        <v>2021</v>
      </c>
      <c r="B200" s="13" t="s">
        <v>1886</v>
      </c>
      <c r="C200" s="22" t="s">
        <v>120</v>
      </c>
      <c r="D200" s="34" t="s">
        <v>8970</v>
      </c>
      <c r="E200" s="13" t="s">
        <v>7328</v>
      </c>
      <c r="F200" s="13" t="s">
        <v>8835</v>
      </c>
      <c r="G200" s="34">
        <v>1</v>
      </c>
      <c r="H200" s="57" t="s">
        <v>308</v>
      </c>
    </row>
    <row r="201" spans="1:8">
      <c r="A201" s="23">
        <v>2021</v>
      </c>
      <c r="B201" s="13" t="s">
        <v>1886</v>
      </c>
      <c r="C201" s="22" t="s">
        <v>120</v>
      </c>
      <c r="D201" s="34" t="s">
        <v>8971</v>
      </c>
      <c r="E201" s="13" t="s">
        <v>7328</v>
      </c>
      <c r="F201" s="13" t="s">
        <v>8835</v>
      </c>
      <c r="G201" s="34">
        <v>1</v>
      </c>
      <c r="H201" s="57" t="s">
        <v>314</v>
      </c>
    </row>
    <row r="202" spans="1:8">
      <c r="A202" s="23">
        <v>2021</v>
      </c>
      <c r="B202" s="13" t="s">
        <v>1886</v>
      </c>
      <c r="C202" s="22" t="s">
        <v>23</v>
      </c>
      <c r="D202" s="34" t="s">
        <v>8972</v>
      </c>
      <c r="E202" s="13" t="s">
        <v>7328</v>
      </c>
      <c r="F202" s="13" t="s">
        <v>8835</v>
      </c>
      <c r="G202" s="34">
        <v>1</v>
      </c>
      <c r="H202" s="57" t="s">
        <v>308</v>
      </c>
    </row>
    <row r="203" spans="1:8">
      <c r="A203" s="23">
        <v>2021</v>
      </c>
      <c r="B203" s="13" t="s">
        <v>1886</v>
      </c>
      <c r="C203" s="22" t="s">
        <v>23</v>
      </c>
      <c r="D203" s="34" t="s">
        <v>8973</v>
      </c>
      <c r="E203" s="13" t="s">
        <v>7328</v>
      </c>
      <c r="F203" s="13" t="s">
        <v>8835</v>
      </c>
      <c r="G203" s="34">
        <v>1</v>
      </c>
      <c r="H203" s="57" t="s">
        <v>308</v>
      </c>
    </row>
    <row r="204" spans="1:8">
      <c r="A204" s="23">
        <v>2021</v>
      </c>
      <c r="B204" s="13" t="s">
        <v>1886</v>
      </c>
      <c r="C204" s="22" t="s">
        <v>60</v>
      </c>
      <c r="D204" s="34" t="s">
        <v>8974</v>
      </c>
      <c r="E204" s="13" t="s">
        <v>7328</v>
      </c>
      <c r="F204" s="13" t="s">
        <v>8835</v>
      </c>
      <c r="G204" s="34">
        <v>1</v>
      </c>
      <c r="H204" s="57" t="s">
        <v>314</v>
      </c>
    </row>
    <row r="205" spans="1:8">
      <c r="A205" s="23">
        <v>2021</v>
      </c>
      <c r="B205" s="13" t="s">
        <v>1886</v>
      </c>
      <c r="C205" s="22" t="s">
        <v>23</v>
      </c>
      <c r="D205" s="34" t="s">
        <v>8975</v>
      </c>
      <c r="E205" s="13" t="s">
        <v>7328</v>
      </c>
      <c r="F205" s="13" t="s">
        <v>8835</v>
      </c>
      <c r="G205" s="34">
        <v>1</v>
      </c>
      <c r="H205" s="57" t="s">
        <v>305</v>
      </c>
    </row>
    <row r="206" spans="1:8">
      <c r="A206" s="23">
        <v>2021</v>
      </c>
      <c r="B206" s="13" t="s">
        <v>1886</v>
      </c>
      <c r="C206" s="22" t="s">
        <v>23</v>
      </c>
      <c r="D206" s="34" t="s">
        <v>8976</v>
      </c>
      <c r="E206" s="13" t="s">
        <v>7328</v>
      </c>
      <c r="F206" s="13" t="s">
        <v>8835</v>
      </c>
      <c r="G206" s="34">
        <v>1</v>
      </c>
      <c r="H206" s="57" t="s">
        <v>8977</v>
      </c>
    </row>
    <row r="207" spans="1:8">
      <c r="A207" s="23">
        <v>2021</v>
      </c>
      <c r="B207" s="13" t="s">
        <v>1886</v>
      </c>
      <c r="C207" s="22" t="s">
        <v>23</v>
      </c>
      <c r="D207" s="34" t="s">
        <v>8978</v>
      </c>
      <c r="E207" s="13" t="s">
        <v>7328</v>
      </c>
      <c r="F207" s="13" t="s">
        <v>8835</v>
      </c>
      <c r="G207" s="34">
        <v>1</v>
      </c>
      <c r="H207" s="57" t="s">
        <v>317</v>
      </c>
    </row>
    <row r="208" spans="1:8">
      <c r="A208" s="23">
        <v>2021</v>
      </c>
      <c r="B208" s="13" t="s">
        <v>1886</v>
      </c>
      <c r="C208" s="22" t="s">
        <v>23</v>
      </c>
      <c r="D208" s="34" t="s">
        <v>8979</v>
      </c>
      <c r="E208" s="13" t="s">
        <v>7328</v>
      </c>
      <c r="F208" s="13" t="s">
        <v>8835</v>
      </c>
      <c r="G208" s="34">
        <v>1</v>
      </c>
      <c r="H208" s="57" t="s">
        <v>308</v>
      </c>
    </row>
    <row r="209" spans="1:8">
      <c r="A209" s="23">
        <v>2021</v>
      </c>
      <c r="B209" s="13" t="s">
        <v>1886</v>
      </c>
      <c r="C209" s="22" t="s">
        <v>120</v>
      </c>
      <c r="D209" s="34" t="s">
        <v>8980</v>
      </c>
      <c r="E209" s="13" t="s">
        <v>7328</v>
      </c>
      <c r="F209" s="13" t="s">
        <v>8835</v>
      </c>
      <c r="G209" s="34">
        <v>1</v>
      </c>
      <c r="H209" s="57" t="s">
        <v>308</v>
      </c>
    </row>
    <row r="210" spans="1:8">
      <c r="A210" s="23">
        <v>2021</v>
      </c>
      <c r="B210" s="13" t="s">
        <v>1886</v>
      </c>
      <c r="C210" s="22" t="s">
        <v>76</v>
      </c>
      <c r="D210" s="34" t="s">
        <v>8981</v>
      </c>
      <c r="E210" s="13" t="s">
        <v>7328</v>
      </c>
      <c r="F210" s="13" t="s">
        <v>8835</v>
      </c>
      <c r="G210" s="34">
        <v>1</v>
      </c>
      <c r="H210" s="57" t="s">
        <v>308</v>
      </c>
    </row>
    <row r="211" spans="1:8">
      <c r="A211" s="23">
        <v>2021</v>
      </c>
      <c r="B211" s="13" t="s">
        <v>1886</v>
      </c>
      <c r="C211" s="22" t="s">
        <v>100</v>
      </c>
      <c r="D211" s="34" t="s">
        <v>368</v>
      </c>
      <c r="E211" s="13" t="s">
        <v>7328</v>
      </c>
      <c r="F211" s="13" t="s">
        <v>8835</v>
      </c>
      <c r="G211" s="34">
        <v>1</v>
      </c>
      <c r="H211" s="57" t="s">
        <v>306</v>
      </c>
    </row>
    <row r="212" spans="1:8">
      <c r="A212" s="23">
        <v>2021</v>
      </c>
      <c r="B212" s="13" t="s">
        <v>1886</v>
      </c>
      <c r="C212" s="22" t="s">
        <v>23</v>
      </c>
      <c r="D212" s="34" t="s">
        <v>8982</v>
      </c>
      <c r="E212" s="13" t="s">
        <v>7328</v>
      </c>
      <c r="F212" s="13" t="s">
        <v>8835</v>
      </c>
      <c r="G212" s="34">
        <v>1</v>
      </c>
      <c r="H212" s="57" t="s">
        <v>322</v>
      </c>
    </row>
    <row r="213" spans="1:8">
      <c r="A213" s="23">
        <v>2021</v>
      </c>
      <c r="B213" s="13" t="s">
        <v>1886</v>
      </c>
      <c r="C213" s="22" t="s">
        <v>76</v>
      </c>
      <c r="D213" s="34" t="s">
        <v>8983</v>
      </c>
      <c r="E213" s="13" t="s">
        <v>7328</v>
      </c>
      <c r="F213" s="13" t="s">
        <v>8835</v>
      </c>
      <c r="G213" s="34">
        <v>1</v>
      </c>
      <c r="H213" s="57"/>
    </row>
    <row r="214" spans="1:8">
      <c r="A214" s="23">
        <v>2021</v>
      </c>
      <c r="B214" s="13" t="s">
        <v>1886</v>
      </c>
      <c r="C214" s="22" t="s">
        <v>120</v>
      </c>
      <c r="D214" s="34" t="s">
        <v>5763</v>
      </c>
      <c r="E214" s="13" t="s">
        <v>7328</v>
      </c>
      <c r="F214" s="13" t="s">
        <v>8835</v>
      </c>
      <c r="G214" s="34">
        <v>1</v>
      </c>
      <c r="H214" s="57" t="s">
        <v>308</v>
      </c>
    </row>
    <row r="215" spans="1:8">
      <c r="A215" s="23">
        <v>2021</v>
      </c>
      <c r="B215" s="13" t="s">
        <v>1886</v>
      </c>
      <c r="C215" s="22" t="s">
        <v>14</v>
      </c>
      <c r="D215" s="34" t="s">
        <v>5763</v>
      </c>
      <c r="E215" s="13" t="s">
        <v>7328</v>
      </c>
      <c r="F215" s="13" t="s">
        <v>8835</v>
      </c>
      <c r="G215" s="34">
        <v>1</v>
      </c>
      <c r="H215" s="57" t="s">
        <v>308</v>
      </c>
    </row>
    <row r="216" spans="1:8">
      <c r="A216" s="23">
        <v>2021</v>
      </c>
      <c r="B216" s="13" t="s">
        <v>1886</v>
      </c>
      <c r="C216" s="22" t="s">
        <v>120</v>
      </c>
      <c r="D216" s="34" t="s">
        <v>5763</v>
      </c>
      <c r="E216" s="13" t="s">
        <v>7328</v>
      </c>
      <c r="F216" s="13" t="s">
        <v>8835</v>
      </c>
      <c r="G216" s="34">
        <v>1</v>
      </c>
      <c r="H216" s="57" t="s">
        <v>308</v>
      </c>
    </row>
    <row r="217" spans="1:8">
      <c r="A217" s="23">
        <v>2021</v>
      </c>
      <c r="B217" s="13" t="s">
        <v>1886</v>
      </c>
      <c r="C217" s="22" t="s">
        <v>120</v>
      </c>
      <c r="D217" s="34" t="s">
        <v>8984</v>
      </c>
      <c r="E217" s="13" t="s">
        <v>7328</v>
      </c>
      <c r="F217" s="13" t="s">
        <v>8835</v>
      </c>
      <c r="G217" s="34">
        <v>1</v>
      </c>
      <c r="H217" s="57" t="s">
        <v>324</v>
      </c>
    </row>
    <row r="218" spans="1:8">
      <c r="A218" s="23">
        <v>2021</v>
      </c>
      <c r="B218" s="13" t="s">
        <v>1886</v>
      </c>
      <c r="C218" s="22" t="s">
        <v>100</v>
      </c>
      <c r="D218" s="34" t="s">
        <v>4753</v>
      </c>
      <c r="E218" s="13" t="s">
        <v>7328</v>
      </c>
      <c r="F218" s="13" t="s">
        <v>8835</v>
      </c>
      <c r="G218" s="34">
        <v>1</v>
      </c>
      <c r="H218" s="57" t="s">
        <v>313</v>
      </c>
    </row>
    <row r="219" spans="1:8">
      <c r="A219" s="23">
        <v>2021</v>
      </c>
      <c r="B219" s="13" t="s">
        <v>1886</v>
      </c>
      <c r="C219" s="22" t="s">
        <v>10</v>
      </c>
      <c r="D219" s="34" t="s">
        <v>219</v>
      </c>
      <c r="E219" s="13" t="s">
        <v>7328</v>
      </c>
      <c r="F219" s="13" t="s">
        <v>8835</v>
      </c>
      <c r="G219" s="34">
        <v>1</v>
      </c>
      <c r="H219" s="57" t="s">
        <v>308</v>
      </c>
    </row>
    <row r="220" spans="1:8">
      <c r="A220" s="23">
        <v>2021</v>
      </c>
      <c r="B220" s="13" t="s">
        <v>1886</v>
      </c>
      <c r="C220" s="22" t="s">
        <v>120</v>
      </c>
      <c r="D220" s="34" t="s">
        <v>8985</v>
      </c>
      <c r="E220" s="13" t="s">
        <v>7328</v>
      </c>
      <c r="F220" s="13" t="s">
        <v>8835</v>
      </c>
      <c r="G220" s="34">
        <v>1</v>
      </c>
      <c r="H220" s="57" t="s">
        <v>331</v>
      </c>
    </row>
    <row r="221" spans="1:8">
      <c r="A221" s="23">
        <v>2021</v>
      </c>
      <c r="B221" s="13" t="s">
        <v>1886</v>
      </c>
      <c r="C221" s="22" t="s">
        <v>120</v>
      </c>
      <c r="D221" s="34" t="s">
        <v>436</v>
      </c>
      <c r="E221" s="13" t="s">
        <v>7328</v>
      </c>
      <c r="F221" s="13" t="s">
        <v>8835</v>
      </c>
      <c r="G221" s="34">
        <v>1</v>
      </c>
      <c r="H221" s="57" t="s">
        <v>301</v>
      </c>
    </row>
    <row r="222" spans="1:8">
      <c r="A222" s="23">
        <v>2021</v>
      </c>
      <c r="B222" s="13" t="s">
        <v>1886</v>
      </c>
      <c r="C222" s="22" t="s">
        <v>70</v>
      </c>
      <c r="D222" s="34" t="s">
        <v>8986</v>
      </c>
      <c r="E222" s="13" t="s">
        <v>7328</v>
      </c>
      <c r="F222" s="13" t="s">
        <v>8835</v>
      </c>
      <c r="G222" s="34">
        <v>1</v>
      </c>
      <c r="H222" s="57" t="s">
        <v>308</v>
      </c>
    </row>
    <row r="223" spans="1:8">
      <c r="A223" s="23">
        <v>2021</v>
      </c>
      <c r="B223" s="13" t="s">
        <v>1886</v>
      </c>
      <c r="C223" s="22" t="s">
        <v>120</v>
      </c>
      <c r="D223" s="34" t="s">
        <v>8987</v>
      </c>
      <c r="E223" s="13" t="s">
        <v>7328</v>
      </c>
      <c r="F223" s="13" t="s">
        <v>8835</v>
      </c>
      <c r="G223" s="34">
        <v>1</v>
      </c>
      <c r="H223" s="57" t="s">
        <v>314</v>
      </c>
    </row>
    <row r="224" spans="1:8">
      <c r="A224" s="23">
        <v>2021</v>
      </c>
      <c r="B224" s="13" t="s">
        <v>1886</v>
      </c>
      <c r="C224" s="22" t="s">
        <v>120</v>
      </c>
      <c r="D224" s="34" t="s">
        <v>3286</v>
      </c>
      <c r="E224" s="13" t="s">
        <v>7328</v>
      </c>
      <c r="F224" s="13" t="s">
        <v>8835</v>
      </c>
      <c r="G224" s="34">
        <v>1</v>
      </c>
      <c r="H224" s="57" t="s">
        <v>314</v>
      </c>
    </row>
    <row r="225" spans="1:8">
      <c r="A225" s="23">
        <v>2021</v>
      </c>
      <c r="B225" s="13" t="s">
        <v>1886</v>
      </c>
      <c r="C225" s="22" t="s">
        <v>10</v>
      </c>
      <c r="D225" s="34" t="s">
        <v>8988</v>
      </c>
      <c r="E225" s="13" t="s">
        <v>7328</v>
      </c>
      <c r="F225" s="13" t="s">
        <v>8835</v>
      </c>
      <c r="G225" s="34">
        <v>1</v>
      </c>
      <c r="H225" s="57" t="s">
        <v>308</v>
      </c>
    </row>
    <row r="226" spans="1:8">
      <c r="A226" s="23">
        <v>2021</v>
      </c>
      <c r="B226" s="13" t="s">
        <v>1886</v>
      </c>
      <c r="C226" s="22" t="s">
        <v>60</v>
      </c>
      <c r="D226" s="34" t="s">
        <v>8989</v>
      </c>
      <c r="E226" s="13" t="s">
        <v>7328</v>
      </c>
      <c r="F226" s="13" t="s">
        <v>8835</v>
      </c>
      <c r="G226" s="34">
        <v>1</v>
      </c>
      <c r="H226" s="57" t="s">
        <v>328</v>
      </c>
    </row>
    <row r="227" spans="1:8">
      <c r="A227" s="23">
        <v>2021</v>
      </c>
      <c r="B227" s="13" t="s">
        <v>1886</v>
      </c>
      <c r="C227" s="22" t="s">
        <v>23</v>
      </c>
      <c r="D227" s="34" t="s">
        <v>8990</v>
      </c>
      <c r="E227" s="13" t="s">
        <v>7328</v>
      </c>
      <c r="F227" s="13" t="s">
        <v>8835</v>
      </c>
      <c r="G227" s="34">
        <v>1</v>
      </c>
      <c r="H227" s="57" t="s">
        <v>312</v>
      </c>
    </row>
    <row r="228" spans="1:8">
      <c r="A228" s="23">
        <v>2021</v>
      </c>
      <c r="B228" s="13" t="s">
        <v>1886</v>
      </c>
      <c r="C228" s="22" t="s">
        <v>100</v>
      </c>
      <c r="D228" s="34" t="s">
        <v>375</v>
      </c>
      <c r="E228" s="13" t="s">
        <v>7328</v>
      </c>
      <c r="F228" s="13" t="s">
        <v>8835</v>
      </c>
      <c r="G228" s="34">
        <v>1</v>
      </c>
      <c r="H228" s="57" t="s">
        <v>313</v>
      </c>
    </row>
    <row r="229" spans="1:8">
      <c r="A229" s="23">
        <v>2021</v>
      </c>
      <c r="B229" s="13" t="s">
        <v>1886</v>
      </c>
      <c r="C229" s="22" t="s">
        <v>60</v>
      </c>
      <c r="D229" s="34" t="s">
        <v>8991</v>
      </c>
      <c r="E229" s="13" t="s">
        <v>7328</v>
      </c>
      <c r="F229" s="13" t="s">
        <v>8835</v>
      </c>
      <c r="G229" s="34">
        <v>1</v>
      </c>
      <c r="H229" s="57" t="s">
        <v>314</v>
      </c>
    </row>
    <row r="230" spans="1:8">
      <c r="A230" s="23">
        <v>2021</v>
      </c>
      <c r="B230" s="13" t="s">
        <v>1886</v>
      </c>
      <c r="C230" s="22" t="s">
        <v>120</v>
      </c>
      <c r="D230" s="34" t="s">
        <v>421</v>
      </c>
      <c r="E230" s="13" t="s">
        <v>7328</v>
      </c>
      <c r="F230" s="13" t="s">
        <v>8835</v>
      </c>
      <c r="G230" s="34">
        <v>1</v>
      </c>
      <c r="H230" s="57" t="s">
        <v>313</v>
      </c>
    </row>
    <row r="231" spans="1:8">
      <c r="A231" s="23">
        <v>2021</v>
      </c>
      <c r="B231" s="13" t="s">
        <v>1886</v>
      </c>
      <c r="C231" s="22" t="s">
        <v>120</v>
      </c>
      <c r="D231" s="34" t="s">
        <v>8992</v>
      </c>
      <c r="E231" s="13" t="s">
        <v>7328</v>
      </c>
      <c r="F231" s="13" t="s">
        <v>8835</v>
      </c>
      <c r="G231" s="34">
        <v>1</v>
      </c>
      <c r="H231" s="57" t="s">
        <v>313</v>
      </c>
    </row>
    <row r="232" spans="1:8">
      <c r="A232" s="23">
        <v>2021</v>
      </c>
      <c r="B232" s="13" t="s">
        <v>1886</v>
      </c>
      <c r="C232" s="22" t="s">
        <v>76</v>
      </c>
      <c r="D232" s="34" t="s">
        <v>221</v>
      </c>
      <c r="E232" s="13" t="s">
        <v>7328</v>
      </c>
      <c r="F232" s="13" t="s">
        <v>8835</v>
      </c>
      <c r="G232" s="34">
        <v>1</v>
      </c>
      <c r="H232" s="57" t="s">
        <v>308</v>
      </c>
    </row>
    <row r="233" spans="1:8">
      <c r="A233" s="23">
        <v>2021</v>
      </c>
      <c r="B233" s="13" t="s">
        <v>1886</v>
      </c>
      <c r="C233" s="22" t="s">
        <v>100</v>
      </c>
      <c r="D233" s="34" t="s">
        <v>221</v>
      </c>
      <c r="E233" s="13" t="s">
        <v>7328</v>
      </c>
      <c r="F233" s="13" t="s">
        <v>8835</v>
      </c>
      <c r="G233" s="34">
        <v>1</v>
      </c>
      <c r="H233" s="57" t="s">
        <v>306</v>
      </c>
    </row>
    <row r="234" spans="1:8">
      <c r="A234" s="23">
        <v>2021</v>
      </c>
      <c r="B234" s="13" t="s">
        <v>1886</v>
      </c>
      <c r="C234" s="22" t="s">
        <v>120</v>
      </c>
      <c r="D234" s="34" t="s">
        <v>8993</v>
      </c>
      <c r="E234" s="13" t="s">
        <v>7328</v>
      </c>
      <c r="F234" s="13" t="s">
        <v>8835</v>
      </c>
      <c r="G234" s="34">
        <v>1</v>
      </c>
      <c r="H234" s="57" t="s">
        <v>3999</v>
      </c>
    </row>
    <row r="235" spans="1:8">
      <c r="A235" s="23">
        <v>2021</v>
      </c>
      <c r="B235" s="13" t="s">
        <v>1886</v>
      </c>
      <c r="C235" s="22" t="s">
        <v>120</v>
      </c>
      <c r="D235" s="34" t="s">
        <v>8994</v>
      </c>
      <c r="E235" s="13" t="s">
        <v>7328</v>
      </c>
      <c r="F235" s="13" t="s">
        <v>8835</v>
      </c>
      <c r="G235" s="34">
        <v>1</v>
      </c>
      <c r="H235" s="57" t="s">
        <v>314</v>
      </c>
    </row>
    <row r="236" spans="1:8">
      <c r="A236" s="23">
        <v>2021</v>
      </c>
      <c r="B236" s="13" t="s">
        <v>1886</v>
      </c>
      <c r="C236" s="22" t="s">
        <v>120</v>
      </c>
      <c r="D236" s="34" t="s">
        <v>8995</v>
      </c>
      <c r="E236" s="13" t="s">
        <v>7328</v>
      </c>
      <c r="F236" s="13" t="s">
        <v>8835</v>
      </c>
      <c r="G236" s="34">
        <v>1</v>
      </c>
      <c r="H236" s="57" t="s">
        <v>314</v>
      </c>
    </row>
    <row r="237" spans="1:8">
      <c r="A237" s="23">
        <v>2021</v>
      </c>
      <c r="B237" s="13" t="s">
        <v>1886</v>
      </c>
      <c r="C237" s="22" t="s">
        <v>76</v>
      </c>
      <c r="D237" s="34" t="s">
        <v>8996</v>
      </c>
      <c r="E237" s="13" t="s">
        <v>7328</v>
      </c>
      <c r="F237" s="13" t="s">
        <v>8835</v>
      </c>
      <c r="G237" s="34">
        <v>1</v>
      </c>
      <c r="H237" s="57" t="s">
        <v>328</v>
      </c>
    </row>
    <row r="238" spans="1:8">
      <c r="A238" s="23">
        <v>2021</v>
      </c>
      <c r="B238" s="13" t="s">
        <v>1886</v>
      </c>
      <c r="C238" s="22" t="s">
        <v>60</v>
      </c>
      <c r="D238" s="34" t="s">
        <v>8997</v>
      </c>
      <c r="E238" s="13" t="s">
        <v>7328</v>
      </c>
      <c r="F238" s="13" t="s">
        <v>8835</v>
      </c>
      <c r="G238" s="34">
        <v>1</v>
      </c>
      <c r="H238" s="57" t="s">
        <v>306</v>
      </c>
    </row>
    <row r="239" spans="1:8">
      <c r="A239" s="23">
        <v>2021</v>
      </c>
      <c r="B239" s="13" t="s">
        <v>1886</v>
      </c>
      <c r="C239" s="22" t="s">
        <v>100</v>
      </c>
      <c r="D239" s="34" t="s">
        <v>2158</v>
      </c>
      <c r="E239" s="13" t="s">
        <v>7328</v>
      </c>
      <c r="F239" s="13" t="s">
        <v>8835</v>
      </c>
      <c r="G239" s="34">
        <v>1</v>
      </c>
      <c r="H239" s="57" t="s">
        <v>313</v>
      </c>
    </row>
    <row r="240" spans="1:8">
      <c r="A240" s="23">
        <v>2021</v>
      </c>
      <c r="B240" s="13" t="s">
        <v>1886</v>
      </c>
      <c r="C240" s="22" t="s">
        <v>120</v>
      </c>
      <c r="D240" s="34" t="s">
        <v>8998</v>
      </c>
      <c r="E240" s="13" t="s">
        <v>7328</v>
      </c>
      <c r="F240" s="13" t="s">
        <v>8835</v>
      </c>
      <c r="G240" s="34">
        <v>1</v>
      </c>
      <c r="H240" s="57" t="s">
        <v>314</v>
      </c>
    </row>
    <row r="241" spans="1:8">
      <c r="A241" s="23">
        <v>2021</v>
      </c>
      <c r="B241" s="13" t="s">
        <v>1886</v>
      </c>
      <c r="C241" s="22" t="s">
        <v>120</v>
      </c>
      <c r="D241" s="34" t="s">
        <v>8999</v>
      </c>
      <c r="E241" s="13" t="s">
        <v>7328</v>
      </c>
      <c r="F241" s="13" t="s">
        <v>8835</v>
      </c>
      <c r="G241" s="34">
        <v>1</v>
      </c>
      <c r="H241" s="57" t="s">
        <v>314</v>
      </c>
    </row>
    <row r="242" spans="1:8">
      <c r="A242" s="23">
        <v>2021</v>
      </c>
      <c r="B242" s="13" t="s">
        <v>1886</v>
      </c>
      <c r="C242" s="22" t="s">
        <v>23</v>
      </c>
      <c r="D242" s="34" t="s">
        <v>9000</v>
      </c>
      <c r="E242" s="13" t="s">
        <v>7328</v>
      </c>
      <c r="F242" s="13" t="s">
        <v>8835</v>
      </c>
      <c r="G242" s="34">
        <v>1</v>
      </c>
      <c r="H242" s="57" t="s">
        <v>308</v>
      </c>
    </row>
    <row r="243" spans="1:8">
      <c r="A243" s="23">
        <v>2021</v>
      </c>
      <c r="B243" s="13" t="s">
        <v>1886</v>
      </c>
      <c r="C243" s="22" t="s">
        <v>60</v>
      </c>
      <c r="D243" s="34" t="s">
        <v>222</v>
      </c>
      <c r="E243" s="13" t="s">
        <v>7328</v>
      </c>
      <c r="F243" s="13" t="s">
        <v>8835</v>
      </c>
      <c r="G243" s="34">
        <v>1</v>
      </c>
      <c r="H243" s="57" t="s">
        <v>308</v>
      </c>
    </row>
    <row r="244" spans="1:8">
      <c r="A244" s="23">
        <v>2021</v>
      </c>
      <c r="B244" s="13" t="s">
        <v>1886</v>
      </c>
      <c r="C244" s="22" t="s">
        <v>14</v>
      </c>
      <c r="D244" s="34" t="s">
        <v>9001</v>
      </c>
      <c r="E244" s="13" t="s">
        <v>7328</v>
      </c>
      <c r="F244" s="13" t="s">
        <v>8835</v>
      </c>
      <c r="G244" s="34">
        <v>1</v>
      </c>
      <c r="H244" s="57" t="s">
        <v>308</v>
      </c>
    </row>
    <row r="245" spans="1:8">
      <c r="A245" s="23">
        <v>2021</v>
      </c>
      <c r="B245" s="13" t="s">
        <v>1886</v>
      </c>
      <c r="C245" s="22" t="s">
        <v>76</v>
      </c>
      <c r="D245" s="34" t="s">
        <v>358</v>
      </c>
      <c r="E245" s="13" t="s">
        <v>7328</v>
      </c>
      <c r="F245" s="13" t="s">
        <v>8835</v>
      </c>
      <c r="G245" s="34">
        <v>1</v>
      </c>
      <c r="H245" s="57" t="s">
        <v>301</v>
      </c>
    </row>
    <row r="246" spans="1:8">
      <c r="A246" s="23">
        <v>2021</v>
      </c>
      <c r="B246" s="13" t="s">
        <v>1886</v>
      </c>
      <c r="C246" s="22" t="s">
        <v>70</v>
      </c>
      <c r="D246" s="34" t="s">
        <v>224</v>
      </c>
      <c r="E246" s="13" t="s">
        <v>7328</v>
      </c>
      <c r="F246" s="13" t="s">
        <v>8835</v>
      </c>
      <c r="G246" s="34">
        <v>1</v>
      </c>
      <c r="H246" s="57" t="s">
        <v>308</v>
      </c>
    </row>
    <row r="247" spans="1:8">
      <c r="A247" s="23">
        <v>2021</v>
      </c>
      <c r="B247" s="13" t="s">
        <v>1886</v>
      </c>
      <c r="C247" s="22" t="s">
        <v>164</v>
      </c>
      <c r="D247" s="34" t="s">
        <v>9002</v>
      </c>
      <c r="E247" s="13" t="s">
        <v>7328</v>
      </c>
      <c r="F247" s="13" t="s">
        <v>8835</v>
      </c>
      <c r="G247" s="34">
        <v>1</v>
      </c>
      <c r="H247" s="57" t="s">
        <v>322</v>
      </c>
    </row>
    <row r="248" spans="1:8">
      <c r="A248" s="23">
        <v>2021</v>
      </c>
      <c r="B248" s="13" t="s">
        <v>1886</v>
      </c>
      <c r="C248" s="22" t="s">
        <v>120</v>
      </c>
      <c r="D248" s="34" t="s">
        <v>9003</v>
      </c>
      <c r="E248" s="13" t="s">
        <v>7328</v>
      </c>
      <c r="F248" s="13" t="s">
        <v>8835</v>
      </c>
      <c r="G248" s="34">
        <v>1</v>
      </c>
      <c r="H248" s="57" t="s">
        <v>313</v>
      </c>
    </row>
    <row r="249" spans="1:8">
      <c r="A249" s="23">
        <v>2021</v>
      </c>
      <c r="B249" s="13" t="s">
        <v>1886</v>
      </c>
      <c r="C249" s="22" t="s">
        <v>60</v>
      </c>
      <c r="D249" s="34" t="s">
        <v>342</v>
      </c>
      <c r="E249" s="13" t="s">
        <v>7328</v>
      </c>
      <c r="F249" s="13" t="s">
        <v>8835</v>
      </c>
      <c r="G249" s="34">
        <v>1</v>
      </c>
      <c r="H249" s="57" t="s">
        <v>308</v>
      </c>
    </row>
    <row r="250" spans="1:8">
      <c r="A250" s="23">
        <v>2021</v>
      </c>
      <c r="B250" s="13" t="s">
        <v>1886</v>
      </c>
      <c r="C250" s="22" t="s">
        <v>76</v>
      </c>
      <c r="D250" s="34" t="s">
        <v>349</v>
      </c>
      <c r="E250" s="13" t="s">
        <v>7328</v>
      </c>
      <c r="F250" s="13" t="s">
        <v>8835</v>
      </c>
      <c r="G250" s="34">
        <v>1</v>
      </c>
      <c r="H250" s="57" t="s">
        <v>308</v>
      </c>
    </row>
    <row r="251" spans="1:8">
      <c r="A251" s="23">
        <v>2021</v>
      </c>
      <c r="B251" s="13" t="s">
        <v>1886</v>
      </c>
      <c r="C251" s="22" t="s">
        <v>100</v>
      </c>
      <c r="D251" s="34" t="s">
        <v>9004</v>
      </c>
      <c r="E251" s="13" t="s">
        <v>7328</v>
      </c>
      <c r="F251" s="13" t="s">
        <v>8835</v>
      </c>
      <c r="G251" s="34">
        <v>1</v>
      </c>
      <c r="H251" s="57" t="s">
        <v>304</v>
      </c>
    </row>
    <row r="252" spans="1:8">
      <c r="A252" s="23">
        <v>2021</v>
      </c>
      <c r="B252" s="13" t="s">
        <v>1886</v>
      </c>
      <c r="C252" s="22" t="s">
        <v>23</v>
      </c>
      <c r="D252" s="34" t="s">
        <v>9005</v>
      </c>
      <c r="E252" s="13" t="s">
        <v>7328</v>
      </c>
      <c r="F252" s="13" t="s">
        <v>8835</v>
      </c>
      <c r="G252" s="34">
        <v>1</v>
      </c>
      <c r="H252" s="57" t="s">
        <v>322</v>
      </c>
    </row>
    <row r="253" spans="1:8">
      <c r="A253" s="23">
        <v>2021</v>
      </c>
      <c r="B253" s="13" t="s">
        <v>1886</v>
      </c>
      <c r="C253" s="22" t="s">
        <v>10</v>
      </c>
      <c r="D253" s="34" t="s">
        <v>9006</v>
      </c>
      <c r="E253" s="13" t="s">
        <v>7328</v>
      </c>
      <c r="F253" s="13" t="s">
        <v>8835</v>
      </c>
      <c r="G253" s="34">
        <v>1</v>
      </c>
      <c r="H253" s="57" t="s">
        <v>308</v>
      </c>
    </row>
    <row r="254" spans="1:8">
      <c r="A254" s="23">
        <v>2021</v>
      </c>
      <c r="B254" s="13" t="s">
        <v>1886</v>
      </c>
      <c r="C254" s="22" t="s">
        <v>76</v>
      </c>
      <c r="D254" s="34" t="s">
        <v>3446</v>
      </c>
      <c r="E254" s="13" t="s">
        <v>7328</v>
      </c>
      <c r="F254" s="13" t="s">
        <v>8835</v>
      </c>
      <c r="G254" s="34">
        <v>1</v>
      </c>
      <c r="H254" s="57" t="s">
        <v>306</v>
      </c>
    </row>
    <row r="255" spans="1:8">
      <c r="A255" s="23">
        <v>2021</v>
      </c>
      <c r="B255" s="13" t="s">
        <v>1886</v>
      </c>
      <c r="C255" s="22" t="s">
        <v>23</v>
      </c>
      <c r="D255" s="34" t="s">
        <v>9007</v>
      </c>
      <c r="E255" s="13" t="s">
        <v>7328</v>
      </c>
      <c r="F255" s="13" t="s">
        <v>8835</v>
      </c>
      <c r="G255" s="34">
        <v>1</v>
      </c>
      <c r="H255" s="57" t="s">
        <v>322</v>
      </c>
    </row>
    <row r="256" spans="1:8">
      <c r="A256" s="23">
        <v>2021</v>
      </c>
      <c r="B256" s="13" t="s">
        <v>1886</v>
      </c>
      <c r="C256" s="22" t="s">
        <v>100</v>
      </c>
      <c r="D256" s="34" t="s">
        <v>9008</v>
      </c>
      <c r="E256" s="13" t="s">
        <v>7328</v>
      </c>
      <c r="F256" s="13" t="s">
        <v>8835</v>
      </c>
      <c r="G256" s="34">
        <v>1</v>
      </c>
      <c r="H256" s="57" t="s">
        <v>322</v>
      </c>
    </row>
    <row r="257" spans="1:8">
      <c r="A257" s="23">
        <v>2021</v>
      </c>
      <c r="B257" s="13" t="s">
        <v>1886</v>
      </c>
      <c r="C257" s="22" t="s">
        <v>120</v>
      </c>
      <c r="D257" s="34" t="s">
        <v>9008</v>
      </c>
      <c r="E257" s="13" t="s">
        <v>7328</v>
      </c>
      <c r="F257" s="13" t="s">
        <v>8835</v>
      </c>
      <c r="G257" s="34">
        <v>1</v>
      </c>
      <c r="H257" s="57" t="s">
        <v>322</v>
      </c>
    </row>
    <row r="258" spans="1:8">
      <c r="A258" s="23">
        <v>2021</v>
      </c>
      <c r="B258" s="13" t="s">
        <v>1886</v>
      </c>
      <c r="C258" s="22" t="s">
        <v>120</v>
      </c>
      <c r="D258" s="34" t="s">
        <v>9008</v>
      </c>
      <c r="E258" s="13" t="s">
        <v>7328</v>
      </c>
      <c r="F258" s="13" t="s">
        <v>8835</v>
      </c>
      <c r="G258" s="34">
        <v>1</v>
      </c>
      <c r="H258" s="57" t="s">
        <v>322</v>
      </c>
    </row>
    <row r="259" spans="1:8">
      <c r="A259" s="23">
        <v>2021</v>
      </c>
      <c r="B259" s="13" t="s">
        <v>1886</v>
      </c>
      <c r="C259" s="22" t="s">
        <v>60</v>
      </c>
      <c r="D259" s="34" t="s">
        <v>9009</v>
      </c>
      <c r="E259" s="13" t="s">
        <v>7328</v>
      </c>
      <c r="F259" s="13" t="s">
        <v>8835</v>
      </c>
      <c r="G259" s="34">
        <v>1</v>
      </c>
      <c r="H259" s="57" t="s">
        <v>302</v>
      </c>
    </row>
    <row r="260" spans="1:8">
      <c r="A260" s="23">
        <v>2021</v>
      </c>
      <c r="B260" s="13" t="s">
        <v>1886</v>
      </c>
      <c r="C260" s="22" t="s">
        <v>120</v>
      </c>
      <c r="D260" s="34" t="s">
        <v>225</v>
      </c>
      <c r="E260" s="13" t="s">
        <v>7328</v>
      </c>
      <c r="F260" s="13" t="s">
        <v>8835</v>
      </c>
      <c r="G260" s="34">
        <v>1</v>
      </c>
      <c r="H260" s="57" t="s">
        <v>308</v>
      </c>
    </row>
    <row r="261" spans="1:8">
      <c r="A261" s="23">
        <v>2021</v>
      </c>
      <c r="B261" s="13" t="s">
        <v>1886</v>
      </c>
      <c r="C261" s="22" t="s">
        <v>23</v>
      </c>
      <c r="D261" s="34" t="s">
        <v>9010</v>
      </c>
      <c r="E261" s="13" t="s">
        <v>7328</v>
      </c>
      <c r="F261" s="13" t="s">
        <v>8835</v>
      </c>
      <c r="G261" s="34">
        <v>1</v>
      </c>
      <c r="H261" s="57" t="s">
        <v>310</v>
      </c>
    </row>
    <row r="262" spans="1:8">
      <c r="A262" s="23">
        <v>2021</v>
      </c>
      <c r="B262" s="13" t="s">
        <v>1886</v>
      </c>
      <c r="C262" s="22" t="s">
        <v>60</v>
      </c>
      <c r="D262" s="34" t="s">
        <v>9011</v>
      </c>
      <c r="E262" s="13" t="s">
        <v>7328</v>
      </c>
      <c r="F262" s="13" t="s">
        <v>8835</v>
      </c>
      <c r="G262" s="34">
        <v>1</v>
      </c>
      <c r="H262" s="57" t="s">
        <v>301</v>
      </c>
    </row>
    <row r="263" spans="1:8">
      <c r="A263" s="23">
        <v>2021</v>
      </c>
      <c r="B263" s="13" t="s">
        <v>1886</v>
      </c>
      <c r="C263" s="22" t="s">
        <v>100</v>
      </c>
      <c r="D263" s="34" t="s">
        <v>2490</v>
      </c>
      <c r="E263" s="13" t="s">
        <v>7328</v>
      </c>
      <c r="F263" s="13" t="s">
        <v>8835</v>
      </c>
      <c r="G263" s="34">
        <v>1</v>
      </c>
      <c r="H263" s="57" t="s">
        <v>301</v>
      </c>
    </row>
    <row r="264" spans="1:8">
      <c r="A264" s="23">
        <v>2021</v>
      </c>
      <c r="B264" s="13" t="s">
        <v>1886</v>
      </c>
      <c r="C264" s="22" t="s">
        <v>164</v>
      </c>
      <c r="D264" s="34" t="s">
        <v>9012</v>
      </c>
      <c r="E264" s="13" t="s">
        <v>7328</v>
      </c>
      <c r="F264" s="13" t="s">
        <v>8835</v>
      </c>
      <c r="G264" s="34">
        <v>1</v>
      </c>
      <c r="H264" s="57" t="s">
        <v>322</v>
      </c>
    </row>
    <row r="265" spans="1:8">
      <c r="A265" s="23">
        <v>2021</v>
      </c>
      <c r="B265" s="13" t="s">
        <v>1886</v>
      </c>
      <c r="C265" s="22" t="s">
        <v>23</v>
      </c>
      <c r="D265" s="34" t="s">
        <v>9013</v>
      </c>
      <c r="E265" s="13" t="s">
        <v>7328</v>
      </c>
      <c r="F265" s="13" t="s">
        <v>8835</v>
      </c>
      <c r="G265" s="34">
        <v>1</v>
      </c>
      <c r="H265" s="57" t="s">
        <v>313</v>
      </c>
    </row>
    <row r="266" spans="1:8">
      <c r="A266" s="23">
        <v>2021</v>
      </c>
      <c r="B266" s="13" t="s">
        <v>1886</v>
      </c>
      <c r="C266" s="22" t="s">
        <v>100</v>
      </c>
      <c r="D266" s="34" t="s">
        <v>405</v>
      </c>
      <c r="E266" s="13" t="s">
        <v>7328</v>
      </c>
      <c r="F266" s="13" t="s">
        <v>8835</v>
      </c>
      <c r="G266" s="34">
        <v>1</v>
      </c>
      <c r="H266" s="57" t="s">
        <v>313</v>
      </c>
    </row>
    <row r="267" spans="1:8">
      <c r="A267" s="23">
        <v>2021</v>
      </c>
      <c r="B267" s="13" t="s">
        <v>1886</v>
      </c>
      <c r="C267" s="22" t="s">
        <v>120</v>
      </c>
      <c r="D267" s="34" t="s">
        <v>9014</v>
      </c>
      <c r="E267" s="13" t="s">
        <v>7328</v>
      </c>
      <c r="F267" s="13" t="s">
        <v>8835</v>
      </c>
      <c r="G267" s="34">
        <v>1</v>
      </c>
      <c r="H267" s="57" t="s">
        <v>314</v>
      </c>
    </row>
    <row r="268" spans="1:8">
      <c r="A268" s="23">
        <v>2021</v>
      </c>
      <c r="B268" s="13" t="s">
        <v>1886</v>
      </c>
      <c r="C268" s="22" t="s">
        <v>120</v>
      </c>
      <c r="D268" s="34" t="s">
        <v>9015</v>
      </c>
      <c r="E268" s="13" t="s">
        <v>7328</v>
      </c>
      <c r="F268" s="13" t="s">
        <v>8835</v>
      </c>
      <c r="G268" s="34">
        <v>1</v>
      </c>
      <c r="H268" s="57" t="s">
        <v>322</v>
      </c>
    </row>
    <row r="269" spans="1:8">
      <c r="A269" s="23">
        <v>2021</v>
      </c>
      <c r="B269" s="13" t="s">
        <v>1886</v>
      </c>
      <c r="C269" s="22" t="s">
        <v>120</v>
      </c>
      <c r="D269" s="34" t="s">
        <v>9015</v>
      </c>
      <c r="E269" s="13" t="s">
        <v>7328</v>
      </c>
      <c r="F269" s="13" t="s">
        <v>8835</v>
      </c>
      <c r="G269" s="34">
        <v>1</v>
      </c>
      <c r="H269" s="57" t="s">
        <v>308</v>
      </c>
    </row>
    <row r="270" spans="1:8">
      <c r="A270" s="23">
        <v>2021</v>
      </c>
      <c r="B270" s="13" t="s">
        <v>1886</v>
      </c>
      <c r="C270" s="22" t="s">
        <v>120</v>
      </c>
      <c r="D270" s="34" t="s">
        <v>9016</v>
      </c>
      <c r="E270" s="13" t="s">
        <v>7328</v>
      </c>
      <c r="F270" s="13" t="s">
        <v>8835</v>
      </c>
      <c r="G270" s="34">
        <v>1</v>
      </c>
      <c r="H270" s="57" t="s">
        <v>314</v>
      </c>
    </row>
    <row r="271" spans="1:8">
      <c r="A271" s="23">
        <v>2021</v>
      </c>
      <c r="B271" s="13" t="s">
        <v>1886</v>
      </c>
      <c r="C271" s="22" t="s">
        <v>100</v>
      </c>
      <c r="D271" s="34" t="s">
        <v>4008</v>
      </c>
      <c r="E271" s="13" t="s">
        <v>7328</v>
      </c>
      <c r="F271" s="13" t="s">
        <v>8835</v>
      </c>
      <c r="G271" s="34">
        <v>1</v>
      </c>
      <c r="H271" s="57" t="s">
        <v>3999</v>
      </c>
    </row>
    <row r="272" spans="1:8">
      <c r="A272" s="23">
        <v>2021</v>
      </c>
      <c r="B272" s="13" t="s">
        <v>1886</v>
      </c>
      <c r="C272" s="22" t="s">
        <v>120</v>
      </c>
      <c r="D272" s="34" t="s">
        <v>4211</v>
      </c>
      <c r="E272" s="13" t="s">
        <v>7328</v>
      </c>
      <c r="F272" s="13" t="s">
        <v>8835</v>
      </c>
      <c r="G272" s="34">
        <v>1</v>
      </c>
      <c r="H272" s="57" t="s">
        <v>314</v>
      </c>
    </row>
    <row r="273" spans="1:8">
      <c r="A273" s="23">
        <v>2021</v>
      </c>
      <c r="B273" s="13" t="s">
        <v>1886</v>
      </c>
      <c r="C273" s="22" t="s">
        <v>23</v>
      </c>
      <c r="D273" s="34" t="s">
        <v>9017</v>
      </c>
      <c r="E273" s="13" t="s">
        <v>7328</v>
      </c>
      <c r="F273" s="13" t="s">
        <v>8835</v>
      </c>
      <c r="G273" s="34">
        <v>1</v>
      </c>
      <c r="H273" s="57" t="s">
        <v>314</v>
      </c>
    </row>
    <row r="274" spans="1:8">
      <c r="A274" s="23">
        <v>2021</v>
      </c>
      <c r="B274" s="13" t="s">
        <v>1886</v>
      </c>
      <c r="C274" s="22" t="s">
        <v>23</v>
      </c>
      <c r="D274" s="34" t="s">
        <v>9018</v>
      </c>
      <c r="E274" s="13" t="s">
        <v>7328</v>
      </c>
      <c r="F274" s="13" t="s">
        <v>8835</v>
      </c>
      <c r="G274" s="34">
        <v>1</v>
      </c>
      <c r="H274" s="57" t="s">
        <v>305</v>
      </c>
    </row>
    <row r="275" spans="1:8">
      <c r="A275" s="23">
        <v>2021</v>
      </c>
      <c r="B275" s="13" t="s">
        <v>1886</v>
      </c>
      <c r="C275" s="22" t="s">
        <v>23</v>
      </c>
      <c r="D275" s="34" t="s">
        <v>9019</v>
      </c>
      <c r="E275" s="13" t="s">
        <v>7328</v>
      </c>
      <c r="F275" s="13" t="s">
        <v>8835</v>
      </c>
      <c r="G275" s="34">
        <v>1</v>
      </c>
      <c r="H275" s="57" t="s">
        <v>4969</v>
      </c>
    </row>
    <row r="276" spans="1:8">
      <c r="A276" s="23">
        <v>2021</v>
      </c>
      <c r="B276" s="13" t="s">
        <v>1886</v>
      </c>
      <c r="C276" s="22" t="s">
        <v>120</v>
      </c>
      <c r="D276" s="34" t="s">
        <v>9020</v>
      </c>
      <c r="E276" s="13" t="s">
        <v>7328</v>
      </c>
      <c r="F276" s="13" t="s">
        <v>8835</v>
      </c>
      <c r="G276" s="34">
        <v>1</v>
      </c>
      <c r="H276" s="57" t="s">
        <v>314</v>
      </c>
    </row>
    <row r="277" spans="1:8">
      <c r="A277" s="23">
        <v>2021</v>
      </c>
      <c r="B277" s="13" t="s">
        <v>1886</v>
      </c>
      <c r="C277" s="22" t="s">
        <v>23</v>
      </c>
      <c r="D277" s="34" t="s">
        <v>9021</v>
      </c>
      <c r="E277" s="13" t="s">
        <v>7328</v>
      </c>
      <c r="F277" s="13" t="s">
        <v>8835</v>
      </c>
      <c r="G277" s="34">
        <v>1</v>
      </c>
      <c r="H277" s="57" t="s">
        <v>314</v>
      </c>
    </row>
    <row r="278" spans="1:8">
      <c r="A278" s="23">
        <v>2021</v>
      </c>
      <c r="B278" s="13" t="s">
        <v>1886</v>
      </c>
      <c r="C278" s="22" t="s">
        <v>60</v>
      </c>
      <c r="D278" s="34" t="s">
        <v>9022</v>
      </c>
      <c r="E278" s="13" t="s">
        <v>7328</v>
      </c>
      <c r="F278" s="13" t="s">
        <v>8835</v>
      </c>
      <c r="G278" s="34">
        <v>1</v>
      </c>
      <c r="H278" s="57" t="s">
        <v>305</v>
      </c>
    </row>
    <row r="279" spans="1:8">
      <c r="A279" s="23">
        <v>2021</v>
      </c>
      <c r="B279" s="13" t="s">
        <v>1886</v>
      </c>
      <c r="C279" s="22" t="s">
        <v>120</v>
      </c>
      <c r="D279" s="34" t="s">
        <v>9023</v>
      </c>
      <c r="E279" s="13" t="s">
        <v>7328</v>
      </c>
      <c r="F279" s="13" t="s">
        <v>8835</v>
      </c>
      <c r="G279" s="34">
        <v>1</v>
      </c>
      <c r="H279" s="57" t="s">
        <v>314</v>
      </c>
    </row>
    <row r="280" spans="1:8">
      <c r="A280" s="23">
        <v>2021</v>
      </c>
      <c r="B280" s="13" t="s">
        <v>1886</v>
      </c>
      <c r="C280" s="22" t="s">
        <v>120</v>
      </c>
      <c r="D280" s="34" t="s">
        <v>9024</v>
      </c>
      <c r="E280" s="13" t="s">
        <v>7328</v>
      </c>
      <c r="F280" s="13" t="s">
        <v>8835</v>
      </c>
      <c r="G280" s="34">
        <v>1</v>
      </c>
      <c r="H280" s="57" t="s">
        <v>305</v>
      </c>
    </row>
    <row r="281" spans="1:8">
      <c r="A281" s="23">
        <v>2021</v>
      </c>
      <c r="B281" s="13" t="s">
        <v>1886</v>
      </c>
      <c r="C281" s="22" t="s">
        <v>60</v>
      </c>
      <c r="D281" s="34" t="s">
        <v>9025</v>
      </c>
      <c r="E281" s="13" t="s">
        <v>7328</v>
      </c>
      <c r="F281" s="13" t="s">
        <v>8835</v>
      </c>
      <c r="G281" s="34">
        <v>1</v>
      </c>
      <c r="H281" s="57" t="s">
        <v>305</v>
      </c>
    </row>
    <row r="282" spans="1:8">
      <c r="A282" s="23">
        <v>2021</v>
      </c>
      <c r="B282" s="13" t="s">
        <v>1886</v>
      </c>
      <c r="C282" s="22" t="s">
        <v>60</v>
      </c>
      <c r="D282" s="34" t="s">
        <v>9026</v>
      </c>
      <c r="E282" s="13" t="s">
        <v>7328</v>
      </c>
      <c r="F282" s="13" t="s">
        <v>8835</v>
      </c>
      <c r="G282" s="34">
        <v>1</v>
      </c>
      <c r="H282" s="57" t="s">
        <v>305</v>
      </c>
    </row>
    <row r="283" spans="1:8">
      <c r="A283" s="23">
        <v>2021</v>
      </c>
      <c r="B283" s="13" t="s">
        <v>1886</v>
      </c>
      <c r="C283" s="22" t="s">
        <v>23</v>
      </c>
      <c r="D283" s="34" t="s">
        <v>9027</v>
      </c>
      <c r="E283" s="13" t="s">
        <v>7328</v>
      </c>
      <c r="F283" s="13" t="s">
        <v>8835</v>
      </c>
      <c r="G283" s="34">
        <v>1</v>
      </c>
      <c r="H283" s="57" t="s">
        <v>314</v>
      </c>
    </row>
    <row r="284" spans="1:8">
      <c r="A284" s="23">
        <v>2021</v>
      </c>
      <c r="B284" s="13" t="s">
        <v>1886</v>
      </c>
      <c r="C284" s="22" t="s">
        <v>23</v>
      </c>
      <c r="D284" s="34" t="s">
        <v>9028</v>
      </c>
      <c r="E284" s="13" t="s">
        <v>7328</v>
      </c>
      <c r="F284" s="13" t="s">
        <v>8835</v>
      </c>
      <c r="G284" s="34">
        <v>1</v>
      </c>
      <c r="H284" s="57" t="s">
        <v>308</v>
      </c>
    </row>
    <row r="285" spans="1:8">
      <c r="A285" s="23">
        <v>2021</v>
      </c>
      <c r="B285" s="13" t="s">
        <v>1886</v>
      </c>
      <c r="C285" s="22" t="s">
        <v>89</v>
      </c>
      <c r="D285" s="34" t="s">
        <v>8830</v>
      </c>
      <c r="E285" s="13" t="s">
        <v>7328</v>
      </c>
      <c r="F285" s="13" t="s">
        <v>9029</v>
      </c>
      <c r="G285" s="34">
        <v>1</v>
      </c>
      <c r="H285" s="57" t="s">
        <v>304</v>
      </c>
    </row>
    <row r="286" spans="1:8">
      <c r="A286" s="23">
        <v>2021</v>
      </c>
      <c r="B286" s="13" t="s">
        <v>1886</v>
      </c>
      <c r="C286" s="22" t="s">
        <v>89</v>
      </c>
      <c r="D286" s="34" t="s">
        <v>8830</v>
      </c>
      <c r="E286" s="13" t="s">
        <v>7328</v>
      </c>
      <c r="F286" s="13" t="s">
        <v>9029</v>
      </c>
      <c r="G286" s="34">
        <v>1</v>
      </c>
      <c r="H286" s="57" t="s">
        <v>306</v>
      </c>
    </row>
    <row r="287" spans="1:8">
      <c r="A287" s="23">
        <v>2021</v>
      </c>
      <c r="B287" s="13" t="s">
        <v>1886</v>
      </c>
      <c r="C287" s="22" t="s">
        <v>89</v>
      </c>
      <c r="D287" s="34" t="s">
        <v>8830</v>
      </c>
      <c r="E287" s="13" t="s">
        <v>7328</v>
      </c>
      <c r="F287" s="13" t="s">
        <v>9030</v>
      </c>
      <c r="G287" s="34">
        <v>2</v>
      </c>
      <c r="H287" s="57" t="s">
        <v>322</v>
      </c>
    </row>
    <row r="288" spans="1:8">
      <c r="A288" s="23">
        <v>2021</v>
      </c>
      <c r="B288" s="13" t="s">
        <v>1886</v>
      </c>
      <c r="C288" s="22" t="s">
        <v>89</v>
      </c>
      <c r="D288" s="34" t="s">
        <v>8830</v>
      </c>
      <c r="E288" s="13" t="s">
        <v>7328</v>
      </c>
      <c r="F288" s="13" t="s">
        <v>9031</v>
      </c>
      <c r="G288" s="34">
        <v>1</v>
      </c>
      <c r="H288" s="57" t="s">
        <v>301</v>
      </c>
    </row>
    <row r="289" spans="1:8">
      <c r="A289" s="23">
        <v>2021</v>
      </c>
      <c r="B289" s="13" t="s">
        <v>1886</v>
      </c>
      <c r="C289" s="22" t="s">
        <v>89</v>
      </c>
      <c r="D289" s="34" t="s">
        <v>8830</v>
      </c>
      <c r="E289" s="13" t="s">
        <v>7328</v>
      </c>
      <c r="F289" s="13" t="s">
        <v>9032</v>
      </c>
      <c r="G289" s="34">
        <v>1</v>
      </c>
      <c r="H289" s="57" t="s">
        <v>313</v>
      </c>
    </row>
    <row r="290" spans="1:8">
      <c r="A290" s="23">
        <v>2021</v>
      </c>
      <c r="B290" s="13" t="s">
        <v>1886</v>
      </c>
      <c r="C290" s="22" t="s">
        <v>89</v>
      </c>
      <c r="D290" s="34" t="s">
        <v>225</v>
      </c>
      <c r="E290" s="13" t="s">
        <v>7328</v>
      </c>
      <c r="F290" s="13" t="s">
        <v>9033</v>
      </c>
      <c r="G290" s="34">
        <v>1</v>
      </c>
      <c r="H290" s="57" t="s">
        <v>308</v>
      </c>
    </row>
    <row r="291" spans="1:8">
      <c r="A291" s="23">
        <v>2021</v>
      </c>
      <c r="B291" s="13" t="s">
        <v>1886</v>
      </c>
      <c r="C291" s="22" t="s">
        <v>89</v>
      </c>
      <c r="D291" s="34" t="s">
        <v>8830</v>
      </c>
      <c r="E291" s="13" t="s">
        <v>7328</v>
      </c>
      <c r="F291" s="13" t="s">
        <v>9034</v>
      </c>
      <c r="G291" s="34">
        <v>1</v>
      </c>
      <c r="H291" s="57" t="s">
        <v>306</v>
      </c>
    </row>
    <row r="292" spans="1:8">
      <c r="A292" s="23">
        <v>2021</v>
      </c>
      <c r="B292" s="13" t="s">
        <v>1886</v>
      </c>
      <c r="C292" s="22" t="s">
        <v>89</v>
      </c>
      <c r="D292" s="34" t="s">
        <v>8830</v>
      </c>
      <c r="E292" s="13" t="s">
        <v>7328</v>
      </c>
      <c r="F292" s="13" t="s">
        <v>9035</v>
      </c>
      <c r="G292" s="34">
        <v>1</v>
      </c>
      <c r="H292" s="57" t="s">
        <v>306</v>
      </c>
    </row>
    <row r="293" spans="1:8">
      <c r="A293" s="23">
        <v>2021</v>
      </c>
      <c r="B293" s="13" t="s">
        <v>1886</v>
      </c>
      <c r="C293" s="22" t="s">
        <v>89</v>
      </c>
      <c r="D293" s="34" t="s">
        <v>8830</v>
      </c>
      <c r="E293" s="13" t="s">
        <v>7328</v>
      </c>
      <c r="F293" s="13" t="s">
        <v>9036</v>
      </c>
      <c r="G293" s="34">
        <v>1</v>
      </c>
      <c r="H293" s="57" t="s">
        <v>314</v>
      </c>
    </row>
    <row r="294" spans="1:8">
      <c r="A294" s="23">
        <v>2021</v>
      </c>
      <c r="B294" s="13" t="s">
        <v>1886</v>
      </c>
      <c r="C294" s="22" t="s">
        <v>89</v>
      </c>
      <c r="D294" s="34" t="s">
        <v>8830</v>
      </c>
      <c r="E294" s="13" t="s">
        <v>7328</v>
      </c>
      <c r="F294" s="13" t="s">
        <v>9037</v>
      </c>
      <c r="G294" s="34">
        <v>1</v>
      </c>
      <c r="H294" s="57" t="s">
        <v>301</v>
      </c>
    </row>
    <row r="295" spans="1:8">
      <c r="A295" s="23">
        <v>2021</v>
      </c>
      <c r="B295" s="13" t="s">
        <v>1886</v>
      </c>
      <c r="C295" s="22" t="s">
        <v>89</v>
      </c>
      <c r="D295" s="34" t="s">
        <v>8830</v>
      </c>
      <c r="E295" s="13" t="s">
        <v>7328</v>
      </c>
      <c r="F295" s="13" t="s">
        <v>9037</v>
      </c>
      <c r="G295" s="34">
        <v>1</v>
      </c>
      <c r="H295" s="57" t="s">
        <v>304</v>
      </c>
    </row>
    <row r="296" spans="1:8">
      <c r="A296" s="23">
        <v>2021</v>
      </c>
      <c r="B296" s="13" t="s">
        <v>1886</v>
      </c>
      <c r="C296" s="22" t="s">
        <v>89</v>
      </c>
      <c r="D296" s="34" t="s">
        <v>8830</v>
      </c>
      <c r="E296" s="13" t="s">
        <v>7328</v>
      </c>
      <c r="F296" s="13" t="s">
        <v>9037</v>
      </c>
      <c r="G296" s="34">
        <v>1</v>
      </c>
      <c r="H296" s="57" t="s">
        <v>306</v>
      </c>
    </row>
    <row r="297" spans="1:8">
      <c r="A297" s="23">
        <v>2021</v>
      </c>
      <c r="B297" s="13" t="s">
        <v>1886</v>
      </c>
      <c r="C297" s="22" t="s">
        <v>41</v>
      </c>
      <c r="D297" s="34" t="s">
        <v>8830</v>
      </c>
      <c r="E297" s="13" t="s">
        <v>7328</v>
      </c>
      <c r="F297" s="13" t="s">
        <v>9038</v>
      </c>
      <c r="G297" s="34">
        <v>8</v>
      </c>
      <c r="H297" s="57" t="s">
        <v>313</v>
      </c>
    </row>
    <row r="298" spans="1:8">
      <c r="A298" s="23">
        <v>2021</v>
      </c>
      <c r="B298" s="13" t="s">
        <v>1886</v>
      </c>
      <c r="C298" s="22" t="s">
        <v>167</v>
      </c>
      <c r="D298" s="34" t="s">
        <v>8834</v>
      </c>
      <c r="E298" s="13" t="s">
        <v>7328</v>
      </c>
      <c r="F298" s="13" t="s">
        <v>9038</v>
      </c>
      <c r="G298" s="34">
        <v>4</v>
      </c>
      <c r="H298" s="57" t="s">
        <v>308</v>
      </c>
    </row>
    <row r="299" spans="1:8">
      <c r="A299" s="23">
        <v>2021</v>
      </c>
      <c r="B299" s="13" t="s">
        <v>1886</v>
      </c>
      <c r="C299" s="22" t="s">
        <v>167</v>
      </c>
      <c r="D299" s="34" t="s">
        <v>8888</v>
      </c>
      <c r="E299" s="13" t="s">
        <v>7328</v>
      </c>
      <c r="F299" s="13" t="s">
        <v>9038</v>
      </c>
      <c r="G299" s="34">
        <v>3</v>
      </c>
      <c r="H299" s="57" t="s">
        <v>308</v>
      </c>
    </row>
    <row r="300" spans="1:8">
      <c r="A300" s="23">
        <v>2021</v>
      </c>
      <c r="B300" s="13" t="s">
        <v>1886</v>
      </c>
      <c r="C300" s="22" t="s">
        <v>23</v>
      </c>
      <c r="D300" s="34" t="s">
        <v>9039</v>
      </c>
      <c r="E300" s="13" t="s">
        <v>7328</v>
      </c>
      <c r="F300" s="13" t="s">
        <v>9038</v>
      </c>
      <c r="G300" s="34">
        <v>2</v>
      </c>
      <c r="H300" s="57" t="s">
        <v>314</v>
      </c>
    </row>
    <row r="301" spans="1:8">
      <c r="A301" s="23">
        <v>2021</v>
      </c>
      <c r="B301" s="13" t="s">
        <v>1886</v>
      </c>
      <c r="C301" s="22" t="s">
        <v>167</v>
      </c>
      <c r="D301" s="34" t="s">
        <v>9040</v>
      </c>
      <c r="E301" s="13" t="s">
        <v>7328</v>
      </c>
      <c r="F301" s="13" t="s">
        <v>9038</v>
      </c>
      <c r="G301" s="34">
        <v>2</v>
      </c>
      <c r="H301" s="57" t="s">
        <v>308</v>
      </c>
    </row>
    <row r="302" spans="1:8">
      <c r="A302" s="23">
        <v>2021</v>
      </c>
      <c r="B302" s="13" t="s">
        <v>1886</v>
      </c>
      <c r="C302" s="22" t="s">
        <v>41</v>
      </c>
      <c r="D302" s="34" t="s">
        <v>8830</v>
      </c>
      <c r="E302" s="13" t="s">
        <v>7328</v>
      </c>
      <c r="F302" s="13" t="s">
        <v>9038</v>
      </c>
      <c r="G302" s="34">
        <v>2</v>
      </c>
      <c r="H302" s="57" t="s">
        <v>314</v>
      </c>
    </row>
    <row r="303" spans="1:8">
      <c r="A303" s="23">
        <v>2021</v>
      </c>
      <c r="B303" s="13" t="s">
        <v>1886</v>
      </c>
      <c r="C303" s="22" t="s">
        <v>41</v>
      </c>
      <c r="D303" s="34" t="s">
        <v>8830</v>
      </c>
      <c r="E303" s="13" t="s">
        <v>7328</v>
      </c>
      <c r="F303" s="13" t="s">
        <v>9038</v>
      </c>
      <c r="G303" s="34">
        <v>2</v>
      </c>
      <c r="H303" s="57" t="s">
        <v>318</v>
      </c>
    </row>
    <row r="304" spans="1:8">
      <c r="A304" s="23">
        <v>2021</v>
      </c>
      <c r="B304" s="13" t="s">
        <v>1886</v>
      </c>
      <c r="C304" s="22" t="s">
        <v>76</v>
      </c>
      <c r="D304" s="34" t="s">
        <v>8830</v>
      </c>
      <c r="E304" s="13" t="s">
        <v>7328</v>
      </c>
      <c r="F304" s="13" t="s">
        <v>9038</v>
      </c>
      <c r="G304" s="34">
        <v>2</v>
      </c>
      <c r="H304" s="57" t="s">
        <v>306</v>
      </c>
    </row>
    <row r="305" spans="1:8">
      <c r="A305" s="23">
        <v>2021</v>
      </c>
      <c r="B305" s="13" t="s">
        <v>1886</v>
      </c>
      <c r="C305" s="22" t="s">
        <v>76</v>
      </c>
      <c r="D305" s="34" t="s">
        <v>8830</v>
      </c>
      <c r="E305" s="13" t="s">
        <v>7328</v>
      </c>
      <c r="F305" s="13" t="s">
        <v>9038</v>
      </c>
      <c r="G305" s="34">
        <v>2</v>
      </c>
      <c r="H305" s="57" t="s">
        <v>308</v>
      </c>
    </row>
    <row r="306" spans="1:8">
      <c r="A306" s="23">
        <v>2021</v>
      </c>
      <c r="B306" s="13" t="s">
        <v>1886</v>
      </c>
      <c r="C306" s="22" t="s">
        <v>23</v>
      </c>
      <c r="D306" s="34" t="s">
        <v>9041</v>
      </c>
      <c r="E306" s="13" t="s">
        <v>7328</v>
      </c>
      <c r="F306" s="13" t="s">
        <v>9038</v>
      </c>
      <c r="G306" s="34">
        <v>2</v>
      </c>
      <c r="H306" s="57" t="s">
        <v>314</v>
      </c>
    </row>
    <row r="307" spans="1:8">
      <c r="A307" s="23">
        <v>2021</v>
      </c>
      <c r="B307" s="13" t="s">
        <v>1886</v>
      </c>
      <c r="C307" s="22" t="s">
        <v>167</v>
      </c>
      <c r="D307" s="34" t="s">
        <v>9042</v>
      </c>
      <c r="E307" s="13" t="s">
        <v>7328</v>
      </c>
      <c r="F307" s="13" t="s">
        <v>9038</v>
      </c>
      <c r="G307" s="34">
        <v>2</v>
      </c>
      <c r="H307" s="57" t="s">
        <v>308</v>
      </c>
    </row>
    <row r="308" spans="1:8">
      <c r="A308" s="23">
        <v>2021</v>
      </c>
      <c r="B308" s="13" t="s">
        <v>1886</v>
      </c>
      <c r="C308" s="22" t="s">
        <v>167</v>
      </c>
      <c r="D308" s="34" t="s">
        <v>9043</v>
      </c>
      <c r="E308" s="13" t="s">
        <v>7328</v>
      </c>
      <c r="F308" s="13" t="s">
        <v>9038</v>
      </c>
      <c r="G308" s="34">
        <v>2</v>
      </c>
      <c r="H308" s="57" t="s">
        <v>308</v>
      </c>
    </row>
    <row r="309" spans="1:8">
      <c r="A309" s="23">
        <v>2021</v>
      </c>
      <c r="B309" s="13" t="s">
        <v>1886</v>
      </c>
      <c r="C309" s="22" t="s">
        <v>23</v>
      </c>
      <c r="D309" s="34" t="s">
        <v>757</v>
      </c>
      <c r="E309" s="13" t="s">
        <v>7328</v>
      </c>
      <c r="F309" s="13" t="s">
        <v>9038</v>
      </c>
      <c r="G309" s="34">
        <v>1</v>
      </c>
      <c r="H309" s="57" t="s">
        <v>308</v>
      </c>
    </row>
    <row r="310" spans="1:8">
      <c r="A310" s="23">
        <v>2021</v>
      </c>
      <c r="B310" s="13" t="s">
        <v>1886</v>
      </c>
      <c r="C310" s="22" t="s">
        <v>23</v>
      </c>
      <c r="D310" s="34" t="s">
        <v>8872</v>
      </c>
      <c r="E310" s="13" t="s">
        <v>7328</v>
      </c>
      <c r="F310" s="13" t="s">
        <v>9038</v>
      </c>
      <c r="G310" s="34">
        <v>1</v>
      </c>
      <c r="H310" s="57" t="s">
        <v>313</v>
      </c>
    </row>
    <row r="311" spans="1:8">
      <c r="A311" s="23">
        <v>2021</v>
      </c>
      <c r="B311" s="13" t="s">
        <v>1886</v>
      </c>
      <c r="C311" s="22" t="s">
        <v>23</v>
      </c>
      <c r="D311" s="34" t="s">
        <v>9044</v>
      </c>
      <c r="E311" s="13" t="s">
        <v>7328</v>
      </c>
      <c r="F311" s="13" t="s">
        <v>9038</v>
      </c>
      <c r="G311" s="34">
        <v>1</v>
      </c>
      <c r="H311" s="57" t="s">
        <v>328</v>
      </c>
    </row>
    <row r="312" spans="1:8">
      <c r="A312" s="23">
        <v>2021</v>
      </c>
      <c r="B312" s="13" t="s">
        <v>1886</v>
      </c>
      <c r="C312" s="22" t="s">
        <v>23</v>
      </c>
      <c r="D312" s="34" t="s">
        <v>9045</v>
      </c>
      <c r="E312" s="13" t="s">
        <v>7328</v>
      </c>
      <c r="F312" s="13" t="s">
        <v>9038</v>
      </c>
      <c r="G312" s="34">
        <v>1</v>
      </c>
      <c r="H312" s="57" t="s">
        <v>317</v>
      </c>
    </row>
    <row r="313" spans="1:8">
      <c r="A313" s="23">
        <v>2021</v>
      </c>
      <c r="B313" s="13" t="s">
        <v>1886</v>
      </c>
      <c r="C313" s="22" t="s">
        <v>23</v>
      </c>
      <c r="D313" s="34" t="s">
        <v>340</v>
      </c>
      <c r="E313" s="13" t="s">
        <v>7328</v>
      </c>
      <c r="F313" s="13" t="s">
        <v>9038</v>
      </c>
      <c r="G313" s="34">
        <v>1</v>
      </c>
      <c r="H313" s="57" t="s">
        <v>308</v>
      </c>
    </row>
    <row r="314" spans="1:8">
      <c r="A314" s="23">
        <v>2021</v>
      </c>
      <c r="B314" s="13" t="s">
        <v>1886</v>
      </c>
      <c r="C314" s="22" t="s">
        <v>23</v>
      </c>
      <c r="D314" s="34" t="s">
        <v>9046</v>
      </c>
      <c r="E314" s="13" t="s">
        <v>7328</v>
      </c>
      <c r="F314" s="13" t="s">
        <v>9038</v>
      </c>
      <c r="G314" s="34">
        <v>1</v>
      </c>
      <c r="H314" s="57" t="s">
        <v>314</v>
      </c>
    </row>
    <row r="315" spans="1:8">
      <c r="A315" s="23">
        <v>2021</v>
      </c>
      <c r="B315" s="13" t="s">
        <v>1886</v>
      </c>
      <c r="C315" s="22" t="s">
        <v>23</v>
      </c>
      <c r="D315" s="34" t="s">
        <v>9047</v>
      </c>
      <c r="E315" s="13" t="s">
        <v>7328</v>
      </c>
      <c r="F315" s="13" t="s">
        <v>9038</v>
      </c>
      <c r="G315" s="34">
        <v>1</v>
      </c>
      <c r="H315" s="57" t="s">
        <v>308</v>
      </c>
    </row>
    <row r="316" spans="1:8">
      <c r="A316" s="23">
        <v>2021</v>
      </c>
      <c r="B316" s="13" t="s">
        <v>1886</v>
      </c>
      <c r="C316" s="22" t="s">
        <v>10</v>
      </c>
      <c r="D316" s="34" t="s">
        <v>9048</v>
      </c>
      <c r="E316" s="13" t="s">
        <v>7328</v>
      </c>
      <c r="F316" s="13" t="s">
        <v>9038</v>
      </c>
      <c r="G316" s="34">
        <v>1</v>
      </c>
      <c r="H316" s="57" t="s">
        <v>314</v>
      </c>
    </row>
    <row r="317" spans="1:8">
      <c r="A317" s="23">
        <v>2021</v>
      </c>
      <c r="B317" s="13" t="s">
        <v>1886</v>
      </c>
      <c r="C317" s="22" t="s">
        <v>164</v>
      </c>
      <c r="D317" s="34" t="s">
        <v>9049</v>
      </c>
      <c r="E317" s="13" t="s">
        <v>7328</v>
      </c>
      <c r="F317" s="13" t="s">
        <v>9038</v>
      </c>
      <c r="G317" s="34">
        <v>1</v>
      </c>
      <c r="H317" s="57" t="s">
        <v>314</v>
      </c>
    </row>
    <row r="318" spans="1:8">
      <c r="A318" s="23">
        <v>2021</v>
      </c>
      <c r="B318" s="13" t="s">
        <v>1886</v>
      </c>
      <c r="C318" s="22" t="s">
        <v>23</v>
      </c>
      <c r="D318" s="34" t="s">
        <v>4005</v>
      </c>
      <c r="E318" s="13" t="s">
        <v>7328</v>
      </c>
      <c r="F318" s="13" t="s">
        <v>9038</v>
      </c>
      <c r="G318" s="34">
        <v>1</v>
      </c>
      <c r="H318" s="57" t="s">
        <v>314</v>
      </c>
    </row>
    <row r="319" spans="1:8">
      <c r="A319" s="23">
        <v>2021</v>
      </c>
      <c r="B319" s="13" t="s">
        <v>1886</v>
      </c>
      <c r="C319" s="22" t="s">
        <v>10</v>
      </c>
      <c r="D319" s="34" t="s">
        <v>9050</v>
      </c>
      <c r="E319" s="13" t="s">
        <v>7328</v>
      </c>
      <c r="F319" s="13" t="s">
        <v>9038</v>
      </c>
      <c r="G319" s="34">
        <v>1</v>
      </c>
      <c r="H319" s="57" t="s">
        <v>314</v>
      </c>
    </row>
    <row r="320" spans="1:8">
      <c r="A320" s="23">
        <v>2021</v>
      </c>
      <c r="B320" s="13" t="s">
        <v>1886</v>
      </c>
      <c r="C320" s="22" t="s">
        <v>10</v>
      </c>
      <c r="D320" s="34" t="s">
        <v>9051</v>
      </c>
      <c r="E320" s="13" t="s">
        <v>7328</v>
      </c>
      <c r="F320" s="13" t="s">
        <v>9038</v>
      </c>
      <c r="G320" s="34">
        <v>1</v>
      </c>
      <c r="H320" s="57" t="s">
        <v>314</v>
      </c>
    </row>
    <row r="321" spans="1:8">
      <c r="A321" s="23">
        <v>2021</v>
      </c>
      <c r="B321" s="13" t="s">
        <v>1886</v>
      </c>
      <c r="C321" s="22" t="s">
        <v>76</v>
      </c>
      <c r="D321" s="34" t="s">
        <v>9052</v>
      </c>
      <c r="E321" s="13" t="s">
        <v>7328</v>
      </c>
      <c r="F321" s="13" t="s">
        <v>9038</v>
      </c>
      <c r="G321" s="34">
        <v>1</v>
      </c>
      <c r="H321" s="57" t="s">
        <v>304</v>
      </c>
    </row>
    <row r="322" spans="1:8">
      <c r="A322" s="23">
        <v>2021</v>
      </c>
      <c r="B322" s="13" t="s">
        <v>1886</v>
      </c>
      <c r="C322" s="22" t="s">
        <v>23</v>
      </c>
      <c r="D322" s="34" t="s">
        <v>9053</v>
      </c>
      <c r="E322" s="13" t="s">
        <v>7328</v>
      </c>
      <c r="F322" s="13" t="s">
        <v>9038</v>
      </c>
      <c r="G322" s="34">
        <v>1</v>
      </c>
      <c r="H322" s="57" t="s">
        <v>308</v>
      </c>
    </row>
    <row r="323" spans="1:8">
      <c r="A323" s="23">
        <v>2021</v>
      </c>
      <c r="B323" s="13" t="s">
        <v>1886</v>
      </c>
      <c r="C323" s="22" t="s">
        <v>41</v>
      </c>
      <c r="D323" s="34" t="s">
        <v>8830</v>
      </c>
      <c r="E323" s="13" t="s">
        <v>7328</v>
      </c>
      <c r="F323" s="13" t="s">
        <v>9038</v>
      </c>
      <c r="G323" s="34">
        <v>1</v>
      </c>
      <c r="H323" s="57" t="s">
        <v>322</v>
      </c>
    </row>
    <row r="324" spans="1:8">
      <c r="A324" s="23">
        <v>2021</v>
      </c>
      <c r="B324" s="13" t="s">
        <v>1886</v>
      </c>
      <c r="C324" s="22" t="s">
        <v>41</v>
      </c>
      <c r="D324" s="34" t="s">
        <v>8830</v>
      </c>
      <c r="E324" s="13" t="s">
        <v>7328</v>
      </c>
      <c r="F324" s="13" t="s">
        <v>9038</v>
      </c>
      <c r="G324" s="34">
        <v>1</v>
      </c>
      <c r="H324" s="57" t="s">
        <v>324</v>
      </c>
    </row>
    <row r="325" spans="1:8">
      <c r="A325" s="23">
        <v>2021</v>
      </c>
      <c r="B325" s="13" t="s">
        <v>1886</v>
      </c>
      <c r="C325" s="22" t="s">
        <v>76</v>
      </c>
      <c r="D325" s="34" t="s">
        <v>8830</v>
      </c>
      <c r="E325" s="13" t="s">
        <v>7328</v>
      </c>
      <c r="F325" s="13" t="s">
        <v>9038</v>
      </c>
      <c r="G325" s="34">
        <v>1</v>
      </c>
      <c r="H325" s="57" t="s">
        <v>301</v>
      </c>
    </row>
    <row r="326" spans="1:8">
      <c r="A326" s="23">
        <v>2021</v>
      </c>
      <c r="B326" s="13" t="s">
        <v>1886</v>
      </c>
      <c r="C326" s="22" t="s">
        <v>76</v>
      </c>
      <c r="D326" s="34" t="s">
        <v>8830</v>
      </c>
      <c r="E326" s="13" t="s">
        <v>7328</v>
      </c>
      <c r="F326" s="13" t="s">
        <v>9038</v>
      </c>
      <c r="G326" s="34">
        <v>1</v>
      </c>
      <c r="H326" s="57" t="s">
        <v>305</v>
      </c>
    </row>
    <row r="327" spans="1:8">
      <c r="A327" s="23">
        <v>2021</v>
      </c>
      <c r="B327" s="13" t="s">
        <v>1886</v>
      </c>
      <c r="C327" s="22" t="s">
        <v>76</v>
      </c>
      <c r="D327" s="34" t="s">
        <v>8830</v>
      </c>
      <c r="E327" s="13" t="s">
        <v>7328</v>
      </c>
      <c r="F327" s="13" t="s">
        <v>9038</v>
      </c>
      <c r="G327" s="34">
        <v>1</v>
      </c>
      <c r="H327" s="57" t="s">
        <v>314</v>
      </c>
    </row>
    <row r="328" spans="1:8">
      <c r="A328" s="23">
        <v>2021</v>
      </c>
      <c r="B328" s="13" t="s">
        <v>1886</v>
      </c>
      <c r="C328" s="22" t="s">
        <v>156</v>
      </c>
      <c r="D328" s="34" t="s">
        <v>8830</v>
      </c>
      <c r="E328" s="13" t="s">
        <v>7328</v>
      </c>
      <c r="F328" s="13" t="s">
        <v>9038</v>
      </c>
      <c r="G328" s="34">
        <v>1</v>
      </c>
      <c r="H328" s="57" t="s">
        <v>314</v>
      </c>
    </row>
    <row r="329" spans="1:8">
      <c r="A329" s="23">
        <v>2021</v>
      </c>
      <c r="B329" s="13" t="s">
        <v>1886</v>
      </c>
      <c r="C329" s="22" t="s">
        <v>167</v>
      </c>
      <c r="D329" s="34" t="s">
        <v>8830</v>
      </c>
      <c r="E329" s="13" t="s">
        <v>7328</v>
      </c>
      <c r="F329" s="13" t="s">
        <v>9038</v>
      </c>
      <c r="G329" s="34">
        <v>1</v>
      </c>
      <c r="H329" s="57" t="s">
        <v>306</v>
      </c>
    </row>
    <row r="330" spans="1:8">
      <c r="A330" s="23">
        <v>2021</v>
      </c>
      <c r="B330" s="13" t="s">
        <v>1886</v>
      </c>
      <c r="C330" s="22" t="s">
        <v>167</v>
      </c>
      <c r="D330" s="34" t="s">
        <v>8830</v>
      </c>
      <c r="E330" s="13" t="s">
        <v>7328</v>
      </c>
      <c r="F330" s="13" t="s">
        <v>9038</v>
      </c>
      <c r="G330" s="34">
        <v>1</v>
      </c>
      <c r="H330" s="57" t="s">
        <v>319</v>
      </c>
    </row>
    <row r="331" spans="1:8">
      <c r="A331" s="23">
        <v>2021</v>
      </c>
      <c r="B331" s="13" t="s">
        <v>1886</v>
      </c>
      <c r="C331" s="22" t="s">
        <v>167</v>
      </c>
      <c r="D331" s="34" t="s">
        <v>8830</v>
      </c>
      <c r="E331" s="13" t="s">
        <v>7328</v>
      </c>
      <c r="F331" s="13" t="s">
        <v>9038</v>
      </c>
      <c r="G331" s="34">
        <v>1</v>
      </c>
      <c r="H331" s="57" t="s">
        <v>3237</v>
      </c>
    </row>
    <row r="332" spans="1:8">
      <c r="A332" s="23">
        <v>2021</v>
      </c>
      <c r="B332" s="13" t="s">
        <v>1886</v>
      </c>
      <c r="C332" s="22" t="s">
        <v>23</v>
      </c>
      <c r="D332" s="34" t="s">
        <v>9054</v>
      </c>
      <c r="E332" s="13" t="s">
        <v>7328</v>
      </c>
      <c r="F332" s="13" t="s">
        <v>9038</v>
      </c>
      <c r="G332" s="34">
        <v>1</v>
      </c>
      <c r="H332" s="57" t="s">
        <v>328</v>
      </c>
    </row>
    <row r="333" spans="1:8">
      <c r="A333" s="23">
        <v>2021</v>
      </c>
      <c r="B333" s="13" t="s">
        <v>1886</v>
      </c>
      <c r="C333" s="22" t="s">
        <v>10</v>
      </c>
      <c r="D333" s="34" t="s">
        <v>9055</v>
      </c>
      <c r="E333" s="13" t="s">
        <v>7328</v>
      </c>
      <c r="F333" s="13" t="s">
        <v>9038</v>
      </c>
      <c r="G333" s="34">
        <v>1</v>
      </c>
      <c r="H333" s="57" t="s">
        <v>314</v>
      </c>
    </row>
    <row r="334" spans="1:8">
      <c r="A334" s="23">
        <v>2021</v>
      </c>
      <c r="B334" s="13" t="s">
        <v>1886</v>
      </c>
      <c r="C334" s="22" t="s">
        <v>23</v>
      </c>
      <c r="D334" s="34" t="s">
        <v>9056</v>
      </c>
      <c r="E334" s="13" t="s">
        <v>7328</v>
      </c>
      <c r="F334" s="13" t="s">
        <v>9038</v>
      </c>
      <c r="G334" s="34">
        <v>1</v>
      </c>
      <c r="H334" s="57" t="s">
        <v>314</v>
      </c>
    </row>
    <row r="335" spans="1:8">
      <c r="A335" s="23">
        <v>2021</v>
      </c>
      <c r="B335" s="13" t="s">
        <v>1886</v>
      </c>
      <c r="C335" s="22" t="s">
        <v>23</v>
      </c>
      <c r="D335" s="34" t="s">
        <v>9057</v>
      </c>
      <c r="E335" s="13" t="s">
        <v>7328</v>
      </c>
      <c r="F335" s="13" t="s">
        <v>9038</v>
      </c>
      <c r="G335" s="34">
        <v>1</v>
      </c>
      <c r="H335" s="57" t="s">
        <v>314</v>
      </c>
    </row>
    <row r="336" spans="1:8">
      <c r="A336" s="23">
        <v>2021</v>
      </c>
      <c r="B336" s="13" t="s">
        <v>1886</v>
      </c>
      <c r="C336" s="22" t="s">
        <v>23</v>
      </c>
      <c r="D336" s="34" t="s">
        <v>9058</v>
      </c>
      <c r="E336" s="13" t="s">
        <v>7328</v>
      </c>
      <c r="F336" s="13" t="s">
        <v>9038</v>
      </c>
      <c r="G336" s="34">
        <v>1</v>
      </c>
      <c r="H336" s="57" t="s">
        <v>314</v>
      </c>
    </row>
    <row r="337" spans="1:8">
      <c r="A337" s="23">
        <v>2021</v>
      </c>
      <c r="B337" s="13" t="s">
        <v>1886</v>
      </c>
      <c r="C337" s="22" t="s">
        <v>76</v>
      </c>
      <c r="D337" s="34" t="s">
        <v>8828</v>
      </c>
      <c r="E337" s="13" t="s">
        <v>7328</v>
      </c>
      <c r="F337" s="13" t="s">
        <v>9038</v>
      </c>
      <c r="G337" s="34">
        <v>1</v>
      </c>
      <c r="H337" s="57" t="s">
        <v>301</v>
      </c>
    </row>
    <row r="338" spans="1:8">
      <c r="A338" s="23">
        <v>2021</v>
      </c>
      <c r="B338" s="13" t="s">
        <v>1886</v>
      </c>
      <c r="C338" s="22" t="s">
        <v>76</v>
      </c>
      <c r="D338" s="34" t="s">
        <v>8828</v>
      </c>
      <c r="E338" s="13" t="s">
        <v>7328</v>
      </c>
      <c r="F338" s="13" t="s">
        <v>9038</v>
      </c>
      <c r="G338" s="34">
        <v>1</v>
      </c>
      <c r="H338" s="57" t="s">
        <v>310</v>
      </c>
    </row>
    <row r="339" spans="1:8">
      <c r="A339" s="23">
        <v>2021</v>
      </c>
      <c r="B339" s="13" t="s">
        <v>1886</v>
      </c>
      <c r="C339" s="22" t="s">
        <v>23</v>
      </c>
      <c r="D339" s="34" t="s">
        <v>9059</v>
      </c>
      <c r="E339" s="13" t="s">
        <v>7328</v>
      </c>
      <c r="F339" s="13" t="s">
        <v>9038</v>
      </c>
      <c r="G339" s="34">
        <v>1</v>
      </c>
      <c r="H339" s="57" t="s">
        <v>308</v>
      </c>
    </row>
    <row r="340" spans="1:8">
      <c r="A340" s="23">
        <v>2021</v>
      </c>
      <c r="B340" s="13" t="s">
        <v>1886</v>
      </c>
      <c r="C340" s="22" t="s">
        <v>10</v>
      </c>
      <c r="D340" s="34" t="s">
        <v>9060</v>
      </c>
      <c r="E340" s="13" t="s">
        <v>7328</v>
      </c>
      <c r="F340" s="13" t="s">
        <v>9038</v>
      </c>
      <c r="G340" s="34">
        <v>1</v>
      </c>
      <c r="H340" s="57" t="s">
        <v>314</v>
      </c>
    </row>
    <row r="341" spans="1:8">
      <c r="A341" s="23">
        <v>2021</v>
      </c>
      <c r="B341" s="13" t="s">
        <v>1886</v>
      </c>
      <c r="C341" s="22" t="s">
        <v>10</v>
      </c>
      <c r="D341" s="34" t="s">
        <v>9060</v>
      </c>
      <c r="E341" s="13" t="s">
        <v>7328</v>
      </c>
      <c r="F341" s="13" t="s">
        <v>9038</v>
      </c>
      <c r="G341" s="34">
        <v>1</v>
      </c>
      <c r="H341" s="57" t="s">
        <v>3999</v>
      </c>
    </row>
    <row r="342" spans="1:8">
      <c r="A342" s="23">
        <v>2021</v>
      </c>
      <c r="B342" s="13" t="s">
        <v>1886</v>
      </c>
      <c r="C342" s="22" t="s">
        <v>76</v>
      </c>
      <c r="D342" s="34" t="s">
        <v>9061</v>
      </c>
      <c r="E342" s="13" t="s">
        <v>7328</v>
      </c>
      <c r="F342" s="13" t="s">
        <v>9038</v>
      </c>
      <c r="G342" s="34">
        <v>1</v>
      </c>
      <c r="H342" s="57" t="s">
        <v>324</v>
      </c>
    </row>
    <row r="343" spans="1:8">
      <c r="A343" s="23">
        <v>2021</v>
      </c>
      <c r="B343" s="13" t="s">
        <v>1886</v>
      </c>
      <c r="C343" s="22" t="s">
        <v>23</v>
      </c>
      <c r="D343" s="34" t="s">
        <v>9062</v>
      </c>
      <c r="E343" s="13" t="s">
        <v>7328</v>
      </c>
      <c r="F343" s="13" t="s">
        <v>9038</v>
      </c>
      <c r="G343" s="34">
        <v>1</v>
      </c>
      <c r="H343" s="57" t="s">
        <v>314</v>
      </c>
    </row>
    <row r="344" spans="1:8">
      <c r="A344" s="23">
        <v>2021</v>
      </c>
      <c r="B344" s="13" t="s">
        <v>1886</v>
      </c>
      <c r="C344" s="22" t="s">
        <v>23</v>
      </c>
      <c r="D344" s="34" t="s">
        <v>9063</v>
      </c>
      <c r="E344" s="13" t="s">
        <v>7328</v>
      </c>
      <c r="F344" s="13" t="s">
        <v>9038</v>
      </c>
      <c r="G344" s="34">
        <v>1</v>
      </c>
      <c r="H344" s="57" t="s">
        <v>317</v>
      </c>
    </row>
    <row r="345" spans="1:8">
      <c r="A345" s="23">
        <v>2021</v>
      </c>
      <c r="B345" s="13" t="s">
        <v>1886</v>
      </c>
      <c r="C345" s="22" t="s">
        <v>76</v>
      </c>
      <c r="D345" s="34" t="s">
        <v>373</v>
      </c>
      <c r="E345" s="13" t="s">
        <v>7328</v>
      </c>
      <c r="F345" s="13" t="s">
        <v>9038</v>
      </c>
      <c r="G345" s="34">
        <v>1</v>
      </c>
      <c r="H345" s="57" t="s">
        <v>313</v>
      </c>
    </row>
    <row r="346" spans="1:8">
      <c r="A346" s="23">
        <v>2021</v>
      </c>
      <c r="B346" s="13" t="s">
        <v>1886</v>
      </c>
      <c r="C346" s="22" t="s">
        <v>164</v>
      </c>
      <c r="D346" s="34" t="s">
        <v>9064</v>
      </c>
      <c r="E346" s="13" t="s">
        <v>7328</v>
      </c>
      <c r="F346" s="13" t="s">
        <v>9038</v>
      </c>
      <c r="G346" s="34">
        <v>1</v>
      </c>
      <c r="H346" s="57" t="s">
        <v>3999</v>
      </c>
    </row>
    <row r="347" spans="1:8">
      <c r="A347" s="23">
        <v>2021</v>
      </c>
      <c r="B347" s="13" t="s">
        <v>1886</v>
      </c>
      <c r="C347" s="22" t="s">
        <v>10</v>
      </c>
      <c r="D347" s="34" t="s">
        <v>9065</v>
      </c>
      <c r="E347" s="13" t="s">
        <v>7328</v>
      </c>
      <c r="F347" s="13" t="s">
        <v>9038</v>
      </c>
      <c r="G347" s="34">
        <v>1</v>
      </c>
      <c r="H347" s="57" t="s">
        <v>314</v>
      </c>
    </row>
    <row r="348" spans="1:8">
      <c r="A348" s="23">
        <v>2021</v>
      </c>
      <c r="B348" s="13" t="s">
        <v>1886</v>
      </c>
      <c r="C348" s="22" t="s">
        <v>23</v>
      </c>
      <c r="D348" s="34" t="s">
        <v>221</v>
      </c>
      <c r="E348" s="13" t="s">
        <v>7328</v>
      </c>
      <c r="F348" s="13" t="s">
        <v>9038</v>
      </c>
      <c r="G348" s="34">
        <v>1</v>
      </c>
      <c r="H348" s="57" t="s">
        <v>308</v>
      </c>
    </row>
    <row r="349" spans="1:8">
      <c r="A349" s="23">
        <v>2021</v>
      </c>
      <c r="B349" s="13" t="s">
        <v>1886</v>
      </c>
      <c r="C349" s="22" t="s">
        <v>10</v>
      </c>
      <c r="D349" s="34" t="s">
        <v>9066</v>
      </c>
      <c r="E349" s="13" t="s">
        <v>7328</v>
      </c>
      <c r="F349" s="13" t="s">
        <v>9038</v>
      </c>
      <c r="G349" s="34">
        <v>1</v>
      </c>
      <c r="H349" s="57" t="s">
        <v>302</v>
      </c>
    </row>
    <row r="350" spans="1:8">
      <c r="A350" s="23">
        <v>2021</v>
      </c>
      <c r="B350" s="13" t="s">
        <v>1886</v>
      </c>
      <c r="C350" s="22" t="s">
        <v>10</v>
      </c>
      <c r="D350" s="34" t="s">
        <v>9066</v>
      </c>
      <c r="E350" s="13" t="s">
        <v>7328</v>
      </c>
      <c r="F350" s="13" t="s">
        <v>9038</v>
      </c>
      <c r="G350" s="34">
        <v>1</v>
      </c>
      <c r="H350" s="57" t="s">
        <v>308</v>
      </c>
    </row>
    <row r="351" spans="1:8">
      <c r="A351" s="23">
        <v>2021</v>
      </c>
      <c r="B351" s="13" t="s">
        <v>1886</v>
      </c>
      <c r="C351" s="22" t="s">
        <v>23</v>
      </c>
      <c r="D351" s="34" t="s">
        <v>1430</v>
      </c>
      <c r="E351" s="13" t="s">
        <v>7328</v>
      </c>
      <c r="F351" s="13" t="s">
        <v>9038</v>
      </c>
      <c r="G351" s="34">
        <v>1</v>
      </c>
      <c r="H351" s="57" t="s">
        <v>324</v>
      </c>
    </row>
    <row r="352" spans="1:8">
      <c r="A352" s="23">
        <v>2021</v>
      </c>
      <c r="B352" s="13" t="s">
        <v>1886</v>
      </c>
      <c r="C352" s="22" t="s">
        <v>23</v>
      </c>
      <c r="D352" s="34" t="s">
        <v>9067</v>
      </c>
      <c r="E352" s="13" t="s">
        <v>7328</v>
      </c>
      <c r="F352" s="13" t="s">
        <v>9038</v>
      </c>
      <c r="G352" s="34">
        <v>1</v>
      </c>
      <c r="H352" s="57" t="s">
        <v>314</v>
      </c>
    </row>
    <row r="353" spans="1:8">
      <c r="A353" s="23">
        <v>2021</v>
      </c>
      <c r="B353" s="13" t="s">
        <v>1886</v>
      </c>
      <c r="C353" s="22" t="s">
        <v>23</v>
      </c>
      <c r="D353" s="34" t="s">
        <v>9068</v>
      </c>
      <c r="E353" s="13" t="s">
        <v>7328</v>
      </c>
      <c r="F353" s="13" t="s">
        <v>9038</v>
      </c>
      <c r="G353" s="34">
        <v>1</v>
      </c>
      <c r="H353" s="57" t="s">
        <v>314</v>
      </c>
    </row>
    <row r="354" spans="1:8">
      <c r="A354" s="23">
        <v>2021</v>
      </c>
      <c r="B354" s="13" t="s">
        <v>1886</v>
      </c>
      <c r="C354" s="22" t="s">
        <v>10</v>
      </c>
      <c r="D354" s="34" t="s">
        <v>9069</v>
      </c>
      <c r="E354" s="13" t="s">
        <v>7328</v>
      </c>
      <c r="F354" s="13" t="s">
        <v>9038</v>
      </c>
      <c r="G354" s="34">
        <v>1</v>
      </c>
      <c r="H354" s="57" t="s">
        <v>314</v>
      </c>
    </row>
    <row r="355" spans="1:8">
      <c r="A355" s="23">
        <v>2021</v>
      </c>
      <c r="B355" s="13" t="s">
        <v>1886</v>
      </c>
      <c r="C355" s="22" t="s">
        <v>23</v>
      </c>
      <c r="D355" s="34" t="s">
        <v>9070</v>
      </c>
      <c r="E355" s="13" t="s">
        <v>7328</v>
      </c>
      <c r="F355" s="13" t="s">
        <v>9038</v>
      </c>
      <c r="G355" s="34">
        <v>1</v>
      </c>
      <c r="H355" s="57" t="s">
        <v>314</v>
      </c>
    </row>
    <row r="356" spans="1:8">
      <c r="A356" s="23">
        <v>2021</v>
      </c>
      <c r="B356" s="13" t="s">
        <v>1886</v>
      </c>
      <c r="C356" s="22" t="s">
        <v>10</v>
      </c>
      <c r="D356" s="34" t="s">
        <v>9060</v>
      </c>
      <c r="E356" s="13" t="s">
        <v>7328</v>
      </c>
      <c r="F356" s="13" t="s">
        <v>9071</v>
      </c>
      <c r="G356" s="34">
        <v>4</v>
      </c>
      <c r="H356" s="57" t="s">
        <v>308</v>
      </c>
    </row>
    <row r="357" spans="1:8">
      <c r="A357" s="23">
        <v>2021</v>
      </c>
      <c r="B357" s="13" t="s">
        <v>1886</v>
      </c>
      <c r="C357" s="22" t="s">
        <v>23</v>
      </c>
      <c r="D357" s="34" t="s">
        <v>9072</v>
      </c>
      <c r="E357" s="13" t="s">
        <v>7328</v>
      </c>
      <c r="F357" s="13" t="s">
        <v>9071</v>
      </c>
      <c r="G357" s="34">
        <v>1</v>
      </c>
      <c r="H357" s="57" t="s">
        <v>308</v>
      </c>
    </row>
    <row r="358" spans="1:8">
      <c r="A358" s="23">
        <v>2021</v>
      </c>
      <c r="B358" s="13" t="s">
        <v>1886</v>
      </c>
      <c r="C358" s="22" t="s">
        <v>23</v>
      </c>
      <c r="D358" s="34" t="s">
        <v>9073</v>
      </c>
      <c r="E358" s="13" t="s">
        <v>7328</v>
      </c>
      <c r="F358" s="13" t="s">
        <v>9071</v>
      </c>
      <c r="G358" s="34">
        <v>1</v>
      </c>
      <c r="H358" s="57" t="s">
        <v>314</v>
      </c>
    </row>
    <row r="359" spans="1:8">
      <c r="A359" s="23">
        <v>2021</v>
      </c>
      <c r="B359" s="13" t="s">
        <v>1886</v>
      </c>
      <c r="C359" s="22" t="s">
        <v>23</v>
      </c>
      <c r="D359" s="34" t="s">
        <v>9074</v>
      </c>
      <c r="E359" s="13" t="s">
        <v>7328</v>
      </c>
      <c r="F359" s="13" t="s">
        <v>9071</v>
      </c>
      <c r="G359" s="34">
        <v>1</v>
      </c>
      <c r="H359" s="57" t="s">
        <v>314</v>
      </c>
    </row>
    <row r="360" spans="1:8">
      <c r="A360" s="23">
        <v>2021</v>
      </c>
      <c r="B360" s="13" t="s">
        <v>1886</v>
      </c>
      <c r="C360" s="22" t="s">
        <v>5</v>
      </c>
      <c r="D360" s="34" t="s">
        <v>8830</v>
      </c>
      <c r="E360" s="13" t="s">
        <v>7328</v>
      </c>
      <c r="F360" s="13" t="s">
        <v>9071</v>
      </c>
      <c r="G360" s="34">
        <v>1</v>
      </c>
      <c r="H360" s="57" t="s">
        <v>306</v>
      </c>
    </row>
    <row r="361" spans="1:8">
      <c r="A361" s="23">
        <v>2021</v>
      </c>
      <c r="B361" s="13" t="s">
        <v>1886</v>
      </c>
      <c r="C361" s="22" t="s">
        <v>5</v>
      </c>
      <c r="D361" s="34" t="s">
        <v>8830</v>
      </c>
      <c r="E361" s="13" t="s">
        <v>7328</v>
      </c>
      <c r="F361" s="13" t="s">
        <v>9071</v>
      </c>
      <c r="G361" s="34">
        <v>1</v>
      </c>
      <c r="H361" s="57" t="s">
        <v>331</v>
      </c>
    </row>
    <row r="362" spans="1:8">
      <c r="A362" s="23">
        <v>2021</v>
      </c>
      <c r="B362" s="13" t="s">
        <v>1886</v>
      </c>
      <c r="C362" s="22" t="s">
        <v>5</v>
      </c>
      <c r="D362" s="34" t="s">
        <v>8830</v>
      </c>
      <c r="E362" s="13" t="s">
        <v>7328</v>
      </c>
      <c r="F362" s="13" t="s">
        <v>9071</v>
      </c>
      <c r="G362" s="34">
        <v>1</v>
      </c>
      <c r="H362" s="57"/>
    </row>
    <row r="363" spans="1:8">
      <c r="A363" s="23">
        <v>2021</v>
      </c>
      <c r="B363" s="13" t="s">
        <v>1886</v>
      </c>
      <c r="C363" s="22" t="s">
        <v>10</v>
      </c>
      <c r="D363" s="34" t="s">
        <v>8830</v>
      </c>
      <c r="E363" s="13" t="s">
        <v>7328</v>
      </c>
      <c r="F363" s="13" t="s">
        <v>9071</v>
      </c>
      <c r="G363" s="34">
        <v>1</v>
      </c>
      <c r="H363" s="57" t="s">
        <v>322</v>
      </c>
    </row>
    <row r="364" spans="1:8">
      <c r="A364" s="23">
        <v>2021</v>
      </c>
      <c r="B364" s="13" t="s">
        <v>1886</v>
      </c>
      <c r="C364" s="22" t="s">
        <v>23</v>
      </c>
      <c r="D364" s="34" t="s">
        <v>9075</v>
      </c>
      <c r="E364" s="13" t="s">
        <v>7328</v>
      </c>
      <c r="F364" s="13" t="s">
        <v>9071</v>
      </c>
      <c r="G364" s="34">
        <v>1</v>
      </c>
      <c r="H364" s="57" t="s">
        <v>308</v>
      </c>
    </row>
    <row r="365" spans="1:8">
      <c r="A365" s="23">
        <v>2021</v>
      </c>
      <c r="B365" s="13" t="s">
        <v>1886</v>
      </c>
      <c r="C365" s="22" t="s">
        <v>10</v>
      </c>
      <c r="D365" s="34" t="s">
        <v>9060</v>
      </c>
      <c r="E365" s="13" t="s">
        <v>7328</v>
      </c>
      <c r="F365" s="13" t="s">
        <v>9071</v>
      </c>
      <c r="G365" s="34">
        <v>1</v>
      </c>
      <c r="H365" s="57" t="s">
        <v>304</v>
      </c>
    </row>
    <row r="366" spans="1:8">
      <c r="A366" s="23">
        <v>2021</v>
      </c>
      <c r="B366" s="13" t="s">
        <v>1886</v>
      </c>
      <c r="C366" s="22" t="s">
        <v>10</v>
      </c>
      <c r="D366" s="34" t="s">
        <v>9060</v>
      </c>
      <c r="E366" s="13" t="s">
        <v>7328</v>
      </c>
      <c r="F366" s="13" t="s">
        <v>9071</v>
      </c>
      <c r="G366" s="34">
        <v>1</v>
      </c>
      <c r="H366" s="57" t="s">
        <v>322</v>
      </c>
    </row>
    <row r="367" spans="1:8">
      <c r="A367" s="23">
        <v>2021</v>
      </c>
      <c r="B367" s="13" t="s">
        <v>1886</v>
      </c>
      <c r="C367" s="22" t="s">
        <v>5</v>
      </c>
      <c r="D367" s="34" t="s">
        <v>8834</v>
      </c>
      <c r="E367" s="13" t="s">
        <v>7328</v>
      </c>
      <c r="F367" s="13" t="s">
        <v>9071</v>
      </c>
      <c r="G367" s="34">
        <v>1</v>
      </c>
      <c r="H367" s="57" t="s">
        <v>308</v>
      </c>
    </row>
    <row r="368" spans="1:8">
      <c r="A368" s="23">
        <v>2021</v>
      </c>
      <c r="B368" s="13" t="s">
        <v>1886</v>
      </c>
      <c r="C368" s="22" t="s">
        <v>5</v>
      </c>
      <c r="D368" s="34" t="s">
        <v>3623</v>
      </c>
      <c r="E368" s="13" t="s">
        <v>7328</v>
      </c>
      <c r="F368" s="13" t="s">
        <v>9071</v>
      </c>
      <c r="G368" s="34">
        <v>1</v>
      </c>
      <c r="H368" s="57" t="s">
        <v>308</v>
      </c>
    </row>
    <row r="369" spans="1:8">
      <c r="A369" s="23">
        <v>2021</v>
      </c>
      <c r="B369" s="13" t="s">
        <v>1886</v>
      </c>
      <c r="C369" s="22" t="s">
        <v>23</v>
      </c>
      <c r="D369" s="34" t="s">
        <v>9076</v>
      </c>
      <c r="E369" s="13" t="s">
        <v>7328</v>
      </c>
      <c r="F369" s="13" t="s">
        <v>9071</v>
      </c>
      <c r="G369" s="34">
        <v>1</v>
      </c>
      <c r="H369" s="57" t="s">
        <v>308</v>
      </c>
    </row>
    <row r="370" spans="1:8">
      <c r="A370" s="23">
        <v>2021</v>
      </c>
      <c r="B370" s="13" t="s">
        <v>1886</v>
      </c>
      <c r="C370" s="22" t="s">
        <v>23</v>
      </c>
      <c r="D370" s="34" t="s">
        <v>9077</v>
      </c>
      <c r="E370" s="13" t="s">
        <v>7328</v>
      </c>
      <c r="F370" s="13" t="s">
        <v>9071</v>
      </c>
      <c r="G370" s="34">
        <v>1</v>
      </c>
      <c r="H370" s="57" t="s">
        <v>314</v>
      </c>
    </row>
    <row r="371" spans="1:8">
      <c r="A371" s="23">
        <v>2021</v>
      </c>
      <c r="B371" s="13" t="s">
        <v>1886</v>
      </c>
      <c r="C371" s="22" t="s">
        <v>23</v>
      </c>
      <c r="D371" s="34" t="s">
        <v>373</v>
      </c>
      <c r="E371" s="13" t="s">
        <v>7328</v>
      </c>
      <c r="F371" s="13" t="s">
        <v>9071</v>
      </c>
      <c r="G371" s="34">
        <v>1</v>
      </c>
      <c r="H371" s="57" t="s">
        <v>313</v>
      </c>
    </row>
    <row r="372" spans="1:8">
      <c r="A372" s="23">
        <v>2021</v>
      </c>
      <c r="B372" s="13" t="s">
        <v>1886</v>
      </c>
      <c r="C372" s="22" t="s">
        <v>5</v>
      </c>
      <c r="D372" s="34" t="s">
        <v>9078</v>
      </c>
      <c r="E372" s="13" t="s">
        <v>7328</v>
      </c>
      <c r="F372" s="13" t="s">
        <v>9071</v>
      </c>
      <c r="G372" s="34">
        <v>1</v>
      </c>
      <c r="H372" s="57" t="s">
        <v>308</v>
      </c>
    </row>
    <row r="373" spans="1:8">
      <c r="A373" s="23">
        <v>2021</v>
      </c>
      <c r="B373" s="13" t="s">
        <v>1886</v>
      </c>
      <c r="C373" s="22" t="s">
        <v>23</v>
      </c>
      <c r="D373" s="34" t="s">
        <v>3212</v>
      </c>
      <c r="E373" s="13" t="s">
        <v>7328</v>
      </c>
      <c r="F373" s="13" t="s">
        <v>9071</v>
      </c>
      <c r="G373" s="34">
        <v>1</v>
      </c>
      <c r="H373" s="57" t="s">
        <v>314</v>
      </c>
    </row>
    <row r="374" spans="1:8">
      <c r="A374" s="23">
        <v>2021</v>
      </c>
      <c r="B374" s="13" t="s">
        <v>1886</v>
      </c>
      <c r="C374" s="22" t="s">
        <v>100</v>
      </c>
      <c r="D374" s="34" t="s">
        <v>9079</v>
      </c>
      <c r="E374" s="13" t="s">
        <v>7328</v>
      </c>
      <c r="F374" s="13" t="s">
        <v>9080</v>
      </c>
      <c r="G374" s="34">
        <v>1</v>
      </c>
      <c r="H374" s="57" t="s">
        <v>313</v>
      </c>
    </row>
    <row r="375" spans="1:8">
      <c r="A375" s="23">
        <v>2021</v>
      </c>
      <c r="B375" s="13" t="s">
        <v>1886</v>
      </c>
      <c r="C375" s="22" t="s">
        <v>100</v>
      </c>
      <c r="D375" s="34" t="s">
        <v>501</v>
      </c>
      <c r="E375" s="13" t="s">
        <v>7328</v>
      </c>
      <c r="F375" s="13" t="s">
        <v>9080</v>
      </c>
      <c r="G375" s="34">
        <v>1</v>
      </c>
      <c r="H375" s="57" t="s">
        <v>301</v>
      </c>
    </row>
    <row r="376" spans="1:8">
      <c r="A376" s="23">
        <v>2021</v>
      </c>
      <c r="B376" s="13" t="s">
        <v>1886</v>
      </c>
      <c r="C376" s="22" t="s">
        <v>100</v>
      </c>
      <c r="D376" s="34" t="s">
        <v>436</v>
      </c>
      <c r="E376" s="13" t="s">
        <v>7328</v>
      </c>
      <c r="F376" s="13" t="s">
        <v>9080</v>
      </c>
      <c r="G376" s="34">
        <v>1</v>
      </c>
      <c r="H376" s="57" t="s">
        <v>301</v>
      </c>
    </row>
    <row r="377" spans="1:8">
      <c r="A377" s="23">
        <v>2021</v>
      </c>
      <c r="B377" s="13" t="s">
        <v>1886</v>
      </c>
      <c r="C377" s="22" t="s">
        <v>100</v>
      </c>
      <c r="D377" s="34" t="s">
        <v>375</v>
      </c>
      <c r="E377" s="13" t="s">
        <v>7328</v>
      </c>
      <c r="F377" s="13" t="s">
        <v>9080</v>
      </c>
      <c r="G377" s="34">
        <v>1</v>
      </c>
      <c r="H377" s="57" t="s">
        <v>313</v>
      </c>
    </row>
    <row r="378" spans="1:8">
      <c r="A378" s="23">
        <v>2021</v>
      </c>
      <c r="B378" s="13" t="s">
        <v>1886</v>
      </c>
      <c r="C378" s="22" t="s">
        <v>100</v>
      </c>
      <c r="D378" s="34" t="s">
        <v>9081</v>
      </c>
      <c r="E378" s="13" t="s">
        <v>7328</v>
      </c>
      <c r="F378" s="13" t="s">
        <v>9080</v>
      </c>
      <c r="G378" s="34">
        <v>1</v>
      </c>
      <c r="H378" s="57" t="s">
        <v>304</v>
      </c>
    </row>
    <row r="379" spans="1:8">
      <c r="A379" s="23">
        <v>2021</v>
      </c>
      <c r="B379" s="13" t="s">
        <v>1886</v>
      </c>
      <c r="C379" s="22" t="s">
        <v>100</v>
      </c>
      <c r="D379" s="34" t="s">
        <v>4008</v>
      </c>
      <c r="E379" s="13" t="s">
        <v>7328</v>
      </c>
      <c r="F379" s="13" t="s">
        <v>9080</v>
      </c>
      <c r="G379" s="34">
        <v>1</v>
      </c>
      <c r="H379" s="57" t="s">
        <v>319</v>
      </c>
    </row>
    <row r="380" spans="1:8">
      <c r="A380" s="23">
        <v>2021</v>
      </c>
      <c r="B380" s="13" t="s">
        <v>1886</v>
      </c>
      <c r="C380" s="22" t="s">
        <v>5</v>
      </c>
      <c r="D380" s="34" t="s">
        <v>8830</v>
      </c>
      <c r="E380" s="13" t="s">
        <v>7328</v>
      </c>
      <c r="F380" s="13" t="s">
        <v>3</v>
      </c>
      <c r="G380" s="34">
        <v>1</v>
      </c>
      <c r="H380" s="57" t="s">
        <v>332</v>
      </c>
    </row>
    <row r="381" spans="1:8">
      <c r="A381" s="23">
        <v>2021</v>
      </c>
      <c r="B381" s="13" t="s">
        <v>1886</v>
      </c>
      <c r="C381" s="22" t="s">
        <v>14</v>
      </c>
      <c r="D381" s="34" t="s">
        <v>8830</v>
      </c>
      <c r="E381" s="13" t="s">
        <v>7328</v>
      </c>
      <c r="F381" s="13" t="s">
        <v>3</v>
      </c>
      <c r="G381" s="34">
        <v>1</v>
      </c>
      <c r="H381" s="57" t="s">
        <v>314</v>
      </c>
    </row>
    <row r="382" spans="1:8">
      <c r="A382" s="23">
        <v>2021</v>
      </c>
      <c r="B382" s="13" t="s">
        <v>1886</v>
      </c>
      <c r="C382" s="22" t="s">
        <v>76</v>
      </c>
      <c r="D382" s="34" t="s">
        <v>8830</v>
      </c>
      <c r="E382" s="13" t="s">
        <v>7328</v>
      </c>
      <c r="F382" s="13" t="s">
        <v>3</v>
      </c>
      <c r="G382" s="34">
        <v>1</v>
      </c>
      <c r="H382" s="57" t="s">
        <v>312</v>
      </c>
    </row>
    <row r="383" spans="1:8">
      <c r="A383" s="23">
        <v>2021</v>
      </c>
      <c r="B383" s="13" t="s">
        <v>1886</v>
      </c>
      <c r="C383" s="22" t="s">
        <v>60</v>
      </c>
      <c r="D383" s="34" t="s">
        <v>8828</v>
      </c>
      <c r="E383" s="13" t="s">
        <v>7328</v>
      </c>
      <c r="F383" s="13" t="s">
        <v>3</v>
      </c>
      <c r="G383" s="34">
        <v>1</v>
      </c>
      <c r="H383" s="57" t="s">
        <v>314</v>
      </c>
    </row>
    <row r="384" spans="1:8">
      <c r="A384" s="23">
        <v>2021</v>
      </c>
      <c r="B384" s="13" t="s">
        <v>1886</v>
      </c>
      <c r="C384" s="22" t="s">
        <v>86</v>
      </c>
      <c r="D384" s="34" t="s">
        <v>8834</v>
      </c>
      <c r="E384" s="13" t="s">
        <v>7328</v>
      </c>
      <c r="F384" s="13" t="s">
        <v>3</v>
      </c>
      <c r="G384" s="34">
        <v>1</v>
      </c>
      <c r="H384" s="57" t="s">
        <v>308</v>
      </c>
    </row>
    <row r="385" spans="1:8">
      <c r="A385" s="23">
        <v>2021</v>
      </c>
      <c r="B385" s="13" t="s">
        <v>1886</v>
      </c>
      <c r="C385" s="22" t="s">
        <v>164</v>
      </c>
      <c r="D385" s="34" t="s">
        <v>9082</v>
      </c>
      <c r="E385" s="13" t="s">
        <v>7328</v>
      </c>
      <c r="F385" s="13" t="s">
        <v>3</v>
      </c>
      <c r="G385" s="34">
        <v>1</v>
      </c>
      <c r="H385" s="57" t="s">
        <v>314</v>
      </c>
    </row>
    <row r="386" spans="1:8">
      <c r="A386" s="23">
        <v>2021</v>
      </c>
      <c r="B386" s="13" t="s">
        <v>1886</v>
      </c>
      <c r="C386" s="22" t="s">
        <v>164</v>
      </c>
      <c r="D386" s="34" t="s">
        <v>9083</v>
      </c>
      <c r="E386" s="13" t="s">
        <v>7328</v>
      </c>
      <c r="F386" s="13" t="s">
        <v>3</v>
      </c>
      <c r="G386" s="34">
        <v>1</v>
      </c>
      <c r="H386" s="57" t="s">
        <v>333</v>
      </c>
    </row>
    <row r="387" spans="1:8">
      <c r="A387" s="23">
        <v>2021</v>
      </c>
      <c r="B387" s="13" t="s">
        <v>1886</v>
      </c>
      <c r="C387" s="22" t="s">
        <v>164</v>
      </c>
      <c r="D387" s="34" t="s">
        <v>9015</v>
      </c>
      <c r="E387" s="13" t="s">
        <v>7328</v>
      </c>
      <c r="F387" s="13" t="s">
        <v>3</v>
      </c>
      <c r="G387" s="34">
        <v>1</v>
      </c>
      <c r="H387" s="57" t="s">
        <v>322</v>
      </c>
    </row>
    <row r="388" spans="1:8">
      <c r="A388" s="23">
        <v>2021</v>
      </c>
      <c r="B388" s="13" t="s">
        <v>1886</v>
      </c>
      <c r="C388" s="22" t="s">
        <v>76</v>
      </c>
      <c r="D388" s="34" t="s">
        <v>8828</v>
      </c>
      <c r="E388" s="13" t="s">
        <v>7328</v>
      </c>
      <c r="F388" s="13" t="s">
        <v>9084</v>
      </c>
      <c r="G388" s="34">
        <v>6</v>
      </c>
      <c r="H388" s="57"/>
    </row>
    <row r="389" spans="1:8">
      <c r="A389" s="23">
        <v>2021</v>
      </c>
      <c r="B389" s="13" t="s">
        <v>1886</v>
      </c>
      <c r="C389" s="22" t="s">
        <v>76</v>
      </c>
      <c r="D389" s="34" t="s">
        <v>8850</v>
      </c>
      <c r="E389" s="13" t="s">
        <v>7328</v>
      </c>
      <c r="F389" s="13" t="s">
        <v>9084</v>
      </c>
      <c r="G389" s="34">
        <v>2</v>
      </c>
      <c r="H389" s="57" t="s">
        <v>304</v>
      </c>
    </row>
    <row r="390" spans="1:8">
      <c r="A390" s="23">
        <v>2021</v>
      </c>
      <c r="B390" s="13" t="s">
        <v>1886</v>
      </c>
      <c r="C390" s="22" t="s">
        <v>70</v>
      </c>
      <c r="D390" s="34" t="s">
        <v>8830</v>
      </c>
      <c r="E390" s="13" t="s">
        <v>7328</v>
      </c>
      <c r="F390" s="13" t="s">
        <v>9084</v>
      </c>
      <c r="G390" s="34">
        <v>1</v>
      </c>
      <c r="H390" s="57" t="s">
        <v>300</v>
      </c>
    </row>
    <row r="391" spans="1:8">
      <c r="A391" s="23">
        <v>2021</v>
      </c>
      <c r="B391" s="13" t="s">
        <v>1886</v>
      </c>
      <c r="C391" s="22" t="s">
        <v>70</v>
      </c>
      <c r="D391" s="34" t="s">
        <v>8830</v>
      </c>
      <c r="E391" s="13" t="s">
        <v>7328</v>
      </c>
      <c r="F391" s="13" t="s">
        <v>9084</v>
      </c>
      <c r="G391" s="34">
        <v>1</v>
      </c>
      <c r="H391" s="57" t="s">
        <v>322</v>
      </c>
    </row>
    <row r="392" spans="1:8">
      <c r="A392" s="23">
        <v>2021</v>
      </c>
      <c r="B392" s="13" t="s">
        <v>1886</v>
      </c>
      <c r="C392" s="22" t="s">
        <v>156</v>
      </c>
      <c r="D392" s="34" t="s">
        <v>8830</v>
      </c>
      <c r="E392" s="13" t="s">
        <v>7328</v>
      </c>
      <c r="F392" s="13" t="s">
        <v>242</v>
      </c>
      <c r="G392" s="34">
        <v>1</v>
      </c>
      <c r="H392" s="57" t="s">
        <v>4959</v>
      </c>
    </row>
    <row r="393" spans="1:8">
      <c r="A393" s="23">
        <v>2021</v>
      </c>
      <c r="B393" s="13" t="s">
        <v>1886</v>
      </c>
      <c r="C393" s="22" t="s">
        <v>9085</v>
      </c>
      <c r="D393" s="34" t="s">
        <v>9086</v>
      </c>
      <c r="E393" s="13" t="s">
        <v>7328</v>
      </c>
      <c r="F393" s="13" t="s">
        <v>9087</v>
      </c>
      <c r="G393" s="34">
        <v>1</v>
      </c>
      <c r="H393" s="57" t="s">
        <v>300</v>
      </c>
    </row>
    <row r="394" spans="1:8">
      <c r="A394" s="23">
        <v>2021</v>
      </c>
      <c r="B394" s="13" t="s">
        <v>1886</v>
      </c>
      <c r="C394" s="22" t="s">
        <v>23</v>
      </c>
      <c r="D394" s="34" t="s">
        <v>9088</v>
      </c>
      <c r="E394" s="13" t="s">
        <v>7328</v>
      </c>
      <c r="F394" s="13" t="s">
        <v>4138</v>
      </c>
      <c r="G394" s="34">
        <v>2</v>
      </c>
      <c r="H394" s="57" t="s">
        <v>322</v>
      </c>
    </row>
    <row r="395" spans="1:8">
      <c r="A395" s="23">
        <v>2021</v>
      </c>
      <c r="B395" s="13" t="s">
        <v>1886</v>
      </c>
      <c r="C395" s="22" t="s">
        <v>70</v>
      </c>
      <c r="D395" s="34" t="s">
        <v>8830</v>
      </c>
      <c r="E395" s="13" t="s">
        <v>7328</v>
      </c>
      <c r="F395" s="13" t="s">
        <v>4138</v>
      </c>
      <c r="G395" s="34">
        <v>2</v>
      </c>
      <c r="H395" s="57" t="s">
        <v>304</v>
      </c>
    </row>
    <row r="396" spans="1:8">
      <c r="A396" s="23">
        <v>2021</v>
      </c>
      <c r="B396" s="13" t="s">
        <v>1886</v>
      </c>
      <c r="C396" s="22" t="s">
        <v>70</v>
      </c>
      <c r="D396" s="34" t="s">
        <v>8830</v>
      </c>
      <c r="E396" s="13" t="s">
        <v>7328</v>
      </c>
      <c r="F396" s="13" t="s">
        <v>4138</v>
      </c>
      <c r="G396" s="34">
        <v>2</v>
      </c>
      <c r="H396" s="57" t="s">
        <v>314</v>
      </c>
    </row>
    <row r="397" spans="1:8">
      <c r="A397" s="23">
        <v>2021</v>
      </c>
      <c r="B397" s="13" t="s">
        <v>1886</v>
      </c>
      <c r="C397" s="22" t="s">
        <v>70</v>
      </c>
      <c r="D397" s="34" t="s">
        <v>8830</v>
      </c>
      <c r="E397" s="13" t="s">
        <v>7328</v>
      </c>
      <c r="F397" s="13" t="s">
        <v>4138</v>
      </c>
      <c r="G397" s="34">
        <v>2</v>
      </c>
      <c r="H397" s="57" t="s">
        <v>317</v>
      </c>
    </row>
    <row r="398" spans="1:8">
      <c r="A398" s="23">
        <v>2021</v>
      </c>
      <c r="B398" s="13" t="s">
        <v>1886</v>
      </c>
      <c r="C398" s="22" t="s">
        <v>70</v>
      </c>
      <c r="D398" s="34" t="s">
        <v>8830</v>
      </c>
      <c r="E398" s="13" t="s">
        <v>7328</v>
      </c>
      <c r="F398" s="13" t="s">
        <v>4138</v>
      </c>
      <c r="G398" s="34">
        <v>2</v>
      </c>
      <c r="H398" s="57" t="s">
        <v>323</v>
      </c>
    </row>
    <row r="399" spans="1:8">
      <c r="A399" s="23">
        <v>2021</v>
      </c>
      <c r="B399" s="13" t="s">
        <v>1886</v>
      </c>
      <c r="C399" s="22" t="s">
        <v>70</v>
      </c>
      <c r="D399" s="34" t="s">
        <v>349</v>
      </c>
      <c r="E399" s="13" t="s">
        <v>7328</v>
      </c>
      <c r="F399" s="13" t="s">
        <v>4138</v>
      </c>
      <c r="G399" s="34">
        <v>2</v>
      </c>
      <c r="H399" s="57" t="s">
        <v>308</v>
      </c>
    </row>
    <row r="400" spans="1:8">
      <c r="A400" s="23">
        <v>2021</v>
      </c>
      <c r="B400" s="13" t="s">
        <v>1886</v>
      </c>
      <c r="C400" s="22" t="s">
        <v>23</v>
      </c>
      <c r="D400" s="34" t="s">
        <v>9089</v>
      </c>
      <c r="E400" s="13" t="s">
        <v>7328</v>
      </c>
      <c r="F400" s="13" t="s">
        <v>4138</v>
      </c>
      <c r="G400" s="34">
        <v>1</v>
      </c>
      <c r="H400" s="57" t="s">
        <v>302</v>
      </c>
    </row>
    <row r="401" spans="1:8">
      <c r="A401" s="23">
        <v>2021</v>
      </c>
      <c r="B401" s="13" t="s">
        <v>1886</v>
      </c>
      <c r="C401" s="22" t="s">
        <v>23</v>
      </c>
      <c r="D401" s="34" t="s">
        <v>9090</v>
      </c>
      <c r="E401" s="13" t="s">
        <v>7328</v>
      </c>
      <c r="F401" s="13" t="s">
        <v>4138</v>
      </c>
      <c r="G401" s="34">
        <v>1</v>
      </c>
      <c r="H401" s="57" t="s">
        <v>308</v>
      </c>
    </row>
    <row r="402" spans="1:8">
      <c r="A402" s="23">
        <v>2021</v>
      </c>
      <c r="B402" s="13" t="s">
        <v>1886</v>
      </c>
      <c r="C402" s="22" t="s">
        <v>23</v>
      </c>
      <c r="D402" s="34" t="s">
        <v>8872</v>
      </c>
      <c r="E402" s="13" t="s">
        <v>7328</v>
      </c>
      <c r="F402" s="13" t="s">
        <v>4138</v>
      </c>
      <c r="G402" s="34">
        <v>1</v>
      </c>
      <c r="H402" s="57" t="s">
        <v>313</v>
      </c>
    </row>
    <row r="403" spans="1:8">
      <c r="A403" s="23">
        <v>2021</v>
      </c>
      <c r="B403" s="13" t="s">
        <v>1886</v>
      </c>
      <c r="C403" s="22" t="s">
        <v>70</v>
      </c>
      <c r="D403" s="34" t="s">
        <v>340</v>
      </c>
      <c r="E403" s="13" t="s">
        <v>7328</v>
      </c>
      <c r="F403" s="13" t="s">
        <v>4138</v>
      </c>
      <c r="G403" s="34">
        <v>1</v>
      </c>
      <c r="H403" s="57" t="s">
        <v>308</v>
      </c>
    </row>
    <row r="404" spans="1:8">
      <c r="A404" s="23">
        <v>2021</v>
      </c>
      <c r="B404" s="13" t="s">
        <v>1886</v>
      </c>
      <c r="C404" s="22" t="s">
        <v>23</v>
      </c>
      <c r="D404" s="34" t="s">
        <v>9046</v>
      </c>
      <c r="E404" s="13" t="s">
        <v>7328</v>
      </c>
      <c r="F404" s="13" t="s">
        <v>4138</v>
      </c>
      <c r="G404" s="34">
        <v>1</v>
      </c>
      <c r="H404" s="57" t="s">
        <v>314</v>
      </c>
    </row>
    <row r="405" spans="1:8">
      <c r="A405" s="23">
        <v>2021</v>
      </c>
      <c r="B405" s="13" t="s">
        <v>1886</v>
      </c>
      <c r="C405" s="22" t="s">
        <v>23</v>
      </c>
      <c r="D405" s="34" t="s">
        <v>9091</v>
      </c>
      <c r="E405" s="13" t="s">
        <v>7328</v>
      </c>
      <c r="F405" s="13" t="s">
        <v>4138</v>
      </c>
      <c r="G405" s="34">
        <v>1</v>
      </c>
      <c r="H405" s="57" t="s">
        <v>313</v>
      </c>
    </row>
    <row r="406" spans="1:8">
      <c r="A406" s="23">
        <v>2021</v>
      </c>
      <c r="B406" s="13" t="s">
        <v>1886</v>
      </c>
      <c r="C406" s="22" t="s">
        <v>23</v>
      </c>
      <c r="D406" s="34" t="s">
        <v>9092</v>
      </c>
      <c r="E406" s="13" t="s">
        <v>7328</v>
      </c>
      <c r="F406" s="13" t="s">
        <v>4138</v>
      </c>
      <c r="G406" s="34">
        <v>1</v>
      </c>
      <c r="H406" s="57" t="s">
        <v>314</v>
      </c>
    </row>
    <row r="407" spans="1:8">
      <c r="A407" s="23">
        <v>2021</v>
      </c>
      <c r="B407" s="13" t="s">
        <v>1886</v>
      </c>
      <c r="C407" s="22" t="s">
        <v>23</v>
      </c>
      <c r="D407" s="34" t="s">
        <v>9093</v>
      </c>
      <c r="E407" s="13" t="s">
        <v>7328</v>
      </c>
      <c r="F407" s="13" t="s">
        <v>4138</v>
      </c>
      <c r="G407" s="34">
        <v>1</v>
      </c>
      <c r="H407" s="57" t="s">
        <v>3999</v>
      </c>
    </row>
    <row r="408" spans="1:8">
      <c r="A408" s="23">
        <v>2021</v>
      </c>
      <c r="B408" s="13" t="s">
        <v>1886</v>
      </c>
      <c r="C408" s="22" t="s">
        <v>23</v>
      </c>
      <c r="D408" s="34" t="s">
        <v>9094</v>
      </c>
      <c r="E408" s="13" t="s">
        <v>7328</v>
      </c>
      <c r="F408" s="13" t="s">
        <v>4138</v>
      </c>
      <c r="G408" s="34">
        <v>1</v>
      </c>
      <c r="H408" s="57" t="s">
        <v>313</v>
      </c>
    </row>
    <row r="409" spans="1:8">
      <c r="A409" s="23">
        <v>2021</v>
      </c>
      <c r="B409" s="13" t="s">
        <v>1886</v>
      </c>
      <c r="C409" s="22" t="s">
        <v>23</v>
      </c>
      <c r="D409" s="34" t="s">
        <v>9095</v>
      </c>
      <c r="E409" s="13" t="s">
        <v>7328</v>
      </c>
      <c r="F409" s="13" t="s">
        <v>4138</v>
      </c>
      <c r="G409" s="34">
        <v>1</v>
      </c>
      <c r="H409" s="57" t="s">
        <v>314</v>
      </c>
    </row>
    <row r="410" spans="1:8">
      <c r="A410" s="23">
        <v>2021</v>
      </c>
      <c r="B410" s="13" t="s">
        <v>1886</v>
      </c>
      <c r="C410" s="22" t="s">
        <v>23</v>
      </c>
      <c r="D410" s="34" t="s">
        <v>9096</v>
      </c>
      <c r="E410" s="13" t="s">
        <v>7328</v>
      </c>
      <c r="F410" s="13" t="s">
        <v>4138</v>
      </c>
      <c r="G410" s="34">
        <v>1</v>
      </c>
      <c r="H410" s="57" t="s">
        <v>310</v>
      </c>
    </row>
    <row r="411" spans="1:8">
      <c r="A411" s="23">
        <v>2021</v>
      </c>
      <c r="B411" s="13" t="s">
        <v>1886</v>
      </c>
      <c r="C411" s="22" t="s">
        <v>70</v>
      </c>
      <c r="D411" s="34" t="s">
        <v>8830</v>
      </c>
      <c r="E411" s="13" t="s">
        <v>7328</v>
      </c>
      <c r="F411" s="13" t="s">
        <v>4138</v>
      </c>
      <c r="G411" s="34">
        <v>1</v>
      </c>
      <c r="H411" s="57" t="s">
        <v>301</v>
      </c>
    </row>
    <row r="412" spans="1:8">
      <c r="A412" s="23">
        <v>2021</v>
      </c>
      <c r="B412" s="13" t="s">
        <v>1886</v>
      </c>
      <c r="C412" s="22" t="s">
        <v>76</v>
      </c>
      <c r="D412" s="34" t="s">
        <v>8830</v>
      </c>
      <c r="E412" s="13" t="s">
        <v>7328</v>
      </c>
      <c r="F412" s="13" t="s">
        <v>4138</v>
      </c>
      <c r="G412" s="34">
        <v>1</v>
      </c>
      <c r="H412" s="57" t="s">
        <v>314</v>
      </c>
    </row>
    <row r="413" spans="1:8">
      <c r="A413" s="23">
        <v>2021</v>
      </c>
      <c r="B413" s="13" t="s">
        <v>1886</v>
      </c>
      <c r="C413" s="22" t="s">
        <v>23</v>
      </c>
      <c r="D413" s="34" t="s">
        <v>9097</v>
      </c>
      <c r="E413" s="13" t="s">
        <v>7328</v>
      </c>
      <c r="F413" s="13" t="s">
        <v>4138</v>
      </c>
      <c r="G413" s="34">
        <v>1</v>
      </c>
      <c r="H413" s="57" t="s">
        <v>314</v>
      </c>
    </row>
    <row r="414" spans="1:8">
      <c r="A414" s="23">
        <v>2021</v>
      </c>
      <c r="B414" s="13" t="s">
        <v>1886</v>
      </c>
      <c r="C414" s="22" t="s">
        <v>23</v>
      </c>
      <c r="D414" s="34" t="s">
        <v>8942</v>
      </c>
      <c r="E414" s="13" t="s">
        <v>7328</v>
      </c>
      <c r="F414" s="13" t="s">
        <v>4138</v>
      </c>
      <c r="G414" s="34">
        <v>1</v>
      </c>
      <c r="H414" s="57" t="s">
        <v>328</v>
      </c>
    </row>
    <row r="415" spans="1:8">
      <c r="A415" s="23">
        <v>2021</v>
      </c>
      <c r="B415" s="13" t="s">
        <v>1886</v>
      </c>
      <c r="C415" s="22" t="s">
        <v>23</v>
      </c>
      <c r="D415" s="34" t="s">
        <v>9098</v>
      </c>
      <c r="E415" s="13" t="s">
        <v>7328</v>
      </c>
      <c r="F415" s="13" t="s">
        <v>4138</v>
      </c>
      <c r="G415" s="34">
        <v>1</v>
      </c>
      <c r="H415" s="57" t="s">
        <v>314</v>
      </c>
    </row>
    <row r="416" spans="1:8">
      <c r="A416" s="23">
        <v>2021</v>
      </c>
      <c r="B416" s="13" t="s">
        <v>1886</v>
      </c>
      <c r="C416" s="22" t="s">
        <v>23</v>
      </c>
      <c r="D416" s="34" t="s">
        <v>9099</v>
      </c>
      <c r="E416" s="13" t="s">
        <v>7328</v>
      </c>
      <c r="F416" s="13" t="s">
        <v>4138</v>
      </c>
      <c r="G416" s="34">
        <v>1</v>
      </c>
      <c r="H416" s="57" t="s">
        <v>314</v>
      </c>
    </row>
    <row r="417" spans="1:8">
      <c r="A417" s="23">
        <v>2021</v>
      </c>
      <c r="B417" s="13" t="s">
        <v>1886</v>
      </c>
      <c r="C417" s="22" t="s">
        <v>23</v>
      </c>
      <c r="D417" s="34" t="s">
        <v>1440</v>
      </c>
      <c r="E417" s="13" t="s">
        <v>7328</v>
      </c>
      <c r="F417" s="13" t="s">
        <v>4138</v>
      </c>
      <c r="G417" s="34">
        <v>1</v>
      </c>
      <c r="H417" s="57" t="s">
        <v>314</v>
      </c>
    </row>
    <row r="418" spans="1:8">
      <c r="A418" s="23">
        <v>2021</v>
      </c>
      <c r="B418" s="13" t="s">
        <v>1886</v>
      </c>
      <c r="C418" s="22" t="s">
        <v>23</v>
      </c>
      <c r="D418" s="34" t="s">
        <v>368</v>
      </c>
      <c r="E418" s="13" t="s">
        <v>7328</v>
      </c>
      <c r="F418" s="13" t="s">
        <v>4138</v>
      </c>
      <c r="G418" s="34">
        <v>1</v>
      </c>
      <c r="H418" s="57" t="s">
        <v>306</v>
      </c>
    </row>
    <row r="419" spans="1:8">
      <c r="A419" s="23">
        <v>2021</v>
      </c>
      <c r="B419" s="13" t="s">
        <v>1886</v>
      </c>
      <c r="C419" s="22" t="s">
        <v>23</v>
      </c>
      <c r="D419" s="34" t="s">
        <v>373</v>
      </c>
      <c r="E419" s="13" t="s">
        <v>7328</v>
      </c>
      <c r="F419" s="13" t="s">
        <v>4138</v>
      </c>
      <c r="G419" s="34">
        <v>1</v>
      </c>
      <c r="H419" s="57" t="s">
        <v>313</v>
      </c>
    </row>
    <row r="420" spans="1:8">
      <c r="A420" s="23">
        <v>2021</v>
      </c>
      <c r="B420" s="13" t="s">
        <v>1886</v>
      </c>
      <c r="C420" s="22" t="s">
        <v>23</v>
      </c>
      <c r="D420" s="34" t="s">
        <v>9100</v>
      </c>
      <c r="E420" s="13" t="s">
        <v>7328</v>
      </c>
      <c r="F420" s="13" t="s">
        <v>4138</v>
      </c>
      <c r="G420" s="34">
        <v>1</v>
      </c>
      <c r="H420" s="57" t="s">
        <v>313</v>
      </c>
    </row>
    <row r="421" spans="1:8">
      <c r="A421" s="23">
        <v>2021</v>
      </c>
      <c r="B421" s="13" t="s">
        <v>1886</v>
      </c>
      <c r="C421" s="22" t="s">
        <v>23</v>
      </c>
      <c r="D421" s="34" t="s">
        <v>2330</v>
      </c>
      <c r="E421" s="13" t="s">
        <v>7328</v>
      </c>
      <c r="F421" s="13" t="s">
        <v>4138</v>
      </c>
      <c r="G421" s="34">
        <v>1</v>
      </c>
      <c r="H421" s="57" t="s">
        <v>306</v>
      </c>
    </row>
    <row r="422" spans="1:8">
      <c r="A422" s="23">
        <v>2021</v>
      </c>
      <c r="B422" s="13" t="s">
        <v>1886</v>
      </c>
      <c r="C422" s="22" t="s">
        <v>23</v>
      </c>
      <c r="D422" s="34" t="s">
        <v>221</v>
      </c>
      <c r="E422" s="13" t="s">
        <v>7328</v>
      </c>
      <c r="F422" s="13" t="s">
        <v>4138</v>
      </c>
      <c r="G422" s="34">
        <v>1</v>
      </c>
      <c r="H422" s="57" t="s">
        <v>308</v>
      </c>
    </row>
    <row r="423" spans="1:8">
      <c r="A423" s="23">
        <v>2021</v>
      </c>
      <c r="B423" s="13" t="s">
        <v>1886</v>
      </c>
      <c r="C423" s="22" t="s">
        <v>23</v>
      </c>
      <c r="D423" s="34" t="s">
        <v>9101</v>
      </c>
      <c r="E423" s="13" t="s">
        <v>7328</v>
      </c>
      <c r="F423" s="13" t="s">
        <v>4138</v>
      </c>
      <c r="G423" s="34">
        <v>1</v>
      </c>
      <c r="H423" s="57" t="s">
        <v>324</v>
      </c>
    </row>
    <row r="424" spans="1:8">
      <c r="A424" s="23">
        <v>2021</v>
      </c>
      <c r="B424" s="13" t="s">
        <v>1886</v>
      </c>
      <c r="C424" s="22" t="s">
        <v>23</v>
      </c>
      <c r="D424" s="34" t="s">
        <v>342</v>
      </c>
      <c r="E424" s="13" t="s">
        <v>7328</v>
      </c>
      <c r="F424" s="13" t="s">
        <v>4138</v>
      </c>
      <c r="G424" s="34">
        <v>1</v>
      </c>
      <c r="H424" s="57" t="s">
        <v>308</v>
      </c>
    </row>
    <row r="425" spans="1:8">
      <c r="A425" s="23">
        <v>2021</v>
      </c>
      <c r="B425" s="13" t="s">
        <v>1886</v>
      </c>
      <c r="C425" s="22" t="s">
        <v>23</v>
      </c>
      <c r="D425" s="34" t="s">
        <v>2055</v>
      </c>
      <c r="E425" s="13" t="s">
        <v>7328</v>
      </c>
      <c r="F425" s="13" t="s">
        <v>4138</v>
      </c>
      <c r="G425" s="34">
        <v>1</v>
      </c>
      <c r="H425" s="57" t="s">
        <v>328</v>
      </c>
    </row>
    <row r="426" spans="1:8">
      <c r="A426" s="23">
        <v>2021</v>
      </c>
      <c r="B426" s="13" t="s">
        <v>1886</v>
      </c>
      <c r="C426" s="22" t="s">
        <v>23</v>
      </c>
      <c r="D426" s="34" t="s">
        <v>2583</v>
      </c>
      <c r="E426" s="13" t="s">
        <v>7328</v>
      </c>
      <c r="F426" s="13" t="s">
        <v>4138</v>
      </c>
      <c r="G426" s="34">
        <v>1</v>
      </c>
      <c r="H426" s="57" t="s">
        <v>314</v>
      </c>
    </row>
    <row r="427" spans="1:8">
      <c r="A427" s="23">
        <v>2021</v>
      </c>
      <c r="B427" s="13" t="s">
        <v>1886</v>
      </c>
      <c r="C427" s="22" t="s">
        <v>23</v>
      </c>
      <c r="D427" s="34" t="s">
        <v>9067</v>
      </c>
      <c r="E427" s="13" t="s">
        <v>7328</v>
      </c>
      <c r="F427" s="13" t="s">
        <v>4138</v>
      </c>
      <c r="G427" s="34">
        <v>1</v>
      </c>
      <c r="H427" s="57" t="s">
        <v>314</v>
      </c>
    </row>
    <row r="428" spans="1:8">
      <c r="A428" s="23">
        <v>2021</v>
      </c>
      <c r="B428" s="13" t="s">
        <v>1886</v>
      </c>
      <c r="C428" s="22" t="s">
        <v>23</v>
      </c>
      <c r="D428" s="34" t="s">
        <v>9102</v>
      </c>
      <c r="E428" s="13" t="s">
        <v>7328</v>
      </c>
      <c r="F428" s="13" t="s">
        <v>4138</v>
      </c>
      <c r="G428" s="34">
        <v>1</v>
      </c>
      <c r="H428" s="57" t="s">
        <v>314</v>
      </c>
    </row>
    <row r="429" spans="1:8">
      <c r="A429" s="23">
        <v>2021</v>
      </c>
      <c r="B429" s="13" t="s">
        <v>1886</v>
      </c>
      <c r="C429" s="22" t="s">
        <v>23</v>
      </c>
      <c r="D429" s="34" t="s">
        <v>9103</v>
      </c>
      <c r="E429" s="13" t="s">
        <v>7328</v>
      </c>
      <c r="F429" s="13" t="s">
        <v>4138</v>
      </c>
      <c r="G429" s="34">
        <v>1</v>
      </c>
      <c r="H429" s="57" t="s">
        <v>314</v>
      </c>
    </row>
    <row r="430" spans="1:8">
      <c r="A430" s="23">
        <v>2021</v>
      </c>
      <c r="B430" s="13" t="s">
        <v>1886</v>
      </c>
      <c r="C430" s="22" t="s">
        <v>23</v>
      </c>
      <c r="D430" s="34" t="s">
        <v>9104</v>
      </c>
      <c r="E430" s="13" t="s">
        <v>7328</v>
      </c>
      <c r="F430" s="13" t="s">
        <v>4138</v>
      </c>
      <c r="G430" s="34">
        <v>1</v>
      </c>
      <c r="H430" s="57" t="s">
        <v>314</v>
      </c>
    </row>
    <row r="431" spans="1:8">
      <c r="A431" s="23">
        <v>2021</v>
      </c>
      <c r="B431" s="13" t="s">
        <v>1886</v>
      </c>
      <c r="C431" s="22" t="s">
        <v>23</v>
      </c>
      <c r="D431" s="34" t="s">
        <v>9105</v>
      </c>
      <c r="E431" s="13" t="s">
        <v>7328</v>
      </c>
      <c r="F431" s="13" t="s">
        <v>4138</v>
      </c>
      <c r="G431" s="34">
        <v>1</v>
      </c>
      <c r="H431" s="57" t="s">
        <v>314</v>
      </c>
    </row>
    <row r="432" spans="1:8">
      <c r="A432" s="23">
        <v>2021</v>
      </c>
      <c r="B432" s="13" t="s">
        <v>1886</v>
      </c>
      <c r="C432" s="22" t="s">
        <v>23</v>
      </c>
      <c r="D432" s="34" t="s">
        <v>9106</v>
      </c>
      <c r="E432" s="13" t="s">
        <v>7328</v>
      </c>
      <c r="F432" s="13" t="s">
        <v>4138</v>
      </c>
      <c r="G432" s="34">
        <v>1</v>
      </c>
      <c r="H432" s="57" t="s">
        <v>314</v>
      </c>
    </row>
    <row r="433" spans="1:8">
      <c r="A433" s="23">
        <v>2021</v>
      </c>
      <c r="B433" s="13" t="s">
        <v>1886</v>
      </c>
      <c r="C433" s="22" t="s">
        <v>23</v>
      </c>
      <c r="D433" s="34" t="s">
        <v>9107</v>
      </c>
      <c r="E433" s="13" t="s">
        <v>7328</v>
      </c>
      <c r="F433" s="13" t="s">
        <v>4138</v>
      </c>
      <c r="G433" s="34">
        <v>1</v>
      </c>
      <c r="H433" s="57" t="s">
        <v>314</v>
      </c>
    </row>
    <row r="434" spans="1:8">
      <c r="A434" s="23">
        <v>2021</v>
      </c>
      <c r="B434" s="13" t="s">
        <v>1886</v>
      </c>
      <c r="C434" s="22" t="s">
        <v>23</v>
      </c>
      <c r="D434" s="34" t="s">
        <v>9108</v>
      </c>
      <c r="E434" s="13" t="s">
        <v>7328</v>
      </c>
      <c r="F434" s="13" t="s">
        <v>4138</v>
      </c>
      <c r="G434" s="34">
        <v>1</v>
      </c>
      <c r="H434" s="57" t="s">
        <v>1427</v>
      </c>
    </row>
    <row r="435" spans="1:8">
      <c r="A435" s="23">
        <v>2021</v>
      </c>
      <c r="B435" s="13" t="s">
        <v>1886</v>
      </c>
      <c r="C435" s="22" t="s">
        <v>23</v>
      </c>
      <c r="D435" s="34" t="s">
        <v>1951</v>
      </c>
      <c r="E435" s="13" t="s">
        <v>7328</v>
      </c>
      <c r="F435" s="13" t="s">
        <v>4138</v>
      </c>
      <c r="G435" s="34">
        <v>1</v>
      </c>
      <c r="H435" s="57" t="s">
        <v>314</v>
      </c>
    </row>
    <row r="436" spans="1:8">
      <c r="A436" s="23">
        <v>2021</v>
      </c>
      <c r="B436" s="13" t="s">
        <v>1886</v>
      </c>
      <c r="C436" s="22" t="s">
        <v>14</v>
      </c>
      <c r="D436" s="34" t="s">
        <v>8830</v>
      </c>
      <c r="E436" s="13" t="s">
        <v>7328</v>
      </c>
      <c r="F436" s="13" t="s">
        <v>9109</v>
      </c>
      <c r="G436" s="34">
        <v>2</v>
      </c>
      <c r="H436" s="57" t="s">
        <v>304</v>
      </c>
    </row>
    <row r="437" spans="1:8">
      <c r="A437" s="23">
        <v>2021</v>
      </c>
      <c r="B437" s="13" t="s">
        <v>1886</v>
      </c>
      <c r="C437" s="22" t="s">
        <v>14</v>
      </c>
      <c r="D437" s="34" t="s">
        <v>8830</v>
      </c>
      <c r="E437" s="13" t="s">
        <v>7328</v>
      </c>
      <c r="F437" s="13" t="s">
        <v>9109</v>
      </c>
      <c r="G437" s="34">
        <v>2</v>
      </c>
      <c r="H437" s="57" t="s">
        <v>305</v>
      </c>
    </row>
    <row r="438" spans="1:8">
      <c r="A438" s="23">
        <v>2021</v>
      </c>
      <c r="B438" s="13" t="s">
        <v>1886</v>
      </c>
      <c r="C438" s="22" t="s">
        <v>14</v>
      </c>
      <c r="D438" s="34" t="s">
        <v>8834</v>
      </c>
      <c r="E438" s="13" t="s">
        <v>7328</v>
      </c>
      <c r="F438" s="13" t="s">
        <v>9109</v>
      </c>
      <c r="G438" s="34">
        <v>2</v>
      </c>
      <c r="H438" s="57" t="s">
        <v>308</v>
      </c>
    </row>
    <row r="439" spans="1:8">
      <c r="A439" s="23">
        <v>2021</v>
      </c>
      <c r="B439" s="13" t="s">
        <v>1886</v>
      </c>
      <c r="C439" s="22" t="s">
        <v>14</v>
      </c>
      <c r="D439" s="34" t="s">
        <v>8830</v>
      </c>
      <c r="E439" s="13" t="s">
        <v>7328</v>
      </c>
      <c r="F439" s="13" t="s">
        <v>9109</v>
      </c>
      <c r="G439" s="34">
        <v>1</v>
      </c>
      <c r="H439" s="57" t="s">
        <v>301</v>
      </c>
    </row>
    <row r="440" spans="1:8">
      <c r="A440" s="23">
        <v>2021</v>
      </c>
      <c r="B440" s="13" t="s">
        <v>1886</v>
      </c>
      <c r="C440" s="22" t="s">
        <v>14</v>
      </c>
      <c r="D440" s="34" t="s">
        <v>8830</v>
      </c>
      <c r="E440" s="13" t="s">
        <v>7328</v>
      </c>
      <c r="F440" s="13" t="s">
        <v>9109</v>
      </c>
      <c r="G440" s="34">
        <v>1</v>
      </c>
      <c r="H440" s="57" t="s">
        <v>306</v>
      </c>
    </row>
    <row r="441" spans="1:8">
      <c r="A441" s="23">
        <v>2021</v>
      </c>
      <c r="B441" s="13" t="s">
        <v>1886</v>
      </c>
      <c r="C441" s="22" t="s">
        <v>14</v>
      </c>
      <c r="D441" s="34" t="s">
        <v>8830</v>
      </c>
      <c r="E441" s="13" t="s">
        <v>7328</v>
      </c>
      <c r="F441" s="13" t="s">
        <v>9109</v>
      </c>
      <c r="G441" s="34">
        <v>1</v>
      </c>
      <c r="H441" s="57" t="s">
        <v>314</v>
      </c>
    </row>
    <row r="442" spans="1:8">
      <c r="A442" s="23">
        <v>2021</v>
      </c>
      <c r="B442" s="13" t="s">
        <v>1886</v>
      </c>
      <c r="C442" s="22" t="s">
        <v>14</v>
      </c>
      <c r="D442" s="34" t="s">
        <v>8830</v>
      </c>
      <c r="E442" s="13" t="s">
        <v>7328</v>
      </c>
      <c r="F442" s="13" t="s">
        <v>9109</v>
      </c>
      <c r="G442" s="34">
        <v>1</v>
      </c>
      <c r="H442" s="57" t="s">
        <v>487</v>
      </c>
    </row>
    <row r="443" spans="1:8">
      <c r="A443" s="23">
        <v>2021</v>
      </c>
      <c r="B443" s="13" t="s">
        <v>1886</v>
      </c>
      <c r="C443" s="22" t="s">
        <v>14</v>
      </c>
      <c r="D443" s="34" t="s">
        <v>219</v>
      </c>
      <c r="E443" s="13" t="s">
        <v>7328</v>
      </c>
      <c r="F443" s="13" t="s">
        <v>9109</v>
      </c>
      <c r="G443" s="34">
        <v>1</v>
      </c>
      <c r="H443" s="57" t="s">
        <v>308</v>
      </c>
    </row>
    <row r="444" spans="1:8">
      <c r="A444" s="23">
        <v>2021</v>
      </c>
      <c r="B444" s="13" t="s">
        <v>1886</v>
      </c>
      <c r="C444" s="22" t="s">
        <v>14</v>
      </c>
      <c r="D444" s="34" t="s">
        <v>225</v>
      </c>
      <c r="E444" s="13" t="s">
        <v>7328</v>
      </c>
      <c r="F444" s="13" t="s">
        <v>9109</v>
      </c>
      <c r="G444" s="34">
        <v>1</v>
      </c>
      <c r="H444" s="57" t="s">
        <v>308</v>
      </c>
    </row>
    <row r="445" spans="1:8">
      <c r="A445" s="23">
        <v>2021</v>
      </c>
      <c r="B445" s="13" t="s">
        <v>1886</v>
      </c>
      <c r="C445" s="22" t="s">
        <v>14</v>
      </c>
      <c r="D445" s="34" t="s">
        <v>8830</v>
      </c>
      <c r="E445" s="13" t="s">
        <v>7327</v>
      </c>
      <c r="F445" s="13" t="s">
        <v>9110</v>
      </c>
      <c r="G445" s="34">
        <v>2</v>
      </c>
      <c r="H445" s="57" t="s">
        <v>314</v>
      </c>
    </row>
    <row r="446" spans="1:8">
      <c r="A446" s="23">
        <v>2021</v>
      </c>
      <c r="B446" s="13" t="s">
        <v>1886</v>
      </c>
      <c r="C446" s="22" t="s">
        <v>14</v>
      </c>
      <c r="D446" s="34" t="s">
        <v>8830</v>
      </c>
      <c r="E446" s="13" t="s">
        <v>7327</v>
      </c>
      <c r="F446" s="13" t="s">
        <v>9110</v>
      </c>
      <c r="G446" s="34">
        <v>1</v>
      </c>
      <c r="H446" s="57" t="s">
        <v>317</v>
      </c>
    </row>
    <row r="447" spans="1:8">
      <c r="A447" s="23">
        <v>2021</v>
      </c>
      <c r="B447" s="13" t="s">
        <v>1886</v>
      </c>
      <c r="C447" s="22" t="s">
        <v>23</v>
      </c>
      <c r="D447" s="34" t="s">
        <v>9111</v>
      </c>
      <c r="E447" s="13" t="s">
        <v>7327</v>
      </c>
      <c r="F447" s="13" t="s">
        <v>9112</v>
      </c>
      <c r="G447" s="34">
        <v>1</v>
      </c>
      <c r="H447" s="57" t="s">
        <v>325</v>
      </c>
    </row>
    <row r="448" spans="1:8">
      <c r="A448" s="23">
        <v>2021</v>
      </c>
      <c r="B448" s="13" t="s">
        <v>1886</v>
      </c>
      <c r="C448" s="22" t="s">
        <v>41</v>
      </c>
      <c r="D448" s="34" t="s">
        <v>9113</v>
      </c>
      <c r="E448" s="13" t="s">
        <v>7327</v>
      </c>
      <c r="F448" s="13" t="s">
        <v>9112</v>
      </c>
      <c r="G448" s="34">
        <v>1</v>
      </c>
      <c r="H448" s="57" t="s">
        <v>314</v>
      </c>
    </row>
    <row r="449" spans="1:8">
      <c r="A449" s="23">
        <v>2021</v>
      </c>
      <c r="B449" s="13" t="s">
        <v>1886</v>
      </c>
      <c r="C449" s="22" t="s">
        <v>41</v>
      </c>
      <c r="D449" s="34" t="s">
        <v>9114</v>
      </c>
      <c r="E449" s="13" t="s">
        <v>7327</v>
      </c>
      <c r="F449" s="13" t="s">
        <v>9112</v>
      </c>
      <c r="G449" s="34">
        <v>1</v>
      </c>
      <c r="H449" s="57" t="s">
        <v>328</v>
      </c>
    </row>
    <row r="450" spans="1:8">
      <c r="A450" s="23">
        <v>2021</v>
      </c>
      <c r="B450" s="13" t="s">
        <v>1886</v>
      </c>
      <c r="C450" s="22" t="s">
        <v>41</v>
      </c>
      <c r="D450" s="34" t="s">
        <v>9115</v>
      </c>
      <c r="E450" s="13" t="s">
        <v>7327</v>
      </c>
      <c r="F450" s="13" t="s">
        <v>9112</v>
      </c>
      <c r="G450" s="34">
        <v>1</v>
      </c>
      <c r="H450" s="57" t="s">
        <v>304</v>
      </c>
    </row>
    <row r="451" spans="1:8">
      <c r="A451" s="23">
        <v>2021</v>
      </c>
      <c r="B451" s="13" t="s">
        <v>1886</v>
      </c>
      <c r="C451" s="22" t="s">
        <v>41</v>
      </c>
      <c r="D451" s="34" t="s">
        <v>2701</v>
      </c>
      <c r="E451" s="13" t="s">
        <v>7327</v>
      </c>
      <c r="F451" s="13" t="s">
        <v>9112</v>
      </c>
      <c r="G451" s="34">
        <v>1</v>
      </c>
      <c r="H451" s="57" t="s">
        <v>331</v>
      </c>
    </row>
    <row r="452" spans="1:8">
      <c r="A452" s="23">
        <v>2021</v>
      </c>
      <c r="B452" s="13" t="s">
        <v>1886</v>
      </c>
      <c r="C452" s="22" t="s">
        <v>41</v>
      </c>
      <c r="D452" s="34" t="s">
        <v>9116</v>
      </c>
      <c r="E452" s="13" t="s">
        <v>7327</v>
      </c>
      <c r="F452" s="13" t="s">
        <v>9117</v>
      </c>
      <c r="G452" s="34">
        <v>2</v>
      </c>
      <c r="H452" s="57" t="s">
        <v>300</v>
      </c>
    </row>
    <row r="453" spans="1:8">
      <c r="A453" s="23">
        <v>2021</v>
      </c>
      <c r="B453" s="13" t="s">
        <v>1886</v>
      </c>
      <c r="C453" s="22" t="s">
        <v>41</v>
      </c>
      <c r="D453" s="34" t="s">
        <v>9118</v>
      </c>
      <c r="E453" s="13" t="s">
        <v>7327</v>
      </c>
      <c r="F453" s="13" t="s">
        <v>9117</v>
      </c>
      <c r="G453" s="34">
        <v>1</v>
      </c>
      <c r="H453" s="57" t="s">
        <v>3999</v>
      </c>
    </row>
    <row r="454" spans="1:8">
      <c r="A454" s="23">
        <v>2021</v>
      </c>
      <c r="B454" s="13" t="s">
        <v>1886</v>
      </c>
      <c r="C454" s="22" t="s">
        <v>41</v>
      </c>
      <c r="D454" s="34" t="s">
        <v>9119</v>
      </c>
      <c r="E454" s="13" t="s">
        <v>7327</v>
      </c>
      <c r="F454" s="13" t="s">
        <v>9117</v>
      </c>
      <c r="G454" s="34">
        <v>1</v>
      </c>
      <c r="H454" s="57" t="s">
        <v>314</v>
      </c>
    </row>
    <row r="455" spans="1:8">
      <c r="A455" s="23">
        <v>2021</v>
      </c>
      <c r="B455" s="13" t="s">
        <v>1886</v>
      </c>
      <c r="C455" s="22" t="s">
        <v>41</v>
      </c>
      <c r="D455" s="34" t="s">
        <v>9120</v>
      </c>
      <c r="E455" s="13" t="s">
        <v>7327</v>
      </c>
      <c r="F455" s="13" t="s">
        <v>9117</v>
      </c>
      <c r="G455" s="34">
        <v>1</v>
      </c>
      <c r="H455" s="57" t="s">
        <v>328</v>
      </c>
    </row>
    <row r="456" spans="1:8">
      <c r="A456" s="23">
        <v>2021</v>
      </c>
      <c r="B456" s="13" t="s">
        <v>1886</v>
      </c>
      <c r="C456" s="22" t="s">
        <v>41</v>
      </c>
      <c r="D456" s="34" t="s">
        <v>9121</v>
      </c>
      <c r="E456" s="13" t="s">
        <v>7327</v>
      </c>
      <c r="F456" s="13" t="s">
        <v>9117</v>
      </c>
      <c r="G456" s="34">
        <v>1</v>
      </c>
      <c r="H456" s="57" t="s">
        <v>301</v>
      </c>
    </row>
    <row r="457" spans="1:8">
      <c r="A457" s="23">
        <v>2021</v>
      </c>
      <c r="B457" s="13" t="s">
        <v>1886</v>
      </c>
      <c r="C457" s="22" t="s">
        <v>14</v>
      </c>
      <c r="D457" s="34" t="s">
        <v>8830</v>
      </c>
      <c r="E457" s="13" t="s">
        <v>7327</v>
      </c>
      <c r="F457" s="13" t="s">
        <v>9122</v>
      </c>
      <c r="G457" s="34">
        <v>2</v>
      </c>
      <c r="H457" s="57" t="s">
        <v>312</v>
      </c>
    </row>
    <row r="458" spans="1:8">
      <c r="A458" s="23">
        <v>2021</v>
      </c>
      <c r="B458" s="13" t="s">
        <v>1886</v>
      </c>
      <c r="C458" s="22" t="s">
        <v>23</v>
      </c>
      <c r="D458" s="34" t="s">
        <v>9123</v>
      </c>
      <c r="E458" s="13" t="s">
        <v>7327</v>
      </c>
      <c r="F458" s="13" t="s">
        <v>9122</v>
      </c>
      <c r="G458" s="34">
        <v>1</v>
      </c>
      <c r="H458" s="57" t="s">
        <v>308</v>
      </c>
    </row>
    <row r="459" spans="1:8">
      <c r="A459" s="23">
        <v>2021</v>
      </c>
      <c r="B459" s="13" t="s">
        <v>1886</v>
      </c>
      <c r="C459" s="22" t="s">
        <v>23</v>
      </c>
      <c r="D459" s="34" t="s">
        <v>9124</v>
      </c>
      <c r="E459" s="13" t="s">
        <v>7327</v>
      </c>
      <c r="F459" s="13" t="s">
        <v>9122</v>
      </c>
      <c r="G459" s="34">
        <v>1</v>
      </c>
      <c r="H459" s="57" t="s">
        <v>308</v>
      </c>
    </row>
    <row r="460" spans="1:8">
      <c r="A460" s="23">
        <v>2021</v>
      </c>
      <c r="B460" s="13" t="s">
        <v>1886</v>
      </c>
      <c r="C460" s="22" t="s">
        <v>14</v>
      </c>
      <c r="D460" s="34" t="s">
        <v>8830</v>
      </c>
      <c r="E460" s="13" t="s">
        <v>7327</v>
      </c>
      <c r="F460" s="13" t="s">
        <v>9122</v>
      </c>
      <c r="G460" s="34">
        <v>1</v>
      </c>
      <c r="H460" s="57" t="s">
        <v>301</v>
      </c>
    </row>
    <row r="461" spans="1:8">
      <c r="A461" s="23">
        <v>2021</v>
      </c>
      <c r="B461" s="13" t="s">
        <v>1886</v>
      </c>
      <c r="C461" s="22" t="s">
        <v>14</v>
      </c>
      <c r="D461" s="34" t="s">
        <v>8830</v>
      </c>
      <c r="E461" s="13" t="s">
        <v>7327</v>
      </c>
      <c r="F461" s="13" t="s">
        <v>9122</v>
      </c>
      <c r="G461" s="34">
        <v>1</v>
      </c>
      <c r="H461" s="57" t="s">
        <v>322</v>
      </c>
    </row>
    <row r="462" spans="1:8">
      <c r="A462" s="23">
        <v>2021</v>
      </c>
      <c r="B462" s="13" t="s">
        <v>1886</v>
      </c>
      <c r="C462" s="22" t="s">
        <v>14</v>
      </c>
      <c r="D462" s="34" t="s">
        <v>8828</v>
      </c>
      <c r="E462" s="13" t="s">
        <v>7327</v>
      </c>
      <c r="F462" s="13" t="s">
        <v>9122</v>
      </c>
      <c r="G462" s="34">
        <v>1</v>
      </c>
      <c r="H462" s="57" t="s">
        <v>308</v>
      </c>
    </row>
    <row r="463" spans="1:8">
      <c r="A463" s="23">
        <v>2021</v>
      </c>
      <c r="B463" s="13" t="s">
        <v>1886</v>
      </c>
      <c r="C463" s="22" t="s">
        <v>156</v>
      </c>
      <c r="D463" s="34" t="s">
        <v>9125</v>
      </c>
      <c r="E463" s="13" t="s">
        <v>7327</v>
      </c>
      <c r="F463" s="13" t="s">
        <v>9122</v>
      </c>
      <c r="G463" s="34">
        <v>1</v>
      </c>
      <c r="H463" s="57" t="s">
        <v>314</v>
      </c>
    </row>
    <row r="464" spans="1:8">
      <c r="A464" s="23">
        <v>2021</v>
      </c>
      <c r="B464" s="13" t="s">
        <v>1886</v>
      </c>
      <c r="C464" s="22" t="s">
        <v>76</v>
      </c>
      <c r="D464" s="34" t="s">
        <v>3623</v>
      </c>
      <c r="E464" s="13" t="s">
        <v>7327</v>
      </c>
      <c r="F464" s="13" t="s">
        <v>9122</v>
      </c>
      <c r="G464" s="34">
        <v>1</v>
      </c>
      <c r="H464" s="57" t="s">
        <v>308</v>
      </c>
    </row>
    <row r="465" spans="1:8">
      <c r="A465" s="23">
        <v>2021</v>
      </c>
      <c r="B465" s="13" t="s">
        <v>1886</v>
      </c>
      <c r="C465" s="22" t="s">
        <v>14</v>
      </c>
      <c r="D465" s="34" t="s">
        <v>3437</v>
      </c>
      <c r="E465" s="13" t="s">
        <v>7327</v>
      </c>
      <c r="F465" s="13" t="s">
        <v>9122</v>
      </c>
      <c r="G465" s="34">
        <v>1</v>
      </c>
      <c r="H465" s="57" t="s">
        <v>308</v>
      </c>
    </row>
    <row r="466" spans="1:8">
      <c r="A466" s="23">
        <v>2021</v>
      </c>
      <c r="B466" s="13" t="s">
        <v>1886</v>
      </c>
      <c r="C466" s="22" t="s">
        <v>70</v>
      </c>
      <c r="D466" s="34" t="s">
        <v>9126</v>
      </c>
      <c r="E466" s="13" t="s">
        <v>7327</v>
      </c>
      <c r="F466" s="13" t="s">
        <v>9122</v>
      </c>
      <c r="G466" s="34">
        <v>1</v>
      </c>
      <c r="H466" s="57" t="s">
        <v>304</v>
      </c>
    </row>
    <row r="467" spans="1:8">
      <c r="A467" s="23">
        <v>2021</v>
      </c>
      <c r="B467" s="13" t="s">
        <v>1886</v>
      </c>
      <c r="C467" s="22" t="s">
        <v>76</v>
      </c>
      <c r="D467" s="34" t="s">
        <v>9127</v>
      </c>
      <c r="E467" s="13" t="s">
        <v>7327</v>
      </c>
      <c r="F467" s="13" t="s">
        <v>9122</v>
      </c>
      <c r="G467" s="34">
        <v>1</v>
      </c>
      <c r="H467" s="57" t="s">
        <v>308</v>
      </c>
    </row>
    <row r="468" spans="1:8">
      <c r="A468" s="23">
        <v>2021</v>
      </c>
      <c r="B468" s="13" t="s">
        <v>1886</v>
      </c>
      <c r="C468" s="22" t="s">
        <v>10</v>
      </c>
      <c r="D468" s="34" t="s">
        <v>9128</v>
      </c>
      <c r="E468" s="13" t="s">
        <v>7327</v>
      </c>
      <c r="F468" s="13" t="s">
        <v>9129</v>
      </c>
      <c r="G468" s="34">
        <v>3</v>
      </c>
      <c r="H468" s="57" t="s">
        <v>300</v>
      </c>
    </row>
    <row r="469" spans="1:8">
      <c r="A469" s="23">
        <v>2021</v>
      </c>
      <c r="B469" s="13" t="s">
        <v>1886</v>
      </c>
      <c r="C469" s="22" t="s">
        <v>10</v>
      </c>
      <c r="D469" s="34" t="s">
        <v>9130</v>
      </c>
      <c r="E469" s="13" t="s">
        <v>7327</v>
      </c>
      <c r="F469" s="13" t="s">
        <v>9129</v>
      </c>
      <c r="G469" s="34">
        <v>1</v>
      </c>
      <c r="H469" s="57" t="s">
        <v>308</v>
      </c>
    </row>
    <row r="470" spans="1:8">
      <c r="A470" s="23">
        <v>2021</v>
      </c>
      <c r="B470" s="13" t="s">
        <v>1886</v>
      </c>
      <c r="C470" s="22" t="s">
        <v>10</v>
      </c>
      <c r="D470" s="34" t="s">
        <v>9131</v>
      </c>
      <c r="E470" s="13" t="s">
        <v>7327</v>
      </c>
      <c r="F470" s="13" t="s">
        <v>9129</v>
      </c>
      <c r="G470" s="34">
        <v>1</v>
      </c>
      <c r="H470" s="57" t="s">
        <v>331</v>
      </c>
    </row>
    <row r="471" spans="1:8">
      <c r="A471" s="23">
        <v>2021</v>
      </c>
      <c r="B471" s="13" t="s">
        <v>1886</v>
      </c>
      <c r="C471" s="22" t="s">
        <v>10</v>
      </c>
      <c r="D471" s="34" t="s">
        <v>4211</v>
      </c>
      <c r="E471" s="13" t="s">
        <v>7327</v>
      </c>
      <c r="F471" s="13" t="s">
        <v>9129</v>
      </c>
      <c r="G471" s="34">
        <v>1</v>
      </c>
      <c r="H471" s="57" t="s">
        <v>314</v>
      </c>
    </row>
    <row r="472" spans="1:8">
      <c r="A472" s="23">
        <v>2021</v>
      </c>
      <c r="B472" s="13" t="s">
        <v>1886</v>
      </c>
      <c r="C472" s="22" t="s">
        <v>10</v>
      </c>
      <c r="D472" s="34" t="s">
        <v>3214</v>
      </c>
      <c r="E472" s="13" t="s">
        <v>7327</v>
      </c>
      <c r="F472" s="13" t="s">
        <v>9129</v>
      </c>
      <c r="G472" s="34">
        <v>1</v>
      </c>
      <c r="H472" s="57" t="s">
        <v>314</v>
      </c>
    </row>
    <row r="473" spans="1:8">
      <c r="A473" s="23">
        <v>2021</v>
      </c>
      <c r="B473" s="13" t="s">
        <v>1886</v>
      </c>
      <c r="C473" s="22" t="s">
        <v>104</v>
      </c>
      <c r="D473" s="34" t="s">
        <v>8828</v>
      </c>
      <c r="E473" s="13" t="s">
        <v>7327</v>
      </c>
      <c r="F473" s="13" t="s">
        <v>9132</v>
      </c>
      <c r="G473" s="34">
        <v>2</v>
      </c>
      <c r="H473" s="57" t="s">
        <v>308</v>
      </c>
    </row>
    <row r="474" spans="1:8">
      <c r="A474" s="23">
        <v>2021</v>
      </c>
      <c r="B474" s="13" t="s">
        <v>1886</v>
      </c>
      <c r="C474" s="22" t="s">
        <v>23</v>
      </c>
      <c r="D474" s="34" t="s">
        <v>762</v>
      </c>
      <c r="E474" s="13" t="s">
        <v>7327</v>
      </c>
      <c r="F474" s="13" t="s">
        <v>9132</v>
      </c>
      <c r="G474" s="34">
        <v>1</v>
      </c>
      <c r="H474" s="57" t="s">
        <v>308</v>
      </c>
    </row>
    <row r="475" spans="1:8">
      <c r="A475" s="23">
        <v>2021</v>
      </c>
      <c r="B475" s="13" t="s">
        <v>1886</v>
      </c>
      <c r="C475" s="22" t="s">
        <v>23</v>
      </c>
      <c r="D475" s="34" t="s">
        <v>9133</v>
      </c>
      <c r="E475" s="13" t="s">
        <v>7327</v>
      </c>
      <c r="F475" s="13" t="s">
        <v>9132</v>
      </c>
      <c r="G475" s="34">
        <v>1</v>
      </c>
      <c r="H475" s="57" t="s">
        <v>324</v>
      </c>
    </row>
    <row r="476" spans="1:8">
      <c r="A476" s="23">
        <v>2021</v>
      </c>
      <c r="B476" s="13" t="s">
        <v>1886</v>
      </c>
      <c r="C476" s="22" t="s">
        <v>23</v>
      </c>
      <c r="D476" s="34" t="s">
        <v>9134</v>
      </c>
      <c r="E476" s="13" t="s">
        <v>7327</v>
      </c>
      <c r="F476" s="13" t="s">
        <v>9132</v>
      </c>
      <c r="G476" s="34">
        <v>1</v>
      </c>
      <c r="H476" s="57" t="s">
        <v>328</v>
      </c>
    </row>
    <row r="477" spans="1:8">
      <c r="A477" s="23">
        <v>2021</v>
      </c>
      <c r="B477" s="13" t="s">
        <v>1886</v>
      </c>
      <c r="C477" s="22" t="s">
        <v>23</v>
      </c>
      <c r="D477" s="34" t="s">
        <v>9135</v>
      </c>
      <c r="E477" s="13" t="s">
        <v>7327</v>
      </c>
      <c r="F477" s="13" t="s">
        <v>9132</v>
      </c>
      <c r="G477" s="34">
        <v>1</v>
      </c>
      <c r="H477" s="57" t="s">
        <v>308</v>
      </c>
    </row>
    <row r="478" spans="1:8">
      <c r="A478" s="23">
        <v>2021</v>
      </c>
      <c r="B478" s="13" t="s">
        <v>1886</v>
      </c>
      <c r="C478" s="22" t="s">
        <v>23</v>
      </c>
      <c r="D478" s="34" t="s">
        <v>9136</v>
      </c>
      <c r="E478" s="13" t="s">
        <v>7327</v>
      </c>
      <c r="F478" s="13" t="s">
        <v>9132</v>
      </c>
      <c r="G478" s="34">
        <v>1</v>
      </c>
      <c r="H478" s="57" t="s">
        <v>304</v>
      </c>
    </row>
    <row r="479" spans="1:8">
      <c r="A479" s="23">
        <v>2021</v>
      </c>
      <c r="B479" s="13" t="s">
        <v>1886</v>
      </c>
      <c r="C479" s="22" t="s">
        <v>70</v>
      </c>
      <c r="D479" s="34" t="s">
        <v>8828</v>
      </c>
      <c r="E479" s="13" t="s">
        <v>7327</v>
      </c>
      <c r="F479" s="13" t="s">
        <v>9132</v>
      </c>
      <c r="G479" s="34">
        <v>1</v>
      </c>
      <c r="H479" s="57" t="s">
        <v>301</v>
      </c>
    </row>
    <row r="480" spans="1:8">
      <c r="A480" s="23">
        <v>2021</v>
      </c>
      <c r="B480" s="13" t="s">
        <v>1886</v>
      </c>
      <c r="C480" s="22" t="s">
        <v>23</v>
      </c>
      <c r="D480" s="34" t="s">
        <v>9137</v>
      </c>
      <c r="E480" s="13" t="s">
        <v>7327</v>
      </c>
      <c r="F480" s="13" t="s">
        <v>9132</v>
      </c>
      <c r="G480" s="34">
        <v>1</v>
      </c>
      <c r="H480" s="57" t="s">
        <v>308</v>
      </c>
    </row>
    <row r="481" spans="1:8">
      <c r="A481" s="23">
        <v>2021</v>
      </c>
      <c r="B481" s="13" t="s">
        <v>1886</v>
      </c>
      <c r="C481" s="22" t="s">
        <v>23</v>
      </c>
      <c r="D481" s="34" t="s">
        <v>6933</v>
      </c>
      <c r="E481" s="13" t="s">
        <v>7327</v>
      </c>
      <c r="F481" s="13" t="s">
        <v>9132</v>
      </c>
      <c r="G481" s="34">
        <v>1</v>
      </c>
      <c r="H481" s="57" t="s">
        <v>322</v>
      </c>
    </row>
    <row r="482" spans="1:8">
      <c r="A482" s="23">
        <v>2021</v>
      </c>
      <c r="B482" s="13" t="s">
        <v>1886</v>
      </c>
      <c r="C482" s="22" t="s">
        <v>23</v>
      </c>
      <c r="D482" s="34" t="s">
        <v>9138</v>
      </c>
      <c r="E482" s="13" t="s">
        <v>7327</v>
      </c>
      <c r="F482" s="13" t="s">
        <v>9132</v>
      </c>
      <c r="G482" s="34">
        <v>1</v>
      </c>
      <c r="H482" s="57" t="s">
        <v>306</v>
      </c>
    </row>
    <row r="483" spans="1:8">
      <c r="A483" s="23">
        <v>2021</v>
      </c>
      <c r="B483" s="13" t="s">
        <v>1886</v>
      </c>
      <c r="C483" s="22" t="s">
        <v>23</v>
      </c>
      <c r="D483" s="34" t="s">
        <v>9139</v>
      </c>
      <c r="E483" s="13" t="s">
        <v>7327</v>
      </c>
      <c r="F483" s="13" t="s">
        <v>9132</v>
      </c>
      <c r="G483" s="34">
        <v>1</v>
      </c>
      <c r="H483" s="57" t="s">
        <v>328</v>
      </c>
    </row>
    <row r="484" spans="1:8">
      <c r="A484" s="23">
        <v>2021</v>
      </c>
      <c r="B484" s="13" t="s">
        <v>1886</v>
      </c>
      <c r="C484" s="22" t="s">
        <v>23</v>
      </c>
      <c r="D484" s="34" t="s">
        <v>9140</v>
      </c>
      <c r="E484" s="13" t="s">
        <v>7327</v>
      </c>
      <c r="F484" s="13" t="s">
        <v>9132</v>
      </c>
      <c r="G484" s="34">
        <v>1</v>
      </c>
      <c r="H484" s="57" t="s">
        <v>328</v>
      </c>
    </row>
    <row r="485" spans="1:8">
      <c r="A485" s="23">
        <v>2021</v>
      </c>
      <c r="B485" s="13" t="s">
        <v>1886</v>
      </c>
      <c r="C485" s="22" t="s">
        <v>23</v>
      </c>
      <c r="D485" s="34" t="s">
        <v>9141</v>
      </c>
      <c r="E485" s="13" t="s">
        <v>7327</v>
      </c>
      <c r="F485" s="13" t="s">
        <v>9132</v>
      </c>
      <c r="G485" s="34">
        <v>1</v>
      </c>
      <c r="H485" s="57" t="s">
        <v>304</v>
      </c>
    </row>
    <row r="486" spans="1:8">
      <c r="A486" s="23">
        <v>2021</v>
      </c>
      <c r="B486" s="13" t="s">
        <v>1886</v>
      </c>
      <c r="C486" s="22" t="s">
        <v>23</v>
      </c>
      <c r="D486" s="34" t="s">
        <v>9142</v>
      </c>
      <c r="E486" s="13" t="s">
        <v>7327</v>
      </c>
      <c r="F486" s="13" t="s">
        <v>9132</v>
      </c>
      <c r="G486" s="34">
        <v>1</v>
      </c>
      <c r="H486" s="57" t="s">
        <v>308</v>
      </c>
    </row>
    <row r="487" spans="1:8">
      <c r="A487" s="23">
        <v>2021</v>
      </c>
      <c r="B487" s="13" t="s">
        <v>1886</v>
      </c>
      <c r="C487" s="22" t="s">
        <v>23</v>
      </c>
      <c r="D487" s="34" t="s">
        <v>9143</v>
      </c>
      <c r="E487" s="13" t="s">
        <v>7327</v>
      </c>
      <c r="F487" s="13" t="s">
        <v>9144</v>
      </c>
      <c r="G487" s="34">
        <v>8</v>
      </c>
      <c r="H487" s="57" t="s">
        <v>308</v>
      </c>
    </row>
    <row r="488" spans="1:8">
      <c r="A488" s="23">
        <v>2021</v>
      </c>
      <c r="B488" s="13" t="s">
        <v>1886</v>
      </c>
      <c r="C488" s="22" t="s">
        <v>76</v>
      </c>
      <c r="D488" s="34" t="s">
        <v>8828</v>
      </c>
      <c r="E488" s="13" t="s">
        <v>7327</v>
      </c>
      <c r="F488" s="13" t="s">
        <v>9144</v>
      </c>
      <c r="G488" s="34">
        <v>7</v>
      </c>
      <c r="H488" s="57"/>
    </row>
    <row r="489" spans="1:8">
      <c r="A489" s="23">
        <v>2021</v>
      </c>
      <c r="B489" s="13" t="s">
        <v>1886</v>
      </c>
      <c r="C489" s="22" t="s">
        <v>104</v>
      </c>
      <c r="D489" s="34" t="s">
        <v>8828</v>
      </c>
      <c r="E489" s="13" t="s">
        <v>7327</v>
      </c>
      <c r="F489" s="13" t="s">
        <v>9144</v>
      </c>
      <c r="G489" s="34">
        <v>5</v>
      </c>
      <c r="H489" s="57" t="s">
        <v>308</v>
      </c>
    </row>
    <row r="490" spans="1:8">
      <c r="A490" s="23">
        <v>2021</v>
      </c>
      <c r="B490" s="13" t="s">
        <v>1886</v>
      </c>
      <c r="C490" s="22" t="s">
        <v>23</v>
      </c>
      <c r="D490" s="34" t="s">
        <v>9145</v>
      </c>
      <c r="E490" s="13" t="s">
        <v>7327</v>
      </c>
      <c r="F490" s="13" t="s">
        <v>9144</v>
      </c>
      <c r="G490" s="34">
        <v>3</v>
      </c>
      <c r="H490" s="57" t="s">
        <v>314</v>
      </c>
    </row>
    <row r="491" spans="1:8">
      <c r="A491" s="23">
        <v>2021</v>
      </c>
      <c r="B491" s="13" t="s">
        <v>1886</v>
      </c>
      <c r="C491" s="22" t="s">
        <v>89</v>
      </c>
      <c r="D491" s="34" t="s">
        <v>9146</v>
      </c>
      <c r="E491" s="13" t="s">
        <v>7327</v>
      </c>
      <c r="F491" s="13" t="s">
        <v>9144</v>
      </c>
      <c r="G491" s="34">
        <v>2</v>
      </c>
      <c r="H491" s="57" t="s">
        <v>313</v>
      </c>
    </row>
    <row r="492" spans="1:8">
      <c r="A492" s="23">
        <v>2021</v>
      </c>
      <c r="B492" s="13" t="s">
        <v>1886</v>
      </c>
      <c r="C492" s="22" t="s">
        <v>23</v>
      </c>
      <c r="D492" s="34" t="s">
        <v>9147</v>
      </c>
      <c r="E492" s="13" t="s">
        <v>7327</v>
      </c>
      <c r="F492" s="13" t="s">
        <v>9144</v>
      </c>
      <c r="G492" s="34">
        <v>2</v>
      </c>
      <c r="H492" s="57" t="s">
        <v>317</v>
      </c>
    </row>
    <row r="493" spans="1:8">
      <c r="A493" s="23">
        <v>2021</v>
      </c>
      <c r="B493" s="13" t="s">
        <v>1886</v>
      </c>
      <c r="C493" s="22" t="s">
        <v>23</v>
      </c>
      <c r="D493" s="34" t="s">
        <v>9148</v>
      </c>
      <c r="E493" s="13" t="s">
        <v>7327</v>
      </c>
      <c r="F493" s="13" t="s">
        <v>9144</v>
      </c>
      <c r="G493" s="34">
        <v>2</v>
      </c>
      <c r="H493" s="57" t="s">
        <v>322</v>
      </c>
    </row>
    <row r="494" spans="1:8">
      <c r="A494" s="23">
        <v>2021</v>
      </c>
      <c r="B494" s="13" t="s">
        <v>1886</v>
      </c>
      <c r="C494" s="22" t="s">
        <v>23</v>
      </c>
      <c r="D494" s="34" t="s">
        <v>835</v>
      </c>
      <c r="E494" s="13" t="s">
        <v>7327</v>
      </c>
      <c r="F494" s="13" t="s">
        <v>9144</v>
      </c>
      <c r="G494" s="34">
        <v>2</v>
      </c>
      <c r="H494" s="57" t="s">
        <v>308</v>
      </c>
    </row>
    <row r="495" spans="1:8">
      <c r="A495" s="23">
        <v>2021</v>
      </c>
      <c r="B495" s="13" t="s">
        <v>1886</v>
      </c>
      <c r="C495" s="22" t="s">
        <v>76</v>
      </c>
      <c r="D495" s="34" t="s">
        <v>9149</v>
      </c>
      <c r="E495" s="13" t="s">
        <v>7327</v>
      </c>
      <c r="F495" s="13" t="s">
        <v>9144</v>
      </c>
      <c r="G495" s="34">
        <v>2</v>
      </c>
      <c r="H495" s="57" t="s">
        <v>326</v>
      </c>
    </row>
    <row r="496" spans="1:8">
      <c r="A496" s="23">
        <v>2021</v>
      </c>
      <c r="B496" s="13" t="s">
        <v>1886</v>
      </c>
      <c r="C496" s="22" t="s">
        <v>23</v>
      </c>
      <c r="D496" s="34" t="s">
        <v>9150</v>
      </c>
      <c r="E496" s="13" t="s">
        <v>7327</v>
      </c>
      <c r="F496" s="13" t="s">
        <v>9144</v>
      </c>
      <c r="G496" s="34">
        <v>2</v>
      </c>
      <c r="H496" s="57" t="s">
        <v>303</v>
      </c>
    </row>
    <row r="497" spans="1:8">
      <c r="A497" s="23">
        <v>2021</v>
      </c>
      <c r="B497" s="13" t="s">
        <v>1886</v>
      </c>
      <c r="C497" s="22" t="s">
        <v>41</v>
      </c>
      <c r="D497" s="34" t="s">
        <v>8828</v>
      </c>
      <c r="E497" s="13" t="s">
        <v>7327</v>
      </c>
      <c r="F497" s="13" t="s">
        <v>9144</v>
      </c>
      <c r="G497" s="34">
        <v>2</v>
      </c>
      <c r="H497" s="57" t="s">
        <v>308</v>
      </c>
    </row>
    <row r="498" spans="1:8">
      <c r="A498" s="23">
        <v>2021</v>
      </c>
      <c r="B498" s="13" t="s">
        <v>1886</v>
      </c>
      <c r="C498" s="22" t="s">
        <v>41</v>
      </c>
      <c r="D498" s="34" t="s">
        <v>8828</v>
      </c>
      <c r="E498" s="13" t="s">
        <v>7327</v>
      </c>
      <c r="F498" s="13" t="s">
        <v>9144</v>
      </c>
      <c r="G498" s="34">
        <v>2</v>
      </c>
      <c r="H498" s="57" t="s">
        <v>2162</v>
      </c>
    </row>
    <row r="499" spans="1:8">
      <c r="A499" s="23">
        <v>2021</v>
      </c>
      <c r="B499" s="13" t="s">
        <v>1886</v>
      </c>
      <c r="C499" s="22" t="s">
        <v>104</v>
      </c>
      <c r="D499" s="34" t="s">
        <v>8828</v>
      </c>
      <c r="E499" s="13" t="s">
        <v>7327</v>
      </c>
      <c r="F499" s="13" t="s">
        <v>9144</v>
      </c>
      <c r="G499" s="34">
        <v>2</v>
      </c>
      <c r="H499" s="57" t="s">
        <v>432</v>
      </c>
    </row>
    <row r="500" spans="1:8">
      <c r="A500" s="23">
        <v>2021</v>
      </c>
      <c r="B500" s="13" t="s">
        <v>1886</v>
      </c>
      <c r="C500" s="22" t="s">
        <v>10</v>
      </c>
      <c r="D500" s="34" t="s">
        <v>9151</v>
      </c>
      <c r="E500" s="13" t="s">
        <v>7327</v>
      </c>
      <c r="F500" s="13" t="s">
        <v>9144</v>
      </c>
      <c r="G500" s="34">
        <v>2</v>
      </c>
      <c r="H500" s="57" t="s">
        <v>324</v>
      </c>
    </row>
    <row r="501" spans="1:8">
      <c r="A501" s="23">
        <v>2021</v>
      </c>
      <c r="B501" s="13" t="s">
        <v>1886</v>
      </c>
      <c r="C501" s="22" t="s">
        <v>89</v>
      </c>
      <c r="D501" s="34" t="s">
        <v>9152</v>
      </c>
      <c r="E501" s="13" t="s">
        <v>7327</v>
      </c>
      <c r="F501" s="13" t="s">
        <v>9144</v>
      </c>
      <c r="G501" s="34">
        <v>2</v>
      </c>
      <c r="H501" s="57" t="s">
        <v>308</v>
      </c>
    </row>
    <row r="502" spans="1:8">
      <c r="A502" s="23">
        <v>2021</v>
      </c>
      <c r="B502" s="13" t="s">
        <v>1886</v>
      </c>
      <c r="C502" s="22" t="s">
        <v>89</v>
      </c>
      <c r="D502" s="34" t="s">
        <v>219</v>
      </c>
      <c r="E502" s="13" t="s">
        <v>7327</v>
      </c>
      <c r="F502" s="13" t="s">
        <v>9144</v>
      </c>
      <c r="G502" s="34">
        <v>2</v>
      </c>
      <c r="H502" s="57" t="s">
        <v>308</v>
      </c>
    </row>
    <row r="503" spans="1:8">
      <c r="A503" s="23">
        <v>2021</v>
      </c>
      <c r="B503" s="13" t="s">
        <v>1886</v>
      </c>
      <c r="C503" s="22" t="s">
        <v>76</v>
      </c>
      <c r="D503" s="34" t="s">
        <v>9083</v>
      </c>
      <c r="E503" s="13" t="s">
        <v>7327</v>
      </c>
      <c r="F503" s="13" t="s">
        <v>9144</v>
      </c>
      <c r="G503" s="34">
        <v>2</v>
      </c>
      <c r="H503" s="57" t="s">
        <v>333</v>
      </c>
    </row>
    <row r="504" spans="1:8">
      <c r="A504" s="23">
        <v>2021</v>
      </c>
      <c r="B504" s="13" t="s">
        <v>1886</v>
      </c>
      <c r="C504" s="22" t="s">
        <v>23</v>
      </c>
      <c r="D504" s="34" t="s">
        <v>9153</v>
      </c>
      <c r="E504" s="13" t="s">
        <v>7327</v>
      </c>
      <c r="F504" s="13" t="s">
        <v>9144</v>
      </c>
      <c r="G504" s="34">
        <v>2</v>
      </c>
      <c r="H504" s="57" t="s">
        <v>308</v>
      </c>
    </row>
    <row r="505" spans="1:8">
      <c r="A505" s="23">
        <v>2021</v>
      </c>
      <c r="B505" s="13" t="s">
        <v>1886</v>
      </c>
      <c r="C505" s="22" t="s">
        <v>23</v>
      </c>
      <c r="D505" s="34" t="s">
        <v>393</v>
      </c>
      <c r="E505" s="13" t="s">
        <v>7327</v>
      </c>
      <c r="F505" s="13" t="s">
        <v>9144</v>
      </c>
      <c r="G505" s="34">
        <v>2</v>
      </c>
      <c r="H505" s="57" t="s">
        <v>322</v>
      </c>
    </row>
    <row r="506" spans="1:8">
      <c r="A506" s="23">
        <v>2021</v>
      </c>
      <c r="B506" s="13" t="s">
        <v>1886</v>
      </c>
      <c r="C506" s="22" t="s">
        <v>23</v>
      </c>
      <c r="D506" s="34" t="s">
        <v>9154</v>
      </c>
      <c r="E506" s="13" t="s">
        <v>7327</v>
      </c>
      <c r="F506" s="13" t="s">
        <v>9144</v>
      </c>
      <c r="G506" s="34">
        <v>1</v>
      </c>
      <c r="H506" s="57" t="s">
        <v>314</v>
      </c>
    </row>
    <row r="507" spans="1:8">
      <c r="A507" s="23">
        <v>2021</v>
      </c>
      <c r="B507" s="13" t="s">
        <v>1886</v>
      </c>
      <c r="C507" s="22" t="s">
        <v>23</v>
      </c>
      <c r="D507" s="34" t="s">
        <v>9155</v>
      </c>
      <c r="E507" s="13" t="s">
        <v>7327</v>
      </c>
      <c r="F507" s="13" t="s">
        <v>9144</v>
      </c>
      <c r="G507" s="34">
        <v>1</v>
      </c>
      <c r="H507" s="57" t="s">
        <v>9156</v>
      </c>
    </row>
    <row r="508" spans="1:8">
      <c r="A508" s="23">
        <v>2021</v>
      </c>
      <c r="B508" s="13" t="s">
        <v>1886</v>
      </c>
      <c r="C508" s="22" t="s">
        <v>23</v>
      </c>
      <c r="D508" s="34" t="s">
        <v>9157</v>
      </c>
      <c r="E508" s="13" t="s">
        <v>7327</v>
      </c>
      <c r="F508" s="13" t="s">
        <v>9144</v>
      </c>
      <c r="G508" s="34">
        <v>1</v>
      </c>
      <c r="H508" s="57" t="s">
        <v>314</v>
      </c>
    </row>
    <row r="509" spans="1:8">
      <c r="A509" s="23">
        <v>2021</v>
      </c>
      <c r="B509" s="13" t="s">
        <v>1886</v>
      </c>
      <c r="C509" s="22" t="s">
        <v>89</v>
      </c>
      <c r="D509" s="34" t="s">
        <v>9158</v>
      </c>
      <c r="E509" s="13" t="s">
        <v>7327</v>
      </c>
      <c r="F509" s="13" t="s">
        <v>9144</v>
      </c>
      <c r="G509" s="34">
        <v>1</v>
      </c>
      <c r="H509" s="57" t="s">
        <v>322</v>
      </c>
    </row>
    <row r="510" spans="1:8">
      <c r="A510" s="23">
        <v>2021</v>
      </c>
      <c r="B510" s="13" t="s">
        <v>1886</v>
      </c>
      <c r="C510" s="22" t="s">
        <v>10</v>
      </c>
      <c r="D510" s="34" t="s">
        <v>9159</v>
      </c>
      <c r="E510" s="13" t="s">
        <v>7327</v>
      </c>
      <c r="F510" s="13" t="s">
        <v>9144</v>
      </c>
      <c r="G510" s="34">
        <v>1</v>
      </c>
      <c r="H510" s="57" t="s">
        <v>319</v>
      </c>
    </row>
    <row r="511" spans="1:8">
      <c r="A511" s="23">
        <v>2021</v>
      </c>
      <c r="B511" s="13" t="s">
        <v>1886</v>
      </c>
      <c r="C511" s="22" t="s">
        <v>23</v>
      </c>
      <c r="D511" s="34" t="s">
        <v>9160</v>
      </c>
      <c r="E511" s="13" t="s">
        <v>7327</v>
      </c>
      <c r="F511" s="13" t="s">
        <v>9144</v>
      </c>
      <c r="G511" s="34">
        <v>1</v>
      </c>
      <c r="H511" s="57" t="s">
        <v>308</v>
      </c>
    </row>
    <row r="512" spans="1:8">
      <c r="A512" s="23">
        <v>2021</v>
      </c>
      <c r="B512" s="13" t="s">
        <v>1886</v>
      </c>
      <c r="C512" s="22" t="s">
        <v>23</v>
      </c>
      <c r="D512" s="34" t="s">
        <v>9161</v>
      </c>
      <c r="E512" s="13" t="s">
        <v>7327</v>
      </c>
      <c r="F512" s="13" t="s">
        <v>9144</v>
      </c>
      <c r="G512" s="34">
        <v>1</v>
      </c>
      <c r="H512" s="57" t="s">
        <v>308</v>
      </c>
    </row>
    <row r="513" spans="1:8">
      <c r="A513" s="23">
        <v>2021</v>
      </c>
      <c r="B513" s="13" t="s">
        <v>1886</v>
      </c>
      <c r="C513" s="22" t="s">
        <v>23</v>
      </c>
      <c r="D513" s="34" t="s">
        <v>9162</v>
      </c>
      <c r="E513" s="13" t="s">
        <v>7327</v>
      </c>
      <c r="F513" s="13" t="s">
        <v>9144</v>
      </c>
      <c r="G513" s="34">
        <v>1</v>
      </c>
      <c r="H513" s="57" t="s">
        <v>308</v>
      </c>
    </row>
    <row r="514" spans="1:8">
      <c r="A514" s="23">
        <v>2021</v>
      </c>
      <c r="B514" s="13" t="s">
        <v>1886</v>
      </c>
      <c r="C514" s="22" t="s">
        <v>76</v>
      </c>
      <c r="D514" s="34" t="s">
        <v>9163</v>
      </c>
      <c r="E514" s="13" t="s">
        <v>7327</v>
      </c>
      <c r="F514" s="13" t="s">
        <v>9144</v>
      </c>
      <c r="G514" s="34">
        <v>1</v>
      </c>
      <c r="H514" s="57" t="s">
        <v>304</v>
      </c>
    </row>
    <row r="515" spans="1:8">
      <c r="A515" s="23">
        <v>2021</v>
      </c>
      <c r="B515" s="13" t="s">
        <v>1886</v>
      </c>
      <c r="C515" s="22" t="s">
        <v>23</v>
      </c>
      <c r="D515" s="34" t="s">
        <v>9164</v>
      </c>
      <c r="E515" s="13" t="s">
        <v>7327</v>
      </c>
      <c r="F515" s="13" t="s">
        <v>9144</v>
      </c>
      <c r="G515" s="34">
        <v>1</v>
      </c>
      <c r="H515" s="57" t="s">
        <v>300</v>
      </c>
    </row>
    <row r="516" spans="1:8">
      <c r="A516" s="23">
        <v>2021</v>
      </c>
      <c r="B516" s="13" t="s">
        <v>1886</v>
      </c>
      <c r="C516" s="22" t="s">
        <v>76</v>
      </c>
      <c r="D516" s="34" t="s">
        <v>9165</v>
      </c>
      <c r="E516" s="13" t="s">
        <v>7327</v>
      </c>
      <c r="F516" s="13" t="s">
        <v>9144</v>
      </c>
      <c r="G516" s="34">
        <v>1</v>
      </c>
      <c r="H516" s="57" t="s">
        <v>457</v>
      </c>
    </row>
    <row r="517" spans="1:8">
      <c r="A517" s="23">
        <v>2021</v>
      </c>
      <c r="B517" s="13" t="s">
        <v>1886</v>
      </c>
      <c r="C517" s="22" t="s">
        <v>76</v>
      </c>
      <c r="D517" s="34" t="s">
        <v>9166</v>
      </c>
      <c r="E517" s="13" t="s">
        <v>7327</v>
      </c>
      <c r="F517" s="13" t="s">
        <v>9144</v>
      </c>
      <c r="G517" s="34">
        <v>1</v>
      </c>
      <c r="H517" s="57" t="s">
        <v>308</v>
      </c>
    </row>
    <row r="518" spans="1:8">
      <c r="A518" s="23">
        <v>2021</v>
      </c>
      <c r="B518" s="13" t="s">
        <v>1886</v>
      </c>
      <c r="C518" s="22" t="s">
        <v>23</v>
      </c>
      <c r="D518" s="34" t="s">
        <v>9167</v>
      </c>
      <c r="E518" s="13" t="s">
        <v>7327</v>
      </c>
      <c r="F518" s="13" t="s">
        <v>9144</v>
      </c>
      <c r="G518" s="34">
        <v>1</v>
      </c>
      <c r="H518" s="57" t="s">
        <v>308</v>
      </c>
    </row>
    <row r="519" spans="1:8">
      <c r="A519" s="23">
        <v>2021</v>
      </c>
      <c r="B519" s="13" t="s">
        <v>1886</v>
      </c>
      <c r="C519" s="22" t="s">
        <v>76</v>
      </c>
      <c r="D519" s="34" t="s">
        <v>9168</v>
      </c>
      <c r="E519" s="13" t="s">
        <v>7327</v>
      </c>
      <c r="F519" s="13" t="s">
        <v>9144</v>
      </c>
      <c r="G519" s="34">
        <v>1</v>
      </c>
      <c r="H519" s="57" t="s">
        <v>333</v>
      </c>
    </row>
    <row r="520" spans="1:8">
      <c r="A520" s="23">
        <v>2021</v>
      </c>
      <c r="B520" s="13" t="s">
        <v>1886</v>
      </c>
      <c r="C520" s="22" t="s">
        <v>70</v>
      </c>
      <c r="D520" s="34" t="s">
        <v>9090</v>
      </c>
      <c r="E520" s="13" t="s">
        <v>7327</v>
      </c>
      <c r="F520" s="13" t="s">
        <v>9144</v>
      </c>
      <c r="G520" s="34">
        <v>1</v>
      </c>
      <c r="H520" s="57" t="s">
        <v>308</v>
      </c>
    </row>
    <row r="521" spans="1:8">
      <c r="A521" s="23">
        <v>2021</v>
      </c>
      <c r="B521" s="13" t="s">
        <v>1886</v>
      </c>
      <c r="C521" s="22" t="s">
        <v>23</v>
      </c>
      <c r="D521" s="34" t="s">
        <v>9169</v>
      </c>
      <c r="E521" s="13" t="s">
        <v>7327</v>
      </c>
      <c r="F521" s="13" t="s">
        <v>9144</v>
      </c>
      <c r="G521" s="34">
        <v>1</v>
      </c>
      <c r="H521" s="57" t="s">
        <v>314</v>
      </c>
    </row>
    <row r="522" spans="1:8">
      <c r="A522" s="23">
        <v>2021</v>
      </c>
      <c r="B522" s="13" t="s">
        <v>1886</v>
      </c>
      <c r="C522" s="22" t="s">
        <v>41</v>
      </c>
      <c r="D522" s="34" t="s">
        <v>9170</v>
      </c>
      <c r="E522" s="13" t="s">
        <v>7327</v>
      </c>
      <c r="F522" s="13" t="s">
        <v>9144</v>
      </c>
      <c r="G522" s="34">
        <v>1</v>
      </c>
      <c r="H522" s="57" t="s">
        <v>328</v>
      </c>
    </row>
    <row r="523" spans="1:8">
      <c r="A523" s="23">
        <v>2021</v>
      </c>
      <c r="B523" s="13" t="s">
        <v>1886</v>
      </c>
      <c r="C523" s="22" t="s">
        <v>89</v>
      </c>
      <c r="D523" s="34" t="s">
        <v>9171</v>
      </c>
      <c r="E523" s="13" t="s">
        <v>7327</v>
      </c>
      <c r="F523" s="13" t="s">
        <v>9144</v>
      </c>
      <c r="G523" s="34">
        <v>1</v>
      </c>
      <c r="H523" s="57" t="s">
        <v>305</v>
      </c>
    </row>
    <row r="524" spans="1:8">
      <c r="A524" s="23">
        <v>2021</v>
      </c>
      <c r="B524" s="13" t="s">
        <v>1886</v>
      </c>
      <c r="C524" s="22" t="s">
        <v>60</v>
      </c>
      <c r="D524" s="34" t="s">
        <v>9172</v>
      </c>
      <c r="E524" s="13" t="s">
        <v>7327</v>
      </c>
      <c r="F524" s="13" t="s">
        <v>9144</v>
      </c>
      <c r="G524" s="34">
        <v>1</v>
      </c>
      <c r="H524" s="57" t="s">
        <v>308</v>
      </c>
    </row>
    <row r="525" spans="1:8">
      <c r="A525" s="23">
        <v>2021</v>
      </c>
      <c r="B525" s="13" t="s">
        <v>1886</v>
      </c>
      <c r="C525" s="22" t="s">
        <v>76</v>
      </c>
      <c r="D525" s="34" t="s">
        <v>9173</v>
      </c>
      <c r="E525" s="13" t="s">
        <v>7327</v>
      </c>
      <c r="F525" s="13" t="s">
        <v>9144</v>
      </c>
      <c r="G525" s="34">
        <v>1</v>
      </c>
      <c r="H525" s="57" t="s">
        <v>312</v>
      </c>
    </row>
    <row r="526" spans="1:8">
      <c r="A526" s="23">
        <v>2021</v>
      </c>
      <c r="B526" s="13" t="s">
        <v>1886</v>
      </c>
      <c r="C526" s="22" t="s">
        <v>23</v>
      </c>
      <c r="D526" s="34" t="s">
        <v>9133</v>
      </c>
      <c r="E526" s="13" t="s">
        <v>7327</v>
      </c>
      <c r="F526" s="13" t="s">
        <v>9144</v>
      </c>
      <c r="G526" s="34">
        <v>1</v>
      </c>
      <c r="H526" s="57" t="s">
        <v>324</v>
      </c>
    </row>
    <row r="527" spans="1:8">
      <c r="A527" s="23">
        <v>2021</v>
      </c>
      <c r="B527" s="13" t="s">
        <v>1886</v>
      </c>
      <c r="C527" s="22" t="s">
        <v>23</v>
      </c>
      <c r="D527" s="34" t="s">
        <v>340</v>
      </c>
      <c r="E527" s="13" t="s">
        <v>7327</v>
      </c>
      <c r="F527" s="13" t="s">
        <v>9144</v>
      </c>
      <c r="G527" s="34">
        <v>1</v>
      </c>
      <c r="H527" s="57" t="s">
        <v>308</v>
      </c>
    </row>
    <row r="528" spans="1:8">
      <c r="A528" s="23">
        <v>2021</v>
      </c>
      <c r="B528" s="13" t="s">
        <v>1886</v>
      </c>
      <c r="C528" s="22" t="s">
        <v>23</v>
      </c>
      <c r="D528" s="34" t="s">
        <v>9174</v>
      </c>
      <c r="E528" s="13" t="s">
        <v>7327</v>
      </c>
      <c r="F528" s="13" t="s">
        <v>9144</v>
      </c>
      <c r="G528" s="34">
        <v>1</v>
      </c>
      <c r="H528" s="57" t="s">
        <v>308</v>
      </c>
    </row>
    <row r="529" spans="1:8">
      <c r="A529" s="23">
        <v>2021</v>
      </c>
      <c r="B529" s="13" t="s">
        <v>1886</v>
      </c>
      <c r="C529" s="22" t="s">
        <v>23</v>
      </c>
      <c r="D529" s="34" t="s">
        <v>9175</v>
      </c>
      <c r="E529" s="13" t="s">
        <v>7327</v>
      </c>
      <c r="F529" s="13" t="s">
        <v>9144</v>
      </c>
      <c r="G529" s="34">
        <v>1</v>
      </c>
      <c r="H529" s="57" t="s">
        <v>308</v>
      </c>
    </row>
    <row r="530" spans="1:8">
      <c r="A530" s="23">
        <v>2021</v>
      </c>
      <c r="B530" s="13" t="s">
        <v>1886</v>
      </c>
      <c r="C530" s="22" t="s">
        <v>23</v>
      </c>
      <c r="D530" s="34" t="s">
        <v>9176</v>
      </c>
      <c r="E530" s="13" t="s">
        <v>7327</v>
      </c>
      <c r="F530" s="13" t="s">
        <v>9144</v>
      </c>
      <c r="G530" s="34">
        <v>1</v>
      </c>
      <c r="H530" s="57" t="s">
        <v>304</v>
      </c>
    </row>
    <row r="531" spans="1:8">
      <c r="A531" s="23">
        <v>2021</v>
      </c>
      <c r="B531" s="13" t="s">
        <v>1886</v>
      </c>
      <c r="C531" s="22" t="s">
        <v>23</v>
      </c>
      <c r="D531" s="34" t="s">
        <v>9177</v>
      </c>
      <c r="E531" s="13" t="s">
        <v>7327</v>
      </c>
      <c r="F531" s="13" t="s">
        <v>9144</v>
      </c>
      <c r="G531" s="34">
        <v>1</v>
      </c>
      <c r="H531" s="57" t="s">
        <v>308</v>
      </c>
    </row>
    <row r="532" spans="1:8">
      <c r="A532" s="23">
        <v>2021</v>
      </c>
      <c r="B532" s="13" t="s">
        <v>1886</v>
      </c>
      <c r="C532" s="22" t="s">
        <v>70</v>
      </c>
      <c r="D532" s="34" t="s">
        <v>9178</v>
      </c>
      <c r="E532" s="13" t="s">
        <v>7327</v>
      </c>
      <c r="F532" s="13" t="s">
        <v>9144</v>
      </c>
      <c r="G532" s="34">
        <v>1</v>
      </c>
      <c r="H532" s="57" t="s">
        <v>322</v>
      </c>
    </row>
    <row r="533" spans="1:8">
      <c r="A533" s="23">
        <v>2021</v>
      </c>
      <c r="B533" s="13" t="s">
        <v>1886</v>
      </c>
      <c r="C533" s="22" t="s">
        <v>23</v>
      </c>
      <c r="D533" s="34" t="s">
        <v>9179</v>
      </c>
      <c r="E533" s="13" t="s">
        <v>7327</v>
      </c>
      <c r="F533" s="13" t="s">
        <v>9144</v>
      </c>
      <c r="G533" s="34">
        <v>1</v>
      </c>
      <c r="H533" s="57" t="s">
        <v>322</v>
      </c>
    </row>
    <row r="534" spans="1:8">
      <c r="A534" s="23">
        <v>2021</v>
      </c>
      <c r="B534" s="13" t="s">
        <v>1886</v>
      </c>
      <c r="C534" s="22" t="s">
        <v>70</v>
      </c>
      <c r="D534" s="34" t="s">
        <v>9180</v>
      </c>
      <c r="E534" s="13" t="s">
        <v>7327</v>
      </c>
      <c r="F534" s="13" t="s">
        <v>9144</v>
      </c>
      <c r="G534" s="34">
        <v>1</v>
      </c>
      <c r="H534" s="57" t="s">
        <v>314</v>
      </c>
    </row>
    <row r="535" spans="1:8">
      <c r="A535" s="23">
        <v>2021</v>
      </c>
      <c r="B535" s="13" t="s">
        <v>1886</v>
      </c>
      <c r="C535" s="22" t="s">
        <v>23</v>
      </c>
      <c r="D535" s="34" t="s">
        <v>9181</v>
      </c>
      <c r="E535" s="13" t="s">
        <v>7327</v>
      </c>
      <c r="F535" s="13" t="s">
        <v>9144</v>
      </c>
      <c r="G535" s="34">
        <v>1</v>
      </c>
      <c r="H535" s="57" t="s">
        <v>308</v>
      </c>
    </row>
    <row r="536" spans="1:8">
      <c r="A536" s="23">
        <v>2021</v>
      </c>
      <c r="B536" s="13" t="s">
        <v>1886</v>
      </c>
      <c r="C536" s="22" t="s">
        <v>23</v>
      </c>
      <c r="D536" s="34" t="s">
        <v>9182</v>
      </c>
      <c r="E536" s="13" t="s">
        <v>7327</v>
      </c>
      <c r="F536" s="13" t="s">
        <v>9144</v>
      </c>
      <c r="G536" s="34">
        <v>1</v>
      </c>
      <c r="H536" s="57" t="s">
        <v>308</v>
      </c>
    </row>
    <row r="537" spans="1:8">
      <c r="A537" s="23">
        <v>2021</v>
      </c>
      <c r="B537" s="13" t="s">
        <v>1886</v>
      </c>
      <c r="C537" s="22" t="s">
        <v>23</v>
      </c>
      <c r="D537" s="34" t="s">
        <v>9183</v>
      </c>
      <c r="E537" s="13" t="s">
        <v>7327</v>
      </c>
      <c r="F537" s="13" t="s">
        <v>9144</v>
      </c>
      <c r="G537" s="34">
        <v>1</v>
      </c>
      <c r="H537" s="57" t="s">
        <v>305</v>
      </c>
    </row>
    <row r="538" spans="1:8">
      <c r="A538" s="23">
        <v>2021</v>
      </c>
      <c r="B538" s="13" t="s">
        <v>1886</v>
      </c>
      <c r="C538" s="22" t="s">
        <v>70</v>
      </c>
      <c r="D538" s="34" t="s">
        <v>9184</v>
      </c>
      <c r="E538" s="13" t="s">
        <v>7327</v>
      </c>
      <c r="F538" s="13" t="s">
        <v>9144</v>
      </c>
      <c r="G538" s="34">
        <v>1</v>
      </c>
      <c r="H538" s="57" t="s">
        <v>308</v>
      </c>
    </row>
    <row r="539" spans="1:8">
      <c r="A539" s="23">
        <v>2021</v>
      </c>
      <c r="B539" s="13" t="s">
        <v>1886</v>
      </c>
      <c r="C539" s="22" t="s">
        <v>23</v>
      </c>
      <c r="D539" s="34" t="s">
        <v>9185</v>
      </c>
      <c r="E539" s="13" t="s">
        <v>7327</v>
      </c>
      <c r="F539" s="13" t="s">
        <v>9144</v>
      </c>
      <c r="G539" s="34">
        <v>1</v>
      </c>
      <c r="H539" s="57" t="s">
        <v>308</v>
      </c>
    </row>
    <row r="540" spans="1:8">
      <c r="A540" s="23">
        <v>2021</v>
      </c>
      <c r="B540" s="13" t="s">
        <v>1886</v>
      </c>
      <c r="C540" s="22" t="s">
        <v>70</v>
      </c>
      <c r="D540" s="34" t="s">
        <v>9186</v>
      </c>
      <c r="E540" s="13" t="s">
        <v>7327</v>
      </c>
      <c r="F540" s="13" t="s">
        <v>9144</v>
      </c>
      <c r="G540" s="34">
        <v>1</v>
      </c>
      <c r="H540" s="57" t="s">
        <v>308</v>
      </c>
    </row>
    <row r="541" spans="1:8">
      <c r="A541" s="23">
        <v>2021</v>
      </c>
      <c r="B541" s="13" t="s">
        <v>1886</v>
      </c>
      <c r="C541" s="22" t="s">
        <v>41</v>
      </c>
      <c r="D541" s="34" t="s">
        <v>9187</v>
      </c>
      <c r="E541" s="13" t="s">
        <v>7327</v>
      </c>
      <c r="F541" s="13" t="s">
        <v>9144</v>
      </c>
      <c r="G541" s="34">
        <v>1</v>
      </c>
      <c r="H541" s="57"/>
    </row>
    <row r="542" spans="1:8">
      <c r="A542" s="23">
        <v>2021</v>
      </c>
      <c r="B542" s="13" t="s">
        <v>1886</v>
      </c>
      <c r="C542" s="22" t="s">
        <v>23</v>
      </c>
      <c r="D542" s="34" t="s">
        <v>9188</v>
      </c>
      <c r="E542" s="13" t="s">
        <v>7327</v>
      </c>
      <c r="F542" s="13" t="s">
        <v>9144</v>
      </c>
      <c r="G542" s="34">
        <v>1</v>
      </c>
      <c r="H542" s="57" t="s">
        <v>308</v>
      </c>
    </row>
    <row r="543" spans="1:8">
      <c r="A543" s="23">
        <v>2021</v>
      </c>
      <c r="B543" s="13" t="s">
        <v>1886</v>
      </c>
      <c r="C543" s="22" t="s">
        <v>23</v>
      </c>
      <c r="D543" s="34" t="s">
        <v>9189</v>
      </c>
      <c r="E543" s="13" t="s">
        <v>7327</v>
      </c>
      <c r="F543" s="13" t="s">
        <v>9144</v>
      </c>
      <c r="G543" s="34">
        <v>1</v>
      </c>
      <c r="H543" s="57" t="s">
        <v>308</v>
      </c>
    </row>
    <row r="544" spans="1:8">
      <c r="A544" s="23">
        <v>2021</v>
      </c>
      <c r="B544" s="13" t="s">
        <v>1886</v>
      </c>
      <c r="C544" s="22" t="s">
        <v>23</v>
      </c>
      <c r="D544" s="34" t="s">
        <v>4233</v>
      </c>
      <c r="E544" s="13" t="s">
        <v>7327</v>
      </c>
      <c r="F544" s="13" t="s">
        <v>9144</v>
      </c>
      <c r="G544" s="34">
        <v>1</v>
      </c>
      <c r="H544" s="57" t="s">
        <v>3999</v>
      </c>
    </row>
    <row r="545" spans="1:8">
      <c r="A545" s="23">
        <v>2021</v>
      </c>
      <c r="B545" s="13" t="s">
        <v>1886</v>
      </c>
      <c r="C545" s="22" t="s">
        <v>23</v>
      </c>
      <c r="D545" s="34" t="s">
        <v>9190</v>
      </c>
      <c r="E545" s="13" t="s">
        <v>7327</v>
      </c>
      <c r="F545" s="13" t="s">
        <v>9144</v>
      </c>
      <c r="G545" s="34">
        <v>1</v>
      </c>
      <c r="H545" s="57" t="s">
        <v>308</v>
      </c>
    </row>
    <row r="546" spans="1:8">
      <c r="A546" s="23">
        <v>2021</v>
      </c>
      <c r="B546" s="13" t="s">
        <v>1886</v>
      </c>
      <c r="C546" s="22" t="s">
        <v>76</v>
      </c>
      <c r="D546" s="34" t="s">
        <v>171</v>
      </c>
      <c r="E546" s="13" t="s">
        <v>7327</v>
      </c>
      <c r="F546" s="13" t="s">
        <v>9144</v>
      </c>
      <c r="G546" s="34">
        <v>1</v>
      </c>
      <c r="H546" s="57" t="s">
        <v>308</v>
      </c>
    </row>
    <row r="547" spans="1:8">
      <c r="A547" s="23">
        <v>2021</v>
      </c>
      <c r="B547" s="13" t="s">
        <v>1886</v>
      </c>
      <c r="C547" s="22" t="s">
        <v>70</v>
      </c>
      <c r="D547" s="34" t="s">
        <v>9191</v>
      </c>
      <c r="E547" s="13" t="s">
        <v>7327</v>
      </c>
      <c r="F547" s="13" t="s">
        <v>9144</v>
      </c>
      <c r="G547" s="34">
        <v>1</v>
      </c>
      <c r="H547" s="57" t="s">
        <v>322</v>
      </c>
    </row>
    <row r="548" spans="1:8">
      <c r="A548" s="23">
        <v>2021</v>
      </c>
      <c r="B548" s="13" t="s">
        <v>1886</v>
      </c>
      <c r="C548" s="22" t="s">
        <v>89</v>
      </c>
      <c r="D548" s="34" t="s">
        <v>9192</v>
      </c>
      <c r="E548" s="13" t="s">
        <v>7327</v>
      </c>
      <c r="F548" s="13" t="s">
        <v>9144</v>
      </c>
      <c r="G548" s="34">
        <v>1</v>
      </c>
      <c r="H548" s="57" t="s">
        <v>308</v>
      </c>
    </row>
    <row r="549" spans="1:8">
      <c r="A549" s="23">
        <v>2021</v>
      </c>
      <c r="B549" s="13" t="s">
        <v>1886</v>
      </c>
      <c r="C549" s="22" t="s">
        <v>60</v>
      </c>
      <c r="D549" s="34" t="s">
        <v>9193</v>
      </c>
      <c r="E549" s="13" t="s">
        <v>7327</v>
      </c>
      <c r="F549" s="13" t="s">
        <v>9144</v>
      </c>
      <c r="G549" s="34">
        <v>1</v>
      </c>
      <c r="H549" s="57"/>
    </row>
    <row r="550" spans="1:8">
      <c r="A550" s="23">
        <v>2021</v>
      </c>
      <c r="B550" s="13" t="s">
        <v>1886</v>
      </c>
      <c r="C550" s="22" t="s">
        <v>60</v>
      </c>
      <c r="D550" s="34" t="s">
        <v>9194</v>
      </c>
      <c r="E550" s="13" t="s">
        <v>7327</v>
      </c>
      <c r="F550" s="13" t="s">
        <v>9144</v>
      </c>
      <c r="G550" s="34">
        <v>1</v>
      </c>
      <c r="H550" s="57"/>
    </row>
    <row r="551" spans="1:8">
      <c r="A551" s="23">
        <v>2021</v>
      </c>
      <c r="B551" s="13" t="s">
        <v>1886</v>
      </c>
      <c r="C551" s="22" t="s">
        <v>23</v>
      </c>
      <c r="D551" s="34" t="s">
        <v>9195</v>
      </c>
      <c r="E551" s="13" t="s">
        <v>7327</v>
      </c>
      <c r="F551" s="13" t="s">
        <v>9144</v>
      </c>
      <c r="G551" s="34">
        <v>1</v>
      </c>
      <c r="H551" s="57" t="s">
        <v>1427</v>
      </c>
    </row>
    <row r="552" spans="1:8">
      <c r="A552" s="23">
        <v>2021</v>
      </c>
      <c r="B552" s="13" t="s">
        <v>1886</v>
      </c>
      <c r="C552" s="22" t="s">
        <v>23</v>
      </c>
      <c r="D552" s="34" t="s">
        <v>9196</v>
      </c>
      <c r="E552" s="13" t="s">
        <v>7327</v>
      </c>
      <c r="F552" s="13" t="s">
        <v>9144</v>
      </c>
      <c r="G552" s="34">
        <v>1</v>
      </c>
      <c r="H552" s="57" t="s">
        <v>308</v>
      </c>
    </row>
    <row r="553" spans="1:8">
      <c r="A553" s="23">
        <v>2021</v>
      </c>
      <c r="B553" s="13" t="s">
        <v>1886</v>
      </c>
      <c r="C553" s="22" t="s">
        <v>23</v>
      </c>
      <c r="D553" s="34" t="s">
        <v>9197</v>
      </c>
      <c r="E553" s="13" t="s">
        <v>7327</v>
      </c>
      <c r="F553" s="13" t="s">
        <v>9144</v>
      </c>
      <c r="G553" s="34">
        <v>1</v>
      </c>
      <c r="H553" s="57" t="s">
        <v>308</v>
      </c>
    </row>
    <row r="554" spans="1:8">
      <c r="A554" s="23">
        <v>2021</v>
      </c>
      <c r="B554" s="13" t="s">
        <v>1886</v>
      </c>
      <c r="C554" s="22" t="s">
        <v>10</v>
      </c>
      <c r="D554" s="34" t="s">
        <v>9055</v>
      </c>
      <c r="E554" s="13" t="s">
        <v>7327</v>
      </c>
      <c r="F554" s="13" t="s">
        <v>9144</v>
      </c>
      <c r="G554" s="34">
        <v>1</v>
      </c>
      <c r="H554" s="57" t="s">
        <v>314</v>
      </c>
    </row>
    <row r="555" spans="1:8">
      <c r="A555" s="23">
        <v>2021</v>
      </c>
      <c r="B555" s="13" t="s">
        <v>1886</v>
      </c>
      <c r="C555" s="22" t="s">
        <v>23</v>
      </c>
      <c r="D555" s="34" t="s">
        <v>9198</v>
      </c>
      <c r="E555" s="13" t="s">
        <v>7327</v>
      </c>
      <c r="F555" s="13" t="s">
        <v>9144</v>
      </c>
      <c r="G555" s="34">
        <v>1</v>
      </c>
      <c r="H555" s="57" t="s">
        <v>308</v>
      </c>
    </row>
    <row r="556" spans="1:8">
      <c r="A556" s="23">
        <v>2021</v>
      </c>
      <c r="B556" s="13" t="s">
        <v>1886</v>
      </c>
      <c r="C556" s="22" t="s">
        <v>23</v>
      </c>
      <c r="D556" s="34" t="s">
        <v>9199</v>
      </c>
      <c r="E556" s="13" t="s">
        <v>7327</v>
      </c>
      <c r="F556" s="13" t="s">
        <v>9144</v>
      </c>
      <c r="G556" s="34">
        <v>1</v>
      </c>
      <c r="H556" s="57" t="s">
        <v>308</v>
      </c>
    </row>
    <row r="557" spans="1:8">
      <c r="A557" s="23">
        <v>2021</v>
      </c>
      <c r="B557" s="13" t="s">
        <v>1886</v>
      </c>
      <c r="C557" s="22" t="s">
        <v>23</v>
      </c>
      <c r="D557" s="34" t="s">
        <v>9200</v>
      </c>
      <c r="E557" s="13" t="s">
        <v>7327</v>
      </c>
      <c r="F557" s="13" t="s">
        <v>9144</v>
      </c>
      <c r="G557" s="34">
        <v>1</v>
      </c>
      <c r="H557" s="57" t="s">
        <v>300</v>
      </c>
    </row>
    <row r="558" spans="1:8">
      <c r="A558" s="23">
        <v>2021</v>
      </c>
      <c r="B558" s="13" t="s">
        <v>1886</v>
      </c>
      <c r="C558" s="22" t="s">
        <v>41</v>
      </c>
      <c r="D558" s="34" t="s">
        <v>8828</v>
      </c>
      <c r="E558" s="13" t="s">
        <v>7327</v>
      </c>
      <c r="F558" s="13" t="s">
        <v>9144</v>
      </c>
      <c r="G558" s="34">
        <v>1</v>
      </c>
      <c r="H558" s="57" t="s">
        <v>318</v>
      </c>
    </row>
    <row r="559" spans="1:8">
      <c r="A559" s="23">
        <v>2021</v>
      </c>
      <c r="B559" s="13" t="s">
        <v>1886</v>
      </c>
      <c r="C559" s="22" t="s">
        <v>70</v>
      </c>
      <c r="D559" s="34" t="s">
        <v>8828</v>
      </c>
      <c r="E559" s="13" t="s">
        <v>7327</v>
      </c>
      <c r="F559" s="13" t="s">
        <v>9144</v>
      </c>
      <c r="G559" s="34">
        <v>1</v>
      </c>
      <c r="H559" s="57" t="s">
        <v>314</v>
      </c>
    </row>
    <row r="560" spans="1:8">
      <c r="A560" s="23">
        <v>2021</v>
      </c>
      <c r="B560" s="13" t="s">
        <v>1886</v>
      </c>
      <c r="C560" s="22" t="s">
        <v>70</v>
      </c>
      <c r="D560" s="34" t="s">
        <v>8828</v>
      </c>
      <c r="E560" s="13" t="s">
        <v>7327</v>
      </c>
      <c r="F560" s="13" t="s">
        <v>9144</v>
      </c>
      <c r="G560" s="34">
        <v>1</v>
      </c>
      <c r="H560" s="57" t="s">
        <v>322</v>
      </c>
    </row>
    <row r="561" spans="1:8">
      <c r="A561" s="23">
        <v>2021</v>
      </c>
      <c r="B561" s="13" t="s">
        <v>1886</v>
      </c>
      <c r="C561" s="22" t="s">
        <v>76</v>
      </c>
      <c r="D561" s="34" t="s">
        <v>8828</v>
      </c>
      <c r="E561" s="13" t="s">
        <v>7327</v>
      </c>
      <c r="F561" s="13" t="s">
        <v>9144</v>
      </c>
      <c r="G561" s="34">
        <v>1</v>
      </c>
      <c r="H561" s="57" t="s">
        <v>308</v>
      </c>
    </row>
    <row r="562" spans="1:8">
      <c r="A562" s="23">
        <v>2021</v>
      </c>
      <c r="B562" s="13" t="s">
        <v>1886</v>
      </c>
      <c r="C562" s="22" t="s">
        <v>104</v>
      </c>
      <c r="D562" s="34" t="s">
        <v>8828</v>
      </c>
      <c r="E562" s="13" t="s">
        <v>7327</v>
      </c>
      <c r="F562" s="13" t="s">
        <v>9144</v>
      </c>
      <c r="G562" s="34">
        <v>1</v>
      </c>
      <c r="H562" s="57" t="s">
        <v>313</v>
      </c>
    </row>
    <row r="563" spans="1:8">
      <c r="A563" s="23">
        <v>2021</v>
      </c>
      <c r="B563" s="13" t="s">
        <v>1886</v>
      </c>
      <c r="C563" s="22" t="s">
        <v>104</v>
      </c>
      <c r="D563" s="34" t="s">
        <v>8828</v>
      </c>
      <c r="E563" s="13" t="s">
        <v>7327</v>
      </c>
      <c r="F563" s="13" t="s">
        <v>9144</v>
      </c>
      <c r="G563" s="34">
        <v>1</v>
      </c>
      <c r="H563" s="57" t="s">
        <v>9201</v>
      </c>
    </row>
    <row r="564" spans="1:8">
      <c r="A564" s="23">
        <v>2021</v>
      </c>
      <c r="B564" s="13" t="s">
        <v>1886</v>
      </c>
      <c r="C564" s="22" t="s">
        <v>41</v>
      </c>
      <c r="D564" s="34" t="s">
        <v>1939</v>
      </c>
      <c r="E564" s="13" t="s">
        <v>7327</v>
      </c>
      <c r="F564" s="13" t="s">
        <v>9144</v>
      </c>
      <c r="G564" s="34">
        <v>1</v>
      </c>
      <c r="H564" s="57" t="s">
        <v>328</v>
      </c>
    </row>
    <row r="565" spans="1:8">
      <c r="A565" s="23">
        <v>2021</v>
      </c>
      <c r="B565" s="13" t="s">
        <v>1886</v>
      </c>
      <c r="C565" s="22" t="s">
        <v>167</v>
      </c>
      <c r="D565" s="34" t="s">
        <v>9202</v>
      </c>
      <c r="E565" s="13" t="s">
        <v>7327</v>
      </c>
      <c r="F565" s="13" t="s">
        <v>9144</v>
      </c>
      <c r="G565" s="34">
        <v>1</v>
      </c>
      <c r="H565" s="57" t="s">
        <v>322</v>
      </c>
    </row>
    <row r="566" spans="1:8">
      <c r="A566" s="23">
        <v>2021</v>
      </c>
      <c r="B566" s="13" t="s">
        <v>1886</v>
      </c>
      <c r="C566" s="22" t="s">
        <v>89</v>
      </c>
      <c r="D566" s="34" t="s">
        <v>8834</v>
      </c>
      <c r="E566" s="13" t="s">
        <v>7327</v>
      </c>
      <c r="F566" s="13" t="s">
        <v>9144</v>
      </c>
      <c r="G566" s="34">
        <v>1</v>
      </c>
      <c r="H566" s="57" t="s">
        <v>308</v>
      </c>
    </row>
    <row r="567" spans="1:8">
      <c r="A567" s="23">
        <v>2021</v>
      </c>
      <c r="B567" s="13" t="s">
        <v>1886</v>
      </c>
      <c r="C567" s="22" t="s">
        <v>23</v>
      </c>
      <c r="D567" s="34" t="s">
        <v>9203</v>
      </c>
      <c r="E567" s="13" t="s">
        <v>7327</v>
      </c>
      <c r="F567" s="13" t="s">
        <v>9144</v>
      </c>
      <c r="G567" s="34">
        <v>1</v>
      </c>
      <c r="H567" s="57" t="s">
        <v>308</v>
      </c>
    </row>
    <row r="568" spans="1:8">
      <c r="A568" s="23">
        <v>2021</v>
      </c>
      <c r="B568" s="13" t="s">
        <v>1886</v>
      </c>
      <c r="C568" s="22" t="s">
        <v>70</v>
      </c>
      <c r="D568" s="34" t="s">
        <v>9204</v>
      </c>
      <c r="E568" s="13" t="s">
        <v>7327</v>
      </c>
      <c r="F568" s="13" t="s">
        <v>9144</v>
      </c>
      <c r="G568" s="34">
        <v>1</v>
      </c>
      <c r="H568" s="57"/>
    </row>
    <row r="569" spans="1:8">
      <c r="A569" s="23">
        <v>2021</v>
      </c>
      <c r="B569" s="13" t="s">
        <v>1886</v>
      </c>
      <c r="C569" s="22" t="s">
        <v>89</v>
      </c>
      <c r="D569" s="34" t="s">
        <v>9205</v>
      </c>
      <c r="E569" s="13" t="s">
        <v>7327</v>
      </c>
      <c r="F569" s="13" t="s">
        <v>9144</v>
      </c>
      <c r="G569" s="34">
        <v>1</v>
      </c>
      <c r="H569" s="57" t="s">
        <v>304</v>
      </c>
    </row>
    <row r="570" spans="1:8">
      <c r="A570" s="23">
        <v>2021</v>
      </c>
      <c r="B570" s="13" t="s">
        <v>1886</v>
      </c>
      <c r="C570" s="22" t="s">
        <v>89</v>
      </c>
      <c r="D570" s="34" t="s">
        <v>9206</v>
      </c>
      <c r="E570" s="13" t="s">
        <v>7327</v>
      </c>
      <c r="F570" s="13" t="s">
        <v>9144</v>
      </c>
      <c r="G570" s="34">
        <v>1</v>
      </c>
      <c r="H570" s="57" t="s">
        <v>308</v>
      </c>
    </row>
    <row r="571" spans="1:8">
      <c r="A571" s="23">
        <v>2021</v>
      </c>
      <c r="B571" s="13" t="s">
        <v>1886</v>
      </c>
      <c r="C571" s="22" t="s">
        <v>76</v>
      </c>
      <c r="D571" s="34" t="s">
        <v>9207</v>
      </c>
      <c r="E571" s="13" t="s">
        <v>7327</v>
      </c>
      <c r="F571" s="13" t="s">
        <v>9144</v>
      </c>
      <c r="G571" s="34">
        <v>1</v>
      </c>
      <c r="H571" s="57" t="s">
        <v>333</v>
      </c>
    </row>
    <row r="572" spans="1:8">
      <c r="A572" s="23">
        <v>2021</v>
      </c>
      <c r="B572" s="13" t="s">
        <v>1886</v>
      </c>
      <c r="C572" s="22" t="s">
        <v>23</v>
      </c>
      <c r="D572" s="34" t="s">
        <v>9208</v>
      </c>
      <c r="E572" s="13" t="s">
        <v>7327</v>
      </c>
      <c r="F572" s="13" t="s">
        <v>9144</v>
      </c>
      <c r="G572" s="34">
        <v>1</v>
      </c>
      <c r="H572" s="57" t="s">
        <v>2572</v>
      </c>
    </row>
    <row r="573" spans="1:8">
      <c r="A573" s="23">
        <v>2021</v>
      </c>
      <c r="B573" s="13" t="s">
        <v>1886</v>
      </c>
      <c r="C573" s="22" t="s">
        <v>89</v>
      </c>
      <c r="D573" s="34" t="s">
        <v>9209</v>
      </c>
      <c r="E573" s="13" t="s">
        <v>7327</v>
      </c>
      <c r="F573" s="13" t="s">
        <v>9144</v>
      </c>
      <c r="G573" s="34">
        <v>1</v>
      </c>
      <c r="H573" s="57" t="s">
        <v>301</v>
      </c>
    </row>
    <row r="574" spans="1:8">
      <c r="A574" s="23">
        <v>2021</v>
      </c>
      <c r="B574" s="13" t="s">
        <v>1886</v>
      </c>
      <c r="C574" s="22" t="s">
        <v>89</v>
      </c>
      <c r="D574" s="34" t="s">
        <v>9210</v>
      </c>
      <c r="E574" s="13" t="s">
        <v>7327</v>
      </c>
      <c r="F574" s="13" t="s">
        <v>9144</v>
      </c>
      <c r="G574" s="34">
        <v>1</v>
      </c>
      <c r="H574" s="57" t="s">
        <v>6886</v>
      </c>
    </row>
    <row r="575" spans="1:8">
      <c r="A575" s="23">
        <v>2021</v>
      </c>
      <c r="B575" s="13" t="s">
        <v>1886</v>
      </c>
      <c r="C575" s="22" t="s">
        <v>70</v>
      </c>
      <c r="D575" s="34" t="s">
        <v>4223</v>
      </c>
      <c r="E575" s="13" t="s">
        <v>7327</v>
      </c>
      <c r="F575" s="13" t="s">
        <v>9144</v>
      </c>
      <c r="G575" s="34">
        <v>1</v>
      </c>
      <c r="H575" s="57" t="s">
        <v>308</v>
      </c>
    </row>
    <row r="576" spans="1:8">
      <c r="A576" s="23">
        <v>2021</v>
      </c>
      <c r="B576" s="13" t="s">
        <v>1886</v>
      </c>
      <c r="C576" s="22" t="s">
        <v>23</v>
      </c>
      <c r="D576" s="34" t="s">
        <v>9211</v>
      </c>
      <c r="E576" s="13" t="s">
        <v>7327</v>
      </c>
      <c r="F576" s="13" t="s">
        <v>9144</v>
      </c>
      <c r="G576" s="34">
        <v>1</v>
      </c>
      <c r="H576" s="57" t="s">
        <v>308</v>
      </c>
    </row>
    <row r="577" spans="1:8">
      <c r="A577" s="23">
        <v>2021</v>
      </c>
      <c r="B577" s="13" t="s">
        <v>1886</v>
      </c>
      <c r="C577" s="22" t="s">
        <v>23</v>
      </c>
      <c r="D577" s="34" t="s">
        <v>9212</v>
      </c>
      <c r="E577" s="13" t="s">
        <v>7327</v>
      </c>
      <c r="F577" s="13" t="s">
        <v>9144</v>
      </c>
      <c r="G577" s="34">
        <v>1</v>
      </c>
      <c r="H577" s="57" t="s">
        <v>308</v>
      </c>
    </row>
    <row r="578" spans="1:8">
      <c r="A578" s="23">
        <v>2021</v>
      </c>
      <c r="B578" s="13" t="s">
        <v>1886</v>
      </c>
      <c r="C578" s="22" t="s">
        <v>89</v>
      </c>
      <c r="D578" s="34" t="s">
        <v>9213</v>
      </c>
      <c r="E578" s="13" t="s">
        <v>7327</v>
      </c>
      <c r="F578" s="13" t="s">
        <v>9144</v>
      </c>
      <c r="G578" s="34">
        <v>1</v>
      </c>
      <c r="H578" s="57" t="s">
        <v>308</v>
      </c>
    </row>
    <row r="579" spans="1:8">
      <c r="A579" s="23">
        <v>2021</v>
      </c>
      <c r="B579" s="13" t="s">
        <v>1886</v>
      </c>
      <c r="C579" s="22" t="s">
        <v>23</v>
      </c>
      <c r="D579" s="34" t="s">
        <v>9214</v>
      </c>
      <c r="E579" s="13" t="s">
        <v>7327</v>
      </c>
      <c r="F579" s="13" t="s">
        <v>9144</v>
      </c>
      <c r="G579" s="34">
        <v>1</v>
      </c>
      <c r="H579" s="57" t="s">
        <v>308</v>
      </c>
    </row>
    <row r="580" spans="1:8">
      <c r="A580" s="23">
        <v>2021</v>
      </c>
      <c r="B580" s="13" t="s">
        <v>1886</v>
      </c>
      <c r="C580" s="22" t="s">
        <v>23</v>
      </c>
      <c r="D580" s="34" t="s">
        <v>9215</v>
      </c>
      <c r="E580" s="13" t="s">
        <v>7327</v>
      </c>
      <c r="F580" s="13" t="s">
        <v>9144</v>
      </c>
      <c r="G580" s="34">
        <v>1</v>
      </c>
      <c r="H580" s="57" t="s">
        <v>308</v>
      </c>
    </row>
    <row r="581" spans="1:8">
      <c r="A581" s="23">
        <v>2021</v>
      </c>
      <c r="B581" s="13" t="s">
        <v>1886</v>
      </c>
      <c r="C581" s="22" t="s">
        <v>70</v>
      </c>
      <c r="D581" s="34" t="s">
        <v>9216</v>
      </c>
      <c r="E581" s="13" t="s">
        <v>7327</v>
      </c>
      <c r="F581" s="13" t="s">
        <v>9144</v>
      </c>
      <c r="G581" s="34">
        <v>1</v>
      </c>
      <c r="H581" s="57" t="s">
        <v>308</v>
      </c>
    </row>
    <row r="582" spans="1:8">
      <c r="A582" s="23">
        <v>2021</v>
      </c>
      <c r="B582" s="13" t="s">
        <v>1886</v>
      </c>
      <c r="C582" s="22" t="s">
        <v>70</v>
      </c>
      <c r="D582" s="34" t="s">
        <v>9217</v>
      </c>
      <c r="E582" s="13" t="s">
        <v>7327</v>
      </c>
      <c r="F582" s="13" t="s">
        <v>9144</v>
      </c>
      <c r="G582" s="34">
        <v>1</v>
      </c>
      <c r="H582" s="57" t="s">
        <v>457</v>
      </c>
    </row>
    <row r="583" spans="1:8">
      <c r="A583" s="23">
        <v>2021</v>
      </c>
      <c r="B583" s="13" t="s">
        <v>1886</v>
      </c>
      <c r="C583" s="22" t="s">
        <v>76</v>
      </c>
      <c r="D583" s="34" t="s">
        <v>9217</v>
      </c>
      <c r="E583" s="13" t="s">
        <v>7327</v>
      </c>
      <c r="F583" s="13" t="s">
        <v>9144</v>
      </c>
      <c r="G583" s="34">
        <v>1</v>
      </c>
      <c r="H583" s="57" t="s">
        <v>312</v>
      </c>
    </row>
    <row r="584" spans="1:8">
      <c r="A584" s="23">
        <v>2021</v>
      </c>
      <c r="B584" s="13" t="s">
        <v>1886</v>
      </c>
      <c r="C584" s="22" t="s">
        <v>10</v>
      </c>
      <c r="D584" s="34" t="s">
        <v>9218</v>
      </c>
      <c r="E584" s="13" t="s">
        <v>7327</v>
      </c>
      <c r="F584" s="13" t="s">
        <v>9144</v>
      </c>
      <c r="G584" s="34">
        <v>1</v>
      </c>
      <c r="H584" s="57" t="s">
        <v>322</v>
      </c>
    </row>
    <row r="585" spans="1:8">
      <c r="A585" s="23">
        <v>2021</v>
      </c>
      <c r="B585" s="13" t="s">
        <v>1886</v>
      </c>
      <c r="C585" s="22" t="s">
        <v>70</v>
      </c>
      <c r="D585" s="34" t="s">
        <v>467</v>
      </c>
      <c r="E585" s="13" t="s">
        <v>7327</v>
      </c>
      <c r="F585" s="13" t="s">
        <v>9144</v>
      </c>
      <c r="G585" s="34">
        <v>1</v>
      </c>
      <c r="H585" s="57" t="s">
        <v>322</v>
      </c>
    </row>
    <row r="586" spans="1:8">
      <c r="A586" s="23">
        <v>2021</v>
      </c>
      <c r="B586" s="13" t="s">
        <v>1886</v>
      </c>
      <c r="C586" s="22" t="s">
        <v>89</v>
      </c>
      <c r="D586" s="34" t="s">
        <v>467</v>
      </c>
      <c r="E586" s="13" t="s">
        <v>7327</v>
      </c>
      <c r="F586" s="13" t="s">
        <v>9144</v>
      </c>
      <c r="G586" s="34">
        <v>1</v>
      </c>
      <c r="H586" s="57" t="s">
        <v>322</v>
      </c>
    </row>
    <row r="587" spans="1:8">
      <c r="A587" s="23">
        <v>2021</v>
      </c>
      <c r="B587" s="13" t="s">
        <v>1886</v>
      </c>
      <c r="C587" s="22" t="s">
        <v>89</v>
      </c>
      <c r="D587" s="34" t="s">
        <v>416</v>
      </c>
      <c r="E587" s="13" t="s">
        <v>7327</v>
      </c>
      <c r="F587" s="13" t="s">
        <v>9144</v>
      </c>
      <c r="G587" s="34">
        <v>1</v>
      </c>
      <c r="H587" s="57" t="s">
        <v>306</v>
      </c>
    </row>
    <row r="588" spans="1:8">
      <c r="A588" s="23">
        <v>2021</v>
      </c>
      <c r="B588" s="13" t="s">
        <v>1886</v>
      </c>
      <c r="C588" s="22" t="s">
        <v>41</v>
      </c>
      <c r="D588" s="34" t="s">
        <v>9219</v>
      </c>
      <c r="E588" s="13" t="s">
        <v>7327</v>
      </c>
      <c r="F588" s="13" t="s">
        <v>9144</v>
      </c>
      <c r="G588" s="34">
        <v>1</v>
      </c>
      <c r="H588" s="57" t="s">
        <v>334</v>
      </c>
    </row>
    <row r="589" spans="1:8">
      <c r="A589" s="23">
        <v>2021</v>
      </c>
      <c r="B589" s="13" t="s">
        <v>1886</v>
      </c>
      <c r="C589" s="22" t="s">
        <v>41</v>
      </c>
      <c r="D589" s="34" t="s">
        <v>9220</v>
      </c>
      <c r="E589" s="13" t="s">
        <v>7327</v>
      </c>
      <c r="F589" s="13" t="s">
        <v>9144</v>
      </c>
      <c r="G589" s="34">
        <v>1</v>
      </c>
      <c r="H589" s="57" t="s">
        <v>313</v>
      </c>
    </row>
    <row r="590" spans="1:8">
      <c r="A590" s="23">
        <v>2021</v>
      </c>
      <c r="B590" s="13" t="s">
        <v>1886</v>
      </c>
      <c r="C590" s="22" t="s">
        <v>167</v>
      </c>
      <c r="D590" s="34" t="s">
        <v>447</v>
      </c>
      <c r="E590" s="13" t="s">
        <v>7327</v>
      </c>
      <c r="F590" s="13" t="s">
        <v>9144</v>
      </c>
      <c r="G590" s="34">
        <v>1</v>
      </c>
      <c r="H590" s="57" t="s">
        <v>313</v>
      </c>
    </row>
    <row r="591" spans="1:8">
      <c r="A591" s="23">
        <v>2021</v>
      </c>
      <c r="B591" s="13" t="s">
        <v>1886</v>
      </c>
      <c r="C591" s="22" t="s">
        <v>89</v>
      </c>
      <c r="D591" s="34" t="s">
        <v>9221</v>
      </c>
      <c r="E591" s="13" t="s">
        <v>7327</v>
      </c>
      <c r="F591" s="13" t="s">
        <v>9144</v>
      </c>
      <c r="G591" s="34">
        <v>1</v>
      </c>
      <c r="H591" s="57" t="s">
        <v>322</v>
      </c>
    </row>
    <row r="592" spans="1:8">
      <c r="A592" s="23">
        <v>2021</v>
      </c>
      <c r="B592" s="13" t="s">
        <v>1886</v>
      </c>
      <c r="C592" s="22" t="s">
        <v>23</v>
      </c>
      <c r="D592" s="34" t="s">
        <v>9222</v>
      </c>
      <c r="E592" s="13" t="s">
        <v>7327</v>
      </c>
      <c r="F592" s="13" t="s">
        <v>9144</v>
      </c>
      <c r="G592" s="34">
        <v>1</v>
      </c>
      <c r="H592" s="57" t="s">
        <v>314</v>
      </c>
    </row>
    <row r="593" spans="1:8">
      <c r="A593" s="23">
        <v>2021</v>
      </c>
      <c r="B593" s="13" t="s">
        <v>1886</v>
      </c>
      <c r="C593" s="22" t="s">
        <v>23</v>
      </c>
      <c r="D593" s="34" t="s">
        <v>9223</v>
      </c>
      <c r="E593" s="13" t="s">
        <v>7327</v>
      </c>
      <c r="F593" s="13" t="s">
        <v>9144</v>
      </c>
      <c r="G593" s="34">
        <v>1</v>
      </c>
      <c r="H593" s="57" t="s">
        <v>333</v>
      </c>
    </row>
    <row r="594" spans="1:8">
      <c r="A594" s="23">
        <v>2021</v>
      </c>
      <c r="B594" s="13" t="s">
        <v>1886</v>
      </c>
      <c r="C594" s="22" t="s">
        <v>10</v>
      </c>
      <c r="D594" s="34" t="s">
        <v>9083</v>
      </c>
      <c r="E594" s="13" t="s">
        <v>7327</v>
      </c>
      <c r="F594" s="13" t="s">
        <v>9144</v>
      </c>
      <c r="G594" s="34">
        <v>1</v>
      </c>
      <c r="H594" s="57" t="s">
        <v>333</v>
      </c>
    </row>
    <row r="595" spans="1:8">
      <c r="A595" s="23">
        <v>2021</v>
      </c>
      <c r="B595" s="13" t="s">
        <v>1886</v>
      </c>
      <c r="C595" s="22" t="s">
        <v>76</v>
      </c>
      <c r="D595" s="34" t="s">
        <v>479</v>
      </c>
      <c r="E595" s="13" t="s">
        <v>7327</v>
      </c>
      <c r="F595" s="13" t="s">
        <v>9144</v>
      </c>
      <c r="G595" s="34">
        <v>1</v>
      </c>
      <c r="H595" s="57" t="s">
        <v>324</v>
      </c>
    </row>
    <row r="596" spans="1:8">
      <c r="A596" s="23">
        <v>2021</v>
      </c>
      <c r="B596" s="13" t="s">
        <v>1886</v>
      </c>
      <c r="C596" s="22" t="s">
        <v>70</v>
      </c>
      <c r="D596" s="34" t="s">
        <v>221</v>
      </c>
      <c r="E596" s="13" t="s">
        <v>7327</v>
      </c>
      <c r="F596" s="13" t="s">
        <v>9144</v>
      </c>
      <c r="G596" s="34">
        <v>1</v>
      </c>
      <c r="H596" s="57" t="s">
        <v>308</v>
      </c>
    </row>
    <row r="597" spans="1:8">
      <c r="A597" s="23">
        <v>2021</v>
      </c>
      <c r="B597" s="13" t="s">
        <v>1886</v>
      </c>
      <c r="C597" s="22" t="s">
        <v>41</v>
      </c>
      <c r="D597" s="34" t="s">
        <v>9224</v>
      </c>
      <c r="E597" s="13" t="s">
        <v>7327</v>
      </c>
      <c r="F597" s="13" t="s">
        <v>9144</v>
      </c>
      <c r="G597" s="34">
        <v>1</v>
      </c>
      <c r="H597" s="57" t="s">
        <v>313</v>
      </c>
    </row>
    <row r="598" spans="1:8">
      <c r="A598" s="23">
        <v>2021</v>
      </c>
      <c r="B598" s="13" t="s">
        <v>1886</v>
      </c>
      <c r="C598" s="22" t="s">
        <v>41</v>
      </c>
      <c r="D598" s="34" t="s">
        <v>9225</v>
      </c>
      <c r="E598" s="13" t="s">
        <v>7327</v>
      </c>
      <c r="F598" s="13" t="s">
        <v>9144</v>
      </c>
      <c r="G598" s="34">
        <v>1</v>
      </c>
      <c r="H598" s="57" t="s">
        <v>317</v>
      </c>
    </row>
    <row r="599" spans="1:8">
      <c r="A599" s="23">
        <v>2021</v>
      </c>
      <c r="B599" s="13" t="s">
        <v>1886</v>
      </c>
      <c r="C599" s="22" t="s">
        <v>89</v>
      </c>
      <c r="D599" s="34" t="s">
        <v>9226</v>
      </c>
      <c r="E599" s="13" t="s">
        <v>7327</v>
      </c>
      <c r="F599" s="13" t="s">
        <v>9144</v>
      </c>
      <c r="G599" s="34">
        <v>1</v>
      </c>
      <c r="H599" s="57" t="s">
        <v>306</v>
      </c>
    </row>
    <row r="600" spans="1:8">
      <c r="A600" s="23">
        <v>2021</v>
      </c>
      <c r="B600" s="13" t="s">
        <v>1886</v>
      </c>
      <c r="C600" s="22" t="s">
        <v>76</v>
      </c>
      <c r="D600" s="34" t="s">
        <v>2158</v>
      </c>
      <c r="E600" s="13" t="s">
        <v>7327</v>
      </c>
      <c r="F600" s="13" t="s">
        <v>9144</v>
      </c>
      <c r="G600" s="34">
        <v>1</v>
      </c>
      <c r="H600" s="57" t="s">
        <v>313</v>
      </c>
    </row>
    <row r="601" spans="1:8">
      <c r="A601" s="23">
        <v>2021</v>
      </c>
      <c r="B601" s="13" t="s">
        <v>1886</v>
      </c>
      <c r="C601" s="22" t="s">
        <v>23</v>
      </c>
      <c r="D601" s="34" t="s">
        <v>3492</v>
      </c>
      <c r="E601" s="13" t="s">
        <v>7327</v>
      </c>
      <c r="F601" s="13" t="s">
        <v>9144</v>
      </c>
      <c r="G601" s="34">
        <v>1</v>
      </c>
      <c r="H601" s="57" t="s">
        <v>322</v>
      </c>
    </row>
    <row r="602" spans="1:8">
      <c r="A602" s="23">
        <v>2021</v>
      </c>
      <c r="B602" s="13" t="s">
        <v>1886</v>
      </c>
      <c r="C602" s="22" t="s">
        <v>76</v>
      </c>
      <c r="D602" s="34" t="s">
        <v>223</v>
      </c>
      <c r="E602" s="13" t="s">
        <v>7327</v>
      </c>
      <c r="F602" s="13" t="s">
        <v>9144</v>
      </c>
      <c r="G602" s="34">
        <v>1</v>
      </c>
      <c r="H602" s="57" t="s">
        <v>301</v>
      </c>
    </row>
    <row r="603" spans="1:8">
      <c r="A603" s="23">
        <v>2021</v>
      </c>
      <c r="B603" s="13" t="s">
        <v>1886</v>
      </c>
      <c r="C603" s="22" t="s">
        <v>10</v>
      </c>
      <c r="D603" s="34" t="s">
        <v>350</v>
      </c>
      <c r="E603" s="13" t="s">
        <v>7327</v>
      </c>
      <c r="F603" s="13" t="s">
        <v>9144</v>
      </c>
      <c r="G603" s="34">
        <v>1</v>
      </c>
      <c r="H603" s="57" t="s">
        <v>308</v>
      </c>
    </row>
    <row r="604" spans="1:8">
      <c r="A604" s="23">
        <v>2021</v>
      </c>
      <c r="B604" s="13" t="s">
        <v>1886</v>
      </c>
      <c r="C604" s="22" t="s">
        <v>10</v>
      </c>
      <c r="D604" s="34" t="s">
        <v>369</v>
      </c>
      <c r="E604" s="13" t="s">
        <v>7327</v>
      </c>
      <c r="F604" s="13" t="s">
        <v>9144</v>
      </c>
      <c r="G604" s="34">
        <v>1</v>
      </c>
      <c r="H604" s="57" t="s">
        <v>306</v>
      </c>
    </row>
    <row r="605" spans="1:8">
      <c r="A605" s="23">
        <v>2021</v>
      </c>
      <c r="B605" s="13" t="s">
        <v>1886</v>
      </c>
      <c r="C605" s="22" t="s">
        <v>70</v>
      </c>
      <c r="D605" s="34" t="s">
        <v>9227</v>
      </c>
      <c r="E605" s="13" t="s">
        <v>7327</v>
      </c>
      <c r="F605" s="13" t="s">
        <v>9144</v>
      </c>
      <c r="G605" s="34">
        <v>1</v>
      </c>
      <c r="H605" s="57" t="s">
        <v>308</v>
      </c>
    </row>
    <row r="606" spans="1:8">
      <c r="A606" s="23">
        <v>2021</v>
      </c>
      <c r="B606" s="13" t="s">
        <v>1886</v>
      </c>
      <c r="C606" s="22" t="s">
        <v>23</v>
      </c>
      <c r="D606" s="34" t="s">
        <v>351</v>
      </c>
      <c r="E606" s="13" t="s">
        <v>7327</v>
      </c>
      <c r="F606" s="13" t="s">
        <v>9144</v>
      </c>
      <c r="G606" s="34">
        <v>1</v>
      </c>
      <c r="H606" s="57" t="s">
        <v>308</v>
      </c>
    </row>
    <row r="607" spans="1:8">
      <c r="A607" s="23">
        <v>2021</v>
      </c>
      <c r="B607" s="13" t="s">
        <v>1886</v>
      </c>
      <c r="C607" s="22" t="s">
        <v>89</v>
      </c>
      <c r="D607" s="34" t="s">
        <v>476</v>
      </c>
      <c r="E607" s="13" t="s">
        <v>7327</v>
      </c>
      <c r="F607" s="13" t="s">
        <v>9144</v>
      </c>
      <c r="G607" s="34">
        <v>1</v>
      </c>
      <c r="H607" s="57" t="s">
        <v>322</v>
      </c>
    </row>
    <row r="608" spans="1:8">
      <c r="A608" s="23">
        <v>2021</v>
      </c>
      <c r="B608" s="13" t="s">
        <v>1886</v>
      </c>
      <c r="C608" s="22" t="s">
        <v>76</v>
      </c>
      <c r="D608" s="34" t="s">
        <v>9008</v>
      </c>
      <c r="E608" s="13" t="s">
        <v>7327</v>
      </c>
      <c r="F608" s="13" t="s">
        <v>9144</v>
      </c>
      <c r="G608" s="34">
        <v>1</v>
      </c>
      <c r="H608" s="57" t="s">
        <v>322</v>
      </c>
    </row>
    <row r="609" spans="1:8">
      <c r="A609" s="23">
        <v>2021</v>
      </c>
      <c r="B609" s="13" t="s">
        <v>1886</v>
      </c>
      <c r="C609" s="22" t="s">
        <v>23</v>
      </c>
      <c r="D609" s="34" t="s">
        <v>225</v>
      </c>
      <c r="E609" s="13" t="s">
        <v>7327</v>
      </c>
      <c r="F609" s="13" t="s">
        <v>9144</v>
      </c>
      <c r="G609" s="34">
        <v>1</v>
      </c>
      <c r="H609" s="57" t="s">
        <v>308</v>
      </c>
    </row>
    <row r="610" spans="1:8">
      <c r="A610" s="23">
        <v>2021</v>
      </c>
      <c r="B610" s="13" t="s">
        <v>1886</v>
      </c>
      <c r="C610" s="22" t="s">
        <v>23</v>
      </c>
      <c r="D610" s="34" t="s">
        <v>225</v>
      </c>
      <c r="E610" s="13" t="s">
        <v>7327</v>
      </c>
      <c r="F610" s="13" t="s">
        <v>9144</v>
      </c>
      <c r="G610" s="34">
        <v>1</v>
      </c>
      <c r="H610" s="57" t="s">
        <v>308</v>
      </c>
    </row>
    <row r="611" spans="1:8">
      <c r="A611" s="23">
        <v>2021</v>
      </c>
      <c r="B611" s="13" t="s">
        <v>1886</v>
      </c>
      <c r="C611" s="22" t="s">
        <v>70</v>
      </c>
      <c r="D611" s="34" t="s">
        <v>225</v>
      </c>
      <c r="E611" s="13" t="s">
        <v>7327</v>
      </c>
      <c r="F611" s="13" t="s">
        <v>9144</v>
      </c>
      <c r="G611" s="34">
        <v>1</v>
      </c>
      <c r="H611" s="57" t="s">
        <v>308</v>
      </c>
    </row>
    <row r="612" spans="1:8">
      <c r="A612" s="23">
        <v>2021</v>
      </c>
      <c r="B612" s="13" t="s">
        <v>1886</v>
      </c>
      <c r="C612" s="22" t="s">
        <v>23</v>
      </c>
      <c r="D612" s="34" t="s">
        <v>7058</v>
      </c>
      <c r="E612" s="13" t="s">
        <v>7327</v>
      </c>
      <c r="F612" s="13" t="s">
        <v>9144</v>
      </c>
      <c r="G612" s="34">
        <v>1</v>
      </c>
      <c r="H612" s="57" t="s">
        <v>301</v>
      </c>
    </row>
    <row r="613" spans="1:8">
      <c r="A613" s="23">
        <v>2021</v>
      </c>
      <c r="B613" s="13" t="s">
        <v>1886</v>
      </c>
      <c r="C613" s="22" t="s">
        <v>89</v>
      </c>
      <c r="D613" s="34" t="s">
        <v>359</v>
      </c>
      <c r="E613" s="13" t="s">
        <v>7327</v>
      </c>
      <c r="F613" s="13" t="s">
        <v>9144</v>
      </c>
      <c r="G613" s="34">
        <v>1</v>
      </c>
      <c r="H613" s="57" t="s">
        <v>301</v>
      </c>
    </row>
    <row r="614" spans="1:8">
      <c r="A614" s="23">
        <v>2021</v>
      </c>
      <c r="B614" s="13" t="s">
        <v>1886</v>
      </c>
      <c r="C614" s="22" t="s">
        <v>23</v>
      </c>
      <c r="D614" s="34" t="s">
        <v>9228</v>
      </c>
      <c r="E614" s="13" t="s">
        <v>7327</v>
      </c>
      <c r="F614" s="13" t="s">
        <v>9144</v>
      </c>
      <c r="G614" s="34">
        <v>1</v>
      </c>
      <c r="H614" s="57" t="s">
        <v>301</v>
      </c>
    </row>
    <row r="615" spans="1:8">
      <c r="A615" s="23">
        <v>2021</v>
      </c>
      <c r="B615" s="13" t="s">
        <v>1886</v>
      </c>
      <c r="C615" s="22" t="s">
        <v>76</v>
      </c>
      <c r="D615" s="34" t="s">
        <v>9229</v>
      </c>
      <c r="E615" s="13" t="s">
        <v>7327</v>
      </c>
      <c r="F615" s="13" t="s">
        <v>9144</v>
      </c>
      <c r="G615" s="34">
        <v>1</v>
      </c>
      <c r="H615" s="57" t="s">
        <v>304</v>
      </c>
    </row>
    <row r="616" spans="1:8">
      <c r="A616" s="23">
        <v>2021</v>
      </c>
      <c r="B616" s="13" t="s">
        <v>1886</v>
      </c>
      <c r="C616" s="22" t="s">
        <v>70</v>
      </c>
      <c r="D616" s="34" t="s">
        <v>9230</v>
      </c>
      <c r="E616" s="13" t="s">
        <v>7327</v>
      </c>
      <c r="F616" s="13" t="s">
        <v>9144</v>
      </c>
      <c r="G616" s="34">
        <v>1</v>
      </c>
      <c r="H616" s="57" t="s">
        <v>317</v>
      </c>
    </row>
    <row r="617" spans="1:8">
      <c r="A617" s="23">
        <v>2021</v>
      </c>
      <c r="B617" s="13" t="s">
        <v>1886</v>
      </c>
      <c r="C617" s="22" t="s">
        <v>23</v>
      </c>
      <c r="D617" s="34" t="s">
        <v>9231</v>
      </c>
      <c r="E617" s="13" t="s">
        <v>7327</v>
      </c>
      <c r="F617" s="13" t="s">
        <v>9144</v>
      </c>
      <c r="G617" s="34">
        <v>1</v>
      </c>
      <c r="H617" s="57" t="s">
        <v>317</v>
      </c>
    </row>
    <row r="618" spans="1:8">
      <c r="A618" s="23">
        <v>2021</v>
      </c>
      <c r="B618" s="13" t="s">
        <v>1886</v>
      </c>
      <c r="C618" s="22" t="s">
        <v>23</v>
      </c>
      <c r="D618" s="34" t="s">
        <v>9232</v>
      </c>
      <c r="E618" s="13" t="s">
        <v>7327</v>
      </c>
      <c r="F618" s="13" t="s">
        <v>9144</v>
      </c>
      <c r="G618" s="34">
        <v>1</v>
      </c>
      <c r="H618" s="57" t="s">
        <v>9233</v>
      </c>
    </row>
    <row r="619" spans="1:8">
      <c r="A619" s="23">
        <v>2021</v>
      </c>
      <c r="B619" s="13" t="s">
        <v>1886</v>
      </c>
      <c r="C619" s="22" t="s">
        <v>10</v>
      </c>
      <c r="D619" s="34" t="s">
        <v>9234</v>
      </c>
      <c r="E619" s="13" t="s">
        <v>7327</v>
      </c>
      <c r="F619" s="13" t="s">
        <v>9144</v>
      </c>
      <c r="G619" s="34">
        <v>1</v>
      </c>
      <c r="H619" s="57" t="s">
        <v>300</v>
      </c>
    </row>
    <row r="620" spans="1:8">
      <c r="A620" s="23">
        <v>2021</v>
      </c>
      <c r="B620" s="13" t="s">
        <v>1886</v>
      </c>
      <c r="C620" s="22" t="s">
        <v>23</v>
      </c>
      <c r="D620" s="34" t="s">
        <v>9141</v>
      </c>
      <c r="E620" s="13" t="s">
        <v>7327</v>
      </c>
      <c r="F620" s="13" t="s">
        <v>9144</v>
      </c>
      <c r="G620" s="34">
        <v>1</v>
      </c>
      <c r="H620" s="57" t="s">
        <v>304</v>
      </c>
    </row>
    <row r="621" spans="1:8">
      <c r="A621" s="23">
        <v>2021</v>
      </c>
      <c r="B621" s="13" t="s">
        <v>1886</v>
      </c>
      <c r="C621" s="22" t="s">
        <v>23</v>
      </c>
      <c r="D621" s="34" t="s">
        <v>9235</v>
      </c>
      <c r="E621" s="13" t="s">
        <v>7327</v>
      </c>
      <c r="F621" s="13" t="s">
        <v>9144</v>
      </c>
      <c r="G621" s="34">
        <v>1</v>
      </c>
      <c r="H621" s="57" t="s">
        <v>308</v>
      </c>
    </row>
    <row r="622" spans="1:8">
      <c r="A622" s="23">
        <v>2021</v>
      </c>
      <c r="B622" s="13" t="s">
        <v>1886</v>
      </c>
      <c r="C622" s="22" t="s">
        <v>120</v>
      </c>
      <c r="D622" s="34" t="s">
        <v>9236</v>
      </c>
      <c r="E622" s="13" t="s">
        <v>7327</v>
      </c>
      <c r="F622" s="13" t="s">
        <v>8835</v>
      </c>
      <c r="G622" s="34">
        <v>3</v>
      </c>
      <c r="H622" s="57" t="s">
        <v>308</v>
      </c>
    </row>
    <row r="623" spans="1:8">
      <c r="A623" s="23">
        <v>2021</v>
      </c>
      <c r="B623" s="13" t="s">
        <v>1886</v>
      </c>
      <c r="C623" s="22" t="s">
        <v>120</v>
      </c>
      <c r="D623" s="34" t="s">
        <v>9237</v>
      </c>
      <c r="E623" s="13" t="s">
        <v>7327</v>
      </c>
      <c r="F623" s="13" t="s">
        <v>8835</v>
      </c>
      <c r="G623" s="34">
        <v>2</v>
      </c>
      <c r="H623" s="57" t="s">
        <v>308</v>
      </c>
    </row>
    <row r="624" spans="1:8">
      <c r="A624" s="23">
        <v>2021</v>
      </c>
      <c r="B624" s="13" t="s">
        <v>1886</v>
      </c>
      <c r="C624" s="22" t="s">
        <v>120</v>
      </c>
      <c r="D624" s="34" t="s">
        <v>259</v>
      </c>
      <c r="E624" s="13" t="s">
        <v>7327</v>
      </c>
      <c r="F624" s="13" t="s">
        <v>8835</v>
      </c>
      <c r="G624" s="34">
        <v>2</v>
      </c>
      <c r="H624" s="57" t="s">
        <v>308</v>
      </c>
    </row>
    <row r="625" spans="1:8">
      <c r="A625" s="23">
        <v>2021</v>
      </c>
      <c r="B625" s="13" t="s">
        <v>1886</v>
      </c>
      <c r="C625" s="22" t="s">
        <v>120</v>
      </c>
      <c r="D625" s="34" t="s">
        <v>436</v>
      </c>
      <c r="E625" s="13" t="s">
        <v>7327</v>
      </c>
      <c r="F625" s="13" t="s">
        <v>8835</v>
      </c>
      <c r="G625" s="34">
        <v>2</v>
      </c>
      <c r="H625" s="57" t="s">
        <v>301</v>
      </c>
    </row>
    <row r="626" spans="1:8">
      <c r="A626" s="23">
        <v>2021</v>
      </c>
      <c r="B626" s="13" t="s">
        <v>1886</v>
      </c>
      <c r="C626" s="22" t="s">
        <v>120</v>
      </c>
      <c r="D626" s="34" t="s">
        <v>9238</v>
      </c>
      <c r="E626" s="13" t="s">
        <v>7327</v>
      </c>
      <c r="F626" s="13" t="s">
        <v>8835</v>
      </c>
      <c r="G626" s="34">
        <v>1</v>
      </c>
      <c r="H626" s="57" t="s">
        <v>308</v>
      </c>
    </row>
    <row r="627" spans="1:8">
      <c r="A627" s="23">
        <v>2021</v>
      </c>
      <c r="B627" s="13" t="s">
        <v>1886</v>
      </c>
      <c r="C627" s="22" t="s">
        <v>120</v>
      </c>
      <c r="D627" s="34" t="s">
        <v>9239</v>
      </c>
      <c r="E627" s="13" t="s">
        <v>7327</v>
      </c>
      <c r="F627" s="13" t="s">
        <v>8835</v>
      </c>
      <c r="G627" s="34">
        <v>1</v>
      </c>
      <c r="H627" s="57" t="s">
        <v>308</v>
      </c>
    </row>
    <row r="628" spans="1:8">
      <c r="A628" s="23">
        <v>2021</v>
      </c>
      <c r="B628" s="13" t="s">
        <v>1886</v>
      </c>
      <c r="C628" s="22" t="s">
        <v>120</v>
      </c>
      <c r="D628" s="34" t="s">
        <v>9239</v>
      </c>
      <c r="E628" s="13" t="s">
        <v>7327</v>
      </c>
      <c r="F628" s="13" t="s">
        <v>8835</v>
      </c>
      <c r="G628" s="34">
        <v>1</v>
      </c>
      <c r="H628" s="57" t="s">
        <v>308</v>
      </c>
    </row>
    <row r="629" spans="1:8">
      <c r="A629" s="23">
        <v>2021</v>
      </c>
      <c r="B629" s="13" t="s">
        <v>1886</v>
      </c>
      <c r="C629" s="22" t="s">
        <v>120</v>
      </c>
      <c r="D629" s="34" t="s">
        <v>9240</v>
      </c>
      <c r="E629" s="13" t="s">
        <v>7327</v>
      </c>
      <c r="F629" s="13" t="s">
        <v>8835</v>
      </c>
      <c r="G629" s="34">
        <v>1</v>
      </c>
      <c r="H629" s="57" t="s">
        <v>308</v>
      </c>
    </row>
    <row r="630" spans="1:8">
      <c r="A630" s="23">
        <v>2021</v>
      </c>
      <c r="B630" s="13" t="s">
        <v>1886</v>
      </c>
      <c r="C630" s="22" t="s">
        <v>120</v>
      </c>
      <c r="D630" s="34" t="s">
        <v>9241</v>
      </c>
      <c r="E630" s="13" t="s">
        <v>7327</v>
      </c>
      <c r="F630" s="13" t="s">
        <v>8835</v>
      </c>
      <c r="G630" s="34">
        <v>1</v>
      </c>
      <c r="H630" s="57" t="s">
        <v>308</v>
      </c>
    </row>
    <row r="631" spans="1:8">
      <c r="A631" s="23">
        <v>2021</v>
      </c>
      <c r="B631" s="13" t="s">
        <v>1886</v>
      </c>
      <c r="C631" s="22" t="s">
        <v>120</v>
      </c>
      <c r="D631" s="34" t="s">
        <v>9242</v>
      </c>
      <c r="E631" s="13" t="s">
        <v>7327</v>
      </c>
      <c r="F631" s="13" t="s">
        <v>8835</v>
      </c>
      <c r="G631" s="34">
        <v>1</v>
      </c>
      <c r="H631" s="57" t="s">
        <v>322</v>
      </c>
    </row>
    <row r="632" spans="1:8">
      <c r="A632" s="23">
        <v>2021</v>
      </c>
      <c r="B632" s="13" t="s">
        <v>1886</v>
      </c>
      <c r="C632" s="22" t="s">
        <v>120</v>
      </c>
      <c r="D632" s="34" t="s">
        <v>9243</v>
      </c>
      <c r="E632" s="13" t="s">
        <v>7327</v>
      </c>
      <c r="F632" s="13" t="s">
        <v>8835</v>
      </c>
      <c r="G632" s="34">
        <v>1</v>
      </c>
      <c r="H632" s="57" t="s">
        <v>322</v>
      </c>
    </row>
    <row r="633" spans="1:8">
      <c r="A633" s="23">
        <v>2021</v>
      </c>
      <c r="B633" s="13" t="s">
        <v>1886</v>
      </c>
      <c r="C633" s="22" t="s">
        <v>94</v>
      </c>
      <c r="D633" s="34" t="s">
        <v>9244</v>
      </c>
      <c r="E633" s="13" t="s">
        <v>7327</v>
      </c>
      <c r="F633" s="13" t="s">
        <v>8835</v>
      </c>
      <c r="G633" s="34">
        <v>1</v>
      </c>
      <c r="H633" s="57" t="s">
        <v>310</v>
      </c>
    </row>
    <row r="634" spans="1:8">
      <c r="A634" s="23">
        <v>2021</v>
      </c>
      <c r="B634" s="13" t="s">
        <v>1886</v>
      </c>
      <c r="C634" s="22" t="s">
        <v>120</v>
      </c>
      <c r="D634" s="34" t="s">
        <v>9245</v>
      </c>
      <c r="E634" s="13" t="s">
        <v>7327</v>
      </c>
      <c r="F634" s="13" t="s">
        <v>8835</v>
      </c>
      <c r="G634" s="34">
        <v>1</v>
      </c>
      <c r="H634" s="57" t="s">
        <v>322</v>
      </c>
    </row>
    <row r="635" spans="1:8">
      <c r="A635" s="23">
        <v>2021</v>
      </c>
      <c r="B635" s="13" t="s">
        <v>1886</v>
      </c>
      <c r="C635" s="22" t="s">
        <v>94</v>
      </c>
      <c r="D635" s="34" t="s">
        <v>9246</v>
      </c>
      <c r="E635" s="13" t="s">
        <v>7327</v>
      </c>
      <c r="F635" s="13" t="s">
        <v>8835</v>
      </c>
      <c r="G635" s="34">
        <v>1</v>
      </c>
      <c r="H635" s="57" t="s">
        <v>329</v>
      </c>
    </row>
    <row r="636" spans="1:8">
      <c r="A636" s="23">
        <v>2021</v>
      </c>
      <c r="B636" s="13" t="s">
        <v>1886</v>
      </c>
      <c r="C636" s="22" t="s">
        <v>120</v>
      </c>
      <c r="D636" s="34" t="s">
        <v>9247</v>
      </c>
      <c r="E636" s="13" t="s">
        <v>7327</v>
      </c>
      <c r="F636" s="13" t="s">
        <v>8835</v>
      </c>
      <c r="G636" s="34">
        <v>1</v>
      </c>
      <c r="H636" s="57" t="s">
        <v>308</v>
      </c>
    </row>
    <row r="637" spans="1:8">
      <c r="A637" s="23">
        <v>2021</v>
      </c>
      <c r="B637" s="13" t="s">
        <v>1886</v>
      </c>
      <c r="C637" s="22" t="s">
        <v>120</v>
      </c>
      <c r="D637" s="34" t="s">
        <v>9248</v>
      </c>
      <c r="E637" s="13" t="s">
        <v>7327</v>
      </c>
      <c r="F637" s="13" t="s">
        <v>8835</v>
      </c>
      <c r="G637" s="34">
        <v>1</v>
      </c>
      <c r="H637" s="57" t="s">
        <v>308</v>
      </c>
    </row>
    <row r="638" spans="1:8">
      <c r="A638" s="23">
        <v>2021</v>
      </c>
      <c r="B638" s="13" t="s">
        <v>1886</v>
      </c>
      <c r="C638" s="22" t="s">
        <v>120</v>
      </c>
      <c r="D638" s="34" t="s">
        <v>630</v>
      </c>
      <c r="E638" s="13" t="s">
        <v>7327</v>
      </c>
      <c r="F638" s="13" t="s">
        <v>8835</v>
      </c>
      <c r="G638" s="34">
        <v>1</v>
      </c>
      <c r="H638" s="57" t="s">
        <v>308</v>
      </c>
    </row>
    <row r="639" spans="1:8">
      <c r="A639" s="23">
        <v>2021</v>
      </c>
      <c r="B639" s="13" t="s">
        <v>1886</v>
      </c>
      <c r="C639" s="22" t="s">
        <v>120</v>
      </c>
      <c r="D639" s="34" t="s">
        <v>9249</v>
      </c>
      <c r="E639" s="13" t="s">
        <v>7327</v>
      </c>
      <c r="F639" s="13" t="s">
        <v>8835</v>
      </c>
      <c r="G639" s="34">
        <v>1</v>
      </c>
      <c r="H639" s="57" t="s">
        <v>314</v>
      </c>
    </row>
    <row r="640" spans="1:8">
      <c r="A640" s="23">
        <v>2021</v>
      </c>
      <c r="B640" s="13" t="s">
        <v>1886</v>
      </c>
      <c r="C640" s="22" t="s">
        <v>120</v>
      </c>
      <c r="D640" s="34" t="s">
        <v>9250</v>
      </c>
      <c r="E640" s="13" t="s">
        <v>7327</v>
      </c>
      <c r="F640" s="13" t="s">
        <v>8835</v>
      </c>
      <c r="G640" s="34">
        <v>1</v>
      </c>
      <c r="H640" s="57" t="s">
        <v>308</v>
      </c>
    </row>
    <row r="641" spans="1:8">
      <c r="A641" s="23">
        <v>2021</v>
      </c>
      <c r="B641" s="13" t="s">
        <v>1886</v>
      </c>
      <c r="C641" s="22" t="s">
        <v>120</v>
      </c>
      <c r="D641" s="34" t="s">
        <v>9251</v>
      </c>
      <c r="E641" s="13" t="s">
        <v>7327</v>
      </c>
      <c r="F641" s="13" t="s">
        <v>8835</v>
      </c>
      <c r="G641" s="34">
        <v>1</v>
      </c>
      <c r="H641" s="57" t="s">
        <v>306</v>
      </c>
    </row>
    <row r="642" spans="1:8">
      <c r="A642" s="23">
        <v>2021</v>
      </c>
      <c r="B642" s="13" t="s">
        <v>1886</v>
      </c>
      <c r="C642" s="22" t="s">
        <v>120</v>
      </c>
      <c r="D642" s="34" t="s">
        <v>9252</v>
      </c>
      <c r="E642" s="13" t="s">
        <v>7327</v>
      </c>
      <c r="F642" s="13" t="s">
        <v>8835</v>
      </c>
      <c r="G642" s="34">
        <v>1</v>
      </c>
      <c r="H642" s="57" t="s">
        <v>308</v>
      </c>
    </row>
    <row r="643" spans="1:8">
      <c r="A643" s="23">
        <v>2021</v>
      </c>
      <c r="B643" s="13" t="s">
        <v>1886</v>
      </c>
      <c r="C643" s="22" t="s">
        <v>120</v>
      </c>
      <c r="D643" s="34" t="s">
        <v>9253</v>
      </c>
      <c r="E643" s="13" t="s">
        <v>7327</v>
      </c>
      <c r="F643" s="13" t="s">
        <v>8835</v>
      </c>
      <c r="G643" s="34">
        <v>1</v>
      </c>
      <c r="H643" s="57" t="s">
        <v>322</v>
      </c>
    </row>
    <row r="644" spans="1:8">
      <c r="A644" s="23">
        <v>2021</v>
      </c>
      <c r="B644" s="13" t="s">
        <v>1886</v>
      </c>
      <c r="C644" s="22" t="s">
        <v>120</v>
      </c>
      <c r="D644" s="34" t="s">
        <v>9254</v>
      </c>
      <c r="E644" s="13" t="s">
        <v>7327</v>
      </c>
      <c r="F644" s="13" t="s">
        <v>8835</v>
      </c>
      <c r="G644" s="34">
        <v>1</v>
      </c>
      <c r="H644" s="57" t="s">
        <v>322</v>
      </c>
    </row>
    <row r="645" spans="1:8">
      <c r="A645" s="23">
        <v>2021</v>
      </c>
      <c r="B645" s="13" t="s">
        <v>1886</v>
      </c>
      <c r="C645" s="22" t="s">
        <v>120</v>
      </c>
      <c r="D645" s="34" t="s">
        <v>9255</v>
      </c>
      <c r="E645" s="13" t="s">
        <v>7327</v>
      </c>
      <c r="F645" s="13" t="s">
        <v>8835</v>
      </c>
      <c r="G645" s="34">
        <v>1</v>
      </c>
      <c r="H645" s="57" t="s">
        <v>308</v>
      </c>
    </row>
    <row r="646" spans="1:8">
      <c r="A646" s="23">
        <v>2021</v>
      </c>
      <c r="B646" s="13" t="s">
        <v>1886</v>
      </c>
      <c r="C646" s="22" t="s">
        <v>76</v>
      </c>
      <c r="D646" s="34" t="s">
        <v>9256</v>
      </c>
      <c r="E646" s="13" t="s">
        <v>7327</v>
      </c>
      <c r="F646" s="13" t="s">
        <v>9257</v>
      </c>
      <c r="G646" s="34">
        <v>5</v>
      </c>
      <c r="H646" s="57"/>
    </row>
    <row r="647" spans="1:8">
      <c r="A647" s="23">
        <v>2021</v>
      </c>
      <c r="B647" s="13" t="s">
        <v>1886</v>
      </c>
      <c r="C647" s="22" t="s">
        <v>76</v>
      </c>
      <c r="D647" s="34" t="s">
        <v>9258</v>
      </c>
      <c r="E647" s="13" t="s">
        <v>7327</v>
      </c>
      <c r="F647" s="13" t="s">
        <v>9257</v>
      </c>
      <c r="G647" s="34">
        <v>3</v>
      </c>
      <c r="H647" s="57" t="s">
        <v>308</v>
      </c>
    </row>
    <row r="648" spans="1:8">
      <c r="A648" s="23">
        <v>2021</v>
      </c>
      <c r="B648" s="13" t="s">
        <v>1886</v>
      </c>
      <c r="C648" s="22" t="s">
        <v>76</v>
      </c>
      <c r="D648" s="34" t="s">
        <v>369</v>
      </c>
      <c r="E648" s="13" t="s">
        <v>7327</v>
      </c>
      <c r="F648" s="13" t="s">
        <v>9257</v>
      </c>
      <c r="G648" s="34">
        <v>3</v>
      </c>
      <c r="H648" s="57" t="s">
        <v>306</v>
      </c>
    </row>
    <row r="649" spans="1:8">
      <c r="A649" s="23">
        <v>2021</v>
      </c>
      <c r="B649" s="13" t="s">
        <v>1886</v>
      </c>
      <c r="C649" s="22" t="s">
        <v>76</v>
      </c>
      <c r="D649" s="34" t="s">
        <v>9259</v>
      </c>
      <c r="E649" s="13" t="s">
        <v>7327</v>
      </c>
      <c r="F649" s="13" t="s">
        <v>9257</v>
      </c>
      <c r="G649" s="34">
        <v>2</v>
      </c>
      <c r="H649" s="57" t="s">
        <v>312</v>
      </c>
    </row>
    <row r="650" spans="1:8">
      <c r="A650" s="23">
        <v>2021</v>
      </c>
      <c r="B650" s="13" t="s">
        <v>1886</v>
      </c>
      <c r="C650" s="22" t="s">
        <v>23</v>
      </c>
      <c r="D650" s="34" t="s">
        <v>9260</v>
      </c>
      <c r="E650" s="13" t="s">
        <v>7327</v>
      </c>
      <c r="F650" s="13" t="s">
        <v>9257</v>
      </c>
      <c r="G650" s="34">
        <v>2</v>
      </c>
      <c r="H650" s="57" t="s">
        <v>322</v>
      </c>
    </row>
    <row r="651" spans="1:8">
      <c r="A651" s="23">
        <v>2021</v>
      </c>
      <c r="B651" s="13" t="s">
        <v>1886</v>
      </c>
      <c r="C651" s="22" t="s">
        <v>76</v>
      </c>
      <c r="D651" s="34" t="s">
        <v>9261</v>
      </c>
      <c r="E651" s="13" t="s">
        <v>7327</v>
      </c>
      <c r="F651" s="13" t="s">
        <v>9257</v>
      </c>
      <c r="G651" s="34">
        <v>2</v>
      </c>
      <c r="H651" s="57" t="s">
        <v>9262</v>
      </c>
    </row>
    <row r="652" spans="1:8">
      <c r="A652" s="23">
        <v>2021</v>
      </c>
      <c r="B652" s="13" t="s">
        <v>1886</v>
      </c>
      <c r="C652" s="22" t="s">
        <v>104</v>
      </c>
      <c r="D652" s="34" t="s">
        <v>8828</v>
      </c>
      <c r="E652" s="13" t="s">
        <v>7327</v>
      </c>
      <c r="F652" s="13" t="s">
        <v>9257</v>
      </c>
      <c r="G652" s="34">
        <v>2</v>
      </c>
      <c r="H652" s="57" t="s">
        <v>308</v>
      </c>
    </row>
    <row r="653" spans="1:8">
      <c r="A653" s="23">
        <v>2021</v>
      </c>
      <c r="B653" s="13" t="s">
        <v>1886</v>
      </c>
      <c r="C653" s="22" t="s">
        <v>76</v>
      </c>
      <c r="D653" s="34" t="s">
        <v>9263</v>
      </c>
      <c r="E653" s="13" t="s">
        <v>7327</v>
      </c>
      <c r="F653" s="13" t="s">
        <v>9257</v>
      </c>
      <c r="G653" s="34">
        <v>2</v>
      </c>
      <c r="H653" s="57" t="s">
        <v>304</v>
      </c>
    </row>
    <row r="654" spans="1:8">
      <c r="A654" s="23">
        <v>2021</v>
      </c>
      <c r="B654" s="13" t="s">
        <v>1886</v>
      </c>
      <c r="C654" s="22" t="s">
        <v>76</v>
      </c>
      <c r="D654" s="34" t="s">
        <v>9264</v>
      </c>
      <c r="E654" s="13" t="s">
        <v>7327</v>
      </c>
      <c r="F654" s="13" t="s">
        <v>9257</v>
      </c>
      <c r="G654" s="34">
        <v>1</v>
      </c>
      <c r="H654" s="57" t="s">
        <v>335</v>
      </c>
    </row>
    <row r="655" spans="1:8">
      <c r="A655" s="23">
        <v>2021</v>
      </c>
      <c r="B655" s="13" t="s">
        <v>1886</v>
      </c>
      <c r="C655" s="22" t="s">
        <v>60</v>
      </c>
      <c r="D655" s="34" t="s">
        <v>9265</v>
      </c>
      <c r="E655" s="13" t="s">
        <v>7327</v>
      </c>
      <c r="F655" s="13" t="s">
        <v>9257</v>
      </c>
      <c r="G655" s="34">
        <v>1</v>
      </c>
      <c r="H655" s="57" t="s">
        <v>9266</v>
      </c>
    </row>
    <row r="656" spans="1:8">
      <c r="A656" s="23">
        <v>2021</v>
      </c>
      <c r="B656" s="13" t="s">
        <v>1886</v>
      </c>
      <c r="C656" s="22" t="s">
        <v>76</v>
      </c>
      <c r="D656" s="34" t="s">
        <v>9267</v>
      </c>
      <c r="E656" s="13" t="s">
        <v>7327</v>
      </c>
      <c r="F656" s="13" t="s">
        <v>9257</v>
      </c>
      <c r="G656" s="34">
        <v>1</v>
      </c>
      <c r="H656" s="57" t="s">
        <v>3999</v>
      </c>
    </row>
    <row r="657" spans="1:8">
      <c r="A657" s="23">
        <v>2021</v>
      </c>
      <c r="B657" s="13" t="s">
        <v>1886</v>
      </c>
      <c r="C657" s="22" t="s">
        <v>76</v>
      </c>
      <c r="D657" s="34" t="s">
        <v>9261</v>
      </c>
      <c r="E657" s="13" t="s">
        <v>7327</v>
      </c>
      <c r="F657" s="13" t="s">
        <v>9257</v>
      </c>
      <c r="G657" s="34">
        <v>1</v>
      </c>
      <c r="H657" s="57" t="s">
        <v>9262</v>
      </c>
    </row>
    <row r="658" spans="1:8">
      <c r="A658" s="23">
        <v>2021</v>
      </c>
      <c r="B658" s="13" t="s">
        <v>1886</v>
      </c>
      <c r="C658" s="22" t="s">
        <v>76</v>
      </c>
      <c r="D658" s="34" t="s">
        <v>9268</v>
      </c>
      <c r="E658" s="13" t="s">
        <v>7327</v>
      </c>
      <c r="F658" s="13" t="s">
        <v>9257</v>
      </c>
      <c r="G658" s="34">
        <v>1</v>
      </c>
      <c r="H658" s="57" t="s">
        <v>314</v>
      </c>
    </row>
    <row r="659" spans="1:8">
      <c r="A659" s="23">
        <v>2021</v>
      </c>
      <c r="B659" s="13" t="s">
        <v>1886</v>
      </c>
      <c r="C659" s="22" t="s">
        <v>76</v>
      </c>
      <c r="D659" s="34" t="s">
        <v>9269</v>
      </c>
      <c r="E659" s="13" t="s">
        <v>7327</v>
      </c>
      <c r="F659" s="13" t="s">
        <v>9257</v>
      </c>
      <c r="G659" s="34">
        <v>1</v>
      </c>
      <c r="H659" s="57" t="s">
        <v>3999</v>
      </c>
    </row>
    <row r="660" spans="1:8">
      <c r="A660" s="23">
        <v>2021</v>
      </c>
      <c r="B660" s="13" t="s">
        <v>1886</v>
      </c>
      <c r="C660" s="22" t="s">
        <v>76</v>
      </c>
      <c r="D660" s="34" t="s">
        <v>8828</v>
      </c>
      <c r="E660" s="13" t="s">
        <v>7327</v>
      </c>
      <c r="F660" s="13" t="s">
        <v>9257</v>
      </c>
      <c r="G660" s="34">
        <v>1</v>
      </c>
      <c r="H660" s="57"/>
    </row>
    <row r="661" spans="1:8">
      <c r="A661" s="23">
        <v>2021</v>
      </c>
      <c r="B661" s="13" t="s">
        <v>1886</v>
      </c>
      <c r="C661" s="22" t="s">
        <v>23</v>
      </c>
      <c r="D661" s="34" t="s">
        <v>9137</v>
      </c>
      <c r="E661" s="13" t="s">
        <v>7327</v>
      </c>
      <c r="F661" s="13" t="s">
        <v>9257</v>
      </c>
      <c r="G661" s="34">
        <v>1</v>
      </c>
      <c r="H661" s="57" t="s">
        <v>308</v>
      </c>
    </row>
    <row r="662" spans="1:8">
      <c r="A662" s="23">
        <v>2021</v>
      </c>
      <c r="B662" s="13" t="s">
        <v>1886</v>
      </c>
      <c r="C662" s="22" t="s">
        <v>76</v>
      </c>
      <c r="D662" s="34" t="s">
        <v>9270</v>
      </c>
      <c r="E662" s="13" t="s">
        <v>7327</v>
      </c>
      <c r="F662" s="13" t="s">
        <v>9257</v>
      </c>
      <c r="G662" s="34">
        <v>1</v>
      </c>
      <c r="H662" s="57" t="s">
        <v>313</v>
      </c>
    </row>
    <row r="663" spans="1:8">
      <c r="A663" s="23">
        <v>2021</v>
      </c>
      <c r="B663" s="13" t="s">
        <v>1886</v>
      </c>
      <c r="C663" s="22" t="s">
        <v>76</v>
      </c>
      <c r="D663" s="34" t="s">
        <v>9271</v>
      </c>
      <c r="E663" s="13" t="s">
        <v>7327</v>
      </c>
      <c r="F663" s="13" t="s">
        <v>9257</v>
      </c>
      <c r="G663" s="34">
        <v>1</v>
      </c>
      <c r="H663" s="57" t="s">
        <v>328</v>
      </c>
    </row>
    <row r="664" spans="1:8">
      <c r="A664" s="23">
        <v>2021</v>
      </c>
      <c r="B664" s="13" t="s">
        <v>1886</v>
      </c>
      <c r="C664" s="22" t="s">
        <v>76</v>
      </c>
      <c r="D664" s="34" t="s">
        <v>419</v>
      </c>
      <c r="E664" s="13" t="s">
        <v>7327</v>
      </c>
      <c r="F664" s="13" t="s">
        <v>9257</v>
      </c>
      <c r="G664" s="34">
        <v>1</v>
      </c>
      <c r="H664" s="57" t="s">
        <v>313</v>
      </c>
    </row>
    <row r="665" spans="1:8">
      <c r="A665" s="23">
        <v>2021</v>
      </c>
      <c r="B665" s="13" t="s">
        <v>1886</v>
      </c>
      <c r="C665" s="22" t="s">
        <v>76</v>
      </c>
      <c r="D665" s="34" t="s">
        <v>9272</v>
      </c>
      <c r="E665" s="13" t="s">
        <v>7327</v>
      </c>
      <c r="F665" s="13" t="s">
        <v>9257</v>
      </c>
      <c r="G665" s="34">
        <v>1</v>
      </c>
      <c r="H665" s="57" t="s">
        <v>308</v>
      </c>
    </row>
    <row r="666" spans="1:8">
      <c r="A666" s="23">
        <v>2021</v>
      </c>
      <c r="B666" s="13" t="s">
        <v>1886</v>
      </c>
      <c r="C666" s="22" t="s">
        <v>76</v>
      </c>
      <c r="D666" s="34" t="s">
        <v>9272</v>
      </c>
      <c r="E666" s="13" t="s">
        <v>7327</v>
      </c>
      <c r="F666" s="13" t="s">
        <v>9257</v>
      </c>
      <c r="G666" s="34">
        <v>1</v>
      </c>
      <c r="H666" s="57" t="s">
        <v>313</v>
      </c>
    </row>
    <row r="667" spans="1:8">
      <c r="A667" s="23">
        <v>2021</v>
      </c>
      <c r="B667" s="13" t="s">
        <v>1886</v>
      </c>
      <c r="C667" s="22" t="s">
        <v>70</v>
      </c>
      <c r="D667" s="34" t="s">
        <v>9273</v>
      </c>
      <c r="E667" s="13" t="s">
        <v>7327</v>
      </c>
      <c r="F667" s="13" t="s">
        <v>9257</v>
      </c>
      <c r="G667" s="34">
        <v>1</v>
      </c>
      <c r="H667" s="57" t="s">
        <v>308</v>
      </c>
    </row>
    <row r="668" spans="1:8">
      <c r="A668" s="23">
        <v>2021</v>
      </c>
      <c r="B668" s="13" t="s">
        <v>1886</v>
      </c>
      <c r="C668" s="22" t="s">
        <v>23</v>
      </c>
      <c r="D668" s="34" t="s">
        <v>9274</v>
      </c>
      <c r="E668" s="13" t="s">
        <v>7327</v>
      </c>
      <c r="F668" s="13" t="s">
        <v>9257</v>
      </c>
      <c r="G668" s="34">
        <v>1</v>
      </c>
      <c r="H668" s="57" t="s">
        <v>308</v>
      </c>
    </row>
    <row r="669" spans="1:8">
      <c r="A669" s="23">
        <v>2021</v>
      </c>
      <c r="B669" s="13" t="s">
        <v>1886</v>
      </c>
      <c r="C669" s="22" t="s">
        <v>76</v>
      </c>
      <c r="D669" s="34" t="s">
        <v>732</v>
      </c>
      <c r="E669" s="13" t="s">
        <v>7327</v>
      </c>
      <c r="F669" s="13" t="s">
        <v>9257</v>
      </c>
      <c r="G669" s="34">
        <v>1</v>
      </c>
      <c r="H669" s="57" t="s">
        <v>308</v>
      </c>
    </row>
    <row r="670" spans="1:8">
      <c r="A670" s="23">
        <v>2021</v>
      </c>
      <c r="B670" s="13" t="s">
        <v>1886</v>
      </c>
      <c r="C670" s="22" t="s">
        <v>76</v>
      </c>
      <c r="D670" s="34" t="s">
        <v>4225</v>
      </c>
      <c r="E670" s="13" t="s">
        <v>7327</v>
      </c>
      <c r="F670" s="13" t="s">
        <v>9257</v>
      </c>
      <c r="G670" s="34">
        <v>1</v>
      </c>
      <c r="H670" s="57" t="s">
        <v>308</v>
      </c>
    </row>
    <row r="671" spans="1:8">
      <c r="A671" s="23">
        <v>2021</v>
      </c>
      <c r="B671" s="13" t="s">
        <v>1886</v>
      </c>
      <c r="C671" s="22" t="s">
        <v>60</v>
      </c>
      <c r="D671" s="34" t="s">
        <v>9275</v>
      </c>
      <c r="E671" s="13" t="s">
        <v>7327</v>
      </c>
      <c r="F671" s="13" t="s">
        <v>9257</v>
      </c>
      <c r="G671" s="34">
        <v>1</v>
      </c>
      <c r="H671" s="57" t="s">
        <v>317</v>
      </c>
    </row>
    <row r="672" spans="1:8">
      <c r="A672" s="23">
        <v>2021</v>
      </c>
      <c r="B672" s="13" t="s">
        <v>1886</v>
      </c>
      <c r="C672" s="22" t="s">
        <v>23</v>
      </c>
      <c r="D672" s="34" t="s">
        <v>9255</v>
      </c>
      <c r="E672" s="13" t="s">
        <v>7327</v>
      </c>
      <c r="F672" s="13" t="s">
        <v>9276</v>
      </c>
      <c r="G672" s="34">
        <v>2</v>
      </c>
      <c r="H672" s="57" t="s">
        <v>308</v>
      </c>
    </row>
    <row r="673" spans="1:8">
      <c r="A673" s="23">
        <v>2021</v>
      </c>
      <c r="B673" s="13" t="s">
        <v>1886</v>
      </c>
      <c r="C673" s="22" t="s">
        <v>23</v>
      </c>
      <c r="D673" s="34" t="s">
        <v>9277</v>
      </c>
      <c r="E673" s="13" t="s">
        <v>7327</v>
      </c>
      <c r="F673" s="13" t="s">
        <v>9276</v>
      </c>
      <c r="G673" s="34">
        <v>1</v>
      </c>
      <c r="H673" s="57" t="s">
        <v>308</v>
      </c>
    </row>
    <row r="674" spans="1:8">
      <c r="A674" s="23">
        <v>2021</v>
      </c>
      <c r="B674" s="13" t="s">
        <v>1886</v>
      </c>
      <c r="C674" s="22" t="s">
        <v>23</v>
      </c>
      <c r="D674" s="34" t="s">
        <v>9278</v>
      </c>
      <c r="E674" s="13" t="s">
        <v>7327</v>
      </c>
      <c r="F674" s="13" t="s">
        <v>9276</v>
      </c>
      <c r="G674" s="34">
        <v>1</v>
      </c>
      <c r="H674" s="57" t="s">
        <v>314</v>
      </c>
    </row>
    <row r="675" spans="1:8">
      <c r="A675" s="23">
        <v>2021</v>
      </c>
      <c r="B675" s="13" t="s">
        <v>1886</v>
      </c>
      <c r="C675" s="22" t="s">
        <v>23</v>
      </c>
      <c r="D675" s="34" t="s">
        <v>340</v>
      </c>
      <c r="E675" s="13" t="s">
        <v>7327</v>
      </c>
      <c r="F675" s="13" t="s">
        <v>9276</v>
      </c>
      <c r="G675" s="34">
        <v>1</v>
      </c>
      <c r="H675" s="57" t="s">
        <v>308</v>
      </c>
    </row>
    <row r="676" spans="1:8">
      <c r="A676" s="23">
        <v>2021</v>
      </c>
      <c r="B676" s="13" t="s">
        <v>1886</v>
      </c>
      <c r="C676" s="22" t="s">
        <v>23</v>
      </c>
      <c r="D676" s="34" t="s">
        <v>9279</v>
      </c>
      <c r="E676" s="13" t="s">
        <v>7327</v>
      </c>
      <c r="F676" s="13" t="s">
        <v>9276</v>
      </c>
      <c r="G676" s="34">
        <v>1</v>
      </c>
      <c r="H676" s="57" t="s">
        <v>308</v>
      </c>
    </row>
    <row r="677" spans="1:8">
      <c r="A677" s="23">
        <v>2021</v>
      </c>
      <c r="B677" s="13" t="s">
        <v>1886</v>
      </c>
      <c r="C677" s="22" t="s">
        <v>23</v>
      </c>
      <c r="D677" s="34" t="s">
        <v>9280</v>
      </c>
      <c r="E677" s="13" t="s">
        <v>7327</v>
      </c>
      <c r="F677" s="13" t="s">
        <v>9276</v>
      </c>
      <c r="G677" s="34">
        <v>1</v>
      </c>
      <c r="H677" s="57" t="s">
        <v>308</v>
      </c>
    </row>
    <row r="678" spans="1:8">
      <c r="A678" s="23">
        <v>2021</v>
      </c>
      <c r="B678" s="13" t="s">
        <v>1886</v>
      </c>
      <c r="C678" s="22" t="s">
        <v>23</v>
      </c>
      <c r="D678" s="34" t="s">
        <v>9281</v>
      </c>
      <c r="E678" s="13" t="s">
        <v>7327</v>
      </c>
      <c r="F678" s="13" t="s">
        <v>9276</v>
      </c>
      <c r="G678" s="34">
        <v>1</v>
      </c>
      <c r="H678" s="57" t="s">
        <v>308</v>
      </c>
    </row>
    <row r="679" spans="1:8">
      <c r="A679" s="23">
        <v>2021</v>
      </c>
      <c r="B679" s="13" t="s">
        <v>1886</v>
      </c>
      <c r="C679" s="22" t="s">
        <v>70</v>
      </c>
      <c r="D679" s="34" t="s">
        <v>9282</v>
      </c>
      <c r="E679" s="13" t="s">
        <v>7327</v>
      </c>
      <c r="F679" s="13" t="s">
        <v>9283</v>
      </c>
      <c r="G679" s="34">
        <v>1</v>
      </c>
      <c r="H679" s="57" t="s">
        <v>324</v>
      </c>
    </row>
    <row r="680" spans="1:8">
      <c r="A680" s="23">
        <v>2021</v>
      </c>
      <c r="B680" s="13" t="s">
        <v>1886</v>
      </c>
      <c r="C680" s="22" t="s">
        <v>70</v>
      </c>
      <c r="D680" s="34" t="s">
        <v>8828</v>
      </c>
      <c r="E680" s="13" t="s">
        <v>7327</v>
      </c>
      <c r="F680" s="13" t="s">
        <v>9283</v>
      </c>
      <c r="G680" s="34">
        <v>1</v>
      </c>
      <c r="H680" s="57" t="s">
        <v>322</v>
      </c>
    </row>
    <row r="681" spans="1:8">
      <c r="A681" s="23">
        <v>2021</v>
      </c>
      <c r="B681" s="13" t="s">
        <v>1886</v>
      </c>
      <c r="C681" s="22" t="s">
        <v>23</v>
      </c>
      <c r="D681" s="34" t="s">
        <v>8828</v>
      </c>
      <c r="E681" s="13" t="s">
        <v>7327</v>
      </c>
      <c r="F681" s="13" t="s">
        <v>9284</v>
      </c>
      <c r="G681" s="34">
        <v>1</v>
      </c>
      <c r="H681" s="57" t="s">
        <v>308</v>
      </c>
    </row>
    <row r="682" spans="1:8">
      <c r="A682" s="23">
        <v>2021</v>
      </c>
      <c r="B682" s="13" t="s">
        <v>1886</v>
      </c>
      <c r="C682" s="22" t="s">
        <v>41</v>
      </c>
      <c r="D682" s="34" t="s">
        <v>8828</v>
      </c>
      <c r="E682" s="13" t="s">
        <v>7327</v>
      </c>
      <c r="F682" s="13" t="s">
        <v>9285</v>
      </c>
      <c r="G682" s="34">
        <v>2</v>
      </c>
      <c r="H682" s="57" t="s">
        <v>313</v>
      </c>
    </row>
    <row r="683" spans="1:8">
      <c r="A683" s="23">
        <v>2021</v>
      </c>
      <c r="B683" s="13" t="s">
        <v>1886</v>
      </c>
      <c r="C683" s="22" t="s">
        <v>41</v>
      </c>
      <c r="D683" s="34" t="s">
        <v>8828</v>
      </c>
      <c r="E683" s="13" t="s">
        <v>7327</v>
      </c>
      <c r="F683" s="13" t="s">
        <v>9285</v>
      </c>
      <c r="G683" s="34">
        <v>1</v>
      </c>
      <c r="H683" s="57" t="s">
        <v>457</v>
      </c>
    </row>
    <row r="684" spans="1:8">
      <c r="A684" s="23">
        <v>2021</v>
      </c>
      <c r="B684" s="13" t="s">
        <v>1886</v>
      </c>
      <c r="C684" s="22" t="s">
        <v>41</v>
      </c>
      <c r="D684" s="34" t="s">
        <v>8828</v>
      </c>
      <c r="E684" s="13" t="s">
        <v>7327</v>
      </c>
      <c r="F684" s="13" t="s">
        <v>9285</v>
      </c>
      <c r="G684" s="34">
        <v>1</v>
      </c>
      <c r="H684" s="57" t="s">
        <v>314</v>
      </c>
    </row>
    <row r="685" spans="1:8">
      <c r="A685" s="23">
        <v>2021</v>
      </c>
      <c r="B685" s="13" t="s">
        <v>1886</v>
      </c>
      <c r="C685" s="22" t="s">
        <v>41</v>
      </c>
      <c r="D685" s="34" t="s">
        <v>8828</v>
      </c>
      <c r="E685" s="13" t="s">
        <v>7327</v>
      </c>
      <c r="F685" s="13" t="s">
        <v>9285</v>
      </c>
      <c r="G685" s="34">
        <v>1</v>
      </c>
      <c r="H685" s="57" t="s">
        <v>318</v>
      </c>
    </row>
    <row r="686" spans="1:8">
      <c r="A686" s="23">
        <v>2021</v>
      </c>
      <c r="B686" s="13" t="s">
        <v>1886</v>
      </c>
      <c r="C686" s="22" t="s">
        <v>167</v>
      </c>
      <c r="D686" s="34" t="s">
        <v>9286</v>
      </c>
      <c r="E686" s="13" t="s">
        <v>7327</v>
      </c>
      <c r="F686" s="13" t="s">
        <v>9285</v>
      </c>
      <c r="G686" s="34">
        <v>1</v>
      </c>
      <c r="H686" s="57" t="s">
        <v>1432</v>
      </c>
    </row>
    <row r="687" spans="1:8">
      <c r="A687" s="23">
        <v>2021</v>
      </c>
      <c r="B687" s="13" t="s">
        <v>1886</v>
      </c>
      <c r="C687" s="22" t="s">
        <v>167</v>
      </c>
      <c r="D687" s="34" t="s">
        <v>9287</v>
      </c>
      <c r="E687" s="13" t="s">
        <v>7327</v>
      </c>
      <c r="F687" s="13" t="s">
        <v>9288</v>
      </c>
      <c r="G687" s="34">
        <v>1</v>
      </c>
      <c r="H687" s="57" t="s">
        <v>314</v>
      </c>
    </row>
    <row r="688" spans="1:8">
      <c r="A688" s="23">
        <v>2021</v>
      </c>
      <c r="B688" s="13" t="s">
        <v>1886</v>
      </c>
      <c r="C688" s="22" t="s">
        <v>14</v>
      </c>
      <c r="D688" s="34" t="s">
        <v>8830</v>
      </c>
      <c r="E688" s="13" t="s">
        <v>7327</v>
      </c>
      <c r="F688" s="13" t="s">
        <v>9289</v>
      </c>
      <c r="G688" s="34">
        <v>1</v>
      </c>
      <c r="H688" s="57" t="s">
        <v>2162</v>
      </c>
    </row>
    <row r="689" spans="1:8">
      <c r="A689" s="23">
        <v>2021</v>
      </c>
      <c r="B689" s="13" t="s">
        <v>1886</v>
      </c>
      <c r="C689" s="22" t="s">
        <v>23</v>
      </c>
      <c r="D689" s="34" t="s">
        <v>7014</v>
      </c>
      <c r="E689" s="13" t="s">
        <v>7327</v>
      </c>
      <c r="F689" s="13" t="s">
        <v>9289</v>
      </c>
      <c r="G689" s="34">
        <v>1</v>
      </c>
      <c r="H689" s="57" t="s">
        <v>322</v>
      </c>
    </row>
    <row r="690" spans="1:8">
      <c r="A690" s="23">
        <v>2021</v>
      </c>
      <c r="B690" s="13" t="s">
        <v>1886</v>
      </c>
      <c r="C690" s="22" t="s">
        <v>14</v>
      </c>
      <c r="D690" s="34" t="s">
        <v>8828</v>
      </c>
      <c r="E690" s="13" t="s">
        <v>7327</v>
      </c>
      <c r="F690" s="13" t="s">
        <v>9289</v>
      </c>
      <c r="G690" s="34">
        <v>1</v>
      </c>
      <c r="H690" s="57" t="s">
        <v>308</v>
      </c>
    </row>
    <row r="691" spans="1:8">
      <c r="A691" s="23">
        <v>2021</v>
      </c>
      <c r="B691" s="13" t="s">
        <v>1886</v>
      </c>
      <c r="C691" s="22" t="s">
        <v>70</v>
      </c>
      <c r="D691" s="34" t="s">
        <v>221</v>
      </c>
      <c r="E691" s="13" t="s">
        <v>7327</v>
      </c>
      <c r="F691" s="13" t="s">
        <v>9289</v>
      </c>
      <c r="G691" s="34">
        <v>1</v>
      </c>
      <c r="H691" s="57" t="s">
        <v>308</v>
      </c>
    </row>
    <row r="692" spans="1:8">
      <c r="A692" s="23">
        <v>2021</v>
      </c>
      <c r="B692" s="13" t="s">
        <v>1886</v>
      </c>
      <c r="C692" s="22" t="s">
        <v>14</v>
      </c>
      <c r="D692" s="34" t="s">
        <v>8272</v>
      </c>
      <c r="E692" s="13" t="s">
        <v>7327</v>
      </c>
      <c r="F692" s="13" t="s">
        <v>9289</v>
      </c>
      <c r="G692" s="34">
        <v>1</v>
      </c>
      <c r="H692" s="57" t="s">
        <v>308</v>
      </c>
    </row>
    <row r="693" spans="1:8">
      <c r="A693" s="23">
        <v>2021</v>
      </c>
      <c r="B693" s="13" t="s">
        <v>1886</v>
      </c>
      <c r="C693" s="22" t="s">
        <v>14</v>
      </c>
      <c r="D693" s="34" t="s">
        <v>3437</v>
      </c>
      <c r="E693" s="13" t="s">
        <v>7327</v>
      </c>
      <c r="F693" s="13" t="s">
        <v>9289</v>
      </c>
      <c r="G693" s="34">
        <v>1</v>
      </c>
      <c r="H693" s="57" t="s">
        <v>308</v>
      </c>
    </row>
    <row r="694" spans="1:8">
      <c r="A694" s="23">
        <v>2021</v>
      </c>
      <c r="B694" s="13" t="s">
        <v>1886</v>
      </c>
      <c r="C694" s="22" t="s">
        <v>14</v>
      </c>
      <c r="D694" s="34" t="s">
        <v>9290</v>
      </c>
      <c r="E694" s="13" t="s">
        <v>7327</v>
      </c>
      <c r="F694" s="13" t="s">
        <v>9289</v>
      </c>
      <c r="G694" s="34">
        <v>1</v>
      </c>
      <c r="H694" s="57" t="s">
        <v>308</v>
      </c>
    </row>
    <row r="695" spans="1:8">
      <c r="A695" s="23">
        <v>2021</v>
      </c>
      <c r="B695" s="13" t="s">
        <v>1886</v>
      </c>
      <c r="C695" s="22" t="s">
        <v>14</v>
      </c>
      <c r="D695" s="34" t="s">
        <v>9291</v>
      </c>
      <c r="E695" s="13" t="s">
        <v>7327</v>
      </c>
      <c r="F695" s="13" t="s">
        <v>9289</v>
      </c>
      <c r="G695" s="34">
        <v>1</v>
      </c>
      <c r="H695" s="57" t="s">
        <v>308</v>
      </c>
    </row>
    <row r="696" spans="1:8">
      <c r="A696" s="23">
        <v>2021</v>
      </c>
      <c r="B696" s="13" t="s">
        <v>1886</v>
      </c>
      <c r="C696" s="22" t="s">
        <v>120</v>
      </c>
      <c r="D696" s="34" t="s">
        <v>9292</v>
      </c>
      <c r="E696" s="13" t="s">
        <v>7327</v>
      </c>
      <c r="F696" s="13" t="s">
        <v>3</v>
      </c>
      <c r="G696" s="34">
        <v>1</v>
      </c>
      <c r="H696" s="57" t="s">
        <v>313</v>
      </c>
    </row>
    <row r="697" spans="1:8">
      <c r="A697" s="23">
        <v>2021</v>
      </c>
      <c r="B697" s="13" t="s">
        <v>1886</v>
      </c>
      <c r="C697" s="22" t="s">
        <v>5</v>
      </c>
      <c r="D697" s="34" t="s">
        <v>6876</v>
      </c>
      <c r="E697" s="13" t="s">
        <v>7327</v>
      </c>
      <c r="F697" s="13" t="s">
        <v>9293</v>
      </c>
      <c r="G697" s="34">
        <v>1</v>
      </c>
      <c r="H697" s="57" t="s">
        <v>301</v>
      </c>
    </row>
    <row r="698" spans="1:8">
      <c r="A698" s="23">
        <v>2021</v>
      </c>
      <c r="B698" s="13" t="s">
        <v>1886</v>
      </c>
      <c r="C698" s="22" t="s">
        <v>94</v>
      </c>
      <c r="D698" s="34" t="s">
        <v>9086</v>
      </c>
      <c r="E698" s="13" t="s">
        <v>7327</v>
      </c>
      <c r="F698" s="13" t="s">
        <v>9084</v>
      </c>
      <c r="G698" s="34">
        <v>1</v>
      </c>
      <c r="H698" s="57" t="s">
        <v>300</v>
      </c>
    </row>
    <row r="699" spans="1:8">
      <c r="A699" s="23">
        <v>2021</v>
      </c>
      <c r="B699" s="13" t="s">
        <v>1886</v>
      </c>
      <c r="C699" s="22" t="s">
        <v>76</v>
      </c>
      <c r="D699" s="34" t="s">
        <v>1538</v>
      </c>
      <c r="E699" s="13" t="s">
        <v>7327</v>
      </c>
      <c r="F699" s="13" t="s">
        <v>242</v>
      </c>
      <c r="G699" s="34">
        <v>4</v>
      </c>
      <c r="H699" s="57" t="s">
        <v>308</v>
      </c>
    </row>
    <row r="700" spans="1:8">
      <c r="A700" s="23">
        <v>2021</v>
      </c>
      <c r="B700" s="13" t="s">
        <v>1886</v>
      </c>
      <c r="C700" s="22" t="s">
        <v>10</v>
      </c>
      <c r="D700" s="34" t="s">
        <v>9090</v>
      </c>
      <c r="E700" s="13" t="s">
        <v>7327</v>
      </c>
      <c r="F700" s="13" t="s">
        <v>242</v>
      </c>
      <c r="G700" s="34">
        <v>2</v>
      </c>
      <c r="H700" s="57" t="s">
        <v>308</v>
      </c>
    </row>
    <row r="701" spans="1:8">
      <c r="A701" s="23">
        <v>2021</v>
      </c>
      <c r="B701" s="13" t="s">
        <v>1886</v>
      </c>
      <c r="C701" s="22" t="s">
        <v>76</v>
      </c>
      <c r="D701" s="34" t="s">
        <v>9294</v>
      </c>
      <c r="E701" s="13" t="s">
        <v>7327</v>
      </c>
      <c r="F701" s="13" t="s">
        <v>242</v>
      </c>
      <c r="G701" s="34">
        <v>2</v>
      </c>
      <c r="H701" s="57" t="s">
        <v>308</v>
      </c>
    </row>
    <row r="702" spans="1:8">
      <c r="A702" s="23">
        <v>2021</v>
      </c>
      <c r="B702" s="13" t="s">
        <v>1886</v>
      </c>
      <c r="C702" s="22" t="s">
        <v>70</v>
      </c>
      <c r="D702" s="34" t="s">
        <v>9295</v>
      </c>
      <c r="E702" s="13" t="s">
        <v>7327</v>
      </c>
      <c r="F702" s="13" t="s">
        <v>242</v>
      </c>
      <c r="G702" s="34">
        <v>1</v>
      </c>
      <c r="H702" s="57" t="s">
        <v>308</v>
      </c>
    </row>
    <row r="703" spans="1:8">
      <c r="A703" s="23">
        <v>2021</v>
      </c>
      <c r="B703" s="13" t="s">
        <v>1886</v>
      </c>
      <c r="C703" s="22" t="s">
        <v>23</v>
      </c>
      <c r="D703" s="34" t="s">
        <v>9296</v>
      </c>
      <c r="E703" s="13" t="s">
        <v>7327</v>
      </c>
      <c r="F703" s="13" t="s">
        <v>242</v>
      </c>
      <c r="G703" s="34">
        <v>1</v>
      </c>
      <c r="H703" s="57" t="s">
        <v>308</v>
      </c>
    </row>
    <row r="704" spans="1:8">
      <c r="A704" s="23">
        <v>2021</v>
      </c>
      <c r="B704" s="13" t="s">
        <v>1886</v>
      </c>
      <c r="C704" s="22" t="s">
        <v>60</v>
      </c>
      <c r="D704" s="34" t="s">
        <v>9297</v>
      </c>
      <c r="E704" s="13" t="s">
        <v>7327</v>
      </c>
      <c r="F704" s="13" t="s">
        <v>242</v>
      </c>
      <c r="G704" s="34">
        <v>1</v>
      </c>
      <c r="H704" s="57" t="s">
        <v>324</v>
      </c>
    </row>
    <row r="705" spans="1:8">
      <c r="A705" s="23">
        <v>2021</v>
      </c>
      <c r="B705" s="13" t="s">
        <v>1886</v>
      </c>
      <c r="C705" s="22" t="s">
        <v>23</v>
      </c>
      <c r="D705" s="34" t="s">
        <v>9298</v>
      </c>
      <c r="E705" s="13" t="s">
        <v>7327</v>
      </c>
      <c r="F705" s="13" t="s">
        <v>242</v>
      </c>
      <c r="G705" s="34">
        <v>1</v>
      </c>
      <c r="H705" s="57" t="s">
        <v>308</v>
      </c>
    </row>
    <row r="706" spans="1:8">
      <c r="A706" s="23">
        <v>2021</v>
      </c>
      <c r="B706" s="13" t="s">
        <v>1886</v>
      </c>
      <c r="C706" s="22" t="s">
        <v>10</v>
      </c>
      <c r="D706" s="34" t="s">
        <v>9299</v>
      </c>
      <c r="E706" s="13" t="s">
        <v>7327</v>
      </c>
      <c r="F706" s="13" t="s">
        <v>242</v>
      </c>
      <c r="G706" s="34">
        <v>1</v>
      </c>
      <c r="H706" s="57" t="s">
        <v>308</v>
      </c>
    </row>
    <row r="707" spans="1:8">
      <c r="A707" s="23">
        <v>2021</v>
      </c>
      <c r="B707" s="13" t="s">
        <v>1886</v>
      </c>
      <c r="C707" s="22" t="s">
        <v>86</v>
      </c>
      <c r="D707" s="34" t="s">
        <v>8828</v>
      </c>
      <c r="E707" s="13" t="s">
        <v>7327</v>
      </c>
      <c r="F707" s="13" t="s">
        <v>242</v>
      </c>
      <c r="G707" s="34">
        <v>1</v>
      </c>
      <c r="H707" s="57" t="s">
        <v>308</v>
      </c>
    </row>
    <row r="708" spans="1:8">
      <c r="A708" s="23">
        <v>2021</v>
      </c>
      <c r="B708" s="13" t="s">
        <v>1886</v>
      </c>
      <c r="C708" s="22" t="s">
        <v>89</v>
      </c>
      <c r="D708" s="34" t="s">
        <v>9300</v>
      </c>
      <c r="E708" s="13" t="s">
        <v>7327</v>
      </c>
      <c r="F708" s="13" t="s">
        <v>9301</v>
      </c>
      <c r="G708" s="34">
        <v>1</v>
      </c>
      <c r="H708" s="57" t="s">
        <v>308</v>
      </c>
    </row>
    <row r="709" spans="1:8">
      <c r="A709" s="23">
        <v>2021</v>
      </c>
      <c r="B709" s="13" t="s">
        <v>1886</v>
      </c>
      <c r="C709" s="22" t="s">
        <v>89</v>
      </c>
      <c r="D709" s="34" t="s">
        <v>9302</v>
      </c>
      <c r="E709" s="13" t="s">
        <v>7327</v>
      </c>
      <c r="F709" s="13" t="s">
        <v>9301</v>
      </c>
      <c r="G709" s="34">
        <v>1</v>
      </c>
      <c r="H709" s="57" t="s">
        <v>331</v>
      </c>
    </row>
    <row r="710" spans="1:8">
      <c r="A710" s="23">
        <v>2021</v>
      </c>
      <c r="B710" s="13" t="s">
        <v>1886</v>
      </c>
      <c r="C710" s="22" t="s">
        <v>89</v>
      </c>
      <c r="D710" s="34" t="s">
        <v>224</v>
      </c>
      <c r="E710" s="13" t="s">
        <v>7327</v>
      </c>
      <c r="F710" s="13" t="s">
        <v>9301</v>
      </c>
      <c r="G710" s="34">
        <v>1</v>
      </c>
      <c r="H710" s="57" t="s">
        <v>308</v>
      </c>
    </row>
    <row r="711" spans="1:8">
      <c r="A711" s="23">
        <v>2021</v>
      </c>
      <c r="B711" s="13" t="s">
        <v>1886</v>
      </c>
      <c r="C711" s="22" t="s">
        <v>76</v>
      </c>
      <c r="D711" s="34" t="s">
        <v>732</v>
      </c>
      <c r="E711" s="13" t="s">
        <v>7327</v>
      </c>
      <c r="F711" s="13" t="s">
        <v>9303</v>
      </c>
      <c r="G711" s="34">
        <v>1</v>
      </c>
      <c r="H711" s="57" t="s">
        <v>308</v>
      </c>
    </row>
    <row r="712" spans="1:8">
      <c r="A712" s="23">
        <v>2021</v>
      </c>
      <c r="B712" s="13" t="s">
        <v>1886</v>
      </c>
      <c r="C712" s="22" t="s">
        <v>5</v>
      </c>
      <c r="D712" s="34" t="s">
        <v>9304</v>
      </c>
      <c r="E712" s="13" t="s">
        <v>7327</v>
      </c>
      <c r="F712" s="13" t="s">
        <v>9305</v>
      </c>
      <c r="G712" s="34">
        <v>2</v>
      </c>
      <c r="H712" s="57" t="s">
        <v>319</v>
      </c>
    </row>
    <row r="713" spans="1:8">
      <c r="A713" s="23">
        <v>2021</v>
      </c>
      <c r="B713" s="13" t="s">
        <v>1886</v>
      </c>
      <c r="C713" s="22" t="s">
        <v>41</v>
      </c>
      <c r="D713" s="34" t="s">
        <v>8828</v>
      </c>
      <c r="E713" s="13" t="s">
        <v>7327</v>
      </c>
      <c r="F713" s="13" t="s">
        <v>441</v>
      </c>
      <c r="G713" s="34">
        <v>1</v>
      </c>
      <c r="H713" s="57" t="s">
        <v>303</v>
      </c>
    </row>
    <row r="714" spans="1:8">
      <c r="A714" s="23">
        <v>2021</v>
      </c>
      <c r="B714" s="13" t="s">
        <v>1886</v>
      </c>
      <c r="C714" s="22" t="s">
        <v>76</v>
      </c>
      <c r="D714" s="34" t="s">
        <v>460</v>
      </c>
      <c r="E714" s="13" t="s">
        <v>7327</v>
      </c>
      <c r="F714" s="13" t="s">
        <v>441</v>
      </c>
      <c r="G714" s="34">
        <v>1</v>
      </c>
      <c r="H714" s="57" t="s">
        <v>310</v>
      </c>
    </row>
    <row r="715" spans="1:8">
      <c r="A715" s="23">
        <v>2021</v>
      </c>
      <c r="B715" s="13" t="s">
        <v>1886</v>
      </c>
      <c r="C715" s="22" t="s">
        <v>70</v>
      </c>
      <c r="D715" s="34" t="s">
        <v>9306</v>
      </c>
      <c r="E715" s="13" t="s">
        <v>7327</v>
      </c>
      <c r="F715" s="13" t="s">
        <v>9307</v>
      </c>
      <c r="G715" s="34">
        <v>1</v>
      </c>
      <c r="H715" s="57" t="s">
        <v>487</v>
      </c>
    </row>
    <row r="716" spans="1:8">
      <c r="A716" s="23">
        <v>2021</v>
      </c>
      <c r="B716" s="13" t="s">
        <v>1886</v>
      </c>
      <c r="C716" s="22" t="s">
        <v>70</v>
      </c>
      <c r="D716" s="34" t="s">
        <v>9308</v>
      </c>
      <c r="E716" s="13" t="s">
        <v>7327</v>
      </c>
      <c r="F716" s="13" t="s">
        <v>9309</v>
      </c>
      <c r="G716" s="34">
        <v>1</v>
      </c>
      <c r="H716" s="57" t="s">
        <v>304</v>
      </c>
    </row>
    <row r="717" spans="1:8">
      <c r="A717" s="23">
        <v>2021</v>
      </c>
      <c r="B717" s="13" t="s">
        <v>1886</v>
      </c>
      <c r="C717" s="22" t="s">
        <v>76</v>
      </c>
      <c r="D717" s="34" t="s">
        <v>8828</v>
      </c>
      <c r="E717" s="13" t="s">
        <v>7327</v>
      </c>
      <c r="F717" s="13" t="s">
        <v>9310</v>
      </c>
      <c r="G717" s="34">
        <v>1</v>
      </c>
      <c r="H717" s="57"/>
    </row>
    <row r="718" spans="1:8">
      <c r="A718" s="23">
        <v>2021</v>
      </c>
      <c r="B718" s="13" t="s">
        <v>1886</v>
      </c>
      <c r="C718" s="22" t="s">
        <v>76</v>
      </c>
      <c r="D718" s="34" t="s">
        <v>9311</v>
      </c>
      <c r="E718" s="13" t="s">
        <v>7327</v>
      </c>
      <c r="F718" s="13" t="s">
        <v>9310</v>
      </c>
      <c r="G718" s="34">
        <v>1</v>
      </c>
      <c r="H718" s="57" t="s">
        <v>308</v>
      </c>
    </row>
    <row r="719" spans="1:8">
      <c r="A719" s="23">
        <v>2021</v>
      </c>
      <c r="B719" s="13" t="s">
        <v>1886</v>
      </c>
      <c r="C719" s="22" t="s">
        <v>70</v>
      </c>
      <c r="D719" s="34" t="s">
        <v>9312</v>
      </c>
      <c r="E719" s="13" t="s">
        <v>7327</v>
      </c>
      <c r="F719" s="13" t="s">
        <v>9313</v>
      </c>
      <c r="G719" s="34">
        <v>1</v>
      </c>
      <c r="H719" s="57" t="s">
        <v>303</v>
      </c>
    </row>
    <row r="720" spans="1:8">
      <c r="A720" s="23">
        <v>2021</v>
      </c>
      <c r="B720" s="13" t="s">
        <v>1886</v>
      </c>
      <c r="C720" s="22" t="s">
        <v>70</v>
      </c>
      <c r="D720" s="34" t="s">
        <v>9314</v>
      </c>
      <c r="E720" s="13" t="s">
        <v>7327</v>
      </c>
      <c r="F720" s="13" t="s">
        <v>9313</v>
      </c>
      <c r="G720" s="34">
        <v>1</v>
      </c>
      <c r="H720" s="57" t="s">
        <v>9315</v>
      </c>
    </row>
    <row r="721" spans="1:8">
      <c r="A721" s="23">
        <v>2021</v>
      </c>
      <c r="B721" s="13" t="s">
        <v>1886</v>
      </c>
      <c r="C721" s="22" t="s">
        <v>70</v>
      </c>
      <c r="D721" s="34" t="s">
        <v>8272</v>
      </c>
      <c r="E721" s="13" t="s">
        <v>7327</v>
      </c>
      <c r="F721" s="13" t="s">
        <v>9313</v>
      </c>
      <c r="G721" s="34">
        <v>1</v>
      </c>
      <c r="H721" s="57" t="s">
        <v>308</v>
      </c>
    </row>
    <row r="722" spans="1:8">
      <c r="A722" s="23">
        <v>2021</v>
      </c>
      <c r="B722" s="13" t="s">
        <v>1886</v>
      </c>
      <c r="C722" s="22" t="s">
        <v>5</v>
      </c>
      <c r="D722" s="34" t="s">
        <v>8828</v>
      </c>
      <c r="E722" s="13" t="s">
        <v>7327</v>
      </c>
      <c r="F722" s="13" t="s">
        <v>9316</v>
      </c>
      <c r="G722" s="34">
        <v>1</v>
      </c>
      <c r="H722" s="57" t="s">
        <v>308</v>
      </c>
    </row>
    <row r="723" spans="1:8">
      <c r="A723" s="23">
        <v>2021</v>
      </c>
      <c r="B723" s="13" t="s">
        <v>1886</v>
      </c>
      <c r="C723" s="22" t="s">
        <v>23</v>
      </c>
      <c r="D723" s="34" t="s">
        <v>9317</v>
      </c>
      <c r="E723" s="13" t="s">
        <v>7327</v>
      </c>
      <c r="F723" s="13" t="s">
        <v>9318</v>
      </c>
      <c r="G723" s="34">
        <v>1</v>
      </c>
      <c r="H723" s="57" t="s">
        <v>308</v>
      </c>
    </row>
    <row r="724" spans="1:8">
      <c r="A724" s="23">
        <v>2021</v>
      </c>
      <c r="B724" s="13" t="s">
        <v>1886</v>
      </c>
      <c r="C724" s="22" t="s">
        <v>23</v>
      </c>
      <c r="D724" s="34" t="s">
        <v>9319</v>
      </c>
      <c r="E724" s="13" t="s">
        <v>7327</v>
      </c>
      <c r="F724" s="13" t="s">
        <v>9318</v>
      </c>
      <c r="G724" s="34">
        <v>1</v>
      </c>
      <c r="H724" s="57" t="s">
        <v>308</v>
      </c>
    </row>
    <row r="725" spans="1:8">
      <c r="A725" s="23">
        <v>2021</v>
      </c>
      <c r="B725" s="13" t="s">
        <v>1886</v>
      </c>
      <c r="C725" s="22" t="s">
        <v>23</v>
      </c>
      <c r="D725" s="34" t="s">
        <v>9320</v>
      </c>
      <c r="E725" s="13" t="s">
        <v>7327</v>
      </c>
      <c r="F725" s="13" t="s">
        <v>9318</v>
      </c>
      <c r="G725" s="34">
        <v>1</v>
      </c>
      <c r="H725" s="57" t="s">
        <v>328</v>
      </c>
    </row>
    <row r="726" spans="1:8">
      <c r="A726" s="23">
        <v>2021</v>
      </c>
      <c r="B726" s="13" t="s">
        <v>1886</v>
      </c>
      <c r="C726" s="22" t="s">
        <v>70</v>
      </c>
      <c r="D726" s="34" t="s">
        <v>8828</v>
      </c>
      <c r="E726" s="13" t="s">
        <v>7327</v>
      </c>
      <c r="F726" s="13" t="s">
        <v>9321</v>
      </c>
      <c r="G726" s="34">
        <v>2</v>
      </c>
      <c r="H726" s="57" t="s">
        <v>322</v>
      </c>
    </row>
    <row r="727" spans="1:8">
      <c r="A727" s="23">
        <v>2021</v>
      </c>
      <c r="B727" s="13" t="s">
        <v>1886</v>
      </c>
      <c r="C727" s="22" t="s">
        <v>41</v>
      </c>
      <c r="D727" s="34" t="s">
        <v>9322</v>
      </c>
      <c r="E727" s="13" t="s">
        <v>7327</v>
      </c>
      <c r="F727" s="13" t="s">
        <v>9321</v>
      </c>
      <c r="G727" s="34">
        <v>1</v>
      </c>
      <c r="H727" s="57" t="s">
        <v>326</v>
      </c>
    </row>
    <row r="728" spans="1:8">
      <c r="A728" s="23">
        <v>2021</v>
      </c>
      <c r="B728" s="13" t="s">
        <v>1886</v>
      </c>
      <c r="C728" s="22" t="s">
        <v>76</v>
      </c>
      <c r="D728" s="34" t="s">
        <v>9323</v>
      </c>
      <c r="E728" s="13" t="s">
        <v>7327</v>
      </c>
      <c r="F728" s="13" t="s">
        <v>9321</v>
      </c>
      <c r="G728" s="34">
        <v>1</v>
      </c>
      <c r="H728" s="57"/>
    </row>
    <row r="729" spans="1:8">
      <c r="A729" s="23">
        <v>2021</v>
      </c>
      <c r="B729" s="13" t="s">
        <v>1886</v>
      </c>
      <c r="C729" s="22" t="s">
        <v>70</v>
      </c>
      <c r="D729" s="34" t="s">
        <v>8828</v>
      </c>
      <c r="E729" s="13" t="s">
        <v>7327</v>
      </c>
      <c r="F729" s="13" t="s">
        <v>9321</v>
      </c>
      <c r="G729" s="34">
        <v>1</v>
      </c>
      <c r="H729" s="57" t="s">
        <v>306</v>
      </c>
    </row>
    <row r="730" spans="1:8">
      <c r="A730" s="23">
        <v>2021</v>
      </c>
      <c r="B730" s="13" t="s">
        <v>1886</v>
      </c>
      <c r="C730" s="22" t="s">
        <v>23</v>
      </c>
      <c r="D730" s="34" t="s">
        <v>9324</v>
      </c>
      <c r="E730" s="13" t="s">
        <v>7327</v>
      </c>
      <c r="F730" s="13" t="s">
        <v>9325</v>
      </c>
      <c r="G730" s="34">
        <v>1</v>
      </c>
      <c r="H730" s="57" t="s">
        <v>308</v>
      </c>
    </row>
    <row r="731" spans="1:8">
      <c r="A731" s="23">
        <v>2021</v>
      </c>
      <c r="B731" s="13" t="s">
        <v>1886</v>
      </c>
      <c r="C731" s="22" t="s">
        <v>14</v>
      </c>
      <c r="D731" s="34" t="s">
        <v>8830</v>
      </c>
      <c r="E731" s="13" t="s">
        <v>7327</v>
      </c>
      <c r="F731" s="13" t="s">
        <v>9326</v>
      </c>
      <c r="G731" s="34">
        <v>1</v>
      </c>
      <c r="H731" s="57" t="s">
        <v>301</v>
      </c>
    </row>
    <row r="732" spans="1:8">
      <c r="A732" s="23">
        <v>2021</v>
      </c>
      <c r="B732" s="13" t="s">
        <v>1886</v>
      </c>
      <c r="C732" s="22" t="s">
        <v>14</v>
      </c>
      <c r="D732" s="34" t="s">
        <v>8830</v>
      </c>
      <c r="E732" s="13" t="s">
        <v>7327</v>
      </c>
      <c r="F732" s="13" t="s">
        <v>9326</v>
      </c>
      <c r="G732" s="34">
        <v>1</v>
      </c>
      <c r="H732" s="57" t="s">
        <v>304</v>
      </c>
    </row>
    <row r="733" spans="1:8">
      <c r="A733" s="23">
        <v>2021</v>
      </c>
      <c r="B733" s="13" t="s">
        <v>1886</v>
      </c>
      <c r="C733" s="22" t="s">
        <v>41</v>
      </c>
      <c r="D733" s="34" t="s">
        <v>9327</v>
      </c>
      <c r="E733" s="13" t="s">
        <v>7327</v>
      </c>
      <c r="F733" s="13" t="s">
        <v>9328</v>
      </c>
      <c r="G733" s="34">
        <v>1</v>
      </c>
      <c r="H733" s="57" t="s">
        <v>328</v>
      </c>
    </row>
    <row r="734" spans="1:8">
      <c r="A734" s="23">
        <v>2021</v>
      </c>
      <c r="B734" s="13" t="s">
        <v>1886</v>
      </c>
      <c r="C734" s="22" t="s">
        <v>41</v>
      </c>
      <c r="D734" s="34" t="s">
        <v>9329</v>
      </c>
      <c r="E734" s="13" t="s">
        <v>7327</v>
      </c>
      <c r="F734" s="13" t="s">
        <v>9328</v>
      </c>
      <c r="G734" s="34">
        <v>1</v>
      </c>
      <c r="H734" s="57" t="s">
        <v>314</v>
      </c>
    </row>
    <row r="735" spans="1:8">
      <c r="A735" s="23">
        <v>2021</v>
      </c>
      <c r="B735" s="13" t="s">
        <v>1886</v>
      </c>
      <c r="C735" s="22" t="s">
        <v>41</v>
      </c>
      <c r="D735" s="34" t="s">
        <v>9330</v>
      </c>
      <c r="E735" s="13" t="s">
        <v>7327</v>
      </c>
      <c r="F735" s="13" t="s">
        <v>9328</v>
      </c>
      <c r="G735" s="34">
        <v>1</v>
      </c>
      <c r="H735" s="57"/>
    </row>
    <row r="736" spans="1:8">
      <c r="A736" s="23">
        <v>2021</v>
      </c>
      <c r="B736" s="13" t="s">
        <v>1886</v>
      </c>
      <c r="C736" s="22" t="s">
        <v>23</v>
      </c>
      <c r="D736" s="34" t="s">
        <v>9331</v>
      </c>
      <c r="E736" s="13" t="s">
        <v>7327</v>
      </c>
      <c r="F736" s="13" t="s">
        <v>9328</v>
      </c>
      <c r="G736" s="34">
        <v>1</v>
      </c>
      <c r="H736" s="57" t="s">
        <v>308</v>
      </c>
    </row>
    <row r="737" spans="1:8">
      <c r="A737" s="23">
        <v>2021</v>
      </c>
      <c r="B737" s="13" t="s">
        <v>1886</v>
      </c>
      <c r="C737" s="22" t="s">
        <v>41</v>
      </c>
      <c r="D737" s="34" t="s">
        <v>9332</v>
      </c>
      <c r="E737" s="13" t="s">
        <v>7327</v>
      </c>
      <c r="F737" s="13" t="s">
        <v>9328</v>
      </c>
      <c r="G737" s="34">
        <v>1</v>
      </c>
      <c r="H737" s="57" t="s">
        <v>303</v>
      </c>
    </row>
    <row r="738" spans="1:8">
      <c r="A738" s="23">
        <v>2021</v>
      </c>
      <c r="B738" s="13" t="s">
        <v>1886</v>
      </c>
      <c r="C738" s="22" t="s">
        <v>76</v>
      </c>
      <c r="D738" s="34" t="s">
        <v>8883</v>
      </c>
      <c r="E738" s="13" t="s">
        <v>7327</v>
      </c>
      <c r="F738" s="13" t="s">
        <v>9333</v>
      </c>
      <c r="G738" s="34">
        <v>3</v>
      </c>
      <c r="H738" s="57" t="s">
        <v>308</v>
      </c>
    </row>
    <row r="739" spans="1:8">
      <c r="A739" s="23">
        <v>2021</v>
      </c>
      <c r="B739" s="13" t="s">
        <v>1886</v>
      </c>
      <c r="C739" s="22" t="s">
        <v>14</v>
      </c>
      <c r="D739" s="34" t="s">
        <v>8828</v>
      </c>
      <c r="E739" s="13" t="s">
        <v>7327</v>
      </c>
      <c r="F739" s="13" t="s">
        <v>9333</v>
      </c>
      <c r="G739" s="34">
        <v>2</v>
      </c>
      <c r="H739" s="57" t="s">
        <v>308</v>
      </c>
    </row>
    <row r="740" spans="1:8">
      <c r="A740" s="23">
        <v>2021</v>
      </c>
      <c r="B740" s="13" t="s">
        <v>1886</v>
      </c>
      <c r="C740" s="22" t="s">
        <v>156</v>
      </c>
      <c r="D740" s="34" t="s">
        <v>9334</v>
      </c>
      <c r="E740" s="13" t="s">
        <v>7327</v>
      </c>
      <c r="F740" s="13" t="s">
        <v>9333</v>
      </c>
      <c r="G740" s="34">
        <v>2</v>
      </c>
      <c r="H740" s="57" t="s">
        <v>312</v>
      </c>
    </row>
    <row r="741" spans="1:8">
      <c r="A741" s="23">
        <v>2021</v>
      </c>
      <c r="B741" s="13" t="s">
        <v>1886</v>
      </c>
      <c r="C741" s="22" t="s">
        <v>70</v>
      </c>
      <c r="D741" s="34" t="s">
        <v>8828</v>
      </c>
      <c r="E741" s="13" t="s">
        <v>7327</v>
      </c>
      <c r="F741" s="13" t="s">
        <v>9333</v>
      </c>
      <c r="G741" s="34">
        <v>1</v>
      </c>
      <c r="H741" s="57" t="s">
        <v>328</v>
      </c>
    </row>
    <row r="742" spans="1:8">
      <c r="A742" s="23">
        <v>2021</v>
      </c>
      <c r="B742" s="13" t="s">
        <v>1886</v>
      </c>
      <c r="C742" s="22" t="s">
        <v>70</v>
      </c>
      <c r="D742" s="34" t="s">
        <v>9335</v>
      </c>
      <c r="E742" s="13" t="s">
        <v>7327</v>
      </c>
      <c r="F742" s="13" t="s">
        <v>9333</v>
      </c>
      <c r="G742" s="34">
        <v>1</v>
      </c>
      <c r="H742" s="57"/>
    </row>
    <row r="743" spans="1:8">
      <c r="A743" s="23">
        <v>2021</v>
      </c>
      <c r="B743" s="13" t="s">
        <v>1886</v>
      </c>
      <c r="C743" s="22" t="s">
        <v>70</v>
      </c>
      <c r="D743" s="34" t="s">
        <v>8828</v>
      </c>
      <c r="E743" s="13" t="s">
        <v>7327</v>
      </c>
      <c r="F743" s="13" t="s">
        <v>9336</v>
      </c>
      <c r="G743" s="34">
        <v>1</v>
      </c>
      <c r="H743" s="57" t="s">
        <v>302</v>
      </c>
    </row>
    <row r="744" spans="1:8">
      <c r="A744" s="23">
        <v>2021</v>
      </c>
      <c r="B744" s="13" t="s">
        <v>1886</v>
      </c>
      <c r="C744" s="22" t="s">
        <v>10</v>
      </c>
      <c r="D744" s="34" t="s">
        <v>9151</v>
      </c>
      <c r="E744" s="13" t="s">
        <v>7327</v>
      </c>
      <c r="F744" s="13" t="s">
        <v>9336</v>
      </c>
      <c r="G744" s="34">
        <v>1</v>
      </c>
      <c r="H744" s="57" t="s">
        <v>324</v>
      </c>
    </row>
    <row r="745" spans="1:8">
      <c r="A745" s="23">
        <v>2021</v>
      </c>
      <c r="B745" s="13" t="s">
        <v>1886</v>
      </c>
      <c r="C745" s="22" t="s">
        <v>70</v>
      </c>
      <c r="D745" s="34" t="s">
        <v>9337</v>
      </c>
      <c r="E745" s="13" t="s">
        <v>7327</v>
      </c>
      <c r="F745" s="13" t="s">
        <v>9336</v>
      </c>
      <c r="G745" s="34">
        <v>1</v>
      </c>
      <c r="H745" s="57" t="s">
        <v>317</v>
      </c>
    </row>
    <row r="746" spans="1:8">
      <c r="A746" s="23">
        <v>2021</v>
      </c>
      <c r="B746" s="13" t="s">
        <v>1886</v>
      </c>
      <c r="C746" s="22" t="s">
        <v>70</v>
      </c>
      <c r="D746" s="34" t="s">
        <v>9338</v>
      </c>
      <c r="E746" s="13" t="s">
        <v>7327</v>
      </c>
      <c r="F746" s="13" t="s">
        <v>9336</v>
      </c>
      <c r="G746" s="34">
        <v>1</v>
      </c>
      <c r="H746" s="57" t="s">
        <v>322</v>
      </c>
    </row>
    <row r="747" spans="1:8">
      <c r="A747" s="23">
        <v>2021</v>
      </c>
      <c r="B747" s="13" t="s">
        <v>1886</v>
      </c>
      <c r="C747" s="22" t="s">
        <v>156</v>
      </c>
      <c r="D747" s="34" t="s">
        <v>9339</v>
      </c>
      <c r="E747" s="13" t="s">
        <v>7327</v>
      </c>
      <c r="F747" s="13" t="s">
        <v>9340</v>
      </c>
      <c r="G747" s="34">
        <v>1</v>
      </c>
      <c r="H747" s="57" t="s">
        <v>304</v>
      </c>
    </row>
    <row r="748" spans="1:8">
      <c r="A748" s="23">
        <v>2021</v>
      </c>
      <c r="B748" s="13" t="s">
        <v>1886</v>
      </c>
      <c r="C748" s="22" t="s">
        <v>5</v>
      </c>
      <c r="D748" s="34" t="s">
        <v>3623</v>
      </c>
      <c r="E748" s="13" t="s">
        <v>7327</v>
      </c>
      <c r="F748" s="13" t="s">
        <v>9341</v>
      </c>
      <c r="G748" s="34">
        <v>2</v>
      </c>
      <c r="H748" s="57" t="s">
        <v>308</v>
      </c>
    </row>
    <row r="749" spans="1:8">
      <c r="A749" s="23">
        <v>2021</v>
      </c>
      <c r="B749" s="13" t="s">
        <v>1886</v>
      </c>
      <c r="C749" s="22" t="s">
        <v>5</v>
      </c>
      <c r="D749" s="34" t="s">
        <v>9342</v>
      </c>
      <c r="E749" s="13" t="s">
        <v>7327</v>
      </c>
      <c r="F749" s="13" t="s">
        <v>9343</v>
      </c>
      <c r="G749" s="34">
        <v>1</v>
      </c>
      <c r="H749" s="57" t="s">
        <v>313</v>
      </c>
    </row>
    <row r="750" spans="1:8">
      <c r="A750" s="23">
        <v>2021</v>
      </c>
      <c r="B750" s="13" t="s">
        <v>1886</v>
      </c>
      <c r="C750" s="22" t="s">
        <v>14</v>
      </c>
      <c r="D750" s="34" t="s">
        <v>9344</v>
      </c>
      <c r="E750" s="13" t="s">
        <v>7327</v>
      </c>
      <c r="F750" s="13" t="s">
        <v>9345</v>
      </c>
      <c r="G750" s="34">
        <v>1</v>
      </c>
      <c r="H750" s="57" t="s">
        <v>308</v>
      </c>
    </row>
    <row r="751" spans="1:8">
      <c r="A751" s="23">
        <v>2021</v>
      </c>
      <c r="B751" s="13" t="s">
        <v>1886</v>
      </c>
      <c r="C751" s="22" t="s">
        <v>14</v>
      </c>
      <c r="D751" s="34" t="s">
        <v>8830</v>
      </c>
      <c r="E751" s="13" t="s">
        <v>7327</v>
      </c>
      <c r="F751" s="13" t="s">
        <v>9345</v>
      </c>
      <c r="G751" s="34">
        <v>1</v>
      </c>
      <c r="H751" s="57" t="s">
        <v>314</v>
      </c>
    </row>
    <row r="752" spans="1:8">
      <c r="A752" s="23">
        <v>2021</v>
      </c>
      <c r="B752" s="13" t="s">
        <v>1886</v>
      </c>
      <c r="C752" s="22" t="s">
        <v>14</v>
      </c>
      <c r="D752" s="34" t="s">
        <v>8830</v>
      </c>
      <c r="E752" s="13" t="s">
        <v>7327</v>
      </c>
      <c r="F752" s="13" t="s">
        <v>9345</v>
      </c>
      <c r="G752" s="34">
        <v>1</v>
      </c>
      <c r="H752" s="57" t="s">
        <v>337</v>
      </c>
    </row>
    <row r="753" spans="1:8">
      <c r="A753" s="23">
        <v>2021</v>
      </c>
      <c r="B753" s="13" t="s">
        <v>1886</v>
      </c>
      <c r="C753" s="22" t="s">
        <v>104</v>
      </c>
      <c r="D753" s="34" t="s">
        <v>8828</v>
      </c>
      <c r="E753" s="13" t="s">
        <v>7327</v>
      </c>
      <c r="F753" s="13" t="s">
        <v>9345</v>
      </c>
      <c r="G753" s="34">
        <v>1</v>
      </c>
      <c r="H753" s="57" t="s">
        <v>308</v>
      </c>
    </row>
    <row r="754" spans="1:8">
      <c r="A754" s="23">
        <v>2021</v>
      </c>
      <c r="B754" s="13" t="s">
        <v>1886</v>
      </c>
      <c r="C754" s="22" t="s">
        <v>10</v>
      </c>
      <c r="D754" s="34" t="s">
        <v>9218</v>
      </c>
      <c r="E754" s="13" t="s">
        <v>7327</v>
      </c>
      <c r="F754" s="13" t="s">
        <v>9345</v>
      </c>
      <c r="G754" s="34">
        <v>1</v>
      </c>
      <c r="H754" s="57" t="s">
        <v>322</v>
      </c>
    </row>
    <row r="755" spans="1:8">
      <c r="A755" s="23">
        <v>2021</v>
      </c>
      <c r="B755" s="13" t="s">
        <v>1886</v>
      </c>
      <c r="C755" s="22" t="s">
        <v>89</v>
      </c>
      <c r="D755" s="34" t="s">
        <v>4753</v>
      </c>
      <c r="E755" s="13" t="s">
        <v>7327</v>
      </c>
      <c r="F755" s="13" t="s">
        <v>9345</v>
      </c>
      <c r="G755" s="34">
        <v>1</v>
      </c>
      <c r="H755" s="57" t="s">
        <v>313</v>
      </c>
    </row>
  </sheetData>
  <sheetProtection autoFilter="0" pivotTables="0"/>
  <autoFilter ref="A1:D53" xr:uid="{00000000-0009-0000-0000-000036000000}"/>
  <sortState xmlns:xlrd2="http://schemas.microsoft.com/office/spreadsheetml/2017/richdata2" ref="A2:D110">
    <sortCondition ref="A2:A110"/>
    <sortCondition descending="1" ref="B2:B110"/>
    <sortCondition ref="C2:C110"/>
    <sortCondition descending="1" ref="D2:D110"/>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95">
    <tabColor theme="0"/>
  </sheetPr>
  <dimension ref="A1:D201"/>
  <sheetViews>
    <sheetView zoomScale="85" zoomScaleNormal="85" workbookViewId="0">
      <pane ySplit="1" topLeftCell="A173" activePane="bottomLeft" state="frozen"/>
      <selection pane="bottomLeft" activeCell="C191" sqref="C191"/>
    </sheetView>
  </sheetViews>
  <sheetFormatPr baseColWidth="10" defaultColWidth="11" defaultRowHeight="16.5"/>
  <cols>
    <col min="1" max="1" width="9.375" style="8" bestFit="1" customWidth="1"/>
    <col min="2" max="2" width="12.5" bestFit="1" customWidth="1"/>
    <col min="3" max="3" width="49.75" style="8" bestFit="1" customWidth="1"/>
    <col min="4" max="4" width="28.125" style="8" bestFit="1" customWidth="1"/>
  </cols>
  <sheetData>
    <row r="1" spans="1:4">
      <c r="A1" s="43" t="s">
        <v>229</v>
      </c>
      <c r="B1" s="43" t="s">
        <v>200</v>
      </c>
      <c r="C1" s="43" t="s">
        <v>540</v>
      </c>
      <c r="D1" s="43" t="s">
        <v>1520</v>
      </c>
    </row>
    <row r="2" spans="1:4">
      <c r="A2" s="23">
        <v>2014</v>
      </c>
      <c r="B2" s="13" t="s">
        <v>1886</v>
      </c>
      <c r="C2" s="22" t="s">
        <v>1521</v>
      </c>
      <c r="D2" s="34">
        <v>8</v>
      </c>
    </row>
    <row r="3" spans="1:4">
      <c r="A3" s="23">
        <v>2014</v>
      </c>
      <c r="B3" s="13" t="s">
        <v>1886</v>
      </c>
      <c r="C3" s="22" t="s">
        <v>5</v>
      </c>
      <c r="D3" s="34">
        <v>12</v>
      </c>
    </row>
    <row r="4" spans="1:4">
      <c r="A4" s="23">
        <v>2014</v>
      </c>
      <c r="B4" s="13" t="s">
        <v>1886</v>
      </c>
      <c r="C4" s="22" t="s">
        <v>10</v>
      </c>
      <c r="D4" s="34">
        <v>16</v>
      </c>
    </row>
    <row r="5" spans="1:4">
      <c r="A5" s="23">
        <v>2014</v>
      </c>
      <c r="B5" s="13" t="s">
        <v>1886</v>
      </c>
      <c r="C5" s="22" t="s">
        <v>14</v>
      </c>
      <c r="D5" s="34">
        <v>166</v>
      </c>
    </row>
    <row r="6" spans="1:4">
      <c r="A6" s="23">
        <v>2014</v>
      </c>
      <c r="B6" s="13" t="s">
        <v>1886</v>
      </c>
      <c r="C6" s="22" t="s">
        <v>23</v>
      </c>
      <c r="D6" s="34">
        <v>21</v>
      </c>
    </row>
    <row r="7" spans="1:4">
      <c r="A7" s="23">
        <v>2014</v>
      </c>
      <c r="B7" s="13" t="s">
        <v>1886</v>
      </c>
      <c r="C7" s="22" t="s">
        <v>41</v>
      </c>
      <c r="D7" s="34">
        <v>14</v>
      </c>
    </row>
    <row r="8" spans="1:4">
      <c r="A8" s="23">
        <v>2014</v>
      </c>
      <c r="B8" s="13" t="s">
        <v>1886</v>
      </c>
      <c r="C8" s="22" t="s">
        <v>60</v>
      </c>
      <c r="D8" s="34">
        <v>5</v>
      </c>
    </row>
    <row r="9" spans="1:4">
      <c r="A9" s="23">
        <v>2014</v>
      </c>
      <c r="B9" s="13" t="s">
        <v>1886</v>
      </c>
      <c r="C9" s="22" t="s">
        <v>70</v>
      </c>
      <c r="D9" s="34">
        <v>19</v>
      </c>
    </row>
    <row r="10" spans="1:4">
      <c r="A10" s="23">
        <v>2014</v>
      </c>
      <c r="B10" s="13" t="s">
        <v>1886</v>
      </c>
      <c r="C10" s="22" t="s">
        <v>76</v>
      </c>
      <c r="D10" s="34">
        <v>11</v>
      </c>
    </row>
    <row r="11" spans="1:4">
      <c r="A11" s="23">
        <v>2014</v>
      </c>
      <c r="B11" s="13" t="s">
        <v>1886</v>
      </c>
      <c r="C11" s="22" t="s">
        <v>86</v>
      </c>
      <c r="D11" s="34">
        <v>10</v>
      </c>
    </row>
    <row r="12" spans="1:4">
      <c r="A12" s="23">
        <v>2014</v>
      </c>
      <c r="B12" s="13" t="s">
        <v>1886</v>
      </c>
      <c r="C12" s="22" t="s">
        <v>89</v>
      </c>
      <c r="D12" s="34">
        <v>8</v>
      </c>
    </row>
    <row r="13" spans="1:4">
      <c r="A13" s="23">
        <v>2014</v>
      </c>
      <c r="B13" s="13" t="s">
        <v>1886</v>
      </c>
      <c r="C13" s="22" t="s">
        <v>94</v>
      </c>
      <c r="D13" s="34">
        <v>17</v>
      </c>
    </row>
    <row r="14" spans="1:4">
      <c r="A14" s="23">
        <v>2014</v>
      </c>
      <c r="B14" s="13" t="s">
        <v>1886</v>
      </c>
      <c r="C14" s="22" t="s">
        <v>100</v>
      </c>
      <c r="D14" s="34">
        <v>11</v>
      </c>
    </row>
    <row r="15" spans="1:4">
      <c r="A15" s="23">
        <v>2014</v>
      </c>
      <c r="B15" s="13" t="s">
        <v>1886</v>
      </c>
      <c r="C15" s="22" t="s">
        <v>104</v>
      </c>
      <c r="D15" s="34">
        <v>50</v>
      </c>
    </row>
    <row r="16" spans="1:4">
      <c r="A16" s="23">
        <v>2014</v>
      </c>
      <c r="B16" s="13" t="s">
        <v>1886</v>
      </c>
      <c r="C16" s="22" t="s">
        <v>120</v>
      </c>
      <c r="D16" s="34">
        <v>49</v>
      </c>
    </row>
    <row r="17" spans="1:4">
      <c r="A17" s="23">
        <v>2014</v>
      </c>
      <c r="B17" s="13" t="s">
        <v>1886</v>
      </c>
      <c r="C17" s="22" t="s">
        <v>156</v>
      </c>
      <c r="D17" s="34">
        <v>19</v>
      </c>
    </row>
    <row r="18" spans="1:4">
      <c r="A18" s="23">
        <v>2014</v>
      </c>
      <c r="B18" s="13" t="s">
        <v>1886</v>
      </c>
      <c r="C18" s="22" t="s">
        <v>164</v>
      </c>
      <c r="D18" s="34">
        <v>17</v>
      </c>
    </row>
    <row r="19" spans="1:4">
      <c r="A19" s="23">
        <v>2014</v>
      </c>
      <c r="B19" s="13" t="s">
        <v>1886</v>
      </c>
      <c r="C19" s="22" t="s">
        <v>167</v>
      </c>
      <c r="D19" s="34">
        <v>7</v>
      </c>
    </row>
    <row r="20" spans="1:4">
      <c r="A20" s="23">
        <v>2014</v>
      </c>
      <c r="B20" s="13" t="s">
        <v>1886</v>
      </c>
      <c r="C20" s="22" t="s">
        <v>171</v>
      </c>
      <c r="D20" s="34">
        <v>5</v>
      </c>
    </row>
    <row r="21" spans="1:4">
      <c r="A21" s="23">
        <v>2014</v>
      </c>
      <c r="B21" s="13" t="s">
        <v>1886</v>
      </c>
      <c r="C21" s="22" t="s">
        <v>539</v>
      </c>
      <c r="D21" s="34">
        <v>3</v>
      </c>
    </row>
    <row r="22" spans="1:4">
      <c r="A22" s="23">
        <v>2014</v>
      </c>
      <c r="B22" s="13" t="s">
        <v>514</v>
      </c>
      <c r="C22" s="22" t="s">
        <v>184</v>
      </c>
      <c r="D22" s="34">
        <v>9</v>
      </c>
    </row>
    <row r="23" spans="1:4">
      <c r="A23" s="23">
        <v>2014</v>
      </c>
      <c r="B23" s="13" t="s">
        <v>514</v>
      </c>
      <c r="C23" s="22" t="s">
        <v>23</v>
      </c>
      <c r="D23" s="34">
        <v>7</v>
      </c>
    </row>
    <row r="24" spans="1:4">
      <c r="A24" s="23">
        <v>2014</v>
      </c>
      <c r="B24" s="13" t="s">
        <v>514</v>
      </c>
      <c r="C24" s="22" t="s">
        <v>185</v>
      </c>
      <c r="D24" s="34">
        <v>13</v>
      </c>
    </row>
    <row r="25" spans="1:4">
      <c r="A25" s="23">
        <v>2014</v>
      </c>
      <c r="B25" s="13" t="s">
        <v>514</v>
      </c>
      <c r="C25" s="22" t="s">
        <v>3925</v>
      </c>
      <c r="D25" s="34">
        <v>19</v>
      </c>
    </row>
    <row r="26" spans="1:4">
      <c r="A26" s="23">
        <v>2015</v>
      </c>
      <c r="B26" s="13" t="s">
        <v>1886</v>
      </c>
      <c r="C26" s="22" t="s">
        <v>5</v>
      </c>
      <c r="D26" s="34">
        <v>14</v>
      </c>
    </row>
    <row r="27" spans="1:4">
      <c r="A27" s="23">
        <v>2015</v>
      </c>
      <c r="B27" s="13" t="s">
        <v>1886</v>
      </c>
      <c r="C27" s="22" t="s">
        <v>10</v>
      </c>
      <c r="D27" s="34">
        <v>14</v>
      </c>
    </row>
    <row r="28" spans="1:4">
      <c r="A28" s="23">
        <v>2015</v>
      </c>
      <c r="B28" s="13" t="s">
        <v>1886</v>
      </c>
      <c r="C28" s="22" t="s">
        <v>14</v>
      </c>
      <c r="D28" s="34">
        <v>153</v>
      </c>
    </row>
    <row r="29" spans="1:4">
      <c r="A29" s="23">
        <v>2015</v>
      </c>
      <c r="B29" s="13" t="s">
        <v>1886</v>
      </c>
      <c r="C29" s="22" t="s">
        <v>23</v>
      </c>
      <c r="D29" s="34">
        <v>26</v>
      </c>
    </row>
    <row r="30" spans="1:4">
      <c r="A30" s="23">
        <v>2015</v>
      </c>
      <c r="B30" s="13" t="s">
        <v>1886</v>
      </c>
      <c r="C30" s="22" t="s">
        <v>41</v>
      </c>
      <c r="D30" s="34">
        <v>10</v>
      </c>
    </row>
    <row r="31" spans="1:4">
      <c r="A31" s="23">
        <v>2015</v>
      </c>
      <c r="B31" s="13" t="s">
        <v>1886</v>
      </c>
      <c r="C31" s="22" t="s">
        <v>60</v>
      </c>
      <c r="D31" s="34">
        <v>3</v>
      </c>
    </row>
    <row r="32" spans="1:4">
      <c r="A32" s="23">
        <v>2015</v>
      </c>
      <c r="B32" s="13" t="s">
        <v>1886</v>
      </c>
      <c r="C32" s="22" t="s">
        <v>70</v>
      </c>
      <c r="D32" s="34">
        <v>13</v>
      </c>
    </row>
    <row r="33" spans="1:4">
      <c r="A33" s="23">
        <v>2015</v>
      </c>
      <c r="B33" s="13" t="s">
        <v>1886</v>
      </c>
      <c r="C33" s="22" t="s">
        <v>76</v>
      </c>
      <c r="D33" s="34">
        <v>16</v>
      </c>
    </row>
    <row r="34" spans="1:4">
      <c r="A34" s="23">
        <v>2015</v>
      </c>
      <c r="B34" s="13" t="s">
        <v>1886</v>
      </c>
      <c r="C34" s="22" t="s">
        <v>86</v>
      </c>
      <c r="D34" s="34">
        <v>11</v>
      </c>
    </row>
    <row r="35" spans="1:4">
      <c r="A35" s="23">
        <v>2015</v>
      </c>
      <c r="B35" s="13" t="s">
        <v>1886</v>
      </c>
      <c r="C35" s="22" t="s">
        <v>89</v>
      </c>
      <c r="D35" s="34">
        <v>8</v>
      </c>
    </row>
    <row r="36" spans="1:4">
      <c r="A36" s="23">
        <v>2015</v>
      </c>
      <c r="B36" s="13" t="s">
        <v>1886</v>
      </c>
      <c r="C36" s="22" t="s">
        <v>94</v>
      </c>
      <c r="D36" s="34">
        <v>19</v>
      </c>
    </row>
    <row r="37" spans="1:4">
      <c r="A37" s="23">
        <v>2015</v>
      </c>
      <c r="B37" s="13" t="s">
        <v>1886</v>
      </c>
      <c r="C37" s="22" t="s">
        <v>100</v>
      </c>
      <c r="D37" s="34">
        <v>8</v>
      </c>
    </row>
    <row r="38" spans="1:4">
      <c r="A38" s="23">
        <v>2015</v>
      </c>
      <c r="B38" s="13" t="s">
        <v>1886</v>
      </c>
      <c r="C38" s="22" t="s">
        <v>104</v>
      </c>
      <c r="D38" s="34">
        <v>53</v>
      </c>
    </row>
    <row r="39" spans="1:4">
      <c r="A39" s="23">
        <v>2015</v>
      </c>
      <c r="B39" s="13" t="s">
        <v>1886</v>
      </c>
      <c r="C39" s="22" t="s">
        <v>120</v>
      </c>
      <c r="D39" s="34">
        <v>61</v>
      </c>
    </row>
    <row r="40" spans="1:4">
      <c r="A40" s="23">
        <v>2015</v>
      </c>
      <c r="B40" s="13" t="s">
        <v>1886</v>
      </c>
      <c r="C40" s="22" t="s">
        <v>156</v>
      </c>
      <c r="D40" s="34">
        <v>19</v>
      </c>
    </row>
    <row r="41" spans="1:4">
      <c r="A41" s="23">
        <v>2015</v>
      </c>
      <c r="B41" s="13" t="s">
        <v>1886</v>
      </c>
      <c r="C41" s="22" t="s">
        <v>164</v>
      </c>
      <c r="D41" s="34">
        <v>14</v>
      </c>
    </row>
    <row r="42" spans="1:4">
      <c r="A42" s="23">
        <v>2015</v>
      </c>
      <c r="B42" s="13" t="s">
        <v>1886</v>
      </c>
      <c r="C42" s="22" t="s">
        <v>167</v>
      </c>
      <c r="D42" s="34">
        <v>6</v>
      </c>
    </row>
    <row r="43" spans="1:4">
      <c r="A43" s="23">
        <v>2015</v>
      </c>
      <c r="B43" s="13" t="s">
        <v>1886</v>
      </c>
      <c r="C43" s="22" t="s">
        <v>171</v>
      </c>
      <c r="D43" s="34">
        <v>5</v>
      </c>
    </row>
    <row r="44" spans="1:4">
      <c r="A44" s="23">
        <v>2015</v>
      </c>
      <c r="B44" s="13" t="s">
        <v>1886</v>
      </c>
      <c r="C44" s="22" t="s">
        <v>848</v>
      </c>
      <c r="D44" s="34">
        <v>4</v>
      </c>
    </row>
    <row r="45" spans="1:4">
      <c r="A45" s="23">
        <v>2015</v>
      </c>
      <c r="B45" s="13" t="s">
        <v>1886</v>
      </c>
      <c r="C45" s="22" t="s">
        <v>539</v>
      </c>
      <c r="D45" s="34">
        <v>6</v>
      </c>
    </row>
    <row r="46" spans="1:4">
      <c r="A46" s="23">
        <v>2015</v>
      </c>
      <c r="B46" s="13" t="s">
        <v>514</v>
      </c>
      <c r="C46" s="22" t="s">
        <v>184</v>
      </c>
      <c r="D46" s="34">
        <v>4</v>
      </c>
    </row>
    <row r="47" spans="1:4">
      <c r="A47" s="23">
        <v>2015</v>
      </c>
      <c r="B47" s="13" t="s">
        <v>514</v>
      </c>
      <c r="C47" s="22" t="s">
        <v>23</v>
      </c>
      <c r="D47" s="34">
        <v>13</v>
      </c>
    </row>
    <row r="48" spans="1:4">
      <c r="A48" s="23">
        <v>2015</v>
      </c>
      <c r="B48" s="13" t="s">
        <v>514</v>
      </c>
      <c r="C48" s="22" t="s">
        <v>185</v>
      </c>
      <c r="D48" s="34">
        <v>27</v>
      </c>
    </row>
    <row r="49" spans="1:4">
      <c r="A49" s="23">
        <v>2015</v>
      </c>
      <c r="B49" s="13" t="s">
        <v>514</v>
      </c>
      <c r="C49" s="22" t="s">
        <v>3925</v>
      </c>
      <c r="D49" s="34">
        <v>13</v>
      </c>
    </row>
    <row r="50" spans="1:4">
      <c r="A50" s="23">
        <v>2016</v>
      </c>
      <c r="B50" s="13" t="s">
        <v>1886</v>
      </c>
      <c r="C50" s="22" t="s">
        <v>5</v>
      </c>
      <c r="D50" s="34">
        <v>10</v>
      </c>
    </row>
    <row r="51" spans="1:4">
      <c r="A51" s="23">
        <v>2016</v>
      </c>
      <c r="B51" s="13" t="s">
        <v>1886</v>
      </c>
      <c r="C51" s="22" t="s">
        <v>10</v>
      </c>
      <c r="D51" s="34">
        <v>15</v>
      </c>
    </row>
    <row r="52" spans="1:4">
      <c r="A52" s="23">
        <v>2016</v>
      </c>
      <c r="B52" s="13" t="s">
        <v>1886</v>
      </c>
      <c r="C52" s="22" t="s">
        <v>14</v>
      </c>
      <c r="D52" s="34">
        <v>150</v>
      </c>
    </row>
    <row r="53" spans="1:4">
      <c r="A53" s="23">
        <v>2016</v>
      </c>
      <c r="B53" s="13" t="s">
        <v>1886</v>
      </c>
      <c r="C53" s="22" t="s">
        <v>23</v>
      </c>
      <c r="D53" s="34">
        <v>29</v>
      </c>
    </row>
    <row r="54" spans="1:4">
      <c r="A54" s="23">
        <v>2016</v>
      </c>
      <c r="B54" s="13" t="s">
        <v>1886</v>
      </c>
      <c r="C54" s="22" t="s">
        <v>41</v>
      </c>
      <c r="D54" s="34">
        <v>8</v>
      </c>
    </row>
    <row r="55" spans="1:4">
      <c r="A55" s="23">
        <v>2016</v>
      </c>
      <c r="B55" s="13" t="s">
        <v>1886</v>
      </c>
      <c r="C55" s="22" t="s">
        <v>60</v>
      </c>
      <c r="D55" s="34">
        <v>4</v>
      </c>
    </row>
    <row r="56" spans="1:4">
      <c r="A56" s="23">
        <v>2016</v>
      </c>
      <c r="B56" s="13" t="s">
        <v>1886</v>
      </c>
      <c r="C56" s="22" t="s">
        <v>70</v>
      </c>
      <c r="D56" s="34">
        <v>10</v>
      </c>
    </row>
    <row r="57" spans="1:4">
      <c r="A57" s="23">
        <v>2016</v>
      </c>
      <c r="B57" s="13" t="s">
        <v>1886</v>
      </c>
      <c r="C57" s="22" t="s">
        <v>76</v>
      </c>
      <c r="D57" s="34">
        <v>15</v>
      </c>
    </row>
    <row r="58" spans="1:4">
      <c r="A58" s="23">
        <v>2016</v>
      </c>
      <c r="B58" s="13" t="s">
        <v>1886</v>
      </c>
      <c r="C58" s="22" t="s">
        <v>83</v>
      </c>
      <c r="D58" s="34">
        <v>0</v>
      </c>
    </row>
    <row r="59" spans="1:4">
      <c r="A59" s="23">
        <v>2016</v>
      </c>
      <c r="B59" s="13" t="s">
        <v>1886</v>
      </c>
      <c r="C59" s="22" t="s">
        <v>86</v>
      </c>
      <c r="D59" s="34">
        <v>10</v>
      </c>
    </row>
    <row r="60" spans="1:4">
      <c r="A60" s="23">
        <v>2016</v>
      </c>
      <c r="B60" s="13" t="s">
        <v>1886</v>
      </c>
      <c r="C60" s="22" t="s">
        <v>89</v>
      </c>
      <c r="D60" s="34">
        <v>9</v>
      </c>
    </row>
    <row r="61" spans="1:4">
      <c r="A61" s="23">
        <v>2016</v>
      </c>
      <c r="B61" s="13" t="s">
        <v>1886</v>
      </c>
      <c r="C61" s="22" t="s">
        <v>94</v>
      </c>
      <c r="D61" s="34">
        <v>18</v>
      </c>
    </row>
    <row r="62" spans="1:4">
      <c r="A62" s="23">
        <v>2016</v>
      </c>
      <c r="B62" s="13" t="s">
        <v>1886</v>
      </c>
      <c r="C62" s="22" t="s">
        <v>100</v>
      </c>
      <c r="D62" s="34">
        <v>6</v>
      </c>
    </row>
    <row r="63" spans="1:4">
      <c r="A63" s="23">
        <v>2016</v>
      </c>
      <c r="B63" s="13" t="s">
        <v>1886</v>
      </c>
      <c r="C63" s="22" t="s">
        <v>104</v>
      </c>
      <c r="D63" s="34">
        <v>36</v>
      </c>
    </row>
    <row r="64" spans="1:4">
      <c r="A64" s="23">
        <v>2016</v>
      </c>
      <c r="B64" s="13" t="s">
        <v>1886</v>
      </c>
      <c r="C64" s="22" t="s">
        <v>120</v>
      </c>
      <c r="D64" s="34">
        <v>63</v>
      </c>
    </row>
    <row r="65" spans="1:4">
      <c r="A65" s="23">
        <v>2016</v>
      </c>
      <c r="B65" s="13" t="s">
        <v>1886</v>
      </c>
      <c r="C65" s="22" t="s">
        <v>156</v>
      </c>
      <c r="D65" s="34">
        <v>16</v>
      </c>
    </row>
    <row r="66" spans="1:4">
      <c r="A66" s="23">
        <v>2016</v>
      </c>
      <c r="B66" s="13" t="s">
        <v>1886</v>
      </c>
      <c r="C66" s="22" t="s">
        <v>164</v>
      </c>
      <c r="D66" s="34">
        <v>9</v>
      </c>
    </row>
    <row r="67" spans="1:4">
      <c r="A67" s="23">
        <v>2016</v>
      </c>
      <c r="B67" s="13" t="s">
        <v>1886</v>
      </c>
      <c r="C67" s="22" t="s">
        <v>167</v>
      </c>
      <c r="D67" s="34">
        <v>5</v>
      </c>
    </row>
    <row r="68" spans="1:4">
      <c r="A68" s="23">
        <v>2016</v>
      </c>
      <c r="B68" s="13" t="s">
        <v>1886</v>
      </c>
      <c r="C68" s="22" t="s">
        <v>171</v>
      </c>
      <c r="D68" s="34">
        <v>5</v>
      </c>
    </row>
    <row r="69" spans="1:4">
      <c r="A69" s="23">
        <v>2016</v>
      </c>
      <c r="B69" s="13" t="s">
        <v>1886</v>
      </c>
      <c r="C69" s="22" t="s">
        <v>848</v>
      </c>
      <c r="D69" s="34">
        <v>5</v>
      </c>
    </row>
    <row r="70" spans="1:4">
      <c r="A70" s="23">
        <v>2016</v>
      </c>
      <c r="B70" s="13" t="s">
        <v>1886</v>
      </c>
      <c r="C70" s="22" t="s">
        <v>539</v>
      </c>
      <c r="D70" s="34">
        <v>7</v>
      </c>
    </row>
    <row r="71" spans="1:4">
      <c r="A71" s="23">
        <v>2016</v>
      </c>
      <c r="B71" s="13" t="s">
        <v>514</v>
      </c>
      <c r="C71" s="22" t="s">
        <v>184</v>
      </c>
      <c r="D71" s="34">
        <v>11</v>
      </c>
    </row>
    <row r="72" spans="1:4">
      <c r="A72" s="23">
        <v>2016</v>
      </c>
      <c r="B72" s="13" t="s">
        <v>514</v>
      </c>
      <c r="C72" s="22" t="s">
        <v>23</v>
      </c>
      <c r="D72" s="34">
        <v>17</v>
      </c>
    </row>
    <row r="73" spans="1:4">
      <c r="A73" s="23">
        <v>2016</v>
      </c>
      <c r="B73" s="13" t="s">
        <v>514</v>
      </c>
      <c r="C73" s="22" t="s">
        <v>185</v>
      </c>
      <c r="D73" s="34">
        <v>27</v>
      </c>
    </row>
    <row r="74" spans="1:4">
      <c r="A74" s="23">
        <v>2016</v>
      </c>
      <c r="B74" s="13" t="s">
        <v>514</v>
      </c>
      <c r="C74" s="22" t="s">
        <v>3925</v>
      </c>
      <c r="D74" s="34">
        <v>22</v>
      </c>
    </row>
    <row r="75" spans="1:4">
      <c r="A75" s="23">
        <v>2017</v>
      </c>
      <c r="B75" s="13" t="s">
        <v>1886</v>
      </c>
      <c r="C75" s="22" t="s">
        <v>5</v>
      </c>
      <c r="D75" s="34">
        <v>17</v>
      </c>
    </row>
    <row r="76" spans="1:4">
      <c r="A76" s="23">
        <v>2017</v>
      </c>
      <c r="B76" s="13" t="s">
        <v>1886</v>
      </c>
      <c r="C76" s="22" t="s">
        <v>10</v>
      </c>
      <c r="D76" s="34">
        <v>18</v>
      </c>
    </row>
    <row r="77" spans="1:4">
      <c r="A77" s="23">
        <v>2017</v>
      </c>
      <c r="B77" s="13" t="s">
        <v>1886</v>
      </c>
      <c r="C77" s="22" t="s">
        <v>14</v>
      </c>
      <c r="D77" s="34">
        <v>157</v>
      </c>
    </row>
    <row r="78" spans="1:4">
      <c r="A78" s="23">
        <v>2017</v>
      </c>
      <c r="B78" s="13" t="s">
        <v>1886</v>
      </c>
      <c r="C78" s="22" t="s">
        <v>23</v>
      </c>
      <c r="D78" s="34">
        <v>36</v>
      </c>
    </row>
    <row r="79" spans="1:4">
      <c r="A79" s="23">
        <v>2017</v>
      </c>
      <c r="B79" s="13" t="s">
        <v>1886</v>
      </c>
      <c r="C79" s="22" t="s">
        <v>41</v>
      </c>
      <c r="D79" s="34">
        <v>16</v>
      </c>
    </row>
    <row r="80" spans="1:4">
      <c r="A80" s="23">
        <v>2017</v>
      </c>
      <c r="B80" s="13" t="s">
        <v>1886</v>
      </c>
      <c r="C80" s="22" t="s">
        <v>60</v>
      </c>
      <c r="D80" s="34">
        <v>6</v>
      </c>
    </row>
    <row r="81" spans="1:4">
      <c r="A81" s="23">
        <v>2017</v>
      </c>
      <c r="B81" s="13" t="s">
        <v>1886</v>
      </c>
      <c r="C81" s="22" t="s">
        <v>70</v>
      </c>
      <c r="D81" s="34">
        <v>16</v>
      </c>
    </row>
    <row r="82" spans="1:4">
      <c r="A82" s="23">
        <v>2017</v>
      </c>
      <c r="B82" s="13" t="s">
        <v>1886</v>
      </c>
      <c r="C82" s="22" t="s">
        <v>76</v>
      </c>
      <c r="D82" s="34">
        <v>9</v>
      </c>
    </row>
    <row r="83" spans="1:4">
      <c r="A83" s="23">
        <v>2017</v>
      </c>
      <c r="B83" s="13" t="s">
        <v>1886</v>
      </c>
      <c r="C83" s="22" t="s">
        <v>83</v>
      </c>
      <c r="D83" s="34">
        <v>0</v>
      </c>
    </row>
    <row r="84" spans="1:4">
      <c r="A84" s="23">
        <v>2017</v>
      </c>
      <c r="B84" s="13" t="s">
        <v>1886</v>
      </c>
      <c r="C84" s="22" t="s">
        <v>86</v>
      </c>
      <c r="D84" s="34">
        <v>8</v>
      </c>
    </row>
    <row r="85" spans="1:4">
      <c r="A85" s="23">
        <v>2017</v>
      </c>
      <c r="B85" s="13" t="s">
        <v>1886</v>
      </c>
      <c r="C85" s="22" t="s">
        <v>89</v>
      </c>
      <c r="D85" s="34">
        <v>7</v>
      </c>
    </row>
    <row r="86" spans="1:4">
      <c r="A86" s="23">
        <v>2017</v>
      </c>
      <c r="B86" s="13" t="s">
        <v>1886</v>
      </c>
      <c r="C86" s="22" t="s">
        <v>94</v>
      </c>
      <c r="D86" s="34">
        <v>28</v>
      </c>
    </row>
    <row r="87" spans="1:4">
      <c r="A87" s="23">
        <v>2017</v>
      </c>
      <c r="B87" s="13" t="s">
        <v>1886</v>
      </c>
      <c r="C87" s="22" t="s">
        <v>100</v>
      </c>
      <c r="D87" s="34">
        <v>3</v>
      </c>
    </row>
    <row r="88" spans="1:4">
      <c r="A88" s="23">
        <v>2017</v>
      </c>
      <c r="B88" s="13" t="s">
        <v>1886</v>
      </c>
      <c r="C88" s="22" t="s">
        <v>104</v>
      </c>
      <c r="D88" s="34">
        <v>47</v>
      </c>
    </row>
    <row r="89" spans="1:4">
      <c r="A89" s="23">
        <v>2017</v>
      </c>
      <c r="B89" s="13" t="s">
        <v>1886</v>
      </c>
      <c r="C89" s="22" t="s">
        <v>120</v>
      </c>
      <c r="D89" s="34">
        <v>73</v>
      </c>
    </row>
    <row r="90" spans="1:4">
      <c r="A90" s="23">
        <v>2017</v>
      </c>
      <c r="B90" s="13" t="s">
        <v>1886</v>
      </c>
      <c r="C90" s="22" t="s">
        <v>156</v>
      </c>
      <c r="D90" s="34">
        <v>17</v>
      </c>
    </row>
    <row r="91" spans="1:4">
      <c r="A91" s="23">
        <v>2017</v>
      </c>
      <c r="B91" s="13" t="s">
        <v>1886</v>
      </c>
      <c r="C91" s="22" t="s">
        <v>164</v>
      </c>
      <c r="D91" s="34">
        <v>13</v>
      </c>
    </row>
    <row r="92" spans="1:4">
      <c r="A92" s="23">
        <v>2017</v>
      </c>
      <c r="B92" s="13" t="s">
        <v>1886</v>
      </c>
      <c r="C92" s="22" t="s">
        <v>167</v>
      </c>
      <c r="D92" s="34">
        <v>7</v>
      </c>
    </row>
    <row r="93" spans="1:4">
      <c r="A93" s="23">
        <v>2017</v>
      </c>
      <c r="B93" s="13" t="s">
        <v>1886</v>
      </c>
      <c r="C93" s="22" t="s">
        <v>171</v>
      </c>
      <c r="D93" s="34">
        <v>1</v>
      </c>
    </row>
    <row r="94" spans="1:4">
      <c r="A94" s="23">
        <v>2017</v>
      </c>
      <c r="B94" s="13" t="s">
        <v>1886</v>
      </c>
      <c r="C94" s="22" t="s">
        <v>848</v>
      </c>
      <c r="D94" s="34">
        <v>12</v>
      </c>
    </row>
    <row r="95" spans="1:4">
      <c r="A95" s="23">
        <v>2017</v>
      </c>
      <c r="B95" s="13" t="s">
        <v>1886</v>
      </c>
      <c r="C95" s="22" t="s">
        <v>539</v>
      </c>
      <c r="D95" s="34">
        <v>9</v>
      </c>
    </row>
    <row r="96" spans="1:4">
      <c r="A96" s="23">
        <v>2017</v>
      </c>
      <c r="B96" s="13" t="s">
        <v>514</v>
      </c>
      <c r="C96" s="22" t="s">
        <v>184</v>
      </c>
      <c r="D96" s="34">
        <f>2+9</f>
        <v>11</v>
      </c>
    </row>
    <row r="97" spans="1:4">
      <c r="A97" s="23">
        <v>2017</v>
      </c>
      <c r="B97" s="13" t="s">
        <v>514</v>
      </c>
      <c r="C97" s="22" t="s">
        <v>23</v>
      </c>
      <c r="D97" s="34">
        <f>0+13</f>
        <v>13</v>
      </c>
    </row>
    <row r="98" spans="1:4">
      <c r="A98" s="23">
        <v>2017</v>
      </c>
      <c r="B98" s="13" t="s">
        <v>514</v>
      </c>
      <c r="C98" s="22" t="s">
        <v>185</v>
      </c>
      <c r="D98" s="34">
        <f>3+15</f>
        <v>18</v>
      </c>
    </row>
    <row r="99" spans="1:4">
      <c r="A99" s="23">
        <v>2017</v>
      </c>
      <c r="B99" s="13" t="s">
        <v>514</v>
      </c>
      <c r="C99" s="22" t="s">
        <v>3925</v>
      </c>
      <c r="D99" s="34">
        <f>5+11</f>
        <v>16</v>
      </c>
    </row>
    <row r="100" spans="1:4">
      <c r="A100" s="23">
        <v>2017</v>
      </c>
      <c r="B100" s="13" t="s">
        <v>514</v>
      </c>
      <c r="C100" s="22" t="s">
        <v>8102</v>
      </c>
      <c r="D100" s="34">
        <f>0+3</f>
        <v>3</v>
      </c>
    </row>
    <row r="101" spans="1:4">
      <c r="A101" s="23">
        <v>2018</v>
      </c>
      <c r="B101" s="13" t="s">
        <v>1886</v>
      </c>
      <c r="C101" s="22" t="s">
        <v>5</v>
      </c>
      <c r="D101" s="34">
        <v>22</v>
      </c>
    </row>
    <row r="102" spans="1:4">
      <c r="A102" s="23">
        <v>2018</v>
      </c>
      <c r="B102" s="13" t="s">
        <v>1886</v>
      </c>
      <c r="C102" s="22" t="s">
        <v>10</v>
      </c>
      <c r="D102" s="34">
        <v>19</v>
      </c>
    </row>
    <row r="103" spans="1:4">
      <c r="A103" s="23">
        <v>2018</v>
      </c>
      <c r="B103" s="13" t="s">
        <v>1886</v>
      </c>
      <c r="C103" s="22" t="s">
        <v>14</v>
      </c>
      <c r="D103" s="34">
        <v>162</v>
      </c>
    </row>
    <row r="104" spans="1:4">
      <c r="A104" s="23">
        <v>2018</v>
      </c>
      <c r="B104" s="13" t="s">
        <v>1886</v>
      </c>
      <c r="C104" s="22" t="s">
        <v>23</v>
      </c>
      <c r="D104" s="34">
        <v>40</v>
      </c>
    </row>
    <row r="105" spans="1:4">
      <c r="A105" s="23">
        <v>2018</v>
      </c>
      <c r="B105" s="13" t="s">
        <v>1886</v>
      </c>
      <c r="C105" s="22" t="s">
        <v>41</v>
      </c>
      <c r="D105" s="34">
        <v>14</v>
      </c>
    </row>
    <row r="106" spans="1:4">
      <c r="A106" s="23">
        <v>2018</v>
      </c>
      <c r="B106" s="13" t="s">
        <v>1886</v>
      </c>
      <c r="C106" s="22" t="s">
        <v>60</v>
      </c>
      <c r="D106" s="34">
        <v>6</v>
      </c>
    </row>
    <row r="107" spans="1:4">
      <c r="A107" s="23">
        <v>2018</v>
      </c>
      <c r="B107" s="13" t="s">
        <v>1886</v>
      </c>
      <c r="C107" s="22" t="s">
        <v>70</v>
      </c>
      <c r="D107" s="34">
        <v>18</v>
      </c>
    </row>
    <row r="108" spans="1:4">
      <c r="A108" s="23">
        <v>2018</v>
      </c>
      <c r="B108" s="13" t="s">
        <v>1886</v>
      </c>
      <c r="C108" s="22" t="s">
        <v>76</v>
      </c>
      <c r="D108" s="34">
        <v>8</v>
      </c>
    </row>
    <row r="109" spans="1:4">
      <c r="A109" s="23">
        <v>2018</v>
      </c>
      <c r="B109" s="13" t="s">
        <v>1886</v>
      </c>
      <c r="C109" s="22" t="s">
        <v>86</v>
      </c>
      <c r="D109" s="34">
        <v>8</v>
      </c>
    </row>
    <row r="110" spans="1:4">
      <c r="A110" s="23">
        <v>2018</v>
      </c>
      <c r="B110" s="13" t="s">
        <v>1886</v>
      </c>
      <c r="C110" s="22" t="s">
        <v>89</v>
      </c>
      <c r="D110" s="34">
        <v>7</v>
      </c>
    </row>
    <row r="111" spans="1:4">
      <c r="A111" s="23">
        <v>2018</v>
      </c>
      <c r="B111" s="13" t="s">
        <v>1886</v>
      </c>
      <c r="C111" s="22" t="s">
        <v>94</v>
      </c>
      <c r="D111" s="34">
        <v>41</v>
      </c>
    </row>
    <row r="112" spans="1:4">
      <c r="A112" s="23">
        <v>2018</v>
      </c>
      <c r="B112" s="13" t="s">
        <v>1886</v>
      </c>
      <c r="C112" s="22" t="s">
        <v>100</v>
      </c>
      <c r="D112" s="34">
        <v>2</v>
      </c>
    </row>
    <row r="113" spans="1:4">
      <c r="A113" s="23">
        <v>2018</v>
      </c>
      <c r="B113" s="13" t="s">
        <v>1886</v>
      </c>
      <c r="C113" s="22" t="s">
        <v>104</v>
      </c>
      <c r="D113" s="34">
        <v>39</v>
      </c>
    </row>
    <row r="114" spans="1:4">
      <c r="A114" s="23">
        <v>2018</v>
      </c>
      <c r="B114" s="13" t="s">
        <v>1886</v>
      </c>
      <c r="C114" s="22" t="s">
        <v>120</v>
      </c>
      <c r="D114" s="34">
        <v>81</v>
      </c>
    </row>
    <row r="115" spans="1:4">
      <c r="A115" s="23">
        <v>2018</v>
      </c>
      <c r="B115" s="13" t="s">
        <v>1886</v>
      </c>
      <c r="C115" s="22" t="s">
        <v>156</v>
      </c>
      <c r="D115" s="34">
        <v>17</v>
      </c>
    </row>
    <row r="116" spans="1:4">
      <c r="A116" s="23">
        <v>2018</v>
      </c>
      <c r="B116" s="13" t="s">
        <v>1886</v>
      </c>
      <c r="C116" s="22" t="s">
        <v>164</v>
      </c>
      <c r="D116" s="34">
        <v>15</v>
      </c>
    </row>
    <row r="117" spans="1:4">
      <c r="A117" s="23">
        <v>2018</v>
      </c>
      <c r="B117" s="13" t="s">
        <v>1886</v>
      </c>
      <c r="C117" s="22" t="s">
        <v>167</v>
      </c>
      <c r="D117" s="34">
        <v>5</v>
      </c>
    </row>
    <row r="118" spans="1:4">
      <c r="A118" s="23">
        <v>2018</v>
      </c>
      <c r="B118" s="13" t="s">
        <v>1886</v>
      </c>
      <c r="C118" s="22" t="s">
        <v>171</v>
      </c>
      <c r="D118" s="34">
        <v>2</v>
      </c>
    </row>
    <row r="119" spans="1:4">
      <c r="A119" s="23">
        <v>2018</v>
      </c>
      <c r="B119" s="13" t="s">
        <v>1886</v>
      </c>
      <c r="C119" s="22" t="s">
        <v>848</v>
      </c>
      <c r="D119" s="34">
        <v>12</v>
      </c>
    </row>
    <row r="120" spans="1:4">
      <c r="A120" s="23">
        <v>2018</v>
      </c>
      <c r="B120" s="13" t="s">
        <v>1886</v>
      </c>
      <c r="C120" s="22" t="s">
        <v>539</v>
      </c>
      <c r="D120" s="34">
        <v>11</v>
      </c>
    </row>
    <row r="121" spans="1:4">
      <c r="A121" s="23">
        <v>2018</v>
      </c>
      <c r="B121" s="13" t="s">
        <v>514</v>
      </c>
      <c r="C121" s="22" t="s">
        <v>184</v>
      </c>
      <c r="D121" s="34">
        <f>4+3</f>
        <v>7</v>
      </c>
    </row>
    <row r="122" spans="1:4">
      <c r="A122" s="23">
        <v>2018</v>
      </c>
      <c r="B122" s="13" t="s">
        <v>514</v>
      </c>
      <c r="C122" s="22" t="s">
        <v>23</v>
      </c>
      <c r="D122" s="34">
        <f>12+4</f>
        <v>16</v>
      </c>
    </row>
    <row r="123" spans="1:4">
      <c r="A123" s="23">
        <v>2018</v>
      </c>
      <c r="B123" s="13" t="s">
        <v>514</v>
      </c>
      <c r="C123" s="22" t="s">
        <v>185</v>
      </c>
      <c r="D123" s="34">
        <f>25+6</f>
        <v>31</v>
      </c>
    </row>
    <row r="124" spans="1:4">
      <c r="A124" s="23">
        <v>2018</v>
      </c>
      <c r="B124" s="13" t="s">
        <v>514</v>
      </c>
      <c r="C124" s="22" t="s">
        <v>3925</v>
      </c>
      <c r="D124" s="34">
        <f>14+14</f>
        <v>28</v>
      </c>
    </row>
    <row r="125" spans="1:4">
      <c r="A125" s="23">
        <v>2018</v>
      </c>
      <c r="B125" s="13" t="s">
        <v>514</v>
      </c>
      <c r="C125" s="22" t="s">
        <v>8102</v>
      </c>
      <c r="D125" s="34">
        <f>2+1</f>
        <v>3</v>
      </c>
    </row>
    <row r="126" spans="1:4">
      <c r="A126" s="23">
        <v>2019</v>
      </c>
      <c r="B126" s="13" t="s">
        <v>1886</v>
      </c>
      <c r="C126" s="22" t="s">
        <v>5</v>
      </c>
      <c r="D126" s="34">
        <v>26</v>
      </c>
    </row>
    <row r="127" spans="1:4">
      <c r="A127" s="23">
        <v>2019</v>
      </c>
      <c r="B127" s="13" t="s">
        <v>1886</v>
      </c>
      <c r="C127" s="22" t="s">
        <v>10</v>
      </c>
      <c r="D127" s="34">
        <v>14</v>
      </c>
    </row>
    <row r="128" spans="1:4">
      <c r="A128" s="23">
        <v>2019</v>
      </c>
      <c r="B128" s="13" t="s">
        <v>1886</v>
      </c>
      <c r="C128" s="22" t="s">
        <v>14</v>
      </c>
      <c r="D128" s="34">
        <v>154</v>
      </c>
    </row>
    <row r="129" spans="1:4">
      <c r="A129" s="23">
        <v>2019</v>
      </c>
      <c r="B129" s="13" t="s">
        <v>1886</v>
      </c>
      <c r="C129" s="22" t="s">
        <v>23</v>
      </c>
      <c r="D129" s="34">
        <v>38</v>
      </c>
    </row>
    <row r="130" spans="1:4">
      <c r="A130" s="23">
        <v>2019</v>
      </c>
      <c r="B130" s="13" t="s">
        <v>1886</v>
      </c>
      <c r="C130" s="22" t="s">
        <v>41</v>
      </c>
      <c r="D130" s="34">
        <v>11</v>
      </c>
    </row>
    <row r="131" spans="1:4">
      <c r="A131" s="23">
        <v>2019</v>
      </c>
      <c r="B131" s="13" t="s">
        <v>1886</v>
      </c>
      <c r="C131" s="22" t="s">
        <v>60</v>
      </c>
      <c r="D131" s="34">
        <v>9</v>
      </c>
    </row>
    <row r="132" spans="1:4">
      <c r="A132" s="23">
        <v>2019</v>
      </c>
      <c r="B132" s="13" t="s">
        <v>1886</v>
      </c>
      <c r="C132" s="22" t="s">
        <v>70</v>
      </c>
      <c r="D132" s="34">
        <v>29</v>
      </c>
    </row>
    <row r="133" spans="1:4">
      <c r="A133" s="23">
        <v>2019</v>
      </c>
      <c r="B133" s="13" t="s">
        <v>1886</v>
      </c>
      <c r="C133" s="22" t="s">
        <v>76</v>
      </c>
      <c r="D133" s="34">
        <v>9</v>
      </c>
    </row>
    <row r="134" spans="1:4">
      <c r="A134" s="23">
        <v>2019</v>
      </c>
      <c r="B134" s="13" t="s">
        <v>1886</v>
      </c>
      <c r="C134" s="22" t="s">
        <v>86</v>
      </c>
      <c r="D134" s="34">
        <v>6</v>
      </c>
    </row>
    <row r="135" spans="1:4">
      <c r="A135" s="23">
        <v>2019</v>
      </c>
      <c r="B135" s="13" t="s">
        <v>1886</v>
      </c>
      <c r="C135" s="22" t="s">
        <v>89</v>
      </c>
      <c r="D135" s="34">
        <v>9</v>
      </c>
    </row>
    <row r="136" spans="1:4">
      <c r="A136" s="23">
        <v>2019</v>
      </c>
      <c r="B136" s="13" t="s">
        <v>1886</v>
      </c>
      <c r="C136" s="22" t="s">
        <v>94</v>
      </c>
      <c r="D136" s="34">
        <v>35</v>
      </c>
    </row>
    <row r="137" spans="1:4">
      <c r="A137" s="23">
        <v>2019</v>
      </c>
      <c r="B137" s="13" t="s">
        <v>1886</v>
      </c>
      <c r="C137" s="22" t="s">
        <v>100</v>
      </c>
      <c r="D137" s="34">
        <v>3</v>
      </c>
    </row>
    <row r="138" spans="1:4">
      <c r="A138" s="23">
        <v>2019</v>
      </c>
      <c r="B138" s="13" t="s">
        <v>1886</v>
      </c>
      <c r="C138" s="22" t="s">
        <v>104</v>
      </c>
      <c r="D138" s="34">
        <v>44</v>
      </c>
    </row>
    <row r="139" spans="1:4">
      <c r="A139" s="23">
        <v>2019</v>
      </c>
      <c r="B139" s="13" t="s">
        <v>1886</v>
      </c>
      <c r="C139" s="22" t="s">
        <v>120</v>
      </c>
      <c r="D139" s="34">
        <v>74</v>
      </c>
    </row>
    <row r="140" spans="1:4">
      <c r="A140" s="23">
        <v>2019</v>
      </c>
      <c r="B140" s="13" t="s">
        <v>1886</v>
      </c>
      <c r="C140" s="22" t="s">
        <v>156</v>
      </c>
      <c r="D140" s="34">
        <v>19</v>
      </c>
    </row>
    <row r="141" spans="1:4">
      <c r="A141" s="23">
        <v>2019</v>
      </c>
      <c r="B141" s="13" t="s">
        <v>1886</v>
      </c>
      <c r="C141" s="22" t="s">
        <v>164</v>
      </c>
      <c r="D141" s="34">
        <v>16</v>
      </c>
    </row>
    <row r="142" spans="1:4">
      <c r="A142" s="23">
        <v>2019</v>
      </c>
      <c r="B142" s="13" t="s">
        <v>1886</v>
      </c>
      <c r="C142" s="22" t="s">
        <v>167</v>
      </c>
      <c r="D142" s="34">
        <v>5</v>
      </c>
    </row>
    <row r="143" spans="1:4">
      <c r="A143" s="23">
        <v>2019</v>
      </c>
      <c r="B143" s="13" t="s">
        <v>1886</v>
      </c>
      <c r="C143" s="22" t="s">
        <v>171</v>
      </c>
      <c r="D143" s="34">
        <v>11</v>
      </c>
    </row>
    <row r="144" spans="1:4">
      <c r="A144" s="23">
        <v>2019</v>
      </c>
      <c r="B144" s="13" t="s">
        <v>1886</v>
      </c>
      <c r="C144" s="22" t="s">
        <v>848</v>
      </c>
      <c r="D144" s="34">
        <v>2</v>
      </c>
    </row>
    <row r="145" spans="1:4">
      <c r="A145" s="23">
        <v>2019</v>
      </c>
      <c r="B145" s="13" t="s">
        <v>1886</v>
      </c>
      <c r="C145" s="22" t="s">
        <v>539</v>
      </c>
      <c r="D145" s="34">
        <v>8</v>
      </c>
    </row>
    <row r="146" spans="1:4">
      <c r="A146" s="23">
        <v>2019</v>
      </c>
      <c r="B146" s="13" t="s">
        <v>514</v>
      </c>
      <c r="C146" s="22" t="s">
        <v>184</v>
      </c>
      <c r="D146" s="34">
        <f>2+8</f>
        <v>10</v>
      </c>
    </row>
    <row r="147" spans="1:4">
      <c r="A147" s="23">
        <v>2019</v>
      </c>
      <c r="B147" s="13" t="s">
        <v>514</v>
      </c>
      <c r="C147" s="22" t="s">
        <v>23</v>
      </c>
      <c r="D147" s="34">
        <f>4+13</f>
        <v>17</v>
      </c>
    </row>
    <row r="148" spans="1:4">
      <c r="A148" s="23">
        <v>2019</v>
      </c>
      <c r="B148" s="13" t="s">
        <v>514</v>
      </c>
      <c r="C148" s="22" t="s">
        <v>185</v>
      </c>
      <c r="D148" s="34">
        <f>7+26</f>
        <v>33</v>
      </c>
    </row>
    <row r="149" spans="1:4">
      <c r="A149" s="23">
        <v>2019</v>
      </c>
      <c r="B149" s="13" t="s">
        <v>514</v>
      </c>
      <c r="C149" s="22" t="s">
        <v>3925</v>
      </c>
      <c r="D149" s="34">
        <f>18+1+17</f>
        <v>36</v>
      </c>
    </row>
    <row r="150" spans="1:4">
      <c r="A150" s="23">
        <v>2019</v>
      </c>
      <c r="B150" s="13" t="s">
        <v>514</v>
      </c>
      <c r="C150" s="22" t="s">
        <v>8102</v>
      </c>
      <c r="D150" s="34">
        <f>1+1</f>
        <v>2</v>
      </c>
    </row>
    <row r="151" spans="1:4">
      <c r="A151" s="23">
        <v>2020</v>
      </c>
      <c r="B151" s="13" t="s">
        <v>1886</v>
      </c>
      <c r="C151" s="22" t="s">
        <v>5</v>
      </c>
      <c r="D151" s="34">
        <v>26</v>
      </c>
    </row>
    <row r="152" spans="1:4">
      <c r="A152" s="23">
        <v>2020</v>
      </c>
      <c r="B152" s="13" t="s">
        <v>1886</v>
      </c>
      <c r="C152" s="22" t="s">
        <v>5</v>
      </c>
      <c r="D152" s="34">
        <v>22</v>
      </c>
    </row>
    <row r="153" spans="1:4">
      <c r="A153" s="23">
        <v>2020</v>
      </c>
      <c r="B153" s="13" t="s">
        <v>1886</v>
      </c>
      <c r="C153" s="22" t="s">
        <v>10</v>
      </c>
      <c r="D153" s="34">
        <v>18</v>
      </c>
    </row>
    <row r="154" spans="1:4">
      <c r="A154" s="23">
        <v>2020</v>
      </c>
      <c r="B154" s="13" t="s">
        <v>1886</v>
      </c>
      <c r="C154" s="22" t="s">
        <v>14</v>
      </c>
      <c r="D154" s="34">
        <v>155</v>
      </c>
    </row>
    <row r="155" spans="1:4">
      <c r="A155" s="23">
        <v>2020</v>
      </c>
      <c r="B155" s="13" t="s">
        <v>1886</v>
      </c>
      <c r="C155" s="22" t="s">
        <v>23</v>
      </c>
      <c r="D155" s="34">
        <v>44</v>
      </c>
    </row>
    <row r="156" spans="1:4">
      <c r="A156" s="23">
        <v>2020</v>
      </c>
      <c r="B156" s="13" t="s">
        <v>1886</v>
      </c>
      <c r="C156" s="22" t="s">
        <v>41</v>
      </c>
      <c r="D156" s="34">
        <v>10</v>
      </c>
    </row>
    <row r="157" spans="1:4">
      <c r="A157" s="23">
        <v>2020</v>
      </c>
      <c r="B157" s="13" t="s">
        <v>1886</v>
      </c>
      <c r="C157" s="22" t="s">
        <v>60</v>
      </c>
      <c r="D157" s="34">
        <v>11</v>
      </c>
    </row>
    <row r="158" spans="1:4">
      <c r="A158" s="23">
        <v>2020</v>
      </c>
      <c r="B158" s="13" t="s">
        <v>1886</v>
      </c>
      <c r="C158" s="22" t="s">
        <v>70</v>
      </c>
      <c r="D158" s="34">
        <v>31</v>
      </c>
    </row>
    <row r="159" spans="1:4">
      <c r="A159" s="23">
        <v>2020</v>
      </c>
      <c r="B159" s="13" t="s">
        <v>1886</v>
      </c>
      <c r="C159" s="22" t="s">
        <v>76</v>
      </c>
      <c r="D159" s="34">
        <v>11</v>
      </c>
    </row>
    <row r="160" spans="1:4">
      <c r="A160" s="23">
        <v>2020</v>
      </c>
      <c r="B160" s="13" t="s">
        <v>1886</v>
      </c>
      <c r="C160" s="22" t="s">
        <v>86</v>
      </c>
      <c r="D160" s="34">
        <v>6</v>
      </c>
    </row>
    <row r="161" spans="1:4">
      <c r="A161" s="23">
        <v>2020</v>
      </c>
      <c r="B161" s="13" t="s">
        <v>1886</v>
      </c>
      <c r="C161" s="22" t="s">
        <v>89</v>
      </c>
      <c r="D161" s="34">
        <v>13</v>
      </c>
    </row>
    <row r="162" spans="1:4">
      <c r="A162" s="23">
        <v>2020</v>
      </c>
      <c r="B162" s="13" t="s">
        <v>1886</v>
      </c>
      <c r="C162" s="22" t="s">
        <v>94</v>
      </c>
      <c r="D162" s="34">
        <v>31</v>
      </c>
    </row>
    <row r="163" spans="1:4">
      <c r="A163" s="23">
        <v>2020</v>
      </c>
      <c r="B163" s="13" t="s">
        <v>1886</v>
      </c>
      <c r="C163" s="22" t="s">
        <v>100</v>
      </c>
      <c r="D163" s="34">
        <v>4</v>
      </c>
    </row>
    <row r="164" spans="1:4">
      <c r="A164" s="23">
        <v>2020</v>
      </c>
      <c r="B164" s="13" t="s">
        <v>1886</v>
      </c>
      <c r="C164" s="22" t="s">
        <v>104</v>
      </c>
      <c r="D164" s="34">
        <v>45</v>
      </c>
    </row>
    <row r="165" spans="1:4">
      <c r="A165" s="23">
        <v>2020</v>
      </c>
      <c r="B165" s="13" t="s">
        <v>1886</v>
      </c>
      <c r="C165" s="22" t="s">
        <v>120</v>
      </c>
      <c r="D165" s="34">
        <v>75</v>
      </c>
    </row>
    <row r="166" spans="1:4">
      <c r="A166" s="23">
        <v>2020</v>
      </c>
      <c r="B166" s="13" t="s">
        <v>1886</v>
      </c>
      <c r="C166" s="22" t="s">
        <v>156</v>
      </c>
      <c r="D166" s="34">
        <v>18</v>
      </c>
    </row>
    <row r="167" spans="1:4">
      <c r="A167" s="23">
        <v>2020</v>
      </c>
      <c r="B167" s="13" t="s">
        <v>1886</v>
      </c>
      <c r="C167" s="22" t="s">
        <v>164</v>
      </c>
      <c r="D167" s="34">
        <v>15</v>
      </c>
    </row>
    <row r="168" spans="1:4">
      <c r="A168" s="23">
        <v>2020</v>
      </c>
      <c r="B168" s="13" t="s">
        <v>1886</v>
      </c>
      <c r="C168" s="22" t="s">
        <v>167</v>
      </c>
      <c r="D168" s="34">
        <v>8</v>
      </c>
    </row>
    <row r="169" spans="1:4">
      <c r="A169" s="23">
        <v>2020</v>
      </c>
      <c r="B169" s="13" t="s">
        <v>1886</v>
      </c>
      <c r="C169" s="22" t="s">
        <v>171</v>
      </c>
      <c r="D169" s="34">
        <v>1</v>
      </c>
    </row>
    <row r="170" spans="1:4">
      <c r="A170" s="23">
        <v>2020</v>
      </c>
      <c r="B170" s="13" t="s">
        <v>1886</v>
      </c>
      <c r="C170" s="22" t="s">
        <v>848</v>
      </c>
      <c r="D170" s="34">
        <v>16</v>
      </c>
    </row>
    <row r="171" spans="1:4">
      <c r="A171" s="23">
        <v>2020</v>
      </c>
      <c r="B171" s="13" t="s">
        <v>1886</v>
      </c>
      <c r="C171" s="22" t="s">
        <v>539</v>
      </c>
      <c r="D171" s="34">
        <v>8</v>
      </c>
    </row>
    <row r="172" spans="1:4">
      <c r="A172" s="23">
        <v>2020</v>
      </c>
      <c r="B172" s="13" t="s">
        <v>514</v>
      </c>
      <c r="C172" s="22" t="s">
        <v>184</v>
      </c>
      <c r="D172" s="34">
        <f>3+14</f>
        <v>17</v>
      </c>
    </row>
    <row r="173" spans="1:4">
      <c r="A173" s="23">
        <v>2020</v>
      </c>
      <c r="B173" s="13" t="s">
        <v>514</v>
      </c>
      <c r="C173" s="22" t="s">
        <v>23</v>
      </c>
      <c r="D173" s="34">
        <v>18</v>
      </c>
    </row>
    <row r="174" spans="1:4">
      <c r="A174" s="23">
        <v>2020</v>
      </c>
      <c r="B174" s="13" t="s">
        <v>514</v>
      </c>
      <c r="C174" s="22" t="s">
        <v>185</v>
      </c>
      <c r="D174" s="34">
        <v>41</v>
      </c>
    </row>
    <row r="175" spans="1:4">
      <c r="A175" s="23">
        <v>2020</v>
      </c>
      <c r="B175" s="13" t="s">
        <v>514</v>
      </c>
      <c r="C175" s="22" t="s">
        <v>104</v>
      </c>
      <c r="D175" s="34">
        <v>26</v>
      </c>
    </row>
    <row r="176" spans="1:4">
      <c r="A176" s="23">
        <v>2020</v>
      </c>
      <c r="B176" s="13" t="s">
        <v>514</v>
      </c>
      <c r="C176" s="22" t="s">
        <v>8102</v>
      </c>
      <c r="D176" s="34">
        <v>1</v>
      </c>
    </row>
    <row r="177" spans="1:4">
      <c r="A177" s="23">
        <v>2021</v>
      </c>
      <c r="B177" s="13" t="s">
        <v>1886</v>
      </c>
      <c r="C177" s="22" t="s">
        <v>5</v>
      </c>
      <c r="D177" s="34">
        <v>24</v>
      </c>
    </row>
    <row r="178" spans="1:4">
      <c r="A178" s="23">
        <v>2021</v>
      </c>
      <c r="B178" s="13" t="s">
        <v>1886</v>
      </c>
      <c r="C178" s="22" t="s">
        <v>10</v>
      </c>
      <c r="D178" s="34">
        <v>27</v>
      </c>
    </row>
    <row r="179" spans="1:4">
      <c r="A179" s="23">
        <v>2021</v>
      </c>
      <c r="B179" s="13" t="s">
        <v>1886</v>
      </c>
      <c r="C179" s="22" t="s">
        <v>14</v>
      </c>
      <c r="D179" s="34">
        <v>166</v>
      </c>
    </row>
    <row r="180" spans="1:4">
      <c r="A180" s="23">
        <v>2021</v>
      </c>
      <c r="B180" s="13" t="s">
        <v>1886</v>
      </c>
      <c r="C180" s="22" t="s">
        <v>23</v>
      </c>
      <c r="D180" s="34">
        <v>40</v>
      </c>
    </row>
    <row r="181" spans="1:4">
      <c r="A181" s="23">
        <v>2021</v>
      </c>
      <c r="B181" s="13" t="s">
        <v>1886</v>
      </c>
      <c r="C181" s="22" t="s">
        <v>41</v>
      </c>
      <c r="D181" s="34">
        <v>16</v>
      </c>
    </row>
    <row r="182" spans="1:4">
      <c r="A182" s="23">
        <v>2021</v>
      </c>
      <c r="B182" s="13" t="s">
        <v>1886</v>
      </c>
      <c r="C182" s="22" t="s">
        <v>60</v>
      </c>
      <c r="D182" s="34">
        <v>13</v>
      </c>
    </row>
    <row r="183" spans="1:4">
      <c r="A183" s="23">
        <v>2021</v>
      </c>
      <c r="B183" s="13" t="s">
        <v>1886</v>
      </c>
      <c r="C183" s="22" t="s">
        <v>70</v>
      </c>
      <c r="D183" s="34">
        <v>25</v>
      </c>
    </row>
    <row r="184" spans="1:4">
      <c r="A184" s="23">
        <v>2021</v>
      </c>
      <c r="B184" s="13" t="s">
        <v>1886</v>
      </c>
      <c r="C184" s="22" t="s">
        <v>76</v>
      </c>
      <c r="D184" s="34">
        <v>9</v>
      </c>
    </row>
    <row r="185" spans="1:4">
      <c r="A185" s="23">
        <v>2021</v>
      </c>
      <c r="B185" s="13" t="s">
        <v>1886</v>
      </c>
      <c r="C185" s="22" t="s">
        <v>86</v>
      </c>
      <c r="D185" s="34">
        <v>8</v>
      </c>
    </row>
    <row r="186" spans="1:4">
      <c r="A186" s="23">
        <v>2021</v>
      </c>
      <c r="B186" s="13" t="s">
        <v>1886</v>
      </c>
      <c r="C186" s="22" t="s">
        <v>89</v>
      </c>
      <c r="D186" s="34">
        <v>9</v>
      </c>
    </row>
    <row r="187" spans="1:4">
      <c r="A187" s="23">
        <v>2021</v>
      </c>
      <c r="B187" s="13" t="s">
        <v>1886</v>
      </c>
      <c r="C187" s="22" t="s">
        <v>94</v>
      </c>
      <c r="D187" s="34">
        <v>32</v>
      </c>
    </row>
    <row r="188" spans="1:4">
      <c r="A188" s="23">
        <v>2021</v>
      </c>
      <c r="B188" s="13" t="s">
        <v>1886</v>
      </c>
      <c r="C188" s="22" t="s">
        <v>100</v>
      </c>
      <c r="D188" s="34">
        <v>4</v>
      </c>
    </row>
    <row r="189" spans="1:4">
      <c r="A189" s="23">
        <v>2021</v>
      </c>
      <c r="B189" s="13" t="s">
        <v>1886</v>
      </c>
      <c r="C189" s="22" t="s">
        <v>104</v>
      </c>
      <c r="D189" s="34">
        <v>49</v>
      </c>
    </row>
    <row r="190" spans="1:4">
      <c r="A190" s="23">
        <v>2021</v>
      </c>
      <c r="B190" s="13" t="s">
        <v>1886</v>
      </c>
      <c r="C190" s="22" t="s">
        <v>120</v>
      </c>
      <c r="D190" s="34">
        <v>97</v>
      </c>
    </row>
    <row r="191" spans="1:4">
      <c r="A191" s="23">
        <v>2021</v>
      </c>
      <c r="B191" s="13" t="s">
        <v>1886</v>
      </c>
      <c r="C191" s="22" t="s">
        <v>156</v>
      </c>
      <c r="D191" s="34">
        <v>25</v>
      </c>
    </row>
    <row r="192" spans="1:4">
      <c r="A192" s="23">
        <v>2021</v>
      </c>
      <c r="B192" s="13" t="s">
        <v>1886</v>
      </c>
      <c r="C192" s="22" t="s">
        <v>164</v>
      </c>
      <c r="D192" s="34">
        <v>11</v>
      </c>
    </row>
    <row r="193" spans="1:4">
      <c r="A193" s="23">
        <v>2021</v>
      </c>
      <c r="B193" s="13" t="s">
        <v>1886</v>
      </c>
      <c r="C193" s="22" t="s">
        <v>167</v>
      </c>
      <c r="D193" s="34">
        <v>9</v>
      </c>
    </row>
    <row r="194" spans="1:4">
      <c r="A194" s="23">
        <v>2021</v>
      </c>
      <c r="B194" s="13" t="s">
        <v>1886</v>
      </c>
      <c r="C194" s="22" t="s">
        <v>848</v>
      </c>
      <c r="D194" s="34">
        <v>20</v>
      </c>
    </row>
    <row r="195" spans="1:4">
      <c r="A195" s="23">
        <v>2021</v>
      </c>
      <c r="B195" s="13" t="s">
        <v>1886</v>
      </c>
      <c r="C195" s="22" t="s">
        <v>539</v>
      </c>
      <c r="D195" s="34">
        <v>7</v>
      </c>
    </row>
    <row r="196" spans="1:4">
      <c r="A196" s="23">
        <v>2021</v>
      </c>
      <c r="B196" s="13" t="s">
        <v>514</v>
      </c>
      <c r="C196" s="22" t="s">
        <v>184</v>
      </c>
      <c r="D196" s="34">
        <v>23</v>
      </c>
    </row>
    <row r="197" spans="1:4">
      <c r="A197" s="23">
        <v>2021</v>
      </c>
      <c r="B197" s="13" t="s">
        <v>514</v>
      </c>
      <c r="C197" s="22" t="s">
        <v>23</v>
      </c>
      <c r="D197" s="34">
        <v>20</v>
      </c>
    </row>
    <row r="198" spans="1:4">
      <c r="A198" s="23">
        <v>2021</v>
      </c>
      <c r="B198" s="13" t="s">
        <v>514</v>
      </c>
      <c r="C198" s="22" t="s">
        <v>6804</v>
      </c>
      <c r="D198" s="34">
        <v>7</v>
      </c>
    </row>
    <row r="199" spans="1:4">
      <c r="A199" s="23">
        <v>2021</v>
      </c>
      <c r="B199" s="13" t="s">
        <v>514</v>
      </c>
      <c r="C199" s="22" t="s">
        <v>185</v>
      </c>
      <c r="D199" s="34">
        <v>46</v>
      </c>
    </row>
    <row r="200" spans="1:4">
      <c r="A200" s="23">
        <v>2021</v>
      </c>
      <c r="B200" s="13" t="s">
        <v>514</v>
      </c>
      <c r="C200" s="22" t="s">
        <v>104</v>
      </c>
      <c r="D200" s="34">
        <v>38</v>
      </c>
    </row>
    <row r="201" spans="1:4">
      <c r="A201" s="23">
        <v>2021</v>
      </c>
      <c r="B201" s="13" t="s">
        <v>514</v>
      </c>
      <c r="C201" s="22" t="s">
        <v>8102</v>
      </c>
      <c r="D201" s="34">
        <v>34</v>
      </c>
    </row>
  </sheetData>
  <sheetProtection autoFilter="0" pivotTables="0"/>
  <autoFilter ref="A1:D201" xr:uid="{00000000-0009-0000-0000-000037000000}"/>
  <sortState xmlns:xlrd2="http://schemas.microsoft.com/office/spreadsheetml/2017/richdata2" ref="A2:D201">
    <sortCondition ref="A2:A201"/>
    <sortCondition descending="1" ref="B2:B201"/>
    <sortCondition ref="C2:C201"/>
  </sortState>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97">
    <tabColor theme="0"/>
  </sheetPr>
  <dimension ref="A1:I197"/>
  <sheetViews>
    <sheetView zoomScale="85" zoomScaleNormal="85" workbookViewId="0">
      <pane ySplit="1" topLeftCell="A2" activePane="bottomLeft" state="frozen"/>
      <selection pane="bottomLeft" sqref="A1:F6"/>
    </sheetView>
  </sheetViews>
  <sheetFormatPr baseColWidth="10" defaultColWidth="11" defaultRowHeight="14.25"/>
  <cols>
    <col min="1" max="1" width="9.375" style="5" bestFit="1" customWidth="1"/>
    <col min="2" max="2" width="12.5" style="5" bestFit="1" customWidth="1"/>
    <col min="3" max="3" width="75.875" style="5" bestFit="1" customWidth="1"/>
    <col min="4" max="4" width="30" style="5" bestFit="1" customWidth="1"/>
    <col min="5" max="5" width="38.25" style="5" bestFit="1" customWidth="1"/>
    <col min="6" max="6" width="55.125" style="5" bestFit="1" customWidth="1"/>
    <col min="7" max="7" width="56.75" style="5" bestFit="1" customWidth="1"/>
    <col min="8" max="8" width="40.125" style="5" bestFit="1" customWidth="1"/>
    <col min="9" max="9" width="25.125" style="5" bestFit="1" customWidth="1"/>
    <col min="10" max="16384" width="11" style="5"/>
  </cols>
  <sheetData>
    <row r="1" spans="1:9">
      <c r="A1" s="43" t="s">
        <v>229</v>
      </c>
      <c r="B1" s="43" t="s">
        <v>200</v>
      </c>
      <c r="C1" s="43" t="s">
        <v>6682</v>
      </c>
      <c r="D1" s="61" t="s">
        <v>1522</v>
      </c>
      <c r="E1" s="43" t="s">
        <v>1523</v>
      </c>
      <c r="F1" s="43" t="s">
        <v>1524</v>
      </c>
      <c r="G1" s="43" t="s">
        <v>1525</v>
      </c>
      <c r="H1" s="43" t="s">
        <v>1526</v>
      </c>
      <c r="I1" s="43" t="s">
        <v>3611</v>
      </c>
    </row>
    <row r="2" spans="1:9">
      <c r="A2" s="23">
        <v>2014</v>
      </c>
      <c r="B2" s="13" t="s">
        <v>1886</v>
      </c>
      <c r="C2" s="22" t="s">
        <v>1521</v>
      </c>
      <c r="D2" s="34">
        <v>1</v>
      </c>
      <c r="E2" s="60">
        <v>0</v>
      </c>
      <c r="F2" s="60">
        <v>16497923</v>
      </c>
      <c r="G2" s="60">
        <v>0</v>
      </c>
      <c r="H2" s="60">
        <v>0</v>
      </c>
      <c r="I2" s="60">
        <f t="shared" ref="I2:I33" si="0">+SUM(E2:H2)</f>
        <v>16497923</v>
      </c>
    </row>
    <row r="3" spans="1:9">
      <c r="A3" s="23">
        <v>2014</v>
      </c>
      <c r="B3" s="13" t="s">
        <v>1886</v>
      </c>
      <c r="C3" s="22" t="s">
        <v>5</v>
      </c>
      <c r="D3" s="34">
        <v>8</v>
      </c>
      <c r="E3" s="60">
        <v>79449119</v>
      </c>
      <c r="F3" s="60">
        <v>405187379</v>
      </c>
      <c r="G3" s="60">
        <v>6263632</v>
      </c>
      <c r="H3" s="60">
        <v>19980000</v>
      </c>
      <c r="I3" s="60">
        <f t="shared" si="0"/>
        <v>510880130</v>
      </c>
    </row>
    <row r="4" spans="1:9">
      <c r="A4" s="23">
        <v>2014</v>
      </c>
      <c r="B4" s="13" t="s">
        <v>1886</v>
      </c>
      <c r="C4" s="22" t="s">
        <v>10</v>
      </c>
      <c r="D4" s="34">
        <v>9</v>
      </c>
      <c r="E4" s="60">
        <v>67918888</v>
      </c>
      <c r="F4" s="60">
        <v>151327571</v>
      </c>
      <c r="G4" s="60">
        <v>0</v>
      </c>
      <c r="H4" s="60">
        <v>1500000</v>
      </c>
      <c r="I4" s="60">
        <f t="shared" si="0"/>
        <v>220746459</v>
      </c>
    </row>
    <row r="5" spans="1:9">
      <c r="A5" s="23">
        <v>2014</v>
      </c>
      <c r="B5" s="13" t="s">
        <v>1886</v>
      </c>
      <c r="C5" s="22" t="s">
        <v>14</v>
      </c>
      <c r="D5" s="34">
        <v>61</v>
      </c>
      <c r="E5" s="60">
        <v>1528885038</v>
      </c>
      <c r="F5" s="60">
        <v>2997025729</v>
      </c>
      <c r="G5" s="60">
        <v>0</v>
      </c>
      <c r="H5" s="60">
        <v>192222345</v>
      </c>
      <c r="I5" s="60">
        <f t="shared" si="0"/>
        <v>4718133112</v>
      </c>
    </row>
    <row r="6" spans="1:9">
      <c r="A6" s="23">
        <v>2014</v>
      </c>
      <c r="B6" s="13" t="s">
        <v>1886</v>
      </c>
      <c r="C6" s="22" t="s">
        <v>23</v>
      </c>
      <c r="D6" s="34">
        <v>23</v>
      </c>
      <c r="E6" s="60">
        <v>103133680</v>
      </c>
      <c r="F6" s="60">
        <v>1213232612</v>
      </c>
      <c r="G6" s="60">
        <v>38750000</v>
      </c>
      <c r="H6" s="60">
        <v>0</v>
      </c>
      <c r="I6" s="60">
        <f t="shared" si="0"/>
        <v>1355116292</v>
      </c>
    </row>
    <row r="7" spans="1:9">
      <c r="A7" s="23">
        <v>2014</v>
      </c>
      <c r="B7" s="13" t="s">
        <v>1886</v>
      </c>
      <c r="C7" s="22" t="s">
        <v>41</v>
      </c>
      <c r="D7" s="34">
        <v>1</v>
      </c>
      <c r="E7" s="60">
        <v>0</v>
      </c>
      <c r="F7" s="60">
        <v>176185040</v>
      </c>
      <c r="G7" s="60">
        <v>0</v>
      </c>
      <c r="H7" s="60">
        <v>0</v>
      </c>
      <c r="I7" s="60">
        <f t="shared" si="0"/>
        <v>176185040</v>
      </c>
    </row>
    <row r="8" spans="1:9">
      <c r="A8" s="23">
        <v>2014</v>
      </c>
      <c r="B8" s="13" t="s">
        <v>1886</v>
      </c>
      <c r="C8" s="22" t="s">
        <v>60</v>
      </c>
      <c r="D8" s="34">
        <v>4</v>
      </c>
      <c r="E8" s="60">
        <v>6000000</v>
      </c>
      <c r="F8" s="60">
        <v>36307244</v>
      </c>
      <c r="G8" s="60">
        <v>0</v>
      </c>
      <c r="H8" s="60">
        <v>0</v>
      </c>
      <c r="I8" s="60">
        <f t="shared" si="0"/>
        <v>42307244</v>
      </c>
    </row>
    <row r="9" spans="1:9">
      <c r="A9" s="23">
        <v>2014</v>
      </c>
      <c r="B9" s="13" t="s">
        <v>1886</v>
      </c>
      <c r="C9" s="22" t="s">
        <v>70</v>
      </c>
      <c r="D9" s="34">
        <v>6</v>
      </c>
      <c r="E9" s="60">
        <v>26502540</v>
      </c>
      <c r="F9" s="60">
        <v>261093660</v>
      </c>
      <c r="G9" s="60">
        <v>0</v>
      </c>
      <c r="H9" s="60">
        <v>0</v>
      </c>
      <c r="I9" s="60">
        <f t="shared" si="0"/>
        <v>287596200</v>
      </c>
    </row>
    <row r="10" spans="1:9">
      <c r="A10" s="23">
        <v>2014</v>
      </c>
      <c r="B10" s="13" t="s">
        <v>1886</v>
      </c>
      <c r="C10" s="22" t="s">
        <v>76</v>
      </c>
      <c r="D10" s="34">
        <v>4</v>
      </c>
      <c r="E10" s="60">
        <v>24348088</v>
      </c>
      <c r="F10" s="60">
        <v>164217312</v>
      </c>
      <c r="G10" s="60">
        <v>11789416</v>
      </c>
      <c r="H10" s="60">
        <v>19333840</v>
      </c>
      <c r="I10" s="60">
        <f t="shared" si="0"/>
        <v>219688656</v>
      </c>
    </row>
    <row r="11" spans="1:9">
      <c r="A11" s="23">
        <v>2014</v>
      </c>
      <c r="B11" s="13" t="s">
        <v>1886</v>
      </c>
      <c r="C11" s="22" t="s">
        <v>86</v>
      </c>
      <c r="D11" s="34">
        <v>5</v>
      </c>
      <c r="E11" s="60">
        <v>7800000</v>
      </c>
      <c r="F11" s="60">
        <v>46233719</v>
      </c>
      <c r="G11" s="60">
        <v>0</v>
      </c>
      <c r="H11" s="60">
        <v>0</v>
      </c>
      <c r="I11" s="60">
        <f t="shared" si="0"/>
        <v>54033719</v>
      </c>
    </row>
    <row r="12" spans="1:9">
      <c r="A12" s="23">
        <v>2014</v>
      </c>
      <c r="B12" s="13" t="s">
        <v>1886</v>
      </c>
      <c r="C12" s="22" t="s">
        <v>89</v>
      </c>
      <c r="D12" s="34">
        <v>6</v>
      </c>
      <c r="E12" s="60">
        <v>27500000</v>
      </c>
      <c r="F12" s="60">
        <v>199584238</v>
      </c>
      <c r="G12" s="60">
        <v>50000</v>
      </c>
      <c r="H12" s="60">
        <v>72570022</v>
      </c>
      <c r="I12" s="60">
        <f t="shared" si="0"/>
        <v>299704260</v>
      </c>
    </row>
    <row r="13" spans="1:9">
      <c r="A13" s="23">
        <v>2014</v>
      </c>
      <c r="B13" s="13" t="s">
        <v>1886</v>
      </c>
      <c r="C13" s="22" t="s">
        <v>94</v>
      </c>
      <c r="D13" s="34">
        <v>3</v>
      </c>
      <c r="E13" s="60">
        <v>70053501</v>
      </c>
      <c r="F13" s="60">
        <v>82281150</v>
      </c>
      <c r="G13" s="60">
        <v>0</v>
      </c>
      <c r="H13" s="60">
        <v>2000000</v>
      </c>
      <c r="I13" s="60">
        <f t="shared" si="0"/>
        <v>154334651</v>
      </c>
    </row>
    <row r="14" spans="1:9">
      <c r="A14" s="23">
        <v>2014</v>
      </c>
      <c r="B14" s="13" t="s">
        <v>1886</v>
      </c>
      <c r="C14" s="22" t="s">
        <v>100</v>
      </c>
      <c r="D14" s="34">
        <v>5</v>
      </c>
      <c r="E14" s="60">
        <v>2000000</v>
      </c>
      <c r="F14" s="60">
        <v>116692697</v>
      </c>
      <c r="G14" s="60">
        <v>0</v>
      </c>
      <c r="H14" s="60">
        <v>0</v>
      </c>
      <c r="I14" s="60">
        <f t="shared" si="0"/>
        <v>118692697</v>
      </c>
    </row>
    <row r="15" spans="1:9">
      <c r="A15" s="23">
        <v>2014</v>
      </c>
      <c r="B15" s="13" t="s">
        <v>1886</v>
      </c>
      <c r="C15" s="22" t="s">
        <v>104</v>
      </c>
      <c r="D15" s="34">
        <v>18</v>
      </c>
      <c r="E15" s="60">
        <v>527118264</v>
      </c>
      <c r="F15" s="60">
        <v>879626318</v>
      </c>
      <c r="G15" s="60">
        <v>0</v>
      </c>
      <c r="H15" s="60">
        <v>67940411</v>
      </c>
      <c r="I15" s="60">
        <f t="shared" si="0"/>
        <v>1474684993</v>
      </c>
    </row>
    <row r="16" spans="1:9">
      <c r="A16" s="23">
        <v>2014</v>
      </c>
      <c r="B16" s="13" t="s">
        <v>1886</v>
      </c>
      <c r="C16" s="22" t="s">
        <v>120</v>
      </c>
      <c r="D16" s="34">
        <v>37</v>
      </c>
      <c r="E16" s="60">
        <v>469338278</v>
      </c>
      <c r="F16" s="60">
        <v>1390100207</v>
      </c>
      <c r="G16" s="60">
        <v>3400000</v>
      </c>
      <c r="H16" s="60">
        <v>291869415</v>
      </c>
      <c r="I16" s="60">
        <f t="shared" si="0"/>
        <v>2154707900</v>
      </c>
    </row>
    <row r="17" spans="1:9">
      <c r="A17" s="23">
        <v>2014</v>
      </c>
      <c r="B17" s="13" t="s">
        <v>1886</v>
      </c>
      <c r="C17" s="22" t="s">
        <v>156</v>
      </c>
      <c r="D17" s="34">
        <v>3</v>
      </c>
      <c r="E17" s="60">
        <v>100000000</v>
      </c>
      <c r="F17" s="60">
        <v>194564842</v>
      </c>
      <c r="G17" s="60">
        <v>0</v>
      </c>
      <c r="H17" s="60">
        <v>0</v>
      </c>
      <c r="I17" s="60">
        <f t="shared" si="0"/>
        <v>294564842</v>
      </c>
    </row>
    <row r="18" spans="1:9">
      <c r="A18" s="23">
        <v>2014</v>
      </c>
      <c r="B18" s="13" t="s">
        <v>1886</v>
      </c>
      <c r="C18" s="22" t="s">
        <v>164</v>
      </c>
      <c r="D18" s="34">
        <v>5</v>
      </c>
      <c r="E18" s="60">
        <v>0</v>
      </c>
      <c r="F18" s="60">
        <v>193215986</v>
      </c>
      <c r="G18" s="60">
        <v>0</v>
      </c>
      <c r="H18" s="60">
        <v>0</v>
      </c>
      <c r="I18" s="60">
        <f t="shared" si="0"/>
        <v>193215986</v>
      </c>
    </row>
    <row r="19" spans="1:9">
      <c r="A19" s="23">
        <v>2014</v>
      </c>
      <c r="B19" s="13" t="s">
        <v>1886</v>
      </c>
      <c r="C19" s="22" t="s">
        <v>167</v>
      </c>
      <c r="D19" s="34">
        <v>3</v>
      </c>
      <c r="E19" s="60">
        <v>580000</v>
      </c>
      <c r="F19" s="60">
        <v>148966555</v>
      </c>
      <c r="G19" s="60">
        <v>0</v>
      </c>
      <c r="H19" s="60">
        <v>0</v>
      </c>
      <c r="I19" s="60">
        <f t="shared" si="0"/>
        <v>149546555</v>
      </c>
    </row>
    <row r="20" spans="1:9">
      <c r="A20" s="23">
        <v>2014</v>
      </c>
      <c r="B20" s="13" t="s">
        <v>1886</v>
      </c>
      <c r="C20" s="22" t="s">
        <v>1527</v>
      </c>
      <c r="D20" s="34">
        <v>5</v>
      </c>
      <c r="E20" s="60">
        <v>57780000</v>
      </c>
      <c r="F20" s="60">
        <v>251754686</v>
      </c>
      <c r="G20" s="60">
        <v>0</v>
      </c>
      <c r="H20" s="60">
        <v>59141760</v>
      </c>
      <c r="I20" s="60">
        <f t="shared" si="0"/>
        <v>368676446</v>
      </c>
    </row>
    <row r="21" spans="1:9">
      <c r="A21" s="23">
        <v>2014</v>
      </c>
      <c r="B21" s="13" t="s">
        <v>514</v>
      </c>
      <c r="C21" s="22" t="s">
        <v>184</v>
      </c>
      <c r="D21" s="34">
        <v>9</v>
      </c>
      <c r="E21" s="60">
        <v>114202667</v>
      </c>
      <c r="F21" s="60">
        <v>110342582.16999999</v>
      </c>
      <c r="G21" s="60">
        <v>0</v>
      </c>
      <c r="H21" s="60">
        <v>0</v>
      </c>
      <c r="I21" s="60">
        <f t="shared" si="0"/>
        <v>224545249.16999999</v>
      </c>
    </row>
    <row r="22" spans="1:9">
      <c r="A22" s="23">
        <v>2014</v>
      </c>
      <c r="B22" s="13" t="s">
        <v>514</v>
      </c>
      <c r="C22" s="22" t="s">
        <v>23</v>
      </c>
      <c r="D22" s="34">
        <v>6</v>
      </c>
      <c r="E22" s="60">
        <v>87535080</v>
      </c>
      <c r="F22" s="60">
        <v>233013309.10000002</v>
      </c>
      <c r="G22" s="60">
        <v>0</v>
      </c>
      <c r="H22" s="60">
        <v>0</v>
      </c>
      <c r="I22" s="60">
        <f t="shared" si="0"/>
        <v>320548389.10000002</v>
      </c>
    </row>
    <row r="23" spans="1:9">
      <c r="A23" s="23">
        <v>2014</v>
      </c>
      <c r="B23" s="13" t="s">
        <v>514</v>
      </c>
      <c r="C23" s="22" t="s">
        <v>185</v>
      </c>
      <c r="D23" s="34">
        <v>11</v>
      </c>
      <c r="E23" s="60">
        <v>157535032</v>
      </c>
      <c r="F23" s="60">
        <v>319861793.88999999</v>
      </c>
      <c r="G23" s="60">
        <v>0</v>
      </c>
      <c r="H23" s="60">
        <v>0</v>
      </c>
      <c r="I23" s="60">
        <f t="shared" si="0"/>
        <v>477396825.88999999</v>
      </c>
    </row>
    <row r="24" spans="1:9">
      <c r="A24" s="23">
        <v>2014</v>
      </c>
      <c r="B24" s="13" t="s">
        <v>514</v>
      </c>
      <c r="C24" s="22" t="s">
        <v>3925</v>
      </c>
      <c r="D24" s="34">
        <v>18</v>
      </c>
      <c r="E24" s="60">
        <v>243610033</v>
      </c>
      <c r="F24" s="60">
        <v>547992971.01999998</v>
      </c>
      <c r="G24" s="60">
        <v>0</v>
      </c>
      <c r="H24" s="60">
        <v>0</v>
      </c>
      <c r="I24" s="60">
        <f t="shared" si="0"/>
        <v>791603004.01999998</v>
      </c>
    </row>
    <row r="25" spans="1:9">
      <c r="A25" s="23">
        <v>2015</v>
      </c>
      <c r="B25" s="13" t="s">
        <v>1886</v>
      </c>
      <c r="C25" s="22" t="s">
        <v>5</v>
      </c>
      <c r="D25" s="34">
        <v>6</v>
      </c>
      <c r="E25" s="60">
        <v>88813000</v>
      </c>
      <c r="F25" s="60">
        <v>262284361</v>
      </c>
      <c r="G25" s="60">
        <v>2362608</v>
      </c>
      <c r="H25" s="60">
        <v>0</v>
      </c>
      <c r="I25" s="60">
        <f t="shared" si="0"/>
        <v>353459969</v>
      </c>
    </row>
    <row r="26" spans="1:9">
      <c r="A26" s="23">
        <v>2015</v>
      </c>
      <c r="B26" s="13" t="s">
        <v>1886</v>
      </c>
      <c r="C26" s="22" t="s">
        <v>10</v>
      </c>
      <c r="D26" s="34">
        <v>8</v>
      </c>
      <c r="E26" s="60">
        <v>175617255</v>
      </c>
      <c r="F26" s="60">
        <v>318580335</v>
      </c>
      <c r="G26" s="60">
        <v>0</v>
      </c>
      <c r="H26" s="60">
        <v>80000000</v>
      </c>
      <c r="I26" s="60">
        <f t="shared" si="0"/>
        <v>574197590</v>
      </c>
    </row>
    <row r="27" spans="1:9">
      <c r="A27" s="23">
        <v>2015</v>
      </c>
      <c r="B27" s="13" t="s">
        <v>1886</v>
      </c>
      <c r="C27" s="22" t="s">
        <v>14</v>
      </c>
      <c r="D27" s="34">
        <v>55</v>
      </c>
      <c r="E27" s="60">
        <v>1024469550</v>
      </c>
      <c r="F27" s="60">
        <v>1307197682</v>
      </c>
      <c r="G27" s="60">
        <v>0</v>
      </c>
      <c r="H27" s="60">
        <v>183466254</v>
      </c>
      <c r="I27" s="60">
        <f t="shared" si="0"/>
        <v>2515133486</v>
      </c>
    </row>
    <row r="28" spans="1:9">
      <c r="A28" s="23">
        <v>2015</v>
      </c>
      <c r="B28" s="13" t="s">
        <v>1886</v>
      </c>
      <c r="C28" s="22" t="s">
        <v>23</v>
      </c>
      <c r="D28" s="34">
        <v>4</v>
      </c>
      <c r="E28" s="60">
        <v>80000000</v>
      </c>
      <c r="F28" s="60">
        <v>585964240</v>
      </c>
      <c r="G28" s="60">
        <v>0</v>
      </c>
      <c r="H28" s="60">
        <v>0</v>
      </c>
      <c r="I28" s="60">
        <f t="shared" si="0"/>
        <v>665964240</v>
      </c>
    </row>
    <row r="29" spans="1:9">
      <c r="A29" s="23">
        <v>2015</v>
      </c>
      <c r="B29" s="13" t="s">
        <v>1886</v>
      </c>
      <c r="C29" s="22" t="s">
        <v>41</v>
      </c>
      <c r="D29" s="34">
        <v>0</v>
      </c>
      <c r="E29" s="60">
        <v>0</v>
      </c>
      <c r="F29" s="60">
        <v>0</v>
      </c>
      <c r="G29" s="60">
        <v>0</v>
      </c>
      <c r="H29" s="60">
        <v>0</v>
      </c>
      <c r="I29" s="60">
        <f t="shared" si="0"/>
        <v>0</v>
      </c>
    </row>
    <row r="30" spans="1:9">
      <c r="A30" s="23">
        <v>2015</v>
      </c>
      <c r="B30" s="13" t="s">
        <v>1886</v>
      </c>
      <c r="C30" s="22" t="s">
        <v>60</v>
      </c>
      <c r="D30" s="34">
        <v>5</v>
      </c>
      <c r="E30" s="60">
        <v>79918000</v>
      </c>
      <c r="F30" s="60">
        <v>253547588</v>
      </c>
      <c r="G30" s="60">
        <v>0</v>
      </c>
      <c r="H30" s="60">
        <v>7000000</v>
      </c>
      <c r="I30" s="60">
        <f t="shared" si="0"/>
        <v>340465588</v>
      </c>
    </row>
    <row r="31" spans="1:9">
      <c r="A31" s="23">
        <v>2015</v>
      </c>
      <c r="B31" s="13" t="s">
        <v>1886</v>
      </c>
      <c r="C31" s="22" t="s">
        <v>70</v>
      </c>
      <c r="D31" s="34">
        <v>2</v>
      </c>
      <c r="E31" s="60">
        <v>54942000</v>
      </c>
      <c r="F31" s="60">
        <v>46977779</v>
      </c>
      <c r="G31" s="60">
        <v>0</v>
      </c>
      <c r="H31" s="60">
        <v>0</v>
      </c>
      <c r="I31" s="60">
        <f t="shared" si="0"/>
        <v>101919779</v>
      </c>
    </row>
    <row r="32" spans="1:9">
      <c r="A32" s="23">
        <v>2015</v>
      </c>
      <c r="B32" s="13" t="s">
        <v>1886</v>
      </c>
      <c r="C32" s="22" t="s">
        <v>76</v>
      </c>
      <c r="D32" s="34">
        <v>4</v>
      </c>
      <c r="E32" s="60">
        <v>59787920</v>
      </c>
      <c r="F32" s="60">
        <v>300590766</v>
      </c>
      <c r="G32" s="60">
        <v>0</v>
      </c>
      <c r="H32" s="60">
        <v>0</v>
      </c>
      <c r="I32" s="60">
        <f t="shared" si="0"/>
        <v>360378686</v>
      </c>
    </row>
    <row r="33" spans="1:9">
      <c r="A33" s="23">
        <v>2015</v>
      </c>
      <c r="B33" s="13" t="s">
        <v>1886</v>
      </c>
      <c r="C33" s="22" t="s">
        <v>86</v>
      </c>
      <c r="D33" s="34">
        <v>7</v>
      </c>
      <c r="E33" s="60">
        <v>169640000</v>
      </c>
      <c r="F33" s="60">
        <v>556610662</v>
      </c>
      <c r="G33" s="60">
        <v>0</v>
      </c>
      <c r="H33" s="60">
        <v>67500000</v>
      </c>
      <c r="I33" s="60">
        <f t="shared" si="0"/>
        <v>793750662</v>
      </c>
    </row>
    <row r="34" spans="1:9">
      <c r="A34" s="23">
        <v>2015</v>
      </c>
      <c r="B34" s="13" t="s">
        <v>1886</v>
      </c>
      <c r="C34" s="22" t="s">
        <v>89</v>
      </c>
      <c r="D34" s="34">
        <v>3</v>
      </c>
      <c r="E34" s="60">
        <v>107322000</v>
      </c>
      <c r="F34" s="60">
        <v>195305291</v>
      </c>
      <c r="G34" s="60">
        <v>0</v>
      </c>
      <c r="H34" s="60">
        <v>0</v>
      </c>
      <c r="I34" s="60">
        <f t="shared" ref="I34:I65" si="1">+SUM(E34:H34)</f>
        <v>302627291</v>
      </c>
    </row>
    <row r="35" spans="1:9">
      <c r="A35" s="23">
        <v>2015</v>
      </c>
      <c r="B35" s="13" t="s">
        <v>1886</v>
      </c>
      <c r="C35" s="22" t="s">
        <v>94</v>
      </c>
      <c r="D35" s="34">
        <v>4</v>
      </c>
      <c r="E35" s="60">
        <v>141469700</v>
      </c>
      <c r="F35" s="60">
        <v>281902506</v>
      </c>
      <c r="G35" s="60">
        <v>0</v>
      </c>
      <c r="H35" s="60">
        <v>10000000</v>
      </c>
      <c r="I35" s="60">
        <f t="shared" si="1"/>
        <v>433372206</v>
      </c>
    </row>
    <row r="36" spans="1:9">
      <c r="A36" s="23">
        <v>2015</v>
      </c>
      <c r="B36" s="13" t="s">
        <v>1886</v>
      </c>
      <c r="C36" s="22" t="s">
        <v>100</v>
      </c>
      <c r="D36" s="34">
        <v>1</v>
      </c>
      <c r="E36" s="60">
        <v>0</v>
      </c>
      <c r="F36" s="60">
        <v>22336800</v>
      </c>
      <c r="G36" s="60">
        <v>0</v>
      </c>
      <c r="H36" s="60">
        <v>0</v>
      </c>
      <c r="I36" s="60">
        <f t="shared" si="1"/>
        <v>22336800</v>
      </c>
    </row>
    <row r="37" spans="1:9">
      <c r="A37" s="23">
        <v>2015</v>
      </c>
      <c r="B37" s="13" t="s">
        <v>1886</v>
      </c>
      <c r="C37" s="22" t="s">
        <v>104</v>
      </c>
      <c r="D37" s="34">
        <v>11</v>
      </c>
      <c r="E37" s="60">
        <v>218658730</v>
      </c>
      <c r="F37" s="60">
        <v>243193634</v>
      </c>
      <c r="G37" s="60">
        <v>4000000</v>
      </c>
      <c r="H37" s="60">
        <v>72000000</v>
      </c>
      <c r="I37" s="60">
        <f t="shared" si="1"/>
        <v>537852364</v>
      </c>
    </row>
    <row r="38" spans="1:9">
      <c r="A38" s="23">
        <v>2015</v>
      </c>
      <c r="B38" s="13" t="s">
        <v>1886</v>
      </c>
      <c r="C38" s="22" t="s">
        <v>120</v>
      </c>
      <c r="D38" s="34">
        <v>26</v>
      </c>
      <c r="E38" s="60">
        <v>271857000</v>
      </c>
      <c r="F38" s="60">
        <v>761232448</v>
      </c>
      <c r="G38" s="60">
        <v>0</v>
      </c>
      <c r="H38" s="60">
        <v>165723754</v>
      </c>
      <c r="I38" s="60">
        <f t="shared" si="1"/>
        <v>1198813202</v>
      </c>
    </row>
    <row r="39" spans="1:9">
      <c r="A39" s="23">
        <v>2015</v>
      </c>
      <c r="B39" s="13" t="s">
        <v>1886</v>
      </c>
      <c r="C39" s="22" t="s">
        <v>156</v>
      </c>
      <c r="D39" s="34">
        <v>7</v>
      </c>
      <c r="E39" s="60">
        <v>123112000</v>
      </c>
      <c r="F39" s="60">
        <v>464000603</v>
      </c>
      <c r="G39" s="60">
        <v>0</v>
      </c>
      <c r="H39" s="60">
        <v>0</v>
      </c>
      <c r="I39" s="60">
        <f t="shared" si="1"/>
        <v>587112603</v>
      </c>
    </row>
    <row r="40" spans="1:9">
      <c r="A40" s="23">
        <v>2015</v>
      </c>
      <c r="B40" s="13" t="s">
        <v>1886</v>
      </c>
      <c r="C40" s="22" t="s">
        <v>164</v>
      </c>
      <c r="D40" s="34">
        <v>2</v>
      </c>
      <c r="E40" s="60">
        <v>40000000</v>
      </c>
      <c r="F40" s="60">
        <v>83629586</v>
      </c>
      <c r="G40" s="60">
        <v>0</v>
      </c>
      <c r="H40" s="60">
        <v>0</v>
      </c>
      <c r="I40" s="60">
        <f t="shared" si="1"/>
        <v>123629586</v>
      </c>
    </row>
    <row r="41" spans="1:9">
      <c r="A41" s="23">
        <v>2015</v>
      </c>
      <c r="B41" s="13" t="s">
        <v>1886</v>
      </c>
      <c r="C41" s="22" t="s">
        <v>167</v>
      </c>
      <c r="D41" s="34">
        <v>2</v>
      </c>
      <c r="E41" s="60">
        <v>43700000</v>
      </c>
      <c r="F41" s="60">
        <v>89579546</v>
      </c>
      <c r="G41" s="60">
        <v>0</v>
      </c>
      <c r="H41" s="60">
        <v>0</v>
      </c>
      <c r="I41" s="60">
        <f t="shared" si="1"/>
        <v>133279546</v>
      </c>
    </row>
    <row r="42" spans="1:9">
      <c r="A42" s="23">
        <v>2015</v>
      </c>
      <c r="B42" s="13" t="s">
        <v>1886</v>
      </c>
      <c r="C42" s="22" t="s">
        <v>1527</v>
      </c>
      <c r="D42" s="34">
        <v>0</v>
      </c>
      <c r="E42" s="60">
        <v>0</v>
      </c>
      <c r="F42" s="60">
        <v>0</v>
      </c>
      <c r="G42" s="60">
        <v>0</v>
      </c>
      <c r="H42" s="60">
        <v>0</v>
      </c>
      <c r="I42" s="60">
        <f t="shared" si="1"/>
        <v>0</v>
      </c>
    </row>
    <row r="43" spans="1:9">
      <c r="A43" s="23">
        <v>2015</v>
      </c>
      <c r="B43" s="13" t="s">
        <v>1886</v>
      </c>
      <c r="C43" s="22" t="s">
        <v>848</v>
      </c>
      <c r="D43" s="34">
        <v>2</v>
      </c>
      <c r="E43" s="60">
        <v>45145000</v>
      </c>
      <c r="F43" s="60">
        <v>64479085</v>
      </c>
      <c r="G43" s="60">
        <v>0</v>
      </c>
      <c r="H43" s="60">
        <v>0</v>
      </c>
      <c r="I43" s="60">
        <f t="shared" si="1"/>
        <v>109624085</v>
      </c>
    </row>
    <row r="44" spans="1:9">
      <c r="A44" s="23">
        <v>2015</v>
      </c>
      <c r="B44" s="13" t="s">
        <v>1886</v>
      </c>
      <c r="C44" s="22" t="s">
        <v>539</v>
      </c>
      <c r="D44" s="34">
        <v>5</v>
      </c>
      <c r="E44" s="60">
        <v>167458000</v>
      </c>
      <c r="F44" s="60">
        <v>234438243</v>
      </c>
      <c r="G44" s="60">
        <v>0</v>
      </c>
      <c r="H44" s="60">
        <v>0</v>
      </c>
      <c r="I44" s="60">
        <f t="shared" si="1"/>
        <v>401896243</v>
      </c>
    </row>
    <row r="45" spans="1:9">
      <c r="A45" s="23">
        <v>2015</v>
      </c>
      <c r="B45" s="13" t="s">
        <v>514</v>
      </c>
      <c r="C45" s="22" t="s">
        <v>184</v>
      </c>
      <c r="D45" s="34">
        <v>7</v>
      </c>
      <c r="E45" s="60">
        <v>105659742</v>
      </c>
      <c r="F45" s="60">
        <v>302731718</v>
      </c>
      <c r="G45" s="60">
        <v>0</v>
      </c>
      <c r="H45" s="60">
        <v>0</v>
      </c>
      <c r="I45" s="60">
        <f t="shared" si="1"/>
        <v>408391460</v>
      </c>
    </row>
    <row r="46" spans="1:9">
      <c r="A46" s="23">
        <v>2015</v>
      </c>
      <c r="B46" s="13" t="s">
        <v>514</v>
      </c>
      <c r="C46" s="22" t="s">
        <v>23</v>
      </c>
      <c r="D46" s="34">
        <v>13</v>
      </c>
      <c r="E46" s="60">
        <v>178291066</v>
      </c>
      <c r="F46" s="60">
        <v>319549651</v>
      </c>
      <c r="G46" s="60">
        <v>0</v>
      </c>
      <c r="H46" s="60">
        <v>0</v>
      </c>
      <c r="I46" s="60">
        <f t="shared" si="1"/>
        <v>497840717</v>
      </c>
    </row>
    <row r="47" spans="1:9">
      <c r="A47" s="23">
        <v>2015</v>
      </c>
      <c r="B47" s="13" t="s">
        <v>514</v>
      </c>
      <c r="C47" s="22" t="s">
        <v>185</v>
      </c>
      <c r="D47" s="34">
        <v>20</v>
      </c>
      <c r="E47" s="60">
        <v>304956461</v>
      </c>
      <c r="F47" s="60">
        <v>507908761</v>
      </c>
      <c r="G47" s="60">
        <v>0</v>
      </c>
      <c r="H47" s="60">
        <v>0</v>
      </c>
      <c r="I47" s="60">
        <f t="shared" si="1"/>
        <v>812865222</v>
      </c>
    </row>
    <row r="48" spans="1:9">
      <c r="A48" s="23">
        <v>2015</v>
      </c>
      <c r="B48" s="13" t="s">
        <v>514</v>
      </c>
      <c r="C48" s="22" t="s">
        <v>3925</v>
      </c>
      <c r="D48" s="34">
        <v>8</v>
      </c>
      <c r="E48" s="60">
        <v>116958207</v>
      </c>
      <c r="F48" s="60">
        <v>197529623</v>
      </c>
      <c r="G48" s="60">
        <v>0</v>
      </c>
      <c r="H48" s="60">
        <v>0</v>
      </c>
      <c r="I48" s="60">
        <f t="shared" si="1"/>
        <v>314487830</v>
      </c>
    </row>
    <row r="49" spans="1:9">
      <c r="A49" s="23">
        <v>2016</v>
      </c>
      <c r="B49" s="13" t="s">
        <v>1886</v>
      </c>
      <c r="C49" s="22" t="s">
        <v>5</v>
      </c>
      <c r="D49" s="34">
        <v>7</v>
      </c>
      <c r="E49" s="60">
        <v>21000000</v>
      </c>
      <c r="F49" s="60">
        <v>588833531</v>
      </c>
      <c r="G49" s="60">
        <v>13200000</v>
      </c>
      <c r="H49" s="60">
        <v>18328832</v>
      </c>
      <c r="I49" s="60">
        <f t="shared" si="1"/>
        <v>641362363</v>
      </c>
    </row>
    <row r="50" spans="1:9">
      <c r="A50" s="23">
        <v>2016</v>
      </c>
      <c r="B50" s="13" t="s">
        <v>1886</v>
      </c>
      <c r="C50" s="22" t="s">
        <v>10</v>
      </c>
      <c r="D50" s="34">
        <v>9</v>
      </c>
      <c r="E50" s="60">
        <v>158337686</v>
      </c>
      <c r="F50" s="60">
        <v>296952554</v>
      </c>
      <c r="G50" s="60">
        <v>0</v>
      </c>
      <c r="H50" s="60">
        <v>0</v>
      </c>
      <c r="I50" s="60">
        <f t="shared" si="1"/>
        <v>455290240</v>
      </c>
    </row>
    <row r="51" spans="1:9">
      <c r="A51" s="23">
        <v>2016</v>
      </c>
      <c r="B51" s="13" t="s">
        <v>1886</v>
      </c>
      <c r="C51" s="22" t="s">
        <v>14</v>
      </c>
      <c r="D51" s="34">
        <v>56</v>
      </c>
      <c r="E51" s="60">
        <v>1133433667</v>
      </c>
      <c r="F51" s="60">
        <v>1685919812</v>
      </c>
      <c r="G51" s="60">
        <v>0</v>
      </c>
      <c r="H51" s="60">
        <v>297345574</v>
      </c>
      <c r="I51" s="60">
        <f t="shared" si="1"/>
        <v>3116699053</v>
      </c>
    </row>
    <row r="52" spans="1:9">
      <c r="A52" s="23">
        <v>2016</v>
      </c>
      <c r="B52" s="13" t="s">
        <v>1886</v>
      </c>
      <c r="C52" s="22" t="s">
        <v>23</v>
      </c>
      <c r="D52" s="34">
        <v>17</v>
      </c>
      <c r="E52" s="60">
        <v>100353321</v>
      </c>
      <c r="F52" s="60">
        <v>675628816</v>
      </c>
      <c r="G52" s="60">
        <v>133327348</v>
      </c>
      <c r="H52" s="60">
        <v>0</v>
      </c>
      <c r="I52" s="60">
        <f t="shared" si="1"/>
        <v>909309485</v>
      </c>
    </row>
    <row r="53" spans="1:9">
      <c r="A53" s="23">
        <v>2016</v>
      </c>
      <c r="B53" s="13" t="s">
        <v>1886</v>
      </c>
      <c r="C53" s="22" t="s">
        <v>41</v>
      </c>
      <c r="D53" s="34">
        <v>6</v>
      </c>
      <c r="E53" s="60">
        <v>45976000</v>
      </c>
      <c r="F53" s="60">
        <v>205860744</v>
      </c>
      <c r="G53" s="60">
        <v>9100000</v>
      </c>
      <c r="H53" s="60">
        <v>0</v>
      </c>
      <c r="I53" s="60">
        <f t="shared" si="1"/>
        <v>260936744</v>
      </c>
    </row>
    <row r="54" spans="1:9">
      <c r="A54" s="23">
        <v>2016</v>
      </c>
      <c r="B54" s="13" t="s">
        <v>1886</v>
      </c>
      <c r="C54" s="22" t="s">
        <v>60</v>
      </c>
      <c r="D54" s="34">
        <v>2</v>
      </c>
      <c r="E54" s="60">
        <v>0</v>
      </c>
      <c r="F54" s="60">
        <v>353016715</v>
      </c>
      <c r="G54" s="60">
        <v>5700000</v>
      </c>
      <c r="H54" s="60">
        <v>285700000</v>
      </c>
      <c r="I54" s="60">
        <f t="shared" si="1"/>
        <v>644416715</v>
      </c>
    </row>
    <row r="55" spans="1:9">
      <c r="A55" s="23">
        <v>2016</v>
      </c>
      <c r="B55" s="13" t="s">
        <v>1886</v>
      </c>
      <c r="C55" s="22" t="s">
        <v>70</v>
      </c>
      <c r="D55" s="34">
        <v>11</v>
      </c>
      <c r="E55" s="60">
        <v>626044599</v>
      </c>
      <c r="F55" s="60">
        <v>360438559</v>
      </c>
      <c r="G55" s="60">
        <v>30000000</v>
      </c>
      <c r="H55" s="60">
        <v>51210327</v>
      </c>
      <c r="I55" s="60">
        <f t="shared" si="1"/>
        <v>1067693485</v>
      </c>
    </row>
    <row r="56" spans="1:9">
      <c r="A56" s="23">
        <v>2016</v>
      </c>
      <c r="B56" s="13" t="s">
        <v>1886</v>
      </c>
      <c r="C56" s="22" t="s">
        <v>76</v>
      </c>
      <c r="D56" s="34">
        <v>11</v>
      </c>
      <c r="E56" s="60">
        <v>69532636</v>
      </c>
      <c r="F56" s="60">
        <v>374944630</v>
      </c>
      <c r="G56" s="60">
        <v>0</v>
      </c>
      <c r="H56" s="60">
        <v>0</v>
      </c>
      <c r="I56" s="60">
        <f t="shared" si="1"/>
        <v>444477266</v>
      </c>
    </row>
    <row r="57" spans="1:9">
      <c r="A57" s="23">
        <v>2016</v>
      </c>
      <c r="B57" s="13" t="s">
        <v>1886</v>
      </c>
      <c r="C57" s="22" t="s">
        <v>83</v>
      </c>
      <c r="D57" s="34">
        <v>0</v>
      </c>
      <c r="E57" s="60">
        <v>0</v>
      </c>
      <c r="F57" s="60">
        <v>0</v>
      </c>
      <c r="G57" s="60">
        <v>0</v>
      </c>
      <c r="H57" s="60">
        <v>0</v>
      </c>
      <c r="I57" s="60">
        <f t="shared" si="1"/>
        <v>0</v>
      </c>
    </row>
    <row r="58" spans="1:9">
      <c r="A58" s="23">
        <v>2016</v>
      </c>
      <c r="B58" s="13" t="s">
        <v>1886</v>
      </c>
      <c r="C58" s="22" t="s">
        <v>86</v>
      </c>
      <c r="D58" s="34">
        <v>3</v>
      </c>
      <c r="E58" s="60">
        <v>11774700</v>
      </c>
      <c r="F58" s="60">
        <v>8735669</v>
      </c>
      <c r="G58" s="60">
        <v>0</v>
      </c>
      <c r="H58" s="60">
        <v>0</v>
      </c>
      <c r="I58" s="60">
        <f t="shared" si="1"/>
        <v>20510369</v>
      </c>
    </row>
    <row r="59" spans="1:9">
      <c r="A59" s="23">
        <v>2016</v>
      </c>
      <c r="B59" s="13" t="s">
        <v>1886</v>
      </c>
      <c r="C59" s="22" t="s">
        <v>89</v>
      </c>
      <c r="D59" s="34">
        <v>2</v>
      </c>
      <c r="E59" s="60">
        <v>6000000</v>
      </c>
      <c r="F59" s="60">
        <v>58206414</v>
      </c>
      <c r="G59" s="60">
        <v>0</v>
      </c>
      <c r="H59" s="60">
        <v>0</v>
      </c>
      <c r="I59" s="60">
        <f t="shared" si="1"/>
        <v>64206414</v>
      </c>
    </row>
    <row r="60" spans="1:9">
      <c r="A60" s="23">
        <v>2016</v>
      </c>
      <c r="B60" s="13" t="s">
        <v>1886</v>
      </c>
      <c r="C60" s="22" t="s">
        <v>94</v>
      </c>
      <c r="D60" s="34">
        <v>12</v>
      </c>
      <c r="E60" s="60">
        <v>265134501</v>
      </c>
      <c r="F60" s="60">
        <v>429288566</v>
      </c>
      <c r="G60" s="60">
        <v>0</v>
      </c>
      <c r="H60" s="60">
        <v>110583695</v>
      </c>
      <c r="I60" s="60">
        <f t="shared" si="1"/>
        <v>805006762</v>
      </c>
    </row>
    <row r="61" spans="1:9">
      <c r="A61" s="23">
        <v>2016</v>
      </c>
      <c r="B61" s="13" t="s">
        <v>1886</v>
      </c>
      <c r="C61" s="22" t="s">
        <v>104</v>
      </c>
      <c r="D61" s="34">
        <v>18</v>
      </c>
      <c r="E61" s="60">
        <v>497124616</v>
      </c>
      <c r="F61" s="60">
        <v>541176094</v>
      </c>
      <c r="G61" s="60">
        <v>0</v>
      </c>
      <c r="H61" s="60">
        <v>100000000</v>
      </c>
      <c r="I61" s="60">
        <f t="shared" si="1"/>
        <v>1138300710</v>
      </c>
    </row>
    <row r="62" spans="1:9">
      <c r="A62" s="23">
        <v>2016</v>
      </c>
      <c r="B62" s="13" t="s">
        <v>1886</v>
      </c>
      <c r="C62" s="22" t="s">
        <v>120</v>
      </c>
      <c r="D62" s="34">
        <v>20</v>
      </c>
      <c r="E62" s="60">
        <v>155845300</v>
      </c>
      <c r="F62" s="60">
        <v>629954903</v>
      </c>
      <c r="G62" s="60">
        <v>120700</v>
      </c>
      <c r="H62" s="60">
        <v>181781367</v>
      </c>
      <c r="I62" s="60">
        <f t="shared" si="1"/>
        <v>967702270</v>
      </c>
    </row>
    <row r="63" spans="1:9">
      <c r="A63" s="23">
        <v>2016</v>
      </c>
      <c r="B63" s="13" t="s">
        <v>1886</v>
      </c>
      <c r="C63" s="22" t="s">
        <v>156</v>
      </c>
      <c r="D63" s="34">
        <v>7</v>
      </c>
      <c r="E63" s="60">
        <v>170505664</v>
      </c>
      <c r="F63" s="60">
        <v>475057672</v>
      </c>
      <c r="G63" s="60">
        <v>0</v>
      </c>
      <c r="H63" s="60">
        <v>0</v>
      </c>
      <c r="I63" s="60">
        <f t="shared" si="1"/>
        <v>645563336</v>
      </c>
    </row>
    <row r="64" spans="1:9">
      <c r="A64" s="23">
        <v>2016</v>
      </c>
      <c r="B64" s="13" t="s">
        <v>1886</v>
      </c>
      <c r="C64" s="22" t="s">
        <v>164</v>
      </c>
      <c r="D64" s="34">
        <v>10</v>
      </c>
      <c r="E64" s="60">
        <v>143704599</v>
      </c>
      <c r="F64" s="60">
        <v>474384881</v>
      </c>
      <c r="G64" s="60">
        <v>0</v>
      </c>
      <c r="H64" s="60">
        <v>32800467</v>
      </c>
      <c r="I64" s="60">
        <f t="shared" si="1"/>
        <v>650889947</v>
      </c>
    </row>
    <row r="65" spans="1:9">
      <c r="A65" s="23">
        <v>2016</v>
      </c>
      <c r="B65" s="13" t="s">
        <v>1886</v>
      </c>
      <c r="C65" s="22" t="s">
        <v>167</v>
      </c>
      <c r="D65" s="34">
        <v>1</v>
      </c>
      <c r="E65" s="60">
        <v>32000000</v>
      </c>
      <c r="F65" s="60">
        <v>70821086</v>
      </c>
      <c r="G65" s="60">
        <v>0</v>
      </c>
      <c r="H65" s="60">
        <v>0</v>
      </c>
      <c r="I65" s="60">
        <f t="shared" si="1"/>
        <v>102821086</v>
      </c>
    </row>
    <row r="66" spans="1:9">
      <c r="A66" s="23">
        <v>2016</v>
      </c>
      <c r="B66" s="13" t="s">
        <v>1886</v>
      </c>
      <c r="C66" s="22" t="s">
        <v>1527</v>
      </c>
      <c r="D66" s="34">
        <v>0</v>
      </c>
      <c r="E66" s="60">
        <v>0</v>
      </c>
      <c r="F66" s="60">
        <v>0</v>
      </c>
      <c r="G66" s="60">
        <v>0</v>
      </c>
      <c r="H66" s="60">
        <v>0</v>
      </c>
      <c r="I66" s="60">
        <f t="shared" ref="I66:I72" si="2">+SUM(E66:H66)</f>
        <v>0</v>
      </c>
    </row>
    <row r="67" spans="1:9">
      <c r="A67" s="23">
        <v>2016</v>
      </c>
      <c r="B67" s="13" t="s">
        <v>1886</v>
      </c>
      <c r="C67" s="22" t="s">
        <v>848</v>
      </c>
      <c r="D67" s="34">
        <v>5</v>
      </c>
      <c r="E67" s="60">
        <v>102533089</v>
      </c>
      <c r="F67" s="60">
        <v>308989650</v>
      </c>
      <c r="G67" s="60">
        <v>0</v>
      </c>
      <c r="H67" s="60">
        <v>7390263</v>
      </c>
      <c r="I67" s="60">
        <f t="shared" si="2"/>
        <v>418913002</v>
      </c>
    </row>
    <row r="68" spans="1:9">
      <c r="A68" s="23">
        <v>2016</v>
      </c>
      <c r="B68" s="13" t="s">
        <v>1886</v>
      </c>
      <c r="C68" s="22" t="s">
        <v>539</v>
      </c>
      <c r="D68" s="34">
        <v>6</v>
      </c>
      <c r="E68" s="60">
        <v>65835999</v>
      </c>
      <c r="F68" s="60">
        <v>105783879</v>
      </c>
      <c r="G68" s="60">
        <v>0</v>
      </c>
      <c r="H68" s="60">
        <v>0</v>
      </c>
      <c r="I68" s="60">
        <f t="shared" si="2"/>
        <v>171619878</v>
      </c>
    </row>
    <row r="69" spans="1:9">
      <c r="A69" s="23">
        <v>2016</v>
      </c>
      <c r="B69" s="13" t="s">
        <v>514</v>
      </c>
      <c r="C69" s="22" t="s">
        <v>184</v>
      </c>
      <c r="D69" s="34">
        <v>11</v>
      </c>
      <c r="E69" s="60">
        <v>147036706</v>
      </c>
      <c r="F69" s="60">
        <v>297600000</v>
      </c>
      <c r="G69" s="60"/>
      <c r="H69" s="60"/>
      <c r="I69" s="60">
        <f t="shared" si="2"/>
        <v>444636706</v>
      </c>
    </row>
    <row r="70" spans="1:9">
      <c r="A70" s="23">
        <v>2016</v>
      </c>
      <c r="B70" s="13" t="s">
        <v>514</v>
      </c>
      <c r="C70" s="22" t="s">
        <v>23</v>
      </c>
      <c r="D70" s="34">
        <v>17</v>
      </c>
      <c r="E70" s="60">
        <v>238439662</v>
      </c>
      <c r="F70" s="60">
        <v>386999068</v>
      </c>
      <c r="G70" s="60"/>
      <c r="H70" s="60"/>
      <c r="I70" s="60">
        <f t="shared" si="2"/>
        <v>625438730</v>
      </c>
    </row>
    <row r="71" spans="1:9">
      <c r="A71" s="23">
        <v>2016</v>
      </c>
      <c r="B71" s="13" t="s">
        <v>514</v>
      </c>
      <c r="C71" s="22" t="s">
        <v>185</v>
      </c>
      <c r="D71" s="34">
        <v>27</v>
      </c>
      <c r="E71" s="60">
        <v>276897951</v>
      </c>
      <c r="F71" s="60">
        <v>368824890</v>
      </c>
      <c r="G71" s="60"/>
      <c r="H71" s="60"/>
      <c r="I71" s="60">
        <f t="shared" si="2"/>
        <v>645722841</v>
      </c>
    </row>
    <row r="72" spans="1:9">
      <c r="A72" s="23">
        <v>2016</v>
      </c>
      <c r="B72" s="13" t="s">
        <v>514</v>
      </c>
      <c r="C72" s="22" t="s">
        <v>3925</v>
      </c>
      <c r="D72" s="34">
        <v>22</v>
      </c>
      <c r="E72" s="60">
        <v>169774718</v>
      </c>
      <c r="F72" s="60">
        <v>160444000</v>
      </c>
      <c r="G72" s="60"/>
      <c r="H72" s="60"/>
      <c r="I72" s="60">
        <f t="shared" si="2"/>
        <v>330218718</v>
      </c>
    </row>
    <row r="73" spans="1:9">
      <c r="A73" s="23">
        <v>2017</v>
      </c>
      <c r="B73" s="13" t="s">
        <v>1886</v>
      </c>
      <c r="C73" s="22" t="s">
        <v>5</v>
      </c>
      <c r="D73" s="34">
        <v>13</v>
      </c>
      <c r="E73" s="60">
        <v>154411124</v>
      </c>
      <c r="F73" s="60">
        <v>636050671</v>
      </c>
      <c r="G73" s="60">
        <v>0</v>
      </c>
      <c r="H73" s="60">
        <v>51138285</v>
      </c>
      <c r="I73" s="60">
        <v>841600080</v>
      </c>
    </row>
    <row r="74" spans="1:9">
      <c r="A74" s="23">
        <v>2017</v>
      </c>
      <c r="B74" s="13" t="s">
        <v>1886</v>
      </c>
      <c r="C74" s="22" t="s">
        <v>10</v>
      </c>
      <c r="D74" s="34">
        <v>7</v>
      </c>
      <c r="E74" s="60">
        <v>125770000</v>
      </c>
      <c r="F74" s="60">
        <v>209430112</v>
      </c>
      <c r="G74" s="60">
        <v>0</v>
      </c>
      <c r="H74" s="60">
        <v>0</v>
      </c>
      <c r="I74" s="60">
        <v>335200112</v>
      </c>
    </row>
    <row r="75" spans="1:9">
      <c r="A75" s="23">
        <v>2017</v>
      </c>
      <c r="B75" s="13" t="s">
        <v>1886</v>
      </c>
      <c r="C75" s="22" t="s">
        <v>14</v>
      </c>
      <c r="D75" s="34">
        <v>78</v>
      </c>
      <c r="E75" s="60">
        <v>1497582041</v>
      </c>
      <c r="F75" s="60">
        <v>1824654123</v>
      </c>
      <c r="G75" s="60">
        <v>0</v>
      </c>
      <c r="H75" s="60">
        <v>361508969</v>
      </c>
      <c r="I75" s="60">
        <v>3683745133</v>
      </c>
    </row>
    <row r="76" spans="1:9">
      <c r="A76" s="23">
        <v>2017</v>
      </c>
      <c r="B76" s="13" t="s">
        <v>1886</v>
      </c>
      <c r="C76" s="22" t="s">
        <v>23</v>
      </c>
      <c r="D76" s="34">
        <v>21</v>
      </c>
      <c r="E76" s="60">
        <v>230422286</v>
      </c>
      <c r="F76" s="60">
        <v>1107375888</v>
      </c>
      <c r="G76" s="60">
        <v>34546397</v>
      </c>
      <c r="H76" s="60">
        <v>49999000</v>
      </c>
      <c r="I76" s="60">
        <v>1422343571</v>
      </c>
    </row>
    <row r="77" spans="1:9">
      <c r="A77" s="23">
        <v>2017</v>
      </c>
      <c r="B77" s="13" t="s">
        <v>1886</v>
      </c>
      <c r="C77" s="22" t="s">
        <v>41</v>
      </c>
      <c r="D77" s="34">
        <v>9</v>
      </c>
      <c r="E77" s="60">
        <v>58833000</v>
      </c>
      <c r="F77" s="60">
        <v>544088276</v>
      </c>
      <c r="G77" s="60">
        <v>0</v>
      </c>
      <c r="H77" s="60">
        <v>1500000</v>
      </c>
      <c r="I77" s="60">
        <v>604421276</v>
      </c>
    </row>
    <row r="78" spans="1:9">
      <c r="A78" s="23">
        <v>2017</v>
      </c>
      <c r="B78" s="13" t="s">
        <v>1886</v>
      </c>
      <c r="C78" s="22" t="s">
        <v>60</v>
      </c>
      <c r="D78" s="34">
        <v>2</v>
      </c>
      <c r="E78" s="60">
        <v>36020000</v>
      </c>
      <c r="F78" s="60">
        <v>91274635</v>
      </c>
      <c r="G78" s="60">
        <v>97600000</v>
      </c>
      <c r="H78" s="60">
        <v>49128870</v>
      </c>
      <c r="I78" s="60">
        <v>274023505</v>
      </c>
    </row>
    <row r="79" spans="1:9">
      <c r="A79" s="23">
        <v>2017</v>
      </c>
      <c r="B79" s="13" t="s">
        <v>1886</v>
      </c>
      <c r="C79" s="22" t="s">
        <v>70</v>
      </c>
      <c r="D79" s="34">
        <v>11</v>
      </c>
      <c r="E79" s="60">
        <v>246511600</v>
      </c>
      <c r="F79" s="60">
        <v>374627041</v>
      </c>
      <c r="G79" s="60">
        <v>0</v>
      </c>
      <c r="H79" s="60">
        <v>0</v>
      </c>
      <c r="I79" s="60">
        <v>621138641</v>
      </c>
    </row>
    <row r="80" spans="1:9">
      <c r="A80" s="23">
        <v>2017</v>
      </c>
      <c r="B80" s="13" t="s">
        <v>1886</v>
      </c>
      <c r="C80" s="22" t="s">
        <v>76</v>
      </c>
      <c r="D80" s="34">
        <v>1</v>
      </c>
      <c r="E80" s="60">
        <v>16604800</v>
      </c>
      <c r="F80" s="60">
        <v>58885953</v>
      </c>
      <c r="G80" s="60">
        <v>0</v>
      </c>
      <c r="H80" s="60">
        <v>0</v>
      </c>
      <c r="I80" s="60">
        <v>75490753</v>
      </c>
    </row>
    <row r="81" spans="1:9">
      <c r="A81" s="23">
        <v>2017</v>
      </c>
      <c r="B81" s="13" t="s">
        <v>1886</v>
      </c>
      <c r="C81" s="22" t="s">
        <v>83</v>
      </c>
      <c r="D81" s="34">
        <v>0</v>
      </c>
      <c r="E81" s="60">
        <v>0</v>
      </c>
      <c r="F81" s="60">
        <v>0</v>
      </c>
      <c r="G81" s="60">
        <v>0</v>
      </c>
      <c r="H81" s="60">
        <v>0</v>
      </c>
      <c r="I81" s="60">
        <v>0</v>
      </c>
    </row>
    <row r="82" spans="1:9">
      <c r="A82" s="23">
        <v>2017</v>
      </c>
      <c r="B82" s="13" t="s">
        <v>1886</v>
      </c>
      <c r="C82" s="22" t="s">
        <v>86</v>
      </c>
      <c r="D82" s="34">
        <v>2</v>
      </c>
      <c r="E82" s="60">
        <v>11000000</v>
      </c>
      <c r="F82" s="60">
        <v>27461437</v>
      </c>
      <c r="G82" s="60">
        <v>36091000</v>
      </c>
      <c r="H82" s="60">
        <v>39435210</v>
      </c>
      <c r="I82" s="60">
        <v>113987647</v>
      </c>
    </row>
    <row r="83" spans="1:9">
      <c r="A83" s="23">
        <v>2017</v>
      </c>
      <c r="B83" s="13" t="s">
        <v>1886</v>
      </c>
      <c r="C83" s="22" t="s">
        <v>89</v>
      </c>
      <c r="D83" s="34">
        <v>2</v>
      </c>
      <c r="E83" s="60">
        <v>53177800</v>
      </c>
      <c r="F83" s="60">
        <v>250276628</v>
      </c>
      <c r="G83" s="60">
        <v>0</v>
      </c>
      <c r="H83" s="60">
        <v>0</v>
      </c>
      <c r="I83" s="60">
        <v>303454428</v>
      </c>
    </row>
    <row r="84" spans="1:9">
      <c r="A84" s="23">
        <v>2017</v>
      </c>
      <c r="B84" s="13" t="s">
        <v>1886</v>
      </c>
      <c r="C84" s="22" t="s">
        <v>94</v>
      </c>
      <c r="D84" s="34">
        <v>12</v>
      </c>
      <c r="E84" s="60">
        <v>403496550</v>
      </c>
      <c r="F84" s="60">
        <v>636663860</v>
      </c>
      <c r="G84" s="60">
        <v>0</v>
      </c>
      <c r="H84" s="60">
        <v>4040000</v>
      </c>
      <c r="I84" s="60">
        <v>1044200410</v>
      </c>
    </row>
    <row r="85" spans="1:9">
      <c r="A85" s="23">
        <v>2017</v>
      </c>
      <c r="B85" s="13" t="s">
        <v>1886</v>
      </c>
      <c r="C85" s="22" t="s">
        <v>100</v>
      </c>
      <c r="D85" s="34">
        <v>4</v>
      </c>
      <c r="E85" s="60">
        <v>27160500</v>
      </c>
      <c r="F85" s="60">
        <v>122087989</v>
      </c>
      <c r="G85" s="60">
        <v>0</v>
      </c>
      <c r="H85" s="60">
        <v>0</v>
      </c>
      <c r="I85" s="60">
        <v>149248489</v>
      </c>
    </row>
    <row r="86" spans="1:9">
      <c r="A86" s="23">
        <v>2017</v>
      </c>
      <c r="B86" s="13" t="s">
        <v>1886</v>
      </c>
      <c r="C86" s="22" t="s">
        <v>104</v>
      </c>
      <c r="D86" s="34">
        <v>19</v>
      </c>
      <c r="E86" s="60">
        <v>344019651</v>
      </c>
      <c r="F86" s="60">
        <v>431182028</v>
      </c>
      <c r="G86" s="60">
        <v>242056796</v>
      </c>
      <c r="H86" s="60">
        <v>99166840</v>
      </c>
      <c r="I86" s="60">
        <v>1116425315</v>
      </c>
    </row>
    <row r="87" spans="1:9">
      <c r="A87" s="23">
        <v>2017</v>
      </c>
      <c r="B87" s="13" t="s">
        <v>1886</v>
      </c>
      <c r="C87" s="22" t="s">
        <v>120</v>
      </c>
      <c r="D87" s="34">
        <v>29</v>
      </c>
      <c r="E87" s="60">
        <v>483795492</v>
      </c>
      <c r="F87" s="60">
        <v>1031886642</v>
      </c>
      <c r="G87" s="60">
        <v>0</v>
      </c>
      <c r="H87" s="60">
        <v>323263528</v>
      </c>
      <c r="I87" s="60">
        <v>1838945662</v>
      </c>
    </row>
    <row r="88" spans="1:9">
      <c r="A88" s="23">
        <v>2017</v>
      </c>
      <c r="B88" s="13" t="s">
        <v>1886</v>
      </c>
      <c r="C88" s="22" t="s">
        <v>156</v>
      </c>
      <c r="D88" s="34">
        <v>7</v>
      </c>
      <c r="E88" s="60">
        <v>183069200</v>
      </c>
      <c r="F88" s="60">
        <v>420464924</v>
      </c>
      <c r="G88" s="60">
        <v>0</v>
      </c>
      <c r="H88" s="60">
        <v>0</v>
      </c>
      <c r="I88" s="60">
        <v>603534124</v>
      </c>
    </row>
    <row r="89" spans="1:9">
      <c r="A89" s="23">
        <v>2017</v>
      </c>
      <c r="B89" s="13" t="s">
        <v>1886</v>
      </c>
      <c r="C89" s="22" t="s">
        <v>164</v>
      </c>
      <c r="D89" s="34">
        <v>4</v>
      </c>
      <c r="E89" s="60">
        <v>59959944</v>
      </c>
      <c r="F89" s="60">
        <v>220901088</v>
      </c>
      <c r="G89" s="60">
        <v>0</v>
      </c>
      <c r="H89" s="60">
        <v>0</v>
      </c>
      <c r="I89" s="60">
        <v>280861032</v>
      </c>
    </row>
    <row r="90" spans="1:9">
      <c r="A90" s="23">
        <v>2017</v>
      </c>
      <c r="B90" s="13" t="s">
        <v>1886</v>
      </c>
      <c r="C90" s="22" t="s">
        <v>167</v>
      </c>
      <c r="D90" s="34">
        <v>4</v>
      </c>
      <c r="E90" s="60">
        <v>16000000</v>
      </c>
      <c r="F90" s="60">
        <v>38799926</v>
      </c>
      <c r="G90" s="60">
        <v>0</v>
      </c>
      <c r="H90" s="60">
        <v>0</v>
      </c>
      <c r="I90" s="60">
        <v>54799926</v>
      </c>
    </row>
    <row r="91" spans="1:9">
      <c r="A91" s="23">
        <v>2017</v>
      </c>
      <c r="B91" s="13" t="s">
        <v>1886</v>
      </c>
      <c r="C91" s="22" t="s">
        <v>171</v>
      </c>
      <c r="D91" s="34">
        <v>0</v>
      </c>
      <c r="E91" s="60">
        <v>0</v>
      </c>
      <c r="F91" s="60">
        <v>0</v>
      </c>
      <c r="G91" s="60">
        <v>0</v>
      </c>
      <c r="H91" s="60">
        <v>0</v>
      </c>
      <c r="I91" s="60">
        <v>0</v>
      </c>
    </row>
    <row r="92" spans="1:9">
      <c r="A92" s="23">
        <v>2017</v>
      </c>
      <c r="B92" s="13" t="s">
        <v>1886</v>
      </c>
      <c r="C92" s="22" t="s">
        <v>848</v>
      </c>
      <c r="D92" s="34">
        <v>4</v>
      </c>
      <c r="E92" s="60">
        <v>109966207</v>
      </c>
      <c r="F92" s="60">
        <v>449005921</v>
      </c>
      <c r="G92" s="60">
        <v>0</v>
      </c>
      <c r="H92" s="60">
        <v>0</v>
      </c>
      <c r="I92" s="60">
        <v>558972128</v>
      </c>
    </row>
    <row r="93" spans="1:9">
      <c r="A93" s="23">
        <v>2017</v>
      </c>
      <c r="B93" s="13" t="s">
        <v>1886</v>
      </c>
      <c r="C93" s="22" t="s">
        <v>539</v>
      </c>
      <c r="D93" s="34">
        <v>5</v>
      </c>
      <c r="E93" s="60">
        <v>109895999</v>
      </c>
      <c r="F93" s="60">
        <v>196047509</v>
      </c>
      <c r="G93" s="60">
        <v>7568400</v>
      </c>
      <c r="H93" s="60">
        <v>8732000</v>
      </c>
      <c r="I93" s="60">
        <v>322243908</v>
      </c>
    </row>
    <row r="94" spans="1:9">
      <c r="A94" s="23">
        <v>2017</v>
      </c>
      <c r="B94" s="13" t="s">
        <v>514</v>
      </c>
      <c r="C94" s="22" t="s">
        <v>184</v>
      </c>
      <c r="D94" s="34">
        <f>2+9</f>
        <v>11</v>
      </c>
      <c r="E94" s="60">
        <v>136436626</v>
      </c>
      <c r="F94" s="60">
        <v>6886679.7999999998</v>
      </c>
      <c r="G94" s="60">
        <v>0</v>
      </c>
      <c r="H94" s="60">
        <v>0</v>
      </c>
      <c r="I94" s="60">
        <f>+SUM(E94:H94)</f>
        <v>143323305.80000001</v>
      </c>
    </row>
    <row r="95" spans="1:9">
      <c r="A95" s="23">
        <v>2017</v>
      </c>
      <c r="B95" s="13" t="s">
        <v>514</v>
      </c>
      <c r="C95" s="22" t="s">
        <v>23</v>
      </c>
      <c r="D95" s="34">
        <f>0+13</f>
        <v>13</v>
      </c>
      <c r="E95" s="60">
        <v>170617459</v>
      </c>
      <c r="F95" s="60">
        <v>299047307.10000002</v>
      </c>
      <c r="G95" s="60">
        <v>0</v>
      </c>
      <c r="H95" s="60">
        <v>0</v>
      </c>
      <c r="I95" s="60">
        <f>+SUM(E95:H95)</f>
        <v>469664766.10000002</v>
      </c>
    </row>
    <row r="96" spans="1:9">
      <c r="A96" s="23">
        <v>2017</v>
      </c>
      <c r="B96" s="13" t="s">
        <v>514</v>
      </c>
      <c r="C96" s="22" t="s">
        <v>185</v>
      </c>
      <c r="D96" s="34">
        <f>3+15</f>
        <v>18</v>
      </c>
      <c r="E96" s="60">
        <v>220161243</v>
      </c>
      <c r="F96" s="60">
        <v>474366224.30000001</v>
      </c>
      <c r="G96" s="60">
        <v>0</v>
      </c>
      <c r="H96" s="60">
        <v>0</v>
      </c>
      <c r="I96" s="60">
        <f>+SUM(E96:H96)</f>
        <v>694527467.29999995</v>
      </c>
    </row>
    <row r="97" spans="1:9">
      <c r="A97" s="23">
        <v>2017</v>
      </c>
      <c r="B97" s="13" t="s">
        <v>514</v>
      </c>
      <c r="C97" s="22" t="s">
        <v>3925</v>
      </c>
      <c r="D97" s="34">
        <f>5+11</f>
        <v>16</v>
      </c>
      <c r="E97" s="60">
        <v>141701500</v>
      </c>
      <c r="F97" s="60">
        <v>382973881.60000002</v>
      </c>
      <c r="G97" s="60">
        <v>0</v>
      </c>
      <c r="H97" s="60">
        <v>0</v>
      </c>
      <c r="I97" s="60">
        <f>+SUM(E97:H97)</f>
        <v>524675381.60000002</v>
      </c>
    </row>
    <row r="98" spans="1:9">
      <c r="A98" s="23">
        <v>2017</v>
      </c>
      <c r="B98" s="13" t="s">
        <v>514</v>
      </c>
      <c r="C98" s="22" t="s">
        <v>8102</v>
      </c>
      <c r="D98" s="34">
        <f>0+3</f>
        <v>3</v>
      </c>
      <c r="E98" s="60">
        <v>44011356</v>
      </c>
      <c r="F98" s="60">
        <v>52392225.600000001</v>
      </c>
      <c r="G98" s="60">
        <v>0</v>
      </c>
      <c r="H98" s="60">
        <v>0</v>
      </c>
      <c r="I98" s="60">
        <f>+SUM(E98:H98)</f>
        <v>96403581.599999994</v>
      </c>
    </row>
    <row r="99" spans="1:9">
      <c r="A99" s="23">
        <v>2018</v>
      </c>
      <c r="B99" s="13" t="s">
        <v>1886</v>
      </c>
      <c r="C99" s="22" t="s">
        <v>5</v>
      </c>
      <c r="D99" s="34">
        <v>11</v>
      </c>
      <c r="E99" s="60">
        <v>71637655</v>
      </c>
      <c r="F99" s="60">
        <v>738347397</v>
      </c>
      <c r="G99" s="60">
        <v>1127533</v>
      </c>
      <c r="H99" s="60">
        <v>0</v>
      </c>
      <c r="I99" s="60">
        <v>811112585</v>
      </c>
    </row>
    <row r="100" spans="1:9">
      <c r="A100" s="23">
        <v>2018</v>
      </c>
      <c r="B100" s="13" t="s">
        <v>1886</v>
      </c>
      <c r="C100" s="22" t="s">
        <v>10</v>
      </c>
      <c r="D100" s="34">
        <v>4</v>
      </c>
      <c r="E100" s="60">
        <v>39844360</v>
      </c>
      <c r="F100" s="60">
        <v>358137512</v>
      </c>
      <c r="G100" s="60">
        <v>0</v>
      </c>
      <c r="H100" s="60">
        <v>66549200</v>
      </c>
      <c r="I100" s="60">
        <v>464531072</v>
      </c>
    </row>
    <row r="101" spans="1:9">
      <c r="A101" s="23">
        <v>2018</v>
      </c>
      <c r="B101" s="13" t="s">
        <v>1886</v>
      </c>
      <c r="C101" s="22" t="s">
        <v>14</v>
      </c>
      <c r="D101" s="34">
        <v>71</v>
      </c>
      <c r="E101" s="60">
        <v>1290766247</v>
      </c>
      <c r="F101" s="60">
        <v>2306917533</v>
      </c>
      <c r="G101" s="60">
        <v>0</v>
      </c>
      <c r="H101" s="60">
        <v>737884558</v>
      </c>
      <c r="I101" s="60">
        <v>4335568338</v>
      </c>
    </row>
    <row r="102" spans="1:9">
      <c r="A102" s="23">
        <v>2018</v>
      </c>
      <c r="B102" s="13" t="s">
        <v>1886</v>
      </c>
      <c r="C102" s="22" t="s">
        <v>23</v>
      </c>
      <c r="D102" s="34">
        <v>22</v>
      </c>
      <c r="E102" s="60">
        <v>198208555</v>
      </c>
      <c r="F102" s="60">
        <v>1357329707</v>
      </c>
      <c r="G102" s="60">
        <v>56604800</v>
      </c>
      <c r="H102" s="60">
        <v>0</v>
      </c>
      <c r="I102" s="60">
        <v>1612143062</v>
      </c>
    </row>
    <row r="103" spans="1:9">
      <c r="A103" s="23">
        <v>2018</v>
      </c>
      <c r="B103" s="13" t="s">
        <v>1886</v>
      </c>
      <c r="C103" s="22" t="s">
        <v>41</v>
      </c>
      <c r="D103" s="34">
        <v>1</v>
      </c>
      <c r="E103" s="60">
        <v>3736000</v>
      </c>
      <c r="F103" s="60">
        <v>0</v>
      </c>
      <c r="G103" s="60">
        <v>0</v>
      </c>
      <c r="H103" s="60">
        <v>0</v>
      </c>
      <c r="I103" s="60">
        <v>3736000</v>
      </c>
    </row>
    <row r="104" spans="1:9">
      <c r="A104" s="23">
        <v>2018</v>
      </c>
      <c r="B104" s="13" t="s">
        <v>1886</v>
      </c>
      <c r="C104" s="22" t="s">
        <v>60</v>
      </c>
      <c r="D104" s="34">
        <v>5</v>
      </c>
      <c r="E104" s="60">
        <v>63805412</v>
      </c>
      <c r="F104" s="60">
        <v>199055803</v>
      </c>
      <c r="G104" s="60">
        <v>0</v>
      </c>
      <c r="H104" s="60">
        <v>0</v>
      </c>
      <c r="I104" s="60">
        <v>262861215</v>
      </c>
    </row>
    <row r="105" spans="1:9">
      <c r="A105" s="23">
        <v>2018</v>
      </c>
      <c r="B105" s="13" t="s">
        <v>1886</v>
      </c>
      <c r="C105" s="22" t="s">
        <v>70</v>
      </c>
      <c r="D105" s="34">
        <v>12</v>
      </c>
      <c r="E105" s="60">
        <v>123673000</v>
      </c>
      <c r="F105" s="60">
        <v>607090760</v>
      </c>
      <c r="G105" s="60">
        <v>0</v>
      </c>
      <c r="H105" s="60">
        <v>101390167</v>
      </c>
      <c r="I105" s="60">
        <v>832153927</v>
      </c>
    </row>
    <row r="106" spans="1:9">
      <c r="A106" s="23">
        <v>2018</v>
      </c>
      <c r="B106" s="13" t="s">
        <v>1886</v>
      </c>
      <c r="C106" s="22" t="s">
        <v>76</v>
      </c>
      <c r="D106" s="34">
        <v>3</v>
      </c>
      <c r="E106" s="60">
        <v>0</v>
      </c>
      <c r="F106" s="60">
        <v>221476980</v>
      </c>
      <c r="G106" s="60">
        <v>0</v>
      </c>
      <c r="H106" s="60">
        <v>10000000</v>
      </c>
      <c r="I106" s="60">
        <v>231476980</v>
      </c>
    </row>
    <row r="107" spans="1:9">
      <c r="A107" s="23">
        <v>2018</v>
      </c>
      <c r="B107" s="13" t="s">
        <v>1886</v>
      </c>
      <c r="C107" s="22" t="s">
        <v>83</v>
      </c>
      <c r="D107" s="34">
        <v>0</v>
      </c>
      <c r="E107" s="60">
        <v>0</v>
      </c>
      <c r="F107" s="60">
        <v>0</v>
      </c>
      <c r="G107" s="60">
        <v>0</v>
      </c>
      <c r="H107" s="60">
        <v>0</v>
      </c>
      <c r="I107" s="60">
        <v>0</v>
      </c>
    </row>
    <row r="108" spans="1:9">
      <c r="A108" s="23">
        <v>2018</v>
      </c>
      <c r="B108" s="13" t="s">
        <v>1886</v>
      </c>
      <c r="C108" s="22" t="s">
        <v>86</v>
      </c>
      <c r="D108" s="34">
        <v>2</v>
      </c>
      <c r="E108" s="60">
        <v>54831060</v>
      </c>
      <c r="F108" s="60">
        <v>46939149</v>
      </c>
      <c r="G108" s="60">
        <v>0</v>
      </c>
      <c r="H108" s="60">
        <v>0</v>
      </c>
      <c r="I108" s="60">
        <v>101770209</v>
      </c>
    </row>
    <row r="109" spans="1:9">
      <c r="A109" s="23">
        <v>2018</v>
      </c>
      <c r="B109" s="13" t="s">
        <v>1886</v>
      </c>
      <c r="C109" s="22" t="s">
        <v>89</v>
      </c>
      <c r="D109" s="34">
        <v>4</v>
      </c>
      <c r="E109" s="60">
        <v>8069890</v>
      </c>
      <c r="F109" s="60">
        <v>59375826</v>
      </c>
      <c r="G109" s="60">
        <v>0</v>
      </c>
      <c r="H109" s="60">
        <v>0</v>
      </c>
      <c r="I109" s="60">
        <v>67445716</v>
      </c>
    </row>
    <row r="110" spans="1:9">
      <c r="A110" s="23">
        <v>2018</v>
      </c>
      <c r="B110" s="13" t="s">
        <v>1886</v>
      </c>
      <c r="C110" s="22" t="s">
        <v>94</v>
      </c>
      <c r="D110" s="34">
        <v>13</v>
      </c>
      <c r="E110" s="60">
        <v>293728613</v>
      </c>
      <c r="F110" s="60">
        <v>625940070</v>
      </c>
      <c r="G110" s="60">
        <v>5000000</v>
      </c>
      <c r="H110" s="60">
        <v>947809433</v>
      </c>
      <c r="I110" s="60">
        <v>1872478116</v>
      </c>
    </row>
    <row r="111" spans="1:9">
      <c r="A111" s="23">
        <v>2018</v>
      </c>
      <c r="B111" s="13" t="s">
        <v>1886</v>
      </c>
      <c r="C111" s="22" t="s">
        <v>100</v>
      </c>
      <c r="D111" s="34">
        <v>1</v>
      </c>
      <c r="E111" s="60">
        <v>0</v>
      </c>
      <c r="F111" s="60">
        <v>42339573</v>
      </c>
      <c r="G111" s="60">
        <v>0</v>
      </c>
      <c r="H111" s="60">
        <v>0</v>
      </c>
      <c r="I111" s="60">
        <v>42339573</v>
      </c>
    </row>
    <row r="112" spans="1:9">
      <c r="A112" s="23">
        <v>2018</v>
      </c>
      <c r="B112" s="13" t="s">
        <v>1886</v>
      </c>
      <c r="C112" s="22" t="s">
        <v>104</v>
      </c>
      <c r="D112" s="34">
        <v>18</v>
      </c>
      <c r="E112" s="60">
        <v>340796400</v>
      </c>
      <c r="F112" s="60">
        <v>362581657</v>
      </c>
      <c r="G112" s="60">
        <v>0</v>
      </c>
      <c r="H112" s="60">
        <v>21341730</v>
      </c>
      <c r="I112" s="60">
        <v>724719787</v>
      </c>
    </row>
    <row r="113" spans="1:9">
      <c r="A113" s="23">
        <v>2018</v>
      </c>
      <c r="B113" s="13" t="s">
        <v>1886</v>
      </c>
      <c r="C113" s="22" t="s">
        <v>120</v>
      </c>
      <c r="D113" s="34">
        <v>31</v>
      </c>
      <c r="E113" s="60">
        <v>339305200</v>
      </c>
      <c r="F113" s="60">
        <v>735504589</v>
      </c>
      <c r="G113" s="60">
        <v>0</v>
      </c>
      <c r="H113" s="60">
        <v>112515394</v>
      </c>
      <c r="I113" s="60">
        <v>1187325183</v>
      </c>
    </row>
    <row r="114" spans="1:9">
      <c r="A114" s="23">
        <v>2018</v>
      </c>
      <c r="B114" s="13" t="s">
        <v>1886</v>
      </c>
      <c r="C114" s="22" t="s">
        <v>156</v>
      </c>
      <c r="D114" s="34">
        <v>8</v>
      </c>
      <c r="E114" s="60">
        <v>227331128</v>
      </c>
      <c r="F114" s="60">
        <v>577005874</v>
      </c>
      <c r="G114" s="60">
        <v>0</v>
      </c>
      <c r="H114" s="60">
        <v>62912090</v>
      </c>
      <c r="I114" s="60">
        <v>867249092</v>
      </c>
    </row>
    <row r="115" spans="1:9">
      <c r="A115" s="23">
        <v>2018</v>
      </c>
      <c r="B115" s="13" t="s">
        <v>1886</v>
      </c>
      <c r="C115" s="22" t="s">
        <v>164</v>
      </c>
      <c r="D115" s="34">
        <v>6</v>
      </c>
      <c r="E115" s="60">
        <v>93099500</v>
      </c>
      <c r="F115" s="60">
        <v>389861197</v>
      </c>
      <c r="G115" s="60">
        <v>5264000</v>
      </c>
      <c r="H115" s="60">
        <v>23247604</v>
      </c>
      <c r="I115" s="60">
        <v>511472301</v>
      </c>
    </row>
    <row r="116" spans="1:9">
      <c r="A116" s="23">
        <v>2018</v>
      </c>
      <c r="B116" s="13" t="s">
        <v>1886</v>
      </c>
      <c r="C116" s="22" t="s">
        <v>167</v>
      </c>
      <c r="D116" s="34">
        <v>5</v>
      </c>
      <c r="E116" s="60">
        <v>33447700</v>
      </c>
      <c r="F116" s="60">
        <v>221468643</v>
      </c>
      <c r="G116" s="60">
        <v>0</v>
      </c>
      <c r="H116" s="60">
        <v>47853300</v>
      </c>
      <c r="I116" s="60">
        <v>302769643</v>
      </c>
    </row>
    <row r="117" spans="1:9">
      <c r="A117" s="23">
        <v>2018</v>
      </c>
      <c r="B117" s="13" t="s">
        <v>1886</v>
      </c>
      <c r="C117" s="22" t="s">
        <v>171</v>
      </c>
      <c r="D117" s="34">
        <v>1</v>
      </c>
      <c r="E117" s="60">
        <v>49955000</v>
      </c>
      <c r="F117" s="60">
        <v>37330800</v>
      </c>
      <c r="G117" s="60">
        <v>0</v>
      </c>
      <c r="H117" s="60">
        <v>0</v>
      </c>
      <c r="I117" s="60">
        <v>87285800</v>
      </c>
    </row>
    <row r="118" spans="1:9">
      <c r="A118" s="23">
        <v>2018</v>
      </c>
      <c r="B118" s="13" t="s">
        <v>1886</v>
      </c>
      <c r="C118" s="22" t="s">
        <v>848</v>
      </c>
      <c r="D118" s="34">
        <v>2</v>
      </c>
      <c r="E118" s="60">
        <v>6568000</v>
      </c>
      <c r="F118" s="60">
        <v>168601223</v>
      </c>
      <c r="G118" s="60">
        <v>0</v>
      </c>
      <c r="H118" s="60">
        <v>83551926</v>
      </c>
      <c r="I118" s="60">
        <v>258721149</v>
      </c>
    </row>
    <row r="119" spans="1:9">
      <c r="A119" s="23">
        <v>2018</v>
      </c>
      <c r="B119" s="13" t="s">
        <v>1886</v>
      </c>
      <c r="C119" s="22" t="s">
        <v>539</v>
      </c>
      <c r="D119" s="34">
        <v>2</v>
      </c>
      <c r="E119" s="60">
        <v>52755000</v>
      </c>
      <c r="F119" s="60">
        <v>114706334</v>
      </c>
      <c r="G119" s="60">
        <v>0</v>
      </c>
      <c r="H119" s="60">
        <v>26714298</v>
      </c>
      <c r="I119" s="60">
        <v>194175632</v>
      </c>
    </row>
    <row r="120" spans="1:9">
      <c r="A120" s="23">
        <v>2018</v>
      </c>
      <c r="B120" s="13" t="s">
        <v>514</v>
      </c>
      <c r="C120" s="22" t="s">
        <v>184</v>
      </c>
      <c r="D120" s="34">
        <f>4</f>
        <v>4</v>
      </c>
      <c r="E120" s="60">
        <v>58000000</v>
      </c>
      <c r="F120" s="60">
        <v>215504520</v>
      </c>
      <c r="G120" s="60">
        <v>0</v>
      </c>
      <c r="H120" s="60">
        <v>0</v>
      </c>
      <c r="I120" s="60">
        <f t="shared" ref="I120:I153" si="3">+SUM(E120:H120)</f>
        <v>273504520</v>
      </c>
    </row>
    <row r="121" spans="1:9">
      <c r="A121" s="23">
        <v>2018</v>
      </c>
      <c r="B121" s="13" t="s">
        <v>514</v>
      </c>
      <c r="C121" s="22" t="s">
        <v>23</v>
      </c>
      <c r="D121" s="34">
        <f>12</f>
        <v>12</v>
      </c>
      <c r="E121" s="60">
        <v>172470960</v>
      </c>
      <c r="F121" s="60">
        <v>384767892.87200004</v>
      </c>
      <c r="G121" s="60">
        <v>0</v>
      </c>
      <c r="H121" s="60">
        <v>0</v>
      </c>
      <c r="I121" s="60">
        <f t="shared" si="3"/>
        <v>557238852.87199998</v>
      </c>
    </row>
    <row r="122" spans="1:9">
      <c r="A122" s="23">
        <v>2018</v>
      </c>
      <c r="B122" s="13" t="s">
        <v>514</v>
      </c>
      <c r="C122" s="22" t="s">
        <v>185</v>
      </c>
      <c r="D122" s="34">
        <f>25</f>
        <v>25</v>
      </c>
      <c r="E122" s="60">
        <v>277485580</v>
      </c>
      <c r="F122" s="60">
        <v>677076170.5</v>
      </c>
      <c r="G122" s="60">
        <v>0</v>
      </c>
      <c r="H122" s="60">
        <v>0</v>
      </c>
      <c r="I122" s="60">
        <f t="shared" si="3"/>
        <v>954561750.5</v>
      </c>
    </row>
    <row r="123" spans="1:9">
      <c r="A123" s="23">
        <v>2018</v>
      </c>
      <c r="B123" s="13" t="s">
        <v>514</v>
      </c>
      <c r="C123" s="22" t="s">
        <v>3925</v>
      </c>
      <c r="D123" s="34">
        <f>14</f>
        <v>14</v>
      </c>
      <c r="E123" s="60">
        <v>207623032</v>
      </c>
      <c r="F123" s="60">
        <v>405560409.20000005</v>
      </c>
      <c r="G123" s="60">
        <v>0</v>
      </c>
      <c r="H123" s="60">
        <v>0</v>
      </c>
      <c r="I123" s="60">
        <f t="shared" si="3"/>
        <v>613183441.20000005</v>
      </c>
    </row>
    <row r="124" spans="1:9">
      <c r="A124" s="23">
        <v>2018</v>
      </c>
      <c r="B124" s="13" t="s">
        <v>514</v>
      </c>
      <c r="C124" s="22" t="s">
        <v>8102</v>
      </c>
      <c r="D124" s="34">
        <f>2</f>
        <v>2</v>
      </c>
      <c r="E124" s="60">
        <v>40948648</v>
      </c>
      <c r="F124" s="60">
        <v>49346220</v>
      </c>
      <c r="G124" s="60">
        <v>0</v>
      </c>
      <c r="H124" s="60">
        <v>0</v>
      </c>
      <c r="I124" s="60">
        <f t="shared" si="3"/>
        <v>90294868</v>
      </c>
    </row>
    <row r="125" spans="1:9">
      <c r="A125" s="23">
        <v>2019</v>
      </c>
      <c r="B125" s="13" t="s">
        <v>1886</v>
      </c>
      <c r="C125" s="22" t="s">
        <v>5</v>
      </c>
      <c r="D125" s="34">
        <v>10</v>
      </c>
      <c r="E125" s="60">
        <v>131172917.13</v>
      </c>
      <c r="F125" s="60">
        <v>586384975.19000006</v>
      </c>
      <c r="G125" s="60">
        <v>20099138</v>
      </c>
      <c r="H125" s="60">
        <v>89053564.920000002</v>
      </c>
      <c r="I125" s="60">
        <f t="shared" si="3"/>
        <v>826710595.24000001</v>
      </c>
    </row>
    <row r="126" spans="1:9">
      <c r="A126" s="23">
        <v>2019</v>
      </c>
      <c r="B126" s="13" t="s">
        <v>1886</v>
      </c>
      <c r="C126" s="22" t="s">
        <v>10</v>
      </c>
      <c r="D126" s="34">
        <v>6</v>
      </c>
      <c r="E126" s="60">
        <v>168960000</v>
      </c>
      <c r="F126" s="60">
        <v>202478942.75</v>
      </c>
      <c r="G126" s="60">
        <v>0</v>
      </c>
      <c r="H126" s="60">
        <v>0</v>
      </c>
      <c r="I126" s="60">
        <f t="shared" si="3"/>
        <v>371438942.75</v>
      </c>
    </row>
    <row r="127" spans="1:9">
      <c r="A127" s="23">
        <v>2019</v>
      </c>
      <c r="B127" s="13" t="s">
        <v>1886</v>
      </c>
      <c r="C127" s="22" t="s">
        <v>14</v>
      </c>
      <c r="D127" s="34">
        <v>67</v>
      </c>
      <c r="E127" s="60">
        <v>1554120360.95</v>
      </c>
      <c r="F127" s="60">
        <v>1693899483.53</v>
      </c>
      <c r="G127" s="60">
        <v>760000000</v>
      </c>
      <c r="H127" s="60">
        <v>715272754</v>
      </c>
      <c r="I127" s="60">
        <f t="shared" si="3"/>
        <v>4723292598.4799995</v>
      </c>
    </row>
    <row r="128" spans="1:9">
      <c r="A128" s="23">
        <v>2019</v>
      </c>
      <c r="B128" s="13" t="s">
        <v>1886</v>
      </c>
      <c r="C128" s="22" t="s">
        <v>23</v>
      </c>
      <c r="D128" s="34">
        <v>21</v>
      </c>
      <c r="E128" s="60">
        <v>273395296</v>
      </c>
      <c r="F128" s="60">
        <v>1088354421.5899999</v>
      </c>
      <c r="G128" s="60">
        <v>34044100</v>
      </c>
      <c r="H128" s="60">
        <v>477267355.12</v>
      </c>
      <c r="I128" s="60">
        <f t="shared" si="3"/>
        <v>1873061172.71</v>
      </c>
    </row>
    <row r="129" spans="1:9">
      <c r="A129" s="23">
        <v>2019</v>
      </c>
      <c r="B129" s="13" t="s">
        <v>1886</v>
      </c>
      <c r="C129" s="22" t="s">
        <v>41</v>
      </c>
      <c r="D129" s="34">
        <v>2</v>
      </c>
      <c r="E129" s="60">
        <v>52410789</v>
      </c>
      <c r="F129" s="60">
        <v>228094801.65000001</v>
      </c>
      <c r="G129" s="60">
        <v>0</v>
      </c>
      <c r="H129" s="60">
        <v>0</v>
      </c>
      <c r="I129" s="60">
        <f t="shared" si="3"/>
        <v>280505590.64999998</v>
      </c>
    </row>
    <row r="130" spans="1:9">
      <c r="A130" s="23">
        <v>2019</v>
      </c>
      <c r="B130" s="13" t="s">
        <v>1886</v>
      </c>
      <c r="C130" s="22" t="s">
        <v>60</v>
      </c>
      <c r="D130" s="34">
        <v>2</v>
      </c>
      <c r="E130" s="60">
        <v>6060000</v>
      </c>
      <c r="F130" s="60">
        <v>34609449</v>
      </c>
      <c r="G130" s="60">
        <v>0</v>
      </c>
      <c r="H130" s="60">
        <v>0</v>
      </c>
      <c r="I130" s="60">
        <f t="shared" si="3"/>
        <v>40669449</v>
      </c>
    </row>
    <row r="131" spans="1:9">
      <c r="A131" s="23">
        <v>2019</v>
      </c>
      <c r="B131" s="13" t="s">
        <v>1886</v>
      </c>
      <c r="C131" s="22" t="s">
        <v>70</v>
      </c>
      <c r="D131" s="34">
        <v>14</v>
      </c>
      <c r="E131" s="60">
        <v>187287730</v>
      </c>
      <c r="F131" s="60">
        <v>740558124.37</v>
      </c>
      <c r="G131" s="60">
        <v>39409056</v>
      </c>
      <c r="H131" s="60">
        <v>117301200</v>
      </c>
      <c r="I131" s="60">
        <f t="shared" si="3"/>
        <v>1084556110.3699999</v>
      </c>
    </row>
    <row r="132" spans="1:9">
      <c r="A132" s="23">
        <v>2019</v>
      </c>
      <c r="B132" s="13" t="s">
        <v>1886</v>
      </c>
      <c r="C132" s="22" t="s">
        <v>76</v>
      </c>
      <c r="D132" s="34">
        <v>3</v>
      </c>
      <c r="E132" s="60">
        <v>45000000</v>
      </c>
      <c r="F132" s="60">
        <v>407848138.65999997</v>
      </c>
      <c r="G132" s="60">
        <v>4482500</v>
      </c>
      <c r="H132" s="60">
        <v>490409970</v>
      </c>
      <c r="I132" s="60">
        <f t="shared" si="3"/>
        <v>947740608.65999997</v>
      </c>
    </row>
    <row r="133" spans="1:9">
      <c r="A133" s="23">
        <v>2019</v>
      </c>
      <c r="B133" s="13" t="s">
        <v>1886</v>
      </c>
      <c r="C133" s="22" t="s">
        <v>86</v>
      </c>
      <c r="D133" s="34">
        <v>2</v>
      </c>
      <c r="E133" s="60">
        <v>30000000</v>
      </c>
      <c r="F133" s="60">
        <v>115654371.31</v>
      </c>
      <c r="G133" s="60">
        <v>0</v>
      </c>
      <c r="H133" s="60">
        <v>0</v>
      </c>
      <c r="I133" s="60">
        <f t="shared" si="3"/>
        <v>145654371.31</v>
      </c>
    </row>
    <row r="134" spans="1:9">
      <c r="A134" s="23">
        <v>2019</v>
      </c>
      <c r="B134" s="13" t="s">
        <v>1886</v>
      </c>
      <c r="C134" s="22" t="s">
        <v>89</v>
      </c>
      <c r="D134" s="34">
        <v>5</v>
      </c>
      <c r="E134" s="60">
        <v>79948000</v>
      </c>
      <c r="F134" s="60">
        <v>132092217</v>
      </c>
      <c r="G134" s="60">
        <v>0</v>
      </c>
      <c r="H134" s="60">
        <v>65734472</v>
      </c>
      <c r="I134" s="60">
        <f t="shared" si="3"/>
        <v>277774689</v>
      </c>
    </row>
    <row r="135" spans="1:9">
      <c r="A135" s="23">
        <v>2019</v>
      </c>
      <c r="B135" s="13" t="s">
        <v>1886</v>
      </c>
      <c r="C135" s="22" t="s">
        <v>94</v>
      </c>
      <c r="D135" s="34">
        <v>12</v>
      </c>
      <c r="E135" s="60">
        <v>353082646</v>
      </c>
      <c r="F135" s="60">
        <v>559238812.12000012</v>
      </c>
      <c r="G135" s="60">
        <v>932110</v>
      </c>
      <c r="H135" s="60">
        <v>55305133.99999997</v>
      </c>
      <c r="I135" s="60">
        <f t="shared" si="3"/>
        <v>968558702.12000012</v>
      </c>
    </row>
    <row r="136" spans="1:9">
      <c r="A136" s="23">
        <v>2019</v>
      </c>
      <c r="B136" s="13" t="s">
        <v>1886</v>
      </c>
      <c r="C136" s="22" t="s">
        <v>100</v>
      </c>
      <c r="D136" s="34">
        <v>2</v>
      </c>
      <c r="E136" s="60">
        <v>12120000</v>
      </c>
      <c r="F136" s="60">
        <v>11681789.1</v>
      </c>
      <c r="G136" s="60"/>
      <c r="H136" s="60">
        <v>0</v>
      </c>
      <c r="I136" s="60">
        <f t="shared" si="3"/>
        <v>23801789.100000001</v>
      </c>
    </row>
    <row r="137" spans="1:9">
      <c r="A137" s="23">
        <v>2019</v>
      </c>
      <c r="B137" s="13" t="s">
        <v>1886</v>
      </c>
      <c r="C137" s="22" t="s">
        <v>104</v>
      </c>
      <c r="D137" s="34">
        <v>19</v>
      </c>
      <c r="E137" s="60">
        <v>292949999.96000004</v>
      </c>
      <c r="F137" s="60">
        <v>1194314929.6599998</v>
      </c>
      <c r="G137" s="60">
        <v>9628830391</v>
      </c>
      <c r="H137" s="60">
        <v>118478272</v>
      </c>
      <c r="I137" s="60">
        <f t="shared" si="3"/>
        <v>11234573592.619999</v>
      </c>
    </row>
    <row r="138" spans="1:9">
      <c r="A138" s="23">
        <v>2019</v>
      </c>
      <c r="B138" s="13" t="s">
        <v>1886</v>
      </c>
      <c r="C138" s="22" t="s">
        <v>120</v>
      </c>
      <c r="D138" s="34">
        <v>26</v>
      </c>
      <c r="E138" s="60">
        <v>229870754</v>
      </c>
      <c r="F138" s="60">
        <v>455587000.05999994</v>
      </c>
      <c r="G138" s="60">
        <v>1200000</v>
      </c>
      <c r="H138" s="60">
        <v>22217328</v>
      </c>
      <c r="I138" s="60">
        <f t="shared" si="3"/>
        <v>708875082.05999994</v>
      </c>
    </row>
    <row r="139" spans="1:9">
      <c r="A139" s="23">
        <v>2019</v>
      </c>
      <c r="B139" s="13" t="s">
        <v>1886</v>
      </c>
      <c r="C139" s="22" t="s">
        <v>156</v>
      </c>
      <c r="D139" s="34">
        <v>5</v>
      </c>
      <c r="E139" s="60">
        <v>16249900</v>
      </c>
      <c r="F139" s="60">
        <v>0</v>
      </c>
      <c r="G139" s="60">
        <v>0</v>
      </c>
      <c r="H139" s="60">
        <v>0</v>
      </c>
      <c r="I139" s="60">
        <f t="shared" si="3"/>
        <v>16249900</v>
      </c>
    </row>
    <row r="140" spans="1:9">
      <c r="A140" s="23">
        <v>2019</v>
      </c>
      <c r="B140" s="13" t="s">
        <v>1886</v>
      </c>
      <c r="C140" s="22" t="s">
        <v>164</v>
      </c>
      <c r="D140" s="34">
        <v>3</v>
      </c>
      <c r="E140" s="60">
        <v>52316706</v>
      </c>
      <c r="F140" s="60">
        <v>124592005</v>
      </c>
      <c r="G140" s="60">
        <v>0</v>
      </c>
      <c r="H140" s="60">
        <v>0</v>
      </c>
      <c r="I140" s="60">
        <f t="shared" si="3"/>
        <v>176908711</v>
      </c>
    </row>
    <row r="141" spans="1:9">
      <c r="A141" s="23">
        <v>2019</v>
      </c>
      <c r="B141" s="13" t="s">
        <v>1886</v>
      </c>
      <c r="C141" s="22" t="s">
        <v>167</v>
      </c>
      <c r="D141" s="34">
        <v>4</v>
      </c>
      <c r="E141" s="60">
        <v>15100000</v>
      </c>
      <c r="F141" s="60">
        <v>346073424</v>
      </c>
      <c r="G141" s="60">
        <v>0</v>
      </c>
      <c r="H141" s="60">
        <v>0</v>
      </c>
      <c r="I141" s="60">
        <f t="shared" si="3"/>
        <v>361173424</v>
      </c>
    </row>
    <row r="142" spans="1:9">
      <c r="A142" s="23">
        <v>2019</v>
      </c>
      <c r="B142" s="13" t="s">
        <v>1886</v>
      </c>
      <c r="C142" s="22" t="s">
        <v>848</v>
      </c>
      <c r="D142" s="34">
        <v>1</v>
      </c>
      <c r="E142" s="60">
        <v>53000000</v>
      </c>
      <c r="F142" s="60">
        <v>173105630.68000001</v>
      </c>
      <c r="G142" s="60">
        <v>0</v>
      </c>
      <c r="H142" s="60">
        <v>0</v>
      </c>
      <c r="I142" s="60">
        <f t="shared" si="3"/>
        <v>226105630.68000001</v>
      </c>
    </row>
    <row r="143" spans="1:9">
      <c r="A143" s="23">
        <v>2019</v>
      </c>
      <c r="B143" s="13" t="s">
        <v>1886</v>
      </c>
      <c r="C143" s="22" t="s">
        <v>539</v>
      </c>
      <c r="D143" s="34">
        <v>3</v>
      </c>
      <c r="E143" s="60">
        <v>59270000</v>
      </c>
      <c r="F143" s="60">
        <v>94079690.079999998</v>
      </c>
      <c r="G143" s="60">
        <v>0</v>
      </c>
      <c r="H143" s="60">
        <v>1500000</v>
      </c>
      <c r="I143" s="60">
        <f t="shared" si="3"/>
        <v>154849690.07999998</v>
      </c>
    </row>
    <row r="144" spans="1:9">
      <c r="A144" s="23">
        <v>2019</v>
      </c>
      <c r="B144" s="13" t="s">
        <v>514</v>
      </c>
      <c r="C144" s="22" t="s">
        <v>184</v>
      </c>
      <c r="D144" s="34">
        <f>2+8</f>
        <v>10</v>
      </c>
      <c r="E144" s="60">
        <f>393187727+46592271</f>
        <v>439779998</v>
      </c>
      <c r="F144" s="60">
        <f>110171568</f>
        <v>110171568</v>
      </c>
      <c r="G144" s="60">
        <v>0</v>
      </c>
      <c r="H144" s="60">
        <v>0</v>
      </c>
      <c r="I144" s="60">
        <f t="shared" si="3"/>
        <v>549951566</v>
      </c>
    </row>
    <row r="145" spans="1:9">
      <c r="A145" s="23">
        <v>2019</v>
      </c>
      <c r="B145" s="13" t="s">
        <v>514</v>
      </c>
      <c r="C145" s="22" t="s">
        <v>23</v>
      </c>
      <c r="D145" s="34">
        <f>4+13</f>
        <v>17</v>
      </c>
      <c r="E145" s="60">
        <f>37613938+97626925</f>
        <v>135240863</v>
      </c>
      <c r="F145" s="60">
        <v>203616122</v>
      </c>
      <c r="G145" s="60">
        <v>0</v>
      </c>
      <c r="H145" s="60">
        <v>0</v>
      </c>
      <c r="I145" s="60">
        <f t="shared" si="3"/>
        <v>338856985</v>
      </c>
    </row>
    <row r="146" spans="1:9">
      <c r="A146" s="23">
        <v>2019</v>
      </c>
      <c r="B146" s="13" t="s">
        <v>514</v>
      </c>
      <c r="C146" s="22" t="s">
        <v>185</v>
      </c>
      <c r="D146" s="34">
        <f>7+26</f>
        <v>33</v>
      </c>
      <c r="E146" s="60">
        <f>674882656+168547856</f>
        <v>843430512</v>
      </c>
      <c r="F146" s="60">
        <v>462560021</v>
      </c>
      <c r="G146" s="60">
        <v>0</v>
      </c>
      <c r="H146" s="60">
        <v>0</v>
      </c>
      <c r="I146" s="60">
        <f t="shared" si="3"/>
        <v>1305990533</v>
      </c>
    </row>
    <row r="147" spans="1:9">
      <c r="A147" s="23">
        <v>2019</v>
      </c>
      <c r="B147" s="13" t="s">
        <v>514</v>
      </c>
      <c r="C147" s="22" t="s">
        <v>3925</v>
      </c>
      <c r="D147" s="34">
        <f>18+1+17</f>
        <v>36</v>
      </c>
      <c r="E147" s="60">
        <f>804729415+199617587</f>
        <v>1004347002</v>
      </c>
      <c r="F147" s="60">
        <v>988100830</v>
      </c>
      <c r="G147" s="60">
        <v>0</v>
      </c>
      <c r="H147" s="60">
        <v>0</v>
      </c>
      <c r="I147" s="60">
        <f t="shared" si="3"/>
        <v>1992447832</v>
      </c>
    </row>
    <row r="148" spans="1:9">
      <c r="A148" s="23">
        <v>2019</v>
      </c>
      <c r="B148" s="13" t="s">
        <v>514</v>
      </c>
      <c r="C148" s="22" t="s">
        <v>8102</v>
      </c>
      <c r="D148" s="34">
        <f>1+1</f>
        <v>2</v>
      </c>
      <c r="E148" s="60">
        <v>2509042</v>
      </c>
      <c r="F148" s="60">
        <v>0</v>
      </c>
      <c r="G148" s="60">
        <v>0</v>
      </c>
      <c r="H148" s="60">
        <v>0</v>
      </c>
      <c r="I148" s="60">
        <f t="shared" si="3"/>
        <v>2509042</v>
      </c>
    </row>
    <row r="149" spans="1:9">
      <c r="A149" s="23">
        <v>2020</v>
      </c>
      <c r="B149" s="13" t="s">
        <v>514</v>
      </c>
      <c r="C149" s="22" t="s">
        <v>184</v>
      </c>
      <c r="D149" s="34">
        <v>14</v>
      </c>
      <c r="E149" s="60">
        <v>148371351</v>
      </c>
      <c r="F149" s="60">
        <v>594750858</v>
      </c>
      <c r="G149" s="60">
        <v>0</v>
      </c>
      <c r="H149" s="60">
        <v>0</v>
      </c>
      <c r="I149" s="60">
        <f t="shared" si="3"/>
        <v>743122209</v>
      </c>
    </row>
    <row r="150" spans="1:9">
      <c r="A150" s="23">
        <v>2020</v>
      </c>
      <c r="B150" s="13" t="s">
        <v>514</v>
      </c>
      <c r="C150" s="22" t="s">
        <v>23</v>
      </c>
      <c r="D150" s="34">
        <v>11</v>
      </c>
      <c r="E150" s="60">
        <v>125945913</v>
      </c>
      <c r="F150" s="60">
        <v>316799858.65745455</v>
      </c>
      <c r="G150" s="60">
        <v>0</v>
      </c>
      <c r="H150" s="60">
        <v>0</v>
      </c>
      <c r="I150" s="60">
        <f t="shared" si="3"/>
        <v>442745771.65745455</v>
      </c>
    </row>
    <row r="151" spans="1:9">
      <c r="A151" s="23">
        <v>2020</v>
      </c>
      <c r="B151" s="13" t="s">
        <v>514</v>
      </c>
      <c r="C151" s="22" t="s">
        <v>185</v>
      </c>
      <c r="D151" s="34">
        <v>33</v>
      </c>
      <c r="E151" s="60">
        <v>166417422</v>
      </c>
      <c r="F151" s="60">
        <v>919439204.84000003</v>
      </c>
      <c r="G151" s="60">
        <v>0</v>
      </c>
      <c r="H151" s="60">
        <v>0</v>
      </c>
      <c r="I151" s="60">
        <f t="shared" si="3"/>
        <v>1085856626.8400002</v>
      </c>
    </row>
    <row r="152" spans="1:9">
      <c r="A152" s="23">
        <v>2020</v>
      </c>
      <c r="B152" s="13" t="s">
        <v>514</v>
      </c>
      <c r="C152" s="22" t="s">
        <v>104</v>
      </c>
      <c r="D152" s="34">
        <v>13</v>
      </c>
      <c r="E152" s="60">
        <v>129850932</v>
      </c>
      <c r="F152" s="60">
        <v>640177178.72727275</v>
      </c>
      <c r="G152" s="60">
        <v>0</v>
      </c>
      <c r="H152" s="60">
        <v>0</v>
      </c>
      <c r="I152" s="60">
        <f t="shared" si="3"/>
        <v>770028110.72727275</v>
      </c>
    </row>
    <row r="153" spans="1:9">
      <c r="A153" s="23">
        <v>2020</v>
      </c>
      <c r="B153" s="13" t="s">
        <v>514</v>
      </c>
      <c r="C153" s="22" t="s">
        <v>8102</v>
      </c>
      <c r="D153" s="34">
        <v>1</v>
      </c>
      <c r="E153" s="60">
        <v>1486000</v>
      </c>
      <c r="F153" s="60">
        <v>10888800</v>
      </c>
      <c r="G153" s="60">
        <v>0</v>
      </c>
      <c r="H153" s="60">
        <v>0</v>
      </c>
      <c r="I153" s="60">
        <f t="shared" si="3"/>
        <v>12374800</v>
      </c>
    </row>
    <row r="154" spans="1:9">
      <c r="A154" s="23">
        <v>2020</v>
      </c>
      <c r="B154" s="13" t="s">
        <v>1886</v>
      </c>
      <c r="C154" s="22" t="s">
        <v>5</v>
      </c>
      <c r="D154" s="34">
        <v>9</v>
      </c>
      <c r="E154" s="60">
        <v>57063353</v>
      </c>
      <c r="F154" s="60">
        <v>446688422.51999998</v>
      </c>
      <c r="G154" s="60">
        <v>11213470</v>
      </c>
      <c r="H154" s="60">
        <v>5470500</v>
      </c>
      <c r="I154" s="60">
        <v>520435745.51999998</v>
      </c>
    </row>
    <row r="155" spans="1:9">
      <c r="A155" s="23">
        <v>2020</v>
      </c>
      <c r="B155" s="13" t="s">
        <v>1886</v>
      </c>
      <c r="C155" s="22" t="s">
        <v>10</v>
      </c>
      <c r="D155" s="34">
        <v>11</v>
      </c>
      <c r="E155" s="60">
        <v>155028292</v>
      </c>
      <c r="F155" s="60">
        <v>410946456.45999998</v>
      </c>
      <c r="G155" s="60">
        <v>0</v>
      </c>
      <c r="H155" s="60">
        <v>77200000</v>
      </c>
      <c r="I155" s="60">
        <v>643174748.46000004</v>
      </c>
    </row>
    <row r="156" spans="1:9">
      <c r="A156" s="23">
        <v>2020</v>
      </c>
      <c r="B156" s="13" t="s">
        <v>1886</v>
      </c>
      <c r="C156" s="22" t="s">
        <v>14</v>
      </c>
      <c r="D156" s="34">
        <v>67</v>
      </c>
      <c r="E156" s="60">
        <v>1188781136.6800001</v>
      </c>
      <c r="F156" s="60">
        <v>1124771155.97</v>
      </c>
      <c r="G156" s="60">
        <v>0</v>
      </c>
      <c r="H156" s="60">
        <v>811383670</v>
      </c>
      <c r="I156" s="60">
        <v>3124935962.6500001</v>
      </c>
    </row>
    <row r="157" spans="1:9">
      <c r="A157" s="23">
        <v>2020</v>
      </c>
      <c r="B157" s="13" t="s">
        <v>1886</v>
      </c>
      <c r="C157" s="22" t="s">
        <v>23</v>
      </c>
      <c r="D157" s="34">
        <v>28</v>
      </c>
      <c r="E157" s="60">
        <v>86603500</v>
      </c>
      <c r="F157" s="60">
        <v>1290947544.4000001</v>
      </c>
      <c r="G157" s="60">
        <v>191055517</v>
      </c>
      <c r="H157" s="60">
        <v>40869152</v>
      </c>
      <c r="I157" s="60">
        <v>1609475713.4000001</v>
      </c>
    </row>
    <row r="158" spans="1:9">
      <c r="A158" s="23">
        <v>2020</v>
      </c>
      <c r="B158" s="13" t="s">
        <v>1886</v>
      </c>
      <c r="C158" s="22" t="s">
        <v>41</v>
      </c>
      <c r="D158" s="34">
        <v>3</v>
      </c>
      <c r="E158" s="60">
        <v>35923600</v>
      </c>
      <c r="F158" s="60">
        <v>564979403.36000001</v>
      </c>
      <c r="G158" s="60">
        <v>0</v>
      </c>
      <c r="H158" s="60">
        <v>0</v>
      </c>
      <c r="I158" s="60">
        <v>600903003.36000001</v>
      </c>
    </row>
    <row r="159" spans="1:9">
      <c r="A159" s="23">
        <v>2020</v>
      </c>
      <c r="B159" s="13" t="s">
        <v>1886</v>
      </c>
      <c r="C159" s="22" t="s">
        <v>60</v>
      </c>
      <c r="D159" s="34">
        <v>3</v>
      </c>
      <c r="E159" s="60">
        <v>24680000</v>
      </c>
      <c r="F159" s="60">
        <v>479012755.65999997</v>
      </c>
      <c r="G159" s="60">
        <v>0</v>
      </c>
      <c r="H159" s="60">
        <v>167000000</v>
      </c>
      <c r="I159" s="60">
        <v>670692755.65999997</v>
      </c>
    </row>
    <row r="160" spans="1:9">
      <c r="A160" s="23">
        <v>2020</v>
      </c>
      <c r="B160" s="13" t="s">
        <v>1886</v>
      </c>
      <c r="C160" s="22" t="s">
        <v>70</v>
      </c>
      <c r="D160" s="34">
        <v>8</v>
      </c>
      <c r="E160" s="60">
        <v>103000000</v>
      </c>
      <c r="F160" s="60">
        <v>454040961.65999997</v>
      </c>
      <c r="G160" s="60">
        <v>0</v>
      </c>
      <c r="H160" s="60">
        <v>52599999.999999985</v>
      </c>
      <c r="I160" s="60">
        <v>609640961.65999997</v>
      </c>
    </row>
    <row r="161" spans="1:9">
      <c r="A161" s="23">
        <v>2020</v>
      </c>
      <c r="B161" s="13" t="s">
        <v>1886</v>
      </c>
      <c r="C161" s="22" t="s">
        <v>76</v>
      </c>
      <c r="D161" s="34">
        <v>10</v>
      </c>
      <c r="E161" s="60">
        <v>65258000</v>
      </c>
      <c r="F161" s="60">
        <v>652222591.41999996</v>
      </c>
      <c r="G161" s="60">
        <v>9120000</v>
      </c>
      <c r="H161" s="60">
        <v>16059999.999999985</v>
      </c>
      <c r="I161" s="60">
        <v>742660591.41999996</v>
      </c>
    </row>
    <row r="162" spans="1:9">
      <c r="A162" s="23">
        <v>2020</v>
      </c>
      <c r="B162" s="13" t="s">
        <v>1886</v>
      </c>
      <c r="C162" s="22" t="s">
        <v>86</v>
      </c>
      <c r="D162" s="34">
        <v>2</v>
      </c>
      <c r="E162" s="60">
        <v>0</v>
      </c>
      <c r="F162" s="60">
        <v>40498217</v>
      </c>
      <c r="G162" s="60">
        <v>0</v>
      </c>
      <c r="H162" s="60">
        <v>0</v>
      </c>
      <c r="I162" s="60">
        <v>40498217</v>
      </c>
    </row>
    <row r="163" spans="1:9">
      <c r="A163" s="23">
        <v>2020</v>
      </c>
      <c r="B163" s="13" t="s">
        <v>1886</v>
      </c>
      <c r="C163" s="22" t="s">
        <v>89</v>
      </c>
      <c r="D163" s="34">
        <v>6</v>
      </c>
      <c r="E163" s="60">
        <v>6881200</v>
      </c>
      <c r="F163" s="60">
        <v>56597731</v>
      </c>
      <c r="G163" s="60">
        <v>5626500</v>
      </c>
      <c r="H163" s="60">
        <v>0</v>
      </c>
      <c r="I163" s="60">
        <v>69105431</v>
      </c>
    </row>
    <row r="164" spans="1:9">
      <c r="A164" s="23">
        <v>2020</v>
      </c>
      <c r="B164" s="13" t="s">
        <v>1886</v>
      </c>
      <c r="C164" s="22" t="s">
        <v>94</v>
      </c>
      <c r="D164" s="34">
        <v>5</v>
      </c>
      <c r="E164" s="60">
        <v>211940000</v>
      </c>
      <c r="F164" s="60">
        <v>363978196.73000002</v>
      </c>
      <c r="G164" s="60">
        <v>0</v>
      </c>
      <c r="H164" s="60">
        <v>64655456.000000007</v>
      </c>
      <c r="I164" s="60">
        <v>640573652.73000002</v>
      </c>
    </row>
    <row r="165" spans="1:9">
      <c r="A165" s="23">
        <v>2020</v>
      </c>
      <c r="B165" s="13" t="s">
        <v>1886</v>
      </c>
      <c r="C165" s="22" t="s">
        <v>100</v>
      </c>
      <c r="D165" s="34">
        <v>6</v>
      </c>
      <c r="E165" s="60">
        <v>72182797</v>
      </c>
      <c r="F165" s="60">
        <v>132568039.45999999</v>
      </c>
      <c r="G165" s="60">
        <v>0</v>
      </c>
      <c r="H165" s="60">
        <v>0</v>
      </c>
      <c r="I165" s="60">
        <v>204750836.45999998</v>
      </c>
    </row>
    <row r="166" spans="1:9">
      <c r="A166" s="23">
        <v>2020</v>
      </c>
      <c r="B166" s="13" t="s">
        <v>1886</v>
      </c>
      <c r="C166" s="22" t="s">
        <v>104</v>
      </c>
      <c r="D166" s="34">
        <v>17</v>
      </c>
      <c r="E166" s="60">
        <v>503397326</v>
      </c>
      <c r="F166" s="60">
        <v>742042619.91999996</v>
      </c>
      <c r="G166" s="60">
        <v>711000000</v>
      </c>
      <c r="H166" s="60">
        <v>203053949</v>
      </c>
      <c r="I166" s="60">
        <v>2159493894.9200001</v>
      </c>
    </row>
    <row r="167" spans="1:9">
      <c r="A167" s="23">
        <v>2020</v>
      </c>
      <c r="B167" s="13" t="s">
        <v>1886</v>
      </c>
      <c r="C167" s="22" t="s">
        <v>120</v>
      </c>
      <c r="D167" s="34">
        <v>21</v>
      </c>
      <c r="E167" s="60">
        <v>348724693.32999998</v>
      </c>
      <c r="F167" s="60">
        <v>585864329.99000001</v>
      </c>
      <c r="G167" s="60">
        <v>0</v>
      </c>
      <c r="H167" s="60">
        <v>93272552</v>
      </c>
      <c r="I167" s="60">
        <v>1027861575.3199999</v>
      </c>
    </row>
    <row r="168" spans="1:9">
      <c r="A168" s="23">
        <v>2020</v>
      </c>
      <c r="B168" s="13" t="s">
        <v>1886</v>
      </c>
      <c r="C168" s="22" t="s">
        <v>156</v>
      </c>
      <c r="D168" s="34">
        <v>12</v>
      </c>
      <c r="E168" s="60">
        <v>281809993</v>
      </c>
      <c r="F168" s="60">
        <v>760985123.66000009</v>
      </c>
      <c r="G168" s="60">
        <v>0</v>
      </c>
      <c r="H168" s="60">
        <v>298960581</v>
      </c>
      <c r="I168" s="60">
        <v>1341755697.6600001</v>
      </c>
    </row>
    <row r="169" spans="1:9">
      <c r="A169" s="23">
        <v>2020</v>
      </c>
      <c r="B169" s="13" t="s">
        <v>1886</v>
      </c>
      <c r="C169" s="22" t="s">
        <v>164</v>
      </c>
      <c r="D169" s="34">
        <v>3</v>
      </c>
      <c r="E169" s="60">
        <v>3900000</v>
      </c>
      <c r="F169" s="60">
        <v>96790493.879999995</v>
      </c>
      <c r="G169" s="60">
        <v>0</v>
      </c>
      <c r="H169" s="60">
        <v>0</v>
      </c>
      <c r="I169" s="60">
        <v>100690493.88</v>
      </c>
    </row>
    <row r="170" spans="1:9">
      <c r="A170" s="23">
        <v>2020</v>
      </c>
      <c r="B170" s="13" t="s">
        <v>1886</v>
      </c>
      <c r="C170" s="22" t="s">
        <v>167</v>
      </c>
      <c r="D170" s="34">
        <v>6</v>
      </c>
      <c r="E170" s="60">
        <v>15000000</v>
      </c>
      <c r="F170" s="60">
        <v>461487343.13999999</v>
      </c>
      <c r="G170" s="60">
        <v>0</v>
      </c>
      <c r="H170" s="60">
        <v>0</v>
      </c>
      <c r="I170" s="60">
        <v>476487343.13999999</v>
      </c>
    </row>
    <row r="171" spans="1:9">
      <c r="A171" s="23">
        <v>2020</v>
      </c>
      <c r="B171" s="13" t="s">
        <v>1886</v>
      </c>
      <c r="C171" s="22" t="s">
        <v>848</v>
      </c>
      <c r="D171" s="34">
        <v>3</v>
      </c>
      <c r="E171" s="60">
        <v>70633750</v>
      </c>
      <c r="F171" s="60">
        <v>187103870.40000001</v>
      </c>
      <c r="G171" s="60">
        <v>0</v>
      </c>
      <c r="H171" s="60">
        <v>16272000</v>
      </c>
      <c r="I171" s="60">
        <v>274009620.39999998</v>
      </c>
    </row>
    <row r="172" spans="1:9">
      <c r="A172" s="23">
        <v>2020</v>
      </c>
      <c r="B172" s="13" t="s">
        <v>1886</v>
      </c>
      <c r="C172" s="22" t="s">
        <v>539</v>
      </c>
      <c r="D172" s="34">
        <v>2</v>
      </c>
      <c r="E172" s="60">
        <v>0</v>
      </c>
      <c r="F172" s="60">
        <v>91331267</v>
      </c>
      <c r="G172" s="60">
        <v>0</v>
      </c>
      <c r="H172" s="60">
        <v>0</v>
      </c>
      <c r="I172" s="60">
        <v>91331267</v>
      </c>
    </row>
    <row r="173" spans="1:9">
      <c r="A173" s="23">
        <v>2021</v>
      </c>
      <c r="B173" s="13" t="s">
        <v>514</v>
      </c>
      <c r="C173" s="22" t="s">
        <v>184</v>
      </c>
      <c r="D173" s="34">
        <v>12</v>
      </c>
      <c r="E173" s="60">
        <v>88916749</v>
      </c>
      <c r="F173" s="60"/>
      <c r="G173" s="60">
        <v>0</v>
      </c>
      <c r="H173" s="60">
        <v>0</v>
      </c>
      <c r="I173" s="60">
        <f t="shared" ref="I173:I177" si="4">+SUM(E173:H173)</f>
        <v>88916749</v>
      </c>
    </row>
    <row r="174" spans="1:9">
      <c r="A174" s="23">
        <v>2021</v>
      </c>
      <c r="B174" s="13" t="s">
        <v>514</v>
      </c>
      <c r="C174" s="22" t="s">
        <v>23</v>
      </c>
      <c r="D174" s="34">
        <v>7</v>
      </c>
      <c r="E174" s="60">
        <v>81698000</v>
      </c>
      <c r="F174" s="60"/>
      <c r="G174" s="60">
        <v>0</v>
      </c>
      <c r="H174" s="60">
        <v>0</v>
      </c>
      <c r="I174" s="60">
        <f t="shared" si="4"/>
        <v>81698000</v>
      </c>
    </row>
    <row r="175" spans="1:9">
      <c r="A175" s="23">
        <v>2021</v>
      </c>
      <c r="B175" s="13" t="s">
        <v>514</v>
      </c>
      <c r="C175" s="22" t="s">
        <v>185</v>
      </c>
      <c r="D175" s="34">
        <v>20</v>
      </c>
      <c r="E175" s="60">
        <v>142263927</v>
      </c>
      <c r="F175" s="60"/>
      <c r="G175" s="60">
        <v>0</v>
      </c>
      <c r="H175" s="60">
        <v>0</v>
      </c>
      <c r="I175" s="60">
        <f t="shared" si="4"/>
        <v>142263927</v>
      </c>
    </row>
    <row r="176" spans="1:9">
      <c r="A176" s="23">
        <v>2021</v>
      </c>
      <c r="B176" s="13" t="s">
        <v>514</v>
      </c>
      <c r="C176" s="22" t="s">
        <v>104</v>
      </c>
      <c r="D176" s="34">
        <v>15</v>
      </c>
      <c r="E176" s="60">
        <v>185687951</v>
      </c>
      <c r="F176" s="60"/>
      <c r="G176" s="60">
        <v>0</v>
      </c>
      <c r="H176" s="60">
        <v>0</v>
      </c>
      <c r="I176" s="60">
        <f t="shared" si="4"/>
        <v>185687951</v>
      </c>
    </row>
    <row r="177" spans="1:9">
      <c r="A177" s="23">
        <v>2021</v>
      </c>
      <c r="B177" s="13" t="s">
        <v>514</v>
      </c>
      <c r="C177" s="22" t="s">
        <v>6804</v>
      </c>
      <c r="D177" s="34">
        <v>5</v>
      </c>
      <c r="E177" s="60">
        <v>15340000</v>
      </c>
      <c r="F177" s="60"/>
      <c r="G177" s="60">
        <v>0</v>
      </c>
      <c r="H177" s="60">
        <v>0</v>
      </c>
      <c r="I177" s="60">
        <f t="shared" si="4"/>
        <v>15340000</v>
      </c>
    </row>
    <row r="178" spans="1:9">
      <c r="A178" s="23">
        <v>2021</v>
      </c>
      <c r="B178" s="13" t="s">
        <v>514</v>
      </c>
      <c r="C178" s="22" t="s">
        <v>8102</v>
      </c>
      <c r="D178" s="34">
        <v>2</v>
      </c>
      <c r="E178" s="60">
        <v>41514000</v>
      </c>
      <c r="F178" s="60"/>
      <c r="G178" s="60">
        <v>0</v>
      </c>
      <c r="H178" s="60">
        <v>0</v>
      </c>
      <c r="I178" s="60">
        <f t="shared" ref="I178" si="5">+SUM(E178:H178)</f>
        <v>41514000</v>
      </c>
    </row>
    <row r="179" spans="1:9">
      <c r="A179" s="23">
        <v>2021</v>
      </c>
      <c r="B179" s="13" t="s">
        <v>1886</v>
      </c>
      <c r="C179" s="22" t="s">
        <v>5</v>
      </c>
      <c r="D179" s="34">
        <v>7</v>
      </c>
      <c r="E179" s="60">
        <v>98133300</v>
      </c>
      <c r="F179" s="60">
        <v>440341285.95999998</v>
      </c>
      <c r="G179" s="60">
        <v>9454094.5599999987</v>
      </c>
      <c r="H179" s="60">
        <v>33346684</v>
      </c>
      <c r="I179" s="60">
        <v>581275364.51999998</v>
      </c>
    </row>
    <row r="180" spans="1:9">
      <c r="A180" s="23">
        <v>2021</v>
      </c>
      <c r="B180" s="13" t="s">
        <v>1886</v>
      </c>
      <c r="C180" s="22" t="s">
        <v>10</v>
      </c>
      <c r="D180" s="34">
        <v>7</v>
      </c>
      <c r="E180" s="60">
        <v>90765000</v>
      </c>
      <c r="F180" s="60">
        <v>248511691.52000001</v>
      </c>
      <c r="G180" s="60">
        <v>0</v>
      </c>
      <c r="H180" s="60">
        <v>72000000.000000015</v>
      </c>
      <c r="I180" s="60">
        <v>411276691.51999998</v>
      </c>
    </row>
    <row r="181" spans="1:9">
      <c r="A181" s="23">
        <v>2021</v>
      </c>
      <c r="B181" s="13" t="s">
        <v>1886</v>
      </c>
      <c r="C181" s="22" t="s">
        <v>14</v>
      </c>
      <c r="D181" s="34">
        <v>58</v>
      </c>
      <c r="E181" s="60">
        <v>1130792067.9200001</v>
      </c>
      <c r="F181" s="60">
        <v>1033624870.63</v>
      </c>
      <c r="G181" s="60">
        <v>0</v>
      </c>
      <c r="H181" s="60">
        <v>401539205</v>
      </c>
      <c r="I181" s="60">
        <v>2565956143.5500002</v>
      </c>
    </row>
    <row r="182" spans="1:9">
      <c r="A182" s="23">
        <v>2021</v>
      </c>
      <c r="B182" s="13" t="s">
        <v>1886</v>
      </c>
      <c r="C182" s="22" t="s">
        <v>23</v>
      </c>
      <c r="D182" s="34">
        <v>24</v>
      </c>
      <c r="E182" s="60">
        <v>217530685</v>
      </c>
      <c r="F182" s="60">
        <v>550015952.71000004</v>
      </c>
      <c r="G182" s="60">
        <v>14000000</v>
      </c>
      <c r="H182" s="60">
        <v>0</v>
      </c>
      <c r="I182" s="60">
        <v>781546637.71000004</v>
      </c>
    </row>
    <row r="183" spans="1:9">
      <c r="A183" s="23">
        <v>2021</v>
      </c>
      <c r="B183" s="13" t="s">
        <v>1886</v>
      </c>
      <c r="C183" s="22" t="s">
        <v>41</v>
      </c>
      <c r="D183" s="34">
        <v>4</v>
      </c>
      <c r="E183" s="60">
        <v>19207479.969999999</v>
      </c>
      <c r="F183" s="60">
        <v>269910585.13</v>
      </c>
      <c r="G183" s="60">
        <v>6600000</v>
      </c>
      <c r="H183" s="60">
        <v>0</v>
      </c>
      <c r="I183" s="60">
        <v>295718065.10000002</v>
      </c>
    </row>
    <row r="184" spans="1:9">
      <c r="A184" s="23">
        <v>2021</v>
      </c>
      <c r="B184" s="13" t="s">
        <v>1886</v>
      </c>
      <c r="C184" s="22" t="s">
        <v>60</v>
      </c>
      <c r="D184" s="34">
        <v>2</v>
      </c>
      <c r="E184" s="60">
        <v>1656440</v>
      </c>
      <c r="F184" s="60">
        <v>65306727</v>
      </c>
      <c r="G184" s="60">
        <v>16880000</v>
      </c>
      <c r="H184" s="60">
        <v>0</v>
      </c>
      <c r="I184" s="60">
        <v>83843167</v>
      </c>
    </row>
    <row r="185" spans="1:9">
      <c r="A185" s="23">
        <v>2021</v>
      </c>
      <c r="B185" s="13" t="s">
        <v>1886</v>
      </c>
      <c r="C185" s="22" t="s">
        <v>70</v>
      </c>
      <c r="D185" s="34">
        <v>4</v>
      </c>
      <c r="E185" s="60">
        <v>53000000</v>
      </c>
      <c r="F185" s="60">
        <v>65213100</v>
      </c>
      <c r="G185" s="60">
        <v>0</v>
      </c>
      <c r="H185" s="60">
        <v>0</v>
      </c>
      <c r="I185" s="60">
        <v>118213100</v>
      </c>
    </row>
    <row r="186" spans="1:9">
      <c r="A186" s="23">
        <v>2021</v>
      </c>
      <c r="B186" s="13" t="s">
        <v>1886</v>
      </c>
      <c r="C186" s="22" t="s">
        <v>76</v>
      </c>
      <c r="D186" s="34">
        <v>2</v>
      </c>
      <c r="E186" s="60">
        <v>5000000</v>
      </c>
      <c r="F186" s="60">
        <v>47751417.689999998</v>
      </c>
      <c r="G186" s="60">
        <v>0</v>
      </c>
      <c r="H186" s="60">
        <v>0</v>
      </c>
      <c r="I186" s="60">
        <v>52751417.689999998</v>
      </c>
    </row>
    <row r="187" spans="1:9">
      <c r="A187" s="23">
        <v>2021</v>
      </c>
      <c r="B187" s="13" t="s">
        <v>1886</v>
      </c>
      <c r="C187" s="22" t="s">
        <v>86</v>
      </c>
      <c r="D187" s="34">
        <v>6</v>
      </c>
      <c r="E187" s="60">
        <v>9069300</v>
      </c>
      <c r="F187" s="60">
        <v>208950886</v>
      </c>
      <c r="G187" s="60">
        <v>20000000</v>
      </c>
      <c r="H187" s="60">
        <v>0</v>
      </c>
      <c r="I187" s="60">
        <v>238020186</v>
      </c>
    </row>
    <row r="188" spans="1:9">
      <c r="A188" s="23">
        <v>2021</v>
      </c>
      <c r="B188" s="13" t="s">
        <v>1886</v>
      </c>
      <c r="C188" s="22" t="s">
        <v>89</v>
      </c>
      <c r="D188" s="34">
        <v>2</v>
      </c>
      <c r="E188" s="60">
        <v>23303400</v>
      </c>
      <c r="F188" s="60">
        <v>0</v>
      </c>
      <c r="G188" s="60">
        <v>0</v>
      </c>
      <c r="H188" s="60">
        <v>0</v>
      </c>
      <c r="I188" s="60">
        <v>23303400</v>
      </c>
    </row>
    <row r="189" spans="1:9">
      <c r="A189" s="23">
        <v>2021</v>
      </c>
      <c r="B189" s="13" t="s">
        <v>1886</v>
      </c>
      <c r="C189" s="22" t="s">
        <v>94</v>
      </c>
      <c r="D189" s="34">
        <v>8</v>
      </c>
      <c r="E189" s="60">
        <v>203489075</v>
      </c>
      <c r="F189" s="60">
        <v>219242194.17000002</v>
      </c>
      <c r="G189" s="60">
        <v>0</v>
      </c>
      <c r="H189" s="60">
        <v>237395000</v>
      </c>
      <c r="I189" s="60">
        <v>660126269.17000008</v>
      </c>
    </row>
    <row r="190" spans="1:9">
      <c r="A190" s="23">
        <v>2021</v>
      </c>
      <c r="B190" s="13" t="s">
        <v>1886</v>
      </c>
      <c r="C190" s="22" t="s">
        <v>100</v>
      </c>
      <c r="D190" s="34">
        <v>1</v>
      </c>
      <c r="E190" s="60">
        <v>0</v>
      </c>
      <c r="F190" s="60">
        <v>32570985</v>
      </c>
      <c r="G190" s="60">
        <v>0</v>
      </c>
      <c r="H190" s="60">
        <v>0</v>
      </c>
      <c r="I190" s="60">
        <v>32570985</v>
      </c>
    </row>
    <row r="191" spans="1:9">
      <c r="A191" s="23">
        <v>2021</v>
      </c>
      <c r="B191" s="13" t="s">
        <v>1886</v>
      </c>
      <c r="C191" s="22" t="s">
        <v>104</v>
      </c>
      <c r="D191" s="34">
        <v>22</v>
      </c>
      <c r="E191" s="60">
        <v>313164285</v>
      </c>
      <c r="F191" s="60">
        <v>536484010.41000003</v>
      </c>
      <c r="G191" s="60">
        <v>0</v>
      </c>
      <c r="H191" s="60">
        <v>226363297.99999997</v>
      </c>
      <c r="I191" s="60">
        <v>1076011593.4100001</v>
      </c>
    </row>
    <row r="192" spans="1:9">
      <c r="A192" s="23">
        <v>2021</v>
      </c>
      <c r="B192" s="13" t="s">
        <v>1886</v>
      </c>
      <c r="C192" s="22" t="s">
        <v>120</v>
      </c>
      <c r="D192" s="34">
        <v>33</v>
      </c>
      <c r="E192" s="60">
        <v>564414131.16000009</v>
      </c>
      <c r="F192" s="60">
        <v>1231539981.8100002</v>
      </c>
      <c r="G192" s="60">
        <v>0</v>
      </c>
      <c r="H192" s="60">
        <v>632862846</v>
      </c>
      <c r="I192" s="60">
        <v>2428816958.9700003</v>
      </c>
    </row>
    <row r="193" spans="1:9">
      <c r="A193" s="23">
        <v>2021</v>
      </c>
      <c r="B193" s="13" t="s">
        <v>1886</v>
      </c>
      <c r="C193" s="22" t="s">
        <v>156</v>
      </c>
      <c r="D193" s="34">
        <v>7</v>
      </c>
      <c r="E193" s="60">
        <v>206155813</v>
      </c>
      <c r="F193" s="60">
        <v>534847326.14999998</v>
      </c>
      <c r="G193" s="60">
        <v>4000000</v>
      </c>
      <c r="H193" s="60">
        <v>183034940</v>
      </c>
      <c r="I193" s="60">
        <v>928038079.14999998</v>
      </c>
    </row>
    <row r="194" spans="1:9">
      <c r="A194" s="23">
        <v>2021</v>
      </c>
      <c r="B194" s="13" t="s">
        <v>1886</v>
      </c>
      <c r="C194" s="22" t="s">
        <v>164</v>
      </c>
      <c r="D194" s="34">
        <v>5</v>
      </c>
      <c r="E194" s="60">
        <v>55857360</v>
      </c>
      <c r="F194" s="60">
        <v>91409399.609999999</v>
      </c>
      <c r="G194" s="60">
        <v>0</v>
      </c>
      <c r="H194" s="60">
        <v>0</v>
      </c>
      <c r="I194" s="60">
        <v>147266759.61000001</v>
      </c>
    </row>
    <row r="195" spans="1:9">
      <c r="A195" s="23">
        <v>2021</v>
      </c>
      <c r="B195" s="13" t="s">
        <v>1886</v>
      </c>
      <c r="C195" s="22" t="s">
        <v>167</v>
      </c>
      <c r="D195" s="34">
        <v>4</v>
      </c>
      <c r="E195" s="60">
        <v>16935200</v>
      </c>
      <c r="F195" s="60">
        <v>108841624.97</v>
      </c>
      <c r="G195" s="60">
        <v>0</v>
      </c>
      <c r="H195" s="60">
        <v>0</v>
      </c>
      <c r="I195" s="60">
        <v>125776824.97</v>
      </c>
    </row>
    <row r="196" spans="1:9">
      <c r="A196" s="23">
        <v>2021</v>
      </c>
      <c r="B196" s="13" t="s">
        <v>1886</v>
      </c>
      <c r="C196" s="22" t="s">
        <v>2040</v>
      </c>
      <c r="D196" s="34">
        <v>2</v>
      </c>
      <c r="E196" s="60">
        <v>25791930</v>
      </c>
      <c r="F196" s="60">
        <v>31472761</v>
      </c>
      <c r="G196" s="60">
        <v>0</v>
      </c>
      <c r="H196" s="60">
        <v>0</v>
      </c>
      <c r="I196" s="60">
        <v>57264691</v>
      </c>
    </row>
    <row r="197" spans="1:9">
      <c r="A197" s="23">
        <v>2021</v>
      </c>
      <c r="B197" s="13" t="s">
        <v>1886</v>
      </c>
      <c r="C197" s="22" t="s">
        <v>539</v>
      </c>
      <c r="D197" s="34">
        <v>1</v>
      </c>
      <c r="E197" s="60">
        <v>8000000</v>
      </c>
      <c r="F197" s="60">
        <v>0</v>
      </c>
      <c r="G197" s="60">
        <v>0</v>
      </c>
      <c r="H197" s="60">
        <v>0</v>
      </c>
      <c r="I197" s="60">
        <v>8000000</v>
      </c>
    </row>
  </sheetData>
  <sheetProtection autoFilter="0" pivotTables="0"/>
  <autoFilter ref="A1:I197" xr:uid="{00000000-0009-0000-0000-000038000000}"/>
  <sortState xmlns:xlrd2="http://schemas.microsoft.com/office/spreadsheetml/2017/richdata2" ref="A2:I150">
    <sortCondition ref="A2:A150"/>
    <sortCondition descending="1" ref="B2:B150"/>
    <sortCondition ref="C2:C150"/>
    <sortCondition ref="D2:D150"/>
  </sortState>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99">
    <tabColor theme="0"/>
  </sheetPr>
  <dimension ref="A1:F260"/>
  <sheetViews>
    <sheetView zoomScale="85" zoomScaleNormal="85" workbookViewId="0">
      <pane ySplit="1" topLeftCell="A2" activePane="bottomLeft" state="frozen"/>
      <selection activeCell="A228" sqref="A228:F239"/>
      <selection pane="bottomLeft" sqref="A1:C5"/>
    </sheetView>
  </sheetViews>
  <sheetFormatPr baseColWidth="10" defaultColWidth="11" defaultRowHeight="16.5"/>
  <cols>
    <col min="1" max="1" width="9.375" style="1" bestFit="1" customWidth="1"/>
    <col min="2" max="2" width="12.5" style="1" bestFit="1" customWidth="1"/>
    <col min="3" max="3" width="71.375" style="1" bestFit="1" customWidth="1"/>
    <col min="4" max="4" width="30" style="1" bestFit="1" customWidth="1"/>
    <col min="5" max="5" width="34.25" style="1" bestFit="1" customWidth="1"/>
    <col min="6" max="6" width="55.625" style="1" bestFit="1" customWidth="1"/>
    <col min="7" max="16384" width="11" style="1"/>
  </cols>
  <sheetData>
    <row r="1" spans="1:6">
      <c r="A1" s="43" t="s">
        <v>229</v>
      </c>
      <c r="B1" s="43" t="s">
        <v>200</v>
      </c>
      <c r="C1" s="43" t="s">
        <v>1540</v>
      </c>
      <c r="D1" s="61" t="s">
        <v>1522</v>
      </c>
      <c r="E1" s="43" t="s">
        <v>1541</v>
      </c>
      <c r="F1" s="43" t="s">
        <v>1542</v>
      </c>
    </row>
    <row r="2" spans="1:6">
      <c r="A2" s="23">
        <v>2014</v>
      </c>
      <c r="B2" s="13" t="s">
        <v>1886</v>
      </c>
      <c r="C2" s="22" t="s">
        <v>1891</v>
      </c>
      <c r="D2" s="34">
        <v>2</v>
      </c>
      <c r="E2" s="60">
        <v>2064969327</v>
      </c>
      <c r="F2" s="60">
        <v>459796621</v>
      </c>
    </row>
    <row r="3" spans="1:6">
      <c r="A3" s="23">
        <v>2014</v>
      </c>
      <c r="B3" s="13" t="s">
        <v>1886</v>
      </c>
      <c r="C3" s="22" t="s">
        <v>1563</v>
      </c>
      <c r="D3" s="34">
        <v>1</v>
      </c>
      <c r="E3" s="60">
        <v>80000000</v>
      </c>
      <c r="F3" s="60">
        <v>55639741</v>
      </c>
    </row>
    <row r="4" spans="1:6">
      <c r="A4" s="23">
        <v>2014</v>
      </c>
      <c r="B4" s="13" t="s">
        <v>1886</v>
      </c>
      <c r="C4" s="22" t="s">
        <v>1564</v>
      </c>
      <c r="D4" s="34">
        <v>1</v>
      </c>
      <c r="E4" s="60">
        <v>9117951</v>
      </c>
      <c r="F4" s="60">
        <v>8930676</v>
      </c>
    </row>
    <row r="5" spans="1:6">
      <c r="A5" s="23">
        <v>2014</v>
      </c>
      <c r="B5" s="13" t="s">
        <v>1886</v>
      </c>
      <c r="C5" s="22" t="s">
        <v>1565</v>
      </c>
      <c r="D5" s="34">
        <v>1</v>
      </c>
      <c r="E5" s="60">
        <v>373726100</v>
      </c>
      <c r="F5" s="60">
        <v>22497454</v>
      </c>
    </row>
    <row r="6" spans="1:6">
      <c r="A6" s="23">
        <v>2014</v>
      </c>
      <c r="B6" s="13" t="s">
        <v>1886</v>
      </c>
      <c r="C6" s="22" t="s">
        <v>3364</v>
      </c>
      <c r="D6" s="34">
        <v>1</v>
      </c>
      <c r="E6" s="60">
        <v>870000000</v>
      </c>
      <c r="F6" s="60">
        <v>116653604</v>
      </c>
    </row>
    <row r="7" spans="1:6">
      <c r="A7" s="23">
        <v>2014</v>
      </c>
      <c r="B7" s="13" t="s">
        <v>1886</v>
      </c>
      <c r="C7" s="22" t="s">
        <v>1561</v>
      </c>
      <c r="D7" s="34">
        <v>65</v>
      </c>
      <c r="E7" s="60">
        <v>7565648549</v>
      </c>
      <c r="F7" s="60">
        <v>4325845811</v>
      </c>
    </row>
    <row r="8" spans="1:6">
      <c r="A8" s="23">
        <v>2014</v>
      </c>
      <c r="B8" s="13" t="s">
        <v>1886</v>
      </c>
      <c r="C8" s="22" t="s">
        <v>1577</v>
      </c>
      <c r="D8" s="34">
        <v>2</v>
      </c>
      <c r="E8" s="60">
        <v>6757847084</v>
      </c>
      <c r="F8" s="60">
        <v>348723358</v>
      </c>
    </row>
    <row r="9" spans="1:6">
      <c r="A9" s="23">
        <v>2014</v>
      </c>
      <c r="B9" s="13" t="s">
        <v>1886</v>
      </c>
      <c r="C9" s="22" t="s">
        <v>1579</v>
      </c>
      <c r="D9" s="34">
        <v>1</v>
      </c>
      <c r="E9" s="60">
        <v>1939309723</v>
      </c>
      <c r="F9" s="60">
        <v>350424881</v>
      </c>
    </row>
    <row r="10" spans="1:6">
      <c r="A10" s="23">
        <v>2014</v>
      </c>
      <c r="B10" s="13" t="s">
        <v>1886</v>
      </c>
      <c r="C10" s="22" t="s">
        <v>1578</v>
      </c>
      <c r="D10" s="34">
        <v>1</v>
      </c>
      <c r="E10" s="60">
        <v>3572917142</v>
      </c>
      <c r="F10" s="60">
        <v>1206029332</v>
      </c>
    </row>
    <row r="11" spans="1:6">
      <c r="A11" s="23">
        <v>2014</v>
      </c>
      <c r="B11" s="13" t="s">
        <v>1886</v>
      </c>
      <c r="C11" s="22" t="s">
        <v>868</v>
      </c>
      <c r="D11" s="34">
        <v>1</v>
      </c>
      <c r="E11" s="60">
        <v>128000003</v>
      </c>
      <c r="F11" s="60">
        <v>4293419</v>
      </c>
    </row>
    <row r="12" spans="1:6">
      <c r="A12" s="23">
        <v>2014</v>
      </c>
      <c r="B12" s="13" t="s">
        <v>1886</v>
      </c>
      <c r="C12" s="22" t="s">
        <v>1548</v>
      </c>
      <c r="D12" s="34">
        <v>1</v>
      </c>
      <c r="E12" s="60">
        <v>298668371</v>
      </c>
      <c r="F12" s="60">
        <v>61583270</v>
      </c>
    </row>
    <row r="13" spans="1:6">
      <c r="A13" s="23">
        <v>2014</v>
      </c>
      <c r="B13" s="13" t="s">
        <v>1886</v>
      </c>
      <c r="C13" s="22" t="s">
        <v>824</v>
      </c>
      <c r="D13" s="34">
        <v>2</v>
      </c>
      <c r="E13" s="60">
        <v>1783799109</v>
      </c>
      <c r="F13" s="60">
        <v>268725909</v>
      </c>
    </row>
    <row r="14" spans="1:6">
      <c r="A14" s="23">
        <v>2014</v>
      </c>
      <c r="B14" s="13" t="s">
        <v>1886</v>
      </c>
      <c r="C14" s="22" t="s">
        <v>1566</v>
      </c>
      <c r="D14" s="34">
        <v>2</v>
      </c>
      <c r="E14" s="60">
        <v>20000000</v>
      </c>
      <c r="F14" s="60">
        <v>152192311</v>
      </c>
    </row>
    <row r="15" spans="1:6">
      <c r="A15" s="23">
        <v>2014</v>
      </c>
      <c r="B15" s="13" t="s">
        <v>1886</v>
      </c>
      <c r="C15" s="22" t="s">
        <v>1567</v>
      </c>
      <c r="D15" s="34">
        <v>1</v>
      </c>
      <c r="E15" s="60">
        <v>55000000</v>
      </c>
      <c r="F15" s="60">
        <v>54872694</v>
      </c>
    </row>
    <row r="16" spans="1:6">
      <c r="A16" s="23">
        <v>2014</v>
      </c>
      <c r="B16" s="13" t="s">
        <v>1886</v>
      </c>
      <c r="C16" s="22" t="s">
        <v>1893</v>
      </c>
      <c r="D16" s="34">
        <v>1</v>
      </c>
      <c r="E16" s="60">
        <v>18000000</v>
      </c>
      <c r="F16" s="60">
        <v>17317099</v>
      </c>
    </row>
    <row r="17" spans="1:6">
      <c r="A17" s="23">
        <v>2014</v>
      </c>
      <c r="B17" s="13" t="s">
        <v>1886</v>
      </c>
      <c r="C17" s="22" t="s">
        <v>1568</v>
      </c>
      <c r="D17" s="34">
        <v>1</v>
      </c>
      <c r="E17" s="60">
        <v>6000000</v>
      </c>
      <c r="F17" s="60">
        <v>36834378</v>
      </c>
    </row>
    <row r="18" spans="1:6">
      <c r="A18" s="23">
        <v>2014</v>
      </c>
      <c r="B18" s="13" t="s">
        <v>1886</v>
      </c>
      <c r="C18" s="22" t="s">
        <v>1551</v>
      </c>
      <c r="D18" s="34">
        <v>1</v>
      </c>
      <c r="E18" s="60">
        <v>40815500</v>
      </c>
      <c r="F18" s="60">
        <v>11282760</v>
      </c>
    </row>
    <row r="19" spans="1:6">
      <c r="A19" s="23">
        <v>2014</v>
      </c>
      <c r="B19" s="13" t="s">
        <v>1886</v>
      </c>
      <c r="C19" s="22" t="s">
        <v>630</v>
      </c>
      <c r="D19" s="34">
        <v>4</v>
      </c>
      <c r="E19" s="60">
        <v>275750000</v>
      </c>
      <c r="F19" s="60">
        <v>195390143</v>
      </c>
    </row>
    <row r="20" spans="1:6">
      <c r="A20" s="23">
        <v>2014</v>
      </c>
      <c r="B20" s="13" t="s">
        <v>1886</v>
      </c>
      <c r="C20" s="22" t="s">
        <v>1569</v>
      </c>
      <c r="D20" s="34">
        <v>2</v>
      </c>
      <c r="E20" s="60">
        <v>86949809</v>
      </c>
      <c r="F20" s="60">
        <v>37127552</v>
      </c>
    </row>
    <row r="21" spans="1:6">
      <c r="A21" s="23">
        <v>2014</v>
      </c>
      <c r="B21" s="13" t="s">
        <v>1886</v>
      </c>
      <c r="C21" s="22" t="s">
        <v>1570</v>
      </c>
      <c r="D21" s="34">
        <v>2</v>
      </c>
      <c r="E21" s="60">
        <v>323099535</v>
      </c>
      <c r="F21" s="60">
        <v>157264240</v>
      </c>
    </row>
    <row r="22" spans="1:6">
      <c r="A22" s="23">
        <v>2014</v>
      </c>
      <c r="B22" s="13" t="s">
        <v>1886</v>
      </c>
      <c r="C22" s="22" t="s">
        <v>1571</v>
      </c>
      <c r="D22" s="34">
        <v>1</v>
      </c>
      <c r="E22" s="60">
        <v>0</v>
      </c>
      <c r="F22" s="60">
        <v>19841006</v>
      </c>
    </row>
    <row r="23" spans="1:6">
      <c r="A23" s="23">
        <v>2014</v>
      </c>
      <c r="B23" s="13" t="s">
        <v>1886</v>
      </c>
      <c r="C23" s="22" t="s">
        <v>1572</v>
      </c>
      <c r="D23" s="34">
        <v>2</v>
      </c>
      <c r="E23" s="60">
        <v>562521913</v>
      </c>
      <c r="F23" s="60">
        <v>79360914</v>
      </c>
    </row>
    <row r="24" spans="1:6">
      <c r="A24" s="23">
        <v>2014</v>
      </c>
      <c r="B24" s="13" t="s">
        <v>1886</v>
      </c>
      <c r="C24" s="22" t="s">
        <v>1554</v>
      </c>
      <c r="D24" s="34">
        <v>1</v>
      </c>
      <c r="E24" s="60">
        <v>0</v>
      </c>
      <c r="F24" s="60">
        <v>27170279</v>
      </c>
    </row>
    <row r="25" spans="1:6">
      <c r="A25" s="23">
        <v>2014</v>
      </c>
      <c r="B25" s="13" t="s">
        <v>1886</v>
      </c>
      <c r="C25" s="22" t="s">
        <v>1573</v>
      </c>
      <c r="D25" s="34">
        <v>1</v>
      </c>
      <c r="E25" s="60">
        <v>306286498</v>
      </c>
      <c r="F25" s="60">
        <v>0</v>
      </c>
    </row>
    <row r="26" spans="1:6">
      <c r="A26" s="23">
        <v>2014</v>
      </c>
      <c r="B26" s="13" t="s">
        <v>1886</v>
      </c>
      <c r="C26" s="22" t="s">
        <v>1559</v>
      </c>
      <c r="D26" s="34">
        <v>1</v>
      </c>
      <c r="E26" s="60">
        <v>113633000</v>
      </c>
      <c r="F26" s="60">
        <v>144172770</v>
      </c>
    </row>
    <row r="27" spans="1:6">
      <c r="A27" s="23">
        <v>2014</v>
      </c>
      <c r="B27" s="13" t="s">
        <v>1886</v>
      </c>
      <c r="C27" s="22" t="s">
        <v>1574</v>
      </c>
      <c r="D27" s="34">
        <v>1</v>
      </c>
      <c r="E27" s="60">
        <v>117860650</v>
      </c>
      <c r="F27" s="60">
        <v>9542152</v>
      </c>
    </row>
    <row r="28" spans="1:6">
      <c r="A28" s="23">
        <v>2014</v>
      </c>
      <c r="B28" s="13" t="s">
        <v>1886</v>
      </c>
      <c r="C28" s="22" t="s">
        <v>1575</v>
      </c>
      <c r="D28" s="34">
        <v>1</v>
      </c>
      <c r="E28" s="60">
        <v>39312800</v>
      </c>
      <c r="F28" s="60">
        <v>84991269</v>
      </c>
    </row>
    <row r="29" spans="1:6">
      <c r="A29" s="23">
        <v>2014</v>
      </c>
      <c r="B29" s="13" t="s">
        <v>1886</v>
      </c>
      <c r="C29" s="22" t="s">
        <v>1576</v>
      </c>
      <c r="D29" s="34">
        <v>1</v>
      </c>
      <c r="E29" s="60">
        <v>0</v>
      </c>
      <c r="F29" s="60">
        <v>14941679.26</v>
      </c>
    </row>
    <row r="30" spans="1:6">
      <c r="A30" s="23">
        <v>2014</v>
      </c>
      <c r="B30" s="13" t="s">
        <v>514</v>
      </c>
      <c r="C30" s="22" t="s">
        <v>1561</v>
      </c>
      <c r="D30" s="34">
        <v>1</v>
      </c>
      <c r="E30" s="60">
        <v>58900000</v>
      </c>
      <c r="F30" s="60">
        <v>0</v>
      </c>
    </row>
    <row r="31" spans="1:6">
      <c r="A31" s="23">
        <v>2014</v>
      </c>
      <c r="B31" s="13" t="s">
        <v>514</v>
      </c>
      <c r="C31" s="22" t="s">
        <v>1562</v>
      </c>
      <c r="D31" s="34">
        <v>1</v>
      </c>
      <c r="E31" s="60">
        <v>47829600</v>
      </c>
      <c r="F31" s="60">
        <v>0</v>
      </c>
    </row>
    <row r="32" spans="1:6">
      <c r="A32" s="23">
        <v>2014</v>
      </c>
      <c r="B32" s="13" t="s">
        <v>514</v>
      </c>
      <c r="C32" s="22" t="s">
        <v>3365</v>
      </c>
      <c r="D32" s="34">
        <v>1</v>
      </c>
      <c r="E32" s="60">
        <v>25000000</v>
      </c>
      <c r="F32" s="60">
        <v>0</v>
      </c>
    </row>
    <row r="33" spans="1:6">
      <c r="A33" s="23">
        <v>2014</v>
      </c>
      <c r="B33" s="13" t="s">
        <v>514</v>
      </c>
      <c r="C33" s="22" t="s">
        <v>1559</v>
      </c>
      <c r="D33" s="34">
        <v>2</v>
      </c>
      <c r="E33" s="60">
        <v>357719542</v>
      </c>
      <c r="F33" s="60">
        <v>113049480</v>
      </c>
    </row>
    <row r="34" spans="1:6">
      <c r="A34" s="23">
        <v>2014</v>
      </c>
      <c r="B34" s="13" t="s">
        <v>514</v>
      </c>
      <c r="C34" s="22" t="s">
        <v>1560</v>
      </c>
      <c r="D34" s="34">
        <v>1</v>
      </c>
      <c r="E34" s="60">
        <v>11999996</v>
      </c>
      <c r="F34" s="60">
        <v>0</v>
      </c>
    </row>
    <row r="35" spans="1:6">
      <c r="A35" s="23">
        <v>2015</v>
      </c>
      <c r="B35" s="13" t="s">
        <v>1886</v>
      </c>
      <c r="C35" s="22" t="s">
        <v>1543</v>
      </c>
      <c r="D35" s="34">
        <v>1</v>
      </c>
      <c r="E35" s="60">
        <v>151978129</v>
      </c>
      <c r="F35" s="60">
        <v>78673415</v>
      </c>
    </row>
    <row r="36" spans="1:6">
      <c r="A36" s="23">
        <v>2015</v>
      </c>
      <c r="B36" s="13" t="s">
        <v>1886</v>
      </c>
      <c r="C36" s="22" t="s">
        <v>1891</v>
      </c>
      <c r="D36" s="34">
        <v>1</v>
      </c>
      <c r="E36" s="60">
        <v>1185238000</v>
      </c>
      <c r="F36" s="60">
        <v>340582212</v>
      </c>
    </row>
    <row r="37" spans="1:6">
      <c r="A37" s="23">
        <v>2015</v>
      </c>
      <c r="B37" s="13" t="s">
        <v>1886</v>
      </c>
      <c r="C37" s="22" t="s">
        <v>1544</v>
      </c>
      <c r="D37" s="34">
        <v>1</v>
      </c>
      <c r="E37" s="60">
        <v>532771600</v>
      </c>
      <c r="F37" s="60">
        <v>67228400</v>
      </c>
    </row>
    <row r="38" spans="1:6">
      <c r="A38" s="23">
        <v>2015</v>
      </c>
      <c r="B38" s="13" t="s">
        <v>1886</v>
      </c>
      <c r="C38" s="22" t="s">
        <v>6592</v>
      </c>
      <c r="D38" s="34">
        <v>1</v>
      </c>
      <c r="E38" s="60">
        <v>21000000</v>
      </c>
      <c r="F38" s="60">
        <v>52964366</v>
      </c>
    </row>
    <row r="39" spans="1:6">
      <c r="A39" s="23">
        <v>2015</v>
      </c>
      <c r="B39" s="13" t="s">
        <v>1886</v>
      </c>
      <c r="C39" s="22" t="s">
        <v>1545</v>
      </c>
      <c r="D39" s="34">
        <v>1</v>
      </c>
      <c r="E39" s="60">
        <v>20000000</v>
      </c>
      <c r="F39" s="60">
        <v>19189803</v>
      </c>
    </row>
    <row r="40" spans="1:6">
      <c r="A40" s="23">
        <v>2015</v>
      </c>
      <c r="B40" s="13" t="s">
        <v>1886</v>
      </c>
      <c r="C40" s="22" t="s">
        <v>1546</v>
      </c>
      <c r="D40" s="34">
        <v>1</v>
      </c>
      <c r="E40" s="60">
        <v>196370250</v>
      </c>
      <c r="F40" s="60">
        <v>36584844</v>
      </c>
    </row>
    <row r="41" spans="1:6">
      <c r="A41" s="23">
        <v>2015</v>
      </c>
      <c r="B41" s="13" t="s">
        <v>1886</v>
      </c>
      <c r="C41" s="22" t="s">
        <v>1547</v>
      </c>
      <c r="D41" s="34">
        <v>1</v>
      </c>
      <c r="E41" s="60">
        <v>0</v>
      </c>
      <c r="F41" s="60">
        <v>39436296</v>
      </c>
    </row>
    <row r="42" spans="1:6">
      <c r="A42" s="23">
        <v>2015</v>
      </c>
      <c r="B42" s="13" t="s">
        <v>1886</v>
      </c>
      <c r="C42" s="22" t="s">
        <v>1561</v>
      </c>
      <c r="D42" s="34">
        <v>41</v>
      </c>
      <c r="E42" s="60">
        <v>3066512391</v>
      </c>
      <c r="F42" s="60">
        <v>2804283591</v>
      </c>
    </row>
    <row r="43" spans="1:6">
      <c r="A43" s="23">
        <v>2015</v>
      </c>
      <c r="B43" s="13" t="s">
        <v>1886</v>
      </c>
      <c r="C43" s="22" t="s">
        <v>868</v>
      </c>
      <c r="D43" s="34">
        <v>1</v>
      </c>
      <c r="E43" s="60">
        <v>45000000</v>
      </c>
      <c r="F43" s="60">
        <v>9923808</v>
      </c>
    </row>
    <row r="44" spans="1:6">
      <c r="A44" s="23">
        <v>2015</v>
      </c>
      <c r="B44" s="13" t="s">
        <v>1886</v>
      </c>
      <c r="C44" s="22" t="s">
        <v>1548</v>
      </c>
      <c r="D44" s="34">
        <v>1</v>
      </c>
      <c r="E44" s="60">
        <v>365812000</v>
      </c>
      <c r="F44" s="60">
        <v>168908000</v>
      </c>
    </row>
    <row r="45" spans="1:6">
      <c r="A45" s="23">
        <v>2015</v>
      </c>
      <c r="B45" s="13" t="s">
        <v>1886</v>
      </c>
      <c r="C45" s="22" t="s">
        <v>1549</v>
      </c>
      <c r="D45" s="34">
        <v>1</v>
      </c>
      <c r="E45" s="60">
        <v>29456200</v>
      </c>
      <c r="F45" s="60">
        <v>48755769</v>
      </c>
    </row>
    <row r="46" spans="1:6">
      <c r="A46" s="23">
        <v>2015</v>
      </c>
      <c r="B46" s="13" t="s">
        <v>1886</v>
      </c>
      <c r="C46" s="22" t="s">
        <v>1550</v>
      </c>
      <c r="D46" s="34">
        <v>1</v>
      </c>
      <c r="E46" s="60">
        <v>144129000</v>
      </c>
      <c r="F46" s="60">
        <v>20064272</v>
      </c>
    </row>
    <row r="47" spans="1:6">
      <c r="A47" s="23">
        <v>2015</v>
      </c>
      <c r="B47" s="13" t="s">
        <v>1886</v>
      </c>
      <c r="C47" s="22" t="s">
        <v>1551</v>
      </c>
      <c r="D47" s="34">
        <v>1</v>
      </c>
      <c r="E47" s="60">
        <v>78354250</v>
      </c>
      <c r="F47" s="60">
        <v>10523963</v>
      </c>
    </row>
    <row r="48" spans="1:6">
      <c r="A48" s="23">
        <v>2015</v>
      </c>
      <c r="B48" s="13" t="s">
        <v>1886</v>
      </c>
      <c r="C48" s="22" t="s">
        <v>630</v>
      </c>
      <c r="D48" s="34">
        <v>2</v>
      </c>
      <c r="E48" s="60">
        <v>21630000</v>
      </c>
      <c r="F48" s="60">
        <v>39189520</v>
      </c>
    </row>
    <row r="49" spans="1:6">
      <c r="A49" s="23">
        <v>2015</v>
      </c>
      <c r="B49" s="13" t="s">
        <v>1886</v>
      </c>
      <c r="C49" s="22" t="s">
        <v>1552</v>
      </c>
      <c r="D49" s="34">
        <v>1</v>
      </c>
      <c r="E49" s="60">
        <v>33057696</v>
      </c>
      <c r="F49" s="60">
        <v>40375800</v>
      </c>
    </row>
    <row r="50" spans="1:6">
      <c r="A50" s="23">
        <v>2015</v>
      </c>
      <c r="B50" s="13" t="s">
        <v>1886</v>
      </c>
      <c r="C50" s="22" t="s">
        <v>1572</v>
      </c>
      <c r="D50" s="34">
        <v>1</v>
      </c>
      <c r="E50" s="60">
        <v>420183060</v>
      </c>
      <c r="F50" s="60">
        <v>80582393</v>
      </c>
    </row>
    <row r="51" spans="1:6">
      <c r="A51" s="23">
        <v>2015</v>
      </c>
      <c r="B51" s="13" t="s">
        <v>1886</v>
      </c>
      <c r="C51" s="22" t="s">
        <v>1553</v>
      </c>
      <c r="D51" s="34">
        <v>1</v>
      </c>
      <c r="E51" s="60">
        <v>23000000</v>
      </c>
      <c r="F51" s="60">
        <v>35978602</v>
      </c>
    </row>
    <row r="52" spans="1:6">
      <c r="A52" s="23">
        <v>2015</v>
      </c>
      <c r="B52" s="13" t="s">
        <v>1886</v>
      </c>
      <c r="C52" s="22" t="s">
        <v>3366</v>
      </c>
      <c r="D52" s="34">
        <v>1</v>
      </c>
      <c r="E52" s="60">
        <v>33328490</v>
      </c>
      <c r="F52" s="60">
        <v>46759447.670000002</v>
      </c>
    </row>
    <row r="53" spans="1:6">
      <c r="A53" s="23">
        <v>2015</v>
      </c>
      <c r="B53" s="13" t="s">
        <v>1886</v>
      </c>
      <c r="C53" s="22" t="s">
        <v>1554</v>
      </c>
      <c r="D53" s="34">
        <v>2</v>
      </c>
      <c r="E53" s="60">
        <v>30000000</v>
      </c>
      <c r="F53" s="60">
        <v>85547145</v>
      </c>
    </row>
    <row r="54" spans="1:6">
      <c r="A54" s="23">
        <v>2015</v>
      </c>
      <c r="B54" s="13" t="s">
        <v>1886</v>
      </c>
      <c r="C54" s="22" t="s">
        <v>1555</v>
      </c>
      <c r="D54" s="34">
        <v>2</v>
      </c>
      <c r="E54" s="60">
        <v>135279900</v>
      </c>
      <c r="F54" s="60">
        <v>41476738</v>
      </c>
    </row>
    <row r="55" spans="1:6">
      <c r="A55" s="23">
        <v>2015</v>
      </c>
      <c r="B55" s="13" t="s">
        <v>1886</v>
      </c>
      <c r="C55" s="22" t="s">
        <v>1556</v>
      </c>
      <c r="D55" s="34">
        <v>1</v>
      </c>
      <c r="E55" s="60">
        <v>50440000</v>
      </c>
      <c r="F55" s="60">
        <v>24475780</v>
      </c>
    </row>
    <row r="56" spans="1:6">
      <c r="A56" s="23">
        <v>2015</v>
      </c>
      <c r="B56" s="13" t="s">
        <v>1886</v>
      </c>
      <c r="C56" s="22" t="s">
        <v>1557</v>
      </c>
      <c r="D56" s="34">
        <v>1</v>
      </c>
      <c r="E56" s="60">
        <v>355000000</v>
      </c>
      <c r="F56" s="60">
        <v>0</v>
      </c>
    </row>
    <row r="57" spans="1:6">
      <c r="A57" s="23">
        <v>2015</v>
      </c>
      <c r="B57" s="13" t="s">
        <v>1886</v>
      </c>
      <c r="C57" s="22" t="s">
        <v>383</v>
      </c>
      <c r="D57" s="34">
        <v>1</v>
      </c>
      <c r="E57" s="60">
        <v>16346110</v>
      </c>
      <c r="F57" s="60">
        <v>74736117</v>
      </c>
    </row>
    <row r="58" spans="1:6">
      <c r="A58" s="23">
        <v>2015</v>
      </c>
      <c r="B58" s="13" t="s">
        <v>1886</v>
      </c>
      <c r="C58" s="22" t="s">
        <v>1558</v>
      </c>
      <c r="D58" s="34">
        <v>1</v>
      </c>
      <c r="E58" s="60">
        <v>11433000</v>
      </c>
      <c r="F58" s="60">
        <v>42219545</v>
      </c>
    </row>
    <row r="59" spans="1:6">
      <c r="A59" s="23">
        <v>2015</v>
      </c>
      <c r="B59" s="13" t="s">
        <v>514</v>
      </c>
      <c r="C59" s="22" t="s">
        <v>1561</v>
      </c>
      <c r="D59" s="34">
        <v>1</v>
      </c>
      <c r="E59" s="60">
        <v>184395056</v>
      </c>
      <c r="F59" s="60">
        <v>98000000</v>
      </c>
    </row>
    <row r="60" spans="1:6">
      <c r="A60" s="23">
        <v>2015</v>
      </c>
      <c r="B60" s="13" t="s">
        <v>514</v>
      </c>
      <c r="C60" s="22" t="s">
        <v>1562</v>
      </c>
      <c r="D60" s="34">
        <v>1</v>
      </c>
      <c r="E60" s="60">
        <v>50000000</v>
      </c>
      <c r="F60" s="60">
        <v>0</v>
      </c>
    </row>
    <row r="61" spans="1:6">
      <c r="A61" s="23">
        <v>2015</v>
      </c>
      <c r="B61" s="13" t="s">
        <v>514</v>
      </c>
      <c r="C61" s="22" t="s">
        <v>3365</v>
      </c>
      <c r="D61" s="34">
        <v>1</v>
      </c>
      <c r="E61" s="60">
        <v>21500000</v>
      </c>
      <c r="F61" s="60">
        <v>0</v>
      </c>
    </row>
    <row r="62" spans="1:6">
      <c r="A62" s="23">
        <v>2015</v>
      </c>
      <c r="B62" s="13" t="s">
        <v>514</v>
      </c>
      <c r="C62" s="22" t="s">
        <v>1559</v>
      </c>
      <c r="D62" s="34">
        <v>1</v>
      </c>
      <c r="E62" s="60">
        <v>139211197</v>
      </c>
      <c r="F62" s="60">
        <v>14943926</v>
      </c>
    </row>
    <row r="63" spans="1:6">
      <c r="A63" s="23">
        <v>2015</v>
      </c>
      <c r="B63" s="13" t="s">
        <v>514</v>
      </c>
      <c r="C63" s="22" t="s">
        <v>1560</v>
      </c>
      <c r="D63" s="34">
        <v>1</v>
      </c>
      <c r="E63" s="60">
        <v>36000000</v>
      </c>
      <c r="F63" s="60">
        <v>42936829</v>
      </c>
    </row>
    <row r="64" spans="1:6">
      <c r="A64" s="23">
        <v>2016</v>
      </c>
      <c r="B64" s="13" t="s">
        <v>1886</v>
      </c>
      <c r="C64" s="22" t="s">
        <v>1891</v>
      </c>
      <c r="D64" s="34">
        <v>1</v>
      </c>
      <c r="E64" s="60">
        <v>1775909363</v>
      </c>
      <c r="F64" s="60">
        <v>193049203</v>
      </c>
    </row>
    <row r="65" spans="1:6">
      <c r="A65" s="23">
        <v>2016</v>
      </c>
      <c r="B65" s="13" t="s">
        <v>1886</v>
      </c>
      <c r="C65" s="22" t="s">
        <v>1528</v>
      </c>
      <c r="D65" s="34">
        <v>1</v>
      </c>
      <c r="E65" s="60">
        <v>0</v>
      </c>
      <c r="F65" s="60">
        <v>20800068</v>
      </c>
    </row>
    <row r="66" spans="1:6">
      <c r="A66" s="23">
        <v>2016</v>
      </c>
      <c r="B66" s="13" t="s">
        <v>1886</v>
      </c>
      <c r="C66" s="22" t="s">
        <v>1529</v>
      </c>
      <c r="D66" s="34">
        <v>1</v>
      </c>
      <c r="E66" s="60">
        <v>300000000</v>
      </c>
      <c r="F66" s="60">
        <v>100701980</v>
      </c>
    </row>
    <row r="67" spans="1:6">
      <c r="A67" s="23">
        <v>2016</v>
      </c>
      <c r="B67" s="13" t="s">
        <v>1886</v>
      </c>
      <c r="C67" s="22" t="s">
        <v>1530</v>
      </c>
      <c r="D67" s="34">
        <v>1</v>
      </c>
      <c r="E67" s="60">
        <v>236398990</v>
      </c>
      <c r="F67" s="60">
        <v>0</v>
      </c>
    </row>
    <row r="68" spans="1:6">
      <c r="A68" s="23">
        <v>2016</v>
      </c>
      <c r="B68" s="13" t="s">
        <v>1886</v>
      </c>
      <c r="C68" s="22" t="s">
        <v>2048</v>
      </c>
      <c r="D68" s="34">
        <v>1</v>
      </c>
      <c r="E68" s="60">
        <v>494736437</v>
      </c>
      <c r="F68" s="60">
        <v>206082256</v>
      </c>
    </row>
    <row r="69" spans="1:6">
      <c r="A69" s="23">
        <v>2016</v>
      </c>
      <c r="B69" s="13" t="s">
        <v>1886</v>
      </c>
      <c r="C69" s="22" t="s">
        <v>1561</v>
      </c>
      <c r="D69" s="34">
        <v>21</v>
      </c>
      <c r="E69" s="60">
        <v>3166215671</v>
      </c>
      <c r="F69" s="60">
        <v>1765744554.6399999</v>
      </c>
    </row>
    <row r="70" spans="1:6">
      <c r="A70" s="23">
        <v>2016</v>
      </c>
      <c r="B70" s="13" t="s">
        <v>1886</v>
      </c>
      <c r="C70" s="22" t="s">
        <v>1892</v>
      </c>
      <c r="D70" s="34">
        <v>1</v>
      </c>
      <c r="E70" s="60">
        <v>9240000</v>
      </c>
      <c r="F70" s="60">
        <v>14604996</v>
      </c>
    </row>
    <row r="71" spans="1:6">
      <c r="A71" s="23">
        <v>2016</v>
      </c>
      <c r="B71" s="13" t="s">
        <v>1886</v>
      </c>
      <c r="C71" s="22" t="s">
        <v>1893</v>
      </c>
      <c r="D71" s="34">
        <v>1</v>
      </c>
      <c r="E71" s="60">
        <v>18000000</v>
      </c>
      <c r="F71" s="60">
        <v>34372029</v>
      </c>
    </row>
    <row r="72" spans="1:6">
      <c r="A72" s="23">
        <v>2016</v>
      </c>
      <c r="B72" s="13" t="s">
        <v>1886</v>
      </c>
      <c r="C72" s="22" t="s">
        <v>630</v>
      </c>
      <c r="D72" s="34">
        <v>1</v>
      </c>
      <c r="E72" s="60">
        <v>4980000</v>
      </c>
      <c r="F72" s="60">
        <v>32602309</v>
      </c>
    </row>
    <row r="73" spans="1:6">
      <c r="A73" s="23">
        <v>2016</v>
      </c>
      <c r="B73" s="13" t="s">
        <v>1886</v>
      </c>
      <c r="C73" s="22" t="s">
        <v>1894</v>
      </c>
      <c r="D73" s="34">
        <v>2</v>
      </c>
      <c r="E73" s="60">
        <v>81979232</v>
      </c>
      <c r="F73" s="60">
        <v>42837401</v>
      </c>
    </row>
    <row r="74" spans="1:6">
      <c r="A74" s="23">
        <v>2016</v>
      </c>
      <c r="B74" s="13" t="s">
        <v>1886</v>
      </c>
      <c r="C74" s="22" t="s">
        <v>4772</v>
      </c>
      <c r="D74" s="34">
        <v>1</v>
      </c>
      <c r="E74" s="60">
        <v>114000000</v>
      </c>
      <c r="F74" s="60">
        <v>6676314</v>
      </c>
    </row>
    <row r="75" spans="1:6">
      <c r="A75" s="23">
        <v>2016</v>
      </c>
      <c r="B75" s="13" t="s">
        <v>1886</v>
      </c>
      <c r="C75" s="22" t="s">
        <v>1531</v>
      </c>
      <c r="D75" s="34">
        <v>1</v>
      </c>
      <c r="E75" s="60">
        <v>568789992</v>
      </c>
      <c r="F75" s="60">
        <v>0</v>
      </c>
    </row>
    <row r="76" spans="1:6">
      <c r="A76" s="23">
        <v>2016</v>
      </c>
      <c r="B76" s="13" t="s">
        <v>1886</v>
      </c>
      <c r="C76" s="22" t="s">
        <v>1532</v>
      </c>
      <c r="D76" s="34">
        <v>1</v>
      </c>
      <c r="E76" s="60">
        <v>20000000</v>
      </c>
      <c r="F76" s="60">
        <v>12228636</v>
      </c>
    </row>
    <row r="77" spans="1:6">
      <c r="A77" s="23">
        <v>2016</v>
      </c>
      <c r="B77" s="13" t="s">
        <v>1886</v>
      </c>
      <c r="C77" s="22" t="s">
        <v>1533</v>
      </c>
      <c r="D77" s="34">
        <v>1</v>
      </c>
      <c r="E77" s="60">
        <v>27500000</v>
      </c>
      <c r="F77" s="60">
        <v>26790727</v>
      </c>
    </row>
    <row r="78" spans="1:6">
      <c r="A78" s="23">
        <v>2016</v>
      </c>
      <c r="B78" s="13" t="s">
        <v>1886</v>
      </c>
      <c r="C78" s="22" t="s">
        <v>1534</v>
      </c>
      <c r="D78" s="34">
        <v>2</v>
      </c>
      <c r="E78" s="60">
        <v>68200000</v>
      </c>
      <c r="F78" s="60">
        <v>93137830</v>
      </c>
    </row>
    <row r="79" spans="1:6">
      <c r="A79" s="23">
        <v>2016</v>
      </c>
      <c r="B79" s="13" t="s">
        <v>1886</v>
      </c>
      <c r="C79" s="22" t="s">
        <v>1535</v>
      </c>
      <c r="D79" s="34">
        <v>1</v>
      </c>
      <c r="E79" s="60">
        <v>474441928</v>
      </c>
      <c r="F79" s="60">
        <v>0</v>
      </c>
    </row>
    <row r="80" spans="1:6">
      <c r="A80" s="23">
        <v>2016</v>
      </c>
      <c r="B80" s="13" t="s">
        <v>514</v>
      </c>
      <c r="C80" s="22" t="s">
        <v>1538</v>
      </c>
      <c r="D80" s="34">
        <v>1</v>
      </c>
      <c r="E80" s="60">
        <v>56190000</v>
      </c>
      <c r="F80" s="60">
        <v>0</v>
      </c>
    </row>
    <row r="81" spans="1:6">
      <c r="A81" s="23">
        <v>2016</v>
      </c>
      <c r="B81" s="13" t="s">
        <v>514</v>
      </c>
      <c r="C81" s="22" t="s">
        <v>1890</v>
      </c>
      <c r="D81" s="34">
        <v>1</v>
      </c>
      <c r="E81" s="60">
        <v>40000000</v>
      </c>
      <c r="F81" s="60">
        <v>0</v>
      </c>
    </row>
    <row r="82" spans="1:6">
      <c r="A82" s="23">
        <v>2016</v>
      </c>
      <c r="B82" s="13" t="s">
        <v>514</v>
      </c>
      <c r="C82" s="22" t="s">
        <v>670</v>
      </c>
      <c r="D82" s="34">
        <v>1</v>
      </c>
      <c r="E82" s="60">
        <v>276570000</v>
      </c>
      <c r="F82" s="60">
        <v>36000000</v>
      </c>
    </row>
    <row r="83" spans="1:6">
      <c r="A83" s="23">
        <v>2016</v>
      </c>
      <c r="B83" s="13" t="s">
        <v>514</v>
      </c>
      <c r="C83" s="22" t="s">
        <v>1537</v>
      </c>
      <c r="D83" s="34">
        <v>6</v>
      </c>
      <c r="E83" s="60">
        <v>1538820457</v>
      </c>
      <c r="F83" s="60">
        <v>46978722</v>
      </c>
    </row>
    <row r="84" spans="1:6">
      <c r="A84" s="23">
        <v>2016</v>
      </c>
      <c r="B84" s="13" t="s">
        <v>514</v>
      </c>
      <c r="C84" s="22" t="s">
        <v>882</v>
      </c>
      <c r="D84" s="34">
        <v>1</v>
      </c>
      <c r="E84" s="60">
        <v>8000000</v>
      </c>
      <c r="F84" s="60">
        <v>0</v>
      </c>
    </row>
    <row r="85" spans="1:6">
      <c r="A85" s="23">
        <v>2016</v>
      </c>
      <c r="B85" s="13" t="s">
        <v>514</v>
      </c>
      <c r="C85" s="22" t="s">
        <v>1536</v>
      </c>
      <c r="D85" s="34">
        <v>1</v>
      </c>
      <c r="E85" s="60">
        <v>13636400</v>
      </c>
      <c r="F85" s="60">
        <v>0</v>
      </c>
    </row>
    <row r="86" spans="1:6">
      <c r="A86" s="23">
        <v>2016</v>
      </c>
      <c r="B86" s="13" t="s">
        <v>514</v>
      </c>
      <c r="C86" s="22" t="s">
        <v>1539</v>
      </c>
      <c r="D86" s="34">
        <v>1</v>
      </c>
      <c r="E86" s="60">
        <v>260063623</v>
      </c>
      <c r="F86" s="60">
        <v>0</v>
      </c>
    </row>
    <row r="87" spans="1:6">
      <c r="A87" s="23">
        <v>2017</v>
      </c>
      <c r="B87" s="13" t="s">
        <v>1886</v>
      </c>
      <c r="C87" s="22" t="s">
        <v>2042</v>
      </c>
      <c r="D87" s="34">
        <v>1</v>
      </c>
      <c r="E87" s="60">
        <v>177173598</v>
      </c>
      <c r="F87" s="60">
        <v>46239963</v>
      </c>
    </row>
    <row r="88" spans="1:6">
      <c r="A88" s="23">
        <v>2017</v>
      </c>
      <c r="B88" s="13" t="s">
        <v>1886</v>
      </c>
      <c r="C88" s="22" t="s">
        <v>2043</v>
      </c>
      <c r="D88" s="34">
        <v>1</v>
      </c>
      <c r="E88" s="60">
        <v>1800004694</v>
      </c>
      <c r="F88" s="60">
        <v>0</v>
      </c>
    </row>
    <row r="89" spans="1:6">
      <c r="A89" s="23">
        <v>2017</v>
      </c>
      <c r="B89" s="13" t="s">
        <v>1886</v>
      </c>
      <c r="C89" s="22" t="s">
        <v>2044</v>
      </c>
      <c r="D89" s="34">
        <v>1</v>
      </c>
      <c r="E89" s="60">
        <v>27513200</v>
      </c>
      <c r="F89" s="60">
        <v>24131468</v>
      </c>
    </row>
    <row r="90" spans="1:6">
      <c r="A90" s="23">
        <v>2017</v>
      </c>
      <c r="B90" s="13" t="s">
        <v>1886</v>
      </c>
      <c r="C90" s="22" t="s">
        <v>2045</v>
      </c>
      <c r="D90" s="34">
        <v>1</v>
      </c>
      <c r="E90" s="60">
        <v>829299333</v>
      </c>
      <c r="F90" s="60">
        <v>21392498</v>
      </c>
    </row>
    <row r="91" spans="1:6">
      <c r="A91" s="23">
        <v>2017</v>
      </c>
      <c r="B91" s="13" t="s">
        <v>1886</v>
      </c>
      <c r="C91" s="22" t="s">
        <v>2046</v>
      </c>
      <c r="D91" s="34">
        <v>1</v>
      </c>
      <c r="E91" s="60">
        <v>54000000</v>
      </c>
      <c r="F91" s="60">
        <v>46484991</v>
      </c>
    </row>
    <row r="92" spans="1:6">
      <c r="A92" s="23">
        <v>2017</v>
      </c>
      <c r="B92" s="13" t="s">
        <v>1886</v>
      </c>
      <c r="C92" s="22" t="s">
        <v>2047</v>
      </c>
      <c r="D92" s="34">
        <v>1</v>
      </c>
      <c r="E92" s="60">
        <v>61515140</v>
      </c>
      <c r="F92" s="60">
        <v>39845816</v>
      </c>
    </row>
    <row r="93" spans="1:6">
      <c r="A93" s="23">
        <v>2017</v>
      </c>
      <c r="B93" s="13" t="s">
        <v>1886</v>
      </c>
      <c r="C93" s="22" t="s">
        <v>2048</v>
      </c>
      <c r="D93" s="34">
        <v>2</v>
      </c>
      <c r="E93" s="60">
        <v>837001458</v>
      </c>
      <c r="F93" s="60">
        <v>359343152</v>
      </c>
    </row>
    <row r="94" spans="1:6">
      <c r="A94" s="23">
        <v>2017</v>
      </c>
      <c r="B94" s="13" t="s">
        <v>1886</v>
      </c>
      <c r="C94" s="22" t="s">
        <v>1561</v>
      </c>
      <c r="D94" s="34">
        <v>14</v>
      </c>
      <c r="E94" s="60">
        <v>1036636631.5999999</v>
      </c>
      <c r="F94" s="60">
        <v>960751495.4000001</v>
      </c>
    </row>
    <row r="95" spans="1:6">
      <c r="A95" s="23">
        <v>2017</v>
      </c>
      <c r="B95" s="13" t="s">
        <v>1886</v>
      </c>
      <c r="C95" s="22" t="s">
        <v>1892</v>
      </c>
      <c r="D95" s="34">
        <v>1</v>
      </c>
      <c r="E95" s="60">
        <v>11200000</v>
      </c>
      <c r="F95" s="60">
        <v>13167153</v>
      </c>
    </row>
    <row r="96" spans="1:6">
      <c r="A96" s="23">
        <v>2017</v>
      </c>
      <c r="B96" s="13" t="s">
        <v>1886</v>
      </c>
      <c r="C96" s="22" t="s">
        <v>2049</v>
      </c>
      <c r="D96" s="34">
        <v>1</v>
      </c>
      <c r="E96" s="60">
        <v>153733037</v>
      </c>
      <c r="F96" s="60">
        <v>24763587</v>
      </c>
    </row>
    <row r="97" spans="1:6">
      <c r="A97" s="23">
        <v>2017</v>
      </c>
      <c r="B97" s="13" t="s">
        <v>1886</v>
      </c>
      <c r="C97" s="22" t="s">
        <v>2050</v>
      </c>
      <c r="D97" s="34">
        <v>2</v>
      </c>
      <c r="E97" s="60">
        <v>318999167</v>
      </c>
      <c r="F97" s="60">
        <v>319798336</v>
      </c>
    </row>
    <row r="98" spans="1:6">
      <c r="A98" s="23">
        <v>2017</v>
      </c>
      <c r="B98" s="13" t="s">
        <v>1886</v>
      </c>
      <c r="C98" s="22" t="s">
        <v>2041</v>
      </c>
      <c r="D98" s="34">
        <v>1</v>
      </c>
      <c r="E98" s="60">
        <v>122000000</v>
      </c>
      <c r="F98" s="60">
        <v>123614879</v>
      </c>
    </row>
    <row r="99" spans="1:6">
      <c r="A99" s="23">
        <v>2017</v>
      </c>
      <c r="B99" s="13" t="s">
        <v>1886</v>
      </c>
      <c r="C99" s="22" t="s">
        <v>1552</v>
      </c>
      <c r="D99" s="34">
        <v>1</v>
      </c>
      <c r="E99" s="60">
        <v>60000000</v>
      </c>
      <c r="F99" s="60">
        <v>26934009</v>
      </c>
    </row>
    <row r="100" spans="1:6">
      <c r="A100" s="23">
        <v>2017</v>
      </c>
      <c r="B100" s="13" t="s">
        <v>1886</v>
      </c>
      <c r="C100" s="22" t="s">
        <v>4772</v>
      </c>
      <c r="D100" s="34">
        <v>1</v>
      </c>
      <c r="E100" s="60">
        <v>140092611</v>
      </c>
      <c r="F100" s="60">
        <v>7737389</v>
      </c>
    </row>
    <row r="101" spans="1:6">
      <c r="A101" s="23">
        <v>2017</v>
      </c>
      <c r="B101" s="13" t="s">
        <v>1886</v>
      </c>
      <c r="C101" s="22" t="s">
        <v>2051</v>
      </c>
      <c r="D101" s="34">
        <v>1</v>
      </c>
      <c r="E101" s="60">
        <v>275672000</v>
      </c>
      <c r="F101" s="60">
        <v>47893742</v>
      </c>
    </row>
    <row r="102" spans="1:6">
      <c r="A102" s="23">
        <v>2017</v>
      </c>
      <c r="B102" s="13" t="s">
        <v>1886</v>
      </c>
      <c r="C102" s="22" t="s">
        <v>2052</v>
      </c>
      <c r="D102" s="34">
        <v>1</v>
      </c>
      <c r="E102" s="60">
        <v>98000000</v>
      </c>
      <c r="F102" s="60">
        <v>28081772</v>
      </c>
    </row>
    <row r="103" spans="1:6">
      <c r="A103" s="23">
        <v>2017</v>
      </c>
      <c r="B103" s="13" t="s">
        <v>1886</v>
      </c>
      <c r="C103" s="22" t="s">
        <v>2053</v>
      </c>
      <c r="D103" s="34">
        <v>1</v>
      </c>
      <c r="E103" s="60">
        <v>138042800</v>
      </c>
      <c r="F103" s="60">
        <v>36605838</v>
      </c>
    </row>
    <row r="104" spans="1:6">
      <c r="A104" s="23">
        <v>2017</v>
      </c>
      <c r="B104" s="13" t="s">
        <v>1886</v>
      </c>
      <c r="C104" s="22" t="s">
        <v>2054</v>
      </c>
      <c r="D104" s="34">
        <v>1</v>
      </c>
      <c r="E104" s="60">
        <v>34607357.840000004</v>
      </c>
      <c r="F104" s="60">
        <v>34011648</v>
      </c>
    </row>
    <row r="105" spans="1:6">
      <c r="A105" s="23">
        <v>2017</v>
      </c>
      <c r="B105" s="13" t="s">
        <v>1886</v>
      </c>
      <c r="C105" s="22" t="s">
        <v>2055</v>
      </c>
      <c r="D105" s="34">
        <v>1</v>
      </c>
      <c r="E105" s="60">
        <v>17080000</v>
      </c>
      <c r="F105" s="60">
        <v>22421946</v>
      </c>
    </row>
    <row r="106" spans="1:6">
      <c r="A106" s="23">
        <v>2017</v>
      </c>
      <c r="B106" s="13" t="s">
        <v>514</v>
      </c>
      <c r="C106" s="22" t="s">
        <v>1537</v>
      </c>
      <c r="D106" s="34">
        <v>5</v>
      </c>
      <c r="E106" s="60">
        <f>1248620046-8758688</f>
        <v>1239861358</v>
      </c>
      <c r="F106" s="60">
        <v>0</v>
      </c>
    </row>
    <row r="107" spans="1:6">
      <c r="A107" s="23">
        <v>2017</v>
      </c>
      <c r="B107" s="13" t="s">
        <v>514</v>
      </c>
      <c r="C107" s="22" t="s">
        <v>1554</v>
      </c>
      <c r="D107" s="34">
        <v>2</v>
      </c>
      <c r="E107" s="60">
        <v>94880000</v>
      </c>
      <c r="F107" s="60">
        <v>0</v>
      </c>
    </row>
    <row r="108" spans="1:6">
      <c r="A108" s="23">
        <v>2017</v>
      </c>
      <c r="B108" s="13" t="s">
        <v>514</v>
      </c>
      <c r="C108" s="22" t="s">
        <v>1536</v>
      </c>
      <c r="D108" s="34">
        <v>1</v>
      </c>
      <c r="E108" s="60">
        <v>6232831</v>
      </c>
      <c r="F108" s="60">
        <v>0</v>
      </c>
    </row>
    <row r="109" spans="1:6">
      <c r="A109" s="23">
        <v>2017</v>
      </c>
      <c r="B109" s="13" t="s">
        <v>514</v>
      </c>
      <c r="C109" s="22" t="s">
        <v>2194</v>
      </c>
      <c r="D109" s="34">
        <v>1</v>
      </c>
      <c r="E109" s="60">
        <v>27000000</v>
      </c>
      <c r="F109" s="60">
        <v>0</v>
      </c>
    </row>
    <row r="110" spans="1:6">
      <c r="A110" s="23">
        <v>2017</v>
      </c>
      <c r="B110" s="13" t="s">
        <v>514</v>
      </c>
      <c r="C110" s="22" t="s">
        <v>2193</v>
      </c>
      <c r="D110" s="34">
        <v>1</v>
      </c>
      <c r="E110" s="60">
        <v>12067782</v>
      </c>
      <c r="F110" s="60">
        <v>2713326</v>
      </c>
    </row>
    <row r="111" spans="1:6">
      <c r="A111" s="23">
        <v>2018</v>
      </c>
      <c r="B111" s="13" t="s">
        <v>1886</v>
      </c>
      <c r="C111" s="22" t="s">
        <v>3272</v>
      </c>
      <c r="D111" s="34">
        <v>1</v>
      </c>
      <c r="E111" s="60">
        <v>9689461</v>
      </c>
      <c r="F111" s="60">
        <v>818799</v>
      </c>
    </row>
    <row r="112" spans="1:6">
      <c r="A112" s="23">
        <v>2018</v>
      </c>
      <c r="B112" s="13" t="s">
        <v>1886</v>
      </c>
      <c r="C112" s="22" t="s">
        <v>6601</v>
      </c>
      <c r="D112" s="34">
        <v>1</v>
      </c>
      <c r="E112" s="60">
        <v>35800000</v>
      </c>
      <c r="F112" s="60">
        <v>14556428</v>
      </c>
    </row>
    <row r="113" spans="1:6">
      <c r="A113" s="23">
        <v>2018</v>
      </c>
      <c r="B113" s="13" t="s">
        <v>1886</v>
      </c>
      <c r="C113" s="22" t="s">
        <v>1546</v>
      </c>
      <c r="D113" s="34">
        <v>1</v>
      </c>
      <c r="E113" s="60">
        <v>726000000</v>
      </c>
      <c r="F113" s="60">
        <v>0</v>
      </c>
    </row>
    <row r="114" spans="1:6">
      <c r="A114" s="23">
        <v>2018</v>
      </c>
      <c r="B114" s="13" t="s">
        <v>1886</v>
      </c>
      <c r="C114" s="22" t="s">
        <v>3273</v>
      </c>
      <c r="D114" s="34">
        <v>1</v>
      </c>
      <c r="E114" s="60">
        <v>335060000</v>
      </c>
      <c r="F114" s="60">
        <v>79465415</v>
      </c>
    </row>
    <row r="115" spans="1:6">
      <c r="A115" s="23">
        <v>2018</v>
      </c>
      <c r="B115" s="13" t="s">
        <v>1886</v>
      </c>
      <c r="C115" s="22" t="s">
        <v>1561</v>
      </c>
      <c r="D115" s="34">
        <v>14</v>
      </c>
      <c r="E115" s="60">
        <v>25472320501</v>
      </c>
      <c r="F115" s="60">
        <v>9872778329</v>
      </c>
    </row>
    <row r="116" spans="1:6">
      <c r="A116" s="23">
        <v>2018</v>
      </c>
      <c r="B116" s="13" t="s">
        <v>1886</v>
      </c>
      <c r="C116" s="22" t="s">
        <v>3274</v>
      </c>
      <c r="D116" s="34">
        <v>1</v>
      </c>
      <c r="E116" s="60">
        <v>69000000</v>
      </c>
      <c r="F116" s="60">
        <v>12669136</v>
      </c>
    </row>
    <row r="117" spans="1:6">
      <c r="A117" s="23">
        <v>2018</v>
      </c>
      <c r="B117" s="13" t="s">
        <v>1886</v>
      </c>
      <c r="C117" s="22" t="s">
        <v>3275</v>
      </c>
      <c r="D117" s="34">
        <v>1</v>
      </c>
      <c r="E117" s="60">
        <v>18821987</v>
      </c>
      <c r="F117" s="60">
        <v>14857527</v>
      </c>
    </row>
    <row r="118" spans="1:6">
      <c r="A118" s="23">
        <v>2018</v>
      </c>
      <c r="B118" s="13" t="s">
        <v>1886</v>
      </c>
      <c r="C118" s="22" t="s">
        <v>1892</v>
      </c>
      <c r="D118" s="34">
        <v>1</v>
      </c>
      <c r="E118" s="60">
        <v>9800000</v>
      </c>
      <c r="F118" s="60">
        <v>15552238</v>
      </c>
    </row>
    <row r="119" spans="1:6">
      <c r="A119" s="23">
        <v>2018</v>
      </c>
      <c r="B119" s="13" t="s">
        <v>1886</v>
      </c>
      <c r="C119" s="22" t="s">
        <v>1893</v>
      </c>
      <c r="D119" s="34">
        <v>3</v>
      </c>
      <c r="E119" s="60">
        <v>54000000</v>
      </c>
      <c r="F119" s="60">
        <v>86853507</v>
      </c>
    </row>
    <row r="120" spans="1:6">
      <c r="A120" s="23">
        <v>2018</v>
      </c>
      <c r="B120" s="13" t="s">
        <v>1886</v>
      </c>
      <c r="C120" s="22" t="s">
        <v>3276</v>
      </c>
      <c r="D120" s="34">
        <v>1</v>
      </c>
      <c r="E120" s="60">
        <v>99050000</v>
      </c>
      <c r="F120" s="60">
        <v>28368492</v>
      </c>
    </row>
    <row r="121" spans="1:6">
      <c r="A121" s="23">
        <v>2018</v>
      </c>
      <c r="B121" s="13" t="s">
        <v>1886</v>
      </c>
      <c r="C121" s="22" t="s">
        <v>3277</v>
      </c>
      <c r="D121" s="34">
        <v>1</v>
      </c>
      <c r="E121" s="60">
        <v>102691460</v>
      </c>
      <c r="F121" s="60">
        <v>0</v>
      </c>
    </row>
    <row r="122" spans="1:6">
      <c r="A122" s="23">
        <v>2018</v>
      </c>
      <c r="B122" s="13" t="s">
        <v>1886</v>
      </c>
      <c r="C122" s="22" t="s">
        <v>630</v>
      </c>
      <c r="D122" s="34">
        <v>4</v>
      </c>
      <c r="E122" s="60">
        <v>122826629</v>
      </c>
      <c r="F122" s="60">
        <v>162429427</v>
      </c>
    </row>
    <row r="123" spans="1:6">
      <c r="A123" s="23">
        <v>2018</v>
      </c>
      <c r="B123" s="13" t="s">
        <v>1886</v>
      </c>
      <c r="C123" s="22" t="s">
        <v>3278</v>
      </c>
      <c r="D123" s="34">
        <v>1</v>
      </c>
      <c r="E123" s="60">
        <v>50000000</v>
      </c>
      <c r="F123" s="60">
        <v>34888282</v>
      </c>
    </row>
    <row r="124" spans="1:6">
      <c r="A124" s="23">
        <v>2018</v>
      </c>
      <c r="B124" s="13" t="s">
        <v>1886</v>
      </c>
      <c r="C124" s="22" t="s">
        <v>4772</v>
      </c>
      <c r="D124" s="34">
        <v>1</v>
      </c>
      <c r="E124" s="60">
        <v>170000000</v>
      </c>
      <c r="F124" s="60">
        <v>11794800</v>
      </c>
    </row>
    <row r="125" spans="1:6">
      <c r="A125" s="23">
        <v>2018</v>
      </c>
      <c r="B125" s="13" t="s">
        <v>1886</v>
      </c>
      <c r="C125" s="22" t="s">
        <v>3279</v>
      </c>
      <c r="D125" s="34">
        <v>1</v>
      </c>
      <c r="E125" s="60">
        <v>85439500</v>
      </c>
      <c r="F125" s="60">
        <v>41810801</v>
      </c>
    </row>
    <row r="126" spans="1:6">
      <c r="A126" s="23">
        <v>2018</v>
      </c>
      <c r="B126" s="13" t="s">
        <v>1886</v>
      </c>
      <c r="C126" s="22" t="s">
        <v>3280</v>
      </c>
      <c r="D126" s="34">
        <v>1</v>
      </c>
      <c r="E126" s="60">
        <v>26600000</v>
      </c>
      <c r="F126" s="60">
        <v>78341119</v>
      </c>
    </row>
    <row r="127" spans="1:6">
      <c r="A127" s="23">
        <v>2018</v>
      </c>
      <c r="B127" s="13" t="s">
        <v>1886</v>
      </c>
      <c r="C127" s="22" t="s">
        <v>3281</v>
      </c>
      <c r="D127" s="34">
        <v>1</v>
      </c>
      <c r="E127" s="60">
        <v>576832903</v>
      </c>
      <c r="F127" s="60">
        <v>36464344</v>
      </c>
    </row>
    <row r="128" spans="1:6">
      <c r="A128" s="23">
        <v>2018</v>
      </c>
      <c r="B128" s="13" t="s">
        <v>1886</v>
      </c>
      <c r="C128" s="22" t="s">
        <v>3285</v>
      </c>
      <c r="D128" s="34">
        <v>1</v>
      </c>
      <c r="E128" s="60">
        <v>71767040</v>
      </c>
      <c r="F128" s="60">
        <v>81419913</v>
      </c>
    </row>
    <row r="129" spans="1:6">
      <c r="A129" s="23">
        <v>2018</v>
      </c>
      <c r="B129" s="13" t="s">
        <v>1886</v>
      </c>
      <c r="C129" s="22" t="s">
        <v>3282</v>
      </c>
      <c r="D129" s="34">
        <v>1</v>
      </c>
      <c r="E129" s="60">
        <v>41638650</v>
      </c>
      <c r="F129" s="60">
        <v>89876928</v>
      </c>
    </row>
    <row r="130" spans="1:6">
      <c r="A130" s="23">
        <v>2018</v>
      </c>
      <c r="B130" s="13" t="s">
        <v>1886</v>
      </c>
      <c r="C130" s="22" t="s">
        <v>3283</v>
      </c>
      <c r="D130" s="34">
        <v>1</v>
      </c>
      <c r="E130" s="60">
        <v>27055166</v>
      </c>
      <c r="F130" s="60">
        <v>3744834</v>
      </c>
    </row>
    <row r="131" spans="1:6">
      <c r="A131" s="23">
        <v>2018</v>
      </c>
      <c r="B131" s="13" t="s">
        <v>1886</v>
      </c>
      <c r="C131" s="22" t="s">
        <v>3284</v>
      </c>
      <c r="D131" s="34">
        <v>1</v>
      </c>
      <c r="E131" s="60">
        <v>0</v>
      </c>
      <c r="F131" s="60">
        <v>387444439</v>
      </c>
    </row>
    <row r="132" spans="1:6">
      <c r="A132" s="23">
        <v>2018</v>
      </c>
      <c r="B132" s="13" t="s">
        <v>514</v>
      </c>
      <c r="C132" s="22" t="s">
        <v>287</v>
      </c>
      <c r="D132" s="34">
        <v>1</v>
      </c>
      <c r="E132" s="60">
        <v>2000000</v>
      </c>
      <c r="F132" s="60">
        <v>0</v>
      </c>
    </row>
    <row r="133" spans="1:6">
      <c r="A133" s="23">
        <v>2018</v>
      </c>
      <c r="B133" s="13" t="s">
        <v>514</v>
      </c>
      <c r="C133" s="22" t="s">
        <v>1537</v>
      </c>
      <c r="D133" s="34">
        <v>3</v>
      </c>
      <c r="E133" s="60">
        <v>386367900</v>
      </c>
      <c r="F133" s="60">
        <v>115248853</v>
      </c>
    </row>
    <row r="134" spans="1:6">
      <c r="A134" s="23">
        <v>2018</v>
      </c>
      <c r="B134" s="13" t="s">
        <v>514</v>
      </c>
      <c r="C134" s="22" t="s">
        <v>3276</v>
      </c>
      <c r="D134" s="34">
        <v>2</v>
      </c>
      <c r="E134" s="60">
        <v>148967728.5</v>
      </c>
      <c r="F134" s="60">
        <v>0</v>
      </c>
    </row>
    <row r="135" spans="1:6">
      <c r="A135" s="23">
        <v>2018</v>
      </c>
      <c r="B135" s="13" t="s">
        <v>514</v>
      </c>
      <c r="C135" s="22" t="s">
        <v>3288</v>
      </c>
      <c r="D135" s="34">
        <v>1</v>
      </c>
      <c r="E135" s="60">
        <v>58913336</v>
      </c>
      <c r="F135" s="60">
        <v>15000000</v>
      </c>
    </row>
    <row r="136" spans="1:6">
      <c r="A136" s="23">
        <v>2018</v>
      </c>
      <c r="B136" s="13" t="s">
        <v>514</v>
      </c>
      <c r="C136" s="22" t="s">
        <v>3287</v>
      </c>
      <c r="D136" s="34">
        <v>1</v>
      </c>
      <c r="E136" s="60">
        <v>489230999</v>
      </c>
      <c r="F136" s="60">
        <v>0</v>
      </c>
    </row>
    <row r="137" spans="1:6">
      <c r="A137" s="23">
        <v>2018</v>
      </c>
      <c r="B137" s="13" t="s">
        <v>514</v>
      </c>
      <c r="C137" s="22" t="s">
        <v>3289</v>
      </c>
      <c r="D137" s="34">
        <v>1</v>
      </c>
      <c r="E137" s="60">
        <v>22048604</v>
      </c>
      <c r="F137" s="60">
        <v>19778792</v>
      </c>
    </row>
    <row r="138" spans="1:6">
      <c r="A138" s="23">
        <v>2018</v>
      </c>
      <c r="B138" s="13" t="s">
        <v>514</v>
      </c>
      <c r="C138" s="22" t="s">
        <v>3285</v>
      </c>
      <c r="D138" s="34">
        <v>1</v>
      </c>
      <c r="E138" s="60">
        <v>9993998</v>
      </c>
      <c r="F138" s="60">
        <v>0</v>
      </c>
    </row>
    <row r="139" spans="1:6">
      <c r="A139" s="23">
        <v>2018</v>
      </c>
      <c r="B139" s="13" t="s">
        <v>514</v>
      </c>
      <c r="C139" s="22" t="s">
        <v>2193</v>
      </c>
      <c r="D139" s="34">
        <v>1</v>
      </c>
      <c r="E139" s="60">
        <v>12467242</v>
      </c>
      <c r="F139" s="60">
        <v>0</v>
      </c>
    </row>
    <row r="140" spans="1:6">
      <c r="A140" s="23">
        <v>2018</v>
      </c>
      <c r="B140" s="13" t="s">
        <v>514</v>
      </c>
      <c r="C140" s="22" t="s">
        <v>3363</v>
      </c>
      <c r="D140" s="34">
        <v>1</v>
      </c>
      <c r="E140" s="60">
        <v>5886000</v>
      </c>
      <c r="F140" s="60">
        <v>0</v>
      </c>
    </row>
    <row r="141" spans="1:6">
      <c r="A141" s="23">
        <v>2018</v>
      </c>
      <c r="B141" s="13" t="s">
        <v>514</v>
      </c>
      <c r="C141" s="22" t="s">
        <v>3286</v>
      </c>
      <c r="D141" s="34">
        <v>1</v>
      </c>
      <c r="E141" s="60">
        <v>13039785</v>
      </c>
      <c r="F141" s="60">
        <v>0</v>
      </c>
    </row>
    <row r="142" spans="1:6">
      <c r="A142" s="23">
        <v>2018</v>
      </c>
      <c r="B142" s="13" t="s">
        <v>514</v>
      </c>
      <c r="C142" s="22" t="s">
        <v>1539</v>
      </c>
      <c r="D142" s="34">
        <v>1</v>
      </c>
      <c r="E142" s="60">
        <v>62441940</v>
      </c>
      <c r="F142" s="60">
        <v>0</v>
      </c>
    </row>
    <row r="143" spans="1:6">
      <c r="A143" s="23">
        <v>2019</v>
      </c>
      <c r="B143" s="13" t="s">
        <v>1886</v>
      </c>
      <c r="C143" s="22" t="s">
        <v>4763</v>
      </c>
      <c r="D143" s="34">
        <v>1</v>
      </c>
      <c r="E143" s="60">
        <v>65000000</v>
      </c>
      <c r="F143" s="60">
        <v>0</v>
      </c>
    </row>
    <row r="144" spans="1:6">
      <c r="A144" s="23">
        <v>2019</v>
      </c>
      <c r="B144" s="13" t="s">
        <v>1886</v>
      </c>
      <c r="C144" s="22" t="s">
        <v>1543</v>
      </c>
      <c r="D144" s="34">
        <v>1</v>
      </c>
      <c r="E144" s="60">
        <v>45856900</v>
      </c>
      <c r="F144" s="60">
        <v>22575639</v>
      </c>
    </row>
    <row r="145" spans="1:6">
      <c r="A145" s="23">
        <v>2019</v>
      </c>
      <c r="B145" s="13" t="s">
        <v>1886</v>
      </c>
      <c r="C145" s="22" t="s">
        <v>4758</v>
      </c>
      <c r="D145" s="34">
        <v>1</v>
      </c>
      <c r="E145" s="60">
        <v>0</v>
      </c>
      <c r="F145" s="60">
        <v>17793986</v>
      </c>
    </row>
    <row r="146" spans="1:6">
      <c r="A146" s="23">
        <v>2019</v>
      </c>
      <c r="B146" s="13" t="s">
        <v>1886</v>
      </c>
      <c r="C146" s="22" t="s">
        <v>4762</v>
      </c>
      <c r="D146" s="34">
        <v>1</v>
      </c>
      <c r="E146" s="60">
        <v>16000000</v>
      </c>
      <c r="F146" s="60">
        <v>38620317</v>
      </c>
    </row>
    <row r="147" spans="1:6">
      <c r="A147" s="23">
        <v>2019</v>
      </c>
      <c r="B147" s="13" t="s">
        <v>1886</v>
      </c>
      <c r="C147" s="22" t="s">
        <v>2043</v>
      </c>
      <c r="D147" s="34">
        <v>1</v>
      </c>
      <c r="E147" s="60">
        <v>95998000</v>
      </c>
      <c r="F147" s="60">
        <v>36592468</v>
      </c>
    </row>
    <row r="148" spans="1:6">
      <c r="A148" s="23">
        <v>2019</v>
      </c>
      <c r="B148" s="13" t="s">
        <v>1886</v>
      </c>
      <c r="C148" s="22" t="s">
        <v>4759</v>
      </c>
      <c r="D148" s="34">
        <v>1</v>
      </c>
      <c r="E148" s="60">
        <v>10930000</v>
      </c>
      <c r="F148" s="60">
        <v>27841344</v>
      </c>
    </row>
    <row r="149" spans="1:6">
      <c r="A149" s="23">
        <v>2019</v>
      </c>
      <c r="B149" s="13" t="s">
        <v>1886</v>
      </c>
      <c r="C149" s="22" t="s">
        <v>1546</v>
      </c>
      <c r="D149" s="34">
        <v>1</v>
      </c>
      <c r="E149" s="60">
        <v>891230478.60000002</v>
      </c>
      <c r="F149" s="60">
        <v>198531795</v>
      </c>
    </row>
    <row r="150" spans="1:6">
      <c r="A150" s="23">
        <v>2019</v>
      </c>
      <c r="B150" s="13" t="s">
        <v>1886</v>
      </c>
      <c r="C150" s="22" t="s">
        <v>4760</v>
      </c>
      <c r="D150" s="34">
        <v>1</v>
      </c>
      <c r="E150" s="60">
        <v>182175000</v>
      </c>
      <c r="F150" s="60">
        <v>76026239</v>
      </c>
    </row>
    <row r="151" spans="1:6">
      <c r="A151" s="23">
        <v>2019</v>
      </c>
      <c r="B151" s="13" t="s">
        <v>1886</v>
      </c>
      <c r="C151" s="22" t="s">
        <v>4761</v>
      </c>
      <c r="D151" s="34">
        <v>1</v>
      </c>
      <c r="E151" s="60">
        <v>12000000</v>
      </c>
      <c r="F151" s="60">
        <v>44333707</v>
      </c>
    </row>
    <row r="152" spans="1:6">
      <c r="A152" s="23">
        <v>2019</v>
      </c>
      <c r="B152" s="13" t="s">
        <v>1886</v>
      </c>
      <c r="C152" s="22" t="s">
        <v>4765</v>
      </c>
      <c r="D152" s="34">
        <v>1</v>
      </c>
      <c r="E152" s="60">
        <v>150000000</v>
      </c>
      <c r="F152" s="60">
        <v>148486137</v>
      </c>
    </row>
    <row r="153" spans="1:6">
      <c r="A153" s="23">
        <v>2019</v>
      </c>
      <c r="B153" s="13" t="s">
        <v>1886</v>
      </c>
      <c r="C153" s="22" t="s">
        <v>1561</v>
      </c>
      <c r="D153" s="34">
        <v>17</v>
      </c>
      <c r="E153" s="60">
        <v>2891404124</v>
      </c>
      <c r="F153" s="60">
        <v>1536497112</v>
      </c>
    </row>
    <row r="154" spans="1:6">
      <c r="A154" s="23">
        <v>2019</v>
      </c>
      <c r="B154" s="13" t="s">
        <v>1886</v>
      </c>
      <c r="C154" s="22" t="s">
        <v>6602</v>
      </c>
      <c r="D154" s="34">
        <v>1</v>
      </c>
      <c r="E154" s="60">
        <v>127207500</v>
      </c>
      <c r="F154" s="60">
        <v>25036644</v>
      </c>
    </row>
    <row r="155" spans="1:6">
      <c r="A155" s="23">
        <v>2019</v>
      </c>
      <c r="B155" s="13" t="s">
        <v>1886</v>
      </c>
      <c r="C155" s="22" t="s">
        <v>4756</v>
      </c>
      <c r="D155" s="34">
        <v>1</v>
      </c>
      <c r="E155" s="60">
        <v>125527500</v>
      </c>
      <c r="F155" s="60">
        <v>79395807</v>
      </c>
    </row>
    <row r="156" spans="1:6">
      <c r="A156" s="23">
        <v>2019</v>
      </c>
      <c r="B156" s="13" t="s">
        <v>1886</v>
      </c>
      <c r="C156" s="22" t="s">
        <v>4764</v>
      </c>
      <c r="D156" s="34">
        <v>1</v>
      </c>
      <c r="E156" s="60">
        <v>100000000</v>
      </c>
      <c r="F156" s="60">
        <v>89537784</v>
      </c>
    </row>
    <row r="157" spans="1:6">
      <c r="A157" s="23">
        <v>2019</v>
      </c>
      <c r="B157" s="13" t="s">
        <v>1886</v>
      </c>
      <c r="C157" s="22" t="s">
        <v>4766</v>
      </c>
      <c r="D157" s="34">
        <v>4</v>
      </c>
      <c r="E157" s="60">
        <v>0</v>
      </c>
      <c r="F157" s="60">
        <v>19382100</v>
      </c>
    </row>
    <row r="158" spans="1:6">
      <c r="A158" s="23">
        <v>2019</v>
      </c>
      <c r="B158" s="13" t="s">
        <v>1886</v>
      </c>
      <c r="C158" s="22" t="s">
        <v>630</v>
      </c>
      <c r="D158" s="34">
        <v>3</v>
      </c>
      <c r="E158" s="60">
        <v>80170645</v>
      </c>
      <c r="F158" s="60">
        <v>34080974</v>
      </c>
    </row>
    <row r="159" spans="1:6">
      <c r="A159" s="23">
        <v>2019</v>
      </c>
      <c r="B159" s="13" t="s">
        <v>1886</v>
      </c>
      <c r="C159" s="22" t="s">
        <v>4772</v>
      </c>
      <c r="D159" s="34">
        <v>1</v>
      </c>
      <c r="E159" s="60">
        <v>143928550</v>
      </c>
      <c r="F159" s="60">
        <v>1292910</v>
      </c>
    </row>
    <row r="160" spans="1:6">
      <c r="A160" s="23">
        <v>2019</v>
      </c>
      <c r="B160" s="13" t="s">
        <v>1886</v>
      </c>
      <c r="C160" s="22" t="s">
        <v>4773</v>
      </c>
      <c r="D160" s="34">
        <v>1</v>
      </c>
      <c r="E160" s="60">
        <v>2768650641</v>
      </c>
      <c r="F160" s="60">
        <v>756613754</v>
      </c>
    </row>
    <row r="161" spans="1:6">
      <c r="A161" s="23">
        <v>2019</v>
      </c>
      <c r="B161" s="13" t="s">
        <v>1886</v>
      </c>
      <c r="C161" s="22" t="s">
        <v>4767</v>
      </c>
      <c r="D161" s="34">
        <v>1</v>
      </c>
      <c r="E161" s="60">
        <v>18611750</v>
      </c>
      <c r="F161" s="60">
        <v>17119396</v>
      </c>
    </row>
    <row r="162" spans="1:6">
      <c r="A162" s="23">
        <v>2019</v>
      </c>
      <c r="B162" s="13" t="s">
        <v>1886</v>
      </c>
      <c r="C162" s="22" t="s">
        <v>4768</v>
      </c>
      <c r="D162" s="34">
        <v>1</v>
      </c>
      <c r="E162" s="60">
        <v>121150008</v>
      </c>
      <c r="F162" s="60">
        <v>36702839</v>
      </c>
    </row>
    <row r="163" spans="1:6">
      <c r="A163" s="23">
        <v>2019</v>
      </c>
      <c r="B163" s="13" t="s">
        <v>1886</v>
      </c>
      <c r="C163" s="22" t="s">
        <v>4769</v>
      </c>
      <c r="D163" s="34">
        <v>1</v>
      </c>
      <c r="E163" s="60">
        <v>6344400</v>
      </c>
      <c r="F163" s="60">
        <v>1610258</v>
      </c>
    </row>
    <row r="164" spans="1:6">
      <c r="A164" s="23">
        <v>2019</v>
      </c>
      <c r="B164" s="13" t="s">
        <v>1886</v>
      </c>
      <c r="C164" s="22" t="s">
        <v>4774</v>
      </c>
      <c r="D164" s="34">
        <v>2</v>
      </c>
      <c r="E164" s="60">
        <v>3310550270</v>
      </c>
      <c r="F164" s="60">
        <v>0</v>
      </c>
    </row>
    <row r="165" spans="1:6">
      <c r="A165" s="23">
        <v>2019</v>
      </c>
      <c r="B165" s="13" t="s">
        <v>1886</v>
      </c>
      <c r="C165" s="22" t="s">
        <v>1556</v>
      </c>
      <c r="D165" s="34">
        <v>1</v>
      </c>
      <c r="E165" s="60">
        <v>159779258</v>
      </c>
      <c r="F165" s="60">
        <v>29998983</v>
      </c>
    </row>
    <row r="166" spans="1:6">
      <c r="A166" s="23">
        <v>2019</v>
      </c>
      <c r="B166" s="13" t="s">
        <v>1886</v>
      </c>
      <c r="C166" s="22" t="s">
        <v>4775</v>
      </c>
      <c r="D166" s="34">
        <v>2</v>
      </c>
      <c r="E166" s="60">
        <v>107175090</v>
      </c>
      <c r="F166" s="60">
        <v>15127510</v>
      </c>
    </row>
    <row r="167" spans="1:6">
      <c r="A167" s="23">
        <v>2019</v>
      </c>
      <c r="B167" s="13" t="s">
        <v>1886</v>
      </c>
      <c r="C167" s="22" t="s">
        <v>4770</v>
      </c>
      <c r="D167" s="34">
        <v>1</v>
      </c>
      <c r="E167" s="60">
        <v>1580116516</v>
      </c>
      <c r="F167" s="60">
        <v>243893767</v>
      </c>
    </row>
    <row r="168" spans="1:6">
      <c r="A168" s="23">
        <v>2019</v>
      </c>
      <c r="B168" s="13" t="s">
        <v>1886</v>
      </c>
      <c r="C168" s="22" t="s">
        <v>4771</v>
      </c>
      <c r="D168" s="34">
        <v>1</v>
      </c>
      <c r="E168" s="60">
        <v>71521313</v>
      </c>
      <c r="F168" s="60">
        <v>0</v>
      </c>
    </row>
    <row r="169" spans="1:6">
      <c r="A169" s="23">
        <v>2019</v>
      </c>
      <c r="B169" s="13" t="s">
        <v>1886</v>
      </c>
      <c r="C169" s="22" t="s">
        <v>4776</v>
      </c>
      <c r="D169" s="34">
        <v>1</v>
      </c>
      <c r="E169" s="60">
        <v>136265992</v>
      </c>
      <c r="F169" s="60">
        <v>88970692</v>
      </c>
    </row>
    <row r="170" spans="1:6">
      <c r="A170" s="23">
        <v>2019</v>
      </c>
      <c r="B170" s="13" t="s">
        <v>1886</v>
      </c>
      <c r="C170" s="22" t="s">
        <v>368</v>
      </c>
      <c r="D170" s="34">
        <v>1</v>
      </c>
      <c r="E170" s="60">
        <v>46200022</v>
      </c>
      <c r="F170" s="60">
        <v>0</v>
      </c>
    </row>
    <row r="171" spans="1:6">
      <c r="A171" s="23">
        <v>2019</v>
      </c>
      <c r="B171" s="13" t="s">
        <v>1886</v>
      </c>
      <c r="C171" s="22" t="s">
        <v>231</v>
      </c>
      <c r="D171" s="34">
        <v>1</v>
      </c>
      <c r="E171" s="60">
        <v>57600000</v>
      </c>
      <c r="F171" s="60">
        <v>64620029</v>
      </c>
    </row>
    <row r="172" spans="1:6">
      <c r="A172" s="23">
        <v>2019</v>
      </c>
      <c r="B172" s="13" t="s">
        <v>1886</v>
      </c>
      <c r="C172" s="22" t="s">
        <v>4757</v>
      </c>
      <c r="D172" s="34">
        <v>1</v>
      </c>
      <c r="E172" s="60">
        <v>222914300</v>
      </c>
      <c r="F172" s="60">
        <v>89455645</v>
      </c>
    </row>
    <row r="173" spans="1:6">
      <c r="A173" s="23">
        <v>2019</v>
      </c>
      <c r="B173" s="13" t="s">
        <v>1886</v>
      </c>
      <c r="C173" s="22" t="s">
        <v>4752</v>
      </c>
      <c r="D173" s="34">
        <v>1</v>
      </c>
      <c r="E173" s="60">
        <v>2168280000</v>
      </c>
      <c r="F173" s="60">
        <v>0</v>
      </c>
    </row>
    <row r="174" spans="1:6">
      <c r="A174" s="23">
        <v>2019</v>
      </c>
      <c r="B174" s="13" t="s">
        <v>514</v>
      </c>
      <c r="C174" s="22" t="s">
        <v>1890</v>
      </c>
      <c r="D174" s="34">
        <v>1</v>
      </c>
      <c r="E174" s="60">
        <v>0</v>
      </c>
      <c r="F174" s="60">
        <v>0</v>
      </c>
    </row>
    <row r="175" spans="1:6">
      <c r="A175" s="23">
        <v>2019</v>
      </c>
      <c r="B175" s="13" t="s">
        <v>514</v>
      </c>
      <c r="C175" s="22" t="s">
        <v>4122</v>
      </c>
      <c r="D175" s="34">
        <v>1</v>
      </c>
      <c r="E175" s="60">
        <v>0</v>
      </c>
      <c r="F175" s="60">
        <v>0</v>
      </c>
    </row>
    <row r="176" spans="1:6">
      <c r="A176" s="23">
        <v>2019</v>
      </c>
      <c r="B176" s="13" t="s">
        <v>514</v>
      </c>
      <c r="C176" s="22" t="s">
        <v>1537</v>
      </c>
      <c r="D176" s="34">
        <v>17</v>
      </c>
      <c r="E176" s="60">
        <v>1464015167</v>
      </c>
      <c r="F176" s="60">
        <f>6000000+3225000</f>
        <v>9225000</v>
      </c>
    </row>
    <row r="177" spans="1:6">
      <c r="A177" s="23">
        <v>2019</v>
      </c>
      <c r="B177" s="13" t="s">
        <v>514</v>
      </c>
      <c r="C177" s="22" t="s">
        <v>4123</v>
      </c>
      <c r="D177" s="34">
        <v>2</v>
      </c>
      <c r="E177" s="60">
        <v>80000000</v>
      </c>
      <c r="F177" s="60">
        <v>0</v>
      </c>
    </row>
    <row r="178" spans="1:6">
      <c r="A178" s="23">
        <v>2019</v>
      </c>
      <c r="B178" s="13" t="s">
        <v>514</v>
      </c>
      <c r="C178" s="22" t="s">
        <v>3276</v>
      </c>
      <c r="D178" s="34">
        <v>2</v>
      </c>
      <c r="E178" s="60">
        <v>50000000</v>
      </c>
      <c r="F178" s="60">
        <v>0</v>
      </c>
    </row>
    <row r="179" spans="1:6">
      <c r="A179" s="23">
        <v>2019</v>
      </c>
      <c r="B179" s="13" t="s">
        <v>514</v>
      </c>
      <c r="C179" s="22" t="s">
        <v>4124</v>
      </c>
      <c r="D179" s="34">
        <v>1</v>
      </c>
      <c r="E179" s="60">
        <v>14728332</v>
      </c>
      <c r="F179" s="60">
        <v>10000000</v>
      </c>
    </row>
    <row r="180" spans="1:6">
      <c r="A180" s="23">
        <v>2019</v>
      </c>
      <c r="B180" s="13" t="s">
        <v>514</v>
      </c>
      <c r="C180" s="22" t="s">
        <v>4125</v>
      </c>
      <c r="D180" s="34">
        <v>1</v>
      </c>
      <c r="E180" s="60">
        <v>0</v>
      </c>
      <c r="F180" s="60">
        <v>0</v>
      </c>
    </row>
    <row r="181" spans="1:6">
      <c r="A181" s="23">
        <v>2019</v>
      </c>
      <c r="B181" s="13" t="s">
        <v>514</v>
      </c>
      <c r="C181" s="22" t="s">
        <v>4126</v>
      </c>
      <c r="D181" s="34">
        <v>1</v>
      </c>
      <c r="E181" s="60">
        <v>142846700</v>
      </c>
      <c r="F181" s="60">
        <v>10000000</v>
      </c>
    </row>
    <row r="182" spans="1:6">
      <c r="A182" s="23">
        <v>2019</v>
      </c>
      <c r="B182" s="13" t="s">
        <v>514</v>
      </c>
      <c r="C182" s="22" t="s">
        <v>3287</v>
      </c>
      <c r="D182" s="34">
        <v>1</v>
      </c>
      <c r="E182" s="60">
        <v>30134354</v>
      </c>
      <c r="F182" s="60">
        <v>0</v>
      </c>
    </row>
    <row r="183" spans="1:6">
      <c r="A183" s="23">
        <v>2019</v>
      </c>
      <c r="B183" s="13" t="s">
        <v>514</v>
      </c>
      <c r="C183" s="22" t="s">
        <v>4127</v>
      </c>
      <c r="D183" s="34">
        <v>1</v>
      </c>
      <c r="E183" s="60">
        <v>15000000</v>
      </c>
      <c r="F183" s="60">
        <v>6000000</v>
      </c>
    </row>
    <row r="184" spans="1:6">
      <c r="A184" s="23">
        <v>2019</v>
      </c>
      <c r="B184" s="13" t="s">
        <v>514</v>
      </c>
      <c r="C184" s="22" t="s">
        <v>4128</v>
      </c>
      <c r="D184" s="34">
        <v>1</v>
      </c>
      <c r="E184" s="60">
        <v>22885606</v>
      </c>
      <c r="F184" s="60">
        <v>30318357</v>
      </c>
    </row>
    <row r="185" spans="1:6">
      <c r="A185" s="23">
        <v>2019</v>
      </c>
      <c r="B185" s="13" t="s">
        <v>514</v>
      </c>
      <c r="C185" s="22" t="s">
        <v>4129</v>
      </c>
      <c r="D185" s="34">
        <v>1</v>
      </c>
      <c r="E185" s="60">
        <v>43270977</v>
      </c>
      <c r="F185" s="60">
        <v>0</v>
      </c>
    </row>
    <row r="186" spans="1:6">
      <c r="A186" s="23">
        <v>2019</v>
      </c>
      <c r="B186" s="13" t="s">
        <v>514</v>
      </c>
      <c r="C186" s="22" t="s">
        <v>4753</v>
      </c>
      <c r="D186" s="34">
        <v>1</v>
      </c>
      <c r="E186" s="60">
        <v>6059360</v>
      </c>
      <c r="F186" s="60">
        <v>0</v>
      </c>
    </row>
    <row r="187" spans="1:6">
      <c r="A187" s="23">
        <v>2019</v>
      </c>
      <c r="B187" s="13" t="s">
        <v>514</v>
      </c>
      <c r="C187" s="22" t="s">
        <v>4130</v>
      </c>
      <c r="D187" s="34">
        <v>1</v>
      </c>
      <c r="E187" s="60">
        <v>19392240</v>
      </c>
      <c r="F187" s="60">
        <v>0</v>
      </c>
    </row>
    <row r="188" spans="1:6">
      <c r="A188" s="23">
        <v>2019</v>
      </c>
      <c r="B188" s="13" t="s">
        <v>514</v>
      </c>
      <c r="C188" s="22" t="s">
        <v>1539</v>
      </c>
      <c r="D188" s="34">
        <v>1</v>
      </c>
      <c r="E188" s="60">
        <v>22081000</v>
      </c>
      <c r="F188" s="60">
        <v>0</v>
      </c>
    </row>
    <row r="189" spans="1:6">
      <c r="A189" s="23">
        <v>2020</v>
      </c>
      <c r="B189" s="13" t="s">
        <v>1886</v>
      </c>
      <c r="C189" s="22" t="s">
        <v>6592</v>
      </c>
      <c r="D189" s="34">
        <v>1</v>
      </c>
      <c r="E189" s="60">
        <v>29610000</v>
      </c>
      <c r="F189" s="60">
        <v>47904561</v>
      </c>
    </row>
    <row r="190" spans="1:6">
      <c r="A190" s="23">
        <v>2020</v>
      </c>
      <c r="B190" s="13" t="s">
        <v>1886</v>
      </c>
      <c r="C190" s="22" t="s">
        <v>2043</v>
      </c>
      <c r="D190" s="34">
        <v>1</v>
      </c>
      <c r="E190" s="60">
        <v>600000000</v>
      </c>
      <c r="F190" s="60">
        <v>411627117</v>
      </c>
    </row>
    <row r="191" spans="1:6">
      <c r="A191" s="23">
        <v>2020</v>
      </c>
      <c r="B191" s="13" t="s">
        <v>1886</v>
      </c>
      <c r="C191" s="22" t="s">
        <v>6593</v>
      </c>
      <c r="D191" s="34">
        <v>2</v>
      </c>
      <c r="E191" s="60">
        <v>0</v>
      </c>
      <c r="F191" s="60">
        <v>99174255</v>
      </c>
    </row>
    <row r="192" spans="1:6">
      <c r="A192" s="23">
        <v>2020</v>
      </c>
      <c r="B192" s="13" t="s">
        <v>1886</v>
      </c>
      <c r="C192" s="22" t="s">
        <v>1530</v>
      </c>
      <c r="D192" s="34">
        <v>1</v>
      </c>
      <c r="E192" s="60">
        <v>53573500</v>
      </c>
      <c r="F192" s="60">
        <v>19324000</v>
      </c>
    </row>
    <row r="193" spans="1:6">
      <c r="A193" s="23">
        <v>2020</v>
      </c>
      <c r="B193" s="13" t="s">
        <v>1886</v>
      </c>
      <c r="C193" s="22" t="s">
        <v>6594</v>
      </c>
      <c r="D193" s="34">
        <v>1</v>
      </c>
      <c r="E193" s="60">
        <v>11880000</v>
      </c>
      <c r="F193" s="60">
        <v>50909389</v>
      </c>
    </row>
    <row r="194" spans="1:6">
      <c r="A194" s="23">
        <v>2020</v>
      </c>
      <c r="B194" s="13" t="s">
        <v>1886</v>
      </c>
      <c r="C194" s="22" t="s">
        <v>1561</v>
      </c>
      <c r="D194" s="34">
        <v>19</v>
      </c>
      <c r="E194" s="60">
        <v>11203081193</v>
      </c>
      <c r="F194" s="60">
        <v>4783523358</v>
      </c>
    </row>
    <row r="195" spans="1:6">
      <c r="A195" s="23">
        <v>2020</v>
      </c>
      <c r="B195" s="13" t="s">
        <v>1886</v>
      </c>
      <c r="C195" s="22" t="s">
        <v>6603</v>
      </c>
      <c r="D195" s="34">
        <v>1</v>
      </c>
      <c r="E195" s="60">
        <v>332500000</v>
      </c>
      <c r="F195" s="60">
        <v>82572032</v>
      </c>
    </row>
    <row r="196" spans="1:6">
      <c r="A196" s="23">
        <v>2020</v>
      </c>
      <c r="B196" s="13" t="s">
        <v>1886</v>
      </c>
      <c r="C196" s="22" t="s">
        <v>6595</v>
      </c>
      <c r="D196" s="34">
        <v>1</v>
      </c>
      <c r="E196" s="60">
        <v>0</v>
      </c>
      <c r="F196" s="60">
        <v>318837745</v>
      </c>
    </row>
    <row r="197" spans="1:6">
      <c r="A197" s="23">
        <v>2020</v>
      </c>
      <c r="B197" s="13" t="s">
        <v>1886</v>
      </c>
      <c r="C197" s="22" t="s">
        <v>6596</v>
      </c>
      <c r="D197" s="34">
        <v>1</v>
      </c>
      <c r="E197" s="60">
        <v>282494421</v>
      </c>
      <c r="F197" s="60">
        <v>32356955</v>
      </c>
    </row>
    <row r="198" spans="1:6">
      <c r="A198" s="23">
        <v>2020</v>
      </c>
      <c r="B198" s="13" t="s">
        <v>1886</v>
      </c>
      <c r="C198" s="22" t="s">
        <v>6597</v>
      </c>
      <c r="D198" s="34">
        <v>1</v>
      </c>
      <c r="E198" s="60">
        <v>140000000</v>
      </c>
      <c r="F198" s="60">
        <v>16793585</v>
      </c>
    </row>
    <row r="199" spans="1:6">
      <c r="A199" s="23">
        <v>2020</v>
      </c>
      <c r="B199" s="13" t="s">
        <v>1886</v>
      </c>
      <c r="C199" s="22" t="s">
        <v>4766</v>
      </c>
      <c r="D199" s="34">
        <v>1</v>
      </c>
      <c r="E199" s="60">
        <v>0</v>
      </c>
      <c r="F199" s="60">
        <v>5890000</v>
      </c>
    </row>
    <row r="200" spans="1:6">
      <c r="A200" s="23">
        <v>2020</v>
      </c>
      <c r="B200" s="13" t="s">
        <v>1886</v>
      </c>
      <c r="C200" s="22" t="s">
        <v>1893</v>
      </c>
      <c r="D200" s="34">
        <v>2</v>
      </c>
      <c r="E200" s="60">
        <v>36000000</v>
      </c>
      <c r="F200" s="60">
        <v>140200244</v>
      </c>
    </row>
    <row r="201" spans="1:6">
      <c r="A201" s="23">
        <v>2020</v>
      </c>
      <c r="B201" s="13" t="s">
        <v>1886</v>
      </c>
      <c r="C201" s="22" t="s">
        <v>630</v>
      </c>
      <c r="D201" s="34">
        <v>2</v>
      </c>
      <c r="E201" s="60">
        <v>8360000</v>
      </c>
      <c r="F201" s="60">
        <v>42213267</v>
      </c>
    </row>
    <row r="202" spans="1:6">
      <c r="A202" s="23">
        <v>2020</v>
      </c>
      <c r="B202" s="13" t="s">
        <v>1886</v>
      </c>
      <c r="C202" s="22" t="s">
        <v>2050</v>
      </c>
      <c r="D202" s="34">
        <v>2</v>
      </c>
      <c r="E202" s="60">
        <v>553964750</v>
      </c>
      <c r="F202" s="60">
        <v>859676493</v>
      </c>
    </row>
    <row r="203" spans="1:6">
      <c r="A203" s="23">
        <v>2020</v>
      </c>
      <c r="B203" s="13" t="s">
        <v>1886</v>
      </c>
      <c r="C203" s="22" t="s">
        <v>4772</v>
      </c>
      <c r="D203" s="34">
        <v>1</v>
      </c>
      <c r="E203" s="60">
        <v>180000000</v>
      </c>
      <c r="F203" s="60">
        <v>0</v>
      </c>
    </row>
    <row r="204" spans="1:6">
      <c r="A204" s="23">
        <v>2020</v>
      </c>
      <c r="B204" s="13" t="s">
        <v>1886</v>
      </c>
      <c r="C204" s="22" t="s">
        <v>3279</v>
      </c>
      <c r="D204" s="34">
        <v>1</v>
      </c>
      <c r="E204" s="60">
        <v>65992500</v>
      </c>
      <c r="F204" s="60">
        <v>59329041</v>
      </c>
    </row>
    <row r="205" spans="1:6">
      <c r="A205" s="23">
        <v>2020</v>
      </c>
      <c r="B205" s="13" t="s">
        <v>1886</v>
      </c>
      <c r="C205" s="22" t="s">
        <v>6598</v>
      </c>
      <c r="D205" s="34">
        <v>1</v>
      </c>
      <c r="E205" s="60">
        <v>310500000</v>
      </c>
      <c r="F205" s="60">
        <v>57243551</v>
      </c>
    </row>
    <row r="206" spans="1:6">
      <c r="A206" s="23">
        <v>2020</v>
      </c>
      <c r="B206" s="13" t="s">
        <v>1886</v>
      </c>
      <c r="C206" s="22" t="s">
        <v>6599</v>
      </c>
      <c r="D206" s="34">
        <v>1</v>
      </c>
      <c r="E206" s="60">
        <v>68250000</v>
      </c>
      <c r="F206" s="60">
        <v>54526864</v>
      </c>
    </row>
    <row r="207" spans="1:6">
      <c r="A207" s="23">
        <v>2020</v>
      </c>
      <c r="B207" s="13" t="s">
        <v>1886</v>
      </c>
      <c r="C207" s="22" t="s">
        <v>6604</v>
      </c>
      <c r="D207" s="34">
        <v>1</v>
      </c>
      <c r="E207" s="60">
        <v>57000000</v>
      </c>
      <c r="F207" s="60">
        <v>10343541</v>
      </c>
    </row>
    <row r="208" spans="1:6">
      <c r="A208" s="23">
        <v>2020</v>
      </c>
      <c r="B208" s="13" t="s">
        <v>1886</v>
      </c>
      <c r="C208" s="22" t="s">
        <v>4774</v>
      </c>
      <c r="D208" s="34">
        <v>1</v>
      </c>
      <c r="E208" s="60">
        <v>47534680</v>
      </c>
      <c r="F208" s="60">
        <v>7475934</v>
      </c>
    </row>
    <row r="209" spans="1:6">
      <c r="A209" s="23">
        <v>2020</v>
      </c>
      <c r="B209" s="13" t="s">
        <v>1886</v>
      </c>
      <c r="C209" s="22" t="s">
        <v>4770</v>
      </c>
      <c r="D209" s="34">
        <v>1</v>
      </c>
      <c r="E209" s="60">
        <v>2105000000</v>
      </c>
      <c r="F209" s="60">
        <v>55201543</v>
      </c>
    </row>
    <row r="210" spans="1:6">
      <c r="A210" s="23">
        <v>2020</v>
      </c>
      <c r="B210" s="13" t="s">
        <v>1886</v>
      </c>
      <c r="C210" s="22" t="s">
        <v>6605</v>
      </c>
      <c r="D210" s="34">
        <v>1</v>
      </c>
      <c r="E210" s="60">
        <v>90000000</v>
      </c>
      <c r="F210" s="60">
        <v>70349290</v>
      </c>
    </row>
    <row r="211" spans="1:6">
      <c r="A211" s="23">
        <v>2020</v>
      </c>
      <c r="B211" s="13" t="s">
        <v>1886</v>
      </c>
      <c r="C211" s="22" t="s">
        <v>2053</v>
      </c>
      <c r="D211" s="34">
        <v>1</v>
      </c>
      <c r="E211" s="60">
        <v>222098731</v>
      </c>
      <c r="F211" s="60">
        <v>48125190</v>
      </c>
    </row>
    <row r="212" spans="1:6">
      <c r="A212" s="23">
        <v>2020</v>
      </c>
      <c r="B212" s="13" t="s">
        <v>1886</v>
      </c>
      <c r="C212" s="22" t="s">
        <v>6606</v>
      </c>
      <c r="D212" s="34">
        <v>1</v>
      </c>
      <c r="E212" s="60">
        <v>29160000</v>
      </c>
      <c r="F212" s="60">
        <v>16872404</v>
      </c>
    </row>
    <row r="213" spans="1:6">
      <c r="A213" s="23">
        <v>2020</v>
      </c>
      <c r="B213" s="13" t="s">
        <v>1886</v>
      </c>
      <c r="C213" s="22" t="s">
        <v>6600</v>
      </c>
      <c r="D213" s="34">
        <v>1</v>
      </c>
      <c r="E213" s="60">
        <v>0</v>
      </c>
      <c r="F213" s="60">
        <v>25449854</v>
      </c>
    </row>
    <row r="214" spans="1:6">
      <c r="A214" s="23">
        <v>2020</v>
      </c>
      <c r="B214" s="13" t="s">
        <v>1886</v>
      </c>
      <c r="C214" s="22" t="s">
        <v>6607</v>
      </c>
      <c r="D214" s="34">
        <v>1</v>
      </c>
      <c r="E214" s="60">
        <v>79376000</v>
      </c>
      <c r="F214" s="60">
        <v>5627801</v>
      </c>
    </row>
    <row r="215" spans="1:6">
      <c r="A215" s="23">
        <v>2020</v>
      </c>
      <c r="B215" s="13" t="s">
        <v>514</v>
      </c>
      <c r="C215" s="22" t="s">
        <v>4122</v>
      </c>
      <c r="D215" s="34">
        <v>1</v>
      </c>
      <c r="E215" s="60">
        <v>0</v>
      </c>
      <c r="F215" s="60">
        <v>0</v>
      </c>
    </row>
    <row r="216" spans="1:6">
      <c r="A216" s="23">
        <v>2020</v>
      </c>
      <c r="B216" s="13" t="s">
        <v>514</v>
      </c>
      <c r="C216" s="22" t="s">
        <v>5000</v>
      </c>
      <c r="D216" s="34">
        <v>1</v>
      </c>
      <c r="E216" s="60">
        <v>10990000</v>
      </c>
      <c r="F216" s="60">
        <v>0</v>
      </c>
    </row>
    <row r="217" spans="1:6">
      <c r="A217" s="23">
        <v>2020</v>
      </c>
      <c r="B217" s="13" t="s">
        <v>514</v>
      </c>
      <c r="C217" s="22" t="s">
        <v>5001</v>
      </c>
      <c r="D217" s="34">
        <v>1</v>
      </c>
      <c r="E217" s="60">
        <v>28292000</v>
      </c>
      <c r="F217" s="60">
        <v>0</v>
      </c>
    </row>
    <row r="218" spans="1:6">
      <c r="A218" s="23">
        <v>2020</v>
      </c>
      <c r="B218" s="13" t="s">
        <v>514</v>
      </c>
      <c r="C218" s="22" t="s">
        <v>7482</v>
      </c>
      <c r="D218" s="34">
        <v>2</v>
      </c>
      <c r="E218" s="60">
        <v>50000000</v>
      </c>
      <c r="F218" s="60">
        <v>7000000</v>
      </c>
    </row>
    <row r="219" spans="1:6">
      <c r="A219" s="23">
        <v>2020</v>
      </c>
      <c r="B219" s="13" t="s">
        <v>514</v>
      </c>
      <c r="C219" s="22" t="s">
        <v>6591</v>
      </c>
      <c r="D219" s="34">
        <v>1</v>
      </c>
      <c r="E219" s="60">
        <v>24554750</v>
      </c>
      <c r="F219" s="60">
        <v>0</v>
      </c>
    </row>
    <row r="220" spans="1:6">
      <c r="A220" s="23">
        <v>2020</v>
      </c>
      <c r="B220" s="13" t="s">
        <v>514</v>
      </c>
      <c r="C220" s="22" t="s">
        <v>3276</v>
      </c>
      <c r="D220" s="34">
        <v>2</v>
      </c>
      <c r="E220" s="60">
        <v>100000000</v>
      </c>
      <c r="F220" s="60">
        <v>0</v>
      </c>
    </row>
    <row r="221" spans="1:6">
      <c r="A221" s="23">
        <v>2020</v>
      </c>
      <c r="B221" s="13" t="s">
        <v>514</v>
      </c>
      <c r="C221" s="22" t="s">
        <v>4124</v>
      </c>
      <c r="D221" s="34">
        <v>1</v>
      </c>
      <c r="E221" s="60">
        <v>0</v>
      </c>
      <c r="F221" s="60">
        <v>0</v>
      </c>
    </row>
    <row r="222" spans="1:6">
      <c r="A222" s="23">
        <v>2020</v>
      </c>
      <c r="B222" s="13" t="s">
        <v>514</v>
      </c>
      <c r="C222" s="22" t="s">
        <v>4999</v>
      </c>
      <c r="D222" s="34">
        <v>17</v>
      </c>
      <c r="E222" s="60">
        <v>2767807930</v>
      </c>
      <c r="F222" s="60">
        <v>80373963</v>
      </c>
    </row>
    <row r="223" spans="1:6">
      <c r="A223" s="23">
        <v>2020</v>
      </c>
      <c r="B223" s="13" t="s">
        <v>514</v>
      </c>
      <c r="C223" s="22" t="s">
        <v>4126</v>
      </c>
      <c r="D223" s="34">
        <v>1</v>
      </c>
      <c r="E223" s="60">
        <v>0</v>
      </c>
      <c r="F223" s="60">
        <v>10000000</v>
      </c>
    </row>
    <row r="224" spans="1:6">
      <c r="A224" s="23">
        <v>2020</v>
      </c>
      <c r="B224" s="13" t="s">
        <v>514</v>
      </c>
      <c r="C224" s="22" t="s">
        <v>4129</v>
      </c>
      <c r="D224" s="34">
        <v>1</v>
      </c>
      <c r="E224" s="60">
        <v>17405500</v>
      </c>
      <c r="F224" s="60">
        <v>0</v>
      </c>
    </row>
    <row r="225" spans="1:6">
      <c r="A225" s="23">
        <v>2020</v>
      </c>
      <c r="B225" s="13" t="s">
        <v>514</v>
      </c>
      <c r="C225" s="22" t="s">
        <v>4753</v>
      </c>
      <c r="D225" s="34">
        <v>1</v>
      </c>
      <c r="E225" s="60">
        <v>0</v>
      </c>
      <c r="F225" s="60">
        <v>0</v>
      </c>
    </row>
    <row r="226" spans="1:6">
      <c r="A226" s="23">
        <v>2020</v>
      </c>
      <c r="B226" s="13" t="s">
        <v>514</v>
      </c>
      <c r="C226" s="22" t="s">
        <v>1539</v>
      </c>
      <c r="D226" s="34">
        <v>1</v>
      </c>
      <c r="E226" s="60">
        <v>0</v>
      </c>
      <c r="F226" s="60">
        <v>0</v>
      </c>
    </row>
    <row r="227" spans="1:6">
      <c r="A227" s="23">
        <v>2020</v>
      </c>
      <c r="B227" s="13" t="s">
        <v>514</v>
      </c>
      <c r="C227" s="22" t="s">
        <v>5002</v>
      </c>
      <c r="D227" s="34">
        <v>1</v>
      </c>
      <c r="E227" s="60">
        <v>8446075</v>
      </c>
      <c r="F227" s="60">
        <v>0</v>
      </c>
    </row>
    <row r="228" spans="1:6">
      <c r="A228" s="23">
        <v>2021</v>
      </c>
      <c r="B228" s="13" t="s">
        <v>1886</v>
      </c>
      <c r="C228" s="22" t="s">
        <v>2042</v>
      </c>
      <c r="D228" s="34">
        <v>1</v>
      </c>
      <c r="E228" s="60">
        <v>250000000</v>
      </c>
      <c r="F228" s="60">
        <v>68337493</v>
      </c>
    </row>
    <row r="229" spans="1:6">
      <c r="A229" s="23">
        <v>2021</v>
      </c>
      <c r="B229" s="13" t="s">
        <v>1886</v>
      </c>
      <c r="C229" s="22" t="s">
        <v>1891</v>
      </c>
      <c r="D229" s="34">
        <v>2</v>
      </c>
      <c r="E229" s="60">
        <v>586328726</v>
      </c>
      <c r="F229" s="60">
        <v>52159723</v>
      </c>
    </row>
    <row r="230" spans="1:6">
      <c r="A230" s="23">
        <v>2021</v>
      </c>
      <c r="B230" s="13" t="s">
        <v>1886</v>
      </c>
      <c r="C230" s="22" t="s">
        <v>8152</v>
      </c>
      <c r="D230" s="34">
        <v>1</v>
      </c>
      <c r="E230" s="60">
        <v>324000000</v>
      </c>
      <c r="F230" s="60">
        <v>106049709</v>
      </c>
    </row>
    <row r="231" spans="1:6">
      <c r="A231" s="23">
        <v>2021</v>
      </c>
      <c r="B231" s="13" t="s">
        <v>1886</v>
      </c>
      <c r="C231" s="22" t="s">
        <v>8150</v>
      </c>
      <c r="D231" s="34">
        <v>1</v>
      </c>
      <c r="E231" s="60">
        <v>375000000</v>
      </c>
      <c r="F231" s="60">
        <v>0</v>
      </c>
    </row>
    <row r="232" spans="1:6">
      <c r="A232" s="23">
        <v>2021</v>
      </c>
      <c r="B232" s="13" t="s">
        <v>1886</v>
      </c>
      <c r="C232" s="22" t="s">
        <v>6595</v>
      </c>
      <c r="D232" s="34">
        <v>2</v>
      </c>
      <c r="E232" s="60">
        <v>159758341</v>
      </c>
      <c r="F232" s="60">
        <v>24669686</v>
      </c>
    </row>
    <row r="233" spans="1:6">
      <c r="A233" s="23">
        <v>2021</v>
      </c>
      <c r="B233" s="13" t="s">
        <v>1886</v>
      </c>
      <c r="C233" s="22" t="s">
        <v>5068</v>
      </c>
      <c r="D233" s="34">
        <v>1</v>
      </c>
      <c r="E233" s="60">
        <v>7296791751</v>
      </c>
      <c r="F233" s="60"/>
    </row>
    <row r="234" spans="1:6">
      <c r="A234" s="23">
        <v>2021</v>
      </c>
      <c r="B234" s="13" t="s">
        <v>1886</v>
      </c>
      <c r="C234" s="22" t="s">
        <v>8149</v>
      </c>
      <c r="D234" s="34">
        <v>1</v>
      </c>
      <c r="E234" s="60">
        <v>8764241</v>
      </c>
      <c r="F234" s="60">
        <v>6221454</v>
      </c>
    </row>
    <row r="235" spans="1:6">
      <c r="A235" s="23">
        <v>2021</v>
      </c>
      <c r="B235" s="13" t="s">
        <v>1886</v>
      </c>
      <c r="C235" s="22" t="s">
        <v>793</v>
      </c>
      <c r="D235" s="34">
        <v>2</v>
      </c>
      <c r="E235" s="60">
        <v>728162804</v>
      </c>
      <c r="F235" s="60">
        <v>119195584</v>
      </c>
    </row>
    <row r="236" spans="1:6">
      <c r="A236" s="23">
        <v>2021</v>
      </c>
      <c r="B236" s="13" t="s">
        <v>1886</v>
      </c>
      <c r="C236" s="22" t="s">
        <v>1893</v>
      </c>
      <c r="D236" s="34">
        <v>2</v>
      </c>
      <c r="E236" s="60">
        <v>35950000</v>
      </c>
      <c r="F236" s="60">
        <v>56926451</v>
      </c>
    </row>
    <row r="237" spans="1:6">
      <c r="A237" s="23">
        <v>2021</v>
      </c>
      <c r="B237" s="13" t="s">
        <v>1886</v>
      </c>
      <c r="C237" s="22" t="s">
        <v>3276</v>
      </c>
      <c r="D237" s="34">
        <v>1</v>
      </c>
      <c r="E237" s="60">
        <v>100000000</v>
      </c>
      <c r="F237" s="60">
        <v>0</v>
      </c>
    </row>
    <row r="238" spans="1:6">
      <c r="A238" s="23">
        <v>2021</v>
      </c>
      <c r="B238" s="13" t="s">
        <v>1886</v>
      </c>
      <c r="C238" s="22" t="s">
        <v>8153</v>
      </c>
      <c r="D238" s="34">
        <v>1</v>
      </c>
      <c r="E238" s="60">
        <v>187937000</v>
      </c>
      <c r="F238" s="60">
        <v>52566882</v>
      </c>
    </row>
    <row r="239" spans="1:6">
      <c r="A239" s="23">
        <v>2021</v>
      </c>
      <c r="B239" s="13" t="s">
        <v>1886</v>
      </c>
      <c r="C239" s="22" t="s">
        <v>8146</v>
      </c>
      <c r="D239" s="34">
        <v>2</v>
      </c>
      <c r="E239" s="60">
        <v>210848032</v>
      </c>
      <c r="F239" s="60">
        <v>57516633</v>
      </c>
    </row>
    <row r="240" spans="1:6">
      <c r="A240" s="23">
        <v>2021</v>
      </c>
      <c r="B240" s="13" t="s">
        <v>1886</v>
      </c>
      <c r="C240" s="22" t="s">
        <v>4999</v>
      </c>
      <c r="D240" s="34">
        <v>25</v>
      </c>
      <c r="E240" s="60">
        <v>21279558807</v>
      </c>
      <c r="F240" s="60">
        <v>1164916033</v>
      </c>
    </row>
    <row r="241" spans="1:6">
      <c r="A241" s="23">
        <v>2021</v>
      </c>
      <c r="B241" s="13" t="s">
        <v>1886</v>
      </c>
      <c r="C241" s="22" t="s">
        <v>8157</v>
      </c>
      <c r="D241" s="34">
        <v>1</v>
      </c>
      <c r="E241" s="60">
        <v>1163540000</v>
      </c>
      <c r="F241" s="60">
        <v>258442442</v>
      </c>
    </row>
    <row r="242" spans="1:6">
      <c r="A242" s="23">
        <v>2021</v>
      </c>
      <c r="B242" s="13" t="s">
        <v>1886</v>
      </c>
      <c r="C242" s="22" t="s">
        <v>8154</v>
      </c>
      <c r="D242" s="34">
        <v>1</v>
      </c>
      <c r="E242" s="60">
        <v>0</v>
      </c>
      <c r="F242" s="60">
        <v>8796710</v>
      </c>
    </row>
    <row r="243" spans="1:6">
      <c r="A243" s="23">
        <v>2021</v>
      </c>
      <c r="B243" s="13" t="s">
        <v>1886</v>
      </c>
      <c r="C243" s="22" t="s">
        <v>8155</v>
      </c>
      <c r="D243" s="34">
        <v>1</v>
      </c>
      <c r="E243" s="60">
        <v>588289152</v>
      </c>
      <c r="F243" s="60">
        <v>269941056</v>
      </c>
    </row>
    <row r="244" spans="1:6">
      <c r="A244" s="23">
        <v>2021</v>
      </c>
      <c r="B244" s="13" t="s">
        <v>1886</v>
      </c>
      <c r="C244" s="22" t="s">
        <v>8156</v>
      </c>
      <c r="D244" s="34">
        <v>1</v>
      </c>
      <c r="E244" s="60">
        <v>39419870</v>
      </c>
      <c r="F244" s="60">
        <v>152650108</v>
      </c>
    </row>
    <row r="245" spans="1:6">
      <c r="A245" s="23">
        <v>2021</v>
      </c>
      <c r="B245" s="13" t="s">
        <v>1886</v>
      </c>
      <c r="C245" s="22" t="s">
        <v>6606</v>
      </c>
      <c r="D245" s="34">
        <v>1</v>
      </c>
      <c r="E245" s="60">
        <v>93455800</v>
      </c>
      <c r="F245" s="60">
        <v>0</v>
      </c>
    </row>
    <row r="246" spans="1:6">
      <c r="A246" s="23">
        <v>2021</v>
      </c>
      <c r="B246" s="13" t="s">
        <v>1886</v>
      </c>
      <c r="C246" s="22" t="s">
        <v>8147</v>
      </c>
      <c r="D246" s="34">
        <v>2</v>
      </c>
      <c r="E246" s="60">
        <v>66530500</v>
      </c>
      <c r="F246" s="60">
        <v>24898283</v>
      </c>
    </row>
    <row r="247" spans="1:6">
      <c r="A247" s="23">
        <v>2021</v>
      </c>
      <c r="B247" s="13" t="s">
        <v>1886</v>
      </c>
      <c r="C247" s="22" t="s">
        <v>8151</v>
      </c>
      <c r="D247" s="34">
        <v>1</v>
      </c>
      <c r="E247" s="60">
        <v>2415847819</v>
      </c>
      <c r="F247" s="60">
        <v>0</v>
      </c>
    </row>
    <row r="248" spans="1:6">
      <c r="A248" s="23">
        <v>2021</v>
      </c>
      <c r="B248" s="13" t="s">
        <v>1886</v>
      </c>
      <c r="C248" s="22" t="s">
        <v>8148</v>
      </c>
      <c r="D248" s="34">
        <v>1</v>
      </c>
      <c r="E248" s="60">
        <v>610544947</v>
      </c>
      <c r="F248" s="60">
        <v>161785882</v>
      </c>
    </row>
    <row r="249" spans="1:6">
      <c r="A249" s="23">
        <v>2021</v>
      </c>
      <c r="B249" s="13" t="s">
        <v>514</v>
      </c>
      <c r="C249" s="22" t="s">
        <v>7479</v>
      </c>
      <c r="D249" s="34">
        <v>1</v>
      </c>
      <c r="E249" s="60">
        <v>36969000</v>
      </c>
      <c r="F249" s="60">
        <v>0</v>
      </c>
    </row>
    <row r="250" spans="1:6">
      <c r="A250" s="23">
        <v>2021</v>
      </c>
      <c r="B250" s="13" t="s">
        <v>514</v>
      </c>
      <c r="C250" s="22" t="s">
        <v>7484</v>
      </c>
      <c r="D250" s="34">
        <v>1</v>
      </c>
      <c r="E250" s="60">
        <v>83665338</v>
      </c>
      <c r="F250" s="60">
        <v>139788573</v>
      </c>
    </row>
    <row r="251" spans="1:6">
      <c r="A251" s="23">
        <v>2021</v>
      </c>
      <c r="B251" s="13" t="s">
        <v>514</v>
      </c>
      <c r="C251" s="22" t="s">
        <v>7485</v>
      </c>
      <c r="D251" s="34">
        <v>1</v>
      </c>
      <c r="E251" s="60">
        <v>14310000</v>
      </c>
      <c r="F251" s="60">
        <v>1526400</v>
      </c>
    </row>
    <row r="252" spans="1:6">
      <c r="A252" s="23">
        <v>2021</v>
      </c>
      <c r="B252" s="13" t="s">
        <v>514</v>
      </c>
      <c r="C252" s="22" t="s">
        <v>7480</v>
      </c>
      <c r="D252" s="34">
        <v>1</v>
      </c>
      <c r="E252" s="60">
        <v>10000000</v>
      </c>
      <c r="F252" s="60">
        <v>13178240</v>
      </c>
    </row>
    <row r="253" spans="1:6">
      <c r="A253" s="23">
        <v>2021</v>
      </c>
      <c r="B253" s="13" t="s">
        <v>514</v>
      </c>
      <c r="C253" s="22" t="s">
        <v>4283</v>
      </c>
      <c r="D253" s="34">
        <v>1</v>
      </c>
      <c r="E253" s="60">
        <v>7500000</v>
      </c>
      <c r="F253" s="60">
        <v>0</v>
      </c>
    </row>
    <row r="254" spans="1:6">
      <c r="A254" s="23">
        <v>2021</v>
      </c>
      <c r="B254" s="13" t="s">
        <v>514</v>
      </c>
      <c r="C254" s="22" t="s">
        <v>7481</v>
      </c>
      <c r="D254" s="34">
        <v>1</v>
      </c>
      <c r="E254" s="60">
        <v>17000000</v>
      </c>
      <c r="F254" s="60">
        <v>0</v>
      </c>
    </row>
    <row r="255" spans="1:6">
      <c r="A255" s="23">
        <v>2021</v>
      </c>
      <c r="B255" s="13" t="s">
        <v>514</v>
      </c>
      <c r="C255" s="22" t="s">
        <v>7482</v>
      </c>
      <c r="D255" s="34">
        <v>2</v>
      </c>
      <c r="E255" s="60">
        <v>214218736</v>
      </c>
      <c r="F255" s="60">
        <v>0</v>
      </c>
    </row>
    <row r="256" spans="1:6">
      <c r="A256" s="23">
        <v>2021</v>
      </c>
      <c r="B256" s="13" t="s">
        <v>514</v>
      </c>
      <c r="C256" s="22" t="s">
        <v>1893</v>
      </c>
      <c r="D256" s="34">
        <v>1</v>
      </c>
      <c r="E256" s="60">
        <v>18000000</v>
      </c>
      <c r="F256" s="60">
        <v>40000000</v>
      </c>
    </row>
    <row r="257" spans="1:6">
      <c r="A257" s="23">
        <v>2021</v>
      </c>
      <c r="B257" s="13" t="s">
        <v>514</v>
      </c>
      <c r="C257" s="22" t="s">
        <v>7483</v>
      </c>
      <c r="D257" s="34">
        <v>1</v>
      </c>
      <c r="E257" s="60">
        <v>70452515</v>
      </c>
      <c r="F257" s="60">
        <v>0</v>
      </c>
    </row>
    <row r="258" spans="1:6">
      <c r="A258" s="23">
        <v>2021</v>
      </c>
      <c r="B258" s="13" t="s">
        <v>514</v>
      </c>
      <c r="C258" s="22" t="s">
        <v>4999</v>
      </c>
      <c r="D258" s="34">
        <v>7</v>
      </c>
      <c r="E258" s="60">
        <v>3473793064</v>
      </c>
      <c r="F258" s="60">
        <v>2743435857</v>
      </c>
    </row>
    <row r="259" spans="1:6">
      <c r="A259" s="23">
        <v>2021</v>
      </c>
      <c r="B259" s="13" t="s">
        <v>514</v>
      </c>
      <c r="C259" s="22" t="s">
        <v>1554</v>
      </c>
      <c r="D259" s="34">
        <v>1</v>
      </c>
      <c r="E259" s="60">
        <v>132000000</v>
      </c>
      <c r="F259" s="60">
        <v>0</v>
      </c>
    </row>
    <row r="260" spans="1:6">
      <c r="A260" s="23">
        <v>2021</v>
      </c>
      <c r="B260" s="13" t="s">
        <v>514</v>
      </c>
      <c r="C260" s="22" t="s">
        <v>7486</v>
      </c>
      <c r="D260" s="34">
        <v>1</v>
      </c>
      <c r="E260" s="60">
        <v>384000000</v>
      </c>
      <c r="F260" s="60">
        <v>244022400</v>
      </c>
    </row>
  </sheetData>
  <sheetProtection autoFilter="0" pivotTables="0"/>
  <autoFilter ref="A1:F260" xr:uid="{00000000-0009-0000-0000-000039000000}"/>
  <sortState xmlns:xlrd2="http://schemas.microsoft.com/office/spreadsheetml/2017/richdata2" ref="A2:F260">
    <sortCondition ref="A2:A260"/>
    <sortCondition descending="1" ref="B2:B260"/>
    <sortCondition ref="C2:C260"/>
    <sortCondition ref="D2:D26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FFC000"/>
  </sheetPr>
  <dimension ref="A1:B94"/>
  <sheetViews>
    <sheetView topLeftCell="A13" zoomScale="85" zoomScaleNormal="85" workbookViewId="0">
      <selection activeCell="B42" sqref="B42"/>
    </sheetView>
  </sheetViews>
  <sheetFormatPr baseColWidth="10" defaultRowHeight="14.25"/>
  <cols>
    <col min="1" max="1" width="92.75" style="18" bestFit="1" customWidth="1"/>
    <col min="2" max="2" width="7.375" style="17" bestFit="1" customWidth="1"/>
    <col min="3" max="3" width="29.125" style="16" bestFit="1" customWidth="1"/>
    <col min="4" max="16384" width="11" style="16"/>
  </cols>
  <sheetData>
    <row r="1" spans="1:2" ht="20.25">
      <c r="A1" s="50" t="s">
        <v>3105</v>
      </c>
      <c r="B1" s="50" t="s">
        <v>3729</v>
      </c>
    </row>
    <row r="2" spans="1:2" ht="20.25">
      <c r="A2" s="51" t="s">
        <v>3865</v>
      </c>
      <c r="B2" s="52" t="s">
        <v>3730</v>
      </c>
    </row>
    <row r="3" spans="1:2" ht="20.25">
      <c r="A3" s="51" t="s">
        <v>3104</v>
      </c>
      <c r="B3" s="53"/>
    </row>
    <row r="4" spans="1:2" ht="20.25">
      <c r="A4" s="32" t="s">
        <v>3103</v>
      </c>
      <c r="B4" s="52" t="s">
        <v>3730</v>
      </c>
    </row>
    <row r="5" spans="1:2" ht="20.25">
      <c r="A5" s="32" t="s">
        <v>3102</v>
      </c>
      <c r="B5" s="52" t="s">
        <v>3730</v>
      </c>
    </row>
    <row r="6" spans="1:2" ht="20.25">
      <c r="A6" s="32" t="s">
        <v>3597</v>
      </c>
      <c r="B6" s="52" t="s">
        <v>3730</v>
      </c>
    </row>
    <row r="7" spans="1:2" ht="20.25">
      <c r="A7" s="51" t="s">
        <v>1</v>
      </c>
      <c r="B7" s="53"/>
    </row>
    <row r="8" spans="1:2" ht="20.25">
      <c r="A8" s="32" t="s">
        <v>8708</v>
      </c>
      <c r="B8" s="52" t="s">
        <v>3730</v>
      </c>
    </row>
    <row r="9" spans="1:2" ht="20.25">
      <c r="A9" s="32" t="s">
        <v>3101</v>
      </c>
      <c r="B9" s="52" t="s">
        <v>3730</v>
      </c>
    </row>
    <row r="10" spans="1:2" ht="20.25">
      <c r="A10" s="32" t="s">
        <v>3100</v>
      </c>
      <c r="B10" s="52" t="s">
        <v>3730</v>
      </c>
    </row>
    <row r="11" spans="1:2" ht="20.25">
      <c r="A11" s="32" t="s">
        <v>3099</v>
      </c>
      <c r="B11" s="52" t="s">
        <v>3730</v>
      </c>
    </row>
    <row r="12" spans="1:2" ht="20.25">
      <c r="A12" s="32" t="s">
        <v>3098</v>
      </c>
      <c r="B12" s="52" t="s">
        <v>3730</v>
      </c>
    </row>
    <row r="13" spans="1:2" ht="20.25">
      <c r="A13" s="32" t="s">
        <v>7446</v>
      </c>
      <c r="B13" s="52" t="s">
        <v>3730</v>
      </c>
    </row>
    <row r="14" spans="1:2" ht="20.25">
      <c r="A14" s="32" t="s">
        <v>8709</v>
      </c>
      <c r="B14" s="52" t="s">
        <v>3730</v>
      </c>
    </row>
    <row r="15" spans="1:2" ht="20.25">
      <c r="A15" s="32" t="s">
        <v>8710</v>
      </c>
      <c r="B15" s="52" t="s">
        <v>3730</v>
      </c>
    </row>
    <row r="16" spans="1:2" ht="28.5">
      <c r="A16" s="32" t="s">
        <v>8712</v>
      </c>
      <c r="B16" s="52" t="s">
        <v>3730</v>
      </c>
    </row>
    <row r="17" spans="1:2" ht="20.25">
      <c r="A17" s="32" t="s">
        <v>8713</v>
      </c>
      <c r="B17" s="52" t="s">
        <v>3730</v>
      </c>
    </row>
    <row r="18" spans="1:2" ht="20.25">
      <c r="A18" s="32" t="s">
        <v>8714</v>
      </c>
      <c r="B18" s="52" t="s">
        <v>3730</v>
      </c>
    </row>
    <row r="19" spans="1:2" ht="20.25">
      <c r="A19" s="32" t="s">
        <v>8715</v>
      </c>
      <c r="B19" s="52" t="s">
        <v>3730</v>
      </c>
    </row>
    <row r="20" spans="1:2" ht="20.25">
      <c r="A20" s="32" t="s">
        <v>8716</v>
      </c>
      <c r="B20" s="52" t="s">
        <v>3730</v>
      </c>
    </row>
    <row r="21" spans="1:2" ht="20.25">
      <c r="A21" s="32" t="s">
        <v>8717</v>
      </c>
      <c r="B21" s="52" t="s">
        <v>3730</v>
      </c>
    </row>
    <row r="22" spans="1:2" ht="20.25">
      <c r="A22" s="32" t="s">
        <v>8744</v>
      </c>
      <c r="B22" s="52" t="s">
        <v>3730</v>
      </c>
    </row>
    <row r="23" spans="1:2" ht="20.25">
      <c r="A23" s="32" t="s">
        <v>8745</v>
      </c>
      <c r="B23" s="52" t="s">
        <v>3730</v>
      </c>
    </row>
    <row r="24" spans="1:2" ht="20.25">
      <c r="A24" s="51" t="s">
        <v>2</v>
      </c>
      <c r="B24" s="53"/>
    </row>
    <row r="25" spans="1:2" ht="20.25">
      <c r="A25" s="32" t="s">
        <v>3097</v>
      </c>
      <c r="B25" s="52" t="s">
        <v>3730</v>
      </c>
    </row>
    <row r="26" spans="1:2" ht="20.25">
      <c r="A26" s="32" t="s">
        <v>3096</v>
      </c>
      <c r="B26" s="52" t="s">
        <v>3730</v>
      </c>
    </row>
    <row r="27" spans="1:2" ht="20.25">
      <c r="A27" s="32" t="s">
        <v>3095</v>
      </c>
      <c r="B27" s="52" t="s">
        <v>3730</v>
      </c>
    </row>
    <row r="28" spans="1:2" ht="20.25">
      <c r="A28" s="32" t="s">
        <v>3094</v>
      </c>
      <c r="B28" s="52" t="s">
        <v>3730</v>
      </c>
    </row>
    <row r="29" spans="1:2" ht="20.25">
      <c r="A29" s="32" t="s">
        <v>3093</v>
      </c>
      <c r="B29" s="52" t="s">
        <v>3730</v>
      </c>
    </row>
    <row r="30" spans="1:2" ht="20.25">
      <c r="A30" s="32" t="s">
        <v>3092</v>
      </c>
      <c r="B30" s="52" t="s">
        <v>3730</v>
      </c>
    </row>
    <row r="31" spans="1:2" ht="20.25">
      <c r="A31" s="32" t="s">
        <v>3091</v>
      </c>
      <c r="B31" s="52" t="s">
        <v>3730</v>
      </c>
    </row>
    <row r="32" spans="1:2" ht="20.25">
      <c r="A32" s="32" t="s">
        <v>3090</v>
      </c>
      <c r="B32" s="52" t="s">
        <v>3730</v>
      </c>
    </row>
    <row r="33" spans="1:2" ht="20.25">
      <c r="A33" s="32" t="s">
        <v>3089</v>
      </c>
      <c r="B33" s="52" t="s">
        <v>3730</v>
      </c>
    </row>
    <row r="34" spans="1:2" ht="20.25">
      <c r="A34" s="32" t="s">
        <v>3088</v>
      </c>
      <c r="B34" s="52" t="s">
        <v>3730</v>
      </c>
    </row>
    <row r="35" spans="1:2" ht="20.25">
      <c r="A35" s="32" t="s">
        <v>3087</v>
      </c>
      <c r="B35" s="52" t="s">
        <v>3730</v>
      </c>
    </row>
    <row r="36" spans="1:2" ht="20.25">
      <c r="A36" s="32" t="s">
        <v>3086</v>
      </c>
      <c r="B36" s="52" t="s">
        <v>3730</v>
      </c>
    </row>
    <row r="37" spans="1:2" ht="20.25">
      <c r="A37" s="32" t="s">
        <v>3085</v>
      </c>
      <c r="B37" s="52" t="s">
        <v>3730</v>
      </c>
    </row>
    <row r="38" spans="1:2" ht="20.25">
      <c r="A38" s="32" t="s">
        <v>3084</v>
      </c>
      <c r="B38" s="52" t="s">
        <v>3730</v>
      </c>
    </row>
    <row r="39" spans="1:2" ht="20.25">
      <c r="A39" s="32" t="s">
        <v>3083</v>
      </c>
      <c r="B39" s="52" t="s">
        <v>3730</v>
      </c>
    </row>
    <row r="40" spans="1:2" ht="20.25">
      <c r="A40" s="32" t="s">
        <v>3082</v>
      </c>
      <c r="B40" s="52" t="s">
        <v>3730</v>
      </c>
    </row>
    <row r="41" spans="1:2" ht="20.25">
      <c r="A41" s="32" t="s">
        <v>8742</v>
      </c>
      <c r="B41" s="52" t="s">
        <v>3730</v>
      </c>
    </row>
    <row r="42" spans="1:2" ht="20.25">
      <c r="A42" s="32" t="s">
        <v>8824</v>
      </c>
      <c r="B42" s="52" t="s">
        <v>3730</v>
      </c>
    </row>
    <row r="43" spans="1:2" ht="20.25">
      <c r="A43" s="51" t="s">
        <v>3</v>
      </c>
      <c r="B43" s="53"/>
    </row>
    <row r="44" spans="1:2" ht="20.25">
      <c r="A44" s="32" t="s">
        <v>3081</v>
      </c>
      <c r="B44" s="52" t="s">
        <v>3730</v>
      </c>
    </row>
    <row r="45" spans="1:2" ht="20.25">
      <c r="A45" s="32" t="s">
        <v>3080</v>
      </c>
      <c r="B45" s="52" t="s">
        <v>3730</v>
      </c>
    </row>
    <row r="46" spans="1:2" ht="20.25">
      <c r="A46" s="32" t="s">
        <v>3079</v>
      </c>
      <c r="B46" s="52" t="s">
        <v>3730</v>
      </c>
    </row>
    <row r="47" spans="1:2" ht="20.25">
      <c r="A47" s="32" t="s">
        <v>3078</v>
      </c>
      <c r="B47" s="52" t="s">
        <v>3730</v>
      </c>
    </row>
    <row r="48" spans="1:2" ht="20.25">
      <c r="A48" s="32" t="s">
        <v>3867</v>
      </c>
      <c r="B48" s="52" t="s">
        <v>3730</v>
      </c>
    </row>
    <row r="49" spans="1:2" ht="20.25">
      <c r="A49" s="32" t="s">
        <v>3077</v>
      </c>
      <c r="B49" s="52" t="s">
        <v>3730</v>
      </c>
    </row>
    <row r="50" spans="1:2" ht="20.25">
      <c r="A50" s="32" t="s">
        <v>3076</v>
      </c>
      <c r="B50" s="52" t="s">
        <v>3730</v>
      </c>
    </row>
    <row r="51" spans="1:2" ht="20.25">
      <c r="A51" s="32" t="s">
        <v>3075</v>
      </c>
      <c r="B51" s="52" t="s">
        <v>3730</v>
      </c>
    </row>
    <row r="52" spans="1:2" ht="20.25">
      <c r="A52" s="51" t="s">
        <v>4748</v>
      </c>
      <c r="B52" s="53"/>
    </row>
    <row r="53" spans="1:2" ht="20.25">
      <c r="A53" s="32" t="s">
        <v>3073</v>
      </c>
      <c r="B53" s="52" t="s">
        <v>3730</v>
      </c>
    </row>
    <row r="54" spans="1:2" ht="20.25">
      <c r="A54" s="32" t="s">
        <v>3072</v>
      </c>
      <c r="B54" s="52" t="s">
        <v>3730</v>
      </c>
    </row>
    <row r="55" spans="1:2" ht="20.25">
      <c r="A55" s="32" t="s">
        <v>4163</v>
      </c>
      <c r="B55" s="52" t="s">
        <v>3730</v>
      </c>
    </row>
    <row r="56" spans="1:2" ht="20.25">
      <c r="A56" s="32" t="s">
        <v>3071</v>
      </c>
      <c r="B56" s="52" t="s">
        <v>3730</v>
      </c>
    </row>
    <row r="57" spans="1:2" ht="20.25">
      <c r="A57" s="32" t="s">
        <v>3070</v>
      </c>
      <c r="B57" s="52" t="s">
        <v>3730</v>
      </c>
    </row>
    <row r="58" spans="1:2" ht="20.25">
      <c r="A58" s="32" t="s">
        <v>3069</v>
      </c>
      <c r="B58" s="52" t="s">
        <v>3730</v>
      </c>
    </row>
    <row r="59" spans="1:2" ht="20.25">
      <c r="A59" s="32" t="s">
        <v>3068</v>
      </c>
      <c r="B59" s="52" t="s">
        <v>3730</v>
      </c>
    </row>
    <row r="60" spans="1:2" ht="20.25">
      <c r="A60" s="51" t="s">
        <v>1821</v>
      </c>
      <c r="B60" s="53"/>
    </row>
    <row r="61" spans="1:2" ht="20.25">
      <c r="A61" s="32" t="s">
        <v>3067</v>
      </c>
      <c r="B61" s="52" t="s">
        <v>3730</v>
      </c>
    </row>
    <row r="62" spans="1:2" ht="20.25">
      <c r="A62" s="32" t="s">
        <v>3066</v>
      </c>
      <c r="B62" s="52" t="s">
        <v>3730</v>
      </c>
    </row>
    <row r="63" spans="1:2" ht="20.25">
      <c r="A63" s="32" t="s">
        <v>3065</v>
      </c>
      <c r="B63" s="52" t="s">
        <v>3730</v>
      </c>
    </row>
    <row r="64" spans="1:2" ht="20.25">
      <c r="A64" s="32" t="s">
        <v>3064</v>
      </c>
      <c r="B64" s="52" t="s">
        <v>3730</v>
      </c>
    </row>
    <row r="65" spans="1:2" ht="20.25">
      <c r="A65" s="51" t="s">
        <v>3063</v>
      </c>
      <c r="B65" s="53"/>
    </row>
    <row r="66" spans="1:2" ht="20.25">
      <c r="A66" s="32" t="s">
        <v>3062</v>
      </c>
      <c r="B66" s="52" t="s">
        <v>3730</v>
      </c>
    </row>
    <row r="67" spans="1:2" ht="20.25">
      <c r="A67" s="32" t="s">
        <v>7623</v>
      </c>
      <c r="B67" s="52" t="s">
        <v>3730</v>
      </c>
    </row>
    <row r="68" spans="1:2" ht="20.25">
      <c r="A68" s="32" t="s">
        <v>8748</v>
      </c>
      <c r="B68" s="52" t="s">
        <v>3730</v>
      </c>
    </row>
    <row r="69" spans="1:2" ht="20.25">
      <c r="A69" s="32" t="s">
        <v>8749</v>
      </c>
      <c r="B69" s="52" t="s">
        <v>3730</v>
      </c>
    </row>
    <row r="70" spans="1:2" ht="28.5">
      <c r="A70" s="32" t="s">
        <v>8762</v>
      </c>
      <c r="B70" s="52" t="s">
        <v>3730</v>
      </c>
    </row>
    <row r="71" spans="1:2" ht="28.5">
      <c r="A71" s="32" t="s">
        <v>8761</v>
      </c>
      <c r="B71" s="52" t="s">
        <v>3730</v>
      </c>
    </row>
    <row r="72" spans="1:2" ht="20.25">
      <c r="A72" s="32" t="s">
        <v>8750</v>
      </c>
      <c r="B72" s="52" t="s">
        <v>3730</v>
      </c>
    </row>
    <row r="73" spans="1:2" ht="20.25">
      <c r="A73" s="32" t="s">
        <v>8751</v>
      </c>
      <c r="B73" s="52" t="s">
        <v>3730</v>
      </c>
    </row>
    <row r="74" spans="1:2" ht="20.25">
      <c r="A74" s="32" t="s">
        <v>8752</v>
      </c>
      <c r="B74" s="52" t="s">
        <v>3730</v>
      </c>
    </row>
    <row r="75" spans="1:2" ht="20.25">
      <c r="A75" s="32" t="s">
        <v>8753</v>
      </c>
      <c r="B75" s="52" t="s">
        <v>3730</v>
      </c>
    </row>
    <row r="76" spans="1:2" ht="20.25">
      <c r="A76" s="32" t="s">
        <v>8754</v>
      </c>
      <c r="B76" s="52" t="s">
        <v>3730</v>
      </c>
    </row>
    <row r="77" spans="1:2" ht="20.25">
      <c r="A77" s="32" t="s">
        <v>8755</v>
      </c>
      <c r="B77" s="52" t="s">
        <v>3730</v>
      </c>
    </row>
    <row r="78" spans="1:2" ht="20.25">
      <c r="A78" s="32" t="s">
        <v>8756</v>
      </c>
      <c r="B78" s="52" t="s">
        <v>3730</v>
      </c>
    </row>
    <row r="79" spans="1:2" ht="20.25">
      <c r="A79" s="32" t="s">
        <v>8757</v>
      </c>
      <c r="B79" s="52" t="s">
        <v>3730</v>
      </c>
    </row>
    <row r="80" spans="1:2" ht="20.25">
      <c r="A80" s="32" t="s">
        <v>8758</v>
      </c>
      <c r="B80" s="52" t="s">
        <v>3730</v>
      </c>
    </row>
    <row r="81" spans="1:2" ht="20.25">
      <c r="A81" s="32" t="s">
        <v>8759</v>
      </c>
      <c r="B81" s="52" t="s">
        <v>3730</v>
      </c>
    </row>
    <row r="82" spans="1:2" ht="20.25">
      <c r="A82" s="32" t="s">
        <v>8760</v>
      </c>
      <c r="B82" s="52" t="s">
        <v>3730</v>
      </c>
    </row>
    <row r="83" spans="1:2" ht="20.25">
      <c r="A83" s="51" t="s">
        <v>3061</v>
      </c>
      <c r="B83" s="53"/>
    </row>
    <row r="84" spans="1:2" ht="20.25">
      <c r="A84" s="32" t="s">
        <v>3060</v>
      </c>
      <c r="B84" s="52" t="s">
        <v>3730</v>
      </c>
    </row>
    <row r="85" spans="1:2" ht="20.25">
      <c r="A85" s="32" t="s">
        <v>3059</v>
      </c>
      <c r="B85" s="52" t="s">
        <v>3730</v>
      </c>
    </row>
    <row r="86" spans="1:2" ht="20.25">
      <c r="A86" s="32" t="s">
        <v>3058</v>
      </c>
      <c r="B86" s="52" t="s">
        <v>3730</v>
      </c>
    </row>
    <row r="87" spans="1:2" ht="20.25">
      <c r="A87" s="32" t="s">
        <v>3057</v>
      </c>
      <c r="B87" s="52" t="s">
        <v>3730</v>
      </c>
    </row>
    <row r="88" spans="1:2" ht="20.25">
      <c r="A88" s="32" t="s">
        <v>3056</v>
      </c>
      <c r="B88" s="52" t="s">
        <v>3730</v>
      </c>
    </row>
    <row r="89" spans="1:2" ht="20.25">
      <c r="A89" s="32" t="s">
        <v>3055</v>
      </c>
      <c r="B89" s="52" t="s">
        <v>3730</v>
      </c>
    </row>
    <row r="90" spans="1:2" ht="20.25">
      <c r="A90" s="32" t="s">
        <v>4630</v>
      </c>
      <c r="B90" s="52" t="s">
        <v>3730</v>
      </c>
    </row>
    <row r="91" spans="1:2" ht="20.25">
      <c r="A91" s="51" t="s">
        <v>3054</v>
      </c>
      <c r="B91" s="53"/>
    </row>
    <row r="92" spans="1:2" ht="20.25">
      <c r="A92" s="33" t="s">
        <v>3053</v>
      </c>
      <c r="B92" s="52" t="s">
        <v>3730</v>
      </c>
    </row>
    <row r="93" spans="1:2" ht="20.25">
      <c r="A93" s="33" t="s">
        <v>3052</v>
      </c>
      <c r="B93" s="52" t="s">
        <v>3730</v>
      </c>
    </row>
    <row r="94" spans="1:2" ht="20.25">
      <c r="A94" s="33" t="s">
        <v>3051</v>
      </c>
      <c r="B94" s="52" t="s">
        <v>3730</v>
      </c>
    </row>
  </sheetData>
  <hyperlinks>
    <hyperlink ref="B4" location="'F-TABLA A-1|A-2|A-3'!A1" display="Ir" xr:uid="{00000000-0004-0000-0200-000000000000}"/>
    <hyperlink ref="B5" location="'F-TABLA A-1|A-2|A-3'!A1" display="Ir" xr:uid="{00000000-0004-0000-0200-000001000000}"/>
    <hyperlink ref="B6" location="'F-TABLA A-1|A-2|A-3'!A1" display="Ir" xr:uid="{00000000-0004-0000-0200-000002000000}"/>
    <hyperlink ref="B8" location="'F-TABLA B-1|B-2|B-3|B-4|B-7'!A1" display="Ir" xr:uid="{00000000-0004-0000-0200-000003000000}"/>
    <hyperlink ref="B9" location="'F-TABLA B-1|B-2|B-3|B-4|B-7'!A1" display="Ir" xr:uid="{00000000-0004-0000-0200-000004000000}"/>
    <hyperlink ref="B10" location="'F-TABLA B-1|B-2|B-3|B-4|B-7'!A1" display="Ir" xr:uid="{00000000-0004-0000-0200-000005000000}"/>
    <hyperlink ref="B11" location="'F-TABLA B-1|B-2|B-3|B-4|B-7'!A1" display="Ir" xr:uid="{00000000-0004-0000-0200-000006000000}"/>
    <hyperlink ref="B14" location="'F-TABLA B-1|B-2|B-3|B-4|B-7'!A1" display="Ir" xr:uid="{00000000-0004-0000-0200-000007000000}"/>
    <hyperlink ref="B12" location="'F-TABLA B-5|B-6'!A1" display="Ir" xr:uid="{00000000-0004-0000-0200-000008000000}"/>
    <hyperlink ref="B13" location="'F-TABLA B-5|B-6'!A1" display="Ir" xr:uid="{00000000-0004-0000-0200-000009000000}"/>
    <hyperlink ref="B15" location="'F-TABLA B-8'!A1" display="Ir" xr:uid="{00000000-0004-0000-0200-00000B000000}"/>
    <hyperlink ref="B16" location="'F-TABLA B-9'!A1" display="Ir" xr:uid="{00000000-0004-0000-0200-00000C000000}"/>
    <hyperlink ref="B17" location="'F-TABLA B-10'!A1" display="Ir" xr:uid="{00000000-0004-0000-0200-00000D000000}"/>
    <hyperlink ref="B18" location="'F-TABLA B-11'!A1" display="Ir" xr:uid="{00000000-0004-0000-0200-00000E000000}"/>
    <hyperlink ref="B19" location="'F-TABLA B-12'!A1" display="Ir" xr:uid="{00000000-0004-0000-0200-00000F000000}"/>
    <hyperlink ref="B20" location="'F-TABLA B-13'!A1" display="Ir" xr:uid="{00000000-0004-0000-0200-000010000000}"/>
    <hyperlink ref="B21" location="'F-TABLA B-14'!A1" display="Ir" xr:uid="{00000000-0004-0000-0200-000011000000}"/>
    <hyperlink ref="B22:B23" location="'F-TABLA B-15'!A1" display="Ir" xr:uid="{00000000-0004-0000-0200-000012000000}"/>
    <hyperlink ref="B22" location="'F-TABLA B-15'!A1" display="Ir" xr:uid="{00000000-0004-0000-0200-000013000000}"/>
    <hyperlink ref="B23" location="'F-TABLA B-16'!A1" display="Ir" xr:uid="{00000000-0004-0000-0200-000015000000}"/>
    <hyperlink ref="B25" location="'F-TABLA C-1|C-7'!A1" display="Ir" xr:uid="{00000000-0004-0000-0200-000017000000}"/>
    <hyperlink ref="B31" location="'F-TABLA C-1|C-7'!A1" display="Ir" xr:uid="{00000000-0004-0000-0200-000018000000}"/>
    <hyperlink ref="B26" location="'F-TABLA C-2|C-8'!A1" display="Ir" xr:uid="{00000000-0004-0000-0200-000019000000}"/>
    <hyperlink ref="B32" location="'F-TABLA C-2|C-8'!A1" display="Ir" xr:uid="{00000000-0004-0000-0200-00001A000000}"/>
    <hyperlink ref="B27" location="'F-TABLA C-3'!A1" display="Ir" xr:uid="{00000000-0004-0000-0200-00001B000000}"/>
    <hyperlink ref="B28" location="'F-TABLA C-4|C-5|C-9|C-10'!A1" display="Ir" xr:uid="{00000000-0004-0000-0200-00001C000000}"/>
    <hyperlink ref="B29" location="'F-TABLA C-4|C-5|C-9|C-10'!A1" display="Ir" xr:uid="{00000000-0004-0000-0200-00001D000000}"/>
    <hyperlink ref="B33" location="'F-TABLA C-4|C-5|C-9|C-10'!A1" display="Ir" xr:uid="{00000000-0004-0000-0200-00001E000000}"/>
    <hyperlink ref="B34" location="'F-TABLA C-4|C-5|C-9|C-10'!A1" display="Ir" xr:uid="{00000000-0004-0000-0200-00001F000000}"/>
    <hyperlink ref="B30" location="'F-TABLA C-6'!A1" display="Ir" xr:uid="{00000000-0004-0000-0200-000020000000}"/>
    <hyperlink ref="B35" location="'F-TABLA C-11|C-12| C-13'!A1" display="Ir" xr:uid="{00000000-0004-0000-0200-000021000000}"/>
    <hyperlink ref="B36" location="'F-TABLA C-11|C-12| C-13'!A1" display="Ir" xr:uid="{00000000-0004-0000-0200-000022000000}"/>
    <hyperlink ref="B37" location="'F-TABLA C-11|C-12| C-13'!A1" display="Ir" xr:uid="{00000000-0004-0000-0200-000023000000}"/>
    <hyperlink ref="B38" location="'F-TABLA C-14'!A1" display="Ir" xr:uid="{00000000-0004-0000-0200-000024000000}"/>
    <hyperlink ref="B39" location="'F-TABLA C-15'!A1" display="Ir" xr:uid="{00000000-0004-0000-0200-000025000000}"/>
    <hyperlink ref="B40" location="'F-TABLA C-16'!A1" display="Ir" xr:uid="{00000000-0004-0000-0200-000026000000}"/>
    <hyperlink ref="B41" location="'F-TABLA C-17|C-18'!A1" display="Ir" xr:uid="{00000000-0004-0000-0200-000027000000}"/>
    <hyperlink ref="B42" location="'F-TABLA C-18'!A1" display="Ir" xr:uid="{00000000-0004-0000-0200-00002B000000}"/>
    <hyperlink ref="B44" location="'F-TABLA D-1'!A1" display="Ir" xr:uid="{00000000-0004-0000-0200-00002C000000}"/>
    <hyperlink ref="B45" location="'F-TABLA D-2'!A1" display="Ir" xr:uid="{00000000-0004-0000-0200-00002D000000}"/>
    <hyperlink ref="B46" location="'F-TABLA D-3'!A1" display="Ir" xr:uid="{00000000-0004-0000-0200-00002E000000}"/>
    <hyperlink ref="B47" location="'F-TABLA D-4'!A1" display="Ir" xr:uid="{00000000-0004-0000-0200-00002F000000}"/>
    <hyperlink ref="B48" location="'F-TABLA D-5'!A1" display="Ir" xr:uid="{00000000-0004-0000-0200-000030000000}"/>
    <hyperlink ref="B49" location="'F-TABLA D-6'!A1" display="Ir" xr:uid="{00000000-0004-0000-0200-000031000000}"/>
    <hyperlink ref="B50" location="'F-TABLA D-7'!A1" display="Ir" xr:uid="{00000000-0004-0000-0200-000032000000}"/>
    <hyperlink ref="B51" location="'F-TABLA D-8'!A1" display="Ir" xr:uid="{00000000-0004-0000-0200-000033000000}"/>
    <hyperlink ref="B53" location="'F-TABLA E-1'!A1" display="Ir" xr:uid="{00000000-0004-0000-0200-000034000000}"/>
    <hyperlink ref="B54" location="'F-TABLA E-2'!A1" display="Ir" xr:uid="{00000000-0004-0000-0200-000035000000}"/>
    <hyperlink ref="B55" location="'F-TABLA E-3'!A1" display="Ir" xr:uid="{00000000-0004-0000-0200-000036000000}"/>
    <hyperlink ref="B56" location="'F-TABLA E-4'!A1" display="Ir" xr:uid="{00000000-0004-0000-0200-000037000000}"/>
    <hyperlink ref="B57" location="'F-TABLA E-5'!A1" display="Ir" xr:uid="{00000000-0004-0000-0200-000038000000}"/>
    <hyperlink ref="B58" location="'F-TABLA E-6'!A1" display="Ir" xr:uid="{00000000-0004-0000-0200-000039000000}"/>
    <hyperlink ref="B59" location="'F-TABLA E-7'!A1" display="Ir" xr:uid="{00000000-0004-0000-0200-00003A000000}"/>
    <hyperlink ref="B61:B64" location="'F-TABLA E-7'!A1" display="Ir" xr:uid="{00000000-0004-0000-0200-00003B000000}"/>
    <hyperlink ref="B61" location="'F-TABLA F-1'!A1" display="Ir" xr:uid="{00000000-0004-0000-0200-00003C000000}"/>
    <hyperlink ref="B62" location="'F-TABLA F-2'!A1" display="Ir" xr:uid="{00000000-0004-0000-0200-00003D000000}"/>
    <hyperlink ref="B63" location="'F-TABLA F-3'!A1" display="Ir" xr:uid="{00000000-0004-0000-0200-00003E000000}"/>
    <hyperlink ref="B64" location="'F-TABLA F-4'!A1" display="Ir" xr:uid="{00000000-0004-0000-0200-00003F000000}"/>
    <hyperlink ref="B66:B82" location="'F-TABLA E-6'!A1" display="Ir" xr:uid="{00000000-0004-0000-0200-000040000000}"/>
    <hyperlink ref="B66" location="'F-TABLA G-1'!A1" display="Ir" xr:uid="{00000000-0004-0000-0200-000041000000}"/>
    <hyperlink ref="B67" location="'F-TABLA G-2'!A1" display="Ir" xr:uid="{00000000-0004-0000-0200-000042000000}"/>
    <hyperlink ref="B68" location="'F-TABLA G-3'!A1" display="Ir" xr:uid="{00000000-0004-0000-0200-000044000000}"/>
    <hyperlink ref="B69" location="'F-TABLA G-4'!A1" display="Ir" xr:uid="{00000000-0004-0000-0200-000045000000}"/>
    <hyperlink ref="B70" location="'F-TABLA G-5'!A1" display="Ir" xr:uid="{00000000-0004-0000-0200-000046000000}"/>
    <hyperlink ref="B71" location="'F-TABLA G-6'!A1" display="Ir" xr:uid="{00000000-0004-0000-0200-000047000000}"/>
    <hyperlink ref="B72" location="'F-TABLA G-7'!A1" display="Ir" xr:uid="{00000000-0004-0000-0200-000048000000}"/>
    <hyperlink ref="B73" location="'F-TABLA G-8'!A1" display="Ir" xr:uid="{00000000-0004-0000-0200-000049000000}"/>
    <hyperlink ref="B74" location="'F-TABLA G-9'!A1" display="Ir" xr:uid="{00000000-0004-0000-0200-00004A000000}"/>
    <hyperlink ref="B75" location="'F-TABLA G-10'!A1" display="Ir" xr:uid="{00000000-0004-0000-0200-00004B000000}"/>
    <hyperlink ref="B76" location="'F-TABLA G-11'!A1" display="Ir" xr:uid="{00000000-0004-0000-0200-00004C000000}"/>
    <hyperlink ref="B77" location="'F-TABLA G-12'!A1" display="Ir" xr:uid="{00000000-0004-0000-0200-00004D000000}"/>
    <hyperlink ref="B78" location="'F-TABLA G-13'!A1" display="Ir" xr:uid="{00000000-0004-0000-0200-00004E000000}"/>
    <hyperlink ref="B79" location="'F-TABLA G-14'!A1" display="Ir" xr:uid="{00000000-0004-0000-0200-00004F000000}"/>
    <hyperlink ref="B80" location="'F-TABLA G-15'!A1" display="Ir" xr:uid="{00000000-0004-0000-0200-000050000000}"/>
    <hyperlink ref="B81" location="'F-TABLA G-16'!A1" display="Ir" xr:uid="{00000000-0004-0000-0200-000051000000}"/>
    <hyperlink ref="B82" location="'F-TABLA G-17'!A1" display="Ir" xr:uid="{00000000-0004-0000-0200-000052000000}"/>
    <hyperlink ref="B84:B90" location="'F-TABLA E-6'!A1" display="Ir" xr:uid="{00000000-0004-0000-0200-000053000000}"/>
    <hyperlink ref="B84" location="'F-TABLA H-1'!A1" display="Ir" xr:uid="{00000000-0004-0000-0200-000054000000}"/>
    <hyperlink ref="B85" location="'F-TABLA H-2'!A1" display="Ir" xr:uid="{00000000-0004-0000-0200-000055000000}"/>
    <hyperlink ref="B86" location="'F-TABLA H-3'!A1" display="Ir" xr:uid="{00000000-0004-0000-0200-000056000000}"/>
    <hyperlink ref="B87" location="'F-TABLA H-4'!A1" display="Ir" xr:uid="{00000000-0004-0000-0200-000057000000}"/>
    <hyperlink ref="B88" location="'F-TABLA H-5'!A1" display="Ir" xr:uid="{00000000-0004-0000-0200-000058000000}"/>
    <hyperlink ref="B89" location="'F-TABLA H-6'!A1" display="Ir" xr:uid="{00000000-0004-0000-0200-000059000000}"/>
    <hyperlink ref="B90" location="'F-TABLA H-7'!A1" display="Ir" xr:uid="{00000000-0004-0000-0200-00005A000000}"/>
    <hyperlink ref="B92" location="'F-TABLA I-1'!A1" display="Ir" xr:uid="{00000000-0004-0000-0200-00005B000000}"/>
    <hyperlink ref="B93" location="'F-TABLA I-2'!A1" display="Ir" xr:uid="{00000000-0004-0000-0200-00005C000000}"/>
    <hyperlink ref="B94" location="'F-TABLA I-3'!A1" display="Ir" xr:uid="{00000000-0004-0000-0200-00005D000000}"/>
    <hyperlink ref="B2" location="'RESUMEN ESTADÍSTICO'!A1" display="Ir" xr:uid="{00000000-0004-0000-0200-00005E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01">
    <tabColor theme="0"/>
  </sheetPr>
  <dimension ref="A1:G240"/>
  <sheetViews>
    <sheetView zoomScale="85" zoomScaleNormal="85" workbookViewId="0">
      <pane ySplit="1" topLeftCell="A201" activePane="bottomLeft" state="frozen"/>
      <selection activeCell="A228" sqref="A228:F239"/>
      <selection pane="bottomLeft" activeCell="C240" sqref="C240"/>
    </sheetView>
  </sheetViews>
  <sheetFormatPr baseColWidth="10" defaultColWidth="11" defaultRowHeight="14.25"/>
  <cols>
    <col min="1" max="1" width="9.375" style="5" bestFit="1" customWidth="1"/>
    <col min="2" max="2" width="12.5" style="5" bestFit="1" customWidth="1"/>
    <col min="3" max="3" width="46.75" style="5" bestFit="1" customWidth="1"/>
    <col min="4" max="4" width="155" style="5" bestFit="1" customWidth="1"/>
    <col min="5" max="5" width="21" style="5" bestFit="1" customWidth="1"/>
    <col min="6" max="6" width="17.5" style="5" bestFit="1" customWidth="1"/>
    <col min="7" max="7" width="38.5" style="5" bestFit="1" customWidth="1"/>
    <col min="8" max="16384" width="11" style="5"/>
  </cols>
  <sheetData>
    <row r="1" spans="1:7">
      <c r="A1" s="43" t="s">
        <v>229</v>
      </c>
      <c r="B1" s="43" t="s">
        <v>200</v>
      </c>
      <c r="C1" s="43" t="s">
        <v>1605</v>
      </c>
      <c r="D1" s="45" t="s">
        <v>1606</v>
      </c>
      <c r="E1" s="61" t="s">
        <v>1607</v>
      </c>
      <c r="F1" s="61" t="s">
        <v>1608</v>
      </c>
      <c r="G1" s="43" t="s">
        <v>1609</v>
      </c>
    </row>
    <row r="2" spans="1:7">
      <c r="A2" s="23">
        <v>2014</v>
      </c>
      <c r="B2" s="13" t="s">
        <v>1886</v>
      </c>
      <c r="C2" s="22" t="s">
        <v>1613</v>
      </c>
      <c r="D2" s="22" t="s">
        <v>1614</v>
      </c>
      <c r="E2" s="34">
        <v>1</v>
      </c>
      <c r="F2" s="34">
        <v>1</v>
      </c>
      <c r="G2" s="60">
        <v>20000000</v>
      </c>
    </row>
    <row r="3" spans="1:7">
      <c r="A3" s="23">
        <v>2014</v>
      </c>
      <c r="B3" s="13" t="s">
        <v>1886</v>
      </c>
      <c r="C3" s="22" t="s">
        <v>1613</v>
      </c>
      <c r="D3" s="22" t="s">
        <v>1615</v>
      </c>
      <c r="E3" s="34">
        <v>3</v>
      </c>
      <c r="F3" s="34">
        <v>0</v>
      </c>
      <c r="G3" s="60">
        <v>59964421</v>
      </c>
    </row>
    <row r="4" spans="1:7">
      <c r="A4" s="23">
        <v>2014</v>
      </c>
      <c r="B4" s="13" t="s">
        <v>1886</v>
      </c>
      <c r="C4" s="22" t="s">
        <v>1613</v>
      </c>
      <c r="D4" s="22" t="s">
        <v>1616</v>
      </c>
      <c r="E4" s="34">
        <v>3</v>
      </c>
      <c r="F4" s="34">
        <v>0</v>
      </c>
      <c r="G4" s="60">
        <v>0</v>
      </c>
    </row>
    <row r="5" spans="1:7">
      <c r="A5" s="23">
        <v>2014</v>
      </c>
      <c r="B5" s="13" t="s">
        <v>1886</v>
      </c>
      <c r="C5" s="22" t="s">
        <v>1610</v>
      </c>
      <c r="D5" s="22" t="s">
        <v>3379</v>
      </c>
      <c r="E5" s="34">
        <v>27</v>
      </c>
      <c r="F5" s="34">
        <v>0</v>
      </c>
      <c r="G5" s="60">
        <v>55061015</v>
      </c>
    </row>
    <row r="6" spans="1:7">
      <c r="A6" s="23">
        <v>2014</v>
      </c>
      <c r="B6" s="13" t="s">
        <v>1886</v>
      </c>
      <c r="C6" s="22" t="s">
        <v>1585</v>
      </c>
      <c r="D6" s="22" t="s">
        <v>1617</v>
      </c>
      <c r="E6" s="34">
        <v>1</v>
      </c>
      <c r="F6" s="34">
        <v>0</v>
      </c>
      <c r="G6" s="60">
        <v>0</v>
      </c>
    </row>
    <row r="7" spans="1:7">
      <c r="A7" s="23">
        <v>2014</v>
      </c>
      <c r="B7" s="13" t="s">
        <v>1886</v>
      </c>
      <c r="C7" s="22" t="s">
        <v>1598</v>
      </c>
      <c r="D7" s="22" t="s">
        <v>1611</v>
      </c>
      <c r="E7" s="34">
        <v>3</v>
      </c>
      <c r="F7" s="34">
        <v>0</v>
      </c>
      <c r="G7" s="60">
        <v>0</v>
      </c>
    </row>
    <row r="8" spans="1:7">
      <c r="A8" s="23">
        <v>2014</v>
      </c>
      <c r="B8" s="13" t="s">
        <v>1886</v>
      </c>
      <c r="C8" s="22" t="s">
        <v>1598</v>
      </c>
      <c r="D8" s="22" t="s">
        <v>4777</v>
      </c>
      <c r="E8" s="34">
        <v>4</v>
      </c>
      <c r="F8" s="34">
        <v>0</v>
      </c>
      <c r="G8" s="60">
        <v>0</v>
      </c>
    </row>
    <row r="9" spans="1:7">
      <c r="A9" s="23">
        <v>2014</v>
      </c>
      <c r="B9" s="13" t="s">
        <v>1886</v>
      </c>
      <c r="C9" s="22" t="s">
        <v>1598</v>
      </c>
      <c r="D9" s="22" t="s">
        <v>1612</v>
      </c>
      <c r="E9" s="34">
        <v>74</v>
      </c>
      <c r="F9" s="34">
        <v>0</v>
      </c>
      <c r="G9" s="60">
        <v>0</v>
      </c>
    </row>
    <row r="10" spans="1:7">
      <c r="A10" s="23">
        <v>2014</v>
      </c>
      <c r="B10" s="13" t="s">
        <v>1886</v>
      </c>
      <c r="C10" s="22" t="s">
        <v>1598</v>
      </c>
      <c r="D10" s="22" t="s">
        <v>3380</v>
      </c>
      <c r="E10" s="34">
        <v>10</v>
      </c>
      <c r="F10" s="34">
        <v>1</v>
      </c>
      <c r="G10" s="60">
        <v>695993586</v>
      </c>
    </row>
    <row r="11" spans="1:7">
      <c r="A11" s="23">
        <v>2014</v>
      </c>
      <c r="B11" s="13" t="s">
        <v>1886</v>
      </c>
      <c r="C11" s="22" t="s">
        <v>1598</v>
      </c>
      <c r="D11" s="22" t="s">
        <v>3381</v>
      </c>
      <c r="E11" s="34">
        <v>17</v>
      </c>
      <c r="F11" s="34">
        <v>3</v>
      </c>
      <c r="G11" s="60">
        <v>594415460</v>
      </c>
    </row>
    <row r="12" spans="1:7">
      <c r="A12" s="23">
        <v>2014</v>
      </c>
      <c r="B12" s="13" t="s">
        <v>1886</v>
      </c>
      <c r="C12" s="22" t="s">
        <v>1598</v>
      </c>
      <c r="D12" s="22" t="s">
        <v>3382</v>
      </c>
      <c r="E12" s="34">
        <v>9</v>
      </c>
      <c r="F12" s="34">
        <v>4</v>
      </c>
      <c r="G12" s="60">
        <v>331297120</v>
      </c>
    </row>
    <row r="13" spans="1:7">
      <c r="A13" s="23">
        <v>2014</v>
      </c>
      <c r="B13" s="13" t="s">
        <v>1886</v>
      </c>
      <c r="C13" s="22" t="s">
        <v>1598</v>
      </c>
      <c r="D13" s="22" t="s">
        <v>3383</v>
      </c>
      <c r="E13" s="34">
        <v>24</v>
      </c>
      <c r="F13" s="34">
        <v>23</v>
      </c>
      <c r="G13" s="60">
        <v>1057823918</v>
      </c>
    </row>
    <row r="14" spans="1:7">
      <c r="A14" s="23">
        <v>2014</v>
      </c>
      <c r="B14" s="13" t="s">
        <v>1886</v>
      </c>
      <c r="C14" s="22" t="s">
        <v>1598</v>
      </c>
      <c r="D14" s="22" t="s">
        <v>3384</v>
      </c>
      <c r="E14" s="34">
        <v>4</v>
      </c>
      <c r="F14" s="34">
        <v>0</v>
      </c>
      <c r="G14" s="60">
        <v>52206900</v>
      </c>
    </row>
    <row r="15" spans="1:7">
      <c r="A15" s="23">
        <v>2014</v>
      </c>
      <c r="B15" s="13" t="s">
        <v>1886</v>
      </c>
      <c r="C15" s="22" t="s">
        <v>1598</v>
      </c>
      <c r="D15" s="22" t="s">
        <v>3385</v>
      </c>
      <c r="E15" s="34">
        <v>6</v>
      </c>
      <c r="F15" s="34">
        <v>17</v>
      </c>
      <c r="G15" s="60">
        <v>199293580</v>
      </c>
    </row>
    <row r="16" spans="1:7">
      <c r="A16" s="23">
        <v>2014</v>
      </c>
      <c r="B16" s="13" t="s">
        <v>1886</v>
      </c>
      <c r="C16" s="22" t="s">
        <v>1595</v>
      </c>
      <c r="D16" s="22" t="s">
        <v>3386</v>
      </c>
      <c r="E16" s="34">
        <v>21</v>
      </c>
      <c r="F16" s="34">
        <v>0</v>
      </c>
      <c r="G16" s="60">
        <v>32351396</v>
      </c>
    </row>
    <row r="17" spans="1:7">
      <c r="A17" s="23">
        <v>2014</v>
      </c>
      <c r="B17" s="13" t="s">
        <v>514</v>
      </c>
      <c r="C17" s="22" t="s">
        <v>1585</v>
      </c>
      <c r="D17" s="22" t="s">
        <v>1602</v>
      </c>
      <c r="E17" s="34">
        <v>36</v>
      </c>
      <c r="F17" s="34">
        <v>8</v>
      </c>
      <c r="G17" s="60">
        <v>170016000</v>
      </c>
    </row>
    <row r="18" spans="1:7">
      <c r="A18" s="23">
        <v>2014</v>
      </c>
      <c r="B18" s="13" t="s">
        <v>514</v>
      </c>
      <c r="C18" s="22" t="s">
        <v>1585</v>
      </c>
      <c r="D18" s="22" t="s">
        <v>1621</v>
      </c>
      <c r="E18" s="34">
        <v>6</v>
      </c>
      <c r="F18" s="34">
        <v>4</v>
      </c>
      <c r="G18" s="60">
        <v>89132400</v>
      </c>
    </row>
    <row r="19" spans="1:7">
      <c r="A19" s="23">
        <v>2014</v>
      </c>
      <c r="B19" s="13" t="s">
        <v>514</v>
      </c>
      <c r="C19" s="22" t="s">
        <v>1585</v>
      </c>
      <c r="D19" s="22" t="s">
        <v>1620</v>
      </c>
      <c r="E19" s="34">
        <v>7</v>
      </c>
      <c r="F19" s="34">
        <v>2</v>
      </c>
      <c r="G19" s="60">
        <v>25149327</v>
      </c>
    </row>
    <row r="20" spans="1:7">
      <c r="A20" s="23">
        <v>2014</v>
      </c>
      <c r="B20" s="13" t="s">
        <v>514</v>
      </c>
      <c r="C20" s="22" t="s">
        <v>1598</v>
      </c>
      <c r="D20" s="22" t="s">
        <v>1619</v>
      </c>
      <c r="E20" s="34">
        <v>7</v>
      </c>
      <c r="F20" s="34">
        <v>25</v>
      </c>
      <c r="G20" s="60">
        <v>477534342</v>
      </c>
    </row>
    <row r="21" spans="1:7">
      <c r="A21" s="23">
        <v>2014</v>
      </c>
      <c r="B21" s="13" t="s">
        <v>514</v>
      </c>
      <c r="C21" s="22" t="s">
        <v>1598</v>
      </c>
      <c r="D21" s="22" t="s">
        <v>1618</v>
      </c>
      <c r="E21" s="34">
        <v>42</v>
      </c>
      <c r="F21" s="34">
        <v>46</v>
      </c>
      <c r="G21" s="60">
        <v>684729691</v>
      </c>
    </row>
    <row r="22" spans="1:7">
      <c r="A22" s="23">
        <v>2015</v>
      </c>
      <c r="B22" s="13" t="s">
        <v>1886</v>
      </c>
      <c r="C22" s="22" t="s">
        <v>1632</v>
      </c>
      <c r="D22" s="22" t="s">
        <v>3367</v>
      </c>
      <c r="E22" s="34">
        <v>1</v>
      </c>
      <c r="F22" s="34">
        <v>33</v>
      </c>
      <c r="G22" s="60">
        <v>162071150</v>
      </c>
    </row>
    <row r="23" spans="1:7">
      <c r="A23" s="23">
        <v>2015</v>
      </c>
      <c r="B23" s="13" t="s">
        <v>1886</v>
      </c>
      <c r="C23" s="22" t="s">
        <v>1632</v>
      </c>
      <c r="D23" s="22" t="s">
        <v>1633</v>
      </c>
      <c r="E23" s="34">
        <v>0</v>
      </c>
      <c r="F23" s="34">
        <v>3</v>
      </c>
      <c r="G23" s="60">
        <v>165564200</v>
      </c>
    </row>
    <row r="24" spans="1:7">
      <c r="A24" s="23">
        <v>2015</v>
      </c>
      <c r="B24" s="13" t="s">
        <v>1886</v>
      </c>
      <c r="C24" s="22" t="s">
        <v>1585</v>
      </c>
      <c r="D24" s="22" t="s">
        <v>1634</v>
      </c>
      <c r="E24" s="34">
        <v>0</v>
      </c>
      <c r="F24" s="34">
        <v>3</v>
      </c>
      <c r="G24" s="60">
        <v>20926000</v>
      </c>
    </row>
    <row r="25" spans="1:7">
      <c r="A25" s="23">
        <v>2015</v>
      </c>
      <c r="B25" s="13" t="s">
        <v>1886</v>
      </c>
      <c r="C25" s="22" t="s">
        <v>1585</v>
      </c>
      <c r="D25" s="22" t="s">
        <v>4777</v>
      </c>
      <c r="E25" s="34">
        <v>0</v>
      </c>
      <c r="F25" s="34">
        <v>2</v>
      </c>
      <c r="G25" s="60">
        <v>0</v>
      </c>
    </row>
    <row r="26" spans="1:7">
      <c r="A26" s="23">
        <v>2015</v>
      </c>
      <c r="B26" s="13" t="s">
        <v>1886</v>
      </c>
      <c r="C26" s="22" t="s">
        <v>1589</v>
      </c>
      <c r="D26" s="22" t="s">
        <v>1635</v>
      </c>
      <c r="E26" s="34">
        <v>0</v>
      </c>
      <c r="F26" s="34">
        <v>6</v>
      </c>
      <c r="G26" s="60">
        <v>116689755</v>
      </c>
    </row>
    <row r="27" spans="1:7">
      <c r="A27" s="23">
        <v>2015</v>
      </c>
      <c r="B27" s="13" t="s">
        <v>1886</v>
      </c>
      <c r="C27" s="22" t="s">
        <v>1589</v>
      </c>
      <c r="D27" s="22" t="s">
        <v>1636</v>
      </c>
      <c r="E27" s="34">
        <v>0</v>
      </c>
      <c r="F27" s="34">
        <v>1</v>
      </c>
      <c r="G27" s="60">
        <v>0</v>
      </c>
    </row>
    <row r="28" spans="1:7">
      <c r="A28" s="23">
        <v>2015</v>
      </c>
      <c r="B28" s="13" t="s">
        <v>1886</v>
      </c>
      <c r="C28" s="22" t="s">
        <v>1598</v>
      </c>
      <c r="D28" s="22" t="s">
        <v>4777</v>
      </c>
      <c r="E28" s="34">
        <v>0</v>
      </c>
      <c r="F28" s="34">
        <v>3</v>
      </c>
      <c r="G28" s="60">
        <v>0</v>
      </c>
    </row>
    <row r="29" spans="1:7">
      <c r="A29" s="23">
        <v>2015</v>
      </c>
      <c r="B29" s="13" t="s">
        <v>1886</v>
      </c>
      <c r="C29" s="22" t="s">
        <v>1598</v>
      </c>
      <c r="D29" s="22" t="s">
        <v>1631</v>
      </c>
      <c r="E29" s="34">
        <v>0</v>
      </c>
      <c r="F29" s="34">
        <v>38</v>
      </c>
      <c r="G29" s="60">
        <v>0</v>
      </c>
    </row>
    <row r="30" spans="1:7">
      <c r="A30" s="23">
        <v>2015</v>
      </c>
      <c r="B30" s="13" t="s">
        <v>1886</v>
      </c>
      <c r="C30" s="22" t="s">
        <v>1598</v>
      </c>
      <c r="D30" s="22" t="s">
        <v>3368</v>
      </c>
      <c r="E30" s="34">
        <v>4</v>
      </c>
      <c r="F30" s="34">
        <v>4</v>
      </c>
      <c r="G30" s="60">
        <v>259932130</v>
      </c>
    </row>
    <row r="31" spans="1:7">
      <c r="A31" s="23">
        <v>2015</v>
      </c>
      <c r="B31" s="13" t="s">
        <v>1886</v>
      </c>
      <c r="C31" s="22" t="s">
        <v>1598</v>
      </c>
      <c r="D31" s="22" t="s">
        <v>1622</v>
      </c>
      <c r="E31" s="34">
        <v>0</v>
      </c>
      <c r="F31" s="34">
        <v>1</v>
      </c>
      <c r="G31" s="60">
        <v>70000000</v>
      </c>
    </row>
    <row r="32" spans="1:7">
      <c r="A32" s="23">
        <v>2015</v>
      </c>
      <c r="B32" s="13" t="s">
        <v>1886</v>
      </c>
      <c r="C32" s="22" t="s">
        <v>1598</v>
      </c>
      <c r="D32" s="22" t="s">
        <v>1626</v>
      </c>
      <c r="E32" s="34">
        <v>8</v>
      </c>
      <c r="F32" s="34">
        <v>14</v>
      </c>
      <c r="G32" s="60">
        <v>517039500</v>
      </c>
    </row>
    <row r="33" spans="1:7">
      <c r="A33" s="23">
        <v>2015</v>
      </c>
      <c r="B33" s="13" t="s">
        <v>1886</v>
      </c>
      <c r="C33" s="22" t="s">
        <v>1598</v>
      </c>
      <c r="D33" s="22" t="s">
        <v>1623</v>
      </c>
      <c r="E33" s="34">
        <v>0</v>
      </c>
      <c r="F33" s="34">
        <v>4</v>
      </c>
      <c r="G33" s="60">
        <v>154705920</v>
      </c>
    </row>
    <row r="34" spans="1:7">
      <c r="A34" s="23">
        <v>2015</v>
      </c>
      <c r="B34" s="13" t="s">
        <v>1886</v>
      </c>
      <c r="C34" s="22" t="s">
        <v>1598</v>
      </c>
      <c r="D34" s="22" t="s">
        <v>1627</v>
      </c>
      <c r="E34" s="34">
        <v>0</v>
      </c>
      <c r="F34" s="34">
        <v>7</v>
      </c>
      <c r="G34" s="60">
        <v>270259500</v>
      </c>
    </row>
    <row r="35" spans="1:7">
      <c r="A35" s="23">
        <v>2015</v>
      </c>
      <c r="B35" s="13" t="s">
        <v>1886</v>
      </c>
      <c r="C35" s="22" t="s">
        <v>1598</v>
      </c>
      <c r="D35" s="22" t="s">
        <v>1624</v>
      </c>
      <c r="E35" s="34">
        <v>0</v>
      </c>
      <c r="F35" s="34">
        <v>1</v>
      </c>
      <c r="G35" s="60">
        <v>40000000</v>
      </c>
    </row>
    <row r="36" spans="1:7">
      <c r="A36" s="23">
        <v>2015</v>
      </c>
      <c r="B36" s="13" t="s">
        <v>1886</v>
      </c>
      <c r="C36" s="22" t="s">
        <v>1598</v>
      </c>
      <c r="D36" s="22" t="s">
        <v>1628</v>
      </c>
      <c r="E36" s="34">
        <v>15</v>
      </c>
      <c r="F36" s="34">
        <v>19</v>
      </c>
      <c r="G36" s="60">
        <v>679715000</v>
      </c>
    </row>
    <row r="37" spans="1:7">
      <c r="A37" s="23">
        <v>2015</v>
      </c>
      <c r="B37" s="13" t="s">
        <v>1886</v>
      </c>
      <c r="C37" s="22" t="s">
        <v>1598</v>
      </c>
      <c r="D37" s="22" t="s">
        <v>1625</v>
      </c>
      <c r="E37" s="34">
        <v>0</v>
      </c>
      <c r="F37" s="34">
        <v>1</v>
      </c>
      <c r="G37" s="60">
        <v>49915000</v>
      </c>
    </row>
    <row r="38" spans="1:7">
      <c r="A38" s="23">
        <v>2015</v>
      </c>
      <c r="B38" s="13" t="s">
        <v>1886</v>
      </c>
      <c r="C38" s="22" t="s">
        <v>1598</v>
      </c>
      <c r="D38" s="22" t="s">
        <v>1629</v>
      </c>
      <c r="E38" s="34">
        <v>3</v>
      </c>
      <c r="F38" s="34">
        <v>3</v>
      </c>
      <c r="G38" s="60">
        <v>228000000</v>
      </c>
    </row>
    <row r="39" spans="1:7">
      <c r="A39" s="23">
        <v>2015</v>
      </c>
      <c r="B39" s="13" t="s">
        <v>1886</v>
      </c>
      <c r="C39" s="22" t="s">
        <v>1598</v>
      </c>
      <c r="D39" s="22" t="s">
        <v>1630</v>
      </c>
      <c r="E39" s="34">
        <v>0</v>
      </c>
      <c r="F39" s="34">
        <v>1</v>
      </c>
      <c r="G39" s="60">
        <v>40000000</v>
      </c>
    </row>
    <row r="40" spans="1:7">
      <c r="A40" s="23">
        <v>2015</v>
      </c>
      <c r="B40" s="13" t="s">
        <v>1886</v>
      </c>
      <c r="C40" s="22" t="s">
        <v>1598</v>
      </c>
      <c r="D40" s="22" t="s">
        <v>3369</v>
      </c>
      <c r="E40" s="34">
        <v>3</v>
      </c>
      <c r="F40" s="34">
        <v>2</v>
      </c>
      <c r="G40" s="60">
        <v>78100000</v>
      </c>
    </row>
    <row r="41" spans="1:7">
      <c r="A41" s="23">
        <v>2015</v>
      </c>
      <c r="B41" s="13" t="s">
        <v>1886</v>
      </c>
      <c r="C41" s="22" t="s">
        <v>1637</v>
      </c>
      <c r="D41" s="22" t="s">
        <v>1638</v>
      </c>
      <c r="E41" s="34">
        <v>0</v>
      </c>
      <c r="F41" s="34">
        <v>8</v>
      </c>
      <c r="G41" s="60">
        <v>38992000</v>
      </c>
    </row>
    <row r="42" spans="1:7">
      <c r="A42" s="23">
        <v>2015</v>
      </c>
      <c r="B42" s="13" t="s">
        <v>514</v>
      </c>
      <c r="C42" s="22" t="s">
        <v>1585</v>
      </c>
      <c r="D42" s="22" t="s">
        <v>1603</v>
      </c>
      <c r="E42" s="34">
        <v>29</v>
      </c>
      <c r="F42" s="34">
        <v>0</v>
      </c>
      <c r="G42" s="60">
        <v>58000000</v>
      </c>
    </row>
    <row r="43" spans="1:7">
      <c r="A43" s="23">
        <v>2015</v>
      </c>
      <c r="B43" s="13" t="s">
        <v>514</v>
      </c>
      <c r="C43" s="22" t="s">
        <v>1585</v>
      </c>
      <c r="D43" s="22" t="s">
        <v>1602</v>
      </c>
      <c r="E43" s="34">
        <v>24</v>
      </c>
      <c r="F43" s="34">
        <v>6</v>
      </c>
      <c r="G43" s="60">
        <v>120428000</v>
      </c>
    </row>
    <row r="44" spans="1:7">
      <c r="A44" s="23">
        <v>2015</v>
      </c>
      <c r="B44" s="13" t="s">
        <v>514</v>
      </c>
      <c r="C44" s="22" t="s">
        <v>1585</v>
      </c>
      <c r="D44" s="22" t="s">
        <v>1642</v>
      </c>
      <c r="E44" s="34">
        <v>5</v>
      </c>
      <c r="F44" s="34">
        <v>1</v>
      </c>
      <c r="G44" s="60">
        <v>93139300</v>
      </c>
    </row>
    <row r="45" spans="1:7">
      <c r="A45" s="23">
        <v>2015</v>
      </c>
      <c r="B45" s="13" t="s">
        <v>514</v>
      </c>
      <c r="C45" s="22" t="s">
        <v>1585</v>
      </c>
      <c r="D45" s="22" t="s">
        <v>1641</v>
      </c>
      <c r="E45" s="34">
        <v>12</v>
      </c>
      <c r="F45" s="34">
        <v>4</v>
      </c>
      <c r="G45" s="60">
        <v>72788244.560000002</v>
      </c>
    </row>
    <row r="46" spans="1:7">
      <c r="A46" s="23">
        <v>2015</v>
      </c>
      <c r="B46" s="13" t="s">
        <v>514</v>
      </c>
      <c r="C46" s="22" t="s">
        <v>1598</v>
      </c>
      <c r="D46" s="22" t="s">
        <v>1640</v>
      </c>
      <c r="E46" s="34">
        <v>2</v>
      </c>
      <c r="F46" s="34">
        <v>13</v>
      </c>
      <c r="G46" s="60">
        <v>36000000</v>
      </c>
    </row>
    <row r="47" spans="1:7">
      <c r="A47" s="23">
        <v>2015</v>
      </c>
      <c r="B47" s="13" t="s">
        <v>514</v>
      </c>
      <c r="C47" s="22" t="s">
        <v>1598</v>
      </c>
      <c r="D47" s="22" t="s">
        <v>1895</v>
      </c>
      <c r="E47" s="34">
        <v>2</v>
      </c>
      <c r="F47" s="34">
        <v>3</v>
      </c>
      <c r="G47" s="60">
        <v>39050000</v>
      </c>
    </row>
    <row r="48" spans="1:7">
      <c r="A48" s="23">
        <v>2015</v>
      </c>
      <c r="B48" s="13" t="s">
        <v>514</v>
      </c>
      <c r="C48" s="22" t="s">
        <v>1598</v>
      </c>
      <c r="D48" s="22" t="s">
        <v>1896</v>
      </c>
      <c r="E48" s="34">
        <v>1</v>
      </c>
      <c r="F48" s="34">
        <v>4</v>
      </c>
      <c r="G48" s="60">
        <v>40000000</v>
      </c>
    </row>
    <row r="49" spans="1:7">
      <c r="A49" s="23">
        <v>2015</v>
      </c>
      <c r="B49" s="13" t="s">
        <v>514</v>
      </c>
      <c r="C49" s="22" t="s">
        <v>1598</v>
      </c>
      <c r="D49" s="22" t="s">
        <v>1639</v>
      </c>
      <c r="E49" s="34">
        <v>41</v>
      </c>
      <c r="F49" s="34">
        <v>18</v>
      </c>
      <c r="G49" s="60">
        <v>615000000</v>
      </c>
    </row>
    <row r="50" spans="1:7">
      <c r="A50" s="23">
        <v>2016</v>
      </c>
      <c r="B50" s="13" t="s">
        <v>1886</v>
      </c>
      <c r="C50" s="22" t="s">
        <v>1580</v>
      </c>
      <c r="D50" s="22" t="s">
        <v>3370</v>
      </c>
      <c r="E50" s="34">
        <v>2</v>
      </c>
      <c r="F50" s="34">
        <v>24</v>
      </c>
      <c r="G50" s="60">
        <v>117929852</v>
      </c>
    </row>
    <row r="51" spans="1:7">
      <c r="A51" s="23">
        <v>2016</v>
      </c>
      <c r="B51" s="13" t="s">
        <v>1886</v>
      </c>
      <c r="C51" s="22" t="s">
        <v>1580</v>
      </c>
      <c r="D51" s="22" t="s">
        <v>1581</v>
      </c>
      <c r="E51" s="34">
        <v>1</v>
      </c>
      <c r="F51" s="34">
        <v>4</v>
      </c>
      <c r="G51" s="60">
        <v>36487600</v>
      </c>
    </row>
    <row r="52" spans="1:7">
      <c r="A52" s="23">
        <v>2016</v>
      </c>
      <c r="B52" s="13" t="s">
        <v>1886</v>
      </c>
      <c r="C52" s="22" t="s">
        <v>1580</v>
      </c>
      <c r="D52" s="22" t="s">
        <v>1582</v>
      </c>
      <c r="E52" s="34">
        <v>1</v>
      </c>
      <c r="F52" s="34">
        <v>1</v>
      </c>
      <c r="G52" s="60">
        <v>6257800</v>
      </c>
    </row>
    <row r="53" spans="1:7">
      <c r="A53" s="23">
        <v>2016</v>
      </c>
      <c r="B53" s="13" t="s">
        <v>1886</v>
      </c>
      <c r="C53" s="22" t="s">
        <v>1583</v>
      </c>
      <c r="D53" s="22" t="s">
        <v>1584</v>
      </c>
      <c r="E53" s="34">
        <v>0</v>
      </c>
      <c r="F53" s="34">
        <v>1</v>
      </c>
      <c r="G53" s="60">
        <v>0</v>
      </c>
    </row>
    <row r="54" spans="1:7">
      <c r="A54" s="23">
        <v>2016</v>
      </c>
      <c r="B54" s="13" t="s">
        <v>1886</v>
      </c>
      <c r="C54" s="22" t="s">
        <v>1585</v>
      </c>
      <c r="D54" s="22" t="s">
        <v>1588</v>
      </c>
      <c r="E54" s="34">
        <v>0</v>
      </c>
      <c r="F54" s="34">
        <v>1</v>
      </c>
      <c r="G54" s="60">
        <v>0</v>
      </c>
    </row>
    <row r="55" spans="1:7">
      <c r="A55" s="23">
        <v>2016</v>
      </c>
      <c r="B55" s="13" t="s">
        <v>1886</v>
      </c>
      <c r="C55" s="22" t="s">
        <v>1585</v>
      </c>
      <c r="D55" s="22" t="s">
        <v>1587</v>
      </c>
      <c r="E55" s="34">
        <v>0</v>
      </c>
      <c r="F55" s="34">
        <v>1</v>
      </c>
      <c r="G55" s="60">
        <v>100000000</v>
      </c>
    </row>
    <row r="56" spans="1:7">
      <c r="A56" s="23">
        <v>2016</v>
      </c>
      <c r="B56" s="13" t="s">
        <v>1886</v>
      </c>
      <c r="C56" s="22" t="s">
        <v>1585</v>
      </c>
      <c r="D56" s="22" t="s">
        <v>1586</v>
      </c>
      <c r="E56" s="34">
        <v>0</v>
      </c>
      <c r="F56" s="34">
        <v>1</v>
      </c>
      <c r="G56" s="60">
        <v>14510000</v>
      </c>
    </row>
    <row r="57" spans="1:7">
      <c r="A57" s="23">
        <v>2016</v>
      </c>
      <c r="B57" s="13" t="s">
        <v>1886</v>
      </c>
      <c r="C57" s="22" t="s">
        <v>1585</v>
      </c>
      <c r="D57" s="22" t="s">
        <v>3371</v>
      </c>
      <c r="E57" s="34">
        <v>0</v>
      </c>
      <c r="F57" s="34">
        <v>1</v>
      </c>
      <c r="G57" s="60">
        <v>281560000</v>
      </c>
    </row>
    <row r="58" spans="1:7">
      <c r="A58" s="23">
        <v>2016</v>
      </c>
      <c r="B58" s="13" t="s">
        <v>1886</v>
      </c>
      <c r="C58" s="22" t="s">
        <v>1589</v>
      </c>
      <c r="D58" s="22" t="s">
        <v>1590</v>
      </c>
      <c r="E58" s="34">
        <v>0</v>
      </c>
      <c r="F58" s="34">
        <v>8</v>
      </c>
      <c r="G58" s="60">
        <v>144063686</v>
      </c>
    </row>
    <row r="59" spans="1:7">
      <c r="A59" s="23">
        <v>2016</v>
      </c>
      <c r="B59" s="13" t="s">
        <v>1886</v>
      </c>
      <c r="C59" s="22" t="s">
        <v>1591</v>
      </c>
      <c r="D59" s="22" t="s">
        <v>3372</v>
      </c>
      <c r="E59" s="34">
        <v>3</v>
      </c>
      <c r="F59" s="34">
        <v>4</v>
      </c>
      <c r="G59" s="60">
        <v>280000000</v>
      </c>
    </row>
    <row r="60" spans="1:7">
      <c r="A60" s="23">
        <v>2016</v>
      </c>
      <c r="B60" s="13" t="s">
        <v>1886</v>
      </c>
      <c r="C60" s="22" t="s">
        <v>1591</v>
      </c>
      <c r="D60" s="22" t="s">
        <v>3373</v>
      </c>
      <c r="E60" s="34">
        <v>9</v>
      </c>
      <c r="F60" s="34">
        <v>20</v>
      </c>
      <c r="G60" s="60">
        <v>771546292</v>
      </c>
    </row>
    <row r="61" spans="1:7">
      <c r="A61" s="23">
        <v>2016</v>
      </c>
      <c r="B61" s="13" t="s">
        <v>1886</v>
      </c>
      <c r="C61" s="22" t="s">
        <v>1591</v>
      </c>
      <c r="D61" s="22" t="s">
        <v>3374</v>
      </c>
      <c r="E61" s="34">
        <v>3</v>
      </c>
      <c r="F61" s="34">
        <v>9</v>
      </c>
      <c r="G61" s="60">
        <v>359539100</v>
      </c>
    </row>
    <row r="62" spans="1:7">
      <c r="A62" s="23">
        <v>2016</v>
      </c>
      <c r="B62" s="13" t="s">
        <v>1886</v>
      </c>
      <c r="C62" s="22" t="s">
        <v>1591</v>
      </c>
      <c r="D62" s="22" t="s">
        <v>1592</v>
      </c>
      <c r="E62" s="34">
        <v>10</v>
      </c>
      <c r="F62" s="34">
        <v>18</v>
      </c>
      <c r="G62" s="60">
        <v>689961515</v>
      </c>
    </row>
    <row r="63" spans="1:7">
      <c r="A63" s="23">
        <v>2016</v>
      </c>
      <c r="B63" s="13" t="s">
        <v>1886</v>
      </c>
      <c r="C63" s="22" t="s">
        <v>1591</v>
      </c>
      <c r="D63" s="22" t="s">
        <v>1593</v>
      </c>
      <c r="E63" s="34">
        <v>0</v>
      </c>
      <c r="F63" s="34">
        <v>7</v>
      </c>
      <c r="G63" s="60">
        <v>81519298</v>
      </c>
    </row>
    <row r="64" spans="1:7">
      <c r="A64" s="23">
        <v>2016</v>
      </c>
      <c r="B64" s="13" t="s">
        <v>1886</v>
      </c>
      <c r="C64" s="22" t="s">
        <v>1591</v>
      </c>
      <c r="D64" s="22" t="s">
        <v>3375</v>
      </c>
      <c r="E64" s="34">
        <v>3</v>
      </c>
      <c r="F64" s="34">
        <v>2</v>
      </c>
      <c r="G64" s="60">
        <v>49970000</v>
      </c>
    </row>
    <row r="65" spans="1:7">
      <c r="A65" s="23">
        <v>2016</v>
      </c>
      <c r="B65" s="13" t="s">
        <v>1886</v>
      </c>
      <c r="C65" s="22" t="s">
        <v>1591</v>
      </c>
      <c r="D65" s="22" t="s">
        <v>1594</v>
      </c>
      <c r="E65" s="34">
        <v>6</v>
      </c>
      <c r="F65" s="34">
        <v>7</v>
      </c>
      <c r="G65" s="60">
        <v>589091189</v>
      </c>
    </row>
    <row r="66" spans="1:7">
      <c r="A66" s="23">
        <v>2016</v>
      </c>
      <c r="B66" s="13" t="s">
        <v>1886</v>
      </c>
      <c r="C66" s="22" t="s">
        <v>1591</v>
      </c>
      <c r="D66" s="22" t="s">
        <v>4777</v>
      </c>
      <c r="E66" s="34">
        <v>0</v>
      </c>
      <c r="F66" s="34">
        <v>5</v>
      </c>
      <c r="G66" s="60">
        <v>0</v>
      </c>
    </row>
    <row r="67" spans="1:7">
      <c r="A67" s="23">
        <v>2016</v>
      </c>
      <c r="B67" s="13" t="s">
        <v>1886</v>
      </c>
      <c r="C67" s="22" t="s">
        <v>1591</v>
      </c>
      <c r="D67" s="22" t="s">
        <v>8168</v>
      </c>
      <c r="E67" s="34">
        <v>0</v>
      </c>
      <c r="F67" s="34">
        <v>55</v>
      </c>
      <c r="G67" s="60">
        <v>0</v>
      </c>
    </row>
    <row r="68" spans="1:7">
      <c r="A68" s="23">
        <v>2016</v>
      </c>
      <c r="B68" s="13" t="s">
        <v>1886</v>
      </c>
      <c r="C68" s="22" t="s">
        <v>1595</v>
      </c>
      <c r="D68" s="22" t="s">
        <v>1596</v>
      </c>
      <c r="E68" s="34">
        <v>0</v>
      </c>
      <c r="F68" s="34">
        <v>26</v>
      </c>
      <c r="G68" s="60">
        <v>76521116</v>
      </c>
    </row>
    <row r="69" spans="1:7">
      <c r="A69" s="23">
        <v>2016</v>
      </c>
      <c r="B69" s="13" t="s">
        <v>1886</v>
      </c>
      <c r="C69" s="22" t="s">
        <v>1595</v>
      </c>
      <c r="D69" s="22" t="s">
        <v>1597</v>
      </c>
      <c r="E69" s="34">
        <v>1</v>
      </c>
      <c r="F69" s="34">
        <v>8</v>
      </c>
      <c r="G69" s="60">
        <v>6178929</v>
      </c>
    </row>
    <row r="70" spans="1:7">
      <c r="A70" s="23">
        <v>2016</v>
      </c>
      <c r="B70" s="13" t="s">
        <v>514</v>
      </c>
      <c r="C70" s="22" t="s">
        <v>1585</v>
      </c>
      <c r="D70" s="22" t="s">
        <v>1603</v>
      </c>
      <c r="E70" s="34">
        <v>26</v>
      </c>
      <c r="F70" s="34">
        <v>0</v>
      </c>
      <c r="G70" s="60">
        <v>46175840</v>
      </c>
    </row>
    <row r="71" spans="1:7">
      <c r="A71" s="23">
        <v>2016</v>
      </c>
      <c r="B71" s="13" t="s">
        <v>514</v>
      </c>
      <c r="C71" s="22" t="s">
        <v>1585</v>
      </c>
      <c r="D71" s="22" t="s">
        <v>1602</v>
      </c>
      <c r="E71" s="34">
        <v>73</v>
      </c>
      <c r="F71" s="34">
        <v>0</v>
      </c>
      <c r="G71" s="60">
        <v>134277713</v>
      </c>
    </row>
    <row r="72" spans="1:7">
      <c r="A72" s="23">
        <v>2016</v>
      </c>
      <c r="B72" s="13" t="s">
        <v>514</v>
      </c>
      <c r="C72" s="22" t="s">
        <v>1585</v>
      </c>
      <c r="D72" s="22" t="s">
        <v>1604</v>
      </c>
      <c r="E72" s="34">
        <v>1</v>
      </c>
      <c r="F72" s="34">
        <v>4</v>
      </c>
      <c r="G72" s="60">
        <v>19484640</v>
      </c>
    </row>
    <row r="73" spans="1:7">
      <c r="A73" s="23">
        <v>2016</v>
      </c>
      <c r="B73" s="13" t="s">
        <v>514</v>
      </c>
      <c r="C73" s="22" t="s">
        <v>1585</v>
      </c>
      <c r="D73" s="22" t="s">
        <v>1601</v>
      </c>
      <c r="E73" s="34">
        <v>15</v>
      </c>
      <c r="F73" s="34">
        <v>8</v>
      </c>
      <c r="G73" s="60">
        <v>80384881</v>
      </c>
    </row>
    <row r="74" spans="1:7">
      <c r="A74" s="23">
        <v>2016</v>
      </c>
      <c r="B74" s="13" t="s">
        <v>514</v>
      </c>
      <c r="C74" s="22" t="s">
        <v>1598</v>
      </c>
      <c r="D74" s="22" t="s">
        <v>1600</v>
      </c>
      <c r="E74" s="34">
        <v>10</v>
      </c>
      <c r="F74" s="34">
        <v>14</v>
      </c>
      <c r="G74" s="60">
        <v>82978722</v>
      </c>
    </row>
    <row r="75" spans="1:7">
      <c r="A75" s="23">
        <v>2016</v>
      </c>
      <c r="B75" s="13" t="s">
        <v>514</v>
      </c>
      <c r="C75" s="22" t="s">
        <v>1598</v>
      </c>
      <c r="D75" s="22" t="s">
        <v>1895</v>
      </c>
      <c r="E75" s="34">
        <v>2</v>
      </c>
      <c r="F75" s="34">
        <v>2</v>
      </c>
      <c r="G75" s="60">
        <v>50000000</v>
      </c>
    </row>
    <row r="76" spans="1:7">
      <c r="A76" s="23">
        <v>2016</v>
      </c>
      <c r="B76" s="13" t="s">
        <v>514</v>
      </c>
      <c r="C76" s="22" t="s">
        <v>1598</v>
      </c>
      <c r="D76" s="22" t="s">
        <v>1896</v>
      </c>
      <c r="E76" s="34">
        <v>1</v>
      </c>
      <c r="F76" s="34">
        <v>1</v>
      </c>
      <c r="G76" s="60">
        <v>40000000</v>
      </c>
    </row>
    <row r="77" spans="1:7">
      <c r="A77" s="23">
        <v>2016</v>
      </c>
      <c r="B77" s="13" t="s">
        <v>514</v>
      </c>
      <c r="C77" s="22" t="s">
        <v>1598</v>
      </c>
      <c r="D77" s="22" t="s">
        <v>1599</v>
      </c>
      <c r="E77" s="34">
        <v>43</v>
      </c>
      <c r="F77" s="34">
        <v>12</v>
      </c>
      <c r="G77" s="60">
        <v>645000000</v>
      </c>
    </row>
    <row r="78" spans="1:7">
      <c r="A78" s="23">
        <v>2017</v>
      </c>
      <c r="B78" s="13" t="s">
        <v>1886</v>
      </c>
      <c r="C78" s="22" t="s">
        <v>1580</v>
      </c>
      <c r="D78" s="22" t="s">
        <v>2056</v>
      </c>
      <c r="E78" s="34">
        <v>2</v>
      </c>
      <c r="F78" s="34">
        <v>34</v>
      </c>
      <c r="G78" s="60">
        <v>144016216</v>
      </c>
    </row>
    <row r="79" spans="1:7">
      <c r="A79" s="23">
        <v>2017</v>
      </c>
      <c r="B79" s="13" t="s">
        <v>1886</v>
      </c>
      <c r="C79" s="22" t="s">
        <v>1580</v>
      </c>
      <c r="D79" s="22" t="s">
        <v>2057</v>
      </c>
      <c r="E79" s="34">
        <v>3</v>
      </c>
      <c r="F79" s="34">
        <v>3</v>
      </c>
      <c r="G79" s="60">
        <v>43000000</v>
      </c>
    </row>
    <row r="80" spans="1:7">
      <c r="A80" s="23">
        <v>2017</v>
      </c>
      <c r="B80" s="13" t="s">
        <v>1886</v>
      </c>
      <c r="C80" s="22" t="s">
        <v>1583</v>
      </c>
      <c r="D80" s="22" t="s">
        <v>2058</v>
      </c>
      <c r="E80" s="34">
        <v>4</v>
      </c>
      <c r="F80" s="34">
        <v>29</v>
      </c>
      <c r="G80" s="60">
        <v>177324410</v>
      </c>
    </row>
    <row r="81" spans="1:7">
      <c r="A81" s="23">
        <v>2017</v>
      </c>
      <c r="B81" s="13" t="s">
        <v>1886</v>
      </c>
      <c r="C81" s="22" t="s">
        <v>1585</v>
      </c>
      <c r="D81" s="22" t="s">
        <v>2059</v>
      </c>
      <c r="E81" s="34">
        <v>0</v>
      </c>
      <c r="F81" s="34">
        <v>1</v>
      </c>
      <c r="G81" s="60">
        <v>32250000</v>
      </c>
    </row>
    <row r="82" spans="1:7">
      <c r="A82" s="23">
        <v>2017</v>
      </c>
      <c r="B82" s="13" t="s">
        <v>1886</v>
      </c>
      <c r="C82" s="22" t="s">
        <v>1585</v>
      </c>
      <c r="D82" s="22" t="s">
        <v>2060</v>
      </c>
      <c r="E82" s="34">
        <v>0</v>
      </c>
      <c r="F82" s="34">
        <v>5</v>
      </c>
      <c r="G82" s="60">
        <v>45100000</v>
      </c>
    </row>
    <row r="83" spans="1:7">
      <c r="A83" s="23">
        <v>2017</v>
      </c>
      <c r="B83" s="13" t="s">
        <v>1886</v>
      </c>
      <c r="C83" s="22" t="s">
        <v>2071</v>
      </c>
      <c r="D83" s="22" t="s">
        <v>2061</v>
      </c>
      <c r="E83" s="34">
        <v>4</v>
      </c>
      <c r="F83" s="34">
        <v>7</v>
      </c>
      <c r="G83" s="60">
        <v>156083000</v>
      </c>
    </row>
    <row r="84" spans="1:7">
      <c r="A84" s="23">
        <v>2017</v>
      </c>
      <c r="B84" s="13" t="s">
        <v>1886</v>
      </c>
      <c r="C84" s="22" t="s">
        <v>2071</v>
      </c>
      <c r="D84" s="22" t="s">
        <v>2062</v>
      </c>
      <c r="E84" s="34">
        <v>0</v>
      </c>
      <c r="F84" s="34">
        <v>1</v>
      </c>
      <c r="G84" s="60">
        <v>0</v>
      </c>
    </row>
    <row r="85" spans="1:7">
      <c r="A85" s="23">
        <v>2017</v>
      </c>
      <c r="B85" s="13" t="s">
        <v>1886</v>
      </c>
      <c r="C85" s="22" t="s">
        <v>1591</v>
      </c>
      <c r="D85" s="22" t="s">
        <v>3376</v>
      </c>
      <c r="E85" s="34">
        <v>7</v>
      </c>
      <c r="F85" s="34">
        <v>2</v>
      </c>
      <c r="G85" s="60">
        <v>99104124</v>
      </c>
    </row>
    <row r="86" spans="1:7">
      <c r="A86" s="23">
        <v>2017</v>
      </c>
      <c r="B86" s="13" t="s">
        <v>1886</v>
      </c>
      <c r="C86" s="22" t="s">
        <v>1591</v>
      </c>
      <c r="D86" s="22" t="s">
        <v>2067</v>
      </c>
      <c r="E86" s="34">
        <v>3</v>
      </c>
      <c r="F86" s="34">
        <v>4</v>
      </c>
      <c r="G86" s="60">
        <v>190934540</v>
      </c>
    </row>
    <row r="87" spans="1:7">
      <c r="A87" s="23">
        <v>2017</v>
      </c>
      <c r="B87" s="13" t="s">
        <v>1886</v>
      </c>
      <c r="C87" s="22" t="s">
        <v>1591</v>
      </c>
      <c r="D87" s="22" t="s">
        <v>2068</v>
      </c>
      <c r="E87" s="34">
        <v>3</v>
      </c>
      <c r="F87" s="34">
        <v>2</v>
      </c>
      <c r="G87" s="60">
        <v>99899999</v>
      </c>
    </row>
    <row r="88" spans="1:7">
      <c r="A88" s="23">
        <v>2017</v>
      </c>
      <c r="B88" s="13" t="s">
        <v>1886</v>
      </c>
      <c r="C88" s="22" t="s">
        <v>1591</v>
      </c>
      <c r="D88" s="22" t="s">
        <v>3378</v>
      </c>
      <c r="E88" s="34">
        <v>1</v>
      </c>
      <c r="F88" s="34">
        <v>1</v>
      </c>
      <c r="G88" s="60">
        <v>44654000</v>
      </c>
    </row>
    <row r="89" spans="1:7">
      <c r="A89" s="23">
        <v>2017</v>
      </c>
      <c r="B89" s="13" t="s">
        <v>1886</v>
      </c>
      <c r="C89" s="22" t="s">
        <v>1591</v>
      </c>
      <c r="D89" s="22" t="s">
        <v>2063</v>
      </c>
      <c r="E89" s="34">
        <v>3</v>
      </c>
      <c r="F89" s="34">
        <v>4</v>
      </c>
      <c r="G89" s="60">
        <v>312000000</v>
      </c>
    </row>
    <row r="90" spans="1:7">
      <c r="A90" s="23">
        <v>2017</v>
      </c>
      <c r="B90" s="13" t="s">
        <v>1886</v>
      </c>
      <c r="C90" s="22" t="s">
        <v>1591</v>
      </c>
      <c r="D90" s="22" t="s">
        <v>2064</v>
      </c>
      <c r="E90" s="34">
        <v>2</v>
      </c>
      <c r="F90" s="34">
        <v>18</v>
      </c>
      <c r="G90" s="60">
        <v>720078001</v>
      </c>
    </row>
    <row r="91" spans="1:7">
      <c r="A91" s="23">
        <v>2017</v>
      </c>
      <c r="B91" s="13" t="s">
        <v>1886</v>
      </c>
      <c r="C91" s="22" t="s">
        <v>1591</v>
      </c>
      <c r="D91" s="22" t="s">
        <v>2065</v>
      </c>
      <c r="E91" s="34">
        <v>1</v>
      </c>
      <c r="F91" s="34">
        <v>13</v>
      </c>
      <c r="G91" s="60">
        <v>319700431</v>
      </c>
    </row>
    <row r="92" spans="1:7">
      <c r="A92" s="23">
        <v>2017</v>
      </c>
      <c r="B92" s="13" t="s">
        <v>1886</v>
      </c>
      <c r="C92" s="22" t="s">
        <v>1591</v>
      </c>
      <c r="D92" s="22" t="s">
        <v>2066</v>
      </c>
      <c r="E92" s="34">
        <v>22</v>
      </c>
      <c r="F92" s="34">
        <v>31</v>
      </c>
      <c r="G92" s="60">
        <v>1516811417</v>
      </c>
    </row>
    <row r="93" spans="1:7">
      <c r="A93" s="23">
        <v>2017</v>
      </c>
      <c r="B93" s="13" t="s">
        <v>1886</v>
      </c>
      <c r="C93" s="22" t="s">
        <v>1591</v>
      </c>
      <c r="D93" s="22" t="s">
        <v>4777</v>
      </c>
      <c r="E93" s="34">
        <v>0</v>
      </c>
      <c r="F93" s="34">
        <v>6</v>
      </c>
      <c r="G93" s="60">
        <v>0</v>
      </c>
    </row>
    <row r="94" spans="1:7">
      <c r="A94" s="23">
        <v>2017</v>
      </c>
      <c r="B94" s="13" t="s">
        <v>1886</v>
      </c>
      <c r="C94" s="22" t="s">
        <v>1591</v>
      </c>
      <c r="D94" s="22" t="s">
        <v>8168</v>
      </c>
      <c r="E94" s="34">
        <v>0</v>
      </c>
      <c r="F94" s="34">
        <v>50</v>
      </c>
      <c r="G94" s="60">
        <v>0</v>
      </c>
    </row>
    <row r="95" spans="1:7">
      <c r="A95" s="23">
        <v>2017</v>
      </c>
      <c r="B95" s="13" t="s">
        <v>1886</v>
      </c>
      <c r="C95" s="22" t="s">
        <v>1595</v>
      </c>
      <c r="D95" s="22" t="s">
        <v>2069</v>
      </c>
      <c r="E95" s="34">
        <v>1</v>
      </c>
      <c r="F95" s="34">
        <v>19</v>
      </c>
      <c r="G95" s="60">
        <v>75708136</v>
      </c>
    </row>
    <row r="96" spans="1:7">
      <c r="A96" s="23">
        <v>2017</v>
      </c>
      <c r="B96" s="13" t="s">
        <v>1886</v>
      </c>
      <c r="C96" s="22" t="s">
        <v>1595</v>
      </c>
      <c r="D96" s="22" t="s">
        <v>2070</v>
      </c>
      <c r="E96" s="34">
        <v>0</v>
      </c>
      <c r="F96" s="34">
        <v>4</v>
      </c>
      <c r="G96" s="60">
        <v>191031920</v>
      </c>
    </row>
    <row r="97" spans="1:7">
      <c r="A97" s="23">
        <v>2017</v>
      </c>
      <c r="B97" s="13" t="s">
        <v>514</v>
      </c>
      <c r="C97" s="22" t="s">
        <v>1585</v>
      </c>
      <c r="D97" s="22" t="s">
        <v>1603</v>
      </c>
      <c r="E97" s="34">
        <v>0</v>
      </c>
      <c r="F97" s="34">
        <v>79</v>
      </c>
      <c r="G97" s="60">
        <v>69449552.290000007</v>
      </c>
    </row>
    <row r="98" spans="1:7">
      <c r="A98" s="23">
        <v>2017</v>
      </c>
      <c r="B98" s="13" t="s">
        <v>514</v>
      </c>
      <c r="C98" s="22" t="s">
        <v>1585</v>
      </c>
      <c r="D98" s="22" t="s">
        <v>1602</v>
      </c>
      <c r="E98" s="34">
        <v>0</v>
      </c>
      <c r="F98" s="34">
        <v>82</v>
      </c>
      <c r="G98" s="60">
        <v>146067952</v>
      </c>
    </row>
    <row r="99" spans="1:7">
      <c r="A99" s="23">
        <v>2017</v>
      </c>
      <c r="B99" s="13" t="s">
        <v>514</v>
      </c>
      <c r="C99" s="22" t="s">
        <v>1585</v>
      </c>
      <c r="D99" s="22" t="s">
        <v>1604</v>
      </c>
      <c r="E99" s="34">
        <v>19</v>
      </c>
      <c r="F99" s="34">
        <v>2</v>
      </c>
      <c r="G99" s="60">
        <v>46662246.719999999</v>
      </c>
    </row>
    <row r="100" spans="1:7">
      <c r="A100" s="23">
        <v>2017</v>
      </c>
      <c r="B100" s="13" t="s">
        <v>514</v>
      </c>
      <c r="C100" s="22" t="s">
        <v>1585</v>
      </c>
      <c r="D100" s="22" t="s">
        <v>1601</v>
      </c>
      <c r="E100" s="34">
        <v>8</v>
      </c>
      <c r="F100" s="34">
        <v>12</v>
      </c>
      <c r="G100" s="60">
        <v>84736102.520000011</v>
      </c>
    </row>
    <row r="101" spans="1:7">
      <c r="A101" s="23">
        <v>2017</v>
      </c>
      <c r="B101" s="13" t="s">
        <v>514</v>
      </c>
      <c r="C101" s="22" t="s">
        <v>1598</v>
      </c>
      <c r="D101" s="22" t="s">
        <v>1600</v>
      </c>
      <c r="E101" s="34">
        <v>0</v>
      </c>
      <c r="F101" s="34">
        <v>10</v>
      </c>
      <c r="G101" s="60">
        <v>35071408</v>
      </c>
    </row>
    <row r="102" spans="1:7">
      <c r="A102" s="23">
        <v>2017</v>
      </c>
      <c r="B102" s="13" t="s">
        <v>514</v>
      </c>
      <c r="C102" s="22" t="s">
        <v>1598</v>
      </c>
      <c r="D102" s="22" t="s">
        <v>1895</v>
      </c>
      <c r="E102" s="34">
        <v>0</v>
      </c>
      <c r="F102" s="34">
        <v>2</v>
      </c>
      <c r="G102" s="60">
        <v>15859471</v>
      </c>
    </row>
    <row r="103" spans="1:7">
      <c r="A103" s="23">
        <v>2017</v>
      </c>
      <c r="B103" s="13" t="s">
        <v>514</v>
      </c>
      <c r="C103" s="22" t="s">
        <v>1598</v>
      </c>
      <c r="D103" s="22" t="s">
        <v>1896</v>
      </c>
      <c r="E103" s="34">
        <v>0</v>
      </c>
      <c r="F103" s="34">
        <v>3</v>
      </c>
      <c r="G103" s="60">
        <v>45934621</v>
      </c>
    </row>
    <row r="104" spans="1:7">
      <c r="A104" s="23">
        <v>2017</v>
      </c>
      <c r="B104" s="13" t="s">
        <v>514</v>
      </c>
      <c r="C104" s="22" t="s">
        <v>1598</v>
      </c>
      <c r="D104" s="22" t="s">
        <v>2195</v>
      </c>
      <c r="E104" s="34">
        <v>0</v>
      </c>
      <c r="F104" s="34">
        <v>2</v>
      </c>
      <c r="G104" s="60">
        <v>35690000</v>
      </c>
    </row>
    <row r="105" spans="1:7">
      <c r="A105" s="23">
        <v>2017</v>
      </c>
      <c r="B105" s="13" t="s">
        <v>514</v>
      </c>
      <c r="C105" s="22" t="s">
        <v>1598</v>
      </c>
      <c r="D105" s="22" t="s">
        <v>1599</v>
      </c>
      <c r="E105" s="34">
        <v>56</v>
      </c>
      <c r="F105" s="34">
        <v>44</v>
      </c>
      <c r="G105" s="60">
        <v>615444092</v>
      </c>
    </row>
    <row r="106" spans="1:7">
      <c r="A106" s="23">
        <v>2018</v>
      </c>
      <c r="B106" s="13" t="s">
        <v>1886</v>
      </c>
      <c r="C106" s="22" t="s">
        <v>1632</v>
      </c>
      <c r="D106" s="22" t="s">
        <v>8170</v>
      </c>
      <c r="E106" s="34">
        <v>2</v>
      </c>
      <c r="F106" s="34">
        <v>0</v>
      </c>
      <c r="G106" s="60">
        <v>0</v>
      </c>
    </row>
    <row r="107" spans="1:7">
      <c r="A107" s="23">
        <v>2018</v>
      </c>
      <c r="B107" s="13" t="s">
        <v>1886</v>
      </c>
      <c r="C107" s="22" t="s">
        <v>1632</v>
      </c>
      <c r="D107" s="22" t="s">
        <v>3377</v>
      </c>
      <c r="E107" s="34">
        <v>1</v>
      </c>
      <c r="F107" s="34">
        <v>46</v>
      </c>
      <c r="G107" s="60">
        <v>170391596</v>
      </c>
    </row>
    <row r="108" spans="1:7">
      <c r="A108" s="23">
        <v>2018</v>
      </c>
      <c r="B108" s="13" t="s">
        <v>1886</v>
      </c>
      <c r="C108" s="22" t="s">
        <v>1583</v>
      </c>
      <c r="D108" s="22" t="s">
        <v>3290</v>
      </c>
      <c r="E108" s="34">
        <v>1</v>
      </c>
      <c r="F108" s="34">
        <v>34</v>
      </c>
      <c r="G108" s="60">
        <v>189836017</v>
      </c>
    </row>
    <row r="109" spans="1:7">
      <c r="A109" s="23">
        <v>2018</v>
      </c>
      <c r="B109" s="13" t="s">
        <v>1886</v>
      </c>
      <c r="C109" s="22" t="s">
        <v>2071</v>
      </c>
      <c r="D109" s="22" t="s">
        <v>3292</v>
      </c>
      <c r="E109" s="34">
        <v>0</v>
      </c>
      <c r="F109" s="34">
        <v>1</v>
      </c>
      <c r="G109" s="60">
        <v>0</v>
      </c>
    </row>
    <row r="110" spans="1:7">
      <c r="A110" s="23">
        <v>2018</v>
      </c>
      <c r="B110" s="13" t="s">
        <v>1886</v>
      </c>
      <c r="C110" s="22" t="s">
        <v>2071</v>
      </c>
      <c r="D110" s="22" t="s">
        <v>3291</v>
      </c>
      <c r="E110" s="34">
        <v>0</v>
      </c>
      <c r="F110" s="34">
        <v>6</v>
      </c>
      <c r="G110" s="60">
        <v>105693624</v>
      </c>
    </row>
    <row r="111" spans="1:7">
      <c r="A111" s="23">
        <v>2018</v>
      </c>
      <c r="B111" s="13" t="s">
        <v>1886</v>
      </c>
      <c r="C111" s="22" t="s">
        <v>2071</v>
      </c>
      <c r="D111" s="22" t="s">
        <v>2062</v>
      </c>
      <c r="E111" s="34">
        <v>0</v>
      </c>
      <c r="F111" s="34">
        <v>1</v>
      </c>
      <c r="G111" s="60">
        <v>0</v>
      </c>
    </row>
    <row r="112" spans="1:7">
      <c r="A112" s="23">
        <v>2018</v>
      </c>
      <c r="B112" s="13" t="s">
        <v>1886</v>
      </c>
      <c r="C112" s="22" t="s">
        <v>1598</v>
      </c>
      <c r="D112" s="22" t="s">
        <v>8169</v>
      </c>
      <c r="E112" s="34">
        <v>14</v>
      </c>
      <c r="F112" s="34">
        <v>5</v>
      </c>
      <c r="G112" s="60">
        <v>410064000</v>
      </c>
    </row>
    <row r="113" spans="1:7">
      <c r="A113" s="23">
        <v>2018</v>
      </c>
      <c r="B113" s="13" t="s">
        <v>1886</v>
      </c>
      <c r="C113" s="22" t="s">
        <v>1598</v>
      </c>
      <c r="D113" s="22" t="s">
        <v>4798</v>
      </c>
      <c r="E113" s="34">
        <v>9</v>
      </c>
      <c r="F113" s="34">
        <v>3</v>
      </c>
      <c r="G113" s="60">
        <v>116570000</v>
      </c>
    </row>
    <row r="114" spans="1:7">
      <c r="A114" s="23">
        <v>2018</v>
      </c>
      <c r="B114" s="13" t="s">
        <v>1886</v>
      </c>
      <c r="C114" s="22" t="s">
        <v>1598</v>
      </c>
      <c r="D114" s="22" t="s">
        <v>4799</v>
      </c>
      <c r="E114" s="34">
        <v>7</v>
      </c>
      <c r="F114" s="34">
        <v>15</v>
      </c>
      <c r="G114" s="60">
        <v>738785654</v>
      </c>
    </row>
    <row r="115" spans="1:7">
      <c r="A115" s="23">
        <v>2018</v>
      </c>
      <c r="B115" s="13" t="s">
        <v>1886</v>
      </c>
      <c r="C115" s="22" t="s">
        <v>1598</v>
      </c>
      <c r="D115" s="22" t="s">
        <v>4794</v>
      </c>
      <c r="E115" s="34">
        <v>2</v>
      </c>
      <c r="F115" s="34">
        <v>1</v>
      </c>
      <c r="G115" s="60">
        <v>53000000</v>
      </c>
    </row>
    <row r="116" spans="1:7">
      <c r="A116" s="23">
        <v>2018</v>
      </c>
      <c r="B116" s="13" t="s">
        <v>1886</v>
      </c>
      <c r="C116" s="22" t="s">
        <v>1598</v>
      </c>
      <c r="D116" s="22" t="s">
        <v>3294</v>
      </c>
      <c r="E116" s="34">
        <v>5</v>
      </c>
      <c r="F116" s="34">
        <v>2</v>
      </c>
      <c r="G116" s="60">
        <v>106000000</v>
      </c>
    </row>
    <row r="117" spans="1:7">
      <c r="A117" s="23">
        <v>2018</v>
      </c>
      <c r="B117" s="13" t="s">
        <v>1886</v>
      </c>
      <c r="C117" s="22" t="s">
        <v>1598</v>
      </c>
      <c r="D117" s="22" t="s">
        <v>3295</v>
      </c>
      <c r="E117" s="34">
        <v>2</v>
      </c>
      <c r="F117" s="34">
        <v>10</v>
      </c>
      <c r="G117" s="60">
        <v>250000000</v>
      </c>
    </row>
    <row r="118" spans="1:7">
      <c r="A118" s="23">
        <v>2018</v>
      </c>
      <c r="B118" s="13" t="s">
        <v>1886</v>
      </c>
      <c r="C118" s="22" t="s">
        <v>1598</v>
      </c>
      <c r="D118" s="22" t="s">
        <v>3296</v>
      </c>
      <c r="E118" s="34">
        <v>28</v>
      </c>
      <c r="F118" s="34">
        <v>18</v>
      </c>
      <c r="G118" s="60">
        <v>870534778</v>
      </c>
    </row>
    <row r="119" spans="1:7">
      <c r="A119" s="23">
        <v>2018</v>
      </c>
      <c r="B119" s="13" t="s">
        <v>1886</v>
      </c>
      <c r="C119" s="22" t="s">
        <v>1598</v>
      </c>
      <c r="D119" s="22" t="s">
        <v>3297</v>
      </c>
      <c r="E119" s="34">
        <v>0</v>
      </c>
      <c r="F119" s="34">
        <v>1</v>
      </c>
      <c r="G119" s="60">
        <v>8600000</v>
      </c>
    </row>
    <row r="120" spans="1:7">
      <c r="A120" s="23">
        <v>2018</v>
      </c>
      <c r="B120" s="13" t="s">
        <v>1886</v>
      </c>
      <c r="C120" s="22" t="s">
        <v>1598</v>
      </c>
      <c r="D120" s="22" t="s">
        <v>3293</v>
      </c>
      <c r="E120" s="34">
        <v>0</v>
      </c>
      <c r="F120" s="34">
        <v>53</v>
      </c>
      <c r="G120" s="60">
        <v>0</v>
      </c>
    </row>
    <row r="121" spans="1:7">
      <c r="A121" s="23">
        <v>2018</v>
      </c>
      <c r="B121" s="13" t="s">
        <v>1886</v>
      </c>
      <c r="C121" s="22" t="s">
        <v>1598</v>
      </c>
      <c r="D121" s="22" t="s">
        <v>4777</v>
      </c>
      <c r="E121" s="34">
        <v>0</v>
      </c>
      <c r="F121" s="34">
        <v>4</v>
      </c>
      <c r="G121" s="60">
        <v>0</v>
      </c>
    </row>
    <row r="122" spans="1:7">
      <c r="A122" s="23">
        <v>2018</v>
      </c>
      <c r="B122" s="13" t="s">
        <v>1886</v>
      </c>
      <c r="C122" s="22" t="s">
        <v>3299</v>
      </c>
      <c r="D122" s="22" t="s">
        <v>3300</v>
      </c>
      <c r="E122" s="34">
        <v>0</v>
      </c>
      <c r="F122" s="34">
        <v>4</v>
      </c>
      <c r="G122" s="60">
        <v>184893391</v>
      </c>
    </row>
    <row r="123" spans="1:7">
      <c r="A123" s="23">
        <v>2018</v>
      </c>
      <c r="B123" s="13" t="s">
        <v>1886</v>
      </c>
      <c r="C123" s="22" t="s">
        <v>1595</v>
      </c>
      <c r="D123" s="22" t="s">
        <v>3298</v>
      </c>
      <c r="E123" s="34">
        <v>0</v>
      </c>
      <c r="F123" s="34">
        <v>18</v>
      </c>
      <c r="G123" s="60">
        <v>87189660</v>
      </c>
    </row>
    <row r="124" spans="1:7">
      <c r="A124" s="23">
        <v>2018</v>
      </c>
      <c r="B124" s="13" t="s">
        <v>514</v>
      </c>
      <c r="C124" s="22" t="s">
        <v>1585</v>
      </c>
      <c r="D124" s="22" t="s">
        <v>1603</v>
      </c>
      <c r="E124" s="34">
        <v>0</v>
      </c>
      <c r="F124" s="34">
        <v>31</v>
      </c>
      <c r="G124" s="60">
        <v>23254201</v>
      </c>
    </row>
    <row r="125" spans="1:7">
      <c r="A125" s="23">
        <v>2018</v>
      </c>
      <c r="B125" s="13" t="s">
        <v>514</v>
      </c>
      <c r="C125" s="22" t="s">
        <v>1585</v>
      </c>
      <c r="D125" s="22" t="s">
        <v>1602</v>
      </c>
      <c r="E125" s="34">
        <v>0</v>
      </c>
      <c r="F125" s="34">
        <v>82</v>
      </c>
      <c r="G125" s="60">
        <v>213954152</v>
      </c>
    </row>
    <row r="126" spans="1:7">
      <c r="A126" s="23">
        <v>2018</v>
      </c>
      <c r="B126" s="13" t="s">
        <v>514</v>
      </c>
      <c r="C126" s="22" t="s">
        <v>1585</v>
      </c>
      <c r="D126" s="22" t="s">
        <v>3301</v>
      </c>
      <c r="E126" s="34">
        <v>0</v>
      </c>
      <c r="F126" s="34">
        <v>2</v>
      </c>
      <c r="G126" s="60">
        <v>55197453</v>
      </c>
    </row>
    <row r="127" spans="1:7">
      <c r="A127" s="23">
        <v>2018</v>
      </c>
      <c r="B127" s="13" t="s">
        <v>514</v>
      </c>
      <c r="C127" s="22" t="s">
        <v>1585</v>
      </c>
      <c r="D127" s="22" t="s">
        <v>1601</v>
      </c>
      <c r="E127" s="34">
        <v>8</v>
      </c>
      <c r="F127" s="34">
        <v>13</v>
      </c>
      <c r="G127" s="60">
        <v>87103738</v>
      </c>
    </row>
    <row r="128" spans="1:7">
      <c r="A128" s="23">
        <v>2018</v>
      </c>
      <c r="B128" s="13" t="s">
        <v>514</v>
      </c>
      <c r="C128" s="22" t="s">
        <v>1598</v>
      </c>
      <c r="D128" s="22" t="s">
        <v>3302</v>
      </c>
      <c r="E128" s="34">
        <v>0</v>
      </c>
      <c r="F128" s="34">
        <v>9</v>
      </c>
      <c r="G128" s="60">
        <v>94830192</v>
      </c>
    </row>
    <row r="129" spans="1:7">
      <c r="A129" s="23">
        <v>2018</v>
      </c>
      <c r="B129" s="13" t="s">
        <v>514</v>
      </c>
      <c r="C129" s="22" t="s">
        <v>1598</v>
      </c>
      <c r="D129" s="22" t="s">
        <v>1895</v>
      </c>
      <c r="E129" s="34">
        <v>0</v>
      </c>
      <c r="F129" s="34">
        <v>3</v>
      </c>
      <c r="G129" s="60">
        <v>55630911</v>
      </c>
    </row>
    <row r="130" spans="1:7">
      <c r="A130" s="23">
        <v>2018</v>
      </c>
      <c r="B130" s="13" t="s">
        <v>514</v>
      </c>
      <c r="C130" s="22" t="s">
        <v>1598</v>
      </c>
      <c r="D130" s="22" t="s">
        <v>1896</v>
      </c>
      <c r="E130" s="34">
        <v>0</v>
      </c>
      <c r="F130" s="34">
        <v>2</v>
      </c>
      <c r="G130" s="60">
        <v>54945379</v>
      </c>
    </row>
    <row r="131" spans="1:7">
      <c r="A131" s="23">
        <v>2018</v>
      </c>
      <c r="B131" s="13" t="s">
        <v>514</v>
      </c>
      <c r="C131" s="22" t="s">
        <v>1598</v>
      </c>
      <c r="D131" s="22" t="s">
        <v>2195</v>
      </c>
      <c r="E131" s="34">
        <v>0</v>
      </c>
      <c r="F131" s="34">
        <v>3</v>
      </c>
      <c r="G131" s="60">
        <v>56505000</v>
      </c>
    </row>
    <row r="132" spans="1:7">
      <c r="A132" s="23">
        <v>2018</v>
      </c>
      <c r="B132" s="13" t="s">
        <v>514</v>
      </c>
      <c r="C132" s="22" t="s">
        <v>1598</v>
      </c>
      <c r="D132" s="22" t="s">
        <v>3303</v>
      </c>
      <c r="E132" s="34">
        <v>51</v>
      </c>
      <c r="F132" s="34">
        <v>34</v>
      </c>
      <c r="G132" s="60">
        <v>463352462</v>
      </c>
    </row>
    <row r="133" spans="1:7">
      <c r="A133" s="23">
        <v>2019</v>
      </c>
      <c r="B133" s="13" t="s">
        <v>1886</v>
      </c>
      <c r="C133" s="22" t="s">
        <v>1580</v>
      </c>
      <c r="D133" s="22" t="s">
        <v>4783</v>
      </c>
      <c r="E133" s="34">
        <v>0</v>
      </c>
      <c r="F133" s="34">
        <v>2</v>
      </c>
      <c r="G133" s="60">
        <v>19000000</v>
      </c>
    </row>
    <row r="134" spans="1:7">
      <c r="A134" s="23">
        <v>2019</v>
      </c>
      <c r="B134" s="13" t="s">
        <v>1886</v>
      </c>
      <c r="C134" s="22" t="s">
        <v>1580</v>
      </c>
      <c r="D134" s="22" t="s">
        <v>4782</v>
      </c>
      <c r="E134" s="34">
        <v>8</v>
      </c>
      <c r="F134" s="34">
        <v>46</v>
      </c>
      <c r="G134" s="60">
        <v>191424267</v>
      </c>
    </row>
    <row r="135" spans="1:7">
      <c r="A135" s="23">
        <v>2019</v>
      </c>
      <c r="B135" s="13" t="s">
        <v>1886</v>
      </c>
      <c r="C135" s="22" t="s">
        <v>1583</v>
      </c>
      <c r="D135" s="22" t="s">
        <v>4786</v>
      </c>
      <c r="E135" s="34">
        <v>0</v>
      </c>
      <c r="F135" s="34">
        <v>22</v>
      </c>
      <c r="G135" s="60">
        <v>153904199.99000001</v>
      </c>
    </row>
    <row r="136" spans="1:7">
      <c r="A136" s="23">
        <v>2019</v>
      </c>
      <c r="B136" s="13" t="s">
        <v>1886</v>
      </c>
      <c r="C136" s="22" t="s">
        <v>2071</v>
      </c>
      <c r="D136" s="22" t="s">
        <v>4789</v>
      </c>
      <c r="E136" s="34">
        <v>3</v>
      </c>
      <c r="F136" s="34">
        <v>2</v>
      </c>
      <c r="G136" s="60">
        <v>52000000</v>
      </c>
    </row>
    <row r="137" spans="1:7">
      <c r="A137" s="23">
        <v>2019</v>
      </c>
      <c r="B137" s="13" t="s">
        <v>1886</v>
      </c>
      <c r="C137" s="22" t="s">
        <v>2071</v>
      </c>
      <c r="D137" s="22" t="s">
        <v>4778</v>
      </c>
      <c r="E137" s="34">
        <v>5</v>
      </c>
      <c r="F137" s="34">
        <v>6</v>
      </c>
      <c r="G137" s="60">
        <v>178054000</v>
      </c>
    </row>
    <row r="138" spans="1:7">
      <c r="A138" s="23">
        <v>2019</v>
      </c>
      <c r="B138" s="13" t="s">
        <v>1886</v>
      </c>
      <c r="C138" s="22" t="s">
        <v>2071</v>
      </c>
      <c r="D138" s="22" t="s">
        <v>4779</v>
      </c>
      <c r="E138" s="34">
        <v>1</v>
      </c>
      <c r="F138" s="34">
        <v>1</v>
      </c>
      <c r="G138" s="60">
        <v>0</v>
      </c>
    </row>
    <row r="139" spans="1:7">
      <c r="A139" s="23">
        <v>2019</v>
      </c>
      <c r="B139" s="13" t="s">
        <v>1886</v>
      </c>
      <c r="C139" s="22" t="s">
        <v>2071</v>
      </c>
      <c r="D139" s="22" t="s">
        <v>4797</v>
      </c>
      <c r="E139" s="34">
        <v>0</v>
      </c>
      <c r="F139" s="34">
        <v>1</v>
      </c>
      <c r="G139" s="60">
        <v>0</v>
      </c>
    </row>
    <row r="140" spans="1:7">
      <c r="A140" s="23">
        <v>2019</v>
      </c>
      <c r="B140" s="13" t="s">
        <v>1886</v>
      </c>
      <c r="C140" s="22" t="s">
        <v>1591</v>
      </c>
      <c r="D140" s="22" t="s">
        <v>4792</v>
      </c>
      <c r="E140" s="34">
        <v>5</v>
      </c>
      <c r="F140" s="34">
        <v>3</v>
      </c>
      <c r="G140" s="60">
        <v>245955999.95999998</v>
      </c>
    </row>
    <row r="141" spans="1:7">
      <c r="A141" s="23">
        <v>2019</v>
      </c>
      <c r="B141" s="13" t="s">
        <v>1886</v>
      </c>
      <c r="C141" s="22" t="s">
        <v>1591</v>
      </c>
      <c r="D141" s="22" t="s">
        <v>4790</v>
      </c>
      <c r="E141" s="34">
        <v>3</v>
      </c>
      <c r="F141" s="34">
        <v>2</v>
      </c>
      <c r="G141" s="60">
        <v>89473380</v>
      </c>
    </row>
    <row r="142" spans="1:7">
      <c r="A142" s="23">
        <v>2019</v>
      </c>
      <c r="B142" s="13" t="s">
        <v>1886</v>
      </c>
      <c r="C142" s="22" t="s">
        <v>1591</v>
      </c>
      <c r="D142" s="22" t="s">
        <v>4795</v>
      </c>
      <c r="E142" s="34">
        <v>4</v>
      </c>
      <c r="F142" s="34">
        <v>14</v>
      </c>
      <c r="G142" s="60">
        <v>649974772.09000003</v>
      </c>
    </row>
    <row r="143" spans="1:7">
      <c r="A143" s="23">
        <v>2019</v>
      </c>
      <c r="B143" s="13" t="s">
        <v>1886</v>
      </c>
      <c r="C143" s="22" t="s">
        <v>1591</v>
      </c>
      <c r="D143" s="22" t="s">
        <v>4794</v>
      </c>
      <c r="E143" s="34">
        <v>0</v>
      </c>
      <c r="F143" s="34">
        <v>1</v>
      </c>
      <c r="G143" s="60">
        <v>53000000</v>
      </c>
    </row>
    <row r="144" spans="1:7">
      <c r="A144" s="23">
        <v>2019</v>
      </c>
      <c r="B144" s="13" t="s">
        <v>1886</v>
      </c>
      <c r="C144" s="22" t="s">
        <v>1591</v>
      </c>
      <c r="D144" s="22" t="s">
        <v>4793</v>
      </c>
      <c r="E144" s="34">
        <v>4</v>
      </c>
      <c r="F144" s="34">
        <v>2</v>
      </c>
      <c r="G144" s="60">
        <v>105316706</v>
      </c>
    </row>
    <row r="145" spans="1:7">
      <c r="A145" s="23">
        <v>2019</v>
      </c>
      <c r="B145" s="13" t="s">
        <v>1886</v>
      </c>
      <c r="C145" s="22" t="s">
        <v>1591</v>
      </c>
      <c r="D145" s="22" t="s">
        <v>4785</v>
      </c>
      <c r="E145" s="34">
        <v>5</v>
      </c>
      <c r="F145" s="34">
        <v>4</v>
      </c>
      <c r="G145" s="60">
        <v>210920000</v>
      </c>
    </row>
    <row r="146" spans="1:7">
      <c r="A146" s="23">
        <v>2019</v>
      </c>
      <c r="B146" s="13" t="s">
        <v>1886</v>
      </c>
      <c r="C146" s="22" t="s">
        <v>1591</v>
      </c>
      <c r="D146" s="22" t="s">
        <v>4784</v>
      </c>
      <c r="E146" s="34">
        <v>2</v>
      </c>
      <c r="F146" s="34">
        <v>5</v>
      </c>
      <c r="G146" s="60">
        <v>100000000</v>
      </c>
    </row>
    <row r="147" spans="1:7">
      <c r="A147" s="23">
        <v>2019</v>
      </c>
      <c r="B147" s="13" t="s">
        <v>1886</v>
      </c>
      <c r="C147" s="22" t="s">
        <v>1591</v>
      </c>
      <c r="D147" s="22" t="s">
        <v>4780</v>
      </c>
      <c r="E147" s="34">
        <v>14</v>
      </c>
      <c r="F147" s="34">
        <v>22</v>
      </c>
      <c r="G147" s="60">
        <v>1163914428</v>
      </c>
    </row>
    <row r="148" spans="1:7">
      <c r="A148" s="23">
        <v>2019</v>
      </c>
      <c r="B148" s="13" t="s">
        <v>1886</v>
      </c>
      <c r="C148" s="22" t="s">
        <v>1591</v>
      </c>
      <c r="D148" s="22" t="s">
        <v>4796</v>
      </c>
      <c r="E148" s="34">
        <v>4</v>
      </c>
      <c r="F148" s="34">
        <v>9</v>
      </c>
      <c r="G148" s="60">
        <v>53458176</v>
      </c>
    </row>
    <row r="149" spans="1:7">
      <c r="A149" s="23">
        <v>2019</v>
      </c>
      <c r="B149" s="13" t="s">
        <v>1886</v>
      </c>
      <c r="C149" s="22" t="s">
        <v>1591</v>
      </c>
      <c r="D149" s="22" t="s">
        <v>4777</v>
      </c>
      <c r="E149" s="34">
        <v>0</v>
      </c>
      <c r="F149" s="34">
        <v>2</v>
      </c>
      <c r="G149" s="60">
        <v>0</v>
      </c>
    </row>
    <row r="150" spans="1:7">
      <c r="A150" s="23">
        <v>2019</v>
      </c>
      <c r="B150" s="13" t="s">
        <v>1886</v>
      </c>
      <c r="C150" s="22" t="s">
        <v>1591</v>
      </c>
      <c r="D150" s="22" t="s">
        <v>4791</v>
      </c>
      <c r="E150" s="34">
        <v>11</v>
      </c>
      <c r="F150" s="34">
        <v>2</v>
      </c>
      <c r="G150" s="60">
        <v>179948000</v>
      </c>
    </row>
    <row r="151" spans="1:7">
      <c r="A151" s="23">
        <v>2019</v>
      </c>
      <c r="B151" s="13" t="s">
        <v>1886</v>
      </c>
      <c r="C151" s="22" t="s">
        <v>1591</v>
      </c>
      <c r="D151" s="22" t="s">
        <v>8168</v>
      </c>
      <c r="E151" s="34">
        <v>0</v>
      </c>
      <c r="F151" s="34">
        <v>45</v>
      </c>
      <c r="G151" s="60">
        <v>0</v>
      </c>
    </row>
    <row r="152" spans="1:7">
      <c r="A152" s="23">
        <v>2019</v>
      </c>
      <c r="B152" s="13" t="s">
        <v>1886</v>
      </c>
      <c r="C152" s="22" t="s">
        <v>4754</v>
      </c>
      <c r="D152" s="22" t="s">
        <v>4788</v>
      </c>
      <c r="E152" s="34">
        <v>0</v>
      </c>
      <c r="F152" s="34">
        <v>2</v>
      </c>
      <c r="G152" s="60">
        <v>100000000</v>
      </c>
    </row>
    <row r="153" spans="1:7">
      <c r="A153" s="23">
        <v>2019</v>
      </c>
      <c r="B153" s="13" t="s">
        <v>1886</v>
      </c>
      <c r="C153" s="22" t="s">
        <v>4754</v>
      </c>
      <c r="D153" s="22" t="s">
        <v>4787</v>
      </c>
      <c r="E153" s="34">
        <v>1</v>
      </c>
      <c r="F153" s="34">
        <v>1</v>
      </c>
      <c r="G153" s="60">
        <v>4200000</v>
      </c>
    </row>
    <row r="154" spans="1:7">
      <c r="A154" s="23">
        <v>2019</v>
      </c>
      <c r="B154" s="13" t="s">
        <v>1886</v>
      </c>
      <c r="C154" s="22" t="s">
        <v>1595</v>
      </c>
      <c r="D154" s="22" t="s">
        <v>4781</v>
      </c>
      <c r="E154" s="34">
        <v>4</v>
      </c>
      <c r="F154" s="34">
        <v>13</v>
      </c>
      <c r="G154" s="60">
        <v>61771170</v>
      </c>
    </row>
    <row r="155" spans="1:7">
      <c r="A155" s="23">
        <v>2019</v>
      </c>
      <c r="B155" s="13" t="s">
        <v>514</v>
      </c>
      <c r="C155" s="22" t="s">
        <v>1598</v>
      </c>
      <c r="D155" s="22" t="s">
        <v>1895</v>
      </c>
      <c r="E155" s="34">
        <f>6-F155</f>
        <v>4</v>
      </c>
      <c r="F155" s="34">
        <v>2</v>
      </c>
      <c r="G155" s="60">
        <v>38507230</v>
      </c>
    </row>
    <row r="156" spans="1:7">
      <c r="A156" s="23">
        <v>2019</v>
      </c>
      <c r="B156" s="13" t="s">
        <v>514</v>
      </c>
      <c r="C156" s="22" t="s">
        <v>1598</v>
      </c>
      <c r="D156" s="22" t="s">
        <v>1896</v>
      </c>
      <c r="E156" s="34">
        <f>3-F156</f>
        <v>2</v>
      </c>
      <c r="F156" s="34">
        <v>1</v>
      </c>
      <c r="G156" s="60">
        <v>17659410</v>
      </c>
    </row>
    <row r="157" spans="1:7">
      <c r="A157" s="23">
        <v>2019</v>
      </c>
      <c r="B157" s="13" t="s">
        <v>514</v>
      </c>
      <c r="C157" s="22" t="s">
        <v>1598</v>
      </c>
      <c r="D157" s="22" t="s">
        <v>4131</v>
      </c>
      <c r="E157" s="34">
        <f>(43-F157)+8</f>
        <v>21</v>
      </c>
      <c r="F157" s="34">
        <v>30</v>
      </c>
      <c r="G157" s="60">
        <f>311622352+36844528</f>
        <v>348466880</v>
      </c>
    </row>
    <row r="158" spans="1:7">
      <c r="A158" s="23">
        <v>2020</v>
      </c>
      <c r="B158" s="13" t="s">
        <v>1886</v>
      </c>
      <c r="C158" s="22" t="s">
        <v>1580</v>
      </c>
      <c r="D158" s="22" t="s">
        <v>6613</v>
      </c>
      <c r="E158" s="34">
        <v>3</v>
      </c>
      <c r="F158" s="34">
        <v>69</v>
      </c>
      <c r="G158" s="60">
        <v>419264312</v>
      </c>
    </row>
    <row r="159" spans="1:7">
      <c r="A159" s="23">
        <v>2020</v>
      </c>
      <c r="B159" s="13" t="s">
        <v>1886</v>
      </c>
      <c r="C159" s="22" t="s">
        <v>1580</v>
      </c>
      <c r="D159" s="22" t="s">
        <v>6614</v>
      </c>
      <c r="E159" s="34">
        <v>3</v>
      </c>
      <c r="F159" s="34">
        <v>5</v>
      </c>
      <c r="G159" s="60">
        <v>76098025</v>
      </c>
    </row>
    <row r="160" spans="1:7">
      <c r="A160" s="23">
        <v>2020</v>
      </c>
      <c r="B160" s="13" t="s">
        <v>1886</v>
      </c>
      <c r="C160" s="22" t="s">
        <v>1583</v>
      </c>
      <c r="D160" s="22" t="s">
        <v>6619</v>
      </c>
      <c r="E160" s="34">
        <v>1</v>
      </c>
      <c r="F160" s="34">
        <v>0</v>
      </c>
      <c r="G160" s="60">
        <v>0</v>
      </c>
    </row>
    <row r="161" spans="1:7">
      <c r="A161" s="23">
        <v>2020</v>
      </c>
      <c r="B161" s="13" t="s">
        <v>1886</v>
      </c>
      <c r="C161" s="22" t="s">
        <v>2071</v>
      </c>
      <c r="D161" s="22" t="s">
        <v>4789</v>
      </c>
      <c r="E161" s="34">
        <v>0</v>
      </c>
      <c r="F161" s="34">
        <v>0</v>
      </c>
      <c r="G161" s="60">
        <v>0</v>
      </c>
    </row>
    <row r="162" spans="1:7">
      <c r="A162" s="23">
        <v>2020</v>
      </c>
      <c r="B162" s="13" t="s">
        <v>1886</v>
      </c>
      <c r="C162" s="22" t="s">
        <v>2071</v>
      </c>
      <c r="D162" s="22" t="s">
        <v>6610</v>
      </c>
      <c r="E162" s="34">
        <v>2</v>
      </c>
      <c r="F162" s="34">
        <v>1</v>
      </c>
      <c r="G162" s="60">
        <v>0</v>
      </c>
    </row>
    <row r="163" spans="1:7">
      <c r="A163" s="23">
        <v>2020</v>
      </c>
      <c r="B163" s="13" t="s">
        <v>1886</v>
      </c>
      <c r="C163" s="22" t="s">
        <v>2071</v>
      </c>
      <c r="D163" s="22" t="s">
        <v>6609</v>
      </c>
      <c r="E163" s="34">
        <v>2</v>
      </c>
      <c r="F163" s="34">
        <v>9</v>
      </c>
      <c r="G163" s="60">
        <v>216127294</v>
      </c>
    </row>
    <row r="164" spans="1:7">
      <c r="A164" s="23">
        <v>2020</v>
      </c>
      <c r="B164" s="13" t="s">
        <v>1886</v>
      </c>
      <c r="C164" s="22" t="s">
        <v>2071</v>
      </c>
      <c r="D164" s="22" t="s">
        <v>6624</v>
      </c>
      <c r="E164" s="34">
        <v>0</v>
      </c>
      <c r="F164" s="34">
        <v>4</v>
      </c>
      <c r="G164" s="60">
        <v>0</v>
      </c>
    </row>
    <row r="165" spans="1:7">
      <c r="A165" s="23">
        <v>2020</v>
      </c>
      <c r="B165" s="13" t="s">
        <v>1886</v>
      </c>
      <c r="C165" s="22" t="s">
        <v>6608</v>
      </c>
      <c r="D165" s="22" t="s">
        <v>6623</v>
      </c>
      <c r="E165" s="34">
        <v>0</v>
      </c>
      <c r="F165" s="34">
        <v>2</v>
      </c>
      <c r="G165" s="60">
        <v>0</v>
      </c>
    </row>
    <row r="166" spans="1:7">
      <c r="A166" s="23">
        <v>2020</v>
      </c>
      <c r="B166" s="13" t="s">
        <v>1886</v>
      </c>
      <c r="C166" s="22" t="s">
        <v>6608</v>
      </c>
      <c r="D166" s="22" t="s">
        <v>6617</v>
      </c>
      <c r="E166" s="34">
        <v>2</v>
      </c>
      <c r="F166" s="34">
        <v>3</v>
      </c>
      <c r="G166" s="60">
        <v>147977765</v>
      </c>
    </row>
    <row r="167" spans="1:7">
      <c r="A167" s="23">
        <v>2020</v>
      </c>
      <c r="B167" s="13" t="s">
        <v>1886</v>
      </c>
      <c r="C167" s="22" t="s">
        <v>1591</v>
      </c>
      <c r="D167" s="22" t="s">
        <v>6615</v>
      </c>
      <c r="E167" s="34">
        <v>8</v>
      </c>
      <c r="F167" s="34">
        <v>6</v>
      </c>
      <c r="G167" s="60">
        <v>491976388.67999995</v>
      </c>
    </row>
    <row r="168" spans="1:7">
      <c r="A168" s="23">
        <v>2020</v>
      </c>
      <c r="B168" s="13" t="s">
        <v>1886</v>
      </c>
      <c r="C168" s="22" t="s">
        <v>1591</v>
      </c>
      <c r="D168" s="22" t="s">
        <v>6622</v>
      </c>
      <c r="E168" s="34">
        <v>1</v>
      </c>
      <c r="F168" s="34">
        <v>3</v>
      </c>
      <c r="G168" s="60">
        <v>116750000</v>
      </c>
    </row>
    <row r="169" spans="1:7">
      <c r="A169" s="23">
        <v>2020</v>
      </c>
      <c r="B169" s="13" t="s">
        <v>1886</v>
      </c>
      <c r="C169" s="22" t="s">
        <v>1591</v>
      </c>
      <c r="D169" s="22" t="s">
        <v>6625</v>
      </c>
      <c r="E169" s="34">
        <v>6</v>
      </c>
      <c r="F169" s="34">
        <v>6</v>
      </c>
      <c r="G169" s="60">
        <v>312290500</v>
      </c>
    </row>
    <row r="170" spans="1:7">
      <c r="A170" s="23">
        <v>2020</v>
      </c>
      <c r="B170" s="13" t="s">
        <v>1886</v>
      </c>
      <c r="C170" s="22" t="s">
        <v>1591</v>
      </c>
      <c r="D170" s="22" t="s">
        <v>6618</v>
      </c>
      <c r="E170" s="34">
        <v>2</v>
      </c>
      <c r="F170" s="34">
        <v>2</v>
      </c>
      <c r="G170" s="60">
        <v>83883600</v>
      </c>
    </row>
    <row r="171" spans="1:7">
      <c r="A171" s="23">
        <v>2020</v>
      </c>
      <c r="B171" s="13" t="s">
        <v>1886</v>
      </c>
      <c r="C171" s="22" t="s">
        <v>1591</v>
      </c>
      <c r="D171" s="22" t="s">
        <v>6620</v>
      </c>
      <c r="E171" s="34">
        <v>3</v>
      </c>
      <c r="F171" s="34">
        <v>3</v>
      </c>
      <c r="G171" s="60">
        <v>145839222</v>
      </c>
    </row>
    <row r="172" spans="1:7">
      <c r="A172" s="23">
        <v>2020</v>
      </c>
      <c r="B172" s="13" t="s">
        <v>1886</v>
      </c>
      <c r="C172" s="22" t="s">
        <v>1591</v>
      </c>
      <c r="D172" s="22" t="s">
        <v>6616</v>
      </c>
      <c r="E172" s="34">
        <v>0</v>
      </c>
      <c r="F172" s="34">
        <v>4</v>
      </c>
      <c r="G172" s="60">
        <v>79246640</v>
      </c>
    </row>
    <row r="173" spans="1:7">
      <c r="A173" s="23">
        <v>2020</v>
      </c>
      <c r="B173" s="13" t="s">
        <v>1886</v>
      </c>
      <c r="C173" s="22" t="s">
        <v>1591</v>
      </c>
      <c r="D173" s="22" t="s">
        <v>6611</v>
      </c>
      <c r="E173" s="34">
        <v>19</v>
      </c>
      <c r="F173" s="34">
        <v>20</v>
      </c>
      <c r="G173" s="60">
        <v>1044076894.33</v>
      </c>
    </row>
    <row r="174" spans="1:7">
      <c r="A174" s="23">
        <v>2020</v>
      </c>
      <c r="B174" s="13" t="s">
        <v>1886</v>
      </c>
      <c r="C174" s="22" t="s">
        <v>1591</v>
      </c>
      <c r="D174" s="22" t="s">
        <v>6621</v>
      </c>
      <c r="E174" s="34">
        <v>1</v>
      </c>
      <c r="F174" s="34">
        <v>2</v>
      </c>
      <c r="G174" s="60">
        <v>9000000</v>
      </c>
    </row>
    <row r="175" spans="1:7">
      <c r="A175" s="23">
        <v>2020</v>
      </c>
      <c r="B175" s="13" t="s">
        <v>1886</v>
      </c>
      <c r="C175" s="22" t="s">
        <v>1591</v>
      </c>
      <c r="D175" s="22" t="s">
        <v>4777</v>
      </c>
      <c r="E175" s="34">
        <v>0</v>
      </c>
      <c r="F175" s="34">
        <v>6</v>
      </c>
      <c r="G175" s="60">
        <v>0</v>
      </c>
    </row>
    <row r="176" spans="1:7">
      <c r="A176" s="23">
        <v>2020</v>
      </c>
      <c r="B176" s="13" t="s">
        <v>1886</v>
      </c>
      <c r="C176" s="22" t="s">
        <v>1591</v>
      </c>
      <c r="D176" s="22" t="s">
        <v>8168</v>
      </c>
      <c r="E176" s="34">
        <v>0</v>
      </c>
      <c r="F176" s="34">
        <v>58</v>
      </c>
      <c r="G176" s="60">
        <v>0</v>
      </c>
    </row>
    <row r="177" spans="1:7">
      <c r="A177" s="23">
        <v>2020</v>
      </c>
      <c r="B177" s="13" t="s">
        <v>1886</v>
      </c>
      <c r="C177" s="22" t="s">
        <v>1595</v>
      </c>
      <c r="D177" s="22" t="s">
        <v>6612</v>
      </c>
      <c r="E177" s="34">
        <v>3</v>
      </c>
      <c r="F177" s="34">
        <v>19</v>
      </c>
      <c r="G177" s="60">
        <v>87477000</v>
      </c>
    </row>
    <row r="178" spans="1:7">
      <c r="A178" s="23">
        <v>2020</v>
      </c>
      <c r="B178" s="13" t="s">
        <v>514</v>
      </c>
      <c r="C178" s="22" t="s">
        <v>1585</v>
      </c>
      <c r="D178" s="22" t="s">
        <v>5003</v>
      </c>
      <c r="E178" s="34">
        <v>0</v>
      </c>
      <c r="F178" s="34">
        <v>13</v>
      </c>
      <c r="G178" s="60">
        <v>10942641.199999999</v>
      </c>
    </row>
    <row r="179" spans="1:7">
      <c r="A179" s="23">
        <v>2020</v>
      </c>
      <c r="B179" s="13" t="s">
        <v>514</v>
      </c>
      <c r="C179" s="22" t="s">
        <v>1585</v>
      </c>
      <c r="D179" s="22" t="s">
        <v>5005</v>
      </c>
      <c r="E179" s="34">
        <v>0</v>
      </c>
      <c r="F179" s="34">
        <v>9</v>
      </c>
      <c r="G179" s="60">
        <v>63028531</v>
      </c>
    </row>
    <row r="180" spans="1:7">
      <c r="A180" s="23">
        <v>2020</v>
      </c>
      <c r="B180" s="13" t="s">
        <v>514</v>
      </c>
      <c r="C180" s="22" t="s">
        <v>1585</v>
      </c>
      <c r="D180" s="22" t="s">
        <v>5006</v>
      </c>
      <c r="E180" s="34">
        <v>0</v>
      </c>
      <c r="F180" s="34">
        <v>1</v>
      </c>
      <c r="G180" s="60">
        <v>1000000</v>
      </c>
    </row>
    <row r="181" spans="1:7">
      <c r="A181" s="23">
        <v>2020</v>
      </c>
      <c r="B181" s="13" t="s">
        <v>514</v>
      </c>
      <c r="C181" s="22" t="s">
        <v>1585</v>
      </c>
      <c r="D181" s="22" t="s">
        <v>5007</v>
      </c>
      <c r="E181" s="34">
        <v>0</v>
      </c>
      <c r="F181" s="34">
        <v>21</v>
      </c>
      <c r="G181" s="60">
        <v>27889134.770000003</v>
      </c>
    </row>
    <row r="182" spans="1:7">
      <c r="A182" s="23">
        <v>2020</v>
      </c>
      <c r="B182" s="13" t="s">
        <v>514</v>
      </c>
      <c r="C182" s="22" t="s">
        <v>1585</v>
      </c>
      <c r="D182" s="22" t="s">
        <v>5008</v>
      </c>
      <c r="E182" s="34">
        <v>0</v>
      </c>
      <c r="F182" s="34">
        <v>11</v>
      </c>
      <c r="G182" s="60">
        <v>156177144.19999999</v>
      </c>
    </row>
    <row r="183" spans="1:7">
      <c r="A183" s="23">
        <v>2020</v>
      </c>
      <c r="B183" s="13" t="s">
        <v>514</v>
      </c>
      <c r="C183" s="22" t="s">
        <v>1585</v>
      </c>
      <c r="D183" s="22" t="s">
        <v>5014</v>
      </c>
      <c r="E183" s="34">
        <v>0</v>
      </c>
      <c r="F183" s="34">
        <v>13</v>
      </c>
      <c r="G183" s="60">
        <v>39233960.299999997</v>
      </c>
    </row>
    <row r="184" spans="1:7">
      <c r="A184" s="23">
        <v>2020</v>
      </c>
      <c r="B184" s="13" t="s">
        <v>514</v>
      </c>
      <c r="C184" s="22" t="s">
        <v>1585</v>
      </c>
      <c r="D184" s="22" t="s">
        <v>5015</v>
      </c>
      <c r="E184" s="34">
        <v>0</v>
      </c>
      <c r="F184" s="34">
        <v>130</v>
      </c>
      <c r="G184" s="60">
        <v>270700351</v>
      </c>
    </row>
    <row r="185" spans="1:7">
      <c r="A185" s="23">
        <v>2020</v>
      </c>
      <c r="B185" s="13" t="s">
        <v>514</v>
      </c>
      <c r="C185" s="22" t="s">
        <v>1585</v>
      </c>
      <c r="D185" s="22" t="s">
        <v>5017</v>
      </c>
      <c r="E185" s="34">
        <v>0</v>
      </c>
      <c r="F185" s="34">
        <v>43</v>
      </c>
      <c r="G185" s="60">
        <v>102416577.815</v>
      </c>
    </row>
    <row r="186" spans="1:7">
      <c r="A186" s="23">
        <v>2020</v>
      </c>
      <c r="B186" s="13" t="s">
        <v>514</v>
      </c>
      <c r="C186" s="22" t="s">
        <v>1585</v>
      </c>
      <c r="D186" s="22" t="s">
        <v>5004</v>
      </c>
      <c r="E186" s="34">
        <v>1</v>
      </c>
      <c r="F186" s="34">
        <v>7</v>
      </c>
      <c r="G186" s="60">
        <v>46616109</v>
      </c>
    </row>
    <row r="187" spans="1:7">
      <c r="A187" s="23">
        <v>2020</v>
      </c>
      <c r="B187" s="13" t="s">
        <v>514</v>
      </c>
      <c r="C187" s="22" t="s">
        <v>1585</v>
      </c>
      <c r="D187" s="22" t="s">
        <v>5019</v>
      </c>
      <c r="E187" s="34">
        <v>0</v>
      </c>
      <c r="F187" s="34">
        <v>7</v>
      </c>
      <c r="G187" s="60">
        <v>0</v>
      </c>
    </row>
    <row r="188" spans="1:7">
      <c r="A188" s="23">
        <v>2020</v>
      </c>
      <c r="B188" s="13" t="s">
        <v>514</v>
      </c>
      <c r="C188" s="22" t="s">
        <v>1585</v>
      </c>
      <c r="D188" s="22" t="s">
        <v>5021</v>
      </c>
      <c r="E188" s="34">
        <v>0</v>
      </c>
      <c r="F188" s="34">
        <v>12</v>
      </c>
      <c r="G188" s="60">
        <v>5437293</v>
      </c>
    </row>
    <row r="189" spans="1:7">
      <c r="A189" s="23">
        <v>2020</v>
      </c>
      <c r="B189" s="13" t="s">
        <v>514</v>
      </c>
      <c r="C189" s="22" t="s">
        <v>1585</v>
      </c>
      <c r="D189" s="22" t="s">
        <v>5022</v>
      </c>
      <c r="E189" s="34">
        <v>0</v>
      </c>
      <c r="F189" s="34">
        <v>4</v>
      </c>
      <c r="G189" s="60">
        <v>8000000</v>
      </c>
    </row>
    <row r="190" spans="1:7">
      <c r="A190" s="23">
        <v>2020</v>
      </c>
      <c r="B190" s="13" t="s">
        <v>514</v>
      </c>
      <c r="C190" s="22" t="s">
        <v>1598</v>
      </c>
      <c r="D190" s="22" t="s">
        <v>5009</v>
      </c>
      <c r="E190" s="34">
        <v>9</v>
      </c>
      <c r="F190" s="34">
        <v>40</v>
      </c>
      <c r="G190" s="60">
        <v>450929226</v>
      </c>
    </row>
    <row r="191" spans="1:7">
      <c r="A191" s="23">
        <v>2020</v>
      </c>
      <c r="B191" s="13" t="s">
        <v>514</v>
      </c>
      <c r="C191" s="22" t="s">
        <v>1598</v>
      </c>
      <c r="D191" s="22" t="s">
        <v>5010</v>
      </c>
      <c r="E191" s="34">
        <v>4</v>
      </c>
      <c r="F191" s="34">
        <v>9</v>
      </c>
      <c r="G191" s="60">
        <v>18386000</v>
      </c>
    </row>
    <row r="192" spans="1:7">
      <c r="A192" s="23">
        <v>2020</v>
      </c>
      <c r="B192" s="13" t="s">
        <v>514</v>
      </c>
      <c r="C192" s="22" t="s">
        <v>1598</v>
      </c>
      <c r="D192" s="22" t="s">
        <v>5011</v>
      </c>
      <c r="E192" s="34">
        <v>0</v>
      </c>
      <c r="F192" s="34">
        <v>2</v>
      </c>
      <c r="G192" s="60">
        <v>6699000</v>
      </c>
    </row>
    <row r="193" spans="1:7">
      <c r="A193" s="23">
        <v>2020</v>
      </c>
      <c r="B193" s="13" t="s">
        <v>514</v>
      </c>
      <c r="C193" s="22" t="s">
        <v>1598</v>
      </c>
      <c r="D193" s="22" t="s">
        <v>5012</v>
      </c>
      <c r="E193" s="34">
        <v>0</v>
      </c>
      <c r="F193" s="34">
        <v>4</v>
      </c>
      <c r="G193" s="60">
        <v>46897205</v>
      </c>
    </row>
    <row r="194" spans="1:7">
      <c r="A194" s="23">
        <v>2020</v>
      </c>
      <c r="B194" s="13" t="s">
        <v>514</v>
      </c>
      <c r="C194" s="22" t="s">
        <v>1598</v>
      </c>
      <c r="D194" s="22" t="s">
        <v>5013</v>
      </c>
      <c r="E194" s="34">
        <v>0</v>
      </c>
      <c r="F194" s="34">
        <v>68</v>
      </c>
      <c r="G194" s="60">
        <v>60597000</v>
      </c>
    </row>
    <row r="195" spans="1:7">
      <c r="A195" s="23">
        <v>2020</v>
      </c>
      <c r="B195" s="13" t="s">
        <v>514</v>
      </c>
      <c r="C195" s="22" t="s">
        <v>1598</v>
      </c>
      <c r="D195" s="22" t="s">
        <v>5016</v>
      </c>
      <c r="E195" s="34">
        <v>0</v>
      </c>
      <c r="F195" s="34">
        <v>6</v>
      </c>
      <c r="G195" s="60">
        <v>70861963</v>
      </c>
    </row>
    <row r="196" spans="1:7">
      <c r="A196" s="23">
        <v>2020</v>
      </c>
      <c r="B196" s="13" t="s">
        <v>514</v>
      </c>
      <c r="C196" s="22" t="s">
        <v>1598</v>
      </c>
      <c r="D196" s="22" t="s">
        <v>5018</v>
      </c>
      <c r="E196" s="34">
        <v>0</v>
      </c>
      <c r="F196" s="34">
        <v>15</v>
      </c>
      <c r="G196" s="60">
        <v>37067787</v>
      </c>
    </row>
    <row r="197" spans="1:7">
      <c r="A197" s="23">
        <v>2020</v>
      </c>
      <c r="B197" s="13" t="s">
        <v>514</v>
      </c>
      <c r="C197" s="22" t="s">
        <v>1598</v>
      </c>
      <c r="D197" s="22" t="s">
        <v>5020</v>
      </c>
      <c r="E197" s="34">
        <v>0</v>
      </c>
      <c r="F197" s="34">
        <v>1</v>
      </c>
      <c r="G197" s="60">
        <v>28092400</v>
      </c>
    </row>
    <row r="198" spans="1:7">
      <c r="A198" s="23">
        <v>2021</v>
      </c>
      <c r="B198" s="13" t="s">
        <v>1886</v>
      </c>
      <c r="C198" s="22" t="s">
        <v>1580</v>
      </c>
      <c r="D198" s="22" t="s">
        <v>6613</v>
      </c>
      <c r="E198" s="34">
        <v>0</v>
      </c>
      <c r="F198" s="34">
        <v>80</v>
      </c>
      <c r="G198" s="60">
        <v>482553626</v>
      </c>
    </row>
    <row r="199" spans="1:7">
      <c r="A199" s="23">
        <v>2021</v>
      </c>
      <c r="B199" s="13" t="s">
        <v>1886</v>
      </c>
      <c r="C199" s="22" t="s">
        <v>1580</v>
      </c>
      <c r="D199" s="22" t="s">
        <v>6614</v>
      </c>
      <c r="E199" s="34">
        <v>1</v>
      </c>
      <c r="F199" s="34">
        <v>1</v>
      </c>
      <c r="G199" s="60">
        <v>9069300</v>
      </c>
    </row>
    <row r="200" spans="1:7">
      <c r="A200" s="23">
        <v>2021</v>
      </c>
      <c r="B200" s="13" t="s">
        <v>1886</v>
      </c>
      <c r="C200" s="22" t="s">
        <v>1583</v>
      </c>
      <c r="D200" s="22" t="s">
        <v>6619</v>
      </c>
      <c r="E200" s="34">
        <v>0</v>
      </c>
      <c r="F200" s="34">
        <v>0</v>
      </c>
      <c r="G200" s="60">
        <v>0</v>
      </c>
    </row>
    <row r="201" spans="1:7">
      <c r="A201" s="23">
        <v>2021</v>
      </c>
      <c r="B201" s="13" t="s">
        <v>1886</v>
      </c>
      <c r="C201" s="22" t="s">
        <v>8158</v>
      </c>
      <c r="D201" s="22" t="s">
        <v>8158</v>
      </c>
      <c r="E201" s="34">
        <v>0</v>
      </c>
      <c r="F201" s="34">
        <v>3</v>
      </c>
      <c r="G201" s="60">
        <v>34122398</v>
      </c>
    </row>
    <row r="202" spans="1:7">
      <c r="A202" s="23">
        <v>2021</v>
      </c>
      <c r="B202" s="13" t="s">
        <v>1886</v>
      </c>
      <c r="C202" s="22" t="s">
        <v>2071</v>
      </c>
      <c r="D202" s="22" t="s">
        <v>4789</v>
      </c>
      <c r="E202" s="34">
        <v>0</v>
      </c>
      <c r="F202" s="34">
        <v>0</v>
      </c>
      <c r="G202" s="60">
        <v>0</v>
      </c>
    </row>
    <row r="203" spans="1:7">
      <c r="A203" s="23">
        <v>2021</v>
      </c>
      <c r="B203" s="13" t="s">
        <v>1886</v>
      </c>
      <c r="C203" s="22" t="s">
        <v>2071</v>
      </c>
      <c r="D203" s="22" t="s">
        <v>8162</v>
      </c>
      <c r="E203" s="34">
        <v>0</v>
      </c>
      <c r="F203" s="34">
        <v>1</v>
      </c>
      <c r="G203" s="60">
        <v>0</v>
      </c>
    </row>
    <row r="204" spans="1:7">
      <c r="A204" s="23">
        <v>2021</v>
      </c>
      <c r="B204" s="13" t="s">
        <v>1886</v>
      </c>
      <c r="C204" s="22" t="s">
        <v>2071</v>
      </c>
      <c r="D204" s="22" t="s">
        <v>8161</v>
      </c>
      <c r="E204" s="34">
        <v>1</v>
      </c>
      <c r="F204" s="34">
        <v>7</v>
      </c>
      <c r="G204" s="60">
        <v>136708300</v>
      </c>
    </row>
    <row r="205" spans="1:7">
      <c r="A205" s="23">
        <v>2021</v>
      </c>
      <c r="B205" s="13" t="s">
        <v>1886</v>
      </c>
      <c r="C205" s="22" t="s">
        <v>2071</v>
      </c>
      <c r="D205" s="22" t="s">
        <v>8167</v>
      </c>
      <c r="E205" s="34">
        <v>0</v>
      </c>
      <c r="F205" s="34">
        <v>3</v>
      </c>
      <c r="G205" s="60">
        <v>0</v>
      </c>
    </row>
    <row r="206" spans="1:7">
      <c r="A206" s="23">
        <v>2021</v>
      </c>
      <c r="B206" s="13" t="s">
        <v>1886</v>
      </c>
      <c r="C206" s="22" t="s">
        <v>6608</v>
      </c>
      <c r="D206" s="22" t="s">
        <v>8166</v>
      </c>
      <c r="E206" s="34">
        <v>0</v>
      </c>
      <c r="F206" s="34">
        <v>0</v>
      </c>
      <c r="G206" s="60">
        <v>0</v>
      </c>
    </row>
    <row r="207" spans="1:7">
      <c r="A207" s="23">
        <v>2021</v>
      </c>
      <c r="B207" s="13" t="s">
        <v>1886</v>
      </c>
      <c r="C207" s="22" t="s">
        <v>6608</v>
      </c>
      <c r="D207" s="22" t="s">
        <v>6617</v>
      </c>
      <c r="E207" s="34">
        <v>0</v>
      </c>
      <c r="F207" s="34">
        <v>4</v>
      </c>
      <c r="G207" s="60">
        <v>199716102</v>
      </c>
    </row>
    <row r="208" spans="1:7">
      <c r="A208" s="23">
        <v>2021</v>
      </c>
      <c r="B208" s="13" t="s">
        <v>1886</v>
      </c>
      <c r="C208" s="22" t="s">
        <v>1591</v>
      </c>
      <c r="D208" s="22" t="s">
        <v>8163</v>
      </c>
      <c r="E208" s="34">
        <v>8</v>
      </c>
      <c r="F208" s="34">
        <v>7</v>
      </c>
      <c r="G208" s="60">
        <v>573984003.96000004</v>
      </c>
    </row>
    <row r="209" spans="1:7">
      <c r="A209" s="23">
        <v>2021</v>
      </c>
      <c r="B209" s="13" t="s">
        <v>1886</v>
      </c>
      <c r="C209" s="22" t="s">
        <v>1591</v>
      </c>
      <c r="D209" s="22" t="s">
        <v>6622</v>
      </c>
      <c r="E209" s="34">
        <v>6</v>
      </c>
      <c r="F209" s="34">
        <v>2</v>
      </c>
      <c r="G209" s="60">
        <v>50000000</v>
      </c>
    </row>
    <row r="210" spans="1:7">
      <c r="A210" s="23">
        <v>2021</v>
      </c>
      <c r="B210" s="13" t="s">
        <v>1886</v>
      </c>
      <c r="C210" s="22" t="s">
        <v>1591</v>
      </c>
      <c r="D210" s="22" t="s">
        <v>8159</v>
      </c>
      <c r="E210" s="34">
        <v>2</v>
      </c>
      <c r="F210" s="34">
        <v>5</v>
      </c>
      <c r="G210" s="60">
        <v>218507151.96000001</v>
      </c>
    </row>
    <row r="211" spans="1:7">
      <c r="A211" s="23">
        <v>2021</v>
      </c>
      <c r="B211" s="13" t="s">
        <v>1886</v>
      </c>
      <c r="C211" s="22" t="s">
        <v>1591</v>
      </c>
      <c r="D211" s="22" t="s">
        <v>8165</v>
      </c>
      <c r="E211" s="34">
        <v>0</v>
      </c>
      <c r="F211" s="34">
        <v>0</v>
      </c>
      <c r="G211" s="60">
        <v>0</v>
      </c>
    </row>
    <row r="212" spans="1:7">
      <c r="A212" s="23">
        <v>2021</v>
      </c>
      <c r="B212" s="13" t="s">
        <v>1886</v>
      </c>
      <c r="C212" s="22" t="s">
        <v>1591</v>
      </c>
      <c r="D212" s="22" t="s">
        <v>6620</v>
      </c>
      <c r="E212" s="34">
        <v>2</v>
      </c>
      <c r="F212" s="34">
        <v>1</v>
      </c>
      <c r="G212" s="60">
        <v>53000000</v>
      </c>
    </row>
    <row r="213" spans="1:7">
      <c r="A213" s="23">
        <v>2021</v>
      </c>
      <c r="B213" s="13" t="s">
        <v>1886</v>
      </c>
      <c r="C213" s="22" t="s">
        <v>1591</v>
      </c>
      <c r="D213" s="22" t="s">
        <v>6616</v>
      </c>
      <c r="E213" s="34">
        <v>4</v>
      </c>
      <c r="F213" s="34">
        <v>5</v>
      </c>
      <c r="G213" s="60">
        <v>98207479.969999999</v>
      </c>
    </row>
    <row r="214" spans="1:7">
      <c r="A214" s="23">
        <v>2021</v>
      </c>
      <c r="B214" s="13" t="s">
        <v>1886</v>
      </c>
      <c r="C214" s="22" t="s">
        <v>1591</v>
      </c>
      <c r="D214" s="22" t="s">
        <v>6611</v>
      </c>
      <c r="E214" s="34">
        <v>17</v>
      </c>
      <c r="F214" s="34">
        <v>18</v>
      </c>
      <c r="G214" s="60">
        <v>928166623.16000009</v>
      </c>
    </row>
    <row r="215" spans="1:7">
      <c r="A215" s="23">
        <v>2021</v>
      </c>
      <c r="B215" s="13" t="s">
        <v>1886</v>
      </c>
      <c r="C215" s="22" t="s">
        <v>1591</v>
      </c>
      <c r="D215" s="22" t="s">
        <v>8164</v>
      </c>
      <c r="E215" s="34">
        <v>0</v>
      </c>
      <c r="F215" s="34">
        <v>0</v>
      </c>
      <c r="G215" s="60">
        <v>0</v>
      </c>
    </row>
    <row r="216" spans="1:7">
      <c r="A216" s="23">
        <v>2021</v>
      </c>
      <c r="B216" s="13" t="s">
        <v>1886</v>
      </c>
      <c r="C216" s="22" t="s">
        <v>1591</v>
      </c>
      <c r="D216" s="22" t="s">
        <v>4777</v>
      </c>
      <c r="E216" s="34">
        <v>0</v>
      </c>
      <c r="F216" s="34">
        <v>0</v>
      </c>
      <c r="G216" s="60">
        <v>0</v>
      </c>
    </row>
    <row r="217" spans="1:7">
      <c r="A217" s="23">
        <v>2021</v>
      </c>
      <c r="B217" s="13" t="s">
        <v>1886</v>
      </c>
      <c r="C217" s="22" t="s">
        <v>1591</v>
      </c>
      <c r="D217" s="22" t="s">
        <v>8160</v>
      </c>
      <c r="E217" s="34">
        <v>9</v>
      </c>
      <c r="F217" s="34">
        <v>3</v>
      </c>
      <c r="G217" s="60">
        <v>199930000</v>
      </c>
    </row>
    <row r="218" spans="1:7">
      <c r="A218" s="23">
        <v>2021</v>
      </c>
      <c r="B218" s="13" t="s">
        <v>1886</v>
      </c>
      <c r="C218" s="22" t="s">
        <v>1591</v>
      </c>
      <c r="D218" s="22" t="s">
        <v>8168</v>
      </c>
      <c r="E218" s="34">
        <v>0</v>
      </c>
      <c r="F218" s="34">
        <v>46</v>
      </c>
      <c r="G218" s="60">
        <v>0</v>
      </c>
    </row>
    <row r="219" spans="1:7">
      <c r="A219" s="23">
        <v>2021</v>
      </c>
      <c r="B219" s="13" t="s">
        <v>1886</v>
      </c>
      <c r="C219" s="22" t="s">
        <v>1595</v>
      </c>
      <c r="D219" s="22" t="s">
        <v>6612</v>
      </c>
      <c r="E219" s="34">
        <v>0</v>
      </c>
      <c r="F219" s="34">
        <v>13</v>
      </c>
      <c r="G219" s="60">
        <v>58300482</v>
      </c>
    </row>
    <row r="220" spans="1:7">
      <c r="A220" s="23">
        <v>2021</v>
      </c>
      <c r="B220" s="13" t="s">
        <v>514</v>
      </c>
      <c r="C220" s="22" t="s">
        <v>1585</v>
      </c>
      <c r="D220" s="22" t="s">
        <v>7494</v>
      </c>
      <c r="E220" s="34">
        <v>0</v>
      </c>
      <c r="F220" s="34">
        <v>0</v>
      </c>
      <c r="G220" s="60">
        <v>0</v>
      </c>
    </row>
    <row r="221" spans="1:7">
      <c r="A221" s="23">
        <v>2021</v>
      </c>
      <c r="B221" s="13" t="s">
        <v>514</v>
      </c>
      <c r="C221" s="22" t="s">
        <v>1585</v>
      </c>
      <c r="D221" s="22" t="s">
        <v>5003</v>
      </c>
      <c r="E221" s="34">
        <v>0</v>
      </c>
      <c r="F221" s="34">
        <v>56</v>
      </c>
      <c r="G221" s="60">
        <v>51684880</v>
      </c>
    </row>
    <row r="222" spans="1:7">
      <c r="A222" s="23">
        <v>2021</v>
      </c>
      <c r="B222" s="13" t="s">
        <v>514</v>
      </c>
      <c r="C222" s="22" t="s">
        <v>1585</v>
      </c>
      <c r="D222" s="22" t="s">
        <v>7495</v>
      </c>
      <c r="E222" s="34">
        <v>0</v>
      </c>
      <c r="F222" s="34">
        <v>2</v>
      </c>
      <c r="G222" s="60">
        <v>16000000</v>
      </c>
    </row>
    <row r="223" spans="1:7">
      <c r="A223" s="23">
        <v>2021</v>
      </c>
      <c r="B223" s="13" t="s">
        <v>514</v>
      </c>
      <c r="C223" s="22" t="s">
        <v>1585</v>
      </c>
      <c r="D223" s="22" t="s">
        <v>7496</v>
      </c>
      <c r="E223" s="34">
        <v>0</v>
      </c>
      <c r="F223" s="34">
        <v>4</v>
      </c>
      <c r="G223" s="60">
        <v>4000000</v>
      </c>
    </row>
    <row r="224" spans="1:7">
      <c r="A224" s="23">
        <v>2021</v>
      </c>
      <c r="B224" s="13" t="s">
        <v>514</v>
      </c>
      <c r="C224" s="22" t="s">
        <v>1585</v>
      </c>
      <c r="D224" s="22" t="s">
        <v>7497</v>
      </c>
      <c r="E224" s="34">
        <v>0</v>
      </c>
      <c r="F224" s="34">
        <v>30</v>
      </c>
      <c r="G224" s="60">
        <v>25000000</v>
      </c>
    </row>
    <row r="225" spans="1:7">
      <c r="A225" s="23">
        <v>2021</v>
      </c>
      <c r="B225" s="13" t="s">
        <v>514</v>
      </c>
      <c r="C225" s="22" t="s">
        <v>1585</v>
      </c>
      <c r="D225" s="22" t="s">
        <v>7498</v>
      </c>
      <c r="E225" s="34">
        <v>0</v>
      </c>
      <c r="F225" s="34">
        <v>1</v>
      </c>
      <c r="G225" s="60">
        <v>8500000</v>
      </c>
    </row>
    <row r="226" spans="1:7">
      <c r="A226" s="23">
        <v>2021</v>
      </c>
      <c r="B226" s="13" t="s">
        <v>514</v>
      </c>
      <c r="C226" s="22" t="s">
        <v>1585</v>
      </c>
      <c r="D226" s="22" t="s">
        <v>7499</v>
      </c>
      <c r="E226" s="34">
        <v>0</v>
      </c>
      <c r="F226" s="34">
        <v>1</v>
      </c>
      <c r="G226" s="60">
        <v>100000000</v>
      </c>
    </row>
    <row r="227" spans="1:7">
      <c r="A227" s="23">
        <v>2021</v>
      </c>
      <c r="B227" s="13" t="s">
        <v>514</v>
      </c>
      <c r="C227" s="22" t="s">
        <v>1585</v>
      </c>
      <c r="D227" s="22" t="s">
        <v>5008</v>
      </c>
      <c r="E227" s="34">
        <v>0</v>
      </c>
      <c r="F227" s="34">
        <v>7</v>
      </c>
      <c r="G227" s="60">
        <v>70469572</v>
      </c>
    </row>
    <row r="228" spans="1:7">
      <c r="A228" s="23">
        <v>2021</v>
      </c>
      <c r="B228" s="13" t="s">
        <v>514</v>
      </c>
      <c r="C228" s="22" t="s">
        <v>1585</v>
      </c>
      <c r="D228" s="22" t="s">
        <v>5013</v>
      </c>
      <c r="E228" s="34">
        <v>0</v>
      </c>
      <c r="F228" s="34">
        <v>61</v>
      </c>
      <c r="G228" s="60">
        <v>124000000</v>
      </c>
    </row>
    <row r="229" spans="1:7">
      <c r="A229" s="23">
        <v>2021</v>
      </c>
      <c r="B229" s="13" t="s">
        <v>514</v>
      </c>
      <c r="C229" s="22" t="s">
        <v>1585</v>
      </c>
      <c r="D229" s="22" t="s">
        <v>5014</v>
      </c>
      <c r="E229" s="34">
        <v>0</v>
      </c>
      <c r="F229" s="34">
        <v>9</v>
      </c>
      <c r="G229" s="60">
        <v>51815880</v>
      </c>
    </row>
    <row r="230" spans="1:7">
      <c r="A230" s="23">
        <v>2021</v>
      </c>
      <c r="B230" s="13" t="s">
        <v>514</v>
      </c>
      <c r="C230" s="22" t="s">
        <v>1585</v>
      </c>
      <c r="D230" s="22" t="s">
        <v>7500</v>
      </c>
      <c r="E230" s="34">
        <v>6</v>
      </c>
      <c r="F230" s="34">
        <v>26</v>
      </c>
      <c r="G230" s="60">
        <v>48440000</v>
      </c>
    </row>
    <row r="231" spans="1:7">
      <c r="A231" s="23">
        <v>2021</v>
      </c>
      <c r="B231" s="13" t="s">
        <v>514</v>
      </c>
      <c r="C231" s="22" t="s">
        <v>1585</v>
      </c>
      <c r="D231" s="22" t="s">
        <v>7501</v>
      </c>
      <c r="E231" s="34">
        <v>0</v>
      </c>
      <c r="F231" s="34">
        <v>2</v>
      </c>
      <c r="G231" s="60">
        <v>3345000</v>
      </c>
    </row>
    <row r="232" spans="1:7">
      <c r="A232" s="23">
        <v>2021</v>
      </c>
      <c r="B232" s="13" t="s">
        <v>514</v>
      </c>
      <c r="C232" s="22" t="s">
        <v>1585</v>
      </c>
      <c r="D232" s="22" t="s">
        <v>5015</v>
      </c>
      <c r="E232" s="34">
        <v>0</v>
      </c>
      <c r="F232" s="34">
        <v>93</v>
      </c>
      <c r="G232" s="60">
        <v>252000000</v>
      </c>
    </row>
    <row r="233" spans="1:7">
      <c r="A233" s="23">
        <v>2021</v>
      </c>
      <c r="B233" s="13" t="s">
        <v>514</v>
      </c>
      <c r="C233" s="22" t="s">
        <v>1585</v>
      </c>
      <c r="D233" s="22" t="s">
        <v>5016</v>
      </c>
      <c r="E233" s="34">
        <v>0</v>
      </c>
      <c r="F233" s="34">
        <v>12</v>
      </c>
      <c r="G233" s="60">
        <v>203261453</v>
      </c>
    </row>
    <row r="234" spans="1:7">
      <c r="A234" s="23">
        <v>2021</v>
      </c>
      <c r="B234" s="13" t="s">
        <v>514</v>
      </c>
      <c r="C234" s="22" t="s">
        <v>1598</v>
      </c>
      <c r="D234" s="22" t="s">
        <v>7491</v>
      </c>
      <c r="E234" s="34">
        <v>1</v>
      </c>
      <c r="F234" s="34">
        <v>2</v>
      </c>
      <c r="G234" s="60">
        <v>0</v>
      </c>
    </row>
    <row r="235" spans="1:7">
      <c r="A235" s="23">
        <v>2021</v>
      </c>
      <c r="B235" s="13" t="s">
        <v>514</v>
      </c>
      <c r="C235" s="22" t="s">
        <v>1598</v>
      </c>
      <c r="D235" s="22" t="s">
        <v>7493</v>
      </c>
      <c r="E235" s="34">
        <v>11</v>
      </c>
      <c r="F235" s="34">
        <v>19</v>
      </c>
      <c r="G235" s="60">
        <v>4461908653</v>
      </c>
    </row>
    <row r="236" spans="1:7">
      <c r="A236" s="23">
        <v>2021</v>
      </c>
      <c r="B236" s="13" t="s">
        <v>514</v>
      </c>
      <c r="C236" s="22" t="s">
        <v>1598</v>
      </c>
      <c r="D236" s="22" t="s">
        <v>7487</v>
      </c>
      <c r="E236" s="34">
        <v>1</v>
      </c>
      <c r="F236" s="34">
        <v>16</v>
      </c>
      <c r="G236" s="60">
        <v>400000000</v>
      </c>
    </row>
    <row r="237" spans="1:7">
      <c r="A237" s="23">
        <v>2021</v>
      </c>
      <c r="B237" s="13" t="s">
        <v>514</v>
      </c>
      <c r="C237" s="22" t="s">
        <v>1598</v>
      </c>
      <c r="D237" s="22" t="s">
        <v>7492</v>
      </c>
      <c r="E237" s="34">
        <v>3</v>
      </c>
      <c r="F237" s="34">
        <v>2</v>
      </c>
      <c r="G237" s="60">
        <v>100000000</v>
      </c>
    </row>
    <row r="238" spans="1:7">
      <c r="A238" s="23">
        <v>2021</v>
      </c>
      <c r="B238" s="13" t="s">
        <v>514</v>
      </c>
      <c r="C238" s="22" t="s">
        <v>1598</v>
      </c>
      <c r="D238" s="22" t="s">
        <v>7489</v>
      </c>
      <c r="E238" s="34">
        <v>0</v>
      </c>
      <c r="F238" s="34">
        <v>1</v>
      </c>
      <c r="G238" s="60">
        <v>10000000</v>
      </c>
    </row>
    <row r="239" spans="1:7">
      <c r="A239" s="23">
        <v>2021</v>
      </c>
      <c r="B239" s="13" t="s">
        <v>514</v>
      </c>
      <c r="C239" s="22" t="s">
        <v>1598</v>
      </c>
      <c r="D239" s="22" t="s">
        <v>7490</v>
      </c>
      <c r="E239" s="34">
        <v>1</v>
      </c>
      <c r="F239" s="34">
        <v>2</v>
      </c>
      <c r="G239" s="60">
        <v>60000000</v>
      </c>
    </row>
    <row r="240" spans="1:7">
      <c r="A240" s="23">
        <v>2021</v>
      </c>
      <c r="B240" s="13" t="s">
        <v>514</v>
      </c>
      <c r="C240" s="22" t="s">
        <v>1598</v>
      </c>
      <c r="D240" s="22" t="s">
        <v>7488</v>
      </c>
      <c r="E240" s="34">
        <v>0</v>
      </c>
      <c r="F240" s="34">
        <v>3</v>
      </c>
      <c r="G240" s="60">
        <v>30000000</v>
      </c>
    </row>
  </sheetData>
  <sheetProtection autoFilter="0" pivotTables="0"/>
  <autoFilter ref="A1:G240" xr:uid="{00000000-0009-0000-0000-00003A000000}"/>
  <sortState xmlns:xlrd2="http://schemas.microsoft.com/office/spreadsheetml/2017/richdata2" ref="A2:G240">
    <sortCondition ref="A2:A240"/>
    <sortCondition descending="1" ref="B2:B240"/>
    <sortCondition ref="C2:C240"/>
    <sortCondition ref="D2:D240"/>
  </sortState>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03">
    <tabColor theme="0"/>
  </sheetPr>
  <dimension ref="A1:F515"/>
  <sheetViews>
    <sheetView zoomScale="85" zoomScaleNormal="85" workbookViewId="0">
      <pane ySplit="1" topLeftCell="A470" activePane="bottomLeft" state="frozen"/>
      <selection activeCell="A228" sqref="A228:F239"/>
      <selection pane="bottomLeft" activeCell="F515" sqref="F515"/>
    </sheetView>
  </sheetViews>
  <sheetFormatPr baseColWidth="10" defaultColWidth="11" defaultRowHeight="14.25"/>
  <cols>
    <col min="1" max="1" width="9" style="5" bestFit="1" customWidth="1"/>
    <col min="2" max="2" width="12.5" style="5" bestFit="1" customWidth="1"/>
    <col min="3" max="3" width="49.75" style="5" bestFit="1" customWidth="1"/>
    <col min="4" max="4" width="13.5" style="5" bestFit="1" customWidth="1"/>
    <col min="5" max="5" width="10.375" style="5" bestFit="1" customWidth="1"/>
    <col min="6" max="6" width="35.5" style="5" bestFit="1" customWidth="1"/>
    <col min="7" max="16384" width="11" style="5"/>
  </cols>
  <sheetData>
    <row r="1" spans="1:6">
      <c r="A1" s="43" t="s">
        <v>2398</v>
      </c>
      <c r="B1" s="43" t="s">
        <v>199</v>
      </c>
      <c r="C1" s="43" t="s">
        <v>3598</v>
      </c>
      <c r="D1" s="45" t="s">
        <v>3658</v>
      </c>
      <c r="E1" s="45" t="s">
        <v>2703</v>
      </c>
      <c r="F1" s="43" t="s">
        <v>4115</v>
      </c>
    </row>
    <row r="2" spans="1:6">
      <c r="A2" s="23">
        <v>2013</v>
      </c>
      <c r="B2" s="13" t="s">
        <v>1886</v>
      </c>
      <c r="C2" s="22" t="s">
        <v>5</v>
      </c>
      <c r="D2" s="22" t="s">
        <v>1643</v>
      </c>
      <c r="E2" s="36">
        <v>1</v>
      </c>
      <c r="F2" s="22"/>
    </row>
    <row r="3" spans="1:6">
      <c r="A3" s="23">
        <v>2013</v>
      </c>
      <c r="B3" s="13" t="s">
        <v>1886</v>
      </c>
      <c r="C3" s="22" t="s">
        <v>5</v>
      </c>
      <c r="D3" s="22" t="s">
        <v>545</v>
      </c>
      <c r="E3" s="36">
        <v>1</v>
      </c>
      <c r="F3" s="22"/>
    </row>
    <row r="4" spans="1:6">
      <c r="A4" s="23">
        <v>2013</v>
      </c>
      <c r="B4" s="13" t="s">
        <v>1886</v>
      </c>
      <c r="C4" s="22" t="s">
        <v>5</v>
      </c>
      <c r="D4" s="22" t="s">
        <v>543</v>
      </c>
      <c r="E4" s="36">
        <v>2</v>
      </c>
      <c r="F4" s="22"/>
    </row>
    <row r="5" spans="1:6">
      <c r="A5" s="23">
        <v>2013</v>
      </c>
      <c r="B5" s="13" t="s">
        <v>1886</v>
      </c>
      <c r="C5" s="22" t="s">
        <v>5</v>
      </c>
      <c r="D5" s="22" t="s">
        <v>1644</v>
      </c>
      <c r="E5" s="36">
        <v>1</v>
      </c>
      <c r="F5" s="22"/>
    </row>
    <row r="6" spans="1:6">
      <c r="A6" s="23">
        <v>2013</v>
      </c>
      <c r="B6" s="13" t="s">
        <v>1886</v>
      </c>
      <c r="C6" s="22" t="s">
        <v>10</v>
      </c>
      <c r="D6" s="22" t="s">
        <v>1643</v>
      </c>
      <c r="E6" s="36">
        <v>1</v>
      </c>
      <c r="F6" s="22"/>
    </row>
    <row r="7" spans="1:6">
      <c r="A7" s="23">
        <v>2013</v>
      </c>
      <c r="B7" s="13" t="s">
        <v>1886</v>
      </c>
      <c r="C7" s="22" t="s">
        <v>10</v>
      </c>
      <c r="D7" s="22" t="s">
        <v>545</v>
      </c>
      <c r="E7" s="36">
        <v>1</v>
      </c>
      <c r="F7" s="22"/>
    </row>
    <row r="8" spans="1:6">
      <c r="A8" s="23">
        <v>2013</v>
      </c>
      <c r="B8" s="13" t="s">
        <v>1886</v>
      </c>
      <c r="C8" s="22" t="s">
        <v>14</v>
      </c>
      <c r="D8" s="22" t="s">
        <v>554</v>
      </c>
      <c r="E8" s="36">
        <v>4</v>
      </c>
      <c r="F8" s="22"/>
    </row>
    <row r="9" spans="1:6">
      <c r="A9" s="23">
        <v>2013</v>
      </c>
      <c r="B9" s="13" t="s">
        <v>1886</v>
      </c>
      <c r="C9" s="22" t="s">
        <v>14</v>
      </c>
      <c r="D9" s="22" t="s">
        <v>545</v>
      </c>
      <c r="E9" s="36">
        <v>5</v>
      </c>
      <c r="F9" s="22"/>
    </row>
    <row r="10" spans="1:6">
      <c r="A10" s="23">
        <v>2013</v>
      </c>
      <c r="B10" s="13" t="s">
        <v>1886</v>
      </c>
      <c r="C10" s="22" t="s">
        <v>14</v>
      </c>
      <c r="D10" s="22" t="s">
        <v>543</v>
      </c>
      <c r="E10" s="36">
        <v>4</v>
      </c>
      <c r="F10" s="22"/>
    </row>
    <row r="11" spans="1:6">
      <c r="A11" s="23">
        <v>2013</v>
      </c>
      <c r="B11" s="13" t="s">
        <v>1886</v>
      </c>
      <c r="C11" s="22" t="s">
        <v>14</v>
      </c>
      <c r="D11" s="22" t="s">
        <v>1644</v>
      </c>
      <c r="E11" s="36">
        <v>1</v>
      </c>
      <c r="F11" s="22"/>
    </row>
    <row r="12" spans="1:6">
      <c r="A12" s="23">
        <v>2013</v>
      </c>
      <c r="B12" s="13" t="s">
        <v>1886</v>
      </c>
      <c r="C12" s="22" t="s">
        <v>23</v>
      </c>
      <c r="D12" s="22" t="s">
        <v>545</v>
      </c>
      <c r="E12" s="36">
        <v>2</v>
      </c>
      <c r="F12" s="22"/>
    </row>
    <row r="13" spans="1:6">
      <c r="A13" s="23">
        <v>2013</v>
      </c>
      <c r="B13" s="13" t="s">
        <v>1886</v>
      </c>
      <c r="C13" s="22" t="s">
        <v>23</v>
      </c>
      <c r="D13" s="22" t="s">
        <v>543</v>
      </c>
      <c r="E13" s="36">
        <v>2</v>
      </c>
      <c r="F13" s="22"/>
    </row>
    <row r="14" spans="1:6">
      <c r="A14" s="23">
        <v>2013</v>
      </c>
      <c r="B14" s="13" t="s">
        <v>1886</v>
      </c>
      <c r="C14" s="22" t="s">
        <v>23</v>
      </c>
      <c r="D14" s="22" t="s">
        <v>1644</v>
      </c>
      <c r="E14" s="36">
        <v>1</v>
      </c>
      <c r="F14" s="22"/>
    </row>
    <row r="15" spans="1:6">
      <c r="A15" s="23">
        <v>2013</v>
      </c>
      <c r="B15" s="13" t="s">
        <v>1886</v>
      </c>
      <c r="C15" s="22" t="s">
        <v>41</v>
      </c>
      <c r="D15" s="22" t="s">
        <v>545</v>
      </c>
      <c r="E15" s="36">
        <v>1</v>
      </c>
      <c r="F15" s="22"/>
    </row>
    <row r="16" spans="1:6">
      <c r="A16" s="23">
        <v>2013</v>
      </c>
      <c r="B16" s="13" t="s">
        <v>1886</v>
      </c>
      <c r="C16" s="22" t="s">
        <v>41</v>
      </c>
      <c r="D16" s="22" t="s">
        <v>543</v>
      </c>
      <c r="E16" s="36">
        <v>2</v>
      </c>
      <c r="F16" s="22"/>
    </row>
    <row r="17" spans="1:6">
      <c r="A17" s="23">
        <v>2013</v>
      </c>
      <c r="B17" s="13" t="s">
        <v>1886</v>
      </c>
      <c r="C17" s="22" t="s">
        <v>41</v>
      </c>
      <c r="D17" s="22" t="s">
        <v>1644</v>
      </c>
      <c r="E17" s="36">
        <v>1</v>
      </c>
      <c r="F17" s="22"/>
    </row>
    <row r="18" spans="1:6">
      <c r="A18" s="23">
        <v>2013</v>
      </c>
      <c r="B18" s="13" t="s">
        <v>1886</v>
      </c>
      <c r="C18" s="22" t="s">
        <v>60</v>
      </c>
      <c r="D18" s="22" t="s">
        <v>543</v>
      </c>
      <c r="E18" s="36">
        <v>1</v>
      </c>
      <c r="F18" s="22"/>
    </row>
    <row r="19" spans="1:6">
      <c r="A19" s="23">
        <v>2013</v>
      </c>
      <c r="B19" s="13" t="s">
        <v>1886</v>
      </c>
      <c r="C19" s="22" t="s">
        <v>70</v>
      </c>
      <c r="D19" s="22" t="s">
        <v>1643</v>
      </c>
      <c r="E19" s="36">
        <v>6</v>
      </c>
      <c r="F19" s="22"/>
    </row>
    <row r="20" spans="1:6">
      <c r="A20" s="23">
        <v>2013</v>
      </c>
      <c r="B20" s="13" t="s">
        <v>1886</v>
      </c>
      <c r="C20" s="22" t="s">
        <v>76</v>
      </c>
      <c r="D20" s="22" t="s">
        <v>545</v>
      </c>
      <c r="E20" s="36">
        <v>1</v>
      </c>
      <c r="F20" s="22"/>
    </row>
    <row r="21" spans="1:6">
      <c r="A21" s="23">
        <v>2013</v>
      </c>
      <c r="B21" s="13" t="s">
        <v>1886</v>
      </c>
      <c r="C21" s="22" t="s">
        <v>76</v>
      </c>
      <c r="D21" s="22" t="s">
        <v>543</v>
      </c>
      <c r="E21" s="36">
        <v>1</v>
      </c>
      <c r="F21" s="22"/>
    </row>
    <row r="22" spans="1:6">
      <c r="A22" s="23">
        <v>2013</v>
      </c>
      <c r="B22" s="13" t="s">
        <v>1886</v>
      </c>
      <c r="C22" s="22" t="s">
        <v>76</v>
      </c>
      <c r="D22" s="22" t="s">
        <v>1644</v>
      </c>
      <c r="E22" s="36">
        <v>1</v>
      </c>
      <c r="F22" s="22"/>
    </row>
    <row r="23" spans="1:6">
      <c r="A23" s="23">
        <v>2013</v>
      </c>
      <c r="B23" s="13" t="s">
        <v>1886</v>
      </c>
      <c r="C23" s="22" t="s">
        <v>86</v>
      </c>
      <c r="D23" s="22" t="s">
        <v>1643</v>
      </c>
      <c r="E23" s="36">
        <v>2</v>
      </c>
      <c r="F23" s="22"/>
    </row>
    <row r="24" spans="1:6">
      <c r="A24" s="23">
        <v>2013</v>
      </c>
      <c r="B24" s="13" t="s">
        <v>1886</v>
      </c>
      <c r="C24" s="22" t="s">
        <v>86</v>
      </c>
      <c r="D24" s="22" t="s">
        <v>545</v>
      </c>
      <c r="E24" s="36">
        <v>1</v>
      </c>
      <c r="F24" s="22"/>
    </row>
    <row r="25" spans="1:6">
      <c r="A25" s="23">
        <v>2013</v>
      </c>
      <c r="B25" s="13" t="s">
        <v>1886</v>
      </c>
      <c r="C25" s="22" t="s">
        <v>89</v>
      </c>
      <c r="D25" s="22" t="s">
        <v>545</v>
      </c>
      <c r="E25" s="36">
        <v>1</v>
      </c>
      <c r="F25" s="22"/>
    </row>
    <row r="26" spans="1:6">
      <c r="A26" s="23">
        <v>2013</v>
      </c>
      <c r="B26" s="13" t="s">
        <v>1886</v>
      </c>
      <c r="C26" s="22" t="s">
        <v>89</v>
      </c>
      <c r="D26" s="22" t="s">
        <v>543</v>
      </c>
      <c r="E26" s="36">
        <v>1</v>
      </c>
      <c r="F26" s="22"/>
    </row>
    <row r="27" spans="1:6">
      <c r="A27" s="23">
        <v>2013</v>
      </c>
      <c r="B27" s="13" t="s">
        <v>1886</v>
      </c>
      <c r="C27" s="22" t="s">
        <v>94</v>
      </c>
      <c r="D27" s="22" t="s">
        <v>554</v>
      </c>
      <c r="E27" s="36">
        <v>1</v>
      </c>
      <c r="F27" s="22"/>
    </row>
    <row r="28" spans="1:6">
      <c r="A28" s="23">
        <v>2013</v>
      </c>
      <c r="B28" s="13" t="s">
        <v>1886</v>
      </c>
      <c r="C28" s="22" t="s">
        <v>94</v>
      </c>
      <c r="D28" s="22" t="s">
        <v>545</v>
      </c>
      <c r="E28" s="36">
        <v>1</v>
      </c>
      <c r="F28" s="22"/>
    </row>
    <row r="29" spans="1:6">
      <c r="A29" s="23">
        <v>2013</v>
      </c>
      <c r="B29" s="13" t="s">
        <v>1886</v>
      </c>
      <c r="C29" s="22" t="s">
        <v>100</v>
      </c>
      <c r="D29" s="22" t="s">
        <v>1643</v>
      </c>
      <c r="E29" s="36">
        <v>1</v>
      </c>
      <c r="F29" s="22"/>
    </row>
    <row r="30" spans="1:6">
      <c r="A30" s="23">
        <v>2013</v>
      </c>
      <c r="B30" s="13" t="s">
        <v>1886</v>
      </c>
      <c r="C30" s="22" t="s">
        <v>100</v>
      </c>
      <c r="D30" s="22" t="s">
        <v>545</v>
      </c>
      <c r="E30" s="36">
        <v>1</v>
      </c>
      <c r="F30" s="22"/>
    </row>
    <row r="31" spans="1:6">
      <c r="A31" s="23">
        <v>2013</v>
      </c>
      <c r="B31" s="13" t="s">
        <v>1886</v>
      </c>
      <c r="C31" s="22" t="s">
        <v>104</v>
      </c>
      <c r="D31" s="22" t="s">
        <v>1643</v>
      </c>
      <c r="E31" s="36">
        <v>2</v>
      </c>
      <c r="F31" s="22"/>
    </row>
    <row r="32" spans="1:6">
      <c r="A32" s="23">
        <v>2013</v>
      </c>
      <c r="B32" s="13" t="s">
        <v>1886</v>
      </c>
      <c r="C32" s="22" t="s">
        <v>104</v>
      </c>
      <c r="D32" s="22" t="s">
        <v>554</v>
      </c>
      <c r="E32" s="36">
        <v>3</v>
      </c>
      <c r="F32" s="22"/>
    </row>
    <row r="33" spans="1:6">
      <c r="A33" s="23">
        <v>2013</v>
      </c>
      <c r="B33" s="13" t="s">
        <v>1886</v>
      </c>
      <c r="C33" s="22" t="s">
        <v>104</v>
      </c>
      <c r="D33" s="22" t="s">
        <v>545</v>
      </c>
      <c r="E33" s="36">
        <v>1</v>
      </c>
      <c r="F33" s="22"/>
    </row>
    <row r="34" spans="1:6">
      <c r="A34" s="23">
        <v>2013</v>
      </c>
      <c r="B34" s="13" t="s">
        <v>1886</v>
      </c>
      <c r="C34" s="22" t="s">
        <v>104</v>
      </c>
      <c r="D34" s="22" t="s">
        <v>543</v>
      </c>
      <c r="E34" s="36">
        <v>2</v>
      </c>
      <c r="F34" s="22"/>
    </row>
    <row r="35" spans="1:6">
      <c r="A35" s="23">
        <v>2013</v>
      </c>
      <c r="B35" s="13" t="s">
        <v>1886</v>
      </c>
      <c r="C35" s="22" t="s">
        <v>120</v>
      </c>
      <c r="D35" s="22" t="s">
        <v>554</v>
      </c>
      <c r="E35" s="36">
        <v>1</v>
      </c>
      <c r="F35" s="22"/>
    </row>
    <row r="36" spans="1:6">
      <c r="A36" s="23">
        <v>2013</v>
      </c>
      <c r="B36" s="13" t="s">
        <v>1886</v>
      </c>
      <c r="C36" s="22" t="s">
        <v>120</v>
      </c>
      <c r="D36" s="22" t="s">
        <v>545</v>
      </c>
      <c r="E36" s="36">
        <v>1</v>
      </c>
      <c r="F36" s="22"/>
    </row>
    <row r="37" spans="1:6">
      <c r="A37" s="23">
        <v>2013</v>
      </c>
      <c r="B37" s="13" t="s">
        <v>1886</v>
      </c>
      <c r="C37" s="22" t="s">
        <v>120</v>
      </c>
      <c r="D37" s="22" t="s">
        <v>543</v>
      </c>
      <c r="E37" s="36">
        <v>3</v>
      </c>
      <c r="F37" s="22"/>
    </row>
    <row r="38" spans="1:6">
      <c r="A38" s="23">
        <v>2013</v>
      </c>
      <c r="B38" s="13" t="s">
        <v>1886</v>
      </c>
      <c r="C38" s="22" t="s">
        <v>164</v>
      </c>
      <c r="D38" s="22" t="s">
        <v>1643</v>
      </c>
      <c r="E38" s="36">
        <v>1</v>
      </c>
      <c r="F38" s="22"/>
    </row>
    <row r="39" spans="1:6">
      <c r="A39" s="23">
        <v>2013</v>
      </c>
      <c r="B39" s="13" t="s">
        <v>1886</v>
      </c>
      <c r="C39" s="22" t="s">
        <v>164</v>
      </c>
      <c r="D39" s="22" t="s">
        <v>545</v>
      </c>
      <c r="E39" s="36">
        <v>2</v>
      </c>
      <c r="F39" s="22"/>
    </row>
    <row r="40" spans="1:6">
      <c r="A40" s="23">
        <v>2013</v>
      </c>
      <c r="B40" s="13" t="s">
        <v>1886</v>
      </c>
      <c r="C40" s="22" t="s">
        <v>164</v>
      </c>
      <c r="D40" s="22" t="s">
        <v>543</v>
      </c>
      <c r="E40" s="36">
        <v>1</v>
      </c>
      <c r="F40" s="22"/>
    </row>
    <row r="41" spans="1:6">
      <c r="A41" s="23">
        <v>2013</v>
      </c>
      <c r="B41" s="13" t="s">
        <v>1886</v>
      </c>
      <c r="C41" s="22" t="s">
        <v>167</v>
      </c>
      <c r="D41" s="22" t="s">
        <v>545</v>
      </c>
      <c r="E41" s="36">
        <v>2</v>
      </c>
      <c r="F41" s="22"/>
    </row>
    <row r="42" spans="1:6">
      <c r="A42" s="23">
        <v>2013</v>
      </c>
      <c r="B42" s="13" t="s">
        <v>1886</v>
      </c>
      <c r="C42" s="22" t="s">
        <v>1882</v>
      </c>
      <c r="D42" s="22" t="s">
        <v>1643</v>
      </c>
      <c r="E42" s="36">
        <v>3</v>
      </c>
      <c r="F42" s="22"/>
    </row>
    <row r="43" spans="1:6">
      <c r="A43" s="23">
        <v>2013</v>
      </c>
      <c r="B43" s="13" t="s">
        <v>1886</v>
      </c>
      <c r="C43" s="22" t="s">
        <v>1882</v>
      </c>
      <c r="D43" s="22" t="s">
        <v>554</v>
      </c>
      <c r="E43" s="36">
        <v>3</v>
      </c>
      <c r="F43" s="22"/>
    </row>
    <row r="44" spans="1:6">
      <c r="A44" s="23">
        <v>2013</v>
      </c>
      <c r="B44" s="13" t="s">
        <v>1886</v>
      </c>
      <c r="C44" s="22" t="s">
        <v>1882</v>
      </c>
      <c r="D44" s="22" t="s">
        <v>545</v>
      </c>
      <c r="E44" s="36">
        <v>1</v>
      </c>
      <c r="F44" s="22"/>
    </row>
    <row r="45" spans="1:6">
      <c r="A45" s="23">
        <v>2013</v>
      </c>
      <c r="B45" s="13" t="s">
        <v>1886</v>
      </c>
      <c r="C45" s="22" t="s">
        <v>1882</v>
      </c>
      <c r="D45" s="22" t="s">
        <v>1644</v>
      </c>
      <c r="E45" s="36">
        <v>1</v>
      </c>
      <c r="F45" s="22"/>
    </row>
    <row r="46" spans="1:6">
      <c r="A46" s="23">
        <v>2013</v>
      </c>
      <c r="B46" s="13" t="s">
        <v>1886</v>
      </c>
      <c r="C46" s="22" t="s">
        <v>1883</v>
      </c>
      <c r="D46" s="22" t="s">
        <v>1643</v>
      </c>
      <c r="E46" s="36">
        <v>5</v>
      </c>
      <c r="F46" s="22"/>
    </row>
    <row r="47" spans="1:6">
      <c r="A47" s="23">
        <v>2013</v>
      </c>
      <c r="B47" s="13" t="s">
        <v>1886</v>
      </c>
      <c r="C47" s="22" t="s">
        <v>1883</v>
      </c>
      <c r="D47" s="22" t="s">
        <v>554</v>
      </c>
      <c r="E47" s="36">
        <v>4</v>
      </c>
      <c r="F47" s="22"/>
    </row>
    <row r="48" spans="1:6">
      <c r="A48" s="23">
        <v>2013</v>
      </c>
      <c r="B48" s="13" t="s">
        <v>1886</v>
      </c>
      <c r="C48" s="22" t="s">
        <v>1883</v>
      </c>
      <c r="D48" s="22" t="s">
        <v>545</v>
      </c>
      <c r="E48" s="36">
        <v>9</v>
      </c>
      <c r="F48" s="22"/>
    </row>
    <row r="49" spans="1:6">
      <c r="A49" s="23">
        <v>2013</v>
      </c>
      <c r="B49" s="13" t="s">
        <v>1886</v>
      </c>
      <c r="C49" s="22" t="s">
        <v>1883</v>
      </c>
      <c r="D49" s="22" t="s">
        <v>543</v>
      </c>
      <c r="E49" s="36">
        <v>7</v>
      </c>
      <c r="F49" s="22"/>
    </row>
    <row r="50" spans="1:6">
      <c r="A50" s="23">
        <v>2013</v>
      </c>
      <c r="B50" s="13" t="s">
        <v>1886</v>
      </c>
      <c r="C50" s="22" t="s">
        <v>1883</v>
      </c>
      <c r="D50" s="22" t="s">
        <v>1644</v>
      </c>
      <c r="E50" s="36">
        <v>5</v>
      </c>
      <c r="F50" s="22"/>
    </row>
    <row r="51" spans="1:6">
      <c r="A51" s="23">
        <v>2013</v>
      </c>
      <c r="B51" s="13" t="s">
        <v>1886</v>
      </c>
      <c r="C51" s="22" t="s">
        <v>1513</v>
      </c>
      <c r="D51" s="22" t="s">
        <v>545</v>
      </c>
      <c r="E51" s="36">
        <v>1</v>
      </c>
      <c r="F51" s="22"/>
    </row>
    <row r="52" spans="1:6">
      <c r="A52" s="23">
        <v>2013</v>
      </c>
      <c r="B52" s="13" t="s">
        <v>1886</v>
      </c>
      <c r="C52" s="22" t="s">
        <v>1513</v>
      </c>
      <c r="D52" s="22" t="s">
        <v>543</v>
      </c>
      <c r="E52" s="36">
        <v>1</v>
      </c>
      <c r="F52" s="22"/>
    </row>
    <row r="53" spans="1:6">
      <c r="A53" s="23">
        <v>2014</v>
      </c>
      <c r="B53" s="13" t="s">
        <v>1886</v>
      </c>
      <c r="C53" s="22" t="s">
        <v>5</v>
      </c>
      <c r="D53" s="22" t="s">
        <v>1643</v>
      </c>
      <c r="E53" s="36">
        <v>1</v>
      </c>
      <c r="F53" s="22"/>
    </row>
    <row r="54" spans="1:6">
      <c r="A54" s="23">
        <v>2014</v>
      </c>
      <c r="B54" s="13" t="s">
        <v>1886</v>
      </c>
      <c r="C54" s="22" t="s">
        <v>5</v>
      </c>
      <c r="D54" s="22" t="s">
        <v>543</v>
      </c>
      <c r="E54" s="36">
        <v>1</v>
      </c>
      <c r="F54" s="22"/>
    </row>
    <row r="55" spans="1:6">
      <c r="A55" s="23">
        <v>2014</v>
      </c>
      <c r="B55" s="13" t="s">
        <v>1886</v>
      </c>
      <c r="C55" s="22" t="s">
        <v>10</v>
      </c>
      <c r="D55" s="22" t="s">
        <v>545</v>
      </c>
      <c r="E55" s="36">
        <v>1</v>
      </c>
      <c r="F55" s="22"/>
    </row>
    <row r="56" spans="1:6">
      <c r="A56" s="23">
        <v>2014</v>
      </c>
      <c r="B56" s="13" t="s">
        <v>1886</v>
      </c>
      <c r="C56" s="22" t="s">
        <v>14</v>
      </c>
      <c r="D56" s="22" t="s">
        <v>1643</v>
      </c>
      <c r="E56" s="36">
        <v>3</v>
      </c>
      <c r="F56" s="22"/>
    </row>
    <row r="57" spans="1:6">
      <c r="A57" s="23">
        <v>2014</v>
      </c>
      <c r="B57" s="13" t="s">
        <v>1886</v>
      </c>
      <c r="C57" s="22" t="s">
        <v>14</v>
      </c>
      <c r="D57" s="22" t="s">
        <v>554</v>
      </c>
      <c r="E57" s="36">
        <v>4</v>
      </c>
      <c r="F57" s="22"/>
    </row>
    <row r="58" spans="1:6">
      <c r="A58" s="23">
        <v>2014</v>
      </c>
      <c r="B58" s="13" t="s">
        <v>1886</v>
      </c>
      <c r="C58" s="22" t="s">
        <v>14</v>
      </c>
      <c r="D58" s="22" t="s">
        <v>545</v>
      </c>
      <c r="E58" s="36">
        <v>3</v>
      </c>
      <c r="F58" s="22"/>
    </row>
    <row r="59" spans="1:6">
      <c r="A59" s="23">
        <v>2014</v>
      </c>
      <c r="B59" s="13" t="s">
        <v>1886</v>
      </c>
      <c r="C59" s="22" t="s">
        <v>14</v>
      </c>
      <c r="D59" s="22" t="s">
        <v>1644</v>
      </c>
      <c r="E59" s="36">
        <v>1</v>
      </c>
      <c r="F59" s="22"/>
    </row>
    <row r="60" spans="1:6">
      <c r="A60" s="23">
        <v>2014</v>
      </c>
      <c r="B60" s="13" t="s">
        <v>1886</v>
      </c>
      <c r="C60" s="22" t="s">
        <v>23</v>
      </c>
      <c r="D60" s="22" t="s">
        <v>545</v>
      </c>
      <c r="E60" s="36">
        <v>4</v>
      </c>
      <c r="F60" s="22"/>
    </row>
    <row r="61" spans="1:6">
      <c r="A61" s="23">
        <v>2014</v>
      </c>
      <c r="B61" s="13" t="s">
        <v>1886</v>
      </c>
      <c r="C61" s="22" t="s">
        <v>23</v>
      </c>
      <c r="D61" s="22" t="s">
        <v>543</v>
      </c>
      <c r="E61" s="36">
        <v>2</v>
      </c>
      <c r="F61" s="22"/>
    </row>
    <row r="62" spans="1:6">
      <c r="A62" s="23">
        <v>2014</v>
      </c>
      <c r="B62" s="13" t="s">
        <v>1886</v>
      </c>
      <c r="C62" s="22" t="s">
        <v>41</v>
      </c>
      <c r="D62" s="22" t="s">
        <v>1643</v>
      </c>
      <c r="E62" s="36">
        <v>2</v>
      </c>
      <c r="F62" s="22"/>
    </row>
    <row r="63" spans="1:6">
      <c r="A63" s="23">
        <v>2014</v>
      </c>
      <c r="B63" s="13" t="s">
        <v>1886</v>
      </c>
      <c r="C63" s="22" t="s">
        <v>60</v>
      </c>
      <c r="D63" s="22" t="s">
        <v>545</v>
      </c>
      <c r="E63" s="36">
        <v>1</v>
      </c>
      <c r="F63" s="22"/>
    </row>
    <row r="64" spans="1:6">
      <c r="A64" s="23">
        <v>2014</v>
      </c>
      <c r="B64" s="13" t="s">
        <v>1886</v>
      </c>
      <c r="C64" s="22" t="s">
        <v>70</v>
      </c>
      <c r="D64" s="22" t="s">
        <v>1643</v>
      </c>
      <c r="E64" s="36">
        <v>2</v>
      </c>
      <c r="F64" s="22"/>
    </row>
    <row r="65" spans="1:6">
      <c r="A65" s="23">
        <v>2014</v>
      </c>
      <c r="B65" s="13" t="s">
        <v>1886</v>
      </c>
      <c r="C65" s="22" t="s">
        <v>70</v>
      </c>
      <c r="D65" s="22" t="s">
        <v>545</v>
      </c>
      <c r="E65" s="36">
        <v>1</v>
      </c>
      <c r="F65" s="22"/>
    </row>
    <row r="66" spans="1:6">
      <c r="A66" s="23">
        <v>2014</v>
      </c>
      <c r="B66" s="13" t="s">
        <v>1886</v>
      </c>
      <c r="C66" s="22" t="s">
        <v>70</v>
      </c>
      <c r="D66" s="22" t="s">
        <v>543</v>
      </c>
      <c r="E66" s="36">
        <v>1</v>
      </c>
      <c r="F66" s="22"/>
    </row>
    <row r="67" spans="1:6">
      <c r="A67" s="23">
        <v>2014</v>
      </c>
      <c r="B67" s="13" t="s">
        <v>1886</v>
      </c>
      <c r="C67" s="22" t="s">
        <v>76</v>
      </c>
      <c r="D67" s="22" t="s">
        <v>545</v>
      </c>
      <c r="E67" s="36">
        <v>2</v>
      </c>
      <c r="F67" s="22"/>
    </row>
    <row r="68" spans="1:6">
      <c r="A68" s="23">
        <v>2014</v>
      </c>
      <c r="B68" s="13" t="s">
        <v>1886</v>
      </c>
      <c r="C68" s="22" t="s">
        <v>76</v>
      </c>
      <c r="D68" s="22" t="s">
        <v>543</v>
      </c>
      <c r="E68" s="36">
        <v>1</v>
      </c>
      <c r="F68" s="22"/>
    </row>
    <row r="69" spans="1:6">
      <c r="A69" s="23">
        <v>2014</v>
      </c>
      <c r="B69" s="13" t="s">
        <v>1886</v>
      </c>
      <c r="C69" s="22" t="s">
        <v>86</v>
      </c>
      <c r="D69" s="22" t="s">
        <v>1643</v>
      </c>
      <c r="E69" s="36">
        <v>1</v>
      </c>
      <c r="F69" s="22"/>
    </row>
    <row r="70" spans="1:6">
      <c r="A70" s="23">
        <v>2014</v>
      </c>
      <c r="B70" s="13" t="s">
        <v>1886</v>
      </c>
      <c r="C70" s="22" t="s">
        <v>86</v>
      </c>
      <c r="D70" s="22" t="s">
        <v>545</v>
      </c>
      <c r="E70" s="36">
        <v>1</v>
      </c>
      <c r="F70" s="22"/>
    </row>
    <row r="71" spans="1:6">
      <c r="A71" s="23">
        <v>2014</v>
      </c>
      <c r="B71" s="13" t="s">
        <v>1886</v>
      </c>
      <c r="C71" s="22" t="s">
        <v>86</v>
      </c>
      <c r="D71" s="22" t="s">
        <v>543</v>
      </c>
      <c r="E71" s="36">
        <v>1</v>
      </c>
      <c r="F71" s="22"/>
    </row>
    <row r="72" spans="1:6">
      <c r="A72" s="23">
        <v>2014</v>
      </c>
      <c r="B72" s="13" t="s">
        <v>1886</v>
      </c>
      <c r="C72" s="22" t="s">
        <v>89</v>
      </c>
      <c r="D72" s="22" t="s">
        <v>545</v>
      </c>
      <c r="E72" s="36">
        <v>1</v>
      </c>
      <c r="F72" s="22"/>
    </row>
    <row r="73" spans="1:6">
      <c r="A73" s="23">
        <v>2014</v>
      </c>
      <c r="B73" s="13" t="s">
        <v>1886</v>
      </c>
      <c r="C73" s="22" t="s">
        <v>89</v>
      </c>
      <c r="D73" s="22" t="s">
        <v>543</v>
      </c>
      <c r="E73" s="36">
        <v>1</v>
      </c>
      <c r="F73" s="22"/>
    </row>
    <row r="74" spans="1:6">
      <c r="A74" s="23">
        <v>2014</v>
      </c>
      <c r="B74" s="13" t="s">
        <v>1886</v>
      </c>
      <c r="C74" s="22" t="s">
        <v>94</v>
      </c>
      <c r="D74" s="22" t="s">
        <v>554</v>
      </c>
      <c r="E74" s="36">
        <v>1</v>
      </c>
      <c r="F74" s="22"/>
    </row>
    <row r="75" spans="1:6">
      <c r="A75" s="23">
        <v>2014</v>
      </c>
      <c r="B75" s="13" t="s">
        <v>1886</v>
      </c>
      <c r="C75" s="22" t="s">
        <v>94</v>
      </c>
      <c r="D75" s="22" t="s">
        <v>543</v>
      </c>
      <c r="E75" s="36">
        <v>1</v>
      </c>
      <c r="F75" s="22"/>
    </row>
    <row r="76" spans="1:6">
      <c r="A76" s="23">
        <v>2014</v>
      </c>
      <c r="B76" s="13" t="s">
        <v>1886</v>
      </c>
      <c r="C76" s="22" t="s">
        <v>104</v>
      </c>
      <c r="D76" s="22" t="s">
        <v>1643</v>
      </c>
      <c r="E76" s="36">
        <v>2</v>
      </c>
      <c r="F76" s="22"/>
    </row>
    <row r="77" spans="1:6">
      <c r="A77" s="23">
        <v>2014</v>
      </c>
      <c r="B77" s="13" t="s">
        <v>1886</v>
      </c>
      <c r="C77" s="22" t="s">
        <v>104</v>
      </c>
      <c r="D77" s="22" t="s">
        <v>554</v>
      </c>
      <c r="E77" s="36">
        <v>2</v>
      </c>
      <c r="F77" s="22"/>
    </row>
    <row r="78" spans="1:6">
      <c r="A78" s="23">
        <v>2014</v>
      </c>
      <c r="B78" s="13" t="s">
        <v>1886</v>
      </c>
      <c r="C78" s="22" t="s">
        <v>104</v>
      </c>
      <c r="D78" s="22" t="s">
        <v>545</v>
      </c>
      <c r="E78" s="36">
        <v>4</v>
      </c>
      <c r="F78" s="22"/>
    </row>
    <row r="79" spans="1:6">
      <c r="A79" s="23">
        <v>2014</v>
      </c>
      <c r="B79" s="13" t="s">
        <v>1886</v>
      </c>
      <c r="C79" s="22" t="s">
        <v>104</v>
      </c>
      <c r="D79" s="22" t="s">
        <v>543</v>
      </c>
      <c r="E79" s="36">
        <v>1</v>
      </c>
      <c r="F79" s="22"/>
    </row>
    <row r="80" spans="1:6">
      <c r="A80" s="23">
        <v>2014</v>
      </c>
      <c r="B80" s="13" t="s">
        <v>1886</v>
      </c>
      <c r="C80" s="22" t="s">
        <v>120</v>
      </c>
      <c r="D80" s="22" t="s">
        <v>554</v>
      </c>
      <c r="E80" s="36">
        <v>2</v>
      </c>
      <c r="F80" s="22"/>
    </row>
    <row r="81" spans="1:6">
      <c r="A81" s="23">
        <v>2014</v>
      </c>
      <c r="B81" s="13" t="s">
        <v>1886</v>
      </c>
      <c r="C81" s="22" t="s">
        <v>120</v>
      </c>
      <c r="D81" s="22" t="s">
        <v>545</v>
      </c>
      <c r="E81" s="36">
        <v>1</v>
      </c>
      <c r="F81" s="22"/>
    </row>
    <row r="82" spans="1:6">
      <c r="A82" s="23">
        <v>2014</v>
      </c>
      <c r="B82" s="13" t="s">
        <v>1886</v>
      </c>
      <c r="C82" s="22" t="s">
        <v>120</v>
      </c>
      <c r="D82" s="22" t="s">
        <v>543</v>
      </c>
      <c r="E82" s="36">
        <v>2</v>
      </c>
      <c r="F82" s="22"/>
    </row>
    <row r="83" spans="1:6">
      <c r="A83" s="23">
        <v>2014</v>
      </c>
      <c r="B83" s="13" t="s">
        <v>1886</v>
      </c>
      <c r="C83" s="22" t="s">
        <v>164</v>
      </c>
      <c r="D83" s="22" t="s">
        <v>545</v>
      </c>
      <c r="E83" s="36">
        <v>3</v>
      </c>
      <c r="F83" s="22"/>
    </row>
    <row r="84" spans="1:6">
      <c r="A84" s="23">
        <v>2014</v>
      </c>
      <c r="B84" s="13" t="s">
        <v>1886</v>
      </c>
      <c r="C84" s="22" t="s">
        <v>164</v>
      </c>
      <c r="D84" s="22" t="s">
        <v>543</v>
      </c>
      <c r="E84" s="36">
        <v>1</v>
      </c>
      <c r="F84" s="22"/>
    </row>
    <row r="85" spans="1:6">
      <c r="A85" s="23">
        <v>2014</v>
      </c>
      <c r="B85" s="13" t="s">
        <v>1886</v>
      </c>
      <c r="C85" s="22" t="s">
        <v>167</v>
      </c>
      <c r="D85" s="22" t="s">
        <v>545</v>
      </c>
      <c r="E85" s="36">
        <v>1</v>
      </c>
      <c r="F85" s="22"/>
    </row>
    <row r="86" spans="1:6">
      <c r="A86" s="23">
        <v>2014</v>
      </c>
      <c r="B86" s="13" t="s">
        <v>1886</v>
      </c>
      <c r="C86" s="22" t="s">
        <v>167</v>
      </c>
      <c r="D86" s="22" t="s">
        <v>1644</v>
      </c>
      <c r="E86" s="36">
        <v>1</v>
      </c>
      <c r="F86" s="22"/>
    </row>
    <row r="87" spans="1:6">
      <c r="A87" s="23">
        <v>2014</v>
      </c>
      <c r="B87" s="13" t="s">
        <v>1886</v>
      </c>
      <c r="C87" s="22" t="s">
        <v>1882</v>
      </c>
      <c r="D87" s="22" t="s">
        <v>1643</v>
      </c>
      <c r="E87" s="36">
        <v>1</v>
      </c>
      <c r="F87" s="22"/>
    </row>
    <row r="88" spans="1:6">
      <c r="A88" s="23">
        <v>2014</v>
      </c>
      <c r="B88" s="13" t="s">
        <v>1886</v>
      </c>
      <c r="C88" s="22" t="s">
        <v>1882</v>
      </c>
      <c r="D88" s="22" t="s">
        <v>554</v>
      </c>
      <c r="E88" s="36">
        <v>1</v>
      </c>
      <c r="F88" s="22"/>
    </row>
    <row r="89" spans="1:6">
      <c r="A89" s="23">
        <v>2014</v>
      </c>
      <c r="B89" s="13" t="s">
        <v>1886</v>
      </c>
      <c r="C89" s="22" t="s">
        <v>1882</v>
      </c>
      <c r="D89" s="22" t="s">
        <v>543</v>
      </c>
      <c r="E89" s="36">
        <v>2</v>
      </c>
      <c r="F89" s="22"/>
    </row>
    <row r="90" spans="1:6">
      <c r="A90" s="23">
        <v>2014</v>
      </c>
      <c r="B90" s="13" t="s">
        <v>1886</v>
      </c>
      <c r="C90" s="22" t="s">
        <v>1883</v>
      </c>
      <c r="D90" s="22" t="s">
        <v>1643</v>
      </c>
      <c r="E90" s="36">
        <v>6</v>
      </c>
      <c r="F90" s="22"/>
    </row>
    <row r="91" spans="1:6">
      <c r="A91" s="23">
        <v>2014</v>
      </c>
      <c r="B91" s="13" t="s">
        <v>1886</v>
      </c>
      <c r="C91" s="22" t="s">
        <v>1883</v>
      </c>
      <c r="D91" s="22" t="s">
        <v>554</v>
      </c>
      <c r="E91" s="36">
        <v>1</v>
      </c>
      <c r="F91" s="22"/>
    </row>
    <row r="92" spans="1:6">
      <c r="A92" s="23">
        <v>2014</v>
      </c>
      <c r="B92" s="13" t="s">
        <v>1886</v>
      </c>
      <c r="C92" s="22" t="s">
        <v>1883</v>
      </c>
      <c r="D92" s="22" t="s">
        <v>545</v>
      </c>
      <c r="E92" s="36">
        <v>6</v>
      </c>
      <c r="F92" s="22"/>
    </row>
    <row r="93" spans="1:6">
      <c r="A93" s="23">
        <v>2014</v>
      </c>
      <c r="B93" s="13" t="s">
        <v>1886</v>
      </c>
      <c r="C93" s="22" t="s">
        <v>1883</v>
      </c>
      <c r="D93" s="22" t="s">
        <v>543</v>
      </c>
      <c r="E93" s="36">
        <v>4</v>
      </c>
      <c r="F93" s="22"/>
    </row>
    <row r="94" spans="1:6">
      <c r="A94" s="23">
        <v>2014</v>
      </c>
      <c r="B94" s="13" t="s">
        <v>1886</v>
      </c>
      <c r="C94" s="22" t="s">
        <v>1513</v>
      </c>
      <c r="D94" s="22" t="s">
        <v>545</v>
      </c>
      <c r="E94" s="36">
        <v>1</v>
      </c>
      <c r="F94" s="22"/>
    </row>
    <row r="95" spans="1:6">
      <c r="A95" s="23">
        <v>2014</v>
      </c>
      <c r="B95" s="13" t="s">
        <v>1886</v>
      </c>
      <c r="C95" s="22" t="s">
        <v>1513</v>
      </c>
      <c r="D95" s="22" t="s">
        <v>543</v>
      </c>
      <c r="E95" s="36">
        <v>1</v>
      </c>
      <c r="F95" s="22"/>
    </row>
    <row r="96" spans="1:6">
      <c r="A96" s="23">
        <v>2014</v>
      </c>
      <c r="B96" s="13" t="s">
        <v>514</v>
      </c>
      <c r="C96" s="22" t="s">
        <v>184</v>
      </c>
      <c r="D96" s="22" t="s">
        <v>545</v>
      </c>
      <c r="E96" s="36">
        <v>1</v>
      </c>
      <c r="F96" s="22"/>
    </row>
    <row r="97" spans="1:6">
      <c r="A97" s="23">
        <v>2014</v>
      </c>
      <c r="B97" s="13" t="s">
        <v>514</v>
      </c>
      <c r="C97" s="22" t="s">
        <v>184</v>
      </c>
      <c r="D97" s="22" t="s">
        <v>543</v>
      </c>
      <c r="E97" s="36">
        <v>1</v>
      </c>
      <c r="F97" s="22"/>
    </row>
    <row r="98" spans="1:6">
      <c r="A98" s="23">
        <v>2014</v>
      </c>
      <c r="B98" s="13" t="s">
        <v>514</v>
      </c>
      <c r="C98" s="22" t="s">
        <v>23</v>
      </c>
      <c r="D98" s="22" t="s">
        <v>545</v>
      </c>
      <c r="E98" s="36">
        <v>3</v>
      </c>
      <c r="F98" s="22"/>
    </row>
    <row r="99" spans="1:6">
      <c r="A99" s="23">
        <v>2014</v>
      </c>
      <c r="B99" s="13" t="s">
        <v>514</v>
      </c>
      <c r="C99" s="22" t="s">
        <v>23</v>
      </c>
      <c r="D99" s="22" t="s">
        <v>543</v>
      </c>
      <c r="E99" s="36">
        <v>2</v>
      </c>
      <c r="F99" s="22"/>
    </row>
    <row r="100" spans="1:6">
      <c r="A100" s="23">
        <v>2014</v>
      </c>
      <c r="B100" s="13" t="s">
        <v>514</v>
      </c>
      <c r="C100" s="22" t="s">
        <v>185</v>
      </c>
      <c r="D100" s="22" t="s">
        <v>554</v>
      </c>
      <c r="E100" s="36">
        <v>1</v>
      </c>
      <c r="F100" s="22"/>
    </row>
    <row r="101" spans="1:6">
      <c r="A101" s="23">
        <v>2014</v>
      </c>
      <c r="B101" s="13" t="s">
        <v>514</v>
      </c>
      <c r="C101" s="22" t="s">
        <v>185</v>
      </c>
      <c r="D101" s="22" t="s">
        <v>545</v>
      </c>
      <c r="E101" s="36">
        <v>5</v>
      </c>
      <c r="F101" s="22"/>
    </row>
    <row r="102" spans="1:6">
      <c r="A102" s="23">
        <v>2014</v>
      </c>
      <c r="B102" s="13" t="s">
        <v>514</v>
      </c>
      <c r="C102" s="22" t="s">
        <v>185</v>
      </c>
      <c r="D102" s="22" t="s">
        <v>543</v>
      </c>
      <c r="E102" s="36">
        <v>1</v>
      </c>
      <c r="F102" s="22"/>
    </row>
    <row r="103" spans="1:6">
      <c r="A103" s="23">
        <v>2014</v>
      </c>
      <c r="B103" s="13" t="s">
        <v>514</v>
      </c>
      <c r="C103" s="22" t="s">
        <v>185</v>
      </c>
      <c r="D103" s="22" t="s">
        <v>1644</v>
      </c>
      <c r="E103" s="36">
        <v>1</v>
      </c>
      <c r="F103" s="22"/>
    </row>
    <row r="104" spans="1:6">
      <c r="A104" s="23">
        <v>2014</v>
      </c>
      <c r="B104" s="13" t="s">
        <v>514</v>
      </c>
      <c r="C104" s="22" t="s">
        <v>3925</v>
      </c>
      <c r="D104" s="22" t="s">
        <v>554</v>
      </c>
      <c r="E104" s="36">
        <v>1</v>
      </c>
      <c r="F104" s="22"/>
    </row>
    <row r="105" spans="1:6">
      <c r="A105" s="23">
        <v>2014</v>
      </c>
      <c r="B105" s="13" t="s">
        <v>514</v>
      </c>
      <c r="C105" s="22" t="s">
        <v>3925</v>
      </c>
      <c r="D105" s="22" t="s">
        <v>545</v>
      </c>
      <c r="E105" s="36">
        <v>4</v>
      </c>
      <c r="F105" s="22"/>
    </row>
    <row r="106" spans="1:6">
      <c r="A106" s="23">
        <v>2014</v>
      </c>
      <c r="B106" s="13" t="s">
        <v>514</v>
      </c>
      <c r="C106" s="22" t="s">
        <v>3925</v>
      </c>
      <c r="D106" s="22" t="s">
        <v>543</v>
      </c>
      <c r="E106" s="36">
        <v>1</v>
      </c>
      <c r="F106" s="22"/>
    </row>
    <row r="107" spans="1:6">
      <c r="A107" s="23">
        <v>2015</v>
      </c>
      <c r="B107" s="13" t="s">
        <v>1886</v>
      </c>
      <c r="C107" s="22" t="s">
        <v>5</v>
      </c>
      <c r="D107" s="22" t="s">
        <v>1643</v>
      </c>
      <c r="E107" s="36">
        <v>1</v>
      </c>
      <c r="F107" s="22"/>
    </row>
    <row r="108" spans="1:6">
      <c r="A108" s="23">
        <v>2015</v>
      </c>
      <c r="B108" s="13" t="s">
        <v>1886</v>
      </c>
      <c r="C108" s="22" t="s">
        <v>5</v>
      </c>
      <c r="D108" s="22" t="s">
        <v>543</v>
      </c>
      <c r="E108" s="36">
        <v>3</v>
      </c>
      <c r="F108" s="22"/>
    </row>
    <row r="109" spans="1:6">
      <c r="A109" s="23">
        <v>2015</v>
      </c>
      <c r="B109" s="13" t="s">
        <v>1886</v>
      </c>
      <c r="C109" s="22" t="s">
        <v>10</v>
      </c>
      <c r="D109" s="22" t="s">
        <v>545</v>
      </c>
      <c r="E109" s="36">
        <v>1</v>
      </c>
      <c r="F109" s="22"/>
    </row>
    <row r="110" spans="1:6">
      <c r="A110" s="23">
        <v>2015</v>
      </c>
      <c r="B110" s="13" t="s">
        <v>1886</v>
      </c>
      <c r="C110" s="22" t="s">
        <v>10</v>
      </c>
      <c r="D110" s="22" t="s">
        <v>543</v>
      </c>
      <c r="E110" s="36">
        <v>1</v>
      </c>
      <c r="F110" s="22"/>
    </row>
    <row r="111" spans="1:6">
      <c r="A111" s="23">
        <v>2015</v>
      </c>
      <c r="B111" s="13" t="s">
        <v>1886</v>
      </c>
      <c r="C111" s="22" t="s">
        <v>14</v>
      </c>
      <c r="D111" s="22" t="s">
        <v>1643</v>
      </c>
      <c r="E111" s="36">
        <v>1</v>
      </c>
      <c r="F111" s="22"/>
    </row>
    <row r="112" spans="1:6">
      <c r="A112" s="23">
        <v>2015</v>
      </c>
      <c r="B112" s="13" t="s">
        <v>1886</v>
      </c>
      <c r="C112" s="22" t="s">
        <v>14</v>
      </c>
      <c r="D112" s="22" t="s">
        <v>554</v>
      </c>
      <c r="E112" s="36">
        <v>6</v>
      </c>
      <c r="F112" s="22"/>
    </row>
    <row r="113" spans="1:6">
      <c r="A113" s="23">
        <v>2015</v>
      </c>
      <c r="B113" s="13" t="s">
        <v>1886</v>
      </c>
      <c r="C113" s="22" t="s">
        <v>14</v>
      </c>
      <c r="D113" s="22" t="s">
        <v>545</v>
      </c>
      <c r="E113" s="36">
        <v>3</v>
      </c>
      <c r="F113" s="22"/>
    </row>
    <row r="114" spans="1:6">
      <c r="A114" s="23">
        <v>2015</v>
      </c>
      <c r="B114" s="13" t="s">
        <v>1886</v>
      </c>
      <c r="C114" s="22" t="s">
        <v>14</v>
      </c>
      <c r="D114" s="22" t="s">
        <v>543</v>
      </c>
      <c r="E114" s="36">
        <v>3</v>
      </c>
      <c r="F114" s="22"/>
    </row>
    <row r="115" spans="1:6">
      <c r="A115" s="23">
        <v>2015</v>
      </c>
      <c r="B115" s="13" t="s">
        <v>1886</v>
      </c>
      <c r="C115" s="22" t="s">
        <v>23</v>
      </c>
      <c r="D115" s="22" t="s">
        <v>1643</v>
      </c>
      <c r="E115" s="36">
        <v>1</v>
      </c>
      <c r="F115" s="22"/>
    </row>
    <row r="116" spans="1:6">
      <c r="A116" s="23">
        <v>2015</v>
      </c>
      <c r="B116" s="13" t="s">
        <v>1886</v>
      </c>
      <c r="C116" s="22" t="s">
        <v>23</v>
      </c>
      <c r="D116" s="22" t="s">
        <v>545</v>
      </c>
      <c r="E116" s="36">
        <v>3</v>
      </c>
      <c r="F116" s="22"/>
    </row>
    <row r="117" spans="1:6">
      <c r="A117" s="23">
        <v>2015</v>
      </c>
      <c r="B117" s="13" t="s">
        <v>1886</v>
      </c>
      <c r="C117" s="22" t="s">
        <v>23</v>
      </c>
      <c r="D117" s="22" t="s">
        <v>543</v>
      </c>
      <c r="E117" s="36">
        <v>1</v>
      </c>
      <c r="F117" s="22"/>
    </row>
    <row r="118" spans="1:6">
      <c r="A118" s="23">
        <v>2015</v>
      </c>
      <c r="B118" s="13" t="s">
        <v>1886</v>
      </c>
      <c r="C118" s="22" t="s">
        <v>41</v>
      </c>
      <c r="D118" s="22" t="s">
        <v>1643</v>
      </c>
      <c r="E118" s="36">
        <v>2</v>
      </c>
      <c r="F118" s="22"/>
    </row>
    <row r="119" spans="1:6">
      <c r="A119" s="23">
        <v>2015</v>
      </c>
      <c r="B119" s="13" t="s">
        <v>1886</v>
      </c>
      <c r="C119" s="22" t="s">
        <v>60</v>
      </c>
      <c r="D119" s="22" t="s">
        <v>545</v>
      </c>
      <c r="E119" s="36">
        <v>1</v>
      </c>
      <c r="F119" s="22"/>
    </row>
    <row r="120" spans="1:6">
      <c r="A120" s="23">
        <v>2015</v>
      </c>
      <c r="B120" s="13" t="s">
        <v>1886</v>
      </c>
      <c r="C120" s="22" t="s">
        <v>70</v>
      </c>
      <c r="D120" s="22" t="s">
        <v>1643</v>
      </c>
      <c r="E120" s="36">
        <v>1</v>
      </c>
      <c r="F120" s="22"/>
    </row>
    <row r="121" spans="1:6">
      <c r="A121" s="23">
        <v>2015</v>
      </c>
      <c r="B121" s="13" t="s">
        <v>1886</v>
      </c>
      <c r="C121" s="22" t="s">
        <v>70</v>
      </c>
      <c r="D121" s="22" t="s">
        <v>554</v>
      </c>
      <c r="E121" s="36">
        <v>1</v>
      </c>
      <c r="F121" s="22"/>
    </row>
    <row r="122" spans="1:6">
      <c r="A122" s="23">
        <v>2015</v>
      </c>
      <c r="B122" s="13" t="s">
        <v>1886</v>
      </c>
      <c r="C122" s="22" t="s">
        <v>70</v>
      </c>
      <c r="D122" s="22" t="s">
        <v>543</v>
      </c>
      <c r="E122" s="36">
        <v>1</v>
      </c>
      <c r="F122" s="22"/>
    </row>
    <row r="123" spans="1:6">
      <c r="A123" s="23">
        <v>2015</v>
      </c>
      <c r="B123" s="13" t="s">
        <v>1886</v>
      </c>
      <c r="C123" s="22" t="s">
        <v>76</v>
      </c>
      <c r="D123" s="22" t="s">
        <v>1643</v>
      </c>
      <c r="E123" s="36">
        <v>2</v>
      </c>
      <c r="F123" s="22"/>
    </row>
    <row r="124" spans="1:6">
      <c r="A124" s="23">
        <v>2015</v>
      </c>
      <c r="B124" s="13" t="s">
        <v>1886</v>
      </c>
      <c r="C124" s="22" t="s">
        <v>76</v>
      </c>
      <c r="D124" s="22" t="s">
        <v>545</v>
      </c>
      <c r="E124" s="36">
        <v>1</v>
      </c>
      <c r="F124" s="22"/>
    </row>
    <row r="125" spans="1:6">
      <c r="A125" s="23">
        <v>2015</v>
      </c>
      <c r="B125" s="13" t="s">
        <v>1886</v>
      </c>
      <c r="C125" s="22" t="s">
        <v>86</v>
      </c>
      <c r="D125" s="22" t="s">
        <v>1643</v>
      </c>
      <c r="E125" s="36">
        <v>1</v>
      </c>
      <c r="F125" s="22"/>
    </row>
    <row r="126" spans="1:6">
      <c r="A126" s="23">
        <v>2015</v>
      </c>
      <c r="B126" s="13" t="s">
        <v>1886</v>
      </c>
      <c r="C126" s="22" t="s">
        <v>86</v>
      </c>
      <c r="D126" s="22" t="s">
        <v>545</v>
      </c>
      <c r="E126" s="36">
        <v>1</v>
      </c>
      <c r="F126" s="22"/>
    </row>
    <row r="127" spans="1:6">
      <c r="A127" s="23">
        <v>2015</v>
      </c>
      <c r="B127" s="13" t="s">
        <v>1886</v>
      </c>
      <c r="C127" s="22" t="s">
        <v>86</v>
      </c>
      <c r="D127" s="22" t="s">
        <v>543</v>
      </c>
      <c r="E127" s="36">
        <v>1</v>
      </c>
      <c r="F127" s="22"/>
    </row>
    <row r="128" spans="1:6">
      <c r="A128" s="23">
        <v>2015</v>
      </c>
      <c r="B128" s="13" t="s">
        <v>1886</v>
      </c>
      <c r="C128" s="22" t="s">
        <v>89</v>
      </c>
      <c r="D128" s="22" t="s">
        <v>543</v>
      </c>
      <c r="E128" s="36">
        <v>2</v>
      </c>
      <c r="F128" s="22"/>
    </row>
    <row r="129" spans="1:6">
      <c r="A129" s="23">
        <v>2015</v>
      </c>
      <c r="B129" s="13" t="s">
        <v>1886</v>
      </c>
      <c r="C129" s="22" t="s">
        <v>94</v>
      </c>
      <c r="D129" s="22" t="s">
        <v>554</v>
      </c>
      <c r="E129" s="36">
        <v>1</v>
      </c>
      <c r="F129" s="22"/>
    </row>
    <row r="130" spans="1:6">
      <c r="A130" s="23">
        <v>2015</v>
      </c>
      <c r="B130" s="13" t="s">
        <v>1886</v>
      </c>
      <c r="C130" s="22" t="s">
        <v>100</v>
      </c>
      <c r="D130" s="22" t="s">
        <v>1643</v>
      </c>
      <c r="E130" s="36">
        <v>1</v>
      </c>
      <c r="F130" s="22"/>
    </row>
    <row r="131" spans="1:6">
      <c r="A131" s="23">
        <v>2015</v>
      </c>
      <c r="B131" s="13" t="s">
        <v>1886</v>
      </c>
      <c r="C131" s="22" t="s">
        <v>104</v>
      </c>
      <c r="D131" s="22" t="s">
        <v>1643</v>
      </c>
      <c r="E131" s="36">
        <v>4</v>
      </c>
      <c r="F131" s="22"/>
    </row>
    <row r="132" spans="1:6">
      <c r="A132" s="23">
        <v>2015</v>
      </c>
      <c r="B132" s="13" t="s">
        <v>1886</v>
      </c>
      <c r="C132" s="22" t="s">
        <v>104</v>
      </c>
      <c r="D132" s="22" t="s">
        <v>554</v>
      </c>
      <c r="E132" s="36">
        <v>1</v>
      </c>
      <c r="F132" s="22"/>
    </row>
    <row r="133" spans="1:6">
      <c r="A133" s="23">
        <v>2015</v>
      </c>
      <c r="B133" s="13" t="s">
        <v>1886</v>
      </c>
      <c r="C133" s="22" t="s">
        <v>104</v>
      </c>
      <c r="D133" s="22" t="s">
        <v>545</v>
      </c>
      <c r="E133" s="36">
        <v>1</v>
      </c>
      <c r="F133" s="22"/>
    </row>
    <row r="134" spans="1:6">
      <c r="A134" s="23">
        <v>2015</v>
      </c>
      <c r="B134" s="13" t="s">
        <v>1886</v>
      </c>
      <c r="C134" s="22" t="s">
        <v>120</v>
      </c>
      <c r="D134" s="22" t="s">
        <v>554</v>
      </c>
      <c r="E134" s="36">
        <v>2</v>
      </c>
      <c r="F134" s="22"/>
    </row>
    <row r="135" spans="1:6">
      <c r="A135" s="23">
        <v>2015</v>
      </c>
      <c r="B135" s="13" t="s">
        <v>1886</v>
      </c>
      <c r="C135" s="22" t="s">
        <v>120</v>
      </c>
      <c r="D135" s="22" t="s">
        <v>545</v>
      </c>
      <c r="E135" s="36">
        <v>1</v>
      </c>
      <c r="F135" s="22"/>
    </row>
    <row r="136" spans="1:6">
      <c r="A136" s="23">
        <v>2015</v>
      </c>
      <c r="B136" s="13" t="s">
        <v>1886</v>
      </c>
      <c r="C136" s="22" t="s">
        <v>120</v>
      </c>
      <c r="D136" s="22" t="s">
        <v>543</v>
      </c>
      <c r="E136" s="36">
        <v>2</v>
      </c>
      <c r="F136" s="22"/>
    </row>
    <row r="137" spans="1:6">
      <c r="A137" s="23">
        <v>2015</v>
      </c>
      <c r="B137" s="13" t="s">
        <v>1886</v>
      </c>
      <c r="C137" s="22" t="s">
        <v>164</v>
      </c>
      <c r="D137" s="22" t="s">
        <v>545</v>
      </c>
      <c r="E137" s="36">
        <v>3</v>
      </c>
      <c r="F137" s="22"/>
    </row>
    <row r="138" spans="1:6">
      <c r="A138" s="23">
        <v>2015</v>
      </c>
      <c r="B138" s="13" t="s">
        <v>1886</v>
      </c>
      <c r="C138" s="22" t="s">
        <v>167</v>
      </c>
      <c r="D138" s="22" t="s">
        <v>1643</v>
      </c>
      <c r="E138" s="36">
        <v>1</v>
      </c>
      <c r="F138" s="22"/>
    </row>
    <row r="139" spans="1:6">
      <c r="A139" s="23">
        <v>2015</v>
      </c>
      <c r="B139" s="13" t="s">
        <v>1886</v>
      </c>
      <c r="C139" s="22" t="s">
        <v>167</v>
      </c>
      <c r="D139" s="22" t="s">
        <v>545</v>
      </c>
      <c r="E139" s="36">
        <v>1</v>
      </c>
      <c r="F139" s="22"/>
    </row>
    <row r="140" spans="1:6">
      <c r="A140" s="23">
        <v>2015</v>
      </c>
      <c r="B140" s="13" t="s">
        <v>1886</v>
      </c>
      <c r="C140" s="22" t="s">
        <v>1882</v>
      </c>
      <c r="D140" s="22" t="s">
        <v>1643</v>
      </c>
      <c r="E140" s="36">
        <v>2</v>
      </c>
      <c r="F140" s="22"/>
    </row>
    <row r="141" spans="1:6">
      <c r="A141" s="23">
        <v>2015</v>
      </c>
      <c r="B141" s="13" t="s">
        <v>1886</v>
      </c>
      <c r="C141" s="22" t="s">
        <v>1882</v>
      </c>
      <c r="D141" s="22" t="s">
        <v>554</v>
      </c>
      <c r="E141" s="36">
        <v>1</v>
      </c>
      <c r="F141" s="22"/>
    </row>
    <row r="142" spans="1:6">
      <c r="A142" s="23">
        <v>2015</v>
      </c>
      <c r="B142" s="13" t="s">
        <v>1886</v>
      </c>
      <c r="C142" s="22" t="s">
        <v>1882</v>
      </c>
      <c r="D142" s="22" t="s">
        <v>545</v>
      </c>
      <c r="E142" s="36">
        <v>1</v>
      </c>
      <c r="F142" s="22"/>
    </row>
    <row r="143" spans="1:6">
      <c r="A143" s="23">
        <v>2015</v>
      </c>
      <c r="B143" s="13" t="s">
        <v>1886</v>
      </c>
      <c r="C143" s="22" t="s">
        <v>1882</v>
      </c>
      <c r="D143" s="22" t="s">
        <v>543</v>
      </c>
      <c r="E143" s="36">
        <v>1</v>
      </c>
      <c r="F143" s="22"/>
    </row>
    <row r="144" spans="1:6">
      <c r="A144" s="23">
        <v>2015</v>
      </c>
      <c r="B144" s="13" t="s">
        <v>1886</v>
      </c>
      <c r="C144" s="22" t="s">
        <v>1883</v>
      </c>
      <c r="D144" s="22" t="s">
        <v>1643</v>
      </c>
      <c r="E144" s="36">
        <v>9</v>
      </c>
      <c r="F144" s="22"/>
    </row>
    <row r="145" spans="1:6">
      <c r="A145" s="23">
        <v>2015</v>
      </c>
      <c r="B145" s="13" t="s">
        <v>1886</v>
      </c>
      <c r="C145" s="22" t="s">
        <v>1883</v>
      </c>
      <c r="D145" s="22" t="s">
        <v>554</v>
      </c>
      <c r="E145" s="36">
        <v>4</v>
      </c>
      <c r="F145" s="22"/>
    </row>
    <row r="146" spans="1:6">
      <c r="A146" s="23">
        <v>2015</v>
      </c>
      <c r="B146" s="13" t="s">
        <v>1886</v>
      </c>
      <c r="C146" s="22" t="s">
        <v>1883</v>
      </c>
      <c r="D146" s="22" t="s">
        <v>545</v>
      </c>
      <c r="E146" s="36">
        <v>6</v>
      </c>
      <c r="F146" s="22"/>
    </row>
    <row r="147" spans="1:6">
      <c r="A147" s="23">
        <v>2015</v>
      </c>
      <c r="B147" s="13" t="s">
        <v>1886</v>
      </c>
      <c r="C147" s="22" t="s">
        <v>1883</v>
      </c>
      <c r="D147" s="22" t="s">
        <v>543</v>
      </c>
      <c r="E147" s="36">
        <v>5</v>
      </c>
      <c r="F147" s="22"/>
    </row>
    <row r="148" spans="1:6">
      <c r="A148" s="23">
        <v>2015</v>
      </c>
      <c r="B148" s="13" t="s">
        <v>1886</v>
      </c>
      <c r="C148" s="22" t="s">
        <v>1513</v>
      </c>
      <c r="D148" s="22" t="s">
        <v>554</v>
      </c>
      <c r="E148" s="36">
        <v>1</v>
      </c>
      <c r="F148" s="22"/>
    </row>
    <row r="149" spans="1:6">
      <c r="A149" s="23">
        <v>2015</v>
      </c>
      <c r="B149" s="13" t="s">
        <v>514</v>
      </c>
      <c r="C149" s="22" t="s">
        <v>184</v>
      </c>
      <c r="D149" s="22" t="s">
        <v>543</v>
      </c>
      <c r="E149" s="36">
        <v>1</v>
      </c>
      <c r="F149" s="22"/>
    </row>
    <row r="150" spans="1:6">
      <c r="A150" s="23">
        <v>2015</v>
      </c>
      <c r="B150" s="13" t="s">
        <v>514</v>
      </c>
      <c r="C150" s="22" t="s">
        <v>23</v>
      </c>
      <c r="D150" s="22" t="s">
        <v>545</v>
      </c>
      <c r="E150" s="36">
        <v>2</v>
      </c>
      <c r="F150" s="22"/>
    </row>
    <row r="151" spans="1:6">
      <c r="A151" s="23">
        <v>2015</v>
      </c>
      <c r="B151" s="13" t="s">
        <v>514</v>
      </c>
      <c r="C151" s="22" t="s">
        <v>23</v>
      </c>
      <c r="D151" s="22" t="s">
        <v>543</v>
      </c>
      <c r="E151" s="36">
        <v>2</v>
      </c>
      <c r="F151" s="22"/>
    </row>
    <row r="152" spans="1:6">
      <c r="A152" s="23">
        <v>2015</v>
      </c>
      <c r="B152" s="13" t="s">
        <v>514</v>
      </c>
      <c r="C152" s="22" t="s">
        <v>185</v>
      </c>
      <c r="D152" s="22" t="s">
        <v>545</v>
      </c>
      <c r="E152" s="36">
        <v>4</v>
      </c>
      <c r="F152" s="22"/>
    </row>
    <row r="153" spans="1:6">
      <c r="A153" s="23">
        <v>2015</v>
      </c>
      <c r="B153" s="13" t="s">
        <v>514</v>
      </c>
      <c r="C153" s="22" t="s">
        <v>185</v>
      </c>
      <c r="D153" s="22" t="s">
        <v>543</v>
      </c>
      <c r="E153" s="36">
        <v>4</v>
      </c>
      <c r="F153" s="22"/>
    </row>
    <row r="154" spans="1:6">
      <c r="A154" s="23">
        <v>2015</v>
      </c>
      <c r="B154" s="13" t="s">
        <v>514</v>
      </c>
      <c r="C154" s="22" t="s">
        <v>185</v>
      </c>
      <c r="D154" s="22" t="s">
        <v>1644</v>
      </c>
      <c r="E154" s="36">
        <v>1</v>
      </c>
      <c r="F154" s="22"/>
    </row>
    <row r="155" spans="1:6">
      <c r="A155" s="23">
        <v>2015</v>
      </c>
      <c r="B155" s="13" t="s">
        <v>514</v>
      </c>
      <c r="C155" s="22" t="s">
        <v>3925</v>
      </c>
      <c r="D155" s="22" t="s">
        <v>1643</v>
      </c>
      <c r="E155" s="36">
        <v>1</v>
      </c>
      <c r="F155" s="22"/>
    </row>
    <row r="156" spans="1:6">
      <c r="A156" s="23">
        <v>2015</v>
      </c>
      <c r="B156" s="13" t="s">
        <v>514</v>
      </c>
      <c r="C156" s="22" t="s">
        <v>3925</v>
      </c>
      <c r="D156" s="22" t="s">
        <v>554</v>
      </c>
      <c r="E156" s="36">
        <v>2</v>
      </c>
      <c r="F156" s="22"/>
    </row>
    <row r="157" spans="1:6">
      <c r="A157" s="23">
        <v>2015</v>
      </c>
      <c r="B157" s="13" t="s">
        <v>514</v>
      </c>
      <c r="C157" s="22" t="s">
        <v>3925</v>
      </c>
      <c r="D157" s="22" t="s">
        <v>545</v>
      </c>
      <c r="E157" s="36">
        <v>3</v>
      </c>
      <c r="F157" s="22"/>
    </row>
    <row r="158" spans="1:6">
      <c r="A158" s="23">
        <v>2015</v>
      </c>
      <c r="B158" s="13" t="s">
        <v>514</v>
      </c>
      <c r="C158" s="22" t="s">
        <v>3925</v>
      </c>
      <c r="D158" s="22" t="s">
        <v>543</v>
      </c>
      <c r="E158" s="36">
        <v>4</v>
      </c>
      <c r="F158" s="22"/>
    </row>
    <row r="159" spans="1:6">
      <c r="A159" s="23">
        <v>2015</v>
      </c>
      <c r="B159" s="13" t="s">
        <v>514</v>
      </c>
      <c r="C159" s="22" t="s">
        <v>1508</v>
      </c>
      <c r="D159" s="22" t="s">
        <v>1644</v>
      </c>
      <c r="E159" s="36">
        <v>1</v>
      </c>
      <c r="F159" s="22"/>
    </row>
    <row r="160" spans="1:6">
      <c r="A160" s="23">
        <v>2016</v>
      </c>
      <c r="B160" s="13" t="s">
        <v>1886</v>
      </c>
      <c r="C160" s="22" t="s">
        <v>5</v>
      </c>
      <c r="D160" s="22" t="s">
        <v>1643</v>
      </c>
      <c r="E160" s="36">
        <v>1</v>
      </c>
      <c r="F160" s="22"/>
    </row>
    <row r="161" spans="1:6">
      <c r="A161" s="23">
        <v>2016</v>
      </c>
      <c r="B161" s="13" t="s">
        <v>1886</v>
      </c>
      <c r="C161" s="22" t="s">
        <v>5</v>
      </c>
      <c r="D161" s="22" t="s">
        <v>543</v>
      </c>
      <c r="E161" s="36">
        <v>3</v>
      </c>
      <c r="F161" s="22"/>
    </row>
    <row r="162" spans="1:6">
      <c r="A162" s="23">
        <v>2016</v>
      </c>
      <c r="B162" s="13" t="s">
        <v>1886</v>
      </c>
      <c r="C162" s="22" t="s">
        <v>10</v>
      </c>
      <c r="D162" s="22" t="s">
        <v>545</v>
      </c>
      <c r="E162" s="36">
        <v>1</v>
      </c>
      <c r="F162" s="22"/>
    </row>
    <row r="163" spans="1:6">
      <c r="A163" s="23">
        <v>2016</v>
      </c>
      <c r="B163" s="13" t="s">
        <v>1886</v>
      </c>
      <c r="C163" s="22" t="s">
        <v>10</v>
      </c>
      <c r="D163" s="22" t="s">
        <v>543</v>
      </c>
      <c r="E163" s="36">
        <v>1</v>
      </c>
      <c r="F163" s="22"/>
    </row>
    <row r="164" spans="1:6">
      <c r="A164" s="23">
        <v>2016</v>
      </c>
      <c r="B164" s="13" t="s">
        <v>1886</v>
      </c>
      <c r="C164" s="22" t="s">
        <v>14</v>
      </c>
      <c r="D164" s="22" t="s">
        <v>1643</v>
      </c>
      <c r="E164" s="36">
        <v>1</v>
      </c>
      <c r="F164" s="22"/>
    </row>
    <row r="165" spans="1:6">
      <c r="A165" s="23">
        <v>2016</v>
      </c>
      <c r="B165" s="13" t="s">
        <v>1886</v>
      </c>
      <c r="C165" s="22" t="s">
        <v>14</v>
      </c>
      <c r="D165" s="22" t="s">
        <v>554</v>
      </c>
      <c r="E165" s="36">
        <v>6</v>
      </c>
      <c r="F165" s="22"/>
    </row>
    <row r="166" spans="1:6">
      <c r="A166" s="23">
        <v>2016</v>
      </c>
      <c r="B166" s="13" t="s">
        <v>1886</v>
      </c>
      <c r="C166" s="22" t="s">
        <v>14</v>
      </c>
      <c r="D166" s="22" t="s">
        <v>545</v>
      </c>
      <c r="E166" s="36">
        <v>3</v>
      </c>
      <c r="F166" s="22"/>
    </row>
    <row r="167" spans="1:6">
      <c r="A167" s="23">
        <v>2016</v>
      </c>
      <c r="B167" s="13" t="s">
        <v>1886</v>
      </c>
      <c r="C167" s="22" t="s">
        <v>14</v>
      </c>
      <c r="D167" s="22" t="s">
        <v>543</v>
      </c>
      <c r="E167" s="36">
        <v>3</v>
      </c>
      <c r="F167" s="22"/>
    </row>
    <row r="168" spans="1:6">
      <c r="A168" s="23">
        <v>2016</v>
      </c>
      <c r="B168" s="13" t="s">
        <v>1886</v>
      </c>
      <c r="C168" s="22" t="s">
        <v>23</v>
      </c>
      <c r="D168" s="22" t="s">
        <v>1643</v>
      </c>
      <c r="E168" s="36">
        <v>1</v>
      </c>
      <c r="F168" s="22"/>
    </row>
    <row r="169" spans="1:6">
      <c r="A169" s="23">
        <v>2016</v>
      </c>
      <c r="B169" s="13" t="s">
        <v>1886</v>
      </c>
      <c r="C169" s="22" t="s">
        <v>23</v>
      </c>
      <c r="D169" s="22" t="s">
        <v>545</v>
      </c>
      <c r="E169" s="36">
        <v>3</v>
      </c>
      <c r="F169" s="22"/>
    </row>
    <row r="170" spans="1:6">
      <c r="A170" s="23">
        <v>2016</v>
      </c>
      <c r="B170" s="13" t="s">
        <v>1886</v>
      </c>
      <c r="C170" s="22" t="s">
        <v>23</v>
      </c>
      <c r="D170" s="22" t="s">
        <v>543</v>
      </c>
      <c r="E170" s="36">
        <v>1</v>
      </c>
      <c r="F170" s="22"/>
    </row>
    <row r="171" spans="1:6">
      <c r="A171" s="23">
        <v>2016</v>
      </c>
      <c r="B171" s="13" t="s">
        <v>1886</v>
      </c>
      <c r="C171" s="22" t="s">
        <v>41</v>
      </c>
      <c r="D171" s="22" t="s">
        <v>1643</v>
      </c>
      <c r="E171" s="36">
        <v>2</v>
      </c>
      <c r="F171" s="22"/>
    </row>
    <row r="172" spans="1:6">
      <c r="A172" s="23">
        <v>2016</v>
      </c>
      <c r="B172" s="13" t="s">
        <v>1886</v>
      </c>
      <c r="C172" s="22" t="s">
        <v>60</v>
      </c>
      <c r="D172" s="22" t="s">
        <v>545</v>
      </c>
      <c r="E172" s="36">
        <v>1</v>
      </c>
      <c r="F172" s="22"/>
    </row>
    <row r="173" spans="1:6">
      <c r="A173" s="23">
        <v>2016</v>
      </c>
      <c r="B173" s="13" t="s">
        <v>1886</v>
      </c>
      <c r="C173" s="22" t="s">
        <v>70</v>
      </c>
      <c r="D173" s="22" t="s">
        <v>1643</v>
      </c>
      <c r="E173" s="36">
        <v>1</v>
      </c>
      <c r="F173" s="22"/>
    </row>
    <row r="174" spans="1:6">
      <c r="A174" s="23">
        <v>2016</v>
      </c>
      <c r="B174" s="13" t="s">
        <v>1886</v>
      </c>
      <c r="C174" s="22" t="s">
        <v>70</v>
      </c>
      <c r="D174" s="22" t="s">
        <v>554</v>
      </c>
      <c r="E174" s="36">
        <v>1</v>
      </c>
      <c r="F174" s="22"/>
    </row>
    <row r="175" spans="1:6">
      <c r="A175" s="23">
        <v>2016</v>
      </c>
      <c r="B175" s="13" t="s">
        <v>1886</v>
      </c>
      <c r="C175" s="22" t="s">
        <v>70</v>
      </c>
      <c r="D175" s="22" t="s">
        <v>543</v>
      </c>
      <c r="E175" s="36">
        <v>1</v>
      </c>
      <c r="F175" s="22"/>
    </row>
    <row r="176" spans="1:6">
      <c r="A176" s="23">
        <v>2016</v>
      </c>
      <c r="B176" s="13" t="s">
        <v>1886</v>
      </c>
      <c r="C176" s="22" t="s">
        <v>76</v>
      </c>
      <c r="D176" s="22" t="s">
        <v>1643</v>
      </c>
      <c r="E176" s="36">
        <v>2</v>
      </c>
      <c r="F176" s="22"/>
    </row>
    <row r="177" spans="1:6">
      <c r="A177" s="23">
        <v>2016</v>
      </c>
      <c r="B177" s="13" t="s">
        <v>1886</v>
      </c>
      <c r="C177" s="22" t="s">
        <v>76</v>
      </c>
      <c r="D177" s="22" t="s">
        <v>545</v>
      </c>
      <c r="E177" s="36">
        <v>1</v>
      </c>
      <c r="F177" s="22"/>
    </row>
    <row r="178" spans="1:6">
      <c r="A178" s="23">
        <v>2016</v>
      </c>
      <c r="B178" s="13" t="s">
        <v>1886</v>
      </c>
      <c r="C178" s="22" t="s">
        <v>86</v>
      </c>
      <c r="D178" s="22" t="s">
        <v>1643</v>
      </c>
      <c r="E178" s="36">
        <v>1</v>
      </c>
      <c r="F178" s="22"/>
    </row>
    <row r="179" spans="1:6">
      <c r="A179" s="23">
        <v>2016</v>
      </c>
      <c r="B179" s="13" t="s">
        <v>1886</v>
      </c>
      <c r="C179" s="22" t="s">
        <v>86</v>
      </c>
      <c r="D179" s="22" t="s">
        <v>545</v>
      </c>
      <c r="E179" s="36">
        <v>1</v>
      </c>
      <c r="F179" s="22"/>
    </row>
    <row r="180" spans="1:6">
      <c r="A180" s="23">
        <v>2016</v>
      </c>
      <c r="B180" s="13" t="s">
        <v>1886</v>
      </c>
      <c r="C180" s="22" t="s">
        <v>86</v>
      </c>
      <c r="D180" s="22" t="s">
        <v>543</v>
      </c>
      <c r="E180" s="36">
        <v>1</v>
      </c>
      <c r="F180" s="22"/>
    </row>
    <row r="181" spans="1:6">
      <c r="A181" s="23">
        <v>2016</v>
      </c>
      <c r="B181" s="13" t="s">
        <v>1886</v>
      </c>
      <c r="C181" s="22" t="s">
        <v>89</v>
      </c>
      <c r="D181" s="22" t="s">
        <v>543</v>
      </c>
      <c r="E181" s="36">
        <v>2</v>
      </c>
      <c r="F181" s="22"/>
    </row>
    <row r="182" spans="1:6">
      <c r="A182" s="23">
        <v>2016</v>
      </c>
      <c r="B182" s="13" t="s">
        <v>1886</v>
      </c>
      <c r="C182" s="22" t="s">
        <v>94</v>
      </c>
      <c r="D182" s="22" t="s">
        <v>554</v>
      </c>
      <c r="E182" s="36">
        <v>1</v>
      </c>
      <c r="F182" s="22"/>
    </row>
    <row r="183" spans="1:6">
      <c r="A183" s="23">
        <v>2016</v>
      </c>
      <c r="B183" s="13" t="s">
        <v>1886</v>
      </c>
      <c r="C183" s="22" t="s">
        <v>100</v>
      </c>
      <c r="D183" s="22" t="s">
        <v>1643</v>
      </c>
      <c r="E183" s="36">
        <v>1</v>
      </c>
      <c r="F183" s="22"/>
    </row>
    <row r="184" spans="1:6">
      <c r="A184" s="23">
        <v>2016</v>
      </c>
      <c r="B184" s="13" t="s">
        <v>1886</v>
      </c>
      <c r="C184" s="22" t="s">
        <v>104</v>
      </c>
      <c r="D184" s="22" t="s">
        <v>1643</v>
      </c>
      <c r="E184" s="36">
        <v>4</v>
      </c>
      <c r="F184" s="22"/>
    </row>
    <row r="185" spans="1:6">
      <c r="A185" s="23">
        <v>2016</v>
      </c>
      <c r="B185" s="13" t="s">
        <v>1886</v>
      </c>
      <c r="C185" s="22" t="s">
        <v>104</v>
      </c>
      <c r="D185" s="22" t="s">
        <v>554</v>
      </c>
      <c r="E185" s="36">
        <v>1</v>
      </c>
      <c r="F185" s="22"/>
    </row>
    <row r="186" spans="1:6">
      <c r="A186" s="23">
        <v>2016</v>
      </c>
      <c r="B186" s="13" t="s">
        <v>1886</v>
      </c>
      <c r="C186" s="22" t="s">
        <v>104</v>
      </c>
      <c r="D186" s="22" t="s">
        <v>545</v>
      </c>
      <c r="E186" s="36">
        <v>1</v>
      </c>
      <c r="F186" s="22"/>
    </row>
    <row r="187" spans="1:6">
      <c r="A187" s="23">
        <v>2016</v>
      </c>
      <c r="B187" s="13" t="s">
        <v>1886</v>
      </c>
      <c r="C187" s="22" t="s">
        <v>120</v>
      </c>
      <c r="D187" s="22" t="s">
        <v>554</v>
      </c>
      <c r="E187" s="36">
        <v>2</v>
      </c>
      <c r="F187" s="22"/>
    </row>
    <row r="188" spans="1:6">
      <c r="A188" s="23">
        <v>2016</v>
      </c>
      <c r="B188" s="13" t="s">
        <v>1886</v>
      </c>
      <c r="C188" s="22" t="s">
        <v>120</v>
      </c>
      <c r="D188" s="22" t="s">
        <v>545</v>
      </c>
      <c r="E188" s="36">
        <v>1</v>
      </c>
      <c r="F188" s="22"/>
    </row>
    <row r="189" spans="1:6">
      <c r="A189" s="23">
        <v>2016</v>
      </c>
      <c r="B189" s="13" t="s">
        <v>1886</v>
      </c>
      <c r="C189" s="22" t="s">
        <v>120</v>
      </c>
      <c r="D189" s="22" t="s">
        <v>543</v>
      </c>
      <c r="E189" s="36">
        <v>2</v>
      </c>
      <c r="F189" s="22"/>
    </row>
    <row r="190" spans="1:6">
      <c r="A190" s="23">
        <v>2016</v>
      </c>
      <c r="B190" s="13" t="s">
        <v>1886</v>
      </c>
      <c r="C190" s="22" t="s">
        <v>164</v>
      </c>
      <c r="D190" s="22" t="s">
        <v>545</v>
      </c>
      <c r="E190" s="36">
        <v>3</v>
      </c>
      <c r="F190" s="22"/>
    </row>
    <row r="191" spans="1:6">
      <c r="A191" s="23">
        <v>2016</v>
      </c>
      <c r="B191" s="13" t="s">
        <v>1886</v>
      </c>
      <c r="C191" s="22" t="s">
        <v>167</v>
      </c>
      <c r="D191" s="22" t="s">
        <v>1643</v>
      </c>
      <c r="E191" s="36">
        <v>1</v>
      </c>
      <c r="F191" s="22"/>
    </row>
    <row r="192" spans="1:6">
      <c r="A192" s="23">
        <v>2016</v>
      </c>
      <c r="B192" s="13" t="s">
        <v>1886</v>
      </c>
      <c r="C192" s="22" t="s">
        <v>167</v>
      </c>
      <c r="D192" s="22" t="s">
        <v>545</v>
      </c>
      <c r="E192" s="36">
        <v>1</v>
      </c>
      <c r="F192" s="22"/>
    </row>
    <row r="193" spans="1:6">
      <c r="A193" s="23">
        <v>2016</v>
      </c>
      <c r="B193" s="13" t="s">
        <v>1886</v>
      </c>
      <c r="C193" s="22" t="s">
        <v>1882</v>
      </c>
      <c r="D193" s="22" t="s">
        <v>1643</v>
      </c>
      <c r="E193" s="36">
        <v>2</v>
      </c>
      <c r="F193" s="22"/>
    </row>
    <row r="194" spans="1:6">
      <c r="A194" s="23">
        <v>2016</v>
      </c>
      <c r="B194" s="13" t="s">
        <v>1886</v>
      </c>
      <c r="C194" s="22" t="s">
        <v>1882</v>
      </c>
      <c r="D194" s="22" t="s">
        <v>554</v>
      </c>
      <c r="E194" s="36">
        <v>1</v>
      </c>
      <c r="F194" s="22"/>
    </row>
    <row r="195" spans="1:6">
      <c r="A195" s="23">
        <v>2016</v>
      </c>
      <c r="B195" s="13" t="s">
        <v>1886</v>
      </c>
      <c r="C195" s="22" t="s">
        <v>1882</v>
      </c>
      <c r="D195" s="22" t="s">
        <v>545</v>
      </c>
      <c r="E195" s="36">
        <v>1</v>
      </c>
      <c r="F195" s="22"/>
    </row>
    <row r="196" spans="1:6">
      <c r="A196" s="23">
        <v>2016</v>
      </c>
      <c r="B196" s="13" t="s">
        <v>1886</v>
      </c>
      <c r="C196" s="22" t="s">
        <v>1882</v>
      </c>
      <c r="D196" s="22" t="s">
        <v>543</v>
      </c>
      <c r="E196" s="36">
        <v>1</v>
      </c>
      <c r="F196" s="22"/>
    </row>
    <row r="197" spans="1:6">
      <c r="A197" s="23">
        <v>2016</v>
      </c>
      <c r="B197" s="13" t="s">
        <v>1886</v>
      </c>
      <c r="C197" s="22" t="s">
        <v>1883</v>
      </c>
      <c r="D197" s="22" t="s">
        <v>1643</v>
      </c>
      <c r="E197" s="36">
        <v>8</v>
      </c>
      <c r="F197" s="22"/>
    </row>
    <row r="198" spans="1:6">
      <c r="A198" s="23">
        <v>2016</v>
      </c>
      <c r="B198" s="13" t="s">
        <v>1886</v>
      </c>
      <c r="C198" s="22" t="s">
        <v>1883</v>
      </c>
      <c r="D198" s="22" t="s">
        <v>554</v>
      </c>
      <c r="E198" s="36">
        <v>4</v>
      </c>
      <c r="F198" s="22"/>
    </row>
    <row r="199" spans="1:6">
      <c r="A199" s="23">
        <v>2016</v>
      </c>
      <c r="B199" s="13" t="s">
        <v>1886</v>
      </c>
      <c r="C199" s="22" t="s">
        <v>1883</v>
      </c>
      <c r="D199" s="22" t="s">
        <v>545</v>
      </c>
      <c r="E199" s="36">
        <v>6</v>
      </c>
      <c r="F199" s="22"/>
    </row>
    <row r="200" spans="1:6">
      <c r="A200" s="23">
        <v>2016</v>
      </c>
      <c r="B200" s="13" t="s">
        <v>1886</v>
      </c>
      <c r="C200" s="22" t="s">
        <v>1883</v>
      </c>
      <c r="D200" s="22" t="s">
        <v>543</v>
      </c>
      <c r="E200" s="36">
        <v>5</v>
      </c>
      <c r="F200" s="22"/>
    </row>
    <row r="201" spans="1:6">
      <c r="A201" s="23">
        <v>2016</v>
      </c>
      <c r="B201" s="13" t="s">
        <v>1886</v>
      </c>
      <c r="C201" s="22" t="s">
        <v>1513</v>
      </c>
      <c r="D201" s="22" t="s">
        <v>1643</v>
      </c>
      <c r="E201" s="36">
        <v>1</v>
      </c>
      <c r="F201" s="22"/>
    </row>
    <row r="202" spans="1:6">
      <c r="A202" s="23">
        <v>2016</v>
      </c>
      <c r="B202" s="13" t="s">
        <v>1886</v>
      </c>
      <c r="C202" s="22" t="s">
        <v>1513</v>
      </c>
      <c r="D202" s="22" t="s">
        <v>554</v>
      </c>
      <c r="E202" s="36">
        <v>1</v>
      </c>
      <c r="F202" s="22"/>
    </row>
    <row r="203" spans="1:6">
      <c r="A203" s="23">
        <v>2016</v>
      </c>
      <c r="B203" s="13" t="s">
        <v>514</v>
      </c>
      <c r="C203" s="22" t="s">
        <v>184</v>
      </c>
      <c r="D203" s="22" t="s">
        <v>543</v>
      </c>
      <c r="E203" s="36">
        <v>1</v>
      </c>
      <c r="F203" s="22"/>
    </row>
    <row r="204" spans="1:6">
      <c r="A204" s="23">
        <v>2016</v>
      </c>
      <c r="B204" s="13" t="s">
        <v>514</v>
      </c>
      <c r="C204" s="22" t="s">
        <v>23</v>
      </c>
      <c r="D204" s="22" t="s">
        <v>554</v>
      </c>
      <c r="E204" s="36">
        <v>1</v>
      </c>
      <c r="F204" s="22"/>
    </row>
    <row r="205" spans="1:6">
      <c r="A205" s="23">
        <v>2016</v>
      </c>
      <c r="B205" s="13" t="s">
        <v>514</v>
      </c>
      <c r="C205" s="22" t="s">
        <v>23</v>
      </c>
      <c r="D205" s="22" t="s">
        <v>545</v>
      </c>
      <c r="E205" s="36">
        <v>1</v>
      </c>
      <c r="F205" s="22"/>
    </row>
    <row r="206" spans="1:6">
      <c r="A206" s="23">
        <v>2016</v>
      </c>
      <c r="B206" s="13" t="s">
        <v>514</v>
      </c>
      <c r="C206" s="22" t="s">
        <v>185</v>
      </c>
      <c r="D206" s="22" t="s">
        <v>545</v>
      </c>
      <c r="E206" s="36">
        <v>6</v>
      </c>
      <c r="F206" s="22"/>
    </row>
    <row r="207" spans="1:6">
      <c r="A207" s="23">
        <v>2016</v>
      </c>
      <c r="B207" s="13" t="s">
        <v>514</v>
      </c>
      <c r="C207" s="22" t="s">
        <v>185</v>
      </c>
      <c r="D207" s="22" t="s">
        <v>543</v>
      </c>
      <c r="E207" s="36">
        <v>5</v>
      </c>
      <c r="F207" s="22"/>
    </row>
    <row r="208" spans="1:6">
      <c r="A208" s="23">
        <v>2016</v>
      </c>
      <c r="B208" s="13" t="s">
        <v>514</v>
      </c>
      <c r="C208" s="22" t="s">
        <v>3925</v>
      </c>
      <c r="D208" s="22" t="s">
        <v>1643</v>
      </c>
      <c r="E208" s="36">
        <v>4</v>
      </c>
      <c r="F208" s="22"/>
    </row>
    <row r="209" spans="1:6">
      <c r="A209" s="23">
        <v>2016</v>
      </c>
      <c r="B209" s="13" t="s">
        <v>514</v>
      </c>
      <c r="C209" s="22" t="s">
        <v>3925</v>
      </c>
      <c r="D209" s="22" t="s">
        <v>554</v>
      </c>
      <c r="E209" s="36">
        <v>3</v>
      </c>
      <c r="F209" s="22"/>
    </row>
    <row r="210" spans="1:6">
      <c r="A210" s="23">
        <v>2016</v>
      </c>
      <c r="B210" s="13" t="s">
        <v>514</v>
      </c>
      <c r="C210" s="22" t="s">
        <v>3925</v>
      </c>
      <c r="D210" s="22" t="s">
        <v>545</v>
      </c>
      <c r="E210" s="36">
        <v>2</v>
      </c>
      <c r="F210" s="22"/>
    </row>
    <row r="211" spans="1:6">
      <c r="A211" s="23">
        <v>2016</v>
      </c>
      <c r="B211" s="13" t="s">
        <v>514</v>
      </c>
      <c r="C211" s="22" t="s">
        <v>3925</v>
      </c>
      <c r="D211" s="22" t="s">
        <v>543</v>
      </c>
      <c r="E211" s="36">
        <v>1</v>
      </c>
      <c r="F211" s="22"/>
    </row>
    <row r="212" spans="1:6">
      <c r="A212" s="23">
        <v>2017</v>
      </c>
      <c r="B212" s="13" t="s">
        <v>1886</v>
      </c>
      <c r="C212" s="22" t="s">
        <v>5</v>
      </c>
      <c r="D212" s="22" t="s">
        <v>1643</v>
      </c>
      <c r="E212" s="36">
        <v>1</v>
      </c>
      <c r="F212" s="22" t="s">
        <v>4116</v>
      </c>
    </row>
    <row r="213" spans="1:6">
      <c r="A213" s="23">
        <v>2017</v>
      </c>
      <c r="B213" s="13" t="s">
        <v>1886</v>
      </c>
      <c r="C213" s="22" t="s">
        <v>5</v>
      </c>
      <c r="D213" s="22" t="s">
        <v>545</v>
      </c>
      <c r="E213" s="36">
        <v>2</v>
      </c>
      <c r="F213" s="22" t="s">
        <v>4116</v>
      </c>
    </row>
    <row r="214" spans="1:6">
      <c r="A214" s="23">
        <v>2017</v>
      </c>
      <c r="B214" s="13" t="s">
        <v>1886</v>
      </c>
      <c r="C214" s="22" t="s">
        <v>5</v>
      </c>
      <c r="D214" s="22" t="s">
        <v>543</v>
      </c>
      <c r="E214" s="36">
        <v>3</v>
      </c>
      <c r="F214" s="22" t="s">
        <v>4116</v>
      </c>
    </row>
    <row r="215" spans="1:6">
      <c r="A215" s="23">
        <v>2017</v>
      </c>
      <c r="B215" s="13" t="s">
        <v>1886</v>
      </c>
      <c r="C215" s="22" t="s">
        <v>10</v>
      </c>
      <c r="D215" s="22" t="s">
        <v>545</v>
      </c>
      <c r="E215" s="36">
        <v>2</v>
      </c>
      <c r="F215" s="22" t="s">
        <v>4116</v>
      </c>
    </row>
    <row r="216" spans="1:6">
      <c r="A216" s="23">
        <v>2017</v>
      </c>
      <c r="B216" s="13" t="s">
        <v>1886</v>
      </c>
      <c r="C216" s="22" t="s">
        <v>14</v>
      </c>
      <c r="D216" s="22" t="s">
        <v>1643</v>
      </c>
      <c r="E216" s="36">
        <v>9</v>
      </c>
      <c r="F216" s="22" t="s">
        <v>4116</v>
      </c>
    </row>
    <row r="217" spans="1:6">
      <c r="A217" s="23">
        <v>2017</v>
      </c>
      <c r="B217" s="13" t="s">
        <v>1886</v>
      </c>
      <c r="C217" s="22" t="s">
        <v>14</v>
      </c>
      <c r="D217" s="22" t="s">
        <v>554</v>
      </c>
      <c r="E217" s="36">
        <v>2</v>
      </c>
      <c r="F217" s="22" t="s">
        <v>4116</v>
      </c>
    </row>
    <row r="218" spans="1:6">
      <c r="A218" s="23">
        <v>2017</v>
      </c>
      <c r="B218" s="13" t="s">
        <v>1886</v>
      </c>
      <c r="C218" s="22" t="s">
        <v>14</v>
      </c>
      <c r="D218" s="22" t="s">
        <v>545</v>
      </c>
      <c r="E218" s="36">
        <v>4</v>
      </c>
      <c r="F218" s="22" t="s">
        <v>4116</v>
      </c>
    </row>
    <row r="219" spans="1:6">
      <c r="A219" s="23">
        <v>2017</v>
      </c>
      <c r="B219" s="13" t="s">
        <v>1886</v>
      </c>
      <c r="C219" s="22" t="s">
        <v>14</v>
      </c>
      <c r="D219" s="22" t="s">
        <v>543</v>
      </c>
      <c r="E219" s="36">
        <v>2</v>
      </c>
      <c r="F219" s="22" t="s">
        <v>4116</v>
      </c>
    </row>
    <row r="220" spans="1:6">
      <c r="A220" s="23">
        <v>2017</v>
      </c>
      <c r="B220" s="13" t="s">
        <v>1886</v>
      </c>
      <c r="C220" s="22" t="s">
        <v>23</v>
      </c>
      <c r="D220" s="22" t="s">
        <v>1643</v>
      </c>
      <c r="E220" s="36">
        <v>1</v>
      </c>
      <c r="F220" s="22" t="s">
        <v>4116</v>
      </c>
    </row>
    <row r="221" spans="1:6">
      <c r="A221" s="23">
        <v>2017</v>
      </c>
      <c r="B221" s="13" t="s">
        <v>1886</v>
      </c>
      <c r="C221" s="22" t="s">
        <v>23</v>
      </c>
      <c r="D221" s="22" t="s">
        <v>554</v>
      </c>
      <c r="E221" s="36">
        <v>1</v>
      </c>
      <c r="F221" s="22" t="s">
        <v>4116</v>
      </c>
    </row>
    <row r="222" spans="1:6">
      <c r="A222" s="23">
        <v>2017</v>
      </c>
      <c r="B222" s="13" t="s">
        <v>1886</v>
      </c>
      <c r="C222" s="22" t="s">
        <v>23</v>
      </c>
      <c r="D222" s="22" t="s">
        <v>545</v>
      </c>
      <c r="E222" s="36">
        <v>3</v>
      </c>
      <c r="F222" s="22" t="s">
        <v>4116</v>
      </c>
    </row>
    <row r="223" spans="1:6">
      <c r="A223" s="23">
        <v>2017</v>
      </c>
      <c r="B223" s="13" t="s">
        <v>1886</v>
      </c>
      <c r="C223" s="22" t="s">
        <v>23</v>
      </c>
      <c r="D223" s="22" t="s">
        <v>543</v>
      </c>
      <c r="E223" s="36">
        <v>1</v>
      </c>
      <c r="F223" s="22" t="s">
        <v>4116</v>
      </c>
    </row>
    <row r="224" spans="1:6">
      <c r="A224" s="23">
        <v>2017</v>
      </c>
      <c r="B224" s="13" t="s">
        <v>1886</v>
      </c>
      <c r="C224" s="22" t="s">
        <v>41</v>
      </c>
      <c r="D224" s="22" t="s">
        <v>1643</v>
      </c>
      <c r="E224" s="36">
        <v>1</v>
      </c>
      <c r="F224" s="22" t="s">
        <v>4116</v>
      </c>
    </row>
    <row r="225" spans="1:6">
      <c r="A225" s="23">
        <v>2017</v>
      </c>
      <c r="B225" s="13" t="s">
        <v>1886</v>
      </c>
      <c r="C225" s="22" t="s">
        <v>41</v>
      </c>
      <c r="D225" s="22" t="s">
        <v>554</v>
      </c>
      <c r="E225" s="36">
        <v>2</v>
      </c>
      <c r="F225" s="22" t="s">
        <v>4116</v>
      </c>
    </row>
    <row r="226" spans="1:6">
      <c r="A226" s="23">
        <v>2017</v>
      </c>
      <c r="B226" s="13" t="s">
        <v>1886</v>
      </c>
      <c r="C226" s="22" t="s">
        <v>41</v>
      </c>
      <c r="D226" s="22" t="s">
        <v>543</v>
      </c>
      <c r="E226" s="36">
        <v>1</v>
      </c>
      <c r="F226" s="22" t="s">
        <v>4116</v>
      </c>
    </row>
    <row r="227" spans="1:6">
      <c r="A227" s="23">
        <v>2017</v>
      </c>
      <c r="B227" s="13" t="s">
        <v>1886</v>
      </c>
      <c r="C227" s="22" t="s">
        <v>60</v>
      </c>
      <c r="D227" s="22" t="s">
        <v>1643</v>
      </c>
      <c r="E227" s="36">
        <v>1</v>
      </c>
      <c r="F227" s="22" t="s">
        <v>4116</v>
      </c>
    </row>
    <row r="228" spans="1:6">
      <c r="A228" s="23">
        <v>2017</v>
      </c>
      <c r="B228" s="13" t="s">
        <v>1886</v>
      </c>
      <c r="C228" s="22" t="s">
        <v>60</v>
      </c>
      <c r="D228" s="22" t="s">
        <v>554</v>
      </c>
      <c r="E228" s="36">
        <v>1</v>
      </c>
      <c r="F228" s="22" t="s">
        <v>4116</v>
      </c>
    </row>
    <row r="229" spans="1:6">
      <c r="A229" s="23">
        <v>2017</v>
      </c>
      <c r="B229" s="13" t="s">
        <v>1886</v>
      </c>
      <c r="C229" s="22" t="s">
        <v>70</v>
      </c>
      <c r="D229" s="22" t="s">
        <v>1643</v>
      </c>
      <c r="E229" s="36">
        <v>3</v>
      </c>
      <c r="F229" s="22" t="s">
        <v>4116</v>
      </c>
    </row>
    <row r="230" spans="1:6">
      <c r="A230" s="23">
        <v>2017</v>
      </c>
      <c r="B230" s="13" t="s">
        <v>1886</v>
      </c>
      <c r="C230" s="22" t="s">
        <v>70</v>
      </c>
      <c r="D230" s="22" t="s">
        <v>554</v>
      </c>
      <c r="E230" s="36">
        <v>1</v>
      </c>
      <c r="F230" s="22" t="s">
        <v>4116</v>
      </c>
    </row>
    <row r="231" spans="1:6">
      <c r="A231" s="23">
        <v>2017</v>
      </c>
      <c r="B231" s="13" t="s">
        <v>1886</v>
      </c>
      <c r="C231" s="22" t="s">
        <v>70</v>
      </c>
      <c r="D231" s="22" t="s">
        <v>545</v>
      </c>
      <c r="E231" s="36">
        <v>1</v>
      </c>
      <c r="F231" s="22" t="s">
        <v>4116</v>
      </c>
    </row>
    <row r="232" spans="1:6">
      <c r="A232" s="23">
        <v>2017</v>
      </c>
      <c r="B232" s="13" t="s">
        <v>1886</v>
      </c>
      <c r="C232" s="22" t="s">
        <v>76</v>
      </c>
      <c r="D232" s="22" t="s">
        <v>1643</v>
      </c>
      <c r="E232" s="36">
        <v>2</v>
      </c>
      <c r="F232" s="22" t="s">
        <v>4116</v>
      </c>
    </row>
    <row r="233" spans="1:6">
      <c r="A233" s="23">
        <v>2017</v>
      </c>
      <c r="B233" s="13" t="s">
        <v>1886</v>
      </c>
      <c r="C233" s="22" t="s">
        <v>76</v>
      </c>
      <c r="D233" s="22" t="s">
        <v>554</v>
      </c>
      <c r="E233" s="36">
        <v>2</v>
      </c>
      <c r="F233" s="22" t="s">
        <v>4116</v>
      </c>
    </row>
    <row r="234" spans="1:6">
      <c r="A234" s="23">
        <v>2017</v>
      </c>
      <c r="B234" s="13" t="s">
        <v>1886</v>
      </c>
      <c r="C234" s="22" t="s">
        <v>86</v>
      </c>
      <c r="D234" s="22" t="s">
        <v>554</v>
      </c>
      <c r="E234" s="36">
        <v>1</v>
      </c>
      <c r="F234" s="22" t="s">
        <v>4116</v>
      </c>
    </row>
    <row r="235" spans="1:6">
      <c r="A235" s="23">
        <v>2017</v>
      </c>
      <c r="B235" s="13" t="s">
        <v>1886</v>
      </c>
      <c r="C235" s="22" t="s">
        <v>89</v>
      </c>
      <c r="D235" s="22" t="s">
        <v>545</v>
      </c>
      <c r="E235" s="36">
        <v>1</v>
      </c>
      <c r="F235" s="22" t="s">
        <v>4116</v>
      </c>
    </row>
    <row r="236" spans="1:6">
      <c r="A236" s="23">
        <v>2017</v>
      </c>
      <c r="B236" s="13" t="s">
        <v>1886</v>
      </c>
      <c r="C236" s="22" t="s">
        <v>89</v>
      </c>
      <c r="D236" s="22" t="s">
        <v>543</v>
      </c>
      <c r="E236" s="36">
        <v>1</v>
      </c>
      <c r="F236" s="22" t="s">
        <v>4116</v>
      </c>
    </row>
    <row r="237" spans="1:6">
      <c r="A237" s="23">
        <v>2017</v>
      </c>
      <c r="B237" s="13" t="s">
        <v>1886</v>
      </c>
      <c r="C237" s="22" t="s">
        <v>94</v>
      </c>
      <c r="D237" s="22" t="s">
        <v>1643</v>
      </c>
      <c r="E237" s="36">
        <v>2</v>
      </c>
      <c r="F237" s="22" t="s">
        <v>4116</v>
      </c>
    </row>
    <row r="238" spans="1:6">
      <c r="A238" s="23">
        <v>2017</v>
      </c>
      <c r="B238" s="13" t="s">
        <v>1886</v>
      </c>
      <c r="C238" s="22" t="s">
        <v>94</v>
      </c>
      <c r="D238" s="22" t="s">
        <v>554</v>
      </c>
      <c r="E238" s="36">
        <v>1</v>
      </c>
      <c r="F238" s="22" t="s">
        <v>4116</v>
      </c>
    </row>
    <row r="239" spans="1:6">
      <c r="A239" s="23">
        <v>2017</v>
      </c>
      <c r="B239" s="13" t="s">
        <v>1886</v>
      </c>
      <c r="C239" s="22" t="s">
        <v>100</v>
      </c>
      <c r="D239" s="22" t="s">
        <v>554</v>
      </c>
      <c r="E239" s="36">
        <v>1</v>
      </c>
      <c r="F239" s="22" t="s">
        <v>4116</v>
      </c>
    </row>
    <row r="240" spans="1:6">
      <c r="A240" s="23">
        <v>2017</v>
      </c>
      <c r="B240" s="13" t="s">
        <v>1886</v>
      </c>
      <c r="C240" s="22" t="s">
        <v>100</v>
      </c>
      <c r="D240" s="22" t="s">
        <v>545</v>
      </c>
      <c r="E240" s="36">
        <v>1</v>
      </c>
      <c r="F240" s="22" t="s">
        <v>4116</v>
      </c>
    </row>
    <row r="241" spans="1:6">
      <c r="A241" s="23">
        <v>2017</v>
      </c>
      <c r="B241" s="13" t="s">
        <v>1886</v>
      </c>
      <c r="C241" s="22" t="s">
        <v>100</v>
      </c>
      <c r="D241" s="22" t="s">
        <v>543</v>
      </c>
      <c r="E241" s="36">
        <v>3</v>
      </c>
      <c r="F241" s="22" t="s">
        <v>4116</v>
      </c>
    </row>
    <row r="242" spans="1:6">
      <c r="A242" s="23">
        <v>2017</v>
      </c>
      <c r="B242" s="13" t="s">
        <v>1886</v>
      </c>
      <c r="C242" s="22" t="s">
        <v>104</v>
      </c>
      <c r="D242" s="22" t="s">
        <v>1643</v>
      </c>
      <c r="E242" s="36">
        <v>6</v>
      </c>
      <c r="F242" s="22" t="s">
        <v>4116</v>
      </c>
    </row>
    <row r="243" spans="1:6">
      <c r="A243" s="23">
        <v>2017</v>
      </c>
      <c r="B243" s="13" t="s">
        <v>1886</v>
      </c>
      <c r="C243" s="22" t="s">
        <v>104</v>
      </c>
      <c r="D243" s="22" t="s">
        <v>554</v>
      </c>
      <c r="E243" s="36">
        <v>6</v>
      </c>
      <c r="F243" s="22" t="s">
        <v>4116</v>
      </c>
    </row>
    <row r="244" spans="1:6">
      <c r="A244" s="23">
        <v>2017</v>
      </c>
      <c r="B244" s="13" t="s">
        <v>1886</v>
      </c>
      <c r="C244" s="22" t="s">
        <v>104</v>
      </c>
      <c r="D244" s="22" t="s">
        <v>545</v>
      </c>
      <c r="E244" s="36">
        <v>2</v>
      </c>
      <c r="F244" s="22" t="s">
        <v>4116</v>
      </c>
    </row>
    <row r="245" spans="1:6">
      <c r="A245" s="23">
        <v>2017</v>
      </c>
      <c r="B245" s="13" t="s">
        <v>1886</v>
      </c>
      <c r="C245" s="22" t="s">
        <v>120</v>
      </c>
      <c r="D245" s="22" t="s">
        <v>1643</v>
      </c>
      <c r="E245" s="36">
        <v>2</v>
      </c>
      <c r="F245" s="22" t="s">
        <v>4116</v>
      </c>
    </row>
    <row r="246" spans="1:6">
      <c r="A246" s="23">
        <v>2017</v>
      </c>
      <c r="B246" s="13" t="s">
        <v>1886</v>
      </c>
      <c r="C246" s="22" t="s">
        <v>120</v>
      </c>
      <c r="D246" s="22" t="s">
        <v>554</v>
      </c>
      <c r="E246" s="36">
        <v>1</v>
      </c>
      <c r="F246" s="22" t="s">
        <v>4116</v>
      </c>
    </row>
    <row r="247" spans="1:6">
      <c r="A247" s="23">
        <v>2017</v>
      </c>
      <c r="B247" s="13" t="s">
        <v>1886</v>
      </c>
      <c r="C247" s="22" t="s">
        <v>120</v>
      </c>
      <c r="D247" s="22" t="s">
        <v>545</v>
      </c>
      <c r="E247" s="36">
        <v>4</v>
      </c>
      <c r="F247" s="22" t="s">
        <v>4116</v>
      </c>
    </row>
    <row r="248" spans="1:6">
      <c r="A248" s="23">
        <v>2017</v>
      </c>
      <c r="B248" s="13" t="s">
        <v>1886</v>
      </c>
      <c r="C248" s="22" t="s">
        <v>120</v>
      </c>
      <c r="D248" s="22" t="s">
        <v>543</v>
      </c>
      <c r="E248" s="36">
        <v>1</v>
      </c>
      <c r="F248" s="22" t="s">
        <v>4116</v>
      </c>
    </row>
    <row r="249" spans="1:6">
      <c r="A249" s="23">
        <v>2017</v>
      </c>
      <c r="B249" s="13" t="s">
        <v>1886</v>
      </c>
      <c r="C249" s="22" t="s">
        <v>156</v>
      </c>
      <c r="D249" s="22" t="s">
        <v>1643</v>
      </c>
      <c r="E249" s="36">
        <v>1</v>
      </c>
      <c r="F249" s="22" t="s">
        <v>4116</v>
      </c>
    </row>
    <row r="250" spans="1:6">
      <c r="A250" s="23">
        <v>2017</v>
      </c>
      <c r="B250" s="13" t="s">
        <v>1886</v>
      </c>
      <c r="C250" s="22" t="s">
        <v>164</v>
      </c>
      <c r="D250" s="22" t="s">
        <v>1643</v>
      </c>
      <c r="E250" s="36">
        <v>2</v>
      </c>
      <c r="F250" s="22" t="s">
        <v>4116</v>
      </c>
    </row>
    <row r="251" spans="1:6">
      <c r="A251" s="23">
        <v>2017</v>
      </c>
      <c r="B251" s="13" t="s">
        <v>1886</v>
      </c>
      <c r="C251" s="22" t="s">
        <v>164</v>
      </c>
      <c r="D251" s="22" t="s">
        <v>554</v>
      </c>
      <c r="E251" s="36">
        <v>3</v>
      </c>
      <c r="F251" s="22" t="s">
        <v>4116</v>
      </c>
    </row>
    <row r="252" spans="1:6">
      <c r="A252" s="23">
        <v>2017</v>
      </c>
      <c r="B252" s="13" t="s">
        <v>1886</v>
      </c>
      <c r="C252" s="22" t="s">
        <v>164</v>
      </c>
      <c r="D252" s="22" t="s">
        <v>545</v>
      </c>
      <c r="E252" s="36">
        <v>2</v>
      </c>
      <c r="F252" s="22" t="s">
        <v>4116</v>
      </c>
    </row>
    <row r="253" spans="1:6">
      <c r="A253" s="23">
        <v>2017</v>
      </c>
      <c r="B253" s="13" t="s">
        <v>1886</v>
      </c>
      <c r="C253" s="22" t="s">
        <v>167</v>
      </c>
      <c r="D253" s="22" t="s">
        <v>1643</v>
      </c>
      <c r="E253" s="36">
        <v>1</v>
      </c>
      <c r="F253" s="22" t="s">
        <v>4116</v>
      </c>
    </row>
    <row r="254" spans="1:6">
      <c r="A254" s="23">
        <v>2017</v>
      </c>
      <c r="B254" s="13" t="s">
        <v>1886</v>
      </c>
      <c r="C254" s="22" t="s">
        <v>167</v>
      </c>
      <c r="D254" s="22" t="s">
        <v>554</v>
      </c>
      <c r="E254" s="36">
        <v>3</v>
      </c>
      <c r="F254" s="22" t="s">
        <v>4116</v>
      </c>
    </row>
    <row r="255" spans="1:6">
      <c r="A255" s="23">
        <v>2017</v>
      </c>
      <c r="B255" s="13" t="s">
        <v>1886</v>
      </c>
      <c r="C255" s="22" t="s">
        <v>171</v>
      </c>
      <c r="D255" s="22" t="s">
        <v>554</v>
      </c>
      <c r="E255" s="36">
        <v>1</v>
      </c>
      <c r="F255" s="22" t="s">
        <v>4116</v>
      </c>
    </row>
    <row r="256" spans="1:6">
      <c r="A256" s="23">
        <v>2017</v>
      </c>
      <c r="B256" s="13" t="s">
        <v>1886</v>
      </c>
      <c r="C256" s="22" t="s">
        <v>848</v>
      </c>
      <c r="D256" s="22" t="s">
        <v>1643</v>
      </c>
      <c r="E256" s="36">
        <v>2</v>
      </c>
      <c r="F256" s="22" t="s">
        <v>4116</v>
      </c>
    </row>
    <row r="257" spans="1:6">
      <c r="A257" s="23">
        <v>2017</v>
      </c>
      <c r="B257" s="13" t="s">
        <v>1886</v>
      </c>
      <c r="C257" s="22" t="s">
        <v>2072</v>
      </c>
      <c r="D257" s="22" t="s">
        <v>543</v>
      </c>
      <c r="E257" s="36">
        <v>1</v>
      </c>
      <c r="F257" s="22" t="s">
        <v>4116</v>
      </c>
    </row>
    <row r="258" spans="1:6">
      <c r="A258" s="23">
        <v>2017</v>
      </c>
      <c r="B258" s="13" t="s">
        <v>514</v>
      </c>
      <c r="C258" s="22" t="s">
        <v>184</v>
      </c>
      <c r="D258" s="22" t="s">
        <v>1643</v>
      </c>
      <c r="E258" s="36">
        <v>1</v>
      </c>
      <c r="F258" s="22" t="s">
        <v>4116</v>
      </c>
    </row>
    <row r="259" spans="1:6">
      <c r="A259" s="23">
        <v>2017</v>
      </c>
      <c r="B259" s="13" t="s">
        <v>514</v>
      </c>
      <c r="C259" s="22" t="s">
        <v>23</v>
      </c>
      <c r="D259" s="22" t="s">
        <v>554</v>
      </c>
      <c r="E259" s="36">
        <v>1</v>
      </c>
      <c r="F259" s="22" t="s">
        <v>4116</v>
      </c>
    </row>
    <row r="260" spans="1:6">
      <c r="A260" s="23">
        <v>2017</v>
      </c>
      <c r="B260" s="13" t="s">
        <v>514</v>
      </c>
      <c r="C260" s="22" t="s">
        <v>185</v>
      </c>
      <c r="D260" s="22" t="s">
        <v>1643</v>
      </c>
      <c r="E260" s="36">
        <v>3</v>
      </c>
      <c r="F260" s="22" t="s">
        <v>4116</v>
      </c>
    </row>
    <row r="261" spans="1:6">
      <c r="A261" s="23">
        <v>2017</v>
      </c>
      <c r="B261" s="13" t="s">
        <v>514</v>
      </c>
      <c r="C261" s="22" t="s">
        <v>185</v>
      </c>
      <c r="D261" s="22" t="s">
        <v>554</v>
      </c>
      <c r="E261" s="36">
        <v>2</v>
      </c>
      <c r="F261" s="22" t="s">
        <v>4116</v>
      </c>
    </row>
    <row r="262" spans="1:6">
      <c r="A262" s="23">
        <v>2017</v>
      </c>
      <c r="B262" s="13" t="s">
        <v>514</v>
      </c>
      <c r="C262" s="22" t="s">
        <v>185</v>
      </c>
      <c r="D262" s="22" t="s">
        <v>545</v>
      </c>
      <c r="E262" s="36">
        <v>1</v>
      </c>
      <c r="F262" s="22" t="s">
        <v>4116</v>
      </c>
    </row>
    <row r="263" spans="1:6">
      <c r="A263" s="23">
        <v>2017</v>
      </c>
      <c r="B263" s="13" t="s">
        <v>514</v>
      </c>
      <c r="C263" s="22" t="s">
        <v>185</v>
      </c>
      <c r="D263" s="22" t="s">
        <v>543</v>
      </c>
      <c r="E263" s="36">
        <v>3</v>
      </c>
      <c r="F263" s="22" t="s">
        <v>4116</v>
      </c>
    </row>
    <row r="264" spans="1:6">
      <c r="A264" s="23">
        <v>2017</v>
      </c>
      <c r="B264" s="13" t="s">
        <v>514</v>
      </c>
      <c r="C264" s="22" t="s">
        <v>3925</v>
      </c>
      <c r="D264" s="22" t="s">
        <v>1643</v>
      </c>
      <c r="E264" s="36">
        <v>2</v>
      </c>
      <c r="F264" s="22" t="s">
        <v>4116</v>
      </c>
    </row>
    <row r="265" spans="1:6">
      <c r="A265" s="23">
        <v>2017</v>
      </c>
      <c r="B265" s="13" t="s">
        <v>514</v>
      </c>
      <c r="C265" s="22" t="s">
        <v>3925</v>
      </c>
      <c r="D265" s="22" t="s">
        <v>554</v>
      </c>
      <c r="E265" s="36">
        <v>5</v>
      </c>
      <c r="F265" s="22" t="s">
        <v>4116</v>
      </c>
    </row>
    <row r="266" spans="1:6">
      <c r="A266" s="23">
        <v>2017</v>
      </c>
      <c r="B266" s="13" t="s">
        <v>514</v>
      </c>
      <c r="C266" s="22" t="s">
        <v>3925</v>
      </c>
      <c r="D266" s="22" t="s">
        <v>545</v>
      </c>
      <c r="E266" s="36">
        <v>2</v>
      </c>
      <c r="F266" s="22" t="s">
        <v>4116</v>
      </c>
    </row>
    <row r="267" spans="1:6">
      <c r="A267" s="23">
        <v>2017</v>
      </c>
      <c r="B267" s="13" t="s">
        <v>514</v>
      </c>
      <c r="C267" s="22" t="s">
        <v>3925</v>
      </c>
      <c r="D267" s="22" t="s">
        <v>543</v>
      </c>
      <c r="E267" s="36">
        <v>1</v>
      </c>
      <c r="F267" s="22" t="s">
        <v>4116</v>
      </c>
    </row>
    <row r="268" spans="1:6">
      <c r="A268" s="23">
        <v>2017</v>
      </c>
      <c r="B268" s="13" t="s">
        <v>514</v>
      </c>
      <c r="C268" s="22" t="s">
        <v>1508</v>
      </c>
      <c r="D268" s="22" t="s">
        <v>545</v>
      </c>
      <c r="E268" s="36">
        <v>1</v>
      </c>
      <c r="F268" s="22" t="s">
        <v>4116</v>
      </c>
    </row>
    <row r="269" spans="1:6">
      <c r="A269" s="23">
        <v>2018</v>
      </c>
      <c r="B269" s="13" t="s">
        <v>1886</v>
      </c>
      <c r="C269" s="22" t="s">
        <v>5</v>
      </c>
      <c r="D269" s="22" t="s">
        <v>554</v>
      </c>
      <c r="E269" s="36">
        <v>1</v>
      </c>
      <c r="F269" s="22" t="s">
        <v>4116</v>
      </c>
    </row>
    <row r="270" spans="1:6">
      <c r="A270" s="23">
        <v>2018</v>
      </c>
      <c r="B270" s="13" t="s">
        <v>1886</v>
      </c>
      <c r="C270" s="22" t="s">
        <v>5</v>
      </c>
      <c r="D270" s="22" t="s">
        <v>545</v>
      </c>
      <c r="E270" s="36">
        <v>2</v>
      </c>
      <c r="F270" s="22" t="s">
        <v>4116</v>
      </c>
    </row>
    <row r="271" spans="1:6">
      <c r="A271" s="23">
        <v>2018</v>
      </c>
      <c r="B271" s="13" t="s">
        <v>1886</v>
      </c>
      <c r="C271" s="22" t="s">
        <v>5</v>
      </c>
      <c r="D271" s="22" t="s">
        <v>543</v>
      </c>
      <c r="E271" s="36">
        <v>3</v>
      </c>
      <c r="F271" s="22" t="s">
        <v>4116</v>
      </c>
    </row>
    <row r="272" spans="1:6">
      <c r="A272" s="23">
        <v>2018</v>
      </c>
      <c r="B272" s="13" t="s">
        <v>1886</v>
      </c>
      <c r="C272" s="22" t="s">
        <v>10</v>
      </c>
      <c r="D272" s="22" t="s">
        <v>545</v>
      </c>
      <c r="E272" s="36">
        <v>2</v>
      </c>
      <c r="F272" s="22" t="s">
        <v>4116</v>
      </c>
    </row>
    <row r="273" spans="1:6">
      <c r="A273" s="23">
        <v>2018</v>
      </c>
      <c r="B273" s="13" t="s">
        <v>1886</v>
      </c>
      <c r="C273" s="22" t="s">
        <v>14</v>
      </c>
      <c r="D273" s="22" t="s">
        <v>1643</v>
      </c>
      <c r="E273" s="36">
        <v>2</v>
      </c>
      <c r="F273" s="22" t="s">
        <v>4116</v>
      </c>
    </row>
    <row r="274" spans="1:6">
      <c r="A274" s="23">
        <v>2018</v>
      </c>
      <c r="B274" s="13" t="s">
        <v>1886</v>
      </c>
      <c r="C274" s="22" t="s">
        <v>14</v>
      </c>
      <c r="D274" s="22" t="s">
        <v>554</v>
      </c>
      <c r="E274" s="36">
        <v>9</v>
      </c>
      <c r="F274" s="22" t="s">
        <v>4116</v>
      </c>
    </row>
    <row r="275" spans="1:6">
      <c r="A275" s="23">
        <v>2018</v>
      </c>
      <c r="B275" s="13" t="s">
        <v>1886</v>
      </c>
      <c r="C275" s="22" t="s">
        <v>14</v>
      </c>
      <c r="D275" s="22" t="s">
        <v>545</v>
      </c>
      <c r="E275" s="36">
        <v>4</v>
      </c>
      <c r="F275" s="22" t="s">
        <v>4116</v>
      </c>
    </row>
    <row r="276" spans="1:6">
      <c r="A276" s="23">
        <v>2018</v>
      </c>
      <c r="B276" s="13" t="s">
        <v>1886</v>
      </c>
      <c r="C276" s="22" t="s">
        <v>14</v>
      </c>
      <c r="D276" s="22" t="s">
        <v>543</v>
      </c>
      <c r="E276" s="36">
        <v>2</v>
      </c>
      <c r="F276" s="22" t="s">
        <v>4116</v>
      </c>
    </row>
    <row r="277" spans="1:6">
      <c r="A277" s="23">
        <v>2018</v>
      </c>
      <c r="B277" s="13" t="s">
        <v>1886</v>
      </c>
      <c r="C277" s="22" t="s">
        <v>23</v>
      </c>
      <c r="D277" s="22" t="s">
        <v>1643</v>
      </c>
      <c r="E277" s="36">
        <v>1</v>
      </c>
      <c r="F277" s="22" t="s">
        <v>4116</v>
      </c>
    </row>
    <row r="278" spans="1:6">
      <c r="A278" s="23">
        <v>2018</v>
      </c>
      <c r="B278" s="13" t="s">
        <v>1886</v>
      </c>
      <c r="C278" s="22" t="s">
        <v>23</v>
      </c>
      <c r="D278" s="22" t="s">
        <v>554</v>
      </c>
      <c r="E278" s="36">
        <v>1</v>
      </c>
      <c r="F278" s="22" t="s">
        <v>4116</v>
      </c>
    </row>
    <row r="279" spans="1:6">
      <c r="A279" s="23">
        <v>2018</v>
      </c>
      <c r="B279" s="13" t="s">
        <v>1886</v>
      </c>
      <c r="C279" s="22" t="s">
        <v>23</v>
      </c>
      <c r="D279" s="22" t="s">
        <v>545</v>
      </c>
      <c r="E279" s="36">
        <v>3</v>
      </c>
      <c r="F279" s="22" t="s">
        <v>4116</v>
      </c>
    </row>
    <row r="280" spans="1:6">
      <c r="A280" s="23">
        <v>2018</v>
      </c>
      <c r="B280" s="13" t="s">
        <v>1886</v>
      </c>
      <c r="C280" s="22" t="s">
        <v>23</v>
      </c>
      <c r="D280" s="22" t="s">
        <v>543</v>
      </c>
      <c r="E280" s="36">
        <v>1</v>
      </c>
      <c r="F280" s="22" t="s">
        <v>4116</v>
      </c>
    </row>
    <row r="281" spans="1:6">
      <c r="A281" s="23">
        <v>2018</v>
      </c>
      <c r="B281" s="13" t="s">
        <v>1886</v>
      </c>
      <c r="C281" s="22" t="s">
        <v>41</v>
      </c>
      <c r="D281" s="22" t="s">
        <v>1643</v>
      </c>
      <c r="E281" s="36">
        <v>2</v>
      </c>
      <c r="F281" s="22" t="s">
        <v>4116</v>
      </c>
    </row>
    <row r="282" spans="1:6">
      <c r="A282" s="23">
        <v>2018</v>
      </c>
      <c r="B282" s="13" t="s">
        <v>1886</v>
      </c>
      <c r="C282" s="22" t="s">
        <v>41</v>
      </c>
      <c r="D282" s="22" t="s">
        <v>554</v>
      </c>
      <c r="E282" s="36">
        <v>1</v>
      </c>
      <c r="F282" s="22" t="s">
        <v>4116</v>
      </c>
    </row>
    <row r="283" spans="1:6">
      <c r="A283" s="23">
        <v>2018</v>
      </c>
      <c r="B283" s="13" t="s">
        <v>1886</v>
      </c>
      <c r="C283" s="22" t="s">
        <v>41</v>
      </c>
      <c r="D283" s="22" t="s">
        <v>543</v>
      </c>
      <c r="E283" s="36">
        <v>1</v>
      </c>
      <c r="F283" s="22" t="s">
        <v>4116</v>
      </c>
    </row>
    <row r="284" spans="1:6">
      <c r="A284" s="23">
        <v>2018</v>
      </c>
      <c r="B284" s="13" t="s">
        <v>1886</v>
      </c>
      <c r="C284" s="22" t="s">
        <v>60</v>
      </c>
      <c r="D284" s="22" t="s">
        <v>1643</v>
      </c>
      <c r="E284" s="36">
        <v>1</v>
      </c>
      <c r="F284" s="22" t="s">
        <v>4116</v>
      </c>
    </row>
    <row r="285" spans="1:6">
      <c r="A285" s="23">
        <v>2018</v>
      </c>
      <c r="B285" s="13" t="s">
        <v>1886</v>
      </c>
      <c r="C285" s="22" t="s">
        <v>60</v>
      </c>
      <c r="D285" s="22" t="s">
        <v>554</v>
      </c>
      <c r="E285" s="36">
        <v>1</v>
      </c>
      <c r="F285" s="22" t="s">
        <v>4116</v>
      </c>
    </row>
    <row r="286" spans="1:6">
      <c r="A286" s="23">
        <v>2018</v>
      </c>
      <c r="B286" s="13" t="s">
        <v>1886</v>
      </c>
      <c r="C286" s="22" t="s">
        <v>70</v>
      </c>
      <c r="D286" s="22" t="s">
        <v>1643</v>
      </c>
      <c r="E286" s="36">
        <v>1</v>
      </c>
      <c r="F286" s="22" t="s">
        <v>4116</v>
      </c>
    </row>
    <row r="287" spans="1:6">
      <c r="A287" s="23">
        <v>2018</v>
      </c>
      <c r="B287" s="13" t="s">
        <v>1886</v>
      </c>
      <c r="C287" s="22" t="s">
        <v>70</v>
      </c>
      <c r="D287" s="22" t="s">
        <v>554</v>
      </c>
      <c r="E287" s="36">
        <v>3</v>
      </c>
      <c r="F287" s="22" t="s">
        <v>4116</v>
      </c>
    </row>
    <row r="288" spans="1:6">
      <c r="A288" s="23">
        <v>2018</v>
      </c>
      <c r="B288" s="13" t="s">
        <v>1886</v>
      </c>
      <c r="C288" s="22" t="s">
        <v>70</v>
      </c>
      <c r="D288" s="22" t="s">
        <v>545</v>
      </c>
      <c r="E288" s="36">
        <v>1</v>
      </c>
      <c r="F288" s="22" t="s">
        <v>4116</v>
      </c>
    </row>
    <row r="289" spans="1:6">
      <c r="A289" s="23">
        <v>2018</v>
      </c>
      <c r="B289" s="13" t="s">
        <v>1886</v>
      </c>
      <c r="C289" s="22" t="s">
        <v>70</v>
      </c>
      <c r="D289" s="22" t="s">
        <v>3304</v>
      </c>
      <c r="E289" s="36">
        <v>1</v>
      </c>
      <c r="F289" s="22" t="s">
        <v>4116</v>
      </c>
    </row>
    <row r="290" spans="1:6">
      <c r="A290" s="23">
        <v>2018</v>
      </c>
      <c r="B290" s="13" t="s">
        <v>1886</v>
      </c>
      <c r="C290" s="22" t="s">
        <v>76</v>
      </c>
      <c r="D290" s="22" t="s">
        <v>1643</v>
      </c>
      <c r="E290" s="36">
        <v>2</v>
      </c>
      <c r="F290" s="22" t="s">
        <v>4116</v>
      </c>
    </row>
    <row r="291" spans="1:6">
      <c r="A291" s="23">
        <v>2018</v>
      </c>
      <c r="B291" s="13" t="s">
        <v>1886</v>
      </c>
      <c r="C291" s="22" t="s">
        <v>76</v>
      </c>
      <c r="D291" s="22" t="s">
        <v>554</v>
      </c>
      <c r="E291" s="36">
        <v>2</v>
      </c>
      <c r="F291" s="22" t="s">
        <v>4116</v>
      </c>
    </row>
    <row r="292" spans="1:6">
      <c r="A292" s="23">
        <v>2018</v>
      </c>
      <c r="B292" s="13" t="s">
        <v>1886</v>
      </c>
      <c r="C292" s="22" t="s">
        <v>86</v>
      </c>
      <c r="D292" s="22" t="s">
        <v>1643</v>
      </c>
      <c r="E292" s="36">
        <v>1</v>
      </c>
      <c r="F292" s="22" t="s">
        <v>4116</v>
      </c>
    </row>
    <row r="293" spans="1:6">
      <c r="A293" s="23">
        <v>2018</v>
      </c>
      <c r="B293" s="13" t="s">
        <v>1886</v>
      </c>
      <c r="C293" s="22" t="s">
        <v>89</v>
      </c>
      <c r="D293" s="22" t="s">
        <v>545</v>
      </c>
      <c r="E293" s="36">
        <v>1</v>
      </c>
      <c r="F293" s="22" t="s">
        <v>4116</v>
      </c>
    </row>
    <row r="294" spans="1:6">
      <c r="A294" s="23">
        <v>2018</v>
      </c>
      <c r="B294" s="13" t="s">
        <v>1886</v>
      </c>
      <c r="C294" s="22" t="s">
        <v>89</v>
      </c>
      <c r="D294" s="22" t="s">
        <v>543</v>
      </c>
      <c r="E294" s="36">
        <v>1</v>
      </c>
      <c r="F294" s="22" t="s">
        <v>4116</v>
      </c>
    </row>
    <row r="295" spans="1:6">
      <c r="A295" s="23">
        <v>2018</v>
      </c>
      <c r="B295" s="13" t="s">
        <v>1886</v>
      </c>
      <c r="C295" s="22" t="s">
        <v>94</v>
      </c>
      <c r="D295" s="22" t="s">
        <v>1643</v>
      </c>
      <c r="E295" s="36">
        <v>1</v>
      </c>
      <c r="F295" s="22" t="s">
        <v>4116</v>
      </c>
    </row>
    <row r="296" spans="1:6">
      <c r="A296" s="23">
        <v>2018</v>
      </c>
      <c r="B296" s="13" t="s">
        <v>1886</v>
      </c>
      <c r="C296" s="22" t="s">
        <v>94</v>
      </c>
      <c r="D296" s="22" t="s">
        <v>554</v>
      </c>
      <c r="E296" s="36">
        <v>2</v>
      </c>
      <c r="F296" s="22" t="s">
        <v>4116</v>
      </c>
    </row>
    <row r="297" spans="1:6">
      <c r="A297" s="23">
        <v>2018</v>
      </c>
      <c r="B297" s="13" t="s">
        <v>1886</v>
      </c>
      <c r="C297" s="22" t="s">
        <v>100</v>
      </c>
      <c r="D297" s="22" t="s">
        <v>1643</v>
      </c>
      <c r="E297" s="36">
        <v>1</v>
      </c>
      <c r="F297" s="22" t="s">
        <v>4116</v>
      </c>
    </row>
    <row r="298" spans="1:6">
      <c r="A298" s="23">
        <v>2018</v>
      </c>
      <c r="B298" s="13" t="s">
        <v>1886</v>
      </c>
      <c r="C298" s="22" t="s">
        <v>100</v>
      </c>
      <c r="D298" s="22" t="s">
        <v>545</v>
      </c>
      <c r="E298" s="36">
        <v>1</v>
      </c>
      <c r="F298" s="22" t="s">
        <v>4116</v>
      </c>
    </row>
    <row r="299" spans="1:6">
      <c r="A299" s="23">
        <v>2018</v>
      </c>
      <c r="B299" s="13" t="s">
        <v>1886</v>
      </c>
      <c r="C299" s="22" t="s">
        <v>100</v>
      </c>
      <c r="D299" s="22" t="s">
        <v>543</v>
      </c>
      <c r="E299" s="36">
        <v>3</v>
      </c>
      <c r="F299" s="22" t="s">
        <v>4116</v>
      </c>
    </row>
    <row r="300" spans="1:6">
      <c r="A300" s="23">
        <v>2018</v>
      </c>
      <c r="B300" s="13" t="s">
        <v>1886</v>
      </c>
      <c r="C300" s="22" t="s">
        <v>104</v>
      </c>
      <c r="D300" s="22" t="s">
        <v>1643</v>
      </c>
      <c r="E300" s="36">
        <v>6</v>
      </c>
      <c r="F300" s="22" t="s">
        <v>4116</v>
      </c>
    </row>
    <row r="301" spans="1:6">
      <c r="A301" s="23">
        <v>2018</v>
      </c>
      <c r="B301" s="13" t="s">
        <v>1886</v>
      </c>
      <c r="C301" s="22" t="s">
        <v>104</v>
      </c>
      <c r="D301" s="22" t="s">
        <v>554</v>
      </c>
      <c r="E301" s="36">
        <v>6</v>
      </c>
      <c r="F301" s="22" t="s">
        <v>4116</v>
      </c>
    </row>
    <row r="302" spans="1:6">
      <c r="A302" s="23">
        <v>2018</v>
      </c>
      <c r="B302" s="13" t="s">
        <v>1886</v>
      </c>
      <c r="C302" s="22" t="s">
        <v>104</v>
      </c>
      <c r="D302" s="22" t="s">
        <v>545</v>
      </c>
      <c r="E302" s="36">
        <v>2</v>
      </c>
      <c r="F302" s="22" t="s">
        <v>4116</v>
      </c>
    </row>
    <row r="303" spans="1:6">
      <c r="A303" s="23">
        <v>2018</v>
      </c>
      <c r="B303" s="13" t="s">
        <v>1886</v>
      </c>
      <c r="C303" s="22" t="s">
        <v>120</v>
      </c>
      <c r="D303" s="22" t="s">
        <v>1643</v>
      </c>
      <c r="E303" s="36">
        <v>1</v>
      </c>
      <c r="F303" s="22" t="s">
        <v>4116</v>
      </c>
    </row>
    <row r="304" spans="1:6">
      <c r="A304" s="23">
        <v>2018</v>
      </c>
      <c r="B304" s="13" t="s">
        <v>1886</v>
      </c>
      <c r="C304" s="22" t="s">
        <v>120</v>
      </c>
      <c r="D304" s="22" t="s">
        <v>554</v>
      </c>
      <c r="E304" s="36">
        <v>2</v>
      </c>
      <c r="F304" s="22" t="s">
        <v>4116</v>
      </c>
    </row>
    <row r="305" spans="1:6">
      <c r="A305" s="23">
        <v>2018</v>
      </c>
      <c r="B305" s="13" t="s">
        <v>1886</v>
      </c>
      <c r="C305" s="22" t="s">
        <v>120</v>
      </c>
      <c r="D305" s="22" t="s">
        <v>545</v>
      </c>
      <c r="E305" s="36">
        <v>4</v>
      </c>
      <c r="F305" s="22" t="s">
        <v>4116</v>
      </c>
    </row>
    <row r="306" spans="1:6">
      <c r="A306" s="23">
        <v>2018</v>
      </c>
      <c r="B306" s="13" t="s">
        <v>1886</v>
      </c>
      <c r="C306" s="22" t="s">
        <v>120</v>
      </c>
      <c r="D306" s="22" t="s">
        <v>543</v>
      </c>
      <c r="E306" s="36">
        <v>1</v>
      </c>
      <c r="F306" s="22" t="s">
        <v>4116</v>
      </c>
    </row>
    <row r="307" spans="1:6">
      <c r="A307" s="23">
        <v>2018</v>
      </c>
      <c r="B307" s="13" t="s">
        <v>1886</v>
      </c>
      <c r="C307" s="22" t="s">
        <v>156</v>
      </c>
      <c r="D307" s="22" t="s">
        <v>554</v>
      </c>
      <c r="E307" s="36">
        <v>1</v>
      </c>
      <c r="F307" s="22" t="s">
        <v>4116</v>
      </c>
    </row>
    <row r="308" spans="1:6">
      <c r="A308" s="23">
        <v>2018</v>
      </c>
      <c r="B308" s="13" t="s">
        <v>1886</v>
      </c>
      <c r="C308" s="22" t="s">
        <v>164</v>
      </c>
      <c r="D308" s="22" t="s">
        <v>1643</v>
      </c>
      <c r="E308" s="36">
        <v>3</v>
      </c>
      <c r="F308" s="22" t="s">
        <v>4116</v>
      </c>
    </row>
    <row r="309" spans="1:6">
      <c r="A309" s="23">
        <v>2018</v>
      </c>
      <c r="B309" s="13" t="s">
        <v>1886</v>
      </c>
      <c r="C309" s="22" t="s">
        <v>164</v>
      </c>
      <c r="D309" s="22" t="s">
        <v>554</v>
      </c>
      <c r="E309" s="36">
        <v>2</v>
      </c>
      <c r="F309" s="22" t="s">
        <v>4116</v>
      </c>
    </row>
    <row r="310" spans="1:6">
      <c r="A310" s="23">
        <v>2018</v>
      </c>
      <c r="B310" s="13" t="s">
        <v>1886</v>
      </c>
      <c r="C310" s="22" t="s">
        <v>164</v>
      </c>
      <c r="D310" s="22" t="s">
        <v>545</v>
      </c>
      <c r="E310" s="36">
        <v>2</v>
      </c>
      <c r="F310" s="22" t="s">
        <v>4116</v>
      </c>
    </row>
    <row r="311" spans="1:6">
      <c r="A311" s="23">
        <v>2018</v>
      </c>
      <c r="B311" s="13" t="s">
        <v>1886</v>
      </c>
      <c r="C311" s="22" t="s">
        <v>167</v>
      </c>
      <c r="D311" s="22" t="s">
        <v>1643</v>
      </c>
      <c r="E311" s="36">
        <v>3</v>
      </c>
      <c r="F311" s="22" t="s">
        <v>4116</v>
      </c>
    </row>
    <row r="312" spans="1:6">
      <c r="A312" s="23">
        <v>2018</v>
      </c>
      <c r="B312" s="13" t="s">
        <v>1886</v>
      </c>
      <c r="C312" s="22" t="s">
        <v>167</v>
      </c>
      <c r="D312" s="22" t="s">
        <v>554</v>
      </c>
      <c r="E312" s="36">
        <v>1</v>
      </c>
      <c r="F312" s="22" t="s">
        <v>4116</v>
      </c>
    </row>
    <row r="313" spans="1:6">
      <c r="A313" s="23">
        <v>2018</v>
      </c>
      <c r="B313" s="13" t="s">
        <v>1886</v>
      </c>
      <c r="C313" s="22" t="s">
        <v>171</v>
      </c>
      <c r="D313" s="22" t="s">
        <v>1643</v>
      </c>
      <c r="E313" s="36">
        <v>1</v>
      </c>
      <c r="F313" s="22" t="s">
        <v>4116</v>
      </c>
    </row>
    <row r="314" spans="1:6">
      <c r="A314" s="23">
        <v>2018</v>
      </c>
      <c r="B314" s="13" t="s">
        <v>1886</v>
      </c>
      <c r="C314" s="22" t="s">
        <v>848</v>
      </c>
      <c r="D314" s="22" t="s">
        <v>554</v>
      </c>
      <c r="E314" s="36">
        <v>2</v>
      </c>
      <c r="F314" s="22" t="s">
        <v>4116</v>
      </c>
    </row>
    <row r="315" spans="1:6">
      <c r="A315" s="23">
        <v>2018</v>
      </c>
      <c r="B315" s="13" t="s">
        <v>1886</v>
      </c>
      <c r="C315" s="22" t="s">
        <v>2072</v>
      </c>
      <c r="D315" s="22" t="s">
        <v>543</v>
      </c>
      <c r="E315" s="36">
        <v>1</v>
      </c>
      <c r="F315" s="22" t="s">
        <v>4116</v>
      </c>
    </row>
    <row r="316" spans="1:6">
      <c r="A316" s="23">
        <v>2018</v>
      </c>
      <c r="B316" s="13" t="s">
        <v>514</v>
      </c>
      <c r="C316" s="22" t="s">
        <v>184</v>
      </c>
      <c r="D316" s="22" t="s">
        <v>1643</v>
      </c>
      <c r="E316" s="36">
        <v>1</v>
      </c>
      <c r="F316" s="22" t="s">
        <v>4116</v>
      </c>
    </row>
    <row r="317" spans="1:6">
      <c r="A317" s="23">
        <v>2018</v>
      </c>
      <c r="B317" s="13" t="s">
        <v>514</v>
      </c>
      <c r="C317" s="22" t="s">
        <v>23</v>
      </c>
      <c r="D317" s="22" t="s">
        <v>1643</v>
      </c>
      <c r="E317" s="36">
        <v>1</v>
      </c>
      <c r="F317" s="22" t="s">
        <v>4116</v>
      </c>
    </row>
    <row r="318" spans="1:6">
      <c r="A318" s="23">
        <v>2018</v>
      </c>
      <c r="B318" s="13" t="s">
        <v>514</v>
      </c>
      <c r="C318" s="22" t="s">
        <v>23</v>
      </c>
      <c r="D318" s="22" t="s">
        <v>554</v>
      </c>
      <c r="E318" s="36">
        <v>1</v>
      </c>
      <c r="F318" s="22" t="s">
        <v>4116</v>
      </c>
    </row>
    <row r="319" spans="1:6">
      <c r="A319" s="23">
        <v>2018</v>
      </c>
      <c r="B319" s="13" t="s">
        <v>514</v>
      </c>
      <c r="C319" s="22" t="s">
        <v>185</v>
      </c>
      <c r="D319" s="22" t="s">
        <v>1643</v>
      </c>
      <c r="E319" s="36">
        <v>2</v>
      </c>
      <c r="F319" s="22" t="s">
        <v>4116</v>
      </c>
    </row>
    <row r="320" spans="1:6">
      <c r="A320" s="23">
        <v>2018</v>
      </c>
      <c r="B320" s="13" t="s">
        <v>514</v>
      </c>
      <c r="C320" s="22" t="s">
        <v>185</v>
      </c>
      <c r="D320" s="22" t="s">
        <v>554</v>
      </c>
      <c r="E320" s="36">
        <v>2</v>
      </c>
      <c r="F320" s="22" t="s">
        <v>4116</v>
      </c>
    </row>
    <row r="321" spans="1:6">
      <c r="A321" s="23">
        <v>2018</v>
      </c>
      <c r="B321" s="13" t="s">
        <v>514</v>
      </c>
      <c r="C321" s="22" t="s">
        <v>185</v>
      </c>
      <c r="D321" s="22" t="s">
        <v>545</v>
      </c>
      <c r="E321" s="36">
        <v>1</v>
      </c>
      <c r="F321" s="22" t="s">
        <v>4116</v>
      </c>
    </row>
    <row r="322" spans="1:6">
      <c r="A322" s="23">
        <v>2018</v>
      </c>
      <c r="B322" s="13" t="s">
        <v>514</v>
      </c>
      <c r="C322" s="22" t="s">
        <v>185</v>
      </c>
      <c r="D322" s="22" t="s">
        <v>543</v>
      </c>
      <c r="E322" s="36">
        <v>3</v>
      </c>
      <c r="F322" s="22" t="s">
        <v>4116</v>
      </c>
    </row>
    <row r="323" spans="1:6">
      <c r="A323" s="23">
        <v>2018</v>
      </c>
      <c r="B323" s="13" t="s">
        <v>514</v>
      </c>
      <c r="C323" s="22" t="s">
        <v>3925</v>
      </c>
      <c r="D323" s="22" t="s">
        <v>1643</v>
      </c>
      <c r="E323" s="36">
        <v>1</v>
      </c>
      <c r="F323" s="22" t="s">
        <v>4116</v>
      </c>
    </row>
    <row r="324" spans="1:6">
      <c r="A324" s="23">
        <v>2018</v>
      </c>
      <c r="B324" s="13" t="s">
        <v>514</v>
      </c>
      <c r="C324" s="22" t="s">
        <v>3925</v>
      </c>
      <c r="D324" s="22" t="s">
        <v>554</v>
      </c>
      <c r="E324" s="36">
        <v>5</v>
      </c>
      <c r="F324" s="22" t="s">
        <v>4116</v>
      </c>
    </row>
    <row r="325" spans="1:6">
      <c r="A325" s="23">
        <v>2018</v>
      </c>
      <c r="B325" s="13" t="s">
        <v>514</v>
      </c>
      <c r="C325" s="22" t="s">
        <v>3925</v>
      </c>
      <c r="D325" s="22" t="s">
        <v>545</v>
      </c>
      <c r="E325" s="36">
        <v>3</v>
      </c>
      <c r="F325" s="22" t="s">
        <v>4116</v>
      </c>
    </row>
    <row r="326" spans="1:6">
      <c r="A326" s="23">
        <v>2018</v>
      </c>
      <c r="B326" s="13" t="s">
        <v>514</v>
      </c>
      <c r="C326" s="22" t="s">
        <v>3925</v>
      </c>
      <c r="D326" s="22" t="s">
        <v>543</v>
      </c>
      <c r="E326" s="36">
        <v>1</v>
      </c>
      <c r="F326" s="22" t="s">
        <v>4116</v>
      </c>
    </row>
    <row r="327" spans="1:6">
      <c r="A327" s="23">
        <v>2018</v>
      </c>
      <c r="B327" s="13" t="s">
        <v>514</v>
      </c>
      <c r="C327" s="22" t="s">
        <v>1508</v>
      </c>
      <c r="D327" s="22" t="s">
        <v>545</v>
      </c>
      <c r="E327" s="36">
        <v>1</v>
      </c>
      <c r="F327" s="22" t="s">
        <v>4116</v>
      </c>
    </row>
    <row r="328" spans="1:6">
      <c r="A328" s="23">
        <v>2019</v>
      </c>
      <c r="B328" s="13" t="s">
        <v>1886</v>
      </c>
      <c r="C328" s="22" t="s">
        <v>5</v>
      </c>
      <c r="D328" s="22" t="s">
        <v>554</v>
      </c>
      <c r="E328" s="36">
        <v>1</v>
      </c>
      <c r="F328" s="22" t="s">
        <v>8746</v>
      </c>
    </row>
    <row r="329" spans="1:6">
      <c r="A329" s="23">
        <v>2019</v>
      </c>
      <c r="B329" s="13" t="s">
        <v>1886</v>
      </c>
      <c r="C329" s="22" t="s">
        <v>5</v>
      </c>
      <c r="D329" s="22" t="s">
        <v>543</v>
      </c>
      <c r="E329" s="36">
        <v>5</v>
      </c>
      <c r="F329" s="22" t="s">
        <v>8746</v>
      </c>
    </row>
    <row r="330" spans="1:6">
      <c r="A330" s="23">
        <v>2019</v>
      </c>
      <c r="B330" s="13" t="s">
        <v>1886</v>
      </c>
      <c r="C330" s="22" t="s">
        <v>5</v>
      </c>
      <c r="D330" s="22" t="s">
        <v>4113</v>
      </c>
      <c r="E330" s="36">
        <v>1</v>
      </c>
      <c r="F330" s="22" t="s">
        <v>8746</v>
      </c>
    </row>
    <row r="331" spans="1:6">
      <c r="A331" s="23">
        <v>2019</v>
      </c>
      <c r="B331" s="13" t="s">
        <v>1886</v>
      </c>
      <c r="C331" s="22" t="s">
        <v>5</v>
      </c>
      <c r="D331" s="22" t="s">
        <v>3304</v>
      </c>
      <c r="E331" s="36">
        <v>2</v>
      </c>
      <c r="F331" s="22" t="s">
        <v>8746</v>
      </c>
    </row>
    <row r="332" spans="1:6">
      <c r="A332" s="23">
        <v>2019</v>
      </c>
      <c r="B332" s="13" t="s">
        <v>1886</v>
      </c>
      <c r="C332" s="22" t="s">
        <v>10</v>
      </c>
      <c r="D332" s="22" t="s">
        <v>554</v>
      </c>
      <c r="E332" s="36">
        <v>1</v>
      </c>
      <c r="F332" s="22" t="s">
        <v>8746</v>
      </c>
    </row>
    <row r="333" spans="1:6">
      <c r="A333" s="23">
        <v>2019</v>
      </c>
      <c r="B333" s="13" t="s">
        <v>1886</v>
      </c>
      <c r="C333" s="22" t="s">
        <v>10</v>
      </c>
      <c r="D333" s="22" t="s">
        <v>545</v>
      </c>
      <c r="E333" s="36">
        <v>1</v>
      </c>
      <c r="F333" s="22" t="s">
        <v>8746</v>
      </c>
    </row>
    <row r="334" spans="1:6">
      <c r="A334" s="23">
        <v>2019</v>
      </c>
      <c r="B334" s="13" t="s">
        <v>1886</v>
      </c>
      <c r="C334" s="22" t="s">
        <v>10</v>
      </c>
      <c r="D334" s="22" t="s">
        <v>543</v>
      </c>
      <c r="E334" s="36">
        <v>1</v>
      </c>
      <c r="F334" s="22" t="s">
        <v>8746</v>
      </c>
    </row>
    <row r="335" spans="1:6">
      <c r="A335" s="23">
        <v>2019</v>
      </c>
      <c r="B335" s="13" t="s">
        <v>1886</v>
      </c>
      <c r="C335" s="22" t="s">
        <v>14</v>
      </c>
      <c r="D335" s="22" t="s">
        <v>1643</v>
      </c>
      <c r="E335" s="36">
        <v>2</v>
      </c>
      <c r="F335" s="22" t="s">
        <v>8746</v>
      </c>
    </row>
    <row r="336" spans="1:6">
      <c r="A336" s="23">
        <v>2019</v>
      </c>
      <c r="B336" s="13" t="s">
        <v>1886</v>
      </c>
      <c r="C336" s="22" t="s">
        <v>14</v>
      </c>
      <c r="D336" s="22" t="s">
        <v>554</v>
      </c>
      <c r="E336" s="36">
        <v>10</v>
      </c>
      <c r="F336" s="22" t="s">
        <v>8746</v>
      </c>
    </row>
    <row r="337" spans="1:6">
      <c r="A337" s="23">
        <v>2019</v>
      </c>
      <c r="B337" s="13" t="s">
        <v>1886</v>
      </c>
      <c r="C337" s="22" t="s">
        <v>14</v>
      </c>
      <c r="D337" s="22" t="s">
        <v>545</v>
      </c>
      <c r="E337" s="36">
        <v>4</v>
      </c>
      <c r="F337" s="22" t="s">
        <v>8746</v>
      </c>
    </row>
    <row r="338" spans="1:6">
      <c r="A338" s="23">
        <v>2019</v>
      </c>
      <c r="B338" s="13" t="s">
        <v>1886</v>
      </c>
      <c r="C338" s="22" t="s">
        <v>14</v>
      </c>
      <c r="D338" s="22" t="s">
        <v>543</v>
      </c>
      <c r="E338" s="36">
        <v>2</v>
      </c>
      <c r="F338" s="22" t="s">
        <v>8746</v>
      </c>
    </row>
    <row r="339" spans="1:6">
      <c r="A339" s="23">
        <v>2019</v>
      </c>
      <c r="B339" s="13" t="s">
        <v>1886</v>
      </c>
      <c r="C339" s="22" t="s">
        <v>14</v>
      </c>
      <c r="D339" s="22" t="s">
        <v>4113</v>
      </c>
      <c r="E339" s="36">
        <v>2</v>
      </c>
      <c r="F339" s="22" t="s">
        <v>8746</v>
      </c>
    </row>
    <row r="340" spans="1:6">
      <c r="A340" s="23">
        <v>2019</v>
      </c>
      <c r="B340" s="13" t="s">
        <v>1886</v>
      </c>
      <c r="C340" s="22" t="s">
        <v>23</v>
      </c>
      <c r="D340" s="22" t="s">
        <v>1643</v>
      </c>
      <c r="E340" s="36">
        <v>3</v>
      </c>
      <c r="F340" s="22" t="s">
        <v>8746</v>
      </c>
    </row>
    <row r="341" spans="1:6">
      <c r="A341" s="23">
        <v>2019</v>
      </c>
      <c r="B341" s="13" t="s">
        <v>1886</v>
      </c>
      <c r="C341" s="22" t="s">
        <v>23</v>
      </c>
      <c r="D341" s="22" t="s">
        <v>545</v>
      </c>
      <c r="E341" s="36">
        <v>3</v>
      </c>
      <c r="F341" s="22" t="s">
        <v>8746</v>
      </c>
    </row>
    <row r="342" spans="1:6">
      <c r="A342" s="23">
        <v>2019</v>
      </c>
      <c r="B342" s="13" t="s">
        <v>1886</v>
      </c>
      <c r="C342" s="22" t="s">
        <v>23</v>
      </c>
      <c r="D342" s="22" t="s">
        <v>543</v>
      </c>
      <c r="E342" s="36">
        <v>1</v>
      </c>
      <c r="F342" s="22" t="s">
        <v>8746</v>
      </c>
    </row>
    <row r="343" spans="1:6">
      <c r="A343" s="23">
        <v>2019</v>
      </c>
      <c r="B343" s="13" t="s">
        <v>1886</v>
      </c>
      <c r="C343" s="22" t="s">
        <v>41</v>
      </c>
      <c r="D343" s="22" t="s">
        <v>1643</v>
      </c>
      <c r="E343" s="36">
        <v>3</v>
      </c>
      <c r="F343" s="22" t="s">
        <v>8746</v>
      </c>
    </row>
    <row r="344" spans="1:6">
      <c r="A344" s="23">
        <v>2019</v>
      </c>
      <c r="B344" s="13" t="s">
        <v>1886</v>
      </c>
      <c r="C344" s="22" t="s">
        <v>41</v>
      </c>
      <c r="D344" s="22" t="s">
        <v>545</v>
      </c>
      <c r="E344" s="36">
        <v>1</v>
      </c>
      <c r="F344" s="22" t="s">
        <v>8746</v>
      </c>
    </row>
    <row r="345" spans="1:6">
      <c r="A345" s="23">
        <v>2019</v>
      </c>
      <c r="B345" s="13" t="s">
        <v>1886</v>
      </c>
      <c r="C345" s="22" t="s">
        <v>41</v>
      </c>
      <c r="D345" s="22" t="s">
        <v>543</v>
      </c>
      <c r="E345" s="36">
        <v>1</v>
      </c>
      <c r="F345" s="22" t="s">
        <v>8746</v>
      </c>
    </row>
    <row r="346" spans="1:6">
      <c r="A346" s="23">
        <v>2019</v>
      </c>
      <c r="B346" s="13" t="s">
        <v>1886</v>
      </c>
      <c r="C346" s="22" t="s">
        <v>60</v>
      </c>
      <c r="D346" s="22" t="s">
        <v>554</v>
      </c>
      <c r="E346" s="36">
        <v>2</v>
      </c>
      <c r="F346" s="22" t="s">
        <v>8746</v>
      </c>
    </row>
    <row r="347" spans="1:6">
      <c r="A347" s="23">
        <v>2019</v>
      </c>
      <c r="B347" s="13" t="s">
        <v>1886</v>
      </c>
      <c r="C347" s="22" t="s">
        <v>70</v>
      </c>
      <c r="D347" s="22" t="s">
        <v>1643</v>
      </c>
      <c r="E347" s="36">
        <v>2</v>
      </c>
      <c r="F347" s="22" t="s">
        <v>8746</v>
      </c>
    </row>
    <row r="348" spans="1:6">
      <c r="A348" s="23">
        <v>2019</v>
      </c>
      <c r="B348" s="13" t="s">
        <v>1886</v>
      </c>
      <c r="C348" s="22" t="s">
        <v>70</v>
      </c>
      <c r="D348" s="22" t="s">
        <v>554</v>
      </c>
      <c r="E348" s="36">
        <v>4</v>
      </c>
      <c r="F348" s="22" t="s">
        <v>8746</v>
      </c>
    </row>
    <row r="349" spans="1:6">
      <c r="A349" s="23">
        <v>2019</v>
      </c>
      <c r="B349" s="13" t="s">
        <v>1886</v>
      </c>
      <c r="C349" s="22" t="s">
        <v>76</v>
      </c>
      <c r="D349" s="22" t="s">
        <v>1643</v>
      </c>
      <c r="E349" s="36">
        <v>1</v>
      </c>
      <c r="F349" s="22" t="s">
        <v>8746</v>
      </c>
    </row>
    <row r="350" spans="1:6">
      <c r="A350" s="23">
        <v>2019</v>
      </c>
      <c r="B350" s="13" t="s">
        <v>1886</v>
      </c>
      <c r="C350" s="22" t="s">
        <v>76</v>
      </c>
      <c r="D350" s="22" t="s">
        <v>554</v>
      </c>
      <c r="E350" s="36">
        <v>2</v>
      </c>
      <c r="F350" s="22" t="s">
        <v>8746</v>
      </c>
    </row>
    <row r="351" spans="1:6">
      <c r="A351" s="23">
        <v>2019</v>
      </c>
      <c r="B351" s="13" t="s">
        <v>1886</v>
      </c>
      <c r="C351" s="22" t="s">
        <v>76</v>
      </c>
      <c r="D351" s="22" t="s">
        <v>3304</v>
      </c>
      <c r="E351" s="36">
        <v>1</v>
      </c>
      <c r="F351" s="22" t="s">
        <v>8746</v>
      </c>
    </row>
    <row r="352" spans="1:6">
      <c r="A352" s="23">
        <v>2019</v>
      </c>
      <c r="B352" s="13" t="s">
        <v>1886</v>
      </c>
      <c r="C352" s="22" t="s">
        <v>86</v>
      </c>
      <c r="D352" s="22" t="s">
        <v>545</v>
      </c>
      <c r="E352" s="36">
        <v>1</v>
      </c>
      <c r="F352" s="22" t="s">
        <v>8746</v>
      </c>
    </row>
    <row r="353" spans="1:6">
      <c r="A353" s="23">
        <v>2019</v>
      </c>
      <c r="B353" s="13" t="s">
        <v>1886</v>
      </c>
      <c r="C353" s="22" t="s">
        <v>86</v>
      </c>
      <c r="D353" s="22" t="s">
        <v>543</v>
      </c>
      <c r="E353" s="36">
        <v>1</v>
      </c>
      <c r="F353" s="22" t="s">
        <v>8746</v>
      </c>
    </row>
    <row r="354" spans="1:6">
      <c r="A354" s="23">
        <v>2019</v>
      </c>
      <c r="B354" s="13" t="s">
        <v>1886</v>
      </c>
      <c r="C354" s="22" t="s">
        <v>89</v>
      </c>
      <c r="D354" s="22" t="s">
        <v>545</v>
      </c>
      <c r="E354" s="36">
        <v>2</v>
      </c>
      <c r="F354" s="22" t="s">
        <v>8746</v>
      </c>
    </row>
    <row r="355" spans="1:6">
      <c r="A355" s="23">
        <v>2019</v>
      </c>
      <c r="B355" s="13" t="s">
        <v>1886</v>
      </c>
      <c r="C355" s="22" t="s">
        <v>94</v>
      </c>
      <c r="D355" s="22" t="s">
        <v>1643</v>
      </c>
      <c r="E355" s="36">
        <v>1</v>
      </c>
      <c r="F355" s="22" t="s">
        <v>8746</v>
      </c>
    </row>
    <row r="356" spans="1:6">
      <c r="A356" s="23">
        <v>2019</v>
      </c>
      <c r="B356" s="13" t="s">
        <v>1886</v>
      </c>
      <c r="C356" s="22" t="s">
        <v>94</v>
      </c>
      <c r="D356" s="22" t="s">
        <v>554</v>
      </c>
      <c r="E356" s="36">
        <v>2</v>
      </c>
      <c r="F356" s="22" t="s">
        <v>8746</v>
      </c>
    </row>
    <row r="357" spans="1:6">
      <c r="A357" s="23">
        <v>2019</v>
      </c>
      <c r="B357" s="13" t="s">
        <v>1886</v>
      </c>
      <c r="C357" s="22" t="s">
        <v>100</v>
      </c>
      <c r="D357" s="22" t="s">
        <v>554</v>
      </c>
      <c r="E357" s="36">
        <v>3</v>
      </c>
      <c r="F357" s="22" t="s">
        <v>8746</v>
      </c>
    </row>
    <row r="358" spans="1:6">
      <c r="A358" s="23">
        <v>2019</v>
      </c>
      <c r="B358" s="13" t="s">
        <v>1886</v>
      </c>
      <c r="C358" s="22" t="s">
        <v>100</v>
      </c>
      <c r="D358" s="22" t="s">
        <v>543</v>
      </c>
      <c r="E358" s="36">
        <v>2</v>
      </c>
      <c r="F358" s="22" t="s">
        <v>8746</v>
      </c>
    </row>
    <row r="359" spans="1:6">
      <c r="A359" s="23">
        <v>2019</v>
      </c>
      <c r="B359" s="13" t="s">
        <v>1886</v>
      </c>
      <c r="C359" s="22" t="s">
        <v>104</v>
      </c>
      <c r="D359" s="22" t="s">
        <v>1643</v>
      </c>
      <c r="E359" s="36">
        <v>7</v>
      </c>
      <c r="F359" s="22" t="s">
        <v>8746</v>
      </c>
    </row>
    <row r="360" spans="1:6">
      <c r="A360" s="23">
        <v>2019</v>
      </c>
      <c r="B360" s="13" t="s">
        <v>1886</v>
      </c>
      <c r="C360" s="22" t="s">
        <v>104</v>
      </c>
      <c r="D360" s="22" t="s">
        <v>554</v>
      </c>
      <c r="E360" s="36">
        <v>6</v>
      </c>
      <c r="F360" s="22" t="s">
        <v>8746</v>
      </c>
    </row>
    <row r="361" spans="1:6">
      <c r="A361" s="23">
        <v>2019</v>
      </c>
      <c r="B361" s="13" t="s">
        <v>1886</v>
      </c>
      <c r="C361" s="22" t="s">
        <v>104</v>
      </c>
      <c r="D361" s="22" t="s">
        <v>4113</v>
      </c>
      <c r="E361" s="36">
        <v>1</v>
      </c>
      <c r="F361" s="22" t="s">
        <v>8746</v>
      </c>
    </row>
    <row r="362" spans="1:6">
      <c r="A362" s="23">
        <v>2019</v>
      </c>
      <c r="B362" s="13" t="s">
        <v>1886</v>
      </c>
      <c r="C362" s="22" t="s">
        <v>104</v>
      </c>
      <c r="D362" s="22" t="s">
        <v>3304</v>
      </c>
      <c r="E362" s="36">
        <v>1</v>
      </c>
      <c r="F362" s="22" t="s">
        <v>8746</v>
      </c>
    </row>
    <row r="363" spans="1:6">
      <c r="A363" s="23">
        <v>2019</v>
      </c>
      <c r="B363" s="13" t="s">
        <v>1886</v>
      </c>
      <c r="C363" s="22" t="s">
        <v>120</v>
      </c>
      <c r="D363" s="22" t="s">
        <v>554</v>
      </c>
      <c r="E363" s="36">
        <v>5</v>
      </c>
      <c r="F363" s="22" t="s">
        <v>8746</v>
      </c>
    </row>
    <row r="364" spans="1:6">
      <c r="A364" s="23">
        <v>2019</v>
      </c>
      <c r="B364" s="13" t="s">
        <v>1886</v>
      </c>
      <c r="C364" s="22" t="s">
        <v>120</v>
      </c>
      <c r="D364" s="22" t="s">
        <v>545</v>
      </c>
      <c r="E364" s="36">
        <v>2</v>
      </c>
      <c r="F364" s="22" t="s">
        <v>8746</v>
      </c>
    </row>
    <row r="365" spans="1:6">
      <c r="A365" s="23">
        <v>2019</v>
      </c>
      <c r="B365" s="13" t="s">
        <v>1886</v>
      </c>
      <c r="C365" s="22" t="s">
        <v>120</v>
      </c>
      <c r="D365" s="22" t="s">
        <v>543</v>
      </c>
      <c r="E365" s="36">
        <v>2</v>
      </c>
      <c r="F365" s="22" t="s">
        <v>8746</v>
      </c>
    </row>
    <row r="366" spans="1:6">
      <c r="A366" s="23">
        <v>2019</v>
      </c>
      <c r="B366" s="13" t="s">
        <v>1886</v>
      </c>
      <c r="C366" s="22" t="s">
        <v>120</v>
      </c>
      <c r="D366" s="22" t="s">
        <v>4113</v>
      </c>
      <c r="E366" s="36">
        <v>1</v>
      </c>
      <c r="F366" s="22" t="s">
        <v>8746</v>
      </c>
    </row>
    <row r="367" spans="1:6">
      <c r="A367" s="23">
        <v>2019</v>
      </c>
      <c r="B367" s="13" t="s">
        <v>1886</v>
      </c>
      <c r="C367" s="22" t="s">
        <v>120</v>
      </c>
      <c r="D367" s="22" t="s">
        <v>3304</v>
      </c>
      <c r="E367" s="36">
        <v>1</v>
      </c>
      <c r="F367" s="22" t="s">
        <v>8746</v>
      </c>
    </row>
    <row r="368" spans="1:6">
      <c r="A368" s="23">
        <v>2019</v>
      </c>
      <c r="B368" s="13" t="s">
        <v>1886</v>
      </c>
      <c r="C368" s="22" t="s">
        <v>156</v>
      </c>
      <c r="D368" s="22" t="s">
        <v>554</v>
      </c>
      <c r="E368" s="36">
        <v>1</v>
      </c>
      <c r="F368" s="22" t="s">
        <v>8746</v>
      </c>
    </row>
    <row r="369" spans="1:6">
      <c r="A369" s="23">
        <v>2019</v>
      </c>
      <c r="B369" s="13" t="s">
        <v>1886</v>
      </c>
      <c r="C369" s="22" t="s">
        <v>164</v>
      </c>
      <c r="D369" s="22" t="s">
        <v>1643</v>
      </c>
      <c r="E369" s="36">
        <v>4</v>
      </c>
      <c r="F369" s="22" t="s">
        <v>8746</v>
      </c>
    </row>
    <row r="370" spans="1:6">
      <c r="A370" s="23">
        <v>2019</v>
      </c>
      <c r="B370" s="13" t="s">
        <v>1886</v>
      </c>
      <c r="C370" s="22" t="s">
        <v>164</v>
      </c>
      <c r="D370" s="22" t="s">
        <v>554</v>
      </c>
      <c r="E370" s="36">
        <v>2</v>
      </c>
      <c r="F370" s="22" t="s">
        <v>8746</v>
      </c>
    </row>
    <row r="371" spans="1:6">
      <c r="A371" s="23">
        <v>2019</v>
      </c>
      <c r="B371" s="13" t="s">
        <v>1886</v>
      </c>
      <c r="C371" s="22" t="s">
        <v>164</v>
      </c>
      <c r="D371" s="22" t="s">
        <v>545</v>
      </c>
      <c r="E371" s="36">
        <v>1</v>
      </c>
      <c r="F371" s="22" t="s">
        <v>8746</v>
      </c>
    </row>
    <row r="372" spans="1:6">
      <c r="A372" s="23">
        <v>2019</v>
      </c>
      <c r="B372" s="13" t="s">
        <v>1886</v>
      </c>
      <c r="C372" s="22" t="s">
        <v>167</v>
      </c>
      <c r="D372" s="22" t="s">
        <v>1643</v>
      </c>
      <c r="E372" s="36">
        <v>3</v>
      </c>
      <c r="F372" s="22" t="s">
        <v>8746</v>
      </c>
    </row>
    <row r="373" spans="1:6">
      <c r="A373" s="23">
        <v>2019</v>
      </c>
      <c r="B373" s="13" t="s">
        <v>1886</v>
      </c>
      <c r="C373" s="22" t="s">
        <v>167</v>
      </c>
      <c r="D373" s="22" t="s">
        <v>554</v>
      </c>
      <c r="E373" s="36">
        <v>1</v>
      </c>
      <c r="F373" s="22" t="s">
        <v>8746</v>
      </c>
    </row>
    <row r="374" spans="1:6">
      <c r="A374" s="23">
        <v>2019</v>
      </c>
      <c r="B374" s="13" t="s">
        <v>1886</v>
      </c>
      <c r="C374" s="22" t="s">
        <v>167</v>
      </c>
      <c r="D374" s="22" t="s">
        <v>4113</v>
      </c>
      <c r="E374" s="36">
        <v>2</v>
      </c>
      <c r="F374" s="22" t="s">
        <v>8746</v>
      </c>
    </row>
    <row r="375" spans="1:6">
      <c r="A375" s="23">
        <v>2019</v>
      </c>
      <c r="B375" s="13" t="s">
        <v>1886</v>
      </c>
      <c r="C375" s="22" t="s">
        <v>171</v>
      </c>
      <c r="D375" s="22" t="s">
        <v>1643</v>
      </c>
      <c r="E375" s="36">
        <v>1</v>
      </c>
      <c r="F375" s="22" t="s">
        <v>8746</v>
      </c>
    </row>
    <row r="376" spans="1:6">
      <c r="A376" s="23">
        <v>2019</v>
      </c>
      <c r="B376" s="13" t="s">
        <v>1886</v>
      </c>
      <c r="C376" s="22" t="s">
        <v>4114</v>
      </c>
      <c r="D376" s="22" t="s">
        <v>1643</v>
      </c>
      <c r="E376" s="36">
        <v>1</v>
      </c>
      <c r="F376" s="22" t="s">
        <v>8746</v>
      </c>
    </row>
    <row r="377" spans="1:6">
      <c r="A377" s="23">
        <v>2019</v>
      </c>
      <c r="B377" s="13" t="s">
        <v>1886</v>
      </c>
      <c r="C377" s="22" t="s">
        <v>4114</v>
      </c>
      <c r="D377" s="22" t="s">
        <v>554</v>
      </c>
      <c r="E377" s="36">
        <v>1</v>
      </c>
      <c r="F377" s="22" t="s">
        <v>8746</v>
      </c>
    </row>
    <row r="378" spans="1:6">
      <c r="A378" s="23">
        <v>2019</v>
      </c>
      <c r="B378" s="13" t="s">
        <v>1886</v>
      </c>
      <c r="C378" s="22" t="s">
        <v>539</v>
      </c>
      <c r="D378" s="22" t="s">
        <v>554</v>
      </c>
      <c r="E378" s="36">
        <v>1</v>
      </c>
      <c r="F378" s="22" t="s">
        <v>8746</v>
      </c>
    </row>
    <row r="379" spans="1:6">
      <c r="A379" s="23">
        <v>2019</v>
      </c>
      <c r="B379" s="13" t="s">
        <v>514</v>
      </c>
      <c r="C379" s="22" t="s">
        <v>184</v>
      </c>
      <c r="D379" s="22" t="s">
        <v>1643</v>
      </c>
      <c r="E379" s="36">
        <v>1</v>
      </c>
      <c r="F379" s="22" t="s">
        <v>8746</v>
      </c>
    </row>
    <row r="380" spans="1:6">
      <c r="A380" s="23">
        <v>2019</v>
      </c>
      <c r="B380" s="13" t="s">
        <v>514</v>
      </c>
      <c r="C380" s="22" t="s">
        <v>184</v>
      </c>
      <c r="D380" s="22" t="s">
        <v>554</v>
      </c>
      <c r="E380" s="36">
        <v>1</v>
      </c>
      <c r="F380" s="22" t="s">
        <v>8746</v>
      </c>
    </row>
    <row r="381" spans="1:6">
      <c r="A381" s="23">
        <v>2019</v>
      </c>
      <c r="B381" s="13" t="s">
        <v>514</v>
      </c>
      <c r="C381" s="22" t="s">
        <v>23</v>
      </c>
      <c r="D381" s="22" t="s">
        <v>1643</v>
      </c>
      <c r="E381" s="36">
        <v>1</v>
      </c>
      <c r="F381" s="22" t="s">
        <v>8746</v>
      </c>
    </row>
    <row r="382" spans="1:6">
      <c r="A382" s="23">
        <v>2019</v>
      </c>
      <c r="B382" s="13" t="s">
        <v>514</v>
      </c>
      <c r="C382" s="22" t="s">
        <v>23</v>
      </c>
      <c r="D382" s="22" t="s">
        <v>554</v>
      </c>
      <c r="E382" s="36">
        <v>1</v>
      </c>
      <c r="F382" s="22" t="s">
        <v>8746</v>
      </c>
    </row>
    <row r="383" spans="1:6">
      <c r="A383" s="23">
        <v>2019</v>
      </c>
      <c r="B383" s="13" t="s">
        <v>514</v>
      </c>
      <c r="C383" s="22" t="s">
        <v>185</v>
      </c>
      <c r="D383" s="22" t="s">
        <v>1643</v>
      </c>
      <c r="E383" s="36">
        <v>4</v>
      </c>
      <c r="F383" s="22" t="s">
        <v>8746</v>
      </c>
    </row>
    <row r="384" spans="1:6">
      <c r="A384" s="23">
        <v>2019</v>
      </c>
      <c r="B384" s="13" t="s">
        <v>514</v>
      </c>
      <c r="C384" s="22" t="s">
        <v>185</v>
      </c>
      <c r="D384" s="22" t="s">
        <v>554</v>
      </c>
      <c r="E384" s="36">
        <v>2</v>
      </c>
      <c r="F384" s="22" t="s">
        <v>8746</v>
      </c>
    </row>
    <row r="385" spans="1:6">
      <c r="A385" s="23">
        <v>2019</v>
      </c>
      <c r="B385" s="13" t="s">
        <v>514</v>
      </c>
      <c r="C385" s="22" t="s">
        <v>185</v>
      </c>
      <c r="D385" s="22" t="s">
        <v>545</v>
      </c>
      <c r="E385" s="36">
        <v>1</v>
      </c>
      <c r="F385" s="22" t="s">
        <v>8746</v>
      </c>
    </row>
    <row r="386" spans="1:6">
      <c r="A386" s="23">
        <v>2019</v>
      </c>
      <c r="B386" s="13" t="s">
        <v>514</v>
      </c>
      <c r="C386" s="22" t="s">
        <v>185</v>
      </c>
      <c r="D386" s="22" t="s">
        <v>543</v>
      </c>
      <c r="E386" s="36">
        <v>1</v>
      </c>
      <c r="F386" s="22" t="s">
        <v>8746</v>
      </c>
    </row>
    <row r="387" spans="1:6">
      <c r="A387" s="23">
        <v>2019</v>
      </c>
      <c r="B387" s="13" t="s">
        <v>514</v>
      </c>
      <c r="C387" s="22" t="s">
        <v>3925</v>
      </c>
      <c r="D387" s="22" t="s">
        <v>1643</v>
      </c>
      <c r="E387" s="36">
        <v>1</v>
      </c>
      <c r="F387" s="22" t="s">
        <v>8746</v>
      </c>
    </row>
    <row r="388" spans="1:6">
      <c r="A388" s="23">
        <v>2019</v>
      </c>
      <c r="B388" s="13" t="s">
        <v>514</v>
      </c>
      <c r="C388" s="22" t="s">
        <v>3925</v>
      </c>
      <c r="D388" s="22" t="s">
        <v>554</v>
      </c>
      <c r="E388" s="36">
        <v>7</v>
      </c>
      <c r="F388" s="22" t="s">
        <v>8746</v>
      </c>
    </row>
    <row r="389" spans="1:6">
      <c r="A389" s="23">
        <v>2019</v>
      </c>
      <c r="B389" s="13" t="s">
        <v>514</v>
      </c>
      <c r="C389" s="22" t="s">
        <v>3925</v>
      </c>
      <c r="D389" s="22" t="s">
        <v>543</v>
      </c>
      <c r="E389" s="36">
        <v>1</v>
      </c>
      <c r="F389" s="22" t="s">
        <v>8746</v>
      </c>
    </row>
    <row r="390" spans="1:6">
      <c r="A390" s="23">
        <v>2019</v>
      </c>
      <c r="B390" s="13" t="s">
        <v>514</v>
      </c>
      <c r="C390" s="22" t="s">
        <v>1508</v>
      </c>
      <c r="D390" s="22" t="s">
        <v>1643</v>
      </c>
      <c r="E390" s="36">
        <v>1</v>
      </c>
      <c r="F390" s="22" t="s">
        <v>8746</v>
      </c>
    </row>
    <row r="391" spans="1:6">
      <c r="A391" s="23">
        <v>2020</v>
      </c>
      <c r="B391" s="13" t="s">
        <v>1886</v>
      </c>
      <c r="C391" s="22" t="s">
        <v>5</v>
      </c>
      <c r="D391" s="22" t="s">
        <v>554</v>
      </c>
      <c r="E391" s="36">
        <v>1</v>
      </c>
      <c r="F391" s="22" t="s">
        <v>8746</v>
      </c>
    </row>
    <row r="392" spans="1:6">
      <c r="A392" s="23">
        <v>2020</v>
      </c>
      <c r="B392" s="13" t="s">
        <v>1886</v>
      </c>
      <c r="C392" s="22" t="s">
        <v>5</v>
      </c>
      <c r="D392" s="22" t="s">
        <v>543</v>
      </c>
      <c r="E392" s="36">
        <v>5</v>
      </c>
      <c r="F392" s="22" t="s">
        <v>8746</v>
      </c>
    </row>
    <row r="393" spans="1:6">
      <c r="A393" s="23">
        <v>2020</v>
      </c>
      <c r="B393" s="13" t="s">
        <v>1886</v>
      </c>
      <c r="C393" s="22" t="s">
        <v>5</v>
      </c>
      <c r="D393" s="22" t="s">
        <v>4113</v>
      </c>
      <c r="E393" s="36">
        <v>1</v>
      </c>
      <c r="F393" s="22" t="s">
        <v>8746</v>
      </c>
    </row>
    <row r="394" spans="1:6">
      <c r="A394" s="23">
        <v>2020</v>
      </c>
      <c r="B394" s="13" t="s">
        <v>1886</v>
      </c>
      <c r="C394" s="22" t="s">
        <v>5</v>
      </c>
      <c r="D394" s="22" t="s">
        <v>3304</v>
      </c>
      <c r="E394" s="36">
        <v>2</v>
      </c>
      <c r="F394" s="22" t="s">
        <v>8746</v>
      </c>
    </row>
    <row r="395" spans="1:6">
      <c r="A395" s="23">
        <v>2020</v>
      </c>
      <c r="B395" s="13" t="s">
        <v>1886</v>
      </c>
      <c r="C395" s="22" t="s">
        <v>10</v>
      </c>
      <c r="D395" s="22" t="s">
        <v>554</v>
      </c>
      <c r="E395" s="36">
        <v>1</v>
      </c>
      <c r="F395" s="22" t="s">
        <v>8746</v>
      </c>
    </row>
    <row r="396" spans="1:6">
      <c r="A396" s="23">
        <v>2020</v>
      </c>
      <c r="B396" s="13" t="s">
        <v>1886</v>
      </c>
      <c r="C396" s="22" t="s">
        <v>10</v>
      </c>
      <c r="D396" s="22" t="s">
        <v>545</v>
      </c>
      <c r="E396" s="36">
        <v>1</v>
      </c>
      <c r="F396" s="22" t="s">
        <v>8746</v>
      </c>
    </row>
    <row r="397" spans="1:6">
      <c r="A397" s="23">
        <v>2020</v>
      </c>
      <c r="B397" s="13" t="s">
        <v>1886</v>
      </c>
      <c r="C397" s="22" t="s">
        <v>10</v>
      </c>
      <c r="D397" s="22" t="s">
        <v>543</v>
      </c>
      <c r="E397" s="36">
        <v>1</v>
      </c>
      <c r="F397" s="22" t="s">
        <v>8746</v>
      </c>
    </row>
    <row r="398" spans="1:6">
      <c r="A398" s="23">
        <v>2020</v>
      </c>
      <c r="B398" s="13" t="s">
        <v>1886</v>
      </c>
      <c r="C398" s="22" t="s">
        <v>14</v>
      </c>
      <c r="D398" s="22" t="s">
        <v>1643</v>
      </c>
      <c r="E398" s="36">
        <v>2</v>
      </c>
      <c r="F398" s="22" t="s">
        <v>8746</v>
      </c>
    </row>
    <row r="399" spans="1:6">
      <c r="A399" s="23">
        <v>2020</v>
      </c>
      <c r="B399" s="13" t="s">
        <v>1886</v>
      </c>
      <c r="C399" s="22" t="s">
        <v>14</v>
      </c>
      <c r="D399" s="22" t="s">
        <v>554</v>
      </c>
      <c r="E399" s="36">
        <v>10</v>
      </c>
      <c r="F399" s="22" t="s">
        <v>8746</v>
      </c>
    </row>
    <row r="400" spans="1:6">
      <c r="A400" s="23">
        <v>2020</v>
      </c>
      <c r="B400" s="13" t="s">
        <v>1886</v>
      </c>
      <c r="C400" s="22" t="s">
        <v>14</v>
      </c>
      <c r="D400" s="22" t="s">
        <v>545</v>
      </c>
      <c r="E400" s="36">
        <v>4</v>
      </c>
      <c r="F400" s="22" t="s">
        <v>8746</v>
      </c>
    </row>
    <row r="401" spans="1:6">
      <c r="A401" s="23">
        <v>2020</v>
      </c>
      <c r="B401" s="13" t="s">
        <v>1886</v>
      </c>
      <c r="C401" s="22" t="s">
        <v>14</v>
      </c>
      <c r="D401" s="22" t="s">
        <v>543</v>
      </c>
      <c r="E401" s="36">
        <v>2</v>
      </c>
      <c r="F401" s="22" t="s">
        <v>8746</v>
      </c>
    </row>
    <row r="402" spans="1:6">
      <c r="A402" s="23">
        <v>2020</v>
      </c>
      <c r="B402" s="13" t="s">
        <v>1886</v>
      </c>
      <c r="C402" s="22" t="s">
        <v>14</v>
      </c>
      <c r="D402" s="22" t="s">
        <v>4113</v>
      </c>
      <c r="E402" s="36">
        <v>2</v>
      </c>
      <c r="F402" s="22" t="s">
        <v>8746</v>
      </c>
    </row>
    <row r="403" spans="1:6">
      <c r="A403" s="23">
        <v>2020</v>
      </c>
      <c r="B403" s="13" t="s">
        <v>1886</v>
      </c>
      <c r="C403" s="22" t="s">
        <v>23</v>
      </c>
      <c r="D403" s="22" t="s">
        <v>1643</v>
      </c>
      <c r="E403" s="36">
        <v>3</v>
      </c>
      <c r="F403" s="22" t="s">
        <v>8746</v>
      </c>
    </row>
    <row r="404" spans="1:6">
      <c r="A404" s="23">
        <v>2020</v>
      </c>
      <c r="B404" s="13" t="s">
        <v>1886</v>
      </c>
      <c r="C404" s="22" t="s">
        <v>23</v>
      </c>
      <c r="D404" s="22" t="s">
        <v>545</v>
      </c>
      <c r="E404" s="36">
        <v>3</v>
      </c>
      <c r="F404" s="22" t="s">
        <v>8746</v>
      </c>
    </row>
    <row r="405" spans="1:6">
      <c r="A405" s="23">
        <v>2020</v>
      </c>
      <c r="B405" s="13" t="s">
        <v>1886</v>
      </c>
      <c r="C405" s="22" t="s">
        <v>23</v>
      </c>
      <c r="D405" s="22" t="s">
        <v>543</v>
      </c>
      <c r="E405" s="36">
        <v>1</v>
      </c>
      <c r="F405" s="22" t="s">
        <v>8746</v>
      </c>
    </row>
    <row r="406" spans="1:6">
      <c r="A406" s="23">
        <v>2020</v>
      </c>
      <c r="B406" s="13" t="s">
        <v>1886</v>
      </c>
      <c r="C406" s="22" t="s">
        <v>41</v>
      </c>
      <c r="D406" s="22" t="s">
        <v>1643</v>
      </c>
      <c r="E406" s="36">
        <v>3</v>
      </c>
      <c r="F406" s="22" t="s">
        <v>8746</v>
      </c>
    </row>
    <row r="407" spans="1:6">
      <c r="A407" s="23">
        <v>2020</v>
      </c>
      <c r="B407" s="13" t="s">
        <v>1886</v>
      </c>
      <c r="C407" s="22" t="s">
        <v>41</v>
      </c>
      <c r="D407" s="22" t="s">
        <v>545</v>
      </c>
      <c r="E407" s="36">
        <v>1</v>
      </c>
      <c r="F407" s="22" t="s">
        <v>8746</v>
      </c>
    </row>
    <row r="408" spans="1:6">
      <c r="A408" s="23">
        <v>2020</v>
      </c>
      <c r="B408" s="13" t="s">
        <v>1886</v>
      </c>
      <c r="C408" s="22" t="s">
        <v>41</v>
      </c>
      <c r="D408" s="22" t="s">
        <v>543</v>
      </c>
      <c r="E408" s="36">
        <v>1</v>
      </c>
      <c r="F408" s="22" t="s">
        <v>8746</v>
      </c>
    </row>
    <row r="409" spans="1:6">
      <c r="A409" s="23">
        <v>2020</v>
      </c>
      <c r="B409" s="13" t="s">
        <v>1886</v>
      </c>
      <c r="C409" s="22" t="s">
        <v>60</v>
      </c>
      <c r="D409" s="22" t="s">
        <v>554</v>
      </c>
      <c r="E409" s="36">
        <v>2</v>
      </c>
      <c r="F409" s="22" t="s">
        <v>8746</v>
      </c>
    </row>
    <row r="410" spans="1:6">
      <c r="A410" s="23">
        <v>2020</v>
      </c>
      <c r="B410" s="13" t="s">
        <v>1886</v>
      </c>
      <c r="C410" s="22" t="s">
        <v>70</v>
      </c>
      <c r="D410" s="22" t="s">
        <v>1643</v>
      </c>
      <c r="E410" s="36">
        <v>2</v>
      </c>
      <c r="F410" s="22" t="s">
        <v>8746</v>
      </c>
    </row>
    <row r="411" spans="1:6">
      <c r="A411" s="23">
        <v>2020</v>
      </c>
      <c r="B411" s="13" t="s">
        <v>1886</v>
      </c>
      <c r="C411" s="22" t="s">
        <v>70</v>
      </c>
      <c r="D411" s="22" t="s">
        <v>554</v>
      </c>
      <c r="E411" s="36">
        <v>4</v>
      </c>
      <c r="F411" s="22" t="s">
        <v>8746</v>
      </c>
    </row>
    <row r="412" spans="1:6">
      <c r="A412" s="23">
        <v>2020</v>
      </c>
      <c r="B412" s="13" t="s">
        <v>1886</v>
      </c>
      <c r="C412" s="22" t="s">
        <v>76</v>
      </c>
      <c r="D412" s="22" t="s">
        <v>1643</v>
      </c>
      <c r="E412" s="36">
        <v>1</v>
      </c>
      <c r="F412" s="22" t="s">
        <v>8746</v>
      </c>
    </row>
    <row r="413" spans="1:6">
      <c r="A413" s="23">
        <v>2020</v>
      </c>
      <c r="B413" s="13" t="s">
        <v>1886</v>
      </c>
      <c r="C413" s="22" t="s">
        <v>76</v>
      </c>
      <c r="D413" s="22" t="s">
        <v>554</v>
      </c>
      <c r="E413" s="36">
        <v>2</v>
      </c>
      <c r="F413" s="22" t="s">
        <v>8746</v>
      </c>
    </row>
    <row r="414" spans="1:6">
      <c r="A414" s="23">
        <v>2020</v>
      </c>
      <c r="B414" s="13" t="s">
        <v>1886</v>
      </c>
      <c r="C414" s="22" t="s">
        <v>76</v>
      </c>
      <c r="D414" s="22" t="s">
        <v>3304</v>
      </c>
      <c r="E414" s="36">
        <v>1</v>
      </c>
      <c r="F414" s="22" t="s">
        <v>8746</v>
      </c>
    </row>
    <row r="415" spans="1:6">
      <c r="A415" s="23">
        <v>2020</v>
      </c>
      <c r="B415" s="13" t="s">
        <v>1886</v>
      </c>
      <c r="C415" s="22" t="s">
        <v>86</v>
      </c>
      <c r="D415" s="22" t="s">
        <v>545</v>
      </c>
      <c r="E415" s="36">
        <v>1</v>
      </c>
      <c r="F415" s="22" t="s">
        <v>8746</v>
      </c>
    </row>
    <row r="416" spans="1:6">
      <c r="A416" s="23">
        <v>2020</v>
      </c>
      <c r="B416" s="13" t="s">
        <v>1886</v>
      </c>
      <c r="C416" s="22" t="s">
        <v>86</v>
      </c>
      <c r="D416" s="22" t="s">
        <v>543</v>
      </c>
      <c r="E416" s="36">
        <v>1</v>
      </c>
      <c r="F416" s="22" t="s">
        <v>8746</v>
      </c>
    </row>
    <row r="417" spans="1:6">
      <c r="A417" s="23">
        <v>2020</v>
      </c>
      <c r="B417" s="13" t="s">
        <v>1886</v>
      </c>
      <c r="C417" s="22" t="s">
        <v>89</v>
      </c>
      <c r="D417" s="22" t="s">
        <v>545</v>
      </c>
      <c r="E417" s="36">
        <v>2</v>
      </c>
      <c r="F417" s="22" t="s">
        <v>8746</v>
      </c>
    </row>
    <row r="418" spans="1:6">
      <c r="A418" s="23">
        <v>2020</v>
      </c>
      <c r="B418" s="13" t="s">
        <v>1886</v>
      </c>
      <c r="C418" s="22" t="s">
        <v>94</v>
      </c>
      <c r="D418" s="22" t="s">
        <v>1643</v>
      </c>
      <c r="E418" s="36">
        <v>1</v>
      </c>
      <c r="F418" s="22" t="s">
        <v>8746</v>
      </c>
    </row>
    <row r="419" spans="1:6">
      <c r="A419" s="23">
        <v>2020</v>
      </c>
      <c r="B419" s="13" t="s">
        <v>1886</v>
      </c>
      <c r="C419" s="22" t="s">
        <v>94</v>
      </c>
      <c r="D419" s="22" t="s">
        <v>554</v>
      </c>
      <c r="E419" s="36">
        <v>2</v>
      </c>
      <c r="F419" s="22" t="s">
        <v>8746</v>
      </c>
    </row>
    <row r="420" spans="1:6">
      <c r="A420" s="23">
        <v>2020</v>
      </c>
      <c r="B420" s="13" t="s">
        <v>1886</v>
      </c>
      <c r="C420" s="22" t="s">
        <v>100</v>
      </c>
      <c r="D420" s="22" t="s">
        <v>554</v>
      </c>
      <c r="E420" s="36">
        <v>3</v>
      </c>
      <c r="F420" s="22" t="s">
        <v>8746</v>
      </c>
    </row>
    <row r="421" spans="1:6">
      <c r="A421" s="23">
        <v>2020</v>
      </c>
      <c r="B421" s="13" t="s">
        <v>1886</v>
      </c>
      <c r="C421" s="22" t="s">
        <v>100</v>
      </c>
      <c r="D421" s="22" t="s">
        <v>543</v>
      </c>
      <c r="E421" s="36">
        <v>2</v>
      </c>
      <c r="F421" s="22" t="s">
        <v>8746</v>
      </c>
    </row>
    <row r="422" spans="1:6">
      <c r="A422" s="23">
        <v>2020</v>
      </c>
      <c r="B422" s="13" t="s">
        <v>1886</v>
      </c>
      <c r="C422" s="22" t="s">
        <v>104</v>
      </c>
      <c r="D422" s="22" t="s">
        <v>1643</v>
      </c>
      <c r="E422" s="36">
        <v>7</v>
      </c>
      <c r="F422" s="22" t="s">
        <v>8746</v>
      </c>
    </row>
    <row r="423" spans="1:6">
      <c r="A423" s="23">
        <v>2020</v>
      </c>
      <c r="B423" s="13" t="s">
        <v>1886</v>
      </c>
      <c r="C423" s="22" t="s">
        <v>104</v>
      </c>
      <c r="D423" s="22" t="s">
        <v>554</v>
      </c>
      <c r="E423" s="36">
        <v>6</v>
      </c>
      <c r="F423" s="22" t="s">
        <v>8746</v>
      </c>
    </row>
    <row r="424" spans="1:6">
      <c r="A424" s="23">
        <v>2020</v>
      </c>
      <c r="B424" s="13" t="s">
        <v>1886</v>
      </c>
      <c r="C424" s="22" t="s">
        <v>104</v>
      </c>
      <c r="D424" s="22" t="s">
        <v>4113</v>
      </c>
      <c r="E424" s="36">
        <v>1</v>
      </c>
      <c r="F424" s="22" t="s">
        <v>8746</v>
      </c>
    </row>
    <row r="425" spans="1:6">
      <c r="A425" s="23">
        <v>2020</v>
      </c>
      <c r="B425" s="13" t="s">
        <v>1886</v>
      </c>
      <c r="C425" s="22" t="s">
        <v>104</v>
      </c>
      <c r="D425" s="22" t="s">
        <v>3304</v>
      </c>
      <c r="E425" s="36">
        <v>1</v>
      </c>
      <c r="F425" s="22" t="s">
        <v>8746</v>
      </c>
    </row>
    <row r="426" spans="1:6">
      <c r="A426" s="23">
        <v>2020</v>
      </c>
      <c r="B426" s="13" t="s">
        <v>1886</v>
      </c>
      <c r="C426" s="22" t="s">
        <v>120</v>
      </c>
      <c r="D426" s="22" t="s">
        <v>554</v>
      </c>
      <c r="E426" s="36">
        <v>5</v>
      </c>
      <c r="F426" s="22" t="s">
        <v>8746</v>
      </c>
    </row>
    <row r="427" spans="1:6">
      <c r="A427" s="23">
        <v>2020</v>
      </c>
      <c r="B427" s="13" t="s">
        <v>1886</v>
      </c>
      <c r="C427" s="22" t="s">
        <v>120</v>
      </c>
      <c r="D427" s="22" t="s">
        <v>545</v>
      </c>
      <c r="E427" s="36">
        <v>2</v>
      </c>
      <c r="F427" s="22" t="s">
        <v>8746</v>
      </c>
    </row>
    <row r="428" spans="1:6">
      <c r="A428" s="23">
        <v>2020</v>
      </c>
      <c r="B428" s="13" t="s">
        <v>1886</v>
      </c>
      <c r="C428" s="22" t="s">
        <v>120</v>
      </c>
      <c r="D428" s="22" t="s">
        <v>543</v>
      </c>
      <c r="E428" s="36">
        <v>2</v>
      </c>
      <c r="F428" s="22" t="s">
        <v>8746</v>
      </c>
    </row>
    <row r="429" spans="1:6">
      <c r="A429" s="23">
        <v>2020</v>
      </c>
      <c r="B429" s="13" t="s">
        <v>1886</v>
      </c>
      <c r="C429" s="22" t="s">
        <v>120</v>
      </c>
      <c r="D429" s="22" t="s">
        <v>4113</v>
      </c>
      <c r="E429" s="36">
        <v>1</v>
      </c>
      <c r="F429" s="22" t="s">
        <v>8746</v>
      </c>
    </row>
    <row r="430" spans="1:6">
      <c r="A430" s="23">
        <v>2020</v>
      </c>
      <c r="B430" s="13" t="s">
        <v>1886</v>
      </c>
      <c r="C430" s="22" t="s">
        <v>120</v>
      </c>
      <c r="D430" s="22" t="s">
        <v>3304</v>
      </c>
      <c r="E430" s="36">
        <v>1</v>
      </c>
      <c r="F430" s="22" t="s">
        <v>8746</v>
      </c>
    </row>
    <row r="431" spans="1:6">
      <c r="A431" s="23">
        <v>2020</v>
      </c>
      <c r="B431" s="13" t="s">
        <v>1886</v>
      </c>
      <c r="C431" s="22" t="s">
        <v>156</v>
      </c>
      <c r="D431" s="22" t="s">
        <v>554</v>
      </c>
      <c r="E431" s="36">
        <v>1</v>
      </c>
      <c r="F431" s="22" t="s">
        <v>8746</v>
      </c>
    </row>
    <row r="432" spans="1:6">
      <c r="A432" s="23">
        <v>2020</v>
      </c>
      <c r="B432" s="13" t="s">
        <v>1886</v>
      </c>
      <c r="C432" s="22" t="s">
        <v>164</v>
      </c>
      <c r="D432" s="22" t="s">
        <v>1643</v>
      </c>
      <c r="E432" s="36">
        <v>4</v>
      </c>
      <c r="F432" s="22" t="s">
        <v>8746</v>
      </c>
    </row>
    <row r="433" spans="1:6">
      <c r="A433" s="23">
        <v>2020</v>
      </c>
      <c r="B433" s="13" t="s">
        <v>1886</v>
      </c>
      <c r="C433" s="22" t="s">
        <v>164</v>
      </c>
      <c r="D433" s="22" t="s">
        <v>554</v>
      </c>
      <c r="E433" s="36">
        <v>2</v>
      </c>
      <c r="F433" s="22" t="s">
        <v>8746</v>
      </c>
    </row>
    <row r="434" spans="1:6">
      <c r="A434" s="23">
        <v>2020</v>
      </c>
      <c r="B434" s="13" t="s">
        <v>1886</v>
      </c>
      <c r="C434" s="22" t="s">
        <v>164</v>
      </c>
      <c r="D434" s="22" t="s">
        <v>545</v>
      </c>
      <c r="E434" s="36">
        <v>1</v>
      </c>
      <c r="F434" s="22" t="s">
        <v>8746</v>
      </c>
    </row>
    <row r="435" spans="1:6">
      <c r="A435" s="23">
        <v>2020</v>
      </c>
      <c r="B435" s="13" t="s">
        <v>1886</v>
      </c>
      <c r="C435" s="22" t="s">
        <v>167</v>
      </c>
      <c r="D435" s="22" t="s">
        <v>1643</v>
      </c>
      <c r="E435" s="36">
        <v>3</v>
      </c>
      <c r="F435" s="22" t="s">
        <v>8746</v>
      </c>
    </row>
    <row r="436" spans="1:6">
      <c r="A436" s="23">
        <v>2020</v>
      </c>
      <c r="B436" s="13" t="s">
        <v>1886</v>
      </c>
      <c r="C436" s="22" t="s">
        <v>167</v>
      </c>
      <c r="D436" s="22" t="s">
        <v>554</v>
      </c>
      <c r="E436" s="36">
        <v>1</v>
      </c>
      <c r="F436" s="22" t="s">
        <v>8746</v>
      </c>
    </row>
    <row r="437" spans="1:6">
      <c r="A437" s="23">
        <v>2020</v>
      </c>
      <c r="B437" s="13" t="s">
        <v>1886</v>
      </c>
      <c r="C437" s="22" t="s">
        <v>167</v>
      </c>
      <c r="D437" s="22" t="s">
        <v>4113</v>
      </c>
      <c r="E437" s="36">
        <v>2</v>
      </c>
      <c r="F437" s="22" t="s">
        <v>8746</v>
      </c>
    </row>
    <row r="438" spans="1:6">
      <c r="A438" s="23">
        <v>2020</v>
      </c>
      <c r="B438" s="13" t="s">
        <v>1886</v>
      </c>
      <c r="C438" s="22" t="s">
        <v>171</v>
      </c>
      <c r="D438" s="22" t="s">
        <v>1643</v>
      </c>
      <c r="E438" s="36">
        <v>1</v>
      </c>
      <c r="F438" s="22" t="s">
        <v>8746</v>
      </c>
    </row>
    <row r="439" spans="1:6">
      <c r="A439" s="23">
        <v>2020</v>
      </c>
      <c r="B439" s="13" t="s">
        <v>1886</v>
      </c>
      <c r="C439" s="22" t="s">
        <v>4114</v>
      </c>
      <c r="D439" s="22" t="s">
        <v>1643</v>
      </c>
      <c r="E439" s="36">
        <v>1</v>
      </c>
      <c r="F439" s="22" t="s">
        <v>8746</v>
      </c>
    </row>
    <row r="440" spans="1:6">
      <c r="A440" s="23">
        <v>2020</v>
      </c>
      <c r="B440" s="13" t="s">
        <v>1886</v>
      </c>
      <c r="C440" s="22" t="s">
        <v>4114</v>
      </c>
      <c r="D440" s="22" t="s">
        <v>554</v>
      </c>
      <c r="E440" s="36">
        <v>1</v>
      </c>
      <c r="F440" s="22" t="s">
        <v>8746</v>
      </c>
    </row>
    <row r="441" spans="1:6">
      <c r="A441" s="23">
        <v>2020</v>
      </c>
      <c r="B441" s="13" t="s">
        <v>1886</v>
      </c>
      <c r="C441" s="22" t="s">
        <v>539</v>
      </c>
      <c r="D441" s="22" t="s">
        <v>554</v>
      </c>
      <c r="E441" s="36">
        <v>1</v>
      </c>
      <c r="F441" s="22" t="s">
        <v>8746</v>
      </c>
    </row>
    <row r="442" spans="1:6">
      <c r="A442" s="23">
        <v>2020</v>
      </c>
      <c r="B442" s="13" t="s">
        <v>514</v>
      </c>
      <c r="C442" s="22" t="s">
        <v>184</v>
      </c>
      <c r="D442" s="22" t="s">
        <v>1643</v>
      </c>
      <c r="E442" s="36">
        <v>1</v>
      </c>
      <c r="F442" s="22" t="s">
        <v>8746</v>
      </c>
    </row>
    <row r="443" spans="1:6">
      <c r="A443" s="23">
        <v>2020</v>
      </c>
      <c r="B443" s="13" t="s">
        <v>514</v>
      </c>
      <c r="C443" s="22" t="s">
        <v>184</v>
      </c>
      <c r="D443" s="22" t="s">
        <v>554</v>
      </c>
      <c r="E443" s="36">
        <v>1</v>
      </c>
      <c r="F443" s="22" t="s">
        <v>8746</v>
      </c>
    </row>
    <row r="444" spans="1:6">
      <c r="A444" s="23">
        <v>2020</v>
      </c>
      <c r="B444" s="13" t="s">
        <v>514</v>
      </c>
      <c r="C444" s="22" t="s">
        <v>23</v>
      </c>
      <c r="D444" s="22" t="s">
        <v>1643</v>
      </c>
      <c r="E444" s="36">
        <v>1</v>
      </c>
      <c r="F444" s="22" t="s">
        <v>8746</v>
      </c>
    </row>
    <row r="445" spans="1:6">
      <c r="A445" s="23">
        <v>2020</v>
      </c>
      <c r="B445" s="13" t="s">
        <v>514</v>
      </c>
      <c r="C445" s="22" t="s">
        <v>23</v>
      </c>
      <c r="D445" s="22" t="s">
        <v>554</v>
      </c>
      <c r="E445" s="36">
        <v>1</v>
      </c>
      <c r="F445" s="22" t="s">
        <v>8746</v>
      </c>
    </row>
    <row r="446" spans="1:6">
      <c r="A446" s="23">
        <v>2020</v>
      </c>
      <c r="B446" s="13" t="s">
        <v>514</v>
      </c>
      <c r="C446" s="22" t="s">
        <v>185</v>
      </c>
      <c r="D446" s="22" t="s">
        <v>1643</v>
      </c>
      <c r="E446" s="36">
        <v>4</v>
      </c>
      <c r="F446" s="22" t="s">
        <v>8746</v>
      </c>
    </row>
    <row r="447" spans="1:6">
      <c r="A447" s="23">
        <v>2020</v>
      </c>
      <c r="B447" s="13" t="s">
        <v>514</v>
      </c>
      <c r="C447" s="22" t="s">
        <v>185</v>
      </c>
      <c r="D447" s="22" t="s">
        <v>554</v>
      </c>
      <c r="E447" s="36">
        <v>2</v>
      </c>
      <c r="F447" s="22" t="s">
        <v>8746</v>
      </c>
    </row>
    <row r="448" spans="1:6">
      <c r="A448" s="23">
        <v>2020</v>
      </c>
      <c r="B448" s="13" t="s">
        <v>514</v>
      </c>
      <c r="C448" s="22" t="s">
        <v>185</v>
      </c>
      <c r="D448" s="22" t="s">
        <v>545</v>
      </c>
      <c r="E448" s="36">
        <v>1</v>
      </c>
      <c r="F448" s="22" t="s">
        <v>8746</v>
      </c>
    </row>
    <row r="449" spans="1:6">
      <c r="A449" s="23">
        <v>2020</v>
      </c>
      <c r="B449" s="13" t="s">
        <v>514</v>
      </c>
      <c r="C449" s="22" t="s">
        <v>185</v>
      </c>
      <c r="D449" s="22" t="s">
        <v>543</v>
      </c>
      <c r="E449" s="36">
        <v>1</v>
      </c>
      <c r="F449" s="22" t="s">
        <v>8746</v>
      </c>
    </row>
    <row r="450" spans="1:6">
      <c r="A450" s="23">
        <v>2020</v>
      </c>
      <c r="B450" s="13" t="s">
        <v>514</v>
      </c>
      <c r="C450" s="22" t="s">
        <v>3925</v>
      </c>
      <c r="D450" s="22" t="s">
        <v>1643</v>
      </c>
      <c r="E450" s="36">
        <v>1</v>
      </c>
      <c r="F450" s="22" t="s">
        <v>8746</v>
      </c>
    </row>
    <row r="451" spans="1:6">
      <c r="A451" s="23">
        <v>2020</v>
      </c>
      <c r="B451" s="13" t="s">
        <v>514</v>
      </c>
      <c r="C451" s="22" t="s">
        <v>3925</v>
      </c>
      <c r="D451" s="22" t="s">
        <v>554</v>
      </c>
      <c r="E451" s="36">
        <v>7</v>
      </c>
      <c r="F451" s="22" t="s">
        <v>8746</v>
      </c>
    </row>
    <row r="452" spans="1:6">
      <c r="A452" s="23">
        <v>2020</v>
      </c>
      <c r="B452" s="13" t="s">
        <v>514</v>
      </c>
      <c r="C452" s="22" t="s">
        <v>3925</v>
      </c>
      <c r="D452" s="22" t="s">
        <v>543</v>
      </c>
      <c r="E452" s="36">
        <v>1</v>
      </c>
      <c r="F452" s="22" t="s">
        <v>8746</v>
      </c>
    </row>
    <row r="453" spans="1:6">
      <c r="A453" s="23">
        <v>2020</v>
      </c>
      <c r="B453" s="13" t="s">
        <v>514</v>
      </c>
      <c r="C453" s="22" t="s">
        <v>1508</v>
      </c>
      <c r="D453" s="22" t="s">
        <v>1643</v>
      </c>
      <c r="E453" s="36">
        <v>1</v>
      </c>
      <c r="F453" s="22" t="s">
        <v>8746</v>
      </c>
    </row>
    <row r="454" spans="1:6">
      <c r="A454" s="23">
        <v>2021</v>
      </c>
      <c r="B454" s="13" t="s">
        <v>1886</v>
      </c>
      <c r="C454" s="22" t="s">
        <v>5</v>
      </c>
      <c r="D454" s="22" t="s">
        <v>554</v>
      </c>
      <c r="E454" s="36">
        <v>1</v>
      </c>
      <c r="F454" s="22" t="s">
        <v>8746</v>
      </c>
    </row>
    <row r="455" spans="1:6">
      <c r="A455" s="23">
        <v>2021</v>
      </c>
      <c r="B455" s="13" t="s">
        <v>1886</v>
      </c>
      <c r="C455" s="22" t="s">
        <v>5</v>
      </c>
      <c r="D455" s="22" t="s">
        <v>543</v>
      </c>
      <c r="E455" s="36">
        <v>5</v>
      </c>
      <c r="F455" s="22" t="s">
        <v>8746</v>
      </c>
    </row>
    <row r="456" spans="1:6">
      <c r="A456" s="23">
        <v>2021</v>
      </c>
      <c r="B456" s="13" t="s">
        <v>1886</v>
      </c>
      <c r="C456" s="22" t="s">
        <v>5</v>
      </c>
      <c r="D456" s="22" t="s">
        <v>4113</v>
      </c>
      <c r="E456" s="36">
        <v>1</v>
      </c>
      <c r="F456" s="22" t="s">
        <v>8746</v>
      </c>
    </row>
    <row r="457" spans="1:6">
      <c r="A457" s="23">
        <v>2021</v>
      </c>
      <c r="B457" s="13" t="s">
        <v>1886</v>
      </c>
      <c r="C457" s="22" t="s">
        <v>5</v>
      </c>
      <c r="D457" s="22" t="s">
        <v>3304</v>
      </c>
      <c r="E457" s="36">
        <v>2</v>
      </c>
      <c r="F457" s="22" t="s">
        <v>8746</v>
      </c>
    </row>
    <row r="458" spans="1:6">
      <c r="A458" s="23">
        <v>2021</v>
      </c>
      <c r="B458" s="13" t="s">
        <v>1886</v>
      </c>
      <c r="C458" s="22" t="s">
        <v>10</v>
      </c>
      <c r="D458" s="22" t="s">
        <v>554</v>
      </c>
      <c r="E458" s="36">
        <v>1</v>
      </c>
      <c r="F458" s="22" t="s">
        <v>8746</v>
      </c>
    </row>
    <row r="459" spans="1:6">
      <c r="A459" s="23">
        <v>2021</v>
      </c>
      <c r="B459" s="13" t="s">
        <v>1886</v>
      </c>
      <c r="C459" s="22" t="s">
        <v>10</v>
      </c>
      <c r="D459" s="22" t="s">
        <v>545</v>
      </c>
      <c r="E459" s="36">
        <v>1</v>
      </c>
      <c r="F459" s="22" t="s">
        <v>8746</v>
      </c>
    </row>
    <row r="460" spans="1:6">
      <c r="A460" s="23">
        <v>2021</v>
      </c>
      <c r="B460" s="13" t="s">
        <v>1886</v>
      </c>
      <c r="C460" s="22" t="s">
        <v>10</v>
      </c>
      <c r="D460" s="22" t="s">
        <v>543</v>
      </c>
      <c r="E460" s="36">
        <v>1</v>
      </c>
      <c r="F460" s="22" t="s">
        <v>8746</v>
      </c>
    </row>
    <row r="461" spans="1:6">
      <c r="A461" s="23">
        <v>2021</v>
      </c>
      <c r="B461" s="13" t="s">
        <v>1886</v>
      </c>
      <c r="C461" s="22" t="s">
        <v>14</v>
      </c>
      <c r="D461" s="22" t="s">
        <v>1643</v>
      </c>
      <c r="E461" s="36">
        <v>2</v>
      </c>
      <c r="F461" s="22" t="s">
        <v>8746</v>
      </c>
    </row>
    <row r="462" spans="1:6">
      <c r="A462" s="23">
        <v>2021</v>
      </c>
      <c r="B462" s="13" t="s">
        <v>1886</v>
      </c>
      <c r="C462" s="22" t="s">
        <v>14</v>
      </c>
      <c r="D462" s="22" t="s">
        <v>554</v>
      </c>
      <c r="E462" s="36">
        <v>10</v>
      </c>
      <c r="F462" s="22" t="s">
        <v>8746</v>
      </c>
    </row>
    <row r="463" spans="1:6">
      <c r="A463" s="23">
        <v>2021</v>
      </c>
      <c r="B463" s="13" t="s">
        <v>1886</v>
      </c>
      <c r="C463" s="22" t="s">
        <v>14</v>
      </c>
      <c r="D463" s="22" t="s">
        <v>545</v>
      </c>
      <c r="E463" s="36">
        <v>4</v>
      </c>
      <c r="F463" s="22" t="s">
        <v>8746</v>
      </c>
    </row>
    <row r="464" spans="1:6">
      <c r="A464" s="23">
        <v>2021</v>
      </c>
      <c r="B464" s="13" t="s">
        <v>1886</v>
      </c>
      <c r="C464" s="22" t="s">
        <v>14</v>
      </c>
      <c r="D464" s="22" t="s">
        <v>543</v>
      </c>
      <c r="E464" s="36">
        <v>2</v>
      </c>
      <c r="F464" s="22" t="s">
        <v>8746</v>
      </c>
    </row>
    <row r="465" spans="1:6">
      <c r="A465" s="23">
        <v>2021</v>
      </c>
      <c r="B465" s="13" t="s">
        <v>1886</v>
      </c>
      <c r="C465" s="22" t="s">
        <v>14</v>
      </c>
      <c r="D465" s="22" t="s">
        <v>4113</v>
      </c>
      <c r="E465" s="36">
        <v>2</v>
      </c>
      <c r="F465" s="22" t="s">
        <v>8746</v>
      </c>
    </row>
    <row r="466" spans="1:6">
      <c r="A466" s="23">
        <v>2021</v>
      </c>
      <c r="B466" s="13" t="s">
        <v>1886</v>
      </c>
      <c r="C466" s="22" t="s">
        <v>23</v>
      </c>
      <c r="D466" s="22" t="s">
        <v>1643</v>
      </c>
      <c r="E466" s="36">
        <v>3</v>
      </c>
      <c r="F466" s="22" t="s">
        <v>8746</v>
      </c>
    </row>
    <row r="467" spans="1:6">
      <c r="A467" s="23">
        <v>2021</v>
      </c>
      <c r="B467" s="13" t="s">
        <v>1886</v>
      </c>
      <c r="C467" s="22" t="s">
        <v>23</v>
      </c>
      <c r="D467" s="22" t="s">
        <v>545</v>
      </c>
      <c r="E467" s="36">
        <v>3</v>
      </c>
      <c r="F467" s="22" t="s">
        <v>8746</v>
      </c>
    </row>
    <row r="468" spans="1:6">
      <c r="A468" s="23">
        <v>2021</v>
      </c>
      <c r="B468" s="13" t="s">
        <v>1886</v>
      </c>
      <c r="C468" s="22" t="s">
        <v>23</v>
      </c>
      <c r="D468" s="22" t="s">
        <v>543</v>
      </c>
      <c r="E468" s="36">
        <v>1</v>
      </c>
      <c r="F468" s="22" t="s">
        <v>8746</v>
      </c>
    </row>
    <row r="469" spans="1:6">
      <c r="A469" s="23">
        <v>2021</v>
      </c>
      <c r="B469" s="13" t="s">
        <v>1886</v>
      </c>
      <c r="C469" s="22" t="s">
        <v>41</v>
      </c>
      <c r="D469" s="22" t="s">
        <v>1643</v>
      </c>
      <c r="E469" s="36">
        <v>3</v>
      </c>
      <c r="F469" s="22" t="s">
        <v>8746</v>
      </c>
    </row>
    <row r="470" spans="1:6">
      <c r="A470" s="23">
        <v>2021</v>
      </c>
      <c r="B470" s="13" t="s">
        <v>1886</v>
      </c>
      <c r="C470" s="22" t="s">
        <v>41</v>
      </c>
      <c r="D470" s="22" t="s">
        <v>545</v>
      </c>
      <c r="E470" s="36">
        <v>1</v>
      </c>
      <c r="F470" s="22" t="s">
        <v>8746</v>
      </c>
    </row>
    <row r="471" spans="1:6">
      <c r="A471" s="23">
        <v>2021</v>
      </c>
      <c r="B471" s="13" t="s">
        <v>1886</v>
      </c>
      <c r="C471" s="22" t="s">
        <v>41</v>
      </c>
      <c r="D471" s="22" t="s">
        <v>543</v>
      </c>
      <c r="E471" s="36">
        <v>1</v>
      </c>
      <c r="F471" s="22" t="s">
        <v>8746</v>
      </c>
    </row>
    <row r="472" spans="1:6">
      <c r="A472" s="23">
        <v>2021</v>
      </c>
      <c r="B472" s="13" t="s">
        <v>1886</v>
      </c>
      <c r="C472" s="22" t="s">
        <v>60</v>
      </c>
      <c r="D472" s="22" t="s">
        <v>554</v>
      </c>
      <c r="E472" s="36">
        <v>2</v>
      </c>
      <c r="F472" s="22" t="s">
        <v>8746</v>
      </c>
    </row>
    <row r="473" spans="1:6">
      <c r="A473" s="23">
        <v>2021</v>
      </c>
      <c r="B473" s="13" t="s">
        <v>1886</v>
      </c>
      <c r="C473" s="22" t="s">
        <v>70</v>
      </c>
      <c r="D473" s="22" t="s">
        <v>1643</v>
      </c>
      <c r="E473" s="36">
        <v>2</v>
      </c>
      <c r="F473" s="22" t="s">
        <v>8746</v>
      </c>
    </row>
    <row r="474" spans="1:6">
      <c r="A474" s="23">
        <v>2021</v>
      </c>
      <c r="B474" s="13" t="s">
        <v>1886</v>
      </c>
      <c r="C474" s="22" t="s">
        <v>70</v>
      </c>
      <c r="D474" s="22" t="s">
        <v>554</v>
      </c>
      <c r="E474" s="36">
        <v>4</v>
      </c>
      <c r="F474" s="22" t="s">
        <v>8746</v>
      </c>
    </row>
    <row r="475" spans="1:6">
      <c r="A475" s="23">
        <v>2021</v>
      </c>
      <c r="B475" s="13" t="s">
        <v>1886</v>
      </c>
      <c r="C475" s="22" t="s">
        <v>76</v>
      </c>
      <c r="D475" s="22" t="s">
        <v>1643</v>
      </c>
      <c r="E475" s="36">
        <v>1</v>
      </c>
      <c r="F475" s="22" t="s">
        <v>8746</v>
      </c>
    </row>
    <row r="476" spans="1:6">
      <c r="A476" s="23">
        <v>2021</v>
      </c>
      <c r="B476" s="13" t="s">
        <v>1886</v>
      </c>
      <c r="C476" s="22" t="s">
        <v>76</v>
      </c>
      <c r="D476" s="22" t="s">
        <v>554</v>
      </c>
      <c r="E476" s="36">
        <v>2</v>
      </c>
      <c r="F476" s="22" t="s">
        <v>8746</v>
      </c>
    </row>
    <row r="477" spans="1:6">
      <c r="A477" s="23">
        <v>2021</v>
      </c>
      <c r="B477" s="13" t="s">
        <v>1886</v>
      </c>
      <c r="C477" s="22" t="s">
        <v>76</v>
      </c>
      <c r="D477" s="22" t="s">
        <v>3304</v>
      </c>
      <c r="E477" s="36">
        <v>1</v>
      </c>
      <c r="F477" s="22" t="s">
        <v>8746</v>
      </c>
    </row>
    <row r="478" spans="1:6">
      <c r="A478" s="23">
        <v>2021</v>
      </c>
      <c r="B478" s="13" t="s">
        <v>1886</v>
      </c>
      <c r="C478" s="22" t="s">
        <v>86</v>
      </c>
      <c r="D478" s="22" t="s">
        <v>545</v>
      </c>
      <c r="E478" s="36">
        <v>1</v>
      </c>
      <c r="F478" s="22" t="s">
        <v>8746</v>
      </c>
    </row>
    <row r="479" spans="1:6">
      <c r="A479" s="23">
        <v>2021</v>
      </c>
      <c r="B479" s="13" t="s">
        <v>1886</v>
      </c>
      <c r="C479" s="22" t="s">
        <v>86</v>
      </c>
      <c r="D479" s="22" t="s">
        <v>543</v>
      </c>
      <c r="E479" s="36">
        <v>1</v>
      </c>
      <c r="F479" s="22" t="s">
        <v>8746</v>
      </c>
    </row>
    <row r="480" spans="1:6">
      <c r="A480" s="23">
        <v>2021</v>
      </c>
      <c r="B480" s="13" t="s">
        <v>1886</v>
      </c>
      <c r="C480" s="22" t="s">
        <v>89</v>
      </c>
      <c r="D480" s="22" t="s">
        <v>545</v>
      </c>
      <c r="E480" s="36">
        <v>2</v>
      </c>
      <c r="F480" s="22" t="s">
        <v>8746</v>
      </c>
    </row>
    <row r="481" spans="1:6">
      <c r="A481" s="23">
        <v>2021</v>
      </c>
      <c r="B481" s="13" t="s">
        <v>1886</v>
      </c>
      <c r="C481" s="22" t="s">
        <v>94</v>
      </c>
      <c r="D481" s="22" t="s">
        <v>1643</v>
      </c>
      <c r="E481" s="36">
        <v>1</v>
      </c>
      <c r="F481" s="22" t="s">
        <v>8746</v>
      </c>
    </row>
    <row r="482" spans="1:6">
      <c r="A482" s="23">
        <v>2021</v>
      </c>
      <c r="B482" s="13" t="s">
        <v>1886</v>
      </c>
      <c r="C482" s="22" t="s">
        <v>94</v>
      </c>
      <c r="D482" s="22" t="s">
        <v>554</v>
      </c>
      <c r="E482" s="36">
        <v>2</v>
      </c>
      <c r="F482" s="22" t="s">
        <v>8746</v>
      </c>
    </row>
    <row r="483" spans="1:6">
      <c r="A483" s="23">
        <v>2021</v>
      </c>
      <c r="B483" s="13" t="s">
        <v>1886</v>
      </c>
      <c r="C483" s="22" t="s">
        <v>100</v>
      </c>
      <c r="D483" s="22" t="s">
        <v>554</v>
      </c>
      <c r="E483" s="36">
        <v>3</v>
      </c>
      <c r="F483" s="22" t="s">
        <v>8746</v>
      </c>
    </row>
    <row r="484" spans="1:6">
      <c r="A484" s="23">
        <v>2021</v>
      </c>
      <c r="B484" s="13" t="s">
        <v>1886</v>
      </c>
      <c r="C484" s="22" t="s">
        <v>100</v>
      </c>
      <c r="D484" s="22" t="s">
        <v>543</v>
      </c>
      <c r="E484" s="36">
        <v>2</v>
      </c>
      <c r="F484" s="22" t="s">
        <v>8746</v>
      </c>
    </row>
    <row r="485" spans="1:6">
      <c r="A485" s="23">
        <v>2021</v>
      </c>
      <c r="B485" s="13" t="s">
        <v>1886</v>
      </c>
      <c r="C485" s="22" t="s">
        <v>104</v>
      </c>
      <c r="D485" s="22" t="s">
        <v>1643</v>
      </c>
      <c r="E485" s="36">
        <v>7</v>
      </c>
      <c r="F485" s="22" t="s">
        <v>8746</v>
      </c>
    </row>
    <row r="486" spans="1:6">
      <c r="A486" s="23">
        <v>2021</v>
      </c>
      <c r="B486" s="13" t="s">
        <v>1886</v>
      </c>
      <c r="C486" s="22" t="s">
        <v>104</v>
      </c>
      <c r="D486" s="22" t="s">
        <v>554</v>
      </c>
      <c r="E486" s="36">
        <v>6</v>
      </c>
      <c r="F486" s="22" t="s">
        <v>8746</v>
      </c>
    </row>
    <row r="487" spans="1:6">
      <c r="A487" s="23">
        <v>2021</v>
      </c>
      <c r="B487" s="13" t="s">
        <v>1886</v>
      </c>
      <c r="C487" s="22" t="s">
        <v>104</v>
      </c>
      <c r="D487" s="22" t="s">
        <v>4113</v>
      </c>
      <c r="E487" s="36">
        <v>1</v>
      </c>
      <c r="F487" s="22" t="s">
        <v>8746</v>
      </c>
    </row>
    <row r="488" spans="1:6">
      <c r="A488" s="23">
        <v>2021</v>
      </c>
      <c r="B488" s="13" t="s">
        <v>1886</v>
      </c>
      <c r="C488" s="22" t="s">
        <v>104</v>
      </c>
      <c r="D488" s="22" t="s">
        <v>3304</v>
      </c>
      <c r="E488" s="36">
        <v>1</v>
      </c>
      <c r="F488" s="22" t="s">
        <v>8746</v>
      </c>
    </row>
    <row r="489" spans="1:6">
      <c r="A489" s="23">
        <v>2021</v>
      </c>
      <c r="B489" s="13" t="s">
        <v>1886</v>
      </c>
      <c r="C489" s="22" t="s">
        <v>120</v>
      </c>
      <c r="D489" s="22" t="s">
        <v>554</v>
      </c>
      <c r="E489" s="36">
        <v>5</v>
      </c>
      <c r="F489" s="22" t="s">
        <v>8746</v>
      </c>
    </row>
    <row r="490" spans="1:6">
      <c r="A490" s="23">
        <v>2021</v>
      </c>
      <c r="B490" s="13" t="s">
        <v>1886</v>
      </c>
      <c r="C490" s="22" t="s">
        <v>120</v>
      </c>
      <c r="D490" s="22" t="s">
        <v>545</v>
      </c>
      <c r="E490" s="36">
        <v>2</v>
      </c>
      <c r="F490" s="22" t="s">
        <v>8746</v>
      </c>
    </row>
    <row r="491" spans="1:6">
      <c r="A491" s="23">
        <v>2021</v>
      </c>
      <c r="B491" s="13" t="s">
        <v>1886</v>
      </c>
      <c r="C491" s="22" t="s">
        <v>120</v>
      </c>
      <c r="D491" s="22" t="s">
        <v>543</v>
      </c>
      <c r="E491" s="36">
        <v>2</v>
      </c>
      <c r="F491" s="22" t="s">
        <v>8746</v>
      </c>
    </row>
    <row r="492" spans="1:6">
      <c r="A492" s="23">
        <v>2021</v>
      </c>
      <c r="B492" s="13" t="s">
        <v>1886</v>
      </c>
      <c r="C492" s="22" t="s">
        <v>120</v>
      </c>
      <c r="D492" s="22" t="s">
        <v>4113</v>
      </c>
      <c r="E492" s="36">
        <v>1</v>
      </c>
      <c r="F492" s="22" t="s">
        <v>8746</v>
      </c>
    </row>
    <row r="493" spans="1:6">
      <c r="A493" s="23">
        <v>2021</v>
      </c>
      <c r="B493" s="13" t="s">
        <v>1886</v>
      </c>
      <c r="C493" s="22" t="s">
        <v>120</v>
      </c>
      <c r="D493" s="22" t="s">
        <v>3304</v>
      </c>
      <c r="E493" s="36">
        <v>1</v>
      </c>
      <c r="F493" s="22" t="s">
        <v>8746</v>
      </c>
    </row>
    <row r="494" spans="1:6">
      <c r="A494" s="23">
        <v>2021</v>
      </c>
      <c r="B494" s="13" t="s">
        <v>1886</v>
      </c>
      <c r="C494" s="22" t="s">
        <v>156</v>
      </c>
      <c r="D494" s="22" t="s">
        <v>554</v>
      </c>
      <c r="E494" s="36">
        <v>1</v>
      </c>
      <c r="F494" s="22" t="s">
        <v>8746</v>
      </c>
    </row>
    <row r="495" spans="1:6">
      <c r="A495" s="23">
        <v>2021</v>
      </c>
      <c r="B495" s="13" t="s">
        <v>1886</v>
      </c>
      <c r="C495" s="22" t="s">
        <v>164</v>
      </c>
      <c r="D495" s="22" t="s">
        <v>1643</v>
      </c>
      <c r="E495" s="36">
        <v>4</v>
      </c>
      <c r="F495" s="22" t="s">
        <v>8746</v>
      </c>
    </row>
    <row r="496" spans="1:6">
      <c r="A496" s="23">
        <v>2021</v>
      </c>
      <c r="B496" s="13" t="s">
        <v>1886</v>
      </c>
      <c r="C496" s="22" t="s">
        <v>164</v>
      </c>
      <c r="D496" s="22" t="s">
        <v>554</v>
      </c>
      <c r="E496" s="36">
        <v>2</v>
      </c>
      <c r="F496" s="22" t="s">
        <v>8746</v>
      </c>
    </row>
    <row r="497" spans="1:6">
      <c r="A497" s="23">
        <v>2021</v>
      </c>
      <c r="B497" s="13" t="s">
        <v>1886</v>
      </c>
      <c r="C497" s="22" t="s">
        <v>164</v>
      </c>
      <c r="D497" s="22" t="s">
        <v>545</v>
      </c>
      <c r="E497" s="36">
        <v>1</v>
      </c>
      <c r="F497" s="22" t="s">
        <v>8746</v>
      </c>
    </row>
    <row r="498" spans="1:6">
      <c r="A498" s="23">
        <v>2021</v>
      </c>
      <c r="B498" s="13" t="s">
        <v>1886</v>
      </c>
      <c r="C498" s="22" t="s">
        <v>167</v>
      </c>
      <c r="D498" s="22" t="s">
        <v>1643</v>
      </c>
      <c r="E498" s="36">
        <v>3</v>
      </c>
      <c r="F498" s="22" t="s">
        <v>8746</v>
      </c>
    </row>
    <row r="499" spans="1:6">
      <c r="A499" s="23">
        <v>2021</v>
      </c>
      <c r="B499" s="13" t="s">
        <v>1886</v>
      </c>
      <c r="C499" s="22" t="s">
        <v>167</v>
      </c>
      <c r="D499" s="22" t="s">
        <v>554</v>
      </c>
      <c r="E499" s="36">
        <v>1</v>
      </c>
      <c r="F499" s="22" t="s">
        <v>8746</v>
      </c>
    </row>
    <row r="500" spans="1:6">
      <c r="A500" s="23">
        <v>2021</v>
      </c>
      <c r="B500" s="13" t="s">
        <v>1886</v>
      </c>
      <c r="C500" s="22" t="s">
        <v>167</v>
      </c>
      <c r="D500" s="22" t="s">
        <v>4113</v>
      </c>
      <c r="E500" s="36">
        <v>2</v>
      </c>
      <c r="F500" s="22" t="s">
        <v>8746</v>
      </c>
    </row>
    <row r="501" spans="1:6">
      <c r="A501" s="23">
        <v>2021</v>
      </c>
      <c r="B501" s="13" t="s">
        <v>1886</v>
      </c>
      <c r="C501" s="22" t="s">
        <v>171</v>
      </c>
      <c r="D501" s="22" t="s">
        <v>1643</v>
      </c>
      <c r="E501" s="36">
        <v>1</v>
      </c>
      <c r="F501" s="22" t="s">
        <v>8746</v>
      </c>
    </row>
    <row r="502" spans="1:6">
      <c r="A502" s="23">
        <v>2021</v>
      </c>
      <c r="B502" s="13" t="s">
        <v>1886</v>
      </c>
      <c r="C502" s="22" t="s">
        <v>4114</v>
      </c>
      <c r="D502" s="22" t="s">
        <v>1643</v>
      </c>
      <c r="E502" s="36">
        <v>1</v>
      </c>
      <c r="F502" s="22" t="s">
        <v>8746</v>
      </c>
    </row>
    <row r="503" spans="1:6">
      <c r="A503" s="23">
        <v>2021</v>
      </c>
      <c r="B503" s="13" t="s">
        <v>1886</v>
      </c>
      <c r="C503" s="22" t="s">
        <v>4114</v>
      </c>
      <c r="D503" s="22" t="s">
        <v>554</v>
      </c>
      <c r="E503" s="36">
        <v>1</v>
      </c>
      <c r="F503" s="22" t="s">
        <v>8746</v>
      </c>
    </row>
    <row r="504" spans="1:6">
      <c r="A504" s="23">
        <v>2021</v>
      </c>
      <c r="B504" s="13" t="s">
        <v>1886</v>
      </c>
      <c r="C504" s="22" t="s">
        <v>539</v>
      </c>
      <c r="D504" s="22" t="s">
        <v>554</v>
      </c>
      <c r="E504" s="36">
        <v>1</v>
      </c>
      <c r="F504" s="22" t="s">
        <v>8746</v>
      </c>
    </row>
    <row r="505" spans="1:6">
      <c r="A505" s="23">
        <v>2021</v>
      </c>
      <c r="B505" s="13" t="s">
        <v>514</v>
      </c>
      <c r="C505" s="22" t="s">
        <v>184</v>
      </c>
      <c r="D505" s="22" t="s">
        <v>554</v>
      </c>
      <c r="E505" s="36">
        <v>2</v>
      </c>
      <c r="F505" s="22" t="s">
        <v>7502</v>
      </c>
    </row>
    <row r="506" spans="1:6">
      <c r="A506" s="23">
        <v>2021</v>
      </c>
      <c r="B506" s="13" t="s">
        <v>514</v>
      </c>
      <c r="C506" s="22" t="s">
        <v>23</v>
      </c>
      <c r="D506" s="22" t="s">
        <v>554</v>
      </c>
      <c r="E506" s="36">
        <v>2</v>
      </c>
      <c r="F506" s="22" t="s">
        <v>7502</v>
      </c>
    </row>
    <row r="507" spans="1:6">
      <c r="A507" s="23">
        <v>2021</v>
      </c>
      <c r="B507" s="13" t="s">
        <v>514</v>
      </c>
      <c r="C507" s="22" t="s">
        <v>6804</v>
      </c>
      <c r="D507" s="22" t="s">
        <v>1643</v>
      </c>
      <c r="E507" s="36">
        <v>1</v>
      </c>
      <c r="F507" s="22" t="s">
        <v>7502</v>
      </c>
    </row>
    <row r="508" spans="1:6">
      <c r="A508" s="23">
        <v>2021</v>
      </c>
      <c r="B508" s="13" t="s">
        <v>514</v>
      </c>
      <c r="C508" s="22" t="s">
        <v>185</v>
      </c>
      <c r="D508" s="22" t="s">
        <v>1643</v>
      </c>
      <c r="E508" s="36">
        <v>1</v>
      </c>
      <c r="F508" s="22" t="s">
        <v>7502</v>
      </c>
    </row>
    <row r="509" spans="1:6">
      <c r="A509" s="23">
        <v>2021</v>
      </c>
      <c r="B509" s="13" t="s">
        <v>514</v>
      </c>
      <c r="C509" s="22" t="s">
        <v>185</v>
      </c>
      <c r="D509" s="22" t="s">
        <v>554</v>
      </c>
      <c r="E509" s="36">
        <v>3</v>
      </c>
      <c r="F509" s="22" t="s">
        <v>7502</v>
      </c>
    </row>
    <row r="510" spans="1:6">
      <c r="A510" s="23">
        <v>2021</v>
      </c>
      <c r="B510" s="13" t="s">
        <v>514</v>
      </c>
      <c r="C510" s="22" t="s">
        <v>185</v>
      </c>
      <c r="D510" s="22" t="s">
        <v>545</v>
      </c>
      <c r="E510" s="36">
        <v>2</v>
      </c>
      <c r="F510" s="22" t="s">
        <v>7502</v>
      </c>
    </row>
    <row r="511" spans="1:6">
      <c r="A511" s="23">
        <v>2021</v>
      </c>
      <c r="B511" s="13" t="s">
        <v>514</v>
      </c>
      <c r="C511" s="22" t="s">
        <v>185</v>
      </c>
      <c r="D511" s="22" t="s">
        <v>590</v>
      </c>
      <c r="E511" s="36">
        <v>1</v>
      </c>
      <c r="F511" s="22" t="s">
        <v>7502</v>
      </c>
    </row>
    <row r="512" spans="1:6">
      <c r="A512" s="23">
        <v>2021</v>
      </c>
      <c r="B512" s="13" t="s">
        <v>514</v>
      </c>
      <c r="C512" s="22" t="s">
        <v>3925</v>
      </c>
      <c r="D512" s="22" t="s">
        <v>554</v>
      </c>
      <c r="E512" s="36">
        <v>7</v>
      </c>
      <c r="F512" s="22" t="s">
        <v>7502</v>
      </c>
    </row>
    <row r="513" spans="1:6">
      <c r="A513" s="23">
        <v>2021</v>
      </c>
      <c r="B513" s="13" t="s">
        <v>514</v>
      </c>
      <c r="C513" s="22" t="s">
        <v>3925</v>
      </c>
      <c r="D513" s="22" t="s">
        <v>545</v>
      </c>
      <c r="E513" s="36">
        <v>1</v>
      </c>
      <c r="F513" s="22" t="s">
        <v>7502</v>
      </c>
    </row>
    <row r="514" spans="1:6">
      <c r="A514" s="23">
        <v>2021</v>
      </c>
      <c r="B514" s="13" t="s">
        <v>514</v>
      </c>
      <c r="C514" s="22" t="s">
        <v>3925</v>
      </c>
      <c r="D514" s="22" t="s">
        <v>590</v>
      </c>
      <c r="E514" s="36">
        <v>1</v>
      </c>
      <c r="F514" s="22" t="s">
        <v>7502</v>
      </c>
    </row>
    <row r="515" spans="1:6">
      <c r="A515" s="23">
        <v>2021</v>
      </c>
      <c r="B515" s="13" t="s">
        <v>514</v>
      </c>
      <c r="C515" s="22" t="s">
        <v>1508</v>
      </c>
      <c r="D515" s="22" t="s">
        <v>1643</v>
      </c>
      <c r="E515" s="36">
        <v>1</v>
      </c>
      <c r="F515" s="22" t="s">
        <v>7502</v>
      </c>
    </row>
  </sheetData>
  <sheetProtection autoFilter="0" pivotTables="0"/>
  <autoFilter ref="A1:E390" xr:uid="{00000000-0009-0000-0000-00003B000000}"/>
  <sortState xmlns:xlrd2="http://schemas.microsoft.com/office/spreadsheetml/2017/richdata2" ref="A2:F515">
    <sortCondition ref="A2:A515"/>
    <sortCondition descending="1" ref="B2:B515"/>
    <sortCondition ref="C2:C515"/>
    <sortCondition ref="D2:D515"/>
  </sortStat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105">
    <tabColor theme="0"/>
  </sheetPr>
  <dimension ref="A1:G441"/>
  <sheetViews>
    <sheetView zoomScale="85" zoomScaleNormal="85" workbookViewId="0">
      <pane ySplit="1" topLeftCell="A407" activePane="bottomLeft" state="frozen"/>
      <selection activeCell="A228" sqref="A228:F239"/>
      <selection pane="bottomLeft" activeCell="A441" sqref="A441"/>
    </sheetView>
  </sheetViews>
  <sheetFormatPr baseColWidth="10" defaultColWidth="9.5" defaultRowHeight="16.5"/>
  <cols>
    <col min="1" max="1" width="10.75" customWidth="1"/>
    <col min="2" max="2" width="16.875" customWidth="1"/>
    <col min="3" max="3" width="19.625" bestFit="1" customWidth="1"/>
    <col min="4" max="4" width="42.75" customWidth="1"/>
    <col min="5" max="5" width="58" customWidth="1"/>
    <col min="6" max="6" width="15.125" bestFit="1" customWidth="1"/>
    <col min="7" max="7" width="15.75" bestFit="1" customWidth="1"/>
  </cols>
  <sheetData>
    <row r="1" spans="1:7">
      <c r="A1" s="43" t="s">
        <v>229</v>
      </c>
      <c r="B1" s="43" t="s">
        <v>257</v>
      </c>
      <c r="C1" s="43" t="s">
        <v>200</v>
      </c>
      <c r="D1" s="45" t="s">
        <v>596</v>
      </c>
      <c r="E1" s="45" t="s">
        <v>597</v>
      </c>
      <c r="F1" s="43" t="s">
        <v>598</v>
      </c>
      <c r="G1" s="43" t="s">
        <v>599</v>
      </c>
    </row>
    <row r="2" spans="1:7">
      <c r="A2" s="23">
        <v>2010</v>
      </c>
      <c r="B2" s="13" t="s">
        <v>2366</v>
      </c>
      <c r="C2" s="22" t="s">
        <v>1886</v>
      </c>
      <c r="D2" s="22" t="s">
        <v>546</v>
      </c>
      <c r="E2" s="36" t="s">
        <v>547</v>
      </c>
      <c r="F2" s="62" t="s">
        <v>212</v>
      </c>
      <c r="G2" s="23" t="s">
        <v>543</v>
      </c>
    </row>
    <row r="3" spans="1:7">
      <c r="A3" s="23">
        <v>2010</v>
      </c>
      <c r="B3" s="13" t="s">
        <v>2366</v>
      </c>
      <c r="C3" s="22" t="s">
        <v>1886</v>
      </c>
      <c r="D3" s="22" t="s">
        <v>549</v>
      </c>
      <c r="E3" s="36" t="s">
        <v>550</v>
      </c>
      <c r="F3" s="62">
        <v>40878</v>
      </c>
      <c r="G3" s="23" t="s">
        <v>548</v>
      </c>
    </row>
    <row r="4" spans="1:7">
      <c r="A4" s="23">
        <v>2010</v>
      </c>
      <c r="B4" s="13" t="s">
        <v>2366</v>
      </c>
      <c r="C4" s="22" t="s">
        <v>1886</v>
      </c>
      <c r="D4" s="22" t="s">
        <v>551</v>
      </c>
      <c r="E4" s="36" t="s">
        <v>550</v>
      </c>
      <c r="F4" s="62" t="s">
        <v>212</v>
      </c>
      <c r="G4" s="23" t="s">
        <v>543</v>
      </c>
    </row>
    <row r="5" spans="1:7">
      <c r="A5" s="23">
        <v>2010</v>
      </c>
      <c r="B5" s="13" t="s">
        <v>2366</v>
      </c>
      <c r="C5" s="22" t="s">
        <v>1886</v>
      </c>
      <c r="D5" s="22" t="s">
        <v>552</v>
      </c>
      <c r="E5" s="36" t="s">
        <v>553</v>
      </c>
      <c r="F5" s="62">
        <v>40878</v>
      </c>
      <c r="G5" s="23" t="s">
        <v>554</v>
      </c>
    </row>
    <row r="6" spans="1:7">
      <c r="A6" s="23">
        <v>2010</v>
      </c>
      <c r="B6" s="13" t="s">
        <v>2366</v>
      </c>
      <c r="C6" s="22" t="s">
        <v>1886</v>
      </c>
      <c r="D6" s="22" t="s">
        <v>555</v>
      </c>
      <c r="E6" s="36" t="s">
        <v>556</v>
      </c>
      <c r="F6" s="62" t="s">
        <v>212</v>
      </c>
      <c r="G6" s="23" t="s">
        <v>543</v>
      </c>
    </row>
    <row r="7" spans="1:7">
      <c r="A7" s="23">
        <v>2010</v>
      </c>
      <c r="B7" s="13" t="s">
        <v>2366</v>
      </c>
      <c r="C7" s="22" t="s">
        <v>1886</v>
      </c>
      <c r="D7" s="22" t="s">
        <v>558</v>
      </c>
      <c r="E7" s="36" t="s">
        <v>559</v>
      </c>
      <c r="F7" s="62">
        <v>40878</v>
      </c>
      <c r="G7" s="23" t="s">
        <v>543</v>
      </c>
    </row>
    <row r="8" spans="1:7">
      <c r="A8" s="23">
        <v>2010</v>
      </c>
      <c r="B8" s="13" t="s">
        <v>2366</v>
      </c>
      <c r="C8" s="22" t="s">
        <v>1886</v>
      </c>
      <c r="D8" s="22" t="s">
        <v>560</v>
      </c>
      <c r="E8" s="36" t="s">
        <v>550</v>
      </c>
      <c r="F8" s="62">
        <v>40695</v>
      </c>
      <c r="G8" s="23" t="s">
        <v>548</v>
      </c>
    </row>
    <row r="9" spans="1:7">
      <c r="A9" s="23">
        <v>2010</v>
      </c>
      <c r="B9" s="13" t="s">
        <v>2366</v>
      </c>
      <c r="C9" s="22" t="s">
        <v>1886</v>
      </c>
      <c r="D9" s="22" t="s">
        <v>561</v>
      </c>
      <c r="E9" s="36" t="s">
        <v>8189</v>
      </c>
      <c r="F9" s="62">
        <v>40695</v>
      </c>
      <c r="G9" s="23" t="s">
        <v>548</v>
      </c>
    </row>
    <row r="10" spans="1:7">
      <c r="A10" s="23">
        <v>2010</v>
      </c>
      <c r="B10" s="13" t="s">
        <v>2366</v>
      </c>
      <c r="C10" s="22" t="s">
        <v>1886</v>
      </c>
      <c r="D10" s="22" t="s">
        <v>1964</v>
      </c>
      <c r="E10" s="36" t="s">
        <v>562</v>
      </c>
      <c r="F10" s="62">
        <v>40513</v>
      </c>
      <c r="G10" s="23" t="s">
        <v>548</v>
      </c>
    </row>
    <row r="11" spans="1:7">
      <c r="A11" s="23">
        <v>2010</v>
      </c>
      <c r="B11" s="13" t="s">
        <v>2366</v>
      </c>
      <c r="C11" s="22" t="s">
        <v>1886</v>
      </c>
      <c r="D11" s="22" t="s">
        <v>563</v>
      </c>
      <c r="E11" s="36" t="s">
        <v>564</v>
      </c>
      <c r="F11" s="62" t="s">
        <v>212</v>
      </c>
      <c r="G11" s="23" t="s">
        <v>543</v>
      </c>
    </row>
    <row r="12" spans="1:7">
      <c r="A12" s="23">
        <v>2010</v>
      </c>
      <c r="B12" s="13" t="s">
        <v>2366</v>
      </c>
      <c r="C12" s="22" t="s">
        <v>1886</v>
      </c>
      <c r="D12" s="22" t="s">
        <v>8184</v>
      </c>
      <c r="E12" s="36" t="s">
        <v>565</v>
      </c>
      <c r="F12" s="62">
        <v>40695</v>
      </c>
      <c r="G12" s="23" t="s">
        <v>543</v>
      </c>
    </row>
    <row r="13" spans="1:7">
      <c r="A13" s="23">
        <v>2010</v>
      </c>
      <c r="B13" s="13" t="s">
        <v>2366</v>
      </c>
      <c r="C13" s="22" t="s">
        <v>1886</v>
      </c>
      <c r="D13" s="22" t="s">
        <v>566</v>
      </c>
      <c r="E13" s="36" t="s">
        <v>567</v>
      </c>
      <c r="F13" s="62">
        <v>40878</v>
      </c>
      <c r="G13" s="23" t="s">
        <v>545</v>
      </c>
    </row>
    <row r="14" spans="1:7">
      <c r="A14" s="23">
        <v>2010</v>
      </c>
      <c r="B14" s="13" t="s">
        <v>2366</v>
      </c>
      <c r="C14" s="22" t="s">
        <v>1886</v>
      </c>
      <c r="D14" s="22" t="s">
        <v>568</v>
      </c>
      <c r="E14" s="36" t="s">
        <v>569</v>
      </c>
      <c r="F14" s="62">
        <v>40513</v>
      </c>
      <c r="G14" s="23" t="s">
        <v>548</v>
      </c>
    </row>
    <row r="15" spans="1:7">
      <c r="A15" s="23">
        <v>2010</v>
      </c>
      <c r="B15" s="13" t="s">
        <v>2366</v>
      </c>
      <c r="C15" s="22" t="s">
        <v>1886</v>
      </c>
      <c r="D15" s="22" t="s">
        <v>571</v>
      </c>
      <c r="E15" s="36" t="s">
        <v>562</v>
      </c>
      <c r="F15" s="62">
        <v>40878</v>
      </c>
      <c r="G15" s="23" t="s">
        <v>543</v>
      </c>
    </row>
    <row r="16" spans="1:7">
      <c r="A16" s="23">
        <v>2010</v>
      </c>
      <c r="B16" s="13" t="s">
        <v>2366</v>
      </c>
      <c r="C16" s="22" t="s">
        <v>1886</v>
      </c>
      <c r="D16" s="22" t="s">
        <v>8182</v>
      </c>
      <c r="E16" s="36" t="s">
        <v>562</v>
      </c>
      <c r="F16" s="62" t="s">
        <v>212</v>
      </c>
      <c r="G16" s="23" t="s">
        <v>543</v>
      </c>
    </row>
    <row r="17" spans="1:7">
      <c r="A17" s="23">
        <v>2010</v>
      </c>
      <c r="B17" s="13" t="s">
        <v>2366</v>
      </c>
      <c r="C17" s="22" t="s">
        <v>1886</v>
      </c>
      <c r="D17" s="22" t="s">
        <v>572</v>
      </c>
      <c r="E17" s="36" t="s">
        <v>573</v>
      </c>
      <c r="F17" s="62">
        <v>40695</v>
      </c>
      <c r="G17" s="23" t="s">
        <v>548</v>
      </c>
    </row>
    <row r="18" spans="1:7">
      <c r="A18" s="23">
        <v>2010</v>
      </c>
      <c r="B18" s="13" t="s">
        <v>2366</v>
      </c>
      <c r="C18" s="22" t="s">
        <v>1886</v>
      </c>
      <c r="D18" s="22" t="s">
        <v>574</v>
      </c>
      <c r="E18" s="36" t="s">
        <v>575</v>
      </c>
      <c r="F18" s="62">
        <v>40695</v>
      </c>
      <c r="G18" s="23" t="s">
        <v>545</v>
      </c>
    </row>
    <row r="19" spans="1:7">
      <c r="A19" s="23">
        <v>2010</v>
      </c>
      <c r="B19" s="13" t="s">
        <v>2366</v>
      </c>
      <c r="C19" s="22" t="s">
        <v>1886</v>
      </c>
      <c r="D19" s="22" t="s">
        <v>576</v>
      </c>
      <c r="E19" s="36" t="s">
        <v>8194</v>
      </c>
      <c r="F19" s="62">
        <v>40695</v>
      </c>
      <c r="G19" s="23" t="s">
        <v>548</v>
      </c>
    </row>
    <row r="20" spans="1:7">
      <c r="A20" s="23">
        <v>2010</v>
      </c>
      <c r="B20" s="13" t="s">
        <v>2366</v>
      </c>
      <c r="C20" s="22" t="s">
        <v>1886</v>
      </c>
      <c r="D20" s="22" t="s">
        <v>8181</v>
      </c>
      <c r="E20" s="36" t="s">
        <v>578</v>
      </c>
      <c r="F20" s="62" t="s">
        <v>212</v>
      </c>
      <c r="G20" s="23" t="s">
        <v>545</v>
      </c>
    </row>
    <row r="21" spans="1:7">
      <c r="A21" s="23">
        <v>2010</v>
      </c>
      <c r="B21" s="13" t="s">
        <v>2366</v>
      </c>
      <c r="C21" s="22" t="s">
        <v>1886</v>
      </c>
      <c r="D21" s="22" t="s">
        <v>579</v>
      </c>
      <c r="E21" s="36" t="s">
        <v>580</v>
      </c>
      <c r="F21" s="62">
        <v>40878</v>
      </c>
      <c r="G21" s="23" t="s">
        <v>543</v>
      </c>
    </row>
    <row r="22" spans="1:7">
      <c r="A22" s="23">
        <v>2010</v>
      </c>
      <c r="B22" s="13" t="s">
        <v>2366</v>
      </c>
      <c r="C22" s="22" t="s">
        <v>1886</v>
      </c>
      <c r="D22" s="22" t="s">
        <v>581</v>
      </c>
      <c r="E22" s="36" t="s">
        <v>582</v>
      </c>
      <c r="F22" s="62" t="s">
        <v>212</v>
      </c>
      <c r="G22" s="23" t="s">
        <v>545</v>
      </c>
    </row>
    <row r="23" spans="1:7">
      <c r="A23" s="23">
        <v>2010</v>
      </c>
      <c r="B23" s="13" t="s">
        <v>2366</v>
      </c>
      <c r="C23" s="22" t="s">
        <v>1886</v>
      </c>
      <c r="D23" s="22" t="s">
        <v>583</v>
      </c>
      <c r="E23" s="36" t="s">
        <v>584</v>
      </c>
      <c r="F23" s="62" t="s">
        <v>212</v>
      </c>
      <c r="G23" s="23" t="s">
        <v>554</v>
      </c>
    </row>
    <row r="24" spans="1:7">
      <c r="A24" s="23">
        <v>2010</v>
      </c>
      <c r="B24" s="13" t="s">
        <v>2366</v>
      </c>
      <c r="C24" s="22" t="s">
        <v>1886</v>
      </c>
      <c r="D24" s="22" t="s">
        <v>585</v>
      </c>
      <c r="E24" s="36" t="s">
        <v>586</v>
      </c>
      <c r="F24" s="62" t="s">
        <v>212</v>
      </c>
      <c r="G24" s="23" t="s">
        <v>545</v>
      </c>
    </row>
    <row r="25" spans="1:7">
      <c r="A25" s="23">
        <v>2010</v>
      </c>
      <c r="B25" s="13" t="s">
        <v>2366</v>
      </c>
      <c r="C25" s="22" t="s">
        <v>1886</v>
      </c>
      <c r="D25" s="22" t="s">
        <v>588</v>
      </c>
      <c r="E25" s="36" t="s">
        <v>8190</v>
      </c>
      <c r="F25" s="62">
        <v>40695</v>
      </c>
      <c r="G25" s="23" t="s">
        <v>548</v>
      </c>
    </row>
    <row r="26" spans="1:7">
      <c r="A26" s="23">
        <v>2010</v>
      </c>
      <c r="B26" s="13" t="s">
        <v>2367</v>
      </c>
      <c r="C26" s="22" t="s">
        <v>1886</v>
      </c>
      <c r="D26" s="22" t="s">
        <v>546</v>
      </c>
      <c r="E26" s="36" t="s">
        <v>547</v>
      </c>
      <c r="F26" s="62">
        <v>41061</v>
      </c>
      <c r="G26" s="23" t="s">
        <v>548</v>
      </c>
    </row>
    <row r="27" spans="1:7">
      <c r="A27" s="23">
        <v>2010</v>
      </c>
      <c r="B27" s="13" t="s">
        <v>2367</v>
      </c>
      <c r="C27" s="22" t="s">
        <v>1886</v>
      </c>
      <c r="D27" s="22" t="s">
        <v>549</v>
      </c>
      <c r="E27" s="36" t="s">
        <v>550</v>
      </c>
      <c r="F27" s="62">
        <v>40878</v>
      </c>
      <c r="G27" s="23" t="s">
        <v>548</v>
      </c>
    </row>
    <row r="28" spans="1:7">
      <c r="A28" s="23">
        <v>2010</v>
      </c>
      <c r="B28" s="13" t="s">
        <v>2367</v>
      </c>
      <c r="C28" s="22" t="s">
        <v>1886</v>
      </c>
      <c r="D28" s="22" t="s">
        <v>551</v>
      </c>
      <c r="E28" s="36" t="s">
        <v>550</v>
      </c>
      <c r="F28" s="62">
        <v>41061</v>
      </c>
      <c r="G28" s="23" t="s">
        <v>545</v>
      </c>
    </row>
    <row r="29" spans="1:7">
      <c r="A29" s="23">
        <v>2010</v>
      </c>
      <c r="B29" s="13" t="s">
        <v>2367</v>
      </c>
      <c r="C29" s="22" t="s">
        <v>1886</v>
      </c>
      <c r="D29" s="22" t="s">
        <v>552</v>
      </c>
      <c r="E29" s="36" t="s">
        <v>553</v>
      </c>
      <c r="F29" s="62">
        <v>40878</v>
      </c>
      <c r="G29" s="23" t="s">
        <v>554</v>
      </c>
    </row>
    <row r="30" spans="1:7">
      <c r="A30" s="23">
        <v>2010</v>
      </c>
      <c r="B30" s="13" t="s">
        <v>2367</v>
      </c>
      <c r="C30" s="22" t="s">
        <v>1886</v>
      </c>
      <c r="D30" s="22" t="s">
        <v>558</v>
      </c>
      <c r="E30" s="36" t="s">
        <v>559</v>
      </c>
      <c r="F30" s="62">
        <v>40878</v>
      </c>
      <c r="G30" s="23" t="s">
        <v>543</v>
      </c>
    </row>
    <row r="31" spans="1:7">
      <c r="A31" s="23">
        <v>2010</v>
      </c>
      <c r="B31" s="13" t="s">
        <v>2367</v>
      </c>
      <c r="C31" s="22" t="s">
        <v>1886</v>
      </c>
      <c r="D31" s="22" t="s">
        <v>560</v>
      </c>
      <c r="E31" s="36" t="s">
        <v>550</v>
      </c>
      <c r="F31" s="62">
        <v>40695</v>
      </c>
      <c r="G31" s="23" t="s">
        <v>548</v>
      </c>
    </row>
    <row r="32" spans="1:7">
      <c r="A32" s="23">
        <v>2010</v>
      </c>
      <c r="B32" s="13" t="s">
        <v>2367</v>
      </c>
      <c r="C32" s="22" t="s">
        <v>1886</v>
      </c>
      <c r="D32" s="22" t="s">
        <v>561</v>
      </c>
      <c r="E32" s="36" t="s">
        <v>8189</v>
      </c>
      <c r="F32" s="62">
        <v>40695</v>
      </c>
      <c r="G32" s="23" t="s">
        <v>548</v>
      </c>
    </row>
    <row r="33" spans="1:7">
      <c r="A33" s="23">
        <v>2010</v>
      </c>
      <c r="B33" s="13" t="s">
        <v>2367</v>
      </c>
      <c r="C33" s="22" t="s">
        <v>1886</v>
      </c>
      <c r="D33" s="22" t="s">
        <v>1964</v>
      </c>
      <c r="E33" s="36" t="s">
        <v>562</v>
      </c>
      <c r="F33" s="62">
        <v>40513</v>
      </c>
      <c r="G33" s="23" t="s">
        <v>548</v>
      </c>
    </row>
    <row r="34" spans="1:7">
      <c r="A34" s="23">
        <v>2010</v>
      </c>
      <c r="B34" s="13" t="s">
        <v>2367</v>
      </c>
      <c r="C34" s="22" t="s">
        <v>1886</v>
      </c>
      <c r="D34" s="22" t="s">
        <v>563</v>
      </c>
      <c r="E34" s="36" t="s">
        <v>564</v>
      </c>
      <c r="F34" s="62">
        <v>41061</v>
      </c>
      <c r="G34" s="23" t="s">
        <v>543</v>
      </c>
    </row>
    <row r="35" spans="1:7">
      <c r="A35" s="23">
        <v>2010</v>
      </c>
      <c r="B35" s="13" t="s">
        <v>2367</v>
      </c>
      <c r="C35" s="22" t="s">
        <v>1886</v>
      </c>
      <c r="D35" s="22" t="s">
        <v>8184</v>
      </c>
      <c r="E35" s="36" t="s">
        <v>565</v>
      </c>
      <c r="F35" s="62">
        <v>40695</v>
      </c>
      <c r="G35" s="23" t="s">
        <v>543</v>
      </c>
    </row>
    <row r="36" spans="1:7">
      <c r="A36" s="23">
        <v>2010</v>
      </c>
      <c r="B36" s="13" t="s">
        <v>2367</v>
      </c>
      <c r="C36" s="22" t="s">
        <v>1886</v>
      </c>
      <c r="D36" s="22" t="s">
        <v>566</v>
      </c>
      <c r="E36" s="36" t="s">
        <v>567</v>
      </c>
      <c r="F36" s="62">
        <v>40878</v>
      </c>
      <c r="G36" s="23" t="s">
        <v>545</v>
      </c>
    </row>
    <row r="37" spans="1:7">
      <c r="A37" s="23">
        <v>2010</v>
      </c>
      <c r="B37" s="13" t="s">
        <v>2367</v>
      </c>
      <c r="C37" s="22" t="s">
        <v>1886</v>
      </c>
      <c r="D37" s="22" t="s">
        <v>568</v>
      </c>
      <c r="E37" s="36" t="s">
        <v>569</v>
      </c>
      <c r="F37" s="62" t="s">
        <v>570</v>
      </c>
      <c r="G37" s="23" t="s">
        <v>548</v>
      </c>
    </row>
    <row r="38" spans="1:7">
      <c r="A38" s="23">
        <v>2010</v>
      </c>
      <c r="B38" s="13" t="s">
        <v>2367</v>
      </c>
      <c r="C38" s="22" t="s">
        <v>1886</v>
      </c>
      <c r="D38" s="22" t="s">
        <v>571</v>
      </c>
      <c r="E38" s="36" t="s">
        <v>562</v>
      </c>
      <c r="F38" s="62">
        <v>40878</v>
      </c>
      <c r="G38" s="23" t="s">
        <v>545</v>
      </c>
    </row>
    <row r="39" spans="1:7">
      <c r="A39" s="23">
        <v>2010</v>
      </c>
      <c r="B39" s="13" t="s">
        <v>2367</v>
      </c>
      <c r="C39" s="22" t="s">
        <v>1886</v>
      </c>
      <c r="D39" s="22" t="s">
        <v>8182</v>
      </c>
      <c r="E39" s="36" t="s">
        <v>562</v>
      </c>
      <c r="F39" s="62">
        <v>41061</v>
      </c>
      <c r="G39" s="23" t="s">
        <v>545</v>
      </c>
    </row>
    <row r="40" spans="1:7">
      <c r="A40" s="23">
        <v>2010</v>
      </c>
      <c r="B40" s="13" t="s">
        <v>2367</v>
      </c>
      <c r="C40" s="22" t="s">
        <v>1886</v>
      </c>
      <c r="D40" s="22" t="s">
        <v>572</v>
      </c>
      <c r="E40" s="36" t="s">
        <v>573</v>
      </c>
      <c r="F40" s="62">
        <v>40695</v>
      </c>
      <c r="G40" s="23" t="s">
        <v>548</v>
      </c>
    </row>
    <row r="41" spans="1:7">
      <c r="A41" s="23">
        <v>2010</v>
      </c>
      <c r="B41" s="13" t="s">
        <v>2367</v>
      </c>
      <c r="C41" s="22" t="s">
        <v>1886</v>
      </c>
      <c r="D41" s="22" t="s">
        <v>574</v>
      </c>
      <c r="E41" s="36" t="s">
        <v>575</v>
      </c>
      <c r="F41" s="62">
        <v>41061</v>
      </c>
      <c r="G41" s="23" t="s">
        <v>545</v>
      </c>
    </row>
    <row r="42" spans="1:7">
      <c r="A42" s="23">
        <v>2010</v>
      </c>
      <c r="B42" s="13" t="s">
        <v>2367</v>
      </c>
      <c r="C42" s="22" t="s">
        <v>1886</v>
      </c>
      <c r="D42" s="22" t="s">
        <v>576</v>
      </c>
      <c r="E42" s="36" t="s">
        <v>8194</v>
      </c>
      <c r="F42" s="62">
        <v>40695</v>
      </c>
      <c r="G42" s="23" t="s">
        <v>548</v>
      </c>
    </row>
    <row r="43" spans="1:7">
      <c r="A43" s="23">
        <v>2010</v>
      </c>
      <c r="B43" s="13" t="s">
        <v>2367</v>
      </c>
      <c r="C43" s="22" t="s">
        <v>1886</v>
      </c>
      <c r="D43" s="22" t="s">
        <v>8181</v>
      </c>
      <c r="E43" s="36" t="s">
        <v>578</v>
      </c>
      <c r="F43" s="62">
        <v>41061</v>
      </c>
      <c r="G43" s="23" t="s">
        <v>545</v>
      </c>
    </row>
    <row r="44" spans="1:7">
      <c r="A44" s="23">
        <v>2010</v>
      </c>
      <c r="B44" s="13" t="s">
        <v>2367</v>
      </c>
      <c r="C44" s="22" t="s">
        <v>1886</v>
      </c>
      <c r="D44" s="22" t="s">
        <v>579</v>
      </c>
      <c r="E44" s="36" t="s">
        <v>580</v>
      </c>
      <c r="F44" s="62">
        <v>40878</v>
      </c>
      <c r="G44" s="23" t="s">
        <v>543</v>
      </c>
    </row>
    <row r="45" spans="1:7">
      <c r="A45" s="23">
        <v>2010</v>
      </c>
      <c r="B45" s="13" t="s">
        <v>2367</v>
      </c>
      <c r="C45" s="22" t="s">
        <v>1886</v>
      </c>
      <c r="D45" s="22" t="s">
        <v>581</v>
      </c>
      <c r="E45" s="36" t="s">
        <v>582</v>
      </c>
      <c r="F45" s="62">
        <v>41061</v>
      </c>
      <c r="G45" s="23" t="s">
        <v>548</v>
      </c>
    </row>
    <row r="46" spans="1:7">
      <c r="A46" s="23">
        <v>2010</v>
      </c>
      <c r="B46" s="13" t="s">
        <v>2367</v>
      </c>
      <c r="C46" s="22" t="s">
        <v>1886</v>
      </c>
      <c r="D46" s="22" t="s">
        <v>583</v>
      </c>
      <c r="E46" s="36" t="s">
        <v>584</v>
      </c>
      <c r="F46" s="62">
        <v>41061</v>
      </c>
      <c r="G46" s="23" t="s">
        <v>554</v>
      </c>
    </row>
    <row r="47" spans="1:7">
      <c r="A47" s="23">
        <v>2010</v>
      </c>
      <c r="B47" s="13" t="s">
        <v>2367</v>
      </c>
      <c r="C47" s="22" t="s">
        <v>1886</v>
      </c>
      <c r="D47" s="22" t="s">
        <v>588</v>
      </c>
      <c r="E47" s="36" t="s">
        <v>8190</v>
      </c>
      <c r="F47" s="62">
        <v>40695</v>
      </c>
      <c r="G47" s="23" t="s">
        <v>548</v>
      </c>
    </row>
    <row r="48" spans="1:7">
      <c r="A48" s="23">
        <v>2010</v>
      </c>
      <c r="B48" s="13" t="s">
        <v>2366</v>
      </c>
      <c r="C48" s="22" t="s">
        <v>514</v>
      </c>
      <c r="D48" s="22" t="s">
        <v>592</v>
      </c>
      <c r="E48" s="36" t="s">
        <v>593</v>
      </c>
      <c r="F48" s="62">
        <v>40695</v>
      </c>
      <c r="G48" s="23" t="s">
        <v>543</v>
      </c>
    </row>
    <row r="49" spans="1:7">
      <c r="A49" s="23">
        <v>2010</v>
      </c>
      <c r="B49" s="13" t="s">
        <v>2366</v>
      </c>
      <c r="C49" s="22" t="s">
        <v>514</v>
      </c>
      <c r="D49" s="22" t="s">
        <v>591</v>
      </c>
      <c r="E49" s="36" t="s">
        <v>550</v>
      </c>
      <c r="F49" s="62">
        <v>40878</v>
      </c>
      <c r="G49" s="23" t="s">
        <v>543</v>
      </c>
    </row>
    <row r="50" spans="1:7">
      <c r="A50" s="23">
        <v>2010</v>
      </c>
      <c r="B50" s="13" t="s">
        <v>2366</v>
      </c>
      <c r="C50" s="22" t="s">
        <v>514</v>
      </c>
      <c r="D50" s="22" t="s">
        <v>594</v>
      </c>
      <c r="E50" s="36" t="s">
        <v>595</v>
      </c>
      <c r="F50" s="62">
        <v>40878</v>
      </c>
      <c r="G50" s="23" t="s">
        <v>545</v>
      </c>
    </row>
    <row r="51" spans="1:7">
      <c r="A51" s="23">
        <v>2010</v>
      </c>
      <c r="B51" s="13" t="s">
        <v>2366</v>
      </c>
      <c r="C51" s="22" t="s">
        <v>514</v>
      </c>
      <c r="D51" s="22" t="s">
        <v>572</v>
      </c>
      <c r="E51" s="36" t="s">
        <v>573</v>
      </c>
      <c r="F51" s="62">
        <v>40695</v>
      </c>
      <c r="G51" s="23" t="s">
        <v>548</v>
      </c>
    </row>
    <row r="52" spans="1:7">
      <c r="A52" s="23">
        <v>2010</v>
      </c>
      <c r="B52" s="13" t="s">
        <v>2367</v>
      </c>
      <c r="C52" s="22" t="s">
        <v>514</v>
      </c>
      <c r="D52" s="22" t="s">
        <v>592</v>
      </c>
      <c r="E52" s="36" t="s">
        <v>593</v>
      </c>
      <c r="F52" s="62">
        <v>40695</v>
      </c>
      <c r="G52" s="23" t="s">
        <v>543</v>
      </c>
    </row>
    <row r="53" spans="1:7">
      <c r="A53" s="23">
        <v>2010</v>
      </c>
      <c r="B53" s="13" t="s">
        <v>2367</v>
      </c>
      <c r="C53" s="22" t="s">
        <v>514</v>
      </c>
      <c r="D53" s="22" t="s">
        <v>591</v>
      </c>
      <c r="E53" s="36" t="s">
        <v>550</v>
      </c>
      <c r="F53" s="62">
        <v>40878</v>
      </c>
      <c r="G53" s="23" t="s">
        <v>543</v>
      </c>
    </row>
    <row r="54" spans="1:7">
      <c r="A54" s="23">
        <v>2010</v>
      </c>
      <c r="B54" s="13" t="s">
        <v>2367</v>
      </c>
      <c r="C54" s="22" t="s">
        <v>514</v>
      </c>
      <c r="D54" s="22" t="s">
        <v>594</v>
      </c>
      <c r="E54" s="36" t="s">
        <v>595</v>
      </c>
      <c r="F54" s="62">
        <v>40878</v>
      </c>
      <c r="G54" s="23" t="s">
        <v>545</v>
      </c>
    </row>
    <row r="55" spans="1:7">
      <c r="A55" s="23">
        <v>2010</v>
      </c>
      <c r="B55" s="13" t="s">
        <v>2367</v>
      </c>
      <c r="C55" s="22" t="s">
        <v>514</v>
      </c>
      <c r="D55" s="22" t="s">
        <v>572</v>
      </c>
      <c r="E55" s="36" t="s">
        <v>573</v>
      </c>
      <c r="F55" s="62">
        <v>40695</v>
      </c>
      <c r="G55" s="23" t="s">
        <v>548</v>
      </c>
    </row>
    <row r="56" spans="1:7">
      <c r="A56" s="23">
        <v>2011</v>
      </c>
      <c r="B56" s="13" t="s">
        <v>2366</v>
      </c>
      <c r="C56" s="22" t="s">
        <v>1886</v>
      </c>
      <c r="D56" s="22" t="s">
        <v>546</v>
      </c>
      <c r="E56" s="36" t="s">
        <v>547</v>
      </c>
      <c r="F56" s="62">
        <v>41061</v>
      </c>
      <c r="G56" s="23" t="s">
        <v>548</v>
      </c>
    </row>
    <row r="57" spans="1:7">
      <c r="A57" s="23">
        <v>2011</v>
      </c>
      <c r="B57" s="13" t="s">
        <v>2366</v>
      </c>
      <c r="C57" s="22" t="s">
        <v>1886</v>
      </c>
      <c r="D57" s="22" t="s">
        <v>549</v>
      </c>
      <c r="E57" s="36" t="s">
        <v>550</v>
      </c>
      <c r="F57" s="62">
        <v>40878</v>
      </c>
      <c r="G57" s="23" t="s">
        <v>548</v>
      </c>
    </row>
    <row r="58" spans="1:7">
      <c r="A58" s="23">
        <v>2011</v>
      </c>
      <c r="B58" s="13" t="s">
        <v>2366</v>
      </c>
      <c r="C58" s="22" t="s">
        <v>1886</v>
      </c>
      <c r="D58" s="22" t="s">
        <v>551</v>
      </c>
      <c r="E58" s="36" t="s">
        <v>550</v>
      </c>
      <c r="F58" s="62">
        <v>41061</v>
      </c>
      <c r="G58" s="23" t="s">
        <v>545</v>
      </c>
    </row>
    <row r="59" spans="1:7">
      <c r="A59" s="23">
        <v>2011</v>
      </c>
      <c r="B59" s="13" t="s">
        <v>2366</v>
      </c>
      <c r="C59" s="22" t="s">
        <v>1886</v>
      </c>
      <c r="D59" s="22" t="s">
        <v>552</v>
      </c>
      <c r="E59" s="36" t="s">
        <v>553</v>
      </c>
      <c r="F59" s="62">
        <v>40878</v>
      </c>
      <c r="G59" s="23" t="s">
        <v>554</v>
      </c>
    </row>
    <row r="60" spans="1:7">
      <c r="A60" s="23">
        <v>2011</v>
      </c>
      <c r="B60" s="13" t="s">
        <v>2366</v>
      </c>
      <c r="C60" s="22" t="s">
        <v>1886</v>
      </c>
      <c r="D60" s="22" t="s">
        <v>558</v>
      </c>
      <c r="E60" s="36" t="s">
        <v>559</v>
      </c>
      <c r="F60" s="62">
        <v>40878</v>
      </c>
      <c r="G60" s="23" t="s">
        <v>543</v>
      </c>
    </row>
    <row r="61" spans="1:7">
      <c r="A61" s="23">
        <v>2011</v>
      </c>
      <c r="B61" s="13" t="s">
        <v>2366</v>
      </c>
      <c r="C61" s="22" t="s">
        <v>1886</v>
      </c>
      <c r="D61" s="22" t="s">
        <v>560</v>
      </c>
      <c r="E61" s="36" t="s">
        <v>550</v>
      </c>
      <c r="F61" s="62">
        <v>40695</v>
      </c>
      <c r="G61" s="23" t="s">
        <v>548</v>
      </c>
    </row>
    <row r="62" spans="1:7">
      <c r="A62" s="23">
        <v>2011</v>
      </c>
      <c r="B62" s="13" t="s">
        <v>2366</v>
      </c>
      <c r="C62" s="22" t="s">
        <v>1886</v>
      </c>
      <c r="D62" s="22" t="s">
        <v>561</v>
      </c>
      <c r="E62" s="36" t="s">
        <v>8189</v>
      </c>
      <c r="F62" s="62">
        <v>40695</v>
      </c>
      <c r="G62" s="23" t="s">
        <v>548</v>
      </c>
    </row>
    <row r="63" spans="1:7">
      <c r="A63" s="23">
        <v>2011</v>
      </c>
      <c r="B63" s="13" t="s">
        <v>2366</v>
      </c>
      <c r="C63" s="22" t="s">
        <v>1886</v>
      </c>
      <c r="D63" s="22" t="s">
        <v>1964</v>
      </c>
      <c r="E63" s="36" t="s">
        <v>562</v>
      </c>
      <c r="F63" s="62">
        <v>40513</v>
      </c>
      <c r="G63" s="23" t="s">
        <v>548</v>
      </c>
    </row>
    <row r="64" spans="1:7">
      <c r="A64" s="23">
        <v>2011</v>
      </c>
      <c r="B64" s="13" t="s">
        <v>2366</v>
      </c>
      <c r="C64" s="22" t="s">
        <v>1886</v>
      </c>
      <c r="D64" s="22" t="s">
        <v>563</v>
      </c>
      <c r="E64" s="36" t="s">
        <v>564</v>
      </c>
      <c r="F64" s="62">
        <v>41061</v>
      </c>
      <c r="G64" s="23" t="s">
        <v>543</v>
      </c>
    </row>
    <row r="65" spans="1:7">
      <c r="A65" s="23">
        <v>2011</v>
      </c>
      <c r="B65" s="13" t="s">
        <v>2366</v>
      </c>
      <c r="C65" s="22" t="s">
        <v>1886</v>
      </c>
      <c r="D65" s="22" t="s">
        <v>8184</v>
      </c>
      <c r="E65" s="36" t="s">
        <v>565</v>
      </c>
      <c r="F65" s="62">
        <v>40695</v>
      </c>
      <c r="G65" s="23" t="s">
        <v>543</v>
      </c>
    </row>
    <row r="66" spans="1:7">
      <c r="A66" s="23">
        <v>2011</v>
      </c>
      <c r="B66" s="13" t="s">
        <v>2366</v>
      </c>
      <c r="C66" s="22" t="s">
        <v>1886</v>
      </c>
      <c r="D66" s="22" t="s">
        <v>566</v>
      </c>
      <c r="E66" s="36" t="s">
        <v>567</v>
      </c>
      <c r="F66" s="62">
        <v>40878</v>
      </c>
      <c r="G66" s="23" t="s">
        <v>545</v>
      </c>
    </row>
    <row r="67" spans="1:7">
      <c r="A67" s="23">
        <v>2011</v>
      </c>
      <c r="B67" s="13" t="s">
        <v>2366</v>
      </c>
      <c r="C67" s="22" t="s">
        <v>1886</v>
      </c>
      <c r="D67" s="22" t="s">
        <v>568</v>
      </c>
      <c r="E67" s="36" t="s">
        <v>569</v>
      </c>
      <c r="F67" s="62" t="s">
        <v>570</v>
      </c>
      <c r="G67" s="23" t="s">
        <v>548</v>
      </c>
    </row>
    <row r="68" spans="1:7">
      <c r="A68" s="23">
        <v>2011</v>
      </c>
      <c r="B68" s="13" t="s">
        <v>2366</v>
      </c>
      <c r="C68" s="22" t="s">
        <v>1886</v>
      </c>
      <c r="D68" s="22" t="s">
        <v>571</v>
      </c>
      <c r="E68" s="36" t="s">
        <v>562</v>
      </c>
      <c r="F68" s="62">
        <v>40878</v>
      </c>
      <c r="G68" s="23" t="s">
        <v>545</v>
      </c>
    </row>
    <row r="69" spans="1:7">
      <c r="A69" s="23">
        <v>2011</v>
      </c>
      <c r="B69" s="13" t="s">
        <v>2366</v>
      </c>
      <c r="C69" s="22" t="s">
        <v>1886</v>
      </c>
      <c r="D69" s="22" t="s">
        <v>8182</v>
      </c>
      <c r="E69" s="36" t="s">
        <v>562</v>
      </c>
      <c r="F69" s="62">
        <v>41061</v>
      </c>
      <c r="G69" s="23" t="s">
        <v>545</v>
      </c>
    </row>
    <row r="70" spans="1:7">
      <c r="A70" s="23">
        <v>2011</v>
      </c>
      <c r="B70" s="13" t="s">
        <v>2366</v>
      </c>
      <c r="C70" s="22" t="s">
        <v>1886</v>
      </c>
      <c r="D70" s="22" t="s">
        <v>572</v>
      </c>
      <c r="E70" s="36" t="s">
        <v>573</v>
      </c>
      <c r="F70" s="62">
        <v>40695</v>
      </c>
      <c r="G70" s="23" t="s">
        <v>548</v>
      </c>
    </row>
    <row r="71" spans="1:7">
      <c r="A71" s="23">
        <v>2011</v>
      </c>
      <c r="B71" s="13" t="s">
        <v>2366</v>
      </c>
      <c r="C71" s="22" t="s">
        <v>1886</v>
      </c>
      <c r="D71" s="22" t="s">
        <v>574</v>
      </c>
      <c r="E71" s="36" t="s">
        <v>575</v>
      </c>
      <c r="F71" s="62">
        <v>41061</v>
      </c>
      <c r="G71" s="23" t="s">
        <v>545</v>
      </c>
    </row>
    <row r="72" spans="1:7">
      <c r="A72" s="23">
        <v>2011</v>
      </c>
      <c r="B72" s="13" t="s">
        <v>2366</v>
      </c>
      <c r="C72" s="22" t="s">
        <v>1886</v>
      </c>
      <c r="D72" s="22" t="s">
        <v>576</v>
      </c>
      <c r="E72" s="36" t="s">
        <v>8194</v>
      </c>
      <c r="F72" s="62">
        <v>40695</v>
      </c>
      <c r="G72" s="23" t="s">
        <v>548</v>
      </c>
    </row>
    <row r="73" spans="1:7">
      <c r="A73" s="23">
        <v>2011</v>
      </c>
      <c r="B73" s="13" t="s">
        <v>2366</v>
      </c>
      <c r="C73" s="22" t="s">
        <v>1886</v>
      </c>
      <c r="D73" s="22" t="s">
        <v>8181</v>
      </c>
      <c r="E73" s="36" t="s">
        <v>578</v>
      </c>
      <c r="F73" s="62">
        <v>41061</v>
      </c>
      <c r="G73" s="23" t="s">
        <v>545</v>
      </c>
    </row>
    <row r="74" spans="1:7">
      <c r="A74" s="23">
        <v>2011</v>
      </c>
      <c r="B74" s="13" t="s">
        <v>2366</v>
      </c>
      <c r="C74" s="22" t="s">
        <v>1886</v>
      </c>
      <c r="D74" s="22" t="s">
        <v>579</v>
      </c>
      <c r="E74" s="36" t="s">
        <v>580</v>
      </c>
      <c r="F74" s="62">
        <v>40878</v>
      </c>
      <c r="G74" s="23" t="s">
        <v>543</v>
      </c>
    </row>
    <row r="75" spans="1:7">
      <c r="A75" s="23">
        <v>2011</v>
      </c>
      <c r="B75" s="13" t="s">
        <v>2366</v>
      </c>
      <c r="C75" s="22" t="s">
        <v>1886</v>
      </c>
      <c r="D75" s="22" t="s">
        <v>581</v>
      </c>
      <c r="E75" s="36" t="s">
        <v>582</v>
      </c>
      <c r="F75" s="62">
        <v>41061</v>
      </c>
      <c r="G75" s="23" t="s">
        <v>548</v>
      </c>
    </row>
    <row r="76" spans="1:7">
      <c r="A76" s="23">
        <v>2011</v>
      </c>
      <c r="B76" s="13" t="s">
        <v>2366</v>
      </c>
      <c r="C76" s="22" t="s">
        <v>1886</v>
      </c>
      <c r="D76" s="22" t="s">
        <v>583</v>
      </c>
      <c r="E76" s="36" t="s">
        <v>584</v>
      </c>
      <c r="F76" s="62">
        <v>41061</v>
      </c>
      <c r="G76" s="23" t="s">
        <v>554</v>
      </c>
    </row>
    <row r="77" spans="1:7">
      <c r="A77" s="23">
        <v>2011</v>
      </c>
      <c r="B77" s="13" t="s">
        <v>2366</v>
      </c>
      <c r="C77" s="22" t="s">
        <v>1886</v>
      </c>
      <c r="D77" s="22" t="s">
        <v>585</v>
      </c>
      <c r="E77" s="36" t="s">
        <v>586</v>
      </c>
      <c r="F77" s="62" t="s">
        <v>211</v>
      </c>
      <c r="G77" s="23" t="s">
        <v>8197</v>
      </c>
    </row>
    <row r="78" spans="1:7">
      <c r="A78" s="23">
        <v>2011</v>
      </c>
      <c r="B78" s="13" t="s">
        <v>2366</v>
      </c>
      <c r="C78" s="22" t="s">
        <v>1886</v>
      </c>
      <c r="D78" s="22" t="s">
        <v>588</v>
      </c>
      <c r="E78" s="36" t="s">
        <v>8190</v>
      </c>
      <c r="F78" s="62">
        <v>40695</v>
      </c>
      <c r="G78" s="23" t="s">
        <v>548</v>
      </c>
    </row>
    <row r="79" spans="1:7">
      <c r="A79" s="23">
        <v>2011</v>
      </c>
      <c r="B79" s="13" t="s">
        <v>2367</v>
      </c>
      <c r="C79" s="22" t="s">
        <v>1886</v>
      </c>
      <c r="D79" s="22" t="s">
        <v>546</v>
      </c>
      <c r="E79" s="36" t="s">
        <v>547</v>
      </c>
      <c r="F79" s="62">
        <v>41061</v>
      </c>
      <c r="G79" s="23" t="s">
        <v>548</v>
      </c>
    </row>
    <row r="80" spans="1:7">
      <c r="A80" s="23">
        <v>2011</v>
      </c>
      <c r="B80" s="13" t="s">
        <v>2367</v>
      </c>
      <c r="C80" s="22" t="s">
        <v>1886</v>
      </c>
      <c r="D80" s="22" t="s">
        <v>549</v>
      </c>
      <c r="E80" s="36" t="s">
        <v>550</v>
      </c>
      <c r="F80" s="62">
        <v>41426</v>
      </c>
      <c r="G80" s="23" t="s">
        <v>548</v>
      </c>
    </row>
    <row r="81" spans="1:7">
      <c r="A81" s="23">
        <v>2011</v>
      </c>
      <c r="B81" s="13" t="s">
        <v>2367</v>
      </c>
      <c r="C81" s="22" t="s">
        <v>1886</v>
      </c>
      <c r="D81" s="22" t="s">
        <v>551</v>
      </c>
      <c r="E81" s="36" t="s">
        <v>550</v>
      </c>
      <c r="F81" s="62">
        <v>41426</v>
      </c>
      <c r="G81" s="23" t="s">
        <v>545</v>
      </c>
    </row>
    <row r="82" spans="1:7">
      <c r="A82" s="23">
        <v>2011</v>
      </c>
      <c r="B82" s="13" t="s">
        <v>2367</v>
      </c>
      <c r="C82" s="22" t="s">
        <v>1886</v>
      </c>
      <c r="D82" s="22" t="s">
        <v>552</v>
      </c>
      <c r="E82" s="36" t="s">
        <v>553</v>
      </c>
      <c r="F82" s="62">
        <v>41244</v>
      </c>
      <c r="G82" s="23" t="s">
        <v>554</v>
      </c>
    </row>
    <row r="83" spans="1:7">
      <c r="A83" s="23">
        <v>2011</v>
      </c>
      <c r="B83" s="13" t="s">
        <v>2367</v>
      </c>
      <c r="C83" s="22" t="s">
        <v>1886</v>
      </c>
      <c r="D83" s="22" t="s">
        <v>557</v>
      </c>
      <c r="E83" s="36" t="s">
        <v>8188</v>
      </c>
      <c r="F83" s="62">
        <v>41426</v>
      </c>
      <c r="G83" s="23" t="s">
        <v>543</v>
      </c>
    </row>
    <row r="84" spans="1:7">
      <c r="A84" s="23">
        <v>2011</v>
      </c>
      <c r="B84" s="13" t="s">
        <v>2367</v>
      </c>
      <c r="C84" s="22" t="s">
        <v>1886</v>
      </c>
      <c r="D84" s="22" t="s">
        <v>558</v>
      </c>
      <c r="E84" s="36" t="s">
        <v>559</v>
      </c>
      <c r="F84" s="62">
        <v>41426</v>
      </c>
      <c r="G84" s="23" t="s">
        <v>543</v>
      </c>
    </row>
    <row r="85" spans="1:7">
      <c r="A85" s="23">
        <v>2011</v>
      </c>
      <c r="B85" s="13" t="s">
        <v>2367</v>
      </c>
      <c r="C85" s="22" t="s">
        <v>1886</v>
      </c>
      <c r="D85" s="22" t="s">
        <v>560</v>
      </c>
      <c r="E85" s="36" t="s">
        <v>550</v>
      </c>
      <c r="F85" s="62">
        <v>41244</v>
      </c>
      <c r="G85" s="23" t="s">
        <v>548</v>
      </c>
    </row>
    <row r="86" spans="1:7">
      <c r="A86" s="23">
        <v>2011</v>
      </c>
      <c r="B86" s="13" t="s">
        <v>2367</v>
      </c>
      <c r="C86" s="22" t="s">
        <v>1886</v>
      </c>
      <c r="D86" s="22" t="s">
        <v>561</v>
      </c>
      <c r="E86" s="36" t="s">
        <v>8189</v>
      </c>
      <c r="F86" s="62">
        <v>41426</v>
      </c>
      <c r="G86" s="23" t="s">
        <v>548</v>
      </c>
    </row>
    <row r="87" spans="1:7">
      <c r="A87" s="23">
        <v>2011</v>
      </c>
      <c r="B87" s="13" t="s">
        <v>2367</v>
      </c>
      <c r="C87" s="22" t="s">
        <v>1886</v>
      </c>
      <c r="D87" s="22" t="s">
        <v>1964</v>
      </c>
      <c r="E87" s="36" t="s">
        <v>562</v>
      </c>
      <c r="F87" s="62">
        <v>41244</v>
      </c>
      <c r="G87" s="23" t="s">
        <v>548</v>
      </c>
    </row>
    <row r="88" spans="1:7">
      <c r="A88" s="23">
        <v>2011</v>
      </c>
      <c r="B88" s="13" t="s">
        <v>2367</v>
      </c>
      <c r="C88" s="22" t="s">
        <v>1886</v>
      </c>
      <c r="D88" s="22" t="s">
        <v>563</v>
      </c>
      <c r="E88" s="36" t="s">
        <v>564</v>
      </c>
      <c r="F88" s="62">
        <v>41426</v>
      </c>
      <c r="G88" s="23" t="s">
        <v>543</v>
      </c>
    </row>
    <row r="89" spans="1:7">
      <c r="A89" s="23">
        <v>2011</v>
      </c>
      <c r="B89" s="13" t="s">
        <v>2367</v>
      </c>
      <c r="C89" s="22" t="s">
        <v>1886</v>
      </c>
      <c r="D89" s="22" t="s">
        <v>8184</v>
      </c>
      <c r="E89" s="36" t="s">
        <v>565</v>
      </c>
      <c r="F89" s="62">
        <v>41244</v>
      </c>
      <c r="G89" s="23" t="s">
        <v>545</v>
      </c>
    </row>
    <row r="90" spans="1:7">
      <c r="A90" s="23">
        <v>2011</v>
      </c>
      <c r="B90" s="13" t="s">
        <v>2367</v>
      </c>
      <c r="C90" s="22" t="s">
        <v>1886</v>
      </c>
      <c r="D90" s="22" t="s">
        <v>566</v>
      </c>
      <c r="E90" s="36" t="s">
        <v>567</v>
      </c>
      <c r="F90" s="62">
        <v>41244</v>
      </c>
      <c r="G90" s="23" t="s">
        <v>545</v>
      </c>
    </row>
    <row r="91" spans="1:7">
      <c r="A91" s="23">
        <v>2011</v>
      </c>
      <c r="B91" s="13" t="s">
        <v>2367</v>
      </c>
      <c r="C91" s="22" t="s">
        <v>1886</v>
      </c>
      <c r="D91" s="22" t="s">
        <v>568</v>
      </c>
      <c r="E91" s="36" t="s">
        <v>569</v>
      </c>
      <c r="F91" s="62">
        <v>41426</v>
      </c>
      <c r="G91" s="23" t="s">
        <v>548</v>
      </c>
    </row>
    <row r="92" spans="1:7">
      <c r="A92" s="23">
        <v>2011</v>
      </c>
      <c r="B92" s="13" t="s">
        <v>2367</v>
      </c>
      <c r="C92" s="22" t="s">
        <v>1886</v>
      </c>
      <c r="D92" s="22" t="s">
        <v>571</v>
      </c>
      <c r="E92" s="36" t="s">
        <v>562</v>
      </c>
      <c r="F92" s="62">
        <v>41244</v>
      </c>
      <c r="G92" s="23" t="s">
        <v>545</v>
      </c>
    </row>
    <row r="93" spans="1:7">
      <c r="A93" s="23">
        <v>2011</v>
      </c>
      <c r="B93" s="13" t="s">
        <v>2367</v>
      </c>
      <c r="C93" s="22" t="s">
        <v>1886</v>
      </c>
      <c r="D93" s="22" t="s">
        <v>8182</v>
      </c>
      <c r="E93" s="36" t="s">
        <v>562</v>
      </c>
      <c r="F93" s="62">
        <v>41061</v>
      </c>
      <c r="G93" s="23" t="s">
        <v>545</v>
      </c>
    </row>
    <row r="94" spans="1:7">
      <c r="A94" s="23">
        <v>2011</v>
      </c>
      <c r="B94" s="13" t="s">
        <v>2367</v>
      </c>
      <c r="C94" s="22" t="s">
        <v>1886</v>
      </c>
      <c r="D94" s="22" t="s">
        <v>572</v>
      </c>
      <c r="E94" s="36" t="s">
        <v>573</v>
      </c>
      <c r="F94" s="62">
        <v>41244</v>
      </c>
      <c r="G94" s="23" t="s">
        <v>548</v>
      </c>
    </row>
    <row r="95" spans="1:7">
      <c r="A95" s="23">
        <v>2011</v>
      </c>
      <c r="B95" s="13" t="s">
        <v>2367</v>
      </c>
      <c r="C95" s="22" t="s">
        <v>1886</v>
      </c>
      <c r="D95" s="22" t="s">
        <v>574</v>
      </c>
      <c r="E95" s="36" t="s">
        <v>575</v>
      </c>
      <c r="F95" s="62">
        <v>41426</v>
      </c>
      <c r="G95" s="23" t="s">
        <v>548</v>
      </c>
    </row>
    <row r="96" spans="1:7">
      <c r="A96" s="23">
        <v>2011</v>
      </c>
      <c r="B96" s="13" t="s">
        <v>2367</v>
      </c>
      <c r="C96" s="22" t="s">
        <v>1886</v>
      </c>
      <c r="D96" s="22" t="s">
        <v>576</v>
      </c>
      <c r="E96" s="36" t="s">
        <v>8194</v>
      </c>
      <c r="F96" s="62">
        <v>41244</v>
      </c>
      <c r="G96" s="23" t="s">
        <v>548</v>
      </c>
    </row>
    <row r="97" spans="1:7">
      <c r="A97" s="23">
        <v>2011</v>
      </c>
      <c r="B97" s="13" t="s">
        <v>2367</v>
      </c>
      <c r="C97" s="22" t="s">
        <v>1886</v>
      </c>
      <c r="D97" s="22" t="s">
        <v>8181</v>
      </c>
      <c r="E97" s="36" t="s">
        <v>578</v>
      </c>
      <c r="F97" s="62">
        <v>41244</v>
      </c>
      <c r="G97" s="23" t="s">
        <v>548</v>
      </c>
    </row>
    <row r="98" spans="1:7">
      <c r="A98" s="23">
        <v>2011</v>
      </c>
      <c r="B98" s="13" t="s">
        <v>2367</v>
      </c>
      <c r="C98" s="22" t="s">
        <v>1886</v>
      </c>
      <c r="D98" s="22" t="s">
        <v>579</v>
      </c>
      <c r="E98" s="36" t="s">
        <v>580</v>
      </c>
      <c r="F98" s="62">
        <v>41061</v>
      </c>
      <c r="G98" s="23" t="s">
        <v>543</v>
      </c>
    </row>
    <row r="99" spans="1:7">
      <c r="A99" s="23">
        <v>2011</v>
      </c>
      <c r="B99" s="13" t="s">
        <v>2367</v>
      </c>
      <c r="C99" s="22" t="s">
        <v>1886</v>
      </c>
      <c r="D99" s="22" t="s">
        <v>581</v>
      </c>
      <c r="E99" s="36" t="s">
        <v>582</v>
      </c>
      <c r="F99" s="62">
        <v>41061</v>
      </c>
      <c r="G99" s="23" t="s">
        <v>548</v>
      </c>
    </row>
    <row r="100" spans="1:7">
      <c r="A100" s="23">
        <v>2011</v>
      </c>
      <c r="B100" s="13" t="s">
        <v>2367</v>
      </c>
      <c r="C100" s="22" t="s">
        <v>1886</v>
      </c>
      <c r="D100" s="22" t="s">
        <v>583</v>
      </c>
      <c r="E100" s="36" t="s">
        <v>584</v>
      </c>
      <c r="F100" s="62">
        <v>41061</v>
      </c>
      <c r="G100" s="23" t="s">
        <v>554</v>
      </c>
    </row>
    <row r="101" spans="1:7">
      <c r="A101" s="23">
        <v>2011</v>
      </c>
      <c r="B101" s="13" t="s">
        <v>2367</v>
      </c>
      <c r="C101" s="22" t="s">
        <v>1886</v>
      </c>
      <c r="D101" s="22" t="s">
        <v>585</v>
      </c>
      <c r="E101" s="36" t="s">
        <v>586</v>
      </c>
      <c r="F101" s="62">
        <v>41244</v>
      </c>
      <c r="G101" s="23" t="s">
        <v>548</v>
      </c>
    </row>
    <row r="102" spans="1:7">
      <c r="A102" s="23">
        <v>2011</v>
      </c>
      <c r="B102" s="13" t="s">
        <v>2367</v>
      </c>
      <c r="C102" s="22" t="s">
        <v>1886</v>
      </c>
      <c r="D102" s="22" t="s">
        <v>588</v>
      </c>
      <c r="E102" s="36" t="s">
        <v>8190</v>
      </c>
      <c r="F102" s="62">
        <v>41426</v>
      </c>
      <c r="G102" s="23" t="s">
        <v>548</v>
      </c>
    </row>
    <row r="103" spans="1:7">
      <c r="A103" s="23">
        <v>2011</v>
      </c>
      <c r="B103" s="13" t="s">
        <v>2366</v>
      </c>
      <c r="C103" s="22" t="s">
        <v>514</v>
      </c>
      <c r="D103" s="22" t="s">
        <v>592</v>
      </c>
      <c r="E103" s="36" t="s">
        <v>593</v>
      </c>
      <c r="F103" s="62">
        <v>41244</v>
      </c>
      <c r="G103" s="23" t="s">
        <v>543</v>
      </c>
    </row>
    <row r="104" spans="1:7">
      <c r="A104" s="23">
        <v>2011</v>
      </c>
      <c r="B104" s="13" t="s">
        <v>2366</v>
      </c>
      <c r="C104" s="22" t="s">
        <v>514</v>
      </c>
      <c r="D104" s="22" t="s">
        <v>591</v>
      </c>
      <c r="E104" s="36" t="s">
        <v>550</v>
      </c>
      <c r="F104" s="62">
        <v>40878</v>
      </c>
      <c r="G104" s="23" t="s">
        <v>543</v>
      </c>
    </row>
    <row r="105" spans="1:7">
      <c r="A105" s="23">
        <v>2011</v>
      </c>
      <c r="B105" s="13" t="s">
        <v>2366</v>
      </c>
      <c r="C105" s="22" t="s">
        <v>514</v>
      </c>
      <c r="D105" s="22" t="s">
        <v>594</v>
      </c>
      <c r="E105" s="36" t="s">
        <v>595</v>
      </c>
      <c r="F105" s="62">
        <v>40878</v>
      </c>
      <c r="G105" s="23" t="s">
        <v>545</v>
      </c>
    </row>
    <row r="106" spans="1:7">
      <c r="A106" s="23">
        <v>2011</v>
      </c>
      <c r="B106" s="13" t="s">
        <v>2366</v>
      </c>
      <c r="C106" s="22" t="s">
        <v>514</v>
      </c>
      <c r="D106" s="22" t="s">
        <v>572</v>
      </c>
      <c r="E106" s="36" t="s">
        <v>573</v>
      </c>
      <c r="F106" s="62">
        <v>40695</v>
      </c>
      <c r="G106" s="23" t="s">
        <v>548</v>
      </c>
    </row>
    <row r="107" spans="1:7">
      <c r="A107" s="23">
        <v>2011</v>
      </c>
      <c r="B107" s="13" t="s">
        <v>2367</v>
      </c>
      <c r="C107" s="22" t="s">
        <v>514</v>
      </c>
      <c r="D107" s="22" t="s">
        <v>592</v>
      </c>
      <c r="E107" s="36" t="s">
        <v>593</v>
      </c>
      <c r="F107" s="62">
        <v>41244</v>
      </c>
      <c r="G107" s="23" t="s">
        <v>543</v>
      </c>
    </row>
    <row r="108" spans="1:7">
      <c r="A108" s="23">
        <v>2011</v>
      </c>
      <c r="B108" s="13" t="s">
        <v>2367</v>
      </c>
      <c r="C108" s="22" t="s">
        <v>514</v>
      </c>
      <c r="D108" s="22" t="s">
        <v>591</v>
      </c>
      <c r="E108" s="36" t="s">
        <v>550</v>
      </c>
      <c r="F108" s="62">
        <v>40878</v>
      </c>
      <c r="G108" s="23" t="s">
        <v>543</v>
      </c>
    </row>
    <row r="109" spans="1:7">
      <c r="A109" s="23">
        <v>2011</v>
      </c>
      <c r="B109" s="13" t="s">
        <v>2367</v>
      </c>
      <c r="C109" s="22" t="s">
        <v>514</v>
      </c>
      <c r="D109" s="22" t="s">
        <v>594</v>
      </c>
      <c r="E109" s="36" t="s">
        <v>595</v>
      </c>
      <c r="F109" s="62">
        <v>41426</v>
      </c>
      <c r="G109" s="23" t="s">
        <v>548</v>
      </c>
    </row>
    <row r="110" spans="1:7">
      <c r="A110" s="23">
        <v>2011</v>
      </c>
      <c r="B110" s="13" t="s">
        <v>2367</v>
      </c>
      <c r="C110" s="22" t="s">
        <v>514</v>
      </c>
      <c r="D110" s="22" t="s">
        <v>589</v>
      </c>
      <c r="E110" s="36" t="s">
        <v>550</v>
      </c>
      <c r="F110" s="62">
        <v>41244</v>
      </c>
      <c r="G110" s="23" t="s">
        <v>543</v>
      </c>
    </row>
    <row r="111" spans="1:7">
      <c r="A111" s="23">
        <v>2011</v>
      </c>
      <c r="B111" s="13" t="s">
        <v>2367</v>
      </c>
      <c r="C111" s="22" t="s">
        <v>514</v>
      </c>
      <c r="D111" s="22" t="s">
        <v>572</v>
      </c>
      <c r="E111" s="36" t="s">
        <v>573</v>
      </c>
      <c r="F111" s="62">
        <v>41244</v>
      </c>
      <c r="G111" s="23" t="s">
        <v>548</v>
      </c>
    </row>
    <row r="112" spans="1:7">
      <c r="A112" s="23">
        <v>2012</v>
      </c>
      <c r="B112" s="13" t="s">
        <v>2366</v>
      </c>
      <c r="C112" s="22" t="s">
        <v>1886</v>
      </c>
      <c r="D112" s="22" t="s">
        <v>546</v>
      </c>
      <c r="E112" s="36" t="s">
        <v>547</v>
      </c>
      <c r="F112" s="62">
        <v>41061</v>
      </c>
      <c r="G112" s="23" t="s">
        <v>548</v>
      </c>
    </row>
    <row r="113" spans="1:7">
      <c r="A113" s="23">
        <v>2012</v>
      </c>
      <c r="B113" s="13" t="s">
        <v>2366</v>
      </c>
      <c r="C113" s="22" t="s">
        <v>1886</v>
      </c>
      <c r="D113" s="22" t="s">
        <v>549</v>
      </c>
      <c r="E113" s="36" t="s">
        <v>550</v>
      </c>
      <c r="F113" s="62">
        <v>41426</v>
      </c>
      <c r="G113" s="23" t="s">
        <v>548</v>
      </c>
    </row>
    <row r="114" spans="1:7">
      <c r="A114" s="23">
        <v>2012</v>
      </c>
      <c r="B114" s="13" t="s">
        <v>2366</v>
      </c>
      <c r="C114" s="22" t="s">
        <v>1886</v>
      </c>
      <c r="D114" s="22" t="s">
        <v>551</v>
      </c>
      <c r="E114" s="36" t="s">
        <v>550</v>
      </c>
      <c r="F114" s="62">
        <v>41426</v>
      </c>
      <c r="G114" s="23" t="s">
        <v>545</v>
      </c>
    </row>
    <row r="115" spans="1:7">
      <c r="A115" s="23">
        <v>2012</v>
      </c>
      <c r="B115" s="13" t="s">
        <v>2366</v>
      </c>
      <c r="C115" s="22" t="s">
        <v>1886</v>
      </c>
      <c r="D115" s="22" t="s">
        <v>552</v>
      </c>
      <c r="E115" s="36" t="s">
        <v>553</v>
      </c>
      <c r="F115" s="62">
        <v>41244</v>
      </c>
      <c r="G115" s="23" t="s">
        <v>554</v>
      </c>
    </row>
    <row r="116" spans="1:7">
      <c r="A116" s="23">
        <v>2012</v>
      </c>
      <c r="B116" s="13" t="s">
        <v>2366</v>
      </c>
      <c r="C116" s="22" t="s">
        <v>1886</v>
      </c>
      <c r="D116" s="22" t="s">
        <v>557</v>
      </c>
      <c r="E116" s="36" t="s">
        <v>8188</v>
      </c>
      <c r="F116" s="62">
        <v>41426</v>
      </c>
      <c r="G116" s="23" t="s">
        <v>543</v>
      </c>
    </row>
    <row r="117" spans="1:7">
      <c r="A117" s="23">
        <v>2012</v>
      </c>
      <c r="B117" s="13" t="s">
        <v>2366</v>
      </c>
      <c r="C117" s="22" t="s">
        <v>1886</v>
      </c>
      <c r="D117" s="22" t="s">
        <v>558</v>
      </c>
      <c r="E117" s="36" t="s">
        <v>559</v>
      </c>
      <c r="F117" s="62">
        <v>41426</v>
      </c>
      <c r="G117" s="23" t="s">
        <v>543</v>
      </c>
    </row>
    <row r="118" spans="1:7">
      <c r="A118" s="23">
        <v>2012</v>
      </c>
      <c r="B118" s="13" t="s">
        <v>2366</v>
      </c>
      <c r="C118" s="22" t="s">
        <v>1886</v>
      </c>
      <c r="D118" s="22" t="s">
        <v>560</v>
      </c>
      <c r="E118" s="36" t="s">
        <v>550</v>
      </c>
      <c r="F118" s="62">
        <v>41244</v>
      </c>
      <c r="G118" s="23" t="s">
        <v>548</v>
      </c>
    </row>
    <row r="119" spans="1:7">
      <c r="A119" s="23">
        <v>2012</v>
      </c>
      <c r="B119" s="13" t="s">
        <v>2366</v>
      </c>
      <c r="C119" s="22" t="s">
        <v>1886</v>
      </c>
      <c r="D119" s="22" t="s">
        <v>561</v>
      </c>
      <c r="E119" s="36" t="s">
        <v>8189</v>
      </c>
      <c r="F119" s="62">
        <v>41426</v>
      </c>
      <c r="G119" s="23" t="s">
        <v>548</v>
      </c>
    </row>
    <row r="120" spans="1:7">
      <c r="A120" s="23">
        <v>2012</v>
      </c>
      <c r="B120" s="13" t="s">
        <v>2366</v>
      </c>
      <c r="C120" s="22" t="s">
        <v>1886</v>
      </c>
      <c r="D120" s="22" t="s">
        <v>1964</v>
      </c>
      <c r="E120" s="36" t="s">
        <v>562</v>
      </c>
      <c r="F120" s="62">
        <v>41244</v>
      </c>
      <c r="G120" s="23" t="s">
        <v>548</v>
      </c>
    </row>
    <row r="121" spans="1:7">
      <c r="A121" s="23">
        <v>2012</v>
      </c>
      <c r="B121" s="13" t="s">
        <v>2366</v>
      </c>
      <c r="C121" s="22" t="s">
        <v>1886</v>
      </c>
      <c r="D121" s="22" t="s">
        <v>563</v>
      </c>
      <c r="E121" s="36" t="s">
        <v>564</v>
      </c>
      <c r="F121" s="62">
        <v>41426</v>
      </c>
      <c r="G121" s="23" t="s">
        <v>543</v>
      </c>
    </row>
    <row r="122" spans="1:7">
      <c r="A122" s="23">
        <v>2012</v>
      </c>
      <c r="B122" s="13" t="s">
        <v>2366</v>
      </c>
      <c r="C122" s="22" t="s">
        <v>1886</v>
      </c>
      <c r="D122" s="22" t="s">
        <v>8184</v>
      </c>
      <c r="E122" s="36" t="s">
        <v>565</v>
      </c>
      <c r="F122" s="62">
        <v>41244</v>
      </c>
      <c r="G122" s="23" t="s">
        <v>545</v>
      </c>
    </row>
    <row r="123" spans="1:7">
      <c r="A123" s="23">
        <v>2012</v>
      </c>
      <c r="B123" s="13" t="s">
        <v>2366</v>
      </c>
      <c r="C123" s="22" t="s">
        <v>1886</v>
      </c>
      <c r="D123" s="22" t="s">
        <v>566</v>
      </c>
      <c r="E123" s="36" t="s">
        <v>567</v>
      </c>
      <c r="F123" s="62">
        <v>41244</v>
      </c>
      <c r="G123" s="23" t="s">
        <v>545</v>
      </c>
    </row>
    <row r="124" spans="1:7">
      <c r="A124" s="23">
        <v>2012</v>
      </c>
      <c r="B124" s="13" t="s">
        <v>2366</v>
      </c>
      <c r="C124" s="22" t="s">
        <v>1886</v>
      </c>
      <c r="D124" s="22" t="s">
        <v>568</v>
      </c>
      <c r="E124" s="36" t="s">
        <v>569</v>
      </c>
      <c r="F124" s="62">
        <v>41426</v>
      </c>
      <c r="G124" s="23" t="s">
        <v>548</v>
      </c>
    </row>
    <row r="125" spans="1:7">
      <c r="A125" s="23">
        <v>2012</v>
      </c>
      <c r="B125" s="13" t="s">
        <v>2366</v>
      </c>
      <c r="C125" s="22" t="s">
        <v>1886</v>
      </c>
      <c r="D125" s="22" t="s">
        <v>571</v>
      </c>
      <c r="E125" s="36" t="s">
        <v>562</v>
      </c>
      <c r="F125" s="62">
        <v>41244</v>
      </c>
      <c r="G125" s="23" t="s">
        <v>545</v>
      </c>
    </row>
    <row r="126" spans="1:7">
      <c r="A126" s="23">
        <v>2012</v>
      </c>
      <c r="B126" s="13" t="s">
        <v>2366</v>
      </c>
      <c r="C126" s="22" t="s">
        <v>1886</v>
      </c>
      <c r="D126" s="22" t="s">
        <v>8182</v>
      </c>
      <c r="E126" s="36" t="s">
        <v>562</v>
      </c>
      <c r="F126" s="62">
        <v>41061</v>
      </c>
      <c r="G126" s="23" t="s">
        <v>545</v>
      </c>
    </row>
    <row r="127" spans="1:7">
      <c r="A127" s="23">
        <v>2012</v>
      </c>
      <c r="B127" s="13" t="s">
        <v>2366</v>
      </c>
      <c r="C127" s="22" t="s">
        <v>1886</v>
      </c>
      <c r="D127" s="22" t="s">
        <v>572</v>
      </c>
      <c r="E127" s="36" t="s">
        <v>573</v>
      </c>
      <c r="F127" s="62">
        <v>41244</v>
      </c>
      <c r="G127" s="23" t="s">
        <v>548</v>
      </c>
    </row>
    <row r="128" spans="1:7">
      <c r="A128" s="23">
        <v>2012</v>
      </c>
      <c r="B128" s="13" t="s">
        <v>2366</v>
      </c>
      <c r="C128" s="22" t="s">
        <v>1886</v>
      </c>
      <c r="D128" s="22" t="s">
        <v>574</v>
      </c>
      <c r="E128" s="36" t="s">
        <v>575</v>
      </c>
      <c r="F128" s="62">
        <v>41426</v>
      </c>
      <c r="G128" s="23" t="s">
        <v>548</v>
      </c>
    </row>
    <row r="129" spans="1:7">
      <c r="A129" s="23">
        <v>2012</v>
      </c>
      <c r="B129" s="13" t="s">
        <v>2366</v>
      </c>
      <c r="C129" s="22" t="s">
        <v>1886</v>
      </c>
      <c r="D129" s="22" t="s">
        <v>576</v>
      </c>
      <c r="E129" s="36" t="s">
        <v>8194</v>
      </c>
      <c r="F129" s="62">
        <v>41244</v>
      </c>
      <c r="G129" s="23" t="s">
        <v>548</v>
      </c>
    </row>
    <row r="130" spans="1:7">
      <c r="A130" s="23">
        <v>2012</v>
      </c>
      <c r="B130" s="13" t="s">
        <v>2366</v>
      </c>
      <c r="C130" s="22" t="s">
        <v>1886</v>
      </c>
      <c r="D130" s="22" t="s">
        <v>8181</v>
      </c>
      <c r="E130" s="36" t="s">
        <v>578</v>
      </c>
      <c r="F130" s="62">
        <v>41244</v>
      </c>
      <c r="G130" s="23" t="s">
        <v>548</v>
      </c>
    </row>
    <row r="131" spans="1:7">
      <c r="A131" s="23">
        <v>2012</v>
      </c>
      <c r="B131" s="13" t="s">
        <v>2366</v>
      </c>
      <c r="C131" s="22" t="s">
        <v>1886</v>
      </c>
      <c r="D131" s="22" t="s">
        <v>579</v>
      </c>
      <c r="E131" s="36" t="s">
        <v>580</v>
      </c>
      <c r="F131" s="62">
        <v>41061</v>
      </c>
      <c r="G131" s="23" t="s">
        <v>543</v>
      </c>
    </row>
    <row r="132" spans="1:7">
      <c r="A132" s="23">
        <v>2012</v>
      </c>
      <c r="B132" s="13" t="s">
        <v>2366</v>
      </c>
      <c r="C132" s="22" t="s">
        <v>1886</v>
      </c>
      <c r="D132" s="22" t="s">
        <v>581</v>
      </c>
      <c r="E132" s="36" t="s">
        <v>582</v>
      </c>
      <c r="F132" s="62">
        <v>41061</v>
      </c>
      <c r="G132" s="23" t="s">
        <v>548</v>
      </c>
    </row>
    <row r="133" spans="1:7">
      <c r="A133" s="23">
        <v>2012</v>
      </c>
      <c r="B133" s="13" t="s">
        <v>2366</v>
      </c>
      <c r="C133" s="22" t="s">
        <v>1886</v>
      </c>
      <c r="D133" s="22" t="s">
        <v>583</v>
      </c>
      <c r="E133" s="36" t="s">
        <v>584</v>
      </c>
      <c r="F133" s="62">
        <v>41061</v>
      </c>
      <c r="G133" s="23" t="s">
        <v>554</v>
      </c>
    </row>
    <row r="134" spans="1:7">
      <c r="A134" s="23">
        <v>2012</v>
      </c>
      <c r="B134" s="13" t="s">
        <v>2366</v>
      </c>
      <c r="C134" s="22" t="s">
        <v>1886</v>
      </c>
      <c r="D134" s="22" t="s">
        <v>585</v>
      </c>
      <c r="E134" s="36" t="s">
        <v>586</v>
      </c>
      <c r="F134" s="62">
        <v>41244</v>
      </c>
      <c r="G134" s="23" t="s">
        <v>548</v>
      </c>
    </row>
    <row r="135" spans="1:7">
      <c r="A135" s="23">
        <v>2012</v>
      </c>
      <c r="B135" s="13" t="s">
        <v>2366</v>
      </c>
      <c r="C135" s="22" t="s">
        <v>1886</v>
      </c>
      <c r="D135" s="22" t="s">
        <v>588</v>
      </c>
      <c r="E135" s="36" t="s">
        <v>8190</v>
      </c>
      <c r="F135" s="62">
        <v>41426</v>
      </c>
      <c r="G135" s="23" t="s">
        <v>548</v>
      </c>
    </row>
    <row r="136" spans="1:7">
      <c r="A136" s="23">
        <v>2012</v>
      </c>
      <c r="B136" s="13" t="s">
        <v>2367</v>
      </c>
      <c r="C136" s="22" t="s">
        <v>1886</v>
      </c>
      <c r="D136" s="22" t="s">
        <v>541</v>
      </c>
      <c r="E136" s="36" t="s">
        <v>542</v>
      </c>
      <c r="F136" s="62">
        <v>41791</v>
      </c>
      <c r="G136" s="23" t="s">
        <v>543</v>
      </c>
    </row>
    <row r="137" spans="1:7">
      <c r="A137" s="23">
        <v>2012</v>
      </c>
      <c r="B137" s="13" t="s">
        <v>2367</v>
      </c>
      <c r="C137" s="22" t="s">
        <v>1886</v>
      </c>
      <c r="D137" s="22" t="s">
        <v>546</v>
      </c>
      <c r="E137" s="36" t="s">
        <v>547</v>
      </c>
      <c r="F137" s="62">
        <v>41791</v>
      </c>
      <c r="G137" s="23" t="s">
        <v>548</v>
      </c>
    </row>
    <row r="138" spans="1:7">
      <c r="A138" s="23">
        <v>2012</v>
      </c>
      <c r="B138" s="13" t="s">
        <v>2367</v>
      </c>
      <c r="C138" s="22" t="s">
        <v>1886</v>
      </c>
      <c r="D138" s="22" t="s">
        <v>549</v>
      </c>
      <c r="E138" s="36" t="s">
        <v>550</v>
      </c>
      <c r="F138" s="62">
        <v>41791</v>
      </c>
      <c r="G138" s="23" t="s">
        <v>548</v>
      </c>
    </row>
    <row r="139" spans="1:7">
      <c r="A139" s="23">
        <v>2012</v>
      </c>
      <c r="B139" s="13" t="s">
        <v>2367</v>
      </c>
      <c r="C139" s="22" t="s">
        <v>1886</v>
      </c>
      <c r="D139" s="22" t="s">
        <v>551</v>
      </c>
      <c r="E139" s="36" t="s">
        <v>550</v>
      </c>
      <c r="F139" s="62">
        <v>41791</v>
      </c>
      <c r="G139" s="23" t="s">
        <v>548</v>
      </c>
    </row>
    <row r="140" spans="1:7">
      <c r="A140" s="23">
        <v>2012</v>
      </c>
      <c r="B140" s="13" t="s">
        <v>2367</v>
      </c>
      <c r="C140" s="22" t="s">
        <v>1886</v>
      </c>
      <c r="D140" s="22" t="s">
        <v>552</v>
      </c>
      <c r="E140" s="36" t="s">
        <v>553</v>
      </c>
      <c r="F140" s="62">
        <v>41791</v>
      </c>
      <c r="G140" s="23" t="s">
        <v>554</v>
      </c>
    </row>
    <row r="141" spans="1:7">
      <c r="A141" s="23">
        <v>2012</v>
      </c>
      <c r="B141" s="13" t="s">
        <v>2367</v>
      </c>
      <c r="C141" s="22" t="s">
        <v>1886</v>
      </c>
      <c r="D141" s="22" t="s">
        <v>557</v>
      </c>
      <c r="E141" s="36" t="s">
        <v>8188</v>
      </c>
      <c r="F141" s="62">
        <v>41791</v>
      </c>
      <c r="G141" s="23" t="s">
        <v>543</v>
      </c>
    </row>
    <row r="142" spans="1:7">
      <c r="A142" s="23">
        <v>2012</v>
      </c>
      <c r="B142" s="13" t="s">
        <v>2367</v>
      </c>
      <c r="C142" s="22" t="s">
        <v>1886</v>
      </c>
      <c r="D142" s="22" t="s">
        <v>558</v>
      </c>
      <c r="E142" s="36" t="s">
        <v>559</v>
      </c>
      <c r="F142" s="62">
        <v>41426</v>
      </c>
      <c r="G142" s="23" t="s">
        <v>543</v>
      </c>
    </row>
    <row r="143" spans="1:7">
      <c r="A143" s="23">
        <v>2012</v>
      </c>
      <c r="B143" s="13" t="s">
        <v>2367</v>
      </c>
      <c r="C143" s="22" t="s">
        <v>1886</v>
      </c>
      <c r="D143" s="22" t="s">
        <v>560</v>
      </c>
      <c r="E143" s="36" t="s">
        <v>550</v>
      </c>
      <c r="F143" s="62">
        <v>41791</v>
      </c>
      <c r="G143" s="23" t="s">
        <v>548</v>
      </c>
    </row>
    <row r="144" spans="1:7">
      <c r="A144" s="23">
        <v>2012</v>
      </c>
      <c r="B144" s="13" t="s">
        <v>2367</v>
      </c>
      <c r="C144" s="22" t="s">
        <v>1886</v>
      </c>
      <c r="D144" s="22" t="s">
        <v>561</v>
      </c>
      <c r="E144" s="36" t="s">
        <v>8189</v>
      </c>
      <c r="F144" s="62">
        <v>41791</v>
      </c>
      <c r="G144" s="23" t="s">
        <v>548</v>
      </c>
    </row>
    <row r="145" spans="1:7">
      <c r="A145" s="23">
        <v>2012</v>
      </c>
      <c r="B145" s="13" t="s">
        <v>2367</v>
      </c>
      <c r="C145" s="22" t="s">
        <v>1886</v>
      </c>
      <c r="D145" s="22" t="s">
        <v>1964</v>
      </c>
      <c r="E145" s="36" t="s">
        <v>562</v>
      </c>
      <c r="F145" s="62">
        <v>41791</v>
      </c>
      <c r="G145" s="23" t="s">
        <v>548</v>
      </c>
    </row>
    <row r="146" spans="1:7">
      <c r="A146" s="23">
        <v>2012</v>
      </c>
      <c r="B146" s="13" t="s">
        <v>2367</v>
      </c>
      <c r="C146" s="22" t="s">
        <v>1886</v>
      </c>
      <c r="D146" s="22" t="s">
        <v>563</v>
      </c>
      <c r="E146" s="36" t="s">
        <v>564</v>
      </c>
      <c r="F146" s="62">
        <v>41426</v>
      </c>
      <c r="G146" s="23" t="s">
        <v>543</v>
      </c>
    </row>
    <row r="147" spans="1:7">
      <c r="A147" s="23">
        <v>2012</v>
      </c>
      <c r="B147" s="13" t="s">
        <v>2367</v>
      </c>
      <c r="C147" s="22" t="s">
        <v>1886</v>
      </c>
      <c r="D147" s="22" t="s">
        <v>8184</v>
      </c>
      <c r="E147" s="36" t="s">
        <v>565</v>
      </c>
      <c r="F147" s="62">
        <v>41791</v>
      </c>
      <c r="G147" s="23" t="s">
        <v>545</v>
      </c>
    </row>
    <row r="148" spans="1:7">
      <c r="A148" s="23">
        <v>2012</v>
      </c>
      <c r="B148" s="13" t="s">
        <v>2367</v>
      </c>
      <c r="C148" s="22" t="s">
        <v>1886</v>
      </c>
      <c r="D148" s="22" t="s">
        <v>566</v>
      </c>
      <c r="E148" s="36" t="s">
        <v>567</v>
      </c>
      <c r="F148" s="62">
        <v>41791</v>
      </c>
      <c r="G148" s="23" t="s">
        <v>545</v>
      </c>
    </row>
    <row r="149" spans="1:7">
      <c r="A149" s="23">
        <v>2012</v>
      </c>
      <c r="B149" s="13" t="s">
        <v>2367</v>
      </c>
      <c r="C149" s="22" t="s">
        <v>1886</v>
      </c>
      <c r="D149" s="22" t="s">
        <v>568</v>
      </c>
      <c r="E149" s="36" t="s">
        <v>569</v>
      </c>
      <c r="F149" s="62">
        <v>41791</v>
      </c>
      <c r="G149" s="23" t="s">
        <v>548</v>
      </c>
    </row>
    <row r="150" spans="1:7">
      <c r="A150" s="23">
        <v>2012</v>
      </c>
      <c r="B150" s="13" t="s">
        <v>2367</v>
      </c>
      <c r="C150" s="22" t="s">
        <v>1886</v>
      </c>
      <c r="D150" s="22" t="s">
        <v>571</v>
      </c>
      <c r="E150" s="36" t="s">
        <v>562</v>
      </c>
      <c r="F150" s="62">
        <v>41244</v>
      </c>
      <c r="G150" s="23" t="s">
        <v>545</v>
      </c>
    </row>
    <row r="151" spans="1:7">
      <c r="A151" s="23">
        <v>2012</v>
      </c>
      <c r="B151" s="13" t="s">
        <v>2367</v>
      </c>
      <c r="C151" s="22" t="s">
        <v>1886</v>
      </c>
      <c r="D151" s="22" t="s">
        <v>8182</v>
      </c>
      <c r="E151" s="36" t="s">
        <v>562</v>
      </c>
      <c r="F151" s="62">
        <v>41791</v>
      </c>
      <c r="G151" s="23" t="s">
        <v>545</v>
      </c>
    </row>
    <row r="152" spans="1:7">
      <c r="A152" s="23">
        <v>2012</v>
      </c>
      <c r="B152" s="13" t="s">
        <v>2367</v>
      </c>
      <c r="C152" s="22" t="s">
        <v>1886</v>
      </c>
      <c r="D152" s="22" t="s">
        <v>572</v>
      </c>
      <c r="E152" s="36" t="s">
        <v>573</v>
      </c>
      <c r="F152" s="62">
        <v>41791</v>
      </c>
      <c r="G152" s="23" t="s">
        <v>548</v>
      </c>
    </row>
    <row r="153" spans="1:7">
      <c r="A153" s="23">
        <v>2012</v>
      </c>
      <c r="B153" s="13" t="s">
        <v>2367</v>
      </c>
      <c r="C153" s="22" t="s">
        <v>1886</v>
      </c>
      <c r="D153" s="22" t="s">
        <v>574</v>
      </c>
      <c r="E153" s="36" t="s">
        <v>575</v>
      </c>
      <c r="F153" s="62">
        <v>41791</v>
      </c>
      <c r="G153" s="23" t="s">
        <v>548</v>
      </c>
    </row>
    <row r="154" spans="1:7">
      <c r="A154" s="23">
        <v>2012</v>
      </c>
      <c r="B154" s="13" t="s">
        <v>2367</v>
      </c>
      <c r="C154" s="22" t="s">
        <v>1886</v>
      </c>
      <c r="D154" s="22" t="s">
        <v>576</v>
      </c>
      <c r="E154" s="36" t="s">
        <v>8194</v>
      </c>
      <c r="F154" s="62">
        <v>41791</v>
      </c>
      <c r="G154" s="23" t="s">
        <v>548</v>
      </c>
    </row>
    <row r="155" spans="1:7">
      <c r="A155" s="23">
        <v>2012</v>
      </c>
      <c r="B155" s="13" t="s">
        <v>2367</v>
      </c>
      <c r="C155" s="22" t="s">
        <v>1886</v>
      </c>
      <c r="D155" s="22" t="s">
        <v>8181</v>
      </c>
      <c r="E155" s="36" t="s">
        <v>578</v>
      </c>
      <c r="F155" s="62">
        <v>41791</v>
      </c>
      <c r="G155" s="23" t="s">
        <v>545</v>
      </c>
    </row>
    <row r="156" spans="1:7">
      <c r="A156" s="23">
        <v>2012</v>
      </c>
      <c r="B156" s="13" t="s">
        <v>2367</v>
      </c>
      <c r="C156" s="22" t="s">
        <v>1886</v>
      </c>
      <c r="D156" s="22" t="s">
        <v>579</v>
      </c>
      <c r="E156" s="36" t="s">
        <v>580</v>
      </c>
      <c r="F156" s="62">
        <v>41791</v>
      </c>
      <c r="G156" s="23" t="s">
        <v>545</v>
      </c>
    </row>
    <row r="157" spans="1:7">
      <c r="A157" s="23">
        <v>2012</v>
      </c>
      <c r="B157" s="13" t="s">
        <v>2367</v>
      </c>
      <c r="C157" s="22" t="s">
        <v>1886</v>
      </c>
      <c r="D157" s="22" t="s">
        <v>581</v>
      </c>
      <c r="E157" s="36" t="s">
        <v>582</v>
      </c>
      <c r="F157" s="62">
        <v>41791</v>
      </c>
      <c r="G157" s="23" t="s">
        <v>548</v>
      </c>
    </row>
    <row r="158" spans="1:7">
      <c r="A158" s="23">
        <v>2012</v>
      </c>
      <c r="B158" s="13" t="s">
        <v>2367</v>
      </c>
      <c r="C158" s="22" t="s">
        <v>1886</v>
      </c>
      <c r="D158" s="22" t="s">
        <v>583</v>
      </c>
      <c r="E158" s="36" t="s">
        <v>584</v>
      </c>
      <c r="F158" s="62">
        <v>41791</v>
      </c>
      <c r="G158" s="23" t="s">
        <v>554</v>
      </c>
    </row>
    <row r="159" spans="1:7">
      <c r="A159" s="23">
        <v>2012</v>
      </c>
      <c r="B159" s="13" t="s">
        <v>2367</v>
      </c>
      <c r="C159" s="22" t="s">
        <v>1886</v>
      </c>
      <c r="D159" s="22" t="s">
        <v>585</v>
      </c>
      <c r="E159" s="36" t="s">
        <v>586</v>
      </c>
      <c r="F159" s="62">
        <v>41791</v>
      </c>
      <c r="G159" s="23" t="s">
        <v>548</v>
      </c>
    </row>
    <row r="160" spans="1:7">
      <c r="A160" s="23">
        <v>2012</v>
      </c>
      <c r="B160" s="13" t="s">
        <v>2367</v>
      </c>
      <c r="C160" s="22" t="s">
        <v>1886</v>
      </c>
      <c r="D160" s="22" t="s">
        <v>588</v>
      </c>
      <c r="E160" s="36" t="s">
        <v>8190</v>
      </c>
      <c r="F160" s="62">
        <v>41791</v>
      </c>
      <c r="G160" s="23" t="s">
        <v>548</v>
      </c>
    </row>
    <row r="161" spans="1:7">
      <c r="A161" s="23">
        <v>2012</v>
      </c>
      <c r="B161" s="13" t="s">
        <v>2366</v>
      </c>
      <c r="C161" s="22" t="s">
        <v>514</v>
      </c>
      <c r="D161" s="22" t="s">
        <v>592</v>
      </c>
      <c r="E161" s="36" t="s">
        <v>593</v>
      </c>
      <c r="F161" s="62">
        <v>41244</v>
      </c>
      <c r="G161" s="23" t="s">
        <v>543</v>
      </c>
    </row>
    <row r="162" spans="1:7">
      <c r="A162" s="23">
        <v>2012</v>
      </c>
      <c r="B162" s="13" t="s">
        <v>2366</v>
      </c>
      <c r="C162" s="22" t="s">
        <v>514</v>
      </c>
      <c r="D162" s="22" t="s">
        <v>591</v>
      </c>
      <c r="E162" s="36" t="s">
        <v>550</v>
      </c>
      <c r="F162" s="62">
        <v>40878</v>
      </c>
      <c r="G162" s="23" t="s">
        <v>543</v>
      </c>
    </row>
    <row r="163" spans="1:7">
      <c r="A163" s="23">
        <v>2012</v>
      </c>
      <c r="B163" s="13" t="s">
        <v>2366</v>
      </c>
      <c r="C163" s="22" t="s">
        <v>514</v>
      </c>
      <c r="D163" s="22" t="s">
        <v>594</v>
      </c>
      <c r="E163" s="36" t="s">
        <v>595</v>
      </c>
      <c r="F163" s="62">
        <v>41426</v>
      </c>
      <c r="G163" s="23" t="s">
        <v>548</v>
      </c>
    </row>
    <row r="164" spans="1:7">
      <c r="A164" s="23">
        <v>2012</v>
      </c>
      <c r="B164" s="13" t="s">
        <v>2366</v>
      </c>
      <c r="C164" s="22" t="s">
        <v>514</v>
      </c>
      <c r="D164" s="22" t="s">
        <v>589</v>
      </c>
      <c r="E164" s="36" t="s">
        <v>550</v>
      </c>
      <c r="F164" s="62">
        <v>41244</v>
      </c>
      <c r="G164" s="23" t="s">
        <v>543</v>
      </c>
    </row>
    <row r="165" spans="1:7">
      <c r="A165" s="23">
        <v>2012</v>
      </c>
      <c r="B165" s="13" t="s">
        <v>2366</v>
      </c>
      <c r="C165" s="22" t="s">
        <v>514</v>
      </c>
      <c r="D165" s="22" t="s">
        <v>572</v>
      </c>
      <c r="E165" s="36" t="s">
        <v>573</v>
      </c>
      <c r="F165" s="62">
        <v>41244</v>
      </c>
      <c r="G165" s="23" t="s">
        <v>548</v>
      </c>
    </row>
    <row r="166" spans="1:7">
      <c r="A166" s="23">
        <v>2012</v>
      </c>
      <c r="B166" s="13" t="s">
        <v>2367</v>
      </c>
      <c r="C166" s="22" t="s">
        <v>514</v>
      </c>
      <c r="D166" s="22" t="s">
        <v>592</v>
      </c>
      <c r="E166" s="36" t="s">
        <v>593</v>
      </c>
      <c r="F166" s="62">
        <v>41244</v>
      </c>
      <c r="G166" s="23" t="s">
        <v>543</v>
      </c>
    </row>
    <row r="167" spans="1:7">
      <c r="A167" s="23">
        <v>2012</v>
      </c>
      <c r="B167" s="13" t="s">
        <v>2367</v>
      </c>
      <c r="C167" s="22" t="s">
        <v>514</v>
      </c>
      <c r="D167" s="22" t="s">
        <v>591</v>
      </c>
      <c r="E167" s="36" t="s">
        <v>550</v>
      </c>
      <c r="F167" s="62">
        <v>40878</v>
      </c>
      <c r="G167" s="23" t="s">
        <v>543</v>
      </c>
    </row>
    <row r="168" spans="1:7">
      <c r="A168" s="23">
        <v>2012</v>
      </c>
      <c r="B168" s="13" t="s">
        <v>2367</v>
      </c>
      <c r="C168" s="22" t="s">
        <v>514</v>
      </c>
      <c r="D168" s="22" t="s">
        <v>594</v>
      </c>
      <c r="E168" s="36" t="s">
        <v>595</v>
      </c>
      <c r="F168" s="62">
        <v>41426</v>
      </c>
      <c r="G168" s="23" t="s">
        <v>548</v>
      </c>
    </row>
    <row r="169" spans="1:7">
      <c r="A169" s="23">
        <v>2012</v>
      </c>
      <c r="B169" s="13" t="s">
        <v>2367</v>
      </c>
      <c r="C169" s="22" t="s">
        <v>514</v>
      </c>
      <c r="D169" s="22" t="s">
        <v>589</v>
      </c>
      <c r="E169" s="36" t="s">
        <v>550</v>
      </c>
      <c r="F169" s="62">
        <v>41244</v>
      </c>
      <c r="G169" s="23" t="s">
        <v>543</v>
      </c>
    </row>
    <row r="170" spans="1:7">
      <c r="A170" s="23">
        <v>2012</v>
      </c>
      <c r="B170" s="13" t="s">
        <v>2367</v>
      </c>
      <c r="C170" s="22" t="s">
        <v>514</v>
      </c>
      <c r="D170" s="22" t="s">
        <v>572</v>
      </c>
      <c r="E170" s="36" t="s">
        <v>573</v>
      </c>
      <c r="F170" s="62">
        <v>41791</v>
      </c>
      <c r="G170" s="23" t="s">
        <v>548</v>
      </c>
    </row>
    <row r="171" spans="1:7">
      <c r="A171" s="23">
        <v>2013</v>
      </c>
      <c r="B171" s="13" t="s">
        <v>2366</v>
      </c>
      <c r="C171" s="22" t="s">
        <v>1886</v>
      </c>
      <c r="D171" s="22" t="s">
        <v>541</v>
      </c>
      <c r="E171" s="36" t="s">
        <v>542</v>
      </c>
      <c r="F171" s="62">
        <v>41791</v>
      </c>
      <c r="G171" s="23" t="s">
        <v>543</v>
      </c>
    </row>
    <row r="172" spans="1:7">
      <c r="A172" s="23">
        <v>2013</v>
      </c>
      <c r="B172" s="13" t="s">
        <v>2366</v>
      </c>
      <c r="C172" s="22" t="s">
        <v>1886</v>
      </c>
      <c r="D172" s="22" t="s">
        <v>546</v>
      </c>
      <c r="E172" s="36" t="s">
        <v>547</v>
      </c>
      <c r="F172" s="62">
        <v>41791</v>
      </c>
      <c r="G172" s="23" t="s">
        <v>548</v>
      </c>
    </row>
    <row r="173" spans="1:7">
      <c r="A173" s="23">
        <v>2013</v>
      </c>
      <c r="B173" s="13" t="s">
        <v>2366</v>
      </c>
      <c r="C173" s="22" t="s">
        <v>1886</v>
      </c>
      <c r="D173" s="22" t="s">
        <v>549</v>
      </c>
      <c r="E173" s="36" t="s">
        <v>550</v>
      </c>
      <c r="F173" s="62">
        <v>41791</v>
      </c>
      <c r="G173" s="23" t="s">
        <v>548</v>
      </c>
    </row>
    <row r="174" spans="1:7">
      <c r="A174" s="23">
        <v>2013</v>
      </c>
      <c r="B174" s="13" t="s">
        <v>2366</v>
      </c>
      <c r="C174" s="22" t="s">
        <v>1886</v>
      </c>
      <c r="D174" s="22" t="s">
        <v>551</v>
      </c>
      <c r="E174" s="36" t="s">
        <v>550</v>
      </c>
      <c r="F174" s="62">
        <v>41791</v>
      </c>
      <c r="G174" s="23" t="s">
        <v>548</v>
      </c>
    </row>
    <row r="175" spans="1:7">
      <c r="A175" s="23">
        <v>2013</v>
      </c>
      <c r="B175" s="13" t="s">
        <v>2366</v>
      </c>
      <c r="C175" s="22" t="s">
        <v>1886</v>
      </c>
      <c r="D175" s="22" t="s">
        <v>552</v>
      </c>
      <c r="E175" s="36" t="s">
        <v>553</v>
      </c>
      <c r="F175" s="62">
        <v>41791</v>
      </c>
      <c r="G175" s="23" t="s">
        <v>554</v>
      </c>
    </row>
    <row r="176" spans="1:7">
      <c r="A176" s="23">
        <v>2013</v>
      </c>
      <c r="B176" s="13" t="s">
        <v>2366</v>
      </c>
      <c r="C176" s="22" t="s">
        <v>1886</v>
      </c>
      <c r="D176" s="22" t="s">
        <v>557</v>
      </c>
      <c r="E176" s="36" t="s">
        <v>8188</v>
      </c>
      <c r="F176" s="62">
        <v>41791</v>
      </c>
      <c r="G176" s="23" t="s">
        <v>543</v>
      </c>
    </row>
    <row r="177" spans="1:7">
      <c r="A177" s="23">
        <v>2013</v>
      </c>
      <c r="B177" s="13" t="s">
        <v>2366</v>
      </c>
      <c r="C177" s="22" t="s">
        <v>1886</v>
      </c>
      <c r="D177" s="22" t="s">
        <v>558</v>
      </c>
      <c r="E177" s="36" t="s">
        <v>559</v>
      </c>
      <c r="F177" s="62">
        <v>41426</v>
      </c>
      <c r="G177" s="23" t="s">
        <v>543</v>
      </c>
    </row>
    <row r="178" spans="1:7">
      <c r="A178" s="23">
        <v>2013</v>
      </c>
      <c r="B178" s="13" t="s">
        <v>2366</v>
      </c>
      <c r="C178" s="22" t="s">
        <v>1886</v>
      </c>
      <c r="D178" s="22" t="s">
        <v>560</v>
      </c>
      <c r="E178" s="36" t="s">
        <v>550</v>
      </c>
      <c r="F178" s="62">
        <v>41791</v>
      </c>
      <c r="G178" s="23" t="s">
        <v>548</v>
      </c>
    </row>
    <row r="179" spans="1:7">
      <c r="A179" s="23">
        <v>2013</v>
      </c>
      <c r="B179" s="13" t="s">
        <v>2366</v>
      </c>
      <c r="C179" s="22" t="s">
        <v>1886</v>
      </c>
      <c r="D179" s="22" t="s">
        <v>561</v>
      </c>
      <c r="E179" s="36" t="s">
        <v>8189</v>
      </c>
      <c r="F179" s="62">
        <v>41791</v>
      </c>
      <c r="G179" s="23" t="s">
        <v>548</v>
      </c>
    </row>
    <row r="180" spans="1:7">
      <c r="A180" s="23">
        <v>2013</v>
      </c>
      <c r="B180" s="13" t="s">
        <v>2366</v>
      </c>
      <c r="C180" s="22" t="s">
        <v>1886</v>
      </c>
      <c r="D180" s="22" t="s">
        <v>1964</v>
      </c>
      <c r="E180" s="36" t="s">
        <v>562</v>
      </c>
      <c r="F180" s="62">
        <v>41791</v>
      </c>
      <c r="G180" s="23" t="s">
        <v>548</v>
      </c>
    </row>
    <row r="181" spans="1:7">
      <c r="A181" s="23">
        <v>2013</v>
      </c>
      <c r="B181" s="13" t="s">
        <v>2366</v>
      </c>
      <c r="C181" s="22" t="s">
        <v>1886</v>
      </c>
      <c r="D181" s="22" t="s">
        <v>563</v>
      </c>
      <c r="E181" s="36" t="s">
        <v>564</v>
      </c>
      <c r="F181" s="62">
        <v>42156</v>
      </c>
      <c r="G181" s="23" t="s">
        <v>545</v>
      </c>
    </row>
    <row r="182" spans="1:7">
      <c r="A182" s="23">
        <v>2013</v>
      </c>
      <c r="B182" s="13" t="s">
        <v>2366</v>
      </c>
      <c r="C182" s="22" t="s">
        <v>1886</v>
      </c>
      <c r="D182" s="22" t="s">
        <v>8184</v>
      </c>
      <c r="E182" s="36" t="s">
        <v>565</v>
      </c>
      <c r="F182" s="62">
        <v>41791</v>
      </c>
      <c r="G182" s="23" t="s">
        <v>545</v>
      </c>
    </row>
    <row r="183" spans="1:7">
      <c r="A183" s="23">
        <v>2013</v>
      </c>
      <c r="B183" s="13" t="s">
        <v>2366</v>
      </c>
      <c r="C183" s="22" t="s">
        <v>1886</v>
      </c>
      <c r="D183" s="22" t="s">
        <v>566</v>
      </c>
      <c r="E183" s="36" t="s">
        <v>567</v>
      </c>
      <c r="F183" s="62">
        <v>41791</v>
      </c>
      <c r="G183" s="23" t="s">
        <v>545</v>
      </c>
    </row>
    <row r="184" spans="1:7">
      <c r="A184" s="23">
        <v>2013</v>
      </c>
      <c r="B184" s="13" t="s">
        <v>2366</v>
      </c>
      <c r="C184" s="22" t="s">
        <v>1886</v>
      </c>
      <c r="D184" s="22" t="s">
        <v>568</v>
      </c>
      <c r="E184" s="36" t="s">
        <v>569</v>
      </c>
      <c r="F184" s="62">
        <v>41791</v>
      </c>
      <c r="G184" s="23" t="s">
        <v>548</v>
      </c>
    </row>
    <row r="185" spans="1:7">
      <c r="A185" s="23">
        <v>2013</v>
      </c>
      <c r="B185" s="13" t="s">
        <v>2366</v>
      </c>
      <c r="C185" s="22" t="s">
        <v>1886</v>
      </c>
      <c r="D185" s="22" t="s">
        <v>8182</v>
      </c>
      <c r="E185" s="36" t="s">
        <v>562</v>
      </c>
      <c r="F185" s="62">
        <v>41791</v>
      </c>
      <c r="G185" s="23" t="s">
        <v>545</v>
      </c>
    </row>
    <row r="186" spans="1:7">
      <c r="A186" s="23">
        <v>2013</v>
      </c>
      <c r="B186" s="13" t="s">
        <v>2366</v>
      </c>
      <c r="C186" s="22" t="s">
        <v>1886</v>
      </c>
      <c r="D186" s="22" t="s">
        <v>572</v>
      </c>
      <c r="E186" s="36" t="s">
        <v>573</v>
      </c>
      <c r="F186" s="62">
        <v>41791</v>
      </c>
      <c r="G186" s="23" t="s">
        <v>548</v>
      </c>
    </row>
    <row r="187" spans="1:7">
      <c r="A187" s="23">
        <v>2013</v>
      </c>
      <c r="B187" s="13" t="s">
        <v>2366</v>
      </c>
      <c r="C187" s="22" t="s">
        <v>1886</v>
      </c>
      <c r="D187" s="22" t="s">
        <v>574</v>
      </c>
      <c r="E187" s="36" t="s">
        <v>575</v>
      </c>
      <c r="F187" s="62">
        <v>41791</v>
      </c>
      <c r="G187" s="23" t="s">
        <v>548</v>
      </c>
    </row>
    <row r="188" spans="1:7">
      <c r="A188" s="23">
        <v>2013</v>
      </c>
      <c r="B188" s="13" t="s">
        <v>2366</v>
      </c>
      <c r="C188" s="22" t="s">
        <v>1886</v>
      </c>
      <c r="D188" s="22" t="s">
        <v>576</v>
      </c>
      <c r="E188" s="36" t="s">
        <v>8194</v>
      </c>
      <c r="F188" s="62">
        <v>41791</v>
      </c>
      <c r="G188" s="23" t="s">
        <v>548</v>
      </c>
    </row>
    <row r="189" spans="1:7">
      <c r="A189" s="23">
        <v>2013</v>
      </c>
      <c r="B189" s="13" t="s">
        <v>2366</v>
      </c>
      <c r="C189" s="22" t="s">
        <v>1886</v>
      </c>
      <c r="D189" s="22" t="s">
        <v>8181</v>
      </c>
      <c r="E189" s="36" t="s">
        <v>578</v>
      </c>
      <c r="F189" s="62">
        <v>41791</v>
      </c>
      <c r="G189" s="23" t="s">
        <v>545</v>
      </c>
    </row>
    <row r="190" spans="1:7">
      <c r="A190" s="23">
        <v>2013</v>
      </c>
      <c r="B190" s="13" t="s">
        <v>2366</v>
      </c>
      <c r="C190" s="22" t="s">
        <v>1886</v>
      </c>
      <c r="D190" s="22" t="s">
        <v>579</v>
      </c>
      <c r="E190" s="36" t="s">
        <v>580</v>
      </c>
      <c r="F190" s="62">
        <v>41791</v>
      </c>
      <c r="G190" s="23" t="s">
        <v>545</v>
      </c>
    </row>
    <row r="191" spans="1:7">
      <c r="A191" s="23">
        <v>2013</v>
      </c>
      <c r="B191" s="13" t="s">
        <v>2366</v>
      </c>
      <c r="C191" s="22" t="s">
        <v>1886</v>
      </c>
      <c r="D191" s="22" t="s">
        <v>581</v>
      </c>
      <c r="E191" s="36" t="s">
        <v>582</v>
      </c>
      <c r="F191" s="62">
        <v>41791</v>
      </c>
      <c r="G191" s="23" t="s">
        <v>548</v>
      </c>
    </row>
    <row r="192" spans="1:7">
      <c r="A192" s="23">
        <v>2013</v>
      </c>
      <c r="B192" s="13" t="s">
        <v>2366</v>
      </c>
      <c r="C192" s="22" t="s">
        <v>1886</v>
      </c>
      <c r="D192" s="22" t="s">
        <v>583</v>
      </c>
      <c r="E192" s="36" t="s">
        <v>584</v>
      </c>
      <c r="F192" s="62">
        <v>41791</v>
      </c>
      <c r="G192" s="23" t="s">
        <v>554</v>
      </c>
    </row>
    <row r="193" spans="1:7">
      <c r="A193" s="23">
        <v>2013</v>
      </c>
      <c r="B193" s="13" t="s">
        <v>2366</v>
      </c>
      <c r="C193" s="22" t="s">
        <v>1886</v>
      </c>
      <c r="D193" s="22" t="s">
        <v>585</v>
      </c>
      <c r="E193" s="36" t="s">
        <v>586</v>
      </c>
      <c r="F193" s="62">
        <v>41791</v>
      </c>
      <c r="G193" s="23" t="s">
        <v>548</v>
      </c>
    </row>
    <row r="194" spans="1:7">
      <c r="A194" s="23">
        <v>2013</v>
      </c>
      <c r="B194" s="13" t="s">
        <v>2366</v>
      </c>
      <c r="C194" s="22" t="s">
        <v>1886</v>
      </c>
      <c r="D194" s="22" t="s">
        <v>588</v>
      </c>
      <c r="E194" s="36" t="s">
        <v>8190</v>
      </c>
      <c r="F194" s="62">
        <v>41791</v>
      </c>
      <c r="G194" s="23" t="s">
        <v>548</v>
      </c>
    </row>
    <row r="195" spans="1:7">
      <c r="A195" s="23">
        <v>2013</v>
      </c>
      <c r="B195" s="13" t="s">
        <v>2367</v>
      </c>
      <c r="C195" s="22" t="s">
        <v>1886</v>
      </c>
      <c r="D195" s="22" t="s">
        <v>541</v>
      </c>
      <c r="E195" s="36" t="s">
        <v>542</v>
      </c>
      <c r="F195" s="62">
        <v>41791</v>
      </c>
      <c r="G195" s="23" t="s">
        <v>543</v>
      </c>
    </row>
    <row r="196" spans="1:7">
      <c r="A196" s="23">
        <v>2013</v>
      </c>
      <c r="B196" s="13" t="s">
        <v>2367</v>
      </c>
      <c r="C196" s="22" t="s">
        <v>1886</v>
      </c>
      <c r="D196" s="22" t="s">
        <v>546</v>
      </c>
      <c r="E196" s="36" t="s">
        <v>547</v>
      </c>
      <c r="F196" s="62">
        <v>41791</v>
      </c>
      <c r="G196" s="23" t="s">
        <v>548</v>
      </c>
    </row>
    <row r="197" spans="1:7">
      <c r="A197" s="23">
        <v>2013</v>
      </c>
      <c r="B197" s="13" t="s">
        <v>2367</v>
      </c>
      <c r="C197" s="22" t="s">
        <v>1886</v>
      </c>
      <c r="D197" s="22" t="s">
        <v>549</v>
      </c>
      <c r="E197" s="36" t="s">
        <v>550</v>
      </c>
      <c r="F197" s="62">
        <v>41791</v>
      </c>
      <c r="G197" s="23" t="s">
        <v>548</v>
      </c>
    </row>
    <row r="198" spans="1:7">
      <c r="A198" s="23">
        <v>2013</v>
      </c>
      <c r="B198" s="13" t="s">
        <v>2367</v>
      </c>
      <c r="C198" s="22" t="s">
        <v>1886</v>
      </c>
      <c r="D198" s="22" t="s">
        <v>551</v>
      </c>
      <c r="E198" s="36" t="s">
        <v>550</v>
      </c>
      <c r="F198" s="62">
        <v>41791</v>
      </c>
      <c r="G198" s="23" t="s">
        <v>548</v>
      </c>
    </row>
    <row r="199" spans="1:7">
      <c r="A199" s="23">
        <v>2013</v>
      </c>
      <c r="B199" s="13" t="s">
        <v>2367</v>
      </c>
      <c r="C199" s="22" t="s">
        <v>1886</v>
      </c>
      <c r="D199" s="22" t="s">
        <v>552</v>
      </c>
      <c r="E199" s="36" t="s">
        <v>553</v>
      </c>
      <c r="F199" s="62">
        <v>41791</v>
      </c>
      <c r="G199" s="23" t="s">
        <v>554</v>
      </c>
    </row>
    <row r="200" spans="1:7">
      <c r="A200" s="23">
        <v>2013</v>
      </c>
      <c r="B200" s="13" t="s">
        <v>2367</v>
      </c>
      <c r="C200" s="22" t="s">
        <v>1886</v>
      </c>
      <c r="D200" s="22" t="s">
        <v>557</v>
      </c>
      <c r="E200" s="36" t="s">
        <v>8188</v>
      </c>
      <c r="F200" s="62">
        <v>41791</v>
      </c>
      <c r="G200" s="23" t="s">
        <v>543</v>
      </c>
    </row>
    <row r="201" spans="1:7">
      <c r="A201" s="23">
        <v>2013</v>
      </c>
      <c r="B201" s="13" t="s">
        <v>2367</v>
      </c>
      <c r="C201" s="22" t="s">
        <v>1886</v>
      </c>
      <c r="D201" s="22" t="s">
        <v>558</v>
      </c>
      <c r="E201" s="36" t="s">
        <v>559</v>
      </c>
      <c r="F201" s="62">
        <v>41426</v>
      </c>
      <c r="G201" s="23" t="s">
        <v>543</v>
      </c>
    </row>
    <row r="202" spans="1:7">
      <c r="A202" s="23">
        <v>2013</v>
      </c>
      <c r="B202" s="13" t="s">
        <v>2367</v>
      </c>
      <c r="C202" s="22" t="s">
        <v>1886</v>
      </c>
      <c r="D202" s="22" t="s">
        <v>560</v>
      </c>
      <c r="E202" s="36" t="s">
        <v>550</v>
      </c>
      <c r="F202" s="62">
        <v>41791</v>
      </c>
      <c r="G202" s="23" t="s">
        <v>548</v>
      </c>
    </row>
    <row r="203" spans="1:7">
      <c r="A203" s="23">
        <v>2013</v>
      </c>
      <c r="B203" s="13" t="s">
        <v>2367</v>
      </c>
      <c r="C203" s="22" t="s">
        <v>1886</v>
      </c>
      <c r="D203" s="22" t="s">
        <v>561</v>
      </c>
      <c r="E203" s="36" t="s">
        <v>8189</v>
      </c>
      <c r="F203" s="62">
        <v>41791</v>
      </c>
      <c r="G203" s="23" t="s">
        <v>548</v>
      </c>
    </row>
    <row r="204" spans="1:7">
      <c r="A204" s="23">
        <v>2013</v>
      </c>
      <c r="B204" s="13" t="s">
        <v>2367</v>
      </c>
      <c r="C204" s="22" t="s">
        <v>1886</v>
      </c>
      <c r="D204" s="22" t="s">
        <v>1964</v>
      </c>
      <c r="E204" s="36" t="s">
        <v>562</v>
      </c>
      <c r="F204" s="62">
        <v>41791</v>
      </c>
      <c r="G204" s="23" t="s">
        <v>548</v>
      </c>
    </row>
    <row r="205" spans="1:7">
      <c r="A205" s="23">
        <v>2013</v>
      </c>
      <c r="B205" s="13" t="s">
        <v>2367</v>
      </c>
      <c r="C205" s="22" t="s">
        <v>1886</v>
      </c>
      <c r="D205" s="22" t="s">
        <v>563</v>
      </c>
      <c r="E205" s="36" t="s">
        <v>564</v>
      </c>
      <c r="F205" s="62">
        <v>42156</v>
      </c>
      <c r="G205" s="23" t="s">
        <v>545</v>
      </c>
    </row>
    <row r="206" spans="1:7">
      <c r="A206" s="23">
        <v>2013</v>
      </c>
      <c r="B206" s="13" t="s">
        <v>2367</v>
      </c>
      <c r="C206" s="22" t="s">
        <v>1886</v>
      </c>
      <c r="D206" s="22" t="s">
        <v>8184</v>
      </c>
      <c r="E206" s="36" t="s">
        <v>565</v>
      </c>
      <c r="F206" s="62">
        <v>41791</v>
      </c>
      <c r="G206" s="23" t="s">
        <v>545</v>
      </c>
    </row>
    <row r="207" spans="1:7">
      <c r="A207" s="23">
        <v>2013</v>
      </c>
      <c r="B207" s="13" t="s">
        <v>2367</v>
      </c>
      <c r="C207" s="22" t="s">
        <v>1886</v>
      </c>
      <c r="D207" s="22" t="s">
        <v>566</v>
      </c>
      <c r="E207" s="36" t="s">
        <v>567</v>
      </c>
      <c r="F207" s="62">
        <v>41791</v>
      </c>
      <c r="G207" s="23" t="s">
        <v>545</v>
      </c>
    </row>
    <row r="208" spans="1:7">
      <c r="A208" s="23">
        <v>2013</v>
      </c>
      <c r="B208" s="13" t="s">
        <v>2367</v>
      </c>
      <c r="C208" s="22" t="s">
        <v>1886</v>
      </c>
      <c r="D208" s="22" t="s">
        <v>568</v>
      </c>
      <c r="E208" s="36" t="s">
        <v>569</v>
      </c>
      <c r="F208" s="62">
        <v>41791</v>
      </c>
      <c r="G208" s="23" t="s">
        <v>548</v>
      </c>
    </row>
    <row r="209" spans="1:7">
      <c r="A209" s="23">
        <v>2013</v>
      </c>
      <c r="B209" s="13" t="s">
        <v>2367</v>
      </c>
      <c r="C209" s="22" t="s">
        <v>1886</v>
      </c>
      <c r="D209" s="22" t="s">
        <v>8182</v>
      </c>
      <c r="E209" s="36" t="s">
        <v>562</v>
      </c>
      <c r="F209" s="62">
        <v>41791</v>
      </c>
      <c r="G209" s="23" t="s">
        <v>545</v>
      </c>
    </row>
    <row r="210" spans="1:7">
      <c r="A210" s="23">
        <v>2013</v>
      </c>
      <c r="B210" s="13" t="s">
        <v>2367</v>
      </c>
      <c r="C210" s="22" t="s">
        <v>1886</v>
      </c>
      <c r="D210" s="22" t="s">
        <v>572</v>
      </c>
      <c r="E210" s="36" t="s">
        <v>573</v>
      </c>
      <c r="F210" s="62">
        <v>41791</v>
      </c>
      <c r="G210" s="23" t="s">
        <v>548</v>
      </c>
    </row>
    <row r="211" spans="1:7">
      <c r="A211" s="23">
        <v>2013</v>
      </c>
      <c r="B211" s="13" t="s">
        <v>2367</v>
      </c>
      <c r="C211" s="22" t="s">
        <v>1886</v>
      </c>
      <c r="D211" s="22" t="s">
        <v>574</v>
      </c>
      <c r="E211" s="36" t="s">
        <v>575</v>
      </c>
      <c r="F211" s="62">
        <v>41791</v>
      </c>
      <c r="G211" s="23" t="s">
        <v>548</v>
      </c>
    </row>
    <row r="212" spans="1:7">
      <c r="A212" s="23">
        <v>2013</v>
      </c>
      <c r="B212" s="13" t="s">
        <v>2367</v>
      </c>
      <c r="C212" s="22" t="s">
        <v>1886</v>
      </c>
      <c r="D212" s="22" t="s">
        <v>576</v>
      </c>
      <c r="E212" s="36" t="s">
        <v>8194</v>
      </c>
      <c r="F212" s="62">
        <v>41791</v>
      </c>
      <c r="G212" s="23" t="s">
        <v>548</v>
      </c>
    </row>
    <row r="213" spans="1:7">
      <c r="A213" s="23">
        <v>2013</v>
      </c>
      <c r="B213" s="13" t="s">
        <v>2367</v>
      </c>
      <c r="C213" s="22" t="s">
        <v>1886</v>
      </c>
      <c r="D213" s="22" t="s">
        <v>8181</v>
      </c>
      <c r="E213" s="36" t="s">
        <v>578</v>
      </c>
      <c r="F213" s="62">
        <v>41791</v>
      </c>
      <c r="G213" s="23" t="s">
        <v>545</v>
      </c>
    </row>
    <row r="214" spans="1:7">
      <c r="A214" s="23">
        <v>2013</v>
      </c>
      <c r="B214" s="13" t="s">
        <v>2367</v>
      </c>
      <c r="C214" s="22" t="s">
        <v>1886</v>
      </c>
      <c r="D214" s="22" t="s">
        <v>579</v>
      </c>
      <c r="E214" s="36" t="s">
        <v>580</v>
      </c>
      <c r="F214" s="62">
        <v>41791</v>
      </c>
      <c r="G214" s="23" t="s">
        <v>545</v>
      </c>
    </row>
    <row r="215" spans="1:7">
      <c r="A215" s="23">
        <v>2013</v>
      </c>
      <c r="B215" s="13" t="s">
        <v>2367</v>
      </c>
      <c r="C215" s="22" t="s">
        <v>1886</v>
      </c>
      <c r="D215" s="22" t="s">
        <v>581</v>
      </c>
      <c r="E215" s="36" t="s">
        <v>582</v>
      </c>
      <c r="F215" s="62">
        <v>41791</v>
      </c>
      <c r="G215" s="23" t="s">
        <v>548</v>
      </c>
    </row>
    <row r="216" spans="1:7">
      <c r="A216" s="23">
        <v>2013</v>
      </c>
      <c r="B216" s="13" t="s">
        <v>2367</v>
      </c>
      <c r="C216" s="22" t="s">
        <v>1886</v>
      </c>
      <c r="D216" s="22" t="s">
        <v>583</v>
      </c>
      <c r="E216" s="36" t="s">
        <v>584</v>
      </c>
      <c r="F216" s="62">
        <v>41791</v>
      </c>
      <c r="G216" s="23" t="s">
        <v>554</v>
      </c>
    </row>
    <row r="217" spans="1:7">
      <c r="A217" s="23">
        <v>2013</v>
      </c>
      <c r="B217" s="13" t="s">
        <v>2367</v>
      </c>
      <c r="C217" s="22" t="s">
        <v>1886</v>
      </c>
      <c r="D217" s="22" t="s">
        <v>585</v>
      </c>
      <c r="E217" s="36" t="s">
        <v>586</v>
      </c>
      <c r="F217" s="62">
        <v>41791</v>
      </c>
      <c r="G217" s="23" t="s">
        <v>548</v>
      </c>
    </row>
    <row r="218" spans="1:7">
      <c r="A218" s="23">
        <v>2013</v>
      </c>
      <c r="B218" s="13" t="s">
        <v>2367</v>
      </c>
      <c r="C218" s="22" t="s">
        <v>1886</v>
      </c>
      <c r="D218" s="22" t="s">
        <v>588</v>
      </c>
      <c r="E218" s="36" t="s">
        <v>8190</v>
      </c>
      <c r="F218" s="62">
        <v>41791</v>
      </c>
      <c r="G218" s="23" t="s">
        <v>548</v>
      </c>
    </row>
    <row r="219" spans="1:7">
      <c r="A219" s="23">
        <v>2013</v>
      </c>
      <c r="B219" s="13" t="s">
        <v>2366</v>
      </c>
      <c r="C219" s="22" t="s">
        <v>514</v>
      </c>
      <c r="D219" s="22" t="s">
        <v>594</v>
      </c>
      <c r="E219" s="36" t="s">
        <v>595</v>
      </c>
      <c r="F219" s="62">
        <v>41455</v>
      </c>
      <c r="G219" s="23" t="s">
        <v>548</v>
      </c>
    </row>
    <row r="220" spans="1:7">
      <c r="A220" s="23">
        <v>2013</v>
      </c>
      <c r="B220" s="13" t="s">
        <v>2366</v>
      </c>
      <c r="C220" s="22" t="s">
        <v>514</v>
      </c>
      <c r="D220" s="22" t="s">
        <v>572</v>
      </c>
      <c r="E220" s="36" t="s">
        <v>573</v>
      </c>
      <c r="F220" s="62">
        <v>41791</v>
      </c>
      <c r="G220" s="23" t="s">
        <v>548</v>
      </c>
    </row>
    <row r="221" spans="1:7">
      <c r="A221" s="23">
        <v>2013</v>
      </c>
      <c r="B221" s="13" t="s">
        <v>2367</v>
      </c>
      <c r="C221" s="22" t="s">
        <v>514</v>
      </c>
      <c r="D221" s="22" t="s">
        <v>594</v>
      </c>
      <c r="E221" s="36" t="s">
        <v>595</v>
      </c>
      <c r="F221" s="62">
        <v>41609</v>
      </c>
      <c r="G221" s="23" t="s">
        <v>554</v>
      </c>
    </row>
    <row r="222" spans="1:7">
      <c r="A222" s="23">
        <v>2013</v>
      </c>
      <c r="B222" s="13" t="s">
        <v>2367</v>
      </c>
      <c r="C222" s="22" t="s">
        <v>514</v>
      </c>
      <c r="D222" s="22" t="s">
        <v>572</v>
      </c>
      <c r="E222" s="36" t="s">
        <v>573</v>
      </c>
      <c r="F222" s="62">
        <v>41791</v>
      </c>
      <c r="G222" s="23" t="s">
        <v>548</v>
      </c>
    </row>
    <row r="223" spans="1:7">
      <c r="A223" s="23">
        <v>2014</v>
      </c>
      <c r="B223" s="13" t="s">
        <v>2366</v>
      </c>
      <c r="C223" s="22" t="s">
        <v>1886</v>
      </c>
      <c r="D223" s="22" t="s">
        <v>541</v>
      </c>
      <c r="E223" s="36" t="s">
        <v>542</v>
      </c>
      <c r="F223" s="62" t="s">
        <v>544</v>
      </c>
      <c r="G223" s="23" t="s">
        <v>545</v>
      </c>
    </row>
    <row r="224" spans="1:7">
      <c r="A224" s="23">
        <v>2014</v>
      </c>
      <c r="B224" s="13" t="s">
        <v>2366</v>
      </c>
      <c r="C224" s="22" t="s">
        <v>1886</v>
      </c>
      <c r="D224" s="22" t="s">
        <v>546</v>
      </c>
      <c r="E224" s="36" t="s">
        <v>547</v>
      </c>
      <c r="F224" s="62" t="s">
        <v>544</v>
      </c>
      <c r="G224" s="23" t="s">
        <v>548</v>
      </c>
    </row>
    <row r="225" spans="1:7">
      <c r="A225" s="23">
        <v>2014</v>
      </c>
      <c r="B225" s="13" t="s">
        <v>2366</v>
      </c>
      <c r="C225" s="22" t="s">
        <v>1886</v>
      </c>
      <c r="D225" s="22" t="s">
        <v>549</v>
      </c>
      <c r="E225" s="36" t="s">
        <v>550</v>
      </c>
      <c r="F225" s="62" t="s">
        <v>544</v>
      </c>
      <c r="G225" s="23" t="s">
        <v>548</v>
      </c>
    </row>
    <row r="226" spans="1:7">
      <c r="A226" s="23">
        <v>2014</v>
      </c>
      <c r="B226" s="13" t="s">
        <v>2366</v>
      </c>
      <c r="C226" s="22" t="s">
        <v>1886</v>
      </c>
      <c r="D226" s="22" t="s">
        <v>551</v>
      </c>
      <c r="E226" s="36" t="s">
        <v>550</v>
      </c>
      <c r="F226" s="62" t="s">
        <v>544</v>
      </c>
      <c r="G226" s="23" t="s">
        <v>548</v>
      </c>
    </row>
    <row r="227" spans="1:7">
      <c r="A227" s="23">
        <v>2014</v>
      </c>
      <c r="B227" s="13" t="s">
        <v>2366</v>
      </c>
      <c r="C227" s="22" t="s">
        <v>1886</v>
      </c>
      <c r="D227" s="22" t="s">
        <v>552</v>
      </c>
      <c r="E227" s="36" t="s">
        <v>553</v>
      </c>
      <c r="F227" s="62" t="s">
        <v>544</v>
      </c>
      <c r="G227" s="23" t="s">
        <v>554</v>
      </c>
    </row>
    <row r="228" spans="1:7">
      <c r="A228" s="23">
        <v>2014</v>
      </c>
      <c r="B228" s="13" t="s">
        <v>2366</v>
      </c>
      <c r="C228" s="22" t="s">
        <v>1886</v>
      </c>
      <c r="D228" s="22" t="s">
        <v>555</v>
      </c>
      <c r="E228" s="36" t="s">
        <v>556</v>
      </c>
      <c r="F228" s="62" t="s">
        <v>544</v>
      </c>
      <c r="G228" s="23" t="s">
        <v>545</v>
      </c>
    </row>
    <row r="229" spans="1:7">
      <c r="A229" s="23">
        <v>2014</v>
      </c>
      <c r="B229" s="13" t="s">
        <v>2366</v>
      </c>
      <c r="C229" s="22" t="s">
        <v>1886</v>
      </c>
      <c r="D229" s="22" t="s">
        <v>557</v>
      </c>
      <c r="E229" s="36" t="s">
        <v>8188</v>
      </c>
      <c r="F229" s="62" t="s">
        <v>544</v>
      </c>
      <c r="G229" s="23" t="s">
        <v>545</v>
      </c>
    </row>
    <row r="230" spans="1:7">
      <c r="A230" s="23">
        <v>2014</v>
      </c>
      <c r="B230" s="13" t="s">
        <v>2366</v>
      </c>
      <c r="C230" s="22" t="s">
        <v>1886</v>
      </c>
      <c r="D230" s="22" t="s">
        <v>558</v>
      </c>
      <c r="E230" s="36" t="s">
        <v>559</v>
      </c>
      <c r="F230" s="62" t="s">
        <v>544</v>
      </c>
      <c r="G230" s="23" t="s">
        <v>545</v>
      </c>
    </row>
    <row r="231" spans="1:7">
      <c r="A231" s="23">
        <v>2014</v>
      </c>
      <c r="B231" s="13" t="s">
        <v>2366</v>
      </c>
      <c r="C231" s="22" t="s">
        <v>1886</v>
      </c>
      <c r="D231" s="22" t="s">
        <v>560</v>
      </c>
      <c r="E231" s="36" t="s">
        <v>550</v>
      </c>
      <c r="F231" s="62" t="s">
        <v>544</v>
      </c>
      <c r="G231" s="23" t="s">
        <v>548</v>
      </c>
    </row>
    <row r="232" spans="1:7">
      <c r="A232" s="23">
        <v>2014</v>
      </c>
      <c r="B232" s="13" t="s">
        <v>2366</v>
      </c>
      <c r="C232" s="22" t="s">
        <v>1886</v>
      </c>
      <c r="D232" s="22" t="s">
        <v>561</v>
      </c>
      <c r="E232" s="36" t="s">
        <v>8189</v>
      </c>
      <c r="F232" s="62" t="s">
        <v>544</v>
      </c>
      <c r="G232" s="23" t="s">
        <v>548</v>
      </c>
    </row>
    <row r="233" spans="1:7">
      <c r="A233" s="23">
        <v>2014</v>
      </c>
      <c r="B233" s="13" t="s">
        <v>2366</v>
      </c>
      <c r="C233" s="22" t="s">
        <v>1886</v>
      </c>
      <c r="D233" s="22" t="s">
        <v>1964</v>
      </c>
      <c r="E233" s="36" t="s">
        <v>562</v>
      </c>
      <c r="F233" s="62" t="s">
        <v>544</v>
      </c>
      <c r="G233" s="23" t="s">
        <v>548</v>
      </c>
    </row>
    <row r="234" spans="1:7">
      <c r="A234" s="23">
        <v>2014</v>
      </c>
      <c r="B234" s="13" t="s">
        <v>2366</v>
      </c>
      <c r="C234" s="22" t="s">
        <v>1886</v>
      </c>
      <c r="D234" s="22" t="s">
        <v>563</v>
      </c>
      <c r="E234" s="36" t="s">
        <v>564</v>
      </c>
      <c r="F234" s="62" t="s">
        <v>544</v>
      </c>
      <c r="G234" s="23" t="s">
        <v>545</v>
      </c>
    </row>
    <row r="235" spans="1:7">
      <c r="A235" s="23">
        <v>2014</v>
      </c>
      <c r="B235" s="13" t="s">
        <v>2366</v>
      </c>
      <c r="C235" s="22" t="s">
        <v>1886</v>
      </c>
      <c r="D235" s="22" t="s">
        <v>8184</v>
      </c>
      <c r="E235" s="36" t="s">
        <v>565</v>
      </c>
      <c r="F235" s="62" t="s">
        <v>544</v>
      </c>
      <c r="G235" s="23" t="s">
        <v>545</v>
      </c>
    </row>
    <row r="236" spans="1:7">
      <c r="A236" s="23">
        <v>2014</v>
      </c>
      <c r="B236" s="13" t="s">
        <v>2366</v>
      </c>
      <c r="C236" s="22" t="s">
        <v>1886</v>
      </c>
      <c r="D236" s="22" t="s">
        <v>566</v>
      </c>
      <c r="E236" s="36" t="s">
        <v>567</v>
      </c>
      <c r="F236" s="62" t="s">
        <v>544</v>
      </c>
      <c r="G236" s="23" t="s">
        <v>545</v>
      </c>
    </row>
    <row r="237" spans="1:7">
      <c r="A237" s="23">
        <v>2014</v>
      </c>
      <c r="B237" s="13" t="s">
        <v>2366</v>
      </c>
      <c r="C237" s="22" t="s">
        <v>1886</v>
      </c>
      <c r="D237" s="22" t="s">
        <v>568</v>
      </c>
      <c r="E237" s="36" t="s">
        <v>569</v>
      </c>
      <c r="F237" s="62" t="s">
        <v>544</v>
      </c>
      <c r="G237" s="23" t="s">
        <v>548</v>
      </c>
    </row>
    <row r="238" spans="1:7">
      <c r="A238" s="23">
        <v>2014</v>
      </c>
      <c r="B238" s="13" t="s">
        <v>2366</v>
      </c>
      <c r="C238" s="22" t="s">
        <v>1886</v>
      </c>
      <c r="D238" s="22" t="s">
        <v>8182</v>
      </c>
      <c r="E238" s="36" t="s">
        <v>562</v>
      </c>
      <c r="F238" s="62" t="s">
        <v>544</v>
      </c>
      <c r="G238" s="23" t="s">
        <v>545</v>
      </c>
    </row>
    <row r="239" spans="1:7">
      <c r="A239" s="23">
        <v>2014</v>
      </c>
      <c r="B239" s="13" t="s">
        <v>2366</v>
      </c>
      <c r="C239" s="22" t="s">
        <v>1886</v>
      </c>
      <c r="D239" s="22" t="s">
        <v>572</v>
      </c>
      <c r="E239" s="36" t="s">
        <v>573</v>
      </c>
      <c r="F239" s="62" t="s">
        <v>544</v>
      </c>
      <c r="G239" s="23" t="s">
        <v>548</v>
      </c>
    </row>
    <row r="240" spans="1:7">
      <c r="A240" s="23">
        <v>2014</v>
      </c>
      <c r="B240" s="13" t="s">
        <v>2366</v>
      </c>
      <c r="C240" s="22" t="s">
        <v>1886</v>
      </c>
      <c r="D240" s="22" t="s">
        <v>574</v>
      </c>
      <c r="E240" s="36" t="s">
        <v>575</v>
      </c>
      <c r="F240" s="62" t="s">
        <v>544</v>
      </c>
      <c r="G240" s="23" t="s">
        <v>548</v>
      </c>
    </row>
    <row r="241" spans="1:7">
      <c r="A241" s="23">
        <v>2014</v>
      </c>
      <c r="B241" s="13" t="s">
        <v>2366</v>
      </c>
      <c r="C241" s="22" t="s">
        <v>1886</v>
      </c>
      <c r="D241" s="22" t="s">
        <v>576</v>
      </c>
      <c r="E241" s="36" t="s">
        <v>8194</v>
      </c>
      <c r="F241" s="62" t="s">
        <v>544</v>
      </c>
      <c r="G241" s="23" t="s">
        <v>548</v>
      </c>
    </row>
    <row r="242" spans="1:7">
      <c r="A242" s="23">
        <v>2014</v>
      </c>
      <c r="B242" s="13" t="s">
        <v>2366</v>
      </c>
      <c r="C242" s="22" t="s">
        <v>1886</v>
      </c>
      <c r="D242" s="22" t="s">
        <v>8181</v>
      </c>
      <c r="E242" s="36" t="s">
        <v>578</v>
      </c>
      <c r="F242" s="62" t="s">
        <v>544</v>
      </c>
      <c r="G242" s="23" t="s">
        <v>545</v>
      </c>
    </row>
    <row r="243" spans="1:7">
      <c r="A243" s="23">
        <v>2014</v>
      </c>
      <c r="B243" s="13" t="s">
        <v>2366</v>
      </c>
      <c r="C243" s="22" t="s">
        <v>1886</v>
      </c>
      <c r="D243" s="22" t="s">
        <v>579</v>
      </c>
      <c r="E243" s="36" t="s">
        <v>580</v>
      </c>
      <c r="F243" s="62" t="s">
        <v>544</v>
      </c>
      <c r="G243" s="23" t="s">
        <v>545</v>
      </c>
    </row>
    <row r="244" spans="1:7">
      <c r="A244" s="23">
        <v>2014</v>
      </c>
      <c r="B244" s="13" t="s">
        <v>2366</v>
      </c>
      <c r="C244" s="22" t="s">
        <v>1886</v>
      </c>
      <c r="D244" s="22" t="s">
        <v>581</v>
      </c>
      <c r="E244" s="36" t="s">
        <v>582</v>
      </c>
      <c r="F244" s="62" t="s">
        <v>544</v>
      </c>
      <c r="G244" s="23" t="s">
        <v>548</v>
      </c>
    </row>
    <row r="245" spans="1:7">
      <c r="A245" s="23">
        <v>2014</v>
      </c>
      <c r="B245" s="13" t="s">
        <v>2366</v>
      </c>
      <c r="C245" s="22" t="s">
        <v>1886</v>
      </c>
      <c r="D245" s="22" t="s">
        <v>583</v>
      </c>
      <c r="E245" s="36" t="s">
        <v>584</v>
      </c>
      <c r="F245" s="62" t="s">
        <v>544</v>
      </c>
      <c r="G245" s="23" t="s">
        <v>554</v>
      </c>
    </row>
    <row r="246" spans="1:7">
      <c r="A246" s="23">
        <v>2014</v>
      </c>
      <c r="B246" s="13" t="s">
        <v>2366</v>
      </c>
      <c r="C246" s="22" t="s">
        <v>1886</v>
      </c>
      <c r="D246" s="22" t="s">
        <v>585</v>
      </c>
      <c r="E246" s="36" t="s">
        <v>586</v>
      </c>
      <c r="F246" s="62" t="s">
        <v>544</v>
      </c>
      <c r="G246" s="23" t="s">
        <v>548</v>
      </c>
    </row>
    <row r="247" spans="1:7">
      <c r="A247" s="23">
        <v>2014</v>
      </c>
      <c r="B247" s="13" t="s">
        <v>2366</v>
      </c>
      <c r="C247" s="22" t="s">
        <v>1886</v>
      </c>
      <c r="D247" s="22" t="s">
        <v>588</v>
      </c>
      <c r="E247" s="36" t="s">
        <v>8190</v>
      </c>
      <c r="F247" s="62" t="s">
        <v>544</v>
      </c>
      <c r="G247" s="23" t="s">
        <v>548</v>
      </c>
    </row>
    <row r="248" spans="1:7">
      <c r="A248" s="23">
        <v>2014</v>
      </c>
      <c r="B248" s="13" t="s">
        <v>2366</v>
      </c>
      <c r="C248" s="22" t="s">
        <v>514</v>
      </c>
      <c r="D248" s="22" t="s">
        <v>592</v>
      </c>
      <c r="E248" s="36" t="s">
        <v>593</v>
      </c>
      <c r="F248" s="62">
        <v>42368</v>
      </c>
      <c r="G248" s="23" t="s">
        <v>543</v>
      </c>
    </row>
    <row r="249" spans="1:7">
      <c r="A249" s="23">
        <v>2014</v>
      </c>
      <c r="B249" s="13" t="s">
        <v>2366</v>
      </c>
      <c r="C249" s="22" t="s">
        <v>514</v>
      </c>
      <c r="D249" s="22" t="s">
        <v>594</v>
      </c>
      <c r="E249" s="36" t="s">
        <v>595</v>
      </c>
      <c r="F249" s="62">
        <v>42185</v>
      </c>
      <c r="G249" s="23" t="s">
        <v>554</v>
      </c>
    </row>
    <row r="250" spans="1:7">
      <c r="A250" s="23">
        <v>2014</v>
      </c>
      <c r="B250" s="13" t="s">
        <v>2366</v>
      </c>
      <c r="C250" s="22" t="s">
        <v>514</v>
      </c>
      <c r="D250" s="22" t="s">
        <v>589</v>
      </c>
      <c r="E250" s="36" t="s">
        <v>550</v>
      </c>
      <c r="F250" s="62">
        <v>42368</v>
      </c>
      <c r="G250" s="23" t="s">
        <v>590</v>
      </c>
    </row>
    <row r="251" spans="1:7">
      <c r="A251" s="23">
        <v>2014</v>
      </c>
      <c r="B251" s="13" t="s">
        <v>2366</v>
      </c>
      <c r="C251" s="22" t="s">
        <v>514</v>
      </c>
      <c r="D251" s="22" t="s">
        <v>572</v>
      </c>
      <c r="E251" s="36" t="s">
        <v>573</v>
      </c>
      <c r="F251" s="62">
        <v>42368</v>
      </c>
      <c r="G251" s="23" t="s">
        <v>548</v>
      </c>
    </row>
    <row r="252" spans="1:7">
      <c r="A252" s="23">
        <v>2014</v>
      </c>
      <c r="B252" s="13" t="s">
        <v>2367</v>
      </c>
      <c r="C252" s="22" t="s">
        <v>514</v>
      </c>
      <c r="D252" s="22" t="s">
        <v>592</v>
      </c>
      <c r="E252" s="36" t="s">
        <v>593</v>
      </c>
      <c r="F252" s="62">
        <v>42368</v>
      </c>
      <c r="G252" s="23" t="s">
        <v>543</v>
      </c>
    </row>
    <row r="253" spans="1:7">
      <c r="A253" s="23">
        <v>2014</v>
      </c>
      <c r="B253" s="13" t="s">
        <v>2367</v>
      </c>
      <c r="C253" s="22" t="s">
        <v>514</v>
      </c>
      <c r="D253" s="22" t="s">
        <v>594</v>
      </c>
      <c r="E253" s="36" t="s">
        <v>595</v>
      </c>
      <c r="F253" s="62">
        <v>42185</v>
      </c>
      <c r="G253" s="23" t="s">
        <v>554</v>
      </c>
    </row>
    <row r="254" spans="1:7">
      <c r="A254" s="23">
        <v>2014</v>
      </c>
      <c r="B254" s="13" t="s">
        <v>2367</v>
      </c>
      <c r="C254" s="22" t="s">
        <v>514</v>
      </c>
      <c r="D254" s="22" t="s">
        <v>589</v>
      </c>
      <c r="E254" s="36" t="s">
        <v>550</v>
      </c>
      <c r="F254" s="62">
        <v>42368</v>
      </c>
      <c r="G254" s="23" t="s">
        <v>590</v>
      </c>
    </row>
    <row r="255" spans="1:7">
      <c r="A255" s="23">
        <v>2014</v>
      </c>
      <c r="B255" s="13" t="s">
        <v>2367</v>
      </c>
      <c r="C255" s="22" t="s">
        <v>514</v>
      </c>
      <c r="D255" s="22" t="s">
        <v>572</v>
      </c>
      <c r="E255" s="36" t="s">
        <v>573</v>
      </c>
      <c r="F255" s="62">
        <v>42368</v>
      </c>
      <c r="G255" s="23" t="s">
        <v>548</v>
      </c>
    </row>
    <row r="256" spans="1:7">
      <c r="A256" s="23">
        <v>2015</v>
      </c>
      <c r="B256" s="13" t="s">
        <v>2367</v>
      </c>
      <c r="C256" s="22" t="s">
        <v>1886</v>
      </c>
      <c r="D256" s="22" t="s">
        <v>541</v>
      </c>
      <c r="E256" s="36" t="s">
        <v>542</v>
      </c>
      <c r="F256" s="62" t="s">
        <v>544</v>
      </c>
      <c r="G256" s="23" t="s">
        <v>543</v>
      </c>
    </row>
    <row r="257" spans="1:7">
      <c r="A257" s="23">
        <v>2015</v>
      </c>
      <c r="B257" s="13" t="s">
        <v>2367</v>
      </c>
      <c r="C257" s="22" t="s">
        <v>1886</v>
      </c>
      <c r="D257" s="22" t="s">
        <v>546</v>
      </c>
      <c r="E257" s="36" t="s">
        <v>547</v>
      </c>
      <c r="F257" s="62" t="s">
        <v>544</v>
      </c>
      <c r="G257" s="23" t="s">
        <v>548</v>
      </c>
    </row>
    <row r="258" spans="1:7">
      <c r="A258" s="23">
        <v>2015</v>
      </c>
      <c r="B258" s="13" t="s">
        <v>2367</v>
      </c>
      <c r="C258" s="22" t="s">
        <v>1886</v>
      </c>
      <c r="D258" s="22" t="s">
        <v>549</v>
      </c>
      <c r="E258" s="36" t="s">
        <v>550</v>
      </c>
      <c r="F258" s="62" t="s">
        <v>544</v>
      </c>
      <c r="G258" s="23" t="s">
        <v>548</v>
      </c>
    </row>
    <row r="259" spans="1:7">
      <c r="A259" s="23">
        <v>2015</v>
      </c>
      <c r="B259" s="13" t="s">
        <v>2367</v>
      </c>
      <c r="C259" s="22" t="s">
        <v>1886</v>
      </c>
      <c r="D259" s="22" t="s">
        <v>551</v>
      </c>
      <c r="E259" s="36" t="s">
        <v>550</v>
      </c>
      <c r="F259" s="62" t="s">
        <v>544</v>
      </c>
      <c r="G259" s="23" t="s">
        <v>548</v>
      </c>
    </row>
    <row r="260" spans="1:7">
      <c r="A260" s="23">
        <v>2015</v>
      </c>
      <c r="B260" s="13" t="s">
        <v>2367</v>
      </c>
      <c r="C260" s="22" t="s">
        <v>1886</v>
      </c>
      <c r="D260" s="22" t="s">
        <v>552</v>
      </c>
      <c r="E260" s="36" t="s">
        <v>553</v>
      </c>
      <c r="F260" s="62" t="s">
        <v>544</v>
      </c>
      <c r="G260" s="23" t="s">
        <v>554</v>
      </c>
    </row>
    <row r="261" spans="1:7">
      <c r="A261" s="23">
        <v>2015</v>
      </c>
      <c r="B261" s="13" t="s">
        <v>2367</v>
      </c>
      <c r="C261" s="22" t="s">
        <v>1886</v>
      </c>
      <c r="D261" s="22" t="s">
        <v>555</v>
      </c>
      <c r="E261" s="36" t="s">
        <v>556</v>
      </c>
      <c r="F261" s="62" t="s">
        <v>544</v>
      </c>
      <c r="G261" s="23" t="s">
        <v>545</v>
      </c>
    </row>
    <row r="262" spans="1:7">
      <c r="A262" s="23">
        <v>2015</v>
      </c>
      <c r="B262" s="13" t="s">
        <v>2367</v>
      </c>
      <c r="C262" s="22" t="s">
        <v>1886</v>
      </c>
      <c r="D262" s="22" t="s">
        <v>557</v>
      </c>
      <c r="E262" s="36" t="s">
        <v>8188</v>
      </c>
      <c r="F262" s="62" t="s">
        <v>544</v>
      </c>
      <c r="G262" s="23" t="s">
        <v>545</v>
      </c>
    </row>
    <row r="263" spans="1:7">
      <c r="A263" s="23">
        <v>2015</v>
      </c>
      <c r="B263" s="13" t="s">
        <v>2367</v>
      </c>
      <c r="C263" s="22" t="s">
        <v>1886</v>
      </c>
      <c r="D263" s="22" t="s">
        <v>558</v>
      </c>
      <c r="E263" s="36" t="s">
        <v>559</v>
      </c>
      <c r="F263" s="62" t="s">
        <v>544</v>
      </c>
      <c r="G263" s="23" t="s">
        <v>545</v>
      </c>
    </row>
    <row r="264" spans="1:7">
      <c r="A264" s="23">
        <v>2015</v>
      </c>
      <c r="B264" s="13" t="s">
        <v>2367</v>
      </c>
      <c r="C264" s="22" t="s">
        <v>1886</v>
      </c>
      <c r="D264" s="22" t="s">
        <v>560</v>
      </c>
      <c r="E264" s="36" t="s">
        <v>550</v>
      </c>
      <c r="F264" s="62" t="s">
        <v>544</v>
      </c>
      <c r="G264" s="23" t="s">
        <v>548</v>
      </c>
    </row>
    <row r="265" spans="1:7">
      <c r="A265" s="23">
        <v>2015</v>
      </c>
      <c r="B265" s="13" t="s">
        <v>2367</v>
      </c>
      <c r="C265" s="22" t="s">
        <v>1886</v>
      </c>
      <c r="D265" s="22" t="s">
        <v>561</v>
      </c>
      <c r="E265" s="36" t="s">
        <v>8189</v>
      </c>
      <c r="F265" s="62" t="s">
        <v>544</v>
      </c>
      <c r="G265" s="23" t="s">
        <v>548</v>
      </c>
    </row>
    <row r="266" spans="1:7">
      <c r="A266" s="23">
        <v>2015</v>
      </c>
      <c r="B266" s="13" t="s">
        <v>2367</v>
      </c>
      <c r="C266" s="22" t="s">
        <v>1886</v>
      </c>
      <c r="D266" s="22" t="s">
        <v>1964</v>
      </c>
      <c r="E266" s="36" t="s">
        <v>562</v>
      </c>
      <c r="F266" s="62" t="s">
        <v>544</v>
      </c>
      <c r="G266" s="23" t="s">
        <v>548</v>
      </c>
    </row>
    <row r="267" spans="1:7">
      <c r="A267" s="23">
        <v>2015</v>
      </c>
      <c r="B267" s="13" t="s">
        <v>2367</v>
      </c>
      <c r="C267" s="22" t="s">
        <v>1886</v>
      </c>
      <c r="D267" s="22" t="s">
        <v>563</v>
      </c>
      <c r="E267" s="36" t="s">
        <v>564</v>
      </c>
      <c r="F267" s="62" t="s">
        <v>544</v>
      </c>
      <c r="G267" s="23" t="s">
        <v>545</v>
      </c>
    </row>
    <row r="268" spans="1:7">
      <c r="A268" s="23">
        <v>2015</v>
      </c>
      <c r="B268" s="13" t="s">
        <v>2367</v>
      </c>
      <c r="C268" s="22" t="s">
        <v>1886</v>
      </c>
      <c r="D268" s="22" t="s">
        <v>8184</v>
      </c>
      <c r="E268" s="36" t="s">
        <v>565</v>
      </c>
      <c r="F268" s="62" t="s">
        <v>544</v>
      </c>
      <c r="G268" s="23" t="s">
        <v>545</v>
      </c>
    </row>
    <row r="269" spans="1:7">
      <c r="A269" s="23">
        <v>2015</v>
      </c>
      <c r="B269" s="13" t="s">
        <v>2367</v>
      </c>
      <c r="C269" s="22" t="s">
        <v>1886</v>
      </c>
      <c r="D269" s="22" t="s">
        <v>566</v>
      </c>
      <c r="E269" s="36" t="s">
        <v>567</v>
      </c>
      <c r="F269" s="62" t="s">
        <v>544</v>
      </c>
      <c r="G269" s="23" t="s">
        <v>545</v>
      </c>
    </row>
    <row r="270" spans="1:7">
      <c r="A270" s="23">
        <v>2015</v>
      </c>
      <c r="B270" s="13" t="s">
        <v>2367</v>
      </c>
      <c r="C270" s="22" t="s">
        <v>1886</v>
      </c>
      <c r="D270" s="22" t="s">
        <v>568</v>
      </c>
      <c r="E270" s="36" t="s">
        <v>569</v>
      </c>
      <c r="F270" s="62" t="s">
        <v>544</v>
      </c>
      <c r="G270" s="23" t="s">
        <v>548</v>
      </c>
    </row>
    <row r="271" spans="1:7">
      <c r="A271" s="23">
        <v>2015</v>
      </c>
      <c r="B271" s="13" t="s">
        <v>2367</v>
      </c>
      <c r="C271" s="22" t="s">
        <v>1886</v>
      </c>
      <c r="D271" s="22" t="s">
        <v>8182</v>
      </c>
      <c r="E271" s="36" t="s">
        <v>562</v>
      </c>
      <c r="F271" s="62" t="s">
        <v>544</v>
      </c>
      <c r="G271" s="23" t="s">
        <v>545</v>
      </c>
    </row>
    <row r="272" spans="1:7">
      <c r="A272" s="23">
        <v>2015</v>
      </c>
      <c r="B272" s="13" t="s">
        <v>2367</v>
      </c>
      <c r="C272" s="22" t="s">
        <v>1886</v>
      </c>
      <c r="D272" s="22" t="s">
        <v>572</v>
      </c>
      <c r="E272" s="36" t="s">
        <v>573</v>
      </c>
      <c r="F272" s="62" t="s">
        <v>544</v>
      </c>
      <c r="G272" s="23" t="s">
        <v>548</v>
      </c>
    </row>
    <row r="273" spans="1:7">
      <c r="A273" s="23">
        <v>2015</v>
      </c>
      <c r="B273" s="13" t="s">
        <v>2367</v>
      </c>
      <c r="C273" s="22" t="s">
        <v>1886</v>
      </c>
      <c r="D273" s="22" t="s">
        <v>574</v>
      </c>
      <c r="E273" s="36" t="s">
        <v>575</v>
      </c>
      <c r="F273" s="62" t="s">
        <v>544</v>
      </c>
      <c r="G273" s="23" t="s">
        <v>548</v>
      </c>
    </row>
    <row r="274" spans="1:7">
      <c r="A274" s="23">
        <v>2015</v>
      </c>
      <c r="B274" s="13" t="s">
        <v>2367</v>
      </c>
      <c r="C274" s="22" t="s">
        <v>1886</v>
      </c>
      <c r="D274" s="22" t="s">
        <v>576</v>
      </c>
      <c r="E274" s="36" t="s">
        <v>8194</v>
      </c>
      <c r="F274" s="62" t="s">
        <v>544</v>
      </c>
      <c r="G274" s="23" t="s">
        <v>548</v>
      </c>
    </row>
    <row r="275" spans="1:7">
      <c r="A275" s="23">
        <v>2015</v>
      </c>
      <c r="B275" s="13" t="s">
        <v>2367</v>
      </c>
      <c r="C275" s="22" t="s">
        <v>1886</v>
      </c>
      <c r="D275" s="22" t="s">
        <v>8181</v>
      </c>
      <c r="E275" s="36" t="s">
        <v>578</v>
      </c>
      <c r="F275" s="62" t="s">
        <v>544</v>
      </c>
      <c r="G275" s="23" t="s">
        <v>545</v>
      </c>
    </row>
    <row r="276" spans="1:7">
      <c r="A276" s="23">
        <v>2015</v>
      </c>
      <c r="B276" s="13" t="s">
        <v>2367</v>
      </c>
      <c r="C276" s="22" t="s">
        <v>1886</v>
      </c>
      <c r="D276" s="22" t="s">
        <v>579</v>
      </c>
      <c r="E276" s="36" t="s">
        <v>580</v>
      </c>
      <c r="F276" s="62" t="s">
        <v>544</v>
      </c>
      <c r="G276" s="23" t="s">
        <v>545</v>
      </c>
    </row>
    <row r="277" spans="1:7">
      <c r="A277" s="23">
        <v>2015</v>
      </c>
      <c r="B277" s="13" t="s">
        <v>2367</v>
      </c>
      <c r="C277" s="22" t="s">
        <v>1886</v>
      </c>
      <c r="D277" s="22" t="s">
        <v>581</v>
      </c>
      <c r="E277" s="36" t="s">
        <v>582</v>
      </c>
      <c r="F277" s="62" t="s">
        <v>544</v>
      </c>
      <c r="G277" s="23" t="s">
        <v>548</v>
      </c>
    </row>
    <row r="278" spans="1:7">
      <c r="A278" s="23">
        <v>2015</v>
      </c>
      <c r="B278" s="13" t="s">
        <v>2367</v>
      </c>
      <c r="C278" s="22" t="s">
        <v>1886</v>
      </c>
      <c r="D278" s="22" t="s">
        <v>583</v>
      </c>
      <c r="E278" s="36" t="s">
        <v>584</v>
      </c>
      <c r="F278" s="62" t="s">
        <v>544</v>
      </c>
      <c r="G278" s="23" t="s">
        <v>548</v>
      </c>
    </row>
    <row r="279" spans="1:7">
      <c r="A279" s="23">
        <v>2015</v>
      </c>
      <c r="B279" s="13" t="s">
        <v>2367</v>
      </c>
      <c r="C279" s="22" t="s">
        <v>1886</v>
      </c>
      <c r="D279" s="22" t="s">
        <v>585</v>
      </c>
      <c r="E279" s="36" t="s">
        <v>586</v>
      </c>
      <c r="F279" s="62" t="s">
        <v>544</v>
      </c>
      <c r="G279" s="23" t="s">
        <v>548</v>
      </c>
    </row>
    <row r="280" spans="1:7">
      <c r="A280" s="23">
        <v>2015</v>
      </c>
      <c r="B280" s="13" t="s">
        <v>2367</v>
      </c>
      <c r="C280" s="22" t="s">
        <v>1886</v>
      </c>
      <c r="D280" s="22" t="s">
        <v>588</v>
      </c>
      <c r="E280" s="36" t="s">
        <v>8190</v>
      </c>
      <c r="F280" s="62" t="s">
        <v>544</v>
      </c>
      <c r="G280" s="23" t="s">
        <v>548</v>
      </c>
    </row>
    <row r="281" spans="1:7">
      <c r="A281" s="23">
        <v>2015</v>
      </c>
      <c r="B281" s="13" t="s">
        <v>2367</v>
      </c>
      <c r="C281" s="22" t="s">
        <v>514</v>
      </c>
      <c r="D281" s="22" t="s">
        <v>592</v>
      </c>
      <c r="E281" s="36" t="s">
        <v>593</v>
      </c>
      <c r="F281" s="62">
        <v>42368</v>
      </c>
      <c r="G281" s="23" t="s">
        <v>543</v>
      </c>
    </row>
    <row r="282" spans="1:7">
      <c r="A282" s="23">
        <v>2015</v>
      </c>
      <c r="B282" s="13" t="s">
        <v>2367</v>
      </c>
      <c r="C282" s="22" t="s">
        <v>514</v>
      </c>
      <c r="D282" s="22" t="s">
        <v>594</v>
      </c>
      <c r="E282" s="36" t="s">
        <v>595</v>
      </c>
      <c r="F282" s="62">
        <v>42185</v>
      </c>
      <c r="G282" s="23" t="s">
        <v>554</v>
      </c>
    </row>
    <row r="283" spans="1:7">
      <c r="A283" s="23">
        <v>2015</v>
      </c>
      <c r="B283" s="13" t="s">
        <v>2367</v>
      </c>
      <c r="C283" s="22" t="s">
        <v>514</v>
      </c>
      <c r="D283" s="22" t="s">
        <v>589</v>
      </c>
      <c r="E283" s="36" t="s">
        <v>550</v>
      </c>
      <c r="F283" s="62">
        <v>42368</v>
      </c>
      <c r="G283" s="23" t="s">
        <v>590</v>
      </c>
    </row>
    <row r="284" spans="1:7">
      <c r="A284" s="23">
        <v>2015</v>
      </c>
      <c r="B284" s="13" t="s">
        <v>2367</v>
      </c>
      <c r="C284" s="22" t="s">
        <v>514</v>
      </c>
      <c r="D284" s="22" t="s">
        <v>572</v>
      </c>
      <c r="E284" s="36" t="s">
        <v>573</v>
      </c>
      <c r="F284" s="62">
        <v>42368</v>
      </c>
      <c r="G284" s="23" t="s">
        <v>548</v>
      </c>
    </row>
    <row r="285" spans="1:7">
      <c r="A285" s="23">
        <v>2016</v>
      </c>
      <c r="B285" s="13" t="s">
        <v>2367</v>
      </c>
      <c r="C285" s="22" t="s">
        <v>1886</v>
      </c>
      <c r="D285" s="22" t="s">
        <v>541</v>
      </c>
      <c r="E285" s="36" t="s">
        <v>542</v>
      </c>
      <c r="F285" s="62">
        <v>42887</v>
      </c>
      <c r="G285" s="23" t="s">
        <v>543</v>
      </c>
    </row>
    <row r="286" spans="1:7">
      <c r="A286" s="23">
        <v>2016</v>
      </c>
      <c r="B286" s="13" t="s">
        <v>2367</v>
      </c>
      <c r="C286" s="22" t="s">
        <v>1886</v>
      </c>
      <c r="D286" s="22" t="s">
        <v>546</v>
      </c>
      <c r="E286" s="36" t="s">
        <v>547</v>
      </c>
      <c r="F286" s="62">
        <v>42887</v>
      </c>
      <c r="G286" s="23" t="s">
        <v>548</v>
      </c>
    </row>
    <row r="287" spans="1:7">
      <c r="A287" s="23">
        <v>2016</v>
      </c>
      <c r="B287" s="13" t="s">
        <v>2367</v>
      </c>
      <c r="C287" s="22" t="s">
        <v>1886</v>
      </c>
      <c r="D287" s="22" t="s">
        <v>549</v>
      </c>
      <c r="E287" s="36" t="s">
        <v>550</v>
      </c>
      <c r="F287" s="62">
        <v>42887</v>
      </c>
      <c r="G287" s="23" t="s">
        <v>548</v>
      </c>
    </row>
    <row r="288" spans="1:7">
      <c r="A288" s="23">
        <v>2016</v>
      </c>
      <c r="B288" s="13" t="s">
        <v>2367</v>
      </c>
      <c r="C288" s="22" t="s">
        <v>1886</v>
      </c>
      <c r="D288" s="22" t="s">
        <v>551</v>
      </c>
      <c r="E288" s="36" t="s">
        <v>550</v>
      </c>
      <c r="F288" s="62">
        <v>42887</v>
      </c>
      <c r="G288" s="23" t="s">
        <v>548</v>
      </c>
    </row>
    <row r="289" spans="1:7">
      <c r="A289" s="23">
        <v>2016</v>
      </c>
      <c r="B289" s="13" t="s">
        <v>2367</v>
      </c>
      <c r="C289" s="22" t="s">
        <v>1886</v>
      </c>
      <c r="D289" s="22" t="s">
        <v>552</v>
      </c>
      <c r="E289" s="36" t="s">
        <v>553</v>
      </c>
      <c r="F289" s="62">
        <v>42887</v>
      </c>
      <c r="G289" s="23" t="s">
        <v>554</v>
      </c>
    </row>
    <row r="290" spans="1:7">
      <c r="A290" s="23">
        <v>2016</v>
      </c>
      <c r="B290" s="13" t="s">
        <v>2367</v>
      </c>
      <c r="C290" s="22" t="s">
        <v>1886</v>
      </c>
      <c r="D290" s="22" t="s">
        <v>555</v>
      </c>
      <c r="E290" s="36" t="s">
        <v>556</v>
      </c>
      <c r="F290" s="62">
        <v>42887</v>
      </c>
      <c r="G290" s="23" t="s">
        <v>545</v>
      </c>
    </row>
    <row r="291" spans="1:7">
      <c r="A291" s="23">
        <v>2016</v>
      </c>
      <c r="B291" s="13" t="s">
        <v>2367</v>
      </c>
      <c r="C291" s="22" t="s">
        <v>1886</v>
      </c>
      <c r="D291" s="22" t="s">
        <v>557</v>
      </c>
      <c r="E291" s="36" t="s">
        <v>8188</v>
      </c>
      <c r="F291" s="62">
        <v>42887</v>
      </c>
      <c r="G291" s="23" t="s">
        <v>545</v>
      </c>
    </row>
    <row r="292" spans="1:7">
      <c r="A292" s="23">
        <v>2016</v>
      </c>
      <c r="B292" s="13" t="s">
        <v>2367</v>
      </c>
      <c r="C292" s="22" t="s">
        <v>1886</v>
      </c>
      <c r="D292" s="22" t="s">
        <v>558</v>
      </c>
      <c r="E292" s="36" t="s">
        <v>559</v>
      </c>
      <c r="F292" s="62">
        <v>42887</v>
      </c>
      <c r="G292" s="23" t="s">
        <v>545</v>
      </c>
    </row>
    <row r="293" spans="1:7">
      <c r="A293" s="23">
        <v>2016</v>
      </c>
      <c r="B293" s="13" t="s">
        <v>2367</v>
      </c>
      <c r="C293" s="22" t="s">
        <v>1886</v>
      </c>
      <c r="D293" s="22" t="s">
        <v>560</v>
      </c>
      <c r="E293" s="36" t="s">
        <v>550</v>
      </c>
      <c r="F293" s="62">
        <v>42887</v>
      </c>
      <c r="G293" s="23" t="s">
        <v>548</v>
      </c>
    </row>
    <row r="294" spans="1:7">
      <c r="A294" s="23">
        <v>2016</v>
      </c>
      <c r="B294" s="13" t="s">
        <v>2367</v>
      </c>
      <c r="C294" s="22" t="s">
        <v>1886</v>
      </c>
      <c r="D294" s="22" t="s">
        <v>561</v>
      </c>
      <c r="E294" s="36" t="s">
        <v>8189</v>
      </c>
      <c r="F294" s="62">
        <v>42887</v>
      </c>
      <c r="G294" s="23" t="s">
        <v>548</v>
      </c>
    </row>
    <row r="295" spans="1:7">
      <c r="A295" s="23">
        <v>2016</v>
      </c>
      <c r="B295" s="13" t="s">
        <v>2367</v>
      </c>
      <c r="C295" s="22" t="s">
        <v>1886</v>
      </c>
      <c r="D295" s="22" t="s">
        <v>1964</v>
      </c>
      <c r="E295" s="36" t="s">
        <v>562</v>
      </c>
      <c r="F295" s="62">
        <v>42887</v>
      </c>
      <c r="G295" s="23" t="s">
        <v>548</v>
      </c>
    </row>
    <row r="296" spans="1:7">
      <c r="A296" s="23">
        <v>2016</v>
      </c>
      <c r="B296" s="13" t="s">
        <v>2367</v>
      </c>
      <c r="C296" s="22" t="s">
        <v>1886</v>
      </c>
      <c r="D296" s="22" t="s">
        <v>563</v>
      </c>
      <c r="E296" s="36" t="s">
        <v>564</v>
      </c>
      <c r="F296" s="62">
        <v>42887</v>
      </c>
      <c r="G296" s="23" t="s">
        <v>545</v>
      </c>
    </row>
    <row r="297" spans="1:7">
      <c r="A297" s="23">
        <v>2016</v>
      </c>
      <c r="B297" s="13" t="s">
        <v>2367</v>
      </c>
      <c r="C297" s="22" t="s">
        <v>1886</v>
      </c>
      <c r="D297" s="22" t="s">
        <v>8184</v>
      </c>
      <c r="E297" s="36" t="s">
        <v>565</v>
      </c>
      <c r="F297" s="62">
        <v>42887</v>
      </c>
      <c r="G297" s="23" t="s">
        <v>545</v>
      </c>
    </row>
    <row r="298" spans="1:7">
      <c r="A298" s="23">
        <v>2016</v>
      </c>
      <c r="B298" s="13" t="s">
        <v>2367</v>
      </c>
      <c r="C298" s="22" t="s">
        <v>1886</v>
      </c>
      <c r="D298" s="22" t="s">
        <v>566</v>
      </c>
      <c r="E298" s="36" t="s">
        <v>567</v>
      </c>
      <c r="F298" s="62">
        <v>42887</v>
      </c>
      <c r="G298" s="23" t="s">
        <v>545</v>
      </c>
    </row>
    <row r="299" spans="1:7">
      <c r="A299" s="23">
        <v>2016</v>
      </c>
      <c r="B299" s="13" t="s">
        <v>2367</v>
      </c>
      <c r="C299" s="22" t="s">
        <v>1886</v>
      </c>
      <c r="D299" s="22" t="s">
        <v>568</v>
      </c>
      <c r="E299" s="36" t="s">
        <v>569</v>
      </c>
      <c r="F299" s="62">
        <v>42887</v>
      </c>
      <c r="G299" s="23" t="s">
        <v>548</v>
      </c>
    </row>
    <row r="300" spans="1:7">
      <c r="A300" s="23">
        <v>2016</v>
      </c>
      <c r="B300" s="13" t="s">
        <v>2367</v>
      </c>
      <c r="C300" s="22" t="s">
        <v>1886</v>
      </c>
      <c r="D300" s="22" t="s">
        <v>8182</v>
      </c>
      <c r="E300" s="36" t="s">
        <v>562</v>
      </c>
      <c r="F300" s="62">
        <v>42887</v>
      </c>
      <c r="G300" s="23" t="s">
        <v>545</v>
      </c>
    </row>
    <row r="301" spans="1:7">
      <c r="A301" s="23">
        <v>2016</v>
      </c>
      <c r="B301" s="13" t="s">
        <v>2367</v>
      </c>
      <c r="C301" s="22" t="s">
        <v>1886</v>
      </c>
      <c r="D301" s="22" t="s">
        <v>572</v>
      </c>
      <c r="E301" s="36" t="s">
        <v>573</v>
      </c>
      <c r="F301" s="62">
        <v>42887</v>
      </c>
      <c r="G301" s="23" t="s">
        <v>548</v>
      </c>
    </row>
    <row r="302" spans="1:7">
      <c r="A302" s="23">
        <v>2016</v>
      </c>
      <c r="B302" s="13" t="s">
        <v>2367</v>
      </c>
      <c r="C302" s="22" t="s">
        <v>1886</v>
      </c>
      <c r="D302" s="22" t="s">
        <v>574</v>
      </c>
      <c r="E302" s="36" t="s">
        <v>575</v>
      </c>
      <c r="F302" s="62">
        <v>42887</v>
      </c>
      <c r="G302" s="23" t="s">
        <v>548</v>
      </c>
    </row>
    <row r="303" spans="1:7">
      <c r="A303" s="23">
        <v>2016</v>
      </c>
      <c r="B303" s="13" t="s">
        <v>2367</v>
      </c>
      <c r="C303" s="22" t="s">
        <v>1886</v>
      </c>
      <c r="D303" s="22" t="s">
        <v>576</v>
      </c>
      <c r="E303" s="36" t="s">
        <v>8194</v>
      </c>
      <c r="F303" s="62">
        <v>42887</v>
      </c>
      <c r="G303" s="23" t="s">
        <v>548</v>
      </c>
    </row>
    <row r="304" spans="1:7">
      <c r="A304" s="23">
        <v>2016</v>
      </c>
      <c r="B304" s="13" t="s">
        <v>2367</v>
      </c>
      <c r="C304" s="22" t="s">
        <v>1886</v>
      </c>
      <c r="D304" s="22" t="s">
        <v>8181</v>
      </c>
      <c r="E304" s="36" t="s">
        <v>578</v>
      </c>
      <c r="F304" s="62">
        <v>42887</v>
      </c>
      <c r="G304" s="23" t="s">
        <v>545</v>
      </c>
    </row>
    <row r="305" spans="1:7">
      <c r="A305" s="23">
        <v>2016</v>
      </c>
      <c r="B305" s="13" t="s">
        <v>2367</v>
      </c>
      <c r="C305" s="22" t="s">
        <v>1886</v>
      </c>
      <c r="D305" s="22" t="s">
        <v>579</v>
      </c>
      <c r="E305" s="36" t="s">
        <v>580</v>
      </c>
      <c r="F305" s="62">
        <v>42887</v>
      </c>
      <c r="G305" s="23" t="s">
        <v>545</v>
      </c>
    </row>
    <row r="306" spans="1:7">
      <c r="A306" s="23">
        <v>2016</v>
      </c>
      <c r="B306" s="13" t="s">
        <v>2367</v>
      </c>
      <c r="C306" s="22" t="s">
        <v>1886</v>
      </c>
      <c r="D306" s="22" t="s">
        <v>581</v>
      </c>
      <c r="E306" s="36" t="s">
        <v>582</v>
      </c>
      <c r="F306" s="62">
        <v>42887</v>
      </c>
      <c r="G306" s="23" t="s">
        <v>548</v>
      </c>
    </row>
    <row r="307" spans="1:7">
      <c r="A307" s="23">
        <v>2016</v>
      </c>
      <c r="B307" s="13" t="s">
        <v>2367</v>
      </c>
      <c r="C307" s="22" t="s">
        <v>1886</v>
      </c>
      <c r="D307" s="22" t="s">
        <v>583</v>
      </c>
      <c r="E307" s="36" t="s">
        <v>584</v>
      </c>
      <c r="F307" s="62">
        <v>42887</v>
      </c>
      <c r="G307" s="23" t="s">
        <v>554</v>
      </c>
    </row>
    <row r="308" spans="1:7">
      <c r="A308" s="23">
        <v>2016</v>
      </c>
      <c r="B308" s="13" t="s">
        <v>2367</v>
      </c>
      <c r="C308" s="22" t="s">
        <v>1886</v>
      </c>
      <c r="D308" s="22" t="s">
        <v>585</v>
      </c>
      <c r="E308" s="36" t="s">
        <v>586</v>
      </c>
      <c r="F308" s="62">
        <v>42887</v>
      </c>
      <c r="G308" s="23" t="s">
        <v>548</v>
      </c>
    </row>
    <row r="309" spans="1:7">
      <c r="A309" s="23">
        <v>2016</v>
      </c>
      <c r="B309" s="13" t="s">
        <v>2367</v>
      </c>
      <c r="C309" s="22" t="s">
        <v>1886</v>
      </c>
      <c r="D309" s="22" t="s">
        <v>588</v>
      </c>
      <c r="E309" s="36" t="s">
        <v>8190</v>
      </c>
      <c r="F309" s="62">
        <v>42887</v>
      </c>
      <c r="G309" s="23" t="s">
        <v>548</v>
      </c>
    </row>
    <row r="310" spans="1:7">
      <c r="A310" s="23">
        <v>2016</v>
      </c>
      <c r="B310" s="13" t="s">
        <v>2366</v>
      </c>
      <c r="C310" s="22" t="s">
        <v>514</v>
      </c>
      <c r="D310" s="22" t="s">
        <v>592</v>
      </c>
      <c r="E310" s="36" t="s">
        <v>593</v>
      </c>
      <c r="F310" s="62">
        <v>42368</v>
      </c>
      <c r="G310" s="23" t="s">
        <v>543</v>
      </c>
    </row>
    <row r="311" spans="1:7">
      <c r="A311" s="23">
        <v>2016</v>
      </c>
      <c r="B311" s="13" t="s">
        <v>2366</v>
      </c>
      <c r="C311" s="22" t="s">
        <v>514</v>
      </c>
      <c r="D311" s="22" t="s">
        <v>594</v>
      </c>
      <c r="E311" s="36" t="s">
        <v>595</v>
      </c>
      <c r="F311" s="62">
        <v>42185</v>
      </c>
      <c r="G311" s="23" t="s">
        <v>554</v>
      </c>
    </row>
    <row r="312" spans="1:7">
      <c r="A312" s="23">
        <v>2016</v>
      </c>
      <c r="B312" s="13" t="s">
        <v>2366</v>
      </c>
      <c r="C312" s="22" t="s">
        <v>514</v>
      </c>
      <c r="D312" s="22" t="s">
        <v>589</v>
      </c>
      <c r="E312" s="36" t="s">
        <v>550</v>
      </c>
      <c r="F312" s="62">
        <v>42368</v>
      </c>
      <c r="G312" s="23" t="s">
        <v>543</v>
      </c>
    </row>
    <row r="313" spans="1:7">
      <c r="A313" s="23">
        <v>2016</v>
      </c>
      <c r="B313" s="13" t="s">
        <v>2366</v>
      </c>
      <c r="C313" s="22" t="s">
        <v>514</v>
      </c>
      <c r="D313" s="22" t="s">
        <v>572</v>
      </c>
      <c r="E313" s="36" t="s">
        <v>573</v>
      </c>
      <c r="F313" s="62">
        <v>42368</v>
      </c>
      <c r="G313" s="23" t="s">
        <v>548</v>
      </c>
    </row>
    <row r="314" spans="1:7">
      <c r="A314" s="23">
        <v>2016</v>
      </c>
      <c r="B314" s="13" t="s">
        <v>2367</v>
      </c>
      <c r="C314" s="22" t="s">
        <v>514</v>
      </c>
      <c r="D314" s="22" t="s">
        <v>592</v>
      </c>
      <c r="E314" s="36" t="s">
        <v>593</v>
      </c>
      <c r="F314" s="62">
        <v>42368</v>
      </c>
      <c r="G314" s="23" t="s">
        <v>543</v>
      </c>
    </row>
    <row r="315" spans="1:7">
      <c r="A315" s="23">
        <v>2016</v>
      </c>
      <c r="B315" s="13" t="s">
        <v>2367</v>
      </c>
      <c r="C315" s="22" t="s">
        <v>514</v>
      </c>
      <c r="D315" s="22" t="s">
        <v>594</v>
      </c>
      <c r="E315" s="36" t="s">
        <v>595</v>
      </c>
      <c r="F315" s="62">
        <v>42185</v>
      </c>
      <c r="G315" s="23" t="s">
        <v>554</v>
      </c>
    </row>
    <row r="316" spans="1:7">
      <c r="A316" s="23">
        <v>2016</v>
      </c>
      <c r="B316" s="13" t="s">
        <v>2367</v>
      </c>
      <c r="C316" s="22" t="s">
        <v>514</v>
      </c>
      <c r="D316" s="22" t="s">
        <v>589</v>
      </c>
      <c r="E316" s="36" t="s">
        <v>550</v>
      </c>
      <c r="F316" s="62">
        <v>42368</v>
      </c>
      <c r="G316" s="23" t="s">
        <v>543</v>
      </c>
    </row>
    <row r="317" spans="1:7">
      <c r="A317" s="23">
        <v>2016</v>
      </c>
      <c r="B317" s="13" t="s">
        <v>2367</v>
      </c>
      <c r="C317" s="22" t="s">
        <v>514</v>
      </c>
      <c r="D317" s="22" t="s">
        <v>572</v>
      </c>
      <c r="E317" s="36" t="s">
        <v>573</v>
      </c>
      <c r="F317" s="62">
        <v>42368</v>
      </c>
      <c r="G317" s="23" t="s">
        <v>548</v>
      </c>
    </row>
    <row r="318" spans="1:7">
      <c r="A318" s="23">
        <v>2017</v>
      </c>
      <c r="B318" s="13" t="s">
        <v>2366</v>
      </c>
      <c r="C318" s="22" t="s">
        <v>1886</v>
      </c>
      <c r="D318" s="22" t="s">
        <v>546</v>
      </c>
      <c r="E318" s="36" t="s">
        <v>559</v>
      </c>
      <c r="F318" s="62">
        <v>42887</v>
      </c>
      <c r="G318" s="23" t="s">
        <v>548</v>
      </c>
    </row>
    <row r="319" spans="1:7">
      <c r="A319" s="23">
        <v>2017</v>
      </c>
      <c r="B319" s="13" t="s">
        <v>2366</v>
      </c>
      <c r="C319" s="22" t="s">
        <v>1886</v>
      </c>
      <c r="D319" s="22" t="s">
        <v>551</v>
      </c>
      <c r="E319" s="36" t="s">
        <v>1965</v>
      </c>
      <c r="F319" s="62">
        <v>42887</v>
      </c>
      <c r="G319" s="23" t="s">
        <v>548</v>
      </c>
    </row>
    <row r="320" spans="1:7">
      <c r="A320" s="23">
        <v>2017</v>
      </c>
      <c r="B320" s="13" t="s">
        <v>2366</v>
      </c>
      <c r="C320" s="22" t="s">
        <v>1886</v>
      </c>
      <c r="D320" s="22" t="s">
        <v>1964</v>
      </c>
      <c r="E320" s="36" t="s">
        <v>1461</v>
      </c>
      <c r="F320" s="62">
        <v>42887</v>
      </c>
      <c r="G320" s="23" t="s">
        <v>548</v>
      </c>
    </row>
    <row r="321" spans="1:7">
      <c r="A321" s="23">
        <v>2017</v>
      </c>
      <c r="B321" s="13" t="s">
        <v>2366</v>
      </c>
      <c r="C321" s="22" t="s">
        <v>1886</v>
      </c>
      <c r="D321" s="22" t="s">
        <v>1962</v>
      </c>
      <c r="E321" s="36" t="s">
        <v>1963</v>
      </c>
      <c r="F321" s="62">
        <v>42887</v>
      </c>
      <c r="G321" s="23" t="s">
        <v>548</v>
      </c>
    </row>
    <row r="322" spans="1:7">
      <c r="A322" s="23">
        <v>2017</v>
      </c>
      <c r="B322" s="13" t="s">
        <v>2366</v>
      </c>
      <c r="C322" s="22" t="s">
        <v>1886</v>
      </c>
      <c r="D322" s="22" t="s">
        <v>8182</v>
      </c>
      <c r="E322" s="36" t="s">
        <v>1461</v>
      </c>
      <c r="F322" s="62">
        <v>42887</v>
      </c>
      <c r="G322" s="23" t="s">
        <v>545</v>
      </c>
    </row>
    <row r="323" spans="1:7">
      <c r="A323" s="23">
        <v>2017</v>
      </c>
      <c r="B323" s="13" t="s">
        <v>2366</v>
      </c>
      <c r="C323" s="22" t="s">
        <v>1886</v>
      </c>
      <c r="D323" s="22" t="s">
        <v>8181</v>
      </c>
      <c r="E323" s="36" t="s">
        <v>1482</v>
      </c>
      <c r="F323" s="62">
        <v>42887</v>
      </c>
      <c r="G323" s="23" t="s">
        <v>545</v>
      </c>
    </row>
    <row r="324" spans="1:7">
      <c r="A324" s="23">
        <v>2017</v>
      </c>
      <c r="B324" s="13" t="s">
        <v>2366</v>
      </c>
      <c r="C324" s="22" t="s">
        <v>1886</v>
      </c>
      <c r="D324" s="22" t="s">
        <v>581</v>
      </c>
      <c r="E324" s="36" t="s">
        <v>1468</v>
      </c>
      <c r="F324" s="62">
        <v>42887</v>
      </c>
      <c r="G324" s="23" t="s">
        <v>548</v>
      </c>
    </row>
    <row r="325" spans="1:7">
      <c r="A325" s="23">
        <v>2017</v>
      </c>
      <c r="B325" s="13" t="s">
        <v>2367</v>
      </c>
      <c r="C325" s="22" t="s">
        <v>1886</v>
      </c>
      <c r="D325" s="22" t="s">
        <v>541</v>
      </c>
      <c r="E325" s="36" t="s">
        <v>542</v>
      </c>
      <c r="F325" s="62">
        <v>43723</v>
      </c>
      <c r="G325" s="23" t="s">
        <v>543</v>
      </c>
    </row>
    <row r="326" spans="1:7">
      <c r="A326" s="23">
        <v>2017</v>
      </c>
      <c r="B326" s="13" t="s">
        <v>2367</v>
      </c>
      <c r="C326" s="22" t="s">
        <v>1886</v>
      </c>
      <c r="D326" s="22" t="s">
        <v>549</v>
      </c>
      <c r="E326" s="36" t="s">
        <v>1965</v>
      </c>
      <c r="F326" s="62">
        <v>43723</v>
      </c>
      <c r="G326" s="23" t="s">
        <v>545</v>
      </c>
    </row>
    <row r="327" spans="1:7">
      <c r="A327" s="23">
        <v>2017</v>
      </c>
      <c r="B327" s="13" t="s">
        <v>2367</v>
      </c>
      <c r="C327" s="22" t="s">
        <v>1886</v>
      </c>
      <c r="D327" s="22" t="s">
        <v>552</v>
      </c>
      <c r="E327" s="36" t="s">
        <v>542</v>
      </c>
      <c r="F327" s="62">
        <v>43723</v>
      </c>
      <c r="G327" s="23" t="s">
        <v>545</v>
      </c>
    </row>
    <row r="328" spans="1:7">
      <c r="A328" s="23">
        <v>2017</v>
      </c>
      <c r="B328" s="13" t="s">
        <v>2367</v>
      </c>
      <c r="C328" s="22" t="s">
        <v>1886</v>
      </c>
      <c r="D328" s="22" t="s">
        <v>1968</v>
      </c>
      <c r="E328" s="36" t="s">
        <v>1969</v>
      </c>
      <c r="F328" s="62">
        <v>43723</v>
      </c>
      <c r="G328" s="23" t="s">
        <v>543</v>
      </c>
    </row>
    <row r="329" spans="1:7">
      <c r="A329" s="23">
        <v>2017</v>
      </c>
      <c r="B329" s="13" t="s">
        <v>2367</v>
      </c>
      <c r="C329" s="22" t="s">
        <v>1886</v>
      </c>
      <c r="D329" s="22" t="s">
        <v>557</v>
      </c>
      <c r="E329" s="36" t="s">
        <v>8188</v>
      </c>
      <c r="F329" s="62">
        <v>43723</v>
      </c>
      <c r="G329" s="23" t="s">
        <v>543</v>
      </c>
    </row>
    <row r="330" spans="1:7">
      <c r="A330" s="23">
        <v>2017</v>
      </c>
      <c r="B330" s="13" t="s">
        <v>2367</v>
      </c>
      <c r="C330" s="22" t="s">
        <v>1886</v>
      </c>
      <c r="D330" s="22" t="s">
        <v>558</v>
      </c>
      <c r="E330" s="36" t="s">
        <v>559</v>
      </c>
      <c r="F330" s="62">
        <v>43723</v>
      </c>
      <c r="G330" s="23" t="s">
        <v>543</v>
      </c>
    </row>
    <row r="331" spans="1:7">
      <c r="A331" s="23">
        <v>2017</v>
      </c>
      <c r="B331" s="13" t="s">
        <v>2367</v>
      </c>
      <c r="C331" s="22" t="s">
        <v>1886</v>
      </c>
      <c r="D331" s="22" t="s">
        <v>560</v>
      </c>
      <c r="E331" s="36" t="s">
        <v>1965</v>
      </c>
      <c r="F331" s="62">
        <v>43723</v>
      </c>
      <c r="G331" s="23" t="s">
        <v>543</v>
      </c>
    </row>
    <row r="332" spans="1:7">
      <c r="A332" s="23">
        <v>2017</v>
      </c>
      <c r="B332" s="13" t="s">
        <v>2367</v>
      </c>
      <c r="C332" s="22" t="s">
        <v>1886</v>
      </c>
      <c r="D332" s="22" t="s">
        <v>1974</v>
      </c>
      <c r="E332" s="36" t="s">
        <v>8189</v>
      </c>
      <c r="F332" s="62">
        <v>43723</v>
      </c>
      <c r="G332" s="23" t="s">
        <v>543</v>
      </c>
    </row>
    <row r="333" spans="1:7">
      <c r="A333" s="23">
        <v>2017</v>
      </c>
      <c r="B333" s="13" t="s">
        <v>2367</v>
      </c>
      <c r="C333" s="22" t="s">
        <v>1886</v>
      </c>
      <c r="D333" s="22" t="s">
        <v>1975</v>
      </c>
      <c r="E333" s="36" t="s">
        <v>1465</v>
      </c>
      <c r="F333" s="62">
        <v>43723</v>
      </c>
      <c r="G333" s="23" t="s">
        <v>543</v>
      </c>
    </row>
    <row r="334" spans="1:7">
      <c r="A334" s="23">
        <v>2017</v>
      </c>
      <c r="B334" s="13" t="s">
        <v>2367</v>
      </c>
      <c r="C334" s="22" t="s">
        <v>1886</v>
      </c>
      <c r="D334" s="22" t="s">
        <v>8184</v>
      </c>
      <c r="E334" s="36" t="s">
        <v>565</v>
      </c>
      <c r="F334" s="62">
        <v>43723</v>
      </c>
      <c r="G334" s="23" t="s">
        <v>543</v>
      </c>
    </row>
    <row r="335" spans="1:7">
      <c r="A335" s="23">
        <v>2017</v>
      </c>
      <c r="B335" s="13" t="s">
        <v>2367</v>
      </c>
      <c r="C335" s="22" t="s">
        <v>1886</v>
      </c>
      <c r="D335" s="22" t="s">
        <v>566</v>
      </c>
      <c r="E335" s="36" t="s">
        <v>1469</v>
      </c>
      <c r="F335" s="62">
        <v>43723</v>
      </c>
      <c r="G335" s="23" t="s">
        <v>545</v>
      </c>
    </row>
    <row r="336" spans="1:7">
      <c r="A336" s="23">
        <v>2017</v>
      </c>
      <c r="B336" s="13" t="s">
        <v>2367</v>
      </c>
      <c r="C336" s="22" t="s">
        <v>1886</v>
      </c>
      <c r="D336" s="22" t="s">
        <v>1973</v>
      </c>
      <c r="E336" s="36" t="s">
        <v>1485</v>
      </c>
      <c r="F336" s="62">
        <v>43723</v>
      </c>
      <c r="G336" s="23" t="s">
        <v>545</v>
      </c>
    </row>
    <row r="337" spans="1:7">
      <c r="A337" s="23">
        <v>2017</v>
      </c>
      <c r="B337" s="13" t="s">
        <v>2367</v>
      </c>
      <c r="C337" s="22" t="s">
        <v>1886</v>
      </c>
      <c r="D337" s="22" t="s">
        <v>574</v>
      </c>
      <c r="E337" s="36" t="s">
        <v>1479</v>
      </c>
      <c r="F337" s="62">
        <v>43723</v>
      </c>
      <c r="G337" s="23" t="s">
        <v>545</v>
      </c>
    </row>
    <row r="338" spans="1:7">
      <c r="A338" s="23">
        <v>2017</v>
      </c>
      <c r="B338" s="13" t="s">
        <v>2367</v>
      </c>
      <c r="C338" s="22" t="s">
        <v>1886</v>
      </c>
      <c r="D338" s="22" t="s">
        <v>576</v>
      </c>
      <c r="E338" s="36" t="s">
        <v>8194</v>
      </c>
      <c r="F338" s="62">
        <v>43723</v>
      </c>
      <c r="G338" s="23" t="s">
        <v>545</v>
      </c>
    </row>
    <row r="339" spans="1:7">
      <c r="A339" s="23">
        <v>2017</v>
      </c>
      <c r="B339" s="13" t="s">
        <v>2367</v>
      </c>
      <c r="C339" s="22" t="s">
        <v>1886</v>
      </c>
      <c r="D339" s="22" t="s">
        <v>1966</v>
      </c>
      <c r="E339" s="36" t="s">
        <v>584</v>
      </c>
      <c r="F339" s="62">
        <v>43723</v>
      </c>
      <c r="G339" s="23" t="s">
        <v>545</v>
      </c>
    </row>
    <row r="340" spans="1:7">
      <c r="A340" s="23">
        <v>2017</v>
      </c>
      <c r="B340" s="13" t="s">
        <v>2367</v>
      </c>
      <c r="C340" s="22" t="s">
        <v>1886</v>
      </c>
      <c r="D340" s="22" t="s">
        <v>1971</v>
      </c>
      <c r="E340" s="36" t="s">
        <v>1972</v>
      </c>
      <c r="F340" s="62">
        <v>43723</v>
      </c>
      <c r="G340" s="23" t="s">
        <v>548</v>
      </c>
    </row>
    <row r="341" spans="1:7">
      <c r="A341" s="23">
        <v>2017</v>
      </c>
      <c r="B341" s="13" t="s">
        <v>2367</v>
      </c>
      <c r="C341" s="22" t="s">
        <v>1886</v>
      </c>
      <c r="D341" s="22" t="s">
        <v>1970</v>
      </c>
      <c r="E341" s="36" t="s">
        <v>8190</v>
      </c>
      <c r="F341" s="62">
        <v>43723</v>
      </c>
      <c r="G341" s="23" t="s">
        <v>543</v>
      </c>
    </row>
    <row r="342" spans="1:7">
      <c r="A342" s="23">
        <v>2017</v>
      </c>
      <c r="B342" s="13" t="s">
        <v>2366</v>
      </c>
      <c r="C342" s="22" t="s">
        <v>514</v>
      </c>
      <c r="D342" s="22" t="s">
        <v>594</v>
      </c>
      <c r="E342" s="36" t="s">
        <v>595</v>
      </c>
      <c r="F342" s="62">
        <v>43723</v>
      </c>
      <c r="G342" s="23" t="s">
        <v>545</v>
      </c>
    </row>
    <row r="343" spans="1:7">
      <c r="A343" s="23">
        <v>2017</v>
      </c>
      <c r="B343" s="13" t="s">
        <v>2366</v>
      </c>
      <c r="C343" s="22" t="s">
        <v>514</v>
      </c>
      <c r="D343" s="22" t="s">
        <v>572</v>
      </c>
      <c r="E343" s="36" t="s">
        <v>573</v>
      </c>
      <c r="F343" s="62">
        <v>43723</v>
      </c>
      <c r="G343" s="23" t="s">
        <v>545</v>
      </c>
    </row>
    <row r="344" spans="1:7">
      <c r="A344" s="23">
        <v>2017</v>
      </c>
      <c r="B344" s="13" t="s">
        <v>2367</v>
      </c>
      <c r="C344" s="22" t="s">
        <v>514</v>
      </c>
      <c r="D344" s="22" t="s">
        <v>594</v>
      </c>
      <c r="E344" s="36" t="s">
        <v>595</v>
      </c>
      <c r="F344" s="62">
        <v>43723</v>
      </c>
      <c r="G344" s="23" t="s">
        <v>545</v>
      </c>
    </row>
    <row r="345" spans="1:7">
      <c r="A345" s="23">
        <v>2017</v>
      </c>
      <c r="B345" s="13" t="s">
        <v>2367</v>
      </c>
      <c r="C345" s="22" t="s">
        <v>514</v>
      </c>
      <c r="D345" s="22" t="s">
        <v>572</v>
      </c>
      <c r="E345" s="36" t="s">
        <v>573</v>
      </c>
      <c r="F345" s="62">
        <v>43723</v>
      </c>
      <c r="G345" s="23" t="s">
        <v>545</v>
      </c>
    </row>
    <row r="346" spans="1:7">
      <c r="A346" s="23">
        <v>2018</v>
      </c>
      <c r="B346" s="13" t="s">
        <v>2367</v>
      </c>
      <c r="C346" s="22" t="s">
        <v>1886</v>
      </c>
      <c r="D346" s="22" t="s">
        <v>541</v>
      </c>
      <c r="E346" s="36" t="s">
        <v>542</v>
      </c>
      <c r="F346" s="62">
        <v>43723</v>
      </c>
      <c r="G346" s="23" t="s">
        <v>543</v>
      </c>
    </row>
    <row r="347" spans="1:7">
      <c r="A347" s="23">
        <v>2018</v>
      </c>
      <c r="B347" s="13" t="s">
        <v>2367</v>
      </c>
      <c r="C347" s="22" t="s">
        <v>1886</v>
      </c>
      <c r="D347" s="22" t="s">
        <v>549</v>
      </c>
      <c r="E347" s="36" t="s">
        <v>1965</v>
      </c>
      <c r="F347" s="62">
        <v>43723</v>
      </c>
      <c r="G347" s="23" t="s">
        <v>545</v>
      </c>
    </row>
    <row r="348" spans="1:7">
      <c r="A348" s="23">
        <v>2018</v>
      </c>
      <c r="B348" s="13" t="s">
        <v>2367</v>
      </c>
      <c r="C348" s="22" t="s">
        <v>1886</v>
      </c>
      <c r="D348" s="22" t="s">
        <v>552</v>
      </c>
      <c r="E348" s="36" t="s">
        <v>542</v>
      </c>
      <c r="F348" s="62">
        <v>43723</v>
      </c>
      <c r="G348" s="23" t="s">
        <v>545</v>
      </c>
    </row>
    <row r="349" spans="1:7">
      <c r="A349" s="23">
        <v>2018</v>
      </c>
      <c r="B349" s="13" t="s">
        <v>2367</v>
      </c>
      <c r="C349" s="22" t="s">
        <v>1886</v>
      </c>
      <c r="D349" s="22" t="s">
        <v>1968</v>
      </c>
      <c r="E349" s="36" t="s">
        <v>1969</v>
      </c>
      <c r="F349" s="62">
        <v>43723</v>
      </c>
      <c r="G349" s="23" t="s">
        <v>543</v>
      </c>
    </row>
    <row r="350" spans="1:7">
      <c r="A350" s="23">
        <v>2018</v>
      </c>
      <c r="B350" s="13" t="s">
        <v>2367</v>
      </c>
      <c r="C350" s="22" t="s">
        <v>1886</v>
      </c>
      <c r="D350" s="22" t="s">
        <v>557</v>
      </c>
      <c r="E350" s="36" t="s">
        <v>8188</v>
      </c>
      <c r="F350" s="62">
        <v>43723</v>
      </c>
      <c r="G350" s="23" t="s">
        <v>543</v>
      </c>
    </row>
    <row r="351" spans="1:7">
      <c r="A351" s="23">
        <v>2018</v>
      </c>
      <c r="B351" s="13" t="s">
        <v>2367</v>
      </c>
      <c r="C351" s="22" t="s">
        <v>1886</v>
      </c>
      <c r="D351" s="22" t="s">
        <v>558</v>
      </c>
      <c r="E351" s="36" t="s">
        <v>559</v>
      </c>
      <c r="F351" s="62">
        <v>43723</v>
      </c>
      <c r="G351" s="23" t="s">
        <v>543</v>
      </c>
    </row>
    <row r="352" spans="1:7">
      <c r="A352" s="23">
        <v>2018</v>
      </c>
      <c r="B352" s="13" t="s">
        <v>2367</v>
      </c>
      <c r="C352" s="22" t="s">
        <v>1886</v>
      </c>
      <c r="D352" s="22" t="s">
        <v>560</v>
      </c>
      <c r="E352" s="36" t="s">
        <v>1965</v>
      </c>
      <c r="F352" s="62">
        <v>43723</v>
      </c>
      <c r="G352" s="23" t="s">
        <v>543</v>
      </c>
    </row>
    <row r="353" spans="1:7">
      <c r="A353" s="23">
        <v>2018</v>
      </c>
      <c r="B353" s="13" t="s">
        <v>2367</v>
      </c>
      <c r="C353" s="22" t="s">
        <v>1886</v>
      </c>
      <c r="D353" s="22" t="s">
        <v>1974</v>
      </c>
      <c r="E353" s="36" t="s">
        <v>8189</v>
      </c>
      <c r="F353" s="62">
        <v>43723</v>
      </c>
      <c r="G353" s="23" t="s">
        <v>543</v>
      </c>
    </row>
    <row r="354" spans="1:7">
      <c r="A354" s="23">
        <v>2018</v>
      </c>
      <c r="B354" s="13" t="s">
        <v>2367</v>
      </c>
      <c r="C354" s="22" t="s">
        <v>1886</v>
      </c>
      <c r="D354" s="22" t="s">
        <v>1975</v>
      </c>
      <c r="E354" s="36" t="s">
        <v>1465</v>
      </c>
      <c r="F354" s="62">
        <v>43723</v>
      </c>
      <c r="G354" s="23" t="s">
        <v>543</v>
      </c>
    </row>
    <row r="355" spans="1:7">
      <c r="A355" s="23">
        <v>2018</v>
      </c>
      <c r="B355" s="13" t="s">
        <v>2367</v>
      </c>
      <c r="C355" s="22" t="s">
        <v>1886</v>
      </c>
      <c r="D355" s="22" t="s">
        <v>8184</v>
      </c>
      <c r="E355" s="36" t="s">
        <v>565</v>
      </c>
      <c r="F355" s="62">
        <v>43723</v>
      </c>
      <c r="G355" s="23" t="s">
        <v>543</v>
      </c>
    </row>
    <row r="356" spans="1:7">
      <c r="A356" s="23">
        <v>2018</v>
      </c>
      <c r="B356" s="13" t="s">
        <v>2367</v>
      </c>
      <c r="C356" s="22" t="s">
        <v>1886</v>
      </c>
      <c r="D356" s="22" t="s">
        <v>566</v>
      </c>
      <c r="E356" s="36" t="s">
        <v>1469</v>
      </c>
      <c r="F356" s="62">
        <v>43723</v>
      </c>
      <c r="G356" s="23" t="s">
        <v>545</v>
      </c>
    </row>
    <row r="357" spans="1:7">
      <c r="A357" s="23">
        <v>2018</v>
      </c>
      <c r="B357" s="13" t="s">
        <v>2367</v>
      </c>
      <c r="C357" s="22" t="s">
        <v>1886</v>
      </c>
      <c r="D357" s="22" t="s">
        <v>1973</v>
      </c>
      <c r="E357" s="36" t="s">
        <v>1485</v>
      </c>
      <c r="F357" s="62">
        <v>43723</v>
      </c>
      <c r="G357" s="23" t="s">
        <v>545</v>
      </c>
    </row>
    <row r="358" spans="1:7">
      <c r="A358" s="23">
        <v>2018</v>
      </c>
      <c r="B358" s="13" t="s">
        <v>2367</v>
      </c>
      <c r="C358" s="22" t="s">
        <v>1886</v>
      </c>
      <c r="D358" s="22" t="s">
        <v>574</v>
      </c>
      <c r="E358" s="36" t="s">
        <v>1479</v>
      </c>
      <c r="F358" s="62">
        <v>43723</v>
      </c>
      <c r="G358" s="23" t="s">
        <v>545</v>
      </c>
    </row>
    <row r="359" spans="1:7">
      <c r="A359" s="23">
        <v>2018</v>
      </c>
      <c r="B359" s="13" t="s">
        <v>2367</v>
      </c>
      <c r="C359" s="22" t="s">
        <v>1886</v>
      </c>
      <c r="D359" s="22" t="s">
        <v>576</v>
      </c>
      <c r="E359" s="36" t="s">
        <v>8194</v>
      </c>
      <c r="F359" s="62">
        <v>43723</v>
      </c>
      <c r="G359" s="23" t="s">
        <v>545</v>
      </c>
    </row>
    <row r="360" spans="1:7">
      <c r="A360" s="23">
        <v>2018</v>
      </c>
      <c r="B360" s="13" t="s">
        <v>2367</v>
      </c>
      <c r="C360" s="22" t="s">
        <v>1886</v>
      </c>
      <c r="D360" s="22" t="s">
        <v>1966</v>
      </c>
      <c r="E360" s="36" t="s">
        <v>584</v>
      </c>
      <c r="F360" s="62">
        <v>43723</v>
      </c>
      <c r="G360" s="23" t="s">
        <v>545</v>
      </c>
    </row>
    <row r="361" spans="1:7">
      <c r="A361" s="23">
        <v>2018</v>
      </c>
      <c r="B361" s="13" t="s">
        <v>2367</v>
      </c>
      <c r="C361" s="22" t="s">
        <v>1886</v>
      </c>
      <c r="D361" s="22" t="s">
        <v>1971</v>
      </c>
      <c r="E361" s="36" t="s">
        <v>1972</v>
      </c>
      <c r="F361" s="62">
        <v>43723</v>
      </c>
      <c r="G361" s="23" t="s">
        <v>548</v>
      </c>
    </row>
    <row r="362" spans="1:7">
      <c r="A362" s="23">
        <v>2018</v>
      </c>
      <c r="B362" s="13" t="s">
        <v>2367</v>
      </c>
      <c r="C362" s="22" t="s">
        <v>1886</v>
      </c>
      <c r="D362" s="22" t="s">
        <v>1970</v>
      </c>
      <c r="E362" s="36" t="s">
        <v>8190</v>
      </c>
      <c r="F362" s="62">
        <v>43723</v>
      </c>
      <c r="G362" s="23" t="s">
        <v>543</v>
      </c>
    </row>
    <row r="363" spans="1:7">
      <c r="A363" s="23">
        <v>2018</v>
      </c>
      <c r="B363" s="13" t="s">
        <v>2367</v>
      </c>
      <c r="C363" s="22" t="s">
        <v>514</v>
      </c>
      <c r="D363" s="22" t="s">
        <v>594</v>
      </c>
      <c r="E363" s="36" t="s">
        <v>595</v>
      </c>
      <c r="F363" s="62">
        <v>43830</v>
      </c>
      <c r="G363" s="23" t="s">
        <v>545</v>
      </c>
    </row>
    <row r="364" spans="1:7">
      <c r="A364" s="23">
        <v>2018</v>
      </c>
      <c r="B364" s="13" t="s">
        <v>2367</v>
      </c>
      <c r="C364" s="22" t="s">
        <v>514</v>
      </c>
      <c r="D364" s="22" t="s">
        <v>594</v>
      </c>
      <c r="E364" s="36" t="s">
        <v>595</v>
      </c>
      <c r="F364" s="62">
        <v>43830</v>
      </c>
      <c r="G364" s="23" t="s">
        <v>545</v>
      </c>
    </row>
    <row r="365" spans="1:7">
      <c r="A365" s="23">
        <v>2019</v>
      </c>
      <c r="B365" s="13" t="s">
        <v>2367</v>
      </c>
      <c r="C365" s="22" t="s">
        <v>1886</v>
      </c>
      <c r="D365" s="22" t="s">
        <v>541</v>
      </c>
      <c r="E365" s="36" t="s">
        <v>542</v>
      </c>
      <c r="F365" s="62">
        <v>44196</v>
      </c>
      <c r="G365" s="23" t="s">
        <v>543</v>
      </c>
    </row>
    <row r="366" spans="1:7">
      <c r="A366" s="23">
        <v>2019</v>
      </c>
      <c r="B366" s="13" t="s">
        <v>2367</v>
      </c>
      <c r="C366" s="22" t="s">
        <v>1886</v>
      </c>
      <c r="D366" s="22" t="s">
        <v>546</v>
      </c>
      <c r="E366" s="36" t="s">
        <v>559</v>
      </c>
      <c r="F366" s="62">
        <v>44196</v>
      </c>
      <c r="G366" s="23" t="s">
        <v>543</v>
      </c>
    </row>
    <row r="367" spans="1:7">
      <c r="A367" s="23">
        <v>2019</v>
      </c>
      <c r="B367" s="13" t="s">
        <v>2367</v>
      </c>
      <c r="C367" s="22" t="s">
        <v>1886</v>
      </c>
      <c r="D367" s="22" t="s">
        <v>549</v>
      </c>
      <c r="E367" s="36" t="s">
        <v>1965</v>
      </c>
      <c r="F367" s="62">
        <v>44196</v>
      </c>
      <c r="G367" s="23" t="s">
        <v>543</v>
      </c>
    </row>
    <row r="368" spans="1:7">
      <c r="A368" s="23">
        <v>2019</v>
      </c>
      <c r="B368" s="13" t="s">
        <v>2367</v>
      </c>
      <c r="C368" s="22" t="s">
        <v>1886</v>
      </c>
      <c r="D368" s="22" t="s">
        <v>551</v>
      </c>
      <c r="E368" s="36" t="s">
        <v>1965</v>
      </c>
      <c r="F368" s="62">
        <v>44196</v>
      </c>
      <c r="G368" s="23" t="s">
        <v>545</v>
      </c>
    </row>
    <row r="369" spans="1:7">
      <c r="A369" s="23">
        <v>2019</v>
      </c>
      <c r="B369" s="13" t="s">
        <v>2367</v>
      </c>
      <c r="C369" s="22" t="s">
        <v>1886</v>
      </c>
      <c r="D369" s="22" t="s">
        <v>552</v>
      </c>
      <c r="E369" s="36" t="s">
        <v>542</v>
      </c>
      <c r="F369" s="62">
        <v>44196</v>
      </c>
      <c r="G369" s="23" t="s">
        <v>545</v>
      </c>
    </row>
    <row r="370" spans="1:7">
      <c r="A370" s="23">
        <v>2019</v>
      </c>
      <c r="B370" s="13" t="s">
        <v>2367</v>
      </c>
      <c r="C370" s="22" t="s">
        <v>1886</v>
      </c>
      <c r="D370" s="22" t="s">
        <v>1968</v>
      </c>
      <c r="E370" s="36" t="s">
        <v>1969</v>
      </c>
      <c r="F370" s="62">
        <v>44196</v>
      </c>
      <c r="G370" s="23" t="s">
        <v>545</v>
      </c>
    </row>
    <row r="371" spans="1:7">
      <c r="A371" s="23">
        <v>2019</v>
      </c>
      <c r="B371" s="13" t="s">
        <v>2367</v>
      </c>
      <c r="C371" s="22" t="s">
        <v>1886</v>
      </c>
      <c r="D371" s="22" t="s">
        <v>557</v>
      </c>
      <c r="E371" s="36" t="s">
        <v>8188</v>
      </c>
      <c r="F371" s="62">
        <v>44196</v>
      </c>
      <c r="G371" s="23" t="s">
        <v>543</v>
      </c>
    </row>
    <row r="372" spans="1:7">
      <c r="A372" s="23">
        <v>2019</v>
      </c>
      <c r="B372" s="13" t="s">
        <v>2367</v>
      </c>
      <c r="C372" s="22" t="s">
        <v>1886</v>
      </c>
      <c r="D372" s="22" t="s">
        <v>558</v>
      </c>
      <c r="E372" s="36" t="s">
        <v>559</v>
      </c>
      <c r="F372" s="62">
        <v>44196</v>
      </c>
      <c r="G372" s="23" t="s">
        <v>543</v>
      </c>
    </row>
    <row r="373" spans="1:7">
      <c r="A373" s="23">
        <v>2019</v>
      </c>
      <c r="B373" s="13" t="s">
        <v>2367</v>
      </c>
      <c r="C373" s="22" t="s">
        <v>1886</v>
      </c>
      <c r="D373" s="22" t="s">
        <v>560</v>
      </c>
      <c r="E373" s="36" t="s">
        <v>1965</v>
      </c>
      <c r="F373" s="62">
        <v>44196</v>
      </c>
      <c r="G373" s="23" t="s">
        <v>543</v>
      </c>
    </row>
    <row r="374" spans="1:7">
      <c r="A374" s="23">
        <v>2019</v>
      </c>
      <c r="B374" s="13" t="s">
        <v>2367</v>
      </c>
      <c r="C374" s="22" t="s">
        <v>1886</v>
      </c>
      <c r="D374" s="22" t="s">
        <v>1974</v>
      </c>
      <c r="E374" s="36" t="s">
        <v>8189</v>
      </c>
      <c r="F374" s="62">
        <v>44196</v>
      </c>
      <c r="G374" s="23" t="s">
        <v>545</v>
      </c>
    </row>
    <row r="375" spans="1:7">
      <c r="A375" s="23">
        <v>2019</v>
      </c>
      <c r="B375" s="13" t="s">
        <v>2367</v>
      </c>
      <c r="C375" s="22" t="s">
        <v>1886</v>
      </c>
      <c r="D375" s="22" t="s">
        <v>1975</v>
      </c>
      <c r="E375" s="36" t="s">
        <v>1465</v>
      </c>
      <c r="F375" s="62">
        <v>44196</v>
      </c>
      <c r="G375" s="23" t="s">
        <v>545</v>
      </c>
    </row>
    <row r="376" spans="1:7">
      <c r="A376" s="23">
        <v>2019</v>
      </c>
      <c r="B376" s="13" t="s">
        <v>2367</v>
      </c>
      <c r="C376" s="22" t="s">
        <v>1886</v>
      </c>
      <c r="D376" s="22" t="s">
        <v>8184</v>
      </c>
      <c r="E376" s="36" t="s">
        <v>565</v>
      </c>
      <c r="F376" s="62">
        <v>44196</v>
      </c>
      <c r="G376" s="23" t="s">
        <v>543</v>
      </c>
    </row>
    <row r="377" spans="1:7">
      <c r="A377" s="23">
        <v>2019</v>
      </c>
      <c r="B377" s="13" t="s">
        <v>2367</v>
      </c>
      <c r="C377" s="22" t="s">
        <v>1886</v>
      </c>
      <c r="D377" s="22" t="s">
        <v>566</v>
      </c>
      <c r="E377" s="36" t="s">
        <v>1469</v>
      </c>
      <c r="F377" s="62">
        <v>44196</v>
      </c>
      <c r="G377" s="23" t="s">
        <v>545</v>
      </c>
    </row>
    <row r="378" spans="1:7">
      <c r="A378" s="23">
        <v>2019</v>
      </c>
      <c r="B378" s="13" t="s">
        <v>2367</v>
      </c>
      <c r="C378" s="22" t="s">
        <v>1886</v>
      </c>
      <c r="D378" s="22" t="s">
        <v>1962</v>
      </c>
      <c r="E378" s="36" t="s">
        <v>1963</v>
      </c>
      <c r="F378" s="62">
        <v>44196</v>
      </c>
      <c r="G378" s="23" t="s">
        <v>543</v>
      </c>
    </row>
    <row r="379" spans="1:7">
      <c r="A379" s="23">
        <v>2019</v>
      </c>
      <c r="B379" s="13" t="s">
        <v>2367</v>
      </c>
      <c r="C379" s="22" t="s">
        <v>1886</v>
      </c>
      <c r="D379" s="22" t="s">
        <v>4117</v>
      </c>
      <c r="E379" s="36" t="s">
        <v>584</v>
      </c>
      <c r="F379" s="62">
        <v>44196</v>
      </c>
      <c r="G379" s="23" t="s">
        <v>545</v>
      </c>
    </row>
    <row r="380" spans="1:7">
      <c r="A380" s="23">
        <v>2019</v>
      </c>
      <c r="B380" s="13" t="s">
        <v>2367</v>
      </c>
      <c r="C380" s="22" t="s">
        <v>1886</v>
      </c>
      <c r="D380" s="22" t="s">
        <v>1973</v>
      </c>
      <c r="E380" s="36" t="s">
        <v>1485</v>
      </c>
      <c r="F380" s="62">
        <v>44196</v>
      </c>
      <c r="G380" s="23" t="s">
        <v>545</v>
      </c>
    </row>
    <row r="381" spans="1:7">
      <c r="A381" s="23">
        <v>2019</v>
      </c>
      <c r="B381" s="13" t="s">
        <v>2367</v>
      </c>
      <c r="C381" s="22" t="s">
        <v>1886</v>
      </c>
      <c r="D381" s="22" t="s">
        <v>574</v>
      </c>
      <c r="E381" s="36" t="s">
        <v>1479</v>
      </c>
      <c r="F381" s="62">
        <v>44196</v>
      </c>
      <c r="G381" s="23" t="s">
        <v>548</v>
      </c>
    </row>
    <row r="382" spans="1:7">
      <c r="A382" s="23">
        <v>2019</v>
      </c>
      <c r="B382" s="13" t="s">
        <v>2367</v>
      </c>
      <c r="C382" s="22" t="s">
        <v>1886</v>
      </c>
      <c r="D382" s="22" t="s">
        <v>576</v>
      </c>
      <c r="E382" s="36" t="s">
        <v>8194</v>
      </c>
      <c r="F382" s="62">
        <v>44196</v>
      </c>
      <c r="G382" s="23" t="s">
        <v>545</v>
      </c>
    </row>
    <row r="383" spans="1:7">
      <c r="A383" s="23">
        <v>2019</v>
      </c>
      <c r="B383" s="13" t="s">
        <v>2367</v>
      </c>
      <c r="C383" s="22" t="s">
        <v>1886</v>
      </c>
      <c r="D383" s="22" t="s">
        <v>581</v>
      </c>
      <c r="E383" s="36" t="s">
        <v>1468</v>
      </c>
      <c r="F383" s="62">
        <v>44196</v>
      </c>
      <c r="G383" s="23" t="s">
        <v>543</v>
      </c>
    </row>
    <row r="384" spans="1:7">
      <c r="A384" s="23">
        <v>2019</v>
      </c>
      <c r="B384" s="13" t="s">
        <v>2367</v>
      </c>
      <c r="C384" s="22" t="s">
        <v>1886</v>
      </c>
      <c r="D384" s="22" t="s">
        <v>1966</v>
      </c>
      <c r="E384" s="36" t="s">
        <v>584</v>
      </c>
      <c r="F384" s="62">
        <v>44196</v>
      </c>
      <c r="G384" s="23" t="s">
        <v>543</v>
      </c>
    </row>
    <row r="385" spans="1:7">
      <c r="A385" s="23">
        <v>2019</v>
      </c>
      <c r="B385" s="13" t="s">
        <v>2367</v>
      </c>
      <c r="C385" s="22" t="s">
        <v>1886</v>
      </c>
      <c r="D385" s="22" t="s">
        <v>1971</v>
      </c>
      <c r="E385" s="36" t="s">
        <v>1972</v>
      </c>
      <c r="F385" s="62">
        <v>44196</v>
      </c>
      <c r="G385" s="23" t="s">
        <v>545</v>
      </c>
    </row>
    <row r="386" spans="1:7">
      <c r="A386" s="23">
        <v>2019</v>
      </c>
      <c r="B386" s="13" t="s">
        <v>2367</v>
      </c>
      <c r="C386" s="22" t="s">
        <v>1886</v>
      </c>
      <c r="D386" s="22" t="s">
        <v>1970</v>
      </c>
      <c r="E386" s="36" t="s">
        <v>8190</v>
      </c>
      <c r="F386" s="62">
        <v>44196</v>
      </c>
      <c r="G386" s="23" t="s">
        <v>545</v>
      </c>
    </row>
    <row r="387" spans="1:7">
      <c r="A387" s="23">
        <v>2019</v>
      </c>
      <c r="B387" s="13" t="s">
        <v>2366</v>
      </c>
      <c r="C387" s="22" t="s">
        <v>514</v>
      </c>
      <c r="D387" s="22" t="s">
        <v>594</v>
      </c>
      <c r="E387" s="36" t="s">
        <v>595</v>
      </c>
      <c r="F387" s="62">
        <v>44196</v>
      </c>
      <c r="G387" s="23" t="s">
        <v>545</v>
      </c>
    </row>
    <row r="388" spans="1:7">
      <c r="A388" s="23">
        <v>2019</v>
      </c>
      <c r="B388" s="13" t="s">
        <v>2366</v>
      </c>
      <c r="C388" s="22" t="s">
        <v>514</v>
      </c>
      <c r="D388" s="22" t="s">
        <v>1973</v>
      </c>
      <c r="E388" s="36" t="s">
        <v>1485</v>
      </c>
      <c r="F388" s="62">
        <v>44196</v>
      </c>
      <c r="G388" s="23" t="s">
        <v>545</v>
      </c>
    </row>
    <row r="389" spans="1:7">
      <c r="A389" s="23">
        <v>2019</v>
      </c>
      <c r="B389" s="13" t="s">
        <v>2367</v>
      </c>
      <c r="C389" s="22" t="s">
        <v>514</v>
      </c>
      <c r="D389" s="22" t="s">
        <v>594</v>
      </c>
      <c r="E389" s="36" t="s">
        <v>595</v>
      </c>
      <c r="F389" s="62">
        <v>44196</v>
      </c>
      <c r="G389" s="23" t="s">
        <v>545</v>
      </c>
    </row>
    <row r="390" spans="1:7">
      <c r="A390" s="23">
        <v>2019</v>
      </c>
      <c r="B390" s="13" t="s">
        <v>2367</v>
      </c>
      <c r="C390" s="22" t="s">
        <v>514</v>
      </c>
      <c r="D390" s="22" t="s">
        <v>1973</v>
      </c>
      <c r="E390" s="36" t="s">
        <v>1485</v>
      </c>
      <c r="F390" s="62">
        <v>44196</v>
      </c>
      <c r="G390" s="23" t="s">
        <v>545</v>
      </c>
    </row>
    <row r="391" spans="1:7">
      <c r="A391" s="23">
        <v>2020</v>
      </c>
      <c r="B391" s="13" t="s">
        <v>2367</v>
      </c>
      <c r="C391" s="22" t="s">
        <v>1886</v>
      </c>
      <c r="D391" s="22" t="s">
        <v>541</v>
      </c>
      <c r="E391" s="36" t="s">
        <v>542</v>
      </c>
      <c r="F391" s="62">
        <v>44196</v>
      </c>
      <c r="G391" s="23" t="s">
        <v>543</v>
      </c>
    </row>
    <row r="392" spans="1:7">
      <c r="A392" s="23">
        <v>2020</v>
      </c>
      <c r="B392" s="13" t="s">
        <v>2367</v>
      </c>
      <c r="C392" s="22" t="s">
        <v>1886</v>
      </c>
      <c r="D392" s="22" t="s">
        <v>549</v>
      </c>
      <c r="E392" s="36" t="s">
        <v>1965</v>
      </c>
      <c r="F392" s="62">
        <v>44196</v>
      </c>
      <c r="G392" s="23" t="s">
        <v>543</v>
      </c>
    </row>
    <row r="393" spans="1:7">
      <c r="A393" s="23">
        <v>2020</v>
      </c>
      <c r="B393" s="13" t="s">
        <v>2367</v>
      </c>
      <c r="C393" s="22" t="s">
        <v>1886</v>
      </c>
      <c r="D393" s="22" t="s">
        <v>551</v>
      </c>
      <c r="E393" s="36" t="s">
        <v>1965</v>
      </c>
      <c r="F393" s="62">
        <v>44196</v>
      </c>
      <c r="G393" s="23" t="s">
        <v>545</v>
      </c>
    </row>
    <row r="394" spans="1:7">
      <c r="A394" s="23">
        <v>2020</v>
      </c>
      <c r="B394" s="13" t="s">
        <v>2367</v>
      </c>
      <c r="C394" s="22" t="s">
        <v>1886</v>
      </c>
      <c r="D394" s="22" t="s">
        <v>552</v>
      </c>
      <c r="E394" s="36" t="s">
        <v>542</v>
      </c>
      <c r="F394" s="62">
        <v>44196</v>
      </c>
      <c r="G394" s="23" t="s">
        <v>543</v>
      </c>
    </row>
    <row r="395" spans="1:7">
      <c r="A395" s="23">
        <v>2020</v>
      </c>
      <c r="B395" s="13" t="s">
        <v>2367</v>
      </c>
      <c r="C395" s="22" t="s">
        <v>1886</v>
      </c>
      <c r="D395" s="22" t="s">
        <v>1968</v>
      </c>
      <c r="E395" s="36" t="s">
        <v>1969</v>
      </c>
      <c r="F395" s="62">
        <v>44196</v>
      </c>
      <c r="G395" s="23" t="s">
        <v>543</v>
      </c>
    </row>
    <row r="396" spans="1:7">
      <c r="A396" s="23">
        <v>2020</v>
      </c>
      <c r="B396" s="13" t="s">
        <v>2367</v>
      </c>
      <c r="C396" s="22" t="s">
        <v>1886</v>
      </c>
      <c r="D396" s="22" t="s">
        <v>557</v>
      </c>
      <c r="E396" s="36" t="s">
        <v>8188</v>
      </c>
      <c r="F396" s="62">
        <v>44196</v>
      </c>
      <c r="G396" s="23" t="s">
        <v>545</v>
      </c>
    </row>
    <row r="397" spans="1:7">
      <c r="A397" s="23">
        <v>2020</v>
      </c>
      <c r="B397" s="13" t="s">
        <v>2367</v>
      </c>
      <c r="C397" s="22" t="s">
        <v>1886</v>
      </c>
      <c r="D397" s="22" t="s">
        <v>558</v>
      </c>
      <c r="E397" s="36" t="s">
        <v>559</v>
      </c>
      <c r="F397" s="62">
        <v>44196</v>
      </c>
      <c r="G397" s="23" t="s">
        <v>545</v>
      </c>
    </row>
    <row r="398" spans="1:7">
      <c r="A398" s="23">
        <v>2020</v>
      </c>
      <c r="B398" s="13" t="s">
        <v>2367</v>
      </c>
      <c r="C398" s="22" t="s">
        <v>1886</v>
      </c>
      <c r="D398" s="22" t="s">
        <v>560</v>
      </c>
      <c r="E398" s="36" t="s">
        <v>1965</v>
      </c>
      <c r="F398" s="62">
        <v>44196</v>
      </c>
      <c r="G398" s="23" t="s">
        <v>543</v>
      </c>
    </row>
    <row r="399" spans="1:7">
      <c r="A399" s="23">
        <v>2020</v>
      </c>
      <c r="B399" s="13" t="s">
        <v>2367</v>
      </c>
      <c r="C399" s="22" t="s">
        <v>1886</v>
      </c>
      <c r="D399" s="22" t="s">
        <v>1974</v>
      </c>
      <c r="E399" s="36" t="s">
        <v>8189</v>
      </c>
      <c r="F399" s="62">
        <v>44196</v>
      </c>
      <c r="G399" s="23" t="s">
        <v>545</v>
      </c>
    </row>
    <row r="400" spans="1:7">
      <c r="A400" s="23">
        <v>2020</v>
      </c>
      <c r="B400" s="13" t="s">
        <v>2367</v>
      </c>
      <c r="C400" s="22" t="s">
        <v>1886</v>
      </c>
      <c r="D400" s="22" t="s">
        <v>1975</v>
      </c>
      <c r="E400" s="36" t="s">
        <v>1465</v>
      </c>
      <c r="F400" s="62">
        <v>44196</v>
      </c>
      <c r="G400" s="23" t="s">
        <v>543</v>
      </c>
    </row>
    <row r="401" spans="1:7">
      <c r="A401" s="23">
        <v>2020</v>
      </c>
      <c r="B401" s="13" t="s">
        <v>2367</v>
      </c>
      <c r="C401" s="22" t="s">
        <v>1886</v>
      </c>
      <c r="D401" s="22" t="s">
        <v>8184</v>
      </c>
      <c r="E401" s="36" t="s">
        <v>565</v>
      </c>
      <c r="F401" s="62">
        <v>44196</v>
      </c>
      <c r="G401" s="23" t="s">
        <v>543</v>
      </c>
    </row>
    <row r="402" spans="1:7">
      <c r="A402" s="23">
        <v>2020</v>
      </c>
      <c r="B402" s="13" t="s">
        <v>2367</v>
      </c>
      <c r="C402" s="22" t="s">
        <v>1886</v>
      </c>
      <c r="D402" s="22" t="s">
        <v>1962</v>
      </c>
      <c r="E402" s="36" t="s">
        <v>1963</v>
      </c>
      <c r="F402" s="62">
        <v>44196</v>
      </c>
      <c r="G402" s="23" t="s">
        <v>543</v>
      </c>
    </row>
    <row r="403" spans="1:7">
      <c r="A403" s="23">
        <v>2020</v>
      </c>
      <c r="B403" s="13" t="s">
        <v>2367</v>
      </c>
      <c r="C403" s="22" t="s">
        <v>1886</v>
      </c>
      <c r="D403" s="22" t="s">
        <v>4117</v>
      </c>
      <c r="E403" s="36" t="s">
        <v>584</v>
      </c>
      <c r="F403" s="62">
        <v>44196</v>
      </c>
      <c r="G403" s="23" t="s">
        <v>545</v>
      </c>
    </row>
    <row r="404" spans="1:7">
      <c r="A404" s="23">
        <v>2020</v>
      </c>
      <c r="B404" s="13" t="s">
        <v>2367</v>
      </c>
      <c r="C404" s="22" t="s">
        <v>1886</v>
      </c>
      <c r="D404" s="22" t="s">
        <v>1973</v>
      </c>
      <c r="E404" s="36" t="s">
        <v>1485</v>
      </c>
      <c r="F404" s="62">
        <v>44196</v>
      </c>
      <c r="G404" s="23" t="s">
        <v>548</v>
      </c>
    </row>
    <row r="405" spans="1:7">
      <c r="A405" s="23">
        <v>2020</v>
      </c>
      <c r="B405" s="13" t="s">
        <v>2367</v>
      </c>
      <c r="C405" s="22" t="s">
        <v>1886</v>
      </c>
      <c r="D405" s="22" t="s">
        <v>574</v>
      </c>
      <c r="E405" s="36" t="s">
        <v>1479</v>
      </c>
      <c r="F405" s="62">
        <v>44196</v>
      </c>
      <c r="G405" s="23" t="s">
        <v>545</v>
      </c>
    </row>
    <row r="406" spans="1:7">
      <c r="A406" s="23">
        <v>2020</v>
      </c>
      <c r="B406" s="13" t="s">
        <v>2367</v>
      </c>
      <c r="C406" s="22" t="s">
        <v>1886</v>
      </c>
      <c r="D406" s="22" t="s">
        <v>576</v>
      </c>
      <c r="E406" s="36" t="s">
        <v>8194</v>
      </c>
      <c r="F406" s="62">
        <v>44196</v>
      </c>
      <c r="G406" s="23" t="s">
        <v>545</v>
      </c>
    </row>
    <row r="407" spans="1:7">
      <c r="A407" s="23">
        <v>2020</v>
      </c>
      <c r="B407" s="13" t="s">
        <v>2367</v>
      </c>
      <c r="C407" s="22" t="s">
        <v>1886</v>
      </c>
      <c r="D407" s="22" t="s">
        <v>581</v>
      </c>
      <c r="E407" s="36" t="s">
        <v>1468</v>
      </c>
      <c r="F407" s="62">
        <v>44196</v>
      </c>
      <c r="G407" s="23" t="s">
        <v>545</v>
      </c>
    </row>
    <row r="408" spans="1:7">
      <c r="A408" s="23">
        <v>2020</v>
      </c>
      <c r="B408" s="13" t="s">
        <v>2367</v>
      </c>
      <c r="C408" s="22" t="s">
        <v>1886</v>
      </c>
      <c r="D408" s="22" t="s">
        <v>1966</v>
      </c>
      <c r="E408" s="36" t="s">
        <v>584</v>
      </c>
      <c r="F408" s="62">
        <v>44196</v>
      </c>
      <c r="G408" s="23" t="s">
        <v>543</v>
      </c>
    </row>
    <row r="409" spans="1:7">
      <c r="A409" s="23">
        <v>2020</v>
      </c>
      <c r="B409" s="13" t="s">
        <v>2367</v>
      </c>
      <c r="C409" s="22" t="s">
        <v>1886</v>
      </c>
      <c r="D409" s="22" t="s">
        <v>1971</v>
      </c>
      <c r="E409" s="36" t="s">
        <v>1972</v>
      </c>
      <c r="F409" s="62">
        <v>44196</v>
      </c>
      <c r="G409" s="23" t="s">
        <v>545</v>
      </c>
    </row>
    <row r="410" spans="1:7">
      <c r="A410" s="23">
        <v>2020</v>
      </c>
      <c r="B410" s="13" t="s">
        <v>2367</v>
      </c>
      <c r="C410" s="22" t="s">
        <v>1886</v>
      </c>
      <c r="D410" s="22" t="s">
        <v>1970</v>
      </c>
      <c r="E410" s="36" t="s">
        <v>8190</v>
      </c>
      <c r="F410" s="62">
        <v>44196</v>
      </c>
      <c r="G410" s="23" t="s">
        <v>543</v>
      </c>
    </row>
    <row r="411" spans="1:7">
      <c r="A411" s="23">
        <v>2020</v>
      </c>
      <c r="B411" s="13" t="s">
        <v>2366</v>
      </c>
      <c r="C411" s="22" t="s">
        <v>514</v>
      </c>
      <c r="D411" s="22" t="s">
        <v>594</v>
      </c>
      <c r="E411" s="36" t="s">
        <v>595</v>
      </c>
      <c r="F411" s="62">
        <v>44196</v>
      </c>
      <c r="G411" s="23" t="s">
        <v>545</v>
      </c>
    </row>
    <row r="412" spans="1:7">
      <c r="A412" s="23">
        <v>2020</v>
      </c>
      <c r="B412" s="13" t="s">
        <v>2366</v>
      </c>
      <c r="C412" s="22" t="s">
        <v>514</v>
      </c>
      <c r="D412" s="22" t="s">
        <v>1973</v>
      </c>
      <c r="E412" s="36" t="s">
        <v>1485</v>
      </c>
      <c r="F412" s="62">
        <v>44196</v>
      </c>
      <c r="G412" s="23" t="s">
        <v>545</v>
      </c>
    </row>
    <row r="413" spans="1:7">
      <c r="A413" s="23">
        <v>2020</v>
      </c>
      <c r="B413" s="13" t="s">
        <v>2367</v>
      </c>
      <c r="C413" s="22" t="s">
        <v>514</v>
      </c>
      <c r="D413" s="22" t="s">
        <v>594</v>
      </c>
      <c r="E413" s="36" t="s">
        <v>595</v>
      </c>
      <c r="F413" s="62">
        <v>44196</v>
      </c>
      <c r="G413" s="23" t="s">
        <v>545</v>
      </c>
    </row>
    <row r="414" spans="1:7">
      <c r="A414" s="23">
        <v>2020</v>
      </c>
      <c r="B414" s="13" t="s">
        <v>2367</v>
      </c>
      <c r="C414" s="22" t="s">
        <v>514</v>
      </c>
      <c r="D414" s="22" t="s">
        <v>1973</v>
      </c>
      <c r="E414" s="36" t="s">
        <v>1485</v>
      </c>
      <c r="F414" s="62">
        <v>44196</v>
      </c>
      <c r="G414" s="23" t="s">
        <v>545</v>
      </c>
    </row>
    <row r="415" spans="1:7">
      <c r="A415" s="23">
        <v>2021</v>
      </c>
      <c r="B415" s="13" t="s">
        <v>2367</v>
      </c>
      <c r="C415" s="22" t="s">
        <v>1886</v>
      </c>
      <c r="D415" s="22" t="s">
        <v>541</v>
      </c>
      <c r="E415" s="36" t="s">
        <v>8185</v>
      </c>
      <c r="F415" s="62">
        <v>44561</v>
      </c>
      <c r="G415" s="23" t="s">
        <v>8197</v>
      </c>
    </row>
    <row r="416" spans="1:7">
      <c r="A416" s="23">
        <v>2021</v>
      </c>
      <c r="B416" s="13" t="s">
        <v>2367</v>
      </c>
      <c r="C416" s="22" t="s">
        <v>1886</v>
      </c>
      <c r="D416" s="22" t="s">
        <v>546</v>
      </c>
      <c r="E416" s="36" t="s">
        <v>559</v>
      </c>
      <c r="F416" s="62">
        <v>44561</v>
      </c>
      <c r="G416" s="23" t="s">
        <v>8197</v>
      </c>
    </row>
    <row r="417" spans="1:7">
      <c r="A417" s="23">
        <v>2021</v>
      </c>
      <c r="B417" s="13" t="s">
        <v>2367</v>
      </c>
      <c r="C417" s="22" t="s">
        <v>1886</v>
      </c>
      <c r="D417" s="22" t="s">
        <v>549</v>
      </c>
      <c r="E417" s="36" t="s">
        <v>1965</v>
      </c>
      <c r="F417" s="62">
        <v>44561</v>
      </c>
      <c r="G417" s="23" t="s">
        <v>543</v>
      </c>
    </row>
    <row r="418" spans="1:7">
      <c r="A418" s="23">
        <v>2021</v>
      </c>
      <c r="B418" s="13" t="s">
        <v>2367</v>
      </c>
      <c r="C418" s="22" t="s">
        <v>1886</v>
      </c>
      <c r="D418" s="22" t="s">
        <v>551</v>
      </c>
      <c r="E418" s="36" t="s">
        <v>6710</v>
      </c>
      <c r="F418" s="62">
        <v>44561</v>
      </c>
      <c r="G418" s="23" t="s">
        <v>543</v>
      </c>
    </row>
    <row r="419" spans="1:7">
      <c r="A419" s="23">
        <v>2021</v>
      </c>
      <c r="B419" s="13" t="s">
        <v>2367</v>
      </c>
      <c r="C419" s="22" t="s">
        <v>1886</v>
      </c>
      <c r="D419" s="22" t="s">
        <v>552</v>
      </c>
      <c r="E419" s="36" t="s">
        <v>8186</v>
      </c>
      <c r="F419" s="62">
        <v>44561</v>
      </c>
      <c r="G419" s="23" t="s">
        <v>543</v>
      </c>
    </row>
    <row r="420" spans="1:7">
      <c r="A420" s="23">
        <v>2021</v>
      </c>
      <c r="B420" s="13" t="s">
        <v>2367</v>
      </c>
      <c r="C420" s="22" t="s">
        <v>1886</v>
      </c>
      <c r="D420" s="22" t="s">
        <v>1968</v>
      </c>
      <c r="E420" s="36" t="s">
        <v>8187</v>
      </c>
      <c r="F420" s="62">
        <v>44561</v>
      </c>
      <c r="G420" s="23" t="s">
        <v>543</v>
      </c>
    </row>
    <row r="421" spans="1:7">
      <c r="A421" s="23">
        <v>2021</v>
      </c>
      <c r="B421" s="13" t="s">
        <v>2367</v>
      </c>
      <c r="C421" s="22" t="s">
        <v>1886</v>
      </c>
      <c r="D421" s="22" t="s">
        <v>557</v>
      </c>
      <c r="E421" s="36" t="s">
        <v>8188</v>
      </c>
      <c r="F421" s="62">
        <v>44561</v>
      </c>
      <c r="G421" s="23" t="s">
        <v>548</v>
      </c>
    </row>
    <row r="422" spans="1:7">
      <c r="A422" s="23">
        <v>2021</v>
      </c>
      <c r="B422" s="13" t="s">
        <v>2367</v>
      </c>
      <c r="C422" s="22" t="s">
        <v>1886</v>
      </c>
      <c r="D422" s="22" t="s">
        <v>558</v>
      </c>
      <c r="E422" s="36" t="s">
        <v>559</v>
      </c>
      <c r="F422" s="62">
        <v>44561</v>
      </c>
      <c r="G422" s="23" t="s">
        <v>8197</v>
      </c>
    </row>
    <row r="423" spans="1:7">
      <c r="A423" s="23">
        <v>2021</v>
      </c>
      <c r="B423" s="13" t="s">
        <v>2367</v>
      </c>
      <c r="C423" s="22" t="s">
        <v>1886</v>
      </c>
      <c r="D423" s="22" t="s">
        <v>1974</v>
      </c>
      <c r="E423" s="36" t="s">
        <v>8189</v>
      </c>
      <c r="F423" s="62">
        <v>44561</v>
      </c>
      <c r="G423" s="23" t="s">
        <v>543</v>
      </c>
    </row>
    <row r="424" spans="1:7">
      <c r="A424" s="23">
        <v>2021</v>
      </c>
      <c r="B424" s="13" t="s">
        <v>2367</v>
      </c>
      <c r="C424" s="22" t="s">
        <v>1886</v>
      </c>
      <c r="D424" s="22" t="s">
        <v>8196</v>
      </c>
      <c r="E424" s="36" t="s">
        <v>1465</v>
      </c>
      <c r="F424" s="62">
        <v>44561</v>
      </c>
      <c r="G424" s="23" t="s">
        <v>543</v>
      </c>
    </row>
    <row r="425" spans="1:7">
      <c r="A425" s="23">
        <v>2021</v>
      </c>
      <c r="B425" s="13" t="s">
        <v>2367</v>
      </c>
      <c r="C425" s="22" t="s">
        <v>1886</v>
      </c>
      <c r="D425" s="22" t="s">
        <v>8184</v>
      </c>
      <c r="E425" s="36" t="s">
        <v>565</v>
      </c>
      <c r="F425" s="62">
        <v>44561</v>
      </c>
      <c r="G425" s="23" t="s">
        <v>545</v>
      </c>
    </row>
    <row r="426" spans="1:7">
      <c r="A426" s="23">
        <v>2021</v>
      </c>
      <c r="B426" s="13" t="s">
        <v>2367</v>
      </c>
      <c r="C426" s="22" t="s">
        <v>1886</v>
      </c>
      <c r="D426" s="22" t="s">
        <v>1962</v>
      </c>
      <c r="E426" s="36" t="s">
        <v>8178</v>
      </c>
      <c r="F426" s="62">
        <v>44561</v>
      </c>
      <c r="G426" s="23" t="s">
        <v>543</v>
      </c>
    </row>
    <row r="427" spans="1:7">
      <c r="A427" s="23">
        <v>2021</v>
      </c>
      <c r="B427" s="13" t="s">
        <v>2367</v>
      </c>
      <c r="C427" s="22" t="s">
        <v>1886</v>
      </c>
      <c r="D427" s="22" t="s">
        <v>4117</v>
      </c>
      <c r="E427" s="36" t="s">
        <v>584</v>
      </c>
      <c r="F427" s="62">
        <v>44561</v>
      </c>
      <c r="G427" s="23" t="s">
        <v>545</v>
      </c>
    </row>
    <row r="428" spans="1:7">
      <c r="A428" s="23">
        <v>2021</v>
      </c>
      <c r="B428" s="13" t="s">
        <v>2367</v>
      </c>
      <c r="C428" s="22" t="s">
        <v>1886</v>
      </c>
      <c r="D428" s="22" t="s">
        <v>8183</v>
      </c>
      <c r="E428" s="36" t="s">
        <v>8179</v>
      </c>
      <c r="F428" s="62">
        <v>44561</v>
      </c>
      <c r="G428" s="23" t="s">
        <v>543</v>
      </c>
    </row>
    <row r="429" spans="1:7">
      <c r="A429" s="23">
        <v>2021</v>
      </c>
      <c r="B429" s="13" t="s">
        <v>2367</v>
      </c>
      <c r="C429" s="22" t="s">
        <v>1886</v>
      </c>
      <c r="D429" s="22" t="s">
        <v>8182</v>
      </c>
      <c r="E429" s="36" t="s">
        <v>8190</v>
      </c>
      <c r="F429" s="62">
        <v>44561</v>
      </c>
      <c r="G429" s="23" t="s">
        <v>8197</v>
      </c>
    </row>
    <row r="430" spans="1:7">
      <c r="A430" s="23">
        <v>2021</v>
      </c>
      <c r="B430" s="13" t="s">
        <v>2367</v>
      </c>
      <c r="C430" s="22" t="s">
        <v>1886</v>
      </c>
      <c r="D430" s="22" t="s">
        <v>1973</v>
      </c>
      <c r="E430" s="36" t="s">
        <v>8191</v>
      </c>
      <c r="F430" s="62">
        <v>44561</v>
      </c>
      <c r="G430" s="23" t="s">
        <v>545</v>
      </c>
    </row>
    <row r="431" spans="1:7">
      <c r="A431" s="23">
        <v>2021</v>
      </c>
      <c r="B431" s="13" t="s">
        <v>2367</v>
      </c>
      <c r="C431" s="22" t="s">
        <v>1886</v>
      </c>
      <c r="D431" s="22" t="s">
        <v>574</v>
      </c>
      <c r="E431" s="36" t="s">
        <v>8192</v>
      </c>
      <c r="F431" s="62">
        <v>44561</v>
      </c>
      <c r="G431" s="23" t="s">
        <v>543</v>
      </c>
    </row>
    <row r="432" spans="1:7">
      <c r="A432" s="23">
        <v>2021</v>
      </c>
      <c r="B432" s="13" t="s">
        <v>2367</v>
      </c>
      <c r="C432" s="22" t="s">
        <v>1886</v>
      </c>
      <c r="D432" s="22" t="s">
        <v>8180</v>
      </c>
      <c r="E432" s="36" t="s">
        <v>8193</v>
      </c>
      <c r="F432" s="62">
        <v>44561</v>
      </c>
      <c r="G432" s="23" t="s">
        <v>8197</v>
      </c>
    </row>
    <row r="433" spans="1:7">
      <c r="A433" s="23">
        <v>2021</v>
      </c>
      <c r="B433" s="13" t="s">
        <v>2367</v>
      </c>
      <c r="C433" s="22" t="s">
        <v>1886</v>
      </c>
      <c r="D433" s="22" t="s">
        <v>576</v>
      </c>
      <c r="E433" s="36" t="s">
        <v>8194</v>
      </c>
      <c r="F433" s="62">
        <v>44561</v>
      </c>
      <c r="G433" s="23" t="s">
        <v>545</v>
      </c>
    </row>
    <row r="434" spans="1:7">
      <c r="A434" s="23">
        <v>2021</v>
      </c>
      <c r="B434" s="13" t="s">
        <v>2367</v>
      </c>
      <c r="C434" s="22" t="s">
        <v>1886</v>
      </c>
      <c r="D434" s="22" t="s">
        <v>8181</v>
      </c>
      <c r="E434" s="36" t="s">
        <v>1482</v>
      </c>
      <c r="F434" s="62">
        <v>44561</v>
      </c>
      <c r="G434" s="23" t="s">
        <v>8197</v>
      </c>
    </row>
    <row r="435" spans="1:7">
      <c r="A435" s="23">
        <v>2021</v>
      </c>
      <c r="B435" s="13" t="s">
        <v>2367</v>
      </c>
      <c r="C435" s="22" t="s">
        <v>1886</v>
      </c>
      <c r="D435" s="22" t="s">
        <v>579</v>
      </c>
      <c r="E435" s="36" t="s">
        <v>1483</v>
      </c>
      <c r="F435" s="62">
        <v>44561</v>
      </c>
      <c r="G435" s="23" t="s">
        <v>8197</v>
      </c>
    </row>
    <row r="436" spans="1:7">
      <c r="A436" s="23">
        <v>2021</v>
      </c>
      <c r="B436" s="13" t="s">
        <v>2367</v>
      </c>
      <c r="C436" s="22" t="s">
        <v>1886</v>
      </c>
      <c r="D436" s="22" t="s">
        <v>581</v>
      </c>
      <c r="E436" s="36" t="s">
        <v>8192</v>
      </c>
      <c r="F436" s="62">
        <v>44561</v>
      </c>
      <c r="G436" s="23" t="s">
        <v>543</v>
      </c>
    </row>
    <row r="437" spans="1:7">
      <c r="A437" s="23">
        <v>2021</v>
      </c>
      <c r="B437" s="13" t="s">
        <v>2367</v>
      </c>
      <c r="C437" s="22" t="s">
        <v>1886</v>
      </c>
      <c r="D437" s="22" t="s">
        <v>1966</v>
      </c>
      <c r="E437" s="36" t="s">
        <v>584</v>
      </c>
      <c r="F437" s="62">
        <v>44561</v>
      </c>
      <c r="G437" s="23" t="s">
        <v>545</v>
      </c>
    </row>
    <row r="438" spans="1:7">
      <c r="A438" s="23">
        <v>2021</v>
      </c>
      <c r="B438" s="13" t="s">
        <v>2367</v>
      </c>
      <c r="C438" s="22" t="s">
        <v>1886</v>
      </c>
      <c r="D438" s="22" t="s">
        <v>1971</v>
      </c>
      <c r="E438" s="36" t="s">
        <v>8195</v>
      </c>
      <c r="F438" s="62">
        <v>44561</v>
      </c>
      <c r="G438" s="23" t="s">
        <v>545</v>
      </c>
    </row>
    <row r="439" spans="1:7">
      <c r="A439" s="23">
        <v>2021</v>
      </c>
      <c r="B439" s="13" t="s">
        <v>2367</v>
      </c>
      <c r="C439" s="22" t="s">
        <v>1886</v>
      </c>
      <c r="D439" s="22" t="s">
        <v>1970</v>
      </c>
      <c r="E439" s="36" t="s">
        <v>8190</v>
      </c>
      <c r="F439" s="62">
        <v>44561</v>
      </c>
      <c r="G439" s="23" t="s">
        <v>543</v>
      </c>
    </row>
    <row r="440" spans="1:7">
      <c r="A440" s="23">
        <v>2021</v>
      </c>
      <c r="B440" s="13" t="s">
        <v>2366</v>
      </c>
      <c r="C440" s="22" t="s">
        <v>514</v>
      </c>
      <c r="D440" s="22" t="s">
        <v>594</v>
      </c>
      <c r="E440" s="36" t="s">
        <v>595</v>
      </c>
      <c r="F440" s="62">
        <v>44196</v>
      </c>
      <c r="G440" s="23" t="s">
        <v>545</v>
      </c>
    </row>
    <row r="441" spans="1:7">
      <c r="A441" s="23">
        <v>2021</v>
      </c>
      <c r="B441" s="13" t="s">
        <v>2367</v>
      </c>
      <c r="C441" s="22" t="s">
        <v>514</v>
      </c>
      <c r="D441" s="22" t="s">
        <v>1973</v>
      </c>
      <c r="E441" s="36" t="s">
        <v>1485</v>
      </c>
      <c r="F441" s="62">
        <v>44196</v>
      </c>
      <c r="G441" s="23" t="s">
        <v>545</v>
      </c>
    </row>
  </sheetData>
  <sheetProtection autoFilter="0" pivotTables="0"/>
  <autoFilter ref="A1:G441" xr:uid="{00000000-0009-0000-0000-00003C000000}"/>
  <sortState xmlns:xlrd2="http://schemas.microsoft.com/office/spreadsheetml/2017/richdata2" ref="A2:G441">
    <sortCondition ref="A2:A441"/>
    <sortCondition descending="1" ref="C2:C441"/>
    <sortCondition ref="B2:B441"/>
    <sortCondition ref="D2:D441"/>
    <sortCondition ref="E2:E441"/>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7">
    <tabColor theme="0"/>
  </sheetPr>
  <dimension ref="A1:D353"/>
  <sheetViews>
    <sheetView zoomScale="85" zoomScaleNormal="85" workbookViewId="0">
      <pane ySplit="1" topLeftCell="A2" activePane="bottomLeft" state="frozen"/>
      <selection activeCell="A228" sqref="A228:F239"/>
      <selection pane="bottomLeft" activeCell="B36" sqref="B36"/>
    </sheetView>
  </sheetViews>
  <sheetFormatPr baseColWidth="10" defaultRowHeight="14.25"/>
  <cols>
    <col min="1" max="1" width="8.5" style="4" bestFit="1" customWidth="1"/>
    <col min="2" max="2" width="41.625" style="4" bestFit="1" customWidth="1"/>
    <col min="3" max="3" width="15.25" style="4" bestFit="1" customWidth="1"/>
    <col min="4" max="4" width="13.625" style="4" bestFit="1" customWidth="1"/>
    <col min="5" max="5" width="4.375" style="4" bestFit="1" customWidth="1"/>
    <col min="6" max="6" width="4.75" style="4" bestFit="1" customWidth="1"/>
    <col min="7" max="7" width="5" style="4" bestFit="1" customWidth="1"/>
    <col min="8" max="9" width="4.875" style="4" bestFit="1" customWidth="1"/>
    <col min="10" max="10" width="5" style="4" bestFit="1" customWidth="1"/>
    <col min="11" max="12" width="5.125" style="4" bestFit="1" customWidth="1"/>
    <col min="13" max="13" width="5.25" style="4" bestFit="1" customWidth="1"/>
    <col min="14" max="14" width="5.125" style="4" bestFit="1" customWidth="1"/>
    <col min="15" max="16384" width="11" style="4"/>
  </cols>
  <sheetData>
    <row r="1" spans="1:4">
      <c r="A1" s="43" t="s">
        <v>2398</v>
      </c>
      <c r="B1" s="43" t="s">
        <v>3613</v>
      </c>
      <c r="C1" s="43" t="s">
        <v>3614</v>
      </c>
      <c r="D1" s="45" t="s">
        <v>3612</v>
      </c>
    </row>
    <row r="2" spans="1:4">
      <c r="A2" s="23">
        <v>2007</v>
      </c>
      <c r="B2" s="13" t="s">
        <v>4119</v>
      </c>
      <c r="C2" s="22" t="s">
        <v>1646</v>
      </c>
      <c r="D2" s="36">
        <v>68</v>
      </c>
    </row>
    <row r="3" spans="1:4">
      <c r="A3" s="23">
        <v>2007</v>
      </c>
      <c r="B3" s="13" t="s">
        <v>4119</v>
      </c>
      <c r="C3" s="22" t="s">
        <v>1657</v>
      </c>
      <c r="D3" s="36">
        <v>0</v>
      </c>
    </row>
    <row r="4" spans="1:4">
      <c r="A4" s="23">
        <v>2007</v>
      </c>
      <c r="B4" s="13" t="s">
        <v>4119</v>
      </c>
      <c r="C4" s="22" t="s">
        <v>1649</v>
      </c>
      <c r="D4" s="36">
        <v>0</v>
      </c>
    </row>
    <row r="5" spans="1:4">
      <c r="A5" s="23">
        <v>2007</v>
      </c>
      <c r="B5" s="13" t="s">
        <v>4119</v>
      </c>
      <c r="C5" s="22" t="s">
        <v>1658</v>
      </c>
      <c r="D5" s="36">
        <v>3</v>
      </c>
    </row>
    <row r="6" spans="1:4">
      <c r="A6" s="23">
        <v>2007</v>
      </c>
      <c r="B6" s="13" t="s">
        <v>4119</v>
      </c>
      <c r="C6" s="22" t="s">
        <v>1659</v>
      </c>
      <c r="D6" s="36">
        <v>1</v>
      </c>
    </row>
    <row r="7" spans="1:4">
      <c r="A7" s="23">
        <v>2007</v>
      </c>
      <c r="B7" s="13" t="s">
        <v>4119</v>
      </c>
      <c r="C7" s="22" t="s">
        <v>2073</v>
      </c>
      <c r="D7" s="36">
        <v>0</v>
      </c>
    </row>
    <row r="8" spans="1:4">
      <c r="A8" s="23">
        <v>2007</v>
      </c>
      <c r="B8" s="13" t="s">
        <v>4119</v>
      </c>
      <c r="C8" s="22" t="s">
        <v>2196</v>
      </c>
      <c r="D8" s="36">
        <v>2</v>
      </c>
    </row>
    <row r="9" spans="1:4">
      <c r="A9" s="23">
        <v>2007</v>
      </c>
      <c r="B9" s="13" t="s">
        <v>4119</v>
      </c>
      <c r="C9" s="22" t="s">
        <v>1653</v>
      </c>
      <c r="D9" s="36">
        <v>1</v>
      </c>
    </row>
    <row r="10" spans="1:4">
      <c r="A10" s="23">
        <v>2007</v>
      </c>
      <c r="B10" s="13" t="s">
        <v>4119</v>
      </c>
      <c r="C10" s="22" t="s">
        <v>1660</v>
      </c>
      <c r="D10" s="36">
        <v>5</v>
      </c>
    </row>
    <row r="11" spans="1:4">
      <c r="A11" s="23">
        <v>2007</v>
      </c>
      <c r="B11" s="13" t="s">
        <v>4119</v>
      </c>
      <c r="C11" s="22" t="s">
        <v>1661</v>
      </c>
      <c r="D11" s="36">
        <v>0</v>
      </c>
    </row>
    <row r="12" spans="1:4">
      <c r="A12" s="23">
        <v>2007</v>
      </c>
      <c r="B12" s="13" t="s">
        <v>4119</v>
      </c>
      <c r="C12" s="22" t="s">
        <v>2197</v>
      </c>
      <c r="D12" s="36">
        <v>3</v>
      </c>
    </row>
    <row r="13" spans="1:4">
      <c r="A13" s="23">
        <v>2007</v>
      </c>
      <c r="B13" s="13" t="s">
        <v>4119</v>
      </c>
      <c r="C13" s="22" t="s">
        <v>1655</v>
      </c>
      <c r="D13" s="36">
        <v>3</v>
      </c>
    </row>
    <row r="14" spans="1:4">
      <c r="A14" s="23">
        <v>2007</v>
      </c>
      <c r="B14" s="13" t="s">
        <v>1645</v>
      </c>
      <c r="C14" s="22" t="s">
        <v>1646</v>
      </c>
      <c r="D14" s="36">
        <v>93</v>
      </c>
    </row>
    <row r="15" spans="1:4">
      <c r="A15" s="23">
        <v>2007</v>
      </c>
      <c r="B15" s="13" t="s">
        <v>1645</v>
      </c>
      <c r="C15" s="22" t="s">
        <v>1647</v>
      </c>
      <c r="D15" s="36">
        <v>0</v>
      </c>
    </row>
    <row r="16" spans="1:4">
      <c r="A16" s="23">
        <v>2007</v>
      </c>
      <c r="B16" s="13" t="s">
        <v>1645</v>
      </c>
      <c r="C16" s="22" t="s">
        <v>1648</v>
      </c>
      <c r="D16" s="36">
        <v>0</v>
      </c>
    </row>
    <row r="17" spans="1:4">
      <c r="A17" s="23">
        <v>2007</v>
      </c>
      <c r="B17" s="13" t="s">
        <v>1645</v>
      </c>
      <c r="C17" s="22" t="s">
        <v>1649</v>
      </c>
      <c r="D17" s="36">
        <v>6</v>
      </c>
    </row>
    <row r="18" spans="1:4">
      <c r="A18" s="23">
        <v>2007</v>
      </c>
      <c r="B18" s="13" t="s">
        <v>1645</v>
      </c>
      <c r="C18" s="22" t="s">
        <v>1650</v>
      </c>
      <c r="D18" s="36">
        <v>19</v>
      </c>
    </row>
    <row r="19" spans="1:4">
      <c r="A19" s="23">
        <v>2007</v>
      </c>
      <c r="B19" s="13" t="s">
        <v>1645</v>
      </c>
      <c r="C19" s="22" t="s">
        <v>1651</v>
      </c>
      <c r="D19" s="36">
        <v>3</v>
      </c>
    </row>
    <row r="20" spans="1:4">
      <c r="A20" s="23">
        <v>2007</v>
      </c>
      <c r="B20" s="13" t="s">
        <v>1645</v>
      </c>
      <c r="C20" s="22" t="s">
        <v>1652</v>
      </c>
      <c r="D20" s="36">
        <v>1</v>
      </c>
    </row>
    <row r="21" spans="1:4">
      <c r="A21" s="23">
        <v>2007</v>
      </c>
      <c r="B21" s="13" t="s">
        <v>1645</v>
      </c>
      <c r="C21" s="22" t="s">
        <v>1653</v>
      </c>
      <c r="D21" s="36">
        <v>1</v>
      </c>
    </row>
    <row r="22" spans="1:4">
      <c r="A22" s="23">
        <v>2007</v>
      </c>
      <c r="B22" s="13" t="s">
        <v>1645</v>
      </c>
      <c r="C22" s="22" t="s">
        <v>1654</v>
      </c>
      <c r="D22" s="36">
        <v>0</v>
      </c>
    </row>
    <row r="23" spans="1:4">
      <c r="A23" s="23">
        <v>2007</v>
      </c>
      <c r="B23" s="13" t="s">
        <v>1645</v>
      </c>
      <c r="C23" s="22" t="s">
        <v>1655</v>
      </c>
      <c r="D23" s="36">
        <v>14</v>
      </c>
    </row>
    <row r="24" spans="1:4">
      <c r="A24" s="23">
        <v>2007</v>
      </c>
      <c r="B24" s="13" t="s">
        <v>1645</v>
      </c>
      <c r="C24" s="22" t="s">
        <v>1656</v>
      </c>
      <c r="D24" s="36">
        <v>0</v>
      </c>
    </row>
    <row r="25" spans="1:4">
      <c r="A25" s="23">
        <v>2008</v>
      </c>
      <c r="B25" s="13" t="s">
        <v>4119</v>
      </c>
      <c r="C25" s="22" t="s">
        <v>1646</v>
      </c>
      <c r="D25" s="36">
        <v>103</v>
      </c>
    </row>
    <row r="26" spans="1:4">
      <c r="A26" s="23">
        <v>2008</v>
      </c>
      <c r="B26" s="13" t="s">
        <v>4119</v>
      </c>
      <c r="C26" s="22" t="s">
        <v>1657</v>
      </c>
      <c r="D26" s="36">
        <v>0</v>
      </c>
    </row>
    <row r="27" spans="1:4">
      <c r="A27" s="23">
        <v>2008</v>
      </c>
      <c r="B27" s="13" t="s">
        <v>4119</v>
      </c>
      <c r="C27" s="22" t="s">
        <v>1649</v>
      </c>
      <c r="D27" s="36">
        <v>0</v>
      </c>
    </row>
    <row r="28" spans="1:4">
      <c r="A28" s="23">
        <v>2008</v>
      </c>
      <c r="B28" s="13" t="s">
        <v>4119</v>
      </c>
      <c r="C28" s="22" t="s">
        <v>1658</v>
      </c>
      <c r="D28" s="36">
        <v>4</v>
      </c>
    </row>
    <row r="29" spans="1:4">
      <c r="A29" s="23">
        <v>2008</v>
      </c>
      <c r="B29" s="13" t="s">
        <v>4119</v>
      </c>
      <c r="C29" s="22" t="s">
        <v>1659</v>
      </c>
      <c r="D29" s="36">
        <v>0</v>
      </c>
    </row>
    <row r="30" spans="1:4">
      <c r="A30" s="23">
        <v>2008</v>
      </c>
      <c r="B30" s="13" t="s">
        <v>4119</v>
      </c>
      <c r="C30" s="22" t="s">
        <v>2073</v>
      </c>
      <c r="D30" s="36">
        <v>0</v>
      </c>
    </row>
    <row r="31" spans="1:4">
      <c r="A31" s="23">
        <v>2008</v>
      </c>
      <c r="B31" s="13" t="s">
        <v>4119</v>
      </c>
      <c r="C31" s="22" t="s">
        <v>2196</v>
      </c>
      <c r="D31" s="36">
        <v>3</v>
      </c>
    </row>
    <row r="32" spans="1:4">
      <c r="A32" s="23">
        <v>2008</v>
      </c>
      <c r="B32" s="13" t="s">
        <v>4119</v>
      </c>
      <c r="C32" s="22" t="s">
        <v>1653</v>
      </c>
      <c r="D32" s="36">
        <v>2</v>
      </c>
    </row>
    <row r="33" spans="1:4">
      <c r="A33" s="23">
        <v>2008</v>
      </c>
      <c r="B33" s="13" t="s">
        <v>4119</v>
      </c>
      <c r="C33" s="22" t="s">
        <v>1660</v>
      </c>
      <c r="D33" s="36">
        <v>16</v>
      </c>
    </row>
    <row r="34" spans="1:4">
      <c r="A34" s="23">
        <v>2008</v>
      </c>
      <c r="B34" s="13" t="s">
        <v>4119</v>
      </c>
      <c r="C34" s="22" t="s">
        <v>1661</v>
      </c>
      <c r="D34" s="36">
        <v>0</v>
      </c>
    </row>
    <row r="35" spans="1:4">
      <c r="A35" s="23">
        <v>2008</v>
      </c>
      <c r="B35" s="13" t="s">
        <v>4119</v>
      </c>
      <c r="C35" s="22" t="s">
        <v>2197</v>
      </c>
      <c r="D35" s="36">
        <v>4</v>
      </c>
    </row>
    <row r="36" spans="1:4">
      <c r="A36" s="23">
        <v>2008</v>
      </c>
      <c r="B36" s="13" t="s">
        <v>4119</v>
      </c>
      <c r="C36" s="22" t="s">
        <v>1655</v>
      </c>
      <c r="D36" s="36">
        <v>2</v>
      </c>
    </row>
    <row r="37" spans="1:4">
      <c r="A37" s="23">
        <v>2008</v>
      </c>
      <c r="B37" s="13" t="s">
        <v>1645</v>
      </c>
      <c r="C37" s="22" t="s">
        <v>1646</v>
      </c>
      <c r="D37" s="36">
        <v>132</v>
      </c>
    </row>
    <row r="38" spans="1:4">
      <c r="A38" s="23">
        <v>2008</v>
      </c>
      <c r="B38" s="13" t="s">
        <v>1645</v>
      </c>
      <c r="C38" s="22" t="s">
        <v>1647</v>
      </c>
      <c r="D38" s="36">
        <v>0</v>
      </c>
    </row>
    <row r="39" spans="1:4">
      <c r="A39" s="23">
        <v>2008</v>
      </c>
      <c r="B39" s="13" t="s">
        <v>1645</v>
      </c>
      <c r="C39" s="22" t="s">
        <v>1648</v>
      </c>
      <c r="D39" s="36">
        <v>0</v>
      </c>
    </row>
    <row r="40" spans="1:4">
      <c r="A40" s="23">
        <v>2008</v>
      </c>
      <c r="B40" s="13" t="s">
        <v>1645</v>
      </c>
      <c r="C40" s="22" t="s">
        <v>1649</v>
      </c>
      <c r="D40" s="36">
        <v>1</v>
      </c>
    </row>
    <row r="41" spans="1:4">
      <c r="A41" s="23">
        <v>2008</v>
      </c>
      <c r="B41" s="13" t="s">
        <v>1645</v>
      </c>
      <c r="C41" s="22" t="s">
        <v>1650</v>
      </c>
      <c r="D41" s="36">
        <v>25</v>
      </c>
    </row>
    <row r="42" spans="1:4">
      <c r="A42" s="23">
        <v>2008</v>
      </c>
      <c r="B42" s="13" t="s">
        <v>1645</v>
      </c>
      <c r="C42" s="22" t="s">
        <v>1651</v>
      </c>
      <c r="D42" s="36">
        <v>2</v>
      </c>
    </row>
    <row r="43" spans="1:4">
      <c r="A43" s="23">
        <v>2008</v>
      </c>
      <c r="B43" s="13" t="s">
        <v>1645</v>
      </c>
      <c r="C43" s="22" t="s">
        <v>1652</v>
      </c>
      <c r="D43" s="36">
        <v>0</v>
      </c>
    </row>
    <row r="44" spans="1:4">
      <c r="A44" s="23">
        <v>2008</v>
      </c>
      <c r="B44" s="13" t="s">
        <v>1645</v>
      </c>
      <c r="C44" s="22" t="s">
        <v>1653</v>
      </c>
      <c r="D44" s="36">
        <v>2</v>
      </c>
    </row>
    <row r="45" spans="1:4">
      <c r="A45" s="23">
        <v>2008</v>
      </c>
      <c r="B45" s="13" t="s">
        <v>1645</v>
      </c>
      <c r="C45" s="22" t="s">
        <v>1654</v>
      </c>
      <c r="D45" s="36">
        <v>2</v>
      </c>
    </row>
    <row r="46" spans="1:4">
      <c r="A46" s="23">
        <v>2008</v>
      </c>
      <c r="B46" s="13" t="s">
        <v>1645</v>
      </c>
      <c r="C46" s="22" t="s">
        <v>1655</v>
      </c>
      <c r="D46" s="36">
        <v>14</v>
      </c>
    </row>
    <row r="47" spans="1:4">
      <c r="A47" s="23">
        <v>2008</v>
      </c>
      <c r="B47" s="13" t="s">
        <v>1645</v>
      </c>
      <c r="C47" s="22" t="s">
        <v>1656</v>
      </c>
      <c r="D47" s="36">
        <v>1</v>
      </c>
    </row>
    <row r="48" spans="1:4">
      <c r="A48" s="23">
        <v>2009</v>
      </c>
      <c r="B48" s="13" t="s">
        <v>4119</v>
      </c>
      <c r="C48" s="22" t="s">
        <v>1646</v>
      </c>
      <c r="D48" s="36">
        <v>119</v>
      </c>
    </row>
    <row r="49" spans="1:4">
      <c r="A49" s="23">
        <v>2009</v>
      </c>
      <c r="B49" s="13" t="s">
        <v>4119</v>
      </c>
      <c r="C49" s="22" t="s">
        <v>1657</v>
      </c>
      <c r="D49" s="36">
        <v>4</v>
      </c>
    </row>
    <row r="50" spans="1:4">
      <c r="A50" s="23">
        <v>2009</v>
      </c>
      <c r="B50" s="13" t="s">
        <v>4119</v>
      </c>
      <c r="C50" s="22" t="s">
        <v>1649</v>
      </c>
      <c r="D50" s="36">
        <v>1</v>
      </c>
    </row>
    <row r="51" spans="1:4">
      <c r="A51" s="23">
        <v>2009</v>
      </c>
      <c r="B51" s="13" t="s">
        <v>4119</v>
      </c>
      <c r="C51" s="22" t="s">
        <v>1658</v>
      </c>
      <c r="D51" s="36">
        <v>5</v>
      </c>
    </row>
    <row r="52" spans="1:4">
      <c r="A52" s="23">
        <v>2009</v>
      </c>
      <c r="B52" s="13" t="s">
        <v>4119</v>
      </c>
      <c r="C52" s="22" t="s">
        <v>1659</v>
      </c>
      <c r="D52" s="36">
        <v>0</v>
      </c>
    </row>
    <row r="53" spans="1:4">
      <c r="A53" s="23">
        <v>2009</v>
      </c>
      <c r="B53" s="13" t="s">
        <v>4119</v>
      </c>
      <c r="C53" s="22" t="s">
        <v>2073</v>
      </c>
      <c r="D53" s="36">
        <v>0</v>
      </c>
    </row>
    <row r="54" spans="1:4">
      <c r="A54" s="23">
        <v>2009</v>
      </c>
      <c r="B54" s="13" t="s">
        <v>4119</v>
      </c>
      <c r="C54" s="22" t="s">
        <v>2196</v>
      </c>
      <c r="D54" s="36">
        <v>5</v>
      </c>
    </row>
    <row r="55" spans="1:4">
      <c r="A55" s="23">
        <v>2009</v>
      </c>
      <c r="B55" s="13" t="s">
        <v>4119</v>
      </c>
      <c r="C55" s="22" t="s">
        <v>1653</v>
      </c>
      <c r="D55" s="36">
        <v>1</v>
      </c>
    </row>
    <row r="56" spans="1:4">
      <c r="A56" s="23">
        <v>2009</v>
      </c>
      <c r="B56" s="13" t="s">
        <v>4119</v>
      </c>
      <c r="C56" s="22" t="s">
        <v>1660</v>
      </c>
      <c r="D56" s="36">
        <v>17</v>
      </c>
    </row>
    <row r="57" spans="1:4">
      <c r="A57" s="23">
        <v>2009</v>
      </c>
      <c r="B57" s="13" t="s">
        <v>4119</v>
      </c>
      <c r="C57" s="22" t="s">
        <v>1661</v>
      </c>
      <c r="D57" s="36">
        <v>1</v>
      </c>
    </row>
    <row r="58" spans="1:4">
      <c r="A58" s="23">
        <v>2009</v>
      </c>
      <c r="B58" s="13" t="s">
        <v>4119</v>
      </c>
      <c r="C58" s="22" t="s">
        <v>2197</v>
      </c>
      <c r="D58" s="36">
        <v>5</v>
      </c>
    </row>
    <row r="59" spans="1:4">
      <c r="A59" s="23">
        <v>2009</v>
      </c>
      <c r="B59" s="13" t="s">
        <v>4119</v>
      </c>
      <c r="C59" s="22" t="s">
        <v>1655</v>
      </c>
      <c r="D59" s="36">
        <v>12</v>
      </c>
    </row>
    <row r="60" spans="1:4">
      <c r="A60" s="23">
        <v>2009</v>
      </c>
      <c r="B60" s="13" t="s">
        <v>1645</v>
      </c>
      <c r="C60" s="22" t="s">
        <v>1646</v>
      </c>
      <c r="D60" s="36">
        <v>191</v>
      </c>
    </row>
    <row r="61" spans="1:4">
      <c r="A61" s="23">
        <v>2009</v>
      </c>
      <c r="B61" s="13" t="s">
        <v>1645</v>
      </c>
      <c r="C61" s="22" t="s">
        <v>1647</v>
      </c>
      <c r="D61" s="36">
        <v>0</v>
      </c>
    </row>
    <row r="62" spans="1:4">
      <c r="A62" s="23">
        <v>2009</v>
      </c>
      <c r="B62" s="13" t="s">
        <v>1645</v>
      </c>
      <c r="C62" s="22" t="s">
        <v>1648</v>
      </c>
      <c r="D62" s="36">
        <v>0</v>
      </c>
    </row>
    <row r="63" spans="1:4">
      <c r="A63" s="23">
        <v>2009</v>
      </c>
      <c r="B63" s="13" t="s">
        <v>1645</v>
      </c>
      <c r="C63" s="22" t="s">
        <v>1649</v>
      </c>
      <c r="D63" s="36">
        <v>7</v>
      </c>
    </row>
    <row r="64" spans="1:4">
      <c r="A64" s="23">
        <v>2009</v>
      </c>
      <c r="B64" s="13" t="s">
        <v>1645</v>
      </c>
      <c r="C64" s="22" t="s">
        <v>1650</v>
      </c>
      <c r="D64" s="36">
        <v>19</v>
      </c>
    </row>
    <row r="65" spans="1:4">
      <c r="A65" s="23">
        <v>2009</v>
      </c>
      <c r="B65" s="13" t="s">
        <v>1645</v>
      </c>
      <c r="C65" s="22" t="s">
        <v>1651</v>
      </c>
      <c r="D65" s="36">
        <v>2</v>
      </c>
    </row>
    <row r="66" spans="1:4">
      <c r="A66" s="23">
        <v>2009</v>
      </c>
      <c r="B66" s="13" t="s">
        <v>1645</v>
      </c>
      <c r="C66" s="22" t="s">
        <v>1652</v>
      </c>
      <c r="D66" s="36">
        <v>0</v>
      </c>
    </row>
    <row r="67" spans="1:4">
      <c r="A67" s="23">
        <v>2009</v>
      </c>
      <c r="B67" s="13" t="s">
        <v>1645</v>
      </c>
      <c r="C67" s="22" t="s">
        <v>1653</v>
      </c>
      <c r="D67" s="36">
        <v>2</v>
      </c>
    </row>
    <row r="68" spans="1:4">
      <c r="A68" s="23">
        <v>2009</v>
      </c>
      <c r="B68" s="13" t="s">
        <v>1645</v>
      </c>
      <c r="C68" s="22" t="s">
        <v>1654</v>
      </c>
      <c r="D68" s="36">
        <v>1</v>
      </c>
    </row>
    <row r="69" spans="1:4">
      <c r="A69" s="23">
        <v>2009</v>
      </c>
      <c r="B69" s="13" t="s">
        <v>1645</v>
      </c>
      <c r="C69" s="22" t="s">
        <v>1655</v>
      </c>
      <c r="D69" s="36">
        <v>22</v>
      </c>
    </row>
    <row r="70" spans="1:4">
      <c r="A70" s="23">
        <v>2009</v>
      </c>
      <c r="B70" s="13" t="s">
        <v>1645</v>
      </c>
      <c r="C70" s="22" t="s">
        <v>1656</v>
      </c>
      <c r="D70" s="36">
        <v>1</v>
      </c>
    </row>
    <row r="71" spans="1:4">
      <c r="A71" s="23">
        <v>2010</v>
      </c>
      <c r="B71" s="13" t="s">
        <v>4119</v>
      </c>
      <c r="C71" s="22" t="s">
        <v>1646</v>
      </c>
      <c r="D71" s="36">
        <v>137</v>
      </c>
    </row>
    <row r="72" spans="1:4">
      <c r="A72" s="23">
        <v>2010</v>
      </c>
      <c r="B72" s="13" t="s">
        <v>4119</v>
      </c>
      <c r="C72" s="22" t="s">
        <v>1657</v>
      </c>
      <c r="D72" s="36">
        <v>0</v>
      </c>
    </row>
    <row r="73" spans="1:4">
      <c r="A73" s="23">
        <v>2010</v>
      </c>
      <c r="B73" s="13" t="s">
        <v>4119</v>
      </c>
      <c r="C73" s="22" t="s">
        <v>1649</v>
      </c>
      <c r="D73" s="36">
        <v>1</v>
      </c>
    </row>
    <row r="74" spans="1:4">
      <c r="A74" s="23">
        <v>2010</v>
      </c>
      <c r="B74" s="13" t="s">
        <v>4119</v>
      </c>
      <c r="C74" s="22" t="s">
        <v>1658</v>
      </c>
      <c r="D74" s="36">
        <v>6</v>
      </c>
    </row>
    <row r="75" spans="1:4">
      <c r="A75" s="23">
        <v>2010</v>
      </c>
      <c r="B75" s="13" t="s">
        <v>4119</v>
      </c>
      <c r="C75" s="22" t="s">
        <v>1659</v>
      </c>
      <c r="D75" s="36">
        <v>1</v>
      </c>
    </row>
    <row r="76" spans="1:4">
      <c r="A76" s="23">
        <v>2010</v>
      </c>
      <c r="B76" s="13" t="s">
        <v>4119</v>
      </c>
      <c r="C76" s="22" t="s">
        <v>2073</v>
      </c>
      <c r="D76" s="36">
        <v>0</v>
      </c>
    </row>
    <row r="77" spans="1:4">
      <c r="A77" s="23">
        <v>2010</v>
      </c>
      <c r="B77" s="13" t="s">
        <v>4119</v>
      </c>
      <c r="C77" s="22" t="s">
        <v>2196</v>
      </c>
      <c r="D77" s="36">
        <v>6</v>
      </c>
    </row>
    <row r="78" spans="1:4">
      <c r="A78" s="23">
        <v>2010</v>
      </c>
      <c r="B78" s="13" t="s">
        <v>4119</v>
      </c>
      <c r="C78" s="22" t="s">
        <v>1653</v>
      </c>
      <c r="D78" s="36">
        <v>1</v>
      </c>
    </row>
    <row r="79" spans="1:4">
      <c r="A79" s="23">
        <v>2010</v>
      </c>
      <c r="B79" s="13" t="s">
        <v>4119</v>
      </c>
      <c r="C79" s="22" t="s">
        <v>1660</v>
      </c>
      <c r="D79" s="36">
        <v>19</v>
      </c>
    </row>
    <row r="80" spans="1:4">
      <c r="A80" s="23">
        <v>2010</v>
      </c>
      <c r="B80" s="13" t="s">
        <v>4119</v>
      </c>
      <c r="C80" s="22" t="s">
        <v>1661</v>
      </c>
      <c r="D80" s="36">
        <v>0</v>
      </c>
    </row>
    <row r="81" spans="1:4">
      <c r="A81" s="23">
        <v>2010</v>
      </c>
      <c r="B81" s="13" t="s">
        <v>4119</v>
      </c>
      <c r="C81" s="22" t="s">
        <v>2197</v>
      </c>
      <c r="D81" s="36">
        <v>1</v>
      </c>
    </row>
    <row r="82" spans="1:4">
      <c r="A82" s="23">
        <v>2010</v>
      </c>
      <c r="B82" s="13" t="s">
        <v>4119</v>
      </c>
      <c r="C82" s="22" t="s">
        <v>1655</v>
      </c>
      <c r="D82" s="36">
        <v>6</v>
      </c>
    </row>
    <row r="83" spans="1:4">
      <c r="A83" s="23">
        <v>2010</v>
      </c>
      <c r="B83" s="13" t="s">
        <v>1645</v>
      </c>
      <c r="C83" s="22" t="s">
        <v>1646</v>
      </c>
      <c r="D83" s="36">
        <v>211</v>
      </c>
    </row>
    <row r="84" spans="1:4">
      <c r="A84" s="23">
        <v>2010</v>
      </c>
      <c r="B84" s="13" t="s">
        <v>1645</v>
      </c>
      <c r="C84" s="22" t="s">
        <v>1647</v>
      </c>
      <c r="D84" s="36">
        <v>0</v>
      </c>
    </row>
    <row r="85" spans="1:4">
      <c r="A85" s="23">
        <v>2010</v>
      </c>
      <c r="B85" s="13" t="s">
        <v>1645</v>
      </c>
      <c r="C85" s="22" t="s">
        <v>1648</v>
      </c>
      <c r="D85" s="36">
        <v>2</v>
      </c>
    </row>
    <row r="86" spans="1:4">
      <c r="A86" s="23">
        <v>2010</v>
      </c>
      <c r="B86" s="13" t="s">
        <v>1645</v>
      </c>
      <c r="C86" s="22" t="s">
        <v>1649</v>
      </c>
      <c r="D86" s="36">
        <v>9</v>
      </c>
    </row>
    <row r="87" spans="1:4">
      <c r="A87" s="23">
        <v>2010</v>
      </c>
      <c r="B87" s="13" t="s">
        <v>1645</v>
      </c>
      <c r="C87" s="22" t="s">
        <v>1650</v>
      </c>
      <c r="D87" s="36">
        <v>42</v>
      </c>
    </row>
    <row r="88" spans="1:4">
      <c r="A88" s="23">
        <v>2010</v>
      </c>
      <c r="B88" s="13" t="s">
        <v>1645</v>
      </c>
      <c r="C88" s="22" t="s">
        <v>1651</v>
      </c>
      <c r="D88" s="36">
        <v>7</v>
      </c>
    </row>
    <row r="89" spans="1:4">
      <c r="A89" s="23">
        <v>2010</v>
      </c>
      <c r="B89" s="13" t="s">
        <v>1645</v>
      </c>
      <c r="C89" s="22" t="s">
        <v>1652</v>
      </c>
      <c r="D89" s="36">
        <v>1</v>
      </c>
    </row>
    <row r="90" spans="1:4">
      <c r="A90" s="23">
        <v>2010</v>
      </c>
      <c r="B90" s="13" t="s">
        <v>1645</v>
      </c>
      <c r="C90" s="22" t="s">
        <v>1653</v>
      </c>
      <c r="D90" s="36">
        <v>5</v>
      </c>
    </row>
    <row r="91" spans="1:4">
      <c r="A91" s="23">
        <v>2010</v>
      </c>
      <c r="B91" s="13" t="s">
        <v>1645</v>
      </c>
      <c r="C91" s="22" t="s">
        <v>1654</v>
      </c>
      <c r="D91" s="36">
        <v>0</v>
      </c>
    </row>
    <row r="92" spans="1:4">
      <c r="A92" s="23">
        <v>2010</v>
      </c>
      <c r="B92" s="13" t="s">
        <v>1645</v>
      </c>
      <c r="C92" s="22" t="s">
        <v>1655</v>
      </c>
      <c r="D92" s="36">
        <v>21</v>
      </c>
    </row>
    <row r="93" spans="1:4">
      <c r="A93" s="23">
        <v>2010</v>
      </c>
      <c r="B93" s="13" t="s">
        <v>1645</v>
      </c>
      <c r="C93" s="22" t="s">
        <v>1656</v>
      </c>
      <c r="D93" s="36">
        <v>1</v>
      </c>
    </row>
    <row r="94" spans="1:4">
      <c r="A94" s="23">
        <v>2011</v>
      </c>
      <c r="B94" s="13" t="s">
        <v>4119</v>
      </c>
      <c r="C94" s="22" t="s">
        <v>1646</v>
      </c>
      <c r="D94" s="36">
        <v>142</v>
      </c>
    </row>
    <row r="95" spans="1:4">
      <c r="A95" s="23">
        <v>2011</v>
      </c>
      <c r="B95" s="13" t="s">
        <v>4119</v>
      </c>
      <c r="C95" s="22" t="s">
        <v>1657</v>
      </c>
      <c r="D95" s="36">
        <v>0</v>
      </c>
    </row>
    <row r="96" spans="1:4">
      <c r="A96" s="23">
        <v>2011</v>
      </c>
      <c r="B96" s="13" t="s">
        <v>4119</v>
      </c>
      <c r="C96" s="22" t="s">
        <v>1649</v>
      </c>
      <c r="D96" s="36">
        <v>0</v>
      </c>
    </row>
    <row r="97" spans="1:4">
      <c r="A97" s="23">
        <v>2011</v>
      </c>
      <c r="B97" s="13" t="s">
        <v>4119</v>
      </c>
      <c r="C97" s="22" t="s">
        <v>1658</v>
      </c>
      <c r="D97" s="36">
        <v>5</v>
      </c>
    </row>
    <row r="98" spans="1:4">
      <c r="A98" s="23">
        <v>2011</v>
      </c>
      <c r="B98" s="13" t="s">
        <v>4119</v>
      </c>
      <c r="C98" s="22" t="s">
        <v>1659</v>
      </c>
      <c r="D98" s="36">
        <v>0</v>
      </c>
    </row>
    <row r="99" spans="1:4">
      <c r="A99" s="23">
        <v>2011</v>
      </c>
      <c r="B99" s="13" t="s">
        <v>4119</v>
      </c>
      <c r="C99" s="22" t="s">
        <v>2073</v>
      </c>
      <c r="D99" s="36">
        <v>0</v>
      </c>
    </row>
    <row r="100" spans="1:4">
      <c r="A100" s="23">
        <v>2011</v>
      </c>
      <c r="B100" s="13" t="s">
        <v>4119</v>
      </c>
      <c r="C100" s="22" t="s">
        <v>2196</v>
      </c>
      <c r="D100" s="36">
        <v>3</v>
      </c>
    </row>
    <row r="101" spans="1:4">
      <c r="A101" s="23">
        <v>2011</v>
      </c>
      <c r="B101" s="13" t="s">
        <v>4119</v>
      </c>
      <c r="C101" s="22" t="s">
        <v>1653</v>
      </c>
      <c r="D101" s="36">
        <v>2</v>
      </c>
    </row>
    <row r="102" spans="1:4">
      <c r="A102" s="23">
        <v>2011</v>
      </c>
      <c r="B102" s="13" t="s">
        <v>4119</v>
      </c>
      <c r="C102" s="22" t="s">
        <v>1660</v>
      </c>
      <c r="D102" s="36">
        <v>19</v>
      </c>
    </row>
    <row r="103" spans="1:4">
      <c r="A103" s="23">
        <v>2011</v>
      </c>
      <c r="B103" s="13" t="s">
        <v>4119</v>
      </c>
      <c r="C103" s="22" t="s">
        <v>1661</v>
      </c>
      <c r="D103" s="36">
        <v>1</v>
      </c>
    </row>
    <row r="104" spans="1:4">
      <c r="A104" s="23">
        <v>2011</v>
      </c>
      <c r="B104" s="13" t="s">
        <v>4119</v>
      </c>
      <c r="C104" s="22" t="s">
        <v>2197</v>
      </c>
      <c r="D104" s="36">
        <v>1</v>
      </c>
    </row>
    <row r="105" spans="1:4">
      <c r="A105" s="23">
        <v>2011</v>
      </c>
      <c r="B105" s="13" t="s">
        <v>4119</v>
      </c>
      <c r="C105" s="22" t="s">
        <v>1655</v>
      </c>
      <c r="D105" s="36">
        <v>8</v>
      </c>
    </row>
    <row r="106" spans="1:4">
      <c r="A106" s="23">
        <v>2011</v>
      </c>
      <c r="B106" s="13" t="s">
        <v>1645</v>
      </c>
      <c r="C106" s="22" t="s">
        <v>1646</v>
      </c>
      <c r="D106" s="36">
        <v>226</v>
      </c>
    </row>
    <row r="107" spans="1:4">
      <c r="A107" s="23">
        <v>2011</v>
      </c>
      <c r="B107" s="13" t="s">
        <v>1645</v>
      </c>
      <c r="C107" s="22" t="s">
        <v>1647</v>
      </c>
      <c r="D107" s="36">
        <v>0</v>
      </c>
    </row>
    <row r="108" spans="1:4">
      <c r="A108" s="23">
        <v>2011</v>
      </c>
      <c r="B108" s="13" t="s">
        <v>1645</v>
      </c>
      <c r="C108" s="22" t="s">
        <v>1648</v>
      </c>
      <c r="D108" s="36">
        <v>0</v>
      </c>
    </row>
    <row r="109" spans="1:4">
      <c r="A109" s="23">
        <v>2011</v>
      </c>
      <c r="B109" s="13" t="s">
        <v>1645</v>
      </c>
      <c r="C109" s="22" t="s">
        <v>1649</v>
      </c>
      <c r="D109" s="36">
        <v>4</v>
      </c>
    </row>
    <row r="110" spans="1:4">
      <c r="A110" s="23">
        <v>2011</v>
      </c>
      <c r="B110" s="13" t="s">
        <v>1645</v>
      </c>
      <c r="C110" s="22" t="s">
        <v>1650</v>
      </c>
      <c r="D110" s="36">
        <v>53</v>
      </c>
    </row>
    <row r="111" spans="1:4">
      <c r="A111" s="23">
        <v>2011</v>
      </c>
      <c r="B111" s="13" t="s">
        <v>1645</v>
      </c>
      <c r="C111" s="22" t="s">
        <v>1651</v>
      </c>
      <c r="D111" s="36">
        <v>5</v>
      </c>
    </row>
    <row r="112" spans="1:4">
      <c r="A112" s="23">
        <v>2011</v>
      </c>
      <c r="B112" s="13" t="s">
        <v>1645</v>
      </c>
      <c r="C112" s="22" t="s">
        <v>1652</v>
      </c>
      <c r="D112" s="36">
        <v>0</v>
      </c>
    </row>
    <row r="113" spans="1:4">
      <c r="A113" s="23">
        <v>2011</v>
      </c>
      <c r="B113" s="13" t="s">
        <v>1645</v>
      </c>
      <c r="C113" s="22" t="s">
        <v>1653</v>
      </c>
      <c r="D113" s="36">
        <v>1</v>
      </c>
    </row>
    <row r="114" spans="1:4">
      <c r="A114" s="23">
        <v>2011</v>
      </c>
      <c r="B114" s="13" t="s">
        <v>1645</v>
      </c>
      <c r="C114" s="22" t="s">
        <v>1654</v>
      </c>
      <c r="D114" s="36">
        <v>5</v>
      </c>
    </row>
    <row r="115" spans="1:4">
      <c r="A115" s="23">
        <v>2011</v>
      </c>
      <c r="B115" s="13" t="s">
        <v>1645</v>
      </c>
      <c r="C115" s="22" t="s">
        <v>1655</v>
      </c>
      <c r="D115" s="36">
        <v>23</v>
      </c>
    </row>
    <row r="116" spans="1:4">
      <c r="A116" s="23">
        <v>2011</v>
      </c>
      <c r="B116" s="13" t="s">
        <v>1645</v>
      </c>
      <c r="C116" s="22" t="s">
        <v>1656</v>
      </c>
      <c r="D116" s="36">
        <v>0</v>
      </c>
    </row>
    <row r="117" spans="1:4">
      <c r="A117" s="23">
        <v>2012</v>
      </c>
      <c r="B117" s="13" t="s">
        <v>4119</v>
      </c>
      <c r="C117" s="22" t="s">
        <v>1646</v>
      </c>
      <c r="D117" s="36">
        <v>188</v>
      </c>
    </row>
    <row r="118" spans="1:4">
      <c r="A118" s="23">
        <v>2012</v>
      </c>
      <c r="B118" s="13" t="s">
        <v>4119</v>
      </c>
      <c r="C118" s="22" t="s">
        <v>1657</v>
      </c>
      <c r="D118" s="36">
        <v>0</v>
      </c>
    </row>
    <row r="119" spans="1:4">
      <c r="A119" s="23">
        <v>2012</v>
      </c>
      <c r="B119" s="13" t="s">
        <v>4119</v>
      </c>
      <c r="C119" s="22" t="s">
        <v>1649</v>
      </c>
      <c r="D119" s="36">
        <v>0</v>
      </c>
    </row>
    <row r="120" spans="1:4">
      <c r="A120" s="23">
        <v>2012</v>
      </c>
      <c r="B120" s="13" t="s">
        <v>4119</v>
      </c>
      <c r="C120" s="22" t="s">
        <v>1658</v>
      </c>
      <c r="D120" s="36">
        <v>3</v>
      </c>
    </row>
    <row r="121" spans="1:4">
      <c r="A121" s="23">
        <v>2012</v>
      </c>
      <c r="B121" s="13" t="s">
        <v>4119</v>
      </c>
      <c r="C121" s="22" t="s">
        <v>1659</v>
      </c>
      <c r="D121" s="36">
        <v>1</v>
      </c>
    </row>
    <row r="122" spans="1:4">
      <c r="A122" s="23">
        <v>2012</v>
      </c>
      <c r="B122" s="13" t="s">
        <v>4119</v>
      </c>
      <c r="C122" s="22" t="s">
        <v>2073</v>
      </c>
      <c r="D122" s="36">
        <v>0</v>
      </c>
    </row>
    <row r="123" spans="1:4">
      <c r="A123" s="23">
        <v>2012</v>
      </c>
      <c r="B123" s="13" t="s">
        <v>4119</v>
      </c>
      <c r="C123" s="22" t="s">
        <v>2196</v>
      </c>
      <c r="D123" s="36">
        <v>7</v>
      </c>
    </row>
    <row r="124" spans="1:4">
      <c r="A124" s="23">
        <v>2012</v>
      </c>
      <c r="B124" s="13" t="s">
        <v>4119</v>
      </c>
      <c r="C124" s="22" t="s">
        <v>1653</v>
      </c>
      <c r="D124" s="36">
        <v>4</v>
      </c>
    </row>
    <row r="125" spans="1:4">
      <c r="A125" s="23">
        <v>2012</v>
      </c>
      <c r="B125" s="13" t="s">
        <v>4119</v>
      </c>
      <c r="C125" s="22" t="s">
        <v>1660</v>
      </c>
      <c r="D125" s="36">
        <v>31</v>
      </c>
    </row>
    <row r="126" spans="1:4">
      <c r="A126" s="23">
        <v>2012</v>
      </c>
      <c r="B126" s="13" t="s">
        <v>4119</v>
      </c>
      <c r="C126" s="22" t="s">
        <v>1661</v>
      </c>
      <c r="D126" s="36">
        <v>0</v>
      </c>
    </row>
    <row r="127" spans="1:4">
      <c r="A127" s="23">
        <v>2012</v>
      </c>
      <c r="B127" s="13" t="s">
        <v>4119</v>
      </c>
      <c r="C127" s="22" t="s">
        <v>2197</v>
      </c>
      <c r="D127" s="36">
        <v>2</v>
      </c>
    </row>
    <row r="128" spans="1:4">
      <c r="A128" s="23">
        <v>2012</v>
      </c>
      <c r="B128" s="13" t="s">
        <v>4119</v>
      </c>
      <c r="C128" s="22" t="s">
        <v>1655</v>
      </c>
      <c r="D128" s="36">
        <v>12</v>
      </c>
    </row>
    <row r="129" spans="1:4">
      <c r="A129" s="23">
        <v>2012</v>
      </c>
      <c r="B129" s="13" t="s">
        <v>1645</v>
      </c>
      <c r="C129" s="22" t="s">
        <v>1646</v>
      </c>
      <c r="D129" s="36">
        <v>316</v>
      </c>
    </row>
    <row r="130" spans="1:4">
      <c r="A130" s="23">
        <v>2012</v>
      </c>
      <c r="B130" s="13" t="s">
        <v>1645</v>
      </c>
      <c r="C130" s="22" t="s">
        <v>1647</v>
      </c>
      <c r="D130" s="36">
        <v>0</v>
      </c>
    </row>
    <row r="131" spans="1:4">
      <c r="A131" s="23">
        <v>2012</v>
      </c>
      <c r="B131" s="13" t="s">
        <v>1645</v>
      </c>
      <c r="C131" s="22" t="s">
        <v>1648</v>
      </c>
      <c r="D131" s="36">
        <v>0</v>
      </c>
    </row>
    <row r="132" spans="1:4">
      <c r="A132" s="23">
        <v>2012</v>
      </c>
      <c r="B132" s="13" t="s">
        <v>1645</v>
      </c>
      <c r="C132" s="22" t="s">
        <v>1649</v>
      </c>
      <c r="D132" s="36">
        <v>6</v>
      </c>
    </row>
    <row r="133" spans="1:4">
      <c r="A133" s="23">
        <v>2012</v>
      </c>
      <c r="B133" s="13" t="s">
        <v>1645</v>
      </c>
      <c r="C133" s="22" t="s">
        <v>1650</v>
      </c>
      <c r="D133" s="36">
        <v>63</v>
      </c>
    </row>
    <row r="134" spans="1:4">
      <c r="A134" s="23">
        <v>2012</v>
      </c>
      <c r="B134" s="13" t="s">
        <v>1645</v>
      </c>
      <c r="C134" s="22" t="s">
        <v>1651</v>
      </c>
      <c r="D134" s="36">
        <v>11</v>
      </c>
    </row>
    <row r="135" spans="1:4">
      <c r="A135" s="23">
        <v>2012</v>
      </c>
      <c r="B135" s="13" t="s">
        <v>1645</v>
      </c>
      <c r="C135" s="22" t="s">
        <v>1652</v>
      </c>
      <c r="D135" s="36">
        <v>3</v>
      </c>
    </row>
    <row r="136" spans="1:4">
      <c r="A136" s="23">
        <v>2012</v>
      </c>
      <c r="B136" s="13" t="s">
        <v>1645</v>
      </c>
      <c r="C136" s="22" t="s">
        <v>1653</v>
      </c>
      <c r="D136" s="36">
        <v>4</v>
      </c>
    </row>
    <row r="137" spans="1:4">
      <c r="A137" s="23">
        <v>2012</v>
      </c>
      <c r="B137" s="13" t="s">
        <v>1645</v>
      </c>
      <c r="C137" s="22" t="s">
        <v>1654</v>
      </c>
      <c r="D137" s="36">
        <v>4</v>
      </c>
    </row>
    <row r="138" spans="1:4">
      <c r="A138" s="23">
        <v>2012</v>
      </c>
      <c r="B138" s="13" t="s">
        <v>1645</v>
      </c>
      <c r="C138" s="22" t="s">
        <v>1655</v>
      </c>
      <c r="D138" s="36">
        <v>26</v>
      </c>
    </row>
    <row r="139" spans="1:4">
      <c r="A139" s="23">
        <v>2012</v>
      </c>
      <c r="B139" s="13" t="s">
        <v>1645</v>
      </c>
      <c r="C139" s="22" t="s">
        <v>1656</v>
      </c>
      <c r="D139" s="36">
        <v>2</v>
      </c>
    </row>
    <row r="140" spans="1:4">
      <c r="A140" s="23">
        <v>2013</v>
      </c>
      <c r="B140" s="13" t="s">
        <v>4119</v>
      </c>
      <c r="C140" s="22" t="s">
        <v>1646</v>
      </c>
      <c r="D140" s="36">
        <v>189</v>
      </c>
    </row>
    <row r="141" spans="1:4">
      <c r="A141" s="23">
        <v>2013</v>
      </c>
      <c r="B141" s="13" t="s">
        <v>4119</v>
      </c>
      <c r="C141" s="22" t="s">
        <v>1657</v>
      </c>
      <c r="D141" s="36">
        <v>0</v>
      </c>
    </row>
    <row r="142" spans="1:4">
      <c r="A142" s="23">
        <v>2013</v>
      </c>
      <c r="B142" s="13" t="s">
        <v>4119</v>
      </c>
      <c r="C142" s="22" t="s">
        <v>1649</v>
      </c>
      <c r="D142" s="36">
        <v>0</v>
      </c>
    </row>
    <row r="143" spans="1:4">
      <c r="A143" s="23">
        <v>2013</v>
      </c>
      <c r="B143" s="13" t="s">
        <v>4119</v>
      </c>
      <c r="C143" s="22" t="s">
        <v>1658</v>
      </c>
      <c r="D143" s="36">
        <v>0</v>
      </c>
    </row>
    <row r="144" spans="1:4">
      <c r="A144" s="23">
        <v>2013</v>
      </c>
      <c r="B144" s="13" t="s">
        <v>4119</v>
      </c>
      <c r="C144" s="22" t="s">
        <v>1659</v>
      </c>
      <c r="D144" s="36">
        <v>2</v>
      </c>
    </row>
    <row r="145" spans="1:4">
      <c r="A145" s="23">
        <v>2013</v>
      </c>
      <c r="B145" s="13" t="s">
        <v>4119</v>
      </c>
      <c r="C145" s="22" t="s">
        <v>2073</v>
      </c>
      <c r="D145" s="36">
        <v>0</v>
      </c>
    </row>
    <row r="146" spans="1:4">
      <c r="A146" s="23">
        <v>2013</v>
      </c>
      <c r="B146" s="13" t="s">
        <v>4119</v>
      </c>
      <c r="C146" s="22" t="s">
        <v>2196</v>
      </c>
      <c r="D146" s="36">
        <v>0</v>
      </c>
    </row>
    <row r="147" spans="1:4">
      <c r="A147" s="23">
        <v>2013</v>
      </c>
      <c r="B147" s="13" t="s">
        <v>4119</v>
      </c>
      <c r="C147" s="22" t="s">
        <v>1653</v>
      </c>
      <c r="D147" s="36">
        <v>3</v>
      </c>
    </row>
    <row r="148" spans="1:4">
      <c r="A148" s="23">
        <v>2013</v>
      </c>
      <c r="B148" s="13" t="s">
        <v>4119</v>
      </c>
      <c r="C148" s="22" t="s">
        <v>1660</v>
      </c>
      <c r="D148" s="36">
        <v>53</v>
      </c>
    </row>
    <row r="149" spans="1:4">
      <c r="A149" s="23">
        <v>2013</v>
      </c>
      <c r="B149" s="13" t="s">
        <v>4119</v>
      </c>
      <c r="C149" s="22" t="s">
        <v>1661</v>
      </c>
      <c r="D149" s="36">
        <v>0</v>
      </c>
    </row>
    <row r="150" spans="1:4">
      <c r="A150" s="23">
        <v>2013</v>
      </c>
      <c r="B150" s="13" t="s">
        <v>4119</v>
      </c>
      <c r="C150" s="22" t="s">
        <v>2197</v>
      </c>
      <c r="D150" s="36">
        <v>1</v>
      </c>
    </row>
    <row r="151" spans="1:4">
      <c r="A151" s="23">
        <v>2013</v>
      </c>
      <c r="B151" s="13" t="s">
        <v>4119</v>
      </c>
      <c r="C151" s="22" t="s">
        <v>1655</v>
      </c>
      <c r="D151" s="36">
        <v>12</v>
      </c>
    </row>
    <row r="152" spans="1:4">
      <c r="A152" s="23">
        <v>2013</v>
      </c>
      <c r="B152" s="13" t="s">
        <v>1645</v>
      </c>
      <c r="C152" s="22" t="s">
        <v>1646</v>
      </c>
      <c r="D152" s="36">
        <v>314</v>
      </c>
    </row>
    <row r="153" spans="1:4">
      <c r="A153" s="23">
        <v>2013</v>
      </c>
      <c r="B153" s="13" t="s">
        <v>1645</v>
      </c>
      <c r="C153" s="22" t="s">
        <v>1647</v>
      </c>
      <c r="D153" s="36">
        <v>0</v>
      </c>
    </row>
    <row r="154" spans="1:4">
      <c r="A154" s="23">
        <v>2013</v>
      </c>
      <c r="B154" s="13" t="s">
        <v>1645</v>
      </c>
      <c r="C154" s="22" t="s">
        <v>1648</v>
      </c>
      <c r="D154" s="36">
        <v>1</v>
      </c>
    </row>
    <row r="155" spans="1:4">
      <c r="A155" s="23">
        <v>2013</v>
      </c>
      <c r="B155" s="13" t="s">
        <v>1645</v>
      </c>
      <c r="C155" s="22" t="s">
        <v>1649</v>
      </c>
      <c r="D155" s="36">
        <v>25</v>
      </c>
    </row>
    <row r="156" spans="1:4">
      <c r="A156" s="23">
        <v>2013</v>
      </c>
      <c r="B156" s="13" t="s">
        <v>1645</v>
      </c>
      <c r="C156" s="22" t="s">
        <v>1650</v>
      </c>
      <c r="D156" s="36">
        <v>67</v>
      </c>
    </row>
    <row r="157" spans="1:4">
      <c r="A157" s="23">
        <v>2013</v>
      </c>
      <c r="B157" s="13" t="s">
        <v>1645</v>
      </c>
      <c r="C157" s="22" t="s">
        <v>1651</v>
      </c>
      <c r="D157" s="36">
        <v>8</v>
      </c>
    </row>
    <row r="158" spans="1:4">
      <c r="A158" s="23">
        <v>2013</v>
      </c>
      <c r="B158" s="13" t="s">
        <v>1645</v>
      </c>
      <c r="C158" s="22" t="s">
        <v>1652</v>
      </c>
      <c r="D158" s="36">
        <v>2</v>
      </c>
    </row>
    <row r="159" spans="1:4">
      <c r="A159" s="23">
        <v>2013</v>
      </c>
      <c r="B159" s="13" t="s">
        <v>1645</v>
      </c>
      <c r="C159" s="22" t="s">
        <v>1653</v>
      </c>
      <c r="D159" s="36">
        <v>5</v>
      </c>
    </row>
    <row r="160" spans="1:4">
      <c r="A160" s="23">
        <v>2013</v>
      </c>
      <c r="B160" s="13" t="s">
        <v>1645</v>
      </c>
      <c r="C160" s="22" t="s">
        <v>1654</v>
      </c>
      <c r="D160" s="36">
        <v>1</v>
      </c>
    </row>
    <row r="161" spans="1:4">
      <c r="A161" s="23">
        <v>2013</v>
      </c>
      <c r="B161" s="13" t="s">
        <v>1645</v>
      </c>
      <c r="C161" s="22" t="s">
        <v>1655</v>
      </c>
      <c r="D161" s="36">
        <v>35</v>
      </c>
    </row>
    <row r="162" spans="1:4">
      <c r="A162" s="23">
        <v>2013</v>
      </c>
      <c r="B162" s="13" t="s">
        <v>1645</v>
      </c>
      <c r="C162" s="22" t="s">
        <v>1656</v>
      </c>
      <c r="D162" s="36">
        <v>1</v>
      </c>
    </row>
    <row r="163" spans="1:4">
      <c r="A163" s="23">
        <v>2014</v>
      </c>
      <c r="B163" s="13" t="s">
        <v>4119</v>
      </c>
      <c r="C163" s="22" t="s">
        <v>1646</v>
      </c>
      <c r="D163" s="36">
        <v>174</v>
      </c>
    </row>
    <row r="164" spans="1:4">
      <c r="A164" s="23">
        <v>2014</v>
      </c>
      <c r="B164" s="13" t="s">
        <v>4119</v>
      </c>
      <c r="C164" s="22" t="s">
        <v>1657</v>
      </c>
      <c r="D164" s="36">
        <v>0</v>
      </c>
    </row>
    <row r="165" spans="1:4">
      <c r="A165" s="23">
        <v>2014</v>
      </c>
      <c r="B165" s="13" t="s">
        <v>4119</v>
      </c>
      <c r="C165" s="22" t="s">
        <v>1649</v>
      </c>
      <c r="D165" s="36">
        <v>0</v>
      </c>
    </row>
    <row r="166" spans="1:4">
      <c r="A166" s="23">
        <v>2014</v>
      </c>
      <c r="B166" s="13" t="s">
        <v>4119</v>
      </c>
      <c r="C166" s="22" t="s">
        <v>1658</v>
      </c>
      <c r="D166" s="36">
        <v>1</v>
      </c>
    </row>
    <row r="167" spans="1:4">
      <c r="A167" s="23">
        <v>2014</v>
      </c>
      <c r="B167" s="13" t="s">
        <v>4119</v>
      </c>
      <c r="C167" s="22" t="s">
        <v>1659</v>
      </c>
      <c r="D167" s="36">
        <v>1</v>
      </c>
    </row>
    <row r="168" spans="1:4">
      <c r="A168" s="23">
        <v>2014</v>
      </c>
      <c r="B168" s="13" t="s">
        <v>4119</v>
      </c>
      <c r="C168" s="22" t="s">
        <v>2073</v>
      </c>
      <c r="D168" s="36">
        <v>0</v>
      </c>
    </row>
    <row r="169" spans="1:4">
      <c r="A169" s="23">
        <v>2014</v>
      </c>
      <c r="B169" s="13" t="s">
        <v>4119</v>
      </c>
      <c r="C169" s="22" t="s">
        <v>2196</v>
      </c>
      <c r="D169" s="36">
        <v>5</v>
      </c>
    </row>
    <row r="170" spans="1:4">
      <c r="A170" s="23">
        <v>2014</v>
      </c>
      <c r="B170" s="13" t="s">
        <v>4119</v>
      </c>
      <c r="C170" s="22" t="s">
        <v>1653</v>
      </c>
      <c r="D170" s="36">
        <v>3</v>
      </c>
    </row>
    <row r="171" spans="1:4">
      <c r="A171" s="23">
        <v>2014</v>
      </c>
      <c r="B171" s="13" t="s">
        <v>4119</v>
      </c>
      <c r="C171" s="22" t="s">
        <v>1660</v>
      </c>
      <c r="D171" s="36">
        <v>24</v>
      </c>
    </row>
    <row r="172" spans="1:4">
      <c r="A172" s="23">
        <v>2014</v>
      </c>
      <c r="B172" s="13" t="s">
        <v>4119</v>
      </c>
      <c r="C172" s="22" t="s">
        <v>1661</v>
      </c>
      <c r="D172" s="36">
        <v>0</v>
      </c>
    </row>
    <row r="173" spans="1:4">
      <c r="A173" s="23">
        <v>2014</v>
      </c>
      <c r="B173" s="13" t="s">
        <v>4119</v>
      </c>
      <c r="C173" s="22" t="s">
        <v>2197</v>
      </c>
      <c r="D173" s="36">
        <v>1</v>
      </c>
    </row>
    <row r="174" spans="1:4">
      <c r="A174" s="23">
        <v>2014</v>
      </c>
      <c r="B174" s="13" t="s">
        <v>4119</v>
      </c>
      <c r="C174" s="22" t="s">
        <v>1655</v>
      </c>
      <c r="D174" s="36">
        <v>13</v>
      </c>
    </row>
    <row r="175" spans="1:4">
      <c r="A175" s="23">
        <v>2014</v>
      </c>
      <c r="B175" s="13" t="s">
        <v>1645</v>
      </c>
      <c r="C175" s="22" t="s">
        <v>1646</v>
      </c>
      <c r="D175" s="36">
        <v>339</v>
      </c>
    </row>
    <row r="176" spans="1:4">
      <c r="A176" s="23">
        <v>2014</v>
      </c>
      <c r="B176" s="13" t="s">
        <v>1645</v>
      </c>
      <c r="C176" s="22" t="s">
        <v>1647</v>
      </c>
      <c r="D176" s="36">
        <v>1</v>
      </c>
    </row>
    <row r="177" spans="1:4">
      <c r="A177" s="23">
        <v>2014</v>
      </c>
      <c r="B177" s="13" t="s">
        <v>1645</v>
      </c>
      <c r="C177" s="22" t="s">
        <v>1648</v>
      </c>
      <c r="D177" s="36">
        <v>0</v>
      </c>
    </row>
    <row r="178" spans="1:4">
      <c r="A178" s="23">
        <v>2014</v>
      </c>
      <c r="B178" s="13" t="s">
        <v>1645</v>
      </c>
      <c r="C178" s="22" t="s">
        <v>1649</v>
      </c>
      <c r="D178" s="36">
        <v>13</v>
      </c>
    </row>
    <row r="179" spans="1:4">
      <c r="A179" s="23">
        <v>2014</v>
      </c>
      <c r="B179" s="13" t="s">
        <v>1645</v>
      </c>
      <c r="C179" s="22" t="s">
        <v>1650</v>
      </c>
      <c r="D179" s="36">
        <v>61</v>
      </c>
    </row>
    <row r="180" spans="1:4">
      <c r="A180" s="23">
        <v>2014</v>
      </c>
      <c r="B180" s="13" t="s">
        <v>1645</v>
      </c>
      <c r="C180" s="22" t="s">
        <v>1651</v>
      </c>
      <c r="D180" s="36">
        <v>12</v>
      </c>
    </row>
    <row r="181" spans="1:4">
      <c r="A181" s="23">
        <v>2014</v>
      </c>
      <c r="B181" s="13" t="s">
        <v>1645</v>
      </c>
      <c r="C181" s="22" t="s">
        <v>1652</v>
      </c>
      <c r="D181" s="36">
        <v>0</v>
      </c>
    </row>
    <row r="182" spans="1:4">
      <c r="A182" s="23">
        <v>2014</v>
      </c>
      <c r="B182" s="13" t="s">
        <v>1645</v>
      </c>
      <c r="C182" s="22" t="s">
        <v>1653</v>
      </c>
      <c r="D182" s="36">
        <v>8</v>
      </c>
    </row>
    <row r="183" spans="1:4">
      <c r="A183" s="23">
        <v>2014</v>
      </c>
      <c r="B183" s="13" t="s">
        <v>1645</v>
      </c>
      <c r="C183" s="22" t="s">
        <v>1654</v>
      </c>
      <c r="D183" s="36">
        <v>3</v>
      </c>
    </row>
    <row r="184" spans="1:4">
      <c r="A184" s="23">
        <v>2014</v>
      </c>
      <c r="B184" s="13" t="s">
        <v>1645</v>
      </c>
      <c r="C184" s="22" t="s">
        <v>1655</v>
      </c>
      <c r="D184" s="36">
        <v>31</v>
      </c>
    </row>
    <row r="185" spans="1:4">
      <c r="A185" s="23">
        <v>2014</v>
      </c>
      <c r="B185" s="13" t="s">
        <v>1645</v>
      </c>
      <c r="C185" s="22" t="s">
        <v>1656</v>
      </c>
      <c r="D185" s="36">
        <v>3</v>
      </c>
    </row>
    <row r="186" spans="1:4">
      <c r="A186" s="23">
        <v>2015</v>
      </c>
      <c r="B186" s="13" t="s">
        <v>4119</v>
      </c>
      <c r="C186" s="22" t="s">
        <v>1646</v>
      </c>
      <c r="D186" s="36">
        <v>335</v>
      </c>
    </row>
    <row r="187" spans="1:4">
      <c r="A187" s="23">
        <v>2015</v>
      </c>
      <c r="B187" s="13" t="s">
        <v>4119</v>
      </c>
      <c r="C187" s="22" t="s">
        <v>1657</v>
      </c>
      <c r="D187" s="36">
        <v>0</v>
      </c>
    </row>
    <row r="188" spans="1:4">
      <c r="A188" s="23">
        <v>2015</v>
      </c>
      <c r="B188" s="13" t="s">
        <v>4119</v>
      </c>
      <c r="C188" s="22" t="s">
        <v>1649</v>
      </c>
      <c r="D188" s="36">
        <v>0</v>
      </c>
    </row>
    <row r="189" spans="1:4">
      <c r="A189" s="23">
        <v>2015</v>
      </c>
      <c r="B189" s="13" t="s">
        <v>4119</v>
      </c>
      <c r="C189" s="22" t="s">
        <v>1658</v>
      </c>
      <c r="D189" s="36">
        <v>4</v>
      </c>
    </row>
    <row r="190" spans="1:4">
      <c r="A190" s="23">
        <v>2015</v>
      </c>
      <c r="B190" s="13" t="s">
        <v>4119</v>
      </c>
      <c r="C190" s="22" t="s">
        <v>1659</v>
      </c>
      <c r="D190" s="36">
        <v>0</v>
      </c>
    </row>
    <row r="191" spans="1:4">
      <c r="A191" s="23">
        <v>2015</v>
      </c>
      <c r="B191" s="13" t="s">
        <v>4119</v>
      </c>
      <c r="C191" s="22" t="s">
        <v>2073</v>
      </c>
      <c r="D191" s="36">
        <v>0</v>
      </c>
    </row>
    <row r="192" spans="1:4">
      <c r="A192" s="23">
        <v>2015</v>
      </c>
      <c r="B192" s="13" t="s">
        <v>4119</v>
      </c>
      <c r="C192" s="22" t="s">
        <v>2196</v>
      </c>
      <c r="D192" s="36">
        <v>15</v>
      </c>
    </row>
    <row r="193" spans="1:4">
      <c r="A193" s="23">
        <v>2015</v>
      </c>
      <c r="B193" s="13" t="s">
        <v>4119</v>
      </c>
      <c r="C193" s="22" t="s">
        <v>1653</v>
      </c>
      <c r="D193" s="36">
        <v>1</v>
      </c>
    </row>
    <row r="194" spans="1:4">
      <c r="A194" s="23">
        <v>2015</v>
      </c>
      <c r="B194" s="13" t="s">
        <v>4119</v>
      </c>
      <c r="C194" s="22" t="s">
        <v>1660</v>
      </c>
      <c r="D194" s="36">
        <v>41</v>
      </c>
    </row>
    <row r="195" spans="1:4">
      <c r="A195" s="23">
        <v>2015</v>
      </c>
      <c r="B195" s="13" t="s">
        <v>4119</v>
      </c>
      <c r="C195" s="22" t="s">
        <v>1661</v>
      </c>
      <c r="D195" s="36">
        <v>0</v>
      </c>
    </row>
    <row r="196" spans="1:4">
      <c r="A196" s="23">
        <v>2015</v>
      </c>
      <c r="B196" s="13" t="s">
        <v>4119</v>
      </c>
      <c r="C196" s="22" t="s">
        <v>2197</v>
      </c>
      <c r="D196" s="36">
        <v>2</v>
      </c>
    </row>
    <row r="197" spans="1:4">
      <c r="A197" s="23">
        <v>2015</v>
      </c>
      <c r="B197" s="13" t="s">
        <v>4119</v>
      </c>
      <c r="C197" s="22" t="s">
        <v>1655</v>
      </c>
      <c r="D197" s="36">
        <v>32</v>
      </c>
    </row>
    <row r="198" spans="1:4">
      <c r="A198" s="23">
        <v>2015</v>
      </c>
      <c r="B198" s="13" t="s">
        <v>1645</v>
      </c>
      <c r="C198" s="22" t="s">
        <v>1646</v>
      </c>
      <c r="D198" s="36">
        <v>407</v>
      </c>
    </row>
    <row r="199" spans="1:4">
      <c r="A199" s="23">
        <v>2015</v>
      </c>
      <c r="B199" s="13" t="s">
        <v>1645</v>
      </c>
      <c r="C199" s="22" t="s">
        <v>1647</v>
      </c>
      <c r="D199" s="36">
        <v>0</v>
      </c>
    </row>
    <row r="200" spans="1:4">
      <c r="A200" s="23">
        <v>2015</v>
      </c>
      <c r="B200" s="13" t="s">
        <v>1645</v>
      </c>
      <c r="C200" s="22" t="s">
        <v>1648</v>
      </c>
      <c r="D200" s="36">
        <v>2</v>
      </c>
    </row>
    <row r="201" spans="1:4">
      <c r="A201" s="23">
        <v>2015</v>
      </c>
      <c r="B201" s="13" t="s">
        <v>1645</v>
      </c>
      <c r="C201" s="22" t="s">
        <v>1649</v>
      </c>
      <c r="D201" s="36">
        <v>19</v>
      </c>
    </row>
    <row r="202" spans="1:4">
      <c r="A202" s="23">
        <v>2015</v>
      </c>
      <c r="B202" s="13" t="s">
        <v>1645</v>
      </c>
      <c r="C202" s="22" t="s">
        <v>1650</v>
      </c>
      <c r="D202" s="36">
        <v>81</v>
      </c>
    </row>
    <row r="203" spans="1:4">
      <c r="A203" s="23">
        <v>2015</v>
      </c>
      <c r="B203" s="13" t="s">
        <v>1645</v>
      </c>
      <c r="C203" s="22" t="s">
        <v>1651</v>
      </c>
      <c r="D203" s="36">
        <v>6</v>
      </c>
    </row>
    <row r="204" spans="1:4">
      <c r="A204" s="23">
        <v>2015</v>
      </c>
      <c r="B204" s="13" t="s">
        <v>1645</v>
      </c>
      <c r="C204" s="22" t="s">
        <v>1652</v>
      </c>
      <c r="D204" s="36">
        <v>1</v>
      </c>
    </row>
    <row r="205" spans="1:4">
      <c r="A205" s="23">
        <v>2015</v>
      </c>
      <c r="B205" s="13" t="s">
        <v>1645</v>
      </c>
      <c r="C205" s="22" t="s">
        <v>1653</v>
      </c>
      <c r="D205" s="36">
        <v>2</v>
      </c>
    </row>
    <row r="206" spans="1:4">
      <c r="A206" s="23">
        <v>2015</v>
      </c>
      <c r="B206" s="13" t="s">
        <v>1645</v>
      </c>
      <c r="C206" s="22" t="s">
        <v>1654</v>
      </c>
      <c r="D206" s="36">
        <v>1</v>
      </c>
    </row>
    <row r="207" spans="1:4">
      <c r="A207" s="23">
        <v>2015</v>
      </c>
      <c r="B207" s="13" t="s">
        <v>1645</v>
      </c>
      <c r="C207" s="22" t="s">
        <v>1655</v>
      </c>
      <c r="D207" s="36">
        <v>26</v>
      </c>
    </row>
    <row r="208" spans="1:4">
      <c r="A208" s="23">
        <v>2015</v>
      </c>
      <c r="B208" s="13" t="s">
        <v>1645</v>
      </c>
      <c r="C208" s="22" t="s">
        <v>1656</v>
      </c>
      <c r="D208" s="36">
        <v>3</v>
      </c>
    </row>
    <row r="209" spans="1:4">
      <c r="A209" s="23">
        <v>2016</v>
      </c>
      <c r="B209" s="13" t="s">
        <v>4119</v>
      </c>
      <c r="C209" s="22" t="s">
        <v>1646</v>
      </c>
      <c r="D209" s="36">
        <v>417</v>
      </c>
    </row>
    <row r="210" spans="1:4">
      <c r="A210" s="23">
        <v>2016</v>
      </c>
      <c r="B210" s="13" t="s">
        <v>4119</v>
      </c>
      <c r="C210" s="22" t="s">
        <v>1657</v>
      </c>
      <c r="D210" s="36">
        <v>0</v>
      </c>
    </row>
    <row r="211" spans="1:4">
      <c r="A211" s="23">
        <v>2016</v>
      </c>
      <c r="B211" s="13" t="s">
        <v>4119</v>
      </c>
      <c r="C211" s="22" t="s">
        <v>1649</v>
      </c>
      <c r="D211" s="36">
        <v>0</v>
      </c>
    </row>
    <row r="212" spans="1:4">
      <c r="A212" s="23">
        <v>2016</v>
      </c>
      <c r="B212" s="13" t="s">
        <v>4119</v>
      </c>
      <c r="C212" s="22" t="s">
        <v>1658</v>
      </c>
      <c r="D212" s="36">
        <v>4</v>
      </c>
    </row>
    <row r="213" spans="1:4">
      <c r="A213" s="23">
        <v>2016</v>
      </c>
      <c r="B213" s="13" t="s">
        <v>4119</v>
      </c>
      <c r="C213" s="22" t="s">
        <v>1659</v>
      </c>
      <c r="D213" s="36">
        <v>0</v>
      </c>
    </row>
    <row r="214" spans="1:4">
      <c r="A214" s="23">
        <v>2016</v>
      </c>
      <c r="B214" s="13" t="s">
        <v>4119</v>
      </c>
      <c r="C214" s="22" t="s">
        <v>2073</v>
      </c>
      <c r="D214" s="36">
        <v>0</v>
      </c>
    </row>
    <row r="215" spans="1:4">
      <c r="A215" s="23">
        <v>2016</v>
      </c>
      <c r="B215" s="13" t="s">
        <v>4119</v>
      </c>
      <c r="C215" s="22" t="s">
        <v>2196</v>
      </c>
      <c r="D215" s="36">
        <v>15</v>
      </c>
    </row>
    <row r="216" spans="1:4">
      <c r="A216" s="23">
        <v>2016</v>
      </c>
      <c r="B216" s="13" t="s">
        <v>4119</v>
      </c>
      <c r="C216" s="22" t="s">
        <v>1653</v>
      </c>
      <c r="D216" s="36">
        <v>5</v>
      </c>
    </row>
    <row r="217" spans="1:4">
      <c r="A217" s="23">
        <v>2016</v>
      </c>
      <c r="B217" s="13" t="s">
        <v>4119</v>
      </c>
      <c r="C217" s="22" t="s">
        <v>1660</v>
      </c>
      <c r="D217" s="36">
        <v>59</v>
      </c>
    </row>
    <row r="218" spans="1:4">
      <c r="A218" s="23">
        <v>2016</v>
      </c>
      <c r="B218" s="13" t="s">
        <v>4119</v>
      </c>
      <c r="C218" s="22" t="s">
        <v>1661</v>
      </c>
      <c r="D218" s="36">
        <v>0</v>
      </c>
    </row>
    <row r="219" spans="1:4">
      <c r="A219" s="23">
        <v>2016</v>
      </c>
      <c r="B219" s="13" t="s">
        <v>4119</v>
      </c>
      <c r="C219" s="22" t="s">
        <v>2197</v>
      </c>
      <c r="D219" s="36">
        <v>1</v>
      </c>
    </row>
    <row r="220" spans="1:4">
      <c r="A220" s="23">
        <v>2016</v>
      </c>
      <c r="B220" s="13" t="s">
        <v>4119</v>
      </c>
      <c r="C220" s="22" t="s">
        <v>1655</v>
      </c>
      <c r="D220" s="36">
        <v>33</v>
      </c>
    </row>
    <row r="221" spans="1:4">
      <c r="A221" s="23">
        <v>2016</v>
      </c>
      <c r="B221" s="13" t="s">
        <v>1645</v>
      </c>
      <c r="C221" s="22" t="s">
        <v>1646</v>
      </c>
      <c r="D221" s="36">
        <v>525</v>
      </c>
    </row>
    <row r="222" spans="1:4">
      <c r="A222" s="23">
        <v>2016</v>
      </c>
      <c r="B222" s="13" t="s">
        <v>1645</v>
      </c>
      <c r="C222" s="22" t="s">
        <v>1647</v>
      </c>
      <c r="D222" s="36">
        <v>15</v>
      </c>
    </row>
    <row r="223" spans="1:4">
      <c r="A223" s="23">
        <v>2016</v>
      </c>
      <c r="B223" s="13" t="s">
        <v>1645</v>
      </c>
      <c r="C223" s="22" t="s">
        <v>1648</v>
      </c>
      <c r="D223" s="36">
        <v>0</v>
      </c>
    </row>
    <row r="224" spans="1:4">
      <c r="A224" s="23">
        <v>2016</v>
      </c>
      <c r="B224" s="13" t="s">
        <v>1645</v>
      </c>
      <c r="C224" s="22" t="s">
        <v>1649</v>
      </c>
      <c r="D224" s="36">
        <v>12</v>
      </c>
    </row>
    <row r="225" spans="1:4">
      <c r="A225" s="23">
        <v>2016</v>
      </c>
      <c r="B225" s="13" t="s">
        <v>1645</v>
      </c>
      <c r="C225" s="22" t="s">
        <v>1650</v>
      </c>
      <c r="D225" s="36">
        <v>52</v>
      </c>
    </row>
    <row r="226" spans="1:4">
      <c r="A226" s="23">
        <v>2016</v>
      </c>
      <c r="B226" s="13" t="s">
        <v>1645</v>
      </c>
      <c r="C226" s="22" t="s">
        <v>1651</v>
      </c>
      <c r="D226" s="36">
        <v>11</v>
      </c>
    </row>
    <row r="227" spans="1:4">
      <c r="A227" s="23">
        <v>2016</v>
      </c>
      <c r="B227" s="13" t="s">
        <v>1645</v>
      </c>
      <c r="C227" s="22" t="s">
        <v>1652</v>
      </c>
      <c r="D227" s="36">
        <v>1</v>
      </c>
    </row>
    <row r="228" spans="1:4">
      <c r="A228" s="23">
        <v>2016</v>
      </c>
      <c r="B228" s="13" t="s">
        <v>1645</v>
      </c>
      <c r="C228" s="22" t="s">
        <v>1653</v>
      </c>
      <c r="D228" s="36">
        <v>13</v>
      </c>
    </row>
    <row r="229" spans="1:4">
      <c r="A229" s="23">
        <v>2016</v>
      </c>
      <c r="B229" s="13" t="s">
        <v>1645</v>
      </c>
      <c r="C229" s="22" t="s">
        <v>1654</v>
      </c>
      <c r="D229" s="36">
        <v>3</v>
      </c>
    </row>
    <row r="230" spans="1:4">
      <c r="A230" s="23">
        <v>2016</v>
      </c>
      <c r="B230" s="13" t="s">
        <v>1645</v>
      </c>
      <c r="C230" s="22" t="s">
        <v>1655</v>
      </c>
      <c r="D230" s="36">
        <v>44</v>
      </c>
    </row>
    <row r="231" spans="1:4">
      <c r="A231" s="23">
        <v>2016</v>
      </c>
      <c r="B231" s="13" t="s">
        <v>1645</v>
      </c>
      <c r="C231" s="22" t="s">
        <v>1656</v>
      </c>
      <c r="D231" s="36">
        <v>6</v>
      </c>
    </row>
    <row r="232" spans="1:4">
      <c r="A232" s="23">
        <v>2017</v>
      </c>
      <c r="B232" s="13" t="s">
        <v>4119</v>
      </c>
      <c r="C232" s="22" t="s">
        <v>1646</v>
      </c>
      <c r="D232" s="36">
        <v>346</v>
      </c>
    </row>
    <row r="233" spans="1:4">
      <c r="A233" s="23">
        <v>2017</v>
      </c>
      <c r="B233" s="13" t="s">
        <v>4119</v>
      </c>
      <c r="C233" s="22" t="s">
        <v>1657</v>
      </c>
      <c r="D233" s="36">
        <v>1</v>
      </c>
    </row>
    <row r="234" spans="1:4">
      <c r="A234" s="23">
        <v>2017</v>
      </c>
      <c r="B234" s="13" t="s">
        <v>4119</v>
      </c>
      <c r="C234" s="22" t="s">
        <v>1649</v>
      </c>
      <c r="D234" s="36">
        <v>0</v>
      </c>
    </row>
    <row r="235" spans="1:4">
      <c r="A235" s="23">
        <v>2017</v>
      </c>
      <c r="B235" s="13" t="s">
        <v>4119</v>
      </c>
      <c r="C235" s="22" t="s">
        <v>1658</v>
      </c>
      <c r="D235" s="36">
        <v>5</v>
      </c>
    </row>
    <row r="236" spans="1:4">
      <c r="A236" s="23">
        <v>2017</v>
      </c>
      <c r="B236" s="13" t="s">
        <v>4119</v>
      </c>
      <c r="C236" s="22" t="s">
        <v>1659</v>
      </c>
      <c r="D236" s="36">
        <v>2</v>
      </c>
    </row>
    <row r="237" spans="1:4">
      <c r="A237" s="23">
        <v>2017</v>
      </c>
      <c r="B237" s="13" t="s">
        <v>4119</v>
      </c>
      <c r="C237" s="22" t="s">
        <v>2073</v>
      </c>
      <c r="D237" s="36">
        <v>1</v>
      </c>
    </row>
    <row r="238" spans="1:4">
      <c r="A238" s="23">
        <v>2017</v>
      </c>
      <c r="B238" s="13" t="s">
        <v>4119</v>
      </c>
      <c r="C238" s="22" t="s">
        <v>2196</v>
      </c>
      <c r="D238" s="36">
        <v>17</v>
      </c>
    </row>
    <row r="239" spans="1:4">
      <c r="A239" s="23">
        <v>2017</v>
      </c>
      <c r="B239" s="13" t="s">
        <v>4119</v>
      </c>
      <c r="C239" s="22" t="s">
        <v>1653</v>
      </c>
      <c r="D239" s="36">
        <v>7</v>
      </c>
    </row>
    <row r="240" spans="1:4">
      <c r="A240" s="23">
        <v>2017</v>
      </c>
      <c r="B240" s="13" t="s">
        <v>4119</v>
      </c>
      <c r="C240" s="22" t="s">
        <v>1660</v>
      </c>
      <c r="D240" s="36">
        <v>78</v>
      </c>
    </row>
    <row r="241" spans="1:4">
      <c r="A241" s="23">
        <v>2017</v>
      </c>
      <c r="B241" s="13" t="s">
        <v>4119</v>
      </c>
      <c r="C241" s="22" t="s">
        <v>1661</v>
      </c>
      <c r="D241" s="36">
        <v>0</v>
      </c>
    </row>
    <row r="242" spans="1:4">
      <c r="A242" s="23">
        <v>2017</v>
      </c>
      <c r="B242" s="13" t="s">
        <v>4119</v>
      </c>
      <c r="C242" s="22" t="s">
        <v>2197</v>
      </c>
      <c r="D242" s="36">
        <v>1</v>
      </c>
    </row>
    <row r="243" spans="1:4">
      <c r="A243" s="23">
        <v>2017</v>
      </c>
      <c r="B243" s="13" t="s">
        <v>4119</v>
      </c>
      <c r="C243" s="22" t="s">
        <v>1655</v>
      </c>
      <c r="D243" s="36">
        <v>46</v>
      </c>
    </row>
    <row r="244" spans="1:4">
      <c r="A244" s="23">
        <v>2017</v>
      </c>
      <c r="B244" s="13" t="s">
        <v>1645</v>
      </c>
      <c r="C244" s="22" t="s">
        <v>1646</v>
      </c>
      <c r="D244" s="36">
        <v>447</v>
      </c>
    </row>
    <row r="245" spans="1:4">
      <c r="A245" s="23">
        <v>2017</v>
      </c>
      <c r="B245" s="13" t="s">
        <v>1645</v>
      </c>
      <c r="C245" s="22" t="s">
        <v>1647</v>
      </c>
      <c r="D245" s="36">
        <v>46</v>
      </c>
    </row>
    <row r="246" spans="1:4">
      <c r="A246" s="23">
        <v>2017</v>
      </c>
      <c r="B246" s="13" t="s">
        <v>1645</v>
      </c>
      <c r="C246" s="22" t="s">
        <v>1648</v>
      </c>
      <c r="D246" s="36">
        <v>0</v>
      </c>
    </row>
    <row r="247" spans="1:4">
      <c r="A247" s="23">
        <v>2017</v>
      </c>
      <c r="B247" s="13" t="s">
        <v>1645</v>
      </c>
      <c r="C247" s="22" t="s">
        <v>1649</v>
      </c>
      <c r="D247" s="36">
        <v>5</v>
      </c>
    </row>
    <row r="248" spans="1:4">
      <c r="A248" s="23">
        <v>2017</v>
      </c>
      <c r="B248" s="13" t="s">
        <v>1645</v>
      </c>
      <c r="C248" s="22" t="s">
        <v>1650</v>
      </c>
      <c r="D248" s="36">
        <v>50</v>
      </c>
    </row>
    <row r="249" spans="1:4">
      <c r="A249" s="23">
        <v>2017</v>
      </c>
      <c r="B249" s="13" t="s">
        <v>1645</v>
      </c>
      <c r="C249" s="22" t="s">
        <v>1651</v>
      </c>
      <c r="D249" s="36">
        <v>9</v>
      </c>
    </row>
    <row r="250" spans="1:4">
      <c r="A250" s="23">
        <v>2017</v>
      </c>
      <c r="B250" s="13" t="s">
        <v>1645</v>
      </c>
      <c r="C250" s="22" t="s">
        <v>1652</v>
      </c>
      <c r="D250" s="36">
        <v>3</v>
      </c>
    </row>
    <row r="251" spans="1:4">
      <c r="A251" s="23">
        <v>2017</v>
      </c>
      <c r="B251" s="13" t="s">
        <v>1645</v>
      </c>
      <c r="C251" s="22" t="s">
        <v>1653</v>
      </c>
      <c r="D251" s="36">
        <v>6</v>
      </c>
    </row>
    <row r="252" spans="1:4">
      <c r="A252" s="23">
        <v>2017</v>
      </c>
      <c r="B252" s="13" t="s">
        <v>1645</v>
      </c>
      <c r="C252" s="22" t="s">
        <v>1654</v>
      </c>
      <c r="D252" s="36">
        <v>5</v>
      </c>
    </row>
    <row r="253" spans="1:4">
      <c r="A253" s="23">
        <v>2017</v>
      </c>
      <c r="B253" s="13" t="s">
        <v>1645</v>
      </c>
      <c r="C253" s="22" t="s">
        <v>1655</v>
      </c>
      <c r="D253" s="36">
        <v>55</v>
      </c>
    </row>
    <row r="254" spans="1:4">
      <c r="A254" s="23">
        <v>2017</v>
      </c>
      <c r="B254" s="13" t="s">
        <v>1645</v>
      </c>
      <c r="C254" s="22" t="s">
        <v>1656</v>
      </c>
      <c r="D254" s="36">
        <v>12</v>
      </c>
    </row>
    <row r="255" spans="1:4">
      <c r="A255" s="23">
        <v>2018</v>
      </c>
      <c r="B255" s="13" t="s">
        <v>4119</v>
      </c>
      <c r="C255" s="22" t="s">
        <v>1646</v>
      </c>
      <c r="D255" s="36">
        <v>390</v>
      </c>
    </row>
    <row r="256" spans="1:4">
      <c r="A256" s="23">
        <v>2018</v>
      </c>
      <c r="B256" s="13" t="s">
        <v>4119</v>
      </c>
      <c r="C256" s="22" t="s">
        <v>1657</v>
      </c>
      <c r="D256" s="36">
        <v>0</v>
      </c>
    </row>
    <row r="257" spans="1:4">
      <c r="A257" s="23">
        <v>2018</v>
      </c>
      <c r="B257" s="13" t="s">
        <v>4119</v>
      </c>
      <c r="C257" s="22" t="s">
        <v>1649</v>
      </c>
      <c r="D257" s="36">
        <v>0</v>
      </c>
    </row>
    <row r="258" spans="1:4">
      <c r="A258" s="23">
        <v>2018</v>
      </c>
      <c r="B258" s="13" t="s">
        <v>4119</v>
      </c>
      <c r="C258" s="22" t="s">
        <v>1658</v>
      </c>
      <c r="D258" s="36">
        <v>6</v>
      </c>
    </row>
    <row r="259" spans="1:4">
      <c r="A259" s="23">
        <v>2018</v>
      </c>
      <c r="B259" s="13" t="s">
        <v>4119</v>
      </c>
      <c r="C259" s="22" t="s">
        <v>1659</v>
      </c>
      <c r="D259" s="36">
        <v>7</v>
      </c>
    </row>
    <row r="260" spans="1:4">
      <c r="A260" s="23">
        <v>2018</v>
      </c>
      <c r="B260" s="13" t="s">
        <v>4119</v>
      </c>
      <c r="C260" s="22" t="s">
        <v>2073</v>
      </c>
      <c r="D260" s="36">
        <v>1</v>
      </c>
    </row>
    <row r="261" spans="1:4">
      <c r="A261" s="23">
        <v>2018</v>
      </c>
      <c r="B261" s="13" t="s">
        <v>4119</v>
      </c>
      <c r="C261" s="22" t="s">
        <v>2196</v>
      </c>
      <c r="D261" s="36">
        <v>14</v>
      </c>
    </row>
    <row r="262" spans="1:4">
      <c r="A262" s="23">
        <v>2018</v>
      </c>
      <c r="B262" s="13" t="s">
        <v>4119</v>
      </c>
      <c r="C262" s="22" t="s">
        <v>1653</v>
      </c>
      <c r="D262" s="36">
        <v>5</v>
      </c>
    </row>
    <row r="263" spans="1:4">
      <c r="A263" s="23">
        <v>2018</v>
      </c>
      <c r="B263" s="13" t="s">
        <v>4119</v>
      </c>
      <c r="C263" s="22" t="s">
        <v>1660</v>
      </c>
      <c r="D263" s="36">
        <v>42</v>
      </c>
    </row>
    <row r="264" spans="1:4">
      <c r="A264" s="23">
        <v>2018</v>
      </c>
      <c r="B264" s="13" t="s">
        <v>4119</v>
      </c>
      <c r="C264" s="22" t="s">
        <v>1661</v>
      </c>
      <c r="D264" s="36">
        <v>0</v>
      </c>
    </row>
    <row r="265" spans="1:4">
      <c r="A265" s="23">
        <v>2018</v>
      </c>
      <c r="B265" s="13" t="s">
        <v>4119</v>
      </c>
      <c r="C265" s="22" t="s">
        <v>2197</v>
      </c>
      <c r="D265" s="36">
        <v>3</v>
      </c>
    </row>
    <row r="266" spans="1:4">
      <c r="A266" s="23">
        <v>2018</v>
      </c>
      <c r="B266" s="13" t="s">
        <v>4119</v>
      </c>
      <c r="C266" s="22" t="s">
        <v>1655</v>
      </c>
      <c r="D266" s="36">
        <v>41</v>
      </c>
    </row>
    <row r="267" spans="1:4">
      <c r="A267" s="23">
        <v>2018</v>
      </c>
      <c r="B267" s="13" t="s">
        <v>1645</v>
      </c>
      <c r="C267" s="22" t="s">
        <v>1646</v>
      </c>
      <c r="D267" s="36">
        <v>436</v>
      </c>
    </row>
    <row r="268" spans="1:4">
      <c r="A268" s="23">
        <v>2018</v>
      </c>
      <c r="B268" s="13" t="s">
        <v>1645</v>
      </c>
      <c r="C268" s="22" t="s">
        <v>1647</v>
      </c>
      <c r="D268" s="36">
        <v>90</v>
      </c>
    </row>
    <row r="269" spans="1:4">
      <c r="A269" s="23">
        <v>2018</v>
      </c>
      <c r="B269" s="13" t="s">
        <v>1645</v>
      </c>
      <c r="C269" s="22" t="s">
        <v>1648</v>
      </c>
      <c r="D269" s="36">
        <v>0</v>
      </c>
    </row>
    <row r="270" spans="1:4">
      <c r="A270" s="23">
        <v>2018</v>
      </c>
      <c r="B270" s="13" t="s">
        <v>1645</v>
      </c>
      <c r="C270" s="22" t="s">
        <v>1649</v>
      </c>
      <c r="D270" s="36">
        <v>7</v>
      </c>
    </row>
    <row r="271" spans="1:4">
      <c r="A271" s="23">
        <v>2018</v>
      </c>
      <c r="B271" s="13" t="s">
        <v>1645</v>
      </c>
      <c r="C271" s="22" t="s">
        <v>1650</v>
      </c>
      <c r="D271" s="36">
        <v>72</v>
      </c>
    </row>
    <row r="272" spans="1:4">
      <c r="A272" s="23">
        <v>2018</v>
      </c>
      <c r="B272" s="13" t="s">
        <v>1645</v>
      </c>
      <c r="C272" s="22" t="s">
        <v>1651</v>
      </c>
      <c r="D272" s="36">
        <v>4</v>
      </c>
    </row>
    <row r="273" spans="1:4">
      <c r="A273" s="23">
        <v>2018</v>
      </c>
      <c r="B273" s="13" t="s">
        <v>1645</v>
      </c>
      <c r="C273" s="22" t="s">
        <v>1652</v>
      </c>
      <c r="D273" s="36">
        <v>6</v>
      </c>
    </row>
    <row r="274" spans="1:4">
      <c r="A274" s="23">
        <v>2018</v>
      </c>
      <c r="B274" s="13" t="s">
        <v>1645</v>
      </c>
      <c r="C274" s="22" t="s">
        <v>1653</v>
      </c>
      <c r="D274" s="36">
        <v>7</v>
      </c>
    </row>
    <row r="275" spans="1:4">
      <c r="A275" s="23">
        <v>2018</v>
      </c>
      <c r="B275" s="13" t="s">
        <v>1645</v>
      </c>
      <c r="C275" s="22" t="s">
        <v>1654</v>
      </c>
      <c r="D275" s="36">
        <v>4</v>
      </c>
    </row>
    <row r="276" spans="1:4">
      <c r="A276" s="23">
        <v>2018</v>
      </c>
      <c r="B276" s="13" t="s">
        <v>1645</v>
      </c>
      <c r="C276" s="22" t="s">
        <v>1655</v>
      </c>
      <c r="D276" s="36">
        <v>60</v>
      </c>
    </row>
    <row r="277" spans="1:4">
      <c r="A277" s="23">
        <v>2018</v>
      </c>
      <c r="B277" s="13" t="s">
        <v>1645</v>
      </c>
      <c r="C277" s="22" t="s">
        <v>1656</v>
      </c>
      <c r="D277" s="36">
        <v>6</v>
      </c>
    </row>
    <row r="278" spans="1:4">
      <c r="A278" s="23">
        <v>2019</v>
      </c>
      <c r="B278" s="13" t="s">
        <v>4119</v>
      </c>
      <c r="C278" s="22" t="s">
        <v>1646</v>
      </c>
      <c r="D278" s="36">
        <v>511</v>
      </c>
    </row>
    <row r="279" spans="1:4">
      <c r="A279" s="23">
        <v>2019</v>
      </c>
      <c r="B279" s="13" t="s">
        <v>4119</v>
      </c>
      <c r="C279" s="22" t="s">
        <v>1657</v>
      </c>
      <c r="D279" s="36">
        <v>1</v>
      </c>
    </row>
    <row r="280" spans="1:4">
      <c r="A280" s="23">
        <v>2019</v>
      </c>
      <c r="B280" s="13" t="s">
        <v>4119</v>
      </c>
      <c r="C280" s="22" t="s">
        <v>1649</v>
      </c>
      <c r="D280" s="36">
        <v>0</v>
      </c>
    </row>
    <row r="281" spans="1:4">
      <c r="A281" s="23">
        <v>2019</v>
      </c>
      <c r="B281" s="13" t="s">
        <v>4119</v>
      </c>
      <c r="C281" s="22" t="s">
        <v>1658</v>
      </c>
      <c r="D281" s="36">
        <v>5</v>
      </c>
    </row>
    <row r="282" spans="1:4">
      <c r="A282" s="23">
        <v>2019</v>
      </c>
      <c r="B282" s="13" t="s">
        <v>4119</v>
      </c>
      <c r="C282" s="22" t="s">
        <v>1659</v>
      </c>
      <c r="D282" s="36">
        <v>1</v>
      </c>
    </row>
    <row r="283" spans="1:4">
      <c r="A283" s="23">
        <v>2019</v>
      </c>
      <c r="B283" s="13" t="s">
        <v>4119</v>
      </c>
      <c r="C283" s="22" t="s">
        <v>2073</v>
      </c>
      <c r="D283" s="36">
        <v>1</v>
      </c>
    </row>
    <row r="284" spans="1:4">
      <c r="A284" s="23">
        <v>2019</v>
      </c>
      <c r="B284" s="13" t="s">
        <v>4119</v>
      </c>
      <c r="C284" s="22" t="s">
        <v>4118</v>
      </c>
      <c r="D284" s="36">
        <v>30</v>
      </c>
    </row>
    <row r="285" spans="1:4">
      <c r="A285" s="23">
        <v>2019</v>
      </c>
      <c r="B285" s="13" t="s">
        <v>4119</v>
      </c>
      <c r="C285" s="22" t="s">
        <v>2196</v>
      </c>
      <c r="D285" s="36">
        <v>20</v>
      </c>
    </row>
    <row r="286" spans="1:4">
      <c r="A286" s="23">
        <v>2019</v>
      </c>
      <c r="B286" s="13" t="s">
        <v>4119</v>
      </c>
      <c r="C286" s="22" t="s">
        <v>1653</v>
      </c>
      <c r="D286" s="36">
        <v>2</v>
      </c>
    </row>
    <row r="287" spans="1:4">
      <c r="A287" s="23">
        <v>2019</v>
      </c>
      <c r="B287" s="13" t="s">
        <v>4119</v>
      </c>
      <c r="C287" s="22" t="s">
        <v>1660</v>
      </c>
      <c r="D287" s="36">
        <v>53</v>
      </c>
    </row>
    <row r="288" spans="1:4">
      <c r="A288" s="23">
        <v>2019</v>
      </c>
      <c r="B288" s="13" t="s">
        <v>4119</v>
      </c>
      <c r="C288" s="22" t="s">
        <v>1661</v>
      </c>
      <c r="D288" s="36">
        <v>0</v>
      </c>
    </row>
    <row r="289" spans="1:4">
      <c r="A289" s="23">
        <v>2019</v>
      </c>
      <c r="B289" s="13" t="s">
        <v>4119</v>
      </c>
      <c r="C289" s="22" t="s">
        <v>2197</v>
      </c>
      <c r="D289" s="36">
        <v>0</v>
      </c>
    </row>
    <row r="290" spans="1:4">
      <c r="A290" s="23">
        <v>2019</v>
      </c>
      <c r="B290" s="13" t="s">
        <v>4119</v>
      </c>
      <c r="C290" s="22" t="s">
        <v>1655</v>
      </c>
      <c r="D290" s="36">
        <v>88</v>
      </c>
    </row>
    <row r="291" spans="1:4">
      <c r="A291" s="23">
        <v>2019</v>
      </c>
      <c r="B291" s="13" t="s">
        <v>1645</v>
      </c>
      <c r="C291" s="22" t="s">
        <v>1646</v>
      </c>
      <c r="D291" s="36">
        <v>583</v>
      </c>
    </row>
    <row r="292" spans="1:4">
      <c r="A292" s="23">
        <v>2019</v>
      </c>
      <c r="B292" s="13" t="s">
        <v>1645</v>
      </c>
      <c r="C292" s="22" t="s">
        <v>1648</v>
      </c>
      <c r="D292" s="36">
        <v>0</v>
      </c>
    </row>
    <row r="293" spans="1:4">
      <c r="A293" s="23">
        <v>2019</v>
      </c>
      <c r="B293" s="13" t="s">
        <v>1645</v>
      </c>
      <c r="C293" s="22" t="s">
        <v>1649</v>
      </c>
      <c r="D293" s="36">
        <v>4</v>
      </c>
    </row>
    <row r="294" spans="1:4">
      <c r="A294" s="23">
        <v>2019</v>
      </c>
      <c r="B294" s="13" t="s">
        <v>1645</v>
      </c>
      <c r="C294" s="22" t="s">
        <v>1650</v>
      </c>
      <c r="D294" s="36">
        <v>66</v>
      </c>
    </row>
    <row r="295" spans="1:4">
      <c r="A295" s="23">
        <v>2019</v>
      </c>
      <c r="B295" s="13" t="s">
        <v>1645</v>
      </c>
      <c r="C295" s="22" t="s">
        <v>2073</v>
      </c>
      <c r="D295" s="36">
        <v>1</v>
      </c>
    </row>
    <row r="296" spans="1:4">
      <c r="A296" s="23">
        <v>2019</v>
      </c>
      <c r="B296" s="13" t="s">
        <v>1645</v>
      </c>
      <c r="C296" s="22" t="s">
        <v>1651</v>
      </c>
      <c r="D296" s="36">
        <v>10</v>
      </c>
    </row>
    <row r="297" spans="1:4">
      <c r="A297" s="23">
        <v>2019</v>
      </c>
      <c r="B297" s="13" t="s">
        <v>1645</v>
      </c>
      <c r="C297" s="22" t="s">
        <v>1652</v>
      </c>
      <c r="D297" s="36">
        <v>4</v>
      </c>
    </row>
    <row r="298" spans="1:4">
      <c r="A298" s="23">
        <v>2019</v>
      </c>
      <c r="B298" s="13" t="s">
        <v>1645</v>
      </c>
      <c r="C298" s="22" t="s">
        <v>1653</v>
      </c>
      <c r="D298" s="36">
        <v>8</v>
      </c>
    </row>
    <row r="299" spans="1:4">
      <c r="A299" s="23">
        <v>2019</v>
      </c>
      <c r="B299" s="13" t="s">
        <v>1645</v>
      </c>
      <c r="C299" s="22" t="s">
        <v>1654</v>
      </c>
      <c r="D299" s="36">
        <v>6</v>
      </c>
    </row>
    <row r="300" spans="1:4">
      <c r="A300" s="23">
        <v>2019</v>
      </c>
      <c r="B300" s="13" t="s">
        <v>1645</v>
      </c>
      <c r="C300" s="22" t="s">
        <v>1655</v>
      </c>
      <c r="D300" s="36">
        <v>96</v>
      </c>
    </row>
    <row r="301" spans="1:4">
      <c r="A301" s="23">
        <v>2019</v>
      </c>
      <c r="B301" s="13" t="s">
        <v>1645</v>
      </c>
      <c r="C301" s="22" t="s">
        <v>1656</v>
      </c>
      <c r="D301" s="36">
        <v>2</v>
      </c>
    </row>
    <row r="302" spans="1:4">
      <c r="A302" s="23">
        <v>2020</v>
      </c>
      <c r="B302" s="13" t="s">
        <v>4119</v>
      </c>
      <c r="C302" s="22" t="s">
        <v>1646</v>
      </c>
      <c r="D302" s="36">
        <v>592</v>
      </c>
    </row>
    <row r="303" spans="1:4">
      <c r="A303" s="23">
        <v>2020</v>
      </c>
      <c r="B303" s="13" t="s">
        <v>4119</v>
      </c>
      <c r="C303" s="22" t="s">
        <v>1657</v>
      </c>
      <c r="D303" s="36">
        <v>0</v>
      </c>
    </row>
    <row r="304" spans="1:4">
      <c r="A304" s="23">
        <v>2020</v>
      </c>
      <c r="B304" s="13" t="s">
        <v>4119</v>
      </c>
      <c r="C304" s="22" t="s">
        <v>1649</v>
      </c>
      <c r="D304" s="36">
        <v>0</v>
      </c>
    </row>
    <row r="305" spans="1:4">
      <c r="A305" s="23">
        <v>2020</v>
      </c>
      <c r="B305" s="13" t="s">
        <v>4119</v>
      </c>
      <c r="C305" s="22" t="s">
        <v>1658</v>
      </c>
      <c r="D305" s="36">
        <v>15</v>
      </c>
    </row>
    <row r="306" spans="1:4">
      <c r="A306" s="23">
        <v>2020</v>
      </c>
      <c r="B306" s="13" t="s">
        <v>4119</v>
      </c>
      <c r="C306" s="22" t="s">
        <v>1659</v>
      </c>
      <c r="D306" s="36">
        <v>1</v>
      </c>
    </row>
    <row r="307" spans="1:4">
      <c r="A307" s="23">
        <v>2020</v>
      </c>
      <c r="B307" s="13" t="s">
        <v>4119</v>
      </c>
      <c r="C307" s="22" t="s">
        <v>2073</v>
      </c>
      <c r="D307" s="36">
        <v>2</v>
      </c>
    </row>
    <row r="308" spans="1:4">
      <c r="A308" s="23">
        <v>2020</v>
      </c>
      <c r="B308" s="13" t="s">
        <v>4119</v>
      </c>
      <c r="C308" s="22" t="s">
        <v>4118</v>
      </c>
      <c r="D308" s="36">
        <v>48</v>
      </c>
    </row>
    <row r="309" spans="1:4">
      <c r="A309" s="23">
        <v>2020</v>
      </c>
      <c r="B309" s="13" t="s">
        <v>4119</v>
      </c>
      <c r="C309" s="22" t="s">
        <v>2196</v>
      </c>
      <c r="D309" s="36">
        <v>5</v>
      </c>
    </row>
    <row r="310" spans="1:4">
      <c r="A310" s="23">
        <v>2020</v>
      </c>
      <c r="B310" s="13" t="s">
        <v>4119</v>
      </c>
      <c r="C310" s="22" t="s">
        <v>1653</v>
      </c>
      <c r="D310" s="36">
        <v>19</v>
      </c>
    </row>
    <row r="311" spans="1:4">
      <c r="A311" s="23">
        <v>2020</v>
      </c>
      <c r="B311" s="13" t="s">
        <v>4119</v>
      </c>
      <c r="C311" s="22" t="s">
        <v>1660</v>
      </c>
      <c r="D311" s="36">
        <v>25</v>
      </c>
    </row>
    <row r="312" spans="1:4">
      <c r="A312" s="23">
        <v>2020</v>
      </c>
      <c r="B312" s="13" t="s">
        <v>4119</v>
      </c>
      <c r="C312" s="22" t="s">
        <v>1661</v>
      </c>
      <c r="D312" s="36">
        <v>0</v>
      </c>
    </row>
    <row r="313" spans="1:4">
      <c r="A313" s="23">
        <v>2020</v>
      </c>
      <c r="B313" s="13" t="s">
        <v>4119</v>
      </c>
      <c r="C313" s="22" t="s">
        <v>2197</v>
      </c>
      <c r="D313" s="36">
        <v>2</v>
      </c>
    </row>
    <row r="314" spans="1:4">
      <c r="A314" s="23">
        <v>2020</v>
      </c>
      <c r="B314" s="13" t="s">
        <v>4119</v>
      </c>
      <c r="C314" s="22" t="s">
        <v>1655</v>
      </c>
      <c r="D314" s="36">
        <v>69</v>
      </c>
    </row>
    <row r="315" spans="1:4">
      <c r="A315" s="23">
        <v>2020</v>
      </c>
      <c r="B315" s="13" t="s">
        <v>1645</v>
      </c>
      <c r="C315" s="22" t="s">
        <v>1646</v>
      </c>
      <c r="D315" s="36">
        <v>746</v>
      </c>
    </row>
    <row r="316" spans="1:4">
      <c r="A316" s="23">
        <v>2020</v>
      </c>
      <c r="B316" s="13" t="s">
        <v>1645</v>
      </c>
      <c r="C316" s="22" t="s">
        <v>1648</v>
      </c>
      <c r="D316" s="36">
        <v>0</v>
      </c>
    </row>
    <row r="317" spans="1:4">
      <c r="A317" s="23">
        <v>2020</v>
      </c>
      <c r="B317" s="13" t="s">
        <v>1645</v>
      </c>
      <c r="C317" s="22" t="s">
        <v>1649</v>
      </c>
      <c r="D317" s="36">
        <v>6</v>
      </c>
    </row>
    <row r="318" spans="1:4">
      <c r="A318" s="23">
        <v>2020</v>
      </c>
      <c r="B318" s="13" t="s">
        <v>1645</v>
      </c>
      <c r="C318" s="22" t="s">
        <v>1650</v>
      </c>
      <c r="D318" s="36">
        <v>45</v>
      </c>
    </row>
    <row r="319" spans="1:4">
      <c r="A319" s="23">
        <v>2020</v>
      </c>
      <c r="B319" s="13" t="s">
        <v>1645</v>
      </c>
      <c r="C319" s="22" t="s">
        <v>2073</v>
      </c>
      <c r="D319" s="36">
        <v>5</v>
      </c>
    </row>
    <row r="320" spans="1:4">
      <c r="A320" s="23">
        <v>2020</v>
      </c>
      <c r="B320" s="13" t="s">
        <v>1645</v>
      </c>
      <c r="C320" s="22" t="s">
        <v>1651</v>
      </c>
      <c r="D320" s="36">
        <v>13</v>
      </c>
    </row>
    <row r="321" spans="1:4">
      <c r="A321" s="23">
        <v>2020</v>
      </c>
      <c r="B321" s="13" t="s">
        <v>1645</v>
      </c>
      <c r="C321" s="22" t="s">
        <v>1652</v>
      </c>
      <c r="D321" s="36">
        <v>4</v>
      </c>
    </row>
    <row r="322" spans="1:4">
      <c r="A322" s="23">
        <v>2020</v>
      </c>
      <c r="B322" s="13" t="s">
        <v>1645</v>
      </c>
      <c r="C322" s="22" t="s">
        <v>1653</v>
      </c>
      <c r="D322" s="36">
        <v>19</v>
      </c>
    </row>
    <row r="323" spans="1:4">
      <c r="A323" s="23">
        <v>2020</v>
      </c>
      <c r="B323" s="13" t="s">
        <v>1645</v>
      </c>
      <c r="C323" s="22" t="s">
        <v>1654</v>
      </c>
      <c r="D323" s="36">
        <v>5</v>
      </c>
    </row>
    <row r="324" spans="1:4">
      <c r="A324" s="23">
        <v>2020</v>
      </c>
      <c r="B324" s="13" t="s">
        <v>1645</v>
      </c>
      <c r="C324" s="22" t="s">
        <v>1655</v>
      </c>
      <c r="D324" s="36">
        <v>79</v>
      </c>
    </row>
    <row r="325" spans="1:4">
      <c r="A325" s="23">
        <v>2020</v>
      </c>
      <c r="B325" s="13" t="s">
        <v>1645</v>
      </c>
      <c r="C325" s="22" t="s">
        <v>1656</v>
      </c>
      <c r="D325" s="36">
        <v>3</v>
      </c>
    </row>
    <row r="326" spans="1:4">
      <c r="A326" s="23">
        <v>2021</v>
      </c>
      <c r="B326" s="13" t="s">
        <v>4119</v>
      </c>
      <c r="C326" s="22" t="s">
        <v>1646</v>
      </c>
      <c r="D326" s="36">
        <v>78</v>
      </c>
    </row>
    <row r="327" spans="1:4">
      <c r="A327" s="23">
        <v>2021</v>
      </c>
      <c r="B327" s="13" t="s">
        <v>4119</v>
      </c>
      <c r="C327" s="22" t="s">
        <v>1646</v>
      </c>
      <c r="D327" s="36">
        <v>651</v>
      </c>
    </row>
    <row r="328" spans="1:4">
      <c r="A328" s="23">
        <v>2021</v>
      </c>
      <c r="B328" s="13" t="s">
        <v>4119</v>
      </c>
      <c r="C328" s="22" t="s">
        <v>1657</v>
      </c>
      <c r="D328" s="36">
        <v>0</v>
      </c>
    </row>
    <row r="329" spans="1:4">
      <c r="A329" s="23">
        <v>2021</v>
      </c>
      <c r="B329" s="13" t="s">
        <v>4119</v>
      </c>
      <c r="C329" s="22" t="s">
        <v>1649</v>
      </c>
      <c r="D329" s="36">
        <v>0</v>
      </c>
    </row>
    <row r="330" spans="1:4">
      <c r="A330" s="23">
        <v>2021</v>
      </c>
      <c r="B330" s="13" t="s">
        <v>4119</v>
      </c>
      <c r="C330" s="22" t="s">
        <v>1658</v>
      </c>
      <c r="D330" s="36">
        <v>9</v>
      </c>
    </row>
    <row r="331" spans="1:4">
      <c r="A331" s="23">
        <v>2021</v>
      </c>
      <c r="B331" s="13" t="s">
        <v>4119</v>
      </c>
      <c r="C331" s="22" t="s">
        <v>1659</v>
      </c>
      <c r="D331" s="36">
        <v>2</v>
      </c>
    </row>
    <row r="332" spans="1:4">
      <c r="A332" s="23">
        <v>2021</v>
      </c>
      <c r="B332" s="13" t="s">
        <v>4119</v>
      </c>
      <c r="C332" s="22" t="s">
        <v>2073</v>
      </c>
      <c r="D332" s="36">
        <v>0</v>
      </c>
    </row>
    <row r="333" spans="1:4">
      <c r="A333" s="23">
        <v>2021</v>
      </c>
      <c r="B333" s="13" t="s">
        <v>4119</v>
      </c>
      <c r="C333" s="22" t="s">
        <v>2196</v>
      </c>
      <c r="D333" s="36">
        <v>25</v>
      </c>
    </row>
    <row r="334" spans="1:4">
      <c r="A334" s="23">
        <v>2021</v>
      </c>
      <c r="B334" s="13" t="s">
        <v>4119</v>
      </c>
      <c r="C334" s="22" t="s">
        <v>1653</v>
      </c>
      <c r="D334" s="36">
        <v>11</v>
      </c>
    </row>
    <row r="335" spans="1:4">
      <c r="A335" s="23">
        <v>2021</v>
      </c>
      <c r="B335" s="13" t="s">
        <v>4119</v>
      </c>
      <c r="C335" s="22" t="s">
        <v>1660</v>
      </c>
      <c r="D335" s="36">
        <v>23</v>
      </c>
    </row>
    <row r="336" spans="1:4">
      <c r="A336" s="23">
        <v>2021</v>
      </c>
      <c r="B336" s="13" t="s">
        <v>4119</v>
      </c>
      <c r="C336" s="22" t="s">
        <v>1661</v>
      </c>
      <c r="D336" s="36">
        <v>0</v>
      </c>
    </row>
    <row r="337" spans="1:4">
      <c r="A337" s="23">
        <v>2021</v>
      </c>
      <c r="B337" s="13" t="s">
        <v>4119</v>
      </c>
      <c r="C337" s="22" t="s">
        <v>2197</v>
      </c>
      <c r="D337" s="36">
        <v>1</v>
      </c>
    </row>
    <row r="338" spans="1:4">
      <c r="A338" s="23">
        <v>2021</v>
      </c>
      <c r="B338" s="13" t="s">
        <v>4119</v>
      </c>
      <c r="C338" s="22" t="s">
        <v>7503</v>
      </c>
      <c r="D338" s="36">
        <v>7</v>
      </c>
    </row>
    <row r="339" spans="1:4">
      <c r="A339" s="23">
        <v>2021</v>
      </c>
      <c r="B339" s="13" t="s">
        <v>4119</v>
      </c>
      <c r="C339" s="22" t="s">
        <v>8171</v>
      </c>
      <c r="D339" s="36">
        <v>72</v>
      </c>
    </row>
    <row r="340" spans="1:4">
      <c r="A340" s="23">
        <v>2021</v>
      </c>
      <c r="B340" s="13" t="s">
        <v>1645</v>
      </c>
      <c r="C340" s="22" t="s">
        <v>1646</v>
      </c>
      <c r="D340" s="36">
        <v>116</v>
      </c>
    </row>
    <row r="341" spans="1:4">
      <c r="A341" s="23">
        <v>2021</v>
      </c>
      <c r="B341" s="13" t="s">
        <v>1645</v>
      </c>
      <c r="C341" s="22" t="s">
        <v>1646</v>
      </c>
      <c r="D341" s="36">
        <v>808</v>
      </c>
    </row>
    <row r="342" spans="1:4">
      <c r="A342" s="23">
        <v>2021</v>
      </c>
      <c r="B342" s="13" t="s">
        <v>1645</v>
      </c>
      <c r="C342" s="22" t="s">
        <v>1648</v>
      </c>
      <c r="D342" s="36">
        <v>1</v>
      </c>
    </row>
    <row r="343" spans="1:4">
      <c r="A343" s="23">
        <v>2021</v>
      </c>
      <c r="B343" s="13" t="s">
        <v>1645</v>
      </c>
      <c r="C343" s="22" t="s">
        <v>1649</v>
      </c>
      <c r="D343" s="36">
        <v>10</v>
      </c>
    </row>
    <row r="344" spans="1:4">
      <c r="A344" s="23">
        <v>2021</v>
      </c>
      <c r="B344" s="13" t="s">
        <v>1645</v>
      </c>
      <c r="C344" s="22" t="s">
        <v>1650</v>
      </c>
      <c r="D344" s="36">
        <v>11</v>
      </c>
    </row>
    <row r="345" spans="1:4">
      <c r="A345" s="23">
        <v>2021</v>
      </c>
      <c r="B345" s="13" t="s">
        <v>1645</v>
      </c>
      <c r="C345" s="22" t="s">
        <v>1650</v>
      </c>
      <c r="D345" s="36">
        <v>41</v>
      </c>
    </row>
    <row r="346" spans="1:4">
      <c r="A346" s="23">
        <v>2021</v>
      </c>
      <c r="B346" s="13" t="s">
        <v>1645</v>
      </c>
      <c r="C346" s="22" t="s">
        <v>2073</v>
      </c>
      <c r="D346" s="36">
        <v>0</v>
      </c>
    </row>
    <row r="347" spans="1:4">
      <c r="A347" s="23">
        <v>2021</v>
      </c>
      <c r="B347" s="13" t="s">
        <v>1645</v>
      </c>
      <c r="C347" s="22" t="s">
        <v>1651</v>
      </c>
      <c r="D347" s="36">
        <v>21</v>
      </c>
    </row>
    <row r="348" spans="1:4">
      <c r="A348" s="23">
        <v>2021</v>
      </c>
      <c r="B348" s="13" t="s">
        <v>1645</v>
      </c>
      <c r="C348" s="22" t="s">
        <v>1652</v>
      </c>
      <c r="D348" s="36">
        <v>4</v>
      </c>
    </row>
    <row r="349" spans="1:4">
      <c r="A349" s="23">
        <v>2021</v>
      </c>
      <c r="B349" s="13" t="s">
        <v>1645</v>
      </c>
      <c r="C349" s="22" t="s">
        <v>1653</v>
      </c>
      <c r="D349" s="36">
        <v>12</v>
      </c>
    </row>
    <row r="350" spans="1:4">
      <c r="A350" s="23">
        <v>2021</v>
      </c>
      <c r="B350" s="13" t="s">
        <v>1645</v>
      </c>
      <c r="C350" s="22" t="s">
        <v>1654</v>
      </c>
      <c r="D350" s="36">
        <v>10</v>
      </c>
    </row>
    <row r="351" spans="1:4">
      <c r="A351" s="23">
        <v>2021</v>
      </c>
      <c r="B351" s="13" t="s">
        <v>1645</v>
      </c>
      <c r="C351" s="22" t="s">
        <v>7503</v>
      </c>
      <c r="D351" s="36">
        <v>6</v>
      </c>
    </row>
    <row r="352" spans="1:4">
      <c r="A352" s="23">
        <v>2021</v>
      </c>
      <c r="B352" s="13" t="s">
        <v>1645</v>
      </c>
      <c r="C352" s="22" t="s">
        <v>1655</v>
      </c>
      <c r="D352" s="36">
        <v>78</v>
      </c>
    </row>
    <row r="353" spans="1:4">
      <c r="A353" s="23">
        <v>2021</v>
      </c>
      <c r="B353" s="13" t="s">
        <v>1645</v>
      </c>
      <c r="C353" s="22" t="s">
        <v>1656</v>
      </c>
      <c r="D353" s="36">
        <v>2</v>
      </c>
    </row>
  </sheetData>
  <sheetProtection autoFilter="0" pivotTables="0"/>
  <autoFilter ref="A1:D301" xr:uid="{00000000-0009-0000-0000-00003D000000}"/>
  <sortState xmlns:xlrd2="http://schemas.microsoft.com/office/spreadsheetml/2017/richdata2" ref="A2:D354">
    <sortCondition ref="A2:A354"/>
    <sortCondition ref="B2:B354"/>
    <sortCondition ref="C2:C354"/>
  </sortStat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9">
    <tabColor theme="0"/>
  </sheetPr>
  <dimension ref="A1:E93"/>
  <sheetViews>
    <sheetView zoomScale="85" zoomScaleNormal="85" workbookViewId="0">
      <pane ySplit="1" topLeftCell="A54" activePane="bottomLeft" state="frozen"/>
      <selection pane="bottomLeft" activeCell="C93" sqref="C93"/>
    </sheetView>
  </sheetViews>
  <sheetFormatPr baseColWidth="10" defaultRowHeight="14.25"/>
  <cols>
    <col min="1" max="1" width="9.375" style="5" bestFit="1" customWidth="1"/>
    <col min="2" max="2" width="12.5" style="5" bestFit="1" customWidth="1"/>
    <col min="3" max="3" width="77.625" style="5" bestFit="1" customWidth="1"/>
    <col min="4" max="4" width="45" style="5" bestFit="1" customWidth="1"/>
    <col min="5" max="5" width="11" style="5" bestFit="1" customWidth="1"/>
    <col min="6" max="16384" width="11" style="5"/>
  </cols>
  <sheetData>
    <row r="1" spans="1:5">
      <c r="A1" s="43" t="s">
        <v>229</v>
      </c>
      <c r="B1" s="43" t="s">
        <v>200</v>
      </c>
      <c r="C1" s="43" t="s">
        <v>1666</v>
      </c>
      <c r="D1" s="45" t="s">
        <v>980</v>
      </c>
      <c r="E1" s="45" t="s">
        <v>1020</v>
      </c>
    </row>
    <row r="2" spans="1:5">
      <c r="A2" s="23">
        <v>2014</v>
      </c>
      <c r="B2" s="13" t="s">
        <v>1886</v>
      </c>
      <c r="C2" s="22" t="s">
        <v>1678</v>
      </c>
      <c r="D2" s="36" t="s">
        <v>70</v>
      </c>
      <c r="E2" s="36">
        <v>1</v>
      </c>
    </row>
    <row r="3" spans="1:5">
      <c r="A3" s="23">
        <v>2014</v>
      </c>
      <c r="B3" s="13" t="s">
        <v>1886</v>
      </c>
      <c r="C3" s="22" t="s">
        <v>1679</v>
      </c>
      <c r="D3" s="36" t="s">
        <v>104</v>
      </c>
      <c r="E3" s="36">
        <v>1</v>
      </c>
    </row>
    <row r="4" spans="1:5">
      <c r="A4" s="23">
        <v>2014</v>
      </c>
      <c r="B4" s="13" t="s">
        <v>1886</v>
      </c>
      <c r="C4" s="22" t="s">
        <v>1680</v>
      </c>
      <c r="D4" s="36" t="s">
        <v>104</v>
      </c>
      <c r="E4" s="36">
        <v>1</v>
      </c>
    </row>
    <row r="5" spans="1:5">
      <c r="A5" s="23">
        <v>2014</v>
      </c>
      <c r="B5" s="13" t="s">
        <v>1886</v>
      </c>
      <c r="C5" s="22" t="s">
        <v>1681</v>
      </c>
      <c r="D5" s="36" t="s">
        <v>104</v>
      </c>
      <c r="E5" s="36">
        <v>1</v>
      </c>
    </row>
    <row r="6" spans="1:5">
      <c r="A6" s="23">
        <v>2014</v>
      </c>
      <c r="B6" s="13" t="s">
        <v>1886</v>
      </c>
      <c r="C6" s="22" t="s">
        <v>1682</v>
      </c>
      <c r="D6" s="36" t="s">
        <v>104</v>
      </c>
      <c r="E6" s="36">
        <v>1</v>
      </c>
    </row>
    <row r="7" spans="1:5">
      <c r="A7" s="23">
        <v>2014</v>
      </c>
      <c r="B7" s="13" t="s">
        <v>1886</v>
      </c>
      <c r="C7" s="22" t="s">
        <v>1673</v>
      </c>
      <c r="D7" s="36" t="s">
        <v>94</v>
      </c>
      <c r="E7" s="36">
        <v>1</v>
      </c>
    </row>
    <row r="8" spans="1:5">
      <c r="A8" s="23">
        <v>2014</v>
      </c>
      <c r="B8" s="13" t="s">
        <v>1886</v>
      </c>
      <c r="C8" s="22" t="s">
        <v>1663</v>
      </c>
      <c r="D8" s="36" t="s">
        <v>14</v>
      </c>
      <c r="E8" s="36">
        <v>8</v>
      </c>
    </row>
    <row r="9" spans="1:5">
      <c r="A9" s="23">
        <v>2014</v>
      </c>
      <c r="B9" s="13" t="s">
        <v>1886</v>
      </c>
      <c r="C9" s="22" t="s">
        <v>1683</v>
      </c>
      <c r="D9" s="36" t="s">
        <v>14</v>
      </c>
      <c r="E9" s="36">
        <v>1</v>
      </c>
    </row>
    <row r="10" spans="1:5">
      <c r="A10" s="23">
        <v>2014</v>
      </c>
      <c r="B10" s="13" t="s">
        <v>1886</v>
      </c>
      <c r="C10" s="22" t="s">
        <v>1668</v>
      </c>
      <c r="D10" s="36" t="s">
        <v>14</v>
      </c>
      <c r="E10" s="36">
        <v>4</v>
      </c>
    </row>
    <row r="11" spans="1:5">
      <c r="A11" s="23">
        <v>2014</v>
      </c>
      <c r="B11" s="13" t="s">
        <v>1886</v>
      </c>
      <c r="C11" s="22" t="s">
        <v>1684</v>
      </c>
      <c r="D11" s="36" t="s">
        <v>164</v>
      </c>
      <c r="E11" s="36">
        <v>1</v>
      </c>
    </row>
    <row r="12" spans="1:5">
      <c r="A12" s="23">
        <v>2014</v>
      </c>
      <c r="B12" s="13" t="s">
        <v>1886</v>
      </c>
      <c r="C12" s="22" t="s">
        <v>1685</v>
      </c>
      <c r="D12" s="36" t="s">
        <v>14</v>
      </c>
      <c r="E12" s="36">
        <v>2</v>
      </c>
    </row>
    <row r="13" spans="1:5">
      <c r="A13" s="23">
        <v>2014</v>
      </c>
      <c r="B13" s="13" t="s">
        <v>1886</v>
      </c>
      <c r="C13" s="22" t="s">
        <v>1686</v>
      </c>
      <c r="D13" s="36" t="s">
        <v>120</v>
      </c>
      <c r="E13" s="36">
        <v>3</v>
      </c>
    </row>
    <row r="14" spans="1:5">
      <c r="A14" s="23">
        <v>2014</v>
      </c>
      <c r="B14" s="13" t="s">
        <v>1886</v>
      </c>
      <c r="C14" s="22" t="s">
        <v>1687</v>
      </c>
      <c r="D14" s="36" t="s">
        <v>14</v>
      </c>
      <c r="E14" s="36">
        <v>6</v>
      </c>
    </row>
    <row r="15" spans="1:5">
      <c r="A15" s="23">
        <v>2014</v>
      </c>
      <c r="B15" s="13" t="s">
        <v>1886</v>
      </c>
      <c r="C15" s="22" t="s">
        <v>4801</v>
      </c>
      <c r="D15" s="36" t="s">
        <v>14</v>
      </c>
      <c r="E15" s="36">
        <v>3</v>
      </c>
    </row>
    <row r="16" spans="1:5">
      <c r="A16" s="23">
        <v>2014</v>
      </c>
      <c r="B16" s="13" t="s">
        <v>1886</v>
      </c>
      <c r="C16" s="22" t="s">
        <v>1671</v>
      </c>
      <c r="D16" s="36" t="s">
        <v>14</v>
      </c>
      <c r="E16" s="36">
        <v>1</v>
      </c>
    </row>
    <row r="17" spans="1:5">
      <c r="A17" s="23">
        <v>2014</v>
      </c>
      <c r="B17" s="13" t="s">
        <v>514</v>
      </c>
      <c r="C17" s="22" t="s">
        <v>1677</v>
      </c>
      <c r="D17" s="36" t="s">
        <v>185</v>
      </c>
      <c r="E17" s="36">
        <v>2</v>
      </c>
    </row>
    <row r="18" spans="1:5">
      <c r="A18" s="23">
        <v>2014</v>
      </c>
      <c r="B18" s="13" t="s">
        <v>514</v>
      </c>
      <c r="C18" s="22" t="s">
        <v>1689</v>
      </c>
      <c r="D18" s="36" t="s">
        <v>104</v>
      </c>
      <c r="E18" s="36">
        <v>2</v>
      </c>
    </row>
    <row r="19" spans="1:5">
      <c r="A19" s="23">
        <v>2014</v>
      </c>
      <c r="B19" s="13" t="s">
        <v>514</v>
      </c>
      <c r="C19" s="22" t="s">
        <v>7507</v>
      </c>
      <c r="D19" s="36" t="s">
        <v>185</v>
      </c>
      <c r="E19" s="36">
        <v>2</v>
      </c>
    </row>
    <row r="20" spans="1:5">
      <c r="A20" s="23">
        <v>2015</v>
      </c>
      <c r="B20" s="13" t="s">
        <v>1886</v>
      </c>
      <c r="C20" s="22" t="s">
        <v>3305</v>
      </c>
      <c r="D20" s="36" t="s">
        <v>14</v>
      </c>
      <c r="E20" s="36">
        <v>1</v>
      </c>
    </row>
    <row r="21" spans="1:5">
      <c r="A21" s="23">
        <v>2015</v>
      </c>
      <c r="B21" s="13" t="s">
        <v>1886</v>
      </c>
      <c r="C21" s="22" t="s">
        <v>1662</v>
      </c>
      <c r="D21" s="36" t="s">
        <v>14</v>
      </c>
      <c r="E21" s="36">
        <v>7</v>
      </c>
    </row>
    <row r="22" spans="1:5">
      <c r="A22" s="23">
        <v>2015</v>
      </c>
      <c r="B22" s="13" t="s">
        <v>1886</v>
      </c>
      <c r="C22" s="22" t="s">
        <v>1674</v>
      </c>
      <c r="D22" s="36" t="s">
        <v>104</v>
      </c>
      <c r="E22" s="36">
        <v>1</v>
      </c>
    </row>
    <row r="23" spans="1:5">
      <c r="A23" s="23">
        <v>2015</v>
      </c>
      <c r="B23" s="13" t="s">
        <v>1886</v>
      </c>
      <c r="C23" s="22" t="s">
        <v>1674</v>
      </c>
      <c r="D23" s="36" t="s">
        <v>104</v>
      </c>
      <c r="E23" s="36">
        <v>2</v>
      </c>
    </row>
    <row r="24" spans="1:5">
      <c r="A24" s="23">
        <v>2015</v>
      </c>
      <c r="B24" s="13" t="s">
        <v>1886</v>
      </c>
      <c r="C24" s="22" t="s">
        <v>1675</v>
      </c>
      <c r="D24" s="36" t="s">
        <v>104</v>
      </c>
      <c r="E24" s="36">
        <v>1</v>
      </c>
    </row>
    <row r="25" spans="1:5">
      <c r="A25" s="23">
        <v>2015</v>
      </c>
      <c r="B25" s="13" t="s">
        <v>1886</v>
      </c>
      <c r="C25" s="22" t="s">
        <v>1673</v>
      </c>
      <c r="D25" s="36" t="s">
        <v>94</v>
      </c>
      <c r="E25" s="36">
        <v>1</v>
      </c>
    </row>
    <row r="26" spans="1:5">
      <c r="A26" s="23">
        <v>2015</v>
      </c>
      <c r="B26" s="13" t="s">
        <v>1886</v>
      </c>
      <c r="C26" s="22" t="s">
        <v>1673</v>
      </c>
      <c r="D26" s="36" t="s">
        <v>94</v>
      </c>
      <c r="E26" s="36">
        <v>1</v>
      </c>
    </row>
    <row r="27" spans="1:5">
      <c r="A27" s="23">
        <v>2015</v>
      </c>
      <c r="B27" s="13" t="s">
        <v>1886</v>
      </c>
      <c r="C27" s="22" t="s">
        <v>1663</v>
      </c>
      <c r="D27" s="36" t="s">
        <v>14</v>
      </c>
      <c r="E27" s="36">
        <v>3</v>
      </c>
    </row>
    <row r="28" spans="1:5">
      <c r="A28" s="23">
        <v>2015</v>
      </c>
      <c r="B28" s="13" t="s">
        <v>1886</v>
      </c>
      <c r="C28" s="22" t="s">
        <v>1668</v>
      </c>
      <c r="D28" s="36" t="s">
        <v>14</v>
      </c>
      <c r="E28" s="36">
        <v>1</v>
      </c>
    </row>
    <row r="29" spans="1:5">
      <c r="A29" s="23">
        <v>2015</v>
      </c>
      <c r="B29" s="13" t="s">
        <v>1886</v>
      </c>
      <c r="C29" s="22" t="s">
        <v>1669</v>
      </c>
      <c r="D29" s="36" t="s">
        <v>14</v>
      </c>
      <c r="E29" s="36">
        <v>1</v>
      </c>
    </row>
    <row r="30" spans="1:5">
      <c r="A30" s="23">
        <v>2015</v>
      </c>
      <c r="B30" s="13" t="s">
        <v>1886</v>
      </c>
      <c r="C30" s="22" t="s">
        <v>1672</v>
      </c>
      <c r="D30" s="36" t="s">
        <v>120</v>
      </c>
      <c r="E30" s="36">
        <v>2</v>
      </c>
    </row>
    <row r="31" spans="1:5">
      <c r="A31" s="23">
        <v>2015</v>
      </c>
      <c r="B31" s="13" t="s">
        <v>1886</v>
      </c>
      <c r="C31" s="22" t="s">
        <v>1690</v>
      </c>
      <c r="D31" s="36" t="s">
        <v>104</v>
      </c>
      <c r="E31" s="36">
        <v>1</v>
      </c>
    </row>
    <row r="32" spans="1:5">
      <c r="A32" s="23">
        <v>2015</v>
      </c>
      <c r="B32" s="13" t="s">
        <v>1886</v>
      </c>
      <c r="C32" s="22" t="s">
        <v>1690</v>
      </c>
      <c r="D32" s="36" t="s">
        <v>120</v>
      </c>
      <c r="E32" s="36">
        <v>1</v>
      </c>
    </row>
    <row r="33" spans="1:5">
      <c r="A33" s="23">
        <v>2015</v>
      </c>
      <c r="B33" s="13" t="s">
        <v>1886</v>
      </c>
      <c r="C33" s="22" t="s">
        <v>1676</v>
      </c>
      <c r="D33" s="36" t="s">
        <v>10</v>
      </c>
      <c r="E33" s="36">
        <v>1</v>
      </c>
    </row>
    <row r="34" spans="1:5">
      <c r="A34" s="23">
        <v>2015</v>
      </c>
      <c r="B34" s="13" t="s">
        <v>1886</v>
      </c>
      <c r="C34" s="22" t="s">
        <v>1670</v>
      </c>
      <c r="D34" s="36" t="s">
        <v>14</v>
      </c>
      <c r="E34" s="36">
        <v>3</v>
      </c>
    </row>
    <row r="35" spans="1:5">
      <c r="A35" s="23">
        <v>2015</v>
      </c>
      <c r="B35" s="13" t="s">
        <v>1886</v>
      </c>
      <c r="C35" s="22" t="s">
        <v>1670</v>
      </c>
      <c r="D35" s="36" t="s">
        <v>14</v>
      </c>
      <c r="E35" s="36">
        <v>3</v>
      </c>
    </row>
    <row r="36" spans="1:5">
      <c r="A36" s="23">
        <v>2015</v>
      </c>
      <c r="B36" s="13" t="s">
        <v>1886</v>
      </c>
      <c r="C36" s="22" t="s">
        <v>1671</v>
      </c>
      <c r="D36" s="36" t="s">
        <v>14</v>
      </c>
      <c r="E36" s="36">
        <v>1</v>
      </c>
    </row>
    <row r="37" spans="1:5">
      <c r="A37" s="23">
        <v>2015</v>
      </c>
      <c r="B37" s="13" t="s">
        <v>514</v>
      </c>
      <c r="C37" s="22" t="s">
        <v>1677</v>
      </c>
      <c r="D37" s="36" t="s">
        <v>185</v>
      </c>
      <c r="E37" s="36">
        <v>2</v>
      </c>
    </row>
    <row r="38" spans="1:5">
      <c r="A38" s="23">
        <v>2015</v>
      </c>
      <c r="B38" s="13" t="s">
        <v>514</v>
      </c>
      <c r="C38" s="22" t="s">
        <v>7507</v>
      </c>
      <c r="D38" s="36" t="s">
        <v>185</v>
      </c>
      <c r="E38" s="36">
        <v>3</v>
      </c>
    </row>
    <row r="39" spans="1:5">
      <c r="A39" s="23">
        <v>2016</v>
      </c>
      <c r="B39" s="13" t="s">
        <v>1886</v>
      </c>
      <c r="C39" s="22" t="s">
        <v>1662</v>
      </c>
      <c r="D39" s="36" t="s">
        <v>14</v>
      </c>
      <c r="E39" s="36">
        <v>6</v>
      </c>
    </row>
    <row r="40" spans="1:5">
      <c r="A40" s="23">
        <v>2016</v>
      </c>
      <c r="B40" s="13" t="s">
        <v>1886</v>
      </c>
      <c r="C40" s="22" t="s">
        <v>8174</v>
      </c>
      <c r="D40" s="36" t="s">
        <v>120</v>
      </c>
      <c r="E40" s="36">
        <v>1</v>
      </c>
    </row>
    <row r="41" spans="1:5">
      <c r="A41" s="23">
        <v>2016</v>
      </c>
      <c r="B41" s="13" t="s">
        <v>1886</v>
      </c>
      <c r="C41" s="22" t="s">
        <v>1663</v>
      </c>
      <c r="D41" s="36" t="s">
        <v>14</v>
      </c>
      <c r="E41" s="36">
        <v>1</v>
      </c>
    </row>
    <row r="42" spans="1:5">
      <c r="A42" s="23">
        <v>2016</v>
      </c>
      <c r="B42" s="13" t="s">
        <v>1886</v>
      </c>
      <c r="C42" s="22" t="s">
        <v>1664</v>
      </c>
      <c r="D42" s="36" t="s">
        <v>120</v>
      </c>
      <c r="E42" s="36">
        <v>2</v>
      </c>
    </row>
    <row r="43" spans="1:5">
      <c r="A43" s="23">
        <v>2016</v>
      </c>
      <c r="B43" s="13" t="s">
        <v>514</v>
      </c>
      <c r="C43" s="22" t="s">
        <v>1665</v>
      </c>
      <c r="D43" s="36" t="s">
        <v>104</v>
      </c>
      <c r="E43" s="36">
        <v>1</v>
      </c>
    </row>
    <row r="44" spans="1:5">
      <c r="A44" s="23">
        <v>2017</v>
      </c>
      <c r="B44" s="13" t="s">
        <v>1886</v>
      </c>
      <c r="C44" s="22" t="s">
        <v>4800</v>
      </c>
      <c r="D44" s="36" t="s">
        <v>14</v>
      </c>
      <c r="E44" s="36">
        <v>1</v>
      </c>
    </row>
    <row r="45" spans="1:5">
      <c r="A45" s="23">
        <v>2017</v>
      </c>
      <c r="B45" s="13" t="s">
        <v>1886</v>
      </c>
      <c r="C45" s="22" t="s">
        <v>1662</v>
      </c>
      <c r="D45" s="36" t="s">
        <v>14</v>
      </c>
      <c r="E45" s="36">
        <v>1</v>
      </c>
    </row>
    <row r="46" spans="1:5">
      <c r="A46" s="23">
        <v>2017</v>
      </c>
      <c r="B46" s="13" t="s">
        <v>1886</v>
      </c>
      <c r="C46" s="22" t="s">
        <v>2076</v>
      </c>
      <c r="D46" s="36" t="s">
        <v>76</v>
      </c>
      <c r="E46" s="36">
        <v>1</v>
      </c>
    </row>
    <row r="47" spans="1:5">
      <c r="A47" s="23">
        <v>2017</v>
      </c>
      <c r="B47" s="13" t="s">
        <v>1886</v>
      </c>
      <c r="C47" s="22" t="s">
        <v>2074</v>
      </c>
      <c r="D47" s="36" t="s">
        <v>14</v>
      </c>
      <c r="E47" s="36">
        <v>1</v>
      </c>
    </row>
    <row r="48" spans="1:5">
      <c r="A48" s="23">
        <v>2017</v>
      </c>
      <c r="B48" s="13" t="s">
        <v>1886</v>
      </c>
      <c r="C48" s="22" t="s">
        <v>8172</v>
      </c>
      <c r="D48" s="36" t="s">
        <v>14</v>
      </c>
      <c r="E48" s="36">
        <v>1</v>
      </c>
    </row>
    <row r="49" spans="1:5">
      <c r="A49" s="23">
        <v>2017</v>
      </c>
      <c r="B49" s="13" t="s">
        <v>1886</v>
      </c>
      <c r="C49" s="22" t="s">
        <v>8177</v>
      </c>
      <c r="D49" s="36" t="s">
        <v>23</v>
      </c>
      <c r="E49" s="36">
        <v>1</v>
      </c>
    </row>
    <row r="50" spans="1:5">
      <c r="A50" s="23">
        <v>2017</v>
      </c>
      <c r="B50" s="13" t="s">
        <v>1886</v>
      </c>
      <c r="C50" s="22" t="s">
        <v>2077</v>
      </c>
      <c r="D50" s="36" t="s">
        <v>104</v>
      </c>
      <c r="E50" s="36">
        <v>1</v>
      </c>
    </row>
    <row r="51" spans="1:5">
      <c r="A51" s="23">
        <v>2017</v>
      </c>
      <c r="B51" s="13" t="s">
        <v>1886</v>
      </c>
      <c r="C51" s="22" t="s">
        <v>2075</v>
      </c>
      <c r="D51" s="36" t="s">
        <v>14</v>
      </c>
      <c r="E51" s="36">
        <v>1</v>
      </c>
    </row>
    <row r="52" spans="1:5">
      <c r="A52" s="23">
        <v>2017</v>
      </c>
      <c r="B52" s="13" t="s">
        <v>514</v>
      </c>
      <c r="C52" s="22" t="s">
        <v>2198</v>
      </c>
      <c r="D52" s="36" t="s">
        <v>104</v>
      </c>
      <c r="E52" s="36">
        <v>1</v>
      </c>
    </row>
    <row r="53" spans="1:5">
      <c r="A53" s="23">
        <v>2017</v>
      </c>
      <c r="B53" s="13" t="s">
        <v>514</v>
      </c>
      <c r="C53" s="22" t="s">
        <v>7507</v>
      </c>
      <c r="D53" s="36" t="s">
        <v>185</v>
      </c>
      <c r="E53" s="36">
        <v>1</v>
      </c>
    </row>
    <row r="54" spans="1:5">
      <c r="A54" s="23">
        <v>2018</v>
      </c>
      <c r="B54" s="13" t="s">
        <v>1886</v>
      </c>
      <c r="C54" s="22" t="s">
        <v>3305</v>
      </c>
      <c r="D54" s="36" t="s">
        <v>14</v>
      </c>
      <c r="E54" s="36">
        <v>3</v>
      </c>
    </row>
    <row r="55" spans="1:5">
      <c r="A55" s="23">
        <v>2018</v>
      </c>
      <c r="B55" s="13" t="s">
        <v>1886</v>
      </c>
      <c r="C55" s="22" t="s">
        <v>1662</v>
      </c>
      <c r="D55" s="36" t="s">
        <v>14</v>
      </c>
      <c r="E55" s="36">
        <v>7</v>
      </c>
    </row>
    <row r="56" spans="1:5">
      <c r="A56" s="23">
        <v>2018</v>
      </c>
      <c r="B56" s="13" t="s">
        <v>1886</v>
      </c>
      <c r="C56" s="22" t="s">
        <v>1681</v>
      </c>
      <c r="D56" s="36" t="s">
        <v>104</v>
      </c>
      <c r="E56" s="36">
        <v>1</v>
      </c>
    </row>
    <row r="57" spans="1:5">
      <c r="A57" s="23">
        <v>2018</v>
      </c>
      <c r="B57" s="13" t="s">
        <v>1886</v>
      </c>
      <c r="C57" s="22" t="s">
        <v>8174</v>
      </c>
      <c r="D57" s="36" t="s">
        <v>120</v>
      </c>
      <c r="E57" s="36">
        <v>4</v>
      </c>
    </row>
    <row r="58" spans="1:5">
      <c r="A58" s="23">
        <v>2018</v>
      </c>
      <c r="B58" s="13" t="s">
        <v>1886</v>
      </c>
      <c r="C58" s="22" t="s">
        <v>2074</v>
      </c>
      <c r="D58" s="36" t="s">
        <v>14</v>
      </c>
      <c r="E58" s="36">
        <v>6</v>
      </c>
    </row>
    <row r="59" spans="1:5">
      <c r="A59" s="23">
        <v>2018</v>
      </c>
      <c r="B59" s="13" t="s">
        <v>1886</v>
      </c>
      <c r="C59" s="22" t="s">
        <v>560</v>
      </c>
      <c r="D59" s="36" t="s">
        <v>848</v>
      </c>
      <c r="E59" s="36">
        <v>4</v>
      </c>
    </row>
    <row r="60" spans="1:5">
      <c r="A60" s="23">
        <v>2018</v>
      </c>
      <c r="B60" s="13" t="s">
        <v>1886</v>
      </c>
      <c r="C60" s="22" t="s">
        <v>3308</v>
      </c>
      <c r="D60" s="36" t="s">
        <v>104</v>
      </c>
      <c r="E60" s="36">
        <v>1</v>
      </c>
    </row>
    <row r="61" spans="1:5">
      <c r="A61" s="23">
        <v>2018</v>
      </c>
      <c r="B61" s="13" t="s">
        <v>1886</v>
      </c>
      <c r="C61" s="22" t="s">
        <v>4755</v>
      </c>
      <c r="D61" s="36" t="s">
        <v>14</v>
      </c>
      <c r="E61" s="36">
        <v>2</v>
      </c>
    </row>
    <row r="62" spans="1:5">
      <c r="A62" s="23">
        <v>2018</v>
      </c>
      <c r="B62" s="13" t="s">
        <v>1886</v>
      </c>
      <c r="C62" s="22" t="s">
        <v>1669</v>
      </c>
      <c r="D62" s="36" t="s">
        <v>14</v>
      </c>
      <c r="E62" s="36">
        <v>4</v>
      </c>
    </row>
    <row r="63" spans="1:5">
      <c r="A63" s="23">
        <v>2018</v>
      </c>
      <c r="B63" s="13" t="s">
        <v>1886</v>
      </c>
      <c r="C63" s="22" t="s">
        <v>3306</v>
      </c>
      <c r="D63" s="36" t="s">
        <v>120</v>
      </c>
      <c r="E63" s="36">
        <v>3</v>
      </c>
    </row>
    <row r="64" spans="1:5">
      <c r="A64" s="23">
        <v>2018</v>
      </c>
      <c r="B64" s="13" t="s">
        <v>1886</v>
      </c>
      <c r="C64" s="22" t="s">
        <v>3307</v>
      </c>
      <c r="D64" s="36" t="s">
        <v>848</v>
      </c>
      <c r="E64" s="36">
        <v>2</v>
      </c>
    </row>
    <row r="65" spans="1:5">
      <c r="A65" s="23">
        <v>2018</v>
      </c>
      <c r="B65" s="13" t="s">
        <v>1886</v>
      </c>
      <c r="C65" s="22" t="s">
        <v>1688</v>
      </c>
      <c r="D65" s="36" t="s">
        <v>14</v>
      </c>
      <c r="E65" s="36">
        <v>3</v>
      </c>
    </row>
    <row r="66" spans="1:5">
      <c r="A66" s="23">
        <v>2018</v>
      </c>
      <c r="B66" s="13" t="s">
        <v>514</v>
      </c>
      <c r="C66" s="22" t="s">
        <v>2198</v>
      </c>
      <c r="D66" s="36" t="s">
        <v>185</v>
      </c>
      <c r="E66" s="36">
        <v>1</v>
      </c>
    </row>
    <row r="67" spans="1:5">
      <c r="A67" s="23">
        <v>2018</v>
      </c>
      <c r="B67" s="13" t="s">
        <v>514</v>
      </c>
      <c r="C67" s="22" t="s">
        <v>3309</v>
      </c>
      <c r="D67" s="36" t="s">
        <v>104</v>
      </c>
      <c r="E67" s="36">
        <v>1</v>
      </c>
    </row>
    <row r="68" spans="1:5">
      <c r="A68" s="23">
        <v>2019</v>
      </c>
      <c r="B68" s="13" t="s">
        <v>1886</v>
      </c>
      <c r="C68" s="22" t="s">
        <v>3305</v>
      </c>
      <c r="D68" s="36" t="s">
        <v>14</v>
      </c>
      <c r="E68" s="36">
        <v>3</v>
      </c>
    </row>
    <row r="69" spans="1:5">
      <c r="A69" s="23">
        <v>2019</v>
      </c>
      <c r="B69" s="13" t="s">
        <v>1886</v>
      </c>
      <c r="C69" s="22" t="s">
        <v>1667</v>
      </c>
      <c r="D69" s="36" t="s">
        <v>14</v>
      </c>
      <c r="E69" s="36">
        <v>3</v>
      </c>
    </row>
    <row r="70" spans="1:5">
      <c r="A70" s="23">
        <v>2019</v>
      </c>
      <c r="B70" s="13" t="s">
        <v>1886</v>
      </c>
      <c r="C70" s="22" t="s">
        <v>8176</v>
      </c>
      <c r="D70" s="36" t="s">
        <v>89</v>
      </c>
      <c r="E70" s="36">
        <v>1</v>
      </c>
    </row>
    <row r="71" spans="1:5">
      <c r="A71" s="23">
        <v>2019</v>
      </c>
      <c r="B71" s="13" t="s">
        <v>1886</v>
      </c>
      <c r="C71" s="22" t="s">
        <v>4755</v>
      </c>
      <c r="D71" s="36" t="s">
        <v>14</v>
      </c>
      <c r="E71" s="36">
        <v>2</v>
      </c>
    </row>
    <row r="72" spans="1:5">
      <c r="A72" s="23">
        <v>2019</v>
      </c>
      <c r="B72" s="13" t="s">
        <v>1886</v>
      </c>
      <c r="C72" s="22" t="s">
        <v>1672</v>
      </c>
      <c r="D72" s="36" t="s">
        <v>120</v>
      </c>
      <c r="E72" s="36">
        <v>2</v>
      </c>
    </row>
    <row r="73" spans="1:5">
      <c r="A73" s="23">
        <v>2019</v>
      </c>
      <c r="B73" s="13" t="s">
        <v>514</v>
      </c>
      <c r="C73" s="22" t="s">
        <v>4121</v>
      </c>
      <c r="D73" s="36" t="s">
        <v>3925</v>
      </c>
      <c r="E73" s="36">
        <v>1</v>
      </c>
    </row>
    <row r="74" spans="1:5">
      <c r="A74" s="23">
        <v>2019</v>
      </c>
      <c r="B74" s="13" t="s">
        <v>514</v>
      </c>
      <c r="C74" s="22" t="s">
        <v>4121</v>
      </c>
      <c r="D74" s="36" t="s">
        <v>3925</v>
      </c>
      <c r="E74" s="36">
        <v>1</v>
      </c>
    </row>
    <row r="75" spans="1:5">
      <c r="A75" s="23">
        <v>2019</v>
      </c>
      <c r="B75" s="13" t="s">
        <v>514</v>
      </c>
      <c r="C75" s="22" t="s">
        <v>4120</v>
      </c>
      <c r="D75" s="36" t="s">
        <v>184</v>
      </c>
      <c r="E75" s="36">
        <v>1</v>
      </c>
    </row>
    <row r="76" spans="1:5">
      <c r="A76" s="23">
        <v>2020</v>
      </c>
      <c r="B76" s="13" t="s">
        <v>1886</v>
      </c>
      <c r="C76" s="22" t="s">
        <v>8174</v>
      </c>
      <c r="D76" s="36" t="s">
        <v>120</v>
      </c>
      <c r="E76" s="36">
        <v>1</v>
      </c>
    </row>
    <row r="77" spans="1:5">
      <c r="A77" s="23">
        <v>2020</v>
      </c>
      <c r="B77" s="13" t="s">
        <v>1886</v>
      </c>
      <c r="C77" s="22" t="s">
        <v>1669</v>
      </c>
      <c r="D77" s="36" t="s">
        <v>14</v>
      </c>
      <c r="E77" s="36">
        <v>1</v>
      </c>
    </row>
    <row r="78" spans="1:5">
      <c r="A78" s="23">
        <v>2020</v>
      </c>
      <c r="B78" s="13" t="s">
        <v>1886</v>
      </c>
      <c r="C78" s="22" t="s">
        <v>3306</v>
      </c>
      <c r="D78" s="36" t="s">
        <v>120</v>
      </c>
      <c r="E78" s="36">
        <v>1</v>
      </c>
    </row>
    <row r="79" spans="1:5">
      <c r="A79" s="23">
        <v>2020</v>
      </c>
      <c r="B79" s="13" t="s">
        <v>514</v>
      </c>
      <c r="C79" s="22" t="s">
        <v>3309</v>
      </c>
      <c r="D79" s="36" t="s">
        <v>185</v>
      </c>
      <c r="E79" s="36">
        <v>1</v>
      </c>
    </row>
    <row r="80" spans="1:5">
      <c r="A80" s="23">
        <v>2020</v>
      </c>
      <c r="B80" s="13" t="s">
        <v>514</v>
      </c>
      <c r="C80" s="22" t="s">
        <v>4121</v>
      </c>
      <c r="D80" s="36" t="s">
        <v>3925</v>
      </c>
      <c r="E80" s="36">
        <v>1</v>
      </c>
    </row>
    <row r="81" spans="1:5">
      <c r="A81" s="23">
        <v>2020</v>
      </c>
      <c r="B81" s="13" t="s">
        <v>514</v>
      </c>
      <c r="C81" s="22" t="s">
        <v>4120</v>
      </c>
      <c r="D81" s="36" t="s">
        <v>184</v>
      </c>
      <c r="E81" s="36">
        <v>1</v>
      </c>
    </row>
    <row r="82" spans="1:5">
      <c r="A82" s="23">
        <v>2020</v>
      </c>
      <c r="B82" s="13" t="s">
        <v>514</v>
      </c>
      <c r="C82" s="22" t="s">
        <v>7507</v>
      </c>
      <c r="D82" s="36" t="s">
        <v>185</v>
      </c>
      <c r="E82" s="36">
        <v>2</v>
      </c>
    </row>
    <row r="83" spans="1:5">
      <c r="A83" s="23">
        <v>2021</v>
      </c>
      <c r="B83" s="13" t="s">
        <v>1886</v>
      </c>
      <c r="C83" s="22" t="s">
        <v>1662</v>
      </c>
      <c r="D83" s="36" t="s">
        <v>14</v>
      </c>
      <c r="E83" s="36">
        <v>2</v>
      </c>
    </row>
    <row r="84" spans="1:5">
      <c r="A84" s="23">
        <v>2021</v>
      </c>
      <c r="B84" s="13" t="s">
        <v>1886</v>
      </c>
      <c r="C84" s="22" t="s">
        <v>8174</v>
      </c>
      <c r="D84" s="36" t="s">
        <v>120</v>
      </c>
      <c r="E84" s="36">
        <v>1</v>
      </c>
    </row>
    <row r="85" spans="1:5">
      <c r="A85" s="23">
        <v>2021</v>
      </c>
      <c r="B85" s="13" t="s">
        <v>1886</v>
      </c>
      <c r="C85" s="22" t="s">
        <v>8173</v>
      </c>
      <c r="D85" s="36" t="s">
        <v>120</v>
      </c>
      <c r="E85" s="36">
        <v>2</v>
      </c>
    </row>
    <row r="86" spans="1:5">
      <c r="A86" s="23">
        <v>2021</v>
      </c>
      <c r="B86" s="13" t="s">
        <v>1886</v>
      </c>
      <c r="C86" s="22" t="s">
        <v>8175</v>
      </c>
      <c r="D86" s="36" t="s">
        <v>164</v>
      </c>
      <c r="E86" s="36">
        <v>2</v>
      </c>
    </row>
    <row r="87" spans="1:5">
      <c r="A87" s="23">
        <v>2021</v>
      </c>
      <c r="B87" s="13" t="s">
        <v>1886</v>
      </c>
      <c r="C87" s="22" t="s">
        <v>8172</v>
      </c>
      <c r="D87" s="36" t="s">
        <v>14</v>
      </c>
      <c r="E87" s="36">
        <v>1</v>
      </c>
    </row>
    <row r="88" spans="1:5">
      <c r="A88" s="23">
        <v>2021</v>
      </c>
      <c r="B88" s="13" t="s">
        <v>1886</v>
      </c>
      <c r="C88" s="22" t="s">
        <v>1664</v>
      </c>
      <c r="D88" s="36" t="s">
        <v>120</v>
      </c>
      <c r="E88" s="36">
        <v>1</v>
      </c>
    </row>
    <row r="89" spans="1:5">
      <c r="A89" s="23">
        <v>2021</v>
      </c>
      <c r="B89" s="13" t="s">
        <v>514</v>
      </c>
      <c r="C89" s="22" t="s">
        <v>3309</v>
      </c>
      <c r="D89" s="36" t="s">
        <v>185</v>
      </c>
      <c r="E89" s="36">
        <v>2</v>
      </c>
    </row>
    <row r="90" spans="1:5">
      <c r="A90" s="23">
        <v>2021</v>
      </c>
      <c r="B90" s="13" t="s">
        <v>514</v>
      </c>
      <c r="C90" s="22" t="s">
        <v>7504</v>
      </c>
      <c r="D90" s="36" t="s">
        <v>185</v>
      </c>
      <c r="E90" s="36">
        <v>1</v>
      </c>
    </row>
    <row r="91" spans="1:5">
      <c r="A91" s="23">
        <v>2021</v>
      </c>
      <c r="B91" s="13" t="s">
        <v>514</v>
      </c>
      <c r="C91" s="22" t="s">
        <v>7505</v>
      </c>
      <c r="D91" s="36" t="s">
        <v>1508</v>
      </c>
      <c r="E91" s="36">
        <v>1</v>
      </c>
    </row>
    <row r="92" spans="1:5">
      <c r="A92" s="23">
        <v>2021</v>
      </c>
      <c r="B92" s="13" t="s">
        <v>514</v>
      </c>
      <c r="C92" s="22" t="s">
        <v>7506</v>
      </c>
      <c r="D92" s="36" t="s">
        <v>6804</v>
      </c>
      <c r="E92" s="36">
        <v>3</v>
      </c>
    </row>
    <row r="93" spans="1:5">
      <c r="A93" s="23">
        <v>2021</v>
      </c>
      <c r="B93" s="13" t="s">
        <v>514</v>
      </c>
      <c r="C93" s="22" t="s">
        <v>7507</v>
      </c>
      <c r="D93" s="36" t="s">
        <v>185</v>
      </c>
      <c r="E93" s="36">
        <v>4</v>
      </c>
    </row>
  </sheetData>
  <sheetProtection autoFilter="0" pivotTables="0"/>
  <autoFilter ref="A1:E93" xr:uid="{00000000-0009-0000-0000-00003E000000}"/>
  <sortState xmlns:xlrd2="http://schemas.microsoft.com/office/spreadsheetml/2017/richdata2" ref="A2:E93">
    <sortCondition ref="A2:A93"/>
    <sortCondition descending="1" ref="B2:B93"/>
    <sortCondition ref="C2:C93"/>
  </sortStat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1">
    <tabColor theme="0"/>
  </sheetPr>
  <dimension ref="A1:G1340"/>
  <sheetViews>
    <sheetView zoomScale="85" zoomScaleNormal="85" workbookViewId="0">
      <pane ySplit="1" topLeftCell="A1301" activePane="bottomLeft" state="frozen"/>
      <selection pane="bottomLeft" activeCell="F1336" sqref="F1336"/>
    </sheetView>
  </sheetViews>
  <sheetFormatPr baseColWidth="10" defaultColWidth="11" defaultRowHeight="14.25"/>
  <cols>
    <col min="1" max="1" width="9.375" style="5" bestFit="1" customWidth="1"/>
    <col min="2" max="2" width="11.625" style="5" bestFit="1" customWidth="1"/>
    <col min="3" max="3" width="60.25" style="5" bestFit="1" customWidth="1"/>
    <col min="4" max="4" width="16.625" style="5" bestFit="1" customWidth="1"/>
    <col min="5" max="5" width="24.625" style="5" bestFit="1" customWidth="1"/>
    <col min="6" max="6" width="12.5" style="5" bestFit="1" customWidth="1"/>
    <col min="7" max="7" width="13.375" style="5" bestFit="1" customWidth="1"/>
    <col min="8" max="16384" width="11" style="5"/>
  </cols>
  <sheetData>
    <row r="1" spans="1:7">
      <c r="A1" s="43" t="s">
        <v>229</v>
      </c>
      <c r="B1" s="43" t="s">
        <v>200</v>
      </c>
      <c r="C1" s="43" t="s">
        <v>980</v>
      </c>
      <c r="D1" s="45" t="s">
        <v>2372</v>
      </c>
      <c r="E1" s="45" t="s">
        <v>2384</v>
      </c>
      <c r="F1" s="45" t="s">
        <v>2385</v>
      </c>
      <c r="G1" s="45" t="s">
        <v>2386</v>
      </c>
    </row>
    <row r="2" spans="1:7">
      <c r="A2" s="23">
        <v>2014</v>
      </c>
      <c r="B2" s="13" t="s">
        <v>1886</v>
      </c>
      <c r="C2" s="22" t="s">
        <v>8204</v>
      </c>
      <c r="D2" s="22" t="s">
        <v>4</v>
      </c>
      <c r="E2" s="22" t="s">
        <v>2389</v>
      </c>
      <c r="F2" s="36">
        <v>12</v>
      </c>
      <c r="G2" s="36"/>
    </row>
    <row r="3" spans="1:7">
      <c r="A3" s="23">
        <v>2014</v>
      </c>
      <c r="B3" s="13" t="s">
        <v>1886</v>
      </c>
      <c r="C3" s="22" t="s">
        <v>8205</v>
      </c>
      <c r="D3" s="22" t="s">
        <v>4</v>
      </c>
      <c r="E3" s="22" t="s">
        <v>2389</v>
      </c>
      <c r="F3" s="36">
        <v>9</v>
      </c>
      <c r="G3" s="36"/>
    </row>
    <row r="4" spans="1:7">
      <c r="A4" s="23">
        <v>2014</v>
      </c>
      <c r="B4" s="13" t="s">
        <v>1886</v>
      </c>
      <c r="C4" s="22" t="s">
        <v>8206</v>
      </c>
      <c r="D4" s="22" t="s">
        <v>4</v>
      </c>
      <c r="E4" s="22" t="s">
        <v>2389</v>
      </c>
      <c r="F4" s="36">
        <v>34</v>
      </c>
      <c r="G4" s="36"/>
    </row>
    <row r="5" spans="1:7">
      <c r="A5" s="23">
        <v>2014</v>
      </c>
      <c r="B5" s="13" t="s">
        <v>1886</v>
      </c>
      <c r="C5" s="22" t="s">
        <v>8207</v>
      </c>
      <c r="D5" s="22" t="s">
        <v>4</v>
      </c>
      <c r="E5" s="22" t="s">
        <v>2389</v>
      </c>
      <c r="F5" s="36">
        <v>39</v>
      </c>
      <c r="G5" s="36"/>
    </row>
    <row r="6" spans="1:7">
      <c r="A6" s="23">
        <v>2014</v>
      </c>
      <c r="B6" s="13" t="s">
        <v>1886</v>
      </c>
      <c r="C6" s="22" t="s">
        <v>8208</v>
      </c>
      <c r="D6" s="22" t="s">
        <v>4</v>
      </c>
      <c r="E6" s="22" t="s">
        <v>2389</v>
      </c>
      <c r="F6" s="36">
        <v>50</v>
      </c>
      <c r="G6" s="36"/>
    </row>
    <row r="7" spans="1:7">
      <c r="A7" s="23">
        <v>2014</v>
      </c>
      <c r="B7" s="13" t="s">
        <v>1886</v>
      </c>
      <c r="C7" s="22" t="s">
        <v>8209</v>
      </c>
      <c r="D7" s="22" t="s">
        <v>4</v>
      </c>
      <c r="E7" s="22" t="s">
        <v>2389</v>
      </c>
      <c r="F7" s="36">
        <v>37</v>
      </c>
      <c r="G7" s="36"/>
    </row>
    <row r="8" spans="1:7">
      <c r="A8" s="23">
        <v>2014</v>
      </c>
      <c r="B8" s="13" t="s">
        <v>1886</v>
      </c>
      <c r="C8" s="22" t="s">
        <v>8210</v>
      </c>
      <c r="D8" s="22" t="s">
        <v>4</v>
      </c>
      <c r="E8" s="22" t="s">
        <v>2389</v>
      </c>
      <c r="F8" s="36">
        <v>30</v>
      </c>
      <c r="G8" s="36"/>
    </row>
    <row r="9" spans="1:7">
      <c r="A9" s="23">
        <v>2014</v>
      </c>
      <c r="B9" s="13" t="s">
        <v>1886</v>
      </c>
      <c r="C9" s="22" t="s">
        <v>8211</v>
      </c>
      <c r="D9" s="22" t="s">
        <v>4</v>
      </c>
      <c r="E9" s="22" t="s">
        <v>2389</v>
      </c>
      <c r="F9" s="36">
        <v>29</v>
      </c>
      <c r="G9" s="36"/>
    </row>
    <row r="10" spans="1:7">
      <c r="A10" s="23">
        <v>2014</v>
      </c>
      <c r="B10" s="13" t="s">
        <v>1886</v>
      </c>
      <c r="C10" s="22" t="s">
        <v>8212</v>
      </c>
      <c r="D10" s="22" t="s">
        <v>4</v>
      </c>
      <c r="E10" s="22" t="s">
        <v>2389</v>
      </c>
      <c r="F10" s="36">
        <v>3</v>
      </c>
      <c r="G10" s="36"/>
    </row>
    <row r="11" spans="1:7">
      <c r="A11" s="23">
        <v>2014</v>
      </c>
      <c r="B11" s="13" t="s">
        <v>1886</v>
      </c>
      <c r="C11" s="22" t="s">
        <v>8213</v>
      </c>
      <c r="D11" s="22" t="s">
        <v>4</v>
      </c>
      <c r="E11" s="22" t="s">
        <v>2389</v>
      </c>
      <c r="F11" s="36">
        <v>29</v>
      </c>
      <c r="G11" s="36"/>
    </row>
    <row r="12" spans="1:7">
      <c r="A12" s="23">
        <v>2014</v>
      </c>
      <c r="B12" s="13" t="s">
        <v>1886</v>
      </c>
      <c r="C12" s="22" t="s">
        <v>8214</v>
      </c>
      <c r="D12" s="22" t="s">
        <v>4</v>
      </c>
      <c r="E12" s="22" t="s">
        <v>2389</v>
      </c>
      <c r="F12" s="36">
        <v>27</v>
      </c>
      <c r="G12" s="36"/>
    </row>
    <row r="13" spans="1:7">
      <c r="A13" s="23">
        <v>2014</v>
      </c>
      <c r="B13" s="13" t="s">
        <v>1886</v>
      </c>
      <c r="C13" s="22" t="s">
        <v>8215</v>
      </c>
      <c r="D13" s="22" t="s">
        <v>4</v>
      </c>
      <c r="E13" s="22" t="s">
        <v>2389</v>
      </c>
      <c r="F13" s="36">
        <v>24</v>
      </c>
      <c r="G13" s="36"/>
    </row>
    <row r="14" spans="1:7">
      <c r="A14" s="23">
        <v>2014</v>
      </c>
      <c r="B14" s="13" t="s">
        <v>1886</v>
      </c>
      <c r="C14" s="22" t="s">
        <v>8216</v>
      </c>
      <c r="D14" s="22" t="s">
        <v>4</v>
      </c>
      <c r="E14" s="22" t="s">
        <v>2389</v>
      </c>
      <c r="F14" s="36">
        <v>4</v>
      </c>
      <c r="G14" s="36"/>
    </row>
    <row r="15" spans="1:7">
      <c r="A15" s="23">
        <v>2014</v>
      </c>
      <c r="B15" s="13" t="s">
        <v>1886</v>
      </c>
      <c r="C15" s="22" t="s">
        <v>8217</v>
      </c>
      <c r="D15" s="22" t="s">
        <v>4</v>
      </c>
      <c r="E15" s="22" t="s">
        <v>2389</v>
      </c>
      <c r="F15" s="36">
        <v>24</v>
      </c>
      <c r="G15" s="36"/>
    </row>
    <row r="16" spans="1:7">
      <c r="A16" s="23">
        <v>2014</v>
      </c>
      <c r="B16" s="13" t="s">
        <v>1886</v>
      </c>
      <c r="C16" s="22" t="s">
        <v>8218</v>
      </c>
      <c r="D16" s="22" t="s">
        <v>4</v>
      </c>
      <c r="E16" s="22" t="s">
        <v>2389</v>
      </c>
      <c r="F16" s="36">
        <v>41</v>
      </c>
      <c r="G16" s="36"/>
    </row>
    <row r="17" spans="1:7">
      <c r="A17" s="23">
        <v>2014</v>
      </c>
      <c r="B17" s="13" t="s">
        <v>1886</v>
      </c>
      <c r="C17" s="22" t="s">
        <v>8219</v>
      </c>
      <c r="D17" s="22" t="s">
        <v>4</v>
      </c>
      <c r="E17" s="22" t="s">
        <v>2389</v>
      </c>
      <c r="F17" s="36">
        <v>25</v>
      </c>
      <c r="G17" s="36"/>
    </row>
    <row r="18" spans="1:7">
      <c r="A18" s="23">
        <v>2014</v>
      </c>
      <c r="B18" s="13" t="s">
        <v>1886</v>
      </c>
      <c r="C18" s="22" t="s">
        <v>8220</v>
      </c>
      <c r="D18" s="22" t="s">
        <v>4</v>
      </c>
      <c r="E18" s="22" t="s">
        <v>2389</v>
      </c>
      <c r="F18" s="36">
        <v>12</v>
      </c>
      <c r="G18" s="36"/>
    </row>
    <row r="19" spans="1:7">
      <c r="A19" s="23">
        <v>2014</v>
      </c>
      <c r="B19" s="13" t="s">
        <v>1886</v>
      </c>
      <c r="C19" s="22" t="s">
        <v>8221</v>
      </c>
      <c r="D19" s="22" t="s">
        <v>4</v>
      </c>
      <c r="E19" s="22" t="s">
        <v>2389</v>
      </c>
      <c r="F19" s="36">
        <v>20</v>
      </c>
      <c r="G19" s="36"/>
    </row>
    <row r="20" spans="1:7">
      <c r="A20" s="23">
        <v>2014</v>
      </c>
      <c r="B20" s="13" t="s">
        <v>1886</v>
      </c>
      <c r="C20" s="22" t="s">
        <v>539</v>
      </c>
      <c r="D20" s="22" t="s">
        <v>4</v>
      </c>
      <c r="E20" s="22" t="s">
        <v>2389</v>
      </c>
      <c r="F20" s="36">
        <v>1</v>
      </c>
      <c r="G20" s="36"/>
    </row>
    <row r="21" spans="1:7">
      <c r="A21" s="23">
        <v>2014</v>
      </c>
      <c r="B21" s="13" t="s">
        <v>1886</v>
      </c>
      <c r="C21" s="22" t="s">
        <v>802</v>
      </c>
      <c r="D21" s="22" t="s">
        <v>4</v>
      </c>
      <c r="E21" s="22" t="s">
        <v>2389</v>
      </c>
      <c r="F21" s="36">
        <v>32</v>
      </c>
      <c r="G21" s="36"/>
    </row>
    <row r="22" spans="1:7">
      <c r="A22" s="23">
        <v>2014</v>
      </c>
      <c r="B22" s="13" t="s">
        <v>1886</v>
      </c>
      <c r="C22" s="22" t="s">
        <v>8206</v>
      </c>
      <c r="D22" s="22" t="s">
        <v>4</v>
      </c>
      <c r="E22" s="22" t="s">
        <v>2378</v>
      </c>
      <c r="F22" s="36">
        <v>1</v>
      </c>
      <c r="G22" s="36"/>
    </row>
    <row r="23" spans="1:7">
      <c r="A23" s="23">
        <v>2014</v>
      </c>
      <c r="B23" s="13" t="s">
        <v>1886</v>
      </c>
      <c r="C23" s="22" t="s">
        <v>8207</v>
      </c>
      <c r="D23" s="22" t="s">
        <v>4</v>
      </c>
      <c r="E23" s="22" t="s">
        <v>2378</v>
      </c>
      <c r="F23" s="36">
        <v>8</v>
      </c>
      <c r="G23" s="36"/>
    </row>
    <row r="24" spans="1:7">
      <c r="A24" s="23">
        <v>2014</v>
      </c>
      <c r="B24" s="13" t="s">
        <v>1886</v>
      </c>
      <c r="C24" s="22" t="s">
        <v>8209</v>
      </c>
      <c r="D24" s="22" t="s">
        <v>4</v>
      </c>
      <c r="E24" s="22" t="s">
        <v>2378</v>
      </c>
      <c r="F24" s="36">
        <v>3</v>
      </c>
      <c r="G24" s="36"/>
    </row>
    <row r="25" spans="1:7">
      <c r="A25" s="23">
        <v>2014</v>
      </c>
      <c r="B25" s="13" t="s">
        <v>1886</v>
      </c>
      <c r="C25" s="22" t="s">
        <v>8213</v>
      </c>
      <c r="D25" s="22" t="s">
        <v>4</v>
      </c>
      <c r="E25" s="22" t="s">
        <v>2378</v>
      </c>
      <c r="F25" s="36">
        <v>22</v>
      </c>
      <c r="G25" s="36"/>
    </row>
    <row r="26" spans="1:7">
      <c r="A26" s="23">
        <v>2014</v>
      </c>
      <c r="B26" s="13" t="s">
        <v>1886</v>
      </c>
      <c r="C26" s="22" t="s">
        <v>8215</v>
      </c>
      <c r="D26" s="22" t="s">
        <v>4</v>
      </c>
      <c r="E26" s="22" t="s">
        <v>2378</v>
      </c>
      <c r="F26" s="36">
        <v>1</v>
      </c>
      <c r="G26" s="36"/>
    </row>
    <row r="27" spans="1:7">
      <c r="A27" s="23">
        <v>2014</v>
      </c>
      <c r="B27" s="13" t="s">
        <v>1886</v>
      </c>
      <c r="C27" s="22" t="s">
        <v>8217</v>
      </c>
      <c r="D27" s="22" t="s">
        <v>4</v>
      </c>
      <c r="E27" s="22" t="s">
        <v>2378</v>
      </c>
      <c r="F27" s="36">
        <v>2</v>
      </c>
      <c r="G27" s="36"/>
    </row>
    <row r="28" spans="1:7">
      <c r="A28" s="23">
        <v>2014</v>
      </c>
      <c r="B28" s="13" t="s">
        <v>1886</v>
      </c>
      <c r="C28" s="22" t="s">
        <v>8220</v>
      </c>
      <c r="D28" s="22" t="s">
        <v>4</v>
      </c>
      <c r="E28" s="22" t="s">
        <v>2378</v>
      </c>
      <c r="F28" s="36">
        <v>1</v>
      </c>
      <c r="G28" s="36"/>
    </row>
    <row r="29" spans="1:7">
      <c r="A29" s="23">
        <v>2014</v>
      </c>
      <c r="B29" s="13" t="s">
        <v>1886</v>
      </c>
      <c r="C29" s="22" t="s">
        <v>539</v>
      </c>
      <c r="D29" s="22" t="s">
        <v>4</v>
      </c>
      <c r="E29" s="22" t="s">
        <v>2378</v>
      </c>
      <c r="F29" s="36">
        <v>5</v>
      </c>
      <c r="G29" s="36"/>
    </row>
    <row r="30" spans="1:7">
      <c r="A30" s="23">
        <v>2014</v>
      </c>
      <c r="B30" s="13" t="s">
        <v>1886</v>
      </c>
      <c r="C30" s="22" t="s">
        <v>8204</v>
      </c>
      <c r="D30" s="22" t="s">
        <v>2377</v>
      </c>
      <c r="E30" s="22" t="s">
        <v>2375</v>
      </c>
      <c r="F30" s="36">
        <v>12</v>
      </c>
      <c r="G30" s="36"/>
    </row>
    <row r="31" spans="1:7">
      <c r="A31" s="23">
        <v>2014</v>
      </c>
      <c r="B31" s="13" t="s">
        <v>1886</v>
      </c>
      <c r="C31" s="22" t="s">
        <v>8205</v>
      </c>
      <c r="D31" s="22" t="s">
        <v>2377</v>
      </c>
      <c r="E31" s="22" t="s">
        <v>2375</v>
      </c>
      <c r="F31" s="36">
        <v>9</v>
      </c>
      <c r="G31" s="36"/>
    </row>
    <row r="32" spans="1:7">
      <c r="A32" s="23">
        <v>2014</v>
      </c>
      <c r="B32" s="13" t="s">
        <v>1886</v>
      </c>
      <c r="C32" s="22" t="s">
        <v>8206</v>
      </c>
      <c r="D32" s="22" t="s">
        <v>2377</v>
      </c>
      <c r="E32" s="22" t="s">
        <v>2375</v>
      </c>
      <c r="F32" s="36">
        <v>14</v>
      </c>
      <c r="G32" s="36"/>
    </row>
    <row r="33" spans="1:7">
      <c r="A33" s="23">
        <v>2014</v>
      </c>
      <c r="B33" s="13" t="s">
        <v>1886</v>
      </c>
      <c r="C33" s="22" t="s">
        <v>8207</v>
      </c>
      <c r="D33" s="22" t="s">
        <v>2377</v>
      </c>
      <c r="E33" s="22" t="s">
        <v>2375</v>
      </c>
      <c r="F33" s="36">
        <v>20</v>
      </c>
      <c r="G33" s="36"/>
    </row>
    <row r="34" spans="1:7">
      <c r="A34" s="23">
        <v>2014</v>
      </c>
      <c r="B34" s="13" t="s">
        <v>1886</v>
      </c>
      <c r="C34" s="22" t="s">
        <v>8208</v>
      </c>
      <c r="D34" s="22" t="s">
        <v>2377</v>
      </c>
      <c r="E34" s="22" t="s">
        <v>2375</v>
      </c>
      <c r="F34" s="36">
        <v>21</v>
      </c>
      <c r="G34" s="36"/>
    </row>
    <row r="35" spans="1:7">
      <c r="A35" s="23">
        <v>2014</v>
      </c>
      <c r="B35" s="13" t="s">
        <v>1886</v>
      </c>
      <c r="C35" s="22" t="s">
        <v>8209</v>
      </c>
      <c r="D35" s="22" t="s">
        <v>2377</v>
      </c>
      <c r="E35" s="22" t="s">
        <v>2375</v>
      </c>
      <c r="F35" s="36">
        <v>16</v>
      </c>
      <c r="G35" s="36"/>
    </row>
    <row r="36" spans="1:7">
      <c r="A36" s="23">
        <v>2014</v>
      </c>
      <c r="B36" s="13" t="s">
        <v>1886</v>
      </c>
      <c r="C36" s="22" t="s">
        <v>8210</v>
      </c>
      <c r="D36" s="22" t="s">
        <v>2377</v>
      </c>
      <c r="E36" s="22" t="s">
        <v>2375</v>
      </c>
      <c r="F36" s="36">
        <v>18</v>
      </c>
      <c r="G36" s="36"/>
    </row>
    <row r="37" spans="1:7">
      <c r="A37" s="23">
        <v>2014</v>
      </c>
      <c r="B37" s="13" t="s">
        <v>1886</v>
      </c>
      <c r="C37" s="22" t="s">
        <v>8211</v>
      </c>
      <c r="D37" s="22" t="s">
        <v>2377</v>
      </c>
      <c r="E37" s="22" t="s">
        <v>2375</v>
      </c>
      <c r="F37" s="36">
        <v>12</v>
      </c>
      <c r="G37" s="36"/>
    </row>
    <row r="38" spans="1:7">
      <c r="A38" s="23">
        <v>2014</v>
      </c>
      <c r="B38" s="13" t="s">
        <v>1886</v>
      </c>
      <c r="C38" s="22" t="s">
        <v>8212</v>
      </c>
      <c r="D38" s="22" t="s">
        <v>2377</v>
      </c>
      <c r="E38" s="22" t="s">
        <v>2375</v>
      </c>
      <c r="F38" s="36">
        <v>1</v>
      </c>
      <c r="G38" s="36"/>
    </row>
    <row r="39" spans="1:7">
      <c r="A39" s="23">
        <v>2014</v>
      </c>
      <c r="B39" s="13" t="s">
        <v>1886</v>
      </c>
      <c r="C39" s="22" t="s">
        <v>8213</v>
      </c>
      <c r="D39" s="22" t="s">
        <v>2377</v>
      </c>
      <c r="E39" s="22" t="s">
        <v>2375</v>
      </c>
      <c r="F39" s="36">
        <v>21</v>
      </c>
      <c r="G39" s="36"/>
    </row>
    <row r="40" spans="1:7">
      <c r="A40" s="23">
        <v>2014</v>
      </c>
      <c r="B40" s="13" t="s">
        <v>1886</v>
      </c>
      <c r="C40" s="22" t="s">
        <v>8214</v>
      </c>
      <c r="D40" s="22" t="s">
        <v>2377</v>
      </c>
      <c r="E40" s="22" t="s">
        <v>2375</v>
      </c>
      <c r="F40" s="36">
        <v>11</v>
      </c>
      <c r="G40" s="36"/>
    </row>
    <row r="41" spans="1:7">
      <c r="A41" s="23">
        <v>2014</v>
      </c>
      <c r="B41" s="13" t="s">
        <v>1886</v>
      </c>
      <c r="C41" s="22" t="s">
        <v>8215</v>
      </c>
      <c r="D41" s="22" t="s">
        <v>2377</v>
      </c>
      <c r="E41" s="22" t="s">
        <v>2375</v>
      </c>
      <c r="F41" s="36">
        <v>10</v>
      </c>
      <c r="G41" s="36"/>
    </row>
    <row r="42" spans="1:7">
      <c r="A42" s="23">
        <v>2014</v>
      </c>
      <c r="B42" s="13" t="s">
        <v>1886</v>
      </c>
      <c r="C42" s="22" t="s">
        <v>8216</v>
      </c>
      <c r="D42" s="22" t="s">
        <v>2377</v>
      </c>
      <c r="E42" s="22" t="s">
        <v>2375</v>
      </c>
      <c r="F42" s="36">
        <v>4</v>
      </c>
      <c r="G42" s="36"/>
    </row>
    <row r="43" spans="1:7">
      <c r="A43" s="23">
        <v>2014</v>
      </c>
      <c r="B43" s="13" t="s">
        <v>1886</v>
      </c>
      <c r="C43" s="22" t="s">
        <v>8217</v>
      </c>
      <c r="D43" s="22" t="s">
        <v>2377</v>
      </c>
      <c r="E43" s="22" t="s">
        <v>2375</v>
      </c>
      <c r="F43" s="36">
        <v>11</v>
      </c>
      <c r="G43" s="36"/>
    </row>
    <row r="44" spans="1:7">
      <c r="A44" s="23">
        <v>2014</v>
      </c>
      <c r="B44" s="13" t="s">
        <v>1886</v>
      </c>
      <c r="C44" s="22" t="s">
        <v>8218</v>
      </c>
      <c r="D44" s="22" t="s">
        <v>2377</v>
      </c>
      <c r="E44" s="22" t="s">
        <v>2375</v>
      </c>
      <c r="F44" s="36">
        <v>17</v>
      </c>
      <c r="G44" s="36"/>
    </row>
    <row r="45" spans="1:7">
      <c r="A45" s="23">
        <v>2014</v>
      </c>
      <c r="B45" s="13" t="s">
        <v>1886</v>
      </c>
      <c r="C45" s="22" t="s">
        <v>8219</v>
      </c>
      <c r="D45" s="22" t="s">
        <v>2377</v>
      </c>
      <c r="E45" s="22" t="s">
        <v>2375</v>
      </c>
      <c r="F45" s="36">
        <v>10</v>
      </c>
      <c r="G45" s="36"/>
    </row>
    <row r="46" spans="1:7">
      <c r="A46" s="23">
        <v>2014</v>
      </c>
      <c r="B46" s="13" t="s">
        <v>1886</v>
      </c>
      <c r="C46" s="22" t="s">
        <v>8220</v>
      </c>
      <c r="D46" s="22" t="s">
        <v>2377</v>
      </c>
      <c r="E46" s="22" t="s">
        <v>2375</v>
      </c>
      <c r="F46" s="36">
        <v>5</v>
      </c>
      <c r="G46" s="36"/>
    </row>
    <row r="47" spans="1:7">
      <c r="A47" s="23">
        <v>2014</v>
      </c>
      <c r="B47" s="13" t="s">
        <v>1886</v>
      </c>
      <c r="C47" s="22" t="s">
        <v>8221</v>
      </c>
      <c r="D47" s="22" t="s">
        <v>2377</v>
      </c>
      <c r="E47" s="22" t="s">
        <v>2375</v>
      </c>
      <c r="F47" s="36">
        <v>20</v>
      </c>
      <c r="G47" s="36"/>
    </row>
    <row r="48" spans="1:7">
      <c r="A48" s="23">
        <v>2014</v>
      </c>
      <c r="B48" s="13" t="s">
        <v>1886</v>
      </c>
      <c r="C48" s="22" t="s">
        <v>539</v>
      </c>
      <c r="D48" s="22" t="s">
        <v>2377</v>
      </c>
      <c r="E48" s="22" t="s">
        <v>2375</v>
      </c>
      <c r="F48" s="36">
        <v>6</v>
      </c>
      <c r="G48" s="36"/>
    </row>
    <row r="49" spans="1:7">
      <c r="A49" s="23">
        <v>2014</v>
      </c>
      <c r="B49" s="13" t="s">
        <v>1886</v>
      </c>
      <c r="C49" s="22" t="s">
        <v>802</v>
      </c>
      <c r="D49" s="22" t="s">
        <v>2377</v>
      </c>
      <c r="E49" s="22" t="s">
        <v>2375</v>
      </c>
      <c r="F49" s="36">
        <v>13</v>
      </c>
      <c r="G49" s="36"/>
    </row>
    <row r="50" spans="1:7">
      <c r="A50" s="23">
        <v>2014</v>
      </c>
      <c r="B50" s="13" t="s">
        <v>1886</v>
      </c>
      <c r="C50" s="22" t="s">
        <v>8206</v>
      </c>
      <c r="D50" s="22" t="s">
        <v>2377</v>
      </c>
      <c r="E50" s="22" t="s">
        <v>2376</v>
      </c>
      <c r="F50" s="36">
        <v>21</v>
      </c>
      <c r="G50" s="36"/>
    </row>
    <row r="51" spans="1:7">
      <c r="A51" s="23">
        <v>2014</v>
      </c>
      <c r="B51" s="13" t="s">
        <v>1886</v>
      </c>
      <c r="C51" s="22" t="s">
        <v>8207</v>
      </c>
      <c r="D51" s="22" t="s">
        <v>2377</v>
      </c>
      <c r="E51" s="22" t="s">
        <v>2376</v>
      </c>
      <c r="F51" s="36">
        <v>27</v>
      </c>
      <c r="G51" s="36"/>
    </row>
    <row r="52" spans="1:7">
      <c r="A52" s="23">
        <v>2014</v>
      </c>
      <c r="B52" s="13" t="s">
        <v>1886</v>
      </c>
      <c r="C52" s="22" t="s">
        <v>8208</v>
      </c>
      <c r="D52" s="22" t="s">
        <v>2377</v>
      </c>
      <c r="E52" s="22" t="s">
        <v>2376</v>
      </c>
      <c r="F52" s="36">
        <v>29</v>
      </c>
      <c r="G52" s="36"/>
    </row>
    <row r="53" spans="1:7">
      <c r="A53" s="23">
        <v>2014</v>
      </c>
      <c r="B53" s="13" t="s">
        <v>1886</v>
      </c>
      <c r="C53" s="22" t="s">
        <v>8209</v>
      </c>
      <c r="D53" s="22" t="s">
        <v>2377</v>
      </c>
      <c r="E53" s="22" t="s">
        <v>2376</v>
      </c>
      <c r="F53" s="36">
        <v>24</v>
      </c>
      <c r="G53" s="36"/>
    </row>
    <row r="54" spans="1:7">
      <c r="A54" s="23">
        <v>2014</v>
      </c>
      <c r="B54" s="13" t="s">
        <v>1886</v>
      </c>
      <c r="C54" s="22" t="s">
        <v>8210</v>
      </c>
      <c r="D54" s="22" t="s">
        <v>2377</v>
      </c>
      <c r="E54" s="22" t="s">
        <v>2376</v>
      </c>
      <c r="F54" s="36">
        <v>12</v>
      </c>
      <c r="G54" s="36"/>
    </row>
    <row r="55" spans="1:7">
      <c r="A55" s="23">
        <v>2014</v>
      </c>
      <c r="B55" s="13" t="s">
        <v>1886</v>
      </c>
      <c r="C55" s="22" t="s">
        <v>8211</v>
      </c>
      <c r="D55" s="22" t="s">
        <v>2377</v>
      </c>
      <c r="E55" s="22" t="s">
        <v>2376</v>
      </c>
      <c r="F55" s="36">
        <v>17</v>
      </c>
      <c r="G55" s="36"/>
    </row>
    <row r="56" spans="1:7">
      <c r="A56" s="23">
        <v>2014</v>
      </c>
      <c r="B56" s="13" t="s">
        <v>1886</v>
      </c>
      <c r="C56" s="22" t="s">
        <v>8212</v>
      </c>
      <c r="D56" s="22" t="s">
        <v>2377</v>
      </c>
      <c r="E56" s="22" t="s">
        <v>2376</v>
      </c>
      <c r="F56" s="36">
        <v>2</v>
      </c>
      <c r="G56" s="36"/>
    </row>
    <row r="57" spans="1:7">
      <c r="A57" s="23">
        <v>2014</v>
      </c>
      <c r="B57" s="13" t="s">
        <v>1886</v>
      </c>
      <c r="C57" s="22" t="s">
        <v>8213</v>
      </c>
      <c r="D57" s="22" t="s">
        <v>2377</v>
      </c>
      <c r="E57" s="22" t="s">
        <v>2376</v>
      </c>
      <c r="F57" s="36">
        <v>30</v>
      </c>
      <c r="G57" s="36"/>
    </row>
    <row r="58" spans="1:7">
      <c r="A58" s="23">
        <v>2014</v>
      </c>
      <c r="B58" s="13" t="s">
        <v>1886</v>
      </c>
      <c r="C58" s="22" t="s">
        <v>8214</v>
      </c>
      <c r="D58" s="22" t="s">
        <v>2377</v>
      </c>
      <c r="E58" s="22" t="s">
        <v>2376</v>
      </c>
      <c r="F58" s="36">
        <v>16</v>
      </c>
      <c r="G58" s="36"/>
    </row>
    <row r="59" spans="1:7">
      <c r="A59" s="23">
        <v>2014</v>
      </c>
      <c r="B59" s="13" t="s">
        <v>1886</v>
      </c>
      <c r="C59" s="22" t="s">
        <v>8215</v>
      </c>
      <c r="D59" s="22" t="s">
        <v>2377</v>
      </c>
      <c r="E59" s="22" t="s">
        <v>2376</v>
      </c>
      <c r="F59" s="36">
        <v>15</v>
      </c>
      <c r="G59" s="36"/>
    </row>
    <row r="60" spans="1:7">
      <c r="A60" s="23">
        <v>2014</v>
      </c>
      <c r="B60" s="13" t="s">
        <v>1886</v>
      </c>
      <c r="C60" s="22" t="s">
        <v>8217</v>
      </c>
      <c r="D60" s="22" t="s">
        <v>2377</v>
      </c>
      <c r="E60" s="22" t="s">
        <v>2376</v>
      </c>
      <c r="F60" s="36">
        <v>15</v>
      </c>
      <c r="G60" s="36"/>
    </row>
    <row r="61" spans="1:7">
      <c r="A61" s="23">
        <v>2014</v>
      </c>
      <c r="B61" s="13" t="s">
        <v>1886</v>
      </c>
      <c r="C61" s="22" t="s">
        <v>8218</v>
      </c>
      <c r="D61" s="22" t="s">
        <v>2377</v>
      </c>
      <c r="E61" s="22" t="s">
        <v>2376</v>
      </c>
      <c r="F61" s="36">
        <v>24</v>
      </c>
      <c r="G61" s="36"/>
    </row>
    <row r="62" spans="1:7">
      <c r="A62" s="23">
        <v>2014</v>
      </c>
      <c r="B62" s="13" t="s">
        <v>1886</v>
      </c>
      <c r="C62" s="22" t="s">
        <v>8219</v>
      </c>
      <c r="D62" s="22" t="s">
        <v>2377</v>
      </c>
      <c r="E62" s="22" t="s">
        <v>2376</v>
      </c>
      <c r="F62" s="36">
        <v>15</v>
      </c>
      <c r="G62" s="36"/>
    </row>
    <row r="63" spans="1:7">
      <c r="A63" s="23">
        <v>2014</v>
      </c>
      <c r="B63" s="13" t="s">
        <v>1886</v>
      </c>
      <c r="C63" s="22" t="s">
        <v>8220</v>
      </c>
      <c r="D63" s="22" t="s">
        <v>2377</v>
      </c>
      <c r="E63" s="22" t="s">
        <v>2376</v>
      </c>
      <c r="F63" s="36">
        <v>8</v>
      </c>
      <c r="G63" s="36"/>
    </row>
    <row r="64" spans="1:7">
      <c r="A64" s="23">
        <v>2014</v>
      </c>
      <c r="B64" s="13" t="s">
        <v>1886</v>
      </c>
      <c r="C64" s="22" t="s">
        <v>802</v>
      </c>
      <c r="D64" s="22" t="s">
        <v>2377</v>
      </c>
      <c r="E64" s="22" t="s">
        <v>2376</v>
      </c>
      <c r="F64" s="36">
        <v>19</v>
      </c>
      <c r="G64" s="36"/>
    </row>
    <row r="65" spans="1:7">
      <c r="A65" s="23">
        <v>2014</v>
      </c>
      <c r="B65" s="13" t="s">
        <v>1886</v>
      </c>
      <c r="C65" s="22" t="s">
        <v>8204</v>
      </c>
      <c r="D65" s="22" t="s">
        <v>8199</v>
      </c>
      <c r="E65" s="22" t="s">
        <v>2381</v>
      </c>
      <c r="F65" s="36">
        <v>9</v>
      </c>
      <c r="G65" s="36">
        <v>308</v>
      </c>
    </row>
    <row r="66" spans="1:7">
      <c r="A66" s="23">
        <v>2014</v>
      </c>
      <c r="B66" s="13" t="s">
        <v>1886</v>
      </c>
      <c r="C66" s="22" t="s">
        <v>8205</v>
      </c>
      <c r="D66" s="22" t="s">
        <v>8199</v>
      </c>
      <c r="E66" s="22" t="s">
        <v>2381</v>
      </c>
      <c r="F66" s="36">
        <v>8</v>
      </c>
      <c r="G66" s="36">
        <v>221</v>
      </c>
    </row>
    <row r="67" spans="1:7">
      <c r="A67" s="23">
        <v>2014</v>
      </c>
      <c r="B67" s="13" t="s">
        <v>1886</v>
      </c>
      <c r="C67" s="22" t="s">
        <v>8206</v>
      </c>
      <c r="D67" s="22" t="s">
        <v>8199</v>
      </c>
      <c r="E67" s="22" t="s">
        <v>2381</v>
      </c>
      <c r="F67" s="36">
        <v>28</v>
      </c>
      <c r="G67" s="36">
        <v>866</v>
      </c>
    </row>
    <row r="68" spans="1:7">
      <c r="A68" s="23">
        <v>2014</v>
      </c>
      <c r="B68" s="13" t="s">
        <v>1886</v>
      </c>
      <c r="C68" s="22" t="s">
        <v>8207</v>
      </c>
      <c r="D68" s="22" t="s">
        <v>8199</v>
      </c>
      <c r="E68" s="22" t="s">
        <v>2381</v>
      </c>
      <c r="F68" s="36">
        <v>36</v>
      </c>
      <c r="G68" s="36">
        <v>1541</v>
      </c>
    </row>
    <row r="69" spans="1:7">
      <c r="A69" s="23">
        <v>2014</v>
      </c>
      <c r="B69" s="13" t="s">
        <v>1886</v>
      </c>
      <c r="C69" s="22" t="s">
        <v>8208</v>
      </c>
      <c r="D69" s="22" t="s">
        <v>8199</v>
      </c>
      <c r="E69" s="22" t="s">
        <v>2381</v>
      </c>
      <c r="F69" s="36">
        <v>42</v>
      </c>
      <c r="G69" s="36">
        <v>1236</v>
      </c>
    </row>
    <row r="70" spans="1:7">
      <c r="A70" s="23">
        <v>2014</v>
      </c>
      <c r="B70" s="13" t="s">
        <v>1886</v>
      </c>
      <c r="C70" s="22" t="s">
        <v>8209</v>
      </c>
      <c r="D70" s="22" t="s">
        <v>8199</v>
      </c>
      <c r="E70" s="22" t="s">
        <v>2381</v>
      </c>
      <c r="F70" s="36">
        <v>34</v>
      </c>
      <c r="G70" s="36">
        <v>992</v>
      </c>
    </row>
    <row r="71" spans="1:7">
      <c r="A71" s="23">
        <v>2014</v>
      </c>
      <c r="B71" s="13" t="s">
        <v>1886</v>
      </c>
      <c r="C71" s="22" t="s">
        <v>8210</v>
      </c>
      <c r="D71" s="22" t="s">
        <v>8199</v>
      </c>
      <c r="E71" s="22" t="s">
        <v>2381</v>
      </c>
      <c r="F71" s="36">
        <v>25</v>
      </c>
      <c r="G71" s="36">
        <v>751</v>
      </c>
    </row>
    <row r="72" spans="1:7">
      <c r="A72" s="23">
        <v>2014</v>
      </c>
      <c r="B72" s="13" t="s">
        <v>1886</v>
      </c>
      <c r="C72" s="22" t="s">
        <v>8211</v>
      </c>
      <c r="D72" s="22" t="s">
        <v>8199</v>
      </c>
      <c r="E72" s="22" t="s">
        <v>2381</v>
      </c>
      <c r="F72" s="36">
        <v>23</v>
      </c>
      <c r="G72" s="36">
        <v>701</v>
      </c>
    </row>
    <row r="73" spans="1:7">
      <c r="A73" s="23">
        <v>2014</v>
      </c>
      <c r="B73" s="13" t="s">
        <v>1886</v>
      </c>
      <c r="C73" s="22" t="s">
        <v>8212</v>
      </c>
      <c r="D73" s="22" t="s">
        <v>8199</v>
      </c>
      <c r="E73" s="22" t="s">
        <v>2381</v>
      </c>
      <c r="F73" s="36">
        <v>3</v>
      </c>
      <c r="G73" s="36">
        <v>97</v>
      </c>
    </row>
    <row r="74" spans="1:7">
      <c r="A74" s="23">
        <v>2014</v>
      </c>
      <c r="B74" s="13" t="s">
        <v>1886</v>
      </c>
      <c r="C74" s="22" t="s">
        <v>8213</v>
      </c>
      <c r="D74" s="22" t="s">
        <v>8199</v>
      </c>
      <c r="E74" s="22" t="s">
        <v>2381</v>
      </c>
      <c r="F74" s="36">
        <v>42</v>
      </c>
      <c r="G74" s="36">
        <v>1252</v>
      </c>
    </row>
    <row r="75" spans="1:7">
      <c r="A75" s="23">
        <v>2014</v>
      </c>
      <c r="B75" s="13" t="s">
        <v>1886</v>
      </c>
      <c r="C75" s="22" t="s">
        <v>8214</v>
      </c>
      <c r="D75" s="22" t="s">
        <v>8199</v>
      </c>
      <c r="E75" s="22" t="s">
        <v>2381</v>
      </c>
      <c r="F75" s="36">
        <v>19</v>
      </c>
      <c r="G75" s="36">
        <v>664</v>
      </c>
    </row>
    <row r="76" spans="1:7">
      <c r="A76" s="23">
        <v>2014</v>
      </c>
      <c r="B76" s="13" t="s">
        <v>1886</v>
      </c>
      <c r="C76" s="22" t="s">
        <v>8215</v>
      </c>
      <c r="D76" s="22" t="s">
        <v>8199</v>
      </c>
      <c r="E76" s="22" t="s">
        <v>2381</v>
      </c>
      <c r="F76" s="36">
        <v>21</v>
      </c>
      <c r="G76" s="36">
        <v>616</v>
      </c>
    </row>
    <row r="77" spans="1:7">
      <c r="A77" s="23">
        <v>2014</v>
      </c>
      <c r="B77" s="13" t="s">
        <v>1886</v>
      </c>
      <c r="C77" s="22" t="s">
        <v>8216</v>
      </c>
      <c r="D77" s="22" t="s">
        <v>8199</v>
      </c>
      <c r="E77" s="22" t="s">
        <v>2381</v>
      </c>
      <c r="F77" s="36">
        <v>4</v>
      </c>
      <c r="G77" s="36">
        <v>44</v>
      </c>
    </row>
    <row r="78" spans="1:7">
      <c r="A78" s="23">
        <v>2014</v>
      </c>
      <c r="B78" s="13" t="s">
        <v>1886</v>
      </c>
      <c r="C78" s="22" t="s">
        <v>8217</v>
      </c>
      <c r="D78" s="22" t="s">
        <v>8199</v>
      </c>
      <c r="E78" s="22" t="s">
        <v>2381</v>
      </c>
      <c r="F78" s="36">
        <v>21</v>
      </c>
      <c r="G78" s="36">
        <v>745</v>
      </c>
    </row>
    <row r="79" spans="1:7">
      <c r="A79" s="23">
        <v>2014</v>
      </c>
      <c r="B79" s="13" t="s">
        <v>1886</v>
      </c>
      <c r="C79" s="22" t="s">
        <v>8218</v>
      </c>
      <c r="D79" s="22" t="s">
        <v>8199</v>
      </c>
      <c r="E79" s="22" t="s">
        <v>2381</v>
      </c>
      <c r="F79" s="36">
        <v>37</v>
      </c>
      <c r="G79" s="36">
        <v>1011</v>
      </c>
    </row>
    <row r="80" spans="1:7">
      <c r="A80" s="23">
        <v>2014</v>
      </c>
      <c r="B80" s="13" t="s">
        <v>1886</v>
      </c>
      <c r="C80" s="22" t="s">
        <v>8219</v>
      </c>
      <c r="D80" s="22" t="s">
        <v>8199</v>
      </c>
      <c r="E80" s="22" t="s">
        <v>2381</v>
      </c>
      <c r="F80" s="36">
        <v>17</v>
      </c>
      <c r="G80" s="36">
        <v>616</v>
      </c>
    </row>
    <row r="81" spans="1:7">
      <c r="A81" s="23">
        <v>2014</v>
      </c>
      <c r="B81" s="13" t="s">
        <v>1886</v>
      </c>
      <c r="C81" s="22" t="s">
        <v>8220</v>
      </c>
      <c r="D81" s="22" t="s">
        <v>8199</v>
      </c>
      <c r="E81" s="22" t="s">
        <v>2381</v>
      </c>
      <c r="F81" s="36">
        <v>11</v>
      </c>
      <c r="G81" s="36">
        <v>327</v>
      </c>
    </row>
    <row r="82" spans="1:7">
      <c r="A82" s="23">
        <v>2014</v>
      </c>
      <c r="B82" s="13" t="s">
        <v>1886</v>
      </c>
      <c r="C82" s="22" t="s">
        <v>8221</v>
      </c>
      <c r="D82" s="22" t="s">
        <v>8199</v>
      </c>
      <c r="E82" s="22" t="s">
        <v>2381</v>
      </c>
      <c r="F82" s="36">
        <v>20</v>
      </c>
      <c r="G82" s="36">
        <v>606</v>
      </c>
    </row>
    <row r="83" spans="1:7">
      <c r="A83" s="23">
        <v>2014</v>
      </c>
      <c r="B83" s="13" t="s">
        <v>1886</v>
      </c>
      <c r="C83" s="22" t="s">
        <v>539</v>
      </c>
      <c r="D83" s="22" t="s">
        <v>8199</v>
      </c>
      <c r="E83" s="22" t="s">
        <v>2381</v>
      </c>
      <c r="F83" s="36">
        <v>1</v>
      </c>
      <c r="G83" s="36">
        <v>20</v>
      </c>
    </row>
    <row r="84" spans="1:7">
      <c r="A84" s="23">
        <v>2014</v>
      </c>
      <c r="B84" s="13" t="s">
        <v>1886</v>
      </c>
      <c r="C84" s="22" t="s">
        <v>802</v>
      </c>
      <c r="D84" s="22" t="s">
        <v>8199</v>
      </c>
      <c r="E84" s="22" t="s">
        <v>2381</v>
      </c>
      <c r="F84" s="36">
        <v>27</v>
      </c>
      <c r="G84" s="36">
        <v>789</v>
      </c>
    </row>
    <row r="85" spans="1:7">
      <c r="A85" s="23">
        <v>2014</v>
      </c>
      <c r="B85" s="13" t="s">
        <v>1886</v>
      </c>
      <c r="C85" s="22" t="s">
        <v>8204</v>
      </c>
      <c r="D85" s="22" t="s">
        <v>8199</v>
      </c>
      <c r="E85" s="22" t="s">
        <v>2383</v>
      </c>
      <c r="F85" s="36">
        <v>2</v>
      </c>
      <c r="G85" s="36">
        <v>25</v>
      </c>
    </row>
    <row r="86" spans="1:7">
      <c r="A86" s="23">
        <v>2014</v>
      </c>
      <c r="B86" s="13" t="s">
        <v>1886</v>
      </c>
      <c r="C86" s="22" t="s">
        <v>8207</v>
      </c>
      <c r="D86" s="22" t="s">
        <v>8199</v>
      </c>
      <c r="E86" s="22" t="s">
        <v>2383</v>
      </c>
      <c r="F86" s="36">
        <v>0</v>
      </c>
      <c r="G86" s="36">
        <v>170</v>
      </c>
    </row>
    <row r="87" spans="1:7">
      <c r="A87" s="23">
        <v>2014</v>
      </c>
      <c r="B87" s="13" t="s">
        <v>1886</v>
      </c>
      <c r="C87" s="22" t="s">
        <v>8209</v>
      </c>
      <c r="D87" s="22" t="s">
        <v>8199</v>
      </c>
      <c r="E87" s="22" t="s">
        <v>2383</v>
      </c>
      <c r="F87" s="36">
        <v>1</v>
      </c>
      <c r="G87" s="36">
        <v>8</v>
      </c>
    </row>
    <row r="88" spans="1:7">
      <c r="A88" s="23">
        <v>2014</v>
      </c>
      <c r="B88" s="13" t="s">
        <v>1886</v>
      </c>
      <c r="C88" s="22" t="s">
        <v>8213</v>
      </c>
      <c r="D88" s="22" t="s">
        <v>8199</v>
      </c>
      <c r="E88" s="22" t="s">
        <v>2383</v>
      </c>
      <c r="F88" s="36">
        <v>1</v>
      </c>
      <c r="G88" s="36">
        <v>20</v>
      </c>
    </row>
    <row r="89" spans="1:7">
      <c r="A89" s="23">
        <v>2014</v>
      </c>
      <c r="B89" s="13" t="s">
        <v>1886</v>
      </c>
      <c r="C89" s="22" t="s">
        <v>8214</v>
      </c>
      <c r="D89" s="22" t="s">
        <v>8199</v>
      </c>
      <c r="E89" s="22" t="s">
        <v>2383</v>
      </c>
      <c r="F89" s="36">
        <v>4</v>
      </c>
      <c r="G89" s="36">
        <v>133</v>
      </c>
    </row>
    <row r="90" spans="1:7">
      <c r="A90" s="23">
        <v>2014</v>
      </c>
      <c r="B90" s="13" t="s">
        <v>1886</v>
      </c>
      <c r="C90" s="22" t="s">
        <v>8217</v>
      </c>
      <c r="D90" s="22" t="s">
        <v>8199</v>
      </c>
      <c r="E90" s="22" t="s">
        <v>2383</v>
      </c>
      <c r="F90" s="36">
        <v>3</v>
      </c>
      <c r="G90" s="36">
        <v>65</v>
      </c>
    </row>
    <row r="91" spans="1:7">
      <c r="A91" s="23">
        <v>2014</v>
      </c>
      <c r="B91" s="13" t="s">
        <v>1886</v>
      </c>
      <c r="C91" s="22" t="s">
        <v>8218</v>
      </c>
      <c r="D91" s="22" t="s">
        <v>8199</v>
      </c>
      <c r="E91" s="22" t="s">
        <v>2383</v>
      </c>
      <c r="F91" s="36">
        <v>0</v>
      </c>
      <c r="G91" s="36">
        <v>24</v>
      </c>
    </row>
    <row r="92" spans="1:7">
      <c r="A92" s="23">
        <v>2014</v>
      </c>
      <c r="B92" s="13" t="s">
        <v>1886</v>
      </c>
      <c r="C92" s="22" t="s">
        <v>8219</v>
      </c>
      <c r="D92" s="22" t="s">
        <v>8199</v>
      </c>
      <c r="E92" s="22" t="s">
        <v>2383</v>
      </c>
      <c r="F92" s="36">
        <v>4</v>
      </c>
      <c r="G92" s="36">
        <v>81</v>
      </c>
    </row>
    <row r="93" spans="1:7">
      <c r="A93" s="23">
        <v>2014</v>
      </c>
      <c r="B93" s="13" t="s">
        <v>1886</v>
      </c>
      <c r="C93" s="22" t="s">
        <v>539</v>
      </c>
      <c r="D93" s="22" t="s">
        <v>8199</v>
      </c>
      <c r="E93" s="22" t="s">
        <v>2383</v>
      </c>
      <c r="F93" s="36">
        <v>5</v>
      </c>
      <c r="G93" s="36">
        <v>75</v>
      </c>
    </row>
    <row r="94" spans="1:7">
      <c r="A94" s="23">
        <v>2014</v>
      </c>
      <c r="B94" s="13" t="s">
        <v>1886</v>
      </c>
      <c r="C94" s="22" t="s">
        <v>8204</v>
      </c>
      <c r="D94" s="22" t="s">
        <v>8199</v>
      </c>
      <c r="E94" s="22" t="s">
        <v>2382</v>
      </c>
      <c r="F94" s="36">
        <v>1</v>
      </c>
      <c r="G94" s="36">
        <v>80</v>
      </c>
    </row>
    <row r="95" spans="1:7">
      <c r="A95" s="23">
        <v>2014</v>
      </c>
      <c r="B95" s="13" t="s">
        <v>1886</v>
      </c>
      <c r="C95" s="22" t="s">
        <v>8205</v>
      </c>
      <c r="D95" s="22" t="s">
        <v>8199</v>
      </c>
      <c r="E95" s="22" t="s">
        <v>2382</v>
      </c>
      <c r="F95" s="36">
        <v>1</v>
      </c>
      <c r="G95" s="36">
        <v>57</v>
      </c>
    </row>
    <row r="96" spans="1:7">
      <c r="A96" s="23">
        <v>2014</v>
      </c>
      <c r="B96" s="13" t="s">
        <v>1886</v>
      </c>
      <c r="C96" s="22" t="s">
        <v>8206</v>
      </c>
      <c r="D96" s="22" t="s">
        <v>8199</v>
      </c>
      <c r="E96" s="22" t="s">
        <v>2382</v>
      </c>
      <c r="F96" s="36">
        <v>7</v>
      </c>
      <c r="G96" s="36">
        <v>224</v>
      </c>
    </row>
    <row r="97" spans="1:7">
      <c r="A97" s="23">
        <v>2014</v>
      </c>
      <c r="B97" s="13" t="s">
        <v>1886</v>
      </c>
      <c r="C97" s="22" t="s">
        <v>8207</v>
      </c>
      <c r="D97" s="22" t="s">
        <v>8199</v>
      </c>
      <c r="E97" s="22" t="s">
        <v>2382</v>
      </c>
      <c r="F97" s="36">
        <v>11</v>
      </c>
      <c r="G97" s="36">
        <v>826</v>
      </c>
    </row>
    <row r="98" spans="1:7">
      <c r="A98" s="23">
        <v>2014</v>
      </c>
      <c r="B98" s="13" t="s">
        <v>1886</v>
      </c>
      <c r="C98" s="22" t="s">
        <v>8208</v>
      </c>
      <c r="D98" s="22" t="s">
        <v>8199</v>
      </c>
      <c r="E98" s="22" t="s">
        <v>2382</v>
      </c>
      <c r="F98" s="36">
        <v>8</v>
      </c>
      <c r="G98" s="36">
        <v>319</v>
      </c>
    </row>
    <row r="99" spans="1:7">
      <c r="A99" s="23">
        <v>2014</v>
      </c>
      <c r="B99" s="13" t="s">
        <v>1886</v>
      </c>
      <c r="C99" s="22" t="s">
        <v>8209</v>
      </c>
      <c r="D99" s="22" t="s">
        <v>8199</v>
      </c>
      <c r="E99" s="22" t="s">
        <v>2382</v>
      </c>
      <c r="F99" s="36">
        <v>5</v>
      </c>
      <c r="G99" s="36">
        <v>256</v>
      </c>
    </row>
    <row r="100" spans="1:7">
      <c r="A100" s="23">
        <v>2014</v>
      </c>
      <c r="B100" s="13" t="s">
        <v>1886</v>
      </c>
      <c r="C100" s="22" t="s">
        <v>8210</v>
      </c>
      <c r="D100" s="22" t="s">
        <v>8199</v>
      </c>
      <c r="E100" s="22" t="s">
        <v>2382</v>
      </c>
      <c r="F100" s="36">
        <v>5</v>
      </c>
      <c r="G100" s="36">
        <v>194</v>
      </c>
    </row>
    <row r="101" spans="1:7">
      <c r="A101" s="23">
        <v>2014</v>
      </c>
      <c r="B101" s="13" t="s">
        <v>1886</v>
      </c>
      <c r="C101" s="22" t="s">
        <v>8211</v>
      </c>
      <c r="D101" s="22" t="s">
        <v>8199</v>
      </c>
      <c r="E101" s="22" t="s">
        <v>2382</v>
      </c>
      <c r="F101" s="36">
        <v>6</v>
      </c>
      <c r="G101" s="36">
        <v>182</v>
      </c>
    </row>
    <row r="102" spans="1:7">
      <c r="A102" s="23">
        <v>2014</v>
      </c>
      <c r="B102" s="13" t="s">
        <v>1886</v>
      </c>
      <c r="C102" s="22" t="s">
        <v>8213</v>
      </c>
      <c r="D102" s="22" t="s">
        <v>8199</v>
      </c>
      <c r="E102" s="22" t="s">
        <v>2382</v>
      </c>
      <c r="F102" s="36">
        <v>8</v>
      </c>
      <c r="G102" s="36">
        <v>324</v>
      </c>
    </row>
    <row r="103" spans="1:7">
      <c r="A103" s="23">
        <v>2014</v>
      </c>
      <c r="B103" s="13" t="s">
        <v>1886</v>
      </c>
      <c r="C103" s="22" t="s">
        <v>8214</v>
      </c>
      <c r="D103" s="22" t="s">
        <v>8199</v>
      </c>
      <c r="E103" s="22" t="s">
        <v>2382</v>
      </c>
      <c r="F103" s="36">
        <v>4</v>
      </c>
      <c r="G103" s="36">
        <v>172</v>
      </c>
    </row>
    <row r="104" spans="1:7">
      <c r="A104" s="23">
        <v>2014</v>
      </c>
      <c r="B104" s="13" t="s">
        <v>1886</v>
      </c>
      <c r="C104" s="22" t="s">
        <v>8215</v>
      </c>
      <c r="D104" s="22" t="s">
        <v>8199</v>
      </c>
      <c r="E104" s="22" t="s">
        <v>2382</v>
      </c>
      <c r="F104" s="36">
        <v>4</v>
      </c>
      <c r="G104" s="36">
        <v>159</v>
      </c>
    </row>
    <row r="105" spans="1:7">
      <c r="A105" s="23">
        <v>2014</v>
      </c>
      <c r="B105" s="13" t="s">
        <v>1886</v>
      </c>
      <c r="C105" s="22" t="s">
        <v>8217</v>
      </c>
      <c r="D105" s="22" t="s">
        <v>8199</v>
      </c>
      <c r="E105" s="22" t="s">
        <v>2382</v>
      </c>
      <c r="F105" s="36">
        <v>2</v>
      </c>
      <c r="G105" s="36">
        <v>67</v>
      </c>
    </row>
    <row r="106" spans="1:7">
      <c r="A106" s="23">
        <v>2014</v>
      </c>
      <c r="B106" s="13" t="s">
        <v>1886</v>
      </c>
      <c r="C106" s="22" t="s">
        <v>8218</v>
      </c>
      <c r="D106" s="22" t="s">
        <v>8199</v>
      </c>
      <c r="E106" s="22" t="s">
        <v>2382</v>
      </c>
      <c r="F106" s="36">
        <v>4</v>
      </c>
      <c r="G106" s="36">
        <v>261</v>
      </c>
    </row>
    <row r="107" spans="1:7">
      <c r="A107" s="23">
        <v>2014</v>
      </c>
      <c r="B107" s="13" t="s">
        <v>1886</v>
      </c>
      <c r="C107" s="22" t="s">
        <v>8219</v>
      </c>
      <c r="D107" s="22" t="s">
        <v>8199</v>
      </c>
      <c r="E107" s="22" t="s">
        <v>2382</v>
      </c>
      <c r="F107" s="36">
        <v>4</v>
      </c>
      <c r="G107" s="36">
        <v>159</v>
      </c>
    </row>
    <row r="108" spans="1:7">
      <c r="A108" s="23">
        <v>2014</v>
      </c>
      <c r="B108" s="13" t="s">
        <v>1886</v>
      </c>
      <c r="C108" s="22" t="s">
        <v>8220</v>
      </c>
      <c r="D108" s="22" t="s">
        <v>8199</v>
      </c>
      <c r="E108" s="22" t="s">
        <v>2382</v>
      </c>
      <c r="F108" s="36">
        <v>2</v>
      </c>
      <c r="G108" s="36">
        <v>85</v>
      </c>
    </row>
    <row r="109" spans="1:7">
      <c r="A109" s="23">
        <v>2014</v>
      </c>
      <c r="B109" s="13" t="s">
        <v>1886</v>
      </c>
      <c r="C109" s="22" t="s">
        <v>539</v>
      </c>
      <c r="D109" s="22" t="s">
        <v>8199</v>
      </c>
      <c r="E109" s="22" t="s">
        <v>2382</v>
      </c>
      <c r="F109" s="36">
        <v>0</v>
      </c>
      <c r="G109" s="36">
        <v>15</v>
      </c>
    </row>
    <row r="110" spans="1:7">
      <c r="A110" s="23">
        <v>2014</v>
      </c>
      <c r="B110" s="13" t="s">
        <v>1886</v>
      </c>
      <c r="C110" s="22" t="s">
        <v>802</v>
      </c>
      <c r="D110" s="22" t="s">
        <v>8199</v>
      </c>
      <c r="E110" s="22" t="s">
        <v>2382</v>
      </c>
      <c r="F110" s="36">
        <v>5</v>
      </c>
      <c r="G110" s="36">
        <v>204</v>
      </c>
    </row>
    <row r="111" spans="1:7">
      <c r="A111" s="23">
        <v>2014</v>
      </c>
      <c r="B111" s="13" t="s">
        <v>1886</v>
      </c>
      <c r="C111" s="22" t="s">
        <v>8204</v>
      </c>
      <c r="D111" s="22" t="s">
        <v>8198</v>
      </c>
      <c r="E111" s="22" t="s">
        <v>2371</v>
      </c>
      <c r="F111" s="36">
        <v>7</v>
      </c>
      <c r="G111" s="36"/>
    </row>
    <row r="112" spans="1:7">
      <c r="A112" s="23">
        <v>2014</v>
      </c>
      <c r="B112" s="13" t="s">
        <v>1886</v>
      </c>
      <c r="C112" s="22" t="s">
        <v>8205</v>
      </c>
      <c r="D112" s="22" t="s">
        <v>8198</v>
      </c>
      <c r="E112" s="22" t="s">
        <v>2371</v>
      </c>
      <c r="F112" s="36">
        <v>5</v>
      </c>
      <c r="G112" s="36"/>
    </row>
    <row r="113" spans="1:7">
      <c r="A113" s="23">
        <v>2014</v>
      </c>
      <c r="B113" s="13" t="s">
        <v>1886</v>
      </c>
      <c r="C113" s="22" t="s">
        <v>8206</v>
      </c>
      <c r="D113" s="22" t="s">
        <v>8198</v>
      </c>
      <c r="E113" s="22" t="s">
        <v>2371</v>
      </c>
      <c r="F113" s="36">
        <v>21</v>
      </c>
      <c r="G113" s="36"/>
    </row>
    <row r="114" spans="1:7">
      <c r="A114" s="23">
        <v>2014</v>
      </c>
      <c r="B114" s="13" t="s">
        <v>1886</v>
      </c>
      <c r="C114" s="22" t="s">
        <v>8207</v>
      </c>
      <c r="D114" s="22" t="s">
        <v>8198</v>
      </c>
      <c r="E114" s="22" t="s">
        <v>2371</v>
      </c>
      <c r="F114" s="36">
        <v>26</v>
      </c>
      <c r="G114" s="36"/>
    </row>
    <row r="115" spans="1:7">
      <c r="A115" s="23">
        <v>2014</v>
      </c>
      <c r="B115" s="13" t="s">
        <v>1886</v>
      </c>
      <c r="C115" s="22" t="s">
        <v>8208</v>
      </c>
      <c r="D115" s="22" t="s">
        <v>8198</v>
      </c>
      <c r="E115" s="22" t="s">
        <v>2371</v>
      </c>
      <c r="F115" s="36">
        <v>30</v>
      </c>
      <c r="G115" s="36"/>
    </row>
    <row r="116" spans="1:7">
      <c r="A116" s="23">
        <v>2014</v>
      </c>
      <c r="B116" s="13" t="s">
        <v>1886</v>
      </c>
      <c r="C116" s="22" t="s">
        <v>8209</v>
      </c>
      <c r="D116" s="22" t="s">
        <v>8198</v>
      </c>
      <c r="E116" s="22" t="s">
        <v>2371</v>
      </c>
      <c r="F116" s="36">
        <v>24</v>
      </c>
      <c r="G116" s="36"/>
    </row>
    <row r="117" spans="1:7">
      <c r="A117" s="23">
        <v>2014</v>
      </c>
      <c r="B117" s="13" t="s">
        <v>1886</v>
      </c>
      <c r="C117" s="22" t="s">
        <v>8210</v>
      </c>
      <c r="D117" s="22" t="s">
        <v>8198</v>
      </c>
      <c r="E117" s="22" t="s">
        <v>2371</v>
      </c>
      <c r="F117" s="36">
        <v>18</v>
      </c>
      <c r="G117" s="36"/>
    </row>
    <row r="118" spans="1:7">
      <c r="A118" s="23">
        <v>2014</v>
      </c>
      <c r="B118" s="13" t="s">
        <v>1886</v>
      </c>
      <c r="C118" s="22" t="s">
        <v>8211</v>
      </c>
      <c r="D118" s="22" t="s">
        <v>8198</v>
      </c>
      <c r="E118" s="22" t="s">
        <v>2371</v>
      </c>
      <c r="F118" s="36">
        <v>17</v>
      </c>
      <c r="G118" s="36"/>
    </row>
    <row r="119" spans="1:7">
      <c r="A119" s="23">
        <v>2014</v>
      </c>
      <c r="B119" s="13" t="s">
        <v>1886</v>
      </c>
      <c r="C119" s="22" t="s">
        <v>8212</v>
      </c>
      <c r="D119" s="22" t="s">
        <v>8198</v>
      </c>
      <c r="E119" s="22" t="s">
        <v>2371</v>
      </c>
      <c r="F119" s="36">
        <v>2</v>
      </c>
      <c r="G119" s="36"/>
    </row>
    <row r="120" spans="1:7">
      <c r="A120" s="23">
        <v>2014</v>
      </c>
      <c r="B120" s="13" t="s">
        <v>1886</v>
      </c>
      <c r="C120" s="22" t="s">
        <v>8213</v>
      </c>
      <c r="D120" s="22" t="s">
        <v>8198</v>
      </c>
      <c r="E120" s="22" t="s">
        <v>2371</v>
      </c>
      <c r="F120" s="36">
        <v>30</v>
      </c>
      <c r="G120" s="36"/>
    </row>
    <row r="121" spans="1:7">
      <c r="A121" s="23">
        <v>2014</v>
      </c>
      <c r="B121" s="13" t="s">
        <v>1886</v>
      </c>
      <c r="C121" s="22" t="s">
        <v>8214</v>
      </c>
      <c r="D121" s="22" t="s">
        <v>8198</v>
      </c>
      <c r="E121" s="22" t="s">
        <v>2371</v>
      </c>
      <c r="F121" s="36">
        <v>16</v>
      </c>
      <c r="G121" s="36"/>
    </row>
    <row r="122" spans="1:7">
      <c r="A122" s="23">
        <v>2014</v>
      </c>
      <c r="B122" s="13" t="s">
        <v>1886</v>
      </c>
      <c r="C122" s="22" t="s">
        <v>8215</v>
      </c>
      <c r="D122" s="22" t="s">
        <v>8198</v>
      </c>
      <c r="E122" s="22" t="s">
        <v>2371</v>
      </c>
      <c r="F122" s="36">
        <v>15</v>
      </c>
      <c r="G122" s="36"/>
    </row>
    <row r="123" spans="1:7">
      <c r="A123" s="23">
        <v>2014</v>
      </c>
      <c r="B123" s="13" t="s">
        <v>1886</v>
      </c>
      <c r="C123" s="22" t="s">
        <v>8216</v>
      </c>
      <c r="D123" s="22" t="s">
        <v>8198</v>
      </c>
      <c r="E123" s="22" t="s">
        <v>2371</v>
      </c>
      <c r="F123" s="36">
        <v>4</v>
      </c>
      <c r="G123" s="36"/>
    </row>
    <row r="124" spans="1:7">
      <c r="A124" s="23">
        <v>2014</v>
      </c>
      <c r="B124" s="13" t="s">
        <v>1886</v>
      </c>
      <c r="C124" s="22" t="s">
        <v>8217</v>
      </c>
      <c r="D124" s="22" t="s">
        <v>8198</v>
      </c>
      <c r="E124" s="22" t="s">
        <v>2371</v>
      </c>
      <c r="F124" s="36">
        <v>15</v>
      </c>
      <c r="G124" s="36"/>
    </row>
    <row r="125" spans="1:7">
      <c r="A125" s="23">
        <v>2014</v>
      </c>
      <c r="B125" s="13" t="s">
        <v>1886</v>
      </c>
      <c r="C125" s="22" t="s">
        <v>8218</v>
      </c>
      <c r="D125" s="22" t="s">
        <v>8198</v>
      </c>
      <c r="E125" s="22" t="s">
        <v>2371</v>
      </c>
      <c r="F125" s="36">
        <v>24</v>
      </c>
      <c r="G125" s="36"/>
    </row>
    <row r="126" spans="1:7">
      <c r="A126" s="23">
        <v>2014</v>
      </c>
      <c r="B126" s="13" t="s">
        <v>1886</v>
      </c>
      <c r="C126" s="22" t="s">
        <v>8219</v>
      </c>
      <c r="D126" s="22" t="s">
        <v>8198</v>
      </c>
      <c r="E126" s="22" t="s">
        <v>2371</v>
      </c>
      <c r="F126" s="36">
        <v>15</v>
      </c>
      <c r="G126" s="36"/>
    </row>
    <row r="127" spans="1:7">
      <c r="A127" s="23">
        <v>2014</v>
      </c>
      <c r="B127" s="13" t="s">
        <v>1886</v>
      </c>
      <c r="C127" s="22" t="s">
        <v>8220</v>
      </c>
      <c r="D127" s="22" t="s">
        <v>8198</v>
      </c>
      <c r="E127" s="22" t="s">
        <v>2371</v>
      </c>
      <c r="F127" s="36">
        <v>8</v>
      </c>
      <c r="G127" s="36"/>
    </row>
    <row r="128" spans="1:7">
      <c r="A128" s="23">
        <v>2014</v>
      </c>
      <c r="B128" s="13" t="s">
        <v>1886</v>
      </c>
      <c r="C128" s="22" t="s">
        <v>8221</v>
      </c>
      <c r="D128" s="22" t="s">
        <v>8198</v>
      </c>
      <c r="E128" s="22" t="s">
        <v>2371</v>
      </c>
      <c r="F128" s="36">
        <v>12</v>
      </c>
      <c r="G128" s="36"/>
    </row>
    <row r="129" spans="1:7">
      <c r="A129" s="23">
        <v>2014</v>
      </c>
      <c r="B129" s="13" t="s">
        <v>1886</v>
      </c>
      <c r="C129" s="22" t="s">
        <v>802</v>
      </c>
      <c r="D129" s="22" t="s">
        <v>8198</v>
      </c>
      <c r="E129" s="22" t="s">
        <v>2371</v>
      </c>
      <c r="F129" s="36">
        <v>19</v>
      </c>
      <c r="G129" s="36"/>
    </row>
    <row r="130" spans="1:7">
      <c r="A130" s="23">
        <v>2014</v>
      </c>
      <c r="B130" s="13" t="s">
        <v>1886</v>
      </c>
      <c r="C130" s="22" t="s">
        <v>8204</v>
      </c>
      <c r="D130" s="22" t="s">
        <v>8198</v>
      </c>
      <c r="E130" s="22" t="s">
        <v>2373</v>
      </c>
      <c r="F130" s="36">
        <v>5</v>
      </c>
      <c r="G130" s="36"/>
    </row>
    <row r="131" spans="1:7">
      <c r="A131" s="23">
        <v>2014</v>
      </c>
      <c r="B131" s="13" t="s">
        <v>1886</v>
      </c>
      <c r="C131" s="22" t="s">
        <v>8205</v>
      </c>
      <c r="D131" s="22" t="s">
        <v>8198</v>
      </c>
      <c r="E131" s="22" t="s">
        <v>2373</v>
      </c>
      <c r="F131" s="36">
        <v>4</v>
      </c>
      <c r="G131" s="36"/>
    </row>
    <row r="132" spans="1:7">
      <c r="A132" s="23">
        <v>2014</v>
      </c>
      <c r="B132" s="13" t="s">
        <v>1886</v>
      </c>
      <c r="C132" s="22" t="s">
        <v>8206</v>
      </c>
      <c r="D132" s="22" t="s">
        <v>8198</v>
      </c>
      <c r="E132" s="22" t="s">
        <v>2373</v>
      </c>
      <c r="F132" s="36">
        <v>14</v>
      </c>
      <c r="G132" s="36"/>
    </row>
    <row r="133" spans="1:7">
      <c r="A133" s="23">
        <v>2014</v>
      </c>
      <c r="B133" s="13" t="s">
        <v>1886</v>
      </c>
      <c r="C133" s="22" t="s">
        <v>8207</v>
      </c>
      <c r="D133" s="22" t="s">
        <v>8198</v>
      </c>
      <c r="E133" s="22" t="s">
        <v>2373</v>
      </c>
      <c r="F133" s="36">
        <v>21</v>
      </c>
      <c r="G133" s="36"/>
    </row>
    <row r="134" spans="1:7">
      <c r="A134" s="23">
        <v>2014</v>
      </c>
      <c r="B134" s="13" t="s">
        <v>1886</v>
      </c>
      <c r="C134" s="22" t="s">
        <v>8208</v>
      </c>
      <c r="D134" s="22" t="s">
        <v>8198</v>
      </c>
      <c r="E134" s="22" t="s">
        <v>2373</v>
      </c>
      <c r="F134" s="36">
        <v>20</v>
      </c>
      <c r="G134" s="36"/>
    </row>
    <row r="135" spans="1:7">
      <c r="A135" s="23">
        <v>2014</v>
      </c>
      <c r="B135" s="13" t="s">
        <v>1886</v>
      </c>
      <c r="C135" s="22" t="s">
        <v>8209</v>
      </c>
      <c r="D135" s="22" t="s">
        <v>8198</v>
      </c>
      <c r="E135" s="22" t="s">
        <v>2373</v>
      </c>
      <c r="F135" s="36">
        <v>16</v>
      </c>
      <c r="G135" s="36"/>
    </row>
    <row r="136" spans="1:7">
      <c r="A136" s="23">
        <v>2014</v>
      </c>
      <c r="B136" s="13" t="s">
        <v>1886</v>
      </c>
      <c r="C136" s="22" t="s">
        <v>8210</v>
      </c>
      <c r="D136" s="22" t="s">
        <v>8198</v>
      </c>
      <c r="E136" s="22" t="s">
        <v>2373</v>
      </c>
      <c r="F136" s="36">
        <v>12</v>
      </c>
      <c r="G136" s="36"/>
    </row>
    <row r="137" spans="1:7">
      <c r="A137" s="23">
        <v>2014</v>
      </c>
      <c r="B137" s="13" t="s">
        <v>1886</v>
      </c>
      <c r="C137" s="22" t="s">
        <v>8211</v>
      </c>
      <c r="D137" s="22" t="s">
        <v>8198</v>
      </c>
      <c r="E137" s="22" t="s">
        <v>2373</v>
      </c>
      <c r="F137" s="36">
        <v>12</v>
      </c>
      <c r="G137" s="36"/>
    </row>
    <row r="138" spans="1:7">
      <c r="A138" s="23">
        <v>2014</v>
      </c>
      <c r="B138" s="13" t="s">
        <v>1886</v>
      </c>
      <c r="C138" s="22" t="s">
        <v>8212</v>
      </c>
      <c r="D138" s="22" t="s">
        <v>8198</v>
      </c>
      <c r="E138" s="22" t="s">
        <v>2373</v>
      </c>
      <c r="F138" s="36">
        <v>1</v>
      </c>
      <c r="G138" s="36"/>
    </row>
    <row r="139" spans="1:7">
      <c r="A139" s="23">
        <v>2014</v>
      </c>
      <c r="B139" s="13" t="s">
        <v>1886</v>
      </c>
      <c r="C139" s="22" t="s">
        <v>8213</v>
      </c>
      <c r="D139" s="22" t="s">
        <v>8198</v>
      </c>
      <c r="E139" s="22" t="s">
        <v>2373</v>
      </c>
      <c r="F139" s="36">
        <v>21</v>
      </c>
      <c r="G139" s="36"/>
    </row>
    <row r="140" spans="1:7">
      <c r="A140" s="23">
        <v>2014</v>
      </c>
      <c r="B140" s="13" t="s">
        <v>1886</v>
      </c>
      <c r="C140" s="22" t="s">
        <v>8214</v>
      </c>
      <c r="D140" s="22" t="s">
        <v>8198</v>
      </c>
      <c r="E140" s="22" t="s">
        <v>2373</v>
      </c>
      <c r="F140" s="36">
        <v>11</v>
      </c>
      <c r="G140" s="36"/>
    </row>
    <row r="141" spans="1:7">
      <c r="A141" s="23">
        <v>2014</v>
      </c>
      <c r="B141" s="13" t="s">
        <v>1886</v>
      </c>
      <c r="C141" s="22" t="s">
        <v>8215</v>
      </c>
      <c r="D141" s="22" t="s">
        <v>8198</v>
      </c>
      <c r="E141" s="22" t="s">
        <v>2373</v>
      </c>
      <c r="F141" s="36">
        <v>10</v>
      </c>
      <c r="G141" s="36"/>
    </row>
    <row r="142" spans="1:7">
      <c r="A142" s="23">
        <v>2014</v>
      </c>
      <c r="B142" s="13" t="s">
        <v>1886</v>
      </c>
      <c r="C142" s="22" t="s">
        <v>8217</v>
      </c>
      <c r="D142" s="22" t="s">
        <v>8198</v>
      </c>
      <c r="E142" s="22" t="s">
        <v>2373</v>
      </c>
      <c r="F142" s="36">
        <v>11</v>
      </c>
      <c r="G142" s="36"/>
    </row>
    <row r="143" spans="1:7">
      <c r="A143" s="23">
        <v>2014</v>
      </c>
      <c r="B143" s="13" t="s">
        <v>1886</v>
      </c>
      <c r="C143" s="22" t="s">
        <v>8218</v>
      </c>
      <c r="D143" s="22" t="s">
        <v>8198</v>
      </c>
      <c r="E143" s="22" t="s">
        <v>2373</v>
      </c>
      <c r="F143" s="36">
        <v>17</v>
      </c>
      <c r="G143" s="36"/>
    </row>
    <row r="144" spans="1:7">
      <c r="A144" s="23">
        <v>2014</v>
      </c>
      <c r="B144" s="13" t="s">
        <v>1886</v>
      </c>
      <c r="C144" s="22" t="s">
        <v>8219</v>
      </c>
      <c r="D144" s="22" t="s">
        <v>8198</v>
      </c>
      <c r="E144" s="22" t="s">
        <v>2373</v>
      </c>
      <c r="F144" s="36">
        <v>10</v>
      </c>
      <c r="G144" s="36"/>
    </row>
    <row r="145" spans="1:7">
      <c r="A145" s="23">
        <v>2014</v>
      </c>
      <c r="B145" s="13" t="s">
        <v>1886</v>
      </c>
      <c r="C145" s="22" t="s">
        <v>8220</v>
      </c>
      <c r="D145" s="22" t="s">
        <v>8198</v>
      </c>
      <c r="E145" s="22" t="s">
        <v>2373</v>
      </c>
      <c r="F145" s="36">
        <v>5</v>
      </c>
      <c r="G145" s="36"/>
    </row>
    <row r="146" spans="1:7">
      <c r="A146" s="23">
        <v>2014</v>
      </c>
      <c r="B146" s="13" t="s">
        <v>1886</v>
      </c>
      <c r="C146" s="22" t="s">
        <v>8221</v>
      </c>
      <c r="D146" s="22" t="s">
        <v>8198</v>
      </c>
      <c r="E146" s="22" t="s">
        <v>2373</v>
      </c>
      <c r="F146" s="36">
        <v>8</v>
      </c>
      <c r="G146" s="36"/>
    </row>
    <row r="147" spans="1:7">
      <c r="A147" s="23">
        <v>2014</v>
      </c>
      <c r="B147" s="13" t="s">
        <v>1886</v>
      </c>
      <c r="C147" s="22" t="s">
        <v>539</v>
      </c>
      <c r="D147" s="22" t="s">
        <v>8198</v>
      </c>
      <c r="E147" s="22" t="s">
        <v>2373</v>
      </c>
      <c r="F147" s="36">
        <v>6</v>
      </c>
      <c r="G147" s="36"/>
    </row>
    <row r="148" spans="1:7">
      <c r="A148" s="23">
        <v>2014</v>
      </c>
      <c r="B148" s="13" t="s">
        <v>1886</v>
      </c>
      <c r="C148" s="22" t="s">
        <v>802</v>
      </c>
      <c r="D148" s="22" t="s">
        <v>8198</v>
      </c>
      <c r="E148" s="22" t="s">
        <v>2373</v>
      </c>
      <c r="F148" s="36">
        <v>13</v>
      </c>
      <c r="G148" s="36"/>
    </row>
    <row r="149" spans="1:7">
      <c r="A149" s="23">
        <v>2015</v>
      </c>
      <c r="B149" s="13" t="s">
        <v>1886</v>
      </c>
      <c r="C149" s="22" t="s">
        <v>1691</v>
      </c>
      <c r="D149" s="22" t="s">
        <v>4</v>
      </c>
      <c r="E149" s="22" t="s">
        <v>2389</v>
      </c>
      <c r="F149" s="36">
        <v>2</v>
      </c>
      <c r="G149" s="36">
        <v>109</v>
      </c>
    </row>
    <row r="150" spans="1:7">
      <c r="A150" s="23">
        <v>2015</v>
      </c>
      <c r="B150" s="13" t="s">
        <v>1886</v>
      </c>
      <c r="C150" s="22" t="s">
        <v>8204</v>
      </c>
      <c r="D150" s="22" t="s">
        <v>4</v>
      </c>
      <c r="E150" s="22" t="s">
        <v>2389</v>
      </c>
      <c r="F150" s="36">
        <v>13</v>
      </c>
      <c r="G150" s="36">
        <v>207</v>
      </c>
    </row>
    <row r="151" spans="1:7">
      <c r="A151" s="23">
        <v>2015</v>
      </c>
      <c r="B151" s="13" t="s">
        <v>1886</v>
      </c>
      <c r="C151" s="22" t="s">
        <v>8205</v>
      </c>
      <c r="D151" s="22" t="s">
        <v>4</v>
      </c>
      <c r="E151" s="22" t="s">
        <v>2389</v>
      </c>
      <c r="F151" s="36">
        <v>4</v>
      </c>
      <c r="G151" s="36">
        <v>77</v>
      </c>
    </row>
    <row r="152" spans="1:7">
      <c r="A152" s="23">
        <v>2015</v>
      </c>
      <c r="B152" s="13" t="s">
        <v>1886</v>
      </c>
      <c r="C152" s="22" t="s">
        <v>8206</v>
      </c>
      <c r="D152" s="22" t="s">
        <v>4</v>
      </c>
      <c r="E152" s="22" t="s">
        <v>2389</v>
      </c>
      <c r="F152" s="36">
        <v>12</v>
      </c>
      <c r="G152" s="36">
        <v>242</v>
      </c>
    </row>
    <row r="153" spans="1:7">
      <c r="A153" s="23">
        <v>2015</v>
      </c>
      <c r="B153" s="13" t="s">
        <v>1886</v>
      </c>
      <c r="C153" s="22" t="s">
        <v>8207</v>
      </c>
      <c r="D153" s="22" t="s">
        <v>4</v>
      </c>
      <c r="E153" s="22" t="s">
        <v>2389</v>
      </c>
      <c r="F153" s="36">
        <v>93</v>
      </c>
      <c r="G153" s="36">
        <v>2747</v>
      </c>
    </row>
    <row r="154" spans="1:7">
      <c r="A154" s="23">
        <v>2015</v>
      </c>
      <c r="B154" s="13" t="s">
        <v>1886</v>
      </c>
      <c r="C154" s="22" t="s">
        <v>8208</v>
      </c>
      <c r="D154" s="22" t="s">
        <v>4</v>
      </c>
      <c r="E154" s="22" t="s">
        <v>2389</v>
      </c>
      <c r="F154" s="36">
        <v>35</v>
      </c>
      <c r="G154" s="36">
        <v>800</v>
      </c>
    </row>
    <row r="155" spans="1:7">
      <c r="A155" s="23">
        <v>2015</v>
      </c>
      <c r="B155" s="13" t="s">
        <v>1886</v>
      </c>
      <c r="C155" s="22" t="s">
        <v>8209</v>
      </c>
      <c r="D155" s="22" t="s">
        <v>4</v>
      </c>
      <c r="E155" s="22" t="s">
        <v>2389</v>
      </c>
      <c r="F155" s="36">
        <v>20</v>
      </c>
      <c r="G155" s="36">
        <v>605</v>
      </c>
    </row>
    <row r="156" spans="1:7">
      <c r="A156" s="23">
        <v>2015</v>
      </c>
      <c r="B156" s="13" t="s">
        <v>1886</v>
      </c>
      <c r="C156" s="22" t="s">
        <v>8210</v>
      </c>
      <c r="D156" s="22" t="s">
        <v>4</v>
      </c>
      <c r="E156" s="22" t="s">
        <v>2389</v>
      </c>
      <c r="F156" s="36">
        <v>32</v>
      </c>
      <c r="G156" s="36">
        <v>1237</v>
      </c>
    </row>
    <row r="157" spans="1:7">
      <c r="A157" s="23">
        <v>2015</v>
      </c>
      <c r="B157" s="13" t="s">
        <v>1886</v>
      </c>
      <c r="C157" s="22" t="s">
        <v>8211</v>
      </c>
      <c r="D157" s="22" t="s">
        <v>4</v>
      </c>
      <c r="E157" s="22" t="s">
        <v>2389</v>
      </c>
      <c r="F157" s="36">
        <v>40</v>
      </c>
      <c r="G157" s="36">
        <v>832</v>
      </c>
    </row>
    <row r="158" spans="1:7">
      <c r="A158" s="23">
        <v>2015</v>
      </c>
      <c r="B158" s="13" t="s">
        <v>1886</v>
      </c>
      <c r="C158" s="22" t="s">
        <v>8212</v>
      </c>
      <c r="D158" s="22" t="s">
        <v>4</v>
      </c>
      <c r="E158" s="22" t="s">
        <v>2389</v>
      </c>
      <c r="F158" s="36">
        <v>1</v>
      </c>
      <c r="G158" s="36">
        <v>27</v>
      </c>
    </row>
    <row r="159" spans="1:7">
      <c r="A159" s="23">
        <v>2015</v>
      </c>
      <c r="B159" s="13" t="s">
        <v>1886</v>
      </c>
      <c r="C159" s="22" t="s">
        <v>8213</v>
      </c>
      <c r="D159" s="22" t="s">
        <v>4</v>
      </c>
      <c r="E159" s="22" t="s">
        <v>2389</v>
      </c>
      <c r="F159" s="36">
        <v>13</v>
      </c>
      <c r="G159" s="36">
        <v>312</v>
      </c>
    </row>
    <row r="160" spans="1:7">
      <c r="A160" s="23">
        <v>2015</v>
      </c>
      <c r="B160" s="13" t="s">
        <v>1886</v>
      </c>
      <c r="C160" s="22" t="s">
        <v>8214</v>
      </c>
      <c r="D160" s="22" t="s">
        <v>4</v>
      </c>
      <c r="E160" s="22" t="s">
        <v>2389</v>
      </c>
      <c r="F160" s="36">
        <v>15</v>
      </c>
      <c r="G160" s="36">
        <v>388</v>
      </c>
    </row>
    <row r="161" spans="1:7">
      <c r="A161" s="23">
        <v>2015</v>
      </c>
      <c r="B161" s="13" t="s">
        <v>1886</v>
      </c>
      <c r="C161" s="22" t="s">
        <v>8215</v>
      </c>
      <c r="D161" s="22" t="s">
        <v>4</v>
      </c>
      <c r="E161" s="22" t="s">
        <v>2389</v>
      </c>
      <c r="F161" s="36">
        <v>23</v>
      </c>
      <c r="G161" s="36">
        <v>615</v>
      </c>
    </row>
    <row r="162" spans="1:7">
      <c r="A162" s="23">
        <v>2015</v>
      </c>
      <c r="B162" s="13" t="s">
        <v>1886</v>
      </c>
      <c r="C162" s="22" t="s">
        <v>8217</v>
      </c>
      <c r="D162" s="22" t="s">
        <v>4</v>
      </c>
      <c r="E162" s="22" t="s">
        <v>2389</v>
      </c>
      <c r="F162" s="36">
        <v>50</v>
      </c>
      <c r="G162" s="36">
        <v>1086</v>
      </c>
    </row>
    <row r="163" spans="1:7">
      <c r="A163" s="23">
        <v>2015</v>
      </c>
      <c r="B163" s="13" t="s">
        <v>1886</v>
      </c>
      <c r="C163" s="22" t="s">
        <v>8218</v>
      </c>
      <c r="D163" s="22" t="s">
        <v>4</v>
      </c>
      <c r="E163" s="22" t="s">
        <v>2389</v>
      </c>
      <c r="F163" s="36">
        <v>7</v>
      </c>
      <c r="G163" s="36">
        <v>193</v>
      </c>
    </row>
    <row r="164" spans="1:7">
      <c r="A164" s="23">
        <v>2015</v>
      </c>
      <c r="B164" s="13" t="s">
        <v>1886</v>
      </c>
      <c r="C164" s="22" t="s">
        <v>8219</v>
      </c>
      <c r="D164" s="22" t="s">
        <v>4</v>
      </c>
      <c r="E164" s="22" t="s">
        <v>2389</v>
      </c>
      <c r="F164" s="36">
        <v>13</v>
      </c>
      <c r="G164" s="36">
        <v>307</v>
      </c>
    </row>
    <row r="165" spans="1:7">
      <c r="A165" s="23">
        <v>2015</v>
      </c>
      <c r="B165" s="13" t="s">
        <v>1886</v>
      </c>
      <c r="C165" s="22" t="s">
        <v>8220</v>
      </c>
      <c r="D165" s="22" t="s">
        <v>4</v>
      </c>
      <c r="E165" s="22" t="s">
        <v>2389</v>
      </c>
      <c r="F165" s="36">
        <v>8</v>
      </c>
      <c r="G165" s="36">
        <v>192</v>
      </c>
    </row>
    <row r="166" spans="1:7">
      <c r="A166" s="23">
        <v>2015</v>
      </c>
      <c r="B166" s="13" t="s">
        <v>1886</v>
      </c>
      <c r="C166" s="22" t="s">
        <v>8221</v>
      </c>
      <c r="D166" s="22" t="s">
        <v>4</v>
      </c>
      <c r="E166" s="22" t="s">
        <v>2389</v>
      </c>
      <c r="F166" s="36">
        <v>30</v>
      </c>
      <c r="G166" s="36">
        <v>910</v>
      </c>
    </row>
    <row r="167" spans="1:7">
      <c r="A167" s="23">
        <v>2015</v>
      </c>
      <c r="B167" s="13" t="s">
        <v>1886</v>
      </c>
      <c r="C167" s="22" t="s">
        <v>171</v>
      </c>
      <c r="D167" s="22" t="s">
        <v>4</v>
      </c>
      <c r="E167" s="22" t="s">
        <v>2389</v>
      </c>
      <c r="F167" s="36">
        <v>1</v>
      </c>
      <c r="G167" s="36">
        <v>22</v>
      </c>
    </row>
    <row r="168" spans="1:7">
      <c r="A168" s="23">
        <v>2015</v>
      </c>
      <c r="B168" s="13" t="s">
        <v>1886</v>
      </c>
      <c r="C168" s="22" t="s">
        <v>1691</v>
      </c>
      <c r="D168" s="22" t="s">
        <v>4</v>
      </c>
      <c r="E168" s="22" t="s">
        <v>8201</v>
      </c>
      <c r="F168" s="36">
        <v>1</v>
      </c>
      <c r="G168" s="36">
        <v>23</v>
      </c>
    </row>
    <row r="169" spans="1:7">
      <c r="A169" s="23">
        <v>2015</v>
      </c>
      <c r="B169" s="13" t="s">
        <v>1886</v>
      </c>
      <c r="C169" s="22" t="s">
        <v>8206</v>
      </c>
      <c r="D169" s="22" t="s">
        <v>4</v>
      </c>
      <c r="E169" s="22" t="s">
        <v>8201</v>
      </c>
      <c r="F169" s="36">
        <v>3</v>
      </c>
      <c r="G169" s="36">
        <v>73</v>
      </c>
    </row>
    <row r="170" spans="1:7">
      <c r="A170" s="23">
        <v>2015</v>
      </c>
      <c r="B170" s="13" t="s">
        <v>1886</v>
      </c>
      <c r="C170" s="22" t="s">
        <v>8207</v>
      </c>
      <c r="D170" s="22" t="s">
        <v>4</v>
      </c>
      <c r="E170" s="22" t="s">
        <v>8201</v>
      </c>
      <c r="F170" s="36">
        <v>1</v>
      </c>
      <c r="G170" s="36">
        <v>35</v>
      </c>
    </row>
    <row r="171" spans="1:7">
      <c r="A171" s="23">
        <v>2015</v>
      </c>
      <c r="B171" s="13" t="s">
        <v>1886</v>
      </c>
      <c r="C171" s="22" t="s">
        <v>8213</v>
      </c>
      <c r="D171" s="22" t="s">
        <v>4</v>
      </c>
      <c r="E171" s="22" t="s">
        <v>8201</v>
      </c>
      <c r="F171" s="36">
        <v>2</v>
      </c>
      <c r="G171" s="36">
        <v>115</v>
      </c>
    </row>
    <row r="172" spans="1:7">
      <c r="A172" s="23">
        <v>2015</v>
      </c>
      <c r="B172" s="13" t="s">
        <v>1886</v>
      </c>
      <c r="C172" s="22" t="s">
        <v>8214</v>
      </c>
      <c r="D172" s="22" t="s">
        <v>4</v>
      </c>
      <c r="E172" s="22" t="s">
        <v>8201</v>
      </c>
      <c r="F172" s="36">
        <v>1</v>
      </c>
      <c r="G172" s="36">
        <v>27</v>
      </c>
    </row>
    <row r="173" spans="1:7">
      <c r="A173" s="23">
        <v>2015</v>
      </c>
      <c r="B173" s="13" t="s">
        <v>1886</v>
      </c>
      <c r="C173" s="22" t="s">
        <v>8218</v>
      </c>
      <c r="D173" s="22" t="s">
        <v>4</v>
      </c>
      <c r="E173" s="22" t="s">
        <v>8201</v>
      </c>
      <c r="F173" s="36">
        <v>18</v>
      </c>
      <c r="G173" s="36">
        <v>249</v>
      </c>
    </row>
    <row r="174" spans="1:7">
      <c r="A174" s="23">
        <v>2015</v>
      </c>
      <c r="B174" s="13" t="s">
        <v>1886</v>
      </c>
      <c r="C174" s="22" t="s">
        <v>8221</v>
      </c>
      <c r="D174" s="22" t="s">
        <v>4</v>
      </c>
      <c r="E174" s="22" t="s">
        <v>8201</v>
      </c>
      <c r="F174" s="36">
        <v>1</v>
      </c>
      <c r="G174" s="36">
        <v>11</v>
      </c>
    </row>
    <row r="175" spans="1:7">
      <c r="A175" s="23">
        <v>2015</v>
      </c>
      <c r="B175" s="13" t="s">
        <v>1886</v>
      </c>
      <c r="C175" s="22" t="s">
        <v>8207</v>
      </c>
      <c r="D175" s="22" t="s">
        <v>4</v>
      </c>
      <c r="E175" s="22" t="s">
        <v>2379</v>
      </c>
      <c r="F175" s="36">
        <v>1</v>
      </c>
      <c r="G175" s="36">
        <v>1626</v>
      </c>
    </row>
    <row r="176" spans="1:7">
      <c r="A176" s="23">
        <v>2015</v>
      </c>
      <c r="B176" s="13" t="s">
        <v>1886</v>
      </c>
      <c r="C176" s="22" t="s">
        <v>8206</v>
      </c>
      <c r="D176" s="22" t="s">
        <v>4</v>
      </c>
      <c r="E176" s="22" t="s">
        <v>2378</v>
      </c>
      <c r="F176" s="36">
        <v>8</v>
      </c>
      <c r="G176" s="36">
        <v>218</v>
      </c>
    </row>
    <row r="177" spans="1:7">
      <c r="A177" s="23">
        <v>2015</v>
      </c>
      <c r="B177" s="13" t="s">
        <v>1886</v>
      </c>
      <c r="C177" s="22" t="s">
        <v>8207</v>
      </c>
      <c r="D177" s="22" t="s">
        <v>4</v>
      </c>
      <c r="E177" s="22" t="s">
        <v>2378</v>
      </c>
      <c r="F177" s="36">
        <v>4</v>
      </c>
      <c r="G177" s="36">
        <v>98</v>
      </c>
    </row>
    <row r="178" spans="1:7">
      <c r="A178" s="23">
        <v>2015</v>
      </c>
      <c r="B178" s="13" t="s">
        <v>1886</v>
      </c>
      <c r="C178" s="22" t="s">
        <v>8208</v>
      </c>
      <c r="D178" s="22" t="s">
        <v>4</v>
      </c>
      <c r="E178" s="22" t="s">
        <v>2378</v>
      </c>
      <c r="F178" s="36">
        <v>1</v>
      </c>
      <c r="G178" s="36">
        <v>17</v>
      </c>
    </row>
    <row r="179" spans="1:7">
      <c r="A179" s="23">
        <v>2015</v>
      </c>
      <c r="B179" s="13" t="s">
        <v>1886</v>
      </c>
      <c r="C179" s="22" t="s">
        <v>8209</v>
      </c>
      <c r="D179" s="22" t="s">
        <v>4</v>
      </c>
      <c r="E179" s="22" t="s">
        <v>2378</v>
      </c>
      <c r="F179" s="36">
        <v>6</v>
      </c>
      <c r="G179" s="36">
        <v>60</v>
      </c>
    </row>
    <row r="180" spans="1:7">
      <c r="A180" s="23">
        <v>2015</v>
      </c>
      <c r="B180" s="13" t="s">
        <v>1886</v>
      </c>
      <c r="C180" s="22" t="s">
        <v>8211</v>
      </c>
      <c r="D180" s="22" t="s">
        <v>4</v>
      </c>
      <c r="E180" s="22" t="s">
        <v>2378</v>
      </c>
      <c r="F180" s="36">
        <v>1</v>
      </c>
      <c r="G180" s="36">
        <v>31</v>
      </c>
    </row>
    <row r="181" spans="1:7">
      <c r="A181" s="23">
        <v>2015</v>
      </c>
      <c r="B181" s="13" t="s">
        <v>1886</v>
      </c>
      <c r="C181" s="22" t="s">
        <v>8213</v>
      </c>
      <c r="D181" s="22" t="s">
        <v>4</v>
      </c>
      <c r="E181" s="22" t="s">
        <v>2378</v>
      </c>
      <c r="F181" s="36">
        <v>18</v>
      </c>
      <c r="G181" s="36">
        <v>491</v>
      </c>
    </row>
    <row r="182" spans="1:7">
      <c r="A182" s="23">
        <v>2015</v>
      </c>
      <c r="B182" s="13" t="s">
        <v>1886</v>
      </c>
      <c r="C182" s="22" t="s">
        <v>8215</v>
      </c>
      <c r="D182" s="22" t="s">
        <v>4</v>
      </c>
      <c r="E182" s="22" t="s">
        <v>2378</v>
      </c>
      <c r="F182" s="36">
        <v>2</v>
      </c>
      <c r="G182" s="36">
        <v>53</v>
      </c>
    </row>
    <row r="183" spans="1:7">
      <c r="A183" s="23">
        <v>2015</v>
      </c>
      <c r="B183" s="13" t="s">
        <v>1886</v>
      </c>
      <c r="C183" s="22" t="s">
        <v>8217</v>
      </c>
      <c r="D183" s="22" t="s">
        <v>4</v>
      </c>
      <c r="E183" s="22" t="s">
        <v>2378</v>
      </c>
      <c r="F183" s="36">
        <v>1</v>
      </c>
      <c r="G183" s="36">
        <v>23</v>
      </c>
    </row>
    <row r="184" spans="1:7">
      <c r="A184" s="23">
        <v>2015</v>
      </c>
      <c r="B184" s="13" t="s">
        <v>1886</v>
      </c>
      <c r="C184" s="22" t="s">
        <v>8220</v>
      </c>
      <c r="D184" s="22" t="s">
        <v>4</v>
      </c>
      <c r="E184" s="22" t="s">
        <v>2378</v>
      </c>
      <c r="F184" s="36">
        <v>1</v>
      </c>
      <c r="G184" s="36">
        <v>12</v>
      </c>
    </row>
    <row r="185" spans="1:7">
      <c r="A185" s="23">
        <v>2015</v>
      </c>
      <c r="B185" s="13" t="s">
        <v>1886</v>
      </c>
      <c r="C185" s="22" t="s">
        <v>8221</v>
      </c>
      <c r="D185" s="22" t="s">
        <v>4</v>
      </c>
      <c r="E185" s="22" t="s">
        <v>2378</v>
      </c>
      <c r="F185" s="36">
        <v>8</v>
      </c>
      <c r="G185" s="36">
        <v>59</v>
      </c>
    </row>
    <row r="186" spans="1:7">
      <c r="A186" s="23">
        <v>2015</v>
      </c>
      <c r="B186" s="13" t="s">
        <v>1886</v>
      </c>
      <c r="C186" s="22" t="s">
        <v>539</v>
      </c>
      <c r="D186" s="22" t="s">
        <v>4</v>
      </c>
      <c r="E186" s="22" t="s">
        <v>2378</v>
      </c>
      <c r="F186" s="36">
        <v>7</v>
      </c>
      <c r="G186" s="36">
        <v>132</v>
      </c>
    </row>
    <row r="187" spans="1:7">
      <c r="A187" s="23">
        <v>2015</v>
      </c>
      <c r="B187" s="13" t="s">
        <v>1886</v>
      </c>
      <c r="C187" s="22" t="s">
        <v>8204</v>
      </c>
      <c r="D187" s="22" t="s">
        <v>2377</v>
      </c>
      <c r="E187" s="22" t="s">
        <v>2375</v>
      </c>
      <c r="F187" s="36">
        <v>11</v>
      </c>
      <c r="G187" s="36"/>
    </row>
    <row r="188" spans="1:7">
      <c r="A188" s="23">
        <v>2015</v>
      </c>
      <c r="B188" s="13" t="s">
        <v>1886</v>
      </c>
      <c r="C188" s="22" t="s">
        <v>8205</v>
      </c>
      <c r="D188" s="22" t="s">
        <v>2377</v>
      </c>
      <c r="E188" s="22" t="s">
        <v>2375</v>
      </c>
      <c r="F188" s="36">
        <v>4</v>
      </c>
      <c r="G188" s="36"/>
    </row>
    <row r="189" spans="1:7">
      <c r="A189" s="23">
        <v>2015</v>
      </c>
      <c r="B189" s="13" t="s">
        <v>1886</v>
      </c>
      <c r="C189" s="22" t="s">
        <v>8206</v>
      </c>
      <c r="D189" s="22" t="s">
        <v>2377</v>
      </c>
      <c r="E189" s="22" t="s">
        <v>2375</v>
      </c>
      <c r="F189" s="36">
        <v>7</v>
      </c>
      <c r="G189" s="36"/>
    </row>
    <row r="190" spans="1:7">
      <c r="A190" s="23">
        <v>2015</v>
      </c>
      <c r="B190" s="13" t="s">
        <v>1886</v>
      </c>
      <c r="C190" s="22" t="s">
        <v>8207</v>
      </c>
      <c r="D190" s="22" t="s">
        <v>2377</v>
      </c>
      <c r="E190" s="22" t="s">
        <v>2375</v>
      </c>
      <c r="F190" s="36">
        <v>28</v>
      </c>
      <c r="G190" s="36"/>
    </row>
    <row r="191" spans="1:7">
      <c r="A191" s="23">
        <v>2015</v>
      </c>
      <c r="B191" s="13" t="s">
        <v>1886</v>
      </c>
      <c r="C191" s="22" t="s">
        <v>8208</v>
      </c>
      <c r="D191" s="22" t="s">
        <v>2377</v>
      </c>
      <c r="E191" s="22" t="s">
        <v>2375</v>
      </c>
      <c r="F191" s="36">
        <v>17</v>
      </c>
      <c r="G191" s="36"/>
    </row>
    <row r="192" spans="1:7">
      <c r="A192" s="23">
        <v>2015</v>
      </c>
      <c r="B192" s="13" t="s">
        <v>1886</v>
      </c>
      <c r="C192" s="22" t="s">
        <v>8209</v>
      </c>
      <c r="D192" s="22" t="s">
        <v>2377</v>
      </c>
      <c r="E192" s="22" t="s">
        <v>2375</v>
      </c>
      <c r="F192" s="36">
        <v>7</v>
      </c>
      <c r="G192" s="36"/>
    </row>
    <row r="193" spans="1:7">
      <c r="A193" s="23">
        <v>2015</v>
      </c>
      <c r="B193" s="13" t="s">
        <v>1886</v>
      </c>
      <c r="C193" s="22" t="s">
        <v>8210</v>
      </c>
      <c r="D193" s="22" t="s">
        <v>2377</v>
      </c>
      <c r="E193" s="22" t="s">
        <v>2375</v>
      </c>
      <c r="F193" s="36">
        <v>9</v>
      </c>
      <c r="G193" s="36"/>
    </row>
    <row r="194" spans="1:7">
      <c r="A194" s="23">
        <v>2015</v>
      </c>
      <c r="B194" s="13" t="s">
        <v>1886</v>
      </c>
      <c r="C194" s="22" t="s">
        <v>8211</v>
      </c>
      <c r="D194" s="22" t="s">
        <v>2377</v>
      </c>
      <c r="E194" s="22" t="s">
        <v>2375</v>
      </c>
      <c r="F194" s="36">
        <v>15</v>
      </c>
      <c r="G194" s="36"/>
    </row>
    <row r="195" spans="1:7">
      <c r="A195" s="23">
        <v>2015</v>
      </c>
      <c r="B195" s="13" t="s">
        <v>1886</v>
      </c>
      <c r="C195" s="22" t="s">
        <v>8212</v>
      </c>
      <c r="D195" s="22" t="s">
        <v>2377</v>
      </c>
      <c r="E195" s="22" t="s">
        <v>2375</v>
      </c>
      <c r="F195" s="36">
        <v>1</v>
      </c>
      <c r="G195" s="36"/>
    </row>
    <row r="196" spans="1:7">
      <c r="A196" s="23">
        <v>2015</v>
      </c>
      <c r="B196" s="13" t="s">
        <v>1886</v>
      </c>
      <c r="C196" s="22" t="s">
        <v>8213</v>
      </c>
      <c r="D196" s="22" t="s">
        <v>2377</v>
      </c>
      <c r="E196" s="22" t="s">
        <v>2375</v>
      </c>
      <c r="F196" s="36">
        <v>4</v>
      </c>
      <c r="G196" s="36"/>
    </row>
    <row r="197" spans="1:7">
      <c r="A197" s="23">
        <v>2015</v>
      </c>
      <c r="B197" s="13" t="s">
        <v>1886</v>
      </c>
      <c r="C197" s="22" t="s">
        <v>8214</v>
      </c>
      <c r="D197" s="22" t="s">
        <v>2377</v>
      </c>
      <c r="E197" s="22" t="s">
        <v>2375</v>
      </c>
      <c r="F197" s="36">
        <v>2</v>
      </c>
      <c r="G197" s="36"/>
    </row>
    <row r="198" spans="1:7">
      <c r="A198" s="23">
        <v>2015</v>
      </c>
      <c r="B198" s="13" t="s">
        <v>1886</v>
      </c>
      <c r="C198" s="22" t="s">
        <v>8215</v>
      </c>
      <c r="D198" s="22" t="s">
        <v>2377</v>
      </c>
      <c r="E198" s="22" t="s">
        <v>2375</v>
      </c>
      <c r="F198" s="36">
        <v>2</v>
      </c>
      <c r="G198" s="36"/>
    </row>
    <row r="199" spans="1:7">
      <c r="A199" s="23">
        <v>2015</v>
      </c>
      <c r="B199" s="13" t="s">
        <v>1886</v>
      </c>
      <c r="C199" s="22" t="s">
        <v>8217</v>
      </c>
      <c r="D199" s="22" t="s">
        <v>2377</v>
      </c>
      <c r="E199" s="22" t="s">
        <v>2375</v>
      </c>
      <c r="F199" s="36">
        <v>19</v>
      </c>
      <c r="G199" s="36"/>
    </row>
    <row r="200" spans="1:7">
      <c r="A200" s="23">
        <v>2015</v>
      </c>
      <c r="B200" s="13" t="s">
        <v>1886</v>
      </c>
      <c r="C200" s="22" t="s">
        <v>8218</v>
      </c>
      <c r="D200" s="22" t="s">
        <v>2377</v>
      </c>
      <c r="E200" s="22" t="s">
        <v>2375</v>
      </c>
      <c r="F200" s="36">
        <v>1</v>
      </c>
      <c r="G200" s="36"/>
    </row>
    <row r="201" spans="1:7">
      <c r="A201" s="23">
        <v>2015</v>
      </c>
      <c r="B201" s="13" t="s">
        <v>1886</v>
      </c>
      <c r="C201" s="22" t="s">
        <v>8219</v>
      </c>
      <c r="D201" s="22" t="s">
        <v>2377</v>
      </c>
      <c r="E201" s="22" t="s">
        <v>2375</v>
      </c>
      <c r="F201" s="36">
        <v>7</v>
      </c>
      <c r="G201" s="36"/>
    </row>
    <row r="202" spans="1:7">
      <c r="A202" s="23">
        <v>2015</v>
      </c>
      <c r="B202" s="13" t="s">
        <v>1886</v>
      </c>
      <c r="C202" s="22" t="s">
        <v>8220</v>
      </c>
      <c r="D202" s="22" t="s">
        <v>2377</v>
      </c>
      <c r="E202" s="22" t="s">
        <v>2375</v>
      </c>
      <c r="F202" s="36">
        <v>6</v>
      </c>
      <c r="G202" s="36"/>
    </row>
    <row r="203" spans="1:7">
      <c r="A203" s="23">
        <v>2015</v>
      </c>
      <c r="B203" s="13" t="s">
        <v>1886</v>
      </c>
      <c r="C203" s="22" t="s">
        <v>8221</v>
      </c>
      <c r="D203" s="22" t="s">
        <v>2377</v>
      </c>
      <c r="E203" s="22" t="s">
        <v>2375</v>
      </c>
      <c r="F203" s="36">
        <v>8</v>
      </c>
      <c r="G203" s="36"/>
    </row>
    <row r="204" spans="1:7">
      <c r="A204" s="23">
        <v>2015</v>
      </c>
      <c r="B204" s="13" t="s">
        <v>1886</v>
      </c>
      <c r="C204" s="22" t="s">
        <v>539</v>
      </c>
      <c r="D204" s="22" t="s">
        <v>2377</v>
      </c>
      <c r="E204" s="22" t="s">
        <v>2375</v>
      </c>
      <c r="F204" s="36">
        <v>5</v>
      </c>
      <c r="G204" s="36"/>
    </row>
    <row r="205" spans="1:7">
      <c r="A205" s="23">
        <v>2015</v>
      </c>
      <c r="B205" s="13" t="s">
        <v>1886</v>
      </c>
      <c r="C205" s="22" t="s">
        <v>1691</v>
      </c>
      <c r="D205" s="22" t="s">
        <v>2377</v>
      </c>
      <c r="E205" s="22" t="s">
        <v>2376</v>
      </c>
      <c r="F205" s="36">
        <v>2</v>
      </c>
      <c r="G205" s="36"/>
    </row>
    <row r="206" spans="1:7">
      <c r="A206" s="23">
        <v>2015</v>
      </c>
      <c r="B206" s="13" t="s">
        <v>1886</v>
      </c>
      <c r="C206" s="22" t="s">
        <v>8204</v>
      </c>
      <c r="D206" s="22" t="s">
        <v>2377</v>
      </c>
      <c r="E206" s="22" t="s">
        <v>2376</v>
      </c>
      <c r="F206" s="36">
        <v>3</v>
      </c>
      <c r="G206" s="36"/>
    </row>
    <row r="207" spans="1:7">
      <c r="A207" s="23">
        <v>2015</v>
      </c>
      <c r="B207" s="13" t="s">
        <v>1886</v>
      </c>
      <c r="C207" s="22" t="s">
        <v>8206</v>
      </c>
      <c r="D207" s="22" t="s">
        <v>2377</v>
      </c>
      <c r="E207" s="22" t="s">
        <v>2376</v>
      </c>
      <c r="F207" s="36">
        <v>10</v>
      </c>
      <c r="G207" s="36"/>
    </row>
    <row r="208" spans="1:7">
      <c r="A208" s="23">
        <v>2015</v>
      </c>
      <c r="B208" s="13" t="s">
        <v>1886</v>
      </c>
      <c r="C208" s="22" t="s">
        <v>8207</v>
      </c>
      <c r="D208" s="22" t="s">
        <v>2377</v>
      </c>
      <c r="E208" s="22" t="s">
        <v>2376</v>
      </c>
      <c r="F208" s="36">
        <v>67</v>
      </c>
      <c r="G208" s="36"/>
    </row>
    <row r="209" spans="1:7">
      <c r="A209" s="23">
        <v>2015</v>
      </c>
      <c r="B209" s="13" t="s">
        <v>1886</v>
      </c>
      <c r="C209" s="22" t="s">
        <v>8208</v>
      </c>
      <c r="D209" s="22" t="s">
        <v>2377</v>
      </c>
      <c r="E209" s="22" t="s">
        <v>2376</v>
      </c>
      <c r="F209" s="36">
        <v>18</v>
      </c>
      <c r="G209" s="36"/>
    </row>
    <row r="210" spans="1:7">
      <c r="A210" s="23">
        <v>2015</v>
      </c>
      <c r="B210" s="13" t="s">
        <v>1886</v>
      </c>
      <c r="C210" s="22" t="s">
        <v>8209</v>
      </c>
      <c r="D210" s="22" t="s">
        <v>2377</v>
      </c>
      <c r="E210" s="22" t="s">
        <v>2376</v>
      </c>
      <c r="F210" s="36">
        <v>9</v>
      </c>
      <c r="G210" s="36"/>
    </row>
    <row r="211" spans="1:7">
      <c r="A211" s="23">
        <v>2015</v>
      </c>
      <c r="B211" s="13" t="s">
        <v>1886</v>
      </c>
      <c r="C211" s="22" t="s">
        <v>8210</v>
      </c>
      <c r="D211" s="22" t="s">
        <v>2377</v>
      </c>
      <c r="E211" s="22" t="s">
        <v>2376</v>
      </c>
      <c r="F211" s="36">
        <v>1</v>
      </c>
      <c r="G211" s="36"/>
    </row>
    <row r="212" spans="1:7">
      <c r="A212" s="23">
        <v>2015</v>
      </c>
      <c r="B212" s="13" t="s">
        <v>1886</v>
      </c>
      <c r="C212" s="22" t="s">
        <v>8211</v>
      </c>
      <c r="D212" s="22" t="s">
        <v>2377</v>
      </c>
      <c r="E212" s="22" t="s">
        <v>2376</v>
      </c>
      <c r="F212" s="36">
        <v>11</v>
      </c>
      <c r="G212" s="36"/>
    </row>
    <row r="213" spans="1:7">
      <c r="A213" s="23">
        <v>2015</v>
      </c>
      <c r="B213" s="13" t="s">
        <v>1886</v>
      </c>
      <c r="C213" s="22" t="s">
        <v>8213</v>
      </c>
      <c r="D213" s="22" t="s">
        <v>2377</v>
      </c>
      <c r="E213" s="22" t="s">
        <v>2376</v>
      </c>
      <c r="F213" s="36">
        <v>21</v>
      </c>
      <c r="G213" s="36"/>
    </row>
    <row r="214" spans="1:7">
      <c r="A214" s="23">
        <v>2015</v>
      </c>
      <c r="B214" s="13" t="s">
        <v>1886</v>
      </c>
      <c r="C214" s="22" t="s">
        <v>8214</v>
      </c>
      <c r="D214" s="22" t="s">
        <v>2377</v>
      </c>
      <c r="E214" s="22" t="s">
        <v>2376</v>
      </c>
      <c r="F214" s="36">
        <v>6</v>
      </c>
      <c r="G214" s="36"/>
    </row>
    <row r="215" spans="1:7">
      <c r="A215" s="23">
        <v>2015</v>
      </c>
      <c r="B215" s="13" t="s">
        <v>1886</v>
      </c>
      <c r="C215" s="22" t="s">
        <v>8215</v>
      </c>
      <c r="D215" s="22" t="s">
        <v>2377</v>
      </c>
      <c r="E215" s="22" t="s">
        <v>2376</v>
      </c>
      <c r="F215" s="36">
        <v>8</v>
      </c>
      <c r="G215" s="36"/>
    </row>
    <row r="216" spans="1:7">
      <c r="A216" s="23">
        <v>2015</v>
      </c>
      <c r="B216" s="13" t="s">
        <v>1886</v>
      </c>
      <c r="C216" s="22" t="s">
        <v>8217</v>
      </c>
      <c r="D216" s="22" t="s">
        <v>2377</v>
      </c>
      <c r="E216" s="22" t="s">
        <v>2376</v>
      </c>
      <c r="F216" s="36">
        <v>28</v>
      </c>
      <c r="G216" s="36"/>
    </row>
    <row r="217" spans="1:7">
      <c r="A217" s="23">
        <v>2015</v>
      </c>
      <c r="B217" s="13" t="s">
        <v>1886</v>
      </c>
      <c r="C217" s="22" t="s">
        <v>8218</v>
      </c>
      <c r="D217" s="22" t="s">
        <v>2377</v>
      </c>
      <c r="E217" s="22" t="s">
        <v>2376</v>
      </c>
      <c r="F217" s="36">
        <v>11</v>
      </c>
      <c r="G217" s="36"/>
    </row>
    <row r="218" spans="1:7">
      <c r="A218" s="23">
        <v>2015</v>
      </c>
      <c r="B218" s="13" t="s">
        <v>1886</v>
      </c>
      <c r="C218" s="22" t="s">
        <v>8219</v>
      </c>
      <c r="D218" s="22" t="s">
        <v>2377</v>
      </c>
      <c r="E218" s="22" t="s">
        <v>2376</v>
      </c>
      <c r="F218" s="36">
        <v>3</v>
      </c>
      <c r="G218" s="36"/>
    </row>
    <row r="219" spans="1:7">
      <c r="A219" s="23">
        <v>2015</v>
      </c>
      <c r="B219" s="13" t="s">
        <v>1886</v>
      </c>
      <c r="C219" s="22" t="s">
        <v>8220</v>
      </c>
      <c r="D219" s="22" t="s">
        <v>2377</v>
      </c>
      <c r="E219" s="22" t="s">
        <v>2376</v>
      </c>
      <c r="F219" s="36">
        <v>2</v>
      </c>
      <c r="G219" s="36"/>
    </row>
    <row r="220" spans="1:7">
      <c r="A220" s="23">
        <v>2015</v>
      </c>
      <c r="B220" s="13" t="s">
        <v>1886</v>
      </c>
      <c r="C220" s="22" t="s">
        <v>8221</v>
      </c>
      <c r="D220" s="22" t="s">
        <v>2377</v>
      </c>
      <c r="E220" s="22" t="s">
        <v>2376</v>
      </c>
      <c r="F220" s="36">
        <v>29</v>
      </c>
      <c r="G220" s="36"/>
    </row>
    <row r="221" spans="1:7">
      <c r="A221" s="23">
        <v>2015</v>
      </c>
      <c r="B221" s="13" t="s">
        <v>1886</v>
      </c>
      <c r="C221" s="22" t="s">
        <v>171</v>
      </c>
      <c r="D221" s="22" t="s">
        <v>2377</v>
      </c>
      <c r="E221" s="22" t="s">
        <v>2376</v>
      </c>
      <c r="F221" s="36">
        <v>1</v>
      </c>
      <c r="G221" s="36"/>
    </row>
    <row r="222" spans="1:7">
      <c r="A222" s="23">
        <v>2015</v>
      </c>
      <c r="B222" s="13" t="s">
        <v>1886</v>
      </c>
      <c r="C222" s="22" t="s">
        <v>802</v>
      </c>
      <c r="D222" s="22" t="s">
        <v>2377</v>
      </c>
      <c r="E222" s="22" t="s">
        <v>2376</v>
      </c>
      <c r="F222" s="36">
        <v>4</v>
      </c>
      <c r="G222" s="36"/>
    </row>
    <row r="223" spans="1:7">
      <c r="A223" s="23">
        <v>2015</v>
      </c>
      <c r="B223" s="13" t="s">
        <v>1886</v>
      </c>
      <c r="C223" s="22" t="s">
        <v>1691</v>
      </c>
      <c r="D223" s="22" t="s">
        <v>8199</v>
      </c>
      <c r="E223" s="22" t="s">
        <v>2381</v>
      </c>
      <c r="F223" s="36">
        <v>2</v>
      </c>
      <c r="G223" s="36">
        <v>100</v>
      </c>
    </row>
    <row r="224" spans="1:7">
      <c r="A224" s="23">
        <v>2015</v>
      </c>
      <c r="B224" s="13" t="s">
        <v>1886</v>
      </c>
      <c r="C224" s="22" t="s">
        <v>8204</v>
      </c>
      <c r="D224" s="22" t="s">
        <v>8199</v>
      </c>
      <c r="E224" s="22" t="s">
        <v>2381</v>
      </c>
      <c r="F224" s="36">
        <v>13</v>
      </c>
      <c r="G224" s="36">
        <v>203</v>
      </c>
    </row>
    <row r="225" spans="1:7">
      <c r="A225" s="23">
        <v>2015</v>
      </c>
      <c r="B225" s="13" t="s">
        <v>1886</v>
      </c>
      <c r="C225" s="22" t="s">
        <v>8205</v>
      </c>
      <c r="D225" s="22" t="s">
        <v>8199</v>
      </c>
      <c r="E225" s="22" t="s">
        <v>2381</v>
      </c>
      <c r="F225" s="36">
        <v>4</v>
      </c>
      <c r="G225" s="36">
        <v>77</v>
      </c>
    </row>
    <row r="226" spans="1:7">
      <c r="A226" s="23">
        <v>2015</v>
      </c>
      <c r="B226" s="13" t="s">
        <v>1886</v>
      </c>
      <c r="C226" s="22" t="s">
        <v>8206</v>
      </c>
      <c r="D226" s="22" t="s">
        <v>8199</v>
      </c>
      <c r="E226" s="22" t="s">
        <v>2381</v>
      </c>
      <c r="F226" s="36">
        <v>17</v>
      </c>
      <c r="G226" s="36">
        <v>533</v>
      </c>
    </row>
    <row r="227" spans="1:7">
      <c r="A227" s="23">
        <v>2015</v>
      </c>
      <c r="B227" s="13" t="s">
        <v>1886</v>
      </c>
      <c r="C227" s="22" t="s">
        <v>8207</v>
      </c>
      <c r="D227" s="22" t="s">
        <v>8199</v>
      </c>
      <c r="E227" s="22" t="s">
        <v>2381</v>
      </c>
      <c r="F227" s="36">
        <v>62</v>
      </c>
      <c r="G227" s="36">
        <v>3490</v>
      </c>
    </row>
    <row r="228" spans="1:7">
      <c r="A228" s="23">
        <v>2015</v>
      </c>
      <c r="B228" s="13" t="s">
        <v>1886</v>
      </c>
      <c r="C228" s="22" t="s">
        <v>8208</v>
      </c>
      <c r="D228" s="22" t="s">
        <v>8199</v>
      </c>
      <c r="E228" s="22" t="s">
        <v>2381</v>
      </c>
      <c r="F228" s="36">
        <v>26</v>
      </c>
      <c r="G228" s="36">
        <v>621</v>
      </c>
    </row>
    <row r="229" spans="1:7">
      <c r="A229" s="23">
        <v>2015</v>
      </c>
      <c r="B229" s="13" t="s">
        <v>1886</v>
      </c>
      <c r="C229" s="22" t="s">
        <v>8209</v>
      </c>
      <c r="D229" s="22" t="s">
        <v>8199</v>
      </c>
      <c r="E229" s="22" t="s">
        <v>2381</v>
      </c>
      <c r="F229" s="36">
        <v>12</v>
      </c>
      <c r="G229" s="36">
        <v>390</v>
      </c>
    </row>
    <row r="230" spans="1:7">
      <c r="A230" s="23">
        <v>2015</v>
      </c>
      <c r="B230" s="13" t="s">
        <v>1886</v>
      </c>
      <c r="C230" s="22" t="s">
        <v>8210</v>
      </c>
      <c r="D230" s="22" t="s">
        <v>8199</v>
      </c>
      <c r="E230" s="22" t="s">
        <v>2381</v>
      </c>
      <c r="F230" s="36">
        <v>10</v>
      </c>
      <c r="G230" s="36">
        <v>1237</v>
      </c>
    </row>
    <row r="231" spans="1:7">
      <c r="A231" s="23">
        <v>2015</v>
      </c>
      <c r="B231" s="13" t="s">
        <v>1886</v>
      </c>
      <c r="C231" s="22" t="s">
        <v>8211</v>
      </c>
      <c r="D231" s="22" t="s">
        <v>8199</v>
      </c>
      <c r="E231" s="22" t="s">
        <v>2381</v>
      </c>
      <c r="F231" s="36">
        <v>22</v>
      </c>
      <c r="G231" s="36">
        <v>822</v>
      </c>
    </row>
    <row r="232" spans="1:7">
      <c r="A232" s="23">
        <v>2015</v>
      </c>
      <c r="B232" s="13" t="s">
        <v>1886</v>
      </c>
      <c r="C232" s="22" t="s">
        <v>8212</v>
      </c>
      <c r="D232" s="22" t="s">
        <v>8199</v>
      </c>
      <c r="E232" s="22" t="s">
        <v>2381</v>
      </c>
      <c r="F232" s="36">
        <v>1</v>
      </c>
      <c r="G232" s="36">
        <v>27</v>
      </c>
    </row>
    <row r="233" spans="1:7">
      <c r="A233" s="23">
        <v>2015</v>
      </c>
      <c r="B233" s="13" t="s">
        <v>1886</v>
      </c>
      <c r="C233" s="22" t="s">
        <v>8213</v>
      </c>
      <c r="D233" s="22" t="s">
        <v>8199</v>
      </c>
      <c r="E233" s="22" t="s">
        <v>2381</v>
      </c>
      <c r="F233" s="36">
        <v>25</v>
      </c>
      <c r="G233" s="36">
        <v>933</v>
      </c>
    </row>
    <row r="234" spans="1:7">
      <c r="A234" s="23">
        <v>2015</v>
      </c>
      <c r="B234" s="13" t="s">
        <v>1886</v>
      </c>
      <c r="C234" s="22" t="s">
        <v>8214</v>
      </c>
      <c r="D234" s="22" t="s">
        <v>8199</v>
      </c>
      <c r="E234" s="22" t="s">
        <v>2381</v>
      </c>
      <c r="F234" s="36">
        <v>6</v>
      </c>
      <c r="G234" s="36">
        <v>320</v>
      </c>
    </row>
    <row r="235" spans="1:7">
      <c r="A235" s="23">
        <v>2015</v>
      </c>
      <c r="B235" s="13" t="s">
        <v>1886</v>
      </c>
      <c r="C235" s="22" t="s">
        <v>8215</v>
      </c>
      <c r="D235" s="22" t="s">
        <v>8199</v>
      </c>
      <c r="E235" s="22" t="s">
        <v>2381</v>
      </c>
      <c r="F235" s="36">
        <v>8</v>
      </c>
      <c r="G235" s="36">
        <v>189</v>
      </c>
    </row>
    <row r="236" spans="1:7">
      <c r="A236" s="23">
        <v>2015</v>
      </c>
      <c r="B236" s="13" t="s">
        <v>1886</v>
      </c>
      <c r="C236" s="22" t="s">
        <v>8217</v>
      </c>
      <c r="D236" s="22" t="s">
        <v>8199</v>
      </c>
      <c r="E236" s="22" t="s">
        <v>2381</v>
      </c>
      <c r="F236" s="36">
        <v>42</v>
      </c>
      <c r="G236" s="36">
        <v>979</v>
      </c>
    </row>
    <row r="237" spans="1:7">
      <c r="A237" s="23">
        <v>2015</v>
      </c>
      <c r="B237" s="13" t="s">
        <v>1886</v>
      </c>
      <c r="C237" s="22" t="s">
        <v>8218</v>
      </c>
      <c r="D237" s="22" t="s">
        <v>8199</v>
      </c>
      <c r="E237" s="22" t="s">
        <v>2381</v>
      </c>
      <c r="F237" s="36">
        <v>11</v>
      </c>
      <c r="G237" s="36">
        <v>418</v>
      </c>
    </row>
    <row r="238" spans="1:7">
      <c r="A238" s="23">
        <v>2015</v>
      </c>
      <c r="B238" s="13" t="s">
        <v>1886</v>
      </c>
      <c r="C238" s="22" t="s">
        <v>8219</v>
      </c>
      <c r="D238" s="22" t="s">
        <v>8199</v>
      </c>
      <c r="E238" s="22" t="s">
        <v>2381</v>
      </c>
      <c r="F238" s="36">
        <v>9</v>
      </c>
      <c r="G238" s="36">
        <v>297</v>
      </c>
    </row>
    <row r="239" spans="1:7">
      <c r="A239" s="23">
        <v>2015</v>
      </c>
      <c r="B239" s="13" t="s">
        <v>1886</v>
      </c>
      <c r="C239" s="22" t="s">
        <v>8220</v>
      </c>
      <c r="D239" s="22" t="s">
        <v>8199</v>
      </c>
      <c r="E239" s="22" t="s">
        <v>2381</v>
      </c>
      <c r="F239" s="36">
        <v>8</v>
      </c>
      <c r="G239" s="36">
        <v>204</v>
      </c>
    </row>
    <row r="240" spans="1:7">
      <c r="A240" s="23">
        <v>2015</v>
      </c>
      <c r="B240" s="13" t="s">
        <v>1886</v>
      </c>
      <c r="C240" s="22" t="s">
        <v>8221</v>
      </c>
      <c r="D240" s="22" t="s">
        <v>8199</v>
      </c>
      <c r="E240" s="22" t="s">
        <v>2381</v>
      </c>
      <c r="F240" s="36">
        <v>37</v>
      </c>
      <c r="G240" s="36">
        <v>947</v>
      </c>
    </row>
    <row r="241" spans="1:7">
      <c r="A241" s="23">
        <v>2015</v>
      </c>
      <c r="B241" s="13" t="s">
        <v>1886</v>
      </c>
      <c r="C241" s="22" t="s">
        <v>539</v>
      </c>
      <c r="D241" s="22" t="s">
        <v>8199</v>
      </c>
      <c r="E241" s="22" t="s">
        <v>2381</v>
      </c>
      <c r="F241" s="36">
        <v>5</v>
      </c>
      <c r="G241" s="36">
        <v>106</v>
      </c>
    </row>
    <row r="242" spans="1:7">
      <c r="A242" s="23">
        <v>2015</v>
      </c>
      <c r="B242" s="13" t="s">
        <v>1886</v>
      </c>
      <c r="C242" s="22" t="s">
        <v>802</v>
      </c>
      <c r="D242" s="22" t="s">
        <v>8199</v>
      </c>
      <c r="E242" s="22" t="s">
        <v>2381</v>
      </c>
      <c r="F242" s="36">
        <v>2</v>
      </c>
      <c r="G242" s="36">
        <v>89</v>
      </c>
    </row>
    <row r="243" spans="1:7">
      <c r="A243" s="23">
        <v>2015</v>
      </c>
      <c r="B243" s="13" t="s">
        <v>1886</v>
      </c>
      <c r="C243" s="22" t="s">
        <v>8204</v>
      </c>
      <c r="D243" s="22" t="s">
        <v>8199</v>
      </c>
      <c r="E243" s="22" t="s">
        <v>2383</v>
      </c>
      <c r="F243" s="36">
        <v>1</v>
      </c>
      <c r="G243" s="36">
        <v>16</v>
      </c>
    </row>
    <row r="244" spans="1:7">
      <c r="A244" s="23">
        <v>2015</v>
      </c>
      <c r="B244" s="13" t="s">
        <v>1886</v>
      </c>
      <c r="C244" s="22" t="s">
        <v>8207</v>
      </c>
      <c r="D244" s="22" t="s">
        <v>8199</v>
      </c>
      <c r="E244" s="22" t="s">
        <v>2383</v>
      </c>
      <c r="F244" s="36">
        <v>1</v>
      </c>
      <c r="G244" s="36">
        <v>14</v>
      </c>
    </row>
    <row r="245" spans="1:7">
      <c r="A245" s="23">
        <v>2015</v>
      </c>
      <c r="B245" s="13" t="s">
        <v>1886</v>
      </c>
      <c r="C245" s="22" t="s">
        <v>8209</v>
      </c>
      <c r="D245" s="22" t="s">
        <v>8199</v>
      </c>
      <c r="E245" s="22" t="s">
        <v>2383</v>
      </c>
      <c r="F245" s="36">
        <v>1</v>
      </c>
      <c r="G245" s="36">
        <v>22</v>
      </c>
    </row>
    <row r="246" spans="1:7">
      <c r="A246" s="23">
        <v>2015</v>
      </c>
      <c r="B246" s="13" t="s">
        <v>1886</v>
      </c>
      <c r="C246" s="22" t="s">
        <v>8211</v>
      </c>
      <c r="D246" s="22" t="s">
        <v>8199</v>
      </c>
      <c r="E246" s="22" t="s">
        <v>2383</v>
      </c>
      <c r="F246" s="36">
        <v>3</v>
      </c>
      <c r="G246" s="36">
        <v>50</v>
      </c>
    </row>
    <row r="247" spans="1:7">
      <c r="A247" s="23">
        <v>2015</v>
      </c>
      <c r="B247" s="13" t="s">
        <v>1886</v>
      </c>
      <c r="C247" s="22" t="s">
        <v>8214</v>
      </c>
      <c r="D247" s="22" t="s">
        <v>8199</v>
      </c>
      <c r="E247" s="22" t="s">
        <v>2383</v>
      </c>
      <c r="F247" s="36">
        <v>2</v>
      </c>
      <c r="G247" s="36">
        <v>95</v>
      </c>
    </row>
    <row r="248" spans="1:7">
      <c r="A248" s="23">
        <v>2015</v>
      </c>
      <c r="B248" s="13" t="s">
        <v>1886</v>
      </c>
      <c r="C248" s="22" t="s">
        <v>8217</v>
      </c>
      <c r="D248" s="22" t="s">
        <v>8199</v>
      </c>
      <c r="E248" s="22" t="s">
        <v>2383</v>
      </c>
      <c r="F248" s="36">
        <v>3</v>
      </c>
      <c r="G248" s="36">
        <v>59</v>
      </c>
    </row>
    <row r="249" spans="1:7">
      <c r="A249" s="23">
        <v>2015</v>
      </c>
      <c r="B249" s="13" t="s">
        <v>1886</v>
      </c>
      <c r="C249" s="22" t="s">
        <v>8219</v>
      </c>
      <c r="D249" s="22" t="s">
        <v>8199</v>
      </c>
      <c r="E249" s="22" t="s">
        <v>2383</v>
      </c>
      <c r="F249" s="36">
        <v>1</v>
      </c>
      <c r="G249" s="36">
        <v>10</v>
      </c>
    </row>
    <row r="250" spans="1:7">
      <c r="A250" s="23">
        <v>2015</v>
      </c>
      <c r="B250" s="13" t="s">
        <v>1886</v>
      </c>
      <c r="C250" s="22" t="s">
        <v>8207</v>
      </c>
      <c r="D250" s="22" t="s">
        <v>8199</v>
      </c>
      <c r="E250" s="22" t="s">
        <v>2382</v>
      </c>
      <c r="F250" s="36">
        <v>32</v>
      </c>
      <c r="G250" s="36">
        <v>1020</v>
      </c>
    </row>
    <row r="251" spans="1:7">
      <c r="A251" s="23">
        <v>2015</v>
      </c>
      <c r="B251" s="13" t="s">
        <v>1886</v>
      </c>
      <c r="C251" s="22" t="s">
        <v>8208</v>
      </c>
      <c r="D251" s="22" t="s">
        <v>8199</v>
      </c>
      <c r="E251" s="22" t="s">
        <v>2382</v>
      </c>
      <c r="F251" s="36">
        <v>9</v>
      </c>
      <c r="G251" s="36">
        <v>226</v>
      </c>
    </row>
    <row r="252" spans="1:7">
      <c r="A252" s="23">
        <v>2015</v>
      </c>
      <c r="B252" s="13" t="s">
        <v>1886</v>
      </c>
      <c r="C252" s="22" t="s">
        <v>8209</v>
      </c>
      <c r="D252" s="22" t="s">
        <v>8199</v>
      </c>
      <c r="E252" s="22" t="s">
        <v>2382</v>
      </c>
      <c r="F252" s="36">
        <v>3</v>
      </c>
      <c r="G252" s="36">
        <v>250</v>
      </c>
    </row>
    <row r="253" spans="1:7">
      <c r="A253" s="23">
        <v>2015</v>
      </c>
      <c r="B253" s="13" t="s">
        <v>1886</v>
      </c>
      <c r="C253" s="22" t="s">
        <v>8211</v>
      </c>
      <c r="D253" s="22" t="s">
        <v>8199</v>
      </c>
      <c r="E253" s="22" t="s">
        <v>2382</v>
      </c>
      <c r="F253" s="36">
        <v>1</v>
      </c>
      <c r="G253" s="36">
        <v>14</v>
      </c>
    </row>
    <row r="254" spans="1:7">
      <c r="A254" s="23">
        <v>2015</v>
      </c>
      <c r="B254" s="13" t="s">
        <v>1886</v>
      </c>
      <c r="C254" s="22" t="s">
        <v>8215</v>
      </c>
      <c r="D254" s="22" t="s">
        <v>8199</v>
      </c>
      <c r="E254" s="22" t="s">
        <v>2382</v>
      </c>
      <c r="F254" s="36">
        <v>2</v>
      </c>
      <c r="G254" s="36">
        <v>310</v>
      </c>
    </row>
    <row r="255" spans="1:7">
      <c r="A255" s="23">
        <v>2015</v>
      </c>
      <c r="B255" s="13" t="s">
        <v>1886</v>
      </c>
      <c r="C255" s="22" t="s">
        <v>8217</v>
      </c>
      <c r="D255" s="22" t="s">
        <v>8199</v>
      </c>
      <c r="E255" s="22" t="s">
        <v>2382</v>
      </c>
      <c r="F255" s="36">
        <v>2</v>
      </c>
      <c r="G255" s="36">
        <v>71</v>
      </c>
    </row>
    <row r="256" spans="1:7">
      <c r="A256" s="23">
        <v>2015</v>
      </c>
      <c r="B256" s="13" t="s">
        <v>1886</v>
      </c>
      <c r="C256" s="22" t="s">
        <v>8218</v>
      </c>
      <c r="D256" s="22" t="s">
        <v>8199</v>
      </c>
      <c r="E256" s="22" t="s">
        <v>2382</v>
      </c>
      <c r="F256" s="36">
        <v>1</v>
      </c>
      <c r="G256" s="36">
        <v>24</v>
      </c>
    </row>
    <row r="257" spans="1:7">
      <c r="A257" s="23">
        <v>2015</v>
      </c>
      <c r="B257" s="13" t="s">
        <v>1886</v>
      </c>
      <c r="C257" s="22" t="s">
        <v>171</v>
      </c>
      <c r="D257" s="22" t="s">
        <v>8199</v>
      </c>
      <c r="E257" s="22" t="s">
        <v>2382</v>
      </c>
      <c r="F257" s="36">
        <v>1</v>
      </c>
      <c r="G257" s="36">
        <v>22</v>
      </c>
    </row>
    <row r="258" spans="1:7">
      <c r="A258" s="23">
        <v>2015</v>
      </c>
      <c r="B258" s="13" t="s">
        <v>1886</v>
      </c>
      <c r="C258" s="22" t="s">
        <v>802</v>
      </c>
      <c r="D258" s="22" t="s">
        <v>8199</v>
      </c>
      <c r="E258" s="22" t="s">
        <v>2382</v>
      </c>
      <c r="F258" s="36">
        <v>2</v>
      </c>
      <c r="G258" s="36">
        <v>34</v>
      </c>
    </row>
    <row r="259" spans="1:7">
      <c r="A259" s="23">
        <v>2015</v>
      </c>
      <c r="B259" s="13" t="s">
        <v>1886</v>
      </c>
      <c r="C259" s="22" t="s">
        <v>1691</v>
      </c>
      <c r="D259" s="22" t="s">
        <v>8198</v>
      </c>
      <c r="E259" s="22" t="s">
        <v>2371</v>
      </c>
      <c r="F259" s="36">
        <v>2</v>
      </c>
      <c r="G259" s="36"/>
    </row>
    <row r="260" spans="1:7">
      <c r="A260" s="23">
        <v>2015</v>
      </c>
      <c r="B260" s="13" t="s">
        <v>1886</v>
      </c>
      <c r="C260" s="22" t="s">
        <v>8204</v>
      </c>
      <c r="D260" s="22" t="s">
        <v>8198</v>
      </c>
      <c r="E260" s="22" t="s">
        <v>2371</v>
      </c>
      <c r="F260" s="36">
        <v>9</v>
      </c>
      <c r="G260" s="36"/>
    </row>
    <row r="261" spans="1:7">
      <c r="A261" s="23">
        <v>2015</v>
      </c>
      <c r="B261" s="13" t="s">
        <v>1886</v>
      </c>
      <c r="C261" s="22" t="s">
        <v>8205</v>
      </c>
      <c r="D261" s="22" t="s">
        <v>8198</v>
      </c>
      <c r="E261" s="22" t="s">
        <v>2371</v>
      </c>
      <c r="F261" s="36">
        <v>2</v>
      </c>
      <c r="G261" s="36"/>
    </row>
    <row r="262" spans="1:7">
      <c r="A262" s="23">
        <v>2015</v>
      </c>
      <c r="B262" s="13" t="s">
        <v>1886</v>
      </c>
      <c r="C262" s="22" t="s">
        <v>8206</v>
      </c>
      <c r="D262" s="22" t="s">
        <v>8198</v>
      </c>
      <c r="E262" s="22" t="s">
        <v>2371</v>
      </c>
      <c r="F262" s="36">
        <v>6</v>
      </c>
      <c r="G262" s="36"/>
    </row>
    <row r="263" spans="1:7">
      <c r="A263" s="23">
        <v>2015</v>
      </c>
      <c r="B263" s="13" t="s">
        <v>1886</v>
      </c>
      <c r="C263" s="22" t="s">
        <v>8207</v>
      </c>
      <c r="D263" s="22" t="s">
        <v>8198</v>
      </c>
      <c r="E263" s="22" t="s">
        <v>2371</v>
      </c>
      <c r="F263" s="36">
        <v>44</v>
      </c>
      <c r="G263" s="36"/>
    </row>
    <row r="264" spans="1:7">
      <c r="A264" s="23">
        <v>2015</v>
      </c>
      <c r="B264" s="13" t="s">
        <v>1886</v>
      </c>
      <c r="C264" s="22" t="s">
        <v>8208</v>
      </c>
      <c r="D264" s="22" t="s">
        <v>8198</v>
      </c>
      <c r="E264" s="22" t="s">
        <v>2371</v>
      </c>
      <c r="F264" s="36">
        <v>17</v>
      </c>
      <c r="G264" s="36"/>
    </row>
    <row r="265" spans="1:7">
      <c r="A265" s="23">
        <v>2015</v>
      </c>
      <c r="B265" s="13" t="s">
        <v>1886</v>
      </c>
      <c r="C265" s="22" t="s">
        <v>8209</v>
      </c>
      <c r="D265" s="22" t="s">
        <v>8198</v>
      </c>
      <c r="E265" s="22" t="s">
        <v>2371</v>
      </c>
      <c r="F265" s="36">
        <v>8</v>
      </c>
      <c r="G265" s="36"/>
    </row>
    <row r="266" spans="1:7">
      <c r="A266" s="23">
        <v>2015</v>
      </c>
      <c r="B266" s="13" t="s">
        <v>1886</v>
      </c>
      <c r="C266" s="22" t="s">
        <v>8210</v>
      </c>
      <c r="D266" s="22" t="s">
        <v>8198</v>
      </c>
      <c r="E266" s="22" t="s">
        <v>2371</v>
      </c>
      <c r="F266" s="36">
        <v>7</v>
      </c>
      <c r="G266" s="36"/>
    </row>
    <row r="267" spans="1:7">
      <c r="A267" s="23">
        <v>2015</v>
      </c>
      <c r="B267" s="13" t="s">
        <v>1886</v>
      </c>
      <c r="C267" s="22" t="s">
        <v>8211</v>
      </c>
      <c r="D267" s="22" t="s">
        <v>8198</v>
      </c>
      <c r="E267" s="22" t="s">
        <v>2371</v>
      </c>
      <c r="F267" s="36">
        <v>22</v>
      </c>
      <c r="G267" s="36"/>
    </row>
    <row r="268" spans="1:7">
      <c r="A268" s="23">
        <v>2015</v>
      </c>
      <c r="B268" s="13" t="s">
        <v>1886</v>
      </c>
      <c r="C268" s="22" t="s">
        <v>8212</v>
      </c>
      <c r="D268" s="22" t="s">
        <v>8198</v>
      </c>
      <c r="E268" s="22" t="s">
        <v>2371</v>
      </c>
      <c r="F268" s="36">
        <v>1</v>
      </c>
      <c r="G268" s="36"/>
    </row>
    <row r="269" spans="1:7">
      <c r="A269" s="23">
        <v>2015</v>
      </c>
      <c r="B269" s="13" t="s">
        <v>1886</v>
      </c>
      <c r="C269" s="22" t="s">
        <v>8213</v>
      </c>
      <c r="D269" s="22" t="s">
        <v>8198</v>
      </c>
      <c r="E269" s="22" t="s">
        <v>2371</v>
      </c>
      <c r="F269" s="36">
        <v>5</v>
      </c>
      <c r="G269" s="36"/>
    </row>
    <row r="270" spans="1:7">
      <c r="A270" s="23">
        <v>2015</v>
      </c>
      <c r="B270" s="13" t="s">
        <v>1886</v>
      </c>
      <c r="C270" s="22" t="s">
        <v>8214</v>
      </c>
      <c r="D270" s="22" t="s">
        <v>8198</v>
      </c>
      <c r="E270" s="22" t="s">
        <v>2371</v>
      </c>
      <c r="F270" s="36">
        <v>6</v>
      </c>
      <c r="G270" s="36"/>
    </row>
    <row r="271" spans="1:7">
      <c r="A271" s="23">
        <v>2015</v>
      </c>
      <c r="B271" s="13" t="s">
        <v>1886</v>
      </c>
      <c r="C271" s="22" t="s">
        <v>8215</v>
      </c>
      <c r="D271" s="22" t="s">
        <v>8198</v>
      </c>
      <c r="E271" s="22" t="s">
        <v>2371</v>
      </c>
      <c r="F271" s="36">
        <v>2</v>
      </c>
      <c r="G271" s="36"/>
    </row>
    <row r="272" spans="1:7">
      <c r="A272" s="23">
        <v>2015</v>
      </c>
      <c r="B272" s="13" t="s">
        <v>1886</v>
      </c>
      <c r="C272" s="22" t="s">
        <v>8217</v>
      </c>
      <c r="D272" s="22" t="s">
        <v>8198</v>
      </c>
      <c r="E272" s="22" t="s">
        <v>2371</v>
      </c>
      <c r="F272" s="36">
        <v>30</v>
      </c>
      <c r="G272" s="36"/>
    </row>
    <row r="273" spans="1:7">
      <c r="A273" s="23">
        <v>2015</v>
      </c>
      <c r="B273" s="13" t="s">
        <v>1886</v>
      </c>
      <c r="C273" s="22" t="s">
        <v>8218</v>
      </c>
      <c r="D273" s="22" t="s">
        <v>8198</v>
      </c>
      <c r="E273" s="22" t="s">
        <v>2371</v>
      </c>
      <c r="F273" s="36">
        <v>9</v>
      </c>
      <c r="G273" s="36"/>
    </row>
    <row r="274" spans="1:7">
      <c r="A274" s="23">
        <v>2015</v>
      </c>
      <c r="B274" s="13" t="s">
        <v>1886</v>
      </c>
      <c r="C274" s="22" t="s">
        <v>8219</v>
      </c>
      <c r="D274" s="22" t="s">
        <v>8198</v>
      </c>
      <c r="E274" s="22" t="s">
        <v>2371</v>
      </c>
      <c r="F274" s="36">
        <v>5</v>
      </c>
      <c r="G274" s="36"/>
    </row>
    <row r="275" spans="1:7">
      <c r="A275" s="23">
        <v>2015</v>
      </c>
      <c r="B275" s="13" t="s">
        <v>1886</v>
      </c>
      <c r="C275" s="22" t="s">
        <v>8220</v>
      </c>
      <c r="D275" s="22" t="s">
        <v>8198</v>
      </c>
      <c r="E275" s="22" t="s">
        <v>2371</v>
      </c>
      <c r="F275" s="36">
        <v>5</v>
      </c>
      <c r="G275" s="36"/>
    </row>
    <row r="276" spans="1:7">
      <c r="A276" s="23">
        <v>2015</v>
      </c>
      <c r="B276" s="13" t="s">
        <v>1886</v>
      </c>
      <c r="C276" s="22" t="s">
        <v>8221</v>
      </c>
      <c r="D276" s="22" t="s">
        <v>8198</v>
      </c>
      <c r="E276" s="22" t="s">
        <v>2371</v>
      </c>
      <c r="F276" s="36">
        <v>17</v>
      </c>
      <c r="G276" s="36"/>
    </row>
    <row r="277" spans="1:7">
      <c r="A277" s="23">
        <v>2015</v>
      </c>
      <c r="B277" s="13" t="s">
        <v>1886</v>
      </c>
      <c r="C277" s="22" t="s">
        <v>171</v>
      </c>
      <c r="D277" s="22" t="s">
        <v>8198</v>
      </c>
      <c r="E277" s="22" t="s">
        <v>2371</v>
      </c>
      <c r="F277" s="36">
        <v>1</v>
      </c>
      <c r="G277" s="36"/>
    </row>
    <row r="278" spans="1:7">
      <c r="A278" s="23">
        <v>2015</v>
      </c>
      <c r="B278" s="13" t="s">
        <v>1886</v>
      </c>
      <c r="C278" s="22" t="s">
        <v>8204</v>
      </c>
      <c r="D278" s="22" t="s">
        <v>8198</v>
      </c>
      <c r="E278" s="22" t="s">
        <v>2373</v>
      </c>
      <c r="F278" s="36">
        <v>5</v>
      </c>
      <c r="G278" s="36"/>
    </row>
    <row r="279" spans="1:7">
      <c r="A279" s="23">
        <v>2015</v>
      </c>
      <c r="B279" s="13" t="s">
        <v>1886</v>
      </c>
      <c r="C279" s="22" t="s">
        <v>8205</v>
      </c>
      <c r="D279" s="22" t="s">
        <v>8198</v>
      </c>
      <c r="E279" s="22" t="s">
        <v>2373</v>
      </c>
      <c r="F279" s="36">
        <v>2</v>
      </c>
      <c r="G279" s="36"/>
    </row>
    <row r="280" spans="1:7">
      <c r="A280" s="23">
        <v>2015</v>
      </c>
      <c r="B280" s="13" t="s">
        <v>1886</v>
      </c>
      <c r="C280" s="22" t="s">
        <v>8206</v>
      </c>
      <c r="D280" s="22" t="s">
        <v>8198</v>
      </c>
      <c r="E280" s="22" t="s">
        <v>2373</v>
      </c>
      <c r="F280" s="36">
        <v>11</v>
      </c>
      <c r="G280" s="36"/>
    </row>
    <row r="281" spans="1:7">
      <c r="A281" s="23">
        <v>2015</v>
      </c>
      <c r="B281" s="13" t="s">
        <v>1886</v>
      </c>
      <c r="C281" s="22" t="s">
        <v>8207</v>
      </c>
      <c r="D281" s="22" t="s">
        <v>8198</v>
      </c>
      <c r="E281" s="22" t="s">
        <v>2373</v>
      </c>
      <c r="F281" s="36">
        <v>51</v>
      </c>
      <c r="G281" s="36"/>
    </row>
    <row r="282" spans="1:7">
      <c r="A282" s="23">
        <v>2015</v>
      </c>
      <c r="B282" s="13" t="s">
        <v>1886</v>
      </c>
      <c r="C282" s="22" t="s">
        <v>8208</v>
      </c>
      <c r="D282" s="22" t="s">
        <v>8198</v>
      </c>
      <c r="E282" s="22" t="s">
        <v>2373</v>
      </c>
      <c r="F282" s="36">
        <v>18</v>
      </c>
      <c r="G282" s="36"/>
    </row>
    <row r="283" spans="1:7">
      <c r="A283" s="23">
        <v>2015</v>
      </c>
      <c r="B283" s="13" t="s">
        <v>1886</v>
      </c>
      <c r="C283" s="22" t="s">
        <v>8209</v>
      </c>
      <c r="D283" s="22" t="s">
        <v>8198</v>
      </c>
      <c r="E283" s="22" t="s">
        <v>2373</v>
      </c>
      <c r="F283" s="36">
        <v>8</v>
      </c>
      <c r="G283" s="36"/>
    </row>
    <row r="284" spans="1:7">
      <c r="A284" s="23">
        <v>2015</v>
      </c>
      <c r="B284" s="13" t="s">
        <v>1886</v>
      </c>
      <c r="C284" s="22" t="s">
        <v>8210</v>
      </c>
      <c r="D284" s="22" t="s">
        <v>8198</v>
      </c>
      <c r="E284" s="22" t="s">
        <v>2373</v>
      </c>
      <c r="F284" s="36">
        <v>3</v>
      </c>
      <c r="G284" s="36"/>
    </row>
    <row r="285" spans="1:7">
      <c r="A285" s="23">
        <v>2015</v>
      </c>
      <c r="B285" s="13" t="s">
        <v>1886</v>
      </c>
      <c r="C285" s="22" t="s">
        <v>8211</v>
      </c>
      <c r="D285" s="22" t="s">
        <v>8198</v>
      </c>
      <c r="E285" s="22" t="s">
        <v>2373</v>
      </c>
      <c r="F285" s="36">
        <v>4</v>
      </c>
      <c r="G285" s="36"/>
    </row>
    <row r="286" spans="1:7">
      <c r="A286" s="23">
        <v>2015</v>
      </c>
      <c r="B286" s="13" t="s">
        <v>1886</v>
      </c>
      <c r="C286" s="22" t="s">
        <v>8213</v>
      </c>
      <c r="D286" s="22" t="s">
        <v>8198</v>
      </c>
      <c r="E286" s="22" t="s">
        <v>2373</v>
      </c>
      <c r="F286" s="36">
        <v>20</v>
      </c>
      <c r="G286" s="36"/>
    </row>
    <row r="287" spans="1:7">
      <c r="A287" s="23">
        <v>2015</v>
      </c>
      <c r="B287" s="13" t="s">
        <v>1886</v>
      </c>
      <c r="C287" s="22" t="s">
        <v>8214</v>
      </c>
      <c r="D287" s="22" t="s">
        <v>8198</v>
      </c>
      <c r="E287" s="22" t="s">
        <v>2373</v>
      </c>
      <c r="F287" s="36">
        <v>2</v>
      </c>
      <c r="G287" s="36"/>
    </row>
    <row r="288" spans="1:7">
      <c r="A288" s="23">
        <v>2015</v>
      </c>
      <c r="B288" s="13" t="s">
        <v>1886</v>
      </c>
      <c r="C288" s="22" t="s">
        <v>8215</v>
      </c>
      <c r="D288" s="22" t="s">
        <v>8198</v>
      </c>
      <c r="E288" s="22" t="s">
        <v>2373</v>
      </c>
      <c r="F288" s="36">
        <v>8</v>
      </c>
      <c r="G288" s="36"/>
    </row>
    <row r="289" spans="1:7">
      <c r="A289" s="23">
        <v>2015</v>
      </c>
      <c r="B289" s="13" t="s">
        <v>1886</v>
      </c>
      <c r="C289" s="22" t="s">
        <v>8217</v>
      </c>
      <c r="D289" s="22" t="s">
        <v>8198</v>
      </c>
      <c r="E289" s="22" t="s">
        <v>2373</v>
      </c>
      <c r="F289" s="36">
        <v>17</v>
      </c>
      <c r="G289" s="36"/>
    </row>
    <row r="290" spans="1:7">
      <c r="A290" s="23">
        <v>2015</v>
      </c>
      <c r="B290" s="13" t="s">
        <v>1886</v>
      </c>
      <c r="C290" s="22" t="s">
        <v>8218</v>
      </c>
      <c r="D290" s="22" t="s">
        <v>8198</v>
      </c>
      <c r="E290" s="22" t="s">
        <v>2373</v>
      </c>
      <c r="F290" s="36">
        <v>3</v>
      </c>
      <c r="G290" s="36"/>
    </row>
    <row r="291" spans="1:7">
      <c r="A291" s="23">
        <v>2015</v>
      </c>
      <c r="B291" s="13" t="s">
        <v>1886</v>
      </c>
      <c r="C291" s="22" t="s">
        <v>8219</v>
      </c>
      <c r="D291" s="22" t="s">
        <v>8198</v>
      </c>
      <c r="E291" s="22" t="s">
        <v>2373</v>
      </c>
      <c r="F291" s="36">
        <v>5</v>
      </c>
      <c r="G291" s="36"/>
    </row>
    <row r="292" spans="1:7">
      <c r="A292" s="23">
        <v>2015</v>
      </c>
      <c r="B292" s="13" t="s">
        <v>1886</v>
      </c>
      <c r="C292" s="22" t="s">
        <v>8220</v>
      </c>
      <c r="D292" s="22" t="s">
        <v>8198</v>
      </c>
      <c r="E292" s="22" t="s">
        <v>2373</v>
      </c>
      <c r="F292" s="36">
        <v>3</v>
      </c>
      <c r="G292" s="36"/>
    </row>
    <row r="293" spans="1:7">
      <c r="A293" s="23">
        <v>2015</v>
      </c>
      <c r="B293" s="13" t="s">
        <v>1886</v>
      </c>
      <c r="C293" s="22" t="s">
        <v>8221</v>
      </c>
      <c r="D293" s="22" t="s">
        <v>8198</v>
      </c>
      <c r="E293" s="22" t="s">
        <v>2373</v>
      </c>
      <c r="F293" s="36">
        <v>20</v>
      </c>
      <c r="G293" s="36"/>
    </row>
    <row r="294" spans="1:7">
      <c r="A294" s="23">
        <v>2015</v>
      </c>
      <c r="B294" s="13" t="s">
        <v>1886</v>
      </c>
      <c r="C294" s="22" t="s">
        <v>539</v>
      </c>
      <c r="D294" s="22" t="s">
        <v>8198</v>
      </c>
      <c r="E294" s="22" t="s">
        <v>2373</v>
      </c>
      <c r="F294" s="36">
        <v>5</v>
      </c>
      <c r="G294" s="36"/>
    </row>
    <row r="295" spans="1:7">
      <c r="A295" s="23">
        <v>2015</v>
      </c>
      <c r="B295" s="13" t="s">
        <v>1886</v>
      </c>
      <c r="C295" s="22" t="s">
        <v>802</v>
      </c>
      <c r="D295" s="22" t="s">
        <v>8198</v>
      </c>
      <c r="E295" s="22" t="s">
        <v>2373</v>
      </c>
      <c r="F295" s="36">
        <v>4</v>
      </c>
      <c r="G295" s="36"/>
    </row>
    <row r="296" spans="1:7">
      <c r="A296" s="23">
        <v>2016</v>
      </c>
      <c r="B296" s="13" t="s">
        <v>1886</v>
      </c>
      <c r="C296" s="22" t="s">
        <v>1691</v>
      </c>
      <c r="D296" s="22" t="s">
        <v>4</v>
      </c>
      <c r="E296" s="22" t="s">
        <v>2389</v>
      </c>
      <c r="F296" s="36">
        <v>13</v>
      </c>
      <c r="G296" s="36">
        <v>241</v>
      </c>
    </row>
    <row r="297" spans="1:7">
      <c r="A297" s="23">
        <v>2016</v>
      </c>
      <c r="B297" s="13" t="s">
        <v>1886</v>
      </c>
      <c r="C297" s="22" t="s">
        <v>8204</v>
      </c>
      <c r="D297" s="22" t="s">
        <v>4</v>
      </c>
      <c r="E297" s="22" t="s">
        <v>2389</v>
      </c>
      <c r="F297" s="36">
        <v>15</v>
      </c>
      <c r="G297" s="36">
        <v>310</v>
      </c>
    </row>
    <row r="298" spans="1:7">
      <c r="A298" s="23">
        <v>2016</v>
      </c>
      <c r="B298" s="13" t="s">
        <v>1886</v>
      </c>
      <c r="C298" s="22" t="s">
        <v>8205</v>
      </c>
      <c r="D298" s="22" t="s">
        <v>4</v>
      </c>
      <c r="E298" s="22" t="s">
        <v>2389</v>
      </c>
      <c r="F298" s="36">
        <v>10</v>
      </c>
      <c r="G298" s="36">
        <v>233</v>
      </c>
    </row>
    <row r="299" spans="1:7">
      <c r="A299" s="23">
        <v>2016</v>
      </c>
      <c r="B299" s="13" t="s">
        <v>1886</v>
      </c>
      <c r="C299" s="22" t="s">
        <v>8206</v>
      </c>
      <c r="D299" s="22" t="s">
        <v>4</v>
      </c>
      <c r="E299" s="22" t="s">
        <v>2389</v>
      </c>
      <c r="F299" s="36">
        <v>5</v>
      </c>
      <c r="G299" s="36">
        <v>147</v>
      </c>
    </row>
    <row r="300" spans="1:7">
      <c r="A300" s="23">
        <v>2016</v>
      </c>
      <c r="B300" s="13" t="s">
        <v>1886</v>
      </c>
      <c r="C300" s="22" t="s">
        <v>8207</v>
      </c>
      <c r="D300" s="22" t="s">
        <v>4</v>
      </c>
      <c r="E300" s="22" t="s">
        <v>2389</v>
      </c>
      <c r="F300" s="36">
        <v>81</v>
      </c>
      <c r="G300" s="36">
        <v>2103</v>
      </c>
    </row>
    <row r="301" spans="1:7">
      <c r="A301" s="23">
        <v>2016</v>
      </c>
      <c r="B301" s="13" t="s">
        <v>1886</v>
      </c>
      <c r="C301" s="22" t="s">
        <v>8208</v>
      </c>
      <c r="D301" s="22" t="s">
        <v>4</v>
      </c>
      <c r="E301" s="22" t="s">
        <v>2389</v>
      </c>
      <c r="F301" s="36">
        <v>35</v>
      </c>
      <c r="G301" s="36">
        <v>1398</v>
      </c>
    </row>
    <row r="302" spans="1:7">
      <c r="A302" s="23">
        <v>2016</v>
      </c>
      <c r="B302" s="13" t="s">
        <v>1886</v>
      </c>
      <c r="C302" s="22" t="s">
        <v>8209</v>
      </c>
      <c r="D302" s="22" t="s">
        <v>4</v>
      </c>
      <c r="E302" s="22" t="s">
        <v>2389</v>
      </c>
      <c r="F302" s="36">
        <v>18</v>
      </c>
      <c r="G302" s="36">
        <v>625</v>
      </c>
    </row>
    <row r="303" spans="1:7">
      <c r="A303" s="23">
        <v>2016</v>
      </c>
      <c r="B303" s="13" t="s">
        <v>1886</v>
      </c>
      <c r="C303" s="22" t="s">
        <v>8210</v>
      </c>
      <c r="D303" s="22" t="s">
        <v>4</v>
      </c>
      <c r="E303" s="22" t="s">
        <v>2389</v>
      </c>
      <c r="F303" s="36">
        <v>34</v>
      </c>
      <c r="G303" s="36">
        <v>1195</v>
      </c>
    </row>
    <row r="304" spans="1:7">
      <c r="A304" s="23">
        <v>2016</v>
      </c>
      <c r="B304" s="13" t="s">
        <v>1886</v>
      </c>
      <c r="C304" s="22" t="s">
        <v>8211</v>
      </c>
      <c r="D304" s="22" t="s">
        <v>4</v>
      </c>
      <c r="E304" s="22" t="s">
        <v>2389</v>
      </c>
      <c r="F304" s="36">
        <v>22</v>
      </c>
      <c r="G304" s="36">
        <v>527</v>
      </c>
    </row>
    <row r="305" spans="1:7">
      <c r="A305" s="23">
        <v>2016</v>
      </c>
      <c r="B305" s="13" t="s">
        <v>1886</v>
      </c>
      <c r="C305" s="22" t="s">
        <v>8213</v>
      </c>
      <c r="D305" s="22" t="s">
        <v>4</v>
      </c>
      <c r="E305" s="22" t="s">
        <v>2389</v>
      </c>
      <c r="F305" s="36">
        <v>4</v>
      </c>
      <c r="G305" s="36">
        <v>55</v>
      </c>
    </row>
    <row r="306" spans="1:7">
      <c r="A306" s="23">
        <v>2016</v>
      </c>
      <c r="B306" s="13" t="s">
        <v>1886</v>
      </c>
      <c r="C306" s="22" t="s">
        <v>8214</v>
      </c>
      <c r="D306" s="22" t="s">
        <v>4</v>
      </c>
      <c r="E306" s="22" t="s">
        <v>2389</v>
      </c>
      <c r="F306" s="36">
        <v>10</v>
      </c>
      <c r="G306" s="36">
        <v>403</v>
      </c>
    </row>
    <row r="307" spans="1:7">
      <c r="A307" s="23">
        <v>2016</v>
      </c>
      <c r="B307" s="13" t="s">
        <v>1886</v>
      </c>
      <c r="C307" s="22" t="s">
        <v>8215</v>
      </c>
      <c r="D307" s="22" t="s">
        <v>4</v>
      </c>
      <c r="E307" s="22" t="s">
        <v>2389</v>
      </c>
      <c r="F307" s="36">
        <v>4</v>
      </c>
      <c r="G307" s="36">
        <v>180</v>
      </c>
    </row>
    <row r="308" spans="1:7">
      <c r="A308" s="23">
        <v>2016</v>
      </c>
      <c r="B308" s="13" t="s">
        <v>1886</v>
      </c>
      <c r="C308" s="22" t="s">
        <v>8216</v>
      </c>
      <c r="D308" s="22" t="s">
        <v>4</v>
      </c>
      <c r="E308" s="22" t="s">
        <v>2389</v>
      </c>
      <c r="F308" s="36">
        <v>1</v>
      </c>
      <c r="G308" s="36">
        <v>23</v>
      </c>
    </row>
    <row r="309" spans="1:7">
      <c r="A309" s="23">
        <v>2016</v>
      </c>
      <c r="B309" s="13" t="s">
        <v>1886</v>
      </c>
      <c r="C309" s="22" t="s">
        <v>8217</v>
      </c>
      <c r="D309" s="22" t="s">
        <v>4</v>
      </c>
      <c r="E309" s="22" t="s">
        <v>2389</v>
      </c>
      <c r="F309" s="36">
        <v>36</v>
      </c>
      <c r="G309" s="36">
        <v>727</v>
      </c>
    </row>
    <row r="310" spans="1:7">
      <c r="A310" s="23">
        <v>2016</v>
      </c>
      <c r="B310" s="13" t="s">
        <v>1886</v>
      </c>
      <c r="C310" s="22" t="s">
        <v>8218</v>
      </c>
      <c r="D310" s="22" t="s">
        <v>4</v>
      </c>
      <c r="E310" s="22" t="s">
        <v>2389</v>
      </c>
      <c r="F310" s="36">
        <v>9</v>
      </c>
      <c r="G310" s="36">
        <v>201</v>
      </c>
    </row>
    <row r="311" spans="1:7">
      <c r="A311" s="23">
        <v>2016</v>
      </c>
      <c r="B311" s="13" t="s">
        <v>1886</v>
      </c>
      <c r="C311" s="22" t="s">
        <v>8219</v>
      </c>
      <c r="D311" s="22" t="s">
        <v>4</v>
      </c>
      <c r="E311" s="22" t="s">
        <v>2389</v>
      </c>
      <c r="F311" s="36">
        <v>20</v>
      </c>
      <c r="G311" s="36">
        <v>517</v>
      </c>
    </row>
    <row r="312" spans="1:7">
      <c r="A312" s="23">
        <v>2016</v>
      </c>
      <c r="B312" s="13" t="s">
        <v>1886</v>
      </c>
      <c r="C312" s="22" t="s">
        <v>8220</v>
      </c>
      <c r="D312" s="22" t="s">
        <v>4</v>
      </c>
      <c r="E312" s="22" t="s">
        <v>2389</v>
      </c>
      <c r="F312" s="36">
        <v>6</v>
      </c>
      <c r="G312" s="36">
        <v>145</v>
      </c>
    </row>
    <row r="313" spans="1:7">
      <c r="A313" s="23">
        <v>2016</v>
      </c>
      <c r="B313" s="13" t="s">
        <v>1886</v>
      </c>
      <c r="C313" s="22" t="s">
        <v>8221</v>
      </c>
      <c r="D313" s="22" t="s">
        <v>4</v>
      </c>
      <c r="E313" s="22" t="s">
        <v>2389</v>
      </c>
      <c r="F313" s="36">
        <v>25</v>
      </c>
      <c r="G313" s="36">
        <v>829</v>
      </c>
    </row>
    <row r="314" spans="1:7">
      <c r="A314" s="23">
        <v>2016</v>
      </c>
      <c r="B314" s="13" t="s">
        <v>1886</v>
      </c>
      <c r="C314" s="22" t="s">
        <v>171</v>
      </c>
      <c r="D314" s="22" t="s">
        <v>4</v>
      </c>
      <c r="E314" s="22" t="s">
        <v>2389</v>
      </c>
      <c r="F314" s="36">
        <v>1</v>
      </c>
      <c r="G314" s="36">
        <v>19</v>
      </c>
    </row>
    <row r="315" spans="1:7">
      <c r="A315" s="23">
        <v>2016</v>
      </c>
      <c r="B315" s="13" t="s">
        <v>1886</v>
      </c>
      <c r="C315" s="22" t="s">
        <v>848</v>
      </c>
      <c r="D315" s="22" t="s">
        <v>4</v>
      </c>
      <c r="E315" s="22" t="s">
        <v>2389</v>
      </c>
      <c r="F315" s="36">
        <v>12</v>
      </c>
      <c r="G315" s="36">
        <v>342</v>
      </c>
    </row>
    <row r="316" spans="1:7">
      <c r="A316" s="23">
        <v>2016</v>
      </c>
      <c r="B316" s="13" t="s">
        <v>1886</v>
      </c>
      <c r="C316" s="22" t="s">
        <v>1691</v>
      </c>
      <c r="D316" s="22" t="s">
        <v>4</v>
      </c>
      <c r="E316" s="22" t="s">
        <v>8201</v>
      </c>
      <c r="F316" s="36">
        <v>1</v>
      </c>
      <c r="G316" s="36">
        <v>12</v>
      </c>
    </row>
    <row r="317" spans="1:7">
      <c r="A317" s="23">
        <v>2016</v>
      </c>
      <c r="B317" s="13" t="s">
        <v>1886</v>
      </c>
      <c r="C317" s="22" t="s">
        <v>8205</v>
      </c>
      <c r="D317" s="22" t="s">
        <v>4</v>
      </c>
      <c r="E317" s="22" t="s">
        <v>8201</v>
      </c>
      <c r="F317" s="36">
        <v>1</v>
      </c>
      <c r="G317" s="36"/>
    </row>
    <row r="318" spans="1:7">
      <c r="A318" s="23">
        <v>2016</v>
      </c>
      <c r="B318" s="13" t="s">
        <v>1886</v>
      </c>
      <c r="C318" s="22" t="s">
        <v>8207</v>
      </c>
      <c r="D318" s="22" t="s">
        <v>4</v>
      </c>
      <c r="E318" s="22" t="s">
        <v>8201</v>
      </c>
      <c r="F318" s="36">
        <v>3</v>
      </c>
      <c r="G318" s="36">
        <v>63</v>
      </c>
    </row>
    <row r="319" spans="1:7">
      <c r="A319" s="23">
        <v>2016</v>
      </c>
      <c r="B319" s="13" t="s">
        <v>1886</v>
      </c>
      <c r="C319" s="22" t="s">
        <v>8211</v>
      </c>
      <c r="D319" s="22" t="s">
        <v>4</v>
      </c>
      <c r="E319" s="22" t="s">
        <v>8201</v>
      </c>
      <c r="F319" s="36">
        <v>2</v>
      </c>
      <c r="G319" s="36">
        <v>55</v>
      </c>
    </row>
    <row r="320" spans="1:7">
      <c r="A320" s="23">
        <v>2016</v>
      </c>
      <c r="B320" s="13" t="s">
        <v>1886</v>
      </c>
      <c r="C320" s="22" t="s">
        <v>8213</v>
      </c>
      <c r="D320" s="22" t="s">
        <v>4</v>
      </c>
      <c r="E320" s="22" t="s">
        <v>8201</v>
      </c>
      <c r="F320" s="36">
        <v>1</v>
      </c>
      <c r="G320" s="36">
        <v>19</v>
      </c>
    </row>
    <row r="321" spans="1:7">
      <c r="A321" s="23">
        <v>2016</v>
      </c>
      <c r="B321" s="13" t="s">
        <v>1886</v>
      </c>
      <c r="C321" s="22" t="s">
        <v>8214</v>
      </c>
      <c r="D321" s="22" t="s">
        <v>4</v>
      </c>
      <c r="E321" s="22" t="s">
        <v>8201</v>
      </c>
      <c r="F321" s="36">
        <v>1</v>
      </c>
      <c r="G321" s="36">
        <v>31</v>
      </c>
    </row>
    <row r="322" spans="1:7">
      <c r="A322" s="23">
        <v>2016</v>
      </c>
      <c r="B322" s="13" t="s">
        <v>1886</v>
      </c>
      <c r="C322" s="22" t="s">
        <v>8218</v>
      </c>
      <c r="D322" s="22" t="s">
        <v>4</v>
      </c>
      <c r="E322" s="22" t="s">
        <v>8201</v>
      </c>
      <c r="F322" s="36">
        <v>20</v>
      </c>
      <c r="G322" s="36">
        <v>261</v>
      </c>
    </row>
    <row r="323" spans="1:7">
      <c r="A323" s="23">
        <v>2016</v>
      </c>
      <c r="B323" s="13" t="s">
        <v>1886</v>
      </c>
      <c r="C323" s="22" t="s">
        <v>8221</v>
      </c>
      <c r="D323" s="22" t="s">
        <v>4</v>
      </c>
      <c r="E323" s="22" t="s">
        <v>8201</v>
      </c>
      <c r="F323" s="36">
        <v>7</v>
      </c>
      <c r="G323" s="36">
        <v>104</v>
      </c>
    </row>
    <row r="324" spans="1:7">
      <c r="A324" s="23">
        <v>2016</v>
      </c>
      <c r="B324" s="13" t="s">
        <v>1886</v>
      </c>
      <c r="C324" s="22" t="s">
        <v>171</v>
      </c>
      <c r="D324" s="22" t="s">
        <v>4</v>
      </c>
      <c r="E324" s="22" t="s">
        <v>8201</v>
      </c>
      <c r="F324" s="36">
        <v>26</v>
      </c>
      <c r="G324" s="36">
        <v>633</v>
      </c>
    </row>
    <row r="325" spans="1:7">
      <c r="A325" s="23">
        <v>2016</v>
      </c>
      <c r="B325" s="13" t="s">
        <v>1886</v>
      </c>
      <c r="C325" s="22" t="s">
        <v>8204</v>
      </c>
      <c r="D325" s="22" t="s">
        <v>4</v>
      </c>
      <c r="E325" s="22" t="s">
        <v>2379</v>
      </c>
      <c r="F325" s="36">
        <v>1</v>
      </c>
      <c r="G325" s="36">
        <v>2176</v>
      </c>
    </row>
    <row r="326" spans="1:7">
      <c r="A326" s="23">
        <v>2016</v>
      </c>
      <c r="B326" s="13" t="s">
        <v>1886</v>
      </c>
      <c r="C326" s="22" t="s">
        <v>8207</v>
      </c>
      <c r="D326" s="22" t="s">
        <v>4</v>
      </c>
      <c r="E326" s="22" t="s">
        <v>2379</v>
      </c>
      <c r="F326" s="36">
        <v>1</v>
      </c>
      <c r="G326" s="36">
        <v>12273</v>
      </c>
    </row>
    <row r="327" spans="1:7">
      <c r="A327" s="23">
        <v>2016</v>
      </c>
      <c r="B327" s="13" t="s">
        <v>1886</v>
      </c>
      <c r="C327" s="22" t="s">
        <v>8215</v>
      </c>
      <c r="D327" s="22" t="s">
        <v>4</v>
      </c>
      <c r="E327" s="22" t="s">
        <v>2379</v>
      </c>
      <c r="F327" s="36">
        <v>1</v>
      </c>
      <c r="G327" s="36">
        <v>2190</v>
      </c>
    </row>
    <row r="328" spans="1:7">
      <c r="A328" s="23">
        <v>2016</v>
      </c>
      <c r="B328" s="13" t="s">
        <v>1886</v>
      </c>
      <c r="C328" s="22" t="s">
        <v>8216</v>
      </c>
      <c r="D328" s="22" t="s">
        <v>4</v>
      </c>
      <c r="E328" s="22" t="s">
        <v>2379</v>
      </c>
      <c r="F328" s="36">
        <v>1</v>
      </c>
      <c r="G328" s="36">
        <v>5507</v>
      </c>
    </row>
    <row r="329" spans="1:7">
      <c r="A329" s="23">
        <v>2016</v>
      </c>
      <c r="B329" s="13" t="s">
        <v>1886</v>
      </c>
      <c r="C329" s="22" t="s">
        <v>8217</v>
      </c>
      <c r="D329" s="22" t="s">
        <v>4</v>
      </c>
      <c r="E329" s="22" t="s">
        <v>2379</v>
      </c>
      <c r="F329" s="36">
        <v>2</v>
      </c>
      <c r="G329" s="36">
        <v>11139</v>
      </c>
    </row>
    <row r="330" spans="1:7">
      <c r="A330" s="23">
        <v>2016</v>
      </c>
      <c r="B330" s="13" t="s">
        <v>1886</v>
      </c>
      <c r="C330" s="22" t="s">
        <v>8206</v>
      </c>
      <c r="D330" s="22" t="s">
        <v>4</v>
      </c>
      <c r="E330" s="22" t="s">
        <v>2378</v>
      </c>
      <c r="F330" s="36">
        <v>11</v>
      </c>
      <c r="G330" s="36">
        <v>267</v>
      </c>
    </row>
    <row r="331" spans="1:7">
      <c r="A331" s="23">
        <v>2016</v>
      </c>
      <c r="B331" s="13" t="s">
        <v>1886</v>
      </c>
      <c r="C331" s="22" t="s">
        <v>8207</v>
      </c>
      <c r="D331" s="22" t="s">
        <v>4</v>
      </c>
      <c r="E331" s="22" t="s">
        <v>2378</v>
      </c>
      <c r="F331" s="36">
        <v>1</v>
      </c>
      <c r="G331" s="36">
        <v>30</v>
      </c>
    </row>
    <row r="332" spans="1:7">
      <c r="A332" s="23">
        <v>2016</v>
      </c>
      <c r="B332" s="13" t="s">
        <v>1886</v>
      </c>
      <c r="C332" s="22" t="s">
        <v>8208</v>
      </c>
      <c r="D332" s="22" t="s">
        <v>4</v>
      </c>
      <c r="E332" s="22" t="s">
        <v>2378</v>
      </c>
      <c r="F332" s="36">
        <v>1</v>
      </c>
      <c r="G332" s="36">
        <v>13</v>
      </c>
    </row>
    <row r="333" spans="1:7">
      <c r="A333" s="23">
        <v>2016</v>
      </c>
      <c r="B333" s="13" t="s">
        <v>1886</v>
      </c>
      <c r="C333" s="22" t="s">
        <v>8209</v>
      </c>
      <c r="D333" s="22" t="s">
        <v>4</v>
      </c>
      <c r="E333" s="22" t="s">
        <v>2378</v>
      </c>
      <c r="F333" s="36">
        <v>5</v>
      </c>
      <c r="G333" s="36">
        <v>151</v>
      </c>
    </row>
    <row r="334" spans="1:7">
      <c r="A334" s="23">
        <v>2016</v>
      </c>
      <c r="B334" s="13" t="s">
        <v>1886</v>
      </c>
      <c r="C334" s="22" t="s">
        <v>8211</v>
      </c>
      <c r="D334" s="22" t="s">
        <v>4</v>
      </c>
      <c r="E334" s="22" t="s">
        <v>2378</v>
      </c>
      <c r="F334" s="36">
        <v>1</v>
      </c>
      <c r="G334" s="36">
        <v>29</v>
      </c>
    </row>
    <row r="335" spans="1:7">
      <c r="A335" s="23">
        <v>2016</v>
      </c>
      <c r="B335" s="13" t="s">
        <v>1886</v>
      </c>
      <c r="C335" s="22" t="s">
        <v>8212</v>
      </c>
      <c r="D335" s="22" t="s">
        <v>4</v>
      </c>
      <c r="E335" s="22" t="s">
        <v>2378</v>
      </c>
      <c r="F335" s="36">
        <v>2</v>
      </c>
      <c r="G335" s="36">
        <v>119</v>
      </c>
    </row>
    <row r="336" spans="1:7">
      <c r="A336" s="23">
        <v>2016</v>
      </c>
      <c r="B336" s="13" t="s">
        <v>1886</v>
      </c>
      <c r="C336" s="22" t="s">
        <v>8213</v>
      </c>
      <c r="D336" s="22" t="s">
        <v>4</v>
      </c>
      <c r="E336" s="22" t="s">
        <v>2378</v>
      </c>
      <c r="F336" s="36">
        <v>14</v>
      </c>
      <c r="G336" s="36">
        <v>434</v>
      </c>
    </row>
    <row r="337" spans="1:7">
      <c r="A337" s="23">
        <v>2016</v>
      </c>
      <c r="B337" s="13" t="s">
        <v>1886</v>
      </c>
      <c r="C337" s="22" t="s">
        <v>8215</v>
      </c>
      <c r="D337" s="22" t="s">
        <v>4</v>
      </c>
      <c r="E337" s="22" t="s">
        <v>2378</v>
      </c>
      <c r="F337" s="36">
        <v>2</v>
      </c>
      <c r="G337" s="36">
        <v>92</v>
      </c>
    </row>
    <row r="338" spans="1:7">
      <c r="A338" s="23">
        <v>2016</v>
      </c>
      <c r="B338" s="13" t="s">
        <v>1886</v>
      </c>
      <c r="C338" s="22" t="s">
        <v>8217</v>
      </c>
      <c r="D338" s="22" t="s">
        <v>4</v>
      </c>
      <c r="E338" s="22" t="s">
        <v>2378</v>
      </c>
      <c r="F338" s="36">
        <v>2</v>
      </c>
      <c r="G338" s="36">
        <v>29</v>
      </c>
    </row>
    <row r="339" spans="1:7">
      <c r="A339" s="23">
        <v>2016</v>
      </c>
      <c r="B339" s="13" t="s">
        <v>1886</v>
      </c>
      <c r="C339" s="22" t="s">
        <v>8220</v>
      </c>
      <c r="D339" s="22" t="s">
        <v>4</v>
      </c>
      <c r="E339" s="22" t="s">
        <v>2378</v>
      </c>
      <c r="F339" s="36">
        <v>2</v>
      </c>
      <c r="G339" s="36">
        <v>39</v>
      </c>
    </row>
    <row r="340" spans="1:7">
      <c r="A340" s="23">
        <v>2016</v>
      </c>
      <c r="B340" s="13" t="s">
        <v>1886</v>
      </c>
      <c r="C340" s="22" t="s">
        <v>8221</v>
      </c>
      <c r="D340" s="22" t="s">
        <v>4</v>
      </c>
      <c r="E340" s="22" t="s">
        <v>2378</v>
      </c>
      <c r="F340" s="36">
        <v>5</v>
      </c>
      <c r="G340" s="36">
        <v>216</v>
      </c>
    </row>
    <row r="341" spans="1:7">
      <c r="A341" s="23">
        <v>2016</v>
      </c>
      <c r="B341" s="13" t="s">
        <v>1886</v>
      </c>
      <c r="C341" s="22" t="s">
        <v>539</v>
      </c>
      <c r="D341" s="22" t="s">
        <v>4</v>
      </c>
      <c r="E341" s="22" t="s">
        <v>2378</v>
      </c>
      <c r="F341" s="36">
        <v>6</v>
      </c>
      <c r="G341" s="36">
        <v>119</v>
      </c>
    </row>
    <row r="342" spans="1:7">
      <c r="A342" s="23">
        <v>2016</v>
      </c>
      <c r="B342" s="13" t="s">
        <v>1886</v>
      </c>
      <c r="C342" s="22" t="s">
        <v>8204</v>
      </c>
      <c r="D342" s="22" t="s">
        <v>2377</v>
      </c>
      <c r="E342" s="22" t="s">
        <v>2375</v>
      </c>
      <c r="F342" s="36">
        <v>13</v>
      </c>
      <c r="G342" s="36">
        <v>2421</v>
      </c>
    </row>
    <row r="343" spans="1:7">
      <c r="A343" s="23">
        <v>2016</v>
      </c>
      <c r="B343" s="13" t="s">
        <v>1886</v>
      </c>
      <c r="C343" s="22" t="s">
        <v>8205</v>
      </c>
      <c r="D343" s="22" t="s">
        <v>2377</v>
      </c>
      <c r="E343" s="22" t="s">
        <v>2375</v>
      </c>
      <c r="F343" s="36">
        <v>9</v>
      </c>
      <c r="G343" s="36">
        <v>211</v>
      </c>
    </row>
    <row r="344" spans="1:7">
      <c r="A344" s="23">
        <v>2016</v>
      </c>
      <c r="B344" s="13" t="s">
        <v>1886</v>
      </c>
      <c r="C344" s="22" t="s">
        <v>8206</v>
      </c>
      <c r="D344" s="22" t="s">
        <v>2377</v>
      </c>
      <c r="E344" s="22" t="s">
        <v>2375</v>
      </c>
      <c r="F344" s="36">
        <v>13</v>
      </c>
      <c r="G344" s="36">
        <v>322</v>
      </c>
    </row>
    <row r="345" spans="1:7">
      <c r="A345" s="23">
        <v>2016</v>
      </c>
      <c r="B345" s="13" t="s">
        <v>1886</v>
      </c>
      <c r="C345" s="22" t="s">
        <v>8207</v>
      </c>
      <c r="D345" s="22" t="s">
        <v>2377</v>
      </c>
      <c r="E345" s="22" t="s">
        <v>2375</v>
      </c>
      <c r="F345" s="36">
        <v>19</v>
      </c>
      <c r="G345" s="36">
        <v>12633</v>
      </c>
    </row>
    <row r="346" spans="1:7">
      <c r="A346" s="23">
        <v>2016</v>
      </c>
      <c r="B346" s="13" t="s">
        <v>1886</v>
      </c>
      <c r="C346" s="22" t="s">
        <v>8208</v>
      </c>
      <c r="D346" s="22" t="s">
        <v>2377</v>
      </c>
      <c r="E346" s="22" t="s">
        <v>2375</v>
      </c>
      <c r="F346" s="36">
        <v>12</v>
      </c>
      <c r="G346" s="36">
        <v>297</v>
      </c>
    </row>
    <row r="347" spans="1:7">
      <c r="A347" s="23">
        <v>2016</v>
      </c>
      <c r="B347" s="13" t="s">
        <v>1886</v>
      </c>
      <c r="C347" s="22" t="s">
        <v>8209</v>
      </c>
      <c r="D347" s="22" t="s">
        <v>2377</v>
      </c>
      <c r="E347" s="22" t="s">
        <v>2375</v>
      </c>
      <c r="F347" s="36">
        <v>9</v>
      </c>
      <c r="G347" s="36">
        <v>294</v>
      </c>
    </row>
    <row r="348" spans="1:7">
      <c r="A348" s="23">
        <v>2016</v>
      </c>
      <c r="B348" s="13" t="s">
        <v>1886</v>
      </c>
      <c r="C348" s="22" t="s">
        <v>8210</v>
      </c>
      <c r="D348" s="22" t="s">
        <v>2377</v>
      </c>
      <c r="E348" s="22" t="s">
        <v>2375</v>
      </c>
      <c r="F348" s="36">
        <v>26</v>
      </c>
      <c r="G348" s="36">
        <v>953</v>
      </c>
    </row>
    <row r="349" spans="1:7">
      <c r="A349" s="23">
        <v>2016</v>
      </c>
      <c r="B349" s="13" t="s">
        <v>1886</v>
      </c>
      <c r="C349" s="22" t="s">
        <v>8211</v>
      </c>
      <c r="D349" s="22" t="s">
        <v>2377</v>
      </c>
      <c r="E349" s="22" t="s">
        <v>2375</v>
      </c>
      <c r="F349" s="36">
        <v>9</v>
      </c>
      <c r="G349" s="36">
        <v>232</v>
      </c>
    </row>
    <row r="350" spans="1:7">
      <c r="A350" s="23">
        <v>2016</v>
      </c>
      <c r="B350" s="13" t="s">
        <v>1886</v>
      </c>
      <c r="C350" s="22" t="s">
        <v>8212</v>
      </c>
      <c r="D350" s="22" t="s">
        <v>2377</v>
      </c>
      <c r="E350" s="22" t="s">
        <v>2375</v>
      </c>
      <c r="F350" s="36">
        <v>2</v>
      </c>
      <c r="G350" s="36">
        <v>119</v>
      </c>
    </row>
    <row r="351" spans="1:7">
      <c r="A351" s="23">
        <v>2016</v>
      </c>
      <c r="B351" s="13" t="s">
        <v>1886</v>
      </c>
      <c r="C351" s="22" t="s">
        <v>8213</v>
      </c>
      <c r="D351" s="22" t="s">
        <v>2377</v>
      </c>
      <c r="E351" s="22" t="s">
        <v>2375</v>
      </c>
      <c r="F351" s="36">
        <v>4</v>
      </c>
      <c r="G351" s="36">
        <v>55</v>
      </c>
    </row>
    <row r="352" spans="1:7">
      <c r="A352" s="23">
        <v>2016</v>
      </c>
      <c r="B352" s="13" t="s">
        <v>1886</v>
      </c>
      <c r="C352" s="22" t="s">
        <v>8214</v>
      </c>
      <c r="D352" s="22" t="s">
        <v>2377</v>
      </c>
      <c r="E352" s="22" t="s">
        <v>2375</v>
      </c>
      <c r="F352" s="36">
        <v>2</v>
      </c>
      <c r="G352" s="36">
        <v>123</v>
      </c>
    </row>
    <row r="353" spans="1:7">
      <c r="A353" s="23">
        <v>2016</v>
      </c>
      <c r="B353" s="13" t="s">
        <v>1886</v>
      </c>
      <c r="C353" s="22" t="s">
        <v>8215</v>
      </c>
      <c r="D353" s="22" t="s">
        <v>2377</v>
      </c>
      <c r="E353" s="22" t="s">
        <v>2375</v>
      </c>
      <c r="F353" s="36">
        <v>2</v>
      </c>
      <c r="G353" s="36">
        <v>2210</v>
      </c>
    </row>
    <row r="354" spans="1:7">
      <c r="A354" s="23">
        <v>2016</v>
      </c>
      <c r="B354" s="13" t="s">
        <v>1886</v>
      </c>
      <c r="C354" s="22" t="s">
        <v>8216</v>
      </c>
      <c r="D354" s="22" t="s">
        <v>2377</v>
      </c>
      <c r="E354" s="22" t="s">
        <v>2375</v>
      </c>
      <c r="F354" s="36">
        <v>2</v>
      </c>
      <c r="G354" s="36">
        <v>5530</v>
      </c>
    </row>
    <row r="355" spans="1:7">
      <c r="A355" s="23">
        <v>2016</v>
      </c>
      <c r="B355" s="13" t="s">
        <v>1886</v>
      </c>
      <c r="C355" s="22" t="s">
        <v>8217</v>
      </c>
      <c r="D355" s="22" t="s">
        <v>2377</v>
      </c>
      <c r="E355" s="22" t="s">
        <v>2375</v>
      </c>
      <c r="F355" s="36">
        <v>19</v>
      </c>
      <c r="G355" s="36">
        <v>11533</v>
      </c>
    </row>
    <row r="356" spans="1:7">
      <c r="A356" s="23">
        <v>2016</v>
      </c>
      <c r="B356" s="13" t="s">
        <v>1886</v>
      </c>
      <c r="C356" s="22" t="s">
        <v>8218</v>
      </c>
      <c r="D356" s="22" t="s">
        <v>2377</v>
      </c>
      <c r="E356" s="22" t="s">
        <v>2375</v>
      </c>
      <c r="F356" s="36">
        <v>2</v>
      </c>
      <c r="G356" s="36">
        <v>40</v>
      </c>
    </row>
    <row r="357" spans="1:7">
      <c r="A357" s="23">
        <v>2016</v>
      </c>
      <c r="B357" s="13" t="s">
        <v>1886</v>
      </c>
      <c r="C357" s="22" t="s">
        <v>8219</v>
      </c>
      <c r="D357" s="22" t="s">
        <v>2377</v>
      </c>
      <c r="E357" s="22" t="s">
        <v>2375</v>
      </c>
      <c r="F357" s="36">
        <v>10</v>
      </c>
      <c r="G357" s="36">
        <v>362</v>
      </c>
    </row>
    <row r="358" spans="1:7">
      <c r="A358" s="23">
        <v>2016</v>
      </c>
      <c r="B358" s="13" t="s">
        <v>1886</v>
      </c>
      <c r="C358" s="22" t="s">
        <v>8220</v>
      </c>
      <c r="D358" s="22" t="s">
        <v>2377</v>
      </c>
      <c r="E358" s="22" t="s">
        <v>2375</v>
      </c>
      <c r="F358" s="36">
        <v>6</v>
      </c>
      <c r="G358" s="36">
        <v>140</v>
      </c>
    </row>
    <row r="359" spans="1:7">
      <c r="A359" s="23">
        <v>2016</v>
      </c>
      <c r="B359" s="13" t="s">
        <v>1886</v>
      </c>
      <c r="C359" s="22" t="s">
        <v>8221</v>
      </c>
      <c r="D359" s="22" t="s">
        <v>2377</v>
      </c>
      <c r="E359" s="22" t="s">
        <v>2375</v>
      </c>
      <c r="F359" s="36">
        <v>7</v>
      </c>
      <c r="G359" s="36">
        <v>157</v>
      </c>
    </row>
    <row r="360" spans="1:7">
      <c r="A360" s="23">
        <v>2016</v>
      </c>
      <c r="B360" s="13" t="s">
        <v>1886</v>
      </c>
      <c r="C360" s="22" t="s">
        <v>171</v>
      </c>
      <c r="D360" s="22" t="s">
        <v>2377</v>
      </c>
      <c r="E360" s="22" t="s">
        <v>2375</v>
      </c>
      <c r="F360" s="36">
        <v>1</v>
      </c>
      <c r="G360" s="36">
        <v>19</v>
      </c>
    </row>
    <row r="361" spans="1:7">
      <c r="A361" s="23">
        <v>2016</v>
      </c>
      <c r="B361" s="13" t="s">
        <v>1886</v>
      </c>
      <c r="C361" s="22" t="s">
        <v>539</v>
      </c>
      <c r="D361" s="22" t="s">
        <v>2377</v>
      </c>
      <c r="E361" s="22" t="s">
        <v>2375</v>
      </c>
      <c r="F361" s="36">
        <v>6</v>
      </c>
      <c r="G361" s="36">
        <v>119</v>
      </c>
    </row>
    <row r="362" spans="1:7">
      <c r="A362" s="23">
        <v>2016</v>
      </c>
      <c r="B362" s="13" t="s">
        <v>1886</v>
      </c>
      <c r="C362" s="22" t="s">
        <v>1691</v>
      </c>
      <c r="D362" s="22" t="s">
        <v>2377</v>
      </c>
      <c r="E362" s="22" t="s">
        <v>2376</v>
      </c>
      <c r="F362" s="36">
        <v>14</v>
      </c>
      <c r="G362" s="36">
        <v>253</v>
      </c>
    </row>
    <row r="363" spans="1:7">
      <c r="A363" s="23">
        <v>2016</v>
      </c>
      <c r="B363" s="13" t="s">
        <v>1886</v>
      </c>
      <c r="C363" s="22" t="s">
        <v>8204</v>
      </c>
      <c r="D363" s="22" t="s">
        <v>2377</v>
      </c>
      <c r="E363" s="22" t="s">
        <v>2376</v>
      </c>
      <c r="F363" s="36">
        <v>3</v>
      </c>
      <c r="G363" s="36">
        <v>65</v>
      </c>
    </row>
    <row r="364" spans="1:7">
      <c r="A364" s="23">
        <v>2016</v>
      </c>
      <c r="B364" s="13" t="s">
        <v>1886</v>
      </c>
      <c r="C364" s="22" t="s">
        <v>8205</v>
      </c>
      <c r="D364" s="22" t="s">
        <v>2377</v>
      </c>
      <c r="E364" s="22" t="s">
        <v>2376</v>
      </c>
      <c r="F364" s="36">
        <v>2</v>
      </c>
      <c r="G364" s="36">
        <v>22</v>
      </c>
    </row>
    <row r="365" spans="1:7">
      <c r="A365" s="23">
        <v>2016</v>
      </c>
      <c r="B365" s="13" t="s">
        <v>1886</v>
      </c>
      <c r="C365" s="22" t="s">
        <v>8206</v>
      </c>
      <c r="D365" s="22" t="s">
        <v>2377</v>
      </c>
      <c r="E365" s="22" t="s">
        <v>2376</v>
      </c>
      <c r="F365" s="36">
        <v>3</v>
      </c>
      <c r="G365" s="36">
        <v>92</v>
      </c>
    </row>
    <row r="366" spans="1:7">
      <c r="A366" s="23">
        <v>2016</v>
      </c>
      <c r="B366" s="13" t="s">
        <v>1886</v>
      </c>
      <c r="C366" s="22" t="s">
        <v>8207</v>
      </c>
      <c r="D366" s="22" t="s">
        <v>2377</v>
      </c>
      <c r="E366" s="22" t="s">
        <v>2376</v>
      </c>
      <c r="F366" s="36">
        <v>67</v>
      </c>
      <c r="G366" s="36">
        <v>1836</v>
      </c>
    </row>
    <row r="367" spans="1:7">
      <c r="A367" s="23">
        <v>2016</v>
      </c>
      <c r="B367" s="13" t="s">
        <v>1886</v>
      </c>
      <c r="C367" s="22" t="s">
        <v>8208</v>
      </c>
      <c r="D367" s="22" t="s">
        <v>2377</v>
      </c>
      <c r="E367" s="22" t="s">
        <v>2376</v>
      </c>
      <c r="F367" s="36">
        <v>24</v>
      </c>
      <c r="G367" s="36">
        <v>1114</v>
      </c>
    </row>
    <row r="368" spans="1:7">
      <c r="A368" s="23">
        <v>2016</v>
      </c>
      <c r="B368" s="13" t="s">
        <v>1886</v>
      </c>
      <c r="C368" s="22" t="s">
        <v>8209</v>
      </c>
      <c r="D368" s="22" t="s">
        <v>2377</v>
      </c>
      <c r="E368" s="22" t="s">
        <v>2376</v>
      </c>
      <c r="F368" s="36">
        <v>14</v>
      </c>
      <c r="G368" s="36">
        <v>482</v>
      </c>
    </row>
    <row r="369" spans="1:7">
      <c r="A369" s="23">
        <v>2016</v>
      </c>
      <c r="B369" s="13" t="s">
        <v>1886</v>
      </c>
      <c r="C369" s="22" t="s">
        <v>8210</v>
      </c>
      <c r="D369" s="22" t="s">
        <v>2377</v>
      </c>
      <c r="E369" s="22" t="s">
        <v>2376</v>
      </c>
      <c r="F369" s="36">
        <v>8</v>
      </c>
      <c r="G369" s="36">
        <v>242</v>
      </c>
    </row>
    <row r="370" spans="1:7">
      <c r="A370" s="23">
        <v>2016</v>
      </c>
      <c r="B370" s="13" t="s">
        <v>1886</v>
      </c>
      <c r="C370" s="22" t="s">
        <v>8211</v>
      </c>
      <c r="D370" s="22" t="s">
        <v>2377</v>
      </c>
      <c r="E370" s="22" t="s">
        <v>2376</v>
      </c>
      <c r="F370" s="36">
        <v>16</v>
      </c>
      <c r="G370" s="36">
        <v>379</v>
      </c>
    </row>
    <row r="371" spans="1:7">
      <c r="A371" s="23">
        <v>2016</v>
      </c>
      <c r="B371" s="13" t="s">
        <v>1886</v>
      </c>
      <c r="C371" s="22" t="s">
        <v>8213</v>
      </c>
      <c r="D371" s="22" t="s">
        <v>2377</v>
      </c>
      <c r="E371" s="22" t="s">
        <v>2376</v>
      </c>
      <c r="F371" s="36">
        <v>15</v>
      </c>
      <c r="G371" s="36">
        <v>453</v>
      </c>
    </row>
    <row r="372" spans="1:7">
      <c r="A372" s="23">
        <v>2016</v>
      </c>
      <c r="B372" s="13" t="s">
        <v>1886</v>
      </c>
      <c r="C372" s="22" t="s">
        <v>8214</v>
      </c>
      <c r="D372" s="22" t="s">
        <v>2377</v>
      </c>
      <c r="E372" s="22" t="s">
        <v>2376</v>
      </c>
      <c r="F372" s="36">
        <v>9</v>
      </c>
      <c r="G372" s="36">
        <v>311</v>
      </c>
    </row>
    <row r="373" spans="1:7">
      <c r="A373" s="23">
        <v>2016</v>
      </c>
      <c r="B373" s="13" t="s">
        <v>1886</v>
      </c>
      <c r="C373" s="22" t="s">
        <v>8215</v>
      </c>
      <c r="D373" s="22" t="s">
        <v>2377</v>
      </c>
      <c r="E373" s="22" t="s">
        <v>2376</v>
      </c>
      <c r="F373" s="36">
        <v>5</v>
      </c>
      <c r="G373" s="36">
        <v>252</v>
      </c>
    </row>
    <row r="374" spans="1:7">
      <c r="A374" s="23">
        <v>2016</v>
      </c>
      <c r="B374" s="13" t="s">
        <v>1886</v>
      </c>
      <c r="C374" s="22" t="s">
        <v>8217</v>
      </c>
      <c r="D374" s="22" t="s">
        <v>2377</v>
      </c>
      <c r="E374" s="22" t="s">
        <v>2376</v>
      </c>
      <c r="F374" s="36">
        <v>21</v>
      </c>
      <c r="G374" s="36">
        <v>362</v>
      </c>
    </row>
    <row r="375" spans="1:7">
      <c r="A375" s="23">
        <v>2016</v>
      </c>
      <c r="B375" s="13" t="s">
        <v>1886</v>
      </c>
      <c r="C375" s="22" t="s">
        <v>8218</v>
      </c>
      <c r="D375" s="22" t="s">
        <v>2377</v>
      </c>
      <c r="E375" s="22" t="s">
        <v>2376</v>
      </c>
      <c r="F375" s="36">
        <v>27</v>
      </c>
      <c r="G375" s="36">
        <v>422</v>
      </c>
    </row>
    <row r="376" spans="1:7">
      <c r="A376" s="23">
        <v>2016</v>
      </c>
      <c r="B376" s="13" t="s">
        <v>1886</v>
      </c>
      <c r="C376" s="22" t="s">
        <v>8219</v>
      </c>
      <c r="D376" s="22" t="s">
        <v>2377</v>
      </c>
      <c r="E376" s="22" t="s">
        <v>2376</v>
      </c>
      <c r="F376" s="36">
        <v>10</v>
      </c>
      <c r="G376" s="36">
        <v>155</v>
      </c>
    </row>
    <row r="377" spans="1:7">
      <c r="A377" s="23">
        <v>2016</v>
      </c>
      <c r="B377" s="13" t="s">
        <v>1886</v>
      </c>
      <c r="C377" s="22" t="s">
        <v>8220</v>
      </c>
      <c r="D377" s="22" t="s">
        <v>2377</v>
      </c>
      <c r="E377" s="22" t="s">
        <v>2376</v>
      </c>
      <c r="F377" s="36">
        <v>2</v>
      </c>
      <c r="G377" s="36">
        <v>44</v>
      </c>
    </row>
    <row r="378" spans="1:7">
      <c r="A378" s="23">
        <v>2016</v>
      </c>
      <c r="B378" s="13" t="s">
        <v>1886</v>
      </c>
      <c r="C378" s="22" t="s">
        <v>8221</v>
      </c>
      <c r="D378" s="22" t="s">
        <v>2377</v>
      </c>
      <c r="E378" s="22" t="s">
        <v>2376</v>
      </c>
      <c r="F378" s="36">
        <v>30</v>
      </c>
      <c r="G378" s="36">
        <v>992</v>
      </c>
    </row>
    <row r="379" spans="1:7">
      <c r="A379" s="23">
        <v>2016</v>
      </c>
      <c r="B379" s="13" t="s">
        <v>1886</v>
      </c>
      <c r="C379" s="22" t="s">
        <v>171</v>
      </c>
      <c r="D379" s="22" t="s">
        <v>2377</v>
      </c>
      <c r="E379" s="22" t="s">
        <v>2376</v>
      </c>
      <c r="F379" s="36">
        <v>26</v>
      </c>
      <c r="G379" s="36">
        <v>633</v>
      </c>
    </row>
    <row r="380" spans="1:7">
      <c r="A380" s="23">
        <v>2016</v>
      </c>
      <c r="B380" s="13" t="s">
        <v>1886</v>
      </c>
      <c r="C380" s="22" t="s">
        <v>848</v>
      </c>
      <c r="D380" s="22" t="s">
        <v>2377</v>
      </c>
      <c r="E380" s="22" t="s">
        <v>2376</v>
      </c>
      <c r="F380" s="36">
        <v>12</v>
      </c>
      <c r="G380" s="36">
        <v>342</v>
      </c>
    </row>
    <row r="381" spans="1:7">
      <c r="A381" s="23">
        <v>2016</v>
      </c>
      <c r="B381" s="13" t="s">
        <v>1886</v>
      </c>
      <c r="C381" s="22" t="s">
        <v>1691</v>
      </c>
      <c r="D381" s="22" t="s">
        <v>8199</v>
      </c>
      <c r="E381" s="22" t="s">
        <v>2381</v>
      </c>
      <c r="F381" s="36">
        <v>14</v>
      </c>
      <c r="G381" s="36">
        <v>253</v>
      </c>
    </row>
    <row r="382" spans="1:7">
      <c r="A382" s="23">
        <v>2016</v>
      </c>
      <c r="B382" s="13" t="s">
        <v>1886</v>
      </c>
      <c r="C382" s="22" t="s">
        <v>8204</v>
      </c>
      <c r="D382" s="22" t="s">
        <v>8199</v>
      </c>
      <c r="E382" s="22" t="s">
        <v>2381</v>
      </c>
      <c r="F382" s="36">
        <v>15</v>
      </c>
      <c r="G382" s="36">
        <v>310</v>
      </c>
    </row>
    <row r="383" spans="1:7">
      <c r="A383" s="23">
        <v>2016</v>
      </c>
      <c r="B383" s="13" t="s">
        <v>1886</v>
      </c>
      <c r="C383" s="22" t="s">
        <v>8205</v>
      </c>
      <c r="D383" s="22" t="s">
        <v>8199</v>
      </c>
      <c r="E383" s="22" t="s">
        <v>2381</v>
      </c>
      <c r="F383" s="36">
        <v>10</v>
      </c>
      <c r="G383" s="36">
        <v>179</v>
      </c>
    </row>
    <row r="384" spans="1:7">
      <c r="A384" s="23">
        <v>2016</v>
      </c>
      <c r="B384" s="13" t="s">
        <v>1886</v>
      </c>
      <c r="C384" s="22" t="s">
        <v>8206</v>
      </c>
      <c r="D384" s="22" t="s">
        <v>8199</v>
      </c>
      <c r="E384" s="22" t="s">
        <v>2381</v>
      </c>
      <c r="F384" s="36">
        <v>5</v>
      </c>
      <c r="G384" s="36">
        <v>147</v>
      </c>
    </row>
    <row r="385" spans="1:7">
      <c r="A385" s="23">
        <v>2016</v>
      </c>
      <c r="B385" s="13" t="s">
        <v>1886</v>
      </c>
      <c r="C385" s="22" t="s">
        <v>8207</v>
      </c>
      <c r="D385" s="22" t="s">
        <v>8199</v>
      </c>
      <c r="E385" s="22" t="s">
        <v>2381</v>
      </c>
      <c r="F385" s="36">
        <v>52</v>
      </c>
      <c r="G385" s="36">
        <v>1244</v>
      </c>
    </row>
    <row r="386" spans="1:7">
      <c r="A386" s="23">
        <v>2016</v>
      </c>
      <c r="B386" s="13" t="s">
        <v>1886</v>
      </c>
      <c r="C386" s="22" t="s">
        <v>8208</v>
      </c>
      <c r="D386" s="22" t="s">
        <v>8199</v>
      </c>
      <c r="E386" s="22" t="s">
        <v>2381</v>
      </c>
      <c r="F386" s="36">
        <v>22</v>
      </c>
      <c r="G386" s="36">
        <v>1001</v>
      </c>
    </row>
    <row r="387" spans="1:7">
      <c r="A387" s="23">
        <v>2016</v>
      </c>
      <c r="B387" s="13" t="s">
        <v>1886</v>
      </c>
      <c r="C387" s="22" t="s">
        <v>8209</v>
      </c>
      <c r="D387" s="22" t="s">
        <v>8199</v>
      </c>
      <c r="E387" s="22" t="s">
        <v>2381</v>
      </c>
      <c r="F387" s="36">
        <v>13</v>
      </c>
      <c r="G387" s="36">
        <v>429</v>
      </c>
    </row>
    <row r="388" spans="1:7">
      <c r="A388" s="23">
        <v>2016</v>
      </c>
      <c r="B388" s="13" t="s">
        <v>1886</v>
      </c>
      <c r="C388" s="22" t="s">
        <v>8210</v>
      </c>
      <c r="D388" s="22" t="s">
        <v>8199</v>
      </c>
      <c r="E388" s="22" t="s">
        <v>2381</v>
      </c>
      <c r="F388" s="36">
        <v>32</v>
      </c>
      <c r="G388" s="36">
        <v>1150</v>
      </c>
    </row>
    <row r="389" spans="1:7">
      <c r="A389" s="23">
        <v>2016</v>
      </c>
      <c r="B389" s="13" t="s">
        <v>1886</v>
      </c>
      <c r="C389" s="22" t="s">
        <v>8211</v>
      </c>
      <c r="D389" s="22" t="s">
        <v>8199</v>
      </c>
      <c r="E389" s="22" t="s">
        <v>2381</v>
      </c>
      <c r="F389" s="36">
        <v>20</v>
      </c>
      <c r="G389" s="36">
        <v>477</v>
      </c>
    </row>
    <row r="390" spans="1:7">
      <c r="A390" s="23">
        <v>2016</v>
      </c>
      <c r="B390" s="13" t="s">
        <v>1886</v>
      </c>
      <c r="C390" s="22" t="s">
        <v>8213</v>
      </c>
      <c r="D390" s="22" t="s">
        <v>8199</v>
      </c>
      <c r="E390" s="22" t="s">
        <v>2381</v>
      </c>
      <c r="F390" s="36">
        <v>5</v>
      </c>
      <c r="G390" s="36">
        <v>74</v>
      </c>
    </row>
    <row r="391" spans="1:7">
      <c r="A391" s="23">
        <v>2016</v>
      </c>
      <c r="B391" s="13" t="s">
        <v>1886</v>
      </c>
      <c r="C391" s="22" t="s">
        <v>8214</v>
      </c>
      <c r="D391" s="22" t="s">
        <v>8199</v>
      </c>
      <c r="E391" s="22" t="s">
        <v>2381</v>
      </c>
      <c r="F391" s="36">
        <v>3</v>
      </c>
      <c r="G391" s="36">
        <v>158</v>
      </c>
    </row>
    <row r="392" spans="1:7">
      <c r="A392" s="23">
        <v>2016</v>
      </c>
      <c r="B392" s="13" t="s">
        <v>1886</v>
      </c>
      <c r="C392" s="22" t="s">
        <v>8215</v>
      </c>
      <c r="D392" s="22" t="s">
        <v>8199</v>
      </c>
      <c r="E392" s="22" t="s">
        <v>2381</v>
      </c>
      <c r="F392" s="36">
        <v>2</v>
      </c>
      <c r="G392" s="36">
        <v>100</v>
      </c>
    </row>
    <row r="393" spans="1:7">
      <c r="A393" s="23">
        <v>2016</v>
      </c>
      <c r="B393" s="13" t="s">
        <v>1886</v>
      </c>
      <c r="C393" s="22" t="s">
        <v>8216</v>
      </c>
      <c r="D393" s="22" t="s">
        <v>8199</v>
      </c>
      <c r="E393" s="22" t="s">
        <v>2381</v>
      </c>
      <c r="F393" s="36">
        <v>1</v>
      </c>
      <c r="G393" s="36">
        <v>23</v>
      </c>
    </row>
    <row r="394" spans="1:7">
      <c r="A394" s="23">
        <v>2016</v>
      </c>
      <c r="B394" s="13" t="s">
        <v>1886</v>
      </c>
      <c r="C394" s="22" t="s">
        <v>8217</v>
      </c>
      <c r="D394" s="22" t="s">
        <v>8199</v>
      </c>
      <c r="E394" s="22" t="s">
        <v>2381</v>
      </c>
      <c r="F394" s="36">
        <v>33</v>
      </c>
      <c r="G394" s="36">
        <v>668</v>
      </c>
    </row>
    <row r="395" spans="1:7">
      <c r="A395" s="23">
        <v>2016</v>
      </c>
      <c r="B395" s="13" t="s">
        <v>1886</v>
      </c>
      <c r="C395" s="22" t="s">
        <v>8218</v>
      </c>
      <c r="D395" s="22" t="s">
        <v>8199</v>
      </c>
      <c r="E395" s="22" t="s">
        <v>2381</v>
      </c>
      <c r="F395" s="36">
        <v>26</v>
      </c>
      <c r="G395" s="36">
        <v>390</v>
      </c>
    </row>
    <row r="396" spans="1:7">
      <c r="A396" s="23">
        <v>2016</v>
      </c>
      <c r="B396" s="13" t="s">
        <v>1886</v>
      </c>
      <c r="C396" s="22" t="s">
        <v>8219</v>
      </c>
      <c r="D396" s="22" t="s">
        <v>8199</v>
      </c>
      <c r="E396" s="22" t="s">
        <v>2381</v>
      </c>
      <c r="F396" s="36">
        <v>7</v>
      </c>
      <c r="G396" s="36">
        <v>311</v>
      </c>
    </row>
    <row r="397" spans="1:7">
      <c r="A397" s="23">
        <v>2016</v>
      </c>
      <c r="B397" s="13" t="s">
        <v>1886</v>
      </c>
      <c r="C397" s="22" t="s">
        <v>8220</v>
      </c>
      <c r="D397" s="22" t="s">
        <v>8199</v>
      </c>
      <c r="E397" s="22" t="s">
        <v>2381</v>
      </c>
      <c r="F397" s="36">
        <v>6</v>
      </c>
      <c r="G397" s="36">
        <v>145</v>
      </c>
    </row>
    <row r="398" spans="1:7">
      <c r="A398" s="23">
        <v>2016</v>
      </c>
      <c r="B398" s="13" t="s">
        <v>1886</v>
      </c>
      <c r="C398" s="22" t="s">
        <v>8221</v>
      </c>
      <c r="D398" s="22" t="s">
        <v>8199</v>
      </c>
      <c r="E398" s="22" t="s">
        <v>2381</v>
      </c>
      <c r="F398" s="36">
        <v>27</v>
      </c>
      <c r="G398" s="36">
        <v>847</v>
      </c>
    </row>
    <row r="399" spans="1:7">
      <c r="A399" s="23">
        <v>2016</v>
      </c>
      <c r="B399" s="13" t="s">
        <v>1886</v>
      </c>
      <c r="C399" s="22" t="s">
        <v>171</v>
      </c>
      <c r="D399" s="22" t="s">
        <v>8199</v>
      </c>
      <c r="E399" s="22" t="s">
        <v>2381</v>
      </c>
      <c r="F399" s="36">
        <v>27</v>
      </c>
      <c r="G399" s="36">
        <v>652</v>
      </c>
    </row>
    <row r="400" spans="1:7">
      <c r="A400" s="23">
        <v>2016</v>
      </c>
      <c r="B400" s="13" t="s">
        <v>1886</v>
      </c>
      <c r="C400" s="22" t="s">
        <v>848</v>
      </c>
      <c r="D400" s="22" t="s">
        <v>8199</v>
      </c>
      <c r="E400" s="22" t="s">
        <v>2381</v>
      </c>
      <c r="F400" s="36">
        <v>11</v>
      </c>
      <c r="G400" s="36">
        <v>310</v>
      </c>
    </row>
    <row r="401" spans="1:7">
      <c r="A401" s="23">
        <v>2016</v>
      </c>
      <c r="B401" s="13" t="s">
        <v>1886</v>
      </c>
      <c r="C401" s="22" t="s">
        <v>8207</v>
      </c>
      <c r="D401" s="22" t="s">
        <v>8199</v>
      </c>
      <c r="E401" s="22" t="s">
        <v>2383</v>
      </c>
      <c r="F401" s="36">
        <v>1</v>
      </c>
      <c r="G401" s="36">
        <v>10</v>
      </c>
    </row>
    <row r="402" spans="1:7">
      <c r="A402" s="23">
        <v>2016</v>
      </c>
      <c r="B402" s="13" t="s">
        <v>1886</v>
      </c>
      <c r="C402" s="22" t="s">
        <v>8208</v>
      </c>
      <c r="D402" s="22" t="s">
        <v>8199</v>
      </c>
      <c r="E402" s="22" t="s">
        <v>2383</v>
      </c>
      <c r="F402" s="36">
        <v>1</v>
      </c>
      <c r="G402" s="36">
        <v>32</v>
      </c>
    </row>
    <row r="403" spans="1:7">
      <c r="A403" s="23">
        <v>2016</v>
      </c>
      <c r="B403" s="13" t="s">
        <v>1886</v>
      </c>
      <c r="C403" s="22" t="s">
        <v>8209</v>
      </c>
      <c r="D403" s="22" t="s">
        <v>8199</v>
      </c>
      <c r="E403" s="22" t="s">
        <v>2383</v>
      </c>
      <c r="F403" s="36">
        <v>1</v>
      </c>
      <c r="G403" s="36">
        <v>26</v>
      </c>
    </row>
    <row r="404" spans="1:7">
      <c r="A404" s="23">
        <v>2016</v>
      </c>
      <c r="B404" s="13" t="s">
        <v>1886</v>
      </c>
      <c r="C404" s="22" t="s">
        <v>8211</v>
      </c>
      <c r="D404" s="22" t="s">
        <v>8199</v>
      </c>
      <c r="E404" s="22" t="s">
        <v>2383</v>
      </c>
      <c r="F404" s="36">
        <v>4</v>
      </c>
      <c r="G404" s="36">
        <v>105</v>
      </c>
    </row>
    <row r="405" spans="1:7">
      <c r="A405" s="23">
        <v>2016</v>
      </c>
      <c r="B405" s="13" t="s">
        <v>1886</v>
      </c>
      <c r="C405" s="22" t="s">
        <v>8214</v>
      </c>
      <c r="D405" s="22" t="s">
        <v>8199</v>
      </c>
      <c r="E405" s="22" t="s">
        <v>2383</v>
      </c>
      <c r="F405" s="36">
        <v>2</v>
      </c>
      <c r="G405" s="36">
        <v>95</v>
      </c>
    </row>
    <row r="406" spans="1:7">
      <c r="A406" s="23">
        <v>2016</v>
      </c>
      <c r="B406" s="13" t="s">
        <v>1886</v>
      </c>
      <c r="C406" s="22" t="s">
        <v>8217</v>
      </c>
      <c r="D406" s="22" t="s">
        <v>8199</v>
      </c>
      <c r="E406" s="22" t="s">
        <v>2383</v>
      </c>
      <c r="F406" s="36">
        <v>1</v>
      </c>
      <c r="G406" s="36">
        <v>10</v>
      </c>
    </row>
    <row r="407" spans="1:7">
      <c r="A407" s="23">
        <v>2016</v>
      </c>
      <c r="B407" s="13" t="s">
        <v>1886</v>
      </c>
      <c r="C407" s="22" t="s">
        <v>8219</v>
      </c>
      <c r="D407" s="22" t="s">
        <v>8199</v>
      </c>
      <c r="E407" s="22" t="s">
        <v>2383</v>
      </c>
      <c r="F407" s="36">
        <v>3</v>
      </c>
      <c r="G407" s="36">
        <v>50</v>
      </c>
    </row>
    <row r="408" spans="1:7">
      <c r="A408" s="23">
        <v>2016</v>
      </c>
      <c r="B408" s="13" t="s">
        <v>1886</v>
      </c>
      <c r="C408" s="22" t="s">
        <v>8221</v>
      </c>
      <c r="D408" s="22" t="s">
        <v>8199</v>
      </c>
      <c r="E408" s="22" t="s">
        <v>2383</v>
      </c>
      <c r="F408" s="36">
        <v>2</v>
      </c>
      <c r="G408" s="36">
        <v>14</v>
      </c>
    </row>
    <row r="409" spans="1:7">
      <c r="A409" s="23">
        <v>2016</v>
      </c>
      <c r="B409" s="13" t="s">
        <v>1886</v>
      </c>
      <c r="C409" s="22" t="s">
        <v>8205</v>
      </c>
      <c r="D409" s="22" t="s">
        <v>8199</v>
      </c>
      <c r="E409" s="22" t="s">
        <v>2382</v>
      </c>
      <c r="F409" s="36">
        <v>1</v>
      </c>
      <c r="G409" s="36">
        <v>54</v>
      </c>
    </row>
    <row r="410" spans="1:7">
      <c r="A410" s="23">
        <v>2016</v>
      </c>
      <c r="B410" s="13" t="s">
        <v>1886</v>
      </c>
      <c r="C410" s="22" t="s">
        <v>8207</v>
      </c>
      <c r="D410" s="22" t="s">
        <v>8199</v>
      </c>
      <c r="E410" s="22" t="s">
        <v>2382</v>
      </c>
      <c r="F410" s="36">
        <v>31</v>
      </c>
      <c r="G410" s="36">
        <v>912</v>
      </c>
    </row>
    <row r="411" spans="1:7">
      <c r="A411" s="23">
        <v>2016</v>
      </c>
      <c r="B411" s="13" t="s">
        <v>1886</v>
      </c>
      <c r="C411" s="22" t="s">
        <v>8208</v>
      </c>
      <c r="D411" s="22" t="s">
        <v>8199</v>
      </c>
      <c r="E411" s="22" t="s">
        <v>2382</v>
      </c>
      <c r="F411" s="36">
        <v>12</v>
      </c>
      <c r="G411" s="36">
        <v>365</v>
      </c>
    </row>
    <row r="412" spans="1:7">
      <c r="A412" s="23">
        <v>2016</v>
      </c>
      <c r="B412" s="13" t="s">
        <v>1886</v>
      </c>
      <c r="C412" s="22" t="s">
        <v>8209</v>
      </c>
      <c r="D412" s="22" t="s">
        <v>8199</v>
      </c>
      <c r="E412" s="22" t="s">
        <v>2382</v>
      </c>
      <c r="F412" s="36">
        <v>4</v>
      </c>
      <c r="G412" s="36">
        <v>170</v>
      </c>
    </row>
    <row r="413" spans="1:7">
      <c r="A413" s="23">
        <v>2016</v>
      </c>
      <c r="B413" s="13" t="s">
        <v>1886</v>
      </c>
      <c r="C413" s="22" t="s">
        <v>8210</v>
      </c>
      <c r="D413" s="22" t="s">
        <v>8199</v>
      </c>
      <c r="E413" s="22" t="s">
        <v>2382</v>
      </c>
      <c r="F413" s="36">
        <v>2</v>
      </c>
      <c r="G413" s="36">
        <v>45</v>
      </c>
    </row>
    <row r="414" spans="1:7">
      <c r="A414" s="23">
        <v>2016</v>
      </c>
      <c r="B414" s="13" t="s">
        <v>1886</v>
      </c>
      <c r="C414" s="22" t="s">
        <v>8214</v>
      </c>
      <c r="D414" s="22" t="s">
        <v>8199</v>
      </c>
      <c r="E414" s="22" t="s">
        <v>2382</v>
      </c>
      <c r="F414" s="36">
        <v>6</v>
      </c>
      <c r="G414" s="36">
        <v>181</v>
      </c>
    </row>
    <row r="415" spans="1:7">
      <c r="A415" s="23">
        <v>2016</v>
      </c>
      <c r="B415" s="13" t="s">
        <v>1886</v>
      </c>
      <c r="C415" s="22" t="s">
        <v>8215</v>
      </c>
      <c r="D415" s="22" t="s">
        <v>8199</v>
      </c>
      <c r="E415" s="22" t="s">
        <v>2382</v>
      </c>
      <c r="F415" s="36">
        <v>2</v>
      </c>
      <c r="G415" s="36">
        <v>80</v>
      </c>
    </row>
    <row r="416" spans="1:7">
      <c r="A416" s="23">
        <v>2016</v>
      </c>
      <c r="B416" s="13" t="s">
        <v>1886</v>
      </c>
      <c r="C416" s="22" t="s">
        <v>8217</v>
      </c>
      <c r="D416" s="22" t="s">
        <v>8199</v>
      </c>
      <c r="E416" s="22" t="s">
        <v>2382</v>
      </c>
      <c r="F416" s="36">
        <v>2</v>
      </c>
      <c r="G416" s="36">
        <v>49</v>
      </c>
    </row>
    <row r="417" spans="1:7">
      <c r="A417" s="23">
        <v>2016</v>
      </c>
      <c r="B417" s="13" t="s">
        <v>1886</v>
      </c>
      <c r="C417" s="22" t="s">
        <v>8218</v>
      </c>
      <c r="D417" s="22" t="s">
        <v>8199</v>
      </c>
      <c r="E417" s="22" t="s">
        <v>2382</v>
      </c>
      <c r="F417" s="36">
        <v>3</v>
      </c>
      <c r="G417" s="36">
        <v>72</v>
      </c>
    </row>
    <row r="418" spans="1:7">
      <c r="A418" s="23">
        <v>2016</v>
      </c>
      <c r="B418" s="13" t="s">
        <v>1886</v>
      </c>
      <c r="C418" s="22" t="s">
        <v>8219</v>
      </c>
      <c r="D418" s="22" t="s">
        <v>8199</v>
      </c>
      <c r="E418" s="22" t="s">
        <v>2382</v>
      </c>
      <c r="F418" s="36">
        <v>10</v>
      </c>
      <c r="G418" s="36">
        <v>156</v>
      </c>
    </row>
    <row r="419" spans="1:7">
      <c r="A419" s="23">
        <v>2016</v>
      </c>
      <c r="B419" s="13" t="s">
        <v>1886</v>
      </c>
      <c r="C419" s="22" t="s">
        <v>8221</v>
      </c>
      <c r="D419" s="22" t="s">
        <v>8199</v>
      </c>
      <c r="E419" s="22" t="s">
        <v>2382</v>
      </c>
      <c r="F419" s="36">
        <v>3</v>
      </c>
      <c r="G419" s="36">
        <v>72</v>
      </c>
    </row>
    <row r="420" spans="1:7">
      <c r="A420" s="23">
        <v>2016</v>
      </c>
      <c r="B420" s="13" t="s">
        <v>1886</v>
      </c>
      <c r="C420" s="22" t="s">
        <v>848</v>
      </c>
      <c r="D420" s="22" t="s">
        <v>8199</v>
      </c>
      <c r="E420" s="22" t="s">
        <v>2382</v>
      </c>
      <c r="F420" s="36">
        <v>1</v>
      </c>
      <c r="G420" s="36">
        <v>32</v>
      </c>
    </row>
    <row r="421" spans="1:7">
      <c r="A421" s="23">
        <v>2016</v>
      </c>
      <c r="B421" s="13" t="s">
        <v>1886</v>
      </c>
      <c r="C421" s="22" t="s">
        <v>1691</v>
      </c>
      <c r="D421" s="22" t="s">
        <v>8198</v>
      </c>
      <c r="E421" s="22" t="s">
        <v>2371</v>
      </c>
      <c r="F421" s="36">
        <v>14</v>
      </c>
      <c r="G421" s="36">
        <v>253</v>
      </c>
    </row>
    <row r="422" spans="1:7">
      <c r="A422" s="23">
        <v>2016</v>
      </c>
      <c r="B422" s="13" t="s">
        <v>1886</v>
      </c>
      <c r="C422" s="22" t="s">
        <v>8204</v>
      </c>
      <c r="D422" s="22" t="s">
        <v>8198</v>
      </c>
      <c r="E422" s="22" t="s">
        <v>2371</v>
      </c>
      <c r="F422" s="36">
        <v>11</v>
      </c>
      <c r="G422" s="36">
        <v>2364</v>
      </c>
    </row>
    <row r="423" spans="1:7">
      <c r="A423" s="23">
        <v>2016</v>
      </c>
      <c r="B423" s="13" t="s">
        <v>1886</v>
      </c>
      <c r="C423" s="22" t="s">
        <v>8205</v>
      </c>
      <c r="D423" s="22" t="s">
        <v>8198</v>
      </c>
      <c r="E423" s="22" t="s">
        <v>2371</v>
      </c>
      <c r="F423" s="36">
        <v>8</v>
      </c>
      <c r="G423" s="36">
        <v>162</v>
      </c>
    </row>
    <row r="424" spans="1:7">
      <c r="A424" s="23">
        <v>2016</v>
      </c>
      <c r="B424" s="13" t="s">
        <v>1886</v>
      </c>
      <c r="C424" s="22" t="s">
        <v>8206</v>
      </c>
      <c r="D424" s="22" t="s">
        <v>8198</v>
      </c>
      <c r="E424" s="22" t="s">
        <v>2371</v>
      </c>
      <c r="F424" s="36">
        <v>3</v>
      </c>
      <c r="G424" s="36">
        <v>79</v>
      </c>
    </row>
    <row r="425" spans="1:7">
      <c r="A425" s="23">
        <v>2016</v>
      </c>
      <c r="B425" s="13" t="s">
        <v>1886</v>
      </c>
      <c r="C425" s="22" t="s">
        <v>8207</v>
      </c>
      <c r="D425" s="22" t="s">
        <v>8198</v>
      </c>
      <c r="E425" s="22" t="s">
        <v>2371</v>
      </c>
      <c r="F425" s="36">
        <v>46</v>
      </c>
      <c r="G425" s="36">
        <v>13366</v>
      </c>
    </row>
    <row r="426" spans="1:7">
      <c r="A426" s="23">
        <v>2016</v>
      </c>
      <c r="B426" s="13" t="s">
        <v>1886</v>
      </c>
      <c r="C426" s="22" t="s">
        <v>8208</v>
      </c>
      <c r="D426" s="22" t="s">
        <v>8198</v>
      </c>
      <c r="E426" s="22" t="s">
        <v>2371</v>
      </c>
      <c r="F426" s="36">
        <v>18</v>
      </c>
      <c r="G426" s="36">
        <v>865</v>
      </c>
    </row>
    <row r="427" spans="1:7">
      <c r="A427" s="23">
        <v>2016</v>
      </c>
      <c r="B427" s="13" t="s">
        <v>1886</v>
      </c>
      <c r="C427" s="22" t="s">
        <v>8209</v>
      </c>
      <c r="D427" s="22" t="s">
        <v>8198</v>
      </c>
      <c r="E427" s="22" t="s">
        <v>2371</v>
      </c>
      <c r="F427" s="36">
        <v>11</v>
      </c>
      <c r="G427" s="36">
        <v>367</v>
      </c>
    </row>
    <row r="428" spans="1:7">
      <c r="A428" s="23">
        <v>2016</v>
      </c>
      <c r="B428" s="13" t="s">
        <v>1886</v>
      </c>
      <c r="C428" s="22" t="s">
        <v>8210</v>
      </c>
      <c r="D428" s="22" t="s">
        <v>8198</v>
      </c>
      <c r="E428" s="22" t="s">
        <v>2371</v>
      </c>
      <c r="F428" s="36">
        <v>31</v>
      </c>
      <c r="G428" s="36">
        <v>1119</v>
      </c>
    </row>
    <row r="429" spans="1:7">
      <c r="A429" s="23">
        <v>2016</v>
      </c>
      <c r="B429" s="13" t="s">
        <v>1886</v>
      </c>
      <c r="C429" s="22" t="s">
        <v>8211</v>
      </c>
      <c r="D429" s="22" t="s">
        <v>8198</v>
      </c>
      <c r="E429" s="22" t="s">
        <v>2371</v>
      </c>
      <c r="F429" s="36">
        <v>19</v>
      </c>
      <c r="G429" s="36">
        <v>464</v>
      </c>
    </row>
    <row r="430" spans="1:7">
      <c r="A430" s="23">
        <v>2016</v>
      </c>
      <c r="B430" s="13" t="s">
        <v>1886</v>
      </c>
      <c r="C430" s="22" t="s">
        <v>8213</v>
      </c>
      <c r="D430" s="22" t="s">
        <v>8198</v>
      </c>
      <c r="E430" s="22" t="s">
        <v>2371</v>
      </c>
      <c r="F430" s="36">
        <v>4</v>
      </c>
      <c r="G430" s="36">
        <v>55</v>
      </c>
    </row>
    <row r="431" spans="1:7">
      <c r="A431" s="23">
        <v>2016</v>
      </c>
      <c r="B431" s="13" t="s">
        <v>1886</v>
      </c>
      <c r="C431" s="22" t="s">
        <v>8214</v>
      </c>
      <c r="D431" s="22" t="s">
        <v>8198</v>
      </c>
      <c r="E431" s="22" t="s">
        <v>2371</v>
      </c>
      <c r="F431" s="36">
        <v>9</v>
      </c>
      <c r="G431" s="36">
        <v>378</v>
      </c>
    </row>
    <row r="432" spans="1:7">
      <c r="A432" s="23">
        <v>2016</v>
      </c>
      <c r="B432" s="13" t="s">
        <v>1886</v>
      </c>
      <c r="C432" s="22" t="s">
        <v>8215</v>
      </c>
      <c r="D432" s="22" t="s">
        <v>8198</v>
      </c>
      <c r="E432" s="22" t="s">
        <v>2371</v>
      </c>
      <c r="F432" s="36">
        <v>5</v>
      </c>
      <c r="G432" s="36">
        <v>2370</v>
      </c>
    </row>
    <row r="433" spans="1:7">
      <c r="A433" s="23">
        <v>2016</v>
      </c>
      <c r="B433" s="13" t="s">
        <v>1886</v>
      </c>
      <c r="C433" s="22" t="s">
        <v>8216</v>
      </c>
      <c r="D433" s="22" t="s">
        <v>8198</v>
      </c>
      <c r="E433" s="22" t="s">
        <v>2371</v>
      </c>
      <c r="F433" s="36">
        <v>1</v>
      </c>
      <c r="G433" s="36">
        <v>5507</v>
      </c>
    </row>
    <row r="434" spans="1:7">
      <c r="A434" s="23">
        <v>2016</v>
      </c>
      <c r="B434" s="13" t="s">
        <v>1886</v>
      </c>
      <c r="C434" s="22" t="s">
        <v>8217</v>
      </c>
      <c r="D434" s="22" t="s">
        <v>8198</v>
      </c>
      <c r="E434" s="22" t="s">
        <v>2371</v>
      </c>
      <c r="F434" s="36">
        <v>28</v>
      </c>
      <c r="G434" s="36">
        <v>11614</v>
      </c>
    </row>
    <row r="435" spans="1:7">
      <c r="A435" s="23">
        <v>2016</v>
      </c>
      <c r="B435" s="13" t="s">
        <v>1886</v>
      </c>
      <c r="C435" s="22" t="s">
        <v>8218</v>
      </c>
      <c r="D435" s="22" t="s">
        <v>8198</v>
      </c>
      <c r="E435" s="22" t="s">
        <v>2371</v>
      </c>
      <c r="F435" s="36">
        <v>27</v>
      </c>
      <c r="G435" s="36">
        <v>422</v>
      </c>
    </row>
    <row r="436" spans="1:7">
      <c r="A436" s="23">
        <v>2016</v>
      </c>
      <c r="B436" s="13" t="s">
        <v>1886</v>
      </c>
      <c r="C436" s="22" t="s">
        <v>8219</v>
      </c>
      <c r="D436" s="22" t="s">
        <v>8198</v>
      </c>
      <c r="E436" s="22" t="s">
        <v>2371</v>
      </c>
      <c r="F436" s="36">
        <v>3</v>
      </c>
      <c r="G436" s="36">
        <v>163</v>
      </c>
    </row>
    <row r="437" spans="1:7">
      <c r="A437" s="23">
        <v>2016</v>
      </c>
      <c r="B437" s="13" t="s">
        <v>1886</v>
      </c>
      <c r="C437" s="22" t="s">
        <v>8220</v>
      </c>
      <c r="D437" s="22" t="s">
        <v>8198</v>
      </c>
      <c r="E437" s="22" t="s">
        <v>2371</v>
      </c>
      <c r="F437" s="36">
        <v>4</v>
      </c>
      <c r="G437" s="36">
        <v>106</v>
      </c>
    </row>
    <row r="438" spans="1:7">
      <c r="A438" s="23">
        <v>2016</v>
      </c>
      <c r="B438" s="13" t="s">
        <v>1886</v>
      </c>
      <c r="C438" s="22" t="s">
        <v>8221</v>
      </c>
      <c r="D438" s="22" t="s">
        <v>8198</v>
      </c>
      <c r="E438" s="22" t="s">
        <v>2371</v>
      </c>
      <c r="F438" s="36">
        <v>10</v>
      </c>
      <c r="G438" s="36">
        <v>230</v>
      </c>
    </row>
    <row r="439" spans="1:7">
      <c r="A439" s="23">
        <v>2016</v>
      </c>
      <c r="B439" s="13" t="s">
        <v>1886</v>
      </c>
      <c r="C439" s="22" t="s">
        <v>171</v>
      </c>
      <c r="D439" s="22" t="s">
        <v>8198</v>
      </c>
      <c r="E439" s="22" t="s">
        <v>2371</v>
      </c>
      <c r="F439" s="36">
        <v>27</v>
      </c>
      <c r="G439" s="36">
        <v>652</v>
      </c>
    </row>
    <row r="440" spans="1:7">
      <c r="A440" s="23">
        <v>2016</v>
      </c>
      <c r="B440" s="13" t="s">
        <v>1886</v>
      </c>
      <c r="C440" s="22" t="s">
        <v>848</v>
      </c>
      <c r="D440" s="22" t="s">
        <v>8198</v>
      </c>
      <c r="E440" s="22" t="s">
        <v>2371</v>
      </c>
      <c r="F440" s="36">
        <v>9</v>
      </c>
      <c r="G440" s="36">
        <v>244</v>
      </c>
    </row>
    <row r="441" spans="1:7">
      <c r="A441" s="23">
        <v>2016</v>
      </c>
      <c r="B441" s="13" t="s">
        <v>1886</v>
      </c>
      <c r="C441" s="22" t="s">
        <v>8204</v>
      </c>
      <c r="D441" s="22" t="s">
        <v>8198</v>
      </c>
      <c r="E441" s="22" t="s">
        <v>2373</v>
      </c>
      <c r="F441" s="36">
        <v>5</v>
      </c>
      <c r="G441" s="36">
        <v>122</v>
      </c>
    </row>
    <row r="442" spans="1:7">
      <c r="A442" s="23">
        <v>2016</v>
      </c>
      <c r="B442" s="13" t="s">
        <v>1886</v>
      </c>
      <c r="C442" s="22" t="s">
        <v>8205</v>
      </c>
      <c r="D442" s="22" t="s">
        <v>8198</v>
      </c>
      <c r="E442" s="22" t="s">
        <v>2373</v>
      </c>
      <c r="F442" s="36">
        <v>3</v>
      </c>
      <c r="G442" s="36">
        <v>71</v>
      </c>
    </row>
    <row r="443" spans="1:7">
      <c r="A443" s="23">
        <v>2016</v>
      </c>
      <c r="B443" s="13" t="s">
        <v>1886</v>
      </c>
      <c r="C443" s="22" t="s">
        <v>8206</v>
      </c>
      <c r="D443" s="22" t="s">
        <v>8198</v>
      </c>
      <c r="E443" s="22" t="s">
        <v>2373</v>
      </c>
      <c r="F443" s="36">
        <v>13</v>
      </c>
      <c r="G443" s="36">
        <v>335</v>
      </c>
    </row>
    <row r="444" spans="1:7">
      <c r="A444" s="23">
        <v>2016</v>
      </c>
      <c r="B444" s="13" t="s">
        <v>1886</v>
      </c>
      <c r="C444" s="22" t="s">
        <v>8207</v>
      </c>
      <c r="D444" s="22" t="s">
        <v>8198</v>
      </c>
      <c r="E444" s="22" t="s">
        <v>2373</v>
      </c>
      <c r="F444" s="36">
        <v>37</v>
      </c>
      <c r="G444" s="36">
        <v>1011</v>
      </c>
    </row>
    <row r="445" spans="1:7">
      <c r="A445" s="23">
        <v>2016</v>
      </c>
      <c r="B445" s="13" t="s">
        <v>1886</v>
      </c>
      <c r="C445" s="22" t="s">
        <v>8208</v>
      </c>
      <c r="D445" s="22" t="s">
        <v>8198</v>
      </c>
      <c r="E445" s="22" t="s">
        <v>2373</v>
      </c>
      <c r="F445" s="36">
        <v>18</v>
      </c>
      <c r="G445" s="36">
        <v>546</v>
      </c>
    </row>
    <row r="446" spans="1:7">
      <c r="A446" s="23">
        <v>2016</v>
      </c>
      <c r="B446" s="13" t="s">
        <v>1886</v>
      </c>
      <c r="C446" s="22" t="s">
        <v>8209</v>
      </c>
      <c r="D446" s="22" t="s">
        <v>8198</v>
      </c>
      <c r="E446" s="22" t="s">
        <v>2373</v>
      </c>
      <c r="F446" s="36">
        <v>12</v>
      </c>
      <c r="G446" s="36">
        <v>409</v>
      </c>
    </row>
    <row r="447" spans="1:7">
      <c r="A447" s="23">
        <v>2016</v>
      </c>
      <c r="B447" s="13" t="s">
        <v>1886</v>
      </c>
      <c r="C447" s="22" t="s">
        <v>8210</v>
      </c>
      <c r="D447" s="22" t="s">
        <v>8198</v>
      </c>
      <c r="E447" s="22" t="s">
        <v>2373</v>
      </c>
      <c r="F447" s="36">
        <v>3</v>
      </c>
      <c r="G447" s="36">
        <v>76</v>
      </c>
    </row>
    <row r="448" spans="1:7">
      <c r="A448" s="23">
        <v>2016</v>
      </c>
      <c r="B448" s="13" t="s">
        <v>1886</v>
      </c>
      <c r="C448" s="22" t="s">
        <v>8211</v>
      </c>
      <c r="D448" s="22" t="s">
        <v>8198</v>
      </c>
      <c r="E448" s="22" t="s">
        <v>2373</v>
      </c>
      <c r="F448" s="36">
        <v>2</v>
      </c>
      <c r="G448" s="36">
        <v>42</v>
      </c>
    </row>
    <row r="449" spans="1:7">
      <c r="A449" s="23">
        <v>2016</v>
      </c>
      <c r="B449" s="13" t="s">
        <v>1886</v>
      </c>
      <c r="C449" s="22" t="s">
        <v>8212</v>
      </c>
      <c r="D449" s="22" t="s">
        <v>8198</v>
      </c>
      <c r="E449" s="22" t="s">
        <v>2373</v>
      </c>
      <c r="F449" s="36">
        <v>2</v>
      </c>
      <c r="G449" s="36">
        <v>119</v>
      </c>
    </row>
    <row r="450" spans="1:7">
      <c r="A450" s="23">
        <v>2016</v>
      </c>
      <c r="B450" s="13" t="s">
        <v>1886</v>
      </c>
      <c r="C450" s="22" t="s">
        <v>8213</v>
      </c>
      <c r="D450" s="22" t="s">
        <v>8198</v>
      </c>
      <c r="E450" s="22" t="s">
        <v>2373</v>
      </c>
      <c r="F450" s="36">
        <v>15</v>
      </c>
      <c r="G450" s="36">
        <v>453</v>
      </c>
    </row>
    <row r="451" spans="1:7">
      <c r="A451" s="23">
        <v>2016</v>
      </c>
      <c r="B451" s="13" t="s">
        <v>1886</v>
      </c>
      <c r="C451" s="22" t="s">
        <v>8214</v>
      </c>
      <c r="D451" s="22" t="s">
        <v>8198</v>
      </c>
      <c r="E451" s="22" t="s">
        <v>2373</v>
      </c>
      <c r="F451" s="36">
        <v>1</v>
      </c>
      <c r="G451" s="36">
        <v>25</v>
      </c>
    </row>
    <row r="452" spans="1:7">
      <c r="A452" s="23">
        <v>2016</v>
      </c>
      <c r="B452" s="13" t="s">
        <v>1886</v>
      </c>
      <c r="C452" s="22" t="s">
        <v>8215</v>
      </c>
      <c r="D452" s="22" t="s">
        <v>8198</v>
      </c>
      <c r="E452" s="22" t="s">
        <v>2373</v>
      </c>
      <c r="F452" s="36">
        <v>2</v>
      </c>
      <c r="G452" s="36">
        <v>92</v>
      </c>
    </row>
    <row r="453" spans="1:7">
      <c r="A453" s="23">
        <v>2016</v>
      </c>
      <c r="B453" s="13" t="s">
        <v>1886</v>
      </c>
      <c r="C453" s="22" t="s">
        <v>8216</v>
      </c>
      <c r="D453" s="22" t="s">
        <v>8198</v>
      </c>
      <c r="E453" s="22" t="s">
        <v>2373</v>
      </c>
      <c r="F453" s="36">
        <v>1</v>
      </c>
      <c r="G453" s="36">
        <v>23</v>
      </c>
    </row>
    <row r="454" spans="1:7">
      <c r="A454" s="23">
        <v>2016</v>
      </c>
      <c r="B454" s="13" t="s">
        <v>1886</v>
      </c>
      <c r="C454" s="22" t="s">
        <v>8217</v>
      </c>
      <c r="D454" s="22" t="s">
        <v>8198</v>
      </c>
      <c r="E454" s="22" t="s">
        <v>2373</v>
      </c>
      <c r="F454" s="36">
        <v>12</v>
      </c>
      <c r="G454" s="36">
        <v>281</v>
      </c>
    </row>
    <row r="455" spans="1:7">
      <c r="A455" s="23">
        <v>2016</v>
      </c>
      <c r="B455" s="13" t="s">
        <v>1886</v>
      </c>
      <c r="C455" s="22" t="s">
        <v>8218</v>
      </c>
      <c r="D455" s="22" t="s">
        <v>8198</v>
      </c>
      <c r="E455" s="22" t="s">
        <v>2373</v>
      </c>
      <c r="F455" s="36">
        <v>2</v>
      </c>
      <c r="G455" s="36">
        <v>40</v>
      </c>
    </row>
    <row r="456" spans="1:7">
      <c r="A456" s="23">
        <v>2016</v>
      </c>
      <c r="B456" s="13" t="s">
        <v>1886</v>
      </c>
      <c r="C456" s="22" t="s">
        <v>8219</v>
      </c>
      <c r="D456" s="22" t="s">
        <v>8198</v>
      </c>
      <c r="E456" s="22" t="s">
        <v>2373</v>
      </c>
      <c r="F456" s="36">
        <v>17</v>
      </c>
      <c r="G456" s="36">
        <v>354</v>
      </c>
    </row>
    <row r="457" spans="1:7">
      <c r="A457" s="23">
        <v>2016</v>
      </c>
      <c r="B457" s="13" t="s">
        <v>1886</v>
      </c>
      <c r="C457" s="22" t="s">
        <v>8220</v>
      </c>
      <c r="D457" s="22" t="s">
        <v>8198</v>
      </c>
      <c r="E457" s="22" t="s">
        <v>2373</v>
      </c>
      <c r="F457" s="36">
        <v>4</v>
      </c>
      <c r="G457" s="36">
        <v>78</v>
      </c>
    </row>
    <row r="458" spans="1:7">
      <c r="A458" s="23">
        <v>2016</v>
      </c>
      <c r="B458" s="13" t="s">
        <v>1886</v>
      </c>
      <c r="C458" s="22" t="s">
        <v>8221</v>
      </c>
      <c r="D458" s="22" t="s">
        <v>8198</v>
      </c>
      <c r="E458" s="22" t="s">
        <v>2373</v>
      </c>
      <c r="F458" s="36">
        <v>27</v>
      </c>
      <c r="G458" s="36">
        <v>919</v>
      </c>
    </row>
    <row r="459" spans="1:7">
      <c r="A459" s="23">
        <v>2016</v>
      </c>
      <c r="B459" s="13" t="s">
        <v>1886</v>
      </c>
      <c r="C459" s="22" t="s">
        <v>848</v>
      </c>
      <c r="D459" s="22" t="s">
        <v>8198</v>
      </c>
      <c r="E459" s="22" t="s">
        <v>2373</v>
      </c>
      <c r="F459" s="36">
        <v>3</v>
      </c>
      <c r="G459" s="36">
        <v>98</v>
      </c>
    </row>
    <row r="460" spans="1:7">
      <c r="A460" s="23">
        <v>2016</v>
      </c>
      <c r="B460" s="13" t="s">
        <v>1886</v>
      </c>
      <c r="C460" s="22" t="s">
        <v>539</v>
      </c>
      <c r="D460" s="22" t="s">
        <v>8198</v>
      </c>
      <c r="E460" s="22" t="s">
        <v>2373</v>
      </c>
      <c r="F460" s="36">
        <v>6</v>
      </c>
      <c r="G460" s="36">
        <v>119</v>
      </c>
    </row>
    <row r="461" spans="1:7">
      <c r="A461" s="23">
        <v>2016</v>
      </c>
      <c r="B461" s="13" t="s">
        <v>1886</v>
      </c>
      <c r="C461" s="22" t="s">
        <v>8207</v>
      </c>
      <c r="D461" s="22" t="s">
        <v>8198</v>
      </c>
      <c r="E461" s="22" t="s">
        <v>2374</v>
      </c>
      <c r="F461" s="36">
        <v>3</v>
      </c>
      <c r="G461" s="36">
        <v>92</v>
      </c>
    </row>
    <row r="462" spans="1:7">
      <c r="A462" s="23">
        <v>2016</v>
      </c>
      <c r="B462" s="13" t="s">
        <v>1886</v>
      </c>
      <c r="C462" s="22" t="s">
        <v>8211</v>
      </c>
      <c r="D462" s="22" t="s">
        <v>8198</v>
      </c>
      <c r="E462" s="22" t="s">
        <v>2374</v>
      </c>
      <c r="F462" s="36">
        <v>4</v>
      </c>
      <c r="G462" s="36">
        <v>105</v>
      </c>
    </row>
    <row r="463" spans="1:7">
      <c r="A463" s="23">
        <v>2016</v>
      </c>
      <c r="B463" s="13" t="s">
        <v>1886</v>
      </c>
      <c r="C463" s="22" t="s">
        <v>8214</v>
      </c>
      <c r="D463" s="22" t="s">
        <v>8198</v>
      </c>
      <c r="E463" s="22" t="s">
        <v>2374</v>
      </c>
      <c r="F463" s="36">
        <v>1</v>
      </c>
      <c r="G463" s="36">
        <v>31</v>
      </c>
    </row>
    <row r="464" spans="1:7">
      <c r="A464" s="23">
        <v>2017</v>
      </c>
      <c r="B464" s="13" t="s">
        <v>1886</v>
      </c>
      <c r="C464" s="22" t="s">
        <v>1691</v>
      </c>
      <c r="D464" s="22" t="s">
        <v>4</v>
      </c>
      <c r="E464" s="22" t="s">
        <v>2389</v>
      </c>
      <c r="F464" s="36">
        <v>32</v>
      </c>
      <c r="G464" s="36">
        <v>703</v>
      </c>
    </row>
    <row r="465" spans="1:7">
      <c r="A465" s="23">
        <v>2017</v>
      </c>
      <c r="B465" s="13" t="s">
        <v>1886</v>
      </c>
      <c r="C465" s="22" t="s">
        <v>8204</v>
      </c>
      <c r="D465" s="22" t="s">
        <v>4</v>
      </c>
      <c r="E465" s="22" t="s">
        <v>2389</v>
      </c>
      <c r="F465" s="36">
        <v>14</v>
      </c>
      <c r="G465" s="36">
        <v>291</v>
      </c>
    </row>
    <row r="466" spans="1:7">
      <c r="A466" s="23">
        <v>2017</v>
      </c>
      <c r="B466" s="13" t="s">
        <v>1886</v>
      </c>
      <c r="C466" s="22" t="s">
        <v>8205</v>
      </c>
      <c r="D466" s="22" t="s">
        <v>4</v>
      </c>
      <c r="E466" s="22" t="s">
        <v>2389</v>
      </c>
      <c r="F466" s="36">
        <v>9</v>
      </c>
      <c r="G466" s="36">
        <v>214</v>
      </c>
    </row>
    <row r="467" spans="1:7">
      <c r="A467" s="23">
        <v>2017</v>
      </c>
      <c r="B467" s="13" t="s">
        <v>1886</v>
      </c>
      <c r="C467" s="22" t="s">
        <v>8206</v>
      </c>
      <c r="D467" s="22" t="s">
        <v>4</v>
      </c>
      <c r="E467" s="22" t="s">
        <v>2389</v>
      </c>
      <c r="F467" s="36">
        <v>5</v>
      </c>
      <c r="G467" s="36">
        <v>99</v>
      </c>
    </row>
    <row r="468" spans="1:7">
      <c r="A468" s="23">
        <v>2017</v>
      </c>
      <c r="B468" s="13" t="s">
        <v>1886</v>
      </c>
      <c r="C468" s="22" t="s">
        <v>8207</v>
      </c>
      <c r="D468" s="22" t="s">
        <v>4</v>
      </c>
      <c r="E468" s="22" t="s">
        <v>2389</v>
      </c>
      <c r="F468" s="36">
        <v>95</v>
      </c>
      <c r="G468" s="36">
        <v>2861</v>
      </c>
    </row>
    <row r="469" spans="1:7">
      <c r="A469" s="23">
        <v>2017</v>
      </c>
      <c r="B469" s="13" t="s">
        <v>1886</v>
      </c>
      <c r="C469" s="22" t="s">
        <v>8208</v>
      </c>
      <c r="D469" s="22" t="s">
        <v>4</v>
      </c>
      <c r="E469" s="22" t="s">
        <v>2389</v>
      </c>
      <c r="F469" s="36">
        <v>44</v>
      </c>
      <c r="G469" s="36">
        <v>1133</v>
      </c>
    </row>
    <row r="470" spans="1:7">
      <c r="A470" s="23">
        <v>2017</v>
      </c>
      <c r="B470" s="13" t="s">
        <v>1886</v>
      </c>
      <c r="C470" s="22" t="s">
        <v>8209</v>
      </c>
      <c r="D470" s="22" t="s">
        <v>4</v>
      </c>
      <c r="E470" s="22" t="s">
        <v>2389</v>
      </c>
      <c r="F470" s="36">
        <v>23</v>
      </c>
      <c r="G470" s="36">
        <v>579</v>
      </c>
    </row>
    <row r="471" spans="1:7">
      <c r="A471" s="23">
        <v>2017</v>
      </c>
      <c r="B471" s="13" t="s">
        <v>1886</v>
      </c>
      <c r="C471" s="22" t="s">
        <v>8210</v>
      </c>
      <c r="D471" s="22" t="s">
        <v>4</v>
      </c>
      <c r="E471" s="22" t="s">
        <v>2389</v>
      </c>
      <c r="F471" s="36">
        <v>36</v>
      </c>
      <c r="G471" s="36">
        <v>1237</v>
      </c>
    </row>
    <row r="472" spans="1:7">
      <c r="A472" s="23">
        <v>2017</v>
      </c>
      <c r="B472" s="13" t="s">
        <v>1886</v>
      </c>
      <c r="C472" s="22" t="s">
        <v>8211</v>
      </c>
      <c r="D472" s="22" t="s">
        <v>4</v>
      </c>
      <c r="E472" s="22" t="s">
        <v>2389</v>
      </c>
      <c r="F472" s="36">
        <v>24</v>
      </c>
      <c r="G472" s="36">
        <v>587</v>
      </c>
    </row>
    <row r="473" spans="1:7">
      <c r="A473" s="23">
        <v>2017</v>
      </c>
      <c r="B473" s="13" t="s">
        <v>1886</v>
      </c>
      <c r="C473" s="22" t="s">
        <v>8213</v>
      </c>
      <c r="D473" s="22" t="s">
        <v>4</v>
      </c>
      <c r="E473" s="22" t="s">
        <v>2389</v>
      </c>
      <c r="F473" s="36">
        <v>12</v>
      </c>
      <c r="G473" s="36">
        <v>220</v>
      </c>
    </row>
    <row r="474" spans="1:7">
      <c r="A474" s="23">
        <v>2017</v>
      </c>
      <c r="B474" s="13" t="s">
        <v>1886</v>
      </c>
      <c r="C474" s="22" t="s">
        <v>8214</v>
      </c>
      <c r="D474" s="22" t="s">
        <v>4</v>
      </c>
      <c r="E474" s="22" t="s">
        <v>2389</v>
      </c>
      <c r="F474" s="36">
        <v>20</v>
      </c>
      <c r="G474" s="36">
        <v>511</v>
      </c>
    </row>
    <row r="475" spans="1:7">
      <c r="A475" s="23">
        <v>2017</v>
      </c>
      <c r="B475" s="13" t="s">
        <v>1886</v>
      </c>
      <c r="C475" s="22" t="s">
        <v>8215</v>
      </c>
      <c r="D475" s="22" t="s">
        <v>4</v>
      </c>
      <c r="E475" s="22" t="s">
        <v>2389</v>
      </c>
      <c r="F475" s="36">
        <v>3</v>
      </c>
      <c r="G475" s="36">
        <v>61</v>
      </c>
    </row>
    <row r="476" spans="1:7">
      <c r="A476" s="23">
        <v>2017</v>
      </c>
      <c r="B476" s="13" t="s">
        <v>1886</v>
      </c>
      <c r="C476" s="22" t="s">
        <v>8216</v>
      </c>
      <c r="D476" s="22" t="s">
        <v>4</v>
      </c>
      <c r="E476" s="22" t="s">
        <v>2389</v>
      </c>
      <c r="F476" s="36">
        <v>1</v>
      </c>
      <c r="G476" s="36">
        <v>40</v>
      </c>
    </row>
    <row r="477" spans="1:7">
      <c r="A477" s="23">
        <v>2017</v>
      </c>
      <c r="B477" s="13" t="s">
        <v>1886</v>
      </c>
      <c r="C477" s="22" t="s">
        <v>8217</v>
      </c>
      <c r="D477" s="22" t="s">
        <v>4</v>
      </c>
      <c r="E477" s="22" t="s">
        <v>2389</v>
      </c>
      <c r="F477" s="36">
        <v>31</v>
      </c>
      <c r="G477" s="36">
        <v>761</v>
      </c>
    </row>
    <row r="478" spans="1:7">
      <c r="A478" s="23">
        <v>2017</v>
      </c>
      <c r="B478" s="13" t="s">
        <v>1886</v>
      </c>
      <c r="C478" s="22" t="s">
        <v>8218</v>
      </c>
      <c r="D478" s="22" t="s">
        <v>4</v>
      </c>
      <c r="E478" s="22" t="s">
        <v>2389</v>
      </c>
      <c r="F478" s="36">
        <v>6</v>
      </c>
      <c r="G478" s="36">
        <v>111</v>
      </c>
    </row>
    <row r="479" spans="1:7">
      <c r="A479" s="23">
        <v>2017</v>
      </c>
      <c r="B479" s="13" t="s">
        <v>1886</v>
      </c>
      <c r="C479" s="22" t="s">
        <v>8219</v>
      </c>
      <c r="D479" s="22" t="s">
        <v>4</v>
      </c>
      <c r="E479" s="22" t="s">
        <v>2389</v>
      </c>
      <c r="F479" s="36">
        <v>19</v>
      </c>
      <c r="G479" s="36">
        <v>454</v>
      </c>
    </row>
    <row r="480" spans="1:7">
      <c r="A480" s="23">
        <v>2017</v>
      </c>
      <c r="B480" s="13" t="s">
        <v>1886</v>
      </c>
      <c r="C480" s="22" t="s">
        <v>8220</v>
      </c>
      <c r="D480" s="22" t="s">
        <v>4</v>
      </c>
      <c r="E480" s="22" t="s">
        <v>2389</v>
      </c>
      <c r="F480" s="36">
        <v>14</v>
      </c>
      <c r="G480" s="36">
        <v>422</v>
      </c>
    </row>
    <row r="481" spans="1:7">
      <c r="A481" s="23">
        <v>2017</v>
      </c>
      <c r="B481" s="13" t="s">
        <v>1886</v>
      </c>
      <c r="C481" s="22" t="s">
        <v>8221</v>
      </c>
      <c r="D481" s="22" t="s">
        <v>4</v>
      </c>
      <c r="E481" s="22" t="s">
        <v>2389</v>
      </c>
      <c r="F481" s="36">
        <v>31</v>
      </c>
      <c r="G481" s="36">
        <v>996</v>
      </c>
    </row>
    <row r="482" spans="1:7">
      <c r="A482" s="23">
        <v>2017</v>
      </c>
      <c r="B482" s="13" t="s">
        <v>1886</v>
      </c>
      <c r="C482" s="22" t="s">
        <v>171</v>
      </c>
      <c r="D482" s="22" t="s">
        <v>4</v>
      </c>
      <c r="E482" s="22" t="s">
        <v>2389</v>
      </c>
      <c r="F482" s="36">
        <v>19</v>
      </c>
      <c r="G482" s="36">
        <v>393</v>
      </c>
    </row>
    <row r="483" spans="1:7">
      <c r="A483" s="23">
        <v>2017</v>
      </c>
      <c r="B483" s="13" t="s">
        <v>1886</v>
      </c>
      <c r="C483" s="22" t="s">
        <v>848</v>
      </c>
      <c r="D483" s="22" t="s">
        <v>4</v>
      </c>
      <c r="E483" s="22" t="s">
        <v>2389</v>
      </c>
      <c r="F483" s="36">
        <v>6</v>
      </c>
      <c r="G483" s="36">
        <v>167</v>
      </c>
    </row>
    <row r="484" spans="1:7">
      <c r="A484" s="23">
        <v>2017</v>
      </c>
      <c r="B484" s="13" t="s">
        <v>1886</v>
      </c>
      <c r="C484" s="22" t="s">
        <v>8206</v>
      </c>
      <c r="D484" s="22" t="s">
        <v>4</v>
      </c>
      <c r="E484" s="22" t="s">
        <v>8201</v>
      </c>
      <c r="F484" s="36">
        <v>1</v>
      </c>
      <c r="G484" s="36">
        <v>21</v>
      </c>
    </row>
    <row r="485" spans="1:7">
      <c r="A485" s="23">
        <v>2017</v>
      </c>
      <c r="B485" s="13" t="s">
        <v>1886</v>
      </c>
      <c r="C485" s="22" t="s">
        <v>8207</v>
      </c>
      <c r="D485" s="22" t="s">
        <v>4</v>
      </c>
      <c r="E485" s="22" t="s">
        <v>8201</v>
      </c>
      <c r="F485" s="36">
        <v>2</v>
      </c>
      <c r="G485" s="36">
        <v>56</v>
      </c>
    </row>
    <row r="486" spans="1:7">
      <c r="A486" s="23">
        <v>2017</v>
      </c>
      <c r="B486" s="13" t="s">
        <v>1886</v>
      </c>
      <c r="C486" s="22" t="s">
        <v>8213</v>
      </c>
      <c r="D486" s="22" t="s">
        <v>4</v>
      </c>
      <c r="E486" s="22" t="s">
        <v>8201</v>
      </c>
      <c r="F486" s="36">
        <v>1</v>
      </c>
      <c r="G486" s="36">
        <v>20</v>
      </c>
    </row>
    <row r="487" spans="1:7">
      <c r="A487" s="23">
        <v>2017</v>
      </c>
      <c r="B487" s="13" t="s">
        <v>1886</v>
      </c>
      <c r="C487" s="22" t="s">
        <v>8217</v>
      </c>
      <c r="D487" s="22" t="s">
        <v>4</v>
      </c>
      <c r="E487" s="22" t="s">
        <v>8201</v>
      </c>
      <c r="F487" s="36">
        <v>2</v>
      </c>
      <c r="G487" s="36">
        <v>53</v>
      </c>
    </row>
    <row r="488" spans="1:7">
      <c r="A488" s="23">
        <v>2017</v>
      </c>
      <c r="B488" s="13" t="s">
        <v>1886</v>
      </c>
      <c r="C488" s="22" t="s">
        <v>8218</v>
      </c>
      <c r="D488" s="22" t="s">
        <v>4</v>
      </c>
      <c r="E488" s="22" t="s">
        <v>8201</v>
      </c>
      <c r="F488" s="36">
        <v>15</v>
      </c>
      <c r="G488" s="36">
        <v>231</v>
      </c>
    </row>
    <row r="489" spans="1:7">
      <c r="A489" s="23">
        <v>2017</v>
      </c>
      <c r="B489" s="13" t="s">
        <v>1886</v>
      </c>
      <c r="C489" s="22" t="s">
        <v>8221</v>
      </c>
      <c r="D489" s="22" t="s">
        <v>4</v>
      </c>
      <c r="E489" s="22" t="s">
        <v>8201</v>
      </c>
      <c r="F489" s="36">
        <v>2</v>
      </c>
      <c r="G489" s="36">
        <v>64</v>
      </c>
    </row>
    <row r="490" spans="1:7">
      <c r="A490" s="23">
        <v>2017</v>
      </c>
      <c r="B490" s="13" t="s">
        <v>1886</v>
      </c>
      <c r="C490" s="22" t="s">
        <v>171</v>
      </c>
      <c r="D490" s="22" t="s">
        <v>4</v>
      </c>
      <c r="E490" s="22" t="s">
        <v>8201</v>
      </c>
      <c r="F490" s="36">
        <v>2</v>
      </c>
      <c r="G490" s="36">
        <v>65</v>
      </c>
    </row>
    <row r="491" spans="1:7">
      <c r="A491" s="23">
        <v>2017</v>
      </c>
      <c r="B491" s="13" t="s">
        <v>1886</v>
      </c>
      <c r="C491" s="22" t="s">
        <v>848</v>
      </c>
      <c r="D491" s="22" t="s">
        <v>4</v>
      </c>
      <c r="E491" s="22" t="s">
        <v>8201</v>
      </c>
      <c r="F491" s="36">
        <v>8</v>
      </c>
      <c r="G491" s="36">
        <v>209</v>
      </c>
    </row>
    <row r="492" spans="1:7">
      <c r="A492" s="23">
        <v>2017</v>
      </c>
      <c r="B492" s="13" t="s">
        <v>1886</v>
      </c>
      <c r="C492" s="22" t="s">
        <v>1691</v>
      </c>
      <c r="D492" s="22" t="s">
        <v>4</v>
      </c>
      <c r="E492" s="22" t="s">
        <v>2379</v>
      </c>
      <c r="F492" s="36">
        <v>1</v>
      </c>
      <c r="G492" s="36">
        <v>2373</v>
      </c>
    </row>
    <row r="493" spans="1:7">
      <c r="A493" s="23">
        <v>2017</v>
      </c>
      <c r="B493" s="13" t="s">
        <v>1886</v>
      </c>
      <c r="C493" s="22" t="s">
        <v>8204</v>
      </c>
      <c r="D493" s="22" t="s">
        <v>4</v>
      </c>
      <c r="E493" s="22" t="s">
        <v>2379</v>
      </c>
      <c r="F493" s="36">
        <v>1</v>
      </c>
      <c r="G493" s="36">
        <v>2320</v>
      </c>
    </row>
    <row r="494" spans="1:7">
      <c r="A494" s="23">
        <v>2017</v>
      </c>
      <c r="B494" s="13" t="s">
        <v>1886</v>
      </c>
      <c r="C494" s="22" t="s">
        <v>8207</v>
      </c>
      <c r="D494" s="22" t="s">
        <v>4</v>
      </c>
      <c r="E494" s="22" t="s">
        <v>2379</v>
      </c>
      <c r="F494" s="36">
        <v>3</v>
      </c>
      <c r="G494" s="36">
        <v>10625</v>
      </c>
    </row>
    <row r="495" spans="1:7">
      <c r="A495" s="23">
        <v>2017</v>
      </c>
      <c r="B495" s="13" t="s">
        <v>1886</v>
      </c>
      <c r="C495" s="22" t="s">
        <v>8208</v>
      </c>
      <c r="D495" s="22" t="s">
        <v>4</v>
      </c>
      <c r="E495" s="22" t="s">
        <v>2379</v>
      </c>
      <c r="F495" s="36">
        <v>2</v>
      </c>
      <c r="G495" s="36">
        <v>4153</v>
      </c>
    </row>
    <row r="496" spans="1:7">
      <c r="A496" s="23">
        <v>2017</v>
      </c>
      <c r="B496" s="13" t="s">
        <v>1886</v>
      </c>
      <c r="C496" s="22" t="s">
        <v>8209</v>
      </c>
      <c r="D496" s="22" t="s">
        <v>4</v>
      </c>
      <c r="E496" s="22" t="s">
        <v>2379</v>
      </c>
      <c r="F496" s="36">
        <v>1</v>
      </c>
      <c r="G496" s="36">
        <v>611</v>
      </c>
    </row>
    <row r="497" spans="1:7">
      <c r="A497" s="23">
        <v>2017</v>
      </c>
      <c r="B497" s="13" t="s">
        <v>1886</v>
      </c>
      <c r="C497" s="22" t="s">
        <v>8211</v>
      </c>
      <c r="D497" s="22" t="s">
        <v>4</v>
      </c>
      <c r="E497" s="22" t="s">
        <v>2379</v>
      </c>
      <c r="F497" s="36">
        <v>1</v>
      </c>
      <c r="G497" s="36">
        <v>99</v>
      </c>
    </row>
    <row r="498" spans="1:7">
      <c r="A498" s="23">
        <v>2017</v>
      </c>
      <c r="B498" s="13" t="s">
        <v>1886</v>
      </c>
      <c r="C498" s="22" t="s">
        <v>8214</v>
      </c>
      <c r="D498" s="22" t="s">
        <v>4</v>
      </c>
      <c r="E498" s="22" t="s">
        <v>2379</v>
      </c>
      <c r="F498" s="36">
        <v>2</v>
      </c>
      <c r="G498" s="36">
        <v>5819</v>
      </c>
    </row>
    <row r="499" spans="1:7">
      <c r="A499" s="23">
        <v>2017</v>
      </c>
      <c r="B499" s="13" t="s">
        <v>1886</v>
      </c>
      <c r="C499" s="22" t="s">
        <v>8215</v>
      </c>
      <c r="D499" s="22" t="s">
        <v>4</v>
      </c>
      <c r="E499" s="22" t="s">
        <v>2379</v>
      </c>
      <c r="F499" s="36">
        <v>1</v>
      </c>
      <c r="G499" s="36">
        <v>1602</v>
      </c>
    </row>
    <row r="500" spans="1:7">
      <c r="A500" s="23">
        <v>2017</v>
      </c>
      <c r="B500" s="13" t="s">
        <v>1886</v>
      </c>
      <c r="C500" s="22" t="s">
        <v>8217</v>
      </c>
      <c r="D500" s="22" t="s">
        <v>4</v>
      </c>
      <c r="E500" s="22" t="s">
        <v>2379</v>
      </c>
      <c r="F500" s="36">
        <v>2</v>
      </c>
      <c r="G500" s="36">
        <v>12585</v>
      </c>
    </row>
    <row r="501" spans="1:7">
      <c r="A501" s="23">
        <v>2017</v>
      </c>
      <c r="B501" s="13" t="s">
        <v>1886</v>
      </c>
      <c r="C501" s="22" t="s">
        <v>8219</v>
      </c>
      <c r="D501" s="22" t="s">
        <v>4</v>
      </c>
      <c r="E501" s="22" t="s">
        <v>2379</v>
      </c>
      <c r="F501" s="36">
        <v>2</v>
      </c>
      <c r="G501" s="36">
        <v>5658</v>
      </c>
    </row>
    <row r="502" spans="1:7">
      <c r="A502" s="23">
        <v>2017</v>
      </c>
      <c r="B502" s="13" t="s">
        <v>1886</v>
      </c>
      <c r="C502" s="22" t="s">
        <v>8221</v>
      </c>
      <c r="D502" s="22" t="s">
        <v>4</v>
      </c>
      <c r="E502" s="22" t="s">
        <v>2379</v>
      </c>
      <c r="F502" s="36">
        <v>2</v>
      </c>
      <c r="G502" s="36">
        <v>1401</v>
      </c>
    </row>
    <row r="503" spans="1:7">
      <c r="A503" s="23">
        <v>2017</v>
      </c>
      <c r="B503" s="13" t="s">
        <v>1886</v>
      </c>
      <c r="C503" s="22" t="s">
        <v>8205</v>
      </c>
      <c r="D503" s="22" t="s">
        <v>4</v>
      </c>
      <c r="E503" s="22" t="s">
        <v>2378</v>
      </c>
      <c r="F503" s="36">
        <v>1</v>
      </c>
      <c r="G503" s="36"/>
    </row>
    <row r="504" spans="1:7">
      <c r="A504" s="23">
        <v>2017</v>
      </c>
      <c r="B504" s="13" t="s">
        <v>1886</v>
      </c>
      <c r="C504" s="22" t="s">
        <v>8206</v>
      </c>
      <c r="D504" s="22" t="s">
        <v>4</v>
      </c>
      <c r="E504" s="22" t="s">
        <v>2378</v>
      </c>
      <c r="F504" s="36">
        <v>12</v>
      </c>
      <c r="G504" s="36">
        <v>788</v>
      </c>
    </row>
    <row r="505" spans="1:7">
      <c r="A505" s="23">
        <v>2017</v>
      </c>
      <c r="B505" s="13" t="s">
        <v>1886</v>
      </c>
      <c r="C505" s="22" t="s">
        <v>8207</v>
      </c>
      <c r="D505" s="22" t="s">
        <v>4</v>
      </c>
      <c r="E505" s="22" t="s">
        <v>2378</v>
      </c>
      <c r="F505" s="36">
        <v>10</v>
      </c>
      <c r="G505" s="36">
        <v>1394</v>
      </c>
    </row>
    <row r="506" spans="1:7">
      <c r="A506" s="23">
        <v>2017</v>
      </c>
      <c r="B506" s="13" t="s">
        <v>1886</v>
      </c>
      <c r="C506" s="22" t="s">
        <v>8208</v>
      </c>
      <c r="D506" s="22" t="s">
        <v>4</v>
      </c>
      <c r="E506" s="22" t="s">
        <v>2378</v>
      </c>
      <c r="F506" s="36">
        <v>1</v>
      </c>
      <c r="G506" s="36">
        <v>13</v>
      </c>
    </row>
    <row r="507" spans="1:7">
      <c r="A507" s="23">
        <v>2017</v>
      </c>
      <c r="B507" s="13" t="s">
        <v>1886</v>
      </c>
      <c r="C507" s="22" t="s">
        <v>8209</v>
      </c>
      <c r="D507" s="22" t="s">
        <v>4</v>
      </c>
      <c r="E507" s="22" t="s">
        <v>2378</v>
      </c>
      <c r="F507" s="36">
        <v>18</v>
      </c>
      <c r="G507" s="36">
        <v>741</v>
      </c>
    </row>
    <row r="508" spans="1:7">
      <c r="A508" s="23">
        <v>2017</v>
      </c>
      <c r="B508" s="13" t="s">
        <v>1886</v>
      </c>
      <c r="C508" s="22" t="s">
        <v>8211</v>
      </c>
      <c r="D508" s="22" t="s">
        <v>4</v>
      </c>
      <c r="E508" s="22" t="s">
        <v>2378</v>
      </c>
      <c r="F508" s="36">
        <v>1</v>
      </c>
      <c r="G508" s="36">
        <v>21</v>
      </c>
    </row>
    <row r="509" spans="1:7">
      <c r="A509" s="23">
        <v>2017</v>
      </c>
      <c r="B509" s="13" t="s">
        <v>1886</v>
      </c>
      <c r="C509" s="22" t="s">
        <v>8212</v>
      </c>
      <c r="D509" s="22" t="s">
        <v>4</v>
      </c>
      <c r="E509" s="22" t="s">
        <v>2378</v>
      </c>
      <c r="F509" s="36">
        <v>3</v>
      </c>
      <c r="G509" s="36">
        <v>61</v>
      </c>
    </row>
    <row r="510" spans="1:7">
      <c r="A510" s="23">
        <v>2017</v>
      </c>
      <c r="B510" s="13" t="s">
        <v>1886</v>
      </c>
      <c r="C510" s="22" t="s">
        <v>8213</v>
      </c>
      <c r="D510" s="22" t="s">
        <v>4</v>
      </c>
      <c r="E510" s="22" t="s">
        <v>2378</v>
      </c>
      <c r="F510" s="36">
        <v>19</v>
      </c>
      <c r="G510" s="36">
        <v>561</v>
      </c>
    </row>
    <row r="511" spans="1:7">
      <c r="A511" s="23">
        <v>2017</v>
      </c>
      <c r="B511" s="13" t="s">
        <v>1886</v>
      </c>
      <c r="C511" s="22" t="s">
        <v>8215</v>
      </c>
      <c r="D511" s="22" t="s">
        <v>4</v>
      </c>
      <c r="E511" s="22" t="s">
        <v>2378</v>
      </c>
      <c r="F511" s="36">
        <v>4</v>
      </c>
      <c r="G511" s="36">
        <v>89</v>
      </c>
    </row>
    <row r="512" spans="1:7">
      <c r="A512" s="23">
        <v>2017</v>
      </c>
      <c r="B512" s="13" t="s">
        <v>1886</v>
      </c>
      <c r="C512" s="22" t="s">
        <v>8217</v>
      </c>
      <c r="D512" s="22" t="s">
        <v>4</v>
      </c>
      <c r="E512" s="22" t="s">
        <v>2378</v>
      </c>
      <c r="F512" s="36">
        <v>2</v>
      </c>
      <c r="G512" s="36">
        <v>55</v>
      </c>
    </row>
    <row r="513" spans="1:7">
      <c r="A513" s="23">
        <v>2017</v>
      </c>
      <c r="B513" s="13" t="s">
        <v>1886</v>
      </c>
      <c r="C513" s="22" t="s">
        <v>8218</v>
      </c>
      <c r="D513" s="22" t="s">
        <v>4</v>
      </c>
      <c r="E513" s="22" t="s">
        <v>2378</v>
      </c>
      <c r="F513" s="36">
        <v>4</v>
      </c>
      <c r="G513" s="36">
        <v>225</v>
      </c>
    </row>
    <row r="514" spans="1:7">
      <c r="A514" s="23">
        <v>2017</v>
      </c>
      <c r="B514" s="13" t="s">
        <v>1886</v>
      </c>
      <c r="C514" s="22" t="s">
        <v>8221</v>
      </c>
      <c r="D514" s="22" t="s">
        <v>4</v>
      </c>
      <c r="E514" s="22" t="s">
        <v>2378</v>
      </c>
      <c r="F514" s="36">
        <v>5</v>
      </c>
      <c r="G514" s="36">
        <v>39</v>
      </c>
    </row>
    <row r="515" spans="1:7">
      <c r="A515" s="23">
        <v>2017</v>
      </c>
      <c r="B515" s="13" t="s">
        <v>1886</v>
      </c>
      <c r="C515" s="22" t="s">
        <v>1691</v>
      </c>
      <c r="D515" s="22" t="s">
        <v>2377</v>
      </c>
      <c r="E515" s="22" t="s">
        <v>2375</v>
      </c>
      <c r="F515" s="36">
        <v>1</v>
      </c>
      <c r="G515" s="36">
        <v>2373</v>
      </c>
    </row>
    <row r="516" spans="1:7">
      <c r="A516" s="23">
        <v>2017</v>
      </c>
      <c r="B516" s="13" t="s">
        <v>1886</v>
      </c>
      <c r="C516" s="22" t="s">
        <v>8204</v>
      </c>
      <c r="D516" s="22" t="s">
        <v>2377</v>
      </c>
      <c r="E516" s="22" t="s">
        <v>2375</v>
      </c>
      <c r="F516" s="36">
        <v>14</v>
      </c>
      <c r="G516" s="36">
        <v>2592</v>
      </c>
    </row>
    <row r="517" spans="1:7">
      <c r="A517" s="23">
        <v>2017</v>
      </c>
      <c r="B517" s="13" t="s">
        <v>1886</v>
      </c>
      <c r="C517" s="22" t="s">
        <v>8205</v>
      </c>
      <c r="D517" s="22" t="s">
        <v>2377</v>
      </c>
      <c r="E517" s="22" t="s">
        <v>2375</v>
      </c>
      <c r="F517" s="36">
        <v>7</v>
      </c>
      <c r="G517" s="36">
        <v>174</v>
      </c>
    </row>
    <row r="518" spans="1:7">
      <c r="A518" s="23">
        <v>2017</v>
      </c>
      <c r="B518" s="13" t="s">
        <v>1886</v>
      </c>
      <c r="C518" s="22" t="s">
        <v>8206</v>
      </c>
      <c r="D518" s="22" t="s">
        <v>2377</v>
      </c>
      <c r="E518" s="22" t="s">
        <v>2375</v>
      </c>
      <c r="F518" s="36">
        <v>13</v>
      </c>
      <c r="G518" s="36">
        <v>475</v>
      </c>
    </row>
    <row r="519" spans="1:7">
      <c r="A519" s="23">
        <v>2017</v>
      </c>
      <c r="B519" s="13" t="s">
        <v>1886</v>
      </c>
      <c r="C519" s="22" t="s">
        <v>8207</v>
      </c>
      <c r="D519" s="22" t="s">
        <v>2377</v>
      </c>
      <c r="E519" s="22" t="s">
        <v>2375</v>
      </c>
      <c r="F519" s="36">
        <v>31</v>
      </c>
      <c r="G519" s="36">
        <v>11294</v>
      </c>
    </row>
    <row r="520" spans="1:7">
      <c r="A520" s="23">
        <v>2017</v>
      </c>
      <c r="B520" s="13" t="s">
        <v>1886</v>
      </c>
      <c r="C520" s="22" t="s">
        <v>8208</v>
      </c>
      <c r="D520" s="22" t="s">
        <v>2377</v>
      </c>
      <c r="E520" s="22" t="s">
        <v>2375</v>
      </c>
      <c r="F520" s="36">
        <v>21</v>
      </c>
      <c r="G520" s="36">
        <v>4580</v>
      </c>
    </row>
    <row r="521" spans="1:7">
      <c r="A521" s="23">
        <v>2017</v>
      </c>
      <c r="B521" s="13" t="s">
        <v>1886</v>
      </c>
      <c r="C521" s="22" t="s">
        <v>8209</v>
      </c>
      <c r="D521" s="22" t="s">
        <v>2377</v>
      </c>
      <c r="E521" s="22" t="s">
        <v>2375</v>
      </c>
      <c r="F521" s="36">
        <v>10</v>
      </c>
      <c r="G521" s="36">
        <v>757</v>
      </c>
    </row>
    <row r="522" spans="1:7">
      <c r="A522" s="23">
        <v>2017</v>
      </c>
      <c r="B522" s="13" t="s">
        <v>1886</v>
      </c>
      <c r="C522" s="22" t="s">
        <v>8210</v>
      </c>
      <c r="D522" s="22" t="s">
        <v>2377</v>
      </c>
      <c r="E522" s="22" t="s">
        <v>2375</v>
      </c>
      <c r="F522" s="36">
        <v>23</v>
      </c>
      <c r="G522" s="36">
        <v>885</v>
      </c>
    </row>
    <row r="523" spans="1:7">
      <c r="A523" s="23">
        <v>2017</v>
      </c>
      <c r="B523" s="13" t="s">
        <v>1886</v>
      </c>
      <c r="C523" s="22" t="s">
        <v>8211</v>
      </c>
      <c r="D523" s="22" t="s">
        <v>2377</v>
      </c>
      <c r="E523" s="22" t="s">
        <v>2375</v>
      </c>
      <c r="F523" s="36">
        <v>10</v>
      </c>
      <c r="G523" s="36">
        <v>286</v>
      </c>
    </row>
    <row r="524" spans="1:7">
      <c r="A524" s="23">
        <v>2017</v>
      </c>
      <c r="B524" s="13" t="s">
        <v>1886</v>
      </c>
      <c r="C524" s="22" t="s">
        <v>8212</v>
      </c>
      <c r="D524" s="22" t="s">
        <v>2377</v>
      </c>
      <c r="E524" s="22" t="s">
        <v>2375</v>
      </c>
      <c r="F524" s="36">
        <v>3</v>
      </c>
      <c r="G524" s="36">
        <v>61</v>
      </c>
    </row>
    <row r="525" spans="1:7">
      <c r="A525" s="23">
        <v>2017</v>
      </c>
      <c r="B525" s="13" t="s">
        <v>1886</v>
      </c>
      <c r="C525" s="22" t="s">
        <v>8213</v>
      </c>
      <c r="D525" s="22" t="s">
        <v>2377</v>
      </c>
      <c r="E525" s="22" t="s">
        <v>2375</v>
      </c>
      <c r="F525" s="36">
        <v>7</v>
      </c>
      <c r="G525" s="36">
        <v>163</v>
      </c>
    </row>
    <row r="526" spans="1:7">
      <c r="A526" s="23">
        <v>2017</v>
      </c>
      <c r="B526" s="13" t="s">
        <v>1886</v>
      </c>
      <c r="C526" s="22" t="s">
        <v>8214</v>
      </c>
      <c r="D526" s="22" t="s">
        <v>2377</v>
      </c>
      <c r="E526" s="22" t="s">
        <v>2375</v>
      </c>
      <c r="F526" s="36">
        <v>5</v>
      </c>
      <c r="G526" s="36">
        <v>5927</v>
      </c>
    </row>
    <row r="527" spans="1:7">
      <c r="A527" s="23">
        <v>2017</v>
      </c>
      <c r="B527" s="13" t="s">
        <v>1886</v>
      </c>
      <c r="C527" s="22" t="s">
        <v>8215</v>
      </c>
      <c r="D527" s="22" t="s">
        <v>2377</v>
      </c>
      <c r="E527" s="22" t="s">
        <v>2375</v>
      </c>
      <c r="F527" s="36">
        <v>7</v>
      </c>
      <c r="G527" s="36">
        <v>1737</v>
      </c>
    </row>
    <row r="528" spans="1:7">
      <c r="A528" s="23">
        <v>2017</v>
      </c>
      <c r="B528" s="13" t="s">
        <v>1886</v>
      </c>
      <c r="C528" s="22" t="s">
        <v>8217</v>
      </c>
      <c r="D528" s="22" t="s">
        <v>2377</v>
      </c>
      <c r="E528" s="22" t="s">
        <v>2375</v>
      </c>
      <c r="F528" s="36">
        <v>21</v>
      </c>
      <c r="G528" s="36">
        <v>13060</v>
      </c>
    </row>
    <row r="529" spans="1:7">
      <c r="A529" s="23">
        <v>2017</v>
      </c>
      <c r="B529" s="13" t="s">
        <v>1886</v>
      </c>
      <c r="C529" s="22" t="s">
        <v>8218</v>
      </c>
      <c r="D529" s="22" t="s">
        <v>2377</v>
      </c>
      <c r="E529" s="22" t="s">
        <v>2375</v>
      </c>
      <c r="F529" s="36">
        <v>4</v>
      </c>
      <c r="G529" s="36">
        <v>78</v>
      </c>
    </row>
    <row r="530" spans="1:7">
      <c r="A530" s="23">
        <v>2017</v>
      </c>
      <c r="B530" s="13" t="s">
        <v>1886</v>
      </c>
      <c r="C530" s="22" t="s">
        <v>8219</v>
      </c>
      <c r="D530" s="22" t="s">
        <v>2377</v>
      </c>
      <c r="E530" s="22" t="s">
        <v>2375</v>
      </c>
      <c r="F530" s="36">
        <v>11</v>
      </c>
      <c r="G530" s="36">
        <v>5942</v>
      </c>
    </row>
    <row r="531" spans="1:7">
      <c r="A531" s="23">
        <v>2017</v>
      </c>
      <c r="B531" s="13" t="s">
        <v>1886</v>
      </c>
      <c r="C531" s="22" t="s">
        <v>8220</v>
      </c>
      <c r="D531" s="22" t="s">
        <v>2377</v>
      </c>
      <c r="E531" s="22" t="s">
        <v>2375</v>
      </c>
      <c r="F531" s="36">
        <v>3</v>
      </c>
      <c r="G531" s="36">
        <v>49</v>
      </c>
    </row>
    <row r="532" spans="1:7">
      <c r="A532" s="23">
        <v>2017</v>
      </c>
      <c r="B532" s="13" t="s">
        <v>1886</v>
      </c>
      <c r="C532" s="22" t="s">
        <v>8221</v>
      </c>
      <c r="D532" s="22" t="s">
        <v>2377</v>
      </c>
      <c r="E532" s="22" t="s">
        <v>2375</v>
      </c>
      <c r="F532" s="36">
        <v>10</v>
      </c>
      <c r="G532" s="36">
        <v>1614</v>
      </c>
    </row>
    <row r="533" spans="1:7">
      <c r="A533" s="23">
        <v>2017</v>
      </c>
      <c r="B533" s="13" t="s">
        <v>1886</v>
      </c>
      <c r="C533" s="22" t="s">
        <v>171</v>
      </c>
      <c r="D533" s="22" t="s">
        <v>2377</v>
      </c>
      <c r="E533" s="22" t="s">
        <v>2375</v>
      </c>
      <c r="F533" s="36">
        <v>1</v>
      </c>
      <c r="G533" s="36">
        <v>33</v>
      </c>
    </row>
    <row r="534" spans="1:7">
      <c r="A534" s="23">
        <v>2017</v>
      </c>
      <c r="B534" s="13" t="s">
        <v>1886</v>
      </c>
      <c r="C534" s="22" t="s">
        <v>1691</v>
      </c>
      <c r="D534" s="22" t="s">
        <v>2377</v>
      </c>
      <c r="E534" s="22" t="s">
        <v>2376</v>
      </c>
      <c r="F534" s="36">
        <v>32</v>
      </c>
      <c r="G534" s="36">
        <v>703</v>
      </c>
    </row>
    <row r="535" spans="1:7">
      <c r="A535" s="23">
        <v>2017</v>
      </c>
      <c r="B535" s="13" t="s">
        <v>1886</v>
      </c>
      <c r="C535" s="22" t="s">
        <v>8204</v>
      </c>
      <c r="D535" s="22" t="s">
        <v>2377</v>
      </c>
      <c r="E535" s="22" t="s">
        <v>2376</v>
      </c>
      <c r="F535" s="36">
        <v>1</v>
      </c>
      <c r="G535" s="36">
        <v>19</v>
      </c>
    </row>
    <row r="536" spans="1:7">
      <c r="A536" s="23">
        <v>2017</v>
      </c>
      <c r="B536" s="13" t="s">
        <v>1886</v>
      </c>
      <c r="C536" s="22" t="s">
        <v>8205</v>
      </c>
      <c r="D536" s="22" t="s">
        <v>2377</v>
      </c>
      <c r="E536" s="22" t="s">
        <v>2376</v>
      </c>
      <c r="F536" s="36">
        <v>3</v>
      </c>
      <c r="G536" s="36">
        <v>40</v>
      </c>
    </row>
    <row r="537" spans="1:7">
      <c r="A537" s="23">
        <v>2017</v>
      </c>
      <c r="B537" s="13" t="s">
        <v>1886</v>
      </c>
      <c r="C537" s="22" t="s">
        <v>8206</v>
      </c>
      <c r="D537" s="22" t="s">
        <v>2377</v>
      </c>
      <c r="E537" s="22" t="s">
        <v>2376</v>
      </c>
      <c r="F537" s="36">
        <v>5</v>
      </c>
      <c r="G537" s="36">
        <v>433</v>
      </c>
    </row>
    <row r="538" spans="1:7">
      <c r="A538" s="23">
        <v>2017</v>
      </c>
      <c r="B538" s="13" t="s">
        <v>1886</v>
      </c>
      <c r="C538" s="22" t="s">
        <v>8207</v>
      </c>
      <c r="D538" s="22" t="s">
        <v>2377</v>
      </c>
      <c r="E538" s="22" t="s">
        <v>2376</v>
      </c>
      <c r="F538" s="36">
        <v>79</v>
      </c>
      <c r="G538" s="36">
        <v>3642</v>
      </c>
    </row>
    <row r="539" spans="1:7">
      <c r="A539" s="23">
        <v>2017</v>
      </c>
      <c r="B539" s="13" t="s">
        <v>1886</v>
      </c>
      <c r="C539" s="22" t="s">
        <v>8208</v>
      </c>
      <c r="D539" s="22" t="s">
        <v>2377</v>
      </c>
      <c r="E539" s="22" t="s">
        <v>2376</v>
      </c>
      <c r="F539" s="36">
        <v>26</v>
      </c>
      <c r="G539" s="36">
        <v>719</v>
      </c>
    </row>
    <row r="540" spans="1:7">
      <c r="A540" s="23">
        <v>2017</v>
      </c>
      <c r="B540" s="13" t="s">
        <v>1886</v>
      </c>
      <c r="C540" s="22" t="s">
        <v>8209</v>
      </c>
      <c r="D540" s="22" t="s">
        <v>2377</v>
      </c>
      <c r="E540" s="22" t="s">
        <v>2376</v>
      </c>
      <c r="F540" s="36">
        <v>32</v>
      </c>
      <c r="G540" s="36">
        <v>1174</v>
      </c>
    </row>
    <row r="541" spans="1:7">
      <c r="A541" s="23">
        <v>2017</v>
      </c>
      <c r="B541" s="13" t="s">
        <v>1886</v>
      </c>
      <c r="C541" s="22" t="s">
        <v>8210</v>
      </c>
      <c r="D541" s="22" t="s">
        <v>2377</v>
      </c>
      <c r="E541" s="22" t="s">
        <v>2376</v>
      </c>
      <c r="F541" s="36">
        <v>13</v>
      </c>
      <c r="G541" s="36">
        <v>352</v>
      </c>
    </row>
    <row r="542" spans="1:7">
      <c r="A542" s="23">
        <v>2017</v>
      </c>
      <c r="B542" s="13" t="s">
        <v>1886</v>
      </c>
      <c r="C542" s="22" t="s">
        <v>8211</v>
      </c>
      <c r="D542" s="22" t="s">
        <v>2377</v>
      </c>
      <c r="E542" s="22" t="s">
        <v>2376</v>
      </c>
      <c r="F542" s="36">
        <v>16</v>
      </c>
      <c r="G542" s="36">
        <v>421</v>
      </c>
    </row>
    <row r="543" spans="1:7">
      <c r="A543" s="23">
        <v>2017</v>
      </c>
      <c r="B543" s="13" t="s">
        <v>1886</v>
      </c>
      <c r="C543" s="22" t="s">
        <v>8213</v>
      </c>
      <c r="D543" s="22" t="s">
        <v>2377</v>
      </c>
      <c r="E543" s="22" t="s">
        <v>2376</v>
      </c>
      <c r="F543" s="36">
        <v>25</v>
      </c>
      <c r="G543" s="36">
        <v>638</v>
      </c>
    </row>
    <row r="544" spans="1:7">
      <c r="A544" s="23">
        <v>2017</v>
      </c>
      <c r="B544" s="13" t="s">
        <v>1886</v>
      </c>
      <c r="C544" s="22" t="s">
        <v>8214</v>
      </c>
      <c r="D544" s="22" t="s">
        <v>2377</v>
      </c>
      <c r="E544" s="22" t="s">
        <v>2376</v>
      </c>
      <c r="F544" s="36">
        <v>17</v>
      </c>
      <c r="G544" s="36">
        <v>403</v>
      </c>
    </row>
    <row r="545" spans="1:7">
      <c r="A545" s="23">
        <v>2017</v>
      </c>
      <c r="B545" s="13" t="s">
        <v>1886</v>
      </c>
      <c r="C545" s="22" t="s">
        <v>8215</v>
      </c>
      <c r="D545" s="22" t="s">
        <v>2377</v>
      </c>
      <c r="E545" s="22" t="s">
        <v>2376</v>
      </c>
      <c r="F545" s="36">
        <v>1</v>
      </c>
      <c r="G545" s="36">
        <v>15</v>
      </c>
    </row>
    <row r="546" spans="1:7">
      <c r="A546" s="23">
        <v>2017</v>
      </c>
      <c r="B546" s="13" t="s">
        <v>1886</v>
      </c>
      <c r="C546" s="22" t="s">
        <v>8216</v>
      </c>
      <c r="D546" s="22" t="s">
        <v>2377</v>
      </c>
      <c r="E546" s="22" t="s">
        <v>2376</v>
      </c>
      <c r="F546" s="36">
        <v>1</v>
      </c>
      <c r="G546" s="36">
        <v>40</v>
      </c>
    </row>
    <row r="547" spans="1:7">
      <c r="A547" s="23">
        <v>2017</v>
      </c>
      <c r="B547" s="13" t="s">
        <v>1886</v>
      </c>
      <c r="C547" s="22" t="s">
        <v>8217</v>
      </c>
      <c r="D547" s="22" t="s">
        <v>2377</v>
      </c>
      <c r="E547" s="22" t="s">
        <v>2376</v>
      </c>
      <c r="F547" s="36">
        <v>16</v>
      </c>
      <c r="G547" s="36">
        <v>394</v>
      </c>
    </row>
    <row r="548" spans="1:7">
      <c r="A548" s="23">
        <v>2017</v>
      </c>
      <c r="B548" s="13" t="s">
        <v>1886</v>
      </c>
      <c r="C548" s="22" t="s">
        <v>8218</v>
      </c>
      <c r="D548" s="22" t="s">
        <v>2377</v>
      </c>
      <c r="E548" s="22" t="s">
        <v>2376</v>
      </c>
      <c r="F548" s="36">
        <v>21</v>
      </c>
      <c r="G548" s="36">
        <v>489</v>
      </c>
    </row>
    <row r="549" spans="1:7">
      <c r="A549" s="23">
        <v>2017</v>
      </c>
      <c r="B549" s="13" t="s">
        <v>1886</v>
      </c>
      <c r="C549" s="22" t="s">
        <v>8219</v>
      </c>
      <c r="D549" s="22" t="s">
        <v>2377</v>
      </c>
      <c r="E549" s="22" t="s">
        <v>2376</v>
      </c>
      <c r="F549" s="36">
        <v>10</v>
      </c>
      <c r="G549" s="36">
        <v>170</v>
      </c>
    </row>
    <row r="550" spans="1:7">
      <c r="A550" s="23">
        <v>2017</v>
      </c>
      <c r="B550" s="13" t="s">
        <v>1886</v>
      </c>
      <c r="C550" s="22" t="s">
        <v>8220</v>
      </c>
      <c r="D550" s="22" t="s">
        <v>2377</v>
      </c>
      <c r="E550" s="22" t="s">
        <v>2376</v>
      </c>
      <c r="F550" s="36">
        <v>11</v>
      </c>
      <c r="G550" s="36">
        <v>373</v>
      </c>
    </row>
    <row r="551" spans="1:7">
      <c r="A551" s="23">
        <v>2017</v>
      </c>
      <c r="B551" s="13" t="s">
        <v>1886</v>
      </c>
      <c r="C551" s="22" t="s">
        <v>8221</v>
      </c>
      <c r="D551" s="22" t="s">
        <v>2377</v>
      </c>
      <c r="E551" s="22" t="s">
        <v>2376</v>
      </c>
      <c r="F551" s="36">
        <v>30</v>
      </c>
      <c r="G551" s="36">
        <v>886</v>
      </c>
    </row>
    <row r="552" spans="1:7">
      <c r="A552" s="23">
        <v>2017</v>
      </c>
      <c r="B552" s="13" t="s">
        <v>1886</v>
      </c>
      <c r="C552" s="22" t="s">
        <v>171</v>
      </c>
      <c r="D552" s="22" t="s">
        <v>2377</v>
      </c>
      <c r="E552" s="22" t="s">
        <v>2376</v>
      </c>
      <c r="F552" s="36">
        <v>20</v>
      </c>
      <c r="G552" s="36">
        <v>425</v>
      </c>
    </row>
    <row r="553" spans="1:7">
      <c r="A553" s="23">
        <v>2017</v>
      </c>
      <c r="B553" s="13" t="s">
        <v>1886</v>
      </c>
      <c r="C553" s="22" t="s">
        <v>848</v>
      </c>
      <c r="D553" s="22" t="s">
        <v>2377</v>
      </c>
      <c r="E553" s="22" t="s">
        <v>2376</v>
      </c>
      <c r="F553" s="36">
        <v>14</v>
      </c>
      <c r="G553" s="36">
        <v>376</v>
      </c>
    </row>
    <row r="554" spans="1:7">
      <c r="A554" s="23">
        <v>2017</v>
      </c>
      <c r="B554" s="13" t="s">
        <v>1886</v>
      </c>
      <c r="C554" s="22" t="s">
        <v>1691</v>
      </c>
      <c r="D554" s="22" t="s">
        <v>8199</v>
      </c>
      <c r="E554" s="22" t="s">
        <v>2381</v>
      </c>
      <c r="F554" s="36">
        <v>32</v>
      </c>
      <c r="G554" s="36">
        <v>703</v>
      </c>
    </row>
    <row r="555" spans="1:7">
      <c r="A555" s="23">
        <v>2017</v>
      </c>
      <c r="B555" s="13" t="s">
        <v>1886</v>
      </c>
      <c r="C555" s="22" t="s">
        <v>8204</v>
      </c>
      <c r="D555" s="22" t="s">
        <v>8199</v>
      </c>
      <c r="E555" s="22" t="s">
        <v>2381</v>
      </c>
      <c r="F555" s="36">
        <v>14</v>
      </c>
      <c r="G555" s="36">
        <v>291</v>
      </c>
    </row>
    <row r="556" spans="1:7">
      <c r="A556" s="23">
        <v>2017</v>
      </c>
      <c r="B556" s="13" t="s">
        <v>1886</v>
      </c>
      <c r="C556" s="22" t="s">
        <v>8205</v>
      </c>
      <c r="D556" s="22" t="s">
        <v>8199</v>
      </c>
      <c r="E556" s="22" t="s">
        <v>2381</v>
      </c>
      <c r="F556" s="36">
        <v>9</v>
      </c>
      <c r="G556" s="36">
        <v>214</v>
      </c>
    </row>
    <row r="557" spans="1:7">
      <c r="A557" s="23">
        <v>2017</v>
      </c>
      <c r="B557" s="13" t="s">
        <v>1886</v>
      </c>
      <c r="C557" s="22" t="s">
        <v>8206</v>
      </c>
      <c r="D557" s="22" t="s">
        <v>8199</v>
      </c>
      <c r="E557" s="22" t="s">
        <v>2381</v>
      </c>
      <c r="F557" s="36">
        <v>5</v>
      </c>
      <c r="G557" s="36">
        <v>99</v>
      </c>
    </row>
    <row r="558" spans="1:7">
      <c r="A558" s="23">
        <v>2017</v>
      </c>
      <c r="B558" s="13" t="s">
        <v>1886</v>
      </c>
      <c r="C558" s="22" t="s">
        <v>8207</v>
      </c>
      <c r="D558" s="22" t="s">
        <v>8199</v>
      </c>
      <c r="E558" s="22" t="s">
        <v>2381</v>
      </c>
      <c r="F558" s="36">
        <v>65</v>
      </c>
      <c r="G558" s="36">
        <v>1886</v>
      </c>
    </row>
    <row r="559" spans="1:7">
      <c r="A559" s="23">
        <v>2017</v>
      </c>
      <c r="B559" s="13" t="s">
        <v>1886</v>
      </c>
      <c r="C559" s="22" t="s">
        <v>8208</v>
      </c>
      <c r="D559" s="22" t="s">
        <v>8199</v>
      </c>
      <c r="E559" s="22" t="s">
        <v>2381</v>
      </c>
      <c r="F559" s="36">
        <v>26</v>
      </c>
      <c r="G559" s="36">
        <v>625</v>
      </c>
    </row>
    <row r="560" spans="1:7">
      <c r="A560" s="23">
        <v>2017</v>
      </c>
      <c r="B560" s="13" t="s">
        <v>1886</v>
      </c>
      <c r="C560" s="22" t="s">
        <v>8209</v>
      </c>
      <c r="D560" s="22" t="s">
        <v>8199</v>
      </c>
      <c r="E560" s="22" t="s">
        <v>2381</v>
      </c>
      <c r="F560" s="36">
        <v>15</v>
      </c>
      <c r="G560" s="36">
        <v>377</v>
      </c>
    </row>
    <row r="561" spans="1:7">
      <c r="A561" s="23">
        <v>2017</v>
      </c>
      <c r="B561" s="13" t="s">
        <v>1886</v>
      </c>
      <c r="C561" s="22" t="s">
        <v>8210</v>
      </c>
      <c r="D561" s="22" t="s">
        <v>8199</v>
      </c>
      <c r="E561" s="22" t="s">
        <v>2381</v>
      </c>
      <c r="F561" s="36">
        <v>29</v>
      </c>
      <c r="G561" s="36">
        <v>1059</v>
      </c>
    </row>
    <row r="562" spans="1:7">
      <c r="A562" s="23">
        <v>2017</v>
      </c>
      <c r="B562" s="13" t="s">
        <v>1886</v>
      </c>
      <c r="C562" s="22" t="s">
        <v>8211</v>
      </c>
      <c r="D562" s="22" t="s">
        <v>8199</v>
      </c>
      <c r="E562" s="22" t="s">
        <v>2381</v>
      </c>
      <c r="F562" s="36">
        <v>19</v>
      </c>
      <c r="G562" s="36">
        <v>467</v>
      </c>
    </row>
    <row r="563" spans="1:7">
      <c r="A563" s="23">
        <v>2017</v>
      </c>
      <c r="B563" s="13" t="s">
        <v>1886</v>
      </c>
      <c r="C563" s="22" t="s">
        <v>8213</v>
      </c>
      <c r="D563" s="22" t="s">
        <v>8199</v>
      </c>
      <c r="E563" s="22" t="s">
        <v>2381</v>
      </c>
      <c r="F563" s="36">
        <v>8</v>
      </c>
      <c r="G563" s="36">
        <v>123</v>
      </c>
    </row>
    <row r="564" spans="1:7">
      <c r="A564" s="23">
        <v>2017</v>
      </c>
      <c r="B564" s="13" t="s">
        <v>1886</v>
      </c>
      <c r="C564" s="22" t="s">
        <v>8214</v>
      </c>
      <c r="D564" s="22" t="s">
        <v>8199</v>
      </c>
      <c r="E564" s="22" t="s">
        <v>2381</v>
      </c>
      <c r="F564" s="36">
        <v>11</v>
      </c>
      <c r="G564" s="36">
        <v>277</v>
      </c>
    </row>
    <row r="565" spans="1:7">
      <c r="A565" s="23">
        <v>2017</v>
      </c>
      <c r="B565" s="13" t="s">
        <v>1886</v>
      </c>
      <c r="C565" s="22" t="s">
        <v>8215</v>
      </c>
      <c r="D565" s="22" t="s">
        <v>8199</v>
      </c>
      <c r="E565" s="22" t="s">
        <v>2381</v>
      </c>
      <c r="F565" s="36">
        <v>3</v>
      </c>
      <c r="G565" s="36">
        <v>61</v>
      </c>
    </row>
    <row r="566" spans="1:7">
      <c r="A566" s="23">
        <v>2017</v>
      </c>
      <c r="B566" s="13" t="s">
        <v>1886</v>
      </c>
      <c r="C566" s="22" t="s">
        <v>8216</v>
      </c>
      <c r="D566" s="22" t="s">
        <v>8199</v>
      </c>
      <c r="E566" s="22" t="s">
        <v>2381</v>
      </c>
      <c r="F566" s="36">
        <v>1</v>
      </c>
      <c r="G566" s="36">
        <v>40</v>
      </c>
    </row>
    <row r="567" spans="1:7">
      <c r="A567" s="23">
        <v>2017</v>
      </c>
      <c r="B567" s="13" t="s">
        <v>1886</v>
      </c>
      <c r="C567" s="22" t="s">
        <v>8217</v>
      </c>
      <c r="D567" s="22" t="s">
        <v>8199</v>
      </c>
      <c r="E567" s="22" t="s">
        <v>2381</v>
      </c>
      <c r="F567" s="36">
        <v>31</v>
      </c>
      <c r="G567" s="36">
        <v>780</v>
      </c>
    </row>
    <row r="568" spans="1:7">
      <c r="A568" s="23">
        <v>2017</v>
      </c>
      <c r="B568" s="13" t="s">
        <v>1886</v>
      </c>
      <c r="C568" s="22" t="s">
        <v>8218</v>
      </c>
      <c r="D568" s="22" t="s">
        <v>8199</v>
      </c>
      <c r="E568" s="22" t="s">
        <v>2381</v>
      </c>
      <c r="F568" s="36">
        <v>21</v>
      </c>
      <c r="G568" s="36">
        <v>342</v>
      </c>
    </row>
    <row r="569" spans="1:7">
      <c r="A569" s="23">
        <v>2017</v>
      </c>
      <c r="B569" s="13" t="s">
        <v>1886</v>
      </c>
      <c r="C569" s="22" t="s">
        <v>8219</v>
      </c>
      <c r="D569" s="22" t="s">
        <v>8199</v>
      </c>
      <c r="E569" s="22" t="s">
        <v>2381</v>
      </c>
      <c r="F569" s="36">
        <v>8</v>
      </c>
      <c r="G569" s="36">
        <v>270</v>
      </c>
    </row>
    <row r="570" spans="1:7">
      <c r="A570" s="23">
        <v>2017</v>
      </c>
      <c r="B570" s="13" t="s">
        <v>1886</v>
      </c>
      <c r="C570" s="22" t="s">
        <v>8220</v>
      </c>
      <c r="D570" s="22" t="s">
        <v>8199</v>
      </c>
      <c r="E570" s="22" t="s">
        <v>2381</v>
      </c>
      <c r="F570" s="36">
        <v>14</v>
      </c>
      <c r="G570" s="36">
        <v>422</v>
      </c>
    </row>
    <row r="571" spans="1:7">
      <c r="A571" s="23">
        <v>2017</v>
      </c>
      <c r="B571" s="13" t="s">
        <v>1886</v>
      </c>
      <c r="C571" s="22" t="s">
        <v>8221</v>
      </c>
      <c r="D571" s="22" t="s">
        <v>8199</v>
      </c>
      <c r="E571" s="22" t="s">
        <v>2381</v>
      </c>
      <c r="F571" s="36">
        <v>27</v>
      </c>
      <c r="G571" s="36">
        <v>785</v>
      </c>
    </row>
    <row r="572" spans="1:7">
      <c r="A572" s="23">
        <v>2017</v>
      </c>
      <c r="B572" s="13" t="s">
        <v>1886</v>
      </c>
      <c r="C572" s="22" t="s">
        <v>171</v>
      </c>
      <c r="D572" s="22" t="s">
        <v>8199</v>
      </c>
      <c r="E572" s="22" t="s">
        <v>2381</v>
      </c>
      <c r="F572" s="36">
        <v>21</v>
      </c>
      <c r="G572" s="36">
        <v>458</v>
      </c>
    </row>
    <row r="573" spans="1:7">
      <c r="A573" s="23">
        <v>2017</v>
      </c>
      <c r="B573" s="13" t="s">
        <v>1886</v>
      </c>
      <c r="C573" s="22" t="s">
        <v>848</v>
      </c>
      <c r="D573" s="22" t="s">
        <v>8199</v>
      </c>
      <c r="E573" s="22" t="s">
        <v>2381</v>
      </c>
      <c r="F573" s="36">
        <v>7</v>
      </c>
      <c r="G573" s="36">
        <v>211</v>
      </c>
    </row>
    <row r="574" spans="1:7">
      <c r="A574" s="23">
        <v>2017</v>
      </c>
      <c r="B574" s="13" t="s">
        <v>1886</v>
      </c>
      <c r="C574" s="22" t="s">
        <v>8206</v>
      </c>
      <c r="D574" s="22" t="s">
        <v>8199</v>
      </c>
      <c r="E574" s="22" t="s">
        <v>2383</v>
      </c>
      <c r="F574" s="36">
        <v>1</v>
      </c>
      <c r="G574" s="36">
        <v>21</v>
      </c>
    </row>
    <row r="575" spans="1:7">
      <c r="A575" s="23">
        <v>2017</v>
      </c>
      <c r="B575" s="13" t="s">
        <v>1886</v>
      </c>
      <c r="C575" s="22" t="s">
        <v>8207</v>
      </c>
      <c r="D575" s="22" t="s">
        <v>8199</v>
      </c>
      <c r="E575" s="22" t="s">
        <v>2383</v>
      </c>
      <c r="F575" s="36">
        <v>2</v>
      </c>
      <c r="G575" s="36">
        <v>64</v>
      </c>
    </row>
    <row r="576" spans="1:7">
      <c r="A576" s="23">
        <v>2017</v>
      </c>
      <c r="B576" s="13" t="s">
        <v>1886</v>
      </c>
      <c r="C576" s="22" t="s">
        <v>8208</v>
      </c>
      <c r="D576" s="22" t="s">
        <v>8199</v>
      </c>
      <c r="E576" s="22" t="s">
        <v>2383</v>
      </c>
      <c r="F576" s="36">
        <v>1</v>
      </c>
      <c r="G576" s="36">
        <v>25</v>
      </c>
    </row>
    <row r="577" spans="1:7">
      <c r="A577" s="23">
        <v>2017</v>
      </c>
      <c r="B577" s="13" t="s">
        <v>1886</v>
      </c>
      <c r="C577" s="22" t="s">
        <v>8211</v>
      </c>
      <c r="D577" s="22" t="s">
        <v>8199</v>
      </c>
      <c r="E577" s="22" t="s">
        <v>2383</v>
      </c>
      <c r="F577" s="36">
        <v>4</v>
      </c>
      <c r="G577" s="36">
        <v>94</v>
      </c>
    </row>
    <row r="578" spans="1:7">
      <c r="A578" s="23">
        <v>2017</v>
      </c>
      <c r="B578" s="13" t="s">
        <v>1886</v>
      </c>
      <c r="C578" s="22" t="s">
        <v>8213</v>
      </c>
      <c r="D578" s="22" t="s">
        <v>8199</v>
      </c>
      <c r="E578" s="22" t="s">
        <v>2383</v>
      </c>
      <c r="F578" s="36">
        <v>5</v>
      </c>
      <c r="G578" s="36">
        <v>117</v>
      </c>
    </row>
    <row r="579" spans="1:7">
      <c r="A579" s="23">
        <v>2017</v>
      </c>
      <c r="B579" s="13" t="s">
        <v>1886</v>
      </c>
      <c r="C579" s="22" t="s">
        <v>8214</v>
      </c>
      <c r="D579" s="22" t="s">
        <v>8199</v>
      </c>
      <c r="E579" s="22" t="s">
        <v>2383</v>
      </c>
      <c r="F579" s="36">
        <v>1</v>
      </c>
      <c r="G579" s="36">
        <v>46</v>
      </c>
    </row>
    <row r="580" spans="1:7">
      <c r="A580" s="23">
        <v>2017</v>
      </c>
      <c r="B580" s="13" t="s">
        <v>1886</v>
      </c>
      <c r="C580" s="22" t="s">
        <v>8217</v>
      </c>
      <c r="D580" s="22" t="s">
        <v>8199</v>
      </c>
      <c r="E580" s="22" t="s">
        <v>2383</v>
      </c>
      <c r="F580" s="36">
        <v>1</v>
      </c>
      <c r="G580" s="36">
        <v>14</v>
      </c>
    </row>
    <row r="581" spans="1:7">
      <c r="A581" s="23">
        <v>2017</v>
      </c>
      <c r="B581" s="13" t="s">
        <v>1886</v>
      </c>
      <c r="C581" s="22" t="s">
        <v>8219</v>
      </c>
      <c r="D581" s="22" t="s">
        <v>8199</v>
      </c>
      <c r="E581" s="22" t="s">
        <v>2383</v>
      </c>
      <c r="F581" s="36">
        <v>4</v>
      </c>
      <c r="G581" s="36">
        <v>77</v>
      </c>
    </row>
    <row r="582" spans="1:7">
      <c r="A582" s="23">
        <v>2017</v>
      </c>
      <c r="B582" s="13" t="s">
        <v>1886</v>
      </c>
      <c r="C582" s="22" t="s">
        <v>8221</v>
      </c>
      <c r="D582" s="22" t="s">
        <v>8199</v>
      </c>
      <c r="E582" s="22" t="s">
        <v>2383</v>
      </c>
      <c r="F582" s="36">
        <v>5</v>
      </c>
      <c r="G582" s="36">
        <v>209</v>
      </c>
    </row>
    <row r="583" spans="1:7">
      <c r="A583" s="23">
        <v>2017</v>
      </c>
      <c r="B583" s="13" t="s">
        <v>1886</v>
      </c>
      <c r="C583" s="22" t="s">
        <v>8207</v>
      </c>
      <c r="D583" s="22" t="s">
        <v>8199</v>
      </c>
      <c r="E583" s="22" t="s">
        <v>2382</v>
      </c>
      <c r="F583" s="36">
        <v>30</v>
      </c>
      <c r="G583" s="36">
        <v>967</v>
      </c>
    </row>
    <row r="584" spans="1:7">
      <c r="A584" s="23">
        <v>2017</v>
      </c>
      <c r="B584" s="13" t="s">
        <v>1886</v>
      </c>
      <c r="C584" s="22" t="s">
        <v>8208</v>
      </c>
      <c r="D584" s="22" t="s">
        <v>8199</v>
      </c>
      <c r="E584" s="22" t="s">
        <v>2382</v>
      </c>
      <c r="F584" s="36">
        <v>17</v>
      </c>
      <c r="G584" s="36">
        <v>483</v>
      </c>
    </row>
    <row r="585" spans="1:7">
      <c r="A585" s="23">
        <v>2017</v>
      </c>
      <c r="B585" s="13" t="s">
        <v>1886</v>
      </c>
      <c r="C585" s="22" t="s">
        <v>8209</v>
      </c>
      <c r="D585" s="22" t="s">
        <v>8199</v>
      </c>
      <c r="E585" s="22" t="s">
        <v>2382</v>
      </c>
      <c r="F585" s="36">
        <v>8</v>
      </c>
      <c r="G585" s="36">
        <v>202</v>
      </c>
    </row>
    <row r="586" spans="1:7">
      <c r="A586" s="23">
        <v>2017</v>
      </c>
      <c r="B586" s="13" t="s">
        <v>1886</v>
      </c>
      <c r="C586" s="22" t="s">
        <v>8210</v>
      </c>
      <c r="D586" s="22" t="s">
        <v>8199</v>
      </c>
      <c r="E586" s="22" t="s">
        <v>2382</v>
      </c>
      <c r="F586" s="36">
        <v>7</v>
      </c>
      <c r="G586" s="36">
        <v>178</v>
      </c>
    </row>
    <row r="587" spans="1:7">
      <c r="A587" s="23">
        <v>2017</v>
      </c>
      <c r="B587" s="13" t="s">
        <v>1886</v>
      </c>
      <c r="C587" s="22" t="s">
        <v>8211</v>
      </c>
      <c r="D587" s="22" t="s">
        <v>8199</v>
      </c>
      <c r="E587" s="22" t="s">
        <v>2382</v>
      </c>
      <c r="F587" s="36">
        <v>1</v>
      </c>
      <c r="G587" s="36">
        <v>26</v>
      </c>
    </row>
    <row r="588" spans="1:7">
      <c r="A588" s="23">
        <v>2017</v>
      </c>
      <c r="B588" s="13" t="s">
        <v>1886</v>
      </c>
      <c r="C588" s="22" t="s">
        <v>8214</v>
      </c>
      <c r="D588" s="22" t="s">
        <v>8199</v>
      </c>
      <c r="E588" s="22" t="s">
        <v>2382</v>
      </c>
      <c r="F588" s="36">
        <v>8</v>
      </c>
      <c r="G588" s="36">
        <v>188</v>
      </c>
    </row>
    <row r="589" spans="1:7">
      <c r="A589" s="23">
        <v>2017</v>
      </c>
      <c r="B589" s="13" t="s">
        <v>1886</v>
      </c>
      <c r="C589" s="22" t="s">
        <v>8217</v>
      </c>
      <c r="D589" s="22" t="s">
        <v>8199</v>
      </c>
      <c r="E589" s="22" t="s">
        <v>2382</v>
      </c>
      <c r="F589" s="36">
        <v>1</v>
      </c>
      <c r="G589" s="36">
        <v>20</v>
      </c>
    </row>
    <row r="590" spans="1:7">
      <c r="A590" s="23">
        <v>2017</v>
      </c>
      <c r="B590" s="13" t="s">
        <v>1886</v>
      </c>
      <c r="C590" s="22" t="s">
        <v>8219</v>
      </c>
      <c r="D590" s="22" t="s">
        <v>8199</v>
      </c>
      <c r="E590" s="22" t="s">
        <v>2382</v>
      </c>
      <c r="F590" s="36">
        <v>7</v>
      </c>
      <c r="G590" s="36">
        <v>107</v>
      </c>
    </row>
    <row r="591" spans="1:7">
      <c r="A591" s="23">
        <v>2017</v>
      </c>
      <c r="B591" s="13" t="s">
        <v>1886</v>
      </c>
      <c r="C591" s="22" t="s">
        <v>8221</v>
      </c>
      <c r="D591" s="22" t="s">
        <v>8199</v>
      </c>
      <c r="E591" s="22" t="s">
        <v>2382</v>
      </c>
      <c r="F591" s="36">
        <v>1</v>
      </c>
      <c r="G591" s="36">
        <v>66</v>
      </c>
    </row>
    <row r="592" spans="1:7">
      <c r="A592" s="23">
        <v>2017</v>
      </c>
      <c r="B592" s="13" t="s">
        <v>1886</v>
      </c>
      <c r="C592" s="22" t="s">
        <v>848</v>
      </c>
      <c r="D592" s="22" t="s">
        <v>8199</v>
      </c>
      <c r="E592" s="22" t="s">
        <v>2382</v>
      </c>
      <c r="F592" s="36">
        <v>7</v>
      </c>
      <c r="G592" s="36">
        <v>165</v>
      </c>
    </row>
    <row r="593" spans="1:7">
      <c r="A593" s="23">
        <v>2017</v>
      </c>
      <c r="B593" s="13" t="s">
        <v>1886</v>
      </c>
      <c r="C593" s="22" t="s">
        <v>1691</v>
      </c>
      <c r="D593" s="22" t="s">
        <v>8198</v>
      </c>
      <c r="E593" s="22" t="s">
        <v>2371</v>
      </c>
      <c r="F593" s="36">
        <v>11</v>
      </c>
      <c r="G593" s="36">
        <v>2570</v>
      </c>
    </row>
    <row r="594" spans="1:7">
      <c r="A594" s="23">
        <v>2017</v>
      </c>
      <c r="B594" s="13" t="s">
        <v>1886</v>
      </c>
      <c r="C594" s="22" t="s">
        <v>8204</v>
      </c>
      <c r="D594" s="22" t="s">
        <v>8198</v>
      </c>
      <c r="E594" s="22" t="s">
        <v>2371</v>
      </c>
      <c r="F594" s="36">
        <v>11</v>
      </c>
      <c r="G594" s="36">
        <v>2519</v>
      </c>
    </row>
    <row r="595" spans="1:7">
      <c r="A595" s="23">
        <v>2017</v>
      </c>
      <c r="B595" s="13" t="s">
        <v>1886</v>
      </c>
      <c r="C595" s="22" t="s">
        <v>8205</v>
      </c>
      <c r="D595" s="22" t="s">
        <v>8198</v>
      </c>
      <c r="E595" s="22" t="s">
        <v>2371</v>
      </c>
      <c r="F595" s="36">
        <v>6</v>
      </c>
      <c r="G595" s="36">
        <v>124</v>
      </c>
    </row>
    <row r="596" spans="1:7">
      <c r="A596" s="23">
        <v>2017</v>
      </c>
      <c r="B596" s="13" t="s">
        <v>1886</v>
      </c>
      <c r="C596" s="22" t="s">
        <v>8206</v>
      </c>
      <c r="D596" s="22" t="s">
        <v>8198</v>
      </c>
      <c r="E596" s="22" t="s">
        <v>2371</v>
      </c>
      <c r="F596" s="36">
        <v>7</v>
      </c>
      <c r="G596" s="36">
        <v>465</v>
      </c>
    </row>
    <row r="597" spans="1:7">
      <c r="A597" s="23">
        <v>2017</v>
      </c>
      <c r="B597" s="13" t="s">
        <v>1886</v>
      </c>
      <c r="C597" s="22" t="s">
        <v>8207</v>
      </c>
      <c r="D597" s="22" t="s">
        <v>8198</v>
      </c>
      <c r="E597" s="22" t="s">
        <v>2371</v>
      </c>
      <c r="F597" s="36">
        <v>50</v>
      </c>
      <c r="G597" s="36">
        <v>12743</v>
      </c>
    </row>
    <row r="598" spans="1:7">
      <c r="A598" s="23">
        <v>2017</v>
      </c>
      <c r="B598" s="13" t="s">
        <v>1886</v>
      </c>
      <c r="C598" s="22" t="s">
        <v>8208</v>
      </c>
      <c r="D598" s="22" t="s">
        <v>8198</v>
      </c>
      <c r="E598" s="22" t="s">
        <v>2371</v>
      </c>
      <c r="F598" s="36">
        <v>17</v>
      </c>
      <c r="G598" s="36">
        <v>4453</v>
      </c>
    </row>
    <row r="599" spans="1:7">
      <c r="A599" s="23">
        <v>2017</v>
      </c>
      <c r="B599" s="13" t="s">
        <v>1886</v>
      </c>
      <c r="C599" s="22" t="s">
        <v>8209</v>
      </c>
      <c r="D599" s="22" t="s">
        <v>8198</v>
      </c>
      <c r="E599" s="22" t="s">
        <v>2371</v>
      </c>
      <c r="F599" s="36">
        <v>10</v>
      </c>
      <c r="G599" s="36">
        <v>883</v>
      </c>
    </row>
    <row r="600" spans="1:7">
      <c r="A600" s="23">
        <v>2017</v>
      </c>
      <c r="B600" s="13" t="s">
        <v>1886</v>
      </c>
      <c r="C600" s="22" t="s">
        <v>8210</v>
      </c>
      <c r="D600" s="22" t="s">
        <v>8198</v>
      </c>
      <c r="E600" s="22" t="s">
        <v>2371</v>
      </c>
      <c r="F600" s="36">
        <v>34</v>
      </c>
      <c r="G600" s="36">
        <v>1190</v>
      </c>
    </row>
    <row r="601" spans="1:7">
      <c r="A601" s="23">
        <v>2017</v>
      </c>
      <c r="B601" s="13" t="s">
        <v>1886</v>
      </c>
      <c r="C601" s="22" t="s">
        <v>8211</v>
      </c>
      <c r="D601" s="22" t="s">
        <v>8198</v>
      </c>
      <c r="E601" s="22" t="s">
        <v>2371</v>
      </c>
      <c r="F601" s="36">
        <v>20</v>
      </c>
      <c r="G601" s="36">
        <v>567</v>
      </c>
    </row>
    <row r="602" spans="1:7">
      <c r="A602" s="23">
        <v>2017</v>
      </c>
      <c r="B602" s="13" t="s">
        <v>1886</v>
      </c>
      <c r="C602" s="22" t="s">
        <v>8213</v>
      </c>
      <c r="D602" s="22" t="s">
        <v>8198</v>
      </c>
      <c r="E602" s="22" t="s">
        <v>2371</v>
      </c>
      <c r="F602" s="36">
        <v>7</v>
      </c>
      <c r="G602" s="36">
        <v>120</v>
      </c>
    </row>
    <row r="603" spans="1:7">
      <c r="A603" s="23">
        <v>2017</v>
      </c>
      <c r="B603" s="13" t="s">
        <v>1886</v>
      </c>
      <c r="C603" s="22" t="s">
        <v>8214</v>
      </c>
      <c r="D603" s="22" t="s">
        <v>8198</v>
      </c>
      <c r="E603" s="22" t="s">
        <v>2371</v>
      </c>
      <c r="F603" s="36">
        <v>21</v>
      </c>
      <c r="G603" s="36">
        <v>6319</v>
      </c>
    </row>
    <row r="604" spans="1:7">
      <c r="A604" s="23">
        <v>2017</v>
      </c>
      <c r="B604" s="13" t="s">
        <v>1886</v>
      </c>
      <c r="C604" s="22" t="s">
        <v>8215</v>
      </c>
      <c r="D604" s="22" t="s">
        <v>8198</v>
      </c>
      <c r="E604" s="22" t="s">
        <v>2371</v>
      </c>
      <c r="F604" s="36">
        <v>4</v>
      </c>
      <c r="G604" s="36">
        <v>1663</v>
      </c>
    </row>
    <row r="605" spans="1:7">
      <c r="A605" s="23">
        <v>2017</v>
      </c>
      <c r="B605" s="13" t="s">
        <v>1886</v>
      </c>
      <c r="C605" s="22" t="s">
        <v>8217</v>
      </c>
      <c r="D605" s="22" t="s">
        <v>8198</v>
      </c>
      <c r="E605" s="22" t="s">
        <v>2371</v>
      </c>
      <c r="F605" s="36">
        <v>24</v>
      </c>
      <c r="G605" s="36">
        <v>13118</v>
      </c>
    </row>
    <row r="606" spans="1:7">
      <c r="A606" s="23">
        <v>2017</v>
      </c>
      <c r="B606" s="13" t="s">
        <v>1886</v>
      </c>
      <c r="C606" s="22" t="s">
        <v>8218</v>
      </c>
      <c r="D606" s="22" t="s">
        <v>8198</v>
      </c>
      <c r="E606" s="22" t="s">
        <v>2371</v>
      </c>
      <c r="F606" s="36">
        <v>19</v>
      </c>
      <c r="G606" s="36">
        <v>317</v>
      </c>
    </row>
    <row r="607" spans="1:7">
      <c r="A607" s="23">
        <v>2017</v>
      </c>
      <c r="B607" s="13" t="s">
        <v>1886</v>
      </c>
      <c r="C607" s="22" t="s">
        <v>8219</v>
      </c>
      <c r="D607" s="22" t="s">
        <v>8198</v>
      </c>
      <c r="E607" s="22" t="s">
        <v>2371</v>
      </c>
      <c r="F607" s="36">
        <v>7</v>
      </c>
      <c r="G607" s="36">
        <v>5864</v>
      </c>
    </row>
    <row r="608" spans="1:7">
      <c r="A608" s="23">
        <v>2017</v>
      </c>
      <c r="B608" s="13" t="s">
        <v>1886</v>
      </c>
      <c r="C608" s="22" t="s">
        <v>8220</v>
      </c>
      <c r="D608" s="22" t="s">
        <v>8198</v>
      </c>
      <c r="E608" s="22" t="s">
        <v>2371</v>
      </c>
      <c r="F608" s="36">
        <v>4</v>
      </c>
      <c r="G608" s="36">
        <v>57</v>
      </c>
    </row>
    <row r="609" spans="1:7">
      <c r="A609" s="23">
        <v>2017</v>
      </c>
      <c r="B609" s="13" t="s">
        <v>1886</v>
      </c>
      <c r="C609" s="22" t="s">
        <v>8221</v>
      </c>
      <c r="D609" s="22" t="s">
        <v>8198</v>
      </c>
      <c r="E609" s="22" t="s">
        <v>2371</v>
      </c>
      <c r="F609" s="36">
        <v>10</v>
      </c>
      <c r="G609" s="36">
        <v>1714</v>
      </c>
    </row>
    <row r="610" spans="1:7">
      <c r="A610" s="23">
        <v>2017</v>
      </c>
      <c r="B610" s="13" t="s">
        <v>1886</v>
      </c>
      <c r="C610" s="22" t="s">
        <v>171</v>
      </c>
      <c r="D610" s="22" t="s">
        <v>8198</v>
      </c>
      <c r="E610" s="22" t="s">
        <v>2371</v>
      </c>
      <c r="F610" s="36">
        <v>19</v>
      </c>
      <c r="G610" s="36">
        <v>393</v>
      </c>
    </row>
    <row r="611" spans="1:7">
      <c r="A611" s="23">
        <v>2017</v>
      </c>
      <c r="B611" s="13" t="s">
        <v>1886</v>
      </c>
      <c r="C611" s="22" t="s">
        <v>848</v>
      </c>
      <c r="D611" s="22" t="s">
        <v>8198</v>
      </c>
      <c r="E611" s="22" t="s">
        <v>2371</v>
      </c>
      <c r="F611" s="36">
        <v>2</v>
      </c>
      <c r="G611" s="36">
        <v>27</v>
      </c>
    </row>
    <row r="612" spans="1:7">
      <c r="A612" s="23">
        <v>2017</v>
      </c>
      <c r="B612" s="13" t="s">
        <v>1886</v>
      </c>
      <c r="C612" s="22" t="s">
        <v>8204</v>
      </c>
      <c r="D612" s="22" t="s">
        <v>8198</v>
      </c>
      <c r="E612" s="22" t="s">
        <v>2373</v>
      </c>
      <c r="F612" s="36">
        <v>4</v>
      </c>
      <c r="G612" s="36">
        <v>92</v>
      </c>
    </row>
    <row r="613" spans="1:7">
      <c r="A613" s="23">
        <v>2017</v>
      </c>
      <c r="B613" s="13" t="s">
        <v>1886</v>
      </c>
      <c r="C613" s="22" t="s">
        <v>8205</v>
      </c>
      <c r="D613" s="22" t="s">
        <v>8198</v>
      </c>
      <c r="E613" s="22" t="s">
        <v>2373</v>
      </c>
      <c r="F613" s="36">
        <v>3</v>
      </c>
      <c r="G613" s="36">
        <v>60</v>
      </c>
    </row>
    <row r="614" spans="1:7">
      <c r="A614" s="23">
        <v>2017</v>
      </c>
      <c r="B614" s="13" t="s">
        <v>1886</v>
      </c>
      <c r="C614" s="22" t="s">
        <v>8206</v>
      </c>
      <c r="D614" s="22" t="s">
        <v>8198</v>
      </c>
      <c r="E614" s="22" t="s">
        <v>2373</v>
      </c>
      <c r="F614" s="36">
        <v>10</v>
      </c>
      <c r="G614" s="36">
        <v>422</v>
      </c>
    </row>
    <row r="615" spans="1:7">
      <c r="A615" s="23">
        <v>2017</v>
      </c>
      <c r="B615" s="13" t="s">
        <v>1886</v>
      </c>
      <c r="C615" s="22" t="s">
        <v>8207</v>
      </c>
      <c r="D615" s="22" t="s">
        <v>8198</v>
      </c>
      <c r="E615" s="22" t="s">
        <v>2373</v>
      </c>
      <c r="F615" s="36">
        <v>46</v>
      </c>
      <c r="G615" s="36">
        <v>1252</v>
      </c>
    </row>
    <row r="616" spans="1:7">
      <c r="A616" s="23">
        <v>2017</v>
      </c>
      <c r="B616" s="13" t="s">
        <v>1886</v>
      </c>
      <c r="C616" s="22" t="s">
        <v>8208</v>
      </c>
      <c r="D616" s="22" t="s">
        <v>8198</v>
      </c>
      <c r="E616" s="22" t="s">
        <v>2373</v>
      </c>
      <c r="F616" s="36">
        <v>26</v>
      </c>
      <c r="G616" s="36">
        <v>694</v>
      </c>
    </row>
    <row r="617" spans="1:7">
      <c r="A617" s="23">
        <v>2017</v>
      </c>
      <c r="B617" s="13" t="s">
        <v>1886</v>
      </c>
      <c r="C617" s="22" t="s">
        <v>8209</v>
      </c>
      <c r="D617" s="22" t="s">
        <v>8198</v>
      </c>
      <c r="E617" s="22" t="s">
        <v>2373</v>
      </c>
      <c r="F617" s="36">
        <v>27</v>
      </c>
      <c r="G617" s="36">
        <v>910</v>
      </c>
    </row>
    <row r="618" spans="1:7">
      <c r="A618" s="23">
        <v>2017</v>
      </c>
      <c r="B618" s="13" t="s">
        <v>1886</v>
      </c>
      <c r="C618" s="22" t="s">
        <v>8210</v>
      </c>
      <c r="D618" s="22" t="s">
        <v>8198</v>
      </c>
      <c r="E618" s="22" t="s">
        <v>2373</v>
      </c>
      <c r="F618" s="36">
        <v>2</v>
      </c>
      <c r="G618" s="36">
        <v>47</v>
      </c>
    </row>
    <row r="619" spans="1:7">
      <c r="A619" s="23">
        <v>2017</v>
      </c>
      <c r="B619" s="13" t="s">
        <v>1886</v>
      </c>
      <c r="C619" s="22" t="s">
        <v>8211</v>
      </c>
      <c r="D619" s="22" t="s">
        <v>8198</v>
      </c>
      <c r="E619" s="22" t="s">
        <v>2373</v>
      </c>
      <c r="F619" s="36">
        <v>1</v>
      </c>
      <c r="G619" s="36">
        <v>26</v>
      </c>
    </row>
    <row r="620" spans="1:7">
      <c r="A620" s="23">
        <v>2017</v>
      </c>
      <c r="B620" s="13" t="s">
        <v>1886</v>
      </c>
      <c r="C620" s="22" t="s">
        <v>8212</v>
      </c>
      <c r="D620" s="22" t="s">
        <v>8198</v>
      </c>
      <c r="E620" s="22" t="s">
        <v>2373</v>
      </c>
      <c r="F620" s="36">
        <v>3</v>
      </c>
      <c r="G620" s="36">
        <v>61</v>
      </c>
    </row>
    <row r="621" spans="1:7">
      <c r="A621" s="23">
        <v>2017</v>
      </c>
      <c r="B621" s="13" t="s">
        <v>1886</v>
      </c>
      <c r="C621" s="22" t="s">
        <v>8213</v>
      </c>
      <c r="D621" s="22" t="s">
        <v>8198</v>
      </c>
      <c r="E621" s="22" t="s">
        <v>2373</v>
      </c>
      <c r="F621" s="36">
        <v>20</v>
      </c>
      <c r="G621" s="36">
        <v>564</v>
      </c>
    </row>
    <row r="622" spans="1:7">
      <c r="A622" s="23">
        <v>2017</v>
      </c>
      <c r="B622" s="13" t="s">
        <v>1886</v>
      </c>
      <c r="C622" s="22" t="s">
        <v>8214</v>
      </c>
      <c r="D622" s="22" t="s">
        <v>8198</v>
      </c>
      <c r="E622" s="22" t="s">
        <v>2373</v>
      </c>
      <c r="F622" s="36">
        <v>1</v>
      </c>
      <c r="G622" s="36">
        <v>11</v>
      </c>
    </row>
    <row r="623" spans="1:7">
      <c r="A623" s="23">
        <v>2017</v>
      </c>
      <c r="B623" s="13" t="s">
        <v>1886</v>
      </c>
      <c r="C623" s="22" t="s">
        <v>8215</v>
      </c>
      <c r="D623" s="22" t="s">
        <v>8198</v>
      </c>
      <c r="E623" s="22" t="s">
        <v>2373</v>
      </c>
      <c r="F623" s="36">
        <v>4</v>
      </c>
      <c r="G623" s="36">
        <v>89</v>
      </c>
    </row>
    <row r="624" spans="1:7">
      <c r="A624" s="23">
        <v>2017</v>
      </c>
      <c r="B624" s="13" t="s">
        <v>1886</v>
      </c>
      <c r="C624" s="22" t="s">
        <v>8217</v>
      </c>
      <c r="D624" s="22" t="s">
        <v>8198</v>
      </c>
      <c r="E624" s="22" t="s">
        <v>2373</v>
      </c>
      <c r="F624" s="36">
        <v>13</v>
      </c>
      <c r="G624" s="36">
        <v>336</v>
      </c>
    </row>
    <row r="625" spans="1:7">
      <c r="A625" s="23">
        <v>2017</v>
      </c>
      <c r="B625" s="13" t="s">
        <v>1886</v>
      </c>
      <c r="C625" s="22" t="s">
        <v>8218</v>
      </c>
      <c r="D625" s="22" t="s">
        <v>8198</v>
      </c>
      <c r="E625" s="22" t="s">
        <v>2373</v>
      </c>
      <c r="F625" s="36">
        <v>6</v>
      </c>
      <c r="G625" s="36">
        <v>250</v>
      </c>
    </row>
    <row r="626" spans="1:7">
      <c r="A626" s="23">
        <v>2017</v>
      </c>
      <c r="B626" s="13" t="s">
        <v>1886</v>
      </c>
      <c r="C626" s="22" t="s">
        <v>8219</v>
      </c>
      <c r="D626" s="22" t="s">
        <v>8198</v>
      </c>
      <c r="E626" s="22" t="s">
        <v>2373</v>
      </c>
      <c r="F626" s="36">
        <v>14</v>
      </c>
      <c r="G626" s="36">
        <v>248</v>
      </c>
    </row>
    <row r="627" spans="1:7">
      <c r="A627" s="23">
        <v>2017</v>
      </c>
      <c r="B627" s="13" t="s">
        <v>1886</v>
      </c>
      <c r="C627" s="22" t="s">
        <v>8220</v>
      </c>
      <c r="D627" s="22" t="s">
        <v>8198</v>
      </c>
      <c r="E627" s="22" t="s">
        <v>2373</v>
      </c>
      <c r="F627" s="36">
        <v>10</v>
      </c>
      <c r="G627" s="36">
        <v>365</v>
      </c>
    </row>
    <row r="628" spans="1:7">
      <c r="A628" s="23">
        <v>2017</v>
      </c>
      <c r="B628" s="13" t="s">
        <v>1886</v>
      </c>
      <c r="C628" s="22" t="s">
        <v>8221</v>
      </c>
      <c r="D628" s="22" t="s">
        <v>8198</v>
      </c>
      <c r="E628" s="22" t="s">
        <v>2373</v>
      </c>
      <c r="F628" s="36">
        <v>24</v>
      </c>
      <c r="G628" s="36">
        <v>640</v>
      </c>
    </row>
    <row r="629" spans="1:7">
      <c r="A629" s="23">
        <v>2017</v>
      </c>
      <c r="B629" s="13" t="s">
        <v>1886</v>
      </c>
      <c r="C629" s="22" t="s">
        <v>171</v>
      </c>
      <c r="D629" s="22" t="s">
        <v>8198</v>
      </c>
      <c r="E629" s="22" t="s">
        <v>2373</v>
      </c>
      <c r="F629" s="36">
        <v>2</v>
      </c>
      <c r="G629" s="36">
        <v>65</v>
      </c>
    </row>
    <row r="630" spans="1:7">
      <c r="A630" s="23">
        <v>2017</v>
      </c>
      <c r="B630" s="13" t="s">
        <v>1886</v>
      </c>
      <c r="C630" s="22" t="s">
        <v>848</v>
      </c>
      <c r="D630" s="22" t="s">
        <v>8198</v>
      </c>
      <c r="E630" s="22" t="s">
        <v>2373</v>
      </c>
      <c r="F630" s="36">
        <v>12</v>
      </c>
      <c r="G630" s="36">
        <v>349</v>
      </c>
    </row>
    <row r="631" spans="1:7">
      <c r="A631" s="23">
        <v>2017</v>
      </c>
      <c r="B631" s="13" t="s">
        <v>1886</v>
      </c>
      <c r="C631" s="22" t="s">
        <v>8206</v>
      </c>
      <c r="D631" s="22" t="s">
        <v>8198</v>
      </c>
      <c r="E631" s="22" t="s">
        <v>2374</v>
      </c>
      <c r="F631" s="36">
        <v>1</v>
      </c>
      <c r="G631" s="36">
        <v>21</v>
      </c>
    </row>
    <row r="632" spans="1:7">
      <c r="A632" s="23">
        <v>2017</v>
      </c>
      <c r="B632" s="13" t="s">
        <v>1886</v>
      </c>
      <c r="C632" s="22" t="s">
        <v>8207</v>
      </c>
      <c r="D632" s="22" t="s">
        <v>8198</v>
      </c>
      <c r="E632" s="22" t="s">
        <v>2374</v>
      </c>
      <c r="F632" s="36">
        <v>4</v>
      </c>
      <c r="G632" s="36">
        <v>105</v>
      </c>
    </row>
    <row r="633" spans="1:7">
      <c r="A633" s="23">
        <v>2017</v>
      </c>
      <c r="B633" s="13" t="s">
        <v>1886</v>
      </c>
      <c r="C633" s="22" t="s">
        <v>8211</v>
      </c>
      <c r="D633" s="22" t="s">
        <v>8198</v>
      </c>
      <c r="E633" s="22" t="s">
        <v>2374</v>
      </c>
      <c r="F633" s="36">
        <v>4</v>
      </c>
      <c r="G633" s="36">
        <v>94</v>
      </c>
    </row>
    <row r="634" spans="1:7">
      <c r="A634" s="23">
        <v>2017</v>
      </c>
      <c r="B634" s="13" t="s">
        <v>1886</v>
      </c>
      <c r="C634" s="22" t="s">
        <v>8213</v>
      </c>
      <c r="D634" s="22" t="s">
        <v>8198</v>
      </c>
      <c r="E634" s="22" t="s">
        <v>2374</v>
      </c>
      <c r="F634" s="36">
        <v>5</v>
      </c>
      <c r="G634" s="36">
        <v>117</v>
      </c>
    </row>
    <row r="635" spans="1:7">
      <c r="A635" s="23">
        <v>2018</v>
      </c>
      <c r="B635" s="13" t="s">
        <v>1886</v>
      </c>
      <c r="C635" s="22" t="s">
        <v>1691</v>
      </c>
      <c r="D635" s="22" t="s">
        <v>4</v>
      </c>
      <c r="E635" s="22" t="s">
        <v>2389</v>
      </c>
      <c r="F635" s="36">
        <v>24</v>
      </c>
      <c r="G635" s="36"/>
    </row>
    <row r="636" spans="1:7">
      <c r="A636" s="23">
        <v>2018</v>
      </c>
      <c r="B636" s="13" t="s">
        <v>1886</v>
      </c>
      <c r="C636" s="22" t="s">
        <v>8204</v>
      </c>
      <c r="D636" s="22" t="s">
        <v>4</v>
      </c>
      <c r="E636" s="22" t="s">
        <v>2389</v>
      </c>
      <c r="F636" s="36">
        <v>15</v>
      </c>
      <c r="G636" s="36"/>
    </row>
    <row r="637" spans="1:7">
      <c r="A637" s="23">
        <v>2018</v>
      </c>
      <c r="B637" s="13" t="s">
        <v>1886</v>
      </c>
      <c r="C637" s="22" t="s">
        <v>8205</v>
      </c>
      <c r="D637" s="22" t="s">
        <v>4</v>
      </c>
      <c r="E637" s="22" t="s">
        <v>2389</v>
      </c>
      <c r="F637" s="36">
        <v>7</v>
      </c>
      <c r="G637" s="36"/>
    </row>
    <row r="638" spans="1:7">
      <c r="A638" s="23">
        <v>2018</v>
      </c>
      <c r="B638" s="13" t="s">
        <v>1886</v>
      </c>
      <c r="C638" s="22" t="s">
        <v>8206</v>
      </c>
      <c r="D638" s="22" t="s">
        <v>4</v>
      </c>
      <c r="E638" s="22" t="s">
        <v>2389</v>
      </c>
      <c r="F638" s="36">
        <v>3</v>
      </c>
      <c r="G638" s="36"/>
    </row>
    <row r="639" spans="1:7">
      <c r="A639" s="23">
        <v>2018</v>
      </c>
      <c r="B639" s="13" t="s">
        <v>1886</v>
      </c>
      <c r="C639" s="22" t="s">
        <v>8207</v>
      </c>
      <c r="D639" s="22" t="s">
        <v>4</v>
      </c>
      <c r="E639" s="22" t="s">
        <v>2389</v>
      </c>
      <c r="F639" s="36">
        <v>152</v>
      </c>
      <c r="G639" s="36"/>
    </row>
    <row r="640" spans="1:7">
      <c r="A640" s="23">
        <v>2018</v>
      </c>
      <c r="B640" s="13" t="s">
        <v>1886</v>
      </c>
      <c r="C640" s="22" t="s">
        <v>8208</v>
      </c>
      <c r="D640" s="22" t="s">
        <v>4</v>
      </c>
      <c r="E640" s="22" t="s">
        <v>2389</v>
      </c>
      <c r="F640" s="36">
        <v>41</v>
      </c>
      <c r="G640" s="36"/>
    </row>
    <row r="641" spans="1:7">
      <c r="A641" s="23">
        <v>2018</v>
      </c>
      <c r="B641" s="13" t="s">
        <v>1886</v>
      </c>
      <c r="C641" s="22" t="s">
        <v>8209</v>
      </c>
      <c r="D641" s="22" t="s">
        <v>4</v>
      </c>
      <c r="E641" s="22" t="s">
        <v>2389</v>
      </c>
      <c r="F641" s="36">
        <v>26</v>
      </c>
      <c r="G641" s="36"/>
    </row>
    <row r="642" spans="1:7">
      <c r="A642" s="23">
        <v>2018</v>
      </c>
      <c r="B642" s="13" t="s">
        <v>1886</v>
      </c>
      <c r="C642" s="22" t="s">
        <v>8210</v>
      </c>
      <c r="D642" s="22" t="s">
        <v>4</v>
      </c>
      <c r="E642" s="22" t="s">
        <v>2389</v>
      </c>
      <c r="F642" s="36">
        <v>28</v>
      </c>
      <c r="G642" s="36"/>
    </row>
    <row r="643" spans="1:7">
      <c r="A643" s="23">
        <v>2018</v>
      </c>
      <c r="B643" s="13" t="s">
        <v>1886</v>
      </c>
      <c r="C643" s="22" t="s">
        <v>8211</v>
      </c>
      <c r="D643" s="22" t="s">
        <v>4</v>
      </c>
      <c r="E643" s="22" t="s">
        <v>2389</v>
      </c>
      <c r="F643" s="36">
        <v>34</v>
      </c>
      <c r="G643" s="36"/>
    </row>
    <row r="644" spans="1:7">
      <c r="A644" s="23">
        <v>2018</v>
      </c>
      <c r="B644" s="13" t="s">
        <v>1886</v>
      </c>
      <c r="C644" s="22" t="s">
        <v>8213</v>
      </c>
      <c r="D644" s="22" t="s">
        <v>4</v>
      </c>
      <c r="E644" s="22" t="s">
        <v>2389</v>
      </c>
      <c r="F644" s="36">
        <v>18</v>
      </c>
      <c r="G644" s="36"/>
    </row>
    <row r="645" spans="1:7">
      <c r="A645" s="23">
        <v>2018</v>
      </c>
      <c r="B645" s="13" t="s">
        <v>1886</v>
      </c>
      <c r="C645" s="22" t="s">
        <v>8214</v>
      </c>
      <c r="D645" s="22" t="s">
        <v>4</v>
      </c>
      <c r="E645" s="22" t="s">
        <v>2389</v>
      </c>
      <c r="F645" s="36">
        <v>4</v>
      </c>
      <c r="G645" s="36"/>
    </row>
    <row r="646" spans="1:7">
      <c r="A646" s="23">
        <v>2018</v>
      </c>
      <c r="B646" s="13" t="s">
        <v>1886</v>
      </c>
      <c r="C646" s="22" t="s">
        <v>8215</v>
      </c>
      <c r="D646" s="22" t="s">
        <v>4</v>
      </c>
      <c r="E646" s="22" t="s">
        <v>2389</v>
      </c>
      <c r="F646" s="36">
        <v>5</v>
      </c>
      <c r="G646" s="36"/>
    </row>
    <row r="647" spans="1:7">
      <c r="A647" s="23">
        <v>2018</v>
      </c>
      <c r="B647" s="13" t="s">
        <v>1886</v>
      </c>
      <c r="C647" s="22" t="s">
        <v>8217</v>
      </c>
      <c r="D647" s="22" t="s">
        <v>4</v>
      </c>
      <c r="E647" s="22" t="s">
        <v>2389</v>
      </c>
      <c r="F647" s="36">
        <v>61</v>
      </c>
      <c r="G647" s="36"/>
    </row>
    <row r="648" spans="1:7">
      <c r="A648" s="23">
        <v>2018</v>
      </c>
      <c r="B648" s="13" t="s">
        <v>1886</v>
      </c>
      <c r="C648" s="22" t="s">
        <v>8218</v>
      </c>
      <c r="D648" s="22" t="s">
        <v>4</v>
      </c>
      <c r="E648" s="22" t="s">
        <v>2389</v>
      </c>
      <c r="F648" s="36">
        <v>4</v>
      </c>
      <c r="G648" s="36"/>
    </row>
    <row r="649" spans="1:7">
      <c r="A649" s="23">
        <v>2018</v>
      </c>
      <c r="B649" s="13" t="s">
        <v>1886</v>
      </c>
      <c r="C649" s="22" t="s">
        <v>8219</v>
      </c>
      <c r="D649" s="22" t="s">
        <v>4</v>
      </c>
      <c r="E649" s="22" t="s">
        <v>2389</v>
      </c>
      <c r="F649" s="36">
        <v>16</v>
      </c>
      <c r="G649" s="36"/>
    </row>
    <row r="650" spans="1:7">
      <c r="A650" s="23">
        <v>2018</v>
      </c>
      <c r="B650" s="13" t="s">
        <v>1886</v>
      </c>
      <c r="C650" s="22" t="s">
        <v>8220</v>
      </c>
      <c r="D650" s="22" t="s">
        <v>4</v>
      </c>
      <c r="E650" s="22" t="s">
        <v>2389</v>
      </c>
      <c r="F650" s="36">
        <v>22</v>
      </c>
      <c r="G650" s="36"/>
    </row>
    <row r="651" spans="1:7">
      <c r="A651" s="23">
        <v>2018</v>
      </c>
      <c r="B651" s="13" t="s">
        <v>1886</v>
      </c>
      <c r="C651" s="22" t="s">
        <v>8221</v>
      </c>
      <c r="D651" s="22" t="s">
        <v>4</v>
      </c>
      <c r="E651" s="22" t="s">
        <v>2389</v>
      </c>
      <c r="F651" s="36">
        <v>19</v>
      </c>
      <c r="G651" s="36"/>
    </row>
    <row r="652" spans="1:7">
      <c r="A652" s="23">
        <v>2018</v>
      </c>
      <c r="B652" s="13" t="s">
        <v>1886</v>
      </c>
      <c r="C652" s="22" t="s">
        <v>171</v>
      </c>
      <c r="D652" s="22" t="s">
        <v>4</v>
      </c>
      <c r="E652" s="22" t="s">
        <v>2389</v>
      </c>
      <c r="F652" s="36">
        <v>2</v>
      </c>
      <c r="G652" s="36"/>
    </row>
    <row r="653" spans="1:7">
      <c r="A653" s="23">
        <v>2018</v>
      </c>
      <c r="B653" s="13" t="s">
        <v>1886</v>
      </c>
      <c r="C653" s="22" t="s">
        <v>848</v>
      </c>
      <c r="D653" s="22" t="s">
        <v>4</v>
      </c>
      <c r="E653" s="22" t="s">
        <v>2389</v>
      </c>
      <c r="F653" s="36">
        <v>8</v>
      </c>
      <c r="G653" s="36"/>
    </row>
    <row r="654" spans="1:7">
      <c r="A654" s="23">
        <v>2018</v>
      </c>
      <c r="B654" s="13" t="s">
        <v>1886</v>
      </c>
      <c r="C654" s="22" t="s">
        <v>8204</v>
      </c>
      <c r="D654" s="22" t="s">
        <v>4</v>
      </c>
      <c r="E654" s="22" t="s">
        <v>2378</v>
      </c>
      <c r="F654" s="36">
        <v>3</v>
      </c>
      <c r="G654" s="36"/>
    </row>
    <row r="655" spans="1:7">
      <c r="A655" s="23">
        <v>2018</v>
      </c>
      <c r="B655" s="13" t="s">
        <v>1886</v>
      </c>
      <c r="C655" s="22" t="s">
        <v>8205</v>
      </c>
      <c r="D655" s="22" t="s">
        <v>4</v>
      </c>
      <c r="E655" s="22" t="s">
        <v>2378</v>
      </c>
      <c r="F655" s="36">
        <v>2</v>
      </c>
      <c r="G655" s="36"/>
    </row>
    <row r="656" spans="1:7">
      <c r="A656" s="23">
        <v>2018</v>
      </c>
      <c r="B656" s="13" t="s">
        <v>1886</v>
      </c>
      <c r="C656" s="22" t="s">
        <v>8206</v>
      </c>
      <c r="D656" s="22" t="s">
        <v>4</v>
      </c>
      <c r="E656" s="22" t="s">
        <v>2378</v>
      </c>
      <c r="F656" s="36">
        <v>13</v>
      </c>
      <c r="G656" s="36"/>
    </row>
    <row r="657" spans="1:7">
      <c r="A657" s="23">
        <v>2018</v>
      </c>
      <c r="B657" s="13" t="s">
        <v>1886</v>
      </c>
      <c r="C657" s="22" t="s">
        <v>8207</v>
      </c>
      <c r="D657" s="22" t="s">
        <v>4</v>
      </c>
      <c r="E657" s="22" t="s">
        <v>2378</v>
      </c>
      <c r="F657" s="36">
        <v>40</v>
      </c>
      <c r="G657" s="36"/>
    </row>
    <row r="658" spans="1:7">
      <c r="A658" s="23">
        <v>2018</v>
      </c>
      <c r="B658" s="13" t="s">
        <v>1886</v>
      </c>
      <c r="C658" s="22" t="s">
        <v>8208</v>
      </c>
      <c r="D658" s="22" t="s">
        <v>4</v>
      </c>
      <c r="E658" s="22" t="s">
        <v>2378</v>
      </c>
      <c r="F658" s="36">
        <v>2</v>
      </c>
      <c r="G658" s="36"/>
    </row>
    <row r="659" spans="1:7">
      <c r="A659" s="23">
        <v>2018</v>
      </c>
      <c r="B659" s="13" t="s">
        <v>1886</v>
      </c>
      <c r="C659" s="22" t="s">
        <v>8209</v>
      </c>
      <c r="D659" s="22" t="s">
        <v>4</v>
      </c>
      <c r="E659" s="22" t="s">
        <v>2378</v>
      </c>
      <c r="F659" s="36">
        <v>14</v>
      </c>
      <c r="G659" s="36"/>
    </row>
    <row r="660" spans="1:7">
      <c r="A660" s="23">
        <v>2018</v>
      </c>
      <c r="B660" s="13" t="s">
        <v>1886</v>
      </c>
      <c r="C660" s="22" t="s">
        <v>8210</v>
      </c>
      <c r="D660" s="22" t="s">
        <v>4</v>
      </c>
      <c r="E660" s="22" t="s">
        <v>2378</v>
      </c>
      <c r="F660" s="36">
        <v>1</v>
      </c>
      <c r="G660" s="36"/>
    </row>
    <row r="661" spans="1:7">
      <c r="A661" s="23">
        <v>2018</v>
      </c>
      <c r="B661" s="13" t="s">
        <v>1886</v>
      </c>
      <c r="C661" s="22" t="s">
        <v>8211</v>
      </c>
      <c r="D661" s="22" t="s">
        <v>4</v>
      </c>
      <c r="E661" s="22" t="s">
        <v>2378</v>
      </c>
      <c r="F661" s="36">
        <v>4</v>
      </c>
      <c r="G661" s="36"/>
    </row>
    <row r="662" spans="1:7">
      <c r="A662" s="23">
        <v>2018</v>
      </c>
      <c r="B662" s="13" t="s">
        <v>1886</v>
      </c>
      <c r="C662" s="22" t="s">
        <v>8212</v>
      </c>
      <c r="D662" s="22" t="s">
        <v>4</v>
      </c>
      <c r="E662" s="22" t="s">
        <v>2378</v>
      </c>
      <c r="F662" s="36">
        <v>1</v>
      </c>
      <c r="G662" s="36"/>
    </row>
    <row r="663" spans="1:7">
      <c r="A663" s="23">
        <v>2018</v>
      </c>
      <c r="B663" s="13" t="s">
        <v>1886</v>
      </c>
      <c r="C663" s="22" t="s">
        <v>8213</v>
      </c>
      <c r="D663" s="22" t="s">
        <v>4</v>
      </c>
      <c r="E663" s="22" t="s">
        <v>2378</v>
      </c>
      <c r="F663" s="36">
        <v>22</v>
      </c>
      <c r="G663" s="36"/>
    </row>
    <row r="664" spans="1:7">
      <c r="A664" s="23">
        <v>2018</v>
      </c>
      <c r="B664" s="13" t="s">
        <v>1886</v>
      </c>
      <c r="C664" s="22" t="s">
        <v>8215</v>
      </c>
      <c r="D664" s="22" t="s">
        <v>4</v>
      </c>
      <c r="E664" s="22" t="s">
        <v>2378</v>
      </c>
      <c r="F664" s="36">
        <v>5</v>
      </c>
      <c r="G664" s="36"/>
    </row>
    <row r="665" spans="1:7">
      <c r="A665" s="23">
        <v>2018</v>
      </c>
      <c r="B665" s="13" t="s">
        <v>1886</v>
      </c>
      <c r="C665" s="22" t="s">
        <v>8216</v>
      </c>
      <c r="D665" s="22" t="s">
        <v>4</v>
      </c>
      <c r="E665" s="22" t="s">
        <v>2378</v>
      </c>
      <c r="F665" s="36">
        <v>1</v>
      </c>
      <c r="G665" s="36"/>
    </row>
    <row r="666" spans="1:7">
      <c r="A666" s="23">
        <v>2018</v>
      </c>
      <c r="B666" s="13" t="s">
        <v>1886</v>
      </c>
      <c r="C666" s="22" t="s">
        <v>8217</v>
      </c>
      <c r="D666" s="22" t="s">
        <v>4</v>
      </c>
      <c r="E666" s="22" t="s">
        <v>2378</v>
      </c>
      <c r="F666" s="36">
        <v>13</v>
      </c>
      <c r="G666" s="36"/>
    </row>
    <row r="667" spans="1:7">
      <c r="A667" s="23">
        <v>2018</v>
      </c>
      <c r="B667" s="13" t="s">
        <v>1886</v>
      </c>
      <c r="C667" s="22" t="s">
        <v>8218</v>
      </c>
      <c r="D667" s="22" t="s">
        <v>4</v>
      </c>
      <c r="E667" s="22" t="s">
        <v>2378</v>
      </c>
      <c r="F667" s="36">
        <v>32</v>
      </c>
      <c r="G667" s="36"/>
    </row>
    <row r="668" spans="1:7">
      <c r="A668" s="23">
        <v>2018</v>
      </c>
      <c r="B668" s="13" t="s">
        <v>1886</v>
      </c>
      <c r="C668" s="22" t="s">
        <v>8219</v>
      </c>
      <c r="D668" s="22" t="s">
        <v>4</v>
      </c>
      <c r="E668" s="22" t="s">
        <v>2378</v>
      </c>
      <c r="F668" s="36">
        <v>2</v>
      </c>
      <c r="G668" s="36"/>
    </row>
    <row r="669" spans="1:7">
      <c r="A669" s="23">
        <v>2018</v>
      </c>
      <c r="B669" s="13" t="s">
        <v>1886</v>
      </c>
      <c r="C669" s="22" t="s">
        <v>8221</v>
      </c>
      <c r="D669" s="22" t="s">
        <v>4</v>
      </c>
      <c r="E669" s="22" t="s">
        <v>2378</v>
      </c>
      <c r="F669" s="36">
        <v>4</v>
      </c>
      <c r="G669" s="36"/>
    </row>
    <row r="670" spans="1:7">
      <c r="A670" s="23">
        <v>2018</v>
      </c>
      <c r="B670" s="13" t="s">
        <v>1886</v>
      </c>
      <c r="C670" s="22" t="s">
        <v>171</v>
      </c>
      <c r="D670" s="22" t="s">
        <v>4</v>
      </c>
      <c r="E670" s="22" t="s">
        <v>2378</v>
      </c>
      <c r="F670" s="36">
        <v>3</v>
      </c>
      <c r="G670" s="36"/>
    </row>
    <row r="671" spans="1:7">
      <c r="A671" s="23">
        <v>2018</v>
      </c>
      <c r="B671" s="13" t="s">
        <v>1886</v>
      </c>
      <c r="C671" s="22" t="s">
        <v>848</v>
      </c>
      <c r="D671" s="22" t="s">
        <v>4</v>
      </c>
      <c r="E671" s="22" t="s">
        <v>2378</v>
      </c>
      <c r="F671" s="36">
        <v>4</v>
      </c>
      <c r="G671" s="36"/>
    </row>
    <row r="672" spans="1:7">
      <c r="A672" s="23">
        <v>2018</v>
      </c>
      <c r="B672" s="13" t="s">
        <v>1886</v>
      </c>
      <c r="C672" s="22" t="s">
        <v>8204</v>
      </c>
      <c r="D672" s="22" t="s">
        <v>2377</v>
      </c>
      <c r="E672" s="22" t="s">
        <v>2375</v>
      </c>
      <c r="F672" s="36">
        <v>15</v>
      </c>
      <c r="G672" s="36"/>
    </row>
    <row r="673" spans="1:7">
      <c r="A673" s="23">
        <v>2018</v>
      </c>
      <c r="B673" s="13" t="s">
        <v>1886</v>
      </c>
      <c r="C673" s="22" t="s">
        <v>8205</v>
      </c>
      <c r="D673" s="22" t="s">
        <v>2377</v>
      </c>
      <c r="E673" s="22" t="s">
        <v>2375</v>
      </c>
      <c r="F673" s="36">
        <v>8</v>
      </c>
      <c r="G673" s="36"/>
    </row>
    <row r="674" spans="1:7">
      <c r="A674" s="23">
        <v>2018</v>
      </c>
      <c r="B674" s="13" t="s">
        <v>1886</v>
      </c>
      <c r="C674" s="22" t="s">
        <v>8206</v>
      </c>
      <c r="D674" s="22" t="s">
        <v>2377</v>
      </c>
      <c r="E674" s="22" t="s">
        <v>2375</v>
      </c>
      <c r="F674" s="36">
        <v>14</v>
      </c>
      <c r="G674" s="36"/>
    </row>
    <row r="675" spans="1:7">
      <c r="A675" s="23">
        <v>2018</v>
      </c>
      <c r="B675" s="13" t="s">
        <v>1886</v>
      </c>
      <c r="C675" s="22" t="s">
        <v>8207</v>
      </c>
      <c r="D675" s="22" t="s">
        <v>2377</v>
      </c>
      <c r="E675" s="22" t="s">
        <v>2375</v>
      </c>
      <c r="F675" s="36">
        <v>40</v>
      </c>
      <c r="G675" s="36"/>
    </row>
    <row r="676" spans="1:7">
      <c r="A676" s="23">
        <v>2018</v>
      </c>
      <c r="B676" s="13" t="s">
        <v>1886</v>
      </c>
      <c r="C676" s="22" t="s">
        <v>8208</v>
      </c>
      <c r="D676" s="22" t="s">
        <v>2377</v>
      </c>
      <c r="E676" s="22" t="s">
        <v>2375</v>
      </c>
      <c r="F676" s="36">
        <v>23</v>
      </c>
      <c r="G676" s="36"/>
    </row>
    <row r="677" spans="1:7">
      <c r="A677" s="23">
        <v>2018</v>
      </c>
      <c r="B677" s="13" t="s">
        <v>1886</v>
      </c>
      <c r="C677" s="22" t="s">
        <v>8209</v>
      </c>
      <c r="D677" s="22" t="s">
        <v>2377</v>
      </c>
      <c r="E677" s="22" t="s">
        <v>2375</v>
      </c>
      <c r="F677" s="36">
        <v>8</v>
      </c>
      <c r="G677" s="36"/>
    </row>
    <row r="678" spans="1:7">
      <c r="A678" s="23">
        <v>2018</v>
      </c>
      <c r="B678" s="13" t="s">
        <v>1886</v>
      </c>
      <c r="C678" s="22" t="s">
        <v>8210</v>
      </c>
      <c r="D678" s="22" t="s">
        <v>2377</v>
      </c>
      <c r="E678" s="22" t="s">
        <v>2375</v>
      </c>
      <c r="F678" s="36">
        <v>20</v>
      </c>
      <c r="G678" s="36"/>
    </row>
    <row r="679" spans="1:7">
      <c r="A679" s="23">
        <v>2018</v>
      </c>
      <c r="B679" s="13" t="s">
        <v>1886</v>
      </c>
      <c r="C679" s="22" t="s">
        <v>8211</v>
      </c>
      <c r="D679" s="22" t="s">
        <v>2377</v>
      </c>
      <c r="E679" s="22" t="s">
        <v>2375</v>
      </c>
      <c r="F679" s="36">
        <v>17</v>
      </c>
      <c r="G679" s="36"/>
    </row>
    <row r="680" spans="1:7">
      <c r="A680" s="23">
        <v>2018</v>
      </c>
      <c r="B680" s="13" t="s">
        <v>1886</v>
      </c>
      <c r="C680" s="22" t="s">
        <v>8212</v>
      </c>
      <c r="D680" s="22" t="s">
        <v>2377</v>
      </c>
      <c r="E680" s="22" t="s">
        <v>2375</v>
      </c>
      <c r="F680" s="36">
        <v>1</v>
      </c>
      <c r="G680" s="36"/>
    </row>
    <row r="681" spans="1:7">
      <c r="A681" s="23">
        <v>2018</v>
      </c>
      <c r="B681" s="13" t="s">
        <v>1886</v>
      </c>
      <c r="C681" s="22" t="s">
        <v>8213</v>
      </c>
      <c r="D681" s="22" t="s">
        <v>2377</v>
      </c>
      <c r="E681" s="22" t="s">
        <v>2375</v>
      </c>
      <c r="F681" s="36">
        <v>8</v>
      </c>
      <c r="G681" s="36"/>
    </row>
    <row r="682" spans="1:7">
      <c r="A682" s="23">
        <v>2018</v>
      </c>
      <c r="B682" s="13" t="s">
        <v>1886</v>
      </c>
      <c r="C682" s="22" t="s">
        <v>8214</v>
      </c>
      <c r="D682" s="22" t="s">
        <v>2377</v>
      </c>
      <c r="E682" s="22" t="s">
        <v>2375</v>
      </c>
      <c r="F682" s="36">
        <v>3</v>
      </c>
      <c r="G682" s="36"/>
    </row>
    <row r="683" spans="1:7">
      <c r="A683" s="23">
        <v>2018</v>
      </c>
      <c r="B683" s="13" t="s">
        <v>1886</v>
      </c>
      <c r="C683" s="22" t="s">
        <v>8215</v>
      </c>
      <c r="D683" s="22" t="s">
        <v>2377</v>
      </c>
      <c r="E683" s="22" t="s">
        <v>2375</v>
      </c>
      <c r="F683" s="36">
        <v>6</v>
      </c>
      <c r="G683" s="36"/>
    </row>
    <row r="684" spans="1:7">
      <c r="A684" s="23">
        <v>2018</v>
      </c>
      <c r="B684" s="13" t="s">
        <v>1886</v>
      </c>
      <c r="C684" s="22" t="s">
        <v>8217</v>
      </c>
      <c r="D684" s="22" t="s">
        <v>2377</v>
      </c>
      <c r="E684" s="22" t="s">
        <v>2375</v>
      </c>
      <c r="F684" s="36">
        <v>35</v>
      </c>
      <c r="G684" s="36"/>
    </row>
    <row r="685" spans="1:7">
      <c r="A685" s="23">
        <v>2018</v>
      </c>
      <c r="B685" s="13" t="s">
        <v>1886</v>
      </c>
      <c r="C685" s="22" t="s">
        <v>8218</v>
      </c>
      <c r="D685" s="22" t="s">
        <v>2377</v>
      </c>
      <c r="E685" s="22" t="s">
        <v>2375</v>
      </c>
      <c r="F685" s="36">
        <v>3</v>
      </c>
      <c r="G685" s="36"/>
    </row>
    <row r="686" spans="1:7">
      <c r="A686" s="23">
        <v>2018</v>
      </c>
      <c r="B686" s="13" t="s">
        <v>1886</v>
      </c>
      <c r="C686" s="22" t="s">
        <v>8219</v>
      </c>
      <c r="D686" s="22" t="s">
        <v>2377</v>
      </c>
      <c r="E686" s="22" t="s">
        <v>2375</v>
      </c>
      <c r="F686" s="36">
        <v>13</v>
      </c>
      <c r="G686" s="36"/>
    </row>
    <row r="687" spans="1:7">
      <c r="A687" s="23">
        <v>2018</v>
      </c>
      <c r="B687" s="13" t="s">
        <v>1886</v>
      </c>
      <c r="C687" s="22" t="s">
        <v>8220</v>
      </c>
      <c r="D687" s="22" t="s">
        <v>2377</v>
      </c>
      <c r="E687" s="22" t="s">
        <v>2375</v>
      </c>
      <c r="F687" s="36">
        <v>5</v>
      </c>
      <c r="G687" s="36"/>
    </row>
    <row r="688" spans="1:7">
      <c r="A688" s="23">
        <v>2018</v>
      </c>
      <c r="B688" s="13" t="s">
        <v>1886</v>
      </c>
      <c r="C688" s="22" t="s">
        <v>8221</v>
      </c>
      <c r="D688" s="22" t="s">
        <v>2377</v>
      </c>
      <c r="E688" s="22" t="s">
        <v>2375</v>
      </c>
      <c r="F688" s="36">
        <v>9</v>
      </c>
      <c r="G688" s="36"/>
    </row>
    <row r="689" spans="1:7">
      <c r="A689" s="23">
        <v>2018</v>
      </c>
      <c r="B689" s="13" t="s">
        <v>1886</v>
      </c>
      <c r="C689" s="22" t="s">
        <v>171</v>
      </c>
      <c r="D689" s="22" t="s">
        <v>2377</v>
      </c>
      <c r="E689" s="22" t="s">
        <v>2375</v>
      </c>
      <c r="F689" s="36">
        <v>1</v>
      </c>
      <c r="G689" s="36"/>
    </row>
    <row r="690" spans="1:7">
      <c r="A690" s="23">
        <v>2018</v>
      </c>
      <c r="B690" s="13" t="s">
        <v>1886</v>
      </c>
      <c r="C690" s="22" t="s">
        <v>1691</v>
      </c>
      <c r="D690" s="22" t="s">
        <v>2377</v>
      </c>
      <c r="E690" s="22" t="s">
        <v>2376</v>
      </c>
      <c r="F690" s="36">
        <v>24</v>
      </c>
      <c r="G690" s="36"/>
    </row>
    <row r="691" spans="1:7">
      <c r="A691" s="23">
        <v>2018</v>
      </c>
      <c r="B691" s="13" t="s">
        <v>1886</v>
      </c>
      <c r="C691" s="22" t="s">
        <v>8204</v>
      </c>
      <c r="D691" s="22" t="s">
        <v>2377</v>
      </c>
      <c r="E691" s="22" t="s">
        <v>2376</v>
      </c>
      <c r="F691" s="36">
        <v>3</v>
      </c>
      <c r="G691" s="36"/>
    </row>
    <row r="692" spans="1:7">
      <c r="A692" s="23">
        <v>2018</v>
      </c>
      <c r="B692" s="13" t="s">
        <v>1886</v>
      </c>
      <c r="C692" s="22" t="s">
        <v>8205</v>
      </c>
      <c r="D692" s="22" t="s">
        <v>2377</v>
      </c>
      <c r="E692" s="22" t="s">
        <v>2376</v>
      </c>
      <c r="F692" s="36">
        <v>1</v>
      </c>
      <c r="G692" s="36"/>
    </row>
    <row r="693" spans="1:7">
      <c r="A693" s="23">
        <v>2018</v>
      </c>
      <c r="B693" s="13" t="s">
        <v>1886</v>
      </c>
      <c r="C693" s="22" t="s">
        <v>8206</v>
      </c>
      <c r="D693" s="22" t="s">
        <v>2377</v>
      </c>
      <c r="E693" s="22" t="s">
        <v>2376</v>
      </c>
      <c r="F693" s="36">
        <v>2</v>
      </c>
      <c r="G693" s="36"/>
    </row>
    <row r="694" spans="1:7">
      <c r="A694" s="23">
        <v>2018</v>
      </c>
      <c r="B694" s="13" t="s">
        <v>1886</v>
      </c>
      <c r="C694" s="22" t="s">
        <v>8207</v>
      </c>
      <c r="D694" s="22" t="s">
        <v>2377</v>
      </c>
      <c r="E694" s="22" t="s">
        <v>2376</v>
      </c>
      <c r="F694" s="36">
        <v>152</v>
      </c>
      <c r="G694" s="36"/>
    </row>
    <row r="695" spans="1:7">
      <c r="A695" s="23">
        <v>2018</v>
      </c>
      <c r="B695" s="13" t="s">
        <v>1886</v>
      </c>
      <c r="C695" s="22" t="s">
        <v>8208</v>
      </c>
      <c r="D695" s="22" t="s">
        <v>2377</v>
      </c>
      <c r="E695" s="22" t="s">
        <v>2376</v>
      </c>
      <c r="F695" s="36">
        <v>20</v>
      </c>
      <c r="G695" s="36"/>
    </row>
    <row r="696" spans="1:7">
      <c r="A696" s="23">
        <v>2018</v>
      </c>
      <c r="B696" s="13" t="s">
        <v>1886</v>
      </c>
      <c r="C696" s="22" t="s">
        <v>8209</v>
      </c>
      <c r="D696" s="22" t="s">
        <v>2377</v>
      </c>
      <c r="E696" s="22" t="s">
        <v>2376</v>
      </c>
      <c r="F696" s="36">
        <v>32</v>
      </c>
      <c r="G696" s="36"/>
    </row>
    <row r="697" spans="1:7">
      <c r="A697" s="23">
        <v>2018</v>
      </c>
      <c r="B697" s="13" t="s">
        <v>1886</v>
      </c>
      <c r="C697" s="22" t="s">
        <v>8210</v>
      </c>
      <c r="D697" s="22" t="s">
        <v>2377</v>
      </c>
      <c r="E697" s="22" t="s">
        <v>2376</v>
      </c>
      <c r="F697" s="36">
        <v>9</v>
      </c>
      <c r="G697" s="36"/>
    </row>
    <row r="698" spans="1:7">
      <c r="A698" s="23">
        <v>2018</v>
      </c>
      <c r="B698" s="13" t="s">
        <v>1886</v>
      </c>
      <c r="C698" s="22" t="s">
        <v>8211</v>
      </c>
      <c r="D698" s="22" t="s">
        <v>2377</v>
      </c>
      <c r="E698" s="22" t="s">
        <v>2376</v>
      </c>
      <c r="F698" s="36">
        <v>21</v>
      </c>
      <c r="G698" s="36"/>
    </row>
    <row r="699" spans="1:7">
      <c r="A699" s="23">
        <v>2018</v>
      </c>
      <c r="B699" s="13" t="s">
        <v>1886</v>
      </c>
      <c r="C699" s="22" t="s">
        <v>8213</v>
      </c>
      <c r="D699" s="22" t="s">
        <v>2377</v>
      </c>
      <c r="E699" s="22" t="s">
        <v>2376</v>
      </c>
      <c r="F699" s="36">
        <v>32</v>
      </c>
      <c r="G699" s="36"/>
    </row>
    <row r="700" spans="1:7">
      <c r="A700" s="23">
        <v>2018</v>
      </c>
      <c r="B700" s="13" t="s">
        <v>1886</v>
      </c>
      <c r="C700" s="22" t="s">
        <v>8214</v>
      </c>
      <c r="D700" s="22" t="s">
        <v>2377</v>
      </c>
      <c r="E700" s="22" t="s">
        <v>2376</v>
      </c>
      <c r="F700" s="36">
        <v>1</v>
      </c>
      <c r="G700" s="36"/>
    </row>
    <row r="701" spans="1:7">
      <c r="A701" s="23">
        <v>2018</v>
      </c>
      <c r="B701" s="13" t="s">
        <v>1886</v>
      </c>
      <c r="C701" s="22" t="s">
        <v>8215</v>
      </c>
      <c r="D701" s="22" t="s">
        <v>2377</v>
      </c>
      <c r="E701" s="22" t="s">
        <v>2376</v>
      </c>
      <c r="F701" s="36">
        <v>4</v>
      </c>
      <c r="G701" s="36"/>
    </row>
    <row r="702" spans="1:7">
      <c r="A702" s="23">
        <v>2018</v>
      </c>
      <c r="B702" s="13" t="s">
        <v>1886</v>
      </c>
      <c r="C702" s="22" t="s">
        <v>8216</v>
      </c>
      <c r="D702" s="22" t="s">
        <v>2377</v>
      </c>
      <c r="E702" s="22" t="s">
        <v>2376</v>
      </c>
      <c r="F702" s="36">
        <v>1</v>
      </c>
      <c r="G702" s="36"/>
    </row>
    <row r="703" spans="1:7">
      <c r="A703" s="23">
        <v>2018</v>
      </c>
      <c r="B703" s="13" t="s">
        <v>1886</v>
      </c>
      <c r="C703" s="22" t="s">
        <v>8217</v>
      </c>
      <c r="D703" s="22" t="s">
        <v>2377</v>
      </c>
      <c r="E703" s="22" t="s">
        <v>2376</v>
      </c>
      <c r="F703" s="36">
        <v>39</v>
      </c>
      <c r="G703" s="36"/>
    </row>
    <row r="704" spans="1:7">
      <c r="A704" s="23">
        <v>2018</v>
      </c>
      <c r="B704" s="13" t="s">
        <v>1886</v>
      </c>
      <c r="C704" s="22" t="s">
        <v>8218</v>
      </c>
      <c r="D704" s="22" t="s">
        <v>2377</v>
      </c>
      <c r="E704" s="22" t="s">
        <v>2376</v>
      </c>
      <c r="F704" s="36">
        <v>33</v>
      </c>
      <c r="G704" s="36"/>
    </row>
    <row r="705" spans="1:7">
      <c r="A705" s="23">
        <v>2018</v>
      </c>
      <c r="B705" s="13" t="s">
        <v>1886</v>
      </c>
      <c r="C705" s="22" t="s">
        <v>8219</v>
      </c>
      <c r="D705" s="22" t="s">
        <v>2377</v>
      </c>
      <c r="E705" s="22" t="s">
        <v>2376</v>
      </c>
      <c r="F705" s="36">
        <v>5</v>
      </c>
      <c r="G705" s="36"/>
    </row>
    <row r="706" spans="1:7">
      <c r="A706" s="23">
        <v>2018</v>
      </c>
      <c r="B706" s="13" t="s">
        <v>1886</v>
      </c>
      <c r="C706" s="22" t="s">
        <v>8220</v>
      </c>
      <c r="D706" s="22" t="s">
        <v>2377</v>
      </c>
      <c r="E706" s="22" t="s">
        <v>2376</v>
      </c>
      <c r="F706" s="36">
        <v>17</v>
      </c>
      <c r="G706" s="36"/>
    </row>
    <row r="707" spans="1:7">
      <c r="A707" s="23">
        <v>2018</v>
      </c>
      <c r="B707" s="13" t="s">
        <v>1886</v>
      </c>
      <c r="C707" s="22" t="s">
        <v>8221</v>
      </c>
      <c r="D707" s="22" t="s">
        <v>2377</v>
      </c>
      <c r="E707" s="22" t="s">
        <v>2376</v>
      </c>
      <c r="F707" s="36">
        <v>14</v>
      </c>
      <c r="G707" s="36"/>
    </row>
    <row r="708" spans="1:7">
      <c r="A708" s="23">
        <v>2018</v>
      </c>
      <c r="B708" s="13" t="s">
        <v>1886</v>
      </c>
      <c r="C708" s="22" t="s">
        <v>171</v>
      </c>
      <c r="D708" s="22" t="s">
        <v>2377</v>
      </c>
      <c r="E708" s="22" t="s">
        <v>2376</v>
      </c>
      <c r="F708" s="36">
        <v>4</v>
      </c>
      <c r="G708" s="36"/>
    </row>
    <row r="709" spans="1:7">
      <c r="A709" s="23">
        <v>2018</v>
      </c>
      <c r="B709" s="13" t="s">
        <v>1886</v>
      </c>
      <c r="C709" s="22" t="s">
        <v>848</v>
      </c>
      <c r="D709" s="22" t="s">
        <v>2377</v>
      </c>
      <c r="E709" s="22" t="s">
        <v>2376</v>
      </c>
      <c r="F709" s="36">
        <v>12</v>
      </c>
      <c r="G709" s="36"/>
    </row>
    <row r="710" spans="1:7">
      <c r="A710" s="23">
        <v>2018</v>
      </c>
      <c r="B710" s="13" t="s">
        <v>1886</v>
      </c>
      <c r="C710" s="22" t="s">
        <v>1691</v>
      </c>
      <c r="D710" s="22" t="s">
        <v>8199</v>
      </c>
      <c r="E710" s="22" t="s">
        <v>2381</v>
      </c>
      <c r="F710" s="36">
        <v>24</v>
      </c>
      <c r="G710" s="36">
        <v>603</v>
      </c>
    </row>
    <row r="711" spans="1:7">
      <c r="A711" s="23">
        <v>2018</v>
      </c>
      <c r="B711" s="13" t="s">
        <v>1886</v>
      </c>
      <c r="C711" s="22" t="s">
        <v>8204</v>
      </c>
      <c r="D711" s="22" t="s">
        <v>8199</v>
      </c>
      <c r="E711" s="22" t="s">
        <v>2381</v>
      </c>
      <c r="F711" s="36">
        <v>18</v>
      </c>
      <c r="G711" s="36">
        <v>371</v>
      </c>
    </row>
    <row r="712" spans="1:7">
      <c r="A712" s="23">
        <v>2018</v>
      </c>
      <c r="B712" s="13" t="s">
        <v>1886</v>
      </c>
      <c r="C712" s="22" t="s">
        <v>8205</v>
      </c>
      <c r="D712" s="22" t="s">
        <v>8199</v>
      </c>
      <c r="E712" s="22" t="s">
        <v>2381</v>
      </c>
      <c r="F712" s="36">
        <v>9</v>
      </c>
      <c r="G712" s="36">
        <v>252</v>
      </c>
    </row>
    <row r="713" spans="1:7">
      <c r="A713" s="23">
        <v>2018</v>
      </c>
      <c r="B713" s="13" t="s">
        <v>1886</v>
      </c>
      <c r="C713" s="22" t="s">
        <v>8206</v>
      </c>
      <c r="D713" s="22" t="s">
        <v>8199</v>
      </c>
      <c r="E713" s="22" t="s">
        <v>2381</v>
      </c>
      <c r="F713" s="36">
        <v>16</v>
      </c>
      <c r="G713" s="36">
        <v>503</v>
      </c>
    </row>
    <row r="714" spans="1:7">
      <c r="A714" s="23">
        <v>2018</v>
      </c>
      <c r="B714" s="13" t="s">
        <v>1886</v>
      </c>
      <c r="C714" s="22" t="s">
        <v>8207</v>
      </c>
      <c r="D714" s="22" t="s">
        <v>8199</v>
      </c>
      <c r="E714" s="22" t="s">
        <v>2381</v>
      </c>
      <c r="F714" s="36">
        <v>136</v>
      </c>
      <c r="G714" s="36">
        <v>5806</v>
      </c>
    </row>
    <row r="715" spans="1:7">
      <c r="A715" s="23">
        <v>2018</v>
      </c>
      <c r="B715" s="13" t="s">
        <v>1886</v>
      </c>
      <c r="C715" s="22" t="s">
        <v>8208</v>
      </c>
      <c r="D715" s="22" t="s">
        <v>8199</v>
      </c>
      <c r="E715" s="22" t="s">
        <v>2381</v>
      </c>
      <c r="F715" s="36">
        <v>30</v>
      </c>
      <c r="G715" s="36">
        <v>609</v>
      </c>
    </row>
    <row r="716" spans="1:7">
      <c r="A716" s="23">
        <v>2018</v>
      </c>
      <c r="B716" s="13" t="s">
        <v>1886</v>
      </c>
      <c r="C716" s="22" t="s">
        <v>8209</v>
      </c>
      <c r="D716" s="22" t="s">
        <v>8199</v>
      </c>
      <c r="E716" s="22" t="s">
        <v>2381</v>
      </c>
      <c r="F716" s="36">
        <v>20</v>
      </c>
      <c r="G716" s="36">
        <v>574</v>
      </c>
    </row>
    <row r="717" spans="1:7">
      <c r="A717" s="23">
        <v>2018</v>
      </c>
      <c r="B717" s="13" t="s">
        <v>1886</v>
      </c>
      <c r="C717" s="22" t="s">
        <v>8210</v>
      </c>
      <c r="D717" s="22" t="s">
        <v>8199</v>
      </c>
      <c r="E717" s="22" t="s">
        <v>2381</v>
      </c>
      <c r="F717" s="36">
        <v>26</v>
      </c>
      <c r="G717" s="36">
        <v>1365</v>
      </c>
    </row>
    <row r="718" spans="1:7">
      <c r="A718" s="23">
        <v>2018</v>
      </c>
      <c r="B718" s="13" t="s">
        <v>1886</v>
      </c>
      <c r="C718" s="22" t="s">
        <v>8211</v>
      </c>
      <c r="D718" s="22" t="s">
        <v>8199</v>
      </c>
      <c r="E718" s="22" t="s">
        <v>2381</v>
      </c>
      <c r="F718" s="36">
        <v>33</v>
      </c>
      <c r="G718" s="36">
        <v>814</v>
      </c>
    </row>
    <row r="719" spans="1:7">
      <c r="A719" s="23">
        <v>2018</v>
      </c>
      <c r="B719" s="13" t="s">
        <v>1886</v>
      </c>
      <c r="C719" s="22" t="s">
        <v>8212</v>
      </c>
      <c r="D719" s="22" t="s">
        <v>8199</v>
      </c>
      <c r="E719" s="22" t="s">
        <v>2381</v>
      </c>
      <c r="F719" s="36">
        <v>1</v>
      </c>
      <c r="G719" s="36">
        <v>7</v>
      </c>
    </row>
    <row r="720" spans="1:7">
      <c r="A720" s="23">
        <v>2018</v>
      </c>
      <c r="B720" s="13" t="s">
        <v>1886</v>
      </c>
      <c r="C720" s="22" t="s">
        <v>8213</v>
      </c>
      <c r="D720" s="22" t="s">
        <v>8199</v>
      </c>
      <c r="E720" s="22" t="s">
        <v>2381</v>
      </c>
      <c r="F720" s="36">
        <v>38</v>
      </c>
      <c r="G720" s="36">
        <v>1123</v>
      </c>
    </row>
    <row r="721" spans="1:7">
      <c r="A721" s="23">
        <v>2018</v>
      </c>
      <c r="B721" s="13" t="s">
        <v>1886</v>
      </c>
      <c r="C721" s="22" t="s">
        <v>8214</v>
      </c>
      <c r="D721" s="22" t="s">
        <v>8199</v>
      </c>
      <c r="E721" s="22" t="s">
        <v>2381</v>
      </c>
      <c r="F721" s="36">
        <v>4</v>
      </c>
      <c r="G721" s="36">
        <v>106</v>
      </c>
    </row>
    <row r="722" spans="1:7">
      <c r="A722" s="23">
        <v>2018</v>
      </c>
      <c r="B722" s="13" t="s">
        <v>1886</v>
      </c>
      <c r="C722" s="22" t="s">
        <v>8215</v>
      </c>
      <c r="D722" s="22" t="s">
        <v>8199</v>
      </c>
      <c r="E722" s="22" t="s">
        <v>2381</v>
      </c>
      <c r="F722" s="36">
        <v>9</v>
      </c>
      <c r="G722" s="36">
        <v>233</v>
      </c>
    </row>
    <row r="723" spans="1:7">
      <c r="A723" s="23">
        <v>2018</v>
      </c>
      <c r="B723" s="13" t="s">
        <v>1886</v>
      </c>
      <c r="C723" s="22" t="s">
        <v>8216</v>
      </c>
      <c r="D723" s="22" t="s">
        <v>8199</v>
      </c>
      <c r="E723" s="22" t="s">
        <v>2381</v>
      </c>
      <c r="F723" s="36">
        <v>1</v>
      </c>
      <c r="G723" s="36">
        <v>30</v>
      </c>
    </row>
    <row r="724" spans="1:7">
      <c r="A724" s="23">
        <v>2018</v>
      </c>
      <c r="B724" s="13" t="s">
        <v>1886</v>
      </c>
      <c r="C724" s="22" t="s">
        <v>8217</v>
      </c>
      <c r="D724" s="22" t="s">
        <v>8199</v>
      </c>
      <c r="E724" s="22" t="s">
        <v>2381</v>
      </c>
      <c r="F724" s="36">
        <v>68</v>
      </c>
      <c r="G724" s="36">
        <v>4293</v>
      </c>
    </row>
    <row r="725" spans="1:7">
      <c r="A725" s="23">
        <v>2018</v>
      </c>
      <c r="B725" s="13" t="s">
        <v>1886</v>
      </c>
      <c r="C725" s="22" t="s">
        <v>8218</v>
      </c>
      <c r="D725" s="22" t="s">
        <v>8199</v>
      </c>
      <c r="E725" s="22" t="s">
        <v>2381</v>
      </c>
      <c r="F725" s="36">
        <v>36</v>
      </c>
      <c r="G725" s="36">
        <v>1273</v>
      </c>
    </row>
    <row r="726" spans="1:7">
      <c r="A726" s="23">
        <v>2018</v>
      </c>
      <c r="B726" s="13" t="s">
        <v>1886</v>
      </c>
      <c r="C726" s="22" t="s">
        <v>8219</v>
      </c>
      <c r="D726" s="22" t="s">
        <v>8199</v>
      </c>
      <c r="E726" s="22" t="s">
        <v>2381</v>
      </c>
      <c r="F726" s="36">
        <v>9</v>
      </c>
      <c r="G726" s="36">
        <v>199</v>
      </c>
    </row>
    <row r="727" spans="1:7">
      <c r="A727" s="23">
        <v>2018</v>
      </c>
      <c r="B727" s="13" t="s">
        <v>1886</v>
      </c>
      <c r="C727" s="22" t="s">
        <v>8220</v>
      </c>
      <c r="D727" s="22" t="s">
        <v>8199</v>
      </c>
      <c r="E727" s="22" t="s">
        <v>2381</v>
      </c>
      <c r="F727" s="36">
        <v>19</v>
      </c>
      <c r="G727" s="36">
        <v>567</v>
      </c>
    </row>
    <row r="728" spans="1:7">
      <c r="A728" s="23">
        <v>2018</v>
      </c>
      <c r="B728" s="13" t="s">
        <v>1886</v>
      </c>
      <c r="C728" s="22" t="s">
        <v>8221</v>
      </c>
      <c r="D728" s="22" t="s">
        <v>8199</v>
      </c>
      <c r="E728" s="22" t="s">
        <v>2381</v>
      </c>
      <c r="F728" s="36">
        <v>21</v>
      </c>
      <c r="G728" s="36">
        <v>554</v>
      </c>
    </row>
    <row r="729" spans="1:7">
      <c r="A729" s="23">
        <v>2018</v>
      </c>
      <c r="B729" s="13" t="s">
        <v>1886</v>
      </c>
      <c r="C729" s="22" t="s">
        <v>171</v>
      </c>
      <c r="D729" s="22" t="s">
        <v>8199</v>
      </c>
      <c r="E729" s="22" t="s">
        <v>2381</v>
      </c>
      <c r="F729" s="36">
        <v>5</v>
      </c>
      <c r="G729" s="36">
        <v>169</v>
      </c>
    </row>
    <row r="730" spans="1:7">
      <c r="A730" s="23">
        <v>2018</v>
      </c>
      <c r="B730" s="13" t="s">
        <v>1886</v>
      </c>
      <c r="C730" s="22" t="s">
        <v>848</v>
      </c>
      <c r="D730" s="22" t="s">
        <v>8199</v>
      </c>
      <c r="E730" s="22" t="s">
        <v>2381</v>
      </c>
      <c r="F730" s="36">
        <v>10</v>
      </c>
      <c r="G730" s="36">
        <v>367</v>
      </c>
    </row>
    <row r="731" spans="1:7">
      <c r="A731" s="23">
        <v>2018</v>
      </c>
      <c r="B731" s="13" t="s">
        <v>1886</v>
      </c>
      <c r="C731" s="22" t="s">
        <v>8208</v>
      </c>
      <c r="D731" s="22" t="s">
        <v>8199</v>
      </c>
      <c r="E731" s="22" t="s">
        <v>2383</v>
      </c>
      <c r="F731" s="36">
        <v>1</v>
      </c>
      <c r="G731" s="36">
        <v>12</v>
      </c>
    </row>
    <row r="732" spans="1:7">
      <c r="A732" s="23">
        <v>2018</v>
      </c>
      <c r="B732" s="13" t="s">
        <v>1886</v>
      </c>
      <c r="C732" s="22" t="s">
        <v>8219</v>
      </c>
      <c r="D732" s="22" t="s">
        <v>8199</v>
      </c>
      <c r="E732" s="22" t="s">
        <v>2383</v>
      </c>
      <c r="F732" s="36">
        <v>4</v>
      </c>
      <c r="G732" s="36">
        <v>63</v>
      </c>
    </row>
    <row r="733" spans="1:7">
      <c r="A733" s="23">
        <v>2018</v>
      </c>
      <c r="B733" s="13" t="s">
        <v>1886</v>
      </c>
      <c r="C733" s="22" t="s">
        <v>8221</v>
      </c>
      <c r="D733" s="22" t="s">
        <v>8199</v>
      </c>
      <c r="E733" s="22" t="s">
        <v>2383</v>
      </c>
      <c r="F733" s="36">
        <v>2</v>
      </c>
      <c r="G733" s="36">
        <v>55</v>
      </c>
    </row>
    <row r="734" spans="1:7">
      <c r="A734" s="23">
        <v>2018</v>
      </c>
      <c r="B734" s="13" t="s">
        <v>1886</v>
      </c>
      <c r="C734" s="22" t="s">
        <v>8207</v>
      </c>
      <c r="D734" s="22" t="s">
        <v>8199</v>
      </c>
      <c r="E734" s="22" t="s">
        <v>2382</v>
      </c>
      <c r="F734" s="36">
        <v>56</v>
      </c>
      <c r="G734" s="36">
        <v>1778</v>
      </c>
    </row>
    <row r="735" spans="1:7">
      <c r="A735" s="23">
        <v>2018</v>
      </c>
      <c r="B735" s="13" t="s">
        <v>1886</v>
      </c>
      <c r="C735" s="22" t="s">
        <v>8208</v>
      </c>
      <c r="D735" s="22" t="s">
        <v>8199</v>
      </c>
      <c r="E735" s="22" t="s">
        <v>2382</v>
      </c>
      <c r="F735" s="36">
        <v>12</v>
      </c>
      <c r="G735" s="36">
        <v>292</v>
      </c>
    </row>
    <row r="736" spans="1:7">
      <c r="A736" s="23">
        <v>2018</v>
      </c>
      <c r="B736" s="13" t="s">
        <v>1886</v>
      </c>
      <c r="C736" s="22" t="s">
        <v>8209</v>
      </c>
      <c r="D736" s="22" t="s">
        <v>8199</v>
      </c>
      <c r="E736" s="22" t="s">
        <v>2382</v>
      </c>
      <c r="F736" s="36">
        <v>20</v>
      </c>
      <c r="G736" s="36">
        <v>974</v>
      </c>
    </row>
    <row r="737" spans="1:7">
      <c r="A737" s="23">
        <v>2018</v>
      </c>
      <c r="B737" s="13" t="s">
        <v>1886</v>
      </c>
      <c r="C737" s="22" t="s">
        <v>8210</v>
      </c>
      <c r="D737" s="22" t="s">
        <v>8199</v>
      </c>
      <c r="E737" s="22" t="s">
        <v>2382</v>
      </c>
      <c r="F737" s="36">
        <v>3</v>
      </c>
      <c r="G737" s="36">
        <v>60</v>
      </c>
    </row>
    <row r="738" spans="1:7">
      <c r="A738" s="23">
        <v>2018</v>
      </c>
      <c r="B738" s="13" t="s">
        <v>1886</v>
      </c>
      <c r="C738" s="22" t="s">
        <v>8211</v>
      </c>
      <c r="D738" s="22" t="s">
        <v>8199</v>
      </c>
      <c r="E738" s="22" t="s">
        <v>2382</v>
      </c>
      <c r="F738" s="36">
        <v>5</v>
      </c>
      <c r="G738" s="36">
        <v>150</v>
      </c>
    </row>
    <row r="739" spans="1:7">
      <c r="A739" s="23">
        <v>2018</v>
      </c>
      <c r="B739" s="13" t="s">
        <v>1886</v>
      </c>
      <c r="C739" s="22" t="s">
        <v>8213</v>
      </c>
      <c r="D739" s="22" t="s">
        <v>8199</v>
      </c>
      <c r="E739" s="22" t="s">
        <v>2382</v>
      </c>
      <c r="F739" s="36">
        <v>2</v>
      </c>
      <c r="G739" s="36">
        <v>55</v>
      </c>
    </row>
    <row r="740" spans="1:7">
      <c r="A740" s="23">
        <v>2018</v>
      </c>
      <c r="B740" s="13" t="s">
        <v>1886</v>
      </c>
      <c r="C740" s="22" t="s">
        <v>8215</v>
      </c>
      <c r="D740" s="22" t="s">
        <v>8199</v>
      </c>
      <c r="E740" s="22" t="s">
        <v>2382</v>
      </c>
      <c r="F740" s="36">
        <v>1</v>
      </c>
      <c r="G740" s="36">
        <v>40</v>
      </c>
    </row>
    <row r="741" spans="1:7">
      <c r="A741" s="23">
        <v>2018</v>
      </c>
      <c r="B741" s="13" t="s">
        <v>1886</v>
      </c>
      <c r="C741" s="22" t="s">
        <v>8217</v>
      </c>
      <c r="D741" s="22" t="s">
        <v>8199</v>
      </c>
      <c r="E741" s="22" t="s">
        <v>2382</v>
      </c>
      <c r="F741" s="36">
        <v>6</v>
      </c>
      <c r="G741" s="36">
        <v>161</v>
      </c>
    </row>
    <row r="742" spans="1:7">
      <c r="A742" s="23">
        <v>2018</v>
      </c>
      <c r="B742" s="13" t="s">
        <v>1886</v>
      </c>
      <c r="C742" s="22" t="s">
        <v>8219</v>
      </c>
      <c r="D742" s="22" t="s">
        <v>8199</v>
      </c>
      <c r="E742" s="22" t="s">
        <v>2382</v>
      </c>
      <c r="F742" s="36">
        <v>5</v>
      </c>
      <c r="G742" s="36">
        <v>72</v>
      </c>
    </row>
    <row r="743" spans="1:7">
      <c r="A743" s="23">
        <v>2018</v>
      </c>
      <c r="B743" s="13" t="s">
        <v>1886</v>
      </c>
      <c r="C743" s="22" t="s">
        <v>8220</v>
      </c>
      <c r="D743" s="22" t="s">
        <v>8199</v>
      </c>
      <c r="E743" s="22" t="s">
        <v>2382</v>
      </c>
      <c r="F743" s="36">
        <v>3</v>
      </c>
      <c r="G743" s="36">
        <v>90</v>
      </c>
    </row>
    <row r="744" spans="1:7">
      <c r="A744" s="23">
        <v>2018</v>
      </c>
      <c r="B744" s="13" t="s">
        <v>1886</v>
      </c>
      <c r="C744" s="22" t="s">
        <v>848</v>
      </c>
      <c r="D744" s="22" t="s">
        <v>8199</v>
      </c>
      <c r="E744" s="22" t="s">
        <v>2382</v>
      </c>
      <c r="F744" s="36">
        <v>2</v>
      </c>
      <c r="G744" s="36">
        <v>60</v>
      </c>
    </row>
    <row r="745" spans="1:7">
      <c r="A745" s="23">
        <v>2018</v>
      </c>
      <c r="B745" s="13" t="s">
        <v>1886</v>
      </c>
      <c r="C745" s="22" t="s">
        <v>1691</v>
      </c>
      <c r="D745" s="22" t="s">
        <v>8198</v>
      </c>
      <c r="E745" s="22" t="s">
        <v>2371</v>
      </c>
      <c r="F745" s="36">
        <v>24</v>
      </c>
      <c r="G745" s="36"/>
    </row>
    <row r="746" spans="1:7">
      <c r="A746" s="23">
        <v>2018</v>
      </c>
      <c r="B746" s="13" t="s">
        <v>1886</v>
      </c>
      <c r="C746" s="22" t="s">
        <v>8204</v>
      </c>
      <c r="D746" s="22" t="s">
        <v>8198</v>
      </c>
      <c r="E746" s="22" t="s">
        <v>2371</v>
      </c>
      <c r="F746" s="36">
        <v>12</v>
      </c>
      <c r="G746" s="36"/>
    </row>
    <row r="747" spans="1:7">
      <c r="A747" s="23">
        <v>2018</v>
      </c>
      <c r="B747" s="13" t="s">
        <v>1886</v>
      </c>
      <c r="C747" s="22" t="s">
        <v>8205</v>
      </c>
      <c r="D747" s="22" t="s">
        <v>8198</v>
      </c>
      <c r="E747" s="22" t="s">
        <v>2371</v>
      </c>
      <c r="F747" s="36">
        <v>4</v>
      </c>
      <c r="G747" s="36"/>
    </row>
    <row r="748" spans="1:7">
      <c r="A748" s="23">
        <v>2018</v>
      </c>
      <c r="B748" s="13" t="s">
        <v>1886</v>
      </c>
      <c r="C748" s="22" t="s">
        <v>8206</v>
      </c>
      <c r="D748" s="22" t="s">
        <v>8198</v>
      </c>
      <c r="E748" s="22" t="s">
        <v>2371</v>
      </c>
      <c r="F748" s="36">
        <v>6</v>
      </c>
      <c r="G748" s="36"/>
    </row>
    <row r="749" spans="1:7">
      <c r="A749" s="23">
        <v>2018</v>
      </c>
      <c r="B749" s="13" t="s">
        <v>1886</v>
      </c>
      <c r="C749" s="22" t="s">
        <v>8207</v>
      </c>
      <c r="D749" s="22" t="s">
        <v>8198</v>
      </c>
      <c r="E749" s="22" t="s">
        <v>2371</v>
      </c>
      <c r="F749" s="36">
        <v>133</v>
      </c>
      <c r="G749" s="36"/>
    </row>
    <row r="750" spans="1:7">
      <c r="A750" s="23">
        <v>2018</v>
      </c>
      <c r="B750" s="13" t="s">
        <v>1886</v>
      </c>
      <c r="C750" s="22" t="s">
        <v>8208</v>
      </c>
      <c r="D750" s="22" t="s">
        <v>8198</v>
      </c>
      <c r="E750" s="22" t="s">
        <v>2371</v>
      </c>
      <c r="F750" s="36">
        <v>17</v>
      </c>
      <c r="G750" s="36"/>
    </row>
    <row r="751" spans="1:7">
      <c r="A751" s="23">
        <v>2018</v>
      </c>
      <c r="B751" s="13" t="s">
        <v>1886</v>
      </c>
      <c r="C751" s="22" t="s">
        <v>8209</v>
      </c>
      <c r="D751" s="22" t="s">
        <v>8198</v>
      </c>
      <c r="E751" s="22" t="s">
        <v>2371</v>
      </c>
      <c r="F751" s="36">
        <v>10</v>
      </c>
      <c r="G751" s="36"/>
    </row>
    <row r="752" spans="1:7">
      <c r="A752" s="23">
        <v>2018</v>
      </c>
      <c r="B752" s="13" t="s">
        <v>1886</v>
      </c>
      <c r="C752" s="22" t="s">
        <v>8210</v>
      </c>
      <c r="D752" s="22" t="s">
        <v>8198</v>
      </c>
      <c r="E752" s="22" t="s">
        <v>2371</v>
      </c>
      <c r="F752" s="36">
        <v>27</v>
      </c>
      <c r="G752" s="36"/>
    </row>
    <row r="753" spans="1:7">
      <c r="A753" s="23">
        <v>2018</v>
      </c>
      <c r="B753" s="13" t="s">
        <v>1886</v>
      </c>
      <c r="C753" s="22" t="s">
        <v>8211</v>
      </c>
      <c r="D753" s="22" t="s">
        <v>8198</v>
      </c>
      <c r="E753" s="22" t="s">
        <v>2371</v>
      </c>
      <c r="F753" s="36">
        <v>34</v>
      </c>
      <c r="G753" s="36"/>
    </row>
    <row r="754" spans="1:7">
      <c r="A754" s="23">
        <v>2018</v>
      </c>
      <c r="B754" s="13" t="s">
        <v>1886</v>
      </c>
      <c r="C754" s="22" t="s">
        <v>8213</v>
      </c>
      <c r="D754" s="22" t="s">
        <v>8198</v>
      </c>
      <c r="E754" s="22" t="s">
        <v>2371</v>
      </c>
      <c r="F754" s="36">
        <v>15</v>
      </c>
      <c r="G754" s="36"/>
    </row>
    <row r="755" spans="1:7">
      <c r="A755" s="23">
        <v>2018</v>
      </c>
      <c r="B755" s="13" t="s">
        <v>1886</v>
      </c>
      <c r="C755" s="22" t="s">
        <v>8214</v>
      </c>
      <c r="D755" s="22" t="s">
        <v>8198</v>
      </c>
      <c r="E755" s="22" t="s">
        <v>2371</v>
      </c>
      <c r="F755" s="36">
        <v>3</v>
      </c>
      <c r="G755" s="36"/>
    </row>
    <row r="756" spans="1:7">
      <c r="A756" s="23">
        <v>2018</v>
      </c>
      <c r="B756" s="13" t="s">
        <v>1886</v>
      </c>
      <c r="C756" s="22" t="s">
        <v>8215</v>
      </c>
      <c r="D756" s="22" t="s">
        <v>8198</v>
      </c>
      <c r="E756" s="22" t="s">
        <v>2371</v>
      </c>
      <c r="F756" s="36">
        <v>5</v>
      </c>
      <c r="G756" s="36"/>
    </row>
    <row r="757" spans="1:7">
      <c r="A757" s="23">
        <v>2018</v>
      </c>
      <c r="B757" s="13" t="s">
        <v>1886</v>
      </c>
      <c r="C757" s="22" t="s">
        <v>8217</v>
      </c>
      <c r="D757" s="22" t="s">
        <v>8198</v>
      </c>
      <c r="E757" s="22" t="s">
        <v>2371</v>
      </c>
      <c r="F757" s="36">
        <v>59</v>
      </c>
      <c r="G757" s="36"/>
    </row>
    <row r="758" spans="1:7">
      <c r="A758" s="23">
        <v>2018</v>
      </c>
      <c r="B758" s="13" t="s">
        <v>1886</v>
      </c>
      <c r="C758" s="22" t="s">
        <v>8218</v>
      </c>
      <c r="D758" s="22" t="s">
        <v>8198</v>
      </c>
      <c r="E758" s="22" t="s">
        <v>2371</v>
      </c>
      <c r="F758" s="36">
        <v>31</v>
      </c>
      <c r="G758" s="36"/>
    </row>
    <row r="759" spans="1:7">
      <c r="A759" s="23">
        <v>2018</v>
      </c>
      <c r="B759" s="13" t="s">
        <v>1886</v>
      </c>
      <c r="C759" s="22" t="s">
        <v>8219</v>
      </c>
      <c r="D759" s="22" t="s">
        <v>8198</v>
      </c>
      <c r="E759" s="22" t="s">
        <v>2371</v>
      </c>
      <c r="F759" s="36">
        <v>9</v>
      </c>
      <c r="G759" s="36"/>
    </row>
    <row r="760" spans="1:7">
      <c r="A760" s="23">
        <v>2018</v>
      </c>
      <c r="B760" s="13" t="s">
        <v>1886</v>
      </c>
      <c r="C760" s="22" t="s">
        <v>8220</v>
      </c>
      <c r="D760" s="22" t="s">
        <v>8198</v>
      </c>
      <c r="E760" s="22" t="s">
        <v>2371</v>
      </c>
      <c r="F760" s="36">
        <v>8</v>
      </c>
      <c r="G760" s="36"/>
    </row>
    <row r="761" spans="1:7">
      <c r="A761" s="23">
        <v>2018</v>
      </c>
      <c r="B761" s="13" t="s">
        <v>1886</v>
      </c>
      <c r="C761" s="22" t="s">
        <v>8221</v>
      </c>
      <c r="D761" s="22" t="s">
        <v>8198</v>
      </c>
      <c r="E761" s="22" t="s">
        <v>2371</v>
      </c>
      <c r="F761" s="36">
        <v>13</v>
      </c>
      <c r="G761" s="36"/>
    </row>
    <row r="762" spans="1:7">
      <c r="A762" s="23">
        <v>2018</v>
      </c>
      <c r="B762" s="13" t="s">
        <v>1886</v>
      </c>
      <c r="C762" s="22" t="s">
        <v>171</v>
      </c>
      <c r="D762" s="22" t="s">
        <v>8198</v>
      </c>
      <c r="E762" s="22" t="s">
        <v>2371</v>
      </c>
      <c r="F762" s="36">
        <v>3</v>
      </c>
      <c r="G762" s="36"/>
    </row>
    <row r="763" spans="1:7">
      <c r="A763" s="23">
        <v>2018</v>
      </c>
      <c r="B763" s="13" t="s">
        <v>1886</v>
      </c>
      <c r="C763" s="22" t="s">
        <v>8204</v>
      </c>
      <c r="D763" s="22" t="s">
        <v>8198</v>
      </c>
      <c r="E763" s="22" t="s">
        <v>2373</v>
      </c>
      <c r="F763" s="36">
        <v>6</v>
      </c>
      <c r="G763" s="36"/>
    </row>
    <row r="764" spans="1:7">
      <c r="A764" s="23">
        <v>2018</v>
      </c>
      <c r="B764" s="13" t="s">
        <v>1886</v>
      </c>
      <c r="C764" s="22" t="s">
        <v>8205</v>
      </c>
      <c r="D764" s="22" t="s">
        <v>8198</v>
      </c>
      <c r="E764" s="22" t="s">
        <v>2373</v>
      </c>
      <c r="F764" s="36">
        <v>5</v>
      </c>
      <c r="G764" s="36"/>
    </row>
    <row r="765" spans="1:7">
      <c r="A765" s="23">
        <v>2018</v>
      </c>
      <c r="B765" s="13" t="s">
        <v>1886</v>
      </c>
      <c r="C765" s="22" t="s">
        <v>8206</v>
      </c>
      <c r="D765" s="22" t="s">
        <v>8198</v>
      </c>
      <c r="E765" s="22" t="s">
        <v>2373</v>
      </c>
      <c r="F765" s="36">
        <v>10</v>
      </c>
      <c r="G765" s="36"/>
    </row>
    <row r="766" spans="1:7">
      <c r="A766" s="23">
        <v>2018</v>
      </c>
      <c r="B766" s="13" t="s">
        <v>1886</v>
      </c>
      <c r="C766" s="22" t="s">
        <v>8207</v>
      </c>
      <c r="D766" s="22" t="s">
        <v>8198</v>
      </c>
      <c r="E766" s="22" t="s">
        <v>2373</v>
      </c>
      <c r="F766" s="36">
        <v>59</v>
      </c>
      <c r="G766" s="36"/>
    </row>
    <row r="767" spans="1:7">
      <c r="A767" s="23">
        <v>2018</v>
      </c>
      <c r="B767" s="13" t="s">
        <v>1886</v>
      </c>
      <c r="C767" s="22" t="s">
        <v>8208</v>
      </c>
      <c r="D767" s="22" t="s">
        <v>8198</v>
      </c>
      <c r="E767" s="22" t="s">
        <v>2373</v>
      </c>
      <c r="F767" s="36">
        <v>26</v>
      </c>
      <c r="G767" s="36"/>
    </row>
    <row r="768" spans="1:7">
      <c r="A768" s="23">
        <v>2018</v>
      </c>
      <c r="B768" s="13" t="s">
        <v>1886</v>
      </c>
      <c r="C768" s="22" t="s">
        <v>8209</v>
      </c>
      <c r="D768" s="22" t="s">
        <v>8198</v>
      </c>
      <c r="E768" s="22" t="s">
        <v>2373</v>
      </c>
      <c r="F768" s="36">
        <v>30</v>
      </c>
      <c r="G768" s="36"/>
    </row>
    <row r="769" spans="1:7">
      <c r="A769" s="23">
        <v>2018</v>
      </c>
      <c r="B769" s="13" t="s">
        <v>1886</v>
      </c>
      <c r="C769" s="22" t="s">
        <v>8210</v>
      </c>
      <c r="D769" s="22" t="s">
        <v>8198</v>
      </c>
      <c r="E769" s="22" t="s">
        <v>2373</v>
      </c>
      <c r="F769" s="36">
        <v>2</v>
      </c>
      <c r="G769" s="36"/>
    </row>
    <row r="770" spans="1:7">
      <c r="A770" s="23">
        <v>2018</v>
      </c>
      <c r="B770" s="13" t="s">
        <v>1886</v>
      </c>
      <c r="C770" s="22" t="s">
        <v>8211</v>
      </c>
      <c r="D770" s="22" t="s">
        <v>8198</v>
      </c>
      <c r="E770" s="22" t="s">
        <v>2373</v>
      </c>
      <c r="F770" s="36">
        <v>4</v>
      </c>
      <c r="G770" s="36"/>
    </row>
    <row r="771" spans="1:7">
      <c r="A771" s="23">
        <v>2018</v>
      </c>
      <c r="B771" s="13" t="s">
        <v>1886</v>
      </c>
      <c r="C771" s="22" t="s">
        <v>8212</v>
      </c>
      <c r="D771" s="22" t="s">
        <v>8198</v>
      </c>
      <c r="E771" s="22" t="s">
        <v>2373</v>
      </c>
      <c r="F771" s="36">
        <v>1</v>
      </c>
      <c r="G771" s="36"/>
    </row>
    <row r="772" spans="1:7">
      <c r="A772" s="23">
        <v>2018</v>
      </c>
      <c r="B772" s="13" t="s">
        <v>1886</v>
      </c>
      <c r="C772" s="22" t="s">
        <v>8213</v>
      </c>
      <c r="D772" s="22" t="s">
        <v>8198</v>
      </c>
      <c r="E772" s="22" t="s">
        <v>2373</v>
      </c>
      <c r="F772" s="36">
        <v>25</v>
      </c>
      <c r="G772" s="36"/>
    </row>
    <row r="773" spans="1:7">
      <c r="A773" s="23">
        <v>2018</v>
      </c>
      <c r="B773" s="13" t="s">
        <v>1886</v>
      </c>
      <c r="C773" s="22" t="s">
        <v>8214</v>
      </c>
      <c r="D773" s="22" t="s">
        <v>8198</v>
      </c>
      <c r="E773" s="22" t="s">
        <v>2373</v>
      </c>
      <c r="F773" s="36">
        <v>1</v>
      </c>
      <c r="G773" s="36"/>
    </row>
    <row r="774" spans="1:7">
      <c r="A774" s="23">
        <v>2018</v>
      </c>
      <c r="B774" s="13" t="s">
        <v>1886</v>
      </c>
      <c r="C774" s="22" t="s">
        <v>8215</v>
      </c>
      <c r="D774" s="22" t="s">
        <v>8198</v>
      </c>
      <c r="E774" s="22" t="s">
        <v>2373</v>
      </c>
      <c r="F774" s="36">
        <v>5</v>
      </c>
      <c r="G774" s="36"/>
    </row>
    <row r="775" spans="1:7">
      <c r="A775" s="23">
        <v>2018</v>
      </c>
      <c r="B775" s="13" t="s">
        <v>1886</v>
      </c>
      <c r="C775" s="22" t="s">
        <v>8216</v>
      </c>
      <c r="D775" s="22" t="s">
        <v>8198</v>
      </c>
      <c r="E775" s="22" t="s">
        <v>2373</v>
      </c>
      <c r="F775" s="36">
        <v>1</v>
      </c>
      <c r="G775" s="36"/>
    </row>
    <row r="776" spans="1:7">
      <c r="A776" s="23">
        <v>2018</v>
      </c>
      <c r="B776" s="13" t="s">
        <v>1886</v>
      </c>
      <c r="C776" s="22" t="s">
        <v>8217</v>
      </c>
      <c r="D776" s="22" t="s">
        <v>8198</v>
      </c>
      <c r="E776" s="22" t="s">
        <v>2373</v>
      </c>
      <c r="F776" s="36">
        <v>15</v>
      </c>
      <c r="G776" s="36"/>
    </row>
    <row r="777" spans="1:7">
      <c r="A777" s="23">
        <v>2018</v>
      </c>
      <c r="B777" s="13" t="s">
        <v>1886</v>
      </c>
      <c r="C777" s="22" t="s">
        <v>8218</v>
      </c>
      <c r="D777" s="22" t="s">
        <v>8198</v>
      </c>
      <c r="E777" s="22" t="s">
        <v>2373</v>
      </c>
      <c r="F777" s="36">
        <v>5</v>
      </c>
      <c r="G777" s="36"/>
    </row>
    <row r="778" spans="1:7">
      <c r="A778" s="23">
        <v>2018</v>
      </c>
      <c r="B778" s="13" t="s">
        <v>1886</v>
      </c>
      <c r="C778" s="22" t="s">
        <v>8219</v>
      </c>
      <c r="D778" s="22" t="s">
        <v>8198</v>
      </c>
      <c r="E778" s="22" t="s">
        <v>2373</v>
      </c>
      <c r="F778" s="36">
        <v>9</v>
      </c>
      <c r="G778" s="36"/>
    </row>
    <row r="779" spans="1:7">
      <c r="A779" s="23">
        <v>2018</v>
      </c>
      <c r="B779" s="13" t="s">
        <v>1886</v>
      </c>
      <c r="C779" s="22" t="s">
        <v>8220</v>
      </c>
      <c r="D779" s="22" t="s">
        <v>8198</v>
      </c>
      <c r="E779" s="22" t="s">
        <v>2373</v>
      </c>
      <c r="F779" s="36">
        <v>14</v>
      </c>
      <c r="G779" s="36"/>
    </row>
    <row r="780" spans="1:7">
      <c r="A780" s="23">
        <v>2018</v>
      </c>
      <c r="B780" s="13" t="s">
        <v>1886</v>
      </c>
      <c r="C780" s="22" t="s">
        <v>8221</v>
      </c>
      <c r="D780" s="22" t="s">
        <v>8198</v>
      </c>
      <c r="E780" s="22" t="s">
        <v>2373</v>
      </c>
      <c r="F780" s="36">
        <v>10</v>
      </c>
      <c r="G780" s="36"/>
    </row>
    <row r="781" spans="1:7">
      <c r="A781" s="23">
        <v>2018</v>
      </c>
      <c r="B781" s="13" t="s">
        <v>1886</v>
      </c>
      <c r="C781" s="22" t="s">
        <v>171</v>
      </c>
      <c r="D781" s="22" t="s">
        <v>8198</v>
      </c>
      <c r="E781" s="22" t="s">
        <v>2373</v>
      </c>
      <c r="F781" s="36">
        <v>2</v>
      </c>
      <c r="G781" s="36"/>
    </row>
    <row r="782" spans="1:7">
      <c r="A782" s="23">
        <v>2018</v>
      </c>
      <c r="B782" s="13" t="s">
        <v>1886</v>
      </c>
      <c r="C782" s="22" t="s">
        <v>848</v>
      </c>
      <c r="D782" s="22" t="s">
        <v>8198</v>
      </c>
      <c r="E782" s="22" t="s">
        <v>2373</v>
      </c>
      <c r="F782" s="36">
        <v>12</v>
      </c>
      <c r="G782" s="36"/>
    </row>
    <row r="783" spans="1:7">
      <c r="A783" s="23">
        <v>2019</v>
      </c>
      <c r="B783" s="13" t="s">
        <v>1886</v>
      </c>
      <c r="C783" s="22" t="s">
        <v>8204</v>
      </c>
      <c r="D783" s="22" t="s">
        <v>4</v>
      </c>
      <c r="E783" s="22" t="s">
        <v>2389</v>
      </c>
      <c r="F783" s="36">
        <v>23</v>
      </c>
      <c r="G783" s="36"/>
    </row>
    <row r="784" spans="1:7">
      <c r="A784" s="23">
        <v>2019</v>
      </c>
      <c r="B784" s="13" t="s">
        <v>1886</v>
      </c>
      <c r="C784" s="22" t="s">
        <v>8205</v>
      </c>
      <c r="D784" s="22" t="s">
        <v>4</v>
      </c>
      <c r="E784" s="22" t="s">
        <v>2389</v>
      </c>
      <c r="F784" s="36">
        <v>15</v>
      </c>
      <c r="G784" s="36"/>
    </row>
    <row r="785" spans="1:7">
      <c r="A785" s="23">
        <v>2019</v>
      </c>
      <c r="B785" s="13" t="s">
        <v>1886</v>
      </c>
      <c r="C785" s="22" t="s">
        <v>8206</v>
      </c>
      <c r="D785" s="22" t="s">
        <v>4</v>
      </c>
      <c r="E785" s="22" t="s">
        <v>2389</v>
      </c>
      <c r="F785" s="36">
        <v>14</v>
      </c>
      <c r="G785" s="36"/>
    </row>
    <row r="786" spans="1:7">
      <c r="A786" s="23">
        <v>2019</v>
      </c>
      <c r="B786" s="13" t="s">
        <v>1886</v>
      </c>
      <c r="C786" s="22" t="s">
        <v>8207</v>
      </c>
      <c r="D786" s="22" t="s">
        <v>4</v>
      </c>
      <c r="E786" s="22" t="s">
        <v>2389</v>
      </c>
      <c r="F786" s="36">
        <v>214</v>
      </c>
      <c r="G786" s="36"/>
    </row>
    <row r="787" spans="1:7">
      <c r="A787" s="23">
        <v>2019</v>
      </c>
      <c r="B787" s="13" t="s">
        <v>1886</v>
      </c>
      <c r="C787" s="22" t="s">
        <v>8208</v>
      </c>
      <c r="D787" s="22" t="s">
        <v>4</v>
      </c>
      <c r="E787" s="22" t="s">
        <v>2389</v>
      </c>
      <c r="F787" s="36">
        <v>61</v>
      </c>
      <c r="G787" s="36"/>
    </row>
    <row r="788" spans="1:7">
      <c r="A788" s="23">
        <v>2019</v>
      </c>
      <c r="B788" s="13" t="s">
        <v>1886</v>
      </c>
      <c r="C788" s="22" t="s">
        <v>8209</v>
      </c>
      <c r="D788" s="22" t="s">
        <v>4</v>
      </c>
      <c r="E788" s="22" t="s">
        <v>2389</v>
      </c>
      <c r="F788" s="36">
        <v>52</v>
      </c>
      <c r="G788" s="36"/>
    </row>
    <row r="789" spans="1:7">
      <c r="A789" s="23">
        <v>2019</v>
      </c>
      <c r="B789" s="13" t="s">
        <v>1886</v>
      </c>
      <c r="C789" s="22" t="s">
        <v>8210</v>
      </c>
      <c r="D789" s="22" t="s">
        <v>4</v>
      </c>
      <c r="E789" s="22" t="s">
        <v>2389</v>
      </c>
      <c r="F789" s="36">
        <v>26</v>
      </c>
      <c r="G789" s="36"/>
    </row>
    <row r="790" spans="1:7">
      <c r="A790" s="23">
        <v>2019</v>
      </c>
      <c r="B790" s="13" t="s">
        <v>1886</v>
      </c>
      <c r="C790" s="22" t="s">
        <v>8211</v>
      </c>
      <c r="D790" s="22" t="s">
        <v>4</v>
      </c>
      <c r="E790" s="22" t="s">
        <v>2389</v>
      </c>
      <c r="F790" s="36">
        <v>53</v>
      </c>
      <c r="G790" s="36"/>
    </row>
    <row r="791" spans="1:7">
      <c r="A791" s="23">
        <v>2019</v>
      </c>
      <c r="B791" s="13" t="s">
        <v>1886</v>
      </c>
      <c r="C791" s="22" t="s">
        <v>8212</v>
      </c>
      <c r="D791" s="22" t="s">
        <v>4</v>
      </c>
      <c r="E791" s="22" t="s">
        <v>2389</v>
      </c>
      <c r="F791" s="36">
        <v>1</v>
      </c>
      <c r="G791" s="36"/>
    </row>
    <row r="792" spans="1:7">
      <c r="A792" s="23">
        <v>2019</v>
      </c>
      <c r="B792" s="13" t="s">
        <v>1886</v>
      </c>
      <c r="C792" s="22" t="s">
        <v>8213</v>
      </c>
      <c r="D792" s="22" t="s">
        <v>4</v>
      </c>
      <c r="E792" s="22" t="s">
        <v>2389</v>
      </c>
      <c r="F792" s="36">
        <v>25</v>
      </c>
      <c r="G792" s="36"/>
    </row>
    <row r="793" spans="1:7">
      <c r="A793" s="23">
        <v>2019</v>
      </c>
      <c r="B793" s="13" t="s">
        <v>1886</v>
      </c>
      <c r="C793" s="22" t="s">
        <v>8214</v>
      </c>
      <c r="D793" s="22" t="s">
        <v>4</v>
      </c>
      <c r="E793" s="22" t="s">
        <v>2389</v>
      </c>
      <c r="F793" s="36">
        <v>22</v>
      </c>
      <c r="G793" s="36"/>
    </row>
    <row r="794" spans="1:7">
      <c r="A794" s="23">
        <v>2019</v>
      </c>
      <c r="B794" s="13" t="s">
        <v>1886</v>
      </c>
      <c r="C794" s="22" t="s">
        <v>8215</v>
      </c>
      <c r="D794" s="22" t="s">
        <v>4</v>
      </c>
      <c r="E794" s="22" t="s">
        <v>2389</v>
      </c>
      <c r="F794" s="36">
        <v>10</v>
      </c>
      <c r="G794" s="36"/>
    </row>
    <row r="795" spans="1:7">
      <c r="A795" s="23">
        <v>2019</v>
      </c>
      <c r="B795" s="13" t="s">
        <v>1886</v>
      </c>
      <c r="C795" s="22" t="s">
        <v>8216</v>
      </c>
      <c r="D795" s="22" t="s">
        <v>4</v>
      </c>
      <c r="E795" s="22" t="s">
        <v>2389</v>
      </c>
      <c r="F795" s="36">
        <v>2</v>
      </c>
      <c r="G795" s="36"/>
    </row>
    <row r="796" spans="1:7">
      <c r="A796" s="23">
        <v>2019</v>
      </c>
      <c r="B796" s="13" t="s">
        <v>1886</v>
      </c>
      <c r="C796" s="22" t="s">
        <v>8217</v>
      </c>
      <c r="D796" s="22" t="s">
        <v>4</v>
      </c>
      <c r="E796" s="22" t="s">
        <v>2389</v>
      </c>
      <c r="F796" s="36">
        <v>98</v>
      </c>
      <c r="G796" s="36"/>
    </row>
    <row r="797" spans="1:7">
      <c r="A797" s="23">
        <v>2019</v>
      </c>
      <c r="B797" s="13" t="s">
        <v>1886</v>
      </c>
      <c r="C797" s="22" t="s">
        <v>8218</v>
      </c>
      <c r="D797" s="22" t="s">
        <v>4</v>
      </c>
      <c r="E797" s="22" t="s">
        <v>2389</v>
      </c>
      <c r="F797" s="36">
        <v>53</v>
      </c>
      <c r="G797" s="36"/>
    </row>
    <row r="798" spans="1:7">
      <c r="A798" s="23">
        <v>2019</v>
      </c>
      <c r="B798" s="13" t="s">
        <v>1886</v>
      </c>
      <c r="C798" s="22" t="s">
        <v>8219</v>
      </c>
      <c r="D798" s="22" t="s">
        <v>4</v>
      </c>
      <c r="E798" s="22" t="s">
        <v>2389</v>
      </c>
      <c r="F798" s="36">
        <v>19</v>
      </c>
      <c r="G798" s="36"/>
    </row>
    <row r="799" spans="1:7">
      <c r="A799" s="23">
        <v>2019</v>
      </c>
      <c r="B799" s="13" t="s">
        <v>1886</v>
      </c>
      <c r="C799" s="22" t="s">
        <v>8220</v>
      </c>
      <c r="D799" s="22" t="s">
        <v>4</v>
      </c>
      <c r="E799" s="22" t="s">
        <v>2389</v>
      </c>
      <c r="F799" s="36">
        <v>22</v>
      </c>
      <c r="G799" s="36"/>
    </row>
    <row r="800" spans="1:7">
      <c r="A800" s="23">
        <v>2019</v>
      </c>
      <c r="B800" s="13" t="s">
        <v>1886</v>
      </c>
      <c r="C800" s="22" t="s">
        <v>8221</v>
      </c>
      <c r="D800" s="22" t="s">
        <v>4</v>
      </c>
      <c r="E800" s="22" t="s">
        <v>2389</v>
      </c>
      <c r="F800" s="36">
        <v>21</v>
      </c>
      <c r="G800" s="36"/>
    </row>
    <row r="801" spans="1:7">
      <c r="A801" s="23">
        <v>2019</v>
      </c>
      <c r="B801" s="13" t="s">
        <v>1886</v>
      </c>
      <c r="C801" s="22" t="s">
        <v>848</v>
      </c>
      <c r="D801" s="22" t="s">
        <v>4</v>
      </c>
      <c r="E801" s="22" t="s">
        <v>2389</v>
      </c>
      <c r="F801" s="36">
        <v>18</v>
      </c>
      <c r="G801" s="36"/>
    </row>
    <row r="802" spans="1:7">
      <c r="A802" s="23">
        <v>2019</v>
      </c>
      <c r="B802" s="13" t="s">
        <v>1886</v>
      </c>
      <c r="C802" s="22" t="s">
        <v>1691</v>
      </c>
      <c r="D802" s="22" t="s">
        <v>4</v>
      </c>
      <c r="E802" s="22" t="s">
        <v>2389</v>
      </c>
      <c r="F802" s="36">
        <v>29</v>
      </c>
      <c r="G802" s="36"/>
    </row>
    <row r="803" spans="1:7">
      <c r="A803" s="23">
        <v>2019</v>
      </c>
      <c r="B803" s="13" t="s">
        <v>1886</v>
      </c>
      <c r="C803" s="22" t="s">
        <v>8205</v>
      </c>
      <c r="D803" s="22" t="s">
        <v>4</v>
      </c>
      <c r="E803" s="22" t="s">
        <v>2378</v>
      </c>
      <c r="F803" s="36">
        <v>4</v>
      </c>
      <c r="G803" s="36"/>
    </row>
    <row r="804" spans="1:7">
      <c r="A804" s="23">
        <v>2019</v>
      </c>
      <c r="B804" s="13" t="s">
        <v>1886</v>
      </c>
      <c r="C804" s="22" t="s">
        <v>8206</v>
      </c>
      <c r="D804" s="22" t="s">
        <v>4</v>
      </c>
      <c r="E804" s="22" t="s">
        <v>2378</v>
      </c>
      <c r="F804" s="36">
        <v>13</v>
      </c>
      <c r="G804" s="36"/>
    </row>
    <row r="805" spans="1:7">
      <c r="A805" s="23">
        <v>2019</v>
      </c>
      <c r="B805" s="13" t="s">
        <v>1886</v>
      </c>
      <c r="C805" s="22" t="s">
        <v>8207</v>
      </c>
      <c r="D805" s="22" t="s">
        <v>4</v>
      </c>
      <c r="E805" s="22" t="s">
        <v>2378</v>
      </c>
      <c r="F805" s="36">
        <v>48</v>
      </c>
      <c r="G805" s="36"/>
    </row>
    <row r="806" spans="1:7">
      <c r="A806" s="23">
        <v>2019</v>
      </c>
      <c r="B806" s="13" t="s">
        <v>1886</v>
      </c>
      <c r="C806" s="22" t="s">
        <v>8208</v>
      </c>
      <c r="D806" s="22" t="s">
        <v>4</v>
      </c>
      <c r="E806" s="22" t="s">
        <v>2378</v>
      </c>
      <c r="F806" s="36">
        <v>7</v>
      </c>
      <c r="G806" s="36"/>
    </row>
    <row r="807" spans="1:7">
      <c r="A807" s="23">
        <v>2019</v>
      </c>
      <c r="B807" s="13" t="s">
        <v>1886</v>
      </c>
      <c r="C807" s="22" t="s">
        <v>8209</v>
      </c>
      <c r="D807" s="22" t="s">
        <v>4</v>
      </c>
      <c r="E807" s="22" t="s">
        <v>2378</v>
      </c>
      <c r="F807" s="36">
        <v>28</v>
      </c>
      <c r="G807" s="36"/>
    </row>
    <row r="808" spans="1:7">
      <c r="A808" s="23">
        <v>2019</v>
      </c>
      <c r="B808" s="13" t="s">
        <v>1886</v>
      </c>
      <c r="C808" s="22" t="s">
        <v>8210</v>
      </c>
      <c r="D808" s="22" t="s">
        <v>4</v>
      </c>
      <c r="E808" s="22" t="s">
        <v>2378</v>
      </c>
      <c r="F808" s="36">
        <v>14</v>
      </c>
      <c r="G808" s="36"/>
    </row>
    <row r="809" spans="1:7">
      <c r="A809" s="23">
        <v>2019</v>
      </c>
      <c r="B809" s="13" t="s">
        <v>1886</v>
      </c>
      <c r="C809" s="22" t="s">
        <v>8211</v>
      </c>
      <c r="D809" s="22" t="s">
        <v>4</v>
      </c>
      <c r="E809" s="22" t="s">
        <v>2378</v>
      </c>
      <c r="F809" s="36">
        <v>6</v>
      </c>
      <c r="G809" s="36"/>
    </row>
    <row r="810" spans="1:7">
      <c r="A810" s="23">
        <v>2019</v>
      </c>
      <c r="B810" s="13" t="s">
        <v>1886</v>
      </c>
      <c r="C810" s="22" t="s">
        <v>8212</v>
      </c>
      <c r="D810" s="22" t="s">
        <v>4</v>
      </c>
      <c r="E810" s="22" t="s">
        <v>2378</v>
      </c>
      <c r="F810" s="36">
        <v>1</v>
      </c>
      <c r="G810" s="36"/>
    </row>
    <row r="811" spans="1:7">
      <c r="A811" s="23">
        <v>2019</v>
      </c>
      <c r="B811" s="13" t="s">
        <v>1886</v>
      </c>
      <c r="C811" s="22" t="s">
        <v>8213</v>
      </c>
      <c r="D811" s="22" t="s">
        <v>4</v>
      </c>
      <c r="E811" s="22" t="s">
        <v>2378</v>
      </c>
      <c r="F811" s="36">
        <v>36</v>
      </c>
      <c r="G811" s="36"/>
    </row>
    <row r="812" spans="1:7">
      <c r="A812" s="23">
        <v>2019</v>
      </c>
      <c r="B812" s="13" t="s">
        <v>1886</v>
      </c>
      <c r="C812" s="22" t="s">
        <v>8214</v>
      </c>
      <c r="D812" s="22" t="s">
        <v>4</v>
      </c>
      <c r="E812" s="22" t="s">
        <v>2378</v>
      </c>
      <c r="F812" s="36">
        <v>1</v>
      </c>
      <c r="G812" s="36"/>
    </row>
    <row r="813" spans="1:7">
      <c r="A813" s="23">
        <v>2019</v>
      </c>
      <c r="B813" s="13" t="s">
        <v>1886</v>
      </c>
      <c r="C813" s="22" t="s">
        <v>8215</v>
      </c>
      <c r="D813" s="22" t="s">
        <v>4</v>
      </c>
      <c r="E813" s="22" t="s">
        <v>2378</v>
      </c>
      <c r="F813" s="36">
        <v>6</v>
      </c>
      <c r="G813" s="36"/>
    </row>
    <row r="814" spans="1:7">
      <c r="A814" s="23">
        <v>2019</v>
      </c>
      <c r="B814" s="13" t="s">
        <v>1886</v>
      </c>
      <c r="C814" s="22" t="s">
        <v>8217</v>
      </c>
      <c r="D814" s="22" t="s">
        <v>4</v>
      </c>
      <c r="E814" s="22" t="s">
        <v>2378</v>
      </c>
      <c r="F814" s="36">
        <v>9</v>
      </c>
      <c r="G814" s="36"/>
    </row>
    <row r="815" spans="1:7">
      <c r="A815" s="23">
        <v>2019</v>
      </c>
      <c r="B815" s="13" t="s">
        <v>1886</v>
      </c>
      <c r="C815" s="22" t="s">
        <v>8218</v>
      </c>
      <c r="D815" s="22" t="s">
        <v>4</v>
      </c>
      <c r="E815" s="22" t="s">
        <v>2378</v>
      </c>
      <c r="F815" s="36">
        <v>31</v>
      </c>
      <c r="G815" s="36"/>
    </row>
    <row r="816" spans="1:7">
      <c r="A816" s="23">
        <v>2019</v>
      </c>
      <c r="B816" s="13" t="s">
        <v>1886</v>
      </c>
      <c r="C816" s="22" t="s">
        <v>8219</v>
      </c>
      <c r="D816" s="22" t="s">
        <v>4</v>
      </c>
      <c r="E816" s="22" t="s">
        <v>2378</v>
      </c>
      <c r="F816" s="36">
        <v>3</v>
      </c>
      <c r="G816" s="36"/>
    </row>
    <row r="817" spans="1:7">
      <c r="A817" s="23">
        <v>2019</v>
      </c>
      <c r="B817" s="13" t="s">
        <v>1886</v>
      </c>
      <c r="C817" s="22" t="s">
        <v>8221</v>
      </c>
      <c r="D817" s="22" t="s">
        <v>4</v>
      </c>
      <c r="E817" s="22" t="s">
        <v>2378</v>
      </c>
      <c r="F817" s="36">
        <v>4</v>
      </c>
      <c r="G817" s="36"/>
    </row>
    <row r="818" spans="1:7">
      <c r="A818" s="23">
        <v>2019</v>
      </c>
      <c r="B818" s="13" t="s">
        <v>1886</v>
      </c>
      <c r="C818" s="22" t="s">
        <v>848</v>
      </c>
      <c r="D818" s="22" t="s">
        <v>4</v>
      </c>
      <c r="E818" s="22" t="s">
        <v>2378</v>
      </c>
      <c r="F818" s="36">
        <v>4</v>
      </c>
      <c r="G818" s="36"/>
    </row>
    <row r="819" spans="1:7">
      <c r="A819" s="23">
        <v>2019</v>
      </c>
      <c r="B819" s="13" t="s">
        <v>1886</v>
      </c>
      <c r="C819" s="22" t="s">
        <v>1691</v>
      </c>
      <c r="D819" s="22" t="s">
        <v>4</v>
      </c>
      <c r="E819" s="22" t="s">
        <v>2378</v>
      </c>
      <c r="F819" s="36">
        <v>16</v>
      </c>
      <c r="G819" s="36"/>
    </row>
    <row r="820" spans="1:7">
      <c r="A820" s="23">
        <v>2019</v>
      </c>
      <c r="B820" s="13" t="s">
        <v>1886</v>
      </c>
      <c r="C820" s="22" t="s">
        <v>8204</v>
      </c>
      <c r="D820" s="22" t="s">
        <v>8199</v>
      </c>
      <c r="E820" s="22" t="s">
        <v>2381</v>
      </c>
      <c r="F820" s="36">
        <v>21</v>
      </c>
      <c r="G820" s="36">
        <v>443</v>
      </c>
    </row>
    <row r="821" spans="1:7">
      <c r="A821" s="23">
        <v>2019</v>
      </c>
      <c r="B821" s="13" t="s">
        <v>1886</v>
      </c>
      <c r="C821" s="22" t="s">
        <v>8205</v>
      </c>
      <c r="D821" s="22" t="s">
        <v>8199</v>
      </c>
      <c r="E821" s="22" t="s">
        <v>2381</v>
      </c>
      <c r="F821" s="36">
        <v>19</v>
      </c>
      <c r="G821" s="36">
        <v>762</v>
      </c>
    </row>
    <row r="822" spans="1:7">
      <c r="A822" s="23">
        <v>2019</v>
      </c>
      <c r="B822" s="13" t="s">
        <v>1886</v>
      </c>
      <c r="C822" s="22" t="s">
        <v>8206</v>
      </c>
      <c r="D822" s="22" t="s">
        <v>8199</v>
      </c>
      <c r="E822" s="22" t="s">
        <v>2381</v>
      </c>
      <c r="F822" s="36">
        <v>24</v>
      </c>
      <c r="G822" s="36">
        <v>801</v>
      </c>
    </row>
    <row r="823" spans="1:7">
      <c r="A823" s="23">
        <v>2019</v>
      </c>
      <c r="B823" s="13" t="s">
        <v>1886</v>
      </c>
      <c r="C823" s="22" t="s">
        <v>8207</v>
      </c>
      <c r="D823" s="22" t="s">
        <v>8199</v>
      </c>
      <c r="E823" s="22" t="s">
        <v>2381</v>
      </c>
      <c r="F823" s="36">
        <v>162</v>
      </c>
      <c r="G823" s="36">
        <v>4523</v>
      </c>
    </row>
    <row r="824" spans="1:7">
      <c r="A824" s="23">
        <v>2019</v>
      </c>
      <c r="B824" s="13" t="s">
        <v>1886</v>
      </c>
      <c r="C824" s="22" t="s">
        <v>8208</v>
      </c>
      <c r="D824" s="22" t="s">
        <v>8199</v>
      </c>
      <c r="E824" s="22" t="s">
        <v>2381</v>
      </c>
      <c r="F824" s="36">
        <v>54</v>
      </c>
      <c r="G824" s="36">
        <v>1226</v>
      </c>
    </row>
    <row r="825" spans="1:7">
      <c r="A825" s="23">
        <v>2019</v>
      </c>
      <c r="B825" s="13" t="s">
        <v>1886</v>
      </c>
      <c r="C825" s="22" t="s">
        <v>8209</v>
      </c>
      <c r="D825" s="22" t="s">
        <v>8199</v>
      </c>
      <c r="E825" s="22" t="s">
        <v>2381</v>
      </c>
      <c r="F825" s="36">
        <v>40</v>
      </c>
      <c r="G825" s="36">
        <v>1175</v>
      </c>
    </row>
    <row r="826" spans="1:7">
      <c r="A826" s="23">
        <v>2019</v>
      </c>
      <c r="B826" s="13" t="s">
        <v>1886</v>
      </c>
      <c r="C826" s="22" t="s">
        <v>8210</v>
      </c>
      <c r="D826" s="22" t="s">
        <v>8199</v>
      </c>
      <c r="E826" s="22" t="s">
        <v>2381</v>
      </c>
      <c r="F826" s="36">
        <v>38</v>
      </c>
      <c r="G826" s="36">
        <v>1714</v>
      </c>
    </row>
    <row r="827" spans="1:7">
      <c r="A827" s="23">
        <v>2019</v>
      </c>
      <c r="B827" s="13" t="s">
        <v>1886</v>
      </c>
      <c r="C827" s="22" t="s">
        <v>8211</v>
      </c>
      <c r="D827" s="22" t="s">
        <v>8199</v>
      </c>
      <c r="E827" s="22" t="s">
        <v>2381</v>
      </c>
      <c r="F827" s="36">
        <v>46</v>
      </c>
      <c r="G827" s="36">
        <v>944</v>
      </c>
    </row>
    <row r="828" spans="1:7">
      <c r="A828" s="23">
        <v>2019</v>
      </c>
      <c r="B828" s="13" t="s">
        <v>1886</v>
      </c>
      <c r="C828" s="22" t="s">
        <v>8212</v>
      </c>
      <c r="D828" s="22" t="s">
        <v>8199</v>
      </c>
      <c r="E828" s="22" t="s">
        <v>2381</v>
      </c>
      <c r="F828" s="36">
        <v>2</v>
      </c>
      <c r="G828" s="36">
        <v>48</v>
      </c>
    </row>
    <row r="829" spans="1:7">
      <c r="A829" s="23">
        <v>2019</v>
      </c>
      <c r="B829" s="13" t="s">
        <v>1886</v>
      </c>
      <c r="C829" s="22" t="s">
        <v>8213</v>
      </c>
      <c r="D829" s="22" t="s">
        <v>8199</v>
      </c>
      <c r="E829" s="22" t="s">
        <v>2381</v>
      </c>
      <c r="F829" s="36">
        <v>49</v>
      </c>
      <c r="G829" s="36">
        <v>1604</v>
      </c>
    </row>
    <row r="830" spans="1:7">
      <c r="A830" s="23">
        <v>2019</v>
      </c>
      <c r="B830" s="13" t="s">
        <v>1886</v>
      </c>
      <c r="C830" s="22" t="s">
        <v>8214</v>
      </c>
      <c r="D830" s="22" t="s">
        <v>8199</v>
      </c>
      <c r="E830" s="22" t="s">
        <v>2381</v>
      </c>
      <c r="F830" s="36">
        <v>15</v>
      </c>
      <c r="G830" s="36">
        <v>320</v>
      </c>
    </row>
    <row r="831" spans="1:7">
      <c r="A831" s="23">
        <v>2019</v>
      </c>
      <c r="B831" s="13" t="s">
        <v>1886</v>
      </c>
      <c r="C831" s="22" t="s">
        <v>8215</v>
      </c>
      <c r="D831" s="22" t="s">
        <v>8199</v>
      </c>
      <c r="E831" s="22" t="s">
        <v>2381</v>
      </c>
      <c r="F831" s="36">
        <v>15</v>
      </c>
      <c r="G831" s="36">
        <v>459</v>
      </c>
    </row>
    <row r="832" spans="1:7">
      <c r="A832" s="23">
        <v>2019</v>
      </c>
      <c r="B832" s="13" t="s">
        <v>1886</v>
      </c>
      <c r="C832" s="22" t="s">
        <v>8216</v>
      </c>
      <c r="D832" s="22" t="s">
        <v>8199</v>
      </c>
      <c r="E832" s="22" t="s">
        <v>2381</v>
      </c>
      <c r="F832" s="36">
        <v>2</v>
      </c>
      <c r="G832" s="36">
        <v>54</v>
      </c>
    </row>
    <row r="833" spans="1:7">
      <c r="A833" s="23">
        <v>2019</v>
      </c>
      <c r="B833" s="13" t="s">
        <v>1886</v>
      </c>
      <c r="C833" s="22" t="s">
        <v>8217</v>
      </c>
      <c r="D833" s="22" t="s">
        <v>8199</v>
      </c>
      <c r="E833" s="22" t="s">
        <v>2381</v>
      </c>
      <c r="F833" s="36">
        <v>99</v>
      </c>
      <c r="G833" s="36">
        <v>3336</v>
      </c>
    </row>
    <row r="834" spans="1:7">
      <c r="A834" s="23">
        <v>2019</v>
      </c>
      <c r="B834" s="13" t="s">
        <v>1886</v>
      </c>
      <c r="C834" s="22" t="s">
        <v>8218</v>
      </c>
      <c r="D834" s="22" t="s">
        <v>8199</v>
      </c>
      <c r="E834" s="22" t="s">
        <v>2381</v>
      </c>
      <c r="F834" s="36">
        <v>66</v>
      </c>
      <c r="G834" s="36">
        <v>1555</v>
      </c>
    </row>
    <row r="835" spans="1:7">
      <c r="A835" s="23">
        <v>2019</v>
      </c>
      <c r="B835" s="13" t="s">
        <v>1886</v>
      </c>
      <c r="C835" s="22" t="s">
        <v>8219</v>
      </c>
      <c r="D835" s="22" t="s">
        <v>8199</v>
      </c>
      <c r="E835" s="22" t="s">
        <v>2381</v>
      </c>
      <c r="F835" s="36">
        <v>10</v>
      </c>
      <c r="G835" s="36">
        <v>161</v>
      </c>
    </row>
    <row r="836" spans="1:7">
      <c r="A836" s="23">
        <v>2019</v>
      </c>
      <c r="B836" s="13" t="s">
        <v>1886</v>
      </c>
      <c r="C836" s="22" t="s">
        <v>8220</v>
      </c>
      <c r="D836" s="22" t="s">
        <v>8199</v>
      </c>
      <c r="E836" s="22" t="s">
        <v>2381</v>
      </c>
      <c r="F836" s="36">
        <v>18</v>
      </c>
      <c r="G836" s="36">
        <v>544</v>
      </c>
    </row>
    <row r="837" spans="1:7">
      <c r="A837" s="23">
        <v>2019</v>
      </c>
      <c r="B837" s="13" t="s">
        <v>1886</v>
      </c>
      <c r="C837" s="22" t="s">
        <v>8221</v>
      </c>
      <c r="D837" s="22" t="s">
        <v>8199</v>
      </c>
      <c r="E837" s="22" t="s">
        <v>2381</v>
      </c>
      <c r="F837" s="36">
        <v>21</v>
      </c>
      <c r="G837" s="36">
        <v>685</v>
      </c>
    </row>
    <row r="838" spans="1:7">
      <c r="A838" s="23">
        <v>2019</v>
      </c>
      <c r="B838" s="13" t="s">
        <v>1886</v>
      </c>
      <c r="C838" s="22" t="s">
        <v>848</v>
      </c>
      <c r="D838" s="22" t="s">
        <v>8199</v>
      </c>
      <c r="E838" s="22" t="s">
        <v>2381</v>
      </c>
      <c r="F838" s="36">
        <v>12</v>
      </c>
      <c r="G838" s="36">
        <v>373</v>
      </c>
    </row>
    <row r="839" spans="1:7">
      <c r="A839" s="23">
        <v>2019</v>
      </c>
      <c r="B839" s="13" t="s">
        <v>1886</v>
      </c>
      <c r="C839" s="22" t="s">
        <v>1691</v>
      </c>
      <c r="D839" s="22" t="s">
        <v>8199</v>
      </c>
      <c r="E839" s="22" t="s">
        <v>2381</v>
      </c>
      <c r="F839" s="36">
        <v>45</v>
      </c>
      <c r="G839" s="36">
        <v>1012</v>
      </c>
    </row>
    <row r="840" spans="1:7">
      <c r="A840" s="23">
        <v>2019</v>
      </c>
      <c r="B840" s="13" t="s">
        <v>1886</v>
      </c>
      <c r="C840" s="22" t="s">
        <v>8207</v>
      </c>
      <c r="D840" s="22" t="s">
        <v>8199</v>
      </c>
      <c r="E840" s="22" t="s">
        <v>2383</v>
      </c>
      <c r="F840" s="36">
        <v>2</v>
      </c>
      <c r="G840" s="36">
        <v>25</v>
      </c>
    </row>
    <row r="841" spans="1:7">
      <c r="A841" s="23">
        <v>2019</v>
      </c>
      <c r="B841" s="13" t="s">
        <v>1886</v>
      </c>
      <c r="C841" s="22" t="s">
        <v>8208</v>
      </c>
      <c r="D841" s="22" t="s">
        <v>8199</v>
      </c>
      <c r="E841" s="22" t="s">
        <v>2383</v>
      </c>
      <c r="F841" s="36">
        <v>1</v>
      </c>
      <c r="G841" s="36">
        <v>30</v>
      </c>
    </row>
    <row r="842" spans="1:7">
      <c r="A842" s="23">
        <v>2019</v>
      </c>
      <c r="B842" s="13" t="s">
        <v>1886</v>
      </c>
      <c r="C842" s="22" t="s">
        <v>8217</v>
      </c>
      <c r="D842" s="22" t="s">
        <v>8199</v>
      </c>
      <c r="E842" s="22" t="s">
        <v>2383</v>
      </c>
      <c r="F842" s="36">
        <v>1</v>
      </c>
      <c r="G842" s="36">
        <v>21</v>
      </c>
    </row>
    <row r="843" spans="1:7">
      <c r="A843" s="23">
        <v>2019</v>
      </c>
      <c r="B843" s="13" t="s">
        <v>1886</v>
      </c>
      <c r="C843" s="22" t="s">
        <v>8218</v>
      </c>
      <c r="D843" s="22" t="s">
        <v>8199</v>
      </c>
      <c r="E843" s="22" t="s">
        <v>2383</v>
      </c>
      <c r="F843" s="36">
        <v>7</v>
      </c>
      <c r="G843" s="36">
        <v>355</v>
      </c>
    </row>
    <row r="844" spans="1:7">
      <c r="A844" s="23">
        <v>2019</v>
      </c>
      <c r="B844" s="13" t="s">
        <v>1886</v>
      </c>
      <c r="C844" s="22" t="s">
        <v>8219</v>
      </c>
      <c r="D844" s="22" t="s">
        <v>8199</v>
      </c>
      <c r="E844" s="22" t="s">
        <v>2383</v>
      </c>
      <c r="F844" s="36">
        <v>4</v>
      </c>
      <c r="G844" s="36">
        <v>62</v>
      </c>
    </row>
    <row r="845" spans="1:7">
      <c r="A845" s="23">
        <v>2019</v>
      </c>
      <c r="B845" s="13" t="s">
        <v>1886</v>
      </c>
      <c r="C845" s="22" t="s">
        <v>8221</v>
      </c>
      <c r="D845" s="22" t="s">
        <v>8199</v>
      </c>
      <c r="E845" s="22" t="s">
        <v>2383</v>
      </c>
      <c r="F845" s="36">
        <v>2</v>
      </c>
      <c r="G845" s="36">
        <v>65</v>
      </c>
    </row>
    <row r="846" spans="1:7">
      <c r="A846" s="23">
        <v>2019</v>
      </c>
      <c r="B846" s="13" t="s">
        <v>1886</v>
      </c>
      <c r="C846" s="22" t="s">
        <v>8204</v>
      </c>
      <c r="D846" s="22" t="s">
        <v>8199</v>
      </c>
      <c r="E846" s="22" t="s">
        <v>2382</v>
      </c>
      <c r="F846" s="36">
        <v>2</v>
      </c>
      <c r="G846" s="36">
        <v>83</v>
      </c>
    </row>
    <row r="847" spans="1:7">
      <c r="A847" s="23">
        <v>2019</v>
      </c>
      <c r="B847" s="13" t="s">
        <v>1886</v>
      </c>
      <c r="C847" s="22" t="s">
        <v>8206</v>
      </c>
      <c r="D847" s="22" t="s">
        <v>8199</v>
      </c>
      <c r="E847" s="22" t="s">
        <v>2382</v>
      </c>
      <c r="F847" s="36">
        <v>3</v>
      </c>
      <c r="G847" s="36">
        <v>35</v>
      </c>
    </row>
    <row r="848" spans="1:7">
      <c r="A848" s="23">
        <v>2019</v>
      </c>
      <c r="B848" s="13" t="s">
        <v>1886</v>
      </c>
      <c r="C848" s="22" t="s">
        <v>8207</v>
      </c>
      <c r="D848" s="22" t="s">
        <v>8199</v>
      </c>
      <c r="E848" s="22" t="s">
        <v>2382</v>
      </c>
      <c r="F848" s="36">
        <v>98</v>
      </c>
      <c r="G848" s="36">
        <v>3125</v>
      </c>
    </row>
    <row r="849" spans="1:7">
      <c r="A849" s="23">
        <v>2019</v>
      </c>
      <c r="B849" s="13" t="s">
        <v>1886</v>
      </c>
      <c r="C849" s="22" t="s">
        <v>8208</v>
      </c>
      <c r="D849" s="22" t="s">
        <v>8199</v>
      </c>
      <c r="E849" s="22" t="s">
        <v>2382</v>
      </c>
      <c r="F849" s="36">
        <v>13</v>
      </c>
      <c r="G849" s="36">
        <v>331</v>
      </c>
    </row>
    <row r="850" spans="1:7">
      <c r="A850" s="23">
        <v>2019</v>
      </c>
      <c r="B850" s="13" t="s">
        <v>1886</v>
      </c>
      <c r="C850" s="22" t="s">
        <v>8209</v>
      </c>
      <c r="D850" s="22" t="s">
        <v>8199</v>
      </c>
      <c r="E850" s="22" t="s">
        <v>2382</v>
      </c>
      <c r="F850" s="36">
        <v>40</v>
      </c>
      <c r="G850" s="36">
        <v>1443</v>
      </c>
    </row>
    <row r="851" spans="1:7">
      <c r="A851" s="23">
        <v>2019</v>
      </c>
      <c r="B851" s="13" t="s">
        <v>1886</v>
      </c>
      <c r="C851" s="22" t="s">
        <v>8210</v>
      </c>
      <c r="D851" s="22" t="s">
        <v>8199</v>
      </c>
      <c r="E851" s="22" t="s">
        <v>2382</v>
      </c>
      <c r="F851" s="36">
        <v>2</v>
      </c>
      <c r="G851" s="36">
        <v>68</v>
      </c>
    </row>
    <row r="852" spans="1:7">
      <c r="A852" s="23">
        <v>2019</v>
      </c>
      <c r="B852" s="13" t="s">
        <v>1886</v>
      </c>
      <c r="C852" s="22" t="s">
        <v>8211</v>
      </c>
      <c r="D852" s="22" t="s">
        <v>8199</v>
      </c>
      <c r="E852" s="22" t="s">
        <v>2382</v>
      </c>
      <c r="F852" s="36">
        <v>13</v>
      </c>
      <c r="G852" s="36">
        <v>391</v>
      </c>
    </row>
    <row r="853" spans="1:7">
      <c r="A853" s="23">
        <v>2019</v>
      </c>
      <c r="B853" s="13" t="s">
        <v>1886</v>
      </c>
      <c r="C853" s="22" t="s">
        <v>8213</v>
      </c>
      <c r="D853" s="22" t="s">
        <v>8199</v>
      </c>
      <c r="E853" s="22" t="s">
        <v>2382</v>
      </c>
      <c r="F853" s="36">
        <v>12</v>
      </c>
      <c r="G853" s="36">
        <v>693</v>
      </c>
    </row>
    <row r="854" spans="1:7">
      <c r="A854" s="23">
        <v>2019</v>
      </c>
      <c r="B854" s="13" t="s">
        <v>1886</v>
      </c>
      <c r="C854" s="22" t="s">
        <v>8214</v>
      </c>
      <c r="D854" s="22" t="s">
        <v>8199</v>
      </c>
      <c r="E854" s="22" t="s">
        <v>2382</v>
      </c>
      <c r="F854" s="36">
        <v>8</v>
      </c>
      <c r="G854" s="36">
        <v>149</v>
      </c>
    </row>
    <row r="855" spans="1:7">
      <c r="A855" s="23">
        <v>2019</v>
      </c>
      <c r="B855" s="13" t="s">
        <v>1886</v>
      </c>
      <c r="C855" s="22" t="s">
        <v>8215</v>
      </c>
      <c r="D855" s="22" t="s">
        <v>8199</v>
      </c>
      <c r="E855" s="22" t="s">
        <v>2382</v>
      </c>
      <c r="F855" s="36">
        <v>1</v>
      </c>
      <c r="G855" s="36"/>
    </row>
    <row r="856" spans="1:7">
      <c r="A856" s="23">
        <v>2019</v>
      </c>
      <c r="B856" s="13" t="s">
        <v>1886</v>
      </c>
      <c r="C856" s="22" t="s">
        <v>8217</v>
      </c>
      <c r="D856" s="22" t="s">
        <v>8199</v>
      </c>
      <c r="E856" s="22" t="s">
        <v>2382</v>
      </c>
      <c r="F856" s="36">
        <v>7</v>
      </c>
      <c r="G856" s="36">
        <v>189</v>
      </c>
    </row>
    <row r="857" spans="1:7">
      <c r="A857" s="23">
        <v>2019</v>
      </c>
      <c r="B857" s="13" t="s">
        <v>1886</v>
      </c>
      <c r="C857" s="22" t="s">
        <v>8218</v>
      </c>
      <c r="D857" s="22" t="s">
        <v>8199</v>
      </c>
      <c r="E857" s="22" t="s">
        <v>2382</v>
      </c>
      <c r="F857" s="36">
        <v>11</v>
      </c>
      <c r="G857" s="36">
        <v>181</v>
      </c>
    </row>
    <row r="858" spans="1:7">
      <c r="A858" s="23">
        <v>2019</v>
      </c>
      <c r="B858" s="13" t="s">
        <v>1886</v>
      </c>
      <c r="C858" s="22" t="s">
        <v>8219</v>
      </c>
      <c r="D858" s="22" t="s">
        <v>8199</v>
      </c>
      <c r="E858" s="22" t="s">
        <v>2382</v>
      </c>
      <c r="F858" s="36">
        <v>8</v>
      </c>
      <c r="G858" s="36">
        <v>102</v>
      </c>
    </row>
    <row r="859" spans="1:7">
      <c r="A859" s="23">
        <v>2019</v>
      </c>
      <c r="B859" s="13" t="s">
        <v>1886</v>
      </c>
      <c r="C859" s="22" t="s">
        <v>8220</v>
      </c>
      <c r="D859" s="22" t="s">
        <v>8199</v>
      </c>
      <c r="E859" s="22" t="s">
        <v>2382</v>
      </c>
      <c r="F859" s="36">
        <v>4</v>
      </c>
      <c r="G859" s="36">
        <v>170</v>
      </c>
    </row>
    <row r="860" spans="1:7">
      <c r="A860" s="23">
        <v>2019</v>
      </c>
      <c r="B860" s="13" t="s">
        <v>1886</v>
      </c>
      <c r="C860" s="22" t="s">
        <v>8221</v>
      </c>
      <c r="D860" s="22" t="s">
        <v>8199</v>
      </c>
      <c r="E860" s="22" t="s">
        <v>2382</v>
      </c>
      <c r="F860" s="36">
        <v>2</v>
      </c>
      <c r="G860" s="36">
        <v>45</v>
      </c>
    </row>
    <row r="861" spans="1:7">
      <c r="A861" s="23">
        <v>2019</v>
      </c>
      <c r="B861" s="13" t="s">
        <v>1886</v>
      </c>
      <c r="C861" s="22" t="s">
        <v>848</v>
      </c>
      <c r="D861" s="22" t="s">
        <v>8199</v>
      </c>
      <c r="E861" s="22" t="s">
        <v>2382</v>
      </c>
      <c r="F861" s="36">
        <v>10</v>
      </c>
      <c r="G861" s="36">
        <v>208</v>
      </c>
    </row>
    <row r="862" spans="1:7">
      <c r="A862" s="23">
        <v>2019</v>
      </c>
      <c r="B862" s="13" t="s">
        <v>1886</v>
      </c>
      <c r="C862" s="22" t="s">
        <v>8204</v>
      </c>
      <c r="D862" s="22" t="s">
        <v>2377</v>
      </c>
      <c r="E862" s="22" t="s">
        <v>2375</v>
      </c>
      <c r="F862" s="36">
        <v>15</v>
      </c>
      <c r="G862" s="36"/>
    </row>
    <row r="863" spans="1:7">
      <c r="A863" s="23">
        <v>2019</v>
      </c>
      <c r="B863" s="13" t="s">
        <v>1886</v>
      </c>
      <c r="C863" s="22" t="s">
        <v>8205</v>
      </c>
      <c r="D863" s="22" t="s">
        <v>2377</v>
      </c>
      <c r="E863" s="22" t="s">
        <v>2375</v>
      </c>
      <c r="F863" s="36">
        <v>15</v>
      </c>
      <c r="G863" s="36"/>
    </row>
    <row r="864" spans="1:7">
      <c r="A864" s="23">
        <v>2019</v>
      </c>
      <c r="B864" s="13" t="s">
        <v>1886</v>
      </c>
      <c r="C864" s="22" t="s">
        <v>8206</v>
      </c>
      <c r="D864" s="22" t="s">
        <v>2377</v>
      </c>
      <c r="E864" s="22" t="s">
        <v>2375</v>
      </c>
      <c r="F864" s="36">
        <v>21</v>
      </c>
      <c r="G864" s="36"/>
    </row>
    <row r="865" spans="1:7">
      <c r="A865" s="23">
        <v>2019</v>
      </c>
      <c r="B865" s="13" t="s">
        <v>1886</v>
      </c>
      <c r="C865" s="22" t="s">
        <v>8207</v>
      </c>
      <c r="D865" s="22" t="s">
        <v>2377</v>
      </c>
      <c r="E865" s="22" t="s">
        <v>2375</v>
      </c>
      <c r="F865" s="36">
        <v>68</v>
      </c>
      <c r="G865" s="36"/>
    </row>
    <row r="866" spans="1:7">
      <c r="A866" s="23">
        <v>2019</v>
      </c>
      <c r="B866" s="13" t="s">
        <v>1886</v>
      </c>
      <c r="C866" s="22" t="s">
        <v>8208</v>
      </c>
      <c r="D866" s="22" t="s">
        <v>2377</v>
      </c>
      <c r="E866" s="22" t="s">
        <v>2375</v>
      </c>
      <c r="F866" s="36">
        <v>29</v>
      </c>
      <c r="G866" s="36"/>
    </row>
    <row r="867" spans="1:7">
      <c r="A867" s="23">
        <v>2019</v>
      </c>
      <c r="B867" s="13" t="s">
        <v>1886</v>
      </c>
      <c r="C867" s="22" t="s">
        <v>8209</v>
      </c>
      <c r="D867" s="22" t="s">
        <v>2377</v>
      </c>
      <c r="E867" s="22" t="s">
        <v>2375</v>
      </c>
      <c r="F867" s="36">
        <v>8</v>
      </c>
      <c r="G867" s="36"/>
    </row>
    <row r="868" spans="1:7">
      <c r="A868" s="23">
        <v>2019</v>
      </c>
      <c r="B868" s="13" t="s">
        <v>1886</v>
      </c>
      <c r="C868" s="22" t="s">
        <v>8210</v>
      </c>
      <c r="D868" s="22" t="s">
        <v>2377</v>
      </c>
      <c r="E868" s="22" t="s">
        <v>2375</v>
      </c>
      <c r="F868" s="36">
        <v>31</v>
      </c>
      <c r="G868" s="36"/>
    </row>
    <row r="869" spans="1:7">
      <c r="A869" s="23">
        <v>2019</v>
      </c>
      <c r="B869" s="13" t="s">
        <v>1886</v>
      </c>
      <c r="C869" s="22" t="s">
        <v>8211</v>
      </c>
      <c r="D869" s="22" t="s">
        <v>2377</v>
      </c>
      <c r="E869" s="22" t="s">
        <v>2375</v>
      </c>
      <c r="F869" s="36">
        <v>21</v>
      </c>
      <c r="G869" s="36"/>
    </row>
    <row r="870" spans="1:7">
      <c r="A870" s="23">
        <v>2019</v>
      </c>
      <c r="B870" s="13" t="s">
        <v>1886</v>
      </c>
      <c r="C870" s="22" t="s">
        <v>8212</v>
      </c>
      <c r="D870" s="22" t="s">
        <v>2377</v>
      </c>
      <c r="E870" s="22" t="s">
        <v>2375</v>
      </c>
      <c r="F870" s="36">
        <v>1</v>
      </c>
      <c r="G870" s="36"/>
    </row>
    <row r="871" spans="1:7">
      <c r="A871" s="23">
        <v>2019</v>
      </c>
      <c r="B871" s="13" t="s">
        <v>1886</v>
      </c>
      <c r="C871" s="22" t="s">
        <v>8213</v>
      </c>
      <c r="D871" s="22" t="s">
        <v>2377</v>
      </c>
      <c r="E871" s="22" t="s">
        <v>2375</v>
      </c>
      <c r="F871" s="36">
        <v>29</v>
      </c>
      <c r="G871" s="36"/>
    </row>
    <row r="872" spans="1:7">
      <c r="A872" s="23">
        <v>2019</v>
      </c>
      <c r="B872" s="13" t="s">
        <v>1886</v>
      </c>
      <c r="C872" s="22" t="s">
        <v>8214</v>
      </c>
      <c r="D872" s="22" t="s">
        <v>2377</v>
      </c>
      <c r="E872" s="22" t="s">
        <v>2375</v>
      </c>
      <c r="F872" s="36">
        <v>2</v>
      </c>
      <c r="G872" s="36"/>
    </row>
    <row r="873" spans="1:7">
      <c r="A873" s="23">
        <v>2019</v>
      </c>
      <c r="B873" s="13" t="s">
        <v>1886</v>
      </c>
      <c r="C873" s="22" t="s">
        <v>8215</v>
      </c>
      <c r="D873" s="22" t="s">
        <v>2377</v>
      </c>
      <c r="E873" s="22" t="s">
        <v>2375</v>
      </c>
      <c r="F873" s="36">
        <v>4</v>
      </c>
      <c r="G873" s="36"/>
    </row>
    <row r="874" spans="1:7">
      <c r="A874" s="23">
        <v>2019</v>
      </c>
      <c r="B874" s="13" t="s">
        <v>1886</v>
      </c>
      <c r="C874" s="22" t="s">
        <v>8216</v>
      </c>
      <c r="D874" s="22" t="s">
        <v>2377</v>
      </c>
      <c r="E874" s="22" t="s">
        <v>2375</v>
      </c>
      <c r="F874" s="36">
        <v>1</v>
      </c>
      <c r="G874" s="36"/>
    </row>
    <row r="875" spans="1:7">
      <c r="A875" s="23">
        <v>2019</v>
      </c>
      <c r="B875" s="13" t="s">
        <v>1886</v>
      </c>
      <c r="C875" s="22" t="s">
        <v>8217</v>
      </c>
      <c r="D875" s="22" t="s">
        <v>2377</v>
      </c>
      <c r="E875" s="22" t="s">
        <v>2375</v>
      </c>
      <c r="F875" s="36">
        <v>48</v>
      </c>
      <c r="G875" s="36"/>
    </row>
    <row r="876" spans="1:7">
      <c r="A876" s="23">
        <v>2019</v>
      </c>
      <c r="B876" s="13" t="s">
        <v>1886</v>
      </c>
      <c r="C876" s="22" t="s">
        <v>8218</v>
      </c>
      <c r="D876" s="22" t="s">
        <v>2377</v>
      </c>
      <c r="E876" s="22" t="s">
        <v>2375</v>
      </c>
      <c r="F876" s="36">
        <v>20</v>
      </c>
      <c r="G876" s="36"/>
    </row>
    <row r="877" spans="1:7">
      <c r="A877" s="23">
        <v>2019</v>
      </c>
      <c r="B877" s="13" t="s">
        <v>1886</v>
      </c>
      <c r="C877" s="22" t="s">
        <v>8219</v>
      </c>
      <c r="D877" s="22" t="s">
        <v>2377</v>
      </c>
      <c r="E877" s="22" t="s">
        <v>2375</v>
      </c>
      <c r="F877" s="36">
        <v>16</v>
      </c>
      <c r="G877" s="36"/>
    </row>
    <row r="878" spans="1:7">
      <c r="A878" s="23">
        <v>2019</v>
      </c>
      <c r="B878" s="13" t="s">
        <v>1886</v>
      </c>
      <c r="C878" s="22" t="s">
        <v>8220</v>
      </c>
      <c r="D878" s="22" t="s">
        <v>2377</v>
      </c>
      <c r="E878" s="22" t="s">
        <v>2375</v>
      </c>
      <c r="F878" s="36">
        <v>4</v>
      </c>
      <c r="G878" s="36"/>
    </row>
    <row r="879" spans="1:7">
      <c r="A879" s="23">
        <v>2019</v>
      </c>
      <c r="B879" s="13" t="s">
        <v>1886</v>
      </c>
      <c r="C879" s="22" t="s">
        <v>8221</v>
      </c>
      <c r="D879" s="22" t="s">
        <v>2377</v>
      </c>
      <c r="E879" s="22" t="s">
        <v>2375</v>
      </c>
      <c r="F879" s="36">
        <v>11</v>
      </c>
      <c r="G879" s="36"/>
    </row>
    <row r="880" spans="1:7">
      <c r="A880" s="23">
        <v>2019</v>
      </c>
      <c r="B880" s="13" t="s">
        <v>1886</v>
      </c>
      <c r="C880" s="22" t="s">
        <v>848</v>
      </c>
      <c r="D880" s="22" t="s">
        <v>2377</v>
      </c>
      <c r="E880" s="22" t="s">
        <v>2375</v>
      </c>
      <c r="F880" s="36">
        <v>2</v>
      </c>
      <c r="G880" s="36"/>
    </row>
    <row r="881" spans="1:7">
      <c r="A881" s="23">
        <v>2019</v>
      </c>
      <c r="B881" s="13" t="s">
        <v>1886</v>
      </c>
      <c r="C881" s="22" t="s">
        <v>8204</v>
      </c>
      <c r="D881" s="22" t="s">
        <v>2377</v>
      </c>
      <c r="E881" s="22" t="s">
        <v>3619</v>
      </c>
      <c r="F881" s="36">
        <v>8</v>
      </c>
      <c r="G881" s="36"/>
    </row>
    <row r="882" spans="1:7">
      <c r="A882" s="23">
        <v>2019</v>
      </c>
      <c r="B882" s="13" t="s">
        <v>1886</v>
      </c>
      <c r="C882" s="22" t="s">
        <v>8205</v>
      </c>
      <c r="D882" s="22" t="s">
        <v>2377</v>
      </c>
      <c r="E882" s="22" t="s">
        <v>3619</v>
      </c>
      <c r="F882" s="36">
        <v>4</v>
      </c>
      <c r="G882" s="36"/>
    </row>
    <row r="883" spans="1:7">
      <c r="A883" s="23">
        <v>2019</v>
      </c>
      <c r="B883" s="13" t="s">
        <v>1886</v>
      </c>
      <c r="C883" s="22" t="s">
        <v>8206</v>
      </c>
      <c r="D883" s="22" t="s">
        <v>2377</v>
      </c>
      <c r="E883" s="22" t="s">
        <v>3619</v>
      </c>
      <c r="F883" s="36">
        <v>6</v>
      </c>
      <c r="G883" s="36"/>
    </row>
    <row r="884" spans="1:7">
      <c r="A884" s="23">
        <v>2019</v>
      </c>
      <c r="B884" s="13" t="s">
        <v>1886</v>
      </c>
      <c r="C884" s="22" t="s">
        <v>8207</v>
      </c>
      <c r="D884" s="22" t="s">
        <v>2377</v>
      </c>
      <c r="E884" s="22" t="s">
        <v>3619</v>
      </c>
      <c r="F884" s="36">
        <v>194</v>
      </c>
      <c r="G884" s="36"/>
    </row>
    <row r="885" spans="1:7">
      <c r="A885" s="23">
        <v>2019</v>
      </c>
      <c r="B885" s="13" t="s">
        <v>1886</v>
      </c>
      <c r="C885" s="22" t="s">
        <v>8208</v>
      </c>
      <c r="D885" s="22" t="s">
        <v>2377</v>
      </c>
      <c r="E885" s="22" t="s">
        <v>3619</v>
      </c>
      <c r="F885" s="36">
        <v>39</v>
      </c>
      <c r="G885" s="36"/>
    </row>
    <row r="886" spans="1:7">
      <c r="A886" s="23">
        <v>2019</v>
      </c>
      <c r="B886" s="13" t="s">
        <v>1886</v>
      </c>
      <c r="C886" s="22" t="s">
        <v>8209</v>
      </c>
      <c r="D886" s="22" t="s">
        <v>2377</v>
      </c>
      <c r="E886" s="22" t="s">
        <v>3619</v>
      </c>
      <c r="F886" s="36">
        <v>72</v>
      </c>
      <c r="G886" s="36"/>
    </row>
    <row r="887" spans="1:7">
      <c r="A887" s="23">
        <v>2019</v>
      </c>
      <c r="B887" s="13" t="s">
        <v>1886</v>
      </c>
      <c r="C887" s="22" t="s">
        <v>8210</v>
      </c>
      <c r="D887" s="22" t="s">
        <v>2377</v>
      </c>
      <c r="E887" s="22" t="s">
        <v>3619</v>
      </c>
      <c r="F887" s="36">
        <v>9</v>
      </c>
      <c r="G887" s="36"/>
    </row>
    <row r="888" spans="1:7">
      <c r="A888" s="23">
        <v>2019</v>
      </c>
      <c r="B888" s="13" t="s">
        <v>1886</v>
      </c>
      <c r="C888" s="22" t="s">
        <v>8211</v>
      </c>
      <c r="D888" s="22" t="s">
        <v>2377</v>
      </c>
      <c r="E888" s="22" t="s">
        <v>3619</v>
      </c>
      <c r="F888" s="36">
        <v>38</v>
      </c>
      <c r="G888" s="36"/>
    </row>
    <row r="889" spans="1:7">
      <c r="A889" s="23">
        <v>2019</v>
      </c>
      <c r="B889" s="13" t="s">
        <v>1886</v>
      </c>
      <c r="C889" s="22" t="s">
        <v>8212</v>
      </c>
      <c r="D889" s="22" t="s">
        <v>2377</v>
      </c>
      <c r="E889" s="22" t="s">
        <v>3619</v>
      </c>
      <c r="F889" s="36">
        <v>1</v>
      </c>
      <c r="G889" s="36"/>
    </row>
    <row r="890" spans="1:7">
      <c r="A890" s="23">
        <v>2019</v>
      </c>
      <c r="B890" s="13" t="s">
        <v>1886</v>
      </c>
      <c r="C890" s="22" t="s">
        <v>8213</v>
      </c>
      <c r="D890" s="22" t="s">
        <v>2377</v>
      </c>
      <c r="E890" s="22" t="s">
        <v>3619</v>
      </c>
      <c r="F890" s="36">
        <v>32</v>
      </c>
      <c r="G890" s="36"/>
    </row>
    <row r="891" spans="1:7">
      <c r="A891" s="23">
        <v>2019</v>
      </c>
      <c r="B891" s="13" t="s">
        <v>1886</v>
      </c>
      <c r="C891" s="22" t="s">
        <v>8214</v>
      </c>
      <c r="D891" s="22" t="s">
        <v>2377</v>
      </c>
      <c r="E891" s="22" t="s">
        <v>3619</v>
      </c>
      <c r="F891" s="36">
        <v>21</v>
      </c>
      <c r="G891" s="36"/>
    </row>
    <row r="892" spans="1:7">
      <c r="A892" s="23">
        <v>2019</v>
      </c>
      <c r="B892" s="13" t="s">
        <v>1886</v>
      </c>
      <c r="C892" s="22" t="s">
        <v>8215</v>
      </c>
      <c r="D892" s="22" t="s">
        <v>2377</v>
      </c>
      <c r="E892" s="22" t="s">
        <v>3619</v>
      </c>
      <c r="F892" s="36">
        <v>12</v>
      </c>
      <c r="G892" s="36"/>
    </row>
    <row r="893" spans="1:7">
      <c r="A893" s="23">
        <v>2019</v>
      </c>
      <c r="B893" s="13" t="s">
        <v>1886</v>
      </c>
      <c r="C893" s="22" t="s">
        <v>8216</v>
      </c>
      <c r="D893" s="22" t="s">
        <v>2377</v>
      </c>
      <c r="E893" s="22" t="s">
        <v>3619</v>
      </c>
      <c r="F893" s="36">
        <v>1</v>
      </c>
      <c r="G893" s="36"/>
    </row>
    <row r="894" spans="1:7">
      <c r="A894" s="23">
        <v>2019</v>
      </c>
      <c r="B894" s="13" t="s">
        <v>1886</v>
      </c>
      <c r="C894" s="22" t="s">
        <v>8217</v>
      </c>
      <c r="D894" s="22" t="s">
        <v>2377</v>
      </c>
      <c r="E894" s="22" t="s">
        <v>3619</v>
      </c>
      <c r="F894" s="36">
        <v>59</v>
      </c>
      <c r="G894" s="36"/>
    </row>
    <row r="895" spans="1:7">
      <c r="A895" s="23">
        <v>2019</v>
      </c>
      <c r="B895" s="13" t="s">
        <v>1886</v>
      </c>
      <c r="C895" s="22" t="s">
        <v>8218</v>
      </c>
      <c r="D895" s="22" t="s">
        <v>2377</v>
      </c>
      <c r="E895" s="22" t="s">
        <v>3619</v>
      </c>
      <c r="F895" s="36">
        <v>64</v>
      </c>
      <c r="G895" s="36"/>
    </row>
    <row r="896" spans="1:7">
      <c r="A896" s="23">
        <v>2019</v>
      </c>
      <c r="B896" s="13" t="s">
        <v>1886</v>
      </c>
      <c r="C896" s="22" t="s">
        <v>8219</v>
      </c>
      <c r="D896" s="22" t="s">
        <v>2377</v>
      </c>
      <c r="E896" s="22" t="s">
        <v>3619</v>
      </c>
      <c r="F896" s="36">
        <v>6</v>
      </c>
      <c r="G896" s="36"/>
    </row>
    <row r="897" spans="1:7">
      <c r="A897" s="23">
        <v>2019</v>
      </c>
      <c r="B897" s="13" t="s">
        <v>1886</v>
      </c>
      <c r="C897" s="22" t="s">
        <v>8220</v>
      </c>
      <c r="D897" s="22" t="s">
        <v>2377</v>
      </c>
      <c r="E897" s="22" t="s">
        <v>3619</v>
      </c>
      <c r="F897" s="36">
        <v>18</v>
      </c>
      <c r="G897" s="36"/>
    </row>
    <row r="898" spans="1:7">
      <c r="A898" s="23">
        <v>2019</v>
      </c>
      <c r="B898" s="13" t="s">
        <v>1886</v>
      </c>
      <c r="C898" s="22" t="s">
        <v>8221</v>
      </c>
      <c r="D898" s="22" t="s">
        <v>2377</v>
      </c>
      <c r="E898" s="22" t="s">
        <v>3619</v>
      </c>
      <c r="F898" s="36">
        <v>14</v>
      </c>
      <c r="G898" s="36"/>
    </row>
    <row r="899" spans="1:7">
      <c r="A899" s="23">
        <v>2019</v>
      </c>
      <c r="B899" s="13" t="s">
        <v>1886</v>
      </c>
      <c r="C899" s="22" t="s">
        <v>848</v>
      </c>
      <c r="D899" s="22" t="s">
        <v>2377</v>
      </c>
      <c r="E899" s="22" t="s">
        <v>3619</v>
      </c>
      <c r="F899" s="36">
        <v>20</v>
      </c>
      <c r="G899" s="36"/>
    </row>
    <row r="900" spans="1:7">
      <c r="A900" s="23">
        <v>2019</v>
      </c>
      <c r="B900" s="13" t="s">
        <v>1886</v>
      </c>
      <c r="C900" s="22" t="s">
        <v>1691</v>
      </c>
      <c r="D900" s="22" t="s">
        <v>2377</v>
      </c>
      <c r="E900" s="22" t="s">
        <v>3619</v>
      </c>
      <c r="F900" s="36">
        <v>45</v>
      </c>
      <c r="G900" s="36"/>
    </row>
    <row r="901" spans="1:7">
      <c r="A901" s="23">
        <v>2019</v>
      </c>
      <c r="B901" s="13" t="s">
        <v>1886</v>
      </c>
      <c r="C901" s="22" t="s">
        <v>8204</v>
      </c>
      <c r="D901" s="22" t="s">
        <v>8198</v>
      </c>
      <c r="E901" s="22" t="s">
        <v>2371</v>
      </c>
      <c r="F901" s="36">
        <v>16</v>
      </c>
      <c r="G901" s="36"/>
    </row>
    <row r="902" spans="1:7">
      <c r="A902" s="23">
        <v>2019</v>
      </c>
      <c r="B902" s="13" t="s">
        <v>1886</v>
      </c>
      <c r="C902" s="22" t="s">
        <v>8205</v>
      </c>
      <c r="D902" s="22" t="s">
        <v>8198</v>
      </c>
      <c r="E902" s="22" t="s">
        <v>2371</v>
      </c>
      <c r="F902" s="36">
        <v>11</v>
      </c>
      <c r="G902" s="36"/>
    </row>
    <row r="903" spans="1:7">
      <c r="A903" s="23">
        <v>2019</v>
      </c>
      <c r="B903" s="13" t="s">
        <v>1886</v>
      </c>
      <c r="C903" s="22" t="s">
        <v>8206</v>
      </c>
      <c r="D903" s="22" t="s">
        <v>8198</v>
      </c>
      <c r="E903" s="22" t="s">
        <v>2371</v>
      </c>
      <c r="F903" s="36">
        <v>17</v>
      </c>
      <c r="G903" s="36"/>
    </row>
    <row r="904" spans="1:7">
      <c r="A904" s="23">
        <v>2019</v>
      </c>
      <c r="B904" s="13" t="s">
        <v>1886</v>
      </c>
      <c r="C904" s="22" t="s">
        <v>8207</v>
      </c>
      <c r="D904" s="22" t="s">
        <v>8198</v>
      </c>
      <c r="E904" s="22" t="s">
        <v>2371</v>
      </c>
      <c r="F904" s="36">
        <v>195</v>
      </c>
      <c r="G904" s="36"/>
    </row>
    <row r="905" spans="1:7">
      <c r="A905" s="23">
        <v>2019</v>
      </c>
      <c r="B905" s="13" t="s">
        <v>1886</v>
      </c>
      <c r="C905" s="22" t="s">
        <v>8208</v>
      </c>
      <c r="D905" s="22" t="s">
        <v>8198</v>
      </c>
      <c r="E905" s="22" t="s">
        <v>2371</v>
      </c>
      <c r="F905" s="36">
        <v>41</v>
      </c>
      <c r="G905" s="36"/>
    </row>
    <row r="906" spans="1:7">
      <c r="A906" s="23">
        <v>2019</v>
      </c>
      <c r="B906" s="13" t="s">
        <v>1886</v>
      </c>
      <c r="C906" s="22" t="s">
        <v>8209</v>
      </c>
      <c r="D906" s="22" t="s">
        <v>8198</v>
      </c>
      <c r="E906" s="22" t="s">
        <v>2371</v>
      </c>
      <c r="F906" s="36">
        <v>31</v>
      </c>
      <c r="G906" s="36"/>
    </row>
    <row r="907" spans="1:7">
      <c r="A907" s="23">
        <v>2019</v>
      </c>
      <c r="B907" s="13" t="s">
        <v>1886</v>
      </c>
      <c r="C907" s="22" t="s">
        <v>8210</v>
      </c>
      <c r="D907" s="22" t="s">
        <v>8198</v>
      </c>
      <c r="E907" s="22" t="s">
        <v>2371</v>
      </c>
      <c r="F907" s="36">
        <v>38</v>
      </c>
      <c r="G907" s="36"/>
    </row>
    <row r="908" spans="1:7">
      <c r="A908" s="23">
        <v>2019</v>
      </c>
      <c r="B908" s="13" t="s">
        <v>1886</v>
      </c>
      <c r="C908" s="22" t="s">
        <v>8211</v>
      </c>
      <c r="D908" s="22" t="s">
        <v>8198</v>
      </c>
      <c r="E908" s="22" t="s">
        <v>2371</v>
      </c>
      <c r="F908" s="36">
        <v>54</v>
      </c>
      <c r="G908" s="36"/>
    </row>
    <row r="909" spans="1:7">
      <c r="A909" s="23">
        <v>2019</v>
      </c>
      <c r="B909" s="13" t="s">
        <v>1886</v>
      </c>
      <c r="C909" s="22" t="s">
        <v>8212</v>
      </c>
      <c r="D909" s="22" t="s">
        <v>8198</v>
      </c>
      <c r="E909" s="22" t="s">
        <v>2371</v>
      </c>
      <c r="F909" s="36">
        <v>1</v>
      </c>
      <c r="G909" s="36"/>
    </row>
    <row r="910" spans="1:7">
      <c r="A910" s="23">
        <v>2019</v>
      </c>
      <c r="B910" s="13" t="s">
        <v>1886</v>
      </c>
      <c r="C910" s="22" t="s">
        <v>8213</v>
      </c>
      <c r="D910" s="22" t="s">
        <v>8198</v>
      </c>
      <c r="E910" s="22" t="s">
        <v>2371</v>
      </c>
      <c r="F910" s="36">
        <v>25</v>
      </c>
      <c r="G910" s="36"/>
    </row>
    <row r="911" spans="1:7">
      <c r="A911" s="23">
        <v>2019</v>
      </c>
      <c r="B911" s="13" t="s">
        <v>1886</v>
      </c>
      <c r="C911" s="22" t="s">
        <v>8214</v>
      </c>
      <c r="D911" s="22" t="s">
        <v>8198</v>
      </c>
      <c r="E911" s="22" t="s">
        <v>2371</v>
      </c>
      <c r="F911" s="36">
        <v>22</v>
      </c>
      <c r="G911" s="36"/>
    </row>
    <row r="912" spans="1:7">
      <c r="A912" s="23">
        <v>2019</v>
      </c>
      <c r="B912" s="13" t="s">
        <v>1886</v>
      </c>
      <c r="C912" s="22" t="s">
        <v>8215</v>
      </c>
      <c r="D912" s="22" t="s">
        <v>8198</v>
      </c>
      <c r="E912" s="22" t="s">
        <v>2371</v>
      </c>
      <c r="F912" s="36">
        <v>8</v>
      </c>
      <c r="G912" s="36"/>
    </row>
    <row r="913" spans="1:7">
      <c r="A913" s="23">
        <v>2019</v>
      </c>
      <c r="B913" s="13" t="s">
        <v>1886</v>
      </c>
      <c r="C913" s="22" t="s">
        <v>8216</v>
      </c>
      <c r="D913" s="22" t="s">
        <v>8198</v>
      </c>
      <c r="E913" s="22" t="s">
        <v>2371</v>
      </c>
      <c r="F913" s="36">
        <v>1</v>
      </c>
      <c r="G913" s="36"/>
    </row>
    <row r="914" spans="1:7">
      <c r="A914" s="23">
        <v>2019</v>
      </c>
      <c r="B914" s="13" t="s">
        <v>1886</v>
      </c>
      <c r="C914" s="22" t="s">
        <v>8217</v>
      </c>
      <c r="D914" s="22" t="s">
        <v>8198</v>
      </c>
      <c r="E914" s="22" t="s">
        <v>2371</v>
      </c>
      <c r="F914" s="36">
        <v>91</v>
      </c>
      <c r="G914" s="36"/>
    </row>
    <row r="915" spans="1:7">
      <c r="A915" s="23">
        <v>2019</v>
      </c>
      <c r="B915" s="13" t="s">
        <v>1886</v>
      </c>
      <c r="C915" s="22" t="s">
        <v>8218</v>
      </c>
      <c r="D915" s="22" t="s">
        <v>8198</v>
      </c>
      <c r="E915" s="22" t="s">
        <v>2371</v>
      </c>
      <c r="F915" s="36">
        <v>81</v>
      </c>
      <c r="G915" s="36"/>
    </row>
    <row r="916" spans="1:7">
      <c r="A916" s="23">
        <v>2019</v>
      </c>
      <c r="B916" s="13" t="s">
        <v>1886</v>
      </c>
      <c r="C916" s="22" t="s">
        <v>8219</v>
      </c>
      <c r="D916" s="22" t="s">
        <v>8198</v>
      </c>
      <c r="E916" s="22" t="s">
        <v>2371</v>
      </c>
      <c r="F916" s="36">
        <v>11</v>
      </c>
      <c r="G916" s="36"/>
    </row>
    <row r="917" spans="1:7">
      <c r="A917" s="23">
        <v>2019</v>
      </c>
      <c r="B917" s="13" t="s">
        <v>1886</v>
      </c>
      <c r="C917" s="22" t="s">
        <v>8220</v>
      </c>
      <c r="D917" s="22" t="s">
        <v>8198</v>
      </c>
      <c r="E917" s="22" t="s">
        <v>2371</v>
      </c>
      <c r="F917" s="36">
        <v>14</v>
      </c>
      <c r="G917" s="36"/>
    </row>
    <row r="918" spans="1:7">
      <c r="A918" s="23">
        <v>2019</v>
      </c>
      <c r="B918" s="13" t="s">
        <v>1886</v>
      </c>
      <c r="C918" s="22" t="s">
        <v>8221</v>
      </c>
      <c r="D918" s="22" t="s">
        <v>8198</v>
      </c>
      <c r="E918" s="22" t="s">
        <v>2371</v>
      </c>
      <c r="F918" s="36">
        <v>12</v>
      </c>
      <c r="G918" s="36"/>
    </row>
    <row r="919" spans="1:7">
      <c r="A919" s="23">
        <v>2019</v>
      </c>
      <c r="B919" s="13" t="s">
        <v>1886</v>
      </c>
      <c r="C919" s="22" t="s">
        <v>848</v>
      </c>
      <c r="D919" s="22" t="s">
        <v>8198</v>
      </c>
      <c r="E919" s="22" t="s">
        <v>2371</v>
      </c>
      <c r="F919" s="36">
        <v>8</v>
      </c>
      <c r="G919" s="36"/>
    </row>
    <row r="920" spans="1:7">
      <c r="A920" s="23">
        <v>2019</v>
      </c>
      <c r="B920" s="13" t="s">
        <v>1886</v>
      </c>
      <c r="C920" s="22" t="s">
        <v>1691</v>
      </c>
      <c r="D920" s="22" t="s">
        <v>8198</v>
      </c>
      <c r="E920" s="22" t="s">
        <v>2371</v>
      </c>
      <c r="F920" s="36">
        <v>45</v>
      </c>
      <c r="G920" s="36"/>
    </row>
    <row r="921" spans="1:7">
      <c r="A921" s="23">
        <v>2019</v>
      </c>
      <c r="B921" s="13" t="s">
        <v>1886</v>
      </c>
      <c r="C921" s="22" t="s">
        <v>8204</v>
      </c>
      <c r="D921" s="22" t="s">
        <v>8198</v>
      </c>
      <c r="E921" s="22" t="s">
        <v>2373</v>
      </c>
      <c r="F921" s="36">
        <v>7</v>
      </c>
      <c r="G921" s="36"/>
    </row>
    <row r="922" spans="1:7">
      <c r="A922" s="23">
        <v>2019</v>
      </c>
      <c r="B922" s="13" t="s">
        <v>1886</v>
      </c>
      <c r="C922" s="22" t="s">
        <v>8205</v>
      </c>
      <c r="D922" s="22" t="s">
        <v>8198</v>
      </c>
      <c r="E922" s="22" t="s">
        <v>2373</v>
      </c>
      <c r="F922" s="36">
        <v>8</v>
      </c>
      <c r="G922" s="36"/>
    </row>
    <row r="923" spans="1:7">
      <c r="A923" s="23">
        <v>2019</v>
      </c>
      <c r="B923" s="13" t="s">
        <v>1886</v>
      </c>
      <c r="C923" s="22" t="s">
        <v>8206</v>
      </c>
      <c r="D923" s="22" t="s">
        <v>8198</v>
      </c>
      <c r="E923" s="22" t="s">
        <v>2373</v>
      </c>
      <c r="F923" s="36">
        <v>10</v>
      </c>
      <c r="G923" s="36"/>
    </row>
    <row r="924" spans="1:7">
      <c r="A924" s="23">
        <v>2019</v>
      </c>
      <c r="B924" s="13" t="s">
        <v>1886</v>
      </c>
      <c r="C924" s="22" t="s">
        <v>8207</v>
      </c>
      <c r="D924" s="22" t="s">
        <v>8198</v>
      </c>
      <c r="E924" s="22" t="s">
        <v>2373</v>
      </c>
      <c r="F924" s="36">
        <v>67</v>
      </c>
      <c r="G924" s="36"/>
    </row>
    <row r="925" spans="1:7">
      <c r="A925" s="23">
        <v>2019</v>
      </c>
      <c r="B925" s="13" t="s">
        <v>1886</v>
      </c>
      <c r="C925" s="22" t="s">
        <v>8208</v>
      </c>
      <c r="D925" s="22" t="s">
        <v>8198</v>
      </c>
      <c r="E925" s="22" t="s">
        <v>2373</v>
      </c>
      <c r="F925" s="36">
        <v>27</v>
      </c>
      <c r="G925" s="36"/>
    </row>
    <row r="926" spans="1:7">
      <c r="A926" s="23">
        <v>2019</v>
      </c>
      <c r="B926" s="13" t="s">
        <v>1886</v>
      </c>
      <c r="C926" s="22" t="s">
        <v>8209</v>
      </c>
      <c r="D926" s="22" t="s">
        <v>8198</v>
      </c>
      <c r="E926" s="22" t="s">
        <v>2373</v>
      </c>
      <c r="F926" s="36">
        <v>49</v>
      </c>
      <c r="G926" s="36"/>
    </row>
    <row r="927" spans="1:7">
      <c r="A927" s="23">
        <v>2019</v>
      </c>
      <c r="B927" s="13" t="s">
        <v>1886</v>
      </c>
      <c r="C927" s="22" t="s">
        <v>8210</v>
      </c>
      <c r="D927" s="22" t="s">
        <v>8198</v>
      </c>
      <c r="E927" s="22" t="s">
        <v>2373</v>
      </c>
      <c r="F927" s="36">
        <v>2</v>
      </c>
      <c r="G927" s="36"/>
    </row>
    <row r="928" spans="1:7">
      <c r="A928" s="23">
        <v>2019</v>
      </c>
      <c r="B928" s="13" t="s">
        <v>1886</v>
      </c>
      <c r="C928" s="22" t="s">
        <v>8211</v>
      </c>
      <c r="D928" s="22" t="s">
        <v>8198</v>
      </c>
      <c r="E928" s="22" t="s">
        <v>2373</v>
      </c>
      <c r="F928" s="36">
        <v>5</v>
      </c>
      <c r="G928" s="36"/>
    </row>
    <row r="929" spans="1:7">
      <c r="A929" s="23">
        <v>2019</v>
      </c>
      <c r="B929" s="13" t="s">
        <v>1886</v>
      </c>
      <c r="C929" s="22" t="s">
        <v>8212</v>
      </c>
      <c r="D929" s="22" t="s">
        <v>8198</v>
      </c>
      <c r="E929" s="22" t="s">
        <v>2373</v>
      </c>
      <c r="F929" s="36">
        <v>1</v>
      </c>
      <c r="G929" s="36"/>
    </row>
    <row r="930" spans="1:7">
      <c r="A930" s="23">
        <v>2019</v>
      </c>
      <c r="B930" s="13" t="s">
        <v>1886</v>
      </c>
      <c r="C930" s="22" t="s">
        <v>8213</v>
      </c>
      <c r="D930" s="22" t="s">
        <v>8198</v>
      </c>
      <c r="E930" s="22" t="s">
        <v>2373</v>
      </c>
      <c r="F930" s="36">
        <v>36</v>
      </c>
      <c r="G930" s="36"/>
    </row>
    <row r="931" spans="1:7">
      <c r="A931" s="23">
        <v>2019</v>
      </c>
      <c r="B931" s="13" t="s">
        <v>1886</v>
      </c>
      <c r="C931" s="22" t="s">
        <v>8214</v>
      </c>
      <c r="D931" s="22" t="s">
        <v>8198</v>
      </c>
      <c r="E931" s="22" t="s">
        <v>2373</v>
      </c>
      <c r="F931" s="36">
        <v>1</v>
      </c>
      <c r="G931" s="36"/>
    </row>
    <row r="932" spans="1:7">
      <c r="A932" s="23">
        <v>2019</v>
      </c>
      <c r="B932" s="13" t="s">
        <v>1886</v>
      </c>
      <c r="C932" s="22" t="s">
        <v>8215</v>
      </c>
      <c r="D932" s="22" t="s">
        <v>8198</v>
      </c>
      <c r="E932" s="22" t="s">
        <v>2373</v>
      </c>
      <c r="F932" s="36">
        <v>8</v>
      </c>
      <c r="G932" s="36"/>
    </row>
    <row r="933" spans="1:7">
      <c r="A933" s="23">
        <v>2019</v>
      </c>
      <c r="B933" s="13" t="s">
        <v>1886</v>
      </c>
      <c r="C933" s="22" t="s">
        <v>8216</v>
      </c>
      <c r="D933" s="22" t="s">
        <v>8198</v>
      </c>
      <c r="E933" s="22" t="s">
        <v>2373</v>
      </c>
      <c r="F933" s="36">
        <v>1</v>
      </c>
      <c r="G933" s="36"/>
    </row>
    <row r="934" spans="1:7">
      <c r="A934" s="23">
        <v>2019</v>
      </c>
      <c r="B934" s="13" t="s">
        <v>1886</v>
      </c>
      <c r="C934" s="22" t="s">
        <v>8217</v>
      </c>
      <c r="D934" s="22" t="s">
        <v>8198</v>
      </c>
      <c r="E934" s="22" t="s">
        <v>2373</v>
      </c>
      <c r="F934" s="36">
        <v>16</v>
      </c>
      <c r="G934" s="36"/>
    </row>
    <row r="935" spans="1:7">
      <c r="A935" s="23">
        <v>2019</v>
      </c>
      <c r="B935" s="13" t="s">
        <v>1886</v>
      </c>
      <c r="C935" s="22" t="s">
        <v>8218</v>
      </c>
      <c r="D935" s="22" t="s">
        <v>8198</v>
      </c>
      <c r="E935" s="22" t="s">
        <v>2373</v>
      </c>
      <c r="F935" s="36">
        <v>3</v>
      </c>
      <c r="G935" s="36"/>
    </row>
    <row r="936" spans="1:7">
      <c r="A936" s="23">
        <v>2019</v>
      </c>
      <c r="B936" s="13" t="s">
        <v>1886</v>
      </c>
      <c r="C936" s="22" t="s">
        <v>8219</v>
      </c>
      <c r="D936" s="22" t="s">
        <v>8198</v>
      </c>
      <c r="E936" s="22" t="s">
        <v>2373</v>
      </c>
      <c r="F936" s="36">
        <v>11</v>
      </c>
      <c r="G936" s="36"/>
    </row>
    <row r="937" spans="1:7">
      <c r="A937" s="23">
        <v>2019</v>
      </c>
      <c r="B937" s="13" t="s">
        <v>1886</v>
      </c>
      <c r="C937" s="22" t="s">
        <v>8220</v>
      </c>
      <c r="D937" s="22" t="s">
        <v>8198</v>
      </c>
      <c r="E937" s="22" t="s">
        <v>2373</v>
      </c>
      <c r="F937" s="36">
        <v>8</v>
      </c>
      <c r="G937" s="36"/>
    </row>
    <row r="938" spans="1:7">
      <c r="A938" s="23">
        <v>2019</v>
      </c>
      <c r="B938" s="13" t="s">
        <v>1886</v>
      </c>
      <c r="C938" s="22" t="s">
        <v>8221</v>
      </c>
      <c r="D938" s="22" t="s">
        <v>8198</v>
      </c>
      <c r="E938" s="22" t="s">
        <v>2373</v>
      </c>
      <c r="F938" s="36">
        <v>13</v>
      </c>
      <c r="G938" s="36"/>
    </row>
    <row r="939" spans="1:7">
      <c r="A939" s="23">
        <v>2019</v>
      </c>
      <c r="B939" s="13" t="s">
        <v>1886</v>
      </c>
      <c r="C939" s="22" t="s">
        <v>848</v>
      </c>
      <c r="D939" s="22" t="s">
        <v>8198</v>
      </c>
      <c r="E939" s="22" t="s">
        <v>2373</v>
      </c>
      <c r="F939" s="36">
        <v>14</v>
      </c>
      <c r="G939" s="36"/>
    </row>
    <row r="940" spans="1:7">
      <c r="A940" s="23">
        <v>2020</v>
      </c>
      <c r="B940" s="13" t="s">
        <v>1886</v>
      </c>
      <c r="C940" s="22" t="s">
        <v>5</v>
      </c>
      <c r="D940" s="22" t="s">
        <v>4</v>
      </c>
      <c r="E940" s="22" t="s">
        <v>2389</v>
      </c>
      <c r="F940" s="36">
        <v>1</v>
      </c>
      <c r="G940" s="36"/>
    </row>
    <row r="941" spans="1:7">
      <c r="A941" s="23">
        <v>2020</v>
      </c>
      <c r="B941" s="13" t="s">
        <v>1886</v>
      </c>
      <c r="C941" s="22" t="s">
        <v>10</v>
      </c>
      <c r="D941" s="22" t="s">
        <v>4</v>
      </c>
      <c r="E941" s="22" t="s">
        <v>2389</v>
      </c>
      <c r="F941" s="36">
        <v>1</v>
      </c>
      <c r="G941" s="36"/>
    </row>
    <row r="942" spans="1:7">
      <c r="A942" s="23">
        <v>2020</v>
      </c>
      <c r="B942" s="13" t="s">
        <v>1886</v>
      </c>
      <c r="C942" s="22" t="s">
        <v>14</v>
      </c>
      <c r="D942" s="22" t="s">
        <v>4</v>
      </c>
      <c r="E942" s="22" t="s">
        <v>2389</v>
      </c>
      <c r="F942" s="36">
        <v>2</v>
      </c>
      <c r="G942" s="36"/>
    </row>
    <row r="943" spans="1:7">
      <c r="A943" s="23">
        <v>2020</v>
      </c>
      <c r="B943" s="13" t="s">
        <v>1886</v>
      </c>
      <c r="C943" s="22" t="s">
        <v>23</v>
      </c>
      <c r="D943" s="22" t="s">
        <v>4</v>
      </c>
      <c r="E943" s="22" t="s">
        <v>2389</v>
      </c>
      <c r="F943" s="36">
        <v>16</v>
      </c>
      <c r="G943" s="36"/>
    </row>
    <row r="944" spans="1:7">
      <c r="A944" s="23">
        <v>2020</v>
      </c>
      <c r="B944" s="13" t="s">
        <v>1886</v>
      </c>
      <c r="C944" s="22" t="s">
        <v>41</v>
      </c>
      <c r="D944" s="22" t="s">
        <v>4</v>
      </c>
      <c r="E944" s="22" t="s">
        <v>2389</v>
      </c>
      <c r="F944" s="36">
        <v>7</v>
      </c>
      <c r="G944" s="36"/>
    </row>
    <row r="945" spans="1:7">
      <c r="A945" s="23">
        <v>2020</v>
      </c>
      <c r="B945" s="13" t="s">
        <v>1886</v>
      </c>
      <c r="C945" s="22" t="s">
        <v>5859</v>
      </c>
      <c r="D945" s="22" t="s">
        <v>4</v>
      </c>
      <c r="E945" s="22" t="s">
        <v>2389</v>
      </c>
      <c r="F945" s="36">
        <v>8</v>
      </c>
      <c r="G945" s="36"/>
    </row>
    <row r="946" spans="1:7">
      <c r="A946" s="23">
        <v>2020</v>
      </c>
      <c r="B946" s="13" t="s">
        <v>1886</v>
      </c>
      <c r="C946" s="22" t="s">
        <v>70</v>
      </c>
      <c r="D946" s="22" t="s">
        <v>4</v>
      </c>
      <c r="E946" s="22" t="s">
        <v>2389</v>
      </c>
      <c r="F946" s="36">
        <v>6</v>
      </c>
      <c r="G946" s="36"/>
    </row>
    <row r="947" spans="1:7">
      <c r="A947" s="23">
        <v>2020</v>
      </c>
      <c r="B947" s="13" t="s">
        <v>1886</v>
      </c>
      <c r="C947" s="22" t="s">
        <v>76</v>
      </c>
      <c r="D947" s="22" t="s">
        <v>4</v>
      </c>
      <c r="E947" s="22" t="s">
        <v>2389</v>
      </c>
      <c r="F947" s="36">
        <v>2</v>
      </c>
      <c r="G947" s="36"/>
    </row>
    <row r="948" spans="1:7">
      <c r="A948" s="23">
        <v>2020</v>
      </c>
      <c r="B948" s="13" t="s">
        <v>1886</v>
      </c>
      <c r="C948" s="22" t="s">
        <v>83</v>
      </c>
      <c r="D948" s="22" t="s">
        <v>4</v>
      </c>
      <c r="E948" s="22" t="s">
        <v>2389</v>
      </c>
      <c r="F948" s="36">
        <v>0</v>
      </c>
      <c r="G948" s="36"/>
    </row>
    <row r="949" spans="1:7">
      <c r="A949" s="23">
        <v>2020</v>
      </c>
      <c r="B949" s="13" t="s">
        <v>1886</v>
      </c>
      <c r="C949" s="22" t="s">
        <v>86</v>
      </c>
      <c r="D949" s="22" t="s">
        <v>4</v>
      </c>
      <c r="E949" s="22" t="s">
        <v>2389</v>
      </c>
      <c r="F949" s="36">
        <v>10</v>
      </c>
      <c r="G949" s="36"/>
    </row>
    <row r="950" spans="1:7">
      <c r="A950" s="23">
        <v>2020</v>
      </c>
      <c r="B950" s="13" t="s">
        <v>1886</v>
      </c>
      <c r="C950" s="22" t="s">
        <v>89</v>
      </c>
      <c r="D950" s="22" t="s">
        <v>4</v>
      </c>
      <c r="E950" s="22" t="s">
        <v>2389</v>
      </c>
      <c r="F950" s="36">
        <v>1</v>
      </c>
      <c r="G950" s="36"/>
    </row>
    <row r="951" spans="1:7">
      <c r="A951" s="23">
        <v>2020</v>
      </c>
      <c r="B951" s="13" t="s">
        <v>1886</v>
      </c>
      <c r="C951" s="22" t="s">
        <v>94</v>
      </c>
      <c r="D951" s="22" t="s">
        <v>4</v>
      </c>
      <c r="E951" s="22" t="s">
        <v>2389</v>
      </c>
      <c r="F951" s="36">
        <v>1</v>
      </c>
      <c r="G951" s="36"/>
    </row>
    <row r="952" spans="1:7">
      <c r="A952" s="23">
        <v>2020</v>
      </c>
      <c r="B952" s="13" t="s">
        <v>1886</v>
      </c>
      <c r="C952" s="22" t="s">
        <v>100</v>
      </c>
      <c r="D952" s="22" t="s">
        <v>4</v>
      </c>
      <c r="E952" s="22" t="s">
        <v>2389</v>
      </c>
      <c r="F952" s="36">
        <v>0</v>
      </c>
      <c r="G952" s="36"/>
    </row>
    <row r="953" spans="1:7">
      <c r="A953" s="23">
        <v>2020</v>
      </c>
      <c r="B953" s="13" t="s">
        <v>1886</v>
      </c>
      <c r="C953" s="22" t="s">
        <v>104</v>
      </c>
      <c r="D953" s="22" t="s">
        <v>4</v>
      </c>
      <c r="E953" s="22" t="s">
        <v>2389</v>
      </c>
      <c r="F953" s="36">
        <v>18</v>
      </c>
      <c r="G953" s="36"/>
    </row>
    <row r="954" spans="1:7">
      <c r="A954" s="23">
        <v>2020</v>
      </c>
      <c r="B954" s="13" t="s">
        <v>1886</v>
      </c>
      <c r="C954" s="22" t="s">
        <v>120</v>
      </c>
      <c r="D954" s="22" t="s">
        <v>4</v>
      </c>
      <c r="E954" s="22" t="s">
        <v>2389</v>
      </c>
      <c r="F954" s="36">
        <v>17</v>
      </c>
      <c r="G954" s="36"/>
    </row>
    <row r="955" spans="1:7">
      <c r="A955" s="23">
        <v>2020</v>
      </c>
      <c r="B955" s="13" t="s">
        <v>1886</v>
      </c>
      <c r="C955" s="22" t="s">
        <v>156</v>
      </c>
      <c r="D955" s="22" t="s">
        <v>4</v>
      </c>
      <c r="E955" s="22" t="s">
        <v>2389</v>
      </c>
      <c r="F955" s="36">
        <v>0</v>
      </c>
      <c r="G955" s="36"/>
    </row>
    <row r="956" spans="1:7">
      <c r="A956" s="23">
        <v>2020</v>
      </c>
      <c r="B956" s="13" t="s">
        <v>1886</v>
      </c>
      <c r="C956" s="22" t="s">
        <v>164</v>
      </c>
      <c r="D956" s="22" t="s">
        <v>4</v>
      </c>
      <c r="E956" s="22" t="s">
        <v>2389</v>
      </c>
      <c r="F956" s="36">
        <v>1</v>
      </c>
      <c r="G956" s="36"/>
    </row>
    <row r="957" spans="1:7">
      <c r="A957" s="23">
        <v>2020</v>
      </c>
      <c r="B957" s="13" t="s">
        <v>1886</v>
      </c>
      <c r="C957" s="22" t="s">
        <v>167</v>
      </c>
      <c r="D957" s="22" t="s">
        <v>4</v>
      </c>
      <c r="E957" s="22" t="s">
        <v>2389</v>
      </c>
      <c r="F957" s="36">
        <v>2</v>
      </c>
      <c r="G957" s="36"/>
    </row>
    <row r="958" spans="1:7">
      <c r="A958" s="23">
        <v>2020</v>
      </c>
      <c r="B958" s="13" t="s">
        <v>1886</v>
      </c>
      <c r="C958" s="22" t="s">
        <v>4114</v>
      </c>
      <c r="D958" s="22" t="s">
        <v>4</v>
      </c>
      <c r="E958" s="22" t="s">
        <v>2389</v>
      </c>
      <c r="F958" s="36">
        <v>2</v>
      </c>
      <c r="G958" s="36"/>
    </row>
    <row r="959" spans="1:7">
      <c r="A959" s="23">
        <v>2020</v>
      </c>
      <c r="B959" s="13" t="s">
        <v>1886</v>
      </c>
      <c r="C959" s="22" t="s">
        <v>5792</v>
      </c>
      <c r="D959" s="22" t="s">
        <v>4</v>
      </c>
      <c r="E959" s="22" t="s">
        <v>2389</v>
      </c>
      <c r="F959" s="36">
        <v>5</v>
      </c>
      <c r="G959" s="36"/>
    </row>
    <row r="960" spans="1:7">
      <c r="A960" s="23">
        <v>2020</v>
      </c>
      <c r="B960" s="13" t="s">
        <v>1886</v>
      </c>
      <c r="C960" s="22" t="s">
        <v>5793</v>
      </c>
      <c r="D960" s="22" t="s">
        <v>4</v>
      </c>
      <c r="E960" s="22" t="s">
        <v>2389</v>
      </c>
      <c r="F960" s="36">
        <v>0</v>
      </c>
      <c r="G960" s="36"/>
    </row>
    <row r="961" spans="1:7">
      <c r="A961" s="23">
        <v>2020</v>
      </c>
      <c r="B961" s="13" t="s">
        <v>1886</v>
      </c>
      <c r="C961" s="22" t="s">
        <v>2072</v>
      </c>
      <c r="D961" s="22" t="s">
        <v>4</v>
      </c>
      <c r="E961" s="22" t="s">
        <v>2389</v>
      </c>
      <c r="F961" s="36">
        <v>0</v>
      </c>
      <c r="G961" s="36"/>
    </row>
    <row r="962" spans="1:7">
      <c r="A962" s="23">
        <v>2020</v>
      </c>
      <c r="B962" s="13" t="s">
        <v>1886</v>
      </c>
      <c r="C962" s="22" t="s">
        <v>5</v>
      </c>
      <c r="D962" s="22" t="s">
        <v>4</v>
      </c>
      <c r="E962" s="22" t="s">
        <v>2378</v>
      </c>
      <c r="F962" s="36">
        <v>8</v>
      </c>
      <c r="G962" s="36"/>
    </row>
    <row r="963" spans="1:7">
      <c r="A963" s="23">
        <v>2020</v>
      </c>
      <c r="B963" s="13" t="s">
        <v>1886</v>
      </c>
      <c r="C963" s="22" t="s">
        <v>10</v>
      </c>
      <c r="D963" s="22" t="s">
        <v>4</v>
      </c>
      <c r="E963" s="22" t="s">
        <v>2378</v>
      </c>
      <c r="F963" s="36">
        <v>19</v>
      </c>
      <c r="G963" s="36"/>
    </row>
    <row r="964" spans="1:7">
      <c r="A964" s="23">
        <v>2020</v>
      </c>
      <c r="B964" s="13" t="s">
        <v>1886</v>
      </c>
      <c r="C964" s="22" t="s">
        <v>14</v>
      </c>
      <c r="D964" s="22" t="s">
        <v>4</v>
      </c>
      <c r="E964" s="22" t="s">
        <v>2378</v>
      </c>
      <c r="F964" s="36">
        <v>28</v>
      </c>
      <c r="G964" s="36"/>
    </row>
    <row r="965" spans="1:7">
      <c r="A965" s="23">
        <v>2020</v>
      </c>
      <c r="B965" s="13" t="s">
        <v>1886</v>
      </c>
      <c r="C965" s="22" t="s">
        <v>23</v>
      </c>
      <c r="D965" s="22" t="s">
        <v>4</v>
      </c>
      <c r="E965" s="22" t="s">
        <v>2378</v>
      </c>
      <c r="F965" s="36">
        <v>187</v>
      </c>
      <c r="G965" s="36"/>
    </row>
    <row r="966" spans="1:7">
      <c r="A966" s="23">
        <v>2020</v>
      </c>
      <c r="B966" s="13" t="s">
        <v>1886</v>
      </c>
      <c r="C966" s="22" t="s">
        <v>41</v>
      </c>
      <c r="D966" s="22" t="s">
        <v>4</v>
      </c>
      <c r="E966" s="22" t="s">
        <v>2378</v>
      </c>
      <c r="F966" s="36">
        <v>81</v>
      </c>
      <c r="G966" s="36"/>
    </row>
    <row r="967" spans="1:7">
      <c r="A967" s="23">
        <v>2020</v>
      </c>
      <c r="B967" s="13" t="s">
        <v>1886</v>
      </c>
      <c r="C967" s="22" t="s">
        <v>5859</v>
      </c>
      <c r="D967" s="22" t="s">
        <v>4</v>
      </c>
      <c r="E967" s="22" t="s">
        <v>2378</v>
      </c>
      <c r="F967" s="36">
        <v>73</v>
      </c>
      <c r="G967" s="36"/>
    </row>
    <row r="968" spans="1:7">
      <c r="A968" s="23">
        <v>2020</v>
      </c>
      <c r="B968" s="13" t="s">
        <v>1886</v>
      </c>
      <c r="C968" s="22" t="s">
        <v>70</v>
      </c>
      <c r="D968" s="22" t="s">
        <v>4</v>
      </c>
      <c r="E968" s="22" t="s">
        <v>2378</v>
      </c>
      <c r="F968" s="36">
        <v>26</v>
      </c>
      <c r="G968" s="36"/>
    </row>
    <row r="969" spans="1:7">
      <c r="A969" s="23">
        <v>2020</v>
      </c>
      <c r="B969" s="13" t="s">
        <v>1886</v>
      </c>
      <c r="C969" s="22" t="s">
        <v>76</v>
      </c>
      <c r="D969" s="22" t="s">
        <v>4</v>
      </c>
      <c r="E969" s="22" t="s">
        <v>2378</v>
      </c>
      <c r="F969" s="36">
        <v>44</v>
      </c>
      <c r="G969" s="36"/>
    </row>
    <row r="970" spans="1:7">
      <c r="A970" s="23">
        <v>2020</v>
      </c>
      <c r="B970" s="13" t="s">
        <v>1886</v>
      </c>
      <c r="C970" s="22" t="s">
        <v>83</v>
      </c>
      <c r="D970" s="22" t="s">
        <v>4</v>
      </c>
      <c r="E970" s="22" t="s">
        <v>2378</v>
      </c>
      <c r="F970" s="36">
        <v>2</v>
      </c>
      <c r="G970" s="36"/>
    </row>
    <row r="971" spans="1:7">
      <c r="A971" s="23">
        <v>2020</v>
      </c>
      <c r="B971" s="13" t="s">
        <v>1886</v>
      </c>
      <c r="C971" s="22" t="s">
        <v>86</v>
      </c>
      <c r="D971" s="22" t="s">
        <v>4</v>
      </c>
      <c r="E971" s="22" t="s">
        <v>2378</v>
      </c>
      <c r="F971" s="36">
        <v>43</v>
      </c>
      <c r="G971" s="36"/>
    </row>
    <row r="972" spans="1:7">
      <c r="A972" s="23">
        <v>2020</v>
      </c>
      <c r="B972" s="13" t="s">
        <v>1886</v>
      </c>
      <c r="C972" s="22" t="s">
        <v>89</v>
      </c>
      <c r="D972" s="22" t="s">
        <v>4</v>
      </c>
      <c r="E972" s="22" t="s">
        <v>2378</v>
      </c>
      <c r="F972" s="36">
        <v>2</v>
      </c>
      <c r="G972" s="36"/>
    </row>
    <row r="973" spans="1:7">
      <c r="A973" s="23">
        <v>2020</v>
      </c>
      <c r="B973" s="13" t="s">
        <v>1886</v>
      </c>
      <c r="C973" s="22" t="s">
        <v>94</v>
      </c>
      <c r="D973" s="22" t="s">
        <v>4</v>
      </c>
      <c r="E973" s="22" t="s">
        <v>2378</v>
      </c>
      <c r="F973" s="36">
        <v>15</v>
      </c>
      <c r="G973" s="36"/>
    </row>
    <row r="974" spans="1:7">
      <c r="A974" s="23">
        <v>2020</v>
      </c>
      <c r="B974" s="13" t="s">
        <v>1886</v>
      </c>
      <c r="C974" s="22" t="s">
        <v>100</v>
      </c>
      <c r="D974" s="22" t="s">
        <v>4</v>
      </c>
      <c r="E974" s="22" t="s">
        <v>2378</v>
      </c>
      <c r="F974" s="36">
        <v>1</v>
      </c>
      <c r="G974" s="36"/>
    </row>
    <row r="975" spans="1:7">
      <c r="A975" s="23">
        <v>2020</v>
      </c>
      <c r="B975" s="13" t="s">
        <v>1886</v>
      </c>
      <c r="C975" s="22" t="s">
        <v>104</v>
      </c>
      <c r="D975" s="22" t="s">
        <v>4</v>
      </c>
      <c r="E975" s="22" t="s">
        <v>2378</v>
      </c>
      <c r="F975" s="36">
        <v>88</v>
      </c>
      <c r="G975" s="36"/>
    </row>
    <row r="976" spans="1:7">
      <c r="A976" s="23">
        <v>2020</v>
      </c>
      <c r="B976" s="13" t="s">
        <v>1886</v>
      </c>
      <c r="C976" s="22" t="s">
        <v>120</v>
      </c>
      <c r="D976" s="22" t="s">
        <v>4</v>
      </c>
      <c r="E976" s="22" t="s">
        <v>2378</v>
      </c>
      <c r="F976" s="36">
        <v>63</v>
      </c>
      <c r="G976" s="36"/>
    </row>
    <row r="977" spans="1:7">
      <c r="A977" s="23">
        <v>2020</v>
      </c>
      <c r="B977" s="13" t="s">
        <v>1886</v>
      </c>
      <c r="C977" s="22" t="s">
        <v>156</v>
      </c>
      <c r="D977" s="22" t="s">
        <v>4</v>
      </c>
      <c r="E977" s="22" t="s">
        <v>2378</v>
      </c>
      <c r="F977" s="36">
        <v>7</v>
      </c>
      <c r="G977" s="36"/>
    </row>
    <row r="978" spans="1:7">
      <c r="A978" s="23">
        <v>2020</v>
      </c>
      <c r="B978" s="13" t="s">
        <v>1886</v>
      </c>
      <c r="C978" s="22" t="s">
        <v>164</v>
      </c>
      <c r="D978" s="22" t="s">
        <v>4</v>
      </c>
      <c r="E978" s="22" t="s">
        <v>2378</v>
      </c>
      <c r="F978" s="36">
        <v>3</v>
      </c>
      <c r="G978" s="36"/>
    </row>
    <row r="979" spans="1:7">
      <c r="A979" s="23">
        <v>2020</v>
      </c>
      <c r="B979" s="13" t="s">
        <v>1886</v>
      </c>
      <c r="C979" s="22" t="s">
        <v>167</v>
      </c>
      <c r="D979" s="22" t="s">
        <v>4</v>
      </c>
      <c r="E979" s="22" t="s">
        <v>2378</v>
      </c>
      <c r="F979" s="36">
        <v>20</v>
      </c>
      <c r="G979" s="36"/>
    </row>
    <row r="980" spans="1:7">
      <c r="A980" s="23">
        <v>2020</v>
      </c>
      <c r="B980" s="13" t="s">
        <v>1886</v>
      </c>
      <c r="C980" s="22" t="s">
        <v>4114</v>
      </c>
      <c r="D980" s="22" t="s">
        <v>4</v>
      </c>
      <c r="E980" s="22" t="s">
        <v>2378</v>
      </c>
      <c r="F980" s="36">
        <v>9</v>
      </c>
      <c r="G980" s="36"/>
    </row>
    <row r="981" spans="1:7">
      <c r="A981" s="23">
        <v>2020</v>
      </c>
      <c r="B981" s="13" t="s">
        <v>1886</v>
      </c>
      <c r="C981" s="22" t="s">
        <v>5792</v>
      </c>
      <c r="D981" s="22" t="s">
        <v>4</v>
      </c>
      <c r="E981" s="22" t="s">
        <v>2378</v>
      </c>
      <c r="F981" s="36">
        <v>3</v>
      </c>
      <c r="G981" s="36"/>
    </row>
    <row r="982" spans="1:7">
      <c r="A982" s="23">
        <v>2020</v>
      </c>
      <c r="B982" s="13" t="s">
        <v>1886</v>
      </c>
      <c r="C982" s="22" t="s">
        <v>5793</v>
      </c>
      <c r="D982" s="22" t="s">
        <v>4</v>
      </c>
      <c r="E982" s="22" t="s">
        <v>2378</v>
      </c>
      <c r="F982" s="36">
        <v>4</v>
      </c>
      <c r="G982" s="36"/>
    </row>
    <row r="983" spans="1:7">
      <c r="A983" s="23">
        <v>2020</v>
      </c>
      <c r="B983" s="13" t="s">
        <v>1886</v>
      </c>
      <c r="C983" s="22" t="s">
        <v>2072</v>
      </c>
      <c r="D983" s="22" t="s">
        <v>4</v>
      </c>
      <c r="E983" s="22" t="s">
        <v>2378</v>
      </c>
      <c r="F983" s="36">
        <v>1</v>
      </c>
      <c r="G983" s="36"/>
    </row>
    <row r="984" spans="1:7">
      <c r="A984" s="23">
        <v>2020</v>
      </c>
      <c r="B984" s="13" t="s">
        <v>1886</v>
      </c>
      <c r="C984" s="22" t="s">
        <v>5</v>
      </c>
      <c r="D984" s="22" t="s">
        <v>8199</v>
      </c>
      <c r="E984" s="22" t="s">
        <v>2381</v>
      </c>
      <c r="F984" s="36">
        <v>9</v>
      </c>
      <c r="G984" s="36">
        <v>258</v>
      </c>
    </row>
    <row r="985" spans="1:7">
      <c r="A985" s="23">
        <v>2020</v>
      </c>
      <c r="B985" s="13" t="s">
        <v>1886</v>
      </c>
      <c r="C985" s="22" t="s">
        <v>10</v>
      </c>
      <c r="D985" s="22" t="s">
        <v>8199</v>
      </c>
      <c r="E985" s="22" t="s">
        <v>2381</v>
      </c>
      <c r="F985" s="36">
        <v>20</v>
      </c>
      <c r="G985" s="36">
        <v>567</v>
      </c>
    </row>
    <row r="986" spans="1:7">
      <c r="A986" s="23">
        <v>2020</v>
      </c>
      <c r="B986" s="13" t="s">
        <v>1886</v>
      </c>
      <c r="C986" s="22" t="s">
        <v>14</v>
      </c>
      <c r="D986" s="22" t="s">
        <v>8199</v>
      </c>
      <c r="E986" s="22" t="s">
        <v>2381</v>
      </c>
      <c r="F986" s="36">
        <v>30</v>
      </c>
      <c r="G986" s="36">
        <v>1066</v>
      </c>
    </row>
    <row r="987" spans="1:7">
      <c r="A987" s="23">
        <v>2020</v>
      </c>
      <c r="B987" s="13" t="s">
        <v>1886</v>
      </c>
      <c r="C987" s="22" t="s">
        <v>23</v>
      </c>
      <c r="D987" s="22" t="s">
        <v>8199</v>
      </c>
      <c r="E987" s="22" t="s">
        <v>2381</v>
      </c>
      <c r="F987" s="36">
        <v>143</v>
      </c>
      <c r="G987" s="36">
        <v>4119</v>
      </c>
    </row>
    <row r="988" spans="1:7">
      <c r="A988" s="23">
        <v>2020</v>
      </c>
      <c r="B988" s="13" t="s">
        <v>1886</v>
      </c>
      <c r="C988" s="22" t="s">
        <v>41</v>
      </c>
      <c r="D988" s="22" t="s">
        <v>8199</v>
      </c>
      <c r="E988" s="22" t="s">
        <v>2381</v>
      </c>
      <c r="F988" s="36">
        <v>59</v>
      </c>
      <c r="G988" s="36">
        <v>2125</v>
      </c>
    </row>
    <row r="989" spans="1:7">
      <c r="A989" s="23">
        <v>2020</v>
      </c>
      <c r="B989" s="13" t="s">
        <v>1886</v>
      </c>
      <c r="C989" s="22" t="s">
        <v>5859</v>
      </c>
      <c r="D989" s="22" t="s">
        <v>8199</v>
      </c>
      <c r="E989" s="22" t="s">
        <v>2381</v>
      </c>
      <c r="F989" s="36">
        <v>56</v>
      </c>
      <c r="G989" s="36">
        <v>2455</v>
      </c>
    </row>
    <row r="990" spans="1:7">
      <c r="A990" s="23">
        <v>2020</v>
      </c>
      <c r="B990" s="13" t="s">
        <v>1886</v>
      </c>
      <c r="C990" s="22" t="s">
        <v>70</v>
      </c>
      <c r="D990" s="22" t="s">
        <v>8199</v>
      </c>
      <c r="E990" s="22" t="s">
        <v>2381</v>
      </c>
      <c r="F990" s="36">
        <v>30</v>
      </c>
      <c r="G990" s="36">
        <v>1091</v>
      </c>
    </row>
    <row r="991" spans="1:7">
      <c r="A991" s="23">
        <v>2020</v>
      </c>
      <c r="B991" s="13" t="s">
        <v>1886</v>
      </c>
      <c r="C991" s="22" t="s">
        <v>76</v>
      </c>
      <c r="D991" s="22" t="s">
        <v>8199</v>
      </c>
      <c r="E991" s="22" t="s">
        <v>2381</v>
      </c>
      <c r="F991" s="36">
        <v>42</v>
      </c>
      <c r="G991" s="36">
        <v>950</v>
      </c>
    </row>
    <row r="992" spans="1:7">
      <c r="A992" s="23">
        <v>2020</v>
      </c>
      <c r="B992" s="13" t="s">
        <v>1886</v>
      </c>
      <c r="C992" s="22" t="s">
        <v>83</v>
      </c>
      <c r="D992" s="22" t="s">
        <v>8199</v>
      </c>
      <c r="E992" s="22" t="s">
        <v>2381</v>
      </c>
      <c r="F992" s="36">
        <v>2</v>
      </c>
      <c r="G992" s="36">
        <v>50</v>
      </c>
    </row>
    <row r="993" spans="1:7">
      <c r="A993" s="23">
        <v>2020</v>
      </c>
      <c r="B993" s="13" t="s">
        <v>1886</v>
      </c>
      <c r="C993" s="22" t="s">
        <v>86</v>
      </c>
      <c r="D993" s="22" t="s">
        <v>8199</v>
      </c>
      <c r="E993" s="22" t="s">
        <v>2381</v>
      </c>
      <c r="F993" s="36">
        <v>42</v>
      </c>
      <c r="G993" s="36">
        <v>1355</v>
      </c>
    </row>
    <row r="994" spans="1:7">
      <c r="A994" s="23">
        <v>2020</v>
      </c>
      <c r="B994" s="13" t="s">
        <v>1886</v>
      </c>
      <c r="C994" s="22" t="s">
        <v>89</v>
      </c>
      <c r="D994" s="22" t="s">
        <v>8199</v>
      </c>
      <c r="E994" s="22" t="s">
        <v>2381</v>
      </c>
      <c r="F994" s="36">
        <v>3</v>
      </c>
      <c r="G994" s="36">
        <v>59</v>
      </c>
    </row>
    <row r="995" spans="1:7">
      <c r="A995" s="23">
        <v>2020</v>
      </c>
      <c r="B995" s="13" t="s">
        <v>1886</v>
      </c>
      <c r="C995" s="22" t="s">
        <v>94</v>
      </c>
      <c r="D995" s="22" t="s">
        <v>8199</v>
      </c>
      <c r="E995" s="22" t="s">
        <v>2381</v>
      </c>
      <c r="F995" s="36">
        <v>15</v>
      </c>
      <c r="G995" s="36">
        <v>408</v>
      </c>
    </row>
    <row r="996" spans="1:7">
      <c r="A996" s="23">
        <v>2020</v>
      </c>
      <c r="B996" s="13" t="s">
        <v>1886</v>
      </c>
      <c r="C996" s="22" t="s">
        <v>100</v>
      </c>
      <c r="D996" s="22" t="s">
        <v>8199</v>
      </c>
      <c r="E996" s="22" t="s">
        <v>2381</v>
      </c>
      <c r="F996" s="36">
        <v>1</v>
      </c>
      <c r="G996" s="36">
        <v>42</v>
      </c>
    </row>
    <row r="997" spans="1:7">
      <c r="A997" s="23">
        <v>2020</v>
      </c>
      <c r="B997" s="13" t="s">
        <v>1886</v>
      </c>
      <c r="C997" s="22" t="s">
        <v>104</v>
      </c>
      <c r="D997" s="22" t="s">
        <v>8199</v>
      </c>
      <c r="E997" s="22" t="s">
        <v>2381</v>
      </c>
      <c r="F997" s="36">
        <v>100</v>
      </c>
      <c r="G997" s="36">
        <v>2861</v>
      </c>
    </row>
    <row r="998" spans="1:7">
      <c r="A998" s="23">
        <v>2020</v>
      </c>
      <c r="B998" s="13" t="s">
        <v>1886</v>
      </c>
      <c r="C998" s="22" t="s">
        <v>120</v>
      </c>
      <c r="D998" s="22" t="s">
        <v>8199</v>
      </c>
      <c r="E998" s="22" t="s">
        <v>2381</v>
      </c>
      <c r="F998" s="36">
        <v>76</v>
      </c>
      <c r="G998" s="36">
        <v>2594</v>
      </c>
    </row>
    <row r="999" spans="1:7">
      <c r="A999" s="23">
        <v>2020</v>
      </c>
      <c r="B999" s="13" t="s">
        <v>1886</v>
      </c>
      <c r="C999" s="22" t="s">
        <v>156</v>
      </c>
      <c r="D999" s="22" t="s">
        <v>8199</v>
      </c>
      <c r="E999" s="22" t="s">
        <v>2381</v>
      </c>
      <c r="F999" s="36">
        <v>7</v>
      </c>
      <c r="G999" s="36">
        <v>403</v>
      </c>
    </row>
    <row r="1000" spans="1:7">
      <c r="A1000" s="23">
        <v>2020</v>
      </c>
      <c r="B1000" s="13" t="s">
        <v>1886</v>
      </c>
      <c r="C1000" s="22" t="s">
        <v>164</v>
      </c>
      <c r="D1000" s="22" t="s">
        <v>8199</v>
      </c>
      <c r="E1000" s="22" t="s">
        <v>2381</v>
      </c>
      <c r="F1000" s="36">
        <v>4</v>
      </c>
      <c r="G1000" s="36">
        <v>74</v>
      </c>
    </row>
    <row r="1001" spans="1:7">
      <c r="A1001" s="23">
        <v>2020</v>
      </c>
      <c r="B1001" s="13" t="s">
        <v>1886</v>
      </c>
      <c r="C1001" s="22" t="s">
        <v>167</v>
      </c>
      <c r="D1001" s="22" t="s">
        <v>8199</v>
      </c>
      <c r="E1001" s="22" t="s">
        <v>2381</v>
      </c>
      <c r="F1001" s="36">
        <v>20</v>
      </c>
      <c r="G1001" s="36">
        <v>508</v>
      </c>
    </row>
    <row r="1002" spans="1:7">
      <c r="A1002" s="23">
        <v>2020</v>
      </c>
      <c r="B1002" s="13" t="s">
        <v>1886</v>
      </c>
      <c r="C1002" s="22" t="s">
        <v>4114</v>
      </c>
      <c r="D1002" s="22" t="s">
        <v>8199</v>
      </c>
      <c r="E1002" s="22" t="s">
        <v>2381</v>
      </c>
      <c r="F1002" s="36">
        <v>5</v>
      </c>
      <c r="G1002" s="36">
        <v>169</v>
      </c>
    </row>
    <row r="1003" spans="1:7">
      <c r="A1003" s="23">
        <v>2020</v>
      </c>
      <c r="B1003" s="13" t="s">
        <v>1886</v>
      </c>
      <c r="C1003" s="22" t="s">
        <v>5792</v>
      </c>
      <c r="D1003" s="22" t="s">
        <v>8199</v>
      </c>
      <c r="E1003" s="22" t="s">
        <v>2381</v>
      </c>
      <c r="F1003" s="36">
        <v>8</v>
      </c>
      <c r="G1003" s="36">
        <v>180</v>
      </c>
    </row>
    <row r="1004" spans="1:7">
      <c r="A1004" s="23">
        <v>2020</v>
      </c>
      <c r="B1004" s="13" t="s">
        <v>1886</v>
      </c>
      <c r="C1004" s="22" t="s">
        <v>5793</v>
      </c>
      <c r="D1004" s="22" t="s">
        <v>8199</v>
      </c>
      <c r="E1004" s="22" t="s">
        <v>2381</v>
      </c>
      <c r="F1004" s="36">
        <v>4</v>
      </c>
      <c r="G1004" s="36">
        <v>245</v>
      </c>
    </row>
    <row r="1005" spans="1:7">
      <c r="A1005" s="23">
        <v>2020</v>
      </c>
      <c r="B1005" s="13" t="s">
        <v>1886</v>
      </c>
      <c r="C1005" s="22" t="s">
        <v>2072</v>
      </c>
      <c r="D1005" s="22" t="s">
        <v>8199</v>
      </c>
      <c r="E1005" s="22" t="s">
        <v>2381</v>
      </c>
      <c r="F1005" s="36">
        <v>1</v>
      </c>
      <c r="G1005" s="36">
        <v>15</v>
      </c>
    </row>
    <row r="1006" spans="1:7">
      <c r="A1006" s="23">
        <v>2020</v>
      </c>
      <c r="B1006" s="13" t="s">
        <v>1886</v>
      </c>
      <c r="C1006" s="22" t="s">
        <v>5</v>
      </c>
      <c r="D1006" s="22" t="s">
        <v>8199</v>
      </c>
      <c r="E1006" s="22" t="s">
        <v>2383</v>
      </c>
      <c r="F1006" s="36">
        <v>0</v>
      </c>
      <c r="G1006" s="36">
        <v>0</v>
      </c>
    </row>
    <row r="1007" spans="1:7">
      <c r="A1007" s="23">
        <v>2020</v>
      </c>
      <c r="B1007" s="13" t="s">
        <v>1886</v>
      </c>
      <c r="C1007" s="22" t="s">
        <v>10</v>
      </c>
      <c r="D1007" s="22" t="s">
        <v>8199</v>
      </c>
      <c r="E1007" s="22" t="s">
        <v>2383</v>
      </c>
      <c r="F1007" s="36">
        <v>0</v>
      </c>
      <c r="G1007" s="36">
        <v>0</v>
      </c>
    </row>
    <row r="1008" spans="1:7">
      <c r="A1008" s="23">
        <v>2020</v>
      </c>
      <c r="B1008" s="13" t="s">
        <v>1886</v>
      </c>
      <c r="C1008" s="22" t="s">
        <v>14</v>
      </c>
      <c r="D1008" s="22" t="s">
        <v>8199</v>
      </c>
      <c r="E1008" s="22" t="s">
        <v>2383</v>
      </c>
      <c r="F1008" s="36">
        <v>0</v>
      </c>
      <c r="G1008" s="36">
        <v>0</v>
      </c>
    </row>
    <row r="1009" spans="1:7">
      <c r="A1009" s="23">
        <v>2020</v>
      </c>
      <c r="B1009" s="13" t="s">
        <v>1886</v>
      </c>
      <c r="C1009" s="22" t="s">
        <v>23</v>
      </c>
      <c r="D1009" s="22" t="s">
        <v>8199</v>
      </c>
      <c r="E1009" s="22" t="s">
        <v>2383</v>
      </c>
      <c r="F1009" s="36">
        <v>6</v>
      </c>
      <c r="G1009" s="36">
        <v>0</v>
      </c>
    </row>
    <row r="1010" spans="1:7">
      <c r="A1010" s="23">
        <v>2020</v>
      </c>
      <c r="B1010" s="13" t="s">
        <v>1886</v>
      </c>
      <c r="C1010" s="22" t="s">
        <v>41</v>
      </c>
      <c r="D1010" s="22" t="s">
        <v>8199</v>
      </c>
      <c r="E1010" s="22" t="s">
        <v>2383</v>
      </c>
      <c r="F1010" s="36">
        <v>0</v>
      </c>
      <c r="G1010" s="36">
        <v>0</v>
      </c>
    </row>
    <row r="1011" spans="1:7">
      <c r="A1011" s="23">
        <v>2020</v>
      </c>
      <c r="B1011" s="13" t="s">
        <v>1886</v>
      </c>
      <c r="C1011" s="22" t="s">
        <v>5859</v>
      </c>
      <c r="D1011" s="22" t="s">
        <v>8199</v>
      </c>
      <c r="E1011" s="22" t="s">
        <v>2383</v>
      </c>
      <c r="F1011" s="36">
        <v>0</v>
      </c>
      <c r="G1011" s="36">
        <v>0</v>
      </c>
    </row>
    <row r="1012" spans="1:7">
      <c r="A1012" s="23">
        <v>2020</v>
      </c>
      <c r="B1012" s="13" t="s">
        <v>1886</v>
      </c>
      <c r="C1012" s="22" t="s">
        <v>70</v>
      </c>
      <c r="D1012" s="22" t="s">
        <v>8199</v>
      </c>
      <c r="E1012" s="22" t="s">
        <v>2383</v>
      </c>
      <c r="F1012" s="36">
        <v>0</v>
      </c>
      <c r="G1012" s="36">
        <v>0</v>
      </c>
    </row>
    <row r="1013" spans="1:7">
      <c r="A1013" s="23">
        <v>2020</v>
      </c>
      <c r="B1013" s="13" t="s">
        <v>1886</v>
      </c>
      <c r="C1013" s="22" t="s">
        <v>76</v>
      </c>
      <c r="D1013" s="22" t="s">
        <v>8199</v>
      </c>
      <c r="E1013" s="22" t="s">
        <v>2383</v>
      </c>
      <c r="F1013" s="36">
        <v>0</v>
      </c>
      <c r="G1013" s="36">
        <v>218</v>
      </c>
    </row>
    <row r="1014" spans="1:7">
      <c r="A1014" s="23">
        <v>2020</v>
      </c>
      <c r="B1014" s="13" t="s">
        <v>1886</v>
      </c>
      <c r="C1014" s="22" t="s">
        <v>83</v>
      </c>
      <c r="D1014" s="22" t="s">
        <v>8199</v>
      </c>
      <c r="E1014" s="22" t="s">
        <v>2383</v>
      </c>
      <c r="F1014" s="36">
        <v>0</v>
      </c>
      <c r="G1014" s="36">
        <v>0</v>
      </c>
    </row>
    <row r="1015" spans="1:7">
      <c r="A1015" s="23">
        <v>2020</v>
      </c>
      <c r="B1015" s="13" t="s">
        <v>1886</v>
      </c>
      <c r="C1015" s="22" t="s">
        <v>86</v>
      </c>
      <c r="D1015" s="22" t="s">
        <v>8199</v>
      </c>
      <c r="E1015" s="22" t="s">
        <v>2383</v>
      </c>
      <c r="F1015" s="36">
        <v>7</v>
      </c>
      <c r="G1015" s="36">
        <v>0</v>
      </c>
    </row>
    <row r="1016" spans="1:7">
      <c r="A1016" s="23">
        <v>2020</v>
      </c>
      <c r="B1016" s="13" t="s">
        <v>1886</v>
      </c>
      <c r="C1016" s="22" t="s">
        <v>89</v>
      </c>
      <c r="D1016" s="22" t="s">
        <v>8199</v>
      </c>
      <c r="E1016" s="22" t="s">
        <v>2383</v>
      </c>
      <c r="F1016" s="36">
        <v>0</v>
      </c>
      <c r="G1016" s="36">
        <v>0</v>
      </c>
    </row>
    <row r="1017" spans="1:7">
      <c r="A1017" s="23">
        <v>2020</v>
      </c>
      <c r="B1017" s="13" t="s">
        <v>1886</v>
      </c>
      <c r="C1017" s="22" t="s">
        <v>94</v>
      </c>
      <c r="D1017" s="22" t="s">
        <v>8199</v>
      </c>
      <c r="E1017" s="22" t="s">
        <v>2383</v>
      </c>
      <c r="F1017" s="36">
        <v>0</v>
      </c>
      <c r="G1017" s="36">
        <v>0</v>
      </c>
    </row>
    <row r="1018" spans="1:7">
      <c r="A1018" s="23">
        <v>2020</v>
      </c>
      <c r="B1018" s="13" t="s">
        <v>1886</v>
      </c>
      <c r="C1018" s="22" t="s">
        <v>100</v>
      </c>
      <c r="D1018" s="22" t="s">
        <v>8199</v>
      </c>
      <c r="E1018" s="22" t="s">
        <v>2383</v>
      </c>
      <c r="F1018" s="36">
        <v>0</v>
      </c>
      <c r="G1018" s="36">
        <v>0</v>
      </c>
    </row>
    <row r="1019" spans="1:7">
      <c r="A1019" s="23">
        <v>2020</v>
      </c>
      <c r="B1019" s="13" t="s">
        <v>1886</v>
      </c>
      <c r="C1019" s="22" t="s">
        <v>104</v>
      </c>
      <c r="D1019" s="22" t="s">
        <v>8199</v>
      </c>
      <c r="E1019" s="22" t="s">
        <v>2383</v>
      </c>
      <c r="F1019" s="36">
        <v>0</v>
      </c>
      <c r="G1019" s="36">
        <v>351</v>
      </c>
    </row>
    <row r="1020" spans="1:7">
      <c r="A1020" s="23">
        <v>2020</v>
      </c>
      <c r="B1020" s="13" t="s">
        <v>1886</v>
      </c>
      <c r="C1020" s="22" t="s">
        <v>120</v>
      </c>
      <c r="D1020" s="22" t="s">
        <v>8199</v>
      </c>
      <c r="E1020" s="22" t="s">
        <v>2383</v>
      </c>
      <c r="F1020" s="36">
        <v>0</v>
      </c>
      <c r="G1020" s="36">
        <v>0</v>
      </c>
    </row>
    <row r="1021" spans="1:7">
      <c r="A1021" s="23">
        <v>2020</v>
      </c>
      <c r="B1021" s="13" t="s">
        <v>1886</v>
      </c>
      <c r="C1021" s="22" t="s">
        <v>156</v>
      </c>
      <c r="D1021" s="22" t="s">
        <v>8199</v>
      </c>
      <c r="E1021" s="22" t="s">
        <v>2383</v>
      </c>
      <c r="F1021" s="36">
        <v>0</v>
      </c>
      <c r="G1021" s="36">
        <v>0</v>
      </c>
    </row>
    <row r="1022" spans="1:7">
      <c r="A1022" s="23">
        <v>2020</v>
      </c>
      <c r="B1022" s="13" t="s">
        <v>1886</v>
      </c>
      <c r="C1022" s="22" t="s">
        <v>164</v>
      </c>
      <c r="D1022" s="22" t="s">
        <v>8199</v>
      </c>
      <c r="E1022" s="22" t="s">
        <v>2383</v>
      </c>
      <c r="F1022" s="36">
        <v>0</v>
      </c>
      <c r="G1022" s="36">
        <v>0</v>
      </c>
    </row>
    <row r="1023" spans="1:7">
      <c r="A1023" s="23">
        <v>2020</v>
      </c>
      <c r="B1023" s="13" t="s">
        <v>1886</v>
      </c>
      <c r="C1023" s="22" t="s">
        <v>167</v>
      </c>
      <c r="D1023" s="22" t="s">
        <v>8199</v>
      </c>
      <c r="E1023" s="22" t="s">
        <v>2383</v>
      </c>
      <c r="F1023" s="36">
        <v>2</v>
      </c>
      <c r="G1023" s="36">
        <v>44</v>
      </c>
    </row>
    <row r="1024" spans="1:7">
      <c r="A1024" s="23">
        <v>2020</v>
      </c>
      <c r="B1024" s="13" t="s">
        <v>1886</v>
      </c>
      <c r="C1024" s="22" t="s">
        <v>4114</v>
      </c>
      <c r="D1024" s="22" t="s">
        <v>8199</v>
      </c>
      <c r="E1024" s="22" t="s">
        <v>2383</v>
      </c>
      <c r="F1024" s="36">
        <v>0</v>
      </c>
      <c r="G1024" s="36">
        <v>0</v>
      </c>
    </row>
    <row r="1025" spans="1:7">
      <c r="A1025" s="23">
        <v>2020</v>
      </c>
      <c r="B1025" s="13" t="s">
        <v>1886</v>
      </c>
      <c r="C1025" s="22" t="s">
        <v>5792</v>
      </c>
      <c r="D1025" s="22" t="s">
        <v>8199</v>
      </c>
      <c r="E1025" s="22" t="s">
        <v>2383</v>
      </c>
      <c r="F1025" s="36">
        <v>0</v>
      </c>
      <c r="G1025" s="36">
        <v>0</v>
      </c>
    </row>
    <row r="1026" spans="1:7">
      <c r="A1026" s="23">
        <v>2020</v>
      </c>
      <c r="B1026" s="13" t="s">
        <v>1886</v>
      </c>
      <c r="C1026" s="22" t="s">
        <v>5793</v>
      </c>
      <c r="D1026" s="22" t="s">
        <v>8199</v>
      </c>
      <c r="E1026" s="22" t="s">
        <v>2383</v>
      </c>
      <c r="F1026" s="36">
        <v>0</v>
      </c>
      <c r="G1026" s="36">
        <v>0</v>
      </c>
    </row>
    <row r="1027" spans="1:7">
      <c r="A1027" s="23">
        <v>2020</v>
      </c>
      <c r="B1027" s="13" t="s">
        <v>1886</v>
      </c>
      <c r="C1027" s="22" t="s">
        <v>2072</v>
      </c>
      <c r="D1027" s="22" t="s">
        <v>8199</v>
      </c>
      <c r="E1027" s="22" t="s">
        <v>2383</v>
      </c>
      <c r="F1027" s="36">
        <v>0</v>
      </c>
      <c r="G1027" s="36">
        <v>0</v>
      </c>
    </row>
    <row r="1028" spans="1:7">
      <c r="A1028" s="23">
        <v>2020</v>
      </c>
      <c r="B1028" s="13" t="s">
        <v>1886</v>
      </c>
      <c r="C1028" s="22" t="s">
        <v>5</v>
      </c>
      <c r="D1028" s="22" t="s">
        <v>8199</v>
      </c>
      <c r="E1028" s="22" t="s">
        <v>2382</v>
      </c>
      <c r="F1028" s="36">
        <v>0</v>
      </c>
      <c r="G1028" s="36">
        <v>0</v>
      </c>
    </row>
    <row r="1029" spans="1:7">
      <c r="A1029" s="23">
        <v>2020</v>
      </c>
      <c r="B1029" s="13" t="s">
        <v>1886</v>
      </c>
      <c r="C1029" s="22" t="s">
        <v>10</v>
      </c>
      <c r="D1029" s="22" t="s">
        <v>8199</v>
      </c>
      <c r="E1029" s="22" t="s">
        <v>2382</v>
      </c>
      <c r="F1029" s="36">
        <v>0</v>
      </c>
      <c r="G1029" s="36">
        <v>0</v>
      </c>
    </row>
    <row r="1030" spans="1:7">
      <c r="A1030" s="23">
        <v>2020</v>
      </c>
      <c r="B1030" s="13" t="s">
        <v>1886</v>
      </c>
      <c r="C1030" s="22" t="s">
        <v>14</v>
      </c>
      <c r="D1030" s="22" t="s">
        <v>8199</v>
      </c>
      <c r="E1030" s="22" t="s">
        <v>2382</v>
      </c>
      <c r="F1030" s="36">
        <v>0</v>
      </c>
      <c r="G1030" s="36">
        <v>0</v>
      </c>
    </row>
    <row r="1031" spans="1:7">
      <c r="A1031" s="23">
        <v>2020</v>
      </c>
      <c r="B1031" s="13" t="s">
        <v>1886</v>
      </c>
      <c r="C1031" s="22" t="s">
        <v>23</v>
      </c>
      <c r="D1031" s="22" t="s">
        <v>8199</v>
      </c>
      <c r="E1031" s="22" t="s">
        <v>2382</v>
      </c>
      <c r="F1031" s="36">
        <v>54</v>
      </c>
      <c r="G1031" s="36">
        <v>2284</v>
      </c>
    </row>
    <row r="1032" spans="1:7">
      <c r="A1032" s="23">
        <v>2020</v>
      </c>
      <c r="B1032" s="13" t="s">
        <v>1886</v>
      </c>
      <c r="C1032" s="22" t="s">
        <v>41</v>
      </c>
      <c r="D1032" s="22" t="s">
        <v>8199</v>
      </c>
      <c r="E1032" s="22" t="s">
        <v>2382</v>
      </c>
      <c r="F1032" s="36">
        <v>29</v>
      </c>
      <c r="G1032" s="36">
        <v>1002</v>
      </c>
    </row>
    <row r="1033" spans="1:7">
      <c r="A1033" s="23">
        <v>2020</v>
      </c>
      <c r="B1033" s="13" t="s">
        <v>1886</v>
      </c>
      <c r="C1033" s="22" t="s">
        <v>5859</v>
      </c>
      <c r="D1033" s="22" t="s">
        <v>8199</v>
      </c>
      <c r="E1033" s="22" t="s">
        <v>2382</v>
      </c>
      <c r="F1033" s="36">
        <v>25</v>
      </c>
      <c r="G1033" s="36">
        <v>823</v>
      </c>
    </row>
    <row r="1034" spans="1:7">
      <c r="A1034" s="23">
        <v>2020</v>
      </c>
      <c r="B1034" s="13" t="s">
        <v>1886</v>
      </c>
      <c r="C1034" s="22" t="s">
        <v>70</v>
      </c>
      <c r="D1034" s="22" t="s">
        <v>8199</v>
      </c>
      <c r="E1034" s="22" t="s">
        <v>2382</v>
      </c>
      <c r="F1034" s="36">
        <v>2</v>
      </c>
      <c r="G1034" s="36">
        <v>71</v>
      </c>
    </row>
    <row r="1035" spans="1:7">
      <c r="A1035" s="23">
        <v>2020</v>
      </c>
      <c r="B1035" s="13" t="s">
        <v>1886</v>
      </c>
      <c r="C1035" s="22" t="s">
        <v>76</v>
      </c>
      <c r="D1035" s="22" t="s">
        <v>8199</v>
      </c>
      <c r="E1035" s="22" t="s">
        <v>2382</v>
      </c>
      <c r="F1035" s="36">
        <v>4</v>
      </c>
      <c r="G1035" s="36">
        <v>107</v>
      </c>
    </row>
    <row r="1036" spans="1:7">
      <c r="A1036" s="23">
        <v>2020</v>
      </c>
      <c r="B1036" s="13" t="s">
        <v>1886</v>
      </c>
      <c r="C1036" s="22" t="s">
        <v>83</v>
      </c>
      <c r="D1036" s="22" t="s">
        <v>8199</v>
      </c>
      <c r="E1036" s="22" t="s">
        <v>2382</v>
      </c>
      <c r="F1036" s="36">
        <v>0</v>
      </c>
      <c r="G1036" s="36">
        <v>0</v>
      </c>
    </row>
    <row r="1037" spans="1:7">
      <c r="A1037" s="23">
        <v>2020</v>
      </c>
      <c r="B1037" s="13" t="s">
        <v>1886</v>
      </c>
      <c r="C1037" s="22" t="s">
        <v>86</v>
      </c>
      <c r="D1037" s="22" t="s">
        <v>8199</v>
      </c>
      <c r="E1037" s="22" t="s">
        <v>2382</v>
      </c>
      <c r="F1037" s="36">
        <v>4</v>
      </c>
      <c r="G1037" s="36">
        <v>123</v>
      </c>
    </row>
    <row r="1038" spans="1:7">
      <c r="A1038" s="23">
        <v>2020</v>
      </c>
      <c r="B1038" s="13" t="s">
        <v>1886</v>
      </c>
      <c r="C1038" s="22" t="s">
        <v>89</v>
      </c>
      <c r="D1038" s="22" t="s">
        <v>8199</v>
      </c>
      <c r="E1038" s="22" t="s">
        <v>2382</v>
      </c>
      <c r="F1038" s="36">
        <v>0</v>
      </c>
      <c r="G1038" s="36">
        <v>0</v>
      </c>
    </row>
    <row r="1039" spans="1:7">
      <c r="A1039" s="23">
        <v>2020</v>
      </c>
      <c r="B1039" s="13" t="s">
        <v>1886</v>
      </c>
      <c r="C1039" s="22" t="s">
        <v>94</v>
      </c>
      <c r="D1039" s="22" t="s">
        <v>8199</v>
      </c>
      <c r="E1039" s="22" t="s">
        <v>2382</v>
      </c>
      <c r="F1039" s="36">
        <v>1</v>
      </c>
      <c r="G1039" s="36">
        <v>1</v>
      </c>
    </row>
    <row r="1040" spans="1:7">
      <c r="A1040" s="23">
        <v>2020</v>
      </c>
      <c r="B1040" s="13" t="s">
        <v>1886</v>
      </c>
      <c r="C1040" s="22" t="s">
        <v>100</v>
      </c>
      <c r="D1040" s="22" t="s">
        <v>8199</v>
      </c>
      <c r="E1040" s="22" t="s">
        <v>2382</v>
      </c>
      <c r="F1040" s="36">
        <v>0</v>
      </c>
      <c r="G1040" s="36">
        <v>0</v>
      </c>
    </row>
    <row r="1041" spans="1:7">
      <c r="A1041" s="23">
        <v>2020</v>
      </c>
      <c r="B1041" s="13" t="s">
        <v>1886</v>
      </c>
      <c r="C1041" s="22" t="s">
        <v>104</v>
      </c>
      <c r="D1041" s="22" t="s">
        <v>8199</v>
      </c>
      <c r="E1041" s="22" t="s">
        <v>2382</v>
      </c>
      <c r="F1041" s="36">
        <v>6</v>
      </c>
      <c r="G1041" s="36">
        <v>164</v>
      </c>
    </row>
    <row r="1042" spans="1:7">
      <c r="A1042" s="23">
        <v>2020</v>
      </c>
      <c r="B1042" s="13" t="s">
        <v>1886</v>
      </c>
      <c r="C1042" s="22" t="s">
        <v>120</v>
      </c>
      <c r="D1042" s="22" t="s">
        <v>8199</v>
      </c>
      <c r="E1042" s="22" t="s">
        <v>2382</v>
      </c>
      <c r="F1042" s="36">
        <v>4</v>
      </c>
      <c r="G1042" s="36">
        <v>107</v>
      </c>
    </row>
    <row r="1043" spans="1:7">
      <c r="A1043" s="23">
        <v>2020</v>
      </c>
      <c r="B1043" s="13" t="s">
        <v>1886</v>
      </c>
      <c r="C1043" s="22" t="s">
        <v>156</v>
      </c>
      <c r="D1043" s="22" t="s">
        <v>8199</v>
      </c>
      <c r="E1043" s="22" t="s">
        <v>2382</v>
      </c>
      <c r="F1043" s="36">
        <v>0</v>
      </c>
      <c r="G1043" s="36">
        <v>0</v>
      </c>
    </row>
    <row r="1044" spans="1:7">
      <c r="A1044" s="23">
        <v>2020</v>
      </c>
      <c r="B1044" s="13" t="s">
        <v>1886</v>
      </c>
      <c r="C1044" s="22" t="s">
        <v>164</v>
      </c>
      <c r="D1044" s="22" t="s">
        <v>8199</v>
      </c>
      <c r="E1044" s="22" t="s">
        <v>2382</v>
      </c>
      <c r="F1044" s="36">
        <v>0</v>
      </c>
      <c r="G1044" s="36">
        <v>0</v>
      </c>
    </row>
    <row r="1045" spans="1:7">
      <c r="A1045" s="23">
        <v>2020</v>
      </c>
      <c r="B1045" s="13" t="s">
        <v>1886</v>
      </c>
      <c r="C1045" s="22" t="s">
        <v>167</v>
      </c>
      <c r="D1045" s="22" t="s">
        <v>8199</v>
      </c>
      <c r="E1045" s="22" t="s">
        <v>2382</v>
      </c>
      <c r="F1045" s="36">
        <v>0</v>
      </c>
      <c r="G1045" s="36">
        <v>0</v>
      </c>
    </row>
    <row r="1046" spans="1:7">
      <c r="A1046" s="23">
        <v>2020</v>
      </c>
      <c r="B1046" s="13" t="s">
        <v>1886</v>
      </c>
      <c r="C1046" s="22" t="s">
        <v>4114</v>
      </c>
      <c r="D1046" s="22" t="s">
        <v>8199</v>
      </c>
      <c r="E1046" s="22" t="s">
        <v>2382</v>
      </c>
      <c r="F1046" s="36">
        <v>6</v>
      </c>
      <c r="G1046" s="36">
        <v>251</v>
      </c>
    </row>
    <row r="1047" spans="1:7">
      <c r="A1047" s="23">
        <v>2020</v>
      </c>
      <c r="B1047" s="13" t="s">
        <v>1886</v>
      </c>
      <c r="C1047" s="22" t="s">
        <v>5792</v>
      </c>
      <c r="D1047" s="22" t="s">
        <v>8199</v>
      </c>
      <c r="E1047" s="22" t="s">
        <v>2382</v>
      </c>
      <c r="F1047" s="36">
        <v>0</v>
      </c>
      <c r="G1047" s="36">
        <v>0</v>
      </c>
    </row>
    <row r="1048" spans="1:7">
      <c r="A1048" s="23">
        <v>2020</v>
      </c>
      <c r="B1048" s="13" t="s">
        <v>1886</v>
      </c>
      <c r="C1048" s="22" t="s">
        <v>5793</v>
      </c>
      <c r="D1048" s="22" t="s">
        <v>8199</v>
      </c>
      <c r="E1048" s="22" t="s">
        <v>2382</v>
      </c>
      <c r="F1048" s="36">
        <v>0</v>
      </c>
      <c r="G1048" s="36">
        <v>0</v>
      </c>
    </row>
    <row r="1049" spans="1:7">
      <c r="A1049" s="23">
        <v>2020</v>
      </c>
      <c r="B1049" s="13" t="s">
        <v>1886</v>
      </c>
      <c r="C1049" s="22" t="s">
        <v>2072</v>
      </c>
      <c r="D1049" s="22" t="s">
        <v>8199</v>
      </c>
      <c r="E1049" s="22" t="s">
        <v>2382</v>
      </c>
      <c r="F1049" s="36">
        <v>0</v>
      </c>
      <c r="G1049" s="36">
        <v>0</v>
      </c>
    </row>
    <row r="1050" spans="1:7">
      <c r="A1050" s="23">
        <v>2020</v>
      </c>
      <c r="B1050" s="13" t="s">
        <v>1886</v>
      </c>
      <c r="C1050" s="22" t="s">
        <v>5</v>
      </c>
      <c r="D1050" s="22" t="s">
        <v>2377</v>
      </c>
      <c r="E1050" s="22" t="s">
        <v>2375</v>
      </c>
      <c r="F1050" s="36">
        <v>9</v>
      </c>
      <c r="G1050" s="36"/>
    </row>
    <row r="1051" spans="1:7">
      <c r="A1051" s="23">
        <v>2020</v>
      </c>
      <c r="B1051" s="13" t="s">
        <v>1886</v>
      </c>
      <c r="C1051" s="22" t="s">
        <v>10</v>
      </c>
      <c r="D1051" s="22" t="s">
        <v>2377</v>
      </c>
      <c r="E1051" s="22" t="s">
        <v>2375</v>
      </c>
      <c r="F1051" s="36">
        <v>17</v>
      </c>
      <c r="G1051" s="36"/>
    </row>
    <row r="1052" spans="1:7">
      <c r="A1052" s="23">
        <v>2020</v>
      </c>
      <c r="B1052" s="13" t="s">
        <v>1886</v>
      </c>
      <c r="C1052" s="22" t="s">
        <v>14</v>
      </c>
      <c r="D1052" s="22" t="s">
        <v>2377</v>
      </c>
      <c r="E1052" s="22" t="s">
        <v>2375</v>
      </c>
      <c r="F1052" s="36">
        <v>16</v>
      </c>
      <c r="G1052" s="36"/>
    </row>
    <row r="1053" spans="1:7">
      <c r="A1053" s="23">
        <v>2020</v>
      </c>
      <c r="B1053" s="13" t="s">
        <v>1886</v>
      </c>
      <c r="C1053" s="22" t="s">
        <v>23</v>
      </c>
      <c r="D1053" s="22" t="s">
        <v>2377</v>
      </c>
      <c r="E1053" s="22" t="s">
        <v>2375</v>
      </c>
      <c r="F1053" s="36">
        <v>94</v>
      </c>
      <c r="G1053" s="36"/>
    </row>
    <row r="1054" spans="1:7">
      <c r="A1054" s="23">
        <v>2020</v>
      </c>
      <c r="B1054" s="13" t="s">
        <v>1886</v>
      </c>
      <c r="C1054" s="22" t="s">
        <v>41</v>
      </c>
      <c r="D1054" s="22" t="s">
        <v>2377</v>
      </c>
      <c r="E1054" s="22" t="s">
        <v>2375</v>
      </c>
      <c r="F1054" s="36">
        <v>55</v>
      </c>
      <c r="G1054" s="36"/>
    </row>
    <row r="1055" spans="1:7">
      <c r="A1055" s="23">
        <v>2020</v>
      </c>
      <c r="B1055" s="13" t="s">
        <v>1886</v>
      </c>
      <c r="C1055" s="22" t="s">
        <v>5859</v>
      </c>
      <c r="D1055" s="22" t="s">
        <v>2377</v>
      </c>
      <c r="E1055" s="22" t="s">
        <v>2375</v>
      </c>
      <c r="F1055" s="36">
        <v>12</v>
      </c>
      <c r="G1055" s="36"/>
    </row>
    <row r="1056" spans="1:7">
      <c r="A1056" s="23">
        <v>2020</v>
      </c>
      <c r="B1056" s="13" t="s">
        <v>1886</v>
      </c>
      <c r="C1056" s="22" t="s">
        <v>70</v>
      </c>
      <c r="D1056" s="22" t="s">
        <v>2377</v>
      </c>
      <c r="E1056" s="22" t="s">
        <v>2375</v>
      </c>
      <c r="F1056" s="36">
        <v>25</v>
      </c>
      <c r="G1056" s="36"/>
    </row>
    <row r="1057" spans="1:7">
      <c r="A1057" s="23">
        <v>2020</v>
      </c>
      <c r="B1057" s="13" t="s">
        <v>1886</v>
      </c>
      <c r="C1057" s="22" t="s">
        <v>76</v>
      </c>
      <c r="D1057" s="22" t="s">
        <v>2377</v>
      </c>
      <c r="E1057" s="22" t="s">
        <v>2375</v>
      </c>
      <c r="F1057" s="36">
        <v>27</v>
      </c>
      <c r="G1057" s="36"/>
    </row>
    <row r="1058" spans="1:7">
      <c r="A1058" s="23">
        <v>2020</v>
      </c>
      <c r="B1058" s="13" t="s">
        <v>1886</v>
      </c>
      <c r="C1058" s="22" t="s">
        <v>83</v>
      </c>
      <c r="D1058" s="22" t="s">
        <v>2377</v>
      </c>
      <c r="E1058" s="22" t="s">
        <v>2375</v>
      </c>
      <c r="F1058" s="36">
        <v>2</v>
      </c>
      <c r="G1058" s="36"/>
    </row>
    <row r="1059" spans="1:7">
      <c r="A1059" s="23">
        <v>2020</v>
      </c>
      <c r="B1059" s="13" t="s">
        <v>1886</v>
      </c>
      <c r="C1059" s="22" t="s">
        <v>86</v>
      </c>
      <c r="D1059" s="22" t="s">
        <v>2377</v>
      </c>
      <c r="E1059" s="22" t="s">
        <v>2375</v>
      </c>
      <c r="F1059" s="36">
        <v>30</v>
      </c>
      <c r="G1059" s="36"/>
    </row>
    <row r="1060" spans="1:7">
      <c r="A1060" s="23">
        <v>2020</v>
      </c>
      <c r="B1060" s="13" t="s">
        <v>1886</v>
      </c>
      <c r="C1060" s="22" t="s">
        <v>89</v>
      </c>
      <c r="D1060" s="22" t="s">
        <v>2377</v>
      </c>
      <c r="E1060" s="22" t="s">
        <v>2375</v>
      </c>
      <c r="F1060" s="36">
        <v>1</v>
      </c>
      <c r="G1060" s="36"/>
    </row>
    <row r="1061" spans="1:7">
      <c r="A1061" s="23">
        <v>2020</v>
      </c>
      <c r="B1061" s="13" t="s">
        <v>1886</v>
      </c>
      <c r="C1061" s="22" t="s">
        <v>94</v>
      </c>
      <c r="D1061" s="22" t="s">
        <v>2377</v>
      </c>
      <c r="E1061" s="22" t="s">
        <v>2375</v>
      </c>
      <c r="F1061" s="36">
        <v>5</v>
      </c>
      <c r="G1061" s="36"/>
    </row>
    <row r="1062" spans="1:7">
      <c r="A1062" s="23">
        <v>2020</v>
      </c>
      <c r="B1062" s="13" t="s">
        <v>1886</v>
      </c>
      <c r="C1062" s="22" t="s">
        <v>100</v>
      </c>
      <c r="D1062" s="22" t="s">
        <v>2377</v>
      </c>
      <c r="E1062" s="22" t="s">
        <v>2375</v>
      </c>
      <c r="F1062" s="36">
        <v>1</v>
      </c>
      <c r="G1062" s="36"/>
    </row>
    <row r="1063" spans="1:7">
      <c r="A1063" s="23">
        <v>2020</v>
      </c>
      <c r="B1063" s="13" t="s">
        <v>1886</v>
      </c>
      <c r="C1063" s="22" t="s">
        <v>104</v>
      </c>
      <c r="D1063" s="22" t="s">
        <v>2377</v>
      </c>
      <c r="E1063" s="22" t="s">
        <v>2375</v>
      </c>
      <c r="F1063" s="36">
        <v>55</v>
      </c>
      <c r="G1063" s="36"/>
    </row>
    <row r="1064" spans="1:7">
      <c r="A1064" s="23">
        <v>2020</v>
      </c>
      <c r="B1064" s="13" t="s">
        <v>1886</v>
      </c>
      <c r="C1064" s="22" t="s">
        <v>120</v>
      </c>
      <c r="D1064" s="22" t="s">
        <v>2377</v>
      </c>
      <c r="E1064" s="22" t="s">
        <v>2375</v>
      </c>
      <c r="F1064" s="36">
        <v>15</v>
      </c>
      <c r="G1064" s="36"/>
    </row>
    <row r="1065" spans="1:7">
      <c r="A1065" s="23">
        <v>2020</v>
      </c>
      <c r="B1065" s="13" t="s">
        <v>1886</v>
      </c>
      <c r="C1065" s="22" t="s">
        <v>156</v>
      </c>
      <c r="D1065" s="22" t="s">
        <v>2377</v>
      </c>
      <c r="E1065" s="22" t="s">
        <v>2375</v>
      </c>
      <c r="F1065" s="36">
        <v>7</v>
      </c>
      <c r="G1065" s="36"/>
    </row>
    <row r="1066" spans="1:7">
      <c r="A1066" s="23">
        <v>2020</v>
      </c>
      <c r="B1066" s="13" t="s">
        <v>1886</v>
      </c>
      <c r="C1066" s="22" t="s">
        <v>164</v>
      </c>
      <c r="D1066" s="22" t="s">
        <v>2377</v>
      </c>
      <c r="E1066" s="22" t="s">
        <v>2375</v>
      </c>
      <c r="F1066" s="36">
        <v>3</v>
      </c>
      <c r="G1066" s="36"/>
    </row>
    <row r="1067" spans="1:7">
      <c r="A1067" s="23">
        <v>2020</v>
      </c>
      <c r="B1067" s="13" t="s">
        <v>1886</v>
      </c>
      <c r="C1067" s="22" t="s">
        <v>167</v>
      </c>
      <c r="D1067" s="22" t="s">
        <v>2377</v>
      </c>
      <c r="E1067" s="22" t="s">
        <v>2375</v>
      </c>
      <c r="F1067" s="36">
        <v>14</v>
      </c>
      <c r="G1067" s="36"/>
    </row>
    <row r="1068" spans="1:7">
      <c r="A1068" s="23">
        <v>2020</v>
      </c>
      <c r="B1068" s="13" t="s">
        <v>1886</v>
      </c>
      <c r="C1068" s="22" t="s">
        <v>4114</v>
      </c>
      <c r="D1068" s="22" t="s">
        <v>2377</v>
      </c>
      <c r="E1068" s="22" t="s">
        <v>2375</v>
      </c>
      <c r="F1068" s="36">
        <v>1</v>
      </c>
      <c r="G1068" s="36"/>
    </row>
    <row r="1069" spans="1:7">
      <c r="A1069" s="23">
        <v>2020</v>
      </c>
      <c r="B1069" s="13" t="s">
        <v>1886</v>
      </c>
      <c r="C1069" s="22" t="s">
        <v>5792</v>
      </c>
      <c r="D1069" s="22" t="s">
        <v>2377</v>
      </c>
      <c r="E1069" s="22" t="s">
        <v>2375</v>
      </c>
      <c r="F1069" s="36">
        <v>0</v>
      </c>
      <c r="G1069" s="36"/>
    </row>
    <row r="1070" spans="1:7">
      <c r="A1070" s="23">
        <v>2020</v>
      </c>
      <c r="B1070" s="13" t="s">
        <v>1886</v>
      </c>
      <c r="C1070" s="22" t="s">
        <v>5793</v>
      </c>
      <c r="D1070" s="22" t="s">
        <v>2377</v>
      </c>
      <c r="E1070" s="22" t="s">
        <v>2375</v>
      </c>
      <c r="F1070" s="36">
        <v>0</v>
      </c>
      <c r="G1070" s="36"/>
    </row>
    <row r="1071" spans="1:7">
      <c r="A1071" s="23">
        <v>2020</v>
      </c>
      <c r="B1071" s="13" t="s">
        <v>1886</v>
      </c>
      <c r="C1071" s="22" t="s">
        <v>2072</v>
      </c>
      <c r="D1071" s="22" t="s">
        <v>2377</v>
      </c>
      <c r="E1071" s="22" t="s">
        <v>2375</v>
      </c>
      <c r="F1071" s="36">
        <v>1</v>
      </c>
      <c r="G1071" s="36"/>
    </row>
    <row r="1072" spans="1:7">
      <c r="A1072" s="23">
        <v>2020</v>
      </c>
      <c r="B1072" s="13" t="s">
        <v>1886</v>
      </c>
      <c r="C1072" s="22" t="s">
        <v>5</v>
      </c>
      <c r="D1072" s="22" t="s">
        <v>2377</v>
      </c>
      <c r="E1072" s="22" t="s">
        <v>3619</v>
      </c>
      <c r="F1072" s="36">
        <v>0</v>
      </c>
      <c r="G1072" s="36"/>
    </row>
    <row r="1073" spans="1:7">
      <c r="A1073" s="23">
        <v>2020</v>
      </c>
      <c r="B1073" s="13" t="s">
        <v>1886</v>
      </c>
      <c r="C1073" s="22" t="s">
        <v>10</v>
      </c>
      <c r="D1073" s="22" t="s">
        <v>2377</v>
      </c>
      <c r="E1073" s="22" t="s">
        <v>3619</v>
      </c>
      <c r="F1073" s="36">
        <v>3</v>
      </c>
      <c r="G1073" s="36"/>
    </row>
    <row r="1074" spans="1:7">
      <c r="A1074" s="23">
        <v>2020</v>
      </c>
      <c r="B1074" s="13" t="s">
        <v>1886</v>
      </c>
      <c r="C1074" s="22" t="s">
        <v>14</v>
      </c>
      <c r="D1074" s="22" t="s">
        <v>2377</v>
      </c>
      <c r="E1074" s="22" t="s">
        <v>3619</v>
      </c>
      <c r="F1074" s="36">
        <v>14</v>
      </c>
      <c r="G1074" s="36"/>
    </row>
    <row r="1075" spans="1:7">
      <c r="A1075" s="23">
        <v>2020</v>
      </c>
      <c r="B1075" s="13" t="s">
        <v>1886</v>
      </c>
      <c r="C1075" s="22" t="s">
        <v>23</v>
      </c>
      <c r="D1075" s="22" t="s">
        <v>2377</v>
      </c>
      <c r="E1075" s="22" t="s">
        <v>3619</v>
      </c>
      <c r="F1075" s="36">
        <v>109</v>
      </c>
      <c r="G1075" s="36"/>
    </row>
    <row r="1076" spans="1:7">
      <c r="A1076" s="23">
        <v>2020</v>
      </c>
      <c r="B1076" s="13" t="s">
        <v>1886</v>
      </c>
      <c r="C1076" s="22" t="s">
        <v>41</v>
      </c>
      <c r="D1076" s="22" t="s">
        <v>2377</v>
      </c>
      <c r="E1076" s="22" t="s">
        <v>3619</v>
      </c>
      <c r="F1076" s="36">
        <v>33</v>
      </c>
      <c r="G1076" s="36"/>
    </row>
    <row r="1077" spans="1:7">
      <c r="A1077" s="23">
        <v>2020</v>
      </c>
      <c r="B1077" s="13" t="s">
        <v>1886</v>
      </c>
      <c r="C1077" s="22" t="s">
        <v>5859</v>
      </c>
      <c r="D1077" s="22" t="s">
        <v>2377</v>
      </c>
      <c r="E1077" s="22" t="s">
        <v>3619</v>
      </c>
      <c r="F1077" s="36">
        <v>69</v>
      </c>
      <c r="G1077" s="36"/>
    </row>
    <row r="1078" spans="1:7">
      <c r="A1078" s="23">
        <v>2020</v>
      </c>
      <c r="B1078" s="13" t="s">
        <v>1886</v>
      </c>
      <c r="C1078" s="22" t="s">
        <v>70</v>
      </c>
      <c r="D1078" s="22" t="s">
        <v>2377</v>
      </c>
      <c r="E1078" s="22" t="s">
        <v>3619</v>
      </c>
      <c r="F1078" s="36">
        <v>7</v>
      </c>
      <c r="G1078" s="36"/>
    </row>
    <row r="1079" spans="1:7">
      <c r="A1079" s="23">
        <v>2020</v>
      </c>
      <c r="B1079" s="13" t="s">
        <v>1886</v>
      </c>
      <c r="C1079" s="22" t="s">
        <v>76</v>
      </c>
      <c r="D1079" s="22" t="s">
        <v>2377</v>
      </c>
      <c r="E1079" s="22" t="s">
        <v>3619</v>
      </c>
      <c r="F1079" s="36">
        <v>19</v>
      </c>
      <c r="G1079" s="36"/>
    </row>
    <row r="1080" spans="1:7">
      <c r="A1080" s="23">
        <v>2020</v>
      </c>
      <c r="B1080" s="13" t="s">
        <v>1886</v>
      </c>
      <c r="C1080" s="22" t="s">
        <v>83</v>
      </c>
      <c r="D1080" s="22" t="s">
        <v>2377</v>
      </c>
      <c r="E1080" s="22" t="s">
        <v>3619</v>
      </c>
      <c r="F1080" s="36">
        <v>0</v>
      </c>
      <c r="G1080" s="36"/>
    </row>
    <row r="1081" spans="1:7">
      <c r="A1081" s="23">
        <v>2020</v>
      </c>
      <c r="B1081" s="13" t="s">
        <v>1886</v>
      </c>
      <c r="C1081" s="22" t="s">
        <v>86</v>
      </c>
      <c r="D1081" s="22" t="s">
        <v>2377</v>
      </c>
      <c r="E1081" s="22" t="s">
        <v>3619</v>
      </c>
      <c r="F1081" s="36">
        <v>23</v>
      </c>
      <c r="G1081" s="36"/>
    </row>
    <row r="1082" spans="1:7">
      <c r="A1082" s="23">
        <v>2020</v>
      </c>
      <c r="B1082" s="13" t="s">
        <v>1886</v>
      </c>
      <c r="C1082" s="22" t="s">
        <v>89</v>
      </c>
      <c r="D1082" s="22" t="s">
        <v>2377</v>
      </c>
      <c r="E1082" s="22" t="s">
        <v>3619</v>
      </c>
      <c r="F1082" s="36">
        <v>2</v>
      </c>
      <c r="G1082" s="36"/>
    </row>
    <row r="1083" spans="1:7">
      <c r="A1083" s="23">
        <v>2020</v>
      </c>
      <c r="B1083" s="13" t="s">
        <v>1886</v>
      </c>
      <c r="C1083" s="22" t="s">
        <v>94</v>
      </c>
      <c r="D1083" s="22" t="s">
        <v>2377</v>
      </c>
      <c r="E1083" s="22" t="s">
        <v>3619</v>
      </c>
      <c r="F1083" s="36">
        <v>11</v>
      </c>
      <c r="G1083" s="36"/>
    </row>
    <row r="1084" spans="1:7">
      <c r="A1084" s="23">
        <v>2020</v>
      </c>
      <c r="B1084" s="13" t="s">
        <v>1886</v>
      </c>
      <c r="C1084" s="22" t="s">
        <v>100</v>
      </c>
      <c r="D1084" s="22" t="s">
        <v>2377</v>
      </c>
      <c r="E1084" s="22" t="s">
        <v>3619</v>
      </c>
      <c r="F1084" s="36">
        <v>0</v>
      </c>
      <c r="G1084" s="36"/>
    </row>
    <row r="1085" spans="1:7">
      <c r="A1085" s="23">
        <v>2020</v>
      </c>
      <c r="B1085" s="13" t="s">
        <v>1886</v>
      </c>
      <c r="C1085" s="22" t="s">
        <v>104</v>
      </c>
      <c r="D1085" s="22" t="s">
        <v>2377</v>
      </c>
      <c r="E1085" s="22" t="s">
        <v>3619</v>
      </c>
      <c r="F1085" s="36">
        <v>51</v>
      </c>
      <c r="G1085" s="36"/>
    </row>
    <row r="1086" spans="1:7">
      <c r="A1086" s="23">
        <v>2020</v>
      </c>
      <c r="B1086" s="13" t="s">
        <v>1886</v>
      </c>
      <c r="C1086" s="22" t="s">
        <v>120</v>
      </c>
      <c r="D1086" s="22" t="s">
        <v>2377</v>
      </c>
      <c r="E1086" s="22" t="s">
        <v>3619</v>
      </c>
      <c r="F1086" s="36">
        <v>65</v>
      </c>
      <c r="G1086" s="36"/>
    </row>
    <row r="1087" spans="1:7">
      <c r="A1087" s="23">
        <v>2020</v>
      </c>
      <c r="B1087" s="13" t="s">
        <v>1886</v>
      </c>
      <c r="C1087" s="22" t="s">
        <v>156</v>
      </c>
      <c r="D1087" s="22" t="s">
        <v>2377</v>
      </c>
      <c r="E1087" s="22" t="s">
        <v>3619</v>
      </c>
      <c r="F1087" s="36">
        <v>0</v>
      </c>
      <c r="G1087" s="36"/>
    </row>
    <row r="1088" spans="1:7">
      <c r="A1088" s="23">
        <v>2020</v>
      </c>
      <c r="B1088" s="13" t="s">
        <v>1886</v>
      </c>
      <c r="C1088" s="22" t="s">
        <v>164</v>
      </c>
      <c r="D1088" s="22" t="s">
        <v>2377</v>
      </c>
      <c r="E1088" s="22" t="s">
        <v>3619</v>
      </c>
      <c r="F1088" s="36">
        <v>1</v>
      </c>
      <c r="G1088" s="36"/>
    </row>
    <row r="1089" spans="1:7">
      <c r="A1089" s="23">
        <v>2020</v>
      </c>
      <c r="B1089" s="13" t="s">
        <v>1886</v>
      </c>
      <c r="C1089" s="22" t="s">
        <v>167</v>
      </c>
      <c r="D1089" s="22" t="s">
        <v>2377</v>
      </c>
      <c r="E1089" s="22" t="s">
        <v>3619</v>
      </c>
      <c r="F1089" s="36">
        <v>8</v>
      </c>
      <c r="G1089" s="36"/>
    </row>
    <row r="1090" spans="1:7">
      <c r="A1090" s="23">
        <v>2020</v>
      </c>
      <c r="B1090" s="13" t="s">
        <v>1886</v>
      </c>
      <c r="C1090" s="22" t="s">
        <v>4114</v>
      </c>
      <c r="D1090" s="22" t="s">
        <v>2377</v>
      </c>
      <c r="E1090" s="22" t="s">
        <v>3619</v>
      </c>
      <c r="F1090" s="36">
        <v>10</v>
      </c>
      <c r="G1090" s="36"/>
    </row>
    <row r="1091" spans="1:7">
      <c r="A1091" s="23">
        <v>2020</v>
      </c>
      <c r="B1091" s="13" t="s">
        <v>1886</v>
      </c>
      <c r="C1091" s="22" t="s">
        <v>5792</v>
      </c>
      <c r="D1091" s="22" t="s">
        <v>2377</v>
      </c>
      <c r="E1091" s="22" t="s">
        <v>3619</v>
      </c>
      <c r="F1091" s="36">
        <v>8</v>
      </c>
      <c r="G1091" s="36"/>
    </row>
    <row r="1092" spans="1:7">
      <c r="A1092" s="23">
        <v>2020</v>
      </c>
      <c r="B1092" s="13" t="s">
        <v>1886</v>
      </c>
      <c r="C1092" s="22" t="s">
        <v>5793</v>
      </c>
      <c r="D1092" s="22" t="s">
        <v>2377</v>
      </c>
      <c r="E1092" s="22" t="s">
        <v>3619</v>
      </c>
      <c r="F1092" s="36">
        <v>4</v>
      </c>
      <c r="G1092" s="36"/>
    </row>
    <row r="1093" spans="1:7">
      <c r="A1093" s="23">
        <v>2020</v>
      </c>
      <c r="B1093" s="13" t="s">
        <v>1886</v>
      </c>
      <c r="C1093" s="22" t="s">
        <v>2072</v>
      </c>
      <c r="D1093" s="22" t="s">
        <v>2377</v>
      </c>
      <c r="E1093" s="22" t="s">
        <v>3619</v>
      </c>
      <c r="F1093" s="36">
        <v>0</v>
      </c>
      <c r="G1093" s="36"/>
    </row>
    <row r="1094" spans="1:7">
      <c r="A1094" s="23">
        <v>2020</v>
      </c>
      <c r="B1094" s="13" t="s">
        <v>1886</v>
      </c>
      <c r="C1094" s="22" t="s">
        <v>5</v>
      </c>
      <c r="D1094" s="22" t="s">
        <v>8198</v>
      </c>
      <c r="E1094" s="22" t="s">
        <v>2371</v>
      </c>
      <c r="F1094" s="36">
        <v>3</v>
      </c>
      <c r="G1094" s="36"/>
    </row>
    <row r="1095" spans="1:7">
      <c r="A1095" s="23">
        <v>2020</v>
      </c>
      <c r="B1095" s="13" t="s">
        <v>1886</v>
      </c>
      <c r="C1095" s="22" t="s">
        <v>10</v>
      </c>
      <c r="D1095" s="22" t="s">
        <v>8198</v>
      </c>
      <c r="E1095" s="22" t="s">
        <v>2371</v>
      </c>
      <c r="F1095" s="36">
        <v>16</v>
      </c>
      <c r="G1095" s="36"/>
    </row>
    <row r="1096" spans="1:7">
      <c r="A1096" s="23">
        <v>2020</v>
      </c>
      <c r="B1096" s="13" t="s">
        <v>1886</v>
      </c>
      <c r="C1096" s="22" t="s">
        <v>14</v>
      </c>
      <c r="D1096" s="22" t="s">
        <v>8198</v>
      </c>
      <c r="E1096" s="22" t="s">
        <v>2371</v>
      </c>
      <c r="F1096" s="36">
        <v>20</v>
      </c>
      <c r="G1096" s="36"/>
    </row>
    <row r="1097" spans="1:7">
      <c r="A1097" s="23">
        <v>2020</v>
      </c>
      <c r="B1097" s="13" t="s">
        <v>1886</v>
      </c>
      <c r="C1097" s="22" t="s">
        <v>23</v>
      </c>
      <c r="D1097" s="22" t="s">
        <v>8198</v>
      </c>
      <c r="E1097" s="22" t="s">
        <v>2371</v>
      </c>
      <c r="F1097" s="36">
        <v>143</v>
      </c>
      <c r="G1097" s="36"/>
    </row>
    <row r="1098" spans="1:7">
      <c r="A1098" s="23">
        <v>2020</v>
      </c>
      <c r="B1098" s="13" t="s">
        <v>1886</v>
      </c>
      <c r="C1098" s="22" t="s">
        <v>41</v>
      </c>
      <c r="D1098" s="22" t="s">
        <v>8198</v>
      </c>
      <c r="E1098" s="22" t="s">
        <v>2371</v>
      </c>
      <c r="F1098" s="36">
        <v>39</v>
      </c>
      <c r="G1098" s="36"/>
    </row>
    <row r="1099" spans="1:7">
      <c r="A1099" s="23">
        <v>2020</v>
      </c>
      <c r="B1099" s="13" t="s">
        <v>1886</v>
      </c>
      <c r="C1099" s="22" t="s">
        <v>5859</v>
      </c>
      <c r="D1099" s="22" t="s">
        <v>8198</v>
      </c>
      <c r="E1099" s="22" t="s">
        <v>2371</v>
      </c>
      <c r="F1099" s="36">
        <v>32</v>
      </c>
      <c r="G1099" s="36"/>
    </row>
    <row r="1100" spans="1:7">
      <c r="A1100" s="23">
        <v>2020</v>
      </c>
      <c r="B1100" s="13" t="s">
        <v>1886</v>
      </c>
      <c r="C1100" s="22" t="s">
        <v>70</v>
      </c>
      <c r="D1100" s="22" t="s">
        <v>8198</v>
      </c>
      <c r="E1100" s="22" t="s">
        <v>2371</v>
      </c>
      <c r="F1100" s="36">
        <v>30</v>
      </c>
      <c r="G1100" s="36"/>
    </row>
    <row r="1101" spans="1:7">
      <c r="A1101" s="23">
        <v>2020</v>
      </c>
      <c r="B1101" s="13" t="s">
        <v>1886</v>
      </c>
      <c r="C1101" s="22" t="s">
        <v>76</v>
      </c>
      <c r="D1101" s="22" t="s">
        <v>8198</v>
      </c>
      <c r="E1101" s="22" t="s">
        <v>2371</v>
      </c>
      <c r="F1101" s="36">
        <v>42</v>
      </c>
      <c r="G1101" s="36"/>
    </row>
    <row r="1102" spans="1:7">
      <c r="A1102" s="23">
        <v>2020</v>
      </c>
      <c r="B1102" s="13" t="s">
        <v>1886</v>
      </c>
      <c r="C1102" s="22" t="s">
        <v>83</v>
      </c>
      <c r="D1102" s="22" t="s">
        <v>8198</v>
      </c>
      <c r="E1102" s="22" t="s">
        <v>2371</v>
      </c>
      <c r="F1102" s="36">
        <v>0</v>
      </c>
      <c r="G1102" s="36"/>
    </row>
    <row r="1103" spans="1:7">
      <c r="A1103" s="23">
        <v>2020</v>
      </c>
      <c r="B1103" s="13" t="s">
        <v>1886</v>
      </c>
      <c r="C1103" s="22" t="s">
        <v>86</v>
      </c>
      <c r="D1103" s="22" t="s">
        <v>8198</v>
      </c>
      <c r="E1103" s="22" t="s">
        <v>2371</v>
      </c>
      <c r="F1103" s="36">
        <v>25</v>
      </c>
      <c r="G1103" s="36"/>
    </row>
    <row r="1104" spans="1:7">
      <c r="A1104" s="23">
        <v>2020</v>
      </c>
      <c r="B1104" s="13" t="s">
        <v>1886</v>
      </c>
      <c r="C1104" s="22" t="s">
        <v>89</v>
      </c>
      <c r="D1104" s="22" t="s">
        <v>8198</v>
      </c>
      <c r="E1104" s="22" t="s">
        <v>2371</v>
      </c>
      <c r="F1104" s="36">
        <v>2</v>
      </c>
      <c r="G1104" s="36"/>
    </row>
    <row r="1105" spans="1:7">
      <c r="A1105" s="23">
        <v>2020</v>
      </c>
      <c r="B1105" s="13" t="s">
        <v>1886</v>
      </c>
      <c r="C1105" s="22" t="s">
        <v>94</v>
      </c>
      <c r="D1105" s="22" t="s">
        <v>8198</v>
      </c>
      <c r="E1105" s="22" t="s">
        <v>2371</v>
      </c>
      <c r="F1105" s="36">
        <v>6</v>
      </c>
      <c r="G1105" s="36"/>
    </row>
    <row r="1106" spans="1:7">
      <c r="A1106" s="23">
        <v>2020</v>
      </c>
      <c r="B1106" s="13" t="s">
        <v>1886</v>
      </c>
      <c r="C1106" s="22" t="s">
        <v>100</v>
      </c>
      <c r="D1106" s="22" t="s">
        <v>8198</v>
      </c>
      <c r="E1106" s="22" t="s">
        <v>2371</v>
      </c>
      <c r="F1106" s="36">
        <v>1</v>
      </c>
      <c r="G1106" s="36"/>
    </row>
    <row r="1107" spans="1:7">
      <c r="A1107" s="23">
        <v>2020</v>
      </c>
      <c r="B1107" s="13" t="s">
        <v>1886</v>
      </c>
      <c r="C1107" s="22" t="s">
        <v>104</v>
      </c>
      <c r="D1107" s="22" t="s">
        <v>8198</v>
      </c>
      <c r="E1107" s="22" t="s">
        <v>2371</v>
      </c>
      <c r="F1107" s="36">
        <v>81</v>
      </c>
      <c r="G1107" s="36"/>
    </row>
    <row r="1108" spans="1:7">
      <c r="A1108" s="23">
        <v>2020</v>
      </c>
      <c r="B1108" s="13" t="s">
        <v>1886</v>
      </c>
      <c r="C1108" s="22" t="s">
        <v>120</v>
      </c>
      <c r="D1108" s="22" t="s">
        <v>8198</v>
      </c>
      <c r="E1108" s="22" t="s">
        <v>2371</v>
      </c>
      <c r="F1108" s="36">
        <v>68</v>
      </c>
      <c r="G1108" s="36"/>
    </row>
    <row r="1109" spans="1:7">
      <c r="A1109" s="23">
        <v>2020</v>
      </c>
      <c r="B1109" s="13" t="s">
        <v>1886</v>
      </c>
      <c r="C1109" s="22" t="s">
        <v>156</v>
      </c>
      <c r="D1109" s="22" t="s">
        <v>8198</v>
      </c>
      <c r="E1109" s="22" t="s">
        <v>2371</v>
      </c>
      <c r="F1109" s="36">
        <v>5</v>
      </c>
      <c r="G1109" s="36"/>
    </row>
    <row r="1110" spans="1:7">
      <c r="A1110" s="23">
        <v>2020</v>
      </c>
      <c r="B1110" s="13" t="s">
        <v>1886</v>
      </c>
      <c r="C1110" s="22" t="s">
        <v>164</v>
      </c>
      <c r="D1110" s="22" t="s">
        <v>8198</v>
      </c>
      <c r="E1110" s="22" t="s">
        <v>2371</v>
      </c>
      <c r="F1110" s="36">
        <v>3</v>
      </c>
      <c r="G1110" s="36"/>
    </row>
    <row r="1111" spans="1:7">
      <c r="A1111" s="23">
        <v>2020</v>
      </c>
      <c r="B1111" s="13" t="s">
        <v>1886</v>
      </c>
      <c r="C1111" s="22" t="s">
        <v>167</v>
      </c>
      <c r="D1111" s="22" t="s">
        <v>8198</v>
      </c>
      <c r="E1111" s="22" t="s">
        <v>2371</v>
      </c>
      <c r="F1111" s="36">
        <v>11</v>
      </c>
      <c r="G1111" s="36"/>
    </row>
    <row r="1112" spans="1:7">
      <c r="A1112" s="23">
        <v>2020</v>
      </c>
      <c r="B1112" s="13" t="s">
        <v>1886</v>
      </c>
      <c r="C1112" s="22" t="s">
        <v>4114</v>
      </c>
      <c r="D1112" s="22" t="s">
        <v>8198</v>
      </c>
      <c r="E1112" s="22" t="s">
        <v>2371</v>
      </c>
      <c r="F1112" s="36">
        <v>2</v>
      </c>
      <c r="G1112" s="36"/>
    </row>
    <row r="1113" spans="1:7">
      <c r="A1113" s="23">
        <v>2020</v>
      </c>
      <c r="B1113" s="13" t="s">
        <v>1886</v>
      </c>
      <c r="C1113" s="22" t="s">
        <v>5792</v>
      </c>
      <c r="D1113" s="22" t="s">
        <v>8198</v>
      </c>
      <c r="E1113" s="22" t="s">
        <v>2371</v>
      </c>
      <c r="F1113" s="36">
        <v>8</v>
      </c>
      <c r="G1113" s="36"/>
    </row>
    <row r="1114" spans="1:7">
      <c r="A1114" s="23">
        <v>2020</v>
      </c>
      <c r="B1114" s="13" t="s">
        <v>1886</v>
      </c>
      <c r="C1114" s="22" t="s">
        <v>5793</v>
      </c>
      <c r="D1114" s="22" t="s">
        <v>8198</v>
      </c>
      <c r="E1114" s="22" t="s">
        <v>2371</v>
      </c>
      <c r="F1114" s="36">
        <v>4</v>
      </c>
      <c r="G1114" s="36"/>
    </row>
    <row r="1115" spans="1:7">
      <c r="A1115" s="23">
        <v>2020</v>
      </c>
      <c r="B1115" s="13" t="s">
        <v>1886</v>
      </c>
      <c r="C1115" s="22" t="s">
        <v>2072</v>
      </c>
      <c r="D1115" s="22" t="s">
        <v>8198</v>
      </c>
      <c r="E1115" s="22" t="s">
        <v>2371</v>
      </c>
      <c r="F1115" s="36">
        <v>0</v>
      </c>
      <c r="G1115" s="36"/>
    </row>
    <row r="1116" spans="1:7">
      <c r="A1116" s="23">
        <v>2020</v>
      </c>
      <c r="B1116" s="13" t="s">
        <v>1886</v>
      </c>
      <c r="C1116" s="22" t="s">
        <v>5</v>
      </c>
      <c r="D1116" s="22" t="s">
        <v>8198</v>
      </c>
      <c r="E1116" s="22" t="s">
        <v>2373</v>
      </c>
      <c r="F1116" s="36">
        <v>6</v>
      </c>
      <c r="G1116" s="36"/>
    </row>
    <row r="1117" spans="1:7">
      <c r="A1117" s="23">
        <v>2020</v>
      </c>
      <c r="B1117" s="13" t="s">
        <v>1886</v>
      </c>
      <c r="C1117" s="22" t="s">
        <v>10</v>
      </c>
      <c r="D1117" s="22" t="s">
        <v>8198</v>
      </c>
      <c r="E1117" s="22" t="s">
        <v>2373</v>
      </c>
      <c r="F1117" s="36">
        <v>4</v>
      </c>
      <c r="G1117" s="36"/>
    </row>
    <row r="1118" spans="1:7">
      <c r="A1118" s="23">
        <v>2020</v>
      </c>
      <c r="B1118" s="13" t="s">
        <v>1886</v>
      </c>
      <c r="C1118" s="22" t="s">
        <v>14</v>
      </c>
      <c r="D1118" s="22" t="s">
        <v>8198</v>
      </c>
      <c r="E1118" s="22" t="s">
        <v>2373</v>
      </c>
      <c r="F1118" s="36">
        <v>10</v>
      </c>
      <c r="G1118" s="36"/>
    </row>
    <row r="1119" spans="1:7">
      <c r="A1119" s="23">
        <v>2020</v>
      </c>
      <c r="B1119" s="13" t="s">
        <v>1886</v>
      </c>
      <c r="C1119" s="22" t="s">
        <v>23</v>
      </c>
      <c r="D1119" s="22" t="s">
        <v>8198</v>
      </c>
      <c r="E1119" s="22" t="s">
        <v>2373</v>
      </c>
      <c r="F1119" s="36">
        <v>60</v>
      </c>
      <c r="G1119" s="36"/>
    </row>
    <row r="1120" spans="1:7">
      <c r="A1120" s="23">
        <v>2020</v>
      </c>
      <c r="B1120" s="13" t="s">
        <v>1886</v>
      </c>
      <c r="C1120" s="22" t="s">
        <v>41</v>
      </c>
      <c r="D1120" s="22" t="s">
        <v>8198</v>
      </c>
      <c r="E1120" s="22" t="s">
        <v>2373</v>
      </c>
      <c r="F1120" s="36">
        <v>49</v>
      </c>
      <c r="G1120" s="36"/>
    </row>
    <row r="1121" spans="1:7">
      <c r="A1121" s="23">
        <v>2020</v>
      </c>
      <c r="B1121" s="13" t="s">
        <v>1886</v>
      </c>
      <c r="C1121" s="22" t="s">
        <v>5859</v>
      </c>
      <c r="D1121" s="22" t="s">
        <v>8198</v>
      </c>
      <c r="E1121" s="22" t="s">
        <v>2373</v>
      </c>
      <c r="F1121" s="36">
        <v>49</v>
      </c>
      <c r="G1121" s="36"/>
    </row>
    <row r="1122" spans="1:7">
      <c r="A1122" s="23">
        <v>2020</v>
      </c>
      <c r="B1122" s="13" t="s">
        <v>1886</v>
      </c>
      <c r="C1122" s="22" t="s">
        <v>70</v>
      </c>
      <c r="D1122" s="22" t="s">
        <v>8198</v>
      </c>
      <c r="E1122" s="22" t="s">
        <v>2373</v>
      </c>
      <c r="F1122" s="36">
        <v>2</v>
      </c>
      <c r="G1122" s="36"/>
    </row>
    <row r="1123" spans="1:7">
      <c r="A1123" s="23">
        <v>2020</v>
      </c>
      <c r="B1123" s="13" t="s">
        <v>1886</v>
      </c>
      <c r="C1123" s="22" t="s">
        <v>76</v>
      </c>
      <c r="D1123" s="22" t="s">
        <v>8198</v>
      </c>
      <c r="E1123" s="22" t="s">
        <v>2373</v>
      </c>
      <c r="F1123" s="36">
        <v>4</v>
      </c>
      <c r="G1123" s="36"/>
    </row>
    <row r="1124" spans="1:7">
      <c r="A1124" s="23">
        <v>2020</v>
      </c>
      <c r="B1124" s="13" t="s">
        <v>1886</v>
      </c>
      <c r="C1124" s="22" t="s">
        <v>83</v>
      </c>
      <c r="D1124" s="22" t="s">
        <v>8198</v>
      </c>
      <c r="E1124" s="22" t="s">
        <v>2373</v>
      </c>
      <c r="F1124" s="36">
        <v>2</v>
      </c>
      <c r="G1124" s="36"/>
    </row>
    <row r="1125" spans="1:7">
      <c r="A1125" s="23">
        <v>2020</v>
      </c>
      <c r="B1125" s="13" t="s">
        <v>1886</v>
      </c>
      <c r="C1125" s="22" t="s">
        <v>86</v>
      </c>
      <c r="D1125" s="22" t="s">
        <v>8198</v>
      </c>
      <c r="E1125" s="22" t="s">
        <v>2373</v>
      </c>
      <c r="F1125" s="36">
        <v>28</v>
      </c>
      <c r="G1125" s="36"/>
    </row>
    <row r="1126" spans="1:7">
      <c r="A1126" s="23">
        <v>2020</v>
      </c>
      <c r="B1126" s="13" t="s">
        <v>1886</v>
      </c>
      <c r="C1126" s="22" t="s">
        <v>89</v>
      </c>
      <c r="D1126" s="22" t="s">
        <v>8198</v>
      </c>
      <c r="E1126" s="22" t="s">
        <v>2373</v>
      </c>
      <c r="F1126" s="36">
        <v>1</v>
      </c>
      <c r="G1126" s="36"/>
    </row>
    <row r="1127" spans="1:7">
      <c r="A1127" s="23">
        <v>2020</v>
      </c>
      <c r="B1127" s="13" t="s">
        <v>1886</v>
      </c>
      <c r="C1127" s="22" t="s">
        <v>94</v>
      </c>
      <c r="D1127" s="22" t="s">
        <v>8198</v>
      </c>
      <c r="E1127" s="22" t="s">
        <v>2373</v>
      </c>
      <c r="F1127" s="36">
        <v>10</v>
      </c>
      <c r="G1127" s="36"/>
    </row>
    <row r="1128" spans="1:7">
      <c r="A1128" s="23">
        <v>2020</v>
      </c>
      <c r="B1128" s="13" t="s">
        <v>1886</v>
      </c>
      <c r="C1128" s="22" t="s">
        <v>100</v>
      </c>
      <c r="D1128" s="22" t="s">
        <v>8198</v>
      </c>
      <c r="E1128" s="22" t="s">
        <v>2373</v>
      </c>
      <c r="F1128" s="36">
        <v>0</v>
      </c>
      <c r="G1128" s="36"/>
    </row>
    <row r="1129" spans="1:7">
      <c r="A1129" s="23">
        <v>2020</v>
      </c>
      <c r="B1129" s="13" t="s">
        <v>1886</v>
      </c>
      <c r="C1129" s="22" t="s">
        <v>104</v>
      </c>
      <c r="D1129" s="22" t="s">
        <v>8198</v>
      </c>
      <c r="E1129" s="22" t="s">
        <v>2373</v>
      </c>
      <c r="F1129" s="36">
        <v>25</v>
      </c>
      <c r="G1129" s="36"/>
    </row>
    <row r="1130" spans="1:7">
      <c r="A1130" s="23">
        <v>2020</v>
      </c>
      <c r="B1130" s="13" t="s">
        <v>1886</v>
      </c>
      <c r="C1130" s="22" t="s">
        <v>120</v>
      </c>
      <c r="D1130" s="22" t="s">
        <v>8198</v>
      </c>
      <c r="E1130" s="22" t="s">
        <v>2373</v>
      </c>
      <c r="F1130" s="36">
        <v>12</v>
      </c>
      <c r="G1130" s="36"/>
    </row>
    <row r="1131" spans="1:7">
      <c r="A1131" s="23">
        <v>2020</v>
      </c>
      <c r="B1131" s="13" t="s">
        <v>1886</v>
      </c>
      <c r="C1131" s="22" t="s">
        <v>156</v>
      </c>
      <c r="D1131" s="22" t="s">
        <v>8198</v>
      </c>
      <c r="E1131" s="22" t="s">
        <v>2373</v>
      </c>
      <c r="F1131" s="36">
        <v>2</v>
      </c>
      <c r="G1131" s="36"/>
    </row>
    <row r="1132" spans="1:7">
      <c r="A1132" s="23">
        <v>2020</v>
      </c>
      <c r="B1132" s="13" t="s">
        <v>1886</v>
      </c>
      <c r="C1132" s="22" t="s">
        <v>164</v>
      </c>
      <c r="D1132" s="22" t="s">
        <v>8198</v>
      </c>
      <c r="E1132" s="22" t="s">
        <v>2373</v>
      </c>
      <c r="F1132" s="36">
        <v>1</v>
      </c>
      <c r="G1132" s="36"/>
    </row>
    <row r="1133" spans="1:7">
      <c r="A1133" s="23">
        <v>2020</v>
      </c>
      <c r="B1133" s="13" t="s">
        <v>1886</v>
      </c>
      <c r="C1133" s="22" t="s">
        <v>167</v>
      </c>
      <c r="D1133" s="22" t="s">
        <v>8198</v>
      </c>
      <c r="E1133" s="22" t="s">
        <v>2373</v>
      </c>
      <c r="F1133" s="36">
        <v>11</v>
      </c>
      <c r="G1133" s="36"/>
    </row>
    <row r="1134" spans="1:7">
      <c r="A1134" s="23">
        <v>2020</v>
      </c>
      <c r="B1134" s="13" t="s">
        <v>1886</v>
      </c>
      <c r="C1134" s="22" t="s">
        <v>4114</v>
      </c>
      <c r="D1134" s="22" t="s">
        <v>8198</v>
      </c>
      <c r="E1134" s="22" t="s">
        <v>2373</v>
      </c>
      <c r="F1134" s="36">
        <v>9</v>
      </c>
      <c r="G1134" s="36"/>
    </row>
    <row r="1135" spans="1:7">
      <c r="A1135" s="23">
        <v>2020</v>
      </c>
      <c r="B1135" s="13" t="s">
        <v>1886</v>
      </c>
      <c r="C1135" s="22" t="s">
        <v>5792</v>
      </c>
      <c r="D1135" s="22" t="s">
        <v>8198</v>
      </c>
      <c r="E1135" s="22" t="s">
        <v>2373</v>
      </c>
      <c r="F1135" s="36">
        <v>0</v>
      </c>
      <c r="G1135" s="36"/>
    </row>
    <row r="1136" spans="1:7">
      <c r="A1136" s="23">
        <v>2020</v>
      </c>
      <c r="B1136" s="13" t="s">
        <v>1886</v>
      </c>
      <c r="C1136" s="22" t="s">
        <v>5793</v>
      </c>
      <c r="D1136" s="22" t="s">
        <v>8198</v>
      </c>
      <c r="E1136" s="22" t="s">
        <v>2373</v>
      </c>
      <c r="F1136" s="36">
        <v>0</v>
      </c>
      <c r="G1136" s="36"/>
    </row>
    <row r="1137" spans="1:7">
      <c r="A1137" s="23">
        <v>2020</v>
      </c>
      <c r="B1137" s="13" t="s">
        <v>1886</v>
      </c>
      <c r="C1137" s="22" t="s">
        <v>2072</v>
      </c>
      <c r="D1137" s="22" t="s">
        <v>8198</v>
      </c>
      <c r="E1137" s="22" t="s">
        <v>2373</v>
      </c>
      <c r="F1137" s="36">
        <v>1</v>
      </c>
      <c r="G1137" s="36"/>
    </row>
    <row r="1138" spans="1:7">
      <c r="A1138" s="23">
        <v>2021</v>
      </c>
      <c r="B1138" s="13" t="s">
        <v>1886</v>
      </c>
      <c r="C1138" s="22" t="s">
        <v>1691</v>
      </c>
      <c r="D1138" s="22" t="s">
        <v>3571</v>
      </c>
      <c r="E1138" s="22" t="s">
        <v>2376</v>
      </c>
      <c r="F1138" s="36">
        <v>2</v>
      </c>
      <c r="G1138" s="36">
        <v>76</v>
      </c>
    </row>
    <row r="1139" spans="1:7">
      <c r="A1139" s="23">
        <v>2021</v>
      </c>
      <c r="B1139" s="13" t="s">
        <v>1886</v>
      </c>
      <c r="C1139" s="22" t="s">
        <v>1691</v>
      </c>
      <c r="D1139" s="22" t="s">
        <v>8198</v>
      </c>
      <c r="E1139" s="22" t="s">
        <v>4138</v>
      </c>
      <c r="F1139" s="36">
        <v>1</v>
      </c>
      <c r="G1139" s="36">
        <v>15</v>
      </c>
    </row>
    <row r="1140" spans="1:7">
      <c r="A1140" s="23">
        <v>2021</v>
      </c>
      <c r="B1140" s="13" t="s">
        <v>1886</v>
      </c>
      <c r="C1140" s="22" t="s">
        <v>1691</v>
      </c>
      <c r="D1140" s="22" t="s">
        <v>8198</v>
      </c>
      <c r="E1140" s="22" t="s">
        <v>4471</v>
      </c>
      <c r="F1140" s="36">
        <v>1</v>
      </c>
      <c r="G1140" s="36">
        <v>61</v>
      </c>
    </row>
    <row r="1141" spans="1:7">
      <c r="A1141" s="23">
        <v>2021</v>
      </c>
      <c r="B1141" s="13" t="s">
        <v>1886</v>
      </c>
      <c r="C1141" s="22" t="s">
        <v>1691</v>
      </c>
      <c r="D1141" s="22" t="s">
        <v>8199</v>
      </c>
      <c r="E1141" s="22" t="s">
        <v>2381</v>
      </c>
      <c r="F1141" s="36">
        <v>2</v>
      </c>
      <c r="G1141" s="36">
        <v>76</v>
      </c>
    </row>
    <row r="1142" spans="1:7">
      <c r="A1142" s="23">
        <v>2021</v>
      </c>
      <c r="B1142" s="13" t="s">
        <v>1886</v>
      </c>
      <c r="C1142" s="22" t="s">
        <v>1691</v>
      </c>
      <c r="D1142" s="22" t="s">
        <v>2377</v>
      </c>
      <c r="E1142" s="22" t="s">
        <v>7511</v>
      </c>
      <c r="F1142" s="36">
        <v>2</v>
      </c>
      <c r="G1142" s="36">
        <v>76</v>
      </c>
    </row>
    <row r="1143" spans="1:7">
      <c r="A1143" s="23">
        <v>2021</v>
      </c>
      <c r="B1143" s="13" t="s">
        <v>1886</v>
      </c>
      <c r="C1143" s="22" t="s">
        <v>8223</v>
      </c>
      <c r="D1143" s="22" t="s">
        <v>3571</v>
      </c>
      <c r="E1143" s="22" t="s">
        <v>2376</v>
      </c>
      <c r="F1143" s="36">
        <v>3</v>
      </c>
      <c r="G1143" s="36">
        <v>994</v>
      </c>
    </row>
    <row r="1144" spans="1:7">
      <c r="A1144" s="23">
        <v>2021</v>
      </c>
      <c r="B1144" s="13" t="s">
        <v>1886</v>
      </c>
      <c r="C1144" s="22" t="s">
        <v>8223</v>
      </c>
      <c r="D1144" s="22" t="s">
        <v>8198</v>
      </c>
      <c r="E1144" s="22" t="s">
        <v>2371</v>
      </c>
      <c r="F1144" s="36">
        <v>2</v>
      </c>
      <c r="G1144" s="36">
        <v>614</v>
      </c>
    </row>
    <row r="1145" spans="1:7">
      <c r="A1145" s="23">
        <v>2021</v>
      </c>
      <c r="B1145" s="13" t="s">
        <v>1886</v>
      </c>
      <c r="C1145" s="22" t="s">
        <v>8223</v>
      </c>
      <c r="D1145" s="22" t="s">
        <v>8198</v>
      </c>
      <c r="E1145" s="22" t="s">
        <v>4138</v>
      </c>
      <c r="F1145" s="36">
        <v>1</v>
      </c>
      <c r="G1145" s="36">
        <v>380</v>
      </c>
    </row>
    <row r="1146" spans="1:7">
      <c r="A1146" s="23">
        <v>2021</v>
      </c>
      <c r="B1146" s="13" t="s">
        <v>1886</v>
      </c>
      <c r="C1146" s="22" t="s">
        <v>8223</v>
      </c>
      <c r="D1146" s="22" t="s">
        <v>8199</v>
      </c>
      <c r="E1146" s="22" t="s">
        <v>2381</v>
      </c>
      <c r="F1146" s="36">
        <v>3</v>
      </c>
      <c r="G1146" s="36">
        <v>994</v>
      </c>
    </row>
    <row r="1147" spans="1:7">
      <c r="A1147" s="23">
        <v>2021</v>
      </c>
      <c r="B1147" s="13" t="s">
        <v>1886</v>
      </c>
      <c r="C1147" s="22" t="s">
        <v>8223</v>
      </c>
      <c r="D1147" s="22" t="s">
        <v>2377</v>
      </c>
      <c r="E1147" s="22" t="s">
        <v>7511</v>
      </c>
      <c r="F1147" s="36">
        <v>3</v>
      </c>
      <c r="G1147" s="36">
        <v>994</v>
      </c>
    </row>
    <row r="1148" spans="1:7">
      <c r="A1148" s="23">
        <v>2021</v>
      </c>
      <c r="B1148" s="13" t="s">
        <v>1886</v>
      </c>
      <c r="C1148" s="22" t="s">
        <v>5</v>
      </c>
      <c r="D1148" s="22" t="s">
        <v>3571</v>
      </c>
      <c r="E1148" s="22" t="s">
        <v>8200</v>
      </c>
      <c r="F1148" s="36">
        <v>12</v>
      </c>
      <c r="G1148" s="36">
        <v>279</v>
      </c>
    </row>
    <row r="1149" spans="1:7">
      <c r="A1149" s="23">
        <v>2021</v>
      </c>
      <c r="B1149" s="13" t="s">
        <v>1886</v>
      </c>
      <c r="C1149" s="22" t="s">
        <v>5</v>
      </c>
      <c r="D1149" s="22" t="s">
        <v>3571</v>
      </c>
      <c r="E1149" s="22" t="s">
        <v>2376</v>
      </c>
      <c r="F1149" s="36">
        <v>33</v>
      </c>
      <c r="G1149" s="36">
        <v>1035</v>
      </c>
    </row>
    <row r="1150" spans="1:7">
      <c r="A1150" s="23">
        <v>2021</v>
      </c>
      <c r="B1150" s="13" t="s">
        <v>1886</v>
      </c>
      <c r="C1150" s="22" t="s">
        <v>5</v>
      </c>
      <c r="D1150" s="22" t="s">
        <v>8198</v>
      </c>
      <c r="E1150" s="22" t="s">
        <v>2371</v>
      </c>
      <c r="F1150" s="36">
        <v>28</v>
      </c>
      <c r="G1150" s="36">
        <v>770</v>
      </c>
    </row>
    <row r="1151" spans="1:7">
      <c r="A1151" s="23">
        <v>2021</v>
      </c>
      <c r="B1151" s="13" t="s">
        <v>1886</v>
      </c>
      <c r="C1151" s="22" t="s">
        <v>5</v>
      </c>
      <c r="D1151" s="22" t="s">
        <v>8198</v>
      </c>
      <c r="E1151" s="22" t="s">
        <v>2373</v>
      </c>
      <c r="F1151" s="36">
        <v>14</v>
      </c>
      <c r="G1151" s="36">
        <v>344</v>
      </c>
    </row>
    <row r="1152" spans="1:7">
      <c r="A1152" s="23">
        <v>2021</v>
      </c>
      <c r="B1152" s="13" t="s">
        <v>1886</v>
      </c>
      <c r="C1152" s="22" t="s">
        <v>5</v>
      </c>
      <c r="D1152" s="22" t="s">
        <v>8198</v>
      </c>
      <c r="E1152" s="22" t="s">
        <v>4138</v>
      </c>
      <c r="F1152" s="36">
        <v>2</v>
      </c>
      <c r="G1152" s="36">
        <v>100</v>
      </c>
    </row>
    <row r="1153" spans="1:7">
      <c r="A1153" s="23">
        <v>2021</v>
      </c>
      <c r="B1153" s="13" t="s">
        <v>1886</v>
      </c>
      <c r="C1153" s="22" t="s">
        <v>5</v>
      </c>
      <c r="D1153" s="22" t="s">
        <v>8198</v>
      </c>
      <c r="E1153" s="22" t="s">
        <v>4471</v>
      </c>
      <c r="F1153" s="36">
        <v>1</v>
      </c>
      <c r="G1153" s="36">
        <v>100</v>
      </c>
    </row>
    <row r="1154" spans="1:7">
      <c r="A1154" s="23">
        <v>2021</v>
      </c>
      <c r="B1154" s="13" t="s">
        <v>1886</v>
      </c>
      <c r="C1154" s="22" t="s">
        <v>5</v>
      </c>
      <c r="D1154" s="22" t="s">
        <v>8199</v>
      </c>
      <c r="E1154" s="22" t="s">
        <v>2381</v>
      </c>
      <c r="F1154" s="36">
        <v>21</v>
      </c>
      <c r="G1154" s="36">
        <v>533</v>
      </c>
    </row>
    <row r="1155" spans="1:7">
      <c r="A1155" s="23">
        <v>2021</v>
      </c>
      <c r="B1155" s="13" t="s">
        <v>1886</v>
      </c>
      <c r="C1155" s="22" t="s">
        <v>5</v>
      </c>
      <c r="D1155" s="22" t="s">
        <v>8199</v>
      </c>
      <c r="E1155" s="22" t="s">
        <v>2382</v>
      </c>
      <c r="F1155" s="36">
        <v>23</v>
      </c>
      <c r="G1155" s="36">
        <v>767</v>
      </c>
    </row>
    <row r="1156" spans="1:7">
      <c r="A1156" s="23">
        <v>2021</v>
      </c>
      <c r="B1156" s="13" t="s">
        <v>1886</v>
      </c>
      <c r="C1156" s="22" t="s">
        <v>5</v>
      </c>
      <c r="D1156" s="22" t="s">
        <v>8199</v>
      </c>
      <c r="E1156" s="22" t="s">
        <v>195</v>
      </c>
      <c r="F1156" s="36">
        <v>1</v>
      </c>
      <c r="G1156" s="36">
        <v>14</v>
      </c>
    </row>
    <row r="1157" spans="1:7">
      <c r="A1157" s="23">
        <v>2021</v>
      </c>
      <c r="B1157" s="13" t="s">
        <v>1886</v>
      </c>
      <c r="C1157" s="22" t="s">
        <v>5</v>
      </c>
      <c r="D1157" s="22" t="s">
        <v>2377</v>
      </c>
      <c r="E1157" s="22" t="s">
        <v>7511</v>
      </c>
      <c r="F1157" s="36">
        <v>43</v>
      </c>
      <c r="G1157" s="36">
        <v>1281</v>
      </c>
    </row>
    <row r="1158" spans="1:7">
      <c r="A1158" s="23">
        <v>2021</v>
      </c>
      <c r="B1158" s="13" t="s">
        <v>1886</v>
      </c>
      <c r="C1158" s="22" t="s">
        <v>5</v>
      </c>
      <c r="D1158" s="22" t="s">
        <v>4</v>
      </c>
      <c r="E1158" s="22" t="s">
        <v>8201</v>
      </c>
      <c r="F1158" s="36">
        <v>1</v>
      </c>
      <c r="G1158" s="36">
        <v>19</v>
      </c>
    </row>
    <row r="1159" spans="1:7">
      <c r="A1159" s="23">
        <v>2021</v>
      </c>
      <c r="B1159" s="13" t="s">
        <v>1886</v>
      </c>
      <c r="C1159" s="22" t="s">
        <v>5</v>
      </c>
      <c r="D1159" s="22" t="s">
        <v>4</v>
      </c>
      <c r="E1159" s="22" t="s">
        <v>8202</v>
      </c>
      <c r="F1159" s="36">
        <v>1</v>
      </c>
      <c r="G1159" s="36">
        <v>14</v>
      </c>
    </row>
    <row r="1160" spans="1:7">
      <c r="A1160" s="23">
        <v>2021</v>
      </c>
      <c r="B1160" s="13" t="s">
        <v>1886</v>
      </c>
      <c r="C1160" s="22" t="s">
        <v>10</v>
      </c>
      <c r="D1160" s="22" t="s">
        <v>3571</v>
      </c>
      <c r="E1160" s="22" t="s">
        <v>8200</v>
      </c>
      <c r="F1160" s="36">
        <v>15</v>
      </c>
      <c r="G1160" s="36">
        <v>272</v>
      </c>
    </row>
    <row r="1161" spans="1:7">
      <c r="A1161" s="23">
        <v>2021</v>
      </c>
      <c r="B1161" s="13" t="s">
        <v>1886</v>
      </c>
      <c r="C1161" s="22" t="s">
        <v>10</v>
      </c>
      <c r="D1161" s="22" t="s">
        <v>3571</v>
      </c>
      <c r="E1161" s="22" t="s">
        <v>2376</v>
      </c>
      <c r="F1161" s="36">
        <v>23</v>
      </c>
      <c r="G1161" s="36">
        <v>338</v>
      </c>
    </row>
    <row r="1162" spans="1:7">
      <c r="A1162" s="23">
        <v>2021</v>
      </c>
      <c r="B1162" s="13" t="s">
        <v>1886</v>
      </c>
      <c r="C1162" s="22" t="s">
        <v>10</v>
      </c>
      <c r="D1162" s="22" t="s">
        <v>8198</v>
      </c>
      <c r="E1162" s="22" t="s">
        <v>2371</v>
      </c>
      <c r="F1162" s="36">
        <v>33</v>
      </c>
      <c r="G1162" s="36">
        <v>447</v>
      </c>
    </row>
    <row r="1163" spans="1:7">
      <c r="A1163" s="23">
        <v>2021</v>
      </c>
      <c r="B1163" s="13" t="s">
        <v>1886</v>
      </c>
      <c r="C1163" s="22" t="s">
        <v>10</v>
      </c>
      <c r="D1163" s="22" t="s">
        <v>8198</v>
      </c>
      <c r="E1163" s="22" t="s">
        <v>2373</v>
      </c>
      <c r="F1163" s="36">
        <v>5</v>
      </c>
      <c r="G1163" s="36">
        <v>163</v>
      </c>
    </row>
    <row r="1164" spans="1:7">
      <c r="A1164" s="23">
        <v>2021</v>
      </c>
      <c r="B1164" s="13" t="s">
        <v>1886</v>
      </c>
      <c r="C1164" s="22" t="s">
        <v>10</v>
      </c>
      <c r="D1164" s="22" t="s">
        <v>8199</v>
      </c>
      <c r="E1164" s="22" t="s">
        <v>2381</v>
      </c>
      <c r="F1164" s="36">
        <v>33</v>
      </c>
      <c r="G1164" s="36">
        <v>530</v>
      </c>
    </row>
    <row r="1165" spans="1:7">
      <c r="A1165" s="23">
        <v>2021</v>
      </c>
      <c r="B1165" s="13" t="s">
        <v>1886</v>
      </c>
      <c r="C1165" s="22" t="s">
        <v>10</v>
      </c>
      <c r="D1165" s="22" t="s">
        <v>8199</v>
      </c>
      <c r="E1165" s="22" t="s">
        <v>195</v>
      </c>
      <c r="F1165" s="36">
        <v>5</v>
      </c>
      <c r="G1165" s="36">
        <v>80</v>
      </c>
    </row>
    <row r="1166" spans="1:7">
      <c r="A1166" s="23">
        <v>2021</v>
      </c>
      <c r="B1166" s="13" t="s">
        <v>1886</v>
      </c>
      <c r="C1166" s="22" t="s">
        <v>10</v>
      </c>
      <c r="D1166" s="22" t="s">
        <v>2377</v>
      </c>
      <c r="E1166" s="22" t="s">
        <v>7511</v>
      </c>
      <c r="F1166" s="36">
        <v>10</v>
      </c>
      <c r="G1166" s="36">
        <v>192</v>
      </c>
    </row>
    <row r="1167" spans="1:7">
      <c r="A1167" s="23">
        <v>2021</v>
      </c>
      <c r="B1167" s="13" t="s">
        <v>1886</v>
      </c>
      <c r="C1167" s="22" t="s">
        <v>10</v>
      </c>
      <c r="D1167" s="22" t="s">
        <v>4</v>
      </c>
      <c r="E1167" s="22" t="s">
        <v>2389</v>
      </c>
      <c r="F1167" s="36">
        <v>20</v>
      </c>
      <c r="G1167" s="36">
        <v>212</v>
      </c>
    </row>
    <row r="1168" spans="1:7">
      <c r="A1168" s="23">
        <v>2021</v>
      </c>
      <c r="B1168" s="13" t="s">
        <v>1886</v>
      </c>
      <c r="C1168" s="22" t="s">
        <v>10</v>
      </c>
      <c r="D1168" s="22" t="s">
        <v>4</v>
      </c>
      <c r="E1168" s="22" t="s">
        <v>8201</v>
      </c>
      <c r="F1168" s="36">
        <v>3</v>
      </c>
      <c r="G1168" s="36">
        <v>126</v>
      </c>
    </row>
    <row r="1169" spans="1:7">
      <c r="A1169" s="23">
        <v>2021</v>
      </c>
      <c r="B1169" s="13" t="s">
        <v>1886</v>
      </c>
      <c r="C1169" s="22" t="s">
        <v>10</v>
      </c>
      <c r="D1169" s="22" t="s">
        <v>4</v>
      </c>
      <c r="E1169" s="22" t="s">
        <v>8202</v>
      </c>
      <c r="F1169" s="36">
        <v>5</v>
      </c>
      <c r="G1169" s="36">
        <v>80</v>
      </c>
    </row>
    <row r="1170" spans="1:7">
      <c r="A1170" s="23">
        <v>2021</v>
      </c>
      <c r="B1170" s="13" t="s">
        <v>1886</v>
      </c>
      <c r="C1170" s="22" t="s">
        <v>14</v>
      </c>
      <c r="D1170" s="22" t="s">
        <v>3571</v>
      </c>
      <c r="E1170" s="22" t="s">
        <v>8200</v>
      </c>
      <c r="F1170" s="36">
        <v>16</v>
      </c>
      <c r="G1170" s="36">
        <v>372</v>
      </c>
    </row>
    <row r="1171" spans="1:7">
      <c r="A1171" s="23">
        <v>2021</v>
      </c>
      <c r="B1171" s="13" t="s">
        <v>1886</v>
      </c>
      <c r="C1171" s="22" t="s">
        <v>14</v>
      </c>
      <c r="D1171" s="22" t="s">
        <v>3571</v>
      </c>
      <c r="E1171" s="22" t="s">
        <v>2376</v>
      </c>
      <c r="F1171" s="36">
        <v>4</v>
      </c>
      <c r="G1171" s="36">
        <v>128</v>
      </c>
    </row>
    <row r="1172" spans="1:7">
      <c r="A1172" s="23">
        <v>2021</v>
      </c>
      <c r="B1172" s="13" t="s">
        <v>1886</v>
      </c>
      <c r="C1172" s="22" t="s">
        <v>14</v>
      </c>
      <c r="D1172" s="22" t="s">
        <v>8198</v>
      </c>
      <c r="E1172" s="22" t="s">
        <v>2371</v>
      </c>
      <c r="F1172" s="36">
        <v>13</v>
      </c>
      <c r="G1172" s="36">
        <v>326</v>
      </c>
    </row>
    <row r="1173" spans="1:7">
      <c r="A1173" s="23">
        <v>2021</v>
      </c>
      <c r="B1173" s="13" t="s">
        <v>1886</v>
      </c>
      <c r="C1173" s="22" t="s">
        <v>14</v>
      </c>
      <c r="D1173" s="22" t="s">
        <v>8198</v>
      </c>
      <c r="E1173" s="22" t="s">
        <v>2373</v>
      </c>
      <c r="F1173" s="36">
        <v>7</v>
      </c>
      <c r="G1173" s="36">
        <v>174</v>
      </c>
    </row>
    <row r="1174" spans="1:7">
      <c r="A1174" s="23">
        <v>2021</v>
      </c>
      <c r="B1174" s="13" t="s">
        <v>1886</v>
      </c>
      <c r="C1174" s="22" t="s">
        <v>14</v>
      </c>
      <c r="D1174" s="22" t="s">
        <v>8199</v>
      </c>
      <c r="E1174" s="22" t="s">
        <v>2381</v>
      </c>
      <c r="F1174" s="36">
        <v>5</v>
      </c>
      <c r="G1174" s="36">
        <v>84</v>
      </c>
    </row>
    <row r="1175" spans="1:7">
      <c r="A1175" s="23">
        <v>2021</v>
      </c>
      <c r="B1175" s="13" t="s">
        <v>1886</v>
      </c>
      <c r="C1175" s="22" t="s">
        <v>14</v>
      </c>
      <c r="D1175" s="22" t="s">
        <v>8199</v>
      </c>
      <c r="E1175" s="22" t="s">
        <v>2382</v>
      </c>
      <c r="F1175" s="36">
        <v>1</v>
      </c>
      <c r="G1175" s="36">
        <v>19</v>
      </c>
    </row>
    <row r="1176" spans="1:7">
      <c r="A1176" s="23">
        <v>2021</v>
      </c>
      <c r="B1176" s="13" t="s">
        <v>1886</v>
      </c>
      <c r="C1176" s="22" t="s">
        <v>14</v>
      </c>
      <c r="D1176" s="22" t="s">
        <v>8199</v>
      </c>
      <c r="E1176" s="22" t="s">
        <v>195</v>
      </c>
      <c r="F1176" s="36">
        <v>14</v>
      </c>
      <c r="G1176" s="36">
        <v>397</v>
      </c>
    </row>
    <row r="1177" spans="1:7">
      <c r="A1177" s="23">
        <v>2021</v>
      </c>
      <c r="B1177" s="13" t="s">
        <v>1886</v>
      </c>
      <c r="C1177" s="22" t="s">
        <v>14</v>
      </c>
      <c r="D1177" s="22" t="s">
        <v>2377</v>
      </c>
      <c r="E1177" s="22" t="s">
        <v>7511</v>
      </c>
      <c r="F1177" s="36">
        <v>6</v>
      </c>
      <c r="G1177" s="36">
        <v>103</v>
      </c>
    </row>
    <row r="1178" spans="1:7">
      <c r="A1178" s="23">
        <v>2021</v>
      </c>
      <c r="B1178" s="13" t="s">
        <v>1886</v>
      </c>
      <c r="C1178" s="22" t="s">
        <v>14</v>
      </c>
      <c r="D1178" s="22" t="s">
        <v>4</v>
      </c>
      <c r="E1178" s="22" t="s">
        <v>8202</v>
      </c>
      <c r="F1178" s="36">
        <v>14</v>
      </c>
      <c r="G1178" s="36">
        <v>397</v>
      </c>
    </row>
    <row r="1179" spans="1:7">
      <c r="A1179" s="23">
        <v>2021</v>
      </c>
      <c r="B1179" s="13" t="s">
        <v>1886</v>
      </c>
      <c r="C1179" s="22" t="s">
        <v>23</v>
      </c>
      <c r="D1179" s="22" t="s">
        <v>3571</v>
      </c>
      <c r="E1179" s="22" t="s">
        <v>8200</v>
      </c>
      <c r="F1179" s="36">
        <v>106</v>
      </c>
      <c r="G1179" s="36">
        <v>2130</v>
      </c>
    </row>
    <row r="1180" spans="1:7">
      <c r="A1180" s="23">
        <v>2021</v>
      </c>
      <c r="B1180" s="13" t="s">
        <v>1886</v>
      </c>
      <c r="C1180" s="22" t="s">
        <v>23</v>
      </c>
      <c r="D1180" s="22" t="s">
        <v>3571</v>
      </c>
      <c r="E1180" s="22" t="s">
        <v>2376</v>
      </c>
      <c r="F1180" s="36">
        <v>215</v>
      </c>
      <c r="G1180" s="36">
        <v>6691</v>
      </c>
    </row>
    <row r="1181" spans="1:7">
      <c r="A1181" s="23">
        <v>2021</v>
      </c>
      <c r="B1181" s="13" t="s">
        <v>1886</v>
      </c>
      <c r="C1181" s="22" t="s">
        <v>23</v>
      </c>
      <c r="D1181" s="22" t="s">
        <v>8198</v>
      </c>
      <c r="E1181" s="22" t="s">
        <v>8203</v>
      </c>
      <c r="F1181" s="36">
        <v>1</v>
      </c>
      <c r="G1181" s="36">
        <v>14</v>
      </c>
    </row>
    <row r="1182" spans="1:7">
      <c r="A1182" s="23">
        <v>2021</v>
      </c>
      <c r="B1182" s="13" t="s">
        <v>1886</v>
      </c>
      <c r="C1182" s="22" t="s">
        <v>23</v>
      </c>
      <c r="D1182" s="22" t="s">
        <v>8198</v>
      </c>
      <c r="E1182" s="22" t="s">
        <v>2371</v>
      </c>
      <c r="F1182" s="36">
        <v>203</v>
      </c>
      <c r="G1182" s="36">
        <v>4965</v>
      </c>
    </row>
    <row r="1183" spans="1:7">
      <c r="A1183" s="23">
        <v>2021</v>
      </c>
      <c r="B1183" s="13" t="s">
        <v>1886</v>
      </c>
      <c r="C1183" s="22" t="s">
        <v>23</v>
      </c>
      <c r="D1183" s="22" t="s">
        <v>8198</v>
      </c>
      <c r="E1183" s="22" t="s">
        <v>2373</v>
      </c>
      <c r="F1183" s="36">
        <v>95</v>
      </c>
      <c r="G1183" s="36">
        <v>2498</v>
      </c>
    </row>
    <row r="1184" spans="1:7">
      <c r="A1184" s="23">
        <v>2021</v>
      </c>
      <c r="B1184" s="13" t="s">
        <v>1886</v>
      </c>
      <c r="C1184" s="22" t="s">
        <v>23</v>
      </c>
      <c r="D1184" s="22" t="s">
        <v>8198</v>
      </c>
      <c r="E1184" s="22" t="s">
        <v>4138</v>
      </c>
      <c r="F1184" s="36">
        <v>16</v>
      </c>
      <c r="G1184" s="36">
        <v>544</v>
      </c>
    </row>
    <row r="1185" spans="1:7">
      <c r="A1185" s="23">
        <v>2021</v>
      </c>
      <c r="B1185" s="13" t="s">
        <v>1886</v>
      </c>
      <c r="C1185" s="22" t="s">
        <v>23</v>
      </c>
      <c r="D1185" s="22" t="s">
        <v>8198</v>
      </c>
      <c r="E1185" s="22" t="s">
        <v>4471</v>
      </c>
      <c r="F1185" s="36">
        <v>6</v>
      </c>
      <c r="G1185" s="36">
        <v>800</v>
      </c>
    </row>
    <row r="1186" spans="1:7">
      <c r="A1186" s="23">
        <v>2021</v>
      </c>
      <c r="B1186" s="13" t="s">
        <v>1886</v>
      </c>
      <c r="C1186" s="22" t="s">
        <v>23</v>
      </c>
      <c r="D1186" s="22" t="s">
        <v>8199</v>
      </c>
      <c r="E1186" s="22" t="s">
        <v>2381</v>
      </c>
      <c r="F1186" s="36">
        <v>195</v>
      </c>
      <c r="G1186" s="36">
        <v>4756</v>
      </c>
    </row>
    <row r="1187" spans="1:7">
      <c r="A1187" s="23">
        <v>2021</v>
      </c>
      <c r="B1187" s="13" t="s">
        <v>1886</v>
      </c>
      <c r="C1187" s="22" t="s">
        <v>23</v>
      </c>
      <c r="D1187" s="22" t="s">
        <v>8199</v>
      </c>
      <c r="E1187" s="22" t="s">
        <v>2383</v>
      </c>
      <c r="F1187" s="36">
        <v>13</v>
      </c>
      <c r="G1187" s="36">
        <v>347</v>
      </c>
    </row>
    <row r="1188" spans="1:7">
      <c r="A1188" s="23">
        <v>2021</v>
      </c>
      <c r="B1188" s="13" t="s">
        <v>1886</v>
      </c>
      <c r="C1188" s="22" t="s">
        <v>23</v>
      </c>
      <c r="D1188" s="22" t="s">
        <v>8199</v>
      </c>
      <c r="E1188" s="22" t="s">
        <v>2382</v>
      </c>
      <c r="F1188" s="36">
        <v>64</v>
      </c>
      <c r="G1188" s="36">
        <v>2715</v>
      </c>
    </row>
    <row r="1189" spans="1:7">
      <c r="A1189" s="23">
        <v>2021</v>
      </c>
      <c r="B1189" s="13" t="s">
        <v>1886</v>
      </c>
      <c r="C1189" s="22" t="s">
        <v>23</v>
      </c>
      <c r="D1189" s="22" t="s">
        <v>8199</v>
      </c>
      <c r="E1189" s="22" t="s">
        <v>195</v>
      </c>
      <c r="F1189" s="36">
        <v>49</v>
      </c>
      <c r="G1189" s="36">
        <v>1003</v>
      </c>
    </row>
    <row r="1190" spans="1:7">
      <c r="A1190" s="23">
        <v>2021</v>
      </c>
      <c r="B1190" s="13" t="s">
        <v>1886</v>
      </c>
      <c r="C1190" s="22" t="s">
        <v>23</v>
      </c>
      <c r="D1190" s="22" t="s">
        <v>2377</v>
      </c>
      <c r="E1190" s="22" t="s">
        <v>7511</v>
      </c>
      <c r="F1190" s="36">
        <v>258</v>
      </c>
      <c r="G1190" s="36">
        <v>7495</v>
      </c>
    </row>
    <row r="1191" spans="1:7">
      <c r="A1191" s="23">
        <v>2021</v>
      </c>
      <c r="B1191" s="13" t="s">
        <v>1886</v>
      </c>
      <c r="C1191" s="22" t="s">
        <v>23</v>
      </c>
      <c r="D1191" s="22" t="s">
        <v>4</v>
      </c>
      <c r="E1191" s="22" t="s">
        <v>2389</v>
      </c>
      <c r="F1191" s="36">
        <v>3</v>
      </c>
      <c r="G1191" s="36">
        <v>63</v>
      </c>
    </row>
    <row r="1192" spans="1:7">
      <c r="A1192" s="23">
        <v>2021</v>
      </c>
      <c r="B1192" s="13" t="s">
        <v>1886</v>
      </c>
      <c r="C1192" s="22" t="s">
        <v>23</v>
      </c>
      <c r="D1192" s="22" t="s">
        <v>4</v>
      </c>
      <c r="E1192" s="22" t="s">
        <v>8201</v>
      </c>
      <c r="F1192" s="36">
        <v>11</v>
      </c>
      <c r="G1192" s="36">
        <v>260</v>
      </c>
    </row>
    <row r="1193" spans="1:7">
      <c r="A1193" s="23">
        <v>2021</v>
      </c>
      <c r="B1193" s="13" t="s">
        <v>1886</v>
      </c>
      <c r="C1193" s="22" t="s">
        <v>23</v>
      </c>
      <c r="D1193" s="22" t="s">
        <v>4</v>
      </c>
      <c r="E1193" s="22" t="s">
        <v>8202</v>
      </c>
      <c r="F1193" s="36">
        <v>49</v>
      </c>
      <c r="G1193" s="36">
        <v>1003</v>
      </c>
    </row>
    <row r="1194" spans="1:7">
      <c r="A1194" s="23">
        <v>2021</v>
      </c>
      <c r="B1194" s="13" t="s">
        <v>1886</v>
      </c>
      <c r="C1194" s="22" t="s">
        <v>41</v>
      </c>
      <c r="D1194" s="22" t="s">
        <v>3571</v>
      </c>
      <c r="E1194" s="22" t="s">
        <v>8200</v>
      </c>
      <c r="F1194" s="36">
        <v>44</v>
      </c>
      <c r="G1194" s="36">
        <v>1043</v>
      </c>
    </row>
    <row r="1195" spans="1:7">
      <c r="A1195" s="23">
        <v>2021</v>
      </c>
      <c r="B1195" s="13" t="s">
        <v>1886</v>
      </c>
      <c r="C1195" s="22" t="s">
        <v>41</v>
      </c>
      <c r="D1195" s="22" t="s">
        <v>3571</v>
      </c>
      <c r="E1195" s="22" t="s">
        <v>2376</v>
      </c>
      <c r="F1195" s="36">
        <v>50</v>
      </c>
      <c r="G1195" s="36">
        <v>1427</v>
      </c>
    </row>
    <row r="1196" spans="1:7">
      <c r="A1196" s="23">
        <v>2021</v>
      </c>
      <c r="B1196" s="13" t="s">
        <v>1886</v>
      </c>
      <c r="C1196" s="22" t="s">
        <v>41</v>
      </c>
      <c r="D1196" s="22" t="s">
        <v>8198</v>
      </c>
      <c r="E1196" s="22" t="s">
        <v>2371</v>
      </c>
      <c r="F1196" s="36">
        <v>56</v>
      </c>
      <c r="G1196" s="36">
        <v>1481</v>
      </c>
    </row>
    <row r="1197" spans="1:7">
      <c r="A1197" s="23">
        <v>2021</v>
      </c>
      <c r="B1197" s="13" t="s">
        <v>1886</v>
      </c>
      <c r="C1197" s="22" t="s">
        <v>41</v>
      </c>
      <c r="D1197" s="22" t="s">
        <v>8198</v>
      </c>
      <c r="E1197" s="22" t="s">
        <v>2373</v>
      </c>
      <c r="F1197" s="36">
        <v>37</v>
      </c>
      <c r="G1197" s="36">
        <v>889</v>
      </c>
    </row>
    <row r="1198" spans="1:7">
      <c r="A1198" s="23">
        <v>2021</v>
      </c>
      <c r="B1198" s="13" t="s">
        <v>1886</v>
      </c>
      <c r="C1198" s="22" t="s">
        <v>41</v>
      </c>
      <c r="D1198" s="22" t="s">
        <v>8198</v>
      </c>
      <c r="E1198" s="22" t="s">
        <v>4138</v>
      </c>
      <c r="F1198" s="36">
        <v>1</v>
      </c>
      <c r="G1198" s="36">
        <v>100</v>
      </c>
    </row>
    <row r="1199" spans="1:7">
      <c r="A1199" s="23">
        <v>2021</v>
      </c>
      <c r="B1199" s="13" t="s">
        <v>1886</v>
      </c>
      <c r="C1199" s="22" t="s">
        <v>41</v>
      </c>
      <c r="D1199" s="22" t="s">
        <v>8199</v>
      </c>
      <c r="E1199" s="22" t="s">
        <v>2381</v>
      </c>
      <c r="F1199" s="36">
        <v>69</v>
      </c>
      <c r="G1199" s="36">
        <v>1756</v>
      </c>
    </row>
    <row r="1200" spans="1:7">
      <c r="A1200" s="23">
        <v>2021</v>
      </c>
      <c r="B1200" s="13" t="s">
        <v>1886</v>
      </c>
      <c r="C1200" s="22" t="s">
        <v>41</v>
      </c>
      <c r="D1200" s="22" t="s">
        <v>8199</v>
      </c>
      <c r="E1200" s="22" t="s">
        <v>2382</v>
      </c>
      <c r="F1200" s="36">
        <v>23</v>
      </c>
      <c r="G1200" s="36">
        <v>680</v>
      </c>
    </row>
    <row r="1201" spans="1:7">
      <c r="A1201" s="23">
        <v>2021</v>
      </c>
      <c r="B1201" s="13" t="s">
        <v>1886</v>
      </c>
      <c r="C1201" s="22" t="s">
        <v>41</v>
      </c>
      <c r="D1201" s="22" t="s">
        <v>8199</v>
      </c>
      <c r="E1201" s="22" t="s">
        <v>195</v>
      </c>
      <c r="F1201" s="36">
        <v>2</v>
      </c>
      <c r="G1201" s="36">
        <v>34</v>
      </c>
    </row>
    <row r="1202" spans="1:7">
      <c r="A1202" s="23">
        <v>2021</v>
      </c>
      <c r="B1202" s="13" t="s">
        <v>1886</v>
      </c>
      <c r="C1202" s="22" t="s">
        <v>41</v>
      </c>
      <c r="D1202" s="22" t="s">
        <v>2377</v>
      </c>
      <c r="E1202" s="22" t="s">
        <v>7511</v>
      </c>
      <c r="F1202" s="36">
        <v>92</v>
      </c>
      <c r="G1202" s="36">
        <v>2436</v>
      </c>
    </row>
    <row r="1203" spans="1:7">
      <c r="A1203" s="23">
        <v>2021</v>
      </c>
      <c r="B1203" s="13" t="s">
        <v>1886</v>
      </c>
      <c r="C1203" s="22" t="s">
        <v>41</v>
      </c>
      <c r="D1203" s="22" t="s">
        <v>4</v>
      </c>
      <c r="E1203" s="22" t="s">
        <v>8202</v>
      </c>
      <c r="F1203" s="36">
        <v>2</v>
      </c>
      <c r="G1203" s="36">
        <v>34</v>
      </c>
    </row>
    <row r="1204" spans="1:7">
      <c r="A1204" s="23">
        <v>2021</v>
      </c>
      <c r="B1204" s="13" t="s">
        <v>1886</v>
      </c>
      <c r="C1204" s="22" t="s">
        <v>60</v>
      </c>
      <c r="D1204" s="22" t="s">
        <v>3571</v>
      </c>
      <c r="E1204" s="22" t="s">
        <v>8200</v>
      </c>
      <c r="F1204" s="36">
        <v>9</v>
      </c>
      <c r="G1204" s="36">
        <v>450</v>
      </c>
    </row>
    <row r="1205" spans="1:7">
      <c r="A1205" s="23">
        <v>2021</v>
      </c>
      <c r="B1205" s="13" t="s">
        <v>1886</v>
      </c>
      <c r="C1205" s="22" t="s">
        <v>60</v>
      </c>
      <c r="D1205" s="22" t="s">
        <v>3571</v>
      </c>
      <c r="E1205" s="22" t="s">
        <v>2376</v>
      </c>
      <c r="F1205" s="36">
        <v>31</v>
      </c>
      <c r="G1205" s="36">
        <v>1194</v>
      </c>
    </row>
    <row r="1206" spans="1:7">
      <c r="A1206" s="23">
        <v>2021</v>
      </c>
      <c r="B1206" s="13" t="s">
        <v>1886</v>
      </c>
      <c r="C1206" s="22" t="s">
        <v>60</v>
      </c>
      <c r="D1206" s="22" t="s">
        <v>8198</v>
      </c>
      <c r="E1206" s="22" t="s">
        <v>2371</v>
      </c>
      <c r="F1206" s="36">
        <v>21</v>
      </c>
      <c r="G1206" s="36">
        <v>950</v>
      </c>
    </row>
    <row r="1207" spans="1:7">
      <c r="A1207" s="23">
        <v>2021</v>
      </c>
      <c r="B1207" s="13" t="s">
        <v>1886</v>
      </c>
      <c r="C1207" s="22" t="s">
        <v>60</v>
      </c>
      <c r="D1207" s="22" t="s">
        <v>8198</v>
      </c>
      <c r="E1207" s="22" t="s">
        <v>2373</v>
      </c>
      <c r="F1207" s="36">
        <v>14</v>
      </c>
      <c r="G1207" s="36">
        <v>332</v>
      </c>
    </row>
    <row r="1208" spans="1:7">
      <c r="A1208" s="23">
        <v>2021</v>
      </c>
      <c r="B1208" s="13" t="s">
        <v>1886</v>
      </c>
      <c r="C1208" s="22" t="s">
        <v>60</v>
      </c>
      <c r="D1208" s="22" t="s">
        <v>8198</v>
      </c>
      <c r="E1208" s="22" t="s">
        <v>4138</v>
      </c>
      <c r="F1208" s="36">
        <v>1</v>
      </c>
      <c r="G1208" s="36">
        <v>18</v>
      </c>
    </row>
    <row r="1209" spans="1:7">
      <c r="A1209" s="23">
        <v>2021</v>
      </c>
      <c r="B1209" s="13" t="s">
        <v>1886</v>
      </c>
      <c r="C1209" s="22" t="s">
        <v>60</v>
      </c>
      <c r="D1209" s="22" t="s">
        <v>8198</v>
      </c>
      <c r="E1209" s="22" t="s">
        <v>4471</v>
      </c>
      <c r="F1209" s="36">
        <v>4</v>
      </c>
      <c r="G1209" s="36">
        <v>344</v>
      </c>
    </row>
    <row r="1210" spans="1:7">
      <c r="A1210" s="23">
        <v>2021</v>
      </c>
      <c r="B1210" s="13" t="s">
        <v>1886</v>
      </c>
      <c r="C1210" s="22" t="s">
        <v>60</v>
      </c>
      <c r="D1210" s="22" t="s">
        <v>8199</v>
      </c>
      <c r="E1210" s="22" t="s">
        <v>2381</v>
      </c>
      <c r="F1210" s="36">
        <v>35</v>
      </c>
      <c r="G1210" s="36">
        <v>1547</v>
      </c>
    </row>
    <row r="1211" spans="1:7">
      <c r="A1211" s="23">
        <v>2021</v>
      </c>
      <c r="B1211" s="13" t="s">
        <v>1886</v>
      </c>
      <c r="C1211" s="22" t="s">
        <v>60</v>
      </c>
      <c r="D1211" s="22" t="s">
        <v>8199</v>
      </c>
      <c r="E1211" s="22" t="s">
        <v>2383</v>
      </c>
      <c r="F1211" s="36">
        <v>1</v>
      </c>
      <c r="G1211" s="36">
        <v>18</v>
      </c>
    </row>
    <row r="1212" spans="1:7">
      <c r="A1212" s="23">
        <v>2021</v>
      </c>
      <c r="B1212" s="13" t="s">
        <v>1886</v>
      </c>
      <c r="C1212" s="22" t="s">
        <v>60</v>
      </c>
      <c r="D1212" s="22" t="s">
        <v>8199</v>
      </c>
      <c r="E1212" s="22" t="s">
        <v>2382</v>
      </c>
      <c r="F1212" s="36">
        <v>1</v>
      </c>
      <c r="G1212" s="36">
        <v>12</v>
      </c>
    </row>
    <row r="1213" spans="1:7">
      <c r="A1213" s="23">
        <v>2021</v>
      </c>
      <c r="B1213" s="13" t="s">
        <v>1886</v>
      </c>
      <c r="C1213" s="22" t="s">
        <v>60</v>
      </c>
      <c r="D1213" s="22" t="s">
        <v>8199</v>
      </c>
      <c r="E1213" s="22" t="s">
        <v>195</v>
      </c>
      <c r="F1213" s="36">
        <v>3</v>
      </c>
      <c r="G1213" s="36">
        <v>67</v>
      </c>
    </row>
    <row r="1214" spans="1:7">
      <c r="A1214" s="23">
        <v>2021</v>
      </c>
      <c r="B1214" s="13" t="s">
        <v>1886</v>
      </c>
      <c r="C1214" s="22" t="s">
        <v>60</v>
      </c>
      <c r="D1214" s="22" t="s">
        <v>2377</v>
      </c>
      <c r="E1214" s="22" t="s">
        <v>7511</v>
      </c>
      <c r="F1214" s="36">
        <v>29</v>
      </c>
      <c r="G1214" s="36">
        <v>1168</v>
      </c>
    </row>
    <row r="1215" spans="1:7">
      <c r="A1215" s="23">
        <v>2021</v>
      </c>
      <c r="B1215" s="13" t="s">
        <v>1886</v>
      </c>
      <c r="C1215" s="22" t="s">
        <v>60</v>
      </c>
      <c r="D1215" s="22" t="s">
        <v>4</v>
      </c>
      <c r="E1215" s="22" t="s">
        <v>2389</v>
      </c>
      <c r="F1215" s="36">
        <v>3</v>
      </c>
      <c r="G1215" s="36">
        <v>144</v>
      </c>
    </row>
    <row r="1216" spans="1:7">
      <c r="A1216" s="23">
        <v>2021</v>
      </c>
      <c r="B1216" s="13" t="s">
        <v>1886</v>
      </c>
      <c r="C1216" s="22" t="s">
        <v>60</v>
      </c>
      <c r="D1216" s="22" t="s">
        <v>4</v>
      </c>
      <c r="E1216" s="22" t="s">
        <v>8201</v>
      </c>
      <c r="F1216" s="36">
        <v>5</v>
      </c>
      <c r="G1216" s="36">
        <v>265</v>
      </c>
    </row>
    <row r="1217" spans="1:7">
      <c r="A1217" s="23">
        <v>2021</v>
      </c>
      <c r="B1217" s="13" t="s">
        <v>1886</v>
      </c>
      <c r="C1217" s="22" t="s">
        <v>60</v>
      </c>
      <c r="D1217" s="22" t="s">
        <v>4</v>
      </c>
      <c r="E1217" s="22" t="s">
        <v>8202</v>
      </c>
      <c r="F1217" s="36">
        <v>3</v>
      </c>
      <c r="G1217" s="36">
        <v>67</v>
      </c>
    </row>
    <row r="1218" spans="1:7">
      <c r="A1218" s="23">
        <v>2021</v>
      </c>
      <c r="B1218" s="13" t="s">
        <v>1886</v>
      </c>
      <c r="C1218" s="22" t="s">
        <v>70</v>
      </c>
      <c r="D1218" s="22" t="s">
        <v>3571</v>
      </c>
      <c r="E1218" s="22" t="s">
        <v>8200</v>
      </c>
      <c r="F1218" s="36">
        <v>16</v>
      </c>
      <c r="G1218" s="36">
        <v>360</v>
      </c>
    </row>
    <row r="1219" spans="1:7">
      <c r="A1219" s="23">
        <v>2021</v>
      </c>
      <c r="B1219" s="13" t="s">
        <v>1886</v>
      </c>
      <c r="C1219" s="22" t="s">
        <v>70</v>
      </c>
      <c r="D1219" s="22" t="s">
        <v>3571</v>
      </c>
      <c r="E1219" s="22" t="s">
        <v>2376</v>
      </c>
      <c r="F1219" s="36">
        <v>39</v>
      </c>
      <c r="G1219" s="36">
        <v>1440</v>
      </c>
    </row>
    <row r="1220" spans="1:7">
      <c r="A1220" s="23">
        <v>2021</v>
      </c>
      <c r="B1220" s="13" t="s">
        <v>1886</v>
      </c>
      <c r="C1220" s="22" t="s">
        <v>70</v>
      </c>
      <c r="D1220" s="22" t="s">
        <v>8198</v>
      </c>
      <c r="E1220" s="22" t="s">
        <v>2371</v>
      </c>
      <c r="F1220" s="36">
        <v>21</v>
      </c>
      <c r="G1220" s="36">
        <v>462</v>
      </c>
    </row>
    <row r="1221" spans="1:7">
      <c r="A1221" s="23">
        <v>2021</v>
      </c>
      <c r="B1221" s="13" t="s">
        <v>1886</v>
      </c>
      <c r="C1221" s="22" t="s">
        <v>70</v>
      </c>
      <c r="D1221" s="22" t="s">
        <v>8198</v>
      </c>
      <c r="E1221" s="22" t="s">
        <v>2373</v>
      </c>
      <c r="F1221" s="36">
        <v>34</v>
      </c>
      <c r="G1221" s="36">
        <v>1338</v>
      </c>
    </row>
    <row r="1222" spans="1:7">
      <c r="A1222" s="23">
        <v>2021</v>
      </c>
      <c r="B1222" s="13" t="s">
        <v>1886</v>
      </c>
      <c r="C1222" s="22" t="s">
        <v>70</v>
      </c>
      <c r="D1222" s="22" t="s">
        <v>8199</v>
      </c>
      <c r="E1222" s="22" t="s">
        <v>2381</v>
      </c>
      <c r="F1222" s="36">
        <v>22</v>
      </c>
      <c r="G1222" s="36">
        <v>486</v>
      </c>
    </row>
    <row r="1223" spans="1:7">
      <c r="A1223" s="23">
        <v>2021</v>
      </c>
      <c r="B1223" s="13" t="s">
        <v>1886</v>
      </c>
      <c r="C1223" s="22" t="s">
        <v>70</v>
      </c>
      <c r="D1223" s="22" t="s">
        <v>8199</v>
      </c>
      <c r="E1223" s="22" t="s">
        <v>2382</v>
      </c>
      <c r="F1223" s="36">
        <v>1</v>
      </c>
      <c r="G1223" s="36">
        <v>31</v>
      </c>
    </row>
    <row r="1224" spans="1:7">
      <c r="A1224" s="23">
        <v>2021</v>
      </c>
      <c r="B1224" s="13" t="s">
        <v>1886</v>
      </c>
      <c r="C1224" s="22" t="s">
        <v>70</v>
      </c>
      <c r="D1224" s="22" t="s">
        <v>8199</v>
      </c>
      <c r="E1224" s="22" t="s">
        <v>195</v>
      </c>
      <c r="F1224" s="36">
        <v>32</v>
      </c>
      <c r="G1224" s="36">
        <v>1283</v>
      </c>
    </row>
    <row r="1225" spans="1:7">
      <c r="A1225" s="23">
        <v>2021</v>
      </c>
      <c r="B1225" s="13" t="s">
        <v>1886</v>
      </c>
      <c r="C1225" s="22" t="s">
        <v>70</v>
      </c>
      <c r="D1225" s="22" t="s">
        <v>2377</v>
      </c>
      <c r="E1225" s="22" t="s">
        <v>7511</v>
      </c>
      <c r="F1225" s="36">
        <v>22</v>
      </c>
      <c r="G1225" s="36">
        <v>497</v>
      </c>
    </row>
    <row r="1226" spans="1:7">
      <c r="A1226" s="23">
        <v>2021</v>
      </c>
      <c r="B1226" s="13" t="s">
        <v>1886</v>
      </c>
      <c r="C1226" s="22" t="s">
        <v>70</v>
      </c>
      <c r="D1226" s="22" t="s">
        <v>4</v>
      </c>
      <c r="E1226" s="22" t="s">
        <v>2389</v>
      </c>
      <c r="F1226" s="36">
        <v>1</v>
      </c>
      <c r="G1226" s="36">
        <v>20</v>
      </c>
    </row>
    <row r="1227" spans="1:7">
      <c r="A1227" s="23">
        <v>2021</v>
      </c>
      <c r="B1227" s="13" t="s">
        <v>1886</v>
      </c>
      <c r="C1227" s="22" t="s">
        <v>70</v>
      </c>
      <c r="D1227" s="22" t="s">
        <v>4</v>
      </c>
      <c r="E1227" s="22" t="s">
        <v>8202</v>
      </c>
      <c r="F1227" s="36">
        <v>32</v>
      </c>
      <c r="G1227" s="36">
        <v>1283</v>
      </c>
    </row>
    <row r="1228" spans="1:7">
      <c r="A1228" s="23">
        <v>2021</v>
      </c>
      <c r="B1228" s="13" t="s">
        <v>1886</v>
      </c>
      <c r="C1228" s="22" t="s">
        <v>76</v>
      </c>
      <c r="D1228" s="22" t="s">
        <v>3571</v>
      </c>
      <c r="E1228" s="22" t="s">
        <v>8200</v>
      </c>
      <c r="F1228" s="36">
        <v>16</v>
      </c>
      <c r="G1228" s="36">
        <v>310</v>
      </c>
    </row>
    <row r="1229" spans="1:7">
      <c r="A1229" s="23">
        <v>2021</v>
      </c>
      <c r="B1229" s="13" t="s">
        <v>1886</v>
      </c>
      <c r="C1229" s="22" t="s">
        <v>76</v>
      </c>
      <c r="D1229" s="22" t="s">
        <v>3571</v>
      </c>
      <c r="E1229" s="22" t="s">
        <v>2376</v>
      </c>
      <c r="F1229" s="36">
        <v>91</v>
      </c>
      <c r="G1229" s="36">
        <v>2384</v>
      </c>
    </row>
    <row r="1230" spans="1:7">
      <c r="A1230" s="23">
        <v>2021</v>
      </c>
      <c r="B1230" s="13" t="s">
        <v>1886</v>
      </c>
      <c r="C1230" s="22" t="s">
        <v>76</v>
      </c>
      <c r="D1230" s="22" t="s">
        <v>8198</v>
      </c>
      <c r="E1230" s="22" t="s">
        <v>2371</v>
      </c>
      <c r="F1230" s="36">
        <v>95</v>
      </c>
      <c r="G1230" s="36">
        <v>1631</v>
      </c>
    </row>
    <row r="1231" spans="1:7">
      <c r="A1231" s="23">
        <v>2021</v>
      </c>
      <c r="B1231" s="13" t="s">
        <v>1886</v>
      </c>
      <c r="C1231" s="22" t="s">
        <v>76</v>
      </c>
      <c r="D1231" s="22" t="s">
        <v>8198</v>
      </c>
      <c r="E1231" s="22" t="s">
        <v>2373</v>
      </c>
      <c r="F1231" s="36">
        <v>2</v>
      </c>
      <c r="G1231" s="36">
        <v>38</v>
      </c>
    </row>
    <row r="1232" spans="1:7">
      <c r="A1232" s="23">
        <v>2021</v>
      </c>
      <c r="B1232" s="13" t="s">
        <v>1886</v>
      </c>
      <c r="C1232" s="22" t="s">
        <v>76</v>
      </c>
      <c r="D1232" s="22" t="s">
        <v>8198</v>
      </c>
      <c r="E1232" s="22" t="s">
        <v>4138</v>
      </c>
      <c r="F1232" s="36">
        <v>1</v>
      </c>
      <c r="G1232" s="36">
        <v>862</v>
      </c>
    </row>
    <row r="1233" spans="1:7">
      <c r="A1233" s="23">
        <v>2021</v>
      </c>
      <c r="B1233" s="13" t="s">
        <v>1886</v>
      </c>
      <c r="C1233" s="22" t="s">
        <v>76</v>
      </c>
      <c r="D1233" s="22" t="s">
        <v>8198</v>
      </c>
      <c r="E1233" s="22" t="s">
        <v>4471</v>
      </c>
      <c r="F1233" s="36">
        <v>9</v>
      </c>
      <c r="G1233" s="36">
        <v>163</v>
      </c>
    </row>
    <row r="1234" spans="1:7">
      <c r="A1234" s="23">
        <v>2021</v>
      </c>
      <c r="B1234" s="13" t="s">
        <v>1886</v>
      </c>
      <c r="C1234" s="22" t="s">
        <v>76</v>
      </c>
      <c r="D1234" s="22" t="s">
        <v>8199</v>
      </c>
      <c r="E1234" s="22" t="s">
        <v>2381</v>
      </c>
      <c r="F1234" s="36">
        <v>85</v>
      </c>
      <c r="G1234" s="36">
        <v>2089</v>
      </c>
    </row>
    <row r="1235" spans="1:7">
      <c r="A1235" s="23">
        <v>2021</v>
      </c>
      <c r="B1235" s="13" t="s">
        <v>1886</v>
      </c>
      <c r="C1235" s="22" t="s">
        <v>76</v>
      </c>
      <c r="D1235" s="22" t="s">
        <v>8199</v>
      </c>
      <c r="E1235" s="22" t="s">
        <v>2382</v>
      </c>
      <c r="F1235" s="36">
        <v>11</v>
      </c>
      <c r="G1235" s="36">
        <v>227</v>
      </c>
    </row>
    <row r="1236" spans="1:7">
      <c r="A1236" s="23">
        <v>2021</v>
      </c>
      <c r="B1236" s="13" t="s">
        <v>1886</v>
      </c>
      <c r="C1236" s="22" t="s">
        <v>76</v>
      </c>
      <c r="D1236" s="22" t="s">
        <v>8199</v>
      </c>
      <c r="E1236" s="22" t="s">
        <v>195</v>
      </c>
      <c r="F1236" s="36">
        <v>11</v>
      </c>
      <c r="G1236" s="36">
        <v>378</v>
      </c>
    </row>
    <row r="1237" spans="1:7">
      <c r="A1237" s="23">
        <v>2021</v>
      </c>
      <c r="B1237" s="13" t="s">
        <v>1886</v>
      </c>
      <c r="C1237" s="22" t="s">
        <v>76</v>
      </c>
      <c r="D1237" s="22" t="s">
        <v>2377</v>
      </c>
      <c r="E1237" s="22" t="s">
        <v>7511</v>
      </c>
      <c r="F1237" s="36">
        <v>84</v>
      </c>
      <c r="G1237" s="36">
        <v>2112</v>
      </c>
    </row>
    <row r="1238" spans="1:7">
      <c r="A1238" s="23">
        <v>2021</v>
      </c>
      <c r="B1238" s="13" t="s">
        <v>1886</v>
      </c>
      <c r="C1238" s="22" t="s">
        <v>76</v>
      </c>
      <c r="D1238" s="22" t="s">
        <v>4</v>
      </c>
      <c r="E1238" s="22" t="s">
        <v>2389</v>
      </c>
      <c r="F1238" s="36">
        <v>9</v>
      </c>
      <c r="G1238" s="36">
        <v>104</v>
      </c>
    </row>
    <row r="1239" spans="1:7">
      <c r="A1239" s="23">
        <v>2021</v>
      </c>
      <c r="B1239" s="13" t="s">
        <v>1886</v>
      </c>
      <c r="C1239" s="22" t="s">
        <v>76</v>
      </c>
      <c r="D1239" s="22" t="s">
        <v>4</v>
      </c>
      <c r="E1239" s="22" t="s">
        <v>8201</v>
      </c>
      <c r="F1239" s="36">
        <v>3</v>
      </c>
      <c r="G1239" s="36">
        <v>100</v>
      </c>
    </row>
    <row r="1240" spans="1:7">
      <c r="A1240" s="23">
        <v>2021</v>
      </c>
      <c r="B1240" s="13" t="s">
        <v>1886</v>
      </c>
      <c r="C1240" s="22" t="s">
        <v>76</v>
      </c>
      <c r="D1240" s="22" t="s">
        <v>4</v>
      </c>
      <c r="E1240" s="22" t="s">
        <v>8202</v>
      </c>
      <c r="F1240" s="36">
        <v>11</v>
      </c>
      <c r="G1240" s="36">
        <v>378</v>
      </c>
    </row>
    <row r="1241" spans="1:7">
      <c r="A1241" s="23">
        <v>2021</v>
      </c>
      <c r="B1241" s="13" t="s">
        <v>1886</v>
      </c>
      <c r="C1241" s="22" t="s">
        <v>83</v>
      </c>
      <c r="D1241" s="22" t="s">
        <v>3571</v>
      </c>
      <c r="E1241" s="22" t="s">
        <v>8200</v>
      </c>
      <c r="F1241" s="36">
        <v>7</v>
      </c>
      <c r="G1241" s="36">
        <v>146</v>
      </c>
    </row>
    <row r="1242" spans="1:7">
      <c r="A1242" s="23">
        <v>2021</v>
      </c>
      <c r="B1242" s="13" t="s">
        <v>1886</v>
      </c>
      <c r="C1242" s="22" t="s">
        <v>83</v>
      </c>
      <c r="D1242" s="22" t="s">
        <v>8198</v>
      </c>
      <c r="E1242" s="22" t="s">
        <v>2371</v>
      </c>
      <c r="F1242" s="36">
        <v>6</v>
      </c>
      <c r="G1242" s="36">
        <v>132</v>
      </c>
    </row>
    <row r="1243" spans="1:7">
      <c r="A1243" s="23">
        <v>2021</v>
      </c>
      <c r="B1243" s="13" t="s">
        <v>1886</v>
      </c>
      <c r="C1243" s="22" t="s">
        <v>83</v>
      </c>
      <c r="D1243" s="22" t="s">
        <v>8198</v>
      </c>
      <c r="E1243" s="22" t="s">
        <v>2373</v>
      </c>
      <c r="F1243" s="36">
        <v>1</v>
      </c>
      <c r="G1243" s="36">
        <v>14</v>
      </c>
    </row>
    <row r="1244" spans="1:7">
      <c r="A1244" s="23">
        <v>2021</v>
      </c>
      <c r="B1244" s="13" t="s">
        <v>1886</v>
      </c>
      <c r="C1244" s="22" t="s">
        <v>83</v>
      </c>
      <c r="D1244" s="22" t="s">
        <v>8199</v>
      </c>
      <c r="E1244" s="22" t="s">
        <v>195</v>
      </c>
      <c r="F1244" s="36">
        <v>7</v>
      </c>
      <c r="G1244" s="36">
        <v>146</v>
      </c>
    </row>
    <row r="1245" spans="1:7">
      <c r="A1245" s="23">
        <v>2021</v>
      </c>
      <c r="B1245" s="13" t="s">
        <v>1886</v>
      </c>
      <c r="C1245" s="22" t="s">
        <v>83</v>
      </c>
      <c r="D1245" s="22" t="s">
        <v>4</v>
      </c>
      <c r="E1245" s="22" t="s">
        <v>8202</v>
      </c>
      <c r="F1245" s="36">
        <v>7</v>
      </c>
      <c r="G1245" s="36">
        <v>146</v>
      </c>
    </row>
    <row r="1246" spans="1:7">
      <c r="A1246" s="23">
        <v>2021</v>
      </c>
      <c r="B1246" s="13" t="s">
        <v>1886</v>
      </c>
      <c r="C1246" s="22" t="s">
        <v>86</v>
      </c>
      <c r="D1246" s="22" t="s">
        <v>3571</v>
      </c>
      <c r="E1246" s="22" t="s">
        <v>8200</v>
      </c>
      <c r="F1246" s="36">
        <v>33</v>
      </c>
      <c r="G1246" s="36">
        <v>1013</v>
      </c>
    </row>
    <row r="1247" spans="1:7">
      <c r="A1247" s="23">
        <v>2021</v>
      </c>
      <c r="B1247" s="13" t="s">
        <v>1886</v>
      </c>
      <c r="C1247" s="22" t="s">
        <v>86</v>
      </c>
      <c r="D1247" s="22" t="s">
        <v>3571</v>
      </c>
      <c r="E1247" s="22" t="s">
        <v>2376</v>
      </c>
      <c r="F1247" s="36">
        <v>68</v>
      </c>
      <c r="G1247" s="36">
        <v>2177</v>
      </c>
    </row>
    <row r="1248" spans="1:7">
      <c r="A1248" s="23">
        <v>2021</v>
      </c>
      <c r="B1248" s="13" t="s">
        <v>1886</v>
      </c>
      <c r="C1248" s="22" t="s">
        <v>86</v>
      </c>
      <c r="D1248" s="22" t="s">
        <v>8198</v>
      </c>
      <c r="E1248" s="22" t="s">
        <v>8203</v>
      </c>
      <c r="F1248" s="36">
        <v>1</v>
      </c>
      <c r="G1248" s="36">
        <v>244</v>
      </c>
    </row>
    <row r="1249" spans="1:7">
      <c r="A1249" s="23">
        <v>2021</v>
      </c>
      <c r="B1249" s="13" t="s">
        <v>1886</v>
      </c>
      <c r="C1249" s="22" t="s">
        <v>86</v>
      </c>
      <c r="D1249" s="22" t="s">
        <v>8198</v>
      </c>
      <c r="E1249" s="22" t="s">
        <v>2371</v>
      </c>
      <c r="F1249" s="36">
        <v>69</v>
      </c>
      <c r="G1249" s="36">
        <v>2031</v>
      </c>
    </row>
    <row r="1250" spans="1:7">
      <c r="A1250" s="23">
        <v>2021</v>
      </c>
      <c r="B1250" s="13" t="s">
        <v>1886</v>
      </c>
      <c r="C1250" s="22" t="s">
        <v>86</v>
      </c>
      <c r="D1250" s="22" t="s">
        <v>8198</v>
      </c>
      <c r="E1250" s="22" t="s">
        <v>2373</v>
      </c>
      <c r="F1250" s="36">
        <v>27</v>
      </c>
      <c r="G1250" s="36">
        <v>835</v>
      </c>
    </row>
    <row r="1251" spans="1:7">
      <c r="A1251" s="23">
        <v>2021</v>
      </c>
      <c r="B1251" s="13" t="s">
        <v>1886</v>
      </c>
      <c r="C1251" s="22" t="s">
        <v>86</v>
      </c>
      <c r="D1251" s="22" t="s">
        <v>8198</v>
      </c>
      <c r="E1251" s="22" t="s">
        <v>2374</v>
      </c>
      <c r="F1251" s="36">
        <v>1</v>
      </c>
      <c r="G1251" s="36">
        <v>62</v>
      </c>
    </row>
    <row r="1252" spans="1:7">
      <c r="A1252" s="23">
        <v>2021</v>
      </c>
      <c r="B1252" s="13" t="s">
        <v>1886</v>
      </c>
      <c r="C1252" s="22" t="s">
        <v>86</v>
      </c>
      <c r="D1252" s="22" t="s">
        <v>8198</v>
      </c>
      <c r="E1252" s="22" t="s">
        <v>4138</v>
      </c>
      <c r="F1252" s="36">
        <v>3</v>
      </c>
      <c r="G1252" s="36">
        <v>18</v>
      </c>
    </row>
    <row r="1253" spans="1:7">
      <c r="A1253" s="23">
        <v>2021</v>
      </c>
      <c r="B1253" s="13" t="s">
        <v>1886</v>
      </c>
      <c r="C1253" s="22" t="s">
        <v>86</v>
      </c>
      <c r="D1253" s="22" t="s">
        <v>8199</v>
      </c>
      <c r="E1253" s="22" t="s">
        <v>2381</v>
      </c>
      <c r="F1253" s="36">
        <v>52</v>
      </c>
      <c r="G1253" s="36">
        <v>1762</v>
      </c>
    </row>
    <row r="1254" spans="1:7">
      <c r="A1254" s="23">
        <v>2021</v>
      </c>
      <c r="B1254" s="13" t="s">
        <v>1886</v>
      </c>
      <c r="C1254" s="22" t="s">
        <v>86</v>
      </c>
      <c r="D1254" s="22" t="s">
        <v>8199</v>
      </c>
      <c r="E1254" s="22" t="s">
        <v>2383</v>
      </c>
      <c r="F1254" s="36">
        <v>17</v>
      </c>
      <c r="G1254" s="36">
        <v>419</v>
      </c>
    </row>
    <row r="1255" spans="1:7">
      <c r="A1255" s="23">
        <v>2021</v>
      </c>
      <c r="B1255" s="13" t="s">
        <v>1886</v>
      </c>
      <c r="C1255" s="22" t="s">
        <v>86</v>
      </c>
      <c r="D1255" s="22" t="s">
        <v>8199</v>
      </c>
      <c r="E1255" s="22" t="s">
        <v>195</v>
      </c>
      <c r="F1255" s="36">
        <v>32</v>
      </c>
      <c r="G1255" s="36">
        <v>1009</v>
      </c>
    </row>
    <row r="1256" spans="1:7">
      <c r="A1256" s="23">
        <v>2021</v>
      </c>
      <c r="B1256" s="13" t="s">
        <v>1886</v>
      </c>
      <c r="C1256" s="22" t="s">
        <v>86</v>
      </c>
      <c r="D1256" s="22" t="s">
        <v>2377</v>
      </c>
      <c r="E1256" s="22" t="s">
        <v>7511</v>
      </c>
      <c r="F1256" s="36">
        <v>64</v>
      </c>
      <c r="G1256" s="36">
        <v>1966</v>
      </c>
    </row>
    <row r="1257" spans="1:7">
      <c r="A1257" s="23">
        <v>2021</v>
      </c>
      <c r="B1257" s="13" t="s">
        <v>1886</v>
      </c>
      <c r="C1257" s="22" t="s">
        <v>86</v>
      </c>
      <c r="D1257" s="22" t="s">
        <v>4</v>
      </c>
      <c r="E1257" s="22" t="s">
        <v>2389</v>
      </c>
      <c r="F1257" s="36">
        <v>5</v>
      </c>
      <c r="G1257" s="36">
        <v>215</v>
      </c>
    </row>
    <row r="1258" spans="1:7">
      <c r="A1258" s="23">
        <v>2021</v>
      </c>
      <c r="B1258" s="13" t="s">
        <v>1886</v>
      </c>
      <c r="C1258" s="22" t="s">
        <v>86</v>
      </c>
      <c r="D1258" s="22" t="s">
        <v>4</v>
      </c>
      <c r="E1258" s="22" t="s">
        <v>8202</v>
      </c>
      <c r="F1258" s="36">
        <v>32</v>
      </c>
      <c r="G1258" s="36">
        <v>1009</v>
      </c>
    </row>
    <row r="1259" spans="1:7">
      <c r="A1259" s="23">
        <v>2021</v>
      </c>
      <c r="B1259" s="13" t="s">
        <v>1886</v>
      </c>
      <c r="C1259" s="22" t="s">
        <v>89</v>
      </c>
      <c r="D1259" s="22" t="s">
        <v>3571</v>
      </c>
      <c r="E1259" s="22" t="s">
        <v>2376</v>
      </c>
      <c r="F1259" s="36">
        <v>8</v>
      </c>
      <c r="G1259" s="36">
        <v>5322</v>
      </c>
    </row>
    <row r="1260" spans="1:7">
      <c r="A1260" s="23">
        <v>2021</v>
      </c>
      <c r="B1260" s="13" t="s">
        <v>1886</v>
      </c>
      <c r="C1260" s="22" t="s">
        <v>89</v>
      </c>
      <c r="D1260" s="22" t="s">
        <v>8198</v>
      </c>
      <c r="E1260" s="22" t="s">
        <v>2371</v>
      </c>
      <c r="F1260" s="36">
        <v>7</v>
      </c>
      <c r="G1260" s="36">
        <v>5299</v>
      </c>
    </row>
    <row r="1261" spans="1:7">
      <c r="A1261" s="23">
        <v>2021</v>
      </c>
      <c r="B1261" s="13" t="s">
        <v>1886</v>
      </c>
      <c r="C1261" s="22" t="s">
        <v>89</v>
      </c>
      <c r="D1261" s="22" t="s">
        <v>8198</v>
      </c>
      <c r="E1261" s="22" t="s">
        <v>2373</v>
      </c>
      <c r="F1261" s="36">
        <v>1</v>
      </c>
      <c r="G1261" s="36">
        <v>23</v>
      </c>
    </row>
    <row r="1262" spans="1:7">
      <c r="A1262" s="23">
        <v>2021</v>
      </c>
      <c r="B1262" s="13" t="s">
        <v>1886</v>
      </c>
      <c r="C1262" s="22" t="s">
        <v>89</v>
      </c>
      <c r="D1262" s="22" t="s">
        <v>8199</v>
      </c>
      <c r="E1262" s="22" t="s">
        <v>2381</v>
      </c>
      <c r="F1262" s="36">
        <v>6</v>
      </c>
      <c r="G1262" s="36">
        <v>4999</v>
      </c>
    </row>
    <row r="1263" spans="1:7">
      <c r="A1263" s="23">
        <v>2021</v>
      </c>
      <c r="B1263" s="13" t="s">
        <v>1886</v>
      </c>
      <c r="C1263" s="22" t="s">
        <v>89</v>
      </c>
      <c r="D1263" s="22" t="s">
        <v>8199</v>
      </c>
      <c r="E1263" s="22" t="s">
        <v>2382</v>
      </c>
      <c r="F1263" s="36">
        <v>1</v>
      </c>
      <c r="G1263" s="36">
        <v>23</v>
      </c>
    </row>
    <row r="1264" spans="1:7">
      <c r="A1264" s="23">
        <v>2021</v>
      </c>
      <c r="B1264" s="13" t="s">
        <v>1886</v>
      </c>
      <c r="C1264" s="22" t="s">
        <v>89</v>
      </c>
      <c r="D1264" s="22" t="s">
        <v>8199</v>
      </c>
      <c r="E1264" s="22" t="s">
        <v>195</v>
      </c>
      <c r="F1264" s="36">
        <v>1</v>
      </c>
      <c r="G1264" s="36">
        <v>300</v>
      </c>
    </row>
    <row r="1265" spans="1:7">
      <c r="A1265" s="23">
        <v>2021</v>
      </c>
      <c r="B1265" s="13" t="s">
        <v>1886</v>
      </c>
      <c r="C1265" s="22" t="s">
        <v>89</v>
      </c>
      <c r="D1265" s="22" t="s">
        <v>2377</v>
      </c>
      <c r="E1265" s="22" t="s">
        <v>7511</v>
      </c>
      <c r="F1265" s="36">
        <v>3</v>
      </c>
      <c r="G1265" s="36">
        <v>37</v>
      </c>
    </row>
    <row r="1266" spans="1:7">
      <c r="A1266" s="23">
        <v>2021</v>
      </c>
      <c r="B1266" s="13" t="s">
        <v>1886</v>
      </c>
      <c r="C1266" s="22" t="s">
        <v>89</v>
      </c>
      <c r="D1266" s="22" t="s">
        <v>4</v>
      </c>
      <c r="E1266" s="22" t="s">
        <v>8201</v>
      </c>
      <c r="F1266" s="36">
        <v>4</v>
      </c>
      <c r="G1266" s="36">
        <v>4985</v>
      </c>
    </row>
    <row r="1267" spans="1:7">
      <c r="A1267" s="23">
        <v>2021</v>
      </c>
      <c r="B1267" s="13" t="s">
        <v>1886</v>
      </c>
      <c r="C1267" s="22" t="s">
        <v>89</v>
      </c>
      <c r="D1267" s="22" t="s">
        <v>4</v>
      </c>
      <c r="E1267" s="22" t="s">
        <v>8202</v>
      </c>
      <c r="F1267" s="36">
        <v>1</v>
      </c>
      <c r="G1267" s="36">
        <v>300</v>
      </c>
    </row>
    <row r="1268" spans="1:7">
      <c r="A1268" s="23">
        <v>2021</v>
      </c>
      <c r="B1268" s="13" t="s">
        <v>1886</v>
      </c>
      <c r="C1268" s="22" t="s">
        <v>94</v>
      </c>
      <c r="D1268" s="22" t="s">
        <v>3571</v>
      </c>
      <c r="E1268" s="22" t="s">
        <v>8200</v>
      </c>
      <c r="F1268" s="36">
        <v>2</v>
      </c>
      <c r="G1268" s="36">
        <v>26</v>
      </c>
    </row>
    <row r="1269" spans="1:7">
      <c r="A1269" s="23">
        <v>2021</v>
      </c>
      <c r="B1269" s="13" t="s">
        <v>1886</v>
      </c>
      <c r="C1269" s="22" t="s">
        <v>94</v>
      </c>
      <c r="D1269" s="22" t="s">
        <v>3571</v>
      </c>
      <c r="E1269" s="22" t="s">
        <v>2376</v>
      </c>
      <c r="F1269" s="36">
        <v>7</v>
      </c>
      <c r="G1269" s="36">
        <v>314</v>
      </c>
    </row>
    <row r="1270" spans="1:7">
      <c r="A1270" s="23">
        <v>2021</v>
      </c>
      <c r="B1270" s="13" t="s">
        <v>1886</v>
      </c>
      <c r="C1270" s="22" t="s">
        <v>94</v>
      </c>
      <c r="D1270" s="22" t="s">
        <v>8198</v>
      </c>
      <c r="E1270" s="22" t="s">
        <v>2371</v>
      </c>
      <c r="F1270" s="36">
        <v>3</v>
      </c>
      <c r="G1270" s="36">
        <v>114</v>
      </c>
    </row>
    <row r="1271" spans="1:7">
      <c r="A1271" s="23">
        <v>2021</v>
      </c>
      <c r="B1271" s="13" t="s">
        <v>1886</v>
      </c>
      <c r="C1271" s="22" t="s">
        <v>94</v>
      </c>
      <c r="D1271" s="22" t="s">
        <v>8198</v>
      </c>
      <c r="E1271" s="22" t="s">
        <v>2373</v>
      </c>
      <c r="F1271" s="36">
        <v>5</v>
      </c>
      <c r="G1271" s="36">
        <v>156</v>
      </c>
    </row>
    <row r="1272" spans="1:7">
      <c r="A1272" s="23">
        <v>2021</v>
      </c>
      <c r="B1272" s="13" t="s">
        <v>1886</v>
      </c>
      <c r="C1272" s="22" t="s">
        <v>94</v>
      </c>
      <c r="D1272" s="22" t="s">
        <v>8198</v>
      </c>
      <c r="E1272" s="22" t="s">
        <v>4138</v>
      </c>
      <c r="F1272" s="36">
        <v>1</v>
      </c>
      <c r="G1272" s="36">
        <v>70</v>
      </c>
    </row>
    <row r="1273" spans="1:7">
      <c r="A1273" s="23">
        <v>2021</v>
      </c>
      <c r="B1273" s="13" t="s">
        <v>1886</v>
      </c>
      <c r="C1273" s="22" t="s">
        <v>94</v>
      </c>
      <c r="D1273" s="22" t="s">
        <v>8199</v>
      </c>
      <c r="E1273" s="22" t="s">
        <v>2381</v>
      </c>
      <c r="F1273" s="36">
        <v>4</v>
      </c>
      <c r="G1273" s="36">
        <v>193</v>
      </c>
    </row>
    <row r="1274" spans="1:7">
      <c r="A1274" s="23">
        <v>2021</v>
      </c>
      <c r="B1274" s="13" t="s">
        <v>1886</v>
      </c>
      <c r="C1274" s="22" t="s">
        <v>94</v>
      </c>
      <c r="D1274" s="22" t="s">
        <v>8199</v>
      </c>
      <c r="E1274" s="22" t="s">
        <v>2382</v>
      </c>
      <c r="F1274" s="36">
        <v>1</v>
      </c>
      <c r="G1274" s="36">
        <v>37</v>
      </c>
    </row>
    <row r="1275" spans="1:7">
      <c r="A1275" s="23">
        <v>2021</v>
      </c>
      <c r="B1275" s="13" t="s">
        <v>1886</v>
      </c>
      <c r="C1275" s="22" t="s">
        <v>94</v>
      </c>
      <c r="D1275" s="22" t="s">
        <v>8199</v>
      </c>
      <c r="E1275" s="22" t="s">
        <v>195</v>
      </c>
      <c r="F1275" s="36">
        <v>4</v>
      </c>
      <c r="G1275" s="36">
        <v>110</v>
      </c>
    </row>
    <row r="1276" spans="1:7">
      <c r="A1276" s="23">
        <v>2021</v>
      </c>
      <c r="B1276" s="13" t="s">
        <v>1886</v>
      </c>
      <c r="C1276" s="22" t="s">
        <v>94</v>
      </c>
      <c r="D1276" s="22" t="s">
        <v>2377</v>
      </c>
      <c r="E1276" s="22" t="s">
        <v>7511</v>
      </c>
      <c r="F1276" s="36">
        <v>5</v>
      </c>
      <c r="G1276" s="36">
        <v>230</v>
      </c>
    </row>
    <row r="1277" spans="1:7">
      <c r="A1277" s="23">
        <v>2021</v>
      </c>
      <c r="B1277" s="13" t="s">
        <v>1886</v>
      </c>
      <c r="C1277" s="22" t="s">
        <v>94</v>
      </c>
      <c r="D1277" s="22" t="s">
        <v>4</v>
      </c>
      <c r="E1277" s="22" t="s">
        <v>8202</v>
      </c>
      <c r="F1277" s="36">
        <v>4</v>
      </c>
      <c r="G1277" s="36">
        <v>110</v>
      </c>
    </row>
    <row r="1278" spans="1:7">
      <c r="A1278" s="23">
        <v>2021</v>
      </c>
      <c r="B1278" s="13" t="s">
        <v>1886</v>
      </c>
      <c r="C1278" s="22" t="s">
        <v>100</v>
      </c>
      <c r="D1278" s="22" t="s">
        <v>3571</v>
      </c>
      <c r="E1278" s="22" t="s">
        <v>8200</v>
      </c>
      <c r="F1278" s="36">
        <v>3</v>
      </c>
      <c r="G1278" s="36">
        <v>69</v>
      </c>
    </row>
    <row r="1279" spans="1:7">
      <c r="A1279" s="23">
        <v>2021</v>
      </c>
      <c r="B1279" s="13" t="s">
        <v>1886</v>
      </c>
      <c r="C1279" s="22" t="s">
        <v>100</v>
      </c>
      <c r="D1279" s="22" t="s">
        <v>8198</v>
      </c>
      <c r="E1279" s="22" t="s">
        <v>2371</v>
      </c>
      <c r="F1279" s="36">
        <v>3</v>
      </c>
      <c r="G1279" s="36">
        <v>69</v>
      </c>
    </row>
    <row r="1280" spans="1:7">
      <c r="A1280" s="23">
        <v>2021</v>
      </c>
      <c r="B1280" s="13" t="s">
        <v>1886</v>
      </c>
      <c r="C1280" s="22" t="s">
        <v>100</v>
      </c>
      <c r="D1280" s="22" t="s">
        <v>8199</v>
      </c>
      <c r="E1280" s="22" t="s">
        <v>2381</v>
      </c>
      <c r="F1280" s="36">
        <v>3</v>
      </c>
      <c r="G1280" s="36">
        <v>69</v>
      </c>
    </row>
    <row r="1281" spans="1:7">
      <c r="A1281" s="23">
        <v>2021</v>
      </c>
      <c r="B1281" s="13" t="s">
        <v>1886</v>
      </c>
      <c r="C1281" s="22" t="s">
        <v>100</v>
      </c>
      <c r="D1281" s="22" t="s">
        <v>2377</v>
      </c>
      <c r="E1281" s="22" t="s">
        <v>7511</v>
      </c>
      <c r="F1281" s="36">
        <v>3</v>
      </c>
      <c r="G1281" s="36">
        <v>69</v>
      </c>
    </row>
    <row r="1282" spans="1:7">
      <c r="A1282" s="23">
        <v>2021</v>
      </c>
      <c r="B1282" s="13" t="s">
        <v>1886</v>
      </c>
      <c r="C1282" s="22" t="s">
        <v>104</v>
      </c>
      <c r="D1282" s="22" t="s">
        <v>3571</v>
      </c>
      <c r="E1282" s="22" t="s">
        <v>8200</v>
      </c>
      <c r="F1282" s="36">
        <v>51</v>
      </c>
      <c r="G1282" s="36">
        <v>1375</v>
      </c>
    </row>
    <row r="1283" spans="1:7">
      <c r="A1283" s="23">
        <v>2021</v>
      </c>
      <c r="B1283" s="13" t="s">
        <v>1886</v>
      </c>
      <c r="C1283" s="22" t="s">
        <v>104</v>
      </c>
      <c r="D1283" s="22" t="s">
        <v>3571</v>
      </c>
      <c r="E1283" s="22" t="s">
        <v>2376</v>
      </c>
      <c r="F1283" s="36">
        <v>68</v>
      </c>
      <c r="G1283" s="36">
        <v>2040</v>
      </c>
    </row>
    <row r="1284" spans="1:7">
      <c r="A1284" s="23">
        <v>2021</v>
      </c>
      <c r="B1284" s="13" t="s">
        <v>1886</v>
      </c>
      <c r="C1284" s="22" t="s">
        <v>104</v>
      </c>
      <c r="D1284" s="22" t="s">
        <v>8198</v>
      </c>
      <c r="E1284" s="22" t="s">
        <v>2371</v>
      </c>
      <c r="F1284" s="36">
        <v>85</v>
      </c>
      <c r="G1284" s="36">
        <v>2209</v>
      </c>
    </row>
    <row r="1285" spans="1:7">
      <c r="A1285" s="23">
        <v>2021</v>
      </c>
      <c r="B1285" s="13" t="s">
        <v>1886</v>
      </c>
      <c r="C1285" s="22" t="s">
        <v>104</v>
      </c>
      <c r="D1285" s="22" t="s">
        <v>8198</v>
      </c>
      <c r="E1285" s="22" t="s">
        <v>2373</v>
      </c>
      <c r="F1285" s="36">
        <v>33</v>
      </c>
      <c r="G1285" s="36">
        <v>1198</v>
      </c>
    </row>
    <row r="1286" spans="1:7">
      <c r="A1286" s="23">
        <v>2021</v>
      </c>
      <c r="B1286" s="13" t="s">
        <v>1886</v>
      </c>
      <c r="C1286" s="22" t="s">
        <v>104</v>
      </c>
      <c r="D1286" s="22" t="s">
        <v>8198</v>
      </c>
      <c r="E1286" s="22" t="s">
        <v>4471</v>
      </c>
      <c r="F1286" s="36">
        <v>1</v>
      </c>
      <c r="G1286" s="36">
        <v>8</v>
      </c>
    </row>
    <row r="1287" spans="1:7">
      <c r="A1287" s="23">
        <v>2021</v>
      </c>
      <c r="B1287" s="13" t="s">
        <v>1886</v>
      </c>
      <c r="C1287" s="22" t="s">
        <v>104</v>
      </c>
      <c r="D1287" s="22" t="s">
        <v>8199</v>
      </c>
      <c r="E1287" s="22" t="s">
        <v>2381</v>
      </c>
      <c r="F1287" s="36">
        <v>97</v>
      </c>
      <c r="G1287" s="36">
        <v>2862</v>
      </c>
    </row>
    <row r="1288" spans="1:7">
      <c r="A1288" s="23">
        <v>2021</v>
      </c>
      <c r="B1288" s="13" t="s">
        <v>1886</v>
      </c>
      <c r="C1288" s="22" t="s">
        <v>104</v>
      </c>
      <c r="D1288" s="22" t="s">
        <v>8199</v>
      </c>
      <c r="E1288" s="22" t="s">
        <v>2382</v>
      </c>
      <c r="F1288" s="36">
        <v>11</v>
      </c>
      <c r="G1288" s="36">
        <v>289</v>
      </c>
    </row>
    <row r="1289" spans="1:7">
      <c r="A1289" s="23">
        <v>2021</v>
      </c>
      <c r="B1289" s="13" t="s">
        <v>1886</v>
      </c>
      <c r="C1289" s="22" t="s">
        <v>104</v>
      </c>
      <c r="D1289" s="22" t="s">
        <v>8199</v>
      </c>
      <c r="E1289" s="22" t="s">
        <v>195</v>
      </c>
      <c r="F1289" s="36">
        <v>11</v>
      </c>
      <c r="G1289" s="36">
        <v>264</v>
      </c>
    </row>
    <row r="1290" spans="1:7">
      <c r="A1290" s="23">
        <v>2021</v>
      </c>
      <c r="B1290" s="13" t="s">
        <v>1886</v>
      </c>
      <c r="C1290" s="22" t="s">
        <v>104</v>
      </c>
      <c r="D1290" s="22" t="s">
        <v>2377</v>
      </c>
      <c r="E1290" s="22" t="s">
        <v>7511</v>
      </c>
      <c r="F1290" s="36">
        <v>92</v>
      </c>
      <c r="G1290" s="36">
        <v>2369</v>
      </c>
    </row>
    <row r="1291" spans="1:7">
      <c r="A1291" s="23">
        <v>2021</v>
      </c>
      <c r="B1291" s="13" t="s">
        <v>1886</v>
      </c>
      <c r="C1291" s="22" t="s">
        <v>104</v>
      </c>
      <c r="D1291" s="22" t="s">
        <v>4</v>
      </c>
      <c r="E1291" s="22" t="s">
        <v>8201</v>
      </c>
      <c r="F1291" s="36">
        <v>16</v>
      </c>
      <c r="G1291" s="36">
        <v>782</v>
      </c>
    </row>
    <row r="1292" spans="1:7">
      <c r="A1292" s="23">
        <v>2021</v>
      </c>
      <c r="B1292" s="13" t="s">
        <v>1886</v>
      </c>
      <c r="C1292" s="22" t="s">
        <v>104</v>
      </c>
      <c r="D1292" s="22" t="s">
        <v>4</v>
      </c>
      <c r="E1292" s="22" t="s">
        <v>8202</v>
      </c>
      <c r="F1292" s="36">
        <v>11</v>
      </c>
      <c r="G1292" s="36">
        <v>264</v>
      </c>
    </row>
    <row r="1293" spans="1:7">
      <c r="A1293" s="23">
        <v>2021</v>
      </c>
      <c r="B1293" s="13" t="s">
        <v>1886</v>
      </c>
      <c r="C1293" s="22" t="s">
        <v>120</v>
      </c>
      <c r="D1293" s="22" t="s">
        <v>3571</v>
      </c>
      <c r="E1293" s="22" t="s">
        <v>8200</v>
      </c>
      <c r="F1293" s="36">
        <v>17</v>
      </c>
      <c r="G1293" s="36">
        <v>406</v>
      </c>
    </row>
    <row r="1294" spans="1:7">
      <c r="A1294" s="23">
        <v>2021</v>
      </c>
      <c r="B1294" s="13" t="s">
        <v>1886</v>
      </c>
      <c r="C1294" s="22" t="s">
        <v>120</v>
      </c>
      <c r="D1294" s="22" t="s">
        <v>3571</v>
      </c>
      <c r="E1294" s="22" t="s">
        <v>2376</v>
      </c>
      <c r="F1294" s="36">
        <v>72</v>
      </c>
      <c r="G1294" s="36">
        <v>2118</v>
      </c>
    </row>
    <row r="1295" spans="1:7">
      <c r="A1295" s="23">
        <v>2021</v>
      </c>
      <c r="B1295" s="13" t="s">
        <v>1886</v>
      </c>
      <c r="C1295" s="22" t="s">
        <v>120</v>
      </c>
      <c r="D1295" s="22" t="s">
        <v>8198</v>
      </c>
      <c r="E1295" s="22" t="s">
        <v>2371</v>
      </c>
      <c r="F1295" s="36">
        <v>71</v>
      </c>
      <c r="G1295" s="36">
        <v>1792</v>
      </c>
    </row>
    <row r="1296" spans="1:7">
      <c r="A1296" s="23">
        <v>2021</v>
      </c>
      <c r="B1296" s="13" t="s">
        <v>1886</v>
      </c>
      <c r="C1296" s="22" t="s">
        <v>120</v>
      </c>
      <c r="D1296" s="22" t="s">
        <v>8198</v>
      </c>
      <c r="E1296" s="22" t="s">
        <v>2373</v>
      </c>
      <c r="F1296" s="36">
        <v>17</v>
      </c>
      <c r="G1296" s="36">
        <v>705</v>
      </c>
    </row>
    <row r="1297" spans="1:7">
      <c r="A1297" s="23">
        <v>2021</v>
      </c>
      <c r="B1297" s="13" t="s">
        <v>1886</v>
      </c>
      <c r="C1297" s="22" t="s">
        <v>120</v>
      </c>
      <c r="D1297" s="22" t="s">
        <v>8198</v>
      </c>
      <c r="E1297" s="22" t="s">
        <v>4138</v>
      </c>
      <c r="F1297" s="36">
        <v>1</v>
      </c>
      <c r="G1297" s="36">
        <v>27</v>
      </c>
    </row>
    <row r="1298" spans="1:7">
      <c r="A1298" s="23">
        <v>2021</v>
      </c>
      <c r="B1298" s="13" t="s">
        <v>1886</v>
      </c>
      <c r="C1298" s="22" t="s">
        <v>120</v>
      </c>
      <c r="D1298" s="22" t="s">
        <v>8199</v>
      </c>
      <c r="E1298" s="22" t="s">
        <v>2381</v>
      </c>
      <c r="F1298" s="36">
        <v>42</v>
      </c>
      <c r="G1298" s="36">
        <v>484</v>
      </c>
    </row>
    <row r="1299" spans="1:7">
      <c r="A1299" s="23">
        <v>2021</v>
      </c>
      <c r="B1299" s="13" t="s">
        <v>1886</v>
      </c>
      <c r="C1299" s="22" t="s">
        <v>120</v>
      </c>
      <c r="D1299" s="22" t="s">
        <v>8199</v>
      </c>
      <c r="E1299" s="22" t="s">
        <v>2382</v>
      </c>
      <c r="F1299" s="36">
        <v>3</v>
      </c>
      <c r="G1299" s="36">
        <v>86</v>
      </c>
    </row>
    <row r="1300" spans="1:7">
      <c r="A1300" s="23">
        <v>2021</v>
      </c>
      <c r="B1300" s="13" t="s">
        <v>1886</v>
      </c>
      <c r="C1300" s="22" t="s">
        <v>120</v>
      </c>
      <c r="D1300" s="22" t="s">
        <v>8199</v>
      </c>
      <c r="E1300" s="22" t="s">
        <v>195</v>
      </c>
      <c r="F1300" s="36">
        <v>44</v>
      </c>
      <c r="G1300" s="36">
        <v>1954</v>
      </c>
    </row>
    <row r="1301" spans="1:7">
      <c r="A1301" s="23">
        <v>2021</v>
      </c>
      <c r="B1301" s="13" t="s">
        <v>1886</v>
      </c>
      <c r="C1301" s="22" t="s">
        <v>120</v>
      </c>
      <c r="D1301" s="22" t="s">
        <v>2377</v>
      </c>
      <c r="E1301" s="22" t="s">
        <v>7511</v>
      </c>
      <c r="F1301" s="36">
        <v>9</v>
      </c>
      <c r="G1301" s="36">
        <v>197</v>
      </c>
    </row>
    <row r="1302" spans="1:7">
      <c r="A1302" s="23">
        <v>2021</v>
      </c>
      <c r="B1302" s="13" t="s">
        <v>1886</v>
      </c>
      <c r="C1302" s="22" t="s">
        <v>120</v>
      </c>
      <c r="D1302" s="22" t="s">
        <v>4</v>
      </c>
      <c r="E1302" s="22" t="s">
        <v>2389</v>
      </c>
      <c r="F1302" s="36">
        <v>36</v>
      </c>
      <c r="G1302" s="36">
        <v>373</v>
      </c>
    </row>
    <row r="1303" spans="1:7">
      <c r="A1303" s="23">
        <v>2021</v>
      </c>
      <c r="B1303" s="13" t="s">
        <v>1886</v>
      </c>
      <c r="C1303" s="22" t="s">
        <v>120</v>
      </c>
      <c r="D1303" s="22" t="s">
        <v>4</v>
      </c>
      <c r="E1303" s="22" t="s">
        <v>8202</v>
      </c>
      <c r="F1303" s="36">
        <v>44</v>
      </c>
      <c r="G1303" s="36">
        <v>1954</v>
      </c>
    </row>
    <row r="1304" spans="1:7">
      <c r="A1304" s="23">
        <v>2021</v>
      </c>
      <c r="B1304" s="13" t="s">
        <v>1886</v>
      </c>
      <c r="C1304" s="22" t="s">
        <v>156</v>
      </c>
      <c r="D1304" s="22" t="s">
        <v>3571</v>
      </c>
      <c r="E1304" s="22" t="s">
        <v>8200</v>
      </c>
      <c r="F1304" s="36">
        <v>10</v>
      </c>
      <c r="G1304" s="36">
        <v>576</v>
      </c>
    </row>
    <row r="1305" spans="1:7">
      <c r="A1305" s="23">
        <v>2021</v>
      </c>
      <c r="B1305" s="13" t="s">
        <v>1886</v>
      </c>
      <c r="C1305" s="22" t="s">
        <v>156</v>
      </c>
      <c r="D1305" s="22" t="s">
        <v>8198</v>
      </c>
      <c r="E1305" s="22" t="s">
        <v>2371</v>
      </c>
      <c r="F1305" s="36">
        <v>7</v>
      </c>
      <c r="G1305" s="36">
        <v>525</v>
      </c>
    </row>
    <row r="1306" spans="1:7">
      <c r="A1306" s="23">
        <v>2021</v>
      </c>
      <c r="B1306" s="13" t="s">
        <v>1886</v>
      </c>
      <c r="C1306" s="22" t="s">
        <v>156</v>
      </c>
      <c r="D1306" s="22" t="s">
        <v>8198</v>
      </c>
      <c r="E1306" s="22" t="s">
        <v>2373</v>
      </c>
      <c r="F1306" s="36">
        <v>3</v>
      </c>
      <c r="G1306" s="36">
        <v>51</v>
      </c>
    </row>
    <row r="1307" spans="1:7">
      <c r="A1307" s="23">
        <v>2021</v>
      </c>
      <c r="B1307" s="13" t="s">
        <v>1886</v>
      </c>
      <c r="C1307" s="22" t="s">
        <v>156</v>
      </c>
      <c r="D1307" s="22" t="s">
        <v>8199</v>
      </c>
      <c r="E1307" s="22" t="s">
        <v>2381</v>
      </c>
      <c r="F1307" s="36"/>
      <c r="G1307" s="36">
        <v>586</v>
      </c>
    </row>
    <row r="1308" spans="1:7">
      <c r="A1308" s="23">
        <v>2021</v>
      </c>
      <c r="B1308" s="13" t="s">
        <v>1886</v>
      </c>
      <c r="C1308" s="22" t="s">
        <v>156</v>
      </c>
      <c r="D1308" s="22" t="s">
        <v>2377</v>
      </c>
      <c r="E1308" s="22" t="s">
        <v>7511</v>
      </c>
      <c r="F1308" s="36">
        <v>7</v>
      </c>
      <c r="G1308" s="36">
        <v>538</v>
      </c>
    </row>
    <row r="1309" spans="1:7">
      <c r="A1309" s="23">
        <v>2021</v>
      </c>
      <c r="B1309" s="13" t="s">
        <v>1886</v>
      </c>
      <c r="C1309" s="22" t="s">
        <v>156</v>
      </c>
      <c r="D1309" s="22" t="s">
        <v>4</v>
      </c>
      <c r="E1309" s="22" t="s">
        <v>2389</v>
      </c>
      <c r="F1309" s="36">
        <v>1</v>
      </c>
      <c r="G1309" s="36">
        <v>7</v>
      </c>
    </row>
    <row r="1310" spans="1:7">
      <c r="A1310" s="23">
        <v>2021</v>
      </c>
      <c r="B1310" s="13" t="s">
        <v>1886</v>
      </c>
      <c r="C1310" s="22" t="s">
        <v>156</v>
      </c>
      <c r="D1310" s="22" t="s">
        <v>4</v>
      </c>
      <c r="E1310" s="22" t="s">
        <v>8201</v>
      </c>
      <c r="F1310" s="36">
        <v>2</v>
      </c>
      <c r="G1310" s="36">
        <v>1</v>
      </c>
    </row>
    <row r="1311" spans="1:7">
      <c r="A1311" s="23">
        <v>2021</v>
      </c>
      <c r="B1311" s="13" t="s">
        <v>1886</v>
      </c>
      <c r="C1311" s="22" t="s">
        <v>164</v>
      </c>
      <c r="D1311" s="22" t="s">
        <v>3571</v>
      </c>
      <c r="E1311" s="22" t="s">
        <v>8200</v>
      </c>
      <c r="F1311" s="36">
        <v>6</v>
      </c>
      <c r="G1311" s="36">
        <v>79</v>
      </c>
    </row>
    <row r="1312" spans="1:7">
      <c r="A1312" s="23">
        <v>2021</v>
      </c>
      <c r="B1312" s="13" t="s">
        <v>1886</v>
      </c>
      <c r="C1312" s="22" t="s">
        <v>164</v>
      </c>
      <c r="D1312" s="22" t="s">
        <v>3571</v>
      </c>
      <c r="E1312" s="22" t="s">
        <v>2376</v>
      </c>
      <c r="F1312" s="36">
        <v>4</v>
      </c>
      <c r="G1312" s="36">
        <v>440</v>
      </c>
    </row>
    <row r="1313" spans="1:7">
      <c r="A1313" s="23">
        <v>2021</v>
      </c>
      <c r="B1313" s="13" t="s">
        <v>1886</v>
      </c>
      <c r="C1313" s="22" t="s">
        <v>164</v>
      </c>
      <c r="D1313" s="22" t="s">
        <v>8198</v>
      </c>
      <c r="E1313" s="22" t="s">
        <v>2371</v>
      </c>
      <c r="F1313" s="36">
        <v>5</v>
      </c>
      <c r="G1313" s="36">
        <v>67</v>
      </c>
    </row>
    <row r="1314" spans="1:7">
      <c r="A1314" s="23">
        <v>2021</v>
      </c>
      <c r="B1314" s="13" t="s">
        <v>1886</v>
      </c>
      <c r="C1314" s="22" t="s">
        <v>164</v>
      </c>
      <c r="D1314" s="22" t="s">
        <v>8198</v>
      </c>
      <c r="E1314" s="22" t="s">
        <v>2373</v>
      </c>
      <c r="F1314" s="36">
        <v>1</v>
      </c>
      <c r="G1314" s="36">
        <v>12</v>
      </c>
    </row>
    <row r="1315" spans="1:7">
      <c r="A1315" s="23">
        <v>2021</v>
      </c>
      <c r="B1315" s="13" t="s">
        <v>1886</v>
      </c>
      <c r="C1315" s="22" t="s">
        <v>164</v>
      </c>
      <c r="D1315" s="22" t="s">
        <v>8198</v>
      </c>
      <c r="E1315" s="22" t="s">
        <v>4138</v>
      </c>
      <c r="F1315" s="36">
        <v>1</v>
      </c>
      <c r="G1315" s="36">
        <v>100</v>
      </c>
    </row>
    <row r="1316" spans="1:7">
      <c r="A1316" s="23">
        <v>2021</v>
      </c>
      <c r="B1316" s="13" t="s">
        <v>1886</v>
      </c>
      <c r="C1316" s="22" t="s">
        <v>164</v>
      </c>
      <c r="D1316" s="22" t="s">
        <v>8198</v>
      </c>
      <c r="E1316" s="22" t="s">
        <v>4471</v>
      </c>
      <c r="F1316" s="36">
        <v>3</v>
      </c>
      <c r="G1316" s="36">
        <v>340</v>
      </c>
    </row>
    <row r="1317" spans="1:7">
      <c r="A1317" s="23">
        <v>2021</v>
      </c>
      <c r="B1317" s="13" t="s">
        <v>1886</v>
      </c>
      <c r="C1317" s="22" t="s">
        <v>164</v>
      </c>
      <c r="D1317" s="22" t="s">
        <v>8199</v>
      </c>
      <c r="E1317" s="22" t="s">
        <v>2381</v>
      </c>
      <c r="F1317" s="36">
        <v>5</v>
      </c>
      <c r="G1317" s="36">
        <v>237</v>
      </c>
    </row>
    <row r="1318" spans="1:7">
      <c r="A1318" s="23">
        <v>2021</v>
      </c>
      <c r="B1318" s="13" t="s">
        <v>1886</v>
      </c>
      <c r="C1318" s="22" t="s">
        <v>164</v>
      </c>
      <c r="D1318" s="22" t="s">
        <v>8199</v>
      </c>
      <c r="E1318" s="22" t="s">
        <v>2382</v>
      </c>
      <c r="F1318" s="36">
        <v>5</v>
      </c>
      <c r="G1318" s="36">
        <v>282</v>
      </c>
    </row>
    <row r="1319" spans="1:7">
      <c r="A1319" s="23">
        <v>2021</v>
      </c>
      <c r="B1319" s="13" t="s">
        <v>1886</v>
      </c>
      <c r="C1319" s="22" t="s">
        <v>164</v>
      </c>
      <c r="D1319" s="22" t="s">
        <v>2377</v>
      </c>
      <c r="E1319" s="22" t="s">
        <v>7511</v>
      </c>
      <c r="F1319" s="36">
        <v>10</v>
      </c>
      <c r="G1319" s="36">
        <v>519</v>
      </c>
    </row>
    <row r="1320" spans="1:7">
      <c r="A1320" s="23">
        <v>2021</v>
      </c>
      <c r="B1320" s="13" t="s">
        <v>1886</v>
      </c>
      <c r="C1320" s="22" t="s">
        <v>167</v>
      </c>
      <c r="D1320" s="22" t="s">
        <v>3571</v>
      </c>
      <c r="E1320" s="22" t="s">
        <v>8200</v>
      </c>
      <c r="F1320" s="36">
        <v>7</v>
      </c>
      <c r="G1320" s="36">
        <v>125</v>
      </c>
    </row>
    <row r="1321" spans="1:7">
      <c r="A1321" s="23">
        <v>2021</v>
      </c>
      <c r="B1321" s="13" t="s">
        <v>1886</v>
      </c>
      <c r="C1321" s="22" t="s">
        <v>167</v>
      </c>
      <c r="D1321" s="22" t="s">
        <v>3571</v>
      </c>
      <c r="E1321" s="22" t="s">
        <v>2376</v>
      </c>
      <c r="F1321" s="36">
        <v>3</v>
      </c>
      <c r="G1321" s="36">
        <v>53</v>
      </c>
    </row>
    <row r="1322" spans="1:7">
      <c r="A1322" s="23">
        <v>2021</v>
      </c>
      <c r="B1322" s="13" t="s">
        <v>1886</v>
      </c>
      <c r="C1322" s="22" t="s">
        <v>167</v>
      </c>
      <c r="D1322" s="22" t="s">
        <v>8198</v>
      </c>
      <c r="E1322" s="22" t="s">
        <v>2371</v>
      </c>
      <c r="F1322" s="36">
        <v>5</v>
      </c>
      <c r="G1322" s="36">
        <v>84</v>
      </c>
    </row>
    <row r="1323" spans="1:7">
      <c r="A1323" s="23">
        <v>2021</v>
      </c>
      <c r="B1323" s="13" t="s">
        <v>1886</v>
      </c>
      <c r="C1323" s="22" t="s">
        <v>167</v>
      </c>
      <c r="D1323" s="22" t="s">
        <v>8198</v>
      </c>
      <c r="E1323" s="22" t="s">
        <v>2373</v>
      </c>
      <c r="F1323" s="36">
        <v>5</v>
      </c>
      <c r="G1323" s="36">
        <v>94</v>
      </c>
    </row>
    <row r="1324" spans="1:7">
      <c r="A1324" s="23">
        <v>2021</v>
      </c>
      <c r="B1324" s="13" t="s">
        <v>1886</v>
      </c>
      <c r="C1324" s="22" t="s">
        <v>167</v>
      </c>
      <c r="D1324" s="22" t="s">
        <v>8199</v>
      </c>
      <c r="E1324" s="22" t="s">
        <v>2381</v>
      </c>
      <c r="F1324" s="36">
        <v>8</v>
      </c>
      <c r="G1324" s="36">
        <v>148</v>
      </c>
    </row>
    <row r="1325" spans="1:7">
      <c r="A1325" s="23">
        <v>2021</v>
      </c>
      <c r="B1325" s="13" t="s">
        <v>1886</v>
      </c>
      <c r="C1325" s="22" t="s">
        <v>167</v>
      </c>
      <c r="D1325" s="22" t="s">
        <v>8199</v>
      </c>
      <c r="E1325" s="22" t="s">
        <v>2383</v>
      </c>
      <c r="F1325" s="36">
        <v>1</v>
      </c>
      <c r="G1325" s="36">
        <v>10</v>
      </c>
    </row>
    <row r="1326" spans="1:7">
      <c r="A1326" s="23">
        <v>2021</v>
      </c>
      <c r="B1326" s="13" t="s">
        <v>1886</v>
      </c>
      <c r="C1326" s="22" t="s">
        <v>167</v>
      </c>
      <c r="D1326" s="22" t="s">
        <v>8199</v>
      </c>
      <c r="E1326" s="22" t="s">
        <v>2382</v>
      </c>
      <c r="F1326" s="36">
        <v>1</v>
      </c>
      <c r="G1326" s="36">
        <v>20</v>
      </c>
    </row>
    <row r="1327" spans="1:7">
      <c r="A1327" s="23">
        <v>2021</v>
      </c>
      <c r="B1327" s="13" t="s">
        <v>1886</v>
      </c>
      <c r="C1327" s="22" t="s">
        <v>167</v>
      </c>
      <c r="D1327" s="22" t="s">
        <v>2377</v>
      </c>
      <c r="E1327" s="22" t="s">
        <v>7511</v>
      </c>
      <c r="F1327" s="36">
        <v>9</v>
      </c>
      <c r="G1327" s="36">
        <v>158</v>
      </c>
    </row>
    <row r="1328" spans="1:7">
      <c r="A1328" s="23">
        <v>2021</v>
      </c>
      <c r="B1328" s="13" t="s">
        <v>1886</v>
      </c>
      <c r="C1328" s="22" t="s">
        <v>167</v>
      </c>
      <c r="D1328" s="22" t="s">
        <v>4</v>
      </c>
      <c r="E1328" s="22" t="s">
        <v>8201</v>
      </c>
      <c r="F1328" s="36">
        <v>1</v>
      </c>
      <c r="G1328" s="36">
        <v>20</v>
      </c>
    </row>
    <row r="1329" spans="1:7">
      <c r="A1329" s="23">
        <v>2021</v>
      </c>
      <c r="B1329" s="13" t="s">
        <v>1886</v>
      </c>
      <c r="C1329" s="22" t="s">
        <v>171</v>
      </c>
      <c r="D1329" s="22" t="s">
        <v>3571</v>
      </c>
      <c r="E1329" s="22" t="s">
        <v>2376</v>
      </c>
      <c r="F1329" s="36">
        <v>3</v>
      </c>
      <c r="G1329" s="36">
        <v>90</v>
      </c>
    </row>
    <row r="1330" spans="1:7">
      <c r="A1330" s="23">
        <v>2021</v>
      </c>
      <c r="B1330" s="13" t="s">
        <v>1886</v>
      </c>
      <c r="C1330" s="22" t="s">
        <v>171</v>
      </c>
      <c r="D1330" s="22" t="s">
        <v>8198</v>
      </c>
      <c r="E1330" s="22" t="s">
        <v>2371</v>
      </c>
      <c r="F1330" s="36">
        <v>3</v>
      </c>
      <c r="G1330" s="36">
        <v>90</v>
      </c>
    </row>
    <row r="1331" spans="1:7">
      <c r="A1331" s="23">
        <v>2021</v>
      </c>
      <c r="B1331" s="13" t="s">
        <v>1886</v>
      </c>
      <c r="C1331" s="22" t="s">
        <v>171</v>
      </c>
      <c r="D1331" s="22" t="s">
        <v>8199</v>
      </c>
      <c r="E1331" s="22" t="s">
        <v>2381</v>
      </c>
      <c r="F1331" s="36">
        <v>3</v>
      </c>
      <c r="G1331" s="36">
        <v>90</v>
      </c>
    </row>
    <row r="1332" spans="1:7">
      <c r="A1332" s="23">
        <v>2021</v>
      </c>
      <c r="B1332" s="13" t="s">
        <v>1886</v>
      </c>
      <c r="C1332" s="22" t="s">
        <v>171</v>
      </c>
      <c r="D1332" s="22" t="s">
        <v>2377</v>
      </c>
      <c r="E1332" s="22" t="s">
        <v>7511</v>
      </c>
      <c r="F1332" s="36">
        <v>3</v>
      </c>
      <c r="G1332" s="36">
        <v>90</v>
      </c>
    </row>
    <row r="1333" spans="1:7">
      <c r="A1333" s="23">
        <v>2021</v>
      </c>
      <c r="B1333" s="13" t="s">
        <v>1886</v>
      </c>
      <c r="C1333" s="22" t="s">
        <v>848</v>
      </c>
      <c r="D1333" s="22" t="s">
        <v>3571</v>
      </c>
      <c r="E1333" s="22" t="s">
        <v>2376</v>
      </c>
      <c r="F1333" s="36">
        <v>5</v>
      </c>
      <c r="G1333" s="36">
        <v>182</v>
      </c>
    </row>
    <row r="1334" spans="1:7">
      <c r="A1334" s="23">
        <v>2021</v>
      </c>
      <c r="B1334" s="13" t="s">
        <v>1886</v>
      </c>
      <c r="C1334" s="22" t="s">
        <v>848</v>
      </c>
      <c r="D1334" s="22" t="s">
        <v>8198</v>
      </c>
      <c r="E1334" s="22" t="s">
        <v>2373</v>
      </c>
      <c r="F1334" s="36">
        <v>5</v>
      </c>
      <c r="G1334" s="36">
        <v>182</v>
      </c>
    </row>
    <row r="1335" spans="1:7">
      <c r="A1335" s="23">
        <v>2021</v>
      </c>
      <c r="B1335" s="13" t="s">
        <v>1886</v>
      </c>
      <c r="C1335" s="22" t="s">
        <v>848</v>
      </c>
      <c r="D1335" s="22" t="s">
        <v>8199</v>
      </c>
      <c r="E1335" s="22" t="s">
        <v>2381</v>
      </c>
      <c r="F1335" s="36">
        <v>5</v>
      </c>
      <c r="G1335" s="36">
        <v>182</v>
      </c>
    </row>
    <row r="1336" spans="1:7">
      <c r="A1336" s="23">
        <v>2021</v>
      </c>
      <c r="B1336" s="13" t="s">
        <v>1886</v>
      </c>
      <c r="C1336" s="22" t="s">
        <v>848</v>
      </c>
      <c r="D1336" s="22" t="s">
        <v>2377</v>
      </c>
      <c r="E1336" s="22" t="s">
        <v>7511</v>
      </c>
      <c r="F1336" s="36">
        <v>5</v>
      </c>
      <c r="G1336" s="36">
        <v>182</v>
      </c>
    </row>
    <row r="1337" spans="1:7">
      <c r="A1337" s="23">
        <v>2021</v>
      </c>
      <c r="B1337" s="13" t="s">
        <v>1886</v>
      </c>
      <c r="C1337" s="22" t="s">
        <v>539</v>
      </c>
      <c r="D1337" s="22" t="s">
        <v>3571</v>
      </c>
      <c r="E1337" s="22" t="s">
        <v>8200</v>
      </c>
      <c r="F1337" s="36">
        <v>2</v>
      </c>
      <c r="G1337" s="36">
        <v>14</v>
      </c>
    </row>
    <row r="1338" spans="1:7">
      <c r="A1338" s="23">
        <v>2021</v>
      </c>
      <c r="B1338" s="13" t="s">
        <v>1886</v>
      </c>
      <c r="C1338" s="22" t="s">
        <v>539</v>
      </c>
      <c r="D1338" s="22" t="s">
        <v>8198</v>
      </c>
      <c r="E1338" s="22" t="s">
        <v>2373</v>
      </c>
      <c r="F1338" s="36">
        <v>2</v>
      </c>
      <c r="G1338" s="36">
        <v>14</v>
      </c>
    </row>
    <row r="1339" spans="1:7">
      <c r="A1339" s="23">
        <v>2021</v>
      </c>
      <c r="B1339" s="13" t="s">
        <v>1886</v>
      </c>
      <c r="C1339" s="22" t="s">
        <v>539</v>
      </c>
      <c r="D1339" s="22" t="s">
        <v>8199</v>
      </c>
      <c r="E1339" s="22" t="s">
        <v>195</v>
      </c>
      <c r="F1339" s="36">
        <v>2</v>
      </c>
      <c r="G1339" s="36">
        <v>14</v>
      </c>
    </row>
    <row r="1340" spans="1:7">
      <c r="A1340" s="23">
        <v>2021</v>
      </c>
      <c r="B1340" s="13" t="s">
        <v>1886</v>
      </c>
      <c r="C1340" s="22" t="s">
        <v>539</v>
      </c>
      <c r="D1340" s="22" t="s">
        <v>4</v>
      </c>
      <c r="E1340" s="22" t="s">
        <v>8202</v>
      </c>
      <c r="F1340" s="36">
        <v>2</v>
      </c>
      <c r="G1340" s="36">
        <v>14</v>
      </c>
    </row>
  </sheetData>
  <sheetProtection autoFilter="0" pivotTables="0"/>
  <autoFilter ref="A1:G1340" xr:uid="{00000000-0001-0000-3F00-000000000000}"/>
  <sortState xmlns:xlrd2="http://schemas.microsoft.com/office/spreadsheetml/2017/richdata2" ref="A2:G1222">
    <sortCondition ref="A2:A1222"/>
    <sortCondition ref="D2:D1222"/>
    <sortCondition ref="E2:E1222"/>
    <sortCondition ref="C2:C1222"/>
  </sortStat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3">
    <tabColor theme="0"/>
  </sheetPr>
  <dimension ref="A1:G415"/>
  <sheetViews>
    <sheetView zoomScale="85" zoomScaleNormal="85" workbookViewId="0">
      <pane ySplit="1" topLeftCell="A378" activePane="bottomLeft" state="frozen"/>
      <selection pane="bottomLeft" activeCell="C415" sqref="C415"/>
    </sheetView>
  </sheetViews>
  <sheetFormatPr baseColWidth="10" defaultColWidth="11" defaultRowHeight="16.5"/>
  <cols>
    <col min="1" max="1" width="9" bestFit="1" customWidth="1"/>
    <col min="2" max="2" width="12.5" bestFit="1" customWidth="1"/>
    <col min="3" max="3" width="64" bestFit="1" customWidth="1"/>
    <col min="4" max="4" width="18.125" bestFit="1" customWidth="1"/>
    <col min="5" max="5" width="25.625" bestFit="1" customWidth="1"/>
    <col min="6" max="6" width="15.875" bestFit="1" customWidth="1"/>
    <col min="7" max="7" width="16.75" bestFit="1" customWidth="1"/>
  </cols>
  <sheetData>
    <row r="1" spans="1:7">
      <c r="A1" s="43" t="s">
        <v>2398</v>
      </c>
      <c r="B1" s="43" t="s">
        <v>199</v>
      </c>
      <c r="C1" s="45" t="s">
        <v>3598</v>
      </c>
      <c r="D1" s="43" t="s">
        <v>2372</v>
      </c>
      <c r="E1" s="43" t="s">
        <v>2384</v>
      </c>
      <c r="F1" s="43" t="s">
        <v>3615</v>
      </c>
      <c r="G1" s="43" t="s">
        <v>3616</v>
      </c>
    </row>
    <row r="2" spans="1:7">
      <c r="A2" s="23">
        <v>2014</v>
      </c>
      <c r="B2" s="23" t="s">
        <v>514</v>
      </c>
      <c r="C2" s="13" t="s">
        <v>184</v>
      </c>
      <c r="D2" s="34" t="s">
        <v>2370</v>
      </c>
      <c r="E2" s="37" t="s">
        <v>2387</v>
      </c>
      <c r="F2" s="34">
        <v>1</v>
      </c>
      <c r="G2" s="34">
        <v>0</v>
      </c>
    </row>
    <row r="3" spans="1:7">
      <c r="A3" s="23">
        <v>2014</v>
      </c>
      <c r="B3" s="23" t="s">
        <v>514</v>
      </c>
      <c r="C3" s="13" t="s">
        <v>184</v>
      </c>
      <c r="D3" s="34" t="s">
        <v>2370</v>
      </c>
      <c r="E3" s="37" t="s">
        <v>2371</v>
      </c>
      <c r="F3" s="34">
        <v>10</v>
      </c>
      <c r="G3" s="34">
        <v>0</v>
      </c>
    </row>
    <row r="4" spans="1:7">
      <c r="A4" s="23">
        <v>2014</v>
      </c>
      <c r="B4" s="23" t="s">
        <v>514</v>
      </c>
      <c r="C4" s="13" t="s">
        <v>184</v>
      </c>
      <c r="D4" s="34" t="s">
        <v>2370</v>
      </c>
      <c r="E4" s="37" t="s">
        <v>2373</v>
      </c>
      <c r="F4" s="34">
        <v>4</v>
      </c>
      <c r="G4" s="34">
        <v>0</v>
      </c>
    </row>
    <row r="5" spans="1:7">
      <c r="A5" s="23">
        <v>2014</v>
      </c>
      <c r="B5" s="23" t="s">
        <v>514</v>
      </c>
      <c r="C5" s="13" t="s">
        <v>184</v>
      </c>
      <c r="D5" s="34" t="s">
        <v>2377</v>
      </c>
      <c r="E5" s="37" t="s">
        <v>2375</v>
      </c>
      <c r="F5" s="34">
        <v>15</v>
      </c>
      <c r="G5" s="34">
        <v>0</v>
      </c>
    </row>
    <row r="6" spans="1:7">
      <c r="A6" s="23">
        <v>2014</v>
      </c>
      <c r="B6" s="23" t="s">
        <v>514</v>
      </c>
      <c r="C6" s="13" t="s">
        <v>184</v>
      </c>
      <c r="D6" s="34" t="s">
        <v>4</v>
      </c>
      <c r="E6" s="37" t="s">
        <v>2389</v>
      </c>
      <c r="F6" s="34">
        <v>15</v>
      </c>
      <c r="G6" s="34">
        <v>0</v>
      </c>
    </row>
    <row r="7" spans="1:7">
      <c r="A7" s="23">
        <v>2014</v>
      </c>
      <c r="B7" s="23" t="s">
        <v>514</v>
      </c>
      <c r="C7" s="13" t="s">
        <v>184</v>
      </c>
      <c r="D7" s="34" t="s">
        <v>2380</v>
      </c>
      <c r="E7" s="37" t="s">
        <v>2391</v>
      </c>
      <c r="F7" s="34">
        <v>15</v>
      </c>
      <c r="G7" s="34">
        <v>152</v>
      </c>
    </row>
    <row r="8" spans="1:7">
      <c r="A8" s="23">
        <v>2014</v>
      </c>
      <c r="B8" s="23" t="s">
        <v>514</v>
      </c>
      <c r="C8" s="13" t="s">
        <v>23</v>
      </c>
      <c r="D8" s="34" t="s">
        <v>2370</v>
      </c>
      <c r="E8" s="37" t="s">
        <v>2387</v>
      </c>
      <c r="F8" s="34">
        <v>4</v>
      </c>
      <c r="G8" s="34">
        <v>0</v>
      </c>
    </row>
    <row r="9" spans="1:7">
      <c r="A9" s="23">
        <v>2014</v>
      </c>
      <c r="B9" s="23" t="s">
        <v>514</v>
      </c>
      <c r="C9" s="13" t="s">
        <v>23</v>
      </c>
      <c r="D9" s="34" t="s">
        <v>2370</v>
      </c>
      <c r="E9" s="37" t="s">
        <v>2388</v>
      </c>
      <c r="F9" s="34">
        <v>142</v>
      </c>
      <c r="G9" s="34">
        <v>0</v>
      </c>
    </row>
    <row r="10" spans="1:7">
      <c r="A10" s="23">
        <v>2014</v>
      </c>
      <c r="B10" s="23" t="s">
        <v>514</v>
      </c>
      <c r="C10" s="13" t="s">
        <v>23</v>
      </c>
      <c r="D10" s="34" t="s">
        <v>2370</v>
      </c>
      <c r="E10" s="37" t="s">
        <v>2371</v>
      </c>
      <c r="F10" s="34">
        <v>4</v>
      </c>
      <c r="G10" s="34">
        <v>0</v>
      </c>
    </row>
    <row r="11" spans="1:7">
      <c r="A11" s="23">
        <v>2014</v>
      </c>
      <c r="B11" s="23" t="s">
        <v>514</v>
      </c>
      <c r="C11" s="13" t="s">
        <v>23</v>
      </c>
      <c r="D11" s="34" t="s">
        <v>2370</v>
      </c>
      <c r="E11" s="37" t="s">
        <v>2373</v>
      </c>
      <c r="F11" s="34">
        <v>75</v>
      </c>
      <c r="G11" s="34">
        <v>0</v>
      </c>
    </row>
    <row r="12" spans="1:7">
      <c r="A12" s="23">
        <v>2014</v>
      </c>
      <c r="B12" s="23" t="s">
        <v>514</v>
      </c>
      <c r="C12" s="13" t="s">
        <v>23</v>
      </c>
      <c r="D12" s="34" t="s">
        <v>2377</v>
      </c>
      <c r="E12" s="37" t="s">
        <v>2375</v>
      </c>
      <c r="F12" s="34">
        <v>68</v>
      </c>
      <c r="G12" s="34">
        <v>0</v>
      </c>
    </row>
    <row r="13" spans="1:7">
      <c r="A13" s="23">
        <v>2014</v>
      </c>
      <c r="B13" s="23" t="s">
        <v>514</v>
      </c>
      <c r="C13" s="13" t="s">
        <v>23</v>
      </c>
      <c r="D13" s="34" t="s">
        <v>2377</v>
      </c>
      <c r="E13" s="37" t="s">
        <v>3619</v>
      </c>
      <c r="F13" s="34">
        <v>157</v>
      </c>
      <c r="G13" s="34">
        <v>0</v>
      </c>
    </row>
    <row r="14" spans="1:7">
      <c r="A14" s="23">
        <v>2014</v>
      </c>
      <c r="B14" s="23" t="s">
        <v>514</v>
      </c>
      <c r="C14" s="13" t="s">
        <v>23</v>
      </c>
      <c r="D14" s="34" t="s">
        <v>4</v>
      </c>
      <c r="E14" s="37" t="s">
        <v>2389</v>
      </c>
      <c r="F14" s="34">
        <v>223</v>
      </c>
      <c r="G14" s="34">
        <v>0</v>
      </c>
    </row>
    <row r="15" spans="1:7">
      <c r="A15" s="23">
        <v>2014</v>
      </c>
      <c r="B15" s="23" t="s">
        <v>514</v>
      </c>
      <c r="C15" s="13" t="s">
        <v>23</v>
      </c>
      <c r="D15" s="34" t="s">
        <v>4</v>
      </c>
      <c r="E15" s="37" t="s">
        <v>2390</v>
      </c>
      <c r="F15" s="34">
        <v>2</v>
      </c>
      <c r="G15" s="34">
        <v>0</v>
      </c>
    </row>
    <row r="16" spans="1:7">
      <c r="A16" s="23">
        <v>2014</v>
      </c>
      <c r="B16" s="23" t="s">
        <v>514</v>
      </c>
      <c r="C16" s="13" t="s">
        <v>23</v>
      </c>
      <c r="D16" s="34" t="s">
        <v>2380</v>
      </c>
      <c r="E16" s="37" t="s">
        <v>2391</v>
      </c>
      <c r="F16" s="34">
        <v>147</v>
      </c>
      <c r="G16" s="34">
        <v>3350</v>
      </c>
    </row>
    <row r="17" spans="1:7">
      <c r="A17" s="23">
        <v>2014</v>
      </c>
      <c r="B17" s="23" t="s">
        <v>514</v>
      </c>
      <c r="C17" s="13" t="s">
        <v>23</v>
      </c>
      <c r="D17" s="34" t="s">
        <v>2380</v>
      </c>
      <c r="E17" s="37" t="s">
        <v>2392</v>
      </c>
      <c r="F17" s="34">
        <v>53</v>
      </c>
      <c r="G17" s="34">
        <v>1243</v>
      </c>
    </row>
    <row r="18" spans="1:7">
      <c r="A18" s="23">
        <v>2014</v>
      </c>
      <c r="B18" s="23" t="s">
        <v>514</v>
      </c>
      <c r="C18" s="13" t="s">
        <v>23</v>
      </c>
      <c r="D18" s="34" t="s">
        <v>2380</v>
      </c>
      <c r="E18" s="37" t="s">
        <v>2393</v>
      </c>
      <c r="F18" s="34">
        <v>25</v>
      </c>
      <c r="G18" s="34">
        <v>780</v>
      </c>
    </row>
    <row r="19" spans="1:7">
      <c r="A19" s="23">
        <v>2014</v>
      </c>
      <c r="B19" s="23" t="s">
        <v>514</v>
      </c>
      <c r="C19" s="13" t="s">
        <v>3617</v>
      </c>
      <c r="D19" s="34" t="s">
        <v>2370</v>
      </c>
      <c r="E19" s="37" t="s">
        <v>2373</v>
      </c>
      <c r="F19" s="34">
        <v>1</v>
      </c>
      <c r="G19" s="34">
        <v>0</v>
      </c>
    </row>
    <row r="20" spans="1:7">
      <c r="A20" s="23">
        <v>2014</v>
      </c>
      <c r="B20" s="23" t="s">
        <v>514</v>
      </c>
      <c r="C20" s="13" t="s">
        <v>3617</v>
      </c>
      <c r="D20" s="34" t="s">
        <v>2377</v>
      </c>
      <c r="E20" s="37" t="s">
        <v>2375</v>
      </c>
      <c r="F20" s="34">
        <v>1</v>
      </c>
      <c r="G20" s="34">
        <v>0</v>
      </c>
    </row>
    <row r="21" spans="1:7">
      <c r="A21" s="23">
        <v>2014</v>
      </c>
      <c r="B21" s="23" t="s">
        <v>514</v>
      </c>
      <c r="C21" s="13" t="s">
        <v>3617</v>
      </c>
      <c r="D21" s="34" t="s">
        <v>4</v>
      </c>
      <c r="E21" s="37" t="s">
        <v>2389</v>
      </c>
      <c r="F21" s="34">
        <v>1</v>
      </c>
      <c r="G21" s="34">
        <v>0</v>
      </c>
    </row>
    <row r="22" spans="1:7">
      <c r="A22" s="23">
        <v>2014</v>
      </c>
      <c r="B22" s="23" t="s">
        <v>514</v>
      </c>
      <c r="C22" s="13" t="s">
        <v>3617</v>
      </c>
      <c r="D22" s="34" t="s">
        <v>2380</v>
      </c>
      <c r="E22" s="37" t="s">
        <v>2391</v>
      </c>
      <c r="F22" s="34">
        <v>1</v>
      </c>
      <c r="G22" s="34">
        <v>9</v>
      </c>
    </row>
    <row r="23" spans="1:7">
      <c r="A23" s="23">
        <v>2014</v>
      </c>
      <c r="B23" s="23" t="s">
        <v>514</v>
      </c>
      <c r="C23" s="13" t="s">
        <v>185</v>
      </c>
      <c r="D23" s="34" t="s">
        <v>2370</v>
      </c>
      <c r="E23" s="37" t="s">
        <v>2388</v>
      </c>
      <c r="F23" s="34">
        <v>24</v>
      </c>
      <c r="G23" s="34">
        <v>0</v>
      </c>
    </row>
    <row r="24" spans="1:7">
      <c r="A24" s="23">
        <v>2014</v>
      </c>
      <c r="B24" s="23" t="s">
        <v>514</v>
      </c>
      <c r="C24" s="13" t="s">
        <v>185</v>
      </c>
      <c r="D24" s="34" t="s">
        <v>2370</v>
      </c>
      <c r="E24" s="37" t="s">
        <v>2373</v>
      </c>
      <c r="F24" s="34">
        <v>11</v>
      </c>
      <c r="G24" s="34">
        <v>0</v>
      </c>
    </row>
    <row r="25" spans="1:7">
      <c r="A25" s="23">
        <v>2014</v>
      </c>
      <c r="B25" s="23" t="s">
        <v>514</v>
      </c>
      <c r="C25" s="13" t="s">
        <v>185</v>
      </c>
      <c r="D25" s="34" t="s">
        <v>2377</v>
      </c>
      <c r="E25" s="37" t="s">
        <v>2375</v>
      </c>
      <c r="F25" s="34">
        <v>16</v>
      </c>
      <c r="G25" s="34">
        <v>0</v>
      </c>
    </row>
    <row r="26" spans="1:7">
      <c r="A26" s="23">
        <v>2014</v>
      </c>
      <c r="B26" s="23" t="s">
        <v>514</v>
      </c>
      <c r="C26" s="13" t="s">
        <v>185</v>
      </c>
      <c r="D26" s="34" t="s">
        <v>2377</v>
      </c>
      <c r="E26" s="37" t="s">
        <v>3619</v>
      </c>
      <c r="F26" s="34">
        <v>19</v>
      </c>
      <c r="G26" s="34">
        <v>0</v>
      </c>
    </row>
    <row r="27" spans="1:7">
      <c r="A27" s="23">
        <v>2014</v>
      </c>
      <c r="B27" s="23" t="s">
        <v>514</v>
      </c>
      <c r="C27" s="13" t="s">
        <v>185</v>
      </c>
      <c r="D27" s="34" t="s">
        <v>4</v>
      </c>
      <c r="E27" s="37" t="s">
        <v>2389</v>
      </c>
      <c r="F27" s="34">
        <v>35</v>
      </c>
      <c r="G27" s="34">
        <v>0</v>
      </c>
    </row>
    <row r="28" spans="1:7">
      <c r="A28" s="23">
        <v>2014</v>
      </c>
      <c r="B28" s="23" t="s">
        <v>514</v>
      </c>
      <c r="C28" s="13" t="s">
        <v>185</v>
      </c>
      <c r="D28" s="34" t="s">
        <v>2380</v>
      </c>
      <c r="E28" s="37" t="s">
        <v>2391</v>
      </c>
      <c r="F28" s="34">
        <v>28</v>
      </c>
      <c r="G28" s="34">
        <v>572</v>
      </c>
    </row>
    <row r="29" spans="1:7">
      <c r="A29" s="23">
        <v>2014</v>
      </c>
      <c r="B29" s="23" t="s">
        <v>514</v>
      </c>
      <c r="C29" s="13" t="s">
        <v>185</v>
      </c>
      <c r="D29" s="34" t="s">
        <v>2380</v>
      </c>
      <c r="E29" s="37" t="s">
        <v>2392</v>
      </c>
      <c r="F29" s="34">
        <v>2</v>
      </c>
      <c r="G29" s="34">
        <v>38</v>
      </c>
    </row>
    <row r="30" spans="1:7">
      <c r="A30" s="23">
        <v>2014</v>
      </c>
      <c r="B30" s="23" t="s">
        <v>514</v>
      </c>
      <c r="C30" s="13" t="s">
        <v>185</v>
      </c>
      <c r="D30" s="34" t="s">
        <v>2380</v>
      </c>
      <c r="E30" s="37" t="s">
        <v>2393</v>
      </c>
      <c r="F30" s="34">
        <v>5</v>
      </c>
      <c r="G30" s="34">
        <v>80</v>
      </c>
    </row>
    <row r="31" spans="1:7">
      <c r="A31" s="23">
        <v>2014</v>
      </c>
      <c r="B31" s="23" t="s">
        <v>514</v>
      </c>
      <c r="C31" s="13" t="s">
        <v>3925</v>
      </c>
      <c r="D31" s="34" t="s">
        <v>2370</v>
      </c>
      <c r="E31" s="37" t="s">
        <v>2387</v>
      </c>
      <c r="F31" s="34">
        <v>2</v>
      </c>
      <c r="G31" s="34">
        <v>0</v>
      </c>
    </row>
    <row r="32" spans="1:7">
      <c r="A32" s="23">
        <v>2014</v>
      </c>
      <c r="B32" s="23" t="s">
        <v>514</v>
      </c>
      <c r="C32" s="13" t="s">
        <v>3925</v>
      </c>
      <c r="D32" s="34" t="s">
        <v>2370</v>
      </c>
      <c r="E32" s="37" t="s">
        <v>2388</v>
      </c>
      <c r="F32" s="34">
        <v>57</v>
      </c>
      <c r="G32" s="34">
        <v>0</v>
      </c>
    </row>
    <row r="33" spans="1:7">
      <c r="A33" s="23">
        <v>2014</v>
      </c>
      <c r="B33" s="23" t="s">
        <v>514</v>
      </c>
      <c r="C33" s="13" t="s">
        <v>3925</v>
      </c>
      <c r="D33" s="34" t="s">
        <v>2370</v>
      </c>
      <c r="E33" s="37" t="s">
        <v>2373</v>
      </c>
      <c r="F33" s="34">
        <v>9</v>
      </c>
      <c r="G33" s="34">
        <v>0</v>
      </c>
    </row>
    <row r="34" spans="1:7">
      <c r="A34" s="23">
        <v>2014</v>
      </c>
      <c r="B34" s="23" t="s">
        <v>514</v>
      </c>
      <c r="C34" s="13" t="s">
        <v>3925</v>
      </c>
      <c r="D34" s="34" t="s">
        <v>2377</v>
      </c>
      <c r="E34" s="37" t="s">
        <v>2375</v>
      </c>
      <c r="F34" s="34">
        <v>27</v>
      </c>
      <c r="G34" s="34">
        <v>0</v>
      </c>
    </row>
    <row r="35" spans="1:7">
      <c r="A35" s="23">
        <v>2014</v>
      </c>
      <c r="B35" s="23" t="s">
        <v>514</v>
      </c>
      <c r="C35" s="13" t="s">
        <v>3925</v>
      </c>
      <c r="D35" s="34" t="s">
        <v>2377</v>
      </c>
      <c r="E35" s="37" t="s">
        <v>3619</v>
      </c>
      <c r="F35" s="34">
        <v>41</v>
      </c>
      <c r="G35" s="34">
        <v>0</v>
      </c>
    </row>
    <row r="36" spans="1:7">
      <c r="A36" s="23">
        <v>2014</v>
      </c>
      <c r="B36" s="23" t="s">
        <v>514</v>
      </c>
      <c r="C36" s="13" t="s">
        <v>3925</v>
      </c>
      <c r="D36" s="34" t="s">
        <v>4</v>
      </c>
      <c r="E36" s="37" t="s">
        <v>2389</v>
      </c>
      <c r="F36" s="34">
        <v>68</v>
      </c>
      <c r="G36" s="34">
        <v>0</v>
      </c>
    </row>
    <row r="37" spans="1:7">
      <c r="A37" s="23">
        <v>2014</v>
      </c>
      <c r="B37" s="23" t="s">
        <v>514</v>
      </c>
      <c r="C37" s="13" t="s">
        <v>3925</v>
      </c>
      <c r="D37" s="34" t="s">
        <v>2380</v>
      </c>
      <c r="E37" s="37" t="s">
        <v>2391</v>
      </c>
      <c r="F37" s="34">
        <v>57</v>
      </c>
      <c r="G37" s="34">
        <v>1234</v>
      </c>
    </row>
    <row r="38" spans="1:7">
      <c r="A38" s="23">
        <v>2014</v>
      </c>
      <c r="B38" s="23" t="s">
        <v>514</v>
      </c>
      <c r="C38" s="13" t="s">
        <v>3925</v>
      </c>
      <c r="D38" s="34" t="s">
        <v>2380</v>
      </c>
      <c r="E38" s="37" t="s">
        <v>2392</v>
      </c>
      <c r="F38" s="34">
        <v>5</v>
      </c>
      <c r="G38" s="34">
        <v>84</v>
      </c>
    </row>
    <row r="39" spans="1:7">
      <c r="A39" s="23">
        <v>2014</v>
      </c>
      <c r="B39" s="23" t="s">
        <v>514</v>
      </c>
      <c r="C39" s="13" t="s">
        <v>3925</v>
      </c>
      <c r="D39" s="34" t="s">
        <v>2380</v>
      </c>
      <c r="E39" s="37" t="s">
        <v>2393</v>
      </c>
      <c r="F39" s="34">
        <v>6</v>
      </c>
      <c r="G39" s="34">
        <v>127</v>
      </c>
    </row>
    <row r="40" spans="1:7">
      <c r="A40" s="23">
        <v>2014</v>
      </c>
      <c r="B40" s="23" t="s">
        <v>514</v>
      </c>
      <c r="C40" s="13" t="s">
        <v>3618</v>
      </c>
      <c r="D40" s="34" t="s">
        <v>2370</v>
      </c>
      <c r="E40" s="37" t="s">
        <v>2373</v>
      </c>
      <c r="F40" s="34">
        <v>3</v>
      </c>
      <c r="G40" s="34">
        <v>0</v>
      </c>
    </row>
    <row r="41" spans="1:7">
      <c r="A41" s="23">
        <v>2014</v>
      </c>
      <c r="B41" s="23" t="s">
        <v>514</v>
      </c>
      <c r="C41" s="13" t="s">
        <v>3618</v>
      </c>
      <c r="D41" s="34" t="s">
        <v>2377</v>
      </c>
      <c r="E41" s="37" t="s">
        <v>2375</v>
      </c>
      <c r="F41" s="34">
        <v>3</v>
      </c>
      <c r="G41" s="34">
        <v>0</v>
      </c>
    </row>
    <row r="42" spans="1:7">
      <c r="A42" s="23">
        <v>2014</v>
      </c>
      <c r="B42" s="23" t="s">
        <v>514</v>
      </c>
      <c r="C42" s="13" t="s">
        <v>3618</v>
      </c>
      <c r="D42" s="34" t="s">
        <v>4</v>
      </c>
      <c r="E42" s="37" t="s">
        <v>2389</v>
      </c>
      <c r="F42" s="34">
        <v>3</v>
      </c>
      <c r="G42" s="34">
        <v>0</v>
      </c>
    </row>
    <row r="43" spans="1:7">
      <c r="A43" s="23">
        <v>2014</v>
      </c>
      <c r="B43" s="23" t="s">
        <v>514</v>
      </c>
      <c r="C43" s="13" t="s">
        <v>3618</v>
      </c>
      <c r="D43" s="34" t="s">
        <v>2380</v>
      </c>
      <c r="E43" s="37" t="s">
        <v>2393</v>
      </c>
      <c r="F43" s="34">
        <v>3</v>
      </c>
      <c r="G43" s="34">
        <v>39</v>
      </c>
    </row>
    <row r="44" spans="1:7">
      <c r="A44" s="23">
        <v>2015</v>
      </c>
      <c r="B44" s="23" t="s">
        <v>514</v>
      </c>
      <c r="C44" s="13" t="s">
        <v>184</v>
      </c>
      <c r="D44" s="34" t="s">
        <v>2370</v>
      </c>
      <c r="E44" s="37" t="s">
        <v>2388</v>
      </c>
      <c r="F44" s="34">
        <v>3</v>
      </c>
      <c r="G44" s="34">
        <v>0</v>
      </c>
    </row>
    <row r="45" spans="1:7">
      <c r="A45" s="23">
        <v>2015</v>
      </c>
      <c r="B45" s="23" t="s">
        <v>514</v>
      </c>
      <c r="C45" s="13" t="s">
        <v>184</v>
      </c>
      <c r="D45" s="34" t="s">
        <v>2370</v>
      </c>
      <c r="E45" s="37" t="s">
        <v>2371</v>
      </c>
      <c r="F45" s="34">
        <v>16</v>
      </c>
      <c r="G45" s="34">
        <v>0</v>
      </c>
    </row>
    <row r="46" spans="1:7">
      <c r="A46" s="23">
        <v>2015</v>
      </c>
      <c r="B46" s="23" t="s">
        <v>514</v>
      </c>
      <c r="C46" s="13" t="s">
        <v>184</v>
      </c>
      <c r="D46" s="34" t="s">
        <v>2370</v>
      </c>
      <c r="E46" s="37" t="s">
        <v>2373</v>
      </c>
      <c r="F46" s="34">
        <v>7</v>
      </c>
      <c r="G46" s="34">
        <v>0</v>
      </c>
    </row>
    <row r="47" spans="1:7">
      <c r="A47" s="23">
        <v>2015</v>
      </c>
      <c r="B47" s="23" t="s">
        <v>514</v>
      </c>
      <c r="C47" s="13" t="s">
        <v>184</v>
      </c>
      <c r="D47" s="34" t="s">
        <v>2377</v>
      </c>
      <c r="E47" s="37" t="s">
        <v>2375</v>
      </c>
      <c r="F47" s="34">
        <v>25</v>
      </c>
      <c r="G47" s="34">
        <v>0</v>
      </c>
    </row>
    <row r="48" spans="1:7">
      <c r="A48" s="23">
        <v>2015</v>
      </c>
      <c r="B48" s="23" t="s">
        <v>514</v>
      </c>
      <c r="C48" s="13" t="s">
        <v>184</v>
      </c>
      <c r="D48" s="34" t="s">
        <v>2377</v>
      </c>
      <c r="E48" s="37" t="s">
        <v>3619</v>
      </c>
      <c r="F48" s="34">
        <v>1</v>
      </c>
      <c r="G48" s="34">
        <v>0</v>
      </c>
    </row>
    <row r="49" spans="1:7">
      <c r="A49" s="23">
        <v>2015</v>
      </c>
      <c r="B49" s="23" t="s">
        <v>514</v>
      </c>
      <c r="C49" s="13" t="s">
        <v>184</v>
      </c>
      <c r="D49" s="34" t="s">
        <v>4</v>
      </c>
      <c r="E49" s="37" t="s">
        <v>2389</v>
      </c>
      <c r="F49" s="34">
        <v>25</v>
      </c>
      <c r="G49" s="34">
        <v>0</v>
      </c>
    </row>
    <row r="50" spans="1:7">
      <c r="A50" s="23">
        <v>2015</v>
      </c>
      <c r="B50" s="23" t="s">
        <v>514</v>
      </c>
      <c r="C50" s="13" t="s">
        <v>184</v>
      </c>
      <c r="D50" s="34" t="s">
        <v>4</v>
      </c>
      <c r="E50" s="37" t="s">
        <v>2390</v>
      </c>
      <c r="F50" s="34">
        <v>1</v>
      </c>
      <c r="G50" s="34">
        <v>0</v>
      </c>
    </row>
    <row r="51" spans="1:7">
      <c r="A51" s="23">
        <v>2015</v>
      </c>
      <c r="B51" s="23" t="s">
        <v>514</v>
      </c>
      <c r="C51" s="13" t="s">
        <v>184</v>
      </c>
      <c r="D51" s="34" t="s">
        <v>2380</v>
      </c>
      <c r="E51" s="37" t="s">
        <v>2391</v>
      </c>
      <c r="F51" s="34">
        <v>26</v>
      </c>
      <c r="G51" s="34">
        <v>305</v>
      </c>
    </row>
    <row r="52" spans="1:7">
      <c r="A52" s="23">
        <v>2015</v>
      </c>
      <c r="B52" s="23" t="s">
        <v>514</v>
      </c>
      <c r="C52" s="13" t="s">
        <v>184</v>
      </c>
      <c r="D52" s="34" t="s">
        <v>2380</v>
      </c>
      <c r="E52" s="37" t="s">
        <v>2383</v>
      </c>
      <c r="F52" s="34">
        <v>0</v>
      </c>
      <c r="G52" s="34">
        <v>7</v>
      </c>
    </row>
    <row r="53" spans="1:7">
      <c r="A53" s="23">
        <v>2015</v>
      </c>
      <c r="B53" s="23" t="s">
        <v>514</v>
      </c>
      <c r="C53" s="13" t="s">
        <v>23</v>
      </c>
      <c r="D53" s="34" t="s">
        <v>2370</v>
      </c>
      <c r="E53" s="37" t="s">
        <v>2387</v>
      </c>
      <c r="F53" s="34">
        <v>10</v>
      </c>
      <c r="G53" s="34">
        <v>0</v>
      </c>
    </row>
    <row r="54" spans="1:7">
      <c r="A54" s="23">
        <v>2015</v>
      </c>
      <c r="B54" s="23" t="s">
        <v>514</v>
      </c>
      <c r="C54" s="13" t="s">
        <v>23</v>
      </c>
      <c r="D54" s="34" t="s">
        <v>2370</v>
      </c>
      <c r="E54" s="37" t="s">
        <v>2388</v>
      </c>
      <c r="F54" s="34">
        <v>52</v>
      </c>
      <c r="G54" s="34">
        <v>0</v>
      </c>
    </row>
    <row r="55" spans="1:7">
      <c r="A55" s="23">
        <v>2015</v>
      </c>
      <c r="B55" s="23" t="s">
        <v>514</v>
      </c>
      <c r="C55" s="13" t="s">
        <v>23</v>
      </c>
      <c r="D55" s="34" t="s">
        <v>2370</v>
      </c>
      <c r="E55" s="37" t="s">
        <v>2373</v>
      </c>
      <c r="F55" s="34">
        <v>77</v>
      </c>
      <c r="G55" s="34">
        <v>0</v>
      </c>
    </row>
    <row r="56" spans="1:7">
      <c r="A56" s="23">
        <v>2015</v>
      </c>
      <c r="B56" s="23" t="s">
        <v>514</v>
      </c>
      <c r="C56" s="13" t="s">
        <v>23</v>
      </c>
      <c r="D56" s="34" t="s">
        <v>2377</v>
      </c>
      <c r="E56" s="37" t="s">
        <v>2375</v>
      </c>
      <c r="F56" s="34">
        <v>67</v>
      </c>
      <c r="G56" s="34">
        <v>0</v>
      </c>
    </row>
    <row r="57" spans="1:7">
      <c r="A57" s="23">
        <v>2015</v>
      </c>
      <c r="B57" s="23" t="s">
        <v>514</v>
      </c>
      <c r="C57" s="13" t="s">
        <v>23</v>
      </c>
      <c r="D57" s="34" t="s">
        <v>2377</v>
      </c>
      <c r="E57" s="37" t="s">
        <v>3619</v>
      </c>
      <c r="F57" s="34">
        <v>72</v>
      </c>
      <c r="G57" s="34">
        <v>0</v>
      </c>
    </row>
    <row r="58" spans="1:7">
      <c r="A58" s="23">
        <v>2015</v>
      </c>
      <c r="B58" s="23" t="s">
        <v>514</v>
      </c>
      <c r="C58" s="13" t="s">
        <v>23</v>
      </c>
      <c r="D58" s="34" t="s">
        <v>4</v>
      </c>
      <c r="E58" s="37" t="s">
        <v>2389</v>
      </c>
      <c r="F58" s="34">
        <v>139</v>
      </c>
      <c r="G58" s="34">
        <v>0</v>
      </c>
    </row>
    <row r="59" spans="1:7">
      <c r="A59" s="23">
        <v>2015</v>
      </c>
      <c r="B59" s="23" t="s">
        <v>514</v>
      </c>
      <c r="C59" s="13" t="s">
        <v>23</v>
      </c>
      <c r="D59" s="34" t="s">
        <v>2380</v>
      </c>
      <c r="E59" s="37" t="s">
        <v>2391</v>
      </c>
      <c r="F59" s="34">
        <v>96</v>
      </c>
      <c r="G59" s="34">
        <v>2517</v>
      </c>
    </row>
    <row r="60" spans="1:7">
      <c r="A60" s="23">
        <v>2015</v>
      </c>
      <c r="B60" s="23" t="s">
        <v>514</v>
      </c>
      <c r="C60" s="13" t="s">
        <v>23</v>
      </c>
      <c r="D60" s="34" t="s">
        <v>2380</v>
      </c>
      <c r="E60" s="37" t="s">
        <v>2392</v>
      </c>
      <c r="F60" s="34">
        <v>16</v>
      </c>
      <c r="G60" s="34">
        <v>546</v>
      </c>
    </row>
    <row r="61" spans="1:7">
      <c r="A61" s="23">
        <v>2015</v>
      </c>
      <c r="B61" s="23" t="s">
        <v>514</v>
      </c>
      <c r="C61" s="13" t="s">
        <v>23</v>
      </c>
      <c r="D61" s="34" t="s">
        <v>2380</v>
      </c>
      <c r="E61" s="37" t="s">
        <v>2393</v>
      </c>
      <c r="F61" s="34">
        <v>27</v>
      </c>
      <c r="G61" s="34">
        <v>555</v>
      </c>
    </row>
    <row r="62" spans="1:7">
      <c r="A62" s="23">
        <v>2015</v>
      </c>
      <c r="B62" s="23" t="s">
        <v>514</v>
      </c>
      <c r="C62" s="13" t="s">
        <v>185</v>
      </c>
      <c r="D62" s="34" t="s">
        <v>2370</v>
      </c>
      <c r="E62" s="37" t="s">
        <v>2388</v>
      </c>
      <c r="F62" s="34">
        <v>25</v>
      </c>
      <c r="G62" s="34">
        <v>0</v>
      </c>
    </row>
    <row r="63" spans="1:7">
      <c r="A63" s="23">
        <v>2015</v>
      </c>
      <c r="B63" s="23" t="s">
        <v>514</v>
      </c>
      <c r="C63" s="13" t="s">
        <v>185</v>
      </c>
      <c r="D63" s="34" t="s">
        <v>2370</v>
      </c>
      <c r="E63" s="37" t="s">
        <v>2373</v>
      </c>
      <c r="F63" s="34">
        <v>13</v>
      </c>
      <c r="G63" s="34">
        <v>0</v>
      </c>
    </row>
    <row r="64" spans="1:7">
      <c r="A64" s="23">
        <v>2015</v>
      </c>
      <c r="B64" s="23" t="s">
        <v>514</v>
      </c>
      <c r="C64" s="13" t="s">
        <v>185</v>
      </c>
      <c r="D64" s="34" t="s">
        <v>2377</v>
      </c>
      <c r="E64" s="37" t="s">
        <v>2375</v>
      </c>
      <c r="F64" s="34">
        <v>25</v>
      </c>
      <c r="G64" s="34">
        <v>0</v>
      </c>
    </row>
    <row r="65" spans="1:7">
      <c r="A65" s="23">
        <v>2015</v>
      </c>
      <c r="B65" s="23" t="s">
        <v>514</v>
      </c>
      <c r="C65" s="13" t="s">
        <v>185</v>
      </c>
      <c r="D65" s="34" t="s">
        <v>2377</v>
      </c>
      <c r="E65" s="37" t="s">
        <v>3619</v>
      </c>
      <c r="F65" s="34">
        <v>13</v>
      </c>
      <c r="G65" s="34">
        <v>0</v>
      </c>
    </row>
    <row r="66" spans="1:7">
      <c r="A66" s="23">
        <v>2015</v>
      </c>
      <c r="B66" s="23" t="s">
        <v>514</v>
      </c>
      <c r="C66" s="13" t="s">
        <v>185</v>
      </c>
      <c r="D66" s="34" t="s">
        <v>4</v>
      </c>
      <c r="E66" s="37" t="s">
        <v>2389</v>
      </c>
      <c r="F66" s="34">
        <v>38</v>
      </c>
      <c r="G66" s="34">
        <v>0</v>
      </c>
    </row>
    <row r="67" spans="1:7">
      <c r="A67" s="23">
        <v>2015</v>
      </c>
      <c r="B67" s="23" t="s">
        <v>514</v>
      </c>
      <c r="C67" s="13" t="s">
        <v>185</v>
      </c>
      <c r="D67" s="34" t="s">
        <v>2380</v>
      </c>
      <c r="E67" s="37" t="s">
        <v>2391</v>
      </c>
      <c r="F67" s="34">
        <v>35</v>
      </c>
      <c r="G67" s="34">
        <v>686</v>
      </c>
    </row>
    <row r="68" spans="1:7">
      <c r="A68" s="23">
        <v>2015</v>
      </c>
      <c r="B68" s="23" t="s">
        <v>514</v>
      </c>
      <c r="C68" s="13" t="s">
        <v>185</v>
      </c>
      <c r="D68" s="34" t="s">
        <v>2380</v>
      </c>
      <c r="E68" s="37" t="s">
        <v>2392</v>
      </c>
      <c r="F68" s="34">
        <v>1</v>
      </c>
      <c r="G68" s="34">
        <v>26</v>
      </c>
    </row>
    <row r="69" spans="1:7">
      <c r="A69" s="23">
        <v>2015</v>
      </c>
      <c r="B69" s="23" t="s">
        <v>514</v>
      </c>
      <c r="C69" s="13" t="s">
        <v>185</v>
      </c>
      <c r="D69" s="34" t="s">
        <v>2380</v>
      </c>
      <c r="E69" s="37" t="s">
        <v>2393</v>
      </c>
      <c r="F69" s="34">
        <v>2</v>
      </c>
      <c r="G69" s="34">
        <v>29</v>
      </c>
    </row>
    <row r="70" spans="1:7">
      <c r="A70" s="23">
        <v>2015</v>
      </c>
      <c r="B70" s="23" t="s">
        <v>514</v>
      </c>
      <c r="C70" s="13" t="s">
        <v>3925</v>
      </c>
      <c r="D70" s="34" t="s">
        <v>2370</v>
      </c>
      <c r="E70" s="37" t="s">
        <v>2387</v>
      </c>
      <c r="F70" s="34">
        <v>1</v>
      </c>
      <c r="G70" s="34">
        <v>0</v>
      </c>
    </row>
    <row r="71" spans="1:7">
      <c r="A71" s="23">
        <v>2015</v>
      </c>
      <c r="B71" s="23" t="s">
        <v>514</v>
      </c>
      <c r="C71" s="13" t="s">
        <v>3925</v>
      </c>
      <c r="D71" s="34" t="s">
        <v>2370</v>
      </c>
      <c r="E71" s="37" t="s">
        <v>2388</v>
      </c>
      <c r="F71" s="34">
        <v>39</v>
      </c>
      <c r="G71" s="34">
        <v>0</v>
      </c>
    </row>
    <row r="72" spans="1:7">
      <c r="A72" s="23">
        <v>2015</v>
      </c>
      <c r="B72" s="23" t="s">
        <v>514</v>
      </c>
      <c r="C72" s="13" t="s">
        <v>3925</v>
      </c>
      <c r="D72" s="34" t="s">
        <v>2370</v>
      </c>
      <c r="E72" s="37" t="s">
        <v>2371</v>
      </c>
      <c r="F72" s="34">
        <v>1</v>
      </c>
      <c r="G72" s="34">
        <v>0</v>
      </c>
    </row>
    <row r="73" spans="1:7">
      <c r="A73" s="23">
        <v>2015</v>
      </c>
      <c r="B73" s="23" t="s">
        <v>514</v>
      </c>
      <c r="C73" s="13" t="s">
        <v>3925</v>
      </c>
      <c r="D73" s="34" t="s">
        <v>2370</v>
      </c>
      <c r="E73" s="37" t="s">
        <v>2373</v>
      </c>
      <c r="F73" s="34">
        <v>9</v>
      </c>
      <c r="G73" s="34">
        <v>0</v>
      </c>
    </row>
    <row r="74" spans="1:7">
      <c r="A74" s="23">
        <v>2015</v>
      </c>
      <c r="B74" s="23" t="s">
        <v>514</v>
      </c>
      <c r="C74" s="13" t="s">
        <v>3925</v>
      </c>
      <c r="D74" s="34" t="s">
        <v>2377</v>
      </c>
      <c r="E74" s="37" t="s">
        <v>2375</v>
      </c>
      <c r="F74" s="34">
        <v>24</v>
      </c>
      <c r="G74" s="34">
        <v>0</v>
      </c>
    </row>
    <row r="75" spans="1:7">
      <c r="A75" s="23">
        <v>2015</v>
      </c>
      <c r="B75" s="23" t="s">
        <v>514</v>
      </c>
      <c r="C75" s="13" t="s">
        <v>3925</v>
      </c>
      <c r="D75" s="34" t="s">
        <v>2377</v>
      </c>
      <c r="E75" s="37" t="s">
        <v>3619</v>
      </c>
      <c r="F75" s="34">
        <v>26</v>
      </c>
      <c r="G75" s="34">
        <v>0</v>
      </c>
    </row>
    <row r="76" spans="1:7">
      <c r="A76" s="23">
        <v>2015</v>
      </c>
      <c r="B76" s="23" t="s">
        <v>514</v>
      </c>
      <c r="C76" s="13" t="s">
        <v>3925</v>
      </c>
      <c r="D76" s="34" t="s">
        <v>4</v>
      </c>
      <c r="E76" s="37" t="s">
        <v>2389</v>
      </c>
      <c r="F76" s="34">
        <v>49</v>
      </c>
      <c r="G76" s="34">
        <v>0</v>
      </c>
    </row>
    <row r="77" spans="1:7">
      <c r="A77" s="23">
        <v>2015</v>
      </c>
      <c r="B77" s="23" t="s">
        <v>514</v>
      </c>
      <c r="C77" s="13" t="s">
        <v>3925</v>
      </c>
      <c r="D77" s="34" t="s">
        <v>4</v>
      </c>
      <c r="E77" s="37" t="s">
        <v>2390</v>
      </c>
      <c r="F77" s="34">
        <v>1</v>
      </c>
      <c r="G77" s="34">
        <v>0</v>
      </c>
    </row>
    <row r="78" spans="1:7">
      <c r="A78" s="23">
        <v>2015</v>
      </c>
      <c r="B78" s="23" t="s">
        <v>514</v>
      </c>
      <c r="C78" s="13" t="s">
        <v>3925</v>
      </c>
      <c r="D78" s="34" t="s">
        <v>2380</v>
      </c>
      <c r="E78" s="37" t="s">
        <v>2391</v>
      </c>
      <c r="F78" s="34">
        <v>38</v>
      </c>
      <c r="G78" s="34">
        <v>884</v>
      </c>
    </row>
    <row r="79" spans="1:7">
      <c r="A79" s="23">
        <v>2015</v>
      </c>
      <c r="B79" s="23" t="s">
        <v>514</v>
      </c>
      <c r="C79" s="13" t="s">
        <v>3925</v>
      </c>
      <c r="D79" s="34" t="s">
        <v>2380</v>
      </c>
      <c r="E79" s="37" t="s">
        <v>2392</v>
      </c>
      <c r="F79" s="34">
        <v>7</v>
      </c>
      <c r="G79" s="34">
        <v>367</v>
      </c>
    </row>
    <row r="80" spans="1:7">
      <c r="A80" s="23">
        <v>2015</v>
      </c>
      <c r="B80" s="23" t="s">
        <v>514</v>
      </c>
      <c r="C80" s="13" t="s">
        <v>3925</v>
      </c>
      <c r="D80" s="34" t="s">
        <v>2380</v>
      </c>
      <c r="E80" s="37" t="s">
        <v>2393</v>
      </c>
      <c r="F80" s="34">
        <v>5</v>
      </c>
      <c r="G80" s="34">
        <v>172</v>
      </c>
    </row>
    <row r="81" spans="1:7">
      <c r="A81" s="23">
        <v>2015</v>
      </c>
      <c r="B81" s="23" t="s">
        <v>514</v>
      </c>
      <c r="C81" s="13" t="s">
        <v>1127</v>
      </c>
      <c r="D81" s="34" t="s">
        <v>2370</v>
      </c>
      <c r="E81" s="37" t="s">
        <v>2371</v>
      </c>
      <c r="F81" s="34">
        <v>116</v>
      </c>
      <c r="G81" s="34">
        <v>0</v>
      </c>
    </row>
    <row r="82" spans="1:7">
      <c r="A82" s="23">
        <v>2015</v>
      </c>
      <c r="B82" s="23" t="s">
        <v>514</v>
      </c>
      <c r="C82" s="13" t="s">
        <v>1127</v>
      </c>
      <c r="D82" s="34" t="s">
        <v>2377</v>
      </c>
      <c r="E82" s="37" t="s">
        <v>3619</v>
      </c>
      <c r="F82" s="34">
        <v>116</v>
      </c>
      <c r="G82" s="34">
        <v>0</v>
      </c>
    </row>
    <row r="83" spans="1:7">
      <c r="A83" s="23">
        <v>2015</v>
      </c>
      <c r="B83" s="23" t="s">
        <v>514</v>
      </c>
      <c r="C83" s="13" t="s">
        <v>1127</v>
      </c>
      <c r="D83" s="34" t="s">
        <v>4</v>
      </c>
      <c r="E83" s="37" t="s">
        <v>2389</v>
      </c>
      <c r="F83" s="34">
        <v>116</v>
      </c>
      <c r="G83" s="34">
        <v>0</v>
      </c>
    </row>
    <row r="84" spans="1:7">
      <c r="A84" s="23">
        <v>2015</v>
      </c>
      <c r="B84" s="23" t="s">
        <v>514</v>
      </c>
      <c r="C84" s="13" t="s">
        <v>1127</v>
      </c>
      <c r="D84" s="34" t="s">
        <v>2380</v>
      </c>
      <c r="E84" s="37" t="s">
        <v>2391</v>
      </c>
      <c r="F84" s="34">
        <v>57</v>
      </c>
      <c r="G84" s="34">
        <v>1176</v>
      </c>
    </row>
    <row r="85" spans="1:7">
      <c r="A85" s="23">
        <v>2015</v>
      </c>
      <c r="B85" s="23" t="s">
        <v>514</v>
      </c>
      <c r="C85" s="13" t="s">
        <v>1127</v>
      </c>
      <c r="D85" s="34" t="s">
        <v>2380</v>
      </c>
      <c r="E85" s="37" t="s">
        <v>2392</v>
      </c>
      <c r="F85" s="34">
        <v>59</v>
      </c>
      <c r="G85" s="34">
        <v>1195</v>
      </c>
    </row>
    <row r="86" spans="1:7">
      <c r="A86" s="23">
        <v>2015</v>
      </c>
      <c r="B86" s="23" t="s">
        <v>514</v>
      </c>
      <c r="C86" s="13" t="s">
        <v>3618</v>
      </c>
      <c r="D86" s="34" t="s">
        <v>2370</v>
      </c>
      <c r="E86" s="37" t="s">
        <v>2388</v>
      </c>
      <c r="F86" s="34">
        <v>2</v>
      </c>
      <c r="G86" s="34">
        <v>0</v>
      </c>
    </row>
    <row r="87" spans="1:7">
      <c r="A87" s="23">
        <v>2015</v>
      </c>
      <c r="B87" s="23" t="s">
        <v>514</v>
      </c>
      <c r="C87" s="13" t="s">
        <v>3618</v>
      </c>
      <c r="D87" s="34" t="s">
        <v>2370</v>
      </c>
      <c r="E87" s="37" t="s">
        <v>2373</v>
      </c>
      <c r="F87" s="34">
        <v>3</v>
      </c>
      <c r="G87" s="34">
        <v>0</v>
      </c>
    </row>
    <row r="88" spans="1:7">
      <c r="A88" s="23">
        <v>2015</v>
      </c>
      <c r="B88" s="23" t="s">
        <v>514</v>
      </c>
      <c r="C88" s="13" t="s">
        <v>3618</v>
      </c>
      <c r="D88" s="34" t="s">
        <v>2377</v>
      </c>
      <c r="E88" s="37" t="s">
        <v>2375</v>
      </c>
      <c r="F88" s="34">
        <v>5</v>
      </c>
      <c r="G88" s="34">
        <v>0</v>
      </c>
    </row>
    <row r="89" spans="1:7">
      <c r="A89" s="23">
        <v>2015</v>
      </c>
      <c r="B89" s="23" t="s">
        <v>514</v>
      </c>
      <c r="C89" s="13" t="s">
        <v>3618</v>
      </c>
      <c r="D89" s="34" t="s">
        <v>4</v>
      </c>
      <c r="E89" s="37" t="s">
        <v>2389</v>
      </c>
      <c r="F89" s="34">
        <v>5</v>
      </c>
      <c r="G89" s="34">
        <v>0</v>
      </c>
    </row>
    <row r="90" spans="1:7">
      <c r="A90" s="23">
        <v>2015</v>
      </c>
      <c r="B90" s="23" t="s">
        <v>514</v>
      </c>
      <c r="C90" s="13" t="s">
        <v>3618</v>
      </c>
      <c r="D90" s="34" t="s">
        <v>2380</v>
      </c>
      <c r="E90" s="37" t="s">
        <v>2391</v>
      </c>
      <c r="F90" s="34">
        <v>1</v>
      </c>
      <c r="G90" s="34">
        <v>12</v>
      </c>
    </row>
    <row r="91" spans="1:7">
      <c r="A91" s="23">
        <v>2015</v>
      </c>
      <c r="B91" s="23" t="s">
        <v>514</v>
      </c>
      <c r="C91" s="13" t="s">
        <v>3618</v>
      </c>
      <c r="D91" s="34" t="s">
        <v>2380</v>
      </c>
      <c r="E91" s="37" t="s">
        <v>2393</v>
      </c>
      <c r="F91" s="34">
        <v>4</v>
      </c>
      <c r="G91" s="34">
        <v>71</v>
      </c>
    </row>
    <row r="92" spans="1:7">
      <c r="A92" s="23">
        <v>2016</v>
      </c>
      <c r="B92" s="23" t="s">
        <v>514</v>
      </c>
      <c r="C92" s="13" t="s">
        <v>184</v>
      </c>
      <c r="D92" s="34" t="s">
        <v>2370</v>
      </c>
      <c r="E92" s="37" t="s">
        <v>2371</v>
      </c>
      <c r="F92" s="34">
        <v>19</v>
      </c>
      <c r="G92" s="34">
        <v>0</v>
      </c>
    </row>
    <row r="93" spans="1:7">
      <c r="A93" s="23">
        <v>2016</v>
      </c>
      <c r="B93" s="23" t="s">
        <v>514</v>
      </c>
      <c r="C93" s="13" t="s">
        <v>184</v>
      </c>
      <c r="D93" s="34" t="s">
        <v>2370</v>
      </c>
      <c r="E93" s="37" t="s">
        <v>2373</v>
      </c>
      <c r="F93" s="34">
        <v>10</v>
      </c>
      <c r="G93" s="34">
        <v>0</v>
      </c>
    </row>
    <row r="94" spans="1:7">
      <c r="A94" s="23">
        <v>2016</v>
      </c>
      <c r="B94" s="23" t="s">
        <v>514</v>
      </c>
      <c r="C94" s="13" t="s">
        <v>184</v>
      </c>
      <c r="D94" s="34" t="s">
        <v>2377</v>
      </c>
      <c r="E94" s="37" t="s">
        <v>2375</v>
      </c>
      <c r="F94" s="34">
        <v>25</v>
      </c>
      <c r="G94" s="34">
        <v>0</v>
      </c>
    </row>
    <row r="95" spans="1:7">
      <c r="A95" s="23">
        <v>2016</v>
      </c>
      <c r="B95" s="23" t="s">
        <v>514</v>
      </c>
      <c r="C95" s="13" t="s">
        <v>184</v>
      </c>
      <c r="D95" s="34" t="s">
        <v>2377</v>
      </c>
      <c r="E95" s="37" t="s">
        <v>3619</v>
      </c>
      <c r="F95" s="34">
        <v>2</v>
      </c>
      <c r="G95" s="34">
        <v>0</v>
      </c>
    </row>
    <row r="96" spans="1:7">
      <c r="A96" s="23">
        <v>2016</v>
      </c>
      <c r="B96" s="23" t="s">
        <v>514</v>
      </c>
      <c r="C96" s="13" t="s">
        <v>184</v>
      </c>
      <c r="D96" s="34" t="s">
        <v>4</v>
      </c>
      <c r="E96" s="37" t="s">
        <v>2389</v>
      </c>
      <c r="F96" s="34">
        <v>27</v>
      </c>
      <c r="G96" s="34">
        <v>0</v>
      </c>
    </row>
    <row r="97" spans="1:7">
      <c r="A97" s="23">
        <v>2016</v>
      </c>
      <c r="B97" s="23" t="s">
        <v>514</v>
      </c>
      <c r="C97" s="13" t="s">
        <v>184</v>
      </c>
      <c r="D97" s="34" t="s">
        <v>4</v>
      </c>
      <c r="E97" s="37" t="s">
        <v>2390</v>
      </c>
      <c r="F97" s="34">
        <v>2</v>
      </c>
      <c r="G97" s="34">
        <v>0</v>
      </c>
    </row>
    <row r="98" spans="1:7">
      <c r="A98" s="23">
        <v>2016</v>
      </c>
      <c r="B98" s="23" t="s">
        <v>514</v>
      </c>
      <c r="C98" s="13" t="s">
        <v>184</v>
      </c>
      <c r="D98" s="34" t="s">
        <v>2380</v>
      </c>
      <c r="E98" s="37" t="s">
        <v>2391</v>
      </c>
      <c r="F98" s="34">
        <v>29</v>
      </c>
      <c r="G98" s="34">
        <v>271</v>
      </c>
    </row>
    <row r="99" spans="1:7">
      <c r="A99" s="23">
        <v>2016</v>
      </c>
      <c r="B99" s="23" t="s">
        <v>514</v>
      </c>
      <c r="C99" s="13" t="s">
        <v>23</v>
      </c>
      <c r="D99" s="34" t="s">
        <v>2370</v>
      </c>
      <c r="E99" s="37" t="s">
        <v>2387</v>
      </c>
      <c r="F99" s="34">
        <v>2</v>
      </c>
      <c r="G99" s="34">
        <v>0</v>
      </c>
    </row>
    <row r="100" spans="1:7">
      <c r="A100" s="23">
        <v>2016</v>
      </c>
      <c r="B100" s="23" t="s">
        <v>514</v>
      </c>
      <c r="C100" s="13" t="s">
        <v>23</v>
      </c>
      <c r="D100" s="34" t="s">
        <v>2370</v>
      </c>
      <c r="E100" s="37" t="s">
        <v>2388</v>
      </c>
      <c r="F100" s="34">
        <v>62</v>
      </c>
      <c r="G100" s="34">
        <v>0</v>
      </c>
    </row>
    <row r="101" spans="1:7">
      <c r="A101" s="23">
        <v>2016</v>
      </c>
      <c r="B101" s="23" t="s">
        <v>514</v>
      </c>
      <c r="C101" s="13" t="s">
        <v>23</v>
      </c>
      <c r="D101" s="34" t="s">
        <v>2370</v>
      </c>
      <c r="E101" s="37" t="s">
        <v>2371</v>
      </c>
      <c r="F101" s="34">
        <v>6</v>
      </c>
      <c r="G101" s="34">
        <v>0</v>
      </c>
    </row>
    <row r="102" spans="1:7">
      <c r="A102" s="23">
        <v>2016</v>
      </c>
      <c r="B102" s="23" t="s">
        <v>514</v>
      </c>
      <c r="C102" s="13" t="s">
        <v>23</v>
      </c>
      <c r="D102" s="34" t="s">
        <v>2370</v>
      </c>
      <c r="E102" s="37" t="s">
        <v>2373</v>
      </c>
      <c r="F102" s="34">
        <v>64</v>
      </c>
      <c r="G102" s="34">
        <v>0</v>
      </c>
    </row>
    <row r="103" spans="1:7">
      <c r="A103" s="23">
        <v>2016</v>
      </c>
      <c r="B103" s="23" t="s">
        <v>514</v>
      </c>
      <c r="C103" s="13" t="s">
        <v>23</v>
      </c>
      <c r="D103" s="34" t="s">
        <v>2377</v>
      </c>
      <c r="E103" s="37" t="s">
        <v>2375</v>
      </c>
      <c r="F103" s="34">
        <v>66</v>
      </c>
      <c r="G103" s="34">
        <v>0</v>
      </c>
    </row>
    <row r="104" spans="1:7">
      <c r="A104" s="23">
        <v>2016</v>
      </c>
      <c r="B104" s="23" t="s">
        <v>514</v>
      </c>
      <c r="C104" s="13" t="s">
        <v>23</v>
      </c>
      <c r="D104" s="34" t="s">
        <v>2377</v>
      </c>
      <c r="E104" s="37" t="s">
        <v>3619</v>
      </c>
      <c r="F104" s="34">
        <v>68</v>
      </c>
      <c r="G104" s="34">
        <v>0</v>
      </c>
    </row>
    <row r="105" spans="1:7">
      <c r="A105" s="23">
        <v>2016</v>
      </c>
      <c r="B105" s="23" t="s">
        <v>514</v>
      </c>
      <c r="C105" s="13" t="s">
        <v>23</v>
      </c>
      <c r="D105" s="34" t="s">
        <v>4</v>
      </c>
      <c r="E105" s="37" t="s">
        <v>2389</v>
      </c>
      <c r="F105" s="34">
        <v>134</v>
      </c>
      <c r="G105" s="34">
        <v>0</v>
      </c>
    </row>
    <row r="106" spans="1:7">
      <c r="A106" s="23">
        <v>2016</v>
      </c>
      <c r="B106" s="23" t="s">
        <v>514</v>
      </c>
      <c r="C106" s="13" t="s">
        <v>23</v>
      </c>
      <c r="D106" s="34" t="s">
        <v>2380</v>
      </c>
      <c r="E106" s="37" t="s">
        <v>2391</v>
      </c>
      <c r="F106" s="34">
        <v>85</v>
      </c>
      <c r="G106" s="34">
        <v>1770</v>
      </c>
    </row>
    <row r="107" spans="1:7">
      <c r="A107" s="23">
        <v>2016</v>
      </c>
      <c r="B107" s="23" t="s">
        <v>514</v>
      </c>
      <c r="C107" s="13" t="s">
        <v>23</v>
      </c>
      <c r="D107" s="34" t="s">
        <v>2380</v>
      </c>
      <c r="E107" s="37" t="s">
        <v>2392</v>
      </c>
      <c r="F107" s="34">
        <v>28</v>
      </c>
      <c r="G107" s="34">
        <v>1073</v>
      </c>
    </row>
    <row r="108" spans="1:7">
      <c r="A108" s="23">
        <v>2016</v>
      </c>
      <c r="B108" s="23" t="s">
        <v>514</v>
      </c>
      <c r="C108" s="13" t="s">
        <v>23</v>
      </c>
      <c r="D108" s="34" t="s">
        <v>2380</v>
      </c>
      <c r="E108" s="37" t="s">
        <v>2393</v>
      </c>
      <c r="F108" s="34">
        <v>21</v>
      </c>
      <c r="G108" s="34">
        <v>312</v>
      </c>
    </row>
    <row r="109" spans="1:7">
      <c r="A109" s="23">
        <v>2016</v>
      </c>
      <c r="B109" s="23" t="s">
        <v>514</v>
      </c>
      <c r="C109" s="13" t="s">
        <v>185</v>
      </c>
      <c r="D109" s="34" t="s">
        <v>2370</v>
      </c>
      <c r="E109" s="37" t="s">
        <v>2388</v>
      </c>
      <c r="F109" s="34">
        <v>24</v>
      </c>
      <c r="G109" s="34">
        <v>0</v>
      </c>
    </row>
    <row r="110" spans="1:7">
      <c r="A110" s="23">
        <v>2016</v>
      </c>
      <c r="B110" s="23" t="s">
        <v>514</v>
      </c>
      <c r="C110" s="13" t="s">
        <v>185</v>
      </c>
      <c r="D110" s="34" t="s">
        <v>2370</v>
      </c>
      <c r="E110" s="37" t="s">
        <v>2373</v>
      </c>
      <c r="F110" s="34">
        <v>13</v>
      </c>
      <c r="G110" s="34">
        <v>0</v>
      </c>
    </row>
    <row r="111" spans="1:7">
      <c r="A111" s="23">
        <v>2016</v>
      </c>
      <c r="B111" s="23" t="s">
        <v>514</v>
      </c>
      <c r="C111" s="13" t="s">
        <v>185</v>
      </c>
      <c r="D111" s="34" t="s">
        <v>2377</v>
      </c>
      <c r="E111" s="37" t="s">
        <v>2375</v>
      </c>
      <c r="F111" s="34">
        <v>22</v>
      </c>
      <c r="G111" s="34">
        <v>0</v>
      </c>
    </row>
    <row r="112" spans="1:7">
      <c r="A112" s="23">
        <v>2016</v>
      </c>
      <c r="B112" s="23" t="s">
        <v>514</v>
      </c>
      <c r="C112" s="13" t="s">
        <v>185</v>
      </c>
      <c r="D112" s="34" t="s">
        <v>2377</v>
      </c>
      <c r="E112" s="37" t="s">
        <v>3619</v>
      </c>
      <c r="F112" s="34">
        <v>15</v>
      </c>
      <c r="G112" s="34">
        <v>0</v>
      </c>
    </row>
    <row r="113" spans="1:7">
      <c r="A113" s="23">
        <v>2016</v>
      </c>
      <c r="B113" s="23" t="s">
        <v>514</v>
      </c>
      <c r="C113" s="13" t="s">
        <v>185</v>
      </c>
      <c r="D113" s="34" t="s">
        <v>4</v>
      </c>
      <c r="E113" s="37" t="s">
        <v>2389</v>
      </c>
      <c r="F113" s="34">
        <v>37</v>
      </c>
      <c r="G113" s="34">
        <v>0</v>
      </c>
    </row>
    <row r="114" spans="1:7">
      <c r="A114" s="23">
        <v>2016</v>
      </c>
      <c r="B114" s="23" t="s">
        <v>514</v>
      </c>
      <c r="C114" s="13" t="s">
        <v>185</v>
      </c>
      <c r="D114" s="34" t="s">
        <v>2380</v>
      </c>
      <c r="E114" s="37" t="s">
        <v>2391</v>
      </c>
      <c r="F114" s="34">
        <v>34</v>
      </c>
      <c r="G114" s="34">
        <v>775</v>
      </c>
    </row>
    <row r="115" spans="1:7">
      <c r="A115" s="23">
        <v>2016</v>
      </c>
      <c r="B115" s="23" t="s">
        <v>514</v>
      </c>
      <c r="C115" s="13" t="s">
        <v>185</v>
      </c>
      <c r="D115" s="34" t="s">
        <v>2380</v>
      </c>
      <c r="E115" s="37" t="s">
        <v>2392</v>
      </c>
      <c r="F115" s="34">
        <v>1</v>
      </c>
      <c r="G115" s="34">
        <v>29</v>
      </c>
    </row>
    <row r="116" spans="1:7">
      <c r="A116" s="23">
        <v>2016</v>
      </c>
      <c r="B116" s="23" t="s">
        <v>514</v>
      </c>
      <c r="C116" s="13" t="s">
        <v>185</v>
      </c>
      <c r="D116" s="34" t="s">
        <v>2380</v>
      </c>
      <c r="E116" s="37" t="s">
        <v>2393</v>
      </c>
      <c r="F116" s="34">
        <v>2</v>
      </c>
      <c r="G116" s="34">
        <v>38</v>
      </c>
    </row>
    <row r="117" spans="1:7">
      <c r="A117" s="23">
        <v>2016</v>
      </c>
      <c r="B117" s="23" t="s">
        <v>514</v>
      </c>
      <c r="C117" s="13" t="s">
        <v>3925</v>
      </c>
      <c r="D117" s="34" t="s">
        <v>2370</v>
      </c>
      <c r="E117" s="37" t="s">
        <v>2388</v>
      </c>
      <c r="F117" s="34">
        <v>33</v>
      </c>
      <c r="G117" s="34">
        <v>0</v>
      </c>
    </row>
    <row r="118" spans="1:7">
      <c r="A118" s="23">
        <v>2016</v>
      </c>
      <c r="B118" s="23" t="s">
        <v>514</v>
      </c>
      <c r="C118" s="13" t="s">
        <v>3925</v>
      </c>
      <c r="D118" s="34" t="s">
        <v>2370</v>
      </c>
      <c r="E118" s="37" t="s">
        <v>2373</v>
      </c>
      <c r="F118" s="34">
        <v>11</v>
      </c>
      <c r="G118" s="34">
        <v>0</v>
      </c>
    </row>
    <row r="119" spans="1:7">
      <c r="A119" s="23">
        <v>2016</v>
      </c>
      <c r="B119" s="23" t="s">
        <v>514</v>
      </c>
      <c r="C119" s="13" t="s">
        <v>3925</v>
      </c>
      <c r="D119" s="34" t="s">
        <v>2377</v>
      </c>
      <c r="E119" s="37" t="s">
        <v>2375</v>
      </c>
      <c r="F119" s="34">
        <v>23</v>
      </c>
      <c r="G119" s="34">
        <v>0</v>
      </c>
    </row>
    <row r="120" spans="1:7">
      <c r="A120" s="23">
        <v>2016</v>
      </c>
      <c r="B120" s="23" t="s">
        <v>514</v>
      </c>
      <c r="C120" s="13" t="s">
        <v>3925</v>
      </c>
      <c r="D120" s="34" t="s">
        <v>2377</v>
      </c>
      <c r="E120" s="37" t="s">
        <v>3619</v>
      </c>
      <c r="F120" s="34">
        <v>21</v>
      </c>
      <c r="G120" s="34">
        <v>0</v>
      </c>
    </row>
    <row r="121" spans="1:7">
      <c r="A121" s="23">
        <v>2016</v>
      </c>
      <c r="B121" s="23" t="s">
        <v>514</v>
      </c>
      <c r="C121" s="13" t="s">
        <v>3925</v>
      </c>
      <c r="D121" s="34" t="s">
        <v>4</v>
      </c>
      <c r="E121" s="37" t="s">
        <v>2389</v>
      </c>
      <c r="F121" s="34">
        <v>44</v>
      </c>
      <c r="G121" s="34">
        <v>0</v>
      </c>
    </row>
    <row r="122" spans="1:7">
      <c r="A122" s="23">
        <v>2016</v>
      </c>
      <c r="B122" s="23" t="s">
        <v>514</v>
      </c>
      <c r="C122" s="13" t="s">
        <v>3925</v>
      </c>
      <c r="D122" s="34" t="s">
        <v>2380</v>
      </c>
      <c r="E122" s="37" t="s">
        <v>2391</v>
      </c>
      <c r="F122" s="34">
        <v>32</v>
      </c>
      <c r="G122" s="34">
        <v>683</v>
      </c>
    </row>
    <row r="123" spans="1:7">
      <c r="A123" s="23">
        <v>2016</v>
      </c>
      <c r="B123" s="23" t="s">
        <v>514</v>
      </c>
      <c r="C123" s="13" t="s">
        <v>3925</v>
      </c>
      <c r="D123" s="34" t="s">
        <v>2380</v>
      </c>
      <c r="E123" s="37" t="s">
        <v>2392</v>
      </c>
      <c r="F123" s="34">
        <v>8</v>
      </c>
      <c r="G123" s="34">
        <v>244</v>
      </c>
    </row>
    <row r="124" spans="1:7">
      <c r="A124" s="23">
        <v>2016</v>
      </c>
      <c r="B124" s="23" t="s">
        <v>514</v>
      </c>
      <c r="C124" s="13" t="s">
        <v>3925</v>
      </c>
      <c r="D124" s="34" t="s">
        <v>2380</v>
      </c>
      <c r="E124" s="37" t="s">
        <v>2393</v>
      </c>
      <c r="F124" s="34">
        <v>4</v>
      </c>
      <c r="G124" s="34">
        <v>86</v>
      </c>
    </row>
    <row r="125" spans="1:7">
      <c r="A125" s="23">
        <v>2016</v>
      </c>
      <c r="B125" s="23" t="s">
        <v>514</v>
      </c>
      <c r="C125" s="13" t="s">
        <v>1127</v>
      </c>
      <c r="D125" s="34" t="s">
        <v>2370</v>
      </c>
      <c r="E125" s="37" t="s">
        <v>2371</v>
      </c>
      <c r="F125" s="34">
        <v>70</v>
      </c>
      <c r="G125" s="34">
        <v>0</v>
      </c>
    </row>
    <row r="126" spans="1:7">
      <c r="A126" s="23">
        <v>2016</v>
      </c>
      <c r="B126" s="23" t="s">
        <v>514</v>
      </c>
      <c r="C126" s="13" t="s">
        <v>1127</v>
      </c>
      <c r="D126" s="34" t="s">
        <v>2377</v>
      </c>
      <c r="E126" s="37" t="s">
        <v>3619</v>
      </c>
      <c r="F126" s="34">
        <v>70</v>
      </c>
      <c r="G126" s="34">
        <v>0</v>
      </c>
    </row>
    <row r="127" spans="1:7">
      <c r="A127" s="23">
        <v>2016</v>
      </c>
      <c r="B127" s="23" t="s">
        <v>514</v>
      </c>
      <c r="C127" s="13" t="s">
        <v>1127</v>
      </c>
      <c r="D127" s="34" t="s">
        <v>4</v>
      </c>
      <c r="E127" s="37" t="s">
        <v>2389</v>
      </c>
      <c r="F127" s="34">
        <v>70</v>
      </c>
      <c r="G127" s="34">
        <v>0</v>
      </c>
    </row>
    <row r="128" spans="1:7">
      <c r="A128" s="23">
        <v>2016</v>
      </c>
      <c r="B128" s="23" t="s">
        <v>514</v>
      </c>
      <c r="C128" s="13" t="s">
        <v>1127</v>
      </c>
      <c r="D128" s="34" t="s">
        <v>2380</v>
      </c>
      <c r="E128" s="37" t="s">
        <v>2391</v>
      </c>
      <c r="F128" s="34">
        <v>33</v>
      </c>
      <c r="G128" s="34">
        <v>655</v>
      </c>
    </row>
    <row r="129" spans="1:7">
      <c r="A129" s="23">
        <v>2016</v>
      </c>
      <c r="B129" s="23" t="s">
        <v>514</v>
      </c>
      <c r="C129" s="13" t="s">
        <v>1127</v>
      </c>
      <c r="D129" s="34" t="s">
        <v>2380</v>
      </c>
      <c r="E129" s="37" t="s">
        <v>2392</v>
      </c>
      <c r="F129" s="34">
        <v>37</v>
      </c>
      <c r="G129" s="34">
        <v>876</v>
      </c>
    </row>
    <row r="130" spans="1:7">
      <c r="A130" s="23">
        <v>2016</v>
      </c>
      <c r="B130" s="23" t="s">
        <v>514</v>
      </c>
      <c r="C130" s="13" t="s">
        <v>3618</v>
      </c>
      <c r="D130" s="34" t="s">
        <v>2370</v>
      </c>
      <c r="E130" s="37" t="s">
        <v>2373</v>
      </c>
      <c r="F130" s="34">
        <v>7</v>
      </c>
      <c r="G130" s="34">
        <v>0</v>
      </c>
    </row>
    <row r="131" spans="1:7">
      <c r="A131" s="23">
        <v>2016</v>
      </c>
      <c r="B131" s="23" t="s">
        <v>514</v>
      </c>
      <c r="C131" s="13" t="s">
        <v>3618</v>
      </c>
      <c r="D131" s="34" t="s">
        <v>2377</v>
      </c>
      <c r="E131" s="37" t="s">
        <v>2375</v>
      </c>
      <c r="F131" s="34">
        <v>7</v>
      </c>
      <c r="G131" s="34">
        <v>0</v>
      </c>
    </row>
    <row r="132" spans="1:7">
      <c r="A132" s="23">
        <v>2016</v>
      </c>
      <c r="B132" s="23" t="s">
        <v>514</v>
      </c>
      <c r="C132" s="13" t="s">
        <v>3618</v>
      </c>
      <c r="D132" s="34" t="s">
        <v>2377</v>
      </c>
      <c r="E132" s="37" t="s">
        <v>3619</v>
      </c>
      <c r="F132" s="34">
        <v>2</v>
      </c>
      <c r="G132" s="34">
        <v>0</v>
      </c>
    </row>
    <row r="133" spans="1:7">
      <c r="A133" s="23">
        <v>2016</v>
      </c>
      <c r="B133" s="23" t="s">
        <v>514</v>
      </c>
      <c r="C133" s="13" t="s">
        <v>3618</v>
      </c>
      <c r="D133" s="34" t="s">
        <v>4</v>
      </c>
      <c r="E133" s="37" t="s">
        <v>2389</v>
      </c>
      <c r="F133" s="34">
        <v>7</v>
      </c>
      <c r="G133" s="34">
        <v>0</v>
      </c>
    </row>
    <row r="134" spans="1:7">
      <c r="A134" s="23">
        <v>2016</v>
      </c>
      <c r="B134" s="23" t="s">
        <v>514</v>
      </c>
      <c r="C134" s="13" t="s">
        <v>3618</v>
      </c>
      <c r="D134" s="34" t="s">
        <v>2380</v>
      </c>
      <c r="E134" s="37" t="s">
        <v>2391</v>
      </c>
      <c r="F134" s="34">
        <v>1</v>
      </c>
      <c r="G134" s="34">
        <v>15</v>
      </c>
    </row>
    <row r="135" spans="1:7">
      <c r="A135" s="23">
        <v>2016</v>
      </c>
      <c r="B135" s="23" t="s">
        <v>514</v>
      </c>
      <c r="C135" s="13" t="s">
        <v>3618</v>
      </c>
      <c r="D135" s="34" t="s">
        <v>2380</v>
      </c>
      <c r="E135" s="37" t="s">
        <v>2393</v>
      </c>
      <c r="F135" s="34">
        <v>6</v>
      </c>
      <c r="G135" s="34">
        <v>100</v>
      </c>
    </row>
    <row r="136" spans="1:7">
      <c r="A136" s="23">
        <v>2017</v>
      </c>
      <c r="B136" s="23" t="s">
        <v>514</v>
      </c>
      <c r="C136" s="13" t="s">
        <v>184</v>
      </c>
      <c r="D136" s="34" t="s">
        <v>2370</v>
      </c>
      <c r="E136" s="37" t="s">
        <v>2388</v>
      </c>
      <c r="F136" s="34">
        <v>1</v>
      </c>
      <c r="G136" s="34">
        <v>0</v>
      </c>
    </row>
    <row r="137" spans="1:7">
      <c r="A137" s="23">
        <v>2017</v>
      </c>
      <c r="B137" s="23" t="s">
        <v>514</v>
      </c>
      <c r="C137" s="13" t="s">
        <v>184</v>
      </c>
      <c r="D137" s="34" t="s">
        <v>2370</v>
      </c>
      <c r="E137" s="37" t="s">
        <v>2371</v>
      </c>
      <c r="F137" s="34">
        <v>21</v>
      </c>
      <c r="G137" s="34">
        <v>0</v>
      </c>
    </row>
    <row r="138" spans="1:7">
      <c r="A138" s="23">
        <v>2017</v>
      </c>
      <c r="B138" s="23" t="s">
        <v>514</v>
      </c>
      <c r="C138" s="13" t="s">
        <v>184</v>
      </c>
      <c r="D138" s="34" t="s">
        <v>2370</v>
      </c>
      <c r="E138" s="37" t="s">
        <v>2373</v>
      </c>
      <c r="F138" s="34">
        <v>7</v>
      </c>
      <c r="G138" s="34">
        <v>0</v>
      </c>
    </row>
    <row r="139" spans="1:7">
      <c r="A139" s="23">
        <v>2017</v>
      </c>
      <c r="B139" s="23" t="s">
        <v>514</v>
      </c>
      <c r="C139" s="13" t="s">
        <v>184</v>
      </c>
      <c r="D139" s="34" t="s">
        <v>2377</v>
      </c>
      <c r="E139" s="37" t="s">
        <v>2375</v>
      </c>
      <c r="F139" s="34">
        <v>29</v>
      </c>
      <c r="G139" s="34">
        <v>0</v>
      </c>
    </row>
    <row r="140" spans="1:7">
      <c r="A140" s="23">
        <v>2017</v>
      </c>
      <c r="B140" s="23" t="s">
        <v>514</v>
      </c>
      <c r="C140" s="13" t="s">
        <v>184</v>
      </c>
      <c r="D140" s="34" t="s">
        <v>4</v>
      </c>
      <c r="E140" s="37" t="s">
        <v>2389</v>
      </c>
      <c r="F140" s="34">
        <v>29</v>
      </c>
      <c r="G140" s="34">
        <v>0</v>
      </c>
    </row>
    <row r="141" spans="1:7">
      <c r="A141" s="23">
        <v>2017</v>
      </c>
      <c r="B141" s="23" t="s">
        <v>514</v>
      </c>
      <c r="C141" s="13" t="s">
        <v>184</v>
      </c>
      <c r="D141" s="34" t="s">
        <v>2380</v>
      </c>
      <c r="E141" s="37" t="s">
        <v>2391</v>
      </c>
      <c r="F141" s="34">
        <v>28</v>
      </c>
      <c r="G141" s="34">
        <v>181</v>
      </c>
    </row>
    <row r="142" spans="1:7">
      <c r="A142" s="23">
        <v>2017</v>
      </c>
      <c r="B142" s="23" t="s">
        <v>514</v>
      </c>
      <c r="C142" s="13" t="s">
        <v>184</v>
      </c>
      <c r="D142" s="34" t="s">
        <v>2380</v>
      </c>
      <c r="E142" s="37" t="s">
        <v>2393</v>
      </c>
      <c r="F142" s="34">
        <v>1</v>
      </c>
      <c r="G142" s="34">
        <v>10</v>
      </c>
    </row>
    <row r="143" spans="1:7">
      <c r="A143" s="23">
        <v>2017</v>
      </c>
      <c r="B143" s="23" t="s">
        <v>514</v>
      </c>
      <c r="C143" s="13" t="s">
        <v>184</v>
      </c>
      <c r="D143" s="34" t="s">
        <v>2380</v>
      </c>
      <c r="E143" s="37" t="s">
        <v>2383</v>
      </c>
      <c r="F143" s="34">
        <v>0</v>
      </c>
      <c r="G143" s="34">
        <v>11</v>
      </c>
    </row>
    <row r="144" spans="1:7">
      <c r="A144" s="23">
        <v>2017</v>
      </c>
      <c r="B144" s="23" t="s">
        <v>514</v>
      </c>
      <c r="C144" s="13" t="s">
        <v>23</v>
      </c>
      <c r="D144" s="34" t="s">
        <v>2370</v>
      </c>
      <c r="E144" s="37" t="s">
        <v>2388</v>
      </c>
      <c r="F144" s="34">
        <v>10</v>
      </c>
      <c r="G144" s="34">
        <v>0</v>
      </c>
    </row>
    <row r="145" spans="1:7">
      <c r="A145" s="23">
        <v>2017</v>
      </c>
      <c r="B145" s="23" t="s">
        <v>514</v>
      </c>
      <c r="C145" s="13" t="s">
        <v>23</v>
      </c>
      <c r="D145" s="34" t="s">
        <v>2370</v>
      </c>
      <c r="E145" s="37" t="s">
        <v>2371</v>
      </c>
      <c r="F145" s="34">
        <v>1</v>
      </c>
      <c r="G145" s="34">
        <v>0</v>
      </c>
    </row>
    <row r="146" spans="1:7">
      <c r="A146" s="23">
        <v>2017</v>
      </c>
      <c r="B146" s="23" t="s">
        <v>514</v>
      </c>
      <c r="C146" s="13" t="s">
        <v>23</v>
      </c>
      <c r="D146" s="34" t="s">
        <v>2370</v>
      </c>
      <c r="E146" s="37" t="s">
        <v>2373</v>
      </c>
      <c r="F146" s="34">
        <v>43</v>
      </c>
      <c r="G146" s="34">
        <v>0</v>
      </c>
    </row>
    <row r="147" spans="1:7">
      <c r="A147" s="23">
        <v>2017</v>
      </c>
      <c r="B147" s="23" t="s">
        <v>514</v>
      </c>
      <c r="C147" s="13" t="s">
        <v>23</v>
      </c>
      <c r="D147" s="34" t="s">
        <v>2377</v>
      </c>
      <c r="E147" s="37" t="s">
        <v>2375</v>
      </c>
      <c r="F147" s="34">
        <v>54</v>
      </c>
      <c r="G147" s="34">
        <v>0</v>
      </c>
    </row>
    <row r="148" spans="1:7">
      <c r="A148" s="23">
        <v>2017</v>
      </c>
      <c r="B148" s="23" t="s">
        <v>514</v>
      </c>
      <c r="C148" s="13" t="s">
        <v>23</v>
      </c>
      <c r="D148" s="34" t="s">
        <v>4</v>
      </c>
      <c r="E148" s="37" t="s">
        <v>2389</v>
      </c>
      <c r="F148" s="34">
        <v>54</v>
      </c>
      <c r="G148" s="34">
        <v>0</v>
      </c>
    </row>
    <row r="149" spans="1:7">
      <c r="A149" s="23">
        <v>2017</v>
      </c>
      <c r="B149" s="23" t="s">
        <v>514</v>
      </c>
      <c r="C149" s="13" t="s">
        <v>23</v>
      </c>
      <c r="D149" s="34" t="s">
        <v>2380</v>
      </c>
      <c r="E149" s="37" t="s">
        <v>2391</v>
      </c>
      <c r="F149" s="34">
        <v>42</v>
      </c>
      <c r="G149" s="34">
        <v>637</v>
      </c>
    </row>
    <row r="150" spans="1:7">
      <c r="A150" s="23">
        <v>2017</v>
      </c>
      <c r="B150" s="23" t="s">
        <v>514</v>
      </c>
      <c r="C150" s="13" t="s">
        <v>23</v>
      </c>
      <c r="D150" s="34" t="s">
        <v>2380</v>
      </c>
      <c r="E150" s="37" t="s">
        <v>2393</v>
      </c>
      <c r="F150" s="34">
        <v>12</v>
      </c>
      <c r="G150" s="34">
        <v>238</v>
      </c>
    </row>
    <row r="151" spans="1:7">
      <c r="A151" s="23">
        <v>2017</v>
      </c>
      <c r="B151" s="23" t="s">
        <v>514</v>
      </c>
      <c r="C151" s="13" t="s">
        <v>185</v>
      </c>
      <c r="D151" s="34" t="s">
        <v>2370</v>
      </c>
      <c r="E151" s="37" t="s">
        <v>2387</v>
      </c>
      <c r="F151" s="34">
        <v>3</v>
      </c>
      <c r="G151" s="34">
        <v>0</v>
      </c>
    </row>
    <row r="152" spans="1:7">
      <c r="A152" s="23">
        <v>2017</v>
      </c>
      <c r="B152" s="23" t="s">
        <v>514</v>
      </c>
      <c r="C152" s="13" t="s">
        <v>185</v>
      </c>
      <c r="D152" s="34" t="s">
        <v>2370</v>
      </c>
      <c r="E152" s="37" t="s">
        <v>2388</v>
      </c>
      <c r="F152" s="34">
        <v>8</v>
      </c>
      <c r="G152" s="34">
        <v>0</v>
      </c>
    </row>
    <row r="153" spans="1:7">
      <c r="A153" s="23">
        <v>2017</v>
      </c>
      <c r="B153" s="23" t="s">
        <v>514</v>
      </c>
      <c r="C153" s="13" t="s">
        <v>185</v>
      </c>
      <c r="D153" s="34" t="s">
        <v>2370</v>
      </c>
      <c r="E153" s="37" t="s">
        <v>2371</v>
      </c>
      <c r="F153" s="34">
        <v>5</v>
      </c>
      <c r="G153" s="34">
        <v>0</v>
      </c>
    </row>
    <row r="154" spans="1:7">
      <c r="A154" s="23">
        <v>2017</v>
      </c>
      <c r="B154" s="23" t="s">
        <v>514</v>
      </c>
      <c r="C154" s="13" t="s">
        <v>185</v>
      </c>
      <c r="D154" s="34" t="s">
        <v>2370</v>
      </c>
      <c r="E154" s="37" t="s">
        <v>2373</v>
      </c>
      <c r="F154" s="34">
        <v>12</v>
      </c>
      <c r="G154" s="34">
        <v>0</v>
      </c>
    </row>
    <row r="155" spans="1:7">
      <c r="A155" s="23">
        <v>2017</v>
      </c>
      <c r="B155" s="23" t="s">
        <v>514</v>
      </c>
      <c r="C155" s="13" t="s">
        <v>185</v>
      </c>
      <c r="D155" s="34" t="s">
        <v>2377</v>
      </c>
      <c r="E155" s="37" t="s">
        <v>2375</v>
      </c>
      <c r="F155" s="34">
        <v>28</v>
      </c>
      <c r="G155" s="34">
        <v>0</v>
      </c>
    </row>
    <row r="156" spans="1:7">
      <c r="A156" s="23">
        <v>2017</v>
      </c>
      <c r="B156" s="23" t="s">
        <v>514</v>
      </c>
      <c r="C156" s="13" t="s">
        <v>185</v>
      </c>
      <c r="D156" s="34" t="s">
        <v>4</v>
      </c>
      <c r="E156" s="37" t="s">
        <v>2389</v>
      </c>
      <c r="F156" s="34">
        <v>28</v>
      </c>
      <c r="G156" s="34">
        <v>0</v>
      </c>
    </row>
    <row r="157" spans="1:7">
      <c r="A157" s="23">
        <v>2017</v>
      </c>
      <c r="B157" s="23" t="s">
        <v>514</v>
      </c>
      <c r="C157" s="13" t="s">
        <v>185</v>
      </c>
      <c r="D157" s="34" t="s">
        <v>2380</v>
      </c>
      <c r="E157" s="37" t="s">
        <v>2391</v>
      </c>
      <c r="F157" s="34">
        <v>27</v>
      </c>
      <c r="G157" s="34">
        <v>318</v>
      </c>
    </row>
    <row r="158" spans="1:7">
      <c r="A158" s="23">
        <v>2017</v>
      </c>
      <c r="B158" s="23" t="s">
        <v>514</v>
      </c>
      <c r="C158" s="13" t="s">
        <v>185</v>
      </c>
      <c r="D158" s="34" t="s">
        <v>2380</v>
      </c>
      <c r="E158" s="37" t="s">
        <v>2393</v>
      </c>
      <c r="F158" s="34">
        <v>1</v>
      </c>
      <c r="G158" s="34">
        <v>11</v>
      </c>
    </row>
    <row r="159" spans="1:7">
      <c r="A159" s="23">
        <v>2017</v>
      </c>
      <c r="B159" s="23" t="s">
        <v>514</v>
      </c>
      <c r="C159" s="13" t="s">
        <v>3925</v>
      </c>
      <c r="D159" s="34" t="s">
        <v>2370</v>
      </c>
      <c r="E159" s="37" t="s">
        <v>2387</v>
      </c>
      <c r="F159" s="34">
        <v>3</v>
      </c>
      <c r="G159" s="34">
        <v>0</v>
      </c>
    </row>
    <row r="160" spans="1:7">
      <c r="A160" s="23">
        <v>2017</v>
      </c>
      <c r="B160" s="23" t="s">
        <v>514</v>
      </c>
      <c r="C160" s="13" t="s">
        <v>3925</v>
      </c>
      <c r="D160" s="34" t="s">
        <v>2370</v>
      </c>
      <c r="E160" s="37" t="s">
        <v>2388</v>
      </c>
      <c r="F160" s="34">
        <v>8</v>
      </c>
      <c r="G160" s="34">
        <v>0</v>
      </c>
    </row>
    <row r="161" spans="1:7">
      <c r="A161" s="23">
        <v>2017</v>
      </c>
      <c r="B161" s="23" t="s">
        <v>514</v>
      </c>
      <c r="C161" s="13" t="s">
        <v>3925</v>
      </c>
      <c r="D161" s="34" t="s">
        <v>2370</v>
      </c>
      <c r="E161" s="37" t="s">
        <v>2373</v>
      </c>
      <c r="F161" s="34">
        <v>11</v>
      </c>
      <c r="G161" s="34">
        <v>0</v>
      </c>
    </row>
    <row r="162" spans="1:7">
      <c r="A162" s="23">
        <v>2017</v>
      </c>
      <c r="B162" s="23" t="s">
        <v>514</v>
      </c>
      <c r="C162" s="13" t="s">
        <v>3925</v>
      </c>
      <c r="D162" s="34" t="s">
        <v>2377</v>
      </c>
      <c r="E162" s="37" t="s">
        <v>2375</v>
      </c>
      <c r="F162" s="34">
        <v>22</v>
      </c>
      <c r="G162" s="34">
        <v>0</v>
      </c>
    </row>
    <row r="163" spans="1:7">
      <c r="A163" s="23">
        <v>2017</v>
      </c>
      <c r="B163" s="23" t="s">
        <v>514</v>
      </c>
      <c r="C163" s="13" t="s">
        <v>3925</v>
      </c>
      <c r="D163" s="34" t="s">
        <v>4</v>
      </c>
      <c r="E163" s="37" t="s">
        <v>2389</v>
      </c>
      <c r="F163" s="34">
        <v>22</v>
      </c>
      <c r="G163" s="34">
        <v>0</v>
      </c>
    </row>
    <row r="164" spans="1:7">
      <c r="A164" s="23">
        <v>2017</v>
      </c>
      <c r="B164" s="23" t="s">
        <v>514</v>
      </c>
      <c r="C164" s="13" t="s">
        <v>3925</v>
      </c>
      <c r="D164" s="34" t="s">
        <v>2380</v>
      </c>
      <c r="E164" s="37" t="s">
        <v>2391</v>
      </c>
      <c r="F164" s="34">
        <v>22</v>
      </c>
      <c r="G164" s="34">
        <v>353</v>
      </c>
    </row>
    <row r="165" spans="1:7">
      <c r="A165" s="23">
        <v>2017</v>
      </c>
      <c r="B165" s="23" t="s">
        <v>514</v>
      </c>
      <c r="C165" s="13" t="s">
        <v>1127</v>
      </c>
      <c r="D165" s="34" t="s">
        <v>2370</v>
      </c>
      <c r="E165" s="37" t="s">
        <v>2371</v>
      </c>
      <c r="F165" s="34">
        <v>131</v>
      </c>
      <c r="G165" s="34">
        <v>0</v>
      </c>
    </row>
    <row r="166" spans="1:7">
      <c r="A166" s="23">
        <v>2017</v>
      </c>
      <c r="B166" s="23" t="s">
        <v>514</v>
      </c>
      <c r="C166" s="13" t="s">
        <v>1127</v>
      </c>
      <c r="D166" s="34" t="s">
        <v>2377</v>
      </c>
      <c r="E166" s="37" t="s">
        <v>3619</v>
      </c>
      <c r="F166" s="34">
        <v>131</v>
      </c>
      <c r="G166" s="34">
        <v>0</v>
      </c>
    </row>
    <row r="167" spans="1:7">
      <c r="A167" s="23">
        <v>2017</v>
      </c>
      <c r="B167" s="23" t="s">
        <v>514</v>
      </c>
      <c r="C167" s="13" t="s">
        <v>1127</v>
      </c>
      <c r="D167" s="34" t="s">
        <v>4</v>
      </c>
      <c r="E167" s="37" t="s">
        <v>2389</v>
      </c>
      <c r="F167" s="34">
        <v>131</v>
      </c>
      <c r="G167" s="34">
        <v>0</v>
      </c>
    </row>
    <row r="168" spans="1:7">
      <c r="A168" s="23">
        <v>2017</v>
      </c>
      <c r="B168" s="23" t="s">
        <v>514</v>
      </c>
      <c r="C168" s="13" t="s">
        <v>1127</v>
      </c>
      <c r="D168" s="34" t="s">
        <v>2380</v>
      </c>
      <c r="E168" s="37" t="s">
        <v>2391</v>
      </c>
      <c r="F168" s="34">
        <v>69</v>
      </c>
      <c r="G168" s="34">
        <v>1605</v>
      </c>
    </row>
    <row r="169" spans="1:7">
      <c r="A169" s="23">
        <v>2017</v>
      </c>
      <c r="B169" s="23" t="s">
        <v>514</v>
      </c>
      <c r="C169" s="13" t="s">
        <v>1127</v>
      </c>
      <c r="D169" s="34" t="s">
        <v>2380</v>
      </c>
      <c r="E169" s="37" t="s">
        <v>2392</v>
      </c>
      <c r="F169" s="34">
        <v>62</v>
      </c>
      <c r="G169" s="34">
        <v>1205</v>
      </c>
    </row>
    <row r="170" spans="1:7">
      <c r="A170" s="23">
        <v>2017</v>
      </c>
      <c r="B170" s="23" t="s">
        <v>514</v>
      </c>
      <c r="C170" s="13" t="s">
        <v>3618</v>
      </c>
      <c r="D170" s="34" t="s">
        <v>2370</v>
      </c>
      <c r="E170" s="37" t="s">
        <v>2373</v>
      </c>
      <c r="F170" s="34">
        <v>10</v>
      </c>
      <c r="G170" s="34">
        <v>0</v>
      </c>
    </row>
    <row r="171" spans="1:7">
      <c r="A171" s="23">
        <v>2017</v>
      </c>
      <c r="B171" s="23" t="s">
        <v>514</v>
      </c>
      <c r="C171" s="13" t="s">
        <v>3618</v>
      </c>
      <c r="D171" s="34" t="s">
        <v>2377</v>
      </c>
      <c r="E171" s="37" t="s">
        <v>2375</v>
      </c>
      <c r="F171" s="34">
        <v>10</v>
      </c>
      <c r="G171" s="34">
        <v>0</v>
      </c>
    </row>
    <row r="172" spans="1:7">
      <c r="A172" s="23">
        <v>2017</v>
      </c>
      <c r="B172" s="23" t="s">
        <v>514</v>
      </c>
      <c r="C172" s="13" t="s">
        <v>3618</v>
      </c>
      <c r="D172" s="34" t="s">
        <v>4</v>
      </c>
      <c r="E172" s="37" t="s">
        <v>2389</v>
      </c>
      <c r="F172" s="34">
        <v>10</v>
      </c>
      <c r="G172" s="34">
        <v>0</v>
      </c>
    </row>
    <row r="173" spans="1:7">
      <c r="A173" s="23">
        <v>2017</v>
      </c>
      <c r="B173" s="23" t="s">
        <v>514</v>
      </c>
      <c r="C173" s="13" t="s">
        <v>3618</v>
      </c>
      <c r="D173" s="34" t="s">
        <v>2380</v>
      </c>
      <c r="E173" s="37" t="s">
        <v>2391</v>
      </c>
      <c r="F173" s="34">
        <v>8</v>
      </c>
      <c r="G173" s="34">
        <v>41</v>
      </c>
    </row>
    <row r="174" spans="1:7">
      <c r="A174" s="23">
        <v>2017</v>
      </c>
      <c r="B174" s="23" t="s">
        <v>514</v>
      </c>
      <c r="C174" s="13" t="s">
        <v>3618</v>
      </c>
      <c r="D174" s="34" t="s">
        <v>2380</v>
      </c>
      <c r="E174" s="37" t="s">
        <v>2393</v>
      </c>
      <c r="F174" s="34">
        <v>2</v>
      </c>
      <c r="G174" s="34">
        <v>102</v>
      </c>
    </row>
    <row r="175" spans="1:7">
      <c r="A175" s="23">
        <v>2018</v>
      </c>
      <c r="B175" s="23" t="s">
        <v>514</v>
      </c>
      <c r="C175" s="13" t="s">
        <v>184</v>
      </c>
      <c r="D175" s="34" t="s">
        <v>2370</v>
      </c>
      <c r="E175" s="37" t="s">
        <v>2387</v>
      </c>
      <c r="F175" s="34">
        <v>1</v>
      </c>
      <c r="G175" s="34"/>
    </row>
    <row r="176" spans="1:7">
      <c r="A176" s="23">
        <v>2018</v>
      </c>
      <c r="B176" s="23" t="s">
        <v>514</v>
      </c>
      <c r="C176" s="13" t="s">
        <v>23</v>
      </c>
      <c r="D176" s="34" t="s">
        <v>2370</v>
      </c>
      <c r="E176" s="37" t="s">
        <v>2387</v>
      </c>
      <c r="F176" s="34">
        <v>3</v>
      </c>
      <c r="G176" s="34"/>
    </row>
    <row r="177" spans="1:7">
      <c r="A177" s="23">
        <v>2018</v>
      </c>
      <c r="B177" s="23" t="s">
        <v>514</v>
      </c>
      <c r="C177" s="13" t="s">
        <v>185</v>
      </c>
      <c r="D177" s="34" t="s">
        <v>2370</v>
      </c>
      <c r="E177" s="37" t="s">
        <v>2387</v>
      </c>
      <c r="F177" s="34">
        <v>6</v>
      </c>
      <c r="G177" s="34"/>
    </row>
    <row r="178" spans="1:7">
      <c r="A178" s="23">
        <v>2018</v>
      </c>
      <c r="B178" s="23" t="s">
        <v>514</v>
      </c>
      <c r="C178" s="13" t="s">
        <v>3925</v>
      </c>
      <c r="D178" s="34" t="s">
        <v>2370</v>
      </c>
      <c r="E178" s="37" t="s">
        <v>2387</v>
      </c>
      <c r="F178" s="34">
        <v>1</v>
      </c>
      <c r="G178" s="34"/>
    </row>
    <row r="179" spans="1:7">
      <c r="A179" s="23">
        <v>2018</v>
      </c>
      <c r="B179" s="23" t="s">
        <v>514</v>
      </c>
      <c r="C179" s="13" t="s">
        <v>184</v>
      </c>
      <c r="D179" s="34" t="s">
        <v>2370</v>
      </c>
      <c r="E179" s="37" t="s">
        <v>2388</v>
      </c>
      <c r="F179" s="34">
        <v>5</v>
      </c>
      <c r="G179" s="34"/>
    </row>
    <row r="180" spans="1:7">
      <c r="A180" s="23">
        <v>2018</v>
      </c>
      <c r="B180" s="23" t="s">
        <v>514</v>
      </c>
      <c r="C180" s="13" t="s">
        <v>23</v>
      </c>
      <c r="D180" s="34" t="s">
        <v>2370</v>
      </c>
      <c r="E180" s="37" t="s">
        <v>2388</v>
      </c>
      <c r="F180" s="34">
        <v>92</v>
      </c>
      <c r="G180" s="34"/>
    </row>
    <row r="181" spans="1:7">
      <c r="A181" s="23">
        <v>2018</v>
      </c>
      <c r="B181" s="23" t="s">
        <v>514</v>
      </c>
      <c r="C181" s="13" t="s">
        <v>185</v>
      </c>
      <c r="D181" s="34" t="s">
        <v>2370</v>
      </c>
      <c r="E181" s="37" t="s">
        <v>2388</v>
      </c>
      <c r="F181" s="34">
        <v>48</v>
      </c>
      <c r="G181" s="34"/>
    </row>
    <row r="182" spans="1:7">
      <c r="A182" s="23">
        <v>2018</v>
      </c>
      <c r="B182" s="23" t="s">
        <v>514</v>
      </c>
      <c r="C182" s="13" t="s">
        <v>3925</v>
      </c>
      <c r="D182" s="34" t="s">
        <v>2370</v>
      </c>
      <c r="E182" s="37" t="s">
        <v>2388</v>
      </c>
      <c r="F182" s="34">
        <v>49</v>
      </c>
      <c r="G182" s="34"/>
    </row>
    <row r="183" spans="1:7">
      <c r="A183" s="23">
        <v>2018</v>
      </c>
      <c r="B183" s="23" t="s">
        <v>514</v>
      </c>
      <c r="C183" s="13" t="s">
        <v>184</v>
      </c>
      <c r="D183" s="34" t="s">
        <v>2370</v>
      </c>
      <c r="E183" s="37" t="s">
        <v>2371</v>
      </c>
      <c r="F183" s="34">
        <v>68</v>
      </c>
      <c r="G183" s="34"/>
    </row>
    <row r="184" spans="1:7">
      <c r="A184" s="23">
        <v>2018</v>
      </c>
      <c r="B184" s="23" t="s">
        <v>514</v>
      </c>
      <c r="C184" s="13" t="s">
        <v>23</v>
      </c>
      <c r="D184" s="34" t="s">
        <v>2370</v>
      </c>
      <c r="E184" s="37" t="s">
        <v>2371</v>
      </c>
      <c r="F184" s="34">
        <v>104</v>
      </c>
      <c r="G184" s="34"/>
    </row>
    <row r="185" spans="1:7">
      <c r="A185" s="23">
        <v>2018</v>
      </c>
      <c r="B185" s="23" t="s">
        <v>514</v>
      </c>
      <c r="C185" s="13" t="s">
        <v>185</v>
      </c>
      <c r="D185" s="34" t="s">
        <v>2370</v>
      </c>
      <c r="E185" s="37" t="s">
        <v>2371</v>
      </c>
      <c r="F185" s="34">
        <v>15</v>
      </c>
      <c r="G185" s="34"/>
    </row>
    <row r="186" spans="1:7">
      <c r="A186" s="23">
        <v>2018</v>
      </c>
      <c r="B186" s="23" t="s">
        <v>514</v>
      </c>
      <c r="C186" s="13" t="s">
        <v>3925</v>
      </c>
      <c r="D186" s="34" t="s">
        <v>2370</v>
      </c>
      <c r="E186" s="37" t="s">
        <v>2371</v>
      </c>
      <c r="F186" s="34">
        <v>17</v>
      </c>
      <c r="G186" s="34"/>
    </row>
    <row r="187" spans="1:7">
      <c r="A187" s="23">
        <v>2018</v>
      </c>
      <c r="B187" s="23" t="s">
        <v>514</v>
      </c>
      <c r="C187" s="13" t="s">
        <v>3618</v>
      </c>
      <c r="D187" s="34" t="s">
        <v>2370</v>
      </c>
      <c r="E187" s="37" t="s">
        <v>2371</v>
      </c>
      <c r="F187" s="34">
        <v>1</v>
      </c>
      <c r="G187" s="34"/>
    </row>
    <row r="188" spans="1:7">
      <c r="A188" s="23">
        <v>2018</v>
      </c>
      <c r="B188" s="23" t="s">
        <v>514</v>
      </c>
      <c r="C188" s="13" t="s">
        <v>184</v>
      </c>
      <c r="D188" s="34" t="s">
        <v>2370</v>
      </c>
      <c r="E188" s="37" t="s">
        <v>2373</v>
      </c>
      <c r="F188" s="34">
        <v>17</v>
      </c>
      <c r="G188" s="34"/>
    </row>
    <row r="189" spans="1:7">
      <c r="A189" s="23">
        <v>2018</v>
      </c>
      <c r="B189" s="23" t="s">
        <v>514</v>
      </c>
      <c r="C189" s="13" t="s">
        <v>23</v>
      </c>
      <c r="D189" s="34" t="s">
        <v>2370</v>
      </c>
      <c r="E189" s="37" t="s">
        <v>2373</v>
      </c>
      <c r="F189" s="34">
        <v>139</v>
      </c>
      <c r="G189" s="34"/>
    </row>
    <row r="190" spans="1:7">
      <c r="A190" s="23">
        <v>2018</v>
      </c>
      <c r="B190" s="23" t="s">
        <v>514</v>
      </c>
      <c r="C190" s="13" t="s">
        <v>185</v>
      </c>
      <c r="D190" s="34" t="s">
        <v>2370</v>
      </c>
      <c r="E190" s="37" t="s">
        <v>2373</v>
      </c>
      <c r="F190" s="34">
        <v>42</v>
      </c>
      <c r="G190" s="34"/>
    </row>
    <row r="191" spans="1:7">
      <c r="A191" s="23">
        <v>2018</v>
      </c>
      <c r="B191" s="23" t="s">
        <v>514</v>
      </c>
      <c r="C191" s="13" t="s">
        <v>3925</v>
      </c>
      <c r="D191" s="34" t="s">
        <v>2370</v>
      </c>
      <c r="E191" s="37" t="s">
        <v>2373</v>
      </c>
      <c r="F191" s="34">
        <v>27</v>
      </c>
      <c r="G191" s="34"/>
    </row>
    <row r="192" spans="1:7">
      <c r="A192" s="23">
        <v>2018</v>
      </c>
      <c r="B192" s="23" t="s">
        <v>514</v>
      </c>
      <c r="C192" s="13" t="s">
        <v>3618</v>
      </c>
      <c r="D192" s="34" t="s">
        <v>2370</v>
      </c>
      <c r="E192" s="37" t="s">
        <v>2373</v>
      </c>
      <c r="F192" s="34">
        <v>3</v>
      </c>
      <c r="G192" s="34"/>
    </row>
    <row r="193" spans="1:7">
      <c r="A193" s="23">
        <v>2018</v>
      </c>
      <c r="B193" s="23" t="s">
        <v>514</v>
      </c>
      <c r="C193" s="13" t="s">
        <v>184</v>
      </c>
      <c r="D193" s="34" t="s">
        <v>2377</v>
      </c>
      <c r="E193" s="37" t="s">
        <v>2375</v>
      </c>
      <c r="F193" s="34">
        <v>84</v>
      </c>
      <c r="G193" s="34"/>
    </row>
    <row r="194" spans="1:7">
      <c r="A194" s="23">
        <v>2018</v>
      </c>
      <c r="B194" s="23" t="s">
        <v>514</v>
      </c>
      <c r="C194" s="13" t="s">
        <v>23</v>
      </c>
      <c r="D194" s="34" t="s">
        <v>2377</v>
      </c>
      <c r="E194" s="37" t="s">
        <v>2375</v>
      </c>
      <c r="F194" s="34">
        <v>104</v>
      </c>
      <c r="G194" s="34"/>
    </row>
    <row r="195" spans="1:7">
      <c r="A195" s="23">
        <v>2018</v>
      </c>
      <c r="B195" s="23" t="s">
        <v>514</v>
      </c>
      <c r="C195" s="13" t="s">
        <v>185</v>
      </c>
      <c r="D195" s="34" t="s">
        <v>2377</v>
      </c>
      <c r="E195" s="37" t="s">
        <v>2375</v>
      </c>
      <c r="F195" s="34">
        <v>59</v>
      </c>
      <c r="G195" s="34"/>
    </row>
    <row r="196" spans="1:7">
      <c r="A196" s="23">
        <v>2018</v>
      </c>
      <c r="B196" s="23" t="s">
        <v>514</v>
      </c>
      <c r="C196" s="13" t="s">
        <v>3925</v>
      </c>
      <c r="D196" s="34" t="s">
        <v>2377</v>
      </c>
      <c r="E196" s="37" t="s">
        <v>2375</v>
      </c>
      <c r="F196" s="34">
        <v>31</v>
      </c>
      <c r="G196" s="34"/>
    </row>
    <row r="197" spans="1:7">
      <c r="A197" s="23">
        <v>2018</v>
      </c>
      <c r="B197" s="23" t="s">
        <v>514</v>
      </c>
      <c r="C197" s="13" t="s">
        <v>3618</v>
      </c>
      <c r="D197" s="34" t="s">
        <v>2377</v>
      </c>
      <c r="E197" s="37" t="s">
        <v>2375</v>
      </c>
      <c r="F197" s="34">
        <v>4</v>
      </c>
      <c r="G197" s="34"/>
    </row>
    <row r="198" spans="1:7">
      <c r="A198" s="23">
        <v>2018</v>
      </c>
      <c r="B198" s="23" t="s">
        <v>514</v>
      </c>
      <c r="C198" s="13" t="s">
        <v>184</v>
      </c>
      <c r="D198" s="34" t="s">
        <v>2377</v>
      </c>
      <c r="E198" s="37" t="s">
        <v>3619</v>
      </c>
      <c r="F198" s="34">
        <v>7</v>
      </c>
      <c r="G198" s="34"/>
    </row>
    <row r="199" spans="1:7">
      <c r="A199" s="23">
        <v>2018</v>
      </c>
      <c r="B199" s="23" t="s">
        <v>514</v>
      </c>
      <c r="C199" s="13" t="s">
        <v>23</v>
      </c>
      <c r="D199" s="34" t="s">
        <v>2377</v>
      </c>
      <c r="E199" s="37" t="s">
        <v>3619</v>
      </c>
      <c r="F199" s="34">
        <v>234</v>
      </c>
      <c r="G199" s="34"/>
    </row>
    <row r="200" spans="1:7">
      <c r="A200" s="23">
        <v>2018</v>
      </c>
      <c r="B200" s="23" t="s">
        <v>514</v>
      </c>
      <c r="C200" s="13" t="s">
        <v>185</v>
      </c>
      <c r="D200" s="34" t="s">
        <v>2377</v>
      </c>
      <c r="E200" s="37" t="s">
        <v>3619</v>
      </c>
      <c r="F200" s="34">
        <v>52</v>
      </c>
      <c r="G200" s="34"/>
    </row>
    <row r="201" spans="1:7">
      <c r="A201" s="23">
        <v>2018</v>
      </c>
      <c r="B201" s="23" t="s">
        <v>514</v>
      </c>
      <c r="C201" s="13" t="s">
        <v>3925</v>
      </c>
      <c r="D201" s="34" t="s">
        <v>2377</v>
      </c>
      <c r="E201" s="37" t="s">
        <v>3619</v>
      </c>
      <c r="F201" s="34">
        <v>63</v>
      </c>
      <c r="G201" s="34"/>
    </row>
    <row r="202" spans="1:7">
      <c r="A202" s="23">
        <v>2018</v>
      </c>
      <c r="B202" s="23" t="s">
        <v>514</v>
      </c>
      <c r="C202" s="13" t="s">
        <v>184</v>
      </c>
      <c r="D202" s="34" t="s">
        <v>4</v>
      </c>
      <c r="E202" s="37" t="s">
        <v>2389</v>
      </c>
      <c r="F202" s="34">
        <v>89</v>
      </c>
      <c r="G202" s="34"/>
    </row>
    <row r="203" spans="1:7">
      <c r="A203" s="23">
        <v>2018</v>
      </c>
      <c r="B203" s="23" t="s">
        <v>514</v>
      </c>
      <c r="C203" s="13" t="s">
        <v>23</v>
      </c>
      <c r="D203" s="34" t="s">
        <v>4</v>
      </c>
      <c r="E203" s="37" t="s">
        <v>2389</v>
      </c>
      <c r="F203" s="34">
        <v>338</v>
      </c>
      <c r="G203" s="34"/>
    </row>
    <row r="204" spans="1:7">
      <c r="A204" s="23">
        <v>2018</v>
      </c>
      <c r="B204" s="23" t="s">
        <v>514</v>
      </c>
      <c r="C204" s="13" t="s">
        <v>185</v>
      </c>
      <c r="D204" s="34" t="s">
        <v>4</v>
      </c>
      <c r="E204" s="37" t="s">
        <v>2389</v>
      </c>
      <c r="F204" s="34">
        <v>110</v>
      </c>
      <c r="G204" s="34"/>
    </row>
    <row r="205" spans="1:7">
      <c r="A205" s="23">
        <v>2018</v>
      </c>
      <c r="B205" s="23" t="s">
        <v>514</v>
      </c>
      <c r="C205" s="13" t="s">
        <v>3925</v>
      </c>
      <c r="D205" s="34" t="s">
        <v>4</v>
      </c>
      <c r="E205" s="37" t="s">
        <v>2389</v>
      </c>
      <c r="F205" s="34">
        <v>92</v>
      </c>
      <c r="G205" s="34"/>
    </row>
    <row r="206" spans="1:7">
      <c r="A206" s="23">
        <v>2018</v>
      </c>
      <c r="B206" s="23" t="s">
        <v>514</v>
      </c>
      <c r="C206" s="13" t="s">
        <v>3618</v>
      </c>
      <c r="D206" s="34" t="s">
        <v>4</v>
      </c>
      <c r="E206" s="37" t="s">
        <v>2389</v>
      </c>
      <c r="F206" s="34">
        <v>4</v>
      </c>
      <c r="G206" s="34"/>
    </row>
    <row r="207" spans="1:7">
      <c r="A207" s="23">
        <v>2018</v>
      </c>
      <c r="B207" s="23" t="s">
        <v>514</v>
      </c>
      <c r="C207" s="13" t="s">
        <v>184</v>
      </c>
      <c r="D207" s="34" t="s">
        <v>4</v>
      </c>
      <c r="E207" s="37" t="s">
        <v>2390</v>
      </c>
      <c r="F207" s="34">
        <v>2</v>
      </c>
      <c r="G207" s="34"/>
    </row>
    <row r="208" spans="1:7">
      <c r="A208" s="23">
        <v>2018</v>
      </c>
      <c r="B208" s="23" t="s">
        <v>514</v>
      </c>
      <c r="C208" s="13" t="s">
        <v>185</v>
      </c>
      <c r="D208" s="34" t="s">
        <v>4</v>
      </c>
      <c r="E208" s="37" t="s">
        <v>2390</v>
      </c>
      <c r="F208" s="34">
        <v>1</v>
      </c>
      <c r="G208" s="34"/>
    </row>
    <row r="209" spans="1:7">
      <c r="A209" s="23">
        <v>2018</v>
      </c>
      <c r="B209" s="23" t="s">
        <v>514</v>
      </c>
      <c r="C209" s="13" t="s">
        <v>3925</v>
      </c>
      <c r="D209" s="34" t="s">
        <v>4</v>
      </c>
      <c r="E209" s="37" t="s">
        <v>2390</v>
      </c>
      <c r="F209" s="34">
        <v>2</v>
      </c>
      <c r="G209" s="34"/>
    </row>
    <row r="210" spans="1:7">
      <c r="A210" s="23">
        <v>2018</v>
      </c>
      <c r="B210" s="23" t="s">
        <v>514</v>
      </c>
      <c r="C210" s="13" t="s">
        <v>184</v>
      </c>
      <c r="D210" s="34" t="s">
        <v>2380</v>
      </c>
      <c r="E210" s="37" t="s">
        <v>2391</v>
      </c>
      <c r="F210" s="34">
        <v>87</v>
      </c>
      <c r="G210" s="34"/>
    </row>
    <row r="211" spans="1:7">
      <c r="A211" s="23">
        <v>2018</v>
      </c>
      <c r="B211" s="23" t="s">
        <v>514</v>
      </c>
      <c r="C211" s="13" t="s">
        <v>23</v>
      </c>
      <c r="D211" s="34" t="s">
        <v>2380</v>
      </c>
      <c r="E211" s="37" t="s">
        <v>2391</v>
      </c>
      <c r="F211" s="34">
        <v>177</v>
      </c>
      <c r="G211" s="34"/>
    </row>
    <row r="212" spans="1:7">
      <c r="A212" s="23">
        <v>2018</v>
      </c>
      <c r="B212" s="23" t="s">
        <v>514</v>
      </c>
      <c r="C212" s="13" t="s">
        <v>185</v>
      </c>
      <c r="D212" s="34" t="s">
        <v>2380</v>
      </c>
      <c r="E212" s="37" t="s">
        <v>2391</v>
      </c>
      <c r="F212" s="34">
        <v>83</v>
      </c>
      <c r="G212" s="34"/>
    </row>
    <row r="213" spans="1:7">
      <c r="A213" s="23">
        <v>2018</v>
      </c>
      <c r="B213" s="23" t="s">
        <v>514</v>
      </c>
      <c r="C213" s="13" t="s">
        <v>3925</v>
      </c>
      <c r="D213" s="34" t="s">
        <v>2380</v>
      </c>
      <c r="E213" s="37" t="s">
        <v>2391</v>
      </c>
      <c r="F213" s="34">
        <v>57</v>
      </c>
      <c r="G213" s="34"/>
    </row>
    <row r="214" spans="1:7">
      <c r="A214" s="23">
        <v>2018</v>
      </c>
      <c r="B214" s="23" t="s">
        <v>514</v>
      </c>
      <c r="C214" s="13" t="s">
        <v>184</v>
      </c>
      <c r="D214" s="34" t="s">
        <v>2380</v>
      </c>
      <c r="E214" s="37" t="s">
        <v>2392</v>
      </c>
      <c r="F214" s="34">
        <v>1</v>
      </c>
      <c r="G214" s="34"/>
    </row>
    <row r="215" spans="1:7">
      <c r="A215" s="23">
        <v>2018</v>
      </c>
      <c r="B215" s="23" t="s">
        <v>514</v>
      </c>
      <c r="C215" s="13" t="s">
        <v>23</v>
      </c>
      <c r="D215" s="34" t="s">
        <v>2380</v>
      </c>
      <c r="E215" s="37" t="s">
        <v>2392</v>
      </c>
      <c r="F215" s="34">
        <v>69</v>
      </c>
      <c r="G215" s="34"/>
    </row>
    <row r="216" spans="1:7">
      <c r="A216" s="23">
        <v>2018</v>
      </c>
      <c r="B216" s="23" t="s">
        <v>514</v>
      </c>
      <c r="C216" s="13" t="s">
        <v>185</v>
      </c>
      <c r="D216" s="34" t="s">
        <v>2380</v>
      </c>
      <c r="E216" s="37" t="s">
        <v>2392</v>
      </c>
      <c r="F216" s="34">
        <v>1</v>
      </c>
      <c r="G216" s="34"/>
    </row>
    <row r="217" spans="1:7">
      <c r="A217" s="23">
        <v>2018</v>
      </c>
      <c r="B217" s="23" t="s">
        <v>514</v>
      </c>
      <c r="C217" s="13" t="s">
        <v>3925</v>
      </c>
      <c r="D217" s="34" t="s">
        <v>2380</v>
      </c>
      <c r="E217" s="37" t="s">
        <v>2392</v>
      </c>
      <c r="F217" s="34">
        <v>9</v>
      </c>
      <c r="G217" s="34"/>
    </row>
    <row r="218" spans="1:7">
      <c r="A218" s="23">
        <v>2018</v>
      </c>
      <c r="B218" s="23" t="s">
        <v>514</v>
      </c>
      <c r="C218" s="13" t="s">
        <v>184</v>
      </c>
      <c r="D218" s="34" t="s">
        <v>2380</v>
      </c>
      <c r="E218" s="37" t="s">
        <v>2393</v>
      </c>
      <c r="F218" s="34">
        <v>3</v>
      </c>
      <c r="G218" s="34"/>
    </row>
    <row r="219" spans="1:7">
      <c r="A219" s="23">
        <v>2018</v>
      </c>
      <c r="B219" s="23" t="s">
        <v>514</v>
      </c>
      <c r="C219" s="13" t="s">
        <v>23</v>
      </c>
      <c r="D219" s="34" t="s">
        <v>2380</v>
      </c>
      <c r="E219" s="37" t="s">
        <v>2393</v>
      </c>
      <c r="F219" s="34">
        <v>92</v>
      </c>
      <c r="G219" s="34"/>
    </row>
    <row r="220" spans="1:7">
      <c r="A220" s="23">
        <v>2018</v>
      </c>
      <c r="B220" s="23" t="s">
        <v>514</v>
      </c>
      <c r="C220" s="13" t="s">
        <v>185</v>
      </c>
      <c r="D220" s="34" t="s">
        <v>2380</v>
      </c>
      <c r="E220" s="37" t="s">
        <v>2393</v>
      </c>
      <c r="F220" s="34">
        <v>27</v>
      </c>
      <c r="G220" s="34"/>
    </row>
    <row r="221" spans="1:7">
      <c r="A221" s="23">
        <v>2018</v>
      </c>
      <c r="B221" s="23" t="s">
        <v>514</v>
      </c>
      <c r="C221" s="13" t="s">
        <v>3925</v>
      </c>
      <c r="D221" s="34" t="s">
        <v>2380</v>
      </c>
      <c r="E221" s="37" t="s">
        <v>2393</v>
      </c>
      <c r="F221" s="34">
        <v>28</v>
      </c>
      <c r="G221" s="34"/>
    </row>
    <row r="222" spans="1:7">
      <c r="A222" s="23">
        <v>2018</v>
      </c>
      <c r="B222" s="23" t="s">
        <v>514</v>
      </c>
      <c r="C222" s="13" t="s">
        <v>3618</v>
      </c>
      <c r="D222" s="34" t="s">
        <v>2380</v>
      </c>
      <c r="E222" s="37" t="s">
        <v>2393</v>
      </c>
      <c r="F222" s="34">
        <v>4</v>
      </c>
      <c r="G222" s="34"/>
    </row>
    <row r="223" spans="1:7">
      <c r="A223" s="23">
        <v>2018</v>
      </c>
      <c r="B223" s="23" t="s">
        <v>514</v>
      </c>
      <c r="C223" s="13" t="s">
        <v>184</v>
      </c>
      <c r="D223" s="34" t="s">
        <v>2384</v>
      </c>
      <c r="E223" s="37" t="s">
        <v>2391</v>
      </c>
      <c r="F223" s="34">
        <v>0</v>
      </c>
      <c r="G223" s="34">
        <v>190</v>
      </c>
    </row>
    <row r="224" spans="1:7">
      <c r="A224" s="23">
        <v>2018</v>
      </c>
      <c r="B224" s="23" t="s">
        <v>514</v>
      </c>
      <c r="C224" s="13" t="s">
        <v>23</v>
      </c>
      <c r="D224" s="34" t="s">
        <v>2384</v>
      </c>
      <c r="E224" s="37" t="s">
        <v>2391</v>
      </c>
      <c r="F224" s="34">
        <v>0</v>
      </c>
      <c r="G224" s="34">
        <v>619</v>
      </c>
    </row>
    <row r="225" spans="1:7">
      <c r="A225" s="23">
        <v>2018</v>
      </c>
      <c r="B225" s="23" t="s">
        <v>514</v>
      </c>
      <c r="C225" s="13" t="s">
        <v>185</v>
      </c>
      <c r="D225" s="34" t="s">
        <v>2384</v>
      </c>
      <c r="E225" s="37" t="s">
        <v>2391</v>
      </c>
      <c r="F225" s="34">
        <v>0</v>
      </c>
      <c r="G225" s="34">
        <v>347</v>
      </c>
    </row>
    <row r="226" spans="1:7">
      <c r="A226" s="23">
        <v>2018</v>
      </c>
      <c r="B226" s="23" t="s">
        <v>514</v>
      </c>
      <c r="C226" s="13" t="s">
        <v>3925</v>
      </c>
      <c r="D226" s="34" t="s">
        <v>2384</v>
      </c>
      <c r="E226" s="37" t="s">
        <v>2391</v>
      </c>
      <c r="F226" s="34">
        <v>0</v>
      </c>
      <c r="G226" s="34">
        <v>352</v>
      </c>
    </row>
    <row r="227" spans="1:7">
      <c r="A227" s="23">
        <v>2018</v>
      </c>
      <c r="B227" s="23" t="s">
        <v>514</v>
      </c>
      <c r="C227" s="13" t="s">
        <v>184</v>
      </c>
      <c r="D227" s="34" t="s">
        <v>2384</v>
      </c>
      <c r="E227" s="37" t="s">
        <v>2392</v>
      </c>
      <c r="F227" s="34">
        <v>0</v>
      </c>
      <c r="G227" s="34">
        <v>10</v>
      </c>
    </row>
    <row r="228" spans="1:7">
      <c r="A228" s="23">
        <v>2018</v>
      </c>
      <c r="B228" s="23" t="s">
        <v>514</v>
      </c>
      <c r="C228" s="13" t="s">
        <v>23</v>
      </c>
      <c r="D228" s="34" t="s">
        <v>2384</v>
      </c>
      <c r="E228" s="37" t="s">
        <v>2392</v>
      </c>
      <c r="F228" s="34">
        <v>0</v>
      </c>
      <c r="G228" s="34">
        <v>289</v>
      </c>
    </row>
    <row r="229" spans="1:7">
      <c r="A229" s="23">
        <v>2018</v>
      </c>
      <c r="B229" s="23" t="s">
        <v>514</v>
      </c>
      <c r="C229" s="13" t="s">
        <v>185</v>
      </c>
      <c r="D229" s="34" t="s">
        <v>2384</v>
      </c>
      <c r="E229" s="37" t="s">
        <v>2392</v>
      </c>
      <c r="F229" s="34">
        <v>0</v>
      </c>
      <c r="G229" s="34">
        <v>12</v>
      </c>
    </row>
    <row r="230" spans="1:7">
      <c r="A230" s="23">
        <v>2018</v>
      </c>
      <c r="B230" s="23" t="s">
        <v>514</v>
      </c>
      <c r="C230" s="13" t="s">
        <v>184</v>
      </c>
      <c r="D230" s="34" t="s">
        <v>2384</v>
      </c>
      <c r="E230" s="37" t="s">
        <v>2393</v>
      </c>
      <c r="F230" s="34">
        <v>0</v>
      </c>
      <c r="G230" s="34">
        <v>62</v>
      </c>
    </row>
    <row r="231" spans="1:7">
      <c r="A231" s="23">
        <v>2018</v>
      </c>
      <c r="B231" s="23" t="s">
        <v>514</v>
      </c>
      <c r="C231" s="13" t="s">
        <v>23</v>
      </c>
      <c r="D231" s="34" t="s">
        <v>2384</v>
      </c>
      <c r="E231" s="37" t="s">
        <v>2393</v>
      </c>
      <c r="F231" s="34">
        <v>0</v>
      </c>
      <c r="G231" s="34">
        <v>2465</v>
      </c>
    </row>
    <row r="232" spans="1:7">
      <c r="A232" s="23">
        <v>2018</v>
      </c>
      <c r="B232" s="23" t="s">
        <v>514</v>
      </c>
      <c r="C232" s="13" t="s">
        <v>185</v>
      </c>
      <c r="D232" s="34" t="s">
        <v>2384</v>
      </c>
      <c r="E232" s="37" t="s">
        <v>2393</v>
      </c>
      <c r="F232" s="34">
        <v>0</v>
      </c>
      <c r="G232" s="34">
        <v>576</v>
      </c>
    </row>
    <row r="233" spans="1:7">
      <c r="A233" s="23">
        <v>2018</v>
      </c>
      <c r="B233" s="23" t="s">
        <v>514</v>
      </c>
      <c r="C233" s="13" t="s">
        <v>3925</v>
      </c>
      <c r="D233" s="34" t="s">
        <v>2384</v>
      </c>
      <c r="E233" s="37" t="s">
        <v>2393</v>
      </c>
      <c r="F233" s="34">
        <v>0</v>
      </c>
      <c r="G233" s="34">
        <v>690</v>
      </c>
    </row>
    <row r="234" spans="1:7">
      <c r="A234" s="23">
        <v>2019</v>
      </c>
      <c r="B234" s="23" t="s">
        <v>514</v>
      </c>
      <c r="C234" s="13" t="s">
        <v>185</v>
      </c>
      <c r="D234" s="34" t="s">
        <v>2370</v>
      </c>
      <c r="E234" s="37" t="s">
        <v>4134</v>
      </c>
      <c r="F234" s="34">
        <v>1</v>
      </c>
      <c r="G234" s="34"/>
    </row>
    <row r="235" spans="1:7">
      <c r="A235" s="23">
        <v>2019</v>
      </c>
      <c r="B235" s="23" t="s">
        <v>514</v>
      </c>
      <c r="C235" s="13" t="s">
        <v>3925</v>
      </c>
      <c r="D235" s="34" t="s">
        <v>2370</v>
      </c>
      <c r="E235" s="37" t="s">
        <v>4134</v>
      </c>
      <c r="F235" s="34">
        <v>1</v>
      </c>
      <c r="G235" s="34"/>
    </row>
    <row r="236" spans="1:7">
      <c r="A236" s="23">
        <v>2019</v>
      </c>
      <c r="B236" s="23" t="s">
        <v>514</v>
      </c>
      <c r="C236" s="13" t="s">
        <v>23</v>
      </c>
      <c r="D236" s="34" t="s">
        <v>2370</v>
      </c>
      <c r="E236" s="37" t="s">
        <v>4135</v>
      </c>
      <c r="F236" s="34">
        <v>89</v>
      </c>
      <c r="G236" s="34">
        <v>2507</v>
      </c>
    </row>
    <row r="237" spans="1:7">
      <c r="A237" s="23">
        <v>2019</v>
      </c>
      <c r="B237" s="23" t="s">
        <v>514</v>
      </c>
      <c r="C237" s="13" t="s">
        <v>184</v>
      </c>
      <c r="D237" s="34" t="s">
        <v>2370</v>
      </c>
      <c r="E237" s="37" t="s">
        <v>4135</v>
      </c>
      <c r="F237" s="34">
        <v>46</v>
      </c>
      <c r="G237" s="34">
        <v>493</v>
      </c>
    </row>
    <row r="238" spans="1:7">
      <c r="A238" s="23">
        <v>2019</v>
      </c>
      <c r="B238" s="23" t="s">
        <v>514</v>
      </c>
      <c r="C238" s="13" t="s">
        <v>185</v>
      </c>
      <c r="D238" s="34" t="s">
        <v>2370</v>
      </c>
      <c r="E238" s="37" t="s">
        <v>4135</v>
      </c>
      <c r="F238" s="34">
        <v>23</v>
      </c>
      <c r="G238" s="34">
        <v>718</v>
      </c>
    </row>
    <row r="239" spans="1:7">
      <c r="A239" s="23">
        <v>2019</v>
      </c>
      <c r="B239" s="23" t="s">
        <v>514</v>
      </c>
      <c r="C239" s="13" t="s">
        <v>3925</v>
      </c>
      <c r="D239" s="34" t="s">
        <v>2370</v>
      </c>
      <c r="E239" s="37" t="s">
        <v>4135</v>
      </c>
      <c r="F239" s="34">
        <v>15</v>
      </c>
      <c r="G239" s="34">
        <v>585</v>
      </c>
    </row>
    <row r="240" spans="1:7">
      <c r="A240" s="23">
        <v>2019</v>
      </c>
      <c r="B240" s="23" t="s">
        <v>514</v>
      </c>
      <c r="C240" s="13" t="s">
        <v>23</v>
      </c>
      <c r="D240" s="34" t="s">
        <v>2370</v>
      </c>
      <c r="E240" s="37" t="s">
        <v>4136</v>
      </c>
      <c r="F240" s="34">
        <v>43</v>
      </c>
      <c r="G240" s="34">
        <v>805</v>
      </c>
    </row>
    <row r="241" spans="1:7">
      <c r="A241" s="23">
        <v>2019</v>
      </c>
      <c r="B241" s="23" t="s">
        <v>514</v>
      </c>
      <c r="C241" s="13" t="s">
        <v>184</v>
      </c>
      <c r="D241" s="34" t="s">
        <v>2370</v>
      </c>
      <c r="E241" s="37" t="s">
        <v>4136</v>
      </c>
      <c r="F241" s="34">
        <v>9</v>
      </c>
      <c r="G241" s="34">
        <v>154</v>
      </c>
    </row>
    <row r="242" spans="1:7">
      <c r="A242" s="23">
        <v>2019</v>
      </c>
      <c r="B242" s="23" t="s">
        <v>514</v>
      </c>
      <c r="C242" s="13" t="s">
        <v>185</v>
      </c>
      <c r="D242" s="34" t="s">
        <v>2370</v>
      </c>
      <c r="E242" s="37" t="s">
        <v>4136</v>
      </c>
      <c r="F242" s="34">
        <v>20</v>
      </c>
      <c r="G242" s="34">
        <v>396</v>
      </c>
    </row>
    <row r="243" spans="1:7">
      <c r="A243" s="23">
        <v>2019</v>
      </c>
      <c r="B243" s="23" t="s">
        <v>514</v>
      </c>
      <c r="C243" s="13" t="s">
        <v>3925</v>
      </c>
      <c r="D243" s="34" t="s">
        <v>2370</v>
      </c>
      <c r="E243" s="37" t="s">
        <v>4136</v>
      </c>
      <c r="F243" s="34">
        <v>9</v>
      </c>
      <c r="G243" s="34">
        <v>149</v>
      </c>
    </row>
    <row r="244" spans="1:7">
      <c r="A244" s="23">
        <v>2019</v>
      </c>
      <c r="B244" s="23" t="s">
        <v>514</v>
      </c>
      <c r="C244" s="13" t="s">
        <v>23</v>
      </c>
      <c r="D244" s="34" t="s">
        <v>2370</v>
      </c>
      <c r="E244" s="37" t="s">
        <v>4137</v>
      </c>
      <c r="F244" s="34">
        <v>2</v>
      </c>
      <c r="G244" s="34">
        <v>168</v>
      </c>
    </row>
    <row r="245" spans="1:7">
      <c r="A245" s="23">
        <v>2019</v>
      </c>
      <c r="B245" s="23" t="s">
        <v>514</v>
      </c>
      <c r="C245" s="13" t="s">
        <v>184</v>
      </c>
      <c r="D245" s="34" t="s">
        <v>2370</v>
      </c>
      <c r="E245" s="37" t="s">
        <v>4137</v>
      </c>
      <c r="F245" s="34">
        <v>1</v>
      </c>
      <c r="G245" s="34">
        <v>39</v>
      </c>
    </row>
    <row r="246" spans="1:7">
      <c r="A246" s="23">
        <v>2019</v>
      </c>
      <c r="B246" s="23" t="s">
        <v>514</v>
      </c>
      <c r="C246" s="13" t="s">
        <v>185</v>
      </c>
      <c r="D246" s="34" t="s">
        <v>2370</v>
      </c>
      <c r="E246" s="37" t="s">
        <v>4137</v>
      </c>
      <c r="F246" s="34">
        <v>6</v>
      </c>
      <c r="G246" s="34">
        <v>371</v>
      </c>
    </row>
    <row r="247" spans="1:7">
      <c r="A247" s="23">
        <v>2019</v>
      </c>
      <c r="B247" s="23" t="s">
        <v>514</v>
      </c>
      <c r="C247" s="13" t="s">
        <v>23</v>
      </c>
      <c r="D247" s="34" t="s">
        <v>2370</v>
      </c>
      <c r="E247" s="37" t="s">
        <v>4138</v>
      </c>
      <c r="F247" s="34">
        <v>20</v>
      </c>
      <c r="G247" s="34">
        <v>582</v>
      </c>
    </row>
    <row r="248" spans="1:7">
      <c r="A248" s="23">
        <v>2019</v>
      </c>
      <c r="B248" s="23" t="s">
        <v>514</v>
      </c>
      <c r="C248" s="13" t="s">
        <v>184</v>
      </c>
      <c r="D248" s="34" t="s">
        <v>2370</v>
      </c>
      <c r="E248" s="37" t="s">
        <v>4138</v>
      </c>
      <c r="F248" s="34">
        <v>4</v>
      </c>
      <c r="G248" s="34">
        <v>90</v>
      </c>
    </row>
    <row r="249" spans="1:7">
      <c r="A249" s="23">
        <v>2019</v>
      </c>
      <c r="B249" s="23" t="s">
        <v>514</v>
      </c>
      <c r="C249" s="13" t="s">
        <v>185</v>
      </c>
      <c r="D249" s="34" t="s">
        <v>2370</v>
      </c>
      <c r="E249" s="37" t="s">
        <v>4138</v>
      </c>
      <c r="F249" s="34">
        <v>12</v>
      </c>
      <c r="G249" s="34">
        <v>229</v>
      </c>
    </row>
    <row r="250" spans="1:7">
      <c r="A250" s="23">
        <v>2019</v>
      </c>
      <c r="B250" s="23" t="s">
        <v>514</v>
      </c>
      <c r="C250" s="13" t="s">
        <v>3925</v>
      </c>
      <c r="D250" s="34" t="s">
        <v>2370</v>
      </c>
      <c r="E250" s="37" t="s">
        <v>4138</v>
      </c>
      <c r="F250" s="34">
        <v>8</v>
      </c>
      <c r="G250" s="34">
        <v>174</v>
      </c>
    </row>
    <row r="251" spans="1:7">
      <c r="A251" s="23">
        <v>2019</v>
      </c>
      <c r="B251" s="23" t="s">
        <v>514</v>
      </c>
      <c r="C251" s="13" t="s">
        <v>185</v>
      </c>
      <c r="D251" s="34" t="s">
        <v>2370</v>
      </c>
      <c r="E251" s="37" t="s">
        <v>4139</v>
      </c>
      <c r="F251" s="34">
        <v>1</v>
      </c>
      <c r="G251" s="34">
        <v>110</v>
      </c>
    </row>
    <row r="252" spans="1:7">
      <c r="A252" s="23">
        <v>2019</v>
      </c>
      <c r="B252" s="23" t="s">
        <v>514</v>
      </c>
      <c r="C252" s="13" t="s">
        <v>3925</v>
      </c>
      <c r="D252" s="34" t="s">
        <v>2370</v>
      </c>
      <c r="E252" s="37" t="s">
        <v>4139</v>
      </c>
      <c r="F252" s="34">
        <v>2</v>
      </c>
      <c r="G252" s="34">
        <v>45</v>
      </c>
    </row>
    <row r="253" spans="1:7">
      <c r="A253" s="23">
        <v>2019</v>
      </c>
      <c r="B253" s="23" t="s">
        <v>514</v>
      </c>
      <c r="C253" s="13" t="s">
        <v>23</v>
      </c>
      <c r="D253" s="34" t="s">
        <v>2377</v>
      </c>
      <c r="E253" s="37" t="s">
        <v>2375</v>
      </c>
      <c r="F253" s="34">
        <v>34</v>
      </c>
      <c r="G253" s="34"/>
    </row>
    <row r="254" spans="1:7">
      <c r="A254" s="23">
        <v>2019</v>
      </c>
      <c r="B254" s="23" t="s">
        <v>514</v>
      </c>
      <c r="C254" s="13" t="s">
        <v>184</v>
      </c>
      <c r="D254" s="34" t="s">
        <v>2377</v>
      </c>
      <c r="E254" s="37" t="s">
        <v>2375</v>
      </c>
      <c r="F254" s="34">
        <v>50</v>
      </c>
      <c r="G254" s="34"/>
    </row>
    <row r="255" spans="1:7">
      <c r="A255" s="23">
        <v>2019</v>
      </c>
      <c r="B255" s="23" t="s">
        <v>514</v>
      </c>
      <c r="C255" s="13" t="s">
        <v>185</v>
      </c>
      <c r="D255" s="34" t="s">
        <v>2377</v>
      </c>
      <c r="E255" s="37" t="s">
        <v>2375</v>
      </c>
      <c r="F255" s="34">
        <v>35</v>
      </c>
      <c r="G255" s="34"/>
    </row>
    <row r="256" spans="1:7">
      <c r="A256" s="23">
        <v>2019</v>
      </c>
      <c r="B256" s="23" t="s">
        <v>514</v>
      </c>
      <c r="C256" s="13" t="s">
        <v>3925</v>
      </c>
      <c r="D256" s="34" t="s">
        <v>2377</v>
      </c>
      <c r="E256" s="37" t="s">
        <v>2375</v>
      </c>
      <c r="F256" s="34">
        <v>17</v>
      </c>
      <c r="G256" s="34"/>
    </row>
    <row r="257" spans="1:7">
      <c r="A257" s="23">
        <v>2019</v>
      </c>
      <c r="B257" s="23" t="s">
        <v>514</v>
      </c>
      <c r="C257" s="13" t="s">
        <v>23</v>
      </c>
      <c r="D257" s="34" t="s">
        <v>2377</v>
      </c>
      <c r="E257" s="37" t="s">
        <v>3619</v>
      </c>
      <c r="F257" s="34">
        <v>120</v>
      </c>
      <c r="G257" s="34"/>
    </row>
    <row r="258" spans="1:7">
      <c r="A258" s="23">
        <v>2019</v>
      </c>
      <c r="B258" s="23" t="s">
        <v>514</v>
      </c>
      <c r="C258" s="13" t="s">
        <v>184</v>
      </c>
      <c r="D258" s="34" t="s">
        <v>2377</v>
      </c>
      <c r="E258" s="37" t="s">
        <v>3619</v>
      </c>
      <c r="F258" s="34">
        <v>10</v>
      </c>
      <c r="G258" s="34"/>
    </row>
    <row r="259" spans="1:7">
      <c r="A259" s="23">
        <v>2019</v>
      </c>
      <c r="B259" s="23" t="s">
        <v>514</v>
      </c>
      <c r="C259" s="13" t="s">
        <v>185</v>
      </c>
      <c r="D259" s="34" t="s">
        <v>2377</v>
      </c>
      <c r="E259" s="37" t="s">
        <v>3619</v>
      </c>
      <c r="F259" s="34">
        <v>28</v>
      </c>
      <c r="G259" s="34"/>
    </row>
    <row r="260" spans="1:7">
      <c r="A260" s="23">
        <v>2019</v>
      </c>
      <c r="B260" s="23" t="s">
        <v>514</v>
      </c>
      <c r="C260" s="13" t="s">
        <v>3925</v>
      </c>
      <c r="D260" s="34" t="s">
        <v>2377</v>
      </c>
      <c r="E260" s="37" t="s">
        <v>3619</v>
      </c>
      <c r="F260" s="34">
        <v>18</v>
      </c>
      <c r="G260" s="34"/>
    </row>
    <row r="261" spans="1:7">
      <c r="A261" s="23">
        <v>2019</v>
      </c>
      <c r="B261" s="23" t="s">
        <v>514</v>
      </c>
      <c r="C261" s="13" t="s">
        <v>23</v>
      </c>
      <c r="D261" s="34" t="s">
        <v>4</v>
      </c>
      <c r="E261" s="37" t="s">
        <v>6</v>
      </c>
      <c r="F261" s="34">
        <v>152</v>
      </c>
      <c r="G261" s="34"/>
    </row>
    <row r="262" spans="1:7">
      <c r="A262" s="23">
        <v>2019</v>
      </c>
      <c r="B262" s="23" t="s">
        <v>514</v>
      </c>
      <c r="C262" s="13" t="s">
        <v>184</v>
      </c>
      <c r="D262" s="34" t="s">
        <v>4</v>
      </c>
      <c r="E262" s="37" t="s">
        <v>6</v>
      </c>
      <c r="F262" s="34">
        <v>59</v>
      </c>
      <c r="G262" s="34"/>
    </row>
    <row r="263" spans="1:7">
      <c r="A263" s="23">
        <v>2019</v>
      </c>
      <c r="B263" s="23" t="s">
        <v>514</v>
      </c>
      <c r="C263" s="13" t="s">
        <v>185</v>
      </c>
      <c r="D263" s="34" t="s">
        <v>4</v>
      </c>
      <c r="E263" s="37" t="s">
        <v>6</v>
      </c>
      <c r="F263" s="34">
        <v>55</v>
      </c>
      <c r="G263" s="34"/>
    </row>
    <row r="264" spans="1:7">
      <c r="A264" s="23">
        <v>2019</v>
      </c>
      <c r="B264" s="23" t="s">
        <v>514</v>
      </c>
      <c r="C264" s="13" t="s">
        <v>3925</v>
      </c>
      <c r="D264" s="34" t="s">
        <v>4</v>
      </c>
      <c r="E264" s="37" t="s">
        <v>6</v>
      </c>
      <c r="F264" s="34">
        <v>32</v>
      </c>
      <c r="G264" s="34"/>
    </row>
    <row r="265" spans="1:7">
      <c r="A265" s="23">
        <v>2019</v>
      </c>
      <c r="B265" s="23" t="s">
        <v>514</v>
      </c>
      <c r="C265" s="13" t="s">
        <v>23</v>
      </c>
      <c r="D265" s="34" t="s">
        <v>4</v>
      </c>
      <c r="E265" s="37" t="s">
        <v>195</v>
      </c>
      <c r="F265" s="34">
        <v>2</v>
      </c>
      <c r="G265" s="34"/>
    </row>
    <row r="266" spans="1:7">
      <c r="A266" s="23">
        <v>2019</v>
      </c>
      <c r="B266" s="23" t="s">
        <v>514</v>
      </c>
      <c r="C266" s="13" t="s">
        <v>184</v>
      </c>
      <c r="D266" s="34" t="s">
        <v>4</v>
      </c>
      <c r="E266" s="37" t="s">
        <v>195</v>
      </c>
      <c r="F266" s="34">
        <v>1</v>
      </c>
      <c r="G266" s="34"/>
    </row>
    <row r="267" spans="1:7">
      <c r="A267" s="23">
        <v>2019</v>
      </c>
      <c r="B267" s="23" t="s">
        <v>514</v>
      </c>
      <c r="C267" s="13" t="s">
        <v>185</v>
      </c>
      <c r="D267" s="34" t="s">
        <v>4</v>
      </c>
      <c r="E267" s="37" t="s">
        <v>195</v>
      </c>
      <c r="F267" s="34">
        <v>8</v>
      </c>
      <c r="G267" s="34"/>
    </row>
    <row r="268" spans="1:7">
      <c r="A268" s="23">
        <v>2019</v>
      </c>
      <c r="B268" s="23" t="s">
        <v>514</v>
      </c>
      <c r="C268" s="13" t="s">
        <v>3925</v>
      </c>
      <c r="D268" s="34" t="s">
        <v>4</v>
      </c>
      <c r="E268" s="37" t="s">
        <v>195</v>
      </c>
      <c r="F268" s="34">
        <v>3</v>
      </c>
      <c r="G268" s="34"/>
    </row>
    <row r="269" spans="1:7">
      <c r="A269" s="23">
        <v>2019</v>
      </c>
      <c r="B269" s="23" t="s">
        <v>514</v>
      </c>
      <c r="C269" s="13" t="s">
        <v>23</v>
      </c>
      <c r="D269" s="34" t="s">
        <v>2380</v>
      </c>
      <c r="E269" s="37" t="s">
        <v>2391</v>
      </c>
      <c r="F269" s="34">
        <v>70</v>
      </c>
      <c r="G269" s="34"/>
    </row>
    <row r="270" spans="1:7">
      <c r="A270" s="23">
        <v>2019</v>
      </c>
      <c r="B270" s="23" t="s">
        <v>514</v>
      </c>
      <c r="C270" s="13" t="s">
        <v>184</v>
      </c>
      <c r="D270" s="34" t="s">
        <v>2380</v>
      </c>
      <c r="E270" s="37" t="s">
        <v>2391</v>
      </c>
      <c r="F270" s="34">
        <v>55</v>
      </c>
      <c r="G270" s="34"/>
    </row>
    <row r="271" spans="1:7">
      <c r="A271" s="23">
        <v>2019</v>
      </c>
      <c r="B271" s="23" t="s">
        <v>514</v>
      </c>
      <c r="C271" s="13" t="s">
        <v>185</v>
      </c>
      <c r="D271" s="34" t="s">
        <v>2380</v>
      </c>
      <c r="E271" s="37" t="s">
        <v>2391</v>
      </c>
      <c r="F271" s="34">
        <v>55</v>
      </c>
      <c r="G271" s="34"/>
    </row>
    <row r="272" spans="1:7">
      <c r="A272" s="23">
        <v>2019</v>
      </c>
      <c r="B272" s="23" t="s">
        <v>514</v>
      </c>
      <c r="C272" s="13" t="s">
        <v>3925</v>
      </c>
      <c r="D272" s="34" t="s">
        <v>2380</v>
      </c>
      <c r="E272" s="37" t="s">
        <v>2391</v>
      </c>
      <c r="F272" s="34">
        <v>30</v>
      </c>
      <c r="G272" s="34"/>
    </row>
    <row r="273" spans="1:7">
      <c r="A273" s="23">
        <v>2019</v>
      </c>
      <c r="B273" s="23" t="s">
        <v>514</v>
      </c>
      <c r="C273" s="13" t="s">
        <v>23</v>
      </c>
      <c r="D273" s="34" t="s">
        <v>2380</v>
      </c>
      <c r="E273" s="37" t="s">
        <v>2392</v>
      </c>
      <c r="F273" s="34">
        <v>84</v>
      </c>
      <c r="G273" s="34"/>
    </row>
    <row r="274" spans="1:7">
      <c r="A274" s="23">
        <v>2019</v>
      </c>
      <c r="B274" s="23" t="s">
        <v>514</v>
      </c>
      <c r="C274" s="13" t="s">
        <v>184</v>
      </c>
      <c r="D274" s="34" t="s">
        <v>2380</v>
      </c>
      <c r="E274" s="37" t="s">
        <v>2392</v>
      </c>
      <c r="F274" s="34">
        <v>5</v>
      </c>
      <c r="G274" s="34"/>
    </row>
    <row r="275" spans="1:7">
      <c r="A275" s="23">
        <v>2019</v>
      </c>
      <c r="B275" s="23" t="s">
        <v>514</v>
      </c>
      <c r="C275" s="13" t="s">
        <v>185</v>
      </c>
      <c r="D275" s="34" t="s">
        <v>2380</v>
      </c>
      <c r="E275" s="37" t="s">
        <v>2392</v>
      </c>
      <c r="F275" s="34">
        <v>8</v>
      </c>
      <c r="G275" s="34"/>
    </row>
    <row r="276" spans="1:7">
      <c r="A276" s="23">
        <v>2019</v>
      </c>
      <c r="B276" s="23" t="s">
        <v>514</v>
      </c>
      <c r="C276" s="13" t="s">
        <v>3925</v>
      </c>
      <c r="D276" s="34" t="s">
        <v>2380</v>
      </c>
      <c r="E276" s="37" t="s">
        <v>2392</v>
      </c>
      <c r="F276" s="34">
        <v>5</v>
      </c>
      <c r="G276" s="34"/>
    </row>
    <row r="277" spans="1:7">
      <c r="A277" s="23">
        <v>2019</v>
      </c>
      <c r="B277" s="23" t="s">
        <v>514</v>
      </c>
      <c r="C277" s="13" t="s">
        <v>23</v>
      </c>
      <c r="D277" s="34" t="s">
        <v>2380</v>
      </c>
      <c r="E277" s="37" t="s">
        <v>2393</v>
      </c>
      <c r="F277" s="34">
        <v>17</v>
      </c>
      <c r="G277" s="34"/>
    </row>
    <row r="278" spans="1:7">
      <c r="A278" s="23">
        <v>2019</v>
      </c>
      <c r="B278" s="23" t="s">
        <v>514</v>
      </c>
      <c r="C278" s="13" t="s">
        <v>184</v>
      </c>
      <c r="D278" s="34" t="s">
        <v>2380</v>
      </c>
      <c r="E278" s="37" t="s">
        <v>2393</v>
      </c>
      <c r="F278" s="34">
        <v>3</v>
      </c>
      <c r="G278" s="34"/>
    </row>
    <row r="279" spans="1:7">
      <c r="A279" s="23">
        <v>2019</v>
      </c>
      <c r="B279" s="23" t="s">
        <v>514</v>
      </c>
      <c r="C279" s="13" t="s">
        <v>185</v>
      </c>
      <c r="D279" s="34" t="s">
        <v>2380</v>
      </c>
      <c r="E279" s="37" t="s">
        <v>2393</v>
      </c>
      <c r="F279" s="34">
        <v>4</v>
      </c>
      <c r="G279" s="34"/>
    </row>
    <row r="280" spans="1:7">
      <c r="A280" s="23">
        <v>2019</v>
      </c>
      <c r="B280" s="23" t="s">
        <v>514</v>
      </c>
      <c r="C280" s="13" t="s">
        <v>3925</v>
      </c>
      <c r="D280" s="34" t="s">
        <v>2380</v>
      </c>
      <c r="E280" s="37" t="s">
        <v>2393</v>
      </c>
      <c r="F280" s="34">
        <v>1</v>
      </c>
      <c r="G280" s="34"/>
    </row>
    <row r="281" spans="1:7">
      <c r="A281" s="23">
        <v>2019</v>
      </c>
      <c r="B281" s="23" t="s">
        <v>514</v>
      </c>
      <c r="C281" s="13" t="s">
        <v>23</v>
      </c>
      <c r="D281" s="34" t="s">
        <v>2384</v>
      </c>
      <c r="E281" s="37" t="s">
        <v>2391</v>
      </c>
      <c r="F281" s="34">
        <v>0</v>
      </c>
      <c r="G281" s="34">
        <v>1660</v>
      </c>
    </row>
    <row r="282" spans="1:7">
      <c r="A282" s="23">
        <v>2019</v>
      </c>
      <c r="B282" s="23" t="s">
        <v>514</v>
      </c>
      <c r="C282" s="13" t="s">
        <v>184</v>
      </c>
      <c r="D282" s="34" t="s">
        <v>2384</v>
      </c>
      <c r="E282" s="37" t="s">
        <v>2391</v>
      </c>
      <c r="F282" s="34">
        <v>0</v>
      </c>
      <c r="G282" s="34">
        <v>661</v>
      </c>
    </row>
    <row r="283" spans="1:7">
      <c r="A283" s="23">
        <v>2019</v>
      </c>
      <c r="B283" s="23" t="s">
        <v>514</v>
      </c>
      <c r="C283" s="13" t="s">
        <v>185</v>
      </c>
      <c r="D283" s="34" t="s">
        <v>2384</v>
      </c>
      <c r="E283" s="37" t="s">
        <v>2391</v>
      </c>
      <c r="F283" s="34">
        <v>0</v>
      </c>
      <c r="G283" s="34">
        <v>1455</v>
      </c>
    </row>
    <row r="284" spans="1:7">
      <c r="A284" s="23">
        <v>2019</v>
      </c>
      <c r="B284" s="23" t="s">
        <v>514</v>
      </c>
      <c r="C284" s="13" t="s">
        <v>3925</v>
      </c>
      <c r="D284" s="34" t="s">
        <v>2384</v>
      </c>
      <c r="E284" s="37" t="s">
        <v>2391</v>
      </c>
      <c r="F284" s="34">
        <v>0</v>
      </c>
      <c r="G284" s="34">
        <v>701</v>
      </c>
    </row>
    <row r="285" spans="1:7">
      <c r="A285" s="23">
        <v>2019</v>
      </c>
      <c r="B285" s="23" t="s">
        <v>514</v>
      </c>
      <c r="C285" s="13" t="s">
        <v>23</v>
      </c>
      <c r="D285" s="34" t="s">
        <v>2384</v>
      </c>
      <c r="E285" s="37" t="s">
        <v>2392</v>
      </c>
      <c r="F285" s="34">
        <v>0</v>
      </c>
      <c r="G285" s="34">
        <v>1841</v>
      </c>
    </row>
    <row r="286" spans="1:7">
      <c r="A286" s="23">
        <v>2019</v>
      </c>
      <c r="B286" s="23" t="s">
        <v>514</v>
      </c>
      <c r="C286" s="13" t="s">
        <v>184</v>
      </c>
      <c r="D286" s="34" t="s">
        <v>2384</v>
      </c>
      <c r="E286" s="37" t="s">
        <v>2392</v>
      </c>
      <c r="F286" s="34">
        <v>0</v>
      </c>
      <c r="G286" s="34">
        <v>49</v>
      </c>
    </row>
    <row r="287" spans="1:7">
      <c r="A287" s="23">
        <v>2019</v>
      </c>
      <c r="B287" s="23" t="s">
        <v>514</v>
      </c>
      <c r="C287" s="13" t="s">
        <v>185</v>
      </c>
      <c r="D287" s="34" t="s">
        <v>2384</v>
      </c>
      <c r="E287" s="37" t="s">
        <v>2392</v>
      </c>
      <c r="F287" s="34">
        <v>0</v>
      </c>
      <c r="G287" s="34">
        <v>300</v>
      </c>
    </row>
    <row r="288" spans="1:7">
      <c r="A288" s="23">
        <v>2019</v>
      </c>
      <c r="B288" s="23" t="s">
        <v>514</v>
      </c>
      <c r="C288" s="13" t="s">
        <v>3925</v>
      </c>
      <c r="D288" s="34" t="s">
        <v>2384</v>
      </c>
      <c r="E288" s="37" t="s">
        <v>2392</v>
      </c>
      <c r="F288" s="34">
        <v>0</v>
      </c>
      <c r="G288" s="34">
        <v>227</v>
      </c>
    </row>
    <row r="289" spans="1:7">
      <c r="A289" s="23">
        <v>2019</v>
      </c>
      <c r="B289" s="23" t="s">
        <v>514</v>
      </c>
      <c r="C289" s="13" t="s">
        <v>23</v>
      </c>
      <c r="D289" s="34" t="s">
        <v>2384</v>
      </c>
      <c r="E289" s="37" t="s">
        <v>2393</v>
      </c>
      <c r="F289" s="34">
        <v>0</v>
      </c>
      <c r="G289" s="34">
        <v>561</v>
      </c>
    </row>
    <row r="290" spans="1:7">
      <c r="A290" s="23">
        <v>2019</v>
      </c>
      <c r="B290" s="23" t="s">
        <v>514</v>
      </c>
      <c r="C290" s="13" t="s">
        <v>184</v>
      </c>
      <c r="D290" s="34" t="s">
        <v>2384</v>
      </c>
      <c r="E290" s="37" t="s">
        <v>2393</v>
      </c>
      <c r="F290" s="34">
        <v>0</v>
      </c>
      <c r="G290" s="34">
        <v>66</v>
      </c>
    </row>
    <row r="291" spans="1:7">
      <c r="A291" s="23">
        <v>2019</v>
      </c>
      <c r="B291" s="23" t="s">
        <v>514</v>
      </c>
      <c r="C291" s="13" t="s">
        <v>185</v>
      </c>
      <c r="D291" s="34" t="s">
        <v>2384</v>
      </c>
      <c r="E291" s="37" t="s">
        <v>2393</v>
      </c>
      <c r="F291" s="34">
        <v>0</v>
      </c>
      <c r="G291" s="34">
        <v>69</v>
      </c>
    </row>
    <row r="292" spans="1:7">
      <c r="A292" s="23">
        <v>2019</v>
      </c>
      <c r="B292" s="23" t="s">
        <v>514</v>
      </c>
      <c r="C292" s="13" t="s">
        <v>3925</v>
      </c>
      <c r="D292" s="34" t="s">
        <v>2384</v>
      </c>
      <c r="E292" s="37" t="s">
        <v>2393</v>
      </c>
      <c r="F292" s="34">
        <v>0</v>
      </c>
      <c r="G292" s="34">
        <v>25</v>
      </c>
    </row>
    <row r="293" spans="1:7">
      <c r="A293" s="23">
        <v>2020</v>
      </c>
      <c r="B293" s="23" t="s">
        <v>514</v>
      </c>
      <c r="C293" s="13" t="s">
        <v>23</v>
      </c>
      <c r="D293" s="34" t="s">
        <v>2370</v>
      </c>
      <c r="E293" s="37" t="s">
        <v>5023</v>
      </c>
      <c r="F293" s="34">
        <v>45</v>
      </c>
      <c r="G293" s="34">
        <v>1000</v>
      </c>
    </row>
    <row r="294" spans="1:7">
      <c r="A294" s="23">
        <v>2020</v>
      </c>
      <c r="B294" s="23" t="s">
        <v>514</v>
      </c>
      <c r="C294" s="13" t="s">
        <v>3925</v>
      </c>
      <c r="D294" s="34" t="s">
        <v>2370</v>
      </c>
      <c r="E294" s="37" t="s">
        <v>5023</v>
      </c>
      <c r="F294" s="34">
        <v>6</v>
      </c>
      <c r="G294" s="34">
        <v>157</v>
      </c>
    </row>
    <row r="295" spans="1:7">
      <c r="A295" s="23">
        <v>2020</v>
      </c>
      <c r="B295" s="23" t="s">
        <v>514</v>
      </c>
      <c r="C295" s="13" t="s">
        <v>5024</v>
      </c>
      <c r="D295" s="34" t="s">
        <v>2370</v>
      </c>
      <c r="E295" s="37" t="s">
        <v>5025</v>
      </c>
      <c r="F295" s="34">
        <v>1</v>
      </c>
      <c r="G295" s="34"/>
    </row>
    <row r="296" spans="1:7">
      <c r="A296" s="23">
        <v>2020</v>
      </c>
      <c r="B296" s="23" t="s">
        <v>514</v>
      </c>
      <c r="C296" s="13" t="s">
        <v>184</v>
      </c>
      <c r="D296" s="34" t="s">
        <v>2370</v>
      </c>
      <c r="E296" s="37" t="s">
        <v>5026</v>
      </c>
      <c r="F296" s="34">
        <v>1</v>
      </c>
      <c r="G296" s="34"/>
    </row>
    <row r="297" spans="1:7">
      <c r="A297" s="23">
        <v>2020</v>
      </c>
      <c r="B297" s="23" t="s">
        <v>514</v>
      </c>
      <c r="C297" s="13" t="s">
        <v>184</v>
      </c>
      <c r="D297" s="34" t="s">
        <v>2370</v>
      </c>
      <c r="E297" s="37" t="s">
        <v>4138</v>
      </c>
      <c r="F297" s="34">
        <v>1</v>
      </c>
      <c r="G297" s="34">
        <v>47</v>
      </c>
    </row>
    <row r="298" spans="1:7">
      <c r="A298" s="23">
        <v>2020</v>
      </c>
      <c r="B298" s="23" t="s">
        <v>514</v>
      </c>
      <c r="C298" s="13" t="s">
        <v>184</v>
      </c>
      <c r="D298" s="34" t="s">
        <v>2370</v>
      </c>
      <c r="E298" s="37" t="s">
        <v>4471</v>
      </c>
      <c r="F298" s="34">
        <v>6</v>
      </c>
      <c r="G298" s="34">
        <v>509</v>
      </c>
    </row>
    <row r="299" spans="1:7">
      <c r="A299" s="23">
        <v>2020</v>
      </c>
      <c r="B299" s="23" t="s">
        <v>514</v>
      </c>
      <c r="C299" s="13" t="s">
        <v>23</v>
      </c>
      <c r="D299" s="34" t="s">
        <v>2370</v>
      </c>
      <c r="E299" s="37" t="s">
        <v>5027</v>
      </c>
      <c r="F299" s="34">
        <v>1</v>
      </c>
      <c r="G299" s="34">
        <v>9</v>
      </c>
    </row>
    <row r="300" spans="1:7">
      <c r="A300" s="23">
        <v>2020</v>
      </c>
      <c r="B300" s="23" t="s">
        <v>514</v>
      </c>
      <c r="C300" s="13" t="s">
        <v>23</v>
      </c>
      <c r="D300" s="34" t="s">
        <v>2370</v>
      </c>
      <c r="E300" s="37" t="s">
        <v>5028</v>
      </c>
      <c r="F300" s="34">
        <v>2</v>
      </c>
      <c r="G300" s="34">
        <v>120</v>
      </c>
    </row>
    <row r="301" spans="1:7">
      <c r="A301" s="23">
        <v>2020</v>
      </c>
      <c r="B301" s="23" t="s">
        <v>514</v>
      </c>
      <c r="C301" s="13" t="s">
        <v>23</v>
      </c>
      <c r="D301" s="34" t="s">
        <v>2370</v>
      </c>
      <c r="E301" s="37" t="s">
        <v>5023</v>
      </c>
      <c r="F301" s="34">
        <v>1</v>
      </c>
      <c r="G301" s="34">
        <v>140</v>
      </c>
    </row>
    <row r="302" spans="1:7">
      <c r="A302" s="23">
        <v>2020</v>
      </c>
      <c r="B302" s="23" t="s">
        <v>514</v>
      </c>
      <c r="C302" s="13" t="s">
        <v>23</v>
      </c>
      <c r="D302" s="34" t="s">
        <v>2370</v>
      </c>
      <c r="E302" s="37" t="s">
        <v>4136</v>
      </c>
      <c r="F302" s="34">
        <v>12</v>
      </c>
      <c r="G302" s="34">
        <v>306</v>
      </c>
    </row>
    <row r="303" spans="1:7">
      <c r="A303" s="23">
        <v>2020</v>
      </c>
      <c r="B303" s="23" t="s">
        <v>514</v>
      </c>
      <c r="C303" s="13" t="s">
        <v>23</v>
      </c>
      <c r="D303" s="34" t="s">
        <v>2370</v>
      </c>
      <c r="E303" s="37" t="s">
        <v>4138</v>
      </c>
      <c r="F303" s="34">
        <v>8</v>
      </c>
      <c r="G303" s="34">
        <v>228</v>
      </c>
    </row>
    <row r="304" spans="1:7">
      <c r="A304" s="23">
        <v>2020</v>
      </c>
      <c r="B304" s="23" t="s">
        <v>514</v>
      </c>
      <c r="C304" s="13" t="s">
        <v>23</v>
      </c>
      <c r="D304" s="34" t="s">
        <v>2370</v>
      </c>
      <c r="E304" s="37" t="s">
        <v>4471</v>
      </c>
      <c r="F304" s="34">
        <v>2</v>
      </c>
      <c r="G304" s="34">
        <v>60</v>
      </c>
    </row>
    <row r="305" spans="1:7">
      <c r="A305" s="23">
        <v>2020</v>
      </c>
      <c r="B305" s="23" t="s">
        <v>514</v>
      </c>
      <c r="C305" s="13" t="s">
        <v>185</v>
      </c>
      <c r="D305" s="34" t="s">
        <v>2370</v>
      </c>
      <c r="E305" s="37" t="s">
        <v>5028</v>
      </c>
      <c r="F305" s="34">
        <v>1</v>
      </c>
      <c r="G305" s="34">
        <v>15</v>
      </c>
    </row>
    <row r="306" spans="1:7">
      <c r="A306" s="23">
        <v>2020</v>
      </c>
      <c r="B306" s="23" t="s">
        <v>514</v>
      </c>
      <c r="C306" s="13" t="s">
        <v>185</v>
      </c>
      <c r="D306" s="34" t="s">
        <v>2370</v>
      </c>
      <c r="E306" s="37" t="s">
        <v>5023</v>
      </c>
      <c r="F306" s="34">
        <v>1</v>
      </c>
      <c r="G306" s="34">
        <v>15</v>
      </c>
    </row>
    <row r="307" spans="1:7">
      <c r="A307" s="23">
        <v>2020</v>
      </c>
      <c r="B307" s="23" t="s">
        <v>514</v>
      </c>
      <c r="C307" s="13" t="s">
        <v>185</v>
      </c>
      <c r="D307" s="34" t="s">
        <v>2370</v>
      </c>
      <c r="E307" s="37" t="s">
        <v>5029</v>
      </c>
      <c r="F307" s="34">
        <v>1</v>
      </c>
      <c r="G307" s="34"/>
    </row>
    <row r="308" spans="1:7">
      <c r="A308" s="23">
        <v>2020</v>
      </c>
      <c r="B308" s="23" t="s">
        <v>514</v>
      </c>
      <c r="C308" s="13" t="s">
        <v>185</v>
      </c>
      <c r="D308" s="34" t="s">
        <v>2370</v>
      </c>
      <c r="E308" s="37" t="s">
        <v>4136</v>
      </c>
      <c r="F308" s="34">
        <v>3</v>
      </c>
      <c r="G308" s="34">
        <v>70</v>
      </c>
    </row>
    <row r="309" spans="1:7">
      <c r="A309" s="23">
        <v>2020</v>
      </c>
      <c r="B309" s="23" t="s">
        <v>514</v>
      </c>
      <c r="C309" s="13" t="s">
        <v>185</v>
      </c>
      <c r="D309" s="34" t="s">
        <v>2370</v>
      </c>
      <c r="E309" s="37" t="s">
        <v>4138</v>
      </c>
      <c r="F309" s="34">
        <v>6</v>
      </c>
      <c r="G309" s="34">
        <v>467</v>
      </c>
    </row>
    <row r="310" spans="1:7">
      <c r="A310" s="23">
        <v>2020</v>
      </c>
      <c r="B310" s="23" t="s">
        <v>514</v>
      </c>
      <c r="C310" s="13" t="s">
        <v>185</v>
      </c>
      <c r="D310" s="34" t="s">
        <v>2370</v>
      </c>
      <c r="E310" s="37" t="s">
        <v>5030</v>
      </c>
      <c r="F310" s="34">
        <v>2</v>
      </c>
      <c r="G310" s="34"/>
    </row>
    <row r="311" spans="1:7">
      <c r="A311" s="23">
        <v>2020</v>
      </c>
      <c r="B311" s="23" t="s">
        <v>514</v>
      </c>
      <c r="C311" s="13" t="s">
        <v>185</v>
      </c>
      <c r="D311" s="34" t="s">
        <v>2370</v>
      </c>
      <c r="E311" s="37" t="s">
        <v>4471</v>
      </c>
      <c r="F311" s="34">
        <v>1</v>
      </c>
      <c r="G311" s="34">
        <v>132</v>
      </c>
    </row>
    <row r="312" spans="1:7">
      <c r="A312" s="23">
        <v>2020</v>
      </c>
      <c r="B312" s="23" t="s">
        <v>514</v>
      </c>
      <c r="C312" s="13" t="s">
        <v>3925</v>
      </c>
      <c r="D312" s="34" t="s">
        <v>2370</v>
      </c>
      <c r="E312" s="37" t="s">
        <v>5025</v>
      </c>
      <c r="F312" s="34">
        <v>1</v>
      </c>
      <c r="G312" s="34"/>
    </row>
    <row r="313" spans="1:7">
      <c r="A313" s="23">
        <v>2020</v>
      </c>
      <c r="B313" s="23" t="s">
        <v>514</v>
      </c>
      <c r="C313" s="13" t="s">
        <v>3925</v>
      </c>
      <c r="D313" s="34" t="s">
        <v>2370</v>
      </c>
      <c r="E313" s="37" t="s">
        <v>5029</v>
      </c>
      <c r="F313" s="34">
        <v>1</v>
      </c>
      <c r="G313" s="34"/>
    </row>
    <row r="314" spans="1:7">
      <c r="A314" s="23">
        <v>2020</v>
      </c>
      <c r="B314" s="23" t="s">
        <v>514</v>
      </c>
      <c r="C314" s="13" t="s">
        <v>3925</v>
      </c>
      <c r="D314" s="34" t="s">
        <v>2370</v>
      </c>
      <c r="E314" s="37" t="s">
        <v>4136</v>
      </c>
      <c r="F314" s="34">
        <v>7</v>
      </c>
      <c r="G314" s="34">
        <v>186</v>
      </c>
    </row>
    <row r="315" spans="1:7">
      <c r="A315" s="23">
        <v>2020</v>
      </c>
      <c r="B315" s="23" t="s">
        <v>514</v>
      </c>
      <c r="C315" s="13" t="s">
        <v>3925</v>
      </c>
      <c r="D315" s="34" t="s">
        <v>2370</v>
      </c>
      <c r="E315" s="37" t="s">
        <v>5031</v>
      </c>
      <c r="F315" s="34">
        <v>1</v>
      </c>
      <c r="G315" s="34">
        <v>42</v>
      </c>
    </row>
    <row r="316" spans="1:7">
      <c r="A316" s="23">
        <v>2020</v>
      </c>
      <c r="B316" s="23" t="s">
        <v>514</v>
      </c>
      <c r="C316" s="13" t="s">
        <v>3925</v>
      </c>
      <c r="D316" s="34" t="s">
        <v>2370</v>
      </c>
      <c r="E316" s="37" t="s">
        <v>4138</v>
      </c>
      <c r="F316" s="34">
        <v>4</v>
      </c>
      <c r="G316" s="34">
        <v>120</v>
      </c>
    </row>
    <row r="317" spans="1:7">
      <c r="A317" s="23">
        <v>2020</v>
      </c>
      <c r="B317" s="23" t="s">
        <v>514</v>
      </c>
      <c r="C317" s="13" t="s">
        <v>3925</v>
      </c>
      <c r="D317" s="34" t="s">
        <v>2370</v>
      </c>
      <c r="E317" s="37" t="s">
        <v>4471</v>
      </c>
      <c r="F317" s="34">
        <v>1</v>
      </c>
      <c r="G317" s="34">
        <v>30</v>
      </c>
    </row>
    <row r="318" spans="1:7">
      <c r="A318" s="23">
        <v>2020</v>
      </c>
      <c r="B318" s="23" t="s">
        <v>514</v>
      </c>
      <c r="C318" s="13" t="s">
        <v>5032</v>
      </c>
      <c r="D318" s="34" t="s">
        <v>2370</v>
      </c>
      <c r="E318" s="37" t="s">
        <v>5025</v>
      </c>
      <c r="F318" s="34">
        <v>1</v>
      </c>
      <c r="G318" s="34"/>
    </row>
    <row r="319" spans="1:7">
      <c r="A319" s="23">
        <v>2020</v>
      </c>
      <c r="B319" s="23" t="s">
        <v>514</v>
      </c>
      <c r="C319" s="13" t="s">
        <v>184</v>
      </c>
      <c r="D319" s="34" t="s">
        <v>2370</v>
      </c>
      <c r="E319" s="37" t="s">
        <v>4135</v>
      </c>
      <c r="F319" s="34">
        <v>1</v>
      </c>
      <c r="G319" s="34">
        <v>17</v>
      </c>
    </row>
    <row r="320" spans="1:7">
      <c r="A320" s="23">
        <v>2020</v>
      </c>
      <c r="B320" s="23" t="s">
        <v>514</v>
      </c>
      <c r="C320" s="13" t="s">
        <v>184</v>
      </c>
      <c r="D320" s="34" t="s">
        <v>2370</v>
      </c>
      <c r="E320" s="37" t="s">
        <v>4136</v>
      </c>
      <c r="F320" s="34">
        <v>14</v>
      </c>
      <c r="G320" s="34">
        <v>236</v>
      </c>
    </row>
    <row r="321" spans="1:7">
      <c r="A321" s="23">
        <v>2020</v>
      </c>
      <c r="B321" s="23" t="s">
        <v>514</v>
      </c>
      <c r="C321" s="13" t="s">
        <v>184</v>
      </c>
      <c r="D321" s="34" t="s">
        <v>2370</v>
      </c>
      <c r="E321" s="37" t="s">
        <v>4138</v>
      </c>
      <c r="F321" s="34">
        <v>3</v>
      </c>
      <c r="G321" s="34"/>
    </row>
    <row r="322" spans="1:7">
      <c r="A322" s="23">
        <v>2020</v>
      </c>
      <c r="B322" s="23" t="s">
        <v>514</v>
      </c>
      <c r="C322" s="13" t="s">
        <v>23</v>
      </c>
      <c r="D322" s="34" t="s">
        <v>2370</v>
      </c>
      <c r="E322" s="37" t="s">
        <v>4136</v>
      </c>
      <c r="F322" s="34">
        <v>15</v>
      </c>
      <c r="G322" s="34">
        <v>232</v>
      </c>
    </row>
    <row r="323" spans="1:7">
      <c r="A323" s="23">
        <v>2020</v>
      </c>
      <c r="B323" s="23" t="s">
        <v>514</v>
      </c>
      <c r="C323" s="13" t="s">
        <v>23</v>
      </c>
      <c r="D323" s="34" t="s">
        <v>2370</v>
      </c>
      <c r="E323" s="37" t="s">
        <v>4138</v>
      </c>
      <c r="F323" s="34">
        <v>8</v>
      </c>
      <c r="G323" s="34">
        <v>94</v>
      </c>
    </row>
    <row r="324" spans="1:7">
      <c r="A324" s="23">
        <v>2020</v>
      </c>
      <c r="B324" s="23" t="s">
        <v>514</v>
      </c>
      <c r="C324" s="13" t="s">
        <v>185</v>
      </c>
      <c r="D324" s="34" t="s">
        <v>2370</v>
      </c>
      <c r="E324" s="37" t="s">
        <v>4135</v>
      </c>
      <c r="F324" s="34">
        <v>6</v>
      </c>
      <c r="G324" s="34">
        <v>82</v>
      </c>
    </row>
    <row r="325" spans="1:7">
      <c r="A325" s="23">
        <v>2020</v>
      </c>
      <c r="B325" s="23" t="s">
        <v>514</v>
      </c>
      <c r="C325" s="13" t="s">
        <v>185</v>
      </c>
      <c r="D325" s="34" t="s">
        <v>2370</v>
      </c>
      <c r="E325" s="37" t="s">
        <v>4136</v>
      </c>
      <c r="F325" s="34">
        <v>9</v>
      </c>
      <c r="G325" s="34">
        <v>210</v>
      </c>
    </row>
    <row r="326" spans="1:7">
      <c r="A326" s="23">
        <v>2020</v>
      </c>
      <c r="B326" s="23" t="s">
        <v>514</v>
      </c>
      <c r="C326" s="13" t="s">
        <v>185</v>
      </c>
      <c r="D326" s="34" t="s">
        <v>2370</v>
      </c>
      <c r="E326" s="37" t="s">
        <v>4138</v>
      </c>
      <c r="F326" s="34">
        <v>7</v>
      </c>
      <c r="G326" s="34">
        <v>92</v>
      </c>
    </row>
    <row r="327" spans="1:7">
      <c r="A327" s="23">
        <v>2020</v>
      </c>
      <c r="B327" s="23" t="s">
        <v>514</v>
      </c>
      <c r="C327" s="13" t="s">
        <v>3925</v>
      </c>
      <c r="D327" s="34" t="s">
        <v>2370</v>
      </c>
      <c r="E327" s="37" t="s">
        <v>4136</v>
      </c>
      <c r="F327" s="34">
        <v>5</v>
      </c>
      <c r="G327" s="34">
        <v>66</v>
      </c>
    </row>
    <row r="328" spans="1:7">
      <c r="A328" s="23">
        <v>2020</v>
      </c>
      <c r="B328" s="23" t="s">
        <v>514</v>
      </c>
      <c r="C328" s="13" t="s">
        <v>3925</v>
      </c>
      <c r="D328" s="34" t="s">
        <v>2370</v>
      </c>
      <c r="E328" s="37" t="s">
        <v>4138</v>
      </c>
      <c r="F328" s="34">
        <v>6</v>
      </c>
      <c r="G328" s="34">
        <v>83</v>
      </c>
    </row>
    <row r="329" spans="1:7">
      <c r="A329" s="23">
        <v>2020</v>
      </c>
      <c r="B329" s="23" t="s">
        <v>514</v>
      </c>
      <c r="C329" s="13" t="s">
        <v>5024</v>
      </c>
      <c r="D329" s="34" t="s">
        <v>2377</v>
      </c>
      <c r="E329" s="37" t="s">
        <v>3619</v>
      </c>
      <c r="F329" s="34">
        <v>1</v>
      </c>
      <c r="G329" s="34"/>
    </row>
    <row r="330" spans="1:7">
      <c r="A330" s="23">
        <v>2020</v>
      </c>
      <c r="B330" s="23" t="s">
        <v>514</v>
      </c>
      <c r="C330" s="13" t="s">
        <v>184</v>
      </c>
      <c r="D330" s="34" t="s">
        <v>2377</v>
      </c>
      <c r="E330" s="37" t="s">
        <v>3619</v>
      </c>
      <c r="F330" s="34">
        <v>8</v>
      </c>
      <c r="G330" s="34"/>
    </row>
    <row r="331" spans="1:7">
      <c r="A331" s="23">
        <v>2020</v>
      </c>
      <c r="B331" s="23" t="s">
        <v>514</v>
      </c>
      <c r="C331" s="13" t="s">
        <v>23</v>
      </c>
      <c r="D331" s="34" t="s">
        <v>2377</v>
      </c>
      <c r="E331" s="37" t="s">
        <v>3619</v>
      </c>
      <c r="F331" s="34">
        <v>71</v>
      </c>
      <c r="G331" s="34"/>
    </row>
    <row r="332" spans="1:7">
      <c r="A332" s="23">
        <v>2020</v>
      </c>
      <c r="B332" s="23" t="s">
        <v>514</v>
      </c>
      <c r="C332" s="13" t="s">
        <v>185</v>
      </c>
      <c r="D332" s="34" t="s">
        <v>2377</v>
      </c>
      <c r="E332" s="37" t="s">
        <v>3619</v>
      </c>
      <c r="F332" s="34">
        <v>15</v>
      </c>
      <c r="G332" s="34"/>
    </row>
    <row r="333" spans="1:7">
      <c r="A333" s="23">
        <v>2020</v>
      </c>
      <c r="B333" s="23" t="s">
        <v>514</v>
      </c>
      <c r="C333" s="13" t="s">
        <v>3925</v>
      </c>
      <c r="D333" s="34" t="s">
        <v>2377</v>
      </c>
      <c r="E333" s="37" t="s">
        <v>3619</v>
      </c>
      <c r="F333" s="34">
        <v>21</v>
      </c>
      <c r="G333" s="34"/>
    </row>
    <row r="334" spans="1:7">
      <c r="A334" s="23">
        <v>2020</v>
      </c>
      <c r="B334" s="23" t="s">
        <v>514</v>
      </c>
      <c r="C334" s="13" t="s">
        <v>5033</v>
      </c>
      <c r="D334" s="34" t="s">
        <v>2377</v>
      </c>
      <c r="E334" s="37" t="s">
        <v>3619</v>
      </c>
      <c r="F334" s="34">
        <v>1</v>
      </c>
      <c r="G334" s="34"/>
    </row>
    <row r="335" spans="1:7">
      <c r="A335" s="23">
        <v>2020</v>
      </c>
      <c r="B335" s="23" t="s">
        <v>514</v>
      </c>
      <c r="C335" s="13" t="s">
        <v>184</v>
      </c>
      <c r="D335" s="34" t="s">
        <v>2377</v>
      </c>
      <c r="E335" s="37" t="s">
        <v>2375</v>
      </c>
      <c r="F335" s="34">
        <v>18</v>
      </c>
      <c r="G335" s="34"/>
    </row>
    <row r="336" spans="1:7">
      <c r="A336" s="23">
        <v>2020</v>
      </c>
      <c r="B336" s="23" t="s">
        <v>514</v>
      </c>
      <c r="C336" s="13" t="s">
        <v>23</v>
      </c>
      <c r="D336" s="34" t="s">
        <v>2377</v>
      </c>
      <c r="E336" s="37" t="s">
        <v>2375</v>
      </c>
      <c r="F336" s="34">
        <v>23</v>
      </c>
      <c r="G336" s="34"/>
    </row>
    <row r="337" spans="1:7">
      <c r="A337" s="23">
        <v>2020</v>
      </c>
      <c r="B337" s="23" t="s">
        <v>514</v>
      </c>
      <c r="C337" s="13" t="s">
        <v>185</v>
      </c>
      <c r="D337" s="34" t="s">
        <v>2377</v>
      </c>
      <c r="E337" s="37" t="s">
        <v>2375</v>
      </c>
      <c r="F337" s="34">
        <v>22</v>
      </c>
      <c r="G337" s="34"/>
    </row>
    <row r="338" spans="1:7">
      <c r="A338" s="23">
        <v>2020</v>
      </c>
      <c r="B338" s="23" t="s">
        <v>514</v>
      </c>
      <c r="C338" s="13" t="s">
        <v>3925</v>
      </c>
      <c r="D338" s="34" t="s">
        <v>2377</v>
      </c>
      <c r="E338" s="37" t="s">
        <v>2375</v>
      </c>
      <c r="F338" s="34">
        <v>11</v>
      </c>
      <c r="G338" s="34"/>
    </row>
    <row r="339" spans="1:7">
      <c r="A339" s="23">
        <v>2020</v>
      </c>
      <c r="B339" s="23" t="s">
        <v>514</v>
      </c>
      <c r="C339" s="13" t="s">
        <v>5024</v>
      </c>
      <c r="D339" s="34" t="s">
        <v>4</v>
      </c>
      <c r="E339" s="37" t="s">
        <v>195</v>
      </c>
      <c r="F339" s="34">
        <v>1</v>
      </c>
      <c r="G339" s="34"/>
    </row>
    <row r="340" spans="1:7">
      <c r="A340" s="23">
        <v>2020</v>
      </c>
      <c r="B340" s="23" t="s">
        <v>514</v>
      </c>
      <c r="C340" s="13" t="s">
        <v>184</v>
      </c>
      <c r="D340" s="34" t="s">
        <v>4</v>
      </c>
      <c r="E340" s="37" t="s">
        <v>195</v>
      </c>
      <c r="F340" s="34">
        <v>26</v>
      </c>
      <c r="G340" s="34"/>
    </row>
    <row r="341" spans="1:7">
      <c r="A341" s="23">
        <v>2020</v>
      </c>
      <c r="B341" s="23" t="s">
        <v>514</v>
      </c>
      <c r="C341" s="13" t="s">
        <v>23</v>
      </c>
      <c r="D341" s="34" t="s">
        <v>4</v>
      </c>
      <c r="E341" s="37" t="s">
        <v>195</v>
      </c>
      <c r="F341" s="34">
        <v>94</v>
      </c>
      <c r="G341" s="34"/>
    </row>
    <row r="342" spans="1:7">
      <c r="A342" s="23">
        <v>2020</v>
      </c>
      <c r="B342" s="23" t="s">
        <v>514</v>
      </c>
      <c r="C342" s="13" t="s">
        <v>185</v>
      </c>
      <c r="D342" s="34" t="s">
        <v>4</v>
      </c>
      <c r="E342" s="37" t="s">
        <v>195</v>
      </c>
      <c r="F342" s="34">
        <v>37</v>
      </c>
      <c r="G342" s="34"/>
    </row>
    <row r="343" spans="1:7">
      <c r="A343" s="23">
        <v>2020</v>
      </c>
      <c r="B343" s="23" t="s">
        <v>514</v>
      </c>
      <c r="C343" s="13" t="s">
        <v>3925</v>
      </c>
      <c r="D343" s="34" t="s">
        <v>4</v>
      </c>
      <c r="E343" s="37" t="s">
        <v>195</v>
      </c>
      <c r="F343" s="34">
        <v>32</v>
      </c>
      <c r="G343" s="34"/>
    </row>
    <row r="344" spans="1:7">
      <c r="A344" s="23">
        <v>2020</v>
      </c>
      <c r="B344" s="23" t="s">
        <v>514</v>
      </c>
      <c r="C344" s="13" t="s">
        <v>5033</v>
      </c>
      <c r="D344" s="34" t="s">
        <v>4</v>
      </c>
      <c r="E344" s="37" t="s">
        <v>195</v>
      </c>
      <c r="F344" s="34">
        <v>1</v>
      </c>
      <c r="G344" s="34"/>
    </row>
    <row r="345" spans="1:7">
      <c r="A345" s="23">
        <v>2020</v>
      </c>
      <c r="B345" s="23" t="s">
        <v>514</v>
      </c>
      <c r="C345" s="13" t="s">
        <v>23</v>
      </c>
      <c r="D345" s="34" t="s">
        <v>2380</v>
      </c>
      <c r="E345" s="37" t="s">
        <v>2391</v>
      </c>
      <c r="F345" s="34">
        <v>59</v>
      </c>
      <c r="G345" s="34"/>
    </row>
    <row r="346" spans="1:7">
      <c r="A346" s="23">
        <v>2020</v>
      </c>
      <c r="B346" s="23" t="s">
        <v>514</v>
      </c>
      <c r="C346" s="13" t="s">
        <v>3925</v>
      </c>
      <c r="D346" s="34" t="s">
        <v>2380</v>
      </c>
      <c r="E346" s="37" t="s">
        <v>2391</v>
      </c>
      <c r="F346" s="34">
        <v>22</v>
      </c>
      <c r="G346" s="34"/>
    </row>
    <row r="347" spans="1:7">
      <c r="A347" s="23">
        <v>2020</v>
      </c>
      <c r="B347" s="23" t="s">
        <v>514</v>
      </c>
      <c r="C347" s="13" t="s">
        <v>184</v>
      </c>
      <c r="D347" s="34" t="s">
        <v>2380</v>
      </c>
      <c r="E347" s="37" t="s">
        <v>2391</v>
      </c>
      <c r="F347" s="34">
        <v>26</v>
      </c>
      <c r="G347" s="34"/>
    </row>
    <row r="348" spans="1:7">
      <c r="A348" s="23">
        <v>2020</v>
      </c>
      <c r="B348" s="23" t="s">
        <v>514</v>
      </c>
      <c r="C348" s="13" t="s">
        <v>5024</v>
      </c>
      <c r="D348" s="34" t="s">
        <v>2380</v>
      </c>
      <c r="E348" s="37" t="s">
        <v>2391</v>
      </c>
      <c r="F348" s="34">
        <v>1</v>
      </c>
      <c r="G348" s="34"/>
    </row>
    <row r="349" spans="1:7">
      <c r="A349" s="23">
        <v>2020</v>
      </c>
      <c r="B349" s="23" t="s">
        <v>514</v>
      </c>
      <c r="C349" s="13" t="s">
        <v>185</v>
      </c>
      <c r="D349" s="34" t="s">
        <v>2380</v>
      </c>
      <c r="E349" s="37" t="s">
        <v>2391</v>
      </c>
      <c r="F349" s="34">
        <v>35</v>
      </c>
      <c r="G349" s="34"/>
    </row>
    <row r="350" spans="1:7">
      <c r="A350" s="23">
        <v>2020</v>
      </c>
      <c r="B350" s="23" t="s">
        <v>514</v>
      </c>
      <c r="C350" s="13" t="s">
        <v>5033</v>
      </c>
      <c r="D350" s="34" t="s">
        <v>2380</v>
      </c>
      <c r="E350" s="37" t="s">
        <v>2391</v>
      </c>
      <c r="F350" s="34">
        <v>1</v>
      </c>
      <c r="G350" s="34"/>
    </row>
    <row r="351" spans="1:7">
      <c r="A351" s="23">
        <v>2020</v>
      </c>
      <c r="B351" s="23" t="s">
        <v>514</v>
      </c>
      <c r="C351" s="13" t="s">
        <v>23</v>
      </c>
      <c r="D351" s="34" t="s">
        <v>2380</v>
      </c>
      <c r="E351" s="37" t="s">
        <v>2392</v>
      </c>
      <c r="F351" s="34">
        <v>35</v>
      </c>
      <c r="G351" s="34"/>
    </row>
    <row r="352" spans="1:7">
      <c r="A352" s="23">
        <v>2020</v>
      </c>
      <c r="B352" s="23" t="s">
        <v>514</v>
      </c>
      <c r="C352" s="13" t="s">
        <v>3925</v>
      </c>
      <c r="D352" s="34" t="s">
        <v>2380</v>
      </c>
      <c r="E352" s="37" t="s">
        <v>2392</v>
      </c>
      <c r="F352" s="34">
        <v>10</v>
      </c>
      <c r="G352" s="34"/>
    </row>
    <row r="353" spans="1:7">
      <c r="A353" s="23">
        <v>2020</v>
      </c>
      <c r="B353" s="23" t="s">
        <v>514</v>
      </c>
      <c r="C353" s="13" t="s">
        <v>185</v>
      </c>
      <c r="D353" s="34" t="s">
        <v>2380</v>
      </c>
      <c r="E353" s="37" t="s">
        <v>2392</v>
      </c>
      <c r="F353" s="34">
        <v>2</v>
      </c>
      <c r="G353" s="34"/>
    </row>
    <row r="354" spans="1:7">
      <c r="A354" s="23">
        <v>2020</v>
      </c>
      <c r="B354" s="23" t="s">
        <v>514</v>
      </c>
      <c r="C354" s="13" t="s">
        <v>23</v>
      </c>
      <c r="D354" s="34" t="s">
        <v>2384</v>
      </c>
      <c r="E354" s="37" t="s">
        <v>2391</v>
      </c>
      <c r="F354" s="34"/>
      <c r="G354" s="34">
        <v>1308</v>
      </c>
    </row>
    <row r="355" spans="1:7">
      <c r="A355" s="23">
        <v>2020</v>
      </c>
      <c r="B355" s="23" t="s">
        <v>514</v>
      </c>
      <c r="C355" s="13" t="s">
        <v>3925</v>
      </c>
      <c r="D355" s="34" t="s">
        <v>2384</v>
      </c>
      <c r="E355" s="37" t="s">
        <v>2391</v>
      </c>
      <c r="F355" s="34"/>
      <c r="G355" s="34">
        <v>397</v>
      </c>
    </row>
    <row r="356" spans="1:7">
      <c r="A356" s="23">
        <v>2020</v>
      </c>
      <c r="B356" s="23" t="s">
        <v>514</v>
      </c>
      <c r="C356" s="13" t="s">
        <v>184</v>
      </c>
      <c r="D356" s="34" t="s">
        <v>2384</v>
      </c>
      <c r="E356" s="37" t="s">
        <v>2391</v>
      </c>
      <c r="F356" s="34"/>
      <c r="G356" s="34">
        <v>809</v>
      </c>
    </row>
    <row r="357" spans="1:7">
      <c r="A357" s="23">
        <v>2020</v>
      </c>
      <c r="B357" s="23" t="s">
        <v>514</v>
      </c>
      <c r="C357" s="13" t="s">
        <v>185</v>
      </c>
      <c r="D357" s="34" t="s">
        <v>2384</v>
      </c>
      <c r="E357" s="37" t="s">
        <v>2391</v>
      </c>
      <c r="F357" s="34"/>
      <c r="G357" s="34">
        <v>1053</v>
      </c>
    </row>
    <row r="358" spans="1:7">
      <c r="A358" s="23">
        <v>2020</v>
      </c>
      <c r="B358" s="23" t="s">
        <v>514</v>
      </c>
      <c r="C358" s="13" t="s">
        <v>23</v>
      </c>
      <c r="D358" s="34" t="s">
        <v>2384</v>
      </c>
      <c r="E358" s="37" t="s">
        <v>2392</v>
      </c>
      <c r="F358" s="34"/>
      <c r="G358" s="34">
        <v>881</v>
      </c>
    </row>
    <row r="359" spans="1:7">
      <c r="A359" s="23">
        <v>2020</v>
      </c>
      <c r="B359" s="23" t="s">
        <v>514</v>
      </c>
      <c r="C359" s="13" t="s">
        <v>3925</v>
      </c>
      <c r="D359" s="34" t="s">
        <v>2384</v>
      </c>
      <c r="E359" s="37" t="s">
        <v>2392</v>
      </c>
      <c r="F359" s="34"/>
      <c r="G359" s="34">
        <v>287</v>
      </c>
    </row>
    <row r="360" spans="1:7">
      <c r="A360" s="23">
        <v>2020</v>
      </c>
      <c r="B360" s="23" t="s">
        <v>514</v>
      </c>
      <c r="C360" s="13" t="s">
        <v>185</v>
      </c>
      <c r="D360" s="34" t="s">
        <v>2384</v>
      </c>
      <c r="E360" s="37" t="s">
        <v>2392</v>
      </c>
      <c r="F360" s="34"/>
      <c r="G360" s="34">
        <v>30</v>
      </c>
    </row>
    <row r="361" spans="1:7">
      <c r="A361" s="23">
        <v>2021</v>
      </c>
      <c r="B361" s="23" t="s">
        <v>514</v>
      </c>
      <c r="C361" s="13" t="s">
        <v>7508</v>
      </c>
      <c r="D361" s="34" t="s">
        <v>2370</v>
      </c>
      <c r="E361" s="37" t="s">
        <v>4138</v>
      </c>
      <c r="F361" s="34">
        <v>1</v>
      </c>
      <c r="G361" s="34">
        <v>30</v>
      </c>
    </row>
    <row r="362" spans="1:7">
      <c r="A362" s="23">
        <v>2021</v>
      </c>
      <c r="B362" s="23" t="s">
        <v>514</v>
      </c>
      <c r="C362" s="13" t="s">
        <v>184</v>
      </c>
      <c r="D362" s="34" t="s">
        <v>2370</v>
      </c>
      <c r="E362" s="37" t="s">
        <v>4135</v>
      </c>
      <c r="F362" s="34">
        <v>3</v>
      </c>
      <c r="G362" s="34">
        <v>19</v>
      </c>
    </row>
    <row r="363" spans="1:7">
      <c r="A363" s="23">
        <v>2021</v>
      </c>
      <c r="B363" s="23" t="s">
        <v>514</v>
      </c>
      <c r="C363" s="13" t="s">
        <v>184</v>
      </c>
      <c r="D363" s="34" t="s">
        <v>2370</v>
      </c>
      <c r="E363" s="37" t="s">
        <v>7509</v>
      </c>
      <c r="F363" s="34">
        <v>1</v>
      </c>
      <c r="G363" s="34">
        <v>41</v>
      </c>
    </row>
    <row r="364" spans="1:7">
      <c r="A364" s="23">
        <v>2021</v>
      </c>
      <c r="B364" s="23" t="s">
        <v>514</v>
      </c>
      <c r="C364" s="13" t="s">
        <v>184</v>
      </c>
      <c r="D364" s="34" t="s">
        <v>2370</v>
      </c>
      <c r="E364" s="37" t="s">
        <v>4136</v>
      </c>
      <c r="F364" s="34">
        <v>27</v>
      </c>
      <c r="G364" s="34">
        <v>323</v>
      </c>
    </row>
    <row r="365" spans="1:7">
      <c r="A365" s="23">
        <v>2021</v>
      </c>
      <c r="B365" s="23" t="s">
        <v>514</v>
      </c>
      <c r="C365" s="13" t="s">
        <v>184</v>
      </c>
      <c r="D365" s="34" t="s">
        <v>2370</v>
      </c>
      <c r="E365" s="37" t="s">
        <v>4138</v>
      </c>
      <c r="F365" s="34">
        <v>5</v>
      </c>
      <c r="G365" s="34">
        <v>288</v>
      </c>
    </row>
    <row r="366" spans="1:7">
      <c r="A366" s="23">
        <v>2021</v>
      </c>
      <c r="B366" s="23" t="s">
        <v>514</v>
      </c>
      <c r="C366" s="13" t="s">
        <v>184</v>
      </c>
      <c r="D366" s="34" t="s">
        <v>2370</v>
      </c>
      <c r="E366" s="37" t="s">
        <v>4471</v>
      </c>
      <c r="F366" s="34">
        <v>1</v>
      </c>
      <c r="G366" s="34">
        <v>19</v>
      </c>
    </row>
    <row r="367" spans="1:7">
      <c r="A367" s="23">
        <v>2021</v>
      </c>
      <c r="B367" s="23" t="s">
        <v>514</v>
      </c>
      <c r="C367" s="13" t="s">
        <v>23</v>
      </c>
      <c r="D367" s="34" t="s">
        <v>2370</v>
      </c>
      <c r="E367" s="37" t="s">
        <v>7510</v>
      </c>
      <c r="F367" s="34">
        <v>2</v>
      </c>
      <c r="G367" s="34">
        <v>112</v>
      </c>
    </row>
    <row r="368" spans="1:7">
      <c r="A368" s="23">
        <v>2021</v>
      </c>
      <c r="B368" s="23" t="s">
        <v>514</v>
      </c>
      <c r="C368" s="13" t="s">
        <v>23</v>
      </c>
      <c r="D368" s="34" t="s">
        <v>2370</v>
      </c>
      <c r="E368" s="37" t="s">
        <v>4135</v>
      </c>
      <c r="F368" s="34">
        <v>3</v>
      </c>
      <c r="G368" s="34">
        <v>72</v>
      </c>
    </row>
    <row r="369" spans="1:7">
      <c r="A369" s="23">
        <v>2021</v>
      </c>
      <c r="B369" s="23" t="s">
        <v>514</v>
      </c>
      <c r="C369" s="13" t="s">
        <v>23</v>
      </c>
      <c r="D369" s="34" t="s">
        <v>2370</v>
      </c>
      <c r="E369" s="37" t="s">
        <v>4136</v>
      </c>
      <c r="F369" s="34">
        <v>45</v>
      </c>
      <c r="G369" s="34">
        <v>640</v>
      </c>
    </row>
    <row r="370" spans="1:7">
      <c r="A370" s="23">
        <v>2021</v>
      </c>
      <c r="B370" s="23" t="s">
        <v>514</v>
      </c>
      <c r="C370" s="13" t="s">
        <v>23</v>
      </c>
      <c r="D370" s="34" t="s">
        <v>2370</v>
      </c>
      <c r="E370" s="37" t="s">
        <v>4138</v>
      </c>
      <c r="F370" s="34">
        <v>17</v>
      </c>
      <c r="G370" s="34">
        <v>549</v>
      </c>
    </row>
    <row r="371" spans="1:7">
      <c r="A371" s="23">
        <v>2021</v>
      </c>
      <c r="B371" s="23" t="s">
        <v>514</v>
      </c>
      <c r="C371" s="13" t="s">
        <v>23</v>
      </c>
      <c r="D371" s="34" t="s">
        <v>2370</v>
      </c>
      <c r="E371" s="37" t="s">
        <v>4471</v>
      </c>
      <c r="F371" s="34">
        <v>4</v>
      </c>
      <c r="G371" s="34">
        <v>115</v>
      </c>
    </row>
    <row r="372" spans="1:7">
      <c r="A372" s="23">
        <v>2021</v>
      </c>
      <c r="B372" s="23" t="s">
        <v>514</v>
      </c>
      <c r="C372" s="13" t="s">
        <v>185</v>
      </c>
      <c r="D372" s="34" t="s">
        <v>2370</v>
      </c>
      <c r="E372" s="37" t="s">
        <v>7510</v>
      </c>
      <c r="F372" s="34">
        <v>2</v>
      </c>
      <c r="G372" s="34">
        <v>600</v>
      </c>
    </row>
    <row r="373" spans="1:7">
      <c r="A373" s="23">
        <v>2021</v>
      </c>
      <c r="B373" s="23" t="s">
        <v>514</v>
      </c>
      <c r="C373" s="13" t="s">
        <v>185</v>
      </c>
      <c r="D373" s="34" t="s">
        <v>2370</v>
      </c>
      <c r="E373" s="37" t="s">
        <v>4135</v>
      </c>
      <c r="F373" s="34">
        <v>5</v>
      </c>
      <c r="G373" s="34">
        <v>24</v>
      </c>
    </row>
    <row r="374" spans="1:7">
      <c r="A374" s="23">
        <v>2021</v>
      </c>
      <c r="B374" s="23" t="s">
        <v>514</v>
      </c>
      <c r="C374" s="13" t="s">
        <v>185</v>
      </c>
      <c r="D374" s="34" t="s">
        <v>2370</v>
      </c>
      <c r="E374" s="37" t="s">
        <v>4136</v>
      </c>
      <c r="F374" s="34">
        <v>20</v>
      </c>
      <c r="G374" s="34">
        <v>957</v>
      </c>
    </row>
    <row r="375" spans="1:7">
      <c r="A375" s="23">
        <v>2021</v>
      </c>
      <c r="B375" s="23" t="s">
        <v>514</v>
      </c>
      <c r="C375" s="13" t="s">
        <v>185</v>
      </c>
      <c r="D375" s="34" t="s">
        <v>2370</v>
      </c>
      <c r="E375" s="37" t="s">
        <v>4138</v>
      </c>
      <c r="F375" s="34">
        <v>22</v>
      </c>
      <c r="G375" s="34">
        <v>841</v>
      </c>
    </row>
    <row r="376" spans="1:7">
      <c r="A376" s="23">
        <v>2021</v>
      </c>
      <c r="B376" s="23" t="s">
        <v>514</v>
      </c>
      <c r="C376" s="13" t="s">
        <v>185</v>
      </c>
      <c r="D376" s="34" t="s">
        <v>2370</v>
      </c>
      <c r="E376" s="37" t="s">
        <v>4471</v>
      </c>
      <c r="F376" s="34">
        <v>3</v>
      </c>
      <c r="G376" s="34">
        <v>248</v>
      </c>
    </row>
    <row r="377" spans="1:7">
      <c r="A377" s="23">
        <v>2021</v>
      </c>
      <c r="B377" s="23" t="s">
        <v>514</v>
      </c>
      <c r="C377" s="13" t="s">
        <v>3925</v>
      </c>
      <c r="D377" s="34" t="s">
        <v>2370</v>
      </c>
      <c r="E377" s="37" t="s">
        <v>7510</v>
      </c>
      <c r="F377" s="34">
        <v>2</v>
      </c>
      <c r="G377" s="34">
        <v>350</v>
      </c>
    </row>
    <row r="378" spans="1:7">
      <c r="A378" s="23">
        <v>2021</v>
      </c>
      <c r="B378" s="23" t="s">
        <v>514</v>
      </c>
      <c r="C378" s="13" t="s">
        <v>3925</v>
      </c>
      <c r="D378" s="34" t="s">
        <v>2370</v>
      </c>
      <c r="E378" s="37" t="s">
        <v>4135</v>
      </c>
      <c r="F378" s="34">
        <v>1</v>
      </c>
      <c r="G378" s="34">
        <v>25</v>
      </c>
    </row>
    <row r="379" spans="1:7">
      <c r="A379" s="23">
        <v>2021</v>
      </c>
      <c r="B379" s="23" t="s">
        <v>514</v>
      </c>
      <c r="C379" s="13" t="s">
        <v>3925</v>
      </c>
      <c r="D379" s="34" t="s">
        <v>2370</v>
      </c>
      <c r="E379" s="37" t="s">
        <v>4136</v>
      </c>
      <c r="F379" s="34">
        <v>26</v>
      </c>
      <c r="G379" s="34">
        <v>372</v>
      </c>
    </row>
    <row r="380" spans="1:7">
      <c r="A380" s="23">
        <v>2021</v>
      </c>
      <c r="B380" s="23" t="s">
        <v>514</v>
      </c>
      <c r="C380" s="13" t="s">
        <v>3925</v>
      </c>
      <c r="D380" s="34" t="s">
        <v>2370</v>
      </c>
      <c r="E380" s="37" t="s">
        <v>4138</v>
      </c>
      <c r="F380" s="34">
        <v>13</v>
      </c>
      <c r="G380" s="34">
        <v>260</v>
      </c>
    </row>
    <row r="381" spans="1:7">
      <c r="A381" s="23">
        <v>2021</v>
      </c>
      <c r="B381" s="23" t="s">
        <v>514</v>
      </c>
      <c r="C381" s="13" t="s">
        <v>3925</v>
      </c>
      <c r="D381" s="34" t="s">
        <v>2370</v>
      </c>
      <c r="E381" s="37" t="s">
        <v>4471</v>
      </c>
      <c r="F381" s="34">
        <v>1</v>
      </c>
      <c r="G381" s="34">
        <v>25</v>
      </c>
    </row>
    <row r="382" spans="1:7">
      <c r="A382" s="23">
        <v>2021</v>
      </c>
      <c r="B382" s="23" t="s">
        <v>514</v>
      </c>
      <c r="C382" s="13" t="s">
        <v>7508</v>
      </c>
      <c r="D382" s="34" t="s">
        <v>4</v>
      </c>
      <c r="E382" s="37" t="s">
        <v>7511</v>
      </c>
      <c r="F382" s="34">
        <v>1</v>
      </c>
      <c r="G382" s="34"/>
    </row>
    <row r="383" spans="1:7">
      <c r="A383" s="23">
        <v>2021</v>
      </c>
      <c r="B383" s="23" t="s">
        <v>514</v>
      </c>
      <c r="C383" s="13" t="s">
        <v>184</v>
      </c>
      <c r="D383" s="34" t="s">
        <v>4</v>
      </c>
      <c r="E383" s="37" t="s">
        <v>7511</v>
      </c>
      <c r="F383" s="34">
        <v>36</v>
      </c>
      <c r="G383" s="34"/>
    </row>
    <row r="384" spans="1:7">
      <c r="A384" s="23">
        <v>2021</v>
      </c>
      <c r="B384" s="23" t="s">
        <v>514</v>
      </c>
      <c r="C384" s="13" t="s">
        <v>184</v>
      </c>
      <c r="D384" s="34" t="s">
        <v>4</v>
      </c>
      <c r="E384" s="37" t="s">
        <v>195</v>
      </c>
      <c r="F384" s="34">
        <v>1</v>
      </c>
      <c r="G384" s="34"/>
    </row>
    <row r="385" spans="1:7">
      <c r="A385" s="23">
        <v>2021</v>
      </c>
      <c r="B385" s="23" t="s">
        <v>514</v>
      </c>
      <c r="C385" s="13" t="s">
        <v>23</v>
      </c>
      <c r="D385" s="34" t="s">
        <v>4</v>
      </c>
      <c r="E385" s="37" t="s">
        <v>7511</v>
      </c>
      <c r="F385" s="34">
        <v>51</v>
      </c>
      <c r="G385" s="34"/>
    </row>
    <row r="386" spans="1:7">
      <c r="A386" s="23">
        <v>2021</v>
      </c>
      <c r="B386" s="23" t="s">
        <v>514</v>
      </c>
      <c r="C386" s="13" t="s">
        <v>23</v>
      </c>
      <c r="D386" s="34" t="s">
        <v>4</v>
      </c>
      <c r="E386" s="37" t="s">
        <v>6</v>
      </c>
      <c r="F386" s="34">
        <v>2</v>
      </c>
      <c r="G386" s="34"/>
    </row>
    <row r="387" spans="1:7">
      <c r="A387" s="23">
        <v>2021</v>
      </c>
      <c r="B387" s="23" t="s">
        <v>514</v>
      </c>
      <c r="C387" s="13" t="s">
        <v>23</v>
      </c>
      <c r="D387" s="34" t="s">
        <v>4</v>
      </c>
      <c r="E387" s="37" t="s">
        <v>195</v>
      </c>
      <c r="F387" s="34">
        <v>18</v>
      </c>
      <c r="G387" s="34"/>
    </row>
    <row r="388" spans="1:7">
      <c r="A388" s="23">
        <v>2021</v>
      </c>
      <c r="B388" s="23" t="s">
        <v>514</v>
      </c>
      <c r="C388" s="13" t="s">
        <v>185</v>
      </c>
      <c r="D388" s="34" t="s">
        <v>4</v>
      </c>
      <c r="E388" s="37" t="s">
        <v>7511</v>
      </c>
      <c r="F388" s="34">
        <v>46</v>
      </c>
      <c r="G388" s="34"/>
    </row>
    <row r="389" spans="1:7">
      <c r="A389" s="23">
        <v>2021</v>
      </c>
      <c r="B389" s="23" t="s">
        <v>514</v>
      </c>
      <c r="C389" s="13" t="s">
        <v>185</v>
      </c>
      <c r="D389" s="34" t="s">
        <v>4</v>
      </c>
      <c r="E389" s="37" t="s">
        <v>195</v>
      </c>
      <c r="F389" s="34">
        <v>6</v>
      </c>
      <c r="G389" s="34"/>
    </row>
    <row r="390" spans="1:7">
      <c r="A390" s="23">
        <v>2021</v>
      </c>
      <c r="B390" s="23" t="s">
        <v>514</v>
      </c>
      <c r="C390" s="13" t="s">
        <v>3925</v>
      </c>
      <c r="D390" s="34" t="s">
        <v>4</v>
      </c>
      <c r="E390" s="37" t="s">
        <v>7511</v>
      </c>
      <c r="F390" s="34">
        <v>21</v>
      </c>
      <c r="G390" s="34"/>
    </row>
    <row r="391" spans="1:7">
      <c r="A391" s="23">
        <v>2021</v>
      </c>
      <c r="B391" s="23" t="s">
        <v>514</v>
      </c>
      <c r="C391" s="13" t="s">
        <v>3925</v>
      </c>
      <c r="D391" s="34" t="s">
        <v>4</v>
      </c>
      <c r="E391" s="37" t="s">
        <v>6</v>
      </c>
      <c r="F391" s="34">
        <v>1</v>
      </c>
      <c r="G391" s="34"/>
    </row>
    <row r="392" spans="1:7">
      <c r="A392" s="23">
        <v>2021</v>
      </c>
      <c r="B392" s="23" t="s">
        <v>514</v>
      </c>
      <c r="C392" s="13" t="s">
        <v>3925</v>
      </c>
      <c r="D392" s="34" t="s">
        <v>4</v>
      </c>
      <c r="E392" s="37" t="s">
        <v>195</v>
      </c>
      <c r="F392" s="34">
        <v>21</v>
      </c>
      <c r="G392" s="34"/>
    </row>
    <row r="393" spans="1:7">
      <c r="A393" s="23">
        <v>2021</v>
      </c>
      <c r="B393" s="23" t="s">
        <v>514</v>
      </c>
      <c r="C393" s="13" t="s">
        <v>7508</v>
      </c>
      <c r="D393" s="34" t="s">
        <v>2377</v>
      </c>
      <c r="E393" s="37" t="s">
        <v>3619</v>
      </c>
      <c r="F393" s="34">
        <v>1</v>
      </c>
      <c r="G393" s="34"/>
    </row>
    <row r="394" spans="1:7">
      <c r="A394" s="23">
        <v>2021</v>
      </c>
      <c r="B394" s="23" t="s">
        <v>514</v>
      </c>
      <c r="C394" s="13" t="s">
        <v>184</v>
      </c>
      <c r="D394" s="34" t="s">
        <v>2377</v>
      </c>
      <c r="E394" s="37" t="s">
        <v>2375</v>
      </c>
      <c r="F394" s="34">
        <v>30</v>
      </c>
      <c r="G394" s="34"/>
    </row>
    <row r="395" spans="1:7">
      <c r="A395" s="23">
        <v>2021</v>
      </c>
      <c r="B395" s="23" t="s">
        <v>514</v>
      </c>
      <c r="C395" s="13" t="s">
        <v>184</v>
      </c>
      <c r="D395" s="34" t="s">
        <v>2377</v>
      </c>
      <c r="E395" s="37" t="s">
        <v>3619</v>
      </c>
      <c r="F395" s="34">
        <v>7</v>
      </c>
      <c r="G395" s="34"/>
    </row>
    <row r="396" spans="1:7">
      <c r="A396" s="23">
        <v>2021</v>
      </c>
      <c r="B396" s="23" t="s">
        <v>514</v>
      </c>
      <c r="C396" s="13" t="s">
        <v>23</v>
      </c>
      <c r="D396" s="34" t="s">
        <v>2377</v>
      </c>
      <c r="E396" s="37" t="s">
        <v>2375</v>
      </c>
      <c r="F396" s="34">
        <v>46</v>
      </c>
      <c r="G396" s="34"/>
    </row>
    <row r="397" spans="1:7">
      <c r="A397" s="23">
        <v>2021</v>
      </c>
      <c r="B397" s="23" t="s">
        <v>514</v>
      </c>
      <c r="C397" s="13" t="s">
        <v>23</v>
      </c>
      <c r="D397" s="34" t="s">
        <v>2377</v>
      </c>
      <c r="E397" s="37" t="s">
        <v>3619</v>
      </c>
      <c r="F397" s="34">
        <v>25</v>
      </c>
      <c r="G397" s="34"/>
    </row>
    <row r="398" spans="1:7">
      <c r="A398" s="23">
        <v>2021</v>
      </c>
      <c r="B398" s="23" t="s">
        <v>514</v>
      </c>
      <c r="C398" s="13" t="s">
        <v>185</v>
      </c>
      <c r="D398" s="34" t="s">
        <v>2377</v>
      </c>
      <c r="E398" s="37" t="s">
        <v>2375</v>
      </c>
      <c r="F398" s="34">
        <v>32</v>
      </c>
      <c r="G398" s="34"/>
    </row>
    <row r="399" spans="1:7">
      <c r="A399" s="23">
        <v>2021</v>
      </c>
      <c r="B399" s="23" t="s">
        <v>514</v>
      </c>
      <c r="C399" s="13" t="s">
        <v>185</v>
      </c>
      <c r="D399" s="34" t="s">
        <v>2377</v>
      </c>
      <c r="E399" s="37" t="s">
        <v>3619</v>
      </c>
      <c r="F399" s="34">
        <v>20</v>
      </c>
      <c r="G399" s="34"/>
    </row>
    <row r="400" spans="1:7">
      <c r="A400" s="23">
        <v>2021</v>
      </c>
      <c r="B400" s="23" t="s">
        <v>514</v>
      </c>
      <c r="C400" s="13" t="s">
        <v>3925</v>
      </c>
      <c r="D400" s="34" t="s">
        <v>2377</v>
      </c>
      <c r="E400" s="37" t="s">
        <v>2375</v>
      </c>
      <c r="F400" s="34">
        <v>28</v>
      </c>
      <c r="G400" s="34"/>
    </row>
    <row r="401" spans="1:7">
      <c r="A401" s="23">
        <v>2021</v>
      </c>
      <c r="B401" s="23" t="s">
        <v>514</v>
      </c>
      <c r="C401" s="13" t="s">
        <v>3925</v>
      </c>
      <c r="D401" s="34" t="s">
        <v>2377</v>
      </c>
      <c r="E401" s="37" t="s">
        <v>3619</v>
      </c>
      <c r="F401" s="34">
        <v>15</v>
      </c>
      <c r="G401" s="34"/>
    </row>
    <row r="402" spans="1:7">
      <c r="A402" s="23">
        <v>2021</v>
      </c>
      <c r="B402" s="23" t="s">
        <v>514</v>
      </c>
      <c r="C402" s="13" t="s">
        <v>7508</v>
      </c>
      <c r="D402" s="34" t="s">
        <v>2380</v>
      </c>
      <c r="E402" s="37" t="s">
        <v>2391</v>
      </c>
      <c r="F402" s="34">
        <v>1</v>
      </c>
      <c r="G402" s="34"/>
    </row>
    <row r="403" spans="1:7">
      <c r="A403" s="23">
        <v>2021</v>
      </c>
      <c r="B403" s="23" t="s">
        <v>514</v>
      </c>
      <c r="C403" s="13" t="s">
        <v>184</v>
      </c>
      <c r="D403" s="34" t="s">
        <v>2380</v>
      </c>
      <c r="E403" s="37" t="s">
        <v>2391</v>
      </c>
      <c r="F403" s="34">
        <v>37</v>
      </c>
      <c r="G403" s="34"/>
    </row>
    <row r="404" spans="1:7">
      <c r="A404" s="23">
        <v>2021</v>
      </c>
      <c r="B404" s="23" t="s">
        <v>514</v>
      </c>
      <c r="C404" s="13" t="s">
        <v>23</v>
      </c>
      <c r="D404" s="34" t="s">
        <v>2380</v>
      </c>
      <c r="E404" s="37" t="s">
        <v>2391</v>
      </c>
      <c r="F404" s="34">
        <v>71</v>
      </c>
      <c r="G404" s="34"/>
    </row>
    <row r="405" spans="1:7">
      <c r="A405" s="23">
        <v>2021</v>
      </c>
      <c r="B405" s="23" t="s">
        <v>514</v>
      </c>
      <c r="C405" s="13" t="s">
        <v>185</v>
      </c>
      <c r="D405" s="34" t="s">
        <v>2380</v>
      </c>
      <c r="E405" s="37" t="s">
        <v>2391</v>
      </c>
      <c r="F405" s="34">
        <v>52</v>
      </c>
      <c r="G405" s="34"/>
    </row>
    <row r="406" spans="1:7">
      <c r="A406" s="23">
        <v>2021</v>
      </c>
      <c r="B406" s="23" t="s">
        <v>514</v>
      </c>
      <c r="C406" s="13" t="s">
        <v>3925</v>
      </c>
      <c r="D406" s="34" t="s">
        <v>2380</v>
      </c>
      <c r="E406" s="37" t="s">
        <v>2391</v>
      </c>
      <c r="F406" s="34">
        <v>42</v>
      </c>
      <c r="G406" s="34"/>
    </row>
    <row r="407" spans="1:7">
      <c r="A407" s="23">
        <v>2021</v>
      </c>
      <c r="B407" s="23" t="s">
        <v>514</v>
      </c>
      <c r="C407" s="13" t="s">
        <v>3925</v>
      </c>
      <c r="D407" s="34" t="s">
        <v>2380</v>
      </c>
      <c r="E407" s="37" t="s">
        <v>2392</v>
      </c>
      <c r="F407" s="34">
        <v>1</v>
      </c>
      <c r="G407" s="34"/>
    </row>
    <row r="408" spans="1:7">
      <c r="A408" s="23">
        <v>2021</v>
      </c>
      <c r="B408" s="23" t="s">
        <v>514</v>
      </c>
      <c r="C408" s="13" t="s">
        <v>7508</v>
      </c>
      <c r="D408" s="34" t="s">
        <v>2384</v>
      </c>
      <c r="E408" s="37" t="s">
        <v>2391</v>
      </c>
      <c r="F408" s="34"/>
      <c r="G408" s="34">
        <v>30</v>
      </c>
    </row>
    <row r="409" spans="1:7">
      <c r="A409" s="23">
        <v>2021</v>
      </c>
      <c r="B409" s="23" t="s">
        <v>514</v>
      </c>
      <c r="C409" s="13" t="s">
        <v>184</v>
      </c>
      <c r="D409" s="34" t="s">
        <v>2384</v>
      </c>
      <c r="E409" s="37" t="s">
        <v>2391</v>
      </c>
      <c r="F409" s="34"/>
      <c r="G409" s="34">
        <v>690</v>
      </c>
    </row>
    <row r="410" spans="1:7">
      <c r="A410" s="23">
        <v>2021</v>
      </c>
      <c r="B410" s="23" t="s">
        <v>514</v>
      </c>
      <c r="C410" s="13" t="s">
        <v>23</v>
      </c>
      <c r="D410" s="34" t="s">
        <v>2384</v>
      </c>
      <c r="E410" s="37" t="s">
        <v>2391</v>
      </c>
      <c r="F410" s="34"/>
      <c r="G410" s="34">
        <v>1456</v>
      </c>
    </row>
    <row r="411" spans="1:7">
      <c r="A411" s="23">
        <v>2021</v>
      </c>
      <c r="B411" s="23" t="s">
        <v>514</v>
      </c>
      <c r="C411" s="13" t="s">
        <v>23</v>
      </c>
      <c r="D411" s="34" t="s">
        <v>2384</v>
      </c>
      <c r="E411" s="37" t="s">
        <v>2392</v>
      </c>
      <c r="F411" s="34"/>
      <c r="G411" s="34">
        <v>32</v>
      </c>
    </row>
    <row r="412" spans="1:7">
      <c r="A412" s="23">
        <v>2021</v>
      </c>
      <c r="B412" s="23" t="s">
        <v>514</v>
      </c>
      <c r="C412" s="13" t="s">
        <v>185</v>
      </c>
      <c r="D412" s="34" t="s">
        <v>2384</v>
      </c>
      <c r="E412" s="37" t="s">
        <v>2391</v>
      </c>
      <c r="F412" s="34"/>
      <c r="G412" s="34">
        <v>2070</v>
      </c>
    </row>
    <row r="413" spans="1:7">
      <c r="A413" s="23">
        <v>2021</v>
      </c>
      <c r="B413" s="23" t="s">
        <v>514</v>
      </c>
      <c r="C413" s="13" t="s">
        <v>185</v>
      </c>
      <c r="D413" s="34" t="s">
        <v>2384</v>
      </c>
      <c r="E413" s="37" t="s">
        <v>2392</v>
      </c>
      <c r="F413" s="34"/>
      <c r="G413" s="34">
        <v>600</v>
      </c>
    </row>
    <row r="414" spans="1:7">
      <c r="A414" s="23">
        <v>2021</v>
      </c>
      <c r="B414" s="23" t="s">
        <v>514</v>
      </c>
      <c r="C414" s="13" t="s">
        <v>3925</v>
      </c>
      <c r="D414" s="34" t="s">
        <v>2384</v>
      </c>
      <c r="E414" s="37" t="s">
        <v>2391</v>
      </c>
      <c r="F414" s="34"/>
      <c r="G414" s="34">
        <v>732</v>
      </c>
    </row>
    <row r="415" spans="1:7">
      <c r="A415" s="23">
        <v>2021</v>
      </c>
      <c r="B415" s="23" t="s">
        <v>514</v>
      </c>
      <c r="C415" s="13" t="s">
        <v>3925</v>
      </c>
      <c r="D415" s="34" t="s">
        <v>2384</v>
      </c>
      <c r="E415" s="37" t="s">
        <v>2392</v>
      </c>
      <c r="F415" s="34"/>
      <c r="G415" s="34">
        <v>300</v>
      </c>
    </row>
  </sheetData>
  <sheetProtection autoFilter="0" pivotTables="0"/>
  <autoFilter ref="A1:G292" xr:uid="{00000000-0009-0000-0000-000040000000}"/>
  <sortState xmlns:xlrd2="http://schemas.microsoft.com/office/spreadsheetml/2017/richdata2" ref="A2:G289">
    <sortCondition ref="A2:A289"/>
    <sortCondition descending="1" ref="B2:B289"/>
    <sortCondition ref="C2:C289"/>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15">
    <tabColor theme="0"/>
  </sheetPr>
  <dimension ref="A1:E1461"/>
  <sheetViews>
    <sheetView zoomScale="85" zoomScaleNormal="85" workbookViewId="0">
      <pane ySplit="1" topLeftCell="A1417" activePane="bottomLeft" state="frozen"/>
      <selection pane="bottomLeft" activeCell="D1461" sqref="D1461"/>
    </sheetView>
  </sheetViews>
  <sheetFormatPr baseColWidth="10" defaultColWidth="9.5" defaultRowHeight="14.25"/>
  <cols>
    <col min="1" max="1" width="9.375" style="5" bestFit="1" customWidth="1"/>
    <col min="2" max="2" width="12.5" style="5" bestFit="1" customWidth="1"/>
    <col min="3" max="3" width="49.75" style="5" bestFit="1" customWidth="1"/>
    <col min="4" max="4" width="100.375" style="5" bestFit="1" customWidth="1"/>
    <col min="5" max="5" width="20.875" style="5" bestFit="1" customWidth="1"/>
    <col min="6" max="16384" width="9.5" style="5"/>
  </cols>
  <sheetData>
    <row r="1" spans="1:5">
      <c r="A1" s="43" t="s">
        <v>229</v>
      </c>
      <c r="B1" s="43" t="s">
        <v>200</v>
      </c>
      <c r="C1" s="45" t="s">
        <v>540</v>
      </c>
      <c r="D1" s="43" t="s">
        <v>683</v>
      </c>
      <c r="E1" s="43" t="s">
        <v>4164</v>
      </c>
    </row>
    <row r="2" spans="1:5">
      <c r="A2" s="23">
        <v>2014</v>
      </c>
      <c r="B2" s="23" t="s">
        <v>1886</v>
      </c>
      <c r="C2" s="13" t="s">
        <v>5</v>
      </c>
      <c r="D2" s="34" t="s">
        <v>752</v>
      </c>
      <c r="E2" s="37" t="s">
        <v>4165</v>
      </c>
    </row>
    <row r="3" spans="1:5">
      <c r="A3" s="23">
        <v>2014</v>
      </c>
      <c r="B3" s="23" t="s">
        <v>1886</v>
      </c>
      <c r="C3" s="13" t="s">
        <v>5</v>
      </c>
      <c r="D3" s="34" t="s">
        <v>753</v>
      </c>
      <c r="E3" s="37" t="s">
        <v>4165</v>
      </c>
    </row>
    <row r="4" spans="1:5">
      <c r="A4" s="23">
        <v>2014</v>
      </c>
      <c r="B4" s="23" t="s">
        <v>1886</v>
      </c>
      <c r="C4" s="13" t="s">
        <v>23</v>
      </c>
      <c r="D4" s="34" t="s">
        <v>764</v>
      </c>
      <c r="E4" s="37" t="s">
        <v>4165</v>
      </c>
    </row>
    <row r="5" spans="1:5">
      <c r="A5" s="23">
        <v>2014</v>
      </c>
      <c r="B5" s="23" t="s">
        <v>1886</v>
      </c>
      <c r="C5" s="13" t="s">
        <v>23</v>
      </c>
      <c r="D5" s="34" t="s">
        <v>4234</v>
      </c>
      <c r="E5" s="37" t="s">
        <v>4165</v>
      </c>
    </row>
    <row r="6" spans="1:5">
      <c r="A6" s="23">
        <v>2014</v>
      </c>
      <c r="B6" s="23" t="s">
        <v>1886</v>
      </c>
      <c r="C6" s="13" t="s">
        <v>23</v>
      </c>
      <c r="D6" s="34" t="s">
        <v>4252</v>
      </c>
      <c r="E6" s="37" t="s">
        <v>4165</v>
      </c>
    </row>
    <row r="7" spans="1:5">
      <c r="A7" s="23">
        <v>2014</v>
      </c>
      <c r="B7" s="23" t="s">
        <v>1886</v>
      </c>
      <c r="C7" s="13" t="s">
        <v>23</v>
      </c>
      <c r="D7" s="34" t="s">
        <v>4253</v>
      </c>
      <c r="E7" s="37" t="s">
        <v>4165</v>
      </c>
    </row>
    <row r="8" spans="1:5">
      <c r="A8" s="23">
        <v>2014</v>
      </c>
      <c r="B8" s="23" t="s">
        <v>1886</v>
      </c>
      <c r="C8" s="13" t="s">
        <v>23</v>
      </c>
      <c r="D8" s="34" t="s">
        <v>754</v>
      </c>
      <c r="E8" s="37" t="s">
        <v>4165</v>
      </c>
    </row>
    <row r="9" spans="1:5">
      <c r="A9" s="23">
        <v>2014</v>
      </c>
      <c r="B9" s="23" t="s">
        <v>1886</v>
      </c>
      <c r="C9" s="13" t="s">
        <v>23</v>
      </c>
      <c r="D9" s="34" t="s">
        <v>4235</v>
      </c>
      <c r="E9" s="37" t="s">
        <v>4165</v>
      </c>
    </row>
    <row r="10" spans="1:5">
      <c r="A10" s="23">
        <v>2014</v>
      </c>
      <c r="B10" s="23" t="s">
        <v>1886</v>
      </c>
      <c r="C10" s="13" t="s">
        <v>23</v>
      </c>
      <c r="D10" s="34" t="s">
        <v>757</v>
      </c>
      <c r="E10" s="37" t="s">
        <v>4165</v>
      </c>
    </row>
    <row r="11" spans="1:5">
      <c r="A11" s="23">
        <v>2014</v>
      </c>
      <c r="B11" s="23" t="s">
        <v>1886</v>
      </c>
      <c r="C11" s="13" t="s">
        <v>23</v>
      </c>
      <c r="D11" s="34" t="s">
        <v>757</v>
      </c>
      <c r="E11" s="37" t="s">
        <v>4165</v>
      </c>
    </row>
    <row r="12" spans="1:5">
      <c r="A12" s="23">
        <v>2014</v>
      </c>
      <c r="B12" s="23" t="s">
        <v>1886</v>
      </c>
      <c r="C12" s="13" t="s">
        <v>23</v>
      </c>
      <c r="D12" s="34" t="s">
        <v>3387</v>
      </c>
      <c r="E12" s="37" t="s">
        <v>4165</v>
      </c>
    </row>
    <row r="13" spans="1:5">
      <c r="A13" s="23">
        <v>2014</v>
      </c>
      <c r="B13" s="23" t="s">
        <v>1886</v>
      </c>
      <c r="C13" s="13" t="s">
        <v>23</v>
      </c>
      <c r="D13" s="34" t="s">
        <v>743</v>
      </c>
      <c r="E13" s="37" t="s">
        <v>4165</v>
      </c>
    </row>
    <row r="14" spans="1:5">
      <c r="A14" s="23">
        <v>2014</v>
      </c>
      <c r="B14" s="23" t="s">
        <v>1886</v>
      </c>
      <c r="C14" s="13" t="s">
        <v>23</v>
      </c>
      <c r="D14" s="34" t="s">
        <v>763</v>
      </c>
      <c r="E14" s="37" t="s">
        <v>4165</v>
      </c>
    </row>
    <row r="15" spans="1:5">
      <c r="A15" s="23">
        <v>2014</v>
      </c>
      <c r="B15" s="23" t="s">
        <v>1886</v>
      </c>
      <c r="C15" s="13" t="s">
        <v>23</v>
      </c>
      <c r="D15" s="34" t="s">
        <v>762</v>
      </c>
      <c r="E15" s="37" t="s">
        <v>4165</v>
      </c>
    </row>
    <row r="16" spans="1:5">
      <c r="A16" s="23">
        <v>2014</v>
      </c>
      <c r="B16" s="23" t="s">
        <v>1886</v>
      </c>
      <c r="C16" s="13" t="s">
        <v>23</v>
      </c>
      <c r="D16" s="34" t="s">
        <v>745</v>
      </c>
      <c r="E16" s="37" t="s">
        <v>4165</v>
      </c>
    </row>
    <row r="17" spans="1:5">
      <c r="A17" s="23">
        <v>2014</v>
      </c>
      <c r="B17" s="23" t="s">
        <v>1886</v>
      </c>
      <c r="C17" s="13" t="s">
        <v>23</v>
      </c>
      <c r="D17" s="34" t="s">
        <v>746</v>
      </c>
      <c r="E17" s="37" t="s">
        <v>4165</v>
      </c>
    </row>
    <row r="18" spans="1:5">
      <c r="A18" s="23">
        <v>2014</v>
      </c>
      <c r="B18" s="23" t="s">
        <v>1886</v>
      </c>
      <c r="C18" s="13" t="s">
        <v>23</v>
      </c>
      <c r="D18" s="34" t="s">
        <v>747</v>
      </c>
      <c r="E18" s="37" t="s">
        <v>4165</v>
      </c>
    </row>
    <row r="19" spans="1:5">
      <c r="A19" s="23">
        <v>2014</v>
      </c>
      <c r="B19" s="23" t="s">
        <v>1886</v>
      </c>
      <c r="C19" s="13" t="s">
        <v>23</v>
      </c>
      <c r="D19" s="34" t="s">
        <v>748</v>
      </c>
      <c r="E19" s="37" t="s">
        <v>4165</v>
      </c>
    </row>
    <row r="20" spans="1:5">
      <c r="A20" s="23">
        <v>2014</v>
      </c>
      <c r="B20" s="23" t="s">
        <v>1886</v>
      </c>
      <c r="C20" s="13" t="s">
        <v>23</v>
      </c>
      <c r="D20" s="34" t="s">
        <v>4196</v>
      </c>
      <c r="E20" s="37" t="s">
        <v>4165</v>
      </c>
    </row>
    <row r="21" spans="1:5">
      <c r="A21" s="23">
        <v>2014</v>
      </c>
      <c r="B21" s="23" t="s">
        <v>1886</v>
      </c>
      <c r="C21" s="13" t="s">
        <v>23</v>
      </c>
      <c r="D21" s="34" t="s">
        <v>761</v>
      </c>
      <c r="E21" s="37" t="s">
        <v>4165</v>
      </c>
    </row>
    <row r="22" spans="1:5">
      <c r="A22" s="23">
        <v>2014</v>
      </c>
      <c r="B22" s="23" t="s">
        <v>1886</v>
      </c>
      <c r="C22" s="13" t="s">
        <v>23</v>
      </c>
      <c r="D22" s="34" t="s">
        <v>835</v>
      </c>
      <c r="E22" s="37" t="s">
        <v>4165</v>
      </c>
    </row>
    <row r="23" spans="1:5">
      <c r="A23" s="23">
        <v>2014</v>
      </c>
      <c r="B23" s="23" t="s">
        <v>1886</v>
      </c>
      <c r="C23" s="13" t="s">
        <v>23</v>
      </c>
      <c r="D23" s="34" t="s">
        <v>5068</v>
      </c>
      <c r="E23" s="37" t="s">
        <v>4165</v>
      </c>
    </row>
    <row r="24" spans="1:5">
      <c r="A24" s="23">
        <v>2014</v>
      </c>
      <c r="B24" s="23" t="s">
        <v>1886</v>
      </c>
      <c r="C24" s="13" t="s">
        <v>23</v>
      </c>
      <c r="D24" s="34" t="s">
        <v>765</v>
      </c>
      <c r="E24" s="37" t="s">
        <v>4165</v>
      </c>
    </row>
    <row r="25" spans="1:5">
      <c r="A25" s="23">
        <v>2014</v>
      </c>
      <c r="B25" s="23" t="s">
        <v>1886</v>
      </c>
      <c r="C25" s="13" t="s">
        <v>23</v>
      </c>
      <c r="D25" s="34" t="s">
        <v>606</v>
      </c>
      <c r="E25" s="37" t="s">
        <v>4165</v>
      </c>
    </row>
    <row r="26" spans="1:5">
      <c r="A26" s="23">
        <v>2014</v>
      </c>
      <c r="B26" s="23" t="s">
        <v>1886</v>
      </c>
      <c r="C26" s="13" t="s">
        <v>23</v>
      </c>
      <c r="D26" s="34" t="s">
        <v>2231</v>
      </c>
      <c r="E26" s="37" t="s">
        <v>4165</v>
      </c>
    </row>
    <row r="27" spans="1:5">
      <c r="A27" s="23">
        <v>2014</v>
      </c>
      <c r="B27" s="23" t="s">
        <v>1886</v>
      </c>
      <c r="C27" s="13" t="s">
        <v>23</v>
      </c>
      <c r="D27" s="34" t="s">
        <v>2232</v>
      </c>
      <c r="E27" s="37" t="s">
        <v>4165</v>
      </c>
    </row>
    <row r="28" spans="1:5">
      <c r="A28" s="23">
        <v>2014</v>
      </c>
      <c r="B28" s="23" t="s">
        <v>1886</v>
      </c>
      <c r="C28" s="13" t="s">
        <v>23</v>
      </c>
      <c r="D28" s="34" t="s">
        <v>2239</v>
      </c>
      <c r="E28" s="37" t="s">
        <v>4165</v>
      </c>
    </row>
    <row r="29" spans="1:5">
      <c r="A29" s="23">
        <v>2014</v>
      </c>
      <c r="B29" s="23" t="s">
        <v>1886</v>
      </c>
      <c r="C29" s="13" t="s">
        <v>23</v>
      </c>
      <c r="D29" s="34" t="s">
        <v>4237</v>
      </c>
      <c r="E29" s="37" t="s">
        <v>4165</v>
      </c>
    </row>
    <row r="30" spans="1:5">
      <c r="A30" s="23">
        <v>2014</v>
      </c>
      <c r="B30" s="23" t="s">
        <v>1886</v>
      </c>
      <c r="C30" s="13" t="s">
        <v>23</v>
      </c>
      <c r="D30" s="34" t="s">
        <v>760</v>
      </c>
      <c r="E30" s="37" t="s">
        <v>4165</v>
      </c>
    </row>
    <row r="31" spans="1:5">
      <c r="A31" s="23">
        <v>2014</v>
      </c>
      <c r="B31" s="23" t="s">
        <v>1886</v>
      </c>
      <c r="C31" s="13" t="s">
        <v>23</v>
      </c>
      <c r="D31" s="34" t="s">
        <v>8311</v>
      </c>
      <c r="E31" s="37" t="s">
        <v>4165</v>
      </c>
    </row>
    <row r="32" spans="1:5">
      <c r="A32" s="23">
        <v>2014</v>
      </c>
      <c r="B32" s="23" t="s">
        <v>1886</v>
      </c>
      <c r="C32" s="13" t="s">
        <v>23</v>
      </c>
      <c r="D32" s="34" t="s">
        <v>759</v>
      </c>
      <c r="E32" s="37" t="s">
        <v>4165</v>
      </c>
    </row>
    <row r="33" spans="1:5">
      <c r="A33" s="23">
        <v>2014</v>
      </c>
      <c r="B33" s="23" t="s">
        <v>1886</v>
      </c>
      <c r="C33" s="13" t="s">
        <v>23</v>
      </c>
      <c r="D33" s="34" t="s">
        <v>4239</v>
      </c>
      <c r="E33" s="37" t="s">
        <v>4165</v>
      </c>
    </row>
    <row r="34" spans="1:5">
      <c r="A34" s="23">
        <v>2014</v>
      </c>
      <c r="B34" s="23" t="s">
        <v>1886</v>
      </c>
      <c r="C34" s="13" t="s">
        <v>23</v>
      </c>
      <c r="D34" s="34" t="s">
        <v>4242</v>
      </c>
      <c r="E34" s="37" t="s">
        <v>4165</v>
      </c>
    </row>
    <row r="35" spans="1:5">
      <c r="A35" s="23">
        <v>2014</v>
      </c>
      <c r="B35" s="23" t="s">
        <v>1886</v>
      </c>
      <c r="C35" s="13" t="s">
        <v>23</v>
      </c>
      <c r="D35" s="34" t="s">
        <v>687</v>
      </c>
      <c r="E35" s="37" t="s">
        <v>4165</v>
      </c>
    </row>
    <row r="36" spans="1:5">
      <c r="A36" s="23">
        <v>2014</v>
      </c>
      <c r="B36" s="23" t="s">
        <v>1886</v>
      </c>
      <c r="C36" s="13" t="s">
        <v>23</v>
      </c>
      <c r="D36" s="34" t="s">
        <v>5829</v>
      </c>
      <c r="E36" s="37" t="s">
        <v>4165</v>
      </c>
    </row>
    <row r="37" spans="1:5">
      <c r="A37" s="23">
        <v>2014</v>
      </c>
      <c r="B37" s="23" t="s">
        <v>1886</v>
      </c>
      <c r="C37" s="13" t="s">
        <v>23</v>
      </c>
      <c r="D37" s="34" t="s">
        <v>756</v>
      </c>
      <c r="E37" s="37" t="s">
        <v>4165</v>
      </c>
    </row>
    <row r="38" spans="1:5">
      <c r="A38" s="23">
        <v>2014</v>
      </c>
      <c r="B38" s="23" t="s">
        <v>1886</v>
      </c>
      <c r="C38" s="13" t="s">
        <v>23</v>
      </c>
      <c r="D38" s="34" t="s">
        <v>758</v>
      </c>
      <c r="E38" s="37" t="s">
        <v>4165</v>
      </c>
    </row>
    <row r="39" spans="1:5">
      <c r="A39" s="23">
        <v>2014</v>
      </c>
      <c r="B39" s="23" t="s">
        <v>1886</v>
      </c>
      <c r="C39" s="13" t="s">
        <v>23</v>
      </c>
      <c r="D39" s="34" t="s">
        <v>814</v>
      </c>
      <c r="E39" s="37" t="s">
        <v>4165</v>
      </c>
    </row>
    <row r="40" spans="1:5">
      <c r="A40" s="23">
        <v>2014</v>
      </c>
      <c r="B40" s="23" t="s">
        <v>1886</v>
      </c>
      <c r="C40" s="13" t="s">
        <v>23</v>
      </c>
      <c r="D40" s="34" t="s">
        <v>755</v>
      </c>
      <c r="E40" s="37" t="s">
        <v>4165</v>
      </c>
    </row>
    <row r="41" spans="1:5">
      <c r="A41" s="23">
        <v>2014</v>
      </c>
      <c r="B41" s="23" t="s">
        <v>1886</v>
      </c>
      <c r="C41" s="13" t="s">
        <v>23</v>
      </c>
      <c r="D41" s="34" t="s">
        <v>710</v>
      </c>
      <c r="E41" s="37" t="s">
        <v>4165</v>
      </c>
    </row>
    <row r="42" spans="1:5">
      <c r="A42" s="23">
        <v>2014</v>
      </c>
      <c r="B42" s="23" t="s">
        <v>1886</v>
      </c>
      <c r="C42" s="13" t="s">
        <v>41</v>
      </c>
      <c r="D42" s="34" t="s">
        <v>859</v>
      </c>
      <c r="E42" s="37" t="s">
        <v>4165</v>
      </c>
    </row>
    <row r="43" spans="1:5">
      <c r="A43" s="23">
        <v>2014</v>
      </c>
      <c r="B43" s="23" t="s">
        <v>1886</v>
      </c>
      <c r="C43" s="13" t="s">
        <v>41</v>
      </c>
      <c r="D43" s="34" t="s">
        <v>769</v>
      </c>
      <c r="E43" s="37" t="s">
        <v>4165</v>
      </c>
    </row>
    <row r="44" spans="1:5">
      <c r="A44" s="23">
        <v>2014</v>
      </c>
      <c r="B44" s="23" t="s">
        <v>1886</v>
      </c>
      <c r="C44" s="13" t="s">
        <v>41</v>
      </c>
      <c r="D44" s="34" t="s">
        <v>766</v>
      </c>
      <c r="E44" s="37" t="s">
        <v>4165</v>
      </c>
    </row>
    <row r="45" spans="1:5">
      <c r="A45" s="23">
        <v>2014</v>
      </c>
      <c r="B45" s="23" t="s">
        <v>1886</v>
      </c>
      <c r="C45" s="13" t="s">
        <v>41</v>
      </c>
      <c r="D45" s="34" t="s">
        <v>767</v>
      </c>
      <c r="E45" s="37" t="s">
        <v>4165</v>
      </c>
    </row>
    <row r="46" spans="1:5">
      <c r="A46" s="23">
        <v>2014</v>
      </c>
      <c r="B46" s="23" t="s">
        <v>1886</v>
      </c>
      <c r="C46" s="13" t="s">
        <v>41</v>
      </c>
      <c r="D46" s="34" t="s">
        <v>768</v>
      </c>
      <c r="E46" s="37" t="s">
        <v>4165</v>
      </c>
    </row>
    <row r="47" spans="1:5">
      <c r="A47" s="23">
        <v>2014</v>
      </c>
      <c r="B47" s="23" t="s">
        <v>1886</v>
      </c>
      <c r="C47" s="13" t="s">
        <v>41</v>
      </c>
      <c r="D47" s="34" t="s">
        <v>789</v>
      </c>
      <c r="E47" s="37" t="s">
        <v>4165</v>
      </c>
    </row>
    <row r="48" spans="1:5">
      <c r="A48" s="23">
        <v>2014</v>
      </c>
      <c r="B48" s="23" t="s">
        <v>1886</v>
      </c>
      <c r="C48" s="13" t="s">
        <v>41</v>
      </c>
      <c r="D48" s="34" t="s">
        <v>8311</v>
      </c>
      <c r="E48" s="37" t="s">
        <v>4165</v>
      </c>
    </row>
    <row r="49" spans="1:5">
      <c r="A49" s="23">
        <v>2014</v>
      </c>
      <c r="B49" s="23" t="s">
        <v>1886</v>
      </c>
      <c r="C49" s="13" t="s">
        <v>41</v>
      </c>
      <c r="D49" s="34" t="s">
        <v>4201</v>
      </c>
      <c r="E49" s="37" t="s">
        <v>4165</v>
      </c>
    </row>
    <row r="50" spans="1:5">
      <c r="A50" s="23">
        <v>2014</v>
      </c>
      <c r="B50" s="23" t="s">
        <v>1886</v>
      </c>
      <c r="C50" s="13" t="s">
        <v>41</v>
      </c>
      <c r="D50" s="34" t="s">
        <v>608</v>
      </c>
      <c r="E50" s="37" t="s">
        <v>4165</v>
      </c>
    </row>
    <row r="51" spans="1:5">
      <c r="A51" s="23">
        <v>2014</v>
      </c>
      <c r="B51" s="23" t="s">
        <v>1886</v>
      </c>
      <c r="C51" s="13" t="s">
        <v>41</v>
      </c>
      <c r="D51" s="34" t="s">
        <v>614</v>
      </c>
      <c r="E51" s="37" t="s">
        <v>4165</v>
      </c>
    </row>
    <row r="52" spans="1:5">
      <c r="A52" s="23">
        <v>2014</v>
      </c>
      <c r="B52" s="23" t="s">
        <v>1886</v>
      </c>
      <c r="C52" s="13" t="s">
        <v>41</v>
      </c>
      <c r="D52" s="34" t="s">
        <v>716</v>
      </c>
      <c r="E52" s="37" t="s">
        <v>4165</v>
      </c>
    </row>
    <row r="53" spans="1:5">
      <c r="A53" s="23">
        <v>2014</v>
      </c>
      <c r="B53" s="23" t="s">
        <v>1886</v>
      </c>
      <c r="C53" s="13" t="s">
        <v>60</v>
      </c>
      <c r="D53" s="34" t="s">
        <v>771</v>
      </c>
      <c r="E53" s="37" t="s">
        <v>4165</v>
      </c>
    </row>
    <row r="54" spans="1:5">
      <c r="A54" s="23">
        <v>2014</v>
      </c>
      <c r="B54" s="23" t="s">
        <v>1886</v>
      </c>
      <c r="C54" s="13" t="s">
        <v>60</v>
      </c>
      <c r="D54" s="34" t="s">
        <v>770</v>
      </c>
      <c r="E54" s="37" t="s">
        <v>4165</v>
      </c>
    </row>
    <row r="55" spans="1:5">
      <c r="A55" s="23">
        <v>2014</v>
      </c>
      <c r="B55" s="23" t="s">
        <v>1886</v>
      </c>
      <c r="C55" s="13" t="s">
        <v>60</v>
      </c>
      <c r="D55" s="34" t="s">
        <v>772</v>
      </c>
      <c r="E55" s="37" t="s">
        <v>4165</v>
      </c>
    </row>
    <row r="56" spans="1:5">
      <c r="A56" s="23">
        <v>2014</v>
      </c>
      <c r="B56" s="23" t="s">
        <v>1886</v>
      </c>
      <c r="C56" s="13" t="s">
        <v>76</v>
      </c>
      <c r="D56" s="34" t="s">
        <v>773</v>
      </c>
      <c r="E56" s="37" t="s">
        <v>4165</v>
      </c>
    </row>
    <row r="57" spans="1:5">
      <c r="A57" s="23">
        <v>2014</v>
      </c>
      <c r="B57" s="23" t="s">
        <v>1886</v>
      </c>
      <c r="C57" s="13" t="s">
        <v>76</v>
      </c>
      <c r="D57" s="34" t="s">
        <v>4245</v>
      </c>
      <c r="E57" s="37" t="s">
        <v>4165</v>
      </c>
    </row>
    <row r="58" spans="1:5">
      <c r="A58" s="23">
        <v>2014</v>
      </c>
      <c r="B58" s="23" t="s">
        <v>1886</v>
      </c>
      <c r="C58" s="13" t="s">
        <v>76</v>
      </c>
      <c r="D58" s="34" t="s">
        <v>2229</v>
      </c>
      <c r="E58" s="37" t="s">
        <v>4165</v>
      </c>
    </row>
    <row r="59" spans="1:5">
      <c r="A59" s="23">
        <v>2014</v>
      </c>
      <c r="B59" s="23" t="s">
        <v>1886</v>
      </c>
      <c r="C59" s="13" t="s">
        <v>76</v>
      </c>
      <c r="D59" s="34" t="s">
        <v>5068</v>
      </c>
      <c r="E59" s="37" t="s">
        <v>4165</v>
      </c>
    </row>
    <row r="60" spans="1:5">
      <c r="A60" s="23">
        <v>2014</v>
      </c>
      <c r="B60" s="23" t="s">
        <v>1886</v>
      </c>
      <c r="C60" s="13" t="s">
        <v>76</v>
      </c>
      <c r="D60" s="34" t="s">
        <v>8311</v>
      </c>
      <c r="E60" s="37" t="s">
        <v>4165</v>
      </c>
    </row>
    <row r="61" spans="1:5">
      <c r="A61" s="23">
        <v>2014</v>
      </c>
      <c r="B61" s="23" t="s">
        <v>1886</v>
      </c>
      <c r="C61" s="13" t="s">
        <v>76</v>
      </c>
      <c r="D61" s="34" t="s">
        <v>774</v>
      </c>
      <c r="E61" s="37" t="s">
        <v>4165</v>
      </c>
    </row>
    <row r="62" spans="1:5">
      <c r="A62" s="23">
        <v>2014</v>
      </c>
      <c r="B62" s="23" t="s">
        <v>1886</v>
      </c>
      <c r="C62" s="13" t="s">
        <v>83</v>
      </c>
      <c r="D62" s="34" t="s">
        <v>2227</v>
      </c>
      <c r="E62" s="37" t="s">
        <v>4165</v>
      </c>
    </row>
    <row r="63" spans="1:5">
      <c r="A63" s="23">
        <v>2014</v>
      </c>
      <c r="B63" s="23" t="s">
        <v>1886</v>
      </c>
      <c r="C63" s="13" t="s">
        <v>86</v>
      </c>
      <c r="D63" s="34" t="s">
        <v>777</v>
      </c>
      <c r="E63" s="37" t="s">
        <v>4165</v>
      </c>
    </row>
    <row r="64" spans="1:5">
      <c r="A64" s="23">
        <v>2014</v>
      </c>
      <c r="B64" s="23" t="s">
        <v>1886</v>
      </c>
      <c r="C64" s="13" t="s">
        <v>86</v>
      </c>
      <c r="D64" s="34" t="s">
        <v>775</v>
      </c>
      <c r="E64" s="37" t="s">
        <v>4165</v>
      </c>
    </row>
    <row r="65" spans="1:5">
      <c r="A65" s="23">
        <v>2014</v>
      </c>
      <c r="B65" s="23" t="s">
        <v>1886</v>
      </c>
      <c r="C65" s="13" t="s">
        <v>86</v>
      </c>
      <c r="D65" s="34" t="s">
        <v>778</v>
      </c>
      <c r="E65" s="37" t="s">
        <v>4165</v>
      </c>
    </row>
    <row r="66" spans="1:5">
      <c r="A66" s="23">
        <v>2014</v>
      </c>
      <c r="B66" s="23" t="s">
        <v>1886</v>
      </c>
      <c r="C66" s="13" t="s">
        <v>86</v>
      </c>
      <c r="D66" s="34" t="s">
        <v>4189</v>
      </c>
      <c r="E66" s="37" t="s">
        <v>4165</v>
      </c>
    </row>
    <row r="67" spans="1:5">
      <c r="A67" s="23">
        <v>2014</v>
      </c>
      <c r="B67" s="23" t="s">
        <v>1886</v>
      </c>
      <c r="C67" s="13" t="s">
        <v>86</v>
      </c>
      <c r="D67" s="34" t="s">
        <v>776</v>
      </c>
      <c r="E67" s="37" t="s">
        <v>4165</v>
      </c>
    </row>
    <row r="68" spans="1:5">
      <c r="A68" s="23">
        <v>2014</v>
      </c>
      <c r="B68" s="23" t="s">
        <v>1886</v>
      </c>
      <c r="C68" s="13" t="s">
        <v>89</v>
      </c>
      <c r="D68" s="34" t="s">
        <v>779</v>
      </c>
      <c r="E68" s="37" t="s">
        <v>4165</v>
      </c>
    </row>
    <row r="69" spans="1:5">
      <c r="A69" s="23">
        <v>2014</v>
      </c>
      <c r="B69" s="23" t="s">
        <v>1886</v>
      </c>
      <c r="C69" s="13" t="s">
        <v>89</v>
      </c>
      <c r="D69" s="34" t="s">
        <v>781</v>
      </c>
      <c r="E69" s="37" t="s">
        <v>4165</v>
      </c>
    </row>
    <row r="70" spans="1:5">
      <c r="A70" s="23">
        <v>2014</v>
      </c>
      <c r="B70" s="23" t="s">
        <v>1886</v>
      </c>
      <c r="C70" s="13" t="s">
        <v>89</v>
      </c>
      <c r="D70" s="34" t="s">
        <v>780</v>
      </c>
      <c r="E70" s="37" t="s">
        <v>4165</v>
      </c>
    </row>
    <row r="71" spans="1:5">
      <c r="A71" s="23">
        <v>2014</v>
      </c>
      <c r="B71" s="23" t="s">
        <v>1886</v>
      </c>
      <c r="C71" s="13" t="s">
        <v>89</v>
      </c>
      <c r="D71" s="34" t="s">
        <v>8235</v>
      </c>
      <c r="E71" s="37" t="s">
        <v>4165</v>
      </c>
    </row>
    <row r="72" spans="1:5">
      <c r="A72" s="23">
        <v>2014</v>
      </c>
      <c r="B72" s="23" t="s">
        <v>1886</v>
      </c>
      <c r="C72" s="13" t="s">
        <v>94</v>
      </c>
      <c r="D72" s="34" t="s">
        <v>4234</v>
      </c>
      <c r="E72" s="37" t="s">
        <v>4165</v>
      </c>
    </row>
    <row r="73" spans="1:5">
      <c r="A73" s="23">
        <v>2014</v>
      </c>
      <c r="B73" s="23" t="s">
        <v>1886</v>
      </c>
      <c r="C73" s="13" t="s">
        <v>94</v>
      </c>
      <c r="D73" s="34" t="s">
        <v>615</v>
      </c>
      <c r="E73" s="37" t="s">
        <v>4165</v>
      </c>
    </row>
    <row r="74" spans="1:5">
      <c r="A74" s="23">
        <v>2014</v>
      </c>
      <c r="B74" s="23" t="s">
        <v>1886</v>
      </c>
      <c r="C74" s="13" t="s">
        <v>94</v>
      </c>
      <c r="D74" s="34" t="s">
        <v>783</v>
      </c>
      <c r="E74" s="37" t="s">
        <v>4165</v>
      </c>
    </row>
    <row r="75" spans="1:5">
      <c r="A75" s="23">
        <v>2014</v>
      </c>
      <c r="B75" s="23" t="s">
        <v>1886</v>
      </c>
      <c r="C75" s="13" t="s">
        <v>94</v>
      </c>
      <c r="D75" s="34" t="s">
        <v>784</v>
      </c>
      <c r="E75" s="37" t="s">
        <v>4165</v>
      </c>
    </row>
    <row r="76" spans="1:5">
      <c r="A76" s="23">
        <v>2014</v>
      </c>
      <c r="B76" s="23" t="s">
        <v>1886</v>
      </c>
      <c r="C76" s="13" t="s">
        <v>94</v>
      </c>
      <c r="D76" s="34" t="s">
        <v>756</v>
      </c>
      <c r="E76" s="37" t="s">
        <v>4165</v>
      </c>
    </row>
    <row r="77" spans="1:5">
      <c r="A77" s="23">
        <v>2014</v>
      </c>
      <c r="B77" s="23" t="s">
        <v>1886</v>
      </c>
      <c r="C77" s="13" t="s">
        <v>94</v>
      </c>
      <c r="D77" s="34" t="s">
        <v>782</v>
      </c>
      <c r="E77" s="37" t="s">
        <v>4165</v>
      </c>
    </row>
    <row r="78" spans="1:5">
      <c r="A78" s="23">
        <v>2014</v>
      </c>
      <c r="B78" s="23" t="s">
        <v>1886</v>
      </c>
      <c r="C78" s="13" t="s">
        <v>100</v>
      </c>
      <c r="D78" s="34" t="s">
        <v>785</v>
      </c>
      <c r="E78" s="37" t="s">
        <v>4165</v>
      </c>
    </row>
    <row r="79" spans="1:5">
      <c r="A79" s="23">
        <v>2014</v>
      </c>
      <c r="B79" s="23" t="s">
        <v>1886</v>
      </c>
      <c r="C79" s="13" t="s">
        <v>100</v>
      </c>
      <c r="D79" s="34" t="s">
        <v>2226</v>
      </c>
      <c r="E79" s="37" t="s">
        <v>4165</v>
      </c>
    </row>
    <row r="80" spans="1:5">
      <c r="A80" s="23">
        <v>2014</v>
      </c>
      <c r="B80" s="23" t="s">
        <v>1886</v>
      </c>
      <c r="C80" s="13" t="s">
        <v>104</v>
      </c>
      <c r="D80" s="34" t="s">
        <v>789</v>
      </c>
      <c r="E80" s="37" t="s">
        <v>4165</v>
      </c>
    </row>
    <row r="81" spans="1:5">
      <c r="A81" s="23">
        <v>2014</v>
      </c>
      <c r="B81" s="23" t="s">
        <v>1886</v>
      </c>
      <c r="C81" s="13" t="s">
        <v>104</v>
      </c>
      <c r="D81" s="34" t="s">
        <v>786</v>
      </c>
      <c r="E81" s="37" t="s">
        <v>4165</v>
      </c>
    </row>
    <row r="82" spans="1:5">
      <c r="A82" s="23">
        <v>2014</v>
      </c>
      <c r="B82" s="23" t="s">
        <v>1886</v>
      </c>
      <c r="C82" s="13" t="s">
        <v>104</v>
      </c>
      <c r="D82" s="34" t="s">
        <v>788</v>
      </c>
      <c r="E82" s="37" t="s">
        <v>4165</v>
      </c>
    </row>
    <row r="83" spans="1:5">
      <c r="A83" s="23">
        <v>2014</v>
      </c>
      <c r="B83" s="23" t="s">
        <v>1886</v>
      </c>
      <c r="C83" s="13" t="s">
        <v>104</v>
      </c>
      <c r="D83" s="34" t="s">
        <v>614</v>
      </c>
      <c r="E83" s="37" t="s">
        <v>4165</v>
      </c>
    </row>
    <row r="84" spans="1:5">
      <c r="A84" s="23">
        <v>2014</v>
      </c>
      <c r="B84" s="23" t="s">
        <v>1886</v>
      </c>
      <c r="C84" s="13" t="s">
        <v>104</v>
      </c>
      <c r="D84" s="34" t="s">
        <v>787</v>
      </c>
      <c r="E84" s="37" t="s">
        <v>4165</v>
      </c>
    </row>
    <row r="85" spans="1:5">
      <c r="A85" s="23">
        <v>2014</v>
      </c>
      <c r="B85" s="23" t="s">
        <v>1886</v>
      </c>
      <c r="C85" s="13" t="s">
        <v>104</v>
      </c>
      <c r="D85" s="34" t="s">
        <v>782</v>
      </c>
      <c r="E85" s="37" t="s">
        <v>4165</v>
      </c>
    </row>
    <row r="86" spans="1:5">
      <c r="A86" s="23">
        <v>2014</v>
      </c>
      <c r="B86" s="23" t="s">
        <v>1886</v>
      </c>
      <c r="C86" s="13" t="s">
        <v>120</v>
      </c>
      <c r="D86" s="34" t="s">
        <v>790</v>
      </c>
      <c r="E86" s="37" t="s">
        <v>4165</v>
      </c>
    </row>
    <row r="87" spans="1:5">
      <c r="A87" s="23">
        <v>2014</v>
      </c>
      <c r="B87" s="23" t="s">
        <v>1886</v>
      </c>
      <c r="C87" s="13" t="s">
        <v>156</v>
      </c>
      <c r="D87" s="34" t="s">
        <v>791</v>
      </c>
      <c r="E87" s="37" t="s">
        <v>4165</v>
      </c>
    </row>
    <row r="88" spans="1:5">
      <c r="A88" s="23">
        <v>2014</v>
      </c>
      <c r="B88" s="23" t="s">
        <v>1886</v>
      </c>
      <c r="C88" s="13" t="s">
        <v>156</v>
      </c>
      <c r="D88" s="34" t="s">
        <v>5068</v>
      </c>
      <c r="E88" s="37" t="s">
        <v>4165</v>
      </c>
    </row>
    <row r="89" spans="1:5">
      <c r="A89" s="23">
        <v>2014</v>
      </c>
      <c r="B89" s="23" t="s">
        <v>1886</v>
      </c>
      <c r="C89" s="13" t="s">
        <v>156</v>
      </c>
      <c r="D89" s="34" t="s">
        <v>4238</v>
      </c>
      <c r="E89" s="37" t="s">
        <v>4165</v>
      </c>
    </row>
    <row r="90" spans="1:5">
      <c r="A90" s="23">
        <v>2014</v>
      </c>
      <c r="B90" s="23" t="s">
        <v>1886</v>
      </c>
      <c r="C90" s="13" t="s">
        <v>164</v>
      </c>
      <c r="D90" s="34" t="s">
        <v>795</v>
      </c>
      <c r="E90" s="37" t="s">
        <v>4165</v>
      </c>
    </row>
    <row r="91" spans="1:5">
      <c r="A91" s="23">
        <v>2014</v>
      </c>
      <c r="B91" s="23" t="s">
        <v>1886</v>
      </c>
      <c r="C91" s="13" t="s">
        <v>164</v>
      </c>
      <c r="D91" s="34" t="s">
        <v>2228</v>
      </c>
      <c r="E91" s="37" t="s">
        <v>4165</v>
      </c>
    </row>
    <row r="92" spans="1:5">
      <c r="A92" s="23">
        <v>2014</v>
      </c>
      <c r="B92" s="23" t="s">
        <v>1886</v>
      </c>
      <c r="C92" s="13" t="s">
        <v>164</v>
      </c>
      <c r="D92" s="34" t="s">
        <v>794</v>
      </c>
      <c r="E92" s="37" t="s">
        <v>4165</v>
      </c>
    </row>
    <row r="93" spans="1:5">
      <c r="A93" s="23">
        <v>2014</v>
      </c>
      <c r="B93" s="23" t="s">
        <v>1886</v>
      </c>
      <c r="C93" s="13" t="s">
        <v>164</v>
      </c>
      <c r="D93" s="34" t="s">
        <v>793</v>
      </c>
      <c r="E93" s="37" t="s">
        <v>4165</v>
      </c>
    </row>
    <row r="94" spans="1:5">
      <c r="A94" s="23">
        <v>2014</v>
      </c>
      <c r="B94" s="23" t="s">
        <v>1886</v>
      </c>
      <c r="C94" s="13" t="s">
        <v>164</v>
      </c>
      <c r="D94" s="34" t="s">
        <v>793</v>
      </c>
      <c r="E94" s="37" t="s">
        <v>4165</v>
      </c>
    </row>
    <row r="95" spans="1:5">
      <c r="A95" s="23">
        <v>2014</v>
      </c>
      <c r="B95" s="23" t="s">
        <v>1886</v>
      </c>
      <c r="C95" s="13" t="s">
        <v>164</v>
      </c>
      <c r="D95" s="34" t="s">
        <v>608</v>
      </c>
      <c r="E95" s="37" t="s">
        <v>4165</v>
      </c>
    </row>
    <row r="96" spans="1:5">
      <c r="A96" s="23">
        <v>2014</v>
      </c>
      <c r="B96" s="23" t="s">
        <v>1886</v>
      </c>
      <c r="C96" s="13" t="s">
        <v>164</v>
      </c>
      <c r="D96" s="34" t="s">
        <v>792</v>
      </c>
      <c r="E96" s="37" t="s">
        <v>4165</v>
      </c>
    </row>
    <row r="97" spans="1:5">
      <c r="A97" s="23">
        <v>2014</v>
      </c>
      <c r="B97" s="23" t="s">
        <v>1886</v>
      </c>
      <c r="C97" s="13" t="s">
        <v>164</v>
      </c>
      <c r="D97" s="34" t="s">
        <v>4244</v>
      </c>
      <c r="E97" s="37" t="s">
        <v>4165</v>
      </c>
    </row>
    <row r="98" spans="1:5">
      <c r="A98" s="23">
        <v>2014</v>
      </c>
      <c r="B98" s="23" t="s">
        <v>1886</v>
      </c>
      <c r="C98" s="13" t="s">
        <v>167</v>
      </c>
      <c r="D98" s="34" t="s">
        <v>798</v>
      </c>
      <c r="E98" s="37" t="s">
        <v>4165</v>
      </c>
    </row>
    <row r="99" spans="1:5">
      <c r="A99" s="23">
        <v>2014</v>
      </c>
      <c r="B99" s="23" t="s">
        <v>1886</v>
      </c>
      <c r="C99" s="13" t="s">
        <v>167</v>
      </c>
      <c r="D99" s="34" t="s">
        <v>796</v>
      </c>
      <c r="E99" s="37" t="s">
        <v>4165</v>
      </c>
    </row>
    <row r="100" spans="1:5">
      <c r="A100" s="23">
        <v>2014</v>
      </c>
      <c r="B100" s="23" t="s">
        <v>1886</v>
      </c>
      <c r="C100" s="13" t="s">
        <v>167</v>
      </c>
      <c r="D100" s="34" t="s">
        <v>797</v>
      </c>
      <c r="E100" s="37" t="s">
        <v>4165</v>
      </c>
    </row>
    <row r="101" spans="1:5">
      <c r="A101" s="23">
        <v>2014</v>
      </c>
      <c r="B101" s="23" t="s">
        <v>1886</v>
      </c>
      <c r="C101" s="13" t="s">
        <v>539</v>
      </c>
      <c r="D101" s="34" t="s">
        <v>801</v>
      </c>
      <c r="E101" s="37" t="s">
        <v>4165</v>
      </c>
    </row>
    <row r="102" spans="1:5">
      <c r="A102" s="23">
        <v>2014</v>
      </c>
      <c r="B102" s="23" t="s">
        <v>1886</v>
      </c>
      <c r="C102" s="13" t="s">
        <v>539</v>
      </c>
      <c r="D102" s="34" t="s">
        <v>800</v>
      </c>
      <c r="E102" s="37" t="s">
        <v>4165</v>
      </c>
    </row>
    <row r="103" spans="1:5">
      <c r="A103" s="23">
        <v>2014</v>
      </c>
      <c r="B103" s="23" t="s">
        <v>1886</v>
      </c>
      <c r="C103" s="13" t="s">
        <v>539</v>
      </c>
      <c r="D103" s="34" t="s">
        <v>799</v>
      </c>
      <c r="E103" s="37" t="s">
        <v>4165</v>
      </c>
    </row>
    <row r="104" spans="1:5">
      <c r="A104" s="23">
        <v>2014</v>
      </c>
      <c r="B104" s="23" t="s">
        <v>1886</v>
      </c>
      <c r="C104" s="13" t="s">
        <v>802</v>
      </c>
      <c r="D104" s="34" t="s">
        <v>893</v>
      </c>
      <c r="E104" s="37" t="s">
        <v>4165</v>
      </c>
    </row>
    <row r="105" spans="1:5">
      <c r="A105" s="23">
        <v>2014</v>
      </c>
      <c r="B105" s="23" t="s">
        <v>1886</v>
      </c>
      <c r="C105" s="13" t="s">
        <v>802</v>
      </c>
      <c r="D105" s="34" t="s">
        <v>3400</v>
      </c>
      <c r="E105" s="37" t="s">
        <v>4165</v>
      </c>
    </row>
    <row r="106" spans="1:5">
      <c r="A106" s="23">
        <v>2014</v>
      </c>
      <c r="B106" s="23" t="s">
        <v>1886</v>
      </c>
      <c r="C106" s="13" t="s">
        <v>802</v>
      </c>
      <c r="D106" s="34" t="s">
        <v>5068</v>
      </c>
      <c r="E106" s="37" t="s">
        <v>4165</v>
      </c>
    </row>
    <row r="107" spans="1:5">
      <c r="A107" s="23">
        <v>2014</v>
      </c>
      <c r="B107" s="23" t="s">
        <v>1886</v>
      </c>
      <c r="C107" s="13" t="s">
        <v>802</v>
      </c>
      <c r="D107" s="34" t="s">
        <v>805</v>
      </c>
      <c r="E107" s="37" t="s">
        <v>4165</v>
      </c>
    </row>
    <row r="108" spans="1:5">
      <c r="A108" s="23">
        <v>2014</v>
      </c>
      <c r="B108" s="23" t="s">
        <v>1886</v>
      </c>
      <c r="C108" s="13" t="s">
        <v>802</v>
      </c>
      <c r="D108" s="34" t="s">
        <v>804</v>
      </c>
      <c r="E108" s="37" t="s">
        <v>4165</v>
      </c>
    </row>
    <row r="109" spans="1:5">
      <c r="A109" s="23">
        <v>2014</v>
      </c>
      <c r="B109" s="23" t="s">
        <v>1886</v>
      </c>
      <c r="C109" s="13" t="s">
        <v>802</v>
      </c>
      <c r="D109" s="34" t="s">
        <v>803</v>
      </c>
      <c r="E109" s="37" t="s">
        <v>4165</v>
      </c>
    </row>
    <row r="110" spans="1:5">
      <c r="A110" s="23">
        <v>2014</v>
      </c>
      <c r="B110" s="23" t="s">
        <v>514</v>
      </c>
      <c r="C110" s="13" t="s">
        <v>23</v>
      </c>
      <c r="D110" s="34" t="s">
        <v>806</v>
      </c>
      <c r="E110" s="37" t="s">
        <v>4165</v>
      </c>
    </row>
    <row r="111" spans="1:5">
      <c r="A111" s="23">
        <v>2014</v>
      </c>
      <c r="B111" s="23" t="s">
        <v>514</v>
      </c>
      <c r="C111" s="13" t="s">
        <v>23</v>
      </c>
      <c r="D111" s="34" t="s">
        <v>680</v>
      </c>
      <c r="E111" s="37" t="s">
        <v>4165</v>
      </c>
    </row>
    <row r="112" spans="1:5">
      <c r="A112" s="23">
        <v>2014</v>
      </c>
      <c r="B112" s="23" t="s">
        <v>514</v>
      </c>
      <c r="C112" s="13" t="s">
        <v>23</v>
      </c>
      <c r="D112" s="34" t="s">
        <v>807</v>
      </c>
      <c r="E112" s="37" t="s">
        <v>4165</v>
      </c>
    </row>
    <row r="113" spans="1:5">
      <c r="A113" s="23">
        <v>2014</v>
      </c>
      <c r="B113" s="23" t="s">
        <v>514</v>
      </c>
      <c r="C113" s="13" t="s">
        <v>23</v>
      </c>
      <c r="D113" s="34" t="s">
        <v>2254</v>
      </c>
      <c r="E113" s="37" t="s">
        <v>4165</v>
      </c>
    </row>
    <row r="114" spans="1:5">
      <c r="A114" s="23">
        <v>2014</v>
      </c>
      <c r="B114" s="23" t="s">
        <v>514</v>
      </c>
      <c r="C114" s="13" t="s">
        <v>23</v>
      </c>
      <c r="D114" s="34" t="s">
        <v>646</v>
      </c>
      <c r="E114" s="37" t="s">
        <v>4165</v>
      </c>
    </row>
    <row r="115" spans="1:5">
      <c r="A115" s="23">
        <v>2014</v>
      </c>
      <c r="B115" s="23" t="s">
        <v>514</v>
      </c>
      <c r="C115" s="13" t="s">
        <v>23</v>
      </c>
      <c r="D115" s="34" t="s">
        <v>808</v>
      </c>
      <c r="E115" s="37" t="s">
        <v>4165</v>
      </c>
    </row>
    <row r="116" spans="1:5">
      <c r="A116" s="23">
        <v>2014</v>
      </c>
      <c r="B116" s="23" t="s">
        <v>514</v>
      </c>
      <c r="C116" s="13" t="s">
        <v>23</v>
      </c>
      <c r="D116" s="34" t="s">
        <v>3402</v>
      </c>
      <c r="E116" s="37" t="s">
        <v>4165</v>
      </c>
    </row>
    <row r="117" spans="1:5">
      <c r="A117" s="23">
        <v>2014</v>
      </c>
      <c r="B117" s="23" t="s">
        <v>514</v>
      </c>
      <c r="C117" s="13" t="s">
        <v>23</v>
      </c>
      <c r="D117" s="34" t="s">
        <v>647</v>
      </c>
      <c r="E117" s="37" t="s">
        <v>4165</v>
      </c>
    </row>
    <row r="118" spans="1:5">
      <c r="A118" s="23">
        <v>2014</v>
      </c>
      <c r="B118" s="23" t="s">
        <v>514</v>
      </c>
      <c r="C118" s="13" t="s">
        <v>23</v>
      </c>
      <c r="D118" s="34" t="s">
        <v>681</v>
      </c>
      <c r="E118" s="37" t="s">
        <v>4165</v>
      </c>
    </row>
    <row r="119" spans="1:5">
      <c r="A119" s="23">
        <v>2014</v>
      </c>
      <c r="B119" s="23" t="s">
        <v>514</v>
      </c>
      <c r="C119" s="13" t="s">
        <v>23</v>
      </c>
      <c r="D119" s="34" t="s">
        <v>653</v>
      </c>
      <c r="E119" s="37" t="s">
        <v>4165</v>
      </c>
    </row>
    <row r="120" spans="1:5">
      <c r="A120" s="23">
        <v>2014</v>
      </c>
      <c r="B120" s="23" t="s">
        <v>514</v>
      </c>
      <c r="C120" s="13" t="s">
        <v>23</v>
      </c>
      <c r="D120" s="34" t="s">
        <v>653</v>
      </c>
      <c r="E120" s="37" t="s">
        <v>4165</v>
      </c>
    </row>
    <row r="121" spans="1:5">
      <c r="A121" s="23">
        <v>2014</v>
      </c>
      <c r="B121" s="23" t="s">
        <v>514</v>
      </c>
      <c r="C121" s="13" t="s">
        <v>23</v>
      </c>
      <c r="D121" s="34" t="s">
        <v>1695</v>
      </c>
      <c r="E121" s="37" t="s">
        <v>4165</v>
      </c>
    </row>
    <row r="122" spans="1:5">
      <c r="A122" s="23">
        <v>2014</v>
      </c>
      <c r="B122" s="23" t="s">
        <v>514</v>
      </c>
      <c r="C122" s="13" t="s">
        <v>23</v>
      </c>
      <c r="D122" s="34" t="s">
        <v>4197</v>
      </c>
      <c r="E122" s="37" t="s">
        <v>4165</v>
      </c>
    </row>
    <row r="123" spans="1:5">
      <c r="A123" s="23">
        <v>2014</v>
      </c>
      <c r="B123" s="23" t="s">
        <v>514</v>
      </c>
      <c r="C123" s="13" t="s">
        <v>23</v>
      </c>
      <c r="D123" s="34" t="s">
        <v>656</v>
      </c>
      <c r="E123" s="37" t="s">
        <v>4165</v>
      </c>
    </row>
    <row r="124" spans="1:5">
      <c r="A124" s="23">
        <v>2014</v>
      </c>
      <c r="B124" s="23" t="s">
        <v>514</v>
      </c>
      <c r="C124" s="13" t="s">
        <v>23</v>
      </c>
      <c r="D124" s="34" t="s">
        <v>2285</v>
      </c>
      <c r="E124" s="37" t="s">
        <v>4165</v>
      </c>
    </row>
    <row r="125" spans="1:5">
      <c r="A125" s="23">
        <v>2014</v>
      </c>
      <c r="B125" s="23" t="s">
        <v>514</v>
      </c>
      <c r="C125" s="13" t="s">
        <v>23</v>
      </c>
      <c r="D125" s="34" t="s">
        <v>2201</v>
      </c>
      <c r="E125" s="37" t="s">
        <v>4165</v>
      </c>
    </row>
    <row r="126" spans="1:5">
      <c r="A126" s="23">
        <v>2014</v>
      </c>
      <c r="B126" s="23" t="s">
        <v>514</v>
      </c>
      <c r="C126" s="13" t="s">
        <v>23</v>
      </c>
      <c r="D126" s="34" t="s">
        <v>8308</v>
      </c>
      <c r="E126" s="37" t="s">
        <v>4165</v>
      </c>
    </row>
    <row r="127" spans="1:5">
      <c r="A127" s="23">
        <v>2014</v>
      </c>
      <c r="B127" s="23" t="s">
        <v>514</v>
      </c>
      <c r="C127" s="13" t="s">
        <v>23</v>
      </c>
      <c r="D127" s="34" t="s">
        <v>657</v>
      </c>
      <c r="E127" s="37" t="s">
        <v>4165</v>
      </c>
    </row>
    <row r="128" spans="1:5">
      <c r="A128" s="23">
        <v>2014</v>
      </c>
      <c r="B128" s="23" t="s">
        <v>514</v>
      </c>
      <c r="C128" s="13" t="s">
        <v>23</v>
      </c>
      <c r="D128" s="34" t="s">
        <v>809</v>
      </c>
      <c r="E128" s="37" t="s">
        <v>4165</v>
      </c>
    </row>
    <row r="129" spans="1:5">
      <c r="A129" s="23">
        <v>2014</v>
      </c>
      <c r="B129" s="23" t="s">
        <v>514</v>
      </c>
      <c r="C129" s="13" t="s">
        <v>23</v>
      </c>
      <c r="D129" s="34" t="s">
        <v>810</v>
      </c>
      <c r="E129" s="37" t="s">
        <v>4165</v>
      </c>
    </row>
    <row r="130" spans="1:5">
      <c r="A130" s="23">
        <v>2014</v>
      </c>
      <c r="B130" s="23" t="s">
        <v>514</v>
      </c>
      <c r="C130" s="13" t="s">
        <v>23</v>
      </c>
      <c r="D130" s="34" t="s">
        <v>3403</v>
      </c>
      <c r="E130" s="37" t="s">
        <v>4165</v>
      </c>
    </row>
    <row r="131" spans="1:5">
      <c r="A131" s="23">
        <v>2014</v>
      </c>
      <c r="B131" s="23" t="s">
        <v>514</v>
      </c>
      <c r="C131" s="13" t="s">
        <v>23</v>
      </c>
      <c r="D131" s="34" t="s">
        <v>2226</v>
      </c>
      <c r="E131" s="37" t="s">
        <v>4165</v>
      </c>
    </row>
    <row r="132" spans="1:5">
      <c r="A132" s="23">
        <v>2014</v>
      </c>
      <c r="B132" s="23" t="s">
        <v>514</v>
      </c>
      <c r="C132" s="13" t="s">
        <v>23</v>
      </c>
      <c r="D132" s="34" t="s">
        <v>811</v>
      </c>
      <c r="E132" s="37" t="s">
        <v>4165</v>
      </c>
    </row>
    <row r="133" spans="1:5">
      <c r="A133" s="23">
        <v>2014</v>
      </c>
      <c r="B133" s="23" t="s">
        <v>514</v>
      </c>
      <c r="C133" s="13" t="s">
        <v>23</v>
      </c>
      <c r="D133" s="34" t="s">
        <v>4149</v>
      </c>
      <c r="E133" s="37" t="s">
        <v>4165</v>
      </c>
    </row>
    <row r="134" spans="1:5">
      <c r="A134" s="23">
        <v>2014</v>
      </c>
      <c r="B134" s="23" t="s">
        <v>514</v>
      </c>
      <c r="C134" s="13" t="s">
        <v>23</v>
      </c>
      <c r="D134" s="34" t="s">
        <v>812</v>
      </c>
      <c r="E134" s="37" t="s">
        <v>4165</v>
      </c>
    </row>
    <row r="135" spans="1:5">
      <c r="A135" s="23">
        <v>2014</v>
      </c>
      <c r="B135" s="23" t="s">
        <v>514</v>
      </c>
      <c r="C135" s="13" t="s">
        <v>23</v>
      </c>
      <c r="D135" s="34" t="s">
        <v>682</v>
      </c>
      <c r="E135" s="37" t="s">
        <v>4165</v>
      </c>
    </row>
    <row r="136" spans="1:5">
      <c r="A136" s="23">
        <v>2014</v>
      </c>
      <c r="B136" s="23" t="s">
        <v>514</v>
      </c>
      <c r="C136" s="13" t="s">
        <v>23</v>
      </c>
      <c r="D136" s="34" t="s">
        <v>813</v>
      </c>
      <c r="E136" s="37" t="s">
        <v>4165</v>
      </c>
    </row>
    <row r="137" spans="1:5">
      <c r="A137" s="23">
        <v>2014</v>
      </c>
      <c r="B137" s="23" t="s">
        <v>514</v>
      </c>
      <c r="C137" s="13" t="s">
        <v>23</v>
      </c>
      <c r="D137" s="34" t="s">
        <v>814</v>
      </c>
      <c r="E137" s="37" t="s">
        <v>4165</v>
      </c>
    </row>
    <row r="138" spans="1:5">
      <c r="A138" s="23">
        <v>2014</v>
      </c>
      <c r="B138" s="23" t="s">
        <v>514</v>
      </c>
      <c r="C138" s="13" t="s">
        <v>23</v>
      </c>
      <c r="D138" s="34" t="s">
        <v>815</v>
      </c>
      <c r="E138" s="37" t="s">
        <v>4165</v>
      </c>
    </row>
    <row r="139" spans="1:5">
      <c r="A139" s="23">
        <v>2014</v>
      </c>
      <c r="B139" s="23" t="s">
        <v>514</v>
      </c>
      <c r="C139" s="13" t="s">
        <v>23</v>
      </c>
      <c r="D139" s="34" t="s">
        <v>3404</v>
      </c>
      <c r="E139" s="37" t="s">
        <v>4165</v>
      </c>
    </row>
    <row r="140" spans="1:5">
      <c r="A140" s="23">
        <v>2014</v>
      </c>
      <c r="B140" s="23" t="s">
        <v>514</v>
      </c>
      <c r="C140" s="13" t="s">
        <v>185</v>
      </c>
      <c r="D140" s="34" t="s">
        <v>816</v>
      </c>
      <c r="E140" s="37" t="s">
        <v>4165</v>
      </c>
    </row>
    <row r="141" spans="1:5">
      <c r="A141" s="23">
        <v>2014</v>
      </c>
      <c r="B141" s="23" t="s">
        <v>514</v>
      </c>
      <c r="C141" s="13" t="s">
        <v>185</v>
      </c>
      <c r="D141" s="34" t="s">
        <v>4251</v>
      </c>
      <c r="E141" s="37" t="s">
        <v>4165</v>
      </c>
    </row>
    <row r="142" spans="1:5">
      <c r="A142" s="23">
        <v>2014</v>
      </c>
      <c r="B142" s="23" t="s">
        <v>514</v>
      </c>
      <c r="C142" s="13" t="s">
        <v>185</v>
      </c>
      <c r="D142" s="34" t="s">
        <v>680</v>
      </c>
      <c r="E142" s="37" t="s">
        <v>4165</v>
      </c>
    </row>
    <row r="143" spans="1:5">
      <c r="A143" s="23">
        <v>2014</v>
      </c>
      <c r="B143" s="23" t="s">
        <v>514</v>
      </c>
      <c r="C143" s="13" t="s">
        <v>185</v>
      </c>
      <c r="D143" s="34" t="s">
        <v>2199</v>
      </c>
      <c r="E143" s="37" t="s">
        <v>4165</v>
      </c>
    </row>
    <row r="144" spans="1:5">
      <c r="A144" s="23">
        <v>2014</v>
      </c>
      <c r="B144" s="23" t="s">
        <v>514</v>
      </c>
      <c r="C144" s="13" t="s">
        <v>185</v>
      </c>
      <c r="D144" s="34" t="s">
        <v>817</v>
      </c>
      <c r="E144" s="37" t="s">
        <v>4165</v>
      </c>
    </row>
    <row r="145" spans="1:5">
      <c r="A145" s="23">
        <v>2014</v>
      </c>
      <c r="B145" s="23" t="s">
        <v>514</v>
      </c>
      <c r="C145" s="13" t="s">
        <v>185</v>
      </c>
      <c r="D145" s="34" t="s">
        <v>3402</v>
      </c>
      <c r="E145" s="37" t="s">
        <v>4165</v>
      </c>
    </row>
    <row r="146" spans="1:5">
      <c r="A146" s="23">
        <v>2014</v>
      </c>
      <c r="B146" s="23" t="s">
        <v>514</v>
      </c>
      <c r="C146" s="13" t="s">
        <v>185</v>
      </c>
      <c r="D146" s="34" t="s">
        <v>681</v>
      </c>
      <c r="E146" s="37" t="s">
        <v>4165</v>
      </c>
    </row>
    <row r="147" spans="1:5">
      <c r="A147" s="23">
        <v>2014</v>
      </c>
      <c r="B147" s="23" t="s">
        <v>514</v>
      </c>
      <c r="C147" s="13" t="s">
        <v>185</v>
      </c>
      <c r="D147" s="34" t="s">
        <v>682</v>
      </c>
      <c r="E147" s="37" t="s">
        <v>4165</v>
      </c>
    </row>
    <row r="148" spans="1:5">
      <c r="A148" s="23">
        <v>2014</v>
      </c>
      <c r="B148" s="23" t="s">
        <v>514</v>
      </c>
      <c r="C148" s="13" t="s">
        <v>185</v>
      </c>
      <c r="D148" s="34" t="s">
        <v>814</v>
      </c>
      <c r="E148" s="37" t="s">
        <v>4165</v>
      </c>
    </row>
    <row r="149" spans="1:5">
      <c r="A149" s="23">
        <v>2014</v>
      </c>
      <c r="B149" s="23" t="s">
        <v>514</v>
      </c>
      <c r="C149" s="13" t="s">
        <v>185</v>
      </c>
      <c r="D149" s="34" t="s">
        <v>4208</v>
      </c>
      <c r="E149" s="37" t="s">
        <v>4165</v>
      </c>
    </row>
    <row r="150" spans="1:5">
      <c r="A150" s="23">
        <v>2014</v>
      </c>
      <c r="B150" s="23" t="s">
        <v>514</v>
      </c>
      <c r="C150" s="13" t="s">
        <v>3925</v>
      </c>
      <c r="D150" s="34" t="s">
        <v>680</v>
      </c>
      <c r="E150" s="37" t="s">
        <v>4165</v>
      </c>
    </row>
    <row r="151" spans="1:5">
      <c r="A151" s="23">
        <v>2014</v>
      </c>
      <c r="B151" s="23" t="s">
        <v>514</v>
      </c>
      <c r="C151" s="13" t="s">
        <v>3925</v>
      </c>
      <c r="D151" s="34" t="s">
        <v>817</v>
      </c>
      <c r="E151" s="37" t="s">
        <v>4165</v>
      </c>
    </row>
    <row r="152" spans="1:5">
      <c r="A152" s="23">
        <v>2014</v>
      </c>
      <c r="B152" s="23" t="s">
        <v>514</v>
      </c>
      <c r="C152" s="13" t="s">
        <v>3925</v>
      </c>
      <c r="D152" s="34" t="s">
        <v>3402</v>
      </c>
      <c r="E152" s="37" t="s">
        <v>4165</v>
      </c>
    </row>
    <row r="153" spans="1:5">
      <c r="A153" s="23">
        <v>2014</v>
      </c>
      <c r="B153" s="23" t="s">
        <v>514</v>
      </c>
      <c r="C153" s="13" t="s">
        <v>3925</v>
      </c>
      <c r="D153" s="34" t="s">
        <v>681</v>
      </c>
      <c r="E153" s="37" t="s">
        <v>4165</v>
      </c>
    </row>
    <row r="154" spans="1:5">
      <c r="A154" s="23">
        <v>2014</v>
      </c>
      <c r="B154" s="23" t="s">
        <v>514</v>
      </c>
      <c r="C154" s="13" t="s">
        <v>3925</v>
      </c>
      <c r="D154" s="34" t="s">
        <v>818</v>
      </c>
      <c r="E154" s="37" t="s">
        <v>4165</v>
      </c>
    </row>
    <row r="155" spans="1:5">
      <c r="A155" s="23">
        <v>2014</v>
      </c>
      <c r="B155" s="23" t="s">
        <v>514</v>
      </c>
      <c r="C155" s="13" t="s">
        <v>3925</v>
      </c>
      <c r="D155" s="34" t="s">
        <v>821</v>
      </c>
      <c r="E155" s="37" t="s">
        <v>4165</v>
      </c>
    </row>
    <row r="156" spans="1:5">
      <c r="A156" s="23">
        <v>2014</v>
      </c>
      <c r="B156" s="23" t="s">
        <v>514</v>
      </c>
      <c r="C156" s="13" t="s">
        <v>3925</v>
      </c>
      <c r="D156" s="34" t="s">
        <v>2285</v>
      </c>
      <c r="E156" s="37" t="s">
        <v>4165</v>
      </c>
    </row>
    <row r="157" spans="1:5">
      <c r="A157" s="23">
        <v>2014</v>
      </c>
      <c r="B157" s="23" t="s">
        <v>514</v>
      </c>
      <c r="C157" s="13" t="s">
        <v>3925</v>
      </c>
      <c r="D157" s="34" t="s">
        <v>819</v>
      </c>
      <c r="E157" s="37" t="s">
        <v>4165</v>
      </c>
    </row>
    <row r="158" spans="1:5">
      <c r="A158" s="23">
        <v>2014</v>
      </c>
      <c r="B158" s="23" t="s">
        <v>514</v>
      </c>
      <c r="C158" s="13" t="s">
        <v>3925</v>
      </c>
      <c r="D158" s="34" t="s">
        <v>822</v>
      </c>
      <c r="E158" s="37" t="s">
        <v>4165</v>
      </c>
    </row>
    <row r="159" spans="1:5">
      <c r="A159" s="23">
        <v>2014</v>
      </c>
      <c r="B159" s="23" t="s">
        <v>514</v>
      </c>
      <c r="C159" s="13" t="s">
        <v>3925</v>
      </c>
      <c r="D159" s="34" t="s">
        <v>822</v>
      </c>
      <c r="E159" s="37" t="s">
        <v>4165</v>
      </c>
    </row>
    <row r="160" spans="1:5">
      <c r="A160" s="23">
        <v>2014</v>
      </c>
      <c r="B160" s="23" t="s">
        <v>514</v>
      </c>
      <c r="C160" s="13" t="s">
        <v>3925</v>
      </c>
      <c r="D160" s="34" t="s">
        <v>8235</v>
      </c>
      <c r="E160" s="37" t="s">
        <v>4165</v>
      </c>
    </row>
    <row r="161" spans="1:5">
      <c r="A161" s="23">
        <v>2014</v>
      </c>
      <c r="B161" s="23" t="s">
        <v>514</v>
      </c>
      <c r="C161" s="13" t="s">
        <v>3925</v>
      </c>
      <c r="D161" s="34" t="s">
        <v>661</v>
      </c>
      <c r="E161" s="37" t="s">
        <v>4165</v>
      </c>
    </row>
    <row r="162" spans="1:5">
      <c r="A162" s="23">
        <v>2014</v>
      </c>
      <c r="B162" s="23" t="s">
        <v>514</v>
      </c>
      <c r="C162" s="13" t="s">
        <v>3925</v>
      </c>
      <c r="D162" s="34" t="s">
        <v>3405</v>
      </c>
      <c r="E162" s="37" t="s">
        <v>4165</v>
      </c>
    </row>
    <row r="163" spans="1:5">
      <c r="A163" s="23">
        <v>2014</v>
      </c>
      <c r="B163" s="23" t="s">
        <v>514</v>
      </c>
      <c r="C163" s="13" t="s">
        <v>3925</v>
      </c>
      <c r="D163" s="34" t="s">
        <v>823</v>
      </c>
      <c r="E163" s="37" t="s">
        <v>4165</v>
      </c>
    </row>
    <row r="164" spans="1:5">
      <c r="A164" s="23">
        <v>2014</v>
      </c>
      <c r="B164" s="23" t="s">
        <v>514</v>
      </c>
      <c r="C164" s="13" t="s">
        <v>3925</v>
      </c>
      <c r="D164" s="34" t="s">
        <v>682</v>
      </c>
      <c r="E164" s="37" t="s">
        <v>4165</v>
      </c>
    </row>
    <row r="165" spans="1:5">
      <c r="A165" s="23">
        <v>2014</v>
      </c>
      <c r="B165" s="23" t="s">
        <v>514</v>
      </c>
      <c r="C165" s="13" t="s">
        <v>3925</v>
      </c>
      <c r="D165" s="34" t="s">
        <v>820</v>
      </c>
      <c r="E165" s="37" t="s">
        <v>4165</v>
      </c>
    </row>
    <row r="166" spans="1:5">
      <c r="A166" s="23">
        <v>2014</v>
      </c>
      <c r="B166" s="23" t="s">
        <v>514</v>
      </c>
      <c r="C166" s="13" t="s">
        <v>3925</v>
      </c>
      <c r="D166" s="34" t="s">
        <v>815</v>
      </c>
      <c r="E166" s="37" t="s">
        <v>4165</v>
      </c>
    </row>
    <row r="167" spans="1:5">
      <c r="A167" s="23">
        <v>2015</v>
      </c>
      <c r="B167" s="23" t="s">
        <v>1886</v>
      </c>
      <c r="C167" s="13" t="s">
        <v>5</v>
      </c>
      <c r="D167" s="34" t="s">
        <v>684</v>
      </c>
      <c r="E167" s="37" t="s">
        <v>4165</v>
      </c>
    </row>
    <row r="168" spans="1:5">
      <c r="A168" s="23">
        <v>2015</v>
      </c>
      <c r="B168" s="23" t="s">
        <v>1886</v>
      </c>
      <c r="C168" s="13" t="s">
        <v>5</v>
      </c>
      <c r="D168" s="34" t="s">
        <v>838</v>
      </c>
      <c r="E168" s="37" t="s">
        <v>4165</v>
      </c>
    </row>
    <row r="169" spans="1:5">
      <c r="A169" s="23">
        <v>2015</v>
      </c>
      <c r="B169" s="23" t="s">
        <v>1886</v>
      </c>
      <c r="C169" s="13" t="s">
        <v>5</v>
      </c>
      <c r="D169" s="34" t="s">
        <v>839</v>
      </c>
      <c r="E169" s="37" t="s">
        <v>4165</v>
      </c>
    </row>
    <row r="170" spans="1:5">
      <c r="A170" s="23">
        <v>2015</v>
      </c>
      <c r="B170" s="23" t="s">
        <v>1886</v>
      </c>
      <c r="C170" s="13" t="s">
        <v>5</v>
      </c>
      <c r="D170" s="34" t="s">
        <v>840</v>
      </c>
      <c r="E170" s="37" t="s">
        <v>4165</v>
      </c>
    </row>
    <row r="171" spans="1:5">
      <c r="A171" s="23">
        <v>2015</v>
      </c>
      <c r="B171" s="23" t="s">
        <v>1886</v>
      </c>
      <c r="C171" s="13" t="s">
        <v>5</v>
      </c>
      <c r="D171" s="34" t="s">
        <v>841</v>
      </c>
      <c r="E171" s="37" t="s">
        <v>4165</v>
      </c>
    </row>
    <row r="172" spans="1:5">
      <c r="A172" s="23">
        <v>2015</v>
      </c>
      <c r="B172" s="23" t="s">
        <v>1886</v>
      </c>
      <c r="C172" s="13" t="s">
        <v>5</v>
      </c>
      <c r="D172" s="34" t="s">
        <v>842</v>
      </c>
      <c r="E172" s="37" t="s">
        <v>4165</v>
      </c>
    </row>
    <row r="173" spans="1:5">
      <c r="A173" s="23">
        <v>2015</v>
      </c>
      <c r="B173" s="23" t="s">
        <v>1886</v>
      </c>
      <c r="C173" s="13" t="s">
        <v>5</v>
      </c>
      <c r="D173" s="34" t="s">
        <v>843</v>
      </c>
      <c r="E173" s="37" t="s">
        <v>4165</v>
      </c>
    </row>
    <row r="174" spans="1:5">
      <c r="A174" s="23">
        <v>2015</v>
      </c>
      <c r="B174" s="23" t="s">
        <v>1886</v>
      </c>
      <c r="C174" s="13" t="s">
        <v>5</v>
      </c>
      <c r="D174" s="34" t="s">
        <v>844</v>
      </c>
      <c r="E174" s="37" t="s">
        <v>4165</v>
      </c>
    </row>
    <row r="175" spans="1:5">
      <c r="A175" s="23">
        <v>2015</v>
      </c>
      <c r="B175" s="23" t="s">
        <v>1886</v>
      </c>
      <c r="C175" s="13" t="s">
        <v>5</v>
      </c>
      <c r="D175" s="34" t="s">
        <v>845</v>
      </c>
      <c r="E175" s="37" t="s">
        <v>4165</v>
      </c>
    </row>
    <row r="176" spans="1:5">
      <c r="A176" s="23">
        <v>2015</v>
      </c>
      <c r="B176" s="23" t="s">
        <v>1886</v>
      </c>
      <c r="C176" s="13" t="s">
        <v>5</v>
      </c>
      <c r="D176" s="34" t="s">
        <v>846</v>
      </c>
      <c r="E176" s="37" t="s">
        <v>4165</v>
      </c>
    </row>
    <row r="177" spans="1:5">
      <c r="A177" s="23">
        <v>2015</v>
      </c>
      <c r="B177" s="23" t="s">
        <v>1886</v>
      </c>
      <c r="C177" s="13" t="s">
        <v>14</v>
      </c>
      <c r="D177" s="34" t="s">
        <v>3406</v>
      </c>
      <c r="E177" s="37" t="s">
        <v>4165</v>
      </c>
    </row>
    <row r="178" spans="1:5">
      <c r="A178" s="23">
        <v>2015</v>
      </c>
      <c r="B178" s="23" t="s">
        <v>1886</v>
      </c>
      <c r="C178" s="13" t="s">
        <v>14</v>
      </c>
      <c r="D178" s="34" t="s">
        <v>685</v>
      </c>
      <c r="E178" s="37" t="s">
        <v>4165</v>
      </c>
    </row>
    <row r="179" spans="1:5">
      <c r="A179" s="23">
        <v>2015</v>
      </c>
      <c r="B179" s="23" t="s">
        <v>1886</v>
      </c>
      <c r="C179" s="13" t="s">
        <v>14</v>
      </c>
      <c r="D179" s="34" t="s">
        <v>686</v>
      </c>
      <c r="E179" s="37" t="s">
        <v>4165</v>
      </c>
    </row>
    <row r="180" spans="1:5">
      <c r="A180" s="23">
        <v>2015</v>
      </c>
      <c r="B180" s="23" t="s">
        <v>1886</v>
      </c>
      <c r="C180" s="13" t="s">
        <v>14</v>
      </c>
      <c r="D180" s="34" t="s">
        <v>687</v>
      </c>
      <c r="E180" s="37" t="s">
        <v>4165</v>
      </c>
    </row>
    <row r="181" spans="1:5">
      <c r="A181" s="23">
        <v>2015</v>
      </c>
      <c r="B181" s="23" t="s">
        <v>1886</v>
      </c>
      <c r="C181" s="13" t="s">
        <v>14</v>
      </c>
      <c r="D181" s="34" t="s">
        <v>688</v>
      </c>
      <c r="E181" s="37" t="s">
        <v>4165</v>
      </c>
    </row>
    <row r="182" spans="1:5">
      <c r="A182" s="23">
        <v>2015</v>
      </c>
      <c r="B182" s="23" t="s">
        <v>1886</v>
      </c>
      <c r="C182" s="13" t="s">
        <v>23</v>
      </c>
      <c r="D182" s="34" t="s">
        <v>8294</v>
      </c>
      <c r="E182" s="37" t="s">
        <v>4165</v>
      </c>
    </row>
    <row r="183" spans="1:5">
      <c r="A183" s="23">
        <v>2015</v>
      </c>
      <c r="B183" s="23" t="s">
        <v>1886</v>
      </c>
      <c r="C183" s="13" t="s">
        <v>23</v>
      </c>
      <c r="D183" s="34" t="s">
        <v>689</v>
      </c>
      <c r="E183" s="37" t="s">
        <v>4165</v>
      </c>
    </row>
    <row r="184" spans="1:5">
      <c r="A184" s="23">
        <v>2015</v>
      </c>
      <c r="B184" s="23" t="s">
        <v>1886</v>
      </c>
      <c r="C184" s="13" t="s">
        <v>23</v>
      </c>
      <c r="D184" s="34" t="s">
        <v>690</v>
      </c>
      <c r="E184" s="37" t="s">
        <v>4165</v>
      </c>
    </row>
    <row r="185" spans="1:5">
      <c r="A185" s="23">
        <v>2015</v>
      </c>
      <c r="B185" s="23" t="s">
        <v>1886</v>
      </c>
      <c r="C185" s="13" t="s">
        <v>23</v>
      </c>
      <c r="D185" s="34" t="s">
        <v>691</v>
      </c>
      <c r="E185" s="37" t="s">
        <v>4165</v>
      </c>
    </row>
    <row r="186" spans="1:5">
      <c r="A186" s="23">
        <v>2015</v>
      </c>
      <c r="B186" s="23" t="s">
        <v>1886</v>
      </c>
      <c r="C186" s="13" t="s">
        <v>23</v>
      </c>
      <c r="D186" s="34" t="s">
        <v>692</v>
      </c>
      <c r="E186" s="37" t="s">
        <v>4165</v>
      </c>
    </row>
    <row r="187" spans="1:5">
      <c r="A187" s="23">
        <v>2015</v>
      </c>
      <c r="B187" s="23" t="s">
        <v>1886</v>
      </c>
      <c r="C187" s="13" t="s">
        <v>23</v>
      </c>
      <c r="D187" s="34" t="s">
        <v>693</v>
      </c>
      <c r="E187" s="37" t="s">
        <v>4165</v>
      </c>
    </row>
    <row r="188" spans="1:5">
      <c r="A188" s="23">
        <v>2015</v>
      </c>
      <c r="B188" s="23" t="s">
        <v>1886</v>
      </c>
      <c r="C188" s="13" t="s">
        <v>23</v>
      </c>
      <c r="D188" s="34" t="s">
        <v>694</v>
      </c>
      <c r="E188" s="37" t="s">
        <v>4165</v>
      </c>
    </row>
    <row r="189" spans="1:5">
      <c r="A189" s="23">
        <v>2015</v>
      </c>
      <c r="B189" s="23" t="s">
        <v>1886</v>
      </c>
      <c r="C189" s="13" t="s">
        <v>23</v>
      </c>
      <c r="D189" s="34" t="s">
        <v>695</v>
      </c>
      <c r="E189" s="37" t="s">
        <v>4165</v>
      </c>
    </row>
    <row r="190" spans="1:5">
      <c r="A190" s="23">
        <v>2015</v>
      </c>
      <c r="B190" s="23" t="s">
        <v>1886</v>
      </c>
      <c r="C190" s="13" t="s">
        <v>23</v>
      </c>
      <c r="D190" s="34" t="s">
        <v>2228</v>
      </c>
      <c r="E190" s="37" t="s">
        <v>4165</v>
      </c>
    </row>
    <row r="191" spans="1:5">
      <c r="A191" s="23">
        <v>2015</v>
      </c>
      <c r="B191" s="23" t="s">
        <v>1886</v>
      </c>
      <c r="C191" s="13" t="s">
        <v>23</v>
      </c>
      <c r="D191" s="34" t="s">
        <v>606</v>
      </c>
      <c r="E191" s="37" t="s">
        <v>4165</v>
      </c>
    </row>
    <row r="192" spans="1:5">
      <c r="A192" s="23">
        <v>2015</v>
      </c>
      <c r="B192" s="23" t="s">
        <v>1886</v>
      </c>
      <c r="C192" s="13" t="s">
        <v>23</v>
      </c>
      <c r="D192" s="34" t="s">
        <v>696</v>
      </c>
      <c r="E192" s="37" t="s">
        <v>4165</v>
      </c>
    </row>
    <row r="193" spans="1:5">
      <c r="A193" s="23">
        <v>2015</v>
      </c>
      <c r="B193" s="23" t="s">
        <v>1886</v>
      </c>
      <c r="C193" s="13" t="s">
        <v>23</v>
      </c>
      <c r="D193" s="34" t="s">
        <v>8308</v>
      </c>
      <c r="E193" s="37" t="s">
        <v>4165</v>
      </c>
    </row>
    <row r="194" spans="1:5">
      <c r="A194" s="23">
        <v>2015</v>
      </c>
      <c r="B194" s="23" t="s">
        <v>1886</v>
      </c>
      <c r="C194" s="13" t="s">
        <v>23</v>
      </c>
      <c r="D194" s="34" t="s">
        <v>2232</v>
      </c>
      <c r="E194" s="37" t="s">
        <v>4165</v>
      </c>
    </row>
    <row r="195" spans="1:5">
      <c r="A195" s="23">
        <v>2015</v>
      </c>
      <c r="B195" s="23" t="s">
        <v>1886</v>
      </c>
      <c r="C195" s="13" t="s">
        <v>23</v>
      </c>
      <c r="D195" s="34" t="s">
        <v>697</v>
      </c>
      <c r="E195" s="37" t="s">
        <v>4165</v>
      </c>
    </row>
    <row r="196" spans="1:5">
      <c r="A196" s="23">
        <v>2015</v>
      </c>
      <c r="B196" s="23" t="s">
        <v>1886</v>
      </c>
      <c r="C196" s="13" t="s">
        <v>23</v>
      </c>
      <c r="D196" s="34" t="s">
        <v>698</v>
      </c>
      <c r="E196" s="37" t="s">
        <v>4165</v>
      </c>
    </row>
    <row r="197" spans="1:5">
      <c r="A197" s="23">
        <v>2015</v>
      </c>
      <c r="B197" s="23" t="s">
        <v>1886</v>
      </c>
      <c r="C197" s="13" t="s">
        <v>23</v>
      </c>
      <c r="D197" s="34" t="s">
        <v>5835</v>
      </c>
      <c r="E197" s="37" t="s">
        <v>4165</v>
      </c>
    </row>
    <row r="198" spans="1:5">
      <c r="A198" s="23">
        <v>2015</v>
      </c>
      <c r="B198" s="23" t="s">
        <v>1886</v>
      </c>
      <c r="C198" s="13" t="s">
        <v>23</v>
      </c>
      <c r="D198" s="34" t="s">
        <v>699</v>
      </c>
      <c r="E198" s="37" t="s">
        <v>4165</v>
      </c>
    </row>
    <row r="199" spans="1:5">
      <c r="A199" s="23">
        <v>2015</v>
      </c>
      <c r="B199" s="23" t="s">
        <v>1886</v>
      </c>
      <c r="C199" s="13" t="s">
        <v>23</v>
      </c>
      <c r="D199" s="34" t="s">
        <v>684</v>
      </c>
      <c r="E199" s="37" t="s">
        <v>4165</v>
      </c>
    </row>
    <row r="200" spans="1:5">
      <c r="A200" s="23">
        <v>2015</v>
      </c>
      <c r="B200" s="23" t="s">
        <v>1886</v>
      </c>
      <c r="C200" s="13" t="s">
        <v>23</v>
      </c>
      <c r="D200" s="34" t="s">
        <v>700</v>
      </c>
      <c r="E200" s="37" t="s">
        <v>4165</v>
      </c>
    </row>
    <row r="201" spans="1:5">
      <c r="A201" s="23">
        <v>2015</v>
      </c>
      <c r="B201" s="23" t="s">
        <v>1886</v>
      </c>
      <c r="C201" s="13" t="s">
        <v>23</v>
      </c>
      <c r="D201" s="34" t="s">
        <v>701</v>
      </c>
      <c r="E201" s="37" t="s">
        <v>4165</v>
      </c>
    </row>
    <row r="202" spans="1:5">
      <c r="A202" s="23">
        <v>2015</v>
      </c>
      <c r="B202" s="23" t="s">
        <v>1886</v>
      </c>
      <c r="C202" s="13" t="s">
        <v>23</v>
      </c>
      <c r="D202" s="34" t="s">
        <v>702</v>
      </c>
      <c r="E202" s="37" t="s">
        <v>4165</v>
      </c>
    </row>
    <row r="203" spans="1:5">
      <c r="A203" s="23">
        <v>2015</v>
      </c>
      <c r="B203" s="23" t="s">
        <v>1886</v>
      </c>
      <c r="C203" s="13" t="s">
        <v>23</v>
      </c>
      <c r="D203" s="34" t="s">
        <v>2226</v>
      </c>
      <c r="E203" s="37" t="s">
        <v>4165</v>
      </c>
    </row>
    <row r="204" spans="1:5">
      <c r="A204" s="23">
        <v>2015</v>
      </c>
      <c r="B204" s="23" t="s">
        <v>1886</v>
      </c>
      <c r="C204" s="13" t="s">
        <v>23</v>
      </c>
      <c r="D204" s="34" t="s">
        <v>4204</v>
      </c>
      <c r="E204" s="37" t="s">
        <v>4165</v>
      </c>
    </row>
    <row r="205" spans="1:5">
      <c r="A205" s="23">
        <v>2015</v>
      </c>
      <c r="B205" s="23" t="s">
        <v>1886</v>
      </c>
      <c r="C205" s="13" t="s">
        <v>23</v>
      </c>
      <c r="D205" s="34" t="s">
        <v>703</v>
      </c>
      <c r="E205" s="37" t="s">
        <v>4165</v>
      </c>
    </row>
    <row r="206" spans="1:5">
      <c r="A206" s="23">
        <v>2015</v>
      </c>
      <c r="B206" s="23" t="s">
        <v>1886</v>
      </c>
      <c r="C206" s="13" t="s">
        <v>23</v>
      </c>
      <c r="D206" s="34" t="s">
        <v>704</v>
      </c>
      <c r="E206" s="37" t="s">
        <v>4165</v>
      </c>
    </row>
    <row r="207" spans="1:5">
      <c r="A207" s="23">
        <v>2015</v>
      </c>
      <c r="B207" s="23" t="s">
        <v>1886</v>
      </c>
      <c r="C207" s="13" t="s">
        <v>23</v>
      </c>
      <c r="D207" s="34" t="s">
        <v>755</v>
      </c>
      <c r="E207" s="37" t="s">
        <v>4165</v>
      </c>
    </row>
    <row r="208" spans="1:5">
      <c r="A208" s="23">
        <v>2015</v>
      </c>
      <c r="B208" s="23" t="s">
        <v>1886</v>
      </c>
      <c r="C208" s="13" t="s">
        <v>23</v>
      </c>
      <c r="D208" s="34" t="s">
        <v>705</v>
      </c>
      <c r="E208" s="37" t="s">
        <v>4165</v>
      </c>
    </row>
    <row r="209" spans="1:5">
      <c r="A209" s="23">
        <v>2015</v>
      </c>
      <c r="B209" s="23" t="s">
        <v>1886</v>
      </c>
      <c r="C209" s="13" t="s">
        <v>23</v>
      </c>
      <c r="D209" s="34" t="s">
        <v>706</v>
      </c>
      <c r="E209" s="37" t="s">
        <v>4165</v>
      </c>
    </row>
    <row r="210" spans="1:5">
      <c r="A210" s="23">
        <v>2015</v>
      </c>
      <c r="B210" s="23" t="s">
        <v>1886</v>
      </c>
      <c r="C210" s="13" t="s">
        <v>23</v>
      </c>
      <c r="D210" s="34" t="s">
        <v>707</v>
      </c>
      <c r="E210" s="37" t="s">
        <v>4165</v>
      </c>
    </row>
    <row r="211" spans="1:5">
      <c r="A211" s="23">
        <v>2015</v>
      </c>
      <c r="B211" s="23" t="s">
        <v>1886</v>
      </c>
      <c r="C211" s="13" t="s">
        <v>41</v>
      </c>
      <c r="D211" s="34" t="s">
        <v>708</v>
      </c>
      <c r="E211" s="37" t="s">
        <v>4165</v>
      </c>
    </row>
    <row r="212" spans="1:5">
      <c r="A212" s="23">
        <v>2015</v>
      </c>
      <c r="B212" s="23" t="s">
        <v>1886</v>
      </c>
      <c r="C212" s="13" t="s">
        <v>41</v>
      </c>
      <c r="D212" s="34" t="s">
        <v>8295</v>
      </c>
      <c r="E212" s="37" t="s">
        <v>4165</v>
      </c>
    </row>
    <row r="213" spans="1:5">
      <c r="A213" s="23">
        <v>2015</v>
      </c>
      <c r="B213" s="23" t="s">
        <v>1886</v>
      </c>
      <c r="C213" s="13" t="s">
        <v>41</v>
      </c>
      <c r="D213" s="34" t="s">
        <v>709</v>
      </c>
      <c r="E213" s="37" t="s">
        <v>4165</v>
      </c>
    </row>
    <row r="214" spans="1:5">
      <c r="A214" s="23">
        <v>2015</v>
      </c>
      <c r="B214" s="23" t="s">
        <v>1886</v>
      </c>
      <c r="C214" s="13" t="s">
        <v>41</v>
      </c>
      <c r="D214" s="34" t="s">
        <v>3623</v>
      </c>
      <c r="E214" s="37" t="s">
        <v>4165</v>
      </c>
    </row>
    <row r="215" spans="1:5">
      <c r="A215" s="23">
        <v>2015</v>
      </c>
      <c r="B215" s="23" t="s">
        <v>1886</v>
      </c>
      <c r="C215" s="13" t="s">
        <v>41</v>
      </c>
      <c r="D215" s="34" t="s">
        <v>710</v>
      </c>
      <c r="E215" s="37" t="s">
        <v>4165</v>
      </c>
    </row>
    <row r="216" spans="1:5">
      <c r="A216" s="23">
        <v>2015</v>
      </c>
      <c r="B216" s="23" t="s">
        <v>1886</v>
      </c>
      <c r="C216" s="13" t="s">
        <v>41</v>
      </c>
      <c r="D216" s="34" t="s">
        <v>706</v>
      </c>
      <c r="E216" s="37" t="s">
        <v>4165</v>
      </c>
    </row>
    <row r="217" spans="1:5">
      <c r="A217" s="23">
        <v>2015</v>
      </c>
      <c r="B217" s="23" t="s">
        <v>1886</v>
      </c>
      <c r="C217" s="13" t="s">
        <v>41</v>
      </c>
      <c r="D217" s="34" t="s">
        <v>711</v>
      </c>
      <c r="E217" s="37" t="s">
        <v>4165</v>
      </c>
    </row>
    <row r="218" spans="1:5">
      <c r="A218" s="23">
        <v>2015</v>
      </c>
      <c r="B218" s="23" t="s">
        <v>1886</v>
      </c>
      <c r="C218" s="13" t="s">
        <v>60</v>
      </c>
      <c r="D218" s="34" t="s">
        <v>712</v>
      </c>
      <c r="E218" s="37" t="s">
        <v>4165</v>
      </c>
    </row>
    <row r="219" spans="1:5">
      <c r="A219" s="23">
        <v>2015</v>
      </c>
      <c r="B219" s="23" t="s">
        <v>1886</v>
      </c>
      <c r="C219" s="13" t="s">
        <v>60</v>
      </c>
      <c r="D219" s="34" t="s">
        <v>4257</v>
      </c>
      <c r="E219" s="37" t="s">
        <v>4165</v>
      </c>
    </row>
    <row r="220" spans="1:5">
      <c r="A220" s="23">
        <v>2015</v>
      </c>
      <c r="B220" s="23" t="s">
        <v>1886</v>
      </c>
      <c r="C220" s="13" t="s">
        <v>60</v>
      </c>
      <c r="D220" s="34" t="s">
        <v>5068</v>
      </c>
      <c r="E220" s="37" t="s">
        <v>4165</v>
      </c>
    </row>
    <row r="221" spans="1:5">
      <c r="A221" s="23">
        <v>2015</v>
      </c>
      <c r="B221" s="23" t="s">
        <v>1886</v>
      </c>
      <c r="C221" s="13" t="s">
        <v>60</v>
      </c>
      <c r="D221" s="34" t="s">
        <v>8300</v>
      </c>
      <c r="E221" s="37" t="s">
        <v>4165</v>
      </c>
    </row>
    <row r="222" spans="1:5">
      <c r="A222" s="23">
        <v>2015</v>
      </c>
      <c r="B222" s="23" t="s">
        <v>1886</v>
      </c>
      <c r="C222" s="13" t="s">
        <v>60</v>
      </c>
      <c r="D222" s="34" t="s">
        <v>714</v>
      </c>
      <c r="E222" s="37" t="s">
        <v>4165</v>
      </c>
    </row>
    <row r="223" spans="1:5">
      <c r="A223" s="23">
        <v>2015</v>
      </c>
      <c r="B223" s="23" t="s">
        <v>1886</v>
      </c>
      <c r="C223" s="13" t="s">
        <v>60</v>
      </c>
      <c r="D223" s="34" t="s">
        <v>684</v>
      </c>
      <c r="E223" s="37" t="s">
        <v>4165</v>
      </c>
    </row>
    <row r="224" spans="1:5">
      <c r="A224" s="23">
        <v>2015</v>
      </c>
      <c r="B224" s="23" t="s">
        <v>1886</v>
      </c>
      <c r="C224" s="13" t="s">
        <v>60</v>
      </c>
      <c r="D224" s="34" t="s">
        <v>715</v>
      </c>
      <c r="E224" s="37" t="s">
        <v>4165</v>
      </c>
    </row>
    <row r="225" spans="1:5">
      <c r="A225" s="23">
        <v>2015</v>
      </c>
      <c r="B225" s="23" t="s">
        <v>1886</v>
      </c>
      <c r="C225" s="13" t="s">
        <v>60</v>
      </c>
      <c r="D225" s="34" t="s">
        <v>716</v>
      </c>
      <c r="E225" s="37" t="s">
        <v>4165</v>
      </c>
    </row>
    <row r="226" spans="1:5">
      <c r="A226" s="23">
        <v>2015</v>
      </c>
      <c r="B226" s="23" t="s">
        <v>1886</v>
      </c>
      <c r="C226" s="13" t="s">
        <v>70</v>
      </c>
      <c r="D226" s="34" t="s">
        <v>620</v>
      </c>
      <c r="E226" s="37" t="s">
        <v>4165</v>
      </c>
    </row>
    <row r="227" spans="1:5">
      <c r="A227" s="23">
        <v>2015</v>
      </c>
      <c r="B227" s="23" t="s">
        <v>1886</v>
      </c>
      <c r="C227" s="13" t="s">
        <v>76</v>
      </c>
      <c r="D227" s="34" t="s">
        <v>2228</v>
      </c>
      <c r="E227" s="37" t="s">
        <v>4165</v>
      </c>
    </row>
    <row r="228" spans="1:5">
      <c r="A228" s="23">
        <v>2015</v>
      </c>
      <c r="B228" s="23" t="s">
        <v>1886</v>
      </c>
      <c r="C228" s="13" t="s">
        <v>76</v>
      </c>
      <c r="D228" s="34" t="s">
        <v>717</v>
      </c>
      <c r="E228" s="37" t="s">
        <v>4165</v>
      </c>
    </row>
    <row r="229" spans="1:5">
      <c r="A229" s="23">
        <v>2015</v>
      </c>
      <c r="B229" s="23" t="s">
        <v>1886</v>
      </c>
      <c r="C229" s="13" t="s">
        <v>76</v>
      </c>
      <c r="D229" s="34" t="s">
        <v>8311</v>
      </c>
      <c r="E229" s="37" t="s">
        <v>4165</v>
      </c>
    </row>
    <row r="230" spans="1:5">
      <c r="A230" s="23">
        <v>2015</v>
      </c>
      <c r="B230" s="23" t="s">
        <v>1886</v>
      </c>
      <c r="C230" s="13" t="s">
        <v>76</v>
      </c>
      <c r="D230" s="34" t="s">
        <v>684</v>
      </c>
      <c r="E230" s="37" t="s">
        <v>4165</v>
      </c>
    </row>
    <row r="231" spans="1:5">
      <c r="A231" s="23">
        <v>2015</v>
      </c>
      <c r="B231" s="23" t="s">
        <v>1886</v>
      </c>
      <c r="C231" s="13" t="s">
        <v>76</v>
      </c>
      <c r="D231" s="34" t="s">
        <v>718</v>
      </c>
      <c r="E231" s="37" t="s">
        <v>4165</v>
      </c>
    </row>
    <row r="232" spans="1:5">
      <c r="A232" s="23">
        <v>2015</v>
      </c>
      <c r="B232" s="23" t="s">
        <v>1886</v>
      </c>
      <c r="C232" s="13" t="s">
        <v>76</v>
      </c>
      <c r="D232" s="34" t="s">
        <v>719</v>
      </c>
      <c r="E232" s="37" t="s">
        <v>4165</v>
      </c>
    </row>
    <row r="233" spans="1:5">
      <c r="A233" s="23">
        <v>2015</v>
      </c>
      <c r="B233" s="23" t="s">
        <v>1886</v>
      </c>
      <c r="C233" s="13" t="s">
        <v>76</v>
      </c>
      <c r="D233" s="34" t="s">
        <v>720</v>
      </c>
      <c r="E233" s="37" t="s">
        <v>4165</v>
      </c>
    </row>
    <row r="234" spans="1:5">
      <c r="A234" s="23">
        <v>2015</v>
      </c>
      <c r="B234" s="23" t="s">
        <v>1886</v>
      </c>
      <c r="C234" s="13" t="s">
        <v>86</v>
      </c>
      <c r="D234" s="34" t="s">
        <v>2228</v>
      </c>
      <c r="E234" s="37" t="s">
        <v>4165</v>
      </c>
    </row>
    <row r="235" spans="1:5">
      <c r="A235" s="23">
        <v>2015</v>
      </c>
      <c r="B235" s="23" t="s">
        <v>1886</v>
      </c>
      <c r="C235" s="13" t="s">
        <v>86</v>
      </c>
      <c r="D235" s="34" t="s">
        <v>687</v>
      </c>
      <c r="E235" s="37" t="s">
        <v>4165</v>
      </c>
    </row>
    <row r="236" spans="1:5">
      <c r="A236" s="23">
        <v>2015</v>
      </c>
      <c r="B236" s="23" t="s">
        <v>1886</v>
      </c>
      <c r="C236" s="13" t="s">
        <v>86</v>
      </c>
      <c r="D236" s="34" t="s">
        <v>4205</v>
      </c>
      <c r="E236" s="37" t="s">
        <v>4165</v>
      </c>
    </row>
    <row r="237" spans="1:5">
      <c r="A237" s="23">
        <v>2015</v>
      </c>
      <c r="B237" s="23" t="s">
        <v>1886</v>
      </c>
      <c r="C237" s="13" t="s">
        <v>89</v>
      </c>
      <c r="D237" s="34" t="s">
        <v>721</v>
      </c>
      <c r="E237" s="37" t="s">
        <v>4165</v>
      </c>
    </row>
    <row r="238" spans="1:5">
      <c r="A238" s="23">
        <v>2015</v>
      </c>
      <c r="B238" s="23" t="s">
        <v>1886</v>
      </c>
      <c r="C238" s="13" t="s">
        <v>89</v>
      </c>
      <c r="D238" s="34" t="s">
        <v>722</v>
      </c>
      <c r="E238" s="37" t="s">
        <v>4165</v>
      </c>
    </row>
    <row r="239" spans="1:5">
      <c r="A239" s="23">
        <v>2015</v>
      </c>
      <c r="B239" s="23" t="s">
        <v>1886</v>
      </c>
      <c r="C239" s="13" t="s">
        <v>89</v>
      </c>
      <c r="D239" s="34" t="s">
        <v>722</v>
      </c>
      <c r="E239" s="37" t="s">
        <v>4165</v>
      </c>
    </row>
    <row r="240" spans="1:5">
      <c r="A240" s="23">
        <v>2015</v>
      </c>
      <c r="B240" s="23" t="s">
        <v>1886</v>
      </c>
      <c r="C240" s="13" t="s">
        <v>89</v>
      </c>
      <c r="D240" s="34" t="s">
        <v>686</v>
      </c>
      <c r="E240" s="37" t="s">
        <v>4165</v>
      </c>
    </row>
    <row r="241" spans="1:5">
      <c r="A241" s="23">
        <v>2015</v>
      </c>
      <c r="B241" s="23" t="s">
        <v>1886</v>
      </c>
      <c r="C241" s="13" t="s">
        <v>89</v>
      </c>
      <c r="D241" s="34" t="s">
        <v>1987</v>
      </c>
      <c r="E241" s="37" t="s">
        <v>4165</v>
      </c>
    </row>
    <row r="242" spans="1:5">
      <c r="A242" s="23">
        <v>2015</v>
      </c>
      <c r="B242" s="23" t="s">
        <v>1886</v>
      </c>
      <c r="C242" s="13" t="s">
        <v>89</v>
      </c>
      <c r="D242" s="34" t="s">
        <v>625</v>
      </c>
      <c r="E242" s="37" t="s">
        <v>4165</v>
      </c>
    </row>
    <row r="243" spans="1:5">
      <c r="A243" s="23">
        <v>2015</v>
      </c>
      <c r="B243" s="23" t="s">
        <v>1886</v>
      </c>
      <c r="C243" s="13" t="s">
        <v>89</v>
      </c>
      <c r="D243" s="34" t="s">
        <v>4104</v>
      </c>
      <c r="E243" s="37" t="s">
        <v>4165</v>
      </c>
    </row>
    <row r="244" spans="1:5">
      <c r="A244" s="23">
        <v>2015</v>
      </c>
      <c r="B244" s="23" t="s">
        <v>1886</v>
      </c>
      <c r="C244" s="13" t="s">
        <v>94</v>
      </c>
      <c r="D244" s="34" t="s">
        <v>4257</v>
      </c>
      <c r="E244" s="37" t="s">
        <v>4165</v>
      </c>
    </row>
    <row r="245" spans="1:5">
      <c r="A245" s="23">
        <v>2015</v>
      </c>
      <c r="B245" s="23" t="s">
        <v>1886</v>
      </c>
      <c r="C245" s="13" t="s">
        <v>94</v>
      </c>
      <c r="D245" s="34" t="s">
        <v>723</v>
      </c>
      <c r="E245" s="37" t="s">
        <v>4165</v>
      </c>
    </row>
    <row r="246" spans="1:5">
      <c r="A246" s="23">
        <v>2015</v>
      </c>
      <c r="B246" s="23" t="s">
        <v>1886</v>
      </c>
      <c r="C246" s="13" t="s">
        <v>94</v>
      </c>
      <c r="D246" s="34" t="s">
        <v>1995</v>
      </c>
      <c r="E246" s="37" t="s">
        <v>4165</v>
      </c>
    </row>
    <row r="247" spans="1:5">
      <c r="A247" s="23">
        <v>2015</v>
      </c>
      <c r="B247" s="23" t="s">
        <v>1886</v>
      </c>
      <c r="C247" s="13" t="s">
        <v>94</v>
      </c>
      <c r="D247" s="34" t="s">
        <v>847</v>
      </c>
      <c r="E247" s="37" t="s">
        <v>4165</v>
      </c>
    </row>
    <row r="248" spans="1:5">
      <c r="A248" s="23">
        <v>2015</v>
      </c>
      <c r="B248" s="23" t="s">
        <v>1886</v>
      </c>
      <c r="C248" s="13" t="s">
        <v>94</v>
      </c>
      <c r="D248" s="34" t="s">
        <v>844</v>
      </c>
      <c r="E248" s="37" t="s">
        <v>4165</v>
      </c>
    </row>
    <row r="249" spans="1:5">
      <c r="A249" s="23">
        <v>2015</v>
      </c>
      <c r="B249" s="23" t="s">
        <v>1886</v>
      </c>
      <c r="C249" s="13" t="s">
        <v>94</v>
      </c>
      <c r="D249" s="34" t="s">
        <v>3407</v>
      </c>
      <c r="E249" s="37" t="s">
        <v>4165</v>
      </c>
    </row>
    <row r="250" spans="1:5">
      <c r="A250" s="23">
        <v>2015</v>
      </c>
      <c r="B250" s="23" t="s">
        <v>1886</v>
      </c>
      <c r="C250" s="13" t="s">
        <v>104</v>
      </c>
      <c r="D250" s="34" t="s">
        <v>626</v>
      </c>
      <c r="E250" s="37" t="s">
        <v>4165</v>
      </c>
    </row>
    <row r="251" spans="1:5">
      <c r="A251" s="23">
        <v>2015</v>
      </c>
      <c r="B251" s="23" t="s">
        <v>1886</v>
      </c>
      <c r="C251" s="13" t="s">
        <v>104</v>
      </c>
      <c r="D251" s="34" t="s">
        <v>724</v>
      </c>
      <c r="E251" s="37" t="s">
        <v>4165</v>
      </c>
    </row>
    <row r="252" spans="1:5">
      <c r="A252" s="23">
        <v>2015</v>
      </c>
      <c r="B252" s="23" t="s">
        <v>1886</v>
      </c>
      <c r="C252" s="13" t="s">
        <v>104</v>
      </c>
      <c r="D252" s="34" t="s">
        <v>725</v>
      </c>
      <c r="E252" s="37" t="s">
        <v>4165</v>
      </c>
    </row>
    <row r="253" spans="1:5">
      <c r="A253" s="23">
        <v>2015</v>
      </c>
      <c r="B253" s="23" t="s">
        <v>1886</v>
      </c>
      <c r="C253" s="13" t="s">
        <v>104</v>
      </c>
      <c r="D253" s="34" t="s">
        <v>726</v>
      </c>
      <c r="E253" s="37" t="s">
        <v>4165</v>
      </c>
    </row>
    <row r="254" spans="1:5">
      <c r="A254" s="23">
        <v>2015</v>
      </c>
      <c r="B254" s="23" t="s">
        <v>1886</v>
      </c>
      <c r="C254" s="13" t="s">
        <v>104</v>
      </c>
      <c r="D254" s="34" t="s">
        <v>727</v>
      </c>
      <c r="E254" s="37" t="s">
        <v>4165</v>
      </c>
    </row>
    <row r="255" spans="1:5">
      <c r="A255" s="23">
        <v>2015</v>
      </c>
      <c r="B255" s="23" t="s">
        <v>1886</v>
      </c>
      <c r="C255" s="13" t="s">
        <v>104</v>
      </c>
      <c r="D255" s="34" t="s">
        <v>728</v>
      </c>
      <c r="E255" s="37" t="s">
        <v>4165</v>
      </c>
    </row>
    <row r="256" spans="1:5">
      <c r="A256" s="23">
        <v>2015</v>
      </c>
      <c r="B256" s="23" t="s">
        <v>1886</v>
      </c>
      <c r="C256" s="13" t="s">
        <v>104</v>
      </c>
      <c r="D256" s="34" t="s">
        <v>684</v>
      </c>
      <c r="E256" s="37" t="s">
        <v>4165</v>
      </c>
    </row>
    <row r="257" spans="1:5">
      <c r="A257" s="23">
        <v>2015</v>
      </c>
      <c r="B257" s="23" t="s">
        <v>1886</v>
      </c>
      <c r="C257" s="13" t="s">
        <v>104</v>
      </c>
      <c r="D257" s="34" t="s">
        <v>1987</v>
      </c>
      <c r="E257" s="37" t="s">
        <v>4165</v>
      </c>
    </row>
    <row r="258" spans="1:5">
      <c r="A258" s="23">
        <v>2015</v>
      </c>
      <c r="B258" s="23" t="s">
        <v>1886</v>
      </c>
      <c r="C258" s="13" t="s">
        <v>104</v>
      </c>
      <c r="D258" s="34" t="s">
        <v>729</v>
      </c>
      <c r="E258" s="37" t="s">
        <v>4165</v>
      </c>
    </row>
    <row r="259" spans="1:5">
      <c r="A259" s="23">
        <v>2015</v>
      </c>
      <c r="B259" s="23" t="s">
        <v>1886</v>
      </c>
      <c r="C259" s="13" t="s">
        <v>104</v>
      </c>
      <c r="D259" s="34" t="s">
        <v>2226</v>
      </c>
      <c r="E259" s="37" t="s">
        <v>4165</v>
      </c>
    </row>
    <row r="260" spans="1:5">
      <c r="A260" s="23">
        <v>2015</v>
      </c>
      <c r="B260" s="23" t="s">
        <v>1886</v>
      </c>
      <c r="C260" s="13" t="s">
        <v>104</v>
      </c>
      <c r="D260" s="34" t="s">
        <v>730</v>
      </c>
      <c r="E260" s="37" t="s">
        <v>4165</v>
      </c>
    </row>
    <row r="261" spans="1:5">
      <c r="A261" s="23">
        <v>2015</v>
      </c>
      <c r="B261" s="23" t="s">
        <v>1886</v>
      </c>
      <c r="C261" s="13" t="s">
        <v>104</v>
      </c>
      <c r="D261" s="34" t="s">
        <v>731</v>
      </c>
      <c r="E261" s="37" t="s">
        <v>4165</v>
      </c>
    </row>
    <row r="262" spans="1:5">
      <c r="A262" s="23">
        <v>2015</v>
      </c>
      <c r="B262" s="23" t="s">
        <v>1886</v>
      </c>
      <c r="C262" s="13" t="s">
        <v>104</v>
      </c>
      <c r="D262" s="34" t="s">
        <v>710</v>
      </c>
      <c r="E262" s="37" t="s">
        <v>4165</v>
      </c>
    </row>
    <row r="263" spans="1:5">
      <c r="A263" s="23">
        <v>2015</v>
      </c>
      <c r="B263" s="23" t="s">
        <v>1886</v>
      </c>
      <c r="C263" s="13" t="s">
        <v>104</v>
      </c>
      <c r="D263" s="34" t="s">
        <v>827</v>
      </c>
      <c r="E263" s="37" t="s">
        <v>4165</v>
      </c>
    </row>
    <row r="264" spans="1:5">
      <c r="A264" s="23">
        <v>2015</v>
      </c>
      <c r="B264" s="23" t="s">
        <v>1886</v>
      </c>
      <c r="C264" s="13" t="s">
        <v>104</v>
      </c>
      <c r="D264" s="34" t="s">
        <v>732</v>
      </c>
      <c r="E264" s="37" t="s">
        <v>4165</v>
      </c>
    </row>
    <row r="265" spans="1:5">
      <c r="A265" s="23">
        <v>2015</v>
      </c>
      <c r="B265" s="23" t="s">
        <v>1886</v>
      </c>
      <c r="C265" s="13" t="s">
        <v>120</v>
      </c>
      <c r="D265" s="34" t="s">
        <v>733</v>
      </c>
      <c r="E265" s="37" t="s">
        <v>4165</v>
      </c>
    </row>
    <row r="266" spans="1:5">
      <c r="A266" s="23">
        <v>2015</v>
      </c>
      <c r="B266" s="23" t="s">
        <v>1886</v>
      </c>
      <c r="C266" s="13" t="s">
        <v>120</v>
      </c>
      <c r="D266" s="34" t="s">
        <v>734</v>
      </c>
      <c r="E266" s="37" t="s">
        <v>4165</v>
      </c>
    </row>
    <row r="267" spans="1:5">
      <c r="A267" s="23">
        <v>2015</v>
      </c>
      <c r="B267" s="23" t="s">
        <v>1886</v>
      </c>
      <c r="C267" s="13" t="s">
        <v>120</v>
      </c>
      <c r="D267" s="34" t="s">
        <v>721</v>
      </c>
      <c r="E267" s="37" t="s">
        <v>4165</v>
      </c>
    </row>
    <row r="268" spans="1:5">
      <c r="A268" s="23">
        <v>2015</v>
      </c>
      <c r="B268" s="23" t="s">
        <v>1886</v>
      </c>
      <c r="C268" s="13" t="s">
        <v>120</v>
      </c>
      <c r="D268" s="34" t="s">
        <v>737</v>
      </c>
      <c r="E268" s="37" t="s">
        <v>4165</v>
      </c>
    </row>
    <row r="269" spans="1:5">
      <c r="A269" s="23">
        <v>2015</v>
      </c>
      <c r="B269" s="23" t="s">
        <v>1886</v>
      </c>
      <c r="C269" s="13" t="s">
        <v>120</v>
      </c>
      <c r="D269" s="34" t="s">
        <v>1987</v>
      </c>
      <c r="E269" s="37" t="s">
        <v>4165</v>
      </c>
    </row>
    <row r="270" spans="1:5">
      <c r="A270" s="23">
        <v>2015</v>
      </c>
      <c r="B270" s="23" t="s">
        <v>1886</v>
      </c>
      <c r="C270" s="13" t="s">
        <v>120</v>
      </c>
      <c r="D270" s="34" t="s">
        <v>735</v>
      </c>
      <c r="E270" s="37" t="s">
        <v>4165</v>
      </c>
    </row>
    <row r="271" spans="1:5">
      <c r="A271" s="23">
        <v>2015</v>
      </c>
      <c r="B271" s="23" t="s">
        <v>1886</v>
      </c>
      <c r="C271" s="13" t="s">
        <v>120</v>
      </c>
      <c r="D271" s="34" t="s">
        <v>632</v>
      </c>
      <c r="E271" s="37" t="s">
        <v>4165</v>
      </c>
    </row>
    <row r="272" spans="1:5">
      <c r="A272" s="23">
        <v>2015</v>
      </c>
      <c r="B272" s="23" t="s">
        <v>1886</v>
      </c>
      <c r="C272" s="13" t="s">
        <v>156</v>
      </c>
      <c r="D272" s="34" t="s">
        <v>736</v>
      </c>
      <c r="E272" s="37" t="s">
        <v>4165</v>
      </c>
    </row>
    <row r="273" spans="1:5">
      <c r="A273" s="23">
        <v>2015</v>
      </c>
      <c r="B273" s="23" t="s">
        <v>1886</v>
      </c>
      <c r="C273" s="13" t="s">
        <v>156</v>
      </c>
      <c r="D273" s="34" t="s">
        <v>686</v>
      </c>
      <c r="E273" s="37" t="s">
        <v>4165</v>
      </c>
    </row>
    <row r="274" spans="1:5">
      <c r="A274" s="23">
        <v>2015</v>
      </c>
      <c r="B274" s="23" t="s">
        <v>1886</v>
      </c>
      <c r="C274" s="13" t="s">
        <v>164</v>
      </c>
      <c r="D274" s="34" t="s">
        <v>737</v>
      </c>
      <c r="E274" s="37" t="s">
        <v>4165</v>
      </c>
    </row>
    <row r="275" spans="1:5">
      <c r="A275" s="23">
        <v>2015</v>
      </c>
      <c r="B275" s="23" t="s">
        <v>1886</v>
      </c>
      <c r="C275" s="13" t="s">
        <v>164</v>
      </c>
      <c r="D275" s="34" t="s">
        <v>738</v>
      </c>
      <c r="E275" s="37" t="s">
        <v>4165</v>
      </c>
    </row>
    <row r="276" spans="1:5">
      <c r="A276" s="23">
        <v>2015</v>
      </c>
      <c r="B276" s="23" t="s">
        <v>1886</v>
      </c>
      <c r="C276" s="13" t="s">
        <v>167</v>
      </c>
      <c r="D276" s="34" t="s">
        <v>634</v>
      </c>
      <c r="E276" s="37" t="s">
        <v>4165</v>
      </c>
    </row>
    <row r="277" spans="1:5">
      <c r="A277" s="23">
        <v>2015</v>
      </c>
      <c r="B277" s="23" t="s">
        <v>1886</v>
      </c>
      <c r="C277" s="13" t="s">
        <v>167</v>
      </c>
      <c r="D277" s="34" t="s">
        <v>3399</v>
      </c>
      <c r="E277" s="37" t="s">
        <v>4165</v>
      </c>
    </row>
    <row r="278" spans="1:5">
      <c r="A278" s="23">
        <v>2015</v>
      </c>
      <c r="B278" s="23" t="s">
        <v>1886</v>
      </c>
      <c r="C278" s="13" t="s">
        <v>167</v>
      </c>
      <c r="D278" s="34" t="s">
        <v>695</v>
      </c>
      <c r="E278" s="37" t="s">
        <v>4165</v>
      </c>
    </row>
    <row r="279" spans="1:5">
      <c r="A279" s="23">
        <v>2015</v>
      </c>
      <c r="B279" s="23" t="s">
        <v>1886</v>
      </c>
      <c r="C279" s="13" t="s">
        <v>167</v>
      </c>
      <c r="D279" s="34" t="s">
        <v>636</v>
      </c>
      <c r="E279" s="37" t="s">
        <v>4165</v>
      </c>
    </row>
    <row r="280" spans="1:5">
      <c r="A280" s="23">
        <v>2015</v>
      </c>
      <c r="B280" s="23" t="s">
        <v>1886</v>
      </c>
      <c r="C280" s="13" t="s">
        <v>167</v>
      </c>
      <c r="D280" s="34" t="s">
        <v>739</v>
      </c>
      <c r="E280" s="37" t="s">
        <v>4165</v>
      </c>
    </row>
    <row r="281" spans="1:5">
      <c r="A281" s="23">
        <v>2015</v>
      </c>
      <c r="B281" s="23" t="s">
        <v>1886</v>
      </c>
      <c r="C281" s="13" t="s">
        <v>171</v>
      </c>
      <c r="D281" s="34" t="s">
        <v>220</v>
      </c>
      <c r="E281" s="37" t="s">
        <v>4165</v>
      </c>
    </row>
    <row r="282" spans="1:5">
      <c r="A282" s="23">
        <v>2015</v>
      </c>
      <c r="B282" s="23" t="s">
        <v>1886</v>
      </c>
      <c r="C282" s="13" t="s">
        <v>539</v>
      </c>
      <c r="D282" s="34" t="s">
        <v>740</v>
      </c>
      <c r="E282" s="37" t="s">
        <v>4165</v>
      </c>
    </row>
    <row r="283" spans="1:5">
      <c r="A283" s="23">
        <v>2015</v>
      </c>
      <c r="B283" s="23" t="s">
        <v>1886</v>
      </c>
      <c r="C283" s="13" t="s">
        <v>539</v>
      </c>
      <c r="D283" s="34" t="s">
        <v>741</v>
      </c>
      <c r="E283" s="37" t="s">
        <v>4165</v>
      </c>
    </row>
    <row r="284" spans="1:5">
      <c r="A284" s="23">
        <v>2015</v>
      </c>
      <c r="B284" s="23" t="s">
        <v>1886</v>
      </c>
      <c r="C284" s="13" t="s">
        <v>242</v>
      </c>
      <c r="D284" s="34" t="s">
        <v>5818</v>
      </c>
      <c r="E284" s="37" t="s">
        <v>4165</v>
      </c>
    </row>
    <row r="285" spans="1:5">
      <c r="A285" s="23">
        <v>2015</v>
      </c>
      <c r="B285" s="23" t="s">
        <v>1886</v>
      </c>
      <c r="C285" s="13" t="s">
        <v>242</v>
      </c>
      <c r="D285" s="34" t="s">
        <v>742</v>
      </c>
      <c r="E285" s="37" t="s">
        <v>4165</v>
      </c>
    </row>
    <row r="286" spans="1:5">
      <c r="A286" s="23">
        <v>2015</v>
      </c>
      <c r="B286" s="23" t="s">
        <v>1886</v>
      </c>
      <c r="C286" s="13" t="s">
        <v>242</v>
      </c>
      <c r="D286" s="34" t="s">
        <v>644</v>
      </c>
      <c r="E286" s="37" t="s">
        <v>4165</v>
      </c>
    </row>
    <row r="287" spans="1:5">
      <c r="A287" s="23">
        <v>2015</v>
      </c>
      <c r="B287" s="23" t="s">
        <v>1886</v>
      </c>
      <c r="C287" s="13" t="s">
        <v>242</v>
      </c>
      <c r="D287" s="34" t="s">
        <v>3387</v>
      </c>
      <c r="E287" s="37" t="s">
        <v>4165</v>
      </c>
    </row>
    <row r="288" spans="1:5">
      <c r="A288" s="23">
        <v>2015</v>
      </c>
      <c r="B288" s="23" t="s">
        <v>1886</v>
      </c>
      <c r="C288" s="13" t="s">
        <v>242</v>
      </c>
      <c r="D288" s="34" t="s">
        <v>743</v>
      </c>
      <c r="E288" s="37" t="s">
        <v>4165</v>
      </c>
    </row>
    <row r="289" spans="1:5">
      <c r="A289" s="23">
        <v>2015</v>
      </c>
      <c r="B289" s="23" t="s">
        <v>1886</v>
      </c>
      <c r="C289" s="13" t="s">
        <v>242</v>
      </c>
      <c r="D289" s="34" t="s">
        <v>744</v>
      </c>
      <c r="E289" s="37" t="s">
        <v>4165</v>
      </c>
    </row>
    <row r="290" spans="1:5">
      <c r="A290" s="23">
        <v>2015</v>
      </c>
      <c r="B290" s="23" t="s">
        <v>1886</v>
      </c>
      <c r="C290" s="13" t="s">
        <v>242</v>
      </c>
      <c r="D290" s="34" t="s">
        <v>745</v>
      </c>
      <c r="E290" s="37" t="s">
        <v>4165</v>
      </c>
    </row>
    <row r="291" spans="1:5">
      <c r="A291" s="23">
        <v>2015</v>
      </c>
      <c r="B291" s="23" t="s">
        <v>1886</v>
      </c>
      <c r="C291" s="13" t="s">
        <v>242</v>
      </c>
      <c r="D291" s="34" t="s">
        <v>746</v>
      </c>
      <c r="E291" s="37" t="s">
        <v>4165</v>
      </c>
    </row>
    <row r="292" spans="1:5">
      <c r="A292" s="23">
        <v>2015</v>
      </c>
      <c r="B292" s="23" t="s">
        <v>1886</v>
      </c>
      <c r="C292" s="13" t="s">
        <v>242</v>
      </c>
      <c r="D292" s="34" t="s">
        <v>747</v>
      </c>
      <c r="E292" s="37" t="s">
        <v>4165</v>
      </c>
    </row>
    <row r="293" spans="1:5">
      <c r="A293" s="23">
        <v>2015</v>
      </c>
      <c r="B293" s="23" t="s">
        <v>1886</v>
      </c>
      <c r="C293" s="13" t="s">
        <v>242</v>
      </c>
      <c r="D293" s="34" t="s">
        <v>748</v>
      </c>
      <c r="E293" s="37" t="s">
        <v>4165</v>
      </c>
    </row>
    <row r="294" spans="1:5">
      <c r="A294" s="23">
        <v>2015</v>
      </c>
      <c r="B294" s="23" t="s">
        <v>1886</v>
      </c>
      <c r="C294" s="13" t="s">
        <v>242</v>
      </c>
      <c r="D294" s="34" t="s">
        <v>749</v>
      </c>
      <c r="E294" s="37" t="s">
        <v>4165</v>
      </c>
    </row>
    <row r="295" spans="1:5">
      <c r="A295" s="23">
        <v>2015</v>
      </c>
      <c r="B295" s="23" t="s">
        <v>1886</v>
      </c>
      <c r="C295" s="13" t="s">
        <v>242</v>
      </c>
      <c r="D295" s="34" t="s">
        <v>750</v>
      </c>
      <c r="E295" s="37" t="s">
        <v>4165</v>
      </c>
    </row>
    <row r="296" spans="1:5">
      <c r="A296" s="23">
        <v>2015</v>
      </c>
      <c r="B296" s="23" t="s">
        <v>1886</v>
      </c>
      <c r="C296" s="13" t="s">
        <v>242</v>
      </c>
      <c r="D296" s="34" t="s">
        <v>721</v>
      </c>
      <c r="E296" s="37" t="s">
        <v>4165</v>
      </c>
    </row>
    <row r="297" spans="1:5">
      <c r="A297" s="23">
        <v>2015</v>
      </c>
      <c r="B297" s="23" t="s">
        <v>1886</v>
      </c>
      <c r="C297" s="13" t="s">
        <v>242</v>
      </c>
      <c r="D297" s="34" t="s">
        <v>8308</v>
      </c>
      <c r="E297" s="37" t="s">
        <v>4165</v>
      </c>
    </row>
    <row r="298" spans="1:5">
      <c r="A298" s="23">
        <v>2015</v>
      </c>
      <c r="B298" s="23" t="s">
        <v>1886</v>
      </c>
      <c r="C298" s="13" t="s">
        <v>242</v>
      </c>
      <c r="D298" s="34" t="s">
        <v>2232</v>
      </c>
      <c r="E298" s="37" t="s">
        <v>4165</v>
      </c>
    </row>
    <row r="299" spans="1:5">
      <c r="A299" s="23">
        <v>2015</v>
      </c>
      <c r="B299" s="23" t="s">
        <v>1886</v>
      </c>
      <c r="C299" s="13" t="s">
        <v>242</v>
      </c>
      <c r="D299" s="34" t="s">
        <v>751</v>
      </c>
      <c r="E299" s="37" t="s">
        <v>4165</v>
      </c>
    </row>
    <row r="300" spans="1:5">
      <c r="A300" s="23">
        <v>2015</v>
      </c>
      <c r="B300" s="23" t="s">
        <v>1886</v>
      </c>
      <c r="C300" s="13" t="s">
        <v>242</v>
      </c>
      <c r="D300" s="34" t="s">
        <v>3623</v>
      </c>
      <c r="E300" s="37" t="s">
        <v>4165</v>
      </c>
    </row>
    <row r="301" spans="1:5">
      <c r="A301" s="23">
        <v>2015</v>
      </c>
      <c r="B301" s="23" t="s">
        <v>1886</v>
      </c>
      <c r="C301" s="13" t="s">
        <v>242</v>
      </c>
      <c r="D301" s="34" t="s">
        <v>4189</v>
      </c>
      <c r="E301" s="37" t="s">
        <v>4165</v>
      </c>
    </row>
    <row r="302" spans="1:5">
      <c r="A302" s="23">
        <v>2015</v>
      </c>
      <c r="B302" s="23" t="s">
        <v>514</v>
      </c>
      <c r="C302" s="13" t="s">
        <v>184</v>
      </c>
      <c r="D302" s="34" t="s">
        <v>679</v>
      </c>
      <c r="E302" s="37" t="s">
        <v>4165</v>
      </c>
    </row>
    <row r="303" spans="1:5">
      <c r="A303" s="23">
        <v>2015</v>
      </c>
      <c r="B303" s="23" t="s">
        <v>514</v>
      </c>
      <c r="C303" s="13" t="s">
        <v>23</v>
      </c>
      <c r="D303" s="34" t="s">
        <v>639</v>
      </c>
      <c r="E303" s="37" t="s">
        <v>4165</v>
      </c>
    </row>
    <row r="304" spans="1:5">
      <c r="A304" s="23">
        <v>2015</v>
      </c>
      <c r="B304" s="23" t="s">
        <v>514</v>
      </c>
      <c r="C304" s="13" t="s">
        <v>23</v>
      </c>
      <c r="D304" s="34" t="s">
        <v>640</v>
      </c>
      <c r="E304" s="37" t="s">
        <v>4165</v>
      </c>
    </row>
    <row r="305" spans="1:5">
      <c r="A305" s="23">
        <v>2015</v>
      </c>
      <c r="B305" s="23" t="s">
        <v>514</v>
      </c>
      <c r="C305" s="13" t="s">
        <v>23</v>
      </c>
      <c r="D305" s="34" t="s">
        <v>641</v>
      </c>
      <c r="E305" s="37" t="s">
        <v>4165</v>
      </c>
    </row>
    <row r="306" spans="1:5">
      <c r="A306" s="23">
        <v>2015</v>
      </c>
      <c r="B306" s="23" t="s">
        <v>514</v>
      </c>
      <c r="C306" s="13" t="s">
        <v>23</v>
      </c>
      <c r="D306" s="34" t="s">
        <v>4251</v>
      </c>
      <c r="E306" s="37" t="s">
        <v>4165</v>
      </c>
    </row>
    <row r="307" spans="1:5">
      <c r="A307" s="23">
        <v>2015</v>
      </c>
      <c r="B307" s="23" t="s">
        <v>514</v>
      </c>
      <c r="C307" s="13" t="s">
        <v>23</v>
      </c>
      <c r="D307" s="34" t="s">
        <v>4194</v>
      </c>
      <c r="E307" s="37" t="s">
        <v>4165</v>
      </c>
    </row>
    <row r="308" spans="1:5">
      <c r="A308" s="23">
        <v>2015</v>
      </c>
      <c r="B308" s="23" t="s">
        <v>514</v>
      </c>
      <c r="C308" s="13" t="s">
        <v>23</v>
      </c>
      <c r="D308" s="34" t="s">
        <v>644</v>
      </c>
      <c r="E308" s="37" t="s">
        <v>4165</v>
      </c>
    </row>
    <row r="309" spans="1:5">
      <c r="A309" s="23">
        <v>2015</v>
      </c>
      <c r="B309" s="23" t="s">
        <v>514</v>
      </c>
      <c r="C309" s="13" t="s">
        <v>23</v>
      </c>
      <c r="D309" s="34" t="s">
        <v>646</v>
      </c>
      <c r="E309" s="37" t="s">
        <v>4165</v>
      </c>
    </row>
    <row r="310" spans="1:5">
      <c r="A310" s="23">
        <v>2015</v>
      </c>
      <c r="B310" s="23" t="s">
        <v>514</v>
      </c>
      <c r="C310" s="13" t="s">
        <v>23</v>
      </c>
      <c r="D310" s="34" t="s">
        <v>645</v>
      </c>
      <c r="E310" s="37" t="s">
        <v>4165</v>
      </c>
    </row>
    <row r="311" spans="1:5">
      <c r="A311" s="23">
        <v>2015</v>
      </c>
      <c r="B311" s="23" t="s">
        <v>514</v>
      </c>
      <c r="C311" s="13" t="s">
        <v>23</v>
      </c>
      <c r="D311" s="34" t="s">
        <v>3388</v>
      </c>
      <c r="E311" s="37" t="s">
        <v>4165</v>
      </c>
    </row>
    <row r="312" spans="1:5">
      <c r="A312" s="23">
        <v>2015</v>
      </c>
      <c r="B312" s="23" t="s">
        <v>514</v>
      </c>
      <c r="C312" s="13" t="s">
        <v>23</v>
      </c>
      <c r="D312" s="34" t="s">
        <v>647</v>
      </c>
      <c r="E312" s="37" t="s">
        <v>4165</v>
      </c>
    </row>
    <row r="313" spans="1:5">
      <c r="A313" s="23">
        <v>2015</v>
      </c>
      <c r="B313" s="23" t="s">
        <v>514</v>
      </c>
      <c r="C313" s="13" t="s">
        <v>23</v>
      </c>
      <c r="D313" s="34" t="s">
        <v>648</v>
      </c>
      <c r="E313" s="37" t="s">
        <v>4165</v>
      </c>
    </row>
    <row r="314" spans="1:5">
      <c r="A314" s="23">
        <v>2015</v>
      </c>
      <c r="B314" s="23" t="s">
        <v>514</v>
      </c>
      <c r="C314" s="13" t="s">
        <v>23</v>
      </c>
      <c r="D314" s="34" t="s">
        <v>649</v>
      </c>
      <c r="E314" s="37" t="s">
        <v>4165</v>
      </c>
    </row>
    <row r="315" spans="1:5">
      <c r="A315" s="23">
        <v>2015</v>
      </c>
      <c r="B315" s="23" t="s">
        <v>514</v>
      </c>
      <c r="C315" s="13" t="s">
        <v>23</v>
      </c>
      <c r="D315" s="34" t="s">
        <v>650</v>
      </c>
      <c r="E315" s="37" t="s">
        <v>4165</v>
      </c>
    </row>
    <row r="316" spans="1:5">
      <c r="A316" s="23">
        <v>2015</v>
      </c>
      <c r="B316" s="23" t="s">
        <v>514</v>
      </c>
      <c r="C316" s="13" t="s">
        <v>23</v>
      </c>
      <c r="D316" s="34" t="s">
        <v>651</v>
      </c>
      <c r="E316" s="37" t="s">
        <v>4165</v>
      </c>
    </row>
    <row r="317" spans="1:5">
      <c r="A317" s="23">
        <v>2015</v>
      </c>
      <c r="B317" s="23" t="s">
        <v>514</v>
      </c>
      <c r="C317" s="13" t="s">
        <v>23</v>
      </c>
      <c r="D317" s="34" t="s">
        <v>652</v>
      </c>
      <c r="E317" s="37" t="s">
        <v>4165</v>
      </c>
    </row>
    <row r="318" spans="1:5">
      <c r="A318" s="23">
        <v>2015</v>
      </c>
      <c r="B318" s="23" t="s">
        <v>514</v>
      </c>
      <c r="C318" s="13" t="s">
        <v>23</v>
      </c>
      <c r="D318" s="34" t="s">
        <v>653</v>
      </c>
      <c r="E318" s="37" t="s">
        <v>4165</v>
      </c>
    </row>
    <row r="319" spans="1:5">
      <c r="A319" s="23">
        <v>2015</v>
      </c>
      <c r="B319" s="23" t="s">
        <v>514</v>
      </c>
      <c r="C319" s="13" t="s">
        <v>23</v>
      </c>
      <c r="D319" s="34" t="s">
        <v>654</v>
      </c>
      <c r="E319" s="37" t="s">
        <v>4165</v>
      </c>
    </row>
    <row r="320" spans="1:5">
      <c r="A320" s="23">
        <v>2015</v>
      </c>
      <c r="B320" s="23" t="s">
        <v>514</v>
      </c>
      <c r="C320" s="13" t="s">
        <v>23</v>
      </c>
      <c r="D320" s="34" t="s">
        <v>655</v>
      </c>
      <c r="E320" s="37" t="s">
        <v>4165</v>
      </c>
    </row>
    <row r="321" spans="1:5">
      <c r="A321" s="23">
        <v>2015</v>
      </c>
      <c r="B321" s="23" t="s">
        <v>514</v>
      </c>
      <c r="C321" s="13" t="s">
        <v>23</v>
      </c>
      <c r="D321" s="34" t="s">
        <v>656</v>
      </c>
      <c r="E321" s="37" t="s">
        <v>4165</v>
      </c>
    </row>
    <row r="322" spans="1:5">
      <c r="A322" s="23">
        <v>2015</v>
      </c>
      <c r="B322" s="23" t="s">
        <v>514</v>
      </c>
      <c r="C322" s="13" t="s">
        <v>23</v>
      </c>
      <c r="D322" s="34" t="s">
        <v>826</v>
      </c>
      <c r="E322" s="37" t="s">
        <v>4165</v>
      </c>
    </row>
    <row r="323" spans="1:5">
      <c r="A323" s="23">
        <v>2015</v>
      </c>
      <c r="B323" s="23" t="s">
        <v>514</v>
      </c>
      <c r="C323" s="13" t="s">
        <v>23</v>
      </c>
      <c r="D323" s="34" t="s">
        <v>2230</v>
      </c>
      <c r="E323" s="37" t="s">
        <v>4165</v>
      </c>
    </row>
    <row r="324" spans="1:5">
      <c r="A324" s="23">
        <v>2015</v>
      </c>
      <c r="B324" s="23" t="s">
        <v>514</v>
      </c>
      <c r="C324" s="13" t="s">
        <v>23</v>
      </c>
      <c r="D324" s="34" t="s">
        <v>2232</v>
      </c>
      <c r="E324" s="37" t="s">
        <v>4165</v>
      </c>
    </row>
    <row r="325" spans="1:5">
      <c r="A325" s="23">
        <v>2015</v>
      </c>
      <c r="B325" s="23" t="s">
        <v>514</v>
      </c>
      <c r="C325" s="13" t="s">
        <v>23</v>
      </c>
      <c r="D325" s="34" t="s">
        <v>2234</v>
      </c>
      <c r="E325" s="37" t="s">
        <v>4165</v>
      </c>
    </row>
    <row r="326" spans="1:5">
      <c r="A326" s="23">
        <v>2015</v>
      </c>
      <c r="B326" s="23" t="s">
        <v>514</v>
      </c>
      <c r="C326" s="13" t="s">
        <v>23</v>
      </c>
      <c r="D326" s="34" t="s">
        <v>2235</v>
      </c>
      <c r="E326" s="37" t="s">
        <v>4165</v>
      </c>
    </row>
    <row r="327" spans="1:5">
      <c r="A327" s="23">
        <v>2015</v>
      </c>
      <c r="B327" s="23" t="s">
        <v>514</v>
      </c>
      <c r="C327" s="13" t="s">
        <v>23</v>
      </c>
      <c r="D327" s="34" t="s">
        <v>2236</v>
      </c>
      <c r="E327" s="37" t="s">
        <v>4165</v>
      </c>
    </row>
    <row r="328" spans="1:5">
      <c r="A328" s="23">
        <v>2015</v>
      </c>
      <c r="B328" s="23" t="s">
        <v>514</v>
      </c>
      <c r="C328" s="13" t="s">
        <v>23</v>
      </c>
      <c r="D328" s="34" t="s">
        <v>2242</v>
      </c>
      <c r="E328" s="37" t="s">
        <v>4165</v>
      </c>
    </row>
    <row r="329" spans="1:5">
      <c r="A329" s="23">
        <v>2015</v>
      </c>
      <c r="B329" s="23" t="s">
        <v>514</v>
      </c>
      <c r="C329" s="13" t="s">
        <v>23</v>
      </c>
      <c r="D329" s="34" t="s">
        <v>4199</v>
      </c>
      <c r="E329" s="37" t="s">
        <v>4165</v>
      </c>
    </row>
    <row r="330" spans="1:5">
      <c r="A330" s="23">
        <v>2015</v>
      </c>
      <c r="B330" s="23" t="s">
        <v>514</v>
      </c>
      <c r="C330" s="13" t="s">
        <v>23</v>
      </c>
      <c r="D330" s="34" t="s">
        <v>657</v>
      </c>
      <c r="E330" s="37" t="s">
        <v>4165</v>
      </c>
    </row>
    <row r="331" spans="1:5">
      <c r="A331" s="23">
        <v>2015</v>
      </c>
      <c r="B331" s="23" t="s">
        <v>514</v>
      </c>
      <c r="C331" s="13" t="s">
        <v>23</v>
      </c>
      <c r="D331" s="34" t="s">
        <v>8313</v>
      </c>
      <c r="E331" s="37" t="s">
        <v>4165</v>
      </c>
    </row>
    <row r="332" spans="1:5">
      <c r="A332" s="23">
        <v>2015</v>
      </c>
      <c r="B332" s="23" t="s">
        <v>514</v>
      </c>
      <c r="C332" s="13" t="s">
        <v>23</v>
      </c>
      <c r="D332" s="34" t="s">
        <v>658</v>
      </c>
      <c r="E332" s="37" t="s">
        <v>4165</v>
      </c>
    </row>
    <row r="333" spans="1:5">
      <c r="A333" s="23">
        <v>2015</v>
      </c>
      <c r="B333" s="23" t="s">
        <v>514</v>
      </c>
      <c r="C333" s="13" t="s">
        <v>23</v>
      </c>
      <c r="D333" s="34" t="s">
        <v>659</v>
      </c>
      <c r="E333" s="37" t="s">
        <v>4165</v>
      </c>
    </row>
    <row r="334" spans="1:5">
      <c r="A334" s="23">
        <v>2015</v>
      </c>
      <c r="B334" s="23" t="s">
        <v>514</v>
      </c>
      <c r="C334" s="13" t="s">
        <v>23</v>
      </c>
      <c r="D334" s="34" t="s">
        <v>660</v>
      </c>
      <c r="E334" s="37" t="s">
        <v>4165</v>
      </c>
    </row>
    <row r="335" spans="1:5">
      <c r="A335" s="23">
        <v>2015</v>
      </c>
      <c r="B335" s="23" t="s">
        <v>514</v>
      </c>
      <c r="C335" s="13" t="s">
        <v>23</v>
      </c>
      <c r="D335" s="34" t="s">
        <v>661</v>
      </c>
      <c r="E335" s="37" t="s">
        <v>4165</v>
      </c>
    </row>
    <row r="336" spans="1:5">
      <c r="A336" s="23">
        <v>2015</v>
      </c>
      <c r="B336" s="23" t="s">
        <v>514</v>
      </c>
      <c r="C336" s="13" t="s">
        <v>23</v>
      </c>
      <c r="D336" s="34" t="s">
        <v>662</v>
      </c>
      <c r="E336" s="37" t="s">
        <v>4165</v>
      </c>
    </row>
    <row r="337" spans="1:5">
      <c r="A337" s="23">
        <v>2015</v>
      </c>
      <c r="B337" s="23" t="s">
        <v>514</v>
      </c>
      <c r="C337" s="13" t="s">
        <v>23</v>
      </c>
      <c r="D337" s="34" t="s">
        <v>663</v>
      </c>
      <c r="E337" s="37" t="s">
        <v>4165</v>
      </c>
    </row>
    <row r="338" spans="1:5">
      <c r="A338" s="23">
        <v>2015</v>
      </c>
      <c r="B338" s="23" t="s">
        <v>514</v>
      </c>
      <c r="C338" s="13" t="s">
        <v>23</v>
      </c>
      <c r="D338" s="34" t="s">
        <v>664</v>
      </c>
      <c r="E338" s="37" t="s">
        <v>4165</v>
      </c>
    </row>
    <row r="339" spans="1:5">
      <c r="A339" s="23">
        <v>2015</v>
      </c>
      <c r="B339" s="23" t="s">
        <v>514</v>
      </c>
      <c r="C339" s="13" t="s">
        <v>23</v>
      </c>
      <c r="D339" s="34" t="s">
        <v>814</v>
      </c>
      <c r="E339" s="37" t="s">
        <v>4165</v>
      </c>
    </row>
    <row r="340" spans="1:5">
      <c r="A340" s="23">
        <v>2015</v>
      </c>
      <c r="B340" s="23" t="s">
        <v>514</v>
      </c>
      <c r="C340" s="13" t="s">
        <v>23</v>
      </c>
      <c r="D340" s="34" t="s">
        <v>665</v>
      </c>
      <c r="E340" s="37" t="s">
        <v>4165</v>
      </c>
    </row>
    <row r="341" spans="1:5">
      <c r="A341" s="23">
        <v>2015</v>
      </c>
      <c r="B341" s="23" t="s">
        <v>514</v>
      </c>
      <c r="C341" s="13" t="s">
        <v>23</v>
      </c>
      <c r="D341" s="34" t="s">
        <v>815</v>
      </c>
      <c r="E341" s="37" t="s">
        <v>4165</v>
      </c>
    </row>
    <row r="342" spans="1:5">
      <c r="A342" s="23">
        <v>2015</v>
      </c>
      <c r="B342" s="23" t="s">
        <v>514</v>
      </c>
      <c r="C342" s="13" t="s">
        <v>23</v>
      </c>
      <c r="D342" s="34" t="s">
        <v>815</v>
      </c>
      <c r="E342" s="37" t="s">
        <v>4165</v>
      </c>
    </row>
    <row r="343" spans="1:5">
      <c r="A343" s="23">
        <v>2015</v>
      </c>
      <c r="B343" s="23" t="s">
        <v>514</v>
      </c>
      <c r="C343" s="13" t="s">
        <v>23</v>
      </c>
      <c r="D343" s="34" t="s">
        <v>815</v>
      </c>
      <c r="E343" s="37" t="s">
        <v>4165</v>
      </c>
    </row>
    <row r="344" spans="1:5">
      <c r="A344" s="23">
        <v>2015</v>
      </c>
      <c r="B344" s="23" t="s">
        <v>514</v>
      </c>
      <c r="C344" s="13" t="s">
        <v>23</v>
      </c>
      <c r="D344" s="34" t="s">
        <v>666</v>
      </c>
      <c r="E344" s="37" t="s">
        <v>4165</v>
      </c>
    </row>
    <row r="345" spans="1:5">
      <c r="A345" s="23">
        <v>2015</v>
      </c>
      <c r="B345" s="23" t="s">
        <v>514</v>
      </c>
      <c r="C345" s="13" t="s">
        <v>185</v>
      </c>
      <c r="D345" s="34" t="s">
        <v>816</v>
      </c>
      <c r="E345" s="37" t="s">
        <v>4165</v>
      </c>
    </row>
    <row r="346" spans="1:5">
      <c r="A346" s="23">
        <v>2015</v>
      </c>
      <c r="B346" s="23" t="s">
        <v>514</v>
      </c>
      <c r="C346" s="13" t="s">
        <v>185</v>
      </c>
      <c r="D346" s="34" t="s">
        <v>4251</v>
      </c>
      <c r="E346" s="37" t="s">
        <v>4165</v>
      </c>
    </row>
    <row r="347" spans="1:5">
      <c r="A347" s="23">
        <v>2015</v>
      </c>
      <c r="B347" s="23" t="s">
        <v>514</v>
      </c>
      <c r="C347" s="13" t="s">
        <v>185</v>
      </c>
      <c r="D347" s="34" t="s">
        <v>667</v>
      </c>
      <c r="E347" s="37" t="s">
        <v>4165</v>
      </c>
    </row>
    <row r="348" spans="1:5">
      <c r="A348" s="23">
        <v>2015</v>
      </c>
      <c r="B348" s="23" t="s">
        <v>514</v>
      </c>
      <c r="C348" s="13" t="s">
        <v>185</v>
      </c>
      <c r="D348" s="34" t="s">
        <v>670</v>
      </c>
      <c r="E348" s="37" t="s">
        <v>4165</v>
      </c>
    </row>
    <row r="349" spans="1:5">
      <c r="A349" s="23">
        <v>2015</v>
      </c>
      <c r="B349" s="23" t="s">
        <v>514</v>
      </c>
      <c r="C349" s="13" t="s">
        <v>185</v>
      </c>
      <c r="D349" s="34" t="s">
        <v>671</v>
      </c>
      <c r="E349" s="37" t="s">
        <v>4165</v>
      </c>
    </row>
    <row r="350" spans="1:5">
      <c r="A350" s="23">
        <v>2015</v>
      </c>
      <c r="B350" s="23" t="s">
        <v>514</v>
      </c>
      <c r="C350" s="13" t="s">
        <v>185</v>
      </c>
      <c r="D350" s="34" t="s">
        <v>669</v>
      </c>
      <c r="E350" s="37" t="s">
        <v>4165</v>
      </c>
    </row>
    <row r="351" spans="1:5">
      <c r="A351" s="23">
        <v>2015</v>
      </c>
      <c r="B351" s="23" t="s">
        <v>514</v>
      </c>
      <c r="C351" s="13" t="s">
        <v>185</v>
      </c>
      <c r="D351" s="34" t="s">
        <v>672</v>
      </c>
      <c r="E351" s="37" t="s">
        <v>4165</v>
      </c>
    </row>
    <row r="352" spans="1:5">
      <c r="A352" s="23">
        <v>2015</v>
      </c>
      <c r="B352" s="23" t="s">
        <v>514</v>
      </c>
      <c r="C352" s="13" t="s">
        <v>185</v>
      </c>
      <c r="D352" s="34" t="s">
        <v>668</v>
      </c>
      <c r="E352" s="37" t="s">
        <v>4165</v>
      </c>
    </row>
    <row r="353" spans="1:5">
      <c r="A353" s="23">
        <v>2015</v>
      </c>
      <c r="B353" s="23" t="s">
        <v>514</v>
      </c>
      <c r="C353" s="13" t="s">
        <v>185</v>
      </c>
      <c r="D353" s="34" t="s">
        <v>2226</v>
      </c>
      <c r="E353" s="37" t="s">
        <v>4165</v>
      </c>
    </row>
    <row r="354" spans="1:5">
      <c r="A354" s="23">
        <v>2015</v>
      </c>
      <c r="B354" s="23" t="s">
        <v>514</v>
      </c>
      <c r="C354" s="13" t="s">
        <v>3925</v>
      </c>
      <c r="D354" s="34" t="s">
        <v>673</v>
      </c>
      <c r="E354" s="37" t="s">
        <v>4165</v>
      </c>
    </row>
    <row r="355" spans="1:5">
      <c r="A355" s="23">
        <v>2015</v>
      </c>
      <c r="B355" s="23" t="s">
        <v>514</v>
      </c>
      <c r="C355" s="13" t="s">
        <v>3925</v>
      </c>
      <c r="D355" s="34" t="s">
        <v>647</v>
      </c>
      <c r="E355" s="37" t="s">
        <v>4165</v>
      </c>
    </row>
    <row r="356" spans="1:5">
      <c r="A356" s="23">
        <v>2015</v>
      </c>
      <c r="B356" s="23" t="s">
        <v>514</v>
      </c>
      <c r="C356" s="13" t="s">
        <v>3925</v>
      </c>
      <c r="D356" s="34" t="s">
        <v>4160</v>
      </c>
      <c r="E356" s="37" t="s">
        <v>4165</v>
      </c>
    </row>
    <row r="357" spans="1:5">
      <c r="A357" s="23">
        <v>2015</v>
      </c>
      <c r="B357" s="23" t="s">
        <v>514</v>
      </c>
      <c r="C357" s="13" t="s">
        <v>3925</v>
      </c>
      <c r="D357" s="34" t="s">
        <v>674</v>
      </c>
      <c r="E357" s="37" t="s">
        <v>4165</v>
      </c>
    </row>
    <row r="358" spans="1:5">
      <c r="A358" s="23">
        <v>2015</v>
      </c>
      <c r="B358" s="23" t="s">
        <v>514</v>
      </c>
      <c r="C358" s="13" t="s">
        <v>3925</v>
      </c>
      <c r="D358" s="34" t="s">
        <v>675</v>
      </c>
      <c r="E358" s="37" t="s">
        <v>4165</v>
      </c>
    </row>
    <row r="359" spans="1:5">
      <c r="A359" s="23">
        <v>2015</v>
      </c>
      <c r="B359" s="23" t="s">
        <v>514</v>
      </c>
      <c r="C359" s="13" t="s">
        <v>3925</v>
      </c>
      <c r="D359" s="34" t="s">
        <v>652</v>
      </c>
      <c r="E359" s="37" t="s">
        <v>4165</v>
      </c>
    </row>
    <row r="360" spans="1:5">
      <c r="A360" s="23">
        <v>2015</v>
      </c>
      <c r="B360" s="23" t="s">
        <v>514</v>
      </c>
      <c r="C360" s="13" t="s">
        <v>3925</v>
      </c>
      <c r="D360" s="34" t="s">
        <v>653</v>
      </c>
      <c r="E360" s="37" t="s">
        <v>4165</v>
      </c>
    </row>
    <row r="361" spans="1:5">
      <c r="A361" s="23">
        <v>2015</v>
      </c>
      <c r="B361" s="23" t="s">
        <v>514</v>
      </c>
      <c r="C361" s="13" t="s">
        <v>3925</v>
      </c>
      <c r="D361" s="34" t="s">
        <v>653</v>
      </c>
      <c r="E361" s="37" t="s">
        <v>4165</v>
      </c>
    </row>
    <row r="362" spans="1:5">
      <c r="A362" s="23">
        <v>2015</v>
      </c>
      <c r="B362" s="23" t="s">
        <v>514</v>
      </c>
      <c r="C362" s="13" t="s">
        <v>3925</v>
      </c>
      <c r="D362" s="34" t="s">
        <v>676</v>
      </c>
      <c r="E362" s="37" t="s">
        <v>4165</v>
      </c>
    </row>
    <row r="363" spans="1:5">
      <c r="A363" s="23">
        <v>2015</v>
      </c>
      <c r="B363" s="23" t="s">
        <v>514</v>
      </c>
      <c r="C363" s="13" t="s">
        <v>3925</v>
      </c>
      <c r="D363" s="34" t="s">
        <v>677</v>
      </c>
      <c r="E363" s="37" t="s">
        <v>4165</v>
      </c>
    </row>
    <row r="364" spans="1:5">
      <c r="A364" s="23">
        <v>2015</v>
      </c>
      <c r="B364" s="23" t="s">
        <v>514</v>
      </c>
      <c r="C364" s="13" t="s">
        <v>3925</v>
      </c>
      <c r="D364" s="34" t="s">
        <v>2226</v>
      </c>
      <c r="E364" s="37" t="s">
        <v>4165</v>
      </c>
    </row>
    <row r="365" spans="1:5">
      <c r="A365" s="23">
        <v>2015</v>
      </c>
      <c r="B365" s="23" t="s">
        <v>514</v>
      </c>
      <c r="C365" s="13" t="s">
        <v>3925</v>
      </c>
      <c r="D365" s="34" t="s">
        <v>3408</v>
      </c>
      <c r="E365" s="37" t="s">
        <v>4165</v>
      </c>
    </row>
    <row r="366" spans="1:5">
      <c r="A366" s="23">
        <v>2015</v>
      </c>
      <c r="B366" s="23" t="s">
        <v>514</v>
      </c>
      <c r="C366" s="13" t="s">
        <v>3925</v>
      </c>
      <c r="D366" s="34" t="s">
        <v>678</v>
      </c>
      <c r="E366" s="37" t="s">
        <v>4165</v>
      </c>
    </row>
    <row r="367" spans="1:5">
      <c r="A367" s="23">
        <v>2015</v>
      </c>
      <c r="B367" s="23" t="s">
        <v>514</v>
      </c>
      <c r="C367" s="13" t="s">
        <v>3925</v>
      </c>
      <c r="D367" s="34" t="s">
        <v>815</v>
      </c>
      <c r="E367" s="37" t="s">
        <v>4165</v>
      </c>
    </row>
    <row r="368" spans="1:5">
      <c r="A368" s="23">
        <v>2015</v>
      </c>
      <c r="B368" s="23" t="s">
        <v>514</v>
      </c>
      <c r="C368" s="13" t="s">
        <v>3925</v>
      </c>
      <c r="D368" s="34" t="s">
        <v>815</v>
      </c>
      <c r="E368" s="37" t="s">
        <v>4165</v>
      </c>
    </row>
    <row r="369" spans="1:5">
      <c r="A369" s="23">
        <v>2015</v>
      </c>
      <c r="B369" s="23" t="s">
        <v>514</v>
      </c>
      <c r="C369" s="13" t="s">
        <v>3925</v>
      </c>
      <c r="D369" s="34" t="s">
        <v>276</v>
      </c>
      <c r="E369" s="37" t="s">
        <v>4165</v>
      </c>
    </row>
    <row r="370" spans="1:5">
      <c r="A370" s="23">
        <v>2015</v>
      </c>
      <c r="B370" s="23" t="s">
        <v>514</v>
      </c>
      <c r="C370" s="13" t="s">
        <v>242</v>
      </c>
      <c r="D370" s="34" t="s">
        <v>680</v>
      </c>
      <c r="E370" s="37" t="s">
        <v>4165</v>
      </c>
    </row>
    <row r="371" spans="1:5">
      <c r="A371" s="23">
        <v>2015</v>
      </c>
      <c r="B371" s="23" t="s">
        <v>514</v>
      </c>
      <c r="C371" s="13" t="s">
        <v>242</v>
      </c>
      <c r="D371" s="34" t="s">
        <v>681</v>
      </c>
      <c r="E371" s="37" t="s">
        <v>4165</v>
      </c>
    </row>
    <row r="372" spans="1:5">
      <c r="A372" s="23">
        <v>2015</v>
      </c>
      <c r="B372" s="23" t="s">
        <v>514</v>
      </c>
      <c r="C372" s="13" t="s">
        <v>242</v>
      </c>
      <c r="D372" s="34" t="s">
        <v>682</v>
      </c>
      <c r="E372" s="37" t="s">
        <v>4165</v>
      </c>
    </row>
    <row r="373" spans="1:5">
      <c r="A373" s="23">
        <v>2016</v>
      </c>
      <c r="B373" s="23" t="s">
        <v>1886</v>
      </c>
      <c r="C373" s="13" t="s">
        <v>5</v>
      </c>
      <c r="D373" s="34" t="s">
        <v>837</v>
      </c>
      <c r="E373" s="37" t="s">
        <v>4165</v>
      </c>
    </row>
    <row r="374" spans="1:5">
      <c r="A374" s="23">
        <v>2016</v>
      </c>
      <c r="B374" s="23" t="s">
        <v>1886</v>
      </c>
      <c r="C374" s="13" t="s">
        <v>10</v>
      </c>
      <c r="D374" s="34" t="s">
        <v>259</v>
      </c>
      <c r="E374" s="37" t="s">
        <v>4165</v>
      </c>
    </row>
    <row r="375" spans="1:5">
      <c r="A375" s="23">
        <v>2016</v>
      </c>
      <c r="B375" s="23" t="s">
        <v>1886</v>
      </c>
      <c r="C375" s="13" t="s">
        <v>14</v>
      </c>
      <c r="D375" s="34" t="s">
        <v>685</v>
      </c>
      <c r="E375" s="37" t="s">
        <v>4165</v>
      </c>
    </row>
    <row r="376" spans="1:5">
      <c r="A376" s="23">
        <v>2016</v>
      </c>
      <c r="B376" s="23" t="s">
        <v>1886</v>
      </c>
      <c r="C376" s="13" t="s">
        <v>14</v>
      </c>
      <c r="D376" s="34" t="s">
        <v>687</v>
      </c>
      <c r="E376" s="37" t="s">
        <v>4165</v>
      </c>
    </row>
    <row r="377" spans="1:5">
      <c r="A377" s="23">
        <v>2016</v>
      </c>
      <c r="B377" s="23" t="s">
        <v>1886</v>
      </c>
      <c r="C377" s="13" t="s">
        <v>14</v>
      </c>
      <c r="D377" s="34" t="s">
        <v>600</v>
      </c>
      <c r="E377" s="37" t="s">
        <v>4165</v>
      </c>
    </row>
    <row r="378" spans="1:5">
      <c r="A378" s="23">
        <v>2016</v>
      </c>
      <c r="B378" s="23" t="s">
        <v>1886</v>
      </c>
      <c r="C378" s="13" t="s">
        <v>14</v>
      </c>
      <c r="D378" s="34" t="s">
        <v>601</v>
      </c>
      <c r="E378" s="37" t="s">
        <v>4165</v>
      </c>
    </row>
    <row r="379" spans="1:5">
      <c r="A379" s="23">
        <v>2016</v>
      </c>
      <c r="B379" s="23" t="s">
        <v>1886</v>
      </c>
      <c r="C379" s="13" t="s">
        <v>23</v>
      </c>
      <c r="D379" s="34" t="s">
        <v>4140</v>
      </c>
      <c r="E379" s="37" t="s">
        <v>4165</v>
      </c>
    </row>
    <row r="380" spans="1:5">
      <c r="A380" s="23">
        <v>2016</v>
      </c>
      <c r="B380" s="23" t="s">
        <v>1886</v>
      </c>
      <c r="C380" s="13" t="s">
        <v>23</v>
      </c>
      <c r="D380" s="34" t="s">
        <v>3387</v>
      </c>
      <c r="E380" s="37" t="s">
        <v>4165</v>
      </c>
    </row>
    <row r="381" spans="1:5">
      <c r="A381" s="23">
        <v>2016</v>
      </c>
      <c r="B381" s="23" t="s">
        <v>1886</v>
      </c>
      <c r="C381" s="13" t="s">
        <v>23</v>
      </c>
      <c r="D381" s="34" t="s">
        <v>3388</v>
      </c>
      <c r="E381" s="37" t="s">
        <v>4165</v>
      </c>
    </row>
    <row r="382" spans="1:5">
      <c r="A382" s="23">
        <v>2016</v>
      </c>
      <c r="B382" s="23" t="s">
        <v>1886</v>
      </c>
      <c r="C382" s="13" t="s">
        <v>23</v>
      </c>
      <c r="D382" s="34" t="s">
        <v>743</v>
      </c>
      <c r="E382" s="37" t="s">
        <v>4165</v>
      </c>
    </row>
    <row r="383" spans="1:5">
      <c r="A383" s="23">
        <v>2016</v>
      </c>
      <c r="B383" s="23" t="s">
        <v>1886</v>
      </c>
      <c r="C383" s="13" t="s">
        <v>23</v>
      </c>
      <c r="D383" s="34" t="s">
        <v>746</v>
      </c>
      <c r="E383" s="37" t="s">
        <v>4165</v>
      </c>
    </row>
    <row r="384" spans="1:5">
      <c r="A384" s="23">
        <v>2016</v>
      </c>
      <c r="B384" s="23" t="s">
        <v>1886</v>
      </c>
      <c r="C384" s="13" t="s">
        <v>23</v>
      </c>
      <c r="D384" s="34" t="s">
        <v>836</v>
      </c>
      <c r="E384" s="37" t="s">
        <v>4165</v>
      </c>
    </row>
    <row r="385" spans="1:5">
      <c r="A385" s="23">
        <v>2016</v>
      </c>
      <c r="B385" s="23" t="s">
        <v>1886</v>
      </c>
      <c r="C385" s="13" t="s">
        <v>23</v>
      </c>
      <c r="D385" s="34" t="s">
        <v>602</v>
      </c>
      <c r="E385" s="37" t="s">
        <v>4165</v>
      </c>
    </row>
    <row r="386" spans="1:5">
      <c r="A386" s="23">
        <v>2016</v>
      </c>
      <c r="B386" s="23" t="s">
        <v>1886</v>
      </c>
      <c r="C386" s="13" t="s">
        <v>23</v>
      </c>
      <c r="D386" s="34" t="s">
        <v>603</v>
      </c>
      <c r="E386" s="37" t="s">
        <v>4165</v>
      </c>
    </row>
    <row r="387" spans="1:5">
      <c r="A387" s="23">
        <v>2016</v>
      </c>
      <c r="B387" s="23" t="s">
        <v>1886</v>
      </c>
      <c r="C387" s="13" t="s">
        <v>23</v>
      </c>
      <c r="D387" s="34" t="s">
        <v>3395</v>
      </c>
      <c r="E387" s="37" t="s">
        <v>4165</v>
      </c>
    </row>
    <row r="388" spans="1:5">
      <c r="A388" s="23">
        <v>2016</v>
      </c>
      <c r="B388" s="23" t="s">
        <v>1886</v>
      </c>
      <c r="C388" s="13" t="s">
        <v>23</v>
      </c>
      <c r="D388" s="34" t="s">
        <v>604</v>
      </c>
      <c r="E388" s="37" t="s">
        <v>4165</v>
      </c>
    </row>
    <row r="389" spans="1:5">
      <c r="A389" s="23">
        <v>2016</v>
      </c>
      <c r="B389" s="23" t="s">
        <v>1886</v>
      </c>
      <c r="C389" s="13" t="s">
        <v>23</v>
      </c>
      <c r="D389" s="34" t="s">
        <v>605</v>
      </c>
      <c r="E389" s="37" t="s">
        <v>4165</v>
      </c>
    </row>
    <row r="390" spans="1:5">
      <c r="A390" s="23">
        <v>2016</v>
      </c>
      <c r="B390" s="23" t="s">
        <v>1886</v>
      </c>
      <c r="C390" s="13" t="s">
        <v>23</v>
      </c>
      <c r="D390" s="34" t="s">
        <v>726</v>
      </c>
      <c r="E390" s="37" t="s">
        <v>4165</v>
      </c>
    </row>
    <row r="391" spans="1:5">
      <c r="A391" s="23">
        <v>2016</v>
      </c>
      <c r="B391" s="23" t="s">
        <v>1886</v>
      </c>
      <c r="C391" s="13" t="s">
        <v>23</v>
      </c>
      <c r="D391" s="34" t="s">
        <v>606</v>
      </c>
      <c r="E391" s="37" t="s">
        <v>4165</v>
      </c>
    </row>
    <row r="392" spans="1:5">
      <c r="A392" s="23">
        <v>2016</v>
      </c>
      <c r="B392" s="23" t="s">
        <v>1886</v>
      </c>
      <c r="C392" s="13" t="s">
        <v>23</v>
      </c>
      <c r="D392" s="34" t="s">
        <v>696</v>
      </c>
      <c r="E392" s="37" t="s">
        <v>4165</v>
      </c>
    </row>
    <row r="393" spans="1:5">
      <c r="A393" s="23">
        <v>2016</v>
      </c>
      <c r="B393" s="23" t="s">
        <v>1886</v>
      </c>
      <c r="C393" s="13" t="s">
        <v>23</v>
      </c>
      <c r="D393" s="34" t="s">
        <v>825</v>
      </c>
      <c r="E393" s="37" t="s">
        <v>4165</v>
      </c>
    </row>
    <row r="394" spans="1:5">
      <c r="A394" s="23">
        <v>2016</v>
      </c>
      <c r="B394" s="23" t="s">
        <v>1886</v>
      </c>
      <c r="C394" s="13" t="s">
        <v>23</v>
      </c>
      <c r="D394" s="34" t="s">
        <v>8308</v>
      </c>
      <c r="E394" s="37" t="s">
        <v>4165</v>
      </c>
    </row>
    <row r="395" spans="1:5">
      <c r="A395" s="23">
        <v>2016</v>
      </c>
      <c r="B395" s="23" t="s">
        <v>1886</v>
      </c>
      <c r="C395" s="13" t="s">
        <v>23</v>
      </c>
      <c r="D395" s="34" t="s">
        <v>2232</v>
      </c>
      <c r="E395" s="37" t="s">
        <v>4165</v>
      </c>
    </row>
    <row r="396" spans="1:5">
      <c r="A396" s="23">
        <v>2016</v>
      </c>
      <c r="B396" s="23" t="s">
        <v>1886</v>
      </c>
      <c r="C396" s="13" t="s">
        <v>23</v>
      </c>
      <c r="D396" s="34" t="s">
        <v>2233</v>
      </c>
      <c r="E396" s="37" t="s">
        <v>4165</v>
      </c>
    </row>
    <row r="397" spans="1:5">
      <c r="A397" s="23">
        <v>2016</v>
      </c>
      <c r="B397" s="23" t="s">
        <v>1886</v>
      </c>
      <c r="C397" s="13" t="s">
        <v>23</v>
      </c>
      <c r="D397" s="34" t="s">
        <v>2239</v>
      </c>
      <c r="E397" s="37" t="s">
        <v>4165</v>
      </c>
    </row>
    <row r="398" spans="1:5">
      <c r="A398" s="23">
        <v>2016</v>
      </c>
      <c r="B398" s="23" t="s">
        <v>1886</v>
      </c>
      <c r="C398" s="13" t="s">
        <v>23</v>
      </c>
      <c r="D398" s="34" t="s">
        <v>4237</v>
      </c>
      <c r="E398" s="37" t="s">
        <v>4165</v>
      </c>
    </row>
    <row r="399" spans="1:5">
      <c r="A399" s="23">
        <v>2016</v>
      </c>
      <c r="B399" s="23" t="s">
        <v>1886</v>
      </c>
      <c r="C399" s="13" t="s">
        <v>23</v>
      </c>
      <c r="D399" s="34" t="s">
        <v>8311</v>
      </c>
      <c r="E399" s="37" t="s">
        <v>4165</v>
      </c>
    </row>
    <row r="400" spans="1:5">
      <c r="A400" s="23">
        <v>2016</v>
      </c>
      <c r="B400" s="23" t="s">
        <v>1886</v>
      </c>
      <c r="C400" s="13" t="s">
        <v>23</v>
      </c>
      <c r="D400" s="34" t="s">
        <v>607</v>
      </c>
      <c r="E400" s="37" t="s">
        <v>4165</v>
      </c>
    </row>
    <row r="401" spans="1:5">
      <c r="A401" s="23">
        <v>2016</v>
      </c>
      <c r="B401" s="23" t="s">
        <v>1886</v>
      </c>
      <c r="C401" s="13" t="s">
        <v>23</v>
      </c>
      <c r="D401" s="34" t="s">
        <v>608</v>
      </c>
      <c r="E401" s="37" t="s">
        <v>4165</v>
      </c>
    </row>
    <row r="402" spans="1:5">
      <c r="A402" s="23">
        <v>2016</v>
      </c>
      <c r="B402" s="23" t="s">
        <v>1886</v>
      </c>
      <c r="C402" s="13" t="s">
        <v>23</v>
      </c>
      <c r="D402" s="34" t="s">
        <v>609</v>
      </c>
      <c r="E402" s="37" t="s">
        <v>4165</v>
      </c>
    </row>
    <row r="403" spans="1:5">
      <c r="A403" s="23">
        <v>2016</v>
      </c>
      <c r="B403" s="23" t="s">
        <v>1886</v>
      </c>
      <c r="C403" s="13" t="s">
        <v>23</v>
      </c>
      <c r="D403" s="34" t="s">
        <v>610</v>
      </c>
      <c r="E403" s="37" t="s">
        <v>4165</v>
      </c>
    </row>
    <row r="404" spans="1:5">
      <c r="A404" s="23">
        <v>2016</v>
      </c>
      <c r="B404" s="23" t="s">
        <v>1886</v>
      </c>
      <c r="C404" s="13" t="s">
        <v>23</v>
      </c>
      <c r="D404" s="34" t="s">
        <v>4259</v>
      </c>
      <c r="E404" s="37" t="s">
        <v>4165</v>
      </c>
    </row>
    <row r="405" spans="1:5">
      <c r="A405" s="23">
        <v>2016</v>
      </c>
      <c r="B405" s="23" t="s">
        <v>1886</v>
      </c>
      <c r="C405" s="13" t="s">
        <v>23</v>
      </c>
      <c r="D405" s="34" t="s">
        <v>770</v>
      </c>
      <c r="E405" s="37" t="s">
        <v>4165</v>
      </c>
    </row>
    <row r="406" spans="1:5">
      <c r="A406" s="23">
        <v>2016</v>
      </c>
      <c r="B406" s="23" t="s">
        <v>1886</v>
      </c>
      <c r="C406" s="13" t="s">
        <v>23</v>
      </c>
      <c r="D406" s="34" t="s">
        <v>3389</v>
      </c>
      <c r="E406" s="37" t="s">
        <v>4165</v>
      </c>
    </row>
    <row r="407" spans="1:5">
      <c r="A407" s="23">
        <v>2016</v>
      </c>
      <c r="B407" s="23" t="s">
        <v>1886</v>
      </c>
      <c r="C407" s="13" t="s">
        <v>23</v>
      </c>
      <c r="D407" s="34" t="s">
        <v>837</v>
      </c>
      <c r="E407" s="37" t="s">
        <v>4165</v>
      </c>
    </row>
    <row r="408" spans="1:5">
      <c r="A408" s="23">
        <v>2016</v>
      </c>
      <c r="B408" s="23" t="s">
        <v>1886</v>
      </c>
      <c r="C408" s="13" t="s">
        <v>23</v>
      </c>
      <c r="D408" s="34" t="s">
        <v>611</v>
      </c>
      <c r="E408" s="37" t="s">
        <v>4165</v>
      </c>
    </row>
    <row r="409" spans="1:5">
      <c r="A409" s="23">
        <v>2016</v>
      </c>
      <c r="B409" s="23" t="s">
        <v>1886</v>
      </c>
      <c r="C409" s="13" t="s">
        <v>23</v>
      </c>
      <c r="D409" s="34" t="s">
        <v>828</v>
      </c>
      <c r="E409" s="37" t="s">
        <v>4165</v>
      </c>
    </row>
    <row r="410" spans="1:5">
      <c r="A410" s="23">
        <v>2016</v>
      </c>
      <c r="B410" s="23" t="s">
        <v>1886</v>
      </c>
      <c r="C410" s="13" t="s">
        <v>23</v>
      </c>
      <c r="D410" s="34" t="s">
        <v>612</v>
      </c>
      <c r="E410" s="37" t="s">
        <v>4165</v>
      </c>
    </row>
    <row r="411" spans="1:5">
      <c r="A411" s="23">
        <v>2016</v>
      </c>
      <c r="B411" s="23" t="s">
        <v>1886</v>
      </c>
      <c r="C411" s="13" t="s">
        <v>23</v>
      </c>
      <c r="D411" s="34" t="s">
        <v>829</v>
      </c>
      <c r="E411" s="37" t="s">
        <v>4165</v>
      </c>
    </row>
    <row r="412" spans="1:5">
      <c r="A412" s="23">
        <v>2016</v>
      </c>
      <c r="B412" s="23" t="s">
        <v>1886</v>
      </c>
      <c r="C412" s="13" t="s">
        <v>23</v>
      </c>
      <c r="D412" s="34" t="s">
        <v>613</v>
      </c>
      <c r="E412" s="37" t="s">
        <v>4165</v>
      </c>
    </row>
    <row r="413" spans="1:5">
      <c r="A413" s="23">
        <v>2016</v>
      </c>
      <c r="B413" s="23" t="s">
        <v>1886</v>
      </c>
      <c r="C413" s="13" t="s">
        <v>41</v>
      </c>
      <c r="D413" s="34" t="s">
        <v>1982</v>
      </c>
      <c r="E413" s="37" t="s">
        <v>4165</v>
      </c>
    </row>
    <row r="414" spans="1:5">
      <c r="A414" s="23">
        <v>2016</v>
      </c>
      <c r="B414" s="23" t="s">
        <v>1886</v>
      </c>
      <c r="C414" s="13" t="s">
        <v>41</v>
      </c>
      <c r="D414" s="34" t="s">
        <v>708</v>
      </c>
      <c r="E414" s="37" t="s">
        <v>4165</v>
      </c>
    </row>
    <row r="415" spans="1:5">
      <c r="A415" s="23">
        <v>2016</v>
      </c>
      <c r="B415" s="23" t="s">
        <v>1886</v>
      </c>
      <c r="C415" s="13" t="s">
        <v>41</v>
      </c>
      <c r="D415" s="34" t="s">
        <v>3387</v>
      </c>
      <c r="E415" s="37" t="s">
        <v>4165</v>
      </c>
    </row>
    <row r="416" spans="1:5">
      <c r="A416" s="23">
        <v>2016</v>
      </c>
      <c r="B416" s="23" t="s">
        <v>1886</v>
      </c>
      <c r="C416" s="13" t="s">
        <v>41</v>
      </c>
      <c r="D416" s="34" t="s">
        <v>3388</v>
      </c>
      <c r="E416" s="37" t="s">
        <v>4165</v>
      </c>
    </row>
    <row r="417" spans="1:5">
      <c r="A417" s="23">
        <v>2016</v>
      </c>
      <c r="B417" s="23" t="s">
        <v>1886</v>
      </c>
      <c r="C417" s="13" t="s">
        <v>41</v>
      </c>
      <c r="D417" s="34" t="s">
        <v>745</v>
      </c>
      <c r="E417" s="37" t="s">
        <v>4165</v>
      </c>
    </row>
    <row r="418" spans="1:5">
      <c r="A418" s="23">
        <v>2016</v>
      </c>
      <c r="B418" s="23" t="s">
        <v>1886</v>
      </c>
      <c r="C418" s="13" t="s">
        <v>41</v>
      </c>
      <c r="D418" s="34" t="s">
        <v>830</v>
      </c>
      <c r="E418" s="37" t="s">
        <v>4165</v>
      </c>
    </row>
    <row r="419" spans="1:5">
      <c r="A419" s="23">
        <v>2016</v>
      </c>
      <c r="B419" s="23" t="s">
        <v>1886</v>
      </c>
      <c r="C419" s="13" t="s">
        <v>41</v>
      </c>
      <c r="D419" s="34" t="s">
        <v>2232</v>
      </c>
      <c r="E419" s="37" t="s">
        <v>4165</v>
      </c>
    </row>
    <row r="420" spans="1:5">
      <c r="A420" s="23">
        <v>2016</v>
      </c>
      <c r="B420" s="23" t="s">
        <v>1886</v>
      </c>
      <c r="C420" s="13" t="s">
        <v>41</v>
      </c>
      <c r="D420" s="34" t="s">
        <v>2233</v>
      </c>
      <c r="E420" s="37" t="s">
        <v>4165</v>
      </c>
    </row>
    <row r="421" spans="1:5">
      <c r="A421" s="23">
        <v>2016</v>
      </c>
      <c r="B421" s="23" t="s">
        <v>1886</v>
      </c>
      <c r="C421" s="13" t="s">
        <v>41</v>
      </c>
      <c r="D421" s="34" t="s">
        <v>608</v>
      </c>
      <c r="E421" s="37" t="s">
        <v>4165</v>
      </c>
    </row>
    <row r="422" spans="1:5">
      <c r="A422" s="23">
        <v>2016</v>
      </c>
      <c r="B422" s="23" t="s">
        <v>1886</v>
      </c>
      <c r="C422" s="13" t="s">
        <v>41</v>
      </c>
      <c r="D422" s="34" t="s">
        <v>831</v>
      </c>
      <c r="E422" s="37" t="s">
        <v>4165</v>
      </c>
    </row>
    <row r="423" spans="1:5">
      <c r="A423" s="23">
        <v>2016</v>
      </c>
      <c r="B423" s="23" t="s">
        <v>1886</v>
      </c>
      <c r="C423" s="13" t="s">
        <v>41</v>
      </c>
      <c r="D423" s="34" t="s">
        <v>614</v>
      </c>
      <c r="E423" s="37" t="s">
        <v>4165</v>
      </c>
    </row>
    <row r="424" spans="1:5">
      <c r="A424" s="23">
        <v>2016</v>
      </c>
      <c r="B424" s="23" t="s">
        <v>1886</v>
      </c>
      <c r="C424" s="13" t="s">
        <v>41</v>
      </c>
      <c r="D424" s="34" t="s">
        <v>3623</v>
      </c>
      <c r="E424" s="37" t="s">
        <v>4165</v>
      </c>
    </row>
    <row r="425" spans="1:5">
      <c r="A425" s="23">
        <v>2016</v>
      </c>
      <c r="B425" s="23" t="s">
        <v>1886</v>
      </c>
      <c r="C425" s="13" t="s">
        <v>41</v>
      </c>
      <c r="D425" s="34" t="s">
        <v>5833</v>
      </c>
      <c r="E425" s="37" t="s">
        <v>4165</v>
      </c>
    </row>
    <row r="426" spans="1:5">
      <c r="A426" s="23">
        <v>2016</v>
      </c>
      <c r="B426" s="23" t="s">
        <v>1886</v>
      </c>
      <c r="C426" s="13" t="s">
        <v>60</v>
      </c>
      <c r="D426" s="34" t="s">
        <v>615</v>
      </c>
      <c r="E426" s="37" t="s">
        <v>4165</v>
      </c>
    </row>
    <row r="427" spans="1:5">
      <c r="A427" s="23">
        <v>2016</v>
      </c>
      <c r="B427" s="23" t="s">
        <v>1886</v>
      </c>
      <c r="C427" s="13" t="s">
        <v>60</v>
      </c>
      <c r="D427" s="34" t="s">
        <v>616</v>
      </c>
      <c r="E427" s="37" t="s">
        <v>4165</v>
      </c>
    </row>
    <row r="428" spans="1:5">
      <c r="A428" s="23">
        <v>2016</v>
      </c>
      <c r="B428" s="23" t="s">
        <v>1886</v>
      </c>
      <c r="C428" s="13" t="s">
        <v>60</v>
      </c>
      <c r="D428" s="34" t="s">
        <v>617</v>
      </c>
      <c r="E428" s="37" t="s">
        <v>4165</v>
      </c>
    </row>
    <row r="429" spans="1:5">
      <c r="A429" s="23">
        <v>2016</v>
      </c>
      <c r="B429" s="23" t="s">
        <v>1886</v>
      </c>
      <c r="C429" s="13" t="s">
        <v>60</v>
      </c>
      <c r="D429" s="34" t="s">
        <v>2239</v>
      </c>
      <c r="E429" s="37" t="s">
        <v>4165</v>
      </c>
    </row>
    <row r="430" spans="1:5">
      <c r="A430" s="23">
        <v>2016</v>
      </c>
      <c r="B430" s="23" t="s">
        <v>1886</v>
      </c>
      <c r="C430" s="13" t="s">
        <v>60</v>
      </c>
      <c r="D430" s="34" t="s">
        <v>618</v>
      </c>
      <c r="E430" s="37" t="s">
        <v>4165</v>
      </c>
    </row>
    <row r="431" spans="1:5">
      <c r="A431" s="23">
        <v>2016</v>
      </c>
      <c r="B431" s="23" t="s">
        <v>1886</v>
      </c>
      <c r="C431" s="13" t="s">
        <v>60</v>
      </c>
      <c r="D431" s="34" t="s">
        <v>8300</v>
      </c>
      <c r="E431" s="37" t="s">
        <v>4165</v>
      </c>
    </row>
    <row r="432" spans="1:5">
      <c r="A432" s="23">
        <v>2016</v>
      </c>
      <c r="B432" s="23" t="s">
        <v>1886</v>
      </c>
      <c r="C432" s="13" t="s">
        <v>60</v>
      </c>
      <c r="D432" s="34" t="s">
        <v>1897</v>
      </c>
      <c r="E432" s="37" t="s">
        <v>4165</v>
      </c>
    </row>
    <row r="433" spans="1:5">
      <c r="A433" s="23">
        <v>2016</v>
      </c>
      <c r="B433" s="23" t="s">
        <v>1886</v>
      </c>
      <c r="C433" s="13" t="s">
        <v>60</v>
      </c>
      <c r="D433" s="34" t="s">
        <v>4201</v>
      </c>
      <c r="E433" s="37" t="s">
        <v>4165</v>
      </c>
    </row>
    <row r="434" spans="1:5">
      <c r="A434" s="23">
        <v>2016</v>
      </c>
      <c r="B434" s="23" t="s">
        <v>1886</v>
      </c>
      <c r="C434" s="13" t="s">
        <v>60</v>
      </c>
      <c r="D434" s="34" t="s">
        <v>608</v>
      </c>
      <c r="E434" s="37" t="s">
        <v>4165</v>
      </c>
    </row>
    <row r="435" spans="1:5">
      <c r="A435" s="23">
        <v>2016</v>
      </c>
      <c r="B435" s="23" t="s">
        <v>1886</v>
      </c>
      <c r="C435" s="13" t="s">
        <v>60</v>
      </c>
      <c r="D435" s="34" t="s">
        <v>4233</v>
      </c>
      <c r="E435" s="37" t="s">
        <v>4165</v>
      </c>
    </row>
    <row r="436" spans="1:5">
      <c r="A436" s="23">
        <v>2016</v>
      </c>
      <c r="B436" s="23" t="s">
        <v>1886</v>
      </c>
      <c r="C436" s="13" t="s">
        <v>60</v>
      </c>
      <c r="D436" s="34" t="s">
        <v>2226</v>
      </c>
      <c r="E436" s="37" t="s">
        <v>4165</v>
      </c>
    </row>
    <row r="437" spans="1:5">
      <c r="A437" s="23">
        <v>2016</v>
      </c>
      <c r="B437" s="23" t="s">
        <v>1886</v>
      </c>
      <c r="C437" s="13" t="s">
        <v>60</v>
      </c>
      <c r="D437" s="34" t="s">
        <v>619</v>
      </c>
      <c r="E437" s="37" t="s">
        <v>4165</v>
      </c>
    </row>
    <row r="438" spans="1:5">
      <c r="A438" s="23">
        <v>2016</v>
      </c>
      <c r="B438" s="23" t="s">
        <v>1886</v>
      </c>
      <c r="C438" s="13" t="s">
        <v>70</v>
      </c>
      <c r="D438" s="34" t="s">
        <v>832</v>
      </c>
      <c r="E438" s="37" t="s">
        <v>4165</v>
      </c>
    </row>
    <row r="439" spans="1:5">
      <c r="A439" s="23">
        <v>2016</v>
      </c>
      <c r="B439" s="23" t="s">
        <v>1886</v>
      </c>
      <c r="C439" s="13" t="s">
        <v>70</v>
      </c>
      <c r="D439" s="34" t="s">
        <v>620</v>
      </c>
      <c r="E439" s="37" t="s">
        <v>4165</v>
      </c>
    </row>
    <row r="440" spans="1:5">
      <c r="A440" s="23">
        <v>2016</v>
      </c>
      <c r="B440" s="23" t="s">
        <v>1886</v>
      </c>
      <c r="C440" s="13" t="s">
        <v>70</v>
      </c>
      <c r="D440" s="34" t="s">
        <v>4201</v>
      </c>
      <c r="E440" s="37" t="s">
        <v>4165</v>
      </c>
    </row>
    <row r="441" spans="1:5">
      <c r="A441" s="23">
        <v>2016</v>
      </c>
      <c r="B441" s="23" t="s">
        <v>1886</v>
      </c>
      <c r="C441" s="13" t="s">
        <v>76</v>
      </c>
      <c r="D441" s="34" t="s">
        <v>3388</v>
      </c>
      <c r="E441" s="37" t="s">
        <v>4165</v>
      </c>
    </row>
    <row r="442" spans="1:5">
      <c r="A442" s="23">
        <v>2016</v>
      </c>
      <c r="B442" s="23" t="s">
        <v>1886</v>
      </c>
      <c r="C442" s="13" t="s">
        <v>76</v>
      </c>
      <c r="D442" s="34" t="s">
        <v>616</v>
      </c>
      <c r="E442" s="37" t="s">
        <v>4165</v>
      </c>
    </row>
    <row r="443" spans="1:5">
      <c r="A443" s="23">
        <v>2016</v>
      </c>
      <c r="B443" s="23" t="s">
        <v>1886</v>
      </c>
      <c r="C443" s="13" t="s">
        <v>76</v>
      </c>
      <c r="D443" s="34" t="s">
        <v>8311</v>
      </c>
      <c r="E443" s="37" t="s">
        <v>4165</v>
      </c>
    </row>
    <row r="444" spans="1:5">
      <c r="A444" s="23">
        <v>2016</v>
      </c>
      <c r="B444" s="23" t="s">
        <v>1886</v>
      </c>
      <c r="C444" s="13" t="s">
        <v>76</v>
      </c>
      <c r="D444" s="34" t="s">
        <v>621</v>
      </c>
      <c r="E444" s="37" t="s">
        <v>4165</v>
      </c>
    </row>
    <row r="445" spans="1:5">
      <c r="A445" s="23">
        <v>2016</v>
      </c>
      <c r="B445" s="23" t="s">
        <v>1886</v>
      </c>
      <c r="C445" s="13" t="s">
        <v>76</v>
      </c>
      <c r="D445" s="34" t="s">
        <v>831</v>
      </c>
      <c r="E445" s="37" t="s">
        <v>4165</v>
      </c>
    </row>
    <row r="446" spans="1:5">
      <c r="A446" s="23">
        <v>2016</v>
      </c>
      <c r="B446" s="23" t="s">
        <v>1886</v>
      </c>
      <c r="C446" s="13" t="s">
        <v>76</v>
      </c>
      <c r="D446" s="34" t="s">
        <v>622</v>
      </c>
      <c r="E446" s="37" t="s">
        <v>4165</v>
      </c>
    </row>
    <row r="447" spans="1:5">
      <c r="A447" s="23">
        <v>2016</v>
      </c>
      <c r="B447" s="23" t="s">
        <v>1886</v>
      </c>
      <c r="C447" s="13" t="s">
        <v>76</v>
      </c>
      <c r="D447" s="34" t="s">
        <v>2226</v>
      </c>
      <c r="E447" s="37" t="s">
        <v>4165</v>
      </c>
    </row>
    <row r="448" spans="1:5">
      <c r="A448" s="23">
        <v>2016</v>
      </c>
      <c r="B448" s="23" t="s">
        <v>1886</v>
      </c>
      <c r="C448" s="13" t="s">
        <v>76</v>
      </c>
      <c r="D448" s="34" t="s">
        <v>837</v>
      </c>
      <c r="E448" s="37" t="s">
        <v>4165</v>
      </c>
    </row>
    <row r="449" spans="1:5">
      <c r="A449" s="23">
        <v>2016</v>
      </c>
      <c r="B449" s="23" t="s">
        <v>1886</v>
      </c>
      <c r="C449" s="13" t="s">
        <v>76</v>
      </c>
      <c r="D449" s="34" t="s">
        <v>4206</v>
      </c>
      <c r="E449" s="37" t="s">
        <v>4165</v>
      </c>
    </row>
    <row r="450" spans="1:5">
      <c r="A450" s="23">
        <v>2016</v>
      </c>
      <c r="B450" s="23" t="s">
        <v>1886</v>
      </c>
      <c r="C450" s="13" t="s">
        <v>86</v>
      </c>
      <c r="D450" s="34" t="s">
        <v>623</v>
      </c>
      <c r="E450" s="37" t="s">
        <v>4165</v>
      </c>
    </row>
    <row r="451" spans="1:5">
      <c r="A451" s="23">
        <v>2016</v>
      </c>
      <c r="B451" s="23" t="s">
        <v>1886</v>
      </c>
      <c r="C451" s="13" t="s">
        <v>86</v>
      </c>
      <c r="D451" s="34" t="s">
        <v>687</v>
      </c>
      <c r="E451" s="37" t="s">
        <v>4165</v>
      </c>
    </row>
    <row r="452" spans="1:5">
      <c r="A452" s="23">
        <v>2016</v>
      </c>
      <c r="B452" s="23" t="s">
        <v>1886</v>
      </c>
      <c r="C452" s="13" t="s">
        <v>89</v>
      </c>
      <c r="D452" s="34" t="s">
        <v>624</v>
      </c>
      <c r="E452" s="37" t="s">
        <v>4165</v>
      </c>
    </row>
    <row r="453" spans="1:5">
      <c r="A453" s="23">
        <v>2016</v>
      </c>
      <c r="B453" s="23" t="s">
        <v>1886</v>
      </c>
      <c r="C453" s="13" t="s">
        <v>89</v>
      </c>
      <c r="D453" s="34" t="s">
        <v>721</v>
      </c>
      <c r="E453" s="37" t="s">
        <v>4165</v>
      </c>
    </row>
    <row r="454" spans="1:5">
      <c r="A454" s="23">
        <v>2016</v>
      </c>
      <c r="B454" s="23" t="s">
        <v>1886</v>
      </c>
      <c r="C454" s="13" t="s">
        <v>89</v>
      </c>
      <c r="D454" s="34" t="s">
        <v>722</v>
      </c>
      <c r="E454" s="37" t="s">
        <v>4165</v>
      </c>
    </row>
    <row r="455" spans="1:5">
      <c r="A455" s="23">
        <v>2016</v>
      </c>
      <c r="B455" s="23" t="s">
        <v>1886</v>
      </c>
      <c r="C455" s="13" t="s">
        <v>89</v>
      </c>
      <c r="D455" s="34" t="s">
        <v>625</v>
      </c>
      <c r="E455" s="37" t="s">
        <v>4165</v>
      </c>
    </row>
    <row r="456" spans="1:5">
      <c r="A456" s="23">
        <v>2016</v>
      </c>
      <c r="B456" s="23" t="s">
        <v>1886</v>
      </c>
      <c r="C456" s="13" t="s">
        <v>94</v>
      </c>
      <c r="D456" s="34" t="s">
        <v>5818</v>
      </c>
      <c r="E456" s="37" t="s">
        <v>4165</v>
      </c>
    </row>
    <row r="457" spans="1:5">
      <c r="A457" s="23">
        <v>2016</v>
      </c>
      <c r="B457" s="23" t="s">
        <v>1886</v>
      </c>
      <c r="C457" s="13" t="s">
        <v>94</v>
      </c>
      <c r="D457" s="34" t="s">
        <v>615</v>
      </c>
      <c r="E457" s="37" t="s">
        <v>4165</v>
      </c>
    </row>
    <row r="458" spans="1:5">
      <c r="A458" s="23">
        <v>2016</v>
      </c>
      <c r="B458" s="23" t="s">
        <v>1886</v>
      </c>
      <c r="C458" s="13" t="s">
        <v>94</v>
      </c>
      <c r="D458" s="34" t="s">
        <v>685</v>
      </c>
      <c r="E458" s="37" t="s">
        <v>4165</v>
      </c>
    </row>
    <row r="459" spans="1:5">
      <c r="A459" s="23">
        <v>2016</v>
      </c>
      <c r="B459" s="23" t="s">
        <v>1886</v>
      </c>
      <c r="C459" s="13" t="s">
        <v>94</v>
      </c>
      <c r="D459" s="34" t="s">
        <v>8266</v>
      </c>
      <c r="E459" s="37" t="s">
        <v>4165</v>
      </c>
    </row>
    <row r="460" spans="1:5">
      <c r="A460" s="23">
        <v>2016</v>
      </c>
      <c r="B460" s="23" t="s">
        <v>1886</v>
      </c>
      <c r="C460" s="13" t="s">
        <v>104</v>
      </c>
      <c r="D460" s="34" t="s">
        <v>3390</v>
      </c>
      <c r="E460" s="37" t="s">
        <v>4165</v>
      </c>
    </row>
    <row r="461" spans="1:5">
      <c r="A461" s="23">
        <v>2016</v>
      </c>
      <c r="B461" s="23" t="s">
        <v>1886</v>
      </c>
      <c r="C461" s="13" t="s">
        <v>104</v>
      </c>
      <c r="D461" s="34" t="s">
        <v>626</v>
      </c>
      <c r="E461" s="37" t="s">
        <v>4165</v>
      </c>
    </row>
    <row r="462" spans="1:5">
      <c r="A462" s="23">
        <v>2016</v>
      </c>
      <c r="B462" s="23" t="s">
        <v>1886</v>
      </c>
      <c r="C462" s="13" t="s">
        <v>104</v>
      </c>
      <c r="D462" s="34" t="s">
        <v>3387</v>
      </c>
      <c r="E462" s="37" t="s">
        <v>4165</v>
      </c>
    </row>
    <row r="463" spans="1:5">
      <c r="A463" s="23">
        <v>2016</v>
      </c>
      <c r="B463" s="23" t="s">
        <v>1886</v>
      </c>
      <c r="C463" s="13" t="s">
        <v>104</v>
      </c>
      <c r="D463" s="34" t="s">
        <v>627</v>
      </c>
      <c r="E463" s="37" t="s">
        <v>4165</v>
      </c>
    </row>
    <row r="464" spans="1:5">
      <c r="A464" s="23">
        <v>2016</v>
      </c>
      <c r="B464" s="23" t="s">
        <v>1886</v>
      </c>
      <c r="C464" s="13" t="s">
        <v>104</v>
      </c>
      <c r="D464" s="34" t="s">
        <v>725</v>
      </c>
      <c r="E464" s="37" t="s">
        <v>4165</v>
      </c>
    </row>
    <row r="465" spans="1:5">
      <c r="A465" s="23">
        <v>2016</v>
      </c>
      <c r="B465" s="23" t="s">
        <v>1886</v>
      </c>
      <c r="C465" s="13" t="s">
        <v>104</v>
      </c>
      <c r="D465" s="34" t="s">
        <v>2239</v>
      </c>
      <c r="E465" s="37" t="s">
        <v>4165</v>
      </c>
    </row>
    <row r="466" spans="1:5">
      <c r="A466" s="23">
        <v>2016</v>
      </c>
      <c r="B466" s="23" t="s">
        <v>1886</v>
      </c>
      <c r="C466" s="13" t="s">
        <v>104</v>
      </c>
      <c r="D466" s="34" t="s">
        <v>628</v>
      </c>
      <c r="E466" s="37" t="s">
        <v>4165</v>
      </c>
    </row>
    <row r="467" spans="1:5">
      <c r="A467" s="23">
        <v>2016</v>
      </c>
      <c r="B467" s="23" t="s">
        <v>1886</v>
      </c>
      <c r="C467" s="13" t="s">
        <v>104</v>
      </c>
      <c r="D467" s="34" t="s">
        <v>2226</v>
      </c>
      <c r="E467" s="37" t="s">
        <v>4165</v>
      </c>
    </row>
    <row r="468" spans="1:5">
      <c r="A468" s="23">
        <v>2016</v>
      </c>
      <c r="B468" s="23" t="s">
        <v>1886</v>
      </c>
      <c r="C468" s="13" t="s">
        <v>104</v>
      </c>
      <c r="D468" s="34" t="s">
        <v>837</v>
      </c>
      <c r="E468" s="37" t="s">
        <v>4165</v>
      </c>
    </row>
    <row r="469" spans="1:5">
      <c r="A469" s="23">
        <v>2016</v>
      </c>
      <c r="B469" s="23" t="s">
        <v>1886</v>
      </c>
      <c r="C469" s="13" t="s">
        <v>104</v>
      </c>
      <c r="D469" s="34" t="s">
        <v>827</v>
      </c>
      <c r="E469" s="37" t="s">
        <v>4165</v>
      </c>
    </row>
    <row r="470" spans="1:5">
      <c r="A470" s="23">
        <v>2016</v>
      </c>
      <c r="B470" s="23" t="s">
        <v>1886</v>
      </c>
      <c r="C470" s="13" t="s">
        <v>120</v>
      </c>
      <c r="D470" s="34" t="s">
        <v>629</v>
      </c>
      <c r="E470" s="37" t="s">
        <v>4165</v>
      </c>
    </row>
    <row r="471" spans="1:5">
      <c r="A471" s="23">
        <v>2016</v>
      </c>
      <c r="B471" s="23" t="s">
        <v>1886</v>
      </c>
      <c r="C471" s="13" t="s">
        <v>120</v>
      </c>
      <c r="D471" s="34" t="s">
        <v>1987</v>
      </c>
      <c r="E471" s="37" t="s">
        <v>4165</v>
      </c>
    </row>
    <row r="472" spans="1:5">
      <c r="A472" s="23">
        <v>2016</v>
      </c>
      <c r="B472" s="23" t="s">
        <v>1886</v>
      </c>
      <c r="C472" s="13" t="s">
        <v>120</v>
      </c>
      <c r="D472" s="34" t="s">
        <v>631</v>
      </c>
      <c r="E472" s="37" t="s">
        <v>4165</v>
      </c>
    </row>
    <row r="473" spans="1:5">
      <c r="A473" s="23">
        <v>2016</v>
      </c>
      <c r="B473" s="23" t="s">
        <v>1886</v>
      </c>
      <c r="C473" s="13" t="s">
        <v>120</v>
      </c>
      <c r="D473" s="34" t="s">
        <v>632</v>
      </c>
      <c r="E473" s="37" t="s">
        <v>4165</v>
      </c>
    </row>
    <row r="474" spans="1:5">
      <c r="A474" s="23">
        <v>2016</v>
      </c>
      <c r="B474" s="23" t="s">
        <v>1886</v>
      </c>
      <c r="C474" s="13" t="s">
        <v>120</v>
      </c>
      <c r="D474" s="34" t="s">
        <v>2226</v>
      </c>
      <c r="E474" s="37" t="s">
        <v>4165</v>
      </c>
    </row>
    <row r="475" spans="1:5">
      <c r="A475" s="23">
        <v>2016</v>
      </c>
      <c r="B475" s="23" t="s">
        <v>1886</v>
      </c>
      <c r="C475" s="13" t="s">
        <v>120</v>
      </c>
      <c r="D475" s="34" t="s">
        <v>601</v>
      </c>
      <c r="E475" s="37" t="s">
        <v>4165</v>
      </c>
    </row>
    <row r="476" spans="1:5">
      <c r="A476" s="23">
        <v>2016</v>
      </c>
      <c r="B476" s="23" t="s">
        <v>1886</v>
      </c>
      <c r="C476" s="13" t="s">
        <v>120</v>
      </c>
      <c r="D476" s="34" t="s">
        <v>4150</v>
      </c>
      <c r="E476" s="37" t="s">
        <v>4165</v>
      </c>
    </row>
    <row r="477" spans="1:5">
      <c r="A477" s="23">
        <v>2016</v>
      </c>
      <c r="B477" s="23" t="s">
        <v>1886</v>
      </c>
      <c r="C477" s="13" t="s">
        <v>156</v>
      </c>
      <c r="D477" s="34" t="s">
        <v>1994</v>
      </c>
      <c r="E477" s="37" t="s">
        <v>4165</v>
      </c>
    </row>
    <row r="478" spans="1:5">
      <c r="A478" s="23">
        <v>2016</v>
      </c>
      <c r="B478" s="23" t="s">
        <v>1886</v>
      </c>
      <c r="C478" s="13" t="s">
        <v>156</v>
      </c>
      <c r="D478" s="34" t="s">
        <v>633</v>
      </c>
      <c r="E478" s="37" t="s">
        <v>4165</v>
      </c>
    </row>
    <row r="479" spans="1:5">
      <c r="A479" s="23">
        <v>2016</v>
      </c>
      <c r="B479" s="23" t="s">
        <v>1886</v>
      </c>
      <c r="C479" s="13" t="s">
        <v>164</v>
      </c>
      <c r="D479" s="34" t="s">
        <v>833</v>
      </c>
      <c r="E479" s="37" t="s">
        <v>4165</v>
      </c>
    </row>
    <row r="480" spans="1:5">
      <c r="A480" s="23">
        <v>2016</v>
      </c>
      <c r="B480" s="23" t="s">
        <v>1886</v>
      </c>
      <c r="C480" s="13" t="s">
        <v>167</v>
      </c>
      <c r="D480" s="34" t="s">
        <v>798</v>
      </c>
      <c r="E480" s="37" t="s">
        <v>4165</v>
      </c>
    </row>
    <row r="481" spans="1:5">
      <c r="A481" s="23">
        <v>2016</v>
      </c>
      <c r="B481" s="23" t="s">
        <v>1886</v>
      </c>
      <c r="C481" s="13" t="s">
        <v>167</v>
      </c>
      <c r="D481" s="34" t="s">
        <v>834</v>
      </c>
      <c r="E481" s="37" t="s">
        <v>4165</v>
      </c>
    </row>
    <row r="482" spans="1:5">
      <c r="A482" s="23">
        <v>2016</v>
      </c>
      <c r="B482" s="23" t="s">
        <v>1886</v>
      </c>
      <c r="C482" s="13" t="s">
        <v>167</v>
      </c>
      <c r="D482" s="34" t="s">
        <v>634</v>
      </c>
      <c r="E482" s="37" t="s">
        <v>4165</v>
      </c>
    </row>
    <row r="483" spans="1:5">
      <c r="A483" s="23">
        <v>2016</v>
      </c>
      <c r="B483" s="23" t="s">
        <v>1886</v>
      </c>
      <c r="C483" s="13" t="s">
        <v>167</v>
      </c>
      <c r="D483" s="34" t="s">
        <v>797</v>
      </c>
      <c r="E483" s="37" t="s">
        <v>4165</v>
      </c>
    </row>
    <row r="484" spans="1:5">
      <c r="A484" s="23">
        <v>2016</v>
      </c>
      <c r="B484" s="23" t="s">
        <v>1886</v>
      </c>
      <c r="C484" s="13" t="s">
        <v>167</v>
      </c>
      <c r="D484" s="34" t="s">
        <v>695</v>
      </c>
      <c r="E484" s="37" t="s">
        <v>4165</v>
      </c>
    </row>
    <row r="485" spans="1:5">
      <c r="A485" s="23">
        <v>2016</v>
      </c>
      <c r="B485" s="23" t="s">
        <v>1886</v>
      </c>
      <c r="C485" s="13" t="s">
        <v>167</v>
      </c>
      <c r="D485" s="34" t="s">
        <v>635</v>
      </c>
      <c r="E485" s="37" t="s">
        <v>4165</v>
      </c>
    </row>
    <row r="486" spans="1:5">
      <c r="A486" s="23">
        <v>2016</v>
      </c>
      <c r="B486" s="23" t="s">
        <v>1886</v>
      </c>
      <c r="C486" s="13" t="s">
        <v>167</v>
      </c>
      <c r="D486" s="34" t="s">
        <v>1996</v>
      </c>
      <c r="E486" s="37" t="s">
        <v>4165</v>
      </c>
    </row>
    <row r="487" spans="1:5">
      <c r="A487" s="23">
        <v>2016</v>
      </c>
      <c r="B487" s="23" t="s">
        <v>1886</v>
      </c>
      <c r="C487" s="13" t="s">
        <v>167</v>
      </c>
      <c r="D487" s="34" t="s">
        <v>636</v>
      </c>
      <c r="E487" s="37" t="s">
        <v>4165</v>
      </c>
    </row>
    <row r="488" spans="1:5">
      <c r="A488" s="23">
        <v>2016</v>
      </c>
      <c r="B488" s="23" t="s">
        <v>1886</v>
      </c>
      <c r="C488" s="13" t="s">
        <v>167</v>
      </c>
      <c r="D488" s="34" t="s">
        <v>637</v>
      </c>
      <c r="E488" s="37" t="s">
        <v>4165</v>
      </c>
    </row>
    <row r="489" spans="1:5">
      <c r="A489" s="23">
        <v>2016</v>
      </c>
      <c r="B489" s="23" t="s">
        <v>1886</v>
      </c>
      <c r="C489" s="13" t="s">
        <v>167</v>
      </c>
      <c r="D489" s="34" t="s">
        <v>687</v>
      </c>
      <c r="E489" s="37" t="s">
        <v>4165</v>
      </c>
    </row>
    <row r="490" spans="1:5">
      <c r="A490" s="23">
        <v>2016</v>
      </c>
      <c r="B490" s="23" t="s">
        <v>1886</v>
      </c>
      <c r="C490" s="13" t="s">
        <v>167</v>
      </c>
      <c r="D490" s="34" t="s">
        <v>638</v>
      </c>
      <c r="E490" s="37" t="s">
        <v>4165</v>
      </c>
    </row>
    <row r="491" spans="1:5">
      <c r="A491" s="23">
        <v>2016</v>
      </c>
      <c r="B491" s="23" t="s">
        <v>1886</v>
      </c>
      <c r="C491" s="13" t="s">
        <v>171</v>
      </c>
      <c r="D491" s="34" t="s">
        <v>1987</v>
      </c>
      <c r="E491" s="37" t="s">
        <v>4165</v>
      </c>
    </row>
    <row r="492" spans="1:5">
      <c r="A492" s="23">
        <v>2016</v>
      </c>
      <c r="B492" s="23" t="s">
        <v>1886</v>
      </c>
      <c r="C492" s="13" t="s">
        <v>539</v>
      </c>
      <c r="D492" s="34" t="s">
        <v>4254</v>
      </c>
      <c r="E492" s="37" t="s">
        <v>4165</v>
      </c>
    </row>
    <row r="493" spans="1:5">
      <c r="A493" s="23">
        <v>2016</v>
      </c>
      <c r="B493" s="23" t="s">
        <v>514</v>
      </c>
      <c r="C493" s="13" t="s">
        <v>184</v>
      </c>
      <c r="D493" s="34" t="s">
        <v>679</v>
      </c>
      <c r="E493" s="37" t="s">
        <v>4165</v>
      </c>
    </row>
    <row r="494" spans="1:5">
      <c r="A494" s="23">
        <v>2016</v>
      </c>
      <c r="B494" s="23" t="s">
        <v>514</v>
      </c>
      <c r="C494" s="13" t="s">
        <v>23</v>
      </c>
      <c r="D494" s="34" t="s">
        <v>639</v>
      </c>
      <c r="E494" s="37" t="s">
        <v>4165</v>
      </c>
    </row>
    <row r="495" spans="1:5">
      <c r="A495" s="23">
        <v>2016</v>
      </c>
      <c r="B495" s="23" t="s">
        <v>514</v>
      </c>
      <c r="C495" s="13" t="s">
        <v>23</v>
      </c>
      <c r="D495" s="34" t="s">
        <v>640</v>
      </c>
      <c r="E495" s="37" t="s">
        <v>4165</v>
      </c>
    </row>
    <row r="496" spans="1:5">
      <c r="A496" s="23">
        <v>2016</v>
      </c>
      <c r="B496" s="23" t="s">
        <v>514</v>
      </c>
      <c r="C496" s="13" t="s">
        <v>23</v>
      </c>
      <c r="D496" s="34" t="s">
        <v>641</v>
      </c>
      <c r="E496" s="37" t="s">
        <v>4165</v>
      </c>
    </row>
    <row r="497" spans="1:5">
      <c r="A497" s="23">
        <v>2016</v>
      </c>
      <c r="B497" s="23" t="s">
        <v>514</v>
      </c>
      <c r="C497" s="13" t="s">
        <v>23</v>
      </c>
      <c r="D497" s="34" t="s">
        <v>4251</v>
      </c>
      <c r="E497" s="37" t="s">
        <v>4165</v>
      </c>
    </row>
    <row r="498" spans="1:5">
      <c r="A498" s="23">
        <v>2016</v>
      </c>
      <c r="B498" s="23" t="s">
        <v>514</v>
      </c>
      <c r="C498" s="13" t="s">
        <v>23</v>
      </c>
      <c r="D498" s="34" t="s">
        <v>4194</v>
      </c>
      <c r="E498" s="37" t="s">
        <v>4165</v>
      </c>
    </row>
    <row r="499" spans="1:5">
      <c r="A499" s="23">
        <v>2016</v>
      </c>
      <c r="B499" s="23" t="s">
        <v>514</v>
      </c>
      <c r="C499" s="13" t="s">
        <v>23</v>
      </c>
      <c r="D499" s="34" t="s">
        <v>644</v>
      </c>
      <c r="E499" s="37" t="s">
        <v>4165</v>
      </c>
    </row>
    <row r="500" spans="1:5">
      <c r="A500" s="23">
        <v>2016</v>
      </c>
      <c r="B500" s="23" t="s">
        <v>514</v>
      </c>
      <c r="C500" s="13" t="s">
        <v>23</v>
      </c>
      <c r="D500" s="34" t="s">
        <v>646</v>
      </c>
      <c r="E500" s="37" t="s">
        <v>4165</v>
      </c>
    </row>
    <row r="501" spans="1:5">
      <c r="A501" s="23">
        <v>2016</v>
      </c>
      <c r="B501" s="23" t="s">
        <v>514</v>
      </c>
      <c r="C501" s="13" t="s">
        <v>23</v>
      </c>
      <c r="D501" s="34" t="s">
        <v>645</v>
      </c>
      <c r="E501" s="37" t="s">
        <v>4165</v>
      </c>
    </row>
    <row r="502" spans="1:5">
      <c r="A502" s="23">
        <v>2016</v>
      </c>
      <c r="B502" s="23" t="s">
        <v>514</v>
      </c>
      <c r="C502" s="13" t="s">
        <v>23</v>
      </c>
      <c r="D502" s="34" t="s">
        <v>3388</v>
      </c>
      <c r="E502" s="37" t="s">
        <v>4165</v>
      </c>
    </row>
    <row r="503" spans="1:5">
      <c r="A503" s="23">
        <v>2016</v>
      </c>
      <c r="B503" s="23" t="s">
        <v>514</v>
      </c>
      <c r="C503" s="13" t="s">
        <v>23</v>
      </c>
      <c r="D503" s="34" t="s">
        <v>647</v>
      </c>
      <c r="E503" s="37" t="s">
        <v>4165</v>
      </c>
    </row>
    <row r="504" spans="1:5">
      <c r="A504" s="23">
        <v>2016</v>
      </c>
      <c r="B504" s="23" t="s">
        <v>514</v>
      </c>
      <c r="C504" s="13" t="s">
        <v>23</v>
      </c>
      <c r="D504" s="34" t="s">
        <v>648</v>
      </c>
      <c r="E504" s="37" t="s">
        <v>4165</v>
      </c>
    </row>
    <row r="505" spans="1:5">
      <c r="A505" s="23">
        <v>2016</v>
      </c>
      <c r="B505" s="23" t="s">
        <v>514</v>
      </c>
      <c r="C505" s="13" t="s">
        <v>23</v>
      </c>
      <c r="D505" s="34" t="s">
        <v>649</v>
      </c>
      <c r="E505" s="37" t="s">
        <v>4165</v>
      </c>
    </row>
    <row r="506" spans="1:5">
      <c r="A506" s="23">
        <v>2016</v>
      </c>
      <c r="B506" s="23" t="s">
        <v>514</v>
      </c>
      <c r="C506" s="13" t="s">
        <v>23</v>
      </c>
      <c r="D506" s="34" t="s">
        <v>650</v>
      </c>
      <c r="E506" s="37" t="s">
        <v>4165</v>
      </c>
    </row>
    <row r="507" spans="1:5">
      <c r="A507" s="23">
        <v>2016</v>
      </c>
      <c r="B507" s="23" t="s">
        <v>514</v>
      </c>
      <c r="C507" s="13" t="s">
        <v>23</v>
      </c>
      <c r="D507" s="34" t="s">
        <v>651</v>
      </c>
      <c r="E507" s="37" t="s">
        <v>4165</v>
      </c>
    </row>
    <row r="508" spans="1:5">
      <c r="A508" s="23">
        <v>2016</v>
      </c>
      <c r="B508" s="23" t="s">
        <v>514</v>
      </c>
      <c r="C508" s="13" t="s">
        <v>23</v>
      </c>
      <c r="D508" s="34" t="s">
        <v>652</v>
      </c>
      <c r="E508" s="37" t="s">
        <v>4165</v>
      </c>
    </row>
    <row r="509" spans="1:5">
      <c r="A509" s="23">
        <v>2016</v>
      </c>
      <c r="B509" s="23" t="s">
        <v>514</v>
      </c>
      <c r="C509" s="13" t="s">
        <v>23</v>
      </c>
      <c r="D509" s="34" t="s">
        <v>653</v>
      </c>
      <c r="E509" s="37" t="s">
        <v>4165</v>
      </c>
    </row>
    <row r="510" spans="1:5">
      <c r="A510" s="23">
        <v>2016</v>
      </c>
      <c r="B510" s="23" t="s">
        <v>514</v>
      </c>
      <c r="C510" s="13" t="s">
        <v>23</v>
      </c>
      <c r="D510" s="34" t="s">
        <v>654</v>
      </c>
      <c r="E510" s="37" t="s">
        <v>4165</v>
      </c>
    </row>
    <row r="511" spans="1:5">
      <c r="A511" s="23">
        <v>2016</v>
      </c>
      <c r="B511" s="23" t="s">
        <v>514</v>
      </c>
      <c r="C511" s="13" t="s">
        <v>23</v>
      </c>
      <c r="D511" s="34" t="s">
        <v>655</v>
      </c>
      <c r="E511" s="37" t="s">
        <v>4165</v>
      </c>
    </row>
    <row r="512" spans="1:5">
      <c r="A512" s="23">
        <v>2016</v>
      </c>
      <c r="B512" s="23" t="s">
        <v>514</v>
      </c>
      <c r="C512" s="13" t="s">
        <v>23</v>
      </c>
      <c r="D512" s="34" t="s">
        <v>656</v>
      </c>
      <c r="E512" s="37" t="s">
        <v>4165</v>
      </c>
    </row>
    <row r="513" spans="1:5">
      <c r="A513" s="23">
        <v>2016</v>
      </c>
      <c r="B513" s="23" t="s">
        <v>514</v>
      </c>
      <c r="C513" s="13" t="s">
        <v>23</v>
      </c>
      <c r="D513" s="34" t="s">
        <v>826</v>
      </c>
      <c r="E513" s="37" t="s">
        <v>4165</v>
      </c>
    </row>
    <row r="514" spans="1:5">
      <c r="A514" s="23">
        <v>2016</v>
      </c>
      <c r="B514" s="23" t="s">
        <v>514</v>
      </c>
      <c r="C514" s="13" t="s">
        <v>23</v>
      </c>
      <c r="D514" s="34" t="s">
        <v>2230</v>
      </c>
      <c r="E514" s="37" t="s">
        <v>4165</v>
      </c>
    </row>
    <row r="515" spans="1:5">
      <c r="A515" s="23">
        <v>2016</v>
      </c>
      <c r="B515" s="23" t="s">
        <v>514</v>
      </c>
      <c r="C515" s="13" t="s">
        <v>23</v>
      </c>
      <c r="D515" s="34" t="s">
        <v>2232</v>
      </c>
      <c r="E515" s="37" t="s">
        <v>4165</v>
      </c>
    </row>
    <row r="516" spans="1:5">
      <c r="A516" s="23">
        <v>2016</v>
      </c>
      <c r="B516" s="23" t="s">
        <v>514</v>
      </c>
      <c r="C516" s="13" t="s">
        <v>23</v>
      </c>
      <c r="D516" s="34" t="s">
        <v>2234</v>
      </c>
      <c r="E516" s="37" t="s">
        <v>4165</v>
      </c>
    </row>
    <row r="517" spans="1:5">
      <c r="A517" s="23">
        <v>2016</v>
      </c>
      <c r="B517" s="23" t="s">
        <v>514</v>
      </c>
      <c r="C517" s="13" t="s">
        <v>23</v>
      </c>
      <c r="D517" s="34" t="s">
        <v>2235</v>
      </c>
      <c r="E517" s="37" t="s">
        <v>4165</v>
      </c>
    </row>
    <row r="518" spans="1:5">
      <c r="A518" s="23">
        <v>2016</v>
      </c>
      <c r="B518" s="23" t="s">
        <v>514</v>
      </c>
      <c r="C518" s="13" t="s">
        <v>23</v>
      </c>
      <c r="D518" s="34" t="s">
        <v>2236</v>
      </c>
      <c r="E518" s="37" t="s">
        <v>4165</v>
      </c>
    </row>
    <row r="519" spans="1:5">
      <c r="A519" s="23">
        <v>2016</v>
      </c>
      <c r="B519" s="23" t="s">
        <v>514</v>
      </c>
      <c r="C519" s="13" t="s">
        <v>23</v>
      </c>
      <c r="D519" s="34" t="s">
        <v>2242</v>
      </c>
      <c r="E519" s="37" t="s">
        <v>4165</v>
      </c>
    </row>
    <row r="520" spans="1:5">
      <c r="A520" s="23">
        <v>2016</v>
      </c>
      <c r="B520" s="23" t="s">
        <v>514</v>
      </c>
      <c r="C520" s="13" t="s">
        <v>23</v>
      </c>
      <c r="D520" s="34" t="s">
        <v>4199</v>
      </c>
      <c r="E520" s="37" t="s">
        <v>4165</v>
      </c>
    </row>
    <row r="521" spans="1:5">
      <c r="A521" s="23">
        <v>2016</v>
      </c>
      <c r="B521" s="23" t="s">
        <v>514</v>
      </c>
      <c r="C521" s="13" t="s">
        <v>23</v>
      </c>
      <c r="D521" s="34" t="s">
        <v>657</v>
      </c>
      <c r="E521" s="37" t="s">
        <v>4165</v>
      </c>
    </row>
    <row r="522" spans="1:5">
      <c r="A522" s="23">
        <v>2016</v>
      </c>
      <c r="B522" s="23" t="s">
        <v>514</v>
      </c>
      <c r="C522" s="13" t="s">
        <v>23</v>
      </c>
      <c r="D522" s="34" t="s">
        <v>8313</v>
      </c>
      <c r="E522" s="37" t="s">
        <v>4165</v>
      </c>
    </row>
    <row r="523" spans="1:5">
      <c r="A523" s="23">
        <v>2016</v>
      </c>
      <c r="B523" s="23" t="s">
        <v>514</v>
      </c>
      <c r="C523" s="13" t="s">
        <v>23</v>
      </c>
      <c r="D523" s="34" t="s">
        <v>658</v>
      </c>
      <c r="E523" s="37" t="s">
        <v>4165</v>
      </c>
    </row>
    <row r="524" spans="1:5">
      <c r="A524" s="23">
        <v>2016</v>
      </c>
      <c r="B524" s="23" t="s">
        <v>514</v>
      </c>
      <c r="C524" s="13" t="s">
        <v>23</v>
      </c>
      <c r="D524" s="34" t="s">
        <v>659</v>
      </c>
      <c r="E524" s="37" t="s">
        <v>4165</v>
      </c>
    </row>
    <row r="525" spans="1:5">
      <c r="A525" s="23">
        <v>2016</v>
      </c>
      <c r="B525" s="23" t="s">
        <v>514</v>
      </c>
      <c r="C525" s="13" t="s">
        <v>23</v>
      </c>
      <c r="D525" s="34" t="s">
        <v>660</v>
      </c>
      <c r="E525" s="37" t="s">
        <v>4165</v>
      </c>
    </row>
    <row r="526" spans="1:5">
      <c r="A526" s="23">
        <v>2016</v>
      </c>
      <c r="B526" s="23" t="s">
        <v>514</v>
      </c>
      <c r="C526" s="13" t="s">
        <v>23</v>
      </c>
      <c r="D526" s="34" t="s">
        <v>661</v>
      </c>
      <c r="E526" s="37" t="s">
        <v>4165</v>
      </c>
    </row>
    <row r="527" spans="1:5">
      <c r="A527" s="23">
        <v>2016</v>
      </c>
      <c r="B527" s="23" t="s">
        <v>514</v>
      </c>
      <c r="C527" s="13" t="s">
        <v>23</v>
      </c>
      <c r="D527" s="34" t="s">
        <v>662</v>
      </c>
      <c r="E527" s="37" t="s">
        <v>4165</v>
      </c>
    </row>
    <row r="528" spans="1:5">
      <c r="A528" s="23">
        <v>2016</v>
      </c>
      <c r="B528" s="23" t="s">
        <v>514</v>
      </c>
      <c r="C528" s="13" t="s">
        <v>23</v>
      </c>
      <c r="D528" s="34" t="s">
        <v>663</v>
      </c>
      <c r="E528" s="37" t="s">
        <v>4165</v>
      </c>
    </row>
    <row r="529" spans="1:5">
      <c r="A529" s="23">
        <v>2016</v>
      </c>
      <c r="B529" s="23" t="s">
        <v>514</v>
      </c>
      <c r="C529" s="13" t="s">
        <v>23</v>
      </c>
      <c r="D529" s="34" t="s">
        <v>664</v>
      </c>
      <c r="E529" s="37" t="s">
        <v>4165</v>
      </c>
    </row>
    <row r="530" spans="1:5">
      <c r="A530" s="23">
        <v>2016</v>
      </c>
      <c r="B530" s="23" t="s">
        <v>514</v>
      </c>
      <c r="C530" s="13" t="s">
        <v>23</v>
      </c>
      <c r="D530" s="34" t="s">
        <v>814</v>
      </c>
      <c r="E530" s="37" t="s">
        <v>4165</v>
      </c>
    </row>
    <row r="531" spans="1:5">
      <c r="A531" s="23">
        <v>2016</v>
      </c>
      <c r="B531" s="23" t="s">
        <v>514</v>
      </c>
      <c r="C531" s="13" t="s">
        <v>23</v>
      </c>
      <c r="D531" s="34" t="s">
        <v>665</v>
      </c>
      <c r="E531" s="37" t="s">
        <v>4165</v>
      </c>
    </row>
    <row r="532" spans="1:5">
      <c r="A532" s="23">
        <v>2016</v>
      </c>
      <c r="B532" s="23" t="s">
        <v>514</v>
      </c>
      <c r="C532" s="13" t="s">
        <v>23</v>
      </c>
      <c r="D532" s="34" t="s">
        <v>815</v>
      </c>
      <c r="E532" s="37" t="s">
        <v>4165</v>
      </c>
    </row>
    <row r="533" spans="1:5">
      <c r="A533" s="23">
        <v>2016</v>
      </c>
      <c r="B533" s="23" t="s">
        <v>514</v>
      </c>
      <c r="C533" s="13" t="s">
        <v>23</v>
      </c>
      <c r="D533" s="34" t="s">
        <v>815</v>
      </c>
      <c r="E533" s="37" t="s">
        <v>4165</v>
      </c>
    </row>
    <row r="534" spans="1:5">
      <c r="A534" s="23">
        <v>2016</v>
      </c>
      <c r="B534" s="23" t="s">
        <v>514</v>
      </c>
      <c r="C534" s="13" t="s">
        <v>23</v>
      </c>
      <c r="D534" s="34" t="s">
        <v>815</v>
      </c>
      <c r="E534" s="37" t="s">
        <v>4165</v>
      </c>
    </row>
    <row r="535" spans="1:5">
      <c r="A535" s="23">
        <v>2016</v>
      </c>
      <c r="B535" s="23" t="s">
        <v>514</v>
      </c>
      <c r="C535" s="13" t="s">
        <v>23</v>
      </c>
      <c r="D535" s="34" t="s">
        <v>666</v>
      </c>
      <c r="E535" s="37" t="s">
        <v>4165</v>
      </c>
    </row>
    <row r="536" spans="1:5">
      <c r="A536" s="23">
        <v>2016</v>
      </c>
      <c r="B536" s="23" t="s">
        <v>514</v>
      </c>
      <c r="C536" s="13" t="s">
        <v>185</v>
      </c>
      <c r="D536" s="34" t="s">
        <v>816</v>
      </c>
      <c r="E536" s="37" t="s">
        <v>4165</v>
      </c>
    </row>
    <row r="537" spans="1:5">
      <c r="A537" s="23">
        <v>2016</v>
      </c>
      <c r="B537" s="23" t="s">
        <v>514</v>
      </c>
      <c r="C537" s="13" t="s">
        <v>185</v>
      </c>
      <c r="D537" s="34" t="s">
        <v>4251</v>
      </c>
      <c r="E537" s="37" t="s">
        <v>4165</v>
      </c>
    </row>
    <row r="538" spans="1:5">
      <c r="A538" s="23">
        <v>2016</v>
      </c>
      <c r="B538" s="23" t="s">
        <v>514</v>
      </c>
      <c r="C538" s="13" t="s">
        <v>185</v>
      </c>
      <c r="D538" s="34" t="s">
        <v>667</v>
      </c>
      <c r="E538" s="37" t="s">
        <v>4165</v>
      </c>
    </row>
    <row r="539" spans="1:5">
      <c r="A539" s="23">
        <v>2016</v>
      </c>
      <c r="B539" s="23" t="s">
        <v>514</v>
      </c>
      <c r="C539" s="13" t="s">
        <v>185</v>
      </c>
      <c r="D539" s="34" t="s">
        <v>670</v>
      </c>
      <c r="E539" s="37" t="s">
        <v>4165</v>
      </c>
    </row>
    <row r="540" spans="1:5">
      <c r="A540" s="23">
        <v>2016</v>
      </c>
      <c r="B540" s="23" t="s">
        <v>514</v>
      </c>
      <c r="C540" s="13" t="s">
        <v>185</v>
      </c>
      <c r="D540" s="34" t="s">
        <v>671</v>
      </c>
      <c r="E540" s="37" t="s">
        <v>4165</v>
      </c>
    </row>
    <row r="541" spans="1:5">
      <c r="A541" s="23">
        <v>2016</v>
      </c>
      <c r="B541" s="23" t="s">
        <v>514</v>
      </c>
      <c r="C541" s="13" t="s">
        <v>185</v>
      </c>
      <c r="D541" s="34" t="s">
        <v>669</v>
      </c>
      <c r="E541" s="37" t="s">
        <v>4165</v>
      </c>
    </row>
    <row r="542" spans="1:5">
      <c r="A542" s="23">
        <v>2016</v>
      </c>
      <c r="B542" s="23" t="s">
        <v>514</v>
      </c>
      <c r="C542" s="13" t="s">
        <v>185</v>
      </c>
      <c r="D542" s="34" t="s">
        <v>672</v>
      </c>
      <c r="E542" s="37" t="s">
        <v>4165</v>
      </c>
    </row>
    <row r="543" spans="1:5">
      <c r="A543" s="23">
        <v>2016</v>
      </c>
      <c r="B543" s="23" t="s">
        <v>514</v>
      </c>
      <c r="C543" s="13" t="s">
        <v>185</v>
      </c>
      <c r="D543" s="34" t="s">
        <v>668</v>
      </c>
      <c r="E543" s="37" t="s">
        <v>4165</v>
      </c>
    </row>
    <row r="544" spans="1:5">
      <c r="A544" s="23">
        <v>2016</v>
      </c>
      <c r="B544" s="23" t="s">
        <v>514</v>
      </c>
      <c r="C544" s="13" t="s">
        <v>185</v>
      </c>
      <c r="D544" s="34" t="s">
        <v>2226</v>
      </c>
      <c r="E544" s="37" t="s">
        <v>4165</v>
      </c>
    </row>
    <row r="545" spans="1:5">
      <c r="A545" s="23">
        <v>2016</v>
      </c>
      <c r="B545" s="23" t="s">
        <v>514</v>
      </c>
      <c r="C545" s="13" t="s">
        <v>3925</v>
      </c>
      <c r="D545" s="34" t="s">
        <v>673</v>
      </c>
      <c r="E545" s="37" t="s">
        <v>4165</v>
      </c>
    </row>
    <row r="546" spans="1:5">
      <c r="A546" s="23">
        <v>2016</v>
      </c>
      <c r="B546" s="23" t="s">
        <v>514</v>
      </c>
      <c r="C546" s="13" t="s">
        <v>3925</v>
      </c>
      <c r="D546" s="34" t="s">
        <v>647</v>
      </c>
      <c r="E546" s="37" t="s">
        <v>4165</v>
      </c>
    </row>
    <row r="547" spans="1:5">
      <c r="A547" s="23">
        <v>2016</v>
      </c>
      <c r="B547" s="23" t="s">
        <v>514</v>
      </c>
      <c r="C547" s="13" t="s">
        <v>3925</v>
      </c>
      <c r="D547" s="34" t="s">
        <v>4160</v>
      </c>
      <c r="E547" s="37" t="s">
        <v>4165</v>
      </c>
    </row>
    <row r="548" spans="1:5">
      <c r="A548" s="23">
        <v>2016</v>
      </c>
      <c r="B548" s="23" t="s">
        <v>514</v>
      </c>
      <c r="C548" s="13" t="s">
        <v>3925</v>
      </c>
      <c r="D548" s="34" t="s">
        <v>674</v>
      </c>
      <c r="E548" s="37" t="s">
        <v>4165</v>
      </c>
    </row>
    <row r="549" spans="1:5">
      <c r="A549" s="23">
        <v>2016</v>
      </c>
      <c r="B549" s="23" t="s">
        <v>514</v>
      </c>
      <c r="C549" s="13" t="s">
        <v>3925</v>
      </c>
      <c r="D549" s="34" t="s">
        <v>675</v>
      </c>
      <c r="E549" s="37" t="s">
        <v>4165</v>
      </c>
    </row>
    <row r="550" spans="1:5">
      <c r="A550" s="23">
        <v>2016</v>
      </c>
      <c r="B550" s="23" t="s">
        <v>514</v>
      </c>
      <c r="C550" s="13" t="s">
        <v>3925</v>
      </c>
      <c r="D550" s="34" t="s">
        <v>652</v>
      </c>
      <c r="E550" s="37" t="s">
        <v>4165</v>
      </c>
    </row>
    <row r="551" spans="1:5">
      <c r="A551" s="23">
        <v>2016</v>
      </c>
      <c r="B551" s="23" t="s">
        <v>514</v>
      </c>
      <c r="C551" s="13" t="s">
        <v>3925</v>
      </c>
      <c r="D551" s="34" t="s">
        <v>653</v>
      </c>
      <c r="E551" s="37" t="s">
        <v>4165</v>
      </c>
    </row>
    <row r="552" spans="1:5">
      <c r="A552" s="23">
        <v>2016</v>
      </c>
      <c r="B552" s="23" t="s">
        <v>514</v>
      </c>
      <c r="C552" s="13" t="s">
        <v>3925</v>
      </c>
      <c r="D552" s="34" t="s">
        <v>653</v>
      </c>
      <c r="E552" s="37" t="s">
        <v>4165</v>
      </c>
    </row>
    <row r="553" spans="1:5">
      <c r="A553" s="23">
        <v>2016</v>
      </c>
      <c r="B553" s="23" t="s">
        <v>514</v>
      </c>
      <c r="C553" s="13" t="s">
        <v>3925</v>
      </c>
      <c r="D553" s="34" t="s">
        <v>676</v>
      </c>
      <c r="E553" s="37" t="s">
        <v>4165</v>
      </c>
    </row>
    <row r="554" spans="1:5">
      <c r="A554" s="23">
        <v>2016</v>
      </c>
      <c r="B554" s="23" t="s">
        <v>514</v>
      </c>
      <c r="C554" s="13" t="s">
        <v>3925</v>
      </c>
      <c r="D554" s="34" t="s">
        <v>677</v>
      </c>
      <c r="E554" s="37" t="s">
        <v>4165</v>
      </c>
    </row>
    <row r="555" spans="1:5">
      <c r="A555" s="23">
        <v>2016</v>
      </c>
      <c r="B555" s="23" t="s">
        <v>514</v>
      </c>
      <c r="C555" s="13" t="s">
        <v>3925</v>
      </c>
      <c r="D555" s="34" t="s">
        <v>2226</v>
      </c>
      <c r="E555" s="37" t="s">
        <v>4165</v>
      </c>
    </row>
    <row r="556" spans="1:5">
      <c r="A556" s="23">
        <v>2016</v>
      </c>
      <c r="B556" s="23" t="s">
        <v>514</v>
      </c>
      <c r="C556" s="13" t="s">
        <v>3925</v>
      </c>
      <c r="D556" s="34" t="s">
        <v>3408</v>
      </c>
      <c r="E556" s="37" t="s">
        <v>4165</v>
      </c>
    </row>
    <row r="557" spans="1:5">
      <c r="A557" s="23">
        <v>2016</v>
      </c>
      <c r="B557" s="23" t="s">
        <v>514</v>
      </c>
      <c r="C557" s="13" t="s">
        <v>3925</v>
      </c>
      <c r="D557" s="34" t="s">
        <v>678</v>
      </c>
      <c r="E557" s="37" t="s">
        <v>4165</v>
      </c>
    </row>
    <row r="558" spans="1:5">
      <c r="A558" s="23">
        <v>2016</v>
      </c>
      <c r="B558" s="23" t="s">
        <v>514</v>
      </c>
      <c r="C558" s="13" t="s">
        <v>3925</v>
      </c>
      <c r="D558" s="34" t="s">
        <v>815</v>
      </c>
      <c r="E558" s="37" t="s">
        <v>4165</v>
      </c>
    </row>
    <row r="559" spans="1:5">
      <c r="A559" s="23">
        <v>2016</v>
      </c>
      <c r="B559" s="23" t="s">
        <v>514</v>
      </c>
      <c r="C559" s="13" t="s">
        <v>3925</v>
      </c>
      <c r="D559" s="34" t="s">
        <v>815</v>
      </c>
      <c r="E559" s="37" t="s">
        <v>4165</v>
      </c>
    </row>
    <row r="560" spans="1:5">
      <c r="A560" s="23">
        <v>2016</v>
      </c>
      <c r="B560" s="23" t="s">
        <v>514</v>
      </c>
      <c r="C560" s="13" t="s">
        <v>3925</v>
      </c>
      <c r="D560" s="34" t="s">
        <v>276</v>
      </c>
      <c r="E560" s="37" t="s">
        <v>4165</v>
      </c>
    </row>
    <row r="561" spans="1:5">
      <c r="A561" s="23">
        <v>2016</v>
      </c>
      <c r="B561" s="23" t="s">
        <v>514</v>
      </c>
      <c r="C561" s="13" t="s">
        <v>242</v>
      </c>
      <c r="D561" s="34" t="s">
        <v>680</v>
      </c>
      <c r="E561" s="37" t="s">
        <v>4165</v>
      </c>
    </row>
    <row r="562" spans="1:5">
      <c r="A562" s="23">
        <v>2016</v>
      </c>
      <c r="B562" s="23" t="s">
        <v>514</v>
      </c>
      <c r="C562" s="13" t="s">
        <v>242</v>
      </c>
      <c r="D562" s="34" t="s">
        <v>681</v>
      </c>
      <c r="E562" s="37" t="s">
        <v>4165</v>
      </c>
    </row>
    <row r="563" spans="1:5">
      <c r="A563" s="23">
        <v>2016</v>
      </c>
      <c r="B563" s="23" t="s">
        <v>514</v>
      </c>
      <c r="C563" s="13" t="s">
        <v>242</v>
      </c>
      <c r="D563" s="34" t="s">
        <v>682</v>
      </c>
      <c r="E563" s="37" t="s">
        <v>4165</v>
      </c>
    </row>
    <row r="564" spans="1:5">
      <c r="A564" s="23">
        <v>2017</v>
      </c>
      <c r="B564" s="23" t="s">
        <v>1886</v>
      </c>
      <c r="C564" s="13" t="s">
        <v>10</v>
      </c>
      <c r="D564" s="34" t="s">
        <v>1976</v>
      </c>
      <c r="E564" s="37" t="s">
        <v>4151</v>
      </c>
    </row>
    <row r="565" spans="1:5">
      <c r="A565" s="23">
        <v>2017</v>
      </c>
      <c r="B565" s="23" t="s">
        <v>1886</v>
      </c>
      <c r="C565" s="13" t="s">
        <v>14</v>
      </c>
      <c r="D565" s="34" t="s">
        <v>1976</v>
      </c>
      <c r="E565" s="37" t="s">
        <v>4151</v>
      </c>
    </row>
    <row r="566" spans="1:5">
      <c r="A566" s="23">
        <v>2017</v>
      </c>
      <c r="B566" s="23" t="s">
        <v>1886</v>
      </c>
      <c r="C566" s="13" t="s">
        <v>14</v>
      </c>
      <c r="D566" s="34" t="s">
        <v>8298</v>
      </c>
      <c r="E566" s="37" t="s">
        <v>4151</v>
      </c>
    </row>
    <row r="567" spans="1:5">
      <c r="A567" s="23">
        <v>2017</v>
      </c>
      <c r="B567" s="23" t="s">
        <v>1886</v>
      </c>
      <c r="C567" s="13" t="s">
        <v>14</v>
      </c>
      <c r="D567" s="34" t="s">
        <v>601</v>
      </c>
      <c r="E567" s="37" t="s">
        <v>4151</v>
      </c>
    </row>
    <row r="568" spans="1:5">
      <c r="A568" s="23">
        <v>2017</v>
      </c>
      <c r="B568" s="23" t="s">
        <v>1886</v>
      </c>
      <c r="C568" s="13" t="s">
        <v>23</v>
      </c>
      <c r="D568" s="34" t="s">
        <v>1978</v>
      </c>
      <c r="E568" s="37" t="s">
        <v>4151</v>
      </c>
    </row>
    <row r="569" spans="1:5">
      <c r="A569" s="23">
        <v>2017</v>
      </c>
      <c r="B569" s="23" t="s">
        <v>1886</v>
      </c>
      <c r="C569" s="13" t="s">
        <v>23</v>
      </c>
      <c r="D569" s="34" t="s">
        <v>3387</v>
      </c>
      <c r="E569" s="37" t="s">
        <v>2358</v>
      </c>
    </row>
    <row r="570" spans="1:5">
      <c r="A570" s="23">
        <v>2017</v>
      </c>
      <c r="B570" s="23" t="s">
        <v>1886</v>
      </c>
      <c r="C570" s="13" t="s">
        <v>23</v>
      </c>
      <c r="D570" s="34" t="s">
        <v>3395</v>
      </c>
      <c r="E570" s="37" t="s">
        <v>4151</v>
      </c>
    </row>
    <row r="571" spans="1:5">
      <c r="A571" s="23">
        <v>2017</v>
      </c>
      <c r="B571" s="23" t="s">
        <v>1886</v>
      </c>
      <c r="C571" s="13" t="s">
        <v>23</v>
      </c>
      <c r="D571" s="34" t="s">
        <v>1977</v>
      </c>
      <c r="E571" s="37" t="s">
        <v>2358</v>
      </c>
    </row>
    <row r="572" spans="1:5">
      <c r="A572" s="23">
        <v>2017</v>
      </c>
      <c r="B572" s="23" t="s">
        <v>1886</v>
      </c>
      <c r="C572" s="13" t="s">
        <v>23</v>
      </c>
      <c r="D572" s="34" t="s">
        <v>616</v>
      </c>
      <c r="E572" s="37" t="s">
        <v>4151</v>
      </c>
    </row>
    <row r="573" spans="1:5">
      <c r="A573" s="23">
        <v>2017</v>
      </c>
      <c r="B573" s="23" t="s">
        <v>1886</v>
      </c>
      <c r="C573" s="13" t="s">
        <v>23</v>
      </c>
      <c r="D573" s="34" t="s">
        <v>2233</v>
      </c>
      <c r="E573" s="37" t="s">
        <v>4151</v>
      </c>
    </row>
    <row r="574" spans="1:5">
      <c r="A574" s="23">
        <v>2017</v>
      </c>
      <c r="B574" s="23" t="s">
        <v>1886</v>
      </c>
      <c r="C574" s="13" t="s">
        <v>23</v>
      </c>
      <c r="D574" s="34" t="s">
        <v>2239</v>
      </c>
      <c r="E574" s="37" t="s">
        <v>4151</v>
      </c>
    </row>
    <row r="575" spans="1:5">
      <c r="A575" s="23">
        <v>2017</v>
      </c>
      <c r="B575" s="23" t="s">
        <v>1886</v>
      </c>
      <c r="C575" s="13" t="s">
        <v>23</v>
      </c>
      <c r="D575" s="34" t="s">
        <v>2240</v>
      </c>
      <c r="E575" s="37" t="s">
        <v>4151</v>
      </c>
    </row>
    <row r="576" spans="1:5">
      <c r="A576" s="23">
        <v>2017</v>
      </c>
      <c r="B576" s="23" t="s">
        <v>1886</v>
      </c>
      <c r="C576" s="13" t="s">
        <v>23</v>
      </c>
      <c r="D576" s="34" t="s">
        <v>788</v>
      </c>
      <c r="E576" s="37" t="s">
        <v>4151</v>
      </c>
    </row>
    <row r="577" spans="1:5">
      <c r="A577" s="23">
        <v>2017</v>
      </c>
      <c r="B577" s="23" t="s">
        <v>1886</v>
      </c>
      <c r="C577" s="13" t="s">
        <v>23</v>
      </c>
      <c r="D577" s="34" t="s">
        <v>8311</v>
      </c>
      <c r="E577" s="37" t="s">
        <v>4151</v>
      </c>
    </row>
    <row r="578" spans="1:5">
      <c r="A578" s="23">
        <v>2017</v>
      </c>
      <c r="B578" s="23" t="s">
        <v>1886</v>
      </c>
      <c r="C578" s="13" t="s">
        <v>23</v>
      </c>
      <c r="D578" s="34" t="s">
        <v>608</v>
      </c>
      <c r="E578" s="37" t="s">
        <v>4151</v>
      </c>
    </row>
    <row r="579" spans="1:5">
      <c r="A579" s="23">
        <v>2017</v>
      </c>
      <c r="B579" s="23" t="s">
        <v>1886</v>
      </c>
      <c r="C579" s="13" t="s">
        <v>23</v>
      </c>
      <c r="D579" s="34" t="s">
        <v>3336</v>
      </c>
      <c r="E579" s="37" t="s">
        <v>4151</v>
      </c>
    </row>
    <row r="580" spans="1:5">
      <c r="A580" s="23">
        <v>2017</v>
      </c>
      <c r="B580" s="23" t="s">
        <v>1886</v>
      </c>
      <c r="C580" s="13" t="s">
        <v>23</v>
      </c>
      <c r="D580" s="34" t="s">
        <v>3342</v>
      </c>
      <c r="E580" s="37" t="s">
        <v>4151</v>
      </c>
    </row>
    <row r="581" spans="1:5">
      <c r="A581" s="23">
        <v>2017</v>
      </c>
      <c r="B581" s="23" t="s">
        <v>1886</v>
      </c>
      <c r="C581" s="13" t="s">
        <v>23</v>
      </c>
      <c r="D581" s="34" t="s">
        <v>8298</v>
      </c>
      <c r="E581" s="37" t="s">
        <v>4151</v>
      </c>
    </row>
    <row r="582" spans="1:5">
      <c r="A582" s="23">
        <v>2017</v>
      </c>
      <c r="B582" s="23" t="s">
        <v>1886</v>
      </c>
      <c r="C582" s="13" t="s">
        <v>23</v>
      </c>
      <c r="D582" s="34" t="s">
        <v>1980</v>
      </c>
      <c r="E582" s="37" t="s">
        <v>4151</v>
      </c>
    </row>
    <row r="583" spans="1:5">
      <c r="A583" s="23">
        <v>2017</v>
      </c>
      <c r="B583" s="23" t="s">
        <v>1886</v>
      </c>
      <c r="C583" s="13" t="s">
        <v>23</v>
      </c>
      <c r="D583" s="34" t="s">
        <v>3389</v>
      </c>
      <c r="E583" s="37" t="s">
        <v>2358</v>
      </c>
    </row>
    <row r="584" spans="1:5">
      <c r="A584" s="23">
        <v>2017</v>
      </c>
      <c r="B584" s="23" t="s">
        <v>1886</v>
      </c>
      <c r="C584" s="13" t="s">
        <v>23</v>
      </c>
      <c r="D584" s="34" t="s">
        <v>1979</v>
      </c>
      <c r="E584" s="37" t="s">
        <v>4151</v>
      </c>
    </row>
    <row r="585" spans="1:5">
      <c r="A585" s="23">
        <v>2017</v>
      </c>
      <c r="B585" s="23" t="s">
        <v>1886</v>
      </c>
      <c r="C585" s="13" t="s">
        <v>41</v>
      </c>
      <c r="D585" s="34" t="s">
        <v>1982</v>
      </c>
      <c r="E585" s="37" t="s">
        <v>4151</v>
      </c>
    </row>
    <row r="586" spans="1:5">
      <c r="A586" s="23">
        <v>2017</v>
      </c>
      <c r="B586" s="23" t="s">
        <v>1886</v>
      </c>
      <c r="C586" s="13" t="s">
        <v>41</v>
      </c>
      <c r="D586" s="34" t="s">
        <v>3391</v>
      </c>
      <c r="E586" s="37" t="s">
        <v>4151</v>
      </c>
    </row>
    <row r="587" spans="1:5">
      <c r="A587" s="23">
        <v>2017</v>
      </c>
      <c r="B587" s="23" t="s">
        <v>1886</v>
      </c>
      <c r="C587" s="13" t="s">
        <v>41</v>
      </c>
      <c r="D587" s="34" t="s">
        <v>1981</v>
      </c>
      <c r="E587" s="37" t="s">
        <v>4151</v>
      </c>
    </row>
    <row r="588" spans="1:5">
      <c r="A588" s="23">
        <v>2017</v>
      </c>
      <c r="B588" s="23" t="s">
        <v>1886</v>
      </c>
      <c r="C588" s="13" t="s">
        <v>41</v>
      </c>
      <c r="D588" s="34" t="s">
        <v>757</v>
      </c>
      <c r="E588" s="37" t="s">
        <v>4151</v>
      </c>
    </row>
    <row r="589" spans="1:5">
      <c r="A589" s="23">
        <v>2017</v>
      </c>
      <c r="B589" s="23" t="s">
        <v>1886</v>
      </c>
      <c r="C589" s="13" t="s">
        <v>41</v>
      </c>
      <c r="D589" s="34" t="s">
        <v>3387</v>
      </c>
      <c r="E589" s="37" t="s">
        <v>4151</v>
      </c>
    </row>
    <row r="590" spans="1:5">
      <c r="A590" s="23">
        <v>2017</v>
      </c>
      <c r="B590" s="23" t="s">
        <v>1886</v>
      </c>
      <c r="C590" s="13" t="s">
        <v>41</v>
      </c>
      <c r="D590" s="34" t="s">
        <v>3388</v>
      </c>
      <c r="E590" s="37" t="s">
        <v>4151</v>
      </c>
    </row>
    <row r="591" spans="1:5">
      <c r="A591" s="23">
        <v>2017</v>
      </c>
      <c r="B591" s="23" t="s">
        <v>1886</v>
      </c>
      <c r="C591" s="13" t="s">
        <v>41</v>
      </c>
      <c r="D591" s="34" t="s">
        <v>3392</v>
      </c>
      <c r="E591" s="37" t="s">
        <v>4151</v>
      </c>
    </row>
    <row r="592" spans="1:5">
      <c r="A592" s="23">
        <v>2017</v>
      </c>
      <c r="B592" s="23" t="s">
        <v>1886</v>
      </c>
      <c r="C592" s="13" t="s">
        <v>41</v>
      </c>
      <c r="D592" s="34" t="s">
        <v>789</v>
      </c>
      <c r="E592" s="37" t="s">
        <v>4151</v>
      </c>
    </row>
    <row r="593" spans="1:5">
      <c r="A593" s="23">
        <v>2017</v>
      </c>
      <c r="B593" s="23" t="s">
        <v>1886</v>
      </c>
      <c r="C593" s="13" t="s">
        <v>41</v>
      </c>
      <c r="D593" s="34" t="s">
        <v>616</v>
      </c>
      <c r="E593" s="37" t="s">
        <v>4151</v>
      </c>
    </row>
    <row r="594" spans="1:5">
      <c r="A594" s="23">
        <v>2017</v>
      </c>
      <c r="B594" s="23" t="s">
        <v>1886</v>
      </c>
      <c r="C594" s="13" t="s">
        <v>41</v>
      </c>
      <c r="D594" s="34" t="s">
        <v>5068</v>
      </c>
      <c r="E594" s="37" t="s">
        <v>4151</v>
      </c>
    </row>
    <row r="595" spans="1:5">
      <c r="A595" s="23">
        <v>2017</v>
      </c>
      <c r="B595" s="23" t="s">
        <v>1886</v>
      </c>
      <c r="C595" s="13" t="s">
        <v>41</v>
      </c>
      <c r="D595" s="34" t="s">
        <v>2233</v>
      </c>
      <c r="E595" s="37" t="s">
        <v>4151</v>
      </c>
    </row>
    <row r="596" spans="1:5">
      <c r="A596" s="23">
        <v>2017</v>
      </c>
      <c r="B596" s="23" t="s">
        <v>1886</v>
      </c>
      <c r="C596" s="13" t="s">
        <v>41</v>
      </c>
      <c r="D596" s="34" t="s">
        <v>1983</v>
      </c>
      <c r="E596" s="37" t="s">
        <v>4151</v>
      </c>
    </row>
    <row r="597" spans="1:5">
      <c r="A597" s="23">
        <v>2017</v>
      </c>
      <c r="B597" s="23" t="s">
        <v>1886</v>
      </c>
      <c r="C597" s="13" t="s">
        <v>41</v>
      </c>
      <c r="D597" s="34" t="s">
        <v>1983</v>
      </c>
      <c r="E597" s="37" t="s">
        <v>4151</v>
      </c>
    </row>
    <row r="598" spans="1:5">
      <c r="A598" s="23">
        <v>2017</v>
      </c>
      <c r="B598" s="23" t="s">
        <v>1886</v>
      </c>
      <c r="C598" s="13" t="s">
        <v>41</v>
      </c>
      <c r="D598" s="34" t="s">
        <v>633</v>
      </c>
      <c r="E598" s="37" t="s">
        <v>4151</v>
      </c>
    </row>
    <row r="599" spans="1:5">
      <c r="A599" s="23">
        <v>2017</v>
      </c>
      <c r="B599" s="23" t="s">
        <v>1886</v>
      </c>
      <c r="C599" s="13" t="s">
        <v>41</v>
      </c>
      <c r="D599" s="34" t="s">
        <v>1979</v>
      </c>
      <c r="E599" s="37" t="s">
        <v>4151</v>
      </c>
    </row>
    <row r="600" spans="1:5">
      <c r="A600" s="23">
        <v>2017</v>
      </c>
      <c r="B600" s="23" t="s">
        <v>1886</v>
      </c>
      <c r="C600" s="13" t="s">
        <v>41</v>
      </c>
      <c r="D600" s="34" t="s">
        <v>828</v>
      </c>
      <c r="E600" s="37" t="s">
        <v>4151</v>
      </c>
    </row>
    <row r="601" spans="1:5">
      <c r="A601" s="23">
        <v>2017</v>
      </c>
      <c r="B601" s="23" t="s">
        <v>1886</v>
      </c>
      <c r="C601" s="13" t="s">
        <v>60</v>
      </c>
      <c r="D601" s="34" t="s">
        <v>1985</v>
      </c>
      <c r="E601" s="37" t="s">
        <v>4151</v>
      </c>
    </row>
    <row r="602" spans="1:5">
      <c r="A602" s="23">
        <v>2017</v>
      </c>
      <c r="B602" s="23" t="s">
        <v>1886</v>
      </c>
      <c r="C602" s="13" t="s">
        <v>60</v>
      </c>
      <c r="D602" s="34" t="s">
        <v>2240</v>
      </c>
      <c r="E602" s="37" t="s">
        <v>4151</v>
      </c>
    </row>
    <row r="603" spans="1:5">
      <c r="A603" s="23">
        <v>2017</v>
      </c>
      <c r="B603" s="23" t="s">
        <v>1886</v>
      </c>
      <c r="C603" s="13" t="s">
        <v>60</v>
      </c>
      <c r="D603" s="34" t="s">
        <v>8311</v>
      </c>
      <c r="E603" s="37" t="s">
        <v>4151</v>
      </c>
    </row>
    <row r="604" spans="1:5">
      <c r="A604" s="23">
        <v>2017</v>
      </c>
      <c r="B604" s="23" t="s">
        <v>1886</v>
      </c>
      <c r="C604" s="13" t="s">
        <v>60</v>
      </c>
      <c r="D604" s="34" t="s">
        <v>8300</v>
      </c>
      <c r="E604" s="37" t="s">
        <v>4151</v>
      </c>
    </row>
    <row r="605" spans="1:5">
      <c r="A605" s="23">
        <v>2017</v>
      </c>
      <c r="B605" s="23" t="s">
        <v>1886</v>
      </c>
      <c r="C605" s="13" t="s">
        <v>60</v>
      </c>
      <c r="D605" s="34" t="s">
        <v>4240</v>
      </c>
      <c r="E605" s="37" t="s">
        <v>4151</v>
      </c>
    </row>
    <row r="606" spans="1:5">
      <c r="A606" s="23">
        <v>2017</v>
      </c>
      <c r="B606" s="23" t="s">
        <v>1886</v>
      </c>
      <c r="C606" s="13" t="s">
        <v>60</v>
      </c>
      <c r="D606" s="34" t="s">
        <v>1984</v>
      </c>
      <c r="E606" s="37" t="s">
        <v>2358</v>
      </c>
    </row>
    <row r="607" spans="1:5">
      <c r="A607" s="23">
        <v>2017</v>
      </c>
      <c r="B607" s="23" t="s">
        <v>1886</v>
      </c>
      <c r="C607" s="13" t="s">
        <v>60</v>
      </c>
      <c r="D607" s="34" t="s">
        <v>4243</v>
      </c>
      <c r="E607" s="37" t="s">
        <v>4151</v>
      </c>
    </row>
    <row r="608" spans="1:5">
      <c r="A608" s="23">
        <v>2017</v>
      </c>
      <c r="B608" s="23" t="s">
        <v>1886</v>
      </c>
      <c r="C608" s="13" t="s">
        <v>60</v>
      </c>
      <c r="D608" s="34" t="s">
        <v>1979</v>
      </c>
      <c r="E608" s="37" t="s">
        <v>4151</v>
      </c>
    </row>
    <row r="609" spans="1:5">
      <c r="A609" s="23">
        <v>2017</v>
      </c>
      <c r="B609" s="23" t="s">
        <v>1886</v>
      </c>
      <c r="C609" s="13" t="s">
        <v>60</v>
      </c>
      <c r="D609" s="34" t="s">
        <v>1986</v>
      </c>
      <c r="E609" s="37" t="s">
        <v>4151</v>
      </c>
    </row>
    <row r="610" spans="1:5">
      <c r="A610" s="23">
        <v>2017</v>
      </c>
      <c r="B610" s="23" t="s">
        <v>1886</v>
      </c>
      <c r="C610" s="13" t="s">
        <v>70</v>
      </c>
      <c r="D610" s="34" t="s">
        <v>4201</v>
      </c>
      <c r="E610" s="37" t="s">
        <v>4151</v>
      </c>
    </row>
    <row r="611" spans="1:5">
      <c r="A611" s="23">
        <v>2017</v>
      </c>
      <c r="B611" s="23" t="s">
        <v>1886</v>
      </c>
      <c r="C611" s="13" t="s">
        <v>76</v>
      </c>
      <c r="D611" s="34" t="s">
        <v>3387</v>
      </c>
      <c r="E611" s="37" t="s">
        <v>2358</v>
      </c>
    </row>
    <row r="612" spans="1:5">
      <c r="A612" s="23">
        <v>2017</v>
      </c>
      <c r="B612" s="23" t="s">
        <v>1886</v>
      </c>
      <c r="C612" s="13" t="s">
        <v>76</v>
      </c>
      <c r="D612" s="34" t="s">
        <v>616</v>
      </c>
      <c r="E612" s="37" t="s">
        <v>4151</v>
      </c>
    </row>
    <row r="613" spans="1:5">
      <c r="A613" s="23">
        <v>2017</v>
      </c>
      <c r="B613" s="23" t="s">
        <v>1886</v>
      </c>
      <c r="C613" s="13" t="s">
        <v>76</v>
      </c>
      <c r="D613" s="34" t="s">
        <v>1987</v>
      </c>
      <c r="E613" s="37" t="s">
        <v>2358</v>
      </c>
    </row>
    <row r="614" spans="1:5">
      <c r="A614" s="23">
        <v>2017</v>
      </c>
      <c r="B614" s="23" t="s">
        <v>1886</v>
      </c>
      <c r="C614" s="13" t="s">
        <v>76</v>
      </c>
      <c r="D614" s="34" t="s">
        <v>1988</v>
      </c>
      <c r="E614" s="37" t="s">
        <v>4151</v>
      </c>
    </row>
    <row r="615" spans="1:5">
      <c r="A615" s="23">
        <v>2017</v>
      </c>
      <c r="B615" s="23" t="s">
        <v>1886</v>
      </c>
      <c r="C615" s="13" t="s">
        <v>86</v>
      </c>
      <c r="D615" s="34" t="s">
        <v>1977</v>
      </c>
      <c r="E615" s="37" t="s">
        <v>2358</v>
      </c>
    </row>
    <row r="616" spans="1:5">
      <c r="A616" s="23">
        <v>2017</v>
      </c>
      <c r="B616" s="23" t="s">
        <v>1886</v>
      </c>
      <c r="C616" s="13" t="s">
        <v>86</v>
      </c>
      <c r="D616" s="34" t="s">
        <v>3393</v>
      </c>
      <c r="E616" s="37" t="s">
        <v>4151</v>
      </c>
    </row>
    <row r="617" spans="1:5">
      <c r="A617" s="23">
        <v>2017</v>
      </c>
      <c r="B617" s="23" t="s">
        <v>1886</v>
      </c>
      <c r="C617" s="13" t="s">
        <v>86</v>
      </c>
      <c r="D617" s="34" t="s">
        <v>623</v>
      </c>
      <c r="E617" s="37" t="s">
        <v>2358</v>
      </c>
    </row>
    <row r="618" spans="1:5">
      <c r="A618" s="23">
        <v>2017</v>
      </c>
      <c r="B618" s="23" t="s">
        <v>1886</v>
      </c>
      <c r="C618" s="13" t="s">
        <v>86</v>
      </c>
      <c r="D618" s="34" t="s">
        <v>687</v>
      </c>
      <c r="E618" s="37" t="s">
        <v>4151</v>
      </c>
    </row>
    <row r="619" spans="1:5">
      <c r="A619" s="23">
        <v>2017</v>
      </c>
      <c r="B619" s="23" t="s">
        <v>1886</v>
      </c>
      <c r="C619" s="13" t="s">
        <v>86</v>
      </c>
      <c r="D619" s="34" t="s">
        <v>8298</v>
      </c>
      <c r="E619" s="37" t="s">
        <v>4151</v>
      </c>
    </row>
    <row r="620" spans="1:5">
      <c r="A620" s="23">
        <v>2017</v>
      </c>
      <c r="B620" s="23" t="s">
        <v>1886</v>
      </c>
      <c r="C620" s="13" t="s">
        <v>89</v>
      </c>
      <c r="D620" s="34" t="s">
        <v>1989</v>
      </c>
      <c r="E620" s="37" t="s">
        <v>2358</v>
      </c>
    </row>
    <row r="621" spans="1:5">
      <c r="A621" s="23">
        <v>2017</v>
      </c>
      <c r="B621" s="23" t="s">
        <v>1886</v>
      </c>
      <c r="C621" s="13" t="s">
        <v>89</v>
      </c>
      <c r="D621" s="34" t="s">
        <v>5068</v>
      </c>
      <c r="E621" s="37" t="s">
        <v>4151</v>
      </c>
    </row>
    <row r="622" spans="1:5">
      <c r="A622" s="23">
        <v>2017</v>
      </c>
      <c r="B622" s="23" t="s">
        <v>1886</v>
      </c>
      <c r="C622" s="13" t="s">
        <v>89</v>
      </c>
      <c r="D622" s="34" t="s">
        <v>831</v>
      </c>
      <c r="E622" s="37" t="s">
        <v>4151</v>
      </c>
    </row>
    <row r="623" spans="1:5">
      <c r="A623" s="23">
        <v>2017</v>
      </c>
      <c r="B623" s="23" t="s">
        <v>1886</v>
      </c>
      <c r="C623" s="13" t="s">
        <v>89</v>
      </c>
      <c r="D623" s="34" t="s">
        <v>625</v>
      </c>
      <c r="E623" s="37" t="s">
        <v>4151</v>
      </c>
    </row>
    <row r="624" spans="1:5">
      <c r="A624" s="23">
        <v>2017</v>
      </c>
      <c r="B624" s="23" t="s">
        <v>1886</v>
      </c>
      <c r="C624" s="13" t="s">
        <v>94</v>
      </c>
      <c r="D624" s="34" t="s">
        <v>1990</v>
      </c>
      <c r="E624" s="37" t="s">
        <v>4151</v>
      </c>
    </row>
    <row r="625" spans="1:5">
      <c r="A625" s="23">
        <v>2017</v>
      </c>
      <c r="B625" s="23" t="s">
        <v>1886</v>
      </c>
      <c r="C625" s="13" t="s">
        <v>100</v>
      </c>
      <c r="D625" s="34" t="s">
        <v>1991</v>
      </c>
      <c r="E625" s="37" t="s">
        <v>4151</v>
      </c>
    </row>
    <row r="626" spans="1:5">
      <c r="A626" s="23">
        <v>2017</v>
      </c>
      <c r="B626" s="23" t="s">
        <v>1886</v>
      </c>
      <c r="C626" s="13" t="s">
        <v>104</v>
      </c>
      <c r="D626" s="34" t="s">
        <v>3390</v>
      </c>
      <c r="E626" s="37" t="s">
        <v>4151</v>
      </c>
    </row>
    <row r="627" spans="1:5">
      <c r="A627" s="23">
        <v>2017</v>
      </c>
      <c r="B627" s="23" t="s">
        <v>1886</v>
      </c>
      <c r="C627" s="13" t="s">
        <v>104</v>
      </c>
      <c r="D627" s="34" t="s">
        <v>3388</v>
      </c>
      <c r="E627" s="37" t="s">
        <v>2358</v>
      </c>
    </row>
    <row r="628" spans="1:5">
      <c r="A628" s="23">
        <v>2017</v>
      </c>
      <c r="B628" s="23" t="s">
        <v>1886</v>
      </c>
      <c r="C628" s="13" t="s">
        <v>104</v>
      </c>
      <c r="D628" s="34" t="s">
        <v>789</v>
      </c>
      <c r="E628" s="37" t="s">
        <v>4151</v>
      </c>
    </row>
    <row r="629" spans="1:5">
      <c r="A629" s="23">
        <v>2017</v>
      </c>
      <c r="B629" s="23" t="s">
        <v>1886</v>
      </c>
      <c r="C629" s="13" t="s">
        <v>104</v>
      </c>
      <c r="D629" s="34" t="s">
        <v>3393</v>
      </c>
      <c r="E629" s="37" t="s">
        <v>4151</v>
      </c>
    </row>
    <row r="630" spans="1:5">
      <c r="A630" s="23">
        <v>2017</v>
      </c>
      <c r="B630" s="23" t="s">
        <v>1886</v>
      </c>
      <c r="C630" s="13" t="s">
        <v>104</v>
      </c>
      <c r="D630" s="34" t="s">
        <v>788</v>
      </c>
      <c r="E630" s="37" t="s">
        <v>4151</v>
      </c>
    </row>
    <row r="631" spans="1:5">
      <c r="A631" s="23">
        <v>2017</v>
      </c>
      <c r="B631" s="23" t="s">
        <v>1886</v>
      </c>
      <c r="C631" s="13" t="s">
        <v>104</v>
      </c>
      <c r="D631" s="34" t="s">
        <v>1987</v>
      </c>
      <c r="E631" s="37" t="s">
        <v>2358</v>
      </c>
    </row>
    <row r="632" spans="1:5">
      <c r="A632" s="23">
        <v>2017</v>
      </c>
      <c r="B632" s="23" t="s">
        <v>1886</v>
      </c>
      <c r="C632" s="13" t="s">
        <v>104</v>
      </c>
      <c r="D632" s="34" t="s">
        <v>1993</v>
      </c>
      <c r="E632" s="37" t="s">
        <v>4151</v>
      </c>
    </row>
    <row r="633" spans="1:5">
      <c r="A633" s="23">
        <v>2017</v>
      </c>
      <c r="B633" s="23" t="s">
        <v>1886</v>
      </c>
      <c r="C633" s="13" t="s">
        <v>104</v>
      </c>
      <c r="D633" s="34" t="s">
        <v>1992</v>
      </c>
      <c r="E633" s="37" t="s">
        <v>2358</v>
      </c>
    </row>
    <row r="634" spans="1:5">
      <c r="A634" s="23">
        <v>2017</v>
      </c>
      <c r="B634" s="23" t="s">
        <v>1886</v>
      </c>
      <c r="C634" s="13" t="s">
        <v>120</v>
      </c>
      <c r="D634" s="34" t="s">
        <v>735</v>
      </c>
      <c r="E634" s="37" t="s">
        <v>2358</v>
      </c>
    </row>
    <row r="635" spans="1:5">
      <c r="A635" s="23">
        <v>2017</v>
      </c>
      <c r="B635" s="23" t="s">
        <v>1886</v>
      </c>
      <c r="C635" s="13" t="s">
        <v>156</v>
      </c>
      <c r="D635" s="34" t="s">
        <v>1994</v>
      </c>
      <c r="E635" s="37" t="s">
        <v>4151</v>
      </c>
    </row>
    <row r="636" spans="1:5">
      <c r="A636" s="23">
        <v>2017</v>
      </c>
      <c r="B636" s="23" t="s">
        <v>1886</v>
      </c>
      <c r="C636" s="13" t="s">
        <v>156</v>
      </c>
      <c r="D636" s="34" t="s">
        <v>633</v>
      </c>
      <c r="E636" s="37" t="s">
        <v>4151</v>
      </c>
    </row>
    <row r="637" spans="1:5">
      <c r="A637" s="23">
        <v>2017</v>
      </c>
      <c r="B637" s="23" t="s">
        <v>1886</v>
      </c>
      <c r="C637" s="13" t="s">
        <v>164</v>
      </c>
      <c r="D637" s="34" t="s">
        <v>616</v>
      </c>
      <c r="E637" s="37" t="s">
        <v>4151</v>
      </c>
    </row>
    <row r="638" spans="1:5">
      <c r="A638" s="23">
        <v>2017</v>
      </c>
      <c r="B638" s="23" t="s">
        <v>1886</v>
      </c>
      <c r="C638" s="13" t="s">
        <v>164</v>
      </c>
      <c r="D638" s="34" t="s">
        <v>3393</v>
      </c>
      <c r="E638" s="37" t="s">
        <v>4151</v>
      </c>
    </row>
    <row r="639" spans="1:5">
      <c r="A639" s="23">
        <v>2017</v>
      </c>
      <c r="B639" s="23" t="s">
        <v>1886</v>
      </c>
      <c r="C639" s="13" t="s">
        <v>164</v>
      </c>
      <c r="D639" s="34" t="s">
        <v>1995</v>
      </c>
      <c r="E639" s="37" t="s">
        <v>4151</v>
      </c>
    </row>
    <row r="640" spans="1:5">
      <c r="A640" s="23">
        <v>2017</v>
      </c>
      <c r="B640" s="23" t="s">
        <v>1886</v>
      </c>
      <c r="C640" s="13" t="s">
        <v>167</v>
      </c>
      <c r="D640" s="34" t="s">
        <v>1999</v>
      </c>
      <c r="E640" s="37" t="s">
        <v>2358</v>
      </c>
    </row>
    <row r="641" spans="1:5">
      <c r="A641" s="23">
        <v>2017</v>
      </c>
      <c r="B641" s="23" t="s">
        <v>1886</v>
      </c>
      <c r="C641" s="13" t="s">
        <v>167</v>
      </c>
      <c r="D641" s="34" t="s">
        <v>834</v>
      </c>
      <c r="E641" s="37" t="s">
        <v>2358</v>
      </c>
    </row>
    <row r="642" spans="1:5">
      <c r="A642" s="23">
        <v>2017</v>
      </c>
      <c r="B642" s="23" t="s">
        <v>1886</v>
      </c>
      <c r="C642" s="13" t="s">
        <v>167</v>
      </c>
      <c r="D642" s="34" t="s">
        <v>2001</v>
      </c>
      <c r="E642" s="37" t="s">
        <v>2358</v>
      </c>
    </row>
    <row r="643" spans="1:5">
      <c r="A643" s="23">
        <v>2017</v>
      </c>
      <c r="B643" s="23" t="s">
        <v>1886</v>
      </c>
      <c r="C643" s="13" t="s">
        <v>167</v>
      </c>
      <c r="D643" s="34" t="s">
        <v>2000</v>
      </c>
      <c r="E643" s="37" t="s">
        <v>2358</v>
      </c>
    </row>
    <row r="644" spans="1:5">
      <c r="A644" s="23">
        <v>2017</v>
      </c>
      <c r="B644" s="23" t="s">
        <v>1886</v>
      </c>
      <c r="C644" s="13" t="s">
        <v>167</v>
      </c>
      <c r="D644" s="34" t="s">
        <v>797</v>
      </c>
      <c r="E644" s="37" t="s">
        <v>4151</v>
      </c>
    </row>
    <row r="645" spans="1:5">
      <c r="A645" s="23">
        <v>2017</v>
      </c>
      <c r="B645" s="23" t="s">
        <v>1886</v>
      </c>
      <c r="C645" s="13" t="s">
        <v>167</v>
      </c>
      <c r="D645" s="34" t="s">
        <v>1977</v>
      </c>
      <c r="E645" s="37" t="s">
        <v>2358</v>
      </c>
    </row>
    <row r="646" spans="1:5">
      <c r="A646" s="23">
        <v>2017</v>
      </c>
      <c r="B646" s="23" t="s">
        <v>1886</v>
      </c>
      <c r="C646" s="13" t="s">
        <v>167</v>
      </c>
      <c r="D646" s="34" t="s">
        <v>3394</v>
      </c>
      <c r="E646" s="37" t="s">
        <v>2358</v>
      </c>
    </row>
    <row r="647" spans="1:5">
      <c r="A647" s="23">
        <v>2017</v>
      </c>
      <c r="B647" s="23" t="s">
        <v>1886</v>
      </c>
      <c r="C647" s="13" t="s">
        <v>167</v>
      </c>
      <c r="D647" s="34" t="s">
        <v>1998</v>
      </c>
      <c r="E647" s="37" t="s">
        <v>2358</v>
      </c>
    </row>
    <row r="648" spans="1:5">
      <c r="A648" s="23">
        <v>2017</v>
      </c>
      <c r="B648" s="23" t="s">
        <v>1886</v>
      </c>
      <c r="C648" s="13" t="s">
        <v>167</v>
      </c>
      <c r="D648" s="34" t="s">
        <v>1997</v>
      </c>
      <c r="E648" s="37" t="s">
        <v>2358</v>
      </c>
    </row>
    <row r="649" spans="1:5">
      <c r="A649" s="23">
        <v>2017</v>
      </c>
      <c r="B649" s="23" t="s">
        <v>1886</v>
      </c>
      <c r="C649" s="13" t="s">
        <v>167</v>
      </c>
      <c r="D649" s="34" t="s">
        <v>1996</v>
      </c>
      <c r="E649" s="37" t="s">
        <v>2358</v>
      </c>
    </row>
    <row r="650" spans="1:5">
      <c r="A650" s="23">
        <v>2017</v>
      </c>
      <c r="B650" s="23" t="s">
        <v>1886</v>
      </c>
      <c r="C650" s="13" t="s">
        <v>167</v>
      </c>
      <c r="D650" s="34" t="s">
        <v>4255</v>
      </c>
      <c r="E650" s="37" t="s">
        <v>2358</v>
      </c>
    </row>
    <row r="651" spans="1:5">
      <c r="A651" s="23">
        <v>2017</v>
      </c>
      <c r="B651" s="23" t="s">
        <v>1886</v>
      </c>
      <c r="C651" s="13" t="s">
        <v>167</v>
      </c>
      <c r="D651" s="34" t="s">
        <v>636</v>
      </c>
      <c r="E651" s="37" t="s">
        <v>2358</v>
      </c>
    </row>
    <row r="652" spans="1:5">
      <c r="A652" s="23">
        <v>2017</v>
      </c>
      <c r="B652" s="23" t="s">
        <v>1886</v>
      </c>
      <c r="C652" s="13" t="s">
        <v>167</v>
      </c>
      <c r="D652" s="34" t="s">
        <v>638</v>
      </c>
      <c r="E652" s="37" t="s">
        <v>2358</v>
      </c>
    </row>
    <row r="653" spans="1:5">
      <c r="A653" s="23">
        <v>2017</v>
      </c>
      <c r="B653" s="23" t="s">
        <v>1886</v>
      </c>
      <c r="C653" s="13" t="s">
        <v>171</v>
      </c>
      <c r="D653" s="34" t="s">
        <v>4201</v>
      </c>
      <c r="E653" s="37" t="s">
        <v>4151</v>
      </c>
    </row>
    <row r="654" spans="1:5">
      <c r="A654" s="23">
        <v>2017</v>
      </c>
      <c r="B654" s="23" t="s">
        <v>1886</v>
      </c>
      <c r="C654" s="13" t="s">
        <v>171</v>
      </c>
      <c r="D654" s="34" t="s">
        <v>1987</v>
      </c>
      <c r="E654" s="37" t="s">
        <v>2358</v>
      </c>
    </row>
    <row r="655" spans="1:5">
      <c r="A655" s="23">
        <v>2017</v>
      </c>
      <c r="B655" s="23" t="s">
        <v>1886</v>
      </c>
      <c r="C655" s="13" t="s">
        <v>1126</v>
      </c>
      <c r="D655" s="34" t="s">
        <v>5068</v>
      </c>
      <c r="E655" s="37" t="s">
        <v>2358</v>
      </c>
    </row>
    <row r="656" spans="1:5">
      <c r="A656" s="23">
        <v>2017</v>
      </c>
      <c r="B656" s="23" t="s">
        <v>1886</v>
      </c>
      <c r="C656" s="13" t="s">
        <v>1126</v>
      </c>
      <c r="D656" s="34" t="s">
        <v>2002</v>
      </c>
      <c r="E656" s="37" t="s">
        <v>4151</v>
      </c>
    </row>
    <row r="657" spans="1:5">
      <c r="A657" s="23">
        <v>2017</v>
      </c>
      <c r="B657" s="23" t="s">
        <v>514</v>
      </c>
      <c r="C657" s="13" t="s">
        <v>184</v>
      </c>
      <c r="D657" s="34" t="s">
        <v>2221</v>
      </c>
      <c r="E657" s="37" t="s">
        <v>2358</v>
      </c>
    </row>
    <row r="658" spans="1:5">
      <c r="A658" s="23">
        <v>2017</v>
      </c>
      <c r="B658" s="23" t="s">
        <v>514</v>
      </c>
      <c r="C658" s="13" t="s">
        <v>184</v>
      </c>
      <c r="D658" s="34" t="s">
        <v>2201</v>
      </c>
      <c r="E658" s="37" t="s">
        <v>2358</v>
      </c>
    </row>
    <row r="659" spans="1:5">
      <c r="A659" s="23">
        <v>2017</v>
      </c>
      <c r="B659" s="23" t="s">
        <v>514</v>
      </c>
      <c r="C659" s="13" t="s">
        <v>23</v>
      </c>
      <c r="D659" s="34" t="s">
        <v>816</v>
      </c>
      <c r="E659" s="37" t="s">
        <v>2358</v>
      </c>
    </row>
    <row r="660" spans="1:5">
      <c r="A660" s="23">
        <v>2017</v>
      </c>
      <c r="B660" s="23" t="s">
        <v>514</v>
      </c>
      <c r="C660" s="13" t="s">
        <v>23</v>
      </c>
      <c r="D660" s="34" t="s">
        <v>642</v>
      </c>
      <c r="E660" s="37" t="s">
        <v>2358</v>
      </c>
    </row>
    <row r="661" spans="1:5">
      <c r="A661" s="23">
        <v>2017</v>
      </c>
      <c r="B661" s="23" t="s">
        <v>514</v>
      </c>
      <c r="C661" s="13" t="s">
        <v>23</v>
      </c>
      <c r="D661" s="34" t="s">
        <v>2212</v>
      </c>
      <c r="E661" s="37" t="s">
        <v>2358</v>
      </c>
    </row>
    <row r="662" spans="1:5">
      <c r="A662" s="23">
        <v>2017</v>
      </c>
      <c r="B662" s="23" t="s">
        <v>514</v>
      </c>
      <c r="C662" s="13" t="s">
        <v>23</v>
      </c>
      <c r="D662" s="34" t="s">
        <v>646</v>
      </c>
      <c r="E662" s="37" t="s">
        <v>2358</v>
      </c>
    </row>
    <row r="663" spans="1:5">
      <c r="A663" s="23">
        <v>2017</v>
      </c>
      <c r="B663" s="23" t="s">
        <v>514</v>
      </c>
      <c r="C663" s="13" t="s">
        <v>23</v>
      </c>
      <c r="D663" s="34" t="s">
        <v>645</v>
      </c>
      <c r="E663" s="37" t="s">
        <v>2358</v>
      </c>
    </row>
    <row r="664" spans="1:5">
      <c r="A664" s="23">
        <v>2017</v>
      </c>
      <c r="B664" s="23" t="s">
        <v>514</v>
      </c>
      <c r="C664" s="13" t="s">
        <v>23</v>
      </c>
      <c r="D664" s="34" t="s">
        <v>3388</v>
      </c>
      <c r="E664" s="37" t="s">
        <v>2358</v>
      </c>
    </row>
    <row r="665" spans="1:5">
      <c r="A665" s="23">
        <v>2017</v>
      </c>
      <c r="B665" s="23" t="s">
        <v>514</v>
      </c>
      <c r="C665" s="13" t="s">
        <v>23</v>
      </c>
      <c r="D665" s="34" t="s">
        <v>2199</v>
      </c>
      <c r="E665" s="37" t="s">
        <v>2358</v>
      </c>
    </row>
    <row r="666" spans="1:5">
      <c r="A666" s="23">
        <v>2017</v>
      </c>
      <c r="B666" s="23" t="s">
        <v>514</v>
      </c>
      <c r="C666" s="13" t="s">
        <v>23</v>
      </c>
      <c r="D666" s="34" t="s">
        <v>836</v>
      </c>
      <c r="E666" s="37" t="s">
        <v>2358</v>
      </c>
    </row>
    <row r="667" spans="1:5">
      <c r="A667" s="23">
        <v>2017</v>
      </c>
      <c r="B667" s="23" t="s">
        <v>514</v>
      </c>
      <c r="C667" s="13" t="s">
        <v>23</v>
      </c>
      <c r="D667" s="34" t="s">
        <v>2225</v>
      </c>
      <c r="E667" s="37" t="s">
        <v>2358</v>
      </c>
    </row>
    <row r="668" spans="1:5">
      <c r="A668" s="23">
        <v>2017</v>
      </c>
      <c r="B668" s="23" t="s">
        <v>514</v>
      </c>
      <c r="C668" s="13" t="s">
        <v>23</v>
      </c>
      <c r="D668" s="34" t="s">
        <v>671</v>
      </c>
      <c r="E668" s="37" t="s">
        <v>2358</v>
      </c>
    </row>
    <row r="669" spans="1:5">
      <c r="A669" s="23">
        <v>2017</v>
      </c>
      <c r="B669" s="23" t="s">
        <v>514</v>
      </c>
      <c r="C669" s="13" t="s">
        <v>23</v>
      </c>
      <c r="D669" s="34" t="s">
        <v>653</v>
      </c>
      <c r="E669" s="37" t="s">
        <v>2358</v>
      </c>
    </row>
    <row r="670" spans="1:5">
      <c r="A670" s="23">
        <v>2017</v>
      </c>
      <c r="B670" s="23" t="s">
        <v>514</v>
      </c>
      <c r="C670" s="13" t="s">
        <v>23</v>
      </c>
      <c r="D670" s="34" t="s">
        <v>2200</v>
      </c>
      <c r="E670" s="37" t="s">
        <v>2358</v>
      </c>
    </row>
    <row r="671" spans="1:5">
      <c r="A671" s="23">
        <v>2017</v>
      </c>
      <c r="B671" s="23" t="s">
        <v>514</v>
      </c>
      <c r="C671" s="13" t="s">
        <v>23</v>
      </c>
      <c r="D671" s="34" t="s">
        <v>2201</v>
      </c>
      <c r="E671" s="37" t="s">
        <v>2358</v>
      </c>
    </row>
    <row r="672" spans="1:5">
      <c r="A672" s="23">
        <v>2017</v>
      </c>
      <c r="B672" s="23" t="s">
        <v>514</v>
      </c>
      <c r="C672" s="13" t="s">
        <v>23</v>
      </c>
      <c r="D672" s="34" t="s">
        <v>2232</v>
      </c>
      <c r="E672" s="37" t="s">
        <v>2358</v>
      </c>
    </row>
    <row r="673" spans="1:5">
      <c r="A673" s="23">
        <v>2017</v>
      </c>
      <c r="B673" s="23" t="s">
        <v>514</v>
      </c>
      <c r="C673" s="13" t="s">
        <v>23</v>
      </c>
      <c r="D673" s="34" t="s">
        <v>2234</v>
      </c>
      <c r="E673" s="37" t="s">
        <v>2358</v>
      </c>
    </row>
    <row r="674" spans="1:5">
      <c r="A674" s="23">
        <v>2017</v>
      </c>
      <c r="B674" s="23" t="s">
        <v>514</v>
      </c>
      <c r="C674" s="13" t="s">
        <v>23</v>
      </c>
      <c r="D674" s="34" t="s">
        <v>2237</v>
      </c>
      <c r="E674" s="37" t="s">
        <v>2358</v>
      </c>
    </row>
    <row r="675" spans="1:5">
      <c r="A675" s="23">
        <v>2017</v>
      </c>
      <c r="B675" s="23" t="s">
        <v>514</v>
      </c>
      <c r="C675" s="13" t="s">
        <v>23</v>
      </c>
      <c r="D675" s="34" t="s">
        <v>2238</v>
      </c>
      <c r="E675" s="37" t="s">
        <v>2358</v>
      </c>
    </row>
    <row r="676" spans="1:5">
      <c r="A676" s="23">
        <v>2017</v>
      </c>
      <c r="B676" s="23" t="s">
        <v>514</v>
      </c>
      <c r="C676" s="13" t="s">
        <v>23</v>
      </c>
      <c r="D676" s="34" t="s">
        <v>2239</v>
      </c>
      <c r="E676" s="37" t="s">
        <v>2358</v>
      </c>
    </row>
    <row r="677" spans="1:5">
      <c r="A677" s="23">
        <v>2017</v>
      </c>
      <c r="B677" s="23" t="s">
        <v>514</v>
      </c>
      <c r="C677" s="13" t="s">
        <v>23</v>
      </c>
      <c r="D677" s="34" t="s">
        <v>2241</v>
      </c>
      <c r="E677" s="37" t="s">
        <v>2358</v>
      </c>
    </row>
    <row r="678" spans="1:5">
      <c r="A678" s="23">
        <v>2017</v>
      </c>
      <c r="B678" s="23" t="s">
        <v>514</v>
      </c>
      <c r="C678" s="13" t="s">
        <v>23</v>
      </c>
      <c r="D678" s="34" t="s">
        <v>2242</v>
      </c>
      <c r="E678" s="37" t="s">
        <v>2358</v>
      </c>
    </row>
    <row r="679" spans="1:5">
      <c r="A679" s="23">
        <v>2017</v>
      </c>
      <c r="B679" s="23" t="s">
        <v>514</v>
      </c>
      <c r="C679" s="13" t="s">
        <v>23</v>
      </c>
      <c r="D679" s="34" t="s">
        <v>4199</v>
      </c>
      <c r="E679" s="37" t="s">
        <v>2358</v>
      </c>
    </row>
    <row r="680" spans="1:5">
      <c r="A680" s="23">
        <v>2017</v>
      </c>
      <c r="B680" s="23" t="s">
        <v>514</v>
      </c>
      <c r="C680" s="13" t="s">
        <v>23</v>
      </c>
      <c r="D680" s="34" t="s">
        <v>2202</v>
      </c>
      <c r="E680" s="37" t="s">
        <v>2358</v>
      </c>
    </row>
    <row r="681" spans="1:5">
      <c r="A681" s="23">
        <v>2017</v>
      </c>
      <c r="B681" s="23" t="s">
        <v>514</v>
      </c>
      <c r="C681" s="13" t="s">
        <v>23</v>
      </c>
      <c r="D681" s="34" t="s">
        <v>2213</v>
      </c>
      <c r="E681" s="37" t="s">
        <v>2358</v>
      </c>
    </row>
    <row r="682" spans="1:5">
      <c r="A682" s="23">
        <v>2017</v>
      </c>
      <c r="B682" s="23" t="s">
        <v>514</v>
      </c>
      <c r="C682" s="13" t="s">
        <v>23</v>
      </c>
      <c r="D682" s="34" t="s">
        <v>2203</v>
      </c>
      <c r="E682" s="37" t="s">
        <v>2358</v>
      </c>
    </row>
    <row r="683" spans="1:5">
      <c r="A683" s="23">
        <v>2017</v>
      </c>
      <c r="B683" s="23" t="s">
        <v>514</v>
      </c>
      <c r="C683" s="13" t="s">
        <v>23</v>
      </c>
      <c r="D683" s="34" t="s">
        <v>659</v>
      </c>
      <c r="E683" s="37" t="s">
        <v>2358</v>
      </c>
    </row>
    <row r="684" spans="1:5">
      <c r="A684" s="23">
        <v>2017</v>
      </c>
      <c r="B684" s="23" t="s">
        <v>514</v>
      </c>
      <c r="C684" s="13" t="s">
        <v>23</v>
      </c>
      <c r="D684" s="34" t="s">
        <v>822</v>
      </c>
      <c r="E684" s="37" t="s">
        <v>2358</v>
      </c>
    </row>
    <row r="685" spans="1:5">
      <c r="A685" s="23">
        <v>2017</v>
      </c>
      <c r="B685" s="23" t="s">
        <v>514</v>
      </c>
      <c r="C685" s="13" t="s">
        <v>23</v>
      </c>
      <c r="D685" s="34" t="s">
        <v>2226</v>
      </c>
      <c r="E685" s="37" t="s">
        <v>2358</v>
      </c>
    </row>
    <row r="686" spans="1:5">
      <c r="A686" s="23">
        <v>2017</v>
      </c>
      <c r="B686" s="23" t="s">
        <v>514</v>
      </c>
      <c r="C686" s="13" t="s">
        <v>23</v>
      </c>
      <c r="D686" s="34" t="s">
        <v>2204</v>
      </c>
      <c r="E686" s="37" t="s">
        <v>2358</v>
      </c>
    </row>
    <row r="687" spans="1:5">
      <c r="A687" s="23">
        <v>2017</v>
      </c>
      <c r="B687" s="23" t="s">
        <v>514</v>
      </c>
      <c r="C687" s="13" t="s">
        <v>23</v>
      </c>
      <c r="D687" s="34" t="s">
        <v>2214</v>
      </c>
      <c r="E687" s="37" t="s">
        <v>2358</v>
      </c>
    </row>
    <row r="688" spans="1:5">
      <c r="A688" s="23">
        <v>2017</v>
      </c>
      <c r="B688" s="23" t="s">
        <v>514</v>
      </c>
      <c r="C688" s="13" t="s">
        <v>23</v>
      </c>
      <c r="D688" s="34" t="s">
        <v>2205</v>
      </c>
      <c r="E688" s="37" t="s">
        <v>2358</v>
      </c>
    </row>
    <row r="689" spans="1:5">
      <c r="A689" s="23">
        <v>2017</v>
      </c>
      <c r="B689" s="23" t="s">
        <v>514</v>
      </c>
      <c r="C689" s="13" t="s">
        <v>23</v>
      </c>
      <c r="D689" s="34" t="s">
        <v>2215</v>
      </c>
      <c r="E689" s="37" t="s">
        <v>2358</v>
      </c>
    </row>
    <row r="690" spans="1:5">
      <c r="A690" s="23">
        <v>2017</v>
      </c>
      <c r="B690" s="23" t="s">
        <v>514</v>
      </c>
      <c r="C690" s="13" t="s">
        <v>23</v>
      </c>
      <c r="D690" s="34" t="s">
        <v>2206</v>
      </c>
      <c r="E690" s="37" t="s">
        <v>2358</v>
      </c>
    </row>
    <row r="691" spans="1:5">
      <c r="A691" s="23">
        <v>2017</v>
      </c>
      <c r="B691" s="23" t="s">
        <v>514</v>
      </c>
      <c r="C691" s="13" t="s">
        <v>23</v>
      </c>
      <c r="D691" s="34" t="s">
        <v>2223</v>
      </c>
      <c r="E691" s="37" t="s">
        <v>2358</v>
      </c>
    </row>
    <row r="692" spans="1:5">
      <c r="A692" s="23">
        <v>2017</v>
      </c>
      <c r="B692" s="23" t="s">
        <v>514</v>
      </c>
      <c r="C692" s="13" t="s">
        <v>23</v>
      </c>
      <c r="D692" s="34" t="s">
        <v>2207</v>
      </c>
      <c r="E692" s="37" t="s">
        <v>2358</v>
      </c>
    </row>
    <row r="693" spans="1:5">
      <c r="A693" s="23">
        <v>2017</v>
      </c>
      <c r="B693" s="23" t="s">
        <v>514</v>
      </c>
      <c r="C693" s="13" t="s">
        <v>23</v>
      </c>
      <c r="D693" s="34" t="s">
        <v>3409</v>
      </c>
      <c r="E693" s="37" t="s">
        <v>2358</v>
      </c>
    </row>
    <row r="694" spans="1:5">
      <c r="A694" s="23">
        <v>2017</v>
      </c>
      <c r="B694" s="23" t="s">
        <v>514</v>
      </c>
      <c r="C694" s="13" t="s">
        <v>23</v>
      </c>
      <c r="D694" s="34" t="s">
        <v>5833</v>
      </c>
      <c r="E694" s="37" t="s">
        <v>2358</v>
      </c>
    </row>
    <row r="695" spans="1:5">
      <c r="A695" s="23">
        <v>2017</v>
      </c>
      <c r="B695" s="23" t="s">
        <v>514</v>
      </c>
      <c r="C695" s="13" t="s">
        <v>23</v>
      </c>
      <c r="D695" s="34" t="s">
        <v>2216</v>
      </c>
      <c r="E695" s="37" t="s">
        <v>2358</v>
      </c>
    </row>
    <row r="696" spans="1:5">
      <c r="A696" s="23">
        <v>2017</v>
      </c>
      <c r="B696" s="23" t="s">
        <v>514</v>
      </c>
      <c r="C696" s="13" t="s">
        <v>185</v>
      </c>
      <c r="D696" s="34" t="s">
        <v>816</v>
      </c>
      <c r="E696" s="37" t="s">
        <v>2358</v>
      </c>
    </row>
    <row r="697" spans="1:5">
      <c r="A697" s="23">
        <v>2017</v>
      </c>
      <c r="B697" s="23" t="s">
        <v>514</v>
      </c>
      <c r="C697" s="13" t="s">
        <v>185</v>
      </c>
      <c r="D697" s="34" t="s">
        <v>4140</v>
      </c>
      <c r="E697" s="37" t="s">
        <v>2358</v>
      </c>
    </row>
    <row r="698" spans="1:5">
      <c r="A698" s="23">
        <v>2017</v>
      </c>
      <c r="B698" s="23" t="s">
        <v>514</v>
      </c>
      <c r="C698" s="13" t="s">
        <v>185</v>
      </c>
      <c r="D698" s="34" t="s">
        <v>2208</v>
      </c>
      <c r="E698" s="37" t="s">
        <v>2358</v>
      </c>
    </row>
    <row r="699" spans="1:5">
      <c r="A699" s="23">
        <v>2017</v>
      </c>
      <c r="B699" s="23" t="s">
        <v>514</v>
      </c>
      <c r="C699" s="13" t="s">
        <v>185</v>
      </c>
      <c r="D699" s="34" t="s">
        <v>4160</v>
      </c>
      <c r="E699" s="37" t="s">
        <v>2358</v>
      </c>
    </row>
    <row r="700" spans="1:5">
      <c r="A700" s="23">
        <v>2017</v>
      </c>
      <c r="B700" s="23" t="s">
        <v>514</v>
      </c>
      <c r="C700" s="13" t="s">
        <v>185</v>
      </c>
      <c r="D700" s="34" t="s">
        <v>2201</v>
      </c>
      <c r="E700" s="37" t="s">
        <v>2358</v>
      </c>
    </row>
    <row r="701" spans="1:5">
      <c r="A701" s="23">
        <v>2017</v>
      </c>
      <c r="B701" s="23" t="s">
        <v>514</v>
      </c>
      <c r="C701" s="13" t="s">
        <v>185</v>
      </c>
      <c r="D701" s="34" t="s">
        <v>2238</v>
      </c>
      <c r="E701" s="37" t="s">
        <v>2358</v>
      </c>
    </row>
    <row r="702" spans="1:5">
      <c r="A702" s="23">
        <v>2017</v>
      </c>
      <c r="B702" s="23" t="s">
        <v>514</v>
      </c>
      <c r="C702" s="13" t="s">
        <v>185</v>
      </c>
      <c r="D702" s="34" t="s">
        <v>2224</v>
      </c>
      <c r="E702" s="37" t="s">
        <v>2358</v>
      </c>
    </row>
    <row r="703" spans="1:5">
      <c r="A703" s="23">
        <v>2017</v>
      </c>
      <c r="B703" s="23" t="s">
        <v>514</v>
      </c>
      <c r="C703" s="13" t="s">
        <v>185</v>
      </c>
      <c r="D703" s="34" t="s">
        <v>2203</v>
      </c>
      <c r="E703" s="37" t="s">
        <v>2358</v>
      </c>
    </row>
    <row r="704" spans="1:5">
      <c r="A704" s="23">
        <v>2017</v>
      </c>
      <c r="B704" s="23" t="s">
        <v>514</v>
      </c>
      <c r="C704" s="13" t="s">
        <v>185</v>
      </c>
      <c r="D704" s="34" t="s">
        <v>2226</v>
      </c>
      <c r="E704" s="37" t="s">
        <v>2358</v>
      </c>
    </row>
    <row r="705" spans="1:5">
      <c r="A705" s="23">
        <v>2017</v>
      </c>
      <c r="B705" s="23" t="s">
        <v>514</v>
      </c>
      <c r="C705" s="13" t="s">
        <v>185</v>
      </c>
      <c r="D705" s="34" t="s">
        <v>2222</v>
      </c>
      <c r="E705" s="37" t="s">
        <v>2358</v>
      </c>
    </row>
    <row r="706" spans="1:5">
      <c r="A706" s="23">
        <v>2017</v>
      </c>
      <c r="B706" s="23" t="s">
        <v>514</v>
      </c>
      <c r="C706" s="13" t="s">
        <v>185</v>
      </c>
      <c r="D706" s="34" t="s">
        <v>2217</v>
      </c>
      <c r="E706" s="37" t="s">
        <v>2358</v>
      </c>
    </row>
    <row r="707" spans="1:5">
      <c r="A707" s="23">
        <v>2017</v>
      </c>
      <c r="B707" s="23" t="s">
        <v>514</v>
      </c>
      <c r="C707" s="13" t="s">
        <v>185</v>
      </c>
      <c r="D707" s="34" t="s">
        <v>666</v>
      </c>
      <c r="E707" s="37" t="s">
        <v>2358</v>
      </c>
    </row>
    <row r="708" spans="1:5">
      <c r="A708" s="23">
        <v>2017</v>
      </c>
      <c r="B708" s="23" t="s">
        <v>514</v>
      </c>
      <c r="C708" s="13" t="s">
        <v>3925</v>
      </c>
      <c r="D708" s="34" t="s">
        <v>2218</v>
      </c>
      <c r="E708" s="37" t="s">
        <v>2358</v>
      </c>
    </row>
    <row r="709" spans="1:5">
      <c r="A709" s="23">
        <v>2017</v>
      </c>
      <c r="B709" s="23" t="s">
        <v>514</v>
      </c>
      <c r="C709" s="13" t="s">
        <v>3925</v>
      </c>
      <c r="D709" s="34" t="s">
        <v>2209</v>
      </c>
      <c r="E709" s="37" t="s">
        <v>2358</v>
      </c>
    </row>
    <row r="710" spans="1:5">
      <c r="A710" s="23">
        <v>2017</v>
      </c>
      <c r="B710" s="23" t="s">
        <v>514</v>
      </c>
      <c r="C710" s="13" t="s">
        <v>3925</v>
      </c>
      <c r="D710" s="34" t="s">
        <v>646</v>
      </c>
      <c r="E710" s="37" t="s">
        <v>2358</v>
      </c>
    </row>
    <row r="711" spans="1:5">
      <c r="A711" s="23">
        <v>2017</v>
      </c>
      <c r="B711" s="23" t="s">
        <v>514</v>
      </c>
      <c r="C711" s="13" t="s">
        <v>3925</v>
      </c>
      <c r="D711" s="34" t="s">
        <v>2210</v>
      </c>
      <c r="E711" s="37" t="s">
        <v>2358</v>
      </c>
    </row>
    <row r="712" spans="1:5">
      <c r="A712" s="23">
        <v>2017</v>
      </c>
      <c r="B712" s="23" t="s">
        <v>514</v>
      </c>
      <c r="C712" s="13" t="s">
        <v>3925</v>
      </c>
      <c r="D712" s="34" t="s">
        <v>670</v>
      </c>
      <c r="E712" s="37" t="s">
        <v>2358</v>
      </c>
    </row>
    <row r="713" spans="1:5">
      <c r="A713" s="23">
        <v>2017</v>
      </c>
      <c r="B713" s="23" t="s">
        <v>514</v>
      </c>
      <c r="C713" s="13" t="s">
        <v>3925</v>
      </c>
      <c r="D713" s="34" t="s">
        <v>2219</v>
      </c>
      <c r="E713" s="37" t="s">
        <v>2358</v>
      </c>
    </row>
    <row r="714" spans="1:5">
      <c r="A714" s="23">
        <v>2017</v>
      </c>
      <c r="B714" s="23" t="s">
        <v>514</v>
      </c>
      <c r="C714" s="13" t="s">
        <v>3925</v>
      </c>
      <c r="D714" s="34" t="s">
        <v>624</v>
      </c>
      <c r="E714" s="37" t="s">
        <v>2358</v>
      </c>
    </row>
    <row r="715" spans="1:5">
      <c r="A715" s="23">
        <v>2017</v>
      </c>
      <c r="B715" s="23" t="s">
        <v>514</v>
      </c>
      <c r="C715" s="13" t="s">
        <v>3925</v>
      </c>
      <c r="D715" s="34" t="s">
        <v>653</v>
      </c>
      <c r="E715" s="37" t="s">
        <v>2358</v>
      </c>
    </row>
    <row r="716" spans="1:5">
      <c r="A716" s="23">
        <v>2017</v>
      </c>
      <c r="B716" s="23" t="s">
        <v>514</v>
      </c>
      <c r="C716" s="13" t="s">
        <v>3925</v>
      </c>
      <c r="D716" s="34" t="s">
        <v>4199</v>
      </c>
      <c r="E716" s="37" t="s">
        <v>2358</v>
      </c>
    </row>
    <row r="717" spans="1:5">
      <c r="A717" s="23">
        <v>2017</v>
      </c>
      <c r="B717" s="23" t="s">
        <v>514</v>
      </c>
      <c r="C717" s="13" t="s">
        <v>3925</v>
      </c>
      <c r="D717" s="34" t="s">
        <v>2211</v>
      </c>
      <c r="E717" s="37" t="s">
        <v>2358</v>
      </c>
    </row>
    <row r="718" spans="1:5">
      <c r="A718" s="23">
        <v>2017</v>
      </c>
      <c r="B718" s="23" t="s">
        <v>514</v>
      </c>
      <c r="C718" s="13" t="s">
        <v>3925</v>
      </c>
      <c r="D718" s="34" t="s">
        <v>5061</v>
      </c>
      <c r="E718" s="37" t="s">
        <v>2358</v>
      </c>
    </row>
    <row r="719" spans="1:5">
      <c r="A719" s="23">
        <v>2017</v>
      </c>
      <c r="B719" s="23" t="s">
        <v>514</v>
      </c>
      <c r="C719" s="13" t="s">
        <v>3925</v>
      </c>
      <c r="D719" s="34" t="s">
        <v>8254</v>
      </c>
      <c r="E719" s="37" t="s">
        <v>2358</v>
      </c>
    </row>
    <row r="720" spans="1:5">
      <c r="A720" s="23">
        <v>2017</v>
      </c>
      <c r="B720" s="23" t="s">
        <v>514</v>
      </c>
      <c r="C720" s="13" t="s">
        <v>3925</v>
      </c>
      <c r="D720" s="34" t="s">
        <v>2224</v>
      </c>
      <c r="E720" s="37" t="s">
        <v>2358</v>
      </c>
    </row>
    <row r="721" spans="1:5">
      <c r="A721" s="23">
        <v>2017</v>
      </c>
      <c r="B721" s="23" t="s">
        <v>514</v>
      </c>
      <c r="C721" s="13" t="s">
        <v>3925</v>
      </c>
      <c r="D721" s="34" t="s">
        <v>822</v>
      </c>
      <c r="E721" s="37" t="s">
        <v>2358</v>
      </c>
    </row>
    <row r="722" spans="1:5">
      <c r="A722" s="23">
        <v>2017</v>
      </c>
      <c r="B722" s="23" t="s">
        <v>514</v>
      </c>
      <c r="C722" s="13" t="s">
        <v>3925</v>
      </c>
      <c r="D722" s="34" t="s">
        <v>661</v>
      </c>
      <c r="E722" s="37" t="s">
        <v>2358</v>
      </c>
    </row>
    <row r="723" spans="1:5">
      <c r="A723" s="23">
        <v>2017</v>
      </c>
      <c r="B723" s="23" t="s">
        <v>514</v>
      </c>
      <c r="C723" s="13" t="s">
        <v>3925</v>
      </c>
      <c r="D723" s="34" t="s">
        <v>2205</v>
      </c>
      <c r="E723" s="37" t="s">
        <v>2358</v>
      </c>
    </row>
    <row r="724" spans="1:5">
      <c r="A724" s="23">
        <v>2017</v>
      </c>
      <c r="B724" s="23" t="s">
        <v>514</v>
      </c>
      <c r="C724" s="13" t="s">
        <v>3925</v>
      </c>
      <c r="D724" s="34" t="s">
        <v>2220</v>
      </c>
      <c r="E724" s="37" t="s">
        <v>2358</v>
      </c>
    </row>
    <row r="725" spans="1:5">
      <c r="A725" s="23">
        <v>2018</v>
      </c>
      <c r="B725" s="23" t="s">
        <v>1886</v>
      </c>
      <c r="C725" s="13" t="s">
        <v>5</v>
      </c>
      <c r="D725" s="34" t="s">
        <v>8294</v>
      </c>
      <c r="E725" s="37" t="s">
        <v>4151</v>
      </c>
    </row>
    <row r="726" spans="1:5">
      <c r="A726" s="23">
        <v>2018</v>
      </c>
      <c r="B726" s="23" t="s">
        <v>1886</v>
      </c>
      <c r="C726" s="13" t="s">
        <v>5</v>
      </c>
      <c r="D726" s="34" t="s">
        <v>5833</v>
      </c>
      <c r="E726" s="37" t="s">
        <v>4151</v>
      </c>
    </row>
    <row r="727" spans="1:5">
      <c r="A727" s="23">
        <v>2018</v>
      </c>
      <c r="B727" s="23" t="s">
        <v>1886</v>
      </c>
      <c r="C727" s="13" t="s">
        <v>14</v>
      </c>
      <c r="D727" s="34" t="s">
        <v>601</v>
      </c>
      <c r="E727" s="37" t="s">
        <v>4151</v>
      </c>
    </row>
    <row r="728" spans="1:5">
      <c r="A728" s="23">
        <v>2018</v>
      </c>
      <c r="B728" s="23" t="s">
        <v>1886</v>
      </c>
      <c r="C728" s="13" t="s">
        <v>23</v>
      </c>
      <c r="D728" s="34" t="s">
        <v>4140</v>
      </c>
      <c r="E728" s="37" t="s">
        <v>4151</v>
      </c>
    </row>
    <row r="729" spans="1:5">
      <c r="A729" s="23">
        <v>2018</v>
      </c>
      <c r="B729" s="23" t="s">
        <v>1886</v>
      </c>
      <c r="C729" s="13" t="s">
        <v>23</v>
      </c>
      <c r="D729" s="34" t="s">
        <v>5818</v>
      </c>
      <c r="E729" s="37" t="s">
        <v>4151</v>
      </c>
    </row>
    <row r="730" spans="1:5">
      <c r="A730" s="23">
        <v>2018</v>
      </c>
      <c r="B730" s="23" t="s">
        <v>1886</v>
      </c>
      <c r="C730" s="13" t="s">
        <v>23</v>
      </c>
      <c r="D730" s="34" t="s">
        <v>3312</v>
      </c>
      <c r="E730" s="37" t="s">
        <v>4151</v>
      </c>
    </row>
    <row r="731" spans="1:5">
      <c r="A731" s="23">
        <v>2018</v>
      </c>
      <c r="B731" s="23" t="s">
        <v>1886</v>
      </c>
      <c r="C731" s="13" t="s">
        <v>23</v>
      </c>
      <c r="D731" s="34" t="s">
        <v>3310</v>
      </c>
      <c r="E731" s="37" t="s">
        <v>4151</v>
      </c>
    </row>
    <row r="732" spans="1:5">
      <c r="A732" s="23">
        <v>2018</v>
      </c>
      <c r="B732" s="23" t="s">
        <v>1886</v>
      </c>
      <c r="C732" s="13" t="s">
        <v>23</v>
      </c>
      <c r="D732" s="34" t="s">
        <v>3324</v>
      </c>
      <c r="E732" s="37" t="s">
        <v>4151</v>
      </c>
    </row>
    <row r="733" spans="1:5">
      <c r="A733" s="23">
        <v>2018</v>
      </c>
      <c r="B733" s="23" t="s">
        <v>1886</v>
      </c>
      <c r="C733" s="13" t="s">
        <v>23</v>
      </c>
      <c r="D733" s="34" t="s">
        <v>644</v>
      </c>
      <c r="E733" s="37" t="s">
        <v>2358</v>
      </c>
    </row>
    <row r="734" spans="1:5">
      <c r="A734" s="23">
        <v>2018</v>
      </c>
      <c r="B734" s="23" t="s">
        <v>1886</v>
      </c>
      <c r="C734" s="13" t="s">
        <v>23</v>
      </c>
      <c r="D734" s="34" t="s">
        <v>3388</v>
      </c>
      <c r="E734" s="37" t="s">
        <v>4151</v>
      </c>
    </row>
    <row r="735" spans="1:5">
      <c r="A735" s="23">
        <v>2018</v>
      </c>
      <c r="B735" s="23" t="s">
        <v>1886</v>
      </c>
      <c r="C735" s="13" t="s">
        <v>23</v>
      </c>
      <c r="D735" s="34" t="s">
        <v>763</v>
      </c>
      <c r="E735" s="37" t="s">
        <v>4151</v>
      </c>
    </row>
    <row r="736" spans="1:5">
      <c r="A736" s="23">
        <v>2018</v>
      </c>
      <c r="B736" s="23" t="s">
        <v>1886</v>
      </c>
      <c r="C736" s="13" t="s">
        <v>23</v>
      </c>
      <c r="D736" s="34" t="s">
        <v>763</v>
      </c>
      <c r="E736" s="37" t="s">
        <v>4151</v>
      </c>
    </row>
    <row r="737" spans="1:5">
      <c r="A737" s="23">
        <v>2018</v>
      </c>
      <c r="B737" s="23" t="s">
        <v>1886</v>
      </c>
      <c r="C737" s="13" t="s">
        <v>23</v>
      </c>
      <c r="D737" s="34" t="s">
        <v>762</v>
      </c>
      <c r="E737" s="37" t="s">
        <v>4151</v>
      </c>
    </row>
    <row r="738" spans="1:5">
      <c r="A738" s="23">
        <v>2018</v>
      </c>
      <c r="B738" s="23" t="s">
        <v>1886</v>
      </c>
      <c r="C738" s="13" t="s">
        <v>23</v>
      </c>
      <c r="D738" s="34" t="s">
        <v>746</v>
      </c>
      <c r="E738" s="37" t="s">
        <v>4151</v>
      </c>
    </row>
    <row r="739" spans="1:5">
      <c r="A739" s="23">
        <v>2018</v>
      </c>
      <c r="B739" s="23" t="s">
        <v>1886</v>
      </c>
      <c r="C739" s="13" t="s">
        <v>23</v>
      </c>
      <c r="D739" s="34" t="s">
        <v>748</v>
      </c>
      <c r="E739" s="37" t="s">
        <v>4151</v>
      </c>
    </row>
    <row r="740" spans="1:5">
      <c r="A740" s="23">
        <v>2018</v>
      </c>
      <c r="B740" s="23" t="s">
        <v>1886</v>
      </c>
      <c r="C740" s="13" t="s">
        <v>23</v>
      </c>
      <c r="D740" s="34" t="s">
        <v>3311</v>
      </c>
      <c r="E740" s="37" t="s">
        <v>4151</v>
      </c>
    </row>
    <row r="741" spans="1:5">
      <c r="A741" s="23">
        <v>2018</v>
      </c>
      <c r="B741" s="23" t="s">
        <v>1886</v>
      </c>
      <c r="C741" s="13" t="s">
        <v>23</v>
      </c>
      <c r="D741" s="34" t="s">
        <v>3322</v>
      </c>
      <c r="E741" s="37" t="s">
        <v>4151</v>
      </c>
    </row>
    <row r="742" spans="1:5">
      <c r="A742" s="23">
        <v>2018</v>
      </c>
      <c r="B742" s="23" t="s">
        <v>1886</v>
      </c>
      <c r="C742" s="13" t="s">
        <v>23</v>
      </c>
      <c r="D742" s="34" t="s">
        <v>3314</v>
      </c>
      <c r="E742" s="37" t="s">
        <v>4151</v>
      </c>
    </row>
    <row r="743" spans="1:5">
      <c r="A743" s="23">
        <v>2018</v>
      </c>
      <c r="B743" s="23" t="s">
        <v>1886</v>
      </c>
      <c r="C743" s="13" t="s">
        <v>23</v>
      </c>
      <c r="D743" s="34" t="s">
        <v>3395</v>
      </c>
      <c r="E743" s="37" t="s">
        <v>4151</v>
      </c>
    </row>
    <row r="744" spans="1:5">
      <c r="A744" s="23">
        <v>2018</v>
      </c>
      <c r="B744" s="23" t="s">
        <v>1886</v>
      </c>
      <c r="C744" s="13" t="s">
        <v>23</v>
      </c>
      <c r="D744" s="34" t="s">
        <v>3323</v>
      </c>
      <c r="E744" s="37" t="s">
        <v>4151</v>
      </c>
    </row>
    <row r="745" spans="1:5">
      <c r="A745" s="23">
        <v>2018</v>
      </c>
      <c r="B745" s="23" t="s">
        <v>1886</v>
      </c>
      <c r="C745" s="13" t="s">
        <v>23</v>
      </c>
      <c r="D745" s="34" t="s">
        <v>3318</v>
      </c>
      <c r="E745" s="37" t="s">
        <v>4151</v>
      </c>
    </row>
    <row r="746" spans="1:5">
      <c r="A746" s="23">
        <v>2018</v>
      </c>
      <c r="B746" s="23" t="s">
        <v>1886</v>
      </c>
      <c r="C746" s="13" t="s">
        <v>23</v>
      </c>
      <c r="D746" s="34" t="s">
        <v>5068</v>
      </c>
      <c r="E746" s="37" t="s">
        <v>4151</v>
      </c>
    </row>
    <row r="747" spans="1:5">
      <c r="A747" s="23">
        <v>2018</v>
      </c>
      <c r="B747" s="23" t="s">
        <v>1886</v>
      </c>
      <c r="C747" s="13" t="s">
        <v>23</v>
      </c>
      <c r="D747" s="34" t="s">
        <v>3401</v>
      </c>
      <c r="E747" s="37" t="s">
        <v>4151</v>
      </c>
    </row>
    <row r="748" spans="1:5">
      <c r="A748" s="23">
        <v>2018</v>
      </c>
      <c r="B748" s="23" t="s">
        <v>1886</v>
      </c>
      <c r="C748" s="13" t="s">
        <v>23</v>
      </c>
      <c r="D748" s="34" t="s">
        <v>2239</v>
      </c>
      <c r="E748" s="37" t="s">
        <v>4151</v>
      </c>
    </row>
    <row r="749" spans="1:5">
      <c r="A749" s="23">
        <v>2018</v>
      </c>
      <c r="B749" s="23" t="s">
        <v>1886</v>
      </c>
      <c r="C749" s="13" t="s">
        <v>23</v>
      </c>
      <c r="D749" s="34" t="s">
        <v>2240</v>
      </c>
      <c r="E749" s="37" t="s">
        <v>4151</v>
      </c>
    </row>
    <row r="750" spans="1:5">
      <c r="A750" s="23">
        <v>2018</v>
      </c>
      <c r="B750" s="23" t="s">
        <v>1886</v>
      </c>
      <c r="C750" s="13" t="s">
        <v>23</v>
      </c>
      <c r="D750" s="34" t="s">
        <v>8311</v>
      </c>
      <c r="E750" s="37" t="s">
        <v>4151</v>
      </c>
    </row>
    <row r="751" spans="1:5">
      <c r="A751" s="23">
        <v>2018</v>
      </c>
      <c r="B751" s="23" t="s">
        <v>1886</v>
      </c>
      <c r="C751" s="13" t="s">
        <v>23</v>
      </c>
      <c r="D751" s="34" t="s">
        <v>608</v>
      </c>
      <c r="E751" s="37" t="s">
        <v>4151</v>
      </c>
    </row>
    <row r="752" spans="1:5">
      <c r="A752" s="23">
        <v>2018</v>
      </c>
      <c r="B752" s="23" t="s">
        <v>1886</v>
      </c>
      <c r="C752" s="13" t="s">
        <v>23</v>
      </c>
      <c r="D752" s="34" t="s">
        <v>610</v>
      </c>
      <c r="E752" s="37" t="s">
        <v>2358</v>
      </c>
    </row>
    <row r="753" spans="1:5">
      <c r="A753" s="23">
        <v>2018</v>
      </c>
      <c r="B753" s="23" t="s">
        <v>1886</v>
      </c>
      <c r="C753" s="13" t="s">
        <v>23</v>
      </c>
      <c r="D753" s="34" t="s">
        <v>3321</v>
      </c>
      <c r="E753" s="37" t="s">
        <v>4151</v>
      </c>
    </row>
    <row r="754" spans="1:5">
      <c r="A754" s="23">
        <v>2018</v>
      </c>
      <c r="B754" s="23" t="s">
        <v>1886</v>
      </c>
      <c r="C754" s="13" t="s">
        <v>23</v>
      </c>
      <c r="D754" s="34" t="s">
        <v>3320</v>
      </c>
      <c r="E754" s="37" t="s">
        <v>4151</v>
      </c>
    </row>
    <row r="755" spans="1:5">
      <c r="A755" s="23">
        <v>2018</v>
      </c>
      <c r="B755" s="23" t="s">
        <v>1886</v>
      </c>
      <c r="C755" s="13" t="s">
        <v>23</v>
      </c>
      <c r="D755" s="34" t="s">
        <v>3313</v>
      </c>
      <c r="E755" s="37" t="s">
        <v>4151</v>
      </c>
    </row>
    <row r="756" spans="1:5">
      <c r="A756" s="23">
        <v>2018</v>
      </c>
      <c r="B756" s="23" t="s">
        <v>1886</v>
      </c>
      <c r="C756" s="13" t="s">
        <v>23</v>
      </c>
      <c r="D756" s="34" t="s">
        <v>3319</v>
      </c>
      <c r="E756" s="37" t="s">
        <v>4151</v>
      </c>
    </row>
    <row r="757" spans="1:5">
      <c r="A757" s="23">
        <v>2018</v>
      </c>
      <c r="B757" s="23" t="s">
        <v>1886</v>
      </c>
      <c r="C757" s="13" t="s">
        <v>23</v>
      </c>
      <c r="D757" s="34" t="s">
        <v>632</v>
      </c>
      <c r="E757" s="37" t="s">
        <v>4151</v>
      </c>
    </row>
    <row r="758" spans="1:5">
      <c r="A758" s="23">
        <v>2018</v>
      </c>
      <c r="B758" s="23" t="s">
        <v>1886</v>
      </c>
      <c r="C758" s="13" t="s">
        <v>23</v>
      </c>
      <c r="D758" s="34" t="s">
        <v>4203</v>
      </c>
      <c r="E758" s="37" t="s">
        <v>2358</v>
      </c>
    </row>
    <row r="759" spans="1:5">
      <c r="A759" s="23">
        <v>2018</v>
      </c>
      <c r="B759" s="23" t="s">
        <v>1886</v>
      </c>
      <c r="C759" s="13" t="s">
        <v>23</v>
      </c>
      <c r="D759" s="34" t="s">
        <v>3389</v>
      </c>
      <c r="E759" s="37" t="s">
        <v>2358</v>
      </c>
    </row>
    <row r="760" spans="1:5">
      <c r="A760" s="23">
        <v>2018</v>
      </c>
      <c r="B760" s="23" t="s">
        <v>1886</v>
      </c>
      <c r="C760" s="13" t="s">
        <v>23</v>
      </c>
      <c r="D760" s="34" t="s">
        <v>3315</v>
      </c>
      <c r="E760" s="37" t="s">
        <v>4151</v>
      </c>
    </row>
    <row r="761" spans="1:5">
      <c r="A761" s="23">
        <v>2018</v>
      </c>
      <c r="B761" s="23" t="s">
        <v>1886</v>
      </c>
      <c r="C761" s="13" t="s">
        <v>23</v>
      </c>
      <c r="D761" s="34" t="s">
        <v>3317</v>
      </c>
      <c r="E761" s="37" t="s">
        <v>4151</v>
      </c>
    </row>
    <row r="762" spans="1:5">
      <c r="A762" s="23">
        <v>2018</v>
      </c>
      <c r="B762" s="23" t="s">
        <v>1886</v>
      </c>
      <c r="C762" s="13" t="s">
        <v>23</v>
      </c>
      <c r="D762" s="34" t="s">
        <v>5833</v>
      </c>
      <c r="E762" s="37" t="s">
        <v>4151</v>
      </c>
    </row>
    <row r="763" spans="1:5">
      <c r="A763" s="23">
        <v>2018</v>
      </c>
      <c r="B763" s="23" t="s">
        <v>1886</v>
      </c>
      <c r="C763" s="13" t="s">
        <v>23</v>
      </c>
      <c r="D763" s="34" t="s">
        <v>3316</v>
      </c>
      <c r="E763" s="37" t="s">
        <v>4151</v>
      </c>
    </row>
    <row r="764" spans="1:5">
      <c r="A764" s="23">
        <v>2018</v>
      </c>
      <c r="B764" s="23" t="s">
        <v>1886</v>
      </c>
      <c r="C764" s="13" t="s">
        <v>23</v>
      </c>
      <c r="D764" s="34" t="s">
        <v>3316</v>
      </c>
      <c r="E764" s="37" t="s">
        <v>4151</v>
      </c>
    </row>
    <row r="765" spans="1:5">
      <c r="A765" s="23">
        <v>2018</v>
      </c>
      <c r="B765" s="23" t="s">
        <v>1886</v>
      </c>
      <c r="C765" s="13" t="s">
        <v>41</v>
      </c>
      <c r="D765" s="34" t="s">
        <v>1982</v>
      </c>
      <c r="E765" s="37" t="s">
        <v>4151</v>
      </c>
    </row>
    <row r="766" spans="1:5">
      <c r="A766" s="23">
        <v>2018</v>
      </c>
      <c r="B766" s="23" t="s">
        <v>1886</v>
      </c>
      <c r="C766" s="13" t="s">
        <v>41</v>
      </c>
      <c r="D766" s="34" t="s">
        <v>3387</v>
      </c>
      <c r="E766" s="37" t="s">
        <v>2358</v>
      </c>
    </row>
    <row r="767" spans="1:5">
      <c r="A767" s="23">
        <v>2018</v>
      </c>
      <c r="B767" s="23" t="s">
        <v>1886</v>
      </c>
      <c r="C767" s="13" t="s">
        <v>41</v>
      </c>
      <c r="D767" s="34" t="s">
        <v>3388</v>
      </c>
      <c r="E767" s="37" t="s">
        <v>4151</v>
      </c>
    </row>
    <row r="768" spans="1:5">
      <c r="A768" s="23">
        <v>2018</v>
      </c>
      <c r="B768" s="23" t="s">
        <v>1886</v>
      </c>
      <c r="C768" s="13" t="s">
        <v>41</v>
      </c>
      <c r="D768" s="34" t="s">
        <v>3388</v>
      </c>
      <c r="E768" s="37" t="s">
        <v>4151</v>
      </c>
    </row>
    <row r="769" spans="1:5">
      <c r="A769" s="23">
        <v>2018</v>
      </c>
      <c r="B769" s="23" t="s">
        <v>1886</v>
      </c>
      <c r="C769" s="13" t="s">
        <v>41</v>
      </c>
      <c r="D769" s="34" t="s">
        <v>3388</v>
      </c>
      <c r="E769" s="37" t="s">
        <v>4151</v>
      </c>
    </row>
    <row r="770" spans="1:5">
      <c r="A770" s="23">
        <v>2018</v>
      </c>
      <c r="B770" s="23" t="s">
        <v>1886</v>
      </c>
      <c r="C770" s="13" t="s">
        <v>41</v>
      </c>
      <c r="D770" s="34" t="s">
        <v>3388</v>
      </c>
      <c r="E770" s="37" t="s">
        <v>2358</v>
      </c>
    </row>
    <row r="771" spans="1:5">
      <c r="A771" s="23">
        <v>2018</v>
      </c>
      <c r="B771" s="23" t="s">
        <v>1886</v>
      </c>
      <c r="C771" s="13" t="s">
        <v>41</v>
      </c>
      <c r="D771" s="34" t="s">
        <v>3396</v>
      </c>
      <c r="E771" s="37" t="s">
        <v>4151</v>
      </c>
    </row>
    <row r="772" spans="1:5">
      <c r="A772" s="23">
        <v>2018</v>
      </c>
      <c r="B772" s="23" t="s">
        <v>1886</v>
      </c>
      <c r="C772" s="13" t="s">
        <v>41</v>
      </c>
      <c r="D772" s="34" t="s">
        <v>3314</v>
      </c>
      <c r="E772" s="37" t="s">
        <v>4151</v>
      </c>
    </row>
    <row r="773" spans="1:5">
      <c r="A773" s="23">
        <v>2018</v>
      </c>
      <c r="B773" s="23" t="s">
        <v>1886</v>
      </c>
      <c r="C773" s="13" t="s">
        <v>41</v>
      </c>
      <c r="D773" s="34" t="s">
        <v>3325</v>
      </c>
      <c r="E773" s="37" t="s">
        <v>4151</v>
      </c>
    </row>
    <row r="774" spans="1:5">
      <c r="A774" s="23">
        <v>2018</v>
      </c>
      <c r="B774" s="23" t="s">
        <v>1886</v>
      </c>
      <c r="C774" s="13" t="s">
        <v>41</v>
      </c>
      <c r="D774" s="34" t="s">
        <v>788</v>
      </c>
      <c r="E774" s="37" t="s">
        <v>4151</v>
      </c>
    </row>
    <row r="775" spans="1:5">
      <c r="A775" s="23">
        <v>2018</v>
      </c>
      <c r="B775" s="23" t="s">
        <v>1886</v>
      </c>
      <c r="C775" s="13" t="s">
        <v>41</v>
      </c>
      <c r="D775" s="34" t="s">
        <v>633</v>
      </c>
      <c r="E775" s="37" t="s">
        <v>2358</v>
      </c>
    </row>
    <row r="776" spans="1:5">
      <c r="A776" s="23">
        <v>2018</v>
      </c>
      <c r="B776" s="23" t="s">
        <v>1886</v>
      </c>
      <c r="C776" s="13" t="s">
        <v>41</v>
      </c>
      <c r="D776" s="34" t="s">
        <v>3316</v>
      </c>
      <c r="E776" s="37" t="s">
        <v>4151</v>
      </c>
    </row>
    <row r="777" spans="1:5">
      <c r="A777" s="23">
        <v>2018</v>
      </c>
      <c r="B777" s="23" t="s">
        <v>1886</v>
      </c>
      <c r="C777" s="13" t="s">
        <v>60</v>
      </c>
      <c r="D777" s="34" t="s">
        <v>3326</v>
      </c>
      <c r="E777" s="37" t="s">
        <v>4151</v>
      </c>
    </row>
    <row r="778" spans="1:5">
      <c r="A778" s="23">
        <v>2018</v>
      </c>
      <c r="B778" s="23" t="s">
        <v>1886</v>
      </c>
      <c r="C778" s="13" t="s">
        <v>60</v>
      </c>
      <c r="D778" s="34" t="s">
        <v>8311</v>
      </c>
      <c r="E778" s="37" t="s">
        <v>4151</v>
      </c>
    </row>
    <row r="779" spans="1:5">
      <c r="A779" s="23">
        <v>2018</v>
      </c>
      <c r="B779" s="23" t="s">
        <v>1886</v>
      </c>
      <c r="C779" s="13" t="s">
        <v>60</v>
      </c>
      <c r="D779" s="34" t="s">
        <v>8311</v>
      </c>
      <c r="E779" s="37" t="s">
        <v>4151</v>
      </c>
    </row>
    <row r="780" spans="1:5">
      <c r="A780" s="23">
        <v>2018</v>
      </c>
      <c r="B780" s="23" t="s">
        <v>1886</v>
      </c>
      <c r="C780" s="13" t="s">
        <v>60</v>
      </c>
      <c r="D780" s="34" t="s">
        <v>8300</v>
      </c>
      <c r="E780" s="37" t="s">
        <v>2358</v>
      </c>
    </row>
    <row r="781" spans="1:5">
      <c r="A781" s="23">
        <v>2018</v>
      </c>
      <c r="B781" s="23" t="s">
        <v>1886</v>
      </c>
      <c r="C781" s="13" t="s">
        <v>60</v>
      </c>
      <c r="D781" s="34" t="s">
        <v>4250</v>
      </c>
      <c r="E781" s="37" t="s">
        <v>4151</v>
      </c>
    </row>
    <row r="782" spans="1:5">
      <c r="A782" s="23">
        <v>2018</v>
      </c>
      <c r="B782" s="23" t="s">
        <v>1886</v>
      </c>
      <c r="C782" s="13" t="s">
        <v>60</v>
      </c>
      <c r="D782" s="34" t="s">
        <v>2004</v>
      </c>
      <c r="E782" s="37" t="s">
        <v>2358</v>
      </c>
    </row>
    <row r="783" spans="1:5">
      <c r="A783" s="23">
        <v>2018</v>
      </c>
      <c r="B783" s="23" t="s">
        <v>1886</v>
      </c>
      <c r="C783" s="13" t="s">
        <v>60</v>
      </c>
      <c r="D783" s="34" t="s">
        <v>608</v>
      </c>
      <c r="E783" s="37" t="s">
        <v>4151</v>
      </c>
    </row>
    <row r="784" spans="1:5">
      <c r="A784" s="23">
        <v>2018</v>
      </c>
      <c r="B784" s="23" t="s">
        <v>1886</v>
      </c>
      <c r="C784" s="13" t="s">
        <v>60</v>
      </c>
      <c r="D784" s="34" t="s">
        <v>4241</v>
      </c>
      <c r="E784" s="37" t="s">
        <v>2358</v>
      </c>
    </row>
    <row r="785" spans="1:5">
      <c r="A785" s="23">
        <v>2018</v>
      </c>
      <c r="B785" s="23" t="s">
        <v>1886</v>
      </c>
      <c r="C785" s="13" t="s">
        <v>70</v>
      </c>
      <c r="D785" s="34" t="s">
        <v>1976</v>
      </c>
      <c r="E785" s="37" t="s">
        <v>4151</v>
      </c>
    </row>
    <row r="786" spans="1:5">
      <c r="A786" s="23">
        <v>2018</v>
      </c>
      <c r="B786" s="23" t="s">
        <v>1886</v>
      </c>
      <c r="C786" s="13" t="s">
        <v>70</v>
      </c>
      <c r="D786" s="34" t="s">
        <v>3397</v>
      </c>
      <c r="E786" s="37" t="s">
        <v>4151</v>
      </c>
    </row>
    <row r="787" spans="1:5">
      <c r="A787" s="23">
        <v>2018</v>
      </c>
      <c r="B787" s="23" t="s">
        <v>1886</v>
      </c>
      <c r="C787" s="13" t="s">
        <v>70</v>
      </c>
      <c r="D787" s="34" t="s">
        <v>4201</v>
      </c>
      <c r="E787" s="37" t="s">
        <v>2358</v>
      </c>
    </row>
    <row r="788" spans="1:5">
      <c r="A788" s="23">
        <v>2018</v>
      </c>
      <c r="B788" s="23" t="s">
        <v>1886</v>
      </c>
      <c r="C788" s="13" t="s">
        <v>70</v>
      </c>
      <c r="D788" s="34" t="s">
        <v>539</v>
      </c>
      <c r="E788" s="37" t="s">
        <v>2358</v>
      </c>
    </row>
    <row r="789" spans="1:5">
      <c r="A789" s="23">
        <v>2018</v>
      </c>
      <c r="B789" s="23" t="s">
        <v>1886</v>
      </c>
      <c r="C789" s="13" t="s">
        <v>76</v>
      </c>
      <c r="D789" s="34" t="s">
        <v>3388</v>
      </c>
      <c r="E789" s="37" t="s">
        <v>4151</v>
      </c>
    </row>
    <row r="790" spans="1:5">
      <c r="A790" s="23">
        <v>2018</v>
      </c>
      <c r="B790" s="23" t="s">
        <v>1886</v>
      </c>
      <c r="C790" s="13" t="s">
        <v>76</v>
      </c>
      <c r="D790" s="34" t="s">
        <v>3388</v>
      </c>
      <c r="E790" s="37" t="s">
        <v>2358</v>
      </c>
    </row>
    <row r="791" spans="1:5">
      <c r="A791" s="23">
        <v>2018</v>
      </c>
      <c r="B791" s="23" t="s">
        <v>1886</v>
      </c>
      <c r="C791" s="13" t="s">
        <v>76</v>
      </c>
      <c r="D791" s="34" t="s">
        <v>3392</v>
      </c>
      <c r="E791" s="37" t="s">
        <v>4151</v>
      </c>
    </row>
    <row r="792" spans="1:5">
      <c r="A792" s="23">
        <v>2018</v>
      </c>
      <c r="B792" s="23" t="s">
        <v>1886</v>
      </c>
      <c r="C792" s="13" t="s">
        <v>76</v>
      </c>
      <c r="D792" s="34" t="s">
        <v>3314</v>
      </c>
      <c r="E792" s="37" t="s">
        <v>4151</v>
      </c>
    </row>
    <row r="793" spans="1:5">
      <c r="A793" s="23">
        <v>2018</v>
      </c>
      <c r="B793" s="23" t="s">
        <v>1886</v>
      </c>
      <c r="C793" s="13" t="s">
        <v>76</v>
      </c>
      <c r="D793" s="34" t="s">
        <v>3328</v>
      </c>
      <c r="E793" s="37" t="s">
        <v>4151</v>
      </c>
    </row>
    <row r="794" spans="1:5">
      <c r="A794" s="23">
        <v>2018</v>
      </c>
      <c r="B794" s="23" t="s">
        <v>1886</v>
      </c>
      <c r="C794" s="13" t="s">
        <v>76</v>
      </c>
      <c r="D794" s="34" t="s">
        <v>5068</v>
      </c>
      <c r="E794" s="37" t="s">
        <v>4151</v>
      </c>
    </row>
    <row r="795" spans="1:5">
      <c r="A795" s="23">
        <v>2018</v>
      </c>
      <c r="B795" s="23" t="s">
        <v>1886</v>
      </c>
      <c r="C795" s="13" t="s">
        <v>76</v>
      </c>
      <c r="D795" s="34" t="s">
        <v>4228</v>
      </c>
      <c r="E795" s="37" t="s">
        <v>4151</v>
      </c>
    </row>
    <row r="796" spans="1:5">
      <c r="A796" s="23">
        <v>2018</v>
      </c>
      <c r="B796" s="23" t="s">
        <v>1886</v>
      </c>
      <c r="C796" s="13" t="s">
        <v>76</v>
      </c>
      <c r="D796" s="34" t="s">
        <v>2240</v>
      </c>
      <c r="E796" s="37" t="s">
        <v>4151</v>
      </c>
    </row>
    <row r="797" spans="1:5">
      <c r="A797" s="23">
        <v>2018</v>
      </c>
      <c r="B797" s="23" t="s">
        <v>1886</v>
      </c>
      <c r="C797" s="13" t="s">
        <v>76</v>
      </c>
      <c r="D797" s="34" t="s">
        <v>3330</v>
      </c>
      <c r="E797" s="37" t="s">
        <v>4151</v>
      </c>
    </row>
    <row r="798" spans="1:5">
      <c r="A798" s="23">
        <v>2018</v>
      </c>
      <c r="B798" s="23" t="s">
        <v>1886</v>
      </c>
      <c r="C798" s="13" t="s">
        <v>76</v>
      </c>
      <c r="D798" s="34" t="s">
        <v>8311</v>
      </c>
      <c r="E798" s="37" t="s">
        <v>4151</v>
      </c>
    </row>
    <row r="799" spans="1:5">
      <c r="A799" s="23">
        <v>2018</v>
      </c>
      <c r="B799" s="23" t="s">
        <v>1886</v>
      </c>
      <c r="C799" s="13" t="s">
        <v>76</v>
      </c>
      <c r="D799" s="34" t="s">
        <v>3327</v>
      </c>
      <c r="E799" s="37" t="s">
        <v>4151</v>
      </c>
    </row>
    <row r="800" spans="1:5">
      <c r="A800" s="23">
        <v>2018</v>
      </c>
      <c r="B800" s="23" t="s">
        <v>1886</v>
      </c>
      <c r="C800" s="13" t="s">
        <v>76</v>
      </c>
      <c r="D800" s="34" t="s">
        <v>3329</v>
      </c>
      <c r="E800" s="37" t="s">
        <v>4151</v>
      </c>
    </row>
    <row r="801" spans="1:5">
      <c r="A801" s="23">
        <v>2018</v>
      </c>
      <c r="B801" s="23" t="s">
        <v>1886</v>
      </c>
      <c r="C801" s="13" t="s">
        <v>76</v>
      </c>
      <c r="D801" s="34" t="s">
        <v>2226</v>
      </c>
      <c r="E801" s="37" t="s">
        <v>4151</v>
      </c>
    </row>
    <row r="802" spans="1:5">
      <c r="A802" s="23">
        <v>2018</v>
      </c>
      <c r="B802" s="23" t="s">
        <v>1886</v>
      </c>
      <c r="C802" s="13" t="s">
        <v>86</v>
      </c>
      <c r="D802" s="34" t="s">
        <v>3332</v>
      </c>
      <c r="E802" s="37" t="s">
        <v>4151</v>
      </c>
    </row>
    <row r="803" spans="1:5">
      <c r="A803" s="23">
        <v>2018</v>
      </c>
      <c r="B803" s="23" t="s">
        <v>1886</v>
      </c>
      <c r="C803" s="13" t="s">
        <v>86</v>
      </c>
      <c r="D803" s="34" t="s">
        <v>3332</v>
      </c>
      <c r="E803" s="37" t="s">
        <v>4151</v>
      </c>
    </row>
    <row r="804" spans="1:5">
      <c r="A804" s="23">
        <v>2018</v>
      </c>
      <c r="B804" s="23" t="s">
        <v>1886</v>
      </c>
      <c r="C804" s="13" t="s">
        <v>86</v>
      </c>
      <c r="D804" s="34" t="s">
        <v>1977</v>
      </c>
      <c r="E804" s="37" t="s">
        <v>2358</v>
      </c>
    </row>
    <row r="805" spans="1:5">
      <c r="A805" s="23">
        <v>2018</v>
      </c>
      <c r="B805" s="23" t="s">
        <v>1886</v>
      </c>
      <c r="C805" s="13" t="s">
        <v>86</v>
      </c>
      <c r="D805" s="34" t="s">
        <v>623</v>
      </c>
      <c r="E805" s="37" t="s">
        <v>2358</v>
      </c>
    </row>
    <row r="806" spans="1:5">
      <c r="A806" s="23">
        <v>2018</v>
      </c>
      <c r="B806" s="23" t="s">
        <v>1886</v>
      </c>
      <c r="C806" s="13" t="s">
        <v>86</v>
      </c>
      <c r="D806" s="34" t="s">
        <v>3398</v>
      </c>
      <c r="E806" s="37" t="s">
        <v>4151</v>
      </c>
    </row>
    <row r="807" spans="1:5">
      <c r="A807" s="23">
        <v>2018</v>
      </c>
      <c r="B807" s="23" t="s">
        <v>1886</v>
      </c>
      <c r="C807" s="13" t="s">
        <v>86</v>
      </c>
      <c r="D807" s="34" t="s">
        <v>3331</v>
      </c>
      <c r="E807" s="37" t="s">
        <v>4151</v>
      </c>
    </row>
    <row r="808" spans="1:5">
      <c r="A808" s="23">
        <v>2018</v>
      </c>
      <c r="B808" s="23" t="s">
        <v>1886</v>
      </c>
      <c r="C808" s="13" t="s">
        <v>86</v>
      </c>
      <c r="D808" s="34" t="s">
        <v>3331</v>
      </c>
      <c r="E808" s="37" t="s">
        <v>4151</v>
      </c>
    </row>
    <row r="809" spans="1:5">
      <c r="A809" s="23">
        <v>2018</v>
      </c>
      <c r="B809" s="23" t="s">
        <v>1886</v>
      </c>
      <c r="C809" s="13" t="s">
        <v>94</v>
      </c>
      <c r="D809" s="34" t="s">
        <v>3333</v>
      </c>
      <c r="E809" s="37" t="s">
        <v>4151</v>
      </c>
    </row>
    <row r="810" spans="1:5">
      <c r="A810" s="23">
        <v>2018</v>
      </c>
      <c r="B810" s="23" t="s">
        <v>1886</v>
      </c>
      <c r="C810" s="13" t="s">
        <v>94</v>
      </c>
      <c r="D810" s="34" t="s">
        <v>5068</v>
      </c>
      <c r="E810" s="37" t="s">
        <v>4151</v>
      </c>
    </row>
    <row r="811" spans="1:5">
      <c r="A811" s="23">
        <v>2018</v>
      </c>
      <c r="B811" s="23" t="s">
        <v>1886</v>
      </c>
      <c r="C811" s="13" t="s">
        <v>94</v>
      </c>
      <c r="D811" s="34" t="s">
        <v>4229</v>
      </c>
      <c r="E811" s="37" t="s">
        <v>4151</v>
      </c>
    </row>
    <row r="812" spans="1:5">
      <c r="A812" s="23">
        <v>2018</v>
      </c>
      <c r="B812" s="23" t="s">
        <v>1886</v>
      </c>
      <c r="C812" s="13" t="s">
        <v>94</v>
      </c>
      <c r="D812" s="34" t="s">
        <v>3334</v>
      </c>
      <c r="E812" s="37" t="s">
        <v>4151</v>
      </c>
    </row>
    <row r="813" spans="1:5">
      <c r="A813" s="23">
        <v>2018</v>
      </c>
      <c r="B813" s="23" t="s">
        <v>1886</v>
      </c>
      <c r="C813" s="13" t="s">
        <v>104</v>
      </c>
      <c r="D813" s="34" t="s">
        <v>3337</v>
      </c>
      <c r="E813" s="37" t="s">
        <v>4151</v>
      </c>
    </row>
    <row r="814" spans="1:5">
      <c r="A814" s="23">
        <v>2018</v>
      </c>
      <c r="B814" s="23" t="s">
        <v>1886</v>
      </c>
      <c r="C814" s="13" t="s">
        <v>104</v>
      </c>
      <c r="D814" s="34" t="s">
        <v>3390</v>
      </c>
      <c r="E814" s="37" t="s">
        <v>4151</v>
      </c>
    </row>
    <row r="815" spans="1:5">
      <c r="A815" s="23">
        <v>2018</v>
      </c>
      <c r="B815" s="23" t="s">
        <v>1886</v>
      </c>
      <c r="C815" s="13" t="s">
        <v>104</v>
      </c>
      <c r="D815" s="34" t="s">
        <v>3390</v>
      </c>
      <c r="E815" s="37" t="s">
        <v>4151</v>
      </c>
    </row>
    <row r="816" spans="1:5">
      <c r="A816" s="23">
        <v>2018</v>
      </c>
      <c r="B816" s="23" t="s">
        <v>1886</v>
      </c>
      <c r="C816" s="13" t="s">
        <v>104</v>
      </c>
      <c r="D816" s="34" t="s">
        <v>3310</v>
      </c>
      <c r="E816" s="37" t="s">
        <v>4151</v>
      </c>
    </row>
    <row r="817" spans="1:5">
      <c r="A817" s="23">
        <v>2018</v>
      </c>
      <c r="B817" s="23" t="s">
        <v>1886</v>
      </c>
      <c r="C817" s="13" t="s">
        <v>104</v>
      </c>
      <c r="D817" s="34" t="s">
        <v>275</v>
      </c>
      <c r="E817" s="37" t="s">
        <v>4151</v>
      </c>
    </row>
    <row r="818" spans="1:5">
      <c r="A818" s="23">
        <v>2018</v>
      </c>
      <c r="B818" s="23" t="s">
        <v>1886</v>
      </c>
      <c r="C818" s="13" t="s">
        <v>104</v>
      </c>
      <c r="D818" s="34" t="s">
        <v>2332</v>
      </c>
      <c r="E818" s="37" t="s">
        <v>4151</v>
      </c>
    </row>
    <row r="819" spans="1:5">
      <c r="A819" s="23">
        <v>2018</v>
      </c>
      <c r="B819" s="23" t="s">
        <v>1886</v>
      </c>
      <c r="C819" s="13" t="s">
        <v>104</v>
      </c>
      <c r="D819" s="34" t="s">
        <v>2332</v>
      </c>
      <c r="E819" s="37" t="s">
        <v>4151</v>
      </c>
    </row>
    <row r="820" spans="1:5">
      <c r="A820" s="23">
        <v>2018</v>
      </c>
      <c r="B820" s="23" t="s">
        <v>1886</v>
      </c>
      <c r="C820" s="13" t="s">
        <v>104</v>
      </c>
      <c r="D820" s="34" t="s">
        <v>3387</v>
      </c>
      <c r="E820" s="37" t="s">
        <v>2358</v>
      </c>
    </row>
    <row r="821" spans="1:5">
      <c r="A821" s="23">
        <v>2018</v>
      </c>
      <c r="B821" s="23" t="s">
        <v>1886</v>
      </c>
      <c r="C821" s="13" t="s">
        <v>104</v>
      </c>
      <c r="D821" s="34" t="s">
        <v>3314</v>
      </c>
      <c r="E821" s="37" t="s">
        <v>4151</v>
      </c>
    </row>
    <row r="822" spans="1:5">
      <c r="A822" s="23">
        <v>2018</v>
      </c>
      <c r="B822" s="23" t="s">
        <v>1886</v>
      </c>
      <c r="C822" s="13" t="s">
        <v>104</v>
      </c>
      <c r="D822" s="34" t="s">
        <v>3318</v>
      </c>
      <c r="E822" s="37" t="s">
        <v>4151</v>
      </c>
    </row>
    <row r="823" spans="1:5">
      <c r="A823" s="23">
        <v>2018</v>
      </c>
      <c r="B823" s="23" t="s">
        <v>1886</v>
      </c>
      <c r="C823" s="13" t="s">
        <v>104</v>
      </c>
      <c r="D823" s="34" t="s">
        <v>3393</v>
      </c>
      <c r="E823" s="37" t="s">
        <v>4151</v>
      </c>
    </row>
    <row r="824" spans="1:5">
      <c r="A824" s="23">
        <v>2018</v>
      </c>
      <c r="B824" s="23" t="s">
        <v>1886</v>
      </c>
      <c r="C824" s="13" t="s">
        <v>104</v>
      </c>
      <c r="D824" s="34" t="s">
        <v>4236</v>
      </c>
      <c r="E824" s="37" t="s">
        <v>4151</v>
      </c>
    </row>
    <row r="825" spans="1:5">
      <c r="A825" s="23">
        <v>2018</v>
      </c>
      <c r="B825" s="23" t="s">
        <v>1886</v>
      </c>
      <c r="C825" s="13" t="s">
        <v>104</v>
      </c>
      <c r="D825" s="34" t="s">
        <v>788</v>
      </c>
      <c r="E825" s="37" t="s">
        <v>4151</v>
      </c>
    </row>
    <row r="826" spans="1:5">
      <c r="A826" s="23">
        <v>2018</v>
      </c>
      <c r="B826" s="23" t="s">
        <v>1886</v>
      </c>
      <c r="C826" s="13" t="s">
        <v>104</v>
      </c>
      <c r="D826" s="34" t="s">
        <v>8311</v>
      </c>
      <c r="E826" s="37" t="s">
        <v>4151</v>
      </c>
    </row>
    <row r="827" spans="1:5">
      <c r="A827" s="23">
        <v>2018</v>
      </c>
      <c r="B827" s="23" t="s">
        <v>1886</v>
      </c>
      <c r="C827" s="13" t="s">
        <v>104</v>
      </c>
      <c r="D827" s="34" t="s">
        <v>3336</v>
      </c>
      <c r="E827" s="37" t="s">
        <v>4151</v>
      </c>
    </row>
    <row r="828" spans="1:5">
      <c r="A828" s="23">
        <v>2018</v>
      </c>
      <c r="B828" s="23" t="s">
        <v>1886</v>
      </c>
      <c r="C828" s="13" t="s">
        <v>104</v>
      </c>
      <c r="D828" s="34" t="s">
        <v>3336</v>
      </c>
      <c r="E828" s="37" t="s">
        <v>4151</v>
      </c>
    </row>
    <row r="829" spans="1:5">
      <c r="A829" s="23">
        <v>2018</v>
      </c>
      <c r="B829" s="23" t="s">
        <v>1886</v>
      </c>
      <c r="C829" s="13" t="s">
        <v>104</v>
      </c>
      <c r="D829" s="34" t="s">
        <v>735</v>
      </c>
      <c r="E829" s="37" t="s">
        <v>4151</v>
      </c>
    </row>
    <row r="830" spans="1:5">
      <c r="A830" s="23">
        <v>2018</v>
      </c>
      <c r="B830" s="23" t="s">
        <v>1886</v>
      </c>
      <c r="C830" s="13" t="s">
        <v>104</v>
      </c>
      <c r="D830" s="34" t="s">
        <v>770</v>
      </c>
      <c r="E830" s="37" t="s">
        <v>4151</v>
      </c>
    </row>
    <row r="831" spans="1:5">
      <c r="A831" s="23">
        <v>2018</v>
      </c>
      <c r="B831" s="23" t="s">
        <v>1886</v>
      </c>
      <c r="C831" s="13" t="s">
        <v>104</v>
      </c>
      <c r="D831" s="34" t="s">
        <v>2226</v>
      </c>
      <c r="E831" s="37" t="s">
        <v>4151</v>
      </c>
    </row>
    <row r="832" spans="1:5">
      <c r="A832" s="23">
        <v>2018</v>
      </c>
      <c r="B832" s="23" t="s">
        <v>1886</v>
      </c>
      <c r="C832" s="13" t="s">
        <v>104</v>
      </c>
      <c r="D832" s="34" t="s">
        <v>3389</v>
      </c>
      <c r="E832" s="37" t="s">
        <v>2358</v>
      </c>
    </row>
    <row r="833" spans="1:5">
      <c r="A833" s="23">
        <v>2018</v>
      </c>
      <c r="B833" s="23" t="s">
        <v>1886</v>
      </c>
      <c r="C833" s="13" t="s">
        <v>104</v>
      </c>
      <c r="D833" s="34" t="s">
        <v>3335</v>
      </c>
      <c r="E833" s="37" t="s">
        <v>4151</v>
      </c>
    </row>
    <row r="834" spans="1:5">
      <c r="A834" s="23">
        <v>2018</v>
      </c>
      <c r="B834" s="23" t="s">
        <v>1886</v>
      </c>
      <c r="C834" s="13" t="s">
        <v>104</v>
      </c>
      <c r="D834" s="34" t="s">
        <v>5833</v>
      </c>
      <c r="E834" s="37" t="s">
        <v>4151</v>
      </c>
    </row>
    <row r="835" spans="1:5">
      <c r="A835" s="23">
        <v>2018</v>
      </c>
      <c r="B835" s="23" t="s">
        <v>1886</v>
      </c>
      <c r="C835" s="13" t="s">
        <v>120</v>
      </c>
      <c r="D835" s="34" t="s">
        <v>831</v>
      </c>
      <c r="E835" s="37" t="s">
        <v>4151</v>
      </c>
    </row>
    <row r="836" spans="1:5">
      <c r="A836" s="23">
        <v>2018</v>
      </c>
      <c r="B836" s="23" t="s">
        <v>1886</v>
      </c>
      <c r="C836" s="13" t="s">
        <v>120</v>
      </c>
      <c r="D836" s="34" t="s">
        <v>3339</v>
      </c>
      <c r="E836" s="37" t="s">
        <v>4151</v>
      </c>
    </row>
    <row r="837" spans="1:5">
      <c r="A837" s="23">
        <v>2018</v>
      </c>
      <c r="B837" s="23" t="s">
        <v>1886</v>
      </c>
      <c r="C837" s="13" t="s">
        <v>120</v>
      </c>
      <c r="D837" s="34" t="s">
        <v>4204</v>
      </c>
      <c r="E837" s="37" t="s">
        <v>4151</v>
      </c>
    </row>
    <row r="838" spans="1:5">
      <c r="A838" s="23">
        <v>2018</v>
      </c>
      <c r="B838" s="23" t="s">
        <v>1886</v>
      </c>
      <c r="C838" s="13" t="s">
        <v>120</v>
      </c>
      <c r="D838" s="34" t="s">
        <v>4207</v>
      </c>
      <c r="E838" s="37" t="s">
        <v>4151</v>
      </c>
    </row>
    <row r="839" spans="1:5">
      <c r="A839" s="23">
        <v>2018</v>
      </c>
      <c r="B839" s="23" t="s">
        <v>1886</v>
      </c>
      <c r="C839" s="13" t="s">
        <v>120</v>
      </c>
      <c r="D839" s="34" t="s">
        <v>3338</v>
      </c>
      <c r="E839" s="37" t="s">
        <v>4151</v>
      </c>
    </row>
    <row r="840" spans="1:5">
      <c r="A840" s="23">
        <v>2018</v>
      </c>
      <c r="B840" s="23" t="s">
        <v>1886</v>
      </c>
      <c r="C840" s="13" t="s">
        <v>156</v>
      </c>
      <c r="D840" s="34" t="s">
        <v>3392</v>
      </c>
      <c r="E840" s="37" t="s">
        <v>4151</v>
      </c>
    </row>
    <row r="841" spans="1:5">
      <c r="A841" s="23">
        <v>2018</v>
      </c>
      <c r="B841" s="23" t="s">
        <v>1886</v>
      </c>
      <c r="C841" s="13" t="s">
        <v>156</v>
      </c>
      <c r="D841" s="34" t="s">
        <v>633</v>
      </c>
      <c r="E841" s="37" t="s">
        <v>4151</v>
      </c>
    </row>
    <row r="842" spans="1:5">
      <c r="A842" s="23">
        <v>2018</v>
      </c>
      <c r="B842" s="23" t="s">
        <v>1886</v>
      </c>
      <c r="C842" s="13" t="s">
        <v>164</v>
      </c>
      <c r="D842" s="34" t="s">
        <v>3340</v>
      </c>
      <c r="E842" s="37" t="s">
        <v>4151</v>
      </c>
    </row>
    <row r="843" spans="1:5">
      <c r="A843" s="23">
        <v>2018</v>
      </c>
      <c r="B843" s="23" t="s">
        <v>1886</v>
      </c>
      <c r="C843" s="13" t="s">
        <v>164</v>
      </c>
      <c r="D843" s="34" t="s">
        <v>8311</v>
      </c>
      <c r="E843" s="37" t="s">
        <v>4151</v>
      </c>
    </row>
    <row r="844" spans="1:5">
      <c r="A844" s="23">
        <v>2018</v>
      </c>
      <c r="B844" s="23" t="s">
        <v>1886</v>
      </c>
      <c r="C844" s="13" t="s">
        <v>164</v>
      </c>
      <c r="D844" s="34" t="s">
        <v>1995</v>
      </c>
      <c r="E844" s="37" t="s">
        <v>4151</v>
      </c>
    </row>
    <row r="845" spans="1:5">
      <c r="A845" s="23">
        <v>2018</v>
      </c>
      <c r="B845" s="23" t="s">
        <v>1886</v>
      </c>
      <c r="C845" s="13" t="s">
        <v>167</v>
      </c>
      <c r="D845" s="34" t="s">
        <v>2001</v>
      </c>
      <c r="E845" s="37" t="s">
        <v>2358</v>
      </c>
    </row>
    <row r="846" spans="1:5">
      <c r="A846" s="23">
        <v>2018</v>
      </c>
      <c r="B846" s="23" t="s">
        <v>1886</v>
      </c>
      <c r="C846" s="13" t="s">
        <v>167</v>
      </c>
      <c r="D846" s="34" t="s">
        <v>3399</v>
      </c>
      <c r="E846" s="37" t="s">
        <v>2358</v>
      </c>
    </row>
    <row r="847" spans="1:5">
      <c r="A847" s="23">
        <v>2018</v>
      </c>
      <c r="B847" s="23" t="s">
        <v>1886</v>
      </c>
      <c r="C847" s="13" t="s">
        <v>167</v>
      </c>
      <c r="D847" s="34" t="s">
        <v>1977</v>
      </c>
      <c r="E847" s="37" t="s">
        <v>2358</v>
      </c>
    </row>
    <row r="848" spans="1:5">
      <c r="A848" s="23">
        <v>2018</v>
      </c>
      <c r="B848" s="23" t="s">
        <v>1886</v>
      </c>
      <c r="C848" s="13" t="s">
        <v>167</v>
      </c>
      <c r="D848" s="34" t="s">
        <v>3394</v>
      </c>
      <c r="E848" s="37" t="s">
        <v>2358</v>
      </c>
    </row>
    <row r="849" spans="1:5">
      <c r="A849" s="23">
        <v>2018</v>
      </c>
      <c r="B849" s="23" t="s">
        <v>1886</v>
      </c>
      <c r="C849" s="13" t="s">
        <v>167</v>
      </c>
      <c r="D849" s="34" t="s">
        <v>3341</v>
      </c>
      <c r="E849" s="37" t="s">
        <v>2358</v>
      </c>
    </row>
    <row r="850" spans="1:5">
      <c r="A850" s="23">
        <v>2018</v>
      </c>
      <c r="B850" s="23" t="s">
        <v>1886</v>
      </c>
      <c r="C850" s="13" t="s">
        <v>167</v>
      </c>
      <c r="D850" s="34" t="s">
        <v>1996</v>
      </c>
      <c r="E850" s="37" t="s">
        <v>2358</v>
      </c>
    </row>
    <row r="851" spans="1:5">
      <c r="A851" s="23">
        <v>2018</v>
      </c>
      <c r="B851" s="23" t="s">
        <v>1886</v>
      </c>
      <c r="C851" s="13" t="s">
        <v>167</v>
      </c>
      <c r="D851" s="34" t="s">
        <v>4255</v>
      </c>
      <c r="E851" s="37" t="s">
        <v>2358</v>
      </c>
    </row>
    <row r="852" spans="1:5">
      <c r="A852" s="23">
        <v>2018</v>
      </c>
      <c r="B852" s="23" t="s">
        <v>1886</v>
      </c>
      <c r="C852" s="13" t="s">
        <v>167</v>
      </c>
      <c r="D852" s="34" t="s">
        <v>638</v>
      </c>
      <c r="E852" s="37" t="s">
        <v>2358</v>
      </c>
    </row>
    <row r="853" spans="1:5">
      <c r="A853" s="23">
        <v>2018</v>
      </c>
      <c r="B853" s="23" t="s">
        <v>1886</v>
      </c>
      <c r="C853" s="13" t="s">
        <v>171</v>
      </c>
      <c r="D853" s="34" t="s">
        <v>4201</v>
      </c>
      <c r="E853" s="37" t="s">
        <v>2358</v>
      </c>
    </row>
    <row r="854" spans="1:5">
      <c r="A854" s="23">
        <v>2018</v>
      </c>
      <c r="B854" s="23" t="s">
        <v>1886</v>
      </c>
      <c r="C854" s="13" t="s">
        <v>171</v>
      </c>
      <c r="D854" s="34" t="s">
        <v>831</v>
      </c>
      <c r="E854" s="37" t="s">
        <v>4151</v>
      </c>
    </row>
    <row r="855" spans="1:5">
      <c r="A855" s="23">
        <v>2018</v>
      </c>
      <c r="B855" s="23" t="s">
        <v>1886</v>
      </c>
      <c r="C855" s="13" t="s">
        <v>171</v>
      </c>
      <c r="D855" s="34" t="s">
        <v>3342</v>
      </c>
      <c r="E855" s="37" t="s">
        <v>4151</v>
      </c>
    </row>
    <row r="856" spans="1:5">
      <c r="A856" s="23">
        <v>2018</v>
      </c>
      <c r="B856" s="23" t="s">
        <v>1886</v>
      </c>
      <c r="C856" s="13" t="s">
        <v>1126</v>
      </c>
      <c r="D856" s="34" t="s">
        <v>3344</v>
      </c>
      <c r="E856" s="37" t="s">
        <v>4151</v>
      </c>
    </row>
    <row r="857" spans="1:5">
      <c r="A857" s="23">
        <v>2018</v>
      </c>
      <c r="B857" s="23" t="s">
        <v>1886</v>
      </c>
      <c r="C857" s="13" t="s">
        <v>1126</v>
      </c>
      <c r="D857" s="34" t="s">
        <v>3343</v>
      </c>
      <c r="E857" s="37" t="s">
        <v>4151</v>
      </c>
    </row>
    <row r="858" spans="1:5">
      <c r="A858" s="23">
        <v>2018</v>
      </c>
      <c r="B858" s="23" t="s">
        <v>1886</v>
      </c>
      <c r="C858" s="13" t="s">
        <v>1126</v>
      </c>
      <c r="D858" s="34" t="s">
        <v>5068</v>
      </c>
      <c r="E858" s="37" t="s">
        <v>4151</v>
      </c>
    </row>
    <row r="859" spans="1:5">
      <c r="A859" s="23">
        <v>2018</v>
      </c>
      <c r="B859" s="23" t="s">
        <v>1886</v>
      </c>
      <c r="C859" s="13" t="s">
        <v>1126</v>
      </c>
      <c r="D859" s="34" t="s">
        <v>2002</v>
      </c>
      <c r="E859" s="37" t="s">
        <v>4151</v>
      </c>
    </row>
    <row r="860" spans="1:5">
      <c r="A860" s="23">
        <v>2018</v>
      </c>
      <c r="B860" s="23" t="s">
        <v>514</v>
      </c>
      <c r="C860" s="13" t="s">
        <v>23</v>
      </c>
      <c r="D860" s="34" t="s">
        <v>904</v>
      </c>
      <c r="E860" s="37" t="s">
        <v>2358</v>
      </c>
    </row>
    <row r="861" spans="1:5">
      <c r="A861" s="23">
        <v>2018</v>
      </c>
      <c r="B861" s="23" t="s">
        <v>514</v>
      </c>
      <c r="C861" s="13" t="s">
        <v>23</v>
      </c>
      <c r="D861" s="34" t="s">
        <v>904</v>
      </c>
      <c r="E861" s="37" t="s">
        <v>2358</v>
      </c>
    </row>
    <row r="862" spans="1:5">
      <c r="A862" s="23">
        <v>2018</v>
      </c>
      <c r="B862" s="23" t="s">
        <v>514</v>
      </c>
      <c r="C862" s="13" t="s">
        <v>23</v>
      </c>
      <c r="D862" s="34" t="s">
        <v>904</v>
      </c>
      <c r="E862" s="37" t="s">
        <v>2358</v>
      </c>
    </row>
    <row r="863" spans="1:5">
      <c r="A863" s="23">
        <v>2018</v>
      </c>
      <c r="B863" s="23" t="s">
        <v>514</v>
      </c>
      <c r="C863" s="13" t="s">
        <v>23</v>
      </c>
      <c r="D863" s="34" t="s">
        <v>646</v>
      </c>
      <c r="E863" s="37" t="s">
        <v>2358</v>
      </c>
    </row>
    <row r="864" spans="1:5">
      <c r="A864" s="23">
        <v>2018</v>
      </c>
      <c r="B864" s="23" t="s">
        <v>514</v>
      </c>
      <c r="C864" s="13" t="s">
        <v>23</v>
      </c>
      <c r="D864" s="34" t="s">
        <v>646</v>
      </c>
      <c r="E864" s="37" t="s">
        <v>2358</v>
      </c>
    </row>
    <row r="865" spans="1:5">
      <c r="A865" s="23">
        <v>2018</v>
      </c>
      <c r="B865" s="23" t="s">
        <v>514</v>
      </c>
      <c r="C865" s="13" t="s">
        <v>23</v>
      </c>
      <c r="D865" s="34" t="s">
        <v>645</v>
      </c>
      <c r="E865" s="37" t="s">
        <v>2358</v>
      </c>
    </row>
    <row r="866" spans="1:5">
      <c r="A866" s="23">
        <v>2018</v>
      </c>
      <c r="B866" s="23" t="s">
        <v>514</v>
      </c>
      <c r="C866" s="13" t="s">
        <v>23</v>
      </c>
      <c r="D866" s="34" t="s">
        <v>645</v>
      </c>
      <c r="E866" s="37" t="s">
        <v>2358</v>
      </c>
    </row>
    <row r="867" spans="1:5">
      <c r="A867" s="23">
        <v>2018</v>
      </c>
      <c r="B867" s="23" t="s">
        <v>514</v>
      </c>
      <c r="C867" s="13" t="s">
        <v>23</v>
      </c>
      <c r="D867" s="34" t="s">
        <v>645</v>
      </c>
      <c r="E867" s="37" t="s">
        <v>2358</v>
      </c>
    </row>
    <row r="868" spans="1:5">
      <c r="A868" s="23">
        <v>2018</v>
      </c>
      <c r="B868" s="23" t="s">
        <v>514</v>
      </c>
      <c r="C868" s="13" t="s">
        <v>185</v>
      </c>
      <c r="D868" s="34" t="s">
        <v>904</v>
      </c>
      <c r="E868" s="37" t="s">
        <v>2358</v>
      </c>
    </row>
    <row r="869" spans="1:5">
      <c r="A869" s="23">
        <v>2018</v>
      </c>
      <c r="B869" s="23" t="s">
        <v>514</v>
      </c>
      <c r="C869" s="13" t="s">
        <v>185</v>
      </c>
      <c r="D869" s="34" t="s">
        <v>904</v>
      </c>
      <c r="E869" s="37" t="s">
        <v>2358</v>
      </c>
    </row>
    <row r="870" spans="1:5">
      <c r="A870" s="23">
        <v>2018</v>
      </c>
      <c r="B870" s="23" t="s">
        <v>514</v>
      </c>
      <c r="C870" s="13" t="s">
        <v>185</v>
      </c>
      <c r="D870" s="34" t="s">
        <v>904</v>
      </c>
      <c r="E870" s="37" t="s">
        <v>2358</v>
      </c>
    </row>
    <row r="871" spans="1:5">
      <c r="A871" s="23">
        <v>2018</v>
      </c>
      <c r="B871" s="23" t="s">
        <v>514</v>
      </c>
      <c r="C871" s="13" t="s">
        <v>185</v>
      </c>
      <c r="D871" s="34" t="s">
        <v>904</v>
      </c>
      <c r="E871" s="37" t="s">
        <v>2358</v>
      </c>
    </row>
    <row r="872" spans="1:5">
      <c r="A872" s="23">
        <v>2018</v>
      </c>
      <c r="B872" s="23" t="s">
        <v>514</v>
      </c>
      <c r="C872" s="13" t="s">
        <v>185</v>
      </c>
      <c r="D872" s="34" t="s">
        <v>4251</v>
      </c>
      <c r="E872" s="37" t="s">
        <v>2358</v>
      </c>
    </row>
    <row r="873" spans="1:5">
      <c r="A873" s="23">
        <v>2018</v>
      </c>
      <c r="B873" s="23" t="s">
        <v>514</v>
      </c>
      <c r="C873" s="13" t="s">
        <v>185</v>
      </c>
      <c r="D873" s="34" t="s">
        <v>1695</v>
      </c>
      <c r="E873" s="37" t="s">
        <v>2358</v>
      </c>
    </row>
    <row r="874" spans="1:5">
      <c r="A874" s="23">
        <v>2018</v>
      </c>
      <c r="B874" s="23" t="s">
        <v>514</v>
      </c>
      <c r="C874" s="13" t="s">
        <v>185</v>
      </c>
      <c r="D874" s="34" t="s">
        <v>3620</v>
      </c>
      <c r="E874" s="37" t="s">
        <v>2358</v>
      </c>
    </row>
    <row r="875" spans="1:5">
      <c r="A875" s="23">
        <v>2018</v>
      </c>
      <c r="B875" s="23" t="s">
        <v>514</v>
      </c>
      <c r="C875" s="13" t="s">
        <v>185</v>
      </c>
      <c r="D875" s="34" t="s">
        <v>3620</v>
      </c>
      <c r="E875" s="37" t="s">
        <v>2358</v>
      </c>
    </row>
    <row r="876" spans="1:5">
      <c r="A876" s="23">
        <v>2018</v>
      </c>
      <c r="B876" s="23" t="s">
        <v>514</v>
      </c>
      <c r="C876" s="13" t="s">
        <v>185</v>
      </c>
      <c r="D876" s="34" t="s">
        <v>3621</v>
      </c>
      <c r="E876" s="37" t="s">
        <v>2358</v>
      </c>
    </row>
    <row r="877" spans="1:5">
      <c r="A877" s="23">
        <v>2018</v>
      </c>
      <c r="B877" s="23" t="s">
        <v>514</v>
      </c>
      <c r="C877" s="13" t="s">
        <v>3925</v>
      </c>
      <c r="D877" s="34" t="s">
        <v>904</v>
      </c>
      <c r="E877" s="37" t="s">
        <v>2358</v>
      </c>
    </row>
    <row r="878" spans="1:5">
      <c r="A878" s="23">
        <v>2018</v>
      </c>
      <c r="B878" s="23" t="s">
        <v>514</v>
      </c>
      <c r="C878" s="13" t="s">
        <v>3925</v>
      </c>
      <c r="D878" s="34" t="s">
        <v>904</v>
      </c>
      <c r="E878" s="37" t="s">
        <v>2358</v>
      </c>
    </row>
    <row r="879" spans="1:5">
      <c r="A879" s="23">
        <v>2018</v>
      </c>
      <c r="B879" s="23" t="s">
        <v>514</v>
      </c>
      <c r="C879" s="13" t="s">
        <v>3925</v>
      </c>
      <c r="D879" s="34" t="s">
        <v>904</v>
      </c>
      <c r="E879" s="37" t="s">
        <v>2358</v>
      </c>
    </row>
    <row r="880" spans="1:5">
      <c r="A880" s="23">
        <v>2018</v>
      </c>
      <c r="B880" s="23" t="s">
        <v>514</v>
      </c>
      <c r="C880" s="13" t="s">
        <v>3925</v>
      </c>
      <c r="D880" s="34" t="s">
        <v>3622</v>
      </c>
      <c r="E880" s="37" t="s">
        <v>2358</v>
      </c>
    </row>
    <row r="881" spans="1:5">
      <c r="A881" s="23">
        <v>2019</v>
      </c>
      <c r="B881" s="23" t="s">
        <v>1886</v>
      </c>
      <c r="C881" s="13" t="s">
        <v>5</v>
      </c>
      <c r="D881" s="34" t="s">
        <v>1981</v>
      </c>
      <c r="E881" s="37" t="s">
        <v>4151</v>
      </c>
    </row>
    <row r="882" spans="1:5">
      <c r="A882" s="23">
        <v>2019</v>
      </c>
      <c r="B882" s="23" t="s">
        <v>1886</v>
      </c>
      <c r="C882" s="13" t="s">
        <v>5</v>
      </c>
      <c r="D882" s="34" t="s">
        <v>4227</v>
      </c>
      <c r="E882" s="37" t="s">
        <v>2358</v>
      </c>
    </row>
    <row r="883" spans="1:5">
      <c r="A883" s="23">
        <v>2019</v>
      </c>
      <c r="B883" s="23" t="s">
        <v>1886</v>
      </c>
      <c r="C883" s="13" t="s">
        <v>5</v>
      </c>
      <c r="D883" s="34" t="s">
        <v>4174</v>
      </c>
      <c r="E883" s="37" t="s">
        <v>4151</v>
      </c>
    </row>
    <row r="884" spans="1:5">
      <c r="A884" s="23">
        <v>2019</v>
      </c>
      <c r="B884" s="23" t="s">
        <v>1886</v>
      </c>
      <c r="C884" s="13" t="s">
        <v>5</v>
      </c>
      <c r="D884" s="34" t="s">
        <v>2238</v>
      </c>
      <c r="E884" s="37" t="s">
        <v>4151</v>
      </c>
    </row>
    <row r="885" spans="1:5">
      <c r="A885" s="23">
        <v>2019</v>
      </c>
      <c r="B885" s="23" t="s">
        <v>1886</v>
      </c>
      <c r="C885" s="13" t="s">
        <v>5</v>
      </c>
      <c r="D885" s="34" t="s">
        <v>4152</v>
      </c>
      <c r="E885" s="37" t="s">
        <v>4151</v>
      </c>
    </row>
    <row r="886" spans="1:5">
      <c r="A886" s="23">
        <v>2019</v>
      </c>
      <c r="B886" s="23" t="s">
        <v>1886</v>
      </c>
      <c r="C886" s="13" t="s">
        <v>10</v>
      </c>
      <c r="D886" s="34" t="s">
        <v>4167</v>
      </c>
      <c r="E886" s="37" t="s">
        <v>4151</v>
      </c>
    </row>
    <row r="887" spans="1:5">
      <c r="A887" s="23">
        <v>2019</v>
      </c>
      <c r="B887" s="23" t="s">
        <v>1886</v>
      </c>
      <c r="C887" s="13" t="s">
        <v>10</v>
      </c>
      <c r="D887" s="34" t="s">
        <v>1976</v>
      </c>
      <c r="E887" s="37" t="s">
        <v>4151</v>
      </c>
    </row>
    <row r="888" spans="1:5">
      <c r="A888" s="23">
        <v>2019</v>
      </c>
      <c r="B888" s="23" t="s">
        <v>1886</v>
      </c>
      <c r="C888" s="13" t="s">
        <v>14</v>
      </c>
      <c r="D888" s="34" t="s">
        <v>1976</v>
      </c>
      <c r="E888" s="37" t="s">
        <v>4151</v>
      </c>
    </row>
    <row r="889" spans="1:5">
      <c r="A889" s="23">
        <v>2019</v>
      </c>
      <c r="B889" s="23" t="s">
        <v>1886</v>
      </c>
      <c r="C889" s="13" t="s">
        <v>14</v>
      </c>
      <c r="D889" s="34" t="s">
        <v>5068</v>
      </c>
      <c r="E889" s="37" t="s">
        <v>4151</v>
      </c>
    </row>
    <row r="890" spans="1:5">
      <c r="A890" s="23">
        <v>2019</v>
      </c>
      <c r="B890" s="23" t="s">
        <v>1886</v>
      </c>
      <c r="C890" s="13" t="s">
        <v>14</v>
      </c>
      <c r="D890" s="34" t="s">
        <v>8282</v>
      </c>
      <c r="E890" s="37" t="s">
        <v>4151</v>
      </c>
    </row>
    <row r="891" spans="1:5">
      <c r="A891" s="23">
        <v>2019</v>
      </c>
      <c r="B891" s="23" t="s">
        <v>1886</v>
      </c>
      <c r="C891" s="13" t="s">
        <v>14</v>
      </c>
      <c r="D891" s="34" t="s">
        <v>601</v>
      </c>
      <c r="E891" s="37" t="s">
        <v>4151</v>
      </c>
    </row>
    <row r="892" spans="1:5">
      <c r="A892" s="23">
        <v>2019</v>
      </c>
      <c r="B892" s="23" t="s">
        <v>1886</v>
      </c>
      <c r="C892" s="13" t="s">
        <v>23</v>
      </c>
      <c r="D892" s="34" t="s">
        <v>4154</v>
      </c>
      <c r="E892" s="37" t="s">
        <v>4151</v>
      </c>
    </row>
    <row r="893" spans="1:5">
      <c r="A893" s="23">
        <v>2019</v>
      </c>
      <c r="B893" s="23" t="s">
        <v>1886</v>
      </c>
      <c r="C893" s="13" t="s">
        <v>23</v>
      </c>
      <c r="D893" s="34" t="s">
        <v>4140</v>
      </c>
      <c r="E893" s="37" t="s">
        <v>4151</v>
      </c>
    </row>
    <row r="894" spans="1:5">
      <c r="A894" s="23">
        <v>2019</v>
      </c>
      <c r="B894" s="23" t="s">
        <v>1886</v>
      </c>
      <c r="C894" s="13" t="s">
        <v>23</v>
      </c>
      <c r="D894" s="34" t="s">
        <v>5818</v>
      </c>
      <c r="E894" s="37" t="s">
        <v>4151</v>
      </c>
    </row>
    <row r="895" spans="1:5">
      <c r="A895" s="23">
        <v>2019</v>
      </c>
      <c r="B895" s="23" t="s">
        <v>1886</v>
      </c>
      <c r="C895" s="13" t="s">
        <v>23</v>
      </c>
      <c r="D895" s="34" t="s">
        <v>3390</v>
      </c>
      <c r="E895" s="37" t="s">
        <v>4151</v>
      </c>
    </row>
    <row r="896" spans="1:5">
      <c r="A896" s="23">
        <v>2019</v>
      </c>
      <c r="B896" s="23" t="s">
        <v>1886</v>
      </c>
      <c r="C896" s="13" t="s">
        <v>23</v>
      </c>
      <c r="D896" s="34" t="s">
        <v>4193</v>
      </c>
      <c r="E896" s="37" t="s">
        <v>4151</v>
      </c>
    </row>
    <row r="897" spans="1:5">
      <c r="A897" s="23">
        <v>2019</v>
      </c>
      <c r="B897" s="23" t="s">
        <v>1886</v>
      </c>
      <c r="C897" s="13" t="s">
        <v>23</v>
      </c>
      <c r="D897" s="34" t="s">
        <v>3310</v>
      </c>
      <c r="E897" s="37" t="s">
        <v>4151</v>
      </c>
    </row>
    <row r="898" spans="1:5">
      <c r="A898" s="23">
        <v>2019</v>
      </c>
      <c r="B898" s="23" t="s">
        <v>1886</v>
      </c>
      <c r="C898" s="13" t="s">
        <v>23</v>
      </c>
      <c r="D898" s="34" t="s">
        <v>1978</v>
      </c>
      <c r="E898" s="37" t="s">
        <v>4151</v>
      </c>
    </row>
    <row r="899" spans="1:5">
      <c r="A899" s="23">
        <v>2019</v>
      </c>
      <c r="B899" s="23" t="s">
        <v>1886</v>
      </c>
      <c r="C899" s="13" t="s">
        <v>23</v>
      </c>
      <c r="D899" s="34" t="s">
        <v>4155</v>
      </c>
      <c r="E899" s="37" t="s">
        <v>4151</v>
      </c>
    </row>
    <row r="900" spans="1:5">
      <c r="A900" s="23">
        <v>2019</v>
      </c>
      <c r="B900" s="23" t="s">
        <v>1886</v>
      </c>
      <c r="C900" s="13" t="s">
        <v>23</v>
      </c>
      <c r="D900" s="34" t="s">
        <v>4194</v>
      </c>
      <c r="E900" s="37" t="s">
        <v>4151</v>
      </c>
    </row>
    <row r="901" spans="1:5">
      <c r="A901" s="23">
        <v>2019</v>
      </c>
      <c r="B901" s="23" t="s">
        <v>1886</v>
      </c>
      <c r="C901" s="13" t="s">
        <v>23</v>
      </c>
      <c r="D901" s="34" t="s">
        <v>3387</v>
      </c>
      <c r="E901" s="37" t="s">
        <v>4151</v>
      </c>
    </row>
    <row r="902" spans="1:5">
      <c r="A902" s="23">
        <v>2019</v>
      </c>
      <c r="B902" s="23" t="s">
        <v>1886</v>
      </c>
      <c r="C902" s="13" t="s">
        <v>23</v>
      </c>
      <c r="D902" s="34" t="s">
        <v>8283</v>
      </c>
      <c r="E902" s="37" t="s">
        <v>4151</v>
      </c>
    </row>
    <row r="903" spans="1:5">
      <c r="A903" s="23">
        <v>2019</v>
      </c>
      <c r="B903" s="23" t="s">
        <v>1886</v>
      </c>
      <c r="C903" s="13" t="s">
        <v>23</v>
      </c>
      <c r="D903" s="34" t="s">
        <v>3388</v>
      </c>
      <c r="E903" s="37" t="s">
        <v>4151</v>
      </c>
    </row>
    <row r="904" spans="1:5">
      <c r="A904" s="23">
        <v>2019</v>
      </c>
      <c r="B904" s="23" t="s">
        <v>1886</v>
      </c>
      <c r="C904" s="13" t="s">
        <v>23</v>
      </c>
      <c r="D904" s="34" t="s">
        <v>763</v>
      </c>
      <c r="E904" s="37" t="s">
        <v>4151</v>
      </c>
    </row>
    <row r="905" spans="1:5">
      <c r="A905" s="23">
        <v>2019</v>
      </c>
      <c r="B905" s="23" t="s">
        <v>1886</v>
      </c>
      <c r="C905" s="13" t="s">
        <v>23</v>
      </c>
      <c r="D905" s="34" t="s">
        <v>4195</v>
      </c>
      <c r="E905" s="37" t="s">
        <v>4151</v>
      </c>
    </row>
    <row r="906" spans="1:5">
      <c r="A906" s="23">
        <v>2019</v>
      </c>
      <c r="B906" s="23" t="s">
        <v>1886</v>
      </c>
      <c r="C906" s="13" t="s">
        <v>23</v>
      </c>
      <c r="D906" s="34" t="s">
        <v>4227</v>
      </c>
      <c r="E906" s="37" t="s">
        <v>4151</v>
      </c>
    </row>
    <row r="907" spans="1:5">
      <c r="A907" s="23">
        <v>2019</v>
      </c>
      <c r="B907" s="23" t="s">
        <v>1886</v>
      </c>
      <c r="C907" s="13" t="s">
        <v>23</v>
      </c>
      <c r="D907" s="34" t="s">
        <v>4214</v>
      </c>
      <c r="E907" s="37" t="s">
        <v>4151</v>
      </c>
    </row>
    <row r="908" spans="1:5">
      <c r="A908" s="23">
        <v>2019</v>
      </c>
      <c r="B908" s="23" t="s">
        <v>1886</v>
      </c>
      <c r="C908" s="13" t="s">
        <v>23</v>
      </c>
      <c r="D908" s="34" t="s">
        <v>4215</v>
      </c>
      <c r="E908" s="37" t="s">
        <v>4151</v>
      </c>
    </row>
    <row r="909" spans="1:5">
      <c r="A909" s="23">
        <v>2019</v>
      </c>
      <c r="B909" s="23" t="s">
        <v>1886</v>
      </c>
      <c r="C909" s="13" t="s">
        <v>23</v>
      </c>
      <c r="D909" s="34" t="s">
        <v>3314</v>
      </c>
      <c r="E909" s="37" t="s">
        <v>4151</v>
      </c>
    </row>
    <row r="910" spans="1:5">
      <c r="A910" s="23">
        <v>2019</v>
      </c>
      <c r="B910" s="23" t="s">
        <v>1886</v>
      </c>
      <c r="C910" s="13" t="s">
        <v>23</v>
      </c>
      <c r="D910" s="34" t="s">
        <v>4169</v>
      </c>
      <c r="E910" s="37" t="s">
        <v>4151</v>
      </c>
    </row>
    <row r="911" spans="1:5">
      <c r="A911" s="23">
        <v>2019</v>
      </c>
      <c r="B911" s="23" t="s">
        <v>1886</v>
      </c>
      <c r="C911" s="13" t="s">
        <v>23</v>
      </c>
      <c r="D911" s="34" t="s">
        <v>4171</v>
      </c>
      <c r="E911" s="37" t="s">
        <v>4151</v>
      </c>
    </row>
    <row r="912" spans="1:5">
      <c r="A912" s="23">
        <v>2019</v>
      </c>
      <c r="B912" s="23" t="s">
        <v>1886</v>
      </c>
      <c r="C912" s="13" t="s">
        <v>23</v>
      </c>
      <c r="D912" s="34" t="s">
        <v>4248</v>
      </c>
      <c r="E912" s="37" t="s">
        <v>4151</v>
      </c>
    </row>
    <row r="913" spans="1:5">
      <c r="A913" s="23">
        <v>2019</v>
      </c>
      <c r="B913" s="23" t="s">
        <v>1886</v>
      </c>
      <c r="C913" s="13" t="s">
        <v>23</v>
      </c>
      <c r="D913" s="34" t="s">
        <v>5820</v>
      </c>
      <c r="E913" s="37" t="s">
        <v>4151</v>
      </c>
    </row>
    <row r="914" spans="1:5">
      <c r="A914" s="23">
        <v>2019</v>
      </c>
      <c r="B914" s="23" t="s">
        <v>1886</v>
      </c>
      <c r="C914" s="13" t="s">
        <v>23</v>
      </c>
      <c r="D914" s="34" t="s">
        <v>4176</v>
      </c>
      <c r="E914" s="37" t="s">
        <v>4151</v>
      </c>
    </row>
    <row r="915" spans="1:5">
      <c r="A915" s="23">
        <v>2019</v>
      </c>
      <c r="B915" s="23" t="s">
        <v>1886</v>
      </c>
      <c r="C915" s="13" t="s">
        <v>23</v>
      </c>
      <c r="D915" s="34" t="s">
        <v>5068</v>
      </c>
      <c r="E915" s="37" t="s">
        <v>4151</v>
      </c>
    </row>
    <row r="916" spans="1:5">
      <c r="A916" s="23">
        <v>2019</v>
      </c>
      <c r="B916" s="23" t="s">
        <v>1886</v>
      </c>
      <c r="C916" s="13" t="s">
        <v>23</v>
      </c>
      <c r="D916" s="34" t="s">
        <v>8284</v>
      </c>
      <c r="E916" s="37" t="s">
        <v>4151</v>
      </c>
    </row>
    <row r="917" spans="1:5">
      <c r="A917" s="23">
        <v>2019</v>
      </c>
      <c r="B917" s="23" t="s">
        <v>1886</v>
      </c>
      <c r="C917" s="13" t="s">
        <v>23</v>
      </c>
      <c r="D917" s="34" t="s">
        <v>4198</v>
      </c>
      <c r="E917" s="37" t="s">
        <v>4151</v>
      </c>
    </row>
    <row r="918" spans="1:5">
      <c r="A918" s="23">
        <v>2019</v>
      </c>
      <c r="B918" s="23" t="s">
        <v>1886</v>
      </c>
      <c r="C918" s="13" t="s">
        <v>23</v>
      </c>
      <c r="D918" s="34" t="s">
        <v>5822</v>
      </c>
      <c r="E918" s="37" t="s">
        <v>4151</v>
      </c>
    </row>
    <row r="919" spans="1:5">
      <c r="A919" s="23">
        <v>2019</v>
      </c>
      <c r="B919" s="23" t="s">
        <v>1886</v>
      </c>
      <c r="C919" s="13" t="s">
        <v>23</v>
      </c>
      <c r="D919" s="34" t="s">
        <v>2233</v>
      </c>
      <c r="E919" s="37" t="s">
        <v>4151</v>
      </c>
    </row>
    <row r="920" spans="1:5">
      <c r="A920" s="23">
        <v>2019</v>
      </c>
      <c r="B920" s="23" t="s">
        <v>1886</v>
      </c>
      <c r="C920" s="13" t="s">
        <v>23</v>
      </c>
      <c r="D920" s="34" t="s">
        <v>2234</v>
      </c>
      <c r="E920" s="37" t="s">
        <v>4151</v>
      </c>
    </row>
    <row r="921" spans="1:5">
      <c r="A921" s="23">
        <v>2019</v>
      </c>
      <c r="B921" s="23" t="s">
        <v>1886</v>
      </c>
      <c r="C921" s="13" t="s">
        <v>23</v>
      </c>
      <c r="D921" s="34" t="s">
        <v>2238</v>
      </c>
      <c r="E921" s="37" t="s">
        <v>4151</v>
      </c>
    </row>
    <row r="922" spans="1:5">
      <c r="A922" s="23">
        <v>2019</v>
      </c>
      <c r="B922" s="23" t="s">
        <v>1886</v>
      </c>
      <c r="C922" s="13" t="s">
        <v>23</v>
      </c>
      <c r="D922" s="34" t="s">
        <v>2239</v>
      </c>
      <c r="E922" s="37" t="s">
        <v>4151</v>
      </c>
    </row>
    <row r="923" spans="1:5">
      <c r="A923" s="23">
        <v>2019</v>
      </c>
      <c r="B923" s="23" t="s">
        <v>1886</v>
      </c>
      <c r="C923" s="13" t="s">
        <v>23</v>
      </c>
      <c r="D923" s="34" t="s">
        <v>4153</v>
      </c>
      <c r="E923" s="37" t="s">
        <v>4151</v>
      </c>
    </row>
    <row r="924" spans="1:5">
      <c r="A924" s="23">
        <v>2019</v>
      </c>
      <c r="B924" s="23" t="s">
        <v>1886</v>
      </c>
      <c r="C924" s="13" t="s">
        <v>23</v>
      </c>
      <c r="D924" s="34" t="s">
        <v>4237</v>
      </c>
      <c r="E924" s="37" t="s">
        <v>4151</v>
      </c>
    </row>
    <row r="925" spans="1:5">
      <c r="A925" s="23">
        <v>2019</v>
      </c>
      <c r="B925" s="23" t="s">
        <v>1886</v>
      </c>
      <c r="C925" s="13" t="s">
        <v>23</v>
      </c>
      <c r="D925" s="34" t="s">
        <v>1983</v>
      </c>
      <c r="E925" s="37" t="s">
        <v>4151</v>
      </c>
    </row>
    <row r="926" spans="1:5">
      <c r="A926" s="23">
        <v>2019</v>
      </c>
      <c r="B926" s="23" t="s">
        <v>1886</v>
      </c>
      <c r="C926" s="13" t="s">
        <v>23</v>
      </c>
      <c r="D926" s="34" t="s">
        <v>4180</v>
      </c>
      <c r="E926" s="37" t="s">
        <v>2358</v>
      </c>
    </row>
    <row r="927" spans="1:5">
      <c r="A927" s="23">
        <v>2019</v>
      </c>
      <c r="B927" s="23" t="s">
        <v>1886</v>
      </c>
      <c r="C927" s="13" t="s">
        <v>23</v>
      </c>
      <c r="D927" s="34" t="s">
        <v>8285</v>
      </c>
      <c r="E927" s="37" t="s">
        <v>4151</v>
      </c>
    </row>
    <row r="928" spans="1:5">
      <c r="A928" s="23">
        <v>2019</v>
      </c>
      <c r="B928" s="23" t="s">
        <v>1886</v>
      </c>
      <c r="C928" s="13" t="s">
        <v>23</v>
      </c>
      <c r="D928" s="34" t="s">
        <v>610</v>
      </c>
      <c r="E928" s="37" t="s">
        <v>2358</v>
      </c>
    </row>
    <row r="929" spans="1:5">
      <c r="A929" s="23">
        <v>2019</v>
      </c>
      <c r="B929" s="23" t="s">
        <v>1886</v>
      </c>
      <c r="C929" s="13" t="s">
        <v>23</v>
      </c>
      <c r="D929" s="34" t="s">
        <v>4246</v>
      </c>
      <c r="E929" s="37" t="s">
        <v>4151</v>
      </c>
    </row>
    <row r="930" spans="1:5">
      <c r="A930" s="23">
        <v>2019</v>
      </c>
      <c r="B930" s="23" t="s">
        <v>1886</v>
      </c>
      <c r="C930" s="13" t="s">
        <v>23</v>
      </c>
      <c r="D930" s="34" t="s">
        <v>4181</v>
      </c>
      <c r="E930" s="37" t="s">
        <v>2358</v>
      </c>
    </row>
    <row r="931" spans="1:5">
      <c r="A931" s="23">
        <v>2019</v>
      </c>
      <c r="B931" s="23" t="s">
        <v>1886</v>
      </c>
      <c r="C931" s="13" t="s">
        <v>23</v>
      </c>
      <c r="D931" s="34" t="s">
        <v>3313</v>
      </c>
      <c r="E931" s="37" t="s">
        <v>4151</v>
      </c>
    </row>
    <row r="932" spans="1:5">
      <c r="A932" s="23">
        <v>2019</v>
      </c>
      <c r="B932" s="23" t="s">
        <v>1886</v>
      </c>
      <c r="C932" s="13" t="s">
        <v>23</v>
      </c>
      <c r="D932" s="34" t="s">
        <v>4156</v>
      </c>
      <c r="E932" s="37" t="s">
        <v>4151</v>
      </c>
    </row>
    <row r="933" spans="1:5">
      <c r="A933" s="23">
        <v>2019</v>
      </c>
      <c r="B933" s="23" t="s">
        <v>1886</v>
      </c>
      <c r="C933" s="13" t="s">
        <v>23</v>
      </c>
      <c r="D933" s="34" t="s">
        <v>4220</v>
      </c>
      <c r="E933" s="37" t="s">
        <v>4151</v>
      </c>
    </row>
    <row r="934" spans="1:5">
      <c r="A934" s="23">
        <v>2019</v>
      </c>
      <c r="B934" s="23" t="s">
        <v>1886</v>
      </c>
      <c r="C934" s="13" t="s">
        <v>23</v>
      </c>
      <c r="D934" s="34" t="s">
        <v>4184</v>
      </c>
      <c r="E934" s="37" t="s">
        <v>4151</v>
      </c>
    </row>
    <row r="935" spans="1:5">
      <c r="A935" s="23">
        <v>2019</v>
      </c>
      <c r="B935" s="23" t="s">
        <v>1886</v>
      </c>
      <c r="C935" s="13" t="s">
        <v>23</v>
      </c>
      <c r="D935" s="34" t="s">
        <v>4185</v>
      </c>
      <c r="E935" s="37" t="s">
        <v>4151</v>
      </c>
    </row>
    <row r="936" spans="1:5">
      <c r="A936" s="23">
        <v>2019</v>
      </c>
      <c r="B936" s="23" t="s">
        <v>1886</v>
      </c>
      <c r="C936" s="13" t="s">
        <v>23</v>
      </c>
      <c r="D936" s="34" t="s">
        <v>1980</v>
      </c>
      <c r="E936" s="37" t="s">
        <v>4151</v>
      </c>
    </row>
    <row r="937" spans="1:5">
      <c r="A937" s="23">
        <v>2019</v>
      </c>
      <c r="B937" s="23" t="s">
        <v>1886</v>
      </c>
      <c r="C937" s="13" t="s">
        <v>23</v>
      </c>
      <c r="D937" s="34" t="s">
        <v>3389</v>
      </c>
      <c r="E937" s="37" t="s">
        <v>4151</v>
      </c>
    </row>
    <row r="938" spans="1:5">
      <c r="A938" s="23">
        <v>2019</v>
      </c>
      <c r="B938" s="23" t="s">
        <v>1886</v>
      </c>
      <c r="C938" s="13" t="s">
        <v>23</v>
      </c>
      <c r="D938" s="34" t="s">
        <v>4187</v>
      </c>
      <c r="E938" s="37" t="s">
        <v>2358</v>
      </c>
    </row>
    <row r="939" spans="1:5">
      <c r="A939" s="23">
        <v>2019</v>
      </c>
      <c r="B939" s="23" t="s">
        <v>1886</v>
      </c>
      <c r="C939" s="13" t="s">
        <v>23</v>
      </c>
      <c r="D939" s="34" t="s">
        <v>2205</v>
      </c>
      <c r="E939" s="37" t="s">
        <v>4151</v>
      </c>
    </row>
    <row r="940" spans="1:5">
      <c r="A940" s="23">
        <v>2019</v>
      </c>
      <c r="B940" s="23" t="s">
        <v>1886</v>
      </c>
      <c r="C940" s="13" t="s">
        <v>23</v>
      </c>
      <c r="D940" s="34" t="s">
        <v>4188</v>
      </c>
      <c r="E940" s="37" t="s">
        <v>4151</v>
      </c>
    </row>
    <row r="941" spans="1:5">
      <c r="A941" s="23">
        <v>2019</v>
      </c>
      <c r="B941" s="23" t="s">
        <v>1886</v>
      </c>
      <c r="C941" s="13" t="s">
        <v>23</v>
      </c>
      <c r="D941" s="34" t="s">
        <v>4224</v>
      </c>
      <c r="E941" s="37" t="s">
        <v>4151</v>
      </c>
    </row>
    <row r="942" spans="1:5">
      <c r="A942" s="23">
        <v>2019</v>
      </c>
      <c r="B942" s="23" t="s">
        <v>1886</v>
      </c>
      <c r="C942" s="13" t="s">
        <v>23</v>
      </c>
      <c r="D942" s="34" t="s">
        <v>612</v>
      </c>
      <c r="E942" s="37" t="s">
        <v>4151</v>
      </c>
    </row>
    <row r="943" spans="1:5">
      <c r="A943" s="23">
        <v>2019</v>
      </c>
      <c r="B943" s="23" t="s">
        <v>1886</v>
      </c>
      <c r="C943" s="13" t="s">
        <v>23</v>
      </c>
      <c r="D943" s="34" t="s">
        <v>4210</v>
      </c>
      <c r="E943" s="37" t="s">
        <v>4151</v>
      </c>
    </row>
    <row r="944" spans="1:5">
      <c r="A944" s="23">
        <v>2019</v>
      </c>
      <c r="B944" s="23" t="s">
        <v>1886</v>
      </c>
      <c r="C944" s="13" t="s">
        <v>23</v>
      </c>
      <c r="D944" s="34" t="s">
        <v>4225</v>
      </c>
      <c r="E944" s="37" t="s">
        <v>4151</v>
      </c>
    </row>
    <row r="945" spans="1:5">
      <c r="A945" s="23">
        <v>2019</v>
      </c>
      <c r="B945" s="23" t="s">
        <v>1886</v>
      </c>
      <c r="C945" s="13" t="s">
        <v>23</v>
      </c>
      <c r="D945" s="34" t="s">
        <v>4211</v>
      </c>
      <c r="E945" s="37" t="s">
        <v>2358</v>
      </c>
    </row>
    <row r="946" spans="1:5">
      <c r="A946" s="23">
        <v>2019</v>
      </c>
      <c r="B946" s="23" t="s">
        <v>1886</v>
      </c>
      <c r="C946" s="13" t="s">
        <v>23</v>
      </c>
      <c r="D946" s="34" t="s">
        <v>4191</v>
      </c>
      <c r="E946" s="37" t="s">
        <v>4151</v>
      </c>
    </row>
    <row r="947" spans="1:5">
      <c r="A947" s="23">
        <v>2019</v>
      </c>
      <c r="B947" s="23" t="s">
        <v>1886</v>
      </c>
      <c r="C947" s="13" t="s">
        <v>41</v>
      </c>
      <c r="D947" s="34" t="s">
        <v>3312</v>
      </c>
      <c r="E947" s="37" t="s">
        <v>4151</v>
      </c>
    </row>
    <row r="948" spans="1:5">
      <c r="A948" s="23">
        <v>2019</v>
      </c>
      <c r="B948" s="23" t="s">
        <v>1886</v>
      </c>
      <c r="C948" s="13" t="s">
        <v>41</v>
      </c>
      <c r="D948" s="34" t="s">
        <v>1981</v>
      </c>
      <c r="E948" s="37" t="s">
        <v>4151</v>
      </c>
    </row>
    <row r="949" spans="1:5">
      <c r="A949" s="23">
        <v>2019</v>
      </c>
      <c r="B949" s="23" t="s">
        <v>1886</v>
      </c>
      <c r="C949" s="13" t="s">
        <v>41</v>
      </c>
      <c r="D949" s="34" t="s">
        <v>8286</v>
      </c>
      <c r="E949" s="37" t="s">
        <v>4151</v>
      </c>
    </row>
    <row r="950" spans="1:5">
      <c r="A950" s="23">
        <v>2019</v>
      </c>
      <c r="B950" s="23" t="s">
        <v>1886</v>
      </c>
      <c r="C950" s="13" t="s">
        <v>41</v>
      </c>
      <c r="D950" s="34" t="s">
        <v>3387</v>
      </c>
      <c r="E950" s="37" t="s">
        <v>4151</v>
      </c>
    </row>
    <row r="951" spans="1:5">
      <c r="A951" s="23">
        <v>2019</v>
      </c>
      <c r="B951" s="23" t="s">
        <v>1886</v>
      </c>
      <c r="C951" s="13" t="s">
        <v>41</v>
      </c>
      <c r="D951" s="34" t="s">
        <v>763</v>
      </c>
      <c r="E951" s="37" t="s">
        <v>4151</v>
      </c>
    </row>
    <row r="952" spans="1:5">
      <c r="A952" s="23">
        <v>2019</v>
      </c>
      <c r="B952" s="23" t="s">
        <v>1886</v>
      </c>
      <c r="C952" s="13" t="s">
        <v>41</v>
      </c>
      <c r="D952" s="34" t="s">
        <v>746</v>
      </c>
      <c r="E952" s="37" t="s">
        <v>4151</v>
      </c>
    </row>
    <row r="953" spans="1:5">
      <c r="A953" s="23">
        <v>2019</v>
      </c>
      <c r="B953" s="23" t="s">
        <v>1886</v>
      </c>
      <c r="C953" s="13" t="s">
        <v>41</v>
      </c>
      <c r="D953" s="34" t="s">
        <v>3314</v>
      </c>
      <c r="E953" s="37" t="s">
        <v>4151</v>
      </c>
    </row>
    <row r="954" spans="1:5">
      <c r="A954" s="23">
        <v>2019</v>
      </c>
      <c r="B954" s="23" t="s">
        <v>1886</v>
      </c>
      <c r="C954" s="13" t="s">
        <v>41</v>
      </c>
      <c r="D954" s="34" t="s">
        <v>4172</v>
      </c>
      <c r="E954" s="37" t="s">
        <v>4151</v>
      </c>
    </row>
    <row r="955" spans="1:5">
      <c r="A955" s="23">
        <v>2019</v>
      </c>
      <c r="B955" s="23" t="s">
        <v>1886</v>
      </c>
      <c r="C955" s="13" t="s">
        <v>41</v>
      </c>
      <c r="D955" s="34" t="s">
        <v>616</v>
      </c>
      <c r="E955" s="37" t="s">
        <v>4151</v>
      </c>
    </row>
    <row r="956" spans="1:5">
      <c r="A956" s="23">
        <v>2019</v>
      </c>
      <c r="B956" s="23" t="s">
        <v>1886</v>
      </c>
      <c r="C956" s="13" t="s">
        <v>41</v>
      </c>
      <c r="D956" s="34" t="s">
        <v>616</v>
      </c>
      <c r="E956" s="37" t="s">
        <v>4151</v>
      </c>
    </row>
    <row r="957" spans="1:5">
      <c r="A957" s="23">
        <v>2019</v>
      </c>
      <c r="B957" s="23" t="s">
        <v>1886</v>
      </c>
      <c r="C957" s="13" t="s">
        <v>41</v>
      </c>
      <c r="D957" s="34" t="s">
        <v>5068</v>
      </c>
      <c r="E957" s="37" t="s">
        <v>4151</v>
      </c>
    </row>
    <row r="958" spans="1:5">
      <c r="A958" s="23">
        <v>2019</v>
      </c>
      <c r="B958" s="23" t="s">
        <v>1886</v>
      </c>
      <c r="C958" s="13" t="s">
        <v>41</v>
      </c>
      <c r="D958" s="34" t="s">
        <v>2233</v>
      </c>
      <c r="E958" s="37" t="s">
        <v>4151</v>
      </c>
    </row>
    <row r="959" spans="1:5">
      <c r="A959" s="23">
        <v>2019</v>
      </c>
      <c r="B959" s="23" t="s">
        <v>1886</v>
      </c>
      <c r="C959" s="13" t="s">
        <v>41</v>
      </c>
      <c r="D959" s="34" t="s">
        <v>8311</v>
      </c>
      <c r="E959" s="37" t="s">
        <v>4151</v>
      </c>
    </row>
    <row r="960" spans="1:5">
      <c r="A960" s="23">
        <v>2019</v>
      </c>
      <c r="B960" s="23" t="s">
        <v>1886</v>
      </c>
      <c r="C960" s="13" t="s">
        <v>41</v>
      </c>
      <c r="D960" s="34" t="s">
        <v>4180</v>
      </c>
      <c r="E960" s="37" t="s">
        <v>2358</v>
      </c>
    </row>
    <row r="961" spans="1:5">
      <c r="A961" s="23">
        <v>2019</v>
      </c>
      <c r="B961" s="23" t="s">
        <v>1886</v>
      </c>
      <c r="C961" s="13" t="s">
        <v>41</v>
      </c>
      <c r="D961" s="34" t="s">
        <v>4219</v>
      </c>
      <c r="E961" s="37" t="s">
        <v>4151</v>
      </c>
    </row>
    <row r="962" spans="1:5">
      <c r="A962" s="23">
        <v>2019</v>
      </c>
      <c r="B962" s="23" t="s">
        <v>1886</v>
      </c>
      <c r="C962" s="13" t="s">
        <v>41</v>
      </c>
      <c r="D962" s="34" t="s">
        <v>770</v>
      </c>
      <c r="E962" s="37" t="s">
        <v>4151</v>
      </c>
    </row>
    <row r="963" spans="1:5">
      <c r="A963" s="23">
        <v>2019</v>
      </c>
      <c r="B963" s="23" t="s">
        <v>1886</v>
      </c>
      <c r="C963" s="13" t="s">
        <v>41</v>
      </c>
      <c r="D963" s="34" t="s">
        <v>633</v>
      </c>
      <c r="E963" s="37" t="s">
        <v>4151</v>
      </c>
    </row>
    <row r="964" spans="1:5">
      <c r="A964" s="23">
        <v>2019</v>
      </c>
      <c r="B964" s="23" t="s">
        <v>1886</v>
      </c>
      <c r="C964" s="13" t="s">
        <v>41</v>
      </c>
      <c r="D964" s="34" t="s">
        <v>4224</v>
      </c>
      <c r="E964" s="37" t="s">
        <v>4151</v>
      </c>
    </row>
    <row r="965" spans="1:5">
      <c r="A965" s="23">
        <v>2019</v>
      </c>
      <c r="B965" s="23" t="s">
        <v>1886</v>
      </c>
      <c r="C965" s="13" t="s">
        <v>41</v>
      </c>
      <c r="D965" s="34" t="s">
        <v>4212</v>
      </c>
      <c r="E965" s="37" t="s">
        <v>2358</v>
      </c>
    </row>
    <row r="966" spans="1:5">
      <c r="A966" s="23">
        <v>2019</v>
      </c>
      <c r="B966" s="23" t="s">
        <v>1886</v>
      </c>
      <c r="C966" s="13" t="s">
        <v>60</v>
      </c>
      <c r="D966" s="34" t="s">
        <v>4213</v>
      </c>
      <c r="E966" s="37" t="s">
        <v>4151</v>
      </c>
    </row>
    <row r="967" spans="1:5">
      <c r="A967" s="23">
        <v>2019</v>
      </c>
      <c r="B967" s="23" t="s">
        <v>1886</v>
      </c>
      <c r="C967" s="13" t="s">
        <v>60</v>
      </c>
      <c r="D967" s="34" t="s">
        <v>4247</v>
      </c>
      <c r="E967" s="37" t="s">
        <v>4151</v>
      </c>
    </row>
    <row r="968" spans="1:5">
      <c r="A968" s="23">
        <v>2019</v>
      </c>
      <c r="B968" s="23" t="s">
        <v>1886</v>
      </c>
      <c r="C968" s="13" t="s">
        <v>60</v>
      </c>
      <c r="D968" s="34" t="s">
        <v>4256</v>
      </c>
      <c r="E968" s="37" t="s">
        <v>4151</v>
      </c>
    </row>
    <row r="969" spans="1:5">
      <c r="A969" s="23">
        <v>2019</v>
      </c>
      <c r="B969" s="23" t="s">
        <v>1886</v>
      </c>
      <c r="C969" s="13" t="s">
        <v>60</v>
      </c>
      <c r="D969" s="34" t="s">
        <v>4217</v>
      </c>
      <c r="E969" s="37" t="s">
        <v>2358</v>
      </c>
    </row>
    <row r="970" spans="1:5">
      <c r="A970" s="23">
        <v>2019</v>
      </c>
      <c r="B970" s="23" t="s">
        <v>1886</v>
      </c>
      <c r="C970" s="13" t="s">
        <v>60</v>
      </c>
      <c r="D970" s="34" t="s">
        <v>4218</v>
      </c>
      <c r="E970" s="37" t="s">
        <v>4151</v>
      </c>
    </row>
    <row r="971" spans="1:5">
      <c r="A971" s="23">
        <v>2019</v>
      </c>
      <c r="B971" s="23" t="s">
        <v>1886</v>
      </c>
      <c r="C971" s="13" t="s">
        <v>60</v>
      </c>
      <c r="D971" s="34" t="s">
        <v>867</v>
      </c>
      <c r="E971" s="37" t="s">
        <v>4151</v>
      </c>
    </row>
    <row r="972" spans="1:5">
      <c r="A972" s="23">
        <v>2019</v>
      </c>
      <c r="B972" s="23" t="s">
        <v>1886</v>
      </c>
      <c r="C972" s="13" t="s">
        <v>60</v>
      </c>
      <c r="D972" s="34" t="s">
        <v>5068</v>
      </c>
      <c r="E972" s="37" t="s">
        <v>4151</v>
      </c>
    </row>
    <row r="973" spans="1:5">
      <c r="A973" s="23">
        <v>2019</v>
      </c>
      <c r="B973" s="23" t="s">
        <v>1886</v>
      </c>
      <c r="C973" s="13" t="s">
        <v>60</v>
      </c>
      <c r="D973" s="34" t="s">
        <v>4177</v>
      </c>
      <c r="E973" s="37" t="s">
        <v>4151</v>
      </c>
    </row>
    <row r="974" spans="1:5">
      <c r="A974" s="23">
        <v>2019</v>
      </c>
      <c r="B974" s="23" t="s">
        <v>1886</v>
      </c>
      <c r="C974" s="13" t="s">
        <v>60</v>
      </c>
      <c r="D974" s="34" t="s">
        <v>5811</v>
      </c>
      <c r="E974" s="37" t="s">
        <v>4151</v>
      </c>
    </row>
    <row r="975" spans="1:5">
      <c r="A975" s="23">
        <v>2019</v>
      </c>
      <c r="B975" s="23" t="s">
        <v>1886</v>
      </c>
      <c r="C975" s="13" t="s">
        <v>60</v>
      </c>
      <c r="D975" s="34" t="s">
        <v>4249</v>
      </c>
      <c r="E975" s="37" t="s">
        <v>4151</v>
      </c>
    </row>
    <row r="976" spans="1:5">
      <c r="A976" s="23">
        <v>2019</v>
      </c>
      <c r="B976" s="23" t="s">
        <v>1886</v>
      </c>
      <c r="C976" s="13" t="s">
        <v>60</v>
      </c>
      <c r="D976" s="34" t="s">
        <v>4249</v>
      </c>
      <c r="E976" s="37" t="s">
        <v>4151</v>
      </c>
    </row>
    <row r="977" spans="1:5">
      <c r="A977" s="23">
        <v>2019</v>
      </c>
      <c r="B977" s="23" t="s">
        <v>1886</v>
      </c>
      <c r="C977" s="13" t="s">
        <v>60</v>
      </c>
      <c r="D977" s="34" t="s">
        <v>4200</v>
      </c>
      <c r="E977" s="37" t="s">
        <v>4151</v>
      </c>
    </row>
    <row r="978" spans="1:5">
      <c r="A978" s="23">
        <v>2019</v>
      </c>
      <c r="B978" s="23" t="s">
        <v>1886</v>
      </c>
      <c r="C978" s="13" t="s">
        <v>60</v>
      </c>
      <c r="D978" s="34" t="s">
        <v>4250</v>
      </c>
      <c r="E978" s="37" t="s">
        <v>4151</v>
      </c>
    </row>
    <row r="979" spans="1:5">
      <c r="A979" s="23">
        <v>2019</v>
      </c>
      <c r="B979" s="23" t="s">
        <v>1886</v>
      </c>
      <c r="C979" s="13" t="s">
        <v>60</v>
      </c>
      <c r="D979" s="34" t="s">
        <v>2004</v>
      </c>
      <c r="E979" s="37" t="s">
        <v>2358</v>
      </c>
    </row>
    <row r="980" spans="1:5">
      <c r="A980" s="23">
        <v>2019</v>
      </c>
      <c r="B980" s="23" t="s">
        <v>1886</v>
      </c>
      <c r="C980" s="13" t="s">
        <v>60</v>
      </c>
      <c r="D980" s="34" t="s">
        <v>4231</v>
      </c>
      <c r="E980" s="37" t="s">
        <v>4151</v>
      </c>
    </row>
    <row r="981" spans="1:5">
      <c r="A981" s="23">
        <v>2019</v>
      </c>
      <c r="B981" s="23" t="s">
        <v>1886</v>
      </c>
      <c r="C981" s="13" t="s">
        <v>60</v>
      </c>
      <c r="D981" s="34" t="s">
        <v>4182</v>
      </c>
      <c r="E981" s="37" t="s">
        <v>2358</v>
      </c>
    </row>
    <row r="982" spans="1:5">
      <c r="A982" s="23">
        <v>2019</v>
      </c>
      <c r="B982" s="23" t="s">
        <v>1886</v>
      </c>
      <c r="C982" s="13" t="s">
        <v>60</v>
      </c>
      <c r="D982" s="34" t="s">
        <v>3398</v>
      </c>
      <c r="E982" s="37" t="s">
        <v>4151</v>
      </c>
    </row>
    <row r="983" spans="1:5">
      <c r="A983" s="23">
        <v>2019</v>
      </c>
      <c r="B983" s="23" t="s">
        <v>1886</v>
      </c>
      <c r="C983" s="13" t="s">
        <v>60</v>
      </c>
      <c r="D983" s="34" t="s">
        <v>4209</v>
      </c>
      <c r="E983" s="37" t="s">
        <v>4151</v>
      </c>
    </row>
    <row r="984" spans="1:5">
      <c r="A984" s="23">
        <v>2019</v>
      </c>
      <c r="B984" s="23" t="s">
        <v>1886</v>
      </c>
      <c r="C984" s="13" t="s">
        <v>70</v>
      </c>
      <c r="D984" s="34" t="s">
        <v>1976</v>
      </c>
      <c r="E984" s="37" t="s">
        <v>4151</v>
      </c>
    </row>
    <row r="985" spans="1:5">
      <c r="A985" s="23">
        <v>2019</v>
      </c>
      <c r="B985" s="23" t="s">
        <v>1886</v>
      </c>
      <c r="C985" s="13" t="s">
        <v>70</v>
      </c>
      <c r="D985" s="34" t="s">
        <v>4168</v>
      </c>
      <c r="E985" s="37" t="s">
        <v>4151</v>
      </c>
    </row>
    <row r="986" spans="1:5">
      <c r="A986" s="23">
        <v>2019</v>
      </c>
      <c r="B986" s="23" t="s">
        <v>1886</v>
      </c>
      <c r="C986" s="13" t="s">
        <v>70</v>
      </c>
      <c r="D986" s="34" t="s">
        <v>4178</v>
      </c>
      <c r="E986" s="37" t="s">
        <v>4151</v>
      </c>
    </row>
    <row r="987" spans="1:5">
      <c r="A987" s="23">
        <v>2019</v>
      </c>
      <c r="B987" s="23" t="s">
        <v>1886</v>
      </c>
      <c r="C987" s="13" t="s">
        <v>70</v>
      </c>
      <c r="D987" s="34" t="s">
        <v>4230</v>
      </c>
      <c r="E987" s="37" t="s">
        <v>4151</v>
      </c>
    </row>
    <row r="988" spans="1:5">
      <c r="A988" s="23">
        <v>2019</v>
      </c>
      <c r="B988" s="23" t="s">
        <v>1886</v>
      </c>
      <c r="C988" s="13" t="s">
        <v>70</v>
      </c>
      <c r="D988" s="34" t="s">
        <v>4179</v>
      </c>
      <c r="E988" s="37" t="s">
        <v>4151</v>
      </c>
    </row>
    <row r="989" spans="1:5">
      <c r="A989" s="23">
        <v>2019</v>
      </c>
      <c r="B989" s="23" t="s">
        <v>1886</v>
      </c>
      <c r="C989" s="13" t="s">
        <v>70</v>
      </c>
      <c r="D989" s="34" t="s">
        <v>4221</v>
      </c>
      <c r="E989" s="37" t="s">
        <v>4151</v>
      </c>
    </row>
    <row r="990" spans="1:5">
      <c r="A990" s="23">
        <v>2019</v>
      </c>
      <c r="B990" s="23" t="s">
        <v>1886</v>
      </c>
      <c r="C990" s="13" t="s">
        <v>76</v>
      </c>
      <c r="D990" s="34" t="s">
        <v>4166</v>
      </c>
      <c r="E990" s="37" t="s">
        <v>4151</v>
      </c>
    </row>
    <row r="991" spans="1:5">
      <c r="A991" s="23">
        <v>2019</v>
      </c>
      <c r="B991" s="23" t="s">
        <v>1886</v>
      </c>
      <c r="C991" s="13" t="s">
        <v>76</v>
      </c>
      <c r="D991" s="34" t="s">
        <v>3387</v>
      </c>
      <c r="E991" s="37" t="s">
        <v>4151</v>
      </c>
    </row>
    <row r="992" spans="1:5">
      <c r="A992" s="23">
        <v>2019</v>
      </c>
      <c r="B992" s="23" t="s">
        <v>1886</v>
      </c>
      <c r="C992" s="13" t="s">
        <v>76</v>
      </c>
      <c r="D992" s="34" t="s">
        <v>3388</v>
      </c>
      <c r="E992" s="37" t="s">
        <v>4151</v>
      </c>
    </row>
    <row r="993" spans="1:5">
      <c r="A993" s="23">
        <v>2019</v>
      </c>
      <c r="B993" s="23" t="s">
        <v>1886</v>
      </c>
      <c r="C993" s="13" t="s">
        <v>76</v>
      </c>
      <c r="D993" s="34" t="s">
        <v>1976</v>
      </c>
      <c r="E993" s="37" t="s">
        <v>4151</v>
      </c>
    </row>
    <row r="994" spans="1:5">
      <c r="A994" s="23">
        <v>2019</v>
      </c>
      <c r="B994" s="23" t="s">
        <v>1886</v>
      </c>
      <c r="C994" s="13" t="s">
        <v>76</v>
      </c>
      <c r="D994" s="34" t="s">
        <v>4226</v>
      </c>
      <c r="E994" s="37" t="s">
        <v>4151</v>
      </c>
    </row>
    <row r="995" spans="1:5">
      <c r="A995" s="23">
        <v>2019</v>
      </c>
      <c r="B995" s="23" t="s">
        <v>1886</v>
      </c>
      <c r="C995" s="13" t="s">
        <v>76</v>
      </c>
      <c r="D995" s="34" t="s">
        <v>4214</v>
      </c>
      <c r="E995" s="37" t="s">
        <v>4151</v>
      </c>
    </row>
    <row r="996" spans="1:5">
      <c r="A996" s="23">
        <v>2019</v>
      </c>
      <c r="B996" s="23" t="s">
        <v>1886</v>
      </c>
      <c r="C996" s="13" t="s">
        <v>76</v>
      </c>
      <c r="D996" s="34" t="s">
        <v>3314</v>
      </c>
      <c r="E996" s="37" t="s">
        <v>4151</v>
      </c>
    </row>
    <row r="997" spans="1:5">
      <c r="A997" s="23">
        <v>2019</v>
      </c>
      <c r="B997" s="23" t="s">
        <v>1886</v>
      </c>
      <c r="C997" s="13" t="s">
        <v>76</v>
      </c>
      <c r="D997" s="34" t="s">
        <v>8287</v>
      </c>
      <c r="E997" s="37" t="s">
        <v>4151</v>
      </c>
    </row>
    <row r="998" spans="1:5">
      <c r="A998" s="23">
        <v>2019</v>
      </c>
      <c r="B998" s="23" t="s">
        <v>1886</v>
      </c>
      <c r="C998" s="13" t="s">
        <v>76</v>
      </c>
      <c r="D998" s="34" t="s">
        <v>4175</v>
      </c>
      <c r="E998" s="37" t="s">
        <v>4151</v>
      </c>
    </row>
    <row r="999" spans="1:5">
      <c r="A999" s="23">
        <v>2019</v>
      </c>
      <c r="B999" s="23" t="s">
        <v>1886</v>
      </c>
      <c r="C999" s="13" t="s">
        <v>76</v>
      </c>
      <c r="D999" s="34" t="s">
        <v>5068</v>
      </c>
      <c r="E999" s="37" t="s">
        <v>4151</v>
      </c>
    </row>
    <row r="1000" spans="1:5">
      <c r="A1000" s="23">
        <v>2019</v>
      </c>
      <c r="B1000" s="23" t="s">
        <v>1886</v>
      </c>
      <c r="C1000" s="13" t="s">
        <v>76</v>
      </c>
      <c r="D1000" s="34" t="s">
        <v>4198</v>
      </c>
      <c r="E1000" s="37" t="s">
        <v>4151</v>
      </c>
    </row>
    <row r="1001" spans="1:5">
      <c r="A1001" s="23">
        <v>2019</v>
      </c>
      <c r="B1001" s="23" t="s">
        <v>1886</v>
      </c>
      <c r="C1001" s="13" t="s">
        <v>76</v>
      </c>
      <c r="D1001" s="34" t="s">
        <v>2240</v>
      </c>
      <c r="E1001" s="37" t="s">
        <v>2358</v>
      </c>
    </row>
    <row r="1002" spans="1:5">
      <c r="A1002" s="23">
        <v>2019</v>
      </c>
      <c r="B1002" s="23" t="s">
        <v>1886</v>
      </c>
      <c r="C1002" s="13" t="s">
        <v>76</v>
      </c>
      <c r="D1002" s="34" t="s">
        <v>4158</v>
      </c>
      <c r="E1002" s="37" t="s">
        <v>4151</v>
      </c>
    </row>
    <row r="1003" spans="1:5">
      <c r="A1003" s="23">
        <v>2019</v>
      </c>
      <c r="B1003" s="23" t="s">
        <v>1886</v>
      </c>
      <c r="C1003" s="13" t="s">
        <v>76</v>
      </c>
      <c r="D1003" s="34" t="s">
        <v>3330</v>
      </c>
      <c r="E1003" s="37" t="s">
        <v>4151</v>
      </c>
    </row>
    <row r="1004" spans="1:5">
      <c r="A1004" s="23">
        <v>2019</v>
      </c>
      <c r="B1004" s="23" t="s">
        <v>1886</v>
      </c>
      <c r="C1004" s="13" t="s">
        <v>76</v>
      </c>
      <c r="D1004" s="34" t="s">
        <v>8311</v>
      </c>
      <c r="E1004" s="37" t="s">
        <v>4151</v>
      </c>
    </row>
    <row r="1005" spans="1:5">
      <c r="A1005" s="23">
        <v>2019</v>
      </c>
      <c r="B1005" s="23" t="s">
        <v>1886</v>
      </c>
      <c r="C1005" s="13" t="s">
        <v>76</v>
      </c>
      <c r="D1005" s="34" t="s">
        <v>4157</v>
      </c>
      <c r="E1005" s="37" t="s">
        <v>4151</v>
      </c>
    </row>
    <row r="1006" spans="1:5">
      <c r="A1006" s="23">
        <v>2019</v>
      </c>
      <c r="B1006" s="23" t="s">
        <v>1886</v>
      </c>
      <c r="C1006" s="13" t="s">
        <v>76</v>
      </c>
      <c r="D1006" s="34" t="s">
        <v>1987</v>
      </c>
      <c r="E1006" s="37" t="s">
        <v>4151</v>
      </c>
    </row>
    <row r="1007" spans="1:5">
      <c r="A1007" s="23">
        <v>2019</v>
      </c>
      <c r="B1007" s="23" t="s">
        <v>1886</v>
      </c>
      <c r="C1007" s="13" t="s">
        <v>76</v>
      </c>
      <c r="D1007" s="34" t="s">
        <v>2226</v>
      </c>
      <c r="E1007" s="37" t="s">
        <v>4151</v>
      </c>
    </row>
    <row r="1008" spans="1:5">
      <c r="A1008" s="23">
        <v>2019</v>
      </c>
      <c r="B1008" s="23" t="s">
        <v>1886</v>
      </c>
      <c r="C1008" s="13" t="s">
        <v>83</v>
      </c>
      <c r="D1008" s="34" t="s">
        <v>5811</v>
      </c>
      <c r="E1008" s="37" t="s">
        <v>4151</v>
      </c>
    </row>
    <row r="1009" spans="1:5">
      <c r="A1009" s="23">
        <v>2019</v>
      </c>
      <c r="B1009" s="23" t="s">
        <v>1886</v>
      </c>
      <c r="C1009" s="13" t="s">
        <v>86</v>
      </c>
      <c r="D1009" s="34" t="s">
        <v>4170</v>
      </c>
      <c r="E1009" s="37" t="s">
        <v>4151</v>
      </c>
    </row>
    <row r="1010" spans="1:5">
      <c r="A1010" s="23">
        <v>2019</v>
      </c>
      <c r="B1010" s="23" t="s">
        <v>1886</v>
      </c>
      <c r="C1010" s="13" t="s">
        <v>86</v>
      </c>
      <c r="D1010" s="34" t="s">
        <v>1977</v>
      </c>
      <c r="E1010" s="37" t="s">
        <v>2358</v>
      </c>
    </row>
    <row r="1011" spans="1:5">
      <c r="A1011" s="23">
        <v>2019</v>
      </c>
      <c r="B1011" s="23" t="s">
        <v>1886</v>
      </c>
      <c r="C1011" s="13" t="s">
        <v>86</v>
      </c>
      <c r="D1011" s="34" t="s">
        <v>867</v>
      </c>
      <c r="E1011" s="37" t="s">
        <v>4151</v>
      </c>
    </row>
    <row r="1012" spans="1:5">
      <c r="A1012" s="23">
        <v>2019</v>
      </c>
      <c r="B1012" s="23" t="s">
        <v>1886</v>
      </c>
      <c r="C1012" s="13" t="s">
        <v>86</v>
      </c>
      <c r="D1012" s="34" t="s">
        <v>3398</v>
      </c>
      <c r="E1012" s="37" t="s">
        <v>4151</v>
      </c>
    </row>
    <row r="1013" spans="1:5">
      <c r="A1013" s="23">
        <v>2019</v>
      </c>
      <c r="B1013" s="23" t="s">
        <v>1886</v>
      </c>
      <c r="C1013" s="13" t="s">
        <v>86</v>
      </c>
      <c r="D1013" s="34" t="s">
        <v>4221</v>
      </c>
      <c r="E1013" s="37" t="s">
        <v>4151</v>
      </c>
    </row>
    <row r="1014" spans="1:5">
      <c r="A1014" s="23">
        <v>2019</v>
      </c>
      <c r="B1014" s="23" t="s">
        <v>1886</v>
      </c>
      <c r="C1014" s="13" t="s">
        <v>86</v>
      </c>
      <c r="D1014" s="34" t="s">
        <v>4222</v>
      </c>
      <c r="E1014" s="37" t="s">
        <v>4151</v>
      </c>
    </row>
    <row r="1015" spans="1:5">
      <c r="A1015" s="23">
        <v>2019</v>
      </c>
      <c r="B1015" s="23" t="s">
        <v>1886</v>
      </c>
      <c r="C1015" s="13" t="s">
        <v>86</v>
      </c>
      <c r="D1015" s="34" t="s">
        <v>4222</v>
      </c>
      <c r="E1015" s="37" t="s">
        <v>2358</v>
      </c>
    </row>
    <row r="1016" spans="1:5">
      <c r="A1016" s="23">
        <v>2019</v>
      </c>
      <c r="B1016" s="23" t="s">
        <v>1886</v>
      </c>
      <c r="C1016" s="13" t="s">
        <v>86</v>
      </c>
      <c r="D1016" s="34" t="s">
        <v>4223</v>
      </c>
      <c r="E1016" s="37" t="s">
        <v>4151</v>
      </c>
    </row>
    <row r="1017" spans="1:5">
      <c r="A1017" s="23">
        <v>2019</v>
      </c>
      <c r="B1017" s="23" t="s">
        <v>1886</v>
      </c>
      <c r="C1017" s="13" t="s">
        <v>89</v>
      </c>
      <c r="D1017" s="34" t="s">
        <v>867</v>
      </c>
      <c r="E1017" s="37" t="s">
        <v>4151</v>
      </c>
    </row>
    <row r="1018" spans="1:5">
      <c r="A1018" s="23">
        <v>2019</v>
      </c>
      <c r="B1018" s="23" t="s">
        <v>1886</v>
      </c>
      <c r="C1018" s="13" t="s">
        <v>89</v>
      </c>
      <c r="D1018" s="34" t="s">
        <v>5068</v>
      </c>
      <c r="E1018" s="37" t="s">
        <v>4151</v>
      </c>
    </row>
    <row r="1019" spans="1:5">
      <c r="A1019" s="23">
        <v>2019</v>
      </c>
      <c r="B1019" s="23" t="s">
        <v>1886</v>
      </c>
      <c r="C1019" s="13" t="s">
        <v>94</v>
      </c>
      <c r="D1019" s="34" t="s">
        <v>4226</v>
      </c>
      <c r="E1019" s="37" t="s">
        <v>4151</v>
      </c>
    </row>
    <row r="1020" spans="1:5">
      <c r="A1020" s="23">
        <v>2019</v>
      </c>
      <c r="B1020" s="23" t="s">
        <v>1886</v>
      </c>
      <c r="C1020" s="13" t="s">
        <v>94</v>
      </c>
      <c r="D1020" s="34" t="s">
        <v>4173</v>
      </c>
      <c r="E1020" s="37" t="s">
        <v>4151</v>
      </c>
    </row>
    <row r="1021" spans="1:5">
      <c r="A1021" s="23">
        <v>2019</v>
      </c>
      <c r="B1021" s="23" t="s">
        <v>1886</v>
      </c>
      <c r="C1021" s="13" t="s">
        <v>94</v>
      </c>
      <c r="D1021" s="34" t="s">
        <v>5068</v>
      </c>
      <c r="E1021" s="37" t="s">
        <v>4151</v>
      </c>
    </row>
    <row r="1022" spans="1:5">
      <c r="A1022" s="23">
        <v>2019</v>
      </c>
      <c r="B1022" s="23" t="s">
        <v>1886</v>
      </c>
      <c r="C1022" s="13" t="s">
        <v>94</v>
      </c>
      <c r="D1022" s="34" t="s">
        <v>4228</v>
      </c>
      <c r="E1022" s="37" t="s">
        <v>4151</v>
      </c>
    </row>
    <row r="1023" spans="1:5">
      <c r="A1023" s="23">
        <v>2019</v>
      </c>
      <c r="B1023" s="23" t="s">
        <v>1886</v>
      </c>
      <c r="C1023" s="13" t="s">
        <v>94</v>
      </c>
      <c r="D1023" s="34" t="s">
        <v>4237</v>
      </c>
      <c r="E1023" s="37" t="s">
        <v>4151</v>
      </c>
    </row>
    <row r="1024" spans="1:5">
      <c r="A1024" s="23">
        <v>2019</v>
      </c>
      <c r="B1024" s="23" t="s">
        <v>1886</v>
      </c>
      <c r="C1024" s="13" t="s">
        <v>94</v>
      </c>
      <c r="D1024" s="34" t="s">
        <v>4250</v>
      </c>
      <c r="E1024" s="37" t="s">
        <v>4151</v>
      </c>
    </row>
    <row r="1025" spans="1:5">
      <c r="A1025" s="23">
        <v>2019</v>
      </c>
      <c r="B1025" s="23" t="s">
        <v>1886</v>
      </c>
      <c r="C1025" s="13" t="s">
        <v>94</v>
      </c>
      <c r="D1025" s="34" t="s">
        <v>4186</v>
      </c>
      <c r="E1025" s="37" t="s">
        <v>4151</v>
      </c>
    </row>
    <row r="1026" spans="1:5">
      <c r="A1026" s="23">
        <v>2019</v>
      </c>
      <c r="B1026" s="23" t="s">
        <v>1886</v>
      </c>
      <c r="C1026" s="13" t="s">
        <v>94</v>
      </c>
      <c r="D1026" s="34" t="s">
        <v>4159</v>
      </c>
      <c r="E1026" s="37" t="s">
        <v>4151</v>
      </c>
    </row>
    <row r="1027" spans="1:5">
      <c r="A1027" s="23">
        <v>2019</v>
      </c>
      <c r="B1027" s="23" t="s">
        <v>1886</v>
      </c>
      <c r="C1027" s="13" t="s">
        <v>100</v>
      </c>
      <c r="D1027" s="34" t="s">
        <v>1991</v>
      </c>
      <c r="E1027" s="37" t="s">
        <v>4151</v>
      </c>
    </row>
    <row r="1028" spans="1:5">
      <c r="A1028" s="23">
        <v>2019</v>
      </c>
      <c r="B1028" s="23" t="s">
        <v>1886</v>
      </c>
      <c r="C1028" s="13" t="s">
        <v>104</v>
      </c>
      <c r="D1028" s="34" t="s">
        <v>3390</v>
      </c>
      <c r="E1028" s="37" t="s">
        <v>4151</v>
      </c>
    </row>
    <row r="1029" spans="1:5">
      <c r="A1029" s="23">
        <v>2019</v>
      </c>
      <c r="B1029" s="23" t="s">
        <v>1886</v>
      </c>
      <c r="C1029" s="13" t="s">
        <v>104</v>
      </c>
      <c r="D1029" s="34" t="s">
        <v>4194</v>
      </c>
      <c r="E1029" s="37" t="s">
        <v>4151</v>
      </c>
    </row>
    <row r="1030" spans="1:5">
      <c r="A1030" s="23">
        <v>2019</v>
      </c>
      <c r="B1030" s="23" t="s">
        <v>1886</v>
      </c>
      <c r="C1030" s="13" t="s">
        <v>104</v>
      </c>
      <c r="D1030" s="34" t="s">
        <v>8286</v>
      </c>
      <c r="E1030" s="37" t="s">
        <v>4151</v>
      </c>
    </row>
    <row r="1031" spans="1:5">
      <c r="A1031" s="23">
        <v>2019</v>
      </c>
      <c r="B1031" s="23" t="s">
        <v>1886</v>
      </c>
      <c r="C1031" s="13" t="s">
        <v>104</v>
      </c>
      <c r="D1031" s="34" t="s">
        <v>763</v>
      </c>
      <c r="E1031" s="37" t="s">
        <v>4151</v>
      </c>
    </row>
    <row r="1032" spans="1:5">
      <c r="A1032" s="23">
        <v>2019</v>
      </c>
      <c r="B1032" s="23" t="s">
        <v>1886</v>
      </c>
      <c r="C1032" s="13" t="s">
        <v>104</v>
      </c>
      <c r="D1032" s="34" t="s">
        <v>746</v>
      </c>
      <c r="E1032" s="37" t="s">
        <v>4151</v>
      </c>
    </row>
    <row r="1033" spans="1:5">
      <c r="A1033" s="23">
        <v>2019</v>
      </c>
      <c r="B1033" s="23" t="s">
        <v>1886</v>
      </c>
      <c r="C1033" s="13" t="s">
        <v>104</v>
      </c>
      <c r="D1033" s="34" t="s">
        <v>681</v>
      </c>
      <c r="E1033" s="37" t="s">
        <v>4151</v>
      </c>
    </row>
    <row r="1034" spans="1:5">
      <c r="A1034" s="23">
        <v>2019</v>
      </c>
      <c r="B1034" s="23" t="s">
        <v>1886</v>
      </c>
      <c r="C1034" s="13" t="s">
        <v>104</v>
      </c>
      <c r="D1034" s="34" t="s">
        <v>4160</v>
      </c>
      <c r="E1034" s="37" t="s">
        <v>4151</v>
      </c>
    </row>
    <row r="1035" spans="1:5">
      <c r="A1035" s="23">
        <v>2019</v>
      </c>
      <c r="B1035" s="23" t="s">
        <v>1886</v>
      </c>
      <c r="C1035" s="13" t="s">
        <v>104</v>
      </c>
      <c r="D1035" s="34" t="s">
        <v>4226</v>
      </c>
      <c r="E1035" s="37" t="s">
        <v>4151</v>
      </c>
    </row>
    <row r="1036" spans="1:5">
      <c r="A1036" s="23">
        <v>2019</v>
      </c>
      <c r="B1036" s="23" t="s">
        <v>1886</v>
      </c>
      <c r="C1036" s="13" t="s">
        <v>104</v>
      </c>
      <c r="D1036" s="34" t="s">
        <v>4161</v>
      </c>
      <c r="E1036" s="37" t="s">
        <v>4151</v>
      </c>
    </row>
    <row r="1037" spans="1:5">
      <c r="A1037" s="23">
        <v>2019</v>
      </c>
      <c r="B1037" s="23" t="s">
        <v>1886</v>
      </c>
      <c r="C1037" s="13" t="s">
        <v>104</v>
      </c>
      <c r="D1037" s="34" t="s">
        <v>3314</v>
      </c>
      <c r="E1037" s="37" t="s">
        <v>4151</v>
      </c>
    </row>
    <row r="1038" spans="1:5">
      <c r="A1038" s="23">
        <v>2019</v>
      </c>
      <c r="B1038" s="23" t="s">
        <v>1886</v>
      </c>
      <c r="C1038" s="13" t="s">
        <v>104</v>
      </c>
      <c r="D1038" s="34" t="s">
        <v>4172</v>
      </c>
      <c r="E1038" s="37" t="s">
        <v>4151</v>
      </c>
    </row>
    <row r="1039" spans="1:5">
      <c r="A1039" s="23">
        <v>2019</v>
      </c>
      <c r="B1039" s="23" t="s">
        <v>1886</v>
      </c>
      <c r="C1039" s="13" t="s">
        <v>104</v>
      </c>
      <c r="D1039" s="34" t="s">
        <v>867</v>
      </c>
      <c r="E1039" s="37" t="s">
        <v>4151</v>
      </c>
    </row>
    <row r="1040" spans="1:5">
      <c r="A1040" s="23">
        <v>2019</v>
      </c>
      <c r="B1040" s="23" t="s">
        <v>1886</v>
      </c>
      <c r="C1040" s="13" t="s">
        <v>104</v>
      </c>
      <c r="D1040" s="34" t="s">
        <v>5068</v>
      </c>
      <c r="E1040" s="37" t="s">
        <v>4151</v>
      </c>
    </row>
    <row r="1041" spans="1:5">
      <c r="A1041" s="23">
        <v>2019</v>
      </c>
      <c r="B1041" s="23" t="s">
        <v>1886</v>
      </c>
      <c r="C1041" s="13" t="s">
        <v>104</v>
      </c>
      <c r="D1041" s="34" t="s">
        <v>4236</v>
      </c>
      <c r="E1041" s="37" t="s">
        <v>4151</v>
      </c>
    </row>
    <row r="1042" spans="1:5">
      <c r="A1042" s="23">
        <v>2019</v>
      </c>
      <c r="B1042" s="23" t="s">
        <v>1886</v>
      </c>
      <c r="C1042" s="13" t="s">
        <v>104</v>
      </c>
      <c r="D1042" s="34" t="s">
        <v>2240</v>
      </c>
      <c r="E1042" s="37" t="s">
        <v>4151</v>
      </c>
    </row>
    <row r="1043" spans="1:5">
      <c r="A1043" s="23">
        <v>2019</v>
      </c>
      <c r="B1043" s="23" t="s">
        <v>1886</v>
      </c>
      <c r="C1043" s="13" t="s">
        <v>104</v>
      </c>
      <c r="D1043" s="34" t="s">
        <v>2226</v>
      </c>
      <c r="E1043" s="37" t="s">
        <v>4151</v>
      </c>
    </row>
    <row r="1044" spans="1:5">
      <c r="A1044" s="23">
        <v>2019</v>
      </c>
      <c r="B1044" s="23" t="s">
        <v>1886</v>
      </c>
      <c r="C1044" s="13" t="s">
        <v>104</v>
      </c>
      <c r="D1044" s="34" t="s">
        <v>3389</v>
      </c>
      <c r="E1044" s="37" t="s">
        <v>2358</v>
      </c>
    </row>
    <row r="1045" spans="1:5">
      <c r="A1045" s="23">
        <v>2019</v>
      </c>
      <c r="B1045" s="23" t="s">
        <v>1886</v>
      </c>
      <c r="C1045" s="13" t="s">
        <v>104</v>
      </c>
      <c r="D1045" s="34" t="s">
        <v>4190</v>
      </c>
      <c r="E1045" s="37" t="s">
        <v>4151</v>
      </c>
    </row>
    <row r="1046" spans="1:5">
      <c r="A1046" s="23">
        <v>2019</v>
      </c>
      <c r="B1046" s="23" t="s">
        <v>1886</v>
      </c>
      <c r="C1046" s="13" t="s">
        <v>104</v>
      </c>
      <c r="D1046" s="34" t="s">
        <v>1992</v>
      </c>
      <c r="E1046" s="37" t="s">
        <v>4151</v>
      </c>
    </row>
    <row r="1047" spans="1:5">
      <c r="A1047" s="23">
        <v>2019</v>
      </c>
      <c r="B1047" s="23" t="s">
        <v>1886</v>
      </c>
      <c r="C1047" s="13" t="s">
        <v>120</v>
      </c>
      <c r="D1047" s="34" t="s">
        <v>859</v>
      </c>
      <c r="E1047" s="37" t="s">
        <v>4151</v>
      </c>
    </row>
    <row r="1048" spans="1:5">
      <c r="A1048" s="23">
        <v>2019</v>
      </c>
      <c r="B1048" s="23" t="s">
        <v>1886</v>
      </c>
      <c r="C1048" s="13" t="s">
        <v>120</v>
      </c>
      <c r="D1048" s="34" t="s">
        <v>602</v>
      </c>
      <c r="E1048" s="37" t="s">
        <v>4151</v>
      </c>
    </row>
    <row r="1049" spans="1:5">
      <c r="A1049" s="23">
        <v>2019</v>
      </c>
      <c r="B1049" s="23" t="s">
        <v>1886</v>
      </c>
      <c r="C1049" s="13" t="s">
        <v>120</v>
      </c>
      <c r="D1049" s="34" t="s">
        <v>5068</v>
      </c>
      <c r="E1049" s="37" t="s">
        <v>4151</v>
      </c>
    </row>
    <row r="1050" spans="1:5">
      <c r="A1050" s="23">
        <v>2019</v>
      </c>
      <c r="B1050" s="23" t="s">
        <v>1886</v>
      </c>
      <c r="C1050" s="13" t="s">
        <v>120</v>
      </c>
      <c r="D1050" s="34" t="s">
        <v>4202</v>
      </c>
      <c r="E1050" s="37" t="s">
        <v>4151</v>
      </c>
    </row>
    <row r="1051" spans="1:5">
      <c r="A1051" s="23">
        <v>2019</v>
      </c>
      <c r="B1051" s="23" t="s">
        <v>1886</v>
      </c>
      <c r="C1051" s="13" t="s">
        <v>120</v>
      </c>
      <c r="D1051" s="34" t="s">
        <v>1987</v>
      </c>
      <c r="E1051" s="37" t="s">
        <v>4151</v>
      </c>
    </row>
    <row r="1052" spans="1:5">
      <c r="A1052" s="23">
        <v>2019</v>
      </c>
      <c r="B1052" s="23" t="s">
        <v>1886</v>
      </c>
      <c r="C1052" s="13" t="s">
        <v>120</v>
      </c>
      <c r="D1052" s="34" t="s">
        <v>4183</v>
      </c>
      <c r="E1052" s="37" t="s">
        <v>4151</v>
      </c>
    </row>
    <row r="1053" spans="1:5">
      <c r="A1053" s="23">
        <v>2019</v>
      </c>
      <c r="B1053" s="23" t="s">
        <v>1886</v>
      </c>
      <c r="C1053" s="13" t="s">
        <v>120</v>
      </c>
      <c r="D1053" s="34" t="s">
        <v>4232</v>
      </c>
      <c r="E1053" s="37" t="s">
        <v>4151</v>
      </c>
    </row>
    <row r="1054" spans="1:5">
      <c r="A1054" s="23">
        <v>2019</v>
      </c>
      <c r="B1054" s="23" t="s">
        <v>1886</v>
      </c>
      <c r="C1054" s="13" t="s">
        <v>120</v>
      </c>
      <c r="D1054" s="34" t="s">
        <v>4204</v>
      </c>
      <c r="E1054" s="37" t="s">
        <v>4151</v>
      </c>
    </row>
    <row r="1055" spans="1:5">
      <c r="A1055" s="23">
        <v>2019</v>
      </c>
      <c r="B1055" s="23" t="s">
        <v>1886</v>
      </c>
      <c r="C1055" s="13" t="s">
        <v>120</v>
      </c>
      <c r="D1055" s="34" t="s">
        <v>4207</v>
      </c>
      <c r="E1055" s="37" t="s">
        <v>4151</v>
      </c>
    </row>
    <row r="1056" spans="1:5">
      <c r="A1056" s="23">
        <v>2019</v>
      </c>
      <c r="B1056" s="23" t="s">
        <v>1886</v>
      </c>
      <c r="C1056" s="13" t="s">
        <v>120</v>
      </c>
      <c r="D1056" s="34" t="s">
        <v>4162</v>
      </c>
      <c r="E1056" s="37" t="s">
        <v>4151</v>
      </c>
    </row>
    <row r="1057" spans="1:5">
      <c r="A1057" s="23">
        <v>2019</v>
      </c>
      <c r="B1057" s="23" t="s">
        <v>1886</v>
      </c>
      <c r="C1057" s="13" t="s">
        <v>156</v>
      </c>
      <c r="D1057" s="34" t="s">
        <v>5068</v>
      </c>
      <c r="E1057" s="37" t="s">
        <v>4151</v>
      </c>
    </row>
    <row r="1058" spans="1:5">
      <c r="A1058" s="23">
        <v>2019</v>
      </c>
      <c r="B1058" s="23" t="s">
        <v>1886</v>
      </c>
      <c r="C1058" s="13" t="s">
        <v>156</v>
      </c>
      <c r="D1058" s="34" t="s">
        <v>633</v>
      </c>
      <c r="E1058" s="37" t="s">
        <v>4151</v>
      </c>
    </row>
    <row r="1059" spans="1:5">
      <c r="A1059" s="23">
        <v>2019</v>
      </c>
      <c r="B1059" s="23" t="s">
        <v>1886</v>
      </c>
      <c r="C1059" s="13" t="s">
        <v>164</v>
      </c>
      <c r="D1059" s="34" t="s">
        <v>8311</v>
      </c>
      <c r="E1059" s="37" t="s">
        <v>4151</v>
      </c>
    </row>
    <row r="1060" spans="1:5">
      <c r="A1060" s="23">
        <v>2019</v>
      </c>
      <c r="B1060" s="23" t="s">
        <v>1886</v>
      </c>
      <c r="C1060" s="13" t="s">
        <v>164</v>
      </c>
      <c r="D1060" s="34" t="s">
        <v>1987</v>
      </c>
      <c r="E1060" s="37" t="s">
        <v>4151</v>
      </c>
    </row>
    <row r="1061" spans="1:5">
      <c r="A1061" s="23">
        <v>2019</v>
      </c>
      <c r="B1061" s="23" t="s">
        <v>1886</v>
      </c>
      <c r="C1061" s="13" t="s">
        <v>164</v>
      </c>
      <c r="D1061" s="34" t="s">
        <v>1559</v>
      </c>
      <c r="E1061" s="37" t="s">
        <v>4151</v>
      </c>
    </row>
    <row r="1062" spans="1:5">
      <c r="A1062" s="23">
        <v>2019</v>
      </c>
      <c r="B1062" s="23" t="s">
        <v>1886</v>
      </c>
      <c r="C1062" s="13" t="s">
        <v>164</v>
      </c>
      <c r="D1062" s="34" t="s">
        <v>1995</v>
      </c>
      <c r="E1062" s="37" t="s">
        <v>4151</v>
      </c>
    </row>
    <row r="1063" spans="1:5">
      <c r="A1063" s="23">
        <v>2019</v>
      </c>
      <c r="B1063" s="23" t="s">
        <v>1886</v>
      </c>
      <c r="C1063" s="13" t="s">
        <v>167</v>
      </c>
      <c r="D1063" s="34" t="s">
        <v>8288</v>
      </c>
      <c r="E1063" s="37" t="s">
        <v>2358</v>
      </c>
    </row>
    <row r="1064" spans="1:5">
      <c r="A1064" s="23">
        <v>2019</v>
      </c>
      <c r="B1064" s="23" t="s">
        <v>1886</v>
      </c>
      <c r="C1064" s="13" t="s">
        <v>167</v>
      </c>
      <c r="D1064" s="34" t="s">
        <v>4192</v>
      </c>
      <c r="E1064" s="37" t="s">
        <v>4151</v>
      </c>
    </row>
    <row r="1065" spans="1:5">
      <c r="A1065" s="23">
        <v>2019</v>
      </c>
      <c r="B1065" s="23" t="s">
        <v>1886</v>
      </c>
      <c r="C1065" s="13" t="s">
        <v>167</v>
      </c>
      <c r="D1065" s="34" t="s">
        <v>834</v>
      </c>
      <c r="E1065" s="37" t="s">
        <v>4151</v>
      </c>
    </row>
    <row r="1066" spans="1:5">
      <c r="A1066" s="23">
        <v>2019</v>
      </c>
      <c r="B1066" s="23" t="s">
        <v>1886</v>
      </c>
      <c r="C1066" s="13" t="s">
        <v>167</v>
      </c>
      <c r="D1066" s="34" t="s">
        <v>4216</v>
      </c>
      <c r="E1066" s="37" t="s">
        <v>2358</v>
      </c>
    </row>
    <row r="1067" spans="1:5">
      <c r="A1067" s="23">
        <v>2019</v>
      </c>
      <c r="B1067" s="23" t="s">
        <v>1886</v>
      </c>
      <c r="C1067" s="13" t="s">
        <v>167</v>
      </c>
      <c r="D1067" s="34" t="s">
        <v>797</v>
      </c>
      <c r="E1067" s="37" t="s">
        <v>2358</v>
      </c>
    </row>
    <row r="1068" spans="1:5">
      <c r="A1068" s="23">
        <v>2019</v>
      </c>
      <c r="B1068" s="23" t="s">
        <v>1886</v>
      </c>
      <c r="C1068" s="13" t="s">
        <v>167</v>
      </c>
      <c r="D1068" s="34" t="s">
        <v>789</v>
      </c>
      <c r="E1068" s="37" t="s">
        <v>4151</v>
      </c>
    </row>
    <row r="1069" spans="1:5">
      <c r="A1069" s="23">
        <v>2019</v>
      </c>
      <c r="B1069" s="23" t="s">
        <v>1886</v>
      </c>
      <c r="C1069" s="13" t="s">
        <v>167</v>
      </c>
      <c r="D1069" s="34" t="s">
        <v>1996</v>
      </c>
      <c r="E1069" s="37" t="s">
        <v>2358</v>
      </c>
    </row>
    <row r="1070" spans="1:5">
      <c r="A1070" s="23">
        <v>2019</v>
      </c>
      <c r="B1070" s="23" t="s">
        <v>1886</v>
      </c>
      <c r="C1070" s="13" t="s">
        <v>167</v>
      </c>
      <c r="D1070" s="34" t="s">
        <v>636</v>
      </c>
      <c r="E1070" s="37" t="s">
        <v>2358</v>
      </c>
    </row>
    <row r="1071" spans="1:5">
      <c r="A1071" s="23">
        <v>2019</v>
      </c>
      <c r="B1071" s="23" t="s">
        <v>1886</v>
      </c>
      <c r="C1071" s="13" t="s">
        <v>242</v>
      </c>
      <c r="D1071" s="34" t="s">
        <v>3349</v>
      </c>
      <c r="E1071" s="37" t="s">
        <v>4151</v>
      </c>
    </row>
    <row r="1072" spans="1:5">
      <c r="A1072" s="23">
        <v>2019</v>
      </c>
      <c r="B1072" s="23" t="s">
        <v>1886</v>
      </c>
      <c r="C1072" s="13" t="s">
        <v>242</v>
      </c>
      <c r="D1072" s="34" t="s">
        <v>3344</v>
      </c>
      <c r="E1072" s="37" t="s">
        <v>4151</v>
      </c>
    </row>
    <row r="1073" spans="1:5">
      <c r="A1073" s="23">
        <v>2019</v>
      </c>
      <c r="B1073" s="23" t="s">
        <v>1886</v>
      </c>
      <c r="C1073" s="13" t="s">
        <v>242</v>
      </c>
      <c r="D1073" s="34" t="s">
        <v>3343</v>
      </c>
      <c r="E1073" s="37" t="s">
        <v>4151</v>
      </c>
    </row>
    <row r="1074" spans="1:5">
      <c r="A1074" s="23">
        <v>2019</v>
      </c>
      <c r="B1074" s="23" t="s">
        <v>1886</v>
      </c>
      <c r="C1074" s="13" t="s">
        <v>242</v>
      </c>
      <c r="D1074" s="34" t="s">
        <v>5068</v>
      </c>
      <c r="E1074" s="37" t="s">
        <v>4151</v>
      </c>
    </row>
    <row r="1075" spans="1:5">
      <c r="A1075" s="23">
        <v>2019</v>
      </c>
      <c r="B1075" s="23" t="s">
        <v>1886</v>
      </c>
      <c r="C1075" s="13" t="s">
        <v>242</v>
      </c>
      <c r="D1075" s="34" t="s">
        <v>2002</v>
      </c>
      <c r="E1075" s="37" t="s">
        <v>4151</v>
      </c>
    </row>
    <row r="1076" spans="1:5">
      <c r="A1076" s="23">
        <v>2019</v>
      </c>
      <c r="B1076" s="23" t="s">
        <v>514</v>
      </c>
      <c r="C1076" s="13" t="s">
        <v>184</v>
      </c>
      <c r="D1076" s="34" t="s">
        <v>4147</v>
      </c>
      <c r="E1076" s="37" t="s">
        <v>2358</v>
      </c>
    </row>
    <row r="1077" spans="1:5">
      <c r="A1077" s="23">
        <v>2019</v>
      </c>
      <c r="B1077" s="23" t="s">
        <v>514</v>
      </c>
      <c r="C1077" s="13" t="s">
        <v>184</v>
      </c>
      <c r="D1077" s="34" t="s">
        <v>4145</v>
      </c>
      <c r="E1077" s="37" t="s">
        <v>2358</v>
      </c>
    </row>
    <row r="1078" spans="1:5">
      <c r="A1078" s="23">
        <v>2019</v>
      </c>
      <c r="B1078" s="23" t="s">
        <v>514</v>
      </c>
      <c r="C1078" s="13" t="s">
        <v>184</v>
      </c>
      <c r="D1078" s="34" t="s">
        <v>2224</v>
      </c>
      <c r="E1078" s="37" t="s">
        <v>2358</v>
      </c>
    </row>
    <row r="1079" spans="1:5">
      <c r="A1079" s="23">
        <v>2019</v>
      </c>
      <c r="B1079" s="23" t="s">
        <v>514</v>
      </c>
      <c r="C1079" s="13" t="s">
        <v>184</v>
      </c>
      <c r="D1079" s="34" t="s">
        <v>4143</v>
      </c>
      <c r="E1079" s="37" t="s">
        <v>2358</v>
      </c>
    </row>
    <row r="1080" spans="1:5">
      <c r="A1080" s="23">
        <v>2019</v>
      </c>
      <c r="B1080" s="23" t="s">
        <v>514</v>
      </c>
      <c r="C1080" s="13" t="s">
        <v>23</v>
      </c>
      <c r="D1080" s="34" t="s">
        <v>4144</v>
      </c>
      <c r="E1080" s="37" t="s">
        <v>2358</v>
      </c>
    </row>
    <row r="1081" spans="1:5">
      <c r="A1081" s="23">
        <v>2019</v>
      </c>
      <c r="B1081" s="23" t="s">
        <v>514</v>
      </c>
      <c r="C1081" s="13" t="s">
        <v>23</v>
      </c>
      <c r="D1081" s="34" t="s">
        <v>4140</v>
      </c>
      <c r="E1081" s="37" t="s">
        <v>2358</v>
      </c>
    </row>
    <row r="1082" spans="1:5">
      <c r="A1082" s="23">
        <v>2019</v>
      </c>
      <c r="B1082" s="23" t="s">
        <v>514</v>
      </c>
      <c r="C1082" s="13" t="s">
        <v>23</v>
      </c>
      <c r="D1082" s="34" t="s">
        <v>4140</v>
      </c>
      <c r="E1082" s="37" t="s">
        <v>2358</v>
      </c>
    </row>
    <row r="1083" spans="1:5">
      <c r="A1083" s="23">
        <v>2019</v>
      </c>
      <c r="B1083" s="23" t="s">
        <v>514</v>
      </c>
      <c r="C1083" s="13" t="s">
        <v>23</v>
      </c>
      <c r="D1083" s="34" t="s">
        <v>680</v>
      </c>
      <c r="E1083" s="37" t="s">
        <v>2358</v>
      </c>
    </row>
    <row r="1084" spans="1:5">
      <c r="A1084" s="23">
        <v>2019</v>
      </c>
      <c r="B1084" s="23" t="s">
        <v>514</v>
      </c>
      <c r="C1084" s="13" t="s">
        <v>23</v>
      </c>
      <c r="D1084" s="34" t="s">
        <v>2212</v>
      </c>
      <c r="E1084" s="37" t="s">
        <v>2358</v>
      </c>
    </row>
    <row r="1085" spans="1:5">
      <c r="A1085" s="23">
        <v>2019</v>
      </c>
      <c r="B1085" s="23" t="s">
        <v>514</v>
      </c>
      <c r="C1085" s="13" t="s">
        <v>23</v>
      </c>
      <c r="D1085" s="34" t="s">
        <v>878</v>
      </c>
      <c r="E1085" s="37" t="s">
        <v>2358</v>
      </c>
    </row>
    <row r="1086" spans="1:5">
      <c r="A1086" s="23">
        <v>2019</v>
      </c>
      <c r="B1086" s="23" t="s">
        <v>514</v>
      </c>
      <c r="C1086" s="13" t="s">
        <v>23</v>
      </c>
      <c r="D1086" s="34" t="s">
        <v>878</v>
      </c>
      <c r="E1086" s="37" t="s">
        <v>2358</v>
      </c>
    </row>
    <row r="1087" spans="1:5">
      <c r="A1087" s="23">
        <v>2019</v>
      </c>
      <c r="B1087" s="23" t="s">
        <v>514</v>
      </c>
      <c r="C1087" s="13" t="s">
        <v>23</v>
      </c>
      <c r="D1087" s="34" t="s">
        <v>2225</v>
      </c>
      <c r="E1087" s="37" t="s">
        <v>2358</v>
      </c>
    </row>
    <row r="1088" spans="1:5">
      <c r="A1088" s="23">
        <v>2019</v>
      </c>
      <c r="B1088" s="23" t="s">
        <v>514</v>
      </c>
      <c r="C1088" s="13" t="s">
        <v>23</v>
      </c>
      <c r="D1088" s="34" t="s">
        <v>653</v>
      </c>
      <c r="E1088" s="37" t="s">
        <v>2358</v>
      </c>
    </row>
    <row r="1089" spans="1:5">
      <c r="A1089" s="23">
        <v>2019</v>
      </c>
      <c r="B1089" s="23" t="s">
        <v>514</v>
      </c>
      <c r="C1089" s="13" t="s">
        <v>23</v>
      </c>
      <c r="D1089" s="34" t="s">
        <v>4148</v>
      </c>
      <c r="E1089" s="37" t="s">
        <v>2358</v>
      </c>
    </row>
    <row r="1090" spans="1:5">
      <c r="A1090" s="23">
        <v>2019</v>
      </c>
      <c r="B1090" s="23" t="s">
        <v>514</v>
      </c>
      <c r="C1090" s="13" t="s">
        <v>23</v>
      </c>
      <c r="D1090" s="34" t="s">
        <v>4146</v>
      </c>
      <c r="E1090" s="37" t="s">
        <v>2358</v>
      </c>
    </row>
    <row r="1091" spans="1:5">
      <c r="A1091" s="23">
        <v>2019</v>
      </c>
      <c r="B1091" s="23" t="s">
        <v>514</v>
      </c>
      <c r="C1091" s="13" t="s">
        <v>23</v>
      </c>
      <c r="D1091" s="34" t="s">
        <v>4146</v>
      </c>
      <c r="E1091" s="37" t="s">
        <v>2358</v>
      </c>
    </row>
    <row r="1092" spans="1:5">
      <c r="A1092" s="23">
        <v>2019</v>
      </c>
      <c r="B1092" s="23" t="s">
        <v>514</v>
      </c>
      <c r="C1092" s="13" t="s">
        <v>185</v>
      </c>
      <c r="D1092" s="34" t="s">
        <v>4144</v>
      </c>
      <c r="E1092" s="37" t="s">
        <v>2358</v>
      </c>
    </row>
    <row r="1093" spans="1:5">
      <c r="A1093" s="23">
        <v>2019</v>
      </c>
      <c r="B1093" s="23" t="s">
        <v>514</v>
      </c>
      <c r="C1093" s="13" t="s">
        <v>185</v>
      </c>
      <c r="D1093" s="34" t="s">
        <v>680</v>
      </c>
      <c r="E1093" s="37" t="s">
        <v>2358</v>
      </c>
    </row>
    <row r="1094" spans="1:5">
      <c r="A1094" s="23">
        <v>2019</v>
      </c>
      <c r="B1094" s="23" t="s">
        <v>514</v>
      </c>
      <c r="C1094" s="13" t="s">
        <v>185</v>
      </c>
      <c r="D1094" s="34" t="s">
        <v>4142</v>
      </c>
      <c r="E1094" s="37" t="s">
        <v>2358</v>
      </c>
    </row>
    <row r="1095" spans="1:5">
      <c r="A1095" s="23">
        <v>2019</v>
      </c>
      <c r="B1095" s="23" t="s">
        <v>514</v>
      </c>
      <c r="C1095" s="13" t="s">
        <v>185</v>
      </c>
      <c r="D1095" s="34" t="s">
        <v>4142</v>
      </c>
      <c r="E1095" s="37" t="s">
        <v>2358</v>
      </c>
    </row>
    <row r="1096" spans="1:5">
      <c r="A1096" s="23">
        <v>2019</v>
      </c>
      <c r="B1096" s="23" t="s">
        <v>514</v>
      </c>
      <c r="C1096" s="13" t="s">
        <v>185</v>
      </c>
      <c r="D1096" s="34" t="s">
        <v>4258</v>
      </c>
      <c r="E1096" s="37" t="s">
        <v>2358</v>
      </c>
    </row>
    <row r="1097" spans="1:5">
      <c r="A1097" s="23">
        <v>2019</v>
      </c>
      <c r="B1097" s="23" t="s">
        <v>514</v>
      </c>
      <c r="C1097" s="13" t="s">
        <v>185</v>
      </c>
      <c r="D1097" s="34" t="s">
        <v>782</v>
      </c>
      <c r="E1097" s="37" t="s">
        <v>2358</v>
      </c>
    </row>
    <row r="1098" spans="1:5">
      <c r="A1098" s="23">
        <v>2019</v>
      </c>
      <c r="B1098" s="23" t="s">
        <v>514</v>
      </c>
      <c r="C1098" s="13" t="s">
        <v>185</v>
      </c>
      <c r="D1098" s="34" t="s">
        <v>259</v>
      </c>
      <c r="E1098" s="37" t="s">
        <v>2358</v>
      </c>
    </row>
    <row r="1099" spans="1:5">
      <c r="A1099" s="23">
        <v>2019</v>
      </c>
      <c r="B1099" s="23" t="s">
        <v>514</v>
      </c>
      <c r="C1099" s="13" t="s">
        <v>185</v>
      </c>
      <c r="D1099" s="34" t="s">
        <v>2205</v>
      </c>
      <c r="E1099" s="37" t="s">
        <v>2358</v>
      </c>
    </row>
    <row r="1100" spans="1:5">
      <c r="A1100" s="23">
        <v>2019</v>
      </c>
      <c r="B1100" s="23" t="s">
        <v>514</v>
      </c>
      <c r="C1100" s="13" t="s">
        <v>3925</v>
      </c>
      <c r="D1100" s="34" t="s">
        <v>4141</v>
      </c>
      <c r="E1100" s="37" t="s">
        <v>2358</v>
      </c>
    </row>
    <row r="1101" spans="1:5">
      <c r="A1101" s="23">
        <v>2019</v>
      </c>
      <c r="B1101" s="23" t="s">
        <v>514</v>
      </c>
      <c r="C1101" s="13" t="s">
        <v>3925</v>
      </c>
      <c r="D1101" s="34" t="s">
        <v>2218</v>
      </c>
      <c r="E1101" s="37" t="s">
        <v>2358</v>
      </c>
    </row>
    <row r="1102" spans="1:5">
      <c r="A1102" s="23">
        <v>2019</v>
      </c>
      <c r="B1102" s="23" t="s">
        <v>514</v>
      </c>
      <c r="C1102" s="13" t="s">
        <v>3925</v>
      </c>
      <c r="D1102" s="34" t="s">
        <v>2218</v>
      </c>
      <c r="E1102" s="37" t="s">
        <v>2358</v>
      </c>
    </row>
    <row r="1103" spans="1:5">
      <c r="A1103" s="23">
        <v>2019</v>
      </c>
      <c r="B1103" s="23" t="s">
        <v>514</v>
      </c>
      <c r="C1103" s="13" t="s">
        <v>3925</v>
      </c>
      <c r="D1103" s="34" t="s">
        <v>878</v>
      </c>
      <c r="E1103" s="37" t="s">
        <v>2358</v>
      </c>
    </row>
    <row r="1104" spans="1:5">
      <c r="A1104" s="23">
        <v>2019</v>
      </c>
      <c r="B1104" s="23" t="s">
        <v>514</v>
      </c>
      <c r="C1104" s="13" t="s">
        <v>3925</v>
      </c>
      <c r="D1104" s="34" t="s">
        <v>345</v>
      </c>
      <c r="E1104" s="37" t="s">
        <v>2358</v>
      </c>
    </row>
    <row r="1105" spans="1:5">
      <c r="A1105" s="23">
        <v>2019</v>
      </c>
      <c r="B1105" s="23" t="s">
        <v>514</v>
      </c>
      <c r="C1105" s="13" t="s">
        <v>3925</v>
      </c>
      <c r="D1105" s="34" t="s">
        <v>345</v>
      </c>
      <c r="E1105" s="37" t="s">
        <v>2358</v>
      </c>
    </row>
    <row r="1106" spans="1:5">
      <c r="A1106" s="23">
        <v>2020</v>
      </c>
      <c r="B1106" s="23" t="s">
        <v>1886</v>
      </c>
      <c r="C1106" s="13" t="s">
        <v>10</v>
      </c>
      <c r="D1106" s="34" t="s">
        <v>1976</v>
      </c>
      <c r="E1106" s="37" t="s">
        <v>4151</v>
      </c>
    </row>
    <row r="1107" spans="1:5">
      <c r="A1107" s="23">
        <v>2020</v>
      </c>
      <c r="B1107" s="23" t="s">
        <v>1886</v>
      </c>
      <c r="C1107" s="13" t="s">
        <v>10</v>
      </c>
      <c r="D1107" s="34" t="s">
        <v>5796</v>
      </c>
      <c r="E1107" s="37" t="s">
        <v>2358</v>
      </c>
    </row>
    <row r="1108" spans="1:5">
      <c r="A1108" s="23">
        <v>2020</v>
      </c>
      <c r="B1108" s="23" t="s">
        <v>1886</v>
      </c>
      <c r="C1108" s="13" t="s">
        <v>10</v>
      </c>
      <c r="D1108" s="34" t="s">
        <v>4188</v>
      </c>
      <c r="E1108" s="37" t="s">
        <v>4151</v>
      </c>
    </row>
    <row r="1109" spans="1:5">
      <c r="A1109" s="23">
        <v>2020</v>
      </c>
      <c r="B1109" s="23" t="s">
        <v>1886</v>
      </c>
      <c r="C1109" s="13" t="s">
        <v>14</v>
      </c>
      <c r="D1109" s="34" t="s">
        <v>1976</v>
      </c>
      <c r="E1109" s="37" t="s">
        <v>4151</v>
      </c>
    </row>
    <row r="1110" spans="1:5">
      <c r="A1110" s="23">
        <v>2020</v>
      </c>
      <c r="B1110" s="23" t="s">
        <v>1886</v>
      </c>
      <c r="C1110" s="13" t="s">
        <v>14</v>
      </c>
      <c r="D1110" s="34" t="s">
        <v>4199</v>
      </c>
      <c r="E1110" s="37" t="s">
        <v>4151</v>
      </c>
    </row>
    <row r="1111" spans="1:5">
      <c r="A1111" s="23">
        <v>2020</v>
      </c>
      <c r="B1111" s="23" t="s">
        <v>1886</v>
      </c>
      <c r="C1111" s="13" t="s">
        <v>14</v>
      </c>
      <c r="D1111" s="34" t="s">
        <v>1987</v>
      </c>
      <c r="E1111" s="37" t="s">
        <v>4151</v>
      </c>
    </row>
    <row r="1112" spans="1:5">
      <c r="A1112" s="23">
        <v>2020</v>
      </c>
      <c r="B1112" s="23" t="s">
        <v>1886</v>
      </c>
      <c r="C1112" s="13" t="s">
        <v>14</v>
      </c>
      <c r="D1112" s="34" t="s">
        <v>601</v>
      </c>
      <c r="E1112" s="37" t="s">
        <v>4151</v>
      </c>
    </row>
    <row r="1113" spans="1:5">
      <c r="A1113" s="23">
        <v>2020</v>
      </c>
      <c r="B1113" s="23" t="s">
        <v>1886</v>
      </c>
      <c r="C1113" s="13" t="s">
        <v>23</v>
      </c>
      <c r="D1113" s="34" t="s">
        <v>5797</v>
      </c>
      <c r="E1113" s="37" t="s">
        <v>4151</v>
      </c>
    </row>
    <row r="1114" spans="1:5">
      <c r="A1114" s="23">
        <v>2020</v>
      </c>
      <c r="B1114" s="23" t="s">
        <v>1886</v>
      </c>
      <c r="C1114" s="13" t="s">
        <v>23</v>
      </c>
      <c r="D1114" s="34" t="s">
        <v>4154</v>
      </c>
      <c r="E1114" s="37" t="s">
        <v>2358</v>
      </c>
    </row>
    <row r="1115" spans="1:5">
      <c r="A1115" s="23">
        <v>2020</v>
      </c>
      <c r="B1115" s="23" t="s">
        <v>1886</v>
      </c>
      <c r="C1115" s="13" t="s">
        <v>23</v>
      </c>
      <c r="D1115" s="34" t="s">
        <v>1982</v>
      </c>
      <c r="E1115" s="37" t="s">
        <v>4151</v>
      </c>
    </row>
    <row r="1116" spans="1:5">
      <c r="A1116" s="23">
        <v>2020</v>
      </c>
      <c r="B1116" s="23" t="s">
        <v>1886</v>
      </c>
      <c r="C1116" s="13" t="s">
        <v>23</v>
      </c>
      <c r="D1116" s="34" t="s">
        <v>4140</v>
      </c>
      <c r="E1116" s="37" t="s">
        <v>4151</v>
      </c>
    </row>
    <row r="1117" spans="1:5">
      <c r="A1117" s="23">
        <v>2020</v>
      </c>
      <c r="B1117" s="23" t="s">
        <v>1886</v>
      </c>
      <c r="C1117" s="13" t="s">
        <v>23</v>
      </c>
      <c r="D1117" s="34" t="s">
        <v>5818</v>
      </c>
      <c r="E1117" s="37" t="s">
        <v>4151</v>
      </c>
    </row>
    <row r="1118" spans="1:5">
      <c r="A1118" s="23">
        <v>2020</v>
      </c>
      <c r="B1118" s="23" t="s">
        <v>1886</v>
      </c>
      <c r="C1118" s="13" t="s">
        <v>23</v>
      </c>
      <c r="D1118" s="34" t="s">
        <v>3390</v>
      </c>
      <c r="E1118" s="37" t="s">
        <v>4151</v>
      </c>
    </row>
    <row r="1119" spans="1:5">
      <c r="A1119" s="23">
        <v>2020</v>
      </c>
      <c r="B1119" s="23" t="s">
        <v>1886</v>
      </c>
      <c r="C1119" s="13" t="s">
        <v>23</v>
      </c>
      <c r="D1119" s="34" t="s">
        <v>4193</v>
      </c>
      <c r="E1119" s="37" t="s">
        <v>4151</v>
      </c>
    </row>
    <row r="1120" spans="1:5">
      <c r="A1120" s="23">
        <v>2020</v>
      </c>
      <c r="B1120" s="23" t="s">
        <v>1886</v>
      </c>
      <c r="C1120" s="13" t="s">
        <v>23</v>
      </c>
      <c r="D1120" s="34" t="s">
        <v>3312</v>
      </c>
      <c r="E1120" s="37" t="s">
        <v>4151</v>
      </c>
    </row>
    <row r="1121" spans="1:5">
      <c r="A1121" s="23">
        <v>2020</v>
      </c>
      <c r="B1121" s="23" t="s">
        <v>1886</v>
      </c>
      <c r="C1121" s="13" t="s">
        <v>23</v>
      </c>
      <c r="D1121" s="34" t="s">
        <v>5798</v>
      </c>
      <c r="E1121" s="37" t="s">
        <v>4151</v>
      </c>
    </row>
    <row r="1122" spans="1:5">
      <c r="A1122" s="23">
        <v>2020</v>
      </c>
      <c r="B1122" s="23" t="s">
        <v>1886</v>
      </c>
      <c r="C1122" s="13" t="s">
        <v>23</v>
      </c>
      <c r="D1122" s="34" t="s">
        <v>3387</v>
      </c>
      <c r="E1122" s="37" t="s">
        <v>4151</v>
      </c>
    </row>
    <row r="1123" spans="1:5">
      <c r="A1123" s="23">
        <v>2020</v>
      </c>
      <c r="B1123" s="23" t="s">
        <v>1886</v>
      </c>
      <c r="C1123" s="13" t="s">
        <v>23</v>
      </c>
      <c r="D1123" s="34" t="s">
        <v>763</v>
      </c>
      <c r="E1123" s="37" t="s">
        <v>2358</v>
      </c>
    </row>
    <row r="1124" spans="1:5">
      <c r="A1124" s="23">
        <v>2020</v>
      </c>
      <c r="B1124" s="23" t="s">
        <v>1886</v>
      </c>
      <c r="C1124" s="13" t="s">
        <v>23</v>
      </c>
      <c r="D1124" s="34" t="s">
        <v>4214</v>
      </c>
      <c r="E1124" s="37" t="s">
        <v>4151</v>
      </c>
    </row>
    <row r="1125" spans="1:5">
      <c r="A1125" s="23">
        <v>2020</v>
      </c>
      <c r="B1125" s="23" t="s">
        <v>1886</v>
      </c>
      <c r="C1125" s="13" t="s">
        <v>23</v>
      </c>
      <c r="D1125" s="34" t="s">
        <v>836</v>
      </c>
      <c r="E1125" s="37" t="s">
        <v>2358</v>
      </c>
    </row>
    <row r="1126" spans="1:5">
      <c r="A1126" s="23">
        <v>2020</v>
      </c>
      <c r="B1126" s="23" t="s">
        <v>1886</v>
      </c>
      <c r="C1126" s="13" t="s">
        <v>23</v>
      </c>
      <c r="D1126" s="34" t="s">
        <v>4171</v>
      </c>
      <c r="E1126" s="37" t="s">
        <v>4151</v>
      </c>
    </row>
    <row r="1127" spans="1:5">
      <c r="A1127" s="23">
        <v>2020</v>
      </c>
      <c r="B1127" s="23" t="s">
        <v>1886</v>
      </c>
      <c r="C1127" s="13" t="s">
        <v>23</v>
      </c>
      <c r="D1127" s="34" t="s">
        <v>4172</v>
      </c>
      <c r="E1127" s="37" t="s">
        <v>4151</v>
      </c>
    </row>
    <row r="1128" spans="1:5">
      <c r="A1128" s="23">
        <v>2020</v>
      </c>
      <c r="B1128" s="23" t="s">
        <v>1886</v>
      </c>
      <c r="C1128" s="13" t="s">
        <v>23</v>
      </c>
      <c r="D1128" s="34" t="s">
        <v>5820</v>
      </c>
      <c r="E1128" s="37" t="s">
        <v>4151</v>
      </c>
    </row>
    <row r="1129" spans="1:5">
      <c r="A1129" s="23">
        <v>2020</v>
      </c>
      <c r="B1129" s="23" t="s">
        <v>1886</v>
      </c>
      <c r="C1129" s="13" t="s">
        <v>23</v>
      </c>
      <c r="D1129" s="34" t="s">
        <v>5799</v>
      </c>
      <c r="E1129" s="37" t="s">
        <v>4151</v>
      </c>
    </row>
    <row r="1130" spans="1:5">
      <c r="A1130" s="23">
        <v>2020</v>
      </c>
      <c r="B1130" s="23" t="s">
        <v>1886</v>
      </c>
      <c r="C1130" s="13" t="s">
        <v>23</v>
      </c>
      <c r="D1130" s="34" t="s">
        <v>4175</v>
      </c>
      <c r="E1130" s="37" t="s">
        <v>4151</v>
      </c>
    </row>
    <row r="1131" spans="1:5">
      <c r="A1131" s="23">
        <v>2020</v>
      </c>
      <c r="B1131" s="23" t="s">
        <v>1886</v>
      </c>
      <c r="C1131" s="13" t="s">
        <v>23</v>
      </c>
      <c r="D1131" s="34" t="s">
        <v>5068</v>
      </c>
      <c r="E1131" s="37" t="s">
        <v>4151</v>
      </c>
    </row>
    <row r="1132" spans="1:5">
      <c r="A1132" s="23">
        <v>2020</v>
      </c>
      <c r="B1132" s="23" t="s">
        <v>1886</v>
      </c>
      <c r="C1132" s="13" t="s">
        <v>23</v>
      </c>
      <c r="D1132" s="34" t="s">
        <v>8284</v>
      </c>
      <c r="E1132" s="37" t="s">
        <v>4151</v>
      </c>
    </row>
    <row r="1133" spans="1:5">
      <c r="A1133" s="23">
        <v>2020</v>
      </c>
      <c r="B1133" s="23" t="s">
        <v>1886</v>
      </c>
      <c r="C1133" s="13" t="s">
        <v>23</v>
      </c>
      <c r="D1133" s="34" t="s">
        <v>5800</v>
      </c>
      <c r="E1133" s="37" t="s">
        <v>4151</v>
      </c>
    </row>
    <row r="1134" spans="1:5">
      <c r="A1134" s="23">
        <v>2020</v>
      </c>
      <c r="B1134" s="23" t="s">
        <v>1886</v>
      </c>
      <c r="C1134" s="13" t="s">
        <v>23</v>
      </c>
      <c r="D1134" s="34" t="s">
        <v>5822</v>
      </c>
      <c r="E1134" s="37" t="s">
        <v>4151</v>
      </c>
    </row>
    <row r="1135" spans="1:5">
      <c r="A1135" s="23">
        <v>2020</v>
      </c>
      <c r="B1135" s="23" t="s">
        <v>1886</v>
      </c>
      <c r="C1135" s="13" t="s">
        <v>23</v>
      </c>
      <c r="D1135" s="34" t="s">
        <v>5823</v>
      </c>
      <c r="E1135" s="37" t="s">
        <v>2358</v>
      </c>
    </row>
    <row r="1136" spans="1:5">
      <c r="A1136" s="23">
        <v>2020</v>
      </c>
      <c r="B1136" s="23" t="s">
        <v>1886</v>
      </c>
      <c r="C1136" s="13" t="s">
        <v>23</v>
      </c>
      <c r="D1136" s="34" t="s">
        <v>2233</v>
      </c>
      <c r="E1136" s="37" t="s">
        <v>2358</v>
      </c>
    </row>
    <row r="1137" spans="1:5">
      <c r="A1137" s="23">
        <v>2020</v>
      </c>
      <c r="B1137" s="23" t="s">
        <v>1886</v>
      </c>
      <c r="C1137" s="13" t="s">
        <v>23</v>
      </c>
      <c r="D1137" s="34" t="s">
        <v>2234</v>
      </c>
      <c r="E1137" s="37" t="s">
        <v>4151</v>
      </c>
    </row>
    <row r="1138" spans="1:5">
      <c r="A1138" s="23">
        <v>2020</v>
      </c>
      <c r="B1138" s="23" t="s">
        <v>1886</v>
      </c>
      <c r="C1138" s="13" t="s">
        <v>23</v>
      </c>
      <c r="D1138" s="34" t="s">
        <v>5825</v>
      </c>
      <c r="E1138" s="37" t="s">
        <v>2358</v>
      </c>
    </row>
    <row r="1139" spans="1:5">
      <c r="A1139" s="23">
        <v>2020</v>
      </c>
      <c r="B1139" s="23" t="s">
        <v>1886</v>
      </c>
      <c r="C1139" s="13" t="s">
        <v>23</v>
      </c>
      <c r="D1139" s="34" t="s">
        <v>2238</v>
      </c>
      <c r="E1139" s="37" t="s">
        <v>2358</v>
      </c>
    </row>
    <row r="1140" spans="1:5">
      <c r="A1140" s="23">
        <v>2020</v>
      </c>
      <c r="B1140" s="23" t="s">
        <v>1886</v>
      </c>
      <c r="C1140" s="13" t="s">
        <v>23</v>
      </c>
      <c r="D1140" s="34" t="s">
        <v>3401</v>
      </c>
      <c r="E1140" s="37" t="s">
        <v>2358</v>
      </c>
    </row>
    <row r="1141" spans="1:5">
      <c r="A1141" s="23">
        <v>2020</v>
      </c>
      <c r="B1141" s="23" t="s">
        <v>1886</v>
      </c>
      <c r="C1141" s="13" t="s">
        <v>23</v>
      </c>
      <c r="D1141" s="34" t="s">
        <v>2240</v>
      </c>
      <c r="E1141" s="37" t="s">
        <v>4151</v>
      </c>
    </row>
    <row r="1142" spans="1:5">
      <c r="A1142" s="23">
        <v>2020</v>
      </c>
      <c r="B1142" s="23" t="s">
        <v>1886</v>
      </c>
      <c r="C1142" s="13" t="s">
        <v>23</v>
      </c>
      <c r="D1142" s="34" t="s">
        <v>4158</v>
      </c>
      <c r="E1142" s="37" t="s">
        <v>4151</v>
      </c>
    </row>
    <row r="1143" spans="1:5">
      <c r="A1143" s="23">
        <v>2020</v>
      </c>
      <c r="B1143" s="23" t="s">
        <v>1886</v>
      </c>
      <c r="C1143" s="13" t="s">
        <v>23</v>
      </c>
      <c r="D1143" s="34" t="s">
        <v>8312</v>
      </c>
      <c r="E1143" s="37" t="s">
        <v>4151</v>
      </c>
    </row>
    <row r="1144" spans="1:5">
      <c r="A1144" s="23">
        <v>2020</v>
      </c>
      <c r="B1144" s="23" t="s">
        <v>1886</v>
      </c>
      <c r="C1144" s="13" t="s">
        <v>23</v>
      </c>
      <c r="D1144" s="34" t="s">
        <v>3336</v>
      </c>
      <c r="E1144" s="37" t="s">
        <v>4151</v>
      </c>
    </row>
    <row r="1145" spans="1:5">
      <c r="A1145" s="23">
        <v>2020</v>
      </c>
      <c r="B1145" s="23" t="s">
        <v>1886</v>
      </c>
      <c r="C1145" s="13" t="s">
        <v>23</v>
      </c>
      <c r="D1145" s="34" t="s">
        <v>5803</v>
      </c>
      <c r="E1145" s="37" t="s">
        <v>2358</v>
      </c>
    </row>
    <row r="1146" spans="1:5">
      <c r="A1146" s="23">
        <v>2020</v>
      </c>
      <c r="B1146" s="23" t="s">
        <v>1886</v>
      </c>
      <c r="C1146" s="13" t="s">
        <v>23</v>
      </c>
      <c r="D1146" s="34" t="s">
        <v>5801</v>
      </c>
      <c r="E1146" s="37" t="s">
        <v>4151</v>
      </c>
    </row>
    <row r="1147" spans="1:5">
      <c r="A1147" s="23">
        <v>2020</v>
      </c>
      <c r="B1147" s="23" t="s">
        <v>1886</v>
      </c>
      <c r="C1147" s="13" t="s">
        <v>23</v>
      </c>
      <c r="D1147" s="34" t="s">
        <v>8315</v>
      </c>
      <c r="E1147" s="37" t="s">
        <v>4151</v>
      </c>
    </row>
    <row r="1148" spans="1:5">
      <c r="A1148" s="23">
        <v>2020</v>
      </c>
      <c r="B1148" s="23" t="s">
        <v>1886</v>
      </c>
      <c r="C1148" s="13" t="s">
        <v>23</v>
      </c>
      <c r="D1148" s="34" t="s">
        <v>2205</v>
      </c>
      <c r="E1148" s="37" t="s">
        <v>4151</v>
      </c>
    </row>
    <row r="1149" spans="1:5">
      <c r="A1149" s="23">
        <v>2020</v>
      </c>
      <c r="B1149" s="23" t="s">
        <v>1886</v>
      </c>
      <c r="C1149" s="13" t="s">
        <v>23</v>
      </c>
      <c r="D1149" s="34" t="s">
        <v>5831</v>
      </c>
      <c r="E1149" s="37" t="s">
        <v>4151</v>
      </c>
    </row>
    <row r="1150" spans="1:5">
      <c r="A1150" s="23">
        <v>2020</v>
      </c>
      <c r="B1150" s="23" t="s">
        <v>1886</v>
      </c>
      <c r="C1150" s="13" t="s">
        <v>23</v>
      </c>
      <c r="D1150" s="34" t="s">
        <v>612</v>
      </c>
      <c r="E1150" s="37" t="s">
        <v>4151</v>
      </c>
    </row>
    <row r="1151" spans="1:5">
      <c r="A1151" s="23">
        <v>2020</v>
      </c>
      <c r="B1151" s="23" t="s">
        <v>1886</v>
      </c>
      <c r="C1151" s="13" t="s">
        <v>23</v>
      </c>
      <c r="D1151" s="34" t="s">
        <v>3316</v>
      </c>
      <c r="E1151" s="37" t="s">
        <v>4151</v>
      </c>
    </row>
    <row r="1152" spans="1:5">
      <c r="A1152" s="23">
        <v>2020</v>
      </c>
      <c r="B1152" s="23" t="s">
        <v>1886</v>
      </c>
      <c r="C1152" s="13" t="s">
        <v>23</v>
      </c>
      <c r="D1152" s="34" t="s">
        <v>5802</v>
      </c>
      <c r="E1152" s="37" t="s">
        <v>4151</v>
      </c>
    </row>
    <row r="1153" spans="1:5">
      <c r="A1153" s="23">
        <v>2020</v>
      </c>
      <c r="B1153" s="23" t="s">
        <v>1886</v>
      </c>
      <c r="C1153" s="13" t="s">
        <v>23</v>
      </c>
      <c r="D1153" s="34" t="s">
        <v>5804</v>
      </c>
      <c r="E1153" s="37" t="s">
        <v>2358</v>
      </c>
    </row>
    <row r="1154" spans="1:5">
      <c r="A1154" s="23">
        <v>2020</v>
      </c>
      <c r="B1154" s="23" t="s">
        <v>1886</v>
      </c>
      <c r="C1154" s="13" t="s">
        <v>41</v>
      </c>
      <c r="D1154" s="34" t="s">
        <v>4213</v>
      </c>
      <c r="E1154" s="37" t="s">
        <v>4151</v>
      </c>
    </row>
    <row r="1155" spans="1:5">
      <c r="A1155" s="23">
        <v>2020</v>
      </c>
      <c r="B1155" s="23" t="s">
        <v>1886</v>
      </c>
      <c r="C1155" s="13" t="s">
        <v>41</v>
      </c>
      <c r="D1155" s="34" t="s">
        <v>5819</v>
      </c>
      <c r="E1155" s="37" t="s">
        <v>4151</v>
      </c>
    </row>
    <row r="1156" spans="1:5">
      <c r="A1156" s="23">
        <v>2020</v>
      </c>
      <c r="B1156" s="23" t="s">
        <v>1886</v>
      </c>
      <c r="C1156" s="13" t="s">
        <v>41</v>
      </c>
      <c r="D1156" s="34" t="s">
        <v>5794</v>
      </c>
      <c r="E1156" s="37" t="s">
        <v>2358</v>
      </c>
    </row>
    <row r="1157" spans="1:5">
      <c r="A1157" s="23">
        <v>2020</v>
      </c>
      <c r="B1157" s="23" t="s">
        <v>1886</v>
      </c>
      <c r="C1157" s="13" t="s">
        <v>41</v>
      </c>
      <c r="D1157" s="34" t="s">
        <v>3387</v>
      </c>
      <c r="E1157" s="37" t="s">
        <v>4151</v>
      </c>
    </row>
    <row r="1158" spans="1:5">
      <c r="A1158" s="23">
        <v>2020</v>
      </c>
      <c r="B1158" s="23" t="s">
        <v>1886</v>
      </c>
      <c r="C1158" s="13" t="s">
        <v>41</v>
      </c>
      <c r="D1158" s="34" t="s">
        <v>763</v>
      </c>
      <c r="E1158" s="37" t="s">
        <v>4151</v>
      </c>
    </row>
    <row r="1159" spans="1:5">
      <c r="A1159" s="23">
        <v>2020</v>
      </c>
      <c r="B1159" s="23" t="s">
        <v>1886</v>
      </c>
      <c r="C1159" s="13" t="s">
        <v>41</v>
      </c>
      <c r="D1159" s="34" t="s">
        <v>4175</v>
      </c>
      <c r="E1159" s="37" t="s">
        <v>4151</v>
      </c>
    </row>
    <row r="1160" spans="1:5">
      <c r="A1160" s="23">
        <v>2020</v>
      </c>
      <c r="B1160" s="23" t="s">
        <v>1886</v>
      </c>
      <c r="C1160" s="13" t="s">
        <v>41</v>
      </c>
      <c r="D1160" s="34" t="s">
        <v>5821</v>
      </c>
      <c r="E1160" s="37" t="s">
        <v>4151</v>
      </c>
    </row>
    <row r="1161" spans="1:5">
      <c r="A1161" s="23">
        <v>2020</v>
      </c>
      <c r="B1161" s="23" t="s">
        <v>1886</v>
      </c>
      <c r="C1161" s="13" t="s">
        <v>41</v>
      </c>
      <c r="D1161" s="34" t="s">
        <v>5800</v>
      </c>
      <c r="E1161" s="37" t="s">
        <v>4151</v>
      </c>
    </row>
    <row r="1162" spans="1:5">
      <c r="A1162" s="23">
        <v>2020</v>
      </c>
      <c r="B1162" s="23" t="s">
        <v>1886</v>
      </c>
      <c r="C1162" s="13" t="s">
        <v>41</v>
      </c>
      <c r="D1162" s="34" t="s">
        <v>2234</v>
      </c>
      <c r="E1162" s="37" t="s">
        <v>2358</v>
      </c>
    </row>
    <row r="1163" spans="1:5">
      <c r="A1163" s="23">
        <v>2020</v>
      </c>
      <c r="B1163" s="23" t="s">
        <v>1886</v>
      </c>
      <c r="C1163" s="13" t="s">
        <v>41</v>
      </c>
      <c r="D1163" s="34" t="s">
        <v>4180</v>
      </c>
      <c r="E1163" s="37" t="s">
        <v>4151</v>
      </c>
    </row>
    <row r="1164" spans="1:5">
      <c r="A1164" s="23">
        <v>2020</v>
      </c>
      <c r="B1164" s="23" t="s">
        <v>1886</v>
      </c>
      <c r="C1164" s="13" t="s">
        <v>41</v>
      </c>
      <c r="D1164" s="34" t="s">
        <v>5827</v>
      </c>
      <c r="E1164" s="37" t="s">
        <v>4151</v>
      </c>
    </row>
    <row r="1165" spans="1:5">
      <c r="A1165" s="23">
        <v>2020</v>
      </c>
      <c r="B1165" s="23" t="s">
        <v>1886</v>
      </c>
      <c r="C1165" s="13" t="s">
        <v>41</v>
      </c>
      <c r="D1165" s="34" t="s">
        <v>8315</v>
      </c>
      <c r="E1165" s="37" t="s">
        <v>4151</v>
      </c>
    </row>
    <row r="1166" spans="1:5">
      <c r="A1166" s="23">
        <v>2020</v>
      </c>
      <c r="B1166" s="23" t="s">
        <v>1886</v>
      </c>
      <c r="C1166" s="13" t="s">
        <v>60</v>
      </c>
      <c r="D1166" s="34" t="s">
        <v>5805</v>
      </c>
      <c r="E1166" s="37" t="s">
        <v>4151</v>
      </c>
    </row>
    <row r="1167" spans="1:5">
      <c r="A1167" s="23">
        <v>2020</v>
      </c>
      <c r="B1167" s="23" t="s">
        <v>1886</v>
      </c>
      <c r="C1167" s="13" t="s">
        <v>60</v>
      </c>
      <c r="D1167" s="34" t="s">
        <v>4247</v>
      </c>
      <c r="E1167" s="37" t="s">
        <v>4151</v>
      </c>
    </row>
    <row r="1168" spans="1:5">
      <c r="A1168" s="23">
        <v>2020</v>
      </c>
      <c r="B1168" s="23" t="s">
        <v>1886</v>
      </c>
      <c r="C1168" s="13" t="s">
        <v>60</v>
      </c>
      <c r="D1168" s="34" t="s">
        <v>789</v>
      </c>
      <c r="E1168" s="37" t="s">
        <v>4151</v>
      </c>
    </row>
    <row r="1169" spans="1:5">
      <c r="A1169" s="23">
        <v>2020</v>
      </c>
      <c r="B1169" s="23" t="s">
        <v>1886</v>
      </c>
      <c r="C1169" s="13" t="s">
        <v>60</v>
      </c>
      <c r="D1169" s="34" t="s">
        <v>4249</v>
      </c>
      <c r="E1169" s="37" t="s">
        <v>4151</v>
      </c>
    </row>
    <row r="1170" spans="1:5">
      <c r="A1170" s="23">
        <v>2020</v>
      </c>
      <c r="B1170" s="23" t="s">
        <v>1886</v>
      </c>
      <c r="C1170" s="13" t="s">
        <v>60</v>
      </c>
      <c r="D1170" s="34" t="s">
        <v>8300</v>
      </c>
      <c r="E1170" s="37" t="s">
        <v>4151</v>
      </c>
    </row>
    <row r="1171" spans="1:5">
      <c r="A1171" s="23">
        <v>2020</v>
      </c>
      <c r="B1171" s="23" t="s">
        <v>1886</v>
      </c>
      <c r="C1171" s="13" t="s">
        <v>60</v>
      </c>
      <c r="D1171" s="34" t="s">
        <v>8300</v>
      </c>
      <c r="E1171" s="37" t="s">
        <v>2358</v>
      </c>
    </row>
    <row r="1172" spans="1:5">
      <c r="A1172" s="23">
        <v>2020</v>
      </c>
      <c r="B1172" s="23" t="s">
        <v>1886</v>
      </c>
      <c r="C1172" s="13" t="s">
        <v>60</v>
      </c>
      <c r="D1172" s="34" t="s">
        <v>5795</v>
      </c>
      <c r="E1172" s="37" t="s">
        <v>4151</v>
      </c>
    </row>
    <row r="1173" spans="1:5">
      <c r="A1173" s="23">
        <v>2020</v>
      </c>
      <c r="B1173" s="23" t="s">
        <v>1886</v>
      </c>
      <c r="C1173" s="13" t="s">
        <v>60</v>
      </c>
      <c r="D1173" s="34" t="s">
        <v>5829</v>
      </c>
      <c r="E1173" s="37" t="s">
        <v>4151</v>
      </c>
    </row>
    <row r="1174" spans="1:5">
      <c r="A1174" s="23">
        <v>2020</v>
      </c>
      <c r="B1174" s="23" t="s">
        <v>1886</v>
      </c>
      <c r="C1174" s="13" t="s">
        <v>60</v>
      </c>
      <c r="D1174" s="34" t="s">
        <v>8315</v>
      </c>
      <c r="E1174" s="37" t="s">
        <v>4151</v>
      </c>
    </row>
    <row r="1175" spans="1:5">
      <c r="A1175" s="23">
        <v>2020</v>
      </c>
      <c r="B1175" s="23" t="s">
        <v>1886</v>
      </c>
      <c r="C1175" s="13" t="s">
        <v>70</v>
      </c>
      <c r="D1175" s="34" t="s">
        <v>4168</v>
      </c>
      <c r="E1175" s="37" t="s">
        <v>4151</v>
      </c>
    </row>
    <row r="1176" spans="1:5">
      <c r="A1176" s="23">
        <v>2020</v>
      </c>
      <c r="B1176" s="23" t="s">
        <v>1886</v>
      </c>
      <c r="C1176" s="13" t="s">
        <v>70</v>
      </c>
      <c r="D1176" s="34" t="s">
        <v>8263</v>
      </c>
      <c r="E1176" s="37" t="s">
        <v>4151</v>
      </c>
    </row>
    <row r="1177" spans="1:5">
      <c r="A1177" s="23">
        <v>2020</v>
      </c>
      <c r="B1177" s="23" t="s">
        <v>1886</v>
      </c>
      <c r="C1177" s="13" t="s">
        <v>70</v>
      </c>
      <c r="D1177" s="34" t="s">
        <v>4230</v>
      </c>
      <c r="E1177" s="37" t="s">
        <v>2358</v>
      </c>
    </row>
    <row r="1178" spans="1:5">
      <c r="A1178" s="23">
        <v>2020</v>
      </c>
      <c r="B1178" s="23" t="s">
        <v>1886</v>
      </c>
      <c r="C1178" s="13" t="s">
        <v>70</v>
      </c>
      <c r="D1178" s="34" t="s">
        <v>5806</v>
      </c>
      <c r="E1178" s="37" t="s">
        <v>4151</v>
      </c>
    </row>
    <row r="1179" spans="1:5">
      <c r="A1179" s="23">
        <v>2020</v>
      </c>
      <c r="B1179" s="23" t="s">
        <v>1886</v>
      </c>
      <c r="C1179" s="13" t="s">
        <v>76</v>
      </c>
      <c r="D1179" s="34" t="s">
        <v>8264</v>
      </c>
      <c r="E1179" s="37" t="s">
        <v>4151</v>
      </c>
    </row>
    <row r="1180" spans="1:5">
      <c r="A1180" s="23">
        <v>2020</v>
      </c>
      <c r="B1180" s="23" t="s">
        <v>1886</v>
      </c>
      <c r="C1180" s="13" t="s">
        <v>76</v>
      </c>
      <c r="D1180" s="34" t="s">
        <v>5818</v>
      </c>
      <c r="E1180" s="37" t="s">
        <v>4151</v>
      </c>
    </row>
    <row r="1181" spans="1:5">
      <c r="A1181" s="23">
        <v>2020</v>
      </c>
      <c r="B1181" s="23" t="s">
        <v>1886</v>
      </c>
      <c r="C1181" s="13" t="s">
        <v>76</v>
      </c>
      <c r="D1181" s="34" t="s">
        <v>1976</v>
      </c>
      <c r="E1181" s="37" t="s">
        <v>4151</v>
      </c>
    </row>
    <row r="1182" spans="1:5">
      <c r="A1182" s="23">
        <v>2020</v>
      </c>
      <c r="B1182" s="23" t="s">
        <v>1886</v>
      </c>
      <c r="C1182" s="13" t="s">
        <v>76</v>
      </c>
      <c r="D1182" s="34" t="s">
        <v>5807</v>
      </c>
      <c r="E1182" s="37" t="s">
        <v>4151</v>
      </c>
    </row>
    <row r="1183" spans="1:5">
      <c r="A1183" s="23">
        <v>2020</v>
      </c>
      <c r="B1183" s="23" t="s">
        <v>1886</v>
      </c>
      <c r="C1183" s="13" t="s">
        <v>76</v>
      </c>
      <c r="D1183" s="34" t="s">
        <v>4214</v>
      </c>
      <c r="E1183" s="37" t="s">
        <v>4151</v>
      </c>
    </row>
    <row r="1184" spans="1:5">
      <c r="A1184" s="23">
        <v>2020</v>
      </c>
      <c r="B1184" s="23" t="s">
        <v>1886</v>
      </c>
      <c r="C1184" s="13" t="s">
        <v>76</v>
      </c>
      <c r="D1184" s="34" t="s">
        <v>616</v>
      </c>
      <c r="E1184" s="37" t="s">
        <v>4151</v>
      </c>
    </row>
    <row r="1185" spans="1:5">
      <c r="A1185" s="23">
        <v>2020</v>
      </c>
      <c r="B1185" s="23" t="s">
        <v>1886</v>
      </c>
      <c r="C1185" s="13" t="s">
        <v>76</v>
      </c>
      <c r="D1185" s="34" t="s">
        <v>5808</v>
      </c>
      <c r="E1185" s="37" t="s">
        <v>4151</v>
      </c>
    </row>
    <row r="1186" spans="1:5">
      <c r="A1186" s="23">
        <v>2020</v>
      </c>
      <c r="B1186" s="23" t="s">
        <v>1886</v>
      </c>
      <c r="C1186" s="13" t="s">
        <v>76</v>
      </c>
      <c r="D1186" s="34" t="s">
        <v>5796</v>
      </c>
      <c r="E1186" s="37" t="s">
        <v>2358</v>
      </c>
    </row>
    <row r="1187" spans="1:5">
      <c r="A1187" s="23">
        <v>2020</v>
      </c>
      <c r="B1187" s="23" t="s">
        <v>1886</v>
      </c>
      <c r="C1187" s="13" t="s">
        <v>76</v>
      </c>
      <c r="D1187" s="34" t="s">
        <v>8315</v>
      </c>
      <c r="E1187" s="37" t="s">
        <v>4151</v>
      </c>
    </row>
    <row r="1188" spans="1:5">
      <c r="A1188" s="23">
        <v>2020</v>
      </c>
      <c r="B1188" s="23" t="s">
        <v>1886</v>
      </c>
      <c r="C1188" s="13" t="s">
        <v>76</v>
      </c>
      <c r="D1188" s="34" t="s">
        <v>8265</v>
      </c>
      <c r="E1188" s="37" t="s">
        <v>4151</v>
      </c>
    </row>
    <row r="1189" spans="1:5">
      <c r="A1189" s="23">
        <v>2020</v>
      </c>
      <c r="B1189" s="23" t="s">
        <v>1886</v>
      </c>
      <c r="C1189" s="13" t="s">
        <v>76</v>
      </c>
      <c r="D1189" s="34" t="s">
        <v>5834</v>
      </c>
      <c r="E1189" s="37" t="s">
        <v>4151</v>
      </c>
    </row>
    <row r="1190" spans="1:5">
      <c r="A1190" s="23">
        <v>2020</v>
      </c>
      <c r="B1190" s="23" t="s">
        <v>1886</v>
      </c>
      <c r="C1190" s="13" t="s">
        <v>86</v>
      </c>
      <c r="D1190" s="34" t="s">
        <v>3391</v>
      </c>
      <c r="E1190" s="37" t="s">
        <v>4151</v>
      </c>
    </row>
    <row r="1191" spans="1:5">
      <c r="A1191" s="23">
        <v>2020</v>
      </c>
      <c r="B1191" s="23" t="s">
        <v>1886</v>
      </c>
      <c r="C1191" s="13" t="s">
        <v>86</v>
      </c>
      <c r="D1191" s="34" t="s">
        <v>4254</v>
      </c>
      <c r="E1191" s="37" t="s">
        <v>2358</v>
      </c>
    </row>
    <row r="1192" spans="1:5">
      <c r="A1192" s="23">
        <v>2020</v>
      </c>
      <c r="B1192" s="23" t="s">
        <v>1886</v>
      </c>
      <c r="C1192" s="13" t="s">
        <v>86</v>
      </c>
      <c r="D1192" s="34" t="s">
        <v>4170</v>
      </c>
      <c r="E1192" s="37" t="s">
        <v>2358</v>
      </c>
    </row>
    <row r="1193" spans="1:5">
      <c r="A1193" s="23">
        <v>2020</v>
      </c>
      <c r="B1193" s="23" t="s">
        <v>1886</v>
      </c>
      <c r="C1193" s="13" t="s">
        <v>86</v>
      </c>
      <c r="D1193" s="34" t="s">
        <v>1977</v>
      </c>
      <c r="E1193" s="37" t="s">
        <v>4151</v>
      </c>
    </row>
    <row r="1194" spans="1:5">
      <c r="A1194" s="23">
        <v>2020</v>
      </c>
      <c r="B1194" s="23" t="s">
        <v>1886</v>
      </c>
      <c r="C1194" s="13" t="s">
        <v>86</v>
      </c>
      <c r="D1194" s="34" t="s">
        <v>2240</v>
      </c>
      <c r="E1194" s="37" t="s">
        <v>2358</v>
      </c>
    </row>
    <row r="1195" spans="1:5">
      <c r="A1195" s="23">
        <v>2020</v>
      </c>
      <c r="B1195" s="23" t="s">
        <v>1886</v>
      </c>
      <c r="C1195" s="13" t="s">
        <v>86</v>
      </c>
      <c r="D1195" s="34" t="s">
        <v>5828</v>
      </c>
      <c r="E1195" s="37" t="s">
        <v>4151</v>
      </c>
    </row>
    <row r="1196" spans="1:5">
      <c r="A1196" s="23">
        <v>2020</v>
      </c>
      <c r="B1196" s="23" t="s">
        <v>1886</v>
      </c>
      <c r="C1196" s="13" t="s">
        <v>86</v>
      </c>
      <c r="D1196" s="34" t="s">
        <v>4223</v>
      </c>
      <c r="E1196" s="37" t="s">
        <v>4151</v>
      </c>
    </row>
    <row r="1197" spans="1:5">
      <c r="A1197" s="23">
        <v>2020</v>
      </c>
      <c r="B1197" s="23" t="s">
        <v>1886</v>
      </c>
      <c r="C1197" s="13" t="s">
        <v>89</v>
      </c>
      <c r="D1197" s="34" t="s">
        <v>5068</v>
      </c>
      <c r="E1197" s="37" t="s">
        <v>4151</v>
      </c>
    </row>
    <row r="1198" spans="1:5">
      <c r="A1198" s="23">
        <v>2020</v>
      </c>
      <c r="B1198" s="23" t="s">
        <v>1886</v>
      </c>
      <c r="C1198" s="13" t="s">
        <v>94</v>
      </c>
      <c r="D1198" s="34" t="s">
        <v>3390</v>
      </c>
      <c r="E1198" s="37" t="s">
        <v>4151</v>
      </c>
    </row>
    <row r="1199" spans="1:5">
      <c r="A1199" s="23">
        <v>2020</v>
      </c>
      <c r="B1199" s="23" t="s">
        <v>1886</v>
      </c>
      <c r="C1199" s="13" t="s">
        <v>94</v>
      </c>
      <c r="D1199" s="34" t="s">
        <v>5807</v>
      </c>
      <c r="E1199" s="37" t="s">
        <v>4151</v>
      </c>
    </row>
    <row r="1200" spans="1:5">
      <c r="A1200" s="23">
        <v>2020</v>
      </c>
      <c r="B1200" s="23" t="s">
        <v>1886</v>
      </c>
      <c r="C1200" s="13" t="s">
        <v>94</v>
      </c>
      <c r="D1200" s="34" t="s">
        <v>5809</v>
      </c>
      <c r="E1200" s="37" t="s">
        <v>4151</v>
      </c>
    </row>
    <row r="1201" spans="1:5">
      <c r="A1201" s="23">
        <v>2020</v>
      </c>
      <c r="B1201" s="23" t="s">
        <v>1886</v>
      </c>
      <c r="C1201" s="13" t="s">
        <v>94</v>
      </c>
      <c r="D1201" s="34" t="s">
        <v>4173</v>
      </c>
      <c r="E1201" s="37" t="s">
        <v>4151</v>
      </c>
    </row>
    <row r="1202" spans="1:5">
      <c r="A1202" s="23">
        <v>2020</v>
      </c>
      <c r="B1202" s="23" t="s">
        <v>1886</v>
      </c>
      <c r="C1202" s="13" t="s">
        <v>94</v>
      </c>
      <c r="D1202" s="34" t="s">
        <v>4250</v>
      </c>
      <c r="E1202" s="37" t="s">
        <v>4151</v>
      </c>
    </row>
    <row r="1203" spans="1:5">
      <c r="A1203" s="23">
        <v>2020</v>
      </c>
      <c r="B1203" s="23" t="s">
        <v>1886</v>
      </c>
      <c r="C1203" s="13" t="s">
        <v>94</v>
      </c>
      <c r="D1203" s="34" t="s">
        <v>5832</v>
      </c>
      <c r="E1203" s="37" t="s">
        <v>4151</v>
      </c>
    </row>
    <row r="1204" spans="1:5">
      <c r="A1204" s="23">
        <v>2020</v>
      </c>
      <c r="B1204" s="23" t="s">
        <v>1886</v>
      </c>
      <c r="C1204" s="13" t="s">
        <v>104</v>
      </c>
      <c r="D1204" s="34" t="s">
        <v>3312</v>
      </c>
      <c r="E1204" s="37" t="s">
        <v>4151</v>
      </c>
    </row>
    <row r="1205" spans="1:5">
      <c r="A1205" s="23">
        <v>2020</v>
      </c>
      <c r="B1205" s="23" t="s">
        <v>1886</v>
      </c>
      <c r="C1205" s="13" t="s">
        <v>104</v>
      </c>
      <c r="D1205" s="34" t="s">
        <v>2254</v>
      </c>
      <c r="E1205" s="37" t="s">
        <v>4151</v>
      </c>
    </row>
    <row r="1206" spans="1:5">
      <c r="A1206" s="23">
        <v>2020</v>
      </c>
      <c r="B1206" s="23" t="s">
        <v>1886</v>
      </c>
      <c r="C1206" s="13" t="s">
        <v>104</v>
      </c>
      <c r="D1206" s="34" t="s">
        <v>4172</v>
      </c>
      <c r="E1206" s="37" t="s">
        <v>4151</v>
      </c>
    </row>
    <row r="1207" spans="1:5">
      <c r="A1207" s="23">
        <v>2020</v>
      </c>
      <c r="B1207" s="23" t="s">
        <v>1886</v>
      </c>
      <c r="C1207" s="13" t="s">
        <v>104</v>
      </c>
      <c r="D1207" s="34" t="s">
        <v>5068</v>
      </c>
      <c r="E1207" s="37" t="s">
        <v>4151</v>
      </c>
    </row>
    <row r="1208" spans="1:5">
      <c r="A1208" s="23">
        <v>2020</v>
      </c>
      <c r="B1208" s="23" t="s">
        <v>1886</v>
      </c>
      <c r="C1208" s="13" t="s">
        <v>104</v>
      </c>
      <c r="D1208" s="34" t="s">
        <v>5810</v>
      </c>
      <c r="E1208" s="37" t="s">
        <v>4151</v>
      </c>
    </row>
    <row r="1209" spans="1:5">
      <c r="A1209" s="23">
        <v>2020</v>
      </c>
      <c r="B1209" s="23" t="s">
        <v>1886</v>
      </c>
      <c r="C1209" s="13" t="s">
        <v>104</v>
      </c>
      <c r="D1209" s="34" t="s">
        <v>5800</v>
      </c>
      <c r="E1209" s="37" t="s">
        <v>4151</v>
      </c>
    </row>
    <row r="1210" spans="1:5">
      <c r="A1210" s="23">
        <v>2020</v>
      </c>
      <c r="B1210" s="23" t="s">
        <v>1886</v>
      </c>
      <c r="C1210" s="13" t="s">
        <v>104</v>
      </c>
      <c r="D1210" s="34" t="s">
        <v>5824</v>
      </c>
      <c r="E1210" s="37" t="s">
        <v>2358</v>
      </c>
    </row>
    <row r="1211" spans="1:5">
      <c r="A1211" s="23">
        <v>2020</v>
      </c>
      <c r="B1211" s="23" t="s">
        <v>1886</v>
      </c>
      <c r="C1211" s="13" t="s">
        <v>104</v>
      </c>
      <c r="D1211" s="34" t="s">
        <v>5825</v>
      </c>
      <c r="E1211" s="37" t="s">
        <v>2358</v>
      </c>
    </row>
    <row r="1212" spans="1:5">
      <c r="A1212" s="23">
        <v>2020</v>
      </c>
      <c r="B1212" s="23" t="s">
        <v>1886</v>
      </c>
      <c r="C1212" s="13" t="s">
        <v>104</v>
      </c>
      <c r="D1212" s="34" t="s">
        <v>8312</v>
      </c>
      <c r="E1212" s="37" t="s">
        <v>4151</v>
      </c>
    </row>
    <row r="1213" spans="1:5">
      <c r="A1213" s="23">
        <v>2020</v>
      </c>
      <c r="B1213" s="23" t="s">
        <v>1886</v>
      </c>
      <c r="C1213" s="13" t="s">
        <v>104</v>
      </c>
      <c r="D1213" s="34" t="s">
        <v>5811</v>
      </c>
      <c r="E1213" s="37" t="s">
        <v>4151</v>
      </c>
    </row>
    <row r="1214" spans="1:5">
      <c r="A1214" s="23">
        <v>2020</v>
      </c>
      <c r="B1214" s="23" t="s">
        <v>1886</v>
      </c>
      <c r="C1214" s="13" t="s">
        <v>104</v>
      </c>
      <c r="D1214" s="34" t="s">
        <v>8289</v>
      </c>
      <c r="E1214" s="37" t="s">
        <v>4151</v>
      </c>
    </row>
    <row r="1215" spans="1:5">
      <c r="A1215" s="23">
        <v>2020</v>
      </c>
      <c r="B1215" s="23" t="s">
        <v>1886</v>
      </c>
      <c r="C1215" s="13" t="s">
        <v>104</v>
      </c>
      <c r="D1215" s="34" t="s">
        <v>8315</v>
      </c>
      <c r="E1215" s="37" t="s">
        <v>4151</v>
      </c>
    </row>
    <row r="1216" spans="1:5">
      <c r="A1216" s="23">
        <v>2020</v>
      </c>
      <c r="B1216" s="23" t="s">
        <v>1886</v>
      </c>
      <c r="C1216" s="13" t="s">
        <v>104</v>
      </c>
      <c r="D1216" s="34" t="s">
        <v>5830</v>
      </c>
      <c r="E1216" s="37" t="s">
        <v>4151</v>
      </c>
    </row>
    <row r="1217" spans="1:5">
      <c r="A1217" s="23">
        <v>2020</v>
      </c>
      <c r="B1217" s="23" t="s">
        <v>1886</v>
      </c>
      <c r="C1217" s="13" t="s">
        <v>104</v>
      </c>
      <c r="D1217" s="34" t="s">
        <v>5812</v>
      </c>
      <c r="E1217" s="37" t="s">
        <v>4151</v>
      </c>
    </row>
    <row r="1218" spans="1:5">
      <c r="A1218" s="23">
        <v>2020</v>
      </c>
      <c r="B1218" s="23" t="s">
        <v>1886</v>
      </c>
      <c r="C1218" s="13" t="s">
        <v>104</v>
      </c>
      <c r="D1218" s="34" t="s">
        <v>5813</v>
      </c>
      <c r="E1218" s="37" t="s">
        <v>4151</v>
      </c>
    </row>
    <row r="1219" spans="1:5">
      <c r="A1219" s="23">
        <v>2020</v>
      </c>
      <c r="B1219" s="23" t="s">
        <v>1886</v>
      </c>
      <c r="C1219" s="13" t="s">
        <v>104</v>
      </c>
      <c r="D1219" s="34" t="s">
        <v>5833</v>
      </c>
      <c r="E1219" s="37" t="s">
        <v>4151</v>
      </c>
    </row>
    <row r="1220" spans="1:5">
      <c r="A1220" s="23">
        <v>2020</v>
      </c>
      <c r="B1220" s="23" t="s">
        <v>1886</v>
      </c>
      <c r="C1220" s="13" t="s">
        <v>104</v>
      </c>
      <c r="D1220" s="34" t="s">
        <v>5817</v>
      </c>
      <c r="E1220" s="37" t="s">
        <v>4151</v>
      </c>
    </row>
    <row r="1221" spans="1:5">
      <c r="A1221" s="23">
        <v>2020</v>
      </c>
      <c r="B1221" s="23" t="s">
        <v>1886</v>
      </c>
      <c r="C1221" s="13" t="s">
        <v>104</v>
      </c>
      <c r="D1221" s="34" t="s">
        <v>4225</v>
      </c>
      <c r="E1221" s="37" t="s">
        <v>4151</v>
      </c>
    </row>
    <row r="1222" spans="1:5">
      <c r="A1222" s="23">
        <v>2020</v>
      </c>
      <c r="B1222" s="23" t="s">
        <v>1886</v>
      </c>
      <c r="C1222" s="13" t="s">
        <v>120</v>
      </c>
      <c r="D1222" s="34" t="s">
        <v>859</v>
      </c>
      <c r="E1222" s="37" t="s">
        <v>4151</v>
      </c>
    </row>
    <row r="1223" spans="1:5">
      <c r="A1223" s="23">
        <v>2020</v>
      </c>
      <c r="B1223" s="23" t="s">
        <v>1886</v>
      </c>
      <c r="C1223" s="13" t="s">
        <v>120</v>
      </c>
      <c r="D1223" s="34" t="s">
        <v>8290</v>
      </c>
      <c r="E1223" s="37" t="s">
        <v>4151</v>
      </c>
    </row>
    <row r="1224" spans="1:5">
      <c r="A1224" s="23">
        <v>2020</v>
      </c>
      <c r="B1224" s="23" t="s">
        <v>1886</v>
      </c>
      <c r="C1224" s="13" t="s">
        <v>120</v>
      </c>
      <c r="D1224" s="34" t="s">
        <v>602</v>
      </c>
      <c r="E1224" s="37" t="s">
        <v>4151</v>
      </c>
    </row>
    <row r="1225" spans="1:5">
      <c r="A1225" s="23">
        <v>2020</v>
      </c>
      <c r="B1225" s="23" t="s">
        <v>1886</v>
      </c>
      <c r="C1225" s="13" t="s">
        <v>120</v>
      </c>
      <c r="D1225" s="34" t="s">
        <v>3314</v>
      </c>
      <c r="E1225" s="37" t="s">
        <v>4151</v>
      </c>
    </row>
    <row r="1226" spans="1:5">
      <c r="A1226" s="23">
        <v>2020</v>
      </c>
      <c r="B1226" s="23" t="s">
        <v>1886</v>
      </c>
      <c r="C1226" s="13" t="s">
        <v>120</v>
      </c>
      <c r="D1226" s="34" t="s">
        <v>5068</v>
      </c>
      <c r="E1226" s="37" t="s">
        <v>4151</v>
      </c>
    </row>
    <row r="1227" spans="1:5">
      <c r="A1227" s="23">
        <v>2020</v>
      </c>
      <c r="B1227" s="23" t="s">
        <v>1886</v>
      </c>
      <c r="C1227" s="13" t="s">
        <v>120</v>
      </c>
      <c r="D1227" s="34" t="s">
        <v>1987</v>
      </c>
      <c r="E1227" s="37" t="s">
        <v>2358</v>
      </c>
    </row>
    <row r="1228" spans="1:5">
      <c r="A1228" s="23">
        <v>2020</v>
      </c>
      <c r="B1228" s="23" t="s">
        <v>1886</v>
      </c>
      <c r="C1228" s="13" t="s">
        <v>120</v>
      </c>
      <c r="D1228" s="34" t="s">
        <v>3339</v>
      </c>
      <c r="E1228" s="37" t="s">
        <v>4151</v>
      </c>
    </row>
    <row r="1229" spans="1:5">
      <c r="A1229" s="23">
        <v>2020</v>
      </c>
      <c r="B1229" s="23" t="s">
        <v>1886</v>
      </c>
      <c r="C1229" s="13" t="s">
        <v>120</v>
      </c>
      <c r="D1229" s="34" t="s">
        <v>5814</v>
      </c>
      <c r="E1229" s="37" t="s">
        <v>4151</v>
      </c>
    </row>
    <row r="1230" spans="1:5">
      <c r="A1230" s="23">
        <v>2020</v>
      </c>
      <c r="B1230" s="23" t="s">
        <v>1886</v>
      </c>
      <c r="C1230" s="13" t="s">
        <v>120</v>
      </c>
      <c r="D1230" s="34" t="s">
        <v>5815</v>
      </c>
      <c r="E1230" s="37" t="s">
        <v>2358</v>
      </c>
    </row>
    <row r="1231" spans="1:5">
      <c r="A1231" s="23">
        <v>2020</v>
      </c>
      <c r="B1231" s="23" t="s">
        <v>1886</v>
      </c>
      <c r="C1231" s="13" t="s">
        <v>120</v>
      </c>
      <c r="D1231" s="34" t="s">
        <v>4223</v>
      </c>
      <c r="E1231" s="37" t="s">
        <v>4151</v>
      </c>
    </row>
    <row r="1232" spans="1:5">
      <c r="A1232" s="23">
        <v>2020</v>
      </c>
      <c r="B1232" s="23" t="s">
        <v>1886</v>
      </c>
      <c r="C1232" s="13" t="s">
        <v>164</v>
      </c>
      <c r="D1232" s="34" t="s">
        <v>8261</v>
      </c>
      <c r="E1232" s="37" t="s">
        <v>2358</v>
      </c>
    </row>
    <row r="1233" spans="1:5">
      <c r="A1233" s="23">
        <v>2020</v>
      </c>
      <c r="B1233" s="23" t="s">
        <v>1886</v>
      </c>
      <c r="C1233" s="13" t="s">
        <v>167</v>
      </c>
      <c r="D1233" s="34" t="s">
        <v>798</v>
      </c>
      <c r="E1233" s="37" t="s">
        <v>2358</v>
      </c>
    </row>
    <row r="1234" spans="1:5">
      <c r="A1234" s="23">
        <v>2020</v>
      </c>
      <c r="B1234" s="23" t="s">
        <v>1886</v>
      </c>
      <c r="C1234" s="13" t="s">
        <v>167</v>
      </c>
      <c r="D1234" s="34" t="s">
        <v>5816</v>
      </c>
      <c r="E1234" s="37" t="s">
        <v>2358</v>
      </c>
    </row>
    <row r="1235" spans="1:5">
      <c r="A1235" s="23">
        <v>2020</v>
      </c>
      <c r="B1235" s="23" t="s">
        <v>1886</v>
      </c>
      <c r="C1235" s="13" t="s">
        <v>167</v>
      </c>
      <c r="D1235" s="34" t="s">
        <v>3341</v>
      </c>
      <c r="E1235" s="37" t="s">
        <v>4151</v>
      </c>
    </row>
    <row r="1236" spans="1:5">
      <c r="A1236" s="23">
        <v>2020</v>
      </c>
      <c r="B1236" s="23" t="s">
        <v>1886</v>
      </c>
      <c r="C1236" s="13" t="s">
        <v>167</v>
      </c>
      <c r="D1236" s="34" t="s">
        <v>4255</v>
      </c>
      <c r="E1236" s="37" t="s">
        <v>4151</v>
      </c>
    </row>
    <row r="1237" spans="1:5">
      <c r="A1237" s="23">
        <v>2020</v>
      </c>
      <c r="B1237" s="23" t="s">
        <v>1886</v>
      </c>
      <c r="C1237" s="13" t="s">
        <v>171</v>
      </c>
      <c r="D1237" s="34" t="s">
        <v>788</v>
      </c>
      <c r="E1237" s="37" t="s">
        <v>4151</v>
      </c>
    </row>
    <row r="1238" spans="1:5">
      <c r="A1238" s="23">
        <v>2020</v>
      </c>
      <c r="B1238" s="23" t="s">
        <v>1886</v>
      </c>
      <c r="C1238" s="13" t="s">
        <v>171</v>
      </c>
      <c r="D1238" s="34" t="s">
        <v>831</v>
      </c>
      <c r="E1238" s="37" t="s">
        <v>4151</v>
      </c>
    </row>
    <row r="1239" spans="1:5">
      <c r="A1239" s="23">
        <v>2020</v>
      </c>
      <c r="B1239" s="23" t="s">
        <v>1886</v>
      </c>
      <c r="C1239" s="13" t="s">
        <v>1126</v>
      </c>
      <c r="D1239" s="34" t="s">
        <v>3344</v>
      </c>
      <c r="E1239" s="37" t="s">
        <v>4151</v>
      </c>
    </row>
    <row r="1240" spans="1:5">
      <c r="A1240" s="23">
        <v>2020</v>
      </c>
      <c r="B1240" s="23" t="s">
        <v>1886</v>
      </c>
      <c r="C1240" s="13" t="s">
        <v>1126</v>
      </c>
      <c r="D1240" s="34" t="s">
        <v>3343</v>
      </c>
      <c r="E1240" s="37" t="s">
        <v>4151</v>
      </c>
    </row>
    <row r="1241" spans="1:5">
      <c r="A1241" s="23">
        <v>2020</v>
      </c>
      <c r="B1241" s="23" t="s">
        <v>1886</v>
      </c>
      <c r="C1241" s="13" t="s">
        <v>1126</v>
      </c>
      <c r="D1241" s="34" t="s">
        <v>5068</v>
      </c>
      <c r="E1241" s="37" t="s">
        <v>4151</v>
      </c>
    </row>
    <row r="1242" spans="1:5">
      <c r="A1242" s="23">
        <v>2020</v>
      </c>
      <c r="B1242" s="23" t="s">
        <v>514</v>
      </c>
      <c r="C1242" s="13" t="s">
        <v>184</v>
      </c>
      <c r="D1242" s="34" t="s">
        <v>2221</v>
      </c>
      <c r="E1242" s="37" t="s">
        <v>2358</v>
      </c>
    </row>
    <row r="1243" spans="1:5">
      <c r="A1243" s="23">
        <v>2020</v>
      </c>
      <c r="B1243" s="23" t="s">
        <v>514</v>
      </c>
      <c r="C1243" s="13" t="s">
        <v>184</v>
      </c>
      <c r="D1243" s="34" t="s">
        <v>5044</v>
      </c>
      <c r="E1243" s="37" t="s">
        <v>2358</v>
      </c>
    </row>
    <row r="1244" spans="1:5">
      <c r="A1244" s="23">
        <v>2020</v>
      </c>
      <c r="B1244" s="23" t="s">
        <v>514</v>
      </c>
      <c r="C1244" s="13" t="s">
        <v>184</v>
      </c>
      <c r="D1244" s="34" t="s">
        <v>5055</v>
      </c>
      <c r="E1244" s="37" t="s">
        <v>2358</v>
      </c>
    </row>
    <row r="1245" spans="1:5">
      <c r="A1245" s="23">
        <v>2020</v>
      </c>
      <c r="B1245" s="23" t="s">
        <v>514</v>
      </c>
      <c r="C1245" s="13" t="s">
        <v>184</v>
      </c>
      <c r="D1245" s="34" t="s">
        <v>5053</v>
      </c>
      <c r="E1245" s="37" t="s">
        <v>2358</v>
      </c>
    </row>
    <row r="1246" spans="1:5">
      <c r="A1246" s="23">
        <v>2020</v>
      </c>
      <c r="B1246" s="23" t="s">
        <v>514</v>
      </c>
      <c r="C1246" s="13" t="s">
        <v>184</v>
      </c>
      <c r="D1246" s="34" t="s">
        <v>5054</v>
      </c>
      <c r="E1246" s="37" t="s">
        <v>2358</v>
      </c>
    </row>
    <row r="1247" spans="1:5">
      <c r="A1247" s="23">
        <v>2020</v>
      </c>
      <c r="B1247" s="23" t="s">
        <v>514</v>
      </c>
      <c r="C1247" s="13" t="s">
        <v>23</v>
      </c>
      <c r="D1247" s="34" t="s">
        <v>8296</v>
      </c>
      <c r="E1247" s="37" t="s">
        <v>2358</v>
      </c>
    </row>
    <row r="1248" spans="1:5">
      <c r="A1248" s="23">
        <v>2020</v>
      </c>
      <c r="B1248" s="23" t="s">
        <v>514</v>
      </c>
      <c r="C1248" s="13" t="s">
        <v>23</v>
      </c>
      <c r="D1248" s="34" t="s">
        <v>8297</v>
      </c>
      <c r="E1248" s="37" t="s">
        <v>2358</v>
      </c>
    </row>
    <row r="1249" spans="1:5">
      <c r="A1249" s="23">
        <v>2020</v>
      </c>
      <c r="B1249" s="23" t="s">
        <v>514</v>
      </c>
      <c r="C1249" s="13" t="s">
        <v>23</v>
      </c>
      <c r="D1249" s="34" t="s">
        <v>4144</v>
      </c>
      <c r="E1249" s="37" t="s">
        <v>2358</v>
      </c>
    </row>
    <row r="1250" spans="1:5">
      <c r="A1250" s="23">
        <v>2020</v>
      </c>
      <c r="B1250" s="23" t="s">
        <v>514</v>
      </c>
      <c r="C1250" s="13" t="s">
        <v>23</v>
      </c>
      <c r="D1250" s="34" t="s">
        <v>5037</v>
      </c>
      <c r="E1250" s="37" t="s">
        <v>2358</v>
      </c>
    </row>
    <row r="1251" spans="1:5">
      <c r="A1251" s="23">
        <v>2020</v>
      </c>
      <c r="B1251" s="23" t="s">
        <v>514</v>
      </c>
      <c r="C1251" s="13" t="s">
        <v>23</v>
      </c>
      <c r="D1251" s="34" t="s">
        <v>878</v>
      </c>
      <c r="E1251" s="37" t="s">
        <v>2358</v>
      </c>
    </row>
    <row r="1252" spans="1:5">
      <c r="A1252" s="23">
        <v>2020</v>
      </c>
      <c r="B1252" s="23" t="s">
        <v>514</v>
      </c>
      <c r="C1252" s="13" t="s">
        <v>23</v>
      </c>
      <c r="D1252" s="34" t="s">
        <v>8291</v>
      </c>
      <c r="E1252" s="37" t="s">
        <v>2358</v>
      </c>
    </row>
    <row r="1253" spans="1:5">
      <c r="A1253" s="23">
        <v>2020</v>
      </c>
      <c r="B1253" s="23" t="s">
        <v>514</v>
      </c>
      <c r="C1253" s="13" t="s">
        <v>23</v>
      </c>
      <c r="D1253" s="34" t="s">
        <v>5035</v>
      </c>
      <c r="E1253" s="37" t="s">
        <v>2358</v>
      </c>
    </row>
    <row r="1254" spans="1:5">
      <c r="A1254" s="23">
        <v>2020</v>
      </c>
      <c r="B1254" s="23" t="s">
        <v>514</v>
      </c>
      <c r="C1254" s="13" t="s">
        <v>23</v>
      </c>
      <c r="D1254" s="34" t="s">
        <v>653</v>
      </c>
      <c r="E1254" s="37" t="s">
        <v>2358</v>
      </c>
    </row>
    <row r="1255" spans="1:5">
      <c r="A1255" s="23">
        <v>2020</v>
      </c>
      <c r="B1255" s="23" t="s">
        <v>514</v>
      </c>
      <c r="C1255" s="13" t="s">
        <v>23</v>
      </c>
      <c r="D1255" s="34" t="s">
        <v>5039</v>
      </c>
      <c r="E1255" s="37" t="s">
        <v>2358</v>
      </c>
    </row>
    <row r="1256" spans="1:5">
      <c r="A1256" s="23">
        <v>2020</v>
      </c>
      <c r="B1256" s="23" t="s">
        <v>514</v>
      </c>
      <c r="C1256" s="13" t="s">
        <v>23</v>
      </c>
      <c r="D1256" s="34" t="s">
        <v>5039</v>
      </c>
      <c r="E1256" s="37" t="s">
        <v>2358</v>
      </c>
    </row>
    <row r="1257" spans="1:5">
      <c r="A1257" s="23">
        <v>2020</v>
      </c>
      <c r="B1257" s="23" t="s">
        <v>514</v>
      </c>
      <c r="C1257" s="13" t="s">
        <v>23</v>
      </c>
      <c r="D1257" s="34" t="s">
        <v>5036</v>
      </c>
      <c r="E1257" s="37" t="s">
        <v>2358</v>
      </c>
    </row>
    <row r="1258" spans="1:5">
      <c r="A1258" s="23">
        <v>2020</v>
      </c>
      <c r="B1258" s="23" t="s">
        <v>514</v>
      </c>
      <c r="C1258" s="13" t="s">
        <v>23</v>
      </c>
      <c r="D1258" s="34" t="s">
        <v>5825</v>
      </c>
      <c r="E1258" s="37" t="s">
        <v>2358</v>
      </c>
    </row>
    <row r="1259" spans="1:5">
      <c r="A1259" s="23">
        <v>2020</v>
      </c>
      <c r="B1259" s="23" t="s">
        <v>514</v>
      </c>
      <c r="C1259" s="13" t="s">
        <v>23</v>
      </c>
      <c r="D1259" s="34" t="s">
        <v>2236</v>
      </c>
      <c r="E1259" s="37" t="s">
        <v>2358</v>
      </c>
    </row>
    <row r="1260" spans="1:5">
      <c r="A1260" s="23">
        <v>2020</v>
      </c>
      <c r="B1260" s="23" t="s">
        <v>514</v>
      </c>
      <c r="C1260" s="13" t="s">
        <v>23</v>
      </c>
      <c r="D1260" s="34" t="s">
        <v>5826</v>
      </c>
      <c r="E1260" s="37" t="s">
        <v>2358</v>
      </c>
    </row>
    <row r="1261" spans="1:5">
      <c r="A1261" s="23">
        <v>2020</v>
      </c>
      <c r="B1261" s="23" t="s">
        <v>514</v>
      </c>
      <c r="C1261" s="13" t="s">
        <v>23</v>
      </c>
      <c r="D1261" s="34" t="s">
        <v>8278</v>
      </c>
      <c r="E1261" s="37" t="s">
        <v>2358</v>
      </c>
    </row>
    <row r="1262" spans="1:5">
      <c r="A1262" s="23">
        <v>2020</v>
      </c>
      <c r="B1262" s="23" t="s">
        <v>514</v>
      </c>
      <c r="C1262" s="13" t="s">
        <v>23</v>
      </c>
      <c r="D1262" s="34" t="s">
        <v>5034</v>
      </c>
      <c r="E1262" s="37" t="s">
        <v>2358</v>
      </c>
    </row>
    <row r="1263" spans="1:5">
      <c r="A1263" s="23">
        <v>2020</v>
      </c>
      <c r="B1263" s="23" t="s">
        <v>514</v>
      </c>
      <c r="C1263" s="13" t="s">
        <v>23</v>
      </c>
      <c r="D1263" s="34" t="s">
        <v>5040</v>
      </c>
      <c r="E1263" s="37" t="s">
        <v>2358</v>
      </c>
    </row>
    <row r="1264" spans="1:5">
      <c r="A1264" s="23">
        <v>2020</v>
      </c>
      <c r="B1264" s="23" t="s">
        <v>514</v>
      </c>
      <c r="C1264" s="13" t="s">
        <v>23</v>
      </c>
      <c r="D1264" s="34" t="s">
        <v>2226</v>
      </c>
      <c r="E1264" s="37" t="s">
        <v>2358</v>
      </c>
    </row>
    <row r="1265" spans="1:5">
      <c r="A1265" s="23">
        <v>2020</v>
      </c>
      <c r="B1265" s="23" t="s">
        <v>514</v>
      </c>
      <c r="C1265" s="13" t="s">
        <v>23</v>
      </c>
      <c r="D1265" s="34" t="s">
        <v>5038</v>
      </c>
      <c r="E1265" s="37" t="s">
        <v>2358</v>
      </c>
    </row>
    <row r="1266" spans="1:5">
      <c r="A1266" s="23">
        <v>2020</v>
      </c>
      <c r="B1266" s="23" t="s">
        <v>514</v>
      </c>
      <c r="C1266" s="13" t="s">
        <v>23</v>
      </c>
      <c r="D1266" s="34" t="s">
        <v>5041</v>
      </c>
      <c r="E1266" s="37" t="s">
        <v>2358</v>
      </c>
    </row>
    <row r="1267" spans="1:5">
      <c r="A1267" s="23">
        <v>2020</v>
      </c>
      <c r="B1267" s="23" t="s">
        <v>514</v>
      </c>
      <c r="C1267" s="13" t="s">
        <v>185</v>
      </c>
      <c r="D1267" s="34" t="s">
        <v>8301</v>
      </c>
      <c r="E1267" s="37" t="s">
        <v>2358</v>
      </c>
    </row>
    <row r="1268" spans="1:5">
      <c r="A1268" s="23">
        <v>2020</v>
      </c>
      <c r="B1268" s="23" t="s">
        <v>514</v>
      </c>
      <c r="C1268" s="13" t="s">
        <v>185</v>
      </c>
      <c r="D1268" s="34" t="s">
        <v>5047</v>
      </c>
      <c r="E1268" s="37" t="s">
        <v>2358</v>
      </c>
    </row>
    <row r="1269" spans="1:5">
      <c r="A1269" s="23">
        <v>2020</v>
      </c>
      <c r="B1269" s="23" t="s">
        <v>514</v>
      </c>
      <c r="C1269" s="13" t="s">
        <v>185</v>
      </c>
      <c r="D1269" s="34" t="s">
        <v>5050</v>
      </c>
      <c r="E1269" s="37" t="s">
        <v>2358</v>
      </c>
    </row>
    <row r="1270" spans="1:5">
      <c r="A1270" s="23">
        <v>2020</v>
      </c>
      <c r="B1270" s="23" t="s">
        <v>514</v>
      </c>
      <c r="C1270" s="13" t="s">
        <v>185</v>
      </c>
      <c r="D1270" s="34" t="s">
        <v>5044</v>
      </c>
      <c r="E1270" s="37" t="s">
        <v>2358</v>
      </c>
    </row>
    <row r="1271" spans="1:5">
      <c r="A1271" s="23">
        <v>2020</v>
      </c>
      <c r="B1271" s="23" t="s">
        <v>514</v>
      </c>
      <c r="C1271" s="13" t="s">
        <v>185</v>
      </c>
      <c r="D1271" s="34" t="s">
        <v>5048</v>
      </c>
      <c r="E1271" s="37" t="s">
        <v>2358</v>
      </c>
    </row>
    <row r="1272" spans="1:5">
      <c r="A1272" s="23">
        <v>2020</v>
      </c>
      <c r="B1272" s="23" t="s">
        <v>514</v>
      </c>
      <c r="C1272" s="13" t="s">
        <v>185</v>
      </c>
      <c r="D1272" s="34" t="s">
        <v>5045</v>
      </c>
      <c r="E1272" s="37" t="s">
        <v>2358</v>
      </c>
    </row>
    <row r="1273" spans="1:5">
      <c r="A1273" s="23">
        <v>2020</v>
      </c>
      <c r="B1273" s="23" t="s">
        <v>514</v>
      </c>
      <c r="C1273" s="13" t="s">
        <v>185</v>
      </c>
      <c r="D1273" s="34" t="s">
        <v>5043</v>
      </c>
      <c r="E1273" s="37" t="s">
        <v>2358</v>
      </c>
    </row>
    <row r="1274" spans="1:5">
      <c r="A1274" s="23">
        <v>2020</v>
      </c>
      <c r="B1274" s="23" t="s">
        <v>514</v>
      </c>
      <c r="C1274" s="13" t="s">
        <v>185</v>
      </c>
      <c r="D1274" s="34" t="s">
        <v>5046</v>
      </c>
      <c r="E1274" s="37" t="s">
        <v>2358</v>
      </c>
    </row>
    <row r="1275" spans="1:5">
      <c r="A1275" s="23">
        <v>2020</v>
      </c>
      <c r="B1275" s="23" t="s">
        <v>514</v>
      </c>
      <c r="C1275" s="13" t="s">
        <v>185</v>
      </c>
      <c r="D1275" s="34" t="s">
        <v>2226</v>
      </c>
      <c r="E1275" s="37" t="s">
        <v>2358</v>
      </c>
    </row>
    <row r="1276" spans="1:5">
      <c r="A1276" s="23">
        <v>2020</v>
      </c>
      <c r="B1276" s="23" t="s">
        <v>514</v>
      </c>
      <c r="C1276" s="13" t="s">
        <v>185</v>
      </c>
      <c r="D1276" s="34" t="s">
        <v>8292</v>
      </c>
      <c r="E1276" s="37" t="s">
        <v>4151</v>
      </c>
    </row>
    <row r="1277" spans="1:5">
      <c r="A1277" s="23">
        <v>2020</v>
      </c>
      <c r="B1277" s="23" t="s">
        <v>514</v>
      </c>
      <c r="C1277" s="13" t="s">
        <v>185</v>
      </c>
      <c r="D1277" s="34" t="s">
        <v>5051</v>
      </c>
      <c r="E1277" s="37" t="s">
        <v>2358</v>
      </c>
    </row>
    <row r="1278" spans="1:5">
      <c r="A1278" s="23">
        <v>2020</v>
      </c>
      <c r="B1278" s="23" t="s">
        <v>514</v>
      </c>
      <c r="C1278" s="13" t="s">
        <v>185</v>
      </c>
      <c r="D1278" s="34" t="s">
        <v>5042</v>
      </c>
      <c r="E1278" s="37" t="s">
        <v>2358</v>
      </c>
    </row>
    <row r="1279" spans="1:5">
      <c r="A1279" s="23">
        <v>2020</v>
      </c>
      <c r="B1279" s="23" t="s">
        <v>514</v>
      </c>
      <c r="C1279" s="13" t="s">
        <v>185</v>
      </c>
      <c r="D1279" s="34" t="s">
        <v>8314</v>
      </c>
      <c r="E1279" s="37" t="s">
        <v>2358</v>
      </c>
    </row>
    <row r="1280" spans="1:5">
      <c r="A1280" s="23">
        <v>2020</v>
      </c>
      <c r="B1280" s="23" t="s">
        <v>514</v>
      </c>
      <c r="C1280" s="13" t="s">
        <v>185</v>
      </c>
      <c r="D1280" s="34" t="s">
        <v>5049</v>
      </c>
      <c r="E1280" s="37" t="s">
        <v>2358</v>
      </c>
    </row>
    <row r="1281" spans="1:5">
      <c r="A1281" s="23">
        <v>2020</v>
      </c>
      <c r="B1281" s="23" t="s">
        <v>514</v>
      </c>
      <c r="C1281" s="13" t="s">
        <v>185</v>
      </c>
      <c r="D1281" s="34" t="s">
        <v>5052</v>
      </c>
      <c r="E1281" s="37" t="s">
        <v>2358</v>
      </c>
    </row>
    <row r="1282" spans="1:5">
      <c r="A1282" s="23">
        <v>2020</v>
      </c>
      <c r="B1282" s="23" t="s">
        <v>514</v>
      </c>
      <c r="C1282" s="13" t="s">
        <v>3925</v>
      </c>
      <c r="D1282" s="34" t="s">
        <v>5059</v>
      </c>
      <c r="E1282" s="37" t="s">
        <v>2358</v>
      </c>
    </row>
    <row r="1283" spans="1:5">
      <c r="A1283" s="23">
        <v>2020</v>
      </c>
      <c r="B1283" s="23" t="s">
        <v>514</v>
      </c>
      <c r="C1283" s="13" t="s">
        <v>3925</v>
      </c>
      <c r="D1283" s="34" t="s">
        <v>2218</v>
      </c>
      <c r="E1283" s="37" t="s">
        <v>2358</v>
      </c>
    </row>
    <row r="1284" spans="1:5">
      <c r="A1284" s="23">
        <v>2020</v>
      </c>
      <c r="B1284" s="23" t="s">
        <v>514</v>
      </c>
      <c r="C1284" s="13" t="s">
        <v>3925</v>
      </c>
      <c r="D1284" s="34" t="s">
        <v>5058</v>
      </c>
      <c r="E1284" s="37" t="s">
        <v>2358</v>
      </c>
    </row>
    <row r="1285" spans="1:5">
      <c r="A1285" s="23">
        <v>2020</v>
      </c>
      <c r="B1285" s="23" t="s">
        <v>514</v>
      </c>
      <c r="C1285" s="13" t="s">
        <v>3925</v>
      </c>
      <c r="D1285" s="34" t="s">
        <v>5060</v>
      </c>
      <c r="E1285" s="37" t="s">
        <v>2358</v>
      </c>
    </row>
    <row r="1286" spans="1:5">
      <c r="A1286" s="23">
        <v>2020</v>
      </c>
      <c r="B1286" s="23" t="s">
        <v>514</v>
      </c>
      <c r="C1286" s="13" t="s">
        <v>3925</v>
      </c>
      <c r="D1286" s="34" t="s">
        <v>5060</v>
      </c>
      <c r="E1286" s="37" t="s">
        <v>2358</v>
      </c>
    </row>
    <row r="1287" spans="1:5">
      <c r="A1287" s="23">
        <v>2020</v>
      </c>
      <c r="B1287" s="23" t="s">
        <v>514</v>
      </c>
      <c r="C1287" s="13" t="s">
        <v>3925</v>
      </c>
      <c r="D1287" s="34" t="s">
        <v>5057</v>
      </c>
      <c r="E1287" s="37" t="s">
        <v>2358</v>
      </c>
    </row>
    <row r="1288" spans="1:5">
      <c r="A1288" s="23">
        <v>2020</v>
      </c>
      <c r="B1288" s="23" t="s">
        <v>514</v>
      </c>
      <c r="C1288" s="13" t="s">
        <v>3925</v>
      </c>
      <c r="D1288" s="34" t="s">
        <v>2239</v>
      </c>
      <c r="E1288" s="37" t="s">
        <v>2358</v>
      </c>
    </row>
    <row r="1289" spans="1:5">
      <c r="A1289" s="23">
        <v>2020</v>
      </c>
      <c r="B1289" s="23" t="s">
        <v>514</v>
      </c>
      <c r="C1289" s="13" t="s">
        <v>3925</v>
      </c>
      <c r="D1289" s="34" t="s">
        <v>5061</v>
      </c>
      <c r="E1289" s="37" t="s">
        <v>2358</v>
      </c>
    </row>
    <row r="1290" spans="1:5">
      <c r="A1290" s="23">
        <v>2020</v>
      </c>
      <c r="B1290" s="23" t="s">
        <v>514</v>
      </c>
      <c r="C1290" s="13" t="s">
        <v>3925</v>
      </c>
      <c r="D1290" s="34" t="s">
        <v>5062</v>
      </c>
      <c r="E1290" s="37" t="s">
        <v>2358</v>
      </c>
    </row>
    <row r="1291" spans="1:5">
      <c r="A1291" s="23">
        <v>2020</v>
      </c>
      <c r="B1291" s="23" t="s">
        <v>514</v>
      </c>
      <c r="C1291" s="13" t="s">
        <v>3925</v>
      </c>
      <c r="D1291" s="34" t="s">
        <v>5056</v>
      </c>
      <c r="E1291" s="37" t="s">
        <v>2358</v>
      </c>
    </row>
    <row r="1292" spans="1:5">
      <c r="A1292" s="23">
        <v>2021</v>
      </c>
      <c r="B1292" s="23" t="s">
        <v>1886</v>
      </c>
      <c r="C1292" s="13" t="s">
        <v>8222</v>
      </c>
      <c r="D1292" s="34" t="s">
        <v>1691</v>
      </c>
      <c r="E1292" s="37" t="s">
        <v>2358</v>
      </c>
    </row>
    <row r="1293" spans="1:5">
      <c r="A1293" s="23">
        <v>2021</v>
      </c>
      <c r="B1293" s="23" t="s">
        <v>1886</v>
      </c>
      <c r="C1293" s="13" t="s">
        <v>8223</v>
      </c>
      <c r="D1293" s="34" t="s">
        <v>8223</v>
      </c>
      <c r="E1293" s="37" t="s">
        <v>2358</v>
      </c>
    </row>
    <row r="1294" spans="1:5">
      <c r="A1294" s="23">
        <v>2021</v>
      </c>
      <c r="B1294" s="23" t="s">
        <v>1886</v>
      </c>
      <c r="C1294" s="13" t="s">
        <v>5</v>
      </c>
      <c r="D1294" s="34" t="s">
        <v>1982</v>
      </c>
      <c r="E1294" s="37" t="s">
        <v>2358</v>
      </c>
    </row>
    <row r="1295" spans="1:5">
      <c r="A1295" s="23">
        <v>2021</v>
      </c>
      <c r="B1295" s="23" t="s">
        <v>1886</v>
      </c>
      <c r="C1295" s="13" t="s">
        <v>5</v>
      </c>
      <c r="D1295" s="34" t="s">
        <v>2254</v>
      </c>
      <c r="E1295" s="37" t="s">
        <v>4151</v>
      </c>
    </row>
    <row r="1296" spans="1:5">
      <c r="A1296" s="23">
        <v>2021</v>
      </c>
      <c r="B1296" s="23" t="s">
        <v>1886</v>
      </c>
      <c r="C1296" s="13" t="s">
        <v>5</v>
      </c>
      <c r="D1296" s="34" t="s">
        <v>3387</v>
      </c>
      <c r="E1296" s="37" t="s">
        <v>2358</v>
      </c>
    </row>
    <row r="1297" spans="1:5">
      <c r="A1297" s="23">
        <v>2021</v>
      </c>
      <c r="B1297" s="23" t="s">
        <v>1886</v>
      </c>
      <c r="C1297" s="13" t="s">
        <v>5</v>
      </c>
      <c r="D1297" s="34" t="s">
        <v>8293</v>
      </c>
      <c r="E1297" s="37" t="s">
        <v>2358</v>
      </c>
    </row>
    <row r="1298" spans="1:5">
      <c r="A1298" s="23">
        <v>2021</v>
      </c>
      <c r="B1298" s="23" t="s">
        <v>1886</v>
      </c>
      <c r="C1298" s="13" t="s">
        <v>5</v>
      </c>
      <c r="D1298" s="34" t="s">
        <v>8266</v>
      </c>
      <c r="E1298" s="37" t="s">
        <v>4151</v>
      </c>
    </row>
    <row r="1299" spans="1:5">
      <c r="A1299" s="23">
        <v>2021</v>
      </c>
      <c r="B1299" s="23" t="s">
        <v>1886</v>
      </c>
      <c r="C1299" s="13" t="s">
        <v>10</v>
      </c>
      <c r="D1299" s="34" t="s">
        <v>8267</v>
      </c>
      <c r="E1299" s="37" t="s">
        <v>4151</v>
      </c>
    </row>
    <row r="1300" spans="1:5">
      <c r="A1300" s="23">
        <v>2021</v>
      </c>
      <c r="B1300" s="23" t="s">
        <v>1886</v>
      </c>
      <c r="C1300" s="13" t="s">
        <v>10</v>
      </c>
      <c r="D1300" s="34" t="s">
        <v>8268</v>
      </c>
      <c r="E1300" s="37" t="s">
        <v>2358</v>
      </c>
    </row>
    <row r="1301" spans="1:5">
      <c r="A1301" s="23">
        <v>2021</v>
      </c>
      <c r="B1301" s="23" t="s">
        <v>1886</v>
      </c>
      <c r="C1301" s="13" t="s">
        <v>14</v>
      </c>
      <c r="D1301" s="34" t="s">
        <v>8226</v>
      </c>
      <c r="E1301" s="37" t="s">
        <v>4151</v>
      </c>
    </row>
    <row r="1302" spans="1:5">
      <c r="A1302" s="23">
        <v>2021</v>
      </c>
      <c r="B1302" s="23" t="s">
        <v>1886</v>
      </c>
      <c r="C1302" s="13" t="s">
        <v>14</v>
      </c>
      <c r="D1302" s="34" t="s">
        <v>1987</v>
      </c>
      <c r="E1302" s="37" t="s">
        <v>2358</v>
      </c>
    </row>
    <row r="1303" spans="1:5">
      <c r="A1303" s="23">
        <v>2021</v>
      </c>
      <c r="B1303" s="23" t="s">
        <v>1886</v>
      </c>
      <c r="C1303" s="13" t="s">
        <v>23</v>
      </c>
      <c r="D1303" s="34" t="s">
        <v>8224</v>
      </c>
      <c r="E1303" s="37" t="s">
        <v>4151</v>
      </c>
    </row>
    <row r="1304" spans="1:5">
      <c r="A1304" s="23">
        <v>2021</v>
      </c>
      <c r="B1304" s="23" t="s">
        <v>1886</v>
      </c>
      <c r="C1304" s="13" t="s">
        <v>23</v>
      </c>
      <c r="D1304" s="34" t="s">
        <v>1982</v>
      </c>
      <c r="E1304" s="37" t="s">
        <v>2358</v>
      </c>
    </row>
    <row r="1305" spans="1:5">
      <c r="A1305" s="23">
        <v>2021</v>
      </c>
      <c r="B1305" s="23" t="s">
        <v>1886</v>
      </c>
      <c r="C1305" s="13" t="s">
        <v>23</v>
      </c>
      <c r="D1305" s="34" t="s">
        <v>8227</v>
      </c>
      <c r="E1305" s="37" t="s">
        <v>4151</v>
      </c>
    </row>
    <row r="1306" spans="1:5">
      <c r="A1306" s="23">
        <v>2021</v>
      </c>
      <c r="B1306" s="23" t="s">
        <v>1886</v>
      </c>
      <c r="C1306" s="13" t="s">
        <v>23</v>
      </c>
      <c r="D1306" s="34" t="s">
        <v>8299</v>
      </c>
      <c r="E1306" s="37" t="s">
        <v>4151</v>
      </c>
    </row>
    <row r="1307" spans="1:5">
      <c r="A1307" s="23">
        <v>2021</v>
      </c>
      <c r="B1307" s="23" t="s">
        <v>1886</v>
      </c>
      <c r="C1307" s="13" t="s">
        <v>23</v>
      </c>
      <c r="D1307" s="34" t="s">
        <v>3390</v>
      </c>
      <c r="E1307" s="37" t="s">
        <v>4151</v>
      </c>
    </row>
    <row r="1308" spans="1:5">
      <c r="A1308" s="23">
        <v>2021</v>
      </c>
      <c r="B1308" s="23" t="s">
        <v>1886</v>
      </c>
      <c r="C1308" s="13" t="s">
        <v>23</v>
      </c>
      <c r="D1308" s="34" t="s">
        <v>8302</v>
      </c>
      <c r="E1308" s="37" t="s">
        <v>4151</v>
      </c>
    </row>
    <row r="1309" spans="1:5">
      <c r="A1309" s="23">
        <v>2021</v>
      </c>
      <c r="B1309" s="23" t="s">
        <v>1886</v>
      </c>
      <c r="C1309" s="13" t="s">
        <v>23</v>
      </c>
      <c r="D1309" s="34" t="s">
        <v>3310</v>
      </c>
      <c r="E1309" s="37" t="s">
        <v>4151</v>
      </c>
    </row>
    <row r="1310" spans="1:5">
      <c r="A1310" s="23">
        <v>2021</v>
      </c>
      <c r="B1310" s="23" t="s">
        <v>1886</v>
      </c>
      <c r="C1310" s="13" t="s">
        <v>23</v>
      </c>
      <c r="D1310" s="34" t="s">
        <v>3387</v>
      </c>
      <c r="E1310" s="37" t="s">
        <v>2358</v>
      </c>
    </row>
    <row r="1311" spans="1:5">
      <c r="A1311" s="23">
        <v>2021</v>
      </c>
      <c r="B1311" s="23" t="s">
        <v>1886</v>
      </c>
      <c r="C1311" s="13" t="s">
        <v>23</v>
      </c>
      <c r="D1311" s="34" t="s">
        <v>8283</v>
      </c>
      <c r="E1311" s="37" t="s">
        <v>4151</v>
      </c>
    </row>
    <row r="1312" spans="1:5">
      <c r="A1312" s="23">
        <v>2021</v>
      </c>
      <c r="B1312" s="23" t="s">
        <v>1886</v>
      </c>
      <c r="C1312" s="13" t="s">
        <v>23</v>
      </c>
      <c r="D1312" s="34" t="s">
        <v>3388</v>
      </c>
      <c r="E1312" s="37" t="s">
        <v>2358</v>
      </c>
    </row>
    <row r="1313" spans="1:5">
      <c r="A1313" s="23">
        <v>2021</v>
      </c>
      <c r="B1313" s="23" t="s">
        <v>1886</v>
      </c>
      <c r="C1313" s="13" t="s">
        <v>23</v>
      </c>
      <c r="D1313" s="34" t="s">
        <v>763</v>
      </c>
      <c r="E1313" s="37" t="s">
        <v>4151</v>
      </c>
    </row>
    <row r="1314" spans="1:5">
      <c r="A1314" s="23">
        <v>2021</v>
      </c>
      <c r="B1314" s="23" t="s">
        <v>1886</v>
      </c>
      <c r="C1314" s="13" t="s">
        <v>23</v>
      </c>
      <c r="D1314" s="34" t="s">
        <v>8269</v>
      </c>
      <c r="E1314" s="37" t="s">
        <v>4151</v>
      </c>
    </row>
    <row r="1315" spans="1:5">
      <c r="A1315" s="23">
        <v>2021</v>
      </c>
      <c r="B1315" s="23" t="s">
        <v>1886</v>
      </c>
      <c r="C1315" s="13" t="s">
        <v>23</v>
      </c>
      <c r="D1315" s="34" t="s">
        <v>3314</v>
      </c>
      <c r="E1315" s="37" t="s">
        <v>4151</v>
      </c>
    </row>
    <row r="1316" spans="1:5">
      <c r="A1316" s="23">
        <v>2021</v>
      </c>
      <c r="B1316" s="23" t="s">
        <v>1886</v>
      </c>
      <c r="C1316" s="13" t="s">
        <v>23</v>
      </c>
      <c r="D1316" s="34" t="s">
        <v>8303</v>
      </c>
      <c r="E1316" s="37" t="s">
        <v>4151</v>
      </c>
    </row>
    <row r="1317" spans="1:5">
      <c r="A1317" s="23">
        <v>2021</v>
      </c>
      <c r="B1317" s="23" t="s">
        <v>1886</v>
      </c>
      <c r="C1317" s="13" t="s">
        <v>23</v>
      </c>
      <c r="D1317" s="34" t="s">
        <v>8228</v>
      </c>
      <c r="E1317" s="37" t="s">
        <v>4151</v>
      </c>
    </row>
    <row r="1318" spans="1:5">
      <c r="A1318" s="23">
        <v>2021</v>
      </c>
      <c r="B1318" s="23" t="s">
        <v>1886</v>
      </c>
      <c r="C1318" s="13" t="s">
        <v>23</v>
      </c>
      <c r="D1318" s="34" t="s">
        <v>8284</v>
      </c>
      <c r="E1318" s="37" t="s">
        <v>4151</v>
      </c>
    </row>
    <row r="1319" spans="1:5">
      <c r="A1319" s="23">
        <v>2021</v>
      </c>
      <c r="B1319" s="23" t="s">
        <v>1886</v>
      </c>
      <c r="C1319" s="13" t="s">
        <v>23</v>
      </c>
      <c r="D1319" s="34" t="s">
        <v>5800</v>
      </c>
      <c r="E1319" s="37" t="s">
        <v>4151</v>
      </c>
    </row>
    <row r="1320" spans="1:5">
      <c r="A1320" s="23">
        <v>2021</v>
      </c>
      <c r="B1320" s="23" t="s">
        <v>1886</v>
      </c>
      <c r="C1320" s="13" t="s">
        <v>23</v>
      </c>
      <c r="D1320" s="34" t="s">
        <v>8293</v>
      </c>
      <c r="E1320" s="37" t="s">
        <v>2358</v>
      </c>
    </row>
    <row r="1321" spans="1:5">
      <c r="A1321" s="23">
        <v>2021</v>
      </c>
      <c r="B1321" s="23" t="s">
        <v>1886</v>
      </c>
      <c r="C1321" s="13" t="s">
        <v>23</v>
      </c>
      <c r="D1321" s="34" t="s">
        <v>8229</v>
      </c>
      <c r="E1321" s="37" t="s">
        <v>2358</v>
      </c>
    </row>
    <row r="1322" spans="1:5">
      <c r="A1322" s="23">
        <v>2021</v>
      </c>
      <c r="B1322" s="23" t="s">
        <v>1886</v>
      </c>
      <c r="C1322" s="13" t="s">
        <v>23</v>
      </c>
      <c r="D1322" s="34" t="s">
        <v>8270</v>
      </c>
      <c r="E1322" s="37" t="s">
        <v>2358</v>
      </c>
    </row>
    <row r="1323" spans="1:5">
      <c r="A1323" s="23">
        <v>2021</v>
      </c>
      <c r="B1323" s="23" t="s">
        <v>1886</v>
      </c>
      <c r="C1323" s="13" t="s">
        <v>23</v>
      </c>
      <c r="D1323" s="34" t="s">
        <v>8230</v>
      </c>
      <c r="E1323" s="37" t="s">
        <v>2358</v>
      </c>
    </row>
    <row r="1324" spans="1:5">
      <c r="A1324" s="23">
        <v>2021</v>
      </c>
      <c r="B1324" s="23" t="s">
        <v>1886</v>
      </c>
      <c r="C1324" s="13" t="s">
        <v>23</v>
      </c>
      <c r="D1324" s="34" t="s">
        <v>8231</v>
      </c>
      <c r="E1324" s="37" t="s">
        <v>4151</v>
      </c>
    </row>
    <row r="1325" spans="1:5">
      <c r="A1325" s="23">
        <v>2021</v>
      </c>
      <c r="B1325" s="23" t="s">
        <v>1886</v>
      </c>
      <c r="C1325" s="13" t="s">
        <v>23</v>
      </c>
      <c r="D1325" s="34" t="s">
        <v>8310</v>
      </c>
      <c r="E1325" s="37" t="s">
        <v>2358</v>
      </c>
    </row>
    <row r="1326" spans="1:5">
      <c r="A1326" s="23">
        <v>2021</v>
      </c>
      <c r="B1326" s="23" t="s">
        <v>1886</v>
      </c>
      <c r="C1326" s="13" t="s">
        <v>23</v>
      </c>
      <c r="D1326" s="34" t="s">
        <v>8271</v>
      </c>
      <c r="E1326" s="37" t="s">
        <v>4151</v>
      </c>
    </row>
    <row r="1327" spans="1:5">
      <c r="A1327" s="23">
        <v>2021</v>
      </c>
      <c r="B1327" s="23" t="s">
        <v>1886</v>
      </c>
      <c r="C1327" s="13" t="s">
        <v>23</v>
      </c>
      <c r="D1327" s="34" t="s">
        <v>8304</v>
      </c>
      <c r="E1327" s="37" t="s">
        <v>4151</v>
      </c>
    </row>
    <row r="1328" spans="1:5">
      <c r="A1328" s="23">
        <v>2021</v>
      </c>
      <c r="B1328" s="23" t="s">
        <v>1886</v>
      </c>
      <c r="C1328" s="13" t="s">
        <v>23</v>
      </c>
      <c r="D1328" s="34" t="s">
        <v>8312</v>
      </c>
      <c r="E1328" s="37" t="s">
        <v>4151</v>
      </c>
    </row>
    <row r="1329" spans="1:5">
      <c r="A1329" s="23">
        <v>2021</v>
      </c>
      <c r="B1329" s="23" t="s">
        <v>1886</v>
      </c>
      <c r="C1329" s="13" t="s">
        <v>23</v>
      </c>
      <c r="D1329" s="34" t="s">
        <v>3336</v>
      </c>
      <c r="E1329" s="37" t="s">
        <v>4151</v>
      </c>
    </row>
    <row r="1330" spans="1:5">
      <c r="A1330" s="23">
        <v>2021</v>
      </c>
      <c r="B1330" s="23" t="s">
        <v>1886</v>
      </c>
      <c r="C1330" s="13" t="s">
        <v>23</v>
      </c>
      <c r="D1330" s="34" t="s">
        <v>259</v>
      </c>
      <c r="E1330" s="37" t="s">
        <v>2358</v>
      </c>
    </row>
    <row r="1331" spans="1:5">
      <c r="A1331" s="23">
        <v>2021</v>
      </c>
      <c r="B1331" s="23" t="s">
        <v>1886</v>
      </c>
      <c r="C1331" s="13" t="s">
        <v>23</v>
      </c>
      <c r="D1331" s="34" t="s">
        <v>2205</v>
      </c>
      <c r="E1331" s="37" t="s">
        <v>2358</v>
      </c>
    </row>
    <row r="1332" spans="1:5">
      <c r="A1332" s="23">
        <v>2021</v>
      </c>
      <c r="B1332" s="23" t="s">
        <v>1886</v>
      </c>
      <c r="C1332" s="13" t="s">
        <v>23</v>
      </c>
      <c r="D1332" s="34" t="s">
        <v>8266</v>
      </c>
      <c r="E1332" s="37" t="s">
        <v>4151</v>
      </c>
    </row>
    <row r="1333" spans="1:5">
      <c r="A1333" s="23">
        <v>2021</v>
      </c>
      <c r="B1333" s="23" t="s">
        <v>1886</v>
      </c>
      <c r="C1333" s="13" t="s">
        <v>23</v>
      </c>
      <c r="D1333" s="34" t="s">
        <v>8272</v>
      </c>
      <c r="E1333" s="37" t="s">
        <v>2358</v>
      </c>
    </row>
    <row r="1334" spans="1:5">
      <c r="A1334" s="23">
        <v>2021</v>
      </c>
      <c r="B1334" s="23" t="s">
        <v>1886</v>
      </c>
      <c r="C1334" s="13" t="s">
        <v>23</v>
      </c>
      <c r="D1334" s="34" t="s">
        <v>5802</v>
      </c>
      <c r="E1334" s="37" t="s">
        <v>4151</v>
      </c>
    </row>
    <row r="1335" spans="1:5">
      <c r="A1335" s="23">
        <v>2021</v>
      </c>
      <c r="B1335" s="23" t="s">
        <v>1886</v>
      </c>
      <c r="C1335" s="13" t="s">
        <v>23</v>
      </c>
      <c r="D1335" s="34" t="s">
        <v>8232</v>
      </c>
      <c r="E1335" s="37" t="s">
        <v>2358</v>
      </c>
    </row>
    <row r="1336" spans="1:5">
      <c r="A1336" s="23">
        <v>2021</v>
      </c>
      <c r="B1336" s="23" t="s">
        <v>1886</v>
      </c>
      <c r="C1336" s="13" t="s">
        <v>41</v>
      </c>
      <c r="D1336" s="34" t="s">
        <v>8224</v>
      </c>
      <c r="E1336" s="37" t="s">
        <v>4151</v>
      </c>
    </row>
    <row r="1337" spans="1:5">
      <c r="A1337" s="23">
        <v>2021</v>
      </c>
      <c r="B1337" s="23" t="s">
        <v>1886</v>
      </c>
      <c r="C1337" s="13" t="s">
        <v>41</v>
      </c>
      <c r="D1337" s="34" t="s">
        <v>1982</v>
      </c>
      <c r="E1337" s="37" t="s">
        <v>2358</v>
      </c>
    </row>
    <row r="1338" spans="1:5">
      <c r="A1338" s="23">
        <v>2021</v>
      </c>
      <c r="B1338" s="23" t="s">
        <v>1886</v>
      </c>
      <c r="C1338" s="13" t="s">
        <v>41</v>
      </c>
      <c r="D1338" s="34" t="s">
        <v>8225</v>
      </c>
      <c r="E1338" s="37" t="s">
        <v>4151</v>
      </c>
    </row>
    <row r="1339" spans="1:5">
      <c r="A1339" s="23">
        <v>2021</v>
      </c>
      <c r="B1339" s="23" t="s">
        <v>1886</v>
      </c>
      <c r="C1339" s="13" t="s">
        <v>41</v>
      </c>
      <c r="D1339" s="34" t="s">
        <v>3390</v>
      </c>
      <c r="E1339" s="37" t="s">
        <v>4151</v>
      </c>
    </row>
    <row r="1340" spans="1:5">
      <c r="A1340" s="23">
        <v>2021</v>
      </c>
      <c r="B1340" s="23" t="s">
        <v>1886</v>
      </c>
      <c r="C1340" s="13" t="s">
        <v>41</v>
      </c>
      <c r="D1340" s="34" t="s">
        <v>8226</v>
      </c>
      <c r="E1340" s="37" t="s">
        <v>4151</v>
      </c>
    </row>
    <row r="1341" spans="1:5">
      <c r="A1341" s="23">
        <v>2021</v>
      </c>
      <c r="B1341" s="23" t="s">
        <v>1886</v>
      </c>
      <c r="C1341" s="13" t="s">
        <v>41</v>
      </c>
      <c r="D1341" s="34" t="s">
        <v>1981</v>
      </c>
      <c r="E1341" s="37" t="s">
        <v>2358</v>
      </c>
    </row>
    <row r="1342" spans="1:5">
      <c r="A1342" s="23">
        <v>2021</v>
      </c>
      <c r="B1342" s="23" t="s">
        <v>1886</v>
      </c>
      <c r="C1342" s="13" t="s">
        <v>41</v>
      </c>
      <c r="D1342" s="34" t="s">
        <v>3387</v>
      </c>
      <c r="E1342" s="37" t="s">
        <v>4151</v>
      </c>
    </row>
    <row r="1343" spans="1:5">
      <c r="A1343" s="23">
        <v>2021</v>
      </c>
      <c r="B1343" s="23" t="s">
        <v>1886</v>
      </c>
      <c r="C1343" s="13" t="s">
        <v>41</v>
      </c>
      <c r="D1343" s="34" t="s">
        <v>3387</v>
      </c>
      <c r="E1343" s="37" t="s">
        <v>2358</v>
      </c>
    </row>
    <row r="1344" spans="1:5">
      <c r="A1344" s="23">
        <v>2021</v>
      </c>
      <c r="B1344" s="23" t="s">
        <v>1886</v>
      </c>
      <c r="C1344" s="13" t="s">
        <v>41</v>
      </c>
      <c r="D1344" s="34" t="s">
        <v>8283</v>
      </c>
      <c r="E1344" s="37" t="s">
        <v>2358</v>
      </c>
    </row>
    <row r="1345" spans="1:5">
      <c r="A1345" s="23">
        <v>2021</v>
      </c>
      <c r="B1345" s="23" t="s">
        <v>1886</v>
      </c>
      <c r="C1345" s="13" t="s">
        <v>41</v>
      </c>
      <c r="D1345" s="34" t="s">
        <v>8305</v>
      </c>
      <c r="E1345" s="37" t="s">
        <v>2358</v>
      </c>
    </row>
    <row r="1346" spans="1:5">
      <c r="A1346" s="23">
        <v>2021</v>
      </c>
      <c r="B1346" s="23" t="s">
        <v>1886</v>
      </c>
      <c r="C1346" s="13" t="s">
        <v>41</v>
      </c>
      <c r="D1346" s="34" t="s">
        <v>3314</v>
      </c>
      <c r="E1346" s="37" t="s">
        <v>4151</v>
      </c>
    </row>
    <row r="1347" spans="1:5">
      <c r="A1347" s="23">
        <v>2021</v>
      </c>
      <c r="B1347" s="23" t="s">
        <v>1886</v>
      </c>
      <c r="C1347" s="13" t="s">
        <v>41</v>
      </c>
      <c r="D1347" s="34" t="s">
        <v>8233</v>
      </c>
      <c r="E1347" s="37" t="s">
        <v>4151</v>
      </c>
    </row>
    <row r="1348" spans="1:5">
      <c r="A1348" s="23">
        <v>2021</v>
      </c>
      <c r="B1348" s="23" t="s">
        <v>1886</v>
      </c>
      <c r="C1348" s="13" t="s">
        <v>41</v>
      </c>
      <c r="D1348" s="34" t="s">
        <v>8262</v>
      </c>
      <c r="E1348" s="37" t="s">
        <v>4151</v>
      </c>
    </row>
    <row r="1349" spans="1:5">
      <c r="A1349" s="23">
        <v>2021</v>
      </c>
      <c r="B1349" s="23" t="s">
        <v>1886</v>
      </c>
      <c r="C1349" s="13" t="s">
        <v>41</v>
      </c>
      <c r="D1349" s="34" t="s">
        <v>8284</v>
      </c>
      <c r="E1349" s="37" t="s">
        <v>4151</v>
      </c>
    </row>
    <row r="1350" spans="1:5">
      <c r="A1350" s="23">
        <v>2021</v>
      </c>
      <c r="B1350" s="23" t="s">
        <v>1886</v>
      </c>
      <c r="C1350" s="13" t="s">
        <v>41</v>
      </c>
      <c r="D1350" s="34" t="s">
        <v>5800</v>
      </c>
      <c r="E1350" s="37" t="s">
        <v>4151</v>
      </c>
    </row>
    <row r="1351" spans="1:5">
      <c r="A1351" s="23">
        <v>2021</v>
      </c>
      <c r="B1351" s="23" t="s">
        <v>1886</v>
      </c>
      <c r="C1351" s="13" t="s">
        <v>41</v>
      </c>
      <c r="D1351" s="34" t="s">
        <v>5827</v>
      </c>
      <c r="E1351" s="37" t="s">
        <v>2358</v>
      </c>
    </row>
    <row r="1352" spans="1:5">
      <c r="A1352" s="23">
        <v>2021</v>
      </c>
      <c r="B1352" s="23" t="s">
        <v>1886</v>
      </c>
      <c r="C1352" s="13" t="s">
        <v>60</v>
      </c>
      <c r="D1352" s="34" t="s">
        <v>8281</v>
      </c>
      <c r="E1352" s="37" t="s">
        <v>4151</v>
      </c>
    </row>
    <row r="1353" spans="1:5">
      <c r="A1353" s="23">
        <v>2021</v>
      </c>
      <c r="B1353" s="23" t="s">
        <v>1886</v>
      </c>
      <c r="C1353" s="13" t="s">
        <v>60</v>
      </c>
      <c r="D1353" s="34" t="s">
        <v>3391</v>
      </c>
      <c r="E1353" s="37" t="s">
        <v>4151</v>
      </c>
    </row>
    <row r="1354" spans="1:5">
      <c r="A1354" s="23">
        <v>2021</v>
      </c>
      <c r="B1354" s="23" t="s">
        <v>1886</v>
      </c>
      <c r="C1354" s="13" t="s">
        <v>60</v>
      </c>
      <c r="D1354" s="34" t="s">
        <v>3314</v>
      </c>
      <c r="E1354" s="37" t="s">
        <v>4151</v>
      </c>
    </row>
    <row r="1355" spans="1:5">
      <c r="A1355" s="23">
        <v>2021</v>
      </c>
      <c r="B1355" s="23" t="s">
        <v>1886</v>
      </c>
      <c r="C1355" s="13" t="s">
        <v>60</v>
      </c>
      <c r="D1355" s="34" t="s">
        <v>8303</v>
      </c>
      <c r="E1355" s="37" t="s">
        <v>2358</v>
      </c>
    </row>
    <row r="1356" spans="1:5">
      <c r="A1356" s="23">
        <v>2021</v>
      </c>
      <c r="B1356" s="23" t="s">
        <v>1886</v>
      </c>
      <c r="C1356" s="13" t="s">
        <v>60</v>
      </c>
      <c r="D1356" s="34" t="s">
        <v>616</v>
      </c>
      <c r="E1356" s="37" t="s">
        <v>2358</v>
      </c>
    </row>
    <row r="1357" spans="1:5">
      <c r="A1357" s="23">
        <v>2021</v>
      </c>
      <c r="B1357" s="23" t="s">
        <v>1886</v>
      </c>
      <c r="C1357" s="13" t="s">
        <v>60</v>
      </c>
      <c r="D1357" s="34" t="s">
        <v>8300</v>
      </c>
      <c r="E1357" s="37" t="s">
        <v>2358</v>
      </c>
    </row>
    <row r="1358" spans="1:5">
      <c r="A1358" s="23">
        <v>2021</v>
      </c>
      <c r="B1358" s="23" t="s">
        <v>1886</v>
      </c>
      <c r="C1358" s="13" t="s">
        <v>60</v>
      </c>
      <c r="D1358" s="34" t="s">
        <v>4200</v>
      </c>
      <c r="E1358" s="37" t="s">
        <v>4151</v>
      </c>
    </row>
    <row r="1359" spans="1:5">
      <c r="A1359" s="23">
        <v>2021</v>
      </c>
      <c r="B1359" s="23" t="s">
        <v>1886</v>
      </c>
      <c r="C1359" s="13" t="s">
        <v>60</v>
      </c>
      <c r="D1359" s="34" t="s">
        <v>8273</v>
      </c>
      <c r="E1359" s="37" t="s">
        <v>4151</v>
      </c>
    </row>
    <row r="1360" spans="1:5">
      <c r="A1360" s="23">
        <v>2021</v>
      </c>
      <c r="B1360" s="23" t="s">
        <v>1886</v>
      </c>
      <c r="C1360" s="13" t="s">
        <v>70</v>
      </c>
      <c r="D1360" s="34" t="s">
        <v>789</v>
      </c>
      <c r="E1360" s="37" t="s">
        <v>4151</v>
      </c>
    </row>
    <row r="1361" spans="1:5">
      <c r="A1361" s="23">
        <v>2021</v>
      </c>
      <c r="B1361" s="23" t="s">
        <v>1886</v>
      </c>
      <c r="C1361" s="13" t="s">
        <v>70</v>
      </c>
      <c r="D1361" s="34" t="s">
        <v>8234</v>
      </c>
      <c r="E1361" s="37" t="s">
        <v>2358</v>
      </c>
    </row>
    <row r="1362" spans="1:5">
      <c r="A1362" s="23">
        <v>2021</v>
      </c>
      <c r="B1362" s="23" t="s">
        <v>1886</v>
      </c>
      <c r="C1362" s="13" t="s">
        <v>70</v>
      </c>
      <c r="D1362" s="34" t="s">
        <v>1991</v>
      </c>
      <c r="E1362" s="37" t="s">
        <v>2358</v>
      </c>
    </row>
    <row r="1363" spans="1:5">
      <c r="A1363" s="23">
        <v>2021</v>
      </c>
      <c r="B1363" s="23" t="s">
        <v>1886</v>
      </c>
      <c r="C1363" s="13" t="s">
        <v>70</v>
      </c>
      <c r="D1363" s="34" t="s">
        <v>8235</v>
      </c>
      <c r="E1363" s="37" t="s">
        <v>4151</v>
      </c>
    </row>
    <row r="1364" spans="1:5">
      <c r="A1364" s="23">
        <v>2021</v>
      </c>
      <c r="B1364" s="23" t="s">
        <v>1886</v>
      </c>
      <c r="C1364" s="13" t="s">
        <v>70</v>
      </c>
      <c r="D1364" s="34" t="s">
        <v>8236</v>
      </c>
      <c r="E1364" s="37" t="s">
        <v>4151</v>
      </c>
    </row>
    <row r="1365" spans="1:5">
      <c r="A1365" s="23">
        <v>2021</v>
      </c>
      <c r="B1365" s="23" t="s">
        <v>1886</v>
      </c>
      <c r="C1365" s="13" t="s">
        <v>76</v>
      </c>
      <c r="D1365" s="34" t="s">
        <v>8280</v>
      </c>
      <c r="E1365" s="37" t="s">
        <v>2358</v>
      </c>
    </row>
    <row r="1366" spans="1:5">
      <c r="A1366" s="23">
        <v>2021</v>
      </c>
      <c r="B1366" s="23" t="s">
        <v>1886</v>
      </c>
      <c r="C1366" s="13" t="s">
        <v>76</v>
      </c>
      <c r="D1366" s="34" t="s">
        <v>3314</v>
      </c>
      <c r="E1366" s="37" t="s">
        <v>4151</v>
      </c>
    </row>
    <row r="1367" spans="1:5">
      <c r="A1367" s="23">
        <v>2021</v>
      </c>
      <c r="B1367" s="23" t="s">
        <v>1886</v>
      </c>
      <c r="C1367" s="13" t="s">
        <v>76</v>
      </c>
      <c r="D1367" s="34" t="s">
        <v>8270</v>
      </c>
      <c r="E1367" s="37" t="s">
        <v>4151</v>
      </c>
    </row>
    <row r="1368" spans="1:5">
      <c r="A1368" s="23">
        <v>2021</v>
      </c>
      <c r="B1368" s="23" t="s">
        <v>1886</v>
      </c>
      <c r="C1368" s="13" t="s">
        <v>76</v>
      </c>
      <c r="D1368" s="34" t="s">
        <v>8312</v>
      </c>
      <c r="E1368" s="37" t="s">
        <v>4151</v>
      </c>
    </row>
    <row r="1369" spans="1:5">
      <c r="A1369" s="23">
        <v>2021</v>
      </c>
      <c r="B1369" s="23" t="s">
        <v>1886</v>
      </c>
      <c r="C1369" s="13" t="s">
        <v>76</v>
      </c>
      <c r="D1369" s="34" t="s">
        <v>8311</v>
      </c>
      <c r="E1369" s="37" t="s">
        <v>4151</v>
      </c>
    </row>
    <row r="1370" spans="1:5">
      <c r="A1370" s="23">
        <v>2021</v>
      </c>
      <c r="B1370" s="23" t="s">
        <v>1886</v>
      </c>
      <c r="C1370" s="13" t="s">
        <v>76</v>
      </c>
      <c r="D1370" s="34" t="s">
        <v>4180</v>
      </c>
      <c r="E1370" s="37" t="s">
        <v>4151</v>
      </c>
    </row>
    <row r="1371" spans="1:5">
      <c r="A1371" s="23">
        <v>2021</v>
      </c>
      <c r="B1371" s="23" t="s">
        <v>1886</v>
      </c>
      <c r="C1371" s="13" t="s">
        <v>76</v>
      </c>
      <c r="D1371" s="34" t="s">
        <v>831</v>
      </c>
      <c r="E1371" s="37" t="s">
        <v>4151</v>
      </c>
    </row>
    <row r="1372" spans="1:5">
      <c r="A1372" s="23">
        <v>2021</v>
      </c>
      <c r="B1372" s="23" t="s">
        <v>1886</v>
      </c>
      <c r="C1372" s="13" t="s">
        <v>76</v>
      </c>
      <c r="D1372" s="34" t="s">
        <v>8246</v>
      </c>
      <c r="E1372" s="37" t="s">
        <v>2358</v>
      </c>
    </row>
    <row r="1373" spans="1:5">
      <c r="A1373" s="23">
        <v>2021</v>
      </c>
      <c r="B1373" s="23" t="s">
        <v>1886</v>
      </c>
      <c r="C1373" s="13" t="s">
        <v>76</v>
      </c>
      <c r="D1373" s="34" t="s">
        <v>8315</v>
      </c>
      <c r="E1373" s="37" t="s">
        <v>2358</v>
      </c>
    </row>
    <row r="1374" spans="1:5">
      <c r="A1374" s="23">
        <v>2021</v>
      </c>
      <c r="B1374" s="23" t="s">
        <v>1886</v>
      </c>
      <c r="C1374" s="13" t="s">
        <v>76</v>
      </c>
      <c r="D1374" s="34" t="s">
        <v>8274</v>
      </c>
      <c r="E1374" s="37" t="s">
        <v>4151</v>
      </c>
    </row>
    <row r="1375" spans="1:5">
      <c r="A1375" s="23">
        <v>2021</v>
      </c>
      <c r="B1375" s="23" t="s">
        <v>1886</v>
      </c>
      <c r="C1375" s="13" t="s">
        <v>86</v>
      </c>
      <c r="D1375" s="34" t="s">
        <v>3390</v>
      </c>
      <c r="E1375" s="37" t="s">
        <v>4151</v>
      </c>
    </row>
    <row r="1376" spans="1:5">
      <c r="A1376" s="23">
        <v>2021</v>
      </c>
      <c r="B1376" s="23" t="s">
        <v>1886</v>
      </c>
      <c r="C1376" s="13" t="s">
        <v>86</v>
      </c>
      <c r="D1376" s="34" t="s">
        <v>8263</v>
      </c>
      <c r="E1376" s="37" t="s">
        <v>4151</v>
      </c>
    </row>
    <row r="1377" spans="1:5">
      <c r="A1377" s="23">
        <v>2021</v>
      </c>
      <c r="B1377" s="23" t="s">
        <v>1886</v>
      </c>
      <c r="C1377" s="13" t="s">
        <v>86</v>
      </c>
      <c r="D1377" s="34" t="s">
        <v>3314</v>
      </c>
      <c r="E1377" s="37" t="s">
        <v>4151</v>
      </c>
    </row>
    <row r="1378" spans="1:5">
      <c r="A1378" s="23">
        <v>2021</v>
      </c>
      <c r="B1378" s="23" t="s">
        <v>1886</v>
      </c>
      <c r="C1378" s="13" t="s">
        <v>86</v>
      </c>
      <c r="D1378" s="34" t="s">
        <v>4170</v>
      </c>
      <c r="E1378" s="37" t="s">
        <v>4151</v>
      </c>
    </row>
    <row r="1379" spans="1:5">
      <c r="A1379" s="23">
        <v>2021</v>
      </c>
      <c r="B1379" s="23" t="s">
        <v>1886</v>
      </c>
      <c r="C1379" s="13" t="s">
        <v>86</v>
      </c>
      <c r="D1379" s="34" t="s">
        <v>8279</v>
      </c>
      <c r="E1379" s="37" t="s">
        <v>4151</v>
      </c>
    </row>
    <row r="1380" spans="1:5">
      <c r="A1380" s="23">
        <v>2021</v>
      </c>
      <c r="B1380" s="23" t="s">
        <v>1886</v>
      </c>
      <c r="C1380" s="13" t="s">
        <v>86</v>
      </c>
      <c r="D1380" s="34" t="s">
        <v>1977</v>
      </c>
      <c r="E1380" s="37" t="s">
        <v>2358</v>
      </c>
    </row>
    <row r="1381" spans="1:5">
      <c r="A1381" s="23">
        <v>2021</v>
      </c>
      <c r="B1381" s="23" t="s">
        <v>1886</v>
      </c>
      <c r="C1381" s="13" t="s">
        <v>86</v>
      </c>
      <c r="D1381" s="34" t="s">
        <v>623</v>
      </c>
      <c r="E1381" s="37" t="s">
        <v>2358</v>
      </c>
    </row>
    <row r="1382" spans="1:5">
      <c r="A1382" s="23">
        <v>2021</v>
      </c>
      <c r="B1382" s="23" t="s">
        <v>1886</v>
      </c>
      <c r="C1382" s="13" t="s">
        <v>86</v>
      </c>
      <c r="D1382" s="34" t="s">
        <v>8237</v>
      </c>
      <c r="E1382" s="37" t="s">
        <v>4151</v>
      </c>
    </row>
    <row r="1383" spans="1:5">
      <c r="A1383" s="23">
        <v>2021</v>
      </c>
      <c r="B1383" s="23" t="s">
        <v>1886</v>
      </c>
      <c r="C1383" s="13" t="s">
        <v>86</v>
      </c>
      <c r="D1383" s="34" t="s">
        <v>5828</v>
      </c>
      <c r="E1383" s="37" t="s">
        <v>4151</v>
      </c>
    </row>
    <row r="1384" spans="1:5">
      <c r="A1384" s="23">
        <v>2021</v>
      </c>
      <c r="B1384" s="23" t="s">
        <v>1886</v>
      </c>
      <c r="C1384" s="13" t="s">
        <v>86</v>
      </c>
      <c r="D1384" s="34" t="s">
        <v>4221</v>
      </c>
      <c r="E1384" s="37" t="s">
        <v>2358</v>
      </c>
    </row>
    <row r="1385" spans="1:5">
      <c r="A1385" s="23">
        <v>2021</v>
      </c>
      <c r="B1385" s="23" t="s">
        <v>1886</v>
      </c>
      <c r="C1385" s="13" t="s">
        <v>86</v>
      </c>
      <c r="D1385" s="34" t="s">
        <v>4223</v>
      </c>
      <c r="E1385" s="37" t="s">
        <v>4151</v>
      </c>
    </row>
    <row r="1386" spans="1:5">
      <c r="A1386" s="23">
        <v>2021</v>
      </c>
      <c r="B1386" s="23" t="s">
        <v>1886</v>
      </c>
      <c r="C1386" s="13" t="s">
        <v>89</v>
      </c>
      <c r="D1386" s="34" t="s">
        <v>8275</v>
      </c>
      <c r="E1386" s="37" t="s">
        <v>4151</v>
      </c>
    </row>
    <row r="1387" spans="1:5">
      <c r="A1387" s="23">
        <v>2021</v>
      </c>
      <c r="B1387" s="23" t="s">
        <v>1886</v>
      </c>
      <c r="C1387" s="13" t="s">
        <v>89</v>
      </c>
      <c r="D1387" s="34" t="s">
        <v>8238</v>
      </c>
      <c r="E1387" s="37" t="s">
        <v>2358</v>
      </c>
    </row>
    <row r="1388" spans="1:5">
      <c r="A1388" s="23">
        <v>2021</v>
      </c>
      <c r="B1388" s="23" t="s">
        <v>1886</v>
      </c>
      <c r="C1388" s="13" t="s">
        <v>89</v>
      </c>
      <c r="D1388" s="34" t="s">
        <v>8276</v>
      </c>
      <c r="E1388" s="37" t="s">
        <v>4151</v>
      </c>
    </row>
    <row r="1389" spans="1:5">
      <c r="A1389" s="23">
        <v>2021</v>
      </c>
      <c r="B1389" s="23" t="s">
        <v>1886</v>
      </c>
      <c r="C1389" s="13" t="s">
        <v>94</v>
      </c>
      <c r="D1389" s="34" t="s">
        <v>5807</v>
      </c>
      <c r="E1389" s="37" t="s">
        <v>4151</v>
      </c>
    </row>
    <row r="1390" spans="1:5">
      <c r="A1390" s="23">
        <v>2021</v>
      </c>
      <c r="B1390" s="23" t="s">
        <v>1886</v>
      </c>
      <c r="C1390" s="13" t="s">
        <v>94</v>
      </c>
      <c r="D1390" s="34" t="s">
        <v>8247</v>
      </c>
      <c r="E1390" s="37" t="s">
        <v>4151</v>
      </c>
    </row>
    <row r="1391" spans="1:5">
      <c r="A1391" s="23">
        <v>2021</v>
      </c>
      <c r="B1391" s="23" t="s">
        <v>1886</v>
      </c>
      <c r="C1391" s="13" t="s">
        <v>94</v>
      </c>
      <c r="D1391" s="34" t="s">
        <v>5068</v>
      </c>
      <c r="E1391" s="37" t="s">
        <v>4151</v>
      </c>
    </row>
    <row r="1392" spans="1:5">
      <c r="A1392" s="23">
        <v>2021</v>
      </c>
      <c r="B1392" s="23" t="s">
        <v>1886</v>
      </c>
      <c r="C1392" s="13" t="s">
        <v>94</v>
      </c>
      <c r="D1392" s="34" t="s">
        <v>8309</v>
      </c>
      <c r="E1392" s="37" t="s">
        <v>2358</v>
      </c>
    </row>
    <row r="1393" spans="1:5">
      <c r="A1393" s="23">
        <v>2021</v>
      </c>
      <c r="B1393" s="23" t="s">
        <v>1886</v>
      </c>
      <c r="C1393" s="13" t="s">
        <v>94</v>
      </c>
      <c r="D1393" s="34" t="s">
        <v>8239</v>
      </c>
      <c r="E1393" s="37" t="s">
        <v>4151</v>
      </c>
    </row>
    <row r="1394" spans="1:5">
      <c r="A1394" s="23">
        <v>2021</v>
      </c>
      <c r="B1394" s="23" t="s">
        <v>1886</v>
      </c>
      <c r="C1394" s="13" t="s">
        <v>104</v>
      </c>
      <c r="D1394" s="34" t="s">
        <v>1982</v>
      </c>
      <c r="E1394" s="37" t="s">
        <v>2358</v>
      </c>
    </row>
    <row r="1395" spans="1:5">
      <c r="A1395" s="23">
        <v>2021</v>
      </c>
      <c r="B1395" s="23" t="s">
        <v>1886</v>
      </c>
      <c r="C1395" s="13" t="s">
        <v>104</v>
      </c>
      <c r="D1395" s="34" t="s">
        <v>2278</v>
      </c>
      <c r="E1395" s="37" t="s">
        <v>4151</v>
      </c>
    </row>
    <row r="1396" spans="1:5">
      <c r="A1396" s="23">
        <v>2021</v>
      </c>
      <c r="B1396" s="23" t="s">
        <v>1886</v>
      </c>
      <c r="C1396" s="13" t="s">
        <v>104</v>
      </c>
      <c r="D1396" s="34" t="s">
        <v>1981</v>
      </c>
      <c r="E1396" s="37" t="s">
        <v>2358</v>
      </c>
    </row>
    <row r="1397" spans="1:5">
      <c r="A1397" s="23">
        <v>2021</v>
      </c>
      <c r="B1397" s="23" t="s">
        <v>1886</v>
      </c>
      <c r="C1397" s="13" t="s">
        <v>104</v>
      </c>
      <c r="D1397" s="34" t="s">
        <v>3387</v>
      </c>
      <c r="E1397" s="37" t="s">
        <v>2358</v>
      </c>
    </row>
    <row r="1398" spans="1:5">
      <c r="A1398" s="23">
        <v>2021</v>
      </c>
      <c r="B1398" s="23" t="s">
        <v>1886</v>
      </c>
      <c r="C1398" s="13" t="s">
        <v>104</v>
      </c>
      <c r="D1398" s="34" t="s">
        <v>763</v>
      </c>
      <c r="E1398" s="37" t="s">
        <v>2358</v>
      </c>
    </row>
    <row r="1399" spans="1:5">
      <c r="A1399" s="23">
        <v>2021</v>
      </c>
      <c r="B1399" s="23" t="s">
        <v>1886</v>
      </c>
      <c r="C1399" s="13" t="s">
        <v>104</v>
      </c>
      <c r="D1399" s="34" t="s">
        <v>3314</v>
      </c>
      <c r="E1399" s="37" t="s">
        <v>4151</v>
      </c>
    </row>
    <row r="1400" spans="1:5">
      <c r="A1400" s="23">
        <v>2021</v>
      </c>
      <c r="B1400" s="23" t="s">
        <v>1886</v>
      </c>
      <c r="C1400" s="13" t="s">
        <v>104</v>
      </c>
      <c r="D1400" s="34" t="s">
        <v>5068</v>
      </c>
      <c r="E1400" s="37" t="s">
        <v>4151</v>
      </c>
    </row>
    <row r="1401" spans="1:5">
      <c r="A1401" s="23">
        <v>2021</v>
      </c>
      <c r="B1401" s="23" t="s">
        <v>1886</v>
      </c>
      <c r="C1401" s="13" t="s">
        <v>104</v>
      </c>
      <c r="D1401" s="34" t="s">
        <v>5800</v>
      </c>
      <c r="E1401" s="37" t="s">
        <v>4151</v>
      </c>
    </row>
    <row r="1402" spans="1:5">
      <c r="A1402" s="23">
        <v>2021</v>
      </c>
      <c r="B1402" s="23" t="s">
        <v>1886</v>
      </c>
      <c r="C1402" s="13" t="s">
        <v>104</v>
      </c>
      <c r="D1402" s="34" t="s">
        <v>8270</v>
      </c>
      <c r="E1402" s="37" t="s">
        <v>4151</v>
      </c>
    </row>
    <row r="1403" spans="1:5">
      <c r="A1403" s="23">
        <v>2021</v>
      </c>
      <c r="B1403" s="23" t="s">
        <v>1886</v>
      </c>
      <c r="C1403" s="13" t="s">
        <v>104</v>
      </c>
      <c r="D1403" s="34" t="s">
        <v>4180</v>
      </c>
      <c r="E1403" s="37" t="s">
        <v>4151</v>
      </c>
    </row>
    <row r="1404" spans="1:5">
      <c r="A1404" s="23">
        <v>2021</v>
      </c>
      <c r="B1404" s="23" t="s">
        <v>1886</v>
      </c>
      <c r="C1404" s="13" t="s">
        <v>104</v>
      </c>
      <c r="D1404" s="34" t="s">
        <v>3336</v>
      </c>
      <c r="E1404" s="37" t="s">
        <v>4151</v>
      </c>
    </row>
    <row r="1405" spans="1:5">
      <c r="A1405" s="23">
        <v>2021</v>
      </c>
      <c r="B1405" s="23" t="s">
        <v>1886</v>
      </c>
      <c r="C1405" s="13" t="s">
        <v>104</v>
      </c>
      <c r="D1405" s="34" t="s">
        <v>8236</v>
      </c>
      <c r="E1405" s="37" t="s">
        <v>4151</v>
      </c>
    </row>
    <row r="1406" spans="1:5">
      <c r="A1406" s="23">
        <v>2021</v>
      </c>
      <c r="B1406" s="23" t="s">
        <v>1886</v>
      </c>
      <c r="C1406" s="13" t="s">
        <v>104</v>
      </c>
      <c r="D1406" s="34" t="s">
        <v>8274</v>
      </c>
      <c r="E1406" s="37" t="s">
        <v>2358</v>
      </c>
    </row>
    <row r="1407" spans="1:5">
      <c r="A1407" s="23">
        <v>2021</v>
      </c>
      <c r="B1407" s="23" t="s">
        <v>1886</v>
      </c>
      <c r="C1407" s="13" t="s">
        <v>104</v>
      </c>
      <c r="D1407" s="34" t="s">
        <v>5812</v>
      </c>
      <c r="E1407" s="37" t="s">
        <v>4151</v>
      </c>
    </row>
    <row r="1408" spans="1:5">
      <c r="A1408" s="23">
        <v>2021</v>
      </c>
      <c r="B1408" s="23" t="s">
        <v>1886</v>
      </c>
      <c r="C1408" s="13" t="s">
        <v>104</v>
      </c>
      <c r="D1408" s="34" t="s">
        <v>8248</v>
      </c>
      <c r="E1408" s="37" t="s">
        <v>2358</v>
      </c>
    </row>
    <row r="1409" spans="1:5">
      <c r="A1409" s="23">
        <v>2021</v>
      </c>
      <c r="B1409" s="23" t="s">
        <v>1886</v>
      </c>
      <c r="C1409" s="13" t="s">
        <v>120</v>
      </c>
      <c r="D1409" s="34" t="s">
        <v>8231</v>
      </c>
      <c r="E1409" s="37" t="s">
        <v>2358</v>
      </c>
    </row>
    <row r="1410" spans="1:5">
      <c r="A1410" s="23">
        <v>2021</v>
      </c>
      <c r="B1410" s="23" t="s">
        <v>1886</v>
      </c>
      <c r="C1410" s="13" t="s">
        <v>120</v>
      </c>
      <c r="D1410" s="34" t="s">
        <v>8310</v>
      </c>
      <c r="E1410" s="37" t="s">
        <v>2358</v>
      </c>
    </row>
    <row r="1411" spans="1:5">
      <c r="A1411" s="23">
        <v>2021</v>
      </c>
      <c r="B1411" s="23" t="s">
        <v>1886</v>
      </c>
      <c r="C1411" s="13" t="s">
        <v>120</v>
      </c>
      <c r="D1411" s="34" t="s">
        <v>1987</v>
      </c>
      <c r="E1411" s="37" t="s">
        <v>4151</v>
      </c>
    </row>
    <row r="1412" spans="1:5">
      <c r="A1412" s="23">
        <v>2021</v>
      </c>
      <c r="B1412" s="23" t="s">
        <v>1886</v>
      </c>
      <c r="C1412" s="13" t="s">
        <v>120</v>
      </c>
      <c r="D1412" s="34" t="s">
        <v>8240</v>
      </c>
      <c r="E1412" s="37" t="s">
        <v>4151</v>
      </c>
    </row>
    <row r="1413" spans="1:5">
      <c r="A1413" s="23">
        <v>2021</v>
      </c>
      <c r="B1413" s="23" t="s">
        <v>1886</v>
      </c>
      <c r="C1413" s="13" t="s">
        <v>120</v>
      </c>
      <c r="D1413" s="34" t="s">
        <v>4183</v>
      </c>
      <c r="E1413" s="37" t="s">
        <v>4151</v>
      </c>
    </row>
    <row r="1414" spans="1:5">
      <c r="A1414" s="23">
        <v>2021</v>
      </c>
      <c r="B1414" s="23" t="s">
        <v>1886</v>
      </c>
      <c r="C1414" s="13" t="s">
        <v>120</v>
      </c>
      <c r="D1414" s="34" t="s">
        <v>5815</v>
      </c>
      <c r="E1414" s="37" t="s">
        <v>4151</v>
      </c>
    </row>
    <row r="1415" spans="1:5">
      <c r="A1415" s="23">
        <v>2021</v>
      </c>
      <c r="B1415" s="23" t="s">
        <v>1886</v>
      </c>
      <c r="C1415" s="13" t="s">
        <v>120</v>
      </c>
      <c r="D1415" s="34" t="s">
        <v>4221</v>
      </c>
      <c r="E1415" s="37" t="s">
        <v>4151</v>
      </c>
    </row>
    <row r="1416" spans="1:5">
      <c r="A1416" s="23">
        <v>2021</v>
      </c>
      <c r="B1416" s="23" t="s">
        <v>1886</v>
      </c>
      <c r="C1416" s="13" t="s">
        <v>120</v>
      </c>
      <c r="D1416" s="34" t="s">
        <v>8241</v>
      </c>
      <c r="E1416" s="37" t="s">
        <v>4151</v>
      </c>
    </row>
    <row r="1417" spans="1:5">
      <c r="A1417" s="23">
        <v>2021</v>
      </c>
      <c r="B1417" s="23" t="s">
        <v>1886</v>
      </c>
      <c r="C1417" s="13" t="s">
        <v>164</v>
      </c>
      <c r="D1417" s="34" t="s">
        <v>859</v>
      </c>
      <c r="E1417" s="37" t="s">
        <v>4151</v>
      </c>
    </row>
    <row r="1418" spans="1:5">
      <c r="A1418" s="23">
        <v>2021</v>
      </c>
      <c r="B1418" s="23" t="s">
        <v>1886</v>
      </c>
      <c r="C1418" s="13" t="s">
        <v>164</v>
      </c>
      <c r="D1418" s="34" t="s">
        <v>8242</v>
      </c>
      <c r="E1418" s="37" t="s">
        <v>2358</v>
      </c>
    </row>
    <row r="1419" spans="1:5">
      <c r="A1419" s="23">
        <v>2021</v>
      </c>
      <c r="B1419" s="23" t="s">
        <v>1886</v>
      </c>
      <c r="C1419" s="13" t="s">
        <v>164</v>
      </c>
      <c r="D1419" s="34" t="s">
        <v>8243</v>
      </c>
      <c r="E1419" s="37" t="s">
        <v>2358</v>
      </c>
    </row>
    <row r="1420" spans="1:5">
      <c r="A1420" s="23">
        <v>2021</v>
      </c>
      <c r="B1420" s="23" t="s">
        <v>1886</v>
      </c>
      <c r="C1420" s="13" t="s">
        <v>164</v>
      </c>
      <c r="D1420" s="34" t="s">
        <v>2205</v>
      </c>
      <c r="E1420" s="37" t="s">
        <v>2358</v>
      </c>
    </row>
    <row r="1421" spans="1:5">
      <c r="A1421" s="23">
        <v>2021</v>
      </c>
      <c r="B1421" s="23" t="s">
        <v>1886</v>
      </c>
      <c r="C1421" s="13" t="s">
        <v>167</v>
      </c>
      <c r="D1421" s="34" t="s">
        <v>8244</v>
      </c>
      <c r="E1421" s="37" t="s">
        <v>2358</v>
      </c>
    </row>
    <row r="1422" spans="1:5">
      <c r="A1422" s="23">
        <v>2021</v>
      </c>
      <c r="B1422" s="23" t="s">
        <v>1886</v>
      </c>
      <c r="C1422" s="13" t="s">
        <v>167</v>
      </c>
      <c r="D1422" s="34" t="s">
        <v>167</v>
      </c>
      <c r="E1422" s="37" t="s">
        <v>2358</v>
      </c>
    </row>
    <row r="1423" spans="1:5">
      <c r="A1423" s="23">
        <v>2021</v>
      </c>
      <c r="B1423" s="23" t="s">
        <v>1886</v>
      </c>
      <c r="C1423" s="13" t="s">
        <v>167</v>
      </c>
      <c r="D1423" s="34" t="s">
        <v>5816</v>
      </c>
      <c r="E1423" s="37" t="s">
        <v>2358</v>
      </c>
    </row>
    <row r="1424" spans="1:5">
      <c r="A1424" s="23">
        <v>2021</v>
      </c>
      <c r="B1424" s="23" t="s">
        <v>1886</v>
      </c>
      <c r="C1424" s="13" t="s">
        <v>171</v>
      </c>
      <c r="D1424" s="34" t="s">
        <v>8245</v>
      </c>
      <c r="E1424" s="37" t="s">
        <v>4151</v>
      </c>
    </row>
    <row r="1425" spans="1:5">
      <c r="A1425" s="23">
        <v>2021</v>
      </c>
      <c r="B1425" s="23" t="s">
        <v>1886</v>
      </c>
      <c r="C1425" s="13" t="s">
        <v>848</v>
      </c>
      <c r="D1425" s="34" t="s">
        <v>3344</v>
      </c>
      <c r="E1425" s="37" t="s">
        <v>4151</v>
      </c>
    </row>
    <row r="1426" spans="1:5">
      <c r="A1426" s="23">
        <v>2021</v>
      </c>
      <c r="B1426" s="23" t="s">
        <v>514</v>
      </c>
      <c r="C1426" s="13" t="s">
        <v>7508</v>
      </c>
      <c r="D1426" s="34" t="s">
        <v>8277</v>
      </c>
      <c r="E1426" s="37" t="s">
        <v>2358</v>
      </c>
    </row>
    <row r="1427" spans="1:5">
      <c r="A1427" s="23">
        <v>2021</v>
      </c>
      <c r="B1427" s="23" t="s">
        <v>514</v>
      </c>
      <c r="C1427" s="13" t="s">
        <v>184</v>
      </c>
      <c r="D1427" s="34" t="s">
        <v>859</v>
      </c>
      <c r="E1427" s="37" t="s">
        <v>2358</v>
      </c>
    </row>
    <row r="1428" spans="1:5">
      <c r="A1428" s="23">
        <v>2021</v>
      </c>
      <c r="B1428" s="23" t="s">
        <v>514</v>
      </c>
      <c r="C1428" s="13" t="s">
        <v>184</v>
      </c>
      <c r="D1428" s="34" t="s">
        <v>8249</v>
      </c>
      <c r="E1428" s="37" t="s">
        <v>2358</v>
      </c>
    </row>
    <row r="1429" spans="1:5">
      <c r="A1429" s="23">
        <v>2021</v>
      </c>
      <c r="B1429" s="23" t="s">
        <v>514</v>
      </c>
      <c r="C1429" s="13" t="s">
        <v>184</v>
      </c>
      <c r="D1429" s="34" t="s">
        <v>5044</v>
      </c>
      <c r="E1429" s="37" t="s">
        <v>2358</v>
      </c>
    </row>
    <row r="1430" spans="1:5">
      <c r="A1430" s="23">
        <v>2021</v>
      </c>
      <c r="B1430" s="23" t="s">
        <v>514</v>
      </c>
      <c r="C1430" s="13" t="s">
        <v>184</v>
      </c>
      <c r="D1430" s="34" t="s">
        <v>675</v>
      </c>
      <c r="E1430" s="37" t="s">
        <v>2358</v>
      </c>
    </row>
    <row r="1431" spans="1:5">
      <c r="A1431" s="23">
        <v>2021</v>
      </c>
      <c r="B1431" s="23" t="s">
        <v>514</v>
      </c>
      <c r="C1431" s="13" t="s">
        <v>184</v>
      </c>
      <c r="D1431" s="34" t="s">
        <v>8250</v>
      </c>
      <c r="E1431" s="37" t="s">
        <v>2358</v>
      </c>
    </row>
    <row r="1432" spans="1:5">
      <c r="A1432" s="23">
        <v>2021</v>
      </c>
      <c r="B1432" s="23" t="s">
        <v>514</v>
      </c>
      <c r="C1432" s="13" t="s">
        <v>184</v>
      </c>
      <c r="D1432" s="34" t="s">
        <v>8251</v>
      </c>
      <c r="E1432" s="37" t="s">
        <v>4151</v>
      </c>
    </row>
    <row r="1433" spans="1:5">
      <c r="A1433" s="23">
        <v>2021</v>
      </c>
      <c r="B1433" s="23" t="s">
        <v>514</v>
      </c>
      <c r="C1433" s="13" t="s">
        <v>184</v>
      </c>
      <c r="D1433" s="34" t="s">
        <v>2207</v>
      </c>
      <c r="E1433" s="37" t="s">
        <v>2358</v>
      </c>
    </row>
    <row r="1434" spans="1:5">
      <c r="A1434" s="23">
        <v>2021</v>
      </c>
      <c r="B1434" s="23" t="s">
        <v>514</v>
      </c>
      <c r="C1434" s="13" t="s">
        <v>23</v>
      </c>
      <c r="D1434" s="34" t="s">
        <v>8252</v>
      </c>
      <c r="E1434" s="37" t="s">
        <v>4151</v>
      </c>
    </row>
    <row r="1435" spans="1:5">
      <c r="A1435" s="23">
        <v>2021</v>
      </c>
      <c r="B1435" s="23" t="s">
        <v>514</v>
      </c>
      <c r="C1435" s="13" t="s">
        <v>23</v>
      </c>
      <c r="D1435" s="34" t="s">
        <v>816</v>
      </c>
      <c r="E1435" s="37" t="s">
        <v>4151</v>
      </c>
    </row>
    <row r="1436" spans="1:5">
      <c r="A1436" s="23">
        <v>2021</v>
      </c>
      <c r="B1436" s="23" t="s">
        <v>514</v>
      </c>
      <c r="C1436" s="13" t="s">
        <v>23</v>
      </c>
      <c r="D1436" s="34" t="s">
        <v>8257</v>
      </c>
      <c r="E1436" s="37" t="s">
        <v>2358</v>
      </c>
    </row>
    <row r="1437" spans="1:5">
      <c r="A1437" s="23">
        <v>2021</v>
      </c>
      <c r="B1437" s="23" t="s">
        <v>514</v>
      </c>
      <c r="C1437" s="13" t="s">
        <v>23</v>
      </c>
      <c r="D1437" s="34" t="s">
        <v>8256</v>
      </c>
      <c r="E1437" s="37" t="s">
        <v>2358</v>
      </c>
    </row>
    <row r="1438" spans="1:5">
      <c r="A1438" s="23">
        <v>2021</v>
      </c>
      <c r="B1438" s="23" t="s">
        <v>514</v>
      </c>
      <c r="C1438" s="13" t="s">
        <v>23</v>
      </c>
      <c r="D1438" s="34" t="s">
        <v>878</v>
      </c>
      <c r="E1438" s="37" t="s">
        <v>2358</v>
      </c>
    </row>
    <row r="1439" spans="1:5">
      <c r="A1439" s="23">
        <v>2021</v>
      </c>
      <c r="B1439" s="23" t="s">
        <v>514</v>
      </c>
      <c r="C1439" s="13" t="s">
        <v>23</v>
      </c>
      <c r="D1439" s="34" t="s">
        <v>4169</v>
      </c>
      <c r="E1439" s="37" t="s">
        <v>2358</v>
      </c>
    </row>
    <row r="1440" spans="1:5">
      <c r="A1440" s="23">
        <v>2021</v>
      </c>
      <c r="B1440" s="23" t="s">
        <v>514</v>
      </c>
      <c r="C1440" s="13" t="s">
        <v>23</v>
      </c>
      <c r="D1440" s="34" t="s">
        <v>1697</v>
      </c>
      <c r="E1440" s="37" t="s">
        <v>2358</v>
      </c>
    </row>
    <row r="1441" spans="1:5">
      <c r="A1441" s="23">
        <v>2021</v>
      </c>
      <c r="B1441" s="23" t="s">
        <v>514</v>
      </c>
      <c r="C1441" s="13" t="s">
        <v>23</v>
      </c>
      <c r="D1441" s="34" t="s">
        <v>2211</v>
      </c>
      <c r="E1441" s="37" t="s">
        <v>2358</v>
      </c>
    </row>
    <row r="1442" spans="1:5">
      <c r="A1442" s="23">
        <v>2021</v>
      </c>
      <c r="B1442" s="23" t="s">
        <v>514</v>
      </c>
      <c r="C1442" s="13" t="s">
        <v>23</v>
      </c>
      <c r="D1442" s="34" t="s">
        <v>8278</v>
      </c>
      <c r="E1442" s="37" t="s">
        <v>2358</v>
      </c>
    </row>
    <row r="1443" spans="1:5">
      <c r="A1443" s="23">
        <v>2021</v>
      </c>
      <c r="B1443" s="23" t="s">
        <v>514</v>
      </c>
      <c r="C1443" s="13" t="s">
        <v>23</v>
      </c>
      <c r="D1443" s="34" t="s">
        <v>8254</v>
      </c>
      <c r="E1443" s="37" t="s">
        <v>2358</v>
      </c>
    </row>
    <row r="1444" spans="1:5">
      <c r="A1444" s="23">
        <v>2021</v>
      </c>
      <c r="B1444" s="23" t="s">
        <v>514</v>
      </c>
      <c r="C1444" s="13" t="s">
        <v>23</v>
      </c>
      <c r="D1444" s="34" t="s">
        <v>8255</v>
      </c>
      <c r="E1444" s="37" t="s">
        <v>2358</v>
      </c>
    </row>
    <row r="1445" spans="1:5">
      <c r="A1445" s="23">
        <v>2021</v>
      </c>
      <c r="B1445" s="23" t="s">
        <v>514</v>
      </c>
      <c r="C1445" s="13" t="s">
        <v>23</v>
      </c>
      <c r="D1445" s="34" t="s">
        <v>8253</v>
      </c>
      <c r="E1445" s="37" t="s">
        <v>2358</v>
      </c>
    </row>
    <row r="1446" spans="1:5">
      <c r="A1446" s="23">
        <v>2021</v>
      </c>
      <c r="B1446" s="23" t="s">
        <v>514</v>
      </c>
      <c r="C1446" s="13" t="s">
        <v>23</v>
      </c>
      <c r="D1446" s="34" t="s">
        <v>5062</v>
      </c>
      <c r="E1446" s="37" t="s">
        <v>2358</v>
      </c>
    </row>
    <row r="1447" spans="1:5">
      <c r="A1447" s="23">
        <v>2021</v>
      </c>
      <c r="B1447" s="23" t="s">
        <v>514</v>
      </c>
      <c r="C1447" s="13" t="s">
        <v>23</v>
      </c>
      <c r="D1447" s="34" t="s">
        <v>2226</v>
      </c>
      <c r="E1447" s="37" t="s">
        <v>2358</v>
      </c>
    </row>
    <row r="1448" spans="1:5">
      <c r="A1448" s="23">
        <v>2021</v>
      </c>
      <c r="B1448" s="23" t="s">
        <v>514</v>
      </c>
      <c r="C1448" s="13" t="s">
        <v>23</v>
      </c>
      <c r="D1448" s="34" t="s">
        <v>8306</v>
      </c>
      <c r="E1448" s="37" t="s">
        <v>2358</v>
      </c>
    </row>
    <row r="1449" spans="1:5">
      <c r="A1449" s="23">
        <v>2021</v>
      </c>
      <c r="B1449" s="23" t="s">
        <v>514</v>
      </c>
      <c r="C1449" s="13" t="s">
        <v>23</v>
      </c>
      <c r="D1449" s="34" t="s">
        <v>666</v>
      </c>
      <c r="E1449" s="37" t="s">
        <v>2358</v>
      </c>
    </row>
    <row r="1450" spans="1:5">
      <c r="A1450" s="23">
        <v>2021</v>
      </c>
      <c r="B1450" s="23" t="s">
        <v>514</v>
      </c>
      <c r="C1450" s="13" t="s">
        <v>3925</v>
      </c>
      <c r="D1450" s="34" t="s">
        <v>816</v>
      </c>
      <c r="E1450" s="37" t="s">
        <v>4151</v>
      </c>
    </row>
    <row r="1451" spans="1:5">
      <c r="A1451" s="23">
        <v>2021</v>
      </c>
      <c r="B1451" s="23" t="s">
        <v>514</v>
      </c>
      <c r="C1451" s="13" t="s">
        <v>3925</v>
      </c>
      <c r="D1451" s="34" t="s">
        <v>645</v>
      </c>
      <c r="E1451" s="37" t="s">
        <v>2358</v>
      </c>
    </row>
    <row r="1452" spans="1:5">
      <c r="A1452" s="23">
        <v>2021</v>
      </c>
      <c r="B1452" s="23" t="s">
        <v>514</v>
      </c>
      <c r="C1452" s="13" t="s">
        <v>3925</v>
      </c>
      <c r="D1452" s="34" t="s">
        <v>7512</v>
      </c>
      <c r="E1452" s="37" t="s">
        <v>2358</v>
      </c>
    </row>
    <row r="1453" spans="1:5">
      <c r="A1453" s="23">
        <v>2021</v>
      </c>
      <c r="B1453" s="23" t="s">
        <v>514</v>
      </c>
      <c r="C1453" s="13" t="s">
        <v>3925</v>
      </c>
      <c r="D1453" s="34" t="s">
        <v>675</v>
      </c>
      <c r="E1453" s="37" t="s">
        <v>2358</v>
      </c>
    </row>
    <row r="1454" spans="1:5">
      <c r="A1454" s="23">
        <v>2021</v>
      </c>
      <c r="B1454" s="23" t="s">
        <v>514</v>
      </c>
      <c r="C1454" s="13" t="s">
        <v>3925</v>
      </c>
      <c r="D1454" s="34" t="s">
        <v>8260</v>
      </c>
      <c r="E1454" s="37" t="s">
        <v>2358</v>
      </c>
    </row>
    <row r="1455" spans="1:5">
      <c r="A1455" s="23">
        <v>2021</v>
      </c>
      <c r="B1455" s="23" t="s">
        <v>514</v>
      </c>
      <c r="C1455" s="13" t="s">
        <v>3925</v>
      </c>
      <c r="D1455" s="34" t="s">
        <v>8307</v>
      </c>
      <c r="E1455" s="37" t="s">
        <v>2358</v>
      </c>
    </row>
    <row r="1456" spans="1:5">
      <c r="A1456" s="23">
        <v>2021</v>
      </c>
      <c r="B1456" s="23" t="s">
        <v>514</v>
      </c>
      <c r="C1456" s="13" t="s">
        <v>3925</v>
      </c>
      <c r="D1456" s="34" t="s">
        <v>656</v>
      </c>
      <c r="E1456" s="37" t="s">
        <v>2358</v>
      </c>
    </row>
    <row r="1457" spans="1:5">
      <c r="A1457" s="23">
        <v>2021</v>
      </c>
      <c r="B1457" s="23" t="s">
        <v>514</v>
      </c>
      <c r="C1457" s="13" t="s">
        <v>3925</v>
      </c>
      <c r="D1457" s="34" t="s">
        <v>8258</v>
      </c>
      <c r="E1457" s="37" t="s">
        <v>2358</v>
      </c>
    </row>
    <row r="1458" spans="1:5">
      <c r="A1458" s="23">
        <v>2021</v>
      </c>
      <c r="B1458" s="23" t="s">
        <v>514</v>
      </c>
      <c r="C1458" s="13" t="s">
        <v>3925</v>
      </c>
      <c r="D1458" s="34" t="s">
        <v>8254</v>
      </c>
      <c r="E1458" s="37" t="s">
        <v>2358</v>
      </c>
    </row>
    <row r="1459" spans="1:5">
      <c r="A1459" s="23">
        <v>2021</v>
      </c>
      <c r="B1459" s="23" t="s">
        <v>514</v>
      </c>
      <c r="C1459" s="13" t="s">
        <v>3925</v>
      </c>
      <c r="D1459" s="34" t="s">
        <v>4267</v>
      </c>
      <c r="E1459" s="37" t="s">
        <v>2358</v>
      </c>
    </row>
    <row r="1460" spans="1:5">
      <c r="A1460" s="23">
        <v>2021</v>
      </c>
      <c r="B1460" s="23" t="s">
        <v>514</v>
      </c>
      <c r="C1460" s="13" t="s">
        <v>3925</v>
      </c>
      <c r="D1460" s="34" t="s">
        <v>8259</v>
      </c>
      <c r="E1460" s="37" t="s">
        <v>2358</v>
      </c>
    </row>
    <row r="1461" spans="1:5">
      <c r="A1461" s="23">
        <v>2021</v>
      </c>
      <c r="B1461" s="23" t="s">
        <v>514</v>
      </c>
      <c r="C1461" s="13" t="s">
        <v>3925</v>
      </c>
      <c r="D1461" s="34" t="s">
        <v>2216</v>
      </c>
      <c r="E1461" s="37" t="s">
        <v>2358</v>
      </c>
    </row>
  </sheetData>
  <sheetProtection autoFilter="0" pivotTables="0"/>
  <autoFilter ref="A1:E1461" xr:uid="{00000000-0009-0000-0000-000041000000}"/>
  <sortState xmlns:xlrd2="http://schemas.microsoft.com/office/spreadsheetml/2017/richdata2" ref="A2:E1461">
    <sortCondition ref="A2:A1461"/>
    <sortCondition descending="1" ref="B2:B1461"/>
    <sortCondition ref="C2:C1461"/>
    <sortCondition ref="D2:D1461"/>
    <sortCondition ref="E2:E1461"/>
  </sortState>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17">
    <tabColor theme="0"/>
  </sheetPr>
  <dimension ref="A1:F131"/>
  <sheetViews>
    <sheetView zoomScale="85" zoomScaleNormal="85" workbookViewId="0">
      <pane ySplit="1" topLeftCell="A95" activePane="bottomLeft" state="frozen"/>
      <selection pane="bottomLeft" activeCell="D126" sqref="D116:D126"/>
    </sheetView>
  </sheetViews>
  <sheetFormatPr baseColWidth="10" defaultColWidth="9.5" defaultRowHeight="14.25"/>
  <cols>
    <col min="1" max="1" width="9" style="5" bestFit="1" customWidth="1"/>
    <col min="2" max="2" width="12.5" style="5" bestFit="1" customWidth="1"/>
    <col min="3" max="3" width="66.75" style="5" bestFit="1" customWidth="1"/>
    <col min="4" max="4" width="14.5" style="5" bestFit="1" customWidth="1"/>
    <col min="5" max="5" width="19.125" style="5" bestFit="1" customWidth="1"/>
    <col min="6" max="6" width="18.75" style="5" customWidth="1"/>
    <col min="7" max="16384" width="9.5" style="5"/>
  </cols>
  <sheetData>
    <row r="1" spans="1:6">
      <c r="A1" s="43" t="s">
        <v>2398</v>
      </c>
      <c r="B1" s="43" t="s">
        <v>199</v>
      </c>
      <c r="C1" s="45" t="s">
        <v>3598</v>
      </c>
      <c r="D1" s="43" t="s">
        <v>3624</v>
      </c>
      <c r="E1" s="43" t="s">
        <v>3625</v>
      </c>
      <c r="F1" s="43" t="s">
        <v>3626</v>
      </c>
    </row>
    <row r="2" spans="1:6">
      <c r="A2" s="23">
        <v>2014</v>
      </c>
      <c r="B2" s="23" t="s">
        <v>1886</v>
      </c>
      <c r="C2" s="13" t="s">
        <v>5</v>
      </c>
      <c r="D2" s="34">
        <v>1</v>
      </c>
      <c r="E2" s="60">
        <v>16000000</v>
      </c>
      <c r="F2" s="54">
        <v>4.1261998289905252E-3</v>
      </c>
    </row>
    <row r="3" spans="1:6">
      <c r="A3" s="23">
        <v>2014</v>
      </c>
      <c r="B3" s="23" t="s">
        <v>1886</v>
      </c>
      <c r="C3" s="13" t="s">
        <v>14</v>
      </c>
      <c r="D3" s="34"/>
      <c r="E3" s="60">
        <v>129999256</v>
      </c>
      <c r="F3" s="54">
        <v>3.3525181742255966E-2</v>
      </c>
    </row>
    <row r="4" spans="1:6">
      <c r="A4" s="23">
        <v>2014</v>
      </c>
      <c r="B4" s="23" t="s">
        <v>1886</v>
      </c>
      <c r="C4" s="13" t="s">
        <v>23</v>
      </c>
      <c r="D4" s="34">
        <v>3</v>
      </c>
      <c r="E4" s="60">
        <v>166000000</v>
      </c>
      <c r="F4" s="54">
        <v>4.2809323225776699E-2</v>
      </c>
    </row>
    <row r="5" spans="1:6">
      <c r="A5" s="23">
        <v>2014</v>
      </c>
      <c r="B5" s="23" t="s">
        <v>1886</v>
      </c>
      <c r="C5" s="13" t="s">
        <v>41</v>
      </c>
      <c r="D5" s="34">
        <v>1</v>
      </c>
      <c r="E5" s="60">
        <v>352000000</v>
      </c>
      <c r="F5" s="54">
        <v>9.0776396237791546E-2</v>
      </c>
    </row>
    <row r="6" spans="1:6">
      <c r="A6" s="23">
        <v>2014</v>
      </c>
      <c r="B6" s="23" t="s">
        <v>1886</v>
      </c>
      <c r="C6" s="13" t="s">
        <v>60</v>
      </c>
      <c r="D6" s="34">
        <v>1</v>
      </c>
      <c r="E6" s="60">
        <v>80000000</v>
      </c>
      <c r="F6" s="54">
        <v>2.0630999144952623E-2</v>
      </c>
    </row>
    <row r="7" spans="1:6">
      <c r="A7" s="23">
        <v>2014</v>
      </c>
      <c r="B7" s="23" t="s">
        <v>1886</v>
      </c>
      <c r="C7" s="13" t="s">
        <v>86</v>
      </c>
      <c r="D7" s="34">
        <v>1</v>
      </c>
      <c r="E7" s="60">
        <v>995000000</v>
      </c>
      <c r="F7" s="54">
        <v>0.25659805186534829</v>
      </c>
    </row>
    <row r="8" spans="1:6">
      <c r="A8" s="23">
        <v>2014</v>
      </c>
      <c r="B8" s="23" t="s">
        <v>1886</v>
      </c>
      <c r="C8" s="13" t="s">
        <v>94</v>
      </c>
      <c r="D8" s="34">
        <v>7</v>
      </c>
      <c r="E8" s="60">
        <v>457760136</v>
      </c>
      <c r="F8" s="54">
        <v>0.11805061218011746</v>
      </c>
    </row>
    <row r="9" spans="1:6">
      <c r="A9" s="23">
        <v>2014</v>
      </c>
      <c r="B9" s="23" t="s">
        <v>1886</v>
      </c>
      <c r="C9" s="13" t="s">
        <v>104</v>
      </c>
      <c r="D9" s="34">
        <v>2</v>
      </c>
      <c r="E9" s="60">
        <v>1005586625</v>
      </c>
      <c r="F9" s="54">
        <v>0.25932821000688494</v>
      </c>
    </row>
    <row r="10" spans="1:6">
      <c r="A10" s="23">
        <v>2014</v>
      </c>
      <c r="B10" s="23" t="s">
        <v>1886</v>
      </c>
      <c r="C10" s="13" t="s">
        <v>120</v>
      </c>
      <c r="D10" s="34">
        <v>2</v>
      </c>
      <c r="E10" s="60">
        <v>80000000</v>
      </c>
      <c r="F10" s="54">
        <v>2.0630999144952623E-2</v>
      </c>
    </row>
    <row r="11" spans="1:6">
      <c r="A11" s="23">
        <v>2014</v>
      </c>
      <c r="B11" s="23" t="s">
        <v>1886</v>
      </c>
      <c r="C11" s="13" t="s">
        <v>164</v>
      </c>
      <c r="D11" s="34">
        <v>1</v>
      </c>
      <c r="E11" s="60">
        <v>15000000</v>
      </c>
      <c r="F11" s="54">
        <v>3.8683123396786169E-3</v>
      </c>
    </row>
    <row r="12" spans="1:6">
      <c r="A12" s="23">
        <v>2014</v>
      </c>
      <c r="B12" s="23" t="s">
        <v>1886</v>
      </c>
      <c r="C12" s="13" t="s">
        <v>539</v>
      </c>
      <c r="D12" s="34">
        <v>1</v>
      </c>
      <c r="E12" s="60">
        <v>92899576</v>
      </c>
      <c r="F12" s="54">
        <v>2.3957638412780768E-2</v>
      </c>
    </row>
    <row r="13" spans="1:6">
      <c r="A13" s="23">
        <v>2014</v>
      </c>
      <c r="B13" s="23" t="s">
        <v>1886</v>
      </c>
      <c r="C13" s="13" t="s">
        <v>852</v>
      </c>
      <c r="D13" s="34">
        <v>1</v>
      </c>
      <c r="E13" s="60">
        <v>281700000</v>
      </c>
      <c r="F13" s="54">
        <v>7.2646905739164436E-2</v>
      </c>
    </row>
    <row r="14" spans="1:6">
      <c r="A14" s="23">
        <v>2014</v>
      </c>
      <c r="B14" s="23" t="s">
        <v>1886</v>
      </c>
      <c r="C14" s="13" t="s">
        <v>853</v>
      </c>
      <c r="D14" s="34">
        <v>4</v>
      </c>
      <c r="E14" s="60">
        <v>205714400</v>
      </c>
      <c r="F14" s="54">
        <v>5.3051170131305531E-2</v>
      </c>
    </row>
    <row r="15" spans="1:6">
      <c r="A15" s="23">
        <v>2014</v>
      </c>
      <c r="B15" s="23" t="s">
        <v>514</v>
      </c>
      <c r="C15" s="13" t="s">
        <v>849</v>
      </c>
      <c r="D15" s="34">
        <v>16</v>
      </c>
      <c r="E15" s="60">
        <v>2766860603.6999998</v>
      </c>
      <c r="F15" s="54">
        <v>0.40357376523409128</v>
      </c>
    </row>
    <row r="16" spans="1:6">
      <c r="A16" s="23">
        <v>2014</v>
      </c>
      <c r="B16" s="23" t="s">
        <v>514</v>
      </c>
      <c r="C16" s="13" t="s">
        <v>23</v>
      </c>
      <c r="D16" s="34">
        <v>7</v>
      </c>
      <c r="E16" s="60">
        <v>559141397</v>
      </c>
      <c r="F16" s="54">
        <v>8.1556258592782621E-2</v>
      </c>
    </row>
    <row r="17" spans="1:6">
      <c r="A17" s="23">
        <v>2014</v>
      </c>
      <c r="B17" s="23" t="s">
        <v>514</v>
      </c>
      <c r="C17" s="13" t="s">
        <v>185</v>
      </c>
      <c r="D17" s="34">
        <v>4</v>
      </c>
      <c r="E17" s="60">
        <v>1095223519</v>
      </c>
      <c r="F17" s="54">
        <v>0.15974909568797563</v>
      </c>
    </row>
    <row r="18" spans="1:6">
      <c r="A18" s="23">
        <v>2014</v>
      </c>
      <c r="B18" s="23" t="s">
        <v>514</v>
      </c>
      <c r="C18" s="13" t="s">
        <v>3925</v>
      </c>
      <c r="D18" s="34">
        <v>12</v>
      </c>
      <c r="E18" s="60">
        <v>1265930324</v>
      </c>
      <c r="F18" s="54">
        <v>0.1846483580334673</v>
      </c>
    </row>
    <row r="19" spans="1:6">
      <c r="A19" s="23">
        <v>2014</v>
      </c>
      <c r="B19" s="23" t="s">
        <v>514</v>
      </c>
      <c r="C19" s="13" t="s">
        <v>3410</v>
      </c>
      <c r="D19" s="34">
        <v>1</v>
      </c>
      <c r="E19" s="60">
        <v>147165565</v>
      </c>
      <c r="F19" s="54">
        <v>2.1465541524003737E-2</v>
      </c>
    </row>
    <row r="20" spans="1:6">
      <c r="A20" s="23">
        <v>2014</v>
      </c>
      <c r="B20" s="23" t="s">
        <v>514</v>
      </c>
      <c r="C20" s="13" t="s">
        <v>242</v>
      </c>
      <c r="D20" s="34">
        <v>6</v>
      </c>
      <c r="E20" s="60">
        <v>1021576675</v>
      </c>
      <c r="F20" s="54">
        <v>0.14900698092767944</v>
      </c>
    </row>
    <row r="21" spans="1:6">
      <c r="A21" s="23">
        <v>2015</v>
      </c>
      <c r="B21" s="23" t="s">
        <v>1886</v>
      </c>
      <c r="C21" s="13" t="s">
        <v>855</v>
      </c>
      <c r="D21" s="34">
        <v>4</v>
      </c>
      <c r="E21" s="60">
        <v>374694889</v>
      </c>
      <c r="F21" s="54">
        <v>4.208260476413566E-2</v>
      </c>
    </row>
    <row r="22" spans="1:6">
      <c r="A22" s="23">
        <v>2015</v>
      </c>
      <c r="B22" s="23" t="s">
        <v>1886</v>
      </c>
      <c r="C22" s="13" t="s">
        <v>5</v>
      </c>
      <c r="D22" s="34">
        <v>3</v>
      </c>
      <c r="E22" s="60">
        <v>134945020</v>
      </c>
      <c r="F22" s="54">
        <v>1.5155899128232789E-2</v>
      </c>
    </row>
    <row r="23" spans="1:6">
      <c r="A23" s="23">
        <v>2015</v>
      </c>
      <c r="B23" s="23" t="s">
        <v>1886</v>
      </c>
      <c r="C23" s="13" t="s">
        <v>14</v>
      </c>
      <c r="D23" s="34">
        <v>3</v>
      </c>
      <c r="E23" s="60">
        <v>1392507177</v>
      </c>
      <c r="F23" s="54">
        <v>0.15639479181930688</v>
      </c>
    </row>
    <row r="24" spans="1:6">
      <c r="A24" s="23">
        <v>2015</v>
      </c>
      <c r="B24" s="23" t="s">
        <v>1886</v>
      </c>
      <c r="C24" s="13" t="s">
        <v>60</v>
      </c>
      <c r="D24" s="34">
        <v>5</v>
      </c>
      <c r="E24" s="60">
        <v>1158980000</v>
      </c>
      <c r="F24" s="54">
        <v>0.13016696704805586</v>
      </c>
    </row>
    <row r="25" spans="1:6">
      <c r="A25" s="23">
        <v>2015</v>
      </c>
      <c r="B25" s="23" t="s">
        <v>1886</v>
      </c>
      <c r="C25" s="13" t="s">
        <v>86</v>
      </c>
      <c r="D25" s="34">
        <v>2</v>
      </c>
      <c r="E25" s="60">
        <v>152200000</v>
      </c>
      <c r="F25" s="54">
        <v>1.7093834565492159E-2</v>
      </c>
    </row>
    <row r="26" spans="1:6">
      <c r="A26" s="23">
        <v>2015</v>
      </c>
      <c r="B26" s="23" t="s">
        <v>1886</v>
      </c>
      <c r="C26" s="13" t="s">
        <v>94</v>
      </c>
      <c r="D26" s="34">
        <v>4</v>
      </c>
      <c r="E26" s="60">
        <v>429317416</v>
      </c>
      <c r="F26" s="54">
        <v>4.8217351413853977E-2</v>
      </c>
    </row>
    <row r="27" spans="1:6">
      <c r="A27" s="23">
        <v>2015</v>
      </c>
      <c r="B27" s="23" t="s">
        <v>1886</v>
      </c>
      <c r="C27" s="13" t="s">
        <v>104</v>
      </c>
      <c r="D27" s="34">
        <v>8</v>
      </c>
      <c r="E27" s="60">
        <v>2765263810</v>
      </c>
      <c r="F27" s="54">
        <v>0.31057136726729656</v>
      </c>
    </row>
    <row r="28" spans="1:6">
      <c r="A28" s="23">
        <v>2015</v>
      </c>
      <c r="B28" s="23" t="s">
        <v>1886</v>
      </c>
      <c r="C28" s="13" t="s">
        <v>120</v>
      </c>
      <c r="D28" s="34">
        <v>2</v>
      </c>
      <c r="E28" s="60">
        <v>696000000</v>
      </c>
      <c r="F28" s="54">
        <v>7.8168914964405659E-2</v>
      </c>
    </row>
    <row r="29" spans="1:6">
      <c r="A29" s="23">
        <v>2015</v>
      </c>
      <c r="B29" s="23" t="s">
        <v>1886</v>
      </c>
      <c r="C29" s="13" t="s">
        <v>156</v>
      </c>
      <c r="D29" s="34">
        <v>3</v>
      </c>
      <c r="E29" s="60">
        <v>989357762</v>
      </c>
      <c r="F29" s="54">
        <v>0.11111641202177111</v>
      </c>
    </row>
    <row r="30" spans="1:6">
      <c r="A30" s="23">
        <v>2015</v>
      </c>
      <c r="B30" s="23" t="s">
        <v>1886</v>
      </c>
      <c r="C30" s="13" t="s">
        <v>853</v>
      </c>
      <c r="D30" s="34">
        <v>5</v>
      </c>
      <c r="E30" s="60">
        <v>810529000</v>
      </c>
      <c r="F30" s="54">
        <v>9.1031857007449354E-2</v>
      </c>
    </row>
    <row r="31" spans="1:6">
      <c r="A31" s="23">
        <v>2015</v>
      </c>
      <c r="B31" s="23" t="s">
        <v>514</v>
      </c>
      <c r="C31" s="13" t="s">
        <v>849</v>
      </c>
      <c r="D31" s="34">
        <v>15</v>
      </c>
      <c r="E31" s="60">
        <v>4337978128.75</v>
      </c>
      <c r="F31" s="54">
        <v>0.48641516625623504</v>
      </c>
    </row>
    <row r="32" spans="1:6">
      <c r="A32" s="23">
        <v>2015</v>
      </c>
      <c r="B32" s="23" t="s">
        <v>514</v>
      </c>
      <c r="C32" s="13" t="s">
        <v>23</v>
      </c>
      <c r="D32" s="34">
        <v>8</v>
      </c>
      <c r="E32" s="60">
        <v>574953200</v>
      </c>
      <c r="F32" s="54">
        <v>6.4469194649476216E-2</v>
      </c>
    </row>
    <row r="33" spans="1:6">
      <c r="A33" s="23">
        <v>2015</v>
      </c>
      <c r="B33" s="23" t="s">
        <v>514</v>
      </c>
      <c r="C33" s="13" t="s">
        <v>185</v>
      </c>
      <c r="D33" s="34">
        <v>3</v>
      </c>
      <c r="E33" s="60">
        <v>243897575</v>
      </c>
      <c r="F33" s="54">
        <v>2.7348104571311586E-2</v>
      </c>
    </row>
    <row r="34" spans="1:6">
      <c r="A34" s="23">
        <v>2015</v>
      </c>
      <c r="B34" s="23" t="s">
        <v>514</v>
      </c>
      <c r="C34" s="13" t="s">
        <v>3925</v>
      </c>
      <c r="D34" s="34">
        <v>15</v>
      </c>
      <c r="E34" s="60">
        <v>2328815537</v>
      </c>
      <c r="F34" s="54">
        <v>0.26112883997789299</v>
      </c>
    </row>
    <row r="35" spans="1:6">
      <c r="A35" s="23">
        <v>2015</v>
      </c>
      <c r="B35" s="23" t="s">
        <v>514</v>
      </c>
      <c r="C35" s="13" t="s">
        <v>3410</v>
      </c>
      <c r="D35" s="34">
        <v>0</v>
      </c>
      <c r="E35" s="60">
        <v>0</v>
      </c>
      <c r="F35" s="54">
        <v>0</v>
      </c>
    </row>
    <row r="36" spans="1:6">
      <c r="A36" s="23">
        <v>2015</v>
      </c>
      <c r="B36" s="23" t="s">
        <v>514</v>
      </c>
      <c r="C36" s="13" t="s">
        <v>242</v>
      </c>
      <c r="D36" s="34">
        <v>6</v>
      </c>
      <c r="E36" s="60">
        <v>1432618043</v>
      </c>
      <c r="F36" s="54">
        <v>0.16063869454508417</v>
      </c>
    </row>
    <row r="37" spans="1:6">
      <c r="A37" s="23">
        <v>2016</v>
      </c>
      <c r="B37" s="23" t="s">
        <v>1886</v>
      </c>
      <c r="C37" s="13" t="s">
        <v>14</v>
      </c>
      <c r="D37" s="34">
        <v>2</v>
      </c>
      <c r="E37" s="60">
        <v>132000000</v>
      </c>
      <c r="F37" s="54">
        <v>9.2579307403533647E-3</v>
      </c>
    </row>
    <row r="38" spans="1:6">
      <c r="A38" s="23">
        <v>2016</v>
      </c>
      <c r="B38" s="23" t="s">
        <v>1886</v>
      </c>
      <c r="C38" s="13" t="s">
        <v>23</v>
      </c>
      <c r="D38" s="34">
        <v>1</v>
      </c>
      <c r="E38" s="60">
        <v>20000000</v>
      </c>
      <c r="F38" s="54">
        <v>1.4027167788414189E-3</v>
      </c>
    </row>
    <row r="39" spans="1:6">
      <c r="A39" s="23">
        <v>2016</v>
      </c>
      <c r="B39" s="23" t="s">
        <v>1886</v>
      </c>
      <c r="C39" s="13" t="s">
        <v>60</v>
      </c>
      <c r="D39" s="34">
        <v>5</v>
      </c>
      <c r="E39" s="60">
        <v>1338250000</v>
      </c>
      <c r="F39" s="54">
        <v>9.3859286464226449E-2</v>
      </c>
    </row>
    <row r="40" spans="1:6">
      <c r="A40" s="23">
        <v>2016</v>
      </c>
      <c r="B40" s="23" t="s">
        <v>1886</v>
      </c>
      <c r="C40" s="13" t="s">
        <v>86</v>
      </c>
      <c r="D40" s="34">
        <v>2</v>
      </c>
      <c r="E40" s="60">
        <v>236500000</v>
      </c>
      <c r="F40" s="54">
        <v>1.6587125909799778E-2</v>
      </c>
    </row>
    <row r="41" spans="1:6">
      <c r="A41" s="23">
        <v>2016</v>
      </c>
      <c r="B41" s="23" t="s">
        <v>1886</v>
      </c>
      <c r="C41" s="13" t="s">
        <v>94</v>
      </c>
      <c r="D41" s="34">
        <v>1</v>
      </c>
      <c r="E41" s="60">
        <v>150000000</v>
      </c>
      <c r="F41" s="54">
        <v>1.0520375841310643E-2</v>
      </c>
    </row>
    <row r="42" spans="1:6">
      <c r="A42" s="23">
        <v>2016</v>
      </c>
      <c r="B42" s="23" t="s">
        <v>1886</v>
      </c>
      <c r="C42" s="13" t="s">
        <v>104</v>
      </c>
      <c r="D42" s="34">
        <v>14</v>
      </c>
      <c r="E42" s="60">
        <v>9962285291</v>
      </c>
      <c r="F42" s="54">
        <v>0.69871323666453844</v>
      </c>
    </row>
    <row r="43" spans="1:6">
      <c r="A43" s="23">
        <v>2016</v>
      </c>
      <c r="B43" s="23" t="s">
        <v>1886</v>
      </c>
      <c r="C43" s="13" t="s">
        <v>120</v>
      </c>
      <c r="D43" s="34">
        <v>3</v>
      </c>
      <c r="E43" s="60">
        <v>1464000000</v>
      </c>
      <c r="F43" s="54">
        <v>0.10267886821119188</v>
      </c>
    </row>
    <row r="44" spans="1:6">
      <c r="A44" s="23">
        <v>2016</v>
      </c>
      <c r="B44" s="23" t="s">
        <v>1886</v>
      </c>
      <c r="C44" s="13" t="s">
        <v>156</v>
      </c>
      <c r="D44" s="34">
        <v>1</v>
      </c>
      <c r="E44" s="60">
        <v>36000000</v>
      </c>
      <c r="F44" s="54">
        <v>2.5248902019145542E-3</v>
      </c>
    </row>
    <row r="45" spans="1:6">
      <c r="A45" s="23">
        <v>2016</v>
      </c>
      <c r="B45" s="23" t="s">
        <v>1886</v>
      </c>
      <c r="C45" s="13" t="s">
        <v>171</v>
      </c>
      <c r="D45" s="34">
        <v>2</v>
      </c>
      <c r="E45" s="60">
        <v>17900000</v>
      </c>
      <c r="F45" s="54">
        <v>1.2554315170630701E-3</v>
      </c>
    </row>
    <row r="46" spans="1:6">
      <c r="A46" s="23">
        <v>2016</v>
      </c>
      <c r="B46" s="23" t="s">
        <v>1886</v>
      </c>
      <c r="C46" s="13" t="s">
        <v>848</v>
      </c>
      <c r="D46" s="34">
        <v>15</v>
      </c>
      <c r="E46" s="60">
        <v>451239505</v>
      </c>
      <c r="F46" s="54">
        <v>3.1648061246979817E-2</v>
      </c>
    </row>
    <row r="47" spans="1:6">
      <c r="A47" s="23">
        <v>2016</v>
      </c>
      <c r="B47" s="23" t="s">
        <v>1886</v>
      </c>
      <c r="C47" s="13" t="s">
        <v>539</v>
      </c>
      <c r="D47" s="34">
        <v>2</v>
      </c>
      <c r="E47" s="60">
        <v>449870949</v>
      </c>
      <c r="F47" s="54">
        <v>3.1552076423780613E-2</v>
      </c>
    </row>
    <row r="48" spans="1:6">
      <c r="A48" s="23">
        <v>2016</v>
      </c>
      <c r="B48" s="23" t="s">
        <v>514</v>
      </c>
      <c r="C48" s="13" t="s">
        <v>849</v>
      </c>
      <c r="D48" s="34">
        <v>10</v>
      </c>
      <c r="E48" s="60">
        <v>4469037244</v>
      </c>
      <c r="F48" s="54">
        <v>0.43743322628639636</v>
      </c>
    </row>
    <row r="49" spans="1:6">
      <c r="A49" s="23">
        <v>2016</v>
      </c>
      <c r="B49" s="23" t="s">
        <v>514</v>
      </c>
      <c r="C49" s="13" t="s">
        <v>23</v>
      </c>
      <c r="D49" s="34">
        <v>6</v>
      </c>
      <c r="E49" s="60">
        <v>443106480</v>
      </c>
      <c r="F49" s="54">
        <v>4.3371645066292173E-2</v>
      </c>
    </row>
    <row r="50" spans="1:6">
      <c r="A50" s="23">
        <v>2016</v>
      </c>
      <c r="B50" s="23" t="s">
        <v>514</v>
      </c>
      <c r="C50" s="13" t="s">
        <v>185</v>
      </c>
      <c r="D50" s="34">
        <v>5</v>
      </c>
      <c r="E50" s="60">
        <v>3555089834</v>
      </c>
      <c r="F50" s="54">
        <v>0.34797526422775749</v>
      </c>
    </row>
    <row r="51" spans="1:6">
      <c r="A51" s="23">
        <v>2016</v>
      </c>
      <c r="B51" s="23" t="s">
        <v>514</v>
      </c>
      <c r="C51" s="13" t="s">
        <v>3925</v>
      </c>
      <c r="D51" s="34">
        <v>3</v>
      </c>
      <c r="E51" s="60">
        <v>432512960</v>
      </c>
      <c r="F51" s="54">
        <v>4.2334742176849731E-2</v>
      </c>
    </row>
    <row r="52" spans="1:6">
      <c r="A52" s="23">
        <v>2016</v>
      </c>
      <c r="B52" s="23" t="s">
        <v>514</v>
      </c>
      <c r="C52" s="13" t="s">
        <v>3410</v>
      </c>
      <c r="D52" s="34">
        <v>0</v>
      </c>
      <c r="E52" s="60">
        <v>0</v>
      </c>
      <c r="F52" s="54">
        <v>0</v>
      </c>
    </row>
    <row r="53" spans="1:6">
      <c r="A53" s="23">
        <v>2016</v>
      </c>
      <c r="B53" s="23" t="s">
        <v>514</v>
      </c>
      <c r="C53" s="13" t="s">
        <v>242</v>
      </c>
      <c r="D53" s="34">
        <v>8</v>
      </c>
      <c r="E53" s="60">
        <v>1316755054</v>
      </c>
      <c r="F53" s="54">
        <v>0.12888512224270424</v>
      </c>
    </row>
    <row r="54" spans="1:6">
      <c r="A54" s="23">
        <v>2017</v>
      </c>
      <c r="B54" s="23" t="s">
        <v>1886</v>
      </c>
      <c r="C54" s="13" t="s">
        <v>5</v>
      </c>
      <c r="D54" s="34">
        <v>2</v>
      </c>
      <c r="E54" s="60">
        <v>3530100</v>
      </c>
      <c r="F54" s="54">
        <v>2.2920702773376026E-4</v>
      </c>
    </row>
    <row r="55" spans="1:6">
      <c r="A55" s="23">
        <v>2017</v>
      </c>
      <c r="B55" s="23" t="s">
        <v>1886</v>
      </c>
      <c r="C55" s="13" t="s">
        <v>14</v>
      </c>
      <c r="D55" s="34">
        <v>3</v>
      </c>
      <c r="E55" s="60">
        <v>508165000</v>
      </c>
      <c r="F55" s="54">
        <v>3.2994812965164239E-2</v>
      </c>
    </row>
    <row r="56" spans="1:6">
      <c r="A56" s="23">
        <v>2017</v>
      </c>
      <c r="B56" s="23" t="s">
        <v>1886</v>
      </c>
      <c r="C56" s="13" t="s">
        <v>41</v>
      </c>
      <c r="D56" s="34">
        <v>2</v>
      </c>
      <c r="E56" s="60">
        <v>477000000</v>
      </c>
      <c r="F56" s="54">
        <v>3.0971290396590363E-2</v>
      </c>
    </row>
    <row r="57" spans="1:6">
      <c r="A57" s="23">
        <v>2017</v>
      </c>
      <c r="B57" s="23" t="s">
        <v>1886</v>
      </c>
      <c r="C57" s="13" t="s">
        <v>60</v>
      </c>
      <c r="D57" s="34">
        <v>2</v>
      </c>
      <c r="E57" s="60">
        <v>400000000</v>
      </c>
      <c r="F57" s="54">
        <v>2.597173198875502E-2</v>
      </c>
    </row>
    <row r="58" spans="1:6">
      <c r="A58" s="23">
        <v>2017</v>
      </c>
      <c r="B58" s="23" t="s">
        <v>1886</v>
      </c>
      <c r="C58" s="13" t="s">
        <v>86</v>
      </c>
      <c r="D58" s="34">
        <v>5</v>
      </c>
      <c r="E58" s="60">
        <v>832129414</v>
      </c>
      <c r="F58" s="54">
        <v>5.4029605300919423E-2</v>
      </c>
    </row>
    <row r="59" spans="1:6">
      <c r="A59" s="23">
        <v>2017</v>
      </c>
      <c r="B59" s="23" t="s">
        <v>1886</v>
      </c>
      <c r="C59" s="13" t="s">
        <v>94</v>
      </c>
      <c r="D59" s="34">
        <v>4</v>
      </c>
      <c r="E59" s="60">
        <v>815300000</v>
      </c>
      <c r="F59" s="54">
        <v>5.2936882726079923E-2</v>
      </c>
    </row>
    <row r="60" spans="1:6">
      <c r="A60" s="23">
        <v>2017</v>
      </c>
      <c r="B60" s="23" t="s">
        <v>1886</v>
      </c>
      <c r="C60" s="13" t="s">
        <v>104</v>
      </c>
      <c r="D60" s="34">
        <v>14</v>
      </c>
      <c r="E60" s="60">
        <v>9238030976</v>
      </c>
      <c r="F60" s="54">
        <v>0.59981916153122239</v>
      </c>
    </row>
    <row r="61" spans="1:6">
      <c r="A61" s="23">
        <v>2017</v>
      </c>
      <c r="B61" s="23" t="s">
        <v>1886</v>
      </c>
      <c r="C61" s="13" t="s">
        <v>120</v>
      </c>
      <c r="D61" s="34">
        <v>4</v>
      </c>
      <c r="E61" s="60">
        <v>1979215000</v>
      </c>
      <c r="F61" s="54">
        <v>0.12850910382030942</v>
      </c>
    </row>
    <row r="62" spans="1:6">
      <c r="A62" s="23">
        <v>2017</v>
      </c>
      <c r="B62" s="23" t="s">
        <v>1886</v>
      </c>
      <c r="C62" s="13" t="s">
        <v>171</v>
      </c>
      <c r="D62" s="34">
        <v>5</v>
      </c>
      <c r="E62" s="60">
        <v>95760000</v>
      </c>
      <c r="F62" s="54">
        <v>6.2176326381079517E-3</v>
      </c>
    </row>
    <row r="63" spans="1:6">
      <c r="A63" s="23">
        <v>2017</v>
      </c>
      <c r="B63" s="23" t="s">
        <v>1886</v>
      </c>
      <c r="C63" s="13" t="s">
        <v>848</v>
      </c>
      <c r="D63" s="34">
        <v>14</v>
      </c>
      <c r="E63" s="60">
        <v>1052229734</v>
      </c>
      <c r="F63" s="54">
        <v>6.8320571605117467E-2</v>
      </c>
    </row>
    <row r="64" spans="1:6">
      <c r="A64" s="23">
        <v>2017</v>
      </c>
      <c r="B64" s="23" t="s">
        <v>514</v>
      </c>
      <c r="C64" s="13" t="s">
        <v>849</v>
      </c>
      <c r="D64" s="34">
        <v>17</v>
      </c>
      <c r="E64" s="60">
        <v>8992736732</v>
      </c>
      <c r="F64" s="54">
        <v>0.64396666793074631</v>
      </c>
    </row>
    <row r="65" spans="1:6">
      <c r="A65" s="23">
        <v>2017</v>
      </c>
      <c r="B65" s="23" t="s">
        <v>514</v>
      </c>
      <c r="C65" s="13" t="s">
        <v>23</v>
      </c>
      <c r="D65" s="34">
        <v>6</v>
      </c>
      <c r="E65" s="60">
        <v>601683333</v>
      </c>
      <c r="F65" s="54">
        <v>4.3086328739360642E-2</v>
      </c>
    </row>
    <row r="66" spans="1:6">
      <c r="A66" s="23">
        <v>2017</v>
      </c>
      <c r="B66" s="23" t="s">
        <v>514</v>
      </c>
      <c r="C66" s="13" t="s">
        <v>185</v>
      </c>
      <c r="D66" s="34">
        <v>10</v>
      </c>
      <c r="E66" s="60">
        <v>1809614143</v>
      </c>
      <c r="F66" s="54">
        <v>0.12958582294100937</v>
      </c>
    </row>
    <row r="67" spans="1:6">
      <c r="A67" s="23">
        <v>2017</v>
      </c>
      <c r="B67" s="23" t="s">
        <v>514</v>
      </c>
      <c r="C67" s="13" t="s">
        <v>3925</v>
      </c>
      <c r="D67" s="34">
        <v>4</v>
      </c>
      <c r="E67" s="60">
        <v>1504860000</v>
      </c>
      <c r="F67" s="54">
        <v>0.10776248752550081</v>
      </c>
    </row>
    <row r="68" spans="1:6">
      <c r="A68" s="23">
        <v>2017</v>
      </c>
      <c r="B68" s="23" t="s">
        <v>514</v>
      </c>
      <c r="C68" s="13" t="s">
        <v>242</v>
      </c>
      <c r="D68" s="34">
        <v>11</v>
      </c>
      <c r="E68" s="60">
        <v>1055705483</v>
      </c>
      <c r="F68" s="54">
        <v>7.5598692863382846E-2</v>
      </c>
    </row>
    <row r="69" spans="1:6">
      <c r="A69" s="23">
        <v>2018</v>
      </c>
      <c r="B69" s="23" t="s">
        <v>1886</v>
      </c>
      <c r="C69" s="13" t="s">
        <v>14</v>
      </c>
      <c r="D69" s="34">
        <v>4</v>
      </c>
      <c r="E69" s="60">
        <v>221018194</v>
      </c>
      <c r="F69" s="54">
        <v>1.9307241920929238E-2</v>
      </c>
    </row>
    <row r="70" spans="1:6">
      <c r="A70" s="23">
        <v>2018</v>
      </c>
      <c r="B70" s="23" t="s">
        <v>1886</v>
      </c>
      <c r="C70" s="13" t="s">
        <v>60</v>
      </c>
      <c r="D70" s="34">
        <v>1</v>
      </c>
      <c r="E70" s="60">
        <v>53000000</v>
      </c>
      <c r="F70" s="54">
        <v>4.6298623805117586E-3</v>
      </c>
    </row>
    <row r="71" spans="1:6">
      <c r="A71" s="23">
        <v>2018</v>
      </c>
      <c r="B71" s="23" t="s">
        <v>1886</v>
      </c>
      <c r="C71" s="13" t="s">
        <v>86</v>
      </c>
      <c r="D71" s="34">
        <v>4</v>
      </c>
      <c r="E71" s="60">
        <v>594500000</v>
      </c>
      <c r="F71" s="54">
        <v>5.1933078966306417E-2</v>
      </c>
    </row>
    <row r="72" spans="1:6">
      <c r="A72" s="23">
        <v>2018</v>
      </c>
      <c r="B72" s="23" t="s">
        <v>1886</v>
      </c>
      <c r="C72" s="13" t="s">
        <v>94</v>
      </c>
      <c r="D72" s="34">
        <v>3</v>
      </c>
      <c r="E72" s="60">
        <v>249500000</v>
      </c>
      <c r="F72" s="54">
        <v>2.179529554599403E-2</v>
      </c>
    </row>
    <row r="73" spans="1:6">
      <c r="A73" s="23">
        <v>2018</v>
      </c>
      <c r="B73" s="23" t="s">
        <v>1886</v>
      </c>
      <c r="C73" s="13" t="s">
        <v>104</v>
      </c>
      <c r="D73" s="34">
        <v>14</v>
      </c>
      <c r="E73" s="60">
        <v>7478726178</v>
      </c>
      <c r="F73" s="54">
        <v>0.65331081105039024</v>
      </c>
    </row>
    <row r="74" spans="1:6">
      <c r="A74" s="23">
        <v>2018</v>
      </c>
      <c r="B74" s="23" t="s">
        <v>1886</v>
      </c>
      <c r="C74" s="13" t="s">
        <v>3411</v>
      </c>
      <c r="D74" s="34">
        <v>0</v>
      </c>
      <c r="E74" s="60">
        <v>423969239</v>
      </c>
      <c r="F74" s="54">
        <v>3.7036211889439598E-2</v>
      </c>
    </row>
    <row r="75" spans="1:6">
      <c r="A75" s="23">
        <v>2018</v>
      </c>
      <c r="B75" s="23" t="s">
        <v>1886</v>
      </c>
      <c r="C75" s="13" t="s">
        <v>120</v>
      </c>
      <c r="D75" s="34">
        <v>2</v>
      </c>
      <c r="E75" s="60">
        <v>424960879</v>
      </c>
      <c r="F75" s="54">
        <v>3.7122837488137911E-2</v>
      </c>
    </row>
    <row r="76" spans="1:6">
      <c r="A76" s="23">
        <v>2018</v>
      </c>
      <c r="B76" s="23" t="s">
        <v>1886</v>
      </c>
      <c r="C76" s="13" t="s">
        <v>171</v>
      </c>
      <c r="D76" s="34">
        <v>1</v>
      </c>
      <c r="E76" s="60">
        <v>2880000</v>
      </c>
      <c r="F76" s="54">
        <v>2.515849746391295E-4</v>
      </c>
    </row>
    <row r="77" spans="1:6">
      <c r="A77" s="23">
        <v>2018</v>
      </c>
      <c r="B77" s="23" t="s">
        <v>1886</v>
      </c>
      <c r="C77" s="13" t="s">
        <v>848</v>
      </c>
      <c r="D77" s="34">
        <v>13</v>
      </c>
      <c r="E77" s="60">
        <v>1998870000</v>
      </c>
      <c r="F77" s="54">
        <v>0.17461307578365168</v>
      </c>
    </row>
    <row r="78" spans="1:6">
      <c r="A78" s="23">
        <v>2018</v>
      </c>
      <c r="B78" s="23" t="s">
        <v>514</v>
      </c>
      <c r="C78" s="13" t="s">
        <v>849</v>
      </c>
      <c r="D78" s="34">
        <v>32</v>
      </c>
      <c r="E78" s="60">
        <v>7366067844</v>
      </c>
      <c r="F78" s="54">
        <v>0.61897701451052412</v>
      </c>
    </row>
    <row r="79" spans="1:6">
      <c r="A79" s="23">
        <v>2018</v>
      </c>
      <c r="B79" s="23" t="s">
        <v>514</v>
      </c>
      <c r="C79" s="13" t="s">
        <v>23</v>
      </c>
      <c r="D79" s="34">
        <v>14</v>
      </c>
      <c r="E79" s="60">
        <v>1354332857</v>
      </c>
      <c r="F79" s="54">
        <v>0.11380575447213714</v>
      </c>
    </row>
    <row r="80" spans="1:6">
      <c r="A80" s="23">
        <v>2018</v>
      </c>
      <c r="B80" s="23" t="s">
        <v>514</v>
      </c>
      <c r="C80" s="13" t="s">
        <v>185</v>
      </c>
      <c r="D80" s="34">
        <v>13</v>
      </c>
      <c r="E80" s="60">
        <v>1612920110</v>
      </c>
      <c r="F80" s="54">
        <v>0.13553506368326443</v>
      </c>
    </row>
    <row r="81" spans="1:6">
      <c r="A81" s="23">
        <v>2018</v>
      </c>
      <c r="B81" s="23" t="s">
        <v>514</v>
      </c>
      <c r="C81" s="13" t="s">
        <v>3925</v>
      </c>
      <c r="D81" s="34">
        <v>9</v>
      </c>
      <c r="E81" s="60">
        <v>513450000</v>
      </c>
      <c r="F81" s="54">
        <v>4.3145644980625925E-2</v>
      </c>
    </row>
    <row r="82" spans="1:6">
      <c r="A82" s="23">
        <v>2018</v>
      </c>
      <c r="B82" s="23" t="s">
        <v>514</v>
      </c>
      <c r="C82" s="13" t="s">
        <v>242</v>
      </c>
      <c r="D82" s="34">
        <v>9</v>
      </c>
      <c r="E82" s="60">
        <v>1053619141</v>
      </c>
      <c r="F82" s="54">
        <v>8.8536522353448333E-2</v>
      </c>
    </row>
    <row r="83" spans="1:6">
      <c r="A83" s="23">
        <v>2019</v>
      </c>
      <c r="B83" s="23" t="s">
        <v>1886</v>
      </c>
      <c r="C83" s="13" t="s">
        <v>14</v>
      </c>
      <c r="D83" s="34">
        <v>3</v>
      </c>
      <c r="E83" s="60">
        <v>669078947</v>
      </c>
      <c r="F83" s="54">
        <v>2.5244823969771912E-2</v>
      </c>
    </row>
    <row r="84" spans="1:6">
      <c r="A84" s="23">
        <v>2019</v>
      </c>
      <c r="B84" s="23" t="s">
        <v>1886</v>
      </c>
      <c r="C84" s="13" t="s">
        <v>23</v>
      </c>
      <c r="D84" s="34">
        <v>1</v>
      </c>
      <c r="E84" s="60">
        <v>313925000</v>
      </c>
      <c r="F84" s="54">
        <v>1.1844613255647165E-2</v>
      </c>
    </row>
    <row r="85" spans="1:6">
      <c r="A85" s="23">
        <v>2019</v>
      </c>
      <c r="B85" s="23" t="s">
        <v>1886</v>
      </c>
      <c r="C85" s="13" t="s">
        <v>41</v>
      </c>
      <c r="D85" s="34">
        <v>1</v>
      </c>
      <c r="E85" s="60">
        <v>250000000</v>
      </c>
      <c r="F85" s="54">
        <v>9.4326775946859641E-3</v>
      </c>
    </row>
    <row r="86" spans="1:6">
      <c r="A86" s="23">
        <v>2019</v>
      </c>
      <c r="B86" s="23" t="s">
        <v>1886</v>
      </c>
      <c r="C86" s="13" t="s">
        <v>60</v>
      </c>
      <c r="D86" s="34">
        <v>3</v>
      </c>
      <c r="E86" s="60">
        <v>390445000</v>
      </c>
      <c r="F86" s="54">
        <v>1.4731767213828646E-2</v>
      </c>
    </row>
    <row r="87" spans="1:6">
      <c r="A87" s="23">
        <v>2019</v>
      </c>
      <c r="B87" s="23" t="s">
        <v>1886</v>
      </c>
      <c r="C87" s="13" t="s">
        <v>86</v>
      </c>
      <c r="D87" s="34">
        <v>2</v>
      </c>
      <c r="E87" s="60">
        <v>66000000</v>
      </c>
      <c r="F87" s="54">
        <v>2.4902268849970946E-3</v>
      </c>
    </row>
    <row r="88" spans="1:6">
      <c r="A88" s="23">
        <v>2019</v>
      </c>
      <c r="B88" s="23" t="s">
        <v>1886</v>
      </c>
      <c r="C88" s="13" t="s">
        <v>94</v>
      </c>
      <c r="D88" s="34">
        <v>3</v>
      </c>
      <c r="E88" s="60">
        <v>2292220000</v>
      </c>
      <c r="F88" s="54">
        <v>8.6487088944364243E-2</v>
      </c>
    </row>
    <row r="89" spans="1:6">
      <c r="A89" s="23">
        <v>2019</v>
      </c>
      <c r="B89" s="23" t="s">
        <v>1886</v>
      </c>
      <c r="C89" s="13" t="s">
        <v>104</v>
      </c>
      <c r="D89" s="34">
        <v>15</v>
      </c>
      <c r="E89" s="60">
        <v>5116643181</v>
      </c>
      <c r="F89" s="54">
        <v>0.19305458197368569</v>
      </c>
    </row>
    <row r="90" spans="1:6">
      <c r="A90" s="23">
        <v>2019</v>
      </c>
      <c r="B90" s="23" t="s">
        <v>1886</v>
      </c>
      <c r="C90" s="13" t="s">
        <v>120</v>
      </c>
      <c r="D90" s="34">
        <v>1</v>
      </c>
      <c r="E90" s="60">
        <v>40000000</v>
      </c>
      <c r="F90" s="54">
        <v>1.5092284151497542E-3</v>
      </c>
    </row>
    <row r="91" spans="1:6">
      <c r="A91" s="23">
        <v>2019</v>
      </c>
      <c r="B91" s="23" t="s">
        <v>1886</v>
      </c>
      <c r="C91" s="13" t="s">
        <v>171</v>
      </c>
      <c r="D91" s="34">
        <v>1</v>
      </c>
      <c r="E91" s="60">
        <v>2880000</v>
      </c>
      <c r="F91" s="54">
        <v>1.0866444589078231E-4</v>
      </c>
    </row>
    <row r="92" spans="1:6">
      <c r="A92" s="23">
        <v>2019</v>
      </c>
      <c r="B92" s="23" t="s">
        <v>1886</v>
      </c>
      <c r="C92" s="13" t="s">
        <v>848</v>
      </c>
      <c r="D92" s="34">
        <v>4</v>
      </c>
      <c r="E92" s="60">
        <v>2866200000</v>
      </c>
      <c r="F92" s="54">
        <v>0.10814376208755563</v>
      </c>
    </row>
    <row r="93" spans="1:6">
      <c r="A93" s="23">
        <v>2019</v>
      </c>
      <c r="B93" s="23" t="s">
        <v>1886</v>
      </c>
      <c r="C93" s="13" t="s">
        <v>4262</v>
      </c>
      <c r="D93" s="34">
        <v>5</v>
      </c>
      <c r="E93" s="60">
        <v>14461517000</v>
      </c>
      <c r="F93" s="54">
        <v>0.54564330956428075</v>
      </c>
    </row>
    <row r="94" spans="1:6">
      <c r="A94" s="23">
        <v>2019</v>
      </c>
      <c r="B94" s="23" t="s">
        <v>1886</v>
      </c>
      <c r="C94" s="13" t="s">
        <v>4261</v>
      </c>
      <c r="D94" s="34">
        <v>1</v>
      </c>
      <c r="E94" s="60">
        <v>34700000</v>
      </c>
      <c r="F94" s="54">
        <v>1.3092556501424117E-3</v>
      </c>
    </row>
    <row r="95" spans="1:6">
      <c r="A95" s="23">
        <v>2019</v>
      </c>
      <c r="B95" s="23" t="s">
        <v>514</v>
      </c>
      <c r="C95" s="13" t="s">
        <v>4260</v>
      </c>
      <c r="D95" s="34">
        <v>5</v>
      </c>
      <c r="E95" s="60">
        <v>229532960</v>
      </c>
      <c r="F95" s="54">
        <v>2.603661985783022E-2</v>
      </c>
    </row>
    <row r="96" spans="1:6">
      <c r="A96" s="23">
        <v>2019</v>
      </c>
      <c r="B96" s="23" t="s">
        <v>514</v>
      </c>
      <c r="C96" s="13" t="s">
        <v>23</v>
      </c>
      <c r="D96" s="34">
        <v>17</v>
      </c>
      <c r="E96" s="60">
        <v>906013209</v>
      </c>
      <c r="F96" s="54">
        <v>0.10277182635951666</v>
      </c>
    </row>
    <row r="97" spans="1:6">
      <c r="A97" s="23">
        <v>2019</v>
      </c>
      <c r="B97" s="23" t="s">
        <v>514</v>
      </c>
      <c r="C97" s="13" t="s">
        <v>185</v>
      </c>
      <c r="D97" s="34">
        <v>16</v>
      </c>
      <c r="E97" s="60">
        <v>2327565944</v>
      </c>
      <c r="F97" s="54">
        <v>0.26402286485548632</v>
      </c>
    </row>
    <row r="98" spans="1:6">
      <c r="A98" s="23">
        <v>2019</v>
      </c>
      <c r="B98" s="23" t="s">
        <v>514</v>
      </c>
      <c r="C98" s="13" t="s">
        <v>3925</v>
      </c>
      <c r="D98" s="34">
        <v>8</v>
      </c>
      <c r="E98" s="60">
        <v>548841945</v>
      </c>
      <c r="F98" s="54">
        <v>6.2256806534439157E-2</v>
      </c>
    </row>
    <row r="99" spans="1:6">
      <c r="A99" s="23">
        <v>2019</v>
      </c>
      <c r="B99" s="23" t="s">
        <v>514</v>
      </c>
      <c r="C99" s="22" t="s">
        <v>8102</v>
      </c>
      <c r="D99" s="34">
        <v>29</v>
      </c>
      <c r="E99" s="60">
        <v>4803820080.6300001</v>
      </c>
      <c r="F99" s="54">
        <v>0.54491188239272759</v>
      </c>
    </row>
    <row r="100" spans="1:6">
      <c r="A100" s="23">
        <v>2020</v>
      </c>
      <c r="B100" s="23" t="s">
        <v>1886</v>
      </c>
      <c r="C100" s="13" t="s">
        <v>5</v>
      </c>
      <c r="D100" s="34">
        <v>1</v>
      </c>
      <c r="E100" s="60">
        <v>250000000</v>
      </c>
      <c r="F100" s="54">
        <v>1.5543961457846762E-2</v>
      </c>
    </row>
    <row r="101" spans="1:6">
      <c r="A101" s="23">
        <v>2020</v>
      </c>
      <c r="B101" s="23" t="s">
        <v>1886</v>
      </c>
      <c r="C101" s="13" t="s">
        <v>23</v>
      </c>
      <c r="D101" s="34">
        <v>2</v>
      </c>
      <c r="E101" s="60">
        <v>276000000</v>
      </c>
      <c r="F101" s="54">
        <v>1.7160533449462823E-2</v>
      </c>
    </row>
    <row r="102" spans="1:6">
      <c r="A102" s="23">
        <v>2020</v>
      </c>
      <c r="B102" s="23" t="s">
        <v>1886</v>
      </c>
      <c r="C102" s="13" t="s">
        <v>41</v>
      </c>
      <c r="D102" s="34">
        <v>4</v>
      </c>
      <c r="E102" s="60">
        <v>1160100000</v>
      </c>
      <c r="F102" s="54">
        <v>7.2130198748992111E-2</v>
      </c>
    </row>
    <row r="103" spans="1:6">
      <c r="A103" s="23">
        <v>2020</v>
      </c>
      <c r="B103" s="23" t="s">
        <v>1886</v>
      </c>
      <c r="C103" s="13" t="s">
        <v>60</v>
      </c>
      <c r="D103" s="34">
        <v>1</v>
      </c>
      <c r="E103" s="60">
        <v>30000000</v>
      </c>
      <c r="F103" s="54">
        <v>1.8652753749416114E-3</v>
      </c>
    </row>
    <row r="104" spans="1:6">
      <c r="A104" s="23">
        <v>2020</v>
      </c>
      <c r="B104" s="23" t="s">
        <v>1886</v>
      </c>
      <c r="C104" s="13" t="s">
        <v>70</v>
      </c>
      <c r="D104" s="34">
        <v>1</v>
      </c>
      <c r="E104" s="60">
        <v>120000000</v>
      </c>
      <c r="F104" s="54">
        <v>7.4611014997664456E-3</v>
      </c>
    </row>
    <row r="105" spans="1:6">
      <c r="A105" s="23">
        <v>2020</v>
      </c>
      <c r="B105" s="23" t="s">
        <v>1886</v>
      </c>
      <c r="C105" s="13" t="s">
        <v>94</v>
      </c>
      <c r="D105" s="34">
        <v>2</v>
      </c>
      <c r="E105" s="60">
        <v>1476090000</v>
      </c>
      <c r="F105" s="54">
        <v>9.1777144273252106E-2</v>
      </c>
    </row>
    <row r="106" spans="1:6">
      <c r="A106" s="23">
        <v>2020</v>
      </c>
      <c r="B106" s="23" t="s">
        <v>1886</v>
      </c>
      <c r="C106" s="13" t="s">
        <v>104</v>
      </c>
      <c r="D106" s="34">
        <v>17</v>
      </c>
      <c r="E106" s="60">
        <v>10842076102</v>
      </c>
      <c r="F106" s="54">
        <v>0.67411525221011781</v>
      </c>
    </row>
    <row r="107" spans="1:6">
      <c r="A107" s="23">
        <v>2020</v>
      </c>
      <c r="B107" s="23" t="s">
        <v>1886</v>
      </c>
      <c r="C107" s="13" t="s">
        <v>120</v>
      </c>
      <c r="D107" s="34">
        <v>2</v>
      </c>
      <c r="E107" s="60">
        <v>146000000</v>
      </c>
      <c r="F107" s="54">
        <v>9.077673491382509E-3</v>
      </c>
    </row>
    <row r="108" spans="1:6">
      <c r="A108" s="23">
        <v>2020</v>
      </c>
      <c r="B108" s="23" t="s">
        <v>1886</v>
      </c>
      <c r="C108" s="13" t="s">
        <v>848</v>
      </c>
      <c r="D108" s="34">
        <v>4</v>
      </c>
      <c r="E108" s="60">
        <v>1734300000</v>
      </c>
      <c r="F108" s="54">
        <v>0.10783156942537456</v>
      </c>
    </row>
    <row r="109" spans="1:6">
      <c r="A109" s="23">
        <v>2020</v>
      </c>
      <c r="B109" s="23" t="s">
        <v>1886</v>
      </c>
      <c r="C109" s="13" t="s">
        <v>4262</v>
      </c>
      <c r="D109" s="34">
        <v>2</v>
      </c>
      <c r="E109" s="60">
        <v>48850000</v>
      </c>
      <c r="F109" s="54">
        <v>3.0372900688632573E-3</v>
      </c>
    </row>
    <row r="110" spans="1:6">
      <c r="A110" s="23">
        <v>2020</v>
      </c>
      <c r="B110" s="23" t="s">
        <v>514</v>
      </c>
      <c r="C110" s="13" t="s">
        <v>4260</v>
      </c>
      <c r="D110" s="34">
        <v>2</v>
      </c>
      <c r="E110" s="60">
        <v>49000000</v>
      </c>
      <c r="F110" s="54">
        <v>4.1489875674491873E-3</v>
      </c>
    </row>
    <row r="111" spans="1:6">
      <c r="A111" s="23">
        <v>2020</v>
      </c>
      <c r="B111" s="23" t="s">
        <v>514</v>
      </c>
      <c r="C111" s="13" t="s">
        <v>184</v>
      </c>
      <c r="D111" s="34">
        <v>1</v>
      </c>
      <c r="E111" s="60">
        <v>120000000</v>
      </c>
      <c r="F111" s="54">
        <v>1.0160785879467397E-2</v>
      </c>
    </row>
    <row r="112" spans="1:6">
      <c r="A112" s="23">
        <v>2020</v>
      </c>
      <c r="B112" s="23" t="s">
        <v>514</v>
      </c>
      <c r="C112" s="13" t="s">
        <v>23</v>
      </c>
      <c r="D112" s="34">
        <v>4</v>
      </c>
      <c r="E112" s="60">
        <v>322263000</v>
      </c>
      <c r="F112" s="54">
        <v>2.7287044498956681E-2</v>
      </c>
    </row>
    <row r="113" spans="1:6">
      <c r="A113" s="23">
        <v>2020</v>
      </c>
      <c r="B113" s="23" t="s">
        <v>514</v>
      </c>
      <c r="C113" s="13" t="s">
        <v>185</v>
      </c>
      <c r="D113" s="34">
        <v>4</v>
      </c>
      <c r="E113" s="60">
        <v>150000000</v>
      </c>
      <c r="F113" s="54">
        <v>1.2700982349334245E-2</v>
      </c>
    </row>
    <row r="114" spans="1:6">
      <c r="A114" s="23">
        <v>2020</v>
      </c>
      <c r="B114" s="23" t="s">
        <v>514</v>
      </c>
      <c r="C114" s="13" t="s">
        <v>3925</v>
      </c>
      <c r="D114" s="34">
        <v>14</v>
      </c>
      <c r="E114" s="60">
        <v>796013421</v>
      </c>
      <c r="F114" s="54">
        <v>6.7401016066361133E-2</v>
      </c>
    </row>
    <row r="115" spans="1:6">
      <c r="A115" s="23">
        <v>2020</v>
      </c>
      <c r="B115" s="23" t="s">
        <v>514</v>
      </c>
      <c r="C115" s="22" t="s">
        <v>8102</v>
      </c>
      <c r="D115" s="34">
        <v>37</v>
      </c>
      <c r="E115" s="60">
        <v>10372833685</v>
      </c>
      <c r="F115" s="54">
        <v>0.87830118363843135</v>
      </c>
    </row>
    <row r="116" spans="1:6">
      <c r="A116" s="23">
        <v>2021</v>
      </c>
      <c r="B116" s="23" t="s">
        <v>1886</v>
      </c>
      <c r="C116" s="13" t="s">
        <v>8381</v>
      </c>
      <c r="D116" s="34">
        <v>1</v>
      </c>
      <c r="E116" s="60">
        <v>500000000</v>
      </c>
      <c r="F116" s="54">
        <v>2.0439256988890726E-2</v>
      </c>
    </row>
    <row r="117" spans="1:6">
      <c r="A117" s="23">
        <v>2021</v>
      </c>
      <c r="B117" s="23" t="s">
        <v>1886</v>
      </c>
      <c r="C117" s="13" t="s">
        <v>5</v>
      </c>
      <c r="D117" s="34">
        <v>1</v>
      </c>
      <c r="E117" s="60">
        <v>10000000</v>
      </c>
      <c r="F117" s="54">
        <v>4.0878513977781454E-4</v>
      </c>
    </row>
    <row r="118" spans="1:6">
      <c r="A118" s="23">
        <v>2021</v>
      </c>
      <c r="B118" s="23" t="s">
        <v>1886</v>
      </c>
      <c r="C118" s="13" t="s">
        <v>14</v>
      </c>
      <c r="D118" s="34">
        <v>3</v>
      </c>
      <c r="E118" s="60">
        <v>55800000</v>
      </c>
      <c r="F118" s="54">
        <v>2.281021079960205E-3</v>
      </c>
    </row>
    <row r="119" spans="1:6">
      <c r="A119" s="23">
        <v>2021</v>
      </c>
      <c r="B119" s="23" t="s">
        <v>1886</v>
      </c>
      <c r="C119" s="13" t="s">
        <v>41</v>
      </c>
      <c r="D119" s="34">
        <v>2</v>
      </c>
      <c r="E119" s="60">
        <v>968850000</v>
      </c>
      <c r="F119" s="54">
        <v>3.9605148267373561E-2</v>
      </c>
    </row>
    <row r="120" spans="1:6">
      <c r="A120" s="23">
        <v>2021</v>
      </c>
      <c r="B120" s="23" t="s">
        <v>1886</v>
      </c>
      <c r="C120" s="13" t="s">
        <v>94</v>
      </c>
      <c r="D120" s="34">
        <v>9</v>
      </c>
      <c r="E120" s="60">
        <v>1824466589</v>
      </c>
      <c r="F120" s="54">
        <v>7.4581482960431753E-2</v>
      </c>
    </row>
    <row r="121" spans="1:6">
      <c r="A121" s="23">
        <v>2021</v>
      </c>
      <c r="B121" s="23" t="s">
        <v>1886</v>
      </c>
      <c r="C121" s="13" t="s">
        <v>8207</v>
      </c>
      <c r="D121" s="34">
        <v>3</v>
      </c>
      <c r="E121" s="60">
        <v>187400000</v>
      </c>
      <c r="F121" s="54">
        <v>7.660633519436244E-3</v>
      </c>
    </row>
    <row r="122" spans="1:6">
      <c r="A122" s="23">
        <v>2021</v>
      </c>
      <c r="B122" s="23" t="s">
        <v>1886</v>
      </c>
      <c r="C122" s="13" t="s">
        <v>100</v>
      </c>
      <c r="D122" s="34">
        <v>1</v>
      </c>
      <c r="E122" s="60">
        <v>2880000</v>
      </c>
      <c r="F122" s="54">
        <v>1.1773012025601058E-4</v>
      </c>
    </row>
    <row r="123" spans="1:6">
      <c r="A123" s="23">
        <v>2021</v>
      </c>
      <c r="B123" s="23" t="s">
        <v>1886</v>
      </c>
      <c r="C123" s="13" t="s">
        <v>104</v>
      </c>
      <c r="D123" s="34">
        <v>36</v>
      </c>
      <c r="E123" s="60">
        <v>18677135282</v>
      </c>
      <c r="F123" s="54">
        <v>0.7634935356901521</v>
      </c>
    </row>
    <row r="124" spans="1:6">
      <c r="A124" s="23">
        <v>2021</v>
      </c>
      <c r="B124" s="23" t="s">
        <v>1886</v>
      </c>
      <c r="C124" s="13" t="s">
        <v>120</v>
      </c>
      <c r="D124" s="34">
        <v>1</v>
      </c>
      <c r="E124" s="60">
        <v>358000000</v>
      </c>
      <c r="F124" s="54">
        <v>1.4634508004045759E-2</v>
      </c>
    </row>
    <row r="125" spans="1:6">
      <c r="A125" s="23">
        <v>2021</v>
      </c>
      <c r="B125" s="23" t="s">
        <v>1886</v>
      </c>
      <c r="C125" s="13" t="s">
        <v>848</v>
      </c>
      <c r="D125" s="34">
        <v>11</v>
      </c>
      <c r="E125" s="60">
        <v>1768196900</v>
      </c>
      <c r="F125" s="54">
        <v>7.2281261692119833E-2</v>
      </c>
    </row>
    <row r="126" spans="1:6">
      <c r="A126" s="23">
        <v>2021</v>
      </c>
      <c r="B126" s="23" t="s">
        <v>1886</v>
      </c>
      <c r="C126" s="13" t="s">
        <v>4262</v>
      </c>
      <c r="D126" s="34">
        <v>1</v>
      </c>
      <c r="E126" s="60">
        <v>110000000</v>
      </c>
      <c r="F126" s="54">
        <v>4.4966365375559599E-3</v>
      </c>
    </row>
    <row r="127" spans="1:6">
      <c r="A127" s="23">
        <v>2021</v>
      </c>
      <c r="B127" s="23" t="s">
        <v>514</v>
      </c>
      <c r="C127" s="13" t="s">
        <v>4260</v>
      </c>
      <c r="D127" s="34">
        <v>2</v>
      </c>
      <c r="E127" s="60">
        <v>73500000</v>
      </c>
      <c r="F127" s="54">
        <v>2.2241898000327998E-2</v>
      </c>
    </row>
    <row r="128" spans="1:6">
      <c r="A128" s="23">
        <v>2021</v>
      </c>
      <c r="B128" s="23" t="s">
        <v>514</v>
      </c>
      <c r="C128" s="13" t="s">
        <v>184</v>
      </c>
      <c r="D128" s="34">
        <v>1</v>
      </c>
      <c r="E128" s="60">
        <v>49300000</v>
      </c>
      <c r="F128" s="54">
        <v>1.4918715257362861E-2</v>
      </c>
    </row>
    <row r="129" spans="1:6">
      <c r="A129" s="23">
        <v>2021</v>
      </c>
      <c r="B129" s="23" t="s">
        <v>514</v>
      </c>
      <c r="C129" s="13" t="s">
        <v>23</v>
      </c>
      <c r="D129" s="34">
        <v>8</v>
      </c>
      <c r="E129" s="60">
        <v>1749749680</v>
      </c>
      <c r="F129" s="54">
        <v>0.5294932504580484</v>
      </c>
    </row>
    <row r="130" spans="1:6">
      <c r="A130" s="23">
        <v>2021</v>
      </c>
      <c r="B130" s="23" t="s">
        <v>514</v>
      </c>
      <c r="C130" s="13" t="s">
        <v>185</v>
      </c>
      <c r="D130" s="34">
        <v>7</v>
      </c>
      <c r="E130" s="60">
        <v>1248724417</v>
      </c>
      <c r="F130" s="54">
        <v>0.37787756616915708</v>
      </c>
    </row>
    <row r="131" spans="1:6">
      <c r="A131" s="23">
        <v>2021</v>
      </c>
      <c r="B131" s="23" t="s">
        <v>514</v>
      </c>
      <c r="C131" s="13" t="s">
        <v>3925</v>
      </c>
      <c r="D131" s="34">
        <v>2</v>
      </c>
      <c r="E131" s="60">
        <v>183300000</v>
      </c>
      <c r="F131" s="54">
        <v>5.5468570115103699E-2</v>
      </c>
    </row>
  </sheetData>
  <sheetProtection autoFilter="0" pivotTables="0"/>
  <autoFilter ref="A1:F131" xr:uid="{00000000-0009-0000-0000-000042000000}"/>
  <sortState xmlns:xlrd2="http://schemas.microsoft.com/office/spreadsheetml/2017/richdata2" ref="A2:F137">
    <sortCondition ref="A2:A137"/>
    <sortCondition descending="1" ref="B2:B137"/>
    <sortCondition ref="C2:C137"/>
    <sortCondition descending="1" ref="D2:D137"/>
    <sortCondition descending="1" ref="E2:E137"/>
  </sortState>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119">
    <tabColor theme="0"/>
  </sheetPr>
  <dimension ref="A1:F49"/>
  <sheetViews>
    <sheetView zoomScale="85" zoomScaleNormal="85" workbookViewId="0">
      <pane ySplit="1" topLeftCell="A13" activePane="bottomLeft" state="frozen"/>
      <selection pane="bottomLeft" activeCell="D44" sqref="D44:D46"/>
    </sheetView>
  </sheetViews>
  <sheetFormatPr baseColWidth="10" defaultColWidth="9.5" defaultRowHeight="14.25"/>
  <cols>
    <col min="1" max="1" width="9.375" style="5" bestFit="1" customWidth="1"/>
    <col min="2" max="2" width="12.5" style="5" bestFit="1" customWidth="1"/>
    <col min="3" max="3" width="34.875" style="5" bestFit="1" customWidth="1"/>
    <col min="4" max="4" width="16.375" style="5" bestFit="1" customWidth="1"/>
    <col min="5" max="5" width="18.75" style="5" bestFit="1" customWidth="1"/>
    <col min="6" max="6" width="22.625" style="5" bestFit="1" customWidth="1"/>
    <col min="7" max="16384" width="9.5" style="5"/>
  </cols>
  <sheetData>
    <row r="1" spans="1:6" s="4" customFormat="1">
      <c r="A1" s="43" t="s">
        <v>229</v>
      </c>
      <c r="B1" s="43" t="s">
        <v>200</v>
      </c>
      <c r="C1" s="45" t="s">
        <v>251</v>
      </c>
      <c r="D1" s="43" t="s">
        <v>850</v>
      </c>
      <c r="E1" s="43" t="s">
        <v>1352</v>
      </c>
      <c r="F1" s="43" t="s">
        <v>851</v>
      </c>
    </row>
    <row r="2" spans="1:6">
      <c r="A2" s="23">
        <v>2014</v>
      </c>
      <c r="B2" s="23" t="s">
        <v>1886</v>
      </c>
      <c r="C2" s="13" t="s">
        <v>857</v>
      </c>
      <c r="D2" s="34">
        <v>20</v>
      </c>
      <c r="E2" s="60">
        <v>1585565450</v>
      </c>
      <c r="F2" s="54">
        <v>0.40889749304020528</v>
      </c>
    </row>
    <row r="3" spans="1:6">
      <c r="A3" s="23">
        <v>2014</v>
      </c>
      <c r="B3" s="23" t="s">
        <v>1886</v>
      </c>
      <c r="C3" s="13" t="s">
        <v>856</v>
      </c>
      <c r="D3" s="34">
        <v>4</v>
      </c>
      <c r="E3" s="60">
        <v>1297094543</v>
      </c>
      <c r="F3" s="54">
        <v>0.33450445509444643</v>
      </c>
    </row>
    <row r="4" spans="1:6">
      <c r="A4" s="23">
        <v>2014</v>
      </c>
      <c r="B4" s="23" t="s">
        <v>1886</v>
      </c>
      <c r="C4" s="13" t="s">
        <v>858</v>
      </c>
      <c r="D4" s="34">
        <v>1</v>
      </c>
      <c r="E4" s="60">
        <v>995000000</v>
      </c>
      <c r="F4" s="54">
        <v>0.25659805186534829</v>
      </c>
    </row>
    <row r="5" spans="1:6">
      <c r="A5" s="23">
        <v>2014</v>
      </c>
      <c r="B5" s="23" t="s">
        <v>514</v>
      </c>
      <c r="C5" s="13" t="s">
        <v>857</v>
      </c>
      <c r="D5" s="34">
        <v>16</v>
      </c>
      <c r="E5" s="60">
        <v>1388568998</v>
      </c>
      <c r="F5" s="54">
        <v>0.20253641186722765</v>
      </c>
    </row>
    <row r="6" spans="1:6">
      <c r="A6" s="23">
        <v>2014</v>
      </c>
      <c r="B6" s="23" t="s">
        <v>514</v>
      </c>
      <c r="C6" s="13" t="s">
        <v>856</v>
      </c>
      <c r="D6" s="34">
        <v>23</v>
      </c>
      <c r="E6" s="60">
        <v>3316144473.6999998</v>
      </c>
      <c r="F6" s="54">
        <v>0.48369220679989144</v>
      </c>
    </row>
    <row r="7" spans="1:6">
      <c r="A7" s="23">
        <v>2014</v>
      </c>
      <c r="B7" s="23" t="s">
        <v>514</v>
      </c>
      <c r="C7" s="13" t="s">
        <v>858</v>
      </c>
      <c r="D7" s="34">
        <v>7</v>
      </c>
      <c r="E7" s="60">
        <v>2151184612</v>
      </c>
      <c r="F7" s="54">
        <v>0.31377138133288091</v>
      </c>
    </row>
    <row r="8" spans="1:6">
      <c r="A8" s="23">
        <v>2015</v>
      </c>
      <c r="B8" s="23" t="s">
        <v>1886</v>
      </c>
      <c r="C8" s="13" t="s">
        <v>857</v>
      </c>
      <c r="D8" s="34">
        <v>20</v>
      </c>
      <c r="E8" s="60">
        <v>3363771325</v>
      </c>
      <c r="F8" s="54">
        <v>0.37779073945924019</v>
      </c>
    </row>
    <row r="9" spans="1:6">
      <c r="A9" s="23">
        <v>2015</v>
      </c>
      <c r="B9" s="23" t="s">
        <v>1886</v>
      </c>
      <c r="C9" s="13" t="s">
        <v>856</v>
      </c>
      <c r="D9" s="34">
        <v>14</v>
      </c>
      <c r="E9" s="60">
        <v>4270665987</v>
      </c>
      <c r="F9" s="54">
        <v>0.47964558387813588</v>
      </c>
    </row>
    <row r="10" spans="1:6">
      <c r="A10" s="23">
        <v>2015</v>
      </c>
      <c r="B10" s="23" t="s">
        <v>1886</v>
      </c>
      <c r="C10" s="13" t="s">
        <v>858</v>
      </c>
      <c r="D10" s="34">
        <v>5</v>
      </c>
      <c r="E10" s="60">
        <v>1269357762</v>
      </c>
      <c r="F10" s="54">
        <v>0.14256367666262396</v>
      </c>
    </row>
    <row r="11" spans="1:6">
      <c r="A11" s="23">
        <v>2015</v>
      </c>
      <c r="B11" s="23" t="s">
        <v>514</v>
      </c>
      <c r="C11" s="13" t="s">
        <v>857</v>
      </c>
      <c r="D11" s="34">
        <v>12</v>
      </c>
      <c r="E11" s="60">
        <v>1058686257</v>
      </c>
      <c r="F11" s="54">
        <v>0.11870992348768257</v>
      </c>
    </row>
    <row r="12" spans="1:6">
      <c r="A12" s="23">
        <v>2015</v>
      </c>
      <c r="B12" s="23" t="s">
        <v>514</v>
      </c>
      <c r="C12" s="13" t="s">
        <v>856</v>
      </c>
      <c r="D12" s="34">
        <v>29</v>
      </c>
      <c r="E12" s="60">
        <v>6829024908</v>
      </c>
      <c r="F12" s="54">
        <v>0.76573490867952065</v>
      </c>
    </row>
    <row r="13" spans="1:6">
      <c r="A13" s="23">
        <v>2015</v>
      </c>
      <c r="B13" s="23" t="s">
        <v>514</v>
      </c>
      <c r="C13" s="13" t="s">
        <v>858</v>
      </c>
      <c r="D13" s="34">
        <v>6</v>
      </c>
      <c r="E13" s="60">
        <v>1030551318</v>
      </c>
      <c r="F13" s="54">
        <v>0.11555516783279679</v>
      </c>
    </row>
    <row r="14" spans="1:6">
      <c r="A14" s="23">
        <v>2016</v>
      </c>
      <c r="B14" s="23" t="s">
        <v>1886</v>
      </c>
      <c r="C14" s="13" t="s">
        <v>857</v>
      </c>
      <c r="D14" s="34">
        <v>26</v>
      </c>
      <c r="E14" s="60">
        <v>1813539505</v>
      </c>
      <c r="F14" s="54">
        <v>0.12719411463776306</v>
      </c>
    </row>
    <row r="15" spans="1:6">
      <c r="A15" s="23">
        <v>2016</v>
      </c>
      <c r="B15" s="23" t="s">
        <v>1886</v>
      </c>
      <c r="C15" s="13" t="s">
        <v>856</v>
      </c>
      <c r="D15" s="34">
        <v>19</v>
      </c>
      <c r="E15" s="60">
        <v>11979635291</v>
      </c>
      <c r="F15" s="54">
        <v>0.84020177135432528</v>
      </c>
    </row>
    <row r="16" spans="1:6">
      <c r="A16" s="23">
        <v>2016</v>
      </c>
      <c r="B16" s="23" t="s">
        <v>1886</v>
      </c>
      <c r="C16" s="13" t="s">
        <v>858</v>
      </c>
      <c r="D16" s="34">
        <v>3</v>
      </c>
      <c r="E16" s="60">
        <v>464870949</v>
      </c>
      <c r="F16" s="54">
        <v>3.2604114007911675E-2</v>
      </c>
    </row>
    <row r="17" spans="1:6">
      <c r="A17" s="23">
        <v>2016</v>
      </c>
      <c r="B17" s="23" t="s">
        <v>514</v>
      </c>
      <c r="C17" s="13" t="s">
        <v>857</v>
      </c>
      <c r="D17" s="34">
        <v>15</v>
      </c>
      <c r="E17" s="60">
        <v>1052216858</v>
      </c>
      <c r="F17" s="54">
        <v>0.10299189508116684</v>
      </c>
    </row>
    <row r="18" spans="1:6">
      <c r="A18" s="23">
        <v>2016</v>
      </c>
      <c r="B18" s="23" t="s">
        <v>514</v>
      </c>
      <c r="C18" s="13" t="s">
        <v>856</v>
      </c>
      <c r="D18" s="34">
        <v>12</v>
      </c>
      <c r="E18" s="60">
        <v>6803577234</v>
      </c>
      <c r="F18" s="54">
        <v>0.66594001733884334</v>
      </c>
    </row>
    <row r="19" spans="1:6">
      <c r="A19" s="23">
        <v>2016</v>
      </c>
      <c r="B19" s="23" t="s">
        <v>514</v>
      </c>
      <c r="C19" s="13" t="s">
        <v>858</v>
      </c>
      <c r="D19" s="34">
        <v>5</v>
      </c>
      <c r="E19" s="60">
        <v>2360707480</v>
      </c>
      <c r="F19" s="54">
        <v>0.23106808757998984</v>
      </c>
    </row>
    <row r="20" spans="1:6">
      <c r="A20" s="23">
        <v>2017</v>
      </c>
      <c r="B20" s="23" t="s">
        <v>1886</v>
      </c>
      <c r="C20" s="13" t="s">
        <v>857</v>
      </c>
      <c r="D20" s="34">
        <v>28</v>
      </c>
      <c r="E20" s="60">
        <v>2355819834</v>
      </c>
      <c r="F20" s="54">
        <v>0.15296180335610335</v>
      </c>
    </row>
    <row r="21" spans="1:6">
      <c r="A21" s="23">
        <v>2017</v>
      </c>
      <c r="B21" s="23" t="s">
        <v>1886</v>
      </c>
      <c r="C21" s="13" t="s">
        <v>856</v>
      </c>
      <c r="D21" s="34">
        <v>19</v>
      </c>
      <c r="E21" s="60">
        <v>10002325390</v>
      </c>
      <c r="F21" s="54">
        <v>0.64944428573349888</v>
      </c>
    </row>
    <row r="22" spans="1:6">
      <c r="A22" s="23">
        <v>2017</v>
      </c>
      <c r="B22" s="23" t="s">
        <v>1886</v>
      </c>
      <c r="C22" s="13" t="s">
        <v>858</v>
      </c>
      <c r="D22" s="34">
        <v>8</v>
      </c>
      <c r="E22" s="60">
        <v>3043215000</v>
      </c>
      <c r="F22" s="54">
        <v>0.19759391091039777</v>
      </c>
    </row>
    <row r="23" spans="1:6">
      <c r="A23" s="23">
        <v>2017</v>
      </c>
      <c r="B23" s="23" t="s">
        <v>514</v>
      </c>
      <c r="C23" s="13" t="s">
        <v>857</v>
      </c>
      <c r="D23" s="34">
        <v>19</v>
      </c>
      <c r="E23" s="60">
        <v>1931634689</v>
      </c>
      <c r="F23" s="54">
        <v>0.13832367069175017</v>
      </c>
    </row>
    <row r="24" spans="1:6">
      <c r="A24" s="23">
        <v>2017</v>
      </c>
      <c r="B24" s="23" t="s">
        <v>514</v>
      </c>
      <c r="C24" s="13" t="s">
        <v>856</v>
      </c>
      <c r="D24" s="34">
        <v>20</v>
      </c>
      <c r="E24" s="60">
        <v>9886678471</v>
      </c>
      <c r="F24" s="54">
        <v>0.7079815168186907</v>
      </c>
    </row>
    <row r="25" spans="1:6">
      <c r="A25" s="23">
        <v>2017</v>
      </c>
      <c r="B25" s="23" t="s">
        <v>514</v>
      </c>
      <c r="C25" s="13" t="s">
        <v>858</v>
      </c>
      <c r="D25" s="34">
        <v>9</v>
      </c>
      <c r="E25" s="60">
        <v>2146286531</v>
      </c>
      <c r="F25" s="54">
        <v>0.1536948124895591</v>
      </c>
    </row>
    <row r="26" spans="1:6">
      <c r="A26" s="23">
        <v>2018</v>
      </c>
      <c r="B26" s="23" t="s">
        <v>1886</v>
      </c>
      <c r="C26" s="13" t="s">
        <v>857</v>
      </c>
      <c r="D26" s="34">
        <v>25</v>
      </c>
      <c r="E26" s="60">
        <v>3344368194</v>
      </c>
      <c r="F26" s="54">
        <v>0.29215027335812549</v>
      </c>
    </row>
    <row r="27" spans="1:6">
      <c r="A27" s="23">
        <v>2018</v>
      </c>
      <c r="B27" s="23" t="s">
        <v>1886</v>
      </c>
      <c r="C27" s="13" t="s">
        <v>856</v>
      </c>
      <c r="D27" s="34">
        <v>13</v>
      </c>
      <c r="E27" s="60">
        <v>6746295417</v>
      </c>
      <c r="F27" s="54">
        <v>0.58932866715070165</v>
      </c>
    </row>
    <row r="28" spans="1:6">
      <c r="A28" s="23">
        <v>2018</v>
      </c>
      <c r="B28" s="23" t="s">
        <v>1886</v>
      </c>
      <c r="C28" s="13" t="s">
        <v>858</v>
      </c>
      <c r="D28" s="34">
        <v>4</v>
      </c>
      <c r="E28" s="60">
        <v>1356760879</v>
      </c>
      <c r="F28" s="54">
        <v>0.11852105949117293</v>
      </c>
    </row>
    <row r="29" spans="1:6">
      <c r="A29" s="23">
        <v>2018</v>
      </c>
      <c r="B29" s="23" t="s">
        <v>514</v>
      </c>
      <c r="C29" s="13" t="s">
        <v>857</v>
      </c>
      <c r="D29" s="34">
        <v>32</v>
      </c>
      <c r="E29" s="60">
        <v>3597893746</v>
      </c>
      <c r="F29" s="54">
        <v>0.302334105059753</v>
      </c>
    </row>
    <row r="30" spans="1:6">
      <c r="A30" s="23">
        <v>2018</v>
      </c>
      <c r="B30" s="23" t="s">
        <v>514</v>
      </c>
      <c r="C30" s="13" t="s">
        <v>856</v>
      </c>
      <c r="D30" s="34">
        <v>32</v>
      </c>
      <c r="E30" s="60">
        <v>5737087140</v>
      </c>
      <c r="F30" s="54">
        <v>0.48209236530403099</v>
      </c>
    </row>
    <row r="31" spans="1:6">
      <c r="A31" s="23">
        <v>2018</v>
      </c>
      <c r="B31" s="23" t="s">
        <v>514</v>
      </c>
      <c r="C31" s="13" t="s">
        <v>858</v>
      </c>
      <c r="D31" s="34">
        <v>13</v>
      </c>
      <c r="E31" s="60">
        <v>2565409066</v>
      </c>
      <c r="F31" s="54">
        <v>0.21557352963621607</v>
      </c>
    </row>
    <row r="32" spans="1:6">
      <c r="A32" s="23">
        <v>2019</v>
      </c>
      <c r="B32" s="23" t="s">
        <v>1886</v>
      </c>
      <c r="C32" s="13" t="s">
        <v>857</v>
      </c>
      <c r="D32" s="34">
        <v>22</v>
      </c>
      <c r="E32" s="60">
        <v>7843040000</v>
      </c>
      <c r="F32" s="54">
        <v>0.29592347072890324</v>
      </c>
    </row>
    <row r="33" spans="1:6">
      <c r="A33" s="23">
        <v>2019</v>
      </c>
      <c r="B33" s="23" t="s">
        <v>1886</v>
      </c>
      <c r="C33" s="13" t="s">
        <v>856</v>
      </c>
      <c r="D33" s="34">
        <v>10</v>
      </c>
      <c r="E33" s="60">
        <v>12007732128</v>
      </c>
      <c r="F33" s="54">
        <v>0.45306026322710563</v>
      </c>
    </row>
    <row r="34" spans="1:6">
      <c r="A34" s="23">
        <v>2019</v>
      </c>
      <c r="B34" s="23" t="s">
        <v>1886</v>
      </c>
      <c r="C34" s="13" t="s">
        <v>858</v>
      </c>
      <c r="D34" s="34">
        <v>8</v>
      </c>
      <c r="E34" s="60">
        <v>6652837000</v>
      </c>
      <c r="F34" s="54">
        <v>0.25101626604399113</v>
      </c>
    </row>
    <row r="35" spans="1:6">
      <c r="A35" s="23">
        <v>2019</v>
      </c>
      <c r="B35" s="23" t="s">
        <v>514</v>
      </c>
      <c r="C35" s="13" t="s">
        <v>857</v>
      </c>
      <c r="D35" s="34">
        <v>37</v>
      </c>
      <c r="E35" s="60">
        <v>1879205505.23</v>
      </c>
      <c r="F35" s="54">
        <v>0.21316398034694148</v>
      </c>
    </row>
    <row r="36" spans="1:6">
      <c r="A36" s="23">
        <v>2019</v>
      </c>
      <c r="B36" s="23" t="s">
        <v>514</v>
      </c>
      <c r="C36" s="13" t="s">
        <v>856</v>
      </c>
      <c r="D36" s="34">
        <v>24</v>
      </c>
      <c r="E36" s="60">
        <v>2446938159</v>
      </c>
      <c r="F36" s="54">
        <v>0.27756361727527906</v>
      </c>
    </row>
    <row r="37" spans="1:6">
      <c r="A37" s="23">
        <v>2019</v>
      </c>
      <c r="B37" s="23" t="s">
        <v>514</v>
      </c>
      <c r="C37" s="13" t="s">
        <v>858</v>
      </c>
      <c r="D37" s="34">
        <v>14</v>
      </c>
      <c r="E37" s="60">
        <v>4489630474.3999996</v>
      </c>
      <c r="F37" s="54">
        <v>0.50927240237777949</v>
      </c>
    </row>
    <row r="38" spans="1:6">
      <c r="A38" s="23">
        <v>2020</v>
      </c>
      <c r="B38" s="23" t="s">
        <v>1886</v>
      </c>
      <c r="C38" s="13" t="s">
        <v>857</v>
      </c>
      <c r="D38" s="34">
        <v>10</v>
      </c>
      <c r="E38" s="60">
        <v>2170750000</v>
      </c>
      <c r="F38" s="54">
        <v>0.13496821733848344</v>
      </c>
    </row>
    <row r="39" spans="1:6">
      <c r="A39" s="23">
        <v>2020</v>
      </c>
      <c r="B39" s="23" t="s">
        <v>1886</v>
      </c>
      <c r="C39" s="13" t="s">
        <v>856</v>
      </c>
      <c r="D39" s="34">
        <v>21</v>
      </c>
      <c r="E39" s="60">
        <v>12040076102</v>
      </c>
      <c r="F39" s="54">
        <v>0.74860191551611954</v>
      </c>
    </row>
    <row r="40" spans="1:6">
      <c r="A40" s="23">
        <v>2020</v>
      </c>
      <c r="B40" s="23" t="s">
        <v>1886</v>
      </c>
      <c r="C40" s="13" t="s">
        <v>858</v>
      </c>
      <c r="D40" s="34">
        <v>5</v>
      </c>
      <c r="E40" s="60">
        <v>1872590000</v>
      </c>
      <c r="F40" s="54">
        <v>0.11642986714539708</v>
      </c>
    </row>
    <row r="41" spans="1:6">
      <c r="A41" s="23">
        <v>2020</v>
      </c>
      <c r="B41" s="23" t="s">
        <v>514</v>
      </c>
      <c r="C41" s="13" t="s">
        <v>857</v>
      </c>
      <c r="D41" s="34">
        <v>18</v>
      </c>
      <c r="E41" s="60">
        <v>1337551067</v>
      </c>
      <c r="F41" s="54">
        <v>0.11325474995533458</v>
      </c>
    </row>
    <row r="42" spans="1:6">
      <c r="A42" s="23">
        <v>2020</v>
      </c>
      <c r="B42" s="23" t="s">
        <v>514</v>
      </c>
      <c r="C42" s="13" t="s">
        <v>856</v>
      </c>
      <c r="D42" s="34">
        <v>21</v>
      </c>
      <c r="E42" s="60">
        <v>4915147676</v>
      </c>
      <c r="F42" s="54">
        <v>0.41618135918164828</v>
      </c>
    </row>
    <row r="43" spans="1:6">
      <c r="A43" s="23">
        <v>2020</v>
      </c>
      <c r="B43" s="23" t="s">
        <v>514</v>
      </c>
      <c r="C43" s="13" t="s">
        <v>858</v>
      </c>
      <c r="D43" s="34">
        <v>23</v>
      </c>
      <c r="E43" s="60">
        <v>5557411363</v>
      </c>
      <c r="F43" s="54">
        <v>0.47056389086301714</v>
      </c>
    </row>
    <row r="44" spans="1:6">
      <c r="A44" s="23">
        <v>2021</v>
      </c>
      <c r="B44" s="23" t="s">
        <v>1886</v>
      </c>
      <c r="C44" s="13" t="s">
        <v>857</v>
      </c>
      <c r="D44" s="34">
        <v>33</v>
      </c>
      <c r="E44" s="60">
        <v>3657716900</v>
      </c>
      <c r="F44" s="54">
        <v>0.14952203142341744</v>
      </c>
    </row>
    <row r="45" spans="1:6">
      <c r="A45" s="23">
        <v>2021</v>
      </c>
      <c r="B45" s="23" t="s">
        <v>1886</v>
      </c>
      <c r="C45" s="13" t="s">
        <v>856</v>
      </c>
      <c r="D45" s="34">
        <v>30</v>
      </c>
      <c r="E45" s="60">
        <v>18014195282</v>
      </c>
      <c r="F45" s="54">
        <v>0.73639353363372173</v>
      </c>
    </row>
    <row r="46" spans="1:6">
      <c r="A46" s="23">
        <v>2021</v>
      </c>
      <c r="B46" s="23" t="s">
        <v>1886</v>
      </c>
      <c r="C46" s="13" t="s">
        <v>858</v>
      </c>
      <c r="D46" s="34">
        <v>6</v>
      </c>
      <c r="E46" s="60">
        <v>2790816589</v>
      </c>
      <c r="F46" s="54">
        <v>0.11408443494286086</v>
      </c>
    </row>
    <row r="47" spans="1:6">
      <c r="A47" s="23">
        <v>2021</v>
      </c>
      <c r="B47" s="23" t="s">
        <v>514</v>
      </c>
      <c r="C47" s="13" t="s">
        <v>857</v>
      </c>
      <c r="D47" s="34">
        <v>8</v>
      </c>
      <c r="E47" s="60">
        <v>619124750</v>
      </c>
      <c r="F47" s="54">
        <v>0.18735387127862002</v>
      </c>
    </row>
    <row r="48" spans="1:6">
      <c r="A48" s="23">
        <v>2021</v>
      </c>
      <c r="B48" s="23" t="s">
        <v>514</v>
      </c>
      <c r="C48" s="13" t="s">
        <v>856</v>
      </c>
      <c r="D48" s="34">
        <v>10</v>
      </c>
      <c r="E48" s="60">
        <v>2502149347</v>
      </c>
      <c r="F48" s="54">
        <v>0.75717755860627622</v>
      </c>
    </row>
    <row r="49" spans="1:6">
      <c r="A49" s="23">
        <v>2021</v>
      </c>
      <c r="B49" s="23" t="s">
        <v>514</v>
      </c>
      <c r="C49" s="13" t="s">
        <v>858</v>
      </c>
      <c r="D49" s="34">
        <v>2</v>
      </c>
      <c r="E49" s="60">
        <v>183300000</v>
      </c>
      <c r="F49" s="54">
        <v>5.5468570115103699E-2</v>
      </c>
    </row>
  </sheetData>
  <sheetProtection autoFilter="0" pivotTables="0"/>
  <autoFilter ref="A1:F1" xr:uid="{00000000-0009-0000-0000-000043000000}"/>
  <sortState xmlns:xlrd2="http://schemas.microsoft.com/office/spreadsheetml/2017/richdata2" ref="A2:F49">
    <sortCondition ref="A2:A49"/>
    <sortCondition descending="1" ref="B2:B49"/>
    <sortCondition ref="C2:C49"/>
    <sortCondition descending="1" ref="D2:D49"/>
    <sortCondition descending="1" ref="E2:E49"/>
    <sortCondition descending="1" ref="F2:F49"/>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0"/>
  </sheetPr>
  <dimension ref="A1:S2169"/>
  <sheetViews>
    <sheetView zoomScale="85" zoomScaleNormal="85" workbookViewId="0">
      <pane ySplit="1" topLeftCell="A2" activePane="bottomLeft" state="frozen"/>
      <selection pane="bottomLeft" sqref="A1:E6"/>
    </sheetView>
  </sheetViews>
  <sheetFormatPr baseColWidth="10" defaultRowHeight="12.75"/>
  <cols>
    <col min="1" max="1" width="6.5" style="19" bestFit="1" customWidth="1"/>
    <col min="2" max="2" width="13.125" style="19" bestFit="1" customWidth="1"/>
    <col min="3" max="3" width="46.25" style="19" bestFit="1" customWidth="1"/>
    <col min="4" max="4" width="28" style="19" bestFit="1" customWidth="1"/>
    <col min="5" max="5" width="68.75" style="19" bestFit="1" customWidth="1"/>
    <col min="6" max="6" width="14.375" style="20" customWidth="1"/>
    <col min="7" max="7" width="21.125" style="19" customWidth="1"/>
    <col min="8" max="8" width="15.125" style="19" customWidth="1"/>
    <col min="9" max="9" width="21.25" style="19" customWidth="1"/>
    <col min="10" max="10" width="38.625" style="19" customWidth="1"/>
    <col min="11" max="11" width="28.375" style="21" customWidth="1"/>
    <col min="12" max="12" width="25.875" style="19" customWidth="1"/>
    <col min="13" max="13" width="45.125" style="19" bestFit="1" customWidth="1"/>
    <col min="14" max="14" width="23.375" style="19" customWidth="1"/>
    <col min="15" max="15" width="18.125" style="19" customWidth="1"/>
    <col min="16" max="16" width="26.25" style="19" customWidth="1"/>
    <col min="17" max="17" width="33.625" style="19" customWidth="1"/>
    <col min="18" max="18" width="19.375" style="19" customWidth="1"/>
    <col min="19" max="19" width="20" style="19" bestFit="1" customWidth="1"/>
    <col min="20" max="16384" width="11" style="19"/>
  </cols>
  <sheetData>
    <row r="1" spans="1:19" ht="33.75" customHeight="1">
      <c r="A1" s="43" t="s">
        <v>2398</v>
      </c>
      <c r="B1" s="43" t="s">
        <v>199</v>
      </c>
      <c r="C1" s="44" t="s">
        <v>3047</v>
      </c>
      <c r="D1" s="44" t="s">
        <v>2368</v>
      </c>
      <c r="E1" s="44" t="s">
        <v>2369</v>
      </c>
      <c r="F1" s="44" t="s">
        <v>3897</v>
      </c>
      <c r="G1" s="44" t="s">
        <v>3596</v>
      </c>
      <c r="H1" s="44" t="s">
        <v>4</v>
      </c>
      <c r="I1" s="47" t="s">
        <v>2188</v>
      </c>
      <c r="J1" s="47" t="s">
        <v>2189</v>
      </c>
      <c r="K1" s="47" t="s">
        <v>2735</v>
      </c>
      <c r="L1" s="48" t="s">
        <v>2736</v>
      </c>
      <c r="M1" s="48" t="s">
        <v>2737</v>
      </c>
      <c r="N1" s="49" t="s">
        <v>3040</v>
      </c>
      <c r="O1" s="49" t="s">
        <v>3041</v>
      </c>
      <c r="P1" s="49" t="s">
        <v>3042</v>
      </c>
      <c r="Q1" s="49" t="s">
        <v>3043</v>
      </c>
      <c r="R1" s="49" t="s">
        <v>3044</v>
      </c>
      <c r="S1" s="49" t="s">
        <v>3045</v>
      </c>
    </row>
    <row r="2" spans="1:19" ht="16.5" customHeight="1">
      <c r="A2" s="23">
        <v>2014</v>
      </c>
      <c r="B2" s="13" t="s">
        <v>1886</v>
      </c>
      <c r="C2" s="13" t="s">
        <v>5</v>
      </c>
      <c r="D2" s="13" t="s">
        <v>205</v>
      </c>
      <c r="E2" s="13" t="s">
        <v>7</v>
      </c>
      <c r="F2" s="13"/>
      <c r="G2" s="13" t="s">
        <v>4747</v>
      </c>
      <c r="H2" s="13" t="s">
        <v>6</v>
      </c>
      <c r="I2" s="13" t="s">
        <v>2190</v>
      </c>
      <c r="J2" s="13" t="s">
        <v>2706</v>
      </c>
      <c r="K2" s="13" t="s">
        <v>2706</v>
      </c>
      <c r="L2" s="13"/>
      <c r="M2" s="13" t="s">
        <v>0</v>
      </c>
      <c r="N2" s="34">
        <v>0</v>
      </c>
      <c r="O2" s="34">
        <v>0</v>
      </c>
      <c r="P2" s="34">
        <v>0</v>
      </c>
      <c r="Q2" s="34">
        <v>0</v>
      </c>
      <c r="R2" s="34">
        <v>0</v>
      </c>
      <c r="S2" s="34">
        <v>24</v>
      </c>
    </row>
    <row r="3" spans="1:19" ht="16.5" customHeight="1">
      <c r="A3" s="23">
        <v>2014</v>
      </c>
      <c r="B3" s="13" t="s">
        <v>1886</v>
      </c>
      <c r="C3" s="13" t="s">
        <v>5</v>
      </c>
      <c r="D3" s="13" t="s">
        <v>206</v>
      </c>
      <c r="E3" s="13" t="s">
        <v>9</v>
      </c>
      <c r="F3" s="13"/>
      <c r="G3" s="13" t="s">
        <v>4747</v>
      </c>
      <c r="H3" s="13" t="s">
        <v>6</v>
      </c>
      <c r="I3" s="13" t="s">
        <v>2931</v>
      </c>
      <c r="J3" s="13" t="s">
        <v>2706</v>
      </c>
      <c r="K3" s="13" t="s">
        <v>2706</v>
      </c>
      <c r="L3" s="13" t="s">
        <v>2738</v>
      </c>
      <c r="M3" s="13" t="s">
        <v>2805</v>
      </c>
      <c r="N3" s="34">
        <v>0</v>
      </c>
      <c r="O3" s="34">
        <v>0</v>
      </c>
      <c r="P3" s="34">
        <v>0</v>
      </c>
      <c r="Q3" s="34">
        <v>0</v>
      </c>
      <c r="R3" s="34">
        <v>0</v>
      </c>
      <c r="S3" s="34">
        <v>48</v>
      </c>
    </row>
    <row r="4" spans="1:19" ht="16.5" customHeight="1">
      <c r="A4" s="23">
        <v>2014</v>
      </c>
      <c r="B4" s="13" t="s">
        <v>1886</v>
      </c>
      <c r="C4" s="13" t="s">
        <v>5</v>
      </c>
      <c r="D4" s="13" t="s">
        <v>6702</v>
      </c>
      <c r="E4" s="13" t="s">
        <v>559</v>
      </c>
      <c r="F4" s="13"/>
      <c r="G4" s="13" t="s">
        <v>4747</v>
      </c>
      <c r="H4" s="13" t="s">
        <v>6</v>
      </c>
      <c r="I4" s="13" t="s">
        <v>2394</v>
      </c>
      <c r="J4" s="13" t="s">
        <v>2932</v>
      </c>
      <c r="K4" s="13">
        <v>8</v>
      </c>
      <c r="L4" s="13" t="s">
        <v>2738</v>
      </c>
      <c r="M4" s="13" t="s">
        <v>2922</v>
      </c>
      <c r="N4" s="34">
        <v>132</v>
      </c>
      <c r="O4" s="34">
        <v>26</v>
      </c>
      <c r="P4" s="34">
        <v>12</v>
      </c>
      <c r="Q4" s="34">
        <v>38</v>
      </c>
      <c r="R4" s="34">
        <v>18</v>
      </c>
      <c r="S4" s="34">
        <v>0</v>
      </c>
    </row>
    <row r="5" spans="1:19" ht="16.5" customHeight="1">
      <c r="A5" s="23">
        <v>2014</v>
      </c>
      <c r="B5" s="13" t="s">
        <v>1886</v>
      </c>
      <c r="C5" s="13" t="s">
        <v>5</v>
      </c>
      <c r="D5" s="13" t="s">
        <v>6702</v>
      </c>
      <c r="E5" s="13" t="s">
        <v>1462</v>
      </c>
      <c r="F5" s="13"/>
      <c r="G5" s="13" t="s">
        <v>4747</v>
      </c>
      <c r="H5" s="13" t="s">
        <v>6</v>
      </c>
      <c r="I5" s="13" t="s">
        <v>2394</v>
      </c>
      <c r="J5" s="13" t="s">
        <v>2933</v>
      </c>
      <c r="K5" s="13">
        <v>6</v>
      </c>
      <c r="L5" s="13" t="s">
        <v>2738</v>
      </c>
      <c r="M5" s="13" t="s">
        <v>2739</v>
      </c>
      <c r="N5" s="34">
        <v>130</v>
      </c>
      <c r="O5" s="34">
        <v>32</v>
      </c>
      <c r="P5" s="34">
        <v>8</v>
      </c>
      <c r="Q5" s="34">
        <v>40</v>
      </c>
      <c r="R5" s="34">
        <v>18</v>
      </c>
      <c r="S5" s="34">
        <v>0</v>
      </c>
    </row>
    <row r="6" spans="1:19" ht="16.5" customHeight="1">
      <c r="A6" s="23">
        <v>2014</v>
      </c>
      <c r="B6" s="13" t="s">
        <v>1886</v>
      </c>
      <c r="C6" s="13" t="s">
        <v>10</v>
      </c>
      <c r="D6" s="13" t="s">
        <v>205</v>
      </c>
      <c r="E6" s="13" t="s">
        <v>11</v>
      </c>
      <c r="F6" s="13"/>
      <c r="G6" s="13" t="s">
        <v>4747</v>
      </c>
      <c r="H6" s="13" t="s">
        <v>6</v>
      </c>
      <c r="I6" s="13" t="s">
        <v>2190</v>
      </c>
      <c r="J6" s="13" t="s">
        <v>2706</v>
      </c>
      <c r="K6" s="13" t="s">
        <v>2706</v>
      </c>
      <c r="L6" s="13" t="s">
        <v>2738</v>
      </c>
      <c r="M6" s="13" t="s">
        <v>3031</v>
      </c>
      <c r="N6" s="34">
        <v>0</v>
      </c>
      <c r="O6" s="34">
        <v>0</v>
      </c>
      <c r="P6" s="34">
        <v>0</v>
      </c>
      <c r="Q6" s="34">
        <v>0</v>
      </c>
      <c r="R6" s="34">
        <v>0</v>
      </c>
      <c r="S6" s="34">
        <v>22</v>
      </c>
    </row>
    <row r="7" spans="1:19" ht="16.5" customHeight="1">
      <c r="A7" s="23">
        <v>2014</v>
      </c>
      <c r="B7" s="13" t="s">
        <v>1886</v>
      </c>
      <c r="C7" s="13" t="s">
        <v>10</v>
      </c>
      <c r="D7" s="13" t="s">
        <v>206</v>
      </c>
      <c r="E7" s="13" t="s">
        <v>13</v>
      </c>
      <c r="F7" s="13"/>
      <c r="G7" s="13" t="s">
        <v>4747</v>
      </c>
      <c r="H7" s="13" t="s">
        <v>6</v>
      </c>
      <c r="I7" s="13" t="s">
        <v>2190</v>
      </c>
      <c r="J7" s="13" t="s">
        <v>2706</v>
      </c>
      <c r="K7" s="13" t="s">
        <v>2706</v>
      </c>
      <c r="L7" s="13"/>
      <c r="M7" s="13" t="s">
        <v>0</v>
      </c>
      <c r="N7" s="34">
        <v>0</v>
      </c>
      <c r="O7" s="34">
        <v>0</v>
      </c>
      <c r="P7" s="34">
        <v>0</v>
      </c>
      <c r="Q7" s="34">
        <v>0</v>
      </c>
      <c r="R7" s="34">
        <v>0</v>
      </c>
      <c r="S7" s="34">
        <v>48</v>
      </c>
    </row>
    <row r="8" spans="1:19" ht="16.5" customHeight="1">
      <c r="A8" s="23">
        <v>2014</v>
      </c>
      <c r="B8" s="13" t="s">
        <v>1886</v>
      </c>
      <c r="C8" s="13" t="s">
        <v>10</v>
      </c>
      <c r="D8" s="13" t="s">
        <v>6702</v>
      </c>
      <c r="E8" s="13" t="s">
        <v>1454</v>
      </c>
      <c r="F8" s="13"/>
      <c r="G8" s="13" t="s">
        <v>4747</v>
      </c>
      <c r="H8" s="13" t="s">
        <v>6</v>
      </c>
      <c r="I8" s="13" t="s">
        <v>2190</v>
      </c>
      <c r="J8" s="13" t="s">
        <v>2706</v>
      </c>
      <c r="K8" s="13" t="s">
        <v>2706</v>
      </c>
      <c r="L8" s="13" t="s">
        <v>2738</v>
      </c>
      <c r="M8" s="13" t="s">
        <v>2921</v>
      </c>
      <c r="N8" s="34">
        <v>105</v>
      </c>
      <c r="O8" s="34">
        <v>24</v>
      </c>
      <c r="P8" s="34">
        <v>0</v>
      </c>
      <c r="Q8" s="34">
        <v>24</v>
      </c>
      <c r="R8" s="34">
        <v>24</v>
      </c>
      <c r="S8" s="34">
        <v>0</v>
      </c>
    </row>
    <row r="9" spans="1:19" ht="16.5" customHeight="1">
      <c r="A9" s="23">
        <v>2014</v>
      </c>
      <c r="B9" s="13" t="s">
        <v>1886</v>
      </c>
      <c r="C9" s="13" t="s">
        <v>10</v>
      </c>
      <c r="D9" s="13" t="s">
        <v>6702</v>
      </c>
      <c r="E9" s="13" t="s">
        <v>1455</v>
      </c>
      <c r="F9" s="13"/>
      <c r="G9" s="13" t="s">
        <v>4747</v>
      </c>
      <c r="H9" s="13" t="s">
        <v>6</v>
      </c>
      <c r="I9" s="13" t="s">
        <v>2394</v>
      </c>
      <c r="J9" s="13" t="s">
        <v>2934</v>
      </c>
      <c r="K9" s="13">
        <v>6</v>
      </c>
      <c r="L9" s="13"/>
      <c r="M9" s="13" t="s">
        <v>0</v>
      </c>
      <c r="N9" s="34">
        <v>104</v>
      </c>
      <c r="O9" s="34">
        <v>0</v>
      </c>
      <c r="P9" s="34">
        <v>0</v>
      </c>
      <c r="Q9" s="34">
        <v>44</v>
      </c>
      <c r="R9" s="34">
        <v>22</v>
      </c>
      <c r="S9" s="34">
        <v>0</v>
      </c>
    </row>
    <row r="10" spans="1:19" ht="16.5" customHeight="1">
      <c r="A10" s="23">
        <v>2014</v>
      </c>
      <c r="B10" s="13" t="s">
        <v>1886</v>
      </c>
      <c r="C10" s="13" t="s">
        <v>10</v>
      </c>
      <c r="D10" s="13" t="s">
        <v>6702</v>
      </c>
      <c r="E10" s="13" t="s">
        <v>1467</v>
      </c>
      <c r="F10" s="13"/>
      <c r="G10" s="13" t="s">
        <v>4747</v>
      </c>
      <c r="H10" s="13" t="s">
        <v>6</v>
      </c>
      <c r="I10" s="13" t="s">
        <v>2394</v>
      </c>
      <c r="J10" s="13" t="s">
        <v>2935</v>
      </c>
      <c r="K10" s="13">
        <v>6</v>
      </c>
      <c r="L10" s="13"/>
      <c r="M10" s="13" t="s">
        <v>0</v>
      </c>
      <c r="N10" s="34">
        <v>104</v>
      </c>
      <c r="O10" s="34">
        <v>66</v>
      </c>
      <c r="P10" s="34">
        <v>0</v>
      </c>
      <c r="Q10" s="34">
        <v>66</v>
      </c>
      <c r="R10" s="34">
        <v>8</v>
      </c>
      <c r="S10" s="34">
        <v>0</v>
      </c>
    </row>
    <row r="11" spans="1:19" ht="16.5" customHeight="1">
      <c r="A11" s="23">
        <v>2014</v>
      </c>
      <c r="B11" s="13" t="s">
        <v>1886</v>
      </c>
      <c r="C11" s="13" t="s">
        <v>14</v>
      </c>
      <c r="D11" s="13" t="s">
        <v>207</v>
      </c>
      <c r="E11" s="13" t="s">
        <v>22</v>
      </c>
      <c r="F11" s="13"/>
      <c r="G11" s="13" t="s">
        <v>4747</v>
      </c>
      <c r="H11" s="13" t="s">
        <v>6</v>
      </c>
      <c r="I11" s="13"/>
      <c r="J11" s="13" t="s">
        <v>5546</v>
      </c>
      <c r="K11" s="13"/>
      <c r="L11" s="13"/>
      <c r="M11" s="13" t="s">
        <v>0</v>
      </c>
      <c r="N11" s="34">
        <v>0</v>
      </c>
      <c r="O11" s="34">
        <v>0</v>
      </c>
      <c r="P11" s="34">
        <v>0</v>
      </c>
      <c r="Q11" s="34">
        <v>0</v>
      </c>
      <c r="R11" s="34">
        <v>0</v>
      </c>
      <c r="S11" s="34">
        <v>106</v>
      </c>
    </row>
    <row r="12" spans="1:19" ht="16.5" customHeight="1">
      <c r="A12" s="23">
        <v>2014</v>
      </c>
      <c r="B12" s="13" t="s">
        <v>1886</v>
      </c>
      <c r="C12" s="13" t="s">
        <v>14</v>
      </c>
      <c r="D12" s="13" t="s">
        <v>205</v>
      </c>
      <c r="E12" s="13" t="s">
        <v>16</v>
      </c>
      <c r="F12" s="13"/>
      <c r="G12" s="13" t="s">
        <v>4747</v>
      </c>
      <c r="H12" s="13" t="s">
        <v>6</v>
      </c>
      <c r="I12" s="13" t="s">
        <v>2190</v>
      </c>
      <c r="J12" s="13" t="s">
        <v>2706</v>
      </c>
      <c r="K12" s="13" t="s">
        <v>2706</v>
      </c>
      <c r="L12" s="13" t="s">
        <v>2738</v>
      </c>
      <c r="M12" s="13" t="s">
        <v>2740</v>
      </c>
      <c r="N12" s="34">
        <v>0</v>
      </c>
      <c r="O12" s="34">
        <v>0</v>
      </c>
      <c r="P12" s="34">
        <v>0</v>
      </c>
      <c r="Q12" s="34">
        <v>0</v>
      </c>
      <c r="R12" s="34">
        <v>0</v>
      </c>
      <c r="S12" s="34">
        <v>30</v>
      </c>
    </row>
    <row r="13" spans="1:19" ht="16.5" customHeight="1">
      <c r="A13" s="23">
        <v>2014</v>
      </c>
      <c r="B13" s="13" t="s">
        <v>1886</v>
      </c>
      <c r="C13" s="13" t="s">
        <v>14</v>
      </c>
      <c r="D13" s="13" t="s">
        <v>205</v>
      </c>
      <c r="E13" s="13" t="s">
        <v>17</v>
      </c>
      <c r="F13" s="13"/>
      <c r="G13" s="13" t="s">
        <v>4747</v>
      </c>
      <c r="H13" s="13" t="s">
        <v>6</v>
      </c>
      <c r="I13" s="13"/>
      <c r="J13" s="13" t="s">
        <v>5546</v>
      </c>
      <c r="K13" s="13"/>
      <c r="L13" s="13"/>
      <c r="M13" s="13" t="s">
        <v>0</v>
      </c>
      <c r="N13" s="34">
        <v>0</v>
      </c>
      <c r="O13" s="34">
        <v>0</v>
      </c>
      <c r="P13" s="34">
        <v>0</v>
      </c>
      <c r="Q13" s="34">
        <v>0</v>
      </c>
      <c r="R13" s="34">
        <v>0</v>
      </c>
      <c r="S13" s="34">
        <v>0</v>
      </c>
    </row>
    <row r="14" spans="1:19" ht="16.5" customHeight="1">
      <c r="A14" s="23">
        <v>2014</v>
      </c>
      <c r="B14" s="13" t="s">
        <v>1886</v>
      </c>
      <c r="C14" s="13" t="s">
        <v>14</v>
      </c>
      <c r="D14" s="13" t="s">
        <v>205</v>
      </c>
      <c r="E14" s="13" t="s">
        <v>18</v>
      </c>
      <c r="F14" s="13"/>
      <c r="G14" s="13" t="s">
        <v>4747</v>
      </c>
      <c r="H14" s="13" t="s">
        <v>6</v>
      </c>
      <c r="I14" s="13" t="s">
        <v>2190</v>
      </c>
      <c r="J14" s="13" t="s">
        <v>2706</v>
      </c>
      <c r="K14" s="13" t="s">
        <v>2706</v>
      </c>
      <c r="L14" s="13" t="s">
        <v>2738</v>
      </c>
      <c r="M14" s="13" t="s">
        <v>2741</v>
      </c>
      <c r="N14" s="34">
        <v>0</v>
      </c>
      <c r="O14" s="34">
        <v>0</v>
      </c>
      <c r="P14" s="34">
        <v>0</v>
      </c>
      <c r="Q14" s="34">
        <v>0</v>
      </c>
      <c r="R14" s="34">
        <v>0</v>
      </c>
      <c r="S14" s="34">
        <v>30</v>
      </c>
    </row>
    <row r="15" spans="1:19" ht="16.5" customHeight="1">
      <c r="A15" s="23">
        <v>2014</v>
      </c>
      <c r="B15" s="13" t="s">
        <v>1886</v>
      </c>
      <c r="C15" s="13" t="s">
        <v>14</v>
      </c>
      <c r="D15" s="13" t="s">
        <v>205</v>
      </c>
      <c r="E15" s="13" t="s">
        <v>19</v>
      </c>
      <c r="F15" s="13"/>
      <c r="G15" s="13" t="s">
        <v>4747</v>
      </c>
      <c r="H15" s="13" t="s">
        <v>6</v>
      </c>
      <c r="I15" s="13" t="s">
        <v>2190</v>
      </c>
      <c r="J15" s="13" t="s">
        <v>2706</v>
      </c>
      <c r="K15" s="13" t="s">
        <v>2706</v>
      </c>
      <c r="L15" s="13" t="s">
        <v>2738</v>
      </c>
      <c r="M15" s="13" t="s">
        <v>2742</v>
      </c>
      <c r="N15" s="34">
        <v>0</v>
      </c>
      <c r="O15" s="34">
        <v>0</v>
      </c>
      <c r="P15" s="34">
        <v>0</v>
      </c>
      <c r="Q15" s="34">
        <v>0</v>
      </c>
      <c r="R15" s="34">
        <v>0</v>
      </c>
      <c r="S15" s="34">
        <v>30</v>
      </c>
    </row>
    <row r="16" spans="1:19" ht="16.5" customHeight="1">
      <c r="A16" s="23">
        <v>2014</v>
      </c>
      <c r="B16" s="13" t="s">
        <v>1886</v>
      </c>
      <c r="C16" s="13" t="s">
        <v>14</v>
      </c>
      <c r="D16" s="13" t="s">
        <v>206</v>
      </c>
      <c r="E16" s="13" t="s">
        <v>20</v>
      </c>
      <c r="F16" s="13"/>
      <c r="G16" s="13" t="s">
        <v>4747</v>
      </c>
      <c r="H16" s="13" t="s">
        <v>6</v>
      </c>
      <c r="I16" s="13"/>
      <c r="J16" s="13" t="s">
        <v>5546</v>
      </c>
      <c r="K16" s="13"/>
      <c r="L16" s="13"/>
      <c r="M16" s="13" t="s">
        <v>0</v>
      </c>
      <c r="N16" s="34">
        <v>0</v>
      </c>
      <c r="O16" s="34">
        <v>0</v>
      </c>
      <c r="P16" s="34">
        <v>0</v>
      </c>
      <c r="Q16" s="34">
        <v>0</v>
      </c>
      <c r="R16" s="34">
        <v>0</v>
      </c>
      <c r="S16" s="34">
        <v>52</v>
      </c>
    </row>
    <row r="17" spans="1:19" ht="16.5" customHeight="1">
      <c r="A17" s="23">
        <v>2014</v>
      </c>
      <c r="B17" s="13" t="s">
        <v>1886</v>
      </c>
      <c r="C17" s="13" t="s">
        <v>14</v>
      </c>
      <c r="D17" s="13" t="s">
        <v>206</v>
      </c>
      <c r="E17" s="13" t="s">
        <v>21</v>
      </c>
      <c r="F17" s="13"/>
      <c r="G17" s="13" t="s">
        <v>4747</v>
      </c>
      <c r="H17" s="13" t="s">
        <v>6</v>
      </c>
      <c r="I17" s="13" t="s">
        <v>2190</v>
      </c>
      <c r="J17" s="13" t="s">
        <v>2706</v>
      </c>
      <c r="K17" s="13" t="s">
        <v>2706</v>
      </c>
      <c r="L17" s="13" t="s">
        <v>2738</v>
      </c>
      <c r="M17" s="13" t="s">
        <v>2819</v>
      </c>
      <c r="N17" s="34">
        <v>0</v>
      </c>
      <c r="O17" s="34">
        <v>0</v>
      </c>
      <c r="P17" s="34">
        <v>0</v>
      </c>
      <c r="Q17" s="34">
        <v>0</v>
      </c>
      <c r="R17" s="34">
        <v>0</v>
      </c>
      <c r="S17" s="34">
        <v>48</v>
      </c>
    </row>
    <row r="18" spans="1:19" ht="16.5" customHeight="1">
      <c r="A18" s="23">
        <v>2014</v>
      </c>
      <c r="B18" s="13" t="s">
        <v>1886</v>
      </c>
      <c r="C18" s="13" t="s">
        <v>14</v>
      </c>
      <c r="D18" s="13" t="s">
        <v>6702</v>
      </c>
      <c r="E18" s="13" t="s">
        <v>1456</v>
      </c>
      <c r="F18" s="13"/>
      <c r="G18" s="13" t="s">
        <v>4747</v>
      </c>
      <c r="H18" s="13" t="s">
        <v>6</v>
      </c>
      <c r="I18" s="13" t="s">
        <v>2394</v>
      </c>
      <c r="J18" s="13" t="s">
        <v>2936</v>
      </c>
      <c r="K18" s="13">
        <v>6</v>
      </c>
      <c r="L18" s="13"/>
      <c r="M18" s="13" t="s">
        <v>0</v>
      </c>
      <c r="N18" s="34">
        <v>126</v>
      </c>
      <c r="O18" s="34">
        <v>18</v>
      </c>
      <c r="P18" s="34">
        <v>18</v>
      </c>
      <c r="Q18" s="34">
        <v>36</v>
      </c>
      <c r="R18" s="34">
        <v>18</v>
      </c>
      <c r="S18" s="34">
        <v>0</v>
      </c>
    </row>
    <row r="19" spans="1:19" ht="16.5" customHeight="1">
      <c r="A19" s="23">
        <v>2014</v>
      </c>
      <c r="B19" s="13" t="s">
        <v>1886</v>
      </c>
      <c r="C19" s="13" t="s">
        <v>14</v>
      </c>
      <c r="D19" s="13" t="s">
        <v>6702</v>
      </c>
      <c r="E19" s="13" t="s">
        <v>1457</v>
      </c>
      <c r="F19" s="13"/>
      <c r="G19" s="13" t="s">
        <v>4747</v>
      </c>
      <c r="H19" s="13" t="s">
        <v>6</v>
      </c>
      <c r="I19" s="13" t="s">
        <v>2394</v>
      </c>
      <c r="J19" s="13" t="s">
        <v>2937</v>
      </c>
      <c r="K19" s="13"/>
      <c r="L19" s="13"/>
      <c r="M19" s="13" t="s">
        <v>0</v>
      </c>
      <c r="N19" s="34">
        <v>120</v>
      </c>
      <c r="O19" s="34">
        <v>17</v>
      </c>
      <c r="P19" s="34">
        <v>17</v>
      </c>
      <c r="Q19" s="34">
        <v>34</v>
      </c>
      <c r="R19" s="34">
        <v>17</v>
      </c>
      <c r="S19" s="34">
        <v>0</v>
      </c>
    </row>
    <row r="20" spans="1:19" ht="16.5" customHeight="1">
      <c r="A20" s="23">
        <v>2014</v>
      </c>
      <c r="B20" s="13" t="s">
        <v>1886</v>
      </c>
      <c r="C20" s="13" t="s">
        <v>14</v>
      </c>
      <c r="D20" s="13" t="s">
        <v>6702</v>
      </c>
      <c r="E20" s="13" t="s">
        <v>1474</v>
      </c>
      <c r="F20" s="13"/>
      <c r="G20" s="13" t="s">
        <v>4747</v>
      </c>
      <c r="H20" s="13" t="s">
        <v>6</v>
      </c>
      <c r="I20" s="13"/>
      <c r="J20" s="13" t="s">
        <v>5546</v>
      </c>
      <c r="K20" s="13"/>
      <c r="L20" s="13"/>
      <c r="M20" s="13" t="s">
        <v>0</v>
      </c>
      <c r="N20" s="34">
        <v>102</v>
      </c>
      <c r="O20" s="34">
        <v>0</v>
      </c>
      <c r="P20" s="34">
        <v>0</v>
      </c>
      <c r="Q20" s="34">
        <v>28</v>
      </c>
      <c r="R20" s="34">
        <v>14</v>
      </c>
      <c r="S20" s="34">
        <v>0</v>
      </c>
    </row>
    <row r="21" spans="1:19" ht="16.5" customHeight="1">
      <c r="A21" s="23">
        <v>2014</v>
      </c>
      <c r="B21" s="13" t="s">
        <v>1886</v>
      </c>
      <c r="C21" s="13" t="s">
        <v>14</v>
      </c>
      <c r="D21" s="13" t="s">
        <v>6702</v>
      </c>
      <c r="E21" s="13" t="s">
        <v>1475</v>
      </c>
      <c r="F21" s="13"/>
      <c r="G21" s="13" t="s">
        <v>4747</v>
      </c>
      <c r="H21" s="13" t="s">
        <v>6</v>
      </c>
      <c r="I21" s="13"/>
      <c r="J21" s="13" t="s">
        <v>5546</v>
      </c>
      <c r="K21" s="13"/>
      <c r="L21" s="13"/>
      <c r="M21" s="13" t="s">
        <v>0</v>
      </c>
      <c r="N21" s="34">
        <v>94</v>
      </c>
      <c r="O21" s="34">
        <v>28</v>
      </c>
      <c r="P21" s="34">
        <v>0</v>
      </c>
      <c r="Q21" s="34">
        <v>28</v>
      </c>
      <c r="R21" s="34">
        <v>14</v>
      </c>
      <c r="S21" s="34">
        <v>0</v>
      </c>
    </row>
    <row r="22" spans="1:19" ht="16.5" customHeight="1">
      <c r="A22" s="23">
        <v>2014</v>
      </c>
      <c r="B22" s="13" t="s">
        <v>1886</v>
      </c>
      <c r="C22" s="13" t="s">
        <v>14</v>
      </c>
      <c r="D22" s="13" t="s">
        <v>6702</v>
      </c>
      <c r="E22" s="13" t="s">
        <v>1476</v>
      </c>
      <c r="F22" s="13"/>
      <c r="G22" s="13" t="s">
        <v>4747</v>
      </c>
      <c r="H22" s="13" t="s">
        <v>6</v>
      </c>
      <c r="I22" s="13" t="s">
        <v>2394</v>
      </c>
      <c r="J22" s="13" t="s">
        <v>2930</v>
      </c>
      <c r="K22" s="13">
        <v>6</v>
      </c>
      <c r="L22" s="13"/>
      <c r="M22" s="13" t="s">
        <v>0</v>
      </c>
      <c r="N22" s="34">
        <v>126</v>
      </c>
      <c r="O22" s="34">
        <v>18</v>
      </c>
      <c r="P22" s="34">
        <v>18</v>
      </c>
      <c r="Q22" s="34">
        <v>36</v>
      </c>
      <c r="R22" s="34">
        <v>18</v>
      </c>
      <c r="S22" s="34">
        <v>0</v>
      </c>
    </row>
    <row r="23" spans="1:19" ht="16.5" customHeight="1">
      <c r="A23" s="23">
        <v>2014</v>
      </c>
      <c r="B23" s="13" t="s">
        <v>1886</v>
      </c>
      <c r="C23" s="13" t="s">
        <v>23</v>
      </c>
      <c r="D23" s="13" t="s">
        <v>205</v>
      </c>
      <c r="E23" s="13" t="s">
        <v>983</v>
      </c>
      <c r="F23" s="13"/>
      <c r="G23" s="13" t="s">
        <v>4747</v>
      </c>
      <c r="H23" s="13" t="s">
        <v>6</v>
      </c>
      <c r="I23" s="13" t="s">
        <v>2190</v>
      </c>
      <c r="J23" s="13" t="s">
        <v>2706</v>
      </c>
      <c r="K23" s="13" t="s">
        <v>2706</v>
      </c>
      <c r="L23" s="13" t="s">
        <v>2738</v>
      </c>
      <c r="M23" s="13" t="s">
        <v>2783</v>
      </c>
      <c r="N23" s="34">
        <v>0</v>
      </c>
      <c r="O23" s="34">
        <v>0</v>
      </c>
      <c r="P23" s="34">
        <v>0</v>
      </c>
      <c r="Q23" s="34">
        <v>0</v>
      </c>
      <c r="R23" s="34">
        <v>0</v>
      </c>
      <c r="S23" s="34">
        <v>35</v>
      </c>
    </row>
    <row r="24" spans="1:19" ht="16.5" customHeight="1">
      <c r="A24" s="23">
        <v>2014</v>
      </c>
      <c r="B24" s="13" t="s">
        <v>1886</v>
      </c>
      <c r="C24" s="13" t="s">
        <v>23</v>
      </c>
      <c r="D24" s="13" t="s">
        <v>205</v>
      </c>
      <c r="E24" s="13" t="s">
        <v>24</v>
      </c>
      <c r="F24" s="13"/>
      <c r="G24" s="13" t="s">
        <v>4747</v>
      </c>
      <c r="H24" s="13" t="s">
        <v>6</v>
      </c>
      <c r="I24" s="13" t="s">
        <v>2190</v>
      </c>
      <c r="J24" s="13" t="s">
        <v>2706</v>
      </c>
      <c r="K24" s="13" t="s">
        <v>2706</v>
      </c>
      <c r="L24" s="13" t="s">
        <v>2738</v>
      </c>
      <c r="M24" s="13" t="s">
        <v>2782</v>
      </c>
      <c r="N24" s="34">
        <v>0</v>
      </c>
      <c r="O24" s="34">
        <v>0</v>
      </c>
      <c r="P24" s="34">
        <v>0</v>
      </c>
      <c r="Q24" s="34">
        <v>0</v>
      </c>
      <c r="R24" s="34">
        <v>0</v>
      </c>
      <c r="S24" s="34">
        <v>34</v>
      </c>
    </row>
    <row r="25" spans="1:19" ht="16.5" customHeight="1">
      <c r="A25" s="23">
        <v>2014</v>
      </c>
      <c r="B25" s="13" t="s">
        <v>1886</v>
      </c>
      <c r="C25" s="13" t="s">
        <v>23</v>
      </c>
      <c r="D25" s="13" t="s">
        <v>205</v>
      </c>
      <c r="E25" s="13" t="s">
        <v>25</v>
      </c>
      <c r="F25" s="13"/>
      <c r="G25" s="13" t="s">
        <v>4747</v>
      </c>
      <c r="H25" s="13" t="s">
        <v>6</v>
      </c>
      <c r="I25" s="13" t="s">
        <v>2190</v>
      </c>
      <c r="J25" s="13" t="s">
        <v>2706</v>
      </c>
      <c r="K25" s="13" t="s">
        <v>2706</v>
      </c>
      <c r="L25" s="13" t="s">
        <v>2738</v>
      </c>
      <c r="M25" s="13" t="s">
        <v>2778</v>
      </c>
      <c r="N25" s="34">
        <v>0</v>
      </c>
      <c r="O25" s="34">
        <v>0</v>
      </c>
      <c r="P25" s="34">
        <v>0</v>
      </c>
      <c r="Q25" s="34">
        <v>0</v>
      </c>
      <c r="R25" s="34">
        <v>0</v>
      </c>
      <c r="S25" s="34">
        <v>34</v>
      </c>
    </row>
    <row r="26" spans="1:19" ht="16.5" customHeight="1">
      <c r="A26" s="23">
        <v>2014</v>
      </c>
      <c r="B26" s="13" t="s">
        <v>1886</v>
      </c>
      <c r="C26" s="13" t="s">
        <v>23</v>
      </c>
      <c r="D26" s="13" t="s">
        <v>205</v>
      </c>
      <c r="E26" s="13" t="s">
        <v>26</v>
      </c>
      <c r="F26" s="13"/>
      <c r="G26" s="13" t="s">
        <v>4747</v>
      </c>
      <c r="H26" s="13" t="s">
        <v>6</v>
      </c>
      <c r="I26" s="13" t="s">
        <v>2190</v>
      </c>
      <c r="J26" s="13" t="s">
        <v>2706</v>
      </c>
      <c r="K26" s="13" t="s">
        <v>2706</v>
      </c>
      <c r="L26" s="13" t="s">
        <v>2738</v>
      </c>
      <c r="M26" s="13" t="s">
        <v>2777</v>
      </c>
      <c r="N26" s="34">
        <v>0</v>
      </c>
      <c r="O26" s="34">
        <v>0</v>
      </c>
      <c r="P26" s="34">
        <v>0</v>
      </c>
      <c r="Q26" s="34">
        <v>0</v>
      </c>
      <c r="R26" s="34">
        <v>0</v>
      </c>
      <c r="S26" s="34">
        <v>34</v>
      </c>
    </row>
    <row r="27" spans="1:19" ht="16.5" customHeight="1">
      <c r="A27" s="23">
        <v>2014</v>
      </c>
      <c r="B27" s="13" t="s">
        <v>1886</v>
      </c>
      <c r="C27" s="13" t="s">
        <v>23</v>
      </c>
      <c r="D27" s="13" t="s">
        <v>205</v>
      </c>
      <c r="E27" s="13" t="s">
        <v>27</v>
      </c>
      <c r="F27" s="13"/>
      <c r="G27" s="13" t="s">
        <v>4747</v>
      </c>
      <c r="H27" s="13" t="s">
        <v>6</v>
      </c>
      <c r="I27" s="13" t="s">
        <v>2190</v>
      </c>
      <c r="J27" s="13" t="s">
        <v>2706</v>
      </c>
      <c r="K27" s="13" t="s">
        <v>2706</v>
      </c>
      <c r="L27" s="13" t="s">
        <v>2738</v>
      </c>
      <c r="M27" s="13" t="s">
        <v>2775</v>
      </c>
      <c r="N27" s="34">
        <v>0</v>
      </c>
      <c r="O27" s="34">
        <v>0</v>
      </c>
      <c r="P27" s="34">
        <v>0</v>
      </c>
      <c r="Q27" s="34">
        <v>0</v>
      </c>
      <c r="R27" s="34">
        <v>0</v>
      </c>
      <c r="S27" s="34">
        <v>24</v>
      </c>
    </row>
    <row r="28" spans="1:19" ht="16.5" customHeight="1">
      <c r="A28" s="23">
        <v>2014</v>
      </c>
      <c r="B28" s="13" t="s">
        <v>1886</v>
      </c>
      <c r="C28" s="13" t="s">
        <v>23</v>
      </c>
      <c r="D28" s="13" t="s">
        <v>205</v>
      </c>
      <c r="E28" s="13" t="s">
        <v>28</v>
      </c>
      <c r="F28" s="13"/>
      <c r="G28" s="13" t="s">
        <v>4747</v>
      </c>
      <c r="H28" s="13" t="s">
        <v>6</v>
      </c>
      <c r="I28" s="13" t="s">
        <v>2190</v>
      </c>
      <c r="J28" s="13" t="s">
        <v>2706</v>
      </c>
      <c r="K28" s="13" t="s">
        <v>2706</v>
      </c>
      <c r="L28" s="13"/>
      <c r="M28" s="13" t="s">
        <v>0</v>
      </c>
      <c r="N28" s="34">
        <v>0</v>
      </c>
      <c r="O28" s="34">
        <v>0</v>
      </c>
      <c r="P28" s="34">
        <v>0</v>
      </c>
      <c r="Q28" s="34">
        <v>0</v>
      </c>
      <c r="R28" s="34">
        <v>0</v>
      </c>
      <c r="S28" s="34">
        <v>37</v>
      </c>
    </row>
    <row r="29" spans="1:19" ht="16.5" customHeight="1">
      <c r="A29" s="23">
        <v>2014</v>
      </c>
      <c r="B29" s="13" t="s">
        <v>1886</v>
      </c>
      <c r="C29" s="13" t="s">
        <v>23</v>
      </c>
      <c r="D29" s="13" t="s">
        <v>205</v>
      </c>
      <c r="E29" s="13" t="s">
        <v>29</v>
      </c>
      <c r="F29" s="13"/>
      <c r="G29" s="13" t="s">
        <v>210</v>
      </c>
      <c r="H29" s="13" t="s">
        <v>6</v>
      </c>
      <c r="I29" s="13" t="s">
        <v>2190</v>
      </c>
      <c r="J29" s="13" t="s">
        <v>2706</v>
      </c>
      <c r="K29" s="13" t="s">
        <v>2706</v>
      </c>
      <c r="L29" s="13" t="s">
        <v>2738</v>
      </c>
      <c r="M29" s="13" t="s">
        <v>2771</v>
      </c>
      <c r="N29" s="34">
        <v>0</v>
      </c>
      <c r="O29" s="34">
        <v>0</v>
      </c>
      <c r="P29" s="34">
        <v>0</v>
      </c>
      <c r="Q29" s="34">
        <v>0</v>
      </c>
      <c r="R29" s="34">
        <v>0</v>
      </c>
      <c r="S29" s="34">
        <v>36</v>
      </c>
    </row>
    <row r="30" spans="1:19" ht="16.5" customHeight="1">
      <c r="A30" s="23">
        <v>2014</v>
      </c>
      <c r="B30" s="13" t="s">
        <v>1886</v>
      </c>
      <c r="C30" s="13" t="s">
        <v>23</v>
      </c>
      <c r="D30" s="13" t="s">
        <v>205</v>
      </c>
      <c r="E30" s="13" t="s">
        <v>30</v>
      </c>
      <c r="F30" s="13"/>
      <c r="G30" s="13" t="s">
        <v>4747</v>
      </c>
      <c r="H30" s="13" t="s">
        <v>6</v>
      </c>
      <c r="I30" s="13" t="s">
        <v>2190</v>
      </c>
      <c r="J30" s="13" t="s">
        <v>2706</v>
      </c>
      <c r="K30" s="13" t="s">
        <v>2706</v>
      </c>
      <c r="L30" s="13" t="s">
        <v>2738</v>
      </c>
      <c r="M30" s="13" t="s">
        <v>2880</v>
      </c>
      <c r="N30" s="34">
        <v>0</v>
      </c>
      <c r="O30" s="34">
        <v>0</v>
      </c>
      <c r="P30" s="34">
        <v>0</v>
      </c>
      <c r="Q30" s="34">
        <v>0</v>
      </c>
      <c r="R30" s="34">
        <v>0</v>
      </c>
      <c r="S30" s="34">
        <v>36</v>
      </c>
    </row>
    <row r="31" spans="1:19" ht="16.5" customHeight="1">
      <c r="A31" s="23">
        <v>2014</v>
      </c>
      <c r="B31" s="13" t="s">
        <v>1886</v>
      </c>
      <c r="C31" s="13" t="s">
        <v>23</v>
      </c>
      <c r="D31" s="13" t="s">
        <v>205</v>
      </c>
      <c r="E31" s="13" t="s">
        <v>31</v>
      </c>
      <c r="F31" s="13"/>
      <c r="G31" s="13" t="s">
        <v>4747</v>
      </c>
      <c r="H31" s="13" t="s">
        <v>6</v>
      </c>
      <c r="I31" s="13" t="s">
        <v>2190</v>
      </c>
      <c r="J31" s="13" t="s">
        <v>2706</v>
      </c>
      <c r="K31" s="13" t="s">
        <v>2706</v>
      </c>
      <c r="L31" s="13" t="s">
        <v>2738</v>
      </c>
      <c r="M31" s="13" t="s">
        <v>2770</v>
      </c>
      <c r="N31" s="34">
        <v>0</v>
      </c>
      <c r="O31" s="34">
        <v>0</v>
      </c>
      <c r="P31" s="34">
        <v>0</v>
      </c>
      <c r="Q31" s="34">
        <v>0</v>
      </c>
      <c r="R31" s="34">
        <v>0</v>
      </c>
      <c r="S31" s="34">
        <v>24</v>
      </c>
    </row>
    <row r="32" spans="1:19" ht="16.5" customHeight="1">
      <c r="A32" s="23">
        <v>2014</v>
      </c>
      <c r="B32" s="13" t="s">
        <v>1886</v>
      </c>
      <c r="C32" s="13" t="s">
        <v>23</v>
      </c>
      <c r="D32" s="13" t="s">
        <v>205</v>
      </c>
      <c r="E32" s="13" t="s">
        <v>32</v>
      </c>
      <c r="F32" s="13"/>
      <c r="G32" s="13" t="s">
        <v>4747</v>
      </c>
      <c r="H32" s="13" t="s">
        <v>6</v>
      </c>
      <c r="I32" s="13" t="s">
        <v>2190</v>
      </c>
      <c r="J32" s="13" t="s">
        <v>2706</v>
      </c>
      <c r="K32" s="13" t="s">
        <v>2706</v>
      </c>
      <c r="L32" s="13" t="s">
        <v>2738</v>
      </c>
      <c r="M32" s="13" t="s">
        <v>2769</v>
      </c>
      <c r="N32" s="34">
        <v>0</v>
      </c>
      <c r="O32" s="34">
        <v>0</v>
      </c>
      <c r="P32" s="34">
        <v>0</v>
      </c>
      <c r="Q32" s="34">
        <v>0</v>
      </c>
      <c r="R32" s="34">
        <v>0</v>
      </c>
      <c r="S32" s="34">
        <v>32</v>
      </c>
    </row>
    <row r="33" spans="1:19" ht="16.5" customHeight="1">
      <c r="A33" s="23">
        <v>2014</v>
      </c>
      <c r="B33" s="13" t="s">
        <v>1886</v>
      </c>
      <c r="C33" s="13" t="s">
        <v>23</v>
      </c>
      <c r="D33" s="13" t="s">
        <v>205</v>
      </c>
      <c r="E33" s="13" t="s">
        <v>33</v>
      </c>
      <c r="F33" s="13"/>
      <c r="G33" s="13" t="s">
        <v>4747</v>
      </c>
      <c r="H33" s="13" t="s">
        <v>6</v>
      </c>
      <c r="I33" s="13" t="s">
        <v>2190</v>
      </c>
      <c r="J33" s="13" t="s">
        <v>2706</v>
      </c>
      <c r="K33" s="13" t="s">
        <v>2706</v>
      </c>
      <c r="L33" s="13" t="s">
        <v>2738</v>
      </c>
      <c r="M33" s="13" t="s">
        <v>2768</v>
      </c>
      <c r="N33" s="34">
        <v>0</v>
      </c>
      <c r="O33" s="34">
        <v>0</v>
      </c>
      <c r="P33" s="34">
        <v>0</v>
      </c>
      <c r="Q33" s="34">
        <v>0</v>
      </c>
      <c r="R33" s="34">
        <v>0</v>
      </c>
      <c r="S33" s="34">
        <v>24</v>
      </c>
    </row>
    <row r="34" spans="1:19" ht="16.5" customHeight="1">
      <c r="A34" s="23">
        <v>2014</v>
      </c>
      <c r="B34" s="13" t="s">
        <v>1886</v>
      </c>
      <c r="C34" s="13" t="s">
        <v>23</v>
      </c>
      <c r="D34" s="13" t="s">
        <v>205</v>
      </c>
      <c r="E34" s="13" t="s">
        <v>34</v>
      </c>
      <c r="F34" s="13"/>
      <c r="G34" s="13" t="s">
        <v>4747</v>
      </c>
      <c r="H34" s="13" t="s">
        <v>6</v>
      </c>
      <c r="I34" s="13" t="s">
        <v>2190</v>
      </c>
      <c r="J34" s="13" t="s">
        <v>2706</v>
      </c>
      <c r="K34" s="13" t="s">
        <v>2706</v>
      </c>
      <c r="L34" s="13" t="s">
        <v>2738</v>
      </c>
      <c r="M34" s="13" t="s">
        <v>2766</v>
      </c>
      <c r="N34" s="34">
        <v>0</v>
      </c>
      <c r="O34" s="34">
        <v>0</v>
      </c>
      <c r="P34" s="34">
        <v>0</v>
      </c>
      <c r="Q34" s="34">
        <v>0</v>
      </c>
      <c r="R34" s="34">
        <v>0</v>
      </c>
      <c r="S34" s="34">
        <v>36</v>
      </c>
    </row>
    <row r="35" spans="1:19" ht="16.5" customHeight="1">
      <c r="A35" s="23">
        <v>2014</v>
      </c>
      <c r="B35" s="13" t="s">
        <v>1886</v>
      </c>
      <c r="C35" s="13" t="s">
        <v>23</v>
      </c>
      <c r="D35" s="13" t="s">
        <v>205</v>
      </c>
      <c r="E35" s="13" t="s">
        <v>35</v>
      </c>
      <c r="F35" s="13"/>
      <c r="G35" s="13" t="s">
        <v>4747</v>
      </c>
      <c r="H35" s="13" t="s">
        <v>6</v>
      </c>
      <c r="I35" s="13" t="s">
        <v>2190</v>
      </c>
      <c r="J35" s="13" t="s">
        <v>2706</v>
      </c>
      <c r="K35" s="13" t="s">
        <v>2706</v>
      </c>
      <c r="L35" s="13" t="s">
        <v>2738</v>
      </c>
      <c r="M35" s="13" t="s">
        <v>2754</v>
      </c>
      <c r="N35" s="34">
        <v>0</v>
      </c>
      <c r="O35" s="34">
        <v>0</v>
      </c>
      <c r="P35" s="34">
        <v>0</v>
      </c>
      <c r="Q35" s="34">
        <v>0</v>
      </c>
      <c r="R35" s="34">
        <v>0</v>
      </c>
      <c r="S35" s="34">
        <v>45</v>
      </c>
    </row>
    <row r="36" spans="1:19" ht="16.5" customHeight="1">
      <c r="A36" s="23">
        <v>2014</v>
      </c>
      <c r="B36" s="13" t="s">
        <v>1886</v>
      </c>
      <c r="C36" s="13" t="s">
        <v>23</v>
      </c>
      <c r="D36" s="13" t="s">
        <v>206</v>
      </c>
      <c r="E36" s="13" t="s">
        <v>36</v>
      </c>
      <c r="F36" s="13"/>
      <c r="G36" s="13" t="s">
        <v>4747</v>
      </c>
      <c r="H36" s="13" t="s">
        <v>6</v>
      </c>
      <c r="I36" s="13" t="s">
        <v>2190</v>
      </c>
      <c r="J36" s="13" t="s">
        <v>2706</v>
      </c>
      <c r="K36" s="13" t="s">
        <v>2706</v>
      </c>
      <c r="L36" s="13"/>
      <c r="M36" s="13" t="s">
        <v>0</v>
      </c>
      <c r="N36" s="34">
        <v>0</v>
      </c>
      <c r="O36" s="34">
        <v>0</v>
      </c>
      <c r="P36" s="34">
        <v>0</v>
      </c>
      <c r="Q36" s="34">
        <v>0</v>
      </c>
      <c r="R36" s="34">
        <v>0</v>
      </c>
      <c r="S36" s="34">
        <v>54</v>
      </c>
    </row>
    <row r="37" spans="1:19" ht="16.5" customHeight="1">
      <c r="A37" s="23">
        <v>2014</v>
      </c>
      <c r="B37" s="13" t="s">
        <v>1886</v>
      </c>
      <c r="C37" s="13" t="s">
        <v>23</v>
      </c>
      <c r="D37" s="13" t="s">
        <v>206</v>
      </c>
      <c r="E37" s="13" t="s">
        <v>37</v>
      </c>
      <c r="F37" s="13"/>
      <c r="G37" s="13" t="s">
        <v>4747</v>
      </c>
      <c r="H37" s="13" t="s">
        <v>6</v>
      </c>
      <c r="I37" s="13" t="s">
        <v>2931</v>
      </c>
      <c r="J37" s="13" t="s">
        <v>2706</v>
      </c>
      <c r="K37" s="13" t="s">
        <v>2706</v>
      </c>
      <c r="L37" s="13" t="s">
        <v>2738</v>
      </c>
      <c r="M37" s="13" t="s">
        <v>2847</v>
      </c>
      <c r="N37" s="34">
        <v>0</v>
      </c>
      <c r="O37" s="34">
        <v>0</v>
      </c>
      <c r="P37" s="34">
        <v>0</v>
      </c>
      <c r="Q37" s="34">
        <v>0</v>
      </c>
      <c r="R37" s="34">
        <v>0</v>
      </c>
      <c r="S37" s="34">
        <v>55</v>
      </c>
    </row>
    <row r="38" spans="1:19" ht="16.5" customHeight="1">
      <c r="A38" s="23">
        <v>2014</v>
      </c>
      <c r="B38" s="13" t="s">
        <v>1886</v>
      </c>
      <c r="C38" s="13" t="s">
        <v>23</v>
      </c>
      <c r="D38" s="13" t="s">
        <v>206</v>
      </c>
      <c r="E38" s="13" t="s">
        <v>38</v>
      </c>
      <c r="F38" s="13"/>
      <c r="G38" s="13" t="s">
        <v>4747</v>
      </c>
      <c r="H38" s="13" t="s">
        <v>6</v>
      </c>
      <c r="I38" s="13" t="s">
        <v>2931</v>
      </c>
      <c r="J38" s="13" t="s">
        <v>2706</v>
      </c>
      <c r="K38" s="13" t="s">
        <v>2706</v>
      </c>
      <c r="L38" s="13" t="s">
        <v>2738</v>
      </c>
      <c r="M38" s="13" t="s">
        <v>3032</v>
      </c>
      <c r="N38" s="34">
        <v>0</v>
      </c>
      <c r="O38" s="34">
        <v>0</v>
      </c>
      <c r="P38" s="34">
        <v>0</v>
      </c>
      <c r="Q38" s="34">
        <v>0</v>
      </c>
      <c r="R38" s="34">
        <v>0</v>
      </c>
      <c r="S38" s="34">
        <v>46</v>
      </c>
    </row>
    <row r="39" spans="1:19" ht="16.5" customHeight="1">
      <c r="A39" s="23">
        <v>2014</v>
      </c>
      <c r="B39" s="13" t="s">
        <v>1886</v>
      </c>
      <c r="C39" s="13" t="s">
        <v>23</v>
      </c>
      <c r="D39" s="13" t="s">
        <v>206</v>
      </c>
      <c r="E39" s="13" t="s">
        <v>40</v>
      </c>
      <c r="F39" s="13"/>
      <c r="G39" s="13" t="s">
        <v>4747</v>
      </c>
      <c r="H39" s="13" t="s">
        <v>6</v>
      </c>
      <c r="I39" s="13" t="s">
        <v>2190</v>
      </c>
      <c r="J39" s="13" t="s">
        <v>2706</v>
      </c>
      <c r="K39" s="13" t="s">
        <v>2706</v>
      </c>
      <c r="L39" s="13"/>
      <c r="M39" s="13" t="s">
        <v>0</v>
      </c>
      <c r="N39" s="34">
        <v>0</v>
      </c>
      <c r="O39" s="34">
        <v>0</v>
      </c>
      <c r="P39" s="34">
        <v>0</v>
      </c>
      <c r="Q39" s="34">
        <v>0</v>
      </c>
      <c r="R39" s="34">
        <v>0</v>
      </c>
      <c r="S39" s="34">
        <v>53</v>
      </c>
    </row>
    <row r="40" spans="1:19" ht="16.5" customHeight="1">
      <c r="A40" s="23">
        <v>2014</v>
      </c>
      <c r="B40" s="13" t="s">
        <v>1886</v>
      </c>
      <c r="C40" s="13" t="s">
        <v>23</v>
      </c>
      <c r="D40" s="13" t="s">
        <v>6702</v>
      </c>
      <c r="E40" s="13" t="s">
        <v>1453</v>
      </c>
      <c r="F40" s="13"/>
      <c r="G40" s="13" t="s">
        <v>4747</v>
      </c>
      <c r="H40" s="13" t="s">
        <v>6</v>
      </c>
      <c r="I40" s="13"/>
      <c r="J40" s="13" t="s">
        <v>5546</v>
      </c>
      <c r="K40" s="13"/>
      <c r="L40" s="13" t="s">
        <v>2738</v>
      </c>
      <c r="M40" s="13" t="s">
        <v>2924</v>
      </c>
      <c r="N40" s="34">
        <v>104</v>
      </c>
      <c r="O40" s="34">
        <v>24</v>
      </c>
      <c r="P40" s="34">
        <v>16</v>
      </c>
      <c r="Q40" s="34">
        <v>40</v>
      </c>
      <c r="R40" s="34">
        <v>16</v>
      </c>
      <c r="S40" s="34">
        <v>0</v>
      </c>
    </row>
    <row r="41" spans="1:19" ht="16.5" customHeight="1">
      <c r="A41" s="23">
        <v>2014</v>
      </c>
      <c r="B41" s="13" t="s">
        <v>1886</v>
      </c>
      <c r="C41" s="13" t="s">
        <v>23</v>
      </c>
      <c r="D41" s="13" t="s">
        <v>6702</v>
      </c>
      <c r="E41" s="13" t="s">
        <v>1460</v>
      </c>
      <c r="F41" s="13"/>
      <c r="G41" s="13" t="s">
        <v>4747</v>
      </c>
      <c r="H41" s="13" t="s">
        <v>6</v>
      </c>
      <c r="I41" s="13" t="s">
        <v>2394</v>
      </c>
      <c r="J41" s="13" t="s">
        <v>2942</v>
      </c>
      <c r="K41" s="13">
        <v>4</v>
      </c>
      <c r="L41" s="13"/>
      <c r="M41" s="13" t="s">
        <v>0</v>
      </c>
      <c r="N41" s="34">
        <v>112</v>
      </c>
      <c r="O41" s="34">
        <v>20</v>
      </c>
      <c r="P41" s="34">
        <v>12</v>
      </c>
      <c r="Q41" s="34">
        <v>32</v>
      </c>
      <c r="R41" s="34">
        <v>16</v>
      </c>
      <c r="S41" s="34">
        <v>0</v>
      </c>
    </row>
    <row r="42" spans="1:19" ht="16.5" customHeight="1">
      <c r="A42" s="23">
        <v>2014</v>
      </c>
      <c r="B42" s="13" t="s">
        <v>1886</v>
      </c>
      <c r="C42" s="13" t="s">
        <v>23</v>
      </c>
      <c r="D42" s="13" t="s">
        <v>6702</v>
      </c>
      <c r="E42" s="13" t="s">
        <v>1464</v>
      </c>
      <c r="F42" s="13"/>
      <c r="G42" s="13" t="s">
        <v>4747</v>
      </c>
      <c r="H42" s="13" t="s">
        <v>6</v>
      </c>
      <c r="I42" s="13" t="s">
        <v>2394</v>
      </c>
      <c r="J42" s="13" t="s">
        <v>2943</v>
      </c>
      <c r="K42" s="13">
        <v>8</v>
      </c>
      <c r="L42" s="13"/>
      <c r="M42" s="13" t="s">
        <v>0</v>
      </c>
      <c r="N42" s="34">
        <v>112</v>
      </c>
      <c r="O42" s="34">
        <v>16</v>
      </c>
      <c r="P42" s="34">
        <v>16</v>
      </c>
      <c r="Q42" s="34">
        <v>32</v>
      </c>
      <c r="R42" s="34">
        <v>16</v>
      </c>
      <c r="S42" s="34">
        <v>0</v>
      </c>
    </row>
    <row r="43" spans="1:19" ht="16.5" customHeight="1">
      <c r="A43" s="23">
        <v>2014</v>
      </c>
      <c r="B43" s="13" t="s">
        <v>1886</v>
      </c>
      <c r="C43" s="13" t="s">
        <v>41</v>
      </c>
      <c r="D43" s="13" t="s">
        <v>207</v>
      </c>
      <c r="E43" s="13" t="s">
        <v>59</v>
      </c>
      <c r="F43" s="13"/>
      <c r="G43" s="13" t="s">
        <v>4747</v>
      </c>
      <c r="H43" s="13" t="s">
        <v>6</v>
      </c>
      <c r="I43" s="13" t="s">
        <v>2931</v>
      </c>
      <c r="J43" s="13" t="s">
        <v>2706</v>
      </c>
      <c r="K43" s="13" t="s">
        <v>2706</v>
      </c>
      <c r="L43" s="13" t="s">
        <v>2738</v>
      </c>
      <c r="M43" s="13" t="s">
        <v>2911</v>
      </c>
      <c r="N43" s="34">
        <v>0</v>
      </c>
      <c r="O43" s="34">
        <v>0</v>
      </c>
      <c r="P43" s="34">
        <v>0</v>
      </c>
      <c r="Q43" s="34">
        <v>0</v>
      </c>
      <c r="R43" s="34">
        <v>0</v>
      </c>
      <c r="S43" s="34">
        <v>110</v>
      </c>
    </row>
    <row r="44" spans="1:19" ht="16.5" customHeight="1">
      <c r="A44" s="23">
        <v>2014</v>
      </c>
      <c r="B44" s="13" t="s">
        <v>1886</v>
      </c>
      <c r="C44" s="13" t="s">
        <v>41</v>
      </c>
      <c r="D44" s="13" t="s">
        <v>205</v>
      </c>
      <c r="E44" s="13" t="s">
        <v>42</v>
      </c>
      <c r="F44" s="13"/>
      <c r="G44" s="13" t="s">
        <v>4747</v>
      </c>
      <c r="H44" s="13" t="s">
        <v>6</v>
      </c>
      <c r="I44" s="13" t="s">
        <v>2190</v>
      </c>
      <c r="J44" s="13" t="s">
        <v>2706</v>
      </c>
      <c r="K44" s="13" t="s">
        <v>2706</v>
      </c>
      <c r="L44" s="13"/>
      <c r="M44" s="13" t="s">
        <v>0</v>
      </c>
      <c r="N44" s="34">
        <v>0</v>
      </c>
      <c r="O44" s="34">
        <v>0</v>
      </c>
      <c r="P44" s="34">
        <v>0</v>
      </c>
      <c r="Q44" s="34">
        <v>0</v>
      </c>
      <c r="R44" s="34">
        <v>0</v>
      </c>
      <c r="S44" s="34">
        <v>28</v>
      </c>
    </row>
    <row r="45" spans="1:19" ht="16.5" customHeight="1">
      <c r="A45" s="23">
        <v>2014</v>
      </c>
      <c r="B45" s="13" t="s">
        <v>1886</v>
      </c>
      <c r="C45" s="13" t="s">
        <v>41</v>
      </c>
      <c r="D45" s="13" t="s">
        <v>205</v>
      </c>
      <c r="E45" s="13" t="s">
        <v>43</v>
      </c>
      <c r="F45" s="13"/>
      <c r="G45" s="13" t="s">
        <v>4747</v>
      </c>
      <c r="H45" s="13" t="s">
        <v>6</v>
      </c>
      <c r="I45" s="13" t="s">
        <v>2190</v>
      </c>
      <c r="J45" s="13" t="s">
        <v>2706</v>
      </c>
      <c r="K45" s="13" t="s">
        <v>2706</v>
      </c>
      <c r="L45" s="13"/>
      <c r="M45" s="13" t="s">
        <v>0</v>
      </c>
      <c r="N45" s="34">
        <v>0</v>
      </c>
      <c r="O45" s="34">
        <v>0</v>
      </c>
      <c r="P45" s="34">
        <v>0</v>
      </c>
      <c r="Q45" s="34">
        <v>0</v>
      </c>
      <c r="R45" s="34">
        <v>0</v>
      </c>
      <c r="S45" s="34">
        <v>30</v>
      </c>
    </row>
    <row r="46" spans="1:19" ht="16.5" customHeight="1">
      <c r="A46" s="23">
        <v>2014</v>
      </c>
      <c r="B46" s="13" t="s">
        <v>1886</v>
      </c>
      <c r="C46" s="13" t="s">
        <v>41</v>
      </c>
      <c r="D46" s="13" t="s">
        <v>205</v>
      </c>
      <c r="E46" s="13" t="s">
        <v>44</v>
      </c>
      <c r="F46" s="13"/>
      <c r="G46" s="13" t="s">
        <v>4747</v>
      </c>
      <c r="H46" s="13" t="s">
        <v>6</v>
      </c>
      <c r="I46" s="13" t="s">
        <v>2190</v>
      </c>
      <c r="J46" s="13" t="s">
        <v>2706</v>
      </c>
      <c r="K46" s="13" t="s">
        <v>2706</v>
      </c>
      <c r="L46" s="13" t="s">
        <v>2738</v>
      </c>
      <c r="M46" s="13" t="s">
        <v>2776</v>
      </c>
      <c r="N46" s="34">
        <v>0</v>
      </c>
      <c r="O46" s="34">
        <v>0</v>
      </c>
      <c r="P46" s="34">
        <v>0</v>
      </c>
      <c r="Q46" s="34">
        <v>0</v>
      </c>
      <c r="R46" s="34">
        <v>0</v>
      </c>
      <c r="S46" s="34">
        <v>26</v>
      </c>
    </row>
    <row r="47" spans="1:19" ht="16.5" customHeight="1">
      <c r="A47" s="23">
        <v>2014</v>
      </c>
      <c r="B47" s="13" t="s">
        <v>1886</v>
      </c>
      <c r="C47" s="13" t="s">
        <v>41</v>
      </c>
      <c r="D47" s="13" t="s">
        <v>205</v>
      </c>
      <c r="E47" s="13" t="s">
        <v>45</v>
      </c>
      <c r="F47" s="13"/>
      <c r="G47" s="13" t="s">
        <v>4747</v>
      </c>
      <c r="H47" s="13" t="s">
        <v>6</v>
      </c>
      <c r="I47" s="13" t="s">
        <v>2190</v>
      </c>
      <c r="J47" s="13" t="s">
        <v>2706</v>
      </c>
      <c r="K47" s="13" t="s">
        <v>2706</v>
      </c>
      <c r="L47" s="13" t="s">
        <v>2738</v>
      </c>
      <c r="M47" s="13" t="s">
        <v>2744</v>
      </c>
      <c r="N47" s="34">
        <v>0</v>
      </c>
      <c r="O47" s="34">
        <v>0</v>
      </c>
      <c r="P47" s="34">
        <v>0</v>
      </c>
      <c r="Q47" s="34">
        <v>0</v>
      </c>
      <c r="R47" s="34">
        <v>0</v>
      </c>
      <c r="S47" s="34">
        <v>0</v>
      </c>
    </row>
    <row r="48" spans="1:19" ht="16.5" customHeight="1">
      <c r="A48" s="23">
        <v>2014</v>
      </c>
      <c r="B48" s="13" t="s">
        <v>1886</v>
      </c>
      <c r="C48" s="13" t="s">
        <v>41</v>
      </c>
      <c r="D48" s="13" t="s">
        <v>205</v>
      </c>
      <c r="E48" s="13" t="s">
        <v>46</v>
      </c>
      <c r="F48" s="13"/>
      <c r="G48" s="13" t="s">
        <v>4747</v>
      </c>
      <c r="H48" s="13" t="s">
        <v>6</v>
      </c>
      <c r="I48" s="13" t="s">
        <v>2190</v>
      </c>
      <c r="J48" s="13" t="s">
        <v>2706</v>
      </c>
      <c r="K48" s="13" t="s">
        <v>2706</v>
      </c>
      <c r="L48" s="13"/>
      <c r="M48" s="13" t="s">
        <v>0</v>
      </c>
      <c r="N48" s="34">
        <v>0</v>
      </c>
      <c r="O48" s="34">
        <v>0</v>
      </c>
      <c r="P48" s="34">
        <v>0</v>
      </c>
      <c r="Q48" s="34">
        <v>0</v>
      </c>
      <c r="R48" s="34">
        <v>0</v>
      </c>
      <c r="S48" s="34">
        <v>27</v>
      </c>
    </row>
    <row r="49" spans="1:19" ht="16.5" customHeight="1">
      <c r="A49" s="23">
        <v>2014</v>
      </c>
      <c r="B49" s="13" t="s">
        <v>1886</v>
      </c>
      <c r="C49" s="13" t="s">
        <v>41</v>
      </c>
      <c r="D49" s="13" t="s">
        <v>205</v>
      </c>
      <c r="E49" s="13" t="s">
        <v>47</v>
      </c>
      <c r="F49" s="13"/>
      <c r="G49" s="13" t="s">
        <v>3868</v>
      </c>
      <c r="H49" s="13" t="s">
        <v>6</v>
      </c>
      <c r="I49" s="13" t="s">
        <v>2190</v>
      </c>
      <c r="J49" s="13" t="s">
        <v>2706</v>
      </c>
      <c r="K49" s="13" t="s">
        <v>2706</v>
      </c>
      <c r="L49" s="13" t="s">
        <v>2738</v>
      </c>
      <c r="M49" s="13" t="s">
        <v>2861</v>
      </c>
      <c r="N49" s="34">
        <v>0</v>
      </c>
      <c r="O49" s="34">
        <v>0</v>
      </c>
      <c r="P49" s="34">
        <v>0</v>
      </c>
      <c r="Q49" s="34">
        <v>0</v>
      </c>
      <c r="R49" s="34">
        <v>0</v>
      </c>
      <c r="S49" s="34">
        <v>30</v>
      </c>
    </row>
    <row r="50" spans="1:19" ht="16.5" customHeight="1">
      <c r="A50" s="23">
        <v>2014</v>
      </c>
      <c r="B50" s="13" t="s">
        <v>1886</v>
      </c>
      <c r="C50" s="13" t="s">
        <v>41</v>
      </c>
      <c r="D50" s="13" t="s">
        <v>205</v>
      </c>
      <c r="E50" s="13" t="s">
        <v>48</v>
      </c>
      <c r="F50" s="13"/>
      <c r="G50" s="13" t="s">
        <v>4747</v>
      </c>
      <c r="H50" s="13" t="s">
        <v>6</v>
      </c>
      <c r="I50" s="13" t="s">
        <v>2190</v>
      </c>
      <c r="J50" s="13" t="s">
        <v>2706</v>
      </c>
      <c r="K50" s="13" t="s">
        <v>2706</v>
      </c>
      <c r="L50" s="13"/>
      <c r="M50" s="13" t="s">
        <v>0</v>
      </c>
      <c r="N50" s="34">
        <v>0</v>
      </c>
      <c r="O50" s="34">
        <v>0</v>
      </c>
      <c r="P50" s="34">
        <v>0</v>
      </c>
      <c r="Q50" s="34">
        <v>0</v>
      </c>
      <c r="R50" s="34">
        <v>0</v>
      </c>
      <c r="S50" s="34">
        <v>25</v>
      </c>
    </row>
    <row r="51" spans="1:19" ht="16.5" customHeight="1">
      <c r="A51" s="23">
        <v>2014</v>
      </c>
      <c r="B51" s="13" t="s">
        <v>1886</v>
      </c>
      <c r="C51" s="13" t="s">
        <v>41</v>
      </c>
      <c r="D51" s="13" t="s">
        <v>205</v>
      </c>
      <c r="E51" s="13" t="s">
        <v>49</v>
      </c>
      <c r="F51" s="13"/>
      <c r="G51" s="13" t="s">
        <v>4747</v>
      </c>
      <c r="H51" s="13" t="s">
        <v>6</v>
      </c>
      <c r="I51" s="13" t="s">
        <v>2190</v>
      </c>
      <c r="J51" s="13" t="s">
        <v>2706</v>
      </c>
      <c r="K51" s="13" t="s">
        <v>2706</v>
      </c>
      <c r="L51" s="13"/>
      <c r="M51" s="13" t="s">
        <v>0</v>
      </c>
      <c r="N51" s="34">
        <v>0</v>
      </c>
      <c r="O51" s="34">
        <v>0</v>
      </c>
      <c r="P51" s="34">
        <v>0</v>
      </c>
      <c r="Q51" s="34">
        <v>0</v>
      </c>
      <c r="R51" s="34">
        <v>0</v>
      </c>
      <c r="S51" s="34">
        <v>24</v>
      </c>
    </row>
    <row r="52" spans="1:19" ht="16.5" customHeight="1">
      <c r="A52" s="23">
        <v>2014</v>
      </c>
      <c r="B52" s="13" t="s">
        <v>1886</v>
      </c>
      <c r="C52" s="13" t="s">
        <v>41</v>
      </c>
      <c r="D52" s="13" t="s">
        <v>205</v>
      </c>
      <c r="E52" s="13" t="s">
        <v>50</v>
      </c>
      <c r="F52" s="13"/>
      <c r="G52" s="13" t="s">
        <v>4747</v>
      </c>
      <c r="H52" s="13" t="s">
        <v>6</v>
      </c>
      <c r="I52" s="13" t="s">
        <v>2190</v>
      </c>
      <c r="J52" s="13" t="s">
        <v>2706</v>
      </c>
      <c r="K52" s="13" t="s">
        <v>2706</v>
      </c>
      <c r="L52" s="13"/>
      <c r="M52" s="13" t="s">
        <v>0</v>
      </c>
      <c r="N52" s="34">
        <v>0</v>
      </c>
      <c r="O52" s="34">
        <v>0</v>
      </c>
      <c r="P52" s="34">
        <v>0</v>
      </c>
      <c r="Q52" s="34">
        <v>0</v>
      </c>
      <c r="R52" s="34">
        <v>0</v>
      </c>
      <c r="S52" s="34">
        <v>27</v>
      </c>
    </row>
    <row r="53" spans="1:19" ht="16.5" customHeight="1">
      <c r="A53" s="23">
        <v>2014</v>
      </c>
      <c r="B53" s="13" t="s">
        <v>1886</v>
      </c>
      <c r="C53" s="13" t="s">
        <v>41</v>
      </c>
      <c r="D53" s="13" t="s">
        <v>205</v>
      </c>
      <c r="E53" s="13" t="s">
        <v>51</v>
      </c>
      <c r="F53" s="13"/>
      <c r="G53" s="13" t="s">
        <v>4747</v>
      </c>
      <c r="H53" s="13" t="s">
        <v>6</v>
      </c>
      <c r="I53" s="13" t="s">
        <v>2190</v>
      </c>
      <c r="J53" s="13" t="s">
        <v>2706</v>
      </c>
      <c r="K53" s="13" t="s">
        <v>2706</v>
      </c>
      <c r="L53" s="13" t="s">
        <v>2738</v>
      </c>
      <c r="M53" s="13" t="s">
        <v>3033</v>
      </c>
      <c r="N53" s="34">
        <v>0</v>
      </c>
      <c r="O53" s="34">
        <v>0</v>
      </c>
      <c r="P53" s="34">
        <v>0</v>
      </c>
      <c r="Q53" s="34">
        <v>0</v>
      </c>
      <c r="R53" s="34">
        <v>0</v>
      </c>
      <c r="S53" s="34">
        <v>0</v>
      </c>
    </row>
    <row r="54" spans="1:19" ht="16.5" customHeight="1">
      <c r="A54" s="23">
        <v>2014</v>
      </c>
      <c r="B54" s="13" t="s">
        <v>1886</v>
      </c>
      <c r="C54" s="13" t="s">
        <v>41</v>
      </c>
      <c r="D54" s="13" t="s">
        <v>205</v>
      </c>
      <c r="E54" s="13" t="s">
        <v>52</v>
      </c>
      <c r="F54" s="13"/>
      <c r="G54" s="13" t="s">
        <v>4747</v>
      </c>
      <c r="H54" s="13" t="s">
        <v>6</v>
      </c>
      <c r="I54" s="13" t="s">
        <v>2190</v>
      </c>
      <c r="J54" s="13" t="s">
        <v>2706</v>
      </c>
      <c r="K54" s="13" t="s">
        <v>2706</v>
      </c>
      <c r="L54" s="13"/>
      <c r="M54" s="13" t="s">
        <v>0</v>
      </c>
      <c r="N54" s="34">
        <v>0</v>
      </c>
      <c r="O54" s="34">
        <v>0</v>
      </c>
      <c r="P54" s="34">
        <v>0</v>
      </c>
      <c r="Q54" s="34">
        <v>0</v>
      </c>
      <c r="R54" s="34">
        <v>0</v>
      </c>
      <c r="S54" s="34">
        <v>30</v>
      </c>
    </row>
    <row r="55" spans="1:19" ht="16.5" customHeight="1">
      <c r="A55" s="23">
        <v>2014</v>
      </c>
      <c r="B55" s="13" t="s">
        <v>1886</v>
      </c>
      <c r="C55" s="13" t="s">
        <v>41</v>
      </c>
      <c r="D55" s="13" t="s">
        <v>205</v>
      </c>
      <c r="E55" s="13" t="s">
        <v>53</v>
      </c>
      <c r="F55" s="13"/>
      <c r="G55" s="13" t="s">
        <v>4747</v>
      </c>
      <c r="H55" s="13" t="s">
        <v>6</v>
      </c>
      <c r="I55" s="13" t="s">
        <v>2190</v>
      </c>
      <c r="J55" s="13" t="s">
        <v>2706</v>
      </c>
      <c r="K55" s="13" t="s">
        <v>2706</v>
      </c>
      <c r="L55" s="13"/>
      <c r="M55" s="13" t="s">
        <v>0</v>
      </c>
      <c r="N55" s="34">
        <v>0</v>
      </c>
      <c r="O55" s="34">
        <v>0</v>
      </c>
      <c r="P55" s="34">
        <v>0</v>
      </c>
      <c r="Q55" s="34">
        <v>0</v>
      </c>
      <c r="R55" s="34">
        <v>0</v>
      </c>
      <c r="S55" s="34">
        <v>30</v>
      </c>
    </row>
    <row r="56" spans="1:19" ht="16.5" customHeight="1">
      <c r="A56" s="23">
        <v>2014</v>
      </c>
      <c r="B56" s="13" t="s">
        <v>1886</v>
      </c>
      <c r="C56" s="13" t="s">
        <v>41</v>
      </c>
      <c r="D56" s="13" t="s">
        <v>205</v>
      </c>
      <c r="E56" s="13" t="s">
        <v>54</v>
      </c>
      <c r="F56" s="13"/>
      <c r="G56" s="13" t="s">
        <v>4747</v>
      </c>
      <c r="H56" s="13" t="s">
        <v>6</v>
      </c>
      <c r="I56" s="13" t="s">
        <v>2190</v>
      </c>
      <c r="J56" s="13" t="s">
        <v>2706</v>
      </c>
      <c r="K56" s="13" t="s">
        <v>2706</v>
      </c>
      <c r="L56" s="13"/>
      <c r="M56" s="13" t="s">
        <v>0</v>
      </c>
      <c r="N56" s="34">
        <v>0</v>
      </c>
      <c r="O56" s="34">
        <v>0</v>
      </c>
      <c r="P56" s="34">
        <v>0</v>
      </c>
      <c r="Q56" s="34">
        <v>0</v>
      </c>
      <c r="R56" s="34">
        <v>0</v>
      </c>
      <c r="S56" s="34">
        <v>25</v>
      </c>
    </row>
    <row r="57" spans="1:19" ht="16.5" customHeight="1">
      <c r="A57" s="23">
        <v>2014</v>
      </c>
      <c r="B57" s="13" t="s">
        <v>1886</v>
      </c>
      <c r="C57" s="13" t="s">
        <v>41</v>
      </c>
      <c r="D57" s="13" t="s">
        <v>206</v>
      </c>
      <c r="E57" s="13" t="s">
        <v>57</v>
      </c>
      <c r="F57" s="13"/>
      <c r="G57" s="13" t="s">
        <v>4747</v>
      </c>
      <c r="H57" s="13" t="s">
        <v>6</v>
      </c>
      <c r="I57" s="13" t="s">
        <v>2931</v>
      </c>
      <c r="J57" s="13" t="s">
        <v>2706</v>
      </c>
      <c r="K57" s="13" t="s">
        <v>2706</v>
      </c>
      <c r="L57" s="13" t="s">
        <v>2738</v>
      </c>
      <c r="M57" s="13" t="s">
        <v>2833</v>
      </c>
      <c r="N57" s="34">
        <v>0</v>
      </c>
      <c r="O57" s="34">
        <v>0</v>
      </c>
      <c r="P57" s="34">
        <v>0</v>
      </c>
      <c r="Q57" s="34">
        <v>0</v>
      </c>
      <c r="R57" s="34">
        <v>0</v>
      </c>
      <c r="S57" s="34">
        <v>47</v>
      </c>
    </row>
    <row r="58" spans="1:19" ht="16.5" customHeight="1">
      <c r="A58" s="23">
        <v>2014</v>
      </c>
      <c r="B58" s="13" t="s">
        <v>1886</v>
      </c>
      <c r="C58" s="13" t="s">
        <v>41</v>
      </c>
      <c r="D58" s="13" t="s">
        <v>206</v>
      </c>
      <c r="E58" s="13" t="s">
        <v>58</v>
      </c>
      <c r="F58" s="13"/>
      <c r="G58" s="13" t="s">
        <v>4747</v>
      </c>
      <c r="H58" s="13" t="s">
        <v>6</v>
      </c>
      <c r="I58" s="13" t="s">
        <v>2931</v>
      </c>
      <c r="J58" s="13" t="s">
        <v>2706</v>
      </c>
      <c r="K58" s="13" t="s">
        <v>2706</v>
      </c>
      <c r="L58" s="13" t="s">
        <v>2738</v>
      </c>
      <c r="M58" s="13" t="s">
        <v>2832</v>
      </c>
      <c r="N58" s="34">
        <v>0</v>
      </c>
      <c r="O58" s="34">
        <v>0</v>
      </c>
      <c r="P58" s="34">
        <v>0</v>
      </c>
      <c r="Q58" s="34">
        <v>0</v>
      </c>
      <c r="R58" s="34">
        <v>0</v>
      </c>
      <c r="S58" s="34">
        <v>60</v>
      </c>
    </row>
    <row r="59" spans="1:19" ht="16.5" customHeight="1">
      <c r="A59" s="23">
        <v>2014</v>
      </c>
      <c r="B59" s="13" t="s">
        <v>1886</v>
      </c>
      <c r="C59" s="13" t="s">
        <v>41</v>
      </c>
      <c r="D59" s="13" t="s">
        <v>6702</v>
      </c>
      <c r="E59" s="13" t="s">
        <v>1461</v>
      </c>
      <c r="F59" s="13"/>
      <c r="G59" s="13" t="s">
        <v>4747</v>
      </c>
      <c r="H59" s="13" t="s">
        <v>6</v>
      </c>
      <c r="I59" s="13" t="s">
        <v>2394</v>
      </c>
      <c r="J59" s="13" t="s">
        <v>2944</v>
      </c>
      <c r="K59" s="13">
        <v>8</v>
      </c>
      <c r="L59" s="13"/>
      <c r="M59" s="13" t="s">
        <v>0</v>
      </c>
      <c r="N59" s="34">
        <v>156</v>
      </c>
      <c r="O59" s="34">
        <v>0</v>
      </c>
      <c r="P59" s="34">
        <v>0</v>
      </c>
      <c r="Q59" s="34">
        <v>20</v>
      </c>
      <c r="R59" s="34">
        <v>14</v>
      </c>
      <c r="S59" s="34">
        <v>0</v>
      </c>
    </row>
    <row r="60" spans="1:19" ht="16.5" customHeight="1">
      <c r="A60" s="23">
        <v>2014</v>
      </c>
      <c r="B60" s="13" t="s">
        <v>1886</v>
      </c>
      <c r="C60" s="13" t="s">
        <v>60</v>
      </c>
      <c r="D60" s="13" t="s">
        <v>205</v>
      </c>
      <c r="E60" s="13" t="s">
        <v>61</v>
      </c>
      <c r="F60" s="13"/>
      <c r="G60" s="13" t="s">
        <v>4747</v>
      </c>
      <c r="H60" s="13" t="s">
        <v>6</v>
      </c>
      <c r="I60" s="13" t="s">
        <v>2190</v>
      </c>
      <c r="J60" s="13" t="s">
        <v>2706</v>
      </c>
      <c r="K60" s="13" t="s">
        <v>2706</v>
      </c>
      <c r="L60" s="13"/>
      <c r="M60" s="13" t="s">
        <v>0</v>
      </c>
      <c r="N60" s="34">
        <v>0</v>
      </c>
      <c r="O60" s="34">
        <v>0</v>
      </c>
      <c r="P60" s="34">
        <v>0</v>
      </c>
      <c r="Q60" s="34">
        <v>0</v>
      </c>
      <c r="R60" s="34">
        <v>0</v>
      </c>
      <c r="S60" s="34">
        <v>26</v>
      </c>
    </row>
    <row r="61" spans="1:19" ht="16.5" customHeight="1">
      <c r="A61" s="23">
        <v>2014</v>
      </c>
      <c r="B61" s="13" t="s">
        <v>1886</v>
      </c>
      <c r="C61" s="13" t="s">
        <v>60</v>
      </c>
      <c r="D61" s="13" t="s">
        <v>205</v>
      </c>
      <c r="E61" s="13" t="s">
        <v>62</v>
      </c>
      <c r="F61" s="13"/>
      <c r="G61" s="13" t="s">
        <v>4747</v>
      </c>
      <c r="H61" s="13" t="s">
        <v>6</v>
      </c>
      <c r="I61" s="13" t="s">
        <v>2190</v>
      </c>
      <c r="J61" s="13" t="s">
        <v>2706</v>
      </c>
      <c r="K61" s="13" t="s">
        <v>2706</v>
      </c>
      <c r="L61" s="13" t="s">
        <v>2738</v>
      </c>
      <c r="M61" s="13" t="s">
        <v>2745</v>
      </c>
      <c r="N61" s="34">
        <v>0</v>
      </c>
      <c r="O61" s="34">
        <v>0</v>
      </c>
      <c r="P61" s="34">
        <v>0</v>
      </c>
      <c r="Q61" s="34">
        <v>0</v>
      </c>
      <c r="R61" s="34">
        <v>0</v>
      </c>
      <c r="S61" s="34">
        <v>25</v>
      </c>
    </row>
    <row r="62" spans="1:19" ht="16.5" customHeight="1">
      <c r="A62" s="23">
        <v>2014</v>
      </c>
      <c r="B62" s="13" t="s">
        <v>1886</v>
      </c>
      <c r="C62" s="13" t="s">
        <v>60</v>
      </c>
      <c r="D62" s="13" t="s">
        <v>205</v>
      </c>
      <c r="E62" s="13" t="s">
        <v>63</v>
      </c>
      <c r="F62" s="13"/>
      <c r="G62" s="13" t="s">
        <v>4747</v>
      </c>
      <c r="H62" s="13" t="s">
        <v>6</v>
      </c>
      <c r="I62" s="13" t="s">
        <v>2190</v>
      </c>
      <c r="J62" s="13" t="s">
        <v>2706</v>
      </c>
      <c r="K62" s="13" t="s">
        <v>2706</v>
      </c>
      <c r="L62" s="13"/>
      <c r="M62" s="13" t="s">
        <v>0</v>
      </c>
      <c r="N62" s="34">
        <v>0</v>
      </c>
      <c r="O62" s="34">
        <v>0</v>
      </c>
      <c r="P62" s="34">
        <v>0</v>
      </c>
      <c r="Q62" s="34">
        <v>0</v>
      </c>
      <c r="R62" s="34">
        <v>0</v>
      </c>
      <c r="S62" s="34">
        <v>24</v>
      </c>
    </row>
    <row r="63" spans="1:19" ht="16.5" customHeight="1">
      <c r="A63" s="23">
        <v>2014</v>
      </c>
      <c r="B63" s="13" t="s">
        <v>1886</v>
      </c>
      <c r="C63" s="13" t="s">
        <v>60</v>
      </c>
      <c r="D63" s="13" t="s">
        <v>206</v>
      </c>
      <c r="E63" s="13" t="s">
        <v>65</v>
      </c>
      <c r="F63" s="13"/>
      <c r="G63" s="13" t="s">
        <v>4747</v>
      </c>
      <c r="H63" s="13" t="s">
        <v>6</v>
      </c>
      <c r="I63" s="13" t="s">
        <v>2931</v>
      </c>
      <c r="J63" s="13" t="s">
        <v>2706</v>
      </c>
      <c r="K63" s="13" t="s">
        <v>2706</v>
      </c>
      <c r="L63" s="13"/>
      <c r="M63" s="13" t="s">
        <v>0</v>
      </c>
      <c r="N63" s="34">
        <v>0</v>
      </c>
      <c r="O63" s="34">
        <v>0</v>
      </c>
      <c r="P63" s="34">
        <v>0</v>
      </c>
      <c r="Q63" s="34">
        <v>0</v>
      </c>
      <c r="R63" s="34">
        <v>0</v>
      </c>
      <c r="S63" s="34">
        <v>40</v>
      </c>
    </row>
    <row r="64" spans="1:19" ht="16.5" customHeight="1">
      <c r="A64" s="23">
        <v>2014</v>
      </c>
      <c r="B64" s="13" t="s">
        <v>1886</v>
      </c>
      <c r="C64" s="13" t="s">
        <v>60</v>
      </c>
      <c r="D64" s="13" t="s">
        <v>206</v>
      </c>
      <c r="E64" s="13" t="s">
        <v>66</v>
      </c>
      <c r="F64" s="13"/>
      <c r="G64" s="13" t="s">
        <v>4747</v>
      </c>
      <c r="H64" s="13" t="s">
        <v>6</v>
      </c>
      <c r="I64" s="13" t="s">
        <v>2931</v>
      </c>
      <c r="J64" s="13" t="s">
        <v>2706</v>
      </c>
      <c r="K64" s="13" t="s">
        <v>2706</v>
      </c>
      <c r="L64" s="13" t="s">
        <v>2738</v>
      </c>
      <c r="M64" s="13" t="s">
        <v>2821</v>
      </c>
      <c r="N64" s="34">
        <v>0</v>
      </c>
      <c r="O64" s="34">
        <v>0</v>
      </c>
      <c r="P64" s="34">
        <v>0</v>
      </c>
      <c r="Q64" s="34">
        <v>0</v>
      </c>
      <c r="R64" s="34">
        <v>0</v>
      </c>
      <c r="S64" s="34">
        <v>40</v>
      </c>
    </row>
    <row r="65" spans="1:19" ht="16.5" customHeight="1">
      <c r="A65" s="23">
        <v>2014</v>
      </c>
      <c r="B65" s="13" t="s">
        <v>1886</v>
      </c>
      <c r="C65" s="13" t="s">
        <v>60</v>
      </c>
      <c r="D65" s="13" t="s">
        <v>206</v>
      </c>
      <c r="E65" s="13" t="s">
        <v>68</v>
      </c>
      <c r="F65" s="13"/>
      <c r="G65" s="13" t="s">
        <v>4747</v>
      </c>
      <c r="H65" s="13" t="s">
        <v>6</v>
      </c>
      <c r="I65" s="13" t="s">
        <v>2931</v>
      </c>
      <c r="J65" s="13" t="s">
        <v>2706</v>
      </c>
      <c r="K65" s="13" t="s">
        <v>2706</v>
      </c>
      <c r="L65" s="13" t="s">
        <v>2738</v>
      </c>
      <c r="M65" s="13" t="s">
        <v>2804</v>
      </c>
      <c r="N65" s="34">
        <v>0</v>
      </c>
      <c r="O65" s="34">
        <v>0</v>
      </c>
      <c r="P65" s="34">
        <v>0</v>
      </c>
      <c r="Q65" s="34">
        <v>0</v>
      </c>
      <c r="R65" s="34">
        <v>0</v>
      </c>
      <c r="S65" s="34">
        <v>62</v>
      </c>
    </row>
    <row r="66" spans="1:19" ht="16.5" customHeight="1">
      <c r="A66" s="23">
        <v>2014</v>
      </c>
      <c r="B66" s="13" t="s">
        <v>1886</v>
      </c>
      <c r="C66" s="13" t="s">
        <v>60</v>
      </c>
      <c r="D66" s="13" t="s">
        <v>206</v>
      </c>
      <c r="E66" s="13" t="s">
        <v>69</v>
      </c>
      <c r="F66" s="13"/>
      <c r="G66" s="13" t="s">
        <v>4747</v>
      </c>
      <c r="H66" s="13" t="s">
        <v>6</v>
      </c>
      <c r="I66" s="13" t="s">
        <v>2931</v>
      </c>
      <c r="J66" s="13" t="s">
        <v>2706</v>
      </c>
      <c r="K66" s="13" t="s">
        <v>2706</v>
      </c>
      <c r="L66" s="13" t="s">
        <v>2738</v>
      </c>
      <c r="M66" s="13" t="s">
        <v>2802</v>
      </c>
      <c r="N66" s="34">
        <v>0</v>
      </c>
      <c r="O66" s="34">
        <v>0</v>
      </c>
      <c r="P66" s="34">
        <v>0</v>
      </c>
      <c r="Q66" s="34">
        <v>0</v>
      </c>
      <c r="R66" s="34">
        <v>0</v>
      </c>
      <c r="S66" s="34">
        <v>47</v>
      </c>
    </row>
    <row r="67" spans="1:19" ht="16.5" customHeight="1">
      <c r="A67" s="23">
        <v>2014</v>
      </c>
      <c r="B67" s="13" t="s">
        <v>1886</v>
      </c>
      <c r="C67" s="13" t="s">
        <v>60</v>
      </c>
      <c r="D67" s="13" t="s">
        <v>6702</v>
      </c>
      <c r="E67" s="13" t="s">
        <v>1458</v>
      </c>
      <c r="F67" s="13"/>
      <c r="G67" s="13" t="s">
        <v>4747</v>
      </c>
      <c r="H67" s="13" t="s">
        <v>6</v>
      </c>
      <c r="I67" s="13"/>
      <c r="J67" s="13" t="s">
        <v>5546</v>
      </c>
      <c r="K67" s="13"/>
      <c r="L67" s="13"/>
      <c r="M67" s="13" t="s">
        <v>0</v>
      </c>
      <c r="N67" s="34">
        <v>109</v>
      </c>
      <c r="O67" s="34">
        <v>24</v>
      </c>
      <c r="P67" s="34">
        <v>16</v>
      </c>
      <c r="Q67" s="34">
        <v>40</v>
      </c>
      <c r="R67" s="34">
        <v>16</v>
      </c>
      <c r="S67" s="34">
        <v>0</v>
      </c>
    </row>
    <row r="68" spans="1:19" ht="16.5" customHeight="1">
      <c r="A68" s="23">
        <v>2014</v>
      </c>
      <c r="B68" s="13" t="s">
        <v>1886</v>
      </c>
      <c r="C68" s="13" t="s">
        <v>60</v>
      </c>
      <c r="D68" s="13" t="s">
        <v>6702</v>
      </c>
      <c r="E68" s="13" t="s">
        <v>1477</v>
      </c>
      <c r="F68" s="13"/>
      <c r="G68" s="13" t="s">
        <v>4747</v>
      </c>
      <c r="H68" s="13" t="s">
        <v>6</v>
      </c>
      <c r="I68" s="13" t="s">
        <v>2931</v>
      </c>
      <c r="J68" s="13" t="s">
        <v>2706</v>
      </c>
      <c r="K68" s="13" t="s">
        <v>2706</v>
      </c>
      <c r="L68" s="13"/>
      <c r="M68" s="13" t="s">
        <v>0</v>
      </c>
      <c r="N68" s="34">
        <v>93</v>
      </c>
      <c r="O68" s="34">
        <v>44</v>
      </c>
      <c r="P68" s="34">
        <v>16</v>
      </c>
      <c r="Q68" s="34">
        <v>60</v>
      </c>
      <c r="R68" s="34">
        <v>16</v>
      </c>
      <c r="S68" s="34">
        <v>0</v>
      </c>
    </row>
    <row r="69" spans="1:19" ht="16.5" customHeight="1">
      <c r="A69" s="23">
        <v>2014</v>
      </c>
      <c r="B69" s="13" t="s">
        <v>1886</v>
      </c>
      <c r="C69" s="13" t="s">
        <v>70</v>
      </c>
      <c r="D69" s="13" t="s">
        <v>207</v>
      </c>
      <c r="E69" s="13" t="s">
        <v>75</v>
      </c>
      <c r="F69" s="13"/>
      <c r="G69" s="13" t="s">
        <v>4747</v>
      </c>
      <c r="H69" s="13" t="s">
        <v>6</v>
      </c>
      <c r="I69" s="13" t="s">
        <v>2931</v>
      </c>
      <c r="J69" s="13" t="s">
        <v>2706</v>
      </c>
      <c r="K69" s="13" t="s">
        <v>2706</v>
      </c>
      <c r="L69" s="13"/>
      <c r="M69" s="13" t="s">
        <v>0</v>
      </c>
      <c r="N69" s="34">
        <v>0</v>
      </c>
      <c r="O69" s="34">
        <v>0</v>
      </c>
      <c r="P69" s="34">
        <v>0</v>
      </c>
      <c r="Q69" s="34">
        <v>0</v>
      </c>
      <c r="R69" s="34">
        <v>0</v>
      </c>
      <c r="S69" s="34">
        <v>0</v>
      </c>
    </row>
    <row r="70" spans="1:19" ht="16.5" customHeight="1">
      <c r="A70" s="23">
        <v>2014</v>
      </c>
      <c r="B70" s="13" t="s">
        <v>1886</v>
      </c>
      <c r="C70" s="13" t="s">
        <v>70</v>
      </c>
      <c r="D70" s="13" t="s">
        <v>206</v>
      </c>
      <c r="E70" s="13" t="s">
        <v>72</v>
      </c>
      <c r="F70" s="13"/>
      <c r="G70" s="13" t="s">
        <v>4747</v>
      </c>
      <c r="H70" s="13" t="s">
        <v>6</v>
      </c>
      <c r="I70" s="13" t="s">
        <v>2931</v>
      </c>
      <c r="J70" s="13" t="s">
        <v>2706</v>
      </c>
      <c r="K70" s="13" t="s">
        <v>2706</v>
      </c>
      <c r="L70" s="13" t="s">
        <v>2738</v>
      </c>
      <c r="M70" s="13" t="s">
        <v>2749</v>
      </c>
      <c r="N70" s="34">
        <v>0</v>
      </c>
      <c r="O70" s="34">
        <v>0</v>
      </c>
      <c r="P70" s="34">
        <v>0</v>
      </c>
      <c r="Q70" s="34">
        <v>0</v>
      </c>
      <c r="R70" s="34">
        <v>0</v>
      </c>
      <c r="S70" s="34">
        <v>45</v>
      </c>
    </row>
    <row r="71" spans="1:19" ht="16.5" customHeight="1">
      <c r="A71" s="23">
        <v>2014</v>
      </c>
      <c r="B71" s="13" t="s">
        <v>1886</v>
      </c>
      <c r="C71" s="13" t="s">
        <v>70</v>
      </c>
      <c r="D71" s="13" t="s">
        <v>206</v>
      </c>
      <c r="E71" s="13" t="s">
        <v>73</v>
      </c>
      <c r="F71" s="13"/>
      <c r="G71" s="13" t="s">
        <v>4747</v>
      </c>
      <c r="H71" s="13" t="s">
        <v>6</v>
      </c>
      <c r="I71" s="13" t="s">
        <v>2931</v>
      </c>
      <c r="J71" s="13" t="s">
        <v>2706</v>
      </c>
      <c r="K71" s="13" t="s">
        <v>2706</v>
      </c>
      <c r="L71" s="13" t="s">
        <v>2738</v>
      </c>
      <c r="M71" s="13" t="s">
        <v>2814</v>
      </c>
      <c r="N71" s="34">
        <v>0</v>
      </c>
      <c r="O71" s="34">
        <v>0</v>
      </c>
      <c r="P71" s="34">
        <v>0</v>
      </c>
      <c r="Q71" s="34">
        <v>0</v>
      </c>
      <c r="R71" s="34">
        <v>0</v>
      </c>
      <c r="S71" s="34">
        <v>44</v>
      </c>
    </row>
    <row r="72" spans="1:19" ht="16.5" customHeight="1">
      <c r="A72" s="23">
        <v>2014</v>
      </c>
      <c r="B72" s="13" t="s">
        <v>1886</v>
      </c>
      <c r="C72" s="13" t="s">
        <v>70</v>
      </c>
      <c r="D72" s="13" t="s">
        <v>206</v>
      </c>
      <c r="E72" s="13" t="s">
        <v>74</v>
      </c>
      <c r="F72" s="13"/>
      <c r="G72" s="13" t="s">
        <v>4747</v>
      </c>
      <c r="H72" s="13" t="s">
        <v>6</v>
      </c>
      <c r="I72" s="13" t="s">
        <v>2931</v>
      </c>
      <c r="J72" s="13" t="s">
        <v>2706</v>
      </c>
      <c r="K72" s="13" t="s">
        <v>2706</v>
      </c>
      <c r="L72" s="13" t="s">
        <v>2738</v>
      </c>
      <c r="M72" s="13" t="s">
        <v>2809</v>
      </c>
      <c r="N72" s="34">
        <v>0</v>
      </c>
      <c r="O72" s="34">
        <v>0</v>
      </c>
      <c r="P72" s="34">
        <v>0</v>
      </c>
      <c r="Q72" s="34">
        <v>0</v>
      </c>
      <c r="R72" s="34">
        <v>0</v>
      </c>
      <c r="S72" s="34">
        <v>55</v>
      </c>
    </row>
    <row r="73" spans="1:19" ht="16.5" customHeight="1">
      <c r="A73" s="23">
        <v>2014</v>
      </c>
      <c r="B73" s="13" t="s">
        <v>1886</v>
      </c>
      <c r="C73" s="13" t="s">
        <v>70</v>
      </c>
      <c r="D73" s="13" t="s">
        <v>6702</v>
      </c>
      <c r="E73" s="13" t="s">
        <v>577</v>
      </c>
      <c r="F73" s="13"/>
      <c r="G73" s="13" t="s">
        <v>4747</v>
      </c>
      <c r="H73" s="13" t="s">
        <v>6</v>
      </c>
      <c r="I73" s="13"/>
      <c r="J73" s="13" t="s">
        <v>5546</v>
      </c>
      <c r="K73" s="13"/>
      <c r="L73" s="13"/>
      <c r="M73" s="13" t="s">
        <v>0</v>
      </c>
      <c r="N73" s="34">
        <v>105</v>
      </c>
      <c r="O73" s="34">
        <v>15</v>
      </c>
      <c r="P73" s="34">
        <v>15</v>
      </c>
      <c r="Q73" s="34">
        <v>30</v>
      </c>
      <c r="R73" s="34">
        <v>15</v>
      </c>
      <c r="S73" s="34">
        <v>0</v>
      </c>
    </row>
    <row r="74" spans="1:19" ht="16.5" customHeight="1">
      <c r="A74" s="23">
        <v>2014</v>
      </c>
      <c r="B74" s="13" t="s">
        <v>1886</v>
      </c>
      <c r="C74" s="13" t="s">
        <v>70</v>
      </c>
      <c r="D74" s="13" t="s">
        <v>6702</v>
      </c>
      <c r="E74" s="13" t="s">
        <v>1466</v>
      </c>
      <c r="F74" s="13"/>
      <c r="G74" s="13" t="s">
        <v>4747</v>
      </c>
      <c r="H74" s="13" t="s">
        <v>6</v>
      </c>
      <c r="I74" s="13"/>
      <c r="J74" s="13" t="s">
        <v>5546</v>
      </c>
      <c r="K74" s="13"/>
      <c r="L74" s="13" t="s">
        <v>2738</v>
      </c>
      <c r="M74" s="13" t="s">
        <v>2842</v>
      </c>
      <c r="N74" s="34">
        <v>98</v>
      </c>
      <c r="O74" s="34">
        <v>0</v>
      </c>
      <c r="P74" s="34">
        <v>0</v>
      </c>
      <c r="Q74" s="34">
        <v>28</v>
      </c>
      <c r="R74" s="34">
        <v>14</v>
      </c>
      <c r="S74" s="34">
        <v>0</v>
      </c>
    </row>
    <row r="75" spans="1:19" ht="16.5" customHeight="1">
      <c r="A75" s="23">
        <v>2014</v>
      </c>
      <c r="B75" s="13" t="s">
        <v>1886</v>
      </c>
      <c r="C75" s="13" t="s">
        <v>70</v>
      </c>
      <c r="D75" s="13" t="s">
        <v>6702</v>
      </c>
      <c r="E75" s="13" t="s">
        <v>1469</v>
      </c>
      <c r="F75" s="13"/>
      <c r="G75" s="13" t="s">
        <v>4747</v>
      </c>
      <c r="H75" s="13" t="s">
        <v>6</v>
      </c>
      <c r="I75" s="13" t="s">
        <v>2394</v>
      </c>
      <c r="J75" s="13" t="s">
        <v>2947</v>
      </c>
      <c r="K75" s="13">
        <v>6</v>
      </c>
      <c r="L75" s="13"/>
      <c r="M75" s="13" t="s">
        <v>0</v>
      </c>
      <c r="N75" s="34">
        <v>103</v>
      </c>
      <c r="O75" s="34">
        <v>12</v>
      </c>
      <c r="P75" s="34">
        <v>10</v>
      </c>
      <c r="Q75" s="34">
        <v>22</v>
      </c>
      <c r="R75" s="34">
        <v>15</v>
      </c>
      <c r="S75" s="34">
        <v>0</v>
      </c>
    </row>
    <row r="76" spans="1:19" ht="16.5" customHeight="1">
      <c r="A76" s="23">
        <v>2014</v>
      </c>
      <c r="B76" s="13" t="s">
        <v>1886</v>
      </c>
      <c r="C76" s="13" t="s">
        <v>70</v>
      </c>
      <c r="D76" s="13" t="s">
        <v>6702</v>
      </c>
      <c r="E76" s="13" t="s">
        <v>1478</v>
      </c>
      <c r="F76" s="13"/>
      <c r="G76" s="13" t="s">
        <v>4747</v>
      </c>
      <c r="H76" s="13" t="s">
        <v>6</v>
      </c>
      <c r="I76" s="13"/>
      <c r="J76" s="13" t="s">
        <v>5546</v>
      </c>
      <c r="K76" s="13"/>
      <c r="L76" s="13"/>
      <c r="M76" s="13" t="s">
        <v>0</v>
      </c>
      <c r="N76" s="34">
        <v>105</v>
      </c>
      <c r="O76" s="34">
        <v>15</v>
      </c>
      <c r="P76" s="34">
        <v>15</v>
      </c>
      <c r="Q76" s="34">
        <v>30</v>
      </c>
      <c r="R76" s="34">
        <v>15</v>
      </c>
      <c r="S76" s="34">
        <v>0</v>
      </c>
    </row>
    <row r="77" spans="1:19" ht="16.5" customHeight="1">
      <c r="A77" s="23">
        <v>2014</v>
      </c>
      <c r="B77" s="13" t="s">
        <v>1886</v>
      </c>
      <c r="C77" s="13" t="s">
        <v>76</v>
      </c>
      <c r="D77" s="13" t="s">
        <v>205</v>
      </c>
      <c r="E77" s="13" t="s">
        <v>78</v>
      </c>
      <c r="F77" s="13"/>
      <c r="G77" s="13" t="s">
        <v>4747</v>
      </c>
      <c r="H77" s="13" t="s">
        <v>6</v>
      </c>
      <c r="I77" s="13" t="s">
        <v>2190</v>
      </c>
      <c r="J77" s="13" t="s">
        <v>2706</v>
      </c>
      <c r="K77" s="13" t="s">
        <v>2706</v>
      </c>
      <c r="L77" s="13" t="s">
        <v>2738</v>
      </c>
      <c r="M77" s="13" t="s">
        <v>2779</v>
      </c>
      <c r="N77" s="34">
        <v>0</v>
      </c>
      <c r="O77" s="34">
        <v>0</v>
      </c>
      <c r="P77" s="34">
        <v>0</v>
      </c>
      <c r="Q77" s="34">
        <v>0</v>
      </c>
      <c r="R77" s="34">
        <v>0</v>
      </c>
      <c r="S77" s="34">
        <v>30</v>
      </c>
    </row>
    <row r="78" spans="1:19" ht="16.5" customHeight="1">
      <c r="A78" s="23">
        <v>2014</v>
      </c>
      <c r="B78" s="13" t="s">
        <v>1886</v>
      </c>
      <c r="C78" s="13" t="s">
        <v>76</v>
      </c>
      <c r="D78" s="13" t="s">
        <v>205</v>
      </c>
      <c r="E78" s="13" t="s">
        <v>79</v>
      </c>
      <c r="F78" s="13"/>
      <c r="G78" s="13" t="s">
        <v>4747</v>
      </c>
      <c r="H78" s="13" t="s">
        <v>6</v>
      </c>
      <c r="I78" s="13" t="s">
        <v>2190</v>
      </c>
      <c r="J78" s="13" t="s">
        <v>2706</v>
      </c>
      <c r="K78" s="13" t="s">
        <v>2706</v>
      </c>
      <c r="L78" s="13" t="s">
        <v>2738</v>
      </c>
      <c r="M78" s="13" t="s">
        <v>2751</v>
      </c>
      <c r="N78" s="34">
        <v>0</v>
      </c>
      <c r="O78" s="34">
        <v>0</v>
      </c>
      <c r="P78" s="34">
        <v>0</v>
      </c>
      <c r="Q78" s="34">
        <v>0</v>
      </c>
      <c r="R78" s="34">
        <v>0</v>
      </c>
      <c r="S78" s="34">
        <v>30</v>
      </c>
    </row>
    <row r="79" spans="1:19" ht="16.5" customHeight="1">
      <c r="A79" s="23">
        <v>2014</v>
      </c>
      <c r="B79" s="13" t="s">
        <v>1886</v>
      </c>
      <c r="C79" s="13" t="s">
        <v>76</v>
      </c>
      <c r="D79" s="13" t="s">
        <v>206</v>
      </c>
      <c r="E79" s="13" t="s">
        <v>81</v>
      </c>
      <c r="F79" s="13"/>
      <c r="G79" s="13" t="s">
        <v>4747</v>
      </c>
      <c r="H79" s="13" t="s">
        <v>6</v>
      </c>
      <c r="I79" s="13" t="s">
        <v>2931</v>
      </c>
      <c r="J79" s="13" t="s">
        <v>2706</v>
      </c>
      <c r="K79" s="13" t="s">
        <v>2706</v>
      </c>
      <c r="L79" s="13" t="s">
        <v>2738</v>
      </c>
      <c r="M79" s="13" t="s">
        <v>2840</v>
      </c>
      <c r="N79" s="34">
        <v>0</v>
      </c>
      <c r="O79" s="34">
        <v>0</v>
      </c>
      <c r="P79" s="34">
        <v>0</v>
      </c>
      <c r="Q79" s="34">
        <v>0</v>
      </c>
      <c r="R79" s="34">
        <v>0</v>
      </c>
      <c r="S79" s="34">
        <v>43</v>
      </c>
    </row>
    <row r="80" spans="1:19" ht="16.5" customHeight="1">
      <c r="A80" s="23">
        <v>2014</v>
      </c>
      <c r="B80" s="13" t="s">
        <v>1886</v>
      </c>
      <c r="C80" s="13" t="s">
        <v>76</v>
      </c>
      <c r="D80" s="13" t="s">
        <v>206</v>
      </c>
      <c r="E80" s="13" t="s">
        <v>82</v>
      </c>
      <c r="F80" s="13"/>
      <c r="G80" s="13" t="s">
        <v>4747</v>
      </c>
      <c r="H80" s="13" t="s">
        <v>6</v>
      </c>
      <c r="I80" s="13" t="s">
        <v>2190</v>
      </c>
      <c r="J80" s="13" t="s">
        <v>2706</v>
      </c>
      <c r="K80" s="13" t="s">
        <v>2706</v>
      </c>
      <c r="L80" s="13"/>
      <c r="M80" s="13" t="s">
        <v>0</v>
      </c>
      <c r="N80" s="34">
        <v>0</v>
      </c>
      <c r="O80" s="34">
        <v>0</v>
      </c>
      <c r="P80" s="34">
        <v>0</v>
      </c>
      <c r="Q80" s="34">
        <v>0</v>
      </c>
      <c r="R80" s="34">
        <v>0</v>
      </c>
      <c r="S80" s="34">
        <v>47</v>
      </c>
    </row>
    <row r="81" spans="1:19" ht="16.5" customHeight="1">
      <c r="A81" s="23">
        <v>2014</v>
      </c>
      <c r="B81" s="13" t="s">
        <v>1886</v>
      </c>
      <c r="C81" s="13" t="s">
        <v>76</v>
      </c>
      <c r="D81" s="13" t="s">
        <v>6702</v>
      </c>
      <c r="E81" s="13" t="s">
        <v>2395</v>
      </c>
      <c r="F81" s="13"/>
      <c r="G81" s="13" t="s">
        <v>4747</v>
      </c>
      <c r="H81" s="13" t="s">
        <v>6</v>
      </c>
      <c r="I81" s="13" t="s">
        <v>2394</v>
      </c>
      <c r="J81" s="13" t="s">
        <v>2948</v>
      </c>
      <c r="K81" s="13">
        <v>4</v>
      </c>
      <c r="L81" s="13" t="s">
        <v>2738</v>
      </c>
      <c r="M81" s="13" t="s">
        <v>2917</v>
      </c>
      <c r="N81" s="34">
        <v>111</v>
      </c>
      <c r="O81" s="34">
        <v>10</v>
      </c>
      <c r="P81" s="34">
        <v>24</v>
      </c>
      <c r="Q81" s="34">
        <v>34</v>
      </c>
      <c r="R81" s="34">
        <v>18</v>
      </c>
      <c r="S81" s="34">
        <v>0</v>
      </c>
    </row>
    <row r="82" spans="1:19" ht="16.5" customHeight="1">
      <c r="A82" s="23">
        <v>2014</v>
      </c>
      <c r="B82" s="13" t="s">
        <v>1886</v>
      </c>
      <c r="C82" s="13" t="s">
        <v>76</v>
      </c>
      <c r="D82" s="13" t="s">
        <v>6702</v>
      </c>
      <c r="E82" s="13" t="s">
        <v>1459</v>
      </c>
      <c r="F82" s="13"/>
      <c r="G82" s="13" t="s">
        <v>4747</v>
      </c>
      <c r="H82" s="13" t="s">
        <v>6</v>
      </c>
      <c r="I82" s="13"/>
      <c r="J82" s="13" t="s">
        <v>5546</v>
      </c>
      <c r="K82" s="13"/>
      <c r="L82" s="13"/>
      <c r="M82" s="13" t="s">
        <v>0</v>
      </c>
      <c r="N82" s="34">
        <v>106</v>
      </c>
      <c r="O82" s="34">
        <v>42</v>
      </c>
      <c r="P82" s="34">
        <v>12</v>
      </c>
      <c r="Q82" s="34">
        <v>54</v>
      </c>
      <c r="R82" s="34">
        <v>18</v>
      </c>
      <c r="S82" s="34">
        <v>0</v>
      </c>
    </row>
    <row r="83" spans="1:19" ht="16.5" customHeight="1">
      <c r="A83" s="23">
        <v>2014</v>
      </c>
      <c r="B83" s="13" t="s">
        <v>1886</v>
      </c>
      <c r="C83" s="13" t="s">
        <v>76</v>
      </c>
      <c r="D83" s="13" t="s">
        <v>5703</v>
      </c>
      <c r="E83" s="13" t="s">
        <v>77</v>
      </c>
      <c r="F83" s="13"/>
      <c r="G83" s="13" t="s">
        <v>4747</v>
      </c>
      <c r="H83" s="13" t="s">
        <v>6</v>
      </c>
      <c r="I83" s="13" t="s">
        <v>2394</v>
      </c>
      <c r="J83" s="13" t="s">
        <v>2950</v>
      </c>
      <c r="K83" s="13">
        <v>6</v>
      </c>
      <c r="L83" s="13"/>
      <c r="M83" s="13" t="s">
        <v>0</v>
      </c>
      <c r="N83" s="34">
        <v>126</v>
      </c>
      <c r="O83" s="34">
        <v>17</v>
      </c>
      <c r="P83" s="34">
        <v>19</v>
      </c>
      <c r="Q83" s="34">
        <v>36</v>
      </c>
      <c r="R83" s="34">
        <v>18</v>
      </c>
      <c r="S83" s="34">
        <v>0</v>
      </c>
    </row>
    <row r="84" spans="1:19" ht="16.5" customHeight="1">
      <c r="A84" s="23">
        <v>2014</v>
      </c>
      <c r="B84" s="13" t="s">
        <v>1886</v>
      </c>
      <c r="C84" s="13" t="s">
        <v>83</v>
      </c>
      <c r="D84" s="13" t="s">
        <v>207</v>
      </c>
      <c r="E84" s="13" t="s">
        <v>85</v>
      </c>
      <c r="F84" s="13"/>
      <c r="G84" s="13" t="s">
        <v>4747</v>
      </c>
      <c r="H84" s="13" t="s">
        <v>6</v>
      </c>
      <c r="I84" s="13" t="s">
        <v>2190</v>
      </c>
      <c r="J84" s="13" t="s">
        <v>2706</v>
      </c>
      <c r="K84" s="13" t="s">
        <v>2706</v>
      </c>
      <c r="L84" s="13" t="s">
        <v>2706</v>
      </c>
      <c r="M84" s="13" t="s">
        <v>2706</v>
      </c>
      <c r="N84" s="34">
        <v>0</v>
      </c>
      <c r="O84" s="34">
        <v>0</v>
      </c>
      <c r="P84" s="34">
        <v>0</v>
      </c>
      <c r="Q84" s="34">
        <v>0</v>
      </c>
      <c r="R84" s="34">
        <v>0</v>
      </c>
      <c r="S84" s="34">
        <v>66</v>
      </c>
    </row>
    <row r="85" spans="1:19" ht="16.5" customHeight="1">
      <c r="A85" s="23">
        <v>2014</v>
      </c>
      <c r="B85" s="13" t="s">
        <v>1886</v>
      </c>
      <c r="C85" s="13" t="s">
        <v>83</v>
      </c>
      <c r="D85" s="13" t="s">
        <v>206</v>
      </c>
      <c r="E85" s="13" t="s">
        <v>84</v>
      </c>
      <c r="F85" s="13"/>
      <c r="G85" s="13" t="s">
        <v>4747</v>
      </c>
      <c r="H85" s="13" t="s">
        <v>6</v>
      </c>
      <c r="I85" s="13" t="s">
        <v>2931</v>
      </c>
      <c r="J85" s="13" t="s">
        <v>2706</v>
      </c>
      <c r="K85" s="13" t="s">
        <v>2706</v>
      </c>
      <c r="L85" s="13" t="s">
        <v>2738</v>
      </c>
      <c r="M85" s="13" t="s">
        <v>2835</v>
      </c>
      <c r="N85" s="34">
        <v>0</v>
      </c>
      <c r="O85" s="34">
        <v>0</v>
      </c>
      <c r="P85" s="34">
        <v>0</v>
      </c>
      <c r="Q85" s="34">
        <v>0</v>
      </c>
      <c r="R85" s="34">
        <v>0</v>
      </c>
      <c r="S85" s="34">
        <v>80</v>
      </c>
    </row>
    <row r="86" spans="1:19" ht="16.5" customHeight="1">
      <c r="A86" s="23">
        <v>2014</v>
      </c>
      <c r="B86" s="13" t="s">
        <v>1886</v>
      </c>
      <c r="C86" s="13" t="s">
        <v>86</v>
      </c>
      <c r="D86" s="13" t="s">
        <v>206</v>
      </c>
      <c r="E86" s="13" t="s">
        <v>88</v>
      </c>
      <c r="F86" s="13"/>
      <c r="G86" s="13" t="s">
        <v>4747</v>
      </c>
      <c r="H86" s="13" t="s">
        <v>6</v>
      </c>
      <c r="I86" s="13" t="s">
        <v>2931</v>
      </c>
      <c r="J86" s="13" t="s">
        <v>2706</v>
      </c>
      <c r="K86" s="13" t="s">
        <v>2706</v>
      </c>
      <c r="L86" s="13" t="s">
        <v>2738</v>
      </c>
      <c r="M86" s="13" t="s">
        <v>3034</v>
      </c>
      <c r="N86" s="34">
        <v>0</v>
      </c>
      <c r="O86" s="34">
        <v>0</v>
      </c>
      <c r="P86" s="34">
        <v>0</v>
      </c>
      <c r="Q86" s="34">
        <v>0</v>
      </c>
      <c r="R86" s="34">
        <v>0</v>
      </c>
      <c r="S86" s="34">
        <v>41</v>
      </c>
    </row>
    <row r="87" spans="1:19" ht="16.5" customHeight="1">
      <c r="A87" s="23">
        <v>2014</v>
      </c>
      <c r="B87" s="13" t="s">
        <v>1886</v>
      </c>
      <c r="C87" s="13" t="s">
        <v>86</v>
      </c>
      <c r="D87" s="13" t="s">
        <v>5703</v>
      </c>
      <c r="E87" s="13" t="s">
        <v>984</v>
      </c>
      <c r="F87" s="13"/>
      <c r="G87" s="13" t="s">
        <v>4747</v>
      </c>
      <c r="H87" s="13" t="s">
        <v>203</v>
      </c>
      <c r="I87" s="13" t="s">
        <v>2190</v>
      </c>
      <c r="J87" s="13" t="s">
        <v>2706</v>
      </c>
      <c r="K87" s="13" t="s">
        <v>2706</v>
      </c>
      <c r="L87" s="13"/>
      <c r="M87" s="13" t="s">
        <v>0</v>
      </c>
      <c r="N87" s="34">
        <v>0</v>
      </c>
      <c r="O87" s="34">
        <v>0</v>
      </c>
      <c r="P87" s="34">
        <v>0</v>
      </c>
      <c r="Q87" s="34">
        <v>0</v>
      </c>
      <c r="R87" s="34">
        <v>0</v>
      </c>
      <c r="S87" s="34">
        <v>0</v>
      </c>
    </row>
    <row r="88" spans="1:19" ht="16.5" customHeight="1">
      <c r="A88" s="23">
        <v>2014</v>
      </c>
      <c r="B88" s="13" t="s">
        <v>1886</v>
      </c>
      <c r="C88" s="13" t="s">
        <v>86</v>
      </c>
      <c r="D88" s="13" t="s">
        <v>5703</v>
      </c>
      <c r="E88" s="13" t="s">
        <v>87</v>
      </c>
      <c r="F88" s="13"/>
      <c r="G88" s="13" t="s">
        <v>4747</v>
      </c>
      <c r="H88" s="13" t="s">
        <v>6</v>
      </c>
      <c r="I88" s="13" t="s">
        <v>2394</v>
      </c>
      <c r="J88" s="13" t="s">
        <v>2951</v>
      </c>
      <c r="K88" s="13">
        <v>6</v>
      </c>
      <c r="L88" s="13"/>
      <c r="M88" s="13" t="s">
        <v>0</v>
      </c>
      <c r="N88" s="34">
        <v>122</v>
      </c>
      <c r="O88" s="34">
        <v>29</v>
      </c>
      <c r="P88" s="34">
        <v>0</v>
      </c>
      <c r="Q88" s="34">
        <v>29</v>
      </c>
      <c r="R88" s="34">
        <v>24</v>
      </c>
      <c r="S88" s="34">
        <v>0</v>
      </c>
    </row>
    <row r="89" spans="1:19" ht="16.5" customHeight="1">
      <c r="A89" s="23">
        <v>2014</v>
      </c>
      <c r="B89" s="13" t="s">
        <v>1886</v>
      </c>
      <c r="C89" s="13" t="s">
        <v>89</v>
      </c>
      <c r="D89" s="13" t="s">
        <v>205</v>
      </c>
      <c r="E89" s="13" t="s">
        <v>90</v>
      </c>
      <c r="F89" s="13"/>
      <c r="G89" s="13" t="s">
        <v>4747</v>
      </c>
      <c r="H89" s="13" t="s">
        <v>6</v>
      </c>
      <c r="I89" s="13" t="s">
        <v>2190</v>
      </c>
      <c r="J89" s="13" t="s">
        <v>2706</v>
      </c>
      <c r="K89" s="13" t="s">
        <v>2706</v>
      </c>
      <c r="L89" s="13" t="s">
        <v>2738</v>
      </c>
      <c r="M89" s="13" t="s">
        <v>2746</v>
      </c>
      <c r="N89" s="34">
        <v>0</v>
      </c>
      <c r="O89" s="34">
        <v>0</v>
      </c>
      <c r="P89" s="34">
        <v>0</v>
      </c>
      <c r="Q89" s="34">
        <v>0</v>
      </c>
      <c r="R89" s="34">
        <v>0</v>
      </c>
      <c r="S89" s="34">
        <v>28</v>
      </c>
    </row>
    <row r="90" spans="1:19" ht="16.5" customHeight="1">
      <c r="A90" s="23">
        <v>2014</v>
      </c>
      <c r="B90" s="13" t="s">
        <v>1886</v>
      </c>
      <c r="C90" s="13" t="s">
        <v>89</v>
      </c>
      <c r="D90" s="13" t="s">
        <v>205</v>
      </c>
      <c r="E90" s="13" t="s">
        <v>91</v>
      </c>
      <c r="F90" s="13"/>
      <c r="G90" s="13" t="s">
        <v>4747</v>
      </c>
      <c r="H90" s="13" t="s">
        <v>6</v>
      </c>
      <c r="I90" s="13" t="s">
        <v>2190</v>
      </c>
      <c r="J90" s="13" t="s">
        <v>2706</v>
      </c>
      <c r="K90" s="13" t="s">
        <v>2706</v>
      </c>
      <c r="L90" s="13" t="s">
        <v>2738</v>
      </c>
      <c r="M90" s="13" t="s">
        <v>2883</v>
      </c>
      <c r="N90" s="34">
        <v>0</v>
      </c>
      <c r="O90" s="34">
        <v>0</v>
      </c>
      <c r="P90" s="34">
        <v>0</v>
      </c>
      <c r="Q90" s="34">
        <v>0</v>
      </c>
      <c r="R90" s="34">
        <v>0</v>
      </c>
      <c r="S90" s="34">
        <v>30</v>
      </c>
    </row>
    <row r="91" spans="1:19" ht="16.5" customHeight="1">
      <c r="A91" s="23">
        <v>2014</v>
      </c>
      <c r="B91" s="13" t="s">
        <v>1886</v>
      </c>
      <c r="C91" s="13" t="s">
        <v>89</v>
      </c>
      <c r="D91" s="13" t="s">
        <v>205</v>
      </c>
      <c r="E91" s="13" t="s">
        <v>92</v>
      </c>
      <c r="F91" s="13"/>
      <c r="G91" s="13" t="s">
        <v>4747</v>
      </c>
      <c r="H91" s="13" t="s">
        <v>6</v>
      </c>
      <c r="I91" s="13" t="s">
        <v>2190</v>
      </c>
      <c r="J91" s="13" t="s">
        <v>2706</v>
      </c>
      <c r="K91" s="13" t="s">
        <v>2706</v>
      </c>
      <c r="L91" s="13" t="s">
        <v>2738</v>
      </c>
      <c r="M91" s="13" t="s">
        <v>2753</v>
      </c>
      <c r="N91" s="34">
        <v>0</v>
      </c>
      <c r="O91" s="34">
        <v>0</v>
      </c>
      <c r="P91" s="34">
        <v>0</v>
      </c>
      <c r="Q91" s="34">
        <v>0</v>
      </c>
      <c r="R91" s="34">
        <v>0</v>
      </c>
      <c r="S91" s="34">
        <v>38</v>
      </c>
    </row>
    <row r="92" spans="1:19" ht="16.5" customHeight="1">
      <c r="A92" s="23">
        <v>2014</v>
      </c>
      <c r="B92" s="13" t="s">
        <v>1886</v>
      </c>
      <c r="C92" s="13" t="s">
        <v>89</v>
      </c>
      <c r="D92" s="13" t="s">
        <v>6702</v>
      </c>
      <c r="E92" s="13" t="s">
        <v>1465</v>
      </c>
      <c r="F92" s="13"/>
      <c r="G92" s="13" t="s">
        <v>4747</v>
      </c>
      <c r="H92" s="13" t="s">
        <v>6</v>
      </c>
      <c r="I92" s="13" t="s">
        <v>2394</v>
      </c>
      <c r="J92" s="13" t="s">
        <v>1924</v>
      </c>
      <c r="K92" s="13">
        <v>8</v>
      </c>
      <c r="L92" s="13"/>
      <c r="M92" s="13" t="s">
        <v>0</v>
      </c>
      <c r="N92" s="34">
        <v>0</v>
      </c>
      <c r="O92" s="34">
        <v>0</v>
      </c>
      <c r="P92" s="34">
        <v>0</v>
      </c>
      <c r="Q92" s="34">
        <v>0</v>
      </c>
      <c r="R92" s="34">
        <v>0</v>
      </c>
      <c r="S92" s="34">
        <v>0</v>
      </c>
    </row>
    <row r="93" spans="1:19" ht="16.5" customHeight="1">
      <c r="A93" s="23">
        <v>2014</v>
      </c>
      <c r="B93" s="13" t="s">
        <v>1886</v>
      </c>
      <c r="C93" s="13" t="s">
        <v>94</v>
      </c>
      <c r="D93" s="13" t="s">
        <v>207</v>
      </c>
      <c r="E93" s="13" t="s">
        <v>99</v>
      </c>
      <c r="F93" s="13"/>
      <c r="G93" s="13" t="s">
        <v>4747</v>
      </c>
      <c r="H93" s="13" t="s">
        <v>6</v>
      </c>
      <c r="I93" s="13" t="s">
        <v>2190</v>
      </c>
      <c r="J93" s="13" t="s">
        <v>2706</v>
      </c>
      <c r="K93" s="13" t="s">
        <v>2706</v>
      </c>
      <c r="L93" s="13" t="s">
        <v>2738</v>
      </c>
      <c r="M93" s="13" t="s">
        <v>2907</v>
      </c>
      <c r="N93" s="34">
        <v>0</v>
      </c>
      <c r="O93" s="34">
        <v>0</v>
      </c>
      <c r="P93" s="34">
        <v>0</v>
      </c>
      <c r="Q93" s="34">
        <v>0</v>
      </c>
      <c r="R93" s="34">
        <v>0</v>
      </c>
      <c r="S93" s="34">
        <v>108</v>
      </c>
    </row>
    <row r="94" spans="1:19" ht="16.5" customHeight="1">
      <c r="A94" s="23">
        <v>2014</v>
      </c>
      <c r="B94" s="13" t="s">
        <v>1886</v>
      </c>
      <c r="C94" s="13" t="s">
        <v>94</v>
      </c>
      <c r="D94" s="13" t="s">
        <v>205</v>
      </c>
      <c r="E94" s="13" t="s">
        <v>95</v>
      </c>
      <c r="F94" s="13"/>
      <c r="G94" s="13" t="s">
        <v>4747</v>
      </c>
      <c r="H94" s="13" t="s">
        <v>6</v>
      </c>
      <c r="I94" s="13" t="s">
        <v>2190</v>
      </c>
      <c r="J94" s="13" t="s">
        <v>2706</v>
      </c>
      <c r="K94" s="13" t="s">
        <v>2706</v>
      </c>
      <c r="L94" s="13" t="s">
        <v>2738</v>
      </c>
      <c r="M94" s="13" t="s">
        <v>3035</v>
      </c>
      <c r="N94" s="34">
        <v>0</v>
      </c>
      <c r="O94" s="34">
        <v>0</v>
      </c>
      <c r="P94" s="34">
        <v>0</v>
      </c>
      <c r="Q94" s="34">
        <v>0</v>
      </c>
      <c r="R94" s="34">
        <v>0</v>
      </c>
      <c r="S94" s="34">
        <v>23</v>
      </c>
    </row>
    <row r="95" spans="1:19" ht="16.5" customHeight="1">
      <c r="A95" s="23">
        <v>2014</v>
      </c>
      <c r="B95" s="13" t="s">
        <v>1886</v>
      </c>
      <c r="C95" s="13" t="s">
        <v>94</v>
      </c>
      <c r="D95" s="13" t="s">
        <v>206</v>
      </c>
      <c r="E95" s="13" t="s">
        <v>5247</v>
      </c>
      <c r="F95" s="13"/>
      <c r="G95" s="13" t="s">
        <v>4747</v>
      </c>
      <c r="H95" s="13" t="s">
        <v>6</v>
      </c>
      <c r="I95" s="13" t="s">
        <v>2190</v>
      </c>
      <c r="J95" s="13" t="s">
        <v>2706</v>
      </c>
      <c r="K95" s="13" t="s">
        <v>2706</v>
      </c>
      <c r="L95" s="13"/>
      <c r="M95" s="13" t="s">
        <v>0</v>
      </c>
      <c r="N95" s="34">
        <v>0</v>
      </c>
      <c r="O95" s="34">
        <v>0</v>
      </c>
      <c r="P95" s="34">
        <v>0</v>
      </c>
      <c r="Q95" s="34">
        <v>0</v>
      </c>
      <c r="R95" s="34">
        <v>0</v>
      </c>
      <c r="S95" s="34">
        <v>50</v>
      </c>
    </row>
    <row r="96" spans="1:19" ht="16.5" customHeight="1">
      <c r="A96" s="23">
        <v>2014</v>
      </c>
      <c r="B96" s="13" t="s">
        <v>1886</v>
      </c>
      <c r="C96" s="13" t="s">
        <v>94</v>
      </c>
      <c r="D96" s="13" t="s">
        <v>206</v>
      </c>
      <c r="E96" s="13" t="s">
        <v>97</v>
      </c>
      <c r="F96" s="13"/>
      <c r="G96" s="13" t="s">
        <v>4747</v>
      </c>
      <c r="H96" s="13" t="s">
        <v>6</v>
      </c>
      <c r="I96" s="13"/>
      <c r="J96" s="13" t="s">
        <v>5546</v>
      </c>
      <c r="K96" s="13"/>
      <c r="L96" s="13" t="s">
        <v>2738</v>
      </c>
      <c r="M96" s="13" t="s">
        <v>5547</v>
      </c>
      <c r="N96" s="34">
        <v>0</v>
      </c>
      <c r="O96" s="34">
        <v>0</v>
      </c>
      <c r="P96" s="34">
        <v>0</v>
      </c>
      <c r="Q96" s="34">
        <v>0</v>
      </c>
      <c r="R96" s="34">
        <v>0</v>
      </c>
      <c r="S96" s="34">
        <v>47</v>
      </c>
    </row>
    <row r="97" spans="1:19" ht="16.5" customHeight="1">
      <c r="A97" s="23">
        <v>2014</v>
      </c>
      <c r="B97" s="13" t="s">
        <v>1886</v>
      </c>
      <c r="C97" s="13" t="s">
        <v>94</v>
      </c>
      <c r="D97" s="13" t="s">
        <v>206</v>
      </c>
      <c r="E97" s="13" t="s">
        <v>98</v>
      </c>
      <c r="F97" s="13"/>
      <c r="G97" s="13" t="s">
        <v>4747</v>
      </c>
      <c r="H97" s="13" t="s">
        <v>6</v>
      </c>
      <c r="I97" s="13"/>
      <c r="J97" s="13" t="s">
        <v>5546</v>
      </c>
      <c r="K97" s="13"/>
      <c r="L97" s="13" t="s">
        <v>2738</v>
      </c>
      <c r="M97" s="13" t="s">
        <v>3038</v>
      </c>
      <c r="N97" s="34">
        <v>0</v>
      </c>
      <c r="O97" s="34">
        <v>0</v>
      </c>
      <c r="P97" s="34">
        <v>0</v>
      </c>
      <c r="Q97" s="34">
        <v>0</v>
      </c>
      <c r="R97" s="34">
        <v>0</v>
      </c>
      <c r="S97" s="34">
        <v>48</v>
      </c>
    </row>
    <row r="98" spans="1:19" ht="16.5" customHeight="1">
      <c r="A98" s="23">
        <v>2014</v>
      </c>
      <c r="B98" s="13" t="s">
        <v>1886</v>
      </c>
      <c r="C98" s="13" t="s">
        <v>94</v>
      </c>
      <c r="D98" s="13" t="s">
        <v>6702</v>
      </c>
      <c r="E98" s="13" t="s">
        <v>1463</v>
      </c>
      <c r="F98" s="13"/>
      <c r="G98" s="13" t="s">
        <v>4747</v>
      </c>
      <c r="H98" s="13" t="s">
        <v>6</v>
      </c>
      <c r="I98" s="13" t="s">
        <v>2394</v>
      </c>
      <c r="J98" s="13" t="s">
        <v>2952</v>
      </c>
      <c r="K98" s="13">
        <v>8</v>
      </c>
      <c r="L98" s="13"/>
      <c r="M98" s="13" t="s">
        <v>0</v>
      </c>
      <c r="N98" s="34">
        <v>0</v>
      </c>
      <c r="O98" s="34">
        <v>0</v>
      </c>
      <c r="P98" s="34">
        <v>0</v>
      </c>
      <c r="Q98" s="34">
        <v>0</v>
      </c>
      <c r="R98" s="34">
        <v>0</v>
      </c>
      <c r="S98" s="34">
        <v>0</v>
      </c>
    </row>
    <row r="99" spans="1:19" ht="16.5" customHeight="1">
      <c r="A99" s="23">
        <v>2014</v>
      </c>
      <c r="B99" s="13" t="s">
        <v>1886</v>
      </c>
      <c r="C99" s="13" t="s">
        <v>100</v>
      </c>
      <c r="D99" s="13" t="s">
        <v>207</v>
      </c>
      <c r="E99" s="13" t="s">
        <v>103</v>
      </c>
      <c r="F99" s="13"/>
      <c r="G99" s="13" t="s">
        <v>4747</v>
      </c>
      <c r="H99" s="13" t="s">
        <v>6</v>
      </c>
      <c r="I99" s="13" t="s">
        <v>2931</v>
      </c>
      <c r="J99" s="13" t="s">
        <v>2706</v>
      </c>
      <c r="K99" s="13" t="s">
        <v>2706</v>
      </c>
      <c r="L99" s="13" t="s">
        <v>2738</v>
      </c>
      <c r="M99" s="13" t="s">
        <v>2906</v>
      </c>
      <c r="N99" s="34">
        <v>0</v>
      </c>
      <c r="O99" s="34">
        <v>0</v>
      </c>
      <c r="P99" s="34">
        <v>0</v>
      </c>
      <c r="Q99" s="34">
        <v>0</v>
      </c>
      <c r="R99" s="34">
        <v>0</v>
      </c>
      <c r="S99" s="34">
        <v>52</v>
      </c>
    </row>
    <row r="100" spans="1:19" ht="16.5" customHeight="1">
      <c r="A100" s="23">
        <v>2014</v>
      </c>
      <c r="B100" s="13" t="s">
        <v>1886</v>
      </c>
      <c r="C100" s="13" t="s">
        <v>100</v>
      </c>
      <c r="D100" s="13" t="s">
        <v>206</v>
      </c>
      <c r="E100" s="13" t="s">
        <v>102</v>
      </c>
      <c r="F100" s="13"/>
      <c r="G100" s="13" t="s">
        <v>4747</v>
      </c>
      <c r="H100" s="13" t="s">
        <v>6</v>
      </c>
      <c r="I100" s="13" t="s">
        <v>2931</v>
      </c>
      <c r="J100" s="13" t="s">
        <v>2706</v>
      </c>
      <c r="K100" s="13" t="s">
        <v>2706</v>
      </c>
      <c r="L100" s="13" t="s">
        <v>2738</v>
      </c>
      <c r="M100" s="13" t="s">
        <v>2820</v>
      </c>
      <c r="N100" s="34">
        <v>0</v>
      </c>
      <c r="O100" s="34">
        <v>0</v>
      </c>
      <c r="P100" s="34">
        <v>0</v>
      </c>
      <c r="Q100" s="34">
        <v>0</v>
      </c>
      <c r="R100" s="34">
        <v>0</v>
      </c>
      <c r="S100" s="34">
        <v>40</v>
      </c>
    </row>
    <row r="101" spans="1:19" ht="16.5" customHeight="1">
      <c r="A101" s="23">
        <v>2014</v>
      </c>
      <c r="B101" s="13" t="s">
        <v>1886</v>
      </c>
      <c r="C101" s="13" t="s">
        <v>100</v>
      </c>
      <c r="D101" s="13" t="s">
        <v>6702</v>
      </c>
      <c r="E101" s="13" t="s">
        <v>1468</v>
      </c>
      <c r="F101" s="13"/>
      <c r="G101" s="13" t="s">
        <v>4747</v>
      </c>
      <c r="H101" s="13" t="s">
        <v>6</v>
      </c>
      <c r="I101" s="13" t="s">
        <v>2394</v>
      </c>
      <c r="J101" s="13" t="s">
        <v>2953</v>
      </c>
      <c r="K101" s="13">
        <v>6</v>
      </c>
      <c r="L101" s="13"/>
      <c r="M101" s="13" t="s">
        <v>0</v>
      </c>
      <c r="N101" s="34">
        <v>104</v>
      </c>
      <c r="O101" s="34">
        <v>32</v>
      </c>
      <c r="P101" s="34">
        <v>0</v>
      </c>
      <c r="Q101" s="34">
        <v>32</v>
      </c>
      <c r="R101" s="34">
        <v>14</v>
      </c>
      <c r="S101" s="34">
        <v>0</v>
      </c>
    </row>
    <row r="102" spans="1:19" ht="16.5" customHeight="1">
      <c r="A102" s="23">
        <v>2014</v>
      </c>
      <c r="B102" s="13" t="s">
        <v>1886</v>
      </c>
      <c r="C102" s="13" t="s">
        <v>100</v>
      </c>
      <c r="D102" s="13" t="s">
        <v>5703</v>
      </c>
      <c r="E102" s="13" t="s">
        <v>101</v>
      </c>
      <c r="F102" s="13"/>
      <c r="G102" s="13" t="s">
        <v>4747</v>
      </c>
      <c r="H102" s="13" t="s">
        <v>6</v>
      </c>
      <c r="I102" s="13"/>
      <c r="J102" s="13" t="s">
        <v>5546</v>
      </c>
      <c r="K102" s="13"/>
      <c r="L102" s="13"/>
      <c r="M102" s="13" t="s">
        <v>0</v>
      </c>
      <c r="N102" s="34">
        <v>0</v>
      </c>
      <c r="O102" s="34">
        <v>0</v>
      </c>
      <c r="P102" s="34">
        <v>0</v>
      </c>
      <c r="Q102" s="34">
        <v>0</v>
      </c>
      <c r="R102" s="34">
        <v>0</v>
      </c>
      <c r="S102" s="34">
        <v>0</v>
      </c>
    </row>
    <row r="103" spans="1:19" ht="16.5" customHeight="1">
      <c r="A103" s="23">
        <v>2014</v>
      </c>
      <c r="B103" s="13" t="s">
        <v>1886</v>
      </c>
      <c r="C103" s="13" t="s">
        <v>104</v>
      </c>
      <c r="D103" s="13" t="s">
        <v>207</v>
      </c>
      <c r="E103" s="13" t="s">
        <v>119</v>
      </c>
      <c r="F103" s="13"/>
      <c r="G103" s="13" t="s">
        <v>4747</v>
      </c>
      <c r="H103" s="13" t="s">
        <v>6</v>
      </c>
      <c r="I103" s="13" t="s">
        <v>2931</v>
      </c>
      <c r="J103" s="13" t="s">
        <v>2706</v>
      </c>
      <c r="K103" s="13" t="s">
        <v>2706</v>
      </c>
      <c r="L103" s="13"/>
      <c r="M103" s="13" t="s">
        <v>0</v>
      </c>
      <c r="N103" s="34">
        <v>0</v>
      </c>
      <c r="O103" s="34">
        <v>0</v>
      </c>
      <c r="P103" s="34">
        <v>0</v>
      </c>
      <c r="Q103" s="34">
        <v>0</v>
      </c>
      <c r="R103" s="34">
        <v>0</v>
      </c>
      <c r="S103" s="34">
        <v>120</v>
      </c>
    </row>
    <row r="104" spans="1:19" ht="16.5" customHeight="1">
      <c r="A104" s="23">
        <v>2014</v>
      </c>
      <c r="B104" s="13" t="s">
        <v>1886</v>
      </c>
      <c r="C104" s="13" t="s">
        <v>104</v>
      </c>
      <c r="D104" s="13" t="s">
        <v>205</v>
      </c>
      <c r="E104" s="13" t="s">
        <v>106</v>
      </c>
      <c r="F104" s="13"/>
      <c r="G104" s="13" t="s">
        <v>4747</v>
      </c>
      <c r="H104" s="13" t="s">
        <v>6</v>
      </c>
      <c r="I104" s="13" t="s">
        <v>2190</v>
      </c>
      <c r="J104" s="13" t="s">
        <v>2706</v>
      </c>
      <c r="K104" s="13" t="s">
        <v>2706</v>
      </c>
      <c r="L104" s="13" t="s">
        <v>2738</v>
      </c>
      <c r="M104" s="13" t="s">
        <v>2899</v>
      </c>
      <c r="N104" s="34">
        <v>0</v>
      </c>
      <c r="O104" s="34">
        <v>0</v>
      </c>
      <c r="P104" s="34">
        <v>0</v>
      </c>
      <c r="Q104" s="34">
        <v>0</v>
      </c>
      <c r="R104" s="34">
        <v>0</v>
      </c>
      <c r="S104" s="34">
        <v>24</v>
      </c>
    </row>
    <row r="105" spans="1:19" ht="16.5" customHeight="1">
      <c r="A105" s="23">
        <v>2014</v>
      </c>
      <c r="B105" s="13" t="s">
        <v>1886</v>
      </c>
      <c r="C105" s="13" t="s">
        <v>104</v>
      </c>
      <c r="D105" s="13" t="s">
        <v>205</v>
      </c>
      <c r="E105" s="13" t="s">
        <v>107</v>
      </c>
      <c r="F105" s="13"/>
      <c r="G105" s="13" t="s">
        <v>4747</v>
      </c>
      <c r="H105" s="13" t="s">
        <v>6</v>
      </c>
      <c r="I105" s="13" t="s">
        <v>2190</v>
      </c>
      <c r="J105" s="13" t="s">
        <v>2706</v>
      </c>
      <c r="K105" s="13" t="s">
        <v>2706</v>
      </c>
      <c r="L105" s="13" t="s">
        <v>2738</v>
      </c>
      <c r="M105" s="13" t="s">
        <v>2773</v>
      </c>
      <c r="N105" s="34">
        <v>0</v>
      </c>
      <c r="O105" s="34">
        <v>0</v>
      </c>
      <c r="P105" s="34">
        <v>0</v>
      </c>
      <c r="Q105" s="34">
        <v>0</v>
      </c>
      <c r="R105" s="34">
        <v>0</v>
      </c>
      <c r="S105" s="34">
        <v>24</v>
      </c>
    </row>
    <row r="106" spans="1:19" ht="16.5" customHeight="1">
      <c r="A106" s="23">
        <v>2014</v>
      </c>
      <c r="B106" s="13" t="s">
        <v>1886</v>
      </c>
      <c r="C106" s="13" t="s">
        <v>104</v>
      </c>
      <c r="D106" s="13" t="s">
        <v>205</v>
      </c>
      <c r="E106" s="13" t="s">
        <v>108</v>
      </c>
      <c r="F106" s="13"/>
      <c r="G106" s="13" t="s">
        <v>4747</v>
      </c>
      <c r="H106" s="13" t="s">
        <v>6</v>
      </c>
      <c r="I106" s="13" t="s">
        <v>2190</v>
      </c>
      <c r="J106" s="13" t="s">
        <v>2706</v>
      </c>
      <c r="K106" s="13" t="s">
        <v>2706</v>
      </c>
      <c r="L106" s="13" t="s">
        <v>2738</v>
      </c>
      <c r="M106" s="13" t="s">
        <v>2772</v>
      </c>
      <c r="N106" s="34">
        <v>0</v>
      </c>
      <c r="O106" s="34">
        <v>0</v>
      </c>
      <c r="P106" s="34">
        <v>0</v>
      </c>
      <c r="Q106" s="34">
        <v>0</v>
      </c>
      <c r="R106" s="34">
        <v>0</v>
      </c>
      <c r="S106" s="34">
        <v>27</v>
      </c>
    </row>
    <row r="107" spans="1:19" ht="16.5" customHeight="1">
      <c r="A107" s="23">
        <v>2014</v>
      </c>
      <c r="B107" s="13" t="s">
        <v>1886</v>
      </c>
      <c r="C107" s="13" t="s">
        <v>104</v>
      </c>
      <c r="D107" s="13" t="s">
        <v>205</v>
      </c>
      <c r="E107" s="13" t="s">
        <v>109</v>
      </c>
      <c r="F107" s="13"/>
      <c r="G107" s="13" t="s">
        <v>4747</v>
      </c>
      <c r="H107" s="13" t="s">
        <v>6</v>
      </c>
      <c r="I107" s="13" t="s">
        <v>2190</v>
      </c>
      <c r="J107" s="13" t="s">
        <v>2706</v>
      </c>
      <c r="K107" s="13" t="s">
        <v>2706</v>
      </c>
      <c r="L107" s="13"/>
      <c r="M107" s="13" t="s">
        <v>0</v>
      </c>
      <c r="N107" s="34">
        <v>0</v>
      </c>
      <c r="O107" s="34">
        <v>0</v>
      </c>
      <c r="P107" s="34">
        <v>0</v>
      </c>
      <c r="Q107" s="34">
        <v>0</v>
      </c>
      <c r="R107" s="34">
        <v>0</v>
      </c>
      <c r="S107" s="34">
        <v>24</v>
      </c>
    </row>
    <row r="108" spans="1:19" ht="16.5" customHeight="1">
      <c r="A108" s="23">
        <v>2014</v>
      </c>
      <c r="B108" s="13" t="s">
        <v>1886</v>
      </c>
      <c r="C108" s="13" t="s">
        <v>104</v>
      </c>
      <c r="D108" s="13" t="s">
        <v>205</v>
      </c>
      <c r="E108" s="13" t="s">
        <v>110</v>
      </c>
      <c r="F108" s="13"/>
      <c r="G108" s="13" t="s">
        <v>4747</v>
      </c>
      <c r="H108" s="13" t="s">
        <v>6</v>
      </c>
      <c r="I108" s="13" t="s">
        <v>2190</v>
      </c>
      <c r="J108" s="13" t="s">
        <v>2706</v>
      </c>
      <c r="K108" s="13" t="s">
        <v>2706</v>
      </c>
      <c r="L108" s="13"/>
      <c r="M108" s="13" t="s">
        <v>0</v>
      </c>
      <c r="N108" s="34">
        <v>0</v>
      </c>
      <c r="O108" s="34">
        <v>0</v>
      </c>
      <c r="P108" s="34">
        <v>0</v>
      </c>
      <c r="Q108" s="34">
        <v>0</v>
      </c>
      <c r="R108" s="34">
        <v>0</v>
      </c>
      <c r="S108" s="34">
        <v>30</v>
      </c>
    </row>
    <row r="109" spans="1:19" ht="16.5" customHeight="1">
      <c r="A109" s="23">
        <v>2014</v>
      </c>
      <c r="B109" s="13" t="s">
        <v>1886</v>
      </c>
      <c r="C109" s="13" t="s">
        <v>104</v>
      </c>
      <c r="D109" s="13" t="s">
        <v>205</v>
      </c>
      <c r="E109" s="13" t="s">
        <v>111</v>
      </c>
      <c r="F109" s="13"/>
      <c r="G109" s="13" t="s">
        <v>4747</v>
      </c>
      <c r="H109" s="13" t="s">
        <v>6</v>
      </c>
      <c r="I109" s="13" t="s">
        <v>2190</v>
      </c>
      <c r="J109" s="13" t="s">
        <v>2706</v>
      </c>
      <c r="K109" s="13" t="s">
        <v>2706</v>
      </c>
      <c r="L109" s="13" t="s">
        <v>2738</v>
      </c>
      <c r="M109" s="13" t="s">
        <v>2752</v>
      </c>
      <c r="N109" s="34">
        <v>0</v>
      </c>
      <c r="O109" s="34">
        <v>0</v>
      </c>
      <c r="P109" s="34">
        <v>0</v>
      </c>
      <c r="Q109" s="34">
        <v>0</v>
      </c>
      <c r="R109" s="34">
        <v>0</v>
      </c>
      <c r="S109" s="34">
        <v>39</v>
      </c>
    </row>
    <row r="110" spans="1:19" ht="16.5" customHeight="1">
      <c r="A110" s="23">
        <v>2014</v>
      </c>
      <c r="B110" s="13" t="s">
        <v>1886</v>
      </c>
      <c r="C110" s="13" t="s">
        <v>104</v>
      </c>
      <c r="D110" s="13" t="s">
        <v>206</v>
      </c>
      <c r="E110" s="13" t="s">
        <v>114</v>
      </c>
      <c r="F110" s="13"/>
      <c r="G110" s="13" t="s">
        <v>4747</v>
      </c>
      <c r="H110" s="13" t="s">
        <v>6</v>
      </c>
      <c r="I110" s="13"/>
      <c r="J110" s="13" t="s">
        <v>5546</v>
      </c>
      <c r="K110" s="13"/>
      <c r="L110" s="13"/>
      <c r="M110" s="13" t="s">
        <v>0</v>
      </c>
      <c r="N110" s="34">
        <v>0</v>
      </c>
      <c r="O110" s="34">
        <v>0</v>
      </c>
      <c r="P110" s="34">
        <v>0</v>
      </c>
      <c r="Q110" s="34">
        <v>0</v>
      </c>
      <c r="R110" s="34">
        <v>0</v>
      </c>
      <c r="S110" s="34">
        <v>44</v>
      </c>
    </row>
    <row r="111" spans="1:19" ht="16.5" customHeight="1">
      <c r="A111" s="23">
        <v>2014</v>
      </c>
      <c r="B111" s="13" t="s">
        <v>1886</v>
      </c>
      <c r="C111" s="13" t="s">
        <v>104</v>
      </c>
      <c r="D111" s="13" t="s">
        <v>206</v>
      </c>
      <c r="E111" s="13" t="s">
        <v>115</v>
      </c>
      <c r="F111" s="13"/>
      <c r="G111" s="13" t="s">
        <v>4747</v>
      </c>
      <c r="H111" s="13" t="s">
        <v>6</v>
      </c>
      <c r="I111" s="13" t="s">
        <v>2931</v>
      </c>
      <c r="J111" s="13" t="s">
        <v>2706</v>
      </c>
      <c r="K111" s="13" t="s">
        <v>2706</v>
      </c>
      <c r="L111" s="13" t="s">
        <v>2738</v>
      </c>
      <c r="M111" s="13" t="s">
        <v>2748</v>
      </c>
      <c r="N111" s="34">
        <v>0</v>
      </c>
      <c r="O111" s="34">
        <v>0</v>
      </c>
      <c r="P111" s="34">
        <v>0</v>
      </c>
      <c r="Q111" s="34">
        <v>0</v>
      </c>
      <c r="R111" s="34">
        <v>0</v>
      </c>
      <c r="S111" s="34">
        <v>48</v>
      </c>
    </row>
    <row r="112" spans="1:19" ht="16.5" customHeight="1">
      <c r="A112" s="23">
        <v>2014</v>
      </c>
      <c r="B112" s="13" t="s">
        <v>1886</v>
      </c>
      <c r="C112" s="13" t="s">
        <v>104</v>
      </c>
      <c r="D112" s="13" t="s">
        <v>206</v>
      </c>
      <c r="E112" s="13" t="s">
        <v>116</v>
      </c>
      <c r="F112" s="13"/>
      <c r="G112" s="13" t="s">
        <v>4747</v>
      </c>
      <c r="H112" s="13" t="s">
        <v>6</v>
      </c>
      <c r="I112" s="13" t="s">
        <v>2931</v>
      </c>
      <c r="J112" s="13" t="s">
        <v>2706</v>
      </c>
      <c r="K112" s="13" t="s">
        <v>2706</v>
      </c>
      <c r="L112" s="13"/>
      <c r="M112" s="13" t="s">
        <v>0</v>
      </c>
      <c r="N112" s="34">
        <v>0</v>
      </c>
      <c r="O112" s="34">
        <v>0</v>
      </c>
      <c r="P112" s="34">
        <v>0</v>
      </c>
      <c r="Q112" s="34">
        <v>0</v>
      </c>
      <c r="R112" s="34">
        <v>0</v>
      </c>
      <c r="S112" s="34">
        <v>40</v>
      </c>
    </row>
    <row r="113" spans="1:19" ht="16.5" customHeight="1">
      <c r="A113" s="23">
        <v>2014</v>
      </c>
      <c r="B113" s="13" t="s">
        <v>1886</v>
      </c>
      <c r="C113" s="13" t="s">
        <v>104</v>
      </c>
      <c r="D113" s="13" t="s">
        <v>206</v>
      </c>
      <c r="E113" s="13" t="s">
        <v>117</v>
      </c>
      <c r="F113" s="13"/>
      <c r="G113" s="13" t="s">
        <v>4747</v>
      </c>
      <c r="H113" s="13" t="s">
        <v>6</v>
      </c>
      <c r="I113" s="13"/>
      <c r="J113" s="13" t="s">
        <v>5546</v>
      </c>
      <c r="K113" s="13"/>
      <c r="L113" s="13"/>
      <c r="M113" s="13" t="s">
        <v>0</v>
      </c>
      <c r="N113" s="34">
        <v>0</v>
      </c>
      <c r="O113" s="34">
        <v>0</v>
      </c>
      <c r="P113" s="34">
        <v>0</v>
      </c>
      <c r="Q113" s="34">
        <v>0</v>
      </c>
      <c r="R113" s="34">
        <v>0</v>
      </c>
      <c r="S113" s="34">
        <v>42</v>
      </c>
    </row>
    <row r="114" spans="1:19" ht="16.5" customHeight="1">
      <c r="A114" s="23">
        <v>2014</v>
      </c>
      <c r="B114" s="13" t="s">
        <v>1886</v>
      </c>
      <c r="C114" s="13" t="s">
        <v>104</v>
      </c>
      <c r="D114" s="13" t="s">
        <v>206</v>
      </c>
      <c r="E114" s="13" t="s">
        <v>118</v>
      </c>
      <c r="F114" s="13"/>
      <c r="G114" s="13" t="s">
        <v>4747</v>
      </c>
      <c r="H114" s="13" t="s">
        <v>6</v>
      </c>
      <c r="I114" s="13" t="s">
        <v>2931</v>
      </c>
      <c r="J114" s="13" t="s">
        <v>2706</v>
      </c>
      <c r="K114" s="13" t="s">
        <v>2706</v>
      </c>
      <c r="L114" s="13" t="s">
        <v>2738</v>
      </c>
      <c r="M114" s="13" t="s">
        <v>3036</v>
      </c>
      <c r="N114" s="34">
        <v>0</v>
      </c>
      <c r="O114" s="34">
        <v>0</v>
      </c>
      <c r="P114" s="34">
        <v>0</v>
      </c>
      <c r="Q114" s="34">
        <v>0</v>
      </c>
      <c r="R114" s="34">
        <v>0</v>
      </c>
      <c r="S114" s="34">
        <v>42</v>
      </c>
    </row>
    <row r="115" spans="1:19" ht="16.5" customHeight="1">
      <c r="A115" s="23">
        <v>2014</v>
      </c>
      <c r="B115" s="13" t="s">
        <v>1886</v>
      </c>
      <c r="C115" s="13" t="s">
        <v>104</v>
      </c>
      <c r="D115" s="13" t="s">
        <v>6702</v>
      </c>
      <c r="E115" s="13" t="s">
        <v>1486</v>
      </c>
      <c r="F115" s="13"/>
      <c r="G115" s="13" t="s">
        <v>4747</v>
      </c>
      <c r="H115" s="13" t="s">
        <v>6</v>
      </c>
      <c r="I115" s="13" t="s">
        <v>2394</v>
      </c>
      <c r="J115" s="13" t="s">
        <v>2954</v>
      </c>
      <c r="K115" s="13">
        <v>8</v>
      </c>
      <c r="L115" s="13"/>
      <c r="M115" s="13" t="s">
        <v>0</v>
      </c>
      <c r="N115" s="34">
        <v>0</v>
      </c>
      <c r="O115" s="34">
        <v>0</v>
      </c>
      <c r="P115" s="34">
        <v>0</v>
      </c>
      <c r="Q115" s="34">
        <v>0</v>
      </c>
      <c r="R115" s="34">
        <v>0</v>
      </c>
      <c r="S115" s="34">
        <v>0</v>
      </c>
    </row>
    <row r="116" spans="1:19" ht="16.5" customHeight="1">
      <c r="A116" s="23">
        <v>2014</v>
      </c>
      <c r="B116" s="13" t="s">
        <v>1886</v>
      </c>
      <c r="C116" s="13" t="s">
        <v>104</v>
      </c>
      <c r="D116" s="13" t="s">
        <v>6702</v>
      </c>
      <c r="E116" s="13" t="s">
        <v>1470</v>
      </c>
      <c r="F116" s="13"/>
      <c r="G116" s="13" t="s">
        <v>4747</v>
      </c>
      <c r="H116" s="13" t="s">
        <v>6</v>
      </c>
      <c r="I116" s="13" t="s">
        <v>2394</v>
      </c>
      <c r="J116" s="13" t="s">
        <v>2955</v>
      </c>
      <c r="K116" s="13">
        <v>6</v>
      </c>
      <c r="L116" s="13"/>
      <c r="M116" s="13" t="s">
        <v>0</v>
      </c>
      <c r="N116" s="34">
        <v>115</v>
      </c>
      <c r="O116" s="34">
        <v>0</v>
      </c>
      <c r="P116" s="34">
        <v>0</v>
      </c>
      <c r="Q116" s="34">
        <v>33</v>
      </c>
      <c r="R116" s="34">
        <v>17</v>
      </c>
      <c r="S116" s="34">
        <v>0</v>
      </c>
    </row>
    <row r="117" spans="1:19" ht="16.5" customHeight="1">
      <c r="A117" s="23">
        <v>2014</v>
      </c>
      <c r="B117" s="13" t="s">
        <v>1886</v>
      </c>
      <c r="C117" s="13" t="s">
        <v>104</v>
      </c>
      <c r="D117" s="13" t="s">
        <v>6702</v>
      </c>
      <c r="E117" s="13" t="s">
        <v>1471</v>
      </c>
      <c r="F117" s="13"/>
      <c r="G117" s="13" t="s">
        <v>4747</v>
      </c>
      <c r="H117" s="13" t="s">
        <v>6</v>
      </c>
      <c r="I117" s="13"/>
      <c r="J117" s="13" t="s">
        <v>5546</v>
      </c>
      <c r="K117" s="13"/>
      <c r="L117" s="13"/>
      <c r="M117" s="13" t="s">
        <v>0</v>
      </c>
      <c r="N117" s="34">
        <v>109</v>
      </c>
      <c r="O117" s="34">
        <v>28</v>
      </c>
      <c r="P117" s="34">
        <v>7</v>
      </c>
      <c r="Q117" s="34">
        <v>35</v>
      </c>
      <c r="R117" s="34">
        <v>16</v>
      </c>
      <c r="S117" s="34">
        <v>0</v>
      </c>
    </row>
    <row r="118" spans="1:19" ht="16.5" customHeight="1">
      <c r="A118" s="23">
        <v>2014</v>
      </c>
      <c r="B118" s="13" t="s">
        <v>1886</v>
      </c>
      <c r="C118" s="13" t="s">
        <v>104</v>
      </c>
      <c r="D118" s="13" t="s">
        <v>6702</v>
      </c>
      <c r="E118" s="13" t="s">
        <v>1472</v>
      </c>
      <c r="F118" s="13"/>
      <c r="G118" s="13" t="s">
        <v>4747</v>
      </c>
      <c r="H118" s="13" t="s">
        <v>6</v>
      </c>
      <c r="I118" s="13" t="s">
        <v>2394</v>
      </c>
      <c r="J118" s="13" t="s">
        <v>2957</v>
      </c>
      <c r="K118" s="13">
        <v>8</v>
      </c>
      <c r="L118" s="13"/>
      <c r="M118" s="13" t="s">
        <v>0</v>
      </c>
      <c r="N118" s="34">
        <v>115</v>
      </c>
      <c r="O118" s="34">
        <v>0</v>
      </c>
      <c r="P118" s="34">
        <v>0</v>
      </c>
      <c r="Q118" s="34">
        <v>33</v>
      </c>
      <c r="R118" s="34">
        <v>16</v>
      </c>
      <c r="S118" s="34">
        <v>0</v>
      </c>
    </row>
    <row r="119" spans="1:19" ht="16.5" customHeight="1">
      <c r="A119" s="23">
        <v>2014</v>
      </c>
      <c r="B119" s="13" t="s">
        <v>1886</v>
      </c>
      <c r="C119" s="13" t="s">
        <v>120</v>
      </c>
      <c r="D119" s="13" t="s">
        <v>2704</v>
      </c>
      <c r="E119" s="13" t="s">
        <v>121</v>
      </c>
      <c r="F119" s="13"/>
      <c r="G119" s="13" t="s">
        <v>4747</v>
      </c>
      <c r="H119" s="13" t="s">
        <v>6</v>
      </c>
      <c r="I119" s="13" t="s">
        <v>2931</v>
      </c>
      <c r="J119" s="13" t="s">
        <v>2706</v>
      </c>
      <c r="K119" s="13" t="s">
        <v>2706</v>
      </c>
      <c r="L119" s="13" t="s">
        <v>2738</v>
      </c>
      <c r="M119" s="13" t="s">
        <v>3017</v>
      </c>
      <c r="N119" s="34">
        <v>0</v>
      </c>
      <c r="O119" s="34">
        <v>0</v>
      </c>
      <c r="P119" s="34">
        <v>0</v>
      </c>
      <c r="Q119" s="34">
        <v>0</v>
      </c>
      <c r="R119" s="34">
        <v>0</v>
      </c>
      <c r="S119" s="34">
        <v>195</v>
      </c>
    </row>
    <row r="120" spans="1:19" ht="16.5" customHeight="1">
      <c r="A120" s="23">
        <v>2014</v>
      </c>
      <c r="B120" s="13" t="s">
        <v>1886</v>
      </c>
      <c r="C120" s="13" t="s">
        <v>120</v>
      </c>
      <c r="D120" s="13" t="s">
        <v>2704</v>
      </c>
      <c r="E120" s="13" t="s">
        <v>122</v>
      </c>
      <c r="F120" s="13"/>
      <c r="G120" s="13" t="s">
        <v>4747</v>
      </c>
      <c r="H120" s="13" t="s">
        <v>6</v>
      </c>
      <c r="I120" s="13" t="s">
        <v>2931</v>
      </c>
      <c r="J120" s="13" t="s">
        <v>2706</v>
      </c>
      <c r="K120" s="13" t="s">
        <v>2706</v>
      </c>
      <c r="L120" s="13" t="s">
        <v>2738</v>
      </c>
      <c r="M120" s="13" t="s">
        <v>2781</v>
      </c>
      <c r="N120" s="34">
        <v>0</v>
      </c>
      <c r="O120" s="34">
        <v>0</v>
      </c>
      <c r="P120" s="34">
        <v>0</v>
      </c>
      <c r="Q120" s="34">
        <v>0</v>
      </c>
      <c r="R120" s="34">
        <v>0</v>
      </c>
      <c r="S120" s="34">
        <v>132</v>
      </c>
    </row>
    <row r="121" spans="1:19" ht="16.5" customHeight="1">
      <c r="A121" s="23">
        <v>2014</v>
      </c>
      <c r="B121" s="13" t="s">
        <v>1886</v>
      </c>
      <c r="C121" s="13" t="s">
        <v>120</v>
      </c>
      <c r="D121" s="13" t="s">
        <v>2704</v>
      </c>
      <c r="E121" s="13" t="s">
        <v>123</v>
      </c>
      <c r="F121" s="13"/>
      <c r="G121" s="13" t="s">
        <v>4747</v>
      </c>
      <c r="H121" s="13" t="s">
        <v>6</v>
      </c>
      <c r="I121" s="13" t="s">
        <v>2190</v>
      </c>
      <c r="J121" s="13" t="s">
        <v>2706</v>
      </c>
      <c r="K121" s="13" t="s">
        <v>2706</v>
      </c>
      <c r="L121" s="13" t="s">
        <v>2738</v>
      </c>
      <c r="M121" s="13" t="s">
        <v>2898</v>
      </c>
      <c r="N121" s="34">
        <v>0</v>
      </c>
      <c r="O121" s="34">
        <v>0</v>
      </c>
      <c r="P121" s="34">
        <v>0</v>
      </c>
      <c r="Q121" s="34">
        <v>0</v>
      </c>
      <c r="R121" s="34">
        <v>0</v>
      </c>
      <c r="S121" s="34">
        <v>120</v>
      </c>
    </row>
    <row r="122" spans="1:19" ht="16.5" customHeight="1">
      <c r="A122" s="23">
        <v>2014</v>
      </c>
      <c r="B122" s="13" t="s">
        <v>1886</v>
      </c>
      <c r="C122" s="13" t="s">
        <v>120</v>
      </c>
      <c r="D122" s="13" t="s">
        <v>2704</v>
      </c>
      <c r="E122" s="13" t="s">
        <v>124</v>
      </c>
      <c r="F122" s="13"/>
      <c r="G122" s="13" t="s">
        <v>4747</v>
      </c>
      <c r="H122" s="13" t="s">
        <v>6</v>
      </c>
      <c r="I122" s="13" t="s">
        <v>2931</v>
      </c>
      <c r="J122" s="13" t="s">
        <v>2706</v>
      </c>
      <c r="K122" s="13" t="s">
        <v>2706</v>
      </c>
      <c r="L122" s="13" t="s">
        <v>2738</v>
      </c>
      <c r="M122" s="13" t="s">
        <v>3018</v>
      </c>
      <c r="N122" s="34">
        <v>0</v>
      </c>
      <c r="O122" s="34">
        <v>0</v>
      </c>
      <c r="P122" s="34">
        <v>0</v>
      </c>
      <c r="Q122" s="34">
        <v>0</v>
      </c>
      <c r="R122" s="34">
        <v>0</v>
      </c>
      <c r="S122" s="34">
        <v>262</v>
      </c>
    </row>
    <row r="123" spans="1:19" ht="16.5" customHeight="1">
      <c r="A123" s="23">
        <v>2014</v>
      </c>
      <c r="B123" s="13" t="s">
        <v>1886</v>
      </c>
      <c r="C123" s="13" t="s">
        <v>120</v>
      </c>
      <c r="D123" s="13" t="s">
        <v>2704</v>
      </c>
      <c r="E123" s="13" t="s">
        <v>125</v>
      </c>
      <c r="F123" s="13"/>
      <c r="G123" s="13" t="s">
        <v>4747</v>
      </c>
      <c r="H123" s="13" t="s">
        <v>6</v>
      </c>
      <c r="I123" s="13" t="s">
        <v>2931</v>
      </c>
      <c r="J123" s="13" t="s">
        <v>2706</v>
      </c>
      <c r="K123" s="13" t="s">
        <v>2706</v>
      </c>
      <c r="L123" s="13" t="s">
        <v>2738</v>
      </c>
      <c r="M123" s="13" t="s">
        <v>2780</v>
      </c>
      <c r="N123" s="34">
        <v>0</v>
      </c>
      <c r="O123" s="34">
        <v>0</v>
      </c>
      <c r="P123" s="34">
        <v>0</v>
      </c>
      <c r="Q123" s="34">
        <v>0</v>
      </c>
      <c r="R123" s="34">
        <v>0</v>
      </c>
      <c r="S123" s="34">
        <v>249</v>
      </c>
    </row>
    <row r="124" spans="1:19" ht="16.5" customHeight="1">
      <c r="A124" s="23">
        <v>2014</v>
      </c>
      <c r="B124" s="13" t="s">
        <v>1886</v>
      </c>
      <c r="C124" s="13" t="s">
        <v>120</v>
      </c>
      <c r="D124" s="13" t="s">
        <v>2704</v>
      </c>
      <c r="E124" s="13" t="s">
        <v>128</v>
      </c>
      <c r="F124" s="13"/>
      <c r="G124" s="13" t="s">
        <v>4747</v>
      </c>
      <c r="H124" s="13" t="s">
        <v>6</v>
      </c>
      <c r="I124" s="13" t="s">
        <v>2931</v>
      </c>
      <c r="J124" s="13" t="s">
        <v>2706</v>
      </c>
      <c r="K124" s="13" t="s">
        <v>2706</v>
      </c>
      <c r="L124" s="13" t="s">
        <v>2738</v>
      </c>
      <c r="M124" s="13" t="s">
        <v>3019</v>
      </c>
      <c r="N124" s="34">
        <v>0</v>
      </c>
      <c r="O124" s="34">
        <v>0</v>
      </c>
      <c r="P124" s="34">
        <v>0</v>
      </c>
      <c r="Q124" s="34">
        <v>0</v>
      </c>
      <c r="R124" s="34">
        <v>0</v>
      </c>
      <c r="S124" s="34">
        <v>111</v>
      </c>
    </row>
    <row r="125" spans="1:19" ht="16.5" customHeight="1">
      <c r="A125" s="23">
        <v>2014</v>
      </c>
      <c r="B125" s="13" t="s">
        <v>1886</v>
      </c>
      <c r="C125" s="13" t="s">
        <v>120</v>
      </c>
      <c r="D125" s="13" t="s">
        <v>2704</v>
      </c>
      <c r="E125" s="13" t="s">
        <v>129</v>
      </c>
      <c r="F125" s="13"/>
      <c r="G125" s="13" t="s">
        <v>4747</v>
      </c>
      <c r="H125" s="13" t="s">
        <v>6</v>
      </c>
      <c r="I125" s="13" t="s">
        <v>2931</v>
      </c>
      <c r="J125" s="13" t="s">
        <v>2706</v>
      </c>
      <c r="K125" s="13" t="s">
        <v>2706</v>
      </c>
      <c r="L125" s="13" t="s">
        <v>2738</v>
      </c>
      <c r="M125" s="13" t="s">
        <v>2774</v>
      </c>
      <c r="N125" s="34">
        <v>0</v>
      </c>
      <c r="O125" s="34">
        <v>0</v>
      </c>
      <c r="P125" s="34">
        <v>0</v>
      </c>
      <c r="Q125" s="34">
        <v>0</v>
      </c>
      <c r="R125" s="34">
        <v>0</v>
      </c>
      <c r="S125" s="34">
        <v>129</v>
      </c>
    </row>
    <row r="126" spans="1:19" ht="16.5" customHeight="1">
      <c r="A126" s="23">
        <v>2014</v>
      </c>
      <c r="B126" s="13" t="s">
        <v>1886</v>
      </c>
      <c r="C126" s="13" t="s">
        <v>120</v>
      </c>
      <c r="D126" s="13" t="s">
        <v>2704</v>
      </c>
      <c r="E126" s="13" t="s">
        <v>130</v>
      </c>
      <c r="F126" s="13"/>
      <c r="G126" s="13" t="s">
        <v>4747</v>
      </c>
      <c r="H126" s="13" t="s">
        <v>6</v>
      </c>
      <c r="I126" s="13" t="s">
        <v>2931</v>
      </c>
      <c r="J126" s="13" t="s">
        <v>2706</v>
      </c>
      <c r="K126" s="13" t="s">
        <v>2706</v>
      </c>
      <c r="L126" s="13" t="s">
        <v>2738</v>
      </c>
      <c r="M126" s="13" t="s">
        <v>3021</v>
      </c>
      <c r="N126" s="34">
        <v>0</v>
      </c>
      <c r="O126" s="34">
        <v>0</v>
      </c>
      <c r="P126" s="34">
        <v>0</v>
      </c>
      <c r="Q126" s="34">
        <v>0</v>
      </c>
      <c r="R126" s="34">
        <v>0</v>
      </c>
      <c r="S126" s="34">
        <v>187</v>
      </c>
    </row>
    <row r="127" spans="1:19" ht="16.5" customHeight="1">
      <c r="A127" s="23">
        <v>2014</v>
      </c>
      <c r="B127" s="13" t="s">
        <v>1886</v>
      </c>
      <c r="C127" s="13" t="s">
        <v>120</v>
      </c>
      <c r="D127" s="13" t="s">
        <v>2704</v>
      </c>
      <c r="E127" s="13" t="s">
        <v>131</v>
      </c>
      <c r="F127" s="13"/>
      <c r="G127" s="13" t="s">
        <v>4747</v>
      </c>
      <c r="H127" s="13" t="s">
        <v>6</v>
      </c>
      <c r="I127" s="13" t="s">
        <v>2190</v>
      </c>
      <c r="J127" s="13" t="s">
        <v>2706</v>
      </c>
      <c r="K127" s="13" t="s">
        <v>2706</v>
      </c>
      <c r="L127" s="13" t="s">
        <v>2738</v>
      </c>
      <c r="M127" s="13" t="s">
        <v>2767</v>
      </c>
      <c r="N127" s="34">
        <v>0</v>
      </c>
      <c r="O127" s="34">
        <v>0</v>
      </c>
      <c r="P127" s="34">
        <v>0</v>
      </c>
      <c r="Q127" s="34">
        <v>0</v>
      </c>
      <c r="R127" s="34">
        <v>0</v>
      </c>
      <c r="S127" s="34">
        <v>257</v>
      </c>
    </row>
    <row r="128" spans="1:19" ht="16.5" customHeight="1">
      <c r="A128" s="23">
        <v>2014</v>
      </c>
      <c r="B128" s="13" t="s">
        <v>1886</v>
      </c>
      <c r="C128" s="13" t="s">
        <v>120</v>
      </c>
      <c r="D128" s="13" t="s">
        <v>2704</v>
      </c>
      <c r="E128" s="13" t="s">
        <v>132</v>
      </c>
      <c r="F128" s="13"/>
      <c r="G128" s="13" t="s">
        <v>4747</v>
      </c>
      <c r="H128" s="13" t="s">
        <v>6</v>
      </c>
      <c r="I128" s="13" t="s">
        <v>2931</v>
      </c>
      <c r="J128" s="13" t="s">
        <v>2706</v>
      </c>
      <c r="K128" s="13" t="s">
        <v>2706</v>
      </c>
      <c r="L128" s="13" t="s">
        <v>2738</v>
      </c>
      <c r="M128" s="13" t="s">
        <v>3022</v>
      </c>
      <c r="N128" s="34">
        <v>0</v>
      </c>
      <c r="O128" s="34">
        <v>0</v>
      </c>
      <c r="P128" s="34">
        <v>0</v>
      </c>
      <c r="Q128" s="34">
        <v>0</v>
      </c>
      <c r="R128" s="34">
        <v>0</v>
      </c>
      <c r="S128" s="34">
        <v>261</v>
      </c>
    </row>
    <row r="129" spans="1:19" ht="16.5" customHeight="1">
      <c r="A129" s="23">
        <v>2014</v>
      </c>
      <c r="B129" s="13" t="s">
        <v>1886</v>
      </c>
      <c r="C129" s="13" t="s">
        <v>120</v>
      </c>
      <c r="D129" s="13" t="s">
        <v>2704</v>
      </c>
      <c r="E129" s="13" t="s">
        <v>133</v>
      </c>
      <c r="F129" s="13"/>
      <c r="G129" s="13" t="s">
        <v>4747</v>
      </c>
      <c r="H129" s="13" t="s">
        <v>6</v>
      </c>
      <c r="I129" s="13" t="s">
        <v>2190</v>
      </c>
      <c r="J129" s="13" t="s">
        <v>2706</v>
      </c>
      <c r="K129" s="13" t="s">
        <v>2706</v>
      </c>
      <c r="L129" s="13" t="s">
        <v>2738</v>
      </c>
      <c r="M129" s="13" t="s">
        <v>2878</v>
      </c>
      <c r="N129" s="34">
        <v>0</v>
      </c>
      <c r="O129" s="34">
        <v>0</v>
      </c>
      <c r="P129" s="34">
        <v>0</v>
      </c>
      <c r="Q129" s="34">
        <v>0</v>
      </c>
      <c r="R129" s="34">
        <v>0</v>
      </c>
      <c r="S129" s="34">
        <v>127</v>
      </c>
    </row>
    <row r="130" spans="1:19" ht="16.5" customHeight="1">
      <c r="A130" s="23">
        <v>2014</v>
      </c>
      <c r="B130" s="13" t="s">
        <v>1886</v>
      </c>
      <c r="C130" s="13" t="s">
        <v>120</v>
      </c>
      <c r="D130" s="13" t="s">
        <v>2704</v>
      </c>
      <c r="E130" s="13" t="s">
        <v>134</v>
      </c>
      <c r="F130" s="13"/>
      <c r="G130" s="13" t="s">
        <v>4747</v>
      </c>
      <c r="H130" s="13" t="s">
        <v>6</v>
      </c>
      <c r="I130" s="13" t="s">
        <v>2190</v>
      </c>
      <c r="J130" s="13" t="s">
        <v>2706</v>
      </c>
      <c r="K130" s="13" t="s">
        <v>2706</v>
      </c>
      <c r="L130" s="13" t="s">
        <v>2738</v>
      </c>
      <c r="M130" s="13" t="s">
        <v>2875</v>
      </c>
      <c r="N130" s="34">
        <v>0</v>
      </c>
      <c r="O130" s="34">
        <v>0</v>
      </c>
      <c r="P130" s="34">
        <v>0</v>
      </c>
      <c r="Q130" s="34">
        <v>0</v>
      </c>
      <c r="R130" s="34">
        <v>0</v>
      </c>
      <c r="S130" s="34">
        <v>131</v>
      </c>
    </row>
    <row r="131" spans="1:19" ht="16.5" customHeight="1">
      <c r="A131" s="23">
        <v>2014</v>
      </c>
      <c r="B131" s="13" t="s">
        <v>1886</v>
      </c>
      <c r="C131" s="13" t="s">
        <v>120</v>
      </c>
      <c r="D131" s="13" t="s">
        <v>2704</v>
      </c>
      <c r="E131" s="13" t="s">
        <v>135</v>
      </c>
      <c r="F131" s="13"/>
      <c r="G131" s="13" t="s">
        <v>4747</v>
      </c>
      <c r="H131" s="13" t="s">
        <v>6</v>
      </c>
      <c r="I131" s="13" t="s">
        <v>2190</v>
      </c>
      <c r="J131" s="13" t="s">
        <v>2706</v>
      </c>
      <c r="K131" s="13" t="s">
        <v>2706</v>
      </c>
      <c r="L131" s="13" t="s">
        <v>2738</v>
      </c>
      <c r="M131" s="13" t="s">
        <v>2874</v>
      </c>
      <c r="N131" s="34">
        <v>0</v>
      </c>
      <c r="O131" s="34">
        <v>0</v>
      </c>
      <c r="P131" s="34">
        <v>0</v>
      </c>
      <c r="Q131" s="34">
        <v>0</v>
      </c>
      <c r="R131" s="34">
        <v>0</v>
      </c>
      <c r="S131" s="34">
        <v>196</v>
      </c>
    </row>
    <row r="132" spans="1:19" ht="16.5" customHeight="1">
      <c r="A132" s="23">
        <v>2014</v>
      </c>
      <c r="B132" s="13" t="s">
        <v>1886</v>
      </c>
      <c r="C132" s="13" t="s">
        <v>120</v>
      </c>
      <c r="D132" s="13" t="s">
        <v>2704</v>
      </c>
      <c r="E132" s="13" t="s">
        <v>136</v>
      </c>
      <c r="F132" s="13"/>
      <c r="G132" s="13" t="s">
        <v>4747</v>
      </c>
      <c r="H132" s="13" t="s">
        <v>6</v>
      </c>
      <c r="I132" s="13" t="s">
        <v>2931</v>
      </c>
      <c r="J132" s="13" t="s">
        <v>2706</v>
      </c>
      <c r="K132" s="13" t="s">
        <v>2706</v>
      </c>
      <c r="L132" s="13" t="s">
        <v>2738</v>
      </c>
      <c r="M132" s="13" t="s">
        <v>2873</v>
      </c>
      <c r="N132" s="34">
        <v>0</v>
      </c>
      <c r="O132" s="34">
        <v>0</v>
      </c>
      <c r="P132" s="34">
        <v>0</v>
      </c>
      <c r="Q132" s="34">
        <v>0</v>
      </c>
      <c r="R132" s="34">
        <v>0</v>
      </c>
      <c r="S132" s="34">
        <v>198</v>
      </c>
    </row>
    <row r="133" spans="1:19" ht="16.5" customHeight="1">
      <c r="A133" s="23">
        <v>2014</v>
      </c>
      <c r="B133" s="13" t="s">
        <v>1886</v>
      </c>
      <c r="C133" s="13" t="s">
        <v>120</v>
      </c>
      <c r="D133" s="13" t="s">
        <v>2704</v>
      </c>
      <c r="E133" s="13" t="s">
        <v>137</v>
      </c>
      <c r="F133" s="13"/>
      <c r="G133" s="13" t="s">
        <v>4747</v>
      </c>
      <c r="H133" s="13" t="s">
        <v>6</v>
      </c>
      <c r="I133" s="13" t="s">
        <v>2931</v>
      </c>
      <c r="J133" s="13" t="s">
        <v>2706</v>
      </c>
      <c r="K133" s="13" t="s">
        <v>2706</v>
      </c>
      <c r="L133" s="13" t="s">
        <v>2738</v>
      </c>
      <c r="M133" s="13" t="s">
        <v>3023</v>
      </c>
      <c r="N133" s="34">
        <v>0</v>
      </c>
      <c r="O133" s="34">
        <v>0</v>
      </c>
      <c r="P133" s="34">
        <v>0</v>
      </c>
      <c r="Q133" s="34">
        <v>0</v>
      </c>
      <c r="R133" s="34">
        <v>0</v>
      </c>
      <c r="S133" s="34">
        <v>192</v>
      </c>
    </row>
    <row r="134" spans="1:19" ht="16.5" customHeight="1">
      <c r="A134" s="23">
        <v>2014</v>
      </c>
      <c r="B134" s="13" t="s">
        <v>1886</v>
      </c>
      <c r="C134" s="13" t="s">
        <v>120</v>
      </c>
      <c r="D134" s="13" t="s">
        <v>2704</v>
      </c>
      <c r="E134" s="13" t="s">
        <v>138</v>
      </c>
      <c r="F134" s="13"/>
      <c r="G134" s="13" t="s">
        <v>4747</v>
      </c>
      <c r="H134" s="13" t="s">
        <v>6</v>
      </c>
      <c r="I134" s="13" t="s">
        <v>2931</v>
      </c>
      <c r="J134" s="13" t="s">
        <v>2706</v>
      </c>
      <c r="K134" s="13" t="s">
        <v>2706</v>
      </c>
      <c r="L134" s="13" t="s">
        <v>2738</v>
      </c>
      <c r="M134" s="13" t="s">
        <v>3024</v>
      </c>
      <c r="N134" s="34">
        <v>0</v>
      </c>
      <c r="O134" s="34">
        <v>0</v>
      </c>
      <c r="P134" s="34">
        <v>0</v>
      </c>
      <c r="Q134" s="34">
        <v>0</v>
      </c>
      <c r="R134" s="34">
        <v>0</v>
      </c>
      <c r="S134" s="34">
        <v>132</v>
      </c>
    </row>
    <row r="135" spans="1:19" ht="16.5" customHeight="1">
      <c r="A135" s="23">
        <v>2014</v>
      </c>
      <c r="B135" s="13" t="s">
        <v>1886</v>
      </c>
      <c r="C135" s="13" t="s">
        <v>120</v>
      </c>
      <c r="D135" s="13" t="s">
        <v>2704</v>
      </c>
      <c r="E135" s="13" t="s">
        <v>139</v>
      </c>
      <c r="F135" s="13"/>
      <c r="G135" s="13" t="s">
        <v>4747</v>
      </c>
      <c r="H135" s="13" t="s">
        <v>6</v>
      </c>
      <c r="I135" s="13" t="s">
        <v>2931</v>
      </c>
      <c r="J135" s="13" t="s">
        <v>2706</v>
      </c>
      <c r="K135" s="13" t="s">
        <v>2706</v>
      </c>
      <c r="L135" s="13" t="s">
        <v>2738</v>
      </c>
      <c r="M135" s="13" t="s">
        <v>3025</v>
      </c>
      <c r="N135" s="34">
        <v>0</v>
      </c>
      <c r="O135" s="34">
        <v>0</v>
      </c>
      <c r="P135" s="34">
        <v>0</v>
      </c>
      <c r="Q135" s="34">
        <v>0</v>
      </c>
      <c r="R135" s="34">
        <v>0</v>
      </c>
      <c r="S135" s="34">
        <v>114</v>
      </c>
    </row>
    <row r="136" spans="1:19" ht="16.5" customHeight="1">
      <c r="A136" s="23">
        <v>2014</v>
      </c>
      <c r="B136" s="13" t="s">
        <v>1886</v>
      </c>
      <c r="C136" s="13" t="s">
        <v>120</v>
      </c>
      <c r="D136" s="13" t="s">
        <v>2704</v>
      </c>
      <c r="E136" s="13" t="s">
        <v>140</v>
      </c>
      <c r="F136" s="13"/>
      <c r="G136" s="13" t="s">
        <v>4747</v>
      </c>
      <c r="H136" s="13" t="s">
        <v>6</v>
      </c>
      <c r="I136" s="13" t="s">
        <v>2931</v>
      </c>
      <c r="J136" s="13" t="s">
        <v>2706</v>
      </c>
      <c r="K136" s="13" t="s">
        <v>2706</v>
      </c>
      <c r="L136" s="13" t="s">
        <v>2738</v>
      </c>
      <c r="M136" s="13" t="s">
        <v>2872</v>
      </c>
      <c r="N136" s="34">
        <v>0</v>
      </c>
      <c r="O136" s="34">
        <v>0</v>
      </c>
      <c r="P136" s="34">
        <v>0</v>
      </c>
      <c r="Q136" s="34">
        <v>0</v>
      </c>
      <c r="R136" s="34">
        <v>0</v>
      </c>
      <c r="S136" s="34">
        <v>328</v>
      </c>
    </row>
    <row r="137" spans="1:19" ht="16.5" customHeight="1">
      <c r="A137" s="23">
        <v>2014</v>
      </c>
      <c r="B137" s="13" t="s">
        <v>1886</v>
      </c>
      <c r="C137" s="13" t="s">
        <v>120</v>
      </c>
      <c r="D137" s="13" t="s">
        <v>2704</v>
      </c>
      <c r="E137" s="13" t="s">
        <v>141</v>
      </c>
      <c r="F137" s="13"/>
      <c r="G137" s="13" t="s">
        <v>4747</v>
      </c>
      <c r="H137" s="13" t="s">
        <v>6</v>
      </c>
      <c r="I137" s="13" t="s">
        <v>2931</v>
      </c>
      <c r="J137" s="13" t="s">
        <v>2706</v>
      </c>
      <c r="K137" s="13" t="s">
        <v>2706</v>
      </c>
      <c r="L137" s="13" t="s">
        <v>2738</v>
      </c>
      <c r="M137" s="13" t="s">
        <v>3026</v>
      </c>
      <c r="N137" s="34">
        <v>0</v>
      </c>
      <c r="O137" s="34">
        <v>0</v>
      </c>
      <c r="P137" s="34">
        <v>0</v>
      </c>
      <c r="Q137" s="34">
        <v>0</v>
      </c>
      <c r="R137" s="34">
        <v>0</v>
      </c>
      <c r="S137" s="34">
        <v>259</v>
      </c>
    </row>
    <row r="138" spans="1:19" ht="16.5" customHeight="1">
      <c r="A138" s="23">
        <v>2014</v>
      </c>
      <c r="B138" s="13" t="s">
        <v>1886</v>
      </c>
      <c r="C138" s="13" t="s">
        <v>120</v>
      </c>
      <c r="D138" s="13" t="s">
        <v>2704</v>
      </c>
      <c r="E138" s="13" t="s">
        <v>142</v>
      </c>
      <c r="F138" s="13"/>
      <c r="G138" s="13" t="s">
        <v>4747</v>
      </c>
      <c r="H138" s="13" t="s">
        <v>6</v>
      </c>
      <c r="I138" s="13" t="s">
        <v>2931</v>
      </c>
      <c r="J138" s="13" t="s">
        <v>2706</v>
      </c>
      <c r="K138" s="13" t="s">
        <v>2706</v>
      </c>
      <c r="L138" s="13" t="s">
        <v>2738</v>
      </c>
      <c r="M138" s="13" t="s">
        <v>3027</v>
      </c>
      <c r="N138" s="34">
        <v>0</v>
      </c>
      <c r="O138" s="34">
        <v>0</v>
      </c>
      <c r="P138" s="34">
        <v>0</v>
      </c>
      <c r="Q138" s="34">
        <v>0</v>
      </c>
      <c r="R138" s="34">
        <v>0</v>
      </c>
      <c r="S138" s="34">
        <v>168</v>
      </c>
    </row>
    <row r="139" spans="1:19" ht="16.5" customHeight="1">
      <c r="A139" s="23">
        <v>2014</v>
      </c>
      <c r="B139" s="13" t="s">
        <v>1886</v>
      </c>
      <c r="C139" s="13" t="s">
        <v>120</v>
      </c>
      <c r="D139" s="13" t="s">
        <v>2704</v>
      </c>
      <c r="E139" s="13" t="s">
        <v>143</v>
      </c>
      <c r="F139" s="13"/>
      <c r="G139" s="13" t="s">
        <v>4747</v>
      </c>
      <c r="H139" s="13" t="s">
        <v>6</v>
      </c>
      <c r="I139" s="13" t="s">
        <v>2931</v>
      </c>
      <c r="J139" s="13" t="s">
        <v>2706</v>
      </c>
      <c r="K139" s="13" t="s">
        <v>2706</v>
      </c>
      <c r="L139" s="13" t="s">
        <v>2738</v>
      </c>
      <c r="M139" s="13" t="s">
        <v>2871</v>
      </c>
      <c r="N139" s="34">
        <v>0</v>
      </c>
      <c r="O139" s="34">
        <v>0</v>
      </c>
      <c r="P139" s="34">
        <v>0</v>
      </c>
      <c r="Q139" s="34">
        <v>0</v>
      </c>
      <c r="R139" s="34">
        <v>0</v>
      </c>
      <c r="S139" s="34">
        <v>66</v>
      </c>
    </row>
    <row r="140" spans="1:19" ht="16.5" customHeight="1">
      <c r="A140" s="23">
        <v>2014</v>
      </c>
      <c r="B140" s="13" t="s">
        <v>1886</v>
      </c>
      <c r="C140" s="13" t="s">
        <v>120</v>
      </c>
      <c r="D140" s="13" t="s">
        <v>2704</v>
      </c>
      <c r="E140" s="13" t="s">
        <v>144</v>
      </c>
      <c r="F140" s="13"/>
      <c r="G140" s="13" t="s">
        <v>4747</v>
      </c>
      <c r="H140" s="13" t="s">
        <v>6</v>
      </c>
      <c r="I140" s="13" t="s">
        <v>2931</v>
      </c>
      <c r="J140" s="13" t="s">
        <v>2706</v>
      </c>
      <c r="K140" s="13" t="s">
        <v>2706</v>
      </c>
      <c r="L140" s="13" t="s">
        <v>2738</v>
      </c>
      <c r="M140" s="13" t="s">
        <v>2762</v>
      </c>
      <c r="N140" s="34">
        <v>0</v>
      </c>
      <c r="O140" s="34">
        <v>0</v>
      </c>
      <c r="P140" s="34">
        <v>0</v>
      </c>
      <c r="Q140" s="34">
        <v>0</v>
      </c>
      <c r="R140" s="34">
        <v>0</v>
      </c>
      <c r="S140" s="34">
        <v>256</v>
      </c>
    </row>
    <row r="141" spans="1:19" ht="16.5" customHeight="1">
      <c r="A141" s="23">
        <v>2014</v>
      </c>
      <c r="B141" s="13" t="s">
        <v>1886</v>
      </c>
      <c r="C141" s="13" t="s">
        <v>120</v>
      </c>
      <c r="D141" s="13" t="s">
        <v>2704</v>
      </c>
      <c r="E141" s="13" t="s">
        <v>145</v>
      </c>
      <c r="F141" s="13"/>
      <c r="G141" s="13" t="s">
        <v>4747</v>
      </c>
      <c r="H141" s="13" t="s">
        <v>6</v>
      </c>
      <c r="I141" s="13" t="s">
        <v>2931</v>
      </c>
      <c r="J141" s="13" t="s">
        <v>2706</v>
      </c>
      <c r="K141" s="13" t="s">
        <v>2706</v>
      </c>
      <c r="L141" s="13" t="s">
        <v>2738</v>
      </c>
      <c r="M141" s="13" t="s">
        <v>2761</v>
      </c>
      <c r="N141" s="34">
        <v>0</v>
      </c>
      <c r="O141" s="34">
        <v>0</v>
      </c>
      <c r="P141" s="34">
        <v>0</v>
      </c>
      <c r="Q141" s="34">
        <v>0</v>
      </c>
      <c r="R141" s="34">
        <v>0</v>
      </c>
      <c r="S141" s="34">
        <v>196</v>
      </c>
    </row>
    <row r="142" spans="1:19" ht="16.5" customHeight="1">
      <c r="A142" s="23">
        <v>2014</v>
      </c>
      <c r="B142" s="13" t="s">
        <v>1886</v>
      </c>
      <c r="C142" s="13" t="s">
        <v>120</v>
      </c>
      <c r="D142" s="13" t="s">
        <v>2704</v>
      </c>
      <c r="E142" s="13" t="s">
        <v>146</v>
      </c>
      <c r="F142" s="13"/>
      <c r="G142" s="13" t="s">
        <v>4747</v>
      </c>
      <c r="H142" s="13" t="s">
        <v>6</v>
      </c>
      <c r="I142" s="13" t="s">
        <v>2931</v>
      </c>
      <c r="J142" s="13" t="s">
        <v>2706</v>
      </c>
      <c r="K142" s="13" t="s">
        <v>2706</v>
      </c>
      <c r="L142" s="13" t="s">
        <v>2738</v>
      </c>
      <c r="M142" s="13" t="s">
        <v>3028</v>
      </c>
      <c r="N142" s="34">
        <v>0</v>
      </c>
      <c r="O142" s="34">
        <v>0</v>
      </c>
      <c r="P142" s="34">
        <v>0</v>
      </c>
      <c r="Q142" s="34">
        <v>0</v>
      </c>
      <c r="R142" s="34">
        <v>0</v>
      </c>
      <c r="S142" s="34">
        <v>198</v>
      </c>
    </row>
    <row r="143" spans="1:19" ht="16.5" customHeight="1">
      <c r="A143" s="23">
        <v>2014</v>
      </c>
      <c r="B143" s="13" t="s">
        <v>1886</v>
      </c>
      <c r="C143" s="13" t="s">
        <v>120</v>
      </c>
      <c r="D143" s="13" t="s">
        <v>2704</v>
      </c>
      <c r="E143" s="13" t="s">
        <v>147</v>
      </c>
      <c r="F143" s="13"/>
      <c r="G143" s="13" t="s">
        <v>4747</v>
      </c>
      <c r="H143" s="13" t="s">
        <v>6</v>
      </c>
      <c r="I143" s="13" t="s">
        <v>2931</v>
      </c>
      <c r="J143" s="13" t="s">
        <v>2706</v>
      </c>
      <c r="K143" s="13" t="s">
        <v>2706</v>
      </c>
      <c r="L143" s="13" t="s">
        <v>2738</v>
      </c>
      <c r="M143" s="13" t="s">
        <v>2759</v>
      </c>
      <c r="N143" s="34">
        <v>0</v>
      </c>
      <c r="O143" s="34">
        <v>0</v>
      </c>
      <c r="P143" s="34">
        <v>0</v>
      </c>
      <c r="Q143" s="34">
        <v>0</v>
      </c>
      <c r="R143" s="34">
        <v>0</v>
      </c>
      <c r="S143" s="34">
        <v>198</v>
      </c>
    </row>
    <row r="144" spans="1:19" ht="16.5" customHeight="1">
      <c r="A144" s="23">
        <v>2014</v>
      </c>
      <c r="B144" s="13" t="s">
        <v>1886</v>
      </c>
      <c r="C144" s="13" t="s">
        <v>120</v>
      </c>
      <c r="D144" s="13" t="s">
        <v>2704</v>
      </c>
      <c r="E144" s="13" t="s">
        <v>148</v>
      </c>
      <c r="F144" s="13"/>
      <c r="G144" s="13" t="s">
        <v>4747</v>
      </c>
      <c r="H144" s="13" t="s">
        <v>6</v>
      </c>
      <c r="I144" s="13" t="s">
        <v>2931</v>
      </c>
      <c r="J144" s="13" t="s">
        <v>2706</v>
      </c>
      <c r="K144" s="13" t="s">
        <v>2706</v>
      </c>
      <c r="L144" s="13" t="s">
        <v>2738</v>
      </c>
      <c r="M144" s="13" t="s">
        <v>2870</v>
      </c>
      <c r="N144" s="34">
        <v>0</v>
      </c>
      <c r="O144" s="34">
        <v>0</v>
      </c>
      <c r="P144" s="34">
        <v>0</v>
      </c>
      <c r="Q144" s="34">
        <v>0</v>
      </c>
      <c r="R144" s="34">
        <v>0</v>
      </c>
      <c r="S144" s="34">
        <v>65</v>
      </c>
    </row>
    <row r="145" spans="1:19" ht="16.5" customHeight="1">
      <c r="A145" s="23">
        <v>2014</v>
      </c>
      <c r="B145" s="13" t="s">
        <v>1886</v>
      </c>
      <c r="C145" s="13" t="s">
        <v>120</v>
      </c>
      <c r="D145" s="13" t="s">
        <v>2704</v>
      </c>
      <c r="E145" s="13" t="s">
        <v>149</v>
      </c>
      <c r="F145" s="13"/>
      <c r="G145" s="13" t="s">
        <v>4747</v>
      </c>
      <c r="H145" s="13" t="s">
        <v>6</v>
      </c>
      <c r="I145" s="13" t="s">
        <v>2931</v>
      </c>
      <c r="J145" s="13" t="s">
        <v>2706</v>
      </c>
      <c r="K145" s="13" t="s">
        <v>2706</v>
      </c>
      <c r="L145" s="13" t="s">
        <v>2738</v>
      </c>
      <c r="M145" s="13" t="s">
        <v>2757</v>
      </c>
      <c r="N145" s="34">
        <v>0</v>
      </c>
      <c r="O145" s="34">
        <v>0</v>
      </c>
      <c r="P145" s="34">
        <v>0</v>
      </c>
      <c r="Q145" s="34">
        <v>0</v>
      </c>
      <c r="R145" s="34">
        <v>0</v>
      </c>
      <c r="S145" s="34">
        <v>101</v>
      </c>
    </row>
    <row r="146" spans="1:19" ht="16.5" customHeight="1">
      <c r="A146" s="23">
        <v>2014</v>
      </c>
      <c r="B146" s="13" t="s">
        <v>1886</v>
      </c>
      <c r="C146" s="13" t="s">
        <v>120</v>
      </c>
      <c r="D146" s="13" t="s">
        <v>2704</v>
      </c>
      <c r="E146" s="13" t="s">
        <v>150</v>
      </c>
      <c r="F146" s="13"/>
      <c r="G146" s="13" t="s">
        <v>4747</v>
      </c>
      <c r="H146" s="13" t="s">
        <v>6</v>
      </c>
      <c r="I146" s="13" t="s">
        <v>2931</v>
      </c>
      <c r="J146" s="13" t="s">
        <v>2706</v>
      </c>
      <c r="K146" s="13" t="s">
        <v>2706</v>
      </c>
      <c r="L146" s="13" t="s">
        <v>2738</v>
      </c>
      <c r="M146" s="13" t="s">
        <v>2756</v>
      </c>
      <c r="N146" s="34">
        <v>0</v>
      </c>
      <c r="O146" s="34">
        <v>0</v>
      </c>
      <c r="P146" s="34">
        <v>0</v>
      </c>
      <c r="Q146" s="34">
        <v>0</v>
      </c>
      <c r="R146" s="34">
        <v>0</v>
      </c>
      <c r="S146" s="34">
        <v>198</v>
      </c>
    </row>
    <row r="147" spans="1:19" ht="16.5" customHeight="1">
      <c r="A147" s="23">
        <v>2014</v>
      </c>
      <c r="B147" s="13" t="s">
        <v>1886</v>
      </c>
      <c r="C147" s="13" t="s">
        <v>120</v>
      </c>
      <c r="D147" s="13" t="s">
        <v>2704</v>
      </c>
      <c r="E147" s="13" t="s">
        <v>151</v>
      </c>
      <c r="F147" s="13"/>
      <c r="G147" s="13" t="s">
        <v>4747</v>
      </c>
      <c r="H147" s="13" t="s">
        <v>6</v>
      </c>
      <c r="I147" s="13" t="s">
        <v>2931</v>
      </c>
      <c r="J147" s="13" t="s">
        <v>2706</v>
      </c>
      <c r="K147" s="13" t="s">
        <v>2706</v>
      </c>
      <c r="L147" s="13" t="s">
        <v>2738</v>
      </c>
      <c r="M147" s="13" t="s">
        <v>2869</v>
      </c>
      <c r="N147" s="34">
        <v>0</v>
      </c>
      <c r="O147" s="34">
        <v>0</v>
      </c>
      <c r="P147" s="34">
        <v>0</v>
      </c>
      <c r="Q147" s="34">
        <v>0</v>
      </c>
      <c r="R147" s="34">
        <v>0</v>
      </c>
      <c r="S147" s="34">
        <v>256</v>
      </c>
    </row>
    <row r="148" spans="1:19" ht="16.5" customHeight="1">
      <c r="A148" s="23">
        <v>2014</v>
      </c>
      <c r="B148" s="13" t="s">
        <v>1886</v>
      </c>
      <c r="C148" s="13" t="s">
        <v>120</v>
      </c>
      <c r="D148" s="13" t="s">
        <v>2704</v>
      </c>
      <c r="E148" s="13" t="s">
        <v>152</v>
      </c>
      <c r="F148" s="13"/>
      <c r="G148" s="13" t="s">
        <v>4747</v>
      </c>
      <c r="H148" s="13" t="s">
        <v>6</v>
      </c>
      <c r="I148" s="13" t="s">
        <v>2931</v>
      </c>
      <c r="J148" s="13" t="s">
        <v>2706</v>
      </c>
      <c r="K148" s="13" t="s">
        <v>2706</v>
      </c>
      <c r="L148" s="13" t="s">
        <v>2738</v>
      </c>
      <c r="M148" s="13" t="s">
        <v>2750</v>
      </c>
      <c r="N148" s="34">
        <v>0</v>
      </c>
      <c r="O148" s="34">
        <v>0</v>
      </c>
      <c r="P148" s="34">
        <v>0</v>
      </c>
      <c r="Q148" s="34">
        <v>0</v>
      </c>
      <c r="R148" s="34">
        <v>0</v>
      </c>
      <c r="S148" s="34">
        <v>245</v>
      </c>
    </row>
    <row r="149" spans="1:19" ht="16.5" customHeight="1">
      <c r="A149" s="23">
        <v>2014</v>
      </c>
      <c r="B149" s="13" t="s">
        <v>1886</v>
      </c>
      <c r="C149" s="13" t="s">
        <v>120</v>
      </c>
      <c r="D149" s="13" t="s">
        <v>206</v>
      </c>
      <c r="E149" s="13" t="s">
        <v>154</v>
      </c>
      <c r="F149" s="13"/>
      <c r="G149" s="13" t="s">
        <v>4747</v>
      </c>
      <c r="H149" s="13" t="s">
        <v>6</v>
      </c>
      <c r="I149" s="13"/>
      <c r="J149" s="13" t="s">
        <v>5546</v>
      </c>
      <c r="K149" s="13"/>
      <c r="L149" s="13"/>
      <c r="M149" s="13" t="s">
        <v>0</v>
      </c>
      <c r="N149" s="34">
        <v>0</v>
      </c>
      <c r="O149" s="34">
        <v>0</v>
      </c>
      <c r="P149" s="34">
        <v>0</v>
      </c>
      <c r="Q149" s="34">
        <v>0</v>
      </c>
      <c r="R149" s="34">
        <v>0</v>
      </c>
      <c r="S149" s="34">
        <v>58</v>
      </c>
    </row>
    <row r="150" spans="1:19" ht="16.5" customHeight="1">
      <c r="A150" s="23">
        <v>2014</v>
      </c>
      <c r="B150" s="13" t="s">
        <v>1886</v>
      </c>
      <c r="C150" s="13" t="s">
        <v>120</v>
      </c>
      <c r="D150" s="13" t="s">
        <v>6702</v>
      </c>
      <c r="E150" s="13" t="s">
        <v>1482</v>
      </c>
      <c r="F150" s="13"/>
      <c r="G150" s="13" t="s">
        <v>4747</v>
      </c>
      <c r="H150" s="13" t="s">
        <v>6</v>
      </c>
      <c r="I150" s="13" t="s">
        <v>2394</v>
      </c>
      <c r="J150" s="13" t="s">
        <v>2929</v>
      </c>
      <c r="K150" s="13">
        <v>8</v>
      </c>
      <c r="L150" s="13"/>
      <c r="M150" s="13" t="s">
        <v>0</v>
      </c>
      <c r="N150" s="34">
        <v>231</v>
      </c>
      <c r="O150" s="34">
        <v>39</v>
      </c>
      <c r="P150" s="34">
        <v>0</v>
      </c>
      <c r="Q150" s="34">
        <v>39</v>
      </c>
      <c r="R150" s="34">
        <v>30</v>
      </c>
      <c r="S150" s="34">
        <v>0</v>
      </c>
    </row>
    <row r="151" spans="1:19" ht="16.5" customHeight="1">
      <c r="A151" s="23">
        <v>2014</v>
      </c>
      <c r="B151" s="13" t="s">
        <v>1886</v>
      </c>
      <c r="C151" s="13" t="s">
        <v>156</v>
      </c>
      <c r="D151" s="13" t="s">
        <v>2705</v>
      </c>
      <c r="E151" s="13" t="s">
        <v>158</v>
      </c>
      <c r="F151" s="13"/>
      <c r="G151" s="13" t="s">
        <v>4747</v>
      </c>
      <c r="H151" s="13" t="s">
        <v>6</v>
      </c>
      <c r="I151" s="13" t="s">
        <v>2931</v>
      </c>
      <c r="J151" s="13" t="s">
        <v>2706</v>
      </c>
      <c r="K151" s="13" t="s">
        <v>2706</v>
      </c>
      <c r="L151" s="13" t="s">
        <v>2738</v>
      </c>
      <c r="M151" s="13" t="s">
        <v>3020</v>
      </c>
      <c r="N151" s="34">
        <v>0</v>
      </c>
      <c r="O151" s="34">
        <v>0</v>
      </c>
      <c r="P151" s="34">
        <v>0</v>
      </c>
      <c r="Q151" s="34">
        <v>0</v>
      </c>
      <c r="R151" s="34">
        <v>0</v>
      </c>
      <c r="S151" s="34">
        <v>108</v>
      </c>
    </row>
    <row r="152" spans="1:19" ht="16.5" customHeight="1">
      <c r="A152" s="23">
        <v>2014</v>
      </c>
      <c r="B152" s="13" t="s">
        <v>1886</v>
      </c>
      <c r="C152" s="13" t="s">
        <v>156</v>
      </c>
      <c r="D152" s="13" t="s">
        <v>2705</v>
      </c>
      <c r="E152" s="13" t="s">
        <v>159</v>
      </c>
      <c r="F152" s="13"/>
      <c r="G152" s="13" t="s">
        <v>4747</v>
      </c>
      <c r="H152" s="13" t="s">
        <v>6</v>
      </c>
      <c r="I152" s="13" t="s">
        <v>2931</v>
      </c>
      <c r="J152" s="13" t="s">
        <v>2706</v>
      </c>
      <c r="K152" s="13" t="s">
        <v>2706</v>
      </c>
      <c r="L152" s="13" t="s">
        <v>2738</v>
      </c>
      <c r="M152" s="13" t="s">
        <v>2747</v>
      </c>
      <c r="N152" s="34">
        <v>0</v>
      </c>
      <c r="O152" s="34">
        <v>0</v>
      </c>
      <c r="P152" s="34">
        <v>0</v>
      </c>
      <c r="Q152" s="34">
        <v>0</v>
      </c>
      <c r="R152" s="34">
        <v>0</v>
      </c>
      <c r="S152" s="34">
        <v>107</v>
      </c>
    </row>
    <row r="153" spans="1:19" ht="16.5" customHeight="1">
      <c r="A153" s="23">
        <v>2014</v>
      </c>
      <c r="B153" s="13" t="s">
        <v>1886</v>
      </c>
      <c r="C153" s="13" t="s">
        <v>156</v>
      </c>
      <c r="D153" s="13" t="s">
        <v>2705</v>
      </c>
      <c r="E153" s="13" t="s">
        <v>160</v>
      </c>
      <c r="F153" s="13"/>
      <c r="G153" s="13" t="s">
        <v>4747</v>
      </c>
      <c r="H153" s="13" t="s">
        <v>6</v>
      </c>
      <c r="I153" s="13" t="s">
        <v>2931</v>
      </c>
      <c r="J153" s="13" t="s">
        <v>2706</v>
      </c>
      <c r="K153" s="13" t="s">
        <v>2706</v>
      </c>
      <c r="L153" s="13" t="s">
        <v>2738</v>
      </c>
      <c r="M153" s="13" t="s">
        <v>2763</v>
      </c>
      <c r="N153" s="34">
        <v>0</v>
      </c>
      <c r="O153" s="34">
        <v>0</v>
      </c>
      <c r="P153" s="34">
        <v>0</v>
      </c>
      <c r="Q153" s="34">
        <v>0</v>
      </c>
      <c r="R153" s="34">
        <v>0</v>
      </c>
      <c r="S153" s="34">
        <v>165</v>
      </c>
    </row>
    <row r="154" spans="1:19" ht="16.5" customHeight="1">
      <c r="A154" s="23">
        <v>2014</v>
      </c>
      <c r="B154" s="13" t="s">
        <v>1886</v>
      </c>
      <c r="C154" s="13" t="s">
        <v>156</v>
      </c>
      <c r="D154" s="13" t="s">
        <v>2705</v>
      </c>
      <c r="E154" s="13" t="s">
        <v>161</v>
      </c>
      <c r="F154" s="13"/>
      <c r="G154" s="13" t="s">
        <v>4747</v>
      </c>
      <c r="H154" s="13" t="s">
        <v>6</v>
      </c>
      <c r="I154" s="13" t="s">
        <v>2931</v>
      </c>
      <c r="J154" s="13" t="s">
        <v>2706</v>
      </c>
      <c r="K154" s="13" t="s">
        <v>2706</v>
      </c>
      <c r="L154" s="13" t="s">
        <v>2738</v>
      </c>
      <c r="M154" s="13" t="s">
        <v>3029</v>
      </c>
      <c r="N154" s="34">
        <v>0</v>
      </c>
      <c r="O154" s="34">
        <v>0</v>
      </c>
      <c r="P154" s="34">
        <v>0</v>
      </c>
      <c r="Q154" s="34">
        <v>0</v>
      </c>
      <c r="R154" s="34">
        <v>0</v>
      </c>
      <c r="S154" s="34">
        <v>109</v>
      </c>
    </row>
    <row r="155" spans="1:19" ht="16.5" customHeight="1">
      <c r="A155" s="23">
        <v>2014</v>
      </c>
      <c r="B155" s="13" t="s">
        <v>1886</v>
      </c>
      <c r="C155" s="13" t="s">
        <v>156</v>
      </c>
      <c r="D155" s="13" t="s">
        <v>2705</v>
      </c>
      <c r="E155" s="13" t="s">
        <v>162</v>
      </c>
      <c r="F155" s="13"/>
      <c r="G155" s="13" t="s">
        <v>4747</v>
      </c>
      <c r="H155" s="13" t="s">
        <v>6</v>
      </c>
      <c r="I155" s="13" t="s">
        <v>2931</v>
      </c>
      <c r="J155" s="13" t="s">
        <v>2706</v>
      </c>
      <c r="K155" s="13" t="s">
        <v>2706</v>
      </c>
      <c r="L155" s="13" t="s">
        <v>2738</v>
      </c>
      <c r="M155" s="13" t="s">
        <v>3030</v>
      </c>
      <c r="N155" s="34">
        <v>0</v>
      </c>
      <c r="O155" s="34">
        <v>0</v>
      </c>
      <c r="P155" s="34">
        <v>0</v>
      </c>
      <c r="Q155" s="34">
        <v>0</v>
      </c>
      <c r="R155" s="34">
        <v>0</v>
      </c>
      <c r="S155" s="34">
        <v>101</v>
      </c>
    </row>
    <row r="156" spans="1:19" ht="16.5" customHeight="1">
      <c r="A156" s="23">
        <v>2014</v>
      </c>
      <c r="B156" s="13" t="s">
        <v>1886</v>
      </c>
      <c r="C156" s="13" t="s">
        <v>156</v>
      </c>
      <c r="D156" s="13" t="s">
        <v>2705</v>
      </c>
      <c r="E156" s="13" t="s">
        <v>163</v>
      </c>
      <c r="F156" s="13"/>
      <c r="G156" s="13" t="s">
        <v>4747</v>
      </c>
      <c r="H156" s="13" t="s">
        <v>6</v>
      </c>
      <c r="I156" s="13" t="s">
        <v>2931</v>
      </c>
      <c r="J156" s="13" t="s">
        <v>2706</v>
      </c>
      <c r="K156" s="13" t="s">
        <v>2706</v>
      </c>
      <c r="L156" s="13" t="s">
        <v>2738</v>
      </c>
      <c r="M156" s="13" t="s">
        <v>2755</v>
      </c>
      <c r="N156" s="34">
        <v>0</v>
      </c>
      <c r="O156" s="34">
        <v>0</v>
      </c>
      <c r="P156" s="34">
        <v>0</v>
      </c>
      <c r="Q156" s="34">
        <v>0</v>
      </c>
      <c r="R156" s="34">
        <v>0</v>
      </c>
      <c r="S156" s="34">
        <v>115</v>
      </c>
    </row>
    <row r="157" spans="1:19" ht="16.5" customHeight="1">
      <c r="A157" s="23">
        <v>2014</v>
      </c>
      <c r="B157" s="13" t="s">
        <v>1886</v>
      </c>
      <c r="C157" s="13" t="s">
        <v>156</v>
      </c>
      <c r="D157" s="13" t="s">
        <v>6702</v>
      </c>
      <c r="E157" s="13" t="s">
        <v>1483</v>
      </c>
      <c r="F157" s="13"/>
      <c r="G157" s="13" t="s">
        <v>4747</v>
      </c>
      <c r="H157" s="13" t="s">
        <v>6</v>
      </c>
      <c r="I157" s="13" t="s">
        <v>2394</v>
      </c>
      <c r="J157" s="13" t="s">
        <v>2961</v>
      </c>
      <c r="K157" s="13">
        <v>6</v>
      </c>
      <c r="L157" s="13"/>
      <c r="M157" s="13" t="s">
        <v>0</v>
      </c>
      <c r="N157" s="34">
        <v>115</v>
      </c>
      <c r="O157" s="34">
        <v>38</v>
      </c>
      <c r="P157" s="34">
        <v>0</v>
      </c>
      <c r="Q157" s="34">
        <v>38</v>
      </c>
      <c r="R157" s="34">
        <v>17</v>
      </c>
      <c r="S157" s="34">
        <v>0</v>
      </c>
    </row>
    <row r="158" spans="1:19" ht="16.5" customHeight="1">
      <c r="A158" s="23">
        <v>2014</v>
      </c>
      <c r="B158" s="13" t="s">
        <v>1886</v>
      </c>
      <c r="C158" s="13" t="s">
        <v>164</v>
      </c>
      <c r="D158" s="13" t="s">
        <v>206</v>
      </c>
      <c r="E158" s="13" t="s">
        <v>165</v>
      </c>
      <c r="F158" s="13"/>
      <c r="G158" s="13" t="s">
        <v>4747</v>
      </c>
      <c r="H158" s="13" t="s">
        <v>6</v>
      </c>
      <c r="I158" s="13" t="s">
        <v>2931</v>
      </c>
      <c r="J158" s="13" t="s">
        <v>2706</v>
      </c>
      <c r="K158" s="13" t="s">
        <v>2706</v>
      </c>
      <c r="L158" s="13"/>
      <c r="M158" s="13" t="s">
        <v>0</v>
      </c>
      <c r="N158" s="34">
        <v>0</v>
      </c>
      <c r="O158" s="34">
        <v>0</v>
      </c>
      <c r="P158" s="34">
        <v>0</v>
      </c>
      <c r="Q158" s="34">
        <v>0</v>
      </c>
      <c r="R158" s="34">
        <v>0</v>
      </c>
      <c r="S158" s="34">
        <v>48</v>
      </c>
    </row>
    <row r="159" spans="1:19" ht="16.5" customHeight="1">
      <c r="A159" s="23">
        <v>2014</v>
      </c>
      <c r="B159" s="13" t="s">
        <v>1886</v>
      </c>
      <c r="C159" s="13" t="s">
        <v>164</v>
      </c>
      <c r="D159" s="13" t="s">
        <v>6702</v>
      </c>
      <c r="E159" s="13" t="s">
        <v>584</v>
      </c>
      <c r="F159" s="13"/>
      <c r="G159" s="13" t="s">
        <v>4747</v>
      </c>
      <c r="H159" s="13" t="s">
        <v>6</v>
      </c>
      <c r="I159" s="13"/>
      <c r="J159" s="13" t="s">
        <v>5546</v>
      </c>
      <c r="K159" s="13"/>
      <c r="L159" s="13"/>
      <c r="M159" s="13" t="s">
        <v>0</v>
      </c>
      <c r="N159" s="34">
        <v>113</v>
      </c>
      <c r="O159" s="34">
        <v>24</v>
      </c>
      <c r="P159" s="34">
        <v>10</v>
      </c>
      <c r="Q159" s="34">
        <v>34</v>
      </c>
      <c r="R159" s="34">
        <v>17</v>
      </c>
      <c r="S159" s="34">
        <v>0</v>
      </c>
    </row>
    <row r="160" spans="1:19" ht="16.5" customHeight="1">
      <c r="A160" s="23">
        <v>2014</v>
      </c>
      <c r="B160" s="13" t="s">
        <v>1886</v>
      </c>
      <c r="C160" s="13" t="s">
        <v>167</v>
      </c>
      <c r="D160" s="13" t="s">
        <v>207</v>
      </c>
      <c r="E160" s="13" t="s">
        <v>170</v>
      </c>
      <c r="F160" s="13"/>
      <c r="G160" s="13" t="s">
        <v>4747</v>
      </c>
      <c r="H160" s="13" t="s">
        <v>6</v>
      </c>
      <c r="I160" s="13" t="s">
        <v>2931</v>
      </c>
      <c r="J160" s="13" t="s">
        <v>2706</v>
      </c>
      <c r="K160" s="13" t="s">
        <v>2706</v>
      </c>
      <c r="L160" s="13" t="s">
        <v>2738</v>
      </c>
      <c r="M160" s="13" t="s">
        <v>2903</v>
      </c>
      <c r="N160" s="34">
        <v>0</v>
      </c>
      <c r="O160" s="34">
        <v>0</v>
      </c>
      <c r="P160" s="34">
        <v>0</v>
      </c>
      <c r="Q160" s="34">
        <v>0</v>
      </c>
      <c r="R160" s="34">
        <v>0</v>
      </c>
      <c r="S160" s="34">
        <v>115</v>
      </c>
    </row>
    <row r="161" spans="1:19" ht="16.5" customHeight="1">
      <c r="A161" s="23">
        <v>2014</v>
      </c>
      <c r="B161" s="13" t="s">
        <v>1886</v>
      </c>
      <c r="C161" s="13" t="s">
        <v>167</v>
      </c>
      <c r="D161" s="13" t="s">
        <v>206</v>
      </c>
      <c r="E161" s="13" t="s">
        <v>169</v>
      </c>
      <c r="F161" s="13"/>
      <c r="G161" s="13" t="s">
        <v>4747</v>
      </c>
      <c r="H161" s="13" t="s">
        <v>6</v>
      </c>
      <c r="I161" s="13" t="s">
        <v>2931</v>
      </c>
      <c r="J161" s="13" t="s">
        <v>2706</v>
      </c>
      <c r="K161" s="13" t="s">
        <v>2706</v>
      </c>
      <c r="L161" s="13" t="s">
        <v>2738</v>
      </c>
      <c r="M161" s="13" t="s">
        <v>2798</v>
      </c>
      <c r="N161" s="34">
        <v>0</v>
      </c>
      <c r="O161" s="34">
        <v>0</v>
      </c>
      <c r="P161" s="34">
        <v>0</v>
      </c>
      <c r="Q161" s="34">
        <v>0</v>
      </c>
      <c r="R161" s="34">
        <v>0</v>
      </c>
      <c r="S161" s="34">
        <v>50</v>
      </c>
    </row>
    <row r="162" spans="1:19" ht="16.5" customHeight="1">
      <c r="A162" s="23">
        <v>2014</v>
      </c>
      <c r="B162" s="13" t="s">
        <v>1886</v>
      </c>
      <c r="C162" s="13" t="s">
        <v>167</v>
      </c>
      <c r="D162" s="13" t="s">
        <v>5703</v>
      </c>
      <c r="E162" s="13" t="s">
        <v>982</v>
      </c>
      <c r="F162" s="13"/>
      <c r="G162" s="13" t="s">
        <v>4747</v>
      </c>
      <c r="H162" s="13" t="s">
        <v>195</v>
      </c>
      <c r="I162" s="13" t="s">
        <v>2190</v>
      </c>
      <c r="J162" s="13" t="s">
        <v>2706</v>
      </c>
      <c r="K162" s="13" t="s">
        <v>2706</v>
      </c>
      <c r="L162" s="13"/>
      <c r="M162" s="13" t="s">
        <v>0</v>
      </c>
      <c r="N162" s="34">
        <v>0</v>
      </c>
      <c r="O162" s="34">
        <v>0</v>
      </c>
      <c r="P162" s="34">
        <v>0</v>
      </c>
      <c r="Q162" s="34">
        <v>0</v>
      </c>
      <c r="R162" s="34">
        <v>0</v>
      </c>
      <c r="S162" s="34">
        <v>0</v>
      </c>
    </row>
    <row r="163" spans="1:19" ht="16.5" customHeight="1">
      <c r="A163" s="23">
        <v>2014</v>
      </c>
      <c r="B163" s="13" t="s">
        <v>1886</v>
      </c>
      <c r="C163" s="13" t="s">
        <v>167</v>
      </c>
      <c r="D163" s="13" t="s">
        <v>5703</v>
      </c>
      <c r="E163" s="13" t="s">
        <v>168</v>
      </c>
      <c r="F163" s="13"/>
      <c r="G163" s="13" t="s">
        <v>4747</v>
      </c>
      <c r="H163" s="13" t="s">
        <v>6</v>
      </c>
      <c r="I163" s="13"/>
      <c r="J163" s="13" t="s">
        <v>5546</v>
      </c>
      <c r="K163" s="13"/>
      <c r="L163" s="13"/>
      <c r="M163" s="13" t="s">
        <v>0</v>
      </c>
      <c r="N163" s="34">
        <v>163</v>
      </c>
      <c r="O163" s="34">
        <v>0</v>
      </c>
      <c r="P163" s="34">
        <v>0</v>
      </c>
      <c r="Q163" s="34">
        <v>0</v>
      </c>
      <c r="R163" s="34">
        <v>10</v>
      </c>
      <c r="S163" s="34">
        <v>0</v>
      </c>
    </row>
    <row r="164" spans="1:19" ht="16.5" customHeight="1">
      <c r="A164" s="23">
        <v>2014</v>
      </c>
      <c r="B164" s="13" t="s">
        <v>1886</v>
      </c>
      <c r="C164" s="13" t="s">
        <v>167</v>
      </c>
      <c r="D164" s="13" t="s">
        <v>6702</v>
      </c>
      <c r="E164" s="13" t="s">
        <v>1479</v>
      </c>
      <c r="F164" s="13"/>
      <c r="G164" s="13" t="s">
        <v>4747</v>
      </c>
      <c r="H164" s="13" t="s">
        <v>6</v>
      </c>
      <c r="I164" s="13" t="s">
        <v>2394</v>
      </c>
      <c r="J164" s="13" t="s">
        <v>2963</v>
      </c>
      <c r="K164" s="13">
        <v>8</v>
      </c>
      <c r="L164" s="13"/>
      <c r="M164" s="13" t="s">
        <v>0</v>
      </c>
      <c r="N164" s="34">
        <v>149</v>
      </c>
      <c r="O164" s="34">
        <v>12</v>
      </c>
      <c r="P164" s="34">
        <v>0</v>
      </c>
      <c r="Q164" s="34">
        <v>12</v>
      </c>
      <c r="R164" s="34">
        <v>10</v>
      </c>
      <c r="S164" s="34">
        <v>0</v>
      </c>
    </row>
    <row r="165" spans="1:19" ht="16.5" customHeight="1">
      <c r="A165" s="23">
        <v>2014</v>
      </c>
      <c r="B165" s="13" t="s">
        <v>1886</v>
      </c>
      <c r="C165" s="13" t="s">
        <v>171</v>
      </c>
      <c r="D165" s="13" t="s">
        <v>205</v>
      </c>
      <c r="E165" s="13" t="s">
        <v>172</v>
      </c>
      <c r="F165" s="13"/>
      <c r="G165" s="13" t="s">
        <v>4747</v>
      </c>
      <c r="H165" s="13" t="s">
        <v>6</v>
      </c>
      <c r="I165" s="13" t="s">
        <v>2190</v>
      </c>
      <c r="J165" s="13" t="s">
        <v>2706</v>
      </c>
      <c r="K165" s="13" t="s">
        <v>2706</v>
      </c>
      <c r="L165" s="13" t="s">
        <v>2738</v>
      </c>
      <c r="M165" s="13" t="s">
        <v>3037</v>
      </c>
      <c r="N165" s="34">
        <v>0</v>
      </c>
      <c r="O165" s="34">
        <v>0</v>
      </c>
      <c r="P165" s="34">
        <v>0</v>
      </c>
      <c r="Q165" s="34">
        <v>0</v>
      </c>
      <c r="R165" s="34">
        <v>0</v>
      </c>
      <c r="S165" s="34">
        <v>0</v>
      </c>
    </row>
    <row r="166" spans="1:19" ht="16.5" customHeight="1">
      <c r="A166" s="23">
        <v>2014</v>
      </c>
      <c r="B166" s="13" t="s">
        <v>1886</v>
      </c>
      <c r="C166" s="13" t="s">
        <v>171</v>
      </c>
      <c r="D166" s="13" t="s">
        <v>206</v>
      </c>
      <c r="E166" s="13" t="s">
        <v>173</v>
      </c>
      <c r="F166" s="13"/>
      <c r="G166" s="13" t="s">
        <v>4747</v>
      </c>
      <c r="H166" s="13" t="s">
        <v>6</v>
      </c>
      <c r="I166" s="13" t="s">
        <v>2931</v>
      </c>
      <c r="J166" s="13" t="s">
        <v>2706</v>
      </c>
      <c r="K166" s="13" t="s">
        <v>2706</v>
      </c>
      <c r="L166" s="13" t="s">
        <v>2738</v>
      </c>
      <c r="M166" s="13" t="s">
        <v>2842</v>
      </c>
      <c r="N166" s="34">
        <v>0</v>
      </c>
      <c r="O166" s="34">
        <v>0</v>
      </c>
      <c r="P166" s="34">
        <v>0</v>
      </c>
      <c r="Q166" s="34">
        <v>0</v>
      </c>
      <c r="R166" s="34">
        <v>0</v>
      </c>
      <c r="S166" s="34">
        <v>40</v>
      </c>
    </row>
    <row r="167" spans="1:19" ht="16.5" customHeight="1">
      <c r="A167" s="23">
        <v>2014</v>
      </c>
      <c r="B167" s="13" t="s">
        <v>514</v>
      </c>
      <c r="C167" s="13" t="s">
        <v>3039</v>
      </c>
      <c r="D167" s="13" t="s">
        <v>206</v>
      </c>
      <c r="E167" s="13" t="s">
        <v>40</v>
      </c>
      <c r="F167" s="13"/>
      <c r="G167" s="13" t="s">
        <v>4747</v>
      </c>
      <c r="H167" s="13" t="s">
        <v>6</v>
      </c>
      <c r="I167" s="13"/>
      <c r="J167" s="13" t="s">
        <v>5546</v>
      </c>
      <c r="K167" s="13"/>
      <c r="L167" s="13" t="s">
        <v>2738</v>
      </c>
      <c r="M167" s="13" t="s">
        <v>3167</v>
      </c>
      <c r="N167" s="34">
        <v>0</v>
      </c>
      <c r="O167" s="34">
        <v>0</v>
      </c>
      <c r="P167" s="34">
        <v>0</v>
      </c>
      <c r="Q167" s="34">
        <v>0</v>
      </c>
      <c r="R167" s="34">
        <v>0</v>
      </c>
      <c r="S167" s="34">
        <v>48</v>
      </c>
    </row>
    <row r="168" spans="1:19" ht="16.5" customHeight="1">
      <c r="A168" s="23">
        <v>2014</v>
      </c>
      <c r="B168" s="13" t="s">
        <v>514</v>
      </c>
      <c r="C168" s="13" t="s">
        <v>3039</v>
      </c>
      <c r="D168" s="13" t="s">
        <v>6702</v>
      </c>
      <c r="E168" s="13" t="s">
        <v>1482</v>
      </c>
      <c r="F168" s="13"/>
      <c r="G168" s="13" t="s">
        <v>4747</v>
      </c>
      <c r="H168" s="13" t="s">
        <v>6</v>
      </c>
      <c r="I168" s="13"/>
      <c r="J168" s="13" t="s">
        <v>5546</v>
      </c>
      <c r="K168" s="13"/>
      <c r="L168" s="13"/>
      <c r="M168" s="13" t="s">
        <v>0</v>
      </c>
      <c r="N168" s="34">
        <v>214</v>
      </c>
      <c r="O168" s="34">
        <v>30</v>
      </c>
      <c r="P168" s="34">
        <v>26</v>
      </c>
      <c r="Q168" s="34">
        <v>56</v>
      </c>
      <c r="R168" s="34">
        <v>30</v>
      </c>
      <c r="S168" s="34">
        <v>0</v>
      </c>
    </row>
    <row r="169" spans="1:19" ht="16.5" customHeight="1">
      <c r="A169" s="23">
        <v>2014</v>
      </c>
      <c r="B169" s="13" t="s">
        <v>514</v>
      </c>
      <c r="C169" s="13" t="s">
        <v>23</v>
      </c>
      <c r="D169" s="13" t="s">
        <v>205</v>
      </c>
      <c r="E169" s="13" t="s">
        <v>174</v>
      </c>
      <c r="F169" s="13"/>
      <c r="G169" s="13" t="s">
        <v>4747</v>
      </c>
      <c r="H169" s="13" t="s">
        <v>6</v>
      </c>
      <c r="I169" s="13"/>
      <c r="J169" s="13" t="s">
        <v>5546</v>
      </c>
      <c r="K169" s="13"/>
      <c r="L169" s="13" t="s">
        <v>2738</v>
      </c>
      <c r="M169" s="13" t="s">
        <v>3121</v>
      </c>
      <c r="N169" s="34">
        <v>0</v>
      </c>
      <c r="O169" s="34">
        <v>0</v>
      </c>
      <c r="P169" s="34">
        <v>0</v>
      </c>
      <c r="Q169" s="34">
        <v>0</v>
      </c>
      <c r="R169" s="34">
        <v>0</v>
      </c>
      <c r="S169" s="34">
        <v>26</v>
      </c>
    </row>
    <row r="170" spans="1:19" ht="16.5" customHeight="1">
      <c r="A170" s="23">
        <v>2014</v>
      </c>
      <c r="B170" s="13" t="s">
        <v>514</v>
      </c>
      <c r="C170" s="13" t="s">
        <v>23</v>
      </c>
      <c r="D170" s="13" t="s">
        <v>205</v>
      </c>
      <c r="E170" s="13" t="s">
        <v>25</v>
      </c>
      <c r="F170" s="13"/>
      <c r="G170" s="13" t="s">
        <v>4747</v>
      </c>
      <c r="H170" s="13" t="s">
        <v>6</v>
      </c>
      <c r="I170" s="13"/>
      <c r="J170" s="13" t="s">
        <v>5546</v>
      </c>
      <c r="K170" s="13"/>
      <c r="L170" s="13" t="s">
        <v>2738</v>
      </c>
      <c r="M170" s="13" t="s">
        <v>5632</v>
      </c>
      <c r="N170" s="34">
        <v>0</v>
      </c>
      <c r="O170" s="34">
        <v>0</v>
      </c>
      <c r="P170" s="34">
        <v>0</v>
      </c>
      <c r="Q170" s="34">
        <v>0</v>
      </c>
      <c r="R170" s="34">
        <v>0</v>
      </c>
      <c r="S170" s="34">
        <v>26</v>
      </c>
    </row>
    <row r="171" spans="1:19" ht="16.5" customHeight="1">
      <c r="A171" s="23">
        <v>2014</v>
      </c>
      <c r="B171" s="13" t="s">
        <v>514</v>
      </c>
      <c r="C171" s="13" t="s">
        <v>23</v>
      </c>
      <c r="D171" s="13" t="s">
        <v>205</v>
      </c>
      <c r="E171" s="13" t="s">
        <v>175</v>
      </c>
      <c r="F171" s="13"/>
      <c r="G171" s="13" t="s">
        <v>4747</v>
      </c>
      <c r="H171" s="13" t="s">
        <v>6</v>
      </c>
      <c r="I171" s="13"/>
      <c r="J171" s="13" t="s">
        <v>5546</v>
      </c>
      <c r="K171" s="13"/>
      <c r="L171" s="13" t="s">
        <v>2738</v>
      </c>
      <c r="M171" s="13" t="s">
        <v>3122</v>
      </c>
      <c r="N171" s="34">
        <v>0</v>
      </c>
      <c r="O171" s="34">
        <v>0</v>
      </c>
      <c r="P171" s="34">
        <v>0</v>
      </c>
      <c r="Q171" s="34">
        <v>0</v>
      </c>
      <c r="R171" s="34">
        <v>0</v>
      </c>
      <c r="S171" s="34">
        <v>26</v>
      </c>
    </row>
    <row r="172" spans="1:19" ht="16.5" customHeight="1">
      <c r="A172" s="23">
        <v>2014</v>
      </c>
      <c r="B172" s="13" t="s">
        <v>514</v>
      </c>
      <c r="C172" s="13" t="s">
        <v>23</v>
      </c>
      <c r="D172" s="13" t="s">
        <v>205</v>
      </c>
      <c r="E172" s="13" t="s">
        <v>176</v>
      </c>
      <c r="F172" s="13"/>
      <c r="G172" s="13" t="s">
        <v>4747</v>
      </c>
      <c r="H172" s="13" t="s">
        <v>6</v>
      </c>
      <c r="I172" s="13"/>
      <c r="J172" s="13" t="s">
        <v>5546</v>
      </c>
      <c r="K172" s="13"/>
      <c r="L172" s="13" t="s">
        <v>2738</v>
      </c>
      <c r="M172" s="13" t="s">
        <v>3123</v>
      </c>
      <c r="N172" s="34">
        <v>0</v>
      </c>
      <c r="O172" s="34">
        <v>0</v>
      </c>
      <c r="P172" s="34">
        <v>0</v>
      </c>
      <c r="Q172" s="34">
        <v>0</v>
      </c>
      <c r="R172" s="34">
        <v>0</v>
      </c>
      <c r="S172" s="34">
        <v>26</v>
      </c>
    </row>
    <row r="173" spans="1:19" ht="16.5" customHeight="1">
      <c r="A173" s="23">
        <v>2014</v>
      </c>
      <c r="B173" s="13" t="s">
        <v>514</v>
      </c>
      <c r="C173" s="13" t="s">
        <v>23</v>
      </c>
      <c r="D173" s="13" t="s">
        <v>205</v>
      </c>
      <c r="E173" s="13" t="s">
        <v>177</v>
      </c>
      <c r="F173" s="13"/>
      <c r="G173" s="13" t="s">
        <v>4747</v>
      </c>
      <c r="H173" s="13" t="s">
        <v>6</v>
      </c>
      <c r="I173" s="13"/>
      <c r="J173" s="13" t="s">
        <v>5546</v>
      </c>
      <c r="K173" s="13"/>
      <c r="L173" s="13" t="s">
        <v>2738</v>
      </c>
      <c r="M173" s="13" t="s">
        <v>3124</v>
      </c>
      <c r="N173" s="34">
        <v>0</v>
      </c>
      <c r="O173" s="34">
        <v>0</v>
      </c>
      <c r="P173" s="34">
        <v>0</v>
      </c>
      <c r="Q173" s="34">
        <v>0</v>
      </c>
      <c r="R173" s="34">
        <v>0</v>
      </c>
      <c r="S173" s="34">
        <v>22</v>
      </c>
    </row>
    <row r="174" spans="1:19" ht="16.5" customHeight="1">
      <c r="A174" s="23">
        <v>2014</v>
      </c>
      <c r="B174" s="13" t="s">
        <v>514</v>
      </c>
      <c r="C174" s="13" t="s">
        <v>23</v>
      </c>
      <c r="D174" s="13" t="s">
        <v>205</v>
      </c>
      <c r="E174" s="13" t="s">
        <v>178</v>
      </c>
      <c r="F174" s="13"/>
      <c r="G174" s="13" t="s">
        <v>4747</v>
      </c>
      <c r="H174" s="13" t="s">
        <v>6</v>
      </c>
      <c r="I174" s="13"/>
      <c r="J174" s="13" t="s">
        <v>5546</v>
      </c>
      <c r="K174" s="13"/>
      <c r="L174" s="13"/>
      <c r="M174" s="13" t="s">
        <v>0</v>
      </c>
      <c r="N174" s="34">
        <v>0</v>
      </c>
      <c r="O174" s="34">
        <v>0</v>
      </c>
      <c r="P174" s="34">
        <v>0</v>
      </c>
      <c r="Q174" s="34">
        <v>0</v>
      </c>
      <c r="R174" s="34">
        <v>0</v>
      </c>
      <c r="S174" s="34">
        <v>0</v>
      </c>
    </row>
    <row r="175" spans="1:19" ht="16.5" customHeight="1">
      <c r="A175" s="23">
        <v>2014</v>
      </c>
      <c r="B175" s="13" t="s">
        <v>514</v>
      </c>
      <c r="C175" s="13" t="s">
        <v>23</v>
      </c>
      <c r="D175" s="13" t="s">
        <v>205</v>
      </c>
      <c r="E175" s="13" t="s">
        <v>179</v>
      </c>
      <c r="F175" s="13"/>
      <c r="G175" s="13" t="s">
        <v>4747</v>
      </c>
      <c r="H175" s="13" t="s">
        <v>6</v>
      </c>
      <c r="I175" s="13"/>
      <c r="J175" s="13" t="s">
        <v>5546</v>
      </c>
      <c r="K175" s="13"/>
      <c r="L175" s="13" t="s">
        <v>2738</v>
      </c>
      <c r="M175" s="13" t="s">
        <v>3125</v>
      </c>
      <c r="N175" s="34">
        <v>0</v>
      </c>
      <c r="O175" s="34">
        <v>0</v>
      </c>
      <c r="P175" s="34">
        <v>0</v>
      </c>
      <c r="Q175" s="34">
        <v>0</v>
      </c>
      <c r="R175" s="34">
        <v>0</v>
      </c>
      <c r="S175" s="34">
        <v>30</v>
      </c>
    </row>
    <row r="176" spans="1:19" ht="16.5" customHeight="1">
      <c r="A176" s="23">
        <v>2014</v>
      </c>
      <c r="B176" s="13" t="s">
        <v>514</v>
      </c>
      <c r="C176" s="13" t="s">
        <v>23</v>
      </c>
      <c r="D176" s="13" t="s">
        <v>206</v>
      </c>
      <c r="E176" s="13" t="s">
        <v>180</v>
      </c>
      <c r="F176" s="13"/>
      <c r="G176" s="13" t="s">
        <v>4747</v>
      </c>
      <c r="H176" s="13" t="s">
        <v>6</v>
      </c>
      <c r="I176" s="13"/>
      <c r="J176" s="13" t="s">
        <v>5546</v>
      </c>
      <c r="K176" s="13"/>
      <c r="L176" s="13" t="s">
        <v>2738</v>
      </c>
      <c r="M176" s="13" t="s">
        <v>5633</v>
      </c>
      <c r="N176" s="34">
        <v>0</v>
      </c>
      <c r="O176" s="34">
        <v>0</v>
      </c>
      <c r="P176" s="34">
        <v>0</v>
      </c>
      <c r="Q176" s="34">
        <v>0</v>
      </c>
      <c r="R176" s="34">
        <v>0</v>
      </c>
      <c r="S176" s="34">
        <v>50</v>
      </c>
    </row>
    <row r="177" spans="1:19" ht="16.5" customHeight="1">
      <c r="A177" s="23">
        <v>2014</v>
      </c>
      <c r="B177" s="13" t="s">
        <v>514</v>
      </c>
      <c r="C177" s="13" t="s">
        <v>23</v>
      </c>
      <c r="D177" s="13" t="s">
        <v>206</v>
      </c>
      <c r="E177" s="13" t="s">
        <v>3116</v>
      </c>
      <c r="F177" s="13"/>
      <c r="G177" s="13" t="s">
        <v>4747</v>
      </c>
      <c r="H177" s="13" t="s">
        <v>6</v>
      </c>
      <c r="I177" s="13"/>
      <c r="J177" s="13" t="s">
        <v>5546</v>
      </c>
      <c r="K177" s="13"/>
      <c r="L177" s="13"/>
      <c r="M177" s="13" t="s">
        <v>0</v>
      </c>
      <c r="N177" s="34">
        <v>0</v>
      </c>
      <c r="O177" s="34">
        <v>0</v>
      </c>
      <c r="P177" s="34">
        <v>0</v>
      </c>
      <c r="Q177" s="34">
        <v>0</v>
      </c>
      <c r="R177" s="34">
        <v>0</v>
      </c>
      <c r="S177" s="34">
        <v>0</v>
      </c>
    </row>
    <row r="178" spans="1:19" ht="16.5" customHeight="1">
      <c r="A178" s="23">
        <v>2014</v>
      </c>
      <c r="B178" s="13" t="s">
        <v>514</v>
      </c>
      <c r="C178" s="13" t="s">
        <v>23</v>
      </c>
      <c r="D178" s="13" t="s">
        <v>206</v>
      </c>
      <c r="E178" s="13" t="s">
        <v>38</v>
      </c>
      <c r="F178" s="13"/>
      <c r="G178" s="13" t="s">
        <v>4747</v>
      </c>
      <c r="H178" s="13" t="s">
        <v>6</v>
      </c>
      <c r="I178" s="13"/>
      <c r="J178" s="13" t="s">
        <v>5546</v>
      </c>
      <c r="K178" s="13"/>
      <c r="L178" s="13"/>
      <c r="M178" s="13" t="s">
        <v>0</v>
      </c>
      <c r="N178" s="34">
        <v>0</v>
      </c>
      <c r="O178" s="34">
        <v>0</v>
      </c>
      <c r="P178" s="34">
        <v>0</v>
      </c>
      <c r="Q178" s="34">
        <v>0</v>
      </c>
      <c r="R178" s="34">
        <v>0</v>
      </c>
      <c r="S178" s="34">
        <v>0</v>
      </c>
    </row>
    <row r="179" spans="1:19" ht="16.5" customHeight="1">
      <c r="A179" s="23">
        <v>2014</v>
      </c>
      <c r="B179" s="13" t="s">
        <v>514</v>
      </c>
      <c r="C179" s="13" t="s">
        <v>23</v>
      </c>
      <c r="D179" s="13" t="s">
        <v>206</v>
      </c>
      <c r="E179" s="13" t="s">
        <v>985</v>
      </c>
      <c r="F179" s="13"/>
      <c r="G179" s="13" t="s">
        <v>4747</v>
      </c>
      <c r="H179" s="13" t="s">
        <v>6</v>
      </c>
      <c r="I179" s="13"/>
      <c r="J179" s="13" t="s">
        <v>5546</v>
      </c>
      <c r="K179" s="13"/>
      <c r="L179" s="13" t="s">
        <v>2738</v>
      </c>
      <c r="M179" s="13" t="s">
        <v>3130</v>
      </c>
      <c r="N179" s="34">
        <v>0</v>
      </c>
      <c r="O179" s="34">
        <v>0</v>
      </c>
      <c r="P179" s="34">
        <v>0</v>
      </c>
      <c r="Q179" s="34">
        <v>0</v>
      </c>
      <c r="R179" s="34">
        <v>0</v>
      </c>
      <c r="S179" s="34">
        <v>52</v>
      </c>
    </row>
    <row r="180" spans="1:19" ht="16.5" customHeight="1">
      <c r="A180" s="23">
        <v>2014</v>
      </c>
      <c r="B180" s="13" t="s">
        <v>514</v>
      </c>
      <c r="C180" s="13" t="s">
        <v>23</v>
      </c>
      <c r="D180" s="13" t="s">
        <v>206</v>
      </c>
      <c r="E180" s="13" t="s">
        <v>986</v>
      </c>
      <c r="F180" s="13"/>
      <c r="G180" s="13" t="s">
        <v>4747</v>
      </c>
      <c r="H180" s="13" t="s">
        <v>6</v>
      </c>
      <c r="I180" s="13"/>
      <c r="J180" s="13" t="s">
        <v>5546</v>
      </c>
      <c r="K180" s="13"/>
      <c r="L180" s="13"/>
      <c r="M180" s="13" t="s">
        <v>0</v>
      </c>
      <c r="N180" s="34">
        <v>0</v>
      </c>
      <c r="O180" s="34">
        <v>0</v>
      </c>
      <c r="P180" s="34">
        <v>0</v>
      </c>
      <c r="Q180" s="34">
        <v>0</v>
      </c>
      <c r="R180" s="34">
        <v>0</v>
      </c>
      <c r="S180" s="34">
        <v>50</v>
      </c>
    </row>
    <row r="181" spans="1:19" ht="16.5" customHeight="1">
      <c r="A181" s="23">
        <v>2014</v>
      </c>
      <c r="B181" s="13" t="s">
        <v>514</v>
      </c>
      <c r="C181" s="13" t="s">
        <v>23</v>
      </c>
      <c r="D181" s="13" t="s">
        <v>6702</v>
      </c>
      <c r="E181" s="13" t="s">
        <v>1453</v>
      </c>
      <c r="F181" s="13"/>
      <c r="G181" s="13" t="s">
        <v>4747</v>
      </c>
      <c r="H181" s="13" t="s">
        <v>6</v>
      </c>
      <c r="I181" s="13" t="s">
        <v>2394</v>
      </c>
      <c r="J181" s="13" t="s">
        <v>2964</v>
      </c>
      <c r="K181" s="13">
        <v>6</v>
      </c>
      <c r="L181" s="13" t="s">
        <v>2738</v>
      </c>
      <c r="M181" s="13" t="s">
        <v>3118</v>
      </c>
      <c r="N181" s="34">
        <v>118</v>
      </c>
      <c r="O181" s="34">
        <v>16</v>
      </c>
      <c r="P181" s="34">
        <v>13</v>
      </c>
      <c r="Q181" s="34">
        <v>29</v>
      </c>
      <c r="R181" s="34">
        <v>13</v>
      </c>
      <c r="S181" s="34">
        <v>0</v>
      </c>
    </row>
    <row r="182" spans="1:19" ht="16.5" customHeight="1">
      <c r="A182" s="23">
        <v>2014</v>
      </c>
      <c r="B182" s="13" t="s">
        <v>514</v>
      </c>
      <c r="C182" s="13" t="s">
        <v>23</v>
      </c>
      <c r="D182" s="13" t="s">
        <v>6702</v>
      </c>
      <c r="E182" s="13" t="s">
        <v>1460</v>
      </c>
      <c r="F182" s="13"/>
      <c r="G182" s="13" t="s">
        <v>4747</v>
      </c>
      <c r="H182" s="13" t="s">
        <v>6</v>
      </c>
      <c r="I182" s="13" t="s">
        <v>2931</v>
      </c>
      <c r="J182" s="13" t="s">
        <v>2706</v>
      </c>
      <c r="K182" s="13" t="s">
        <v>2706</v>
      </c>
      <c r="L182" s="13"/>
      <c r="M182" s="13" t="s">
        <v>0</v>
      </c>
      <c r="N182" s="34">
        <v>122</v>
      </c>
      <c r="O182" s="34">
        <v>16</v>
      </c>
      <c r="P182" s="34">
        <v>12</v>
      </c>
      <c r="Q182" s="34">
        <v>28</v>
      </c>
      <c r="R182" s="34">
        <v>12</v>
      </c>
      <c r="S182" s="34">
        <v>0</v>
      </c>
    </row>
    <row r="183" spans="1:19" ht="16.5" customHeight="1">
      <c r="A183" s="23">
        <v>2014</v>
      </c>
      <c r="B183" s="13" t="s">
        <v>514</v>
      </c>
      <c r="C183" s="13" t="s">
        <v>23</v>
      </c>
      <c r="D183" s="13" t="s">
        <v>6702</v>
      </c>
      <c r="E183" s="13" t="s">
        <v>1464</v>
      </c>
      <c r="F183" s="13"/>
      <c r="G183" s="13" t="s">
        <v>4747</v>
      </c>
      <c r="H183" s="13" t="s">
        <v>6</v>
      </c>
      <c r="I183" s="13" t="s">
        <v>2394</v>
      </c>
      <c r="J183" s="13" t="s">
        <v>2965</v>
      </c>
      <c r="K183" s="13">
        <v>4</v>
      </c>
      <c r="L183" s="13" t="s">
        <v>2738</v>
      </c>
      <c r="M183" s="13" t="s">
        <v>3119</v>
      </c>
      <c r="N183" s="34">
        <v>128</v>
      </c>
      <c r="O183" s="34">
        <v>12</v>
      </c>
      <c r="P183" s="34">
        <v>9</v>
      </c>
      <c r="Q183" s="34">
        <v>21</v>
      </c>
      <c r="R183" s="34">
        <v>13</v>
      </c>
      <c r="S183" s="34">
        <v>0</v>
      </c>
    </row>
    <row r="184" spans="1:19" ht="16.5" customHeight="1">
      <c r="A184" s="23">
        <v>2014</v>
      </c>
      <c r="B184" s="13" t="s">
        <v>514</v>
      </c>
      <c r="C184" s="13" t="s">
        <v>23</v>
      </c>
      <c r="D184" s="13" t="s">
        <v>6702</v>
      </c>
      <c r="E184" s="13" t="s">
        <v>1490</v>
      </c>
      <c r="F184" s="13"/>
      <c r="G184" s="13" t="s">
        <v>4747</v>
      </c>
      <c r="H184" s="13" t="s">
        <v>6</v>
      </c>
      <c r="I184" s="13"/>
      <c r="J184" s="13" t="s">
        <v>5546</v>
      </c>
      <c r="K184" s="13"/>
      <c r="L184" s="13" t="s">
        <v>2738</v>
      </c>
      <c r="M184" s="13" t="s">
        <v>3120</v>
      </c>
      <c r="N184" s="34">
        <v>115</v>
      </c>
      <c r="O184" s="34">
        <v>12</v>
      </c>
      <c r="P184" s="34">
        <v>12</v>
      </c>
      <c r="Q184" s="34">
        <v>24</v>
      </c>
      <c r="R184" s="34">
        <v>13</v>
      </c>
      <c r="S184" s="34">
        <v>0</v>
      </c>
    </row>
    <row r="185" spans="1:19" ht="16.5" customHeight="1">
      <c r="A185" s="23">
        <v>2014</v>
      </c>
      <c r="B185" s="13" t="s">
        <v>514</v>
      </c>
      <c r="C185" s="13" t="s">
        <v>185</v>
      </c>
      <c r="D185" s="13" t="s">
        <v>205</v>
      </c>
      <c r="E185" s="13" t="s">
        <v>186</v>
      </c>
      <c r="F185" s="13"/>
      <c r="G185" s="13" t="s">
        <v>4747</v>
      </c>
      <c r="H185" s="13" t="s">
        <v>6</v>
      </c>
      <c r="I185" s="13"/>
      <c r="J185" s="13" t="s">
        <v>5546</v>
      </c>
      <c r="K185" s="13"/>
      <c r="L185" s="13" t="s">
        <v>2738</v>
      </c>
      <c r="M185" s="13" t="s">
        <v>3139</v>
      </c>
      <c r="N185" s="34">
        <v>0</v>
      </c>
      <c r="O185" s="34">
        <v>0</v>
      </c>
      <c r="P185" s="34">
        <v>0</v>
      </c>
      <c r="Q185" s="34">
        <v>0</v>
      </c>
      <c r="R185" s="34">
        <v>0</v>
      </c>
      <c r="S185" s="34">
        <v>20</v>
      </c>
    </row>
    <row r="186" spans="1:19" ht="16.5" customHeight="1">
      <c r="A186" s="23">
        <v>2014</v>
      </c>
      <c r="B186" s="13" t="s">
        <v>514</v>
      </c>
      <c r="C186" s="13" t="s">
        <v>185</v>
      </c>
      <c r="D186" s="13" t="s">
        <v>205</v>
      </c>
      <c r="E186" s="13" t="s">
        <v>43</v>
      </c>
      <c r="F186" s="13"/>
      <c r="G186" s="13" t="s">
        <v>4747</v>
      </c>
      <c r="H186" s="13" t="s">
        <v>6</v>
      </c>
      <c r="I186" s="13"/>
      <c r="J186" s="13" t="s">
        <v>5546</v>
      </c>
      <c r="K186" s="13"/>
      <c r="L186" s="13" t="s">
        <v>2738</v>
      </c>
      <c r="M186" s="13" t="s">
        <v>3140</v>
      </c>
      <c r="N186" s="34">
        <v>0</v>
      </c>
      <c r="O186" s="34">
        <v>0</v>
      </c>
      <c r="P186" s="34">
        <v>0</v>
      </c>
      <c r="Q186" s="34">
        <v>0</v>
      </c>
      <c r="R186" s="34">
        <v>0</v>
      </c>
      <c r="S186" s="34">
        <v>24</v>
      </c>
    </row>
    <row r="187" spans="1:19" ht="16.5" customHeight="1">
      <c r="A187" s="23">
        <v>2014</v>
      </c>
      <c r="B187" s="13" t="s">
        <v>514</v>
      </c>
      <c r="C187" s="13" t="s">
        <v>185</v>
      </c>
      <c r="D187" s="13" t="s">
        <v>205</v>
      </c>
      <c r="E187" s="13" t="s">
        <v>187</v>
      </c>
      <c r="F187" s="13"/>
      <c r="G187" s="13" t="s">
        <v>4747</v>
      </c>
      <c r="H187" s="13" t="s">
        <v>6</v>
      </c>
      <c r="I187" s="13"/>
      <c r="J187" s="13" t="s">
        <v>5546</v>
      </c>
      <c r="K187" s="13"/>
      <c r="L187" s="13" t="s">
        <v>2738</v>
      </c>
      <c r="M187" s="13" t="s">
        <v>3141</v>
      </c>
      <c r="N187" s="34">
        <v>0</v>
      </c>
      <c r="O187" s="34">
        <v>0</v>
      </c>
      <c r="P187" s="34">
        <v>0</v>
      </c>
      <c r="Q187" s="34">
        <v>0</v>
      </c>
      <c r="R187" s="34">
        <v>0</v>
      </c>
      <c r="S187" s="34">
        <v>27</v>
      </c>
    </row>
    <row r="188" spans="1:19" ht="16.5" customHeight="1">
      <c r="A188" s="23">
        <v>2014</v>
      </c>
      <c r="B188" s="13" t="s">
        <v>514</v>
      </c>
      <c r="C188" s="13" t="s">
        <v>185</v>
      </c>
      <c r="D188" s="13" t="s">
        <v>205</v>
      </c>
      <c r="E188" s="13" t="s">
        <v>188</v>
      </c>
      <c r="F188" s="13"/>
      <c r="G188" s="13" t="s">
        <v>4747</v>
      </c>
      <c r="H188" s="13" t="s">
        <v>6</v>
      </c>
      <c r="I188" s="13"/>
      <c r="J188" s="13" t="s">
        <v>5546</v>
      </c>
      <c r="K188" s="13"/>
      <c r="L188" s="13" t="s">
        <v>2738</v>
      </c>
      <c r="M188" s="13" t="s">
        <v>3142</v>
      </c>
      <c r="N188" s="34">
        <v>0</v>
      </c>
      <c r="O188" s="34">
        <v>0</v>
      </c>
      <c r="P188" s="34">
        <v>0</v>
      </c>
      <c r="Q188" s="34">
        <v>0</v>
      </c>
      <c r="R188" s="34">
        <v>0</v>
      </c>
      <c r="S188" s="34">
        <v>25</v>
      </c>
    </row>
    <row r="189" spans="1:19" ht="16.5" customHeight="1">
      <c r="A189" s="23">
        <v>2014</v>
      </c>
      <c r="B189" s="13" t="s">
        <v>514</v>
      </c>
      <c r="C189" s="13" t="s">
        <v>185</v>
      </c>
      <c r="D189" s="13" t="s">
        <v>205</v>
      </c>
      <c r="E189" s="13" t="s">
        <v>189</v>
      </c>
      <c r="F189" s="13"/>
      <c r="G189" s="13" t="s">
        <v>4747</v>
      </c>
      <c r="H189" s="13" t="s">
        <v>6</v>
      </c>
      <c r="I189" s="13"/>
      <c r="J189" s="13" t="s">
        <v>5546</v>
      </c>
      <c r="K189" s="13"/>
      <c r="L189" s="13" t="s">
        <v>2738</v>
      </c>
      <c r="M189" s="13" t="s">
        <v>3143</v>
      </c>
      <c r="N189" s="34">
        <v>0</v>
      </c>
      <c r="O189" s="34">
        <v>0</v>
      </c>
      <c r="P189" s="34">
        <v>0</v>
      </c>
      <c r="Q189" s="34">
        <v>0</v>
      </c>
      <c r="R189" s="34">
        <v>0</v>
      </c>
      <c r="S189" s="34">
        <v>25</v>
      </c>
    </row>
    <row r="190" spans="1:19" ht="16.5" customHeight="1">
      <c r="A190" s="23">
        <v>2014</v>
      </c>
      <c r="B190" s="13" t="s">
        <v>514</v>
      </c>
      <c r="C190" s="13" t="s">
        <v>185</v>
      </c>
      <c r="D190" s="13" t="s">
        <v>206</v>
      </c>
      <c r="E190" s="13" t="s">
        <v>1450</v>
      </c>
      <c r="F190" s="13"/>
      <c r="G190" s="13" t="s">
        <v>4747</v>
      </c>
      <c r="H190" s="13" t="s">
        <v>6</v>
      </c>
      <c r="I190" s="13"/>
      <c r="J190" s="13" t="s">
        <v>5546</v>
      </c>
      <c r="K190" s="13"/>
      <c r="L190" s="13" t="s">
        <v>2738</v>
      </c>
      <c r="M190" s="13" t="s">
        <v>3149</v>
      </c>
      <c r="N190" s="34">
        <v>0</v>
      </c>
      <c r="O190" s="34">
        <v>0</v>
      </c>
      <c r="P190" s="34">
        <v>0</v>
      </c>
      <c r="Q190" s="34">
        <v>0</v>
      </c>
      <c r="R190" s="34">
        <v>0</v>
      </c>
      <c r="S190" s="34">
        <v>48</v>
      </c>
    </row>
    <row r="191" spans="1:19" ht="16.5" customHeight="1">
      <c r="A191" s="23">
        <v>2014</v>
      </c>
      <c r="B191" s="13" t="s">
        <v>514</v>
      </c>
      <c r="C191" s="13" t="s">
        <v>185</v>
      </c>
      <c r="D191" s="13" t="s">
        <v>206</v>
      </c>
      <c r="E191" s="13" t="s">
        <v>191</v>
      </c>
      <c r="F191" s="13"/>
      <c r="G191" s="13" t="s">
        <v>4747</v>
      </c>
      <c r="H191" s="13" t="s">
        <v>6</v>
      </c>
      <c r="I191" s="13"/>
      <c r="J191" s="13" t="s">
        <v>5546</v>
      </c>
      <c r="K191" s="13"/>
      <c r="L191" s="13" t="s">
        <v>2738</v>
      </c>
      <c r="M191" s="13" t="s">
        <v>3146</v>
      </c>
      <c r="N191" s="34">
        <v>0</v>
      </c>
      <c r="O191" s="34">
        <v>0</v>
      </c>
      <c r="P191" s="34">
        <v>0</v>
      </c>
      <c r="Q191" s="34">
        <v>0</v>
      </c>
      <c r="R191" s="34">
        <v>0</v>
      </c>
      <c r="S191" s="34">
        <v>46</v>
      </c>
    </row>
    <row r="192" spans="1:19" ht="16.5" customHeight="1">
      <c r="A192" s="23">
        <v>2014</v>
      </c>
      <c r="B192" s="13" t="s">
        <v>514</v>
      </c>
      <c r="C192" s="13" t="s">
        <v>185</v>
      </c>
      <c r="D192" s="13" t="s">
        <v>206</v>
      </c>
      <c r="E192" s="13" t="s">
        <v>190</v>
      </c>
      <c r="F192" s="13"/>
      <c r="G192" s="13" t="s">
        <v>4747</v>
      </c>
      <c r="H192" s="13" t="s">
        <v>6</v>
      </c>
      <c r="I192" s="13"/>
      <c r="J192" s="13" t="s">
        <v>5546</v>
      </c>
      <c r="K192" s="13"/>
      <c r="L192" s="13"/>
      <c r="M192" s="13" t="s">
        <v>0</v>
      </c>
      <c r="N192" s="34">
        <v>0</v>
      </c>
      <c r="O192" s="34">
        <v>0</v>
      </c>
      <c r="P192" s="34">
        <v>0</v>
      </c>
      <c r="Q192" s="34">
        <v>0</v>
      </c>
      <c r="R192" s="34">
        <v>0</v>
      </c>
      <c r="S192" s="34">
        <v>50</v>
      </c>
    </row>
    <row r="193" spans="1:19" ht="16.5" customHeight="1">
      <c r="A193" s="23">
        <v>2014</v>
      </c>
      <c r="B193" s="13" t="s">
        <v>514</v>
      </c>
      <c r="C193" s="13" t="s">
        <v>185</v>
      </c>
      <c r="D193" s="13" t="s">
        <v>206</v>
      </c>
      <c r="E193" s="13" t="s">
        <v>193</v>
      </c>
      <c r="F193" s="13"/>
      <c r="G193" s="13" t="s">
        <v>4747</v>
      </c>
      <c r="H193" s="13" t="s">
        <v>6</v>
      </c>
      <c r="I193" s="13"/>
      <c r="J193" s="13" t="s">
        <v>5546</v>
      </c>
      <c r="K193" s="13"/>
      <c r="L193" s="13" t="s">
        <v>2738</v>
      </c>
      <c r="M193" s="13" t="s">
        <v>3148</v>
      </c>
      <c r="N193" s="34">
        <v>0</v>
      </c>
      <c r="O193" s="34">
        <v>0</v>
      </c>
      <c r="P193" s="34">
        <v>0</v>
      </c>
      <c r="Q193" s="34">
        <v>0</v>
      </c>
      <c r="R193" s="34">
        <v>0</v>
      </c>
      <c r="S193" s="34">
        <v>45</v>
      </c>
    </row>
    <row r="194" spans="1:19" ht="16.5" customHeight="1">
      <c r="A194" s="23">
        <v>2014</v>
      </c>
      <c r="B194" s="13" t="s">
        <v>514</v>
      </c>
      <c r="C194" s="13" t="s">
        <v>185</v>
      </c>
      <c r="D194" s="13" t="s">
        <v>6702</v>
      </c>
      <c r="E194" s="13" t="s">
        <v>559</v>
      </c>
      <c r="F194" s="13"/>
      <c r="G194" s="13" t="s">
        <v>4747</v>
      </c>
      <c r="H194" s="13" t="s">
        <v>6</v>
      </c>
      <c r="I194" s="13" t="s">
        <v>2931</v>
      </c>
      <c r="J194" s="13" t="s">
        <v>2706</v>
      </c>
      <c r="K194" s="13" t="s">
        <v>2706</v>
      </c>
      <c r="L194" s="13"/>
      <c r="M194" s="13" t="s">
        <v>0</v>
      </c>
      <c r="N194" s="34">
        <v>113</v>
      </c>
      <c r="O194" s="34">
        <v>27</v>
      </c>
      <c r="P194" s="34">
        <v>9</v>
      </c>
      <c r="Q194" s="34">
        <v>36</v>
      </c>
      <c r="R194" s="34">
        <v>13</v>
      </c>
      <c r="S194" s="34">
        <v>0</v>
      </c>
    </row>
    <row r="195" spans="1:19" ht="16.5" customHeight="1">
      <c r="A195" s="23">
        <v>2014</v>
      </c>
      <c r="B195" s="13" t="s">
        <v>514</v>
      </c>
      <c r="C195" s="13" t="s">
        <v>185</v>
      </c>
      <c r="D195" s="13" t="s">
        <v>6702</v>
      </c>
      <c r="E195" s="13" t="s">
        <v>1455</v>
      </c>
      <c r="F195" s="13"/>
      <c r="G195" s="13" t="s">
        <v>4747</v>
      </c>
      <c r="H195" s="13" t="s">
        <v>6</v>
      </c>
      <c r="I195" s="13" t="s">
        <v>2931</v>
      </c>
      <c r="J195" s="13" t="s">
        <v>2706</v>
      </c>
      <c r="K195" s="13" t="s">
        <v>2706</v>
      </c>
      <c r="L195" s="13" t="s">
        <v>2738</v>
      </c>
      <c r="M195" s="13" t="s">
        <v>3133</v>
      </c>
      <c r="N195" s="34">
        <v>110</v>
      </c>
      <c r="O195" s="34">
        <v>12</v>
      </c>
      <c r="P195" s="34">
        <v>12</v>
      </c>
      <c r="Q195" s="34">
        <v>24</v>
      </c>
      <c r="R195" s="34">
        <v>10</v>
      </c>
      <c r="S195" s="34">
        <v>0</v>
      </c>
    </row>
    <row r="196" spans="1:19" ht="16.5" customHeight="1">
      <c r="A196" s="23">
        <v>2014</v>
      </c>
      <c r="B196" s="13" t="s">
        <v>514</v>
      </c>
      <c r="C196" s="13" t="s">
        <v>185</v>
      </c>
      <c r="D196" s="13" t="s">
        <v>6702</v>
      </c>
      <c r="E196" s="13" t="s">
        <v>1458</v>
      </c>
      <c r="F196" s="13"/>
      <c r="G196" s="13" t="s">
        <v>4747</v>
      </c>
      <c r="H196" s="13" t="s">
        <v>6</v>
      </c>
      <c r="I196" s="13"/>
      <c r="J196" s="13" t="s">
        <v>5546</v>
      </c>
      <c r="K196" s="13"/>
      <c r="L196" s="13" t="s">
        <v>2738</v>
      </c>
      <c r="M196" s="13" t="s">
        <v>3135</v>
      </c>
      <c r="N196" s="34">
        <v>112</v>
      </c>
      <c r="O196" s="34">
        <v>19</v>
      </c>
      <c r="P196" s="34">
        <v>19</v>
      </c>
      <c r="Q196" s="34">
        <v>38</v>
      </c>
      <c r="R196" s="34">
        <v>12</v>
      </c>
      <c r="S196" s="34">
        <v>0</v>
      </c>
    </row>
    <row r="197" spans="1:19" ht="16.5" customHeight="1">
      <c r="A197" s="23">
        <v>2014</v>
      </c>
      <c r="B197" s="13" t="s">
        <v>514</v>
      </c>
      <c r="C197" s="13" t="s">
        <v>185</v>
      </c>
      <c r="D197" s="13" t="s">
        <v>6702</v>
      </c>
      <c r="E197" s="13" t="s">
        <v>1485</v>
      </c>
      <c r="F197" s="13"/>
      <c r="G197" s="13" t="s">
        <v>4747</v>
      </c>
      <c r="H197" s="13" t="s">
        <v>6</v>
      </c>
      <c r="I197" s="13"/>
      <c r="J197" s="13" t="s">
        <v>5546</v>
      </c>
      <c r="K197" s="13"/>
      <c r="L197" s="13"/>
      <c r="M197" s="13" t="s">
        <v>0</v>
      </c>
      <c r="N197" s="34">
        <v>102</v>
      </c>
      <c r="O197" s="34">
        <v>33</v>
      </c>
      <c r="P197" s="34">
        <v>13</v>
      </c>
      <c r="Q197" s="34">
        <v>46</v>
      </c>
      <c r="R197" s="34">
        <v>14</v>
      </c>
      <c r="S197" s="34">
        <v>0</v>
      </c>
    </row>
    <row r="198" spans="1:19" ht="16.5" customHeight="1">
      <c r="A198" s="23">
        <v>2014</v>
      </c>
      <c r="B198" s="13" t="s">
        <v>514</v>
      </c>
      <c r="C198" s="13" t="s">
        <v>185</v>
      </c>
      <c r="D198" s="13" t="s">
        <v>6702</v>
      </c>
      <c r="E198" s="13" t="s">
        <v>1461</v>
      </c>
      <c r="F198" s="13"/>
      <c r="G198" s="13" t="s">
        <v>4747</v>
      </c>
      <c r="H198" s="13" t="s">
        <v>6</v>
      </c>
      <c r="I198" s="13"/>
      <c r="J198" s="13" t="s">
        <v>5546</v>
      </c>
      <c r="K198" s="13"/>
      <c r="L198" s="13"/>
      <c r="M198" s="13" t="s">
        <v>0</v>
      </c>
      <c r="N198" s="34">
        <v>138</v>
      </c>
      <c r="O198" s="34">
        <v>18</v>
      </c>
      <c r="P198" s="34">
        <v>18</v>
      </c>
      <c r="Q198" s="34">
        <v>36</v>
      </c>
      <c r="R198" s="34">
        <v>18</v>
      </c>
      <c r="S198" s="34">
        <v>0</v>
      </c>
    </row>
    <row r="199" spans="1:19" ht="16.5" customHeight="1">
      <c r="A199" s="23">
        <v>2014</v>
      </c>
      <c r="B199" s="13" t="s">
        <v>514</v>
      </c>
      <c r="C199" s="13" t="s">
        <v>185</v>
      </c>
      <c r="D199" s="13" t="s">
        <v>6702</v>
      </c>
      <c r="E199" s="13" t="s">
        <v>1488</v>
      </c>
      <c r="F199" s="13"/>
      <c r="G199" s="13" t="s">
        <v>4747</v>
      </c>
      <c r="H199" s="13" t="s">
        <v>6</v>
      </c>
      <c r="I199" s="13" t="s">
        <v>2931</v>
      </c>
      <c r="J199" s="13" t="s">
        <v>2706</v>
      </c>
      <c r="K199" s="13" t="s">
        <v>2706</v>
      </c>
      <c r="L199" s="13" t="s">
        <v>2738</v>
      </c>
      <c r="M199" s="13" t="s">
        <v>3134</v>
      </c>
      <c r="N199" s="34">
        <v>99</v>
      </c>
      <c r="O199" s="34">
        <v>24</v>
      </c>
      <c r="P199" s="34">
        <v>12</v>
      </c>
      <c r="Q199" s="34">
        <v>36</v>
      </c>
      <c r="R199" s="34">
        <v>9</v>
      </c>
      <c r="S199" s="34">
        <v>0</v>
      </c>
    </row>
    <row r="200" spans="1:19" ht="16.5" customHeight="1">
      <c r="A200" s="23">
        <v>2014</v>
      </c>
      <c r="B200" s="13" t="s">
        <v>514</v>
      </c>
      <c r="C200" s="13" t="s">
        <v>185</v>
      </c>
      <c r="D200" s="13" t="s">
        <v>6702</v>
      </c>
      <c r="E200" s="13" t="s">
        <v>1468</v>
      </c>
      <c r="F200" s="13"/>
      <c r="G200" s="13" t="s">
        <v>4747</v>
      </c>
      <c r="H200" s="13" t="s">
        <v>6</v>
      </c>
      <c r="I200" s="13"/>
      <c r="J200" s="13" t="s">
        <v>5546</v>
      </c>
      <c r="K200" s="13"/>
      <c r="L200" s="13"/>
      <c r="M200" s="13" t="s">
        <v>0</v>
      </c>
      <c r="N200" s="34">
        <v>110</v>
      </c>
      <c r="O200" s="34">
        <v>16</v>
      </c>
      <c r="P200" s="34">
        <v>12</v>
      </c>
      <c r="Q200" s="34">
        <v>28</v>
      </c>
      <c r="R200" s="34">
        <v>10</v>
      </c>
      <c r="S200" s="34">
        <v>0</v>
      </c>
    </row>
    <row r="201" spans="1:19" ht="16.5" customHeight="1">
      <c r="A201" s="23">
        <v>2014</v>
      </c>
      <c r="B201" s="13" t="s">
        <v>514</v>
      </c>
      <c r="C201" s="13" t="s">
        <v>185</v>
      </c>
      <c r="D201" s="13" t="s">
        <v>6702</v>
      </c>
      <c r="E201" s="13" t="s">
        <v>584</v>
      </c>
      <c r="F201" s="13"/>
      <c r="G201" s="13" t="s">
        <v>4747</v>
      </c>
      <c r="H201" s="13" t="s">
        <v>6</v>
      </c>
      <c r="I201" s="13"/>
      <c r="J201" s="13" t="s">
        <v>5546</v>
      </c>
      <c r="K201" s="13"/>
      <c r="L201" s="13"/>
      <c r="M201" s="13" t="s">
        <v>0</v>
      </c>
      <c r="N201" s="34">
        <v>123</v>
      </c>
      <c r="O201" s="34">
        <v>18</v>
      </c>
      <c r="P201" s="34">
        <v>15</v>
      </c>
      <c r="Q201" s="34">
        <v>33</v>
      </c>
      <c r="R201" s="34">
        <v>15</v>
      </c>
      <c r="S201" s="34">
        <v>0</v>
      </c>
    </row>
    <row r="202" spans="1:19" ht="16.5" customHeight="1">
      <c r="A202" s="23">
        <v>2014</v>
      </c>
      <c r="B202" s="13" t="s">
        <v>514</v>
      </c>
      <c r="C202" s="13" t="s">
        <v>3925</v>
      </c>
      <c r="D202" s="13" t="s">
        <v>207</v>
      </c>
      <c r="E202" s="13" t="s">
        <v>119</v>
      </c>
      <c r="F202" s="13"/>
      <c r="G202" s="13" t="s">
        <v>4747</v>
      </c>
      <c r="H202" s="13" t="s">
        <v>6</v>
      </c>
      <c r="I202" s="13" t="s">
        <v>2931</v>
      </c>
      <c r="J202" s="13" t="s">
        <v>2706</v>
      </c>
      <c r="K202" s="13" t="s">
        <v>2706</v>
      </c>
      <c r="L202" s="13" t="s">
        <v>2738</v>
      </c>
      <c r="M202" s="13" t="s">
        <v>3150</v>
      </c>
      <c r="N202" s="34">
        <v>0</v>
      </c>
      <c r="O202" s="34">
        <v>0</v>
      </c>
      <c r="P202" s="34">
        <v>0</v>
      </c>
      <c r="Q202" s="34">
        <v>0</v>
      </c>
      <c r="R202" s="34">
        <v>0</v>
      </c>
      <c r="S202" s="34">
        <v>112</v>
      </c>
    </row>
    <row r="203" spans="1:19" ht="16.5" customHeight="1">
      <c r="A203" s="23">
        <v>2014</v>
      </c>
      <c r="B203" s="13" t="s">
        <v>514</v>
      </c>
      <c r="C203" s="13" t="s">
        <v>3925</v>
      </c>
      <c r="D203" s="13" t="s">
        <v>205</v>
      </c>
      <c r="E203" s="13" t="s">
        <v>108</v>
      </c>
      <c r="F203" s="13"/>
      <c r="G203" s="13" t="s">
        <v>4747</v>
      </c>
      <c r="H203" s="13" t="s">
        <v>6</v>
      </c>
      <c r="I203" s="13"/>
      <c r="J203" s="13" t="s">
        <v>5546</v>
      </c>
      <c r="K203" s="13"/>
      <c r="L203" s="13"/>
      <c r="M203" s="13" t="s">
        <v>0</v>
      </c>
      <c r="N203" s="34">
        <v>0</v>
      </c>
      <c r="O203" s="34">
        <v>0</v>
      </c>
      <c r="P203" s="34">
        <v>0</v>
      </c>
      <c r="Q203" s="34">
        <v>0</v>
      </c>
      <c r="R203" s="34">
        <v>0</v>
      </c>
      <c r="S203" s="34">
        <v>30</v>
      </c>
    </row>
    <row r="204" spans="1:19" ht="16.5" customHeight="1">
      <c r="A204" s="23">
        <v>2014</v>
      </c>
      <c r="B204" s="13" t="s">
        <v>514</v>
      </c>
      <c r="C204" s="13" t="s">
        <v>3925</v>
      </c>
      <c r="D204" s="13" t="s">
        <v>205</v>
      </c>
      <c r="E204" s="13" t="s">
        <v>196</v>
      </c>
      <c r="F204" s="13"/>
      <c r="G204" s="13" t="s">
        <v>4747</v>
      </c>
      <c r="H204" s="13" t="s">
        <v>6</v>
      </c>
      <c r="I204" s="13"/>
      <c r="J204" s="13" t="s">
        <v>5546</v>
      </c>
      <c r="K204" s="13"/>
      <c r="L204" s="13" t="s">
        <v>2738</v>
      </c>
      <c r="M204" s="13" t="s">
        <v>3158</v>
      </c>
      <c r="N204" s="34">
        <v>0</v>
      </c>
      <c r="O204" s="34">
        <v>0</v>
      </c>
      <c r="P204" s="34">
        <v>0</v>
      </c>
      <c r="Q204" s="34">
        <v>0</v>
      </c>
      <c r="R204" s="34">
        <v>0</v>
      </c>
      <c r="S204" s="34">
        <v>0</v>
      </c>
    </row>
    <row r="205" spans="1:19" ht="16.5" customHeight="1">
      <c r="A205" s="23">
        <v>2014</v>
      </c>
      <c r="B205" s="13" t="s">
        <v>514</v>
      </c>
      <c r="C205" s="13" t="s">
        <v>3925</v>
      </c>
      <c r="D205" s="13" t="s">
        <v>205</v>
      </c>
      <c r="E205" s="13" t="s">
        <v>197</v>
      </c>
      <c r="F205" s="13"/>
      <c r="G205" s="13" t="s">
        <v>4747</v>
      </c>
      <c r="H205" s="13" t="s">
        <v>6</v>
      </c>
      <c r="I205" s="13"/>
      <c r="J205" s="13" t="s">
        <v>5546</v>
      </c>
      <c r="K205" s="13"/>
      <c r="L205" s="13" t="s">
        <v>2738</v>
      </c>
      <c r="M205" s="13" t="s">
        <v>5634</v>
      </c>
      <c r="N205" s="34">
        <v>0</v>
      </c>
      <c r="O205" s="34">
        <v>0</v>
      </c>
      <c r="P205" s="34">
        <v>0</v>
      </c>
      <c r="Q205" s="34">
        <v>0</v>
      </c>
      <c r="R205" s="34">
        <v>0</v>
      </c>
      <c r="S205" s="34">
        <v>26</v>
      </c>
    </row>
    <row r="206" spans="1:19" ht="16.5" customHeight="1">
      <c r="A206" s="23">
        <v>2014</v>
      </c>
      <c r="B206" s="13" t="s">
        <v>514</v>
      </c>
      <c r="C206" s="13" t="s">
        <v>3925</v>
      </c>
      <c r="D206" s="13" t="s">
        <v>205</v>
      </c>
      <c r="E206" s="13" t="s">
        <v>110</v>
      </c>
      <c r="F206" s="13"/>
      <c r="G206" s="13" t="s">
        <v>4747</v>
      </c>
      <c r="H206" s="13" t="s">
        <v>6</v>
      </c>
      <c r="I206" s="13"/>
      <c r="J206" s="13" t="s">
        <v>5546</v>
      </c>
      <c r="K206" s="13"/>
      <c r="L206" s="13" t="s">
        <v>2738</v>
      </c>
      <c r="M206" s="13" t="s">
        <v>3160</v>
      </c>
      <c r="N206" s="34">
        <v>0</v>
      </c>
      <c r="O206" s="34">
        <v>0</v>
      </c>
      <c r="P206" s="34">
        <v>0</v>
      </c>
      <c r="Q206" s="34">
        <v>0</v>
      </c>
      <c r="R206" s="34">
        <v>0</v>
      </c>
      <c r="S206" s="34">
        <v>30</v>
      </c>
    </row>
    <row r="207" spans="1:19" ht="16.5" customHeight="1">
      <c r="A207" s="23">
        <v>2014</v>
      </c>
      <c r="B207" s="13" t="s">
        <v>514</v>
      </c>
      <c r="C207" s="13" t="s">
        <v>3925</v>
      </c>
      <c r="D207" s="13" t="s">
        <v>206</v>
      </c>
      <c r="E207" s="13" t="s">
        <v>198</v>
      </c>
      <c r="F207" s="13"/>
      <c r="G207" s="13" t="s">
        <v>4747</v>
      </c>
      <c r="H207" s="13" t="s">
        <v>6</v>
      </c>
      <c r="I207" s="13"/>
      <c r="J207" s="13" t="s">
        <v>5546</v>
      </c>
      <c r="K207" s="13"/>
      <c r="L207" s="13" t="s">
        <v>2738</v>
      </c>
      <c r="M207" s="13" t="s">
        <v>5635</v>
      </c>
      <c r="N207" s="34">
        <v>0</v>
      </c>
      <c r="O207" s="34">
        <v>0</v>
      </c>
      <c r="P207" s="34">
        <v>0</v>
      </c>
      <c r="Q207" s="34">
        <v>0</v>
      </c>
      <c r="R207" s="34">
        <v>0</v>
      </c>
      <c r="S207" s="34">
        <v>44</v>
      </c>
    </row>
    <row r="208" spans="1:19" ht="16.5" customHeight="1">
      <c r="A208" s="23">
        <v>2014</v>
      </c>
      <c r="B208" s="13" t="s">
        <v>514</v>
      </c>
      <c r="C208" s="13" t="s">
        <v>3925</v>
      </c>
      <c r="D208" s="13" t="s">
        <v>206</v>
      </c>
      <c r="E208" s="13" t="s">
        <v>115</v>
      </c>
      <c r="F208" s="13"/>
      <c r="G208" s="13" t="s">
        <v>4747</v>
      </c>
      <c r="H208" s="13" t="s">
        <v>6</v>
      </c>
      <c r="I208" s="13"/>
      <c r="J208" s="13" t="s">
        <v>5546</v>
      </c>
      <c r="K208" s="13"/>
      <c r="L208" s="13" t="s">
        <v>2738</v>
      </c>
      <c r="M208" s="13" t="s">
        <v>3161</v>
      </c>
      <c r="N208" s="34">
        <v>0</v>
      </c>
      <c r="O208" s="34">
        <v>0</v>
      </c>
      <c r="P208" s="34">
        <v>0</v>
      </c>
      <c r="Q208" s="34">
        <v>0</v>
      </c>
      <c r="R208" s="34">
        <v>0</v>
      </c>
      <c r="S208" s="34">
        <v>44</v>
      </c>
    </row>
    <row r="209" spans="1:19" ht="16.5" customHeight="1">
      <c r="A209" s="23">
        <v>2014</v>
      </c>
      <c r="B209" s="13" t="s">
        <v>514</v>
      </c>
      <c r="C209" s="13" t="s">
        <v>3925</v>
      </c>
      <c r="D209" s="13" t="s">
        <v>6702</v>
      </c>
      <c r="E209" s="13" t="s">
        <v>1457</v>
      </c>
      <c r="F209" s="13"/>
      <c r="G209" s="13" t="s">
        <v>4747</v>
      </c>
      <c r="H209" s="13" t="s">
        <v>6</v>
      </c>
      <c r="I209" s="13" t="s">
        <v>2931</v>
      </c>
      <c r="J209" s="13" t="s">
        <v>2706</v>
      </c>
      <c r="K209" s="13" t="s">
        <v>2706</v>
      </c>
      <c r="L209" s="13"/>
      <c r="M209" s="13" t="s">
        <v>0</v>
      </c>
      <c r="N209" s="34">
        <v>125</v>
      </c>
      <c r="O209" s="34">
        <v>17</v>
      </c>
      <c r="P209" s="34">
        <v>14</v>
      </c>
      <c r="Q209" s="34">
        <v>31</v>
      </c>
      <c r="R209" s="34">
        <v>14</v>
      </c>
      <c r="S209" s="34">
        <v>0</v>
      </c>
    </row>
    <row r="210" spans="1:19" ht="16.5" customHeight="1">
      <c r="A210" s="23">
        <v>2014</v>
      </c>
      <c r="B210" s="13" t="s">
        <v>514</v>
      </c>
      <c r="C210" s="13" t="s">
        <v>3925</v>
      </c>
      <c r="D210" s="13" t="s">
        <v>6702</v>
      </c>
      <c r="E210" s="13" t="s">
        <v>1486</v>
      </c>
      <c r="F210" s="13"/>
      <c r="G210" s="13" t="s">
        <v>4747</v>
      </c>
      <c r="H210" s="13" t="s">
        <v>6</v>
      </c>
      <c r="I210" s="13"/>
      <c r="J210" s="13" t="s">
        <v>5546</v>
      </c>
      <c r="K210" s="13"/>
      <c r="L210" s="13"/>
      <c r="M210" s="13" t="s">
        <v>0</v>
      </c>
      <c r="N210" s="34">
        <v>128</v>
      </c>
      <c r="O210" s="34">
        <v>18</v>
      </c>
      <c r="P210" s="34">
        <v>12</v>
      </c>
      <c r="Q210" s="34">
        <v>30</v>
      </c>
      <c r="R210" s="34">
        <v>12</v>
      </c>
      <c r="S210" s="34">
        <v>0</v>
      </c>
    </row>
    <row r="211" spans="1:19" ht="16.5" customHeight="1">
      <c r="A211" s="23">
        <v>2014</v>
      </c>
      <c r="B211" s="13" t="s">
        <v>514</v>
      </c>
      <c r="C211" s="13" t="s">
        <v>3925</v>
      </c>
      <c r="D211" s="13" t="s">
        <v>6702</v>
      </c>
      <c r="E211" s="13" t="s">
        <v>1470</v>
      </c>
      <c r="F211" s="13"/>
      <c r="G211" s="13" t="s">
        <v>4747</v>
      </c>
      <c r="H211" s="13" t="s">
        <v>6</v>
      </c>
      <c r="I211" s="13"/>
      <c r="J211" s="13" t="s">
        <v>5546</v>
      </c>
      <c r="K211" s="13"/>
      <c r="L211" s="13"/>
      <c r="M211" s="13" t="s">
        <v>0</v>
      </c>
      <c r="N211" s="34">
        <v>128</v>
      </c>
      <c r="O211" s="34">
        <v>18</v>
      </c>
      <c r="P211" s="34">
        <v>12</v>
      </c>
      <c r="Q211" s="34">
        <v>30</v>
      </c>
      <c r="R211" s="34">
        <v>12</v>
      </c>
      <c r="S211" s="34">
        <v>0</v>
      </c>
    </row>
    <row r="212" spans="1:19" ht="16.5" customHeight="1">
      <c r="A212" s="23">
        <v>2014</v>
      </c>
      <c r="B212" s="13" t="s">
        <v>514</v>
      </c>
      <c r="C212" s="13" t="s">
        <v>3925</v>
      </c>
      <c r="D212" s="13" t="s">
        <v>6702</v>
      </c>
      <c r="E212" s="13" t="s">
        <v>1471</v>
      </c>
      <c r="F212" s="13"/>
      <c r="G212" s="13" t="s">
        <v>4747</v>
      </c>
      <c r="H212" s="13" t="s">
        <v>6</v>
      </c>
      <c r="I212" s="13"/>
      <c r="J212" s="13" t="s">
        <v>5546</v>
      </c>
      <c r="K212" s="13"/>
      <c r="L212" s="13"/>
      <c r="M212" s="13" t="s">
        <v>0</v>
      </c>
      <c r="N212" s="34">
        <v>128</v>
      </c>
      <c r="O212" s="34">
        <v>15</v>
      </c>
      <c r="P212" s="34">
        <v>15</v>
      </c>
      <c r="Q212" s="34">
        <v>30</v>
      </c>
      <c r="R212" s="34">
        <v>12</v>
      </c>
      <c r="S212" s="34">
        <v>0</v>
      </c>
    </row>
    <row r="213" spans="1:19" ht="16.5" customHeight="1">
      <c r="A213" s="23">
        <v>2014</v>
      </c>
      <c r="B213" s="13" t="s">
        <v>514</v>
      </c>
      <c r="C213" s="13" t="s">
        <v>3925</v>
      </c>
      <c r="D213" s="13" t="s">
        <v>6702</v>
      </c>
      <c r="E213" s="13" t="s">
        <v>1472</v>
      </c>
      <c r="F213" s="13"/>
      <c r="G213" s="13" t="s">
        <v>4747</v>
      </c>
      <c r="H213" s="13" t="s">
        <v>6</v>
      </c>
      <c r="I213" s="13"/>
      <c r="J213" s="13" t="s">
        <v>5546</v>
      </c>
      <c r="K213" s="13"/>
      <c r="L213" s="13" t="s">
        <v>2738</v>
      </c>
      <c r="M213" s="13" t="s">
        <v>3153</v>
      </c>
      <c r="N213" s="34">
        <v>125</v>
      </c>
      <c r="O213" s="34">
        <v>21</v>
      </c>
      <c r="P213" s="34">
        <v>12</v>
      </c>
      <c r="Q213" s="34">
        <v>33</v>
      </c>
      <c r="R213" s="34">
        <v>12</v>
      </c>
      <c r="S213" s="34">
        <v>0</v>
      </c>
    </row>
    <row r="214" spans="1:19" ht="16.5" customHeight="1">
      <c r="A214" s="23">
        <v>2014</v>
      </c>
      <c r="B214" s="13" t="s">
        <v>514</v>
      </c>
      <c r="C214" s="13" t="s">
        <v>3925</v>
      </c>
      <c r="D214" s="13" t="s">
        <v>6702</v>
      </c>
      <c r="E214" s="13" t="s">
        <v>1487</v>
      </c>
      <c r="F214" s="13"/>
      <c r="G214" s="13" t="s">
        <v>4747</v>
      </c>
      <c r="H214" s="13" t="s">
        <v>6</v>
      </c>
      <c r="I214" s="13"/>
      <c r="J214" s="13" t="s">
        <v>5546</v>
      </c>
      <c r="K214" s="13"/>
      <c r="L214" s="13" t="s">
        <v>2738</v>
      </c>
      <c r="M214" s="13" t="s">
        <v>3155</v>
      </c>
      <c r="N214" s="34">
        <v>104</v>
      </c>
      <c r="O214" s="34">
        <v>15</v>
      </c>
      <c r="P214" s="34">
        <v>12</v>
      </c>
      <c r="Q214" s="34">
        <v>27</v>
      </c>
      <c r="R214" s="34">
        <v>13</v>
      </c>
      <c r="S214" s="34">
        <v>0</v>
      </c>
    </row>
    <row r="215" spans="1:19" ht="16.5" customHeight="1">
      <c r="A215" s="23">
        <v>2015</v>
      </c>
      <c r="B215" s="13" t="s">
        <v>1886</v>
      </c>
      <c r="C215" s="13" t="s">
        <v>5</v>
      </c>
      <c r="D215" s="13" t="s">
        <v>205</v>
      </c>
      <c r="E215" s="13" t="s">
        <v>7</v>
      </c>
      <c r="F215" s="13"/>
      <c r="G215" s="13" t="s">
        <v>4747</v>
      </c>
      <c r="H215" s="13" t="s">
        <v>6</v>
      </c>
      <c r="I215" s="13" t="s">
        <v>2190</v>
      </c>
      <c r="J215" s="13" t="s">
        <v>2706</v>
      </c>
      <c r="K215" s="13" t="s">
        <v>2706</v>
      </c>
      <c r="L215" s="13"/>
      <c r="M215" s="13" t="s">
        <v>0</v>
      </c>
      <c r="N215" s="34">
        <v>0</v>
      </c>
      <c r="O215" s="34">
        <v>0</v>
      </c>
      <c r="P215" s="34">
        <v>0</v>
      </c>
      <c r="Q215" s="34">
        <v>0</v>
      </c>
      <c r="R215" s="34">
        <v>0</v>
      </c>
      <c r="S215" s="34">
        <v>24</v>
      </c>
    </row>
    <row r="216" spans="1:19" ht="16.5" customHeight="1">
      <c r="A216" s="23">
        <v>2015</v>
      </c>
      <c r="B216" s="13" t="s">
        <v>1886</v>
      </c>
      <c r="C216" s="13" t="s">
        <v>5</v>
      </c>
      <c r="D216" s="13" t="s">
        <v>206</v>
      </c>
      <c r="E216" s="13" t="s">
        <v>8</v>
      </c>
      <c r="F216" s="13"/>
      <c r="G216" s="13" t="s">
        <v>4747</v>
      </c>
      <c r="H216" s="13" t="s">
        <v>6</v>
      </c>
      <c r="I216" s="13" t="s">
        <v>2190</v>
      </c>
      <c r="J216" s="13" t="s">
        <v>2706</v>
      </c>
      <c r="K216" s="13" t="s">
        <v>2706</v>
      </c>
      <c r="L216" s="13" t="s">
        <v>2738</v>
      </c>
      <c r="M216" s="13" t="s">
        <v>2829</v>
      </c>
      <c r="N216" s="34">
        <v>0</v>
      </c>
      <c r="O216" s="34">
        <v>0</v>
      </c>
      <c r="P216" s="34">
        <v>0</v>
      </c>
      <c r="Q216" s="34">
        <v>0</v>
      </c>
      <c r="R216" s="34">
        <v>0</v>
      </c>
      <c r="S216" s="34">
        <v>48</v>
      </c>
    </row>
    <row r="217" spans="1:19" ht="16.5" customHeight="1">
      <c r="A217" s="23">
        <v>2015</v>
      </c>
      <c r="B217" s="13" t="s">
        <v>1886</v>
      </c>
      <c r="C217" s="13" t="s">
        <v>5</v>
      </c>
      <c r="D217" s="13" t="s">
        <v>206</v>
      </c>
      <c r="E217" s="13" t="s">
        <v>9</v>
      </c>
      <c r="F217" s="13"/>
      <c r="G217" s="13" t="s">
        <v>4747</v>
      </c>
      <c r="H217" s="13" t="s">
        <v>6</v>
      </c>
      <c r="I217" s="13" t="s">
        <v>2931</v>
      </c>
      <c r="J217" s="13" t="s">
        <v>2706</v>
      </c>
      <c r="K217" s="13" t="s">
        <v>2706</v>
      </c>
      <c r="L217" s="13" t="s">
        <v>2738</v>
      </c>
      <c r="M217" s="13" t="s">
        <v>2805</v>
      </c>
      <c r="N217" s="34">
        <v>0</v>
      </c>
      <c r="O217" s="34">
        <v>0</v>
      </c>
      <c r="P217" s="34">
        <v>0</v>
      </c>
      <c r="Q217" s="34">
        <v>0</v>
      </c>
      <c r="R217" s="34">
        <v>0</v>
      </c>
      <c r="S217" s="34">
        <v>48</v>
      </c>
    </row>
    <row r="218" spans="1:19" ht="16.5" customHeight="1">
      <c r="A218" s="23">
        <v>2015</v>
      </c>
      <c r="B218" s="13" t="s">
        <v>1886</v>
      </c>
      <c r="C218" s="13" t="s">
        <v>5</v>
      </c>
      <c r="D218" s="13" t="s">
        <v>6702</v>
      </c>
      <c r="E218" s="13" t="s">
        <v>559</v>
      </c>
      <c r="F218" s="13"/>
      <c r="G218" s="13" t="s">
        <v>4747</v>
      </c>
      <c r="H218" s="13" t="s">
        <v>6</v>
      </c>
      <c r="I218" s="13" t="s">
        <v>2394</v>
      </c>
      <c r="J218" s="13" t="s">
        <v>2932</v>
      </c>
      <c r="K218" s="13">
        <v>8</v>
      </c>
      <c r="L218" s="13" t="s">
        <v>2738</v>
      </c>
      <c r="M218" s="13" t="s">
        <v>2922</v>
      </c>
      <c r="N218" s="34">
        <v>132</v>
      </c>
      <c r="O218" s="34">
        <v>26</v>
      </c>
      <c r="P218" s="34">
        <v>12</v>
      </c>
      <c r="Q218" s="34">
        <v>38</v>
      </c>
      <c r="R218" s="34">
        <v>18</v>
      </c>
      <c r="S218" s="34">
        <v>0</v>
      </c>
    </row>
    <row r="219" spans="1:19" ht="16.5" customHeight="1">
      <c r="A219" s="23">
        <v>2015</v>
      </c>
      <c r="B219" s="13" t="s">
        <v>1886</v>
      </c>
      <c r="C219" s="13" t="s">
        <v>5</v>
      </c>
      <c r="D219" s="13" t="s">
        <v>6702</v>
      </c>
      <c r="E219" s="13" t="s">
        <v>1462</v>
      </c>
      <c r="F219" s="13"/>
      <c r="G219" s="13" t="s">
        <v>4747</v>
      </c>
      <c r="H219" s="13" t="s">
        <v>6</v>
      </c>
      <c r="I219" s="13" t="s">
        <v>2394</v>
      </c>
      <c r="J219" s="13" t="s">
        <v>2933</v>
      </c>
      <c r="K219" s="13">
        <v>6</v>
      </c>
      <c r="L219" s="13" t="s">
        <v>2738</v>
      </c>
      <c r="M219" s="13" t="s">
        <v>2739</v>
      </c>
      <c r="N219" s="34">
        <v>130</v>
      </c>
      <c r="O219" s="34">
        <v>32</v>
      </c>
      <c r="P219" s="34">
        <v>8</v>
      </c>
      <c r="Q219" s="34">
        <v>40</v>
      </c>
      <c r="R219" s="34">
        <v>18</v>
      </c>
      <c r="S219" s="34">
        <v>0</v>
      </c>
    </row>
    <row r="220" spans="1:19" ht="16.5" customHeight="1">
      <c r="A220" s="23">
        <v>2015</v>
      </c>
      <c r="B220" s="13" t="s">
        <v>1886</v>
      </c>
      <c r="C220" s="13" t="s">
        <v>10</v>
      </c>
      <c r="D220" s="13" t="s">
        <v>205</v>
      </c>
      <c r="E220" s="13" t="s">
        <v>11</v>
      </c>
      <c r="F220" s="13"/>
      <c r="G220" s="13" t="s">
        <v>4747</v>
      </c>
      <c r="H220" s="13" t="s">
        <v>6</v>
      </c>
      <c r="I220" s="13" t="s">
        <v>2190</v>
      </c>
      <c r="J220" s="13" t="s">
        <v>2706</v>
      </c>
      <c r="K220" s="13" t="s">
        <v>2706</v>
      </c>
      <c r="L220" s="13" t="s">
        <v>2738</v>
      </c>
      <c r="M220" s="13" t="s">
        <v>3031</v>
      </c>
      <c r="N220" s="34">
        <v>0</v>
      </c>
      <c r="O220" s="34">
        <v>0</v>
      </c>
      <c r="P220" s="34">
        <v>0</v>
      </c>
      <c r="Q220" s="34">
        <v>0</v>
      </c>
      <c r="R220" s="34">
        <v>0</v>
      </c>
      <c r="S220" s="34">
        <v>22</v>
      </c>
    </row>
    <row r="221" spans="1:19" ht="16.5" customHeight="1">
      <c r="A221" s="23">
        <v>2015</v>
      </c>
      <c r="B221" s="13" t="s">
        <v>1886</v>
      </c>
      <c r="C221" s="13" t="s">
        <v>10</v>
      </c>
      <c r="D221" s="13" t="s">
        <v>206</v>
      </c>
      <c r="E221" s="13" t="s">
        <v>12</v>
      </c>
      <c r="F221" s="13"/>
      <c r="G221" s="13" t="s">
        <v>4747</v>
      </c>
      <c r="H221" s="13" t="s">
        <v>6</v>
      </c>
      <c r="I221" s="13" t="s">
        <v>2190</v>
      </c>
      <c r="J221" s="13" t="s">
        <v>2706</v>
      </c>
      <c r="K221" s="13" t="s">
        <v>2706</v>
      </c>
      <c r="L221" s="13" t="s">
        <v>2738</v>
      </c>
      <c r="M221" s="13" t="s">
        <v>2838</v>
      </c>
      <c r="N221" s="34">
        <v>0</v>
      </c>
      <c r="O221" s="34">
        <v>0</v>
      </c>
      <c r="P221" s="34">
        <v>0</v>
      </c>
      <c r="Q221" s="34">
        <v>0</v>
      </c>
      <c r="R221" s="34">
        <v>0</v>
      </c>
      <c r="S221" s="34">
        <v>50</v>
      </c>
    </row>
    <row r="222" spans="1:19" ht="16.5" customHeight="1">
      <c r="A222" s="23">
        <v>2015</v>
      </c>
      <c r="B222" s="13" t="s">
        <v>1886</v>
      </c>
      <c r="C222" s="13" t="s">
        <v>10</v>
      </c>
      <c r="D222" s="13" t="s">
        <v>206</v>
      </c>
      <c r="E222" s="13" t="s">
        <v>13</v>
      </c>
      <c r="F222" s="13"/>
      <c r="G222" s="13" t="s">
        <v>4747</v>
      </c>
      <c r="H222" s="13" t="s">
        <v>6</v>
      </c>
      <c r="I222" s="13" t="s">
        <v>2190</v>
      </c>
      <c r="J222" s="13" t="s">
        <v>2706</v>
      </c>
      <c r="K222" s="13" t="s">
        <v>2706</v>
      </c>
      <c r="L222" s="13"/>
      <c r="M222" s="13" t="s">
        <v>0</v>
      </c>
      <c r="N222" s="34">
        <v>0</v>
      </c>
      <c r="O222" s="34">
        <v>0</v>
      </c>
      <c r="P222" s="34">
        <v>0</v>
      </c>
      <c r="Q222" s="34">
        <v>0</v>
      </c>
      <c r="R222" s="34">
        <v>0</v>
      </c>
      <c r="S222" s="34">
        <v>48</v>
      </c>
    </row>
    <row r="223" spans="1:19" ht="16.5" customHeight="1">
      <c r="A223" s="23">
        <v>2015</v>
      </c>
      <c r="B223" s="13" t="s">
        <v>1886</v>
      </c>
      <c r="C223" s="13" t="s">
        <v>10</v>
      </c>
      <c r="D223" s="13" t="s">
        <v>6702</v>
      </c>
      <c r="E223" s="13" t="s">
        <v>1454</v>
      </c>
      <c r="F223" s="13"/>
      <c r="G223" s="13" t="s">
        <v>4747</v>
      </c>
      <c r="H223" s="13" t="s">
        <v>6</v>
      </c>
      <c r="I223" s="13" t="s">
        <v>2190</v>
      </c>
      <c r="J223" s="13" t="s">
        <v>2706</v>
      </c>
      <c r="K223" s="13" t="s">
        <v>2706</v>
      </c>
      <c r="L223" s="13" t="s">
        <v>2738</v>
      </c>
      <c r="M223" s="13" t="s">
        <v>2921</v>
      </c>
      <c r="N223" s="34">
        <v>105</v>
      </c>
      <c r="O223" s="34">
        <v>24</v>
      </c>
      <c r="P223" s="34">
        <v>0</v>
      </c>
      <c r="Q223" s="34">
        <v>24</v>
      </c>
      <c r="R223" s="34">
        <v>24</v>
      </c>
      <c r="S223" s="34">
        <v>0</v>
      </c>
    </row>
    <row r="224" spans="1:19" ht="16.5" customHeight="1">
      <c r="A224" s="23">
        <v>2015</v>
      </c>
      <c r="B224" s="13" t="s">
        <v>1886</v>
      </c>
      <c r="C224" s="13" t="s">
        <v>10</v>
      </c>
      <c r="D224" s="13" t="s">
        <v>6702</v>
      </c>
      <c r="E224" s="13" t="s">
        <v>1455</v>
      </c>
      <c r="F224" s="13"/>
      <c r="G224" s="13" t="s">
        <v>4747</v>
      </c>
      <c r="H224" s="13" t="s">
        <v>6</v>
      </c>
      <c r="I224" s="13" t="s">
        <v>2394</v>
      </c>
      <c r="J224" s="13" t="s">
        <v>2934</v>
      </c>
      <c r="K224" s="13">
        <v>6</v>
      </c>
      <c r="L224" s="13"/>
      <c r="M224" s="13" t="s">
        <v>0</v>
      </c>
      <c r="N224" s="34">
        <v>104</v>
      </c>
      <c r="O224" s="34">
        <v>0</v>
      </c>
      <c r="P224" s="34">
        <v>0</v>
      </c>
      <c r="Q224" s="34">
        <v>44</v>
      </c>
      <c r="R224" s="34">
        <v>22</v>
      </c>
      <c r="S224" s="34">
        <v>0</v>
      </c>
    </row>
    <row r="225" spans="1:19" ht="16.5" customHeight="1">
      <c r="A225" s="23">
        <v>2015</v>
      </c>
      <c r="B225" s="13" t="s">
        <v>1886</v>
      </c>
      <c r="C225" s="13" t="s">
        <v>10</v>
      </c>
      <c r="D225" s="13" t="s">
        <v>6702</v>
      </c>
      <c r="E225" s="13" t="s">
        <v>1467</v>
      </c>
      <c r="F225" s="13"/>
      <c r="G225" s="13" t="s">
        <v>4747</v>
      </c>
      <c r="H225" s="13" t="s">
        <v>6</v>
      </c>
      <c r="I225" s="13" t="s">
        <v>2394</v>
      </c>
      <c r="J225" s="13" t="s">
        <v>2935</v>
      </c>
      <c r="K225" s="13">
        <v>6</v>
      </c>
      <c r="L225" s="13"/>
      <c r="M225" s="13" t="s">
        <v>0</v>
      </c>
      <c r="N225" s="34">
        <v>104</v>
      </c>
      <c r="O225" s="34">
        <v>66</v>
      </c>
      <c r="P225" s="34">
        <v>0</v>
      </c>
      <c r="Q225" s="34">
        <v>66</v>
      </c>
      <c r="R225" s="34">
        <v>8</v>
      </c>
      <c r="S225" s="34">
        <v>0</v>
      </c>
    </row>
    <row r="226" spans="1:19" ht="16.5" customHeight="1">
      <c r="A226" s="23">
        <v>2015</v>
      </c>
      <c r="B226" s="13" t="s">
        <v>1886</v>
      </c>
      <c r="C226" s="13" t="s">
        <v>14</v>
      </c>
      <c r="D226" s="13" t="s">
        <v>207</v>
      </c>
      <c r="E226" s="13" t="s">
        <v>22</v>
      </c>
      <c r="F226" s="13"/>
      <c r="G226" s="13" t="s">
        <v>4747</v>
      </c>
      <c r="H226" s="13" t="s">
        <v>6</v>
      </c>
      <c r="I226" s="13" t="s">
        <v>2394</v>
      </c>
      <c r="J226" s="13" t="s">
        <v>2939</v>
      </c>
      <c r="K226" s="13"/>
      <c r="L226" s="13"/>
      <c r="M226" s="13" t="s">
        <v>0</v>
      </c>
      <c r="N226" s="34">
        <v>0</v>
      </c>
      <c r="O226" s="34">
        <v>0</v>
      </c>
      <c r="P226" s="34">
        <v>0</v>
      </c>
      <c r="Q226" s="34">
        <v>0</v>
      </c>
      <c r="R226" s="34">
        <v>0</v>
      </c>
      <c r="S226" s="34">
        <v>106</v>
      </c>
    </row>
    <row r="227" spans="1:19" ht="16.5" customHeight="1">
      <c r="A227" s="23">
        <v>2015</v>
      </c>
      <c r="B227" s="13" t="s">
        <v>1886</v>
      </c>
      <c r="C227" s="13" t="s">
        <v>14</v>
      </c>
      <c r="D227" s="13" t="s">
        <v>205</v>
      </c>
      <c r="E227" s="13" t="s">
        <v>16</v>
      </c>
      <c r="F227" s="13"/>
      <c r="G227" s="13" t="s">
        <v>4747</v>
      </c>
      <c r="H227" s="13" t="s">
        <v>6</v>
      </c>
      <c r="I227" s="13" t="s">
        <v>2190</v>
      </c>
      <c r="J227" s="13" t="s">
        <v>2706</v>
      </c>
      <c r="K227" s="13" t="s">
        <v>2706</v>
      </c>
      <c r="L227" s="13" t="s">
        <v>2738</v>
      </c>
      <c r="M227" s="13" t="s">
        <v>2740</v>
      </c>
      <c r="N227" s="34">
        <v>0</v>
      </c>
      <c r="O227" s="34">
        <v>0</v>
      </c>
      <c r="P227" s="34">
        <v>0</v>
      </c>
      <c r="Q227" s="34">
        <v>0</v>
      </c>
      <c r="R227" s="34">
        <v>0</v>
      </c>
      <c r="S227" s="34">
        <v>30</v>
      </c>
    </row>
    <row r="228" spans="1:19" ht="16.5" customHeight="1">
      <c r="A228" s="23">
        <v>2015</v>
      </c>
      <c r="B228" s="13" t="s">
        <v>1886</v>
      </c>
      <c r="C228" s="13" t="s">
        <v>14</v>
      </c>
      <c r="D228" s="13" t="s">
        <v>205</v>
      </c>
      <c r="E228" s="13" t="s">
        <v>17</v>
      </c>
      <c r="F228" s="13"/>
      <c r="G228" s="13" t="s">
        <v>4747</v>
      </c>
      <c r="H228" s="13" t="s">
        <v>6</v>
      </c>
      <c r="I228" s="13"/>
      <c r="J228" s="13" t="s">
        <v>5546</v>
      </c>
      <c r="K228" s="13"/>
      <c r="L228" s="13"/>
      <c r="M228" s="13" t="s">
        <v>0</v>
      </c>
      <c r="N228" s="34">
        <v>0</v>
      </c>
      <c r="O228" s="34">
        <v>0</v>
      </c>
      <c r="P228" s="34">
        <v>0</v>
      </c>
      <c r="Q228" s="34">
        <v>0</v>
      </c>
      <c r="R228" s="34">
        <v>0</v>
      </c>
      <c r="S228" s="34">
        <v>0</v>
      </c>
    </row>
    <row r="229" spans="1:19" ht="16.5" customHeight="1">
      <c r="A229" s="23">
        <v>2015</v>
      </c>
      <c r="B229" s="13" t="s">
        <v>1886</v>
      </c>
      <c r="C229" s="13" t="s">
        <v>14</v>
      </c>
      <c r="D229" s="13" t="s">
        <v>205</v>
      </c>
      <c r="E229" s="13" t="s">
        <v>18</v>
      </c>
      <c r="F229" s="13"/>
      <c r="G229" s="13" t="s">
        <v>4747</v>
      </c>
      <c r="H229" s="13" t="s">
        <v>6</v>
      </c>
      <c r="I229" s="13" t="s">
        <v>2190</v>
      </c>
      <c r="J229" s="13" t="s">
        <v>2706</v>
      </c>
      <c r="K229" s="13" t="s">
        <v>2706</v>
      </c>
      <c r="L229" s="13" t="s">
        <v>2738</v>
      </c>
      <c r="M229" s="13" t="s">
        <v>2741</v>
      </c>
      <c r="N229" s="34">
        <v>0</v>
      </c>
      <c r="O229" s="34">
        <v>0</v>
      </c>
      <c r="P229" s="34">
        <v>0</v>
      </c>
      <c r="Q229" s="34">
        <v>0</v>
      </c>
      <c r="R229" s="34">
        <v>0</v>
      </c>
      <c r="S229" s="34">
        <v>30</v>
      </c>
    </row>
    <row r="230" spans="1:19" ht="16.5" customHeight="1">
      <c r="A230" s="23">
        <v>2015</v>
      </c>
      <c r="B230" s="13" t="s">
        <v>1886</v>
      </c>
      <c r="C230" s="13" t="s">
        <v>14</v>
      </c>
      <c r="D230" s="13" t="s">
        <v>205</v>
      </c>
      <c r="E230" s="13" t="s">
        <v>19</v>
      </c>
      <c r="F230" s="13"/>
      <c r="G230" s="13" t="s">
        <v>4747</v>
      </c>
      <c r="H230" s="13" t="s">
        <v>6</v>
      </c>
      <c r="I230" s="13" t="s">
        <v>2190</v>
      </c>
      <c r="J230" s="13" t="s">
        <v>2706</v>
      </c>
      <c r="K230" s="13" t="s">
        <v>2706</v>
      </c>
      <c r="L230" s="13" t="s">
        <v>2738</v>
      </c>
      <c r="M230" s="13" t="s">
        <v>2742</v>
      </c>
      <c r="N230" s="34">
        <v>0</v>
      </c>
      <c r="O230" s="34">
        <v>0</v>
      </c>
      <c r="P230" s="34">
        <v>0</v>
      </c>
      <c r="Q230" s="34">
        <v>0</v>
      </c>
      <c r="R230" s="34">
        <v>0</v>
      </c>
      <c r="S230" s="34">
        <v>30</v>
      </c>
    </row>
    <row r="231" spans="1:19" ht="16.5" customHeight="1">
      <c r="A231" s="23">
        <v>2015</v>
      </c>
      <c r="B231" s="13" t="s">
        <v>1886</v>
      </c>
      <c r="C231" s="13" t="s">
        <v>14</v>
      </c>
      <c r="D231" s="13" t="s">
        <v>206</v>
      </c>
      <c r="E231" s="13" t="s">
        <v>20</v>
      </c>
      <c r="F231" s="13"/>
      <c r="G231" s="13" t="s">
        <v>4747</v>
      </c>
      <c r="H231" s="13" t="s">
        <v>6</v>
      </c>
      <c r="I231" s="13" t="s">
        <v>2394</v>
      </c>
      <c r="J231" s="13" t="s">
        <v>2940</v>
      </c>
      <c r="K231" s="13">
        <v>8</v>
      </c>
      <c r="L231" s="13"/>
      <c r="M231" s="13" t="s">
        <v>0</v>
      </c>
      <c r="N231" s="34">
        <v>0</v>
      </c>
      <c r="O231" s="34">
        <v>0</v>
      </c>
      <c r="P231" s="34">
        <v>0</v>
      </c>
      <c r="Q231" s="34">
        <v>0</v>
      </c>
      <c r="R231" s="34">
        <v>0</v>
      </c>
      <c r="S231" s="34">
        <v>52</v>
      </c>
    </row>
    <row r="232" spans="1:19" ht="16.5" customHeight="1">
      <c r="A232" s="23">
        <v>2015</v>
      </c>
      <c r="B232" s="13" t="s">
        <v>1886</v>
      </c>
      <c r="C232" s="13" t="s">
        <v>14</v>
      </c>
      <c r="D232" s="13" t="s">
        <v>206</v>
      </c>
      <c r="E232" s="13" t="s">
        <v>21</v>
      </c>
      <c r="F232" s="13"/>
      <c r="G232" s="13" t="s">
        <v>4747</v>
      </c>
      <c r="H232" s="13" t="s">
        <v>6</v>
      </c>
      <c r="I232" s="13" t="s">
        <v>2190</v>
      </c>
      <c r="J232" s="13" t="s">
        <v>2706</v>
      </c>
      <c r="K232" s="13" t="s">
        <v>2706</v>
      </c>
      <c r="L232" s="13" t="s">
        <v>2738</v>
      </c>
      <c r="M232" s="13" t="s">
        <v>2819</v>
      </c>
      <c r="N232" s="34">
        <v>0</v>
      </c>
      <c r="O232" s="34">
        <v>0</v>
      </c>
      <c r="P232" s="34">
        <v>0</v>
      </c>
      <c r="Q232" s="34">
        <v>0</v>
      </c>
      <c r="R232" s="34">
        <v>0</v>
      </c>
      <c r="S232" s="34">
        <v>48</v>
      </c>
    </row>
    <row r="233" spans="1:19" ht="16.5" customHeight="1">
      <c r="A233" s="23">
        <v>2015</v>
      </c>
      <c r="B233" s="13" t="s">
        <v>1886</v>
      </c>
      <c r="C233" s="13" t="s">
        <v>14</v>
      </c>
      <c r="D233" s="13" t="s">
        <v>6702</v>
      </c>
      <c r="E233" s="13" t="s">
        <v>1456</v>
      </c>
      <c r="F233" s="13"/>
      <c r="G233" s="13" t="s">
        <v>4747</v>
      </c>
      <c r="H233" s="13" t="s">
        <v>6</v>
      </c>
      <c r="I233" s="13" t="s">
        <v>2394</v>
      </c>
      <c r="J233" s="13" t="s">
        <v>2973</v>
      </c>
      <c r="K233" s="13">
        <v>6</v>
      </c>
      <c r="L233" s="13"/>
      <c r="M233" s="13" t="s">
        <v>0</v>
      </c>
      <c r="N233" s="34">
        <v>115</v>
      </c>
      <c r="O233" s="34">
        <v>18</v>
      </c>
      <c r="P233" s="34">
        <v>0</v>
      </c>
      <c r="Q233" s="34">
        <v>18</v>
      </c>
      <c r="R233" s="34">
        <v>11</v>
      </c>
      <c r="S233" s="34">
        <v>0</v>
      </c>
    </row>
    <row r="234" spans="1:19" ht="16.5" customHeight="1">
      <c r="A234" s="23">
        <v>2015</v>
      </c>
      <c r="B234" s="13" t="s">
        <v>1886</v>
      </c>
      <c r="C234" s="13" t="s">
        <v>14</v>
      </c>
      <c r="D234" s="13" t="s">
        <v>6702</v>
      </c>
      <c r="E234" s="13" t="s">
        <v>1457</v>
      </c>
      <c r="F234" s="13"/>
      <c r="G234" s="13" t="s">
        <v>4747</v>
      </c>
      <c r="H234" s="13" t="s">
        <v>6</v>
      </c>
      <c r="I234" s="13" t="s">
        <v>2394</v>
      </c>
      <c r="J234" s="13" t="s">
        <v>2974</v>
      </c>
      <c r="K234" s="13">
        <v>6</v>
      </c>
      <c r="L234" s="13" t="s">
        <v>2738</v>
      </c>
      <c r="M234" s="13" t="s">
        <v>2918</v>
      </c>
      <c r="N234" s="34">
        <v>120</v>
      </c>
      <c r="O234" s="34">
        <v>17</v>
      </c>
      <c r="P234" s="34">
        <v>17</v>
      </c>
      <c r="Q234" s="34">
        <v>34</v>
      </c>
      <c r="R234" s="34">
        <v>17</v>
      </c>
      <c r="S234" s="34">
        <v>0</v>
      </c>
    </row>
    <row r="235" spans="1:19" ht="16.5" customHeight="1">
      <c r="A235" s="23">
        <v>2015</v>
      </c>
      <c r="B235" s="13" t="s">
        <v>1886</v>
      </c>
      <c r="C235" s="13" t="s">
        <v>14</v>
      </c>
      <c r="D235" s="13" t="s">
        <v>6702</v>
      </c>
      <c r="E235" s="13" t="s">
        <v>1474</v>
      </c>
      <c r="F235" s="13"/>
      <c r="G235" s="13" t="s">
        <v>4747</v>
      </c>
      <c r="H235" s="13" t="s">
        <v>6</v>
      </c>
      <c r="I235" s="13"/>
      <c r="J235" s="13" t="s">
        <v>5546</v>
      </c>
      <c r="K235" s="13"/>
      <c r="L235" s="13"/>
      <c r="M235" s="13" t="s">
        <v>0</v>
      </c>
      <c r="N235" s="34">
        <v>102</v>
      </c>
      <c r="O235" s="34">
        <v>0</v>
      </c>
      <c r="P235" s="34">
        <v>0</v>
      </c>
      <c r="Q235" s="34">
        <v>28</v>
      </c>
      <c r="R235" s="34">
        <v>14</v>
      </c>
      <c r="S235" s="34">
        <v>0</v>
      </c>
    </row>
    <row r="236" spans="1:19" ht="16.5" customHeight="1">
      <c r="A236" s="23">
        <v>2015</v>
      </c>
      <c r="B236" s="13" t="s">
        <v>1886</v>
      </c>
      <c r="C236" s="13" t="s">
        <v>14</v>
      </c>
      <c r="D236" s="13" t="s">
        <v>6702</v>
      </c>
      <c r="E236" s="13" t="s">
        <v>1475</v>
      </c>
      <c r="F236" s="13"/>
      <c r="G236" s="13" t="s">
        <v>4747</v>
      </c>
      <c r="H236" s="13" t="s">
        <v>6</v>
      </c>
      <c r="I236" s="13" t="s">
        <v>2394</v>
      </c>
      <c r="J236" s="13" t="s">
        <v>2938</v>
      </c>
      <c r="K236" s="13">
        <v>4</v>
      </c>
      <c r="L236" s="13" t="s">
        <v>2738</v>
      </c>
      <c r="M236" s="13" t="s">
        <v>2795</v>
      </c>
      <c r="N236" s="34">
        <v>94</v>
      </c>
      <c r="O236" s="34">
        <v>28</v>
      </c>
      <c r="P236" s="34">
        <v>0</v>
      </c>
      <c r="Q236" s="34">
        <v>28</v>
      </c>
      <c r="R236" s="34">
        <v>14</v>
      </c>
      <c r="S236" s="34">
        <v>0</v>
      </c>
    </row>
    <row r="237" spans="1:19" ht="16.5" customHeight="1">
      <c r="A237" s="23">
        <v>2015</v>
      </c>
      <c r="B237" s="13" t="s">
        <v>1886</v>
      </c>
      <c r="C237" s="13" t="s">
        <v>14</v>
      </c>
      <c r="D237" s="13" t="s">
        <v>6702</v>
      </c>
      <c r="E237" s="13" t="s">
        <v>1476</v>
      </c>
      <c r="F237" s="13"/>
      <c r="G237" s="13" t="s">
        <v>4747</v>
      </c>
      <c r="H237" s="13" t="s">
        <v>6</v>
      </c>
      <c r="I237" s="13" t="s">
        <v>2394</v>
      </c>
      <c r="J237" s="13" t="s">
        <v>2930</v>
      </c>
      <c r="K237" s="13">
        <v>6</v>
      </c>
      <c r="L237" s="13"/>
      <c r="M237" s="13" t="s">
        <v>0</v>
      </c>
      <c r="N237" s="34">
        <v>126</v>
      </c>
      <c r="O237" s="34">
        <v>18</v>
      </c>
      <c r="P237" s="34">
        <v>18</v>
      </c>
      <c r="Q237" s="34">
        <v>36</v>
      </c>
      <c r="R237" s="34">
        <v>18</v>
      </c>
      <c r="S237" s="34">
        <v>0</v>
      </c>
    </row>
    <row r="238" spans="1:19" ht="16.5" customHeight="1">
      <c r="A238" s="23">
        <v>2015</v>
      </c>
      <c r="B238" s="13" t="s">
        <v>1886</v>
      </c>
      <c r="C238" s="13" t="s">
        <v>23</v>
      </c>
      <c r="D238" s="13" t="s">
        <v>205</v>
      </c>
      <c r="E238" s="13" t="s">
        <v>983</v>
      </c>
      <c r="F238" s="13"/>
      <c r="G238" s="13" t="s">
        <v>4747</v>
      </c>
      <c r="H238" s="13" t="s">
        <v>6</v>
      </c>
      <c r="I238" s="13" t="s">
        <v>2190</v>
      </c>
      <c r="J238" s="13" t="s">
        <v>2706</v>
      </c>
      <c r="K238" s="13" t="s">
        <v>2706</v>
      </c>
      <c r="L238" s="13" t="s">
        <v>2738</v>
      </c>
      <c r="M238" s="13" t="s">
        <v>2783</v>
      </c>
      <c r="N238" s="34">
        <v>0</v>
      </c>
      <c r="O238" s="34">
        <v>0</v>
      </c>
      <c r="P238" s="34">
        <v>0</v>
      </c>
      <c r="Q238" s="34">
        <v>0</v>
      </c>
      <c r="R238" s="34">
        <v>0</v>
      </c>
      <c r="S238" s="34">
        <v>35</v>
      </c>
    </row>
    <row r="239" spans="1:19" ht="16.5" customHeight="1">
      <c r="A239" s="23">
        <v>2015</v>
      </c>
      <c r="B239" s="13" t="s">
        <v>1886</v>
      </c>
      <c r="C239" s="13" t="s">
        <v>23</v>
      </c>
      <c r="D239" s="13" t="s">
        <v>205</v>
      </c>
      <c r="E239" s="13" t="s">
        <v>24</v>
      </c>
      <c r="F239" s="13"/>
      <c r="G239" s="13" t="s">
        <v>4747</v>
      </c>
      <c r="H239" s="13" t="s">
        <v>6</v>
      </c>
      <c r="I239" s="13" t="s">
        <v>2190</v>
      </c>
      <c r="J239" s="13" t="s">
        <v>2706</v>
      </c>
      <c r="K239" s="13" t="s">
        <v>2706</v>
      </c>
      <c r="L239" s="13" t="s">
        <v>2738</v>
      </c>
      <c r="M239" s="13" t="s">
        <v>2782</v>
      </c>
      <c r="N239" s="34">
        <v>0</v>
      </c>
      <c r="O239" s="34">
        <v>0</v>
      </c>
      <c r="P239" s="34">
        <v>0</v>
      </c>
      <c r="Q239" s="34">
        <v>0</v>
      </c>
      <c r="R239" s="34">
        <v>0</v>
      </c>
      <c r="S239" s="34">
        <v>34</v>
      </c>
    </row>
    <row r="240" spans="1:19" ht="16.5" customHeight="1">
      <c r="A240" s="23">
        <v>2015</v>
      </c>
      <c r="B240" s="13" t="s">
        <v>1886</v>
      </c>
      <c r="C240" s="13" t="s">
        <v>23</v>
      </c>
      <c r="D240" s="13" t="s">
        <v>205</v>
      </c>
      <c r="E240" s="13" t="s">
        <v>25</v>
      </c>
      <c r="F240" s="13"/>
      <c r="G240" s="13" t="s">
        <v>4747</v>
      </c>
      <c r="H240" s="13" t="s">
        <v>6</v>
      </c>
      <c r="I240" s="13" t="s">
        <v>2190</v>
      </c>
      <c r="J240" s="13" t="s">
        <v>2706</v>
      </c>
      <c r="K240" s="13" t="s">
        <v>2706</v>
      </c>
      <c r="L240" s="13" t="s">
        <v>2738</v>
      </c>
      <c r="M240" s="13" t="s">
        <v>2778</v>
      </c>
      <c r="N240" s="34">
        <v>0</v>
      </c>
      <c r="O240" s="34">
        <v>0</v>
      </c>
      <c r="P240" s="34">
        <v>0</v>
      </c>
      <c r="Q240" s="34">
        <v>0</v>
      </c>
      <c r="R240" s="34">
        <v>0</v>
      </c>
      <c r="S240" s="34">
        <v>34</v>
      </c>
    </row>
    <row r="241" spans="1:19" ht="16.5" customHeight="1">
      <c r="A241" s="23">
        <v>2015</v>
      </c>
      <c r="B241" s="13" t="s">
        <v>1886</v>
      </c>
      <c r="C241" s="13" t="s">
        <v>23</v>
      </c>
      <c r="D241" s="13" t="s">
        <v>205</v>
      </c>
      <c r="E241" s="13" t="s">
        <v>26</v>
      </c>
      <c r="F241" s="13"/>
      <c r="G241" s="13" t="s">
        <v>4747</v>
      </c>
      <c r="H241" s="13" t="s">
        <v>6</v>
      </c>
      <c r="I241" s="13" t="s">
        <v>2190</v>
      </c>
      <c r="J241" s="13" t="s">
        <v>2706</v>
      </c>
      <c r="K241" s="13" t="s">
        <v>2706</v>
      </c>
      <c r="L241" s="13" t="s">
        <v>2738</v>
      </c>
      <c r="M241" s="13" t="s">
        <v>2777</v>
      </c>
      <c r="N241" s="34">
        <v>0</v>
      </c>
      <c r="O241" s="34">
        <v>0</v>
      </c>
      <c r="P241" s="34">
        <v>0</v>
      </c>
      <c r="Q241" s="34">
        <v>0</v>
      </c>
      <c r="R241" s="34">
        <v>0</v>
      </c>
      <c r="S241" s="34">
        <v>34</v>
      </c>
    </row>
    <row r="242" spans="1:19" ht="16.5" customHeight="1">
      <c r="A242" s="23">
        <v>2015</v>
      </c>
      <c r="B242" s="13" t="s">
        <v>1886</v>
      </c>
      <c r="C242" s="13" t="s">
        <v>23</v>
      </c>
      <c r="D242" s="13" t="s">
        <v>205</v>
      </c>
      <c r="E242" s="13" t="s">
        <v>27</v>
      </c>
      <c r="F242" s="13"/>
      <c r="G242" s="13" t="s">
        <v>4747</v>
      </c>
      <c r="H242" s="13" t="s">
        <v>6</v>
      </c>
      <c r="I242" s="13" t="s">
        <v>2190</v>
      </c>
      <c r="J242" s="13" t="s">
        <v>2706</v>
      </c>
      <c r="K242" s="13" t="s">
        <v>2706</v>
      </c>
      <c r="L242" s="13" t="s">
        <v>2738</v>
      </c>
      <c r="M242" s="13" t="s">
        <v>2775</v>
      </c>
      <c r="N242" s="34">
        <v>0</v>
      </c>
      <c r="O242" s="34">
        <v>0</v>
      </c>
      <c r="P242" s="34">
        <v>0</v>
      </c>
      <c r="Q242" s="34">
        <v>0</v>
      </c>
      <c r="R242" s="34">
        <v>0</v>
      </c>
      <c r="S242" s="34">
        <v>24</v>
      </c>
    </row>
    <row r="243" spans="1:19" ht="16.5" customHeight="1">
      <c r="A243" s="23">
        <v>2015</v>
      </c>
      <c r="B243" s="13" t="s">
        <v>1886</v>
      </c>
      <c r="C243" s="13" t="s">
        <v>23</v>
      </c>
      <c r="D243" s="13" t="s">
        <v>205</v>
      </c>
      <c r="E243" s="13" t="s">
        <v>28</v>
      </c>
      <c r="F243" s="13"/>
      <c r="G243" s="13" t="s">
        <v>4747</v>
      </c>
      <c r="H243" s="13" t="s">
        <v>6</v>
      </c>
      <c r="I243" s="13" t="s">
        <v>2190</v>
      </c>
      <c r="J243" s="13" t="s">
        <v>2706</v>
      </c>
      <c r="K243" s="13" t="s">
        <v>2706</v>
      </c>
      <c r="L243" s="13"/>
      <c r="M243" s="13" t="s">
        <v>0</v>
      </c>
      <c r="N243" s="34">
        <v>0</v>
      </c>
      <c r="O243" s="34">
        <v>0</v>
      </c>
      <c r="P243" s="34">
        <v>0</v>
      </c>
      <c r="Q243" s="34">
        <v>0</v>
      </c>
      <c r="R243" s="34">
        <v>0</v>
      </c>
      <c r="S243" s="34">
        <v>37</v>
      </c>
    </row>
    <row r="244" spans="1:19" ht="16.5" customHeight="1">
      <c r="A244" s="23">
        <v>2015</v>
      </c>
      <c r="B244" s="13" t="s">
        <v>1886</v>
      </c>
      <c r="C244" s="13" t="s">
        <v>23</v>
      </c>
      <c r="D244" s="13" t="s">
        <v>205</v>
      </c>
      <c r="E244" s="13" t="s">
        <v>29</v>
      </c>
      <c r="F244" s="13"/>
      <c r="G244" s="13" t="s">
        <v>4747</v>
      </c>
      <c r="H244" s="13" t="s">
        <v>6</v>
      </c>
      <c r="I244" s="13" t="s">
        <v>2190</v>
      </c>
      <c r="J244" s="13" t="s">
        <v>2706</v>
      </c>
      <c r="K244" s="13" t="s">
        <v>2706</v>
      </c>
      <c r="L244" s="13" t="s">
        <v>2738</v>
      </c>
      <c r="M244" s="13" t="s">
        <v>2771</v>
      </c>
      <c r="N244" s="34">
        <v>0</v>
      </c>
      <c r="O244" s="34">
        <v>0</v>
      </c>
      <c r="P244" s="34">
        <v>0</v>
      </c>
      <c r="Q244" s="34">
        <v>0</v>
      </c>
      <c r="R244" s="34">
        <v>0</v>
      </c>
      <c r="S244" s="34">
        <v>36</v>
      </c>
    </row>
    <row r="245" spans="1:19" ht="16.5" customHeight="1">
      <c r="A245" s="23">
        <v>2015</v>
      </c>
      <c r="B245" s="13" t="s">
        <v>1886</v>
      </c>
      <c r="C245" s="13" t="s">
        <v>23</v>
      </c>
      <c r="D245" s="13" t="s">
        <v>205</v>
      </c>
      <c r="E245" s="13" t="s">
        <v>30</v>
      </c>
      <c r="F245" s="13"/>
      <c r="G245" s="13" t="s">
        <v>4747</v>
      </c>
      <c r="H245" s="13" t="s">
        <v>6</v>
      </c>
      <c r="I245" s="13" t="s">
        <v>2190</v>
      </c>
      <c r="J245" s="13" t="s">
        <v>2706</v>
      </c>
      <c r="K245" s="13" t="s">
        <v>2706</v>
      </c>
      <c r="L245" s="13" t="s">
        <v>2738</v>
      </c>
      <c r="M245" s="13" t="s">
        <v>2880</v>
      </c>
      <c r="N245" s="34">
        <v>0</v>
      </c>
      <c r="O245" s="34">
        <v>0</v>
      </c>
      <c r="P245" s="34">
        <v>0</v>
      </c>
      <c r="Q245" s="34">
        <v>0</v>
      </c>
      <c r="R245" s="34">
        <v>0</v>
      </c>
      <c r="S245" s="34">
        <v>36</v>
      </c>
    </row>
    <row r="246" spans="1:19" ht="16.5" customHeight="1">
      <c r="A246" s="23">
        <v>2015</v>
      </c>
      <c r="B246" s="13" t="s">
        <v>1886</v>
      </c>
      <c r="C246" s="13" t="s">
        <v>23</v>
      </c>
      <c r="D246" s="13" t="s">
        <v>205</v>
      </c>
      <c r="E246" s="13" t="s">
        <v>31</v>
      </c>
      <c r="F246" s="13"/>
      <c r="G246" s="13" t="s">
        <v>4747</v>
      </c>
      <c r="H246" s="13" t="s">
        <v>6</v>
      </c>
      <c r="I246" s="13" t="s">
        <v>2190</v>
      </c>
      <c r="J246" s="13" t="s">
        <v>2706</v>
      </c>
      <c r="K246" s="13" t="s">
        <v>2706</v>
      </c>
      <c r="L246" s="13" t="s">
        <v>2738</v>
      </c>
      <c r="M246" s="13" t="s">
        <v>2770</v>
      </c>
      <c r="N246" s="34">
        <v>0</v>
      </c>
      <c r="O246" s="34">
        <v>0</v>
      </c>
      <c r="P246" s="34">
        <v>0</v>
      </c>
      <c r="Q246" s="34">
        <v>0</v>
      </c>
      <c r="R246" s="34">
        <v>0</v>
      </c>
      <c r="S246" s="34">
        <v>24</v>
      </c>
    </row>
    <row r="247" spans="1:19" ht="16.5" customHeight="1">
      <c r="A247" s="23">
        <v>2015</v>
      </c>
      <c r="B247" s="13" t="s">
        <v>1886</v>
      </c>
      <c r="C247" s="13" t="s">
        <v>23</v>
      </c>
      <c r="D247" s="13" t="s">
        <v>205</v>
      </c>
      <c r="E247" s="13" t="s">
        <v>32</v>
      </c>
      <c r="F247" s="13"/>
      <c r="G247" s="13" t="s">
        <v>4747</v>
      </c>
      <c r="H247" s="13" t="s">
        <v>6</v>
      </c>
      <c r="I247" s="13" t="s">
        <v>2190</v>
      </c>
      <c r="J247" s="13" t="s">
        <v>2706</v>
      </c>
      <c r="K247" s="13" t="s">
        <v>2706</v>
      </c>
      <c r="L247" s="13" t="s">
        <v>2738</v>
      </c>
      <c r="M247" s="13" t="s">
        <v>2769</v>
      </c>
      <c r="N247" s="34">
        <v>0</v>
      </c>
      <c r="O247" s="34">
        <v>0</v>
      </c>
      <c r="P247" s="34">
        <v>0</v>
      </c>
      <c r="Q247" s="34">
        <v>0</v>
      </c>
      <c r="R247" s="34">
        <v>0</v>
      </c>
      <c r="S247" s="34">
        <v>32</v>
      </c>
    </row>
    <row r="248" spans="1:19" ht="16.5" customHeight="1">
      <c r="A248" s="23">
        <v>2015</v>
      </c>
      <c r="B248" s="13" t="s">
        <v>1886</v>
      </c>
      <c r="C248" s="13" t="s">
        <v>23</v>
      </c>
      <c r="D248" s="13" t="s">
        <v>205</v>
      </c>
      <c r="E248" s="13" t="s">
        <v>33</v>
      </c>
      <c r="F248" s="13"/>
      <c r="G248" s="13" t="s">
        <v>4747</v>
      </c>
      <c r="H248" s="13" t="s">
        <v>6</v>
      </c>
      <c r="I248" s="13" t="s">
        <v>2190</v>
      </c>
      <c r="J248" s="13" t="s">
        <v>2706</v>
      </c>
      <c r="K248" s="13" t="s">
        <v>2706</v>
      </c>
      <c r="L248" s="13" t="s">
        <v>2738</v>
      </c>
      <c r="M248" s="13" t="s">
        <v>2768</v>
      </c>
      <c r="N248" s="34">
        <v>0</v>
      </c>
      <c r="O248" s="34">
        <v>0</v>
      </c>
      <c r="P248" s="34">
        <v>0</v>
      </c>
      <c r="Q248" s="34">
        <v>0</v>
      </c>
      <c r="R248" s="34">
        <v>0</v>
      </c>
      <c r="S248" s="34">
        <v>24</v>
      </c>
    </row>
    <row r="249" spans="1:19" ht="16.5" customHeight="1">
      <c r="A249" s="23">
        <v>2015</v>
      </c>
      <c r="B249" s="13" t="s">
        <v>1886</v>
      </c>
      <c r="C249" s="13" t="s">
        <v>23</v>
      </c>
      <c r="D249" s="13" t="s">
        <v>205</v>
      </c>
      <c r="E249" s="13" t="s">
        <v>34</v>
      </c>
      <c r="F249" s="13"/>
      <c r="G249" s="13" t="s">
        <v>4747</v>
      </c>
      <c r="H249" s="13" t="s">
        <v>6</v>
      </c>
      <c r="I249" s="13" t="s">
        <v>2190</v>
      </c>
      <c r="J249" s="13" t="s">
        <v>2706</v>
      </c>
      <c r="K249" s="13" t="s">
        <v>2706</v>
      </c>
      <c r="L249" s="13" t="s">
        <v>2738</v>
      </c>
      <c r="M249" s="13" t="s">
        <v>2766</v>
      </c>
      <c r="N249" s="34">
        <v>0</v>
      </c>
      <c r="O249" s="34">
        <v>0</v>
      </c>
      <c r="P249" s="34">
        <v>0</v>
      </c>
      <c r="Q249" s="34">
        <v>0</v>
      </c>
      <c r="R249" s="34">
        <v>0</v>
      </c>
      <c r="S249" s="34">
        <v>36</v>
      </c>
    </row>
    <row r="250" spans="1:19" ht="16.5" customHeight="1">
      <c r="A250" s="23">
        <v>2015</v>
      </c>
      <c r="B250" s="13" t="s">
        <v>1886</v>
      </c>
      <c r="C250" s="13" t="s">
        <v>23</v>
      </c>
      <c r="D250" s="13" t="s">
        <v>205</v>
      </c>
      <c r="E250" s="13" t="s">
        <v>35</v>
      </c>
      <c r="F250" s="13"/>
      <c r="G250" s="13" t="s">
        <v>4747</v>
      </c>
      <c r="H250" s="13" t="s">
        <v>6</v>
      </c>
      <c r="I250" s="13" t="s">
        <v>2190</v>
      </c>
      <c r="J250" s="13" t="s">
        <v>2706</v>
      </c>
      <c r="K250" s="13" t="s">
        <v>2706</v>
      </c>
      <c r="L250" s="13" t="s">
        <v>2738</v>
      </c>
      <c r="M250" s="13" t="s">
        <v>2754</v>
      </c>
      <c r="N250" s="34">
        <v>0</v>
      </c>
      <c r="O250" s="34">
        <v>0</v>
      </c>
      <c r="P250" s="34">
        <v>0</v>
      </c>
      <c r="Q250" s="34">
        <v>0</v>
      </c>
      <c r="R250" s="34">
        <v>0</v>
      </c>
      <c r="S250" s="34">
        <v>45</v>
      </c>
    </row>
    <row r="251" spans="1:19" ht="16.5" customHeight="1">
      <c r="A251" s="23">
        <v>2015</v>
      </c>
      <c r="B251" s="13" t="s">
        <v>1886</v>
      </c>
      <c r="C251" s="13" t="s">
        <v>23</v>
      </c>
      <c r="D251" s="13" t="s">
        <v>206</v>
      </c>
      <c r="E251" s="13" t="s">
        <v>36</v>
      </c>
      <c r="F251" s="13"/>
      <c r="G251" s="13" t="s">
        <v>4747</v>
      </c>
      <c r="H251" s="13" t="s">
        <v>6</v>
      </c>
      <c r="I251" s="13" t="s">
        <v>2190</v>
      </c>
      <c r="J251" s="13" t="s">
        <v>2706</v>
      </c>
      <c r="K251" s="13" t="s">
        <v>2706</v>
      </c>
      <c r="L251" s="13"/>
      <c r="M251" s="13" t="s">
        <v>0</v>
      </c>
      <c r="N251" s="34">
        <v>0</v>
      </c>
      <c r="O251" s="34">
        <v>0</v>
      </c>
      <c r="P251" s="34">
        <v>0</v>
      </c>
      <c r="Q251" s="34">
        <v>0</v>
      </c>
      <c r="R251" s="34">
        <v>0</v>
      </c>
      <c r="S251" s="34">
        <v>54</v>
      </c>
    </row>
    <row r="252" spans="1:19" ht="16.5" customHeight="1">
      <c r="A252" s="23">
        <v>2015</v>
      </c>
      <c r="B252" s="13" t="s">
        <v>1886</v>
      </c>
      <c r="C252" s="13" t="s">
        <v>23</v>
      </c>
      <c r="D252" s="13" t="s">
        <v>206</v>
      </c>
      <c r="E252" s="13" t="s">
        <v>37</v>
      </c>
      <c r="F252" s="13"/>
      <c r="G252" s="13" t="s">
        <v>4747</v>
      </c>
      <c r="H252" s="13" t="s">
        <v>6</v>
      </c>
      <c r="I252" s="13" t="s">
        <v>2931</v>
      </c>
      <c r="J252" s="13" t="s">
        <v>2706</v>
      </c>
      <c r="K252" s="13" t="s">
        <v>2706</v>
      </c>
      <c r="L252" s="13" t="s">
        <v>2738</v>
      </c>
      <c r="M252" s="13" t="s">
        <v>2847</v>
      </c>
      <c r="N252" s="34">
        <v>0</v>
      </c>
      <c r="O252" s="34">
        <v>0</v>
      </c>
      <c r="P252" s="34">
        <v>0</v>
      </c>
      <c r="Q252" s="34">
        <v>0</v>
      </c>
      <c r="R252" s="34">
        <v>0</v>
      </c>
      <c r="S252" s="34">
        <v>55</v>
      </c>
    </row>
    <row r="253" spans="1:19" ht="16.5" customHeight="1">
      <c r="A253" s="23">
        <v>2015</v>
      </c>
      <c r="B253" s="13" t="s">
        <v>1886</v>
      </c>
      <c r="C253" s="13" t="s">
        <v>23</v>
      </c>
      <c r="D253" s="13" t="s">
        <v>206</v>
      </c>
      <c r="E253" s="13" t="s">
        <v>38</v>
      </c>
      <c r="F253" s="13"/>
      <c r="G253" s="13" t="s">
        <v>4747</v>
      </c>
      <c r="H253" s="13" t="s">
        <v>6</v>
      </c>
      <c r="I253" s="13" t="s">
        <v>2931</v>
      </c>
      <c r="J253" s="13" t="s">
        <v>2706</v>
      </c>
      <c r="K253" s="13" t="s">
        <v>2706</v>
      </c>
      <c r="L253" s="13" t="s">
        <v>2738</v>
      </c>
      <c r="M253" s="13" t="s">
        <v>3032</v>
      </c>
      <c r="N253" s="34">
        <v>0</v>
      </c>
      <c r="O253" s="34">
        <v>0</v>
      </c>
      <c r="P253" s="34">
        <v>0</v>
      </c>
      <c r="Q253" s="34">
        <v>0</v>
      </c>
      <c r="R253" s="34">
        <v>0</v>
      </c>
      <c r="S253" s="34">
        <v>46</v>
      </c>
    </row>
    <row r="254" spans="1:19" ht="16.5" customHeight="1">
      <c r="A254" s="23">
        <v>2015</v>
      </c>
      <c r="B254" s="13" t="s">
        <v>1886</v>
      </c>
      <c r="C254" s="13" t="s">
        <v>23</v>
      </c>
      <c r="D254" s="13" t="s">
        <v>206</v>
      </c>
      <c r="E254" s="13" t="s">
        <v>40</v>
      </c>
      <c r="F254" s="13"/>
      <c r="G254" s="13" t="s">
        <v>4747</v>
      </c>
      <c r="H254" s="13" t="s">
        <v>6</v>
      </c>
      <c r="I254" s="13" t="s">
        <v>2190</v>
      </c>
      <c r="J254" s="13" t="s">
        <v>2706</v>
      </c>
      <c r="K254" s="13" t="s">
        <v>2706</v>
      </c>
      <c r="L254" s="13"/>
      <c r="M254" s="13" t="s">
        <v>0</v>
      </c>
      <c r="N254" s="34">
        <v>0</v>
      </c>
      <c r="O254" s="34">
        <v>0</v>
      </c>
      <c r="P254" s="34">
        <v>0</v>
      </c>
      <c r="Q254" s="34">
        <v>0</v>
      </c>
      <c r="R254" s="34">
        <v>0</v>
      </c>
      <c r="S254" s="34">
        <v>53</v>
      </c>
    </row>
    <row r="255" spans="1:19" ht="16.5" customHeight="1">
      <c r="A255" s="23">
        <v>2015</v>
      </c>
      <c r="B255" s="13" t="s">
        <v>1886</v>
      </c>
      <c r="C255" s="13" t="s">
        <v>23</v>
      </c>
      <c r="D255" s="13" t="s">
        <v>6702</v>
      </c>
      <c r="E255" s="13" t="s">
        <v>1453</v>
      </c>
      <c r="F255" s="13"/>
      <c r="G255" s="13" t="s">
        <v>4747</v>
      </c>
      <c r="H255" s="13" t="s">
        <v>6</v>
      </c>
      <c r="I255" s="13" t="s">
        <v>2394</v>
      </c>
      <c r="J255" s="13" t="s">
        <v>2941</v>
      </c>
      <c r="K255" s="13">
        <v>6</v>
      </c>
      <c r="L255" s="13" t="s">
        <v>2738</v>
      </c>
      <c r="M255" s="13" t="s">
        <v>2924</v>
      </c>
      <c r="N255" s="34">
        <v>104</v>
      </c>
      <c r="O255" s="34">
        <v>24</v>
      </c>
      <c r="P255" s="34">
        <v>16</v>
      </c>
      <c r="Q255" s="34">
        <v>40</v>
      </c>
      <c r="R255" s="34">
        <v>16</v>
      </c>
      <c r="S255" s="34">
        <v>0</v>
      </c>
    </row>
    <row r="256" spans="1:19" ht="16.5" customHeight="1">
      <c r="A256" s="23">
        <v>2015</v>
      </c>
      <c r="B256" s="13" t="s">
        <v>1886</v>
      </c>
      <c r="C256" s="13" t="s">
        <v>23</v>
      </c>
      <c r="D256" s="13" t="s">
        <v>6702</v>
      </c>
      <c r="E256" s="13" t="s">
        <v>1460</v>
      </c>
      <c r="F256" s="13"/>
      <c r="G256" s="13" t="s">
        <v>4747</v>
      </c>
      <c r="H256" s="13" t="s">
        <v>6</v>
      </c>
      <c r="I256" s="13" t="s">
        <v>2394</v>
      </c>
      <c r="J256" s="13" t="s">
        <v>2942</v>
      </c>
      <c r="K256" s="13">
        <v>4</v>
      </c>
      <c r="L256" s="13"/>
      <c r="M256" s="13" t="s">
        <v>0</v>
      </c>
      <c r="N256" s="34">
        <v>112</v>
      </c>
      <c r="O256" s="34">
        <v>20</v>
      </c>
      <c r="P256" s="34">
        <v>12</v>
      </c>
      <c r="Q256" s="34">
        <v>32</v>
      </c>
      <c r="R256" s="34">
        <v>16</v>
      </c>
      <c r="S256" s="34">
        <v>0</v>
      </c>
    </row>
    <row r="257" spans="1:19" ht="16.5" customHeight="1">
      <c r="A257" s="23">
        <v>2015</v>
      </c>
      <c r="B257" s="13" t="s">
        <v>1886</v>
      </c>
      <c r="C257" s="13" t="s">
        <v>23</v>
      </c>
      <c r="D257" s="13" t="s">
        <v>6702</v>
      </c>
      <c r="E257" s="13" t="s">
        <v>1464</v>
      </c>
      <c r="F257" s="13"/>
      <c r="G257" s="13" t="s">
        <v>4747</v>
      </c>
      <c r="H257" s="13" t="s">
        <v>6</v>
      </c>
      <c r="I257" s="13" t="s">
        <v>2394</v>
      </c>
      <c r="J257" s="13" t="s">
        <v>2943</v>
      </c>
      <c r="K257" s="13">
        <v>8</v>
      </c>
      <c r="L257" s="13"/>
      <c r="M257" s="13" t="s">
        <v>0</v>
      </c>
      <c r="N257" s="34">
        <v>112</v>
      </c>
      <c r="O257" s="34">
        <v>16</v>
      </c>
      <c r="P257" s="34">
        <v>16</v>
      </c>
      <c r="Q257" s="34">
        <v>32</v>
      </c>
      <c r="R257" s="34">
        <v>16</v>
      </c>
      <c r="S257" s="34">
        <v>0</v>
      </c>
    </row>
    <row r="258" spans="1:19" ht="16.5" customHeight="1">
      <c r="A258" s="23">
        <v>2015</v>
      </c>
      <c r="B258" s="13" t="s">
        <v>1886</v>
      </c>
      <c r="C258" s="13" t="s">
        <v>41</v>
      </c>
      <c r="D258" s="13" t="s">
        <v>207</v>
      </c>
      <c r="E258" s="13" t="s">
        <v>59</v>
      </c>
      <c r="F258" s="13"/>
      <c r="G258" s="13" t="s">
        <v>4747</v>
      </c>
      <c r="H258" s="13" t="s">
        <v>6</v>
      </c>
      <c r="I258" s="13" t="s">
        <v>2931</v>
      </c>
      <c r="J258" s="13" t="s">
        <v>2706</v>
      </c>
      <c r="K258" s="13" t="s">
        <v>2706</v>
      </c>
      <c r="L258" s="13" t="s">
        <v>2738</v>
      </c>
      <c r="M258" s="13" t="s">
        <v>2911</v>
      </c>
      <c r="N258" s="34">
        <v>0</v>
      </c>
      <c r="O258" s="34">
        <v>0</v>
      </c>
      <c r="P258" s="34">
        <v>0</v>
      </c>
      <c r="Q258" s="34">
        <v>0</v>
      </c>
      <c r="R258" s="34">
        <v>0</v>
      </c>
      <c r="S258" s="34">
        <v>110</v>
      </c>
    </row>
    <row r="259" spans="1:19" ht="16.5" customHeight="1">
      <c r="A259" s="23">
        <v>2015</v>
      </c>
      <c r="B259" s="13" t="s">
        <v>1886</v>
      </c>
      <c r="C259" s="13" t="s">
        <v>41</v>
      </c>
      <c r="D259" s="13" t="s">
        <v>205</v>
      </c>
      <c r="E259" s="13" t="s">
        <v>42</v>
      </c>
      <c r="F259" s="13"/>
      <c r="G259" s="13" t="s">
        <v>4747</v>
      </c>
      <c r="H259" s="13" t="s">
        <v>6</v>
      </c>
      <c r="I259" s="13" t="s">
        <v>2190</v>
      </c>
      <c r="J259" s="13" t="s">
        <v>2706</v>
      </c>
      <c r="K259" s="13" t="s">
        <v>2706</v>
      </c>
      <c r="L259" s="13"/>
      <c r="M259" s="13" t="s">
        <v>0</v>
      </c>
      <c r="N259" s="34">
        <v>0</v>
      </c>
      <c r="O259" s="34">
        <v>0</v>
      </c>
      <c r="P259" s="34">
        <v>0</v>
      </c>
      <c r="Q259" s="34">
        <v>0</v>
      </c>
      <c r="R259" s="34">
        <v>0</v>
      </c>
      <c r="S259" s="34">
        <v>28</v>
      </c>
    </row>
    <row r="260" spans="1:19" ht="16.5" customHeight="1">
      <c r="A260" s="23">
        <v>2015</v>
      </c>
      <c r="B260" s="13" t="s">
        <v>1886</v>
      </c>
      <c r="C260" s="13" t="s">
        <v>41</v>
      </c>
      <c r="D260" s="13" t="s">
        <v>205</v>
      </c>
      <c r="E260" s="13" t="s">
        <v>43</v>
      </c>
      <c r="F260" s="13"/>
      <c r="G260" s="13" t="s">
        <v>4747</v>
      </c>
      <c r="H260" s="13" t="s">
        <v>6</v>
      </c>
      <c r="I260" s="13" t="s">
        <v>2190</v>
      </c>
      <c r="J260" s="13" t="s">
        <v>2706</v>
      </c>
      <c r="K260" s="13" t="s">
        <v>2706</v>
      </c>
      <c r="L260" s="13"/>
      <c r="M260" s="13" t="s">
        <v>0</v>
      </c>
      <c r="N260" s="34">
        <v>0</v>
      </c>
      <c r="O260" s="34">
        <v>0</v>
      </c>
      <c r="P260" s="34">
        <v>0</v>
      </c>
      <c r="Q260" s="34">
        <v>0</v>
      </c>
      <c r="R260" s="34">
        <v>0</v>
      </c>
      <c r="S260" s="34">
        <v>30</v>
      </c>
    </row>
    <row r="261" spans="1:19" ht="16.5" customHeight="1">
      <c r="A261" s="23">
        <v>2015</v>
      </c>
      <c r="B261" s="13" t="s">
        <v>1886</v>
      </c>
      <c r="C261" s="13" t="s">
        <v>41</v>
      </c>
      <c r="D261" s="13" t="s">
        <v>205</v>
      </c>
      <c r="E261" s="13" t="s">
        <v>44</v>
      </c>
      <c r="F261" s="13"/>
      <c r="G261" s="13" t="s">
        <v>4747</v>
      </c>
      <c r="H261" s="13" t="s">
        <v>6</v>
      </c>
      <c r="I261" s="13" t="s">
        <v>2190</v>
      </c>
      <c r="J261" s="13" t="s">
        <v>2706</v>
      </c>
      <c r="K261" s="13" t="s">
        <v>2706</v>
      </c>
      <c r="L261" s="13" t="s">
        <v>2738</v>
      </c>
      <c r="M261" s="13" t="s">
        <v>2776</v>
      </c>
      <c r="N261" s="34">
        <v>0</v>
      </c>
      <c r="O261" s="34">
        <v>0</v>
      </c>
      <c r="P261" s="34">
        <v>0</v>
      </c>
      <c r="Q261" s="34">
        <v>0</v>
      </c>
      <c r="R261" s="34">
        <v>0</v>
      </c>
      <c r="S261" s="34">
        <v>26</v>
      </c>
    </row>
    <row r="262" spans="1:19" ht="16.5" customHeight="1">
      <c r="A262" s="23">
        <v>2015</v>
      </c>
      <c r="B262" s="13" t="s">
        <v>1886</v>
      </c>
      <c r="C262" s="13" t="s">
        <v>41</v>
      </c>
      <c r="D262" s="13" t="s">
        <v>205</v>
      </c>
      <c r="E262" s="13" t="s">
        <v>45</v>
      </c>
      <c r="F262" s="13"/>
      <c r="G262" s="13" t="s">
        <v>4747</v>
      </c>
      <c r="H262" s="13" t="s">
        <v>6</v>
      </c>
      <c r="I262" s="13" t="s">
        <v>2190</v>
      </c>
      <c r="J262" s="13" t="s">
        <v>2706</v>
      </c>
      <c r="K262" s="13" t="s">
        <v>2706</v>
      </c>
      <c r="L262" s="13" t="s">
        <v>2738</v>
      </c>
      <c r="M262" s="13" t="s">
        <v>2744</v>
      </c>
      <c r="N262" s="34">
        <v>0</v>
      </c>
      <c r="O262" s="34">
        <v>0</v>
      </c>
      <c r="P262" s="34">
        <v>0</v>
      </c>
      <c r="Q262" s="34">
        <v>0</v>
      </c>
      <c r="R262" s="34">
        <v>0</v>
      </c>
      <c r="S262" s="34">
        <v>0</v>
      </c>
    </row>
    <row r="263" spans="1:19" ht="16.5" customHeight="1">
      <c r="A263" s="23">
        <v>2015</v>
      </c>
      <c r="B263" s="13" t="s">
        <v>1886</v>
      </c>
      <c r="C263" s="13" t="s">
        <v>41</v>
      </c>
      <c r="D263" s="13" t="s">
        <v>205</v>
      </c>
      <c r="E263" s="13" t="s">
        <v>46</v>
      </c>
      <c r="F263" s="13"/>
      <c r="G263" s="13" t="s">
        <v>4747</v>
      </c>
      <c r="H263" s="13" t="s">
        <v>6</v>
      </c>
      <c r="I263" s="13" t="s">
        <v>2190</v>
      </c>
      <c r="J263" s="13" t="s">
        <v>2706</v>
      </c>
      <c r="K263" s="13" t="s">
        <v>2706</v>
      </c>
      <c r="L263" s="13"/>
      <c r="M263" s="13" t="s">
        <v>0</v>
      </c>
      <c r="N263" s="34">
        <v>0</v>
      </c>
      <c r="O263" s="34">
        <v>0</v>
      </c>
      <c r="P263" s="34">
        <v>0</v>
      </c>
      <c r="Q263" s="34">
        <v>0</v>
      </c>
      <c r="R263" s="34">
        <v>0</v>
      </c>
      <c r="S263" s="34">
        <v>27</v>
      </c>
    </row>
    <row r="264" spans="1:19" ht="16.5" customHeight="1">
      <c r="A264" s="23">
        <v>2015</v>
      </c>
      <c r="B264" s="13" t="s">
        <v>1886</v>
      </c>
      <c r="C264" s="13" t="s">
        <v>41</v>
      </c>
      <c r="D264" s="13" t="s">
        <v>205</v>
      </c>
      <c r="E264" s="13" t="s">
        <v>47</v>
      </c>
      <c r="F264" s="13"/>
      <c r="G264" s="13" t="s">
        <v>3868</v>
      </c>
      <c r="H264" s="13" t="s">
        <v>6</v>
      </c>
      <c r="I264" s="13" t="s">
        <v>2190</v>
      </c>
      <c r="J264" s="13" t="s">
        <v>2706</v>
      </c>
      <c r="K264" s="13" t="s">
        <v>2706</v>
      </c>
      <c r="L264" s="13" t="s">
        <v>2738</v>
      </c>
      <c r="M264" s="13" t="s">
        <v>2861</v>
      </c>
      <c r="N264" s="34">
        <v>0</v>
      </c>
      <c r="O264" s="34">
        <v>0</v>
      </c>
      <c r="P264" s="34">
        <v>0</v>
      </c>
      <c r="Q264" s="34">
        <v>0</v>
      </c>
      <c r="R264" s="34">
        <v>0</v>
      </c>
      <c r="S264" s="34">
        <v>30</v>
      </c>
    </row>
    <row r="265" spans="1:19" ht="16.5" customHeight="1">
      <c r="A265" s="23">
        <v>2015</v>
      </c>
      <c r="B265" s="13" t="s">
        <v>1886</v>
      </c>
      <c r="C265" s="13" t="s">
        <v>41</v>
      </c>
      <c r="D265" s="13" t="s">
        <v>205</v>
      </c>
      <c r="E265" s="13" t="s">
        <v>48</v>
      </c>
      <c r="F265" s="13"/>
      <c r="G265" s="13" t="s">
        <v>4747</v>
      </c>
      <c r="H265" s="13" t="s">
        <v>6</v>
      </c>
      <c r="I265" s="13" t="s">
        <v>2190</v>
      </c>
      <c r="J265" s="13" t="s">
        <v>2706</v>
      </c>
      <c r="K265" s="13" t="s">
        <v>2706</v>
      </c>
      <c r="L265" s="13"/>
      <c r="M265" s="13" t="s">
        <v>0</v>
      </c>
      <c r="N265" s="34">
        <v>0</v>
      </c>
      <c r="O265" s="34">
        <v>0</v>
      </c>
      <c r="P265" s="34">
        <v>0</v>
      </c>
      <c r="Q265" s="34">
        <v>0</v>
      </c>
      <c r="R265" s="34">
        <v>0</v>
      </c>
      <c r="S265" s="34">
        <v>25</v>
      </c>
    </row>
    <row r="266" spans="1:19" ht="16.5" customHeight="1">
      <c r="A266" s="23">
        <v>2015</v>
      </c>
      <c r="B266" s="13" t="s">
        <v>1886</v>
      </c>
      <c r="C266" s="13" t="s">
        <v>41</v>
      </c>
      <c r="D266" s="13" t="s">
        <v>205</v>
      </c>
      <c r="E266" s="13" t="s">
        <v>49</v>
      </c>
      <c r="F266" s="13"/>
      <c r="G266" s="13" t="s">
        <v>4747</v>
      </c>
      <c r="H266" s="13" t="s">
        <v>6</v>
      </c>
      <c r="I266" s="13" t="s">
        <v>2190</v>
      </c>
      <c r="J266" s="13" t="s">
        <v>2706</v>
      </c>
      <c r="K266" s="13" t="s">
        <v>2706</v>
      </c>
      <c r="L266" s="13"/>
      <c r="M266" s="13" t="s">
        <v>0</v>
      </c>
      <c r="N266" s="34">
        <v>0</v>
      </c>
      <c r="O266" s="34">
        <v>0</v>
      </c>
      <c r="P266" s="34">
        <v>0</v>
      </c>
      <c r="Q266" s="34">
        <v>0</v>
      </c>
      <c r="R266" s="34">
        <v>0</v>
      </c>
      <c r="S266" s="34">
        <v>24</v>
      </c>
    </row>
    <row r="267" spans="1:19" ht="16.5" customHeight="1">
      <c r="A267" s="23">
        <v>2015</v>
      </c>
      <c r="B267" s="13" t="s">
        <v>1886</v>
      </c>
      <c r="C267" s="13" t="s">
        <v>41</v>
      </c>
      <c r="D267" s="13" t="s">
        <v>205</v>
      </c>
      <c r="E267" s="13" t="s">
        <v>50</v>
      </c>
      <c r="F267" s="13"/>
      <c r="G267" s="13" t="s">
        <v>4747</v>
      </c>
      <c r="H267" s="13" t="s">
        <v>6</v>
      </c>
      <c r="I267" s="13" t="s">
        <v>2190</v>
      </c>
      <c r="J267" s="13" t="s">
        <v>2706</v>
      </c>
      <c r="K267" s="13" t="s">
        <v>2706</v>
      </c>
      <c r="L267" s="13"/>
      <c r="M267" s="13" t="s">
        <v>0</v>
      </c>
      <c r="N267" s="34">
        <v>0</v>
      </c>
      <c r="O267" s="34">
        <v>0</v>
      </c>
      <c r="P267" s="34">
        <v>0</v>
      </c>
      <c r="Q267" s="34">
        <v>0</v>
      </c>
      <c r="R267" s="34">
        <v>0</v>
      </c>
      <c r="S267" s="34">
        <v>27</v>
      </c>
    </row>
    <row r="268" spans="1:19" ht="16.5" customHeight="1">
      <c r="A268" s="23">
        <v>2015</v>
      </c>
      <c r="B268" s="13" t="s">
        <v>1886</v>
      </c>
      <c r="C268" s="13" t="s">
        <v>41</v>
      </c>
      <c r="D268" s="13" t="s">
        <v>205</v>
      </c>
      <c r="E268" s="13" t="s">
        <v>51</v>
      </c>
      <c r="F268" s="13"/>
      <c r="G268" s="13" t="s">
        <v>4747</v>
      </c>
      <c r="H268" s="13" t="s">
        <v>6</v>
      </c>
      <c r="I268" s="13" t="s">
        <v>2190</v>
      </c>
      <c r="J268" s="13" t="s">
        <v>2706</v>
      </c>
      <c r="K268" s="13" t="s">
        <v>2706</v>
      </c>
      <c r="L268" s="13" t="s">
        <v>2738</v>
      </c>
      <c r="M268" s="13" t="s">
        <v>3033</v>
      </c>
      <c r="N268" s="34">
        <v>0</v>
      </c>
      <c r="O268" s="34">
        <v>0</v>
      </c>
      <c r="P268" s="34">
        <v>0</v>
      </c>
      <c r="Q268" s="34">
        <v>0</v>
      </c>
      <c r="R268" s="34">
        <v>0</v>
      </c>
      <c r="S268" s="34">
        <v>0</v>
      </c>
    </row>
    <row r="269" spans="1:19" ht="16.5" customHeight="1">
      <c r="A269" s="23">
        <v>2015</v>
      </c>
      <c r="B269" s="13" t="s">
        <v>1886</v>
      </c>
      <c r="C269" s="13" t="s">
        <v>41</v>
      </c>
      <c r="D269" s="13" t="s">
        <v>205</v>
      </c>
      <c r="E269" s="13" t="s">
        <v>52</v>
      </c>
      <c r="F269" s="13"/>
      <c r="G269" s="13" t="s">
        <v>4747</v>
      </c>
      <c r="H269" s="13" t="s">
        <v>6</v>
      </c>
      <c r="I269" s="13" t="s">
        <v>2190</v>
      </c>
      <c r="J269" s="13" t="s">
        <v>2706</v>
      </c>
      <c r="K269" s="13" t="s">
        <v>2706</v>
      </c>
      <c r="L269" s="13"/>
      <c r="M269" s="13" t="s">
        <v>0</v>
      </c>
      <c r="N269" s="34">
        <v>0</v>
      </c>
      <c r="O269" s="34">
        <v>0</v>
      </c>
      <c r="P269" s="34">
        <v>0</v>
      </c>
      <c r="Q269" s="34">
        <v>0</v>
      </c>
      <c r="R269" s="34">
        <v>0</v>
      </c>
      <c r="S269" s="34">
        <v>30</v>
      </c>
    </row>
    <row r="270" spans="1:19" ht="16.5" customHeight="1">
      <c r="A270" s="23">
        <v>2015</v>
      </c>
      <c r="B270" s="13" t="s">
        <v>1886</v>
      </c>
      <c r="C270" s="13" t="s">
        <v>41</v>
      </c>
      <c r="D270" s="13" t="s">
        <v>205</v>
      </c>
      <c r="E270" s="13" t="s">
        <v>53</v>
      </c>
      <c r="F270" s="13"/>
      <c r="G270" s="13" t="s">
        <v>4747</v>
      </c>
      <c r="H270" s="13" t="s">
        <v>6</v>
      </c>
      <c r="I270" s="13" t="s">
        <v>2190</v>
      </c>
      <c r="J270" s="13" t="s">
        <v>2706</v>
      </c>
      <c r="K270" s="13" t="s">
        <v>2706</v>
      </c>
      <c r="L270" s="13"/>
      <c r="M270" s="13" t="s">
        <v>0</v>
      </c>
      <c r="N270" s="34">
        <v>0</v>
      </c>
      <c r="O270" s="34">
        <v>0</v>
      </c>
      <c r="P270" s="34">
        <v>0</v>
      </c>
      <c r="Q270" s="34">
        <v>0</v>
      </c>
      <c r="R270" s="34">
        <v>0</v>
      </c>
      <c r="S270" s="34">
        <v>30</v>
      </c>
    </row>
    <row r="271" spans="1:19" ht="16.5" customHeight="1">
      <c r="A271" s="23">
        <v>2015</v>
      </c>
      <c r="B271" s="13" t="s">
        <v>1886</v>
      </c>
      <c r="C271" s="13" t="s">
        <v>41</v>
      </c>
      <c r="D271" s="13" t="s">
        <v>205</v>
      </c>
      <c r="E271" s="13" t="s">
        <v>54</v>
      </c>
      <c r="F271" s="13"/>
      <c r="G271" s="13" t="s">
        <v>4747</v>
      </c>
      <c r="H271" s="13" t="s">
        <v>6</v>
      </c>
      <c r="I271" s="13" t="s">
        <v>2190</v>
      </c>
      <c r="J271" s="13" t="s">
        <v>2706</v>
      </c>
      <c r="K271" s="13" t="s">
        <v>2706</v>
      </c>
      <c r="L271" s="13"/>
      <c r="M271" s="13" t="s">
        <v>0</v>
      </c>
      <c r="N271" s="34">
        <v>0</v>
      </c>
      <c r="O271" s="34">
        <v>0</v>
      </c>
      <c r="P271" s="34">
        <v>0</v>
      </c>
      <c r="Q271" s="34">
        <v>0</v>
      </c>
      <c r="R271" s="34">
        <v>0</v>
      </c>
      <c r="S271" s="34">
        <v>25</v>
      </c>
    </row>
    <row r="272" spans="1:19" ht="16.5" customHeight="1">
      <c r="A272" s="23">
        <v>2015</v>
      </c>
      <c r="B272" s="13" t="s">
        <v>1886</v>
      </c>
      <c r="C272" s="13" t="s">
        <v>41</v>
      </c>
      <c r="D272" s="13" t="s">
        <v>206</v>
      </c>
      <c r="E272" s="13" t="s">
        <v>55</v>
      </c>
      <c r="F272" s="13"/>
      <c r="G272" s="13" t="s">
        <v>4747</v>
      </c>
      <c r="H272" s="13" t="s">
        <v>6</v>
      </c>
      <c r="I272" s="13" t="s">
        <v>2190</v>
      </c>
      <c r="J272" s="13" t="s">
        <v>2706</v>
      </c>
      <c r="K272" s="13" t="s">
        <v>2706</v>
      </c>
      <c r="L272" s="13" t="s">
        <v>2738</v>
      </c>
      <c r="M272" s="13" t="s">
        <v>2836</v>
      </c>
      <c r="N272" s="34">
        <v>0</v>
      </c>
      <c r="O272" s="34">
        <v>0</v>
      </c>
      <c r="P272" s="34">
        <v>0</v>
      </c>
      <c r="Q272" s="34">
        <v>0</v>
      </c>
      <c r="R272" s="34">
        <v>0</v>
      </c>
      <c r="S272" s="34">
        <v>50</v>
      </c>
    </row>
    <row r="273" spans="1:19" ht="16.5" customHeight="1">
      <c r="A273" s="23">
        <v>2015</v>
      </c>
      <c r="B273" s="13" t="s">
        <v>1886</v>
      </c>
      <c r="C273" s="13" t="s">
        <v>41</v>
      </c>
      <c r="D273" s="13" t="s">
        <v>206</v>
      </c>
      <c r="E273" s="13" t="s">
        <v>56</v>
      </c>
      <c r="F273" s="13"/>
      <c r="G273" s="13" t="s">
        <v>4747</v>
      </c>
      <c r="H273" s="13" t="s">
        <v>6</v>
      </c>
      <c r="I273" s="13" t="s">
        <v>2190</v>
      </c>
      <c r="J273" s="13" t="s">
        <v>2706</v>
      </c>
      <c r="K273" s="13" t="s">
        <v>2706</v>
      </c>
      <c r="L273" s="13" t="s">
        <v>2738</v>
      </c>
      <c r="M273" s="13" t="s">
        <v>2834</v>
      </c>
      <c r="N273" s="34">
        <v>0</v>
      </c>
      <c r="O273" s="34">
        <v>0</v>
      </c>
      <c r="P273" s="34">
        <v>0</v>
      </c>
      <c r="Q273" s="34">
        <v>0</v>
      </c>
      <c r="R273" s="34">
        <v>0</v>
      </c>
      <c r="S273" s="34">
        <v>60</v>
      </c>
    </row>
    <row r="274" spans="1:19" ht="16.5" customHeight="1">
      <c r="A274" s="23">
        <v>2015</v>
      </c>
      <c r="B274" s="13" t="s">
        <v>1886</v>
      </c>
      <c r="C274" s="13" t="s">
        <v>41</v>
      </c>
      <c r="D274" s="13" t="s">
        <v>206</v>
      </c>
      <c r="E274" s="13" t="s">
        <v>57</v>
      </c>
      <c r="F274" s="13"/>
      <c r="G274" s="13" t="s">
        <v>4747</v>
      </c>
      <c r="H274" s="13" t="s">
        <v>6</v>
      </c>
      <c r="I274" s="13" t="s">
        <v>2931</v>
      </c>
      <c r="J274" s="13" t="s">
        <v>2706</v>
      </c>
      <c r="K274" s="13" t="s">
        <v>2706</v>
      </c>
      <c r="L274" s="13" t="s">
        <v>2738</v>
      </c>
      <c r="M274" s="13" t="s">
        <v>2833</v>
      </c>
      <c r="N274" s="34">
        <v>0</v>
      </c>
      <c r="O274" s="34">
        <v>0</v>
      </c>
      <c r="P274" s="34">
        <v>0</v>
      </c>
      <c r="Q274" s="34">
        <v>0</v>
      </c>
      <c r="R274" s="34">
        <v>0</v>
      </c>
      <c r="S274" s="34">
        <v>47</v>
      </c>
    </row>
    <row r="275" spans="1:19" ht="16.5" customHeight="1">
      <c r="A275" s="23">
        <v>2015</v>
      </c>
      <c r="B275" s="13" t="s">
        <v>1886</v>
      </c>
      <c r="C275" s="13" t="s">
        <v>41</v>
      </c>
      <c r="D275" s="13" t="s">
        <v>206</v>
      </c>
      <c r="E275" s="13" t="s">
        <v>58</v>
      </c>
      <c r="F275" s="13"/>
      <c r="G275" s="13" t="s">
        <v>4747</v>
      </c>
      <c r="H275" s="13" t="s">
        <v>6</v>
      </c>
      <c r="I275" s="13" t="s">
        <v>2931</v>
      </c>
      <c r="J275" s="13" t="s">
        <v>2706</v>
      </c>
      <c r="K275" s="13" t="s">
        <v>2706</v>
      </c>
      <c r="L275" s="13" t="s">
        <v>2738</v>
      </c>
      <c r="M275" s="13" t="s">
        <v>2832</v>
      </c>
      <c r="N275" s="34">
        <v>0</v>
      </c>
      <c r="O275" s="34">
        <v>0</v>
      </c>
      <c r="P275" s="34">
        <v>0</v>
      </c>
      <c r="Q275" s="34">
        <v>0</v>
      </c>
      <c r="R275" s="34">
        <v>0</v>
      </c>
      <c r="S275" s="34">
        <v>60</v>
      </c>
    </row>
    <row r="276" spans="1:19" ht="16.5" customHeight="1">
      <c r="A276" s="23">
        <v>2015</v>
      </c>
      <c r="B276" s="13" t="s">
        <v>1886</v>
      </c>
      <c r="C276" s="13" t="s">
        <v>41</v>
      </c>
      <c r="D276" s="13" t="s">
        <v>6702</v>
      </c>
      <c r="E276" s="13" t="s">
        <v>1461</v>
      </c>
      <c r="F276" s="13"/>
      <c r="G276" s="13" t="s">
        <v>4747</v>
      </c>
      <c r="H276" s="13" t="s">
        <v>6</v>
      </c>
      <c r="I276" s="13" t="s">
        <v>2394</v>
      </c>
      <c r="J276" s="13" t="s">
        <v>2944</v>
      </c>
      <c r="K276" s="13">
        <v>8</v>
      </c>
      <c r="L276" s="13" t="s">
        <v>2738</v>
      </c>
      <c r="M276" s="13" t="s">
        <v>2913</v>
      </c>
      <c r="N276" s="34">
        <v>156</v>
      </c>
      <c r="O276" s="34">
        <v>0</v>
      </c>
      <c r="P276" s="34">
        <v>0</v>
      </c>
      <c r="Q276" s="34">
        <v>20</v>
      </c>
      <c r="R276" s="34">
        <v>14</v>
      </c>
      <c r="S276" s="34">
        <v>0</v>
      </c>
    </row>
    <row r="277" spans="1:19" ht="16.5" customHeight="1">
      <c r="A277" s="23">
        <v>2015</v>
      </c>
      <c r="B277" s="13" t="s">
        <v>1886</v>
      </c>
      <c r="C277" s="13" t="s">
        <v>60</v>
      </c>
      <c r="D277" s="13" t="s">
        <v>205</v>
      </c>
      <c r="E277" s="13" t="s">
        <v>61</v>
      </c>
      <c r="F277" s="13"/>
      <c r="G277" s="13" t="s">
        <v>4747</v>
      </c>
      <c r="H277" s="13" t="s">
        <v>6</v>
      </c>
      <c r="I277" s="13" t="s">
        <v>2190</v>
      </c>
      <c r="J277" s="13" t="s">
        <v>2706</v>
      </c>
      <c r="K277" s="13" t="s">
        <v>2706</v>
      </c>
      <c r="L277" s="13"/>
      <c r="M277" s="13" t="s">
        <v>0</v>
      </c>
      <c r="N277" s="34">
        <v>0</v>
      </c>
      <c r="O277" s="34">
        <v>0</v>
      </c>
      <c r="P277" s="34">
        <v>0</v>
      </c>
      <c r="Q277" s="34">
        <v>0</v>
      </c>
      <c r="R277" s="34">
        <v>0</v>
      </c>
      <c r="S277" s="34">
        <v>26</v>
      </c>
    </row>
    <row r="278" spans="1:19" ht="16.5" customHeight="1">
      <c r="A278" s="23">
        <v>2015</v>
      </c>
      <c r="B278" s="13" t="s">
        <v>1886</v>
      </c>
      <c r="C278" s="13" t="s">
        <v>60</v>
      </c>
      <c r="D278" s="13" t="s">
        <v>205</v>
      </c>
      <c r="E278" s="13" t="s">
        <v>62</v>
      </c>
      <c r="F278" s="13"/>
      <c r="G278" s="13" t="s">
        <v>4747</v>
      </c>
      <c r="H278" s="13" t="s">
        <v>6</v>
      </c>
      <c r="I278" s="13" t="s">
        <v>2190</v>
      </c>
      <c r="J278" s="13" t="s">
        <v>2706</v>
      </c>
      <c r="K278" s="13" t="s">
        <v>2706</v>
      </c>
      <c r="L278" s="13" t="s">
        <v>2738</v>
      </c>
      <c r="M278" s="13" t="s">
        <v>2745</v>
      </c>
      <c r="N278" s="34">
        <v>0</v>
      </c>
      <c r="O278" s="34">
        <v>0</v>
      </c>
      <c r="P278" s="34">
        <v>0</v>
      </c>
      <c r="Q278" s="34">
        <v>0</v>
      </c>
      <c r="R278" s="34">
        <v>0</v>
      </c>
      <c r="S278" s="34">
        <v>25</v>
      </c>
    </row>
    <row r="279" spans="1:19" ht="16.5" customHeight="1">
      <c r="A279" s="23">
        <v>2015</v>
      </c>
      <c r="B279" s="13" t="s">
        <v>1886</v>
      </c>
      <c r="C279" s="13" t="s">
        <v>60</v>
      </c>
      <c r="D279" s="13" t="s">
        <v>205</v>
      </c>
      <c r="E279" s="13" t="s">
        <v>63</v>
      </c>
      <c r="F279" s="13"/>
      <c r="G279" s="13" t="s">
        <v>4747</v>
      </c>
      <c r="H279" s="13" t="s">
        <v>6</v>
      </c>
      <c r="I279" s="13" t="s">
        <v>2190</v>
      </c>
      <c r="J279" s="13" t="s">
        <v>2706</v>
      </c>
      <c r="K279" s="13" t="s">
        <v>2706</v>
      </c>
      <c r="L279" s="13"/>
      <c r="M279" s="13" t="s">
        <v>0</v>
      </c>
      <c r="N279" s="34">
        <v>0</v>
      </c>
      <c r="O279" s="34">
        <v>0</v>
      </c>
      <c r="P279" s="34">
        <v>0</v>
      </c>
      <c r="Q279" s="34">
        <v>0</v>
      </c>
      <c r="R279" s="34">
        <v>0</v>
      </c>
      <c r="S279" s="34">
        <v>24</v>
      </c>
    </row>
    <row r="280" spans="1:19" ht="16.5" customHeight="1">
      <c r="A280" s="23">
        <v>2015</v>
      </c>
      <c r="B280" s="13" t="s">
        <v>1886</v>
      </c>
      <c r="C280" s="13" t="s">
        <v>60</v>
      </c>
      <c r="D280" s="13" t="s">
        <v>206</v>
      </c>
      <c r="E280" s="13" t="s">
        <v>64</v>
      </c>
      <c r="F280" s="13"/>
      <c r="G280" s="13" t="s">
        <v>4747</v>
      </c>
      <c r="H280" s="13" t="s">
        <v>6</v>
      </c>
      <c r="I280" s="13" t="s">
        <v>2190</v>
      </c>
      <c r="J280" s="13" t="s">
        <v>2706</v>
      </c>
      <c r="K280" s="13" t="s">
        <v>2706</v>
      </c>
      <c r="L280" s="13" t="s">
        <v>2738</v>
      </c>
      <c r="M280" s="13" t="s">
        <v>2823</v>
      </c>
      <c r="N280" s="34">
        <v>0</v>
      </c>
      <c r="O280" s="34">
        <v>0</v>
      </c>
      <c r="P280" s="34">
        <v>0</v>
      </c>
      <c r="Q280" s="34">
        <v>0</v>
      </c>
      <c r="R280" s="34">
        <v>0</v>
      </c>
      <c r="S280" s="34">
        <v>40</v>
      </c>
    </row>
    <row r="281" spans="1:19" ht="16.5" customHeight="1">
      <c r="A281" s="23">
        <v>2015</v>
      </c>
      <c r="B281" s="13" t="s">
        <v>1886</v>
      </c>
      <c r="C281" s="13" t="s">
        <v>60</v>
      </c>
      <c r="D281" s="13" t="s">
        <v>206</v>
      </c>
      <c r="E281" s="13" t="s">
        <v>65</v>
      </c>
      <c r="F281" s="13"/>
      <c r="G281" s="13" t="s">
        <v>4747</v>
      </c>
      <c r="H281" s="13" t="s">
        <v>6</v>
      </c>
      <c r="I281" s="13" t="s">
        <v>2931</v>
      </c>
      <c r="J281" s="13" t="s">
        <v>2706</v>
      </c>
      <c r="K281" s="13" t="s">
        <v>2706</v>
      </c>
      <c r="L281" s="13"/>
      <c r="M281" s="13" t="s">
        <v>0</v>
      </c>
      <c r="N281" s="34">
        <v>0</v>
      </c>
      <c r="O281" s="34">
        <v>0</v>
      </c>
      <c r="P281" s="34">
        <v>0</v>
      </c>
      <c r="Q281" s="34">
        <v>0</v>
      </c>
      <c r="R281" s="34">
        <v>0</v>
      </c>
      <c r="S281" s="34">
        <v>40</v>
      </c>
    </row>
    <row r="282" spans="1:19" ht="16.5" customHeight="1">
      <c r="A282" s="23">
        <v>2015</v>
      </c>
      <c r="B282" s="13" t="s">
        <v>1886</v>
      </c>
      <c r="C282" s="13" t="s">
        <v>60</v>
      </c>
      <c r="D282" s="13" t="s">
        <v>206</v>
      </c>
      <c r="E282" s="13" t="s">
        <v>66</v>
      </c>
      <c r="F282" s="13"/>
      <c r="G282" s="13" t="s">
        <v>4747</v>
      </c>
      <c r="H282" s="13" t="s">
        <v>6</v>
      </c>
      <c r="I282" s="13" t="s">
        <v>2931</v>
      </c>
      <c r="J282" s="13" t="s">
        <v>2706</v>
      </c>
      <c r="K282" s="13" t="s">
        <v>2706</v>
      </c>
      <c r="L282" s="13" t="s">
        <v>2738</v>
      </c>
      <c r="M282" s="13" t="s">
        <v>2821</v>
      </c>
      <c r="N282" s="34">
        <v>0</v>
      </c>
      <c r="O282" s="34">
        <v>0</v>
      </c>
      <c r="P282" s="34">
        <v>0</v>
      </c>
      <c r="Q282" s="34">
        <v>0</v>
      </c>
      <c r="R282" s="34">
        <v>0</v>
      </c>
      <c r="S282" s="34">
        <v>40</v>
      </c>
    </row>
    <row r="283" spans="1:19" ht="16.5" customHeight="1">
      <c r="A283" s="23">
        <v>2015</v>
      </c>
      <c r="B283" s="13" t="s">
        <v>1886</v>
      </c>
      <c r="C283" s="13" t="s">
        <v>60</v>
      </c>
      <c r="D283" s="13" t="s">
        <v>206</v>
      </c>
      <c r="E283" s="13" t="s">
        <v>68</v>
      </c>
      <c r="F283" s="13"/>
      <c r="G283" s="13" t="s">
        <v>4747</v>
      </c>
      <c r="H283" s="13" t="s">
        <v>6</v>
      </c>
      <c r="I283" s="13" t="s">
        <v>2931</v>
      </c>
      <c r="J283" s="13" t="s">
        <v>2706</v>
      </c>
      <c r="K283" s="13" t="s">
        <v>2706</v>
      </c>
      <c r="L283" s="13" t="s">
        <v>2738</v>
      </c>
      <c r="M283" s="13" t="s">
        <v>2804</v>
      </c>
      <c r="N283" s="34">
        <v>0</v>
      </c>
      <c r="O283" s="34">
        <v>0</v>
      </c>
      <c r="P283" s="34">
        <v>0</v>
      </c>
      <c r="Q283" s="34">
        <v>0</v>
      </c>
      <c r="R283" s="34">
        <v>0</v>
      </c>
      <c r="S283" s="34">
        <v>62</v>
      </c>
    </row>
    <row r="284" spans="1:19" ht="16.5" customHeight="1">
      <c r="A284" s="23">
        <v>2015</v>
      </c>
      <c r="B284" s="13" t="s">
        <v>1886</v>
      </c>
      <c r="C284" s="13" t="s">
        <v>60</v>
      </c>
      <c r="D284" s="13" t="s">
        <v>206</v>
      </c>
      <c r="E284" s="13" t="s">
        <v>69</v>
      </c>
      <c r="F284" s="13"/>
      <c r="G284" s="13" t="s">
        <v>4747</v>
      </c>
      <c r="H284" s="13" t="s">
        <v>6</v>
      </c>
      <c r="I284" s="13" t="s">
        <v>2931</v>
      </c>
      <c r="J284" s="13" t="s">
        <v>2706</v>
      </c>
      <c r="K284" s="13" t="s">
        <v>2706</v>
      </c>
      <c r="L284" s="13" t="s">
        <v>2738</v>
      </c>
      <c r="M284" s="13" t="s">
        <v>2802</v>
      </c>
      <c r="N284" s="34">
        <v>0</v>
      </c>
      <c r="O284" s="34">
        <v>0</v>
      </c>
      <c r="P284" s="34">
        <v>0</v>
      </c>
      <c r="Q284" s="34">
        <v>0</v>
      </c>
      <c r="R284" s="34">
        <v>0</v>
      </c>
      <c r="S284" s="34">
        <v>47</v>
      </c>
    </row>
    <row r="285" spans="1:19" ht="16.5" customHeight="1">
      <c r="A285" s="23">
        <v>2015</v>
      </c>
      <c r="B285" s="13" t="s">
        <v>1886</v>
      </c>
      <c r="C285" s="13" t="s">
        <v>60</v>
      </c>
      <c r="D285" s="13" t="s">
        <v>6702</v>
      </c>
      <c r="E285" s="13" t="s">
        <v>1458</v>
      </c>
      <c r="F285" s="13"/>
      <c r="G285" s="13" t="s">
        <v>4747</v>
      </c>
      <c r="H285" s="13" t="s">
        <v>6</v>
      </c>
      <c r="I285" s="13" t="s">
        <v>2394</v>
      </c>
      <c r="J285" s="13" t="s">
        <v>2945</v>
      </c>
      <c r="K285" s="13">
        <v>6</v>
      </c>
      <c r="L285" s="13"/>
      <c r="M285" s="13" t="s">
        <v>0</v>
      </c>
      <c r="N285" s="34">
        <v>109</v>
      </c>
      <c r="O285" s="34">
        <v>24</v>
      </c>
      <c r="P285" s="34">
        <v>16</v>
      </c>
      <c r="Q285" s="34">
        <v>40</v>
      </c>
      <c r="R285" s="34">
        <v>16</v>
      </c>
      <c r="S285" s="34">
        <v>0</v>
      </c>
    </row>
    <row r="286" spans="1:19" ht="16.5" customHeight="1">
      <c r="A286" s="23">
        <v>2015</v>
      </c>
      <c r="B286" s="13" t="s">
        <v>1886</v>
      </c>
      <c r="C286" s="13" t="s">
        <v>60</v>
      </c>
      <c r="D286" s="13" t="s">
        <v>6702</v>
      </c>
      <c r="E286" s="13" t="s">
        <v>1477</v>
      </c>
      <c r="F286" s="13"/>
      <c r="G286" s="13" t="s">
        <v>4747</v>
      </c>
      <c r="H286" s="13" t="s">
        <v>6</v>
      </c>
      <c r="I286" s="13" t="s">
        <v>2931</v>
      </c>
      <c r="J286" s="13" t="s">
        <v>2706</v>
      </c>
      <c r="K286" s="13" t="s">
        <v>2706</v>
      </c>
      <c r="L286" s="13"/>
      <c r="M286" s="13" t="s">
        <v>0</v>
      </c>
      <c r="N286" s="34">
        <v>93</v>
      </c>
      <c r="O286" s="34">
        <v>44</v>
      </c>
      <c r="P286" s="34">
        <v>16</v>
      </c>
      <c r="Q286" s="34">
        <v>60</v>
      </c>
      <c r="R286" s="34">
        <v>16</v>
      </c>
      <c r="S286" s="34">
        <v>0</v>
      </c>
    </row>
    <row r="287" spans="1:19" ht="16.5" customHeight="1">
      <c r="A287" s="23">
        <v>2015</v>
      </c>
      <c r="B287" s="13" t="s">
        <v>1886</v>
      </c>
      <c r="C287" s="13" t="s">
        <v>70</v>
      </c>
      <c r="D287" s="13" t="s">
        <v>207</v>
      </c>
      <c r="E287" s="13" t="s">
        <v>75</v>
      </c>
      <c r="F287" s="13"/>
      <c r="G287" s="13" t="s">
        <v>4747</v>
      </c>
      <c r="H287" s="13" t="s">
        <v>6</v>
      </c>
      <c r="I287" s="13" t="s">
        <v>2931</v>
      </c>
      <c r="J287" s="13" t="s">
        <v>2706</v>
      </c>
      <c r="K287" s="13" t="s">
        <v>2706</v>
      </c>
      <c r="L287" s="13" t="s">
        <v>2738</v>
      </c>
      <c r="M287" s="13" t="s">
        <v>2910</v>
      </c>
      <c r="N287" s="34">
        <v>0</v>
      </c>
      <c r="O287" s="34">
        <v>0</v>
      </c>
      <c r="P287" s="34">
        <v>0</v>
      </c>
      <c r="Q287" s="34">
        <v>0</v>
      </c>
      <c r="R287" s="34">
        <v>0</v>
      </c>
      <c r="S287" s="34">
        <v>103</v>
      </c>
    </row>
    <row r="288" spans="1:19" ht="16.5" customHeight="1">
      <c r="A288" s="23">
        <v>2015</v>
      </c>
      <c r="B288" s="13" t="s">
        <v>1886</v>
      </c>
      <c r="C288" s="13" t="s">
        <v>70</v>
      </c>
      <c r="D288" s="13" t="s">
        <v>206</v>
      </c>
      <c r="E288" s="13" t="s">
        <v>72</v>
      </c>
      <c r="F288" s="13"/>
      <c r="G288" s="13" t="s">
        <v>4747</v>
      </c>
      <c r="H288" s="13" t="s">
        <v>6</v>
      </c>
      <c r="I288" s="13" t="s">
        <v>2931</v>
      </c>
      <c r="J288" s="13" t="s">
        <v>2706</v>
      </c>
      <c r="K288" s="13" t="s">
        <v>2706</v>
      </c>
      <c r="L288" s="13" t="s">
        <v>2738</v>
      </c>
      <c r="M288" s="13" t="s">
        <v>2749</v>
      </c>
      <c r="N288" s="34">
        <v>0</v>
      </c>
      <c r="O288" s="34">
        <v>0</v>
      </c>
      <c r="P288" s="34">
        <v>0</v>
      </c>
      <c r="Q288" s="34">
        <v>0</v>
      </c>
      <c r="R288" s="34">
        <v>0</v>
      </c>
      <c r="S288" s="34">
        <v>45</v>
      </c>
    </row>
    <row r="289" spans="1:19" ht="16.5" customHeight="1">
      <c r="A289" s="23">
        <v>2015</v>
      </c>
      <c r="B289" s="13" t="s">
        <v>1886</v>
      </c>
      <c r="C289" s="13" t="s">
        <v>70</v>
      </c>
      <c r="D289" s="13" t="s">
        <v>206</v>
      </c>
      <c r="E289" s="13" t="s">
        <v>73</v>
      </c>
      <c r="F289" s="13"/>
      <c r="G289" s="13" t="s">
        <v>4747</v>
      </c>
      <c r="H289" s="13" t="s">
        <v>6</v>
      </c>
      <c r="I289" s="13" t="s">
        <v>2931</v>
      </c>
      <c r="J289" s="13" t="s">
        <v>2706</v>
      </c>
      <c r="K289" s="13" t="s">
        <v>2706</v>
      </c>
      <c r="L289" s="13" t="s">
        <v>2738</v>
      </c>
      <c r="M289" s="13" t="s">
        <v>2814</v>
      </c>
      <c r="N289" s="34">
        <v>0</v>
      </c>
      <c r="O289" s="34">
        <v>0</v>
      </c>
      <c r="P289" s="34">
        <v>0</v>
      </c>
      <c r="Q289" s="34">
        <v>0</v>
      </c>
      <c r="R289" s="34">
        <v>0</v>
      </c>
      <c r="S289" s="34">
        <v>44</v>
      </c>
    </row>
    <row r="290" spans="1:19" ht="16.5" customHeight="1">
      <c r="A290" s="23">
        <v>2015</v>
      </c>
      <c r="B290" s="13" t="s">
        <v>1886</v>
      </c>
      <c r="C290" s="13" t="s">
        <v>70</v>
      </c>
      <c r="D290" s="13" t="s">
        <v>206</v>
      </c>
      <c r="E290" s="13" t="s">
        <v>74</v>
      </c>
      <c r="F290" s="13"/>
      <c r="G290" s="13" t="s">
        <v>4747</v>
      </c>
      <c r="H290" s="13" t="s">
        <v>6</v>
      </c>
      <c r="I290" s="13" t="s">
        <v>2931</v>
      </c>
      <c r="J290" s="13" t="s">
        <v>2706</v>
      </c>
      <c r="K290" s="13" t="s">
        <v>2706</v>
      </c>
      <c r="L290" s="13" t="s">
        <v>2738</v>
      </c>
      <c r="M290" s="13" t="s">
        <v>2809</v>
      </c>
      <c r="N290" s="34">
        <v>0</v>
      </c>
      <c r="O290" s="34">
        <v>0</v>
      </c>
      <c r="P290" s="34">
        <v>0</v>
      </c>
      <c r="Q290" s="34">
        <v>0</v>
      </c>
      <c r="R290" s="34">
        <v>0</v>
      </c>
      <c r="S290" s="34">
        <v>55</v>
      </c>
    </row>
    <row r="291" spans="1:19" ht="16.5" customHeight="1">
      <c r="A291" s="23">
        <v>2015</v>
      </c>
      <c r="B291" s="13" t="s">
        <v>1886</v>
      </c>
      <c r="C291" s="13" t="s">
        <v>70</v>
      </c>
      <c r="D291" s="13" t="s">
        <v>6702</v>
      </c>
      <c r="E291" s="13" t="s">
        <v>577</v>
      </c>
      <c r="F291" s="13"/>
      <c r="G291" s="13" t="s">
        <v>4747</v>
      </c>
      <c r="H291" s="13" t="s">
        <v>6</v>
      </c>
      <c r="I291" s="13"/>
      <c r="J291" s="13" t="s">
        <v>5546</v>
      </c>
      <c r="K291" s="13"/>
      <c r="L291" s="13"/>
      <c r="M291" s="13" t="s">
        <v>0</v>
      </c>
      <c r="N291" s="34">
        <v>105</v>
      </c>
      <c r="O291" s="34">
        <v>15</v>
      </c>
      <c r="P291" s="34">
        <v>15</v>
      </c>
      <c r="Q291" s="34">
        <v>30</v>
      </c>
      <c r="R291" s="34">
        <v>15</v>
      </c>
      <c r="S291" s="34">
        <v>0</v>
      </c>
    </row>
    <row r="292" spans="1:19" ht="16.5" customHeight="1">
      <c r="A292" s="23">
        <v>2015</v>
      </c>
      <c r="B292" s="13" t="s">
        <v>1886</v>
      </c>
      <c r="C292" s="13" t="s">
        <v>70</v>
      </c>
      <c r="D292" s="13" t="s">
        <v>6702</v>
      </c>
      <c r="E292" s="13" t="s">
        <v>1466</v>
      </c>
      <c r="F292" s="13"/>
      <c r="G292" s="13" t="s">
        <v>4747</v>
      </c>
      <c r="H292" s="13" t="s">
        <v>6</v>
      </c>
      <c r="I292" s="13" t="s">
        <v>2394</v>
      </c>
      <c r="J292" s="13" t="s">
        <v>2946</v>
      </c>
      <c r="K292" s="13">
        <v>8</v>
      </c>
      <c r="L292" s="13" t="s">
        <v>2738</v>
      </c>
      <c r="M292" s="13" t="s">
        <v>2842</v>
      </c>
      <c r="N292" s="34">
        <v>98</v>
      </c>
      <c r="O292" s="34">
        <v>0</v>
      </c>
      <c r="P292" s="34">
        <v>0</v>
      </c>
      <c r="Q292" s="34">
        <v>28</v>
      </c>
      <c r="R292" s="34">
        <v>14</v>
      </c>
      <c r="S292" s="34">
        <v>0</v>
      </c>
    </row>
    <row r="293" spans="1:19" ht="16.5" customHeight="1">
      <c r="A293" s="23">
        <v>2015</v>
      </c>
      <c r="B293" s="13" t="s">
        <v>1886</v>
      </c>
      <c r="C293" s="13" t="s">
        <v>70</v>
      </c>
      <c r="D293" s="13" t="s">
        <v>6702</v>
      </c>
      <c r="E293" s="13" t="s">
        <v>1469</v>
      </c>
      <c r="F293" s="13"/>
      <c r="G293" s="13" t="s">
        <v>4747</v>
      </c>
      <c r="H293" s="13" t="s">
        <v>6</v>
      </c>
      <c r="I293" s="13" t="s">
        <v>2394</v>
      </c>
      <c r="J293" s="13" t="s">
        <v>2947</v>
      </c>
      <c r="K293" s="13">
        <v>6</v>
      </c>
      <c r="L293" s="13"/>
      <c r="M293" s="13" t="s">
        <v>0</v>
      </c>
      <c r="N293" s="34">
        <v>103</v>
      </c>
      <c r="O293" s="34">
        <v>12</v>
      </c>
      <c r="P293" s="34">
        <v>10</v>
      </c>
      <c r="Q293" s="34">
        <v>22</v>
      </c>
      <c r="R293" s="34">
        <v>15</v>
      </c>
      <c r="S293" s="34">
        <v>0</v>
      </c>
    </row>
    <row r="294" spans="1:19" ht="16.5" customHeight="1">
      <c r="A294" s="23">
        <v>2015</v>
      </c>
      <c r="B294" s="13" t="s">
        <v>1886</v>
      </c>
      <c r="C294" s="13" t="s">
        <v>70</v>
      </c>
      <c r="D294" s="13" t="s">
        <v>6702</v>
      </c>
      <c r="E294" s="13" t="s">
        <v>1478</v>
      </c>
      <c r="F294" s="13"/>
      <c r="G294" s="13" t="s">
        <v>4747</v>
      </c>
      <c r="H294" s="13" t="s">
        <v>6</v>
      </c>
      <c r="I294" s="13"/>
      <c r="J294" s="13" t="s">
        <v>5546</v>
      </c>
      <c r="K294" s="13"/>
      <c r="L294" s="13"/>
      <c r="M294" s="13" t="s">
        <v>0</v>
      </c>
      <c r="N294" s="34">
        <v>105</v>
      </c>
      <c r="O294" s="34">
        <v>15</v>
      </c>
      <c r="P294" s="34">
        <v>15</v>
      </c>
      <c r="Q294" s="34">
        <v>30</v>
      </c>
      <c r="R294" s="34">
        <v>15</v>
      </c>
      <c r="S294" s="34">
        <v>0</v>
      </c>
    </row>
    <row r="295" spans="1:19" ht="16.5" customHeight="1">
      <c r="A295" s="23">
        <v>2015</v>
      </c>
      <c r="B295" s="13" t="s">
        <v>1886</v>
      </c>
      <c r="C295" s="13" t="s">
        <v>76</v>
      </c>
      <c r="D295" s="13" t="s">
        <v>205</v>
      </c>
      <c r="E295" s="13" t="s">
        <v>78</v>
      </c>
      <c r="F295" s="13"/>
      <c r="G295" s="13" t="s">
        <v>4747</v>
      </c>
      <c r="H295" s="13" t="s">
        <v>6</v>
      </c>
      <c r="I295" s="13" t="s">
        <v>2190</v>
      </c>
      <c r="J295" s="13" t="s">
        <v>2706</v>
      </c>
      <c r="K295" s="13" t="s">
        <v>2706</v>
      </c>
      <c r="L295" s="13" t="s">
        <v>2738</v>
      </c>
      <c r="M295" s="13" t="s">
        <v>2779</v>
      </c>
      <c r="N295" s="34">
        <v>0</v>
      </c>
      <c r="O295" s="34">
        <v>0</v>
      </c>
      <c r="P295" s="34">
        <v>0</v>
      </c>
      <c r="Q295" s="34">
        <v>0</v>
      </c>
      <c r="R295" s="34">
        <v>0</v>
      </c>
      <c r="S295" s="34">
        <v>30</v>
      </c>
    </row>
    <row r="296" spans="1:19" ht="16.5" customHeight="1">
      <c r="A296" s="23">
        <v>2015</v>
      </c>
      <c r="B296" s="13" t="s">
        <v>1886</v>
      </c>
      <c r="C296" s="13" t="s">
        <v>76</v>
      </c>
      <c r="D296" s="13" t="s">
        <v>205</v>
      </c>
      <c r="E296" s="13" t="s">
        <v>79</v>
      </c>
      <c r="F296" s="13"/>
      <c r="G296" s="13" t="s">
        <v>4747</v>
      </c>
      <c r="H296" s="13" t="s">
        <v>6</v>
      </c>
      <c r="I296" s="13" t="s">
        <v>2190</v>
      </c>
      <c r="J296" s="13" t="s">
        <v>2706</v>
      </c>
      <c r="K296" s="13" t="s">
        <v>2706</v>
      </c>
      <c r="L296" s="13" t="s">
        <v>2738</v>
      </c>
      <c r="M296" s="13" t="s">
        <v>2751</v>
      </c>
      <c r="N296" s="34">
        <v>0</v>
      </c>
      <c r="O296" s="34">
        <v>0</v>
      </c>
      <c r="P296" s="34">
        <v>0</v>
      </c>
      <c r="Q296" s="34">
        <v>0</v>
      </c>
      <c r="R296" s="34">
        <v>0</v>
      </c>
      <c r="S296" s="34">
        <v>30</v>
      </c>
    </row>
    <row r="297" spans="1:19" ht="16.5" customHeight="1">
      <c r="A297" s="23">
        <v>2015</v>
      </c>
      <c r="B297" s="13" t="s">
        <v>1886</v>
      </c>
      <c r="C297" s="13" t="s">
        <v>76</v>
      </c>
      <c r="D297" s="13" t="s">
        <v>206</v>
      </c>
      <c r="E297" s="13" t="s">
        <v>80</v>
      </c>
      <c r="F297" s="13"/>
      <c r="G297" s="13" t="s">
        <v>4747</v>
      </c>
      <c r="H297" s="13" t="s">
        <v>6</v>
      </c>
      <c r="I297" s="13" t="s">
        <v>2190</v>
      </c>
      <c r="J297" s="13" t="s">
        <v>2706</v>
      </c>
      <c r="K297" s="13" t="s">
        <v>2706</v>
      </c>
      <c r="L297" s="13" t="s">
        <v>2738</v>
      </c>
      <c r="M297" s="13" t="s">
        <v>2845</v>
      </c>
      <c r="N297" s="34">
        <v>0</v>
      </c>
      <c r="O297" s="34">
        <v>0</v>
      </c>
      <c r="P297" s="34">
        <v>0</v>
      </c>
      <c r="Q297" s="34">
        <v>0</v>
      </c>
      <c r="R297" s="34">
        <v>0</v>
      </c>
      <c r="S297" s="34">
        <v>45</v>
      </c>
    </row>
    <row r="298" spans="1:19" ht="16.5" customHeight="1">
      <c r="A298" s="23">
        <v>2015</v>
      </c>
      <c r="B298" s="13" t="s">
        <v>1886</v>
      </c>
      <c r="C298" s="13" t="s">
        <v>76</v>
      </c>
      <c r="D298" s="13" t="s">
        <v>206</v>
      </c>
      <c r="E298" s="13" t="s">
        <v>81</v>
      </c>
      <c r="F298" s="13"/>
      <c r="G298" s="13" t="s">
        <v>4747</v>
      </c>
      <c r="H298" s="13" t="s">
        <v>6</v>
      </c>
      <c r="I298" s="13" t="s">
        <v>2931</v>
      </c>
      <c r="J298" s="13" t="s">
        <v>2706</v>
      </c>
      <c r="K298" s="13" t="s">
        <v>2706</v>
      </c>
      <c r="L298" s="13" t="s">
        <v>2738</v>
      </c>
      <c r="M298" s="13" t="s">
        <v>2840</v>
      </c>
      <c r="N298" s="34">
        <v>0</v>
      </c>
      <c r="O298" s="34">
        <v>0</v>
      </c>
      <c r="P298" s="34">
        <v>0</v>
      </c>
      <c r="Q298" s="34">
        <v>0</v>
      </c>
      <c r="R298" s="34">
        <v>0</v>
      </c>
      <c r="S298" s="34">
        <v>43</v>
      </c>
    </row>
    <row r="299" spans="1:19" ht="16.5" customHeight="1">
      <c r="A299" s="23">
        <v>2015</v>
      </c>
      <c r="B299" s="13" t="s">
        <v>1886</v>
      </c>
      <c r="C299" s="13" t="s">
        <v>76</v>
      </c>
      <c r="D299" s="13" t="s">
        <v>206</v>
      </c>
      <c r="E299" s="13" t="s">
        <v>82</v>
      </c>
      <c r="F299" s="13"/>
      <c r="G299" s="13" t="s">
        <v>4747</v>
      </c>
      <c r="H299" s="13" t="s">
        <v>6</v>
      </c>
      <c r="I299" s="13" t="s">
        <v>2190</v>
      </c>
      <c r="J299" s="13" t="s">
        <v>2706</v>
      </c>
      <c r="K299" s="13" t="s">
        <v>2706</v>
      </c>
      <c r="L299" s="13"/>
      <c r="M299" s="13" t="s">
        <v>0</v>
      </c>
      <c r="N299" s="34">
        <v>0</v>
      </c>
      <c r="O299" s="34">
        <v>0</v>
      </c>
      <c r="P299" s="34">
        <v>0</v>
      </c>
      <c r="Q299" s="34">
        <v>0</v>
      </c>
      <c r="R299" s="34">
        <v>0</v>
      </c>
      <c r="S299" s="34">
        <v>47</v>
      </c>
    </row>
    <row r="300" spans="1:19" ht="16.5" customHeight="1">
      <c r="A300" s="23">
        <v>2015</v>
      </c>
      <c r="B300" s="13" t="s">
        <v>1886</v>
      </c>
      <c r="C300" s="13" t="s">
        <v>76</v>
      </c>
      <c r="D300" s="13" t="s">
        <v>6702</v>
      </c>
      <c r="E300" s="13" t="s">
        <v>2395</v>
      </c>
      <c r="F300" s="13"/>
      <c r="G300" s="13" t="s">
        <v>4747</v>
      </c>
      <c r="H300" s="13" t="s">
        <v>6</v>
      </c>
      <c r="I300" s="13" t="s">
        <v>2394</v>
      </c>
      <c r="J300" s="13" t="s">
        <v>2948</v>
      </c>
      <c r="K300" s="13">
        <v>4</v>
      </c>
      <c r="L300" s="13" t="s">
        <v>2738</v>
      </c>
      <c r="M300" s="13" t="s">
        <v>2917</v>
      </c>
      <c r="N300" s="34">
        <v>111</v>
      </c>
      <c r="O300" s="34">
        <v>10</v>
      </c>
      <c r="P300" s="34">
        <v>24</v>
      </c>
      <c r="Q300" s="34">
        <v>34</v>
      </c>
      <c r="R300" s="34">
        <v>18</v>
      </c>
      <c r="S300" s="34">
        <v>0</v>
      </c>
    </row>
    <row r="301" spans="1:19" ht="16.5" customHeight="1">
      <c r="A301" s="23">
        <v>2015</v>
      </c>
      <c r="B301" s="13" t="s">
        <v>1886</v>
      </c>
      <c r="C301" s="13" t="s">
        <v>76</v>
      </c>
      <c r="D301" s="13" t="s">
        <v>6702</v>
      </c>
      <c r="E301" s="13" t="s">
        <v>1459</v>
      </c>
      <c r="F301" s="13"/>
      <c r="G301" s="13" t="s">
        <v>4747</v>
      </c>
      <c r="H301" s="13" t="s">
        <v>6</v>
      </c>
      <c r="I301" s="13" t="s">
        <v>2394</v>
      </c>
      <c r="J301" s="13" t="s">
        <v>2949</v>
      </c>
      <c r="K301" s="13">
        <v>6</v>
      </c>
      <c r="L301" s="13"/>
      <c r="M301" s="13" t="s">
        <v>0</v>
      </c>
      <c r="N301" s="34">
        <v>106</v>
      </c>
      <c r="O301" s="34">
        <v>42</v>
      </c>
      <c r="P301" s="34">
        <v>12</v>
      </c>
      <c r="Q301" s="34">
        <v>54</v>
      </c>
      <c r="R301" s="34">
        <v>18</v>
      </c>
      <c r="S301" s="34">
        <v>0</v>
      </c>
    </row>
    <row r="302" spans="1:19" ht="16.5" customHeight="1">
      <c r="A302" s="23">
        <v>2015</v>
      </c>
      <c r="B302" s="13" t="s">
        <v>1886</v>
      </c>
      <c r="C302" s="13" t="s">
        <v>76</v>
      </c>
      <c r="D302" s="13" t="s">
        <v>5703</v>
      </c>
      <c r="E302" s="13" t="s">
        <v>77</v>
      </c>
      <c r="F302" s="13"/>
      <c r="G302" s="13" t="s">
        <v>4747</v>
      </c>
      <c r="H302" s="13" t="s">
        <v>6</v>
      </c>
      <c r="I302" s="13" t="s">
        <v>2394</v>
      </c>
      <c r="J302" s="13" t="s">
        <v>2979</v>
      </c>
      <c r="K302" s="13">
        <v>6</v>
      </c>
      <c r="L302" s="13"/>
      <c r="M302" s="13" t="s">
        <v>0</v>
      </c>
      <c r="N302" s="34">
        <v>126</v>
      </c>
      <c r="O302" s="34">
        <v>17</v>
      </c>
      <c r="P302" s="34">
        <v>19</v>
      </c>
      <c r="Q302" s="34">
        <v>36</v>
      </c>
      <c r="R302" s="34">
        <v>18</v>
      </c>
      <c r="S302" s="34">
        <v>0</v>
      </c>
    </row>
    <row r="303" spans="1:19" ht="16.5" customHeight="1">
      <c r="A303" s="23">
        <v>2015</v>
      </c>
      <c r="B303" s="13" t="s">
        <v>1886</v>
      </c>
      <c r="C303" s="13" t="s">
        <v>83</v>
      </c>
      <c r="D303" s="13" t="s">
        <v>206</v>
      </c>
      <c r="E303" s="13" t="s">
        <v>84</v>
      </c>
      <c r="F303" s="13"/>
      <c r="G303" s="13" t="s">
        <v>4747</v>
      </c>
      <c r="H303" s="13" t="s">
        <v>6</v>
      </c>
      <c r="I303" s="13" t="s">
        <v>2931</v>
      </c>
      <c r="J303" s="13" t="s">
        <v>2706</v>
      </c>
      <c r="K303" s="13" t="s">
        <v>2706</v>
      </c>
      <c r="L303" s="13" t="s">
        <v>2738</v>
      </c>
      <c r="M303" s="13" t="s">
        <v>2835</v>
      </c>
      <c r="N303" s="34">
        <v>0</v>
      </c>
      <c r="O303" s="34">
        <v>0</v>
      </c>
      <c r="P303" s="34">
        <v>0</v>
      </c>
      <c r="Q303" s="34">
        <v>0</v>
      </c>
      <c r="R303" s="34">
        <v>0</v>
      </c>
      <c r="S303" s="34">
        <v>80</v>
      </c>
    </row>
    <row r="304" spans="1:19" ht="16.5" customHeight="1">
      <c r="A304" s="23">
        <v>2015</v>
      </c>
      <c r="B304" s="13" t="s">
        <v>1886</v>
      </c>
      <c r="C304" s="13" t="s">
        <v>86</v>
      </c>
      <c r="D304" s="13" t="s">
        <v>206</v>
      </c>
      <c r="E304" s="13" t="s">
        <v>88</v>
      </c>
      <c r="F304" s="13"/>
      <c r="G304" s="13" t="s">
        <v>4747</v>
      </c>
      <c r="H304" s="13" t="s">
        <v>6</v>
      </c>
      <c r="I304" s="13" t="s">
        <v>2931</v>
      </c>
      <c r="J304" s="13" t="s">
        <v>2706</v>
      </c>
      <c r="K304" s="13" t="s">
        <v>2706</v>
      </c>
      <c r="L304" s="13" t="s">
        <v>2738</v>
      </c>
      <c r="M304" s="13" t="s">
        <v>3034</v>
      </c>
      <c r="N304" s="34">
        <v>0</v>
      </c>
      <c r="O304" s="34">
        <v>0</v>
      </c>
      <c r="P304" s="34">
        <v>0</v>
      </c>
      <c r="Q304" s="34">
        <v>0</v>
      </c>
      <c r="R304" s="34">
        <v>0</v>
      </c>
      <c r="S304" s="34">
        <v>41</v>
      </c>
    </row>
    <row r="305" spans="1:19" ht="16.5" customHeight="1">
      <c r="A305" s="23">
        <v>2015</v>
      </c>
      <c r="B305" s="13" t="s">
        <v>1886</v>
      </c>
      <c r="C305" s="13" t="s">
        <v>86</v>
      </c>
      <c r="D305" s="13" t="s">
        <v>5703</v>
      </c>
      <c r="E305" s="13" t="s">
        <v>984</v>
      </c>
      <c r="F305" s="13"/>
      <c r="G305" s="13" t="s">
        <v>4747</v>
      </c>
      <c r="H305" s="13" t="s">
        <v>203</v>
      </c>
      <c r="I305" s="13" t="s">
        <v>2190</v>
      </c>
      <c r="J305" s="13" t="s">
        <v>2706</v>
      </c>
      <c r="K305" s="13" t="s">
        <v>2706</v>
      </c>
      <c r="L305" s="13"/>
      <c r="M305" s="13" t="s">
        <v>0</v>
      </c>
      <c r="N305" s="34">
        <v>0</v>
      </c>
      <c r="O305" s="34">
        <v>0</v>
      </c>
      <c r="P305" s="34">
        <v>0</v>
      </c>
      <c r="Q305" s="34">
        <v>0</v>
      </c>
      <c r="R305" s="34">
        <v>0</v>
      </c>
      <c r="S305" s="34">
        <v>0</v>
      </c>
    </row>
    <row r="306" spans="1:19" ht="16.5" customHeight="1">
      <c r="A306" s="23">
        <v>2015</v>
      </c>
      <c r="B306" s="13" t="s">
        <v>1886</v>
      </c>
      <c r="C306" s="13" t="s">
        <v>86</v>
      </c>
      <c r="D306" s="13" t="s">
        <v>5703</v>
      </c>
      <c r="E306" s="13" t="s">
        <v>87</v>
      </c>
      <c r="F306" s="13"/>
      <c r="G306" s="13" t="s">
        <v>4747</v>
      </c>
      <c r="H306" s="13" t="s">
        <v>6</v>
      </c>
      <c r="I306" s="13" t="s">
        <v>2394</v>
      </c>
      <c r="J306" s="13" t="s">
        <v>2951</v>
      </c>
      <c r="K306" s="13">
        <v>6</v>
      </c>
      <c r="L306" s="13"/>
      <c r="M306" s="13" t="s">
        <v>0</v>
      </c>
      <c r="N306" s="34">
        <v>122</v>
      </c>
      <c r="O306" s="34">
        <v>29</v>
      </c>
      <c r="P306" s="34">
        <v>0</v>
      </c>
      <c r="Q306" s="34">
        <v>29</v>
      </c>
      <c r="R306" s="34">
        <v>24</v>
      </c>
      <c r="S306" s="34">
        <v>0</v>
      </c>
    </row>
    <row r="307" spans="1:19" ht="16.5" customHeight="1">
      <c r="A307" s="23">
        <v>2015</v>
      </c>
      <c r="B307" s="13" t="s">
        <v>1886</v>
      </c>
      <c r="C307" s="13" t="s">
        <v>89</v>
      </c>
      <c r="D307" s="13" t="s">
        <v>205</v>
      </c>
      <c r="E307" s="13" t="s">
        <v>90</v>
      </c>
      <c r="F307" s="13"/>
      <c r="G307" s="13" t="s">
        <v>4747</v>
      </c>
      <c r="H307" s="13" t="s">
        <v>6</v>
      </c>
      <c r="I307" s="13" t="s">
        <v>2190</v>
      </c>
      <c r="J307" s="13" t="s">
        <v>2706</v>
      </c>
      <c r="K307" s="13" t="s">
        <v>2706</v>
      </c>
      <c r="L307" s="13" t="s">
        <v>2738</v>
      </c>
      <c r="M307" s="13" t="s">
        <v>2746</v>
      </c>
      <c r="N307" s="34">
        <v>0</v>
      </c>
      <c r="O307" s="34">
        <v>0</v>
      </c>
      <c r="P307" s="34">
        <v>0</v>
      </c>
      <c r="Q307" s="34">
        <v>0</v>
      </c>
      <c r="R307" s="34">
        <v>0</v>
      </c>
      <c r="S307" s="34">
        <v>28</v>
      </c>
    </row>
    <row r="308" spans="1:19" ht="16.5" customHeight="1">
      <c r="A308" s="23">
        <v>2015</v>
      </c>
      <c r="B308" s="13" t="s">
        <v>1886</v>
      </c>
      <c r="C308" s="13" t="s">
        <v>89</v>
      </c>
      <c r="D308" s="13" t="s">
        <v>205</v>
      </c>
      <c r="E308" s="13" t="s">
        <v>91</v>
      </c>
      <c r="F308" s="13"/>
      <c r="G308" s="13" t="s">
        <v>4747</v>
      </c>
      <c r="H308" s="13" t="s">
        <v>6</v>
      </c>
      <c r="I308" s="13" t="s">
        <v>2190</v>
      </c>
      <c r="J308" s="13" t="s">
        <v>2706</v>
      </c>
      <c r="K308" s="13" t="s">
        <v>2706</v>
      </c>
      <c r="L308" s="13" t="s">
        <v>2738</v>
      </c>
      <c r="M308" s="13" t="s">
        <v>2883</v>
      </c>
      <c r="N308" s="34">
        <v>0</v>
      </c>
      <c r="O308" s="34">
        <v>0</v>
      </c>
      <c r="P308" s="34">
        <v>0</v>
      </c>
      <c r="Q308" s="34">
        <v>0</v>
      </c>
      <c r="R308" s="34">
        <v>0</v>
      </c>
      <c r="S308" s="34">
        <v>30</v>
      </c>
    </row>
    <row r="309" spans="1:19" ht="16.5" customHeight="1">
      <c r="A309" s="23">
        <v>2015</v>
      </c>
      <c r="B309" s="13" t="s">
        <v>1886</v>
      </c>
      <c r="C309" s="13" t="s">
        <v>89</v>
      </c>
      <c r="D309" s="13" t="s">
        <v>205</v>
      </c>
      <c r="E309" s="13" t="s">
        <v>92</v>
      </c>
      <c r="F309" s="13"/>
      <c r="G309" s="13" t="s">
        <v>4747</v>
      </c>
      <c r="H309" s="13" t="s">
        <v>6</v>
      </c>
      <c r="I309" s="13" t="s">
        <v>2190</v>
      </c>
      <c r="J309" s="13" t="s">
        <v>2706</v>
      </c>
      <c r="K309" s="13" t="s">
        <v>2706</v>
      </c>
      <c r="L309" s="13" t="s">
        <v>2738</v>
      </c>
      <c r="M309" s="13" t="s">
        <v>2753</v>
      </c>
      <c r="N309" s="34">
        <v>0</v>
      </c>
      <c r="O309" s="34">
        <v>0</v>
      </c>
      <c r="P309" s="34">
        <v>0</v>
      </c>
      <c r="Q309" s="34">
        <v>0</v>
      </c>
      <c r="R309" s="34">
        <v>0</v>
      </c>
      <c r="S309" s="34">
        <v>38</v>
      </c>
    </row>
    <row r="310" spans="1:19" ht="16.5" customHeight="1">
      <c r="A310" s="23">
        <v>2015</v>
      </c>
      <c r="B310" s="13" t="s">
        <v>1886</v>
      </c>
      <c r="C310" s="13" t="s">
        <v>89</v>
      </c>
      <c r="D310" s="13" t="s">
        <v>206</v>
      </c>
      <c r="E310" s="13" t="s">
        <v>93</v>
      </c>
      <c r="F310" s="13"/>
      <c r="G310" s="13" t="s">
        <v>4747</v>
      </c>
      <c r="H310" s="13" t="s">
        <v>6</v>
      </c>
      <c r="I310" s="13" t="s">
        <v>2190</v>
      </c>
      <c r="J310" s="13" t="s">
        <v>2706</v>
      </c>
      <c r="K310" s="13" t="s">
        <v>2706</v>
      </c>
      <c r="L310" s="13"/>
      <c r="M310" s="13" t="s">
        <v>0</v>
      </c>
      <c r="N310" s="34">
        <v>0</v>
      </c>
      <c r="O310" s="34">
        <v>0</v>
      </c>
      <c r="P310" s="34">
        <v>0</v>
      </c>
      <c r="Q310" s="34">
        <v>0</v>
      </c>
      <c r="R310" s="34">
        <v>0</v>
      </c>
      <c r="S310" s="34">
        <v>48</v>
      </c>
    </row>
    <row r="311" spans="1:19" ht="16.5" customHeight="1">
      <c r="A311" s="23">
        <v>2015</v>
      </c>
      <c r="B311" s="13" t="s">
        <v>1886</v>
      </c>
      <c r="C311" s="13" t="s">
        <v>89</v>
      </c>
      <c r="D311" s="13" t="s">
        <v>6702</v>
      </c>
      <c r="E311" s="13" t="s">
        <v>1465</v>
      </c>
      <c r="F311" s="13"/>
      <c r="G311" s="13" t="s">
        <v>4747</v>
      </c>
      <c r="H311" s="13" t="s">
        <v>6</v>
      </c>
      <c r="I311" s="13" t="s">
        <v>2394</v>
      </c>
      <c r="J311" s="13" t="s">
        <v>1924</v>
      </c>
      <c r="K311" s="13">
        <v>8</v>
      </c>
      <c r="L311" s="13"/>
      <c r="M311" s="13" t="s">
        <v>0</v>
      </c>
      <c r="N311" s="34">
        <v>0</v>
      </c>
      <c r="O311" s="34">
        <v>0</v>
      </c>
      <c r="P311" s="34">
        <v>0</v>
      </c>
      <c r="Q311" s="34">
        <v>0</v>
      </c>
      <c r="R311" s="34">
        <v>0</v>
      </c>
      <c r="S311" s="34">
        <v>0</v>
      </c>
    </row>
    <row r="312" spans="1:19" ht="16.5" customHeight="1">
      <c r="A312" s="23">
        <v>2015</v>
      </c>
      <c r="B312" s="13" t="s">
        <v>1886</v>
      </c>
      <c r="C312" s="13" t="s">
        <v>94</v>
      </c>
      <c r="D312" s="13" t="s">
        <v>207</v>
      </c>
      <c r="E312" s="13" t="s">
        <v>99</v>
      </c>
      <c r="F312" s="13"/>
      <c r="G312" s="13" t="s">
        <v>4747</v>
      </c>
      <c r="H312" s="13" t="s">
        <v>6</v>
      </c>
      <c r="I312" s="13" t="s">
        <v>2190</v>
      </c>
      <c r="J312" s="13" t="s">
        <v>2706</v>
      </c>
      <c r="K312" s="13" t="s">
        <v>2706</v>
      </c>
      <c r="L312" s="13" t="s">
        <v>2738</v>
      </c>
      <c r="M312" s="13" t="s">
        <v>2907</v>
      </c>
      <c r="N312" s="34">
        <v>0</v>
      </c>
      <c r="O312" s="34">
        <v>0</v>
      </c>
      <c r="P312" s="34">
        <v>0</v>
      </c>
      <c r="Q312" s="34">
        <v>0</v>
      </c>
      <c r="R312" s="34">
        <v>0</v>
      </c>
      <c r="S312" s="34">
        <v>108</v>
      </c>
    </row>
    <row r="313" spans="1:19" ht="16.5" customHeight="1">
      <c r="A313" s="23">
        <v>2015</v>
      </c>
      <c r="B313" s="13" t="s">
        <v>1886</v>
      </c>
      <c r="C313" s="13" t="s">
        <v>94</v>
      </c>
      <c r="D313" s="13" t="s">
        <v>205</v>
      </c>
      <c r="E313" s="13" t="s">
        <v>95</v>
      </c>
      <c r="F313" s="13"/>
      <c r="G313" s="13" t="s">
        <v>4747</v>
      </c>
      <c r="H313" s="13" t="s">
        <v>6</v>
      </c>
      <c r="I313" s="13" t="s">
        <v>2190</v>
      </c>
      <c r="J313" s="13" t="s">
        <v>2706</v>
      </c>
      <c r="K313" s="13" t="s">
        <v>2706</v>
      </c>
      <c r="L313" s="13" t="s">
        <v>2738</v>
      </c>
      <c r="M313" s="13" t="s">
        <v>3035</v>
      </c>
      <c r="N313" s="34">
        <v>0</v>
      </c>
      <c r="O313" s="34">
        <v>0</v>
      </c>
      <c r="P313" s="34">
        <v>0</v>
      </c>
      <c r="Q313" s="34">
        <v>0</v>
      </c>
      <c r="R313" s="34">
        <v>0</v>
      </c>
      <c r="S313" s="34">
        <v>23</v>
      </c>
    </row>
    <row r="314" spans="1:19" ht="16.5" customHeight="1">
      <c r="A314" s="23">
        <v>2015</v>
      </c>
      <c r="B314" s="13" t="s">
        <v>1886</v>
      </c>
      <c r="C314" s="13" t="s">
        <v>94</v>
      </c>
      <c r="D314" s="13" t="s">
        <v>206</v>
      </c>
      <c r="E314" s="13" t="s">
        <v>5247</v>
      </c>
      <c r="F314" s="13"/>
      <c r="G314" s="13" t="s">
        <v>4747</v>
      </c>
      <c r="H314" s="13" t="s">
        <v>6</v>
      </c>
      <c r="I314" s="13" t="s">
        <v>2190</v>
      </c>
      <c r="J314" s="13" t="s">
        <v>2706</v>
      </c>
      <c r="K314" s="13" t="s">
        <v>2706</v>
      </c>
      <c r="L314" s="13"/>
      <c r="M314" s="13" t="s">
        <v>0</v>
      </c>
      <c r="N314" s="34">
        <v>0</v>
      </c>
      <c r="O314" s="34">
        <v>0</v>
      </c>
      <c r="P314" s="34">
        <v>0</v>
      </c>
      <c r="Q314" s="34">
        <v>0</v>
      </c>
      <c r="R314" s="34">
        <v>0</v>
      </c>
      <c r="S314" s="34">
        <v>50</v>
      </c>
    </row>
    <row r="315" spans="1:19" ht="16.5" customHeight="1">
      <c r="A315" s="23">
        <v>2015</v>
      </c>
      <c r="B315" s="13" t="s">
        <v>1886</v>
      </c>
      <c r="C315" s="13" t="s">
        <v>94</v>
      </c>
      <c r="D315" s="13" t="s">
        <v>206</v>
      </c>
      <c r="E315" s="13" t="s">
        <v>97</v>
      </c>
      <c r="F315" s="13"/>
      <c r="G315" s="13" t="s">
        <v>4747</v>
      </c>
      <c r="H315" s="13" t="s">
        <v>6</v>
      </c>
      <c r="I315" s="13"/>
      <c r="J315" s="13" t="s">
        <v>5546</v>
      </c>
      <c r="K315" s="13"/>
      <c r="L315" s="13" t="s">
        <v>2738</v>
      </c>
      <c r="M315" s="13" t="s">
        <v>5547</v>
      </c>
      <c r="N315" s="34">
        <v>0</v>
      </c>
      <c r="O315" s="34">
        <v>0</v>
      </c>
      <c r="P315" s="34">
        <v>0</v>
      </c>
      <c r="Q315" s="34">
        <v>0</v>
      </c>
      <c r="R315" s="34">
        <v>0</v>
      </c>
      <c r="S315" s="34">
        <v>47</v>
      </c>
    </row>
    <row r="316" spans="1:19" ht="16.5" customHeight="1">
      <c r="A316" s="23">
        <v>2015</v>
      </c>
      <c r="B316" s="13" t="s">
        <v>1886</v>
      </c>
      <c r="C316" s="13" t="s">
        <v>94</v>
      </c>
      <c r="D316" s="13" t="s">
        <v>206</v>
      </c>
      <c r="E316" s="13" t="s">
        <v>98</v>
      </c>
      <c r="F316" s="13"/>
      <c r="G316" s="13" t="s">
        <v>4747</v>
      </c>
      <c r="H316" s="13" t="s">
        <v>6</v>
      </c>
      <c r="I316" s="13"/>
      <c r="J316" s="13" t="s">
        <v>5546</v>
      </c>
      <c r="K316" s="13"/>
      <c r="L316" s="13" t="s">
        <v>2738</v>
      </c>
      <c r="M316" s="13" t="s">
        <v>3038</v>
      </c>
      <c r="N316" s="34">
        <v>0</v>
      </c>
      <c r="O316" s="34">
        <v>0</v>
      </c>
      <c r="P316" s="34">
        <v>0</v>
      </c>
      <c r="Q316" s="34">
        <v>0</v>
      </c>
      <c r="R316" s="34">
        <v>0</v>
      </c>
      <c r="S316" s="34">
        <v>48</v>
      </c>
    </row>
    <row r="317" spans="1:19" ht="16.5" customHeight="1">
      <c r="A317" s="23">
        <v>2015</v>
      </c>
      <c r="B317" s="13" t="s">
        <v>1886</v>
      </c>
      <c r="C317" s="13" t="s">
        <v>94</v>
      </c>
      <c r="D317" s="13" t="s">
        <v>6702</v>
      </c>
      <c r="E317" s="13" t="s">
        <v>1463</v>
      </c>
      <c r="F317" s="13"/>
      <c r="G317" s="13" t="s">
        <v>4747</v>
      </c>
      <c r="H317" s="13" t="s">
        <v>6</v>
      </c>
      <c r="I317" s="13" t="s">
        <v>2394</v>
      </c>
      <c r="J317" s="13" t="s">
        <v>2952</v>
      </c>
      <c r="K317" s="13">
        <v>8</v>
      </c>
      <c r="L317" s="13" t="s">
        <v>2738</v>
      </c>
      <c r="M317" s="13" t="s">
        <v>2902</v>
      </c>
      <c r="N317" s="34">
        <v>116</v>
      </c>
      <c r="O317" s="34">
        <v>34</v>
      </c>
      <c r="P317" s="34">
        <v>0</v>
      </c>
      <c r="Q317" s="34">
        <v>34</v>
      </c>
      <c r="R317" s="34">
        <v>20</v>
      </c>
      <c r="S317" s="34">
        <v>0</v>
      </c>
    </row>
    <row r="318" spans="1:19" ht="16.5" customHeight="1">
      <c r="A318" s="23">
        <v>2015</v>
      </c>
      <c r="B318" s="13" t="s">
        <v>1886</v>
      </c>
      <c r="C318" s="13" t="s">
        <v>100</v>
      </c>
      <c r="D318" s="13" t="s">
        <v>207</v>
      </c>
      <c r="E318" s="13" t="s">
        <v>103</v>
      </c>
      <c r="F318" s="13"/>
      <c r="G318" s="13" t="s">
        <v>4747</v>
      </c>
      <c r="H318" s="13" t="s">
        <v>6</v>
      </c>
      <c r="I318" s="13" t="s">
        <v>2931</v>
      </c>
      <c r="J318" s="13" t="s">
        <v>2706</v>
      </c>
      <c r="K318" s="13" t="s">
        <v>2706</v>
      </c>
      <c r="L318" s="13" t="s">
        <v>2738</v>
      </c>
      <c r="M318" s="13" t="s">
        <v>2906</v>
      </c>
      <c r="N318" s="34">
        <v>0</v>
      </c>
      <c r="O318" s="34">
        <v>0</v>
      </c>
      <c r="P318" s="34">
        <v>0</v>
      </c>
      <c r="Q318" s="34">
        <v>0</v>
      </c>
      <c r="R318" s="34">
        <v>0</v>
      </c>
      <c r="S318" s="34">
        <v>52</v>
      </c>
    </row>
    <row r="319" spans="1:19" ht="16.5" customHeight="1">
      <c r="A319" s="23">
        <v>2015</v>
      </c>
      <c r="B319" s="13" t="s">
        <v>1886</v>
      </c>
      <c r="C319" s="13" t="s">
        <v>100</v>
      </c>
      <c r="D319" s="13" t="s">
        <v>206</v>
      </c>
      <c r="E319" s="13" t="s">
        <v>102</v>
      </c>
      <c r="F319" s="13"/>
      <c r="G319" s="13" t="s">
        <v>4747</v>
      </c>
      <c r="H319" s="13" t="s">
        <v>6</v>
      </c>
      <c r="I319" s="13" t="s">
        <v>2931</v>
      </c>
      <c r="J319" s="13" t="s">
        <v>2706</v>
      </c>
      <c r="K319" s="13" t="s">
        <v>2706</v>
      </c>
      <c r="L319" s="13" t="s">
        <v>2738</v>
      </c>
      <c r="M319" s="13" t="s">
        <v>2820</v>
      </c>
      <c r="N319" s="34">
        <v>0</v>
      </c>
      <c r="O319" s="34">
        <v>0</v>
      </c>
      <c r="P319" s="34">
        <v>0</v>
      </c>
      <c r="Q319" s="34">
        <v>0</v>
      </c>
      <c r="R319" s="34">
        <v>0</v>
      </c>
      <c r="S319" s="34">
        <v>40</v>
      </c>
    </row>
    <row r="320" spans="1:19" ht="16.5" customHeight="1">
      <c r="A320" s="23">
        <v>2015</v>
      </c>
      <c r="B320" s="13" t="s">
        <v>1886</v>
      </c>
      <c r="C320" s="13" t="s">
        <v>100</v>
      </c>
      <c r="D320" s="13" t="s">
        <v>6702</v>
      </c>
      <c r="E320" s="13" t="s">
        <v>1468</v>
      </c>
      <c r="F320" s="13"/>
      <c r="G320" s="13" t="s">
        <v>4747</v>
      </c>
      <c r="H320" s="13" t="s">
        <v>6</v>
      </c>
      <c r="I320" s="13" t="s">
        <v>2394</v>
      </c>
      <c r="J320" s="13" t="s">
        <v>2953</v>
      </c>
      <c r="K320" s="13">
        <v>6</v>
      </c>
      <c r="L320" s="13"/>
      <c r="M320" s="13" t="s">
        <v>0</v>
      </c>
      <c r="N320" s="34">
        <v>104</v>
      </c>
      <c r="O320" s="34">
        <v>32</v>
      </c>
      <c r="P320" s="34">
        <v>0</v>
      </c>
      <c r="Q320" s="34">
        <v>32</v>
      </c>
      <c r="R320" s="34">
        <v>14</v>
      </c>
      <c r="S320" s="34">
        <v>0</v>
      </c>
    </row>
    <row r="321" spans="1:19" ht="16.5" customHeight="1">
      <c r="A321" s="23">
        <v>2015</v>
      </c>
      <c r="B321" s="13" t="s">
        <v>1886</v>
      </c>
      <c r="C321" s="13" t="s">
        <v>100</v>
      </c>
      <c r="D321" s="13" t="s">
        <v>5703</v>
      </c>
      <c r="E321" s="13" t="s">
        <v>101</v>
      </c>
      <c r="F321" s="13"/>
      <c r="G321" s="13" t="s">
        <v>4747</v>
      </c>
      <c r="H321" s="13" t="s">
        <v>6</v>
      </c>
      <c r="I321" s="13"/>
      <c r="J321" s="13" t="s">
        <v>5546</v>
      </c>
      <c r="K321" s="13"/>
      <c r="L321" s="13"/>
      <c r="M321" s="13" t="s">
        <v>0</v>
      </c>
      <c r="N321" s="34">
        <v>0</v>
      </c>
      <c r="O321" s="34">
        <v>0</v>
      </c>
      <c r="P321" s="34">
        <v>0</v>
      </c>
      <c r="Q321" s="34">
        <v>0</v>
      </c>
      <c r="R321" s="34">
        <v>0</v>
      </c>
      <c r="S321" s="34">
        <v>0</v>
      </c>
    </row>
    <row r="322" spans="1:19" ht="16.5" customHeight="1">
      <c r="A322" s="23">
        <v>2015</v>
      </c>
      <c r="B322" s="13" t="s">
        <v>1886</v>
      </c>
      <c r="C322" s="13" t="s">
        <v>104</v>
      </c>
      <c r="D322" s="13" t="s">
        <v>207</v>
      </c>
      <c r="E322" s="13" t="s">
        <v>119</v>
      </c>
      <c r="F322" s="13"/>
      <c r="G322" s="13" t="s">
        <v>4747</v>
      </c>
      <c r="H322" s="13" t="s">
        <v>6</v>
      </c>
      <c r="I322" s="13" t="s">
        <v>2931</v>
      </c>
      <c r="J322" s="13" t="s">
        <v>2706</v>
      </c>
      <c r="K322" s="13" t="s">
        <v>2706</v>
      </c>
      <c r="L322" s="13" t="s">
        <v>2738</v>
      </c>
      <c r="M322" s="13" t="s">
        <v>2905</v>
      </c>
      <c r="N322" s="34">
        <v>0</v>
      </c>
      <c r="O322" s="34">
        <v>0</v>
      </c>
      <c r="P322" s="34">
        <v>0</v>
      </c>
      <c r="Q322" s="34">
        <v>0</v>
      </c>
      <c r="R322" s="34">
        <v>0</v>
      </c>
      <c r="S322" s="34">
        <v>120</v>
      </c>
    </row>
    <row r="323" spans="1:19" ht="16.5" customHeight="1">
      <c r="A323" s="23">
        <v>2015</v>
      </c>
      <c r="B323" s="13" t="s">
        <v>1886</v>
      </c>
      <c r="C323" s="13" t="s">
        <v>104</v>
      </c>
      <c r="D323" s="13" t="s">
        <v>205</v>
      </c>
      <c r="E323" s="13" t="s">
        <v>106</v>
      </c>
      <c r="F323" s="13"/>
      <c r="G323" s="13" t="s">
        <v>4747</v>
      </c>
      <c r="H323" s="13" t="s">
        <v>6</v>
      </c>
      <c r="I323" s="13" t="s">
        <v>2190</v>
      </c>
      <c r="J323" s="13" t="s">
        <v>2706</v>
      </c>
      <c r="K323" s="13" t="s">
        <v>2706</v>
      </c>
      <c r="L323" s="13" t="s">
        <v>2738</v>
      </c>
      <c r="M323" s="13" t="s">
        <v>2899</v>
      </c>
      <c r="N323" s="34">
        <v>0</v>
      </c>
      <c r="O323" s="34">
        <v>0</v>
      </c>
      <c r="P323" s="34">
        <v>0</v>
      </c>
      <c r="Q323" s="34">
        <v>0</v>
      </c>
      <c r="R323" s="34">
        <v>0</v>
      </c>
      <c r="S323" s="34">
        <v>24</v>
      </c>
    </row>
    <row r="324" spans="1:19" ht="16.5" customHeight="1">
      <c r="A324" s="23">
        <v>2015</v>
      </c>
      <c r="B324" s="13" t="s">
        <v>1886</v>
      </c>
      <c r="C324" s="13" t="s">
        <v>104</v>
      </c>
      <c r="D324" s="13" t="s">
        <v>205</v>
      </c>
      <c r="E324" s="13" t="s">
        <v>107</v>
      </c>
      <c r="F324" s="13"/>
      <c r="G324" s="13" t="s">
        <v>4747</v>
      </c>
      <c r="H324" s="13" t="s">
        <v>6</v>
      </c>
      <c r="I324" s="13" t="s">
        <v>2190</v>
      </c>
      <c r="J324" s="13" t="s">
        <v>2706</v>
      </c>
      <c r="K324" s="13" t="s">
        <v>2706</v>
      </c>
      <c r="L324" s="13" t="s">
        <v>2738</v>
      </c>
      <c r="M324" s="13" t="s">
        <v>2773</v>
      </c>
      <c r="N324" s="34">
        <v>0</v>
      </c>
      <c r="O324" s="34">
        <v>0</v>
      </c>
      <c r="P324" s="34">
        <v>0</v>
      </c>
      <c r="Q324" s="34">
        <v>0</v>
      </c>
      <c r="R324" s="34">
        <v>0</v>
      </c>
      <c r="S324" s="34">
        <v>24</v>
      </c>
    </row>
    <row r="325" spans="1:19" ht="16.5" customHeight="1">
      <c r="A325" s="23">
        <v>2015</v>
      </c>
      <c r="B325" s="13" t="s">
        <v>1886</v>
      </c>
      <c r="C325" s="13" t="s">
        <v>104</v>
      </c>
      <c r="D325" s="13" t="s">
        <v>205</v>
      </c>
      <c r="E325" s="13" t="s">
        <v>108</v>
      </c>
      <c r="F325" s="13"/>
      <c r="G325" s="13" t="s">
        <v>4747</v>
      </c>
      <c r="H325" s="13" t="s">
        <v>6</v>
      </c>
      <c r="I325" s="13" t="s">
        <v>2190</v>
      </c>
      <c r="J325" s="13" t="s">
        <v>2706</v>
      </c>
      <c r="K325" s="13" t="s">
        <v>2706</v>
      </c>
      <c r="L325" s="13" t="s">
        <v>2738</v>
      </c>
      <c r="M325" s="13" t="s">
        <v>2772</v>
      </c>
      <c r="N325" s="34">
        <v>0</v>
      </c>
      <c r="O325" s="34">
        <v>0</v>
      </c>
      <c r="P325" s="34">
        <v>0</v>
      </c>
      <c r="Q325" s="34">
        <v>0</v>
      </c>
      <c r="R325" s="34">
        <v>0</v>
      </c>
      <c r="S325" s="34">
        <v>27</v>
      </c>
    </row>
    <row r="326" spans="1:19" ht="16.5" customHeight="1">
      <c r="A326" s="23">
        <v>2015</v>
      </c>
      <c r="B326" s="13" t="s">
        <v>1886</v>
      </c>
      <c r="C326" s="13" t="s">
        <v>104</v>
      </c>
      <c r="D326" s="13" t="s">
        <v>205</v>
      </c>
      <c r="E326" s="13" t="s">
        <v>109</v>
      </c>
      <c r="F326" s="13"/>
      <c r="G326" s="13" t="s">
        <v>4747</v>
      </c>
      <c r="H326" s="13" t="s">
        <v>6</v>
      </c>
      <c r="I326" s="13" t="s">
        <v>2190</v>
      </c>
      <c r="J326" s="13" t="s">
        <v>2706</v>
      </c>
      <c r="K326" s="13" t="s">
        <v>2706</v>
      </c>
      <c r="L326" s="13"/>
      <c r="M326" s="13" t="s">
        <v>0</v>
      </c>
      <c r="N326" s="34">
        <v>0</v>
      </c>
      <c r="O326" s="34">
        <v>0</v>
      </c>
      <c r="P326" s="34">
        <v>0</v>
      </c>
      <c r="Q326" s="34">
        <v>0</v>
      </c>
      <c r="R326" s="34">
        <v>0</v>
      </c>
      <c r="S326" s="34">
        <v>24</v>
      </c>
    </row>
    <row r="327" spans="1:19" ht="16.5" customHeight="1">
      <c r="A327" s="23">
        <v>2015</v>
      </c>
      <c r="B327" s="13" t="s">
        <v>1886</v>
      </c>
      <c r="C327" s="13" t="s">
        <v>104</v>
      </c>
      <c r="D327" s="13" t="s">
        <v>205</v>
      </c>
      <c r="E327" s="13" t="s">
        <v>110</v>
      </c>
      <c r="F327" s="13"/>
      <c r="G327" s="13" t="s">
        <v>4747</v>
      </c>
      <c r="H327" s="13" t="s">
        <v>6</v>
      </c>
      <c r="I327" s="13" t="s">
        <v>2190</v>
      </c>
      <c r="J327" s="13" t="s">
        <v>2706</v>
      </c>
      <c r="K327" s="13" t="s">
        <v>2706</v>
      </c>
      <c r="L327" s="13"/>
      <c r="M327" s="13" t="s">
        <v>0</v>
      </c>
      <c r="N327" s="34">
        <v>0</v>
      </c>
      <c r="O327" s="34">
        <v>0</v>
      </c>
      <c r="P327" s="34">
        <v>0</v>
      </c>
      <c r="Q327" s="34">
        <v>0</v>
      </c>
      <c r="R327" s="34">
        <v>0</v>
      </c>
      <c r="S327" s="34">
        <v>30</v>
      </c>
    </row>
    <row r="328" spans="1:19" ht="16.5" customHeight="1">
      <c r="A328" s="23">
        <v>2015</v>
      </c>
      <c r="B328" s="13" t="s">
        <v>1886</v>
      </c>
      <c r="C328" s="13" t="s">
        <v>104</v>
      </c>
      <c r="D328" s="13" t="s">
        <v>205</v>
      </c>
      <c r="E328" s="13" t="s">
        <v>111</v>
      </c>
      <c r="F328" s="13"/>
      <c r="G328" s="13" t="s">
        <v>4747</v>
      </c>
      <c r="H328" s="13" t="s">
        <v>6</v>
      </c>
      <c r="I328" s="13" t="s">
        <v>2190</v>
      </c>
      <c r="J328" s="13" t="s">
        <v>2706</v>
      </c>
      <c r="K328" s="13" t="s">
        <v>2706</v>
      </c>
      <c r="L328" s="13" t="s">
        <v>2738</v>
      </c>
      <c r="M328" s="13" t="s">
        <v>2752</v>
      </c>
      <c r="N328" s="34">
        <v>0</v>
      </c>
      <c r="O328" s="34">
        <v>0</v>
      </c>
      <c r="P328" s="34">
        <v>0</v>
      </c>
      <c r="Q328" s="34">
        <v>0</v>
      </c>
      <c r="R328" s="34">
        <v>0</v>
      </c>
      <c r="S328" s="34">
        <v>39</v>
      </c>
    </row>
    <row r="329" spans="1:19" ht="16.5" customHeight="1">
      <c r="A329" s="23">
        <v>2015</v>
      </c>
      <c r="B329" s="13" t="s">
        <v>1886</v>
      </c>
      <c r="C329" s="13" t="s">
        <v>104</v>
      </c>
      <c r="D329" s="13" t="s">
        <v>206</v>
      </c>
      <c r="E329" s="13" t="s">
        <v>114</v>
      </c>
      <c r="F329" s="13"/>
      <c r="G329" s="13" t="s">
        <v>4747</v>
      </c>
      <c r="H329" s="13" t="s">
        <v>6</v>
      </c>
      <c r="I329" s="13" t="s">
        <v>2394</v>
      </c>
      <c r="J329" s="13" t="s">
        <v>2958</v>
      </c>
      <c r="K329" s="13">
        <v>4</v>
      </c>
      <c r="L329" s="13"/>
      <c r="M329" s="13" t="s">
        <v>0</v>
      </c>
      <c r="N329" s="34">
        <v>0</v>
      </c>
      <c r="O329" s="34">
        <v>0</v>
      </c>
      <c r="P329" s="34">
        <v>0</v>
      </c>
      <c r="Q329" s="34">
        <v>0</v>
      </c>
      <c r="R329" s="34">
        <v>0</v>
      </c>
      <c r="S329" s="34">
        <v>44</v>
      </c>
    </row>
    <row r="330" spans="1:19" ht="16.5" customHeight="1">
      <c r="A330" s="23">
        <v>2015</v>
      </c>
      <c r="B330" s="13" t="s">
        <v>1886</v>
      </c>
      <c r="C330" s="13" t="s">
        <v>104</v>
      </c>
      <c r="D330" s="13" t="s">
        <v>206</v>
      </c>
      <c r="E330" s="13" t="s">
        <v>115</v>
      </c>
      <c r="F330" s="13"/>
      <c r="G330" s="13" t="s">
        <v>4747</v>
      </c>
      <c r="H330" s="13" t="s">
        <v>6</v>
      </c>
      <c r="I330" s="13" t="s">
        <v>2931</v>
      </c>
      <c r="J330" s="13" t="s">
        <v>2706</v>
      </c>
      <c r="K330" s="13" t="s">
        <v>2706</v>
      </c>
      <c r="L330" s="13" t="s">
        <v>2738</v>
      </c>
      <c r="M330" s="13" t="s">
        <v>2748</v>
      </c>
      <c r="N330" s="34">
        <v>0</v>
      </c>
      <c r="O330" s="34">
        <v>0</v>
      </c>
      <c r="P330" s="34">
        <v>0</v>
      </c>
      <c r="Q330" s="34">
        <v>0</v>
      </c>
      <c r="R330" s="34">
        <v>0</v>
      </c>
      <c r="S330" s="34">
        <v>48</v>
      </c>
    </row>
    <row r="331" spans="1:19" ht="16.5" customHeight="1">
      <c r="A331" s="23">
        <v>2015</v>
      </c>
      <c r="B331" s="13" t="s">
        <v>1886</v>
      </c>
      <c r="C331" s="13" t="s">
        <v>104</v>
      </c>
      <c r="D331" s="13" t="s">
        <v>206</v>
      </c>
      <c r="E331" s="13" t="s">
        <v>116</v>
      </c>
      <c r="F331" s="13"/>
      <c r="G331" s="13" t="s">
        <v>4747</v>
      </c>
      <c r="H331" s="13" t="s">
        <v>6</v>
      </c>
      <c r="I331" s="13" t="s">
        <v>2931</v>
      </c>
      <c r="J331" s="13" t="s">
        <v>2706</v>
      </c>
      <c r="K331" s="13" t="s">
        <v>2706</v>
      </c>
      <c r="L331" s="13" t="s">
        <v>2738</v>
      </c>
      <c r="M331" s="13" t="s">
        <v>2813</v>
      </c>
      <c r="N331" s="34">
        <v>0</v>
      </c>
      <c r="O331" s="34">
        <v>0</v>
      </c>
      <c r="P331" s="34">
        <v>0</v>
      </c>
      <c r="Q331" s="34">
        <v>0</v>
      </c>
      <c r="R331" s="34">
        <v>0</v>
      </c>
      <c r="S331" s="34">
        <v>40</v>
      </c>
    </row>
    <row r="332" spans="1:19" ht="16.5" customHeight="1">
      <c r="A332" s="23">
        <v>2015</v>
      </c>
      <c r="B332" s="13" t="s">
        <v>1886</v>
      </c>
      <c r="C332" s="13" t="s">
        <v>104</v>
      </c>
      <c r="D332" s="13" t="s">
        <v>206</v>
      </c>
      <c r="E332" s="13" t="s">
        <v>117</v>
      </c>
      <c r="F332" s="13"/>
      <c r="G332" s="13" t="s">
        <v>4747</v>
      </c>
      <c r="H332" s="13" t="s">
        <v>6</v>
      </c>
      <c r="I332" s="13" t="s">
        <v>2394</v>
      </c>
      <c r="J332" s="13" t="s">
        <v>2959</v>
      </c>
      <c r="K332" s="13">
        <v>6</v>
      </c>
      <c r="L332" s="13"/>
      <c r="M332" s="13" t="s">
        <v>0</v>
      </c>
      <c r="N332" s="34">
        <v>0</v>
      </c>
      <c r="O332" s="34">
        <v>0</v>
      </c>
      <c r="P332" s="34">
        <v>0</v>
      </c>
      <c r="Q332" s="34">
        <v>0</v>
      </c>
      <c r="R332" s="34">
        <v>0</v>
      </c>
      <c r="S332" s="34">
        <v>42</v>
      </c>
    </row>
    <row r="333" spans="1:19" ht="16.5" customHeight="1">
      <c r="A333" s="23">
        <v>2015</v>
      </c>
      <c r="B333" s="13" t="s">
        <v>1886</v>
      </c>
      <c r="C333" s="13" t="s">
        <v>104</v>
      </c>
      <c r="D333" s="13" t="s">
        <v>206</v>
      </c>
      <c r="E333" s="13" t="s">
        <v>118</v>
      </c>
      <c r="F333" s="13"/>
      <c r="G333" s="13" t="s">
        <v>4747</v>
      </c>
      <c r="H333" s="13" t="s">
        <v>6</v>
      </c>
      <c r="I333" s="13" t="s">
        <v>2931</v>
      </c>
      <c r="J333" s="13" t="s">
        <v>2706</v>
      </c>
      <c r="K333" s="13" t="s">
        <v>2706</v>
      </c>
      <c r="L333" s="13" t="s">
        <v>2738</v>
      </c>
      <c r="M333" s="13" t="s">
        <v>3036</v>
      </c>
      <c r="N333" s="34">
        <v>0</v>
      </c>
      <c r="O333" s="34">
        <v>0</v>
      </c>
      <c r="P333" s="34">
        <v>0</v>
      </c>
      <c r="Q333" s="34">
        <v>0</v>
      </c>
      <c r="R333" s="34">
        <v>0</v>
      </c>
      <c r="S333" s="34">
        <v>42</v>
      </c>
    </row>
    <row r="334" spans="1:19" ht="16.5" customHeight="1">
      <c r="A334" s="23">
        <v>2015</v>
      </c>
      <c r="B334" s="13" t="s">
        <v>1886</v>
      </c>
      <c r="C334" s="13" t="s">
        <v>104</v>
      </c>
      <c r="D334" s="13" t="s">
        <v>6702</v>
      </c>
      <c r="E334" s="13" t="s">
        <v>1486</v>
      </c>
      <c r="F334" s="13"/>
      <c r="G334" s="13" t="s">
        <v>4747</v>
      </c>
      <c r="H334" s="13" t="s">
        <v>6</v>
      </c>
      <c r="I334" s="13" t="s">
        <v>2394</v>
      </c>
      <c r="J334" s="13" t="s">
        <v>2954</v>
      </c>
      <c r="K334" s="13">
        <v>8</v>
      </c>
      <c r="L334" s="13"/>
      <c r="M334" s="13" t="s">
        <v>0</v>
      </c>
      <c r="N334" s="34">
        <v>0</v>
      </c>
      <c r="O334" s="34">
        <v>0</v>
      </c>
      <c r="P334" s="34">
        <v>0</v>
      </c>
      <c r="Q334" s="34">
        <v>0</v>
      </c>
      <c r="R334" s="34">
        <v>0</v>
      </c>
      <c r="S334" s="34">
        <v>0</v>
      </c>
    </row>
    <row r="335" spans="1:19" ht="16.5" customHeight="1">
      <c r="A335" s="23">
        <v>2015</v>
      </c>
      <c r="B335" s="13" t="s">
        <v>1886</v>
      </c>
      <c r="C335" s="13" t="s">
        <v>104</v>
      </c>
      <c r="D335" s="13" t="s">
        <v>6702</v>
      </c>
      <c r="E335" s="13" t="s">
        <v>1470</v>
      </c>
      <c r="F335" s="13"/>
      <c r="G335" s="13" t="s">
        <v>4747</v>
      </c>
      <c r="H335" s="13" t="s">
        <v>6</v>
      </c>
      <c r="I335" s="13" t="s">
        <v>2394</v>
      </c>
      <c r="J335" s="13" t="s">
        <v>2955</v>
      </c>
      <c r="K335" s="13">
        <v>6</v>
      </c>
      <c r="L335" s="13"/>
      <c r="M335" s="13" t="s">
        <v>0</v>
      </c>
      <c r="N335" s="34">
        <v>115</v>
      </c>
      <c r="O335" s="34">
        <v>0</v>
      </c>
      <c r="P335" s="34">
        <v>0</v>
      </c>
      <c r="Q335" s="34">
        <v>33</v>
      </c>
      <c r="R335" s="34">
        <v>17</v>
      </c>
      <c r="S335" s="34">
        <v>0</v>
      </c>
    </row>
    <row r="336" spans="1:19" ht="16.5" customHeight="1">
      <c r="A336" s="23">
        <v>2015</v>
      </c>
      <c r="B336" s="13" t="s">
        <v>1886</v>
      </c>
      <c r="C336" s="13" t="s">
        <v>104</v>
      </c>
      <c r="D336" s="13" t="s">
        <v>6702</v>
      </c>
      <c r="E336" s="13" t="s">
        <v>1471</v>
      </c>
      <c r="F336" s="13"/>
      <c r="G336" s="13" t="s">
        <v>4747</v>
      </c>
      <c r="H336" s="13" t="s">
        <v>6</v>
      </c>
      <c r="I336" s="13" t="s">
        <v>2394</v>
      </c>
      <c r="J336" s="13" t="s">
        <v>2956</v>
      </c>
      <c r="K336" s="13">
        <v>8</v>
      </c>
      <c r="L336" s="13"/>
      <c r="M336" s="13" t="s">
        <v>0</v>
      </c>
      <c r="N336" s="34">
        <v>109</v>
      </c>
      <c r="O336" s="34">
        <v>28</v>
      </c>
      <c r="P336" s="34">
        <v>7</v>
      </c>
      <c r="Q336" s="34">
        <v>35</v>
      </c>
      <c r="R336" s="34">
        <v>16</v>
      </c>
      <c r="S336" s="34">
        <v>0</v>
      </c>
    </row>
    <row r="337" spans="1:19" ht="16.5" customHeight="1">
      <c r="A337" s="23">
        <v>2015</v>
      </c>
      <c r="B337" s="13" t="s">
        <v>1886</v>
      </c>
      <c r="C337" s="13" t="s">
        <v>104</v>
      </c>
      <c r="D337" s="13" t="s">
        <v>6702</v>
      </c>
      <c r="E337" s="13" t="s">
        <v>1472</v>
      </c>
      <c r="F337" s="13"/>
      <c r="G337" s="13" t="s">
        <v>4747</v>
      </c>
      <c r="H337" s="13" t="s">
        <v>6</v>
      </c>
      <c r="I337" s="13" t="s">
        <v>2394</v>
      </c>
      <c r="J337" s="13" t="s">
        <v>2957</v>
      </c>
      <c r="K337" s="13">
        <v>8</v>
      </c>
      <c r="L337" s="13"/>
      <c r="M337" s="13" t="s">
        <v>0</v>
      </c>
      <c r="N337" s="34">
        <v>115</v>
      </c>
      <c r="O337" s="34">
        <v>0</v>
      </c>
      <c r="P337" s="34">
        <v>0</v>
      </c>
      <c r="Q337" s="34">
        <v>33</v>
      </c>
      <c r="R337" s="34">
        <v>16</v>
      </c>
      <c r="S337" s="34">
        <v>0</v>
      </c>
    </row>
    <row r="338" spans="1:19" ht="16.5" customHeight="1">
      <c r="A338" s="23">
        <v>2015</v>
      </c>
      <c r="B338" s="13" t="s">
        <v>1886</v>
      </c>
      <c r="C338" s="13" t="s">
        <v>120</v>
      </c>
      <c r="D338" s="13" t="s">
        <v>207</v>
      </c>
      <c r="E338" s="13" t="s">
        <v>155</v>
      </c>
      <c r="F338" s="13"/>
      <c r="G338" s="13" t="s">
        <v>4747</v>
      </c>
      <c r="H338" s="13" t="s">
        <v>6</v>
      </c>
      <c r="I338" s="13" t="s">
        <v>2190</v>
      </c>
      <c r="J338" s="13" t="s">
        <v>2706</v>
      </c>
      <c r="K338" s="13" t="s">
        <v>2706</v>
      </c>
      <c r="L338" s="13" t="s">
        <v>2738</v>
      </c>
      <c r="M338" s="13" t="s">
        <v>2908</v>
      </c>
      <c r="N338" s="34">
        <v>0</v>
      </c>
      <c r="O338" s="34">
        <v>0</v>
      </c>
      <c r="P338" s="34">
        <v>0</v>
      </c>
      <c r="Q338" s="34">
        <v>0</v>
      </c>
      <c r="R338" s="34">
        <v>0</v>
      </c>
      <c r="S338" s="34">
        <v>110</v>
      </c>
    </row>
    <row r="339" spans="1:19" ht="16.5" customHeight="1">
      <c r="A339" s="23">
        <v>2015</v>
      </c>
      <c r="B339" s="13" t="s">
        <v>1886</v>
      </c>
      <c r="C339" s="13" t="s">
        <v>120</v>
      </c>
      <c r="D339" s="13" t="s">
        <v>2704</v>
      </c>
      <c r="E339" s="13" t="s">
        <v>121</v>
      </c>
      <c r="F339" s="13"/>
      <c r="G339" s="13" t="s">
        <v>4747</v>
      </c>
      <c r="H339" s="13" t="s">
        <v>6</v>
      </c>
      <c r="I339" s="13" t="s">
        <v>2931</v>
      </c>
      <c r="J339" s="13" t="s">
        <v>2706</v>
      </c>
      <c r="K339" s="13" t="s">
        <v>2706</v>
      </c>
      <c r="L339" s="13" t="s">
        <v>2738</v>
      </c>
      <c r="M339" s="13" t="s">
        <v>3017</v>
      </c>
      <c r="N339" s="34">
        <v>0</v>
      </c>
      <c r="O339" s="34">
        <v>0</v>
      </c>
      <c r="P339" s="34">
        <v>0</v>
      </c>
      <c r="Q339" s="34">
        <v>0</v>
      </c>
      <c r="R339" s="34">
        <v>0</v>
      </c>
      <c r="S339" s="34">
        <v>195</v>
      </c>
    </row>
    <row r="340" spans="1:19" ht="16.5" customHeight="1">
      <c r="A340" s="23">
        <v>2015</v>
      </c>
      <c r="B340" s="13" t="s">
        <v>1886</v>
      </c>
      <c r="C340" s="13" t="s">
        <v>120</v>
      </c>
      <c r="D340" s="13" t="s">
        <v>2704</v>
      </c>
      <c r="E340" s="13" t="s">
        <v>122</v>
      </c>
      <c r="F340" s="13"/>
      <c r="G340" s="13" t="s">
        <v>4747</v>
      </c>
      <c r="H340" s="13" t="s">
        <v>6</v>
      </c>
      <c r="I340" s="13" t="s">
        <v>2931</v>
      </c>
      <c r="J340" s="13" t="s">
        <v>2706</v>
      </c>
      <c r="K340" s="13" t="s">
        <v>2706</v>
      </c>
      <c r="L340" s="13" t="s">
        <v>2738</v>
      </c>
      <c r="M340" s="13" t="s">
        <v>2781</v>
      </c>
      <c r="N340" s="34">
        <v>0</v>
      </c>
      <c r="O340" s="34">
        <v>0</v>
      </c>
      <c r="P340" s="34">
        <v>0</v>
      </c>
      <c r="Q340" s="34">
        <v>0</v>
      </c>
      <c r="R340" s="34">
        <v>0</v>
      </c>
      <c r="S340" s="34">
        <v>132</v>
      </c>
    </row>
    <row r="341" spans="1:19" ht="16.5" customHeight="1">
      <c r="A341" s="23">
        <v>2015</v>
      </c>
      <c r="B341" s="13" t="s">
        <v>1886</v>
      </c>
      <c r="C341" s="13" t="s">
        <v>120</v>
      </c>
      <c r="D341" s="13" t="s">
        <v>2704</v>
      </c>
      <c r="E341" s="13" t="s">
        <v>123</v>
      </c>
      <c r="F341" s="13"/>
      <c r="G341" s="13" t="s">
        <v>4747</v>
      </c>
      <c r="H341" s="13" t="s">
        <v>6</v>
      </c>
      <c r="I341" s="13" t="s">
        <v>2190</v>
      </c>
      <c r="J341" s="13" t="s">
        <v>2706</v>
      </c>
      <c r="K341" s="13" t="s">
        <v>2706</v>
      </c>
      <c r="L341" s="13" t="s">
        <v>2738</v>
      </c>
      <c r="M341" s="13" t="s">
        <v>2898</v>
      </c>
      <c r="N341" s="34">
        <v>0</v>
      </c>
      <c r="O341" s="34">
        <v>0</v>
      </c>
      <c r="P341" s="34">
        <v>0</v>
      </c>
      <c r="Q341" s="34">
        <v>0</v>
      </c>
      <c r="R341" s="34">
        <v>0</v>
      </c>
      <c r="S341" s="34">
        <v>120</v>
      </c>
    </row>
    <row r="342" spans="1:19" ht="16.5" customHeight="1">
      <c r="A342" s="23">
        <v>2015</v>
      </c>
      <c r="B342" s="13" t="s">
        <v>1886</v>
      </c>
      <c r="C342" s="13" t="s">
        <v>120</v>
      </c>
      <c r="D342" s="13" t="s">
        <v>2704</v>
      </c>
      <c r="E342" s="13" t="s">
        <v>124</v>
      </c>
      <c r="F342" s="13"/>
      <c r="G342" s="13" t="s">
        <v>4747</v>
      </c>
      <c r="H342" s="13" t="s">
        <v>6</v>
      </c>
      <c r="I342" s="13" t="s">
        <v>2931</v>
      </c>
      <c r="J342" s="13" t="s">
        <v>2706</v>
      </c>
      <c r="K342" s="13" t="s">
        <v>2706</v>
      </c>
      <c r="L342" s="13" t="s">
        <v>2738</v>
      </c>
      <c r="M342" s="13" t="s">
        <v>3018</v>
      </c>
      <c r="N342" s="34">
        <v>0</v>
      </c>
      <c r="O342" s="34">
        <v>0</v>
      </c>
      <c r="P342" s="34">
        <v>0</v>
      </c>
      <c r="Q342" s="34">
        <v>0</v>
      </c>
      <c r="R342" s="34">
        <v>0</v>
      </c>
      <c r="S342" s="34">
        <v>262</v>
      </c>
    </row>
    <row r="343" spans="1:19" ht="16.5" customHeight="1">
      <c r="A343" s="23">
        <v>2015</v>
      </c>
      <c r="B343" s="13" t="s">
        <v>1886</v>
      </c>
      <c r="C343" s="13" t="s">
        <v>120</v>
      </c>
      <c r="D343" s="13" t="s">
        <v>2704</v>
      </c>
      <c r="E343" s="13" t="s">
        <v>125</v>
      </c>
      <c r="F343" s="13"/>
      <c r="G343" s="13" t="s">
        <v>4747</v>
      </c>
      <c r="H343" s="13" t="s">
        <v>6</v>
      </c>
      <c r="I343" s="13" t="s">
        <v>2931</v>
      </c>
      <c r="J343" s="13" t="s">
        <v>2706</v>
      </c>
      <c r="K343" s="13" t="s">
        <v>2706</v>
      </c>
      <c r="L343" s="13" t="s">
        <v>2738</v>
      </c>
      <c r="M343" s="13" t="s">
        <v>2780</v>
      </c>
      <c r="N343" s="34">
        <v>0</v>
      </c>
      <c r="O343" s="34">
        <v>0</v>
      </c>
      <c r="P343" s="34">
        <v>0</v>
      </c>
      <c r="Q343" s="34">
        <v>0</v>
      </c>
      <c r="R343" s="34">
        <v>0</v>
      </c>
      <c r="S343" s="34">
        <v>249</v>
      </c>
    </row>
    <row r="344" spans="1:19" ht="16.5" customHeight="1">
      <c r="A344" s="23">
        <v>2015</v>
      </c>
      <c r="B344" s="13" t="s">
        <v>1886</v>
      </c>
      <c r="C344" s="13" t="s">
        <v>120</v>
      </c>
      <c r="D344" s="13" t="s">
        <v>2704</v>
      </c>
      <c r="E344" s="13" t="s">
        <v>128</v>
      </c>
      <c r="F344" s="13"/>
      <c r="G344" s="13" t="s">
        <v>4747</v>
      </c>
      <c r="H344" s="13" t="s">
        <v>6</v>
      </c>
      <c r="I344" s="13" t="s">
        <v>2931</v>
      </c>
      <c r="J344" s="13" t="s">
        <v>2706</v>
      </c>
      <c r="K344" s="13" t="s">
        <v>2706</v>
      </c>
      <c r="L344" s="13" t="s">
        <v>2738</v>
      </c>
      <c r="M344" s="13" t="s">
        <v>3019</v>
      </c>
      <c r="N344" s="34">
        <v>0</v>
      </c>
      <c r="O344" s="34">
        <v>0</v>
      </c>
      <c r="P344" s="34">
        <v>0</v>
      </c>
      <c r="Q344" s="34">
        <v>0</v>
      </c>
      <c r="R344" s="34">
        <v>0</v>
      </c>
      <c r="S344" s="34">
        <v>111</v>
      </c>
    </row>
    <row r="345" spans="1:19" ht="16.5" customHeight="1">
      <c r="A345" s="23">
        <v>2015</v>
      </c>
      <c r="B345" s="13" t="s">
        <v>1886</v>
      </c>
      <c r="C345" s="13" t="s">
        <v>120</v>
      </c>
      <c r="D345" s="13" t="s">
        <v>2704</v>
      </c>
      <c r="E345" s="13" t="s">
        <v>129</v>
      </c>
      <c r="F345" s="13"/>
      <c r="G345" s="13" t="s">
        <v>4747</v>
      </c>
      <c r="H345" s="13" t="s">
        <v>6</v>
      </c>
      <c r="I345" s="13" t="s">
        <v>2931</v>
      </c>
      <c r="J345" s="13" t="s">
        <v>2706</v>
      </c>
      <c r="K345" s="13" t="s">
        <v>2706</v>
      </c>
      <c r="L345" s="13" t="s">
        <v>2738</v>
      </c>
      <c r="M345" s="13" t="s">
        <v>2774</v>
      </c>
      <c r="N345" s="34">
        <v>0</v>
      </c>
      <c r="O345" s="34">
        <v>0</v>
      </c>
      <c r="P345" s="34">
        <v>0</v>
      </c>
      <c r="Q345" s="34">
        <v>0</v>
      </c>
      <c r="R345" s="34">
        <v>0</v>
      </c>
      <c r="S345" s="34">
        <v>129</v>
      </c>
    </row>
    <row r="346" spans="1:19" ht="16.5" customHeight="1">
      <c r="A346" s="23">
        <v>2015</v>
      </c>
      <c r="B346" s="13" t="s">
        <v>1886</v>
      </c>
      <c r="C346" s="13" t="s">
        <v>120</v>
      </c>
      <c r="D346" s="13" t="s">
        <v>2704</v>
      </c>
      <c r="E346" s="13" t="s">
        <v>130</v>
      </c>
      <c r="F346" s="13"/>
      <c r="G346" s="13" t="s">
        <v>4747</v>
      </c>
      <c r="H346" s="13" t="s">
        <v>6</v>
      </c>
      <c r="I346" s="13" t="s">
        <v>2931</v>
      </c>
      <c r="J346" s="13" t="s">
        <v>2706</v>
      </c>
      <c r="K346" s="13" t="s">
        <v>2706</v>
      </c>
      <c r="L346" s="13" t="s">
        <v>2738</v>
      </c>
      <c r="M346" s="13" t="s">
        <v>3021</v>
      </c>
      <c r="N346" s="34">
        <v>0</v>
      </c>
      <c r="O346" s="34">
        <v>0</v>
      </c>
      <c r="P346" s="34">
        <v>0</v>
      </c>
      <c r="Q346" s="34">
        <v>0</v>
      </c>
      <c r="R346" s="34">
        <v>0</v>
      </c>
      <c r="S346" s="34">
        <v>187</v>
      </c>
    </row>
    <row r="347" spans="1:19" ht="16.5" customHeight="1">
      <c r="A347" s="23">
        <v>2015</v>
      </c>
      <c r="B347" s="13" t="s">
        <v>1886</v>
      </c>
      <c r="C347" s="13" t="s">
        <v>120</v>
      </c>
      <c r="D347" s="13" t="s">
        <v>2704</v>
      </c>
      <c r="E347" s="13" t="s">
        <v>131</v>
      </c>
      <c r="F347" s="13"/>
      <c r="G347" s="13" t="s">
        <v>4747</v>
      </c>
      <c r="H347" s="13" t="s">
        <v>6</v>
      </c>
      <c r="I347" s="13" t="s">
        <v>2190</v>
      </c>
      <c r="J347" s="13" t="s">
        <v>2706</v>
      </c>
      <c r="K347" s="13" t="s">
        <v>2706</v>
      </c>
      <c r="L347" s="13" t="s">
        <v>2738</v>
      </c>
      <c r="M347" s="13" t="s">
        <v>2767</v>
      </c>
      <c r="N347" s="34">
        <v>0</v>
      </c>
      <c r="O347" s="34">
        <v>0</v>
      </c>
      <c r="P347" s="34">
        <v>0</v>
      </c>
      <c r="Q347" s="34">
        <v>0</v>
      </c>
      <c r="R347" s="34">
        <v>0</v>
      </c>
      <c r="S347" s="34">
        <v>257</v>
      </c>
    </row>
    <row r="348" spans="1:19" ht="16.5" customHeight="1">
      <c r="A348" s="23">
        <v>2015</v>
      </c>
      <c r="B348" s="13" t="s">
        <v>1886</v>
      </c>
      <c r="C348" s="13" t="s">
        <v>120</v>
      </c>
      <c r="D348" s="13" t="s">
        <v>2704</v>
      </c>
      <c r="E348" s="13" t="s">
        <v>132</v>
      </c>
      <c r="F348" s="13"/>
      <c r="G348" s="13" t="s">
        <v>4747</v>
      </c>
      <c r="H348" s="13" t="s">
        <v>6</v>
      </c>
      <c r="I348" s="13" t="s">
        <v>2931</v>
      </c>
      <c r="J348" s="13" t="s">
        <v>2706</v>
      </c>
      <c r="K348" s="13" t="s">
        <v>2706</v>
      </c>
      <c r="L348" s="13" t="s">
        <v>2738</v>
      </c>
      <c r="M348" s="13" t="s">
        <v>3022</v>
      </c>
      <c r="N348" s="34">
        <v>0</v>
      </c>
      <c r="O348" s="34">
        <v>0</v>
      </c>
      <c r="P348" s="34">
        <v>0</v>
      </c>
      <c r="Q348" s="34">
        <v>0</v>
      </c>
      <c r="R348" s="34">
        <v>0</v>
      </c>
      <c r="S348" s="34">
        <v>261</v>
      </c>
    </row>
    <row r="349" spans="1:19" ht="16.5" customHeight="1">
      <c r="A349" s="23">
        <v>2015</v>
      </c>
      <c r="B349" s="13" t="s">
        <v>1886</v>
      </c>
      <c r="C349" s="13" t="s">
        <v>120</v>
      </c>
      <c r="D349" s="13" t="s">
        <v>2704</v>
      </c>
      <c r="E349" s="13" t="s">
        <v>133</v>
      </c>
      <c r="F349" s="13"/>
      <c r="G349" s="13" t="s">
        <v>4747</v>
      </c>
      <c r="H349" s="13" t="s">
        <v>6</v>
      </c>
      <c r="I349" s="13" t="s">
        <v>2190</v>
      </c>
      <c r="J349" s="13" t="s">
        <v>2706</v>
      </c>
      <c r="K349" s="13" t="s">
        <v>2706</v>
      </c>
      <c r="L349" s="13" t="s">
        <v>2738</v>
      </c>
      <c r="M349" s="13" t="s">
        <v>2878</v>
      </c>
      <c r="N349" s="34">
        <v>0</v>
      </c>
      <c r="O349" s="34">
        <v>0</v>
      </c>
      <c r="P349" s="34">
        <v>0</v>
      </c>
      <c r="Q349" s="34">
        <v>0</v>
      </c>
      <c r="R349" s="34">
        <v>0</v>
      </c>
      <c r="S349" s="34">
        <v>127</v>
      </c>
    </row>
    <row r="350" spans="1:19" ht="16.5" customHeight="1">
      <c r="A350" s="23">
        <v>2015</v>
      </c>
      <c r="B350" s="13" t="s">
        <v>1886</v>
      </c>
      <c r="C350" s="13" t="s">
        <v>120</v>
      </c>
      <c r="D350" s="13" t="s">
        <v>2704</v>
      </c>
      <c r="E350" s="13" t="s">
        <v>134</v>
      </c>
      <c r="F350" s="13"/>
      <c r="G350" s="13" t="s">
        <v>4747</v>
      </c>
      <c r="H350" s="13" t="s">
        <v>6</v>
      </c>
      <c r="I350" s="13" t="s">
        <v>2190</v>
      </c>
      <c r="J350" s="13" t="s">
        <v>2706</v>
      </c>
      <c r="K350" s="13" t="s">
        <v>2706</v>
      </c>
      <c r="L350" s="13" t="s">
        <v>2738</v>
      </c>
      <c r="M350" s="13" t="s">
        <v>2875</v>
      </c>
      <c r="N350" s="34">
        <v>0</v>
      </c>
      <c r="O350" s="34">
        <v>0</v>
      </c>
      <c r="P350" s="34">
        <v>0</v>
      </c>
      <c r="Q350" s="34">
        <v>0</v>
      </c>
      <c r="R350" s="34">
        <v>0</v>
      </c>
      <c r="S350" s="34">
        <v>131</v>
      </c>
    </row>
    <row r="351" spans="1:19" ht="16.5" customHeight="1">
      <c r="A351" s="23">
        <v>2015</v>
      </c>
      <c r="B351" s="13" t="s">
        <v>1886</v>
      </c>
      <c r="C351" s="13" t="s">
        <v>120</v>
      </c>
      <c r="D351" s="13" t="s">
        <v>2704</v>
      </c>
      <c r="E351" s="13" t="s">
        <v>135</v>
      </c>
      <c r="F351" s="13"/>
      <c r="G351" s="13" t="s">
        <v>4747</v>
      </c>
      <c r="H351" s="13" t="s">
        <v>6</v>
      </c>
      <c r="I351" s="13" t="s">
        <v>2190</v>
      </c>
      <c r="J351" s="13" t="s">
        <v>2706</v>
      </c>
      <c r="K351" s="13" t="s">
        <v>2706</v>
      </c>
      <c r="L351" s="13" t="s">
        <v>2738</v>
      </c>
      <c r="M351" s="13" t="s">
        <v>2874</v>
      </c>
      <c r="N351" s="34">
        <v>0</v>
      </c>
      <c r="O351" s="34">
        <v>0</v>
      </c>
      <c r="P351" s="34">
        <v>0</v>
      </c>
      <c r="Q351" s="34">
        <v>0</v>
      </c>
      <c r="R351" s="34">
        <v>0</v>
      </c>
      <c r="S351" s="34">
        <v>196</v>
      </c>
    </row>
    <row r="352" spans="1:19" ht="16.5" customHeight="1">
      <c r="A352" s="23">
        <v>2015</v>
      </c>
      <c r="B352" s="13" t="s">
        <v>1886</v>
      </c>
      <c r="C352" s="13" t="s">
        <v>120</v>
      </c>
      <c r="D352" s="13" t="s">
        <v>2704</v>
      </c>
      <c r="E352" s="13" t="s">
        <v>136</v>
      </c>
      <c r="F352" s="13"/>
      <c r="G352" s="13" t="s">
        <v>4747</v>
      </c>
      <c r="H352" s="13" t="s">
        <v>6</v>
      </c>
      <c r="I352" s="13" t="s">
        <v>2931</v>
      </c>
      <c r="J352" s="13" t="s">
        <v>2706</v>
      </c>
      <c r="K352" s="13" t="s">
        <v>2706</v>
      </c>
      <c r="L352" s="13" t="s">
        <v>2738</v>
      </c>
      <c r="M352" s="13" t="s">
        <v>2873</v>
      </c>
      <c r="N352" s="34">
        <v>0</v>
      </c>
      <c r="O352" s="34">
        <v>0</v>
      </c>
      <c r="P352" s="34">
        <v>0</v>
      </c>
      <c r="Q352" s="34">
        <v>0</v>
      </c>
      <c r="R352" s="34">
        <v>0</v>
      </c>
      <c r="S352" s="34">
        <v>198</v>
      </c>
    </row>
    <row r="353" spans="1:19" ht="16.5" customHeight="1">
      <c r="A353" s="23">
        <v>2015</v>
      </c>
      <c r="B353" s="13" t="s">
        <v>1886</v>
      </c>
      <c r="C353" s="13" t="s">
        <v>120</v>
      </c>
      <c r="D353" s="13" t="s">
        <v>2704</v>
      </c>
      <c r="E353" s="13" t="s">
        <v>137</v>
      </c>
      <c r="F353" s="13"/>
      <c r="G353" s="13" t="s">
        <v>4747</v>
      </c>
      <c r="H353" s="13" t="s">
        <v>6</v>
      </c>
      <c r="I353" s="13" t="s">
        <v>2931</v>
      </c>
      <c r="J353" s="13" t="s">
        <v>2706</v>
      </c>
      <c r="K353" s="13" t="s">
        <v>2706</v>
      </c>
      <c r="L353" s="13" t="s">
        <v>2738</v>
      </c>
      <c r="M353" s="13" t="s">
        <v>3023</v>
      </c>
      <c r="N353" s="34">
        <v>0</v>
      </c>
      <c r="O353" s="34">
        <v>0</v>
      </c>
      <c r="P353" s="34">
        <v>0</v>
      </c>
      <c r="Q353" s="34">
        <v>0</v>
      </c>
      <c r="R353" s="34">
        <v>0</v>
      </c>
      <c r="S353" s="34">
        <v>192</v>
      </c>
    </row>
    <row r="354" spans="1:19" ht="16.5" customHeight="1">
      <c r="A354" s="23">
        <v>2015</v>
      </c>
      <c r="B354" s="13" t="s">
        <v>1886</v>
      </c>
      <c r="C354" s="13" t="s">
        <v>120</v>
      </c>
      <c r="D354" s="13" t="s">
        <v>2704</v>
      </c>
      <c r="E354" s="13" t="s">
        <v>138</v>
      </c>
      <c r="F354" s="13"/>
      <c r="G354" s="13" t="s">
        <v>4747</v>
      </c>
      <c r="H354" s="13" t="s">
        <v>6</v>
      </c>
      <c r="I354" s="13" t="s">
        <v>2931</v>
      </c>
      <c r="J354" s="13" t="s">
        <v>2706</v>
      </c>
      <c r="K354" s="13" t="s">
        <v>2706</v>
      </c>
      <c r="L354" s="13" t="s">
        <v>2738</v>
      </c>
      <c r="M354" s="13" t="s">
        <v>3024</v>
      </c>
      <c r="N354" s="34">
        <v>0</v>
      </c>
      <c r="O354" s="34">
        <v>0</v>
      </c>
      <c r="P354" s="34">
        <v>0</v>
      </c>
      <c r="Q354" s="34">
        <v>0</v>
      </c>
      <c r="R354" s="34">
        <v>0</v>
      </c>
      <c r="S354" s="34">
        <v>132</v>
      </c>
    </row>
    <row r="355" spans="1:19" ht="16.5" customHeight="1">
      <c r="A355" s="23">
        <v>2015</v>
      </c>
      <c r="B355" s="13" t="s">
        <v>1886</v>
      </c>
      <c r="C355" s="13" t="s">
        <v>120</v>
      </c>
      <c r="D355" s="13" t="s">
        <v>2704</v>
      </c>
      <c r="E355" s="13" t="s">
        <v>139</v>
      </c>
      <c r="F355" s="13"/>
      <c r="G355" s="13" t="s">
        <v>4747</v>
      </c>
      <c r="H355" s="13" t="s">
        <v>6</v>
      </c>
      <c r="I355" s="13" t="s">
        <v>2931</v>
      </c>
      <c r="J355" s="13" t="s">
        <v>2706</v>
      </c>
      <c r="K355" s="13" t="s">
        <v>2706</v>
      </c>
      <c r="L355" s="13" t="s">
        <v>2738</v>
      </c>
      <c r="M355" s="13" t="s">
        <v>3025</v>
      </c>
      <c r="N355" s="34">
        <v>0</v>
      </c>
      <c r="O355" s="34">
        <v>0</v>
      </c>
      <c r="P355" s="34">
        <v>0</v>
      </c>
      <c r="Q355" s="34">
        <v>0</v>
      </c>
      <c r="R355" s="34">
        <v>0</v>
      </c>
      <c r="S355" s="34">
        <v>114</v>
      </c>
    </row>
    <row r="356" spans="1:19" ht="16.5" customHeight="1">
      <c r="A356" s="23">
        <v>2015</v>
      </c>
      <c r="B356" s="13" t="s">
        <v>1886</v>
      </c>
      <c r="C356" s="13" t="s">
        <v>120</v>
      </c>
      <c r="D356" s="13" t="s">
        <v>2704</v>
      </c>
      <c r="E356" s="13" t="s">
        <v>140</v>
      </c>
      <c r="F356" s="13"/>
      <c r="G356" s="13" t="s">
        <v>4747</v>
      </c>
      <c r="H356" s="13" t="s">
        <v>6</v>
      </c>
      <c r="I356" s="13" t="s">
        <v>2931</v>
      </c>
      <c r="J356" s="13" t="s">
        <v>2706</v>
      </c>
      <c r="K356" s="13" t="s">
        <v>2706</v>
      </c>
      <c r="L356" s="13" t="s">
        <v>2738</v>
      </c>
      <c r="M356" s="13" t="s">
        <v>2872</v>
      </c>
      <c r="N356" s="34">
        <v>0</v>
      </c>
      <c r="O356" s="34">
        <v>0</v>
      </c>
      <c r="P356" s="34">
        <v>0</v>
      </c>
      <c r="Q356" s="34">
        <v>0</v>
      </c>
      <c r="R356" s="34">
        <v>0</v>
      </c>
      <c r="S356" s="34">
        <v>328</v>
      </c>
    </row>
    <row r="357" spans="1:19" ht="16.5" customHeight="1">
      <c r="A357" s="23">
        <v>2015</v>
      </c>
      <c r="B357" s="13" t="s">
        <v>1886</v>
      </c>
      <c r="C357" s="13" t="s">
        <v>120</v>
      </c>
      <c r="D357" s="13" t="s">
        <v>2704</v>
      </c>
      <c r="E357" s="13" t="s">
        <v>141</v>
      </c>
      <c r="F357" s="13"/>
      <c r="G357" s="13" t="s">
        <v>4747</v>
      </c>
      <c r="H357" s="13" t="s">
        <v>6</v>
      </c>
      <c r="I357" s="13" t="s">
        <v>2931</v>
      </c>
      <c r="J357" s="13" t="s">
        <v>2706</v>
      </c>
      <c r="K357" s="13" t="s">
        <v>2706</v>
      </c>
      <c r="L357" s="13" t="s">
        <v>2738</v>
      </c>
      <c r="M357" s="13" t="s">
        <v>3026</v>
      </c>
      <c r="N357" s="34">
        <v>0</v>
      </c>
      <c r="O357" s="34">
        <v>0</v>
      </c>
      <c r="P357" s="34">
        <v>0</v>
      </c>
      <c r="Q357" s="34">
        <v>0</v>
      </c>
      <c r="R357" s="34">
        <v>0</v>
      </c>
      <c r="S357" s="34">
        <v>259</v>
      </c>
    </row>
    <row r="358" spans="1:19" ht="16.5" customHeight="1">
      <c r="A358" s="23">
        <v>2015</v>
      </c>
      <c r="B358" s="13" t="s">
        <v>1886</v>
      </c>
      <c r="C358" s="13" t="s">
        <v>120</v>
      </c>
      <c r="D358" s="13" t="s">
        <v>2704</v>
      </c>
      <c r="E358" s="13" t="s">
        <v>142</v>
      </c>
      <c r="F358" s="13"/>
      <c r="G358" s="13" t="s">
        <v>4747</v>
      </c>
      <c r="H358" s="13" t="s">
        <v>6</v>
      </c>
      <c r="I358" s="13" t="s">
        <v>2931</v>
      </c>
      <c r="J358" s="13" t="s">
        <v>2706</v>
      </c>
      <c r="K358" s="13" t="s">
        <v>2706</v>
      </c>
      <c r="L358" s="13" t="s">
        <v>2738</v>
      </c>
      <c r="M358" s="13" t="s">
        <v>3027</v>
      </c>
      <c r="N358" s="34">
        <v>0</v>
      </c>
      <c r="O358" s="34">
        <v>0</v>
      </c>
      <c r="P358" s="34">
        <v>0</v>
      </c>
      <c r="Q358" s="34">
        <v>0</v>
      </c>
      <c r="R358" s="34">
        <v>0</v>
      </c>
      <c r="S358" s="34">
        <v>168</v>
      </c>
    </row>
    <row r="359" spans="1:19" ht="16.5" customHeight="1">
      <c r="A359" s="23">
        <v>2015</v>
      </c>
      <c r="B359" s="13" t="s">
        <v>1886</v>
      </c>
      <c r="C359" s="13" t="s">
        <v>120</v>
      </c>
      <c r="D359" s="13" t="s">
        <v>2704</v>
      </c>
      <c r="E359" s="13" t="s">
        <v>143</v>
      </c>
      <c r="F359" s="13"/>
      <c r="G359" s="13" t="s">
        <v>4747</v>
      </c>
      <c r="H359" s="13" t="s">
        <v>6</v>
      </c>
      <c r="I359" s="13" t="s">
        <v>2931</v>
      </c>
      <c r="J359" s="13" t="s">
        <v>2706</v>
      </c>
      <c r="K359" s="13" t="s">
        <v>2706</v>
      </c>
      <c r="L359" s="13" t="s">
        <v>2738</v>
      </c>
      <c r="M359" s="13" t="s">
        <v>2871</v>
      </c>
      <c r="N359" s="34">
        <v>0</v>
      </c>
      <c r="O359" s="34">
        <v>0</v>
      </c>
      <c r="P359" s="34">
        <v>0</v>
      </c>
      <c r="Q359" s="34">
        <v>0</v>
      </c>
      <c r="R359" s="34">
        <v>0</v>
      </c>
      <c r="S359" s="34">
        <v>66</v>
      </c>
    </row>
    <row r="360" spans="1:19" ht="16.5" customHeight="1">
      <c r="A360" s="23">
        <v>2015</v>
      </c>
      <c r="B360" s="13" t="s">
        <v>1886</v>
      </c>
      <c r="C360" s="13" t="s">
        <v>120</v>
      </c>
      <c r="D360" s="13" t="s">
        <v>2704</v>
      </c>
      <c r="E360" s="13" t="s">
        <v>144</v>
      </c>
      <c r="F360" s="13"/>
      <c r="G360" s="13" t="s">
        <v>4747</v>
      </c>
      <c r="H360" s="13" t="s">
        <v>6</v>
      </c>
      <c r="I360" s="13" t="s">
        <v>2931</v>
      </c>
      <c r="J360" s="13" t="s">
        <v>2706</v>
      </c>
      <c r="K360" s="13" t="s">
        <v>2706</v>
      </c>
      <c r="L360" s="13" t="s">
        <v>2738</v>
      </c>
      <c r="M360" s="13" t="s">
        <v>2762</v>
      </c>
      <c r="N360" s="34">
        <v>0</v>
      </c>
      <c r="O360" s="34">
        <v>0</v>
      </c>
      <c r="P360" s="34">
        <v>0</v>
      </c>
      <c r="Q360" s="34">
        <v>0</v>
      </c>
      <c r="R360" s="34">
        <v>0</v>
      </c>
      <c r="S360" s="34">
        <v>256</v>
      </c>
    </row>
    <row r="361" spans="1:19" ht="16.5" customHeight="1">
      <c r="A361" s="23">
        <v>2015</v>
      </c>
      <c r="B361" s="13" t="s">
        <v>1886</v>
      </c>
      <c r="C361" s="13" t="s">
        <v>120</v>
      </c>
      <c r="D361" s="13" t="s">
        <v>2704</v>
      </c>
      <c r="E361" s="13" t="s">
        <v>145</v>
      </c>
      <c r="F361" s="13"/>
      <c r="G361" s="13" t="s">
        <v>4747</v>
      </c>
      <c r="H361" s="13" t="s">
        <v>6</v>
      </c>
      <c r="I361" s="13" t="s">
        <v>2931</v>
      </c>
      <c r="J361" s="13" t="s">
        <v>2706</v>
      </c>
      <c r="K361" s="13" t="s">
        <v>2706</v>
      </c>
      <c r="L361" s="13" t="s">
        <v>2738</v>
      </c>
      <c r="M361" s="13" t="s">
        <v>2761</v>
      </c>
      <c r="N361" s="34">
        <v>0</v>
      </c>
      <c r="O361" s="34">
        <v>0</v>
      </c>
      <c r="P361" s="34">
        <v>0</v>
      </c>
      <c r="Q361" s="34">
        <v>0</v>
      </c>
      <c r="R361" s="34">
        <v>0</v>
      </c>
      <c r="S361" s="34">
        <v>196</v>
      </c>
    </row>
    <row r="362" spans="1:19" ht="16.5" customHeight="1">
      <c r="A362" s="23">
        <v>2015</v>
      </c>
      <c r="B362" s="13" t="s">
        <v>1886</v>
      </c>
      <c r="C362" s="13" t="s">
        <v>120</v>
      </c>
      <c r="D362" s="13" t="s">
        <v>2704</v>
      </c>
      <c r="E362" s="13" t="s">
        <v>146</v>
      </c>
      <c r="F362" s="13"/>
      <c r="G362" s="13" t="s">
        <v>4747</v>
      </c>
      <c r="H362" s="13" t="s">
        <v>6</v>
      </c>
      <c r="I362" s="13" t="s">
        <v>2931</v>
      </c>
      <c r="J362" s="13" t="s">
        <v>2706</v>
      </c>
      <c r="K362" s="13" t="s">
        <v>2706</v>
      </c>
      <c r="L362" s="13" t="s">
        <v>2738</v>
      </c>
      <c r="M362" s="13" t="s">
        <v>3028</v>
      </c>
      <c r="N362" s="34">
        <v>0</v>
      </c>
      <c r="O362" s="34">
        <v>0</v>
      </c>
      <c r="P362" s="34">
        <v>0</v>
      </c>
      <c r="Q362" s="34">
        <v>0</v>
      </c>
      <c r="R362" s="34">
        <v>0</v>
      </c>
      <c r="S362" s="34">
        <v>198</v>
      </c>
    </row>
    <row r="363" spans="1:19" ht="16.5" customHeight="1">
      <c r="A363" s="23">
        <v>2015</v>
      </c>
      <c r="B363" s="13" t="s">
        <v>1886</v>
      </c>
      <c r="C363" s="13" t="s">
        <v>120</v>
      </c>
      <c r="D363" s="13" t="s">
        <v>2704</v>
      </c>
      <c r="E363" s="13" t="s">
        <v>147</v>
      </c>
      <c r="F363" s="13"/>
      <c r="G363" s="13" t="s">
        <v>4747</v>
      </c>
      <c r="H363" s="13" t="s">
        <v>6</v>
      </c>
      <c r="I363" s="13" t="s">
        <v>2931</v>
      </c>
      <c r="J363" s="13" t="s">
        <v>2706</v>
      </c>
      <c r="K363" s="13" t="s">
        <v>2706</v>
      </c>
      <c r="L363" s="13" t="s">
        <v>2738</v>
      </c>
      <c r="M363" s="13" t="s">
        <v>2759</v>
      </c>
      <c r="N363" s="34">
        <v>0</v>
      </c>
      <c r="O363" s="34">
        <v>0</v>
      </c>
      <c r="P363" s="34">
        <v>0</v>
      </c>
      <c r="Q363" s="34">
        <v>0</v>
      </c>
      <c r="R363" s="34">
        <v>0</v>
      </c>
      <c r="S363" s="34">
        <v>198</v>
      </c>
    </row>
    <row r="364" spans="1:19" ht="16.5" customHeight="1">
      <c r="A364" s="23">
        <v>2015</v>
      </c>
      <c r="B364" s="13" t="s">
        <v>1886</v>
      </c>
      <c r="C364" s="13" t="s">
        <v>120</v>
      </c>
      <c r="D364" s="13" t="s">
        <v>2704</v>
      </c>
      <c r="E364" s="13" t="s">
        <v>148</v>
      </c>
      <c r="F364" s="13"/>
      <c r="G364" s="13" t="s">
        <v>4747</v>
      </c>
      <c r="H364" s="13" t="s">
        <v>6</v>
      </c>
      <c r="I364" s="13" t="s">
        <v>2931</v>
      </c>
      <c r="J364" s="13" t="s">
        <v>2706</v>
      </c>
      <c r="K364" s="13" t="s">
        <v>2706</v>
      </c>
      <c r="L364" s="13" t="s">
        <v>2738</v>
      </c>
      <c r="M364" s="13" t="s">
        <v>2870</v>
      </c>
      <c r="N364" s="34">
        <v>0</v>
      </c>
      <c r="O364" s="34">
        <v>0</v>
      </c>
      <c r="P364" s="34">
        <v>0</v>
      </c>
      <c r="Q364" s="34">
        <v>0</v>
      </c>
      <c r="R364" s="34">
        <v>0</v>
      </c>
      <c r="S364" s="34">
        <v>65</v>
      </c>
    </row>
    <row r="365" spans="1:19" ht="16.5" customHeight="1">
      <c r="A365" s="23">
        <v>2015</v>
      </c>
      <c r="B365" s="13" t="s">
        <v>1886</v>
      </c>
      <c r="C365" s="13" t="s">
        <v>120</v>
      </c>
      <c r="D365" s="13" t="s">
        <v>2704</v>
      </c>
      <c r="E365" s="13" t="s">
        <v>149</v>
      </c>
      <c r="F365" s="13"/>
      <c r="G365" s="13" t="s">
        <v>4747</v>
      </c>
      <c r="H365" s="13" t="s">
        <v>6</v>
      </c>
      <c r="I365" s="13" t="s">
        <v>2931</v>
      </c>
      <c r="J365" s="13" t="s">
        <v>2706</v>
      </c>
      <c r="K365" s="13" t="s">
        <v>2706</v>
      </c>
      <c r="L365" s="13" t="s">
        <v>2738</v>
      </c>
      <c r="M365" s="13" t="s">
        <v>2757</v>
      </c>
      <c r="N365" s="34">
        <v>0</v>
      </c>
      <c r="O365" s="34">
        <v>0</v>
      </c>
      <c r="P365" s="34">
        <v>0</v>
      </c>
      <c r="Q365" s="34">
        <v>0</v>
      </c>
      <c r="R365" s="34">
        <v>0</v>
      </c>
      <c r="S365" s="34">
        <v>101</v>
      </c>
    </row>
    <row r="366" spans="1:19" ht="16.5" customHeight="1">
      <c r="A366" s="23">
        <v>2015</v>
      </c>
      <c r="B366" s="13" t="s">
        <v>1886</v>
      </c>
      <c r="C366" s="13" t="s">
        <v>120</v>
      </c>
      <c r="D366" s="13" t="s">
        <v>2704</v>
      </c>
      <c r="E366" s="13" t="s">
        <v>150</v>
      </c>
      <c r="F366" s="13"/>
      <c r="G366" s="13" t="s">
        <v>4747</v>
      </c>
      <c r="H366" s="13" t="s">
        <v>6</v>
      </c>
      <c r="I366" s="13" t="s">
        <v>2931</v>
      </c>
      <c r="J366" s="13" t="s">
        <v>2706</v>
      </c>
      <c r="K366" s="13" t="s">
        <v>2706</v>
      </c>
      <c r="L366" s="13" t="s">
        <v>2738</v>
      </c>
      <c r="M366" s="13" t="s">
        <v>2756</v>
      </c>
      <c r="N366" s="34">
        <v>0</v>
      </c>
      <c r="O366" s="34">
        <v>0</v>
      </c>
      <c r="P366" s="34">
        <v>0</v>
      </c>
      <c r="Q366" s="34">
        <v>0</v>
      </c>
      <c r="R366" s="34">
        <v>0</v>
      </c>
      <c r="S366" s="34">
        <v>198</v>
      </c>
    </row>
    <row r="367" spans="1:19" ht="16.5" customHeight="1">
      <c r="A367" s="23">
        <v>2015</v>
      </c>
      <c r="B367" s="13" t="s">
        <v>1886</v>
      </c>
      <c r="C367" s="13" t="s">
        <v>120</v>
      </c>
      <c r="D367" s="13" t="s">
        <v>2704</v>
      </c>
      <c r="E367" s="13" t="s">
        <v>151</v>
      </c>
      <c r="F367" s="13"/>
      <c r="G367" s="13" t="s">
        <v>4747</v>
      </c>
      <c r="H367" s="13" t="s">
        <v>6</v>
      </c>
      <c r="I367" s="13" t="s">
        <v>2931</v>
      </c>
      <c r="J367" s="13" t="s">
        <v>2706</v>
      </c>
      <c r="K367" s="13" t="s">
        <v>2706</v>
      </c>
      <c r="L367" s="13" t="s">
        <v>2738</v>
      </c>
      <c r="M367" s="13" t="s">
        <v>2869</v>
      </c>
      <c r="N367" s="34">
        <v>0</v>
      </c>
      <c r="O367" s="34">
        <v>0</v>
      </c>
      <c r="P367" s="34">
        <v>0</v>
      </c>
      <c r="Q367" s="34">
        <v>0</v>
      </c>
      <c r="R367" s="34">
        <v>0</v>
      </c>
      <c r="S367" s="34">
        <v>256</v>
      </c>
    </row>
    <row r="368" spans="1:19" ht="16.5" customHeight="1">
      <c r="A368" s="23">
        <v>2015</v>
      </c>
      <c r="B368" s="13" t="s">
        <v>1886</v>
      </c>
      <c r="C368" s="13" t="s">
        <v>120</v>
      </c>
      <c r="D368" s="13" t="s">
        <v>2704</v>
      </c>
      <c r="E368" s="13" t="s">
        <v>152</v>
      </c>
      <c r="F368" s="13"/>
      <c r="G368" s="13" t="s">
        <v>4747</v>
      </c>
      <c r="H368" s="13" t="s">
        <v>6</v>
      </c>
      <c r="I368" s="13" t="s">
        <v>2931</v>
      </c>
      <c r="J368" s="13" t="s">
        <v>2706</v>
      </c>
      <c r="K368" s="13" t="s">
        <v>2706</v>
      </c>
      <c r="L368" s="13" t="s">
        <v>2738</v>
      </c>
      <c r="M368" s="13" t="s">
        <v>2750</v>
      </c>
      <c r="N368" s="34">
        <v>0</v>
      </c>
      <c r="O368" s="34">
        <v>0</v>
      </c>
      <c r="P368" s="34">
        <v>0</v>
      </c>
      <c r="Q368" s="34">
        <v>0</v>
      </c>
      <c r="R368" s="34">
        <v>0</v>
      </c>
      <c r="S368" s="34">
        <v>245</v>
      </c>
    </row>
    <row r="369" spans="1:19" ht="16.5" customHeight="1">
      <c r="A369" s="23">
        <v>2015</v>
      </c>
      <c r="B369" s="13" t="s">
        <v>1886</v>
      </c>
      <c r="C369" s="13" t="s">
        <v>120</v>
      </c>
      <c r="D369" s="13" t="s">
        <v>206</v>
      </c>
      <c r="E369" s="13" t="s">
        <v>153</v>
      </c>
      <c r="F369" s="13"/>
      <c r="G369" s="13" t="s">
        <v>4747</v>
      </c>
      <c r="H369" s="13" t="s">
        <v>6</v>
      </c>
      <c r="I369" s="13" t="s">
        <v>2190</v>
      </c>
      <c r="J369" s="13" t="s">
        <v>2706</v>
      </c>
      <c r="K369" s="13" t="s">
        <v>2706</v>
      </c>
      <c r="L369" s="13" t="s">
        <v>2738</v>
      </c>
      <c r="M369" s="13" t="s">
        <v>2844</v>
      </c>
      <c r="N369" s="34">
        <v>0</v>
      </c>
      <c r="O369" s="34">
        <v>0</v>
      </c>
      <c r="P369" s="34">
        <v>0</v>
      </c>
      <c r="Q369" s="34">
        <v>0</v>
      </c>
      <c r="R369" s="34">
        <v>0</v>
      </c>
      <c r="S369" s="34">
        <v>57</v>
      </c>
    </row>
    <row r="370" spans="1:19" ht="16.5" customHeight="1">
      <c r="A370" s="23">
        <v>2015</v>
      </c>
      <c r="B370" s="13" t="s">
        <v>1886</v>
      </c>
      <c r="C370" s="13" t="s">
        <v>120</v>
      </c>
      <c r="D370" s="13" t="s">
        <v>206</v>
      </c>
      <c r="E370" s="13" t="s">
        <v>154</v>
      </c>
      <c r="F370" s="13"/>
      <c r="G370" s="13" t="s">
        <v>4747</v>
      </c>
      <c r="H370" s="13" t="s">
        <v>6</v>
      </c>
      <c r="I370" s="13" t="s">
        <v>2394</v>
      </c>
      <c r="J370" s="13" t="s">
        <v>2960</v>
      </c>
      <c r="K370" s="13">
        <v>6</v>
      </c>
      <c r="L370" s="13" t="s">
        <v>2738</v>
      </c>
      <c r="M370" s="13" t="s">
        <v>2825</v>
      </c>
      <c r="N370" s="34">
        <v>0</v>
      </c>
      <c r="O370" s="34">
        <v>0</v>
      </c>
      <c r="P370" s="34">
        <v>0</v>
      </c>
      <c r="Q370" s="34">
        <v>0</v>
      </c>
      <c r="R370" s="34">
        <v>0</v>
      </c>
      <c r="S370" s="34">
        <v>58</v>
      </c>
    </row>
    <row r="371" spans="1:19" ht="16.5" customHeight="1">
      <c r="A371" s="23">
        <v>2015</v>
      </c>
      <c r="B371" s="13" t="s">
        <v>1886</v>
      </c>
      <c r="C371" s="13" t="s">
        <v>120</v>
      </c>
      <c r="D371" s="13" t="s">
        <v>6702</v>
      </c>
      <c r="E371" s="13" t="s">
        <v>1482</v>
      </c>
      <c r="F371" s="13"/>
      <c r="G371" s="13" t="s">
        <v>4747</v>
      </c>
      <c r="H371" s="13" t="s">
        <v>6</v>
      </c>
      <c r="I371" s="13" t="s">
        <v>2394</v>
      </c>
      <c r="J371" s="13" t="s">
        <v>2929</v>
      </c>
      <c r="K371" s="13">
        <v>8</v>
      </c>
      <c r="L371" s="13"/>
      <c r="M371" s="13" t="s">
        <v>0</v>
      </c>
      <c r="N371" s="34">
        <v>231</v>
      </c>
      <c r="O371" s="34">
        <v>39</v>
      </c>
      <c r="P371" s="34">
        <v>0</v>
      </c>
      <c r="Q371" s="34">
        <v>39</v>
      </c>
      <c r="R371" s="34">
        <v>30</v>
      </c>
      <c r="S371" s="34">
        <v>0</v>
      </c>
    </row>
    <row r="372" spans="1:19" ht="16.5" customHeight="1">
      <c r="A372" s="23">
        <v>2015</v>
      </c>
      <c r="B372" s="13" t="s">
        <v>1886</v>
      </c>
      <c r="C372" s="13" t="s">
        <v>156</v>
      </c>
      <c r="D372" s="13" t="s">
        <v>2705</v>
      </c>
      <c r="E372" s="13" t="s">
        <v>158</v>
      </c>
      <c r="F372" s="13"/>
      <c r="G372" s="13" t="s">
        <v>4747</v>
      </c>
      <c r="H372" s="13" t="s">
        <v>6</v>
      </c>
      <c r="I372" s="13" t="s">
        <v>2931</v>
      </c>
      <c r="J372" s="13" t="s">
        <v>2706</v>
      </c>
      <c r="K372" s="13" t="s">
        <v>2706</v>
      </c>
      <c r="L372" s="13" t="s">
        <v>2738</v>
      </c>
      <c r="M372" s="13" t="s">
        <v>3020</v>
      </c>
      <c r="N372" s="34">
        <v>0</v>
      </c>
      <c r="O372" s="34">
        <v>0</v>
      </c>
      <c r="P372" s="34">
        <v>0</v>
      </c>
      <c r="Q372" s="34">
        <v>0</v>
      </c>
      <c r="R372" s="34">
        <v>0</v>
      </c>
      <c r="S372" s="34">
        <v>108</v>
      </c>
    </row>
    <row r="373" spans="1:19" ht="16.5" customHeight="1">
      <c r="A373" s="23">
        <v>2015</v>
      </c>
      <c r="B373" s="13" t="s">
        <v>1886</v>
      </c>
      <c r="C373" s="13" t="s">
        <v>156</v>
      </c>
      <c r="D373" s="13" t="s">
        <v>2705</v>
      </c>
      <c r="E373" s="13" t="s">
        <v>159</v>
      </c>
      <c r="F373" s="13"/>
      <c r="G373" s="13" t="s">
        <v>4747</v>
      </c>
      <c r="H373" s="13" t="s">
        <v>6</v>
      </c>
      <c r="I373" s="13" t="s">
        <v>2931</v>
      </c>
      <c r="J373" s="13" t="s">
        <v>2706</v>
      </c>
      <c r="K373" s="13" t="s">
        <v>2706</v>
      </c>
      <c r="L373" s="13" t="s">
        <v>2738</v>
      </c>
      <c r="M373" s="13" t="s">
        <v>2747</v>
      </c>
      <c r="N373" s="34">
        <v>0</v>
      </c>
      <c r="O373" s="34">
        <v>0</v>
      </c>
      <c r="P373" s="34">
        <v>0</v>
      </c>
      <c r="Q373" s="34">
        <v>0</v>
      </c>
      <c r="R373" s="34">
        <v>0</v>
      </c>
      <c r="S373" s="34">
        <v>107</v>
      </c>
    </row>
    <row r="374" spans="1:19" ht="16.5" customHeight="1">
      <c r="A374" s="23">
        <v>2015</v>
      </c>
      <c r="B374" s="13" t="s">
        <v>1886</v>
      </c>
      <c r="C374" s="13" t="s">
        <v>156</v>
      </c>
      <c r="D374" s="13" t="s">
        <v>2705</v>
      </c>
      <c r="E374" s="13" t="s">
        <v>160</v>
      </c>
      <c r="F374" s="13"/>
      <c r="G374" s="13" t="s">
        <v>4747</v>
      </c>
      <c r="H374" s="13" t="s">
        <v>6</v>
      </c>
      <c r="I374" s="13" t="s">
        <v>2931</v>
      </c>
      <c r="J374" s="13" t="s">
        <v>2706</v>
      </c>
      <c r="K374" s="13" t="s">
        <v>2706</v>
      </c>
      <c r="L374" s="13" t="s">
        <v>2738</v>
      </c>
      <c r="M374" s="13" t="s">
        <v>2763</v>
      </c>
      <c r="N374" s="34">
        <v>0</v>
      </c>
      <c r="O374" s="34">
        <v>0</v>
      </c>
      <c r="P374" s="34">
        <v>0</v>
      </c>
      <c r="Q374" s="34">
        <v>0</v>
      </c>
      <c r="R374" s="34">
        <v>0</v>
      </c>
      <c r="S374" s="34">
        <v>165</v>
      </c>
    </row>
    <row r="375" spans="1:19" ht="16.5" customHeight="1">
      <c r="A375" s="23">
        <v>2015</v>
      </c>
      <c r="B375" s="13" t="s">
        <v>1886</v>
      </c>
      <c r="C375" s="13" t="s">
        <v>156</v>
      </c>
      <c r="D375" s="13" t="s">
        <v>2705</v>
      </c>
      <c r="E375" s="13" t="s">
        <v>161</v>
      </c>
      <c r="F375" s="13"/>
      <c r="G375" s="13" t="s">
        <v>4747</v>
      </c>
      <c r="H375" s="13" t="s">
        <v>6</v>
      </c>
      <c r="I375" s="13" t="s">
        <v>2931</v>
      </c>
      <c r="J375" s="13" t="s">
        <v>2706</v>
      </c>
      <c r="K375" s="13" t="s">
        <v>2706</v>
      </c>
      <c r="L375" s="13" t="s">
        <v>2738</v>
      </c>
      <c r="M375" s="13" t="s">
        <v>3029</v>
      </c>
      <c r="N375" s="34">
        <v>0</v>
      </c>
      <c r="O375" s="34">
        <v>0</v>
      </c>
      <c r="P375" s="34">
        <v>0</v>
      </c>
      <c r="Q375" s="34">
        <v>0</v>
      </c>
      <c r="R375" s="34">
        <v>0</v>
      </c>
      <c r="S375" s="34">
        <v>109</v>
      </c>
    </row>
    <row r="376" spans="1:19" ht="16.5" customHeight="1">
      <c r="A376" s="23">
        <v>2015</v>
      </c>
      <c r="B376" s="13" t="s">
        <v>1886</v>
      </c>
      <c r="C376" s="13" t="s">
        <v>156</v>
      </c>
      <c r="D376" s="13" t="s">
        <v>2705</v>
      </c>
      <c r="E376" s="13" t="s">
        <v>162</v>
      </c>
      <c r="F376" s="13"/>
      <c r="G376" s="13" t="s">
        <v>4747</v>
      </c>
      <c r="H376" s="13" t="s">
        <v>6</v>
      </c>
      <c r="I376" s="13" t="s">
        <v>2931</v>
      </c>
      <c r="J376" s="13" t="s">
        <v>2706</v>
      </c>
      <c r="K376" s="13" t="s">
        <v>2706</v>
      </c>
      <c r="L376" s="13" t="s">
        <v>2738</v>
      </c>
      <c r="M376" s="13" t="s">
        <v>3030</v>
      </c>
      <c r="N376" s="34">
        <v>0</v>
      </c>
      <c r="O376" s="34">
        <v>0</v>
      </c>
      <c r="P376" s="34">
        <v>0</v>
      </c>
      <c r="Q376" s="34">
        <v>0</v>
      </c>
      <c r="R376" s="34">
        <v>0</v>
      </c>
      <c r="S376" s="34">
        <v>101</v>
      </c>
    </row>
    <row r="377" spans="1:19" ht="16.5" customHeight="1">
      <c r="A377" s="23">
        <v>2015</v>
      </c>
      <c r="B377" s="13" t="s">
        <v>1886</v>
      </c>
      <c r="C377" s="13" t="s">
        <v>156</v>
      </c>
      <c r="D377" s="13" t="s">
        <v>2705</v>
      </c>
      <c r="E377" s="13" t="s">
        <v>163</v>
      </c>
      <c r="F377" s="13"/>
      <c r="G377" s="13" t="s">
        <v>4747</v>
      </c>
      <c r="H377" s="13" t="s">
        <v>6</v>
      </c>
      <c r="I377" s="13" t="s">
        <v>2931</v>
      </c>
      <c r="J377" s="13" t="s">
        <v>2706</v>
      </c>
      <c r="K377" s="13" t="s">
        <v>2706</v>
      </c>
      <c r="L377" s="13" t="s">
        <v>2738</v>
      </c>
      <c r="M377" s="13" t="s">
        <v>2755</v>
      </c>
      <c r="N377" s="34">
        <v>0</v>
      </c>
      <c r="O377" s="34">
        <v>0</v>
      </c>
      <c r="P377" s="34">
        <v>0</v>
      </c>
      <c r="Q377" s="34">
        <v>0</v>
      </c>
      <c r="R377" s="34">
        <v>0</v>
      </c>
      <c r="S377" s="34">
        <v>115</v>
      </c>
    </row>
    <row r="378" spans="1:19" ht="16.5" customHeight="1">
      <c r="A378" s="23">
        <v>2015</v>
      </c>
      <c r="B378" s="13" t="s">
        <v>1886</v>
      </c>
      <c r="C378" s="13" t="s">
        <v>156</v>
      </c>
      <c r="D378" s="13" t="s">
        <v>6702</v>
      </c>
      <c r="E378" s="13" t="s">
        <v>1483</v>
      </c>
      <c r="F378" s="13"/>
      <c r="G378" s="13" t="s">
        <v>4747</v>
      </c>
      <c r="H378" s="13" t="s">
        <v>6</v>
      </c>
      <c r="I378" s="13" t="s">
        <v>2394</v>
      </c>
      <c r="J378" s="13" t="s">
        <v>2961</v>
      </c>
      <c r="K378" s="13">
        <v>6</v>
      </c>
      <c r="L378" s="13"/>
      <c r="M378" s="13" t="s">
        <v>0</v>
      </c>
      <c r="N378" s="34">
        <v>115</v>
      </c>
      <c r="O378" s="34">
        <v>38</v>
      </c>
      <c r="P378" s="34">
        <v>0</v>
      </c>
      <c r="Q378" s="34">
        <v>38</v>
      </c>
      <c r="R378" s="34">
        <v>17</v>
      </c>
      <c r="S378" s="34">
        <v>0</v>
      </c>
    </row>
    <row r="379" spans="1:19" ht="16.5" customHeight="1">
      <c r="A379" s="23">
        <v>2015</v>
      </c>
      <c r="B379" s="13" t="s">
        <v>1886</v>
      </c>
      <c r="C379" s="13" t="s">
        <v>164</v>
      </c>
      <c r="D379" s="13" t="s">
        <v>206</v>
      </c>
      <c r="E379" s="13" t="s">
        <v>165</v>
      </c>
      <c r="F379" s="13"/>
      <c r="G379" s="13" t="s">
        <v>4747</v>
      </c>
      <c r="H379" s="13" t="s">
        <v>6</v>
      </c>
      <c r="I379" s="13" t="s">
        <v>2931</v>
      </c>
      <c r="J379" s="13" t="s">
        <v>2706</v>
      </c>
      <c r="K379" s="13" t="s">
        <v>2706</v>
      </c>
      <c r="L379" s="13" t="s">
        <v>2738</v>
      </c>
      <c r="M379" s="13" t="s">
        <v>2803</v>
      </c>
      <c r="N379" s="34">
        <v>0</v>
      </c>
      <c r="O379" s="34">
        <v>0</v>
      </c>
      <c r="P379" s="34">
        <v>0</v>
      </c>
      <c r="Q379" s="34">
        <v>0</v>
      </c>
      <c r="R379" s="34">
        <v>0</v>
      </c>
      <c r="S379" s="34">
        <v>48</v>
      </c>
    </row>
    <row r="380" spans="1:19" ht="16.5" customHeight="1">
      <c r="A380" s="23">
        <v>2015</v>
      </c>
      <c r="B380" s="13" t="s">
        <v>1886</v>
      </c>
      <c r="C380" s="13" t="s">
        <v>164</v>
      </c>
      <c r="D380" s="13" t="s">
        <v>6702</v>
      </c>
      <c r="E380" s="13" t="s">
        <v>584</v>
      </c>
      <c r="F380" s="13"/>
      <c r="G380" s="13" t="s">
        <v>4747</v>
      </c>
      <c r="H380" s="13" t="s">
        <v>6</v>
      </c>
      <c r="I380" s="13" t="s">
        <v>2394</v>
      </c>
      <c r="J380" s="13" t="s">
        <v>2962</v>
      </c>
      <c r="K380" s="13">
        <v>8</v>
      </c>
      <c r="L380" s="13" t="s">
        <v>2738</v>
      </c>
      <c r="M380" s="13" t="s">
        <v>2787</v>
      </c>
      <c r="N380" s="34">
        <v>113</v>
      </c>
      <c r="O380" s="34">
        <v>24</v>
      </c>
      <c r="P380" s="34">
        <v>10</v>
      </c>
      <c r="Q380" s="34">
        <v>34</v>
      </c>
      <c r="R380" s="34">
        <v>17</v>
      </c>
      <c r="S380" s="34">
        <v>0</v>
      </c>
    </row>
    <row r="381" spans="1:19" ht="16.5" customHeight="1">
      <c r="A381" s="23">
        <v>2015</v>
      </c>
      <c r="B381" s="13" t="s">
        <v>1886</v>
      </c>
      <c r="C381" s="13" t="s">
        <v>167</v>
      </c>
      <c r="D381" s="13" t="s">
        <v>207</v>
      </c>
      <c r="E381" s="13" t="s">
        <v>170</v>
      </c>
      <c r="F381" s="13"/>
      <c r="G381" s="13" t="s">
        <v>4747</v>
      </c>
      <c r="H381" s="13" t="s">
        <v>6</v>
      </c>
      <c r="I381" s="13" t="s">
        <v>2931</v>
      </c>
      <c r="J381" s="13" t="s">
        <v>2706</v>
      </c>
      <c r="K381" s="13" t="s">
        <v>2706</v>
      </c>
      <c r="L381" s="13" t="s">
        <v>2738</v>
      </c>
      <c r="M381" s="13" t="s">
        <v>2903</v>
      </c>
      <c r="N381" s="34">
        <v>0</v>
      </c>
      <c r="O381" s="34">
        <v>0</v>
      </c>
      <c r="P381" s="34">
        <v>0</v>
      </c>
      <c r="Q381" s="34">
        <v>0</v>
      </c>
      <c r="R381" s="34">
        <v>0</v>
      </c>
      <c r="S381" s="34">
        <v>115</v>
      </c>
    </row>
    <row r="382" spans="1:19" ht="16.5" customHeight="1">
      <c r="A382" s="23">
        <v>2015</v>
      </c>
      <c r="B382" s="13" t="s">
        <v>1886</v>
      </c>
      <c r="C382" s="13" t="s">
        <v>167</v>
      </c>
      <c r="D382" s="13" t="s">
        <v>206</v>
      </c>
      <c r="E382" s="13" t="s">
        <v>169</v>
      </c>
      <c r="F382" s="13"/>
      <c r="G382" s="13" t="s">
        <v>4747</v>
      </c>
      <c r="H382" s="13" t="s">
        <v>6</v>
      </c>
      <c r="I382" s="13" t="s">
        <v>2931</v>
      </c>
      <c r="J382" s="13" t="s">
        <v>2706</v>
      </c>
      <c r="K382" s="13" t="s">
        <v>2706</v>
      </c>
      <c r="L382" s="13" t="s">
        <v>2738</v>
      </c>
      <c r="M382" s="13" t="s">
        <v>2798</v>
      </c>
      <c r="N382" s="34">
        <v>0</v>
      </c>
      <c r="O382" s="34">
        <v>0</v>
      </c>
      <c r="P382" s="34">
        <v>0</v>
      </c>
      <c r="Q382" s="34">
        <v>0</v>
      </c>
      <c r="R382" s="34">
        <v>0</v>
      </c>
      <c r="S382" s="34">
        <v>50</v>
      </c>
    </row>
    <row r="383" spans="1:19" ht="16.5" customHeight="1">
      <c r="A383" s="23">
        <v>2015</v>
      </c>
      <c r="B383" s="13" t="s">
        <v>1886</v>
      </c>
      <c r="C383" s="13" t="s">
        <v>167</v>
      </c>
      <c r="D383" s="13" t="s">
        <v>5703</v>
      </c>
      <c r="E383" s="13" t="s">
        <v>982</v>
      </c>
      <c r="F383" s="13"/>
      <c r="G383" s="13" t="s">
        <v>4747</v>
      </c>
      <c r="H383" s="13" t="s">
        <v>195</v>
      </c>
      <c r="I383" s="13" t="s">
        <v>2190</v>
      </c>
      <c r="J383" s="13" t="s">
        <v>2706</v>
      </c>
      <c r="K383" s="13" t="s">
        <v>2706</v>
      </c>
      <c r="L383" s="13"/>
      <c r="M383" s="13" t="s">
        <v>0</v>
      </c>
      <c r="N383" s="34">
        <v>0</v>
      </c>
      <c r="O383" s="34">
        <v>0</v>
      </c>
      <c r="P383" s="34">
        <v>0</v>
      </c>
      <c r="Q383" s="34">
        <v>0</v>
      </c>
      <c r="R383" s="34">
        <v>0</v>
      </c>
      <c r="S383" s="34">
        <v>0</v>
      </c>
    </row>
    <row r="384" spans="1:19" ht="16.5" customHeight="1">
      <c r="A384" s="23">
        <v>2015</v>
      </c>
      <c r="B384" s="13" t="s">
        <v>1886</v>
      </c>
      <c r="C384" s="13" t="s">
        <v>167</v>
      </c>
      <c r="D384" s="13" t="s">
        <v>5703</v>
      </c>
      <c r="E384" s="13" t="s">
        <v>168</v>
      </c>
      <c r="F384" s="13"/>
      <c r="G384" s="13" t="s">
        <v>4747</v>
      </c>
      <c r="H384" s="13" t="s">
        <v>6</v>
      </c>
      <c r="I384" s="13"/>
      <c r="J384" s="13" t="s">
        <v>5546</v>
      </c>
      <c r="K384" s="13"/>
      <c r="L384" s="13"/>
      <c r="M384" s="13" t="s">
        <v>0</v>
      </c>
      <c r="N384" s="34">
        <v>163</v>
      </c>
      <c r="O384" s="34">
        <v>0</v>
      </c>
      <c r="P384" s="34">
        <v>0</v>
      </c>
      <c r="Q384" s="34">
        <v>0</v>
      </c>
      <c r="R384" s="34">
        <v>10</v>
      </c>
      <c r="S384" s="34">
        <v>0</v>
      </c>
    </row>
    <row r="385" spans="1:19" ht="16.5" customHeight="1">
      <c r="A385" s="23">
        <v>2015</v>
      </c>
      <c r="B385" s="13" t="s">
        <v>1886</v>
      </c>
      <c r="C385" s="13" t="s">
        <v>167</v>
      </c>
      <c r="D385" s="13" t="s">
        <v>6702</v>
      </c>
      <c r="E385" s="13" t="s">
        <v>1479</v>
      </c>
      <c r="F385" s="13"/>
      <c r="G385" s="13" t="s">
        <v>4747</v>
      </c>
      <c r="H385" s="13" t="s">
        <v>6</v>
      </c>
      <c r="I385" s="13" t="s">
        <v>2394</v>
      </c>
      <c r="J385" s="13" t="s">
        <v>2963</v>
      </c>
      <c r="K385" s="13">
        <v>8</v>
      </c>
      <c r="L385" s="13" t="s">
        <v>2738</v>
      </c>
      <c r="M385" s="13" t="s">
        <v>2784</v>
      </c>
      <c r="N385" s="34">
        <v>149</v>
      </c>
      <c r="O385" s="34">
        <v>12</v>
      </c>
      <c r="P385" s="34">
        <v>0</v>
      </c>
      <c r="Q385" s="34">
        <v>12</v>
      </c>
      <c r="R385" s="34">
        <v>10</v>
      </c>
      <c r="S385" s="34">
        <v>0</v>
      </c>
    </row>
    <row r="386" spans="1:19" ht="16.5" customHeight="1">
      <c r="A386" s="23">
        <v>2015</v>
      </c>
      <c r="B386" s="13" t="s">
        <v>1886</v>
      </c>
      <c r="C386" s="13" t="s">
        <v>171</v>
      </c>
      <c r="D386" s="13" t="s">
        <v>205</v>
      </c>
      <c r="E386" s="13" t="s">
        <v>172</v>
      </c>
      <c r="F386" s="13"/>
      <c r="G386" s="13" t="s">
        <v>4747</v>
      </c>
      <c r="H386" s="13" t="s">
        <v>6</v>
      </c>
      <c r="I386" s="13" t="s">
        <v>2190</v>
      </c>
      <c r="J386" s="13" t="s">
        <v>2706</v>
      </c>
      <c r="K386" s="13" t="s">
        <v>2706</v>
      </c>
      <c r="L386" s="13" t="s">
        <v>2738</v>
      </c>
      <c r="M386" s="13" t="s">
        <v>3037</v>
      </c>
      <c r="N386" s="34">
        <v>0</v>
      </c>
      <c r="O386" s="34">
        <v>0</v>
      </c>
      <c r="P386" s="34">
        <v>0</v>
      </c>
      <c r="Q386" s="34">
        <v>0</v>
      </c>
      <c r="R386" s="34">
        <v>0</v>
      </c>
      <c r="S386" s="34">
        <v>0</v>
      </c>
    </row>
    <row r="387" spans="1:19" ht="16.5" customHeight="1">
      <c r="A387" s="23">
        <v>2015</v>
      </c>
      <c r="B387" s="13" t="s">
        <v>1886</v>
      </c>
      <c r="C387" s="13" t="s">
        <v>171</v>
      </c>
      <c r="D387" s="13" t="s">
        <v>206</v>
      </c>
      <c r="E387" s="13" t="s">
        <v>173</v>
      </c>
      <c r="F387" s="13"/>
      <c r="G387" s="13" t="s">
        <v>4747</v>
      </c>
      <c r="H387" s="13" t="s">
        <v>6</v>
      </c>
      <c r="I387" s="13" t="s">
        <v>2931</v>
      </c>
      <c r="J387" s="13" t="s">
        <v>2706</v>
      </c>
      <c r="K387" s="13" t="s">
        <v>2706</v>
      </c>
      <c r="L387" s="13" t="s">
        <v>2738</v>
      </c>
      <c r="M387" s="13" t="s">
        <v>2842</v>
      </c>
      <c r="N387" s="34">
        <v>0</v>
      </c>
      <c r="O387" s="34">
        <v>0</v>
      </c>
      <c r="P387" s="34">
        <v>0</v>
      </c>
      <c r="Q387" s="34">
        <v>0</v>
      </c>
      <c r="R387" s="34">
        <v>0</v>
      </c>
      <c r="S387" s="34">
        <v>40</v>
      </c>
    </row>
    <row r="388" spans="1:19" ht="16.5" customHeight="1">
      <c r="A388" s="23">
        <v>2015</v>
      </c>
      <c r="B388" s="13" t="s">
        <v>514</v>
      </c>
      <c r="C388" s="13" t="s">
        <v>3039</v>
      </c>
      <c r="D388" s="13" t="s">
        <v>206</v>
      </c>
      <c r="E388" s="13" t="s">
        <v>40</v>
      </c>
      <c r="F388" s="13"/>
      <c r="G388" s="13" t="s">
        <v>4747</v>
      </c>
      <c r="H388" s="13" t="s">
        <v>6</v>
      </c>
      <c r="I388" s="13"/>
      <c r="J388" s="13" t="s">
        <v>5546</v>
      </c>
      <c r="K388" s="13"/>
      <c r="L388" s="13" t="s">
        <v>2738</v>
      </c>
      <c r="M388" s="13" t="s">
        <v>3167</v>
      </c>
      <c r="N388" s="34">
        <v>0</v>
      </c>
      <c r="O388" s="34">
        <v>0</v>
      </c>
      <c r="P388" s="34">
        <v>0</v>
      </c>
      <c r="Q388" s="34">
        <v>0</v>
      </c>
      <c r="R388" s="34">
        <v>0</v>
      </c>
      <c r="S388" s="34">
        <v>48</v>
      </c>
    </row>
    <row r="389" spans="1:19" ht="16.5" customHeight="1">
      <c r="A389" s="23">
        <v>2015</v>
      </c>
      <c r="B389" s="13" t="s">
        <v>514</v>
      </c>
      <c r="C389" s="13" t="s">
        <v>3039</v>
      </c>
      <c r="D389" s="13" t="s">
        <v>6702</v>
      </c>
      <c r="E389" s="13" t="s">
        <v>1482</v>
      </c>
      <c r="F389" s="13"/>
      <c r="G389" s="13" t="s">
        <v>4747</v>
      </c>
      <c r="H389" s="13" t="s">
        <v>6</v>
      </c>
      <c r="I389" s="13"/>
      <c r="J389" s="13" t="s">
        <v>5546</v>
      </c>
      <c r="K389" s="13"/>
      <c r="L389" s="13"/>
      <c r="M389" s="13" t="s">
        <v>0</v>
      </c>
      <c r="N389" s="34">
        <v>214</v>
      </c>
      <c r="O389" s="34">
        <v>30</v>
      </c>
      <c r="P389" s="34">
        <v>26</v>
      </c>
      <c r="Q389" s="34">
        <v>56</v>
      </c>
      <c r="R389" s="34">
        <v>30</v>
      </c>
      <c r="S389" s="34">
        <v>0</v>
      </c>
    </row>
    <row r="390" spans="1:19" ht="16.5" customHeight="1">
      <c r="A390" s="23">
        <v>2015</v>
      </c>
      <c r="B390" s="13" t="s">
        <v>514</v>
      </c>
      <c r="C390" s="13" t="s">
        <v>23</v>
      </c>
      <c r="D390" s="13" t="s">
        <v>205</v>
      </c>
      <c r="E390" s="13" t="s">
        <v>174</v>
      </c>
      <c r="F390" s="13"/>
      <c r="G390" s="13" t="s">
        <v>4747</v>
      </c>
      <c r="H390" s="13" t="s">
        <v>6</v>
      </c>
      <c r="I390" s="13"/>
      <c r="J390" s="13" t="s">
        <v>5546</v>
      </c>
      <c r="K390" s="13"/>
      <c r="L390" s="13" t="s">
        <v>2738</v>
      </c>
      <c r="M390" s="13" t="s">
        <v>3121</v>
      </c>
      <c r="N390" s="34">
        <v>0</v>
      </c>
      <c r="O390" s="34">
        <v>0</v>
      </c>
      <c r="P390" s="34">
        <v>0</v>
      </c>
      <c r="Q390" s="34">
        <v>0</v>
      </c>
      <c r="R390" s="34">
        <v>0</v>
      </c>
      <c r="S390" s="34">
        <v>26</v>
      </c>
    </row>
    <row r="391" spans="1:19" ht="16.5" customHeight="1">
      <c r="A391" s="23">
        <v>2015</v>
      </c>
      <c r="B391" s="13" t="s">
        <v>514</v>
      </c>
      <c r="C391" s="13" t="s">
        <v>23</v>
      </c>
      <c r="D391" s="13" t="s">
        <v>205</v>
      </c>
      <c r="E391" s="13" t="s">
        <v>25</v>
      </c>
      <c r="F391" s="13"/>
      <c r="G391" s="13" t="s">
        <v>4747</v>
      </c>
      <c r="H391" s="13" t="s">
        <v>6</v>
      </c>
      <c r="I391" s="13"/>
      <c r="J391" s="13" t="s">
        <v>5546</v>
      </c>
      <c r="K391" s="13"/>
      <c r="L391" s="13" t="s">
        <v>2738</v>
      </c>
      <c r="M391" s="13" t="s">
        <v>5632</v>
      </c>
      <c r="N391" s="34">
        <v>0</v>
      </c>
      <c r="O391" s="34">
        <v>0</v>
      </c>
      <c r="P391" s="34">
        <v>0</v>
      </c>
      <c r="Q391" s="34">
        <v>0</v>
      </c>
      <c r="R391" s="34">
        <v>0</v>
      </c>
      <c r="S391" s="34">
        <v>26</v>
      </c>
    </row>
    <row r="392" spans="1:19" ht="16.5" customHeight="1">
      <c r="A392" s="23">
        <v>2015</v>
      </c>
      <c r="B392" s="13" t="s">
        <v>514</v>
      </c>
      <c r="C392" s="13" t="s">
        <v>23</v>
      </c>
      <c r="D392" s="13" t="s">
        <v>205</v>
      </c>
      <c r="E392" s="13" t="s">
        <v>175</v>
      </c>
      <c r="F392" s="13"/>
      <c r="G392" s="13" t="s">
        <v>4747</v>
      </c>
      <c r="H392" s="13" t="s">
        <v>6</v>
      </c>
      <c r="I392" s="13"/>
      <c r="J392" s="13" t="s">
        <v>5546</v>
      </c>
      <c r="K392" s="13"/>
      <c r="L392" s="13" t="s">
        <v>2738</v>
      </c>
      <c r="M392" s="13" t="s">
        <v>3122</v>
      </c>
      <c r="N392" s="34">
        <v>0</v>
      </c>
      <c r="O392" s="34">
        <v>0</v>
      </c>
      <c r="P392" s="34">
        <v>0</v>
      </c>
      <c r="Q392" s="34">
        <v>0</v>
      </c>
      <c r="R392" s="34">
        <v>0</v>
      </c>
      <c r="S392" s="34">
        <v>26</v>
      </c>
    </row>
    <row r="393" spans="1:19" ht="16.5" customHeight="1">
      <c r="A393" s="23">
        <v>2015</v>
      </c>
      <c r="B393" s="13" t="s">
        <v>514</v>
      </c>
      <c r="C393" s="13" t="s">
        <v>23</v>
      </c>
      <c r="D393" s="13" t="s">
        <v>205</v>
      </c>
      <c r="E393" s="13" t="s">
        <v>176</v>
      </c>
      <c r="F393" s="13"/>
      <c r="G393" s="13" t="s">
        <v>4747</v>
      </c>
      <c r="H393" s="13" t="s">
        <v>6</v>
      </c>
      <c r="I393" s="13"/>
      <c r="J393" s="13" t="s">
        <v>5546</v>
      </c>
      <c r="K393" s="13"/>
      <c r="L393" s="13" t="s">
        <v>2738</v>
      </c>
      <c r="M393" s="13" t="s">
        <v>3123</v>
      </c>
      <c r="N393" s="34">
        <v>0</v>
      </c>
      <c r="O393" s="34">
        <v>0</v>
      </c>
      <c r="P393" s="34">
        <v>0</v>
      </c>
      <c r="Q393" s="34">
        <v>0</v>
      </c>
      <c r="R393" s="34">
        <v>0</v>
      </c>
      <c r="S393" s="34">
        <v>26</v>
      </c>
    </row>
    <row r="394" spans="1:19" ht="16.5" customHeight="1">
      <c r="A394" s="23">
        <v>2015</v>
      </c>
      <c r="B394" s="13" t="s">
        <v>514</v>
      </c>
      <c r="C394" s="13" t="s">
        <v>23</v>
      </c>
      <c r="D394" s="13" t="s">
        <v>205</v>
      </c>
      <c r="E394" s="13" t="s">
        <v>177</v>
      </c>
      <c r="F394" s="13"/>
      <c r="G394" s="13" t="s">
        <v>4747</v>
      </c>
      <c r="H394" s="13" t="s">
        <v>6</v>
      </c>
      <c r="I394" s="13"/>
      <c r="J394" s="13" t="s">
        <v>5546</v>
      </c>
      <c r="K394" s="13"/>
      <c r="L394" s="13" t="s">
        <v>2738</v>
      </c>
      <c r="M394" s="13" t="s">
        <v>3124</v>
      </c>
      <c r="N394" s="34">
        <v>0</v>
      </c>
      <c r="O394" s="34">
        <v>0</v>
      </c>
      <c r="P394" s="34">
        <v>0</v>
      </c>
      <c r="Q394" s="34">
        <v>0</v>
      </c>
      <c r="R394" s="34">
        <v>0</v>
      </c>
      <c r="S394" s="34">
        <v>22</v>
      </c>
    </row>
    <row r="395" spans="1:19" ht="16.5" customHeight="1">
      <c r="A395" s="23">
        <v>2015</v>
      </c>
      <c r="B395" s="13" t="s">
        <v>514</v>
      </c>
      <c r="C395" s="13" t="s">
        <v>23</v>
      </c>
      <c r="D395" s="13" t="s">
        <v>205</v>
      </c>
      <c r="E395" s="13" t="s">
        <v>178</v>
      </c>
      <c r="F395" s="13"/>
      <c r="G395" s="13" t="s">
        <v>4747</v>
      </c>
      <c r="H395" s="13" t="s">
        <v>6</v>
      </c>
      <c r="I395" s="13"/>
      <c r="J395" s="13" t="s">
        <v>5546</v>
      </c>
      <c r="K395" s="13"/>
      <c r="L395" s="13"/>
      <c r="M395" s="13" t="s">
        <v>0</v>
      </c>
      <c r="N395" s="34">
        <v>0</v>
      </c>
      <c r="O395" s="34">
        <v>0</v>
      </c>
      <c r="P395" s="34">
        <v>0</v>
      </c>
      <c r="Q395" s="34">
        <v>0</v>
      </c>
      <c r="R395" s="34">
        <v>0</v>
      </c>
      <c r="S395" s="34">
        <v>0</v>
      </c>
    </row>
    <row r="396" spans="1:19" ht="16.5" customHeight="1">
      <c r="A396" s="23">
        <v>2015</v>
      </c>
      <c r="B396" s="13" t="s">
        <v>514</v>
      </c>
      <c r="C396" s="13" t="s">
        <v>23</v>
      </c>
      <c r="D396" s="13" t="s">
        <v>205</v>
      </c>
      <c r="E396" s="13" t="s">
        <v>179</v>
      </c>
      <c r="F396" s="13"/>
      <c r="G396" s="13" t="s">
        <v>4747</v>
      </c>
      <c r="H396" s="13" t="s">
        <v>6</v>
      </c>
      <c r="I396" s="13"/>
      <c r="J396" s="13" t="s">
        <v>5546</v>
      </c>
      <c r="K396" s="13"/>
      <c r="L396" s="13" t="s">
        <v>2738</v>
      </c>
      <c r="M396" s="13" t="s">
        <v>3125</v>
      </c>
      <c r="N396" s="34">
        <v>0</v>
      </c>
      <c r="O396" s="34">
        <v>0</v>
      </c>
      <c r="P396" s="34">
        <v>0</v>
      </c>
      <c r="Q396" s="34">
        <v>0</v>
      </c>
      <c r="R396" s="34">
        <v>0</v>
      </c>
      <c r="S396" s="34">
        <v>30</v>
      </c>
    </row>
    <row r="397" spans="1:19" ht="16.5" customHeight="1">
      <c r="A397" s="23">
        <v>2015</v>
      </c>
      <c r="B397" s="13" t="s">
        <v>514</v>
      </c>
      <c r="C397" s="13" t="s">
        <v>23</v>
      </c>
      <c r="D397" s="13" t="s">
        <v>206</v>
      </c>
      <c r="E397" s="13" t="s">
        <v>180</v>
      </c>
      <c r="F397" s="13"/>
      <c r="G397" s="13" t="s">
        <v>4747</v>
      </c>
      <c r="H397" s="13" t="s">
        <v>6</v>
      </c>
      <c r="I397" s="13"/>
      <c r="J397" s="13" t="s">
        <v>5546</v>
      </c>
      <c r="K397" s="13"/>
      <c r="L397" s="13" t="s">
        <v>2738</v>
      </c>
      <c r="M397" s="13" t="s">
        <v>5633</v>
      </c>
      <c r="N397" s="34">
        <v>0</v>
      </c>
      <c r="O397" s="34">
        <v>0</v>
      </c>
      <c r="P397" s="34">
        <v>0</v>
      </c>
      <c r="Q397" s="34">
        <v>0</v>
      </c>
      <c r="R397" s="34">
        <v>0</v>
      </c>
      <c r="S397" s="34">
        <v>50</v>
      </c>
    </row>
    <row r="398" spans="1:19" ht="16.5" customHeight="1">
      <c r="A398" s="23">
        <v>2015</v>
      </c>
      <c r="B398" s="13" t="s">
        <v>514</v>
      </c>
      <c r="C398" s="13" t="s">
        <v>23</v>
      </c>
      <c r="D398" s="13" t="s">
        <v>206</v>
      </c>
      <c r="E398" s="13" t="s">
        <v>180</v>
      </c>
      <c r="F398" s="13"/>
      <c r="G398" s="13" t="s">
        <v>208</v>
      </c>
      <c r="H398" s="13" t="s">
        <v>6</v>
      </c>
      <c r="I398" s="13"/>
      <c r="J398" s="13" t="s">
        <v>5546</v>
      </c>
      <c r="K398" s="13"/>
      <c r="L398" s="13" t="s">
        <v>2738</v>
      </c>
      <c r="M398" s="13" t="s">
        <v>3126</v>
      </c>
      <c r="N398" s="34">
        <v>0</v>
      </c>
      <c r="O398" s="34">
        <v>0</v>
      </c>
      <c r="P398" s="34">
        <v>0</v>
      </c>
      <c r="Q398" s="34">
        <v>0</v>
      </c>
      <c r="R398" s="34">
        <v>0</v>
      </c>
      <c r="S398" s="34">
        <v>50</v>
      </c>
    </row>
    <row r="399" spans="1:19" ht="16.5" customHeight="1">
      <c r="A399" s="23">
        <v>2015</v>
      </c>
      <c r="B399" s="13" t="s">
        <v>514</v>
      </c>
      <c r="C399" s="13" t="s">
        <v>23</v>
      </c>
      <c r="D399" s="13" t="s">
        <v>206</v>
      </c>
      <c r="E399" s="13" t="s">
        <v>180</v>
      </c>
      <c r="F399" s="13"/>
      <c r="G399" s="13" t="s">
        <v>209</v>
      </c>
      <c r="H399" s="13" t="s">
        <v>6</v>
      </c>
      <c r="I399" s="13"/>
      <c r="J399" s="13" t="s">
        <v>5546</v>
      </c>
      <c r="K399" s="13"/>
      <c r="L399" s="13" t="s">
        <v>2738</v>
      </c>
      <c r="M399" s="13" t="s">
        <v>3128</v>
      </c>
      <c r="N399" s="34">
        <v>0</v>
      </c>
      <c r="O399" s="34">
        <v>0</v>
      </c>
      <c r="P399" s="34">
        <v>0</v>
      </c>
      <c r="Q399" s="34">
        <v>0</v>
      </c>
      <c r="R399" s="34">
        <v>0</v>
      </c>
      <c r="S399" s="34">
        <v>50</v>
      </c>
    </row>
    <row r="400" spans="1:19" ht="16.5" customHeight="1">
      <c r="A400" s="23">
        <v>2015</v>
      </c>
      <c r="B400" s="13" t="s">
        <v>514</v>
      </c>
      <c r="C400" s="13" t="s">
        <v>23</v>
      </c>
      <c r="D400" s="13" t="s">
        <v>206</v>
      </c>
      <c r="E400" s="13" t="s">
        <v>180</v>
      </c>
      <c r="F400" s="13"/>
      <c r="G400" s="13" t="s">
        <v>210</v>
      </c>
      <c r="H400" s="13" t="s">
        <v>6</v>
      </c>
      <c r="I400" s="13"/>
      <c r="J400" s="13" t="s">
        <v>5546</v>
      </c>
      <c r="K400" s="13"/>
      <c r="L400" s="13" t="s">
        <v>2738</v>
      </c>
      <c r="M400" s="13" t="s">
        <v>3127</v>
      </c>
      <c r="N400" s="34">
        <v>0</v>
      </c>
      <c r="O400" s="34">
        <v>0</v>
      </c>
      <c r="P400" s="34">
        <v>0</v>
      </c>
      <c r="Q400" s="34">
        <v>0</v>
      </c>
      <c r="R400" s="34">
        <v>0</v>
      </c>
      <c r="S400" s="34">
        <v>50</v>
      </c>
    </row>
    <row r="401" spans="1:19" ht="16.5" customHeight="1">
      <c r="A401" s="23">
        <v>2015</v>
      </c>
      <c r="B401" s="13" t="s">
        <v>514</v>
      </c>
      <c r="C401" s="13" t="s">
        <v>23</v>
      </c>
      <c r="D401" s="13" t="s">
        <v>206</v>
      </c>
      <c r="E401" s="13" t="s">
        <v>3116</v>
      </c>
      <c r="F401" s="13"/>
      <c r="G401" s="13" t="s">
        <v>4747</v>
      </c>
      <c r="H401" s="13" t="s">
        <v>6</v>
      </c>
      <c r="I401" s="13"/>
      <c r="J401" s="13" t="s">
        <v>5546</v>
      </c>
      <c r="K401" s="13"/>
      <c r="L401" s="13"/>
      <c r="M401" s="13" t="s">
        <v>0</v>
      </c>
      <c r="N401" s="34">
        <v>0</v>
      </c>
      <c r="O401" s="34">
        <v>0</v>
      </c>
      <c r="P401" s="34">
        <v>0</v>
      </c>
      <c r="Q401" s="34">
        <v>0</v>
      </c>
      <c r="R401" s="34">
        <v>0</v>
      </c>
      <c r="S401" s="34">
        <v>0</v>
      </c>
    </row>
    <row r="402" spans="1:19" ht="16.5" customHeight="1">
      <c r="A402" s="23">
        <v>2015</v>
      </c>
      <c r="B402" s="13" t="s">
        <v>514</v>
      </c>
      <c r="C402" s="13" t="s">
        <v>23</v>
      </c>
      <c r="D402" s="13" t="s">
        <v>206</v>
      </c>
      <c r="E402" s="13" t="s">
        <v>1880</v>
      </c>
      <c r="F402" s="13"/>
      <c r="G402" s="13" t="s">
        <v>4747</v>
      </c>
      <c r="H402" s="13" t="s">
        <v>6</v>
      </c>
      <c r="I402" s="13"/>
      <c r="J402" s="13" t="s">
        <v>5546</v>
      </c>
      <c r="K402" s="13"/>
      <c r="L402" s="13" t="s">
        <v>2738</v>
      </c>
      <c r="M402" s="13" t="s">
        <v>3129</v>
      </c>
      <c r="N402" s="34">
        <v>0</v>
      </c>
      <c r="O402" s="34">
        <v>0</v>
      </c>
      <c r="P402" s="34">
        <v>0</v>
      </c>
      <c r="Q402" s="34">
        <v>0</v>
      </c>
      <c r="R402" s="34">
        <v>0</v>
      </c>
      <c r="S402" s="34">
        <v>52</v>
      </c>
    </row>
    <row r="403" spans="1:19" ht="16.5" customHeight="1">
      <c r="A403" s="23">
        <v>2015</v>
      </c>
      <c r="B403" s="13" t="s">
        <v>514</v>
      </c>
      <c r="C403" s="13" t="s">
        <v>23</v>
      </c>
      <c r="D403" s="13" t="s">
        <v>206</v>
      </c>
      <c r="E403" s="13" t="s">
        <v>38</v>
      </c>
      <c r="F403" s="13"/>
      <c r="G403" s="13" t="s">
        <v>2381</v>
      </c>
      <c r="H403" s="13" t="s">
        <v>6</v>
      </c>
      <c r="I403" s="13"/>
      <c r="J403" s="13" t="s">
        <v>5546</v>
      </c>
      <c r="K403" s="13"/>
      <c r="L403" s="13"/>
      <c r="M403" s="13" t="s">
        <v>0</v>
      </c>
      <c r="N403" s="34">
        <v>0</v>
      </c>
      <c r="O403" s="34">
        <v>0</v>
      </c>
      <c r="P403" s="34">
        <v>0</v>
      </c>
      <c r="Q403" s="34">
        <v>0</v>
      </c>
      <c r="R403" s="34">
        <v>0</v>
      </c>
      <c r="S403" s="34">
        <v>0</v>
      </c>
    </row>
    <row r="404" spans="1:19" ht="16.5" customHeight="1">
      <c r="A404" s="23">
        <v>2015</v>
      </c>
      <c r="B404" s="13" t="s">
        <v>514</v>
      </c>
      <c r="C404" s="13" t="s">
        <v>23</v>
      </c>
      <c r="D404" s="13" t="s">
        <v>206</v>
      </c>
      <c r="E404" s="13" t="s">
        <v>985</v>
      </c>
      <c r="F404" s="13"/>
      <c r="G404" s="13" t="s">
        <v>4747</v>
      </c>
      <c r="H404" s="13" t="s">
        <v>6</v>
      </c>
      <c r="I404" s="13"/>
      <c r="J404" s="13" t="s">
        <v>5546</v>
      </c>
      <c r="K404" s="13"/>
      <c r="L404" s="13" t="s">
        <v>2738</v>
      </c>
      <c r="M404" s="13" t="s">
        <v>3130</v>
      </c>
      <c r="N404" s="34">
        <v>0</v>
      </c>
      <c r="O404" s="34">
        <v>0</v>
      </c>
      <c r="P404" s="34">
        <v>0</v>
      </c>
      <c r="Q404" s="34">
        <v>0</v>
      </c>
      <c r="R404" s="34">
        <v>0</v>
      </c>
      <c r="S404" s="34">
        <v>52</v>
      </c>
    </row>
    <row r="405" spans="1:19" ht="16.5" customHeight="1">
      <c r="A405" s="23">
        <v>2015</v>
      </c>
      <c r="B405" s="13" t="s">
        <v>514</v>
      </c>
      <c r="C405" s="13" t="s">
        <v>23</v>
      </c>
      <c r="D405" s="13" t="s">
        <v>206</v>
      </c>
      <c r="E405" s="13" t="s">
        <v>986</v>
      </c>
      <c r="F405" s="13"/>
      <c r="G405" s="13" t="s">
        <v>4747</v>
      </c>
      <c r="H405" s="13" t="s">
        <v>6</v>
      </c>
      <c r="I405" s="13"/>
      <c r="J405" s="13" t="s">
        <v>5546</v>
      </c>
      <c r="K405" s="13"/>
      <c r="L405" s="13" t="s">
        <v>2738</v>
      </c>
      <c r="M405" s="13" t="s">
        <v>5636</v>
      </c>
      <c r="N405" s="34">
        <v>0</v>
      </c>
      <c r="O405" s="34">
        <v>0</v>
      </c>
      <c r="P405" s="34">
        <v>0</v>
      </c>
      <c r="Q405" s="34">
        <v>0</v>
      </c>
      <c r="R405" s="34">
        <v>0</v>
      </c>
      <c r="S405" s="34">
        <v>50</v>
      </c>
    </row>
    <row r="406" spans="1:19" ht="16.5" customHeight="1">
      <c r="A406" s="23">
        <v>2015</v>
      </c>
      <c r="B406" s="13" t="s">
        <v>514</v>
      </c>
      <c r="C406" s="13" t="s">
        <v>23</v>
      </c>
      <c r="D406" s="13" t="s">
        <v>6702</v>
      </c>
      <c r="E406" s="13" t="s">
        <v>1453</v>
      </c>
      <c r="F406" s="13"/>
      <c r="G406" s="13" t="s">
        <v>4747</v>
      </c>
      <c r="H406" s="13" t="s">
        <v>6</v>
      </c>
      <c r="I406" s="13" t="s">
        <v>2394</v>
      </c>
      <c r="J406" s="13" t="s">
        <v>2964</v>
      </c>
      <c r="K406" s="13">
        <v>6</v>
      </c>
      <c r="L406" s="13" t="s">
        <v>2738</v>
      </c>
      <c r="M406" s="13" t="s">
        <v>3118</v>
      </c>
      <c r="N406" s="34">
        <v>118</v>
      </c>
      <c r="O406" s="34">
        <v>16</v>
      </c>
      <c r="P406" s="34">
        <v>13</v>
      </c>
      <c r="Q406" s="34">
        <v>29</v>
      </c>
      <c r="R406" s="34">
        <v>13</v>
      </c>
      <c r="S406" s="34">
        <v>0</v>
      </c>
    </row>
    <row r="407" spans="1:19" ht="16.5" customHeight="1">
      <c r="A407" s="23">
        <v>2015</v>
      </c>
      <c r="B407" s="13" t="s">
        <v>514</v>
      </c>
      <c r="C407" s="13" t="s">
        <v>23</v>
      </c>
      <c r="D407" s="13" t="s">
        <v>6702</v>
      </c>
      <c r="E407" s="13" t="s">
        <v>1460</v>
      </c>
      <c r="F407" s="13"/>
      <c r="G407" s="13" t="s">
        <v>4747</v>
      </c>
      <c r="H407" s="13" t="s">
        <v>6</v>
      </c>
      <c r="I407" s="13" t="s">
        <v>2931</v>
      </c>
      <c r="J407" s="13" t="s">
        <v>2706</v>
      </c>
      <c r="K407" s="13" t="s">
        <v>2706</v>
      </c>
      <c r="L407" s="13"/>
      <c r="M407" s="13" t="s">
        <v>0</v>
      </c>
      <c r="N407" s="34">
        <v>122</v>
      </c>
      <c r="O407" s="34">
        <v>16</v>
      </c>
      <c r="P407" s="34">
        <v>12</v>
      </c>
      <c r="Q407" s="34">
        <v>28</v>
      </c>
      <c r="R407" s="34">
        <v>12</v>
      </c>
      <c r="S407" s="34">
        <v>0</v>
      </c>
    </row>
    <row r="408" spans="1:19" ht="16.5" customHeight="1">
      <c r="A408" s="23">
        <v>2015</v>
      </c>
      <c r="B408" s="13" t="s">
        <v>514</v>
      </c>
      <c r="C408" s="13" t="s">
        <v>23</v>
      </c>
      <c r="D408" s="13" t="s">
        <v>6702</v>
      </c>
      <c r="E408" s="13" t="s">
        <v>1464</v>
      </c>
      <c r="F408" s="13"/>
      <c r="G408" s="13" t="s">
        <v>4747</v>
      </c>
      <c r="H408" s="13" t="s">
        <v>6</v>
      </c>
      <c r="I408" s="13" t="s">
        <v>2394</v>
      </c>
      <c r="J408" s="13" t="s">
        <v>2965</v>
      </c>
      <c r="K408" s="13">
        <v>4</v>
      </c>
      <c r="L408" s="13" t="s">
        <v>2738</v>
      </c>
      <c r="M408" s="13" t="s">
        <v>3119</v>
      </c>
      <c r="N408" s="34">
        <v>128</v>
      </c>
      <c r="O408" s="34">
        <v>12</v>
      </c>
      <c r="P408" s="34">
        <v>9</v>
      </c>
      <c r="Q408" s="34">
        <v>21</v>
      </c>
      <c r="R408" s="34">
        <v>13</v>
      </c>
      <c r="S408" s="34">
        <v>0</v>
      </c>
    </row>
    <row r="409" spans="1:19" ht="16.5" customHeight="1">
      <c r="A409" s="23">
        <v>2015</v>
      </c>
      <c r="B409" s="13" t="s">
        <v>514</v>
      </c>
      <c r="C409" s="13" t="s">
        <v>23</v>
      </c>
      <c r="D409" s="13" t="s">
        <v>6702</v>
      </c>
      <c r="E409" s="13" t="s">
        <v>1490</v>
      </c>
      <c r="F409" s="13"/>
      <c r="G409" s="13" t="s">
        <v>4747</v>
      </c>
      <c r="H409" s="13" t="s">
        <v>6</v>
      </c>
      <c r="I409" s="13"/>
      <c r="J409" s="13" t="s">
        <v>5546</v>
      </c>
      <c r="K409" s="13"/>
      <c r="L409" s="13" t="s">
        <v>2738</v>
      </c>
      <c r="M409" s="13" t="s">
        <v>3120</v>
      </c>
      <c r="N409" s="34">
        <v>115</v>
      </c>
      <c r="O409" s="34">
        <v>12</v>
      </c>
      <c r="P409" s="34">
        <v>12</v>
      </c>
      <c r="Q409" s="34">
        <v>24</v>
      </c>
      <c r="R409" s="34">
        <v>13</v>
      </c>
      <c r="S409" s="34">
        <v>0</v>
      </c>
    </row>
    <row r="410" spans="1:19" ht="16.5" customHeight="1">
      <c r="A410" s="23">
        <v>2015</v>
      </c>
      <c r="B410" s="13" t="s">
        <v>514</v>
      </c>
      <c r="C410" s="13" t="s">
        <v>185</v>
      </c>
      <c r="D410" s="13" t="s">
        <v>205</v>
      </c>
      <c r="E410" s="13" t="s">
        <v>186</v>
      </c>
      <c r="F410" s="13"/>
      <c r="G410" s="13" t="s">
        <v>4747</v>
      </c>
      <c r="H410" s="13" t="s">
        <v>6</v>
      </c>
      <c r="I410" s="13"/>
      <c r="J410" s="13" t="s">
        <v>5546</v>
      </c>
      <c r="K410" s="13"/>
      <c r="L410" s="13" t="s">
        <v>2738</v>
      </c>
      <c r="M410" s="13" t="s">
        <v>3139</v>
      </c>
      <c r="N410" s="34">
        <v>0</v>
      </c>
      <c r="O410" s="34">
        <v>0</v>
      </c>
      <c r="P410" s="34">
        <v>0</v>
      </c>
      <c r="Q410" s="34">
        <v>0</v>
      </c>
      <c r="R410" s="34">
        <v>0</v>
      </c>
      <c r="S410" s="34">
        <v>20</v>
      </c>
    </row>
    <row r="411" spans="1:19" ht="16.5" customHeight="1">
      <c r="A411" s="23">
        <v>2015</v>
      </c>
      <c r="B411" s="13" t="s">
        <v>514</v>
      </c>
      <c r="C411" s="13" t="s">
        <v>185</v>
      </c>
      <c r="D411" s="13" t="s">
        <v>205</v>
      </c>
      <c r="E411" s="13" t="s">
        <v>43</v>
      </c>
      <c r="F411" s="13"/>
      <c r="G411" s="13" t="s">
        <v>4747</v>
      </c>
      <c r="H411" s="13" t="s">
        <v>6</v>
      </c>
      <c r="I411" s="13"/>
      <c r="J411" s="13" t="s">
        <v>5546</v>
      </c>
      <c r="K411" s="13"/>
      <c r="L411" s="13" t="s">
        <v>2738</v>
      </c>
      <c r="M411" s="13" t="s">
        <v>3140</v>
      </c>
      <c r="N411" s="34">
        <v>0</v>
      </c>
      <c r="O411" s="34">
        <v>0</v>
      </c>
      <c r="P411" s="34">
        <v>0</v>
      </c>
      <c r="Q411" s="34">
        <v>0</v>
      </c>
      <c r="R411" s="34">
        <v>0</v>
      </c>
      <c r="S411" s="34">
        <v>24</v>
      </c>
    </row>
    <row r="412" spans="1:19" ht="16.5" customHeight="1">
      <c r="A412" s="23">
        <v>2015</v>
      </c>
      <c r="B412" s="13" t="s">
        <v>514</v>
      </c>
      <c r="C412" s="13" t="s">
        <v>185</v>
      </c>
      <c r="D412" s="13" t="s">
        <v>205</v>
      </c>
      <c r="E412" s="13" t="s">
        <v>187</v>
      </c>
      <c r="F412" s="13"/>
      <c r="G412" s="13" t="s">
        <v>4747</v>
      </c>
      <c r="H412" s="13" t="s">
        <v>6</v>
      </c>
      <c r="I412" s="13"/>
      <c r="J412" s="13" t="s">
        <v>5546</v>
      </c>
      <c r="K412" s="13"/>
      <c r="L412" s="13" t="s">
        <v>2738</v>
      </c>
      <c r="M412" s="13" t="s">
        <v>3141</v>
      </c>
      <c r="N412" s="34">
        <v>0</v>
      </c>
      <c r="O412" s="34">
        <v>0</v>
      </c>
      <c r="P412" s="34">
        <v>0</v>
      </c>
      <c r="Q412" s="34">
        <v>0</v>
      </c>
      <c r="R412" s="34">
        <v>0</v>
      </c>
      <c r="S412" s="34">
        <v>27</v>
      </c>
    </row>
    <row r="413" spans="1:19" ht="16.5" customHeight="1">
      <c r="A413" s="23">
        <v>2015</v>
      </c>
      <c r="B413" s="13" t="s">
        <v>514</v>
      </c>
      <c r="C413" s="13" t="s">
        <v>185</v>
      </c>
      <c r="D413" s="13" t="s">
        <v>205</v>
      </c>
      <c r="E413" s="13" t="s">
        <v>188</v>
      </c>
      <c r="F413" s="13"/>
      <c r="G413" s="13" t="s">
        <v>4747</v>
      </c>
      <c r="H413" s="13" t="s">
        <v>6</v>
      </c>
      <c r="I413" s="13"/>
      <c r="J413" s="13" t="s">
        <v>5546</v>
      </c>
      <c r="K413" s="13"/>
      <c r="L413" s="13" t="s">
        <v>2738</v>
      </c>
      <c r="M413" s="13" t="s">
        <v>3142</v>
      </c>
      <c r="N413" s="34">
        <v>0</v>
      </c>
      <c r="O413" s="34">
        <v>0</v>
      </c>
      <c r="P413" s="34">
        <v>0</v>
      </c>
      <c r="Q413" s="34">
        <v>0</v>
      </c>
      <c r="R413" s="34">
        <v>0</v>
      </c>
      <c r="S413" s="34">
        <v>25</v>
      </c>
    </row>
    <row r="414" spans="1:19" ht="16.5" customHeight="1">
      <c r="A414" s="23">
        <v>2015</v>
      </c>
      <c r="B414" s="13" t="s">
        <v>514</v>
      </c>
      <c r="C414" s="13" t="s">
        <v>185</v>
      </c>
      <c r="D414" s="13" t="s">
        <v>205</v>
      </c>
      <c r="E414" s="13" t="s">
        <v>189</v>
      </c>
      <c r="F414" s="13"/>
      <c r="G414" s="13" t="s">
        <v>4747</v>
      </c>
      <c r="H414" s="13" t="s">
        <v>6</v>
      </c>
      <c r="I414" s="13"/>
      <c r="J414" s="13" t="s">
        <v>5546</v>
      </c>
      <c r="K414" s="13"/>
      <c r="L414" s="13" t="s">
        <v>2738</v>
      </c>
      <c r="M414" s="13" t="s">
        <v>3143</v>
      </c>
      <c r="N414" s="34">
        <v>0</v>
      </c>
      <c r="O414" s="34">
        <v>0</v>
      </c>
      <c r="P414" s="34">
        <v>0</v>
      </c>
      <c r="Q414" s="34">
        <v>0</v>
      </c>
      <c r="R414" s="34">
        <v>0</v>
      </c>
      <c r="S414" s="34">
        <v>25</v>
      </c>
    </row>
    <row r="415" spans="1:19" ht="16.5" customHeight="1">
      <c r="A415" s="23">
        <v>2015</v>
      </c>
      <c r="B415" s="13" t="s">
        <v>514</v>
      </c>
      <c r="C415" s="13" t="s">
        <v>185</v>
      </c>
      <c r="D415" s="13" t="s">
        <v>206</v>
      </c>
      <c r="E415" s="13" t="s">
        <v>1452</v>
      </c>
      <c r="F415" s="13"/>
      <c r="G415" s="13" t="s">
        <v>4747</v>
      </c>
      <c r="H415" s="13" t="s">
        <v>195</v>
      </c>
      <c r="I415" s="13"/>
      <c r="J415" s="13" t="s">
        <v>5546</v>
      </c>
      <c r="K415" s="13"/>
      <c r="L415" s="13" t="s">
        <v>2738</v>
      </c>
      <c r="M415" s="13" t="s">
        <v>3145</v>
      </c>
      <c r="N415" s="34">
        <v>0</v>
      </c>
      <c r="O415" s="34">
        <v>0</v>
      </c>
      <c r="P415" s="34">
        <v>0</v>
      </c>
      <c r="Q415" s="34">
        <v>0</v>
      </c>
      <c r="R415" s="34">
        <v>0</v>
      </c>
      <c r="S415" s="34">
        <v>44</v>
      </c>
    </row>
    <row r="416" spans="1:19" ht="16.5" customHeight="1">
      <c r="A416" s="23">
        <v>2015</v>
      </c>
      <c r="B416" s="13" t="s">
        <v>514</v>
      </c>
      <c r="C416" s="13" t="s">
        <v>185</v>
      </c>
      <c r="D416" s="13" t="s">
        <v>206</v>
      </c>
      <c r="E416" s="13" t="s">
        <v>1450</v>
      </c>
      <c r="F416" s="13"/>
      <c r="G416" s="13" t="s">
        <v>4747</v>
      </c>
      <c r="H416" s="13" t="s">
        <v>6</v>
      </c>
      <c r="I416" s="13"/>
      <c r="J416" s="13" t="s">
        <v>5546</v>
      </c>
      <c r="K416" s="13"/>
      <c r="L416" s="13" t="s">
        <v>2738</v>
      </c>
      <c r="M416" s="13" t="s">
        <v>3149</v>
      </c>
      <c r="N416" s="34">
        <v>0</v>
      </c>
      <c r="O416" s="34">
        <v>0</v>
      </c>
      <c r="P416" s="34">
        <v>0</v>
      </c>
      <c r="Q416" s="34">
        <v>0</v>
      </c>
      <c r="R416" s="34">
        <v>0</v>
      </c>
      <c r="S416" s="34">
        <v>48</v>
      </c>
    </row>
    <row r="417" spans="1:19" ht="16.5" customHeight="1">
      <c r="A417" s="23">
        <v>2015</v>
      </c>
      <c r="B417" s="13" t="s">
        <v>514</v>
      </c>
      <c r="C417" s="13" t="s">
        <v>185</v>
      </c>
      <c r="D417" s="13" t="s">
        <v>206</v>
      </c>
      <c r="E417" s="13" t="s">
        <v>191</v>
      </c>
      <c r="F417" s="13"/>
      <c r="G417" s="13" t="s">
        <v>4747</v>
      </c>
      <c r="H417" s="13" t="s">
        <v>6</v>
      </c>
      <c r="I417" s="13"/>
      <c r="J417" s="13" t="s">
        <v>5546</v>
      </c>
      <c r="K417" s="13"/>
      <c r="L417" s="13" t="s">
        <v>2738</v>
      </c>
      <c r="M417" s="13" t="s">
        <v>3146</v>
      </c>
      <c r="N417" s="34">
        <v>0</v>
      </c>
      <c r="O417" s="34">
        <v>0</v>
      </c>
      <c r="P417" s="34">
        <v>0</v>
      </c>
      <c r="Q417" s="34">
        <v>0</v>
      </c>
      <c r="R417" s="34">
        <v>0</v>
      </c>
      <c r="S417" s="34">
        <v>46</v>
      </c>
    </row>
    <row r="418" spans="1:19" ht="16.5" customHeight="1">
      <c r="A418" s="23">
        <v>2015</v>
      </c>
      <c r="B418" s="13" t="s">
        <v>514</v>
      </c>
      <c r="C418" s="13" t="s">
        <v>185</v>
      </c>
      <c r="D418" s="13" t="s">
        <v>206</v>
      </c>
      <c r="E418" s="13" t="s">
        <v>88</v>
      </c>
      <c r="F418" s="13"/>
      <c r="G418" s="13" t="s">
        <v>4747</v>
      </c>
      <c r="H418" s="13" t="s">
        <v>6</v>
      </c>
      <c r="I418" s="13"/>
      <c r="J418" s="13" t="s">
        <v>5546</v>
      </c>
      <c r="K418" s="13"/>
      <c r="L418" s="13" t="s">
        <v>2738</v>
      </c>
      <c r="M418" s="13" t="s">
        <v>3147</v>
      </c>
      <c r="N418" s="34">
        <v>0</v>
      </c>
      <c r="O418" s="34">
        <v>0</v>
      </c>
      <c r="P418" s="34">
        <v>0</v>
      </c>
      <c r="Q418" s="34">
        <v>0</v>
      </c>
      <c r="R418" s="34">
        <v>0</v>
      </c>
      <c r="S418" s="34">
        <v>47</v>
      </c>
    </row>
    <row r="419" spans="1:19" ht="16.5" customHeight="1">
      <c r="A419" s="23">
        <v>2015</v>
      </c>
      <c r="B419" s="13" t="s">
        <v>514</v>
      </c>
      <c r="C419" s="13" t="s">
        <v>185</v>
      </c>
      <c r="D419" s="13" t="s">
        <v>206</v>
      </c>
      <c r="E419" s="13" t="s">
        <v>190</v>
      </c>
      <c r="F419" s="13"/>
      <c r="G419" s="13" t="s">
        <v>4747</v>
      </c>
      <c r="H419" s="13" t="s">
        <v>6</v>
      </c>
      <c r="I419" s="13"/>
      <c r="J419" s="13" t="s">
        <v>5546</v>
      </c>
      <c r="K419" s="13"/>
      <c r="L419" s="13"/>
      <c r="M419" s="13" t="s">
        <v>0</v>
      </c>
      <c r="N419" s="34">
        <v>0</v>
      </c>
      <c r="O419" s="34">
        <v>0</v>
      </c>
      <c r="P419" s="34">
        <v>0</v>
      </c>
      <c r="Q419" s="34">
        <v>0</v>
      </c>
      <c r="R419" s="34">
        <v>0</v>
      </c>
      <c r="S419" s="34">
        <v>50</v>
      </c>
    </row>
    <row r="420" spans="1:19" ht="16.5" customHeight="1">
      <c r="A420" s="23">
        <v>2015</v>
      </c>
      <c r="B420" s="13" t="s">
        <v>514</v>
      </c>
      <c r="C420" s="13" t="s">
        <v>185</v>
      </c>
      <c r="D420" s="13" t="s">
        <v>206</v>
      </c>
      <c r="E420" s="13" t="s">
        <v>193</v>
      </c>
      <c r="F420" s="13"/>
      <c r="G420" s="13" t="s">
        <v>4747</v>
      </c>
      <c r="H420" s="13" t="s">
        <v>6</v>
      </c>
      <c r="I420" s="13"/>
      <c r="J420" s="13" t="s">
        <v>5546</v>
      </c>
      <c r="K420" s="13"/>
      <c r="L420" s="13" t="s">
        <v>2738</v>
      </c>
      <c r="M420" s="13" t="s">
        <v>3148</v>
      </c>
      <c r="N420" s="34">
        <v>0</v>
      </c>
      <c r="O420" s="34">
        <v>0</v>
      </c>
      <c r="P420" s="34">
        <v>0</v>
      </c>
      <c r="Q420" s="34">
        <v>0</v>
      </c>
      <c r="R420" s="34">
        <v>0</v>
      </c>
      <c r="S420" s="34">
        <v>45</v>
      </c>
    </row>
    <row r="421" spans="1:19" ht="16.5" customHeight="1">
      <c r="A421" s="23">
        <v>2015</v>
      </c>
      <c r="B421" s="13" t="s">
        <v>514</v>
      </c>
      <c r="C421" s="13" t="s">
        <v>185</v>
      </c>
      <c r="D421" s="13" t="s">
        <v>6702</v>
      </c>
      <c r="E421" s="13" t="s">
        <v>559</v>
      </c>
      <c r="F421" s="13"/>
      <c r="G421" s="13" t="s">
        <v>4747</v>
      </c>
      <c r="H421" s="13" t="s">
        <v>6</v>
      </c>
      <c r="I421" s="13" t="s">
        <v>2931</v>
      </c>
      <c r="J421" s="13" t="s">
        <v>2706</v>
      </c>
      <c r="K421" s="13" t="s">
        <v>2706</v>
      </c>
      <c r="L421" s="13"/>
      <c r="M421" s="13" t="s">
        <v>0</v>
      </c>
      <c r="N421" s="34">
        <v>113</v>
      </c>
      <c r="O421" s="34">
        <v>27</v>
      </c>
      <c r="P421" s="34">
        <v>9</v>
      </c>
      <c r="Q421" s="34">
        <v>36</v>
      </c>
      <c r="R421" s="34">
        <v>13</v>
      </c>
      <c r="S421" s="34">
        <v>0</v>
      </c>
    </row>
    <row r="422" spans="1:19" ht="16.5" customHeight="1">
      <c r="A422" s="23">
        <v>2015</v>
      </c>
      <c r="B422" s="13" t="s">
        <v>514</v>
      </c>
      <c r="C422" s="13" t="s">
        <v>185</v>
      </c>
      <c r="D422" s="13" t="s">
        <v>6702</v>
      </c>
      <c r="E422" s="13" t="s">
        <v>1455</v>
      </c>
      <c r="F422" s="13"/>
      <c r="G422" s="13" t="s">
        <v>4747</v>
      </c>
      <c r="H422" s="13" t="s">
        <v>6</v>
      </c>
      <c r="I422" s="13" t="s">
        <v>2931</v>
      </c>
      <c r="J422" s="13" t="s">
        <v>2706</v>
      </c>
      <c r="K422" s="13" t="s">
        <v>2706</v>
      </c>
      <c r="L422" s="13" t="s">
        <v>2738</v>
      </c>
      <c r="M422" s="13" t="s">
        <v>3133</v>
      </c>
      <c r="N422" s="34">
        <v>110</v>
      </c>
      <c r="O422" s="34">
        <v>12</v>
      </c>
      <c r="P422" s="34">
        <v>12</v>
      </c>
      <c r="Q422" s="34">
        <v>24</v>
      </c>
      <c r="R422" s="34">
        <v>10</v>
      </c>
      <c r="S422" s="34">
        <v>0</v>
      </c>
    </row>
    <row r="423" spans="1:19" ht="16.5" customHeight="1">
      <c r="A423" s="23">
        <v>2015</v>
      </c>
      <c r="B423" s="13" t="s">
        <v>514</v>
      </c>
      <c r="C423" s="13" t="s">
        <v>185</v>
      </c>
      <c r="D423" s="13" t="s">
        <v>6702</v>
      </c>
      <c r="E423" s="13" t="s">
        <v>1458</v>
      </c>
      <c r="F423" s="13"/>
      <c r="G423" s="13" t="s">
        <v>4747</v>
      </c>
      <c r="H423" s="13" t="s">
        <v>6</v>
      </c>
      <c r="I423" s="13" t="s">
        <v>2394</v>
      </c>
      <c r="J423" s="13" t="s">
        <v>2966</v>
      </c>
      <c r="K423" s="13">
        <v>4</v>
      </c>
      <c r="L423" s="13" t="s">
        <v>2738</v>
      </c>
      <c r="M423" s="13" t="s">
        <v>3135</v>
      </c>
      <c r="N423" s="34">
        <v>112</v>
      </c>
      <c r="O423" s="34">
        <v>19</v>
      </c>
      <c r="P423" s="34">
        <v>19</v>
      </c>
      <c r="Q423" s="34">
        <v>38</v>
      </c>
      <c r="R423" s="34">
        <v>12</v>
      </c>
      <c r="S423" s="34">
        <v>0</v>
      </c>
    </row>
    <row r="424" spans="1:19" ht="16.5" customHeight="1">
      <c r="A424" s="23">
        <v>2015</v>
      </c>
      <c r="B424" s="13" t="s">
        <v>514</v>
      </c>
      <c r="C424" s="13" t="s">
        <v>185</v>
      </c>
      <c r="D424" s="13" t="s">
        <v>6702</v>
      </c>
      <c r="E424" s="13" t="s">
        <v>1485</v>
      </c>
      <c r="F424" s="13"/>
      <c r="G424" s="13" t="s">
        <v>4747</v>
      </c>
      <c r="H424" s="13" t="s">
        <v>6</v>
      </c>
      <c r="I424" s="13"/>
      <c r="J424" s="13" t="s">
        <v>5546</v>
      </c>
      <c r="K424" s="13"/>
      <c r="L424" s="13"/>
      <c r="M424" s="13" t="s">
        <v>0</v>
      </c>
      <c r="N424" s="34">
        <v>102</v>
      </c>
      <c r="O424" s="34">
        <v>33</v>
      </c>
      <c r="P424" s="34">
        <v>13</v>
      </c>
      <c r="Q424" s="34">
        <v>46</v>
      </c>
      <c r="R424" s="34">
        <v>14</v>
      </c>
      <c r="S424" s="34">
        <v>0</v>
      </c>
    </row>
    <row r="425" spans="1:19" ht="16.5" customHeight="1">
      <c r="A425" s="23">
        <v>2015</v>
      </c>
      <c r="B425" s="13" t="s">
        <v>514</v>
      </c>
      <c r="C425" s="13" t="s">
        <v>185</v>
      </c>
      <c r="D425" s="13" t="s">
        <v>6702</v>
      </c>
      <c r="E425" s="13" t="s">
        <v>1461</v>
      </c>
      <c r="F425" s="13"/>
      <c r="G425" s="13" t="s">
        <v>4747</v>
      </c>
      <c r="H425" s="13" t="s">
        <v>6</v>
      </c>
      <c r="I425" s="13" t="s">
        <v>2394</v>
      </c>
      <c r="J425" s="13" t="s">
        <v>2967</v>
      </c>
      <c r="K425" s="13">
        <v>6</v>
      </c>
      <c r="L425" s="13" t="s">
        <v>2738</v>
      </c>
      <c r="M425" s="13" t="s">
        <v>2967</v>
      </c>
      <c r="N425" s="34">
        <v>138</v>
      </c>
      <c r="O425" s="34">
        <v>18</v>
      </c>
      <c r="P425" s="34">
        <v>18</v>
      </c>
      <c r="Q425" s="34">
        <v>36</v>
      </c>
      <c r="R425" s="34">
        <v>18</v>
      </c>
      <c r="S425" s="34">
        <v>0</v>
      </c>
    </row>
    <row r="426" spans="1:19" ht="16.5" customHeight="1">
      <c r="A426" s="23">
        <v>2015</v>
      </c>
      <c r="B426" s="13" t="s">
        <v>514</v>
      </c>
      <c r="C426" s="13" t="s">
        <v>185</v>
      </c>
      <c r="D426" s="13" t="s">
        <v>6702</v>
      </c>
      <c r="E426" s="13" t="s">
        <v>1488</v>
      </c>
      <c r="F426" s="13"/>
      <c r="G426" s="13" t="s">
        <v>4747</v>
      </c>
      <c r="H426" s="13" t="s">
        <v>6</v>
      </c>
      <c r="I426" s="13" t="s">
        <v>2931</v>
      </c>
      <c r="J426" s="13" t="s">
        <v>2706</v>
      </c>
      <c r="K426" s="13" t="s">
        <v>2706</v>
      </c>
      <c r="L426" s="13" t="s">
        <v>2738</v>
      </c>
      <c r="M426" s="13" t="s">
        <v>3134</v>
      </c>
      <c r="N426" s="34">
        <v>99</v>
      </c>
      <c r="O426" s="34">
        <v>24</v>
      </c>
      <c r="P426" s="34">
        <v>12</v>
      </c>
      <c r="Q426" s="34">
        <v>36</v>
      </c>
      <c r="R426" s="34">
        <v>9</v>
      </c>
      <c r="S426" s="34">
        <v>0</v>
      </c>
    </row>
    <row r="427" spans="1:19" ht="16.5" customHeight="1">
      <c r="A427" s="23">
        <v>2015</v>
      </c>
      <c r="B427" s="13" t="s">
        <v>514</v>
      </c>
      <c r="C427" s="13" t="s">
        <v>185</v>
      </c>
      <c r="D427" s="13" t="s">
        <v>6702</v>
      </c>
      <c r="E427" s="13" t="s">
        <v>1468</v>
      </c>
      <c r="F427" s="13"/>
      <c r="G427" s="13" t="s">
        <v>4747</v>
      </c>
      <c r="H427" s="13" t="s">
        <v>6</v>
      </c>
      <c r="I427" s="13"/>
      <c r="J427" s="13" t="s">
        <v>5546</v>
      </c>
      <c r="K427" s="13"/>
      <c r="L427" s="13" t="s">
        <v>2738</v>
      </c>
      <c r="M427" s="13" t="s">
        <v>3137</v>
      </c>
      <c r="N427" s="34">
        <v>110</v>
      </c>
      <c r="O427" s="34">
        <v>16</v>
      </c>
      <c r="P427" s="34">
        <v>12</v>
      </c>
      <c r="Q427" s="34">
        <v>28</v>
      </c>
      <c r="R427" s="34">
        <v>10</v>
      </c>
      <c r="S427" s="34">
        <v>0</v>
      </c>
    </row>
    <row r="428" spans="1:19" ht="16.5" customHeight="1">
      <c r="A428" s="23">
        <v>2015</v>
      </c>
      <c r="B428" s="13" t="s">
        <v>514</v>
      </c>
      <c r="C428" s="13" t="s">
        <v>185</v>
      </c>
      <c r="D428" s="13" t="s">
        <v>6702</v>
      </c>
      <c r="E428" s="13" t="s">
        <v>584</v>
      </c>
      <c r="F428" s="13"/>
      <c r="G428" s="13" t="s">
        <v>4747</v>
      </c>
      <c r="H428" s="13" t="s">
        <v>6</v>
      </c>
      <c r="I428" s="13"/>
      <c r="J428" s="13" t="s">
        <v>5546</v>
      </c>
      <c r="K428" s="13"/>
      <c r="L428" s="13"/>
      <c r="M428" s="13" t="s">
        <v>0</v>
      </c>
      <c r="N428" s="34">
        <v>123</v>
      </c>
      <c r="O428" s="34">
        <v>18</v>
      </c>
      <c r="P428" s="34">
        <v>15</v>
      </c>
      <c r="Q428" s="34">
        <v>33</v>
      </c>
      <c r="R428" s="34">
        <v>15</v>
      </c>
      <c r="S428" s="34">
        <v>0</v>
      </c>
    </row>
    <row r="429" spans="1:19" ht="16.5" customHeight="1">
      <c r="A429" s="23">
        <v>2015</v>
      </c>
      <c r="B429" s="13" t="s">
        <v>514</v>
      </c>
      <c r="C429" s="13" t="s">
        <v>3925</v>
      </c>
      <c r="D429" s="13" t="s">
        <v>207</v>
      </c>
      <c r="E429" s="13" t="s">
        <v>119</v>
      </c>
      <c r="F429" s="13"/>
      <c r="G429" s="13" t="s">
        <v>4747</v>
      </c>
      <c r="H429" s="13" t="s">
        <v>6</v>
      </c>
      <c r="I429" s="13" t="s">
        <v>2931</v>
      </c>
      <c r="J429" s="13" t="s">
        <v>2706</v>
      </c>
      <c r="K429" s="13" t="s">
        <v>2706</v>
      </c>
      <c r="L429" s="13" t="s">
        <v>2738</v>
      </c>
      <c r="M429" s="13" t="s">
        <v>3150</v>
      </c>
      <c r="N429" s="34">
        <v>0</v>
      </c>
      <c r="O429" s="34">
        <v>0</v>
      </c>
      <c r="P429" s="34">
        <v>0</v>
      </c>
      <c r="Q429" s="34">
        <v>0</v>
      </c>
      <c r="R429" s="34">
        <v>0</v>
      </c>
      <c r="S429" s="34">
        <v>112</v>
      </c>
    </row>
    <row r="430" spans="1:19" ht="16.5" customHeight="1">
      <c r="A430" s="23">
        <v>2015</v>
      </c>
      <c r="B430" s="13" t="s">
        <v>514</v>
      </c>
      <c r="C430" s="13" t="s">
        <v>3925</v>
      </c>
      <c r="D430" s="13" t="s">
        <v>205</v>
      </c>
      <c r="E430" s="13" t="s">
        <v>108</v>
      </c>
      <c r="F430" s="13"/>
      <c r="G430" s="13" t="s">
        <v>4747</v>
      </c>
      <c r="H430" s="13" t="s">
        <v>6</v>
      </c>
      <c r="I430" s="13"/>
      <c r="J430" s="13" t="s">
        <v>5546</v>
      </c>
      <c r="K430" s="13"/>
      <c r="L430" s="13" t="s">
        <v>2738</v>
      </c>
      <c r="M430" s="13" t="s">
        <v>3156</v>
      </c>
      <c r="N430" s="34">
        <v>0</v>
      </c>
      <c r="O430" s="34">
        <v>0</v>
      </c>
      <c r="P430" s="34">
        <v>0</v>
      </c>
      <c r="Q430" s="34">
        <v>0</v>
      </c>
      <c r="R430" s="34">
        <v>0</v>
      </c>
      <c r="S430" s="34">
        <v>30</v>
      </c>
    </row>
    <row r="431" spans="1:19" ht="16.5" customHeight="1">
      <c r="A431" s="23">
        <v>2015</v>
      </c>
      <c r="B431" s="13" t="s">
        <v>514</v>
      </c>
      <c r="C431" s="13" t="s">
        <v>3925</v>
      </c>
      <c r="D431" s="13" t="s">
        <v>205</v>
      </c>
      <c r="E431" s="13" t="s">
        <v>196</v>
      </c>
      <c r="F431" s="13"/>
      <c r="G431" s="13" t="s">
        <v>4747</v>
      </c>
      <c r="H431" s="13" t="s">
        <v>6</v>
      </c>
      <c r="I431" s="13"/>
      <c r="J431" s="13" t="s">
        <v>5546</v>
      </c>
      <c r="K431" s="13"/>
      <c r="L431" s="13" t="s">
        <v>2738</v>
      </c>
      <c r="M431" s="13" t="s">
        <v>3158</v>
      </c>
      <c r="N431" s="34">
        <v>0</v>
      </c>
      <c r="O431" s="34">
        <v>0</v>
      </c>
      <c r="P431" s="34">
        <v>0</v>
      </c>
      <c r="Q431" s="34">
        <v>0</v>
      </c>
      <c r="R431" s="34">
        <v>0</v>
      </c>
      <c r="S431" s="34">
        <v>0</v>
      </c>
    </row>
    <row r="432" spans="1:19" ht="16.5" customHeight="1">
      <c r="A432" s="23">
        <v>2015</v>
      </c>
      <c r="B432" s="13" t="s">
        <v>514</v>
      </c>
      <c r="C432" s="13" t="s">
        <v>3925</v>
      </c>
      <c r="D432" s="13" t="s">
        <v>205</v>
      </c>
      <c r="E432" s="13" t="s">
        <v>197</v>
      </c>
      <c r="F432" s="13"/>
      <c r="G432" s="13" t="s">
        <v>4747</v>
      </c>
      <c r="H432" s="13" t="s">
        <v>6</v>
      </c>
      <c r="I432" s="13"/>
      <c r="J432" s="13" t="s">
        <v>5546</v>
      </c>
      <c r="K432" s="13"/>
      <c r="L432" s="13" t="s">
        <v>2738</v>
      </c>
      <c r="M432" s="13" t="s">
        <v>5634</v>
      </c>
      <c r="N432" s="34">
        <v>0</v>
      </c>
      <c r="O432" s="34">
        <v>0</v>
      </c>
      <c r="P432" s="34">
        <v>0</v>
      </c>
      <c r="Q432" s="34">
        <v>0</v>
      </c>
      <c r="R432" s="34">
        <v>0</v>
      </c>
      <c r="S432" s="34">
        <v>26</v>
      </c>
    </row>
    <row r="433" spans="1:19" ht="16.5" customHeight="1">
      <c r="A433" s="23">
        <v>2015</v>
      </c>
      <c r="B433" s="13" t="s">
        <v>514</v>
      </c>
      <c r="C433" s="13" t="s">
        <v>3925</v>
      </c>
      <c r="D433" s="13" t="s">
        <v>205</v>
      </c>
      <c r="E433" s="13" t="s">
        <v>110</v>
      </c>
      <c r="F433" s="13"/>
      <c r="G433" s="13" t="s">
        <v>4747</v>
      </c>
      <c r="H433" s="13" t="s">
        <v>6</v>
      </c>
      <c r="I433" s="13"/>
      <c r="J433" s="13" t="s">
        <v>5546</v>
      </c>
      <c r="K433" s="13"/>
      <c r="L433" s="13" t="s">
        <v>2738</v>
      </c>
      <c r="M433" s="13" t="s">
        <v>3160</v>
      </c>
      <c r="N433" s="34">
        <v>0</v>
      </c>
      <c r="O433" s="34">
        <v>0</v>
      </c>
      <c r="P433" s="34">
        <v>0</v>
      </c>
      <c r="Q433" s="34">
        <v>0</v>
      </c>
      <c r="R433" s="34">
        <v>0</v>
      </c>
      <c r="S433" s="34">
        <v>30</v>
      </c>
    </row>
    <row r="434" spans="1:19" ht="16.5" customHeight="1">
      <c r="A434" s="23">
        <v>2015</v>
      </c>
      <c r="B434" s="13" t="s">
        <v>514</v>
      </c>
      <c r="C434" s="13" t="s">
        <v>3925</v>
      </c>
      <c r="D434" s="13" t="s">
        <v>206</v>
      </c>
      <c r="E434" s="13" t="s">
        <v>198</v>
      </c>
      <c r="F434" s="13"/>
      <c r="G434" s="13" t="s">
        <v>4747</v>
      </c>
      <c r="H434" s="13" t="s">
        <v>6</v>
      </c>
      <c r="I434" s="13"/>
      <c r="J434" s="13" t="s">
        <v>5546</v>
      </c>
      <c r="K434" s="13"/>
      <c r="L434" s="13" t="s">
        <v>2738</v>
      </c>
      <c r="M434" s="13" t="s">
        <v>5635</v>
      </c>
      <c r="N434" s="34">
        <v>0</v>
      </c>
      <c r="O434" s="34">
        <v>0</v>
      </c>
      <c r="P434" s="34">
        <v>0</v>
      </c>
      <c r="Q434" s="34">
        <v>0</v>
      </c>
      <c r="R434" s="34">
        <v>0</v>
      </c>
      <c r="S434" s="34">
        <v>44</v>
      </c>
    </row>
    <row r="435" spans="1:19" ht="16.5" customHeight="1">
      <c r="A435" s="23">
        <v>2015</v>
      </c>
      <c r="B435" s="13" t="s">
        <v>514</v>
      </c>
      <c r="C435" s="13" t="s">
        <v>3925</v>
      </c>
      <c r="D435" s="13" t="s">
        <v>206</v>
      </c>
      <c r="E435" s="13" t="s">
        <v>115</v>
      </c>
      <c r="F435" s="13"/>
      <c r="G435" s="13" t="s">
        <v>4747</v>
      </c>
      <c r="H435" s="13" t="s">
        <v>6</v>
      </c>
      <c r="I435" s="13"/>
      <c r="J435" s="13" t="s">
        <v>5546</v>
      </c>
      <c r="K435" s="13"/>
      <c r="L435" s="13" t="s">
        <v>2738</v>
      </c>
      <c r="M435" s="13" t="s">
        <v>3161</v>
      </c>
      <c r="N435" s="34">
        <v>0</v>
      </c>
      <c r="O435" s="34">
        <v>0</v>
      </c>
      <c r="P435" s="34">
        <v>0</v>
      </c>
      <c r="Q435" s="34">
        <v>0</v>
      </c>
      <c r="R435" s="34">
        <v>0</v>
      </c>
      <c r="S435" s="34">
        <v>44</v>
      </c>
    </row>
    <row r="436" spans="1:19" ht="16.5" customHeight="1">
      <c r="A436" s="23">
        <v>2015</v>
      </c>
      <c r="B436" s="13" t="s">
        <v>514</v>
      </c>
      <c r="C436" s="13" t="s">
        <v>3925</v>
      </c>
      <c r="D436" s="13" t="s">
        <v>6702</v>
      </c>
      <c r="E436" s="13" t="s">
        <v>1457</v>
      </c>
      <c r="F436" s="13"/>
      <c r="G436" s="13" t="s">
        <v>4747</v>
      </c>
      <c r="H436" s="13" t="s">
        <v>6</v>
      </c>
      <c r="I436" s="13" t="s">
        <v>2931</v>
      </c>
      <c r="J436" s="13" t="s">
        <v>2706</v>
      </c>
      <c r="K436" s="13" t="s">
        <v>2706</v>
      </c>
      <c r="L436" s="13" t="s">
        <v>2738</v>
      </c>
      <c r="M436" s="13" t="s">
        <v>5637</v>
      </c>
      <c r="N436" s="34">
        <v>125</v>
      </c>
      <c r="O436" s="34">
        <v>17</v>
      </c>
      <c r="P436" s="34">
        <v>14</v>
      </c>
      <c r="Q436" s="34">
        <v>31</v>
      </c>
      <c r="R436" s="34">
        <v>14</v>
      </c>
      <c r="S436" s="34">
        <v>0</v>
      </c>
    </row>
    <row r="437" spans="1:19" ht="16.5" customHeight="1">
      <c r="A437" s="23">
        <v>2015</v>
      </c>
      <c r="B437" s="13" t="s">
        <v>514</v>
      </c>
      <c r="C437" s="13" t="s">
        <v>3925</v>
      </c>
      <c r="D437" s="13" t="s">
        <v>6702</v>
      </c>
      <c r="E437" s="13" t="s">
        <v>1486</v>
      </c>
      <c r="F437" s="13"/>
      <c r="G437" s="13" t="s">
        <v>4747</v>
      </c>
      <c r="H437" s="13" t="s">
        <v>6</v>
      </c>
      <c r="I437" s="13"/>
      <c r="J437" s="13" t="s">
        <v>5546</v>
      </c>
      <c r="K437" s="13"/>
      <c r="L437" s="13" t="s">
        <v>2738</v>
      </c>
      <c r="M437" s="13" t="s">
        <v>2969</v>
      </c>
      <c r="N437" s="34">
        <v>128</v>
      </c>
      <c r="O437" s="34">
        <v>18</v>
      </c>
      <c r="P437" s="34">
        <v>12</v>
      </c>
      <c r="Q437" s="34">
        <v>30</v>
      </c>
      <c r="R437" s="34">
        <v>12</v>
      </c>
      <c r="S437" s="34">
        <v>0</v>
      </c>
    </row>
    <row r="438" spans="1:19" ht="16.5" customHeight="1">
      <c r="A438" s="23">
        <v>2015</v>
      </c>
      <c r="B438" s="13" t="s">
        <v>514</v>
      </c>
      <c r="C438" s="13" t="s">
        <v>3925</v>
      </c>
      <c r="D438" s="13" t="s">
        <v>6702</v>
      </c>
      <c r="E438" s="13" t="s">
        <v>1470</v>
      </c>
      <c r="F438" s="13"/>
      <c r="G438" s="13" t="s">
        <v>4747</v>
      </c>
      <c r="H438" s="13" t="s">
        <v>6</v>
      </c>
      <c r="I438" s="13"/>
      <c r="J438" s="13" t="s">
        <v>5546</v>
      </c>
      <c r="K438" s="13"/>
      <c r="L438" s="13"/>
      <c r="M438" s="13" t="s">
        <v>0</v>
      </c>
      <c r="N438" s="34">
        <v>128</v>
      </c>
      <c r="O438" s="34">
        <v>18</v>
      </c>
      <c r="P438" s="34">
        <v>12</v>
      </c>
      <c r="Q438" s="34">
        <v>30</v>
      </c>
      <c r="R438" s="34">
        <v>12</v>
      </c>
      <c r="S438" s="34">
        <v>0</v>
      </c>
    </row>
    <row r="439" spans="1:19" ht="16.5" customHeight="1">
      <c r="A439" s="23">
        <v>2015</v>
      </c>
      <c r="B439" s="13" t="s">
        <v>514</v>
      </c>
      <c r="C439" s="13" t="s">
        <v>3925</v>
      </c>
      <c r="D439" s="13" t="s">
        <v>6702</v>
      </c>
      <c r="E439" s="13" t="s">
        <v>1471</v>
      </c>
      <c r="F439" s="13"/>
      <c r="G439" s="13" t="s">
        <v>4747</v>
      </c>
      <c r="H439" s="13" t="s">
        <v>6</v>
      </c>
      <c r="I439" s="13"/>
      <c r="J439" s="13" t="s">
        <v>5546</v>
      </c>
      <c r="K439" s="13"/>
      <c r="L439" s="13"/>
      <c r="M439" s="13" t="s">
        <v>0</v>
      </c>
      <c r="N439" s="34">
        <v>128</v>
      </c>
      <c r="O439" s="34">
        <v>15</v>
      </c>
      <c r="P439" s="34">
        <v>15</v>
      </c>
      <c r="Q439" s="34">
        <v>30</v>
      </c>
      <c r="R439" s="34">
        <v>12</v>
      </c>
      <c r="S439" s="34">
        <v>0</v>
      </c>
    </row>
    <row r="440" spans="1:19" ht="16.5" customHeight="1">
      <c r="A440" s="23">
        <v>2015</v>
      </c>
      <c r="B440" s="13" t="s">
        <v>514</v>
      </c>
      <c r="C440" s="13" t="s">
        <v>3925</v>
      </c>
      <c r="D440" s="13" t="s">
        <v>6702</v>
      </c>
      <c r="E440" s="13" t="s">
        <v>1472</v>
      </c>
      <c r="F440" s="13"/>
      <c r="G440" s="13" t="s">
        <v>4747</v>
      </c>
      <c r="H440" s="13" t="s">
        <v>6</v>
      </c>
      <c r="I440" s="13"/>
      <c r="J440" s="13" t="s">
        <v>5546</v>
      </c>
      <c r="K440" s="13"/>
      <c r="L440" s="13" t="s">
        <v>2738</v>
      </c>
      <c r="M440" s="13" t="s">
        <v>3153</v>
      </c>
      <c r="N440" s="34">
        <v>125</v>
      </c>
      <c r="O440" s="34">
        <v>21</v>
      </c>
      <c r="P440" s="34">
        <v>12</v>
      </c>
      <c r="Q440" s="34">
        <v>33</v>
      </c>
      <c r="R440" s="34">
        <v>12</v>
      </c>
      <c r="S440" s="34">
        <v>0</v>
      </c>
    </row>
    <row r="441" spans="1:19" ht="16.5" customHeight="1">
      <c r="A441" s="23">
        <v>2015</v>
      </c>
      <c r="B441" s="13" t="s">
        <v>514</v>
      </c>
      <c r="C441" s="13" t="s">
        <v>3925</v>
      </c>
      <c r="D441" s="13" t="s">
        <v>6702</v>
      </c>
      <c r="E441" s="13" t="s">
        <v>1487</v>
      </c>
      <c r="F441" s="13"/>
      <c r="G441" s="13" t="s">
        <v>4747</v>
      </c>
      <c r="H441" s="13" t="s">
        <v>6</v>
      </c>
      <c r="I441" s="13"/>
      <c r="J441" s="13" t="s">
        <v>5546</v>
      </c>
      <c r="K441" s="13"/>
      <c r="L441" s="13" t="s">
        <v>2738</v>
      </c>
      <c r="M441" s="13" t="s">
        <v>3155</v>
      </c>
      <c r="N441" s="34">
        <v>104</v>
      </c>
      <c r="O441" s="34">
        <v>15</v>
      </c>
      <c r="P441" s="34">
        <v>12</v>
      </c>
      <c r="Q441" s="34">
        <v>27</v>
      </c>
      <c r="R441" s="34">
        <v>13</v>
      </c>
      <c r="S441" s="34">
        <v>0</v>
      </c>
    </row>
    <row r="442" spans="1:19" ht="16.5" customHeight="1">
      <c r="A442" s="23">
        <v>2016</v>
      </c>
      <c r="B442" s="13" t="s">
        <v>1886</v>
      </c>
      <c r="C442" s="13" t="s">
        <v>5</v>
      </c>
      <c r="D442" s="13" t="s">
        <v>205</v>
      </c>
      <c r="E442" s="13" t="s">
        <v>7</v>
      </c>
      <c r="F442" s="13"/>
      <c r="G442" s="13" t="s">
        <v>4747</v>
      </c>
      <c r="H442" s="13" t="s">
        <v>6</v>
      </c>
      <c r="I442" s="13" t="s">
        <v>2190</v>
      </c>
      <c r="J442" s="13" t="s">
        <v>2706</v>
      </c>
      <c r="K442" s="13" t="s">
        <v>2706</v>
      </c>
      <c r="L442" s="13"/>
      <c r="M442" s="13" t="s">
        <v>0</v>
      </c>
      <c r="N442" s="34">
        <v>0</v>
      </c>
      <c r="O442" s="34">
        <v>0</v>
      </c>
      <c r="P442" s="34">
        <v>0</v>
      </c>
      <c r="Q442" s="34">
        <v>0</v>
      </c>
      <c r="R442" s="34">
        <v>0</v>
      </c>
      <c r="S442" s="34">
        <v>24</v>
      </c>
    </row>
    <row r="443" spans="1:19" ht="16.5" customHeight="1">
      <c r="A443" s="23">
        <v>2016</v>
      </c>
      <c r="B443" s="13" t="s">
        <v>1886</v>
      </c>
      <c r="C443" s="13" t="s">
        <v>5</v>
      </c>
      <c r="D443" s="13" t="s">
        <v>206</v>
      </c>
      <c r="E443" s="13" t="s">
        <v>8</v>
      </c>
      <c r="F443" s="13"/>
      <c r="G443" s="13" t="s">
        <v>4747</v>
      </c>
      <c r="H443" s="13" t="s">
        <v>6</v>
      </c>
      <c r="I443" s="13" t="s">
        <v>2190</v>
      </c>
      <c r="J443" s="13" t="s">
        <v>2706</v>
      </c>
      <c r="K443" s="13" t="s">
        <v>2706</v>
      </c>
      <c r="L443" s="13" t="s">
        <v>2738</v>
      </c>
      <c r="M443" s="13" t="s">
        <v>2829</v>
      </c>
      <c r="N443" s="34">
        <v>0</v>
      </c>
      <c r="O443" s="34">
        <v>0</v>
      </c>
      <c r="P443" s="34">
        <v>0</v>
      </c>
      <c r="Q443" s="34">
        <v>0</v>
      </c>
      <c r="R443" s="34">
        <v>0</v>
      </c>
      <c r="S443" s="34">
        <v>48</v>
      </c>
    </row>
    <row r="444" spans="1:19" ht="16.5" customHeight="1">
      <c r="A444" s="23">
        <v>2016</v>
      </c>
      <c r="B444" s="13" t="s">
        <v>1886</v>
      </c>
      <c r="C444" s="13" t="s">
        <v>5</v>
      </c>
      <c r="D444" s="13" t="s">
        <v>206</v>
      </c>
      <c r="E444" s="13" t="s">
        <v>9</v>
      </c>
      <c r="F444" s="13"/>
      <c r="G444" s="13" t="s">
        <v>4747</v>
      </c>
      <c r="H444" s="13" t="s">
        <v>6</v>
      </c>
      <c r="I444" s="13" t="s">
        <v>2931</v>
      </c>
      <c r="J444" s="13" t="s">
        <v>2706</v>
      </c>
      <c r="K444" s="13" t="s">
        <v>2706</v>
      </c>
      <c r="L444" s="13" t="s">
        <v>2738</v>
      </c>
      <c r="M444" s="13" t="s">
        <v>2805</v>
      </c>
      <c r="N444" s="34">
        <v>0</v>
      </c>
      <c r="O444" s="34">
        <v>0</v>
      </c>
      <c r="P444" s="34">
        <v>0</v>
      </c>
      <c r="Q444" s="34">
        <v>0</v>
      </c>
      <c r="R444" s="34">
        <v>0</v>
      </c>
      <c r="S444" s="34">
        <v>48</v>
      </c>
    </row>
    <row r="445" spans="1:19" ht="16.5" customHeight="1">
      <c r="A445" s="23">
        <v>2016</v>
      </c>
      <c r="B445" s="13" t="s">
        <v>1886</v>
      </c>
      <c r="C445" s="13" t="s">
        <v>5</v>
      </c>
      <c r="D445" s="13" t="s">
        <v>6702</v>
      </c>
      <c r="E445" s="13" t="s">
        <v>559</v>
      </c>
      <c r="F445" s="13"/>
      <c r="G445" s="13" t="s">
        <v>4747</v>
      </c>
      <c r="H445" s="13" t="s">
        <v>6</v>
      </c>
      <c r="I445" s="13" t="s">
        <v>2394</v>
      </c>
      <c r="J445" s="13" t="s">
        <v>2932</v>
      </c>
      <c r="K445" s="13">
        <v>8</v>
      </c>
      <c r="L445" s="13" t="s">
        <v>2738</v>
      </c>
      <c r="M445" s="13" t="s">
        <v>2922</v>
      </c>
      <c r="N445" s="34">
        <v>132</v>
      </c>
      <c r="O445" s="34">
        <v>26</v>
      </c>
      <c r="P445" s="34">
        <v>12</v>
      </c>
      <c r="Q445" s="34">
        <v>38</v>
      </c>
      <c r="R445" s="34">
        <v>18</v>
      </c>
      <c r="S445" s="34">
        <v>0</v>
      </c>
    </row>
    <row r="446" spans="1:19" ht="16.5" customHeight="1">
      <c r="A446" s="23">
        <v>2016</v>
      </c>
      <c r="B446" s="13" t="s">
        <v>1886</v>
      </c>
      <c r="C446" s="13" t="s">
        <v>5</v>
      </c>
      <c r="D446" s="13" t="s">
        <v>6702</v>
      </c>
      <c r="E446" s="13" t="s">
        <v>1462</v>
      </c>
      <c r="F446" s="13"/>
      <c r="G446" s="13" t="s">
        <v>4747</v>
      </c>
      <c r="H446" s="13" t="s">
        <v>6</v>
      </c>
      <c r="I446" s="13" t="s">
        <v>2394</v>
      </c>
      <c r="J446" s="13" t="s">
        <v>2933</v>
      </c>
      <c r="K446" s="13">
        <v>6</v>
      </c>
      <c r="L446" s="13" t="s">
        <v>2738</v>
      </c>
      <c r="M446" s="13" t="s">
        <v>2739</v>
      </c>
      <c r="N446" s="34">
        <v>130</v>
      </c>
      <c r="O446" s="34">
        <v>32</v>
      </c>
      <c r="P446" s="34">
        <v>8</v>
      </c>
      <c r="Q446" s="34">
        <v>40</v>
      </c>
      <c r="R446" s="34">
        <v>18</v>
      </c>
      <c r="S446" s="34">
        <v>0</v>
      </c>
    </row>
    <row r="447" spans="1:19" ht="16.5" customHeight="1">
      <c r="A447" s="23">
        <v>2016</v>
      </c>
      <c r="B447" s="13" t="s">
        <v>1886</v>
      </c>
      <c r="C447" s="13" t="s">
        <v>10</v>
      </c>
      <c r="D447" s="13" t="s">
        <v>205</v>
      </c>
      <c r="E447" s="13" t="s">
        <v>11</v>
      </c>
      <c r="F447" s="13"/>
      <c r="G447" s="13" t="s">
        <v>4747</v>
      </c>
      <c r="H447" s="13" t="s">
        <v>6</v>
      </c>
      <c r="I447" s="13" t="s">
        <v>2190</v>
      </c>
      <c r="J447" s="13" t="s">
        <v>2706</v>
      </c>
      <c r="K447" s="13" t="s">
        <v>2706</v>
      </c>
      <c r="L447" s="13" t="s">
        <v>2738</v>
      </c>
      <c r="M447" s="13" t="s">
        <v>3031</v>
      </c>
      <c r="N447" s="34">
        <v>0</v>
      </c>
      <c r="O447" s="34">
        <v>0</v>
      </c>
      <c r="P447" s="34">
        <v>0</v>
      </c>
      <c r="Q447" s="34">
        <v>0</v>
      </c>
      <c r="R447" s="34">
        <v>0</v>
      </c>
      <c r="S447" s="34">
        <v>22</v>
      </c>
    </row>
    <row r="448" spans="1:19" ht="16.5" customHeight="1">
      <c r="A448" s="23">
        <v>2016</v>
      </c>
      <c r="B448" s="13" t="s">
        <v>1886</v>
      </c>
      <c r="C448" s="13" t="s">
        <v>10</v>
      </c>
      <c r="D448" s="13" t="s">
        <v>206</v>
      </c>
      <c r="E448" s="13" t="s">
        <v>12</v>
      </c>
      <c r="F448" s="13"/>
      <c r="G448" s="13" t="s">
        <v>4747</v>
      </c>
      <c r="H448" s="13" t="s">
        <v>6</v>
      </c>
      <c r="I448" s="13" t="s">
        <v>2190</v>
      </c>
      <c r="J448" s="13" t="s">
        <v>2706</v>
      </c>
      <c r="K448" s="13" t="s">
        <v>2706</v>
      </c>
      <c r="L448" s="13" t="s">
        <v>2738</v>
      </c>
      <c r="M448" s="13" t="s">
        <v>2838</v>
      </c>
      <c r="N448" s="34">
        <v>0</v>
      </c>
      <c r="O448" s="34">
        <v>0</v>
      </c>
      <c r="P448" s="34">
        <v>0</v>
      </c>
      <c r="Q448" s="34">
        <v>0</v>
      </c>
      <c r="R448" s="34">
        <v>0</v>
      </c>
      <c r="S448" s="34">
        <v>50</v>
      </c>
    </row>
    <row r="449" spans="1:19" ht="16.5" customHeight="1">
      <c r="A449" s="23">
        <v>2016</v>
      </c>
      <c r="B449" s="13" t="s">
        <v>1886</v>
      </c>
      <c r="C449" s="13" t="s">
        <v>10</v>
      </c>
      <c r="D449" s="13" t="s">
        <v>206</v>
      </c>
      <c r="E449" s="13" t="s">
        <v>13</v>
      </c>
      <c r="F449" s="13"/>
      <c r="G449" s="13" t="s">
        <v>4747</v>
      </c>
      <c r="H449" s="13" t="s">
        <v>6</v>
      </c>
      <c r="I449" s="13" t="s">
        <v>2190</v>
      </c>
      <c r="J449" s="13" t="s">
        <v>2706</v>
      </c>
      <c r="K449" s="13" t="s">
        <v>2706</v>
      </c>
      <c r="L449" s="13"/>
      <c r="M449" s="13" t="s">
        <v>0</v>
      </c>
      <c r="N449" s="34">
        <v>0</v>
      </c>
      <c r="O449" s="34">
        <v>0</v>
      </c>
      <c r="P449" s="34">
        <v>0</v>
      </c>
      <c r="Q449" s="34">
        <v>0</v>
      </c>
      <c r="R449" s="34">
        <v>0</v>
      </c>
      <c r="S449" s="34">
        <v>48</v>
      </c>
    </row>
    <row r="450" spans="1:19" ht="16.5" customHeight="1">
      <c r="A450" s="23">
        <v>2016</v>
      </c>
      <c r="B450" s="13" t="s">
        <v>1886</v>
      </c>
      <c r="C450" s="13" t="s">
        <v>10</v>
      </c>
      <c r="D450" s="13" t="s">
        <v>6702</v>
      </c>
      <c r="E450" s="13" t="s">
        <v>1454</v>
      </c>
      <c r="F450" s="13"/>
      <c r="G450" s="13" t="s">
        <v>4747</v>
      </c>
      <c r="H450" s="13" t="s">
        <v>6</v>
      </c>
      <c r="I450" s="13" t="s">
        <v>2190</v>
      </c>
      <c r="J450" s="13" t="s">
        <v>2706</v>
      </c>
      <c r="K450" s="13" t="s">
        <v>2706</v>
      </c>
      <c r="L450" s="13" t="s">
        <v>2738</v>
      </c>
      <c r="M450" s="13" t="s">
        <v>2921</v>
      </c>
      <c r="N450" s="34">
        <v>105</v>
      </c>
      <c r="O450" s="34">
        <v>24</v>
      </c>
      <c r="P450" s="34">
        <v>0</v>
      </c>
      <c r="Q450" s="34">
        <v>24</v>
      </c>
      <c r="R450" s="34">
        <v>24</v>
      </c>
      <c r="S450" s="34">
        <v>0</v>
      </c>
    </row>
    <row r="451" spans="1:19" ht="16.5" customHeight="1">
      <c r="A451" s="23">
        <v>2016</v>
      </c>
      <c r="B451" s="13" t="s">
        <v>1886</v>
      </c>
      <c r="C451" s="13" t="s">
        <v>10</v>
      </c>
      <c r="D451" s="13" t="s">
        <v>6702</v>
      </c>
      <c r="E451" s="13" t="s">
        <v>1455</v>
      </c>
      <c r="F451" s="13"/>
      <c r="G451" s="13" t="s">
        <v>4747</v>
      </c>
      <c r="H451" s="13" t="s">
        <v>6</v>
      </c>
      <c r="I451" s="13" t="s">
        <v>2394</v>
      </c>
      <c r="J451" s="13" t="s">
        <v>2934</v>
      </c>
      <c r="K451" s="13">
        <v>6</v>
      </c>
      <c r="L451" s="13"/>
      <c r="M451" s="13" t="s">
        <v>0</v>
      </c>
      <c r="N451" s="34">
        <v>104</v>
      </c>
      <c r="O451" s="34">
        <v>0</v>
      </c>
      <c r="P451" s="34">
        <v>0</v>
      </c>
      <c r="Q451" s="34">
        <v>44</v>
      </c>
      <c r="R451" s="34">
        <v>22</v>
      </c>
      <c r="S451" s="34">
        <v>0</v>
      </c>
    </row>
    <row r="452" spans="1:19" ht="16.5" customHeight="1">
      <c r="A452" s="23">
        <v>2016</v>
      </c>
      <c r="B452" s="13" t="s">
        <v>1886</v>
      </c>
      <c r="C452" s="13" t="s">
        <v>10</v>
      </c>
      <c r="D452" s="13" t="s">
        <v>6702</v>
      </c>
      <c r="E452" s="13" t="s">
        <v>1467</v>
      </c>
      <c r="F452" s="13"/>
      <c r="G452" s="13" t="s">
        <v>4747</v>
      </c>
      <c r="H452" s="13" t="s">
        <v>6</v>
      </c>
      <c r="I452" s="13" t="s">
        <v>2394</v>
      </c>
      <c r="J452" s="13" t="s">
        <v>2935</v>
      </c>
      <c r="K452" s="13">
        <v>6</v>
      </c>
      <c r="L452" s="13"/>
      <c r="M452" s="13" t="s">
        <v>0</v>
      </c>
      <c r="N452" s="34">
        <v>104</v>
      </c>
      <c r="O452" s="34">
        <v>66</v>
      </c>
      <c r="P452" s="34">
        <v>0</v>
      </c>
      <c r="Q452" s="34">
        <v>66</v>
      </c>
      <c r="R452" s="34">
        <v>8</v>
      </c>
      <c r="S452" s="34">
        <v>0</v>
      </c>
    </row>
    <row r="453" spans="1:19" ht="16.5" customHeight="1">
      <c r="A453" s="23">
        <v>2016</v>
      </c>
      <c r="B453" s="13" t="s">
        <v>1886</v>
      </c>
      <c r="C453" s="13" t="s">
        <v>14</v>
      </c>
      <c r="D453" s="13" t="s">
        <v>207</v>
      </c>
      <c r="E453" s="13" t="s">
        <v>22</v>
      </c>
      <c r="F453" s="13"/>
      <c r="G453" s="13" t="s">
        <v>4747</v>
      </c>
      <c r="H453" s="13" t="s">
        <v>6</v>
      </c>
      <c r="I453" s="13" t="s">
        <v>2394</v>
      </c>
      <c r="J453" s="13" t="s">
        <v>2939</v>
      </c>
      <c r="K453" s="13">
        <v>10</v>
      </c>
      <c r="L453" s="13"/>
      <c r="M453" s="13" t="s">
        <v>0</v>
      </c>
      <c r="N453" s="34">
        <v>0</v>
      </c>
      <c r="O453" s="34">
        <v>0</v>
      </c>
      <c r="P453" s="34">
        <v>0</v>
      </c>
      <c r="Q453" s="34">
        <v>0</v>
      </c>
      <c r="R453" s="34">
        <v>0</v>
      </c>
      <c r="S453" s="34">
        <v>106</v>
      </c>
    </row>
    <row r="454" spans="1:19" ht="16.5" customHeight="1">
      <c r="A454" s="23">
        <v>2016</v>
      </c>
      <c r="B454" s="13" t="s">
        <v>1886</v>
      </c>
      <c r="C454" s="13" t="s">
        <v>14</v>
      </c>
      <c r="D454" s="13" t="s">
        <v>205</v>
      </c>
      <c r="E454" s="13" t="s">
        <v>16</v>
      </c>
      <c r="F454" s="13"/>
      <c r="G454" s="13" t="s">
        <v>4747</v>
      </c>
      <c r="H454" s="13" t="s">
        <v>6</v>
      </c>
      <c r="I454" s="13" t="s">
        <v>2190</v>
      </c>
      <c r="J454" s="13" t="s">
        <v>2706</v>
      </c>
      <c r="K454" s="13" t="s">
        <v>2706</v>
      </c>
      <c r="L454" s="13" t="s">
        <v>2738</v>
      </c>
      <c r="M454" s="13" t="s">
        <v>2740</v>
      </c>
      <c r="N454" s="34">
        <v>0</v>
      </c>
      <c r="O454" s="34">
        <v>0</v>
      </c>
      <c r="P454" s="34">
        <v>0</v>
      </c>
      <c r="Q454" s="34">
        <v>0</v>
      </c>
      <c r="R454" s="34">
        <v>0</v>
      </c>
      <c r="S454" s="34">
        <v>30</v>
      </c>
    </row>
    <row r="455" spans="1:19" ht="16.5" customHeight="1">
      <c r="A455" s="23">
        <v>2016</v>
      </c>
      <c r="B455" s="13" t="s">
        <v>1886</v>
      </c>
      <c r="C455" s="13" t="s">
        <v>14</v>
      </c>
      <c r="D455" s="13" t="s">
        <v>205</v>
      </c>
      <c r="E455" s="13" t="s">
        <v>17</v>
      </c>
      <c r="F455" s="13"/>
      <c r="G455" s="13" t="s">
        <v>4747</v>
      </c>
      <c r="H455" s="13" t="s">
        <v>6</v>
      </c>
      <c r="I455" s="13"/>
      <c r="J455" s="13" t="s">
        <v>5546</v>
      </c>
      <c r="K455" s="13"/>
      <c r="L455" s="13"/>
      <c r="M455" s="13" t="s">
        <v>0</v>
      </c>
      <c r="N455" s="34">
        <v>0</v>
      </c>
      <c r="O455" s="34">
        <v>0</v>
      </c>
      <c r="P455" s="34">
        <v>0</v>
      </c>
      <c r="Q455" s="34">
        <v>0</v>
      </c>
      <c r="R455" s="34">
        <v>0</v>
      </c>
      <c r="S455" s="34">
        <v>0</v>
      </c>
    </row>
    <row r="456" spans="1:19" ht="16.5" customHeight="1">
      <c r="A456" s="23">
        <v>2016</v>
      </c>
      <c r="B456" s="13" t="s">
        <v>1886</v>
      </c>
      <c r="C456" s="13" t="s">
        <v>14</v>
      </c>
      <c r="D456" s="13" t="s">
        <v>205</v>
      </c>
      <c r="E456" s="13" t="s">
        <v>18</v>
      </c>
      <c r="F456" s="13"/>
      <c r="G456" s="13" t="s">
        <v>4747</v>
      </c>
      <c r="H456" s="13" t="s">
        <v>6</v>
      </c>
      <c r="I456" s="13" t="s">
        <v>2190</v>
      </c>
      <c r="J456" s="13" t="s">
        <v>2706</v>
      </c>
      <c r="K456" s="13" t="s">
        <v>2706</v>
      </c>
      <c r="L456" s="13" t="s">
        <v>2738</v>
      </c>
      <c r="M456" s="13" t="s">
        <v>2741</v>
      </c>
      <c r="N456" s="34">
        <v>0</v>
      </c>
      <c r="O456" s="34">
        <v>0</v>
      </c>
      <c r="P456" s="34">
        <v>0</v>
      </c>
      <c r="Q456" s="34">
        <v>0</v>
      </c>
      <c r="R456" s="34">
        <v>0</v>
      </c>
      <c r="S456" s="34">
        <v>30</v>
      </c>
    </row>
    <row r="457" spans="1:19" ht="16.5" customHeight="1">
      <c r="A457" s="23">
        <v>2016</v>
      </c>
      <c r="B457" s="13" t="s">
        <v>1886</v>
      </c>
      <c r="C457" s="13" t="s">
        <v>14</v>
      </c>
      <c r="D457" s="13" t="s">
        <v>205</v>
      </c>
      <c r="E457" s="13" t="s">
        <v>19</v>
      </c>
      <c r="F457" s="13"/>
      <c r="G457" s="13" t="s">
        <v>4747</v>
      </c>
      <c r="H457" s="13" t="s">
        <v>6</v>
      </c>
      <c r="I457" s="13" t="s">
        <v>2190</v>
      </c>
      <c r="J457" s="13" t="s">
        <v>2706</v>
      </c>
      <c r="K457" s="13" t="s">
        <v>2706</v>
      </c>
      <c r="L457" s="13" t="s">
        <v>2738</v>
      </c>
      <c r="M457" s="13" t="s">
        <v>2742</v>
      </c>
      <c r="N457" s="34">
        <v>0</v>
      </c>
      <c r="O457" s="34">
        <v>0</v>
      </c>
      <c r="P457" s="34">
        <v>0</v>
      </c>
      <c r="Q457" s="34">
        <v>0</v>
      </c>
      <c r="R457" s="34">
        <v>0</v>
      </c>
      <c r="S457" s="34">
        <v>30</v>
      </c>
    </row>
    <row r="458" spans="1:19" ht="16.5" customHeight="1">
      <c r="A458" s="23">
        <v>2016</v>
      </c>
      <c r="B458" s="13" t="s">
        <v>1886</v>
      </c>
      <c r="C458" s="13" t="s">
        <v>14</v>
      </c>
      <c r="D458" s="13" t="s">
        <v>206</v>
      </c>
      <c r="E458" s="13" t="s">
        <v>20</v>
      </c>
      <c r="F458" s="13"/>
      <c r="G458" s="13" t="s">
        <v>4747</v>
      </c>
      <c r="H458" s="13" t="s">
        <v>6</v>
      </c>
      <c r="I458" s="13" t="s">
        <v>2394</v>
      </c>
      <c r="J458" s="13" t="s">
        <v>2940</v>
      </c>
      <c r="K458" s="13">
        <v>8</v>
      </c>
      <c r="L458" s="13"/>
      <c r="M458" s="13" t="s">
        <v>0</v>
      </c>
      <c r="N458" s="34">
        <v>0</v>
      </c>
      <c r="O458" s="34">
        <v>0</v>
      </c>
      <c r="P458" s="34">
        <v>0</v>
      </c>
      <c r="Q458" s="34">
        <v>0</v>
      </c>
      <c r="R458" s="34">
        <v>0</v>
      </c>
      <c r="S458" s="34">
        <v>52</v>
      </c>
    </row>
    <row r="459" spans="1:19" ht="16.5" customHeight="1">
      <c r="A459" s="23">
        <v>2016</v>
      </c>
      <c r="B459" s="13" t="s">
        <v>1886</v>
      </c>
      <c r="C459" s="13" t="s">
        <v>14</v>
      </c>
      <c r="D459" s="13" t="s">
        <v>206</v>
      </c>
      <c r="E459" s="13" t="s">
        <v>21</v>
      </c>
      <c r="F459" s="13"/>
      <c r="G459" s="13" t="s">
        <v>4747</v>
      </c>
      <c r="H459" s="13" t="s">
        <v>6</v>
      </c>
      <c r="I459" s="13" t="s">
        <v>2190</v>
      </c>
      <c r="J459" s="13" t="s">
        <v>2706</v>
      </c>
      <c r="K459" s="13" t="s">
        <v>2706</v>
      </c>
      <c r="L459" s="13" t="s">
        <v>2738</v>
      </c>
      <c r="M459" s="13" t="s">
        <v>2819</v>
      </c>
      <c r="N459" s="34">
        <v>0</v>
      </c>
      <c r="O459" s="34">
        <v>0</v>
      </c>
      <c r="P459" s="34">
        <v>0</v>
      </c>
      <c r="Q459" s="34">
        <v>0</v>
      </c>
      <c r="R459" s="34">
        <v>0</v>
      </c>
      <c r="S459" s="34">
        <v>48</v>
      </c>
    </row>
    <row r="460" spans="1:19" ht="16.5" customHeight="1">
      <c r="A460" s="23">
        <v>2016</v>
      </c>
      <c r="B460" s="13" t="s">
        <v>1886</v>
      </c>
      <c r="C460" s="13" t="s">
        <v>14</v>
      </c>
      <c r="D460" s="13" t="s">
        <v>6702</v>
      </c>
      <c r="E460" s="13" t="s">
        <v>1456</v>
      </c>
      <c r="F460" s="13"/>
      <c r="G460" s="13" t="s">
        <v>4747</v>
      </c>
      <c r="H460" s="13" t="s">
        <v>6</v>
      </c>
      <c r="I460" s="13" t="s">
        <v>2394</v>
      </c>
      <c r="J460" s="13" t="s">
        <v>2973</v>
      </c>
      <c r="K460" s="13">
        <v>6</v>
      </c>
      <c r="L460" s="13"/>
      <c r="M460" s="13" t="s">
        <v>0</v>
      </c>
      <c r="N460" s="34">
        <v>115</v>
      </c>
      <c r="O460" s="34">
        <v>18</v>
      </c>
      <c r="P460" s="34">
        <v>0</v>
      </c>
      <c r="Q460" s="34">
        <v>18</v>
      </c>
      <c r="R460" s="34">
        <v>11</v>
      </c>
      <c r="S460" s="34">
        <v>0</v>
      </c>
    </row>
    <row r="461" spans="1:19" ht="16.5" customHeight="1">
      <c r="A461" s="23">
        <v>2016</v>
      </c>
      <c r="B461" s="13" t="s">
        <v>1886</v>
      </c>
      <c r="C461" s="13" t="s">
        <v>14</v>
      </c>
      <c r="D461" s="13" t="s">
        <v>6702</v>
      </c>
      <c r="E461" s="13" t="s">
        <v>1457</v>
      </c>
      <c r="F461" s="13"/>
      <c r="G461" s="13" t="s">
        <v>4747</v>
      </c>
      <c r="H461" s="13" t="s">
        <v>6</v>
      </c>
      <c r="I461" s="13" t="s">
        <v>2394</v>
      </c>
      <c r="J461" s="13" t="s">
        <v>2974</v>
      </c>
      <c r="K461" s="13">
        <v>6</v>
      </c>
      <c r="L461" s="13" t="s">
        <v>2738</v>
      </c>
      <c r="M461" s="13" t="s">
        <v>2918</v>
      </c>
      <c r="N461" s="34">
        <v>120</v>
      </c>
      <c r="O461" s="34">
        <v>17</v>
      </c>
      <c r="P461" s="34">
        <v>17</v>
      </c>
      <c r="Q461" s="34">
        <v>34</v>
      </c>
      <c r="R461" s="34">
        <v>17</v>
      </c>
      <c r="S461" s="34">
        <v>0</v>
      </c>
    </row>
    <row r="462" spans="1:19" ht="16.5" customHeight="1">
      <c r="A462" s="23">
        <v>2016</v>
      </c>
      <c r="B462" s="13" t="s">
        <v>1886</v>
      </c>
      <c r="C462" s="13" t="s">
        <v>14</v>
      </c>
      <c r="D462" s="13" t="s">
        <v>6702</v>
      </c>
      <c r="E462" s="13" t="s">
        <v>1474</v>
      </c>
      <c r="F462" s="13"/>
      <c r="G462" s="13" t="s">
        <v>4747</v>
      </c>
      <c r="H462" s="13" t="s">
        <v>6</v>
      </c>
      <c r="I462" s="13"/>
      <c r="J462" s="13" t="s">
        <v>5546</v>
      </c>
      <c r="K462" s="13"/>
      <c r="L462" s="13"/>
      <c r="M462" s="13" t="s">
        <v>0</v>
      </c>
      <c r="N462" s="34">
        <v>102</v>
      </c>
      <c r="O462" s="34">
        <v>0</v>
      </c>
      <c r="P462" s="34">
        <v>0</v>
      </c>
      <c r="Q462" s="34">
        <v>28</v>
      </c>
      <c r="R462" s="34">
        <v>14</v>
      </c>
      <c r="S462" s="34">
        <v>0</v>
      </c>
    </row>
    <row r="463" spans="1:19" ht="16.5" customHeight="1">
      <c r="A463" s="23">
        <v>2016</v>
      </c>
      <c r="B463" s="13" t="s">
        <v>1886</v>
      </c>
      <c r="C463" s="13" t="s">
        <v>14</v>
      </c>
      <c r="D463" s="13" t="s">
        <v>6702</v>
      </c>
      <c r="E463" s="13" t="s">
        <v>1475</v>
      </c>
      <c r="F463" s="13"/>
      <c r="G463" s="13" t="s">
        <v>4747</v>
      </c>
      <c r="H463" s="13" t="s">
        <v>6</v>
      </c>
      <c r="I463" s="13" t="s">
        <v>2394</v>
      </c>
      <c r="J463" s="13" t="s">
        <v>2938</v>
      </c>
      <c r="K463" s="13">
        <v>4</v>
      </c>
      <c r="L463" s="13" t="s">
        <v>2738</v>
      </c>
      <c r="M463" s="13" t="s">
        <v>2795</v>
      </c>
      <c r="N463" s="34">
        <v>94</v>
      </c>
      <c r="O463" s="34">
        <v>28</v>
      </c>
      <c r="P463" s="34">
        <v>0</v>
      </c>
      <c r="Q463" s="34">
        <v>28</v>
      </c>
      <c r="R463" s="34">
        <v>14</v>
      </c>
      <c r="S463" s="34">
        <v>0</v>
      </c>
    </row>
    <row r="464" spans="1:19" ht="16.5" customHeight="1">
      <c r="A464" s="23">
        <v>2016</v>
      </c>
      <c r="B464" s="13" t="s">
        <v>1886</v>
      </c>
      <c r="C464" s="13" t="s">
        <v>14</v>
      </c>
      <c r="D464" s="13" t="s">
        <v>6702</v>
      </c>
      <c r="E464" s="13" t="s">
        <v>1476</v>
      </c>
      <c r="F464" s="13"/>
      <c r="G464" s="13" t="s">
        <v>4747</v>
      </c>
      <c r="H464" s="13" t="s">
        <v>6</v>
      </c>
      <c r="I464" s="13" t="s">
        <v>2394</v>
      </c>
      <c r="J464" s="13" t="s">
        <v>2930</v>
      </c>
      <c r="K464" s="13">
        <v>6</v>
      </c>
      <c r="L464" s="13"/>
      <c r="M464" s="13" t="s">
        <v>0</v>
      </c>
      <c r="N464" s="34">
        <v>126</v>
      </c>
      <c r="O464" s="34">
        <v>18</v>
      </c>
      <c r="P464" s="34">
        <v>18</v>
      </c>
      <c r="Q464" s="34">
        <v>36</v>
      </c>
      <c r="R464" s="34">
        <v>18</v>
      </c>
      <c r="S464" s="34">
        <v>0</v>
      </c>
    </row>
    <row r="465" spans="1:19" ht="16.5" customHeight="1">
      <c r="A465" s="23">
        <v>2016</v>
      </c>
      <c r="B465" s="13" t="s">
        <v>1886</v>
      </c>
      <c r="C465" s="13" t="s">
        <v>23</v>
      </c>
      <c r="D465" s="13" t="s">
        <v>205</v>
      </c>
      <c r="E465" s="13" t="s">
        <v>983</v>
      </c>
      <c r="F465" s="13"/>
      <c r="G465" s="13" t="s">
        <v>4747</v>
      </c>
      <c r="H465" s="13" t="s">
        <v>6</v>
      </c>
      <c r="I465" s="13" t="s">
        <v>2190</v>
      </c>
      <c r="J465" s="13" t="s">
        <v>2706</v>
      </c>
      <c r="K465" s="13" t="s">
        <v>2706</v>
      </c>
      <c r="L465" s="13" t="s">
        <v>2738</v>
      </c>
      <c r="M465" s="13" t="s">
        <v>2783</v>
      </c>
      <c r="N465" s="34">
        <v>0</v>
      </c>
      <c r="O465" s="34">
        <v>0</v>
      </c>
      <c r="P465" s="34">
        <v>0</v>
      </c>
      <c r="Q465" s="34">
        <v>0</v>
      </c>
      <c r="R465" s="34">
        <v>0</v>
      </c>
      <c r="S465" s="34">
        <v>35</v>
      </c>
    </row>
    <row r="466" spans="1:19" ht="16.5" customHeight="1">
      <c r="A466" s="23">
        <v>2016</v>
      </c>
      <c r="B466" s="13" t="s">
        <v>1886</v>
      </c>
      <c r="C466" s="13" t="s">
        <v>23</v>
      </c>
      <c r="D466" s="13" t="s">
        <v>205</v>
      </c>
      <c r="E466" s="13" t="s">
        <v>24</v>
      </c>
      <c r="F466" s="13"/>
      <c r="G466" s="13" t="s">
        <v>4747</v>
      </c>
      <c r="H466" s="13" t="s">
        <v>6</v>
      </c>
      <c r="I466" s="13" t="s">
        <v>2190</v>
      </c>
      <c r="J466" s="13" t="s">
        <v>2706</v>
      </c>
      <c r="K466" s="13" t="s">
        <v>2706</v>
      </c>
      <c r="L466" s="13" t="s">
        <v>2738</v>
      </c>
      <c r="M466" s="13" t="s">
        <v>2782</v>
      </c>
      <c r="N466" s="34">
        <v>0</v>
      </c>
      <c r="O466" s="34">
        <v>0</v>
      </c>
      <c r="P466" s="34">
        <v>0</v>
      </c>
      <c r="Q466" s="34">
        <v>0</v>
      </c>
      <c r="R466" s="34">
        <v>0</v>
      </c>
      <c r="S466" s="34">
        <v>34</v>
      </c>
    </row>
    <row r="467" spans="1:19" ht="16.5" customHeight="1">
      <c r="A467" s="23">
        <v>2016</v>
      </c>
      <c r="B467" s="13" t="s">
        <v>1886</v>
      </c>
      <c r="C467" s="13" t="s">
        <v>23</v>
      </c>
      <c r="D467" s="13" t="s">
        <v>205</v>
      </c>
      <c r="E467" s="13" t="s">
        <v>25</v>
      </c>
      <c r="F467" s="13"/>
      <c r="G467" s="13" t="s">
        <v>4747</v>
      </c>
      <c r="H467" s="13" t="s">
        <v>6</v>
      </c>
      <c r="I467" s="13" t="s">
        <v>2190</v>
      </c>
      <c r="J467" s="13" t="s">
        <v>2706</v>
      </c>
      <c r="K467" s="13" t="s">
        <v>2706</v>
      </c>
      <c r="L467" s="13" t="s">
        <v>2738</v>
      </c>
      <c r="M467" s="13" t="s">
        <v>2778</v>
      </c>
      <c r="N467" s="34">
        <v>0</v>
      </c>
      <c r="O467" s="34">
        <v>0</v>
      </c>
      <c r="P467" s="34">
        <v>0</v>
      </c>
      <c r="Q467" s="34">
        <v>0</v>
      </c>
      <c r="R467" s="34">
        <v>0</v>
      </c>
      <c r="S467" s="34">
        <v>34</v>
      </c>
    </row>
    <row r="468" spans="1:19" ht="16.5" customHeight="1">
      <c r="A468" s="23">
        <v>2016</v>
      </c>
      <c r="B468" s="13" t="s">
        <v>1886</v>
      </c>
      <c r="C468" s="13" t="s">
        <v>23</v>
      </c>
      <c r="D468" s="13" t="s">
        <v>205</v>
      </c>
      <c r="E468" s="13" t="s">
        <v>26</v>
      </c>
      <c r="F468" s="13"/>
      <c r="G468" s="13" t="s">
        <v>4747</v>
      </c>
      <c r="H468" s="13" t="s">
        <v>6</v>
      </c>
      <c r="I468" s="13" t="s">
        <v>2190</v>
      </c>
      <c r="J468" s="13" t="s">
        <v>2706</v>
      </c>
      <c r="K468" s="13" t="s">
        <v>2706</v>
      </c>
      <c r="L468" s="13" t="s">
        <v>2738</v>
      </c>
      <c r="M468" s="13" t="s">
        <v>2777</v>
      </c>
      <c r="N468" s="34">
        <v>0</v>
      </c>
      <c r="O468" s="34">
        <v>0</v>
      </c>
      <c r="P468" s="34">
        <v>0</v>
      </c>
      <c r="Q468" s="34">
        <v>0</v>
      </c>
      <c r="R468" s="34">
        <v>0</v>
      </c>
      <c r="S468" s="34">
        <v>34</v>
      </c>
    </row>
    <row r="469" spans="1:19" ht="16.5" customHeight="1">
      <c r="A469" s="23">
        <v>2016</v>
      </c>
      <c r="B469" s="13" t="s">
        <v>1886</v>
      </c>
      <c r="C469" s="13" t="s">
        <v>23</v>
      </c>
      <c r="D469" s="13" t="s">
        <v>205</v>
      </c>
      <c r="E469" s="13" t="s">
        <v>27</v>
      </c>
      <c r="F469" s="13"/>
      <c r="G469" s="13" t="s">
        <v>4747</v>
      </c>
      <c r="H469" s="13" t="s">
        <v>6</v>
      </c>
      <c r="I469" s="13" t="s">
        <v>2190</v>
      </c>
      <c r="J469" s="13" t="s">
        <v>2706</v>
      </c>
      <c r="K469" s="13" t="s">
        <v>2706</v>
      </c>
      <c r="L469" s="13" t="s">
        <v>2738</v>
      </c>
      <c r="M469" s="13" t="s">
        <v>2775</v>
      </c>
      <c r="N469" s="34">
        <v>0</v>
      </c>
      <c r="O469" s="34">
        <v>0</v>
      </c>
      <c r="P469" s="34">
        <v>0</v>
      </c>
      <c r="Q469" s="34">
        <v>0</v>
      </c>
      <c r="R469" s="34">
        <v>0</v>
      </c>
      <c r="S469" s="34">
        <v>24</v>
      </c>
    </row>
    <row r="470" spans="1:19" ht="16.5" customHeight="1">
      <c r="A470" s="23">
        <v>2016</v>
      </c>
      <c r="B470" s="13" t="s">
        <v>1886</v>
      </c>
      <c r="C470" s="13" t="s">
        <v>23</v>
      </c>
      <c r="D470" s="13" t="s">
        <v>205</v>
      </c>
      <c r="E470" s="13" t="s">
        <v>28</v>
      </c>
      <c r="F470" s="13"/>
      <c r="G470" s="13" t="s">
        <v>4747</v>
      </c>
      <c r="H470" s="13" t="s">
        <v>6</v>
      </c>
      <c r="I470" s="13" t="s">
        <v>2190</v>
      </c>
      <c r="J470" s="13" t="s">
        <v>2706</v>
      </c>
      <c r="K470" s="13" t="s">
        <v>2706</v>
      </c>
      <c r="L470" s="13"/>
      <c r="M470" s="13" t="s">
        <v>0</v>
      </c>
      <c r="N470" s="34">
        <v>0</v>
      </c>
      <c r="O470" s="34">
        <v>0</v>
      </c>
      <c r="P470" s="34">
        <v>0</v>
      </c>
      <c r="Q470" s="34">
        <v>0</v>
      </c>
      <c r="R470" s="34">
        <v>0</v>
      </c>
      <c r="S470" s="34">
        <v>37</v>
      </c>
    </row>
    <row r="471" spans="1:19" ht="16.5" customHeight="1">
      <c r="A471" s="23">
        <v>2016</v>
      </c>
      <c r="B471" s="13" t="s">
        <v>1886</v>
      </c>
      <c r="C471" s="13" t="s">
        <v>23</v>
      </c>
      <c r="D471" s="13" t="s">
        <v>205</v>
      </c>
      <c r="E471" s="13" t="s">
        <v>29</v>
      </c>
      <c r="F471" s="13"/>
      <c r="G471" s="13" t="s">
        <v>4747</v>
      </c>
      <c r="H471" s="13" t="s">
        <v>6</v>
      </c>
      <c r="I471" s="13" t="s">
        <v>2190</v>
      </c>
      <c r="J471" s="13" t="s">
        <v>2706</v>
      </c>
      <c r="K471" s="13" t="s">
        <v>2706</v>
      </c>
      <c r="L471" s="13" t="s">
        <v>2738</v>
      </c>
      <c r="M471" s="13" t="s">
        <v>2771</v>
      </c>
      <c r="N471" s="34">
        <v>0</v>
      </c>
      <c r="O471" s="34">
        <v>0</v>
      </c>
      <c r="P471" s="34">
        <v>0</v>
      </c>
      <c r="Q471" s="34">
        <v>0</v>
      </c>
      <c r="R471" s="34">
        <v>0</v>
      </c>
      <c r="S471" s="34">
        <v>36</v>
      </c>
    </row>
    <row r="472" spans="1:19" ht="16.5" customHeight="1">
      <c r="A472" s="23">
        <v>2016</v>
      </c>
      <c r="B472" s="13" t="s">
        <v>1886</v>
      </c>
      <c r="C472" s="13" t="s">
        <v>23</v>
      </c>
      <c r="D472" s="13" t="s">
        <v>205</v>
      </c>
      <c r="E472" s="13" t="s">
        <v>30</v>
      </c>
      <c r="F472" s="13"/>
      <c r="G472" s="13" t="s">
        <v>4747</v>
      </c>
      <c r="H472" s="13" t="s">
        <v>6</v>
      </c>
      <c r="I472" s="13" t="s">
        <v>2190</v>
      </c>
      <c r="J472" s="13" t="s">
        <v>2706</v>
      </c>
      <c r="K472" s="13" t="s">
        <v>2706</v>
      </c>
      <c r="L472" s="13" t="s">
        <v>2738</v>
      </c>
      <c r="M472" s="13" t="s">
        <v>2880</v>
      </c>
      <c r="N472" s="34">
        <v>0</v>
      </c>
      <c r="O472" s="34">
        <v>0</v>
      </c>
      <c r="P472" s="34">
        <v>0</v>
      </c>
      <c r="Q472" s="34">
        <v>0</v>
      </c>
      <c r="R472" s="34">
        <v>0</v>
      </c>
      <c r="S472" s="34">
        <v>36</v>
      </c>
    </row>
    <row r="473" spans="1:19" ht="16.5" customHeight="1">
      <c r="A473" s="23">
        <v>2016</v>
      </c>
      <c r="B473" s="13" t="s">
        <v>1886</v>
      </c>
      <c r="C473" s="13" t="s">
        <v>23</v>
      </c>
      <c r="D473" s="13" t="s">
        <v>205</v>
      </c>
      <c r="E473" s="13" t="s">
        <v>31</v>
      </c>
      <c r="F473" s="13"/>
      <c r="G473" s="13" t="s">
        <v>4747</v>
      </c>
      <c r="H473" s="13" t="s">
        <v>6</v>
      </c>
      <c r="I473" s="13" t="s">
        <v>2190</v>
      </c>
      <c r="J473" s="13" t="s">
        <v>2706</v>
      </c>
      <c r="K473" s="13" t="s">
        <v>2706</v>
      </c>
      <c r="L473" s="13" t="s">
        <v>2738</v>
      </c>
      <c r="M473" s="13" t="s">
        <v>2770</v>
      </c>
      <c r="N473" s="34">
        <v>0</v>
      </c>
      <c r="O473" s="34">
        <v>0</v>
      </c>
      <c r="P473" s="34">
        <v>0</v>
      </c>
      <c r="Q473" s="34">
        <v>0</v>
      </c>
      <c r="R473" s="34">
        <v>0</v>
      </c>
      <c r="S473" s="34">
        <v>24</v>
      </c>
    </row>
    <row r="474" spans="1:19" ht="16.5" customHeight="1">
      <c r="A474" s="23">
        <v>2016</v>
      </c>
      <c r="B474" s="13" t="s">
        <v>1886</v>
      </c>
      <c r="C474" s="13" t="s">
        <v>23</v>
      </c>
      <c r="D474" s="13" t="s">
        <v>205</v>
      </c>
      <c r="E474" s="13" t="s">
        <v>32</v>
      </c>
      <c r="F474" s="13"/>
      <c r="G474" s="13" t="s">
        <v>4747</v>
      </c>
      <c r="H474" s="13" t="s">
        <v>6</v>
      </c>
      <c r="I474" s="13" t="s">
        <v>2190</v>
      </c>
      <c r="J474" s="13" t="s">
        <v>2706</v>
      </c>
      <c r="K474" s="13" t="s">
        <v>2706</v>
      </c>
      <c r="L474" s="13" t="s">
        <v>2738</v>
      </c>
      <c r="M474" s="13" t="s">
        <v>2769</v>
      </c>
      <c r="N474" s="34">
        <v>0</v>
      </c>
      <c r="O474" s="34">
        <v>0</v>
      </c>
      <c r="P474" s="34">
        <v>0</v>
      </c>
      <c r="Q474" s="34">
        <v>0</v>
      </c>
      <c r="R474" s="34">
        <v>0</v>
      </c>
      <c r="S474" s="34">
        <v>32</v>
      </c>
    </row>
    <row r="475" spans="1:19" ht="16.5" customHeight="1">
      <c r="A475" s="23">
        <v>2016</v>
      </c>
      <c r="B475" s="13" t="s">
        <v>1886</v>
      </c>
      <c r="C475" s="13" t="s">
        <v>23</v>
      </c>
      <c r="D475" s="13" t="s">
        <v>205</v>
      </c>
      <c r="E475" s="13" t="s">
        <v>33</v>
      </c>
      <c r="F475" s="13"/>
      <c r="G475" s="13" t="s">
        <v>4747</v>
      </c>
      <c r="H475" s="13" t="s">
        <v>6</v>
      </c>
      <c r="I475" s="13" t="s">
        <v>2190</v>
      </c>
      <c r="J475" s="13" t="s">
        <v>2706</v>
      </c>
      <c r="K475" s="13" t="s">
        <v>2706</v>
      </c>
      <c r="L475" s="13" t="s">
        <v>2738</v>
      </c>
      <c r="M475" s="13" t="s">
        <v>2768</v>
      </c>
      <c r="N475" s="34">
        <v>0</v>
      </c>
      <c r="O475" s="34">
        <v>0</v>
      </c>
      <c r="P475" s="34">
        <v>0</v>
      </c>
      <c r="Q475" s="34">
        <v>0</v>
      </c>
      <c r="R475" s="34">
        <v>0</v>
      </c>
      <c r="S475" s="34">
        <v>24</v>
      </c>
    </row>
    <row r="476" spans="1:19" ht="16.5" customHeight="1">
      <c r="A476" s="23">
        <v>2016</v>
      </c>
      <c r="B476" s="13" t="s">
        <v>1886</v>
      </c>
      <c r="C476" s="13" t="s">
        <v>23</v>
      </c>
      <c r="D476" s="13" t="s">
        <v>205</v>
      </c>
      <c r="E476" s="13" t="s">
        <v>34</v>
      </c>
      <c r="F476" s="13"/>
      <c r="G476" s="13" t="s">
        <v>4747</v>
      </c>
      <c r="H476" s="13" t="s">
        <v>6</v>
      </c>
      <c r="I476" s="13" t="s">
        <v>2190</v>
      </c>
      <c r="J476" s="13" t="s">
        <v>2706</v>
      </c>
      <c r="K476" s="13" t="s">
        <v>2706</v>
      </c>
      <c r="L476" s="13" t="s">
        <v>2738</v>
      </c>
      <c r="M476" s="13" t="s">
        <v>2766</v>
      </c>
      <c r="N476" s="34">
        <v>0</v>
      </c>
      <c r="O476" s="34">
        <v>0</v>
      </c>
      <c r="P476" s="34">
        <v>0</v>
      </c>
      <c r="Q476" s="34">
        <v>0</v>
      </c>
      <c r="R476" s="34">
        <v>0</v>
      </c>
      <c r="S476" s="34">
        <v>36</v>
      </c>
    </row>
    <row r="477" spans="1:19" ht="16.5" customHeight="1">
      <c r="A477" s="23">
        <v>2016</v>
      </c>
      <c r="B477" s="13" t="s">
        <v>1886</v>
      </c>
      <c r="C477" s="13" t="s">
        <v>23</v>
      </c>
      <c r="D477" s="13" t="s">
        <v>205</v>
      </c>
      <c r="E477" s="13" t="s">
        <v>35</v>
      </c>
      <c r="F477" s="13"/>
      <c r="G477" s="13" t="s">
        <v>4747</v>
      </c>
      <c r="H477" s="13" t="s">
        <v>6</v>
      </c>
      <c r="I477" s="13" t="s">
        <v>2190</v>
      </c>
      <c r="J477" s="13" t="s">
        <v>2706</v>
      </c>
      <c r="K477" s="13" t="s">
        <v>2706</v>
      </c>
      <c r="L477" s="13" t="s">
        <v>2738</v>
      </c>
      <c r="M477" s="13" t="s">
        <v>2754</v>
      </c>
      <c r="N477" s="34">
        <v>0</v>
      </c>
      <c r="O477" s="34">
        <v>0</v>
      </c>
      <c r="P477" s="34">
        <v>0</v>
      </c>
      <c r="Q477" s="34">
        <v>0</v>
      </c>
      <c r="R477" s="34">
        <v>0</v>
      </c>
      <c r="S477" s="34">
        <v>45</v>
      </c>
    </row>
    <row r="478" spans="1:19" ht="16.5" customHeight="1">
      <c r="A478" s="23">
        <v>2016</v>
      </c>
      <c r="B478" s="13" t="s">
        <v>1886</v>
      </c>
      <c r="C478" s="13" t="s">
        <v>23</v>
      </c>
      <c r="D478" s="13" t="s">
        <v>206</v>
      </c>
      <c r="E478" s="13" t="s">
        <v>36</v>
      </c>
      <c r="F478" s="13"/>
      <c r="G478" s="13" t="s">
        <v>4747</v>
      </c>
      <c r="H478" s="13" t="s">
        <v>6</v>
      </c>
      <c r="I478" s="13" t="s">
        <v>2190</v>
      </c>
      <c r="J478" s="13" t="s">
        <v>2706</v>
      </c>
      <c r="K478" s="13" t="s">
        <v>2706</v>
      </c>
      <c r="L478" s="13"/>
      <c r="M478" s="13" t="s">
        <v>0</v>
      </c>
      <c r="N478" s="34">
        <v>0</v>
      </c>
      <c r="O478" s="34">
        <v>0</v>
      </c>
      <c r="P478" s="34">
        <v>0</v>
      </c>
      <c r="Q478" s="34">
        <v>0</v>
      </c>
      <c r="R478" s="34">
        <v>0</v>
      </c>
      <c r="S478" s="34">
        <v>54</v>
      </c>
    </row>
    <row r="479" spans="1:19" ht="16.5" customHeight="1">
      <c r="A479" s="23">
        <v>2016</v>
      </c>
      <c r="B479" s="13" t="s">
        <v>1886</v>
      </c>
      <c r="C479" s="13" t="s">
        <v>23</v>
      </c>
      <c r="D479" s="13" t="s">
        <v>206</v>
      </c>
      <c r="E479" s="13" t="s">
        <v>37</v>
      </c>
      <c r="F479" s="13"/>
      <c r="G479" s="13" t="s">
        <v>4747</v>
      </c>
      <c r="H479" s="13" t="s">
        <v>6</v>
      </c>
      <c r="I479" s="13" t="s">
        <v>2931</v>
      </c>
      <c r="J479" s="13" t="s">
        <v>2706</v>
      </c>
      <c r="K479" s="13" t="s">
        <v>2706</v>
      </c>
      <c r="L479" s="13" t="s">
        <v>2738</v>
      </c>
      <c r="M479" s="13" t="s">
        <v>2847</v>
      </c>
      <c r="N479" s="34">
        <v>0</v>
      </c>
      <c r="O479" s="34">
        <v>0</v>
      </c>
      <c r="P479" s="34">
        <v>0</v>
      </c>
      <c r="Q479" s="34">
        <v>0</v>
      </c>
      <c r="R479" s="34">
        <v>0</v>
      </c>
      <c r="S479" s="34">
        <v>55</v>
      </c>
    </row>
    <row r="480" spans="1:19" ht="16.5" customHeight="1">
      <c r="A480" s="23">
        <v>2016</v>
      </c>
      <c r="B480" s="13" t="s">
        <v>1886</v>
      </c>
      <c r="C480" s="13" t="s">
        <v>23</v>
      </c>
      <c r="D480" s="13" t="s">
        <v>206</v>
      </c>
      <c r="E480" s="13" t="s">
        <v>38</v>
      </c>
      <c r="F480" s="13"/>
      <c r="G480" s="13" t="s">
        <v>4747</v>
      </c>
      <c r="H480" s="13" t="s">
        <v>6</v>
      </c>
      <c r="I480" s="13" t="s">
        <v>2931</v>
      </c>
      <c r="J480" s="13" t="s">
        <v>2706</v>
      </c>
      <c r="K480" s="13" t="s">
        <v>2706</v>
      </c>
      <c r="L480" s="13" t="s">
        <v>2738</v>
      </c>
      <c r="M480" s="13" t="s">
        <v>3032</v>
      </c>
      <c r="N480" s="34">
        <v>0</v>
      </c>
      <c r="O480" s="34">
        <v>0</v>
      </c>
      <c r="P480" s="34">
        <v>0</v>
      </c>
      <c r="Q480" s="34">
        <v>0</v>
      </c>
      <c r="R480" s="34">
        <v>0</v>
      </c>
      <c r="S480" s="34">
        <v>46</v>
      </c>
    </row>
    <row r="481" spans="1:19" ht="16.5" customHeight="1">
      <c r="A481" s="23">
        <v>2016</v>
      </c>
      <c r="B481" s="13" t="s">
        <v>1886</v>
      </c>
      <c r="C481" s="13" t="s">
        <v>23</v>
      </c>
      <c r="D481" s="13" t="s">
        <v>206</v>
      </c>
      <c r="E481" s="13" t="s">
        <v>39</v>
      </c>
      <c r="F481" s="13"/>
      <c r="G481" s="13" t="s">
        <v>4747</v>
      </c>
      <c r="H481" s="13" t="s">
        <v>6</v>
      </c>
      <c r="I481" s="13" t="s">
        <v>2190</v>
      </c>
      <c r="J481" s="13" t="s">
        <v>2706</v>
      </c>
      <c r="K481" s="13" t="s">
        <v>2706</v>
      </c>
      <c r="L481" s="13" t="s">
        <v>2738</v>
      </c>
      <c r="M481" s="13" t="s">
        <v>2827</v>
      </c>
      <c r="N481" s="34">
        <v>0</v>
      </c>
      <c r="O481" s="34">
        <v>0</v>
      </c>
      <c r="P481" s="34">
        <v>0</v>
      </c>
      <c r="Q481" s="34">
        <v>0</v>
      </c>
      <c r="R481" s="34">
        <v>0</v>
      </c>
      <c r="S481" s="34">
        <v>57</v>
      </c>
    </row>
    <row r="482" spans="1:19" ht="16.5" customHeight="1">
      <c r="A482" s="23">
        <v>2016</v>
      </c>
      <c r="B482" s="13" t="s">
        <v>1886</v>
      </c>
      <c r="C482" s="13" t="s">
        <v>23</v>
      </c>
      <c r="D482" s="13" t="s">
        <v>206</v>
      </c>
      <c r="E482" s="13" t="s">
        <v>1875</v>
      </c>
      <c r="F482" s="13"/>
      <c r="G482" s="13" t="s">
        <v>4747</v>
      </c>
      <c r="H482" s="13" t="s">
        <v>6</v>
      </c>
      <c r="I482" s="13" t="s">
        <v>2190</v>
      </c>
      <c r="J482" s="13" t="s">
        <v>2706</v>
      </c>
      <c r="K482" s="13" t="s">
        <v>2706</v>
      </c>
      <c r="L482" s="13" t="s">
        <v>2738</v>
      </c>
      <c r="M482" s="13" t="s">
        <v>2818</v>
      </c>
      <c r="N482" s="34">
        <v>0</v>
      </c>
      <c r="O482" s="34">
        <v>0</v>
      </c>
      <c r="P482" s="34">
        <v>0</v>
      </c>
      <c r="Q482" s="34">
        <v>0</v>
      </c>
      <c r="R482" s="34">
        <v>0</v>
      </c>
      <c r="S482" s="34">
        <v>49</v>
      </c>
    </row>
    <row r="483" spans="1:19" ht="16.5" customHeight="1">
      <c r="A483" s="23">
        <v>2016</v>
      </c>
      <c r="B483" s="13" t="s">
        <v>1886</v>
      </c>
      <c r="C483" s="13" t="s">
        <v>23</v>
      </c>
      <c r="D483" s="13" t="s">
        <v>6702</v>
      </c>
      <c r="E483" s="13" t="s">
        <v>1453</v>
      </c>
      <c r="F483" s="13"/>
      <c r="G483" s="13" t="s">
        <v>4747</v>
      </c>
      <c r="H483" s="13" t="s">
        <v>6</v>
      </c>
      <c r="I483" s="13" t="s">
        <v>2394</v>
      </c>
      <c r="J483" s="13" t="s">
        <v>2941</v>
      </c>
      <c r="K483" s="13">
        <v>6</v>
      </c>
      <c r="L483" s="13" t="s">
        <v>2738</v>
      </c>
      <c r="M483" s="13" t="s">
        <v>2924</v>
      </c>
      <c r="N483" s="34">
        <v>104</v>
      </c>
      <c r="O483" s="34">
        <v>24</v>
      </c>
      <c r="P483" s="34">
        <v>16</v>
      </c>
      <c r="Q483" s="34">
        <v>40</v>
      </c>
      <c r="R483" s="34">
        <v>16</v>
      </c>
      <c r="S483" s="34">
        <v>0</v>
      </c>
    </row>
    <row r="484" spans="1:19" ht="16.5" customHeight="1">
      <c r="A484" s="23">
        <v>2016</v>
      </c>
      <c r="B484" s="13" t="s">
        <v>1886</v>
      </c>
      <c r="C484" s="13" t="s">
        <v>23</v>
      </c>
      <c r="D484" s="13" t="s">
        <v>6702</v>
      </c>
      <c r="E484" s="13" t="s">
        <v>1460</v>
      </c>
      <c r="F484" s="13"/>
      <c r="G484" s="13" t="s">
        <v>4747</v>
      </c>
      <c r="H484" s="13" t="s">
        <v>6</v>
      </c>
      <c r="I484" s="13" t="s">
        <v>2394</v>
      </c>
      <c r="J484" s="13" t="s">
        <v>2976</v>
      </c>
      <c r="K484" s="13">
        <v>4</v>
      </c>
      <c r="L484" s="13"/>
      <c r="M484" s="13" t="s">
        <v>0</v>
      </c>
      <c r="N484" s="34">
        <v>112</v>
      </c>
      <c r="O484" s="34">
        <v>20</v>
      </c>
      <c r="P484" s="34">
        <v>12</v>
      </c>
      <c r="Q484" s="34">
        <v>32</v>
      </c>
      <c r="R484" s="34">
        <v>16</v>
      </c>
      <c r="S484" s="34">
        <v>0</v>
      </c>
    </row>
    <row r="485" spans="1:19" ht="16.5" customHeight="1">
      <c r="A485" s="23">
        <v>2016</v>
      </c>
      <c r="B485" s="13" t="s">
        <v>1886</v>
      </c>
      <c r="C485" s="13" t="s">
        <v>23</v>
      </c>
      <c r="D485" s="13" t="s">
        <v>6702</v>
      </c>
      <c r="E485" s="13" t="s">
        <v>1464</v>
      </c>
      <c r="F485" s="13"/>
      <c r="G485" s="13" t="s">
        <v>4747</v>
      </c>
      <c r="H485" s="13" t="s">
        <v>6</v>
      </c>
      <c r="I485" s="13" t="s">
        <v>2394</v>
      </c>
      <c r="J485" s="13" t="s">
        <v>2943</v>
      </c>
      <c r="K485" s="13">
        <v>8</v>
      </c>
      <c r="L485" s="13"/>
      <c r="M485" s="13" t="s">
        <v>0</v>
      </c>
      <c r="N485" s="34">
        <v>112</v>
      </c>
      <c r="O485" s="34">
        <v>16</v>
      </c>
      <c r="P485" s="34">
        <v>16</v>
      </c>
      <c r="Q485" s="34">
        <v>32</v>
      </c>
      <c r="R485" s="34">
        <v>16</v>
      </c>
      <c r="S485" s="34">
        <v>0</v>
      </c>
    </row>
    <row r="486" spans="1:19" ht="16.5" customHeight="1">
      <c r="A486" s="23">
        <v>2016</v>
      </c>
      <c r="B486" s="13" t="s">
        <v>1886</v>
      </c>
      <c r="C486" s="13" t="s">
        <v>41</v>
      </c>
      <c r="D486" s="13" t="s">
        <v>207</v>
      </c>
      <c r="E486" s="13" t="s">
        <v>59</v>
      </c>
      <c r="F486" s="13"/>
      <c r="G486" s="13" t="s">
        <v>4747</v>
      </c>
      <c r="H486" s="13" t="s">
        <v>6</v>
      </c>
      <c r="I486" s="13" t="s">
        <v>2931</v>
      </c>
      <c r="J486" s="13" t="s">
        <v>2706</v>
      </c>
      <c r="K486" s="13" t="s">
        <v>2706</v>
      </c>
      <c r="L486" s="13" t="s">
        <v>2738</v>
      </c>
      <c r="M486" s="13" t="s">
        <v>2911</v>
      </c>
      <c r="N486" s="34">
        <v>0</v>
      </c>
      <c r="O486" s="34">
        <v>0</v>
      </c>
      <c r="P486" s="34">
        <v>0</v>
      </c>
      <c r="Q486" s="34">
        <v>0</v>
      </c>
      <c r="R486" s="34">
        <v>0</v>
      </c>
      <c r="S486" s="34">
        <v>110</v>
      </c>
    </row>
    <row r="487" spans="1:19" ht="16.5" customHeight="1">
      <c r="A487" s="23">
        <v>2016</v>
      </c>
      <c r="B487" s="13" t="s">
        <v>1886</v>
      </c>
      <c r="C487" s="13" t="s">
        <v>41</v>
      </c>
      <c r="D487" s="13" t="s">
        <v>205</v>
      </c>
      <c r="E487" s="13" t="s">
        <v>42</v>
      </c>
      <c r="F487" s="13"/>
      <c r="G487" s="13" t="s">
        <v>4747</v>
      </c>
      <c r="H487" s="13" t="s">
        <v>6</v>
      </c>
      <c r="I487" s="13" t="s">
        <v>2190</v>
      </c>
      <c r="J487" s="13" t="s">
        <v>2706</v>
      </c>
      <c r="K487" s="13" t="s">
        <v>2706</v>
      </c>
      <c r="L487" s="13"/>
      <c r="M487" s="13" t="s">
        <v>0</v>
      </c>
      <c r="N487" s="34">
        <v>0</v>
      </c>
      <c r="O487" s="34">
        <v>0</v>
      </c>
      <c r="P487" s="34">
        <v>0</v>
      </c>
      <c r="Q487" s="34">
        <v>0</v>
      </c>
      <c r="R487" s="34">
        <v>0</v>
      </c>
      <c r="S487" s="34">
        <v>28</v>
      </c>
    </row>
    <row r="488" spans="1:19" ht="16.5" customHeight="1">
      <c r="A488" s="23">
        <v>2016</v>
      </c>
      <c r="B488" s="13" t="s">
        <v>1886</v>
      </c>
      <c r="C488" s="13" t="s">
        <v>41</v>
      </c>
      <c r="D488" s="13" t="s">
        <v>205</v>
      </c>
      <c r="E488" s="13" t="s">
        <v>43</v>
      </c>
      <c r="F488" s="13"/>
      <c r="G488" s="13" t="s">
        <v>4747</v>
      </c>
      <c r="H488" s="13" t="s">
        <v>6</v>
      </c>
      <c r="I488" s="13" t="s">
        <v>2190</v>
      </c>
      <c r="J488" s="13" t="s">
        <v>2706</v>
      </c>
      <c r="K488" s="13" t="s">
        <v>2706</v>
      </c>
      <c r="L488" s="13"/>
      <c r="M488" s="13" t="s">
        <v>0</v>
      </c>
      <c r="N488" s="34">
        <v>0</v>
      </c>
      <c r="O488" s="34">
        <v>0</v>
      </c>
      <c r="P488" s="34">
        <v>0</v>
      </c>
      <c r="Q488" s="34">
        <v>0</v>
      </c>
      <c r="R488" s="34">
        <v>0</v>
      </c>
      <c r="S488" s="34">
        <v>30</v>
      </c>
    </row>
    <row r="489" spans="1:19" ht="16.5" customHeight="1">
      <c r="A489" s="23">
        <v>2016</v>
      </c>
      <c r="B489" s="13" t="s">
        <v>1886</v>
      </c>
      <c r="C489" s="13" t="s">
        <v>41</v>
      </c>
      <c r="D489" s="13" t="s">
        <v>205</v>
      </c>
      <c r="E489" s="13" t="s">
        <v>44</v>
      </c>
      <c r="F489" s="13"/>
      <c r="G489" s="13" t="s">
        <v>4747</v>
      </c>
      <c r="H489" s="13" t="s">
        <v>6</v>
      </c>
      <c r="I489" s="13" t="s">
        <v>2190</v>
      </c>
      <c r="J489" s="13" t="s">
        <v>2706</v>
      </c>
      <c r="K489" s="13" t="s">
        <v>2706</v>
      </c>
      <c r="L489" s="13" t="s">
        <v>2738</v>
      </c>
      <c r="M489" s="13" t="s">
        <v>2776</v>
      </c>
      <c r="N489" s="34">
        <v>0</v>
      </c>
      <c r="O489" s="34">
        <v>0</v>
      </c>
      <c r="P489" s="34">
        <v>0</v>
      </c>
      <c r="Q489" s="34">
        <v>0</v>
      </c>
      <c r="R489" s="34">
        <v>0</v>
      </c>
      <c r="S489" s="34">
        <v>26</v>
      </c>
    </row>
    <row r="490" spans="1:19" ht="16.5" customHeight="1">
      <c r="A490" s="23">
        <v>2016</v>
      </c>
      <c r="B490" s="13" t="s">
        <v>1886</v>
      </c>
      <c r="C490" s="13" t="s">
        <v>41</v>
      </c>
      <c r="D490" s="13" t="s">
        <v>205</v>
      </c>
      <c r="E490" s="13" t="s">
        <v>45</v>
      </c>
      <c r="F490" s="13"/>
      <c r="G490" s="13" t="s">
        <v>4747</v>
      </c>
      <c r="H490" s="13" t="s">
        <v>6</v>
      </c>
      <c r="I490" s="13" t="s">
        <v>2190</v>
      </c>
      <c r="J490" s="13" t="s">
        <v>2706</v>
      </c>
      <c r="K490" s="13" t="s">
        <v>2706</v>
      </c>
      <c r="L490" s="13" t="s">
        <v>2738</v>
      </c>
      <c r="M490" s="13" t="s">
        <v>2744</v>
      </c>
      <c r="N490" s="34">
        <v>0</v>
      </c>
      <c r="O490" s="34">
        <v>0</v>
      </c>
      <c r="P490" s="34">
        <v>0</v>
      </c>
      <c r="Q490" s="34">
        <v>0</v>
      </c>
      <c r="R490" s="34">
        <v>0</v>
      </c>
      <c r="S490" s="34">
        <v>0</v>
      </c>
    </row>
    <row r="491" spans="1:19" ht="16.5" customHeight="1">
      <c r="A491" s="23">
        <v>2016</v>
      </c>
      <c r="B491" s="13" t="s">
        <v>1886</v>
      </c>
      <c r="C491" s="13" t="s">
        <v>41</v>
      </c>
      <c r="D491" s="13" t="s">
        <v>205</v>
      </c>
      <c r="E491" s="13" t="s">
        <v>46</v>
      </c>
      <c r="F491" s="13"/>
      <c r="G491" s="13" t="s">
        <v>4747</v>
      </c>
      <c r="H491" s="13" t="s">
        <v>6</v>
      </c>
      <c r="I491" s="13" t="s">
        <v>2190</v>
      </c>
      <c r="J491" s="13" t="s">
        <v>2706</v>
      </c>
      <c r="K491" s="13" t="s">
        <v>2706</v>
      </c>
      <c r="L491" s="13"/>
      <c r="M491" s="13" t="s">
        <v>0</v>
      </c>
      <c r="N491" s="34">
        <v>0</v>
      </c>
      <c r="O491" s="34">
        <v>0</v>
      </c>
      <c r="P491" s="34">
        <v>0</v>
      </c>
      <c r="Q491" s="34">
        <v>0</v>
      </c>
      <c r="R491" s="34">
        <v>0</v>
      </c>
      <c r="S491" s="34">
        <v>27</v>
      </c>
    </row>
    <row r="492" spans="1:19" ht="16.5" customHeight="1">
      <c r="A492" s="23">
        <v>2016</v>
      </c>
      <c r="B492" s="13" t="s">
        <v>1886</v>
      </c>
      <c r="C492" s="13" t="s">
        <v>41</v>
      </c>
      <c r="D492" s="13" t="s">
        <v>205</v>
      </c>
      <c r="E492" s="13" t="s">
        <v>47</v>
      </c>
      <c r="F492" s="13"/>
      <c r="G492" s="13" t="s">
        <v>3868</v>
      </c>
      <c r="H492" s="13" t="s">
        <v>6</v>
      </c>
      <c r="I492" s="13" t="s">
        <v>2190</v>
      </c>
      <c r="J492" s="13" t="s">
        <v>2706</v>
      </c>
      <c r="K492" s="13" t="s">
        <v>2706</v>
      </c>
      <c r="L492" s="13" t="s">
        <v>2738</v>
      </c>
      <c r="M492" s="13" t="s">
        <v>2861</v>
      </c>
      <c r="N492" s="34">
        <v>0</v>
      </c>
      <c r="O492" s="34">
        <v>0</v>
      </c>
      <c r="P492" s="34">
        <v>0</v>
      </c>
      <c r="Q492" s="34">
        <v>0</v>
      </c>
      <c r="R492" s="34">
        <v>0</v>
      </c>
      <c r="S492" s="34">
        <v>30</v>
      </c>
    </row>
    <row r="493" spans="1:19" ht="16.5" customHeight="1">
      <c r="A493" s="23">
        <v>2016</v>
      </c>
      <c r="B493" s="13" t="s">
        <v>1886</v>
      </c>
      <c r="C493" s="13" t="s">
        <v>41</v>
      </c>
      <c r="D493" s="13" t="s">
        <v>205</v>
      </c>
      <c r="E493" s="13" t="s">
        <v>48</v>
      </c>
      <c r="F493" s="13"/>
      <c r="G493" s="13" t="s">
        <v>4747</v>
      </c>
      <c r="H493" s="13" t="s">
        <v>6</v>
      </c>
      <c r="I493" s="13" t="s">
        <v>2190</v>
      </c>
      <c r="J493" s="13" t="s">
        <v>2706</v>
      </c>
      <c r="K493" s="13" t="s">
        <v>2706</v>
      </c>
      <c r="L493" s="13"/>
      <c r="M493" s="13" t="s">
        <v>0</v>
      </c>
      <c r="N493" s="34">
        <v>0</v>
      </c>
      <c r="O493" s="34">
        <v>0</v>
      </c>
      <c r="P493" s="34">
        <v>0</v>
      </c>
      <c r="Q493" s="34">
        <v>0</v>
      </c>
      <c r="R493" s="34">
        <v>0</v>
      </c>
      <c r="S493" s="34">
        <v>25</v>
      </c>
    </row>
    <row r="494" spans="1:19" ht="16.5" customHeight="1">
      <c r="A494" s="23">
        <v>2016</v>
      </c>
      <c r="B494" s="13" t="s">
        <v>1886</v>
      </c>
      <c r="C494" s="13" t="s">
        <v>41</v>
      </c>
      <c r="D494" s="13" t="s">
        <v>205</v>
      </c>
      <c r="E494" s="13" t="s">
        <v>49</v>
      </c>
      <c r="F494" s="13"/>
      <c r="G494" s="13" t="s">
        <v>4747</v>
      </c>
      <c r="H494" s="13" t="s">
        <v>6</v>
      </c>
      <c r="I494" s="13" t="s">
        <v>2190</v>
      </c>
      <c r="J494" s="13" t="s">
        <v>2706</v>
      </c>
      <c r="K494" s="13" t="s">
        <v>2706</v>
      </c>
      <c r="L494" s="13"/>
      <c r="M494" s="13" t="s">
        <v>0</v>
      </c>
      <c r="N494" s="34">
        <v>0</v>
      </c>
      <c r="O494" s="34">
        <v>0</v>
      </c>
      <c r="P494" s="34">
        <v>0</v>
      </c>
      <c r="Q494" s="34">
        <v>0</v>
      </c>
      <c r="R494" s="34">
        <v>0</v>
      </c>
      <c r="S494" s="34">
        <v>24</v>
      </c>
    </row>
    <row r="495" spans="1:19" ht="16.5" customHeight="1">
      <c r="A495" s="23">
        <v>2016</v>
      </c>
      <c r="B495" s="13" t="s">
        <v>1886</v>
      </c>
      <c r="C495" s="13" t="s">
        <v>41</v>
      </c>
      <c r="D495" s="13" t="s">
        <v>205</v>
      </c>
      <c r="E495" s="13" t="s">
        <v>50</v>
      </c>
      <c r="F495" s="13"/>
      <c r="G495" s="13" t="s">
        <v>4747</v>
      </c>
      <c r="H495" s="13" t="s">
        <v>6</v>
      </c>
      <c r="I495" s="13" t="s">
        <v>2190</v>
      </c>
      <c r="J495" s="13" t="s">
        <v>2706</v>
      </c>
      <c r="K495" s="13" t="s">
        <v>2706</v>
      </c>
      <c r="L495" s="13"/>
      <c r="M495" s="13" t="s">
        <v>0</v>
      </c>
      <c r="N495" s="34">
        <v>0</v>
      </c>
      <c r="O495" s="34">
        <v>0</v>
      </c>
      <c r="P495" s="34">
        <v>0</v>
      </c>
      <c r="Q495" s="34">
        <v>0</v>
      </c>
      <c r="R495" s="34">
        <v>0</v>
      </c>
      <c r="S495" s="34">
        <v>27</v>
      </c>
    </row>
    <row r="496" spans="1:19" ht="16.5" customHeight="1">
      <c r="A496" s="23">
        <v>2016</v>
      </c>
      <c r="B496" s="13" t="s">
        <v>1886</v>
      </c>
      <c r="C496" s="13" t="s">
        <v>41</v>
      </c>
      <c r="D496" s="13" t="s">
        <v>205</v>
      </c>
      <c r="E496" s="13" t="s">
        <v>51</v>
      </c>
      <c r="F496" s="13"/>
      <c r="G496" s="13" t="s">
        <v>4747</v>
      </c>
      <c r="H496" s="13" t="s">
        <v>6</v>
      </c>
      <c r="I496" s="13" t="s">
        <v>2190</v>
      </c>
      <c r="J496" s="13" t="s">
        <v>2706</v>
      </c>
      <c r="K496" s="13" t="s">
        <v>2706</v>
      </c>
      <c r="L496" s="13" t="s">
        <v>2738</v>
      </c>
      <c r="M496" s="13" t="s">
        <v>3033</v>
      </c>
      <c r="N496" s="34">
        <v>0</v>
      </c>
      <c r="O496" s="34">
        <v>0</v>
      </c>
      <c r="P496" s="34">
        <v>0</v>
      </c>
      <c r="Q496" s="34">
        <v>0</v>
      </c>
      <c r="R496" s="34">
        <v>0</v>
      </c>
      <c r="S496" s="34">
        <v>0</v>
      </c>
    </row>
    <row r="497" spans="1:19" ht="16.5" customHeight="1">
      <c r="A497" s="23">
        <v>2016</v>
      </c>
      <c r="B497" s="13" t="s">
        <v>1886</v>
      </c>
      <c r="C497" s="13" t="s">
        <v>41</v>
      </c>
      <c r="D497" s="13" t="s">
        <v>205</v>
      </c>
      <c r="E497" s="13" t="s">
        <v>52</v>
      </c>
      <c r="F497" s="13"/>
      <c r="G497" s="13" t="s">
        <v>4747</v>
      </c>
      <c r="H497" s="13" t="s">
        <v>6</v>
      </c>
      <c r="I497" s="13" t="s">
        <v>2190</v>
      </c>
      <c r="J497" s="13" t="s">
        <v>2706</v>
      </c>
      <c r="K497" s="13" t="s">
        <v>2706</v>
      </c>
      <c r="L497" s="13"/>
      <c r="M497" s="13" t="s">
        <v>0</v>
      </c>
      <c r="N497" s="34">
        <v>0</v>
      </c>
      <c r="O497" s="34">
        <v>0</v>
      </c>
      <c r="P497" s="34">
        <v>0</v>
      </c>
      <c r="Q497" s="34">
        <v>0</v>
      </c>
      <c r="R497" s="34">
        <v>0</v>
      </c>
      <c r="S497" s="34">
        <v>30</v>
      </c>
    </row>
    <row r="498" spans="1:19" ht="16.5" customHeight="1">
      <c r="A498" s="23">
        <v>2016</v>
      </c>
      <c r="B498" s="13" t="s">
        <v>1886</v>
      </c>
      <c r="C498" s="13" t="s">
        <v>41</v>
      </c>
      <c r="D498" s="13" t="s">
        <v>205</v>
      </c>
      <c r="E498" s="13" t="s">
        <v>53</v>
      </c>
      <c r="F498" s="13"/>
      <c r="G498" s="13" t="s">
        <v>4747</v>
      </c>
      <c r="H498" s="13" t="s">
        <v>6</v>
      </c>
      <c r="I498" s="13" t="s">
        <v>2190</v>
      </c>
      <c r="J498" s="13" t="s">
        <v>2706</v>
      </c>
      <c r="K498" s="13" t="s">
        <v>2706</v>
      </c>
      <c r="L498" s="13"/>
      <c r="M498" s="13" t="s">
        <v>0</v>
      </c>
      <c r="N498" s="34">
        <v>0</v>
      </c>
      <c r="O498" s="34">
        <v>0</v>
      </c>
      <c r="P498" s="34">
        <v>0</v>
      </c>
      <c r="Q498" s="34">
        <v>0</v>
      </c>
      <c r="R498" s="34">
        <v>0</v>
      </c>
      <c r="S498" s="34">
        <v>30</v>
      </c>
    </row>
    <row r="499" spans="1:19" ht="16.5" customHeight="1">
      <c r="A499" s="23">
        <v>2016</v>
      </c>
      <c r="B499" s="13" t="s">
        <v>1886</v>
      </c>
      <c r="C499" s="13" t="s">
        <v>41</v>
      </c>
      <c r="D499" s="13" t="s">
        <v>205</v>
      </c>
      <c r="E499" s="13" t="s">
        <v>54</v>
      </c>
      <c r="F499" s="13"/>
      <c r="G499" s="13" t="s">
        <v>4747</v>
      </c>
      <c r="H499" s="13" t="s">
        <v>6</v>
      </c>
      <c r="I499" s="13" t="s">
        <v>2190</v>
      </c>
      <c r="J499" s="13" t="s">
        <v>2706</v>
      </c>
      <c r="K499" s="13" t="s">
        <v>2706</v>
      </c>
      <c r="L499" s="13"/>
      <c r="M499" s="13" t="s">
        <v>0</v>
      </c>
      <c r="N499" s="34">
        <v>0</v>
      </c>
      <c r="O499" s="34">
        <v>0</v>
      </c>
      <c r="P499" s="34">
        <v>0</v>
      </c>
      <c r="Q499" s="34">
        <v>0</v>
      </c>
      <c r="R499" s="34">
        <v>0</v>
      </c>
      <c r="S499" s="34">
        <v>25</v>
      </c>
    </row>
    <row r="500" spans="1:19" ht="16.5" customHeight="1">
      <c r="A500" s="23">
        <v>2016</v>
      </c>
      <c r="B500" s="13" t="s">
        <v>1886</v>
      </c>
      <c r="C500" s="13" t="s">
        <v>41</v>
      </c>
      <c r="D500" s="13" t="s">
        <v>206</v>
      </c>
      <c r="E500" s="13" t="s">
        <v>55</v>
      </c>
      <c r="F500" s="13"/>
      <c r="G500" s="13" t="s">
        <v>4747</v>
      </c>
      <c r="H500" s="13" t="s">
        <v>6</v>
      </c>
      <c r="I500" s="13" t="s">
        <v>2190</v>
      </c>
      <c r="J500" s="13" t="s">
        <v>2706</v>
      </c>
      <c r="K500" s="13" t="s">
        <v>2706</v>
      </c>
      <c r="L500" s="13" t="s">
        <v>2738</v>
      </c>
      <c r="M500" s="13" t="s">
        <v>2836</v>
      </c>
      <c r="N500" s="34">
        <v>0</v>
      </c>
      <c r="O500" s="34">
        <v>0</v>
      </c>
      <c r="P500" s="34">
        <v>0</v>
      </c>
      <c r="Q500" s="34">
        <v>0</v>
      </c>
      <c r="R500" s="34">
        <v>0</v>
      </c>
      <c r="S500" s="34">
        <v>50</v>
      </c>
    </row>
    <row r="501" spans="1:19" ht="16.5" customHeight="1">
      <c r="A501" s="23">
        <v>2016</v>
      </c>
      <c r="B501" s="13" t="s">
        <v>1886</v>
      </c>
      <c r="C501" s="13" t="s">
        <v>41</v>
      </c>
      <c r="D501" s="13" t="s">
        <v>206</v>
      </c>
      <c r="E501" s="13" t="s">
        <v>56</v>
      </c>
      <c r="F501" s="13"/>
      <c r="G501" s="13" t="s">
        <v>4747</v>
      </c>
      <c r="H501" s="13" t="s">
        <v>6</v>
      </c>
      <c r="I501" s="13" t="s">
        <v>2190</v>
      </c>
      <c r="J501" s="13" t="s">
        <v>2706</v>
      </c>
      <c r="K501" s="13" t="s">
        <v>2706</v>
      </c>
      <c r="L501" s="13" t="s">
        <v>2738</v>
      </c>
      <c r="M501" s="13" t="s">
        <v>2834</v>
      </c>
      <c r="N501" s="34">
        <v>0</v>
      </c>
      <c r="O501" s="34">
        <v>0</v>
      </c>
      <c r="P501" s="34">
        <v>0</v>
      </c>
      <c r="Q501" s="34">
        <v>0</v>
      </c>
      <c r="R501" s="34">
        <v>0</v>
      </c>
      <c r="S501" s="34">
        <v>60</v>
      </c>
    </row>
    <row r="502" spans="1:19" ht="16.5" customHeight="1">
      <c r="A502" s="23">
        <v>2016</v>
      </c>
      <c r="B502" s="13" t="s">
        <v>1886</v>
      </c>
      <c r="C502" s="13" t="s">
        <v>41</v>
      </c>
      <c r="D502" s="13" t="s">
        <v>206</v>
      </c>
      <c r="E502" s="13" t="s">
        <v>57</v>
      </c>
      <c r="F502" s="13"/>
      <c r="G502" s="13" t="s">
        <v>4747</v>
      </c>
      <c r="H502" s="13" t="s">
        <v>6</v>
      </c>
      <c r="I502" s="13" t="s">
        <v>2931</v>
      </c>
      <c r="J502" s="13" t="s">
        <v>2706</v>
      </c>
      <c r="K502" s="13" t="s">
        <v>2706</v>
      </c>
      <c r="L502" s="13" t="s">
        <v>2738</v>
      </c>
      <c r="M502" s="13" t="s">
        <v>2833</v>
      </c>
      <c r="N502" s="34">
        <v>0</v>
      </c>
      <c r="O502" s="34">
        <v>0</v>
      </c>
      <c r="P502" s="34">
        <v>0</v>
      </c>
      <c r="Q502" s="34">
        <v>0</v>
      </c>
      <c r="R502" s="34">
        <v>0</v>
      </c>
      <c r="S502" s="34">
        <v>47</v>
      </c>
    </row>
    <row r="503" spans="1:19" ht="16.5" customHeight="1">
      <c r="A503" s="23">
        <v>2016</v>
      </c>
      <c r="B503" s="13" t="s">
        <v>1886</v>
      </c>
      <c r="C503" s="13" t="s">
        <v>41</v>
      </c>
      <c r="D503" s="13" t="s">
        <v>206</v>
      </c>
      <c r="E503" s="13" t="s">
        <v>58</v>
      </c>
      <c r="F503" s="13"/>
      <c r="G503" s="13" t="s">
        <v>4747</v>
      </c>
      <c r="H503" s="13" t="s">
        <v>6</v>
      </c>
      <c r="I503" s="13" t="s">
        <v>2931</v>
      </c>
      <c r="J503" s="13" t="s">
        <v>2706</v>
      </c>
      <c r="K503" s="13" t="s">
        <v>2706</v>
      </c>
      <c r="L503" s="13" t="s">
        <v>2738</v>
      </c>
      <c r="M503" s="13" t="s">
        <v>2832</v>
      </c>
      <c r="N503" s="34">
        <v>0</v>
      </c>
      <c r="O503" s="34">
        <v>0</v>
      </c>
      <c r="P503" s="34">
        <v>0</v>
      </c>
      <c r="Q503" s="34">
        <v>0</v>
      </c>
      <c r="R503" s="34">
        <v>0</v>
      </c>
      <c r="S503" s="34">
        <v>60</v>
      </c>
    </row>
    <row r="504" spans="1:19" ht="16.5" customHeight="1">
      <c r="A504" s="23">
        <v>2016</v>
      </c>
      <c r="B504" s="13" t="s">
        <v>1886</v>
      </c>
      <c r="C504" s="13" t="s">
        <v>41</v>
      </c>
      <c r="D504" s="13" t="s">
        <v>6702</v>
      </c>
      <c r="E504" s="13" t="s">
        <v>1461</v>
      </c>
      <c r="F504" s="13"/>
      <c r="G504" s="13" t="s">
        <v>4747</v>
      </c>
      <c r="H504" s="13" t="s">
        <v>6</v>
      </c>
      <c r="I504" s="13" t="s">
        <v>2394</v>
      </c>
      <c r="J504" s="13" t="s">
        <v>2944</v>
      </c>
      <c r="K504" s="13">
        <v>8</v>
      </c>
      <c r="L504" s="13" t="s">
        <v>2738</v>
      </c>
      <c r="M504" s="13" t="s">
        <v>2913</v>
      </c>
      <c r="N504" s="34">
        <v>156</v>
      </c>
      <c r="O504" s="34">
        <v>0</v>
      </c>
      <c r="P504" s="34">
        <v>0</v>
      </c>
      <c r="Q504" s="34">
        <v>20</v>
      </c>
      <c r="R504" s="34">
        <v>14</v>
      </c>
      <c r="S504" s="34">
        <v>0</v>
      </c>
    </row>
    <row r="505" spans="1:19" ht="16.5" customHeight="1">
      <c r="A505" s="23">
        <v>2016</v>
      </c>
      <c r="B505" s="13" t="s">
        <v>1886</v>
      </c>
      <c r="C505" s="13" t="s">
        <v>60</v>
      </c>
      <c r="D505" s="13" t="s">
        <v>205</v>
      </c>
      <c r="E505" s="13" t="s">
        <v>61</v>
      </c>
      <c r="F505" s="13"/>
      <c r="G505" s="13" t="s">
        <v>4747</v>
      </c>
      <c r="H505" s="13" t="s">
        <v>6</v>
      </c>
      <c r="I505" s="13" t="s">
        <v>2190</v>
      </c>
      <c r="J505" s="13" t="s">
        <v>2706</v>
      </c>
      <c r="K505" s="13" t="s">
        <v>2706</v>
      </c>
      <c r="L505" s="13"/>
      <c r="M505" s="13" t="s">
        <v>0</v>
      </c>
      <c r="N505" s="34">
        <v>0</v>
      </c>
      <c r="O505" s="34">
        <v>0</v>
      </c>
      <c r="P505" s="34">
        <v>0</v>
      </c>
      <c r="Q505" s="34">
        <v>0</v>
      </c>
      <c r="R505" s="34">
        <v>0</v>
      </c>
      <c r="S505" s="34">
        <v>26</v>
      </c>
    </row>
    <row r="506" spans="1:19" ht="16.5" customHeight="1">
      <c r="A506" s="23">
        <v>2016</v>
      </c>
      <c r="B506" s="13" t="s">
        <v>1886</v>
      </c>
      <c r="C506" s="13" t="s">
        <v>60</v>
      </c>
      <c r="D506" s="13" t="s">
        <v>205</v>
      </c>
      <c r="E506" s="13" t="s">
        <v>62</v>
      </c>
      <c r="F506" s="13"/>
      <c r="G506" s="13" t="s">
        <v>4747</v>
      </c>
      <c r="H506" s="13" t="s">
        <v>6</v>
      </c>
      <c r="I506" s="13" t="s">
        <v>2190</v>
      </c>
      <c r="J506" s="13" t="s">
        <v>2706</v>
      </c>
      <c r="K506" s="13" t="s">
        <v>2706</v>
      </c>
      <c r="L506" s="13" t="s">
        <v>2738</v>
      </c>
      <c r="M506" s="13" t="s">
        <v>2745</v>
      </c>
      <c r="N506" s="34">
        <v>0</v>
      </c>
      <c r="O506" s="34">
        <v>0</v>
      </c>
      <c r="P506" s="34">
        <v>0</v>
      </c>
      <c r="Q506" s="34">
        <v>0</v>
      </c>
      <c r="R506" s="34">
        <v>0</v>
      </c>
      <c r="S506" s="34">
        <v>25</v>
      </c>
    </row>
    <row r="507" spans="1:19" ht="16.5" customHeight="1">
      <c r="A507" s="23">
        <v>2016</v>
      </c>
      <c r="B507" s="13" t="s">
        <v>1886</v>
      </c>
      <c r="C507" s="13" t="s">
        <v>60</v>
      </c>
      <c r="D507" s="13" t="s">
        <v>205</v>
      </c>
      <c r="E507" s="13" t="s">
        <v>63</v>
      </c>
      <c r="F507" s="13"/>
      <c r="G507" s="13" t="s">
        <v>4747</v>
      </c>
      <c r="H507" s="13" t="s">
        <v>6</v>
      </c>
      <c r="I507" s="13" t="s">
        <v>2190</v>
      </c>
      <c r="J507" s="13" t="s">
        <v>2706</v>
      </c>
      <c r="K507" s="13" t="s">
        <v>2706</v>
      </c>
      <c r="L507" s="13"/>
      <c r="M507" s="13" t="s">
        <v>0</v>
      </c>
      <c r="N507" s="34">
        <v>0</v>
      </c>
      <c r="O507" s="34">
        <v>0</v>
      </c>
      <c r="P507" s="34">
        <v>0</v>
      </c>
      <c r="Q507" s="34">
        <v>0</v>
      </c>
      <c r="R507" s="34">
        <v>0</v>
      </c>
      <c r="S507" s="34">
        <v>24</v>
      </c>
    </row>
    <row r="508" spans="1:19" ht="16.5" customHeight="1">
      <c r="A508" s="23">
        <v>2016</v>
      </c>
      <c r="B508" s="13" t="s">
        <v>1886</v>
      </c>
      <c r="C508" s="13" t="s">
        <v>60</v>
      </c>
      <c r="D508" s="13" t="s">
        <v>206</v>
      </c>
      <c r="E508" s="13" t="s">
        <v>64</v>
      </c>
      <c r="F508" s="13"/>
      <c r="G508" s="13" t="s">
        <v>4747</v>
      </c>
      <c r="H508" s="13" t="s">
        <v>6</v>
      </c>
      <c r="I508" s="13" t="s">
        <v>2190</v>
      </c>
      <c r="J508" s="13" t="s">
        <v>2706</v>
      </c>
      <c r="K508" s="13" t="s">
        <v>2706</v>
      </c>
      <c r="L508" s="13" t="s">
        <v>2738</v>
      </c>
      <c r="M508" s="13" t="s">
        <v>2823</v>
      </c>
      <c r="N508" s="34">
        <v>0</v>
      </c>
      <c r="O508" s="34">
        <v>0</v>
      </c>
      <c r="P508" s="34">
        <v>0</v>
      </c>
      <c r="Q508" s="34">
        <v>0</v>
      </c>
      <c r="R508" s="34">
        <v>0</v>
      </c>
      <c r="S508" s="34">
        <v>40</v>
      </c>
    </row>
    <row r="509" spans="1:19" ht="16.5" customHeight="1">
      <c r="A509" s="23">
        <v>2016</v>
      </c>
      <c r="B509" s="13" t="s">
        <v>1886</v>
      </c>
      <c r="C509" s="13" t="s">
        <v>60</v>
      </c>
      <c r="D509" s="13" t="s">
        <v>206</v>
      </c>
      <c r="E509" s="13" t="s">
        <v>65</v>
      </c>
      <c r="F509" s="13"/>
      <c r="G509" s="13" t="s">
        <v>4747</v>
      </c>
      <c r="H509" s="13" t="s">
        <v>6</v>
      </c>
      <c r="I509" s="13" t="s">
        <v>2931</v>
      </c>
      <c r="J509" s="13" t="s">
        <v>2706</v>
      </c>
      <c r="K509" s="13" t="s">
        <v>2706</v>
      </c>
      <c r="L509" s="13"/>
      <c r="M509" s="13" t="s">
        <v>0</v>
      </c>
      <c r="N509" s="34">
        <v>0</v>
      </c>
      <c r="O509" s="34">
        <v>0</v>
      </c>
      <c r="P509" s="34">
        <v>0</v>
      </c>
      <c r="Q509" s="34">
        <v>0</v>
      </c>
      <c r="R509" s="34">
        <v>0</v>
      </c>
      <c r="S509" s="34">
        <v>40</v>
      </c>
    </row>
    <row r="510" spans="1:19" ht="16.5" customHeight="1">
      <c r="A510" s="23">
        <v>2016</v>
      </c>
      <c r="B510" s="13" t="s">
        <v>1886</v>
      </c>
      <c r="C510" s="13" t="s">
        <v>60</v>
      </c>
      <c r="D510" s="13" t="s">
        <v>206</v>
      </c>
      <c r="E510" s="13" t="s">
        <v>66</v>
      </c>
      <c r="F510" s="13"/>
      <c r="G510" s="13" t="s">
        <v>4747</v>
      </c>
      <c r="H510" s="13" t="s">
        <v>6</v>
      </c>
      <c r="I510" s="13" t="s">
        <v>2931</v>
      </c>
      <c r="J510" s="13" t="s">
        <v>2706</v>
      </c>
      <c r="K510" s="13" t="s">
        <v>2706</v>
      </c>
      <c r="L510" s="13" t="s">
        <v>2738</v>
      </c>
      <c r="M510" s="13" t="s">
        <v>2821</v>
      </c>
      <c r="N510" s="34">
        <v>0</v>
      </c>
      <c r="O510" s="34">
        <v>0</v>
      </c>
      <c r="P510" s="34">
        <v>0</v>
      </c>
      <c r="Q510" s="34">
        <v>0</v>
      </c>
      <c r="R510" s="34">
        <v>0</v>
      </c>
      <c r="S510" s="34">
        <v>40</v>
      </c>
    </row>
    <row r="511" spans="1:19" ht="16.5" customHeight="1">
      <c r="A511" s="23">
        <v>2016</v>
      </c>
      <c r="B511" s="13" t="s">
        <v>1886</v>
      </c>
      <c r="C511" s="13" t="s">
        <v>60</v>
      </c>
      <c r="D511" s="13" t="s">
        <v>206</v>
      </c>
      <c r="E511" s="13" t="s">
        <v>67</v>
      </c>
      <c r="F511" s="13"/>
      <c r="G511" s="13" t="s">
        <v>4747</v>
      </c>
      <c r="H511" s="13" t="s">
        <v>6</v>
      </c>
      <c r="I511" s="13" t="s">
        <v>2190</v>
      </c>
      <c r="J511" s="13" t="s">
        <v>2706</v>
      </c>
      <c r="K511" s="13" t="s">
        <v>2706</v>
      </c>
      <c r="L511" s="13" t="s">
        <v>2738</v>
      </c>
      <c r="M511" s="13" t="s">
        <v>2816</v>
      </c>
      <c r="N511" s="34">
        <v>0</v>
      </c>
      <c r="O511" s="34">
        <v>0</v>
      </c>
      <c r="P511" s="34">
        <v>0</v>
      </c>
      <c r="Q511" s="34">
        <v>0</v>
      </c>
      <c r="R511" s="34">
        <v>0</v>
      </c>
      <c r="S511" s="34">
        <v>56</v>
      </c>
    </row>
    <row r="512" spans="1:19" ht="16.5" customHeight="1">
      <c r="A512" s="23">
        <v>2016</v>
      </c>
      <c r="B512" s="13" t="s">
        <v>1886</v>
      </c>
      <c r="C512" s="13" t="s">
        <v>60</v>
      </c>
      <c r="D512" s="13" t="s">
        <v>206</v>
      </c>
      <c r="E512" s="13" t="s">
        <v>68</v>
      </c>
      <c r="F512" s="13"/>
      <c r="G512" s="13" t="s">
        <v>4747</v>
      </c>
      <c r="H512" s="13" t="s">
        <v>6</v>
      </c>
      <c r="I512" s="13" t="s">
        <v>2931</v>
      </c>
      <c r="J512" s="13" t="s">
        <v>2706</v>
      </c>
      <c r="K512" s="13" t="s">
        <v>2706</v>
      </c>
      <c r="L512" s="13" t="s">
        <v>2738</v>
      </c>
      <c r="M512" s="13" t="s">
        <v>2804</v>
      </c>
      <c r="N512" s="34">
        <v>0</v>
      </c>
      <c r="O512" s="34">
        <v>0</v>
      </c>
      <c r="P512" s="34">
        <v>0</v>
      </c>
      <c r="Q512" s="34">
        <v>0</v>
      </c>
      <c r="R512" s="34">
        <v>0</v>
      </c>
      <c r="S512" s="34">
        <v>62</v>
      </c>
    </row>
    <row r="513" spans="1:19" ht="16.5" customHeight="1">
      <c r="A513" s="23">
        <v>2016</v>
      </c>
      <c r="B513" s="13" t="s">
        <v>1886</v>
      </c>
      <c r="C513" s="13" t="s">
        <v>60</v>
      </c>
      <c r="D513" s="13" t="s">
        <v>206</v>
      </c>
      <c r="E513" s="13" t="s">
        <v>69</v>
      </c>
      <c r="F513" s="13"/>
      <c r="G513" s="13" t="s">
        <v>4747</v>
      </c>
      <c r="H513" s="13" t="s">
        <v>6</v>
      </c>
      <c r="I513" s="13" t="s">
        <v>2931</v>
      </c>
      <c r="J513" s="13" t="s">
        <v>2706</v>
      </c>
      <c r="K513" s="13" t="s">
        <v>2706</v>
      </c>
      <c r="L513" s="13" t="s">
        <v>2738</v>
      </c>
      <c r="M513" s="13" t="s">
        <v>2802</v>
      </c>
      <c r="N513" s="34">
        <v>0</v>
      </c>
      <c r="O513" s="34">
        <v>0</v>
      </c>
      <c r="P513" s="34">
        <v>0</v>
      </c>
      <c r="Q513" s="34">
        <v>0</v>
      </c>
      <c r="R513" s="34">
        <v>0</v>
      </c>
      <c r="S513" s="34">
        <v>47</v>
      </c>
    </row>
    <row r="514" spans="1:19" ht="16.5" customHeight="1">
      <c r="A514" s="23">
        <v>2016</v>
      </c>
      <c r="B514" s="13" t="s">
        <v>1886</v>
      </c>
      <c r="C514" s="13" t="s">
        <v>60</v>
      </c>
      <c r="D514" s="13" t="s">
        <v>6702</v>
      </c>
      <c r="E514" s="13" t="s">
        <v>1458</v>
      </c>
      <c r="F514" s="13"/>
      <c r="G514" s="13" t="s">
        <v>4747</v>
      </c>
      <c r="H514" s="13" t="s">
        <v>6</v>
      </c>
      <c r="I514" s="13" t="s">
        <v>2394</v>
      </c>
      <c r="J514" s="13" t="s">
        <v>2945</v>
      </c>
      <c r="K514" s="13">
        <v>6</v>
      </c>
      <c r="L514" s="13"/>
      <c r="M514" s="13" t="s">
        <v>0</v>
      </c>
      <c r="N514" s="34">
        <v>109</v>
      </c>
      <c r="O514" s="34">
        <v>24</v>
      </c>
      <c r="P514" s="34">
        <v>16</v>
      </c>
      <c r="Q514" s="34">
        <v>40</v>
      </c>
      <c r="R514" s="34">
        <v>16</v>
      </c>
      <c r="S514" s="34">
        <v>0</v>
      </c>
    </row>
    <row r="515" spans="1:19" ht="16.5" customHeight="1">
      <c r="A515" s="23">
        <v>2016</v>
      </c>
      <c r="B515" s="13" t="s">
        <v>1886</v>
      </c>
      <c r="C515" s="13" t="s">
        <v>60</v>
      </c>
      <c r="D515" s="13" t="s">
        <v>6702</v>
      </c>
      <c r="E515" s="13" t="s">
        <v>1477</v>
      </c>
      <c r="F515" s="13"/>
      <c r="G515" s="13" t="s">
        <v>4747</v>
      </c>
      <c r="H515" s="13" t="s">
        <v>6</v>
      </c>
      <c r="I515" s="13" t="s">
        <v>2931</v>
      </c>
      <c r="J515" s="13" t="s">
        <v>2706</v>
      </c>
      <c r="K515" s="13" t="s">
        <v>2706</v>
      </c>
      <c r="L515" s="13"/>
      <c r="M515" s="13" t="s">
        <v>0</v>
      </c>
      <c r="N515" s="34">
        <v>93</v>
      </c>
      <c r="O515" s="34">
        <v>44</v>
      </c>
      <c r="P515" s="34">
        <v>16</v>
      </c>
      <c r="Q515" s="34">
        <v>60</v>
      </c>
      <c r="R515" s="34">
        <v>16</v>
      </c>
      <c r="S515" s="34">
        <v>0</v>
      </c>
    </row>
    <row r="516" spans="1:19" ht="16.5" customHeight="1">
      <c r="A516" s="23">
        <v>2016</v>
      </c>
      <c r="B516" s="13" t="s">
        <v>1886</v>
      </c>
      <c r="C516" s="13" t="s">
        <v>70</v>
      </c>
      <c r="D516" s="13" t="s">
        <v>207</v>
      </c>
      <c r="E516" s="13" t="s">
        <v>75</v>
      </c>
      <c r="F516" s="13"/>
      <c r="G516" s="13" t="s">
        <v>4747</v>
      </c>
      <c r="H516" s="13" t="s">
        <v>6</v>
      </c>
      <c r="I516" s="13" t="s">
        <v>2931</v>
      </c>
      <c r="J516" s="13" t="s">
        <v>2706</v>
      </c>
      <c r="K516" s="13" t="s">
        <v>2706</v>
      </c>
      <c r="L516" s="13" t="s">
        <v>2738</v>
      </c>
      <c r="M516" s="13" t="s">
        <v>2910</v>
      </c>
      <c r="N516" s="34">
        <v>0</v>
      </c>
      <c r="O516" s="34">
        <v>0</v>
      </c>
      <c r="P516" s="34">
        <v>0</v>
      </c>
      <c r="Q516" s="34">
        <v>0</v>
      </c>
      <c r="R516" s="34">
        <v>0</v>
      </c>
      <c r="S516" s="34">
        <v>103</v>
      </c>
    </row>
    <row r="517" spans="1:19" ht="16.5" customHeight="1">
      <c r="A517" s="23">
        <v>2016</v>
      </c>
      <c r="B517" s="13" t="s">
        <v>1886</v>
      </c>
      <c r="C517" s="13" t="s">
        <v>70</v>
      </c>
      <c r="D517" s="13" t="s">
        <v>205</v>
      </c>
      <c r="E517" s="13" t="s">
        <v>71</v>
      </c>
      <c r="F517" s="13"/>
      <c r="G517" s="13" t="s">
        <v>4747</v>
      </c>
      <c r="H517" s="13" t="s">
        <v>6</v>
      </c>
      <c r="I517" s="13" t="s">
        <v>2190</v>
      </c>
      <c r="J517" s="13" t="s">
        <v>2706</v>
      </c>
      <c r="K517" s="13" t="s">
        <v>2706</v>
      </c>
      <c r="L517" s="13" t="s">
        <v>2738</v>
      </c>
      <c r="M517" s="13" t="s">
        <v>2876</v>
      </c>
      <c r="N517" s="34">
        <v>0</v>
      </c>
      <c r="O517" s="34">
        <v>0</v>
      </c>
      <c r="P517" s="34">
        <v>0</v>
      </c>
      <c r="Q517" s="34">
        <v>0</v>
      </c>
      <c r="R517" s="34">
        <v>0</v>
      </c>
      <c r="S517" s="34">
        <v>24</v>
      </c>
    </row>
    <row r="518" spans="1:19" ht="16.5" customHeight="1">
      <c r="A518" s="23">
        <v>2016</v>
      </c>
      <c r="B518" s="13" t="s">
        <v>1886</v>
      </c>
      <c r="C518" s="13" t="s">
        <v>70</v>
      </c>
      <c r="D518" s="13" t="s">
        <v>206</v>
      </c>
      <c r="E518" s="13" t="s">
        <v>72</v>
      </c>
      <c r="F518" s="13"/>
      <c r="G518" s="13" t="s">
        <v>4747</v>
      </c>
      <c r="H518" s="13" t="s">
        <v>6</v>
      </c>
      <c r="I518" s="13" t="s">
        <v>2931</v>
      </c>
      <c r="J518" s="13" t="s">
        <v>2706</v>
      </c>
      <c r="K518" s="13" t="s">
        <v>2706</v>
      </c>
      <c r="L518" s="13" t="s">
        <v>2738</v>
      </c>
      <c r="M518" s="13" t="s">
        <v>2749</v>
      </c>
      <c r="N518" s="34">
        <v>0</v>
      </c>
      <c r="O518" s="34">
        <v>0</v>
      </c>
      <c r="P518" s="34">
        <v>0</v>
      </c>
      <c r="Q518" s="34">
        <v>0</v>
      </c>
      <c r="R518" s="34">
        <v>0</v>
      </c>
      <c r="S518" s="34">
        <v>45</v>
      </c>
    </row>
    <row r="519" spans="1:19" ht="16.5" customHeight="1">
      <c r="A519" s="23">
        <v>2016</v>
      </c>
      <c r="B519" s="13" t="s">
        <v>1886</v>
      </c>
      <c r="C519" s="13" t="s">
        <v>70</v>
      </c>
      <c r="D519" s="13" t="s">
        <v>206</v>
      </c>
      <c r="E519" s="13" t="s">
        <v>73</v>
      </c>
      <c r="F519" s="13"/>
      <c r="G519" s="13" t="s">
        <v>4747</v>
      </c>
      <c r="H519" s="13" t="s">
        <v>6</v>
      </c>
      <c r="I519" s="13" t="s">
        <v>2931</v>
      </c>
      <c r="J519" s="13" t="s">
        <v>2706</v>
      </c>
      <c r="K519" s="13" t="s">
        <v>2706</v>
      </c>
      <c r="L519" s="13" t="s">
        <v>2738</v>
      </c>
      <c r="M519" s="13" t="s">
        <v>2814</v>
      </c>
      <c r="N519" s="34">
        <v>0</v>
      </c>
      <c r="O519" s="34">
        <v>0</v>
      </c>
      <c r="P519" s="34">
        <v>0</v>
      </c>
      <c r="Q519" s="34">
        <v>0</v>
      </c>
      <c r="R519" s="34">
        <v>0</v>
      </c>
      <c r="S519" s="34">
        <v>44</v>
      </c>
    </row>
    <row r="520" spans="1:19" ht="16.5" customHeight="1">
      <c r="A520" s="23">
        <v>2016</v>
      </c>
      <c r="B520" s="13" t="s">
        <v>1886</v>
      </c>
      <c r="C520" s="13" t="s">
        <v>70</v>
      </c>
      <c r="D520" s="13" t="s">
        <v>206</v>
      </c>
      <c r="E520" s="13" t="s">
        <v>74</v>
      </c>
      <c r="F520" s="13"/>
      <c r="G520" s="13" t="s">
        <v>4747</v>
      </c>
      <c r="H520" s="13" t="s">
        <v>6</v>
      </c>
      <c r="I520" s="13" t="s">
        <v>2931</v>
      </c>
      <c r="J520" s="13" t="s">
        <v>2706</v>
      </c>
      <c r="K520" s="13" t="s">
        <v>2706</v>
      </c>
      <c r="L520" s="13" t="s">
        <v>2738</v>
      </c>
      <c r="M520" s="13" t="s">
        <v>2809</v>
      </c>
      <c r="N520" s="34">
        <v>0</v>
      </c>
      <c r="O520" s="34">
        <v>0</v>
      </c>
      <c r="P520" s="34">
        <v>0</v>
      </c>
      <c r="Q520" s="34">
        <v>0</v>
      </c>
      <c r="R520" s="34">
        <v>0</v>
      </c>
      <c r="S520" s="34">
        <v>55</v>
      </c>
    </row>
    <row r="521" spans="1:19" ht="16.5" customHeight="1">
      <c r="A521" s="23">
        <v>2016</v>
      </c>
      <c r="B521" s="13" t="s">
        <v>1886</v>
      </c>
      <c r="C521" s="13" t="s">
        <v>70</v>
      </c>
      <c r="D521" s="13" t="s">
        <v>6702</v>
      </c>
      <c r="E521" s="13" t="s">
        <v>577</v>
      </c>
      <c r="F521" s="13"/>
      <c r="G521" s="13" t="s">
        <v>4747</v>
      </c>
      <c r="H521" s="13" t="s">
        <v>6</v>
      </c>
      <c r="I521" s="13"/>
      <c r="J521" s="13" t="s">
        <v>5546</v>
      </c>
      <c r="K521" s="13"/>
      <c r="L521" s="13"/>
      <c r="M521" s="13" t="s">
        <v>0</v>
      </c>
      <c r="N521" s="34">
        <v>105</v>
      </c>
      <c r="O521" s="34">
        <v>15</v>
      </c>
      <c r="P521" s="34">
        <v>15</v>
      </c>
      <c r="Q521" s="34">
        <v>30</v>
      </c>
      <c r="R521" s="34">
        <v>15</v>
      </c>
      <c r="S521" s="34">
        <v>0</v>
      </c>
    </row>
    <row r="522" spans="1:19" ht="16.5" customHeight="1">
      <c r="A522" s="23">
        <v>2016</v>
      </c>
      <c r="B522" s="13" t="s">
        <v>1886</v>
      </c>
      <c r="C522" s="13" t="s">
        <v>70</v>
      </c>
      <c r="D522" s="13" t="s">
        <v>6702</v>
      </c>
      <c r="E522" s="13" t="s">
        <v>1466</v>
      </c>
      <c r="F522" s="13"/>
      <c r="G522" s="13" t="s">
        <v>4747</v>
      </c>
      <c r="H522" s="13" t="s">
        <v>6</v>
      </c>
      <c r="I522" s="13" t="s">
        <v>2394</v>
      </c>
      <c r="J522" s="13" t="s">
        <v>2946</v>
      </c>
      <c r="K522" s="13">
        <v>8</v>
      </c>
      <c r="L522" s="13" t="s">
        <v>2738</v>
      </c>
      <c r="M522" s="13" t="s">
        <v>2842</v>
      </c>
      <c r="N522" s="34">
        <v>98</v>
      </c>
      <c r="O522" s="34">
        <v>0</v>
      </c>
      <c r="P522" s="34">
        <v>0</v>
      </c>
      <c r="Q522" s="34">
        <v>28</v>
      </c>
      <c r="R522" s="34">
        <v>14</v>
      </c>
      <c r="S522" s="34">
        <v>0</v>
      </c>
    </row>
    <row r="523" spans="1:19" ht="16.5" customHeight="1">
      <c r="A523" s="23">
        <v>2016</v>
      </c>
      <c r="B523" s="13" t="s">
        <v>1886</v>
      </c>
      <c r="C523" s="13" t="s">
        <v>70</v>
      </c>
      <c r="D523" s="13" t="s">
        <v>6702</v>
      </c>
      <c r="E523" s="13" t="s">
        <v>1469</v>
      </c>
      <c r="F523" s="13"/>
      <c r="G523" s="13" t="s">
        <v>4747</v>
      </c>
      <c r="H523" s="13" t="s">
        <v>6</v>
      </c>
      <c r="I523" s="13" t="s">
        <v>2394</v>
      </c>
      <c r="J523" s="13" t="s">
        <v>2947</v>
      </c>
      <c r="K523" s="13">
        <v>6</v>
      </c>
      <c r="L523" s="13"/>
      <c r="M523" s="13" t="s">
        <v>0</v>
      </c>
      <c r="N523" s="34">
        <v>103</v>
      </c>
      <c r="O523" s="34">
        <v>12</v>
      </c>
      <c r="P523" s="34">
        <v>10</v>
      </c>
      <c r="Q523" s="34">
        <v>22</v>
      </c>
      <c r="R523" s="34">
        <v>15</v>
      </c>
      <c r="S523" s="34">
        <v>0</v>
      </c>
    </row>
    <row r="524" spans="1:19" ht="16.5" customHeight="1">
      <c r="A524" s="23">
        <v>2016</v>
      </c>
      <c r="B524" s="13" t="s">
        <v>1886</v>
      </c>
      <c r="C524" s="13" t="s">
        <v>70</v>
      </c>
      <c r="D524" s="13" t="s">
        <v>6702</v>
      </c>
      <c r="E524" s="13" t="s">
        <v>1478</v>
      </c>
      <c r="F524" s="13"/>
      <c r="G524" s="13" t="s">
        <v>4747</v>
      </c>
      <c r="H524" s="13" t="s">
        <v>6</v>
      </c>
      <c r="I524" s="13"/>
      <c r="J524" s="13" t="s">
        <v>5546</v>
      </c>
      <c r="K524" s="13"/>
      <c r="L524" s="13"/>
      <c r="M524" s="13" t="s">
        <v>0</v>
      </c>
      <c r="N524" s="34">
        <v>105</v>
      </c>
      <c r="O524" s="34">
        <v>15</v>
      </c>
      <c r="P524" s="34">
        <v>15</v>
      </c>
      <c r="Q524" s="34">
        <v>30</v>
      </c>
      <c r="R524" s="34">
        <v>15</v>
      </c>
      <c r="S524" s="34">
        <v>0</v>
      </c>
    </row>
    <row r="525" spans="1:19" ht="16.5" customHeight="1">
      <c r="A525" s="23">
        <v>2016</v>
      </c>
      <c r="B525" s="13" t="s">
        <v>1886</v>
      </c>
      <c r="C525" s="13" t="s">
        <v>76</v>
      </c>
      <c r="D525" s="13" t="s">
        <v>205</v>
      </c>
      <c r="E525" s="13" t="s">
        <v>78</v>
      </c>
      <c r="F525" s="13"/>
      <c r="G525" s="13" t="s">
        <v>4747</v>
      </c>
      <c r="H525" s="13" t="s">
        <v>6</v>
      </c>
      <c r="I525" s="13" t="s">
        <v>2190</v>
      </c>
      <c r="J525" s="13" t="s">
        <v>2706</v>
      </c>
      <c r="K525" s="13" t="s">
        <v>2706</v>
      </c>
      <c r="L525" s="13" t="s">
        <v>2738</v>
      </c>
      <c r="M525" s="13" t="s">
        <v>2779</v>
      </c>
      <c r="N525" s="34">
        <v>0</v>
      </c>
      <c r="O525" s="34">
        <v>0</v>
      </c>
      <c r="P525" s="34">
        <v>0</v>
      </c>
      <c r="Q525" s="34">
        <v>0</v>
      </c>
      <c r="R525" s="34">
        <v>0</v>
      </c>
      <c r="S525" s="34">
        <v>30</v>
      </c>
    </row>
    <row r="526" spans="1:19" ht="16.5" customHeight="1">
      <c r="A526" s="23">
        <v>2016</v>
      </c>
      <c r="B526" s="13" t="s">
        <v>1886</v>
      </c>
      <c r="C526" s="13" t="s">
        <v>76</v>
      </c>
      <c r="D526" s="13" t="s">
        <v>205</v>
      </c>
      <c r="E526" s="13" t="s">
        <v>79</v>
      </c>
      <c r="F526" s="13"/>
      <c r="G526" s="13" t="s">
        <v>4747</v>
      </c>
      <c r="H526" s="13" t="s">
        <v>6</v>
      </c>
      <c r="I526" s="13" t="s">
        <v>2190</v>
      </c>
      <c r="J526" s="13" t="s">
        <v>2706</v>
      </c>
      <c r="K526" s="13" t="s">
        <v>2706</v>
      </c>
      <c r="L526" s="13" t="s">
        <v>2738</v>
      </c>
      <c r="M526" s="13" t="s">
        <v>2751</v>
      </c>
      <c r="N526" s="34">
        <v>0</v>
      </c>
      <c r="O526" s="34">
        <v>0</v>
      </c>
      <c r="P526" s="34">
        <v>0</v>
      </c>
      <c r="Q526" s="34">
        <v>0</v>
      </c>
      <c r="R526" s="34">
        <v>0</v>
      </c>
      <c r="S526" s="34">
        <v>30</v>
      </c>
    </row>
    <row r="527" spans="1:19" ht="16.5" customHeight="1">
      <c r="A527" s="23">
        <v>2016</v>
      </c>
      <c r="B527" s="13" t="s">
        <v>1886</v>
      </c>
      <c r="C527" s="13" t="s">
        <v>76</v>
      </c>
      <c r="D527" s="13" t="s">
        <v>206</v>
      </c>
      <c r="E527" s="13" t="s">
        <v>80</v>
      </c>
      <c r="F527" s="13"/>
      <c r="G527" s="13" t="s">
        <v>4747</v>
      </c>
      <c r="H527" s="13" t="s">
        <v>6</v>
      </c>
      <c r="I527" s="13" t="s">
        <v>2190</v>
      </c>
      <c r="J527" s="13" t="s">
        <v>2706</v>
      </c>
      <c r="K527" s="13" t="s">
        <v>2706</v>
      </c>
      <c r="L527" s="13" t="s">
        <v>2738</v>
      </c>
      <c r="M527" s="13" t="s">
        <v>2845</v>
      </c>
      <c r="N527" s="34">
        <v>0</v>
      </c>
      <c r="O527" s="34">
        <v>0</v>
      </c>
      <c r="P527" s="34">
        <v>0</v>
      </c>
      <c r="Q527" s="34">
        <v>0</v>
      </c>
      <c r="R527" s="34">
        <v>0</v>
      </c>
      <c r="S527" s="34">
        <v>45</v>
      </c>
    </row>
    <row r="528" spans="1:19" ht="16.5" customHeight="1">
      <c r="A528" s="23">
        <v>2016</v>
      </c>
      <c r="B528" s="13" t="s">
        <v>1886</v>
      </c>
      <c r="C528" s="13" t="s">
        <v>76</v>
      </c>
      <c r="D528" s="13" t="s">
        <v>206</v>
      </c>
      <c r="E528" s="13" t="s">
        <v>81</v>
      </c>
      <c r="F528" s="13"/>
      <c r="G528" s="13" t="s">
        <v>4747</v>
      </c>
      <c r="H528" s="13" t="s">
        <v>6</v>
      </c>
      <c r="I528" s="13" t="s">
        <v>2931</v>
      </c>
      <c r="J528" s="13" t="s">
        <v>2706</v>
      </c>
      <c r="K528" s="13" t="s">
        <v>2706</v>
      </c>
      <c r="L528" s="13" t="s">
        <v>2738</v>
      </c>
      <c r="M528" s="13" t="s">
        <v>2840</v>
      </c>
      <c r="N528" s="34">
        <v>0</v>
      </c>
      <c r="O528" s="34">
        <v>0</v>
      </c>
      <c r="P528" s="34">
        <v>0</v>
      </c>
      <c r="Q528" s="34">
        <v>0</v>
      </c>
      <c r="R528" s="34">
        <v>0</v>
      </c>
      <c r="S528" s="34">
        <v>43</v>
      </c>
    </row>
    <row r="529" spans="1:19" ht="16.5" customHeight="1">
      <c r="A529" s="23">
        <v>2016</v>
      </c>
      <c r="B529" s="13" t="s">
        <v>1886</v>
      </c>
      <c r="C529" s="13" t="s">
        <v>76</v>
      </c>
      <c r="D529" s="13" t="s">
        <v>206</v>
      </c>
      <c r="E529" s="13" t="s">
        <v>82</v>
      </c>
      <c r="F529" s="13"/>
      <c r="G529" s="13" t="s">
        <v>4747</v>
      </c>
      <c r="H529" s="13" t="s">
        <v>6</v>
      </c>
      <c r="I529" s="13" t="s">
        <v>2190</v>
      </c>
      <c r="J529" s="13" t="s">
        <v>2706</v>
      </c>
      <c r="K529" s="13" t="s">
        <v>2706</v>
      </c>
      <c r="L529" s="13"/>
      <c r="M529" s="13" t="s">
        <v>0</v>
      </c>
      <c r="N529" s="34">
        <v>0</v>
      </c>
      <c r="O529" s="34">
        <v>0</v>
      </c>
      <c r="P529" s="34">
        <v>0</v>
      </c>
      <c r="Q529" s="34">
        <v>0</v>
      </c>
      <c r="R529" s="34">
        <v>0</v>
      </c>
      <c r="S529" s="34">
        <v>47</v>
      </c>
    </row>
    <row r="530" spans="1:19" ht="16.5" customHeight="1">
      <c r="A530" s="23">
        <v>2016</v>
      </c>
      <c r="B530" s="13" t="s">
        <v>1886</v>
      </c>
      <c r="C530" s="13" t="s">
        <v>76</v>
      </c>
      <c r="D530" s="13" t="s">
        <v>6702</v>
      </c>
      <c r="E530" s="13" t="s">
        <v>2395</v>
      </c>
      <c r="F530" s="13"/>
      <c r="G530" s="13" t="s">
        <v>4747</v>
      </c>
      <c r="H530" s="13" t="s">
        <v>6</v>
      </c>
      <c r="I530" s="13" t="s">
        <v>2394</v>
      </c>
      <c r="J530" s="13" t="s">
        <v>2948</v>
      </c>
      <c r="K530" s="13">
        <v>4</v>
      </c>
      <c r="L530" s="13" t="s">
        <v>2738</v>
      </c>
      <c r="M530" s="13" t="s">
        <v>2917</v>
      </c>
      <c r="N530" s="34">
        <v>111</v>
      </c>
      <c r="O530" s="34">
        <v>10</v>
      </c>
      <c r="P530" s="34">
        <v>24</v>
      </c>
      <c r="Q530" s="34">
        <v>34</v>
      </c>
      <c r="R530" s="34">
        <v>18</v>
      </c>
      <c r="S530" s="34">
        <v>0</v>
      </c>
    </row>
    <row r="531" spans="1:19" ht="16.5" customHeight="1">
      <c r="A531" s="23">
        <v>2016</v>
      </c>
      <c r="B531" s="13" t="s">
        <v>1886</v>
      </c>
      <c r="C531" s="13" t="s">
        <v>76</v>
      </c>
      <c r="D531" s="13" t="s">
        <v>6702</v>
      </c>
      <c r="E531" s="13" t="s">
        <v>1459</v>
      </c>
      <c r="F531" s="13"/>
      <c r="G531" s="13" t="s">
        <v>4747</v>
      </c>
      <c r="H531" s="13" t="s">
        <v>6</v>
      </c>
      <c r="I531" s="13" t="s">
        <v>2394</v>
      </c>
      <c r="J531" s="13" t="s">
        <v>2949</v>
      </c>
      <c r="K531" s="13">
        <v>6</v>
      </c>
      <c r="L531" s="13"/>
      <c r="M531" s="13" t="s">
        <v>0</v>
      </c>
      <c r="N531" s="34">
        <v>106</v>
      </c>
      <c r="O531" s="34">
        <v>42</v>
      </c>
      <c r="P531" s="34">
        <v>12</v>
      </c>
      <c r="Q531" s="34">
        <v>54</v>
      </c>
      <c r="R531" s="34">
        <v>18</v>
      </c>
      <c r="S531" s="34">
        <v>0</v>
      </c>
    </row>
    <row r="532" spans="1:19" ht="16.5" customHeight="1">
      <c r="A532" s="23">
        <v>2016</v>
      </c>
      <c r="B532" s="13" t="s">
        <v>1886</v>
      </c>
      <c r="C532" s="13" t="s">
        <v>76</v>
      </c>
      <c r="D532" s="13" t="s">
        <v>5703</v>
      </c>
      <c r="E532" s="13" t="s">
        <v>77</v>
      </c>
      <c r="F532" s="13"/>
      <c r="G532" s="13" t="s">
        <v>4747</v>
      </c>
      <c r="H532" s="13" t="s">
        <v>6</v>
      </c>
      <c r="I532" s="13" t="s">
        <v>2394</v>
      </c>
      <c r="J532" s="13" t="s">
        <v>2979</v>
      </c>
      <c r="K532" s="13">
        <v>6</v>
      </c>
      <c r="L532" s="13"/>
      <c r="M532" s="13" t="s">
        <v>0</v>
      </c>
      <c r="N532" s="34">
        <v>126</v>
      </c>
      <c r="O532" s="34">
        <v>17</v>
      </c>
      <c r="P532" s="34">
        <v>19</v>
      </c>
      <c r="Q532" s="34">
        <v>36</v>
      </c>
      <c r="R532" s="34">
        <v>18</v>
      </c>
      <c r="S532" s="34">
        <v>0</v>
      </c>
    </row>
    <row r="533" spans="1:19" ht="16.5" customHeight="1">
      <c r="A533" s="23">
        <v>2016</v>
      </c>
      <c r="B533" s="13" t="s">
        <v>1886</v>
      </c>
      <c r="C533" s="13" t="s">
        <v>83</v>
      </c>
      <c r="D533" s="13" t="s">
        <v>207</v>
      </c>
      <c r="E533" s="13" t="s">
        <v>85</v>
      </c>
      <c r="F533" s="13"/>
      <c r="G533" s="13" t="s">
        <v>4747</v>
      </c>
      <c r="H533" s="13" t="s">
        <v>6</v>
      </c>
      <c r="I533" s="13" t="s">
        <v>2190</v>
      </c>
      <c r="J533" s="13" t="s">
        <v>2706</v>
      </c>
      <c r="K533" s="13" t="s">
        <v>2706</v>
      </c>
      <c r="L533" s="13" t="s">
        <v>2706</v>
      </c>
      <c r="M533" s="13" t="s">
        <v>2706</v>
      </c>
      <c r="N533" s="34">
        <v>0</v>
      </c>
      <c r="O533" s="34">
        <v>0</v>
      </c>
      <c r="P533" s="34">
        <v>0</v>
      </c>
      <c r="Q533" s="34">
        <v>0</v>
      </c>
      <c r="R533" s="34">
        <v>0</v>
      </c>
      <c r="S533" s="34">
        <v>66</v>
      </c>
    </row>
    <row r="534" spans="1:19" ht="16.5" customHeight="1">
      <c r="A534" s="23">
        <v>2016</v>
      </c>
      <c r="B534" s="13" t="s">
        <v>1886</v>
      </c>
      <c r="C534" s="13" t="s">
        <v>83</v>
      </c>
      <c r="D534" s="13" t="s">
        <v>206</v>
      </c>
      <c r="E534" s="13" t="s">
        <v>84</v>
      </c>
      <c r="F534" s="13"/>
      <c r="G534" s="13" t="s">
        <v>4747</v>
      </c>
      <c r="H534" s="13" t="s">
        <v>6</v>
      </c>
      <c r="I534" s="13" t="s">
        <v>2931</v>
      </c>
      <c r="J534" s="13" t="s">
        <v>2706</v>
      </c>
      <c r="K534" s="13" t="s">
        <v>2706</v>
      </c>
      <c r="L534" s="13" t="s">
        <v>2738</v>
      </c>
      <c r="M534" s="13" t="s">
        <v>2835</v>
      </c>
      <c r="N534" s="34">
        <v>0</v>
      </c>
      <c r="O534" s="34">
        <v>0</v>
      </c>
      <c r="P534" s="34">
        <v>0</v>
      </c>
      <c r="Q534" s="34">
        <v>0</v>
      </c>
      <c r="R534" s="34">
        <v>0</v>
      </c>
      <c r="S534" s="34">
        <v>80</v>
      </c>
    </row>
    <row r="535" spans="1:19" ht="16.5" customHeight="1">
      <c r="A535" s="23">
        <v>2016</v>
      </c>
      <c r="B535" s="13" t="s">
        <v>1886</v>
      </c>
      <c r="C535" s="13" t="s">
        <v>86</v>
      </c>
      <c r="D535" s="13" t="s">
        <v>206</v>
      </c>
      <c r="E535" s="13" t="s">
        <v>88</v>
      </c>
      <c r="F535" s="13"/>
      <c r="G535" s="13" t="s">
        <v>4747</v>
      </c>
      <c r="H535" s="13" t="s">
        <v>6</v>
      </c>
      <c r="I535" s="13" t="s">
        <v>2931</v>
      </c>
      <c r="J535" s="13" t="s">
        <v>2706</v>
      </c>
      <c r="K535" s="13" t="s">
        <v>2706</v>
      </c>
      <c r="L535" s="13" t="s">
        <v>2738</v>
      </c>
      <c r="M535" s="13" t="s">
        <v>3034</v>
      </c>
      <c r="N535" s="34">
        <v>0</v>
      </c>
      <c r="O535" s="34">
        <v>0</v>
      </c>
      <c r="P535" s="34">
        <v>0</v>
      </c>
      <c r="Q535" s="34">
        <v>0</v>
      </c>
      <c r="R535" s="34">
        <v>0</v>
      </c>
      <c r="S535" s="34">
        <v>41</v>
      </c>
    </row>
    <row r="536" spans="1:19" ht="16.5" customHeight="1">
      <c r="A536" s="23">
        <v>2016</v>
      </c>
      <c r="B536" s="13" t="s">
        <v>1886</v>
      </c>
      <c r="C536" s="13" t="s">
        <v>86</v>
      </c>
      <c r="D536" s="13" t="s">
        <v>5703</v>
      </c>
      <c r="E536" s="13" t="s">
        <v>87</v>
      </c>
      <c r="F536" s="13"/>
      <c r="G536" s="13" t="s">
        <v>4747</v>
      </c>
      <c r="H536" s="13" t="s">
        <v>6</v>
      </c>
      <c r="I536" s="13" t="s">
        <v>2394</v>
      </c>
      <c r="J536" s="13" t="s">
        <v>2951</v>
      </c>
      <c r="K536" s="13">
        <v>6</v>
      </c>
      <c r="L536" s="13"/>
      <c r="M536" s="13" t="s">
        <v>0</v>
      </c>
      <c r="N536" s="34">
        <v>122</v>
      </c>
      <c r="O536" s="34">
        <v>29</v>
      </c>
      <c r="P536" s="34">
        <v>0</v>
      </c>
      <c r="Q536" s="34">
        <v>29</v>
      </c>
      <c r="R536" s="34">
        <v>24</v>
      </c>
      <c r="S536" s="34">
        <v>0</v>
      </c>
    </row>
    <row r="537" spans="1:19" ht="16.5" customHeight="1">
      <c r="A537" s="23">
        <v>2016</v>
      </c>
      <c r="B537" s="13" t="s">
        <v>1886</v>
      </c>
      <c r="C537" s="13" t="s">
        <v>89</v>
      </c>
      <c r="D537" s="13" t="s">
        <v>205</v>
      </c>
      <c r="E537" s="13" t="s">
        <v>90</v>
      </c>
      <c r="F537" s="13"/>
      <c r="G537" s="13" t="s">
        <v>4747</v>
      </c>
      <c r="H537" s="13" t="s">
        <v>6</v>
      </c>
      <c r="I537" s="13" t="s">
        <v>2190</v>
      </c>
      <c r="J537" s="13" t="s">
        <v>2706</v>
      </c>
      <c r="K537" s="13" t="s">
        <v>2706</v>
      </c>
      <c r="L537" s="13" t="s">
        <v>2738</v>
      </c>
      <c r="M537" s="13" t="s">
        <v>2746</v>
      </c>
      <c r="N537" s="34">
        <v>0</v>
      </c>
      <c r="O537" s="34">
        <v>0</v>
      </c>
      <c r="P537" s="34">
        <v>0</v>
      </c>
      <c r="Q537" s="34">
        <v>0</v>
      </c>
      <c r="R537" s="34">
        <v>0</v>
      </c>
      <c r="S537" s="34">
        <v>28</v>
      </c>
    </row>
    <row r="538" spans="1:19" ht="16.5" customHeight="1">
      <c r="A538" s="23">
        <v>2016</v>
      </c>
      <c r="B538" s="13" t="s">
        <v>1886</v>
      </c>
      <c r="C538" s="13" t="s">
        <v>89</v>
      </c>
      <c r="D538" s="13" t="s">
        <v>205</v>
      </c>
      <c r="E538" s="13" t="s">
        <v>91</v>
      </c>
      <c r="F538" s="13"/>
      <c r="G538" s="13" t="s">
        <v>4747</v>
      </c>
      <c r="H538" s="13" t="s">
        <v>6</v>
      </c>
      <c r="I538" s="13" t="s">
        <v>2190</v>
      </c>
      <c r="J538" s="13" t="s">
        <v>2706</v>
      </c>
      <c r="K538" s="13" t="s">
        <v>2706</v>
      </c>
      <c r="L538" s="13" t="s">
        <v>2738</v>
      </c>
      <c r="M538" s="13" t="s">
        <v>2883</v>
      </c>
      <c r="N538" s="34">
        <v>0</v>
      </c>
      <c r="O538" s="34">
        <v>0</v>
      </c>
      <c r="P538" s="34">
        <v>0</v>
      </c>
      <c r="Q538" s="34">
        <v>0</v>
      </c>
      <c r="R538" s="34">
        <v>0</v>
      </c>
      <c r="S538" s="34">
        <v>30</v>
      </c>
    </row>
    <row r="539" spans="1:19" ht="16.5" customHeight="1">
      <c r="A539" s="23">
        <v>2016</v>
      </c>
      <c r="B539" s="13" t="s">
        <v>1886</v>
      </c>
      <c r="C539" s="13" t="s">
        <v>89</v>
      </c>
      <c r="D539" s="13" t="s">
        <v>205</v>
      </c>
      <c r="E539" s="13" t="s">
        <v>92</v>
      </c>
      <c r="F539" s="13"/>
      <c r="G539" s="13" t="s">
        <v>4747</v>
      </c>
      <c r="H539" s="13" t="s">
        <v>6</v>
      </c>
      <c r="I539" s="13" t="s">
        <v>2190</v>
      </c>
      <c r="J539" s="13" t="s">
        <v>2706</v>
      </c>
      <c r="K539" s="13" t="s">
        <v>2706</v>
      </c>
      <c r="L539" s="13" t="s">
        <v>2738</v>
      </c>
      <c r="M539" s="13" t="s">
        <v>2753</v>
      </c>
      <c r="N539" s="34">
        <v>0</v>
      </c>
      <c r="O539" s="34">
        <v>0</v>
      </c>
      <c r="P539" s="34">
        <v>0</v>
      </c>
      <c r="Q539" s="34">
        <v>0</v>
      </c>
      <c r="R539" s="34">
        <v>0</v>
      </c>
      <c r="S539" s="34">
        <v>38</v>
      </c>
    </row>
    <row r="540" spans="1:19" ht="16.5" customHeight="1">
      <c r="A540" s="23">
        <v>2016</v>
      </c>
      <c r="B540" s="13" t="s">
        <v>1886</v>
      </c>
      <c r="C540" s="13" t="s">
        <v>89</v>
      </c>
      <c r="D540" s="13" t="s">
        <v>206</v>
      </c>
      <c r="E540" s="13" t="s">
        <v>93</v>
      </c>
      <c r="F540" s="13"/>
      <c r="G540" s="13" t="s">
        <v>4747</v>
      </c>
      <c r="H540" s="13" t="s">
        <v>6</v>
      </c>
      <c r="I540" s="13" t="s">
        <v>2190</v>
      </c>
      <c r="J540" s="13" t="s">
        <v>2706</v>
      </c>
      <c r="K540" s="13" t="s">
        <v>2706</v>
      </c>
      <c r="L540" s="13" t="s">
        <v>2738</v>
      </c>
      <c r="M540" s="13" t="s">
        <v>2837</v>
      </c>
      <c r="N540" s="34">
        <v>0</v>
      </c>
      <c r="O540" s="34">
        <v>0</v>
      </c>
      <c r="P540" s="34">
        <v>0</v>
      </c>
      <c r="Q540" s="34">
        <v>0</v>
      </c>
      <c r="R540" s="34">
        <v>0</v>
      </c>
      <c r="S540" s="34">
        <v>48</v>
      </c>
    </row>
    <row r="541" spans="1:19" ht="16.5" customHeight="1">
      <c r="A541" s="23">
        <v>2016</v>
      </c>
      <c r="B541" s="13" t="s">
        <v>1886</v>
      </c>
      <c r="C541" s="13" t="s">
        <v>89</v>
      </c>
      <c r="D541" s="13" t="s">
        <v>6702</v>
      </c>
      <c r="E541" s="13" t="s">
        <v>1465</v>
      </c>
      <c r="F541" s="13"/>
      <c r="G541" s="13" t="s">
        <v>4747</v>
      </c>
      <c r="H541" s="13" t="s">
        <v>6</v>
      </c>
      <c r="I541" s="13" t="s">
        <v>2394</v>
      </c>
      <c r="J541" s="13" t="s">
        <v>1924</v>
      </c>
      <c r="K541" s="13">
        <v>8</v>
      </c>
      <c r="L541" s="13" t="s">
        <v>2738</v>
      </c>
      <c r="M541" s="13" t="s">
        <v>2900</v>
      </c>
      <c r="N541" s="34">
        <v>118</v>
      </c>
      <c r="O541" s="34">
        <v>14</v>
      </c>
      <c r="P541" s="34">
        <v>9</v>
      </c>
      <c r="Q541" s="34">
        <v>23</v>
      </c>
      <c r="R541" s="34">
        <v>19</v>
      </c>
      <c r="S541" s="34">
        <v>0</v>
      </c>
    </row>
    <row r="542" spans="1:19" ht="16.5" customHeight="1">
      <c r="A542" s="23">
        <v>2016</v>
      </c>
      <c r="B542" s="13" t="s">
        <v>1886</v>
      </c>
      <c r="C542" s="13" t="s">
        <v>94</v>
      </c>
      <c r="D542" s="13" t="s">
        <v>207</v>
      </c>
      <c r="E542" s="13" t="s">
        <v>99</v>
      </c>
      <c r="F542" s="13"/>
      <c r="G542" s="13" t="s">
        <v>4747</v>
      </c>
      <c r="H542" s="13" t="s">
        <v>6</v>
      </c>
      <c r="I542" s="13" t="s">
        <v>2190</v>
      </c>
      <c r="J542" s="13" t="s">
        <v>2706</v>
      </c>
      <c r="K542" s="13" t="s">
        <v>2706</v>
      </c>
      <c r="L542" s="13" t="s">
        <v>2738</v>
      </c>
      <c r="M542" s="13" t="s">
        <v>2907</v>
      </c>
      <c r="N542" s="34">
        <v>0</v>
      </c>
      <c r="O542" s="34">
        <v>0</v>
      </c>
      <c r="P542" s="34">
        <v>0</v>
      </c>
      <c r="Q542" s="34">
        <v>0</v>
      </c>
      <c r="R542" s="34">
        <v>0</v>
      </c>
      <c r="S542" s="34">
        <v>108</v>
      </c>
    </row>
    <row r="543" spans="1:19" ht="16.5" customHeight="1">
      <c r="A543" s="23">
        <v>2016</v>
      </c>
      <c r="B543" s="13" t="s">
        <v>1886</v>
      </c>
      <c r="C543" s="13" t="s">
        <v>94</v>
      </c>
      <c r="D543" s="13" t="s">
        <v>205</v>
      </c>
      <c r="E543" s="13" t="s">
        <v>95</v>
      </c>
      <c r="F543" s="13"/>
      <c r="G543" s="13" t="s">
        <v>4747</v>
      </c>
      <c r="H543" s="13" t="s">
        <v>6</v>
      </c>
      <c r="I543" s="13" t="s">
        <v>2190</v>
      </c>
      <c r="J543" s="13" t="s">
        <v>2706</v>
      </c>
      <c r="K543" s="13" t="s">
        <v>2706</v>
      </c>
      <c r="L543" s="13" t="s">
        <v>2738</v>
      </c>
      <c r="M543" s="13" t="s">
        <v>3035</v>
      </c>
      <c r="N543" s="34">
        <v>0</v>
      </c>
      <c r="O543" s="34">
        <v>0</v>
      </c>
      <c r="P543" s="34">
        <v>0</v>
      </c>
      <c r="Q543" s="34">
        <v>0</v>
      </c>
      <c r="R543" s="34">
        <v>0</v>
      </c>
      <c r="S543" s="34">
        <v>23</v>
      </c>
    </row>
    <row r="544" spans="1:19" ht="16.5" customHeight="1">
      <c r="A544" s="23">
        <v>2016</v>
      </c>
      <c r="B544" s="13" t="s">
        <v>1886</v>
      </c>
      <c r="C544" s="13" t="s">
        <v>94</v>
      </c>
      <c r="D544" s="13" t="s">
        <v>206</v>
      </c>
      <c r="E544" s="13" t="s">
        <v>5247</v>
      </c>
      <c r="F544" s="13"/>
      <c r="G544" s="13" t="s">
        <v>4747</v>
      </c>
      <c r="H544" s="13" t="s">
        <v>6</v>
      </c>
      <c r="I544" s="13" t="s">
        <v>2190</v>
      </c>
      <c r="J544" s="13" t="s">
        <v>2706</v>
      </c>
      <c r="K544" s="13" t="s">
        <v>2706</v>
      </c>
      <c r="L544" s="13"/>
      <c r="M544" s="13" t="s">
        <v>0</v>
      </c>
      <c r="N544" s="34">
        <v>0</v>
      </c>
      <c r="O544" s="34">
        <v>0</v>
      </c>
      <c r="P544" s="34">
        <v>0</v>
      </c>
      <c r="Q544" s="34">
        <v>0</v>
      </c>
      <c r="R544" s="34">
        <v>0</v>
      </c>
      <c r="S544" s="34">
        <v>50</v>
      </c>
    </row>
    <row r="545" spans="1:19" ht="16.5" customHeight="1">
      <c r="A545" s="23">
        <v>2016</v>
      </c>
      <c r="B545" s="13" t="s">
        <v>1886</v>
      </c>
      <c r="C545" s="13" t="s">
        <v>94</v>
      </c>
      <c r="D545" s="13" t="s">
        <v>206</v>
      </c>
      <c r="E545" s="13" t="s">
        <v>97</v>
      </c>
      <c r="F545" s="13"/>
      <c r="G545" s="13" t="s">
        <v>4747</v>
      </c>
      <c r="H545" s="13" t="s">
        <v>6</v>
      </c>
      <c r="I545" s="13"/>
      <c r="J545" s="13"/>
      <c r="K545" s="13"/>
      <c r="L545" s="13" t="s">
        <v>2738</v>
      </c>
      <c r="M545" s="13" t="s">
        <v>5547</v>
      </c>
      <c r="N545" s="34">
        <v>0</v>
      </c>
      <c r="O545" s="34">
        <v>0</v>
      </c>
      <c r="P545" s="34">
        <v>0</v>
      </c>
      <c r="Q545" s="34">
        <v>0</v>
      </c>
      <c r="R545" s="34">
        <v>0</v>
      </c>
      <c r="S545" s="34">
        <v>47</v>
      </c>
    </row>
    <row r="546" spans="1:19" ht="16.5" customHeight="1">
      <c r="A546" s="23">
        <v>2016</v>
      </c>
      <c r="B546" s="13" t="s">
        <v>1886</v>
      </c>
      <c r="C546" s="13" t="s">
        <v>94</v>
      </c>
      <c r="D546" s="13" t="s">
        <v>206</v>
      </c>
      <c r="E546" s="13" t="s">
        <v>98</v>
      </c>
      <c r="F546" s="13"/>
      <c r="G546" s="13" t="s">
        <v>4747</v>
      </c>
      <c r="H546" s="13" t="s">
        <v>6</v>
      </c>
      <c r="I546" s="13"/>
      <c r="J546" s="13" t="s">
        <v>5546</v>
      </c>
      <c r="K546" s="13"/>
      <c r="L546" s="13" t="s">
        <v>2738</v>
      </c>
      <c r="M546" s="13" t="s">
        <v>3038</v>
      </c>
      <c r="N546" s="34">
        <v>0</v>
      </c>
      <c r="O546" s="34">
        <v>0</v>
      </c>
      <c r="P546" s="34">
        <v>0</v>
      </c>
      <c r="Q546" s="34">
        <v>0</v>
      </c>
      <c r="R546" s="34">
        <v>0</v>
      </c>
      <c r="S546" s="34">
        <v>48</v>
      </c>
    </row>
    <row r="547" spans="1:19" ht="16.5" customHeight="1">
      <c r="A547" s="23">
        <v>2016</v>
      </c>
      <c r="B547" s="13" t="s">
        <v>1886</v>
      </c>
      <c r="C547" s="13" t="s">
        <v>94</v>
      </c>
      <c r="D547" s="13" t="s">
        <v>6702</v>
      </c>
      <c r="E547" s="13" t="s">
        <v>1463</v>
      </c>
      <c r="F547" s="13"/>
      <c r="G547" s="13" t="s">
        <v>4747</v>
      </c>
      <c r="H547" s="13" t="s">
        <v>6</v>
      </c>
      <c r="I547" s="13" t="s">
        <v>2394</v>
      </c>
      <c r="J547" s="13" t="s">
        <v>2952</v>
      </c>
      <c r="K547" s="13">
        <v>8</v>
      </c>
      <c r="L547" s="13" t="s">
        <v>2738</v>
      </c>
      <c r="M547" s="13" t="s">
        <v>2902</v>
      </c>
      <c r="N547" s="34">
        <v>116</v>
      </c>
      <c r="O547" s="34">
        <v>34</v>
      </c>
      <c r="P547" s="34">
        <v>0</v>
      </c>
      <c r="Q547" s="34">
        <v>34</v>
      </c>
      <c r="R547" s="34">
        <v>20</v>
      </c>
      <c r="S547" s="34">
        <v>0</v>
      </c>
    </row>
    <row r="548" spans="1:19" ht="16.5" customHeight="1">
      <c r="A548" s="23">
        <v>2016</v>
      </c>
      <c r="B548" s="13" t="s">
        <v>1886</v>
      </c>
      <c r="C548" s="13" t="s">
        <v>100</v>
      </c>
      <c r="D548" s="13" t="s">
        <v>207</v>
      </c>
      <c r="E548" s="13" t="s">
        <v>103</v>
      </c>
      <c r="F548" s="13"/>
      <c r="G548" s="13" t="s">
        <v>4747</v>
      </c>
      <c r="H548" s="13" t="s">
        <v>6</v>
      </c>
      <c r="I548" s="13" t="s">
        <v>2931</v>
      </c>
      <c r="J548" s="13" t="s">
        <v>2706</v>
      </c>
      <c r="K548" s="13" t="s">
        <v>2706</v>
      </c>
      <c r="L548" s="13" t="s">
        <v>2738</v>
      </c>
      <c r="M548" s="13" t="s">
        <v>2906</v>
      </c>
      <c r="N548" s="34">
        <v>0</v>
      </c>
      <c r="O548" s="34">
        <v>0</v>
      </c>
      <c r="P548" s="34">
        <v>0</v>
      </c>
      <c r="Q548" s="34">
        <v>0</v>
      </c>
      <c r="R548" s="34">
        <v>0</v>
      </c>
      <c r="S548" s="34">
        <v>52</v>
      </c>
    </row>
    <row r="549" spans="1:19" ht="16.5" customHeight="1">
      <c r="A549" s="23">
        <v>2016</v>
      </c>
      <c r="B549" s="13" t="s">
        <v>1886</v>
      </c>
      <c r="C549" s="13" t="s">
        <v>100</v>
      </c>
      <c r="D549" s="13" t="s">
        <v>206</v>
      </c>
      <c r="E549" s="13" t="s">
        <v>102</v>
      </c>
      <c r="F549" s="13"/>
      <c r="G549" s="13" t="s">
        <v>4747</v>
      </c>
      <c r="H549" s="13" t="s">
        <v>6</v>
      </c>
      <c r="I549" s="13" t="s">
        <v>2931</v>
      </c>
      <c r="J549" s="13" t="s">
        <v>2706</v>
      </c>
      <c r="K549" s="13" t="s">
        <v>2706</v>
      </c>
      <c r="L549" s="13" t="s">
        <v>2738</v>
      </c>
      <c r="M549" s="13" t="s">
        <v>2820</v>
      </c>
      <c r="N549" s="34">
        <v>0</v>
      </c>
      <c r="O549" s="34">
        <v>0</v>
      </c>
      <c r="P549" s="34">
        <v>0</v>
      </c>
      <c r="Q549" s="34">
        <v>0</v>
      </c>
      <c r="R549" s="34">
        <v>0</v>
      </c>
      <c r="S549" s="34">
        <v>40</v>
      </c>
    </row>
    <row r="550" spans="1:19" ht="16.5" customHeight="1">
      <c r="A550" s="23">
        <v>2016</v>
      </c>
      <c r="B550" s="13" t="s">
        <v>1886</v>
      </c>
      <c r="C550" s="13" t="s">
        <v>100</v>
      </c>
      <c r="D550" s="13" t="s">
        <v>6702</v>
      </c>
      <c r="E550" s="13" t="s">
        <v>1468</v>
      </c>
      <c r="F550" s="13"/>
      <c r="G550" s="13" t="s">
        <v>4747</v>
      </c>
      <c r="H550" s="13" t="s">
        <v>6</v>
      </c>
      <c r="I550" s="13" t="s">
        <v>2394</v>
      </c>
      <c r="J550" s="13" t="s">
        <v>2953</v>
      </c>
      <c r="K550" s="13">
        <v>6</v>
      </c>
      <c r="L550" s="13"/>
      <c r="M550" s="13" t="s">
        <v>0</v>
      </c>
      <c r="N550" s="34">
        <v>104</v>
      </c>
      <c r="O550" s="34">
        <v>32</v>
      </c>
      <c r="P550" s="34">
        <v>0</v>
      </c>
      <c r="Q550" s="34">
        <v>32</v>
      </c>
      <c r="R550" s="34">
        <v>14</v>
      </c>
      <c r="S550" s="34">
        <v>0</v>
      </c>
    </row>
    <row r="551" spans="1:19" ht="16.5" customHeight="1">
      <c r="A551" s="23">
        <v>2016</v>
      </c>
      <c r="B551" s="13" t="s">
        <v>1886</v>
      </c>
      <c r="C551" s="13" t="s">
        <v>100</v>
      </c>
      <c r="D551" s="13" t="s">
        <v>5703</v>
      </c>
      <c r="E551" s="13" t="s">
        <v>101</v>
      </c>
      <c r="F551" s="13"/>
      <c r="G551" s="13" t="s">
        <v>4747</v>
      </c>
      <c r="H551" s="13" t="s">
        <v>6</v>
      </c>
      <c r="I551" s="13"/>
      <c r="J551" s="13" t="s">
        <v>5546</v>
      </c>
      <c r="K551" s="13"/>
      <c r="L551" s="13" t="s">
        <v>2738</v>
      </c>
      <c r="M551" s="13" t="s">
        <v>2852</v>
      </c>
      <c r="N551" s="34">
        <v>101</v>
      </c>
      <c r="O551" s="34">
        <v>43</v>
      </c>
      <c r="P551" s="34">
        <v>0</v>
      </c>
      <c r="Q551" s="34">
        <v>43</v>
      </c>
      <c r="R551" s="34">
        <v>16</v>
      </c>
      <c r="S551" s="34">
        <v>0</v>
      </c>
    </row>
    <row r="552" spans="1:19" ht="16.5" customHeight="1">
      <c r="A552" s="23">
        <v>2016</v>
      </c>
      <c r="B552" s="13" t="s">
        <v>1886</v>
      </c>
      <c r="C552" s="13" t="s">
        <v>104</v>
      </c>
      <c r="D552" s="13" t="s">
        <v>207</v>
      </c>
      <c r="E552" s="13" t="s">
        <v>119</v>
      </c>
      <c r="F552" s="13"/>
      <c r="G552" s="13" t="s">
        <v>4747</v>
      </c>
      <c r="H552" s="13" t="s">
        <v>6</v>
      </c>
      <c r="I552" s="13" t="s">
        <v>2931</v>
      </c>
      <c r="J552" s="13" t="s">
        <v>2706</v>
      </c>
      <c r="K552" s="13" t="s">
        <v>2706</v>
      </c>
      <c r="L552" s="13" t="s">
        <v>2738</v>
      </c>
      <c r="M552" s="13" t="s">
        <v>2905</v>
      </c>
      <c r="N552" s="34">
        <v>0</v>
      </c>
      <c r="O552" s="34">
        <v>0</v>
      </c>
      <c r="P552" s="34">
        <v>0</v>
      </c>
      <c r="Q552" s="34">
        <v>0</v>
      </c>
      <c r="R552" s="34">
        <v>0</v>
      </c>
      <c r="S552" s="34">
        <v>120</v>
      </c>
    </row>
    <row r="553" spans="1:19" ht="16.5" customHeight="1">
      <c r="A553" s="23">
        <v>2016</v>
      </c>
      <c r="B553" s="13" t="s">
        <v>1886</v>
      </c>
      <c r="C553" s="13" t="s">
        <v>104</v>
      </c>
      <c r="D553" s="13" t="s">
        <v>205</v>
      </c>
      <c r="E553" s="13" t="s">
        <v>106</v>
      </c>
      <c r="F553" s="13"/>
      <c r="G553" s="13" t="s">
        <v>4747</v>
      </c>
      <c r="H553" s="13" t="s">
        <v>6</v>
      </c>
      <c r="I553" s="13" t="s">
        <v>2190</v>
      </c>
      <c r="J553" s="13" t="s">
        <v>2706</v>
      </c>
      <c r="K553" s="13" t="s">
        <v>2706</v>
      </c>
      <c r="L553" s="13" t="s">
        <v>2738</v>
      </c>
      <c r="M553" s="13" t="s">
        <v>2899</v>
      </c>
      <c r="N553" s="34">
        <v>0</v>
      </c>
      <c r="O553" s="34">
        <v>0</v>
      </c>
      <c r="P553" s="34">
        <v>0</v>
      </c>
      <c r="Q553" s="34">
        <v>0</v>
      </c>
      <c r="R553" s="34">
        <v>0</v>
      </c>
      <c r="S553" s="34">
        <v>24</v>
      </c>
    </row>
    <row r="554" spans="1:19" ht="16.5" customHeight="1">
      <c r="A554" s="23">
        <v>2016</v>
      </c>
      <c r="B554" s="13" t="s">
        <v>1886</v>
      </c>
      <c r="C554" s="13" t="s">
        <v>104</v>
      </c>
      <c r="D554" s="13" t="s">
        <v>205</v>
      </c>
      <c r="E554" s="13" t="s">
        <v>107</v>
      </c>
      <c r="F554" s="13"/>
      <c r="G554" s="13" t="s">
        <v>4747</v>
      </c>
      <c r="H554" s="13" t="s">
        <v>6</v>
      </c>
      <c r="I554" s="13" t="s">
        <v>2190</v>
      </c>
      <c r="J554" s="13" t="s">
        <v>2706</v>
      </c>
      <c r="K554" s="13" t="s">
        <v>2706</v>
      </c>
      <c r="L554" s="13" t="s">
        <v>2738</v>
      </c>
      <c r="M554" s="13" t="s">
        <v>2773</v>
      </c>
      <c r="N554" s="34">
        <v>0</v>
      </c>
      <c r="O554" s="34">
        <v>0</v>
      </c>
      <c r="P554" s="34">
        <v>0</v>
      </c>
      <c r="Q554" s="34">
        <v>0</v>
      </c>
      <c r="R554" s="34">
        <v>0</v>
      </c>
      <c r="S554" s="34">
        <v>24</v>
      </c>
    </row>
    <row r="555" spans="1:19" ht="16.5" customHeight="1">
      <c r="A555" s="23">
        <v>2016</v>
      </c>
      <c r="B555" s="13" t="s">
        <v>1886</v>
      </c>
      <c r="C555" s="13" t="s">
        <v>104</v>
      </c>
      <c r="D555" s="13" t="s">
        <v>205</v>
      </c>
      <c r="E555" s="13" t="s">
        <v>108</v>
      </c>
      <c r="F555" s="13"/>
      <c r="G555" s="13" t="s">
        <v>4747</v>
      </c>
      <c r="H555" s="13" t="s">
        <v>6</v>
      </c>
      <c r="I555" s="13" t="s">
        <v>2190</v>
      </c>
      <c r="J555" s="13" t="s">
        <v>2706</v>
      </c>
      <c r="K555" s="13" t="s">
        <v>2706</v>
      </c>
      <c r="L555" s="13" t="s">
        <v>2738</v>
      </c>
      <c r="M555" s="13" t="s">
        <v>2772</v>
      </c>
      <c r="N555" s="34">
        <v>0</v>
      </c>
      <c r="O555" s="34">
        <v>0</v>
      </c>
      <c r="P555" s="34">
        <v>0</v>
      </c>
      <c r="Q555" s="34">
        <v>0</v>
      </c>
      <c r="R555" s="34">
        <v>0</v>
      </c>
      <c r="S555" s="34">
        <v>27</v>
      </c>
    </row>
    <row r="556" spans="1:19" ht="16.5" customHeight="1">
      <c r="A556" s="23">
        <v>2016</v>
      </c>
      <c r="B556" s="13" t="s">
        <v>1886</v>
      </c>
      <c r="C556" s="13" t="s">
        <v>104</v>
      </c>
      <c r="D556" s="13" t="s">
        <v>205</v>
      </c>
      <c r="E556" s="13" t="s">
        <v>109</v>
      </c>
      <c r="F556" s="13"/>
      <c r="G556" s="13" t="s">
        <v>4747</v>
      </c>
      <c r="H556" s="13" t="s">
        <v>6</v>
      </c>
      <c r="I556" s="13" t="s">
        <v>2190</v>
      </c>
      <c r="J556" s="13" t="s">
        <v>2706</v>
      </c>
      <c r="K556" s="13" t="s">
        <v>2706</v>
      </c>
      <c r="L556" s="13"/>
      <c r="M556" s="13" t="s">
        <v>0</v>
      </c>
      <c r="N556" s="34">
        <v>0</v>
      </c>
      <c r="O556" s="34">
        <v>0</v>
      </c>
      <c r="P556" s="34">
        <v>0</v>
      </c>
      <c r="Q556" s="34">
        <v>0</v>
      </c>
      <c r="R556" s="34">
        <v>0</v>
      </c>
      <c r="S556" s="34">
        <v>24</v>
      </c>
    </row>
    <row r="557" spans="1:19" ht="16.5" customHeight="1">
      <c r="A557" s="23">
        <v>2016</v>
      </c>
      <c r="B557" s="13" t="s">
        <v>1886</v>
      </c>
      <c r="C557" s="13" t="s">
        <v>104</v>
      </c>
      <c r="D557" s="13" t="s">
        <v>205</v>
      </c>
      <c r="E557" s="13" t="s">
        <v>110</v>
      </c>
      <c r="F557" s="13"/>
      <c r="G557" s="13" t="s">
        <v>4747</v>
      </c>
      <c r="H557" s="13" t="s">
        <v>6</v>
      </c>
      <c r="I557" s="13" t="s">
        <v>2190</v>
      </c>
      <c r="J557" s="13" t="s">
        <v>2706</v>
      </c>
      <c r="K557" s="13" t="s">
        <v>2706</v>
      </c>
      <c r="L557" s="13"/>
      <c r="M557" s="13" t="s">
        <v>0</v>
      </c>
      <c r="N557" s="34">
        <v>0</v>
      </c>
      <c r="O557" s="34">
        <v>0</v>
      </c>
      <c r="P557" s="34">
        <v>0</v>
      </c>
      <c r="Q557" s="34">
        <v>0</v>
      </c>
      <c r="R557" s="34">
        <v>0</v>
      </c>
      <c r="S557" s="34">
        <v>30</v>
      </c>
    </row>
    <row r="558" spans="1:19" ht="16.5" customHeight="1">
      <c r="A558" s="23">
        <v>2016</v>
      </c>
      <c r="B558" s="13" t="s">
        <v>1886</v>
      </c>
      <c r="C558" s="13" t="s">
        <v>104</v>
      </c>
      <c r="D558" s="13" t="s">
        <v>205</v>
      </c>
      <c r="E558" s="13" t="s">
        <v>111</v>
      </c>
      <c r="F558" s="13"/>
      <c r="G558" s="13" t="s">
        <v>4747</v>
      </c>
      <c r="H558" s="13" t="s">
        <v>6</v>
      </c>
      <c r="I558" s="13" t="s">
        <v>2190</v>
      </c>
      <c r="J558" s="13" t="s">
        <v>2706</v>
      </c>
      <c r="K558" s="13" t="s">
        <v>2706</v>
      </c>
      <c r="L558" s="13" t="s">
        <v>2738</v>
      </c>
      <c r="M558" s="13" t="s">
        <v>2752</v>
      </c>
      <c r="N558" s="34">
        <v>0</v>
      </c>
      <c r="O558" s="34">
        <v>0</v>
      </c>
      <c r="P558" s="34">
        <v>0</v>
      </c>
      <c r="Q558" s="34">
        <v>0</v>
      </c>
      <c r="R558" s="34">
        <v>0</v>
      </c>
      <c r="S558" s="34">
        <v>39</v>
      </c>
    </row>
    <row r="559" spans="1:19" ht="16.5" customHeight="1">
      <c r="A559" s="23">
        <v>2016</v>
      </c>
      <c r="B559" s="13" t="s">
        <v>1886</v>
      </c>
      <c r="C559" s="13" t="s">
        <v>104</v>
      </c>
      <c r="D559" s="13" t="s">
        <v>206</v>
      </c>
      <c r="E559" s="13" t="s">
        <v>112</v>
      </c>
      <c r="F559" s="13"/>
      <c r="G559" s="13" t="s">
        <v>4747</v>
      </c>
      <c r="H559" s="13" t="s">
        <v>6</v>
      </c>
      <c r="I559" s="13" t="s">
        <v>2190</v>
      </c>
      <c r="J559" s="13" t="s">
        <v>2706</v>
      </c>
      <c r="K559" s="13" t="s">
        <v>2706</v>
      </c>
      <c r="L559" s="13" t="s">
        <v>2738</v>
      </c>
      <c r="M559" s="13" t="s">
        <v>2846</v>
      </c>
      <c r="N559" s="34">
        <v>0</v>
      </c>
      <c r="O559" s="34">
        <v>0</v>
      </c>
      <c r="P559" s="34">
        <v>0</v>
      </c>
      <c r="Q559" s="34">
        <v>0</v>
      </c>
      <c r="R559" s="34">
        <v>0</v>
      </c>
      <c r="S559" s="34">
        <v>40</v>
      </c>
    </row>
    <row r="560" spans="1:19" ht="16.5" customHeight="1">
      <c r="A560" s="23">
        <v>2016</v>
      </c>
      <c r="B560" s="13" t="s">
        <v>1886</v>
      </c>
      <c r="C560" s="13" t="s">
        <v>104</v>
      </c>
      <c r="D560" s="13" t="s">
        <v>206</v>
      </c>
      <c r="E560" s="13" t="s">
        <v>113</v>
      </c>
      <c r="F560" s="13"/>
      <c r="G560" s="13" t="s">
        <v>4747</v>
      </c>
      <c r="H560" s="13" t="s">
        <v>6</v>
      </c>
      <c r="I560" s="13" t="s">
        <v>2190</v>
      </c>
      <c r="J560" s="13" t="s">
        <v>2706</v>
      </c>
      <c r="K560" s="13" t="s">
        <v>2706</v>
      </c>
      <c r="L560" s="13" t="s">
        <v>2738</v>
      </c>
      <c r="M560" s="13" t="s">
        <v>2843</v>
      </c>
      <c r="N560" s="34">
        <v>0</v>
      </c>
      <c r="O560" s="34">
        <v>0</v>
      </c>
      <c r="P560" s="34">
        <v>0</v>
      </c>
      <c r="Q560" s="34">
        <v>0</v>
      </c>
      <c r="R560" s="34">
        <v>0</v>
      </c>
      <c r="S560" s="34">
        <v>41</v>
      </c>
    </row>
    <row r="561" spans="1:19" ht="16.5" customHeight="1">
      <c r="A561" s="23">
        <v>2016</v>
      </c>
      <c r="B561" s="13" t="s">
        <v>1886</v>
      </c>
      <c r="C561" s="13" t="s">
        <v>104</v>
      </c>
      <c r="D561" s="13" t="s">
        <v>206</v>
      </c>
      <c r="E561" s="13" t="s">
        <v>114</v>
      </c>
      <c r="F561" s="13"/>
      <c r="G561" s="13" t="s">
        <v>4747</v>
      </c>
      <c r="H561" s="13" t="s">
        <v>6</v>
      </c>
      <c r="I561" s="13" t="s">
        <v>2394</v>
      </c>
      <c r="J561" s="13" t="s">
        <v>2958</v>
      </c>
      <c r="K561" s="13">
        <v>4</v>
      </c>
      <c r="L561" s="13"/>
      <c r="M561" s="13" t="s">
        <v>0</v>
      </c>
      <c r="N561" s="34">
        <v>0</v>
      </c>
      <c r="O561" s="34">
        <v>0</v>
      </c>
      <c r="P561" s="34">
        <v>0</v>
      </c>
      <c r="Q561" s="34">
        <v>0</v>
      </c>
      <c r="R561" s="34">
        <v>0</v>
      </c>
      <c r="S561" s="34">
        <v>44</v>
      </c>
    </row>
    <row r="562" spans="1:19" ht="16.5" customHeight="1">
      <c r="A562" s="23">
        <v>2016</v>
      </c>
      <c r="B562" s="13" t="s">
        <v>1886</v>
      </c>
      <c r="C562" s="13" t="s">
        <v>104</v>
      </c>
      <c r="D562" s="13" t="s">
        <v>206</v>
      </c>
      <c r="E562" s="13" t="s">
        <v>115</v>
      </c>
      <c r="F562" s="13"/>
      <c r="G562" s="13" t="s">
        <v>4747</v>
      </c>
      <c r="H562" s="13" t="s">
        <v>6</v>
      </c>
      <c r="I562" s="13" t="s">
        <v>2931</v>
      </c>
      <c r="J562" s="13" t="s">
        <v>2706</v>
      </c>
      <c r="K562" s="13" t="s">
        <v>2706</v>
      </c>
      <c r="L562" s="13" t="s">
        <v>2738</v>
      </c>
      <c r="M562" s="13" t="s">
        <v>2748</v>
      </c>
      <c r="N562" s="34">
        <v>0</v>
      </c>
      <c r="O562" s="34">
        <v>0</v>
      </c>
      <c r="P562" s="34">
        <v>0</v>
      </c>
      <c r="Q562" s="34">
        <v>0</v>
      </c>
      <c r="R562" s="34">
        <v>0</v>
      </c>
      <c r="S562" s="34">
        <v>48</v>
      </c>
    </row>
    <row r="563" spans="1:19" ht="16.5" customHeight="1">
      <c r="A563" s="23">
        <v>2016</v>
      </c>
      <c r="B563" s="13" t="s">
        <v>1886</v>
      </c>
      <c r="C563" s="13" t="s">
        <v>104</v>
      </c>
      <c r="D563" s="13" t="s">
        <v>206</v>
      </c>
      <c r="E563" s="13" t="s">
        <v>116</v>
      </c>
      <c r="F563" s="13"/>
      <c r="G563" s="13" t="s">
        <v>4747</v>
      </c>
      <c r="H563" s="13" t="s">
        <v>6</v>
      </c>
      <c r="I563" s="13" t="s">
        <v>2931</v>
      </c>
      <c r="J563" s="13" t="s">
        <v>2706</v>
      </c>
      <c r="K563" s="13" t="s">
        <v>2706</v>
      </c>
      <c r="L563" s="13" t="s">
        <v>2738</v>
      </c>
      <c r="M563" s="13" t="s">
        <v>2813</v>
      </c>
      <c r="N563" s="34">
        <v>0</v>
      </c>
      <c r="O563" s="34">
        <v>0</v>
      </c>
      <c r="P563" s="34">
        <v>0</v>
      </c>
      <c r="Q563" s="34">
        <v>0</v>
      </c>
      <c r="R563" s="34">
        <v>0</v>
      </c>
      <c r="S563" s="34">
        <v>40</v>
      </c>
    </row>
    <row r="564" spans="1:19" ht="16.5" customHeight="1">
      <c r="A564" s="23">
        <v>2016</v>
      </c>
      <c r="B564" s="13" t="s">
        <v>1886</v>
      </c>
      <c r="C564" s="13" t="s">
        <v>104</v>
      </c>
      <c r="D564" s="13" t="s">
        <v>206</v>
      </c>
      <c r="E564" s="13" t="s">
        <v>117</v>
      </c>
      <c r="F564" s="13"/>
      <c r="G564" s="13" t="s">
        <v>4747</v>
      </c>
      <c r="H564" s="13" t="s">
        <v>6</v>
      </c>
      <c r="I564" s="13" t="s">
        <v>2394</v>
      </c>
      <c r="J564" s="13" t="s">
        <v>2959</v>
      </c>
      <c r="K564" s="13">
        <v>6</v>
      </c>
      <c r="L564" s="13"/>
      <c r="M564" s="13" t="s">
        <v>0</v>
      </c>
      <c r="N564" s="34">
        <v>0</v>
      </c>
      <c r="O564" s="34">
        <v>0</v>
      </c>
      <c r="P564" s="34">
        <v>0</v>
      </c>
      <c r="Q564" s="34">
        <v>0</v>
      </c>
      <c r="R564" s="34">
        <v>0</v>
      </c>
      <c r="S564" s="34">
        <v>42</v>
      </c>
    </row>
    <row r="565" spans="1:19" ht="16.5" customHeight="1">
      <c r="A565" s="23">
        <v>2016</v>
      </c>
      <c r="B565" s="13" t="s">
        <v>1886</v>
      </c>
      <c r="C565" s="13" t="s">
        <v>104</v>
      </c>
      <c r="D565" s="13" t="s">
        <v>206</v>
      </c>
      <c r="E565" s="13" t="s">
        <v>118</v>
      </c>
      <c r="F565" s="13"/>
      <c r="G565" s="13" t="s">
        <v>4747</v>
      </c>
      <c r="H565" s="13" t="s">
        <v>6</v>
      </c>
      <c r="I565" s="13" t="s">
        <v>2931</v>
      </c>
      <c r="J565" s="13" t="s">
        <v>2706</v>
      </c>
      <c r="K565" s="13" t="s">
        <v>2706</v>
      </c>
      <c r="L565" s="13" t="s">
        <v>2738</v>
      </c>
      <c r="M565" s="13" t="s">
        <v>3036</v>
      </c>
      <c r="N565" s="34">
        <v>0</v>
      </c>
      <c r="O565" s="34">
        <v>0</v>
      </c>
      <c r="P565" s="34">
        <v>0</v>
      </c>
      <c r="Q565" s="34">
        <v>0</v>
      </c>
      <c r="R565" s="34">
        <v>0</v>
      </c>
      <c r="S565" s="34">
        <v>42</v>
      </c>
    </row>
    <row r="566" spans="1:19" ht="16.5" customHeight="1">
      <c r="A566" s="23">
        <v>2016</v>
      </c>
      <c r="B566" s="13" t="s">
        <v>1886</v>
      </c>
      <c r="C566" s="13" t="s">
        <v>104</v>
      </c>
      <c r="D566" s="13" t="s">
        <v>6702</v>
      </c>
      <c r="E566" s="13" t="s">
        <v>1486</v>
      </c>
      <c r="F566" s="13"/>
      <c r="G566" s="13" t="s">
        <v>4747</v>
      </c>
      <c r="H566" s="13" t="s">
        <v>6</v>
      </c>
      <c r="I566" s="13" t="s">
        <v>2394</v>
      </c>
      <c r="J566" s="13" t="s">
        <v>2954</v>
      </c>
      <c r="K566" s="13">
        <v>8</v>
      </c>
      <c r="L566" s="13" t="s">
        <v>2738</v>
      </c>
      <c r="M566" s="13" t="s">
        <v>2856</v>
      </c>
      <c r="N566" s="34">
        <v>114</v>
      </c>
      <c r="O566" s="34">
        <v>20</v>
      </c>
      <c r="P566" s="34">
        <v>12</v>
      </c>
      <c r="Q566" s="34">
        <v>32</v>
      </c>
      <c r="R566" s="34">
        <v>16</v>
      </c>
      <c r="S566" s="34">
        <v>0</v>
      </c>
    </row>
    <row r="567" spans="1:19" ht="16.5" customHeight="1">
      <c r="A567" s="23">
        <v>2016</v>
      </c>
      <c r="B567" s="13" t="s">
        <v>1886</v>
      </c>
      <c r="C567" s="13" t="s">
        <v>104</v>
      </c>
      <c r="D567" s="13" t="s">
        <v>6702</v>
      </c>
      <c r="E567" s="13" t="s">
        <v>1470</v>
      </c>
      <c r="F567" s="13"/>
      <c r="G567" s="13" t="s">
        <v>4747</v>
      </c>
      <c r="H567" s="13" t="s">
        <v>6</v>
      </c>
      <c r="I567" s="13" t="s">
        <v>2394</v>
      </c>
      <c r="J567" s="13" t="s">
        <v>2955</v>
      </c>
      <c r="K567" s="13">
        <v>6</v>
      </c>
      <c r="L567" s="13"/>
      <c r="M567" s="13" t="s">
        <v>0</v>
      </c>
      <c r="N567" s="34">
        <v>115</v>
      </c>
      <c r="O567" s="34">
        <v>0</v>
      </c>
      <c r="P567" s="34">
        <v>0</v>
      </c>
      <c r="Q567" s="34">
        <v>33</v>
      </c>
      <c r="R567" s="34">
        <v>17</v>
      </c>
      <c r="S567" s="34">
        <v>0</v>
      </c>
    </row>
    <row r="568" spans="1:19" ht="16.5" customHeight="1">
      <c r="A568" s="23">
        <v>2016</v>
      </c>
      <c r="B568" s="13" t="s">
        <v>1886</v>
      </c>
      <c r="C568" s="13" t="s">
        <v>104</v>
      </c>
      <c r="D568" s="13" t="s">
        <v>6702</v>
      </c>
      <c r="E568" s="13" t="s">
        <v>1471</v>
      </c>
      <c r="F568" s="13"/>
      <c r="G568" s="13" t="s">
        <v>4747</v>
      </c>
      <c r="H568" s="13" t="s">
        <v>6</v>
      </c>
      <c r="I568" s="13" t="s">
        <v>2394</v>
      </c>
      <c r="J568" s="13" t="s">
        <v>2956</v>
      </c>
      <c r="K568" s="13">
        <v>8</v>
      </c>
      <c r="L568" s="13"/>
      <c r="M568" s="13" t="s">
        <v>0</v>
      </c>
      <c r="N568" s="34">
        <v>109</v>
      </c>
      <c r="O568" s="34">
        <v>28</v>
      </c>
      <c r="P568" s="34">
        <v>7</v>
      </c>
      <c r="Q568" s="34">
        <v>35</v>
      </c>
      <c r="R568" s="34">
        <v>16</v>
      </c>
      <c r="S568" s="34">
        <v>0</v>
      </c>
    </row>
    <row r="569" spans="1:19" ht="16.5" customHeight="1">
      <c r="A569" s="23">
        <v>2016</v>
      </c>
      <c r="B569" s="13" t="s">
        <v>1886</v>
      </c>
      <c r="C569" s="13" t="s">
        <v>104</v>
      </c>
      <c r="D569" s="13" t="s">
        <v>6702</v>
      </c>
      <c r="E569" s="13" t="s">
        <v>1472</v>
      </c>
      <c r="F569" s="13"/>
      <c r="G569" s="13" t="s">
        <v>4747</v>
      </c>
      <c r="H569" s="13" t="s">
        <v>6</v>
      </c>
      <c r="I569" s="13" t="s">
        <v>2394</v>
      </c>
      <c r="J569" s="13" t="s">
        <v>2957</v>
      </c>
      <c r="K569" s="13">
        <v>8</v>
      </c>
      <c r="L569" s="13"/>
      <c r="M569" s="13" t="s">
        <v>0</v>
      </c>
      <c r="N569" s="34">
        <v>115</v>
      </c>
      <c r="O569" s="34">
        <v>0</v>
      </c>
      <c r="P569" s="34">
        <v>0</v>
      </c>
      <c r="Q569" s="34">
        <v>33</v>
      </c>
      <c r="R569" s="34">
        <v>16</v>
      </c>
      <c r="S569" s="34">
        <v>0</v>
      </c>
    </row>
    <row r="570" spans="1:19" ht="16.5" customHeight="1">
      <c r="A570" s="23">
        <v>2016</v>
      </c>
      <c r="B570" s="13" t="s">
        <v>1886</v>
      </c>
      <c r="C570" s="13" t="s">
        <v>120</v>
      </c>
      <c r="D570" s="13" t="s">
        <v>207</v>
      </c>
      <c r="E570" s="13" t="s">
        <v>155</v>
      </c>
      <c r="F570" s="13"/>
      <c r="G570" s="13" t="s">
        <v>4747</v>
      </c>
      <c r="H570" s="13" t="s">
        <v>6</v>
      </c>
      <c r="I570" s="13" t="s">
        <v>2190</v>
      </c>
      <c r="J570" s="13" t="s">
        <v>2706</v>
      </c>
      <c r="K570" s="13" t="s">
        <v>2706</v>
      </c>
      <c r="L570" s="13" t="s">
        <v>2738</v>
      </c>
      <c r="M570" s="13" t="s">
        <v>2908</v>
      </c>
      <c r="N570" s="34">
        <v>0</v>
      </c>
      <c r="O570" s="34">
        <v>0</v>
      </c>
      <c r="P570" s="34">
        <v>0</v>
      </c>
      <c r="Q570" s="34">
        <v>0</v>
      </c>
      <c r="R570" s="34">
        <v>0</v>
      </c>
      <c r="S570" s="34">
        <v>110</v>
      </c>
    </row>
    <row r="571" spans="1:19" ht="16.5" customHeight="1">
      <c r="A571" s="23">
        <v>2016</v>
      </c>
      <c r="B571" s="13" t="s">
        <v>1886</v>
      </c>
      <c r="C571" s="13" t="s">
        <v>120</v>
      </c>
      <c r="D571" s="13" t="s">
        <v>2704</v>
      </c>
      <c r="E571" s="13" t="s">
        <v>121</v>
      </c>
      <c r="F571" s="13"/>
      <c r="G571" s="13" t="s">
        <v>4747</v>
      </c>
      <c r="H571" s="13" t="s">
        <v>6</v>
      </c>
      <c r="I571" s="13" t="s">
        <v>2931</v>
      </c>
      <c r="J571" s="13" t="s">
        <v>2706</v>
      </c>
      <c r="K571" s="13" t="s">
        <v>2706</v>
      </c>
      <c r="L571" s="13" t="s">
        <v>2738</v>
      </c>
      <c r="M571" s="13" t="s">
        <v>3017</v>
      </c>
      <c r="N571" s="34">
        <v>0</v>
      </c>
      <c r="O571" s="34">
        <v>0</v>
      </c>
      <c r="P571" s="34">
        <v>0</v>
      </c>
      <c r="Q571" s="34">
        <v>0</v>
      </c>
      <c r="R571" s="34">
        <v>0</v>
      </c>
      <c r="S571" s="34">
        <v>195</v>
      </c>
    </row>
    <row r="572" spans="1:19" ht="16.5" customHeight="1">
      <c r="A572" s="23">
        <v>2016</v>
      </c>
      <c r="B572" s="13" t="s">
        <v>1886</v>
      </c>
      <c r="C572" s="13" t="s">
        <v>120</v>
      </c>
      <c r="D572" s="13" t="s">
        <v>2704</v>
      </c>
      <c r="E572" s="13" t="s">
        <v>122</v>
      </c>
      <c r="F572" s="13"/>
      <c r="G572" s="13" t="s">
        <v>4747</v>
      </c>
      <c r="H572" s="13" t="s">
        <v>6</v>
      </c>
      <c r="I572" s="13" t="s">
        <v>2931</v>
      </c>
      <c r="J572" s="13" t="s">
        <v>2706</v>
      </c>
      <c r="K572" s="13" t="s">
        <v>2706</v>
      </c>
      <c r="L572" s="13" t="s">
        <v>2738</v>
      </c>
      <c r="M572" s="13" t="s">
        <v>2781</v>
      </c>
      <c r="N572" s="34">
        <v>0</v>
      </c>
      <c r="O572" s="34">
        <v>0</v>
      </c>
      <c r="P572" s="34">
        <v>0</v>
      </c>
      <c r="Q572" s="34">
        <v>0</v>
      </c>
      <c r="R572" s="34">
        <v>0</v>
      </c>
      <c r="S572" s="34">
        <v>132</v>
      </c>
    </row>
    <row r="573" spans="1:19" ht="16.5" customHeight="1">
      <c r="A573" s="23">
        <v>2016</v>
      </c>
      <c r="B573" s="13" t="s">
        <v>1886</v>
      </c>
      <c r="C573" s="13" t="s">
        <v>120</v>
      </c>
      <c r="D573" s="13" t="s">
        <v>2704</v>
      </c>
      <c r="E573" s="13" t="s">
        <v>123</v>
      </c>
      <c r="F573" s="13"/>
      <c r="G573" s="13" t="s">
        <v>4747</v>
      </c>
      <c r="H573" s="13" t="s">
        <v>6</v>
      </c>
      <c r="I573" s="13" t="s">
        <v>2190</v>
      </c>
      <c r="J573" s="13" t="s">
        <v>2706</v>
      </c>
      <c r="K573" s="13" t="s">
        <v>2706</v>
      </c>
      <c r="L573" s="13" t="s">
        <v>2738</v>
      </c>
      <c r="M573" s="13" t="s">
        <v>2898</v>
      </c>
      <c r="N573" s="34">
        <v>0</v>
      </c>
      <c r="O573" s="34">
        <v>0</v>
      </c>
      <c r="P573" s="34">
        <v>0</v>
      </c>
      <c r="Q573" s="34">
        <v>0</v>
      </c>
      <c r="R573" s="34">
        <v>0</v>
      </c>
      <c r="S573" s="34">
        <v>120</v>
      </c>
    </row>
    <row r="574" spans="1:19" ht="16.5" customHeight="1">
      <c r="A574" s="23">
        <v>2016</v>
      </c>
      <c r="B574" s="13" t="s">
        <v>1886</v>
      </c>
      <c r="C574" s="13" t="s">
        <v>120</v>
      </c>
      <c r="D574" s="13" t="s">
        <v>2704</v>
      </c>
      <c r="E574" s="13" t="s">
        <v>124</v>
      </c>
      <c r="F574" s="13"/>
      <c r="G574" s="13" t="s">
        <v>4747</v>
      </c>
      <c r="H574" s="13" t="s">
        <v>6</v>
      </c>
      <c r="I574" s="13" t="s">
        <v>2931</v>
      </c>
      <c r="J574" s="13" t="s">
        <v>2706</v>
      </c>
      <c r="K574" s="13" t="s">
        <v>2706</v>
      </c>
      <c r="L574" s="13" t="s">
        <v>2738</v>
      </c>
      <c r="M574" s="13" t="s">
        <v>3018</v>
      </c>
      <c r="N574" s="34">
        <v>0</v>
      </c>
      <c r="O574" s="34">
        <v>0</v>
      </c>
      <c r="P574" s="34">
        <v>0</v>
      </c>
      <c r="Q574" s="34">
        <v>0</v>
      </c>
      <c r="R574" s="34">
        <v>0</v>
      </c>
      <c r="S574" s="34">
        <v>262</v>
      </c>
    </row>
    <row r="575" spans="1:19" ht="16.5" customHeight="1">
      <c r="A575" s="23">
        <v>2016</v>
      </c>
      <c r="B575" s="13" t="s">
        <v>1886</v>
      </c>
      <c r="C575" s="13" t="s">
        <v>120</v>
      </c>
      <c r="D575" s="13" t="s">
        <v>2704</v>
      </c>
      <c r="E575" s="13" t="s">
        <v>125</v>
      </c>
      <c r="F575" s="13"/>
      <c r="G575" s="13" t="s">
        <v>4747</v>
      </c>
      <c r="H575" s="13" t="s">
        <v>6</v>
      </c>
      <c r="I575" s="13" t="s">
        <v>2931</v>
      </c>
      <c r="J575" s="13" t="s">
        <v>2706</v>
      </c>
      <c r="K575" s="13" t="s">
        <v>2706</v>
      </c>
      <c r="L575" s="13" t="s">
        <v>2738</v>
      </c>
      <c r="M575" s="13" t="s">
        <v>2780</v>
      </c>
      <c r="N575" s="34">
        <v>0</v>
      </c>
      <c r="O575" s="34">
        <v>0</v>
      </c>
      <c r="P575" s="34">
        <v>0</v>
      </c>
      <c r="Q575" s="34">
        <v>0</v>
      </c>
      <c r="R575" s="34">
        <v>0</v>
      </c>
      <c r="S575" s="34">
        <v>249</v>
      </c>
    </row>
    <row r="576" spans="1:19" ht="16.5" customHeight="1">
      <c r="A576" s="23">
        <v>2016</v>
      </c>
      <c r="B576" s="13" t="s">
        <v>1886</v>
      </c>
      <c r="C576" s="13" t="s">
        <v>120</v>
      </c>
      <c r="D576" s="13" t="s">
        <v>2704</v>
      </c>
      <c r="E576" s="13" t="s">
        <v>126</v>
      </c>
      <c r="F576" s="13"/>
      <c r="G576" s="13" t="s">
        <v>4747</v>
      </c>
      <c r="H576" s="13" t="s">
        <v>6</v>
      </c>
      <c r="I576" s="13" t="s">
        <v>2931</v>
      </c>
      <c r="J576" s="13" t="s">
        <v>2706</v>
      </c>
      <c r="K576" s="13" t="s">
        <v>2706</v>
      </c>
      <c r="L576" s="13" t="s">
        <v>2738</v>
      </c>
      <c r="M576" s="13" t="s">
        <v>2886</v>
      </c>
      <c r="N576" s="34">
        <v>0</v>
      </c>
      <c r="O576" s="34">
        <v>0</v>
      </c>
      <c r="P576" s="34">
        <v>0</v>
      </c>
      <c r="Q576" s="34">
        <v>0</v>
      </c>
      <c r="R576" s="34">
        <v>0</v>
      </c>
      <c r="S576" s="34">
        <v>189</v>
      </c>
    </row>
    <row r="577" spans="1:19" ht="16.5" customHeight="1">
      <c r="A577" s="23">
        <v>2016</v>
      </c>
      <c r="B577" s="13" t="s">
        <v>1886</v>
      </c>
      <c r="C577" s="13" t="s">
        <v>120</v>
      </c>
      <c r="D577" s="13" t="s">
        <v>2704</v>
      </c>
      <c r="E577" s="13" t="s">
        <v>127</v>
      </c>
      <c r="F577" s="13"/>
      <c r="G577" s="13" t="s">
        <v>4747</v>
      </c>
      <c r="H577" s="13" t="s">
        <v>6</v>
      </c>
      <c r="I577" s="13" t="s">
        <v>2190</v>
      </c>
      <c r="J577" s="13" t="s">
        <v>2706</v>
      </c>
      <c r="K577" s="13" t="s">
        <v>2706</v>
      </c>
      <c r="L577" s="13" t="s">
        <v>2738</v>
      </c>
      <c r="M577" s="13" t="s">
        <v>2884</v>
      </c>
      <c r="N577" s="34">
        <v>0</v>
      </c>
      <c r="O577" s="34">
        <v>0</v>
      </c>
      <c r="P577" s="34">
        <v>0</v>
      </c>
      <c r="Q577" s="34">
        <v>0</v>
      </c>
      <c r="R577" s="34">
        <v>0</v>
      </c>
      <c r="S577" s="34">
        <v>132</v>
      </c>
    </row>
    <row r="578" spans="1:19" ht="16.5" customHeight="1">
      <c r="A578" s="23">
        <v>2016</v>
      </c>
      <c r="B578" s="13" t="s">
        <v>1886</v>
      </c>
      <c r="C578" s="13" t="s">
        <v>120</v>
      </c>
      <c r="D578" s="13" t="s">
        <v>2704</v>
      </c>
      <c r="E578" s="13" t="s">
        <v>128</v>
      </c>
      <c r="F578" s="13"/>
      <c r="G578" s="13" t="s">
        <v>4747</v>
      </c>
      <c r="H578" s="13" t="s">
        <v>6</v>
      </c>
      <c r="I578" s="13" t="s">
        <v>2931</v>
      </c>
      <c r="J578" s="13" t="s">
        <v>2706</v>
      </c>
      <c r="K578" s="13" t="s">
        <v>2706</v>
      </c>
      <c r="L578" s="13" t="s">
        <v>2738</v>
      </c>
      <c r="M578" s="13" t="s">
        <v>3019</v>
      </c>
      <c r="N578" s="34">
        <v>0</v>
      </c>
      <c r="O578" s="34">
        <v>0</v>
      </c>
      <c r="P578" s="34">
        <v>0</v>
      </c>
      <c r="Q578" s="34">
        <v>0</v>
      </c>
      <c r="R578" s="34">
        <v>0</v>
      </c>
      <c r="S578" s="34">
        <v>111</v>
      </c>
    </row>
    <row r="579" spans="1:19" ht="16.5" customHeight="1">
      <c r="A579" s="23">
        <v>2016</v>
      </c>
      <c r="B579" s="13" t="s">
        <v>1886</v>
      </c>
      <c r="C579" s="13" t="s">
        <v>120</v>
      </c>
      <c r="D579" s="13" t="s">
        <v>2704</v>
      </c>
      <c r="E579" s="13" t="s">
        <v>129</v>
      </c>
      <c r="F579" s="13"/>
      <c r="G579" s="13" t="s">
        <v>4747</v>
      </c>
      <c r="H579" s="13" t="s">
        <v>6</v>
      </c>
      <c r="I579" s="13" t="s">
        <v>2931</v>
      </c>
      <c r="J579" s="13" t="s">
        <v>2706</v>
      </c>
      <c r="K579" s="13" t="s">
        <v>2706</v>
      </c>
      <c r="L579" s="13" t="s">
        <v>2738</v>
      </c>
      <c r="M579" s="13" t="s">
        <v>2774</v>
      </c>
      <c r="N579" s="34">
        <v>0</v>
      </c>
      <c r="O579" s="34">
        <v>0</v>
      </c>
      <c r="P579" s="34">
        <v>0</v>
      </c>
      <c r="Q579" s="34">
        <v>0</v>
      </c>
      <c r="R579" s="34">
        <v>0</v>
      </c>
      <c r="S579" s="34">
        <v>129</v>
      </c>
    </row>
    <row r="580" spans="1:19" ht="16.5" customHeight="1">
      <c r="A580" s="23">
        <v>2016</v>
      </c>
      <c r="B580" s="13" t="s">
        <v>1886</v>
      </c>
      <c r="C580" s="13" t="s">
        <v>120</v>
      </c>
      <c r="D580" s="13" t="s">
        <v>2704</v>
      </c>
      <c r="E580" s="13" t="s">
        <v>130</v>
      </c>
      <c r="F580" s="13"/>
      <c r="G580" s="13" t="s">
        <v>4747</v>
      </c>
      <c r="H580" s="13" t="s">
        <v>6</v>
      </c>
      <c r="I580" s="13" t="s">
        <v>2931</v>
      </c>
      <c r="J580" s="13" t="s">
        <v>2706</v>
      </c>
      <c r="K580" s="13" t="s">
        <v>2706</v>
      </c>
      <c r="L580" s="13" t="s">
        <v>2738</v>
      </c>
      <c r="M580" s="13" t="s">
        <v>3021</v>
      </c>
      <c r="N580" s="34">
        <v>0</v>
      </c>
      <c r="O580" s="34">
        <v>0</v>
      </c>
      <c r="P580" s="34">
        <v>0</v>
      </c>
      <c r="Q580" s="34">
        <v>0</v>
      </c>
      <c r="R580" s="34">
        <v>0</v>
      </c>
      <c r="S580" s="34">
        <v>187</v>
      </c>
    </row>
    <row r="581" spans="1:19" ht="16.5" customHeight="1">
      <c r="A581" s="23">
        <v>2016</v>
      </c>
      <c r="B581" s="13" t="s">
        <v>1886</v>
      </c>
      <c r="C581" s="13" t="s">
        <v>120</v>
      </c>
      <c r="D581" s="13" t="s">
        <v>2704</v>
      </c>
      <c r="E581" s="13" t="s">
        <v>131</v>
      </c>
      <c r="F581" s="13"/>
      <c r="G581" s="13" t="s">
        <v>4747</v>
      </c>
      <c r="H581" s="13" t="s">
        <v>6</v>
      </c>
      <c r="I581" s="13" t="s">
        <v>2190</v>
      </c>
      <c r="J581" s="13" t="s">
        <v>2706</v>
      </c>
      <c r="K581" s="13" t="s">
        <v>2706</v>
      </c>
      <c r="L581" s="13" t="s">
        <v>2738</v>
      </c>
      <c r="M581" s="13" t="s">
        <v>2767</v>
      </c>
      <c r="N581" s="34">
        <v>0</v>
      </c>
      <c r="O581" s="34">
        <v>0</v>
      </c>
      <c r="P581" s="34">
        <v>0</v>
      </c>
      <c r="Q581" s="34">
        <v>0</v>
      </c>
      <c r="R581" s="34">
        <v>0</v>
      </c>
      <c r="S581" s="34">
        <v>257</v>
      </c>
    </row>
    <row r="582" spans="1:19" ht="16.5" customHeight="1">
      <c r="A582" s="23">
        <v>2016</v>
      </c>
      <c r="B582" s="13" t="s">
        <v>1886</v>
      </c>
      <c r="C582" s="13" t="s">
        <v>120</v>
      </c>
      <c r="D582" s="13" t="s">
        <v>2704</v>
      </c>
      <c r="E582" s="13" t="s">
        <v>132</v>
      </c>
      <c r="F582" s="13"/>
      <c r="G582" s="13" t="s">
        <v>4747</v>
      </c>
      <c r="H582" s="13" t="s">
        <v>6</v>
      </c>
      <c r="I582" s="13" t="s">
        <v>2931</v>
      </c>
      <c r="J582" s="13" t="s">
        <v>2706</v>
      </c>
      <c r="K582" s="13" t="s">
        <v>2706</v>
      </c>
      <c r="L582" s="13" t="s">
        <v>2738</v>
      </c>
      <c r="M582" s="13" t="s">
        <v>3022</v>
      </c>
      <c r="N582" s="34">
        <v>0</v>
      </c>
      <c r="O582" s="34">
        <v>0</v>
      </c>
      <c r="P582" s="34">
        <v>0</v>
      </c>
      <c r="Q582" s="34">
        <v>0</v>
      </c>
      <c r="R582" s="34">
        <v>0</v>
      </c>
      <c r="S582" s="34">
        <v>261</v>
      </c>
    </row>
    <row r="583" spans="1:19" ht="16.5" customHeight="1">
      <c r="A583" s="23">
        <v>2016</v>
      </c>
      <c r="B583" s="13" t="s">
        <v>1886</v>
      </c>
      <c r="C583" s="13" t="s">
        <v>120</v>
      </c>
      <c r="D583" s="13" t="s">
        <v>2704</v>
      </c>
      <c r="E583" s="13" t="s">
        <v>133</v>
      </c>
      <c r="F583" s="13"/>
      <c r="G583" s="13" t="s">
        <v>4747</v>
      </c>
      <c r="H583" s="13" t="s">
        <v>6</v>
      </c>
      <c r="I583" s="13" t="s">
        <v>2190</v>
      </c>
      <c r="J583" s="13" t="s">
        <v>2706</v>
      </c>
      <c r="K583" s="13" t="s">
        <v>2706</v>
      </c>
      <c r="L583" s="13" t="s">
        <v>2738</v>
      </c>
      <c r="M583" s="13" t="s">
        <v>2878</v>
      </c>
      <c r="N583" s="34">
        <v>0</v>
      </c>
      <c r="O583" s="34">
        <v>0</v>
      </c>
      <c r="P583" s="34">
        <v>0</v>
      </c>
      <c r="Q583" s="34">
        <v>0</v>
      </c>
      <c r="R583" s="34">
        <v>0</v>
      </c>
      <c r="S583" s="34">
        <v>127</v>
      </c>
    </row>
    <row r="584" spans="1:19" ht="16.5" customHeight="1">
      <c r="A584" s="23">
        <v>2016</v>
      </c>
      <c r="B584" s="13" t="s">
        <v>1886</v>
      </c>
      <c r="C584" s="13" t="s">
        <v>120</v>
      </c>
      <c r="D584" s="13" t="s">
        <v>2704</v>
      </c>
      <c r="E584" s="13" t="s">
        <v>134</v>
      </c>
      <c r="F584" s="13"/>
      <c r="G584" s="13" t="s">
        <v>4747</v>
      </c>
      <c r="H584" s="13" t="s">
        <v>6</v>
      </c>
      <c r="I584" s="13" t="s">
        <v>2190</v>
      </c>
      <c r="J584" s="13" t="s">
        <v>2706</v>
      </c>
      <c r="K584" s="13" t="s">
        <v>2706</v>
      </c>
      <c r="L584" s="13" t="s">
        <v>2738</v>
      </c>
      <c r="M584" s="13" t="s">
        <v>2875</v>
      </c>
      <c r="N584" s="34">
        <v>0</v>
      </c>
      <c r="O584" s="34">
        <v>0</v>
      </c>
      <c r="P584" s="34">
        <v>0</v>
      </c>
      <c r="Q584" s="34">
        <v>0</v>
      </c>
      <c r="R584" s="34">
        <v>0</v>
      </c>
      <c r="S584" s="34">
        <v>131</v>
      </c>
    </row>
    <row r="585" spans="1:19" ht="16.5" customHeight="1">
      <c r="A585" s="23">
        <v>2016</v>
      </c>
      <c r="B585" s="13" t="s">
        <v>1886</v>
      </c>
      <c r="C585" s="13" t="s">
        <v>120</v>
      </c>
      <c r="D585" s="13" t="s">
        <v>2704</v>
      </c>
      <c r="E585" s="13" t="s">
        <v>135</v>
      </c>
      <c r="F585" s="13"/>
      <c r="G585" s="13" t="s">
        <v>4747</v>
      </c>
      <c r="H585" s="13" t="s">
        <v>6</v>
      </c>
      <c r="I585" s="13" t="s">
        <v>2190</v>
      </c>
      <c r="J585" s="13" t="s">
        <v>2706</v>
      </c>
      <c r="K585" s="13" t="s">
        <v>2706</v>
      </c>
      <c r="L585" s="13" t="s">
        <v>2738</v>
      </c>
      <c r="M585" s="13" t="s">
        <v>2874</v>
      </c>
      <c r="N585" s="34">
        <v>0</v>
      </c>
      <c r="O585" s="34">
        <v>0</v>
      </c>
      <c r="P585" s="34">
        <v>0</v>
      </c>
      <c r="Q585" s="34">
        <v>0</v>
      </c>
      <c r="R585" s="34">
        <v>0</v>
      </c>
      <c r="S585" s="34">
        <v>196</v>
      </c>
    </row>
    <row r="586" spans="1:19" ht="16.5" customHeight="1">
      <c r="A586" s="23">
        <v>2016</v>
      </c>
      <c r="B586" s="13" t="s">
        <v>1886</v>
      </c>
      <c r="C586" s="13" t="s">
        <v>120</v>
      </c>
      <c r="D586" s="13" t="s">
        <v>2704</v>
      </c>
      <c r="E586" s="13" t="s">
        <v>136</v>
      </c>
      <c r="F586" s="13"/>
      <c r="G586" s="13" t="s">
        <v>4747</v>
      </c>
      <c r="H586" s="13" t="s">
        <v>6</v>
      </c>
      <c r="I586" s="13" t="s">
        <v>2931</v>
      </c>
      <c r="J586" s="13" t="s">
        <v>2706</v>
      </c>
      <c r="K586" s="13" t="s">
        <v>2706</v>
      </c>
      <c r="L586" s="13" t="s">
        <v>2738</v>
      </c>
      <c r="M586" s="13" t="s">
        <v>2873</v>
      </c>
      <c r="N586" s="34">
        <v>0</v>
      </c>
      <c r="O586" s="34">
        <v>0</v>
      </c>
      <c r="P586" s="34">
        <v>0</v>
      </c>
      <c r="Q586" s="34">
        <v>0</v>
      </c>
      <c r="R586" s="34">
        <v>0</v>
      </c>
      <c r="S586" s="34">
        <v>198</v>
      </c>
    </row>
    <row r="587" spans="1:19" ht="16.5" customHeight="1">
      <c r="A587" s="23">
        <v>2016</v>
      </c>
      <c r="B587" s="13" t="s">
        <v>1886</v>
      </c>
      <c r="C587" s="13" t="s">
        <v>120</v>
      </c>
      <c r="D587" s="13" t="s">
        <v>2704</v>
      </c>
      <c r="E587" s="13" t="s">
        <v>137</v>
      </c>
      <c r="F587" s="13"/>
      <c r="G587" s="13" t="s">
        <v>4747</v>
      </c>
      <c r="H587" s="13" t="s">
        <v>6</v>
      </c>
      <c r="I587" s="13" t="s">
        <v>2931</v>
      </c>
      <c r="J587" s="13" t="s">
        <v>2706</v>
      </c>
      <c r="K587" s="13" t="s">
        <v>2706</v>
      </c>
      <c r="L587" s="13" t="s">
        <v>2738</v>
      </c>
      <c r="M587" s="13" t="s">
        <v>3023</v>
      </c>
      <c r="N587" s="34">
        <v>0</v>
      </c>
      <c r="O587" s="34">
        <v>0</v>
      </c>
      <c r="P587" s="34">
        <v>0</v>
      </c>
      <c r="Q587" s="34">
        <v>0</v>
      </c>
      <c r="R587" s="34">
        <v>0</v>
      </c>
      <c r="S587" s="34">
        <v>192</v>
      </c>
    </row>
    <row r="588" spans="1:19" ht="16.5" customHeight="1">
      <c r="A588" s="23">
        <v>2016</v>
      </c>
      <c r="B588" s="13" t="s">
        <v>1886</v>
      </c>
      <c r="C588" s="13" t="s">
        <v>120</v>
      </c>
      <c r="D588" s="13" t="s">
        <v>2704</v>
      </c>
      <c r="E588" s="13" t="s">
        <v>138</v>
      </c>
      <c r="F588" s="13"/>
      <c r="G588" s="13" t="s">
        <v>4747</v>
      </c>
      <c r="H588" s="13" t="s">
        <v>6</v>
      </c>
      <c r="I588" s="13" t="s">
        <v>2931</v>
      </c>
      <c r="J588" s="13" t="s">
        <v>2706</v>
      </c>
      <c r="K588" s="13" t="s">
        <v>2706</v>
      </c>
      <c r="L588" s="13" t="s">
        <v>2738</v>
      </c>
      <c r="M588" s="13" t="s">
        <v>3024</v>
      </c>
      <c r="N588" s="34">
        <v>0</v>
      </c>
      <c r="O588" s="34">
        <v>0</v>
      </c>
      <c r="P588" s="34">
        <v>0</v>
      </c>
      <c r="Q588" s="34">
        <v>0</v>
      </c>
      <c r="R588" s="34">
        <v>0</v>
      </c>
      <c r="S588" s="34">
        <v>132</v>
      </c>
    </row>
    <row r="589" spans="1:19" ht="16.5" customHeight="1">
      <c r="A589" s="23">
        <v>2016</v>
      </c>
      <c r="B589" s="13" t="s">
        <v>1886</v>
      </c>
      <c r="C589" s="13" t="s">
        <v>120</v>
      </c>
      <c r="D589" s="13" t="s">
        <v>2704</v>
      </c>
      <c r="E589" s="13" t="s">
        <v>139</v>
      </c>
      <c r="F589" s="13"/>
      <c r="G589" s="13" t="s">
        <v>4747</v>
      </c>
      <c r="H589" s="13" t="s">
        <v>6</v>
      </c>
      <c r="I589" s="13" t="s">
        <v>2931</v>
      </c>
      <c r="J589" s="13" t="s">
        <v>2706</v>
      </c>
      <c r="K589" s="13" t="s">
        <v>2706</v>
      </c>
      <c r="L589" s="13" t="s">
        <v>2738</v>
      </c>
      <c r="M589" s="13" t="s">
        <v>3025</v>
      </c>
      <c r="N589" s="34">
        <v>0</v>
      </c>
      <c r="O589" s="34">
        <v>0</v>
      </c>
      <c r="P589" s="34">
        <v>0</v>
      </c>
      <c r="Q589" s="34">
        <v>0</v>
      </c>
      <c r="R589" s="34">
        <v>0</v>
      </c>
      <c r="S589" s="34">
        <v>114</v>
      </c>
    </row>
    <row r="590" spans="1:19" ht="16.5" customHeight="1">
      <c r="A590" s="23">
        <v>2016</v>
      </c>
      <c r="B590" s="13" t="s">
        <v>1886</v>
      </c>
      <c r="C590" s="13" t="s">
        <v>120</v>
      </c>
      <c r="D590" s="13" t="s">
        <v>2704</v>
      </c>
      <c r="E590" s="13" t="s">
        <v>140</v>
      </c>
      <c r="F590" s="13"/>
      <c r="G590" s="13" t="s">
        <v>4747</v>
      </c>
      <c r="H590" s="13" t="s">
        <v>6</v>
      </c>
      <c r="I590" s="13" t="s">
        <v>2931</v>
      </c>
      <c r="J590" s="13" t="s">
        <v>2706</v>
      </c>
      <c r="K590" s="13" t="s">
        <v>2706</v>
      </c>
      <c r="L590" s="13" t="s">
        <v>2738</v>
      </c>
      <c r="M590" s="13" t="s">
        <v>2872</v>
      </c>
      <c r="N590" s="34">
        <v>0</v>
      </c>
      <c r="O590" s="34">
        <v>0</v>
      </c>
      <c r="P590" s="34">
        <v>0</v>
      </c>
      <c r="Q590" s="34">
        <v>0</v>
      </c>
      <c r="R590" s="34">
        <v>0</v>
      </c>
      <c r="S590" s="34">
        <v>328</v>
      </c>
    </row>
    <row r="591" spans="1:19" ht="16.5" customHeight="1">
      <c r="A591" s="23">
        <v>2016</v>
      </c>
      <c r="B591" s="13" t="s">
        <v>1886</v>
      </c>
      <c r="C591" s="13" t="s">
        <v>120</v>
      </c>
      <c r="D591" s="13" t="s">
        <v>2704</v>
      </c>
      <c r="E591" s="13" t="s">
        <v>141</v>
      </c>
      <c r="F591" s="13"/>
      <c r="G591" s="13" t="s">
        <v>4747</v>
      </c>
      <c r="H591" s="13" t="s">
        <v>6</v>
      </c>
      <c r="I591" s="13" t="s">
        <v>2931</v>
      </c>
      <c r="J591" s="13" t="s">
        <v>2706</v>
      </c>
      <c r="K591" s="13" t="s">
        <v>2706</v>
      </c>
      <c r="L591" s="13" t="s">
        <v>2738</v>
      </c>
      <c r="M591" s="13" t="s">
        <v>3026</v>
      </c>
      <c r="N591" s="34">
        <v>0</v>
      </c>
      <c r="O591" s="34">
        <v>0</v>
      </c>
      <c r="P591" s="34">
        <v>0</v>
      </c>
      <c r="Q591" s="34">
        <v>0</v>
      </c>
      <c r="R591" s="34">
        <v>0</v>
      </c>
      <c r="S591" s="34">
        <v>259</v>
      </c>
    </row>
    <row r="592" spans="1:19" ht="16.5" customHeight="1">
      <c r="A592" s="23">
        <v>2016</v>
      </c>
      <c r="B592" s="13" t="s">
        <v>1886</v>
      </c>
      <c r="C592" s="13" t="s">
        <v>120</v>
      </c>
      <c r="D592" s="13" t="s">
        <v>2704</v>
      </c>
      <c r="E592" s="13" t="s">
        <v>142</v>
      </c>
      <c r="F592" s="13"/>
      <c r="G592" s="13" t="s">
        <v>4747</v>
      </c>
      <c r="H592" s="13" t="s">
        <v>6</v>
      </c>
      <c r="I592" s="13" t="s">
        <v>2931</v>
      </c>
      <c r="J592" s="13" t="s">
        <v>2706</v>
      </c>
      <c r="K592" s="13" t="s">
        <v>2706</v>
      </c>
      <c r="L592" s="13" t="s">
        <v>2738</v>
      </c>
      <c r="M592" s="13" t="s">
        <v>3027</v>
      </c>
      <c r="N592" s="34">
        <v>0</v>
      </c>
      <c r="O592" s="34">
        <v>0</v>
      </c>
      <c r="P592" s="34">
        <v>0</v>
      </c>
      <c r="Q592" s="34">
        <v>0</v>
      </c>
      <c r="R592" s="34">
        <v>0</v>
      </c>
      <c r="S592" s="34">
        <v>168</v>
      </c>
    </row>
    <row r="593" spans="1:19" ht="16.5" customHeight="1">
      <c r="A593" s="23">
        <v>2016</v>
      </c>
      <c r="B593" s="13" t="s">
        <v>1886</v>
      </c>
      <c r="C593" s="13" t="s">
        <v>120</v>
      </c>
      <c r="D593" s="13" t="s">
        <v>2704</v>
      </c>
      <c r="E593" s="13" t="s">
        <v>143</v>
      </c>
      <c r="F593" s="13"/>
      <c r="G593" s="13" t="s">
        <v>4747</v>
      </c>
      <c r="H593" s="13" t="s">
        <v>6</v>
      </c>
      <c r="I593" s="13" t="s">
        <v>2931</v>
      </c>
      <c r="J593" s="13" t="s">
        <v>2706</v>
      </c>
      <c r="K593" s="13" t="s">
        <v>2706</v>
      </c>
      <c r="L593" s="13" t="s">
        <v>2738</v>
      </c>
      <c r="M593" s="13" t="s">
        <v>2871</v>
      </c>
      <c r="N593" s="34">
        <v>0</v>
      </c>
      <c r="O593" s="34">
        <v>0</v>
      </c>
      <c r="P593" s="34">
        <v>0</v>
      </c>
      <c r="Q593" s="34">
        <v>0</v>
      </c>
      <c r="R593" s="34">
        <v>0</v>
      </c>
      <c r="S593" s="34">
        <v>66</v>
      </c>
    </row>
    <row r="594" spans="1:19" ht="16.5" customHeight="1">
      <c r="A594" s="23">
        <v>2016</v>
      </c>
      <c r="B594" s="13" t="s">
        <v>1886</v>
      </c>
      <c r="C594" s="13" t="s">
        <v>120</v>
      </c>
      <c r="D594" s="13" t="s">
        <v>2704</v>
      </c>
      <c r="E594" s="13" t="s">
        <v>144</v>
      </c>
      <c r="F594" s="13"/>
      <c r="G594" s="13" t="s">
        <v>4747</v>
      </c>
      <c r="H594" s="13" t="s">
        <v>6</v>
      </c>
      <c r="I594" s="13" t="s">
        <v>2931</v>
      </c>
      <c r="J594" s="13" t="s">
        <v>2706</v>
      </c>
      <c r="K594" s="13" t="s">
        <v>2706</v>
      </c>
      <c r="L594" s="13" t="s">
        <v>2738</v>
      </c>
      <c r="M594" s="13" t="s">
        <v>2762</v>
      </c>
      <c r="N594" s="34">
        <v>0</v>
      </c>
      <c r="O594" s="34">
        <v>0</v>
      </c>
      <c r="P594" s="34">
        <v>0</v>
      </c>
      <c r="Q594" s="34">
        <v>0</v>
      </c>
      <c r="R594" s="34">
        <v>0</v>
      </c>
      <c r="S594" s="34">
        <v>256</v>
      </c>
    </row>
    <row r="595" spans="1:19" ht="16.5" customHeight="1">
      <c r="A595" s="23">
        <v>2016</v>
      </c>
      <c r="B595" s="13" t="s">
        <v>1886</v>
      </c>
      <c r="C595" s="13" t="s">
        <v>120</v>
      </c>
      <c r="D595" s="13" t="s">
        <v>2704</v>
      </c>
      <c r="E595" s="13" t="s">
        <v>145</v>
      </c>
      <c r="F595" s="13"/>
      <c r="G595" s="13" t="s">
        <v>4747</v>
      </c>
      <c r="H595" s="13" t="s">
        <v>6</v>
      </c>
      <c r="I595" s="13" t="s">
        <v>2931</v>
      </c>
      <c r="J595" s="13" t="s">
        <v>2706</v>
      </c>
      <c r="K595" s="13" t="s">
        <v>2706</v>
      </c>
      <c r="L595" s="13" t="s">
        <v>2738</v>
      </c>
      <c r="M595" s="13" t="s">
        <v>2761</v>
      </c>
      <c r="N595" s="34">
        <v>0</v>
      </c>
      <c r="O595" s="34">
        <v>0</v>
      </c>
      <c r="P595" s="34">
        <v>0</v>
      </c>
      <c r="Q595" s="34">
        <v>0</v>
      </c>
      <c r="R595" s="34">
        <v>0</v>
      </c>
      <c r="S595" s="34">
        <v>196</v>
      </c>
    </row>
    <row r="596" spans="1:19" ht="16.5" customHeight="1">
      <c r="A596" s="23">
        <v>2016</v>
      </c>
      <c r="B596" s="13" t="s">
        <v>1886</v>
      </c>
      <c r="C596" s="13" t="s">
        <v>120</v>
      </c>
      <c r="D596" s="13" t="s">
        <v>2704</v>
      </c>
      <c r="E596" s="13" t="s">
        <v>146</v>
      </c>
      <c r="F596" s="13"/>
      <c r="G596" s="13" t="s">
        <v>4747</v>
      </c>
      <c r="H596" s="13" t="s">
        <v>6</v>
      </c>
      <c r="I596" s="13" t="s">
        <v>2931</v>
      </c>
      <c r="J596" s="13" t="s">
        <v>2706</v>
      </c>
      <c r="K596" s="13" t="s">
        <v>2706</v>
      </c>
      <c r="L596" s="13" t="s">
        <v>2738</v>
      </c>
      <c r="M596" s="13" t="s">
        <v>3028</v>
      </c>
      <c r="N596" s="34">
        <v>0</v>
      </c>
      <c r="O596" s="34">
        <v>0</v>
      </c>
      <c r="P596" s="34">
        <v>0</v>
      </c>
      <c r="Q596" s="34">
        <v>0</v>
      </c>
      <c r="R596" s="34">
        <v>0</v>
      </c>
      <c r="S596" s="34">
        <v>198</v>
      </c>
    </row>
    <row r="597" spans="1:19" ht="16.5" customHeight="1">
      <c r="A597" s="23">
        <v>2016</v>
      </c>
      <c r="B597" s="13" t="s">
        <v>1886</v>
      </c>
      <c r="C597" s="13" t="s">
        <v>120</v>
      </c>
      <c r="D597" s="13" t="s">
        <v>2704</v>
      </c>
      <c r="E597" s="13" t="s">
        <v>147</v>
      </c>
      <c r="F597" s="13"/>
      <c r="G597" s="13" t="s">
        <v>4747</v>
      </c>
      <c r="H597" s="13" t="s">
        <v>6</v>
      </c>
      <c r="I597" s="13" t="s">
        <v>2931</v>
      </c>
      <c r="J597" s="13" t="s">
        <v>2706</v>
      </c>
      <c r="K597" s="13" t="s">
        <v>2706</v>
      </c>
      <c r="L597" s="13" t="s">
        <v>2738</v>
      </c>
      <c r="M597" s="13" t="s">
        <v>2759</v>
      </c>
      <c r="N597" s="34">
        <v>0</v>
      </c>
      <c r="O597" s="34">
        <v>0</v>
      </c>
      <c r="P597" s="34">
        <v>0</v>
      </c>
      <c r="Q597" s="34">
        <v>0</v>
      </c>
      <c r="R597" s="34">
        <v>0</v>
      </c>
      <c r="S597" s="34">
        <v>198</v>
      </c>
    </row>
    <row r="598" spans="1:19" ht="16.5" customHeight="1">
      <c r="A598" s="23">
        <v>2016</v>
      </c>
      <c r="B598" s="13" t="s">
        <v>1886</v>
      </c>
      <c r="C598" s="13" t="s">
        <v>120</v>
      </c>
      <c r="D598" s="13" t="s">
        <v>2704</v>
      </c>
      <c r="E598" s="13" t="s">
        <v>148</v>
      </c>
      <c r="F598" s="13"/>
      <c r="G598" s="13" t="s">
        <v>4747</v>
      </c>
      <c r="H598" s="13" t="s">
        <v>6</v>
      </c>
      <c r="I598" s="13" t="s">
        <v>2931</v>
      </c>
      <c r="J598" s="13" t="s">
        <v>2706</v>
      </c>
      <c r="K598" s="13" t="s">
        <v>2706</v>
      </c>
      <c r="L598" s="13" t="s">
        <v>2738</v>
      </c>
      <c r="M598" s="13" t="s">
        <v>2870</v>
      </c>
      <c r="N598" s="34">
        <v>0</v>
      </c>
      <c r="O598" s="34">
        <v>0</v>
      </c>
      <c r="P598" s="34">
        <v>0</v>
      </c>
      <c r="Q598" s="34">
        <v>0</v>
      </c>
      <c r="R598" s="34">
        <v>0</v>
      </c>
      <c r="S598" s="34">
        <v>65</v>
      </c>
    </row>
    <row r="599" spans="1:19" ht="16.5" customHeight="1">
      <c r="A599" s="23">
        <v>2016</v>
      </c>
      <c r="B599" s="13" t="s">
        <v>1886</v>
      </c>
      <c r="C599" s="13" t="s">
        <v>120</v>
      </c>
      <c r="D599" s="13" t="s">
        <v>2704</v>
      </c>
      <c r="E599" s="13" t="s">
        <v>149</v>
      </c>
      <c r="F599" s="13"/>
      <c r="G599" s="13" t="s">
        <v>4747</v>
      </c>
      <c r="H599" s="13" t="s">
        <v>6</v>
      </c>
      <c r="I599" s="13" t="s">
        <v>2931</v>
      </c>
      <c r="J599" s="13" t="s">
        <v>2706</v>
      </c>
      <c r="K599" s="13" t="s">
        <v>2706</v>
      </c>
      <c r="L599" s="13" t="s">
        <v>2738</v>
      </c>
      <c r="M599" s="13" t="s">
        <v>2757</v>
      </c>
      <c r="N599" s="34">
        <v>0</v>
      </c>
      <c r="O599" s="34">
        <v>0</v>
      </c>
      <c r="P599" s="34">
        <v>0</v>
      </c>
      <c r="Q599" s="34">
        <v>0</v>
      </c>
      <c r="R599" s="34">
        <v>0</v>
      </c>
      <c r="S599" s="34">
        <v>101</v>
      </c>
    </row>
    <row r="600" spans="1:19" ht="16.5" customHeight="1">
      <c r="A600" s="23">
        <v>2016</v>
      </c>
      <c r="B600" s="13" t="s">
        <v>1886</v>
      </c>
      <c r="C600" s="13" t="s">
        <v>120</v>
      </c>
      <c r="D600" s="13" t="s">
        <v>2704</v>
      </c>
      <c r="E600" s="13" t="s">
        <v>150</v>
      </c>
      <c r="F600" s="13"/>
      <c r="G600" s="13" t="s">
        <v>4747</v>
      </c>
      <c r="H600" s="13" t="s">
        <v>6</v>
      </c>
      <c r="I600" s="13" t="s">
        <v>2931</v>
      </c>
      <c r="J600" s="13" t="s">
        <v>2706</v>
      </c>
      <c r="K600" s="13" t="s">
        <v>2706</v>
      </c>
      <c r="L600" s="13" t="s">
        <v>2738</v>
      </c>
      <c r="M600" s="13" t="s">
        <v>2756</v>
      </c>
      <c r="N600" s="34">
        <v>0</v>
      </c>
      <c r="O600" s="34">
        <v>0</v>
      </c>
      <c r="P600" s="34">
        <v>0</v>
      </c>
      <c r="Q600" s="34">
        <v>0</v>
      </c>
      <c r="R600" s="34">
        <v>0</v>
      </c>
      <c r="S600" s="34">
        <v>198</v>
      </c>
    </row>
    <row r="601" spans="1:19" ht="16.5" customHeight="1">
      <c r="A601" s="23">
        <v>2016</v>
      </c>
      <c r="B601" s="13" t="s">
        <v>1886</v>
      </c>
      <c r="C601" s="13" t="s">
        <v>120</v>
      </c>
      <c r="D601" s="13" t="s">
        <v>2704</v>
      </c>
      <c r="E601" s="13" t="s">
        <v>151</v>
      </c>
      <c r="F601" s="13"/>
      <c r="G601" s="13" t="s">
        <v>4747</v>
      </c>
      <c r="H601" s="13" t="s">
        <v>6</v>
      </c>
      <c r="I601" s="13" t="s">
        <v>2931</v>
      </c>
      <c r="J601" s="13" t="s">
        <v>2706</v>
      </c>
      <c r="K601" s="13" t="s">
        <v>2706</v>
      </c>
      <c r="L601" s="13" t="s">
        <v>2738</v>
      </c>
      <c r="M601" s="13" t="s">
        <v>2869</v>
      </c>
      <c r="N601" s="34">
        <v>0</v>
      </c>
      <c r="O601" s="34">
        <v>0</v>
      </c>
      <c r="P601" s="34">
        <v>0</v>
      </c>
      <c r="Q601" s="34">
        <v>0</v>
      </c>
      <c r="R601" s="34">
        <v>0</v>
      </c>
      <c r="S601" s="34">
        <v>256</v>
      </c>
    </row>
    <row r="602" spans="1:19" ht="16.5" customHeight="1">
      <c r="A602" s="23">
        <v>2016</v>
      </c>
      <c r="B602" s="13" t="s">
        <v>1886</v>
      </c>
      <c r="C602" s="13" t="s">
        <v>120</v>
      </c>
      <c r="D602" s="13" t="s">
        <v>2704</v>
      </c>
      <c r="E602" s="13" t="s">
        <v>152</v>
      </c>
      <c r="F602" s="13"/>
      <c r="G602" s="13" t="s">
        <v>4747</v>
      </c>
      <c r="H602" s="13" t="s">
        <v>6</v>
      </c>
      <c r="I602" s="13" t="s">
        <v>2931</v>
      </c>
      <c r="J602" s="13" t="s">
        <v>2706</v>
      </c>
      <c r="K602" s="13" t="s">
        <v>2706</v>
      </c>
      <c r="L602" s="13" t="s">
        <v>2738</v>
      </c>
      <c r="M602" s="13" t="s">
        <v>2750</v>
      </c>
      <c r="N602" s="34">
        <v>0</v>
      </c>
      <c r="O602" s="34">
        <v>0</v>
      </c>
      <c r="P602" s="34">
        <v>0</v>
      </c>
      <c r="Q602" s="34">
        <v>0</v>
      </c>
      <c r="R602" s="34">
        <v>0</v>
      </c>
      <c r="S602" s="34">
        <v>245</v>
      </c>
    </row>
    <row r="603" spans="1:19" ht="16.5" customHeight="1">
      <c r="A603" s="23">
        <v>2016</v>
      </c>
      <c r="B603" s="13" t="s">
        <v>1886</v>
      </c>
      <c r="C603" s="13" t="s">
        <v>120</v>
      </c>
      <c r="D603" s="13" t="s">
        <v>206</v>
      </c>
      <c r="E603" s="13" t="s">
        <v>153</v>
      </c>
      <c r="F603" s="13"/>
      <c r="G603" s="13" t="s">
        <v>4747</v>
      </c>
      <c r="H603" s="13" t="s">
        <v>6</v>
      </c>
      <c r="I603" s="13" t="s">
        <v>2190</v>
      </c>
      <c r="J603" s="13" t="s">
        <v>2706</v>
      </c>
      <c r="K603" s="13" t="s">
        <v>2706</v>
      </c>
      <c r="L603" s="13" t="s">
        <v>2738</v>
      </c>
      <c r="M603" s="13" t="s">
        <v>2844</v>
      </c>
      <c r="N603" s="34">
        <v>0</v>
      </c>
      <c r="O603" s="34">
        <v>0</v>
      </c>
      <c r="P603" s="34">
        <v>0</v>
      </c>
      <c r="Q603" s="34">
        <v>0</v>
      </c>
      <c r="R603" s="34">
        <v>0</v>
      </c>
      <c r="S603" s="34">
        <v>57</v>
      </c>
    </row>
    <row r="604" spans="1:19" ht="16.5" customHeight="1">
      <c r="A604" s="23">
        <v>2016</v>
      </c>
      <c r="B604" s="13" t="s">
        <v>1886</v>
      </c>
      <c r="C604" s="13" t="s">
        <v>120</v>
      </c>
      <c r="D604" s="13" t="s">
        <v>206</v>
      </c>
      <c r="E604" s="13" t="s">
        <v>154</v>
      </c>
      <c r="F604" s="13"/>
      <c r="G604" s="13" t="s">
        <v>4747</v>
      </c>
      <c r="H604" s="13" t="s">
        <v>6</v>
      </c>
      <c r="I604" s="13" t="s">
        <v>2394</v>
      </c>
      <c r="J604" s="13" t="s">
        <v>2960</v>
      </c>
      <c r="K604" s="13">
        <v>6</v>
      </c>
      <c r="L604" s="13" t="s">
        <v>2738</v>
      </c>
      <c r="M604" s="13" t="s">
        <v>2825</v>
      </c>
      <c r="N604" s="34">
        <v>0</v>
      </c>
      <c r="O604" s="34">
        <v>0</v>
      </c>
      <c r="P604" s="34">
        <v>0</v>
      </c>
      <c r="Q604" s="34">
        <v>0</v>
      </c>
      <c r="R604" s="34">
        <v>0</v>
      </c>
      <c r="S604" s="34">
        <v>58</v>
      </c>
    </row>
    <row r="605" spans="1:19" ht="16.5" customHeight="1">
      <c r="A605" s="23">
        <v>2016</v>
      </c>
      <c r="B605" s="13" t="s">
        <v>1886</v>
      </c>
      <c r="C605" s="13" t="s">
        <v>120</v>
      </c>
      <c r="D605" s="13" t="s">
        <v>6702</v>
      </c>
      <c r="E605" s="13" t="s">
        <v>1482</v>
      </c>
      <c r="F605" s="13"/>
      <c r="G605" s="13" t="s">
        <v>4747</v>
      </c>
      <c r="H605" s="13" t="s">
        <v>6</v>
      </c>
      <c r="I605" s="13" t="s">
        <v>2394</v>
      </c>
      <c r="J605" s="13" t="s">
        <v>2929</v>
      </c>
      <c r="K605" s="13">
        <v>8</v>
      </c>
      <c r="L605" s="13" t="s">
        <v>2738</v>
      </c>
      <c r="M605" s="13" t="s">
        <v>2796</v>
      </c>
      <c r="N605" s="34">
        <v>231</v>
      </c>
      <c r="O605" s="34">
        <v>39</v>
      </c>
      <c r="P605" s="34">
        <v>0</v>
      </c>
      <c r="Q605" s="34">
        <v>39</v>
      </c>
      <c r="R605" s="34">
        <v>30</v>
      </c>
      <c r="S605" s="34">
        <v>0</v>
      </c>
    </row>
    <row r="606" spans="1:19" ht="16.5" customHeight="1">
      <c r="A606" s="23">
        <v>2016</v>
      </c>
      <c r="B606" s="13" t="s">
        <v>1886</v>
      </c>
      <c r="C606" s="13" t="s">
        <v>156</v>
      </c>
      <c r="D606" s="13" t="s">
        <v>2705</v>
      </c>
      <c r="E606" s="13" t="s">
        <v>157</v>
      </c>
      <c r="F606" s="13"/>
      <c r="G606" s="13" t="s">
        <v>4747</v>
      </c>
      <c r="H606" s="13" t="s">
        <v>6</v>
      </c>
      <c r="I606" s="13" t="s">
        <v>2190</v>
      </c>
      <c r="J606" s="13" t="s">
        <v>2706</v>
      </c>
      <c r="K606" s="13" t="s">
        <v>2706</v>
      </c>
      <c r="L606" s="13" t="s">
        <v>2738</v>
      </c>
      <c r="M606" s="13" t="s">
        <v>2897</v>
      </c>
      <c r="N606" s="34">
        <v>0</v>
      </c>
      <c r="O606" s="34">
        <v>0</v>
      </c>
      <c r="P606" s="34">
        <v>0</v>
      </c>
      <c r="Q606" s="34">
        <v>0</v>
      </c>
      <c r="R606" s="34">
        <v>0</v>
      </c>
      <c r="S606" s="34">
        <v>260</v>
      </c>
    </row>
    <row r="607" spans="1:19" ht="16.5" customHeight="1">
      <c r="A607" s="23">
        <v>2016</v>
      </c>
      <c r="B607" s="13" t="s">
        <v>1886</v>
      </c>
      <c r="C607" s="13" t="s">
        <v>156</v>
      </c>
      <c r="D607" s="13" t="s">
        <v>2705</v>
      </c>
      <c r="E607" s="13" t="s">
        <v>158</v>
      </c>
      <c r="F607" s="13"/>
      <c r="G607" s="13" t="s">
        <v>4747</v>
      </c>
      <c r="H607" s="13" t="s">
        <v>6</v>
      </c>
      <c r="I607" s="13" t="s">
        <v>2931</v>
      </c>
      <c r="J607" s="13" t="s">
        <v>2706</v>
      </c>
      <c r="K607" s="13" t="s">
        <v>2706</v>
      </c>
      <c r="L607" s="13" t="s">
        <v>2738</v>
      </c>
      <c r="M607" s="13" t="s">
        <v>3020</v>
      </c>
      <c r="N607" s="34">
        <v>0</v>
      </c>
      <c r="O607" s="34">
        <v>0</v>
      </c>
      <c r="P607" s="34">
        <v>0</v>
      </c>
      <c r="Q607" s="34">
        <v>0</v>
      </c>
      <c r="R607" s="34">
        <v>0</v>
      </c>
      <c r="S607" s="34">
        <v>108</v>
      </c>
    </row>
    <row r="608" spans="1:19" ht="16.5" customHeight="1">
      <c r="A608" s="23">
        <v>2016</v>
      </c>
      <c r="B608" s="13" t="s">
        <v>1886</v>
      </c>
      <c r="C608" s="13" t="s">
        <v>156</v>
      </c>
      <c r="D608" s="13" t="s">
        <v>2705</v>
      </c>
      <c r="E608" s="13" t="s">
        <v>159</v>
      </c>
      <c r="F608" s="13"/>
      <c r="G608" s="13" t="s">
        <v>4747</v>
      </c>
      <c r="H608" s="13" t="s">
        <v>6</v>
      </c>
      <c r="I608" s="13" t="s">
        <v>2931</v>
      </c>
      <c r="J608" s="13" t="s">
        <v>2706</v>
      </c>
      <c r="K608" s="13" t="s">
        <v>2706</v>
      </c>
      <c r="L608" s="13" t="s">
        <v>2738</v>
      </c>
      <c r="M608" s="13" t="s">
        <v>2747</v>
      </c>
      <c r="N608" s="34">
        <v>0</v>
      </c>
      <c r="O608" s="34">
        <v>0</v>
      </c>
      <c r="P608" s="34">
        <v>0</v>
      </c>
      <c r="Q608" s="34">
        <v>0</v>
      </c>
      <c r="R608" s="34">
        <v>0</v>
      </c>
      <c r="S608" s="34">
        <v>107</v>
      </c>
    </row>
    <row r="609" spans="1:19" ht="16.5" customHeight="1">
      <c r="A609" s="23">
        <v>2016</v>
      </c>
      <c r="B609" s="13" t="s">
        <v>1886</v>
      </c>
      <c r="C609" s="13" t="s">
        <v>156</v>
      </c>
      <c r="D609" s="13" t="s">
        <v>2705</v>
      </c>
      <c r="E609" s="13" t="s">
        <v>160</v>
      </c>
      <c r="F609" s="13"/>
      <c r="G609" s="13" t="s">
        <v>4747</v>
      </c>
      <c r="H609" s="13" t="s">
        <v>6</v>
      </c>
      <c r="I609" s="13" t="s">
        <v>2931</v>
      </c>
      <c r="J609" s="13" t="s">
        <v>2706</v>
      </c>
      <c r="K609" s="13" t="s">
        <v>2706</v>
      </c>
      <c r="L609" s="13" t="s">
        <v>2738</v>
      </c>
      <c r="M609" s="13" t="s">
        <v>2763</v>
      </c>
      <c r="N609" s="34">
        <v>0</v>
      </c>
      <c r="O609" s="34">
        <v>0</v>
      </c>
      <c r="P609" s="34">
        <v>0</v>
      </c>
      <c r="Q609" s="34">
        <v>0</v>
      </c>
      <c r="R609" s="34">
        <v>0</v>
      </c>
      <c r="S609" s="34">
        <v>165</v>
      </c>
    </row>
    <row r="610" spans="1:19" ht="16.5" customHeight="1">
      <c r="A610" s="23">
        <v>2016</v>
      </c>
      <c r="B610" s="13" t="s">
        <v>1886</v>
      </c>
      <c r="C610" s="13" t="s">
        <v>156</v>
      </c>
      <c r="D610" s="13" t="s">
        <v>2705</v>
      </c>
      <c r="E610" s="13" t="s">
        <v>161</v>
      </c>
      <c r="F610" s="13"/>
      <c r="G610" s="13" t="s">
        <v>4747</v>
      </c>
      <c r="H610" s="13" t="s">
        <v>6</v>
      </c>
      <c r="I610" s="13" t="s">
        <v>2931</v>
      </c>
      <c r="J610" s="13" t="s">
        <v>2706</v>
      </c>
      <c r="K610" s="13" t="s">
        <v>2706</v>
      </c>
      <c r="L610" s="13" t="s">
        <v>2738</v>
      </c>
      <c r="M610" s="13" t="s">
        <v>3029</v>
      </c>
      <c r="N610" s="34">
        <v>0</v>
      </c>
      <c r="O610" s="34">
        <v>0</v>
      </c>
      <c r="P610" s="34">
        <v>0</v>
      </c>
      <c r="Q610" s="34">
        <v>0</v>
      </c>
      <c r="R610" s="34">
        <v>0</v>
      </c>
      <c r="S610" s="34">
        <v>109</v>
      </c>
    </row>
    <row r="611" spans="1:19" ht="16.5" customHeight="1">
      <c r="A611" s="23">
        <v>2016</v>
      </c>
      <c r="B611" s="13" t="s">
        <v>1886</v>
      </c>
      <c r="C611" s="13" t="s">
        <v>156</v>
      </c>
      <c r="D611" s="13" t="s">
        <v>2705</v>
      </c>
      <c r="E611" s="13" t="s">
        <v>162</v>
      </c>
      <c r="F611" s="13"/>
      <c r="G611" s="13" t="s">
        <v>4747</v>
      </c>
      <c r="H611" s="13" t="s">
        <v>6</v>
      </c>
      <c r="I611" s="13" t="s">
        <v>2931</v>
      </c>
      <c r="J611" s="13" t="s">
        <v>2706</v>
      </c>
      <c r="K611" s="13" t="s">
        <v>2706</v>
      </c>
      <c r="L611" s="13" t="s">
        <v>2738</v>
      </c>
      <c r="M611" s="13" t="s">
        <v>3030</v>
      </c>
      <c r="N611" s="34">
        <v>0</v>
      </c>
      <c r="O611" s="34">
        <v>0</v>
      </c>
      <c r="P611" s="34">
        <v>0</v>
      </c>
      <c r="Q611" s="34">
        <v>0</v>
      </c>
      <c r="R611" s="34">
        <v>0</v>
      </c>
      <c r="S611" s="34">
        <v>101</v>
      </c>
    </row>
    <row r="612" spans="1:19" ht="16.5" customHeight="1">
      <c r="A612" s="23">
        <v>2016</v>
      </c>
      <c r="B612" s="13" t="s">
        <v>1886</v>
      </c>
      <c r="C612" s="13" t="s">
        <v>156</v>
      </c>
      <c r="D612" s="13" t="s">
        <v>2705</v>
      </c>
      <c r="E612" s="13" t="s">
        <v>163</v>
      </c>
      <c r="F612" s="13"/>
      <c r="G612" s="13" t="s">
        <v>4747</v>
      </c>
      <c r="H612" s="13" t="s">
        <v>6</v>
      </c>
      <c r="I612" s="13" t="s">
        <v>2931</v>
      </c>
      <c r="J612" s="13" t="s">
        <v>2706</v>
      </c>
      <c r="K612" s="13" t="s">
        <v>2706</v>
      </c>
      <c r="L612" s="13" t="s">
        <v>2738</v>
      </c>
      <c r="M612" s="13" t="s">
        <v>2755</v>
      </c>
      <c r="N612" s="34">
        <v>0</v>
      </c>
      <c r="O612" s="34">
        <v>0</v>
      </c>
      <c r="P612" s="34">
        <v>0</v>
      </c>
      <c r="Q612" s="34">
        <v>0</v>
      </c>
      <c r="R612" s="34">
        <v>0</v>
      </c>
      <c r="S612" s="34">
        <v>115</v>
      </c>
    </row>
    <row r="613" spans="1:19" ht="16.5" customHeight="1">
      <c r="A613" s="23">
        <v>2016</v>
      </c>
      <c r="B613" s="13" t="s">
        <v>1886</v>
      </c>
      <c r="C613" s="13" t="s">
        <v>156</v>
      </c>
      <c r="D613" s="13" t="s">
        <v>6702</v>
      </c>
      <c r="E613" s="13" t="s">
        <v>1483</v>
      </c>
      <c r="F613" s="13"/>
      <c r="G613" s="13" t="s">
        <v>4747</v>
      </c>
      <c r="H613" s="13" t="s">
        <v>6</v>
      </c>
      <c r="I613" s="13" t="s">
        <v>2394</v>
      </c>
      <c r="J613" s="13" t="s">
        <v>2961</v>
      </c>
      <c r="K613" s="13">
        <v>6</v>
      </c>
      <c r="L613" s="13"/>
      <c r="M613" s="13" t="s">
        <v>0</v>
      </c>
      <c r="N613" s="34">
        <v>115</v>
      </c>
      <c r="O613" s="34">
        <v>38</v>
      </c>
      <c r="P613" s="34">
        <v>0</v>
      </c>
      <c r="Q613" s="34">
        <v>38</v>
      </c>
      <c r="R613" s="34">
        <v>17</v>
      </c>
      <c r="S613" s="34">
        <v>0</v>
      </c>
    </row>
    <row r="614" spans="1:19" ht="16.5" customHeight="1">
      <c r="A614" s="23">
        <v>2016</v>
      </c>
      <c r="B614" s="13" t="s">
        <v>1886</v>
      </c>
      <c r="C614" s="13" t="s">
        <v>164</v>
      </c>
      <c r="D614" s="13" t="s">
        <v>207</v>
      </c>
      <c r="E614" s="13" t="s">
        <v>166</v>
      </c>
      <c r="F614" s="13"/>
      <c r="G614" s="13" t="s">
        <v>4747</v>
      </c>
      <c r="H614" s="13" t="s">
        <v>6</v>
      </c>
      <c r="I614" s="13" t="s">
        <v>2190</v>
      </c>
      <c r="J614" s="13" t="s">
        <v>2706</v>
      </c>
      <c r="K614" s="13" t="s">
        <v>2706</v>
      </c>
      <c r="L614" s="13" t="s">
        <v>2738</v>
      </c>
      <c r="M614" s="13" t="s">
        <v>2904</v>
      </c>
      <c r="N614" s="34">
        <v>0</v>
      </c>
      <c r="O614" s="34">
        <v>0</v>
      </c>
      <c r="P614" s="34">
        <v>0</v>
      </c>
      <c r="Q614" s="34">
        <v>0</v>
      </c>
      <c r="R614" s="34">
        <v>0</v>
      </c>
      <c r="S614" s="34">
        <v>93</v>
      </c>
    </row>
    <row r="615" spans="1:19" ht="16.5" customHeight="1">
      <c r="A615" s="23">
        <v>2016</v>
      </c>
      <c r="B615" s="13" t="s">
        <v>1886</v>
      </c>
      <c r="C615" s="13" t="s">
        <v>164</v>
      </c>
      <c r="D615" s="13" t="s">
        <v>206</v>
      </c>
      <c r="E615" s="13" t="s">
        <v>165</v>
      </c>
      <c r="F615" s="13"/>
      <c r="G615" s="13" t="s">
        <v>4747</v>
      </c>
      <c r="H615" s="13" t="s">
        <v>6</v>
      </c>
      <c r="I615" s="13" t="s">
        <v>2931</v>
      </c>
      <c r="J615" s="13" t="s">
        <v>2706</v>
      </c>
      <c r="K615" s="13" t="s">
        <v>2706</v>
      </c>
      <c r="L615" s="13" t="s">
        <v>2738</v>
      </c>
      <c r="M615" s="13" t="s">
        <v>2803</v>
      </c>
      <c r="N615" s="34">
        <v>0</v>
      </c>
      <c r="O615" s="34">
        <v>0</v>
      </c>
      <c r="P615" s="34">
        <v>0</v>
      </c>
      <c r="Q615" s="34">
        <v>0</v>
      </c>
      <c r="R615" s="34">
        <v>0</v>
      </c>
      <c r="S615" s="34">
        <v>48</v>
      </c>
    </row>
    <row r="616" spans="1:19" ht="16.5" customHeight="1">
      <c r="A616" s="23">
        <v>2016</v>
      </c>
      <c r="B616" s="13" t="s">
        <v>1886</v>
      </c>
      <c r="C616" s="13" t="s">
        <v>164</v>
      </c>
      <c r="D616" s="13" t="s">
        <v>6702</v>
      </c>
      <c r="E616" s="13" t="s">
        <v>584</v>
      </c>
      <c r="F616" s="13"/>
      <c r="G616" s="13" t="s">
        <v>4747</v>
      </c>
      <c r="H616" s="13" t="s">
        <v>6</v>
      </c>
      <c r="I616" s="13" t="s">
        <v>2394</v>
      </c>
      <c r="J616" s="13" t="s">
        <v>2962</v>
      </c>
      <c r="K616" s="13">
        <v>8</v>
      </c>
      <c r="L616" s="13" t="s">
        <v>2738</v>
      </c>
      <c r="M616" s="13" t="s">
        <v>2787</v>
      </c>
      <c r="N616" s="34">
        <v>113</v>
      </c>
      <c r="O616" s="34">
        <v>24</v>
      </c>
      <c r="P616" s="34">
        <v>10</v>
      </c>
      <c r="Q616" s="34">
        <v>34</v>
      </c>
      <c r="R616" s="34">
        <v>17</v>
      </c>
      <c r="S616" s="34">
        <v>0</v>
      </c>
    </row>
    <row r="617" spans="1:19" ht="16.5" customHeight="1">
      <c r="A617" s="23">
        <v>2016</v>
      </c>
      <c r="B617" s="13" t="s">
        <v>1886</v>
      </c>
      <c r="C617" s="13" t="s">
        <v>167</v>
      </c>
      <c r="D617" s="13" t="s">
        <v>207</v>
      </c>
      <c r="E617" s="13" t="s">
        <v>170</v>
      </c>
      <c r="F617" s="13"/>
      <c r="G617" s="13" t="s">
        <v>4747</v>
      </c>
      <c r="H617" s="13" t="s">
        <v>6</v>
      </c>
      <c r="I617" s="13" t="s">
        <v>2931</v>
      </c>
      <c r="J617" s="13" t="s">
        <v>2706</v>
      </c>
      <c r="K617" s="13" t="s">
        <v>2706</v>
      </c>
      <c r="L617" s="13" t="s">
        <v>2738</v>
      </c>
      <c r="M617" s="13" t="s">
        <v>2903</v>
      </c>
      <c r="N617" s="34">
        <v>0</v>
      </c>
      <c r="O617" s="34">
        <v>0</v>
      </c>
      <c r="P617" s="34">
        <v>0</v>
      </c>
      <c r="Q617" s="34">
        <v>0</v>
      </c>
      <c r="R617" s="34">
        <v>0</v>
      </c>
      <c r="S617" s="34">
        <v>115</v>
      </c>
    </row>
    <row r="618" spans="1:19" ht="16.5" customHeight="1">
      <c r="A618" s="23">
        <v>2016</v>
      </c>
      <c r="B618" s="13" t="s">
        <v>1886</v>
      </c>
      <c r="C618" s="13" t="s">
        <v>167</v>
      </c>
      <c r="D618" s="13" t="s">
        <v>206</v>
      </c>
      <c r="E618" s="13" t="s">
        <v>169</v>
      </c>
      <c r="F618" s="13"/>
      <c r="G618" s="13" t="s">
        <v>4747</v>
      </c>
      <c r="H618" s="13" t="s">
        <v>6</v>
      </c>
      <c r="I618" s="13" t="s">
        <v>2931</v>
      </c>
      <c r="J618" s="13" t="s">
        <v>2706</v>
      </c>
      <c r="K618" s="13" t="s">
        <v>2706</v>
      </c>
      <c r="L618" s="13" t="s">
        <v>2738</v>
      </c>
      <c r="M618" s="13" t="s">
        <v>2798</v>
      </c>
      <c r="N618" s="34">
        <v>0</v>
      </c>
      <c r="O618" s="34">
        <v>0</v>
      </c>
      <c r="P618" s="34">
        <v>0</v>
      </c>
      <c r="Q618" s="34">
        <v>0</v>
      </c>
      <c r="R618" s="34">
        <v>0</v>
      </c>
      <c r="S618" s="34">
        <v>50</v>
      </c>
    </row>
    <row r="619" spans="1:19" ht="16.5" customHeight="1">
      <c r="A619" s="23">
        <v>2016</v>
      </c>
      <c r="B619" s="13" t="s">
        <v>1886</v>
      </c>
      <c r="C619" s="13" t="s">
        <v>167</v>
      </c>
      <c r="D619" s="13" t="s">
        <v>5703</v>
      </c>
      <c r="E619" s="13" t="s">
        <v>168</v>
      </c>
      <c r="F619" s="13"/>
      <c r="G619" s="13" t="s">
        <v>4747</v>
      </c>
      <c r="H619" s="13" t="s">
        <v>6</v>
      </c>
      <c r="I619" s="13"/>
      <c r="J619" s="13" t="s">
        <v>5546</v>
      </c>
      <c r="K619" s="13"/>
      <c r="L619" s="13"/>
      <c r="M619" s="13" t="s">
        <v>0</v>
      </c>
      <c r="N619" s="34">
        <v>163</v>
      </c>
      <c r="O619" s="34">
        <v>0</v>
      </c>
      <c r="P619" s="34">
        <v>0</v>
      </c>
      <c r="Q619" s="34">
        <v>0</v>
      </c>
      <c r="R619" s="34">
        <v>10</v>
      </c>
      <c r="S619" s="34">
        <v>0</v>
      </c>
    </row>
    <row r="620" spans="1:19" ht="16.5" customHeight="1">
      <c r="A620" s="23">
        <v>2016</v>
      </c>
      <c r="B620" s="13" t="s">
        <v>1886</v>
      </c>
      <c r="C620" s="13" t="s">
        <v>167</v>
      </c>
      <c r="D620" s="13" t="s">
        <v>6702</v>
      </c>
      <c r="E620" s="13" t="s">
        <v>1479</v>
      </c>
      <c r="F620" s="13"/>
      <c r="G620" s="13" t="s">
        <v>4747</v>
      </c>
      <c r="H620" s="13" t="s">
        <v>6</v>
      </c>
      <c r="I620" s="13" t="s">
        <v>2394</v>
      </c>
      <c r="J620" s="13" t="s">
        <v>2963</v>
      </c>
      <c r="K620" s="13">
        <v>8</v>
      </c>
      <c r="L620" s="13" t="s">
        <v>2738</v>
      </c>
      <c r="M620" s="13" t="s">
        <v>2784</v>
      </c>
      <c r="N620" s="34">
        <v>149</v>
      </c>
      <c r="O620" s="34">
        <v>12</v>
      </c>
      <c r="P620" s="34">
        <v>0</v>
      </c>
      <c r="Q620" s="34">
        <v>12</v>
      </c>
      <c r="R620" s="34">
        <v>10</v>
      </c>
      <c r="S620" s="34">
        <v>0</v>
      </c>
    </row>
    <row r="621" spans="1:19" ht="16.5" customHeight="1">
      <c r="A621" s="23">
        <v>2016</v>
      </c>
      <c r="B621" s="13" t="s">
        <v>1886</v>
      </c>
      <c r="C621" s="13" t="s">
        <v>171</v>
      </c>
      <c r="D621" s="13" t="s">
        <v>205</v>
      </c>
      <c r="E621" s="13" t="s">
        <v>172</v>
      </c>
      <c r="F621" s="13"/>
      <c r="G621" s="13" t="s">
        <v>4747</v>
      </c>
      <c r="H621" s="13" t="s">
        <v>6</v>
      </c>
      <c r="I621" s="13" t="s">
        <v>2190</v>
      </c>
      <c r="J621" s="13" t="s">
        <v>2706</v>
      </c>
      <c r="K621" s="13" t="s">
        <v>2706</v>
      </c>
      <c r="L621" s="13" t="s">
        <v>2738</v>
      </c>
      <c r="M621" s="13" t="s">
        <v>3037</v>
      </c>
      <c r="N621" s="34">
        <v>0</v>
      </c>
      <c r="O621" s="34">
        <v>0</v>
      </c>
      <c r="P621" s="34">
        <v>0</v>
      </c>
      <c r="Q621" s="34">
        <v>0</v>
      </c>
      <c r="R621" s="34">
        <v>0</v>
      </c>
      <c r="S621" s="34">
        <v>0</v>
      </c>
    </row>
    <row r="622" spans="1:19" ht="16.5" customHeight="1">
      <c r="A622" s="23">
        <v>2016</v>
      </c>
      <c r="B622" s="13" t="s">
        <v>1886</v>
      </c>
      <c r="C622" s="13" t="s">
        <v>171</v>
      </c>
      <c r="D622" s="13" t="s">
        <v>206</v>
      </c>
      <c r="E622" s="13" t="s">
        <v>173</v>
      </c>
      <c r="F622" s="13"/>
      <c r="G622" s="13" t="s">
        <v>4747</v>
      </c>
      <c r="H622" s="13" t="s">
        <v>6</v>
      </c>
      <c r="I622" s="13" t="s">
        <v>2931</v>
      </c>
      <c r="J622" s="13" t="s">
        <v>2706</v>
      </c>
      <c r="K622" s="13" t="s">
        <v>2706</v>
      </c>
      <c r="L622" s="13" t="s">
        <v>2738</v>
      </c>
      <c r="M622" s="13" t="s">
        <v>2842</v>
      </c>
      <c r="N622" s="34">
        <v>0</v>
      </c>
      <c r="O622" s="34">
        <v>0</v>
      </c>
      <c r="P622" s="34">
        <v>0</v>
      </c>
      <c r="Q622" s="34">
        <v>0</v>
      </c>
      <c r="R622" s="34">
        <v>0</v>
      </c>
      <c r="S622" s="34">
        <v>40</v>
      </c>
    </row>
    <row r="623" spans="1:19" ht="16.5" customHeight="1">
      <c r="A623" s="23">
        <v>2016</v>
      </c>
      <c r="B623" s="13" t="s">
        <v>1886</v>
      </c>
      <c r="C623" s="13" t="s">
        <v>848</v>
      </c>
      <c r="D623" s="13" t="s">
        <v>206</v>
      </c>
      <c r="E623" s="13" t="s">
        <v>40</v>
      </c>
      <c r="F623" s="13"/>
      <c r="G623" s="13" t="s">
        <v>4747</v>
      </c>
      <c r="H623" s="13" t="s">
        <v>6</v>
      </c>
      <c r="I623" s="13" t="s">
        <v>2190</v>
      </c>
      <c r="J623" s="13" t="s">
        <v>2706</v>
      </c>
      <c r="K623" s="13" t="s">
        <v>2706</v>
      </c>
      <c r="L623" s="13"/>
      <c r="M623" s="13" t="s">
        <v>0</v>
      </c>
      <c r="N623" s="34">
        <v>0</v>
      </c>
      <c r="O623" s="34">
        <v>0</v>
      </c>
      <c r="P623" s="34">
        <v>0</v>
      </c>
      <c r="Q623" s="34">
        <v>0</v>
      </c>
      <c r="R623" s="34">
        <v>0</v>
      </c>
      <c r="S623" s="34">
        <v>53</v>
      </c>
    </row>
    <row r="624" spans="1:19" ht="16.5" customHeight="1">
      <c r="A624" s="23">
        <v>2016</v>
      </c>
      <c r="B624" s="13" t="s">
        <v>514</v>
      </c>
      <c r="C624" s="13" t="s">
        <v>3039</v>
      </c>
      <c r="D624" s="13" t="s">
        <v>206</v>
      </c>
      <c r="E624" s="13" t="s">
        <v>40</v>
      </c>
      <c r="F624" s="13"/>
      <c r="G624" s="13" t="s">
        <v>4747</v>
      </c>
      <c r="H624" s="13" t="s">
        <v>6</v>
      </c>
      <c r="I624" s="13"/>
      <c r="J624" s="13" t="s">
        <v>5546</v>
      </c>
      <c r="K624" s="13"/>
      <c r="L624" s="13" t="s">
        <v>2738</v>
      </c>
      <c r="M624" s="13" t="s">
        <v>3167</v>
      </c>
      <c r="N624" s="34">
        <v>0</v>
      </c>
      <c r="O624" s="34">
        <v>0</v>
      </c>
      <c r="P624" s="34">
        <v>0</v>
      </c>
      <c r="Q624" s="34">
        <v>0</v>
      </c>
      <c r="R624" s="34">
        <v>0</v>
      </c>
      <c r="S624" s="34">
        <v>48</v>
      </c>
    </row>
    <row r="625" spans="1:19" ht="16.5" customHeight="1">
      <c r="A625" s="23">
        <v>2016</v>
      </c>
      <c r="B625" s="13" t="s">
        <v>514</v>
      </c>
      <c r="C625" s="13" t="s">
        <v>3039</v>
      </c>
      <c r="D625" s="13" t="s">
        <v>6702</v>
      </c>
      <c r="E625" s="13" t="s">
        <v>1482</v>
      </c>
      <c r="F625" s="13"/>
      <c r="G625" s="13" t="s">
        <v>4747</v>
      </c>
      <c r="H625" s="13" t="s">
        <v>6</v>
      </c>
      <c r="I625" s="13"/>
      <c r="J625" s="13" t="s">
        <v>5546</v>
      </c>
      <c r="K625" s="13"/>
      <c r="L625" s="13" t="s">
        <v>2738</v>
      </c>
      <c r="M625" s="13" t="s">
        <v>5638</v>
      </c>
      <c r="N625" s="34">
        <v>214</v>
      </c>
      <c r="O625" s="34">
        <v>30</v>
      </c>
      <c r="P625" s="34">
        <v>26</v>
      </c>
      <c r="Q625" s="34">
        <v>56</v>
      </c>
      <c r="R625" s="34">
        <v>30</v>
      </c>
      <c r="S625" s="34">
        <v>0</v>
      </c>
    </row>
    <row r="626" spans="1:19" ht="16.5" customHeight="1">
      <c r="A626" s="23">
        <v>2016</v>
      </c>
      <c r="B626" s="13" t="s">
        <v>514</v>
      </c>
      <c r="C626" s="13" t="s">
        <v>23</v>
      </c>
      <c r="D626" s="13" t="s">
        <v>205</v>
      </c>
      <c r="E626" s="13" t="s">
        <v>174</v>
      </c>
      <c r="F626" s="13"/>
      <c r="G626" s="13" t="s">
        <v>4747</v>
      </c>
      <c r="H626" s="13" t="s">
        <v>6</v>
      </c>
      <c r="I626" s="13"/>
      <c r="J626" s="13" t="s">
        <v>5546</v>
      </c>
      <c r="K626" s="13"/>
      <c r="L626" s="13" t="s">
        <v>2738</v>
      </c>
      <c r="M626" s="13" t="s">
        <v>3121</v>
      </c>
      <c r="N626" s="34">
        <v>0</v>
      </c>
      <c r="O626" s="34">
        <v>0</v>
      </c>
      <c r="P626" s="34">
        <v>0</v>
      </c>
      <c r="Q626" s="34">
        <v>0</v>
      </c>
      <c r="R626" s="34">
        <v>0</v>
      </c>
      <c r="S626" s="34">
        <v>26</v>
      </c>
    </row>
    <row r="627" spans="1:19" ht="16.5" customHeight="1">
      <c r="A627" s="23">
        <v>2016</v>
      </c>
      <c r="B627" s="13" t="s">
        <v>514</v>
      </c>
      <c r="C627" s="13" t="s">
        <v>23</v>
      </c>
      <c r="D627" s="13" t="s">
        <v>205</v>
      </c>
      <c r="E627" s="13" t="s">
        <v>25</v>
      </c>
      <c r="F627" s="13"/>
      <c r="G627" s="13" t="s">
        <v>4747</v>
      </c>
      <c r="H627" s="13" t="s">
        <v>6</v>
      </c>
      <c r="I627" s="13"/>
      <c r="J627" s="13" t="s">
        <v>5546</v>
      </c>
      <c r="K627" s="13"/>
      <c r="L627" s="13" t="s">
        <v>2738</v>
      </c>
      <c r="M627" s="13" t="s">
        <v>5632</v>
      </c>
      <c r="N627" s="34">
        <v>0</v>
      </c>
      <c r="O627" s="34">
        <v>0</v>
      </c>
      <c r="P627" s="34">
        <v>0</v>
      </c>
      <c r="Q627" s="34">
        <v>0</v>
      </c>
      <c r="R627" s="34">
        <v>0</v>
      </c>
      <c r="S627" s="34">
        <v>26</v>
      </c>
    </row>
    <row r="628" spans="1:19" ht="16.5" customHeight="1">
      <c r="A628" s="23">
        <v>2016</v>
      </c>
      <c r="B628" s="13" t="s">
        <v>514</v>
      </c>
      <c r="C628" s="13" t="s">
        <v>23</v>
      </c>
      <c r="D628" s="13" t="s">
        <v>205</v>
      </c>
      <c r="E628" s="13" t="s">
        <v>175</v>
      </c>
      <c r="F628" s="13"/>
      <c r="G628" s="13" t="s">
        <v>4747</v>
      </c>
      <c r="H628" s="13" t="s">
        <v>6</v>
      </c>
      <c r="I628" s="13"/>
      <c r="J628" s="13" t="s">
        <v>5546</v>
      </c>
      <c r="K628" s="13"/>
      <c r="L628" s="13" t="s">
        <v>2738</v>
      </c>
      <c r="M628" s="13" t="s">
        <v>3122</v>
      </c>
      <c r="N628" s="34">
        <v>0</v>
      </c>
      <c r="O628" s="34">
        <v>0</v>
      </c>
      <c r="P628" s="34">
        <v>0</v>
      </c>
      <c r="Q628" s="34">
        <v>0</v>
      </c>
      <c r="R628" s="34">
        <v>0</v>
      </c>
      <c r="S628" s="34">
        <v>26</v>
      </c>
    </row>
    <row r="629" spans="1:19" ht="16.5" customHeight="1">
      <c r="A629" s="23">
        <v>2016</v>
      </c>
      <c r="B629" s="13" t="s">
        <v>514</v>
      </c>
      <c r="C629" s="13" t="s">
        <v>23</v>
      </c>
      <c r="D629" s="13" t="s">
        <v>205</v>
      </c>
      <c r="E629" s="13" t="s">
        <v>176</v>
      </c>
      <c r="F629" s="13"/>
      <c r="G629" s="13" t="s">
        <v>4747</v>
      </c>
      <c r="H629" s="13" t="s">
        <v>6</v>
      </c>
      <c r="I629" s="13"/>
      <c r="J629" s="13" t="s">
        <v>5546</v>
      </c>
      <c r="K629" s="13"/>
      <c r="L629" s="13" t="s">
        <v>2738</v>
      </c>
      <c r="M629" s="13" t="s">
        <v>3123</v>
      </c>
      <c r="N629" s="34">
        <v>0</v>
      </c>
      <c r="O629" s="34">
        <v>0</v>
      </c>
      <c r="P629" s="34">
        <v>0</v>
      </c>
      <c r="Q629" s="34">
        <v>0</v>
      </c>
      <c r="R629" s="34">
        <v>0</v>
      </c>
      <c r="S629" s="34">
        <v>26</v>
      </c>
    </row>
    <row r="630" spans="1:19" ht="16.5" customHeight="1">
      <c r="A630" s="23">
        <v>2016</v>
      </c>
      <c r="B630" s="13" t="s">
        <v>514</v>
      </c>
      <c r="C630" s="13" t="s">
        <v>23</v>
      </c>
      <c r="D630" s="13" t="s">
        <v>205</v>
      </c>
      <c r="E630" s="13" t="s">
        <v>177</v>
      </c>
      <c r="F630" s="13"/>
      <c r="G630" s="13" t="s">
        <v>4747</v>
      </c>
      <c r="H630" s="13" t="s">
        <v>6</v>
      </c>
      <c r="I630" s="13"/>
      <c r="J630" s="13" t="s">
        <v>5546</v>
      </c>
      <c r="K630" s="13"/>
      <c r="L630" s="13" t="s">
        <v>2738</v>
      </c>
      <c r="M630" s="13" t="s">
        <v>3124</v>
      </c>
      <c r="N630" s="34">
        <v>0</v>
      </c>
      <c r="O630" s="34">
        <v>0</v>
      </c>
      <c r="P630" s="34">
        <v>0</v>
      </c>
      <c r="Q630" s="34">
        <v>0</v>
      </c>
      <c r="R630" s="34">
        <v>0</v>
      </c>
      <c r="S630" s="34">
        <v>22</v>
      </c>
    </row>
    <row r="631" spans="1:19" ht="16.5" customHeight="1">
      <c r="A631" s="23">
        <v>2016</v>
      </c>
      <c r="B631" s="13" t="s">
        <v>514</v>
      </c>
      <c r="C631" s="13" t="s">
        <v>23</v>
      </c>
      <c r="D631" s="13" t="s">
        <v>205</v>
      </c>
      <c r="E631" s="13" t="s">
        <v>178</v>
      </c>
      <c r="F631" s="13"/>
      <c r="G631" s="13" t="s">
        <v>4747</v>
      </c>
      <c r="H631" s="13" t="s">
        <v>6</v>
      </c>
      <c r="I631" s="13"/>
      <c r="J631" s="13" t="s">
        <v>5546</v>
      </c>
      <c r="K631" s="13"/>
      <c r="L631" s="13"/>
      <c r="M631" s="13" t="s">
        <v>0</v>
      </c>
      <c r="N631" s="34">
        <v>0</v>
      </c>
      <c r="O631" s="34">
        <v>0</v>
      </c>
      <c r="P631" s="34">
        <v>0</v>
      </c>
      <c r="Q631" s="34">
        <v>0</v>
      </c>
      <c r="R631" s="34">
        <v>0</v>
      </c>
      <c r="S631" s="34">
        <v>0</v>
      </c>
    </row>
    <row r="632" spans="1:19" ht="16.5" customHeight="1">
      <c r="A632" s="23">
        <v>2016</v>
      </c>
      <c r="B632" s="13" t="s">
        <v>514</v>
      </c>
      <c r="C632" s="13" t="s">
        <v>23</v>
      </c>
      <c r="D632" s="13" t="s">
        <v>205</v>
      </c>
      <c r="E632" s="13" t="s">
        <v>179</v>
      </c>
      <c r="F632" s="13"/>
      <c r="G632" s="13" t="s">
        <v>4747</v>
      </c>
      <c r="H632" s="13" t="s">
        <v>6</v>
      </c>
      <c r="I632" s="13"/>
      <c r="J632" s="13" t="s">
        <v>5546</v>
      </c>
      <c r="K632" s="13"/>
      <c r="L632" s="13" t="s">
        <v>2738</v>
      </c>
      <c r="M632" s="13" t="s">
        <v>3125</v>
      </c>
      <c r="N632" s="34">
        <v>0</v>
      </c>
      <c r="O632" s="34">
        <v>0</v>
      </c>
      <c r="P632" s="34">
        <v>0</v>
      </c>
      <c r="Q632" s="34">
        <v>0</v>
      </c>
      <c r="R632" s="34">
        <v>0</v>
      </c>
      <c r="S632" s="34">
        <v>30</v>
      </c>
    </row>
    <row r="633" spans="1:19" ht="16.5" customHeight="1">
      <c r="A633" s="23">
        <v>2016</v>
      </c>
      <c r="B633" s="13" t="s">
        <v>514</v>
      </c>
      <c r="C633" s="13" t="s">
        <v>23</v>
      </c>
      <c r="D633" s="13" t="s">
        <v>206</v>
      </c>
      <c r="E633" s="13" t="s">
        <v>180</v>
      </c>
      <c r="F633" s="13"/>
      <c r="G633" s="13" t="s">
        <v>4747</v>
      </c>
      <c r="H633" s="13" t="s">
        <v>6</v>
      </c>
      <c r="I633" s="13"/>
      <c r="J633" s="13" t="s">
        <v>5546</v>
      </c>
      <c r="K633" s="13"/>
      <c r="L633" s="13" t="s">
        <v>2738</v>
      </c>
      <c r="M633" s="13" t="s">
        <v>5633</v>
      </c>
      <c r="N633" s="34">
        <v>0</v>
      </c>
      <c r="O633" s="34">
        <v>0</v>
      </c>
      <c r="P633" s="34">
        <v>0</v>
      </c>
      <c r="Q633" s="34">
        <v>0</v>
      </c>
      <c r="R633" s="34">
        <v>0</v>
      </c>
      <c r="S633" s="34">
        <v>50</v>
      </c>
    </row>
    <row r="634" spans="1:19" ht="16.5" customHeight="1">
      <c r="A634" s="23">
        <v>2016</v>
      </c>
      <c r="B634" s="13" t="s">
        <v>514</v>
      </c>
      <c r="C634" s="13" t="s">
        <v>23</v>
      </c>
      <c r="D634" s="13" t="s">
        <v>206</v>
      </c>
      <c r="E634" s="13" t="s">
        <v>180</v>
      </c>
      <c r="F634" s="13"/>
      <c r="G634" s="13" t="s">
        <v>208</v>
      </c>
      <c r="H634" s="13" t="s">
        <v>6</v>
      </c>
      <c r="I634" s="13"/>
      <c r="J634" s="13" t="s">
        <v>5546</v>
      </c>
      <c r="K634" s="13"/>
      <c r="L634" s="13" t="s">
        <v>2738</v>
      </c>
      <c r="M634" s="13" t="s">
        <v>3126</v>
      </c>
      <c r="N634" s="34">
        <v>0</v>
      </c>
      <c r="O634" s="34">
        <v>0</v>
      </c>
      <c r="P634" s="34">
        <v>0</v>
      </c>
      <c r="Q634" s="34">
        <v>0</v>
      </c>
      <c r="R634" s="34">
        <v>0</v>
      </c>
      <c r="S634" s="34">
        <v>50</v>
      </c>
    </row>
    <row r="635" spans="1:19" ht="16.5" customHeight="1">
      <c r="A635" s="23">
        <v>2016</v>
      </c>
      <c r="B635" s="13" t="s">
        <v>514</v>
      </c>
      <c r="C635" s="13" t="s">
        <v>23</v>
      </c>
      <c r="D635" s="13" t="s">
        <v>206</v>
      </c>
      <c r="E635" s="13" t="s">
        <v>180</v>
      </c>
      <c r="F635" s="13"/>
      <c r="G635" s="13" t="s">
        <v>209</v>
      </c>
      <c r="H635" s="13" t="s">
        <v>6</v>
      </c>
      <c r="I635" s="13"/>
      <c r="J635" s="13" t="s">
        <v>5546</v>
      </c>
      <c r="K635" s="13"/>
      <c r="L635" s="13" t="s">
        <v>2738</v>
      </c>
      <c r="M635" s="13" t="s">
        <v>3128</v>
      </c>
      <c r="N635" s="34">
        <v>0</v>
      </c>
      <c r="O635" s="34">
        <v>0</v>
      </c>
      <c r="P635" s="34">
        <v>0</v>
      </c>
      <c r="Q635" s="34">
        <v>0</v>
      </c>
      <c r="R635" s="34">
        <v>0</v>
      </c>
      <c r="S635" s="34">
        <v>50</v>
      </c>
    </row>
    <row r="636" spans="1:19" ht="16.5" customHeight="1">
      <c r="A636" s="23">
        <v>2016</v>
      </c>
      <c r="B636" s="13" t="s">
        <v>514</v>
      </c>
      <c r="C636" s="13" t="s">
        <v>23</v>
      </c>
      <c r="D636" s="13" t="s">
        <v>206</v>
      </c>
      <c r="E636" s="13" t="s">
        <v>180</v>
      </c>
      <c r="F636" s="13"/>
      <c r="G636" s="13" t="s">
        <v>210</v>
      </c>
      <c r="H636" s="13" t="s">
        <v>6</v>
      </c>
      <c r="I636" s="13"/>
      <c r="J636" s="13" t="s">
        <v>5546</v>
      </c>
      <c r="K636" s="13"/>
      <c r="L636" s="13" t="s">
        <v>2738</v>
      </c>
      <c r="M636" s="13" t="s">
        <v>3127</v>
      </c>
      <c r="N636" s="34">
        <v>0</v>
      </c>
      <c r="O636" s="34">
        <v>0</v>
      </c>
      <c r="P636" s="34">
        <v>0</v>
      </c>
      <c r="Q636" s="34">
        <v>0</v>
      </c>
      <c r="R636" s="34">
        <v>0</v>
      </c>
      <c r="S636" s="34">
        <v>50</v>
      </c>
    </row>
    <row r="637" spans="1:19" ht="16.5" customHeight="1">
      <c r="A637" s="23">
        <v>2016</v>
      </c>
      <c r="B637" s="13" t="s">
        <v>514</v>
      </c>
      <c r="C637" s="13" t="s">
        <v>23</v>
      </c>
      <c r="D637" s="13" t="s">
        <v>206</v>
      </c>
      <c r="E637" s="13" t="s">
        <v>3116</v>
      </c>
      <c r="F637" s="13"/>
      <c r="G637" s="13" t="s">
        <v>4747</v>
      </c>
      <c r="H637" s="13" t="s">
        <v>6</v>
      </c>
      <c r="I637" s="13"/>
      <c r="J637" s="13" t="s">
        <v>5546</v>
      </c>
      <c r="K637" s="13"/>
      <c r="L637" s="13"/>
      <c r="M637" s="13" t="s">
        <v>0</v>
      </c>
      <c r="N637" s="34">
        <v>0</v>
      </c>
      <c r="O637" s="34">
        <v>0</v>
      </c>
      <c r="P637" s="34">
        <v>0</v>
      </c>
      <c r="Q637" s="34">
        <v>0</v>
      </c>
      <c r="R637" s="34">
        <v>0</v>
      </c>
      <c r="S637" s="34">
        <v>0</v>
      </c>
    </row>
    <row r="638" spans="1:19" ht="16.5" customHeight="1">
      <c r="A638" s="23">
        <v>2016</v>
      </c>
      <c r="B638" s="13" t="s">
        <v>514</v>
      </c>
      <c r="C638" s="13" t="s">
        <v>23</v>
      </c>
      <c r="D638" s="13" t="s">
        <v>206</v>
      </c>
      <c r="E638" s="13" t="s">
        <v>1880</v>
      </c>
      <c r="F638" s="13"/>
      <c r="G638" s="13" t="s">
        <v>4747</v>
      </c>
      <c r="H638" s="13" t="s">
        <v>6</v>
      </c>
      <c r="I638" s="13"/>
      <c r="J638" s="13" t="s">
        <v>5546</v>
      </c>
      <c r="K638" s="13"/>
      <c r="L638" s="13" t="s">
        <v>2738</v>
      </c>
      <c r="M638" s="13" t="s">
        <v>3129</v>
      </c>
      <c r="N638" s="34">
        <v>0</v>
      </c>
      <c r="O638" s="34">
        <v>0</v>
      </c>
      <c r="P638" s="34">
        <v>0</v>
      </c>
      <c r="Q638" s="34">
        <v>0</v>
      </c>
      <c r="R638" s="34">
        <v>0</v>
      </c>
      <c r="S638" s="34">
        <v>52</v>
      </c>
    </row>
    <row r="639" spans="1:19" ht="16.5" customHeight="1">
      <c r="A639" s="23">
        <v>2016</v>
      </c>
      <c r="B639" s="13" t="s">
        <v>514</v>
      </c>
      <c r="C639" s="13" t="s">
        <v>23</v>
      </c>
      <c r="D639" s="13" t="s">
        <v>206</v>
      </c>
      <c r="E639" s="13" t="s">
        <v>985</v>
      </c>
      <c r="F639" s="13"/>
      <c r="G639" s="13" t="s">
        <v>4747</v>
      </c>
      <c r="H639" s="13" t="s">
        <v>6</v>
      </c>
      <c r="I639" s="13"/>
      <c r="J639" s="13" t="s">
        <v>5546</v>
      </c>
      <c r="K639" s="13"/>
      <c r="L639" s="13" t="s">
        <v>2738</v>
      </c>
      <c r="M639" s="13" t="s">
        <v>3130</v>
      </c>
      <c r="N639" s="34">
        <v>0</v>
      </c>
      <c r="O639" s="34">
        <v>0</v>
      </c>
      <c r="P639" s="34">
        <v>0</v>
      </c>
      <c r="Q639" s="34">
        <v>0</v>
      </c>
      <c r="R639" s="34">
        <v>0</v>
      </c>
      <c r="S639" s="34">
        <v>52</v>
      </c>
    </row>
    <row r="640" spans="1:19" ht="16.5" customHeight="1">
      <c r="A640" s="23">
        <v>2016</v>
      </c>
      <c r="B640" s="13" t="s">
        <v>514</v>
      </c>
      <c r="C640" s="13" t="s">
        <v>23</v>
      </c>
      <c r="D640" s="13" t="s">
        <v>206</v>
      </c>
      <c r="E640" s="13" t="s">
        <v>986</v>
      </c>
      <c r="F640" s="13"/>
      <c r="G640" s="13" t="s">
        <v>4747</v>
      </c>
      <c r="H640" s="13" t="s">
        <v>6</v>
      </c>
      <c r="I640" s="13"/>
      <c r="J640" s="13" t="s">
        <v>5546</v>
      </c>
      <c r="K640" s="13"/>
      <c r="L640" s="13" t="s">
        <v>2738</v>
      </c>
      <c r="M640" s="13" t="s">
        <v>5636</v>
      </c>
      <c r="N640" s="34">
        <v>0</v>
      </c>
      <c r="O640" s="34">
        <v>0</v>
      </c>
      <c r="P640" s="34">
        <v>0</v>
      </c>
      <c r="Q640" s="34">
        <v>0</v>
      </c>
      <c r="R640" s="34">
        <v>0</v>
      </c>
      <c r="S640" s="34">
        <v>50</v>
      </c>
    </row>
    <row r="641" spans="1:19" ht="16.5" customHeight="1">
      <c r="A641" s="23">
        <v>2016</v>
      </c>
      <c r="B641" s="13" t="s">
        <v>514</v>
      </c>
      <c r="C641" s="13" t="s">
        <v>23</v>
      </c>
      <c r="D641" s="13" t="s">
        <v>6702</v>
      </c>
      <c r="E641" s="13" t="s">
        <v>1453</v>
      </c>
      <c r="F641" s="13"/>
      <c r="G641" s="13" t="s">
        <v>4747</v>
      </c>
      <c r="H641" s="13" t="s">
        <v>6</v>
      </c>
      <c r="I641" s="13" t="s">
        <v>2394</v>
      </c>
      <c r="J641" s="13" t="s">
        <v>2964</v>
      </c>
      <c r="K641" s="13">
        <v>6</v>
      </c>
      <c r="L641" s="13" t="s">
        <v>2738</v>
      </c>
      <c r="M641" s="13" t="s">
        <v>3118</v>
      </c>
      <c r="N641" s="34">
        <v>118</v>
      </c>
      <c r="O641" s="34">
        <v>16</v>
      </c>
      <c r="P641" s="34">
        <v>13</v>
      </c>
      <c r="Q641" s="34">
        <v>29</v>
      </c>
      <c r="R641" s="34">
        <v>13</v>
      </c>
      <c r="S641" s="34">
        <v>0</v>
      </c>
    </row>
    <row r="642" spans="1:19" ht="16.5" customHeight="1">
      <c r="A642" s="23">
        <v>2016</v>
      </c>
      <c r="B642" s="13" t="s">
        <v>514</v>
      </c>
      <c r="C642" s="13" t="s">
        <v>23</v>
      </c>
      <c r="D642" s="13" t="s">
        <v>6702</v>
      </c>
      <c r="E642" s="13" t="s">
        <v>1460</v>
      </c>
      <c r="F642" s="13"/>
      <c r="G642" s="13" t="s">
        <v>4747</v>
      </c>
      <c r="H642" s="13" t="s">
        <v>6</v>
      </c>
      <c r="I642" s="13" t="s">
        <v>2931</v>
      </c>
      <c r="J642" s="13" t="s">
        <v>2706</v>
      </c>
      <c r="K642" s="13" t="s">
        <v>2706</v>
      </c>
      <c r="L642" s="13"/>
      <c r="M642" s="13" t="s">
        <v>0</v>
      </c>
      <c r="N642" s="34">
        <v>122</v>
      </c>
      <c r="O642" s="34">
        <v>16</v>
      </c>
      <c r="P642" s="34">
        <v>12</v>
      </c>
      <c r="Q642" s="34">
        <v>28</v>
      </c>
      <c r="R642" s="34">
        <v>12</v>
      </c>
      <c r="S642" s="34">
        <v>0</v>
      </c>
    </row>
    <row r="643" spans="1:19" ht="16.5" customHeight="1">
      <c r="A643" s="23">
        <v>2016</v>
      </c>
      <c r="B643" s="13" t="s">
        <v>514</v>
      </c>
      <c r="C643" s="13" t="s">
        <v>23</v>
      </c>
      <c r="D643" s="13" t="s">
        <v>6702</v>
      </c>
      <c r="E643" s="13" t="s">
        <v>1464</v>
      </c>
      <c r="F643" s="13"/>
      <c r="G643" s="13" t="s">
        <v>4747</v>
      </c>
      <c r="H643" s="13" t="s">
        <v>6</v>
      </c>
      <c r="I643" s="13" t="s">
        <v>2394</v>
      </c>
      <c r="J643" s="13" t="s">
        <v>2965</v>
      </c>
      <c r="K643" s="13">
        <v>4</v>
      </c>
      <c r="L643" s="13" t="s">
        <v>2738</v>
      </c>
      <c r="M643" s="13" t="s">
        <v>3119</v>
      </c>
      <c r="N643" s="34">
        <v>128</v>
      </c>
      <c r="O643" s="34">
        <v>12</v>
      </c>
      <c r="P643" s="34">
        <v>9</v>
      </c>
      <c r="Q643" s="34">
        <v>21</v>
      </c>
      <c r="R643" s="34">
        <v>13</v>
      </c>
      <c r="S643" s="34">
        <v>0</v>
      </c>
    </row>
    <row r="644" spans="1:19" ht="16.5" customHeight="1">
      <c r="A644" s="23">
        <v>2016</v>
      </c>
      <c r="B644" s="13" t="s">
        <v>514</v>
      </c>
      <c r="C644" s="13" t="s">
        <v>23</v>
      </c>
      <c r="D644" s="13" t="s">
        <v>6702</v>
      </c>
      <c r="E644" s="13" t="s">
        <v>1490</v>
      </c>
      <c r="F644" s="13"/>
      <c r="G644" s="13" t="s">
        <v>4747</v>
      </c>
      <c r="H644" s="13" t="s">
        <v>6</v>
      </c>
      <c r="I644" s="13"/>
      <c r="J644" s="13" t="s">
        <v>5546</v>
      </c>
      <c r="K644" s="13"/>
      <c r="L644" s="13" t="s">
        <v>2738</v>
      </c>
      <c r="M644" s="13" t="s">
        <v>3120</v>
      </c>
      <c r="N644" s="34">
        <v>115</v>
      </c>
      <c r="O644" s="34">
        <v>12</v>
      </c>
      <c r="P644" s="34">
        <v>12</v>
      </c>
      <c r="Q644" s="34">
        <v>24</v>
      </c>
      <c r="R644" s="34">
        <v>13</v>
      </c>
      <c r="S644" s="34">
        <v>0</v>
      </c>
    </row>
    <row r="645" spans="1:19" ht="16.5" customHeight="1">
      <c r="A645" s="23">
        <v>2016</v>
      </c>
      <c r="B645" s="13" t="s">
        <v>514</v>
      </c>
      <c r="C645" s="13" t="s">
        <v>185</v>
      </c>
      <c r="D645" s="13" t="s">
        <v>205</v>
      </c>
      <c r="E645" s="13" t="s">
        <v>186</v>
      </c>
      <c r="F645" s="13"/>
      <c r="G645" s="13" t="s">
        <v>4747</v>
      </c>
      <c r="H645" s="13" t="s">
        <v>6</v>
      </c>
      <c r="I645" s="13"/>
      <c r="J645" s="13" t="s">
        <v>5546</v>
      </c>
      <c r="K645" s="13"/>
      <c r="L645" s="13" t="s">
        <v>2738</v>
      </c>
      <c r="M645" s="13" t="s">
        <v>3139</v>
      </c>
      <c r="N645" s="34">
        <v>0</v>
      </c>
      <c r="O645" s="34">
        <v>0</v>
      </c>
      <c r="P645" s="34">
        <v>0</v>
      </c>
      <c r="Q645" s="34">
        <v>0</v>
      </c>
      <c r="R645" s="34">
        <v>0</v>
      </c>
      <c r="S645" s="34">
        <v>20</v>
      </c>
    </row>
    <row r="646" spans="1:19" ht="16.5" customHeight="1">
      <c r="A646" s="23">
        <v>2016</v>
      </c>
      <c r="B646" s="13" t="s">
        <v>514</v>
      </c>
      <c r="C646" s="13" t="s">
        <v>185</v>
      </c>
      <c r="D646" s="13" t="s">
        <v>205</v>
      </c>
      <c r="E646" s="13" t="s">
        <v>43</v>
      </c>
      <c r="F646" s="13"/>
      <c r="G646" s="13" t="s">
        <v>4747</v>
      </c>
      <c r="H646" s="13" t="s">
        <v>6</v>
      </c>
      <c r="I646" s="13"/>
      <c r="J646" s="13" t="s">
        <v>5546</v>
      </c>
      <c r="K646" s="13"/>
      <c r="L646" s="13" t="s">
        <v>2738</v>
      </c>
      <c r="M646" s="13" t="s">
        <v>3140</v>
      </c>
      <c r="N646" s="34">
        <v>0</v>
      </c>
      <c r="O646" s="34">
        <v>0</v>
      </c>
      <c r="P646" s="34">
        <v>0</v>
      </c>
      <c r="Q646" s="34">
        <v>0</v>
      </c>
      <c r="R646" s="34">
        <v>0</v>
      </c>
      <c r="S646" s="34">
        <v>24</v>
      </c>
    </row>
    <row r="647" spans="1:19" ht="16.5" customHeight="1">
      <c r="A647" s="23">
        <v>2016</v>
      </c>
      <c r="B647" s="13" t="s">
        <v>514</v>
      </c>
      <c r="C647" s="13" t="s">
        <v>185</v>
      </c>
      <c r="D647" s="13" t="s">
        <v>205</v>
      </c>
      <c r="E647" s="13" t="s">
        <v>187</v>
      </c>
      <c r="F647" s="13"/>
      <c r="G647" s="13" t="s">
        <v>4747</v>
      </c>
      <c r="H647" s="13" t="s">
        <v>6</v>
      </c>
      <c r="I647" s="13"/>
      <c r="J647" s="13" t="s">
        <v>5546</v>
      </c>
      <c r="K647" s="13"/>
      <c r="L647" s="13" t="s">
        <v>2738</v>
      </c>
      <c r="M647" s="13" t="s">
        <v>3141</v>
      </c>
      <c r="N647" s="34">
        <v>0</v>
      </c>
      <c r="O647" s="34">
        <v>0</v>
      </c>
      <c r="P647" s="34">
        <v>0</v>
      </c>
      <c r="Q647" s="34">
        <v>0</v>
      </c>
      <c r="R647" s="34">
        <v>0</v>
      </c>
      <c r="S647" s="34">
        <v>27</v>
      </c>
    </row>
    <row r="648" spans="1:19" ht="16.5" customHeight="1">
      <c r="A648" s="23">
        <v>2016</v>
      </c>
      <c r="B648" s="13" t="s">
        <v>514</v>
      </c>
      <c r="C648" s="13" t="s">
        <v>185</v>
      </c>
      <c r="D648" s="13" t="s">
        <v>205</v>
      </c>
      <c r="E648" s="13" t="s">
        <v>188</v>
      </c>
      <c r="F648" s="13"/>
      <c r="G648" s="13" t="s">
        <v>4747</v>
      </c>
      <c r="H648" s="13" t="s">
        <v>6</v>
      </c>
      <c r="I648" s="13"/>
      <c r="J648" s="13" t="s">
        <v>5546</v>
      </c>
      <c r="K648" s="13"/>
      <c r="L648" s="13" t="s">
        <v>2738</v>
      </c>
      <c r="M648" s="13" t="s">
        <v>3142</v>
      </c>
      <c r="N648" s="34">
        <v>0</v>
      </c>
      <c r="O648" s="34">
        <v>0</v>
      </c>
      <c r="P648" s="34">
        <v>0</v>
      </c>
      <c r="Q648" s="34">
        <v>0</v>
      </c>
      <c r="R648" s="34">
        <v>0</v>
      </c>
      <c r="S648" s="34">
        <v>25</v>
      </c>
    </row>
    <row r="649" spans="1:19" ht="16.5" customHeight="1">
      <c r="A649" s="23">
        <v>2016</v>
      </c>
      <c r="B649" s="13" t="s">
        <v>514</v>
      </c>
      <c r="C649" s="13" t="s">
        <v>185</v>
      </c>
      <c r="D649" s="13" t="s">
        <v>205</v>
      </c>
      <c r="E649" s="13" t="s">
        <v>189</v>
      </c>
      <c r="F649" s="13"/>
      <c r="G649" s="13" t="s">
        <v>4747</v>
      </c>
      <c r="H649" s="13" t="s">
        <v>6</v>
      </c>
      <c r="I649" s="13"/>
      <c r="J649" s="13" t="s">
        <v>5546</v>
      </c>
      <c r="K649" s="13"/>
      <c r="L649" s="13" t="s">
        <v>2738</v>
      </c>
      <c r="M649" s="13" t="s">
        <v>3143</v>
      </c>
      <c r="N649" s="34">
        <v>0</v>
      </c>
      <c r="O649" s="34">
        <v>0</v>
      </c>
      <c r="P649" s="34">
        <v>0</v>
      </c>
      <c r="Q649" s="34">
        <v>0</v>
      </c>
      <c r="R649" s="34">
        <v>0</v>
      </c>
      <c r="S649" s="34">
        <v>25</v>
      </c>
    </row>
    <row r="650" spans="1:19" ht="16.5" customHeight="1">
      <c r="A650" s="23">
        <v>2016</v>
      </c>
      <c r="B650" s="13" t="s">
        <v>514</v>
      </c>
      <c r="C650" s="13" t="s">
        <v>185</v>
      </c>
      <c r="D650" s="13" t="s">
        <v>206</v>
      </c>
      <c r="E650" s="13" t="s">
        <v>1452</v>
      </c>
      <c r="F650" s="13"/>
      <c r="G650" s="13" t="s">
        <v>4747</v>
      </c>
      <c r="H650" s="13" t="s">
        <v>195</v>
      </c>
      <c r="I650" s="13"/>
      <c r="J650" s="13" t="s">
        <v>5546</v>
      </c>
      <c r="K650" s="13"/>
      <c r="L650" s="13" t="s">
        <v>2738</v>
      </c>
      <c r="M650" s="13" t="s">
        <v>3145</v>
      </c>
      <c r="N650" s="34">
        <v>0</v>
      </c>
      <c r="O650" s="34">
        <v>0</v>
      </c>
      <c r="P650" s="34">
        <v>0</v>
      </c>
      <c r="Q650" s="34">
        <v>0</v>
      </c>
      <c r="R650" s="34">
        <v>0</v>
      </c>
      <c r="S650" s="34">
        <v>44</v>
      </c>
    </row>
    <row r="651" spans="1:19" ht="16.5" customHeight="1">
      <c r="A651" s="23">
        <v>2016</v>
      </c>
      <c r="B651" s="13" t="s">
        <v>514</v>
      </c>
      <c r="C651" s="13" t="s">
        <v>185</v>
      </c>
      <c r="D651" s="13" t="s">
        <v>206</v>
      </c>
      <c r="E651" s="13" t="s">
        <v>1450</v>
      </c>
      <c r="F651" s="13"/>
      <c r="G651" s="13" t="s">
        <v>4747</v>
      </c>
      <c r="H651" s="13" t="s">
        <v>6</v>
      </c>
      <c r="I651" s="13"/>
      <c r="J651" s="13" t="s">
        <v>5546</v>
      </c>
      <c r="K651" s="13"/>
      <c r="L651" s="13" t="s">
        <v>2738</v>
      </c>
      <c r="M651" s="13" t="s">
        <v>3149</v>
      </c>
      <c r="N651" s="34">
        <v>0</v>
      </c>
      <c r="O651" s="34">
        <v>0</v>
      </c>
      <c r="P651" s="34">
        <v>0</v>
      </c>
      <c r="Q651" s="34">
        <v>0</v>
      </c>
      <c r="R651" s="34">
        <v>0</v>
      </c>
      <c r="S651" s="34">
        <v>48</v>
      </c>
    </row>
    <row r="652" spans="1:19" ht="16.5" customHeight="1">
      <c r="A652" s="23">
        <v>2016</v>
      </c>
      <c r="B652" s="13" t="s">
        <v>514</v>
      </c>
      <c r="C652" s="13" t="s">
        <v>185</v>
      </c>
      <c r="D652" s="13" t="s">
        <v>206</v>
      </c>
      <c r="E652" s="13" t="s">
        <v>191</v>
      </c>
      <c r="F652" s="13"/>
      <c r="G652" s="13" t="s">
        <v>4747</v>
      </c>
      <c r="H652" s="13" t="s">
        <v>6</v>
      </c>
      <c r="I652" s="13"/>
      <c r="J652" s="13" t="s">
        <v>5546</v>
      </c>
      <c r="K652" s="13"/>
      <c r="L652" s="13" t="s">
        <v>2738</v>
      </c>
      <c r="M652" s="13" t="s">
        <v>3146</v>
      </c>
      <c r="N652" s="34">
        <v>0</v>
      </c>
      <c r="O652" s="34">
        <v>0</v>
      </c>
      <c r="P652" s="34">
        <v>0</v>
      </c>
      <c r="Q652" s="34">
        <v>0</v>
      </c>
      <c r="R652" s="34">
        <v>0</v>
      </c>
      <c r="S652" s="34">
        <v>46</v>
      </c>
    </row>
    <row r="653" spans="1:19" ht="16.5" customHeight="1">
      <c r="A653" s="23">
        <v>2016</v>
      </c>
      <c r="B653" s="13" t="s">
        <v>514</v>
      </c>
      <c r="C653" s="13" t="s">
        <v>185</v>
      </c>
      <c r="D653" s="13" t="s">
        <v>206</v>
      </c>
      <c r="E653" s="13" t="s">
        <v>88</v>
      </c>
      <c r="F653" s="13"/>
      <c r="G653" s="13" t="s">
        <v>4747</v>
      </c>
      <c r="H653" s="13" t="s">
        <v>6</v>
      </c>
      <c r="I653" s="13"/>
      <c r="J653" s="13" t="s">
        <v>5546</v>
      </c>
      <c r="K653" s="13"/>
      <c r="L653" s="13" t="s">
        <v>2738</v>
      </c>
      <c r="M653" s="13" t="s">
        <v>3147</v>
      </c>
      <c r="N653" s="34">
        <v>0</v>
      </c>
      <c r="O653" s="34">
        <v>0</v>
      </c>
      <c r="P653" s="34">
        <v>0</v>
      </c>
      <c r="Q653" s="34">
        <v>0</v>
      </c>
      <c r="R653" s="34">
        <v>0</v>
      </c>
      <c r="S653" s="34">
        <v>47</v>
      </c>
    </row>
    <row r="654" spans="1:19" ht="16.5" customHeight="1">
      <c r="A654" s="23">
        <v>2016</v>
      </c>
      <c r="B654" s="13" t="s">
        <v>514</v>
      </c>
      <c r="C654" s="13" t="s">
        <v>185</v>
      </c>
      <c r="D654" s="13" t="s">
        <v>206</v>
      </c>
      <c r="E654" s="13" t="s">
        <v>190</v>
      </c>
      <c r="F654" s="13"/>
      <c r="G654" s="13" t="s">
        <v>4747</v>
      </c>
      <c r="H654" s="13" t="s">
        <v>6</v>
      </c>
      <c r="I654" s="13"/>
      <c r="J654" s="13" t="s">
        <v>5546</v>
      </c>
      <c r="K654" s="13"/>
      <c r="L654" s="13"/>
      <c r="M654" s="13" t="s">
        <v>0</v>
      </c>
      <c r="N654" s="34">
        <v>0</v>
      </c>
      <c r="O654" s="34">
        <v>0</v>
      </c>
      <c r="P654" s="34">
        <v>0</v>
      </c>
      <c r="Q654" s="34">
        <v>0</v>
      </c>
      <c r="R654" s="34">
        <v>0</v>
      </c>
      <c r="S654" s="34">
        <v>50</v>
      </c>
    </row>
    <row r="655" spans="1:19" ht="16.5" customHeight="1">
      <c r="A655" s="23">
        <v>2016</v>
      </c>
      <c r="B655" s="13" t="s">
        <v>514</v>
      </c>
      <c r="C655" s="13" t="s">
        <v>185</v>
      </c>
      <c r="D655" s="13" t="s">
        <v>206</v>
      </c>
      <c r="E655" s="13" t="s">
        <v>193</v>
      </c>
      <c r="F655" s="13"/>
      <c r="G655" s="13" t="s">
        <v>4747</v>
      </c>
      <c r="H655" s="13" t="s">
        <v>6</v>
      </c>
      <c r="I655" s="13"/>
      <c r="J655" s="13" t="s">
        <v>5546</v>
      </c>
      <c r="K655" s="13"/>
      <c r="L655" s="13" t="s">
        <v>2738</v>
      </c>
      <c r="M655" s="13" t="s">
        <v>3148</v>
      </c>
      <c r="N655" s="34">
        <v>0</v>
      </c>
      <c r="O655" s="34">
        <v>0</v>
      </c>
      <c r="P655" s="34">
        <v>0</v>
      </c>
      <c r="Q655" s="34">
        <v>0</v>
      </c>
      <c r="R655" s="34">
        <v>0</v>
      </c>
      <c r="S655" s="34">
        <v>45</v>
      </c>
    </row>
    <row r="656" spans="1:19" ht="16.5" customHeight="1">
      <c r="A656" s="23">
        <v>2016</v>
      </c>
      <c r="B656" s="13" t="s">
        <v>514</v>
      </c>
      <c r="C656" s="13" t="s">
        <v>185</v>
      </c>
      <c r="D656" s="13" t="s">
        <v>6702</v>
      </c>
      <c r="E656" s="13" t="s">
        <v>559</v>
      </c>
      <c r="F656" s="13"/>
      <c r="G656" s="13" t="s">
        <v>4747</v>
      </c>
      <c r="H656" s="13" t="s">
        <v>6</v>
      </c>
      <c r="I656" s="13" t="s">
        <v>2931</v>
      </c>
      <c r="J656" s="13" t="s">
        <v>2706</v>
      </c>
      <c r="K656" s="13" t="s">
        <v>2706</v>
      </c>
      <c r="L656" s="13" t="s">
        <v>2738</v>
      </c>
      <c r="M656" s="13" t="s">
        <v>3132</v>
      </c>
      <c r="N656" s="34">
        <v>113</v>
      </c>
      <c r="O656" s="34">
        <v>27</v>
      </c>
      <c r="P656" s="34">
        <v>9</v>
      </c>
      <c r="Q656" s="34">
        <v>36</v>
      </c>
      <c r="R656" s="34">
        <v>13</v>
      </c>
      <c r="S656" s="34">
        <v>0</v>
      </c>
    </row>
    <row r="657" spans="1:19" ht="16.5" customHeight="1">
      <c r="A657" s="23">
        <v>2016</v>
      </c>
      <c r="B657" s="13" t="s">
        <v>514</v>
      </c>
      <c r="C657" s="13" t="s">
        <v>185</v>
      </c>
      <c r="D657" s="13" t="s">
        <v>6702</v>
      </c>
      <c r="E657" s="13" t="s">
        <v>1455</v>
      </c>
      <c r="F657" s="13"/>
      <c r="G657" s="13" t="s">
        <v>4747</v>
      </c>
      <c r="H657" s="13" t="s">
        <v>6</v>
      </c>
      <c r="I657" s="13" t="s">
        <v>2931</v>
      </c>
      <c r="J657" s="13" t="s">
        <v>2706</v>
      </c>
      <c r="K657" s="13" t="s">
        <v>2706</v>
      </c>
      <c r="L657" s="13" t="s">
        <v>2738</v>
      </c>
      <c r="M657" s="13" t="s">
        <v>3133</v>
      </c>
      <c r="N657" s="34">
        <v>110</v>
      </c>
      <c r="O657" s="34">
        <v>12</v>
      </c>
      <c r="P657" s="34">
        <v>12</v>
      </c>
      <c r="Q657" s="34">
        <v>24</v>
      </c>
      <c r="R657" s="34">
        <v>10</v>
      </c>
      <c r="S657" s="34">
        <v>0</v>
      </c>
    </row>
    <row r="658" spans="1:19" ht="16.5" customHeight="1">
      <c r="A658" s="23">
        <v>2016</v>
      </c>
      <c r="B658" s="13" t="s">
        <v>514</v>
      </c>
      <c r="C658" s="13" t="s">
        <v>185</v>
      </c>
      <c r="D658" s="13" t="s">
        <v>6702</v>
      </c>
      <c r="E658" s="13" t="s">
        <v>1458</v>
      </c>
      <c r="F658" s="13"/>
      <c r="G658" s="13" t="s">
        <v>4747</v>
      </c>
      <c r="H658" s="13" t="s">
        <v>6</v>
      </c>
      <c r="I658" s="13" t="s">
        <v>2394</v>
      </c>
      <c r="J658" s="13" t="s">
        <v>2966</v>
      </c>
      <c r="K658" s="13">
        <v>4</v>
      </c>
      <c r="L658" s="13" t="s">
        <v>2738</v>
      </c>
      <c r="M658" s="13" t="s">
        <v>3135</v>
      </c>
      <c r="N658" s="34">
        <v>112</v>
      </c>
      <c r="O658" s="34">
        <v>19</v>
      </c>
      <c r="P658" s="34">
        <v>19</v>
      </c>
      <c r="Q658" s="34">
        <v>38</v>
      </c>
      <c r="R658" s="34">
        <v>12</v>
      </c>
      <c r="S658" s="34">
        <v>0</v>
      </c>
    </row>
    <row r="659" spans="1:19" ht="16.5" customHeight="1">
      <c r="A659" s="23">
        <v>2016</v>
      </c>
      <c r="B659" s="13" t="s">
        <v>514</v>
      </c>
      <c r="C659" s="13" t="s">
        <v>185</v>
      </c>
      <c r="D659" s="13" t="s">
        <v>6702</v>
      </c>
      <c r="E659" s="13" t="s">
        <v>1485</v>
      </c>
      <c r="F659" s="13"/>
      <c r="G659" s="13" t="s">
        <v>4747</v>
      </c>
      <c r="H659" s="13" t="s">
        <v>6</v>
      </c>
      <c r="I659" s="13" t="s">
        <v>2394</v>
      </c>
      <c r="J659" s="13" t="s">
        <v>5672</v>
      </c>
      <c r="K659" s="13">
        <v>4</v>
      </c>
      <c r="L659" s="13"/>
      <c r="M659" s="13" t="s">
        <v>0</v>
      </c>
      <c r="N659" s="34">
        <v>102</v>
      </c>
      <c r="O659" s="34">
        <v>33</v>
      </c>
      <c r="P659" s="34">
        <v>13</v>
      </c>
      <c r="Q659" s="34">
        <v>46</v>
      </c>
      <c r="R659" s="34">
        <v>14</v>
      </c>
      <c r="S659" s="34">
        <v>0</v>
      </c>
    </row>
    <row r="660" spans="1:19" ht="16.5" customHeight="1">
      <c r="A660" s="23">
        <v>2016</v>
      </c>
      <c r="B660" s="13" t="s">
        <v>514</v>
      </c>
      <c r="C660" s="13" t="s">
        <v>185</v>
      </c>
      <c r="D660" s="13" t="s">
        <v>6702</v>
      </c>
      <c r="E660" s="13" t="s">
        <v>1461</v>
      </c>
      <c r="F660" s="13"/>
      <c r="G660" s="13" t="s">
        <v>4747</v>
      </c>
      <c r="H660" s="13" t="s">
        <v>6</v>
      </c>
      <c r="I660" s="13" t="s">
        <v>2394</v>
      </c>
      <c r="J660" s="13" t="s">
        <v>2967</v>
      </c>
      <c r="K660" s="13">
        <v>6</v>
      </c>
      <c r="L660" s="13" t="s">
        <v>2738</v>
      </c>
      <c r="M660" s="13" t="s">
        <v>2967</v>
      </c>
      <c r="N660" s="34">
        <v>138</v>
      </c>
      <c r="O660" s="34">
        <v>18</v>
      </c>
      <c r="P660" s="34">
        <v>18</v>
      </c>
      <c r="Q660" s="34">
        <v>36</v>
      </c>
      <c r="R660" s="34">
        <v>18</v>
      </c>
      <c r="S660" s="34">
        <v>0</v>
      </c>
    </row>
    <row r="661" spans="1:19" ht="16.5" customHeight="1">
      <c r="A661" s="23">
        <v>2016</v>
      </c>
      <c r="B661" s="13" t="s">
        <v>514</v>
      </c>
      <c r="C661" s="13" t="s">
        <v>185</v>
      </c>
      <c r="D661" s="13" t="s">
        <v>6702</v>
      </c>
      <c r="E661" s="13" t="s">
        <v>1488</v>
      </c>
      <c r="F661" s="13"/>
      <c r="G661" s="13" t="s">
        <v>4747</v>
      </c>
      <c r="H661" s="13" t="s">
        <v>6</v>
      </c>
      <c r="I661" s="13" t="s">
        <v>2931</v>
      </c>
      <c r="J661" s="13" t="s">
        <v>2706</v>
      </c>
      <c r="K661" s="13" t="s">
        <v>2706</v>
      </c>
      <c r="L661" s="13" t="s">
        <v>2738</v>
      </c>
      <c r="M661" s="13" t="s">
        <v>3134</v>
      </c>
      <c r="N661" s="34">
        <v>99</v>
      </c>
      <c r="O661" s="34">
        <v>24</v>
      </c>
      <c r="P661" s="34">
        <v>12</v>
      </c>
      <c r="Q661" s="34">
        <v>36</v>
      </c>
      <c r="R661" s="34">
        <v>9</v>
      </c>
      <c r="S661" s="34">
        <v>0</v>
      </c>
    </row>
    <row r="662" spans="1:19" ht="16.5" customHeight="1">
      <c r="A662" s="23">
        <v>2016</v>
      </c>
      <c r="B662" s="13" t="s">
        <v>514</v>
      </c>
      <c r="C662" s="13" t="s">
        <v>185</v>
      </c>
      <c r="D662" s="13" t="s">
        <v>6702</v>
      </c>
      <c r="E662" s="13" t="s">
        <v>1468</v>
      </c>
      <c r="F662" s="13"/>
      <c r="G662" s="13" t="s">
        <v>4747</v>
      </c>
      <c r="H662" s="13" t="s">
        <v>6</v>
      </c>
      <c r="I662" s="13"/>
      <c r="J662" s="13" t="s">
        <v>5546</v>
      </c>
      <c r="K662" s="13"/>
      <c r="L662" s="13" t="s">
        <v>2738</v>
      </c>
      <c r="M662" s="13" t="s">
        <v>3137</v>
      </c>
      <c r="N662" s="34">
        <v>110</v>
      </c>
      <c r="O662" s="34">
        <v>16</v>
      </c>
      <c r="P662" s="34">
        <v>12</v>
      </c>
      <c r="Q662" s="34">
        <v>28</v>
      </c>
      <c r="R662" s="34">
        <v>10</v>
      </c>
      <c r="S662" s="34">
        <v>0</v>
      </c>
    </row>
    <row r="663" spans="1:19" ht="16.5" customHeight="1">
      <c r="A663" s="23">
        <v>2016</v>
      </c>
      <c r="B663" s="13" t="s">
        <v>514</v>
      </c>
      <c r="C663" s="13" t="s">
        <v>185</v>
      </c>
      <c r="D663" s="13" t="s">
        <v>6702</v>
      </c>
      <c r="E663" s="13" t="s">
        <v>584</v>
      </c>
      <c r="F663" s="13"/>
      <c r="G663" s="13" t="s">
        <v>4747</v>
      </c>
      <c r="H663" s="13" t="s">
        <v>6</v>
      </c>
      <c r="I663" s="13" t="s">
        <v>2394</v>
      </c>
      <c r="J663" s="13" t="s">
        <v>2968</v>
      </c>
      <c r="K663" s="13">
        <v>6</v>
      </c>
      <c r="L663" s="13" t="s">
        <v>2738</v>
      </c>
      <c r="M663" s="13" t="s">
        <v>3138</v>
      </c>
      <c r="N663" s="34">
        <v>123</v>
      </c>
      <c r="O663" s="34">
        <v>18</v>
      </c>
      <c r="P663" s="34">
        <v>15</v>
      </c>
      <c r="Q663" s="34">
        <v>33</v>
      </c>
      <c r="R663" s="34">
        <v>15</v>
      </c>
      <c r="S663" s="34">
        <v>0</v>
      </c>
    </row>
    <row r="664" spans="1:19" ht="16.5" customHeight="1">
      <c r="A664" s="23">
        <v>2016</v>
      </c>
      <c r="B664" s="13" t="s">
        <v>514</v>
      </c>
      <c r="C664" s="13" t="s">
        <v>3925</v>
      </c>
      <c r="D664" s="13" t="s">
        <v>207</v>
      </c>
      <c r="E664" s="13" t="s">
        <v>119</v>
      </c>
      <c r="F664" s="13"/>
      <c r="G664" s="13" t="s">
        <v>4747</v>
      </c>
      <c r="H664" s="13" t="s">
        <v>6</v>
      </c>
      <c r="I664" s="13" t="s">
        <v>2931</v>
      </c>
      <c r="J664" s="13" t="s">
        <v>2706</v>
      </c>
      <c r="K664" s="13" t="s">
        <v>2706</v>
      </c>
      <c r="L664" s="13" t="s">
        <v>2738</v>
      </c>
      <c r="M664" s="13" t="s">
        <v>3150</v>
      </c>
      <c r="N664" s="34">
        <v>0</v>
      </c>
      <c r="O664" s="34">
        <v>0</v>
      </c>
      <c r="P664" s="34">
        <v>0</v>
      </c>
      <c r="Q664" s="34">
        <v>0</v>
      </c>
      <c r="R664" s="34">
        <v>0</v>
      </c>
      <c r="S664" s="34">
        <v>112</v>
      </c>
    </row>
    <row r="665" spans="1:19" ht="16.5" customHeight="1">
      <c r="A665" s="23">
        <v>2016</v>
      </c>
      <c r="B665" s="13" t="s">
        <v>514</v>
      </c>
      <c r="C665" s="13" t="s">
        <v>3925</v>
      </c>
      <c r="D665" s="13" t="s">
        <v>205</v>
      </c>
      <c r="E665" s="13" t="s">
        <v>108</v>
      </c>
      <c r="F665" s="13"/>
      <c r="G665" s="13" t="s">
        <v>4747</v>
      </c>
      <c r="H665" s="13" t="s">
        <v>6</v>
      </c>
      <c r="I665" s="13"/>
      <c r="J665" s="13" t="s">
        <v>5546</v>
      </c>
      <c r="K665" s="13"/>
      <c r="L665" s="13" t="s">
        <v>2738</v>
      </c>
      <c r="M665" s="13" t="s">
        <v>3156</v>
      </c>
      <c r="N665" s="34">
        <v>0</v>
      </c>
      <c r="O665" s="34">
        <v>0</v>
      </c>
      <c r="P665" s="34">
        <v>0</v>
      </c>
      <c r="Q665" s="34">
        <v>0</v>
      </c>
      <c r="R665" s="34">
        <v>0</v>
      </c>
      <c r="S665" s="34">
        <v>30</v>
      </c>
    </row>
    <row r="666" spans="1:19" ht="16.5" customHeight="1">
      <c r="A666" s="23">
        <v>2016</v>
      </c>
      <c r="B666" s="13" t="s">
        <v>514</v>
      </c>
      <c r="C666" s="13" t="s">
        <v>3925</v>
      </c>
      <c r="D666" s="13" t="s">
        <v>205</v>
      </c>
      <c r="E666" s="13" t="s">
        <v>196</v>
      </c>
      <c r="F666" s="13"/>
      <c r="G666" s="13" t="s">
        <v>4747</v>
      </c>
      <c r="H666" s="13" t="s">
        <v>6</v>
      </c>
      <c r="I666" s="13"/>
      <c r="J666" s="13" t="s">
        <v>5546</v>
      </c>
      <c r="K666" s="13"/>
      <c r="L666" s="13" t="s">
        <v>2738</v>
      </c>
      <c r="M666" s="13" t="s">
        <v>3158</v>
      </c>
      <c r="N666" s="34">
        <v>0</v>
      </c>
      <c r="O666" s="34">
        <v>0</v>
      </c>
      <c r="P666" s="34">
        <v>0</v>
      </c>
      <c r="Q666" s="34">
        <v>0</v>
      </c>
      <c r="R666" s="34">
        <v>0</v>
      </c>
      <c r="S666" s="34">
        <v>0</v>
      </c>
    </row>
    <row r="667" spans="1:19" ht="16.5" customHeight="1">
      <c r="A667" s="23">
        <v>2016</v>
      </c>
      <c r="B667" s="13" t="s">
        <v>514</v>
      </c>
      <c r="C667" s="13" t="s">
        <v>3925</v>
      </c>
      <c r="D667" s="13" t="s">
        <v>205</v>
      </c>
      <c r="E667" s="13" t="s">
        <v>197</v>
      </c>
      <c r="F667" s="13"/>
      <c r="G667" s="13" t="s">
        <v>4747</v>
      </c>
      <c r="H667" s="13" t="s">
        <v>6</v>
      </c>
      <c r="I667" s="13"/>
      <c r="J667" s="13" t="s">
        <v>5546</v>
      </c>
      <c r="K667" s="13"/>
      <c r="L667" s="13" t="s">
        <v>2738</v>
      </c>
      <c r="M667" s="13" t="s">
        <v>5634</v>
      </c>
      <c r="N667" s="34">
        <v>0</v>
      </c>
      <c r="O667" s="34">
        <v>0</v>
      </c>
      <c r="P667" s="34">
        <v>0</v>
      </c>
      <c r="Q667" s="34">
        <v>0</v>
      </c>
      <c r="R667" s="34">
        <v>0</v>
      </c>
      <c r="S667" s="34">
        <v>26</v>
      </c>
    </row>
    <row r="668" spans="1:19" ht="16.5" customHeight="1">
      <c r="A668" s="23">
        <v>2016</v>
      </c>
      <c r="B668" s="13" t="s">
        <v>514</v>
      </c>
      <c r="C668" s="13" t="s">
        <v>3925</v>
      </c>
      <c r="D668" s="13" t="s">
        <v>205</v>
      </c>
      <c r="E668" s="13" t="s">
        <v>110</v>
      </c>
      <c r="F668" s="13"/>
      <c r="G668" s="13" t="s">
        <v>4747</v>
      </c>
      <c r="H668" s="13" t="s">
        <v>6</v>
      </c>
      <c r="I668" s="13"/>
      <c r="J668" s="13" t="s">
        <v>5546</v>
      </c>
      <c r="K668" s="13"/>
      <c r="L668" s="13" t="s">
        <v>2738</v>
      </c>
      <c r="M668" s="13" t="s">
        <v>3160</v>
      </c>
      <c r="N668" s="34">
        <v>0</v>
      </c>
      <c r="O668" s="34">
        <v>0</v>
      </c>
      <c r="P668" s="34">
        <v>0</v>
      </c>
      <c r="Q668" s="34">
        <v>0</v>
      </c>
      <c r="R668" s="34">
        <v>0</v>
      </c>
      <c r="S668" s="34">
        <v>30</v>
      </c>
    </row>
    <row r="669" spans="1:19" ht="16.5" customHeight="1">
      <c r="A669" s="23">
        <v>2016</v>
      </c>
      <c r="B669" s="13" t="s">
        <v>514</v>
      </c>
      <c r="C669" s="13" t="s">
        <v>3925</v>
      </c>
      <c r="D669" s="13" t="s">
        <v>206</v>
      </c>
      <c r="E669" s="13" t="s">
        <v>198</v>
      </c>
      <c r="F669" s="13"/>
      <c r="G669" s="13" t="s">
        <v>4747</v>
      </c>
      <c r="H669" s="13" t="s">
        <v>6</v>
      </c>
      <c r="I669" s="13"/>
      <c r="J669" s="13" t="s">
        <v>5546</v>
      </c>
      <c r="K669" s="13"/>
      <c r="L669" s="13" t="s">
        <v>2738</v>
      </c>
      <c r="M669" s="13" t="s">
        <v>5635</v>
      </c>
      <c r="N669" s="34">
        <v>0</v>
      </c>
      <c r="O669" s="34">
        <v>0</v>
      </c>
      <c r="P669" s="34">
        <v>0</v>
      </c>
      <c r="Q669" s="34">
        <v>0</v>
      </c>
      <c r="R669" s="34">
        <v>0</v>
      </c>
      <c r="S669" s="34">
        <v>44</v>
      </c>
    </row>
    <row r="670" spans="1:19" ht="16.5" customHeight="1">
      <c r="A670" s="23">
        <v>2016</v>
      </c>
      <c r="B670" s="13" t="s">
        <v>514</v>
      </c>
      <c r="C670" s="13" t="s">
        <v>3925</v>
      </c>
      <c r="D670" s="13" t="s">
        <v>206</v>
      </c>
      <c r="E670" s="13" t="s">
        <v>115</v>
      </c>
      <c r="F670" s="13"/>
      <c r="G670" s="13" t="s">
        <v>4747</v>
      </c>
      <c r="H670" s="13" t="s">
        <v>6</v>
      </c>
      <c r="I670" s="13"/>
      <c r="J670" s="13" t="s">
        <v>5546</v>
      </c>
      <c r="K670" s="13"/>
      <c r="L670" s="13" t="s">
        <v>2738</v>
      </c>
      <c r="M670" s="13" t="s">
        <v>3161</v>
      </c>
      <c r="N670" s="34">
        <v>0</v>
      </c>
      <c r="O670" s="34">
        <v>0</v>
      </c>
      <c r="P670" s="34">
        <v>0</v>
      </c>
      <c r="Q670" s="34">
        <v>0</v>
      </c>
      <c r="R670" s="34">
        <v>0</v>
      </c>
      <c r="S670" s="34">
        <v>44</v>
      </c>
    </row>
    <row r="671" spans="1:19" ht="16.5" customHeight="1">
      <c r="A671" s="23">
        <v>2016</v>
      </c>
      <c r="B671" s="13" t="s">
        <v>514</v>
      </c>
      <c r="C671" s="13" t="s">
        <v>3925</v>
      </c>
      <c r="D671" s="13" t="s">
        <v>206</v>
      </c>
      <c r="E671" s="13" t="s">
        <v>1422</v>
      </c>
      <c r="F671" s="13"/>
      <c r="G671" s="13" t="s">
        <v>4747</v>
      </c>
      <c r="H671" s="13" t="s">
        <v>6</v>
      </c>
      <c r="I671" s="13"/>
      <c r="J671" s="13" t="s">
        <v>5546</v>
      </c>
      <c r="K671" s="13"/>
      <c r="L671" s="13" t="s">
        <v>2738</v>
      </c>
      <c r="M671" s="13" t="s">
        <v>3162</v>
      </c>
      <c r="N671" s="34">
        <v>0</v>
      </c>
      <c r="O671" s="34">
        <v>0</v>
      </c>
      <c r="P671" s="34">
        <v>0</v>
      </c>
      <c r="Q671" s="34">
        <v>0</v>
      </c>
      <c r="R671" s="34">
        <v>0</v>
      </c>
      <c r="S671" s="34">
        <v>48</v>
      </c>
    </row>
    <row r="672" spans="1:19" ht="16.5" customHeight="1">
      <c r="A672" s="23">
        <v>2016</v>
      </c>
      <c r="B672" s="13" t="s">
        <v>514</v>
      </c>
      <c r="C672" s="13" t="s">
        <v>3925</v>
      </c>
      <c r="D672" s="13" t="s">
        <v>6702</v>
      </c>
      <c r="E672" s="13" t="s">
        <v>1457</v>
      </c>
      <c r="F672" s="13"/>
      <c r="G672" s="13" t="s">
        <v>4747</v>
      </c>
      <c r="H672" s="13" t="s">
        <v>6</v>
      </c>
      <c r="I672" s="13" t="s">
        <v>2931</v>
      </c>
      <c r="J672" s="13" t="s">
        <v>2706</v>
      </c>
      <c r="K672" s="13" t="s">
        <v>2706</v>
      </c>
      <c r="L672" s="13" t="s">
        <v>2738</v>
      </c>
      <c r="M672" s="13" t="s">
        <v>5637</v>
      </c>
      <c r="N672" s="34">
        <v>125</v>
      </c>
      <c r="O672" s="34">
        <v>17</v>
      </c>
      <c r="P672" s="34">
        <v>14</v>
      </c>
      <c r="Q672" s="34">
        <v>31</v>
      </c>
      <c r="R672" s="34">
        <v>14</v>
      </c>
      <c r="S672" s="34">
        <v>0</v>
      </c>
    </row>
    <row r="673" spans="1:19" ht="16.5" customHeight="1">
      <c r="A673" s="23">
        <v>2016</v>
      </c>
      <c r="B673" s="13" t="s">
        <v>514</v>
      </c>
      <c r="C673" s="13" t="s">
        <v>3925</v>
      </c>
      <c r="D673" s="13" t="s">
        <v>6702</v>
      </c>
      <c r="E673" s="13" t="s">
        <v>1486</v>
      </c>
      <c r="F673" s="13"/>
      <c r="G673" s="13" t="s">
        <v>4747</v>
      </c>
      <c r="H673" s="13" t="s">
        <v>6</v>
      </c>
      <c r="I673" s="13" t="s">
        <v>2394</v>
      </c>
      <c r="J673" s="13" t="s">
        <v>2969</v>
      </c>
      <c r="K673" s="13">
        <v>6</v>
      </c>
      <c r="L673" s="13" t="s">
        <v>2738</v>
      </c>
      <c r="M673" s="13" t="s">
        <v>2969</v>
      </c>
      <c r="N673" s="34">
        <v>128</v>
      </c>
      <c r="O673" s="34">
        <v>18</v>
      </c>
      <c r="P673" s="34">
        <v>12</v>
      </c>
      <c r="Q673" s="34">
        <v>30</v>
      </c>
      <c r="R673" s="34">
        <v>12</v>
      </c>
      <c r="S673" s="34">
        <v>0</v>
      </c>
    </row>
    <row r="674" spans="1:19" ht="16.5" customHeight="1">
      <c r="A674" s="23">
        <v>2016</v>
      </c>
      <c r="B674" s="13" t="s">
        <v>514</v>
      </c>
      <c r="C674" s="13" t="s">
        <v>3925</v>
      </c>
      <c r="D674" s="13" t="s">
        <v>6702</v>
      </c>
      <c r="E674" s="13" t="s">
        <v>1470</v>
      </c>
      <c r="F674" s="13"/>
      <c r="G674" s="13" t="s">
        <v>4747</v>
      </c>
      <c r="H674" s="13" t="s">
        <v>6</v>
      </c>
      <c r="I674" s="13" t="s">
        <v>2394</v>
      </c>
      <c r="J674" s="13" t="s">
        <v>2970</v>
      </c>
      <c r="K674" s="13">
        <v>6</v>
      </c>
      <c r="L674" s="13"/>
      <c r="M674" s="13" t="s">
        <v>0</v>
      </c>
      <c r="N674" s="34">
        <v>128</v>
      </c>
      <c r="O674" s="34">
        <v>18</v>
      </c>
      <c r="P674" s="34">
        <v>12</v>
      </c>
      <c r="Q674" s="34">
        <v>30</v>
      </c>
      <c r="R674" s="34">
        <v>12</v>
      </c>
      <c r="S674" s="34">
        <v>0</v>
      </c>
    </row>
    <row r="675" spans="1:19" ht="16.5" customHeight="1">
      <c r="A675" s="23">
        <v>2016</v>
      </c>
      <c r="B675" s="13" t="s">
        <v>514</v>
      </c>
      <c r="C675" s="13" t="s">
        <v>3925</v>
      </c>
      <c r="D675" s="13" t="s">
        <v>6702</v>
      </c>
      <c r="E675" s="13" t="s">
        <v>1471</v>
      </c>
      <c r="F675" s="13"/>
      <c r="G675" s="13" t="s">
        <v>4747</v>
      </c>
      <c r="H675" s="13" t="s">
        <v>6</v>
      </c>
      <c r="I675" s="13" t="s">
        <v>2394</v>
      </c>
      <c r="J675" s="13" t="s">
        <v>2971</v>
      </c>
      <c r="K675" s="13">
        <v>6</v>
      </c>
      <c r="L675" s="13"/>
      <c r="M675" s="13" t="s">
        <v>0</v>
      </c>
      <c r="N675" s="34">
        <v>128</v>
      </c>
      <c r="O675" s="34">
        <v>15</v>
      </c>
      <c r="P675" s="34">
        <v>15</v>
      </c>
      <c r="Q675" s="34">
        <v>30</v>
      </c>
      <c r="R675" s="34">
        <v>12</v>
      </c>
      <c r="S675" s="34">
        <v>0</v>
      </c>
    </row>
    <row r="676" spans="1:19" ht="16.5" customHeight="1">
      <c r="A676" s="23">
        <v>2016</v>
      </c>
      <c r="B676" s="13" t="s">
        <v>514</v>
      </c>
      <c r="C676" s="13" t="s">
        <v>3925</v>
      </c>
      <c r="D676" s="13" t="s">
        <v>6702</v>
      </c>
      <c r="E676" s="13" t="s">
        <v>1472</v>
      </c>
      <c r="F676" s="13"/>
      <c r="G676" s="13" t="s">
        <v>4747</v>
      </c>
      <c r="H676" s="13" t="s">
        <v>6</v>
      </c>
      <c r="I676" s="13" t="s">
        <v>2394</v>
      </c>
      <c r="J676" s="13" t="s">
        <v>2972</v>
      </c>
      <c r="K676" s="13">
        <v>6</v>
      </c>
      <c r="L676" s="13" t="s">
        <v>2738</v>
      </c>
      <c r="M676" s="13" t="s">
        <v>3153</v>
      </c>
      <c r="N676" s="34">
        <v>125</v>
      </c>
      <c r="O676" s="34">
        <v>21</v>
      </c>
      <c r="P676" s="34">
        <v>12</v>
      </c>
      <c r="Q676" s="34">
        <v>33</v>
      </c>
      <c r="R676" s="34">
        <v>12</v>
      </c>
      <c r="S676" s="34">
        <v>0</v>
      </c>
    </row>
    <row r="677" spans="1:19" ht="16.5" customHeight="1">
      <c r="A677" s="23">
        <v>2016</v>
      </c>
      <c r="B677" s="13" t="s">
        <v>514</v>
      </c>
      <c r="C677" s="13" t="s">
        <v>3925</v>
      </c>
      <c r="D677" s="13" t="s">
        <v>6702</v>
      </c>
      <c r="E677" s="13" t="s">
        <v>1487</v>
      </c>
      <c r="F677" s="13"/>
      <c r="G677" s="13" t="s">
        <v>4747</v>
      </c>
      <c r="H677" s="13" t="s">
        <v>6</v>
      </c>
      <c r="I677" s="13"/>
      <c r="J677" s="13" t="s">
        <v>5546</v>
      </c>
      <c r="K677" s="13"/>
      <c r="L677" s="13" t="s">
        <v>2738</v>
      </c>
      <c r="M677" s="13" t="s">
        <v>3155</v>
      </c>
      <c r="N677" s="34">
        <v>104</v>
      </c>
      <c r="O677" s="34">
        <v>15</v>
      </c>
      <c r="P677" s="34">
        <v>12</v>
      </c>
      <c r="Q677" s="34">
        <v>27</v>
      </c>
      <c r="R677" s="34">
        <v>13</v>
      </c>
      <c r="S677" s="34">
        <v>0</v>
      </c>
    </row>
    <row r="678" spans="1:19" ht="16.5" customHeight="1">
      <c r="A678" s="23">
        <v>2017</v>
      </c>
      <c r="B678" s="13" t="s">
        <v>1886</v>
      </c>
      <c r="C678" s="13" t="s">
        <v>5</v>
      </c>
      <c r="D678" s="13" t="s">
        <v>205</v>
      </c>
      <c r="E678" s="13" t="s">
        <v>7</v>
      </c>
      <c r="F678" s="13"/>
      <c r="G678" s="13" t="s">
        <v>4747</v>
      </c>
      <c r="H678" s="13" t="s">
        <v>6</v>
      </c>
      <c r="I678" s="13" t="s">
        <v>2190</v>
      </c>
      <c r="J678" s="13" t="s">
        <v>2706</v>
      </c>
      <c r="K678" s="13" t="s">
        <v>2706</v>
      </c>
      <c r="L678" s="13" t="s">
        <v>2738</v>
      </c>
      <c r="M678" s="13" t="s">
        <v>2885</v>
      </c>
      <c r="N678" s="34">
        <v>0</v>
      </c>
      <c r="O678" s="34">
        <v>0</v>
      </c>
      <c r="P678" s="34">
        <v>0</v>
      </c>
      <c r="Q678" s="34">
        <v>0</v>
      </c>
      <c r="R678" s="34">
        <v>0</v>
      </c>
      <c r="S678" s="34">
        <v>24</v>
      </c>
    </row>
    <row r="679" spans="1:19" ht="16.5" customHeight="1">
      <c r="A679" s="23">
        <v>2017</v>
      </c>
      <c r="B679" s="13" t="s">
        <v>1886</v>
      </c>
      <c r="C679" s="13" t="s">
        <v>5</v>
      </c>
      <c r="D679" s="13" t="s">
        <v>206</v>
      </c>
      <c r="E679" s="13" t="s">
        <v>8</v>
      </c>
      <c r="F679" s="13"/>
      <c r="G679" s="13" t="s">
        <v>4747</v>
      </c>
      <c r="H679" s="13" t="s">
        <v>6</v>
      </c>
      <c r="I679" s="13" t="s">
        <v>2190</v>
      </c>
      <c r="J679" s="13" t="s">
        <v>2706</v>
      </c>
      <c r="K679" s="13" t="s">
        <v>2706</v>
      </c>
      <c r="L679" s="13" t="s">
        <v>2738</v>
      </c>
      <c r="M679" s="13" t="s">
        <v>2829</v>
      </c>
      <c r="N679" s="34">
        <v>0</v>
      </c>
      <c r="O679" s="34">
        <v>0</v>
      </c>
      <c r="P679" s="34">
        <v>0</v>
      </c>
      <c r="Q679" s="34">
        <v>0</v>
      </c>
      <c r="R679" s="34">
        <v>0</v>
      </c>
      <c r="S679" s="34">
        <v>48</v>
      </c>
    </row>
    <row r="680" spans="1:19" ht="16.5" customHeight="1">
      <c r="A680" s="23">
        <v>2017</v>
      </c>
      <c r="B680" s="13" t="s">
        <v>1886</v>
      </c>
      <c r="C680" s="13" t="s">
        <v>5</v>
      </c>
      <c r="D680" s="13" t="s">
        <v>206</v>
      </c>
      <c r="E680" s="13" t="s">
        <v>9</v>
      </c>
      <c r="F680" s="13"/>
      <c r="G680" s="13" t="s">
        <v>4747</v>
      </c>
      <c r="H680" s="13" t="s">
        <v>6</v>
      </c>
      <c r="I680" s="13" t="s">
        <v>2931</v>
      </c>
      <c r="J680" s="13" t="s">
        <v>2706</v>
      </c>
      <c r="K680" s="13" t="s">
        <v>2706</v>
      </c>
      <c r="L680" s="13" t="s">
        <v>2738</v>
      </c>
      <c r="M680" s="13" t="s">
        <v>2805</v>
      </c>
      <c r="N680" s="34">
        <v>0</v>
      </c>
      <c r="O680" s="34">
        <v>0</v>
      </c>
      <c r="P680" s="34">
        <v>0</v>
      </c>
      <c r="Q680" s="34">
        <v>0</v>
      </c>
      <c r="R680" s="34">
        <v>0</v>
      </c>
      <c r="S680" s="34">
        <v>48</v>
      </c>
    </row>
    <row r="681" spans="1:19" ht="16.5" customHeight="1">
      <c r="A681" s="23">
        <v>2017</v>
      </c>
      <c r="B681" s="13" t="s">
        <v>1886</v>
      </c>
      <c r="C681" s="13" t="s">
        <v>5</v>
      </c>
      <c r="D681" s="13" t="s">
        <v>6702</v>
      </c>
      <c r="E681" s="13" t="s">
        <v>559</v>
      </c>
      <c r="F681" s="13"/>
      <c r="G681" s="13" t="s">
        <v>4747</v>
      </c>
      <c r="H681" s="13" t="s">
        <v>6</v>
      </c>
      <c r="I681" s="13" t="s">
        <v>2394</v>
      </c>
      <c r="J681" s="13" t="s">
        <v>2932</v>
      </c>
      <c r="K681" s="13">
        <v>8</v>
      </c>
      <c r="L681" s="13" t="s">
        <v>2738</v>
      </c>
      <c r="M681" s="13" t="s">
        <v>2922</v>
      </c>
      <c r="N681" s="34">
        <v>132</v>
      </c>
      <c r="O681" s="34">
        <v>26</v>
      </c>
      <c r="P681" s="34">
        <v>12</v>
      </c>
      <c r="Q681" s="34">
        <v>38</v>
      </c>
      <c r="R681" s="34">
        <v>18</v>
      </c>
      <c r="S681" s="34">
        <v>0</v>
      </c>
    </row>
    <row r="682" spans="1:19" ht="16.5" customHeight="1">
      <c r="A682" s="23">
        <v>2017</v>
      </c>
      <c r="B682" s="13" t="s">
        <v>1886</v>
      </c>
      <c r="C682" s="13" t="s">
        <v>5</v>
      </c>
      <c r="D682" s="13" t="s">
        <v>6702</v>
      </c>
      <c r="E682" s="13" t="s">
        <v>1462</v>
      </c>
      <c r="F682" s="13"/>
      <c r="G682" s="13" t="s">
        <v>4747</v>
      </c>
      <c r="H682" s="13" t="s">
        <v>6</v>
      </c>
      <c r="I682" s="13" t="s">
        <v>2394</v>
      </c>
      <c r="J682" s="13" t="s">
        <v>2933</v>
      </c>
      <c r="K682" s="13">
        <v>6</v>
      </c>
      <c r="L682" s="13" t="s">
        <v>2738</v>
      </c>
      <c r="M682" s="13" t="s">
        <v>2739</v>
      </c>
      <c r="N682" s="34">
        <v>130</v>
      </c>
      <c r="O682" s="34">
        <v>32</v>
      </c>
      <c r="P682" s="34">
        <v>8</v>
      </c>
      <c r="Q682" s="34">
        <v>40</v>
      </c>
      <c r="R682" s="34">
        <v>18</v>
      </c>
      <c r="S682" s="34">
        <v>0</v>
      </c>
    </row>
    <row r="683" spans="1:19" ht="16.5" customHeight="1">
      <c r="A683" s="23">
        <v>2017</v>
      </c>
      <c r="B683" s="13" t="s">
        <v>1886</v>
      </c>
      <c r="C683" s="13" t="s">
        <v>10</v>
      </c>
      <c r="D683" s="13" t="s">
        <v>205</v>
      </c>
      <c r="E683" s="13" t="s">
        <v>11</v>
      </c>
      <c r="F683" s="13"/>
      <c r="G683" s="13" t="s">
        <v>4747</v>
      </c>
      <c r="H683" s="13" t="s">
        <v>6</v>
      </c>
      <c r="I683" s="13" t="s">
        <v>2190</v>
      </c>
      <c r="J683" s="13" t="s">
        <v>2706</v>
      </c>
      <c r="K683" s="13" t="s">
        <v>2706</v>
      </c>
      <c r="L683" s="13" t="s">
        <v>2738</v>
      </c>
      <c r="M683" s="13" t="s">
        <v>3031</v>
      </c>
      <c r="N683" s="34">
        <v>0</v>
      </c>
      <c r="O683" s="34">
        <v>0</v>
      </c>
      <c r="P683" s="34">
        <v>0</v>
      </c>
      <c r="Q683" s="34">
        <v>0</v>
      </c>
      <c r="R683" s="34">
        <v>0</v>
      </c>
      <c r="S683" s="34">
        <v>22</v>
      </c>
    </row>
    <row r="684" spans="1:19" ht="16.5" customHeight="1">
      <c r="A684" s="23">
        <v>2017</v>
      </c>
      <c r="B684" s="13" t="s">
        <v>1886</v>
      </c>
      <c r="C684" s="13" t="s">
        <v>10</v>
      </c>
      <c r="D684" s="13" t="s">
        <v>206</v>
      </c>
      <c r="E684" s="13" t="s">
        <v>12</v>
      </c>
      <c r="F684" s="13"/>
      <c r="G684" s="13" t="s">
        <v>4747</v>
      </c>
      <c r="H684" s="13" t="s">
        <v>6</v>
      </c>
      <c r="I684" s="13" t="s">
        <v>2190</v>
      </c>
      <c r="J684" s="13" t="s">
        <v>2706</v>
      </c>
      <c r="K684" s="13" t="s">
        <v>2706</v>
      </c>
      <c r="L684" s="13" t="s">
        <v>2738</v>
      </c>
      <c r="M684" s="13" t="s">
        <v>2838</v>
      </c>
      <c r="N684" s="34">
        <v>0</v>
      </c>
      <c r="O684" s="34">
        <v>0</v>
      </c>
      <c r="P684" s="34">
        <v>0</v>
      </c>
      <c r="Q684" s="34">
        <v>0</v>
      </c>
      <c r="R684" s="34">
        <v>0</v>
      </c>
      <c r="S684" s="34">
        <v>50</v>
      </c>
    </row>
    <row r="685" spans="1:19" ht="16.5" customHeight="1">
      <c r="A685" s="23">
        <v>2017</v>
      </c>
      <c r="B685" s="13" t="s">
        <v>1886</v>
      </c>
      <c r="C685" s="13" t="s">
        <v>10</v>
      </c>
      <c r="D685" s="13" t="s">
        <v>206</v>
      </c>
      <c r="E685" s="13" t="s">
        <v>13</v>
      </c>
      <c r="F685" s="13"/>
      <c r="G685" s="13" t="s">
        <v>4747</v>
      </c>
      <c r="H685" s="13" t="s">
        <v>6</v>
      </c>
      <c r="I685" s="13" t="s">
        <v>2190</v>
      </c>
      <c r="J685" s="13" t="s">
        <v>2706</v>
      </c>
      <c r="K685" s="13" t="s">
        <v>2706</v>
      </c>
      <c r="L685" s="13"/>
      <c r="M685" s="13" t="s">
        <v>0</v>
      </c>
      <c r="N685" s="34">
        <v>0</v>
      </c>
      <c r="O685" s="34">
        <v>0</v>
      </c>
      <c r="P685" s="34">
        <v>0</v>
      </c>
      <c r="Q685" s="34">
        <v>0</v>
      </c>
      <c r="R685" s="34">
        <v>0</v>
      </c>
      <c r="S685" s="34">
        <v>48</v>
      </c>
    </row>
    <row r="686" spans="1:19" ht="16.5" customHeight="1">
      <c r="A686" s="23">
        <v>2017</v>
      </c>
      <c r="B686" s="13" t="s">
        <v>1886</v>
      </c>
      <c r="C686" s="13" t="s">
        <v>10</v>
      </c>
      <c r="D686" s="13" t="s">
        <v>6702</v>
      </c>
      <c r="E686" s="13" t="s">
        <v>1454</v>
      </c>
      <c r="F686" s="13"/>
      <c r="G686" s="13" t="s">
        <v>4747</v>
      </c>
      <c r="H686" s="13" t="s">
        <v>6</v>
      </c>
      <c r="I686" s="13" t="s">
        <v>2190</v>
      </c>
      <c r="J686" s="13" t="s">
        <v>2706</v>
      </c>
      <c r="K686" s="13" t="s">
        <v>2706</v>
      </c>
      <c r="L686" s="13" t="s">
        <v>2738</v>
      </c>
      <c r="M686" s="13" t="s">
        <v>2921</v>
      </c>
      <c r="N686" s="34">
        <v>105</v>
      </c>
      <c r="O686" s="34">
        <v>24</v>
      </c>
      <c r="P686" s="34">
        <v>0</v>
      </c>
      <c r="Q686" s="34">
        <v>24</v>
      </c>
      <c r="R686" s="34">
        <v>24</v>
      </c>
      <c r="S686" s="34">
        <v>0</v>
      </c>
    </row>
    <row r="687" spans="1:19" ht="16.5" customHeight="1">
      <c r="A687" s="23">
        <v>2017</v>
      </c>
      <c r="B687" s="13" t="s">
        <v>1886</v>
      </c>
      <c r="C687" s="13" t="s">
        <v>10</v>
      </c>
      <c r="D687" s="13" t="s">
        <v>6702</v>
      </c>
      <c r="E687" s="13" t="s">
        <v>1455</v>
      </c>
      <c r="F687" s="13"/>
      <c r="G687" s="13" t="s">
        <v>4747</v>
      </c>
      <c r="H687" s="13" t="s">
        <v>6</v>
      </c>
      <c r="I687" s="13" t="s">
        <v>2394</v>
      </c>
      <c r="J687" s="13" t="s">
        <v>2934</v>
      </c>
      <c r="K687" s="13">
        <v>6</v>
      </c>
      <c r="L687" s="13"/>
      <c r="M687" s="13" t="s">
        <v>0</v>
      </c>
      <c r="N687" s="34">
        <v>104</v>
      </c>
      <c r="O687" s="34">
        <v>0</v>
      </c>
      <c r="P687" s="34">
        <v>0</v>
      </c>
      <c r="Q687" s="34">
        <v>44</v>
      </c>
      <c r="R687" s="34">
        <v>22</v>
      </c>
      <c r="S687" s="34">
        <v>0</v>
      </c>
    </row>
    <row r="688" spans="1:19" ht="16.5" customHeight="1">
      <c r="A688" s="23">
        <v>2017</v>
      </c>
      <c r="B688" s="13" t="s">
        <v>1886</v>
      </c>
      <c r="C688" s="13" t="s">
        <v>10</v>
      </c>
      <c r="D688" s="13" t="s">
        <v>6702</v>
      </c>
      <c r="E688" s="13" t="s">
        <v>1467</v>
      </c>
      <c r="F688" s="13"/>
      <c r="G688" s="13" t="s">
        <v>4747</v>
      </c>
      <c r="H688" s="13" t="s">
        <v>6</v>
      </c>
      <c r="I688" s="13" t="s">
        <v>2394</v>
      </c>
      <c r="J688" s="13" t="s">
        <v>2935</v>
      </c>
      <c r="K688" s="13">
        <v>6</v>
      </c>
      <c r="L688" s="13"/>
      <c r="M688" s="13" t="s">
        <v>0</v>
      </c>
      <c r="N688" s="34">
        <v>104</v>
      </c>
      <c r="O688" s="34">
        <v>66</v>
      </c>
      <c r="P688" s="34">
        <v>0</v>
      </c>
      <c r="Q688" s="34">
        <v>66</v>
      </c>
      <c r="R688" s="34">
        <v>8</v>
      </c>
      <c r="S688" s="34">
        <v>0</v>
      </c>
    </row>
    <row r="689" spans="1:19" ht="16.5" customHeight="1">
      <c r="A689" s="23">
        <v>2017</v>
      </c>
      <c r="B689" s="13" t="s">
        <v>1886</v>
      </c>
      <c r="C689" s="13" t="s">
        <v>14</v>
      </c>
      <c r="D689" s="13" t="s">
        <v>207</v>
      </c>
      <c r="E689" s="13" t="s">
        <v>22</v>
      </c>
      <c r="F689" s="13"/>
      <c r="G689" s="13" t="s">
        <v>4747</v>
      </c>
      <c r="H689" s="13" t="s">
        <v>6</v>
      </c>
      <c r="I689" s="13" t="s">
        <v>2394</v>
      </c>
      <c r="J689" s="13" t="s">
        <v>2939</v>
      </c>
      <c r="K689" s="13">
        <v>10</v>
      </c>
      <c r="L689" s="13"/>
      <c r="M689" s="13" t="s">
        <v>0</v>
      </c>
      <c r="N689" s="34">
        <v>0</v>
      </c>
      <c r="O689" s="34">
        <v>0</v>
      </c>
      <c r="P689" s="34">
        <v>0</v>
      </c>
      <c r="Q689" s="34">
        <v>0</v>
      </c>
      <c r="R689" s="34">
        <v>0</v>
      </c>
      <c r="S689" s="34">
        <v>106</v>
      </c>
    </row>
    <row r="690" spans="1:19" ht="16.5" customHeight="1">
      <c r="A690" s="23">
        <v>2017</v>
      </c>
      <c r="B690" s="13" t="s">
        <v>1886</v>
      </c>
      <c r="C690" s="13" t="s">
        <v>14</v>
      </c>
      <c r="D690" s="13" t="s">
        <v>205</v>
      </c>
      <c r="E690" s="13" t="s">
        <v>16</v>
      </c>
      <c r="F690" s="13"/>
      <c r="G690" s="13" t="s">
        <v>4747</v>
      </c>
      <c r="H690" s="13" t="s">
        <v>6</v>
      </c>
      <c r="I690" s="13" t="s">
        <v>2190</v>
      </c>
      <c r="J690" s="13" t="s">
        <v>2706</v>
      </c>
      <c r="K690" s="13" t="s">
        <v>2706</v>
      </c>
      <c r="L690" s="13" t="s">
        <v>2738</v>
      </c>
      <c r="M690" s="13" t="s">
        <v>2740</v>
      </c>
      <c r="N690" s="34">
        <v>0</v>
      </c>
      <c r="O690" s="34">
        <v>0</v>
      </c>
      <c r="P690" s="34">
        <v>0</v>
      </c>
      <c r="Q690" s="34">
        <v>0</v>
      </c>
      <c r="R690" s="34">
        <v>0</v>
      </c>
      <c r="S690" s="34">
        <v>30</v>
      </c>
    </row>
    <row r="691" spans="1:19" ht="16.5" customHeight="1">
      <c r="A691" s="23">
        <v>2017</v>
      </c>
      <c r="B691" s="13" t="s">
        <v>1886</v>
      </c>
      <c r="C691" s="13" t="s">
        <v>14</v>
      </c>
      <c r="D691" s="13" t="s">
        <v>205</v>
      </c>
      <c r="E691" s="13" t="s">
        <v>18</v>
      </c>
      <c r="F691" s="13"/>
      <c r="G691" s="13" t="s">
        <v>4747</v>
      </c>
      <c r="H691" s="13" t="s">
        <v>6</v>
      </c>
      <c r="I691" s="13" t="s">
        <v>2190</v>
      </c>
      <c r="J691" s="13" t="s">
        <v>2706</v>
      </c>
      <c r="K691" s="13" t="s">
        <v>2706</v>
      </c>
      <c r="L691" s="13" t="s">
        <v>2738</v>
      </c>
      <c r="M691" s="13" t="s">
        <v>2741</v>
      </c>
      <c r="N691" s="34">
        <v>0</v>
      </c>
      <c r="O691" s="34">
        <v>0</v>
      </c>
      <c r="P691" s="34">
        <v>0</v>
      </c>
      <c r="Q691" s="34">
        <v>0</v>
      </c>
      <c r="R691" s="34">
        <v>0</v>
      </c>
      <c r="S691" s="34">
        <v>30</v>
      </c>
    </row>
    <row r="692" spans="1:19" ht="16.5" customHeight="1">
      <c r="A692" s="23">
        <v>2017</v>
      </c>
      <c r="B692" s="13" t="s">
        <v>1886</v>
      </c>
      <c r="C692" s="13" t="s">
        <v>14</v>
      </c>
      <c r="D692" s="13" t="s">
        <v>205</v>
      </c>
      <c r="E692" s="13" t="s">
        <v>19</v>
      </c>
      <c r="F692" s="13"/>
      <c r="G692" s="13" t="s">
        <v>4747</v>
      </c>
      <c r="H692" s="13" t="s">
        <v>6</v>
      </c>
      <c r="I692" s="13" t="s">
        <v>2190</v>
      </c>
      <c r="J692" s="13" t="s">
        <v>2706</v>
      </c>
      <c r="K692" s="13" t="s">
        <v>2706</v>
      </c>
      <c r="L692" s="13" t="s">
        <v>2738</v>
      </c>
      <c r="M692" s="13" t="s">
        <v>2742</v>
      </c>
      <c r="N692" s="34">
        <v>0</v>
      </c>
      <c r="O692" s="34">
        <v>0</v>
      </c>
      <c r="P692" s="34">
        <v>0</v>
      </c>
      <c r="Q692" s="34">
        <v>0</v>
      </c>
      <c r="R692" s="34">
        <v>0</v>
      </c>
      <c r="S692" s="34">
        <v>30</v>
      </c>
    </row>
    <row r="693" spans="1:19" ht="16.5" customHeight="1">
      <c r="A693" s="23">
        <v>2017</v>
      </c>
      <c r="B693" s="13" t="s">
        <v>1886</v>
      </c>
      <c r="C693" s="13" t="s">
        <v>14</v>
      </c>
      <c r="D693" s="13" t="s">
        <v>206</v>
      </c>
      <c r="E693" s="13" t="s">
        <v>20</v>
      </c>
      <c r="F693" s="13"/>
      <c r="G693" s="13" t="s">
        <v>4747</v>
      </c>
      <c r="H693" s="13" t="s">
        <v>6</v>
      </c>
      <c r="I693" s="13" t="s">
        <v>2394</v>
      </c>
      <c r="J693" s="13" t="s">
        <v>2940</v>
      </c>
      <c r="K693" s="13">
        <v>8</v>
      </c>
      <c r="L693" s="13"/>
      <c r="M693" s="13" t="s">
        <v>0</v>
      </c>
      <c r="N693" s="34">
        <v>0</v>
      </c>
      <c r="O693" s="34">
        <v>0</v>
      </c>
      <c r="P693" s="34">
        <v>0</v>
      </c>
      <c r="Q693" s="34">
        <v>0</v>
      </c>
      <c r="R693" s="34">
        <v>0</v>
      </c>
      <c r="S693" s="34">
        <v>52</v>
      </c>
    </row>
    <row r="694" spans="1:19" ht="16.5" customHeight="1">
      <c r="A694" s="23">
        <v>2017</v>
      </c>
      <c r="B694" s="13" t="s">
        <v>1886</v>
      </c>
      <c r="C694" s="13" t="s">
        <v>14</v>
      </c>
      <c r="D694" s="13" t="s">
        <v>206</v>
      </c>
      <c r="E694" s="13" t="s">
        <v>21</v>
      </c>
      <c r="F694" s="13"/>
      <c r="G694" s="13" t="s">
        <v>4747</v>
      </c>
      <c r="H694" s="13" t="s">
        <v>6</v>
      </c>
      <c r="I694" s="13" t="s">
        <v>2190</v>
      </c>
      <c r="J694" s="13" t="s">
        <v>2706</v>
      </c>
      <c r="K694" s="13" t="s">
        <v>2706</v>
      </c>
      <c r="L694" s="13" t="s">
        <v>2738</v>
      </c>
      <c r="M694" s="13" t="s">
        <v>2819</v>
      </c>
      <c r="N694" s="34">
        <v>0</v>
      </c>
      <c r="O694" s="34">
        <v>0</v>
      </c>
      <c r="P694" s="34">
        <v>0</v>
      </c>
      <c r="Q694" s="34">
        <v>0</v>
      </c>
      <c r="R694" s="34">
        <v>0</v>
      </c>
      <c r="S694" s="34">
        <v>48</v>
      </c>
    </row>
    <row r="695" spans="1:19" ht="16.5" customHeight="1">
      <c r="A695" s="23">
        <v>2017</v>
      </c>
      <c r="B695" s="13" t="s">
        <v>1886</v>
      </c>
      <c r="C695" s="13" t="s">
        <v>14</v>
      </c>
      <c r="D695" s="13" t="s">
        <v>206</v>
      </c>
      <c r="E695" s="13" t="s">
        <v>1916</v>
      </c>
      <c r="F695" s="13"/>
      <c r="G695" s="13" t="s">
        <v>4747</v>
      </c>
      <c r="H695" s="13" t="s">
        <v>6</v>
      </c>
      <c r="I695" s="13" t="s">
        <v>2190</v>
      </c>
      <c r="J695" s="13" t="s">
        <v>2706</v>
      </c>
      <c r="K695" s="13" t="s">
        <v>2706</v>
      </c>
      <c r="L695" s="13" t="s">
        <v>2738</v>
      </c>
      <c r="M695" s="13" t="s">
        <v>2807</v>
      </c>
      <c r="N695" s="34">
        <v>0</v>
      </c>
      <c r="O695" s="34">
        <v>0</v>
      </c>
      <c r="P695" s="34">
        <v>0</v>
      </c>
      <c r="Q695" s="34">
        <v>0</v>
      </c>
      <c r="R695" s="34">
        <v>0</v>
      </c>
      <c r="S695" s="34">
        <v>48</v>
      </c>
    </row>
    <row r="696" spans="1:19" ht="16.5" customHeight="1">
      <c r="A696" s="23">
        <v>2017</v>
      </c>
      <c r="B696" s="13" t="s">
        <v>1886</v>
      </c>
      <c r="C696" s="13" t="s">
        <v>14</v>
      </c>
      <c r="D696" s="13" t="s">
        <v>6702</v>
      </c>
      <c r="E696" s="13" t="s">
        <v>1456</v>
      </c>
      <c r="F696" s="13"/>
      <c r="G696" s="13" t="s">
        <v>4747</v>
      </c>
      <c r="H696" s="13" t="s">
        <v>6</v>
      </c>
      <c r="I696" s="13" t="s">
        <v>2394</v>
      </c>
      <c r="J696" s="13" t="s">
        <v>2973</v>
      </c>
      <c r="K696" s="13">
        <v>6</v>
      </c>
      <c r="L696" s="13" t="s">
        <v>2738</v>
      </c>
      <c r="M696" s="13" t="s">
        <v>2919</v>
      </c>
      <c r="N696" s="34">
        <v>115</v>
      </c>
      <c r="O696" s="34">
        <v>18</v>
      </c>
      <c r="P696" s="34">
        <v>0</v>
      </c>
      <c r="Q696" s="34">
        <v>18</v>
      </c>
      <c r="R696" s="34">
        <v>11</v>
      </c>
      <c r="S696" s="34">
        <v>0</v>
      </c>
    </row>
    <row r="697" spans="1:19" ht="16.5" customHeight="1">
      <c r="A697" s="23">
        <v>2017</v>
      </c>
      <c r="B697" s="13" t="s">
        <v>1886</v>
      </c>
      <c r="C697" s="13" t="s">
        <v>14</v>
      </c>
      <c r="D697" s="13" t="s">
        <v>6702</v>
      </c>
      <c r="E697" s="13" t="s">
        <v>1457</v>
      </c>
      <c r="F697" s="13"/>
      <c r="G697" s="13" t="s">
        <v>4747</v>
      </c>
      <c r="H697" s="13" t="s">
        <v>6</v>
      </c>
      <c r="I697" s="13" t="s">
        <v>2394</v>
      </c>
      <c r="J697" s="13" t="s">
        <v>2974</v>
      </c>
      <c r="K697" s="13">
        <v>6</v>
      </c>
      <c r="L697" s="13" t="s">
        <v>2738</v>
      </c>
      <c r="M697" s="13" t="s">
        <v>2918</v>
      </c>
      <c r="N697" s="34">
        <v>120</v>
      </c>
      <c r="O697" s="34">
        <v>17</v>
      </c>
      <c r="P697" s="34">
        <v>17</v>
      </c>
      <c r="Q697" s="34">
        <v>34</v>
      </c>
      <c r="R697" s="34">
        <v>17</v>
      </c>
      <c r="S697" s="34">
        <v>0</v>
      </c>
    </row>
    <row r="698" spans="1:19" ht="16.5" customHeight="1">
      <c r="A698" s="23">
        <v>2017</v>
      </c>
      <c r="B698" s="13" t="s">
        <v>1886</v>
      </c>
      <c r="C698" s="13" t="s">
        <v>14</v>
      </c>
      <c r="D698" s="13" t="s">
        <v>6702</v>
      </c>
      <c r="E698" s="13" t="s">
        <v>1474</v>
      </c>
      <c r="F698" s="13"/>
      <c r="G698" s="13" t="s">
        <v>4747</v>
      </c>
      <c r="H698" s="13" t="s">
        <v>6</v>
      </c>
      <c r="I698" s="13" t="s">
        <v>2394</v>
      </c>
      <c r="J698" s="13" t="s">
        <v>2975</v>
      </c>
      <c r="K698" s="13">
        <v>4</v>
      </c>
      <c r="L698" s="13" t="s">
        <v>2738</v>
      </c>
      <c r="M698" s="13" t="s">
        <v>2797</v>
      </c>
      <c r="N698" s="34">
        <v>102</v>
      </c>
      <c r="O698" s="34">
        <v>0</v>
      </c>
      <c r="P698" s="34">
        <v>0</v>
      </c>
      <c r="Q698" s="34">
        <v>28</v>
      </c>
      <c r="R698" s="34">
        <v>14</v>
      </c>
      <c r="S698" s="34">
        <v>0</v>
      </c>
    </row>
    <row r="699" spans="1:19" ht="16.5" customHeight="1">
      <c r="A699" s="23">
        <v>2017</v>
      </c>
      <c r="B699" s="13" t="s">
        <v>1886</v>
      </c>
      <c r="C699" s="13" t="s">
        <v>14</v>
      </c>
      <c r="D699" s="13" t="s">
        <v>6702</v>
      </c>
      <c r="E699" s="13" t="s">
        <v>1475</v>
      </c>
      <c r="F699" s="13"/>
      <c r="G699" s="13" t="s">
        <v>4747</v>
      </c>
      <c r="H699" s="13" t="s">
        <v>6</v>
      </c>
      <c r="I699" s="13" t="s">
        <v>2394</v>
      </c>
      <c r="J699" s="13" t="s">
        <v>2938</v>
      </c>
      <c r="K699" s="13">
        <v>4</v>
      </c>
      <c r="L699" s="13" t="s">
        <v>2738</v>
      </c>
      <c r="M699" s="13" t="s">
        <v>2795</v>
      </c>
      <c r="N699" s="34">
        <v>94</v>
      </c>
      <c r="O699" s="34">
        <v>28</v>
      </c>
      <c r="P699" s="34">
        <v>0</v>
      </c>
      <c r="Q699" s="34">
        <v>28</v>
      </c>
      <c r="R699" s="34">
        <v>14</v>
      </c>
      <c r="S699" s="34">
        <v>0</v>
      </c>
    </row>
    <row r="700" spans="1:19" ht="16.5" customHeight="1">
      <c r="A700" s="23">
        <v>2017</v>
      </c>
      <c r="B700" s="13" t="s">
        <v>1886</v>
      </c>
      <c r="C700" s="13" t="s">
        <v>14</v>
      </c>
      <c r="D700" s="13" t="s">
        <v>6702</v>
      </c>
      <c r="E700" s="13" t="s">
        <v>1476</v>
      </c>
      <c r="F700" s="13"/>
      <c r="G700" s="13" t="s">
        <v>4747</v>
      </c>
      <c r="H700" s="13" t="s">
        <v>6</v>
      </c>
      <c r="I700" s="13" t="s">
        <v>2394</v>
      </c>
      <c r="J700" s="13" t="s">
        <v>2930</v>
      </c>
      <c r="K700" s="13">
        <v>6</v>
      </c>
      <c r="L700" s="13"/>
      <c r="M700" s="13" t="s">
        <v>0</v>
      </c>
      <c r="N700" s="34">
        <v>126</v>
      </c>
      <c r="O700" s="34">
        <v>18</v>
      </c>
      <c r="P700" s="34">
        <v>18</v>
      </c>
      <c r="Q700" s="34">
        <v>36</v>
      </c>
      <c r="R700" s="34">
        <v>18</v>
      </c>
      <c r="S700" s="34">
        <v>0</v>
      </c>
    </row>
    <row r="701" spans="1:19" ht="16.5" customHeight="1">
      <c r="A701" s="23">
        <v>2017</v>
      </c>
      <c r="B701" s="13" t="s">
        <v>1886</v>
      </c>
      <c r="C701" s="13" t="s">
        <v>23</v>
      </c>
      <c r="D701" s="13" t="s">
        <v>205</v>
      </c>
      <c r="E701" s="13" t="s">
        <v>983</v>
      </c>
      <c r="F701" s="13"/>
      <c r="G701" s="13" t="s">
        <v>4747</v>
      </c>
      <c r="H701" s="13" t="s">
        <v>6</v>
      </c>
      <c r="I701" s="13" t="s">
        <v>2190</v>
      </c>
      <c r="J701" s="13" t="s">
        <v>2706</v>
      </c>
      <c r="K701" s="13" t="s">
        <v>2706</v>
      </c>
      <c r="L701" s="13" t="s">
        <v>2738</v>
      </c>
      <c r="M701" s="13" t="s">
        <v>2783</v>
      </c>
      <c r="N701" s="34">
        <v>0</v>
      </c>
      <c r="O701" s="34">
        <v>0</v>
      </c>
      <c r="P701" s="34">
        <v>0</v>
      </c>
      <c r="Q701" s="34">
        <v>0</v>
      </c>
      <c r="R701" s="34">
        <v>0</v>
      </c>
      <c r="S701" s="34">
        <v>35</v>
      </c>
    </row>
    <row r="702" spans="1:19" ht="16.5" customHeight="1">
      <c r="A702" s="23">
        <v>2017</v>
      </c>
      <c r="B702" s="13" t="s">
        <v>1886</v>
      </c>
      <c r="C702" s="13" t="s">
        <v>23</v>
      </c>
      <c r="D702" s="13" t="s">
        <v>205</v>
      </c>
      <c r="E702" s="13" t="s">
        <v>24</v>
      </c>
      <c r="F702" s="13"/>
      <c r="G702" s="13" t="s">
        <v>4747</v>
      </c>
      <c r="H702" s="13" t="s">
        <v>6</v>
      </c>
      <c r="I702" s="13" t="s">
        <v>2190</v>
      </c>
      <c r="J702" s="13" t="s">
        <v>2706</v>
      </c>
      <c r="K702" s="13" t="s">
        <v>2706</v>
      </c>
      <c r="L702" s="13" t="s">
        <v>2738</v>
      </c>
      <c r="M702" s="13" t="s">
        <v>2782</v>
      </c>
      <c r="N702" s="34">
        <v>0</v>
      </c>
      <c r="O702" s="34">
        <v>0</v>
      </c>
      <c r="P702" s="34">
        <v>0</v>
      </c>
      <c r="Q702" s="34">
        <v>0</v>
      </c>
      <c r="R702" s="34">
        <v>0</v>
      </c>
      <c r="S702" s="34">
        <v>34</v>
      </c>
    </row>
    <row r="703" spans="1:19" ht="16.5" customHeight="1">
      <c r="A703" s="23">
        <v>2017</v>
      </c>
      <c r="B703" s="13" t="s">
        <v>1886</v>
      </c>
      <c r="C703" s="13" t="s">
        <v>23</v>
      </c>
      <c r="D703" s="13" t="s">
        <v>205</v>
      </c>
      <c r="E703" s="13" t="s">
        <v>25</v>
      </c>
      <c r="F703" s="13"/>
      <c r="G703" s="13" t="s">
        <v>4747</v>
      </c>
      <c r="H703" s="13" t="s">
        <v>6</v>
      </c>
      <c r="I703" s="13" t="s">
        <v>2190</v>
      </c>
      <c r="J703" s="13" t="s">
        <v>2706</v>
      </c>
      <c r="K703" s="13" t="s">
        <v>2706</v>
      </c>
      <c r="L703" s="13" t="s">
        <v>2738</v>
      </c>
      <c r="M703" s="13" t="s">
        <v>2778</v>
      </c>
      <c r="N703" s="34">
        <v>0</v>
      </c>
      <c r="O703" s="34">
        <v>0</v>
      </c>
      <c r="P703" s="34">
        <v>0</v>
      </c>
      <c r="Q703" s="34">
        <v>0</v>
      </c>
      <c r="R703" s="34">
        <v>0</v>
      </c>
      <c r="S703" s="34">
        <v>34</v>
      </c>
    </row>
    <row r="704" spans="1:19" ht="16.5" customHeight="1">
      <c r="A704" s="23">
        <v>2017</v>
      </c>
      <c r="B704" s="13" t="s">
        <v>1886</v>
      </c>
      <c r="C704" s="13" t="s">
        <v>23</v>
      </c>
      <c r="D704" s="13" t="s">
        <v>205</v>
      </c>
      <c r="E704" s="13" t="s">
        <v>25</v>
      </c>
      <c r="F704" s="13"/>
      <c r="G704" s="13" t="s">
        <v>208</v>
      </c>
      <c r="H704" s="13" t="s">
        <v>6</v>
      </c>
      <c r="I704" s="13" t="s">
        <v>2190</v>
      </c>
      <c r="J704" s="13" t="s">
        <v>2706</v>
      </c>
      <c r="K704" s="13" t="s">
        <v>2706</v>
      </c>
      <c r="L704" s="13" t="s">
        <v>2738</v>
      </c>
      <c r="M704" s="13" t="s">
        <v>2862</v>
      </c>
      <c r="N704" s="34">
        <v>0</v>
      </c>
      <c r="O704" s="34">
        <v>0</v>
      </c>
      <c r="P704" s="34">
        <v>0</v>
      </c>
      <c r="Q704" s="34">
        <v>0</v>
      </c>
      <c r="R704" s="34">
        <v>0</v>
      </c>
      <c r="S704" s="34">
        <v>34</v>
      </c>
    </row>
    <row r="705" spans="1:19" ht="16.5" customHeight="1">
      <c r="A705" s="23">
        <v>2017</v>
      </c>
      <c r="B705" s="13" t="s">
        <v>1886</v>
      </c>
      <c r="C705" s="13" t="s">
        <v>23</v>
      </c>
      <c r="D705" s="13" t="s">
        <v>205</v>
      </c>
      <c r="E705" s="13" t="s">
        <v>25</v>
      </c>
      <c r="F705" s="13"/>
      <c r="G705" s="13" t="s">
        <v>210</v>
      </c>
      <c r="H705" s="13" t="s">
        <v>6</v>
      </c>
      <c r="I705" s="13" t="s">
        <v>2190</v>
      </c>
      <c r="J705" s="13" t="s">
        <v>2706</v>
      </c>
      <c r="K705" s="13" t="s">
        <v>2706</v>
      </c>
      <c r="L705" s="13" t="s">
        <v>2738</v>
      </c>
      <c r="M705" s="13" t="s">
        <v>2863</v>
      </c>
      <c r="N705" s="34">
        <v>0</v>
      </c>
      <c r="O705" s="34">
        <v>0</v>
      </c>
      <c r="P705" s="34">
        <v>0</v>
      </c>
      <c r="Q705" s="34">
        <v>0</v>
      </c>
      <c r="R705" s="34">
        <v>0</v>
      </c>
      <c r="S705" s="34">
        <v>34</v>
      </c>
    </row>
    <row r="706" spans="1:19" ht="16.5" customHeight="1">
      <c r="A706" s="23">
        <v>2017</v>
      </c>
      <c r="B706" s="13" t="s">
        <v>1886</v>
      </c>
      <c r="C706" s="13" t="s">
        <v>23</v>
      </c>
      <c r="D706" s="13" t="s">
        <v>205</v>
      </c>
      <c r="E706" s="13" t="s">
        <v>26</v>
      </c>
      <c r="F706" s="13"/>
      <c r="G706" s="13" t="s">
        <v>4747</v>
      </c>
      <c r="H706" s="13" t="s">
        <v>6</v>
      </c>
      <c r="I706" s="13" t="s">
        <v>2190</v>
      </c>
      <c r="J706" s="13" t="s">
        <v>2706</v>
      </c>
      <c r="K706" s="13" t="s">
        <v>2706</v>
      </c>
      <c r="L706" s="13" t="s">
        <v>2738</v>
      </c>
      <c r="M706" s="13" t="s">
        <v>2777</v>
      </c>
      <c r="N706" s="34">
        <v>0</v>
      </c>
      <c r="O706" s="34">
        <v>0</v>
      </c>
      <c r="P706" s="34">
        <v>0</v>
      </c>
      <c r="Q706" s="34">
        <v>0</v>
      </c>
      <c r="R706" s="34">
        <v>0</v>
      </c>
      <c r="S706" s="34">
        <v>34</v>
      </c>
    </row>
    <row r="707" spans="1:19" ht="16.5" customHeight="1">
      <c r="A707" s="23">
        <v>2017</v>
      </c>
      <c r="B707" s="13" t="s">
        <v>1886</v>
      </c>
      <c r="C707" s="13" t="s">
        <v>23</v>
      </c>
      <c r="D707" s="13" t="s">
        <v>205</v>
      </c>
      <c r="E707" s="13" t="s">
        <v>27</v>
      </c>
      <c r="F707" s="13"/>
      <c r="G707" s="13" t="s">
        <v>4747</v>
      </c>
      <c r="H707" s="13" t="s">
        <v>6</v>
      </c>
      <c r="I707" s="13" t="s">
        <v>2190</v>
      </c>
      <c r="J707" s="13" t="s">
        <v>2706</v>
      </c>
      <c r="K707" s="13" t="s">
        <v>2706</v>
      </c>
      <c r="L707" s="13" t="s">
        <v>2738</v>
      </c>
      <c r="M707" s="13" t="s">
        <v>2775</v>
      </c>
      <c r="N707" s="34">
        <v>0</v>
      </c>
      <c r="O707" s="34">
        <v>0</v>
      </c>
      <c r="P707" s="34">
        <v>0</v>
      </c>
      <c r="Q707" s="34">
        <v>0</v>
      </c>
      <c r="R707" s="34">
        <v>0</v>
      </c>
      <c r="S707" s="34">
        <v>24</v>
      </c>
    </row>
    <row r="708" spans="1:19" ht="16.5" customHeight="1">
      <c r="A708" s="23">
        <v>2017</v>
      </c>
      <c r="B708" s="13" t="s">
        <v>1886</v>
      </c>
      <c r="C708" s="13" t="s">
        <v>23</v>
      </c>
      <c r="D708" s="13" t="s">
        <v>205</v>
      </c>
      <c r="E708" s="13" t="s">
        <v>28</v>
      </c>
      <c r="F708" s="13"/>
      <c r="G708" s="13" t="s">
        <v>4747</v>
      </c>
      <c r="H708" s="13" t="s">
        <v>6</v>
      </c>
      <c r="I708" s="13" t="s">
        <v>2190</v>
      </c>
      <c r="J708" s="13" t="s">
        <v>2706</v>
      </c>
      <c r="K708" s="13" t="s">
        <v>2706</v>
      </c>
      <c r="L708" s="13"/>
      <c r="M708" s="13" t="s">
        <v>0</v>
      </c>
      <c r="N708" s="34">
        <v>0</v>
      </c>
      <c r="O708" s="34">
        <v>0</v>
      </c>
      <c r="P708" s="34">
        <v>0</v>
      </c>
      <c r="Q708" s="34">
        <v>0</v>
      </c>
      <c r="R708" s="34">
        <v>0</v>
      </c>
      <c r="S708" s="34">
        <v>37</v>
      </c>
    </row>
    <row r="709" spans="1:19" ht="16.5" customHeight="1">
      <c r="A709" s="23">
        <v>2017</v>
      </c>
      <c r="B709" s="13" t="s">
        <v>1886</v>
      </c>
      <c r="C709" s="13" t="s">
        <v>23</v>
      </c>
      <c r="D709" s="13" t="s">
        <v>205</v>
      </c>
      <c r="E709" s="13" t="s">
        <v>29</v>
      </c>
      <c r="F709" s="13"/>
      <c r="G709" s="13" t="s">
        <v>4747</v>
      </c>
      <c r="H709" s="13" t="s">
        <v>6</v>
      </c>
      <c r="I709" s="13" t="s">
        <v>2190</v>
      </c>
      <c r="J709" s="13" t="s">
        <v>2706</v>
      </c>
      <c r="K709" s="13" t="s">
        <v>2706</v>
      </c>
      <c r="L709" s="13" t="s">
        <v>2738</v>
      </c>
      <c r="M709" s="13" t="s">
        <v>2771</v>
      </c>
      <c r="N709" s="34">
        <v>0</v>
      </c>
      <c r="O709" s="34">
        <v>0</v>
      </c>
      <c r="P709" s="34">
        <v>0</v>
      </c>
      <c r="Q709" s="34">
        <v>0</v>
      </c>
      <c r="R709" s="34">
        <v>0</v>
      </c>
      <c r="S709" s="34">
        <v>36</v>
      </c>
    </row>
    <row r="710" spans="1:19" ht="16.5" customHeight="1">
      <c r="A710" s="23">
        <v>2017</v>
      </c>
      <c r="B710" s="13" t="s">
        <v>1886</v>
      </c>
      <c r="C710" s="13" t="s">
        <v>23</v>
      </c>
      <c r="D710" s="13" t="s">
        <v>205</v>
      </c>
      <c r="E710" s="13" t="s">
        <v>30</v>
      </c>
      <c r="F710" s="13"/>
      <c r="G710" s="13" t="s">
        <v>4747</v>
      </c>
      <c r="H710" s="13" t="s">
        <v>6</v>
      </c>
      <c r="I710" s="13" t="s">
        <v>2190</v>
      </c>
      <c r="J710" s="13" t="s">
        <v>2706</v>
      </c>
      <c r="K710" s="13" t="s">
        <v>2706</v>
      </c>
      <c r="L710" s="13" t="s">
        <v>2738</v>
      </c>
      <c r="M710" s="13" t="s">
        <v>2880</v>
      </c>
      <c r="N710" s="34">
        <v>0</v>
      </c>
      <c r="O710" s="34">
        <v>0</v>
      </c>
      <c r="P710" s="34">
        <v>0</v>
      </c>
      <c r="Q710" s="34">
        <v>0</v>
      </c>
      <c r="R710" s="34">
        <v>0</v>
      </c>
      <c r="S710" s="34">
        <v>36</v>
      </c>
    </row>
    <row r="711" spans="1:19" ht="16.5" customHeight="1">
      <c r="A711" s="23">
        <v>2017</v>
      </c>
      <c r="B711" s="13" t="s">
        <v>1886</v>
      </c>
      <c r="C711" s="13" t="s">
        <v>23</v>
      </c>
      <c r="D711" s="13" t="s">
        <v>205</v>
      </c>
      <c r="E711" s="13" t="s">
        <v>30</v>
      </c>
      <c r="F711" s="13"/>
      <c r="G711" s="13" t="s">
        <v>4747</v>
      </c>
      <c r="H711" s="13" t="s">
        <v>6</v>
      </c>
      <c r="I711" s="13" t="s">
        <v>2190</v>
      </c>
      <c r="J711" s="13" t="s">
        <v>2706</v>
      </c>
      <c r="K711" s="13" t="s">
        <v>2706</v>
      </c>
      <c r="L711" s="13" t="s">
        <v>2738</v>
      </c>
      <c r="M711" s="13" t="s">
        <v>2880</v>
      </c>
      <c r="N711" s="34">
        <v>0</v>
      </c>
      <c r="O711" s="34">
        <v>0</v>
      </c>
      <c r="P711" s="34">
        <v>0</v>
      </c>
      <c r="Q711" s="34">
        <v>0</v>
      </c>
      <c r="R711" s="34">
        <v>0</v>
      </c>
      <c r="S711" s="34">
        <v>36</v>
      </c>
    </row>
    <row r="712" spans="1:19" ht="16.5" customHeight="1">
      <c r="A712" s="23">
        <v>2017</v>
      </c>
      <c r="B712" s="13" t="s">
        <v>1886</v>
      </c>
      <c r="C712" s="13" t="s">
        <v>23</v>
      </c>
      <c r="D712" s="13" t="s">
        <v>205</v>
      </c>
      <c r="E712" s="13" t="s">
        <v>31</v>
      </c>
      <c r="F712" s="13"/>
      <c r="G712" s="13" t="s">
        <v>4747</v>
      </c>
      <c r="H712" s="13" t="s">
        <v>6</v>
      </c>
      <c r="I712" s="13" t="s">
        <v>2190</v>
      </c>
      <c r="J712" s="13" t="s">
        <v>2706</v>
      </c>
      <c r="K712" s="13" t="s">
        <v>2706</v>
      </c>
      <c r="L712" s="13" t="s">
        <v>2738</v>
      </c>
      <c r="M712" s="13" t="s">
        <v>2770</v>
      </c>
      <c r="N712" s="34">
        <v>0</v>
      </c>
      <c r="O712" s="34">
        <v>0</v>
      </c>
      <c r="P712" s="34">
        <v>0</v>
      </c>
      <c r="Q712" s="34">
        <v>0</v>
      </c>
      <c r="R712" s="34">
        <v>0</v>
      </c>
      <c r="S712" s="34">
        <v>24</v>
      </c>
    </row>
    <row r="713" spans="1:19" ht="16.5" customHeight="1">
      <c r="A713" s="23">
        <v>2017</v>
      </c>
      <c r="B713" s="13" t="s">
        <v>1886</v>
      </c>
      <c r="C713" s="13" t="s">
        <v>23</v>
      </c>
      <c r="D713" s="13" t="s">
        <v>205</v>
      </c>
      <c r="E713" s="13" t="s">
        <v>32</v>
      </c>
      <c r="F713" s="13"/>
      <c r="G713" s="13" t="s">
        <v>4747</v>
      </c>
      <c r="H713" s="13" t="s">
        <v>6</v>
      </c>
      <c r="I713" s="13" t="s">
        <v>2190</v>
      </c>
      <c r="J713" s="13" t="s">
        <v>2706</v>
      </c>
      <c r="K713" s="13" t="s">
        <v>2706</v>
      </c>
      <c r="L713" s="13" t="s">
        <v>2738</v>
      </c>
      <c r="M713" s="13" t="s">
        <v>2769</v>
      </c>
      <c r="N713" s="34">
        <v>0</v>
      </c>
      <c r="O713" s="34">
        <v>0</v>
      </c>
      <c r="P713" s="34">
        <v>0</v>
      </c>
      <c r="Q713" s="34">
        <v>0</v>
      </c>
      <c r="R713" s="34">
        <v>0</v>
      </c>
      <c r="S713" s="34">
        <v>32</v>
      </c>
    </row>
    <row r="714" spans="1:19" ht="16.5" customHeight="1">
      <c r="A714" s="23">
        <v>2017</v>
      </c>
      <c r="B714" s="13" t="s">
        <v>1886</v>
      </c>
      <c r="C714" s="13" t="s">
        <v>23</v>
      </c>
      <c r="D714" s="13" t="s">
        <v>205</v>
      </c>
      <c r="E714" s="13" t="s">
        <v>33</v>
      </c>
      <c r="F714" s="13"/>
      <c r="G714" s="13" t="s">
        <v>4747</v>
      </c>
      <c r="H714" s="13" t="s">
        <v>6</v>
      </c>
      <c r="I714" s="13" t="s">
        <v>2190</v>
      </c>
      <c r="J714" s="13" t="s">
        <v>2706</v>
      </c>
      <c r="K714" s="13" t="s">
        <v>2706</v>
      </c>
      <c r="L714" s="13" t="s">
        <v>2738</v>
      </c>
      <c r="M714" s="13" t="s">
        <v>2768</v>
      </c>
      <c r="N714" s="34">
        <v>0</v>
      </c>
      <c r="O714" s="34">
        <v>0</v>
      </c>
      <c r="P714" s="34">
        <v>0</v>
      </c>
      <c r="Q714" s="34">
        <v>0</v>
      </c>
      <c r="R714" s="34">
        <v>0</v>
      </c>
      <c r="S714" s="34">
        <v>24</v>
      </c>
    </row>
    <row r="715" spans="1:19" ht="16.5" customHeight="1">
      <c r="A715" s="23">
        <v>2017</v>
      </c>
      <c r="B715" s="13" t="s">
        <v>1886</v>
      </c>
      <c r="C715" s="13" t="s">
        <v>23</v>
      </c>
      <c r="D715" s="13" t="s">
        <v>205</v>
      </c>
      <c r="E715" s="13" t="s">
        <v>34</v>
      </c>
      <c r="F715" s="13"/>
      <c r="G715" s="13" t="s">
        <v>4747</v>
      </c>
      <c r="H715" s="13" t="s">
        <v>6</v>
      </c>
      <c r="I715" s="13" t="s">
        <v>2190</v>
      </c>
      <c r="J715" s="13" t="s">
        <v>2706</v>
      </c>
      <c r="K715" s="13" t="s">
        <v>2706</v>
      </c>
      <c r="L715" s="13" t="s">
        <v>2738</v>
      </c>
      <c r="M715" s="13" t="s">
        <v>2766</v>
      </c>
      <c r="N715" s="34">
        <v>0</v>
      </c>
      <c r="O715" s="34">
        <v>0</v>
      </c>
      <c r="P715" s="34">
        <v>0</v>
      </c>
      <c r="Q715" s="34">
        <v>0</v>
      </c>
      <c r="R715" s="34">
        <v>0</v>
      </c>
      <c r="S715" s="34">
        <v>36</v>
      </c>
    </row>
    <row r="716" spans="1:19" ht="16.5" customHeight="1">
      <c r="A716" s="23">
        <v>2017</v>
      </c>
      <c r="B716" s="13" t="s">
        <v>1886</v>
      </c>
      <c r="C716" s="13" t="s">
        <v>23</v>
      </c>
      <c r="D716" s="13" t="s">
        <v>205</v>
      </c>
      <c r="E716" s="13" t="s">
        <v>35</v>
      </c>
      <c r="F716" s="13"/>
      <c r="G716" s="13" t="s">
        <v>4747</v>
      </c>
      <c r="H716" s="13" t="s">
        <v>6</v>
      </c>
      <c r="I716" s="13" t="s">
        <v>2190</v>
      </c>
      <c r="J716" s="13" t="s">
        <v>2706</v>
      </c>
      <c r="K716" s="13" t="s">
        <v>2706</v>
      </c>
      <c r="L716" s="13" t="s">
        <v>2738</v>
      </c>
      <c r="M716" s="13" t="s">
        <v>2754</v>
      </c>
      <c r="N716" s="34">
        <v>0</v>
      </c>
      <c r="O716" s="34">
        <v>0</v>
      </c>
      <c r="P716" s="34">
        <v>0</v>
      </c>
      <c r="Q716" s="34">
        <v>0</v>
      </c>
      <c r="R716" s="34">
        <v>0</v>
      </c>
      <c r="S716" s="34">
        <v>45</v>
      </c>
    </row>
    <row r="717" spans="1:19" ht="16.5" customHeight="1">
      <c r="A717" s="23">
        <v>2017</v>
      </c>
      <c r="B717" s="13" t="s">
        <v>1886</v>
      </c>
      <c r="C717" s="13" t="s">
        <v>23</v>
      </c>
      <c r="D717" s="13" t="s">
        <v>206</v>
      </c>
      <c r="E717" s="13" t="s">
        <v>36</v>
      </c>
      <c r="F717" s="13"/>
      <c r="G717" s="13" t="s">
        <v>4747</v>
      </c>
      <c r="H717" s="13" t="s">
        <v>6</v>
      </c>
      <c r="I717" s="13" t="s">
        <v>2190</v>
      </c>
      <c r="J717" s="13" t="s">
        <v>2706</v>
      </c>
      <c r="K717" s="13" t="s">
        <v>2706</v>
      </c>
      <c r="L717" s="13"/>
      <c r="M717" s="13" t="s">
        <v>0</v>
      </c>
      <c r="N717" s="34">
        <v>0</v>
      </c>
      <c r="O717" s="34">
        <v>0</v>
      </c>
      <c r="P717" s="34">
        <v>0</v>
      </c>
      <c r="Q717" s="34">
        <v>0</v>
      </c>
      <c r="R717" s="34">
        <v>0</v>
      </c>
      <c r="S717" s="34">
        <v>54</v>
      </c>
    </row>
    <row r="718" spans="1:19" ht="16.5" customHeight="1">
      <c r="A718" s="23">
        <v>2017</v>
      </c>
      <c r="B718" s="13" t="s">
        <v>1886</v>
      </c>
      <c r="C718" s="13" t="s">
        <v>23</v>
      </c>
      <c r="D718" s="13" t="s">
        <v>206</v>
      </c>
      <c r="E718" s="13" t="s">
        <v>37</v>
      </c>
      <c r="F718" s="13"/>
      <c r="G718" s="13" t="s">
        <v>4747</v>
      </c>
      <c r="H718" s="13" t="s">
        <v>6</v>
      </c>
      <c r="I718" s="13" t="s">
        <v>2931</v>
      </c>
      <c r="J718" s="13" t="s">
        <v>2706</v>
      </c>
      <c r="K718" s="13" t="s">
        <v>2706</v>
      </c>
      <c r="L718" s="13" t="s">
        <v>2738</v>
      </c>
      <c r="M718" s="13" t="s">
        <v>2847</v>
      </c>
      <c r="N718" s="34">
        <v>0</v>
      </c>
      <c r="O718" s="34">
        <v>0</v>
      </c>
      <c r="P718" s="34">
        <v>0</v>
      </c>
      <c r="Q718" s="34">
        <v>0</v>
      </c>
      <c r="R718" s="34">
        <v>0</v>
      </c>
      <c r="S718" s="34">
        <v>55</v>
      </c>
    </row>
    <row r="719" spans="1:19" ht="16.5" customHeight="1">
      <c r="A719" s="23">
        <v>2017</v>
      </c>
      <c r="B719" s="13" t="s">
        <v>1886</v>
      </c>
      <c r="C719" s="13" t="s">
        <v>23</v>
      </c>
      <c r="D719" s="13" t="s">
        <v>206</v>
      </c>
      <c r="E719" s="13" t="s">
        <v>38</v>
      </c>
      <c r="F719" s="13"/>
      <c r="G719" s="13" t="s">
        <v>4747</v>
      </c>
      <c r="H719" s="13" t="s">
        <v>6</v>
      </c>
      <c r="I719" s="13" t="s">
        <v>2931</v>
      </c>
      <c r="J719" s="13" t="s">
        <v>2706</v>
      </c>
      <c r="K719" s="13" t="s">
        <v>2706</v>
      </c>
      <c r="L719" s="13" t="s">
        <v>2738</v>
      </c>
      <c r="M719" s="13" t="s">
        <v>3032</v>
      </c>
      <c r="N719" s="34">
        <v>0</v>
      </c>
      <c r="O719" s="34">
        <v>0</v>
      </c>
      <c r="P719" s="34">
        <v>0</v>
      </c>
      <c r="Q719" s="34">
        <v>0</v>
      </c>
      <c r="R719" s="34">
        <v>0</v>
      </c>
      <c r="S719" s="34">
        <v>46</v>
      </c>
    </row>
    <row r="720" spans="1:19" ht="16.5" customHeight="1">
      <c r="A720" s="23">
        <v>2017</v>
      </c>
      <c r="B720" s="13" t="s">
        <v>1886</v>
      </c>
      <c r="C720" s="13" t="s">
        <v>23</v>
      </c>
      <c r="D720" s="13" t="s">
        <v>206</v>
      </c>
      <c r="E720" s="13" t="s">
        <v>38</v>
      </c>
      <c r="F720" s="13"/>
      <c r="G720" s="13" t="s">
        <v>2391</v>
      </c>
      <c r="H720" s="13" t="s">
        <v>6</v>
      </c>
      <c r="I720" s="13" t="s">
        <v>2931</v>
      </c>
      <c r="J720" s="13" t="s">
        <v>2706</v>
      </c>
      <c r="K720" s="13" t="s">
        <v>2706</v>
      </c>
      <c r="L720" s="13" t="s">
        <v>2738</v>
      </c>
      <c r="M720" s="13" t="s">
        <v>2743</v>
      </c>
      <c r="N720" s="34">
        <v>0</v>
      </c>
      <c r="O720" s="34">
        <v>0</v>
      </c>
      <c r="P720" s="34">
        <v>0</v>
      </c>
      <c r="Q720" s="34">
        <v>0</v>
      </c>
      <c r="R720" s="34">
        <v>0</v>
      </c>
      <c r="S720" s="34">
        <v>46</v>
      </c>
    </row>
    <row r="721" spans="1:19" ht="16.5" customHeight="1">
      <c r="A721" s="23">
        <v>2017</v>
      </c>
      <c r="B721" s="13" t="s">
        <v>1886</v>
      </c>
      <c r="C721" s="13" t="s">
        <v>23</v>
      </c>
      <c r="D721" s="13" t="s">
        <v>206</v>
      </c>
      <c r="E721" s="13" t="s">
        <v>39</v>
      </c>
      <c r="F721" s="13"/>
      <c r="G721" s="13" t="s">
        <v>4747</v>
      </c>
      <c r="H721" s="13" t="s">
        <v>6</v>
      </c>
      <c r="I721" s="13" t="s">
        <v>2190</v>
      </c>
      <c r="J721" s="13" t="s">
        <v>2706</v>
      </c>
      <c r="K721" s="13" t="s">
        <v>2706</v>
      </c>
      <c r="L721" s="13" t="s">
        <v>2738</v>
      </c>
      <c r="M721" s="13" t="s">
        <v>2827</v>
      </c>
      <c r="N721" s="34">
        <v>0</v>
      </c>
      <c r="O721" s="34">
        <v>0</v>
      </c>
      <c r="P721" s="34">
        <v>0</v>
      </c>
      <c r="Q721" s="34">
        <v>0</v>
      </c>
      <c r="R721" s="34">
        <v>0</v>
      </c>
      <c r="S721" s="34">
        <v>57</v>
      </c>
    </row>
    <row r="722" spans="1:19" ht="16.5" customHeight="1">
      <c r="A722" s="23">
        <v>2017</v>
      </c>
      <c r="B722" s="13" t="s">
        <v>1886</v>
      </c>
      <c r="C722" s="13" t="s">
        <v>23</v>
      </c>
      <c r="D722" s="13" t="s">
        <v>206</v>
      </c>
      <c r="E722" s="13" t="s">
        <v>1875</v>
      </c>
      <c r="F722" s="13"/>
      <c r="G722" s="13" t="s">
        <v>4747</v>
      </c>
      <c r="H722" s="13" t="s">
        <v>6</v>
      </c>
      <c r="I722" s="13" t="s">
        <v>2190</v>
      </c>
      <c r="J722" s="13" t="s">
        <v>2706</v>
      </c>
      <c r="K722" s="13" t="s">
        <v>2706</v>
      </c>
      <c r="L722" s="13" t="s">
        <v>2738</v>
      </c>
      <c r="M722" s="13" t="s">
        <v>2818</v>
      </c>
      <c r="N722" s="34">
        <v>0</v>
      </c>
      <c r="O722" s="34">
        <v>0</v>
      </c>
      <c r="P722" s="34">
        <v>0</v>
      </c>
      <c r="Q722" s="34">
        <v>0</v>
      </c>
      <c r="R722" s="34">
        <v>0</v>
      </c>
      <c r="S722" s="34">
        <v>49</v>
      </c>
    </row>
    <row r="723" spans="1:19" ht="16.5" customHeight="1">
      <c r="A723" s="23">
        <v>2017</v>
      </c>
      <c r="B723" s="13" t="s">
        <v>1886</v>
      </c>
      <c r="C723" s="13" t="s">
        <v>23</v>
      </c>
      <c r="D723" s="13" t="s">
        <v>6702</v>
      </c>
      <c r="E723" s="13" t="s">
        <v>1453</v>
      </c>
      <c r="F723" s="13"/>
      <c r="G723" s="13" t="s">
        <v>4747</v>
      </c>
      <c r="H723" s="13" t="s">
        <v>6</v>
      </c>
      <c r="I723" s="13" t="s">
        <v>2394</v>
      </c>
      <c r="J723" s="13" t="s">
        <v>2941</v>
      </c>
      <c r="K723" s="13">
        <v>6</v>
      </c>
      <c r="L723" s="13" t="s">
        <v>2738</v>
      </c>
      <c r="M723" s="13" t="s">
        <v>2924</v>
      </c>
      <c r="N723" s="34">
        <v>104</v>
      </c>
      <c r="O723" s="34">
        <v>24</v>
      </c>
      <c r="P723" s="34">
        <v>16</v>
      </c>
      <c r="Q723" s="34">
        <v>40</v>
      </c>
      <c r="R723" s="34">
        <v>16</v>
      </c>
      <c r="S723" s="34">
        <v>0</v>
      </c>
    </row>
    <row r="724" spans="1:19" ht="16.5" customHeight="1">
      <c r="A724" s="23">
        <v>2017</v>
      </c>
      <c r="B724" s="13" t="s">
        <v>1886</v>
      </c>
      <c r="C724" s="13" t="s">
        <v>23</v>
      </c>
      <c r="D724" s="13" t="s">
        <v>6702</v>
      </c>
      <c r="E724" s="13" t="s">
        <v>1460</v>
      </c>
      <c r="F724" s="13"/>
      <c r="G724" s="13" t="s">
        <v>4747</v>
      </c>
      <c r="H724" s="13" t="s">
        <v>6</v>
      </c>
      <c r="I724" s="13" t="s">
        <v>2394</v>
      </c>
      <c r="J724" s="13" t="s">
        <v>2976</v>
      </c>
      <c r="K724" s="13">
        <v>4</v>
      </c>
      <c r="L724" s="13"/>
      <c r="M724" s="13" t="s">
        <v>0</v>
      </c>
      <c r="N724" s="34">
        <v>112</v>
      </c>
      <c r="O724" s="34">
        <v>20</v>
      </c>
      <c r="P724" s="34">
        <v>12</v>
      </c>
      <c r="Q724" s="34">
        <v>32</v>
      </c>
      <c r="R724" s="34">
        <v>16</v>
      </c>
      <c r="S724" s="34">
        <v>0</v>
      </c>
    </row>
    <row r="725" spans="1:19" ht="16.5" customHeight="1">
      <c r="A725" s="23">
        <v>2017</v>
      </c>
      <c r="B725" s="13" t="s">
        <v>1886</v>
      </c>
      <c r="C725" s="13" t="s">
        <v>23</v>
      </c>
      <c r="D725" s="13" t="s">
        <v>6702</v>
      </c>
      <c r="E725" s="13" t="s">
        <v>1464</v>
      </c>
      <c r="F725" s="13"/>
      <c r="G725" s="13" t="s">
        <v>4747</v>
      </c>
      <c r="H725" s="13" t="s">
        <v>6</v>
      </c>
      <c r="I725" s="13" t="s">
        <v>2394</v>
      </c>
      <c r="J725" s="13" t="s">
        <v>2943</v>
      </c>
      <c r="K725" s="13">
        <v>8</v>
      </c>
      <c r="L725" s="13"/>
      <c r="M725" s="13" t="s">
        <v>0</v>
      </c>
      <c r="N725" s="34">
        <v>112</v>
      </c>
      <c r="O725" s="34">
        <v>16</v>
      </c>
      <c r="P725" s="34">
        <v>16</v>
      </c>
      <c r="Q725" s="34">
        <v>32</v>
      </c>
      <c r="R725" s="34">
        <v>16</v>
      </c>
      <c r="S725" s="34">
        <v>0</v>
      </c>
    </row>
    <row r="726" spans="1:19" ht="16.5" customHeight="1">
      <c r="A726" s="23">
        <v>2017</v>
      </c>
      <c r="B726" s="13" t="s">
        <v>1886</v>
      </c>
      <c r="C726" s="13" t="s">
        <v>41</v>
      </c>
      <c r="D726" s="13" t="s">
        <v>207</v>
      </c>
      <c r="E726" s="13" t="s">
        <v>59</v>
      </c>
      <c r="F726" s="13"/>
      <c r="G726" s="13" t="s">
        <v>4747</v>
      </c>
      <c r="H726" s="13" t="s">
        <v>6</v>
      </c>
      <c r="I726" s="13" t="s">
        <v>2931</v>
      </c>
      <c r="J726" s="13" t="s">
        <v>2706</v>
      </c>
      <c r="K726" s="13" t="s">
        <v>2706</v>
      </c>
      <c r="L726" s="13" t="s">
        <v>2738</v>
      </c>
      <c r="M726" s="13" t="s">
        <v>2911</v>
      </c>
      <c r="N726" s="34">
        <v>0</v>
      </c>
      <c r="O726" s="34">
        <v>0</v>
      </c>
      <c r="P726" s="34">
        <v>0</v>
      </c>
      <c r="Q726" s="34">
        <v>0</v>
      </c>
      <c r="R726" s="34">
        <v>0</v>
      </c>
      <c r="S726" s="34">
        <v>110</v>
      </c>
    </row>
    <row r="727" spans="1:19" ht="16.5" customHeight="1">
      <c r="A727" s="23">
        <v>2017</v>
      </c>
      <c r="B727" s="13" t="s">
        <v>1886</v>
      </c>
      <c r="C727" s="13" t="s">
        <v>41</v>
      </c>
      <c r="D727" s="13" t="s">
        <v>205</v>
      </c>
      <c r="E727" s="13" t="s">
        <v>42</v>
      </c>
      <c r="F727" s="13"/>
      <c r="G727" s="13" t="s">
        <v>4747</v>
      </c>
      <c r="H727" s="13" t="s">
        <v>6</v>
      </c>
      <c r="I727" s="13" t="s">
        <v>2190</v>
      </c>
      <c r="J727" s="13" t="s">
        <v>2706</v>
      </c>
      <c r="K727" s="13" t="s">
        <v>2706</v>
      </c>
      <c r="L727" s="13"/>
      <c r="M727" s="13" t="s">
        <v>0</v>
      </c>
      <c r="N727" s="34">
        <v>0</v>
      </c>
      <c r="O727" s="34">
        <v>0</v>
      </c>
      <c r="P727" s="34">
        <v>0</v>
      </c>
      <c r="Q727" s="34">
        <v>0</v>
      </c>
      <c r="R727" s="34">
        <v>0</v>
      </c>
      <c r="S727" s="34">
        <v>28</v>
      </c>
    </row>
    <row r="728" spans="1:19" ht="16.5" customHeight="1">
      <c r="A728" s="23">
        <v>2017</v>
      </c>
      <c r="B728" s="13" t="s">
        <v>1886</v>
      </c>
      <c r="C728" s="13" t="s">
        <v>41</v>
      </c>
      <c r="D728" s="13" t="s">
        <v>205</v>
      </c>
      <c r="E728" s="13" t="s">
        <v>43</v>
      </c>
      <c r="F728" s="13"/>
      <c r="G728" s="13" t="s">
        <v>4747</v>
      </c>
      <c r="H728" s="13" t="s">
        <v>6</v>
      </c>
      <c r="I728" s="13" t="s">
        <v>2190</v>
      </c>
      <c r="J728" s="13" t="s">
        <v>2706</v>
      </c>
      <c r="K728" s="13" t="s">
        <v>2706</v>
      </c>
      <c r="L728" s="13"/>
      <c r="M728" s="13" t="s">
        <v>0</v>
      </c>
      <c r="N728" s="34">
        <v>0</v>
      </c>
      <c r="O728" s="34">
        <v>0</v>
      </c>
      <c r="P728" s="34">
        <v>0</v>
      </c>
      <c r="Q728" s="34">
        <v>0</v>
      </c>
      <c r="R728" s="34">
        <v>0</v>
      </c>
      <c r="S728" s="34">
        <v>30</v>
      </c>
    </row>
    <row r="729" spans="1:19" ht="16.5" customHeight="1">
      <c r="A729" s="23">
        <v>2017</v>
      </c>
      <c r="B729" s="13" t="s">
        <v>1886</v>
      </c>
      <c r="C729" s="13" t="s">
        <v>41</v>
      </c>
      <c r="D729" s="13" t="s">
        <v>205</v>
      </c>
      <c r="E729" s="13" t="s">
        <v>44</v>
      </c>
      <c r="F729" s="13"/>
      <c r="G729" s="13" t="s">
        <v>4747</v>
      </c>
      <c r="H729" s="13" t="s">
        <v>6</v>
      </c>
      <c r="I729" s="13" t="s">
        <v>2190</v>
      </c>
      <c r="J729" s="13" t="s">
        <v>2706</v>
      </c>
      <c r="K729" s="13" t="s">
        <v>2706</v>
      </c>
      <c r="L729" s="13" t="s">
        <v>2738</v>
      </c>
      <c r="M729" s="13" t="s">
        <v>2776</v>
      </c>
      <c r="N729" s="34">
        <v>0</v>
      </c>
      <c r="O729" s="34">
        <v>0</v>
      </c>
      <c r="P729" s="34">
        <v>0</v>
      </c>
      <c r="Q729" s="34">
        <v>0</v>
      </c>
      <c r="R729" s="34">
        <v>0</v>
      </c>
      <c r="S729" s="34">
        <v>26</v>
      </c>
    </row>
    <row r="730" spans="1:19" ht="16.5" customHeight="1">
      <c r="A730" s="23">
        <v>2017</v>
      </c>
      <c r="B730" s="13" t="s">
        <v>1886</v>
      </c>
      <c r="C730" s="13" t="s">
        <v>41</v>
      </c>
      <c r="D730" s="13" t="s">
        <v>205</v>
      </c>
      <c r="E730" s="13" t="s">
        <v>45</v>
      </c>
      <c r="F730" s="13"/>
      <c r="G730" s="13" t="s">
        <v>4747</v>
      </c>
      <c r="H730" s="13" t="s">
        <v>6</v>
      </c>
      <c r="I730" s="13" t="s">
        <v>2190</v>
      </c>
      <c r="J730" s="13" t="s">
        <v>2706</v>
      </c>
      <c r="K730" s="13" t="s">
        <v>2706</v>
      </c>
      <c r="L730" s="13" t="s">
        <v>2738</v>
      </c>
      <c r="M730" s="13" t="s">
        <v>2744</v>
      </c>
      <c r="N730" s="34">
        <v>0</v>
      </c>
      <c r="O730" s="34">
        <v>0</v>
      </c>
      <c r="P730" s="34">
        <v>0</v>
      </c>
      <c r="Q730" s="34">
        <v>0</v>
      </c>
      <c r="R730" s="34">
        <v>0</v>
      </c>
      <c r="S730" s="34">
        <v>29</v>
      </c>
    </row>
    <row r="731" spans="1:19" ht="16.5" customHeight="1">
      <c r="A731" s="23">
        <v>2017</v>
      </c>
      <c r="B731" s="13" t="s">
        <v>1886</v>
      </c>
      <c r="C731" s="13" t="s">
        <v>41</v>
      </c>
      <c r="D731" s="13" t="s">
        <v>205</v>
      </c>
      <c r="E731" s="13" t="s">
        <v>46</v>
      </c>
      <c r="F731" s="13"/>
      <c r="G731" s="13" t="s">
        <v>4747</v>
      </c>
      <c r="H731" s="13" t="s">
        <v>6</v>
      </c>
      <c r="I731" s="13" t="s">
        <v>2190</v>
      </c>
      <c r="J731" s="13" t="s">
        <v>2706</v>
      </c>
      <c r="K731" s="13" t="s">
        <v>2706</v>
      </c>
      <c r="L731" s="13"/>
      <c r="M731" s="13" t="s">
        <v>0</v>
      </c>
      <c r="N731" s="34">
        <v>0</v>
      </c>
      <c r="O731" s="34">
        <v>0</v>
      </c>
      <c r="P731" s="34">
        <v>0</v>
      </c>
      <c r="Q731" s="34">
        <v>0</v>
      </c>
      <c r="R731" s="34">
        <v>0</v>
      </c>
      <c r="S731" s="34">
        <v>27</v>
      </c>
    </row>
    <row r="732" spans="1:19" ht="16.5" customHeight="1">
      <c r="A732" s="23">
        <v>2017</v>
      </c>
      <c r="B732" s="13" t="s">
        <v>1886</v>
      </c>
      <c r="C732" s="13" t="s">
        <v>41</v>
      </c>
      <c r="D732" s="13" t="s">
        <v>205</v>
      </c>
      <c r="E732" s="13" t="s">
        <v>47</v>
      </c>
      <c r="F732" s="13"/>
      <c r="G732" s="13" t="s">
        <v>3868</v>
      </c>
      <c r="H732" s="13" t="s">
        <v>6</v>
      </c>
      <c r="I732" s="13" t="s">
        <v>2190</v>
      </c>
      <c r="J732" s="13" t="s">
        <v>2706</v>
      </c>
      <c r="K732" s="13" t="s">
        <v>2706</v>
      </c>
      <c r="L732" s="13" t="s">
        <v>2738</v>
      </c>
      <c r="M732" s="13" t="s">
        <v>2861</v>
      </c>
      <c r="N732" s="34">
        <v>0</v>
      </c>
      <c r="O732" s="34">
        <v>0</v>
      </c>
      <c r="P732" s="34">
        <v>0</v>
      </c>
      <c r="Q732" s="34">
        <v>0</v>
      </c>
      <c r="R732" s="34">
        <v>0</v>
      </c>
      <c r="S732" s="34">
        <v>30</v>
      </c>
    </row>
    <row r="733" spans="1:19" ht="16.5" customHeight="1">
      <c r="A733" s="23">
        <v>2017</v>
      </c>
      <c r="B733" s="13" t="s">
        <v>1886</v>
      </c>
      <c r="C733" s="13" t="s">
        <v>41</v>
      </c>
      <c r="D733" s="13" t="s">
        <v>205</v>
      </c>
      <c r="E733" s="13" t="s">
        <v>48</v>
      </c>
      <c r="F733" s="13"/>
      <c r="G733" s="13" t="s">
        <v>4747</v>
      </c>
      <c r="H733" s="13" t="s">
        <v>6</v>
      </c>
      <c r="I733" s="13" t="s">
        <v>2190</v>
      </c>
      <c r="J733" s="13" t="s">
        <v>2706</v>
      </c>
      <c r="K733" s="13" t="s">
        <v>2706</v>
      </c>
      <c r="L733" s="13"/>
      <c r="M733" s="13" t="s">
        <v>0</v>
      </c>
      <c r="N733" s="34">
        <v>0</v>
      </c>
      <c r="O733" s="34">
        <v>0</v>
      </c>
      <c r="P733" s="34">
        <v>0</v>
      </c>
      <c r="Q733" s="34">
        <v>0</v>
      </c>
      <c r="R733" s="34">
        <v>0</v>
      </c>
      <c r="S733" s="34">
        <v>25</v>
      </c>
    </row>
    <row r="734" spans="1:19" ht="16.5" customHeight="1">
      <c r="A734" s="23">
        <v>2017</v>
      </c>
      <c r="B734" s="13" t="s">
        <v>1886</v>
      </c>
      <c r="C734" s="13" t="s">
        <v>41</v>
      </c>
      <c r="D734" s="13" t="s">
        <v>205</v>
      </c>
      <c r="E734" s="13" t="s">
        <v>49</v>
      </c>
      <c r="F734" s="13"/>
      <c r="G734" s="13" t="s">
        <v>4747</v>
      </c>
      <c r="H734" s="13" t="s">
        <v>6</v>
      </c>
      <c r="I734" s="13" t="s">
        <v>2190</v>
      </c>
      <c r="J734" s="13" t="s">
        <v>2706</v>
      </c>
      <c r="K734" s="13" t="s">
        <v>2706</v>
      </c>
      <c r="L734" s="13" t="s">
        <v>2738</v>
      </c>
      <c r="M734" s="13" t="s">
        <v>2891</v>
      </c>
      <c r="N734" s="34">
        <v>0</v>
      </c>
      <c r="O734" s="34">
        <v>0</v>
      </c>
      <c r="P734" s="34">
        <v>0</v>
      </c>
      <c r="Q734" s="34">
        <v>0</v>
      </c>
      <c r="R734" s="34">
        <v>0</v>
      </c>
      <c r="S734" s="34">
        <v>24</v>
      </c>
    </row>
    <row r="735" spans="1:19" ht="16.5" customHeight="1">
      <c r="A735" s="23">
        <v>2017</v>
      </c>
      <c r="B735" s="13" t="s">
        <v>1886</v>
      </c>
      <c r="C735" s="13" t="s">
        <v>41</v>
      </c>
      <c r="D735" s="13" t="s">
        <v>205</v>
      </c>
      <c r="E735" s="13" t="s">
        <v>50</v>
      </c>
      <c r="F735" s="13"/>
      <c r="G735" s="13" t="s">
        <v>4747</v>
      </c>
      <c r="H735" s="13" t="s">
        <v>6</v>
      </c>
      <c r="I735" s="13" t="s">
        <v>2190</v>
      </c>
      <c r="J735" s="13" t="s">
        <v>2706</v>
      </c>
      <c r="K735" s="13" t="s">
        <v>2706</v>
      </c>
      <c r="L735" s="13"/>
      <c r="M735" s="13" t="s">
        <v>0</v>
      </c>
      <c r="N735" s="34">
        <v>0</v>
      </c>
      <c r="O735" s="34">
        <v>0</v>
      </c>
      <c r="P735" s="34">
        <v>0</v>
      </c>
      <c r="Q735" s="34">
        <v>0</v>
      </c>
      <c r="R735" s="34">
        <v>0</v>
      </c>
      <c r="S735" s="34">
        <v>27</v>
      </c>
    </row>
    <row r="736" spans="1:19" ht="16.5" customHeight="1">
      <c r="A736" s="23">
        <v>2017</v>
      </c>
      <c r="B736" s="13" t="s">
        <v>1886</v>
      </c>
      <c r="C736" s="13" t="s">
        <v>41</v>
      </c>
      <c r="D736" s="13" t="s">
        <v>205</v>
      </c>
      <c r="E736" s="13" t="s">
        <v>51</v>
      </c>
      <c r="F736" s="13"/>
      <c r="G736" s="13" t="s">
        <v>4747</v>
      </c>
      <c r="H736" s="13" t="s">
        <v>6</v>
      </c>
      <c r="I736" s="13" t="s">
        <v>2190</v>
      </c>
      <c r="J736" s="13" t="s">
        <v>2706</v>
      </c>
      <c r="K736" s="13" t="s">
        <v>2706</v>
      </c>
      <c r="L736" s="13" t="s">
        <v>2738</v>
      </c>
      <c r="M736" s="13" t="s">
        <v>3033</v>
      </c>
      <c r="N736" s="34">
        <v>0</v>
      </c>
      <c r="O736" s="34">
        <v>0</v>
      </c>
      <c r="P736" s="34">
        <v>0</v>
      </c>
      <c r="Q736" s="34">
        <v>0</v>
      </c>
      <c r="R736" s="34">
        <v>0</v>
      </c>
      <c r="S736" s="34">
        <v>27</v>
      </c>
    </row>
    <row r="737" spans="1:19" ht="16.5" customHeight="1">
      <c r="A737" s="23">
        <v>2017</v>
      </c>
      <c r="B737" s="13" t="s">
        <v>1886</v>
      </c>
      <c r="C737" s="13" t="s">
        <v>41</v>
      </c>
      <c r="D737" s="13" t="s">
        <v>205</v>
      </c>
      <c r="E737" s="13" t="s">
        <v>52</v>
      </c>
      <c r="F737" s="13"/>
      <c r="G737" s="13" t="s">
        <v>4747</v>
      </c>
      <c r="H737" s="13" t="s">
        <v>6</v>
      </c>
      <c r="I737" s="13" t="s">
        <v>2190</v>
      </c>
      <c r="J737" s="13" t="s">
        <v>2706</v>
      </c>
      <c r="K737" s="13" t="s">
        <v>2706</v>
      </c>
      <c r="L737" s="13"/>
      <c r="M737" s="13" t="s">
        <v>0</v>
      </c>
      <c r="N737" s="34">
        <v>0</v>
      </c>
      <c r="O737" s="34">
        <v>0</v>
      </c>
      <c r="P737" s="34">
        <v>0</v>
      </c>
      <c r="Q737" s="34">
        <v>0</v>
      </c>
      <c r="R737" s="34">
        <v>0</v>
      </c>
      <c r="S737" s="34">
        <v>30</v>
      </c>
    </row>
    <row r="738" spans="1:19" ht="16.5" customHeight="1">
      <c r="A738" s="23">
        <v>2017</v>
      </c>
      <c r="B738" s="13" t="s">
        <v>1886</v>
      </c>
      <c r="C738" s="13" t="s">
        <v>41</v>
      </c>
      <c r="D738" s="13" t="s">
        <v>205</v>
      </c>
      <c r="E738" s="13" t="s">
        <v>53</v>
      </c>
      <c r="F738" s="13"/>
      <c r="G738" s="13" t="s">
        <v>4747</v>
      </c>
      <c r="H738" s="13" t="s">
        <v>6</v>
      </c>
      <c r="I738" s="13" t="s">
        <v>2190</v>
      </c>
      <c r="J738" s="13" t="s">
        <v>2706</v>
      </c>
      <c r="K738" s="13" t="s">
        <v>2706</v>
      </c>
      <c r="L738" s="13" t="s">
        <v>2738</v>
      </c>
      <c r="M738" s="13" t="s">
        <v>2888</v>
      </c>
      <c r="N738" s="34">
        <v>0</v>
      </c>
      <c r="O738" s="34">
        <v>0</v>
      </c>
      <c r="P738" s="34">
        <v>0</v>
      </c>
      <c r="Q738" s="34">
        <v>0</v>
      </c>
      <c r="R738" s="34">
        <v>0</v>
      </c>
      <c r="S738" s="34">
        <v>30</v>
      </c>
    </row>
    <row r="739" spans="1:19" ht="16.5" customHeight="1">
      <c r="A739" s="23">
        <v>2017</v>
      </c>
      <c r="B739" s="13" t="s">
        <v>1886</v>
      </c>
      <c r="C739" s="13" t="s">
        <v>41</v>
      </c>
      <c r="D739" s="13" t="s">
        <v>205</v>
      </c>
      <c r="E739" s="13" t="s">
        <v>54</v>
      </c>
      <c r="F739" s="13"/>
      <c r="G739" s="13" t="s">
        <v>4747</v>
      </c>
      <c r="H739" s="13" t="s">
        <v>6</v>
      </c>
      <c r="I739" s="13" t="s">
        <v>2190</v>
      </c>
      <c r="J739" s="13" t="s">
        <v>2706</v>
      </c>
      <c r="K739" s="13" t="s">
        <v>2706</v>
      </c>
      <c r="L739" s="13"/>
      <c r="M739" s="13" t="s">
        <v>0</v>
      </c>
      <c r="N739" s="34">
        <v>0</v>
      </c>
      <c r="O739" s="34">
        <v>0</v>
      </c>
      <c r="P739" s="34">
        <v>0</v>
      </c>
      <c r="Q739" s="34">
        <v>0</v>
      </c>
      <c r="R739" s="34">
        <v>0</v>
      </c>
      <c r="S739" s="34">
        <v>25</v>
      </c>
    </row>
    <row r="740" spans="1:19" ht="16.5" customHeight="1">
      <c r="A740" s="23">
        <v>2017</v>
      </c>
      <c r="B740" s="13" t="s">
        <v>1886</v>
      </c>
      <c r="C740" s="13" t="s">
        <v>41</v>
      </c>
      <c r="D740" s="13" t="s">
        <v>206</v>
      </c>
      <c r="E740" s="13" t="s">
        <v>55</v>
      </c>
      <c r="F740" s="13"/>
      <c r="G740" s="13" t="s">
        <v>4747</v>
      </c>
      <c r="H740" s="13" t="s">
        <v>6</v>
      </c>
      <c r="I740" s="13" t="s">
        <v>2190</v>
      </c>
      <c r="J740" s="13" t="s">
        <v>2706</v>
      </c>
      <c r="K740" s="13" t="s">
        <v>2706</v>
      </c>
      <c r="L740" s="13" t="s">
        <v>2738</v>
      </c>
      <c r="M740" s="13" t="s">
        <v>2836</v>
      </c>
      <c r="N740" s="34">
        <v>0</v>
      </c>
      <c r="O740" s="34">
        <v>0</v>
      </c>
      <c r="P740" s="34">
        <v>0</v>
      </c>
      <c r="Q740" s="34">
        <v>0</v>
      </c>
      <c r="R740" s="34">
        <v>0</v>
      </c>
      <c r="S740" s="34">
        <v>50</v>
      </c>
    </row>
    <row r="741" spans="1:19" ht="16.5" customHeight="1">
      <c r="A741" s="23">
        <v>2017</v>
      </c>
      <c r="B741" s="13" t="s">
        <v>1886</v>
      </c>
      <c r="C741" s="13" t="s">
        <v>41</v>
      </c>
      <c r="D741" s="13" t="s">
        <v>206</v>
      </c>
      <c r="E741" s="13" t="s">
        <v>56</v>
      </c>
      <c r="F741" s="13"/>
      <c r="G741" s="13" t="s">
        <v>4747</v>
      </c>
      <c r="H741" s="13" t="s">
        <v>6</v>
      </c>
      <c r="I741" s="13" t="s">
        <v>2190</v>
      </c>
      <c r="J741" s="13" t="s">
        <v>2706</v>
      </c>
      <c r="K741" s="13" t="s">
        <v>2706</v>
      </c>
      <c r="L741" s="13" t="s">
        <v>2738</v>
      </c>
      <c r="M741" s="13" t="s">
        <v>2834</v>
      </c>
      <c r="N741" s="34">
        <v>0</v>
      </c>
      <c r="O741" s="34">
        <v>0</v>
      </c>
      <c r="P741" s="34">
        <v>0</v>
      </c>
      <c r="Q741" s="34">
        <v>0</v>
      </c>
      <c r="R741" s="34">
        <v>0</v>
      </c>
      <c r="S741" s="34">
        <v>60</v>
      </c>
    </row>
    <row r="742" spans="1:19" ht="16.5" customHeight="1">
      <c r="A742" s="23">
        <v>2017</v>
      </c>
      <c r="B742" s="13" t="s">
        <v>1886</v>
      </c>
      <c r="C742" s="13" t="s">
        <v>41</v>
      </c>
      <c r="D742" s="13" t="s">
        <v>206</v>
      </c>
      <c r="E742" s="13" t="s">
        <v>57</v>
      </c>
      <c r="F742" s="13"/>
      <c r="G742" s="13" t="s">
        <v>4747</v>
      </c>
      <c r="H742" s="13" t="s">
        <v>6</v>
      </c>
      <c r="I742" s="13" t="s">
        <v>2931</v>
      </c>
      <c r="J742" s="13" t="s">
        <v>2706</v>
      </c>
      <c r="K742" s="13" t="s">
        <v>2706</v>
      </c>
      <c r="L742" s="13" t="s">
        <v>2738</v>
      </c>
      <c r="M742" s="13" t="s">
        <v>2833</v>
      </c>
      <c r="N742" s="34">
        <v>0</v>
      </c>
      <c r="O742" s="34">
        <v>0</v>
      </c>
      <c r="P742" s="34">
        <v>0</v>
      </c>
      <c r="Q742" s="34">
        <v>0</v>
      </c>
      <c r="R742" s="34">
        <v>0</v>
      </c>
      <c r="S742" s="34">
        <v>47</v>
      </c>
    </row>
    <row r="743" spans="1:19" ht="16.5" customHeight="1">
      <c r="A743" s="23">
        <v>2017</v>
      </c>
      <c r="B743" s="13" t="s">
        <v>1886</v>
      </c>
      <c r="C743" s="13" t="s">
        <v>41</v>
      </c>
      <c r="D743" s="13" t="s">
        <v>206</v>
      </c>
      <c r="E743" s="13" t="s">
        <v>58</v>
      </c>
      <c r="F743" s="13"/>
      <c r="G743" s="13" t="s">
        <v>4747</v>
      </c>
      <c r="H743" s="13" t="s">
        <v>6</v>
      </c>
      <c r="I743" s="13" t="s">
        <v>2931</v>
      </c>
      <c r="J743" s="13" t="s">
        <v>2706</v>
      </c>
      <c r="K743" s="13" t="s">
        <v>2706</v>
      </c>
      <c r="L743" s="13" t="s">
        <v>2738</v>
      </c>
      <c r="M743" s="13" t="s">
        <v>2832</v>
      </c>
      <c r="N743" s="34">
        <v>0</v>
      </c>
      <c r="O743" s="34">
        <v>0</v>
      </c>
      <c r="P743" s="34">
        <v>0</v>
      </c>
      <c r="Q743" s="34">
        <v>0</v>
      </c>
      <c r="R743" s="34">
        <v>0</v>
      </c>
      <c r="S743" s="34">
        <v>60</v>
      </c>
    </row>
    <row r="744" spans="1:19" ht="16.5" customHeight="1">
      <c r="A744" s="23">
        <v>2017</v>
      </c>
      <c r="B744" s="13" t="s">
        <v>1886</v>
      </c>
      <c r="C744" s="13" t="s">
        <v>41</v>
      </c>
      <c r="D744" s="13" t="s">
        <v>6702</v>
      </c>
      <c r="E744" s="13" t="s">
        <v>1461</v>
      </c>
      <c r="F744" s="13"/>
      <c r="G744" s="13" t="s">
        <v>4747</v>
      </c>
      <c r="H744" s="13" t="s">
        <v>6</v>
      </c>
      <c r="I744" s="13" t="s">
        <v>2394</v>
      </c>
      <c r="J744" s="13" t="s">
        <v>2944</v>
      </c>
      <c r="K744" s="13">
        <v>8</v>
      </c>
      <c r="L744" s="13" t="s">
        <v>2738</v>
      </c>
      <c r="M744" s="13" t="s">
        <v>2913</v>
      </c>
      <c r="N744" s="34">
        <v>156</v>
      </c>
      <c r="O744" s="34">
        <v>0</v>
      </c>
      <c r="P744" s="34">
        <v>0</v>
      </c>
      <c r="Q744" s="34">
        <v>20</v>
      </c>
      <c r="R744" s="34">
        <v>14</v>
      </c>
      <c r="S744" s="34">
        <v>0</v>
      </c>
    </row>
    <row r="745" spans="1:19" ht="16.5" customHeight="1">
      <c r="A745" s="23">
        <v>2017</v>
      </c>
      <c r="B745" s="13" t="s">
        <v>1886</v>
      </c>
      <c r="C745" s="13" t="s">
        <v>60</v>
      </c>
      <c r="D745" s="13" t="s">
        <v>205</v>
      </c>
      <c r="E745" s="13" t="s">
        <v>61</v>
      </c>
      <c r="F745" s="13"/>
      <c r="G745" s="13" t="s">
        <v>4747</v>
      </c>
      <c r="H745" s="13" t="s">
        <v>6</v>
      </c>
      <c r="I745" s="13" t="s">
        <v>2190</v>
      </c>
      <c r="J745" s="13" t="s">
        <v>2706</v>
      </c>
      <c r="K745" s="13" t="s">
        <v>2706</v>
      </c>
      <c r="L745" s="13"/>
      <c r="M745" s="13" t="s">
        <v>0</v>
      </c>
      <c r="N745" s="34">
        <v>0</v>
      </c>
      <c r="O745" s="34">
        <v>0</v>
      </c>
      <c r="P745" s="34">
        <v>0</v>
      </c>
      <c r="Q745" s="34">
        <v>0</v>
      </c>
      <c r="R745" s="34">
        <v>0</v>
      </c>
      <c r="S745" s="34">
        <v>26</v>
      </c>
    </row>
    <row r="746" spans="1:19" ht="16.5" customHeight="1">
      <c r="A746" s="23">
        <v>2017</v>
      </c>
      <c r="B746" s="13" t="s">
        <v>1886</v>
      </c>
      <c r="C746" s="13" t="s">
        <v>60</v>
      </c>
      <c r="D746" s="13" t="s">
        <v>205</v>
      </c>
      <c r="E746" s="13" t="s">
        <v>61</v>
      </c>
      <c r="F746" s="13"/>
      <c r="G746" s="13" t="s">
        <v>4747</v>
      </c>
      <c r="H746" s="13" t="s">
        <v>6</v>
      </c>
      <c r="I746" s="13" t="s">
        <v>2190</v>
      </c>
      <c r="J746" s="13" t="s">
        <v>2706</v>
      </c>
      <c r="K746" s="13" t="s">
        <v>2706</v>
      </c>
      <c r="L746" s="13"/>
      <c r="M746" s="13" t="s">
        <v>0</v>
      </c>
      <c r="N746" s="34">
        <v>0</v>
      </c>
      <c r="O746" s="34">
        <v>0</v>
      </c>
      <c r="P746" s="34">
        <v>0</v>
      </c>
      <c r="Q746" s="34">
        <v>0</v>
      </c>
      <c r="R746" s="34">
        <v>0</v>
      </c>
      <c r="S746" s="34">
        <v>26</v>
      </c>
    </row>
    <row r="747" spans="1:19" ht="16.5" customHeight="1">
      <c r="A747" s="23">
        <v>2017</v>
      </c>
      <c r="B747" s="13" t="s">
        <v>1886</v>
      </c>
      <c r="C747" s="13" t="s">
        <v>60</v>
      </c>
      <c r="D747" s="13" t="s">
        <v>205</v>
      </c>
      <c r="E747" s="13" t="s">
        <v>62</v>
      </c>
      <c r="F747" s="13"/>
      <c r="G747" s="13" t="s">
        <v>4747</v>
      </c>
      <c r="H747" s="13" t="s">
        <v>6</v>
      </c>
      <c r="I747" s="13" t="s">
        <v>2190</v>
      </c>
      <c r="J747" s="13" t="s">
        <v>2706</v>
      </c>
      <c r="K747" s="13" t="s">
        <v>2706</v>
      </c>
      <c r="L747" s="13" t="s">
        <v>2738</v>
      </c>
      <c r="M747" s="13" t="s">
        <v>2745</v>
      </c>
      <c r="N747" s="34">
        <v>0</v>
      </c>
      <c r="O747" s="34">
        <v>0</v>
      </c>
      <c r="P747" s="34">
        <v>0</v>
      </c>
      <c r="Q747" s="34">
        <v>0</v>
      </c>
      <c r="R747" s="34">
        <v>0</v>
      </c>
      <c r="S747" s="34">
        <v>25</v>
      </c>
    </row>
    <row r="748" spans="1:19" ht="16.5" customHeight="1">
      <c r="A748" s="23">
        <v>2017</v>
      </c>
      <c r="B748" s="13" t="s">
        <v>1886</v>
      </c>
      <c r="C748" s="13" t="s">
        <v>60</v>
      </c>
      <c r="D748" s="13" t="s">
        <v>205</v>
      </c>
      <c r="E748" s="13" t="s">
        <v>63</v>
      </c>
      <c r="F748" s="13"/>
      <c r="G748" s="13" t="s">
        <v>4747</v>
      </c>
      <c r="H748" s="13" t="s">
        <v>6</v>
      </c>
      <c r="I748" s="13" t="s">
        <v>2190</v>
      </c>
      <c r="J748" s="13" t="s">
        <v>2706</v>
      </c>
      <c r="K748" s="13" t="s">
        <v>2706</v>
      </c>
      <c r="L748" s="13"/>
      <c r="M748" s="13" t="s">
        <v>0</v>
      </c>
      <c r="N748" s="34">
        <v>0</v>
      </c>
      <c r="O748" s="34">
        <v>0</v>
      </c>
      <c r="P748" s="34">
        <v>0</v>
      </c>
      <c r="Q748" s="34">
        <v>0</v>
      </c>
      <c r="R748" s="34">
        <v>0</v>
      </c>
      <c r="S748" s="34">
        <v>24</v>
      </c>
    </row>
    <row r="749" spans="1:19" ht="16.5" customHeight="1">
      <c r="A749" s="23">
        <v>2017</v>
      </c>
      <c r="B749" s="13" t="s">
        <v>1886</v>
      </c>
      <c r="C749" s="13" t="s">
        <v>60</v>
      </c>
      <c r="D749" s="13" t="s">
        <v>206</v>
      </c>
      <c r="E749" s="13" t="s">
        <v>64</v>
      </c>
      <c r="F749" s="13"/>
      <c r="G749" s="13" t="s">
        <v>4747</v>
      </c>
      <c r="H749" s="13" t="s">
        <v>6</v>
      </c>
      <c r="I749" s="13" t="s">
        <v>2190</v>
      </c>
      <c r="J749" s="13" t="s">
        <v>2706</v>
      </c>
      <c r="K749" s="13" t="s">
        <v>2706</v>
      </c>
      <c r="L749" s="13" t="s">
        <v>2738</v>
      </c>
      <c r="M749" s="13" t="s">
        <v>2823</v>
      </c>
      <c r="N749" s="34">
        <v>0</v>
      </c>
      <c r="O749" s="34">
        <v>0</v>
      </c>
      <c r="P749" s="34">
        <v>0</v>
      </c>
      <c r="Q749" s="34">
        <v>0</v>
      </c>
      <c r="R749" s="34">
        <v>0</v>
      </c>
      <c r="S749" s="34">
        <v>40</v>
      </c>
    </row>
    <row r="750" spans="1:19" ht="16.5" customHeight="1">
      <c r="A750" s="23">
        <v>2017</v>
      </c>
      <c r="B750" s="13" t="s">
        <v>1886</v>
      </c>
      <c r="C750" s="13" t="s">
        <v>60</v>
      </c>
      <c r="D750" s="13" t="s">
        <v>206</v>
      </c>
      <c r="E750" s="13" t="s">
        <v>65</v>
      </c>
      <c r="F750" s="13"/>
      <c r="G750" s="13" t="s">
        <v>4747</v>
      </c>
      <c r="H750" s="13" t="s">
        <v>6</v>
      </c>
      <c r="I750" s="13" t="s">
        <v>2931</v>
      </c>
      <c r="J750" s="13" t="s">
        <v>2706</v>
      </c>
      <c r="K750" s="13" t="s">
        <v>2706</v>
      </c>
      <c r="L750" s="13"/>
      <c r="M750" s="13" t="s">
        <v>0</v>
      </c>
      <c r="N750" s="34">
        <v>0</v>
      </c>
      <c r="O750" s="34">
        <v>0</v>
      </c>
      <c r="P750" s="34">
        <v>0</v>
      </c>
      <c r="Q750" s="34">
        <v>0</v>
      </c>
      <c r="R750" s="34">
        <v>0</v>
      </c>
      <c r="S750" s="34">
        <v>40</v>
      </c>
    </row>
    <row r="751" spans="1:19" ht="16.5" customHeight="1">
      <c r="A751" s="23">
        <v>2017</v>
      </c>
      <c r="B751" s="13" t="s">
        <v>1886</v>
      </c>
      <c r="C751" s="13" t="s">
        <v>60</v>
      </c>
      <c r="D751" s="13" t="s">
        <v>206</v>
      </c>
      <c r="E751" s="13" t="s">
        <v>66</v>
      </c>
      <c r="F751" s="13"/>
      <c r="G751" s="13" t="s">
        <v>4747</v>
      </c>
      <c r="H751" s="13" t="s">
        <v>6</v>
      </c>
      <c r="I751" s="13" t="s">
        <v>2931</v>
      </c>
      <c r="J751" s="13" t="s">
        <v>2706</v>
      </c>
      <c r="K751" s="13" t="s">
        <v>2706</v>
      </c>
      <c r="L751" s="13" t="s">
        <v>2738</v>
      </c>
      <c r="M751" s="13" t="s">
        <v>2821</v>
      </c>
      <c r="N751" s="34">
        <v>0</v>
      </c>
      <c r="O751" s="34">
        <v>0</v>
      </c>
      <c r="P751" s="34">
        <v>0</v>
      </c>
      <c r="Q751" s="34">
        <v>0</v>
      </c>
      <c r="R751" s="34">
        <v>0</v>
      </c>
      <c r="S751" s="34">
        <v>40</v>
      </c>
    </row>
    <row r="752" spans="1:19" ht="16.5" customHeight="1">
      <c r="A752" s="23">
        <v>2017</v>
      </c>
      <c r="B752" s="13" t="s">
        <v>1886</v>
      </c>
      <c r="C752" s="13" t="s">
        <v>60</v>
      </c>
      <c r="D752" s="13" t="s">
        <v>206</v>
      </c>
      <c r="E752" s="13" t="s">
        <v>67</v>
      </c>
      <c r="F752" s="13"/>
      <c r="G752" s="13" t="s">
        <v>4747</v>
      </c>
      <c r="H752" s="13" t="s">
        <v>6</v>
      </c>
      <c r="I752" s="13" t="s">
        <v>2190</v>
      </c>
      <c r="J752" s="13" t="s">
        <v>2706</v>
      </c>
      <c r="K752" s="13" t="s">
        <v>2706</v>
      </c>
      <c r="L752" s="13" t="s">
        <v>2738</v>
      </c>
      <c r="M752" s="13" t="s">
        <v>2816</v>
      </c>
      <c r="N752" s="34">
        <v>0</v>
      </c>
      <c r="O752" s="34">
        <v>0</v>
      </c>
      <c r="P752" s="34">
        <v>0</v>
      </c>
      <c r="Q752" s="34">
        <v>0</v>
      </c>
      <c r="R752" s="34">
        <v>0</v>
      </c>
      <c r="S752" s="34">
        <v>56</v>
      </c>
    </row>
    <row r="753" spans="1:19" ht="16.5" customHeight="1">
      <c r="A753" s="23">
        <v>2017</v>
      </c>
      <c r="B753" s="13" t="s">
        <v>1886</v>
      </c>
      <c r="C753" s="13" t="s">
        <v>60</v>
      </c>
      <c r="D753" s="13" t="s">
        <v>206</v>
      </c>
      <c r="E753" s="13" t="s">
        <v>68</v>
      </c>
      <c r="F753" s="13"/>
      <c r="G753" s="13" t="s">
        <v>4747</v>
      </c>
      <c r="H753" s="13" t="s">
        <v>6</v>
      </c>
      <c r="I753" s="13" t="s">
        <v>2931</v>
      </c>
      <c r="J753" s="13" t="s">
        <v>2706</v>
      </c>
      <c r="K753" s="13" t="s">
        <v>2706</v>
      </c>
      <c r="L753" s="13" t="s">
        <v>2738</v>
      </c>
      <c r="M753" s="13" t="s">
        <v>2804</v>
      </c>
      <c r="N753" s="34">
        <v>0</v>
      </c>
      <c r="O753" s="34">
        <v>0</v>
      </c>
      <c r="P753" s="34">
        <v>0</v>
      </c>
      <c r="Q753" s="34">
        <v>0</v>
      </c>
      <c r="R753" s="34">
        <v>0</v>
      </c>
      <c r="S753" s="34">
        <v>62</v>
      </c>
    </row>
    <row r="754" spans="1:19" ht="16.5" customHeight="1">
      <c r="A754" s="23">
        <v>2017</v>
      </c>
      <c r="B754" s="13" t="s">
        <v>1886</v>
      </c>
      <c r="C754" s="13" t="s">
        <v>60</v>
      </c>
      <c r="D754" s="13" t="s">
        <v>206</v>
      </c>
      <c r="E754" s="13" t="s">
        <v>69</v>
      </c>
      <c r="F754" s="13"/>
      <c r="G754" s="13" t="s">
        <v>4747</v>
      </c>
      <c r="H754" s="13" t="s">
        <v>6</v>
      </c>
      <c r="I754" s="13" t="s">
        <v>2931</v>
      </c>
      <c r="J754" s="13" t="s">
        <v>2706</v>
      </c>
      <c r="K754" s="13" t="s">
        <v>2706</v>
      </c>
      <c r="L754" s="13" t="s">
        <v>2738</v>
      </c>
      <c r="M754" s="13" t="s">
        <v>2802</v>
      </c>
      <c r="N754" s="34">
        <v>0</v>
      </c>
      <c r="O754" s="34">
        <v>0</v>
      </c>
      <c r="P754" s="34">
        <v>0</v>
      </c>
      <c r="Q754" s="34">
        <v>0</v>
      </c>
      <c r="R754" s="34">
        <v>0</v>
      </c>
      <c r="S754" s="34">
        <v>47</v>
      </c>
    </row>
    <row r="755" spans="1:19" ht="16.5" customHeight="1">
      <c r="A755" s="23">
        <v>2017</v>
      </c>
      <c r="B755" s="13" t="s">
        <v>1886</v>
      </c>
      <c r="C755" s="13" t="s">
        <v>60</v>
      </c>
      <c r="D755" s="13" t="s">
        <v>6702</v>
      </c>
      <c r="E755" s="13" t="s">
        <v>1458</v>
      </c>
      <c r="F755" s="13"/>
      <c r="G755" s="13" t="s">
        <v>4747</v>
      </c>
      <c r="H755" s="13" t="s">
        <v>6</v>
      </c>
      <c r="I755" s="13" t="s">
        <v>2394</v>
      </c>
      <c r="J755" s="13" t="s">
        <v>2945</v>
      </c>
      <c r="K755" s="13">
        <v>6</v>
      </c>
      <c r="L755" s="13"/>
      <c r="M755" s="13" t="s">
        <v>0</v>
      </c>
      <c r="N755" s="34">
        <v>109</v>
      </c>
      <c r="O755" s="34">
        <v>24</v>
      </c>
      <c r="P755" s="34">
        <v>16</v>
      </c>
      <c r="Q755" s="34">
        <v>40</v>
      </c>
      <c r="R755" s="34">
        <v>16</v>
      </c>
      <c r="S755" s="34">
        <v>0</v>
      </c>
    </row>
    <row r="756" spans="1:19" ht="16.5" customHeight="1">
      <c r="A756" s="23">
        <v>2017</v>
      </c>
      <c r="B756" s="13" t="s">
        <v>1886</v>
      </c>
      <c r="C756" s="13" t="s">
        <v>60</v>
      </c>
      <c r="D756" s="13" t="s">
        <v>6702</v>
      </c>
      <c r="E756" s="13" t="s">
        <v>1477</v>
      </c>
      <c r="F756" s="13"/>
      <c r="G756" s="13" t="s">
        <v>4747</v>
      </c>
      <c r="H756" s="13" t="s">
        <v>6</v>
      </c>
      <c r="I756" s="13" t="s">
        <v>2931</v>
      </c>
      <c r="J756" s="13" t="s">
        <v>2706</v>
      </c>
      <c r="K756" s="13" t="s">
        <v>2706</v>
      </c>
      <c r="L756" s="13" t="s">
        <v>2738</v>
      </c>
      <c r="M756" s="13" t="s">
        <v>2786</v>
      </c>
      <c r="N756" s="34">
        <v>113</v>
      </c>
      <c r="O756" s="34">
        <v>24</v>
      </c>
      <c r="P756" s="34">
        <v>16</v>
      </c>
      <c r="Q756" s="34">
        <v>40</v>
      </c>
      <c r="R756" s="34">
        <v>16</v>
      </c>
      <c r="S756" s="34">
        <v>0</v>
      </c>
    </row>
    <row r="757" spans="1:19" ht="16.5" customHeight="1">
      <c r="A757" s="23">
        <v>2017</v>
      </c>
      <c r="B757" s="13" t="s">
        <v>1886</v>
      </c>
      <c r="C757" s="13" t="s">
        <v>70</v>
      </c>
      <c r="D757" s="13" t="s">
        <v>207</v>
      </c>
      <c r="E757" s="13" t="s">
        <v>75</v>
      </c>
      <c r="F757" s="13"/>
      <c r="G757" s="13" t="s">
        <v>4747</v>
      </c>
      <c r="H757" s="13" t="s">
        <v>6</v>
      </c>
      <c r="I757" s="13" t="s">
        <v>2931</v>
      </c>
      <c r="J757" s="13" t="s">
        <v>2706</v>
      </c>
      <c r="K757" s="13" t="s">
        <v>2706</v>
      </c>
      <c r="L757" s="13" t="s">
        <v>2738</v>
      </c>
      <c r="M757" s="13" t="s">
        <v>2910</v>
      </c>
      <c r="N757" s="34">
        <v>0</v>
      </c>
      <c r="O757" s="34">
        <v>0</v>
      </c>
      <c r="P757" s="34">
        <v>0</v>
      </c>
      <c r="Q757" s="34">
        <v>0</v>
      </c>
      <c r="R757" s="34">
        <v>0</v>
      </c>
      <c r="S757" s="34">
        <v>103</v>
      </c>
    </row>
    <row r="758" spans="1:19" ht="16.5" customHeight="1">
      <c r="A758" s="23">
        <v>2017</v>
      </c>
      <c r="B758" s="13" t="s">
        <v>1886</v>
      </c>
      <c r="C758" s="13" t="s">
        <v>70</v>
      </c>
      <c r="D758" s="13" t="s">
        <v>205</v>
      </c>
      <c r="E758" s="13" t="s">
        <v>71</v>
      </c>
      <c r="F758" s="13"/>
      <c r="G758" s="13" t="s">
        <v>4747</v>
      </c>
      <c r="H758" s="13" t="s">
        <v>6</v>
      </c>
      <c r="I758" s="13" t="s">
        <v>2190</v>
      </c>
      <c r="J758" s="13" t="s">
        <v>2706</v>
      </c>
      <c r="K758" s="13" t="s">
        <v>2706</v>
      </c>
      <c r="L758" s="13" t="s">
        <v>2738</v>
      </c>
      <c r="M758" s="13" t="s">
        <v>2876</v>
      </c>
      <c r="N758" s="34">
        <v>0</v>
      </c>
      <c r="O758" s="34">
        <v>0</v>
      </c>
      <c r="P758" s="34">
        <v>0</v>
      </c>
      <c r="Q758" s="34">
        <v>0</v>
      </c>
      <c r="R758" s="34">
        <v>0</v>
      </c>
      <c r="S758" s="34">
        <v>24</v>
      </c>
    </row>
    <row r="759" spans="1:19" ht="16.5" customHeight="1">
      <c r="A759" s="23">
        <v>2017</v>
      </c>
      <c r="B759" s="13" t="s">
        <v>1886</v>
      </c>
      <c r="C759" s="13" t="s">
        <v>70</v>
      </c>
      <c r="D759" s="13" t="s">
        <v>206</v>
      </c>
      <c r="E759" s="13" t="s">
        <v>72</v>
      </c>
      <c r="F759" s="13"/>
      <c r="G759" s="13" t="s">
        <v>4747</v>
      </c>
      <c r="H759" s="13" t="s">
        <v>6</v>
      </c>
      <c r="I759" s="13" t="s">
        <v>2931</v>
      </c>
      <c r="J759" s="13" t="s">
        <v>2706</v>
      </c>
      <c r="K759" s="13" t="s">
        <v>2706</v>
      </c>
      <c r="L759" s="13" t="s">
        <v>2738</v>
      </c>
      <c r="M759" s="13" t="s">
        <v>2749</v>
      </c>
      <c r="N759" s="34">
        <v>0</v>
      </c>
      <c r="O759" s="34">
        <v>0</v>
      </c>
      <c r="P759" s="34">
        <v>0</v>
      </c>
      <c r="Q759" s="34">
        <v>0</v>
      </c>
      <c r="R759" s="34">
        <v>0</v>
      </c>
      <c r="S759" s="34">
        <v>45</v>
      </c>
    </row>
    <row r="760" spans="1:19" ht="16.5" customHeight="1">
      <c r="A760" s="23">
        <v>2017</v>
      </c>
      <c r="B760" s="13" t="s">
        <v>1886</v>
      </c>
      <c r="C760" s="13" t="s">
        <v>70</v>
      </c>
      <c r="D760" s="13" t="s">
        <v>206</v>
      </c>
      <c r="E760" s="13" t="s">
        <v>73</v>
      </c>
      <c r="F760" s="13"/>
      <c r="G760" s="13" t="s">
        <v>4747</v>
      </c>
      <c r="H760" s="13" t="s">
        <v>6</v>
      </c>
      <c r="I760" s="13" t="s">
        <v>2931</v>
      </c>
      <c r="J760" s="13" t="s">
        <v>2706</v>
      </c>
      <c r="K760" s="13" t="s">
        <v>2706</v>
      </c>
      <c r="L760" s="13" t="s">
        <v>2738</v>
      </c>
      <c r="M760" s="13" t="s">
        <v>2814</v>
      </c>
      <c r="N760" s="34">
        <v>0</v>
      </c>
      <c r="O760" s="34">
        <v>0</v>
      </c>
      <c r="P760" s="34">
        <v>0</v>
      </c>
      <c r="Q760" s="34">
        <v>0</v>
      </c>
      <c r="R760" s="34">
        <v>0</v>
      </c>
      <c r="S760" s="34">
        <v>44</v>
      </c>
    </row>
    <row r="761" spans="1:19" ht="16.5" customHeight="1">
      <c r="A761" s="23">
        <v>2017</v>
      </c>
      <c r="B761" s="13" t="s">
        <v>1886</v>
      </c>
      <c r="C761" s="13" t="s">
        <v>70</v>
      </c>
      <c r="D761" s="13" t="s">
        <v>206</v>
      </c>
      <c r="E761" s="13" t="s">
        <v>74</v>
      </c>
      <c r="F761" s="13"/>
      <c r="G761" s="13" t="s">
        <v>4747</v>
      </c>
      <c r="H761" s="13" t="s">
        <v>6</v>
      </c>
      <c r="I761" s="13" t="s">
        <v>2931</v>
      </c>
      <c r="J761" s="13" t="s">
        <v>2706</v>
      </c>
      <c r="K761" s="13" t="s">
        <v>2706</v>
      </c>
      <c r="L761" s="13" t="s">
        <v>2738</v>
      </c>
      <c r="M761" s="13" t="s">
        <v>2809</v>
      </c>
      <c r="N761" s="34">
        <v>0</v>
      </c>
      <c r="O761" s="34">
        <v>0</v>
      </c>
      <c r="P761" s="34">
        <v>0</v>
      </c>
      <c r="Q761" s="34">
        <v>0</v>
      </c>
      <c r="R761" s="34">
        <v>0</v>
      </c>
      <c r="S761" s="34">
        <v>55</v>
      </c>
    </row>
    <row r="762" spans="1:19" ht="16.5" customHeight="1">
      <c r="A762" s="23">
        <v>2017</v>
      </c>
      <c r="B762" s="13" t="s">
        <v>1886</v>
      </c>
      <c r="C762" s="13" t="s">
        <v>70</v>
      </c>
      <c r="D762" s="13" t="s">
        <v>6702</v>
      </c>
      <c r="E762" s="13" t="s">
        <v>577</v>
      </c>
      <c r="F762" s="13"/>
      <c r="G762" s="13" t="s">
        <v>4747</v>
      </c>
      <c r="H762" s="13" t="s">
        <v>6</v>
      </c>
      <c r="I762" s="13" t="s">
        <v>2394</v>
      </c>
      <c r="J762" s="13" t="s">
        <v>2977</v>
      </c>
      <c r="K762" s="13">
        <v>4</v>
      </c>
      <c r="L762" s="13" t="s">
        <v>2738</v>
      </c>
      <c r="M762" s="13" t="s">
        <v>2923</v>
      </c>
      <c r="N762" s="34">
        <v>105</v>
      </c>
      <c r="O762" s="34">
        <v>15</v>
      </c>
      <c r="P762" s="34">
        <v>15</v>
      </c>
      <c r="Q762" s="34">
        <v>30</v>
      </c>
      <c r="R762" s="34">
        <v>15</v>
      </c>
      <c r="S762" s="34">
        <v>0</v>
      </c>
    </row>
    <row r="763" spans="1:19" ht="16.5" customHeight="1">
      <c r="A763" s="23">
        <v>2017</v>
      </c>
      <c r="B763" s="13" t="s">
        <v>1886</v>
      </c>
      <c r="C763" s="13" t="s">
        <v>70</v>
      </c>
      <c r="D763" s="13" t="s">
        <v>6702</v>
      </c>
      <c r="E763" s="13" t="s">
        <v>1466</v>
      </c>
      <c r="F763" s="13"/>
      <c r="G763" s="13" t="s">
        <v>4747</v>
      </c>
      <c r="H763" s="13" t="s">
        <v>6</v>
      </c>
      <c r="I763" s="13" t="s">
        <v>2394</v>
      </c>
      <c r="J763" s="13" t="s">
        <v>2946</v>
      </c>
      <c r="K763" s="13">
        <v>8</v>
      </c>
      <c r="L763" s="13" t="s">
        <v>2738</v>
      </c>
      <c r="M763" s="13" t="s">
        <v>2842</v>
      </c>
      <c r="N763" s="34">
        <v>98</v>
      </c>
      <c r="O763" s="34">
        <v>0</v>
      </c>
      <c r="P763" s="34">
        <v>0</v>
      </c>
      <c r="Q763" s="34">
        <v>28</v>
      </c>
      <c r="R763" s="34">
        <v>14</v>
      </c>
      <c r="S763" s="34">
        <v>0</v>
      </c>
    </row>
    <row r="764" spans="1:19" ht="16.5" customHeight="1">
      <c r="A764" s="23">
        <v>2017</v>
      </c>
      <c r="B764" s="13" t="s">
        <v>1886</v>
      </c>
      <c r="C764" s="13" t="s">
        <v>70</v>
      </c>
      <c r="D764" s="13" t="s">
        <v>6702</v>
      </c>
      <c r="E764" s="13" t="s">
        <v>1469</v>
      </c>
      <c r="F764" s="13"/>
      <c r="G764" s="13" t="s">
        <v>4747</v>
      </c>
      <c r="H764" s="13" t="s">
        <v>6</v>
      </c>
      <c r="I764" s="13" t="s">
        <v>2394</v>
      </c>
      <c r="J764" s="13" t="s">
        <v>2947</v>
      </c>
      <c r="K764" s="13">
        <v>6</v>
      </c>
      <c r="L764" s="13"/>
      <c r="M764" s="13" t="s">
        <v>0</v>
      </c>
      <c r="N764" s="34">
        <v>103</v>
      </c>
      <c r="O764" s="34">
        <v>12</v>
      </c>
      <c r="P764" s="34">
        <v>10</v>
      </c>
      <c r="Q764" s="34">
        <v>22</v>
      </c>
      <c r="R764" s="34">
        <v>15</v>
      </c>
      <c r="S764" s="34">
        <v>0</v>
      </c>
    </row>
    <row r="765" spans="1:19" ht="16.5" customHeight="1">
      <c r="A765" s="23">
        <v>2017</v>
      </c>
      <c r="B765" s="13" t="s">
        <v>1886</v>
      </c>
      <c r="C765" s="13" t="s">
        <v>70</v>
      </c>
      <c r="D765" s="13" t="s">
        <v>6702</v>
      </c>
      <c r="E765" s="13" t="s">
        <v>1478</v>
      </c>
      <c r="F765" s="13"/>
      <c r="G765" s="13" t="s">
        <v>4747</v>
      </c>
      <c r="H765" s="13" t="s">
        <v>6</v>
      </c>
      <c r="I765" s="13" t="s">
        <v>2394</v>
      </c>
      <c r="J765" s="13" t="s">
        <v>2978</v>
      </c>
      <c r="K765" s="13">
        <v>6</v>
      </c>
      <c r="L765" s="13" t="s">
        <v>2738</v>
      </c>
      <c r="M765" s="13" t="s">
        <v>2785</v>
      </c>
      <c r="N765" s="34">
        <v>105</v>
      </c>
      <c r="O765" s="34">
        <v>15</v>
      </c>
      <c r="P765" s="34">
        <v>15</v>
      </c>
      <c r="Q765" s="34">
        <v>30</v>
      </c>
      <c r="R765" s="34">
        <v>15</v>
      </c>
      <c r="S765" s="34">
        <v>0</v>
      </c>
    </row>
    <row r="766" spans="1:19" ht="16.5" customHeight="1">
      <c r="A766" s="23">
        <v>2017</v>
      </c>
      <c r="B766" s="13" t="s">
        <v>1886</v>
      </c>
      <c r="C766" s="13" t="s">
        <v>76</v>
      </c>
      <c r="D766" s="13" t="s">
        <v>205</v>
      </c>
      <c r="E766" s="13" t="s">
        <v>78</v>
      </c>
      <c r="F766" s="13"/>
      <c r="G766" s="13" t="s">
        <v>4747</v>
      </c>
      <c r="H766" s="13" t="s">
        <v>6</v>
      </c>
      <c r="I766" s="13" t="s">
        <v>2190</v>
      </c>
      <c r="J766" s="13" t="s">
        <v>2706</v>
      </c>
      <c r="K766" s="13" t="s">
        <v>2706</v>
      </c>
      <c r="L766" s="13" t="s">
        <v>2738</v>
      </c>
      <c r="M766" s="13" t="s">
        <v>2779</v>
      </c>
      <c r="N766" s="34">
        <v>0</v>
      </c>
      <c r="O766" s="34">
        <v>0</v>
      </c>
      <c r="P766" s="34">
        <v>0</v>
      </c>
      <c r="Q766" s="34">
        <v>0</v>
      </c>
      <c r="R766" s="34">
        <v>0</v>
      </c>
      <c r="S766" s="34">
        <v>30</v>
      </c>
    </row>
    <row r="767" spans="1:19" ht="16.5" customHeight="1">
      <c r="A767" s="23">
        <v>2017</v>
      </c>
      <c r="B767" s="13" t="s">
        <v>1886</v>
      </c>
      <c r="C767" s="13" t="s">
        <v>76</v>
      </c>
      <c r="D767" s="13" t="s">
        <v>205</v>
      </c>
      <c r="E767" s="13" t="s">
        <v>79</v>
      </c>
      <c r="F767" s="13"/>
      <c r="G767" s="13" t="s">
        <v>4747</v>
      </c>
      <c r="H767" s="13" t="s">
        <v>6</v>
      </c>
      <c r="I767" s="13" t="s">
        <v>2190</v>
      </c>
      <c r="J767" s="13" t="s">
        <v>2706</v>
      </c>
      <c r="K767" s="13" t="s">
        <v>2706</v>
      </c>
      <c r="L767" s="13" t="s">
        <v>2738</v>
      </c>
      <c r="M767" s="13" t="s">
        <v>2751</v>
      </c>
      <c r="N767" s="34">
        <v>0</v>
      </c>
      <c r="O767" s="34">
        <v>0</v>
      </c>
      <c r="P767" s="34">
        <v>0</v>
      </c>
      <c r="Q767" s="34">
        <v>0</v>
      </c>
      <c r="R767" s="34">
        <v>0</v>
      </c>
      <c r="S767" s="34">
        <v>30</v>
      </c>
    </row>
    <row r="768" spans="1:19" ht="16.5" customHeight="1">
      <c r="A768" s="23">
        <v>2017</v>
      </c>
      <c r="B768" s="13" t="s">
        <v>1886</v>
      </c>
      <c r="C768" s="13" t="s">
        <v>76</v>
      </c>
      <c r="D768" s="13" t="s">
        <v>206</v>
      </c>
      <c r="E768" s="13" t="s">
        <v>80</v>
      </c>
      <c r="F768" s="13"/>
      <c r="G768" s="13" t="s">
        <v>4747</v>
      </c>
      <c r="H768" s="13" t="s">
        <v>6</v>
      </c>
      <c r="I768" s="13" t="s">
        <v>2190</v>
      </c>
      <c r="J768" s="13" t="s">
        <v>2706</v>
      </c>
      <c r="K768" s="13" t="s">
        <v>2706</v>
      </c>
      <c r="L768" s="13" t="s">
        <v>2738</v>
      </c>
      <c r="M768" s="13" t="s">
        <v>2845</v>
      </c>
      <c r="N768" s="34">
        <v>0</v>
      </c>
      <c r="O768" s="34">
        <v>0</v>
      </c>
      <c r="P768" s="34">
        <v>0</v>
      </c>
      <c r="Q768" s="34">
        <v>0</v>
      </c>
      <c r="R768" s="34">
        <v>0</v>
      </c>
      <c r="S768" s="34">
        <v>45</v>
      </c>
    </row>
    <row r="769" spans="1:19" ht="16.5" customHeight="1">
      <c r="A769" s="23">
        <v>2017</v>
      </c>
      <c r="B769" s="13" t="s">
        <v>1886</v>
      </c>
      <c r="C769" s="13" t="s">
        <v>76</v>
      </c>
      <c r="D769" s="13" t="s">
        <v>206</v>
      </c>
      <c r="E769" s="13" t="s">
        <v>81</v>
      </c>
      <c r="F769" s="13"/>
      <c r="G769" s="13" t="s">
        <v>4747</v>
      </c>
      <c r="H769" s="13" t="s">
        <v>6</v>
      </c>
      <c r="I769" s="13" t="s">
        <v>2931</v>
      </c>
      <c r="J769" s="13" t="s">
        <v>2706</v>
      </c>
      <c r="K769" s="13" t="s">
        <v>2706</v>
      </c>
      <c r="L769" s="13" t="s">
        <v>2738</v>
      </c>
      <c r="M769" s="13" t="s">
        <v>2840</v>
      </c>
      <c r="N769" s="34">
        <v>0</v>
      </c>
      <c r="O769" s="34">
        <v>0</v>
      </c>
      <c r="P769" s="34">
        <v>0</v>
      </c>
      <c r="Q769" s="34">
        <v>0</v>
      </c>
      <c r="R769" s="34">
        <v>0</v>
      </c>
      <c r="S769" s="34">
        <v>43</v>
      </c>
    </row>
    <row r="770" spans="1:19" ht="16.5" customHeight="1">
      <c r="A770" s="23">
        <v>2017</v>
      </c>
      <c r="B770" s="13" t="s">
        <v>1886</v>
      </c>
      <c r="C770" s="13" t="s">
        <v>76</v>
      </c>
      <c r="D770" s="13" t="s">
        <v>206</v>
      </c>
      <c r="E770" s="13" t="s">
        <v>82</v>
      </c>
      <c r="F770" s="13"/>
      <c r="G770" s="13" t="s">
        <v>4747</v>
      </c>
      <c r="H770" s="13" t="s">
        <v>6</v>
      </c>
      <c r="I770" s="13" t="s">
        <v>2190</v>
      </c>
      <c r="J770" s="13" t="s">
        <v>2706</v>
      </c>
      <c r="K770" s="13" t="s">
        <v>2706</v>
      </c>
      <c r="L770" s="13"/>
      <c r="M770" s="13" t="s">
        <v>0</v>
      </c>
      <c r="N770" s="34">
        <v>0</v>
      </c>
      <c r="O770" s="34">
        <v>0</v>
      </c>
      <c r="P770" s="34">
        <v>0</v>
      </c>
      <c r="Q770" s="34">
        <v>0</v>
      </c>
      <c r="R770" s="34">
        <v>0</v>
      </c>
      <c r="S770" s="34">
        <v>47</v>
      </c>
    </row>
    <row r="771" spans="1:19" ht="16.5" customHeight="1">
      <c r="A771" s="23">
        <v>2017</v>
      </c>
      <c r="B771" s="13" t="s">
        <v>1886</v>
      </c>
      <c r="C771" s="13" t="s">
        <v>76</v>
      </c>
      <c r="D771" s="13" t="s">
        <v>6702</v>
      </c>
      <c r="E771" s="13" t="s">
        <v>2395</v>
      </c>
      <c r="F771" s="13"/>
      <c r="G771" s="13" t="s">
        <v>4747</v>
      </c>
      <c r="H771" s="13" t="s">
        <v>6</v>
      </c>
      <c r="I771" s="13" t="s">
        <v>2394</v>
      </c>
      <c r="J771" s="13" t="s">
        <v>2948</v>
      </c>
      <c r="K771" s="13">
        <v>4</v>
      </c>
      <c r="L771" s="13" t="s">
        <v>2738</v>
      </c>
      <c r="M771" s="13" t="s">
        <v>2917</v>
      </c>
      <c r="N771" s="34">
        <v>111</v>
      </c>
      <c r="O771" s="34">
        <v>10</v>
      </c>
      <c r="P771" s="34">
        <v>24</v>
      </c>
      <c r="Q771" s="34">
        <v>34</v>
      </c>
      <c r="R771" s="34">
        <v>18</v>
      </c>
      <c r="S771" s="34">
        <v>0</v>
      </c>
    </row>
    <row r="772" spans="1:19" ht="16.5" customHeight="1">
      <c r="A772" s="23">
        <v>2017</v>
      </c>
      <c r="B772" s="13" t="s">
        <v>1886</v>
      </c>
      <c r="C772" s="13" t="s">
        <v>76</v>
      </c>
      <c r="D772" s="13" t="s">
        <v>6702</v>
      </c>
      <c r="E772" s="13" t="s">
        <v>1459</v>
      </c>
      <c r="F772" s="13"/>
      <c r="G772" s="13" t="s">
        <v>4747</v>
      </c>
      <c r="H772" s="13" t="s">
        <v>6</v>
      </c>
      <c r="I772" s="13" t="s">
        <v>2394</v>
      </c>
      <c r="J772" s="13" t="s">
        <v>2949</v>
      </c>
      <c r="K772" s="13">
        <v>6</v>
      </c>
      <c r="L772" s="13"/>
      <c r="M772" s="13" t="s">
        <v>0</v>
      </c>
      <c r="N772" s="34">
        <v>106</v>
      </c>
      <c r="O772" s="34">
        <v>42</v>
      </c>
      <c r="P772" s="34">
        <v>12</v>
      </c>
      <c r="Q772" s="34">
        <v>54</v>
      </c>
      <c r="R772" s="34">
        <v>18</v>
      </c>
      <c r="S772" s="34">
        <v>0</v>
      </c>
    </row>
    <row r="773" spans="1:19" ht="16.5" customHeight="1">
      <c r="A773" s="23">
        <v>2017</v>
      </c>
      <c r="B773" s="13" t="s">
        <v>1886</v>
      </c>
      <c r="C773" s="13" t="s">
        <v>76</v>
      </c>
      <c r="D773" s="13" t="s">
        <v>5703</v>
      </c>
      <c r="E773" s="13" t="s">
        <v>77</v>
      </c>
      <c r="F773" s="13"/>
      <c r="G773" s="13" t="s">
        <v>4747</v>
      </c>
      <c r="H773" s="13" t="s">
        <v>6</v>
      </c>
      <c r="I773" s="13" t="s">
        <v>2394</v>
      </c>
      <c r="J773" s="13" t="s">
        <v>2979</v>
      </c>
      <c r="K773" s="13">
        <v>6</v>
      </c>
      <c r="L773" s="13"/>
      <c r="M773" s="13" t="s">
        <v>0</v>
      </c>
      <c r="N773" s="34">
        <v>138</v>
      </c>
      <c r="O773" s="34">
        <v>6</v>
      </c>
      <c r="P773" s="34">
        <v>18</v>
      </c>
      <c r="Q773" s="34">
        <v>24</v>
      </c>
      <c r="R773" s="34">
        <v>18</v>
      </c>
      <c r="S773" s="34">
        <v>0</v>
      </c>
    </row>
    <row r="774" spans="1:19" ht="16.5" customHeight="1">
      <c r="A774" s="23">
        <v>2017</v>
      </c>
      <c r="B774" s="13" t="s">
        <v>1886</v>
      </c>
      <c r="C774" s="13" t="s">
        <v>83</v>
      </c>
      <c r="D774" s="13" t="s">
        <v>207</v>
      </c>
      <c r="E774" s="13" t="s">
        <v>85</v>
      </c>
      <c r="F774" s="13"/>
      <c r="G774" s="13" t="s">
        <v>4747</v>
      </c>
      <c r="H774" s="13" t="s">
        <v>6</v>
      </c>
      <c r="I774" s="13" t="s">
        <v>2190</v>
      </c>
      <c r="J774" s="13" t="s">
        <v>2706</v>
      </c>
      <c r="K774" s="13" t="s">
        <v>2706</v>
      </c>
      <c r="L774" s="13" t="s">
        <v>2706</v>
      </c>
      <c r="M774" s="13" t="s">
        <v>2706</v>
      </c>
      <c r="N774" s="34">
        <v>0</v>
      </c>
      <c r="O774" s="34">
        <v>0</v>
      </c>
      <c r="P774" s="34">
        <v>0</v>
      </c>
      <c r="Q774" s="34">
        <v>0</v>
      </c>
      <c r="R774" s="34">
        <v>0</v>
      </c>
      <c r="S774" s="34">
        <v>66</v>
      </c>
    </row>
    <row r="775" spans="1:19" ht="16.5" customHeight="1">
      <c r="A775" s="23">
        <v>2017</v>
      </c>
      <c r="B775" s="13" t="s">
        <v>1886</v>
      </c>
      <c r="C775" s="13" t="s">
        <v>83</v>
      </c>
      <c r="D775" s="13" t="s">
        <v>206</v>
      </c>
      <c r="E775" s="13" t="s">
        <v>84</v>
      </c>
      <c r="F775" s="13"/>
      <c r="G775" s="13" t="s">
        <v>4747</v>
      </c>
      <c r="H775" s="13" t="s">
        <v>6</v>
      </c>
      <c r="I775" s="13" t="s">
        <v>2931</v>
      </c>
      <c r="J775" s="13" t="s">
        <v>2706</v>
      </c>
      <c r="K775" s="13" t="s">
        <v>2706</v>
      </c>
      <c r="L775" s="13" t="s">
        <v>2738</v>
      </c>
      <c r="M775" s="13" t="s">
        <v>2835</v>
      </c>
      <c r="N775" s="34">
        <v>0</v>
      </c>
      <c r="O775" s="34">
        <v>0</v>
      </c>
      <c r="P775" s="34">
        <v>0</v>
      </c>
      <c r="Q775" s="34">
        <v>0</v>
      </c>
      <c r="R775" s="34">
        <v>0</v>
      </c>
      <c r="S775" s="34">
        <v>80</v>
      </c>
    </row>
    <row r="776" spans="1:19" ht="16.5" customHeight="1">
      <c r="A776" s="23">
        <v>2017</v>
      </c>
      <c r="B776" s="13" t="s">
        <v>1886</v>
      </c>
      <c r="C776" s="13" t="s">
        <v>86</v>
      </c>
      <c r="D776" s="13" t="s">
        <v>206</v>
      </c>
      <c r="E776" s="13" t="s">
        <v>88</v>
      </c>
      <c r="F776" s="13"/>
      <c r="G776" s="13" t="s">
        <v>4747</v>
      </c>
      <c r="H776" s="13" t="s">
        <v>6</v>
      </c>
      <c r="I776" s="13" t="s">
        <v>2931</v>
      </c>
      <c r="J776" s="13" t="s">
        <v>2706</v>
      </c>
      <c r="K776" s="13" t="s">
        <v>2706</v>
      </c>
      <c r="L776" s="13" t="s">
        <v>2738</v>
      </c>
      <c r="M776" s="13" t="s">
        <v>3034</v>
      </c>
      <c r="N776" s="34">
        <v>0</v>
      </c>
      <c r="O776" s="34">
        <v>0</v>
      </c>
      <c r="P776" s="34">
        <v>0</v>
      </c>
      <c r="Q776" s="34">
        <v>0</v>
      </c>
      <c r="R776" s="34">
        <v>0</v>
      </c>
      <c r="S776" s="34">
        <v>41</v>
      </c>
    </row>
    <row r="777" spans="1:19" ht="16.5" customHeight="1">
      <c r="A777" s="23">
        <v>2017</v>
      </c>
      <c r="B777" s="13" t="s">
        <v>1886</v>
      </c>
      <c r="C777" s="13" t="s">
        <v>86</v>
      </c>
      <c r="D777" s="13" t="s">
        <v>5703</v>
      </c>
      <c r="E777" s="13" t="s">
        <v>87</v>
      </c>
      <c r="F777" s="13"/>
      <c r="G777" s="13" t="s">
        <v>4747</v>
      </c>
      <c r="H777" s="13" t="s">
        <v>6</v>
      </c>
      <c r="I777" s="13" t="s">
        <v>2394</v>
      </c>
      <c r="J777" s="13" t="s">
        <v>2980</v>
      </c>
      <c r="K777" s="13">
        <v>6</v>
      </c>
      <c r="L777" s="13" t="s">
        <v>2738</v>
      </c>
      <c r="M777" s="13" t="s">
        <v>2850</v>
      </c>
      <c r="N777" s="34">
        <v>144</v>
      </c>
      <c r="O777" s="34">
        <v>0</v>
      </c>
      <c r="P777" s="34">
        <v>0</v>
      </c>
      <c r="Q777" s="34">
        <v>0</v>
      </c>
      <c r="R777" s="34">
        <v>16</v>
      </c>
      <c r="S777" s="34">
        <v>0</v>
      </c>
    </row>
    <row r="778" spans="1:19" ht="16.5" customHeight="1">
      <c r="A778" s="23">
        <v>2017</v>
      </c>
      <c r="B778" s="13" t="s">
        <v>1886</v>
      </c>
      <c r="C778" s="13" t="s">
        <v>89</v>
      </c>
      <c r="D778" s="13" t="s">
        <v>205</v>
      </c>
      <c r="E778" s="13" t="s">
        <v>90</v>
      </c>
      <c r="F778" s="13"/>
      <c r="G778" s="13" t="s">
        <v>4747</v>
      </c>
      <c r="H778" s="13" t="s">
        <v>6</v>
      </c>
      <c r="I778" s="13" t="s">
        <v>2190</v>
      </c>
      <c r="J778" s="13" t="s">
        <v>2706</v>
      </c>
      <c r="K778" s="13" t="s">
        <v>2706</v>
      </c>
      <c r="L778" s="13" t="s">
        <v>2738</v>
      </c>
      <c r="M778" s="13" t="s">
        <v>2746</v>
      </c>
      <c r="N778" s="34">
        <v>0</v>
      </c>
      <c r="O778" s="34">
        <v>0</v>
      </c>
      <c r="P778" s="34">
        <v>0</v>
      </c>
      <c r="Q778" s="34">
        <v>0</v>
      </c>
      <c r="R778" s="34">
        <v>0</v>
      </c>
      <c r="S778" s="34">
        <v>28</v>
      </c>
    </row>
    <row r="779" spans="1:19" ht="16.5" customHeight="1">
      <c r="A779" s="23">
        <v>2017</v>
      </c>
      <c r="B779" s="13" t="s">
        <v>1886</v>
      </c>
      <c r="C779" s="13" t="s">
        <v>89</v>
      </c>
      <c r="D779" s="13" t="s">
        <v>205</v>
      </c>
      <c r="E779" s="13" t="s">
        <v>91</v>
      </c>
      <c r="F779" s="13"/>
      <c r="G779" s="13" t="s">
        <v>4747</v>
      </c>
      <c r="H779" s="13" t="s">
        <v>6</v>
      </c>
      <c r="I779" s="13" t="s">
        <v>2190</v>
      </c>
      <c r="J779" s="13" t="s">
        <v>2706</v>
      </c>
      <c r="K779" s="13" t="s">
        <v>2706</v>
      </c>
      <c r="L779" s="13" t="s">
        <v>2738</v>
      </c>
      <c r="M779" s="13" t="s">
        <v>2883</v>
      </c>
      <c r="N779" s="34">
        <v>0</v>
      </c>
      <c r="O779" s="34">
        <v>0</v>
      </c>
      <c r="P779" s="34">
        <v>0</v>
      </c>
      <c r="Q779" s="34">
        <v>0</v>
      </c>
      <c r="R779" s="34">
        <v>0</v>
      </c>
      <c r="S779" s="34">
        <v>30</v>
      </c>
    </row>
    <row r="780" spans="1:19" ht="16.5" customHeight="1">
      <c r="A780" s="23">
        <v>2017</v>
      </c>
      <c r="B780" s="13" t="s">
        <v>1886</v>
      </c>
      <c r="C780" s="13" t="s">
        <v>89</v>
      </c>
      <c r="D780" s="13" t="s">
        <v>205</v>
      </c>
      <c r="E780" s="13" t="s">
        <v>92</v>
      </c>
      <c r="F780" s="13"/>
      <c r="G780" s="13" t="s">
        <v>4747</v>
      </c>
      <c r="H780" s="13" t="s">
        <v>6</v>
      </c>
      <c r="I780" s="13" t="s">
        <v>2190</v>
      </c>
      <c r="J780" s="13" t="s">
        <v>2706</v>
      </c>
      <c r="K780" s="13" t="s">
        <v>2706</v>
      </c>
      <c r="L780" s="13" t="s">
        <v>2738</v>
      </c>
      <c r="M780" s="13" t="s">
        <v>2753</v>
      </c>
      <c r="N780" s="34">
        <v>0</v>
      </c>
      <c r="O780" s="34">
        <v>0</v>
      </c>
      <c r="P780" s="34">
        <v>0</v>
      </c>
      <c r="Q780" s="34">
        <v>0</v>
      </c>
      <c r="R780" s="34">
        <v>0</v>
      </c>
      <c r="S780" s="34">
        <v>38</v>
      </c>
    </row>
    <row r="781" spans="1:19" ht="16.5" customHeight="1">
      <c r="A781" s="23">
        <v>2017</v>
      </c>
      <c r="B781" s="13" t="s">
        <v>1886</v>
      </c>
      <c r="C781" s="13" t="s">
        <v>89</v>
      </c>
      <c r="D781" s="13" t="s">
        <v>206</v>
      </c>
      <c r="E781" s="13" t="s">
        <v>93</v>
      </c>
      <c r="F781" s="13"/>
      <c r="G781" s="13" t="s">
        <v>4747</v>
      </c>
      <c r="H781" s="13" t="s">
        <v>6</v>
      </c>
      <c r="I781" s="13" t="s">
        <v>2190</v>
      </c>
      <c r="J781" s="13" t="s">
        <v>2706</v>
      </c>
      <c r="K781" s="13" t="s">
        <v>2706</v>
      </c>
      <c r="L781" s="13" t="s">
        <v>2738</v>
      </c>
      <c r="M781" s="13" t="s">
        <v>2837</v>
      </c>
      <c r="N781" s="34">
        <v>0</v>
      </c>
      <c r="O781" s="34">
        <v>0</v>
      </c>
      <c r="P781" s="34">
        <v>0</v>
      </c>
      <c r="Q781" s="34">
        <v>0</v>
      </c>
      <c r="R781" s="34">
        <v>0</v>
      </c>
      <c r="S781" s="34">
        <v>48</v>
      </c>
    </row>
    <row r="782" spans="1:19" ht="16.5" customHeight="1">
      <c r="A782" s="23">
        <v>2017</v>
      </c>
      <c r="B782" s="13" t="s">
        <v>1886</v>
      </c>
      <c r="C782" s="13" t="s">
        <v>89</v>
      </c>
      <c r="D782" s="13" t="s">
        <v>206</v>
      </c>
      <c r="E782" s="13" t="s">
        <v>1920</v>
      </c>
      <c r="F782" s="13"/>
      <c r="G782" s="13" t="s">
        <v>4747</v>
      </c>
      <c r="H782" s="13" t="s">
        <v>6</v>
      </c>
      <c r="I782" s="13" t="s">
        <v>2190</v>
      </c>
      <c r="J782" s="13" t="s">
        <v>2706</v>
      </c>
      <c r="K782" s="13" t="s">
        <v>2706</v>
      </c>
      <c r="L782" s="13" t="s">
        <v>2738</v>
      </c>
      <c r="M782" s="13" t="s">
        <v>2792</v>
      </c>
      <c r="N782" s="34">
        <v>0</v>
      </c>
      <c r="O782" s="34">
        <v>0</v>
      </c>
      <c r="P782" s="34">
        <v>0</v>
      </c>
      <c r="Q782" s="34">
        <v>0</v>
      </c>
      <c r="R782" s="34">
        <v>0</v>
      </c>
      <c r="S782" s="34">
        <v>43</v>
      </c>
    </row>
    <row r="783" spans="1:19" ht="16.5" customHeight="1">
      <c r="A783" s="23">
        <v>2017</v>
      </c>
      <c r="B783" s="13" t="s">
        <v>1886</v>
      </c>
      <c r="C783" s="13" t="s">
        <v>89</v>
      </c>
      <c r="D783" s="13" t="s">
        <v>206</v>
      </c>
      <c r="E783" s="13" t="s">
        <v>1919</v>
      </c>
      <c r="F783" s="13"/>
      <c r="G783" s="13" t="s">
        <v>4747</v>
      </c>
      <c r="H783" s="13" t="s">
        <v>6</v>
      </c>
      <c r="I783" s="13" t="s">
        <v>2190</v>
      </c>
      <c r="J783" s="13" t="s">
        <v>2706</v>
      </c>
      <c r="K783" s="13" t="s">
        <v>2706</v>
      </c>
      <c r="L783" s="13" t="s">
        <v>2738</v>
      </c>
      <c r="M783" s="13" t="s">
        <v>2791</v>
      </c>
      <c r="N783" s="34">
        <v>0</v>
      </c>
      <c r="O783" s="34">
        <v>0</v>
      </c>
      <c r="P783" s="34">
        <v>0</v>
      </c>
      <c r="Q783" s="34">
        <v>0</v>
      </c>
      <c r="R783" s="34">
        <v>0</v>
      </c>
      <c r="S783" s="34">
        <v>52</v>
      </c>
    </row>
    <row r="784" spans="1:19" ht="16.5" customHeight="1">
      <c r="A784" s="23">
        <v>2017</v>
      </c>
      <c r="B784" s="13" t="s">
        <v>1886</v>
      </c>
      <c r="C784" s="13" t="s">
        <v>89</v>
      </c>
      <c r="D784" s="13" t="s">
        <v>206</v>
      </c>
      <c r="E784" s="13" t="s">
        <v>1921</v>
      </c>
      <c r="F784" s="13"/>
      <c r="G784" s="13" t="s">
        <v>4747</v>
      </c>
      <c r="H784" s="13" t="s">
        <v>6</v>
      </c>
      <c r="I784" s="13" t="s">
        <v>2190</v>
      </c>
      <c r="J784" s="13" t="s">
        <v>2706</v>
      </c>
      <c r="K784" s="13" t="s">
        <v>2706</v>
      </c>
      <c r="L784" s="13" t="s">
        <v>2738</v>
      </c>
      <c r="M784" s="13" t="s">
        <v>2793</v>
      </c>
      <c r="N784" s="34">
        <v>0</v>
      </c>
      <c r="O784" s="34">
        <v>0</v>
      </c>
      <c r="P784" s="34">
        <v>0</v>
      </c>
      <c r="Q784" s="34">
        <v>0</v>
      </c>
      <c r="R784" s="34">
        <v>0</v>
      </c>
      <c r="S784" s="34">
        <v>52</v>
      </c>
    </row>
    <row r="785" spans="1:19" ht="16.5" customHeight="1">
      <c r="A785" s="23">
        <v>2017</v>
      </c>
      <c r="B785" s="13" t="s">
        <v>1886</v>
      </c>
      <c r="C785" s="13" t="s">
        <v>89</v>
      </c>
      <c r="D785" s="13" t="s">
        <v>206</v>
      </c>
      <c r="E785" s="13" t="s">
        <v>2078</v>
      </c>
      <c r="F785" s="13"/>
      <c r="G785" s="13" t="s">
        <v>4747</v>
      </c>
      <c r="H785" s="13" t="s">
        <v>6</v>
      </c>
      <c r="I785" s="13" t="s">
        <v>2190</v>
      </c>
      <c r="J785" s="13" t="s">
        <v>2706</v>
      </c>
      <c r="K785" s="13" t="s">
        <v>2706</v>
      </c>
      <c r="L785" s="13" t="s">
        <v>2738</v>
      </c>
      <c r="M785" s="13" t="s">
        <v>2799</v>
      </c>
      <c r="N785" s="34">
        <v>0</v>
      </c>
      <c r="O785" s="34">
        <v>0</v>
      </c>
      <c r="P785" s="34">
        <v>0</v>
      </c>
      <c r="Q785" s="34">
        <v>0</v>
      </c>
      <c r="R785" s="34">
        <v>0</v>
      </c>
      <c r="S785" s="34">
        <v>56</v>
      </c>
    </row>
    <row r="786" spans="1:19" ht="16.5" customHeight="1">
      <c r="A786" s="23">
        <v>2017</v>
      </c>
      <c r="B786" s="13" t="s">
        <v>1886</v>
      </c>
      <c r="C786" s="13" t="s">
        <v>89</v>
      </c>
      <c r="D786" s="13" t="s">
        <v>6702</v>
      </c>
      <c r="E786" s="13" t="s">
        <v>1465</v>
      </c>
      <c r="F786" s="13"/>
      <c r="G786" s="13" t="s">
        <v>4747</v>
      </c>
      <c r="H786" s="13" t="s">
        <v>6</v>
      </c>
      <c r="I786" s="13" t="s">
        <v>2394</v>
      </c>
      <c r="J786" s="13" t="s">
        <v>1924</v>
      </c>
      <c r="K786" s="13">
        <v>8</v>
      </c>
      <c r="L786" s="13" t="s">
        <v>2738</v>
      </c>
      <c r="M786" s="13" t="s">
        <v>2900</v>
      </c>
      <c r="N786" s="34">
        <v>118</v>
      </c>
      <c r="O786" s="34">
        <v>14</v>
      </c>
      <c r="P786" s="34">
        <v>9</v>
      </c>
      <c r="Q786" s="34">
        <v>23</v>
      </c>
      <c r="R786" s="34">
        <v>19</v>
      </c>
      <c r="S786" s="34">
        <v>0</v>
      </c>
    </row>
    <row r="787" spans="1:19" ht="16.5" customHeight="1">
      <c r="A787" s="23">
        <v>2017</v>
      </c>
      <c r="B787" s="13" t="s">
        <v>1886</v>
      </c>
      <c r="C787" s="13" t="s">
        <v>94</v>
      </c>
      <c r="D787" s="13" t="s">
        <v>207</v>
      </c>
      <c r="E787" s="13" t="s">
        <v>99</v>
      </c>
      <c r="F787" s="13"/>
      <c r="G787" s="13" t="s">
        <v>4747</v>
      </c>
      <c r="H787" s="13" t="s">
        <v>6</v>
      </c>
      <c r="I787" s="13" t="s">
        <v>2190</v>
      </c>
      <c r="J787" s="13" t="s">
        <v>2706</v>
      </c>
      <c r="K787" s="13" t="s">
        <v>2706</v>
      </c>
      <c r="L787" s="13" t="s">
        <v>2738</v>
      </c>
      <c r="M787" s="13" t="s">
        <v>2907</v>
      </c>
      <c r="N787" s="34">
        <v>0</v>
      </c>
      <c r="O787" s="34">
        <v>0</v>
      </c>
      <c r="P787" s="34">
        <v>0</v>
      </c>
      <c r="Q787" s="34">
        <v>0</v>
      </c>
      <c r="R787" s="34">
        <v>0</v>
      </c>
      <c r="S787" s="34">
        <v>108</v>
      </c>
    </row>
    <row r="788" spans="1:19" ht="16.5" customHeight="1">
      <c r="A788" s="23">
        <v>2017</v>
      </c>
      <c r="B788" s="13" t="s">
        <v>1886</v>
      </c>
      <c r="C788" s="13" t="s">
        <v>94</v>
      </c>
      <c r="D788" s="13" t="s">
        <v>205</v>
      </c>
      <c r="E788" s="13" t="s">
        <v>95</v>
      </c>
      <c r="F788" s="13"/>
      <c r="G788" s="13" t="s">
        <v>4747</v>
      </c>
      <c r="H788" s="13" t="s">
        <v>6</v>
      </c>
      <c r="I788" s="13" t="s">
        <v>2190</v>
      </c>
      <c r="J788" s="13" t="s">
        <v>2706</v>
      </c>
      <c r="K788" s="13" t="s">
        <v>2706</v>
      </c>
      <c r="L788" s="13" t="s">
        <v>2738</v>
      </c>
      <c r="M788" s="13" t="s">
        <v>3035</v>
      </c>
      <c r="N788" s="34">
        <v>0</v>
      </c>
      <c r="O788" s="34">
        <v>0</v>
      </c>
      <c r="P788" s="34">
        <v>0</v>
      </c>
      <c r="Q788" s="34">
        <v>0</v>
      </c>
      <c r="R788" s="34">
        <v>0</v>
      </c>
      <c r="S788" s="34">
        <v>23</v>
      </c>
    </row>
    <row r="789" spans="1:19" ht="16.5" customHeight="1">
      <c r="A789" s="23">
        <v>2017</v>
      </c>
      <c r="B789" s="13" t="s">
        <v>1886</v>
      </c>
      <c r="C789" s="13" t="s">
        <v>94</v>
      </c>
      <c r="D789" s="13" t="s">
        <v>206</v>
      </c>
      <c r="E789" s="13" t="s">
        <v>5247</v>
      </c>
      <c r="F789" s="13"/>
      <c r="G789" s="13" t="s">
        <v>4747</v>
      </c>
      <c r="H789" s="13" t="s">
        <v>6</v>
      </c>
      <c r="I789" s="13" t="s">
        <v>2190</v>
      </c>
      <c r="J789" s="13" t="s">
        <v>2706</v>
      </c>
      <c r="K789" s="13" t="s">
        <v>2706</v>
      </c>
      <c r="L789" s="13" t="s">
        <v>2738</v>
      </c>
      <c r="M789" s="13" t="s">
        <v>2839</v>
      </c>
      <c r="N789" s="34">
        <v>0</v>
      </c>
      <c r="O789" s="34">
        <v>0</v>
      </c>
      <c r="P789" s="34">
        <v>0</v>
      </c>
      <c r="Q789" s="34">
        <v>0</v>
      </c>
      <c r="R789" s="34">
        <v>0</v>
      </c>
      <c r="S789" s="34">
        <v>50</v>
      </c>
    </row>
    <row r="790" spans="1:19" ht="16.5" customHeight="1">
      <c r="A790" s="23">
        <v>2017</v>
      </c>
      <c r="B790" s="13" t="s">
        <v>1886</v>
      </c>
      <c r="C790" s="13" t="s">
        <v>94</v>
      </c>
      <c r="D790" s="13" t="s">
        <v>206</v>
      </c>
      <c r="E790" s="13" t="s">
        <v>97</v>
      </c>
      <c r="F790" s="13"/>
      <c r="G790" s="13" t="s">
        <v>4747</v>
      </c>
      <c r="H790" s="13" t="s">
        <v>6</v>
      </c>
      <c r="I790" s="13" t="s">
        <v>2394</v>
      </c>
      <c r="J790" s="13" t="s">
        <v>2981</v>
      </c>
      <c r="K790" s="13">
        <v>6</v>
      </c>
      <c r="L790" s="13" t="s">
        <v>2738</v>
      </c>
      <c r="M790" s="13" t="s">
        <v>5547</v>
      </c>
      <c r="N790" s="34">
        <v>0</v>
      </c>
      <c r="O790" s="34">
        <v>0</v>
      </c>
      <c r="P790" s="34">
        <v>0</v>
      </c>
      <c r="Q790" s="34">
        <v>0</v>
      </c>
      <c r="R790" s="34">
        <v>0</v>
      </c>
      <c r="S790" s="34">
        <v>47</v>
      </c>
    </row>
    <row r="791" spans="1:19" ht="16.5" customHeight="1">
      <c r="A791" s="23">
        <v>2017</v>
      </c>
      <c r="B791" s="13" t="s">
        <v>1886</v>
      </c>
      <c r="C791" s="13" t="s">
        <v>94</v>
      </c>
      <c r="D791" s="13" t="s">
        <v>206</v>
      </c>
      <c r="E791" s="13" t="s">
        <v>98</v>
      </c>
      <c r="F791" s="13"/>
      <c r="G791" s="13" t="s">
        <v>4747</v>
      </c>
      <c r="H791" s="13" t="s">
        <v>6</v>
      </c>
      <c r="I791" s="13" t="s">
        <v>2394</v>
      </c>
      <c r="J791" s="13" t="s">
        <v>2982</v>
      </c>
      <c r="K791" s="13">
        <v>4</v>
      </c>
      <c r="L791" s="13" t="s">
        <v>2738</v>
      </c>
      <c r="M791" s="13" t="s">
        <v>3038</v>
      </c>
      <c r="N791" s="34">
        <v>0</v>
      </c>
      <c r="O791" s="34">
        <v>0</v>
      </c>
      <c r="P791" s="34">
        <v>0</v>
      </c>
      <c r="Q791" s="34">
        <v>0</v>
      </c>
      <c r="R791" s="34">
        <v>0</v>
      </c>
      <c r="S791" s="34">
        <v>48</v>
      </c>
    </row>
    <row r="792" spans="1:19" ht="16.5" customHeight="1">
      <c r="A792" s="23">
        <v>2017</v>
      </c>
      <c r="B792" s="13" t="s">
        <v>1886</v>
      </c>
      <c r="C792" s="13" t="s">
        <v>94</v>
      </c>
      <c r="D792" s="13" t="s">
        <v>6702</v>
      </c>
      <c r="E792" s="13" t="s">
        <v>1463</v>
      </c>
      <c r="F792" s="13"/>
      <c r="G792" s="13" t="s">
        <v>4747</v>
      </c>
      <c r="H792" s="13" t="s">
        <v>6</v>
      </c>
      <c r="I792" s="13" t="s">
        <v>2394</v>
      </c>
      <c r="J792" s="13" t="s">
        <v>2952</v>
      </c>
      <c r="K792" s="13">
        <v>8</v>
      </c>
      <c r="L792" s="13" t="s">
        <v>2738</v>
      </c>
      <c r="M792" s="13" t="s">
        <v>2902</v>
      </c>
      <c r="N792" s="34">
        <v>116</v>
      </c>
      <c r="O792" s="34">
        <v>34</v>
      </c>
      <c r="P792" s="34">
        <v>0</v>
      </c>
      <c r="Q792" s="34">
        <v>34</v>
      </c>
      <c r="R792" s="34">
        <v>20</v>
      </c>
      <c r="S792" s="34">
        <v>0</v>
      </c>
    </row>
    <row r="793" spans="1:19" ht="16.5" customHeight="1">
      <c r="A793" s="23">
        <v>2017</v>
      </c>
      <c r="B793" s="13" t="s">
        <v>1886</v>
      </c>
      <c r="C793" s="13" t="s">
        <v>100</v>
      </c>
      <c r="D793" s="13" t="s">
        <v>207</v>
      </c>
      <c r="E793" s="13" t="s">
        <v>103</v>
      </c>
      <c r="F793" s="13"/>
      <c r="G793" s="13" t="s">
        <v>4747</v>
      </c>
      <c r="H793" s="13" t="s">
        <v>6</v>
      </c>
      <c r="I793" s="13" t="s">
        <v>2931</v>
      </c>
      <c r="J793" s="13" t="s">
        <v>2706</v>
      </c>
      <c r="K793" s="13" t="s">
        <v>2706</v>
      </c>
      <c r="L793" s="13" t="s">
        <v>2738</v>
      </c>
      <c r="M793" s="13" t="s">
        <v>2906</v>
      </c>
      <c r="N793" s="34">
        <v>0</v>
      </c>
      <c r="O793" s="34">
        <v>0</v>
      </c>
      <c r="P793" s="34">
        <v>0</v>
      </c>
      <c r="Q793" s="34">
        <v>0</v>
      </c>
      <c r="R793" s="34">
        <v>0</v>
      </c>
      <c r="S793" s="34">
        <v>52</v>
      </c>
    </row>
    <row r="794" spans="1:19" ht="16.5" customHeight="1">
      <c r="A794" s="23">
        <v>2017</v>
      </c>
      <c r="B794" s="13" t="s">
        <v>1886</v>
      </c>
      <c r="C794" s="13" t="s">
        <v>100</v>
      </c>
      <c r="D794" s="13" t="s">
        <v>206</v>
      </c>
      <c r="E794" s="13" t="s">
        <v>102</v>
      </c>
      <c r="F794" s="13"/>
      <c r="G794" s="13" t="s">
        <v>4747</v>
      </c>
      <c r="H794" s="13" t="s">
        <v>6</v>
      </c>
      <c r="I794" s="13" t="s">
        <v>2931</v>
      </c>
      <c r="J794" s="13" t="s">
        <v>2706</v>
      </c>
      <c r="K794" s="13" t="s">
        <v>2706</v>
      </c>
      <c r="L794" s="13" t="s">
        <v>2738</v>
      </c>
      <c r="M794" s="13" t="s">
        <v>2820</v>
      </c>
      <c r="N794" s="34">
        <v>0</v>
      </c>
      <c r="O794" s="34">
        <v>0</v>
      </c>
      <c r="P794" s="34">
        <v>0</v>
      </c>
      <c r="Q794" s="34">
        <v>0</v>
      </c>
      <c r="R794" s="34">
        <v>0</v>
      </c>
      <c r="S794" s="34">
        <v>40</v>
      </c>
    </row>
    <row r="795" spans="1:19" ht="16.5" customHeight="1">
      <c r="A795" s="23">
        <v>2017</v>
      </c>
      <c r="B795" s="13" t="s">
        <v>1886</v>
      </c>
      <c r="C795" s="13" t="s">
        <v>100</v>
      </c>
      <c r="D795" s="13" t="s">
        <v>6702</v>
      </c>
      <c r="E795" s="13" t="s">
        <v>1468</v>
      </c>
      <c r="F795" s="13"/>
      <c r="G795" s="13" t="s">
        <v>4747</v>
      </c>
      <c r="H795" s="13" t="s">
        <v>6</v>
      </c>
      <c r="I795" s="13" t="s">
        <v>2394</v>
      </c>
      <c r="J795" s="13" t="s">
        <v>2983</v>
      </c>
      <c r="K795" s="13">
        <v>8</v>
      </c>
      <c r="L795" s="13"/>
      <c r="M795" s="13" t="s">
        <v>0</v>
      </c>
      <c r="N795" s="34">
        <v>104</v>
      </c>
      <c r="O795" s="34">
        <v>32</v>
      </c>
      <c r="P795" s="34">
        <v>0</v>
      </c>
      <c r="Q795" s="34">
        <v>32</v>
      </c>
      <c r="R795" s="34">
        <v>14</v>
      </c>
      <c r="S795" s="34">
        <v>0</v>
      </c>
    </row>
    <row r="796" spans="1:19" ht="16.5" customHeight="1">
      <c r="A796" s="23">
        <v>2017</v>
      </c>
      <c r="B796" s="13" t="s">
        <v>1886</v>
      </c>
      <c r="C796" s="13" t="s">
        <v>100</v>
      </c>
      <c r="D796" s="13" t="s">
        <v>5703</v>
      </c>
      <c r="E796" s="13" t="s">
        <v>101</v>
      </c>
      <c r="F796" s="13"/>
      <c r="G796" s="13" t="s">
        <v>4747</v>
      </c>
      <c r="H796" s="13" t="s">
        <v>6</v>
      </c>
      <c r="I796" s="13" t="s">
        <v>2394</v>
      </c>
      <c r="J796" s="13" t="s">
        <v>2984</v>
      </c>
      <c r="K796" s="13">
        <v>6</v>
      </c>
      <c r="L796" s="13" t="s">
        <v>2738</v>
      </c>
      <c r="M796" s="13" t="s">
        <v>2852</v>
      </c>
      <c r="N796" s="34">
        <v>101</v>
      </c>
      <c r="O796" s="34">
        <v>43</v>
      </c>
      <c r="P796" s="34">
        <v>0</v>
      </c>
      <c r="Q796" s="34">
        <v>43</v>
      </c>
      <c r="R796" s="34">
        <v>16</v>
      </c>
      <c r="S796" s="34">
        <v>0</v>
      </c>
    </row>
    <row r="797" spans="1:19" ht="16.5" customHeight="1">
      <c r="A797" s="23">
        <v>2017</v>
      </c>
      <c r="B797" s="13" t="s">
        <v>1886</v>
      </c>
      <c r="C797" s="13" t="s">
        <v>104</v>
      </c>
      <c r="D797" s="13" t="s">
        <v>207</v>
      </c>
      <c r="E797" s="13" t="s">
        <v>119</v>
      </c>
      <c r="F797" s="13"/>
      <c r="G797" s="13" t="s">
        <v>4747</v>
      </c>
      <c r="H797" s="13" t="s">
        <v>6</v>
      </c>
      <c r="I797" s="13" t="s">
        <v>2931</v>
      </c>
      <c r="J797" s="13" t="s">
        <v>2706</v>
      </c>
      <c r="K797" s="13" t="s">
        <v>2706</v>
      </c>
      <c r="L797" s="13" t="s">
        <v>2738</v>
      </c>
      <c r="M797" s="13" t="s">
        <v>2905</v>
      </c>
      <c r="N797" s="34">
        <v>0</v>
      </c>
      <c r="O797" s="34">
        <v>0</v>
      </c>
      <c r="P797" s="34">
        <v>0</v>
      </c>
      <c r="Q797" s="34">
        <v>0</v>
      </c>
      <c r="R797" s="34">
        <v>0</v>
      </c>
      <c r="S797" s="34">
        <v>120</v>
      </c>
    </row>
    <row r="798" spans="1:19" ht="16.5" customHeight="1">
      <c r="A798" s="23">
        <v>2017</v>
      </c>
      <c r="B798" s="13" t="s">
        <v>1886</v>
      </c>
      <c r="C798" s="13" t="s">
        <v>104</v>
      </c>
      <c r="D798" s="13" t="s">
        <v>205</v>
      </c>
      <c r="E798" s="13" t="s">
        <v>106</v>
      </c>
      <c r="F798" s="13"/>
      <c r="G798" s="13" t="s">
        <v>4747</v>
      </c>
      <c r="H798" s="13" t="s">
        <v>6</v>
      </c>
      <c r="I798" s="13" t="s">
        <v>2190</v>
      </c>
      <c r="J798" s="13" t="s">
        <v>2706</v>
      </c>
      <c r="K798" s="13" t="s">
        <v>2706</v>
      </c>
      <c r="L798" s="13" t="s">
        <v>2738</v>
      </c>
      <c r="M798" s="13" t="s">
        <v>2899</v>
      </c>
      <c r="N798" s="34">
        <v>0</v>
      </c>
      <c r="O798" s="34">
        <v>0</v>
      </c>
      <c r="P798" s="34">
        <v>0</v>
      </c>
      <c r="Q798" s="34">
        <v>0</v>
      </c>
      <c r="R798" s="34">
        <v>0</v>
      </c>
      <c r="S798" s="34">
        <v>24</v>
      </c>
    </row>
    <row r="799" spans="1:19" ht="16.5" customHeight="1">
      <c r="A799" s="23">
        <v>2017</v>
      </c>
      <c r="B799" s="13" t="s">
        <v>1886</v>
      </c>
      <c r="C799" s="13" t="s">
        <v>104</v>
      </c>
      <c r="D799" s="13" t="s">
        <v>205</v>
      </c>
      <c r="E799" s="13" t="s">
        <v>107</v>
      </c>
      <c r="F799" s="13"/>
      <c r="G799" s="13" t="s">
        <v>4747</v>
      </c>
      <c r="H799" s="13" t="s">
        <v>6</v>
      </c>
      <c r="I799" s="13" t="s">
        <v>2190</v>
      </c>
      <c r="J799" s="13" t="s">
        <v>2706</v>
      </c>
      <c r="K799" s="13" t="s">
        <v>2706</v>
      </c>
      <c r="L799" s="13" t="s">
        <v>2738</v>
      </c>
      <c r="M799" s="13" t="s">
        <v>2773</v>
      </c>
      <c r="N799" s="34">
        <v>0</v>
      </c>
      <c r="O799" s="34">
        <v>0</v>
      </c>
      <c r="P799" s="34">
        <v>0</v>
      </c>
      <c r="Q799" s="34">
        <v>0</v>
      </c>
      <c r="R799" s="34">
        <v>0</v>
      </c>
      <c r="S799" s="34">
        <v>24</v>
      </c>
    </row>
    <row r="800" spans="1:19" ht="16.5" customHeight="1">
      <c r="A800" s="23">
        <v>2017</v>
      </c>
      <c r="B800" s="13" t="s">
        <v>1886</v>
      </c>
      <c r="C800" s="13" t="s">
        <v>104</v>
      </c>
      <c r="D800" s="13" t="s">
        <v>205</v>
      </c>
      <c r="E800" s="13" t="s">
        <v>108</v>
      </c>
      <c r="F800" s="13"/>
      <c r="G800" s="13" t="s">
        <v>4747</v>
      </c>
      <c r="H800" s="13" t="s">
        <v>6</v>
      </c>
      <c r="I800" s="13" t="s">
        <v>2190</v>
      </c>
      <c r="J800" s="13" t="s">
        <v>2706</v>
      </c>
      <c r="K800" s="13" t="s">
        <v>2706</v>
      </c>
      <c r="L800" s="13" t="s">
        <v>2738</v>
      </c>
      <c r="M800" s="13" t="s">
        <v>2772</v>
      </c>
      <c r="N800" s="34">
        <v>0</v>
      </c>
      <c r="O800" s="34">
        <v>0</v>
      </c>
      <c r="P800" s="34">
        <v>0</v>
      </c>
      <c r="Q800" s="34">
        <v>0</v>
      </c>
      <c r="R800" s="34">
        <v>0</v>
      </c>
      <c r="S800" s="34">
        <v>27</v>
      </c>
    </row>
    <row r="801" spans="1:19" ht="16.5" customHeight="1">
      <c r="A801" s="23">
        <v>2017</v>
      </c>
      <c r="B801" s="13" t="s">
        <v>1886</v>
      </c>
      <c r="C801" s="13" t="s">
        <v>104</v>
      </c>
      <c r="D801" s="13" t="s">
        <v>205</v>
      </c>
      <c r="E801" s="13" t="s">
        <v>109</v>
      </c>
      <c r="F801" s="13"/>
      <c r="G801" s="13" t="s">
        <v>4747</v>
      </c>
      <c r="H801" s="13" t="s">
        <v>6</v>
      </c>
      <c r="I801" s="13" t="s">
        <v>2190</v>
      </c>
      <c r="J801" s="13" t="s">
        <v>2706</v>
      </c>
      <c r="K801" s="13" t="s">
        <v>2706</v>
      </c>
      <c r="L801" s="13"/>
      <c r="M801" s="13" t="s">
        <v>0</v>
      </c>
      <c r="N801" s="34">
        <v>0</v>
      </c>
      <c r="O801" s="34">
        <v>0</v>
      </c>
      <c r="P801" s="34">
        <v>0</v>
      </c>
      <c r="Q801" s="34">
        <v>0</v>
      </c>
      <c r="R801" s="34">
        <v>0</v>
      </c>
      <c r="S801" s="34">
        <v>24</v>
      </c>
    </row>
    <row r="802" spans="1:19" ht="16.5" customHeight="1">
      <c r="A802" s="23">
        <v>2017</v>
      </c>
      <c r="B802" s="13" t="s">
        <v>1886</v>
      </c>
      <c r="C802" s="13" t="s">
        <v>104</v>
      </c>
      <c r="D802" s="13" t="s">
        <v>205</v>
      </c>
      <c r="E802" s="13" t="s">
        <v>110</v>
      </c>
      <c r="F802" s="13"/>
      <c r="G802" s="13" t="s">
        <v>4747</v>
      </c>
      <c r="H802" s="13" t="s">
        <v>6</v>
      </c>
      <c r="I802" s="13" t="s">
        <v>2190</v>
      </c>
      <c r="J802" s="13" t="s">
        <v>2706</v>
      </c>
      <c r="K802" s="13" t="s">
        <v>2706</v>
      </c>
      <c r="L802" s="13"/>
      <c r="M802" s="13" t="s">
        <v>0</v>
      </c>
      <c r="N802" s="34">
        <v>0</v>
      </c>
      <c r="O802" s="34">
        <v>0</v>
      </c>
      <c r="P802" s="34">
        <v>0</v>
      </c>
      <c r="Q802" s="34">
        <v>0</v>
      </c>
      <c r="R802" s="34">
        <v>0</v>
      </c>
      <c r="S802" s="34">
        <v>30</v>
      </c>
    </row>
    <row r="803" spans="1:19" ht="16.5" customHeight="1">
      <c r="A803" s="23">
        <v>2017</v>
      </c>
      <c r="B803" s="13" t="s">
        <v>1886</v>
      </c>
      <c r="C803" s="13" t="s">
        <v>104</v>
      </c>
      <c r="D803" s="13" t="s">
        <v>205</v>
      </c>
      <c r="E803" s="13" t="s">
        <v>111</v>
      </c>
      <c r="F803" s="13"/>
      <c r="G803" s="13" t="s">
        <v>4747</v>
      </c>
      <c r="H803" s="13" t="s">
        <v>6</v>
      </c>
      <c r="I803" s="13" t="s">
        <v>2190</v>
      </c>
      <c r="J803" s="13" t="s">
        <v>2706</v>
      </c>
      <c r="K803" s="13" t="s">
        <v>2706</v>
      </c>
      <c r="L803" s="13" t="s">
        <v>2738</v>
      </c>
      <c r="M803" s="13" t="s">
        <v>2752</v>
      </c>
      <c r="N803" s="34">
        <v>0</v>
      </c>
      <c r="O803" s="34">
        <v>0</v>
      </c>
      <c r="P803" s="34">
        <v>0</v>
      </c>
      <c r="Q803" s="34">
        <v>0</v>
      </c>
      <c r="R803" s="34">
        <v>0</v>
      </c>
      <c r="S803" s="34">
        <v>39</v>
      </c>
    </row>
    <row r="804" spans="1:19" ht="16.5" customHeight="1">
      <c r="A804" s="23">
        <v>2017</v>
      </c>
      <c r="B804" s="13" t="s">
        <v>1886</v>
      </c>
      <c r="C804" s="13" t="s">
        <v>104</v>
      </c>
      <c r="D804" s="13" t="s">
        <v>206</v>
      </c>
      <c r="E804" s="13" t="s">
        <v>112</v>
      </c>
      <c r="F804" s="13"/>
      <c r="G804" s="13" t="s">
        <v>4747</v>
      </c>
      <c r="H804" s="13" t="s">
        <v>6</v>
      </c>
      <c r="I804" s="13" t="s">
        <v>2190</v>
      </c>
      <c r="J804" s="13" t="s">
        <v>2706</v>
      </c>
      <c r="K804" s="13" t="s">
        <v>2706</v>
      </c>
      <c r="L804" s="13" t="s">
        <v>2738</v>
      </c>
      <c r="M804" s="13" t="s">
        <v>2846</v>
      </c>
      <c r="N804" s="34">
        <v>0</v>
      </c>
      <c r="O804" s="34">
        <v>0</v>
      </c>
      <c r="P804" s="34">
        <v>0</v>
      </c>
      <c r="Q804" s="34">
        <v>0</v>
      </c>
      <c r="R804" s="34">
        <v>0</v>
      </c>
      <c r="S804" s="34">
        <v>40</v>
      </c>
    </row>
    <row r="805" spans="1:19" ht="16.5" customHeight="1">
      <c r="A805" s="23">
        <v>2017</v>
      </c>
      <c r="B805" s="13" t="s">
        <v>1886</v>
      </c>
      <c r="C805" s="13" t="s">
        <v>104</v>
      </c>
      <c r="D805" s="13" t="s">
        <v>206</v>
      </c>
      <c r="E805" s="13" t="s">
        <v>113</v>
      </c>
      <c r="F805" s="13"/>
      <c r="G805" s="13" t="s">
        <v>4747</v>
      </c>
      <c r="H805" s="13" t="s">
        <v>6</v>
      </c>
      <c r="I805" s="13" t="s">
        <v>2190</v>
      </c>
      <c r="J805" s="13" t="s">
        <v>2706</v>
      </c>
      <c r="K805" s="13" t="s">
        <v>2706</v>
      </c>
      <c r="L805" s="13" t="s">
        <v>2738</v>
      </c>
      <c r="M805" s="13" t="s">
        <v>2843</v>
      </c>
      <c r="N805" s="34">
        <v>0</v>
      </c>
      <c r="O805" s="34">
        <v>0</v>
      </c>
      <c r="P805" s="34">
        <v>0</v>
      </c>
      <c r="Q805" s="34">
        <v>0</v>
      </c>
      <c r="R805" s="34">
        <v>0</v>
      </c>
      <c r="S805" s="34">
        <v>41</v>
      </c>
    </row>
    <row r="806" spans="1:19" ht="16.5" customHeight="1">
      <c r="A806" s="23">
        <v>2017</v>
      </c>
      <c r="B806" s="13" t="s">
        <v>1886</v>
      </c>
      <c r="C806" s="13" t="s">
        <v>104</v>
      </c>
      <c r="D806" s="13" t="s">
        <v>206</v>
      </c>
      <c r="E806" s="13" t="s">
        <v>114</v>
      </c>
      <c r="F806" s="13"/>
      <c r="G806" s="13" t="s">
        <v>4747</v>
      </c>
      <c r="H806" s="13" t="s">
        <v>6</v>
      </c>
      <c r="I806" s="13" t="s">
        <v>2394</v>
      </c>
      <c r="J806" s="13" t="s">
        <v>2958</v>
      </c>
      <c r="K806" s="13">
        <v>4</v>
      </c>
      <c r="L806" s="13" t="s">
        <v>2738</v>
      </c>
      <c r="M806" s="13" t="s">
        <v>2815</v>
      </c>
      <c r="N806" s="34">
        <v>0</v>
      </c>
      <c r="O806" s="34">
        <v>0</v>
      </c>
      <c r="P806" s="34">
        <v>0</v>
      </c>
      <c r="Q806" s="34">
        <v>0</v>
      </c>
      <c r="R806" s="34">
        <v>0</v>
      </c>
      <c r="S806" s="34">
        <v>44</v>
      </c>
    </row>
    <row r="807" spans="1:19" ht="16.5" customHeight="1">
      <c r="A807" s="23">
        <v>2017</v>
      </c>
      <c r="B807" s="13" t="s">
        <v>1886</v>
      </c>
      <c r="C807" s="13" t="s">
        <v>104</v>
      </c>
      <c r="D807" s="13" t="s">
        <v>206</v>
      </c>
      <c r="E807" s="13" t="s">
        <v>115</v>
      </c>
      <c r="F807" s="13"/>
      <c r="G807" s="13" t="s">
        <v>4747</v>
      </c>
      <c r="H807" s="13" t="s">
        <v>6</v>
      </c>
      <c r="I807" s="13" t="s">
        <v>2931</v>
      </c>
      <c r="J807" s="13" t="s">
        <v>2706</v>
      </c>
      <c r="K807" s="13" t="s">
        <v>2706</v>
      </c>
      <c r="L807" s="13" t="s">
        <v>2738</v>
      </c>
      <c r="M807" s="13" t="s">
        <v>2748</v>
      </c>
      <c r="N807" s="34">
        <v>0</v>
      </c>
      <c r="O807" s="34">
        <v>0</v>
      </c>
      <c r="P807" s="34">
        <v>0</v>
      </c>
      <c r="Q807" s="34">
        <v>0</v>
      </c>
      <c r="R807" s="34">
        <v>0</v>
      </c>
      <c r="S807" s="34">
        <v>48</v>
      </c>
    </row>
    <row r="808" spans="1:19" ht="16.5" customHeight="1">
      <c r="A808" s="23">
        <v>2017</v>
      </c>
      <c r="B808" s="13" t="s">
        <v>1886</v>
      </c>
      <c r="C808" s="13" t="s">
        <v>104</v>
      </c>
      <c r="D808" s="13" t="s">
        <v>206</v>
      </c>
      <c r="E808" s="13" t="s">
        <v>116</v>
      </c>
      <c r="F808" s="13"/>
      <c r="G808" s="13" t="s">
        <v>4747</v>
      </c>
      <c r="H808" s="13" t="s">
        <v>6</v>
      </c>
      <c r="I808" s="13" t="s">
        <v>2931</v>
      </c>
      <c r="J808" s="13" t="s">
        <v>2706</v>
      </c>
      <c r="K808" s="13" t="s">
        <v>2706</v>
      </c>
      <c r="L808" s="13" t="s">
        <v>2738</v>
      </c>
      <c r="M808" s="13" t="s">
        <v>2813</v>
      </c>
      <c r="N808" s="34">
        <v>0</v>
      </c>
      <c r="O808" s="34">
        <v>0</v>
      </c>
      <c r="P808" s="34">
        <v>0</v>
      </c>
      <c r="Q808" s="34">
        <v>0</v>
      </c>
      <c r="R808" s="34">
        <v>0</v>
      </c>
      <c r="S808" s="34">
        <v>40</v>
      </c>
    </row>
    <row r="809" spans="1:19" ht="16.5" customHeight="1">
      <c r="A809" s="23">
        <v>2017</v>
      </c>
      <c r="B809" s="13" t="s">
        <v>1886</v>
      </c>
      <c r="C809" s="13" t="s">
        <v>104</v>
      </c>
      <c r="D809" s="13" t="s">
        <v>206</v>
      </c>
      <c r="E809" s="13" t="s">
        <v>117</v>
      </c>
      <c r="F809" s="13"/>
      <c r="G809" s="13" t="s">
        <v>4747</v>
      </c>
      <c r="H809" s="13" t="s">
        <v>6</v>
      </c>
      <c r="I809" s="13" t="s">
        <v>2394</v>
      </c>
      <c r="J809" s="13" t="s">
        <v>2959</v>
      </c>
      <c r="K809" s="13">
        <v>6</v>
      </c>
      <c r="L809" s="13"/>
      <c r="M809" s="13" t="s">
        <v>0</v>
      </c>
      <c r="N809" s="34">
        <v>0</v>
      </c>
      <c r="O809" s="34">
        <v>0</v>
      </c>
      <c r="P809" s="34">
        <v>0</v>
      </c>
      <c r="Q809" s="34">
        <v>0</v>
      </c>
      <c r="R809" s="34">
        <v>0</v>
      </c>
      <c r="S809" s="34">
        <v>42</v>
      </c>
    </row>
    <row r="810" spans="1:19" ht="16.5" customHeight="1">
      <c r="A810" s="23">
        <v>2017</v>
      </c>
      <c r="B810" s="13" t="s">
        <v>1886</v>
      </c>
      <c r="C810" s="13" t="s">
        <v>104</v>
      </c>
      <c r="D810" s="13" t="s">
        <v>206</v>
      </c>
      <c r="E810" s="13" t="s">
        <v>118</v>
      </c>
      <c r="F810" s="13"/>
      <c r="G810" s="13" t="s">
        <v>4747</v>
      </c>
      <c r="H810" s="13" t="s">
        <v>6</v>
      </c>
      <c r="I810" s="13" t="s">
        <v>2931</v>
      </c>
      <c r="J810" s="13" t="s">
        <v>2706</v>
      </c>
      <c r="K810" s="13" t="s">
        <v>2706</v>
      </c>
      <c r="L810" s="13" t="s">
        <v>2738</v>
      </c>
      <c r="M810" s="13" t="s">
        <v>3036</v>
      </c>
      <c r="N810" s="34">
        <v>0</v>
      </c>
      <c r="O810" s="34">
        <v>0</v>
      </c>
      <c r="P810" s="34">
        <v>0</v>
      </c>
      <c r="Q810" s="34">
        <v>0</v>
      </c>
      <c r="R810" s="34">
        <v>0</v>
      </c>
      <c r="S810" s="34">
        <v>42</v>
      </c>
    </row>
    <row r="811" spans="1:19" ht="16.5" customHeight="1">
      <c r="A811" s="23">
        <v>2017</v>
      </c>
      <c r="B811" s="13" t="s">
        <v>1886</v>
      </c>
      <c r="C811" s="13" t="s">
        <v>104</v>
      </c>
      <c r="D811" s="13" t="s">
        <v>6702</v>
      </c>
      <c r="E811" s="13" t="s">
        <v>1486</v>
      </c>
      <c r="F811" s="13"/>
      <c r="G811" s="13" t="s">
        <v>4747</v>
      </c>
      <c r="H811" s="13" t="s">
        <v>6</v>
      </c>
      <c r="I811" s="13" t="s">
        <v>2394</v>
      </c>
      <c r="J811" s="13" t="s">
        <v>2954</v>
      </c>
      <c r="K811" s="13">
        <v>8</v>
      </c>
      <c r="L811" s="13" t="s">
        <v>2738</v>
      </c>
      <c r="M811" s="13" t="s">
        <v>2856</v>
      </c>
      <c r="N811" s="34">
        <v>114</v>
      </c>
      <c r="O811" s="34">
        <v>20</v>
      </c>
      <c r="P811" s="34">
        <v>12</v>
      </c>
      <c r="Q811" s="34">
        <v>32</v>
      </c>
      <c r="R811" s="34">
        <v>16</v>
      </c>
      <c r="S811" s="34">
        <v>0</v>
      </c>
    </row>
    <row r="812" spans="1:19" ht="16.5" customHeight="1">
      <c r="A812" s="23">
        <v>2017</v>
      </c>
      <c r="B812" s="13" t="s">
        <v>1886</v>
      </c>
      <c r="C812" s="13" t="s">
        <v>104</v>
      </c>
      <c r="D812" s="13" t="s">
        <v>6702</v>
      </c>
      <c r="E812" s="13" t="s">
        <v>1470</v>
      </c>
      <c r="F812" s="13"/>
      <c r="G812" s="13" t="s">
        <v>4747</v>
      </c>
      <c r="H812" s="13" t="s">
        <v>6</v>
      </c>
      <c r="I812" s="13" t="s">
        <v>2394</v>
      </c>
      <c r="J812" s="13" t="s">
        <v>2955</v>
      </c>
      <c r="K812" s="13">
        <v>6</v>
      </c>
      <c r="L812" s="13"/>
      <c r="M812" s="13" t="s">
        <v>0</v>
      </c>
      <c r="N812" s="34">
        <v>115</v>
      </c>
      <c r="O812" s="34">
        <v>0</v>
      </c>
      <c r="P812" s="34">
        <v>0</v>
      </c>
      <c r="Q812" s="34">
        <v>33</v>
      </c>
      <c r="R812" s="34">
        <v>17</v>
      </c>
      <c r="S812" s="34">
        <v>0</v>
      </c>
    </row>
    <row r="813" spans="1:19" ht="16.5" customHeight="1">
      <c r="A813" s="23">
        <v>2017</v>
      </c>
      <c r="B813" s="13" t="s">
        <v>1886</v>
      </c>
      <c r="C813" s="13" t="s">
        <v>104</v>
      </c>
      <c r="D813" s="13" t="s">
        <v>6702</v>
      </c>
      <c r="E813" s="13" t="s">
        <v>1471</v>
      </c>
      <c r="F813" s="13"/>
      <c r="G813" s="13" t="s">
        <v>4747</v>
      </c>
      <c r="H813" s="13" t="s">
        <v>6</v>
      </c>
      <c r="I813" s="13" t="s">
        <v>2394</v>
      </c>
      <c r="J813" s="13" t="s">
        <v>2956</v>
      </c>
      <c r="K813" s="13">
        <v>8</v>
      </c>
      <c r="L813" s="13"/>
      <c r="M813" s="13" t="s">
        <v>0</v>
      </c>
      <c r="N813" s="34">
        <v>109</v>
      </c>
      <c r="O813" s="34">
        <v>28</v>
      </c>
      <c r="P813" s="34">
        <v>7</v>
      </c>
      <c r="Q813" s="34">
        <v>35</v>
      </c>
      <c r="R813" s="34">
        <v>16</v>
      </c>
      <c r="S813" s="34">
        <v>0</v>
      </c>
    </row>
    <row r="814" spans="1:19" ht="16.5" customHeight="1">
      <c r="A814" s="23">
        <v>2017</v>
      </c>
      <c r="B814" s="13" t="s">
        <v>1886</v>
      </c>
      <c r="C814" s="13" t="s">
        <v>104</v>
      </c>
      <c r="D814" s="13" t="s">
        <v>6702</v>
      </c>
      <c r="E814" s="13" t="s">
        <v>1472</v>
      </c>
      <c r="F814" s="13"/>
      <c r="G814" s="13" t="s">
        <v>4747</v>
      </c>
      <c r="H814" s="13" t="s">
        <v>6</v>
      </c>
      <c r="I814" s="13" t="s">
        <v>2394</v>
      </c>
      <c r="J814" s="13" t="s">
        <v>2957</v>
      </c>
      <c r="K814" s="13">
        <v>8</v>
      </c>
      <c r="L814" s="13"/>
      <c r="M814" s="13" t="s">
        <v>0</v>
      </c>
      <c r="N814" s="34">
        <v>115</v>
      </c>
      <c r="O814" s="34">
        <v>0</v>
      </c>
      <c r="P814" s="34">
        <v>0</v>
      </c>
      <c r="Q814" s="34">
        <v>33</v>
      </c>
      <c r="R814" s="34">
        <v>16</v>
      </c>
      <c r="S814" s="34">
        <v>0</v>
      </c>
    </row>
    <row r="815" spans="1:19" ht="16.5" customHeight="1">
      <c r="A815" s="23">
        <v>2017</v>
      </c>
      <c r="B815" s="13" t="s">
        <v>1886</v>
      </c>
      <c r="C815" s="13" t="s">
        <v>120</v>
      </c>
      <c r="D815" s="13" t="s">
        <v>207</v>
      </c>
      <c r="E815" s="13" t="s">
        <v>155</v>
      </c>
      <c r="F815" s="13"/>
      <c r="G815" s="13" t="s">
        <v>4747</v>
      </c>
      <c r="H815" s="13" t="s">
        <v>6</v>
      </c>
      <c r="I815" s="13" t="s">
        <v>2190</v>
      </c>
      <c r="J815" s="13" t="s">
        <v>2706</v>
      </c>
      <c r="K815" s="13" t="s">
        <v>2706</v>
      </c>
      <c r="L815" s="13" t="s">
        <v>2738</v>
      </c>
      <c r="M815" s="13" t="s">
        <v>2908</v>
      </c>
      <c r="N815" s="34">
        <v>0</v>
      </c>
      <c r="O815" s="34">
        <v>0</v>
      </c>
      <c r="P815" s="34">
        <v>0</v>
      </c>
      <c r="Q815" s="34">
        <v>0</v>
      </c>
      <c r="R815" s="34">
        <v>0</v>
      </c>
      <c r="S815" s="34">
        <v>110</v>
      </c>
    </row>
    <row r="816" spans="1:19" ht="16.5" customHeight="1">
      <c r="A816" s="23">
        <v>2017</v>
      </c>
      <c r="B816" s="13" t="s">
        <v>1886</v>
      </c>
      <c r="C816" s="13" t="s">
        <v>120</v>
      </c>
      <c r="D816" s="13" t="s">
        <v>2704</v>
      </c>
      <c r="E816" s="13" t="s">
        <v>121</v>
      </c>
      <c r="F816" s="13"/>
      <c r="G816" s="13" t="s">
        <v>4747</v>
      </c>
      <c r="H816" s="13" t="s">
        <v>6</v>
      </c>
      <c r="I816" s="13" t="s">
        <v>2931</v>
      </c>
      <c r="J816" s="13" t="s">
        <v>2706</v>
      </c>
      <c r="K816" s="13" t="s">
        <v>2706</v>
      </c>
      <c r="L816" s="13" t="s">
        <v>2738</v>
      </c>
      <c r="M816" s="13" t="s">
        <v>3017</v>
      </c>
      <c r="N816" s="34">
        <v>0</v>
      </c>
      <c r="O816" s="34">
        <v>0</v>
      </c>
      <c r="P816" s="34">
        <v>0</v>
      </c>
      <c r="Q816" s="34">
        <v>0</v>
      </c>
      <c r="R816" s="34">
        <v>0</v>
      </c>
      <c r="S816" s="34">
        <v>195</v>
      </c>
    </row>
    <row r="817" spans="1:19" ht="16.5" customHeight="1">
      <c r="A817" s="23">
        <v>2017</v>
      </c>
      <c r="B817" s="13" t="s">
        <v>1886</v>
      </c>
      <c r="C817" s="13" t="s">
        <v>120</v>
      </c>
      <c r="D817" s="13" t="s">
        <v>2704</v>
      </c>
      <c r="E817" s="13" t="s">
        <v>122</v>
      </c>
      <c r="F817" s="13"/>
      <c r="G817" s="13" t="s">
        <v>4747</v>
      </c>
      <c r="H817" s="13" t="s">
        <v>6</v>
      </c>
      <c r="I817" s="13" t="s">
        <v>2931</v>
      </c>
      <c r="J817" s="13" t="s">
        <v>2706</v>
      </c>
      <c r="K817" s="13" t="s">
        <v>2706</v>
      </c>
      <c r="L817" s="13" t="s">
        <v>2738</v>
      </c>
      <c r="M817" s="13" t="s">
        <v>2781</v>
      </c>
      <c r="N817" s="34">
        <v>0</v>
      </c>
      <c r="O817" s="34">
        <v>0</v>
      </c>
      <c r="P817" s="34">
        <v>0</v>
      </c>
      <c r="Q817" s="34">
        <v>0</v>
      </c>
      <c r="R817" s="34">
        <v>0</v>
      </c>
      <c r="S817" s="34">
        <v>132</v>
      </c>
    </row>
    <row r="818" spans="1:19" ht="16.5" customHeight="1">
      <c r="A818" s="23">
        <v>2017</v>
      </c>
      <c r="B818" s="13" t="s">
        <v>1886</v>
      </c>
      <c r="C818" s="13" t="s">
        <v>120</v>
      </c>
      <c r="D818" s="13" t="s">
        <v>2704</v>
      </c>
      <c r="E818" s="13" t="s">
        <v>123</v>
      </c>
      <c r="F818" s="13"/>
      <c r="G818" s="13" t="s">
        <v>4747</v>
      </c>
      <c r="H818" s="13" t="s">
        <v>6</v>
      </c>
      <c r="I818" s="13" t="s">
        <v>2190</v>
      </c>
      <c r="J818" s="13" t="s">
        <v>2706</v>
      </c>
      <c r="K818" s="13" t="s">
        <v>2706</v>
      </c>
      <c r="L818" s="13" t="s">
        <v>2738</v>
      </c>
      <c r="M818" s="13" t="s">
        <v>2898</v>
      </c>
      <c r="N818" s="34">
        <v>0</v>
      </c>
      <c r="O818" s="34">
        <v>0</v>
      </c>
      <c r="P818" s="34">
        <v>0</v>
      </c>
      <c r="Q818" s="34">
        <v>0</v>
      </c>
      <c r="R818" s="34">
        <v>0</v>
      </c>
      <c r="S818" s="34">
        <v>120</v>
      </c>
    </row>
    <row r="819" spans="1:19" ht="16.5" customHeight="1">
      <c r="A819" s="23">
        <v>2017</v>
      </c>
      <c r="B819" s="13" t="s">
        <v>1886</v>
      </c>
      <c r="C819" s="13" t="s">
        <v>120</v>
      </c>
      <c r="D819" s="13" t="s">
        <v>2704</v>
      </c>
      <c r="E819" s="13" t="s">
        <v>1918</v>
      </c>
      <c r="F819" s="13"/>
      <c r="G819" s="13" t="s">
        <v>4747</v>
      </c>
      <c r="H819" s="13" t="s">
        <v>6</v>
      </c>
      <c r="I819" s="13" t="s">
        <v>2190</v>
      </c>
      <c r="J819" s="13" t="s">
        <v>2706</v>
      </c>
      <c r="K819" s="13" t="s">
        <v>2706</v>
      </c>
      <c r="L819" s="13" t="s">
        <v>2738</v>
      </c>
      <c r="M819" s="13" t="s">
        <v>2864</v>
      </c>
      <c r="N819" s="34">
        <v>0</v>
      </c>
      <c r="O819" s="34">
        <v>0</v>
      </c>
      <c r="P819" s="34">
        <v>0</v>
      </c>
      <c r="Q819" s="34">
        <v>0</v>
      </c>
      <c r="R819" s="34">
        <v>0</v>
      </c>
      <c r="S819" s="34">
        <v>116</v>
      </c>
    </row>
    <row r="820" spans="1:19" ht="16.5" customHeight="1">
      <c r="A820" s="23">
        <v>2017</v>
      </c>
      <c r="B820" s="13" t="s">
        <v>1886</v>
      </c>
      <c r="C820" s="13" t="s">
        <v>120</v>
      </c>
      <c r="D820" s="13" t="s">
        <v>2704</v>
      </c>
      <c r="E820" s="13" t="s">
        <v>124</v>
      </c>
      <c r="F820" s="13"/>
      <c r="G820" s="13" t="s">
        <v>4747</v>
      </c>
      <c r="H820" s="13" t="s">
        <v>6</v>
      </c>
      <c r="I820" s="13" t="s">
        <v>2931</v>
      </c>
      <c r="J820" s="13" t="s">
        <v>2706</v>
      </c>
      <c r="K820" s="13" t="s">
        <v>2706</v>
      </c>
      <c r="L820" s="13" t="s">
        <v>2738</v>
      </c>
      <c r="M820" s="13" t="s">
        <v>3018</v>
      </c>
      <c r="N820" s="34">
        <v>0</v>
      </c>
      <c r="O820" s="34">
        <v>0</v>
      </c>
      <c r="P820" s="34">
        <v>0</v>
      </c>
      <c r="Q820" s="34">
        <v>0</v>
      </c>
      <c r="R820" s="34">
        <v>0</v>
      </c>
      <c r="S820" s="34">
        <v>262</v>
      </c>
    </row>
    <row r="821" spans="1:19" ht="16.5" customHeight="1">
      <c r="A821" s="23">
        <v>2017</v>
      </c>
      <c r="B821" s="13" t="s">
        <v>1886</v>
      </c>
      <c r="C821" s="13" t="s">
        <v>120</v>
      </c>
      <c r="D821" s="13" t="s">
        <v>2704</v>
      </c>
      <c r="E821" s="13" t="s">
        <v>125</v>
      </c>
      <c r="F821" s="13"/>
      <c r="G821" s="13" t="s">
        <v>4747</v>
      </c>
      <c r="H821" s="13" t="s">
        <v>6</v>
      </c>
      <c r="I821" s="13" t="s">
        <v>2931</v>
      </c>
      <c r="J821" s="13" t="s">
        <v>2706</v>
      </c>
      <c r="K821" s="13" t="s">
        <v>2706</v>
      </c>
      <c r="L821" s="13" t="s">
        <v>2738</v>
      </c>
      <c r="M821" s="13" t="s">
        <v>2780</v>
      </c>
      <c r="N821" s="34">
        <v>0</v>
      </c>
      <c r="O821" s="34">
        <v>0</v>
      </c>
      <c r="P821" s="34">
        <v>0</v>
      </c>
      <c r="Q821" s="34">
        <v>0</v>
      </c>
      <c r="R821" s="34">
        <v>0</v>
      </c>
      <c r="S821" s="34">
        <v>249</v>
      </c>
    </row>
    <row r="822" spans="1:19" ht="16.5" customHeight="1">
      <c r="A822" s="23">
        <v>2017</v>
      </c>
      <c r="B822" s="13" t="s">
        <v>1886</v>
      </c>
      <c r="C822" s="13" t="s">
        <v>120</v>
      </c>
      <c r="D822" s="13" t="s">
        <v>2704</v>
      </c>
      <c r="E822" s="13" t="s">
        <v>126</v>
      </c>
      <c r="F822" s="13"/>
      <c r="G822" s="13" t="s">
        <v>4747</v>
      </c>
      <c r="H822" s="13" t="s">
        <v>6</v>
      </c>
      <c r="I822" s="13" t="s">
        <v>2931</v>
      </c>
      <c r="J822" s="13" t="s">
        <v>2706</v>
      </c>
      <c r="K822" s="13" t="s">
        <v>2706</v>
      </c>
      <c r="L822" s="13" t="s">
        <v>2738</v>
      </c>
      <c r="M822" s="13" t="s">
        <v>2886</v>
      </c>
      <c r="N822" s="34">
        <v>0</v>
      </c>
      <c r="O822" s="34">
        <v>0</v>
      </c>
      <c r="P822" s="34">
        <v>0</v>
      </c>
      <c r="Q822" s="34">
        <v>0</v>
      </c>
      <c r="R822" s="34">
        <v>0</v>
      </c>
      <c r="S822" s="34">
        <v>189</v>
      </c>
    </row>
    <row r="823" spans="1:19" ht="16.5" customHeight="1">
      <c r="A823" s="23">
        <v>2017</v>
      </c>
      <c r="B823" s="13" t="s">
        <v>1886</v>
      </c>
      <c r="C823" s="13" t="s">
        <v>120</v>
      </c>
      <c r="D823" s="13" t="s">
        <v>2704</v>
      </c>
      <c r="E823" s="13" t="s">
        <v>127</v>
      </c>
      <c r="F823" s="13"/>
      <c r="G823" s="13" t="s">
        <v>4747</v>
      </c>
      <c r="H823" s="13" t="s">
        <v>6</v>
      </c>
      <c r="I823" s="13" t="s">
        <v>2190</v>
      </c>
      <c r="J823" s="13" t="s">
        <v>2706</v>
      </c>
      <c r="K823" s="13" t="s">
        <v>2706</v>
      </c>
      <c r="L823" s="13" t="s">
        <v>2738</v>
      </c>
      <c r="M823" s="13" t="s">
        <v>2884</v>
      </c>
      <c r="N823" s="34">
        <v>0</v>
      </c>
      <c r="O823" s="34">
        <v>0</v>
      </c>
      <c r="P823" s="34">
        <v>0</v>
      </c>
      <c r="Q823" s="34">
        <v>0</v>
      </c>
      <c r="R823" s="34">
        <v>0</v>
      </c>
      <c r="S823" s="34">
        <v>132</v>
      </c>
    </row>
    <row r="824" spans="1:19" ht="16.5" customHeight="1">
      <c r="A824" s="23">
        <v>2017</v>
      </c>
      <c r="B824" s="13" t="s">
        <v>1886</v>
      </c>
      <c r="C824" s="13" t="s">
        <v>120</v>
      </c>
      <c r="D824" s="13" t="s">
        <v>2704</v>
      </c>
      <c r="E824" s="13" t="s">
        <v>128</v>
      </c>
      <c r="F824" s="13"/>
      <c r="G824" s="13" t="s">
        <v>4747</v>
      </c>
      <c r="H824" s="13" t="s">
        <v>6</v>
      </c>
      <c r="I824" s="13" t="s">
        <v>2931</v>
      </c>
      <c r="J824" s="13" t="s">
        <v>2706</v>
      </c>
      <c r="K824" s="13" t="s">
        <v>2706</v>
      </c>
      <c r="L824" s="13" t="s">
        <v>2738</v>
      </c>
      <c r="M824" s="13" t="s">
        <v>3019</v>
      </c>
      <c r="N824" s="34">
        <v>0</v>
      </c>
      <c r="O824" s="34">
        <v>0</v>
      </c>
      <c r="P824" s="34">
        <v>0</v>
      </c>
      <c r="Q824" s="34">
        <v>0</v>
      </c>
      <c r="R824" s="34">
        <v>0</v>
      </c>
      <c r="S824" s="34">
        <v>111</v>
      </c>
    </row>
    <row r="825" spans="1:19" ht="16.5" customHeight="1">
      <c r="A825" s="23">
        <v>2017</v>
      </c>
      <c r="B825" s="13" t="s">
        <v>1886</v>
      </c>
      <c r="C825" s="13" t="s">
        <v>120</v>
      </c>
      <c r="D825" s="13" t="s">
        <v>2704</v>
      </c>
      <c r="E825" s="13" t="s">
        <v>129</v>
      </c>
      <c r="F825" s="13"/>
      <c r="G825" s="13" t="s">
        <v>4747</v>
      </c>
      <c r="H825" s="13" t="s">
        <v>6</v>
      </c>
      <c r="I825" s="13" t="s">
        <v>2931</v>
      </c>
      <c r="J825" s="13" t="s">
        <v>2706</v>
      </c>
      <c r="K825" s="13" t="s">
        <v>2706</v>
      </c>
      <c r="L825" s="13" t="s">
        <v>2738</v>
      </c>
      <c r="M825" s="13" t="s">
        <v>2774</v>
      </c>
      <c r="N825" s="34">
        <v>0</v>
      </c>
      <c r="O825" s="34">
        <v>0</v>
      </c>
      <c r="P825" s="34">
        <v>0</v>
      </c>
      <c r="Q825" s="34">
        <v>0</v>
      </c>
      <c r="R825" s="34">
        <v>0</v>
      </c>
      <c r="S825" s="34">
        <v>129</v>
      </c>
    </row>
    <row r="826" spans="1:19" ht="16.5" customHeight="1">
      <c r="A826" s="23">
        <v>2017</v>
      </c>
      <c r="B826" s="13" t="s">
        <v>1886</v>
      </c>
      <c r="C826" s="13" t="s">
        <v>120</v>
      </c>
      <c r="D826" s="13" t="s">
        <v>2704</v>
      </c>
      <c r="E826" s="13" t="s">
        <v>130</v>
      </c>
      <c r="F826" s="13"/>
      <c r="G826" s="13" t="s">
        <v>4747</v>
      </c>
      <c r="H826" s="13" t="s">
        <v>6</v>
      </c>
      <c r="I826" s="13" t="s">
        <v>2931</v>
      </c>
      <c r="J826" s="13" t="s">
        <v>2706</v>
      </c>
      <c r="K826" s="13" t="s">
        <v>2706</v>
      </c>
      <c r="L826" s="13" t="s">
        <v>2738</v>
      </c>
      <c r="M826" s="13" t="s">
        <v>3021</v>
      </c>
      <c r="N826" s="34">
        <v>0</v>
      </c>
      <c r="O826" s="34">
        <v>0</v>
      </c>
      <c r="P826" s="34">
        <v>0</v>
      </c>
      <c r="Q826" s="34">
        <v>0</v>
      </c>
      <c r="R826" s="34">
        <v>0</v>
      </c>
      <c r="S826" s="34">
        <v>187</v>
      </c>
    </row>
    <row r="827" spans="1:19" ht="16.5" customHeight="1">
      <c r="A827" s="23">
        <v>2017</v>
      </c>
      <c r="B827" s="13" t="s">
        <v>1886</v>
      </c>
      <c r="C827" s="13" t="s">
        <v>120</v>
      </c>
      <c r="D827" s="13" t="s">
        <v>2704</v>
      </c>
      <c r="E827" s="13" t="s">
        <v>131</v>
      </c>
      <c r="F827" s="13"/>
      <c r="G827" s="13" t="s">
        <v>4747</v>
      </c>
      <c r="H827" s="13" t="s">
        <v>6</v>
      </c>
      <c r="I827" s="13" t="s">
        <v>2190</v>
      </c>
      <c r="J827" s="13" t="s">
        <v>2706</v>
      </c>
      <c r="K827" s="13" t="s">
        <v>2706</v>
      </c>
      <c r="L827" s="13" t="s">
        <v>2738</v>
      </c>
      <c r="M827" s="13" t="s">
        <v>2767</v>
      </c>
      <c r="N827" s="34">
        <v>0</v>
      </c>
      <c r="O827" s="34">
        <v>0</v>
      </c>
      <c r="P827" s="34">
        <v>0</v>
      </c>
      <c r="Q827" s="34">
        <v>0</v>
      </c>
      <c r="R827" s="34">
        <v>0</v>
      </c>
      <c r="S827" s="34">
        <v>257</v>
      </c>
    </row>
    <row r="828" spans="1:19" ht="16.5" customHeight="1">
      <c r="A828" s="23">
        <v>2017</v>
      </c>
      <c r="B828" s="13" t="s">
        <v>1886</v>
      </c>
      <c r="C828" s="13" t="s">
        <v>120</v>
      </c>
      <c r="D828" s="13" t="s">
        <v>2704</v>
      </c>
      <c r="E828" s="13" t="s">
        <v>132</v>
      </c>
      <c r="F828" s="13"/>
      <c r="G828" s="13" t="s">
        <v>4747</v>
      </c>
      <c r="H828" s="13" t="s">
        <v>6</v>
      </c>
      <c r="I828" s="13" t="s">
        <v>2931</v>
      </c>
      <c r="J828" s="13" t="s">
        <v>2706</v>
      </c>
      <c r="K828" s="13" t="s">
        <v>2706</v>
      </c>
      <c r="L828" s="13" t="s">
        <v>2738</v>
      </c>
      <c r="M828" s="13" t="s">
        <v>3022</v>
      </c>
      <c r="N828" s="34">
        <v>0</v>
      </c>
      <c r="O828" s="34">
        <v>0</v>
      </c>
      <c r="P828" s="34">
        <v>0</v>
      </c>
      <c r="Q828" s="34">
        <v>0</v>
      </c>
      <c r="R828" s="34">
        <v>0</v>
      </c>
      <c r="S828" s="34">
        <v>261</v>
      </c>
    </row>
    <row r="829" spans="1:19" ht="16.5" customHeight="1">
      <c r="A829" s="23">
        <v>2017</v>
      </c>
      <c r="B829" s="13" t="s">
        <v>1886</v>
      </c>
      <c r="C829" s="13" t="s">
        <v>120</v>
      </c>
      <c r="D829" s="13" t="s">
        <v>2704</v>
      </c>
      <c r="E829" s="13" t="s">
        <v>133</v>
      </c>
      <c r="F829" s="13"/>
      <c r="G829" s="13" t="s">
        <v>4747</v>
      </c>
      <c r="H829" s="13" t="s">
        <v>6</v>
      </c>
      <c r="I829" s="13" t="s">
        <v>2190</v>
      </c>
      <c r="J829" s="13" t="s">
        <v>2706</v>
      </c>
      <c r="K829" s="13" t="s">
        <v>2706</v>
      </c>
      <c r="L829" s="13" t="s">
        <v>2738</v>
      </c>
      <c r="M829" s="13" t="s">
        <v>2878</v>
      </c>
      <c r="N829" s="34">
        <v>0</v>
      </c>
      <c r="O829" s="34">
        <v>0</v>
      </c>
      <c r="P829" s="34">
        <v>0</v>
      </c>
      <c r="Q829" s="34">
        <v>0</v>
      </c>
      <c r="R829" s="34">
        <v>0</v>
      </c>
      <c r="S829" s="34">
        <v>127</v>
      </c>
    </row>
    <row r="830" spans="1:19" ht="16.5" customHeight="1">
      <c r="A830" s="23">
        <v>2017</v>
      </c>
      <c r="B830" s="13" t="s">
        <v>1886</v>
      </c>
      <c r="C830" s="13" t="s">
        <v>120</v>
      </c>
      <c r="D830" s="13" t="s">
        <v>2704</v>
      </c>
      <c r="E830" s="13" t="s">
        <v>134</v>
      </c>
      <c r="F830" s="13"/>
      <c r="G830" s="13" t="s">
        <v>4747</v>
      </c>
      <c r="H830" s="13" t="s">
        <v>6</v>
      </c>
      <c r="I830" s="13" t="s">
        <v>2190</v>
      </c>
      <c r="J830" s="13" t="s">
        <v>2706</v>
      </c>
      <c r="K830" s="13" t="s">
        <v>2706</v>
      </c>
      <c r="L830" s="13" t="s">
        <v>2738</v>
      </c>
      <c r="M830" s="13" t="s">
        <v>2875</v>
      </c>
      <c r="N830" s="34">
        <v>0</v>
      </c>
      <c r="O830" s="34">
        <v>0</v>
      </c>
      <c r="P830" s="34">
        <v>0</v>
      </c>
      <c r="Q830" s="34">
        <v>0</v>
      </c>
      <c r="R830" s="34">
        <v>0</v>
      </c>
      <c r="S830" s="34">
        <v>131</v>
      </c>
    </row>
    <row r="831" spans="1:19" ht="16.5" customHeight="1">
      <c r="A831" s="23">
        <v>2017</v>
      </c>
      <c r="B831" s="13" t="s">
        <v>1886</v>
      </c>
      <c r="C831" s="13" t="s">
        <v>120</v>
      </c>
      <c r="D831" s="13" t="s">
        <v>2704</v>
      </c>
      <c r="E831" s="13" t="s">
        <v>135</v>
      </c>
      <c r="F831" s="13"/>
      <c r="G831" s="13" t="s">
        <v>4747</v>
      </c>
      <c r="H831" s="13" t="s">
        <v>6</v>
      </c>
      <c r="I831" s="13" t="s">
        <v>2190</v>
      </c>
      <c r="J831" s="13" t="s">
        <v>2706</v>
      </c>
      <c r="K831" s="13" t="s">
        <v>2706</v>
      </c>
      <c r="L831" s="13" t="s">
        <v>2738</v>
      </c>
      <c r="M831" s="13" t="s">
        <v>2874</v>
      </c>
      <c r="N831" s="34">
        <v>0</v>
      </c>
      <c r="O831" s="34">
        <v>0</v>
      </c>
      <c r="P831" s="34">
        <v>0</v>
      </c>
      <c r="Q831" s="34">
        <v>0</v>
      </c>
      <c r="R831" s="34">
        <v>0</v>
      </c>
      <c r="S831" s="34">
        <v>196</v>
      </c>
    </row>
    <row r="832" spans="1:19" ht="16.5" customHeight="1">
      <c r="A832" s="23">
        <v>2017</v>
      </c>
      <c r="B832" s="13" t="s">
        <v>1886</v>
      </c>
      <c r="C832" s="13" t="s">
        <v>120</v>
      </c>
      <c r="D832" s="13" t="s">
        <v>2704</v>
      </c>
      <c r="E832" s="13" t="s">
        <v>136</v>
      </c>
      <c r="F832" s="13"/>
      <c r="G832" s="13" t="s">
        <v>4747</v>
      </c>
      <c r="H832" s="13" t="s">
        <v>6</v>
      </c>
      <c r="I832" s="13" t="s">
        <v>2931</v>
      </c>
      <c r="J832" s="13" t="s">
        <v>2706</v>
      </c>
      <c r="K832" s="13" t="s">
        <v>2706</v>
      </c>
      <c r="L832" s="13" t="s">
        <v>2738</v>
      </c>
      <c r="M832" s="13" t="s">
        <v>2873</v>
      </c>
      <c r="N832" s="34">
        <v>0</v>
      </c>
      <c r="O832" s="34">
        <v>0</v>
      </c>
      <c r="P832" s="34">
        <v>0</v>
      </c>
      <c r="Q832" s="34">
        <v>0</v>
      </c>
      <c r="R832" s="34">
        <v>0</v>
      </c>
      <c r="S832" s="34">
        <v>198</v>
      </c>
    </row>
    <row r="833" spans="1:19" ht="16.5" customHeight="1">
      <c r="A833" s="23">
        <v>2017</v>
      </c>
      <c r="B833" s="13" t="s">
        <v>1886</v>
      </c>
      <c r="C833" s="13" t="s">
        <v>120</v>
      </c>
      <c r="D833" s="13" t="s">
        <v>2704</v>
      </c>
      <c r="E833" s="13" t="s">
        <v>137</v>
      </c>
      <c r="F833" s="13"/>
      <c r="G833" s="13" t="s">
        <v>4747</v>
      </c>
      <c r="H833" s="13" t="s">
        <v>6</v>
      </c>
      <c r="I833" s="13" t="s">
        <v>2931</v>
      </c>
      <c r="J833" s="13" t="s">
        <v>2706</v>
      </c>
      <c r="K833" s="13" t="s">
        <v>2706</v>
      </c>
      <c r="L833" s="13" t="s">
        <v>2738</v>
      </c>
      <c r="M833" s="13" t="s">
        <v>3023</v>
      </c>
      <c r="N833" s="34">
        <v>0</v>
      </c>
      <c r="O833" s="34">
        <v>0</v>
      </c>
      <c r="P833" s="34">
        <v>0</v>
      </c>
      <c r="Q833" s="34">
        <v>0</v>
      </c>
      <c r="R833" s="34">
        <v>0</v>
      </c>
      <c r="S833" s="34">
        <v>192</v>
      </c>
    </row>
    <row r="834" spans="1:19" ht="16.5" customHeight="1">
      <c r="A834" s="23">
        <v>2017</v>
      </c>
      <c r="B834" s="13" t="s">
        <v>1886</v>
      </c>
      <c r="C834" s="13" t="s">
        <v>120</v>
      </c>
      <c r="D834" s="13" t="s">
        <v>2704</v>
      </c>
      <c r="E834" s="13" t="s">
        <v>138</v>
      </c>
      <c r="F834" s="13"/>
      <c r="G834" s="13" t="s">
        <v>4747</v>
      </c>
      <c r="H834" s="13" t="s">
        <v>6</v>
      </c>
      <c r="I834" s="13" t="s">
        <v>2931</v>
      </c>
      <c r="J834" s="13" t="s">
        <v>2706</v>
      </c>
      <c r="K834" s="13" t="s">
        <v>2706</v>
      </c>
      <c r="L834" s="13" t="s">
        <v>2738</v>
      </c>
      <c r="M834" s="13" t="s">
        <v>3024</v>
      </c>
      <c r="N834" s="34">
        <v>0</v>
      </c>
      <c r="O834" s="34">
        <v>0</v>
      </c>
      <c r="P834" s="34">
        <v>0</v>
      </c>
      <c r="Q834" s="34">
        <v>0</v>
      </c>
      <c r="R834" s="34">
        <v>0</v>
      </c>
      <c r="S834" s="34">
        <v>132</v>
      </c>
    </row>
    <row r="835" spans="1:19" ht="16.5" customHeight="1">
      <c r="A835" s="23">
        <v>2017</v>
      </c>
      <c r="B835" s="13" t="s">
        <v>1886</v>
      </c>
      <c r="C835" s="13" t="s">
        <v>120</v>
      </c>
      <c r="D835" s="13" t="s">
        <v>2704</v>
      </c>
      <c r="E835" s="13" t="s">
        <v>1917</v>
      </c>
      <c r="F835" s="13"/>
      <c r="G835" s="13" t="s">
        <v>4747</v>
      </c>
      <c r="H835" s="13" t="s">
        <v>6</v>
      </c>
      <c r="I835" s="13" t="s">
        <v>2190</v>
      </c>
      <c r="J835" s="13" t="s">
        <v>2706</v>
      </c>
      <c r="K835" s="13" t="s">
        <v>2706</v>
      </c>
      <c r="L835" s="13" t="s">
        <v>2738</v>
      </c>
      <c r="M835" s="13" t="s">
        <v>2859</v>
      </c>
      <c r="N835" s="34">
        <v>0</v>
      </c>
      <c r="O835" s="34">
        <v>0</v>
      </c>
      <c r="P835" s="34">
        <v>0</v>
      </c>
      <c r="Q835" s="34">
        <v>0</v>
      </c>
      <c r="R835" s="34">
        <v>0</v>
      </c>
      <c r="S835" s="34">
        <v>132</v>
      </c>
    </row>
    <row r="836" spans="1:19" ht="16.5" customHeight="1">
      <c r="A836" s="23">
        <v>2017</v>
      </c>
      <c r="B836" s="13" t="s">
        <v>1886</v>
      </c>
      <c r="C836" s="13" t="s">
        <v>120</v>
      </c>
      <c r="D836" s="13" t="s">
        <v>2704</v>
      </c>
      <c r="E836" s="13" t="s">
        <v>139</v>
      </c>
      <c r="F836" s="13"/>
      <c r="G836" s="13" t="s">
        <v>4747</v>
      </c>
      <c r="H836" s="13" t="s">
        <v>6</v>
      </c>
      <c r="I836" s="13" t="s">
        <v>2931</v>
      </c>
      <c r="J836" s="13" t="s">
        <v>2706</v>
      </c>
      <c r="K836" s="13" t="s">
        <v>2706</v>
      </c>
      <c r="L836" s="13" t="s">
        <v>2738</v>
      </c>
      <c r="M836" s="13" t="s">
        <v>3025</v>
      </c>
      <c r="N836" s="34">
        <v>0</v>
      </c>
      <c r="O836" s="34">
        <v>0</v>
      </c>
      <c r="P836" s="34">
        <v>0</v>
      </c>
      <c r="Q836" s="34">
        <v>0</v>
      </c>
      <c r="R836" s="34">
        <v>0</v>
      </c>
      <c r="S836" s="34">
        <v>114</v>
      </c>
    </row>
    <row r="837" spans="1:19" ht="16.5" customHeight="1">
      <c r="A837" s="23">
        <v>2017</v>
      </c>
      <c r="B837" s="13" t="s">
        <v>1886</v>
      </c>
      <c r="C837" s="13" t="s">
        <v>120</v>
      </c>
      <c r="D837" s="13" t="s">
        <v>2704</v>
      </c>
      <c r="E837" s="13" t="s">
        <v>140</v>
      </c>
      <c r="F837" s="13"/>
      <c r="G837" s="13" t="s">
        <v>4747</v>
      </c>
      <c r="H837" s="13" t="s">
        <v>6</v>
      </c>
      <c r="I837" s="13" t="s">
        <v>2931</v>
      </c>
      <c r="J837" s="13" t="s">
        <v>2706</v>
      </c>
      <c r="K837" s="13" t="s">
        <v>2706</v>
      </c>
      <c r="L837" s="13" t="s">
        <v>2738</v>
      </c>
      <c r="M837" s="13" t="s">
        <v>2872</v>
      </c>
      <c r="N837" s="34">
        <v>0</v>
      </c>
      <c r="O837" s="34">
        <v>0</v>
      </c>
      <c r="P837" s="34">
        <v>0</v>
      </c>
      <c r="Q837" s="34">
        <v>0</v>
      </c>
      <c r="R837" s="34">
        <v>0</v>
      </c>
      <c r="S837" s="34">
        <v>328</v>
      </c>
    </row>
    <row r="838" spans="1:19" ht="16.5" customHeight="1">
      <c r="A838" s="23">
        <v>2017</v>
      </c>
      <c r="B838" s="13" t="s">
        <v>1886</v>
      </c>
      <c r="C838" s="13" t="s">
        <v>120</v>
      </c>
      <c r="D838" s="13" t="s">
        <v>2704</v>
      </c>
      <c r="E838" s="13" t="s">
        <v>141</v>
      </c>
      <c r="F838" s="13"/>
      <c r="G838" s="13" t="s">
        <v>4747</v>
      </c>
      <c r="H838" s="13" t="s">
        <v>6</v>
      </c>
      <c r="I838" s="13" t="s">
        <v>2931</v>
      </c>
      <c r="J838" s="13" t="s">
        <v>2706</v>
      </c>
      <c r="K838" s="13" t="s">
        <v>2706</v>
      </c>
      <c r="L838" s="13" t="s">
        <v>2738</v>
      </c>
      <c r="M838" s="13" t="s">
        <v>3026</v>
      </c>
      <c r="N838" s="34">
        <v>0</v>
      </c>
      <c r="O838" s="34">
        <v>0</v>
      </c>
      <c r="P838" s="34">
        <v>0</v>
      </c>
      <c r="Q838" s="34">
        <v>0</v>
      </c>
      <c r="R838" s="34">
        <v>0</v>
      </c>
      <c r="S838" s="34">
        <v>259</v>
      </c>
    </row>
    <row r="839" spans="1:19" ht="16.5" customHeight="1">
      <c r="A839" s="23">
        <v>2017</v>
      </c>
      <c r="B839" s="13" t="s">
        <v>1886</v>
      </c>
      <c r="C839" s="13" t="s">
        <v>120</v>
      </c>
      <c r="D839" s="13" t="s">
        <v>2704</v>
      </c>
      <c r="E839" s="13" t="s">
        <v>142</v>
      </c>
      <c r="F839" s="13"/>
      <c r="G839" s="13" t="s">
        <v>4747</v>
      </c>
      <c r="H839" s="13" t="s">
        <v>6</v>
      </c>
      <c r="I839" s="13" t="s">
        <v>2931</v>
      </c>
      <c r="J839" s="13" t="s">
        <v>2706</v>
      </c>
      <c r="K839" s="13" t="s">
        <v>2706</v>
      </c>
      <c r="L839" s="13" t="s">
        <v>2738</v>
      </c>
      <c r="M839" s="13" t="s">
        <v>3027</v>
      </c>
      <c r="N839" s="34">
        <v>0</v>
      </c>
      <c r="O839" s="34">
        <v>0</v>
      </c>
      <c r="P839" s="34">
        <v>0</v>
      </c>
      <c r="Q839" s="34">
        <v>0</v>
      </c>
      <c r="R839" s="34">
        <v>0</v>
      </c>
      <c r="S839" s="34">
        <v>168</v>
      </c>
    </row>
    <row r="840" spans="1:19" ht="16.5" customHeight="1">
      <c r="A840" s="23">
        <v>2017</v>
      </c>
      <c r="B840" s="13" t="s">
        <v>1886</v>
      </c>
      <c r="C840" s="13" t="s">
        <v>120</v>
      </c>
      <c r="D840" s="13" t="s">
        <v>2704</v>
      </c>
      <c r="E840" s="13" t="s">
        <v>143</v>
      </c>
      <c r="F840" s="13"/>
      <c r="G840" s="13" t="s">
        <v>4747</v>
      </c>
      <c r="H840" s="13" t="s">
        <v>6</v>
      </c>
      <c r="I840" s="13" t="s">
        <v>2931</v>
      </c>
      <c r="J840" s="13" t="s">
        <v>2706</v>
      </c>
      <c r="K840" s="13" t="s">
        <v>2706</v>
      </c>
      <c r="L840" s="13" t="s">
        <v>2738</v>
      </c>
      <c r="M840" s="13" t="s">
        <v>2871</v>
      </c>
      <c r="N840" s="34">
        <v>0</v>
      </c>
      <c r="O840" s="34">
        <v>0</v>
      </c>
      <c r="P840" s="34">
        <v>0</v>
      </c>
      <c r="Q840" s="34">
        <v>0</v>
      </c>
      <c r="R840" s="34">
        <v>0</v>
      </c>
      <c r="S840" s="34">
        <v>66</v>
      </c>
    </row>
    <row r="841" spans="1:19" ht="16.5" customHeight="1">
      <c r="A841" s="23">
        <v>2017</v>
      </c>
      <c r="B841" s="13" t="s">
        <v>1886</v>
      </c>
      <c r="C841" s="13" t="s">
        <v>120</v>
      </c>
      <c r="D841" s="13" t="s">
        <v>2704</v>
      </c>
      <c r="E841" s="13" t="s">
        <v>144</v>
      </c>
      <c r="F841" s="13"/>
      <c r="G841" s="13" t="s">
        <v>4747</v>
      </c>
      <c r="H841" s="13" t="s">
        <v>6</v>
      </c>
      <c r="I841" s="13" t="s">
        <v>2931</v>
      </c>
      <c r="J841" s="13" t="s">
        <v>2706</v>
      </c>
      <c r="K841" s="13" t="s">
        <v>2706</v>
      </c>
      <c r="L841" s="13" t="s">
        <v>2738</v>
      </c>
      <c r="M841" s="13" t="s">
        <v>2762</v>
      </c>
      <c r="N841" s="34">
        <v>0</v>
      </c>
      <c r="O841" s="34">
        <v>0</v>
      </c>
      <c r="P841" s="34">
        <v>0</v>
      </c>
      <c r="Q841" s="34">
        <v>0</v>
      </c>
      <c r="R841" s="34">
        <v>0</v>
      </c>
      <c r="S841" s="34">
        <v>256</v>
      </c>
    </row>
    <row r="842" spans="1:19" ht="16.5" customHeight="1">
      <c r="A842" s="23">
        <v>2017</v>
      </c>
      <c r="B842" s="13" t="s">
        <v>1886</v>
      </c>
      <c r="C842" s="13" t="s">
        <v>120</v>
      </c>
      <c r="D842" s="13" t="s">
        <v>2704</v>
      </c>
      <c r="E842" s="13" t="s">
        <v>145</v>
      </c>
      <c r="F842" s="13"/>
      <c r="G842" s="13" t="s">
        <v>4747</v>
      </c>
      <c r="H842" s="13" t="s">
        <v>6</v>
      </c>
      <c r="I842" s="13" t="s">
        <v>2931</v>
      </c>
      <c r="J842" s="13" t="s">
        <v>2706</v>
      </c>
      <c r="K842" s="13" t="s">
        <v>2706</v>
      </c>
      <c r="L842" s="13" t="s">
        <v>2738</v>
      </c>
      <c r="M842" s="13" t="s">
        <v>2761</v>
      </c>
      <c r="N842" s="34">
        <v>0</v>
      </c>
      <c r="O842" s="34">
        <v>0</v>
      </c>
      <c r="P842" s="34">
        <v>0</v>
      </c>
      <c r="Q842" s="34">
        <v>0</v>
      </c>
      <c r="R842" s="34">
        <v>0</v>
      </c>
      <c r="S842" s="34">
        <v>196</v>
      </c>
    </row>
    <row r="843" spans="1:19" ht="16.5" customHeight="1">
      <c r="A843" s="23">
        <v>2017</v>
      </c>
      <c r="B843" s="13" t="s">
        <v>1886</v>
      </c>
      <c r="C843" s="13" t="s">
        <v>120</v>
      </c>
      <c r="D843" s="13" t="s">
        <v>2704</v>
      </c>
      <c r="E843" s="13" t="s">
        <v>146</v>
      </c>
      <c r="F843" s="13"/>
      <c r="G843" s="13" t="s">
        <v>4747</v>
      </c>
      <c r="H843" s="13" t="s">
        <v>6</v>
      </c>
      <c r="I843" s="13" t="s">
        <v>2931</v>
      </c>
      <c r="J843" s="13" t="s">
        <v>2706</v>
      </c>
      <c r="K843" s="13" t="s">
        <v>2706</v>
      </c>
      <c r="L843" s="13" t="s">
        <v>2738</v>
      </c>
      <c r="M843" s="13" t="s">
        <v>3028</v>
      </c>
      <c r="N843" s="34">
        <v>0</v>
      </c>
      <c r="O843" s="34">
        <v>0</v>
      </c>
      <c r="P843" s="34">
        <v>0</v>
      </c>
      <c r="Q843" s="34">
        <v>0</v>
      </c>
      <c r="R843" s="34">
        <v>0</v>
      </c>
      <c r="S843" s="34">
        <v>198</v>
      </c>
    </row>
    <row r="844" spans="1:19" ht="16.5" customHeight="1">
      <c r="A844" s="23">
        <v>2017</v>
      </c>
      <c r="B844" s="13" t="s">
        <v>1886</v>
      </c>
      <c r="C844" s="13" t="s">
        <v>120</v>
      </c>
      <c r="D844" s="13" t="s">
        <v>2704</v>
      </c>
      <c r="E844" s="13" t="s">
        <v>147</v>
      </c>
      <c r="F844" s="13"/>
      <c r="G844" s="13" t="s">
        <v>4747</v>
      </c>
      <c r="H844" s="13" t="s">
        <v>6</v>
      </c>
      <c r="I844" s="13" t="s">
        <v>2931</v>
      </c>
      <c r="J844" s="13" t="s">
        <v>2706</v>
      </c>
      <c r="K844" s="13" t="s">
        <v>2706</v>
      </c>
      <c r="L844" s="13" t="s">
        <v>2738</v>
      </c>
      <c r="M844" s="13" t="s">
        <v>2759</v>
      </c>
      <c r="N844" s="34">
        <v>0</v>
      </c>
      <c r="O844" s="34">
        <v>0</v>
      </c>
      <c r="P844" s="34">
        <v>0</v>
      </c>
      <c r="Q844" s="34">
        <v>0</v>
      </c>
      <c r="R844" s="34">
        <v>0</v>
      </c>
      <c r="S844" s="34">
        <v>198</v>
      </c>
    </row>
    <row r="845" spans="1:19" ht="16.5" customHeight="1">
      <c r="A845" s="23">
        <v>2017</v>
      </c>
      <c r="B845" s="13" t="s">
        <v>1886</v>
      </c>
      <c r="C845" s="13" t="s">
        <v>120</v>
      </c>
      <c r="D845" s="13" t="s">
        <v>2704</v>
      </c>
      <c r="E845" s="13" t="s">
        <v>148</v>
      </c>
      <c r="F845" s="13"/>
      <c r="G845" s="13" t="s">
        <v>4747</v>
      </c>
      <c r="H845" s="13" t="s">
        <v>6</v>
      </c>
      <c r="I845" s="13" t="s">
        <v>2931</v>
      </c>
      <c r="J845" s="13" t="s">
        <v>2706</v>
      </c>
      <c r="K845" s="13" t="s">
        <v>2706</v>
      </c>
      <c r="L845" s="13" t="s">
        <v>2738</v>
      </c>
      <c r="M845" s="13" t="s">
        <v>2870</v>
      </c>
      <c r="N845" s="34">
        <v>0</v>
      </c>
      <c r="O845" s="34">
        <v>0</v>
      </c>
      <c r="P845" s="34">
        <v>0</v>
      </c>
      <c r="Q845" s="34">
        <v>0</v>
      </c>
      <c r="R845" s="34">
        <v>0</v>
      </c>
      <c r="S845" s="34">
        <v>65</v>
      </c>
    </row>
    <row r="846" spans="1:19" ht="16.5" customHeight="1">
      <c r="A846" s="23">
        <v>2017</v>
      </c>
      <c r="B846" s="13" t="s">
        <v>1886</v>
      </c>
      <c r="C846" s="13" t="s">
        <v>120</v>
      </c>
      <c r="D846" s="13" t="s">
        <v>2704</v>
      </c>
      <c r="E846" s="13" t="s">
        <v>149</v>
      </c>
      <c r="F846" s="13"/>
      <c r="G846" s="13" t="s">
        <v>4747</v>
      </c>
      <c r="H846" s="13" t="s">
        <v>6</v>
      </c>
      <c r="I846" s="13" t="s">
        <v>2931</v>
      </c>
      <c r="J846" s="13" t="s">
        <v>2706</v>
      </c>
      <c r="K846" s="13" t="s">
        <v>2706</v>
      </c>
      <c r="L846" s="13" t="s">
        <v>2738</v>
      </c>
      <c r="M846" s="13" t="s">
        <v>2757</v>
      </c>
      <c r="N846" s="34">
        <v>0</v>
      </c>
      <c r="O846" s="34">
        <v>0</v>
      </c>
      <c r="P846" s="34">
        <v>0</v>
      </c>
      <c r="Q846" s="34">
        <v>0</v>
      </c>
      <c r="R846" s="34">
        <v>0</v>
      </c>
      <c r="S846" s="34">
        <v>101</v>
      </c>
    </row>
    <row r="847" spans="1:19" ht="16.5" customHeight="1">
      <c r="A847" s="23">
        <v>2017</v>
      </c>
      <c r="B847" s="13" t="s">
        <v>1886</v>
      </c>
      <c r="C847" s="13" t="s">
        <v>120</v>
      </c>
      <c r="D847" s="13" t="s">
        <v>2704</v>
      </c>
      <c r="E847" s="13" t="s">
        <v>150</v>
      </c>
      <c r="F847" s="13"/>
      <c r="G847" s="13" t="s">
        <v>4747</v>
      </c>
      <c r="H847" s="13" t="s">
        <v>6</v>
      </c>
      <c r="I847" s="13" t="s">
        <v>2931</v>
      </c>
      <c r="J847" s="13" t="s">
        <v>2706</v>
      </c>
      <c r="K847" s="13" t="s">
        <v>2706</v>
      </c>
      <c r="L847" s="13" t="s">
        <v>2738</v>
      </c>
      <c r="M847" s="13" t="s">
        <v>2756</v>
      </c>
      <c r="N847" s="34">
        <v>0</v>
      </c>
      <c r="O847" s="34">
        <v>0</v>
      </c>
      <c r="P847" s="34">
        <v>0</v>
      </c>
      <c r="Q847" s="34">
        <v>0</v>
      </c>
      <c r="R847" s="34">
        <v>0</v>
      </c>
      <c r="S847" s="34">
        <v>198</v>
      </c>
    </row>
    <row r="848" spans="1:19" ht="16.5" customHeight="1">
      <c r="A848" s="23">
        <v>2017</v>
      </c>
      <c r="B848" s="13" t="s">
        <v>1886</v>
      </c>
      <c r="C848" s="13" t="s">
        <v>120</v>
      </c>
      <c r="D848" s="13" t="s">
        <v>2704</v>
      </c>
      <c r="E848" s="13" t="s">
        <v>151</v>
      </c>
      <c r="F848" s="13"/>
      <c r="G848" s="13" t="s">
        <v>4747</v>
      </c>
      <c r="H848" s="13" t="s">
        <v>6</v>
      </c>
      <c r="I848" s="13" t="s">
        <v>2931</v>
      </c>
      <c r="J848" s="13" t="s">
        <v>2706</v>
      </c>
      <c r="K848" s="13" t="s">
        <v>2706</v>
      </c>
      <c r="L848" s="13" t="s">
        <v>2738</v>
      </c>
      <c r="M848" s="13" t="s">
        <v>2869</v>
      </c>
      <c r="N848" s="34">
        <v>0</v>
      </c>
      <c r="O848" s="34">
        <v>0</v>
      </c>
      <c r="P848" s="34">
        <v>0</v>
      </c>
      <c r="Q848" s="34">
        <v>0</v>
      </c>
      <c r="R848" s="34">
        <v>0</v>
      </c>
      <c r="S848" s="34">
        <v>256</v>
      </c>
    </row>
    <row r="849" spans="1:19" ht="16.5" customHeight="1">
      <c r="A849" s="23">
        <v>2017</v>
      </c>
      <c r="B849" s="13" t="s">
        <v>1886</v>
      </c>
      <c r="C849" s="13" t="s">
        <v>120</v>
      </c>
      <c r="D849" s="13" t="s">
        <v>2704</v>
      </c>
      <c r="E849" s="13" t="s">
        <v>152</v>
      </c>
      <c r="F849" s="13"/>
      <c r="G849" s="13" t="s">
        <v>4747</v>
      </c>
      <c r="H849" s="13" t="s">
        <v>6</v>
      </c>
      <c r="I849" s="13" t="s">
        <v>2931</v>
      </c>
      <c r="J849" s="13" t="s">
        <v>2706</v>
      </c>
      <c r="K849" s="13" t="s">
        <v>2706</v>
      </c>
      <c r="L849" s="13" t="s">
        <v>2738</v>
      </c>
      <c r="M849" s="13" t="s">
        <v>2750</v>
      </c>
      <c r="N849" s="34">
        <v>0</v>
      </c>
      <c r="O849" s="34">
        <v>0</v>
      </c>
      <c r="P849" s="34">
        <v>0</v>
      </c>
      <c r="Q849" s="34">
        <v>0</v>
      </c>
      <c r="R849" s="34">
        <v>0</v>
      </c>
      <c r="S849" s="34">
        <v>245</v>
      </c>
    </row>
    <row r="850" spans="1:19" ht="16.5" customHeight="1">
      <c r="A850" s="23">
        <v>2017</v>
      </c>
      <c r="B850" s="13" t="s">
        <v>1886</v>
      </c>
      <c r="C850" s="13" t="s">
        <v>120</v>
      </c>
      <c r="D850" s="13" t="s">
        <v>206</v>
      </c>
      <c r="E850" s="13" t="s">
        <v>153</v>
      </c>
      <c r="F850" s="13"/>
      <c r="G850" s="13" t="s">
        <v>4747</v>
      </c>
      <c r="H850" s="13" t="s">
        <v>6</v>
      </c>
      <c r="I850" s="13" t="s">
        <v>2190</v>
      </c>
      <c r="J850" s="13" t="s">
        <v>2706</v>
      </c>
      <c r="K850" s="13" t="s">
        <v>2706</v>
      </c>
      <c r="L850" s="13" t="s">
        <v>2738</v>
      </c>
      <c r="M850" s="13" t="s">
        <v>2844</v>
      </c>
      <c r="N850" s="34">
        <v>0</v>
      </c>
      <c r="O850" s="34">
        <v>0</v>
      </c>
      <c r="P850" s="34">
        <v>0</v>
      </c>
      <c r="Q850" s="34">
        <v>0</v>
      </c>
      <c r="R850" s="34">
        <v>0</v>
      </c>
      <c r="S850" s="34">
        <v>57</v>
      </c>
    </row>
    <row r="851" spans="1:19" ht="16.5" customHeight="1">
      <c r="A851" s="23">
        <v>2017</v>
      </c>
      <c r="B851" s="13" t="s">
        <v>1886</v>
      </c>
      <c r="C851" s="13" t="s">
        <v>120</v>
      </c>
      <c r="D851" s="13" t="s">
        <v>206</v>
      </c>
      <c r="E851" s="13" t="s">
        <v>154</v>
      </c>
      <c r="F851" s="13"/>
      <c r="G851" s="13" t="s">
        <v>4747</v>
      </c>
      <c r="H851" s="13" t="s">
        <v>6</v>
      </c>
      <c r="I851" s="13" t="s">
        <v>2394</v>
      </c>
      <c r="J851" s="13" t="s">
        <v>2960</v>
      </c>
      <c r="K851" s="13">
        <v>6</v>
      </c>
      <c r="L851" s="13" t="s">
        <v>2738</v>
      </c>
      <c r="M851" s="13" t="s">
        <v>2825</v>
      </c>
      <c r="N851" s="34">
        <v>0</v>
      </c>
      <c r="O851" s="34">
        <v>0</v>
      </c>
      <c r="P851" s="34">
        <v>0</v>
      </c>
      <c r="Q851" s="34">
        <v>0</v>
      </c>
      <c r="R851" s="34">
        <v>0</v>
      </c>
      <c r="S851" s="34">
        <v>58</v>
      </c>
    </row>
    <row r="852" spans="1:19" ht="16.5" customHeight="1">
      <c r="A852" s="23">
        <v>2017</v>
      </c>
      <c r="B852" s="13" t="s">
        <v>1886</v>
      </c>
      <c r="C852" s="13" t="s">
        <v>120</v>
      </c>
      <c r="D852" s="13" t="s">
        <v>206</v>
      </c>
      <c r="E852" s="13" t="s">
        <v>154</v>
      </c>
      <c r="F852" s="13"/>
      <c r="G852" s="13" t="s">
        <v>2391</v>
      </c>
      <c r="H852" s="13" t="s">
        <v>6</v>
      </c>
      <c r="I852" s="13" t="s">
        <v>2190</v>
      </c>
      <c r="J852" s="13" t="s">
        <v>2706</v>
      </c>
      <c r="K852" s="13" t="s">
        <v>2706</v>
      </c>
      <c r="L852" s="13" t="s">
        <v>2738</v>
      </c>
      <c r="M852" s="13" t="s">
        <v>2790</v>
      </c>
      <c r="N852" s="34">
        <v>0</v>
      </c>
      <c r="O852" s="34">
        <v>0</v>
      </c>
      <c r="P852" s="34">
        <v>0</v>
      </c>
      <c r="Q852" s="34">
        <v>0</v>
      </c>
      <c r="R852" s="34">
        <v>0</v>
      </c>
      <c r="S852" s="34">
        <v>58</v>
      </c>
    </row>
    <row r="853" spans="1:19" ht="16.5" customHeight="1">
      <c r="A853" s="23">
        <v>2017</v>
      </c>
      <c r="B853" s="13" t="s">
        <v>1886</v>
      </c>
      <c r="C853" s="13" t="s">
        <v>120</v>
      </c>
      <c r="D853" s="13" t="s">
        <v>6702</v>
      </c>
      <c r="E853" s="13" t="s">
        <v>1482</v>
      </c>
      <c r="F853" s="13"/>
      <c r="G853" s="13" t="s">
        <v>4747</v>
      </c>
      <c r="H853" s="13" t="s">
        <v>6</v>
      </c>
      <c r="I853" s="13" t="s">
        <v>2394</v>
      </c>
      <c r="J853" s="13" t="s">
        <v>2929</v>
      </c>
      <c r="K853" s="13">
        <v>8</v>
      </c>
      <c r="L853" s="13" t="s">
        <v>2738</v>
      </c>
      <c r="M853" s="13" t="s">
        <v>2796</v>
      </c>
      <c r="N853" s="34">
        <v>231</v>
      </c>
      <c r="O853" s="34">
        <v>39</v>
      </c>
      <c r="P853" s="34">
        <v>0</v>
      </c>
      <c r="Q853" s="34">
        <v>39</v>
      </c>
      <c r="R853" s="34">
        <v>30</v>
      </c>
      <c r="S853" s="34">
        <v>0</v>
      </c>
    </row>
    <row r="854" spans="1:19" ht="16.5" customHeight="1">
      <c r="A854" s="23">
        <v>2017</v>
      </c>
      <c r="B854" s="13" t="s">
        <v>1886</v>
      </c>
      <c r="C854" s="13" t="s">
        <v>156</v>
      </c>
      <c r="D854" s="13" t="s">
        <v>2705</v>
      </c>
      <c r="E854" s="13" t="s">
        <v>157</v>
      </c>
      <c r="F854" s="13"/>
      <c r="G854" s="13" t="s">
        <v>4747</v>
      </c>
      <c r="H854" s="13" t="s">
        <v>6</v>
      </c>
      <c r="I854" s="13" t="s">
        <v>2190</v>
      </c>
      <c r="J854" s="13" t="s">
        <v>2706</v>
      </c>
      <c r="K854" s="13" t="s">
        <v>2706</v>
      </c>
      <c r="L854" s="13" t="s">
        <v>2738</v>
      </c>
      <c r="M854" s="13" t="s">
        <v>2897</v>
      </c>
      <c r="N854" s="34">
        <v>0</v>
      </c>
      <c r="O854" s="34">
        <v>0</v>
      </c>
      <c r="P854" s="34">
        <v>0</v>
      </c>
      <c r="Q854" s="34">
        <v>0</v>
      </c>
      <c r="R854" s="34">
        <v>0</v>
      </c>
      <c r="S854" s="34">
        <v>260</v>
      </c>
    </row>
    <row r="855" spans="1:19" ht="16.5" customHeight="1">
      <c r="A855" s="23">
        <v>2017</v>
      </c>
      <c r="B855" s="13" t="s">
        <v>1886</v>
      </c>
      <c r="C855" s="13" t="s">
        <v>156</v>
      </c>
      <c r="D855" s="13" t="s">
        <v>2705</v>
      </c>
      <c r="E855" s="13" t="s">
        <v>158</v>
      </c>
      <c r="F855" s="13"/>
      <c r="G855" s="13" t="s">
        <v>4747</v>
      </c>
      <c r="H855" s="13" t="s">
        <v>6</v>
      </c>
      <c r="I855" s="13" t="s">
        <v>2931</v>
      </c>
      <c r="J855" s="13" t="s">
        <v>2706</v>
      </c>
      <c r="K855" s="13" t="s">
        <v>2706</v>
      </c>
      <c r="L855" s="13" t="s">
        <v>2738</v>
      </c>
      <c r="M855" s="13" t="s">
        <v>3020</v>
      </c>
      <c r="N855" s="34">
        <v>0</v>
      </c>
      <c r="O855" s="34">
        <v>0</v>
      </c>
      <c r="P855" s="34">
        <v>0</v>
      </c>
      <c r="Q855" s="34">
        <v>0</v>
      </c>
      <c r="R855" s="34">
        <v>0</v>
      </c>
      <c r="S855" s="34">
        <v>108</v>
      </c>
    </row>
    <row r="856" spans="1:19" ht="16.5" customHeight="1">
      <c r="A856" s="23">
        <v>2017</v>
      </c>
      <c r="B856" s="13" t="s">
        <v>1886</v>
      </c>
      <c r="C856" s="13" t="s">
        <v>156</v>
      </c>
      <c r="D856" s="13" t="s">
        <v>2705</v>
      </c>
      <c r="E856" s="13" t="s">
        <v>159</v>
      </c>
      <c r="F856" s="13"/>
      <c r="G856" s="13" t="s">
        <v>4747</v>
      </c>
      <c r="H856" s="13" t="s">
        <v>6</v>
      </c>
      <c r="I856" s="13" t="s">
        <v>2931</v>
      </c>
      <c r="J856" s="13" t="s">
        <v>2706</v>
      </c>
      <c r="K856" s="13" t="s">
        <v>2706</v>
      </c>
      <c r="L856" s="13" t="s">
        <v>2738</v>
      </c>
      <c r="M856" s="13" t="s">
        <v>2747</v>
      </c>
      <c r="N856" s="34">
        <v>0</v>
      </c>
      <c r="O856" s="34">
        <v>0</v>
      </c>
      <c r="P856" s="34">
        <v>0</v>
      </c>
      <c r="Q856" s="34">
        <v>0</v>
      </c>
      <c r="R856" s="34">
        <v>0</v>
      </c>
      <c r="S856" s="34">
        <v>107</v>
      </c>
    </row>
    <row r="857" spans="1:19" ht="16.5" customHeight="1">
      <c r="A857" s="23">
        <v>2017</v>
      </c>
      <c r="B857" s="13" t="s">
        <v>1886</v>
      </c>
      <c r="C857" s="13" t="s">
        <v>156</v>
      </c>
      <c r="D857" s="13" t="s">
        <v>2705</v>
      </c>
      <c r="E857" s="13" t="s">
        <v>160</v>
      </c>
      <c r="F857" s="13"/>
      <c r="G857" s="13" t="s">
        <v>4747</v>
      </c>
      <c r="H857" s="13" t="s">
        <v>6</v>
      </c>
      <c r="I857" s="13" t="s">
        <v>2931</v>
      </c>
      <c r="J857" s="13" t="s">
        <v>2706</v>
      </c>
      <c r="K857" s="13" t="s">
        <v>2706</v>
      </c>
      <c r="L857" s="13" t="s">
        <v>2738</v>
      </c>
      <c r="M857" s="13" t="s">
        <v>2763</v>
      </c>
      <c r="N857" s="34">
        <v>0</v>
      </c>
      <c r="O857" s="34">
        <v>0</v>
      </c>
      <c r="P857" s="34">
        <v>0</v>
      </c>
      <c r="Q857" s="34">
        <v>0</v>
      </c>
      <c r="R857" s="34">
        <v>0</v>
      </c>
      <c r="S857" s="34">
        <v>165</v>
      </c>
    </row>
    <row r="858" spans="1:19" ht="16.5" customHeight="1">
      <c r="A858" s="23">
        <v>2017</v>
      </c>
      <c r="B858" s="13" t="s">
        <v>1886</v>
      </c>
      <c r="C858" s="13" t="s">
        <v>156</v>
      </c>
      <c r="D858" s="13" t="s">
        <v>2705</v>
      </c>
      <c r="E858" s="13" t="s">
        <v>161</v>
      </c>
      <c r="F858" s="13"/>
      <c r="G858" s="13" t="s">
        <v>4747</v>
      </c>
      <c r="H858" s="13" t="s">
        <v>6</v>
      </c>
      <c r="I858" s="13" t="s">
        <v>2931</v>
      </c>
      <c r="J858" s="13" t="s">
        <v>2706</v>
      </c>
      <c r="K858" s="13" t="s">
        <v>2706</v>
      </c>
      <c r="L858" s="13" t="s">
        <v>2738</v>
      </c>
      <c r="M858" s="13" t="s">
        <v>3029</v>
      </c>
      <c r="N858" s="34">
        <v>0</v>
      </c>
      <c r="O858" s="34">
        <v>0</v>
      </c>
      <c r="P858" s="34">
        <v>0</v>
      </c>
      <c r="Q858" s="34">
        <v>0</v>
      </c>
      <c r="R858" s="34">
        <v>0</v>
      </c>
      <c r="S858" s="34">
        <v>109</v>
      </c>
    </row>
    <row r="859" spans="1:19" ht="16.5" customHeight="1">
      <c r="A859" s="23">
        <v>2017</v>
      </c>
      <c r="B859" s="13" t="s">
        <v>1886</v>
      </c>
      <c r="C859" s="13" t="s">
        <v>156</v>
      </c>
      <c r="D859" s="13" t="s">
        <v>2705</v>
      </c>
      <c r="E859" s="13" t="s">
        <v>162</v>
      </c>
      <c r="F859" s="13"/>
      <c r="G859" s="13" t="s">
        <v>4747</v>
      </c>
      <c r="H859" s="13" t="s">
        <v>6</v>
      </c>
      <c r="I859" s="13" t="s">
        <v>2931</v>
      </c>
      <c r="J859" s="13" t="s">
        <v>2706</v>
      </c>
      <c r="K859" s="13" t="s">
        <v>2706</v>
      </c>
      <c r="L859" s="13" t="s">
        <v>2738</v>
      </c>
      <c r="M859" s="13" t="s">
        <v>3030</v>
      </c>
      <c r="N859" s="34">
        <v>0</v>
      </c>
      <c r="O859" s="34">
        <v>0</v>
      </c>
      <c r="P859" s="34">
        <v>0</v>
      </c>
      <c r="Q859" s="34">
        <v>0</v>
      </c>
      <c r="R859" s="34">
        <v>0</v>
      </c>
      <c r="S859" s="34">
        <v>101</v>
      </c>
    </row>
    <row r="860" spans="1:19" ht="16.5" customHeight="1">
      <c r="A860" s="23">
        <v>2017</v>
      </c>
      <c r="B860" s="13" t="s">
        <v>1886</v>
      </c>
      <c r="C860" s="13" t="s">
        <v>156</v>
      </c>
      <c r="D860" s="13" t="s">
        <v>2705</v>
      </c>
      <c r="E860" s="13" t="s">
        <v>163</v>
      </c>
      <c r="F860" s="13"/>
      <c r="G860" s="13" t="s">
        <v>4747</v>
      </c>
      <c r="H860" s="13" t="s">
        <v>6</v>
      </c>
      <c r="I860" s="13" t="s">
        <v>2931</v>
      </c>
      <c r="J860" s="13" t="s">
        <v>2706</v>
      </c>
      <c r="K860" s="13" t="s">
        <v>2706</v>
      </c>
      <c r="L860" s="13" t="s">
        <v>2738</v>
      </c>
      <c r="M860" s="13" t="s">
        <v>2755</v>
      </c>
      <c r="N860" s="34">
        <v>0</v>
      </c>
      <c r="O860" s="34">
        <v>0</v>
      </c>
      <c r="P860" s="34">
        <v>0</v>
      </c>
      <c r="Q860" s="34">
        <v>0</v>
      </c>
      <c r="R860" s="34">
        <v>0</v>
      </c>
      <c r="S860" s="34">
        <v>115</v>
      </c>
    </row>
    <row r="861" spans="1:19" ht="16.5" customHeight="1">
      <c r="A861" s="23">
        <v>2017</v>
      </c>
      <c r="B861" s="13" t="s">
        <v>1886</v>
      </c>
      <c r="C861" s="13" t="s">
        <v>156</v>
      </c>
      <c r="D861" s="13" t="s">
        <v>6702</v>
      </c>
      <c r="E861" s="13" t="s">
        <v>1483</v>
      </c>
      <c r="F861" s="13"/>
      <c r="G861" s="13" t="s">
        <v>4747</v>
      </c>
      <c r="H861" s="13" t="s">
        <v>6</v>
      </c>
      <c r="I861" s="13" t="s">
        <v>2394</v>
      </c>
      <c r="J861" s="13" t="s">
        <v>2993</v>
      </c>
      <c r="K861" s="13">
        <v>8</v>
      </c>
      <c r="L861" s="13" t="s">
        <v>2738</v>
      </c>
      <c r="M861" s="13" t="s">
        <v>2788</v>
      </c>
      <c r="N861" s="34">
        <v>115</v>
      </c>
      <c r="O861" s="34">
        <v>38</v>
      </c>
      <c r="P861" s="34">
        <v>0</v>
      </c>
      <c r="Q861" s="34">
        <v>38</v>
      </c>
      <c r="R861" s="34">
        <v>17</v>
      </c>
      <c r="S861" s="34">
        <v>0</v>
      </c>
    </row>
    <row r="862" spans="1:19" ht="16.5" customHeight="1">
      <c r="A862" s="23">
        <v>2017</v>
      </c>
      <c r="B862" s="13" t="s">
        <v>1886</v>
      </c>
      <c r="C862" s="13" t="s">
        <v>164</v>
      </c>
      <c r="D862" s="13" t="s">
        <v>207</v>
      </c>
      <c r="E862" s="13" t="s">
        <v>166</v>
      </c>
      <c r="F862" s="13"/>
      <c r="G862" s="13" t="s">
        <v>4747</v>
      </c>
      <c r="H862" s="13" t="s">
        <v>6</v>
      </c>
      <c r="I862" s="13" t="s">
        <v>2190</v>
      </c>
      <c r="J862" s="13" t="s">
        <v>2706</v>
      </c>
      <c r="K862" s="13" t="s">
        <v>2706</v>
      </c>
      <c r="L862" s="13" t="s">
        <v>2738</v>
      </c>
      <c r="M862" s="13" t="s">
        <v>2904</v>
      </c>
      <c r="N862" s="34">
        <v>0</v>
      </c>
      <c r="O862" s="34">
        <v>0</v>
      </c>
      <c r="P862" s="34">
        <v>0</v>
      </c>
      <c r="Q862" s="34">
        <v>0</v>
      </c>
      <c r="R862" s="34">
        <v>0</v>
      </c>
      <c r="S862" s="34">
        <v>93</v>
      </c>
    </row>
    <row r="863" spans="1:19" ht="16.5" customHeight="1">
      <c r="A863" s="23">
        <v>2017</v>
      </c>
      <c r="B863" s="13" t="s">
        <v>1886</v>
      </c>
      <c r="C863" s="13" t="s">
        <v>164</v>
      </c>
      <c r="D863" s="13" t="s">
        <v>206</v>
      </c>
      <c r="E863" s="13" t="s">
        <v>1923</v>
      </c>
      <c r="F863" s="13"/>
      <c r="G863" s="13" t="s">
        <v>4747</v>
      </c>
      <c r="H863" s="13" t="s">
        <v>6</v>
      </c>
      <c r="I863" s="13" t="s">
        <v>2190</v>
      </c>
      <c r="J863" s="13" t="s">
        <v>2706</v>
      </c>
      <c r="K863" s="13" t="s">
        <v>2706</v>
      </c>
      <c r="L863" s="13" t="s">
        <v>2738</v>
      </c>
      <c r="M863" s="13" t="s">
        <v>2794</v>
      </c>
      <c r="N863" s="34">
        <v>0</v>
      </c>
      <c r="O863" s="34">
        <v>0</v>
      </c>
      <c r="P863" s="34">
        <v>0</v>
      </c>
      <c r="Q863" s="34">
        <v>0</v>
      </c>
      <c r="R863" s="34">
        <v>0</v>
      </c>
      <c r="S863" s="34">
        <v>45</v>
      </c>
    </row>
    <row r="864" spans="1:19" ht="16.5" customHeight="1">
      <c r="A864" s="23">
        <v>2017</v>
      </c>
      <c r="B864" s="13" t="s">
        <v>1886</v>
      </c>
      <c r="C864" s="13" t="s">
        <v>164</v>
      </c>
      <c r="D864" s="13" t="s">
        <v>206</v>
      </c>
      <c r="E864" s="13" t="s">
        <v>165</v>
      </c>
      <c r="F864" s="13"/>
      <c r="G864" s="13" t="s">
        <v>4747</v>
      </c>
      <c r="H864" s="13" t="s">
        <v>6</v>
      </c>
      <c r="I864" s="13" t="s">
        <v>2931</v>
      </c>
      <c r="J864" s="13" t="s">
        <v>2706</v>
      </c>
      <c r="K864" s="13" t="s">
        <v>2706</v>
      </c>
      <c r="L864" s="13" t="s">
        <v>2738</v>
      </c>
      <c r="M864" s="13" t="s">
        <v>2803</v>
      </c>
      <c r="N864" s="34">
        <v>0</v>
      </c>
      <c r="O864" s="34">
        <v>0</v>
      </c>
      <c r="P864" s="34">
        <v>0</v>
      </c>
      <c r="Q864" s="34">
        <v>0</v>
      </c>
      <c r="R864" s="34">
        <v>0</v>
      </c>
      <c r="S864" s="34">
        <v>48</v>
      </c>
    </row>
    <row r="865" spans="1:19" ht="16.5" customHeight="1">
      <c r="A865" s="23">
        <v>2017</v>
      </c>
      <c r="B865" s="13" t="s">
        <v>1886</v>
      </c>
      <c r="C865" s="13" t="s">
        <v>164</v>
      </c>
      <c r="D865" s="13" t="s">
        <v>6702</v>
      </c>
      <c r="E865" s="13" t="s">
        <v>584</v>
      </c>
      <c r="F865" s="13"/>
      <c r="G865" s="13" t="s">
        <v>4747</v>
      </c>
      <c r="H865" s="13" t="s">
        <v>6</v>
      </c>
      <c r="I865" s="13" t="s">
        <v>2394</v>
      </c>
      <c r="J865" s="13" t="s">
        <v>2962</v>
      </c>
      <c r="K865" s="13">
        <v>8</v>
      </c>
      <c r="L865" s="13" t="s">
        <v>2738</v>
      </c>
      <c r="M865" s="13" t="s">
        <v>2787</v>
      </c>
      <c r="N865" s="34">
        <v>113</v>
      </c>
      <c r="O865" s="34">
        <v>24</v>
      </c>
      <c r="P865" s="34">
        <v>10</v>
      </c>
      <c r="Q865" s="34">
        <v>34</v>
      </c>
      <c r="R865" s="34">
        <v>17</v>
      </c>
      <c r="S865" s="34">
        <v>0</v>
      </c>
    </row>
    <row r="866" spans="1:19" ht="16.5" customHeight="1">
      <c r="A866" s="23">
        <v>2017</v>
      </c>
      <c r="B866" s="13" t="s">
        <v>1886</v>
      </c>
      <c r="C866" s="13" t="s">
        <v>167</v>
      </c>
      <c r="D866" s="13" t="s">
        <v>207</v>
      </c>
      <c r="E866" s="13" t="s">
        <v>170</v>
      </c>
      <c r="F866" s="13"/>
      <c r="G866" s="13" t="s">
        <v>4747</v>
      </c>
      <c r="H866" s="13" t="s">
        <v>6</v>
      </c>
      <c r="I866" s="13" t="s">
        <v>2931</v>
      </c>
      <c r="J866" s="13" t="s">
        <v>2706</v>
      </c>
      <c r="K866" s="13" t="s">
        <v>2706</v>
      </c>
      <c r="L866" s="13" t="s">
        <v>2738</v>
      </c>
      <c r="M866" s="13" t="s">
        <v>2903</v>
      </c>
      <c r="N866" s="34">
        <v>0</v>
      </c>
      <c r="O866" s="34">
        <v>0</v>
      </c>
      <c r="P866" s="34">
        <v>0</v>
      </c>
      <c r="Q866" s="34">
        <v>0</v>
      </c>
      <c r="R866" s="34">
        <v>0</v>
      </c>
      <c r="S866" s="34">
        <v>115</v>
      </c>
    </row>
    <row r="867" spans="1:19" ht="16.5" customHeight="1">
      <c r="A867" s="23">
        <v>2017</v>
      </c>
      <c r="B867" s="13" t="s">
        <v>1886</v>
      </c>
      <c r="C867" s="13" t="s">
        <v>167</v>
      </c>
      <c r="D867" s="13" t="s">
        <v>206</v>
      </c>
      <c r="E867" s="13" t="s">
        <v>169</v>
      </c>
      <c r="F867" s="13"/>
      <c r="G867" s="13" t="s">
        <v>4747</v>
      </c>
      <c r="H867" s="13" t="s">
        <v>6</v>
      </c>
      <c r="I867" s="13" t="s">
        <v>2931</v>
      </c>
      <c r="J867" s="13" t="s">
        <v>2706</v>
      </c>
      <c r="K867" s="13" t="s">
        <v>2706</v>
      </c>
      <c r="L867" s="13" t="s">
        <v>2738</v>
      </c>
      <c r="M867" s="13" t="s">
        <v>2798</v>
      </c>
      <c r="N867" s="34">
        <v>0</v>
      </c>
      <c r="O867" s="34">
        <v>0</v>
      </c>
      <c r="P867" s="34">
        <v>0</v>
      </c>
      <c r="Q867" s="34">
        <v>0</v>
      </c>
      <c r="R867" s="34">
        <v>0</v>
      </c>
      <c r="S867" s="34">
        <v>50</v>
      </c>
    </row>
    <row r="868" spans="1:19" ht="16.5" customHeight="1">
      <c r="A868" s="23">
        <v>2017</v>
      </c>
      <c r="B868" s="13" t="s">
        <v>1886</v>
      </c>
      <c r="C868" s="13" t="s">
        <v>167</v>
      </c>
      <c r="D868" s="13" t="s">
        <v>5703</v>
      </c>
      <c r="E868" s="13" t="s">
        <v>168</v>
      </c>
      <c r="F868" s="13"/>
      <c r="G868" s="13" t="s">
        <v>4747</v>
      </c>
      <c r="H868" s="13" t="s">
        <v>6</v>
      </c>
      <c r="I868" s="13" t="s">
        <v>2394</v>
      </c>
      <c r="J868" s="13" t="s">
        <v>2985</v>
      </c>
      <c r="K868" s="13">
        <v>6</v>
      </c>
      <c r="L868" s="13" t="s">
        <v>2738</v>
      </c>
      <c r="M868" s="13" t="s">
        <v>2849</v>
      </c>
      <c r="N868" s="34">
        <v>171</v>
      </c>
      <c r="O868" s="34">
        <v>0</v>
      </c>
      <c r="P868" s="34">
        <v>0</v>
      </c>
      <c r="Q868" s="34">
        <v>0</v>
      </c>
      <c r="R868" s="34">
        <v>9</v>
      </c>
      <c r="S868" s="34">
        <v>0</v>
      </c>
    </row>
    <row r="869" spans="1:19" ht="16.5" customHeight="1">
      <c r="A869" s="23">
        <v>2017</v>
      </c>
      <c r="B869" s="13" t="s">
        <v>1886</v>
      </c>
      <c r="C869" s="13" t="s">
        <v>167</v>
      </c>
      <c r="D869" s="13" t="s">
        <v>5703</v>
      </c>
      <c r="E869" s="13" t="s">
        <v>168</v>
      </c>
      <c r="F869" s="13"/>
      <c r="G869" s="13" t="s">
        <v>3869</v>
      </c>
      <c r="H869" s="13" t="s">
        <v>6</v>
      </c>
      <c r="I869" s="13" t="s">
        <v>2190</v>
      </c>
      <c r="J869" s="13" t="s">
        <v>2706</v>
      </c>
      <c r="K869" s="13" t="s">
        <v>2706</v>
      </c>
      <c r="L869" s="13" t="s">
        <v>2738</v>
      </c>
      <c r="M869" s="13" t="s">
        <v>3016</v>
      </c>
      <c r="N869" s="34">
        <v>171</v>
      </c>
      <c r="O869" s="34">
        <v>0</v>
      </c>
      <c r="P869" s="34">
        <v>0</v>
      </c>
      <c r="Q869" s="34">
        <v>0</v>
      </c>
      <c r="R869" s="34">
        <v>2</v>
      </c>
      <c r="S869" s="34">
        <v>0</v>
      </c>
    </row>
    <row r="870" spans="1:19" ht="16.5" customHeight="1">
      <c r="A870" s="23">
        <v>2017</v>
      </c>
      <c r="B870" s="13" t="s">
        <v>1886</v>
      </c>
      <c r="C870" s="13" t="s">
        <v>167</v>
      </c>
      <c r="D870" s="13" t="s">
        <v>6702</v>
      </c>
      <c r="E870" s="13" t="s">
        <v>1479</v>
      </c>
      <c r="F870" s="13"/>
      <c r="G870" s="13" t="s">
        <v>4747</v>
      </c>
      <c r="H870" s="13" t="s">
        <v>6</v>
      </c>
      <c r="I870" s="13" t="s">
        <v>2394</v>
      </c>
      <c r="J870" s="13" t="s">
        <v>2963</v>
      </c>
      <c r="K870" s="13">
        <v>8</v>
      </c>
      <c r="L870" s="13" t="s">
        <v>2738</v>
      </c>
      <c r="M870" s="13" t="s">
        <v>2784</v>
      </c>
      <c r="N870" s="34">
        <v>149</v>
      </c>
      <c r="O870" s="34">
        <v>12</v>
      </c>
      <c r="P870" s="34">
        <v>0</v>
      </c>
      <c r="Q870" s="34">
        <v>12</v>
      </c>
      <c r="R870" s="34">
        <v>10</v>
      </c>
      <c r="S870" s="34">
        <v>0</v>
      </c>
    </row>
    <row r="871" spans="1:19" ht="16.5" customHeight="1">
      <c r="A871" s="23">
        <v>2017</v>
      </c>
      <c r="B871" s="13" t="s">
        <v>1886</v>
      </c>
      <c r="C871" s="13" t="s">
        <v>171</v>
      </c>
      <c r="D871" s="13" t="s">
        <v>205</v>
      </c>
      <c r="E871" s="13" t="s">
        <v>172</v>
      </c>
      <c r="F871" s="13"/>
      <c r="G871" s="13" t="s">
        <v>4747</v>
      </c>
      <c r="H871" s="13" t="s">
        <v>6</v>
      </c>
      <c r="I871" s="13" t="s">
        <v>2190</v>
      </c>
      <c r="J871" s="13" t="s">
        <v>2706</v>
      </c>
      <c r="K871" s="13" t="s">
        <v>2706</v>
      </c>
      <c r="L871" s="13" t="s">
        <v>2738</v>
      </c>
      <c r="M871" s="13" t="s">
        <v>3037</v>
      </c>
      <c r="N871" s="34">
        <v>0</v>
      </c>
      <c r="O871" s="34">
        <v>0</v>
      </c>
      <c r="P871" s="34">
        <v>0</v>
      </c>
      <c r="Q871" s="34">
        <v>0</v>
      </c>
      <c r="R871" s="34">
        <v>0</v>
      </c>
      <c r="S871" s="34">
        <v>24</v>
      </c>
    </row>
    <row r="872" spans="1:19" ht="16.5" customHeight="1">
      <c r="A872" s="23">
        <v>2017</v>
      </c>
      <c r="B872" s="13" t="s">
        <v>1886</v>
      </c>
      <c r="C872" s="13" t="s">
        <v>171</v>
      </c>
      <c r="D872" s="13" t="s">
        <v>206</v>
      </c>
      <c r="E872" s="13" t="s">
        <v>173</v>
      </c>
      <c r="F872" s="13"/>
      <c r="G872" s="13" t="s">
        <v>4747</v>
      </c>
      <c r="H872" s="13" t="s">
        <v>6</v>
      </c>
      <c r="I872" s="13" t="s">
        <v>2931</v>
      </c>
      <c r="J872" s="13" t="s">
        <v>2706</v>
      </c>
      <c r="K872" s="13" t="s">
        <v>2706</v>
      </c>
      <c r="L872" s="13" t="s">
        <v>2738</v>
      </c>
      <c r="M872" s="13" t="s">
        <v>2842</v>
      </c>
      <c r="N872" s="34">
        <v>0</v>
      </c>
      <c r="O872" s="34">
        <v>0</v>
      </c>
      <c r="P872" s="34">
        <v>0</v>
      </c>
      <c r="Q872" s="34">
        <v>0</v>
      </c>
      <c r="R872" s="34">
        <v>0</v>
      </c>
      <c r="S872" s="34">
        <v>40</v>
      </c>
    </row>
    <row r="873" spans="1:19" ht="16.5" customHeight="1">
      <c r="A873" s="23">
        <v>2017</v>
      </c>
      <c r="B873" s="13" t="s">
        <v>1886</v>
      </c>
      <c r="C873" s="13" t="s">
        <v>848</v>
      </c>
      <c r="D873" s="13" t="s">
        <v>206</v>
      </c>
      <c r="E873" s="13" t="s">
        <v>40</v>
      </c>
      <c r="F873" s="13"/>
      <c r="G873" s="13" t="s">
        <v>4747</v>
      </c>
      <c r="H873" s="13" t="s">
        <v>6</v>
      </c>
      <c r="I873" s="13" t="s">
        <v>2190</v>
      </c>
      <c r="J873" s="13" t="s">
        <v>2706</v>
      </c>
      <c r="K873" s="13" t="s">
        <v>2706</v>
      </c>
      <c r="L873" s="13" t="s">
        <v>2738</v>
      </c>
      <c r="M873" s="13" t="s">
        <v>2800</v>
      </c>
      <c r="N873" s="34">
        <v>0</v>
      </c>
      <c r="O873" s="34">
        <v>0</v>
      </c>
      <c r="P873" s="34">
        <v>0</v>
      </c>
      <c r="Q873" s="34">
        <v>0</v>
      </c>
      <c r="R873" s="34">
        <v>0</v>
      </c>
      <c r="S873" s="34">
        <v>53</v>
      </c>
    </row>
    <row r="874" spans="1:19" ht="16.5" customHeight="1">
      <c r="A874" s="23">
        <v>2017</v>
      </c>
      <c r="B874" s="13" t="s">
        <v>514</v>
      </c>
      <c r="C874" s="13" t="s">
        <v>3039</v>
      </c>
      <c r="D874" s="13" t="s">
        <v>2704</v>
      </c>
      <c r="E874" s="13" t="s">
        <v>135</v>
      </c>
      <c r="F874" s="13"/>
      <c r="G874" s="13" t="s">
        <v>4747</v>
      </c>
      <c r="H874" s="13" t="s">
        <v>6</v>
      </c>
      <c r="I874" s="13"/>
      <c r="J874" s="13" t="s">
        <v>5546</v>
      </c>
      <c r="K874" s="13"/>
      <c r="L874" s="13" t="s">
        <v>2738</v>
      </c>
      <c r="M874" s="13" t="s">
        <v>3166</v>
      </c>
      <c r="N874" s="34">
        <v>0</v>
      </c>
      <c r="O874" s="34">
        <v>0</v>
      </c>
      <c r="P874" s="34">
        <v>0</v>
      </c>
      <c r="Q874" s="34">
        <v>0</v>
      </c>
      <c r="R874" s="34">
        <v>0</v>
      </c>
      <c r="S874" s="34">
        <v>0</v>
      </c>
    </row>
    <row r="875" spans="1:19" ht="16.5" customHeight="1">
      <c r="A875" s="23">
        <v>2017</v>
      </c>
      <c r="B875" s="13" t="s">
        <v>514</v>
      </c>
      <c r="C875" s="13" t="s">
        <v>3039</v>
      </c>
      <c r="D875" s="13" t="s">
        <v>2704</v>
      </c>
      <c r="E875" s="13" t="s">
        <v>136</v>
      </c>
      <c r="F875" s="13"/>
      <c r="G875" s="13" t="s">
        <v>4747</v>
      </c>
      <c r="H875" s="13" t="s">
        <v>6</v>
      </c>
      <c r="I875" s="13"/>
      <c r="J875" s="13" t="s">
        <v>5546</v>
      </c>
      <c r="K875" s="13"/>
      <c r="L875" s="13" t="s">
        <v>2738</v>
      </c>
      <c r="M875" s="13" t="s">
        <v>4913</v>
      </c>
      <c r="N875" s="34">
        <v>0</v>
      </c>
      <c r="O875" s="34">
        <v>0</v>
      </c>
      <c r="P875" s="34">
        <v>0</v>
      </c>
      <c r="Q875" s="34">
        <v>0</v>
      </c>
      <c r="R875" s="34">
        <v>0</v>
      </c>
      <c r="S875" s="34">
        <v>0</v>
      </c>
    </row>
    <row r="876" spans="1:19" ht="16.5" customHeight="1">
      <c r="A876" s="23">
        <v>2017</v>
      </c>
      <c r="B876" s="13" t="s">
        <v>514</v>
      </c>
      <c r="C876" s="13" t="s">
        <v>3039</v>
      </c>
      <c r="D876" s="13" t="s">
        <v>2704</v>
      </c>
      <c r="E876" s="13" t="s">
        <v>142</v>
      </c>
      <c r="F876" s="13"/>
      <c r="G876" s="13" t="s">
        <v>4747</v>
      </c>
      <c r="H876" s="13" t="s">
        <v>6</v>
      </c>
      <c r="I876" s="13"/>
      <c r="J876" s="13" t="s">
        <v>5546</v>
      </c>
      <c r="K876" s="13"/>
      <c r="L876" s="13" t="s">
        <v>2738</v>
      </c>
      <c r="M876" s="13" t="s">
        <v>3165</v>
      </c>
      <c r="N876" s="34">
        <v>0</v>
      </c>
      <c r="O876" s="34">
        <v>0</v>
      </c>
      <c r="P876" s="34">
        <v>0</v>
      </c>
      <c r="Q876" s="34">
        <v>0</v>
      </c>
      <c r="R876" s="34">
        <v>0</v>
      </c>
      <c r="S876" s="34">
        <v>0</v>
      </c>
    </row>
    <row r="877" spans="1:19" ht="16.5" customHeight="1">
      <c r="A877" s="23">
        <v>2017</v>
      </c>
      <c r="B877" s="13" t="s">
        <v>514</v>
      </c>
      <c r="C877" s="13" t="s">
        <v>3039</v>
      </c>
      <c r="D877" s="13" t="s">
        <v>206</v>
      </c>
      <c r="E877" s="13" t="s">
        <v>154</v>
      </c>
      <c r="F877" s="13"/>
      <c r="G877" s="13" t="s">
        <v>2381</v>
      </c>
      <c r="H877" s="13" t="s">
        <v>6</v>
      </c>
      <c r="I877" s="13"/>
      <c r="J877" s="13" t="s">
        <v>5546</v>
      </c>
      <c r="K877" s="13"/>
      <c r="L877" s="13" t="s">
        <v>2738</v>
      </c>
      <c r="M877" s="13" t="s">
        <v>2790</v>
      </c>
      <c r="N877" s="34">
        <v>0</v>
      </c>
      <c r="O877" s="34">
        <v>0</v>
      </c>
      <c r="P877" s="34">
        <v>0</v>
      </c>
      <c r="Q877" s="34">
        <v>0</v>
      </c>
      <c r="R877" s="34">
        <v>0</v>
      </c>
      <c r="S877" s="34">
        <v>58</v>
      </c>
    </row>
    <row r="878" spans="1:19" ht="16.5" customHeight="1">
      <c r="A878" s="23">
        <v>2017</v>
      </c>
      <c r="B878" s="13" t="s">
        <v>514</v>
      </c>
      <c r="C878" s="13" t="s">
        <v>3039</v>
      </c>
      <c r="D878" s="13" t="s">
        <v>206</v>
      </c>
      <c r="E878" s="13" t="s">
        <v>40</v>
      </c>
      <c r="F878" s="13"/>
      <c r="G878" s="13" t="s">
        <v>4747</v>
      </c>
      <c r="H878" s="13" t="s">
        <v>6</v>
      </c>
      <c r="I878" s="13"/>
      <c r="J878" s="13" t="s">
        <v>5546</v>
      </c>
      <c r="K878" s="13"/>
      <c r="L878" s="13" t="s">
        <v>2738</v>
      </c>
      <c r="M878" s="13" t="s">
        <v>3167</v>
      </c>
      <c r="N878" s="34">
        <v>0</v>
      </c>
      <c r="O878" s="34">
        <v>0</v>
      </c>
      <c r="P878" s="34">
        <v>0</v>
      </c>
      <c r="Q878" s="34">
        <v>0</v>
      </c>
      <c r="R878" s="34">
        <v>0</v>
      </c>
      <c r="S878" s="34">
        <v>48</v>
      </c>
    </row>
    <row r="879" spans="1:19" ht="16.5" customHeight="1">
      <c r="A879" s="23">
        <v>2017</v>
      </c>
      <c r="B879" s="13" t="s">
        <v>514</v>
      </c>
      <c r="C879" s="13" t="s">
        <v>3039</v>
      </c>
      <c r="D879" s="13" t="s">
        <v>6702</v>
      </c>
      <c r="E879" s="13" t="s">
        <v>1465</v>
      </c>
      <c r="F879" s="13"/>
      <c r="G879" s="13" t="s">
        <v>4747</v>
      </c>
      <c r="H879" s="13" t="s">
        <v>6</v>
      </c>
      <c r="I879" s="13" t="s">
        <v>2931</v>
      </c>
      <c r="J879" s="13" t="s">
        <v>2706</v>
      </c>
      <c r="K879" s="13" t="s">
        <v>2706</v>
      </c>
      <c r="L879" s="13" t="s">
        <v>2738</v>
      </c>
      <c r="M879" s="13" t="s">
        <v>3117</v>
      </c>
      <c r="N879" s="34">
        <v>130</v>
      </c>
      <c r="O879" s="34">
        <v>0</v>
      </c>
      <c r="P879" s="34">
        <v>16</v>
      </c>
      <c r="Q879" s="34">
        <v>16</v>
      </c>
      <c r="R879" s="34">
        <v>14</v>
      </c>
      <c r="S879" s="34">
        <v>0</v>
      </c>
    </row>
    <row r="880" spans="1:19" ht="16.5" customHeight="1">
      <c r="A880" s="23">
        <v>2017</v>
      </c>
      <c r="B880" s="13" t="s">
        <v>514</v>
      </c>
      <c r="C880" s="13" t="s">
        <v>3039</v>
      </c>
      <c r="D880" s="13" t="s">
        <v>6702</v>
      </c>
      <c r="E880" s="13" t="s">
        <v>1482</v>
      </c>
      <c r="F880" s="13"/>
      <c r="G880" s="13" t="s">
        <v>4747</v>
      </c>
      <c r="H880" s="13" t="s">
        <v>6</v>
      </c>
      <c r="I880" s="13"/>
      <c r="J880" s="13" t="s">
        <v>5546</v>
      </c>
      <c r="K880" s="13"/>
      <c r="L880" s="13" t="s">
        <v>2738</v>
      </c>
      <c r="M880" s="13" t="s">
        <v>5638</v>
      </c>
      <c r="N880" s="34">
        <v>214</v>
      </c>
      <c r="O880" s="34">
        <v>30</v>
      </c>
      <c r="P880" s="34">
        <v>26</v>
      </c>
      <c r="Q880" s="34">
        <v>56</v>
      </c>
      <c r="R880" s="34">
        <v>30</v>
      </c>
      <c r="S880" s="34">
        <v>0</v>
      </c>
    </row>
    <row r="881" spans="1:19" ht="16.5" customHeight="1">
      <c r="A881" s="23">
        <v>2017</v>
      </c>
      <c r="B881" s="13" t="s">
        <v>514</v>
      </c>
      <c r="C881" s="13" t="s">
        <v>3039</v>
      </c>
      <c r="D881" s="13" t="s">
        <v>6702</v>
      </c>
      <c r="E881" s="13" t="s">
        <v>1476</v>
      </c>
      <c r="F881" s="13"/>
      <c r="G881" s="13" t="s">
        <v>4747</v>
      </c>
      <c r="H881" s="13" t="s">
        <v>6</v>
      </c>
      <c r="I881" s="13"/>
      <c r="J881" s="13" t="s">
        <v>5546</v>
      </c>
      <c r="K881" s="13"/>
      <c r="L881" s="13" t="s">
        <v>2738</v>
      </c>
      <c r="M881" s="13" t="s">
        <v>3164</v>
      </c>
      <c r="N881" s="34">
        <v>132</v>
      </c>
      <c r="O881" s="34">
        <v>0</v>
      </c>
      <c r="P881" s="34">
        <v>16</v>
      </c>
      <c r="Q881" s="34">
        <v>16</v>
      </c>
      <c r="R881" s="34">
        <v>14</v>
      </c>
      <c r="S881" s="34">
        <v>0</v>
      </c>
    </row>
    <row r="882" spans="1:19" ht="16.5" customHeight="1">
      <c r="A882" s="23">
        <v>2017</v>
      </c>
      <c r="B882" s="13" t="s">
        <v>514</v>
      </c>
      <c r="C882" s="13" t="s">
        <v>23</v>
      </c>
      <c r="D882" s="13" t="s">
        <v>207</v>
      </c>
      <c r="E882" s="13" t="s">
        <v>2115</v>
      </c>
      <c r="F882" s="13"/>
      <c r="G882" s="13" t="s">
        <v>4747</v>
      </c>
      <c r="H882" s="13" t="s">
        <v>6</v>
      </c>
      <c r="I882" s="13"/>
      <c r="J882" s="13" t="s">
        <v>5546</v>
      </c>
      <c r="K882" s="13"/>
      <c r="L882" s="13" t="s">
        <v>2738</v>
      </c>
      <c r="M882" s="13" t="s">
        <v>5639</v>
      </c>
      <c r="N882" s="34">
        <v>0</v>
      </c>
      <c r="O882" s="34">
        <v>0</v>
      </c>
      <c r="P882" s="34">
        <v>0</v>
      </c>
      <c r="Q882" s="34">
        <v>0</v>
      </c>
      <c r="R882" s="34">
        <v>0</v>
      </c>
      <c r="S882" s="34">
        <v>112</v>
      </c>
    </row>
    <row r="883" spans="1:19" ht="16.5" customHeight="1">
      <c r="A883" s="23">
        <v>2017</v>
      </c>
      <c r="B883" s="13" t="s">
        <v>514</v>
      </c>
      <c r="C883" s="13" t="s">
        <v>23</v>
      </c>
      <c r="D883" s="13" t="s">
        <v>205</v>
      </c>
      <c r="E883" s="13" t="s">
        <v>174</v>
      </c>
      <c r="F883" s="13"/>
      <c r="G883" s="13" t="s">
        <v>4747</v>
      </c>
      <c r="H883" s="13" t="s">
        <v>6</v>
      </c>
      <c r="I883" s="13"/>
      <c r="J883" s="13" t="s">
        <v>5546</v>
      </c>
      <c r="K883" s="13"/>
      <c r="L883" s="13" t="s">
        <v>2738</v>
      </c>
      <c r="M883" s="13" t="s">
        <v>3121</v>
      </c>
      <c r="N883" s="34">
        <v>0</v>
      </c>
      <c r="O883" s="34">
        <v>0</v>
      </c>
      <c r="P883" s="34">
        <v>0</v>
      </c>
      <c r="Q883" s="34">
        <v>0</v>
      </c>
      <c r="R883" s="34">
        <v>0</v>
      </c>
      <c r="S883" s="34">
        <v>26</v>
      </c>
    </row>
    <row r="884" spans="1:19" ht="16.5" customHeight="1">
      <c r="A884" s="23">
        <v>2017</v>
      </c>
      <c r="B884" s="13" t="s">
        <v>514</v>
      </c>
      <c r="C884" s="13" t="s">
        <v>23</v>
      </c>
      <c r="D884" s="13" t="s">
        <v>205</v>
      </c>
      <c r="E884" s="13" t="s">
        <v>25</v>
      </c>
      <c r="F884" s="13"/>
      <c r="G884" s="13" t="s">
        <v>4747</v>
      </c>
      <c r="H884" s="13" t="s">
        <v>6</v>
      </c>
      <c r="I884" s="13"/>
      <c r="J884" s="13" t="s">
        <v>5546</v>
      </c>
      <c r="K884" s="13"/>
      <c r="L884" s="13" t="s">
        <v>2738</v>
      </c>
      <c r="M884" s="13" t="s">
        <v>5632</v>
      </c>
      <c r="N884" s="34">
        <v>0</v>
      </c>
      <c r="O884" s="34">
        <v>0</v>
      </c>
      <c r="P884" s="34">
        <v>0</v>
      </c>
      <c r="Q884" s="34">
        <v>0</v>
      </c>
      <c r="R884" s="34">
        <v>0</v>
      </c>
      <c r="S884" s="34">
        <v>26</v>
      </c>
    </row>
    <row r="885" spans="1:19" ht="16.5" customHeight="1">
      <c r="A885" s="23">
        <v>2017</v>
      </c>
      <c r="B885" s="13" t="s">
        <v>514</v>
      </c>
      <c r="C885" s="13" t="s">
        <v>23</v>
      </c>
      <c r="D885" s="13" t="s">
        <v>205</v>
      </c>
      <c r="E885" s="13" t="s">
        <v>175</v>
      </c>
      <c r="F885" s="13"/>
      <c r="G885" s="13" t="s">
        <v>4747</v>
      </c>
      <c r="H885" s="13" t="s">
        <v>6</v>
      </c>
      <c r="I885" s="13"/>
      <c r="J885" s="13" t="s">
        <v>5546</v>
      </c>
      <c r="K885" s="13"/>
      <c r="L885" s="13" t="s">
        <v>2738</v>
      </c>
      <c r="M885" s="13" t="s">
        <v>3122</v>
      </c>
      <c r="N885" s="34">
        <v>0</v>
      </c>
      <c r="O885" s="34">
        <v>0</v>
      </c>
      <c r="P885" s="34">
        <v>0</v>
      </c>
      <c r="Q885" s="34">
        <v>0</v>
      </c>
      <c r="R885" s="34">
        <v>0</v>
      </c>
      <c r="S885" s="34">
        <v>26</v>
      </c>
    </row>
    <row r="886" spans="1:19" ht="16.5" customHeight="1">
      <c r="A886" s="23">
        <v>2017</v>
      </c>
      <c r="B886" s="13" t="s">
        <v>514</v>
      </c>
      <c r="C886" s="13" t="s">
        <v>23</v>
      </c>
      <c r="D886" s="13" t="s">
        <v>205</v>
      </c>
      <c r="E886" s="13" t="s">
        <v>176</v>
      </c>
      <c r="F886" s="13"/>
      <c r="G886" s="13" t="s">
        <v>4747</v>
      </c>
      <c r="H886" s="13" t="s">
        <v>6</v>
      </c>
      <c r="I886" s="13"/>
      <c r="J886" s="13" t="s">
        <v>5546</v>
      </c>
      <c r="K886" s="13"/>
      <c r="L886" s="13" t="s">
        <v>2738</v>
      </c>
      <c r="M886" s="13" t="s">
        <v>3123</v>
      </c>
      <c r="N886" s="34">
        <v>0</v>
      </c>
      <c r="O886" s="34">
        <v>0</v>
      </c>
      <c r="P886" s="34">
        <v>0</v>
      </c>
      <c r="Q886" s="34">
        <v>0</v>
      </c>
      <c r="R886" s="34">
        <v>0</v>
      </c>
      <c r="S886" s="34">
        <v>26</v>
      </c>
    </row>
    <row r="887" spans="1:19" ht="16.5" customHeight="1">
      <c r="A887" s="23">
        <v>2017</v>
      </c>
      <c r="B887" s="13" t="s">
        <v>514</v>
      </c>
      <c r="C887" s="13" t="s">
        <v>23</v>
      </c>
      <c r="D887" s="13" t="s">
        <v>205</v>
      </c>
      <c r="E887" s="13" t="s">
        <v>177</v>
      </c>
      <c r="F887" s="13"/>
      <c r="G887" s="13" t="s">
        <v>4747</v>
      </c>
      <c r="H887" s="13" t="s">
        <v>6</v>
      </c>
      <c r="I887" s="13"/>
      <c r="J887" s="13" t="s">
        <v>5546</v>
      </c>
      <c r="K887" s="13"/>
      <c r="L887" s="13" t="s">
        <v>2738</v>
      </c>
      <c r="M887" s="13" t="s">
        <v>3124</v>
      </c>
      <c r="N887" s="34">
        <v>0</v>
      </c>
      <c r="O887" s="34">
        <v>0</v>
      </c>
      <c r="P887" s="34">
        <v>0</v>
      </c>
      <c r="Q887" s="34">
        <v>0</v>
      </c>
      <c r="R887" s="34">
        <v>0</v>
      </c>
      <c r="S887" s="34">
        <v>22</v>
      </c>
    </row>
    <row r="888" spans="1:19" ht="16.5" customHeight="1">
      <c r="A888" s="23">
        <v>2017</v>
      </c>
      <c r="B888" s="13" t="s">
        <v>514</v>
      </c>
      <c r="C888" s="13" t="s">
        <v>23</v>
      </c>
      <c r="D888" s="13" t="s">
        <v>205</v>
      </c>
      <c r="E888" s="13" t="s">
        <v>179</v>
      </c>
      <c r="F888" s="13"/>
      <c r="G888" s="13" t="s">
        <v>4747</v>
      </c>
      <c r="H888" s="13" t="s">
        <v>6</v>
      </c>
      <c r="I888" s="13"/>
      <c r="J888" s="13" t="s">
        <v>5546</v>
      </c>
      <c r="K888" s="13"/>
      <c r="L888" s="13" t="s">
        <v>2738</v>
      </c>
      <c r="M888" s="13" t="s">
        <v>3125</v>
      </c>
      <c r="N888" s="34">
        <v>0</v>
      </c>
      <c r="O888" s="34">
        <v>0</v>
      </c>
      <c r="P888" s="34">
        <v>0</v>
      </c>
      <c r="Q888" s="34">
        <v>0</v>
      </c>
      <c r="R888" s="34">
        <v>0</v>
      </c>
      <c r="S888" s="34">
        <v>30</v>
      </c>
    </row>
    <row r="889" spans="1:19" ht="16.5" customHeight="1">
      <c r="A889" s="23">
        <v>2017</v>
      </c>
      <c r="B889" s="13" t="s">
        <v>514</v>
      </c>
      <c r="C889" s="13" t="s">
        <v>23</v>
      </c>
      <c r="D889" s="13" t="s">
        <v>206</v>
      </c>
      <c r="E889" s="13" t="s">
        <v>180</v>
      </c>
      <c r="F889" s="13"/>
      <c r="G889" s="13" t="s">
        <v>4747</v>
      </c>
      <c r="H889" s="13" t="s">
        <v>6</v>
      </c>
      <c r="I889" s="13"/>
      <c r="J889" s="13" t="s">
        <v>5546</v>
      </c>
      <c r="K889" s="13"/>
      <c r="L889" s="13" t="s">
        <v>2738</v>
      </c>
      <c r="M889" s="13" t="s">
        <v>5633</v>
      </c>
      <c r="N889" s="34">
        <v>0</v>
      </c>
      <c r="O889" s="34">
        <v>0</v>
      </c>
      <c r="P889" s="34">
        <v>0</v>
      </c>
      <c r="Q889" s="34">
        <v>0</v>
      </c>
      <c r="R889" s="34">
        <v>0</v>
      </c>
      <c r="S889" s="34">
        <v>50</v>
      </c>
    </row>
    <row r="890" spans="1:19" ht="16.5" customHeight="1">
      <c r="A890" s="23">
        <v>2017</v>
      </c>
      <c r="B890" s="13" t="s">
        <v>514</v>
      </c>
      <c r="C890" s="13" t="s">
        <v>23</v>
      </c>
      <c r="D890" s="13" t="s">
        <v>206</v>
      </c>
      <c r="E890" s="13" t="s">
        <v>180</v>
      </c>
      <c r="F890" s="13"/>
      <c r="G890" s="13" t="s">
        <v>208</v>
      </c>
      <c r="H890" s="13" t="s">
        <v>6</v>
      </c>
      <c r="I890" s="13"/>
      <c r="J890" s="13" t="s">
        <v>5546</v>
      </c>
      <c r="K890" s="13"/>
      <c r="L890" s="13" t="s">
        <v>2738</v>
      </c>
      <c r="M890" s="13" t="s">
        <v>3126</v>
      </c>
      <c r="N890" s="34">
        <v>0</v>
      </c>
      <c r="O890" s="34">
        <v>0</v>
      </c>
      <c r="P890" s="34">
        <v>0</v>
      </c>
      <c r="Q890" s="34">
        <v>0</v>
      </c>
      <c r="R890" s="34">
        <v>0</v>
      </c>
      <c r="S890" s="34">
        <v>50</v>
      </c>
    </row>
    <row r="891" spans="1:19" ht="16.5" customHeight="1">
      <c r="A891" s="23">
        <v>2017</v>
      </c>
      <c r="B891" s="13" t="s">
        <v>514</v>
      </c>
      <c r="C891" s="13" t="s">
        <v>23</v>
      </c>
      <c r="D891" s="13" t="s">
        <v>206</v>
      </c>
      <c r="E891" s="13" t="s">
        <v>180</v>
      </c>
      <c r="F891" s="13"/>
      <c r="G891" s="13" t="s">
        <v>209</v>
      </c>
      <c r="H891" s="13" t="s">
        <v>6</v>
      </c>
      <c r="I891" s="13"/>
      <c r="J891" s="13" t="s">
        <v>5546</v>
      </c>
      <c r="K891" s="13"/>
      <c r="L891" s="13" t="s">
        <v>2738</v>
      </c>
      <c r="M891" s="13" t="s">
        <v>3128</v>
      </c>
      <c r="N891" s="34">
        <v>0</v>
      </c>
      <c r="O891" s="34">
        <v>0</v>
      </c>
      <c r="P891" s="34">
        <v>0</v>
      </c>
      <c r="Q891" s="34">
        <v>0</v>
      </c>
      <c r="R891" s="34">
        <v>0</v>
      </c>
      <c r="S891" s="34">
        <v>50</v>
      </c>
    </row>
    <row r="892" spans="1:19" ht="16.5" customHeight="1">
      <c r="A892" s="23">
        <v>2017</v>
      </c>
      <c r="B892" s="13" t="s">
        <v>514</v>
      </c>
      <c r="C892" s="13" t="s">
        <v>23</v>
      </c>
      <c r="D892" s="13" t="s">
        <v>206</v>
      </c>
      <c r="E892" s="13" t="s">
        <v>180</v>
      </c>
      <c r="F892" s="13"/>
      <c r="G892" s="13" t="s">
        <v>210</v>
      </c>
      <c r="H892" s="13" t="s">
        <v>6</v>
      </c>
      <c r="I892" s="13"/>
      <c r="J892" s="13" t="s">
        <v>5546</v>
      </c>
      <c r="K892" s="13"/>
      <c r="L892" s="13" t="s">
        <v>2738</v>
      </c>
      <c r="M892" s="13" t="s">
        <v>3127</v>
      </c>
      <c r="N892" s="34">
        <v>0</v>
      </c>
      <c r="O892" s="34">
        <v>0</v>
      </c>
      <c r="P892" s="34">
        <v>0</v>
      </c>
      <c r="Q892" s="34">
        <v>0</v>
      </c>
      <c r="R892" s="34">
        <v>0</v>
      </c>
      <c r="S892" s="34">
        <v>50</v>
      </c>
    </row>
    <row r="893" spans="1:19" ht="16.5" customHeight="1">
      <c r="A893" s="23">
        <v>2017</v>
      </c>
      <c r="B893" s="13" t="s">
        <v>514</v>
      </c>
      <c r="C893" s="13" t="s">
        <v>23</v>
      </c>
      <c r="D893" s="13" t="s">
        <v>206</v>
      </c>
      <c r="E893" s="13" t="s">
        <v>1880</v>
      </c>
      <c r="F893" s="13"/>
      <c r="G893" s="13" t="s">
        <v>4747</v>
      </c>
      <c r="H893" s="13" t="s">
        <v>6</v>
      </c>
      <c r="I893" s="13"/>
      <c r="J893" s="13" t="s">
        <v>5546</v>
      </c>
      <c r="K893" s="13"/>
      <c r="L893" s="13" t="s">
        <v>2738</v>
      </c>
      <c r="M893" s="13" t="s">
        <v>3129</v>
      </c>
      <c r="N893" s="34">
        <v>0</v>
      </c>
      <c r="O893" s="34">
        <v>0</v>
      </c>
      <c r="P893" s="34">
        <v>0</v>
      </c>
      <c r="Q893" s="34">
        <v>0</v>
      </c>
      <c r="R893" s="34">
        <v>0</v>
      </c>
      <c r="S893" s="34">
        <v>52</v>
      </c>
    </row>
    <row r="894" spans="1:19" ht="16.5" customHeight="1">
      <c r="A894" s="23">
        <v>2017</v>
      </c>
      <c r="B894" s="13" t="s">
        <v>514</v>
      </c>
      <c r="C894" s="13" t="s">
        <v>23</v>
      </c>
      <c r="D894" s="13" t="s">
        <v>206</v>
      </c>
      <c r="E894" s="13" t="s">
        <v>985</v>
      </c>
      <c r="F894" s="13"/>
      <c r="G894" s="13" t="s">
        <v>4747</v>
      </c>
      <c r="H894" s="13" t="s">
        <v>6</v>
      </c>
      <c r="I894" s="13"/>
      <c r="J894" s="13" t="s">
        <v>5546</v>
      </c>
      <c r="K894" s="13"/>
      <c r="L894" s="13" t="s">
        <v>2738</v>
      </c>
      <c r="M894" s="13" t="s">
        <v>3130</v>
      </c>
      <c r="N894" s="34">
        <v>0</v>
      </c>
      <c r="O894" s="34">
        <v>0</v>
      </c>
      <c r="P894" s="34">
        <v>0</v>
      </c>
      <c r="Q894" s="34">
        <v>0</v>
      </c>
      <c r="R894" s="34">
        <v>0</v>
      </c>
      <c r="S894" s="34">
        <v>52</v>
      </c>
    </row>
    <row r="895" spans="1:19" ht="16.5" customHeight="1">
      <c r="A895" s="23">
        <v>2017</v>
      </c>
      <c r="B895" s="13" t="s">
        <v>514</v>
      </c>
      <c r="C895" s="13" t="s">
        <v>23</v>
      </c>
      <c r="D895" s="13" t="s">
        <v>206</v>
      </c>
      <c r="E895" s="13" t="s">
        <v>2191</v>
      </c>
      <c r="F895" s="13"/>
      <c r="G895" s="13" t="s">
        <v>4747</v>
      </c>
      <c r="H895" s="13" t="s">
        <v>6</v>
      </c>
      <c r="I895" s="13"/>
      <c r="J895" s="13" t="s">
        <v>5546</v>
      </c>
      <c r="K895" s="13"/>
      <c r="L895" s="13" t="s">
        <v>2738</v>
      </c>
      <c r="M895" s="13" t="s">
        <v>3131</v>
      </c>
      <c r="N895" s="34">
        <v>0</v>
      </c>
      <c r="O895" s="34">
        <v>0</v>
      </c>
      <c r="P895" s="34">
        <v>0</v>
      </c>
      <c r="Q895" s="34">
        <v>0</v>
      </c>
      <c r="R895" s="34">
        <v>0</v>
      </c>
      <c r="S895" s="34">
        <v>51</v>
      </c>
    </row>
    <row r="896" spans="1:19" ht="16.5" customHeight="1">
      <c r="A896" s="23">
        <v>2017</v>
      </c>
      <c r="B896" s="13" t="s">
        <v>514</v>
      </c>
      <c r="C896" s="13" t="s">
        <v>23</v>
      </c>
      <c r="D896" s="13" t="s">
        <v>206</v>
      </c>
      <c r="E896" s="13" t="s">
        <v>986</v>
      </c>
      <c r="F896" s="13"/>
      <c r="G896" s="13" t="s">
        <v>4747</v>
      </c>
      <c r="H896" s="13" t="s">
        <v>6</v>
      </c>
      <c r="I896" s="13"/>
      <c r="J896" s="13" t="s">
        <v>5546</v>
      </c>
      <c r="K896" s="13"/>
      <c r="L896" s="13" t="s">
        <v>2738</v>
      </c>
      <c r="M896" s="13" t="s">
        <v>5636</v>
      </c>
      <c r="N896" s="34">
        <v>0</v>
      </c>
      <c r="O896" s="34">
        <v>0</v>
      </c>
      <c r="P896" s="34">
        <v>0</v>
      </c>
      <c r="Q896" s="34">
        <v>0</v>
      </c>
      <c r="R896" s="34">
        <v>0</v>
      </c>
      <c r="S896" s="34">
        <v>50</v>
      </c>
    </row>
    <row r="897" spans="1:19" ht="16.5" customHeight="1">
      <c r="A897" s="23">
        <v>2017</v>
      </c>
      <c r="B897" s="13" t="s">
        <v>514</v>
      </c>
      <c r="C897" s="13" t="s">
        <v>23</v>
      </c>
      <c r="D897" s="13" t="s">
        <v>6702</v>
      </c>
      <c r="E897" s="13" t="s">
        <v>1453</v>
      </c>
      <c r="F897" s="13"/>
      <c r="G897" s="13" t="s">
        <v>4747</v>
      </c>
      <c r="H897" s="13" t="s">
        <v>6</v>
      </c>
      <c r="I897" s="13" t="s">
        <v>2394</v>
      </c>
      <c r="J897" s="13" t="s">
        <v>2964</v>
      </c>
      <c r="K897" s="13">
        <v>6</v>
      </c>
      <c r="L897" s="13" t="s">
        <v>2738</v>
      </c>
      <c r="M897" s="13" t="s">
        <v>3118</v>
      </c>
      <c r="N897" s="34">
        <v>118</v>
      </c>
      <c r="O897" s="34">
        <v>16</v>
      </c>
      <c r="P897" s="34">
        <v>13</v>
      </c>
      <c r="Q897" s="34">
        <v>29</v>
      </c>
      <c r="R897" s="34">
        <v>13</v>
      </c>
      <c r="S897" s="34">
        <v>0</v>
      </c>
    </row>
    <row r="898" spans="1:19" ht="16.5" customHeight="1">
      <c r="A898" s="23">
        <v>2017</v>
      </c>
      <c r="B898" s="13" t="s">
        <v>514</v>
      </c>
      <c r="C898" s="13" t="s">
        <v>23</v>
      </c>
      <c r="D898" s="13" t="s">
        <v>6702</v>
      </c>
      <c r="E898" s="13" t="s">
        <v>1460</v>
      </c>
      <c r="F898" s="13"/>
      <c r="G898" s="13" t="s">
        <v>4747</v>
      </c>
      <c r="H898" s="13" t="s">
        <v>6</v>
      </c>
      <c r="I898" s="13" t="s">
        <v>2931</v>
      </c>
      <c r="J898" s="13" t="s">
        <v>2706</v>
      </c>
      <c r="K898" s="13" t="s">
        <v>2706</v>
      </c>
      <c r="L898" s="13" t="s">
        <v>2738</v>
      </c>
      <c r="M898" s="13" t="s">
        <v>5640</v>
      </c>
      <c r="N898" s="34">
        <v>122</v>
      </c>
      <c r="O898" s="34">
        <v>16</v>
      </c>
      <c r="P898" s="34">
        <v>12</v>
      </c>
      <c r="Q898" s="34">
        <v>28</v>
      </c>
      <c r="R898" s="34">
        <v>12</v>
      </c>
      <c r="S898" s="34">
        <v>0</v>
      </c>
    </row>
    <row r="899" spans="1:19" ht="16.5" customHeight="1">
      <c r="A899" s="23">
        <v>2017</v>
      </c>
      <c r="B899" s="13" t="s">
        <v>514</v>
      </c>
      <c r="C899" s="13" t="s">
        <v>23</v>
      </c>
      <c r="D899" s="13" t="s">
        <v>6702</v>
      </c>
      <c r="E899" s="13" t="s">
        <v>1464</v>
      </c>
      <c r="F899" s="13"/>
      <c r="G899" s="13" t="s">
        <v>4747</v>
      </c>
      <c r="H899" s="13" t="s">
        <v>6</v>
      </c>
      <c r="I899" s="13" t="s">
        <v>2394</v>
      </c>
      <c r="J899" s="13" t="s">
        <v>2986</v>
      </c>
      <c r="K899" s="13">
        <v>6</v>
      </c>
      <c r="L899" s="13" t="s">
        <v>2738</v>
      </c>
      <c r="M899" s="13" t="s">
        <v>3119</v>
      </c>
      <c r="N899" s="34">
        <v>129</v>
      </c>
      <c r="O899" s="34">
        <v>12</v>
      </c>
      <c r="P899" s="34">
        <v>9</v>
      </c>
      <c r="Q899" s="34">
        <v>21</v>
      </c>
      <c r="R899" s="34">
        <v>12</v>
      </c>
      <c r="S899" s="34">
        <v>0</v>
      </c>
    </row>
    <row r="900" spans="1:19" ht="16.5" customHeight="1">
      <c r="A900" s="23">
        <v>2017</v>
      </c>
      <c r="B900" s="13" t="s">
        <v>514</v>
      </c>
      <c r="C900" s="13" t="s">
        <v>23</v>
      </c>
      <c r="D900" s="13" t="s">
        <v>6702</v>
      </c>
      <c r="E900" s="13" t="s">
        <v>1490</v>
      </c>
      <c r="F900" s="13"/>
      <c r="G900" s="13" t="s">
        <v>4747</v>
      </c>
      <c r="H900" s="13" t="s">
        <v>6</v>
      </c>
      <c r="I900" s="13"/>
      <c r="J900" s="13" t="s">
        <v>5546</v>
      </c>
      <c r="K900" s="13"/>
      <c r="L900" s="13" t="s">
        <v>2738</v>
      </c>
      <c r="M900" s="13" t="s">
        <v>3120</v>
      </c>
      <c r="N900" s="34">
        <v>115</v>
      </c>
      <c r="O900" s="34">
        <v>12</v>
      </c>
      <c r="P900" s="34">
        <v>12</v>
      </c>
      <c r="Q900" s="34">
        <v>24</v>
      </c>
      <c r="R900" s="34">
        <v>13</v>
      </c>
      <c r="S900" s="34">
        <v>0</v>
      </c>
    </row>
    <row r="901" spans="1:19" ht="16.5" customHeight="1">
      <c r="A901" s="23">
        <v>2017</v>
      </c>
      <c r="B901" s="13" t="s">
        <v>514</v>
      </c>
      <c r="C901" s="13" t="s">
        <v>185</v>
      </c>
      <c r="D901" s="13" t="s">
        <v>207</v>
      </c>
      <c r="E901" s="13" t="s">
        <v>166</v>
      </c>
      <c r="F901" s="13"/>
      <c r="G901" s="13" t="s">
        <v>4747</v>
      </c>
      <c r="H901" s="13" t="s">
        <v>6</v>
      </c>
      <c r="I901" s="13"/>
      <c r="J901" s="13" t="s">
        <v>5546</v>
      </c>
      <c r="K901" s="13"/>
      <c r="L901" s="13" t="s">
        <v>2738</v>
      </c>
      <c r="M901" s="13" t="s">
        <v>5641</v>
      </c>
      <c r="N901" s="34">
        <v>0</v>
      </c>
      <c r="O901" s="34">
        <v>0</v>
      </c>
      <c r="P901" s="34">
        <v>0</v>
      </c>
      <c r="Q901" s="34">
        <v>0</v>
      </c>
      <c r="R901" s="34">
        <v>0</v>
      </c>
      <c r="S901" s="34">
        <v>93</v>
      </c>
    </row>
    <row r="902" spans="1:19" ht="16.5" customHeight="1">
      <c r="A902" s="23">
        <v>2017</v>
      </c>
      <c r="B902" s="13" t="s">
        <v>514</v>
      </c>
      <c r="C902" s="13" t="s">
        <v>185</v>
      </c>
      <c r="D902" s="13" t="s">
        <v>205</v>
      </c>
      <c r="E902" s="13" t="s">
        <v>186</v>
      </c>
      <c r="F902" s="13"/>
      <c r="G902" s="13" t="s">
        <v>4747</v>
      </c>
      <c r="H902" s="13" t="s">
        <v>6</v>
      </c>
      <c r="I902" s="13"/>
      <c r="J902" s="13" t="s">
        <v>5546</v>
      </c>
      <c r="K902" s="13"/>
      <c r="L902" s="13" t="s">
        <v>2738</v>
      </c>
      <c r="M902" s="13" t="s">
        <v>3139</v>
      </c>
      <c r="N902" s="34">
        <v>0</v>
      </c>
      <c r="O902" s="34">
        <v>0</v>
      </c>
      <c r="P902" s="34">
        <v>0</v>
      </c>
      <c r="Q902" s="34">
        <v>0</v>
      </c>
      <c r="R902" s="34">
        <v>0</v>
      </c>
      <c r="S902" s="34">
        <v>20</v>
      </c>
    </row>
    <row r="903" spans="1:19" ht="16.5" customHeight="1">
      <c r="A903" s="23">
        <v>2017</v>
      </c>
      <c r="B903" s="13" t="s">
        <v>514</v>
      </c>
      <c r="C903" s="13" t="s">
        <v>185</v>
      </c>
      <c r="D903" s="13" t="s">
        <v>205</v>
      </c>
      <c r="E903" s="13" t="s">
        <v>2116</v>
      </c>
      <c r="F903" s="13"/>
      <c r="G903" s="13" t="s">
        <v>4747</v>
      </c>
      <c r="H903" s="13" t="s">
        <v>6</v>
      </c>
      <c r="I903" s="13"/>
      <c r="J903" s="13" t="s">
        <v>5546</v>
      </c>
      <c r="K903" s="13"/>
      <c r="L903" s="13" t="s">
        <v>2738</v>
      </c>
      <c r="M903" s="13" t="s">
        <v>3144</v>
      </c>
      <c r="N903" s="34">
        <v>0</v>
      </c>
      <c r="O903" s="34">
        <v>0</v>
      </c>
      <c r="P903" s="34">
        <v>0</v>
      </c>
      <c r="Q903" s="34">
        <v>0</v>
      </c>
      <c r="R903" s="34">
        <v>0</v>
      </c>
      <c r="S903" s="34">
        <v>26</v>
      </c>
    </row>
    <row r="904" spans="1:19" ht="16.5" customHeight="1">
      <c r="A904" s="23">
        <v>2017</v>
      </c>
      <c r="B904" s="13" t="s">
        <v>514</v>
      </c>
      <c r="C904" s="13" t="s">
        <v>185</v>
      </c>
      <c r="D904" s="13" t="s">
        <v>205</v>
      </c>
      <c r="E904" s="13" t="s">
        <v>43</v>
      </c>
      <c r="F904" s="13"/>
      <c r="G904" s="13" t="s">
        <v>4747</v>
      </c>
      <c r="H904" s="13" t="s">
        <v>6</v>
      </c>
      <c r="I904" s="13"/>
      <c r="J904" s="13" t="s">
        <v>5546</v>
      </c>
      <c r="K904" s="13"/>
      <c r="L904" s="13" t="s">
        <v>2738</v>
      </c>
      <c r="M904" s="13" t="s">
        <v>3140</v>
      </c>
      <c r="N904" s="34">
        <v>0</v>
      </c>
      <c r="O904" s="34">
        <v>0</v>
      </c>
      <c r="P904" s="34">
        <v>0</v>
      </c>
      <c r="Q904" s="34">
        <v>0</v>
      </c>
      <c r="R904" s="34">
        <v>0</v>
      </c>
      <c r="S904" s="34">
        <v>24</v>
      </c>
    </row>
    <row r="905" spans="1:19" ht="16.5" customHeight="1">
      <c r="A905" s="23">
        <v>2017</v>
      </c>
      <c r="B905" s="13" t="s">
        <v>514</v>
      </c>
      <c r="C905" s="13" t="s">
        <v>185</v>
      </c>
      <c r="D905" s="13" t="s">
        <v>205</v>
      </c>
      <c r="E905" s="13" t="s">
        <v>187</v>
      </c>
      <c r="F905" s="13"/>
      <c r="G905" s="13" t="s">
        <v>4747</v>
      </c>
      <c r="H905" s="13" t="s">
        <v>6</v>
      </c>
      <c r="I905" s="13"/>
      <c r="J905" s="13" t="s">
        <v>5546</v>
      </c>
      <c r="K905" s="13"/>
      <c r="L905" s="13" t="s">
        <v>2738</v>
      </c>
      <c r="M905" s="13" t="s">
        <v>3141</v>
      </c>
      <c r="N905" s="34">
        <v>0</v>
      </c>
      <c r="O905" s="34">
        <v>0</v>
      </c>
      <c r="P905" s="34">
        <v>0</v>
      </c>
      <c r="Q905" s="34">
        <v>0</v>
      </c>
      <c r="R905" s="34">
        <v>0</v>
      </c>
      <c r="S905" s="34">
        <v>27</v>
      </c>
    </row>
    <row r="906" spans="1:19" ht="16.5" customHeight="1">
      <c r="A906" s="23">
        <v>2017</v>
      </c>
      <c r="B906" s="13" t="s">
        <v>514</v>
      </c>
      <c r="C906" s="13" t="s">
        <v>185</v>
      </c>
      <c r="D906" s="13" t="s">
        <v>205</v>
      </c>
      <c r="E906" s="13" t="s">
        <v>188</v>
      </c>
      <c r="F906" s="13"/>
      <c r="G906" s="13" t="s">
        <v>4747</v>
      </c>
      <c r="H906" s="13" t="s">
        <v>6</v>
      </c>
      <c r="I906" s="13"/>
      <c r="J906" s="13" t="s">
        <v>5546</v>
      </c>
      <c r="K906" s="13"/>
      <c r="L906" s="13" t="s">
        <v>2738</v>
      </c>
      <c r="M906" s="13" t="s">
        <v>3142</v>
      </c>
      <c r="N906" s="34">
        <v>0</v>
      </c>
      <c r="O906" s="34">
        <v>0</v>
      </c>
      <c r="P906" s="34">
        <v>0</v>
      </c>
      <c r="Q906" s="34">
        <v>0</v>
      </c>
      <c r="R906" s="34">
        <v>0</v>
      </c>
      <c r="S906" s="34">
        <v>25</v>
      </c>
    </row>
    <row r="907" spans="1:19" ht="16.5" customHeight="1">
      <c r="A907" s="23">
        <v>2017</v>
      </c>
      <c r="B907" s="13" t="s">
        <v>514</v>
      </c>
      <c r="C907" s="13" t="s">
        <v>185</v>
      </c>
      <c r="D907" s="13" t="s">
        <v>205</v>
      </c>
      <c r="E907" s="13" t="s">
        <v>189</v>
      </c>
      <c r="F907" s="13"/>
      <c r="G907" s="13" t="s">
        <v>4747</v>
      </c>
      <c r="H907" s="13" t="s">
        <v>6</v>
      </c>
      <c r="I907" s="13"/>
      <c r="J907" s="13" t="s">
        <v>5546</v>
      </c>
      <c r="K907" s="13"/>
      <c r="L907" s="13" t="s">
        <v>2738</v>
      </c>
      <c r="M907" s="13" t="s">
        <v>3143</v>
      </c>
      <c r="N907" s="34">
        <v>0</v>
      </c>
      <c r="O907" s="34">
        <v>0</v>
      </c>
      <c r="P907" s="34">
        <v>0</v>
      </c>
      <c r="Q907" s="34">
        <v>0</v>
      </c>
      <c r="R907" s="34">
        <v>0</v>
      </c>
      <c r="S907" s="34">
        <v>25</v>
      </c>
    </row>
    <row r="908" spans="1:19" ht="16.5" customHeight="1">
      <c r="A908" s="23">
        <v>2017</v>
      </c>
      <c r="B908" s="13" t="s">
        <v>514</v>
      </c>
      <c r="C908" s="13" t="s">
        <v>185</v>
      </c>
      <c r="D908" s="13" t="s">
        <v>206</v>
      </c>
      <c r="E908" s="13" t="s">
        <v>1452</v>
      </c>
      <c r="F908" s="13"/>
      <c r="G908" s="13" t="s">
        <v>4747</v>
      </c>
      <c r="H908" s="13" t="s">
        <v>195</v>
      </c>
      <c r="I908" s="13"/>
      <c r="J908" s="13" t="s">
        <v>5546</v>
      </c>
      <c r="K908" s="13"/>
      <c r="L908" s="13" t="s">
        <v>2738</v>
      </c>
      <c r="M908" s="13" t="s">
        <v>3145</v>
      </c>
      <c r="N908" s="34">
        <v>0</v>
      </c>
      <c r="O908" s="34">
        <v>0</v>
      </c>
      <c r="P908" s="34">
        <v>0</v>
      </c>
      <c r="Q908" s="34">
        <v>0</v>
      </c>
      <c r="R908" s="34">
        <v>0</v>
      </c>
      <c r="S908" s="34">
        <v>44</v>
      </c>
    </row>
    <row r="909" spans="1:19" ht="16.5" customHeight="1">
      <c r="A909" s="23">
        <v>2017</v>
      </c>
      <c r="B909" s="13" t="s">
        <v>514</v>
      </c>
      <c r="C909" s="13" t="s">
        <v>185</v>
      </c>
      <c r="D909" s="13" t="s">
        <v>206</v>
      </c>
      <c r="E909" s="13" t="s">
        <v>1450</v>
      </c>
      <c r="F909" s="13"/>
      <c r="G909" s="13" t="s">
        <v>4747</v>
      </c>
      <c r="H909" s="13" t="s">
        <v>6</v>
      </c>
      <c r="I909" s="13"/>
      <c r="J909" s="13" t="s">
        <v>5546</v>
      </c>
      <c r="K909" s="13"/>
      <c r="L909" s="13" t="s">
        <v>2738</v>
      </c>
      <c r="M909" s="13" t="s">
        <v>3149</v>
      </c>
      <c r="N909" s="34">
        <v>0</v>
      </c>
      <c r="O909" s="34">
        <v>0</v>
      </c>
      <c r="P909" s="34">
        <v>0</v>
      </c>
      <c r="Q909" s="34">
        <v>0</v>
      </c>
      <c r="R909" s="34">
        <v>0</v>
      </c>
      <c r="S909" s="34">
        <v>48</v>
      </c>
    </row>
    <row r="910" spans="1:19" ht="16.5" customHeight="1">
      <c r="A910" s="23">
        <v>2017</v>
      </c>
      <c r="B910" s="13" t="s">
        <v>514</v>
      </c>
      <c r="C910" s="13" t="s">
        <v>185</v>
      </c>
      <c r="D910" s="13" t="s">
        <v>206</v>
      </c>
      <c r="E910" s="13" t="s">
        <v>191</v>
      </c>
      <c r="F910" s="13"/>
      <c r="G910" s="13" t="s">
        <v>4747</v>
      </c>
      <c r="H910" s="13" t="s">
        <v>6</v>
      </c>
      <c r="I910" s="13"/>
      <c r="J910" s="13" t="s">
        <v>5546</v>
      </c>
      <c r="K910" s="13"/>
      <c r="L910" s="13" t="s">
        <v>2738</v>
      </c>
      <c r="M910" s="13" t="s">
        <v>3146</v>
      </c>
      <c r="N910" s="34">
        <v>0</v>
      </c>
      <c r="O910" s="34">
        <v>0</v>
      </c>
      <c r="P910" s="34">
        <v>0</v>
      </c>
      <c r="Q910" s="34">
        <v>0</v>
      </c>
      <c r="R910" s="34">
        <v>0</v>
      </c>
      <c r="S910" s="34">
        <v>46</v>
      </c>
    </row>
    <row r="911" spans="1:19" ht="16.5" customHeight="1">
      <c r="A911" s="23">
        <v>2017</v>
      </c>
      <c r="B911" s="13" t="s">
        <v>514</v>
      </c>
      <c r="C911" s="13" t="s">
        <v>185</v>
      </c>
      <c r="D911" s="13" t="s">
        <v>206</v>
      </c>
      <c r="E911" s="13" t="s">
        <v>88</v>
      </c>
      <c r="F911" s="13"/>
      <c r="G911" s="13" t="s">
        <v>4747</v>
      </c>
      <c r="H911" s="13" t="s">
        <v>6</v>
      </c>
      <c r="I911" s="13"/>
      <c r="J911" s="13" t="s">
        <v>5546</v>
      </c>
      <c r="K911" s="13"/>
      <c r="L911" s="13" t="s">
        <v>2738</v>
      </c>
      <c r="M911" s="13" t="s">
        <v>3147</v>
      </c>
      <c r="N911" s="34">
        <v>0</v>
      </c>
      <c r="O911" s="34">
        <v>0</v>
      </c>
      <c r="P911" s="34">
        <v>0</v>
      </c>
      <c r="Q911" s="34">
        <v>0</v>
      </c>
      <c r="R911" s="34">
        <v>0</v>
      </c>
      <c r="S911" s="34">
        <v>47</v>
      </c>
    </row>
    <row r="912" spans="1:19" ht="16.5" customHeight="1">
      <c r="A912" s="23">
        <v>2017</v>
      </c>
      <c r="B912" s="13" t="s">
        <v>514</v>
      </c>
      <c r="C912" s="13" t="s">
        <v>185</v>
      </c>
      <c r="D912" s="13" t="s">
        <v>206</v>
      </c>
      <c r="E912" s="13" t="s">
        <v>190</v>
      </c>
      <c r="F912" s="13"/>
      <c r="G912" s="13" t="s">
        <v>4747</v>
      </c>
      <c r="H912" s="13" t="s">
        <v>6</v>
      </c>
      <c r="I912" s="13"/>
      <c r="J912" s="13" t="s">
        <v>5546</v>
      </c>
      <c r="K912" s="13"/>
      <c r="L912" s="13" t="s">
        <v>2738</v>
      </c>
      <c r="M912" s="13" t="s">
        <v>5642</v>
      </c>
      <c r="N912" s="34">
        <v>0</v>
      </c>
      <c r="O912" s="34">
        <v>0</v>
      </c>
      <c r="P912" s="34">
        <v>0</v>
      </c>
      <c r="Q912" s="34">
        <v>0</v>
      </c>
      <c r="R912" s="34">
        <v>0</v>
      </c>
      <c r="S912" s="34">
        <v>50</v>
      </c>
    </row>
    <row r="913" spans="1:19" ht="16.5" customHeight="1">
      <c r="A913" s="23">
        <v>2017</v>
      </c>
      <c r="B913" s="13" t="s">
        <v>514</v>
      </c>
      <c r="C913" s="13" t="s">
        <v>185</v>
      </c>
      <c r="D913" s="13" t="s">
        <v>206</v>
      </c>
      <c r="E913" s="13" t="s">
        <v>193</v>
      </c>
      <c r="F913" s="13"/>
      <c r="G913" s="13" t="s">
        <v>4747</v>
      </c>
      <c r="H913" s="13" t="s">
        <v>6</v>
      </c>
      <c r="I913" s="13"/>
      <c r="J913" s="13" t="s">
        <v>5546</v>
      </c>
      <c r="K913" s="13"/>
      <c r="L913" s="13" t="s">
        <v>2738</v>
      </c>
      <c r="M913" s="13" t="s">
        <v>3148</v>
      </c>
      <c r="N913" s="34">
        <v>0</v>
      </c>
      <c r="O913" s="34">
        <v>0</v>
      </c>
      <c r="P913" s="34">
        <v>0</v>
      </c>
      <c r="Q913" s="34">
        <v>0</v>
      </c>
      <c r="R913" s="34">
        <v>0</v>
      </c>
      <c r="S913" s="34">
        <v>45</v>
      </c>
    </row>
    <row r="914" spans="1:19" ht="16.5" customHeight="1">
      <c r="A914" s="23">
        <v>2017</v>
      </c>
      <c r="B914" s="13" t="s">
        <v>514</v>
      </c>
      <c r="C914" s="13" t="s">
        <v>185</v>
      </c>
      <c r="D914" s="13" t="s">
        <v>6702</v>
      </c>
      <c r="E914" s="13" t="s">
        <v>559</v>
      </c>
      <c r="F914" s="13"/>
      <c r="G914" s="13" t="s">
        <v>4747</v>
      </c>
      <c r="H914" s="13" t="s">
        <v>6</v>
      </c>
      <c r="I914" s="13" t="s">
        <v>2931</v>
      </c>
      <c r="J914" s="13" t="s">
        <v>2706</v>
      </c>
      <c r="K914" s="13" t="s">
        <v>2706</v>
      </c>
      <c r="L914" s="13" t="s">
        <v>2738</v>
      </c>
      <c r="M914" s="13" t="s">
        <v>3132</v>
      </c>
      <c r="N914" s="34">
        <v>113</v>
      </c>
      <c r="O914" s="34">
        <v>27</v>
      </c>
      <c r="P914" s="34">
        <v>9</v>
      </c>
      <c r="Q914" s="34">
        <v>36</v>
      </c>
      <c r="R914" s="34">
        <v>13</v>
      </c>
      <c r="S914" s="34">
        <v>0</v>
      </c>
    </row>
    <row r="915" spans="1:19" ht="16.5" customHeight="1">
      <c r="A915" s="23">
        <v>2017</v>
      </c>
      <c r="B915" s="13" t="s">
        <v>514</v>
      </c>
      <c r="C915" s="13" t="s">
        <v>185</v>
      </c>
      <c r="D915" s="13" t="s">
        <v>6702</v>
      </c>
      <c r="E915" s="13" t="s">
        <v>1455</v>
      </c>
      <c r="F915" s="13"/>
      <c r="G915" s="13" t="s">
        <v>4747</v>
      </c>
      <c r="H915" s="13" t="s">
        <v>6</v>
      </c>
      <c r="I915" s="13" t="s">
        <v>2931</v>
      </c>
      <c r="J915" s="13" t="s">
        <v>2706</v>
      </c>
      <c r="K915" s="13" t="s">
        <v>2706</v>
      </c>
      <c r="L915" s="13" t="s">
        <v>2738</v>
      </c>
      <c r="M915" s="13" t="s">
        <v>3133</v>
      </c>
      <c r="N915" s="34">
        <v>101</v>
      </c>
      <c r="O915" s="34">
        <v>21</v>
      </c>
      <c r="P915" s="34">
        <v>12</v>
      </c>
      <c r="Q915" s="34">
        <v>33</v>
      </c>
      <c r="R915" s="34">
        <v>10</v>
      </c>
      <c r="S915" s="34">
        <v>0</v>
      </c>
    </row>
    <row r="916" spans="1:19" ht="16.5" customHeight="1">
      <c r="A916" s="23">
        <v>2017</v>
      </c>
      <c r="B916" s="13" t="s">
        <v>514</v>
      </c>
      <c r="C916" s="13" t="s">
        <v>185</v>
      </c>
      <c r="D916" s="13" t="s">
        <v>6702</v>
      </c>
      <c r="E916" s="13" t="s">
        <v>1458</v>
      </c>
      <c r="F916" s="13"/>
      <c r="G916" s="13" t="s">
        <v>4747</v>
      </c>
      <c r="H916" s="13" t="s">
        <v>6</v>
      </c>
      <c r="I916" s="13" t="s">
        <v>2394</v>
      </c>
      <c r="J916" s="13" t="s">
        <v>2966</v>
      </c>
      <c r="K916" s="13">
        <v>4</v>
      </c>
      <c r="L916" s="13" t="s">
        <v>2738</v>
      </c>
      <c r="M916" s="13" t="s">
        <v>3135</v>
      </c>
      <c r="N916" s="34">
        <v>112</v>
      </c>
      <c r="O916" s="34">
        <v>19</v>
      </c>
      <c r="P916" s="34">
        <v>19</v>
      </c>
      <c r="Q916" s="34">
        <v>38</v>
      </c>
      <c r="R916" s="34">
        <v>12</v>
      </c>
      <c r="S916" s="34">
        <v>0</v>
      </c>
    </row>
    <row r="917" spans="1:19" ht="16.5" customHeight="1">
      <c r="A917" s="23">
        <v>2017</v>
      </c>
      <c r="B917" s="13" t="s">
        <v>514</v>
      </c>
      <c r="C917" s="13" t="s">
        <v>185</v>
      </c>
      <c r="D917" s="13" t="s">
        <v>6702</v>
      </c>
      <c r="E917" s="13" t="s">
        <v>1485</v>
      </c>
      <c r="F917" s="13"/>
      <c r="G917" s="13" t="s">
        <v>4747</v>
      </c>
      <c r="H917" s="13" t="s">
        <v>6</v>
      </c>
      <c r="I917" s="13" t="s">
        <v>2394</v>
      </c>
      <c r="J917" s="13" t="s">
        <v>5672</v>
      </c>
      <c r="K917" s="13">
        <v>4</v>
      </c>
      <c r="L917" s="13" t="s">
        <v>2738</v>
      </c>
      <c r="M917" s="13" t="s">
        <v>3136</v>
      </c>
      <c r="N917" s="34">
        <v>102</v>
      </c>
      <c r="O917" s="34">
        <v>33</v>
      </c>
      <c r="P917" s="34">
        <v>13</v>
      </c>
      <c r="Q917" s="34">
        <v>46</v>
      </c>
      <c r="R917" s="34">
        <v>14</v>
      </c>
      <c r="S917" s="34">
        <v>0</v>
      </c>
    </row>
    <row r="918" spans="1:19" ht="16.5" customHeight="1">
      <c r="A918" s="23">
        <v>2017</v>
      </c>
      <c r="B918" s="13" t="s">
        <v>514</v>
      </c>
      <c r="C918" s="13" t="s">
        <v>185</v>
      </c>
      <c r="D918" s="13" t="s">
        <v>6702</v>
      </c>
      <c r="E918" s="13" t="s">
        <v>1461</v>
      </c>
      <c r="F918" s="13"/>
      <c r="G918" s="13" t="s">
        <v>4747</v>
      </c>
      <c r="H918" s="13" t="s">
        <v>6</v>
      </c>
      <c r="I918" s="13" t="s">
        <v>2394</v>
      </c>
      <c r="J918" s="13" t="s">
        <v>2967</v>
      </c>
      <c r="K918" s="13">
        <v>6</v>
      </c>
      <c r="L918" s="13" t="s">
        <v>2738</v>
      </c>
      <c r="M918" s="13" t="s">
        <v>2967</v>
      </c>
      <c r="N918" s="34">
        <v>138</v>
      </c>
      <c r="O918" s="34">
        <v>18</v>
      </c>
      <c r="P918" s="34">
        <v>18</v>
      </c>
      <c r="Q918" s="34">
        <v>36</v>
      </c>
      <c r="R918" s="34">
        <v>18</v>
      </c>
      <c r="S918" s="34">
        <v>0</v>
      </c>
    </row>
    <row r="919" spans="1:19" ht="16.5" customHeight="1">
      <c r="A919" s="23">
        <v>2017</v>
      </c>
      <c r="B919" s="13" t="s">
        <v>514</v>
      </c>
      <c r="C919" s="13" t="s">
        <v>185</v>
      </c>
      <c r="D919" s="13" t="s">
        <v>6702</v>
      </c>
      <c r="E919" s="13" t="s">
        <v>1488</v>
      </c>
      <c r="F919" s="13"/>
      <c r="G919" s="13" t="s">
        <v>4747</v>
      </c>
      <c r="H919" s="13" t="s">
        <v>6</v>
      </c>
      <c r="I919" s="13" t="s">
        <v>2931</v>
      </c>
      <c r="J919" s="13" t="s">
        <v>2706</v>
      </c>
      <c r="K919" s="13" t="s">
        <v>2706</v>
      </c>
      <c r="L919" s="13" t="s">
        <v>2738</v>
      </c>
      <c r="M919" s="13" t="s">
        <v>3134</v>
      </c>
      <c r="N919" s="34">
        <v>100</v>
      </c>
      <c r="O919" s="34">
        <v>24</v>
      </c>
      <c r="P919" s="34">
        <v>12</v>
      </c>
      <c r="Q919" s="34">
        <v>36</v>
      </c>
      <c r="R919" s="34">
        <v>8</v>
      </c>
      <c r="S919" s="34">
        <v>0</v>
      </c>
    </row>
    <row r="920" spans="1:19" ht="16.5" customHeight="1">
      <c r="A920" s="23">
        <v>2017</v>
      </c>
      <c r="B920" s="13" t="s">
        <v>514</v>
      </c>
      <c r="C920" s="13" t="s">
        <v>185</v>
      </c>
      <c r="D920" s="13" t="s">
        <v>6702</v>
      </c>
      <c r="E920" s="13" t="s">
        <v>1468</v>
      </c>
      <c r="F920" s="13"/>
      <c r="G920" s="13" t="s">
        <v>4747</v>
      </c>
      <c r="H920" s="13" t="s">
        <v>6</v>
      </c>
      <c r="I920" s="13"/>
      <c r="J920" s="13" t="s">
        <v>5546</v>
      </c>
      <c r="K920" s="13"/>
      <c r="L920" s="13" t="s">
        <v>2738</v>
      </c>
      <c r="M920" s="13" t="s">
        <v>3137</v>
      </c>
      <c r="N920" s="34">
        <v>118</v>
      </c>
      <c r="O920" s="34">
        <v>0</v>
      </c>
      <c r="P920" s="34">
        <v>15</v>
      </c>
      <c r="Q920" s="34">
        <v>15</v>
      </c>
      <c r="R920" s="34">
        <v>15</v>
      </c>
      <c r="S920" s="34">
        <v>0</v>
      </c>
    </row>
    <row r="921" spans="1:19" ht="16.5" customHeight="1">
      <c r="A921" s="23">
        <v>2017</v>
      </c>
      <c r="B921" s="13" t="s">
        <v>514</v>
      </c>
      <c r="C921" s="13" t="s">
        <v>185</v>
      </c>
      <c r="D921" s="13" t="s">
        <v>6702</v>
      </c>
      <c r="E921" s="13" t="s">
        <v>584</v>
      </c>
      <c r="F921" s="13"/>
      <c r="G921" s="13" t="s">
        <v>4747</v>
      </c>
      <c r="H921" s="13" t="s">
        <v>6</v>
      </c>
      <c r="I921" s="13" t="s">
        <v>2394</v>
      </c>
      <c r="J921" s="13" t="s">
        <v>2968</v>
      </c>
      <c r="K921" s="13">
        <v>6</v>
      </c>
      <c r="L921" s="13" t="s">
        <v>2738</v>
      </c>
      <c r="M921" s="13" t="s">
        <v>3138</v>
      </c>
      <c r="N921" s="34">
        <v>123</v>
      </c>
      <c r="O921" s="34">
        <v>18</v>
      </c>
      <c r="P921" s="34">
        <v>15</v>
      </c>
      <c r="Q921" s="34">
        <v>33</v>
      </c>
      <c r="R921" s="34">
        <v>15</v>
      </c>
      <c r="S921" s="34">
        <v>0</v>
      </c>
    </row>
    <row r="922" spans="1:19" ht="16.5" customHeight="1">
      <c r="A922" s="23">
        <v>2017</v>
      </c>
      <c r="B922" s="13" t="s">
        <v>514</v>
      </c>
      <c r="C922" s="13" t="s">
        <v>3925</v>
      </c>
      <c r="D922" s="13" t="s">
        <v>207</v>
      </c>
      <c r="E922" s="13" t="s">
        <v>119</v>
      </c>
      <c r="F922" s="13"/>
      <c r="G922" s="13" t="s">
        <v>4747</v>
      </c>
      <c r="H922" s="13" t="s">
        <v>6</v>
      </c>
      <c r="I922" s="13" t="s">
        <v>2931</v>
      </c>
      <c r="J922" s="13" t="s">
        <v>2706</v>
      </c>
      <c r="K922" s="13" t="s">
        <v>2706</v>
      </c>
      <c r="L922" s="13" t="s">
        <v>2738</v>
      </c>
      <c r="M922" s="13" t="s">
        <v>3150</v>
      </c>
      <c r="N922" s="34">
        <v>0</v>
      </c>
      <c r="O922" s="34">
        <v>0</v>
      </c>
      <c r="P922" s="34">
        <v>0</v>
      </c>
      <c r="Q922" s="34">
        <v>0</v>
      </c>
      <c r="R922" s="34">
        <v>0</v>
      </c>
      <c r="S922" s="34">
        <v>112</v>
      </c>
    </row>
    <row r="923" spans="1:19" ht="16.5" customHeight="1">
      <c r="A923" s="23">
        <v>2017</v>
      </c>
      <c r="B923" s="13" t="s">
        <v>514</v>
      </c>
      <c r="C923" s="13" t="s">
        <v>3925</v>
      </c>
      <c r="D923" s="13" t="s">
        <v>205</v>
      </c>
      <c r="E923" s="13" t="s">
        <v>108</v>
      </c>
      <c r="F923" s="13"/>
      <c r="G923" s="13" t="s">
        <v>4747</v>
      </c>
      <c r="H923" s="13" t="s">
        <v>6</v>
      </c>
      <c r="I923" s="13"/>
      <c r="J923" s="13" t="s">
        <v>5546</v>
      </c>
      <c r="K923" s="13"/>
      <c r="L923" s="13" t="s">
        <v>2738</v>
      </c>
      <c r="M923" s="13" t="s">
        <v>3156</v>
      </c>
      <c r="N923" s="34">
        <v>0</v>
      </c>
      <c r="O923" s="34">
        <v>0</v>
      </c>
      <c r="P923" s="34">
        <v>0</v>
      </c>
      <c r="Q923" s="34">
        <v>0</v>
      </c>
      <c r="R923" s="34">
        <v>0</v>
      </c>
      <c r="S923" s="34">
        <v>30</v>
      </c>
    </row>
    <row r="924" spans="1:19" ht="16.5" customHeight="1">
      <c r="A924" s="23">
        <v>2017</v>
      </c>
      <c r="B924" s="13" t="s">
        <v>514</v>
      </c>
      <c r="C924" s="13" t="s">
        <v>3925</v>
      </c>
      <c r="D924" s="13" t="s">
        <v>205</v>
      </c>
      <c r="E924" s="13" t="s">
        <v>2117</v>
      </c>
      <c r="F924" s="13"/>
      <c r="G924" s="13" t="s">
        <v>4747</v>
      </c>
      <c r="H924" s="13" t="s">
        <v>6</v>
      </c>
      <c r="I924" s="13"/>
      <c r="J924" s="13" t="s">
        <v>5546</v>
      </c>
      <c r="K924" s="13"/>
      <c r="L924" s="13" t="s">
        <v>2738</v>
      </c>
      <c r="M924" s="13" t="s">
        <v>3157</v>
      </c>
      <c r="N924" s="34">
        <v>0</v>
      </c>
      <c r="O924" s="34">
        <v>0</v>
      </c>
      <c r="P924" s="34">
        <v>0</v>
      </c>
      <c r="Q924" s="34">
        <v>0</v>
      </c>
      <c r="R924" s="34">
        <v>0</v>
      </c>
      <c r="S924" s="34">
        <v>0</v>
      </c>
    </row>
    <row r="925" spans="1:19" ht="16.5" customHeight="1">
      <c r="A925" s="23">
        <v>2017</v>
      </c>
      <c r="B925" s="13" t="s">
        <v>514</v>
      </c>
      <c r="C925" s="13" t="s">
        <v>3925</v>
      </c>
      <c r="D925" s="13" t="s">
        <v>205</v>
      </c>
      <c r="E925" s="13" t="s">
        <v>196</v>
      </c>
      <c r="F925" s="13"/>
      <c r="G925" s="13" t="s">
        <v>4747</v>
      </c>
      <c r="H925" s="13" t="s">
        <v>6</v>
      </c>
      <c r="I925" s="13"/>
      <c r="J925" s="13" t="s">
        <v>5546</v>
      </c>
      <c r="K925" s="13"/>
      <c r="L925" s="13" t="s">
        <v>2738</v>
      </c>
      <c r="M925" s="13" t="s">
        <v>3158</v>
      </c>
      <c r="N925" s="34">
        <v>0</v>
      </c>
      <c r="O925" s="34">
        <v>0</v>
      </c>
      <c r="P925" s="34">
        <v>0</v>
      </c>
      <c r="Q925" s="34">
        <v>0</v>
      </c>
      <c r="R925" s="34">
        <v>0</v>
      </c>
      <c r="S925" s="34">
        <v>0</v>
      </c>
    </row>
    <row r="926" spans="1:19" ht="16.5" customHeight="1">
      <c r="A926" s="23">
        <v>2017</v>
      </c>
      <c r="B926" s="13" t="s">
        <v>514</v>
      </c>
      <c r="C926" s="13" t="s">
        <v>3925</v>
      </c>
      <c r="D926" s="13" t="s">
        <v>205</v>
      </c>
      <c r="E926" s="13" t="s">
        <v>1881</v>
      </c>
      <c r="F926" s="13"/>
      <c r="G926" s="13" t="s">
        <v>4747</v>
      </c>
      <c r="H926" s="13" t="s">
        <v>6</v>
      </c>
      <c r="I926" s="13"/>
      <c r="J926" s="13" t="s">
        <v>5546</v>
      </c>
      <c r="K926" s="13"/>
      <c r="L926" s="13" t="s">
        <v>2738</v>
      </c>
      <c r="M926" s="13" t="s">
        <v>3159</v>
      </c>
      <c r="N926" s="34">
        <v>0</v>
      </c>
      <c r="O926" s="34">
        <v>0</v>
      </c>
      <c r="P926" s="34">
        <v>0</v>
      </c>
      <c r="Q926" s="34">
        <v>0</v>
      </c>
      <c r="R926" s="34">
        <v>0</v>
      </c>
      <c r="S926" s="34">
        <v>24</v>
      </c>
    </row>
    <row r="927" spans="1:19" ht="16.5" customHeight="1">
      <c r="A927" s="23">
        <v>2017</v>
      </c>
      <c r="B927" s="13" t="s">
        <v>514</v>
      </c>
      <c r="C927" s="13" t="s">
        <v>3925</v>
      </c>
      <c r="D927" s="13" t="s">
        <v>205</v>
      </c>
      <c r="E927" s="13" t="s">
        <v>197</v>
      </c>
      <c r="F927" s="13"/>
      <c r="G927" s="13" t="s">
        <v>4747</v>
      </c>
      <c r="H927" s="13" t="s">
        <v>6</v>
      </c>
      <c r="I927" s="13"/>
      <c r="J927" s="13" t="s">
        <v>5546</v>
      </c>
      <c r="K927" s="13"/>
      <c r="L927" s="13" t="s">
        <v>2738</v>
      </c>
      <c r="M927" s="13" t="s">
        <v>5634</v>
      </c>
      <c r="N927" s="34">
        <v>0</v>
      </c>
      <c r="O927" s="34">
        <v>0</v>
      </c>
      <c r="P927" s="34">
        <v>0</v>
      </c>
      <c r="Q927" s="34">
        <v>0</v>
      </c>
      <c r="R927" s="34">
        <v>0</v>
      </c>
      <c r="S927" s="34">
        <v>26</v>
      </c>
    </row>
    <row r="928" spans="1:19" ht="16.5" customHeight="1">
      <c r="A928" s="23">
        <v>2017</v>
      </c>
      <c r="B928" s="13" t="s">
        <v>514</v>
      </c>
      <c r="C928" s="13" t="s">
        <v>3925</v>
      </c>
      <c r="D928" s="13" t="s">
        <v>205</v>
      </c>
      <c r="E928" s="13" t="s">
        <v>110</v>
      </c>
      <c r="F928" s="13"/>
      <c r="G928" s="13" t="s">
        <v>4747</v>
      </c>
      <c r="H928" s="13" t="s">
        <v>6</v>
      </c>
      <c r="I928" s="13"/>
      <c r="J928" s="13" t="s">
        <v>5546</v>
      </c>
      <c r="K928" s="13"/>
      <c r="L928" s="13" t="s">
        <v>2738</v>
      </c>
      <c r="M928" s="13" t="s">
        <v>3160</v>
      </c>
      <c r="N928" s="34">
        <v>0</v>
      </c>
      <c r="O928" s="34">
        <v>0</v>
      </c>
      <c r="P928" s="34">
        <v>0</v>
      </c>
      <c r="Q928" s="34">
        <v>0</v>
      </c>
      <c r="R928" s="34">
        <v>0</v>
      </c>
      <c r="S928" s="34">
        <v>30</v>
      </c>
    </row>
    <row r="929" spans="1:19" ht="16.5" customHeight="1">
      <c r="A929" s="23">
        <v>2017</v>
      </c>
      <c r="B929" s="13" t="s">
        <v>514</v>
      </c>
      <c r="C929" s="13" t="s">
        <v>3925</v>
      </c>
      <c r="D929" s="13" t="s">
        <v>206</v>
      </c>
      <c r="E929" s="13" t="s">
        <v>198</v>
      </c>
      <c r="F929" s="13"/>
      <c r="G929" s="13" t="s">
        <v>4747</v>
      </c>
      <c r="H929" s="13" t="s">
        <v>6</v>
      </c>
      <c r="I929" s="13"/>
      <c r="J929" s="13" t="s">
        <v>5546</v>
      </c>
      <c r="K929" s="13"/>
      <c r="L929" s="13" t="s">
        <v>2738</v>
      </c>
      <c r="M929" s="13" t="s">
        <v>5635</v>
      </c>
      <c r="N929" s="34">
        <v>0</v>
      </c>
      <c r="O929" s="34">
        <v>0</v>
      </c>
      <c r="P929" s="34">
        <v>0</v>
      </c>
      <c r="Q929" s="34">
        <v>0</v>
      </c>
      <c r="R929" s="34">
        <v>0</v>
      </c>
      <c r="S929" s="34">
        <v>44</v>
      </c>
    </row>
    <row r="930" spans="1:19" ht="16.5" customHeight="1">
      <c r="A930" s="23">
        <v>2017</v>
      </c>
      <c r="B930" s="13" t="s">
        <v>514</v>
      </c>
      <c r="C930" s="13" t="s">
        <v>3925</v>
      </c>
      <c r="D930" s="13" t="s">
        <v>206</v>
      </c>
      <c r="E930" s="13" t="s">
        <v>115</v>
      </c>
      <c r="F930" s="13"/>
      <c r="G930" s="13" t="s">
        <v>4747</v>
      </c>
      <c r="H930" s="13" t="s">
        <v>6</v>
      </c>
      <c r="I930" s="13"/>
      <c r="J930" s="13" t="s">
        <v>5546</v>
      </c>
      <c r="K930" s="13"/>
      <c r="L930" s="13" t="s">
        <v>2738</v>
      </c>
      <c r="M930" s="13" t="s">
        <v>3161</v>
      </c>
      <c r="N930" s="34">
        <v>0</v>
      </c>
      <c r="O930" s="34">
        <v>0</v>
      </c>
      <c r="P930" s="34">
        <v>0</v>
      </c>
      <c r="Q930" s="34">
        <v>0</v>
      </c>
      <c r="R930" s="34">
        <v>0</v>
      </c>
      <c r="S930" s="34">
        <v>44</v>
      </c>
    </row>
    <row r="931" spans="1:19" ht="16.5" customHeight="1">
      <c r="A931" s="23">
        <v>2017</v>
      </c>
      <c r="B931" s="13" t="s">
        <v>514</v>
      </c>
      <c r="C931" s="13" t="s">
        <v>3925</v>
      </c>
      <c r="D931" s="13" t="s">
        <v>206</v>
      </c>
      <c r="E931" s="13" t="s">
        <v>1422</v>
      </c>
      <c r="F931" s="13"/>
      <c r="G931" s="13" t="s">
        <v>4747</v>
      </c>
      <c r="H931" s="13" t="s">
        <v>6</v>
      </c>
      <c r="I931" s="13"/>
      <c r="J931" s="13" t="s">
        <v>5546</v>
      </c>
      <c r="K931" s="13"/>
      <c r="L931" s="13" t="s">
        <v>2738</v>
      </c>
      <c r="M931" s="13" t="s">
        <v>3162</v>
      </c>
      <c r="N931" s="34">
        <v>0</v>
      </c>
      <c r="O931" s="34">
        <v>0</v>
      </c>
      <c r="P931" s="34">
        <v>0</v>
      </c>
      <c r="Q931" s="34">
        <v>0</v>
      </c>
      <c r="R931" s="34">
        <v>0</v>
      </c>
      <c r="S931" s="34">
        <v>48</v>
      </c>
    </row>
    <row r="932" spans="1:19" ht="16.5" customHeight="1">
      <c r="A932" s="23">
        <v>2017</v>
      </c>
      <c r="B932" s="13" t="s">
        <v>514</v>
      </c>
      <c r="C932" s="13" t="s">
        <v>3925</v>
      </c>
      <c r="D932" s="13" t="s">
        <v>6702</v>
      </c>
      <c r="E932" s="13" t="s">
        <v>1457</v>
      </c>
      <c r="F932" s="13"/>
      <c r="G932" s="13" t="s">
        <v>4747</v>
      </c>
      <c r="H932" s="13" t="s">
        <v>6</v>
      </c>
      <c r="I932" s="13" t="s">
        <v>2931</v>
      </c>
      <c r="J932" s="13" t="s">
        <v>2706</v>
      </c>
      <c r="K932" s="13" t="s">
        <v>2706</v>
      </c>
      <c r="L932" s="13" t="s">
        <v>2738</v>
      </c>
      <c r="M932" s="13" t="s">
        <v>5637</v>
      </c>
      <c r="N932" s="34">
        <v>125</v>
      </c>
      <c r="O932" s="34">
        <v>17</v>
      </c>
      <c r="P932" s="34">
        <v>14</v>
      </c>
      <c r="Q932" s="34">
        <v>31</v>
      </c>
      <c r="R932" s="34">
        <v>14</v>
      </c>
      <c r="S932" s="34">
        <v>0</v>
      </c>
    </row>
    <row r="933" spans="1:19" ht="16.5" customHeight="1">
      <c r="A933" s="23">
        <v>2017</v>
      </c>
      <c r="B933" s="13" t="s">
        <v>514</v>
      </c>
      <c r="C933" s="13" t="s">
        <v>3925</v>
      </c>
      <c r="D933" s="13" t="s">
        <v>6702</v>
      </c>
      <c r="E933" s="13" t="s">
        <v>1486</v>
      </c>
      <c r="F933" s="13"/>
      <c r="G933" s="13" t="s">
        <v>4747</v>
      </c>
      <c r="H933" s="13" t="s">
        <v>6</v>
      </c>
      <c r="I933" s="13" t="s">
        <v>2394</v>
      </c>
      <c r="J933" s="13" t="s">
        <v>2969</v>
      </c>
      <c r="K933" s="13">
        <v>6</v>
      </c>
      <c r="L933" s="13" t="s">
        <v>2738</v>
      </c>
      <c r="M933" s="13" t="s">
        <v>2969</v>
      </c>
      <c r="N933" s="34">
        <v>133</v>
      </c>
      <c r="O933" s="34">
        <v>18</v>
      </c>
      <c r="P933" s="34">
        <v>12</v>
      </c>
      <c r="Q933" s="34">
        <v>30</v>
      </c>
      <c r="R933" s="34">
        <v>12</v>
      </c>
      <c r="S933" s="34">
        <v>0</v>
      </c>
    </row>
    <row r="934" spans="1:19" ht="16.5" customHeight="1">
      <c r="A934" s="23">
        <v>2017</v>
      </c>
      <c r="B934" s="13" t="s">
        <v>514</v>
      </c>
      <c r="C934" s="13" t="s">
        <v>3925</v>
      </c>
      <c r="D934" s="13" t="s">
        <v>6702</v>
      </c>
      <c r="E934" s="13" t="s">
        <v>1489</v>
      </c>
      <c r="F934" s="13"/>
      <c r="G934" s="13" t="s">
        <v>4747</v>
      </c>
      <c r="H934" s="13" t="s">
        <v>6</v>
      </c>
      <c r="I934" s="13" t="s">
        <v>2394</v>
      </c>
      <c r="J934" s="13" t="s">
        <v>2970</v>
      </c>
      <c r="K934" s="13">
        <v>6</v>
      </c>
      <c r="L934" s="13" t="s">
        <v>2738</v>
      </c>
      <c r="M934" s="13" t="s">
        <v>3151</v>
      </c>
      <c r="N934" s="34">
        <v>128</v>
      </c>
      <c r="O934" s="34">
        <v>18</v>
      </c>
      <c r="P934" s="34">
        <v>12</v>
      </c>
      <c r="Q934" s="34">
        <v>30</v>
      </c>
      <c r="R934" s="34">
        <v>12</v>
      </c>
      <c r="S934" s="34">
        <v>0</v>
      </c>
    </row>
    <row r="935" spans="1:19" ht="16.5" customHeight="1">
      <c r="A935" s="23">
        <v>2017</v>
      </c>
      <c r="B935" s="13" t="s">
        <v>514</v>
      </c>
      <c r="C935" s="13" t="s">
        <v>3925</v>
      </c>
      <c r="D935" s="13" t="s">
        <v>6702</v>
      </c>
      <c r="E935" s="13" t="s">
        <v>1471</v>
      </c>
      <c r="F935" s="13"/>
      <c r="G935" s="13" t="s">
        <v>4747</v>
      </c>
      <c r="H935" s="13" t="s">
        <v>6</v>
      </c>
      <c r="I935" s="13"/>
      <c r="J935" s="13" t="s">
        <v>5546</v>
      </c>
      <c r="K935" s="13"/>
      <c r="L935" s="13" t="s">
        <v>2738</v>
      </c>
      <c r="M935" s="13" t="s">
        <v>3152</v>
      </c>
      <c r="N935" s="34">
        <v>128</v>
      </c>
      <c r="O935" s="34">
        <v>15</v>
      </c>
      <c r="P935" s="34">
        <v>15</v>
      </c>
      <c r="Q935" s="34">
        <v>30</v>
      </c>
      <c r="R935" s="34">
        <v>12</v>
      </c>
      <c r="S935" s="34">
        <v>0</v>
      </c>
    </row>
    <row r="936" spans="1:19" ht="16.5" customHeight="1">
      <c r="A936" s="23">
        <v>2017</v>
      </c>
      <c r="B936" s="13" t="s">
        <v>514</v>
      </c>
      <c r="C936" s="13" t="s">
        <v>3925</v>
      </c>
      <c r="D936" s="13" t="s">
        <v>6702</v>
      </c>
      <c r="E936" s="13" t="s">
        <v>1472</v>
      </c>
      <c r="F936" s="13"/>
      <c r="G936" s="13" t="s">
        <v>4747</v>
      </c>
      <c r="H936" s="13" t="s">
        <v>6</v>
      </c>
      <c r="I936" s="13" t="s">
        <v>2394</v>
      </c>
      <c r="J936" s="13" t="s">
        <v>2972</v>
      </c>
      <c r="K936" s="13">
        <v>6</v>
      </c>
      <c r="L936" s="13" t="s">
        <v>2738</v>
      </c>
      <c r="M936" s="13" t="s">
        <v>3153</v>
      </c>
      <c r="N936" s="34">
        <v>129</v>
      </c>
      <c r="O936" s="34">
        <v>21</v>
      </c>
      <c r="P936" s="34">
        <v>9</v>
      </c>
      <c r="Q936" s="34">
        <v>30</v>
      </c>
      <c r="R936" s="34">
        <v>11</v>
      </c>
      <c r="S936" s="34">
        <v>0</v>
      </c>
    </row>
    <row r="937" spans="1:19" ht="16.5" customHeight="1">
      <c r="A937" s="23">
        <v>2017</v>
      </c>
      <c r="B937" s="13" t="s">
        <v>514</v>
      </c>
      <c r="C937" s="13" t="s">
        <v>3925</v>
      </c>
      <c r="D937" s="13" t="s">
        <v>6702</v>
      </c>
      <c r="E937" s="13" t="s">
        <v>1487</v>
      </c>
      <c r="F937" s="13"/>
      <c r="G937" s="13" t="s">
        <v>4747</v>
      </c>
      <c r="H937" s="13" t="s">
        <v>6</v>
      </c>
      <c r="I937" s="13"/>
      <c r="J937" s="13" t="s">
        <v>5546</v>
      </c>
      <c r="K937" s="13"/>
      <c r="L937" s="13" t="s">
        <v>2738</v>
      </c>
      <c r="M937" s="13" t="s">
        <v>3155</v>
      </c>
      <c r="N937" s="34">
        <v>104</v>
      </c>
      <c r="O937" s="34">
        <v>15</v>
      </c>
      <c r="P937" s="34">
        <v>12</v>
      </c>
      <c r="Q937" s="34">
        <v>27</v>
      </c>
      <c r="R937" s="34">
        <v>13</v>
      </c>
      <c r="S937" s="34">
        <v>0</v>
      </c>
    </row>
    <row r="938" spans="1:19" ht="16.5" customHeight="1">
      <c r="A938" s="23">
        <v>2017</v>
      </c>
      <c r="B938" s="13" t="s">
        <v>514</v>
      </c>
      <c r="C938" s="13" t="s">
        <v>8102</v>
      </c>
      <c r="D938" s="13" t="s">
        <v>206</v>
      </c>
      <c r="E938" s="13" t="s">
        <v>2192</v>
      </c>
      <c r="F938" s="13"/>
      <c r="G938" s="13" t="s">
        <v>4747</v>
      </c>
      <c r="H938" s="13" t="s">
        <v>6</v>
      </c>
      <c r="I938" s="13"/>
      <c r="J938" s="13" t="s">
        <v>5546</v>
      </c>
      <c r="K938" s="13"/>
      <c r="L938" s="13" t="s">
        <v>2738</v>
      </c>
      <c r="M938" s="13" t="s">
        <v>3163</v>
      </c>
      <c r="N938" s="34">
        <v>0</v>
      </c>
      <c r="O938" s="34">
        <v>0</v>
      </c>
      <c r="P938" s="34">
        <v>0</v>
      </c>
      <c r="Q938" s="34">
        <v>0</v>
      </c>
      <c r="R938" s="34">
        <v>0</v>
      </c>
      <c r="S938" s="34">
        <v>45</v>
      </c>
    </row>
    <row r="939" spans="1:19" ht="16.5" customHeight="1">
      <c r="A939" s="23">
        <v>2018</v>
      </c>
      <c r="B939" s="13" t="s">
        <v>1886</v>
      </c>
      <c r="C939" s="13" t="s">
        <v>5</v>
      </c>
      <c r="D939" s="13" t="s">
        <v>205</v>
      </c>
      <c r="E939" s="13" t="s">
        <v>7</v>
      </c>
      <c r="F939" s="13"/>
      <c r="G939" s="13" t="s">
        <v>4747</v>
      </c>
      <c r="H939" s="13" t="s">
        <v>6</v>
      </c>
      <c r="I939" s="13" t="s">
        <v>2190</v>
      </c>
      <c r="J939" s="13" t="s">
        <v>2706</v>
      </c>
      <c r="K939" s="13" t="s">
        <v>2706</v>
      </c>
      <c r="L939" s="13" t="s">
        <v>2738</v>
      </c>
      <c r="M939" s="13" t="s">
        <v>2885</v>
      </c>
      <c r="N939" s="34">
        <v>0</v>
      </c>
      <c r="O939" s="34">
        <v>0</v>
      </c>
      <c r="P939" s="34">
        <v>0</v>
      </c>
      <c r="Q939" s="34">
        <v>0</v>
      </c>
      <c r="R939" s="34">
        <v>0</v>
      </c>
      <c r="S939" s="34">
        <v>24</v>
      </c>
    </row>
    <row r="940" spans="1:19" ht="16.5" customHeight="1">
      <c r="A940" s="23">
        <v>2018</v>
      </c>
      <c r="B940" s="13" t="s">
        <v>1886</v>
      </c>
      <c r="C940" s="13" t="s">
        <v>5</v>
      </c>
      <c r="D940" s="13" t="s">
        <v>206</v>
      </c>
      <c r="E940" s="13" t="s">
        <v>8</v>
      </c>
      <c r="F940" s="13"/>
      <c r="G940" s="13" t="s">
        <v>4747</v>
      </c>
      <c r="H940" s="13" t="s">
        <v>6</v>
      </c>
      <c r="I940" s="13" t="s">
        <v>2190</v>
      </c>
      <c r="J940" s="13" t="s">
        <v>2706</v>
      </c>
      <c r="K940" s="13" t="s">
        <v>2706</v>
      </c>
      <c r="L940" s="13" t="s">
        <v>2738</v>
      </c>
      <c r="M940" s="13" t="s">
        <v>2829</v>
      </c>
      <c r="N940" s="34">
        <v>0</v>
      </c>
      <c r="O940" s="34">
        <v>0</v>
      </c>
      <c r="P940" s="34">
        <v>0</v>
      </c>
      <c r="Q940" s="34">
        <v>0</v>
      </c>
      <c r="R940" s="34">
        <v>0</v>
      </c>
      <c r="S940" s="34">
        <v>48</v>
      </c>
    </row>
    <row r="941" spans="1:19" ht="16.5" customHeight="1">
      <c r="A941" s="23">
        <v>2018</v>
      </c>
      <c r="B941" s="13" t="s">
        <v>1886</v>
      </c>
      <c r="C941" s="13" t="s">
        <v>5</v>
      </c>
      <c r="D941" s="13" t="s">
        <v>206</v>
      </c>
      <c r="E941" s="13" t="s">
        <v>9</v>
      </c>
      <c r="F941" s="13"/>
      <c r="G941" s="13" t="s">
        <v>4747</v>
      </c>
      <c r="H941" s="13" t="s">
        <v>6</v>
      </c>
      <c r="I941" s="13" t="s">
        <v>2931</v>
      </c>
      <c r="J941" s="13" t="s">
        <v>2706</v>
      </c>
      <c r="K941" s="13" t="s">
        <v>2706</v>
      </c>
      <c r="L941" s="13" t="s">
        <v>2738</v>
      </c>
      <c r="M941" s="13" t="s">
        <v>2805</v>
      </c>
      <c r="N941" s="34">
        <v>0</v>
      </c>
      <c r="O941" s="34">
        <v>0</v>
      </c>
      <c r="P941" s="34">
        <v>0</v>
      </c>
      <c r="Q941" s="34">
        <v>0</v>
      </c>
      <c r="R941" s="34">
        <v>0</v>
      </c>
      <c r="S941" s="34">
        <v>48</v>
      </c>
    </row>
    <row r="942" spans="1:19" ht="16.5" customHeight="1">
      <c r="A942" s="23">
        <v>2018</v>
      </c>
      <c r="B942" s="13" t="s">
        <v>1886</v>
      </c>
      <c r="C942" s="13" t="s">
        <v>5</v>
      </c>
      <c r="D942" s="13" t="s">
        <v>6702</v>
      </c>
      <c r="E942" s="13" t="s">
        <v>559</v>
      </c>
      <c r="F942" s="13"/>
      <c r="G942" s="13" t="s">
        <v>4747</v>
      </c>
      <c r="H942" s="13" t="s">
        <v>6</v>
      </c>
      <c r="I942" s="13" t="s">
        <v>2394</v>
      </c>
      <c r="J942" s="13" t="s">
        <v>2932</v>
      </c>
      <c r="K942" s="13">
        <v>8</v>
      </c>
      <c r="L942" s="13" t="s">
        <v>2738</v>
      </c>
      <c r="M942" s="13" t="s">
        <v>2922</v>
      </c>
      <c r="N942" s="34">
        <v>132</v>
      </c>
      <c r="O942" s="34">
        <v>26</v>
      </c>
      <c r="P942" s="34">
        <v>12</v>
      </c>
      <c r="Q942" s="34">
        <v>38</v>
      </c>
      <c r="R942" s="34">
        <v>18</v>
      </c>
      <c r="S942" s="34">
        <v>0</v>
      </c>
    </row>
    <row r="943" spans="1:19" ht="16.5" customHeight="1">
      <c r="A943" s="23">
        <v>2018</v>
      </c>
      <c r="B943" s="13" t="s">
        <v>1886</v>
      </c>
      <c r="C943" s="13" t="s">
        <v>5</v>
      </c>
      <c r="D943" s="13" t="s">
        <v>6702</v>
      </c>
      <c r="E943" s="13" t="s">
        <v>1462</v>
      </c>
      <c r="F943" s="13"/>
      <c r="G943" s="13" t="s">
        <v>4747</v>
      </c>
      <c r="H943" s="13" t="s">
        <v>6</v>
      </c>
      <c r="I943" s="13" t="s">
        <v>2394</v>
      </c>
      <c r="J943" s="13" t="s">
        <v>2989</v>
      </c>
      <c r="K943" s="13">
        <v>6</v>
      </c>
      <c r="L943" s="13" t="s">
        <v>2738</v>
      </c>
      <c r="M943" s="13" t="s">
        <v>2739</v>
      </c>
      <c r="N943" s="34">
        <v>130</v>
      </c>
      <c r="O943" s="34">
        <v>32</v>
      </c>
      <c r="P943" s="34">
        <v>8</v>
      </c>
      <c r="Q943" s="34">
        <v>40</v>
      </c>
      <c r="R943" s="34">
        <v>18</v>
      </c>
      <c r="S943" s="34">
        <v>0</v>
      </c>
    </row>
    <row r="944" spans="1:19" ht="16.5" customHeight="1">
      <c r="A944" s="23">
        <v>2018</v>
      </c>
      <c r="B944" s="13" t="s">
        <v>1886</v>
      </c>
      <c r="C944" s="13" t="s">
        <v>10</v>
      </c>
      <c r="D944" s="13" t="s">
        <v>206</v>
      </c>
      <c r="E944" s="13" t="s">
        <v>12</v>
      </c>
      <c r="F944" s="13"/>
      <c r="G944" s="13" t="s">
        <v>4747</v>
      </c>
      <c r="H944" s="13" t="s">
        <v>6</v>
      </c>
      <c r="I944" s="13" t="s">
        <v>2190</v>
      </c>
      <c r="J944" s="13" t="s">
        <v>2706</v>
      </c>
      <c r="K944" s="13" t="s">
        <v>2706</v>
      </c>
      <c r="L944" s="13" t="s">
        <v>2738</v>
      </c>
      <c r="M944" s="13" t="s">
        <v>2838</v>
      </c>
      <c r="N944" s="34">
        <v>0</v>
      </c>
      <c r="O944" s="34">
        <v>0</v>
      </c>
      <c r="P944" s="34">
        <v>0</v>
      </c>
      <c r="Q944" s="34">
        <v>0</v>
      </c>
      <c r="R944" s="34">
        <v>0</v>
      </c>
      <c r="S944" s="34">
        <v>50</v>
      </c>
    </row>
    <row r="945" spans="1:19" ht="16.5" customHeight="1">
      <c r="A945" s="23">
        <v>2018</v>
      </c>
      <c r="B945" s="13" t="s">
        <v>1886</v>
      </c>
      <c r="C945" s="13" t="s">
        <v>10</v>
      </c>
      <c r="D945" s="13" t="s">
        <v>206</v>
      </c>
      <c r="E945" s="13" t="s">
        <v>13</v>
      </c>
      <c r="F945" s="13"/>
      <c r="G945" s="13" t="s">
        <v>4747</v>
      </c>
      <c r="H945" s="13" t="s">
        <v>6</v>
      </c>
      <c r="I945" s="13" t="s">
        <v>2190</v>
      </c>
      <c r="J945" s="13" t="s">
        <v>2706</v>
      </c>
      <c r="K945" s="13" t="s">
        <v>2706</v>
      </c>
      <c r="L945" s="13" t="s">
        <v>2738</v>
      </c>
      <c r="M945" s="13" t="s">
        <v>2806</v>
      </c>
      <c r="N945" s="34">
        <v>0</v>
      </c>
      <c r="O945" s="34">
        <v>0</v>
      </c>
      <c r="P945" s="34">
        <v>0</v>
      </c>
      <c r="Q945" s="34">
        <v>0</v>
      </c>
      <c r="R945" s="34">
        <v>0</v>
      </c>
      <c r="S945" s="34">
        <v>48</v>
      </c>
    </row>
    <row r="946" spans="1:19" ht="16.5" customHeight="1">
      <c r="A946" s="23">
        <v>2018</v>
      </c>
      <c r="B946" s="13" t="s">
        <v>1886</v>
      </c>
      <c r="C946" s="13" t="s">
        <v>10</v>
      </c>
      <c r="D946" s="13" t="s">
        <v>6702</v>
      </c>
      <c r="E946" s="13" t="s">
        <v>1454</v>
      </c>
      <c r="F946" s="13"/>
      <c r="G946" s="13" t="s">
        <v>4747</v>
      </c>
      <c r="H946" s="13" t="s">
        <v>6</v>
      </c>
      <c r="I946" s="13" t="s">
        <v>2190</v>
      </c>
      <c r="J946" s="13" t="s">
        <v>2706</v>
      </c>
      <c r="K946" s="13" t="s">
        <v>2706</v>
      </c>
      <c r="L946" s="13" t="s">
        <v>2738</v>
      </c>
      <c r="M946" s="13" t="s">
        <v>2921</v>
      </c>
      <c r="N946" s="34">
        <v>105</v>
      </c>
      <c r="O946" s="34">
        <v>24</v>
      </c>
      <c r="P946" s="34">
        <v>0</v>
      </c>
      <c r="Q946" s="34">
        <v>24</v>
      </c>
      <c r="R946" s="34">
        <v>24</v>
      </c>
      <c r="S946" s="34">
        <v>0</v>
      </c>
    </row>
    <row r="947" spans="1:19" ht="16.5" customHeight="1">
      <c r="A947" s="23">
        <v>2018</v>
      </c>
      <c r="B947" s="13" t="s">
        <v>1886</v>
      </c>
      <c r="C947" s="13" t="s">
        <v>10</v>
      </c>
      <c r="D947" s="13" t="s">
        <v>6702</v>
      </c>
      <c r="E947" s="13" t="s">
        <v>1455</v>
      </c>
      <c r="F947" s="13"/>
      <c r="G947" s="13" t="s">
        <v>4747</v>
      </c>
      <c r="H947" s="13" t="s">
        <v>6</v>
      </c>
      <c r="I947" s="13" t="s">
        <v>2394</v>
      </c>
      <c r="J947" s="13" t="s">
        <v>2987</v>
      </c>
      <c r="K947" s="13">
        <v>8</v>
      </c>
      <c r="L947" s="13" t="s">
        <v>2738</v>
      </c>
      <c r="M947" s="13" t="s">
        <v>2920</v>
      </c>
      <c r="N947" s="34">
        <v>104</v>
      </c>
      <c r="O947" s="34">
        <v>0</v>
      </c>
      <c r="P947" s="34">
        <v>0</v>
      </c>
      <c r="Q947" s="34">
        <v>44</v>
      </c>
      <c r="R947" s="34">
        <v>22</v>
      </c>
      <c r="S947" s="34">
        <v>0</v>
      </c>
    </row>
    <row r="948" spans="1:19" ht="16.5" customHeight="1">
      <c r="A948" s="23">
        <v>2018</v>
      </c>
      <c r="B948" s="13" t="s">
        <v>1886</v>
      </c>
      <c r="C948" s="13" t="s">
        <v>10</v>
      </c>
      <c r="D948" s="13" t="s">
        <v>6702</v>
      </c>
      <c r="E948" s="13" t="s">
        <v>1467</v>
      </c>
      <c r="F948" s="13"/>
      <c r="G948" s="13" t="s">
        <v>4747</v>
      </c>
      <c r="H948" s="13" t="s">
        <v>6</v>
      </c>
      <c r="I948" s="13" t="s">
        <v>2394</v>
      </c>
      <c r="J948" s="13" t="s">
        <v>2935</v>
      </c>
      <c r="K948" s="13">
        <v>6</v>
      </c>
      <c r="L948" s="13" t="s">
        <v>2738</v>
      </c>
      <c r="M948" s="13" t="s">
        <v>2865</v>
      </c>
      <c r="N948" s="34">
        <v>104</v>
      </c>
      <c r="O948" s="34">
        <v>66</v>
      </c>
      <c r="P948" s="34">
        <v>0</v>
      </c>
      <c r="Q948" s="34">
        <v>66</v>
      </c>
      <c r="R948" s="34">
        <v>8</v>
      </c>
      <c r="S948" s="34">
        <v>0</v>
      </c>
    </row>
    <row r="949" spans="1:19" ht="16.5" customHeight="1">
      <c r="A949" s="23">
        <v>2018</v>
      </c>
      <c r="B949" s="13" t="s">
        <v>1886</v>
      </c>
      <c r="C949" s="13" t="s">
        <v>14</v>
      </c>
      <c r="D949" s="13" t="s">
        <v>207</v>
      </c>
      <c r="E949" s="13" t="s">
        <v>22</v>
      </c>
      <c r="F949" s="13"/>
      <c r="G949" s="13" t="s">
        <v>4747</v>
      </c>
      <c r="H949" s="13" t="s">
        <v>6</v>
      </c>
      <c r="I949" s="13" t="s">
        <v>2394</v>
      </c>
      <c r="J949" s="13" t="s">
        <v>2939</v>
      </c>
      <c r="K949" s="13">
        <v>10</v>
      </c>
      <c r="L949" s="13" t="s">
        <v>2738</v>
      </c>
      <c r="M949" s="13" t="s">
        <v>2912</v>
      </c>
      <c r="N949" s="34">
        <v>0</v>
      </c>
      <c r="O949" s="34">
        <v>0</v>
      </c>
      <c r="P949" s="34">
        <v>0</v>
      </c>
      <c r="Q949" s="34">
        <v>0</v>
      </c>
      <c r="R949" s="34">
        <v>0</v>
      </c>
      <c r="S949" s="34">
        <v>106</v>
      </c>
    </row>
    <row r="950" spans="1:19" ht="16.5" customHeight="1">
      <c r="A950" s="23">
        <v>2018</v>
      </c>
      <c r="B950" s="13" t="s">
        <v>1886</v>
      </c>
      <c r="C950" s="13" t="s">
        <v>14</v>
      </c>
      <c r="D950" s="13" t="s">
        <v>205</v>
      </c>
      <c r="E950" s="13" t="s">
        <v>16</v>
      </c>
      <c r="F950" s="13"/>
      <c r="G950" s="13" t="s">
        <v>4747</v>
      </c>
      <c r="H950" s="13" t="s">
        <v>6</v>
      </c>
      <c r="I950" s="13" t="s">
        <v>2190</v>
      </c>
      <c r="J950" s="13" t="s">
        <v>2706</v>
      </c>
      <c r="K950" s="13" t="s">
        <v>2706</v>
      </c>
      <c r="L950" s="13" t="s">
        <v>2738</v>
      </c>
      <c r="M950" s="13" t="s">
        <v>2740</v>
      </c>
      <c r="N950" s="34">
        <v>0</v>
      </c>
      <c r="O950" s="34">
        <v>0</v>
      </c>
      <c r="P950" s="34">
        <v>0</v>
      </c>
      <c r="Q950" s="34">
        <v>0</v>
      </c>
      <c r="R950" s="34">
        <v>0</v>
      </c>
      <c r="S950" s="34">
        <v>30</v>
      </c>
    </row>
    <row r="951" spans="1:19" ht="16.5" customHeight="1">
      <c r="A951" s="23">
        <v>2018</v>
      </c>
      <c r="B951" s="13" t="s">
        <v>1886</v>
      </c>
      <c r="C951" s="13" t="s">
        <v>14</v>
      </c>
      <c r="D951" s="13" t="s">
        <v>205</v>
      </c>
      <c r="E951" s="13" t="s">
        <v>18</v>
      </c>
      <c r="F951" s="13"/>
      <c r="G951" s="13" t="s">
        <v>4747</v>
      </c>
      <c r="H951" s="13" t="s">
        <v>6</v>
      </c>
      <c r="I951" s="13" t="s">
        <v>2190</v>
      </c>
      <c r="J951" s="13" t="s">
        <v>2706</v>
      </c>
      <c r="K951" s="13" t="s">
        <v>2706</v>
      </c>
      <c r="L951" s="13" t="s">
        <v>2738</v>
      </c>
      <c r="M951" s="13" t="s">
        <v>2741</v>
      </c>
      <c r="N951" s="34">
        <v>0</v>
      </c>
      <c r="O951" s="34">
        <v>0</v>
      </c>
      <c r="P951" s="34">
        <v>0</v>
      </c>
      <c r="Q951" s="34">
        <v>0</v>
      </c>
      <c r="R951" s="34">
        <v>0</v>
      </c>
      <c r="S951" s="34">
        <v>30</v>
      </c>
    </row>
    <row r="952" spans="1:19" ht="16.5" customHeight="1">
      <c r="A952" s="23">
        <v>2018</v>
      </c>
      <c r="B952" s="13" t="s">
        <v>1886</v>
      </c>
      <c r="C952" s="13" t="s">
        <v>14</v>
      </c>
      <c r="D952" s="13" t="s">
        <v>205</v>
      </c>
      <c r="E952" s="13" t="s">
        <v>19</v>
      </c>
      <c r="F952" s="13"/>
      <c r="G952" s="13" t="s">
        <v>4747</v>
      </c>
      <c r="H952" s="13" t="s">
        <v>6</v>
      </c>
      <c r="I952" s="13" t="s">
        <v>2190</v>
      </c>
      <c r="J952" s="13" t="s">
        <v>2706</v>
      </c>
      <c r="K952" s="13" t="s">
        <v>2706</v>
      </c>
      <c r="L952" s="13" t="s">
        <v>2738</v>
      </c>
      <c r="M952" s="13" t="s">
        <v>2742</v>
      </c>
      <c r="N952" s="34">
        <v>0</v>
      </c>
      <c r="O952" s="34">
        <v>0</v>
      </c>
      <c r="P952" s="34">
        <v>0</v>
      </c>
      <c r="Q952" s="34">
        <v>0</v>
      </c>
      <c r="R952" s="34">
        <v>0</v>
      </c>
      <c r="S952" s="34">
        <v>30</v>
      </c>
    </row>
    <row r="953" spans="1:19" ht="16.5" customHeight="1">
      <c r="A953" s="23">
        <v>2018</v>
      </c>
      <c r="B953" s="13" t="s">
        <v>1886</v>
      </c>
      <c r="C953" s="13" t="s">
        <v>14</v>
      </c>
      <c r="D953" s="13" t="s">
        <v>206</v>
      </c>
      <c r="E953" s="13" t="s">
        <v>20</v>
      </c>
      <c r="F953" s="13"/>
      <c r="G953" s="13" t="s">
        <v>4747</v>
      </c>
      <c r="H953" s="13" t="s">
        <v>6</v>
      </c>
      <c r="I953" s="13" t="s">
        <v>2394</v>
      </c>
      <c r="J953" s="13" t="s">
        <v>2940</v>
      </c>
      <c r="K953" s="13">
        <v>8</v>
      </c>
      <c r="L953" s="13" t="s">
        <v>2738</v>
      </c>
      <c r="M953" s="13" t="s">
        <v>2841</v>
      </c>
      <c r="N953" s="34">
        <v>0</v>
      </c>
      <c r="O953" s="34">
        <v>0</v>
      </c>
      <c r="P953" s="34">
        <v>0</v>
      </c>
      <c r="Q953" s="34">
        <v>0</v>
      </c>
      <c r="R953" s="34">
        <v>0</v>
      </c>
      <c r="S953" s="34">
        <v>52</v>
      </c>
    </row>
    <row r="954" spans="1:19" ht="16.5" customHeight="1">
      <c r="A954" s="23">
        <v>2018</v>
      </c>
      <c r="B954" s="13" t="s">
        <v>1886</v>
      </c>
      <c r="C954" s="13" t="s">
        <v>14</v>
      </c>
      <c r="D954" s="13" t="s">
        <v>206</v>
      </c>
      <c r="E954" s="13" t="s">
        <v>21</v>
      </c>
      <c r="F954" s="13"/>
      <c r="G954" s="13" t="s">
        <v>4747</v>
      </c>
      <c r="H954" s="13" t="s">
        <v>6</v>
      </c>
      <c r="I954" s="13" t="s">
        <v>2190</v>
      </c>
      <c r="J954" s="13" t="s">
        <v>2706</v>
      </c>
      <c r="K954" s="13" t="s">
        <v>2706</v>
      </c>
      <c r="L954" s="13" t="s">
        <v>2738</v>
      </c>
      <c r="M954" s="13" t="s">
        <v>2819</v>
      </c>
      <c r="N954" s="34">
        <v>0</v>
      </c>
      <c r="O954" s="34">
        <v>0</v>
      </c>
      <c r="P954" s="34">
        <v>0</v>
      </c>
      <c r="Q954" s="34">
        <v>0</v>
      </c>
      <c r="R954" s="34">
        <v>0</v>
      </c>
      <c r="S954" s="34">
        <v>48</v>
      </c>
    </row>
    <row r="955" spans="1:19" ht="16.5" customHeight="1">
      <c r="A955" s="23">
        <v>2018</v>
      </c>
      <c r="B955" s="13" t="s">
        <v>1886</v>
      </c>
      <c r="C955" s="13" t="s">
        <v>14</v>
      </c>
      <c r="D955" s="13" t="s">
        <v>206</v>
      </c>
      <c r="E955" s="13" t="s">
        <v>1916</v>
      </c>
      <c r="F955" s="13"/>
      <c r="G955" s="13" t="s">
        <v>4747</v>
      </c>
      <c r="H955" s="13" t="s">
        <v>6</v>
      </c>
      <c r="I955" s="13" t="s">
        <v>2190</v>
      </c>
      <c r="J955" s="13" t="s">
        <v>2706</v>
      </c>
      <c r="K955" s="13" t="s">
        <v>2706</v>
      </c>
      <c r="L955" s="13" t="s">
        <v>2738</v>
      </c>
      <c r="M955" s="13" t="s">
        <v>2807</v>
      </c>
      <c r="N955" s="34">
        <v>0</v>
      </c>
      <c r="O955" s="34">
        <v>0</v>
      </c>
      <c r="P955" s="34">
        <v>0</v>
      </c>
      <c r="Q955" s="34">
        <v>0</v>
      </c>
      <c r="R955" s="34">
        <v>0</v>
      </c>
      <c r="S955" s="34">
        <v>48</v>
      </c>
    </row>
    <row r="956" spans="1:19" ht="16.5" customHeight="1">
      <c r="A956" s="23">
        <v>2018</v>
      </c>
      <c r="B956" s="13" t="s">
        <v>1886</v>
      </c>
      <c r="C956" s="13" t="s">
        <v>14</v>
      </c>
      <c r="D956" s="13" t="s">
        <v>206</v>
      </c>
      <c r="E956" s="13" t="s">
        <v>2729</v>
      </c>
      <c r="F956" s="13"/>
      <c r="G956" s="13" t="s">
        <v>4747</v>
      </c>
      <c r="H956" s="13" t="s">
        <v>6</v>
      </c>
      <c r="I956" s="13" t="s">
        <v>2190</v>
      </c>
      <c r="J956" s="13" t="s">
        <v>2706</v>
      </c>
      <c r="K956" s="13" t="s">
        <v>2706</v>
      </c>
      <c r="L956" s="13" t="s">
        <v>2738</v>
      </c>
      <c r="M956" s="13" t="s">
        <v>2801</v>
      </c>
      <c r="N956" s="34">
        <v>0</v>
      </c>
      <c r="O956" s="34">
        <v>0</v>
      </c>
      <c r="P956" s="34">
        <v>0</v>
      </c>
      <c r="Q956" s="34">
        <v>0</v>
      </c>
      <c r="R956" s="34">
        <v>0</v>
      </c>
      <c r="S956" s="34">
        <v>40</v>
      </c>
    </row>
    <row r="957" spans="1:19" ht="16.5" customHeight="1">
      <c r="A957" s="23">
        <v>2018</v>
      </c>
      <c r="B957" s="13" t="s">
        <v>1886</v>
      </c>
      <c r="C957" s="13" t="s">
        <v>14</v>
      </c>
      <c r="D957" s="13" t="s">
        <v>6702</v>
      </c>
      <c r="E957" s="13" t="s">
        <v>1456</v>
      </c>
      <c r="F957" s="13"/>
      <c r="G957" s="13" t="s">
        <v>4747</v>
      </c>
      <c r="H957" s="13" t="s">
        <v>6</v>
      </c>
      <c r="I957" s="13" t="s">
        <v>2394</v>
      </c>
      <c r="J957" s="13" t="s">
        <v>2973</v>
      </c>
      <c r="K957" s="13">
        <v>6</v>
      </c>
      <c r="L957" s="13" t="s">
        <v>2738</v>
      </c>
      <c r="M957" s="13" t="s">
        <v>2919</v>
      </c>
      <c r="N957" s="34">
        <v>115</v>
      </c>
      <c r="O957" s="34">
        <v>18</v>
      </c>
      <c r="P957" s="34">
        <v>0</v>
      </c>
      <c r="Q957" s="34">
        <v>18</v>
      </c>
      <c r="R957" s="34">
        <v>11</v>
      </c>
      <c r="S957" s="34">
        <v>0</v>
      </c>
    </row>
    <row r="958" spans="1:19" ht="16.5" customHeight="1">
      <c r="A958" s="23">
        <v>2018</v>
      </c>
      <c r="B958" s="13" t="s">
        <v>1886</v>
      </c>
      <c r="C958" s="13" t="s">
        <v>14</v>
      </c>
      <c r="D958" s="13" t="s">
        <v>6702</v>
      </c>
      <c r="E958" s="13" t="s">
        <v>1457</v>
      </c>
      <c r="F958" s="13"/>
      <c r="G958" s="13" t="s">
        <v>4747</v>
      </c>
      <c r="H958" s="13" t="s">
        <v>6</v>
      </c>
      <c r="I958" s="13" t="s">
        <v>2394</v>
      </c>
      <c r="J958" s="13" t="s">
        <v>2974</v>
      </c>
      <c r="K958" s="13">
        <v>6</v>
      </c>
      <c r="L958" s="13" t="s">
        <v>2738</v>
      </c>
      <c r="M958" s="13" t="s">
        <v>2918</v>
      </c>
      <c r="N958" s="34">
        <v>120</v>
      </c>
      <c r="O958" s="34">
        <v>17</v>
      </c>
      <c r="P958" s="34">
        <v>17</v>
      </c>
      <c r="Q958" s="34">
        <v>34</v>
      </c>
      <c r="R958" s="34">
        <v>17</v>
      </c>
      <c r="S958" s="34">
        <v>0</v>
      </c>
    </row>
    <row r="959" spans="1:19" ht="16.5" customHeight="1">
      <c r="A959" s="23">
        <v>2018</v>
      </c>
      <c r="B959" s="13" t="s">
        <v>1886</v>
      </c>
      <c r="C959" s="13" t="s">
        <v>14</v>
      </c>
      <c r="D959" s="13" t="s">
        <v>6702</v>
      </c>
      <c r="E959" s="13" t="s">
        <v>1474</v>
      </c>
      <c r="F959" s="13"/>
      <c r="G959" s="13" t="s">
        <v>4747</v>
      </c>
      <c r="H959" s="13" t="s">
        <v>6</v>
      </c>
      <c r="I959" s="13" t="s">
        <v>2394</v>
      </c>
      <c r="J959" s="13" t="s">
        <v>2992</v>
      </c>
      <c r="K959" s="13">
        <v>6</v>
      </c>
      <c r="L959" s="13" t="s">
        <v>2738</v>
      </c>
      <c r="M959" s="13" t="s">
        <v>2797</v>
      </c>
      <c r="N959" s="34">
        <v>102</v>
      </c>
      <c r="O959" s="34">
        <v>0</v>
      </c>
      <c r="P959" s="34">
        <v>0</v>
      </c>
      <c r="Q959" s="34">
        <v>28</v>
      </c>
      <c r="R959" s="34">
        <v>14</v>
      </c>
      <c r="S959" s="34">
        <v>0</v>
      </c>
    </row>
    <row r="960" spans="1:19" ht="16.5" customHeight="1">
      <c r="A960" s="23">
        <v>2018</v>
      </c>
      <c r="B960" s="13" t="s">
        <v>1886</v>
      </c>
      <c r="C960" s="13" t="s">
        <v>14</v>
      </c>
      <c r="D960" s="13" t="s">
        <v>6702</v>
      </c>
      <c r="E960" s="13" t="s">
        <v>1475</v>
      </c>
      <c r="F960" s="13"/>
      <c r="G960" s="13" t="s">
        <v>4747</v>
      </c>
      <c r="H960" s="13" t="s">
        <v>6</v>
      </c>
      <c r="I960" s="13" t="s">
        <v>2394</v>
      </c>
      <c r="J960" s="13" t="s">
        <v>2938</v>
      </c>
      <c r="K960" s="13">
        <v>4</v>
      </c>
      <c r="L960" s="13" t="s">
        <v>2738</v>
      </c>
      <c r="M960" s="13" t="s">
        <v>2795</v>
      </c>
      <c r="N960" s="34">
        <v>94</v>
      </c>
      <c r="O960" s="34">
        <v>28</v>
      </c>
      <c r="P960" s="34">
        <v>0</v>
      </c>
      <c r="Q960" s="34">
        <v>28</v>
      </c>
      <c r="R960" s="34">
        <v>14</v>
      </c>
      <c r="S960" s="34">
        <v>0</v>
      </c>
    </row>
    <row r="961" spans="1:19" ht="16.5" customHeight="1">
      <c r="A961" s="23">
        <v>2018</v>
      </c>
      <c r="B961" s="13" t="s">
        <v>1886</v>
      </c>
      <c r="C961" s="13" t="s">
        <v>14</v>
      </c>
      <c r="D961" s="13" t="s">
        <v>6702</v>
      </c>
      <c r="E961" s="13" t="s">
        <v>1476</v>
      </c>
      <c r="F961" s="13"/>
      <c r="G961" s="13" t="s">
        <v>4747</v>
      </c>
      <c r="H961" s="13" t="s">
        <v>6</v>
      </c>
      <c r="I961" s="13" t="s">
        <v>2394</v>
      </c>
      <c r="J961" s="13" t="s">
        <v>2930</v>
      </c>
      <c r="K961" s="13">
        <v>6</v>
      </c>
      <c r="L961" s="13" t="s">
        <v>2738</v>
      </c>
      <c r="M961" s="13" t="s">
        <v>2789</v>
      </c>
      <c r="N961" s="34">
        <v>126</v>
      </c>
      <c r="O961" s="34">
        <v>18</v>
      </c>
      <c r="P961" s="34">
        <v>18</v>
      </c>
      <c r="Q961" s="34">
        <v>36</v>
      </c>
      <c r="R961" s="34">
        <v>18</v>
      </c>
      <c r="S961" s="34">
        <v>0</v>
      </c>
    </row>
    <row r="962" spans="1:19" ht="16.5" customHeight="1">
      <c r="A962" s="23">
        <v>2018</v>
      </c>
      <c r="B962" s="13" t="s">
        <v>1886</v>
      </c>
      <c r="C962" s="13" t="s">
        <v>23</v>
      </c>
      <c r="D962" s="13" t="s">
        <v>205</v>
      </c>
      <c r="E962" s="13" t="s">
        <v>983</v>
      </c>
      <c r="F962" s="13"/>
      <c r="G962" s="13" t="s">
        <v>4747</v>
      </c>
      <c r="H962" s="13" t="s">
        <v>6</v>
      </c>
      <c r="I962" s="13" t="s">
        <v>2190</v>
      </c>
      <c r="J962" s="13" t="s">
        <v>2706</v>
      </c>
      <c r="K962" s="13" t="s">
        <v>2706</v>
      </c>
      <c r="L962" s="13" t="s">
        <v>2738</v>
      </c>
      <c r="M962" s="13" t="s">
        <v>2783</v>
      </c>
      <c r="N962" s="34">
        <v>0</v>
      </c>
      <c r="O962" s="34">
        <v>0</v>
      </c>
      <c r="P962" s="34">
        <v>0</v>
      </c>
      <c r="Q962" s="34">
        <v>0</v>
      </c>
      <c r="R962" s="34">
        <v>0</v>
      </c>
      <c r="S962" s="34">
        <v>35</v>
      </c>
    </row>
    <row r="963" spans="1:19" ht="16.5" customHeight="1">
      <c r="A963" s="23">
        <v>2018</v>
      </c>
      <c r="B963" s="13" t="s">
        <v>1886</v>
      </c>
      <c r="C963" s="13" t="s">
        <v>23</v>
      </c>
      <c r="D963" s="13" t="s">
        <v>205</v>
      </c>
      <c r="E963" s="13" t="s">
        <v>24</v>
      </c>
      <c r="F963" s="13"/>
      <c r="G963" s="13" t="s">
        <v>4747</v>
      </c>
      <c r="H963" s="13" t="s">
        <v>6</v>
      </c>
      <c r="I963" s="13" t="s">
        <v>2190</v>
      </c>
      <c r="J963" s="13" t="s">
        <v>2706</v>
      </c>
      <c r="K963" s="13" t="s">
        <v>2706</v>
      </c>
      <c r="L963" s="13" t="s">
        <v>2738</v>
      </c>
      <c r="M963" s="13" t="s">
        <v>2782</v>
      </c>
      <c r="N963" s="34">
        <v>0</v>
      </c>
      <c r="O963" s="34">
        <v>0</v>
      </c>
      <c r="P963" s="34">
        <v>0</v>
      </c>
      <c r="Q963" s="34">
        <v>0</v>
      </c>
      <c r="R963" s="34">
        <v>0</v>
      </c>
      <c r="S963" s="34">
        <v>34</v>
      </c>
    </row>
    <row r="964" spans="1:19" ht="16.5" customHeight="1">
      <c r="A964" s="23">
        <v>2018</v>
      </c>
      <c r="B964" s="13" t="s">
        <v>1886</v>
      </c>
      <c r="C964" s="13" t="s">
        <v>23</v>
      </c>
      <c r="D964" s="13" t="s">
        <v>205</v>
      </c>
      <c r="E964" s="13" t="s">
        <v>25</v>
      </c>
      <c r="F964" s="13"/>
      <c r="G964" s="13" t="s">
        <v>4747</v>
      </c>
      <c r="H964" s="13" t="s">
        <v>6</v>
      </c>
      <c r="I964" s="13" t="s">
        <v>2190</v>
      </c>
      <c r="J964" s="13" t="s">
        <v>2706</v>
      </c>
      <c r="K964" s="13" t="s">
        <v>2706</v>
      </c>
      <c r="L964" s="13" t="s">
        <v>2738</v>
      </c>
      <c r="M964" s="13" t="s">
        <v>2778</v>
      </c>
      <c r="N964" s="34">
        <v>0</v>
      </c>
      <c r="O964" s="34">
        <v>0</v>
      </c>
      <c r="P964" s="34">
        <v>0</v>
      </c>
      <c r="Q964" s="34">
        <v>0</v>
      </c>
      <c r="R964" s="34">
        <v>0</v>
      </c>
      <c r="S964" s="34">
        <v>34</v>
      </c>
    </row>
    <row r="965" spans="1:19" ht="16.5" customHeight="1">
      <c r="A965" s="23">
        <v>2018</v>
      </c>
      <c r="B965" s="13" t="s">
        <v>1886</v>
      </c>
      <c r="C965" s="13" t="s">
        <v>23</v>
      </c>
      <c r="D965" s="13" t="s">
        <v>205</v>
      </c>
      <c r="E965" s="13" t="s">
        <v>25</v>
      </c>
      <c r="F965" s="13"/>
      <c r="G965" s="13" t="s">
        <v>208</v>
      </c>
      <c r="H965" s="13" t="s">
        <v>6</v>
      </c>
      <c r="I965" s="13" t="s">
        <v>2190</v>
      </c>
      <c r="J965" s="13" t="s">
        <v>2706</v>
      </c>
      <c r="K965" s="13" t="s">
        <v>2706</v>
      </c>
      <c r="L965" s="13" t="s">
        <v>2738</v>
      </c>
      <c r="M965" s="13" t="s">
        <v>2862</v>
      </c>
      <c r="N965" s="34">
        <v>0</v>
      </c>
      <c r="O965" s="34">
        <v>0</v>
      </c>
      <c r="P965" s="34">
        <v>0</v>
      </c>
      <c r="Q965" s="34">
        <v>0</v>
      </c>
      <c r="R965" s="34">
        <v>0</v>
      </c>
      <c r="S965" s="34">
        <v>34</v>
      </c>
    </row>
    <row r="966" spans="1:19" ht="16.5" customHeight="1">
      <c r="A966" s="23">
        <v>2018</v>
      </c>
      <c r="B966" s="13" t="s">
        <v>1886</v>
      </c>
      <c r="C966" s="13" t="s">
        <v>23</v>
      </c>
      <c r="D966" s="13" t="s">
        <v>205</v>
      </c>
      <c r="E966" s="13" t="s">
        <v>25</v>
      </c>
      <c r="F966" s="13"/>
      <c r="G966" s="13" t="s">
        <v>210</v>
      </c>
      <c r="H966" s="13" t="s">
        <v>6</v>
      </c>
      <c r="I966" s="13" t="s">
        <v>2190</v>
      </c>
      <c r="J966" s="13" t="s">
        <v>2706</v>
      </c>
      <c r="K966" s="13" t="s">
        <v>2706</v>
      </c>
      <c r="L966" s="13" t="s">
        <v>2738</v>
      </c>
      <c r="M966" s="13" t="s">
        <v>2863</v>
      </c>
      <c r="N966" s="34">
        <v>0</v>
      </c>
      <c r="O966" s="34">
        <v>0</v>
      </c>
      <c r="P966" s="34">
        <v>0</v>
      </c>
      <c r="Q966" s="34">
        <v>0</v>
      </c>
      <c r="R966" s="34">
        <v>0</v>
      </c>
      <c r="S966" s="34">
        <v>34</v>
      </c>
    </row>
    <row r="967" spans="1:19" ht="16.5" customHeight="1">
      <c r="A967" s="23">
        <v>2018</v>
      </c>
      <c r="B967" s="13" t="s">
        <v>1886</v>
      </c>
      <c r="C967" s="13" t="s">
        <v>23</v>
      </c>
      <c r="D967" s="13" t="s">
        <v>205</v>
      </c>
      <c r="E967" s="13" t="s">
        <v>26</v>
      </c>
      <c r="F967" s="13"/>
      <c r="G967" s="13" t="s">
        <v>4747</v>
      </c>
      <c r="H967" s="13" t="s">
        <v>6</v>
      </c>
      <c r="I967" s="13" t="s">
        <v>2190</v>
      </c>
      <c r="J967" s="13" t="s">
        <v>2706</v>
      </c>
      <c r="K967" s="13" t="s">
        <v>2706</v>
      </c>
      <c r="L967" s="13" t="s">
        <v>2738</v>
      </c>
      <c r="M967" s="13" t="s">
        <v>2777</v>
      </c>
      <c r="N967" s="34">
        <v>0</v>
      </c>
      <c r="O967" s="34">
        <v>0</v>
      </c>
      <c r="P967" s="34">
        <v>0</v>
      </c>
      <c r="Q967" s="34">
        <v>0</v>
      </c>
      <c r="R967" s="34">
        <v>0</v>
      </c>
      <c r="S967" s="34">
        <v>34</v>
      </c>
    </row>
    <row r="968" spans="1:19" ht="16.5" customHeight="1">
      <c r="A968" s="23">
        <v>2018</v>
      </c>
      <c r="B968" s="13" t="s">
        <v>1886</v>
      </c>
      <c r="C968" s="13" t="s">
        <v>23</v>
      </c>
      <c r="D968" s="13" t="s">
        <v>205</v>
      </c>
      <c r="E968" s="13" t="s">
        <v>27</v>
      </c>
      <c r="F968" s="13"/>
      <c r="G968" s="13" t="s">
        <v>4747</v>
      </c>
      <c r="H968" s="13" t="s">
        <v>6</v>
      </c>
      <c r="I968" s="13" t="s">
        <v>2190</v>
      </c>
      <c r="J968" s="13" t="s">
        <v>2706</v>
      </c>
      <c r="K968" s="13" t="s">
        <v>2706</v>
      </c>
      <c r="L968" s="13" t="s">
        <v>2738</v>
      </c>
      <c r="M968" s="13" t="s">
        <v>2775</v>
      </c>
      <c r="N968" s="34">
        <v>0</v>
      </c>
      <c r="O968" s="34">
        <v>0</v>
      </c>
      <c r="P968" s="34">
        <v>0</v>
      </c>
      <c r="Q968" s="34">
        <v>0</v>
      </c>
      <c r="R968" s="34">
        <v>0</v>
      </c>
      <c r="S968" s="34">
        <v>24</v>
      </c>
    </row>
    <row r="969" spans="1:19" ht="16.5" customHeight="1">
      <c r="A969" s="23">
        <v>2018</v>
      </c>
      <c r="B969" s="13" t="s">
        <v>1886</v>
      </c>
      <c r="C969" s="13" t="s">
        <v>23</v>
      </c>
      <c r="D969" s="13" t="s">
        <v>205</v>
      </c>
      <c r="E969" s="13" t="s">
        <v>28</v>
      </c>
      <c r="F969" s="13"/>
      <c r="G969" s="13" t="s">
        <v>4747</v>
      </c>
      <c r="H969" s="13" t="s">
        <v>6</v>
      </c>
      <c r="I969" s="13" t="s">
        <v>2190</v>
      </c>
      <c r="J969" s="13" t="s">
        <v>2706</v>
      </c>
      <c r="K969" s="13" t="s">
        <v>2706</v>
      </c>
      <c r="L969" s="13" t="s">
        <v>2738</v>
      </c>
      <c r="M969" s="13" t="s">
        <v>2882</v>
      </c>
      <c r="N969" s="34">
        <v>0</v>
      </c>
      <c r="O969" s="34">
        <v>0</v>
      </c>
      <c r="P969" s="34">
        <v>0</v>
      </c>
      <c r="Q969" s="34">
        <v>0</v>
      </c>
      <c r="R969" s="34">
        <v>0</v>
      </c>
      <c r="S969" s="34">
        <v>37</v>
      </c>
    </row>
    <row r="970" spans="1:19" ht="16.5" customHeight="1">
      <c r="A970" s="23">
        <v>2018</v>
      </c>
      <c r="B970" s="13" t="s">
        <v>1886</v>
      </c>
      <c r="C970" s="13" t="s">
        <v>23</v>
      </c>
      <c r="D970" s="13" t="s">
        <v>205</v>
      </c>
      <c r="E970" s="13" t="s">
        <v>29</v>
      </c>
      <c r="F970" s="13"/>
      <c r="G970" s="13" t="s">
        <v>4747</v>
      </c>
      <c r="H970" s="13" t="s">
        <v>6</v>
      </c>
      <c r="I970" s="13" t="s">
        <v>2190</v>
      </c>
      <c r="J970" s="13" t="s">
        <v>2706</v>
      </c>
      <c r="K970" s="13" t="s">
        <v>2706</v>
      </c>
      <c r="L970" s="13" t="s">
        <v>2738</v>
      </c>
      <c r="M970" s="13" t="s">
        <v>2771</v>
      </c>
      <c r="N970" s="34">
        <v>0</v>
      </c>
      <c r="O970" s="34">
        <v>0</v>
      </c>
      <c r="P970" s="34">
        <v>0</v>
      </c>
      <c r="Q970" s="34">
        <v>0</v>
      </c>
      <c r="R970" s="34">
        <v>0</v>
      </c>
      <c r="S970" s="34">
        <v>36</v>
      </c>
    </row>
    <row r="971" spans="1:19" ht="16.5" customHeight="1">
      <c r="A971" s="23">
        <v>2018</v>
      </c>
      <c r="B971" s="13" t="s">
        <v>1886</v>
      </c>
      <c r="C971" s="13" t="s">
        <v>23</v>
      </c>
      <c r="D971" s="13" t="s">
        <v>205</v>
      </c>
      <c r="E971" s="13" t="s">
        <v>30</v>
      </c>
      <c r="F971" s="13"/>
      <c r="G971" s="13" t="s">
        <v>4747</v>
      </c>
      <c r="H971" s="13" t="s">
        <v>6</v>
      </c>
      <c r="I971" s="13" t="s">
        <v>2190</v>
      </c>
      <c r="J971" s="13" t="s">
        <v>2706</v>
      </c>
      <c r="K971" s="13" t="s">
        <v>2706</v>
      </c>
      <c r="L971" s="13" t="s">
        <v>2738</v>
      </c>
      <c r="M971" s="13" t="s">
        <v>2880</v>
      </c>
      <c r="N971" s="34">
        <v>0</v>
      </c>
      <c r="O971" s="34">
        <v>0</v>
      </c>
      <c r="P971" s="34">
        <v>0</v>
      </c>
      <c r="Q971" s="34">
        <v>0</v>
      </c>
      <c r="R971" s="34">
        <v>0</v>
      </c>
      <c r="S971" s="34">
        <v>36</v>
      </c>
    </row>
    <row r="972" spans="1:19" ht="16.5" customHeight="1">
      <c r="A972" s="23">
        <v>2018</v>
      </c>
      <c r="B972" s="13" t="s">
        <v>1886</v>
      </c>
      <c r="C972" s="13" t="s">
        <v>23</v>
      </c>
      <c r="D972" s="13" t="s">
        <v>205</v>
      </c>
      <c r="E972" s="13" t="s">
        <v>31</v>
      </c>
      <c r="F972" s="13"/>
      <c r="G972" s="13" t="s">
        <v>4747</v>
      </c>
      <c r="H972" s="13" t="s">
        <v>6</v>
      </c>
      <c r="I972" s="13" t="s">
        <v>2190</v>
      </c>
      <c r="J972" s="13" t="s">
        <v>2706</v>
      </c>
      <c r="K972" s="13" t="s">
        <v>2706</v>
      </c>
      <c r="L972" s="13" t="s">
        <v>2738</v>
      </c>
      <c r="M972" s="13" t="s">
        <v>2770</v>
      </c>
      <c r="N972" s="34">
        <v>0</v>
      </c>
      <c r="O972" s="34">
        <v>0</v>
      </c>
      <c r="P972" s="34">
        <v>0</v>
      </c>
      <c r="Q972" s="34">
        <v>0</v>
      </c>
      <c r="R972" s="34">
        <v>0</v>
      </c>
      <c r="S972" s="34">
        <v>24</v>
      </c>
    </row>
    <row r="973" spans="1:19" ht="16.5" customHeight="1">
      <c r="A973" s="23">
        <v>2018</v>
      </c>
      <c r="B973" s="13" t="s">
        <v>1886</v>
      </c>
      <c r="C973" s="13" t="s">
        <v>23</v>
      </c>
      <c r="D973" s="13" t="s">
        <v>205</v>
      </c>
      <c r="E973" s="13" t="s">
        <v>32</v>
      </c>
      <c r="F973" s="13"/>
      <c r="G973" s="13" t="s">
        <v>4747</v>
      </c>
      <c r="H973" s="13" t="s">
        <v>6</v>
      </c>
      <c r="I973" s="13" t="s">
        <v>2190</v>
      </c>
      <c r="J973" s="13" t="s">
        <v>2706</v>
      </c>
      <c r="K973" s="13" t="s">
        <v>2706</v>
      </c>
      <c r="L973" s="13" t="s">
        <v>2738</v>
      </c>
      <c r="M973" s="13" t="s">
        <v>2769</v>
      </c>
      <c r="N973" s="34">
        <v>0</v>
      </c>
      <c r="O973" s="34">
        <v>0</v>
      </c>
      <c r="P973" s="34">
        <v>0</v>
      </c>
      <c r="Q973" s="34">
        <v>0</v>
      </c>
      <c r="R973" s="34">
        <v>0</v>
      </c>
      <c r="S973" s="34">
        <v>32</v>
      </c>
    </row>
    <row r="974" spans="1:19" ht="16.5" customHeight="1">
      <c r="A974" s="23">
        <v>2018</v>
      </c>
      <c r="B974" s="13" t="s">
        <v>1886</v>
      </c>
      <c r="C974" s="13" t="s">
        <v>23</v>
      </c>
      <c r="D974" s="13" t="s">
        <v>205</v>
      </c>
      <c r="E974" s="13" t="s">
        <v>33</v>
      </c>
      <c r="F974" s="13"/>
      <c r="G974" s="13" t="s">
        <v>4747</v>
      </c>
      <c r="H974" s="13" t="s">
        <v>6</v>
      </c>
      <c r="I974" s="13" t="s">
        <v>2190</v>
      </c>
      <c r="J974" s="13" t="s">
        <v>2706</v>
      </c>
      <c r="K974" s="13" t="s">
        <v>2706</v>
      </c>
      <c r="L974" s="13" t="s">
        <v>2738</v>
      </c>
      <c r="M974" s="13" t="s">
        <v>2768</v>
      </c>
      <c r="N974" s="34">
        <v>0</v>
      </c>
      <c r="O974" s="34">
        <v>0</v>
      </c>
      <c r="P974" s="34">
        <v>0</v>
      </c>
      <c r="Q974" s="34">
        <v>0</v>
      </c>
      <c r="R974" s="34">
        <v>0</v>
      </c>
      <c r="S974" s="34">
        <v>24</v>
      </c>
    </row>
    <row r="975" spans="1:19" ht="16.5" customHeight="1">
      <c r="A975" s="23">
        <v>2018</v>
      </c>
      <c r="B975" s="13" t="s">
        <v>1886</v>
      </c>
      <c r="C975" s="13" t="s">
        <v>23</v>
      </c>
      <c r="D975" s="13" t="s">
        <v>205</v>
      </c>
      <c r="E975" s="13" t="s">
        <v>34</v>
      </c>
      <c r="F975" s="13"/>
      <c r="G975" s="13" t="s">
        <v>4747</v>
      </c>
      <c r="H975" s="13" t="s">
        <v>6</v>
      </c>
      <c r="I975" s="13" t="s">
        <v>2190</v>
      </c>
      <c r="J975" s="13" t="s">
        <v>2706</v>
      </c>
      <c r="K975" s="13" t="s">
        <v>2706</v>
      </c>
      <c r="L975" s="13" t="s">
        <v>2738</v>
      </c>
      <c r="M975" s="13" t="s">
        <v>2766</v>
      </c>
      <c r="N975" s="34">
        <v>0</v>
      </c>
      <c r="O975" s="34">
        <v>0</v>
      </c>
      <c r="P975" s="34">
        <v>0</v>
      </c>
      <c r="Q975" s="34">
        <v>0</v>
      </c>
      <c r="R975" s="34">
        <v>0</v>
      </c>
      <c r="S975" s="34">
        <v>36</v>
      </c>
    </row>
    <row r="976" spans="1:19" ht="16.5" customHeight="1">
      <c r="A976" s="23">
        <v>2018</v>
      </c>
      <c r="B976" s="13" t="s">
        <v>1886</v>
      </c>
      <c r="C976" s="13" t="s">
        <v>23</v>
      </c>
      <c r="D976" s="13" t="s">
        <v>205</v>
      </c>
      <c r="E976" s="13" t="s">
        <v>35</v>
      </c>
      <c r="F976" s="13"/>
      <c r="G976" s="13" t="s">
        <v>4747</v>
      </c>
      <c r="H976" s="13" t="s">
        <v>6</v>
      </c>
      <c r="I976" s="13" t="s">
        <v>2190</v>
      </c>
      <c r="J976" s="13" t="s">
        <v>2706</v>
      </c>
      <c r="K976" s="13" t="s">
        <v>2706</v>
      </c>
      <c r="L976" s="13" t="s">
        <v>2738</v>
      </c>
      <c r="M976" s="13" t="s">
        <v>2754</v>
      </c>
      <c r="N976" s="34">
        <v>0</v>
      </c>
      <c r="O976" s="34">
        <v>0</v>
      </c>
      <c r="P976" s="34">
        <v>0</v>
      </c>
      <c r="Q976" s="34">
        <v>0</v>
      </c>
      <c r="R976" s="34">
        <v>0</v>
      </c>
      <c r="S976" s="34">
        <v>45</v>
      </c>
    </row>
    <row r="977" spans="1:19" ht="16.5" customHeight="1">
      <c r="A977" s="23">
        <v>2018</v>
      </c>
      <c r="B977" s="13" t="s">
        <v>1886</v>
      </c>
      <c r="C977" s="13" t="s">
        <v>23</v>
      </c>
      <c r="D977" s="13" t="s">
        <v>206</v>
      </c>
      <c r="E977" s="13" t="s">
        <v>36</v>
      </c>
      <c r="F977" s="13"/>
      <c r="G977" s="13" t="s">
        <v>4747</v>
      </c>
      <c r="H977" s="13" t="s">
        <v>6</v>
      </c>
      <c r="I977" s="13" t="s">
        <v>2190</v>
      </c>
      <c r="J977" s="13" t="s">
        <v>2706</v>
      </c>
      <c r="K977" s="13" t="s">
        <v>2706</v>
      </c>
      <c r="L977" s="13" t="s">
        <v>2738</v>
      </c>
      <c r="M977" s="13" t="s">
        <v>2848</v>
      </c>
      <c r="N977" s="34">
        <v>0</v>
      </c>
      <c r="O977" s="34">
        <v>0</v>
      </c>
      <c r="P977" s="34">
        <v>0</v>
      </c>
      <c r="Q977" s="34">
        <v>0</v>
      </c>
      <c r="R977" s="34">
        <v>0</v>
      </c>
      <c r="S977" s="34">
        <v>54</v>
      </c>
    </row>
    <row r="978" spans="1:19" ht="16.5" customHeight="1">
      <c r="A978" s="23">
        <v>2018</v>
      </c>
      <c r="B978" s="13" t="s">
        <v>1886</v>
      </c>
      <c r="C978" s="13" t="s">
        <v>23</v>
      </c>
      <c r="D978" s="13" t="s">
        <v>206</v>
      </c>
      <c r="E978" s="13" t="s">
        <v>37</v>
      </c>
      <c r="F978" s="13"/>
      <c r="G978" s="13" t="s">
        <v>4747</v>
      </c>
      <c r="H978" s="13" t="s">
        <v>6</v>
      </c>
      <c r="I978" s="13" t="s">
        <v>2931</v>
      </c>
      <c r="J978" s="13" t="s">
        <v>2706</v>
      </c>
      <c r="K978" s="13" t="s">
        <v>2706</v>
      </c>
      <c r="L978" s="13" t="s">
        <v>2738</v>
      </c>
      <c r="M978" s="13" t="s">
        <v>2847</v>
      </c>
      <c r="N978" s="34">
        <v>0</v>
      </c>
      <c r="O978" s="34">
        <v>0</v>
      </c>
      <c r="P978" s="34">
        <v>0</v>
      </c>
      <c r="Q978" s="34">
        <v>0</v>
      </c>
      <c r="R978" s="34">
        <v>0</v>
      </c>
      <c r="S978" s="34">
        <v>55</v>
      </c>
    </row>
    <row r="979" spans="1:19" ht="16.5" customHeight="1">
      <c r="A979" s="23">
        <v>2018</v>
      </c>
      <c r="B979" s="13" t="s">
        <v>1886</v>
      </c>
      <c r="C979" s="13" t="s">
        <v>23</v>
      </c>
      <c r="D979" s="13" t="s">
        <v>206</v>
      </c>
      <c r="E979" s="13" t="s">
        <v>38</v>
      </c>
      <c r="F979" s="13"/>
      <c r="G979" s="13" t="s">
        <v>4747</v>
      </c>
      <c r="H979" s="13" t="s">
        <v>6</v>
      </c>
      <c r="I979" s="13" t="s">
        <v>2394</v>
      </c>
      <c r="J979" s="13" t="s">
        <v>3011</v>
      </c>
      <c r="K979" s="13">
        <v>8</v>
      </c>
      <c r="L979" s="13" t="s">
        <v>2738</v>
      </c>
      <c r="M979" s="13" t="s">
        <v>2828</v>
      </c>
      <c r="N979" s="34">
        <v>0</v>
      </c>
      <c r="O979" s="34">
        <v>0</v>
      </c>
      <c r="P979" s="34">
        <v>0</v>
      </c>
      <c r="Q979" s="34">
        <v>0</v>
      </c>
      <c r="R979" s="34">
        <v>0</v>
      </c>
      <c r="S979" s="34">
        <v>46</v>
      </c>
    </row>
    <row r="980" spans="1:19" ht="16.5" customHeight="1">
      <c r="A980" s="23">
        <v>2018</v>
      </c>
      <c r="B980" s="13" t="s">
        <v>1886</v>
      </c>
      <c r="C980" s="13" t="s">
        <v>23</v>
      </c>
      <c r="D980" s="13" t="s">
        <v>206</v>
      </c>
      <c r="E980" s="13" t="s">
        <v>38</v>
      </c>
      <c r="F980" s="13"/>
      <c r="G980" s="13" t="s">
        <v>2391</v>
      </c>
      <c r="H980" s="13" t="s">
        <v>6</v>
      </c>
      <c r="I980" s="13" t="s">
        <v>2931</v>
      </c>
      <c r="J980" s="13" t="s">
        <v>2706</v>
      </c>
      <c r="K980" s="13" t="s">
        <v>2706</v>
      </c>
      <c r="L980" s="13" t="s">
        <v>2738</v>
      </c>
      <c r="M980" s="13" t="s">
        <v>2743</v>
      </c>
      <c r="N980" s="34">
        <v>0</v>
      </c>
      <c r="O980" s="34">
        <v>0</v>
      </c>
      <c r="P980" s="34">
        <v>0</v>
      </c>
      <c r="Q980" s="34">
        <v>0</v>
      </c>
      <c r="R980" s="34">
        <v>0</v>
      </c>
      <c r="S980" s="34">
        <v>46</v>
      </c>
    </row>
    <row r="981" spans="1:19" ht="16.5" customHeight="1">
      <c r="A981" s="23">
        <v>2018</v>
      </c>
      <c r="B981" s="13" t="s">
        <v>1886</v>
      </c>
      <c r="C981" s="13" t="s">
        <v>23</v>
      </c>
      <c r="D981" s="13" t="s">
        <v>206</v>
      </c>
      <c r="E981" s="13" t="s">
        <v>39</v>
      </c>
      <c r="F981" s="13"/>
      <c r="G981" s="13" t="s">
        <v>4747</v>
      </c>
      <c r="H981" s="13" t="s">
        <v>6</v>
      </c>
      <c r="I981" s="13" t="s">
        <v>2190</v>
      </c>
      <c r="J981" s="13" t="s">
        <v>2706</v>
      </c>
      <c r="K981" s="13" t="s">
        <v>2706</v>
      </c>
      <c r="L981" s="13" t="s">
        <v>2738</v>
      </c>
      <c r="M981" s="13" t="s">
        <v>2827</v>
      </c>
      <c r="N981" s="34">
        <v>0</v>
      </c>
      <c r="O981" s="34">
        <v>0</v>
      </c>
      <c r="P981" s="34">
        <v>0</v>
      </c>
      <c r="Q981" s="34">
        <v>0</v>
      </c>
      <c r="R981" s="34">
        <v>0</v>
      </c>
      <c r="S981" s="34">
        <v>57</v>
      </c>
    </row>
    <row r="982" spans="1:19" ht="16.5" customHeight="1">
      <c r="A982" s="23">
        <v>2018</v>
      </c>
      <c r="B982" s="13" t="s">
        <v>1886</v>
      </c>
      <c r="C982" s="13" t="s">
        <v>23</v>
      </c>
      <c r="D982" s="13" t="s">
        <v>206</v>
      </c>
      <c r="E982" s="13" t="s">
        <v>1875</v>
      </c>
      <c r="F982" s="13"/>
      <c r="G982" s="13" t="s">
        <v>4747</v>
      </c>
      <c r="H982" s="13" t="s">
        <v>6</v>
      </c>
      <c r="I982" s="13" t="s">
        <v>2190</v>
      </c>
      <c r="J982" s="13" t="s">
        <v>2706</v>
      </c>
      <c r="K982" s="13" t="s">
        <v>2706</v>
      </c>
      <c r="L982" s="13" t="s">
        <v>2738</v>
      </c>
      <c r="M982" s="13" t="s">
        <v>2818</v>
      </c>
      <c r="N982" s="34">
        <v>0</v>
      </c>
      <c r="O982" s="34">
        <v>0</v>
      </c>
      <c r="P982" s="34">
        <v>0</v>
      </c>
      <c r="Q982" s="34">
        <v>0</v>
      </c>
      <c r="R982" s="34">
        <v>0</v>
      </c>
      <c r="S982" s="34">
        <v>49</v>
      </c>
    </row>
    <row r="983" spans="1:19" ht="16.5" customHeight="1">
      <c r="A983" s="23">
        <v>2018</v>
      </c>
      <c r="B983" s="13" t="s">
        <v>1886</v>
      </c>
      <c r="C983" s="13" t="s">
        <v>23</v>
      </c>
      <c r="D983" s="13" t="s">
        <v>6702</v>
      </c>
      <c r="E983" s="13" t="s">
        <v>1453</v>
      </c>
      <c r="F983" s="13"/>
      <c r="G983" s="13" t="s">
        <v>4747</v>
      </c>
      <c r="H983" s="13" t="s">
        <v>6</v>
      </c>
      <c r="I983" s="13" t="s">
        <v>2394</v>
      </c>
      <c r="J983" s="13" t="s">
        <v>2941</v>
      </c>
      <c r="K983" s="13">
        <v>6</v>
      </c>
      <c r="L983" s="13" t="s">
        <v>2738</v>
      </c>
      <c r="M983" s="13" t="s">
        <v>2924</v>
      </c>
      <c r="N983" s="34">
        <v>104</v>
      </c>
      <c r="O983" s="34">
        <v>24</v>
      </c>
      <c r="P983" s="34">
        <v>16</v>
      </c>
      <c r="Q983" s="34">
        <v>40</v>
      </c>
      <c r="R983" s="34">
        <v>16</v>
      </c>
      <c r="S983" s="34">
        <v>0</v>
      </c>
    </row>
    <row r="984" spans="1:19" ht="16.5" customHeight="1">
      <c r="A984" s="23">
        <v>2018</v>
      </c>
      <c r="B984" s="13" t="s">
        <v>1886</v>
      </c>
      <c r="C984" s="13" t="s">
        <v>23</v>
      </c>
      <c r="D984" s="13" t="s">
        <v>6702</v>
      </c>
      <c r="E984" s="13" t="s">
        <v>1460</v>
      </c>
      <c r="F984" s="13"/>
      <c r="G984" s="13" t="s">
        <v>4747</v>
      </c>
      <c r="H984" s="13" t="s">
        <v>6</v>
      </c>
      <c r="I984" s="13" t="s">
        <v>2394</v>
      </c>
      <c r="J984" s="13" t="s">
        <v>2976</v>
      </c>
      <c r="K984" s="13">
        <v>4</v>
      </c>
      <c r="L984" s="13" t="s">
        <v>2738</v>
      </c>
      <c r="M984" s="13" t="s">
        <v>2914</v>
      </c>
      <c r="N984" s="34">
        <v>112</v>
      </c>
      <c r="O984" s="34">
        <v>20</v>
      </c>
      <c r="P984" s="34">
        <v>12</v>
      </c>
      <c r="Q984" s="34">
        <v>32</v>
      </c>
      <c r="R984" s="34">
        <v>16</v>
      </c>
      <c r="S984" s="34">
        <v>0</v>
      </c>
    </row>
    <row r="985" spans="1:19" ht="16.5" customHeight="1">
      <c r="A985" s="23">
        <v>2018</v>
      </c>
      <c r="B985" s="13" t="s">
        <v>1886</v>
      </c>
      <c r="C985" s="13" t="s">
        <v>23</v>
      </c>
      <c r="D985" s="13" t="s">
        <v>6702</v>
      </c>
      <c r="E985" s="13" t="s">
        <v>1464</v>
      </c>
      <c r="F985" s="13"/>
      <c r="G985" s="13" t="s">
        <v>4747</v>
      </c>
      <c r="H985" s="13" t="s">
        <v>6</v>
      </c>
      <c r="I985" s="13" t="s">
        <v>2394</v>
      </c>
      <c r="J985" s="13" t="s">
        <v>2943</v>
      </c>
      <c r="K985" s="13">
        <v>8</v>
      </c>
      <c r="L985" s="13" t="s">
        <v>2738</v>
      </c>
      <c r="M985" s="13" t="s">
        <v>2901</v>
      </c>
      <c r="N985" s="34">
        <v>112</v>
      </c>
      <c r="O985" s="34">
        <v>16</v>
      </c>
      <c r="P985" s="34">
        <v>16</v>
      </c>
      <c r="Q985" s="34">
        <v>32</v>
      </c>
      <c r="R985" s="34">
        <v>16</v>
      </c>
      <c r="S985" s="34">
        <v>0</v>
      </c>
    </row>
    <row r="986" spans="1:19" ht="16.5" customHeight="1">
      <c r="A986" s="23">
        <v>2018</v>
      </c>
      <c r="B986" s="13" t="s">
        <v>1886</v>
      </c>
      <c r="C986" s="13" t="s">
        <v>41</v>
      </c>
      <c r="D986" s="13" t="s">
        <v>207</v>
      </c>
      <c r="E986" s="13" t="s">
        <v>59</v>
      </c>
      <c r="F986" s="13"/>
      <c r="G986" s="13" t="s">
        <v>4747</v>
      </c>
      <c r="H986" s="13" t="s">
        <v>6</v>
      </c>
      <c r="I986" s="13" t="s">
        <v>2931</v>
      </c>
      <c r="J986" s="13" t="s">
        <v>2706</v>
      </c>
      <c r="K986" s="13" t="s">
        <v>2706</v>
      </c>
      <c r="L986" s="13" t="s">
        <v>2738</v>
      </c>
      <c r="M986" s="13" t="s">
        <v>2911</v>
      </c>
      <c r="N986" s="34">
        <v>0</v>
      </c>
      <c r="O986" s="34">
        <v>0</v>
      </c>
      <c r="P986" s="34">
        <v>0</v>
      </c>
      <c r="Q986" s="34">
        <v>0</v>
      </c>
      <c r="R986" s="34">
        <v>0</v>
      </c>
      <c r="S986" s="34">
        <v>110</v>
      </c>
    </row>
    <row r="987" spans="1:19" ht="16.5" customHeight="1">
      <c r="A987" s="23">
        <v>2018</v>
      </c>
      <c r="B987" s="13" t="s">
        <v>1886</v>
      </c>
      <c r="C987" s="13" t="s">
        <v>41</v>
      </c>
      <c r="D987" s="13" t="s">
        <v>205</v>
      </c>
      <c r="E987" s="13" t="s">
        <v>42</v>
      </c>
      <c r="F987" s="13"/>
      <c r="G987" s="13" t="s">
        <v>4747</v>
      </c>
      <c r="H987" s="13" t="s">
        <v>6</v>
      </c>
      <c r="I987" s="13" t="s">
        <v>2190</v>
      </c>
      <c r="J987" s="13" t="s">
        <v>2706</v>
      </c>
      <c r="K987" s="13" t="s">
        <v>2706</v>
      </c>
      <c r="L987" s="13" t="s">
        <v>2738</v>
      </c>
      <c r="M987" s="13" t="s">
        <v>2896</v>
      </c>
      <c r="N987" s="34">
        <v>0</v>
      </c>
      <c r="O987" s="34">
        <v>0</v>
      </c>
      <c r="P987" s="34">
        <v>0</v>
      </c>
      <c r="Q987" s="34">
        <v>0</v>
      </c>
      <c r="R987" s="34">
        <v>0</v>
      </c>
      <c r="S987" s="34">
        <v>28</v>
      </c>
    </row>
    <row r="988" spans="1:19" ht="16.5" customHeight="1">
      <c r="A988" s="23">
        <v>2018</v>
      </c>
      <c r="B988" s="13" t="s">
        <v>1886</v>
      </c>
      <c r="C988" s="13" t="s">
        <v>41</v>
      </c>
      <c r="D988" s="13" t="s">
        <v>205</v>
      </c>
      <c r="E988" s="13" t="s">
        <v>43</v>
      </c>
      <c r="F988" s="13"/>
      <c r="G988" s="13" t="s">
        <v>4747</v>
      </c>
      <c r="H988" s="13" t="s">
        <v>6</v>
      </c>
      <c r="I988" s="13" t="s">
        <v>2190</v>
      </c>
      <c r="J988" s="13" t="s">
        <v>2706</v>
      </c>
      <c r="K988" s="13" t="s">
        <v>2706</v>
      </c>
      <c r="L988" s="13" t="s">
        <v>2738</v>
      </c>
      <c r="M988" s="13" t="s">
        <v>2895</v>
      </c>
      <c r="N988" s="34">
        <v>0</v>
      </c>
      <c r="O988" s="34">
        <v>0</v>
      </c>
      <c r="P988" s="34">
        <v>0</v>
      </c>
      <c r="Q988" s="34">
        <v>0</v>
      </c>
      <c r="R988" s="34">
        <v>0</v>
      </c>
      <c r="S988" s="34">
        <v>30</v>
      </c>
    </row>
    <row r="989" spans="1:19" ht="16.5" customHeight="1">
      <c r="A989" s="23">
        <v>2018</v>
      </c>
      <c r="B989" s="13" t="s">
        <v>1886</v>
      </c>
      <c r="C989" s="13" t="s">
        <v>41</v>
      </c>
      <c r="D989" s="13" t="s">
        <v>205</v>
      </c>
      <c r="E989" s="13" t="s">
        <v>44</v>
      </c>
      <c r="F989" s="13"/>
      <c r="G989" s="13" t="s">
        <v>4747</v>
      </c>
      <c r="H989" s="13" t="s">
        <v>6</v>
      </c>
      <c r="I989" s="13" t="s">
        <v>2190</v>
      </c>
      <c r="J989" s="13" t="s">
        <v>2706</v>
      </c>
      <c r="K989" s="13" t="s">
        <v>2706</v>
      </c>
      <c r="L989" s="13" t="s">
        <v>2738</v>
      </c>
      <c r="M989" s="13" t="s">
        <v>2776</v>
      </c>
      <c r="N989" s="34">
        <v>0</v>
      </c>
      <c r="O989" s="34">
        <v>0</v>
      </c>
      <c r="P989" s="34">
        <v>0</v>
      </c>
      <c r="Q989" s="34">
        <v>0</v>
      </c>
      <c r="R989" s="34">
        <v>0</v>
      </c>
      <c r="S989" s="34">
        <v>26</v>
      </c>
    </row>
    <row r="990" spans="1:19" ht="16.5" customHeight="1">
      <c r="A990" s="23">
        <v>2018</v>
      </c>
      <c r="B990" s="13" t="s">
        <v>1886</v>
      </c>
      <c r="C990" s="13" t="s">
        <v>41</v>
      </c>
      <c r="D990" s="13" t="s">
        <v>205</v>
      </c>
      <c r="E990" s="13" t="s">
        <v>2637</v>
      </c>
      <c r="F990" s="13"/>
      <c r="G990" s="13" t="s">
        <v>4747</v>
      </c>
      <c r="H990" s="13" t="s">
        <v>6</v>
      </c>
      <c r="I990" s="13" t="s">
        <v>2190</v>
      </c>
      <c r="J990" s="13" t="s">
        <v>2706</v>
      </c>
      <c r="K990" s="13" t="s">
        <v>2706</v>
      </c>
      <c r="L990" s="13" t="s">
        <v>2738</v>
      </c>
      <c r="M990" s="13" t="s">
        <v>2744</v>
      </c>
      <c r="N990" s="34">
        <v>0</v>
      </c>
      <c r="O990" s="34">
        <v>0</v>
      </c>
      <c r="P990" s="34">
        <v>0</v>
      </c>
      <c r="Q990" s="34">
        <v>0</v>
      </c>
      <c r="R990" s="34">
        <v>0</v>
      </c>
      <c r="S990" s="34">
        <v>29</v>
      </c>
    </row>
    <row r="991" spans="1:19" ht="16.5" customHeight="1">
      <c r="A991" s="23">
        <v>2018</v>
      </c>
      <c r="B991" s="13" t="s">
        <v>1886</v>
      </c>
      <c r="C991" s="13" t="s">
        <v>41</v>
      </c>
      <c r="D991" s="13" t="s">
        <v>205</v>
      </c>
      <c r="E991" s="13" t="s">
        <v>46</v>
      </c>
      <c r="F991" s="13"/>
      <c r="G991" s="13" t="s">
        <v>4747</v>
      </c>
      <c r="H991" s="13" t="s">
        <v>6</v>
      </c>
      <c r="I991" s="13" t="s">
        <v>2190</v>
      </c>
      <c r="J991" s="13" t="s">
        <v>2706</v>
      </c>
      <c r="K991" s="13" t="s">
        <v>2706</v>
      </c>
      <c r="L991" s="13" t="s">
        <v>2738</v>
      </c>
      <c r="M991" s="13" t="s">
        <v>2894</v>
      </c>
      <c r="N991" s="34">
        <v>0</v>
      </c>
      <c r="O991" s="34">
        <v>0</v>
      </c>
      <c r="P991" s="34">
        <v>0</v>
      </c>
      <c r="Q991" s="34">
        <v>0</v>
      </c>
      <c r="R991" s="34">
        <v>0</v>
      </c>
      <c r="S991" s="34">
        <v>27</v>
      </c>
    </row>
    <row r="992" spans="1:19" ht="16.5" customHeight="1">
      <c r="A992" s="23">
        <v>2018</v>
      </c>
      <c r="B992" s="13" t="s">
        <v>1886</v>
      </c>
      <c r="C992" s="13" t="s">
        <v>41</v>
      </c>
      <c r="D992" s="13" t="s">
        <v>205</v>
      </c>
      <c r="E992" s="13" t="s">
        <v>47</v>
      </c>
      <c r="F992" s="13"/>
      <c r="G992" s="13" t="s">
        <v>4747</v>
      </c>
      <c r="H992" s="13" t="s">
        <v>6</v>
      </c>
      <c r="I992" s="13" t="s">
        <v>2190</v>
      </c>
      <c r="J992" s="13" t="s">
        <v>2706</v>
      </c>
      <c r="K992" s="13" t="s">
        <v>2706</v>
      </c>
      <c r="L992" s="13" t="s">
        <v>2738</v>
      </c>
      <c r="M992" s="13" t="s">
        <v>2893</v>
      </c>
      <c r="N992" s="34">
        <v>0</v>
      </c>
      <c r="O992" s="34">
        <v>0</v>
      </c>
      <c r="P992" s="34">
        <v>0</v>
      </c>
      <c r="Q992" s="34">
        <v>0</v>
      </c>
      <c r="R992" s="34">
        <v>0</v>
      </c>
      <c r="S992" s="34">
        <v>25</v>
      </c>
    </row>
    <row r="993" spans="1:19" ht="16.5" customHeight="1">
      <c r="A993" s="23">
        <v>2018</v>
      </c>
      <c r="B993" s="13" t="s">
        <v>1886</v>
      </c>
      <c r="C993" s="13" t="s">
        <v>41</v>
      </c>
      <c r="D993" s="13" t="s">
        <v>205</v>
      </c>
      <c r="E993" s="13" t="s">
        <v>47</v>
      </c>
      <c r="F993" s="13"/>
      <c r="G993" s="13" t="s">
        <v>3868</v>
      </c>
      <c r="H993" s="13" t="s">
        <v>6</v>
      </c>
      <c r="I993" s="13" t="s">
        <v>2190</v>
      </c>
      <c r="J993" s="13" t="s">
        <v>2706</v>
      </c>
      <c r="K993" s="13" t="s">
        <v>2706</v>
      </c>
      <c r="L993" s="13" t="s">
        <v>2738</v>
      </c>
      <c r="M993" s="13" t="s">
        <v>2861</v>
      </c>
      <c r="N993" s="34">
        <v>0</v>
      </c>
      <c r="O993" s="34">
        <v>0</v>
      </c>
      <c r="P993" s="34">
        <v>0</v>
      </c>
      <c r="Q993" s="34">
        <v>0</v>
      </c>
      <c r="R993" s="34">
        <v>0</v>
      </c>
      <c r="S993" s="34">
        <v>30</v>
      </c>
    </row>
    <row r="994" spans="1:19" ht="16.5" customHeight="1">
      <c r="A994" s="23">
        <v>2018</v>
      </c>
      <c r="B994" s="13" t="s">
        <v>1886</v>
      </c>
      <c r="C994" s="13" t="s">
        <v>41</v>
      </c>
      <c r="D994" s="13" t="s">
        <v>205</v>
      </c>
      <c r="E994" s="13" t="s">
        <v>48</v>
      </c>
      <c r="F994" s="13"/>
      <c r="G994" s="13" t="s">
        <v>4747</v>
      </c>
      <c r="H994" s="13" t="s">
        <v>6</v>
      </c>
      <c r="I994" s="13" t="s">
        <v>2190</v>
      </c>
      <c r="J994" s="13" t="s">
        <v>2706</v>
      </c>
      <c r="K994" s="13" t="s">
        <v>2706</v>
      </c>
      <c r="L994" s="13" t="s">
        <v>2738</v>
      </c>
      <c r="M994" s="13" t="s">
        <v>2892</v>
      </c>
      <c r="N994" s="34">
        <v>0</v>
      </c>
      <c r="O994" s="34">
        <v>0</v>
      </c>
      <c r="P994" s="34">
        <v>0</v>
      </c>
      <c r="Q994" s="34">
        <v>0</v>
      </c>
      <c r="R994" s="34">
        <v>0</v>
      </c>
      <c r="S994" s="34">
        <v>25</v>
      </c>
    </row>
    <row r="995" spans="1:19" ht="16.5" customHeight="1">
      <c r="A995" s="23">
        <v>2018</v>
      </c>
      <c r="B995" s="13" t="s">
        <v>1886</v>
      </c>
      <c r="C995" s="13" t="s">
        <v>41</v>
      </c>
      <c r="D995" s="13" t="s">
        <v>205</v>
      </c>
      <c r="E995" s="13" t="s">
        <v>49</v>
      </c>
      <c r="F995" s="13"/>
      <c r="G995" s="13" t="s">
        <v>4747</v>
      </c>
      <c r="H995" s="13" t="s">
        <v>6</v>
      </c>
      <c r="I995" s="13" t="s">
        <v>2190</v>
      </c>
      <c r="J995" s="13" t="s">
        <v>2706</v>
      </c>
      <c r="K995" s="13" t="s">
        <v>2706</v>
      </c>
      <c r="L995" s="13" t="s">
        <v>2738</v>
      </c>
      <c r="M995" s="13" t="s">
        <v>2891</v>
      </c>
      <c r="N995" s="34">
        <v>0</v>
      </c>
      <c r="O995" s="34">
        <v>0</v>
      </c>
      <c r="P995" s="34">
        <v>0</v>
      </c>
      <c r="Q995" s="34">
        <v>0</v>
      </c>
      <c r="R995" s="34">
        <v>0</v>
      </c>
      <c r="S995" s="34">
        <v>24</v>
      </c>
    </row>
    <row r="996" spans="1:19" ht="16.5" customHeight="1">
      <c r="A996" s="23">
        <v>2018</v>
      </c>
      <c r="B996" s="13" t="s">
        <v>1886</v>
      </c>
      <c r="C996" s="13" t="s">
        <v>41</v>
      </c>
      <c r="D996" s="13" t="s">
        <v>205</v>
      </c>
      <c r="E996" s="13" t="s">
        <v>50</v>
      </c>
      <c r="F996" s="13"/>
      <c r="G996" s="13" t="s">
        <v>4747</v>
      </c>
      <c r="H996" s="13" t="s">
        <v>6</v>
      </c>
      <c r="I996" s="13" t="s">
        <v>2190</v>
      </c>
      <c r="J996" s="13" t="s">
        <v>2706</v>
      </c>
      <c r="K996" s="13" t="s">
        <v>2706</v>
      </c>
      <c r="L996" s="13" t="s">
        <v>2738</v>
      </c>
      <c r="M996" s="13" t="s">
        <v>2890</v>
      </c>
      <c r="N996" s="34">
        <v>0</v>
      </c>
      <c r="O996" s="34">
        <v>0</v>
      </c>
      <c r="P996" s="34">
        <v>0</v>
      </c>
      <c r="Q996" s="34">
        <v>0</v>
      </c>
      <c r="R996" s="34">
        <v>0</v>
      </c>
      <c r="S996" s="34">
        <v>27</v>
      </c>
    </row>
    <row r="997" spans="1:19" ht="16.5" customHeight="1">
      <c r="A997" s="23">
        <v>2018</v>
      </c>
      <c r="B997" s="13" t="s">
        <v>1886</v>
      </c>
      <c r="C997" s="13" t="s">
        <v>41</v>
      </c>
      <c r="D997" s="13" t="s">
        <v>205</v>
      </c>
      <c r="E997" s="13" t="s">
        <v>52</v>
      </c>
      <c r="F997" s="13"/>
      <c r="G997" s="13" t="s">
        <v>4747</v>
      </c>
      <c r="H997" s="13" t="s">
        <v>6</v>
      </c>
      <c r="I997" s="13" t="s">
        <v>2190</v>
      </c>
      <c r="J997" s="13" t="s">
        <v>2706</v>
      </c>
      <c r="K997" s="13" t="s">
        <v>2706</v>
      </c>
      <c r="L997" s="13" t="s">
        <v>2738</v>
      </c>
      <c r="M997" s="13" t="s">
        <v>2889</v>
      </c>
      <c r="N997" s="34">
        <v>0</v>
      </c>
      <c r="O997" s="34">
        <v>0</v>
      </c>
      <c r="P997" s="34">
        <v>0</v>
      </c>
      <c r="Q997" s="34">
        <v>0</v>
      </c>
      <c r="R997" s="34">
        <v>0</v>
      </c>
      <c r="S997" s="34">
        <v>30</v>
      </c>
    </row>
    <row r="998" spans="1:19" ht="16.5" customHeight="1">
      <c r="A998" s="23">
        <v>2018</v>
      </c>
      <c r="B998" s="13" t="s">
        <v>1886</v>
      </c>
      <c r="C998" s="13" t="s">
        <v>41</v>
      </c>
      <c r="D998" s="13" t="s">
        <v>205</v>
      </c>
      <c r="E998" s="13" t="s">
        <v>53</v>
      </c>
      <c r="F998" s="13"/>
      <c r="G998" s="13" t="s">
        <v>4747</v>
      </c>
      <c r="H998" s="13" t="s">
        <v>6</v>
      </c>
      <c r="I998" s="13" t="s">
        <v>2190</v>
      </c>
      <c r="J998" s="13" t="s">
        <v>2706</v>
      </c>
      <c r="K998" s="13" t="s">
        <v>2706</v>
      </c>
      <c r="L998" s="13" t="s">
        <v>2738</v>
      </c>
      <c r="M998" s="13" t="s">
        <v>2888</v>
      </c>
      <c r="N998" s="34">
        <v>0</v>
      </c>
      <c r="O998" s="34">
        <v>0</v>
      </c>
      <c r="P998" s="34">
        <v>0</v>
      </c>
      <c r="Q998" s="34">
        <v>0</v>
      </c>
      <c r="R998" s="34">
        <v>0</v>
      </c>
      <c r="S998" s="34">
        <v>30</v>
      </c>
    </row>
    <row r="999" spans="1:19" ht="16.5" customHeight="1">
      <c r="A999" s="23">
        <v>2018</v>
      </c>
      <c r="B999" s="13" t="s">
        <v>1886</v>
      </c>
      <c r="C999" s="13" t="s">
        <v>41</v>
      </c>
      <c r="D999" s="13" t="s">
        <v>205</v>
      </c>
      <c r="E999" s="13" t="s">
        <v>54</v>
      </c>
      <c r="F999" s="13"/>
      <c r="G999" s="13" t="s">
        <v>4747</v>
      </c>
      <c r="H999" s="13" t="s">
        <v>6</v>
      </c>
      <c r="I999" s="13" t="s">
        <v>2190</v>
      </c>
      <c r="J999" s="13" t="s">
        <v>2706</v>
      </c>
      <c r="K999" s="13" t="s">
        <v>2706</v>
      </c>
      <c r="L999" s="13" t="s">
        <v>2738</v>
      </c>
      <c r="M999" s="13" t="s">
        <v>2887</v>
      </c>
      <c r="N999" s="34">
        <v>0</v>
      </c>
      <c r="O999" s="34">
        <v>0</v>
      </c>
      <c r="P999" s="34">
        <v>0</v>
      </c>
      <c r="Q999" s="34">
        <v>0</v>
      </c>
      <c r="R999" s="34">
        <v>0</v>
      </c>
      <c r="S999" s="34">
        <v>25</v>
      </c>
    </row>
    <row r="1000" spans="1:19" ht="16.5" customHeight="1">
      <c r="A1000" s="23">
        <v>2018</v>
      </c>
      <c r="B1000" s="13" t="s">
        <v>1886</v>
      </c>
      <c r="C1000" s="13" t="s">
        <v>41</v>
      </c>
      <c r="D1000" s="13" t="s">
        <v>206</v>
      </c>
      <c r="E1000" s="13" t="s">
        <v>55</v>
      </c>
      <c r="F1000" s="13"/>
      <c r="G1000" s="13" t="s">
        <v>4747</v>
      </c>
      <c r="H1000" s="13" t="s">
        <v>6</v>
      </c>
      <c r="I1000" s="13" t="s">
        <v>2190</v>
      </c>
      <c r="J1000" s="13" t="s">
        <v>2706</v>
      </c>
      <c r="K1000" s="13" t="s">
        <v>2706</v>
      </c>
      <c r="L1000" s="13" t="s">
        <v>2738</v>
      </c>
      <c r="M1000" s="13" t="s">
        <v>2836</v>
      </c>
      <c r="N1000" s="34">
        <v>0</v>
      </c>
      <c r="O1000" s="34">
        <v>0</v>
      </c>
      <c r="P1000" s="34">
        <v>0</v>
      </c>
      <c r="Q1000" s="34">
        <v>0</v>
      </c>
      <c r="R1000" s="34">
        <v>0</v>
      </c>
      <c r="S1000" s="34">
        <v>50</v>
      </c>
    </row>
    <row r="1001" spans="1:19" ht="16.5" customHeight="1">
      <c r="A1001" s="23">
        <v>2018</v>
      </c>
      <c r="B1001" s="13" t="s">
        <v>1886</v>
      </c>
      <c r="C1001" s="13" t="s">
        <v>41</v>
      </c>
      <c r="D1001" s="13" t="s">
        <v>206</v>
      </c>
      <c r="E1001" s="13" t="s">
        <v>56</v>
      </c>
      <c r="F1001" s="13"/>
      <c r="G1001" s="13" t="s">
        <v>4747</v>
      </c>
      <c r="H1001" s="13" t="s">
        <v>6</v>
      </c>
      <c r="I1001" s="13" t="s">
        <v>2190</v>
      </c>
      <c r="J1001" s="13" t="s">
        <v>2706</v>
      </c>
      <c r="K1001" s="13" t="s">
        <v>2706</v>
      </c>
      <c r="L1001" s="13" t="s">
        <v>2738</v>
      </c>
      <c r="M1001" s="13" t="s">
        <v>2834</v>
      </c>
      <c r="N1001" s="34">
        <v>0</v>
      </c>
      <c r="O1001" s="34">
        <v>0</v>
      </c>
      <c r="P1001" s="34">
        <v>0</v>
      </c>
      <c r="Q1001" s="34">
        <v>0</v>
      </c>
      <c r="R1001" s="34">
        <v>0</v>
      </c>
      <c r="S1001" s="34">
        <v>60</v>
      </c>
    </row>
    <row r="1002" spans="1:19" ht="16.5" customHeight="1">
      <c r="A1002" s="23">
        <v>2018</v>
      </c>
      <c r="B1002" s="13" t="s">
        <v>1886</v>
      </c>
      <c r="C1002" s="13" t="s">
        <v>41</v>
      </c>
      <c r="D1002" s="13" t="s">
        <v>206</v>
      </c>
      <c r="E1002" s="13" t="s">
        <v>57</v>
      </c>
      <c r="F1002" s="13"/>
      <c r="G1002" s="13" t="s">
        <v>4747</v>
      </c>
      <c r="H1002" s="13" t="s">
        <v>6</v>
      </c>
      <c r="I1002" s="13" t="s">
        <v>2931</v>
      </c>
      <c r="J1002" s="13" t="s">
        <v>2706</v>
      </c>
      <c r="K1002" s="13" t="s">
        <v>2706</v>
      </c>
      <c r="L1002" s="13" t="s">
        <v>2738</v>
      </c>
      <c r="M1002" s="13" t="s">
        <v>2833</v>
      </c>
      <c r="N1002" s="34">
        <v>0</v>
      </c>
      <c r="O1002" s="34">
        <v>0</v>
      </c>
      <c r="P1002" s="34">
        <v>0</v>
      </c>
      <c r="Q1002" s="34">
        <v>0</v>
      </c>
      <c r="R1002" s="34">
        <v>0</v>
      </c>
      <c r="S1002" s="34">
        <v>47</v>
      </c>
    </row>
    <row r="1003" spans="1:19" ht="16.5" customHeight="1">
      <c r="A1003" s="23">
        <v>2018</v>
      </c>
      <c r="B1003" s="13" t="s">
        <v>1886</v>
      </c>
      <c r="C1003" s="13" t="s">
        <v>41</v>
      </c>
      <c r="D1003" s="13" t="s">
        <v>206</v>
      </c>
      <c r="E1003" s="13" t="s">
        <v>58</v>
      </c>
      <c r="F1003" s="13"/>
      <c r="G1003" s="13" t="s">
        <v>4747</v>
      </c>
      <c r="H1003" s="13" t="s">
        <v>6</v>
      </c>
      <c r="I1003" s="13" t="s">
        <v>2394</v>
      </c>
      <c r="J1003" s="13" t="s">
        <v>3010</v>
      </c>
      <c r="K1003" s="13">
        <v>6</v>
      </c>
      <c r="L1003" s="13" t="s">
        <v>2738</v>
      </c>
      <c r="M1003" s="13" t="s">
        <v>2832</v>
      </c>
      <c r="N1003" s="34">
        <v>0</v>
      </c>
      <c r="O1003" s="34">
        <v>0</v>
      </c>
      <c r="P1003" s="34">
        <v>0</v>
      </c>
      <c r="Q1003" s="34">
        <v>0</v>
      </c>
      <c r="R1003" s="34">
        <v>0</v>
      </c>
      <c r="S1003" s="34">
        <v>60</v>
      </c>
    </row>
    <row r="1004" spans="1:19" ht="16.5" customHeight="1">
      <c r="A1004" s="23">
        <v>2018</v>
      </c>
      <c r="B1004" s="13" t="s">
        <v>1886</v>
      </c>
      <c r="C1004" s="13" t="s">
        <v>41</v>
      </c>
      <c r="D1004" s="13" t="s">
        <v>206</v>
      </c>
      <c r="E1004" s="13" t="s">
        <v>2733</v>
      </c>
      <c r="F1004" s="13"/>
      <c r="G1004" s="13" t="s">
        <v>4747</v>
      </c>
      <c r="H1004" s="13" t="s">
        <v>6</v>
      </c>
      <c r="I1004" s="13" t="s">
        <v>2190</v>
      </c>
      <c r="J1004" s="13" t="s">
        <v>2706</v>
      </c>
      <c r="K1004" s="13" t="s">
        <v>2706</v>
      </c>
      <c r="L1004" s="13" t="s">
        <v>2738</v>
      </c>
      <c r="M1004" s="13" t="s">
        <v>2831</v>
      </c>
      <c r="N1004" s="34">
        <v>0</v>
      </c>
      <c r="O1004" s="34">
        <v>0</v>
      </c>
      <c r="P1004" s="34">
        <v>0</v>
      </c>
      <c r="Q1004" s="34">
        <v>0</v>
      </c>
      <c r="R1004" s="34">
        <v>0</v>
      </c>
      <c r="S1004" s="34">
        <v>49</v>
      </c>
    </row>
    <row r="1005" spans="1:19" ht="16.5" customHeight="1">
      <c r="A1005" s="23">
        <v>2018</v>
      </c>
      <c r="B1005" s="13" t="s">
        <v>1886</v>
      </c>
      <c r="C1005" s="13" t="s">
        <v>41</v>
      </c>
      <c r="D1005" s="13" t="s">
        <v>6702</v>
      </c>
      <c r="E1005" s="13" t="s">
        <v>1461</v>
      </c>
      <c r="F1005" s="13"/>
      <c r="G1005" s="13" t="s">
        <v>4747</v>
      </c>
      <c r="H1005" s="13" t="s">
        <v>6</v>
      </c>
      <c r="I1005" s="13" t="s">
        <v>2394</v>
      </c>
      <c r="J1005" s="13" t="s">
        <v>2944</v>
      </c>
      <c r="K1005" s="13">
        <v>8</v>
      </c>
      <c r="L1005" s="13" t="s">
        <v>2738</v>
      </c>
      <c r="M1005" s="13" t="s">
        <v>2913</v>
      </c>
      <c r="N1005" s="34">
        <v>156</v>
      </c>
      <c r="O1005" s="34">
        <v>0</v>
      </c>
      <c r="P1005" s="34">
        <v>0</v>
      </c>
      <c r="Q1005" s="34">
        <v>20</v>
      </c>
      <c r="R1005" s="34">
        <v>14</v>
      </c>
      <c r="S1005" s="34">
        <v>0</v>
      </c>
    </row>
    <row r="1006" spans="1:19" ht="16.5" customHeight="1">
      <c r="A1006" s="23">
        <v>2018</v>
      </c>
      <c r="B1006" s="13" t="s">
        <v>1886</v>
      </c>
      <c r="C1006" s="13" t="s">
        <v>60</v>
      </c>
      <c r="D1006" s="13" t="s">
        <v>205</v>
      </c>
      <c r="E1006" s="13" t="s">
        <v>61</v>
      </c>
      <c r="F1006" s="13"/>
      <c r="G1006" s="13" t="s">
        <v>4747</v>
      </c>
      <c r="H1006" s="13" t="s">
        <v>6</v>
      </c>
      <c r="I1006" s="13" t="s">
        <v>2190</v>
      </c>
      <c r="J1006" s="13" t="s">
        <v>2706</v>
      </c>
      <c r="K1006" s="13" t="s">
        <v>2706</v>
      </c>
      <c r="L1006" s="13" t="s">
        <v>2738</v>
      </c>
      <c r="M1006" s="13" t="s">
        <v>2879</v>
      </c>
      <c r="N1006" s="34">
        <v>0</v>
      </c>
      <c r="O1006" s="34">
        <v>0</v>
      </c>
      <c r="P1006" s="34">
        <v>0</v>
      </c>
      <c r="Q1006" s="34">
        <v>0</v>
      </c>
      <c r="R1006" s="34">
        <v>0</v>
      </c>
      <c r="S1006" s="34">
        <v>26</v>
      </c>
    </row>
    <row r="1007" spans="1:19" ht="16.5" customHeight="1">
      <c r="A1007" s="23">
        <v>2018</v>
      </c>
      <c r="B1007" s="13" t="s">
        <v>1886</v>
      </c>
      <c r="C1007" s="13" t="s">
        <v>60</v>
      </c>
      <c r="D1007" s="13" t="s">
        <v>205</v>
      </c>
      <c r="E1007" s="13" t="s">
        <v>61</v>
      </c>
      <c r="F1007" s="13"/>
      <c r="G1007" s="13" t="s">
        <v>208</v>
      </c>
      <c r="H1007" s="13" t="s">
        <v>6</v>
      </c>
      <c r="I1007" s="13" t="s">
        <v>2190</v>
      </c>
      <c r="J1007" s="13" t="s">
        <v>2706</v>
      </c>
      <c r="K1007" s="13" t="s">
        <v>2706</v>
      </c>
      <c r="L1007" s="13" t="s">
        <v>2738</v>
      </c>
      <c r="M1007" s="13" t="s">
        <v>2860</v>
      </c>
      <c r="N1007" s="34">
        <v>0</v>
      </c>
      <c r="O1007" s="34">
        <v>0</v>
      </c>
      <c r="P1007" s="34">
        <v>0</v>
      </c>
      <c r="Q1007" s="34">
        <v>0</v>
      </c>
      <c r="R1007" s="34">
        <v>0</v>
      </c>
      <c r="S1007" s="34">
        <v>26</v>
      </c>
    </row>
    <row r="1008" spans="1:19" ht="16.5" customHeight="1">
      <c r="A1008" s="23">
        <v>2018</v>
      </c>
      <c r="B1008" s="13" t="s">
        <v>1886</v>
      </c>
      <c r="C1008" s="13" t="s">
        <v>60</v>
      </c>
      <c r="D1008" s="13" t="s">
        <v>205</v>
      </c>
      <c r="E1008" s="13" t="s">
        <v>62</v>
      </c>
      <c r="F1008" s="13"/>
      <c r="G1008" s="13" t="s">
        <v>4747</v>
      </c>
      <c r="H1008" s="13" t="s">
        <v>6</v>
      </c>
      <c r="I1008" s="13" t="s">
        <v>2190</v>
      </c>
      <c r="J1008" s="13" t="s">
        <v>2706</v>
      </c>
      <c r="K1008" s="13" t="s">
        <v>2706</v>
      </c>
      <c r="L1008" s="13" t="s">
        <v>2738</v>
      </c>
      <c r="M1008" s="13" t="s">
        <v>2745</v>
      </c>
      <c r="N1008" s="34">
        <v>0</v>
      </c>
      <c r="O1008" s="34">
        <v>0</v>
      </c>
      <c r="P1008" s="34">
        <v>0</v>
      </c>
      <c r="Q1008" s="34">
        <v>0</v>
      </c>
      <c r="R1008" s="34">
        <v>0</v>
      </c>
      <c r="S1008" s="34">
        <v>25</v>
      </c>
    </row>
    <row r="1009" spans="1:19" ht="16.5" customHeight="1">
      <c r="A1009" s="23">
        <v>2018</v>
      </c>
      <c r="B1009" s="13" t="s">
        <v>1886</v>
      </c>
      <c r="C1009" s="13" t="s">
        <v>60</v>
      </c>
      <c r="D1009" s="13" t="s">
        <v>205</v>
      </c>
      <c r="E1009" s="13" t="s">
        <v>63</v>
      </c>
      <c r="F1009" s="13"/>
      <c r="G1009" s="13" t="s">
        <v>4747</v>
      </c>
      <c r="H1009" s="13" t="s">
        <v>6</v>
      </c>
      <c r="I1009" s="13" t="s">
        <v>2190</v>
      </c>
      <c r="J1009" s="13" t="s">
        <v>2706</v>
      </c>
      <c r="K1009" s="13" t="s">
        <v>2706</v>
      </c>
      <c r="L1009" s="13" t="s">
        <v>2738</v>
      </c>
      <c r="M1009" s="13" t="s">
        <v>2868</v>
      </c>
      <c r="N1009" s="34">
        <v>0</v>
      </c>
      <c r="O1009" s="34">
        <v>0</v>
      </c>
      <c r="P1009" s="34">
        <v>0</v>
      </c>
      <c r="Q1009" s="34">
        <v>0</v>
      </c>
      <c r="R1009" s="34">
        <v>0</v>
      </c>
      <c r="S1009" s="34">
        <v>24</v>
      </c>
    </row>
    <row r="1010" spans="1:19" ht="16.5" customHeight="1">
      <c r="A1010" s="23">
        <v>2018</v>
      </c>
      <c r="B1010" s="13" t="s">
        <v>1886</v>
      </c>
      <c r="C1010" s="13" t="s">
        <v>60</v>
      </c>
      <c r="D1010" s="13" t="s">
        <v>206</v>
      </c>
      <c r="E1010" s="13" t="s">
        <v>64</v>
      </c>
      <c r="F1010" s="13"/>
      <c r="G1010" s="13" t="s">
        <v>4747</v>
      </c>
      <c r="H1010" s="13" t="s">
        <v>6</v>
      </c>
      <c r="I1010" s="13" t="s">
        <v>2190</v>
      </c>
      <c r="J1010" s="13" t="s">
        <v>2706</v>
      </c>
      <c r="K1010" s="13" t="s">
        <v>2706</v>
      </c>
      <c r="L1010" s="13" t="s">
        <v>2738</v>
      </c>
      <c r="M1010" s="13" t="s">
        <v>2823</v>
      </c>
      <c r="N1010" s="34">
        <v>0</v>
      </c>
      <c r="O1010" s="34">
        <v>0</v>
      </c>
      <c r="P1010" s="34">
        <v>0</v>
      </c>
      <c r="Q1010" s="34">
        <v>0</v>
      </c>
      <c r="R1010" s="34">
        <v>0</v>
      </c>
      <c r="S1010" s="34">
        <v>40</v>
      </c>
    </row>
    <row r="1011" spans="1:19" ht="16.5" customHeight="1">
      <c r="A1011" s="23">
        <v>2018</v>
      </c>
      <c r="B1011" s="13" t="s">
        <v>1886</v>
      </c>
      <c r="C1011" s="13" t="s">
        <v>60</v>
      </c>
      <c r="D1011" s="13" t="s">
        <v>206</v>
      </c>
      <c r="E1011" s="13" t="s">
        <v>65</v>
      </c>
      <c r="F1011" s="13"/>
      <c r="G1011" s="13" t="s">
        <v>4747</v>
      </c>
      <c r="H1011" s="13" t="s">
        <v>6</v>
      </c>
      <c r="I1011" s="13" t="s">
        <v>2931</v>
      </c>
      <c r="J1011" s="13" t="s">
        <v>2706</v>
      </c>
      <c r="K1011" s="13" t="s">
        <v>2706</v>
      </c>
      <c r="L1011" s="13" t="s">
        <v>2738</v>
      </c>
      <c r="M1011" s="13" t="s">
        <v>2822</v>
      </c>
      <c r="N1011" s="34">
        <v>0</v>
      </c>
      <c r="O1011" s="34">
        <v>0</v>
      </c>
      <c r="P1011" s="34">
        <v>0</v>
      </c>
      <c r="Q1011" s="34">
        <v>0</v>
      </c>
      <c r="R1011" s="34">
        <v>0</v>
      </c>
      <c r="S1011" s="34">
        <v>40</v>
      </c>
    </row>
    <row r="1012" spans="1:19" ht="16.5" customHeight="1">
      <c r="A1012" s="23">
        <v>2018</v>
      </c>
      <c r="B1012" s="13" t="s">
        <v>1886</v>
      </c>
      <c r="C1012" s="13" t="s">
        <v>60</v>
      </c>
      <c r="D1012" s="13" t="s">
        <v>206</v>
      </c>
      <c r="E1012" s="13" t="s">
        <v>66</v>
      </c>
      <c r="F1012" s="13"/>
      <c r="G1012" s="13" t="s">
        <v>4747</v>
      </c>
      <c r="H1012" s="13" t="s">
        <v>6</v>
      </c>
      <c r="I1012" s="13" t="s">
        <v>2931</v>
      </c>
      <c r="J1012" s="13" t="s">
        <v>2706</v>
      </c>
      <c r="K1012" s="13" t="s">
        <v>2706</v>
      </c>
      <c r="L1012" s="13" t="s">
        <v>2738</v>
      </c>
      <c r="M1012" s="13" t="s">
        <v>2821</v>
      </c>
      <c r="N1012" s="34">
        <v>0</v>
      </c>
      <c r="O1012" s="34">
        <v>0</v>
      </c>
      <c r="P1012" s="34">
        <v>0</v>
      </c>
      <c r="Q1012" s="34">
        <v>0</v>
      </c>
      <c r="R1012" s="34">
        <v>0</v>
      </c>
      <c r="S1012" s="34">
        <v>40</v>
      </c>
    </row>
    <row r="1013" spans="1:19" ht="16.5" customHeight="1">
      <c r="A1013" s="23">
        <v>2018</v>
      </c>
      <c r="B1013" s="13" t="s">
        <v>1886</v>
      </c>
      <c r="C1013" s="13" t="s">
        <v>60</v>
      </c>
      <c r="D1013" s="13" t="s">
        <v>206</v>
      </c>
      <c r="E1013" s="13" t="s">
        <v>67</v>
      </c>
      <c r="F1013" s="13"/>
      <c r="G1013" s="13" t="s">
        <v>4747</v>
      </c>
      <c r="H1013" s="13" t="s">
        <v>6</v>
      </c>
      <c r="I1013" s="13" t="s">
        <v>2190</v>
      </c>
      <c r="J1013" s="13" t="s">
        <v>2706</v>
      </c>
      <c r="K1013" s="13" t="s">
        <v>2706</v>
      </c>
      <c r="L1013" s="13" t="s">
        <v>2738</v>
      </c>
      <c r="M1013" s="13" t="s">
        <v>2816</v>
      </c>
      <c r="N1013" s="34">
        <v>0</v>
      </c>
      <c r="O1013" s="34">
        <v>0</v>
      </c>
      <c r="P1013" s="34">
        <v>0</v>
      </c>
      <c r="Q1013" s="34">
        <v>0</v>
      </c>
      <c r="R1013" s="34">
        <v>0</v>
      </c>
      <c r="S1013" s="34">
        <v>56</v>
      </c>
    </row>
    <row r="1014" spans="1:19" ht="16.5" customHeight="1">
      <c r="A1014" s="23">
        <v>2018</v>
      </c>
      <c r="B1014" s="13" t="s">
        <v>1886</v>
      </c>
      <c r="C1014" s="13" t="s">
        <v>60</v>
      </c>
      <c r="D1014" s="13" t="s">
        <v>206</v>
      </c>
      <c r="E1014" s="13" t="s">
        <v>68</v>
      </c>
      <c r="F1014" s="13"/>
      <c r="G1014" s="13" t="s">
        <v>4747</v>
      </c>
      <c r="H1014" s="13" t="s">
        <v>6</v>
      </c>
      <c r="I1014" s="13" t="s">
        <v>2931</v>
      </c>
      <c r="J1014" s="13" t="s">
        <v>2706</v>
      </c>
      <c r="K1014" s="13" t="s">
        <v>2706</v>
      </c>
      <c r="L1014" s="13" t="s">
        <v>2738</v>
      </c>
      <c r="M1014" s="13" t="s">
        <v>2804</v>
      </c>
      <c r="N1014" s="34">
        <v>0</v>
      </c>
      <c r="O1014" s="34">
        <v>0</v>
      </c>
      <c r="P1014" s="34">
        <v>0</v>
      </c>
      <c r="Q1014" s="34">
        <v>0</v>
      </c>
      <c r="R1014" s="34">
        <v>0</v>
      </c>
      <c r="S1014" s="34">
        <v>62</v>
      </c>
    </row>
    <row r="1015" spans="1:19" ht="16.5" customHeight="1">
      <c r="A1015" s="23">
        <v>2018</v>
      </c>
      <c r="B1015" s="13" t="s">
        <v>1886</v>
      </c>
      <c r="C1015" s="13" t="s">
        <v>60</v>
      </c>
      <c r="D1015" s="13" t="s">
        <v>206</v>
      </c>
      <c r="E1015" s="13" t="s">
        <v>69</v>
      </c>
      <c r="F1015" s="13"/>
      <c r="G1015" s="13" t="s">
        <v>4747</v>
      </c>
      <c r="H1015" s="13" t="s">
        <v>6</v>
      </c>
      <c r="I1015" s="13" t="s">
        <v>2931</v>
      </c>
      <c r="J1015" s="13" t="s">
        <v>2706</v>
      </c>
      <c r="K1015" s="13" t="s">
        <v>2706</v>
      </c>
      <c r="L1015" s="13" t="s">
        <v>2738</v>
      </c>
      <c r="M1015" s="13" t="s">
        <v>2802</v>
      </c>
      <c r="N1015" s="34">
        <v>0</v>
      </c>
      <c r="O1015" s="34">
        <v>0</v>
      </c>
      <c r="P1015" s="34">
        <v>0</v>
      </c>
      <c r="Q1015" s="34">
        <v>0</v>
      </c>
      <c r="R1015" s="34">
        <v>0</v>
      </c>
      <c r="S1015" s="34">
        <v>47</v>
      </c>
    </row>
    <row r="1016" spans="1:19" ht="16.5" customHeight="1">
      <c r="A1016" s="23">
        <v>2018</v>
      </c>
      <c r="B1016" s="13" t="s">
        <v>1886</v>
      </c>
      <c r="C1016" s="13" t="s">
        <v>60</v>
      </c>
      <c r="D1016" s="13" t="s">
        <v>6702</v>
      </c>
      <c r="E1016" s="13" t="s">
        <v>1458</v>
      </c>
      <c r="F1016" s="13"/>
      <c r="G1016" s="13" t="s">
        <v>4747</v>
      </c>
      <c r="H1016" s="13" t="s">
        <v>6</v>
      </c>
      <c r="I1016" s="13" t="s">
        <v>2394</v>
      </c>
      <c r="J1016" s="13" t="s">
        <v>2945</v>
      </c>
      <c r="K1016" s="13">
        <v>6</v>
      </c>
      <c r="L1016" s="13" t="s">
        <v>2738</v>
      </c>
      <c r="M1016" s="13" t="s">
        <v>2916</v>
      </c>
      <c r="N1016" s="34">
        <v>109</v>
      </c>
      <c r="O1016" s="34">
        <v>24</v>
      </c>
      <c r="P1016" s="34">
        <v>16</v>
      </c>
      <c r="Q1016" s="34">
        <v>40</v>
      </c>
      <c r="R1016" s="34">
        <v>16</v>
      </c>
      <c r="S1016" s="34">
        <v>0</v>
      </c>
    </row>
    <row r="1017" spans="1:19" ht="16.5" customHeight="1">
      <c r="A1017" s="23">
        <v>2018</v>
      </c>
      <c r="B1017" s="13" t="s">
        <v>1886</v>
      </c>
      <c r="C1017" s="13" t="s">
        <v>60</v>
      </c>
      <c r="D1017" s="13" t="s">
        <v>6702</v>
      </c>
      <c r="E1017" s="13" t="s">
        <v>1477</v>
      </c>
      <c r="F1017" s="13"/>
      <c r="G1017" s="13" t="s">
        <v>4747</v>
      </c>
      <c r="H1017" s="13" t="s">
        <v>6</v>
      </c>
      <c r="I1017" s="13" t="s">
        <v>2931</v>
      </c>
      <c r="J1017" s="13" t="s">
        <v>2706</v>
      </c>
      <c r="K1017" s="13" t="s">
        <v>2706</v>
      </c>
      <c r="L1017" s="13" t="s">
        <v>2738</v>
      </c>
      <c r="M1017" s="13" t="s">
        <v>2786</v>
      </c>
      <c r="N1017" s="34">
        <v>113</v>
      </c>
      <c r="O1017" s="34">
        <v>24</v>
      </c>
      <c r="P1017" s="34">
        <v>16</v>
      </c>
      <c r="Q1017" s="34">
        <v>40</v>
      </c>
      <c r="R1017" s="34">
        <v>16</v>
      </c>
      <c r="S1017" s="34">
        <v>0</v>
      </c>
    </row>
    <row r="1018" spans="1:19" ht="16.5" customHeight="1">
      <c r="A1018" s="23">
        <v>2018</v>
      </c>
      <c r="B1018" s="13" t="s">
        <v>1886</v>
      </c>
      <c r="C1018" s="13" t="s">
        <v>70</v>
      </c>
      <c r="D1018" s="13" t="s">
        <v>207</v>
      </c>
      <c r="E1018" s="13" t="s">
        <v>75</v>
      </c>
      <c r="F1018" s="13"/>
      <c r="G1018" s="13" t="s">
        <v>4747</v>
      </c>
      <c r="H1018" s="13" t="s">
        <v>6</v>
      </c>
      <c r="I1018" s="13" t="s">
        <v>2931</v>
      </c>
      <c r="J1018" s="13" t="s">
        <v>2706</v>
      </c>
      <c r="K1018" s="13" t="s">
        <v>2706</v>
      </c>
      <c r="L1018" s="13" t="s">
        <v>2738</v>
      </c>
      <c r="M1018" s="13" t="s">
        <v>2910</v>
      </c>
      <c r="N1018" s="34">
        <v>0</v>
      </c>
      <c r="O1018" s="34">
        <v>0</v>
      </c>
      <c r="P1018" s="34">
        <v>0</v>
      </c>
      <c r="Q1018" s="34">
        <v>0</v>
      </c>
      <c r="R1018" s="34">
        <v>0</v>
      </c>
      <c r="S1018" s="34">
        <v>103</v>
      </c>
    </row>
    <row r="1019" spans="1:19" ht="16.5" customHeight="1">
      <c r="A1019" s="23">
        <v>2018</v>
      </c>
      <c r="B1019" s="13" t="s">
        <v>1886</v>
      </c>
      <c r="C1019" s="13" t="s">
        <v>70</v>
      </c>
      <c r="D1019" s="13" t="s">
        <v>205</v>
      </c>
      <c r="E1019" s="13" t="s">
        <v>71</v>
      </c>
      <c r="F1019" s="13"/>
      <c r="G1019" s="13" t="s">
        <v>4747</v>
      </c>
      <c r="H1019" s="13" t="s">
        <v>6</v>
      </c>
      <c r="I1019" s="13" t="s">
        <v>2190</v>
      </c>
      <c r="J1019" s="13" t="s">
        <v>2706</v>
      </c>
      <c r="K1019" s="13" t="s">
        <v>2706</v>
      </c>
      <c r="L1019" s="13" t="s">
        <v>2738</v>
      </c>
      <c r="M1019" s="13" t="s">
        <v>2876</v>
      </c>
      <c r="N1019" s="34">
        <v>0</v>
      </c>
      <c r="O1019" s="34">
        <v>0</v>
      </c>
      <c r="P1019" s="34">
        <v>0</v>
      </c>
      <c r="Q1019" s="34">
        <v>0</v>
      </c>
      <c r="R1019" s="34">
        <v>0</v>
      </c>
      <c r="S1019" s="34">
        <v>24</v>
      </c>
    </row>
    <row r="1020" spans="1:19" ht="16.5" customHeight="1">
      <c r="A1020" s="23">
        <v>2018</v>
      </c>
      <c r="B1020" s="13" t="s">
        <v>1886</v>
      </c>
      <c r="C1020" s="13" t="s">
        <v>70</v>
      </c>
      <c r="D1020" s="13" t="s">
        <v>206</v>
      </c>
      <c r="E1020" s="13" t="s">
        <v>2634</v>
      </c>
      <c r="F1020" s="13">
        <v>106763</v>
      </c>
      <c r="G1020" s="13" t="s">
        <v>3870</v>
      </c>
      <c r="H1020" s="13" t="s">
        <v>6</v>
      </c>
      <c r="I1020" s="13" t="s">
        <v>2190</v>
      </c>
      <c r="J1020" s="13" t="s">
        <v>2706</v>
      </c>
      <c r="K1020" s="13" t="s">
        <v>2706</v>
      </c>
      <c r="L1020" s="13" t="s">
        <v>2738</v>
      </c>
      <c r="M1020" s="13" t="s">
        <v>2824</v>
      </c>
      <c r="N1020" s="34">
        <v>0</v>
      </c>
      <c r="O1020" s="34">
        <v>0</v>
      </c>
      <c r="P1020" s="34">
        <v>0</v>
      </c>
      <c r="Q1020" s="34">
        <v>0</v>
      </c>
      <c r="R1020" s="34">
        <v>0</v>
      </c>
      <c r="S1020" s="34">
        <v>42</v>
      </c>
    </row>
    <row r="1021" spans="1:19" ht="16.5" customHeight="1">
      <c r="A1021" s="23">
        <v>2018</v>
      </c>
      <c r="B1021" s="13" t="s">
        <v>1886</v>
      </c>
      <c r="C1021" s="13" t="s">
        <v>70</v>
      </c>
      <c r="D1021" s="13" t="s">
        <v>206</v>
      </c>
      <c r="E1021" s="13" t="s">
        <v>72</v>
      </c>
      <c r="F1021" s="13"/>
      <c r="G1021" s="13" t="s">
        <v>4747</v>
      </c>
      <c r="H1021" s="13" t="s">
        <v>6</v>
      </c>
      <c r="I1021" s="13" t="s">
        <v>2931</v>
      </c>
      <c r="J1021" s="13" t="s">
        <v>2706</v>
      </c>
      <c r="K1021" s="13" t="s">
        <v>2706</v>
      </c>
      <c r="L1021" s="13" t="s">
        <v>2738</v>
      </c>
      <c r="M1021" s="13" t="s">
        <v>2749</v>
      </c>
      <c r="N1021" s="34">
        <v>0</v>
      </c>
      <c r="O1021" s="34">
        <v>0</v>
      </c>
      <c r="P1021" s="34">
        <v>0</v>
      </c>
      <c r="Q1021" s="34">
        <v>0</v>
      </c>
      <c r="R1021" s="34">
        <v>0</v>
      </c>
      <c r="S1021" s="34">
        <v>45</v>
      </c>
    </row>
    <row r="1022" spans="1:19" ht="16.5" customHeight="1">
      <c r="A1022" s="23">
        <v>2018</v>
      </c>
      <c r="B1022" s="13" t="s">
        <v>1886</v>
      </c>
      <c r="C1022" s="13" t="s">
        <v>70</v>
      </c>
      <c r="D1022" s="13" t="s">
        <v>206</v>
      </c>
      <c r="E1022" s="13" t="s">
        <v>73</v>
      </c>
      <c r="F1022" s="13"/>
      <c r="G1022" s="13" t="s">
        <v>4747</v>
      </c>
      <c r="H1022" s="13" t="s">
        <v>6</v>
      </c>
      <c r="I1022" s="13" t="s">
        <v>2931</v>
      </c>
      <c r="J1022" s="13" t="s">
        <v>2706</v>
      </c>
      <c r="K1022" s="13" t="s">
        <v>2706</v>
      </c>
      <c r="L1022" s="13" t="s">
        <v>2738</v>
      </c>
      <c r="M1022" s="13" t="s">
        <v>2814</v>
      </c>
      <c r="N1022" s="34">
        <v>0</v>
      </c>
      <c r="O1022" s="34">
        <v>0</v>
      </c>
      <c r="P1022" s="34">
        <v>0</v>
      </c>
      <c r="Q1022" s="34">
        <v>0</v>
      </c>
      <c r="R1022" s="34">
        <v>0</v>
      </c>
      <c r="S1022" s="34">
        <v>44</v>
      </c>
    </row>
    <row r="1023" spans="1:19" ht="16.5" customHeight="1">
      <c r="A1023" s="23">
        <v>2018</v>
      </c>
      <c r="B1023" s="13" t="s">
        <v>1886</v>
      </c>
      <c r="C1023" s="13" t="s">
        <v>70</v>
      </c>
      <c r="D1023" s="13" t="s">
        <v>206</v>
      </c>
      <c r="E1023" s="13" t="s">
        <v>74</v>
      </c>
      <c r="F1023" s="13"/>
      <c r="G1023" s="13" t="s">
        <v>4747</v>
      </c>
      <c r="H1023" s="13" t="s">
        <v>6</v>
      </c>
      <c r="I1023" s="13" t="s">
        <v>2931</v>
      </c>
      <c r="J1023" s="13" t="s">
        <v>2706</v>
      </c>
      <c r="K1023" s="13" t="s">
        <v>2706</v>
      </c>
      <c r="L1023" s="13" t="s">
        <v>2738</v>
      </c>
      <c r="M1023" s="13" t="s">
        <v>2809</v>
      </c>
      <c r="N1023" s="34">
        <v>0</v>
      </c>
      <c r="O1023" s="34">
        <v>0</v>
      </c>
      <c r="P1023" s="34">
        <v>0</v>
      </c>
      <c r="Q1023" s="34">
        <v>0</v>
      </c>
      <c r="R1023" s="34">
        <v>0</v>
      </c>
      <c r="S1023" s="34">
        <v>55</v>
      </c>
    </row>
    <row r="1024" spans="1:19" ht="16.5" customHeight="1">
      <c r="A1024" s="23">
        <v>2018</v>
      </c>
      <c r="B1024" s="13" t="s">
        <v>1886</v>
      </c>
      <c r="C1024" s="13" t="s">
        <v>70</v>
      </c>
      <c r="D1024" s="13" t="s">
        <v>6702</v>
      </c>
      <c r="E1024" s="13" t="s">
        <v>577</v>
      </c>
      <c r="F1024" s="13"/>
      <c r="G1024" s="13" t="s">
        <v>4747</v>
      </c>
      <c r="H1024" s="13" t="s">
        <v>6</v>
      </c>
      <c r="I1024" s="13" t="s">
        <v>2394</v>
      </c>
      <c r="J1024" s="13" t="s">
        <v>2977</v>
      </c>
      <c r="K1024" s="13">
        <v>4</v>
      </c>
      <c r="L1024" s="13" t="s">
        <v>2738</v>
      </c>
      <c r="M1024" s="13" t="s">
        <v>2923</v>
      </c>
      <c r="N1024" s="34">
        <v>105</v>
      </c>
      <c r="O1024" s="34">
        <v>15</v>
      </c>
      <c r="P1024" s="34">
        <v>15</v>
      </c>
      <c r="Q1024" s="34">
        <v>30</v>
      </c>
      <c r="R1024" s="34">
        <v>15</v>
      </c>
      <c r="S1024" s="34">
        <v>0</v>
      </c>
    </row>
    <row r="1025" spans="1:19" ht="16.5" customHeight="1">
      <c r="A1025" s="23">
        <v>2018</v>
      </c>
      <c r="B1025" s="13" t="s">
        <v>1886</v>
      </c>
      <c r="C1025" s="13" t="s">
        <v>70</v>
      </c>
      <c r="D1025" s="13" t="s">
        <v>6702</v>
      </c>
      <c r="E1025" s="13" t="s">
        <v>1466</v>
      </c>
      <c r="F1025" s="13"/>
      <c r="G1025" s="13" t="s">
        <v>4747</v>
      </c>
      <c r="H1025" s="13" t="s">
        <v>6</v>
      </c>
      <c r="I1025" s="13" t="s">
        <v>2394</v>
      </c>
      <c r="J1025" s="13" t="s">
        <v>2946</v>
      </c>
      <c r="K1025" s="13">
        <v>8</v>
      </c>
      <c r="L1025" s="13" t="s">
        <v>2738</v>
      </c>
      <c r="M1025" s="13" t="s">
        <v>2866</v>
      </c>
      <c r="N1025" s="34">
        <v>98</v>
      </c>
      <c r="O1025" s="34">
        <v>0</v>
      </c>
      <c r="P1025" s="34">
        <v>0</v>
      </c>
      <c r="Q1025" s="34">
        <v>28</v>
      </c>
      <c r="R1025" s="34">
        <v>14</v>
      </c>
      <c r="S1025" s="34">
        <v>0</v>
      </c>
    </row>
    <row r="1026" spans="1:19" ht="16.5" customHeight="1">
      <c r="A1026" s="23">
        <v>2018</v>
      </c>
      <c r="B1026" s="13" t="s">
        <v>1886</v>
      </c>
      <c r="C1026" s="13" t="s">
        <v>70</v>
      </c>
      <c r="D1026" s="13" t="s">
        <v>6702</v>
      </c>
      <c r="E1026" s="13" t="s">
        <v>1469</v>
      </c>
      <c r="F1026" s="13"/>
      <c r="G1026" s="13" t="s">
        <v>4747</v>
      </c>
      <c r="H1026" s="13" t="s">
        <v>6</v>
      </c>
      <c r="I1026" s="13" t="s">
        <v>2394</v>
      </c>
      <c r="J1026" s="13" t="s">
        <v>2990</v>
      </c>
      <c r="K1026" s="13">
        <v>8</v>
      </c>
      <c r="L1026" s="13" t="s">
        <v>2738</v>
      </c>
      <c r="M1026" s="13" t="s">
        <v>2857</v>
      </c>
      <c r="N1026" s="34">
        <v>103</v>
      </c>
      <c r="O1026" s="34">
        <v>12</v>
      </c>
      <c r="P1026" s="34">
        <v>10</v>
      </c>
      <c r="Q1026" s="34">
        <v>22</v>
      </c>
      <c r="R1026" s="34">
        <v>15</v>
      </c>
      <c r="S1026" s="34">
        <v>0</v>
      </c>
    </row>
    <row r="1027" spans="1:19" ht="16.5" customHeight="1">
      <c r="A1027" s="23">
        <v>2018</v>
      </c>
      <c r="B1027" s="13" t="s">
        <v>1886</v>
      </c>
      <c r="C1027" s="13" t="s">
        <v>70</v>
      </c>
      <c r="D1027" s="13" t="s">
        <v>6702</v>
      </c>
      <c r="E1027" s="13" t="s">
        <v>1478</v>
      </c>
      <c r="F1027" s="13"/>
      <c r="G1027" s="13" t="s">
        <v>4747</v>
      </c>
      <c r="H1027" s="13" t="s">
        <v>6</v>
      </c>
      <c r="I1027" s="13" t="s">
        <v>2394</v>
      </c>
      <c r="J1027" s="13" t="s">
        <v>2978</v>
      </c>
      <c r="K1027" s="13">
        <v>6</v>
      </c>
      <c r="L1027" s="13" t="s">
        <v>2738</v>
      </c>
      <c r="M1027" s="13" t="s">
        <v>2785</v>
      </c>
      <c r="N1027" s="34">
        <v>105</v>
      </c>
      <c r="O1027" s="34">
        <v>15</v>
      </c>
      <c r="P1027" s="34">
        <v>15</v>
      </c>
      <c r="Q1027" s="34">
        <v>30</v>
      </c>
      <c r="R1027" s="34">
        <v>15</v>
      </c>
      <c r="S1027" s="34">
        <v>0</v>
      </c>
    </row>
    <row r="1028" spans="1:19" ht="16.5" customHeight="1">
      <c r="A1028" s="23">
        <v>2018</v>
      </c>
      <c r="B1028" s="13" t="s">
        <v>1886</v>
      </c>
      <c r="C1028" s="13" t="s">
        <v>76</v>
      </c>
      <c r="D1028" s="13" t="s">
        <v>207</v>
      </c>
      <c r="E1028" s="13" t="s">
        <v>5697</v>
      </c>
      <c r="F1028" s="13"/>
      <c r="G1028" s="13" t="s">
        <v>4747</v>
      </c>
      <c r="H1028" s="13" t="s">
        <v>6</v>
      </c>
      <c r="I1028" s="13" t="s">
        <v>2190</v>
      </c>
      <c r="J1028" s="13" t="s">
        <v>2706</v>
      </c>
      <c r="K1028" s="13" t="s">
        <v>2706</v>
      </c>
      <c r="L1028" s="13" t="s">
        <v>2738</v>
      </c>
      <c r="M1028" s="13" t="s">
        <v>2909</v>
      </c>
      <c r="N1028" s="34">
        <v>0</v>
      </c>
      <c r="O1028" s="34">
        <v>0</v>
      </c>
      <c r="P1028" s="34">
        <v>0</v>
      </c>
      <c r="Q1028" s="34">
        <v>0</v>
      </c>
      <c r="R1028" s="34">
        <v>0</v>
      </c>
      <c r="S1028" s="34">
        <v>94</v>
      </c>
    </row>
    <row r="1029" spans="1:19" ht="16.5" customHeight="1">
      <c r="A1029" s="23">
        <v>2018</v>
      </c>
      <c r="B1029" s="13" t="s">
        <v>1886</v>
      </c>
      <c r="C1029" s="13" t="s">
        <v>76</v>
      </c>
      <c r="D1029" s="13" t="s">
        <v>205</v>
      </c>
      <c r="E1029" s="13" t="s">
        <v>78</v>
      </c>
      <c r="F1029" s="13"/>
      <c r="G1029" s="13" t="s">
        <v>4747</v>
      </c>
      <c r="H1029" s="13" t="s">
        <v>6</v>
      </c>
      <c r="I1029" s="13" t="s">
        <v>2190</v>
      </c>
      <c r="J1029" s="13" t="s">
        <v>2706</v>
      </c>
      <c r="K1029" s="13" t="s">
        <v>2706</v>
      </c>
      <c r="L1029" s="13" t="s">
        <v>2738</v>
      </c>
      <c r="M1029" s="13" t="s">
        <v>2779</v>
      </c>
      <c r="N1029" s="34">
        <v>0</v>
      </c>
      <c r="O1029" s="34">
        <v>0</v>
      </c>
      <c r="P1029" s="34">
        <v>0</v>
      </c>
      <c r="Q1029" s="34">
        <v>0</v>
      </c>
      <c r="R1029" s="34">
        <v>0</v>
      </c>
      <c r="S1029" s="34">
        <v>30</v>
      </c>
    </row>
    <row r="1030" spans="1:19" ht="16.5" customHeight="1">
      <c r="A1030" s="23">
        <v>2018</v>
      </c>
      <c r="B1030" s="13" t="s">
        <v>1886</v>
      </c>
      <c r="C1030" s="13" t="s">
        <v>76</v>
      </c>
      <c r="D1030" s="13" t="s">
        <v>205</v>
      </c>
      <c r="E1030" s="13" t="s">
        <v>79</v>
      </c>
      <c r="F1030" s="13"/>
      <c r="G1030" s="13" t="s">
        <v>4747</v>
      </c>
      <c r="H1030" s="13" t="s">
        <v>6</v>
      </c>
      <c r="I1030" s="13" t="s">
        <v>2190</v>
      </c>
      <c r="J1030" s="13" t="s">
        <v>2706</v>
      </c>
      <c r="K1030" s="13" t="s">
        <v>2706</v>
      </c>
      <c r="L1030" s="13" t="s">
        <v>2738</v>
      </c>
      <c r="M1030" s="13" t="s">
        <v>2751</v>
      </c>
      <c r="N1030" s="34">
        <v>0</v>
      </c>
      <c r="O1030" s="34">
        <v>0</v>
      </c>
      <c r="P1030" s="34">
        <v>0</v>
      </c>
      <c r="Q1030" s="34">
        <v>0</v>
      </c>
      <c r="R1030" s="34">
        <v>0</v>
      </c>
      <c r="S1030" s="34">
        <v>30</v>
      </c>
    </row>
    <row r="1031" spans="1:19" ht="16.5" customHeight="1">
      <c r="A1031" s="23">
        <v>2018</v>
      </c>
      <c r="B1031" s="13" t="s">
        <v>1886</v>
      </c>
      <c r="C1031" s="13" t="s">
        <v>76</v>
      </c>
      <c r="D1031" s="13" t="s">
        <v>206</v>
      </c>
      <c r="E1031" s="13" t="s">
        <v>80</v>
      </c>
      <c r="F1031" s="13"/>
      <c r="G1031" s="13" t="s">
        <v>4747</v>
      </c>
      <c r="H1031" s="13" t="s">
        <v>6</v>
      </c>
      <c r="I1031" s="13" t="s">
        <v>2190</v>
      </c>
      <c r="J1031" s="13" t="s">
        <v>2706</v>
      </c>
      <c r="K1031" s="13" t="s">
        <v>2706</v>
      </c>
      <c r="L1031" s="13" t="s">
        <v>2738</v>
      </c>
      <c r="M1031" s="13" t="s">
        <v>2845</v>
      </c>
      <c r="N1031" s="34">
        <v>0</v>
      </c>
      <c r="O1031" s="34">
        <v>0</v>
      </c>
      <c r="P1031" s="34">
        <v>0</v>
      </c>
      <c r="Q1031" s="34">
        <v>0</v>
      </c>
      <c r="R1031" s="34">
        <v>0</v>
      </c>
      <c r="S1031" s="34">
        <v>45</v>
      </c>
    </row>
    <row r="1032" spans="1:19" ht="16.5" customHeight="1">
      <c r="A1032" s="23">
        <v>2018</v>
      </c>
      <c r="B1032" s="13" t="s">
        <v>1886</v>
      </c>
      <c r="C1032" s="13" t="s">
        <v>76</v>
      </c>
      <c r="D1032" s="13" t="s">
        <v>206</v>
      </c>
      <c r="E1032" s="13" t="s">
        <v>81</v>
      </c>
      <c r="F1032" s="13"/>
      <c r="G1032" s="13" t="s">
        <v>4747</v>
      </c>
      <c r="H1032" s="13" t="s">
        <v>6</v>
      </c>
      <c r="I1032" s="13" t="s">
        <v>2931</v>
      </c>
      <c r="J1032" s="13" t="s">
        <v>2706</v>
      </c>
      <c r="K1032" s="13" t="s">
        <v>2706</v>
      </c>
      <c r="L1032" s="13" t="s">
        <v>2738</v>
      </c>
      <c r="M1032" s="13" t="s">
        <v>2840</v>
      </c>
      <c r="N1032" s="34">
        <v>0</v>
      </c>
      <c r="O1032" s="34">
        <v>0</v>
      </c>
      <c r="P1032" s="34">
        <v>0</v>
      </c>
      <c r="Q1032" s="34">
        <v>0</v>
      </c>
      <c r="R1032" s="34">
        <v>0</v>
      </c>
      <c r="S1032" s="34">
        <v>43</v>
      </c>
    </row>
    <row r="1033" spans="1:19" ht="16.5" customHeight="1">
      <c r="A1033" s="23">
        <v>2018</v>
      </c>
      <c r="B1033" s="13" t="s">
        <v>1886</v>
      </c>
      <c r="C1033" s="13" t="s">
        <v>76</v>
      </c>
      <c r="D1033" s="13" t="s">
        <v>206</v>
      </c>
      <c r="E1033" s="13" t="s">
        <v>82</v>
      </c>
      <c r="F1033" s="13"/>
      <c r="G1033" s="13" t="s">
        <v>4747</v>
      </c>
      <c r="H1033" s="13" t="s">
        <v>6</v>
      </c>
      <c r="I1033" s="13" t="s">
        <v>2190</v>
      </c>
      <c r="J1033" s="13" t="s">
        <v>2706</v>
      </c>
      <c r="K1033" s="13" t="s">
        <v>2706</v>
      </c>
      <c r="L1033" s="13" t="s">
        <v>2738</v>
      </c>
      <c r="M1033" s="13" t="s">
        <v>2810</v>
      </c>
      <c r="N1033" s="34">
        <v>0</v>
      </c>
      <c r="O1033" s="34">
        <v>0</v>
      </c>
      <c r="P1033" s="34">
        <v>0</v>
      </c>
      <c r="Q1033" s="34">
        <v>0</v>
      </c>
      <c r="R1033" s="34">
        <v>0</v>
      </c>
      <c r="S1033" s="34">
        <v>47</v>
      </c>
    </row>
    <row r="1034" spans="1:19" ht="16.5" customHeight="1">
      <c r="A1034" s="23">
        <v>2018</v>
      </c>
      <c r="B1034" s="13" t="s">
        <v>1886</v>
      </c>
      <c r="C1034" s="13" t="s">
        <v>76</v>
      </c>
      <c r="D1034" s="13" t="s">
        <v>6702</v>
      </c>
      <c r="E1034" s="13" t="s">
        <v>2395</v>
      </c>
      <c r="F1034" s="13"/>
      <c r="G1034" s="13" t="s">
        <v>4747</v>
      </c>
      <c r="H1034" s="13" t="s">
        <v>6</v>
      </c>
      <c r="I1034" s="13" t="s">
        <v>2394</v>
      </c>
      <c r="J1034" s="13" t="s">
        <v>2988</v>
      </c>
      <c r="K1034" s="13">
        <v>6</v>
      </c>
      <c r="L1034" s="13" t="s">
        <v>2738</v>
      </c>
      <c r="M1034" s="13" t="s">
        <v>2917</v>
      </c>
      <c r="N1034" s="34">
        <v>111</v>
      </c>
      <c r="O1034" s="34">
        <v>10</v>
      </c>
      <c r="P1034" s="34">
        <v>24</v>
      </c>
      <c r="Q1034" s="34">
        <v>34</v>
      </c>
      <c r="R1034" s="34">
        <v>18</v>
      </c>
      <c r="S1034" s="34">
        <v>0</v>
      </c>
    </row>
    <row r="1035" spans="1:19" ht="16.5" customHeight="1">
      <c r="A1035" s="23">
        <v>2018</v>
      </c>
      <c r="B1035" s="13" t="s">
        <v>1886</v>
      </c>
      <c r="C1035" s="13" t="s">
        <v>76</v>
      </c>
      <c r="D1035" s="13" t="s">
        <v>6702</v>
      </c>
      <c r="E1035" s="13" t="s">
        <v>1459</v>
      </c>
      <c r="F1035" s="13"/>
      <c r="G1035" s="13" t="s">
        <v>4747</v>
      </c>
      <c r="H1035" s="13" t="s">
        <v>6</v>
      </c>
      <c r="I1035" s="13" t="s">
        <v>2394</v>
      </c>
      <c r="J1035" s="13" t="s">
        <v>2949</v>
      </c>
      <c r="K1035" s="13">
        <v>6</v>
      </c>
      <c r="L1035" s="13" t="s">
        <v>2738</v>
      </c>
      <c r="M1035" s="13" t="s">
        <v>2915</v>
      </c>
      <c r="N1035" s="34">
        <v>106</v>
      </c>
      <c r="O1035" s="34">
        <v>42</v>
      </c>
      <c r="P1035" s="34">
        <v>12</v>
      </c>
      <c r="Q1035" s="34">
        <v>54</v>
      </c>
      <c r="R1035" s="34">
        <v>18</v>
      </c>
      <c r="S1035" s="34">
        <v>0</v>
      </c>
    </row>
    <row r="1036" spans="1:19" ht="16.5" customHeight="1">
      <c r="A1036" s="23">
        <v>2018</v>
      </c>
      <c r="B1036" s="13" t="s">
        <v>1886</v>
      </c>
      <c r="C1036" s="13" t="s">
        <v>76</v>
      </c>
      <c r="D1036" s="13" t="s">
        <v>5703</v>
      </c>
      <c r="E1036" s="13" t="s">
        <v>2079</v>
      </c>
      <c r="F1036" s="13"/>
      <c r="G1036" s="13" t="s">
        <v>4747</v>
      </c>
      <c r="H1036" s="13" t="s">
        <v>6</v>
      </c>
      <c r="I1036" s="13" t="s">
        <v>2394</v>
      </c>
      <c r="J1036" s="13" t="s">
        <v>2979</v>
      </c>
      <c r="K1036" s="13">
        <v>6</v>
      </c>
      <c r="L1036" s="13" t="s">
        <v>2738</v>
      </c>
      <c r="M1036" s="13" t="s">
        <v>2851</v>
      </c>
      <c r="N1036" s="34">
        <v>138</v>
      </c>
      <c r="O1036" s="34">
        <v>6</v>
      </c>
      <c r="P1036" s="34">
        <v>18</v>
      </c>
      <c r="Q1036" s="34">
        <v>24</v>
      </c>
      <c r="R1036" s="34">
        <v>18</v>
      </c>
      <c r="S1036" s="34">
        <v>0</v>
      </c>
    </row>
    <row r="1037" spans="1:19" ht="16.5" customHeight="1">
      <c r="A1037" s="23">
        <v>2018</v>
      </c>
      <c r="B1037" s="13" t="s">
        <v>1886</v>
      </c>
      <c r="C1037" s="13" t="s">
        <v>83</v>
      </c>
      <c r="D1037" s="13" t="s">
        <v>207</v>
      </c>
      <c r="E1037" s="13" t="s">
        <v>85</v>
      </c>
      <c r="F1037" s="13"/>
      <c r="G1037" s="13" t="s">
        <v>4747</v>
      </c>
      <c r="H1037" s="13" t="s">
        <v>6</v>
      </c>
      <c r="I1037" s="13" t="s">
        <v>2190</v>
      </c>
      <c r="J1037" s="13" t="s">
        <v>2706</v>
      </c>
      <c r="K1037" s="13" t="s">
        <v>2706</v>
      </c>
      <c r="L1037" s="13" t="s">
        <v>2706</v>
      </c>
      <c r="M1037" s="13" t="s">
        <v>2706</v>
      </c>
      <c r="N1037" s="34">
        <v>0</v>
      </c>
      <c r="O1037" s="34">
        <v>0</v>
      </c>
      <c r="P1037" s="34">
        <v>0</v>
      </c>
      <c r="Q1037" s="34">
        <v>0</v>
      </c>
      <c r="R1037" s="34">
        <v>0</v>
      </c>
      <c r="S1037" s="34">
        <v>66</v>
      </c>
    </row>
    <row r="1038" spans="1:19" ht="16.5" customHeight="1">
      <c r="A1038" s="23">
        <v>2018</v>
      </c>
      <c r="B1038" s="13" t="s">
        <v>1886</v>
      </c>
      <c r="C1038" s="13" t="s">
        <v>83</v>
      </c>
      <c r="D1038" s="13" t="s">
        <v>206</v>
      </c>
      <c r="E1038" s="13" t="s">
        <v>84</v>
      </c>
      <c r="F1038" s="13"/>
      <c r="G1038" s="13" t="s">
        <v>4747</v>
      </c>
      <c r="H1038" s="13" t="s">
        <v>6</v>
      </c>
      <c r="I1038" s="13" t="s">
        <v>2931</v>
      </c>
      <c r="J1038" s="13" t="s">
        <v>2706</v>
      </c>
      <c r="K1038" s="13" t="s">
        <v>2706</v>
      </c>
      <c r="L1038" s="13" t="s">
        <v>2738</v>
      </c>
      <c r="M1038" s="13" t="s">
        <v>2835</v>
      </c>
      <c r="N1038" s="34">
        <v>0</v>
      </c>
      <c r="O1038" s="34">
        <v>0</v>
      </c>
      <c r="P1038" s="34">
        <v>0</v>
      </c>
      <c r="Q1038" s="34">
        <v>0</v>
      </c>
      <c r="R1038" s="34">
        <v>0</v>
      </c>
      <c r="S1038" s="34">
        <v>80</v>
      </c>
    </row>
    <row r="1039" spans="1:19" ht="16.5" customHeight="1">
      <c r="A1039" s="23">
        <v>2018</v>
      </c>
      <c r="B1039" s="13" t="s">
        <v>1886</v>
      </c>
      <c r="C1039" s="13" t="s">
        <v>86</v>
      </c>
      <c r="D1039" s="13" t="s">
        <v>206</v>
      </c>
      <c r="E1039" s="13" t="s">
        <v>88</v>
      </c>
      <c r="F1039" s="13"/>
      <c r="G1039" s="13" t="s">
        <v>4747</v>
      </c>
      <c r="H1039" s="13" t="s">
        <v>6</v>
      </c>
      <c r="I1039" s="13" t="s">
        <v>2394</v>
      </c>
      <c r="J1039" s="13" t="s">
        <v>3012</v>
      </c>
      <c r="K1039" s="13">
        <v>8</v>
      </c>
      <c r="L1039" s="13" t="s">
        <v>2738</v>
      </c>
      <c r="M1039" s="13" t="s">
        <v>2826</v>
      </c>
      <c r="N1039" s="34">
        <v>0</v>
      </c>
      <c r="O1039" s="34">
        <v>0</v>
      </c>
      <c r="P1039" s="34">
        <v>0</v>
      </c>
      <c r="Q1039" s="34">
        <v>0</v>
      </c>
      <c r="R1039" s="34">
        <v>0</v>
      </c>
      <c r="S1039" s="34">
        <v>41</v>
      </c>
    </row>
    <row r="1040" spans="1:19" ht="16.5" customHeight="1">
      <c r="A1040" s="23">
        <v>2018</v>
      </c>
      <c r="B1040" s="13" t="s">
        <v>1886</v>
      </c>
      <c r="C1040" s="13" t="s">
        <v>86</v>
      </c>
      <c r="D1040" s="13" t="s">
        <v>5703</v>
      </c>
      <c r="E1040" s="13" t="s">
        <v>87</v>
      </c>
      <c r="F1040" s="13"/>
      <c r="G1040" s="13" t="s">
        <v>4747</v>
      </c>
      <c r="H1040" s="13" t="s">
        <v>6</v>
      </c>
      <c r="I1040" s="13" t="s">
        <v>2394</v>
      </c>
      <c r="J1040" s="13" t="s">
        <v>2980</v>
      </c>
      <c r="K1040" s="13">
        <v>6</v>
      </c>
      <c r="L1040" s="13" t="s">
        <v>2738</v>
      </c>
      <c r="M1040" s="13" t="s">
        <v>2850</v>
      </c>
      <c r="N1040" s="34">
        <v>144</v>
      </c>
      <c r="O1040" s="34">
        <v>0</v>
      </c>
      <c r="P1040" s="34">
        <v>0</v>
      </c>
      <c r="Q1040" s="34">
        <v>0</v>
      </c>
      <c r="R1040" s="34">
        <v>16</v>
      </c>
      <c r="S1040" s="34">
        <v>0</v>
      </c>
    </row>
    <row r="1041" spans="1:19" ht="16.5" customHeight="1">
      <c r="A1041" s="23">
        <v>2018</v>
      </c>
      <c r="B1041" s="13" t="s">
        <v>1886</v>
      </c>
      <c r="C1041" s="13" t="s">
        <v>89</v>
      </c>
      <c r="D1041" s="13" t="s">
        <v>205</v>
      </c>
      <c r="E1041" s="13" t="s">
        <v>90</v>
      </c>
      <c r="F1041" s="13"/>
      <c r="G1041" s="13" t="s">
        <v>4747</v>
      </c>
      <c r="H1041" s="13" t="s">
        <v>6</v>
      </c>
      <c r="I1041" s="13" t="s">
        <v>2190</v>
      </c>
      <c r="J1041" s="13" t="s">
        <v>2706</v>
      </c>
      <c r="K1041" s="13" t="s">
        <v>2706</v>
      </c>
      <c r="L1041" s="13" t="s">
        <v>2738</v>
      </c>
      <c r="M1041" s="13" t="s">
        <v>2746</v>
      </c>
      <c r="N1041" s="34">
        <v>0</v>
      </c>
      <c r="O1041" s="34">
        <v>0</v>
      </c>
      <c r="P1041" s="34">
        <v>0</v>
      </c>
      <c r="Q1041" s="34">
        <v>0</v>
      </c>
      <c r="R1041" s="34">
        <v>0</v>
      </c>
      <c r="S1041" s="34">
        <v>28</v>
      </c>
    </row>
    <row r="1042" spans="1:19" ht="16.5" customHeight="1">
      <c r="A1042" s="23">
        <v>2018</v>
      </c>
      <c r="B1042" s="13" t="s">
        <v>1886</v>
      </c>
      <c r="C1042" s="13" t="s">
        <v>89</v>
      </c>
      <c r="D1042" s="13" t="s">
        <v>205</v>
      </c>
      <c r="E1042" s="13" t="s">
        <v>91</v>
      </c>
      <c r="F1042" s="13"/>
      <c r="G1042" s="13" t="s">
        <v>4747</v>
      </c>
      <c r="H1042" s="13" t="s">
        <v>6</v>
      </c>
      <c r="I1042" s="13" t="s">
        <v>2190</v>
      </c>
      <c r="J1042" s="13" t="s">
        <v>2706</v>
      </c>
      <c r="K1042" s="13" t="s">
        <v>2706</v>
      </c>
      <c r="L1042" s="13" t="s">
        <v>2738</v>
      </c>
      <c r="M1042" s="13" t="s">
        <v>2883</v>
      </c>
      <c r="N1042" s="34">
        <v>0</v>
      </c>
      <c r="O1042" s="34">
        <v>0</v>
      </c>
      <c r="P1042" s="34">
        <v>0</v>
      </c>
      <c r="Q1042" s="34">
        <v>0</v>
      </c>
      <c r="R1042" s="34">
        <v>0</v>
      </c>
      <c r="S1042" s="34">
        <v>30</v>
      </c>
    </row>
    <row r="1043" spans="1:19" ht="16.5" customHeight="1">
      <c r="A1043" s="23">
        <v>2018</v>
      </c>
      <c r="B1043" s="13" t="s">
        <v>1886</v>
      </c>
      <c r="C1043" s="13" t="s">
        <v>89</v>
      </c>
      <c r="D1043" s="13" t="s">
        <v>205</v>
      </c>
      <c r="E1043" s="13" t="s">
        <v>92</v>
      </c>
      <c r="F1043" s="13"/>
      <c r="G1043" s="13" t="s">
        <v>4747</v>
      </c>
      <c r="H1043" s="13" t="s">
        <v>6</v>
      </c>
      <c r="I1043" s="13" t="s">
        <v>2190</v>
      </c>
      <c r="J1043" s="13" t="s">
        <v>2706</v>
      </c>
      <c r="K1043" s="13" t="s">
        <v>2706</v>
      </c>
      <c r="L1043" s="13" t="s">
        <v>2738</v>
      </c>
      <c r="M1043" s="13" t="s">
        <v>2753</v>
      </c>
      <c r="N1043" s="34">
        <v>0</v>
      </c>
      <c r="O1043" s="34">
        <v>0</v>
      </c>
      <c r="P1043" s="34">
        <v>0</v>
      </c>
      <c r="Q1043" s="34">
        <v>0</v>
      </c>
      <c r="R1043" s="34">
        <v>0</v>
      </c>
      <c r="S1043" s="34">
        <v>38</v>
      </c>
    </row>
    <row r="1044" spans="1:19" ht="16.5" customHeight="1">
      <c r="A1044" s="23">
        <v>2018</v>
      </c>
      <c r="B1044" s="13" t="s">
        <v>1886</v>
      </c>
      <c r="C1044" s="13" t="s">
        <v>89</v>
      </c>
      <c r="D1044" s="13" t="s">
        <v>206</v>
      </c>
      <c r="E1044" s="13" t="s">
        <v>93</v>
      </c>
      <c r="F1044" s="13"/>
      <c r="G1044" s="13" t="s">
        <v>4747</v>
      </c>
      <c r="H1044" s="13" t="s">
        <v>6</v>
      </c>
      <c r="I1044" s="13" t="s">
        <v>2190</v>
      </c>
      <c r="J1044" s="13" t="s">
        <v>2706</v>
      </c>
      <c r="K1044" s="13" t="s">
        <v>2706</v>
      </c>
      <c r="L1044" s="13" t="s">
        <v>2738</v>
      </c>
      <c r="M1044" s="13" t="s">
        <v>2837</v>
      </c>
      <c r="N1044" s="34">
        <v>0</v>
      </c>
      <c r="O1044" s="34">
        <v>0</v>
      </c>
      <c r="P1044" s="34">
        <v>0</v>
      </c>
      <c r="Q1044" s="34">
        <v>0</v>
      </c>
      <c r="R1044" s="34">
        <v>0</v>
      </c>
      <c r="S1044" s="34">
        <v>48</v>
      </c>
    </row>
    <row r="1045" spans="1:19" ht="16.5" customHeight="1">
      <c r="A1045" s="23">
        <v>2018</v>
      </c>
      <c r="B1045" s="13" t="s">
        <v>1886</v>
      </c>
      <c r="C1045" s="13" t="s">
        <v>89</v>
      </c>
      <c r="D1045" s="13" t="s">
        <v>206</v>
      </c>
      <c r="E1045" s="13" t="s">
        <v>1920</v>
      </c>
      <c r="F1045" s="13"/>
      <c r="G1045" s="13" t="s">
        <v>4747</v>
      </c>
      <c r="H1045" s="13" t="s">
        <v>6</v>
      </c>
      <c r="I1045" s="13" t="s">
        <v>2190</v>
      </c>
      <c r="J1045" s="13" t="s">
        <v>2706</v>
      </c>
      <c r="K1045" s="13" t="s">
        <v>2706</v>
      </c>
      <c r="L1045" s="13" t="s">
        <v>2738</v>
      </c>
      <c r="M1045" s="13" t="s">
        <v>2792</v>
      </c>
      <c r="N1045" s="34">
        <v>0</v>
      </c>
      <c r="O1045" s="34">
        <v>0</v>
      </c>
      <c r="P1045" s="34">
        <v>0</v>
      </c>
      <c r="Q1045" s="34">
        <v>0</v>
      </c>
      <c r="R1045" s="34">
        <v>0</v>
      </c>
      <c r="S1045" s="34">
        <v>43</v>
      </c>
    </row>
    <row r="1046" spans="1:19" ht="16.5" customHeight="1">
      <c r="A1046" s="23">
        <v>2018</v>
      </c>
      <c r="B1046" s="13" t="s">
        <v>1886</v>
      </c>
      <c r="C1046" s="13" t="s">
        <v>89</v>
      </c>
      <c r="D1046" s="13" t="s">
        <v>206</v>
      </c>
      <c r="E1046" s="13" t="s">
        <v>1919</v>
      </c>
      <c r="F1046" s="13"/>
      <c r="G1046" s="13" t="s">
        <v>4747</v>
      </c>
      <c r="H1046" s="13" t="s">
        <v>6</v>
      </c>
      <c r="I1046" s="13" t="s">
        <v>2190</v>
      </c>
      <c r="J1046" s="13" t="s">
        <v>2706</v>
      </c>
      <c r="K1046" s="13" t="s">
        <v>2706</v>
      </c>
      <c r="L1046" s="13" t="s">
        <v>2738</v>
      </c>
      <c r="M1046" s="13" t="s">
        <v>2791</v>
      </c>
      <c r="N1046" s="34">
        <v>0</v>
      </c>
      <c r="O1046" s="34">
        <v>0</v>
      </c>
      <c r="P1046" s="34">
        <v>0</v>
      </c>
      <c r="Q1046" s="34">
        <v>0</v>
      </c>
      <c r="R1046" s="34">
        <v>0</v>
      </c>
      <c r="S1046" s="34">
        <v>52</v>
      </c>
    </row>
    <row r="1047" spans="1:19" ht="16.5" customHeight="1">
      <c r="A1047" s="23">
        <v>2018</v>
      </c>
      <c r="B1047" s="13" t="s">
        <v>1886</v>
      </c>
      <c r="C1047" s="13" t="s">
        <v>89</v>
      </c>
      <c r="D1047" s="13" t="s">
        <v>206</v>
      </c>
      <c r="E1047" s="13" t="s">
        <v>1921</v>
      </c>
      <c r="F1047" s="13"/>
      <c r="G1047" s="13" t="s">
        <v>4747</v>
      </c>
      <c r="H1047" s="13" t="s">
        <v>6</v>
      </c>
      <c r="I1047" s="13" t="s">
        <v>2190</v>
      </c>
      <c r="J1047" s="13" t="s">
        <v>2706</v>
      </c>
      <c r="K1047" s="13" t="s">
        <v>2706</v>
      </c>
      <c r="L1047" s="13" t="s">
        <v>2738</v>
      </c>
      <c r="M1047" s="13" t="s">
        <v>2793</v>
      </c>
      <c r="N1047" s="34">
        <v>0</v>
      </c>
      <c r="O1047" s="34">
        <v>0</v>
      </c>
      <c r="P1047" s="34">
        <v>0</v>
      </c>
      <c r="Q1047" s="34">
        <v>0</v>
      </c>
      <c r="R1047" s="34">
        <v>0</v>
      </c>
      <c r="S1047" s="34">
        <v>52</v>
      </c>
    </row>
    <row r="1048" spans="1:19" ht="16.5" customHeight="1">
      <c r="A1048" s="23">
        <v>2018</v>
      </c>
      <c r="B1048" s="13" t="s">
        <v>1886</v>
      </c>
      <c r="C1048" s="13" t="s">
        <v>89</v>
      </c>
      <c r="D1048" s="13" t="s">
        <v>206</v>
      </c>
      <c r="E1048" s="13" t="s">
        <v>2078</v>
      </c>
      <c r="F1048" s="13"/>
      <c r="G1048" s="13" t="s">
        <v>4747</v>
      </c>
      <c r="H1048" s="13" t="s">
        <v>6</v>
      </c>
      <c r="I1048" s="13" t="s">
        <v>2190</v>
      </c>
      <c r="J1048" s="13" t="s">
        <v>2706</v>
      </c>
      <c r="K1048" s="13" t="s">
        <v>2706</v>
      </c>
      <c r="L1048" s="13" t="s">
        <v>2738</v>
      </c>
      <c r="M1048" s="13" t="s">
        <v>2799</v>
      </c>
      <c r="N1048" s="34">
        <v>0</v>
      </c>
      <c r="O1048" s="34">
        <v>0</v>
      </c>
      <c r="P1048" s="34">
        <v>0</v>
      </c>
      <c r="Q1048" s="34">
        <v>0</v>
      </c>
      <c r="R1048" s="34">
        <v>0</v>
      </c>
      <c r="S1048" s="34">
        <v>56</v>
      </c>
    </row>
    <row r="1049" spans="1:19" ht="16.5" customHeight="1">
      <c r="A1049" s="23">
        <v>2018</v>
      </c>
      <c r="B1049" s="13" t="s">
        <v>1886</v>
      </c>
      <c r="C1049" s="13" t="s">
        <v>89</v>
      </c>
      <c r="D1049" s="13" t="s">
        <v>6702</v>
      </c>
      <c r="E1049" s="13" t="s">
        <v>1465</v>
      </c>
      <c r="F1049" s="13"/>
      <c r="G1049" s="13" t="s">
        <v>4747</v>
      </c>
      <c r="H1049" s="13" t="s">
        <v>6</v>
      </c>
      <c r="I1049" s="13" t="s">
        <v>2394</v>
      </c>
      <c r="J1049" s="13" t="s">
        <v>1924</v>
      </c>
      <c r="K1049" s="13">
        <v>8</v>
      </c>
      <c r="L1049" s="13" t="s">
        <v>2738</v>
      </c>
      <c r="M1049" s="13" t="s">
        <v>2900</v>
      </c>
      <c r="N1049" s="34">
        <v>118</v>
      </c>
      <c r="O1049" s="34">
        <v>14</v>
      </c>
      <c r="P1049" s="34">
        <v>9</v>
      </c>
      <c r="Q1049" s="34">
        <v>23</v>
      </c>
      <c r="R1049" s="34">
        <v>19</v>
      </c>
      <c r="S1049" s="34">
        <v>0</v>
      </c>
    </row>
    <row r="1050" spans="1:19" ht="16.5" customHeight="1">
      <c r="A1050" s="23">
        <v>2018</v>
      </c>
      <c r="B1050" s="13" t="s">
        <v>1886</v>
      </c>
      <c r="C1050" s="13" t="s">
        <v>94</v>
      </c>
      <c r="D1050" s="13" t="s">
        <v>207</v>
      </c>
      <c r="E1050" s="13" t="s">
        <v>99</v>
      </c>
      <c r="F1050" s="13"/>
      <c r="G1050" s="13" t="s">
        <v>4747</v>
      </c>
      <c r="H1050" s="13" t="s">
        <v>6</v>
      </c>
      <c r="I1050" s="13" t="s">
        <v>2190</v>
      </c>
      <c r="J1050" s="13" t="s">
        <v>2706</v>
      </c>
      <c r="K1050" s="13" t="s">
        <v>2706</v>
      </c>
      <c r="L1050" s="13" t="s">
        <v>2738</v>
      </c>
      <c r="M1050" s="13" t="s">
        <v>2907</v>
      </c>
      <c r="N1050" s="34">
        <v>0</v>
      </c>
      <c r="O1050" s="34">
        <v>0</v>
      </c>
      <c r="P1050" s="34">
        <v>0</v>
      </c>
      <c r="Q1050" s="34">
        <v>0</v>
      </c>
      <c r="R1050" s="34">
        <v>0</v>
      </c>
      <c r="S1050" s="34">
        <v>108</v>
      </c>
    </row>
    <row r="1051" spans="1:19" ht="16.5" customHeight="1">
      <c r="A1051" s="23">
        <v>2018</v>
      </c>
      <c r="B1051" s="13" t="s">
        <v>1886</v>
      </c>
      <c r="C1051" s="13" t="s">
        <v>94</v>
      </c>
      <c r="D1051" s="13" t="s">
        <v>206</v>
      </c>
      <c r="E1051" s="13" t="s">
        <v>5247</v>
      </c>
      <c r="F1051" s="13"/>
      <c r="G1051" s="13" t="s">
        <v>4747</v>
      </c>
      <c r="H1051" s="13" t="s">
        <v>6</v>
      </c>
      <c r="I1051" s="13" t="s">
        <v>2931</v>
      </c>
      <c r="J1051" s="13" t="s">
        <v>2706</v>
      </c>
      <c r="K1051" s="13" t="s">
        <v>2706</v>
      </c>
      <c r="L1051" s="13" t="s">
        <v>2738</v>
      </c>
      <c r="M1051" s="13" t="s">
        <v>2839</v>
      </c>
      <c r="N1051" s="34">
        <v>0</v>
      </c>
      <c r="O1051" s="34">
        <v>0</v>
      </c>
      <c r="P1051" s="34">
        <v>0</v>
      </c>
      <c r="Q1051" s="34">
        <v>0</v>
      </c>
      <c r="R1051" s="34">
        <v>0</v>
      </c>
      <c r="S1051" s="34">
        <v>50</v>
      </c>
    </row>
    <row r="1052" spans="1:19" ht="16.5" customHeight="1">
      <c r="A1052" s="23">
        <v>2018</v>
      </c>
      <c r="B1052" s="13" t="s">
        <v>1886</v>
      </c>
      <c r="C1052" s="13" t="s">
        <v>94</v>
      </c>
      <c r="D1052" s="13" t="s">
        <v>206</v>
      </c>
      <c r="E1052" s="13" t="s">
        <v>97</v>
      </c>
      <c r="F1052" s="13"/>
      <c r="G1052" s="13" t="s">
        <v>4747</v>
      </c>
      <c r="H1052" s="13" t="s">
        <v>6</v>
      </c>
      <c r="I1052" s="13" t="s">
        <v>2394</v>
      </c>
      <c r="J1052" s="13" t="s">
        <v>2981</v>
      </c>
      <c r="K1052" s="13">
        <v>6</v>
      </c>
      <c r="L1052" s="13" t="s">
        <v>2738</v>
      </c>
      <c r="M1052" s="13" t="s">
        <v>2830</v>
      </c>
      <c r="N1052" s="34">
        <v>0</v>
      </c>
      <c r="O1052" s="34">
        <v>0</v>
      </c>
      <c r="P1052" s="34">
        <v>0</v>
      </c>
      <c r="Q1052" s="34">
        <v>0</v>
      </c>
      <c r="R1052" s="34">
        <v>0</v>
      </c>
      <c r="S1052" s="34">
        <v>47</v>
      </c>
    </row>
    <row r="1053" spans="1:19" ht="16.5" customHeight="1">
      <c r="A1053" s="23">
        <v>2018</v>
      </c>
      <c r="B1053" s="13" t="s">
        <v>1886</v>
      </c>
      <c r="C1053" s="13" t="s">
        <v>94</v>
      </c>
      <c r="D1053" s="13" t="s">
        <v>206</v>
      </c>
      <c r="E1053" s="13" t="s">
        <v>98</v>
      </c>
      <c r="F1053" s="13"/>
      <c r="G1053" s="13" t="s">
        <v>4747</v>
      </c>
      <c r="H1053" s="13" t="s">
        <v>6</v>
      </c>
      <c r="I1053" s="13" t="s">
        <v>2394</v>
      </c>
      <c r="J1053" s="13" t="s">
        <v>2982</v>
      </c>
      <c r="K1053" s="13">
        <v>4</v>
      </c>
      <c r="L1053" s="13" t="s">
        <v>2738</v>
      </c>
      <c r="M1053" s="13" t="s">
        <v>2817</v>
      </c>
      <c r="N1053" s="34">
        <v>0</v>
      </c>
      <c r="O1053" s="34">
        <v>0</v>
      </c>
      <c r="P1053" s="34">
        <v>0</v>
      </c>
      <c r="Q1053" s="34">
        <v>0</v>
      </c>
      <c r="R1053" s="34">
        <v>0</v>
      </c>
      <c r="S1053" s="34">
        <v>48</v>
      </c>
    </row>
    <row r="1054" spans="1:19" ht="16.5" customHeight="1">
      <c r="A1054" s="23">
        <v>2018</v>
      </c>
      <c r="B1054" s="13" t="s">
        <v>1886</v>
      </c>
      <c r="C1054" s="13" t="s">
        <v>94</v>
      </c>
      <c r="D1054" s="13" t="s">
        <v>6702</v>
      </c>
      <c r="E1054" s="13" t="s">
        <v>1463</v>
      </c>
      <c r="F1054" s="13"/>
      <c r="G1054" s="13" t="s">
        <v>4747</v>
      </c>
      <c r="H1054" s="13" t="s">
        <v>6</v>
      </c>
      <c r="I1054" s="13" t="s">
        <v>2394</v>
      </c>
      <c r="J1054" s="13" t="s">
        <v>2952</v>
      </c>
      <c r="K1054" s="13">
        <v>8</v>
      </c>
      <c r="L1054" s="13" t="s">
        <v>2738</v>
      </c>
      <c r="M1054" s="13" t="s">
        <v>2902</v>
      </c>
      <c r="N1054" s="34">
        <v>116</v>
      </c>
      <c r="O1054" s="34">
        <v>34</v>
      </c>
      <c r="P1054" s="34">
        <v>0</v>
      </c>
      <c r="Q1054" s="34">
        <v>34</v>
      </c>
      <c r="R1054" s="34">
        <v>20</v>
      </c>
      <c r="S1054" s="34">
        <v>0</v>
      </c>
    </row>
    <row r="1055" spans="1:19" ht="16.5" customHeight="1">
      <c r="A1055" s="23">
        <v>2018</v>
      </c>
      <c r="B1055" s="13" t="s">
        <v>1886</v>
      </c>
      <c r="C1055" s="13" t="s">
        <v>100</v>
      </c>
      <c r="D1055" s="13" t="s">
        <v>207</v>
      </c>
      <c r="E1055" s="13" t="s">
        <v>103</v>
      </c>
      <c r="F1055" s="13"/>
      <c r="G1055" s="13" t="s">
        <v>4747</v>
      </c>
      <c r="H1055" s="13" t="s">
        <v>6</v>
      </c>
      <c r="I1055" s="13" t="s">
        <v>2931</v>
      </c>
      <c r="J1055" s="13" t="s">
        <v>2706</v>
      </c>
      <c r="K1055" s="13" t="s">
        <v>2706</v>
      </c>
      <c r="L1055" s="13" t="s">
        <v>2738</v>
      </c>
      <c r="M1055" s="13" t="s">
        <v>2906</v>
      </c>
      <c r="N1055" s="34">
        <v>0</v>
      </c>
      <c r="O1055" s="34">
        <v>0</v>
      </c>
      <c r="P1055" s="34">
        <v>0</v>
      </c>
      <c r="Q1055" s="34">
        <v>0</v>
      </c>
      <c r="R1055" s="34">
        <v>0</v>
      </c>
      <c r="S1055" s="34">
        <v>52</v>
      </c>
    </row>
    <row r="1056" spans="1:19" ht="16.5" customHeight="1">
      <c r="A1056" s="23">
        <v>2018</v>
      </c>
      <c r="B1056" s="13" t="s">
        <v>1886</v>
      </c>
      <c r="C1056" s="13" t="s">
        <v>100</v>
      </c>
      <c r="D1056" s="13" t="s">
        <v>206</v>
      </c>
      <c r="E1056" s="13" t="s">
        <v>102</v>
      </c>
      <c r="F1056" s="13"/>
      <c r="G1056" s="13" t="s">
        <v>4747</v>
      </c>
      <c r="H1056" s="13" t="s">
        <v>6</v>
      </c>
      <c r="I1056" s="13" t="s">
        <v>2394</v>
      </c>
      <c r="J1056" s="13" t="s">
        <v>3013</v>
      </c>
      <c r="K1056" s="13">
        <v>6</v>
      </c>
      <c r="L1056" s="13" t="s">
        <v>2738</v>
      </c>
      <c r="M1056" s="13" t="s">
        <v>2820</v>
      </c>
      <c r="N1056" s="34">
        <v>0</v>
      </c>
      <c r="O1056" s="34">
        <v>0</v>
      </c>
      <c r="P1056" s="34">
        <v>0</v>
      </c>
      <c r="Q1056" s="34">
        <v>0</v>
      </c>
      <c r="R1056" s="34">
        <v>0</v>
      </c>
      <c r="S1056" s="34">
        <v>40</v>
      </c>
    </row>
    <row r="1057" spans="1:19" ht="16.5" customHeight="1">
      <c r="A1057" s="23">
        <v>2018</v>
      </c>
      <c r="B1057" s="13" t="s">
        <v>1886</v>
      </c>
      <c r="C1057" s="13" t="s">
        <v>100</v>
      </c>
      <c r="D1057" s="13" t="s">
        <v>6702</v>
      </c>
      <c r="E1057" s="13" t="s">
        <v>1468</v>
      </c>
      <c r="F1057" s="13"/>
      <c r="G1057" s="13" t="s">
        <v>4747</v>
      </c>
      <c r="H1057" s="13" t="s">
        <v>6</v>
      </c>
      <c r="I1057" s="13" t="s">
        <v>2394</v>
      </c>
      <c r="J1057" s="13" t="s">
        <v>2983</v>
      </c>
      <c r="K1057" s="13">
        <v>8</v>
      </c>
      <c r="L1057" s="13" t="s">
        <v>2738</v>
      </c>
      <c r="M1057" s="13" t="s">
        <v>2858</v>
      </c>
      <c r="N1057" s="34">
        <v>104</v>
      </c>
      <c r="O1057" s="34">
        <v>32</v>
      </c>
      <c r="P1057" s="34">
        <v>0</v>
      </c>
      <c r="Q1057" s="34">
        <v>32</v>
      </c>
      <c r="R1057" s="34">
        <v>14</v>
      </c>
      <c r="S1057" s="34">
        <v>0</v>
      </c>
    </row>
    <row r="1058" spans="1:19" ht="16.5" customHeight="1">
      <c r="A1058" s="23">
        <v>2018</v>
      </c>
      <c r="B1058" s="13" t="s">
        <v>1886</v>
      </c>
      <c r="C1058" s="13" t="s">
        <v>100</v>
      </c>
      <c r="D1058" s="13" t="s">
        <v>5703</v>
      </c>
      <c r="E1058" s="13" t="s">
        <v>101</v>
      </c>
      <c r="F1058" s="13"/>
      <c r="G1058" s="13" t="s">
        <v>4747</v>
      </c>
      <c r="H1058" s="13" t="s">
        <v>6</v>
      </c>
      <c r="I1058" s="13" t="s">
        <v>2394</v>
      </c>
      <c r="J1058" s="13" t="s">
        <v>2984</v>
      </c>
      <c r="K1058" s="13">
        <v>6</v>
      </c>
      <c r="L1058" s="13" t="s">
        <v>2738</v>
      </c>
      <c r="M1058" s="13" t="s">
        <v>2852</v>
      </c>
      <c r="N1058" s="34">
        <v>101</v>
      </c>
      <c r="O1058" s="34">
        <v>43</v>
      </c>
      <c r="P1058" s="34">
        <v>0</v>
      </c>
      <c r="Q1058" s="34">
        <v>43</v>
      </c>
      <c r="R1058" s="34">
        <v>16</v>
      </c>
      <c r="S1058" s="34">
        <v>0</v>
      </c>
    </row>
    <row r="1059" spans="1:19" ht="16.5" customHeight="1">
      <c r="A1059" s="23">
        <v>2018</v>
      </c>
      <c r="B1059" s="13" t="s">
        <v>1886</v>
      </c>
      <c r="C1059" s="13" t="s">
        <v>104</v>
      </c>
      <c r="D1059" s="13" t="s">
        <v>207</v>
      </c>
      <c r="E1059" s="13" t="s">
        <v>119</v>
      </c>
      <c r="F1059" s="13"/>
      <c r="G1059" s="13" t="s">
        <v>4747</v>
      </c>
      <c r="H1059" s="13" t="s">
        <v>6</v>
      </c>
      <c r="I1059" s="13" t="s">
        <v>2394</v>
      </c>
      <c r="J1059" s="13" t="s">
        <v>2994</v>
      </c>
      <c r="K1059" s="13">
        <v>6</v>
      </c>
      <c r="L1059" s="13" t="s">
        <v>2738</v>
      </c>
      <c r="M1059" s="13" t="s">
        <v>2905</v>
      </c>
      <c r="N1059" s="34">
        <v>0</v>
      </c>
      <c r="O1059" s="34">
        <v>0</v>
      </c>
      <c r="P1059" s="34">
        <v>0</v>
      </c>
      <c r="Q1059" s="34">
        <v>0</v>
      </c>
      <c r="R1059" s="34">
        <v>0</v>
      </c>
      <c r="S1059" s="34">
        <v>120</v>
      </c>
    </row>
    <row r="1060" spans="1:19" ht="16.5" customHeight="1">
      <c r="A1060" s="23">
        <v>2018</v>
      </c>
      <c r="B1060" s="13" t="s">
        <v>1886</v>
      </c>
      <c r="C1060" s="13" t="s">
        <v>104</v>
      </c>
      <c r="D1060" s="13" t="s">
        <v>205</v>
      </c>
      <c r="E1060" s="13" t="s">
        <v>106</v>
      </c>
      <c r="F1060" s="13"/>
      <c r="G1060" s="13" t="s">
        <v>4747</v>
      </c>
      <c r="H1060" s="13" t="s">
        <v>6</v>
      </c>
      <c r="I1060" s="13" t="s">
        <v>2190</v>
      </c>
      <c r="J1060" s="13" t="s">
        <v>2706</v>
      </c>
      <c r="K1060" s="13" t="s">
        <v>2706</v>
      </c>
      <c r="L1060" s="13" t="s">
        <v>2738</v>
      </c>
      <c r="M1060" s="13" t="s">
        <v>2899</v>
      </c>
      <c r="N1060" s="34">
        <v>0</v>
      </c>
      <c r="O1060" s="34">
        <v>0</v>
      </c>
      <c r="P1060" s="34">
        <v>0</v>
      </c>
      <c r="Q1060" s="34">
        <v>0</v>
      </c>
      <c r="R1060" s="34">
        <v>0</v>
      </c>
      <c r="S1060" s="34">
        <v>24</v>
      </c>
    </row>
    <row r="1061" spans="1:19" ht="16.5" customHeight="1">
      <c r="A1061" s="23">
        <v>2018</v>
      </c>
      <c r="B1061" s="13" t="s">
        <v>1886</v>
      </c>
      <c r="C1061" s="13" t="s">
        <v>104</v>
      </c>
      <c r="D1061" s="13" t="s">
        <v>205</v>
      </c>
      <c r="E1061" s="13" t="s">
        <v>107</v>
      </c>
      <c r="F1061" s="13"/>
      <c r="G1061" s="13" t="s">
        <v>4747</v>
      </c>
      <c r="H1061" s="13" t="s">
        <v>6</v>
      </c>
      <c r="I1061" s="13" t="s">
        <v>2190</v>
      </c>
      <c r="J1061" s="13" t="s">
        <v>2706</v>
      </c>
      <c r="K1061" s="13" t="s">
        <v>2706</v>
      </c>
      <c r="L1061" s="13" t="s">
        <v>2738</v>
      </c>
      <c r="M1061" s="13" t="s">
        <v>2773</v>
      </c>
      <c r="N1061" s="34">
        <v>0</v>
      </c>
      <c r="O1061" s="34">
        <v>0</v>
      </c>
      <c r="P1061" s="34">
        <v>0</v>
      </c>
      <c r="Q1061" s="34">
        <v>0</v>
      </c>
      <c r="R1061" s="34">
        <v>0</v>
      </c>
      <c r="S1061" s="34">
        <v>24</v>
      </c>
    </row>
    <row r="1062" spans="1:19" ht="16.5" customHeight="1">
      <c r="A1062" s="23">
        <v>2018</v>
      </c>
      <c r="B1062" s="13" t="s">
        <v>1886</v>
      </c>
      <c r="C1062" s="13" t="s">
        <v>104</v>
      </c>
      <c r="D1062" s="13" t="s">
        <v>205</v>
      </c>
      <c r="E1062" s="13" t="s">
        <v>108</v>
      </c>
      <c r="F1062" s="13"/>
      <c r="G1062" s="13" t="s">
        <v>4747</v>
      </c>
      <c r="H1062" s="13" t="s">
        <v>6</v>
      </c>
      <c r="I1062" s="13" t="s">
        <v>2190</v>
      </c>
      <c r="J1062" s="13" t="s">
        <v>2706</v>
      </c>
      <c r="K1062" s="13" t="s">
        <v>2706</v>
      </c>
      <c r="L1062" s="13" t="s">
        <v>2738</v>
      </c>
      <c r="M1062" s="13" t="s">
        <v>2772</v>
      </c>
      <c r="N1062" s="34">
        <v>0</v>
      </c>
      <c r="O1062" s="34">
        <v>0</v>
      </c>
      <c r="P1062" s="34">
        <v>0</v>
      </c>
      <c r="Q1062" s="34">
        <v>0</v>
      </c>
      <c r="R1062" s="34">
        <v>0</v>
      </c>
      <c r="S1062" s="34">
        <v>27</v>
      </c>
    </row>
    <row r="1063" spans="1:19" ht="16.5" customHeight="1">
      <c r="A1063" s="23">
        <v>2018</v>
      </c>
      <c r="B1063" s="13" t="s">
        <v>1886</v>
      </c>
      <c r="C1063" s="13" t="s">
        <v>104</v>
      </c>
      <c r="D1063" s="13" t="s">
        <v>205</v>
      </c>
      <c r="E1063" s="13" t="s">
        <v>2734</v>
      </c>
      <c r="F1063" s="13"/>
      <c r="G1063" s="13" t="s">
        <v>4747</v>
      </c>
      <c r="H1063" s="13" t="s">
        <v>6</v>
      </c>
      <c r="I1063" s="13" t="s">
        <v>2190</v>
      </c>
      <c r="J1063" s="13" t="s">
        <v>2706</v>
      </c>
      <c r="K1063" s="13" t="s">
        <v>2706</v>
      </c>
      <c r="L1063" s="13" t="s">
        <v>2738</v>
      </c>
      <c r="M1063" s="13" t="s">
        <v>2881</v>
      </c>
      <c r="N1063" s="34">
        <v>0</v>
      </c>
      <c r="O1063" s="34">
        <v>0</v>
      </c>
      <c r="P1063" s="34">
        <v>0</v>
      </c>
      <c r="Q1063" s="34">
        <v>0</v>
      </c>
      <c r="R1063" s="34">
        <v>0</v>
      </c>
      <c r="S1063" s="34">
        <v>27</v>
      </c>
    </row>
    <row r="1064" spans="1:19" ht="16.5" customHeight="1">
      <c r="A1064" s="23">
        <v>2018</v>
      </c>
      <c r="B1064" s="13" t="s">
        <v>1886</v>
      </c>
      <c r="C1064" s="13" t="s">
        <v>104</v>
      </c>
      <c r="D1064" s="13" t="s">
        <v>205</v>
      </c>
      <c r="E1064" s="13" t="s">
        <v>109</v>
      </c>
      <c r="F1064" s="13"/>
      <c r="G1064" s="13" t="s">
        <v>4747</v>
      </c>
      <c r="H1064" s="13" t="s">
        <v>6</v>
      </c>
      <c r="I1064" s="13" t="s">
        <v>2190</v>
      </c>
      <c r="J1064" s="13" t="s">
        <v>2706</v>
      </c>
      <c r="K1064" s="13" t="s">
        <v>2706</v>
      </c>
      <c r="L1064" s="13" t="s">
        <v>2738</v>
      </c>
      <c r="M1064" s="13" t="s">
        <v>2877</v>
      </c>
      <c r="N1064" s="34">
        <v>0</v>
      </c>
      <c r="O1064" s="34">
        <v>0</v>
      </c>
      <c r="P1064" s="34">
        <v>0</v>
      </c>
      <c r="Q1064" s="34">
        <v>0</v>
      </c>
      <c r="R1064" s="34">
        <v>0</v>
      </c>
      <c r="S1064" s="34">
        <v>24</v>
      </c>
    </row>
    <row r="1065" spans="1:19" ht="16.5" customHeight="1">
      <c r="A1065" s="23">
        <v>2018</v>
      </c>
      <c r="B1065" s="13" t="s">
        <v>1886</v>
      </c>
      <c r="C1065" s="13" t="s">
        <v>104</v>
      </c>
      <c r="D1065" s="13" t="s">
        <v>205</v>
      </c>
      <c r="E1065" s="13" t="s">
        <v>110</v>
      </c>
      <c r="F1065" s="13"/>
      <c r="G1065" s="13" t="s">
        <v>4747</v>
      </c>
      <c r="H1065" s="13" t="s">
        <v>6</v>
      </c>
      <c r="I1065" s="13" t="s">
        <v>2190</v>
      </c>
      <c r="J1065" s="13" t="s">
        <v>2706</v>
      </c>
      <c r="K1065" s="13" t="s">
        <v>2706</v>
      </c>
      <c r="L1065" s="13"/>
      <c r="M1065" s="13"/>
      <c r="N1065" s="34">
        <v>0</v>
      </c>
      <c r="O1065" s="34">
        <v>0</v>
      </c>
      <c r="P1065" s="34">
        <v>0</v>
      </c>
      <c r="Q1065" s="34">
        <v>0</v>
      </c>
      <c r="R1065" s="34">
        <v>0</v>
      </c>
      <c r="S1065" s="34">
        <v>30</v>
      </c>
    </row>
    <row r="1066" spans="1:19" ht="16.5" customHeight="1">
      <c r="A1066" s="23">
        <v>2018</v>
      </c>
      <c r="B1066" s="13" t="s">
        <v>1886</v>
      </c>
      <c r="C1066" s="13" t="s">
        <v>104</v>
      </c>
      <c r="D1066" s="13" t="s">
        <v>205</v>
      </c>
      <c r="E1066" s="13" t="s">
        <v>111</v>
      </c>
      <c r="F1066" s="13"/>
      <c r="G1066" s="13" t="s">
        <v>4747</v>
      </c>
      <c r="H1066" s="13" t="s">
        <v>6</v>
      </c>
      <c r="I1066" s="13" t="s">
        <v>2190</v>
      </c>
      <c r="J1066" s="13" t="s">
        <v>2706</v>
      </c>
      <c r="K1066" s="13" t="s">
        <v>2706</v>
      </c>
      <c r="L1066" s="13" t="s">
        <v>2738</v>
      </c>
      <c r="M1066" s="13" t="s">
        <v>2752</v>
      </c>
      <c r="N1066" s="34">
        <v>0</v>
      </c>
      <c r="O1066" s="34">
        <v>0</v>
      </c>
      <c r="P1066" s="34">
        <v>0</v>
      </c>
      <c r="Q1066" s="34">
        <v>0</v>
      </c>
      <c r="R1066" s="34">
        <v>0</v>
      </c>
      <c r="S1066" s="34">
        <v>39</v>
      </c>
    </row>
    <row r="1067" spans="1:19" ht="16.5" customHeight="1">
      <c r="A1067" s="23">
        <v>2018</v>
      </c>
      <c r="B1067" s="13" t="s">
        <v>1886</v>
      </c>
      <c r="C1067" s="13" t="s">
        <v>104</v>
      </c>
      <c r="D1067" s="13" t="s">
        <v>206</v>
      </c>
      <c r="E1067" s="13" t="s">
        <v>112</v>
      </c>
      <c r="F1067" s="13"/>
      <c r="G1067" s="13" t="s">
        <v>4747</v>
      </c>
      <c r="H1067" s="13" t="s">
        <v>6</v>
      </c>
      <c r="I1067" s="13" t="s">
        <v>2190</v>
      </c>
      <c r="J1067" s="13" t="s">
        <v>2706</v>
      </c>
      <c r="K1067" s="13" t="s">
        <v>2706</v>
      </c>
      <c r="L1067" s="13" t="s">
        <v>2738</v>
      </c>
      <c r="M1067" s="13" t="s">
        <v>2846</v>
      </c>
      <c r="N1067" s="34">
        <v>0</v>
      </c>
      <c r="O1067" s="34">
        <v>0</v>
      </c>
      <c r="P1067" s="34">
        <v>0</v>
      </c>
      <c r="Q1067" s="34">
        <v>0</v>
      </c>
      <c r="R1067" s="34">
        <v>0</v>
      </c>
      <c r="S1067" s="34">
        <v>40</v>
      </c>
    </row>
    <row r="1068" spans="1:19" ht="16.5" customHeight="1">
      <c r="A1068" s="23">
        <v>2018</v>
      </c>
      <c r="B1068" s="13" t="s">
        <v>1886</v>
      </c>
      <c r="C1068" s="13" t="s">
        <v>104</v>
      </c>
      <c r="D1068" s="13" t="s">
        <v>206</v>
      </c>
      <c r="E1068" s="13" t="s">
        <v>113</v>
      </c>
      <c r="F1068" s="13"/>
      <c r="G1068" s="13" t="s">
        <v>4747</v>
      </c>
      <c r="H1068" s="13" t="s">
        <v>6</v>
      </c>
      <c r="I1068" s="13" t="s">
        <v>2190</v>
      </c>
      <c r="J1068" s="13" t="s">
        <v>2706</v>
      </c>
      <c r="K1068" s="13" t="s">
        <v>2706</v>
      </c>
      <c r="L1068" s="13" t="s">
        <v>2738</v>
      </c>
      <c r="M1068" s="13" t="s">
        <v>2843</v>
      </c>
      <c r="N1068" s="34">
        <v>0</v>
      </c>
      <c r="O1068" s="34">
        <v>0</v>
      </c>
      <c r="P1068" s="34">
        <v>0</v>
      </c>
      <c r="Q1068" s="34">
        <v>0</v>
      </c>
      <c r="R1068" s="34">
        <v>0</v>
      </c>
      <c r="S1068" s="34">
        <v>41</v>
      </c>
    </row>
    <row r="1069" spans="1:19" ht="16.5" customHeight="1">
      <c r="A1069" s="23">
        <v>2018</v>
      </c>
      <c r="B1069" s="13" t="s">
        <v>1886</v>
      </c>
      <c r="C1069" s="13" t="s">
        <v>104</v>
      </c>
      <c r="D1069" s="13" t="s">
        <v>206</v>
      </c>
      <c r="E1069" s="13" t="s">
        <v>2732</v>
      </c>
      <c r="F1069" s="13"/>
      <c r="G1069" s="13" t="s">
        <v>4747</v>
      </c>
      <c r="H1069" s="13" t="s">
        <v>6</v>
      </c>
      <c r="I1069" s="13" t="s">
        <v>2190</v>
      </c>
      <c r="J1069" s="13" t="s">
        <v>2706</v>
      </c>
      <c r="K1069" s="13" t="s">
        <v>2706</v>
      </c>
      <c r="L1069" s="13" t="s">
        <v>2738</v>
      </c>
      <c r="M1069" s="13" t="s">
        <v>2926</v>
      </c>
      <c r="N1069" s="34">
        <v>0</v>
      </c>
      <c r="O1069" s="34">
        <v>0</v>
      </c>
      <c r="P1069" s="34">
        <v>0</v>
      </c>
      <c r="Q1069" s="34">
        <v>0</v>
      </c>
      <c r="R1069" s="34">
        <v>0</v>
      </c>
      <c r="S1069" s="34">
        <v>42</v>
      </c>
    </row>
    <row r="1070" spans="1:19" ht="16.5" customHeight="1">
      <c r="A1070" s="23">
        <v>2018</v>
      </c>
      <c r="B1070" s="13" t="s">
        <v>1886</v>
      </c>
      <c r="C1070" s="13" t="s">
        <v>104</v>
      </c>
      <c r="D1070" s="13" t="s">
        <v>206</v>
      </c>
      <c r="E1070" s="13" t="s">
        <v>114</v>
      </c>
      <c r="F1070" s="13"/>
      <c r="G1070" s="13" t="s">
        <v>4747</v>
      </c>
      <c r="H1070" s="13" t="s">
        <v>6</v>
      </c>
      <c r="I1070" s="13" t="s">
        <v>2394</v>
      </c>
      <c r="J1070" s="13" t="s">
        <v>2958</v>
      </c>
      <c r="K1070" s="13">
        <v>4</v>
      </c>
      <c r="L1070" s="13" t="s">
        <v>2738</v>
      </c>
      <c r="M1070" s="13" t="s">
        <v>2815</v>
      </c>
      <c r="N1070" s="34">
        <v>0</v>
      </c>
      <c r="O1070" s="34">
        <v>0</v>
      </c>
      <c r="P1070" s="34">
        <v>0</v>
      </c>
      <c r="Q1070" s="34">
        <v>0</v>
      </c>
      <c r="R1070" s="34">
        <v>0</v>
      </c>
      <c r="S1070" s="34">
        <v>44</v>
      </c>
    </row>
    <row r="1071" spans="1:19" ht="16.5" customHeight="1">
      <c r="A1071" s="23">
        <v>2018</v>
      </c>
      <c r="B1071" s="13" t="s">
        <v>1886</v>
      </c>
      <c r="C1071" s="13" t="s">
        <v>104</v>
      </c>
      <c r="D1071" s="13" t="s">
        <v>206</v>
      </c>
      <c r="E1071" s="13" t="s">
        <v>115</v>
      </c>
      <c r="F1071" s="13"/>
      <c r="G1071" s="13" t="s">
        <v>4747</v>
      </c>
      <c r="H1071" s="13" t="s">
        <v>6</v>
      </c>
      <c r="I1071" s="13" t="s">
        <v>2931</v>
      </c>
      <c r="J1071" s="13" t="s">
        <v>2706</v>
      </c>
      <c r="K1071" s="13" t="s">
        <v>2706</v>
      </c>
      <c r="L1071" s="13" t="s">
        <v>2738</v>
      </c>
      <c r="M1071" s="13" t="s">
        <v>2748</v>
      </c>
      <c r="N1071" s="34">
        <v>0</v>
      </c>
      <c r="O1071" s="34">
        <v>0</v>
      </c>
      <c r="P1071" s="34">
        <v>0</v>
      </c>
      <c r="Q1071" s="34">
        <v>0</v>
      </c>
      <c r="R1071" s="34">
        <v>0</v>
      </c>
      <c r="S1071" s="34">
        <v>48</v>
      </c>
    </row>
    <row r="1072" spans="1:19" ht="16.5" customHeight="1">
      <c r="A1072" s="23">
        <v>2018</v>
      </c>
      <c r="B1072" s="13" t="s">
        <v>1886</v>
      </c>
      <c r="C1072" s="13" t="s">
        <v>104</v>
      </c>
      <c r="D1072" s="13" t="s">
        <v>206</v>
      </c>
      <c r="E1072" s="13" t="s">
        <v>116</v>
      </c>
      <c r="F1072" s="13"/>
      <c r="G1072" s="13" t="s">
        <v>4747</v>
      </c>
      <c r="H1072" s="13" t="s">
        <v>6</v>
      </c>
      <c r="I1072" s="13" t="s">
        <v>2394</v>
      </c>
      <c r="J1072" s="13" t="s">
        <v>3014</v>
      </c>
      <c r="K1072" s="13">
        <v>6</v>
      </c>
      <c r="L1072" s="13" t="s">
        <v>2738</v>
      </c>
      <c r="M1072" s="13" t="s">
        <v>2813</v>
      </c>
      <c r="N1072" s="34">
        <v>0</v>
      </c>
      <c r="O1072" s="34">
        <v>0</v>
      </c>
      <c r="P1072" s="34">
        <v>0</v>
      </c>
      <c r="Q1072" s="34">
        <v>0</v>
      </c>
      <c r="R1072" s="34">
        <v>0</v>
      </c>
      <c r="S1072" s="34">
        <v>40</v>
      </c>
    </row>
    <row r="1073" spans="1:19" ht="16.5" customHeight="1">
      <c r="A1073" s="23">
        <v>2018</v>
      </c>
      <c r="B1073" s="13" t="s">
        <v>1886</v>
      </c>
      <c r="C1073" s="13" t="s">
        <v>104</v>
      </c>
      <c r="D1073" s="13" t="s">
        <v>206</v>
      </c>
      <c r="E1073" s="13" t="s">
        <v>117</v>
      </c>
      <c r="F1073" s="13"/>
      <c r="G1073" s="13" t="s">
        <v>4747</v>
      </c>
      <c r="H1073" s="13" t="s">
        <v>6</v>
      </c>
      <c r="I1073" s="13" t="s">
        <v>2394</v>
      </c>
      <c r="J1073" s="13" t="s">
        <v>2959</v>
      </c>
      <c r="K1073" s="13">
        <v>6</v>
      </c>
      <c r="L1073" s="13" t="s">
        <v>2738</v>
      </c>
      <c r="M1073" s="13" t="s">
        <v>2812</v>
      </c>
      <c r="N1073" s="34">
        <v>0</v>
      </c>
      <c r="O1073" s="34">
        <v>0</v>
      </c>
      <c r="P1073" s="34">
        <v>0</v>
      </c>
      <c r="Q1073" s="34">
        <v>0</v>
      </c>
      <c r="R1073" s="34">
        <v>0</v>
      </c>
      <c r="S1073" s="34">
        <v>42</v>
      </c>
    </row>
    <row r="1074" spans="1:19" ht="16.5" customHeight="1">
      <c r="A1074" s="23">
        <v>2018</v>
      </c>
      <c r="B1074" s="13" t="s">
        <v>1886</v>
      </c>
      <c r="C1074" s="13" t="s">
        <v>104</v>
      </c>
      <c r="D1074" s="13" t="s">
        <v>206</v>
      </c>
      <c r="E1074" s="13" t="s">
        <v>118</v>
      </c>
      <c r="F1074" s="13"/>
      <c r="G1074" s="13" t="s">
        <v>4747</v>
      </c>
      <c r="H1074" s="13" t="s">
        <v>6</v>
      </c>
      <c r="I1074" s="13" t="s">
        <v>2394</v>
      </c>
      <c r="J1074" s="13" t="s">
        <v>3015</v>
      </c>
      <c r="K1074" s="13">
        <v>8</v>
      </c>
      <c r="L1074" s="13" t="s">
        <v>2738</v>
      </c>
      <c r="M1074" s="13" t="s">
        <v>2811</v>
      </c>
      <c r="N1074" s="34">
        <v>0</v>
      </c>
      <c r="O1074" s="34">
        <v>0</v>
      </c>
      <c r="P1074" s="34">
        <v>0</v>
      </c>
      <c r="Q1074" s="34">
        <v>0</v>
      </c>
      <c r="R1074" s="34">
        <v>0</v>
      </c>
      <c r="S1074" s="34">
        <v>42</v>
      </c>
    </row>
    <row r="1075" spans="1:19" ht="16.5" customHeight="1">
      <c r="A1075" s="23">
        <v>2018</v>
      </c>
      <c r="B1075" s="13" t="s">
        <v>1886</v>
      </c>
      <c r="C1075" s="13" t="s">
        <v>104</v>
      </c>
      <c r="D1075" s="13" t="s">
        <v>206</v>
      </c>
      <c r="E1075" s="13" t="s">
        <v>2730</v>
      </c>
      <c r="F1075" s="13"/>
      <c r="G1075" s="13" t="s">
        <v>4747</v>
      </c>
      <c r="H1075" s="13" t="s">
        <v>6</v>
      </c>
      <c r="I1075" s="13" t="s">
        <v>2190</v>
      </c>
      <c r="J1075" s="13" t="s">
        <v>2706</v>
      </c>
      <c r="K1075" s="13" t="s">
        <v>2706</v>
      </c>
      <c r="L1075" s="13" t="s">
        <v>2738</v>
      </c>
      <c r="M1075" s="13" t="s">
        <v>2808</v>
      </c>
      <c r="N1075" s="34">
        <v>0</v>
      </c>
      <c r="O1075" s="34">
        <v>0</v>
      </c>
      <c r="P1075" s="34">
        <v>0</v>
      </c>
      <c r="Q1075" s="34">
        <v>0</v>
      </c>
      <c r="R1075" s="34">
        <v>0</v>
      </c>
      <c r="S1075" s="34">
        <v>48</v>
      </c>
    </row>
    <row r="1076" spans="1:19" ht="16.5" customHeight="1">
      <c r="A1076" s="23">
        <v>2018</v>
      </c>
      <c r="B1076" s="13" t="s">
        <v>1886</v>
      </c>
      <c r="C1076" s="13" t="s">
        <v>104</v>
      </c>
      <c r="D1076" s="13" t="s">
        <v>6702</v>
      </c>
      <c r="E1076" s="13" t="s">
        <v>1486</v>
      </c>
      <c r="F1076" s="13"/>
      <c r="G1076" s="13" t="s">
        <v>4747</v>
      </c>
      <c r="H1076" s="13" t="s">
        <v>6</v>
      </c>
      <c r="I1076" s="13" t="s">
        <v>2394</v>
      </c>
      <c r="J1076" s="13" t="s">
        <v>2954</v>
      </c>
      <c r="K1076" s="13">
        <v>8</v>
      </c>
      <c r="L1076" s="13" t="s">
        <v>2738</v>
      </c>
      <c r="M1076" s="13" t="s">
        <v>2856</v>
      </c>
      <c r="N1076" s="34">
        <v>114</v>
      </c>
      <c r="O1076" s="34">
        <v>20</v>
      </c>
      <c r="P1076" s="34">
        <v>12</v>
      </c>
      <c r="Q1076" s="34">
        <v>32</v>
      </c>
      <c r="R1076" s="34">
        <v>16</v>
      </c>
      <c r="S1076" s="34">
        <v>0</v>
      </c>
    </row>
    <row r="1077" spans="1:19" ht="16.5" customHeight="1">
      <c r="A1077" s="23">
        <v>2018</v>
      </c>
      <c r="B1077" s="13" t="s">
        <v>1886</v>
      </c>
      <c r="C1077" s="13" t="s">
        <v>104</v>
      </c>
      <c r="D1077" s="13" t="s">
        <v>6702</v>
      </c>
      <c r="E1077" s="13" t="s">
        <v>1470</v>
      </c>
      <c r="F1077" s="13"/>
      <c r="G1077" s="13" t="s">
        <v>4747</v>
      </c>
      <c r="H1077" s="13" t="s">
        <v>6</v>
      </c>
      <c r="I1077" s="13" t="s">
        <v>2394</v>
      </c>
      <c r="J1077" s="13" t="s">
        <v>2991</v>
      </c>
      <c r="K1077" s="13">
        <v>8</v>
      </c>
      <c r="L1077" s="13" t="s">
        <v>2738</v>
      </c>
      <c r="M1077" s="13" t="s">
        <v>2855</v>
      </c>
      <c r="N1077" s="34">
        <v>115</v>
      </c>
      <c r="O1077" s="34">
        <v>0</v>
      </c>
      <c r="P1077" s="34">
        <v>0</v>
      </c>
      <c r="Q1077" s="34">
        <v>33</v>
      </c>
      <c r="R1077" s="34">
        <v>17</v>
      </c>
      <c r="S1077" s="34">
        <v>0</v>
      </c>
    </row>
    <row r="1078" spans="1:19" ht="16.5" customHeight="1">
      <c r="A1078" s="23">
        <v>2018</v>
      </c>
      <c r="B1078" s="13" t="s">
        <v>1886</v>
      </c>
      <c r="C1078" s="13" t="s">
        <v>104</v>
      </c>
      <c r="D1078" s="13" t="s">
        <v>6702</v>
      </c>
      <c r="E1078" s="13" t="s">
        <v>1471</v>
      </c>
      <c r="F1078" s="13"/>
      <c r="G1078" s="13" t="s">
        <v>4747</v>
      </c>
      <c r="H1078" s="13" t="s">
        <v>6</v>
      </c>
      <c r="I1078" s="13" t="s">
        <v>2394</v>
      </c>
      <c r="J1078" s="13" t="s">
        <v>2956</v>
      </c>
      <c r="K1078" s="13">
        <v>8</v>
      </c>
      <c r="L1078" s="13" t="s">
        <v>2738</v>
      </c>
      <c r="M1078" s="13" t="s">
        <v>2854</v>
      </c>
      <c r="N1078" s="34">
        <v>109</v>
      </c>
      <c r="O1078" s="34">
        <v>28</v>
      </c>
      <c r="P1078" s="34">
        <v>7</v>
      </c>
      <c r="Q1078" s="34">
        <v>35</v>
      </c>
      <c r="R1078" s="34">
        <v>16</v>
      </c>
      <c r="S1078" s="34">
        <v>0</v>
      </c>
    </row>
    <row r="1079" spans="1:19" ht="16.5" customHeight="1">
      <c r="A1079" s="23">
        <v>2018</v>
      </c>
      <c r="B1079" s="13" t="s">
        <v>1886</v>
      </c>
      <c r="C1079" s="13" t="s">
        <v>104</v>
      </c>
      <c r="D1079" s="13" t="s">
        <v>6702</v>
      </c>
      <c r="E1079" s="13" t="s">
        <v>1472</v>
      </c>
      <c r="F1079" s="13"/>
      <c r="G1079" s="13" t="s">
        <v>4747</v>
      </c>
      <c r="H1079" s="13" t="s">
        <v>6</v>
      </c>
      <c r="I1079" s="13" t="s">
        <v>2394</v>
      </c>
      <c r="J1079" s="13" t="s">
        <v>2957</v>
      </c>
      <c r="K1079" s="13">
        <v>8</v>
      </c>
      <c r="L1079" s="13" t="s">
        <v>2738</v>
      </c>
      <c r="M1079" s="13" t="s">
        <v>2853</v>
      </c>
      <c r="N1079" s="34">
        <v>115</v>
      </c>
      <c r="O1079" s="34">
        <v>0</v>
      </c>
      <c r="P1079" s="34">
        <v>0</v>
      </c>
      <c r="Q1079" s="34">
        <v>33</v>
      </c>
      <c r="R1079" s="34">
        <v>16</v>
      </c>
      <c r="S1079" s="34">
        <v>0</v>
      </c>
    </row>
    <row r="1080" spans="1:19" ht="16.5" customHeight="1">
      <c r="A1080" s="23">
        <v>2018</v>
      </c>
      <c r="B1080" s="13" t="s">
        <v>1886</v>
      </c>
      <c r="C1080" s="13" t="s">
        <v>120</v>
      </c>
      <c r="D1080" s="13" t="s">
        <v>207</v>
      </c>
      <c r="E1080" s="13" t="s">
        <v>155</v>
      </c>
      <c r="F1080" s="13"/>
      <c r="G1080" s="13" t="s">
        <v>4747</v>
      </c>
      <c r="H1080" s="13" t="s">
        <v>6</v>
      </c>
      <c r="I1080" s="13" t="s">
        <v>2190</v>
      </c>
      <c r="J1080" s="13" t="s">
        <v>2706</v>
      </c>
      <c r="K1080" s="13" t="s">
        <v>2706</v>
      </c>
      <c r="L1080" s="13" t="s">
        <v>2738</v>
      </c>
      <c r="M1080" s="13" t="s">
        <v>2908</v>
      </c>
      <c r="N1080" s="34">
        <v>0</v>
      </c>
      <c r="O1080" s="34">
        <v>0</v>
      </c>
      <c r="P1080" s="34">
        <v>0</v>
      </c>
      <c r="Q1080" s="34">
        <v>0</v>
      </c>
      <c r="R1080" s="34">
        <v>0</v>
      </c>
      <c r="S1080" s="34">
        <v>110</v>
      </c>
    </row>
    <row r="1081" spans="1:19" ht="16.5" customHeight="1">
      <c r="A1081" s="23">
        <v>2018</v>
      </c>
      <c r="B1081" s="13" t="s">
        <v>1886</v>
      </c>
      <c r="C1081" s="13" t="s">
        <v>120</v>
      </c>
      <c r="D1081" s="13" t="s">
        <v>2704</v>
      </c>
      <c r="E1081" s="13" t="s">
        <v>121</v>
      </c>
      <c r="F1081" s="13"/>
      <c r="G1081" s="13" t="s">
        <v>4747</v>
      </c>
      <c r="H1081" s="13" t="s">
        <v>6</v>
      </c>
      <c r="I1081" s="13" t="s">
        <v>2931</v>
      </c>
      <c r="J1081" s="13" t="s">
        <v>2706</v>
      </c>
      <c r="K1081" s="13" t="s">
        <v>2706</v>
      </c>
      <c r="L1081" s="13" t="s">
        <v>2738</v>
      </c>
      <c r="M1081" s="13" t="s">
        <v>3017</v>
      </c>
      <c r="N1081" s="34">
        <v>0</v>
      </c>
      <c r="O1081" s="34">
        <v>0</v>
      </c>
      <c r="P1081" s="34">
        <v>0</v>
      </c>
      <c r="Q1081" s="34">
        <v>0</v>
      </c>
      <c r="R1081" s="34">
        <v>0</v>
      </c>
      <c r="S1081" s="34">
        <v>195</v>
      </c>
    </row>
    <row r="1082" spans="1:19" ht="16.5" customHeight="1">
      <c r="A1082" s="23">
        <v>2018</v>
      </c>
      <c r="B1082" s="13" t="s">
        <v>1886</v>
      </c>
      <c r="C1082" s="13" t="s">
        <v>120</v>
      </c>
      <c r="D1082" s="13" t="s">
        <v>2704</v>
      </c>
      <c r="E1082" s="13" t="s">
        <v>122</v>
      </c>
      <c r="F1082" s="13"/>
      <c r="G1082" s="13" t="s">
        <v>4747</v>
      </c>
      <c r="H1082" s="13" t="s">
        <v>6</v>
      </c>
      <c r="I1082" s="13" t="s">
        <v>2931</v>
      </c>
      <c r="J1082" s="13" t="s">
        <v>2706</v>
      </c>
      <c r="K1082" s="13" t="s">
        <v>2706</v>
      </c>
      <c r="L1082" s="13" t="s">
        <v>2738</v>
      </c>
      <c r="M1082" s="13" t="s">
        <v>2781</v>
      </c>
      <c r="N1082" s="34">
        <v>0</v>
      </c>
      <c r="O1082" s="34">
        <v>0</v>
      </c>
      <c r="P1082" s="34">
        <v>0</v>
      </c>
      <c r="Q1082" s="34">
        <v>0</v>
      </c>
      <c r="R1082" s="34">
        <v>0</v>
      </c>
      <c r="S1082" s="34">
        <v>132</v>
      </c>
    </row>
    <row r="1083" spans="1:19" ht="16.5" customHeight="1">
      <c r="A1083" s="23">
        <v>2018</v>
      </c>
      <c r="B1083" s="13" t="s">
        <v>1886</v>
      </c>
      <c r="C1083" s="13" t="s">
        <v>120</v>
      </c>
      <c r="D1083" s="13" t="s">
        <v>2704</v>
      </c>
      <c r="E1083" s="13" t="s">
        <v>123</v>
      </c>
      <c r="F1083" s="13"/>
      <c r="G1083" s="13" t="s">
        <v>4747</v>
      </c>
      <c r="H1083" s="13" t="s">
        <v>6</v>
      </c>
      <c r="I1083" s="13" t="s">
        <v>2190</v>
      </c>
      <c r="J1083" s="13" t="s">
        <v>2706</v>
      </c>
      <c r="K1083" s="13" t="s">
        <v>2706</v>
      </c>
      <c r="L1083" s="13" t="s">
        <v>2738</v>
      </c>
      <c r="M1083" s="13" t="s">
        <v>2898</v>
      </c>
      <c r="N1083" s="34">
        <v>0</v>
      </c>
      <c r="O1083" s="34">
        <v>0</v>
      </c>
      <c r="P1083" s="34">
        <v>0</v>
      </c>
      <c r="Q1083" s="34">
        <v>0</v>
      </c>
      <c r="R1083" s="34">
        <v>0</v>
      </c>
      <c r="S1083" s="34">
        <v>120</v>
      </c>
    </row>
    <row r="1084" spans="1:19" ht="16.5" customHeight="1">
      <c r="A1084" s="23">
        <v>2018</v>
      </c>
      <c r="B1084" s="13" t="s">
        <v>1886</v>
      </c>
      <c r="C1084" s="13" t="s">
        <v>120</v>
      </c>
      <c r="D1084" s="13" t="s">
        <v>2704</v>
      </c>
      <c r="E1084" s="13" t="s">
        <v>1918</v>
      </c>
      <c r="F1084" s="13"/>
      <c r="G1084" s="13" t="s">
        <v>4747</v>
      </c>
      <c r="H1084" s="13" t="s">
        <v>6</v>
      </c>
      <c r="I1084" s="13" t="s">
        <v>2190</v>
      </c>
      <c r="J1084" s="13" t="s">
        <v>2706</v>
      </c>
      <c r="K1084" s="13" t="s">
        <v>2706</v>
      </c>
      <c r="L1084" s="13" t="s">
        <v>2738</v>
      </c>
      <c r="M1084" s="13" t="s">
        <v>2864</v>
      </c>
      <c r="N1084" s="34">
        <v>0</v>
      </c>
      <c r="O1084" s="34">
        <v>0</v>
      </c>
      <c r="P1084" s="34">
        <v>0</v>
      </c>
      <c r="Q1084" s="34">
        <v>0</v>
      </c>
      <c r="R1084" s="34">
        <v>0</v>
      </c>
      <c r="S1084" s="34">
        <v>116</v>
      </c>
    </row>
    <row r="1085" spans="1:19" ht="16.5" customHeight="1">
      <c r="A1085" s="23">
        <v>2018</v>
      </c>
      <c r="B1085" s="13" t="s">
        <v>1886</v>
      </c>
      <c r="C1085" s="13" t="s">
        <v>120</v>
      </c>
      <c r="D1085" s="13" t="s">
        <v>2704</v>
      </c>
      <c r="E1085" s="13" t="s">
        <v>124</v>
      </c>
      <c r="F1085" s="13"/>
      <c r="G1085" s="13" t="s">
        <v>4747</v>
      </c>
      <c r="H1085" s="13" t="s">
        <v>6</v>
      </c>
      <c r="I1085" s="13" t="s">
        <v>2394</v>
      </c>
      <c r="J1085" s="13" t="s">
        <v>2996</v>
      </c>
      <c r="K1085" s="13">
        <v>4</v>
      </c>
      <c r="L1085" s="13" t="s">
        <v>2738</v>
      </c>
      <c r="M1085" s="13" t="s">
        <v>3018</v>
      </c>
      <c r="N1085" s="34">
        <v>0</v>
      </c>
      <c r="O1085" s="34">
        <v>0</v>
      </c>
      <c r="P1085" s="34">
        <v>0</v>
      </c>
      <c r="Q1085" s="34">
        <v>0</v>
      </c>
      <c r="R1085" s="34">
        <v>0</v>
      </c>
      <c r="S1085" s="34">
        <v>262</v>
      </c>
    </row>
    <row r="1086" spans="1:19" ht="16.5" customHeight="1">
      <c r="A1086" s="23">
        <v>2018</v>
      </c>
      <c r="B1086" s="13" t="s">
        <v>1886</v>
      </c>
      <c r="C1086" s="13" t="s">
        <v>120</v>
      </c>
      <c r="D1086" s="13" t="s">
        <v>2704</v>
      </c>
      <c r="E1086" s="13" t="s">
        <v>125</v>
      </c>
      <c r="F1086" s="13"/>
      <c r="G1086" s="13" t="s">
        <v>4747</v>
      </c>
      <c r="H1086" s="13" t="s">
        <v>6</v>
      </c>
      <c r="I1086" s="13" t="s">
        <v>2931</v>
      </c>
      <c r="J1086" s="13" t="s">
        <v>2706</v>
      </c>
      <c r="K1086" s="13" t="s">
        <v>2706</v>
      </c>
      <c r="L1086" s="13" t="s">
        <v>2738</v>
      </c>
      <c r="M1086" s="13" t="s">
        <v>2780</v>
      </c>
      <c r="N1086" s="34">
        <v>0</v>
      </c>
      <c r="O1086" s="34">
        <v>0</v>
      </c>
      <c r="P1086" s="34">
        <v>0</v>
      </c>
      <c r="Q1086" s="34">
        <v>0</v>
      </c>
      <c r="R1086" s="34">
        <v>0</v>
      </c>
      <c r="S1086" s="34">
        <v>249</v>
      </c>
    </row>
    <row r="1087" spans="1:19" ht="16.5" customHeight="1">
      <c r="A1087" s="23">
        <v>2018</v>
      </c>
      <c r="B1087" s="13" t="s">
        <v>1886</v>
      </c>
      <c r="C1087" s="13" t="s">
        <v>120</v>
      </c>
      <c r="D1087" s="13" t="s">
        <v>2704</v>
      </c>
      <c r="E1087" s="13" t="s">
        <v>126</v>
      </c>
      <c r="F1087" s="13"/>
      <c r="G1087" s="13" t="s">
        <v>4747</v>
      </c>
      <c r="H1087" s="13" t="s">
        <v>6</v>
      </c>
      <c r="I1087" s="13" t="s">
        <v>2931</v>
      </c>
      <c r="J1087" s="13" t="s">
        <v>2706</v>
      </c>
      <c r="K1087" s="13" t="s">
        <v>2706</v>
      </c>
      <c r="L1087" s="13" t="s">
        <v>2738</v>
      </c>
      <c r="M1087" s="13" t="s">
        <v>2886</v>
      </c>
      <c r="N1087" s="34">
        <v>0</v>
      </c>
      <c r="O1087" s="34">
        <v>0</v>
      </c>
      <c r="P1087" s="34">
        <v>0</v>
      </c>
      <c r="Q1087" s="34">
        <v>0</v>
      </c>
      <c r="R1087" s="34">
        <v>0</v>
      </c>
      <c r="S1087" s="34">
        <v>189</v>
      </c>
    </row>
    <row r="1088" spans="1:19" ht="16.5" customHeight="1">
      <c r="A1088" s="23">
        <v>2018</v>
      </c>
      <c r="B1088" s="13" t="s">
        <v>1886</v>
      </c>
      <c r="C1088" s="13" t="s">
        <v>120</v>
      </c>
      <c r="D1088" s="13" t="s">
        <v>2704</v>
      </c>
      <c r="E1088" s="13" t="s">
        <v>127</v>
      </c>
      <c r="F1088" s="13"/>
      <c r="G1088" s="13" t="s">
        <v>4747</v>
      </c>
      <c r="H1088" s="13" t="s">
        <v>6</v>
      </c>
      <c r="I1088" s="13" t="s">
        <v>2190</v>
      </c>
      <c r="J1088" s="13" t="s">
        <v>2706</v>
      </c>
      <c r="K1088" s="13" t="s">
        <v>2706</v>
      </c>
      <c r="L1088" s="13" t="s">
        <v>2738</v>
      </c>
      <c r="M1088" s="13" t="s">
        <v>2884</v>
      </c>
      <c r="N1088" s="34">
        <v>0</v>
      </c>
      <c r="O1088" s="34">
        <v>0</v>
      </c>
      <c r="P1088" s="34">
        <v>0</v>
      </c>
      <c r="Q1088" s="34">
        <v>0</v>
      </c>
      <c r="R1088" s="34">
        <v>0</v>
      </c>
      <c r="S1088" s="34">
        <v>132</v>
      </c>
    </row>
    <row r="1089" spans="1:19" ht="16.5" customHeight="1">
      <c r="A1089" s="23">
        <v>2018</v>
      </c>
      <c r="B1089" s="13" t="s">
        <v>1886</v>
      </c>
      <c r="C1089" s="13" t="s">
        <v>120</v>
      </c>
      <c r="D1089" s="13" t="s">
        <v>2704</v>
      </c>
      <c r="E1089" s="13" t="s">
        <v>128</v>
      </c>
      <c r="F1089" s="13"/>
      <c r="G1089" s="13" t="s">
        <v>4747</v>
      </c>
      <c r="H1089" s="13" t="s">
        <v>6</v>
      </c>
      <c r="I1089" s="13" t="s">
        <v>2394</v>
      </c>
      <c r="J1089" s="13" t="s">
        <v>2997</v>
      </c>
      <c r="K1089" s="13">
        <v>6</v>
      </c>
      <c r="L1089" s="13" t="s">
        <v>2738</v>
      </c>
      <c r="M1089" s="13" t="s">
        <v>3019</v>
      </c>
      <c r="N1089" s="34">
        <v>0</v>
      </c>
      <c r="O1089" s="34">
        <v>0</v>
      </c>
      <c r="P1089" s="34">
        <v>0</v>
      </c>
      <c r="Q1089" s="34">
        <v>0</v>
      </c>
      <c r="R1089" s="34">
        <v>0</v>
      </c>
      <c r="S1089" s="34">
        <v>111</v>
      </c>
    </row>
    <row r="1090" spans="1:19" ht="16.5" customHeight="1">
      <c r="A1090" s="23">
        <v>2018</v>
      </c>
      <c r="B1090" s="13" t="s">
        <v>1886</v>
      </c>
      <c r="C1090" s="13" t="s">
        <v>120</v>
      </c>
      <c r="D1090" s="13" t="s">
        <v>2704</v>
      </c>
      <c r="E1090" s="13" t="s">
        <v>129</v>
      </c>
      <c r="F1090" s="13"/>
      <c r="G1090" s="13" t="s">
        <v>4747</v>
      </c>
      <c r="H1090" s="13" t="s">
        <v>6</v>
      </c>
      <c r="I1090" s="13" t="s">
        <v>2931</v>
      </c>
      <c r="J1090" s="13" t="s">
        <v>2706</v>
      </c>
      <c r="K1090" s="13" t="s">
        <v>2706</v>
      </c>
      <c r="L1090" s="13" t="s">
        <v>2738</v>
      </c>
      <c r="M1090" s="13" t="s">
        <v>2774</v>
      </c>
      <c r="N1090" s="34">
        <v>0</v>
      </c>
      <c r="O1090" s="34">
        <v>0</v>
      </c>
      <c r="P1090" s="34">
        <v>0</v>
      </c>
      <c r="Q1090" s="34">
        <v>0</v>
      </c>
      <c r="R1090" s="34">
        <v>0</v>
      </c>
      <c r="S1090" s="34">
        <v>129</v>
      </c>
    </row>
    <row r="1091" spans="1:19" ht="16.5" customHeight="1">
      <c r="A1091" s="23">
        <v>2018</v>
      </c>
      <c r="B1091" s="13" t="s">
        <v>1886</v>
      </c>
      <c r="C1091" s="13" t="s">
        <v>120</v>
      </c>
      <c r="D1091" s="13" t="s">
        <v>2704</v>
      </c>
      <c r="E1091" s="13" t="s">
        <v>130</v>
      </c>
      <c r="F1091" s="13"/>
      <c r="G1091" s="13" t="s">
        <v>4747</v>
      </c>
      <c r="H1091" s="13" t="s">
        <v>6</v>
      </c>
      <c r="I1091" s="13" t="s">
        <v>2394</v>
      </c>
      <c r="J1091" s="13" t="s">
        <v>2998</v>
      </c>
      <c r="K1091" s="13">
        <v>6</v>
      </c>
      <c r="L1091" s="13" t="s">
        <v>2738</v>
      </c>
      <c r="M1091" s="13" t="s">
        <v>3021</v>
      </c>
      <c r="N1091" s="34">
        <v>0</v>
      </c>
      <c r="O1091" s="34">
        <v>0</v>
      </c>
      <c r="P1091" s="34">
        <v>0</v>
      </c>
      <c r="Q1091" s="34">
        <v>0</v>
      </c>
      <c r="R1091" s="34">
        <v>0</v>
      </c>
      <c r="S1091" s="34">
        <v>187</v>
      </c>
    </row>
    <row r="1092" spans="1:19" ht="16.5" customHeight="1">
      <c r="A1092" s="23">
        <v>2018</v>
      </c>
      <c r="B1092" s="13" t="s">
        <v>1886</v>
      </c>
      <c r="C1092" s="13" t="s">
        <v>120</v>
      </c>
      <c r="D1092" s="13" t="s">
        <v>2704</v>
      </c>
      <c r="E1092" s="13" t="s">
        <v>131</v>
      </c>
      <c r="F1092" s="13"/>
      <c r="G1092" s="13" t="s">
        <v>4747</v>
      </c>
      <c r="H1092" s="13" t="s">
        <v>6</v>
      </c>
      <c r="I1092" s="13" t="s">
        <v>2190</v>
      </c>
      <c r="J1092" s="13" t="s">
        <v>2706</v>
      </c>
      <c r="K1092" s="13" t="s">
        <v>2706</v>
      </c>
      <c r="L1092" s="13" t="s">
        <v>2738</v>
      </c>
      <c r="M1092" s="13" t="s">
        <v>2767</v>
      </c>
      <c r="N1092" s="34">
        <v>0</v>
      </c>
      <c r="O1092" s="34">
        <v>0</v>
      </c>
      <c r="P1092" s="34">
        <v>0</v>
      </c>
      <c r="Q1092" s="34">
        <v>0</v>
      </c>
      <c r="R1092" s="34">
        <v>0</v>
      </c>
      <c r="S1092" s="34">
        <v>257</v>
      </c>
    </row>
    <row r="1093" spans="1:19" ht="16.5" customHeight="1">
      <c r="A1093" s="23">
        <v>2018</v>
      </c>
      <c r="B1093" s="13" t="s">
        <v>1886</v>
      </c>
      <c r="C1093" s="13" t="s">
        <v>120</v>
      </c>
      <c r="D1093" s="13" t="s">
        <v>2704</v>
      </c>
      <c r="E1093" s="13" t="s">
        <v>132</v>
      </c>
      <c r="F1093" s="13"/>
      <c r="G1093" s="13" t="s">
        <v>4747</v>
      </c>
      <c r="H1093" s="13" t="s">
        <v>6</v>
      </c>
      <c r="I1093" s="13" t="s">
        <v>2931</v>
      </c>
      <c r="J1093" s="13" t="s">
        <v>2706</v>
      </c>
      <c r="K1093" s="13" t="s">
        <v>2706</v>
      </c>
      <c r="L1093" s="13" t="s">
        <v>2738</v>
      </c>
      <c r="M1093" s="13" t="s">
        <v>3022</v>
      </c>
      <c r="N1093" s="34">
        <v>0</v>
      </c>
      <c r="O1093" s="34">
        <v>0</v>
      </c>
      <c r="P1093" s="34">
        <v>0</v>
      </c>
      <c r="Q1093" s="34">
        <v>0</v>
      </c>
      <c r="R1093" s="34">
        <v>0</v>
      </c>
      <c r="S1093" s="34">
        <v>261</v>
      </c>
    </row>
    <row r="1094" spans="1:19" ht="16.5" customHeight="1">
      <c r="A1094" s="23">
        <v>2018</v>
      </c>
      <c r="B1094" s="13" t="s">
        <v>1886</v>
      </c>
      <c r="C1094" s="13" t="s">
        <v>120</v>
      </c>
      <c r="D1094" s="13" t="s">
        <v>2704</v>
      </c>
      <c r="E1094" s="13" t="s">
        <v>133</v>
      </c>
      <c r="F1094" s="13"/>
      <c r="G1094" s="13" t="s">
        <v>4747</v>
      </c>
      <c r="H1094" s="13" t="s">
        <v>6</v>
      </c>
      <c r="I1094" s="13" t="s">
        <v>2190</v>
      </c>
      <c r="J1094" s="13" t="s">
        <v>2706</v>
      </c>
      <c r="K1094" s="13" t="s">
        <v>2706</v>
      </c>
      <c r="L1094" s="13" t="s">
        <v>2738</v>
      </c>
      <c r="M1094" s="13" t="s">
        <v>2878</v>
      </c>
      <c r="N1094" s="34">
        <v>0</v>
      </c>
      <c r="O1094" s="34">
        <v>0</v>
      </c>
      <c r="P1094" s="34">
        <v>0</v>
      </c>
      <c r="Q1094" s="34">
        <v>0</v>
      </c>
      <c r="R1094" s="34">
        <v>0</v>
      </c>
      <c r="S1094" s="34">
        <v>127</v>
      </c>
    </row>
    <row r="1095" spans="1:19" ht="16.5" customHeight="1">
      <c r="A1095" s="23">
        <v>2018</v>
      </c>
      <c r="B1095" s="13" t="s">
        <v>1886</v>
      </c>
      <c r="C1095" s="13" t="s">
        <v>120</v>
      </c>
      <c r="D1095" s="13" t="s">
        <v>2704</v>
      </c>
      <c r="E1095" s="13" t="s">
        <v>134</v>
      </c>
      <c r="F1095" s="13"/>
      <c r="G1095" s="13" t="s">
        <v>4747</v>
      </c>
      <c r="H1095" s="13" t="s">
        <v>6</v>
      </c>
      <c r="I1095" s="13" t="s">
        <v>2190</v>
      </c>
      <c r="J1095" s="13" t="s">
        <v>2706</v>
      </c>
      <c r="K1095" s="13" t="s">
        <v>2706</v>
      </c>
      <c r="L1095" s="13" t="s">
        <v>2738</v>
      </c>
      <c r="M1095" s="13" t="s">
        <v>2875</v>
      </c>
      <c r="N1095" s="34">
        <v>0</v>
      </c>
      <c r="O1095" s="34">
        <v>0</v>
      </c>
      <c r="P1095" s="34">
        <v>0</v>
      </c>
      <c r="Q1095" s="34">
        <v>0</v>
      </c>
      <c r="R1095" s="34">
        <v>0</v>
      </c>
      <c r="S1095" s="34">
        <v>131</v>
      </c>
    </row>
    <row r="1096" spans="1:19" ht="16.5" customHeight="1">
      <c r="A1096" s="23">
        <v>2018</v>
      </c>
      <c r="B1096" s="13" t="s">
        <v>1886</v>
      </c>
      <c r="C1096" s="13" t="s">
        <v>120</v>
      </c>
      <c r="D1096" s="13" t="s">
        <v>2704</v>
      </c>
      <c r="E1096" s="13" t="s">
        <v>135</v>
      </c>
      <c r="F1096" s="13"/>
      <c r="G1096" s="13" t="s">
        <v>4747</v>
      </c>
      <c r="H1096" s="13" t="s">
        <v>6</v>
      </c>
      <c r="I1096" s="13" t="s">
        <v>2190</v>
      </c>
      <c r="J1096" s="13" t="s">
        <v>2706</v>
      </c>
      <c r="K1096" s="13" t="s">
        <v>2706</v>
      </c>
      <c r="L1096" s="13" t="s">
        <v>2738</v>
      </c>
      <c r="M1096" s="13" t="s">
        <v>2874</v>
      </c>
      <c r="N1096" s="34">
        <v>0</v>
      </c>
      <c r="O1096" s="34">
        <v>0</v>
      </c>
      <c r="P1096" s="34">
        <v>0</v>
      </c>
      <c r="Q1096" s="34">
        <v>0</v>
      </c>
      <c r="R1096" s="34">
        <v>0</v>
      </c>
      <c r="S1096" s="34">
        <v>196</v>
      </c>
    </row>
    <row r="1097" spans="1:19" ht="16.5" customHeight="1">
      <c r="A1097" s="23">
        <v>2018</v>
      </c>
      <c r="B1097" s="13" t="s">
        <v>1886</v>
      </c>
      <c r="C1097" s="13" t="s">
        <v>120</v>
      </c>
      <c r="D1097" s="13" t="s">
        <v>2704</v>
      </c>
      <c r="E1097" s="13" t="s">
        <v>136</v>
      </c>
      <c r="F1097" s="13"/>
      <c r="G1097" s="13" t="s">
        <v>4747</v>
      </c>
      <c r="H1097" s="13" t="s">
        <v>6</v>
      </c>
      <c r="I1097" s="13" t="s">
        <v>2931</v>
      </c>
      <c r="J1097" s="13" t="s">
        <v>2706</v>
      </c>
      <c r="K1097" s="13" t="s">
        <v>2706</v>
      </c>
      <c r="L1097" s="13" t="s">
        <v>2738</v>
      </c>
      <c r="M1097" s="13" t="s">
        <v>2873</v>
      </c>
      <c r="N1097" s="34">
        <v>0</v>
      </c>
      <c r="O1097" s="34">
        <v>0</v>
      </c>
      <c r="P1097" s="34">
        <v>0</v>
      </c>
      <c r="Q1097" s="34">
        <v>0</v>
      </c>
      <c r="R1097" s="34">
        <v>0</v>
      </c>
      <c r="S1097" s="34">
        <v>198</v>
      </c>
    </row>
    <row r="1098" spans="1:19" ht="16.5" customHeight="1">
      <c r="A1098" s="23">
        <v>2018</v>
      </c>
      <c r="B1098" s="13" t="s">
        <v>1886</v>
      </c>
      <c r="C1098" s="13" t="s">
        <v>120</v>
      </c>
      <c r="D1098" s="13" t="s">
        <v>2704</v>
      </c>
      <c r="E1098" s="13" t="s">
        <v>137</v>
      </c>
      <c r="F1098" s="13"/>
      <c r="G1098" s="13" t="s">
        <v>4747</v>
      </c>
      <c r="H1098" s="13" t="s">
        <v>6</v>
      </c>
      <c r="I1098" s="13" t="s">
        <v>2394</v>
      </c>
      <c r="J1098" s="13" t="s">
        <v>2999</v>
      </c>
      <c r="K1098" s="13">
        <v>6</v>
      </c>
      <c r="L1098" s="13" t="s">
        <v>2738</v>
      </c>
      <c r="M1098" s="13" t="s">
        <v>3023</v>
      </c>
      <c r="N1098" s="34">
        <v>0</v>
      </c>
      <c r="O1098" s="34">
        <v>0</v>
      </c>
      <c r="P1098" s="34">
        <v>0</v>
      </c>
      <c r="Q1098" s="34">
        <v>0</v>
      </c>
      <c r="R1098" s="34">
        <v>0</v>
      </c>
      <c r="S1098" s="34">
        <v>192</v>
      </c>
    </row>
    <row r="1099" spans="1:19" ht="16.5" customHeight="1">
      <c r="A1099" s="23">
        <v>2018</v>
      </c>
      <c r="B1099" s="13" t="s">
        <v>1886</v>
      </c>
      <c r="C1099" s="13" t="s">
        <v>120</v>
      </c>
      <c r="D1099" s="13" t="s">
        <v>2704</v>
      </c>
      <c r="E1099" s="13" t="s">
        <v>138</v>
      </c>
      <c r="F1099" s="13"/>
      <c r="G1099" s="13" t="s">
        <v>4747</v>
      </c>
      <c r="H1099" s="13" t="s">
        <v>6</v>
      </c>
      <c r="I1099" s="13" t="s">
        <v>2394</v>
      </c>
      <c r="J1099" s="13" t="s">
        <v>3000</v>
      </c>
      <c r="K1099" s="13">
        <v>6</v>
      </c>
      <c r="L1099" s="13" t="s">
        <v>2738</v>
      </c>
      <c r="M1099" s="13" t="s">
        <v>3024</v>
      </c>
      <c r="N1099" s="34">
        <v>0</v>
      </c>
      <c r="O1099" s="34">
        <v>0</v>
      </c>
      <c r="P1099" s="34">
        <v>0</v>
      </c>
      <c r="Q1099" s="34">
        <v>0</v>
      </c>
      <c r="R1099" s="34">
        <v>0</v>
      </c>
      <c r="S1099" s="34">
        <v>132</v>
      </c>
    </row>
    <row r="1100" spans="1:19" ht="16.5" customHeight="1">
      <c r="A1100" s="23">
        <v>2018</v>
      </c>
      <c r="B1100" s="13" t="s">
        <v>1886</v>
      </c>
      <c r="C1100" s="13" t="s">
        <v>120</v>
      </c>
      <c r="D1100" s="13" t="s">
        <v>2704</v>
      </c>
      <c r="E1100" s="13" t="s">
        <v>1917</v>
      </c>
      <c r="F1100" s="13"/>
      <c r="G1100" s="13" t="s">
        <v>4747</v>
      </c>
      <c r="H1100" s="13" t="s">
        <v>6</v>
      </c>
      <c r="I1100" s="13" t="s">
        <v>2190</v>
      </c>
      <c r="J1100" s="13" t="s">
        <v>2706</v>
      </c>
      <c r="K1100" s="13" t="s">
        <v>2706</v>
      </c>
      <c r="L1100" s="13" t="s">
        <v>2738</v>
      </c>
      <c r="M1100" s="13" t="s">
        <v>2859</v>
      </c>
      <c r="N1100" s="34">
        <v>0</v>
      </c>
      <c r="O1100" s="34">
        <v>0</v>
      </c>
      <c r="P1100" s="34">
        <v>0</v>
      </c>
      <c r="Q1100" s="34">
        <v>0</v>
      </c>
      <c r="R1100" s="34">
        <v>0</v>
      </c>
      <c r="S1100" s="34">
        <v>132</v>
      </c>
    </row>
    <row r="1101" spans="1:19" ht="16.5" customHeight="1">
      <c r="A1101" s="23">
        <v>2018</v>
      </c>
      <c r="B1101" s="13" t="s">
        <v>1886</v>
      </c>
      <c r="C1101" s="13" t="s">
        <v>120</v>
      </c>
      <c r="D1101" s="13" t="s">
        <v>2704</v>
      </c>
      <c r="E1101" s="13" t="s">
        <v>139</v>
      </c>
      <c r="F1101" s="13"/>
      <c r="G1101" s="13" t="s">
        <v>4747</v>
      </c>
      <c r="H1101" s="13" t="s">
        <v>6</v>
      </c>
      <c r="I1101" s="13" t="s">
        <v>2394</v>
      </c>
      <c r="J1101" s="13" t="s">
        <v>3001</v>
      </c>
      <c r="K1101" s="13">
        <v>6</v>
      </c>
      <c r="L1101" s="13" t="s">
        <v>2738</v>
      </c>
      <c r="M1101" s="13" t="s">
        <v>3025</v>
      </c>
      <c r="N1101" s="34">
        <v>0</v>
      </c>
      <c r="O1101" s="34">
        <v>0</v>
      </c>
      <c r="P1101" s="34">
        <v>0</v>
      </c>
      <c r="Q1101" s="34">
        <v>0</v>
      </c>
      <c r="R1101" s="34">
        <v>0</v>
      </c>
      <c r="S1101" s="34">
        <v>114</v>
      </c>
    </row>
    <row r="1102" spans="1:19" ht="16.5" customHeight="1">
      <c r="A1102" s="23">
        <v>2018</v>
      </c>
      <c r="B1102" s="13" t="s">
        <v>1886</v>
      </c>
      <c r="C1102" s="13" t="s">
        <v>120</v>
      </c>
      <c r="D1102" s="13" t="s">
        <v>2704</v>
      </c>
      <c r="E1102" s="13" t="s">
        <v>140</v>
      </c>
      <c r="F1102" s="13"/>
      <c r="G1102" s="13" t="s">
        <v>4747</v>
      </c>
      <c r="H1102" s="13" t="s">
        <v>6</v>
      </c>
      <c r="I1102" s="13" t="s">
        <v>2394</v>
      </c>
      <c r="J1102" s="13" t="s">
        <v>3002</v>
      </c>
      <c r="K1102" s="13">
        <v>6</v>
      </c>
      <c r="L1102" s="13" t="s">
        <v>2738</v>
      </c>
      <c r="M1102" s="13" t="s">
        <v>2872</v>
      </c>
      <c r="N1102" s="34">
        <v>0</v>
      </c>
      <c r="O1102" s="34">
        <v>0</v>
      </c>
      <c r="P1102" s="34">
        <v>0</v>
      </c>
      <c r="Q1102" s="34">
        <v>0</v>
      </c>
      <c r="R1102" s="34">
        <v>0</v>
      </c>
      <c r="S1102" s="34">
        <v>328</v>
      </c>
    </row>
    <row r="1103" spans="1:19" ht="16.5" customHeight="1">
      <c r="A1103" s="23">
        <v>2018</v>
      </c>
      <c r="B1103" s="13" t="s">
        <v>1886</v>
      </c>
      <c r="C1103" s="13" t="s">
        <v>120</v>
      </c>
      <c r="D1103" s="13" t="s">
        <v>2704</v>
      </c>
      <c r="E1103" s="13" t="s">
        <v>141</v>
      </c>
      <c r="F1103" s="13"/>
      <c r="G1103" s="13" t="s">
        <v>4747</v>
      </c>
      <c r="H1103" s="13" t="s">
        <v>6</v>
      </c>
      <c r="I1103" s="13" t="s">
        <v>2931</v>
      </c>
      <c r="J1103" s="13" t="s">
        <v>2706</v>
      </c>
      <c r="K1103" s="13" t="s">
        <v>2706</v>
      </c>
      <c r="L1103" s="13" t="s">
        <v>2738</v>
      </c>
      <c r="M1103" s="13" t="s">
        <v>3026</v>
      </c>
      <c r="N1103" s="34">
        <v>0</v>
      </c>
      <c r="O1103" s="34">
        <v>0</v>
      </c>
      <c r="P1103" s="34">
        <v>0</v>
      </c>
      <c r="Q1103" s="34">
        <v>0</v>
      </c>
      <c r="R1103" s="34">
        <v>0</v>
      </c>
      <c r="S1103" s="34">
        <v>259</v>
      </c>
    </row>
    <row r="1104" spans="1:19" ht="16.5" customHeight="1">
      <c r="A1104" s="23">
        <v>2018</v>
      </c>
      <c r="B1104" s="13" t="s">
        <v>1886</v>
      </c>
      <c r="C1104" s="13" t="s">
        <v>120</v>
      </c>
      <c r="D1104" s="13" t="s">
        <v>2704</v>
      </c>
      <c r="E1104" s="13" t="s">
        <v>142</v>
      </c>
      <c r="F1104" s="13"/>
      <c r="G1104" s="13" t="s">
        <v>4747</v>
      </c>
      <c r="H1104" s="13" t="s">
        <v>6</v>
      </c>
      <c r="I1104" s="13" t="s">
        <v>2394</v>
      </c>
      <c r="J1104" s="13" t="s">
        <v>3003</v>
      </c>
      <c r="K1104" s="13">
        <v>4</v>
      </c>
      <c r="L1104" s="13" t="s">
        <v>2738</v>
      </c>
      <c r="M1104" s="13" t="s">
        <v>3027</v>
      </c>
      <c r="N1104" s="34">
        <v>0</v>
      </c>
      <c r="O1104" s="34">
        <v>0</v>
      </c>
      <c r="P1104" s="34">
        <v>0</v>
      </c>
      <c r="Q1104" s="34">
        <v>0</v>
      </c>
      <c r="R1104" s="34">
        <v>0</v>
      </c>
      <c r="S1104" s="34">
        <v>168</v>
      </c>
    </row>
    <row r="1105" spans="1:19" ht="16.5" customHeight="1">
      <c r="A1105" s="23">
        <v>2018</v>
      </c>
      <c r="B1105" s="13" t="s">
        <v>1886</v>
      </c>
      <c r="C1105" s="13" t="s">
        <v>120</v>
      </c>
      <c r="D1105" s="13" t="s">
        <v>2704</v>
      </c>
      <c r="E1105" s="13" t="s">
        <v>143</v>
      </c>
      <c r="F1105" s="13"/>
      <c r="G1105" s="13" t="s">
        <v>4747</v>
      </c>
      <c r="H1105" s="13" t="s">
        <v>6</v>
      </c>
      <c r="I1105" s="13" t="s">
        <v>2931</v>
      </c>
      <c r="J1105" s="13" t="s">
        <v>2706</v>
      </c>
      <c r="K1105" s="13" t="s">
        <v>2706</v>
      </c>
      <c r="L1105" s="13" t="s">
        <v>2738</v>
      </c>
      <c r="M1105" s="13" t="s">
        <v>2871</v>
      </c>
      <c r="N1105" s="34">
        <v>0</v>
      </c>
      <c r="O1105" s="34">
        <v>0</v>
      </c>
      <c r="P1105" s="34">
        <v>0</v>
      </c>
      <c r="Q1105" s="34">
        <v>0</v>
      </c>
      <c r="R1105" s="34">
        <v>0</v>
      </c>
      <c r="S1105" s="34">
        <v>66</v>
      </c>
    </row>
    <row r="1106" spans="1:19" ht="16.5" customHeight="1">
      <c r="A1106" s="23">
        <v>2018</v>
      </c>
      <c r="B1106" s="13" t="s">
        <v>1886</v>
      </c>
      <c r="C1106" s="13" t="s">
        <v>120</v>
      </c>
      <c r="D1106" s="13" t="s">
        <v>2704</v>
      </c>
      <c r="E1106" s="13" t="s">
        <v>144</v>
      </c>
      <c r="F1106" s="13"/>
      <c r="G1106" s="13" t="s">
        <v>4747</v>
      </c>
      <c r="H1106" s="13" t="s">
        <v>6</v>
      </c>
      <c r="I1106" s="13" t="s">
        <v>2931</v>
      </c>
      <c r="J1106" s="13" t="s">
        <v>2706</v>
      </c>
      <c r="K1106" s="13" t="s">
        <v>2706</v>
      </c>
      <c r="L1106" s="13" t="s">
        <v>2738</v>
      </c>
      <c r="M1106" s="13" t="s">
        <v>2762</v>
      </c>
      <c r="N1106" s="34">
        <v>0</v>
      </c>
      <c r="O1106" s="34">
        <v>0</v>
      </c>
      <c r="P1106" s="34">
        <v>0</v>
      </c>
      <c r="Q1106" s="34">
        <v>0</v>
      </c>
      <c r="R1106" s="34">
        <v>0</v>
      </c>
      <c r="S1106" s="34">
        <v>256</v>
      </c>
    </row>
    <row r="1107" spans="1:19" ht="16.5" customHeight="1">
      <c r="A1107" s="23">
        <v>2018</v>
      </c>
      <c r="B1107" s="13" t="s">
        <v>1886</v>
      </c>
      <c r="C1107" s="13" t="s">
        <v>120</v>
      </c>
      <c r="D1107" s="13" t="s">
        <v>2704</v>
      </c>
      <c r="E1107" s="13" t="s">
        <v>145</v>
      </c>
      <c r="F1107" s="13"/>
      <c r="G1107" s="13" t="s">
        <v>4747</v>
      </c>
      <c r="H1107" s="13" t="s">
        <v>6</v>
      </c>
      <c r="I1107" s="13" t="s">
        <v>2394</v>
      </c>
      <c r="J1107" s="13" t="s">
        <v>3004</v>
      </c>
      <c r="K1107" s="13">
        <v>4</v>
      </c>
      <c r="L1107" s="13" t="s">
        <v>2738</v>
      </c>
      <c r="M1107" s="13" t="s">
        <v>2761</v>
      </c>
      <c r="N1107" s="34">
        <v>0</v>
      </c>
      <c r="O1107" s="34">
        <v>0</v>
      </c>
      <c r="P1107" s="34">
        <v>0</v>
      </c>
      <c r="Q1107" s="34">
        <v>0</v>
      </c>
      <c r="R1107" s="34">
        <v>0</v>
      </c>
      <c r="S1107" s="34">
        <v>196</v>
      </c>
    </row>
    <row r="1108" spans="1:19" ht="16.5" customHeight="1">
      <c r="A1108" s="23">
        <v>2018</v>
      </c>
      <c r="B1108" s="13" t="s">
        <v>1886</v>
      </c>
      <c r="C1108" s="13" t="s">
        <v>120</v>
      </c>
      <c r="D1108" s="13" t="s">
        <v>2704</v>
      </c>
      <c r="E1108" s="13" t="s">
        <v>146</v>
      </c>
      <c r="F1108" s="13"/>
      <c r="G1108" s="13" t="s">
        <v>4747</v>
      </c>
      <c r="H1108" s="13" t="s">
        <v>6</v>
      </c>
      <c r="I1108" s="13" t="s">
        <v>2394</v>
      </c>
      <c r="J1108" s="13" t="s">
        <v>3005</v>
      </c>
      <c r="K1108" s="13">
        <v>6</v>
      </c>
      <c r="L1108" s="13" t="s">
        <v>2738</v>
      </c>
      <c r="M1108" s="13" t="s">
        <v>3028</v>
      </c>
      <c r="N1108" s="34">
        <v>0</v>
      </c>
      <c r="O1108" s="34">
        <v>0</v>
      </c>
      <c r="P1108" s="34">
        <v>0</v>
      </c>
      <c r="Q1108" s="34">
        <v>0</v>
      </c>
      <c r="R1108" s="34">
        <v>0</v>
      </c>
      <c r="S1108" s="34">
        <v>198</v>
      </c>
    </row>
    <row r="1109" spans="1:19" ht="16.5" customHeight="1">
      <c r="A1109" s="23">
        <v>2018</v>
      </c>
      <c r="B1109" s="13" t="s">
        <v>1886</v>
      </c>
      <c r="C1109" s="13" t="s">
        <v>120</v>
      </c>
      <c r="D1109" s="13" t="s">
        <v>2704</v>
      </c>
      <c r="E1109" s="13" t="s">
        <v>147</v>
      </c>
      <c r="F1109" s="13"/>
      <c r="G1109" s="13" t="s">
        <v>4747</v>
      </c>
      <c r="H1109" s="13" t="s">
        <v>6</v>
      </c>
      <c r="I1109" s="13" t="s">
        <v>2394</v>
      </c>
      <c r="J1109" s="13" t="s">
        <v>3006</v>
      </c>
      <c r="K1109" s="13">
        <v>6</v>
      </c>
      <c r="L1109" s="13" t="s">
        <v>2738</v>
      </c>
      <c r="M1109" s="13" t="s">
        <v>2759</v>
      </c>
      <c r="N1109" s="34">
        <v>0</v>
      </c>
      <c r="O1109" s="34">
        <v>0</v>
      </c>
      <c r="P1109" s="34">
        <v>0</v>
      </c>
      <c r="Q1109" s="34">
        <v>0</v>
      </c>
      <c r="R1109" s="34">
        <v>0</v>
      </c>
      <c r="S1109" s="34">
        <v>198</v>
      </c>
    </row>
    <row r="1110" spans="1:19" ht="16.5" customHeight="1">
      <c r="A1110" s="23">
        <v>2018</v>
      </c>
      <c r="B1110" s="13" t="s">
        <v>1886</v>
      </c>
      <c r="C1110" s="13" t="s">
        <v>120</v>
      </c>
      <c r="D1110" s="13" t="s">
        <v>2704</v>
      </c>
      <c r="E1110" s="13" t="s">
        <v>148</v>
      </c>
      <c r="F1110" s="13"/>
      <c r="G1110" s="13" t="s">
        <v>4747</v>
      </c>
      <c r="H1110" s="13" t="s">
        <v>6</v>
      </c>
      <c r="I1110" s="13" t="s">
        <v>2931</v>
      </c>
      <c r="J1110" s="13" t="s">
        <v>2706</v>
      </c>
      <c r="K1110" s="13" t="s">
        <v>2706</v>
      </c>
      <c r="L1110" s="13" t="s">
        <v>2738</v>
      </c>
      <c r="M1110" s="13" t="s">
        <v>2870</v>
      </c>
      <c r="N1110" s="34">
        <v>0</v>
      </c>
      <c r="O1110" s="34">
        <v>0</v>
      </c>
      <c r="P1110" s="34">
        <v>0</v>
      </c>
      <c r="Q1110" s="34">
        <v>0</v>
      </c>
      <c r="R1110" s="34">
        <v>0</v>
      </c>
      <c r="S1110" s="34">
        <v>65</v>
      </c>
    </row>
    <row r="1111" spans="1:19" ht="16.5" customHeight="1">
      <c r="A1111" s="23">
        <v>2018</v>
      </c>
      <c r="B1111" s="13" t="s">
        <v>1886</v>
      </c>
      <c r="C1111" s="13" t="s">
        <v>120</v>
      </c>
      <c r="D1111" s="13" t="s">
        <v>2704</v>
      </c>
      <c r="E1111" s="13" t="s">
        <v>149</v>
      </c>
      <c r="F1111" s="13"/>
      <c r="G1111" s="13" t="s">
        <v>4747</v>
      </c>
      <c r="H1111" s="13" t="s">
        <v>6</v>
      </c>
      <c r="I1111" s="13" t="s">
        <v>2931</v>
      </c>
      <c r="J1111" s="13" t="s">
        <v>2706</v>
      </c>
      <c r="K1111" s="13" t="s">
        <v>2706</v>
      </c>
      <c r="L1111" s="13" t="s">
        <v>2738</v>
      </c>
      <c r="M1111" s="13" t="s">
        <v>2757</v>
      </c>
      <c r="N1111" s="34">
        <v>0</v>
      </c>
      <c r="O1111" s="34">
        <v>0</v>
      </c>
      <c r="P1111" s="34">
        <v>0</v>
      </c>
      <c r="Q1111" s="34">
        <v>0</v>
      </c>
      <c r="R1111" s="34">
        <v>0</v>
      </c>
      <c r="S1111" s="34">
        <v>101</v>
      </c>
    </row>
    <row r="1112" spans="1:19" ht="16.5" customHeight="1">
      <c r="A1112" s="23">
        <v>2018</v>
      </c>
      <c r="B1112" s="13" t="s">
        <v>1886</v>
      </c>
      <c r="C1112" s="13" t="s">
        <v>120</v>
      </c>
      <c r="D1112" s="13" t="s">
        <v>2704</v>
      </c>
      <c r="E1112" s="13" t="s">
        <v>150</v>
      </c>
      <c r="F1112" s="13"/>
      <c r="G1112" s="13" t="s">
        <v>4747</v>
      </c>
      <c r="H1112" s="13" t="s">
        <v>6</v>
      </c>
      <c r="I1112" s="13" t="s">
        <v>2394</v>
      </c>
      <c r="J1112" s="13" t="s">
        <v>3007</v>
      </c>
      <c r="K1112" s="13">
        <v>6</v>
      </c>
      <c r="L1112" s="13" t="s">
        <v>2738</v>
      </c>
      <c r="M1112" s="13" t="s">
        <v>2756</v>
      </c>
      <c r="N1112" s="34">
        <v>0</v>
      </c>
      <c r="O1112" s="34">
        <v>0</v>
      </c>
      <c r="P1112" s="34">
        <v>0</v>
      </c>
      <c r="Q1112" s="34">
        <v>0</v>
      </c>
      <c r="R1112" s="34">
        <v>0</v>
      </c>
      <c r="S1112" s="34">
        <v>198</v>
      </c>
    </row>
    <row r="1113" spans="1:19" ht="16.5" customHeight="1">
      <c r="A1113" s="23">
        <v>2018</v>
      </c>
      <c r="B1113" s="13" t="s">
        <v>1886</v>
      </c>
      <c r="C1113" s="13" t="s">
        <v>120</v>
      </c>
      <c r="D1113" s="13" t="s">
        <v>2704</v>
      </c>
      <c r="E1113" s="13" t="s">
        <v>151</v>
      </c>
      <c r="F1113" s="13"/>
      <c r="G1113" s="13" t="s">
        <v>4747</v>
      </c>
      <c r="H1113" s="13" t="s">
        <v>6</v>
      </c>
      <c r="I1113" s="13" t="s">
        <v>2931</v>
      </c>
      <c r="J1113" s="13" t="s">
        <v>2706</v>
      </c>
      <c r="K1113" s="13" t="s">
        <v>2706</v>
      </c>
      <c r="L1113" s="13" t="s">
        <v>2738</v>
      </c>
      <c r="M1113" s="13" t="s">
        <v>2869</v>
      </c>
      <c r="N1113" s="34">
        <v>0</v>
      </c>
      <c r="O1113" s="34">
        <v>0</v>
      </c>
      <c r="P1113" s="34">
        <v>0</v>
      </c>
      <c r="Q1113" s="34">
        <v>0</v>
      </c>
      <c r="R1113" s="34">
        <v>0</v>
      </c>
      <c r="S1113" s="34">
        <v>256</v>
      </c>
    </row>
    <row r="1114" spans="1:19" ht="16.5" customHeight="1">
      <c r="A1114" s="23">
        <v>2018</v>
      </c>
      <c r="B1114" s="13" t="s">
        <v>1886</v>
      </c>
      <c r="C1114" s="13" t="s">
        <v>120</v>
      </c>
      <c r="D1114" s="13" t="s">
        <v>2704</v>
      </c>
      <c r="E1114" s="13" t="s">
        <v>152</v>
      </c>
      <c r="F1114" s="13"/>
      <c r="G1114" s="13" t="s">
        <v>4747</v>
      </c>
      <c r="H1114" s="13" t="s">
        <v>6</v>
      </c>
      <c r="I1114" s="13" t="s">
        <v>2394</v>
      </c>
      <c r="J1114" s="13" t="s">
        <v>3008</v>
      </c>
      <c r="K1114" s="13">
        <v>6</v>
      </c>
      <c r="L1114" s="13" t="s">
        <v>2738</v>
      </c>
      <c r="M1114" s="13" t="s">
        <v>2750</v>
      </c>
      <c r="N1114" s="34">
        <v>0</v>
      </c>
      <c r="O1114" s="34">
        <v>0</v>
      </c>
      <c r="P1114" s="34">
        <v>0</v>
      </c>
      <c r="Q1114" s="34">
        <v>0</v>
      </c>
      <c r="R1114" s="34">
        <v>0</v>
      </c>
      <c r="S1114" s="34">
        <v>245</v>
      </c>
    </row>
    <row r="1115" spans="1:19" ht="16.5" customHeight="1">
      <c r="A1115" s="23">
        <v>2018</v>
      </c>
      <c r="B1115" s="13" t="s">
        <v>1886</v>
      </c>
      <c r="C1115" s="13" t="s">
        <v>120</v>
      </c>
      <c r="D1115" s="13" t="s">
        <v>206</v>
      </c>
      <c r="E1115" s="13" t="s">
        <v>153</v>
      </c>
      <c r="F1115" s="13"/>
      <c r="G1115" s="13" t="s">
        <v>4747</v>
      </c>
      <c r="H1115" s="13" t="s">
        <v>6</v>
      </c>
      <c r="I1115" s="13" t="s">
        <v>2190</v>
      </c>
      <c r="J1115" s="13" t="s">
        <v>2706</v>
      </c>
      <c r="K1115" s="13" t="s">
        <v>2706</v>
      </c>
      <c r="L1115" s="13" t="s">
        <v>2738</v>
      </c>
      <c r="M1115" s="13" t="s">
        <v>2844</v>
      </c>
      <c r="N1115" s="34">
        <v>0</v>
      </c>
      <c r="O1115" s="34">
        <v>0</v>
      </c>
      <c r="P1115" s="34">
        <v>0</v>
      </c>
      <c r="Q1115" s="34">
        <v>0</v>
      </c>
      <c r="R1115" s="34">
        <v>0</v>
      </c>
      <c r="S1115" s="34">
        <v>57</v>
      </c>
    </row>
    <row r="1116" spans="1:19" ht="16.5" customHeight="1">
      <c r="A1116" s="23">
        <v>2018</v>
      </c>
      <c r="B1116" s="13" t="s">
        <v>1886</v>
      </c>
      <c r="C1116" s="13" t="s">
        <v>120</v>
      </c>
      <c r="D1116" s="13" t="s">
        <v>206</v>
      </c>
      <c r="E1116" s="13" t="s">
        <v>154</v>
      </c>
      <c r="F1116" s="13"/>
      <c r="G1116" s="13" t="s">
        <v>4747</v>
      </c>
      <c r="H1116" s="13" t="s">
        <v>6</v>
      </c>
      <c r="I1116" s="13" t="s">
        <v>2394</v>
      </c>
      <c r="J1116" s="13" t="s">
        <v>2960</v>
      </c>
      <c r="K1116" s="13">
        <v>6</v>
      </c>
      <c r="L1116" s="13" t="s">
        <v>2738</v>
      </c>
      <c r="M1116" s="13" t="s">
        <v>2825</v>
      </c>
      <c r="N1116" s="34">
        <v>0</v>
      </c>
      <c r="O1116" s="34">
        <v>0</v>
      </c>
      <c r="P1116" s="34">
        <v>0</v>
      </c>
      <c r="Q1116" s="34">
        <v>0</v>
      </c>
      <c r="R1116" s="34">
        <v>0</v>
      </c>
      <c r="S1116" s="34">
        <v>58</v>
      </c>
    </row>
    <row r="1117" spans="1:19" ht="16.5" customHeight="1">
      <c r="A1117" s="23">
        <v>2018</v>
      </c>
      <c r="B1117" s="13" t="s">
        <v>1886</v>
      </c>
      <c r="C1117" s="13" t="s">
        <v>120</v>
      </c>
      <c r="D1117" s="13" t="s">
        <v>206</v>
      </c>
      <c r="E1117" s="13" t="s">
        <v>154</v>
      </c>
      <c r="F1117" s="13"/>
      <c r="G1117" s="13" t="s">
        <v>2391</v>
      </c>
      <c r="H1117" s="13" t="s">
        <v>6</v>
      </c>
      <c r="I1117" s="13" t="s">
        <v>2190</v>
      </c>
      <c r="J1117" s="13" t="s">
        <v>2706</v>
      </c>
      <c r="K1117" s="13" t="s">
        <v>2706</v>
      </c>
      <c r="L1117" s="13" t="s">
        <v>2738</v>
      </c>
      <c r="M1117" s="13" t="s">
        <v>2790</v>
      </c>
      <c r="N1117" s="34">
        <v>0</v>
      </c>
      <c r="O1117" s="34">
        <v>0</v>
      </c>
      <c r="P1117" s="34">
        <v>0</v>
      </c>
      <c r="Q1117" s="34">
        <v>0</v>
      </c>
      <c r="R1117" s="34">
        <v>0</v>
      </c>
      <c r="S1117" s="34">
        <v>58</v>
      </c>
    </row>
    <row r="1118" spans="1:19" ht="16.5" customHeight="1">
      <c r="A1118" s="23">
        <v>2018</v>
      </c>
      <c r="B1118" s="13" t="s">
        <v>1886</v>
      </c>
      <c r="C1118" s="13" t="s">
        <v>120</v>
      </c>
      <c r="D1118" s="13" t="s">
        <v>6702</v>
      </c>
      <c r="E1118" s="13" t="s">
        <v>1482</v>
      </c>
      <c r="F1118" s="13"/>
      <c r="G1118" s="13" t="s">
        <v>4747</v>
      </c>
      <c r="H1118" s="13" t="s">
        <v>6</v>
      </c>
      <c r="I1118" s="13" t="s">
        <v>2394</v>
      </c>
      <c r="J1118" s="13" t="s">
        <v>2929</v>
      </c>
      <c r="K1118" s="13">
        <v>8</v>
      </c>
      <c r="L1118" s="13" t="s">
        <v>2738</v>
      </c>
      <c r="M1118" s="13" t="s">
        <v>2796</v>
      </c>
      <c r="N1118" s="34">
        <v>231</v>
      </c>
      <c r="O1118" s="34">
        <v>39</v>
      </c>
      <c r="P1118" s="34">
        <v>0</v>
      </c>
      <c r="Q1118" s="34">
        <v>39</v>
      </c>
      <c r="R1118" s="34">
        <v>30</v>
      </c>
      <c r="S1118" s="34">
        <v>0</v>
      </c>
    </row>
    <row r="1119" spans="1:19" ht="16.5" customHeight="1">
      <c r="A1119" s="23">
        <v>2018</v>
      </c>
      <c r="B1119" s="13" t="s">
        <v>1886</v>
      </c>
      <c r="C1119" s="13" t="s">
        <v>156</v>
      </c>
      <c r="D1119" s="13" t="s">
        <v>2705</v>
      </c>
      <c r="E1119" s="13" t="s">
        <v>157</v>
      </c>
      <c r="F1119" s="13"/>
      <c r="G1119" s="13" t="s">
        <v>4747</v>
      </c>
      <c r="H1119" s="13" t="s">
        <v>6</v>
      </c>
      <c r="I1119" s="13" t="s">
        <v>2190</v>
      </c>
      <c r="J1119" s="13" t="s">
        <v>2706</v>
      </c>
      <c r="K1119" s="13" t="s">
        <v>2706</v>
      </c>
      <c r="L1119" s="13" t="s">
        <v>2738</v>
      </c>
      <c r="M1119" s="13" t="s">
        <v>2897</v>
      </c>
      <c r="N1119" s="34">
        <v>0</v>
      </c>
      <c r="O1119" s="34">
        <v>0</v>
      </c>
      <c r="P1119" s="34">
        <v>0</v>
      </c>
      <c r="Q1119" s="34">
        <v>0</v>
      </c>
      <c r="R1119" s="34">
        <v>0</v>
      </c>
      <c r="S1119" s="34">
        <v>260</v>
      </c>
    </row>
    <row r="1120" spans="1:19" ht="16.5" customHeight="1">
      <c r="A1120" s="23">
        <v>2018</v>
      </c>
      <c r="B1120" s="13" t="s">
        <v>1886</v>
      </c>
      <c r="C1120" s="13" t="s">
        <v>156</v>
      </c>
      <c r="D1120" s="13" t="s">
        <v>2705</v>
      </c>
      <c r="E1120" s="13" t="s">
        <v>158</v>
      </c>
      <c r="F1120" s="13"/>
      <c r="G1120" s="13" t="s">
        <v>4747</v>
      </c>
      <c r="H1120" s="13" t="s">
        <v>6</v>
      </c>
      <c r="I1120" s="13" t="s">
        <v>2931</v>
      </c>
      <c r="J1120" s="13" t="s">
        <v>2706</v>
      </c>
      <c r="K1120" s="13" t="s">
        <v>2706</v>
      </c>
      <c r="L1120" s="13" t="s">
        <v>2738</v>
      </c>
      <c r="M1120" s="13" t="s">
        <v>3020</v>
      </c>
      <c r="N1120" s="34">
        <v>0</v>
      </c>
      <c r="O1120" s="34">
        <v>0</v>
      </c>
      <c r="P1120" s="34">
        <v>0</v>
      </c>
      <c r="Q1120" s="34">
        <v>0</v>
      </c>
      <c r="R1120" s="34">
        <v>0</v>
      </c>
      <c r="S1120" s="34">
        <v>108</v>
      </c>
    </row>
    <row r="1121" spans="1:19" ht="16.5" customHeight="1">
      <c r="A1121" s="23">
        <v>2018</v>
      </c>
      <c r="B1121" s="13" t="s">
        <v>1886</v>
      </c>
      <c r="C1121" s="13" t="s">
        <v>156</v>
      </c>
      <c r="D1121" s="13" t="s">
        <v>2705</v>
      </c>
      <c r="E1121" s="13" t="s">
        <v>159</v>
      </c>
      <c r="F1121" s="13"/>
      <c r="G1121" s="13" t="s">
        <v>4747</v>
      </c>
      <c r="H1121" s="13" t="s">
        <v>6</v>
      </c>
      <c r="I1121" s="13" t="s">
        <v>2931</v>
      </c>
      <c r="J1121" s="13" t="s">
        <v>2706</v>
      </c>
      <c r="K1121" s="13" t="s">
        <v>2706</v>
      </c>
      <c r="L1121" s="13" t="s">
        <v>2738</v>
      </c>
      <c r="M1121" s="13" t="s">
        <v>2747</v>
      </c>
      <c r="N1121" s="34">
        <v>0</v>
      </c>
      <c r="O1121" s="34">
        <v>0</v>
      </c>
      <c r="P1121" s="34">
        <v>0</v>
      </c>
      <c r="Q1121" s="34">
        <v>0</v>
      </c>
      <c r="R1121" s="34">
        <v>0</v>
      </c>
      <c r="S1121" s="34">
        <v>107</v>
      </c>
    </row>
    <row r="1122" spans="1:19" ht="16.5" customHeight="1">
      <c r="A1122" s="23">
        <v>2018</v>
      </c>
      <c r="B1122" s="13" t="s">
        <v>1886</v>
      </c>
      <c r="C1122" s="13" t="s">
        <v>156</v>
      </c>
      <c r="D1122" s="13" t="s">
        <v>2705</v>
      </c>
      <c r="E1122" s="13" t="s">
        <v>160</v>
      </c>
      <c r="F1122" s="13"/>
      <c r="G1122" s="13" t="s">
        <v>4747</v>
      </c>
      <c r="H1122" s="13" t="s">
        <v>6</v>
      </c>
      <c r="I1122" s="13" t="s">
        <v>2931</v>
      </c>
      <c r="J1122" s="13" t="s">
        <v>2706</v>
      </c>
      <c r="K1122" s="13" t="s">
        <v>2706</v>
      </c>
      <c r="L1122" s="13" t="s">
        <v>2738</v>
      </c>
      <c r="M1122" s="13" t="s">
        <v>2763</v>
      </c>
      <c r="N1122" s="34">
        <v>0</v>
      </c>
      <c r="O1122" s="34">
        <v>0</v>
      </c>
      <c r="P1122" s="34">
        <v>0</v>
      </c>
      <c r="Q1122" s="34">
        <v>0</v>
      </c>
      <c r="R1122" s="34">
        <v>0</v>
      </c>
      <c r="S1122" s="34">
        <v>165</v>
      </c>
    </row>
    <row r="1123" spans="1:19" ht="16.5" customHeight="1">
      <c r="A1123" s="23">
        <v>2018</v>
      </c>
      <c r="B1123" s="13" t="s">
        <v>1886</v>
      </c>
      <c r="C1123" s="13" t="s">
        <v>156</v>
      </c>
      <c r="D1123" s="13" t="s">
        <v>2705</v>
      </c>
      <c r="E1123" s="13" t="s">
        <v>161</v>
      </c>
      <c r="F1123" s="13"/>
      <c r="G1123" s="13" t="s">
        <v>4747</v>
      </c>
      <c r="H1123" s="13" t="s">
        <v>6</v>
      </c>
      <c r="I1123" s="13" t="s">
        <v>2931</v>
      </c>
      <c r="J1123" s="13" t="s">
        <v>2706</v>
      </c>
      <c r="K1123" s="13" t="s">
        <v>2706</v>
      </c>
      <c r="L1123" s="13" t="s">
        <v>2738</v>
      </c>
      <c r="M1123" s="13" t="s">
        <v>3029</v>
      </c>
      <c r="N1123" s="34">
        <v>0</v>
      </c>
      <c r="O1123" s="34">
        <v>0</v>
      </c>
      <c r="P1123" s="34">
        <v>0</v>
      </c>
      <c r="Q1123" s="34">
        <v>0</v>
      </c>
      <c r="R1123" s="34">
        <v>0</v>
      </c>
      <c r="S1123" s="34">
        <v>109</v>
      </c>
    </row>
    <row r="1124" spans="1:19" ht="16.5" customHeight="1">
      <c r="A1124" s="23">
        <v>2018</v>
      </c>
      <c r="B1124" s="13" t="s">
        <v>1886</v>
      </c>
      <c r="C1124" s="13" t="s">
        <v>156</v>
      </c>
      <c r="D1124" s="13" t="s">
        <v>2705</v>
      </c>
      <c r="E1124" s="13" t="s">
        <v>162</v>
      </c>
      <c r="F1124" s="13"/>
      <c r="G1124" s="13" t="s">
        <v>4747</v>
      </c>
      <c r="H1124" s="13" t="s">
        <v>6</v>
      </c>
      <c r="I1124" s="13" t="s">
        <v>2931</v>
      </c>
      <c r="J1124" s="13" t="s">
        <v>2706</v>
      </c>
      <c r="K1124" s="13" t="s">
        <v>2706</v>
      </c>
      <c r="L1124" s="13" t="s">
        <v>2738</v>
      </c>
      <c r="M1124" s="13" t="s">
        <v>3030</v>
      </c>
      <c r="N1124" s="34">
        <v>0</v>
      </c>
      <c r="O1124" s="34">
        <v>0</v>
      </c>
      <c r="P1124" s="34">
        <v>0</v>
      </c>
      <c r="Q1124" s="34">
        <v>0</v>
      </c>
      <c r="R1124" s="34">
        <v>0</v>
      </c>
      <c r="S1124" s="34">
        <v>101</v>
      </c>
    </row>
    <row r="1125" spans="1:19" ht="16.5" customHeight="1">
      <c r="A1125" s="23">
        <v>2018</v>
      </c>
      <c r="B1125" s="13" t="s">
        <v>1886</v>
      </c>
      <c r="C1125" s="13" t="s">
        <v>156</v>
      </c>
      <c r="D1125" s="13" t="s">
        <v>2705</v>
      </c>
      <c r="E1125" s="13" t="s">
        <v>163</v>
      </c>
      <c r="F1125" s="13"/>
      <c r="G1125" s="13" t="s">
        <v>4747</v>
      </c>
      <c r="H1125" s="13" t="s">
        <v>6</v>
      </c>
      <c r="I1125" s="13" t="s">
        <v>2931</v>
      </c>
      <c r="J1125" s="13" t="s">
        <v>2706</v>
      </c>
      <c r="K1125" s="13" t="s">
        <v>2706</v>
      </c>
      <c r="L1125" s="13" t="s">
        <v>2738</v>
      </c>
      <c r="M1125" s="13" t="s">
        <v>2755</v>
      </c>
      <c r="N1125" s="34">
        <v>0</v>
      </c>
      <c r="O1125" s="34">
        <v>0</v>
      </c>
      <c r="P1125" s="34">
        <v>0</v>
      </c>
      <c r="Q1125" s="34">
        <v>0</v>
      </c>
      <c r="R1125" s="34">
        <v>0</v>
      </c>
      <c r="S1125" s="34">
        <v>115</v>
      </c>
    </row>
    <row r="1126" spans="1:19" ht="16.5" customHeight="1">
      <c r="A1126" s="23">
        <v>2018</v>
      </c>
      <c r="B1126" s="13" t="s">
        <v>1886</v>
      </c>
      <c r="C1126" s="13" t="s">
        <v>156</v>
      </c>
      <c r="D1126" s="13" t="s">
        <v>6702</v>
      </c>
      <c r="E1126" s="13" t="s">
        <v>1483</v>
      </c>
      <c r="F1126" s="13"/>
      <c r="G1126" s="13" t="s">
        <v>4747</v>
      </c>
      <c r="H1126" s="13" t="s">
        <v>6</v>
      </c>
      <c r="I1126" s="13" t="s">
        <v>2394</v>
      </c>
      <c r="J1126" s="13" t="s">
        <v>2993</v>
      </c>
      <c r="K1126" s="13">
        <v>8</v>
      </c>
      <c r="L1126" s="13" t="s">
        <v>2738</v>
      </c>
      <c r="M1126" s="13" t="s">
        <v>2788</v>
      </c>
      <c r="N1126" s="34">
        <v>115</v>
      </c>
      <c r="O1126" s="34">
        <v>38</v>
      </c>
      <c r="P1126" s="34">
        <v>0</v>
      </c>
      <c r="Q1126" s="34">
        <v>38</v>
      </c>
      <c r="R1126" s="34">
        <v>17</v>
      </c>
      <c r="S1126" s="34">
        <v>0</v>
      </c>
    </row>
    <row r="1127" spans="1:19" ht="16.5" customHeight="1">
      <c r="A1127" s="23">
        <v>2018</v>
      </c>
      <c r="B1127" s="13" t="s">
        <v>1886</v>
      </c>
      <c r="C1127" s="13" t="s">
        <v>164</v>
      </c>
      <c r="D1127" s="13" t="s">
        <v>207</v>
      </c>
      <c r="E1127" s="13" t="s">
        <v>166</v>
      </c>
      <c r="F1127" s="13"/>
      <c r="G1127" s="13" t="s">
        <v>4747</v>
      </c>
      <c r="H1127" s="13" t="s">
        <v>6</v>
      </c>
      <c r="I1127" s="13" t="s">
        <v>2190</v>
      </c>
      <c r="J1127" s="13" t="s">
        <v>2706</v>
      </c>
      <c r="K1127" s="13" t="s">
        <v>2706</v>
      </c>
      <c r="L1127" s="13" t="s">
        <v>2738</v>
      </c>
      <c r="M1127" s="13" t="s">
        <v>2904</v>
      </c>
      <c r="N1127" s="34">
        <v>0</v>
      </c>
      <c r="O1127" s="34">
        <v>0</v>
      </c>
      <c r="P1127" s="34">
        <v>0</v>
      </c>
      <c r="Q1127" s="34">
        <v>0</v>
      </c>
      <c r="R1127" s="34">
        <v>0</v>
      </c>
      <c r="S1127" s="34">
        <v>93</v>
      </c>
    </row>
    <row r="1128" spans="1:19" ht="16.5" customHeight="1">
      <c r="A1128" s="23">
        <v>2018</v>
      </c>
      <c r="B1128" s="13" t="s">
        <v>1886</v>
      </c>
      <c r="C1128" s="13" t="s">
        <v>164</v>
      </c>
      <c r="D1128" s="13" t="s">
        <v>206</v>
      </c>
      <c r="E1128" s="13" t="s">
        <v>1923</v>
      </c>
      <c r="F1128" s="13"/>
      <c r="G1128" s="13" t="s">
        <v>4747</v>
      </c>
      <c r="H1128" s="13" t="s">
        <v>6</v>
      </c>
      <c r="I1128" s="13" t="s">
        <v>2190</v>
      </c>
      <c r="J1128" s="13" t="s">
        <v>2706</v>
      </c>
      <c r="K1128" s="13" t="s">
        <v>2706</v>
      </c>
      <c r="L1128" s="13" t="s">
        <v>2738</v>
      </c>
      <c r="M1128" s="13" t="s">
        <v>2794</v>
      </c>
      <c r="N1128" s="34">
        <v>0</v>
      </c>
      <c r="O1128" s="34">
        <v>0</v>
      </c>
      <c r="P1128" s="34">
        <v>0</v>
      </c>
      <c r="Q1128" s="34">
        <v>0</v>
      </c>
      <c r="R1128" s="34">
        <v>0</v>
      </c>
      <c r="S1128" s="34">
        <v>45</v>
      </c>
    </row>
    <row r="1129" spans="1:19" ht="16.5" customHeight="1">
      <c r="A1129" s="23">
        <v>2018</v>
      </c>
      <c r="B1129" s="13" t="s">
        <v>1886</v>
      </c>
      <c r="C1129" s="13" t="s">
        <v>164</v>
      </c>
      <c r="D1129" s="13" t="s">
        <v>206</v>
      </c>
      <c r="E1129" s="13" t="s">
        <v>2731</v>
      </c>
      <c r="F1129" s="13"/>
      <c r="G1129" s="13" t="s">
        <v>4747</v>
      </c>
      <c r="H1129" s="13" t="s">
        <v>6</v>
      </c>
      <c r="I1129" s="13" t="s">
        <v>2190</v>
      </c>
      <c r="J1129" s="13" t="s">
        <v>2706</v>
      </c>
      <c r="K1129" s="13" t="s">
        <v>2706</v>
      </c>
      <c r="L1129" s="13" t="s">
        <v>2738</v>
      </c>
      <c r="M1129" s="13" t="s">
        <v>2925</v>
      </c>
      <c r="N1129" s="34">
        <v>0</v>
      </c>
      <c r="O1129" s="34">
        <v>0</v>
      </c>
      <c r="P1129" s="34">
        <v>0</v>
      </c>
      <c r="Q1129" s="34">
        <v>0</v>
      </c>
      <c r="R1129" s="34">
        <v>0</v>
      </c>
      <c r="S1129" s="34">
        <v>43</v>
      </c>
    </row>
    <row r="1130" spans="1:19" ht="16.5" customHeight="1">
      <c r="A1130" s="23">
        <v>2018</v>
      </c>
      <c r="B1130" s="13" t="s">
        <v>1886</v>
      </c>
      <c r="C1130" s="13" t="s">
        <v>164</v>
      </c>
      <c r="D1130" s="13" t="s">
        <v>206</v>
      </c>
      <c r="E1130" s="13" t="s">
        <v>165</v>
      </c>
      <c r="F1130" s="13"/>
      <c r="G1130" s="13" t="s">
        <v>4747</v>
      </c>
      <c r="H1130" s="13" t="s">
        <v>6</v>
      </c>
      <c r="I1130" s="13" t="s">
        <v>2931</v>
      </c>
      <c r="J1130" s="13" t="s">
        <v>2706</v>
      </c>
      <c r="K1130" s="13" t="s">
        <v>2706</v>
      </c>
      <c r="L1130" s="13" t="s">
        <v>2738</v>
      </c>
      <c r="M1130" s="13" t="s">
        <v>2803</v>
      </c>
      <c r="N1130" s="34">
        <v>0</v>
      </c>
      <c r="O1130" s="34">
        <v>0</v>
      </c>
      <c r="P1130" s="34">
        <v>0</v>
      </c>
      <c r="Q1130" s="34">
        <v>0</v>
      </c>
      <c r="R1130" s="34">
        <v>0</v>
      </c>
      <c r="S1130" s="34">
        <v>48</v>
      </c>
    </row>
    <row r="1131" spans="1:19" ht="16.5" customHeight="1">
      <c r="A1131" s="23">
        <v>2018</v>
      </c>
      <c r="B1131" s="13" t="s">
        <v>1886</v>
      </c>
      <c r="C1131" s="13" t="s">
        <v>164</v>
      </c>
      <c r="D1131" s="13" t="s">
        <v>6702</v>
      </c>
      <c r="E1131" s="13" t="s">
        <v>584</v>
      </c>
      <c r="F1131" s="13"/>
      <c r="G1131" s="13" t="s">
        <v>4747</v>
      </c>
      <c r="H1131" s="13" t="s">
        <v>6</v>
      </c>
      <c r="I1131" s="13" t="s">
        <v>2394</v>
      </c>
      <c r="J1131" s="13" t="s">
        <v>2962</v>
      </c>
      <c r="K1131" s="13">
        <v>8</v>
      </c>
      <c r="L1131" s="13" t="s">
        <v>2738</v>
      </c>
      <c r="M1131" s="13" t="s">
        <v>2787</v>
      </c>
      <c r="N1131" s="34">
        <v>113</v>
      </c>
      <c r="O1131" s="34">
        <v>24</v>
      </c>
      <c r="P1131" s="34">
        <v>10</v>
      </c>
      <c r="Q1131" s="34">
        <v>34</v>
      </c>
      <c r="R1131" s="34">
        <v>17</v>
      </c>
      <c r="S1131" s="34">
        <v>0</v>
      </c>
    </row>
    <row r="1132" spans="1:19" ht="16.5" customHeight="1">
      <c r="A1132" s="23">
        <v>2018</v>
      </c>
      <c r="B1132" s="13" t="s">
        <v>1886</v>
      </c>
      <c r="C1132" s="13" t="s">
        <v>167</v>
      </c>
      <c r="D1132" s="13" t="s">
        <v>207</v>
      </c>
      <c r="E1132" s="13" t="s">
        <v>170</v>
      </c>
      <c r="F1132" s="13"/>
      <c r="G1132" s="13" t="s">
        <v>4747</v>
      </c>
      <c r="H1132" s="13" t="s">
        <v>6</v>
      </c>
      <c r="I1132" s="13" t="s">
        <v>2394</v>
      </c>
      <c r="J1132" s="13" t="s">
        <v>2995</v>
      </c>
      <c r="K1132" s="13">
        <v>6</v>
      </c>
      <c r="L1132" s="13" t="s">
        <v>2738</v>
      </c>
      <c r="M1132" s="13" t="s">
        <v>2903</v>
      </c>
      <c r="N1132" s="34">
        <v>0</v>
      </c>
      <c r="O1132" s="34">
        <v>0</v>
      </c>
      <c r="P1132" s="34">
        <v>0</v>
      </c>
      <c r="Q1132" s="34">
        <v>0</v>
      </c>
      <c r="R1132" s="34">
        <v>0</v>
      </c>
      <c r="S1132" s="34">
        <v>115</v>
      </c>
    </row>
    <row r="1133" spans="1:19" ht="16.5" customHeight="1">
      <c r="A1133" s="23">
        <v>2018</v>
      </c>
      <c r="B1133" s="13" t="s">
        <v>1886</v>
      </c>
      <c r="C1133" s="13" t="s">
        <v>167</v>
      </c>
      <c r="D1133" s="13" t="s">
        <v>206</v>
      </c>
      <c r="E1133" s="13" t="s">
        <v>169</v>
      </c>
      <c r="F1133" s="13"/>
      <c r="G1133" s="13" t="s">
        <v>4747</v>
      </c>
      <c r="H1133" s="13" t="s">
        <v>6</v>
      </c>
      <c r="I1133" s="13" t="s">
        <v>2931</v>
      </c>
      <c r="J1133" s="13" t="s">
        <v>2706</v>
      </c>
      <c r="K1133" s="13" t="s">
        <v>2706</v>
      </c>
      <c r="L1133" s="13" t="s">
        <v>2738</v>
      </c>
      <c r="M1133" s="13" t="s">
        <v>2798</v>
      </c>
      <c r="N1133" s="34">
        <v>0</v>
      </c>
      <c r="O1133" s="34">
        <v>0</v>
      </c>
      <c r="P1133" s="34">
        <v>0</v>
      </c>
      <c r="Q1133" s="34">
        <v>0</v>
      </c>
      <c r="R1133" s="34">
        <v>0</v>
      </c>
      <c r="S1133" s="34">
        <v>50</v>
      </c>
    </row>
    <row r="1134" spans="1:19" ht="16.5" customHeight="1">
      <c r="A1134" s="23">
        <v>2018</v>
      </c>
      <c r="B1134" s="13" t="s">
        <v>1886</v>
      </c>
      <c r="C1134" s="13" t="s">
        <v>167</v>
      </c>
      <c r="D1134" s="13" t="s">
        <v>5703</v>
      </c>
      <c r="E1134" s="13" t="s">
        <v>168</v>
      </c>
      <c r="F1134" s="13"/>
      <c r="G1134" s="13" t="s">
        <v>4747</v>
      </c>
      <c r="H1134" s="13" t="s">
        <v>6</v>
      </c>
      <c r="I1134" s="13" t="s">
        <v>2394</v>
      </c>
      <c r="J1134" s="13" t="s">
        <v>2985</v>
      </c>
      <c r="K1134" s="13">
        <v>6</v>
      </c>
      <c r="L1134" s="13" t="s">
        <v>2738</v>
      </c>
      <c r="M1134" s="13" t="s">
        <v>2849</v>
      </c>
      <c r="N1134" s="34">
        <v>171</v>
      </c>
      <c r="O1134" s="34">
        <v>0</v>
      </c>
      <c r="P1134" s="34">
        <v>0</v>
      </c>
      <c r="Q1134" s="34">
        <v>0</v>
      </c>
      <c r="R1134" s="34">
        <v>9</v>
      </c>
      <c r="S1134" s="34">
        <v>0</v>
      </c>
    </row>
    <row r="1135" spans="1:19" ht="16.5" customHeight="1">
      <c r="A1135" s="23">
        <v>2018</v>
      </c>
      <c r="B1135" s="13" t="s">
        <v>1886</v>
      </c>
      <c r="C1135" s="13" t="s">
        <v>167</v>
      </c>
      <c r="D1135" s="13" t="s">
        <v>5703</v>
      </c>
      <c r="E1135" s="13" t="s">
        <v>168</v>
      </c>
      <c r="F1135" s="13"/>
      <c r="G1135" s="13" t="s">
        <v>3869</v>
      </c>
      <c r="H1135" s="13" t="s">
        <v>6</v>
      </c>
      <c r="I1135" s="13" t="s">
        <v>2190</v>
      </c>
      <c r="J1135" s="13" t="s">
        <v>2706</v>
      </c>
      <c r="K1135" s="13" t="s">
        <v>2706</v>
      </c>
      <c r="L1135" s="13" t="s">
        <v>2738</v>
      </c>
      <c r="M1135" s="13" t="s">
        <v>3016</v>
      </c>
      <c r="N1135" s="34">
        <v>171</v>
      </c>
      <c r="O1135" s="34">
        <v>0</v>
      </c>
      <c r="P1135" s="34">
        <v>0</v>
      </c>
      <c r="Q1135" s="34">
        <v>0</v>
      </c>
      <c r="R1135" s="34">
        <v>2</v>
      </c>
      <c r="S1135" s="34">
        <v>0</v>
      </c>
    </row>
    <row r="1136" spans="1:19" ht="16.5" customHeight="1">
      <c r="A1136" s="23">
        <v>2018</v>
      </c>
      <c r="B1136" s="13" t="s">
        <v>1886</v>
      </c>
      <c r="C1136" s="13" t="s">
        <v>167</v>
      </c>
      <c r="D1136" s="13" t="s">
        <v>6702</v>
      </c>
      <c r="E1136" s="13" t="s">
        <v>1479</v>
      </c>
      <c r="F1136" s="13"/>
      <c r="G1136" s="13" t="s">
        <v>4747</v>
      </c>
      <c r="H1136" s="13" t="s">
        <v>6</v>
      </c>
      <c r="I1136" s="13" t="s">
        <v>2394</v>
      </c>
      <c r="J1136" s="13" t="s">
        <v>2963</v>
      </c>
      <c r="K1136" s="13">
        <v>8</v>
      </c>
      <c r="L1136" s="13" t="s">
        <v>2738</v>
      </c>
      <c r="M1136" s="13" t="s">
        <v>2784</v>
      </c>
      <c r="N1136" s="34">
        <v>149</v>
      </c>
      <c r="O1136" s="34">
        <v>12</v>
      </c>
      <c r="P1136" s="34">
        <v>0</v>
      </c>
      <c r="Q1136" s="34">
        <v>12</v>
      </c>
      <c r="R1136" s="34">
        <v>10</v>
      </c>
      <c r="S1136" s="34">
        <v>0</v>
      </c>
    </row>
    <row r="1137" spans="1:19" ht="16.5" customHeight="1">
      <c r="A1137" s="23">
        <v>2018</v>
      </c>
      <c r="B1137" s="13" t="s">
        <v>1886</v>
      </c>
      <c r="C1137" s="13" t="s">
        <v>171</v>
      </c>
      <c r="D1137" s="13" t="s">
        <v>206</v>
      </c>
      <c r="E1137" s="13" t="s">
        <v>173</v>
      </c>
      <c r="F1137" s="13"/>
      <c r="G1137" s="13" t="s">
        <v>4747</v>
      </c>
      <c r="H1137" s="13" t="s">
        <v>6</v>
      </c>
      <c r="I1137" s="13" t="s">
        <v>2394</v>
      </c>
      <c r="J1137" s="13" t="s">
        <v>3009</v>
      </c>
      <c r="K1137" s="13">
        <v>6</v>
      </c>
      <c r="L1137" s="13" t="s">
        <v>2738</v>
      </c>
      <c r="M1137" s="13" t="s">
        <v>2842</v>
      </c>
      <c r="N1137" s="34">
        <v>0</v>
      </c>
      <c r="O1137" s="34">
        <v>0</v>
      </c>
      <c r="P1137" s="34">
        <v>0</v>
      </c>
      <c r="Q1137" s="34">
        <v>0</v>
      </c>
      <c r="R1137" s="34">
        <v>0</v>
      </c>
      <c r="S1137" s="34">
        <v>40</v>
      </c>
    </row>
    <row r="1138" spans="1:19" ht="16.5" customHeight="1">
      <c r="A1138" s="23">
        <v>2018</v>
      </c>
      <c r="B1138" s="13" t="s">
        <v>1886</v>
      </c>
      <c r="C1138" s="13" t="s">
        <v>848</v>
      </c>
      <c r="D1138" s="13" t="s">
        <v>206</v>
      </c>
      <c r="E1138" s="13" t="s">
        <v>40</v>
      </c>
      <c r="F1138" s="13"/>
      <c r="G1138" s="13" t="s">
        <v>4747</v>
      </c>
      <c r="H1138" s="13" t="s">
        <v>6</v>
      </c>
      <c r="I1138" s="13" t="s">
        <v>2190</v>
      </c>
      <c r="J1138" s="13" t="s">
        <v>2706</v>
      </c>
      <c r="K1138" s="13" t="s">
        <v>2706</v>
      </c>
      <c r="L1138" s="13" t="s">
        <v>2738</v>
      </c>
      <c r="M1138" s="13" t="s">
        <v>2800</v>
      </c>
      <c r="N1138" s="34">
        <v>0</v>
      </c>
      <c r="O1138" s="34">
        <v>0</v>
      </c>
      <c r="P1138" s="34">
        <v>0</v>
      </c>
      <c r="Q1138" s="34">
        <v>0</v>
      </c>
      <c r="R1138" s="34">
        <v>0</v>
      </c>
      <c r="S1138" s="34">
        <v>53</v>
      </c>
    </row>
    <row r="1139" spans="1:19" ht="16.5" customHeight="1">
      <c r="A1139" s="23">
        <v>2018</v>
      </c>
      <c r="B1139" s="13" t="s">
        <v>514</v>
      </c>
      <c r="C1139" s="13" t="s">
        <v>184</v>
      </c>
      <c r="D1139" s="13" t="s">
        <v>205</v>
      </c>
      <c r="E1139" s="13" t="s">
        <v>3115</v>
      </c>
      <c r="F1139" s="13"/>
      <c r="G1139" s="13" t="s">
        <v>4747</v>
      </c>
      <c r="H1139" s="13" t="s">
        <v>6</v>
      </c>
      <c r="I1139" s="13"/>
      <c r="J1139" s="13"/>
      <c r="K1139" s="13"/>
      <c r="L1139" s="13" t="s">
        <v>2738</v>
      </c>
      <c r="M1139" s="13" t="s">
        <v>3168</v>
      </c>
      <c r="N1139" s="34">
        <v>0</v>
      </c>
      <c r="O1139" s="34">
        <v>0</v>
      </c>
      <c r="P1139" s="34">
        <v>0</v>
      </c>
      <c r="Q1139" s="34">
        <v>0</v>
      </c>
      <c r="R1139" s="34">
        <v>0</v>
      </c>
      <c r="S1139" s="34">
        <v>175</v>
      </c>
    </row>
    <row r="1140" spans="1:19" ht="16.5" customHeight="1">
      <c r="A1140" s="23">
        <v>2018</v>
      </c>
      <c r="B1140" s="13" t="s">
        <v>514</v>
      </c>
      <c r="C1140" s="13" t="s">
        <v>184</v>
      </c>
      <c r="D1140" s="13" t="s">
        <v>2704</v>
      </c>
      <c r="E1140" s="13" t="s">
        <v>135</v>
      </c>
      <c r="F1140" s="13"/>
      <c r="G1140" s="13" t="s">
        <v>4747</v>
      </c>
      <c r="H1140" s="13" t="s">
        <v>6</v>
      </c>
      <c r="I1140" s="13"/>
      <c r="J1140" s="13"/>
      <c r="K1140" s="13"/>
      <c r="L1140" s="13" t="s">
        <v>2738</v>
      </c>
      <c r="M1140" s="13" t="s">
        <v>3166</v>
      </c>
      <c r="N1140" s="34">
        <v>0</v>
      </c>
      <c r="O1140" s="34">
        <v>0</v>
      </c>
      <c r="P1140" s="34">
        <v>0</v>
      </c>
      <c r="Q1140" s="34">
        <v>0</v>
      </c>
      <c r="R1140" s="34">
        <v>0</v>
      </c>
      <c r="S1140" s="34">
        <v>0</v>
      </c>
    </row>
    <row r="1141" spans="1:19" ht="16.5" customHeight="1">
      <c r="A1141" s="23">
        <v>2018</v>
      </c>
      <c r="B1141" s="13" t="s">
        <v>514</v>
      </c>
      <c r="C1141" s="13" t="s">
        <v>184</v>
      </c>
      <c r="D1141" s="13" t="s">
        <v>2704</v>
      </c>
      <c r="E1141" s="13" t="s">
        <v>136</v>
      </c>
      <c r="F1141" s="13"/>
      <c r="G1141" s="13" t="s">
        <v>4747</v>
      </c>
      <c r="H1141" s="13" t="s">
        <v>6</v>
      </c>
      <c r="I1141" s="13"/>
      <c r="J1141" s="13"/>
      <c r="K1141" s="13"/>
      <c r="L1141" s="13" t="s">
        <v>2738</v>
      </c>
      <c r="M1141" s="13" t="s">
        <v>4913</v>
      </c>
      <c r="N1141" s="34">
        <v>0</v>
      </c>
      <c r="O1141" s="34">
        <v>0</v>
      </c>
      <c r="P1141" s="34">
        <v>0</v>
      </c>
      <c r="Q1141" s="34">
        <v>0</v>
      </c>
      <c r="R1141" s="34">
        <v>0</v>
      </c>
      <c r="S1141" s="34">
        <v>0</v>
      </c>
    </row>
    <row r="1142" spans="1:19" ht="16.5" customHeight="1">
      <c r="A1142" s="23">
        <v>2018</v>
      </c>
      <c r="B1142" s="13" t="s">
        <v>514</v>
      </c>
      <c r="C1142" s="13" t="s">
        <v>184</v>
      </c>
      <c r="D1142" s="13" t="s">
        <v>2704</v>
      </c>
      <c r="E1142" s="13" t="s">
        <v>142</v>
      </c>
      <c r="F1142" s="13"/>
      <c r="G1142" s="13" t="s">
        <v>4747</v>
      </c>
      <c r="H1142" s="13" t="s">
        <v>6</v>
      </c>
      <c r="I1142" s="13"/>
      <c r="J1142" s="13"/>
      <c r="K1142" s="13"/>
      <c r="L1142" s="13" t="s">
        <v>2738</v>
      </c>
      <c r="M1142" s="13" t="s">
        <v>3165</v>
      </c>
      <c r="N1142" s="34">
        <v>0</v>
      </c>
      <c r="O1142" s="34">
        <v>0</v>
      </c>
      <c r="P1142" s="34">
        <v>0</v>
      </c>
      <c r="Q1142" s="34">
        <v>0</v>
      </c>
      <c r="R1142" s="34">
        <v>0</v>
      </c>
      <c r="S1142" s="34">
        <v>0</v>
      </c>
    </row>
    <row r="1143" spans="1:19" ht="16.5" customHeight="1">
      <c r="A1143" s="23">
        <v>2018</v>
      </c>
      <c r="B1143" s="13" t="s">
        <v>514</v>
      </c>
      <c r="C1143" s="13" t="s">
        <v>184</v>
      </c>
      <c r="D1143" s="13" t="s">
        <v>206</v>
      </c>
      <c r="E1143" s="13" t="s">
        <v>154</v>
      </c>
      <c r="F1143" s="13"/>
      <c r="G1143" s="13" t="s">
        <v>2381</v>
      </c>
      <c r="H1143" s="13" t="s">
        <v>6</v>
      </c>
      <c r="I1143" s="13"/>
      <c r="J1143" s="13"/>
      <c r="K1143" s="13"/>
      <c r="L1143" s="13" t="s">
        <v>2738</v>
      </c>
      <c r="M1143" s="13" t="s">
        <v>2790</v>
      </c>
      <c r="N1143" s="34">
        <v>0</v>
      </c>
      <c r="O1143" s="34">
        <v>0</v>
      </c>
      <c r="P1143" s="34">
        <v>0</v>
      </c>
      <c r="Q1143" s="34">
        <v>0</v>
      </c>
      <c r="R1143" s="34">
        <v>0</v>
      </c>
      <c r="S1143" s="34">
        <v>58</v>
      </c>
    </row>
    <row r="1144" spans="1:19" ht="16.5" customHeight="1">
      <c r="A1144" s="23">
        <v>2018</v>
      </c>
      <c r="B1144" s="13" t="s">
        <v>514</v>
      </c>
      <c r="C1144" s="13" t="s">
        <v>184</v>
      </c>
      <c r="D1144" s="13" t="s">
        <v>206</v>
      </c>
      <c r="E1144" s="13" t="s">
        <v>40</v>
      </c>
      <c r="F1144" s="13"/>
      <c r="G1144" s="13" t="s">
        <v>4747</v>
      </c>
      <c r="H1144" s="13" t="s">
        <v>6</v>
      </c>
      <c r="I1144" s="13"/>
      <c r="J1144" s="13"/>
      <c r="K1144" s="13"/>
      <c r="L1144" s="13" t="s">
        <v>2738</v>
      </c>
      <c r="M1144" s="13" t="s">
        <v>3167</v>
      </c>
      <c r="N1144" s="34">
        <v>0</v>
      </c>
      <c r="O1144" s="34">
        <v>0</v>
      </c>
      <c r="P1144" s="34">
        <v>0</v>
      </c>
      <c r="Q1144" s="34">
        <v>0</v>
      </c>
      <c r="R1144" s="34">
        <v>0</v>
      </c>
      <c r="S1144" s="34">
        <v>48</v>
      </c>
    </row>
    <row r="1145" spans="1:19" ht="16.5" customHeight="1">
      <c r="A1145" s="23">
        <v>2018</v>
      </c>
      <c r="B1145" s="13" t="s">
        <v>514</v>
      </c>
      <c r="C1145" s="13" t="s">
        <v>184</v>
      </c>
      <c r="D1145" s="13" t="s">
        <v>6702</v>
      </c>
      <c r="E1145" s="13" t="s">
        <v>1465</v>
      </c>
      <c r="F1145" s="13"/>
      <c r="G1145" s="13" t="s">
        <v>4747</v>
      </c>
      <c r="H1145" s="13" t="s">
        <v>6</v>
      </c>
      <c r="I1145" s="13" t="s">
        <v>2931</v>
      </c>
      <c r="J1145" s="13" t="s">
        <v>2706</v>
      </c>
      <c r="K1145" s="13" t="s">
        <v>2706</v>
      </c>
      <c r="L1145" s="13" t="s">
        <v>2738</v>
      </c>
      <c r="M1145" s="13" t="s">
        <v>3117</v>
      </c>
      <c r="N1145" s="34">
        <v>130</v>
      </c>
      <c r="O1145" s="34">
        <v>0</v>
      </c>
      <c r="P1145" s="34">
        <v>16</v>
      </c>
      <c r="Q1145" s="34">
        <v>16</v>
      </c>
      <c r="R1145" s="34">
        <v>14</v>
      </c>
      <c r="S1145" s="34">
        <v>0</v>
      </c>
    </row>
    <row r="1146" spans="1:19" ht="16.5" customHeight="1">
      <c r="A1146" s="23">
        <v>2018</v>
      </c>
      <c r="B1146" s="13" t="s">
        <v>514</v>
      </c>
      <c r="C1146" s="13" t="s">
        <v>184</v>
      </c>
      <c r="D1146" s="13" t="s">
        <v>6702</v>
      </c>
      <c r="E1146" s="13" t="s">
        <v>1482</v>
      </c>
      <c r="F1146" s="13"/>
      <c r="G1146" s="13" t="s">
        <v>4747</v>
      </c>
      <c r="H1146" s="13" t="s">
        <v>6</v>
      </c>
      <c r="I1146" s="13" t="s">
        <v>2931</v>
      </c>
      <c r="J1146" s="13" t="s">
        <v>2706</v>
      </c>
      <c r="K1146" s="13" t="s">
        <v>2706</v>
      </c>
      <c r="L1146" s="13" t="s">
        <v>2738</v>
      </c>
      <c r="M1146" s="13" t="s">
        <v>5638</v>
      </c>
      <c r="N1146" s="34">
        <v>214</v>
      </c>
      <c r="O1146" s="34">
        <v>30</v>
      </c>
      <c r="P1146" s="34">
        <v>26</v>
      </c>
      <c r="Q1146" s="34">
        <v>56</v>
      </c>
      <c r="R1146" s="34">
        <v>30</v>
      </c>
      <c r="S1146" s="34">
        <v>0</v>
      </c>
    </row>
    <row r="1147" spans="1:19" ht="16.5" customHeight="1">
      <c r="A1147" s="23">
        <v>2018</v>
      </c>
      <c r="B1147" s="13" t="s">
        <v>514</v>
      </c>
      <c r="C1147" s="13" t="s">
        <v>184</v>
      </c>
      <c r="D1147" s="13" t="s">
        <v>6702</v>
      </c>
      <c r="E1147" s="13" t="s">
        <v>1476</v>
      </c>
      <c r="F1147" s="13"/>
      <c r="G1147" s="13" t="s">
        <v>4747</v>
      </c>
      <c r="H1147" s="13" t="s">
        <v>6</v>
      </c>
      <c r="I1147" s="13" t="s">
        <v>2931</v>
      </c>
      <c r="J1147" s="13" t="s">
        <v>2706</v>
      </c>
      <c r="K1147" s="13" t="s">
        <v>2706</v>
      </c>
      <c r="L1147" s="13" t="s">
        <v>2738</v>
      </c>
      <c r="M1147" s="13" t="s">
        <v>3164</v>
      </c>
      <c r="N1147" s="34">
        <v>134</v>
      </c>
      <c r="O1147" s="34">
        <v>0</v>
      </c>
      <c r="P1147" s="34">
        <v>14</v>
      </c>
      <c r="Q1147" s="34">
        <v>14</v>
      </c>
      <c r="R1147" s="34">
        <v>14</v>
      </c>
      <c r="S1147" s="34">
        <v>0</v>
      </c>
    </row>
    <row r="1148" spans="1:19" ht="16.5" customHeight="1">
      <c r="A1148" s="23">
        <v>2018</v>
      </c>
      <c r="B1148" s="13" t="s">
        <v>514</v>
      </c>
      <c r="C1148" s="13" t="s">
        <v>23</v>
      </c>
      <c r="D1148" s="13" t="s">
        <v>207</v>
      </c>
      <c r="E1148" s="13" t="s">
        <v>2115</v>
      </c>
      <c r="F1148" s="13"/>
      <c r="G1148" s="13" t="s">
        <v>4747</v>
      </c>
      <c r="H1148" s="13" t="s">
        <v>6</v>
      </c>
      <c r="I1148" s="13"/>
      <c r="J1148" s="13"/>
      <c r="K1148" s="13"/>
      <c r="L1148" s="13" t="s">
        <v>2738</v>
      </c>
      <c r="M1148" s="13" t="s">
        <v>5639</v>
      </c>
      <c r="N1148" s="34">
        <v>0</v>
      </c>
      <c r="O1148" s="34">
        <v>0</v>
      </c>
      <c r="P1148" s="34">
        <v>0</v>
      </c>
      <c r="Q1148" s="34">
        <v>0</v>
      </c>
      <c r="R1148" s="34">
        <v>0</v>
      </c>
      <c r="S1148" s="34">
        <v>112</v>
      </c>
    </row>
    <row r="1149" spans="1:19" ht="16.5" customHeight="1">
      <c r="A1149" s="23">
        <v>2018</v>
      </c>
      <c r="B1149" s="13" t="s">
        <v>514</v>
      </c>
      <c r="C1149" s="13" t="s">
        <v>23</v>
      </c>
      <c r="D1149" s="13" t="s">
        <v>205</v>
      </c>
      <c r="E1149" s="13" t="s">
        <v>174</v>
      </c>
      <c r="F1149" s="13"/>
      <c r="G1149" s="13" t="s">
        <v>4747</v>
      </c>
      <c r="H1149" s="13" t="s">
        <v>6</v>
      </c>
      <c r="I1149" s="13"/>
      <c r="J1149" s="13"/>
      <c r="K1149" s="13"/>
      <c r="L1149" s="13" t="s">
        <v>2738</v>
      </c>
      <c r="M1149" s="13" t="s">
        <v>3121</v>
      </c>
      <c r="N1149" s="34">
        <v>0</v>
      </c>
      <c r="O1149" s="34">
        <v>0</v>
      </c>
      <c r="P1149" s="34">
        <v>0</v>
      </c>
      <c r="Q1149" s="34">
        <v>0</v>
      </c>
      <c r="R1149" s="34">
        <v>0</v>
      </c>
      <c r="S1149" s="34">
        <v>26</v>
      </c>
    </row>
    <row r="1150" spans="1:19" ht="16.5" customHeight="1">
      <c r="A1150" s="23">
        <v>2018</v>
      </c>
      <c r="B1150" s="13" t="s">
        <v>514</v>
      </c>
      <c r="C1150" s="13" t="s">
        <v>23</v>
      </c>
      <c r="D1150" s="13" t="s">
        <v>205</v>
      </c>
      <c r="E1150" s="13" t="s">
        <v>25</v>
      </c>
      <c r="F1150" s="13"/>
      <c r="G1150" s="13" t="s">
        <v>4747</v>
      </c>
      <c r="H1150" s="13" t="s">
        <v>6</v>
      </c>
      <c r="I1150" s="13"/>
      <c r="J1150" s="13"/>
      <c r="K1150" s="13"/>
      <c r="L1150" s="13" t="s">
        <v>2738</v>
      </c>
      <c r="M1150" s="13" t="s">
        <v>5632</v>
      </c>
      <c r="N1150" s="34">
        <v>0</v>
      </c>
      <c r="O1150" s="34">
        <v>0</v>
      </c>
      <c r="P1150" s="34">
        <v>0</v>
      </c>
      <c r="Q1150" s="34">
        <v>0</v>
      </c>
      <c r="R1150" s="34">
        <v>0</v>
      </c>
      <c r="S1150" s="34">
        <v>26</v>
      </c>
    </row>
    <row r="1151" spans="1:19" ht="16.5" customHeight="1">
      <c r="A1151" s="23">
        <v>2018</v>
      </c>
      <c r="B1151" s="13" t="s">
        <v>514</v>
      </c>
      <c r="C1151" s="13" t="s">
        <v>23</v>
      </c>
      <c r="D1151" s="13" t="s">
        <v>205</v>
      </c>
      <c r="E1151" s="13" t="s">
        <v>175</v>
      </c>
      <c r="F1151" s="13"/>
      <c r="G1151" s="13" t="s">
        <v>4747</v>
      </c>
      <c r="H1151" s="13" t="s">
        <v>6</v>
      </c>
      <c r="I1151" s="13"/>
      <c r="J1151" s="13"/>
      <c r="K1151" s="13"/>
      <c r="L1151" s="13" t="s">
        <v>2738</v>
      </c>
      <c r="M1151" s="13" t="s">
        <v>3122</v>
      </c>
      <c r="N1151" s="34">
        <v>0</v>
      </c>
      <c r="O1151" s="34">
        <v>0</v>
      </c>
      <c r="P1151" s="34">
        <v>0</v>
      </c>
      <c r="Q1151" s="34">
        <v>0</v>
      </c>
      <c r="R1151" s="34">
        <v>0</v>
      </c>
      <c r="S1151" s="34">
        <v>26</v>
      </c>
    </row>
    <row r="1152" spans="1:19" ht="16.5" customHeight="1">
      <c r="A1152" s="23">
        <v>2018</v>
      </c>
      <c r="B1152" s="13" t="s">
        <v>514</v>
      </c>
      <c r="C1152" s="13" t="s">
        <v>23</v>
      </c>
      <c r="D1152" s="13" t="s">
        <v>205</v>
      </c>
      <c r="E1152" s="13" t="s">
        <v>176</v>
      </c>
      <c r="F1152" s="13"/>
      <c r="G1152" s="13" t="s">
        <v>4747</v>
      </c>
      <c r="H1152" s="13" t="s">
        <v>6</v>
      </c>
      <c r="I1152" s="13"/>
      <c r="J1152" s="13"/>
      <c r="K1152" s="13"/>
      <c r="L1152" s="13" t="s">
        <v>2738</v>
      </c>
      <c r="M1152" s="13" t="s">
        <v>3123</v>
      </c>
      <c r="N1152" s="34">
        <v>0</v>
      </c>
      <c r="O1152" s="34">
        <v>0</v>
      </c>
      <c r="P1152" s="34">
        <v>0</v>
      </c>
      <c r="Q1152" s="34">
        <v>0</v>
      </c>
      <c r="R1152" s="34">
        <v>0</v>
      </c>
      <c r="S1152" s="34">
        <v>26</v>
      </c>
    </row>
    <row r="1153" spans="1:19" ht="16.5" customHeight="1">
      <c r="A1153" s="23">
        <v>2018</v>
      </c>
      <c r="B1153" s="13" t="s">
        <v>514</v>
      </c>
      <c r="C1153" s="13" t="s">
        <v>23</v>
      </c>
      <c r="D1153" s="13" t="s">
        <v>205</v>
      </c>
      <c r="E1153" s="13" t="s">
        <v>177</v>
      </c>
      <c r="F1153" s="13"/>
      <c r="G1153" s="13" t="s">
        <v>4747</v>
      </c>
      <c r="H1153" s="13" t="s">
        <v>6</v>
      </c>
      <c r="I1153" s="13"/>
      <c r="J1153" s="13"/>
      <c r="K1153" s="13"/>
      <c r="L1153" s="13" t="s">
        <v>2738</v>
      </c>
      <c r="M1153" s="13" t="s">
        <v>3124</v>
      </c>
      <c r="N1153" s="34">
        <v>0</v>
      </c>
      <c r="O1153" s="34">
        <v>0</v>
      </c>
      <c r="P1153" s="34">
        <v>0</v>
      </c>
      <c r="Q1153" s="34">
        <v>0</v>
      </c>
      <c r="R1153" s="34">
        <v>0</v>
      </c>
      <c r="S1153" s="34">
        <v>22</v>
      </c>
    </row>
    <row r="1154" spans="1:19" ht="16.5" customHeight="1">
      <c r="A1154" s="23">
        <v>2018</v>
      </c>
      <c r="B1154" s="13" t="s">
        <v>514</v>
      </c>
      <c r="C1154" s="13" t="s">
        <v>23</v>
      </c>
      <c r="D1154" s="13" t="s">
        <v>205</v>
      </c>
      <c r="E1154" s="13" t="s">
        <v>179</v>
      </c>
      <c r="F1154" s="13"/>
      <c r="G1154" s="13" t="s">
        <v>4747</v>
      </c>
      <c r="H1154" s="13" t="s">
        <v>6</v>
      </c>
      <c r="I1154" s="13"/>
      <c r="J1154" s="13"/>
      <c r="K1154" s="13"/>
      <c r="L1154" s="13" t="s">
        <v>2738</v>
      </c>
      <c r="M1154" s="13" t="s">
        <v>3125</v>
      </c>
      <c r="N1154" s="34">
        <v>0</v>
      </c>
      <c r="O1154" s="34">
        <v>0</v>
      </c>
      <c r="P1154" s="34">
        <v>0</v>
      </c>
      <c r="Q1154" s="34">
        <v>0</v>
      </c>
      <c r="R1154" s="34">
        <v>0</v>
      </c>
      <c r="S1154" s="34">
        <v>30</v>
      </c>
    </row>
    <row r="1155" spans="1:19" ht="16.5" customHeight="1">
      <c r="A1155" s="23">
        <v>2018</v>
      </c>
      <c r="B1155" s="13" t="s">
        <v>514</v>
      </c>
      <c r="C1155" s="13" t="s">
        <v>23</v>
      </c>
      <c r="D1155" s="13" t="s">
        <v>206</v>
      </c>
      <c r="E1155" s="13" t="s">
        <v>180</v>
      </c>
      <c r="F1155" s="13"/>
      <c r="G1155" s="13" t="s">
        <v>4747</v>
      </c>
      <c r="H1155" s="13" t="s">
        <v>6</v>
      </c>
      <c r="I1155" s="13" t="s">
        <v>2931</v>
      </c>
      <c r="J1155" s="13" t="s">
        <v>2706</v>
      </c>
      <c r="K1155" s="13" t="s">
        <v>2706</v>
      </c>
      <c r="L1155" s="13" t="s">
        <v>2738</v>
      </c>
      <c r="M1155" s="13" t="s">
        <v>5633</v>
      </c>
      <c r="N1155" s="34">
        <v>0</v>
      </c>
      <c r="O1155" s="34">
        <v>0</v>
      </c>
      <c r="P1155" s="34">
        <v>0</v>
      </c>
      <c r="Q1155" s="34">
        <v>0</v>
      </c>
      <c r="R1155" s="34">
        <v>0</v>
      </c>
      <c r="S1155" s="34">
        <v>50</v>
      </c>
    </row>
    <row r="1156" spans="1:19" ht="16.5" customHeight="1">
      <c r="A1156" s="23">
        <v>2018</v>
      </c>
      <c r="B1156" s="13" t="s">
        <v>514</v>
      </c>
      <c r="C1156" s="13" t="s">
        <v>23</v>
      </c>
      <c r="D1156" s="13" t="s">
        <v>206</v>
      </c>
      <c r="E1156" s="13" t="s">
        <v>180</v>
      </c>
      <c r="F1156" s="13"/>
      <c r="G1156" s="13" t="s">
        <v>208</v>
      </c>
      <c r="H1156" s="13" t="s">
        <v>6</v>
      </c>
      <c r="I1156" s="13"/>
      <c r="J1156" s="13"/>
      <c r="K1156" s="13"/>
      <c r="L1156" s="13" t="s">
        <v>2738</v>
      </c>
      <c r="M1156" s="13" t="s">
        <v>3126</v>
      </c>
      <c r="N1156" s="34">
        <v>0</v>
      </c>
      <c r="O1156" s="34">
        <v>0</v>
      </c>
      <c r="P1156" s="34">
        <v>0</v>
      </c>
      <c r="Q1156" s="34">
        <v>0</v>
      </c>
      <c r="R1156" s="34">
        <v>0</v>
      </c>
      <c r="S1156" s="34">
        <v>50</v>
      </c>
    </row>
    <row r="1157" spans="1:19" ht="16.5" customHeight="1">
      <c r="A1157" s="23">
        <v>2018</v>
      </c>
      <c r="B1157" s="13" t="s">
        <v>514</v>
      </c>
      <c r="C1157" s="13" t="s">
        <v>23</v>
      </c>
      <c r="D1157" s="13" t="s">
        <v>206</v>
      </c>
      <c r="E1157" s="13" t="s">
        <v>180</v>
      </c>
      <c r="F1157" s="13"/>
      <c r="G1157" s="13" t="s">
        <v>209</v>
      </c>
      <c r="H1157" s="13" t="s">
        <v>6</v>
      </c>
      <c r="I1157" s="13"/>
      <c r="J1157" s="13"/>
      <c r="K1157" s="13"/>
      <c r="L1157" s="13" t="s">
        <v>2738</v>
      </c>
      <c r="M1157" s="13" t="s">
        <v>3128</v>
      </c>
      <c r="N1157" s="34">
        <v>0</v>
      </c>
      <c r="O1157" s="34">
        <v>0</v>
      </c>
      <c r="P1157" s="34">
        <v>0</v>
      </c>
      <c r="Q1157" s="34">
        <v>0</v>
      </c>
      <c r="R1157" s="34">
        <v>0</v>
      </c>
      <c r="S1157" s="34">
        <v>50</v>
      </c>
    </row>
    <row r="1158" spans="1:19" ht="16.5" customHeight="1">
      <c r="A1158" s="23">
        <v>2018</v>
      </c>
      <c r="B1158" s="13" t="s">
        <v>514</v>
      </c>
      <c r="C1158" s="13" t="s">
        <v>23</v>
      </c>
      <c r="D1158" s="13" t="s">
        <v>206</v>
      </c>
      <c r="E1158" s="13" t="s">
        <v>180</v>
      </c>
      <c r="F1158" s="13"/>
      <c r="G1158" s="13" t="s">
        <v>210</v>
      </c>
      <c r="H1158" s="13" t="s">
        <v>6</v>
      </c>
      <c r="I1158" s="13"/>
      <c r="J1158" s="13"/>
      <c r="K1158" s="13"/>
      <c r="L1158" s="13" t="s">
        <v>2738</v>
      </c>
      <c r="M1158" s="13" t="s">
        <v>3127</v>
      </c>
      <c r="N1158" s="34">
        <v>0</v>
      </c>
      <c r="O1158" s="34">
        <v>0</v>
      </c>
      <c r="P1158" s="34">
        <v>0</v>
      </c>
      <c r="Q1158" s="34">
        <v>0</v>
      </c>
      <c r="R1158" s="34">
        <v>0</v>
      </c>
      <c r="S1158" s="34">
        <v>50</v>
      </c>
    </row>
    <row r="1159" spans="1:19" ht="16.5" customHeight="1">
      <c r="A1159" s="23">
        <v>2018</v>
      </c>
      <c r="B1159" s="13" t="s">
        <v>514</v>
      </c>
      <c r="C1159" s="13" t="s">
        <v>23</v>
      </c>
      <c r="D1159" s="13" t="s">
        <v>206</v>
      </c>
      <c r="E1159" s="13" t="s">
        <v>183</v>
      </c>
      <c r="F1159" s="13"/>
      <c r="G1159" s="13" t="s">
        <v>4747</v>
      </c>
      <c r="H1159" s="13" t="s">
        <v>6</v>
      </c>
      <c r="I1159" s="13"/>
      <c r="J1159" s="13"/>
      <c r="K1159" s="13"/>
      <c r="L1159" s="13" t="s">
        <v>2738</v>
      </c>
      <c r="M1159" s="13" t="s">
        <v>3129</v>
      </c>
      <c r="N1159" s="34">
        <v>0</v>
      </c>
      <c r="O1159" s="34">
        <v>0</v>
      </c>
      <c r="P1159" s="34">
        <v>0</v>
      </c>
      <c r="Q1159" s="34">
        <v>0</v>
      </c>
      <c r="R1159" s="34">
        <v>0</v>
      </c>
      <c r="S1159" s="34">
        <v>52</v>
      </c>
    </row>
    <row r="1160" spans="1:19" ht="16.5" customHeight="1">
      <c r="A1160" s="23">
        <v>2018</v>
      </c>
      <c r="B1160" s="13" t="s">
        <v>514</v>
      </c>
      <c r="C1160" s="13" t="s">
        <v>23</v>
      </c>
      <c r="D1160" s="13" t="s">
        <v>206</v>
      </c>
      <c r="E1160" s="13" t="s">
        <v>181</v>
      </c>
      <c r="F1160" s="13"/>
      <c r="G1160" s="13" t="s">
        <v>4747</v>
      </c>
      <c r="H1160" s="13" t="s">
        <v>6</v>
      </c>
      <c r="I1160" s="13"/>
      <c r="J1160" s="13"/>
      <c r="K1160" s="13"/>
      <c r="L1160" s="13" t="s">
        <v>2738</v>
      </c>
      <c r="M1160" s="13" t="s">
        <v>3130</v>
      </c>
      <c r="N1160" s="34">
        <v>0</v>
      </c>
      <c r="O1160" s="34">
        <v>0</v>
      </c>
      <c r="P1160" s="34">
        <v>0</v>
      </c>
      <c r="Q1160" s="34">
        <v>0</v>
      </c>
      <c r="R1160" s="34">
        <v>0</v>
      </c>
      <c r="S1160" s="34">
        <v>52</v>
      </c>
    </row>
    <row r="1161" spans="1:19" ht="16.5" customHeight="1">
      <c r="A1161" s="23">
        <v>2018</v>
      </c>
      <c r="B1161" s="13" t="s">
        <v>514</v>
      </c>
      <c r="C1161" s="13" t="s">
        <v>23</v>
      </c>
      <c r="D1161" s="13" t="s">
        <v>206</v>
      </c>
      <c r="E1161" s="13" t="s">
        <v>2191</v>
      </c>
      <c r="F1161" s="13"/>
      <c r="G1161" s="13" t="s">
        <v>4747</v>
      </c>
      <c r="H1161" s="13" t="s">
        <v>6</v>
      </c>
      <c r="I1161" s="13"/>
      <c r="J1161" s="13"/>
      <c r="K1161" s="13"/>
      <c r="L1161" s="13" t="s">
        <v>2738</v>
      </c>
      <c r="M1161" s="13" t="s">
        <v>3131</v>
      </c>
      <c r="N1161" s="34">
        <v>0</v>
      </c>
      <c r="O1161" s="34">
        <v>0</v>
      </c>
      <c r="P1161" s="34">
        <v>0</v>
      </c>
      <c r="Q1161" s="34">
        <v>0</v>
      </c>
      <c r="R1161" s="34">
        <v>0</v>
      </c>
      <c r="S1161" s="34">
        <v>51</v>
      </c>
    </row>
    <row r="1162" spans="1:19" ht="16.5" customHeight="1">
      <c r="A1162" s="23">
        <v>2018</v>
      </c>
      <c r="B1162" s="13" t="s">
        <v>514</v>
      </c>
      <c r="C1162" s="13" t="s">
        <v>23</v>
      </c>
      <c r="D1162" s="13" t="s">
        <v>206</v>
      </c>
      <c r="E1162" s="13" t="s">
        <v>182</v>
      </c>
      <c r="F1162" s="13"/>
      <c r="G1162" s="13" t="s">
        <v>4747</v>
      </c>
      <c r="H1162" s="13" t="s">
        <v>6</v>
      </c>
      <c r="I1162" s="13"/>
      <c r="J1162" s="13"/>
      <c r="K1162" s="13"/>
      <c r="L1162" s="13" t="s">
        <v>2738</v>
      </c>
      <c r="M1162" s="13" t="s">
        <v>5636</v>
      </c>
      <c r="N1162" s="34">
        <v>0</v>
      </c>
      <c r="O1162" s="34">
        <v>0</v>
      </c>
      <c r="P1162" s="34">
        <v>0</v>
      </c>
      <c r="Q1162" s="34">
        <v>0</v>
      </c>
      <c r="R1162" s="34">
        <v>0</v>
      </c>
      <c r="S1162" s="34">
        <v>50</v>
      </c>
    </row>
    <row r="1163" spans="1:19" ht="16.5" customHeight="1">
      <c r="A1163" s="23">
        <v>2018</v>
      </c>
      <c r="B1163" s="13" t="s">
        <v>514</v>
      </c>
      <c r="C1163" s="13" t="s">
        <v>23</v>
      </c>
      <c r="D1163" s="13" t="s">
        <v>6702</v>
      </c>
      <c r="E1163" s="13" t="s">
        <v>1453</v>
      </c>
      <c r="F1163" s="13"/>
      <c r="G1163" s="13" t="s">
        <v>4747</v>
      </c>
      <c r="H1163" s="13" t="s">
        <v>6</v>
      </c>
      <c r="I1163" s="13" t="s">
        <v>2394</v>
      </c>
      <c r="J1163" s="13" t="s">
        <v>2964</v>
      </c>
      <c r="K1163" s="13">
        <v>6</v>
      </c>
      <c r="L1163" s="13" t="s">
        <v>2738</v>
      </c>
      <c r="M1163" s="13" t="s">
        <v>3118</v>
      </c>
      <c r="N1163" s="34">
        <v>110</v>
      </c>
      <c r="O1163" s="34">
        <v>9</v>
      </c>
      <c r="P1163" s="34">
        <v>12</v>
      </c>
      <c r="Q1163" s="34">
        <v>21</v>
      </c>
      <c r="R1163" s="34">
        <v>13</v>
      </c>
      <c r="S1163" s="34">
        <v>0</v>
      </c>
    </row>
    <row r="1164" spans="1:19" ht="16.5" customHeight="1">
      <c r="A1164" s="23">
        <v>2018</v>
      </c>
      <c r="B1164" s="13" t="s">
        <v>514</v>
      </c>
      <c r="C1164" s="13" t="s">
        <v>23</v>
      </c>
      <c r="D1164" s="13" t="s">
        <v>6702</v>
      </c>
      <c r="E1164" s="13" t="s">
        <v>1460</v>
      </c>
      <c r="F1164" s="13"/>
      <c r="G1164" s="13" t="s">
        <v>4747</v>
      </c>
      <c r="H1164" s="13" t="s">
        <v>6</v>
      </c>
      <c r="I1164" s="13" t="s">
        <v>2931</v>
      </c>
      <c r="J1164" s="13" t="s">
        <v>2706</v>
      </c>
      <c r="K1164" s="13" t="s">
        <v>2706</v>
      </c>
      <c r="L1164" s="13" t="s">
        <v>2738</v>
      </c>
      <c r="M1164" s="13" t="s">
        <v>5640</v>
      </c>
      <c r="N1164" s="34">
        <v>122</v>
      </c>
      <c r="O1164" s="34">
        <v>16</v>
      </c>
      <c r="P1164" s="34">
        <v>12</v>
      </c>
      <c r="Q1164" s="34">
        <v>28</v>
      </c>
      <c r="R1164" s="34">
        <v>12</v>
      </c>
      <c r="S1164" s="34">
        <v>0</v>
      </c>
    </row>
    <row r="1165" spans="1:19" ht="16.5" customHeight="1">
      <c r="A1165" s="23">
        <v>2018</v>
      </c>
      <c r="B1165" s="13" t="s">
        <v>514</v>
      </c>
      <c r="C1165" s="13" t="s">
        <v>23</v>
      </c>
      <c r="D1165" s="13" t="s">
        <v>6702</v>
      </c>
      <c r="E1165" s="13" t="s">
        <v>1464</v>
      </c>
      <c r="F1165" s="13"/>
      <c r="G1165" s="13" t="s">
        <v>4747</v>
      </c>
      <c r="H1165" s="13" t="s">
        <v>6</v>
      </c>
      <c r="I1165" s="13" t="s">
        <v>2394</v>
      </c>
      <c r="J1165" s="13" t="s">
        <v>2719</v>
      </c>
      <c r="K1165" s="13">
        <v>6</v>
      </c>
      <c r="L1165" s="13" t="s">
        <v>2738</v>
      </c>
      <c r="M1165" s="13" t="s">
        <v>3119</v>
      </c>
      <c r="N1165" s="34">
        <v>104</v>
      </c>
      <c r="O1165" s="34">
        <v>12</v>
      </c>
      <c r="P1165" s="34">
        <v>14</v>
      </c>
      <c r="Q1165" s="34">
        <v>26</v>
      </c>
      <c r="R1165" s="34">
        <v>14</v>
      </c>
      <c r="S1165" s="34">
        <v>0</v>
      </c>
    </row>
    <row r="1166" spans="1:19" ht="16.5" customHeight="1">
      <c r="A1166" s="23">
        <v>2018</v>
      </c>
      <c r="B1166" s="13" t="s">
        <v>514</v>
      </c>
      <c r="C1166" s="13" t="s">
        <v>23</v>
      </c>
      <c r="D1166" s="13" t="s">
        <v>6702</v>
      </c>
      <c r="E1166" s="13" t="s">
        <v>2396</v>
      </c>
      <c r="F1166" s="13"/>
      <c r="G1166" s="13" t="s">
        <v>4747</v>
      </c>
      <c r="H1166" s="13" t="s">
        <v>6</v>
      </c>
      <c r="I1166" s="13" t="s">
        <v>2931</v>
      </c>
      <c r="J1166" s="13" t="s">
        <v>2706</v>
      </c>
      <c r="K1166" s="13" t="s">
        <v>2706</v>
      </c>
      <c r="L1166" s="13" t="s">
        <v>2738</v>
      </c>
      <c r="M1166" s="13" t="s">
        <v>3120</v>
      </c>
      <c r="N1166" s="34">
        <v>115</v>
      </c>
      <c r="O1166" s="34">
        <v>12</v>
      </c>
      <c r="P1166" s="34">
        <v>12</v>
      </c>
      <c r="Q1166" s="34">
        <v>24</v>
      </c>
      <c r="R1166" s="34">
        <v>13</v>
      </c>
      <c r="S1166" s="34">
        <v>0</v>
      </c>
    </row>
    <row r="1167" spans="1:19" ht="16.5" customHeight="1">
      <c r="A1167" s="23">
        <v>2018</v>
      </c>
      <c r="B1167" s="13" t="s">
        <v>514</v>
      </c>
      <c r="C1167" s="13" t="s">
        <v>185</v>
      </c>
      <c r="D1167" s="13" t="s">
        <v>207</v>
      </c>
      <c r="E1167" s="13" t="s">
        <v>166</v>
      </c>
      <c r="F1167" s="13"/>
      <c r="G1167" s="13" t="s">
        <v>4747</v>
      </c>
      <c r="H1167" s="13" t="s">
        <v>6</v>
      </c>
      <c r="I1167" s="13"/>
      <c r="J1167" s="13"/>
      <c r="K1167" s="13"/>
      <c r="L1167" s="13" t="s">
        <v>2738</v>
      </c>
      <c r="M1167" s="13" t="s">
        <v>5641</v>
      </c>
      <c r="N1167" s="34">
        <v>0</v>
      </c>
      <c r="O1167" s="34">
        <v>0</v>
      </c>
      <c r="P1167" s="34">
        <v>0</v>
      </c>
      <c r="Q1167" s="34">
        <v>0</v>
      </c>
      <c r="R1167" s="34">
        <v>0</v>
      </c>
      <c r="S1167" s="34">
        <v>93</v>
      </c>
    </row>
    <row r="1168" spans="1:19" ht="16.5" customHeight="1">
      <c r="A1168" s="23">
        <v>2018</v>
      </c>
      <c r="B1168" s="13" t="s">
        <v>514</v>
      </c>
      <c r="C1168" s="13" t="s">
        <v>185</v>
      </c>
      <c r="D1168" s="13" t="s">
        <v>205</v>
      </c>
      <c r="E1168" s="13" t="s">
        <v>186</v>
      </c>
      <c r="F1168" s="13"/>
      <c r="G1168" s="13" t="s">
        <v>4747</v>
      </c>
      <c r="H1168" s="13" t="s">
        <v>6</v>
      </c>
      <c r="I1168" s="13"/>
      <c r="J1168" s="13"/>
      <c r="K1168" s="13"/>
      <c r="L1168" s="13" t="s">
        <v>2738</v>
      </c>
      <c r="M1168" s="13" t="s">
        <v>3139</v>
      </c>
      <c r="N1168" s="34">
        <v>0</v>
      </c>
      <c r="O1168" s="34">
        <v>0</v>
      </c>
      <c r="P1168" s="34">
        <v>0</v>
      </c>
      <c r="Q1168" s="34">
        <v>0</v>
      </c>
      <c r="R1168" s="34">
        <v>0</v>
      </c>
      <c r="S1168" s="34">
        <v>20</v>
      </c>
    </row>
    <row r="1169" spans="1:19" ht="16.5" customHeight="1">
      <c r="A1169" s="23">
        <v>2018</v>
      </c>
      <c r="B1169" s="13" t="s">
        <v>514</v>
      </c>
      <c r="C1169" s="13" t="s">
        <v>185</v>
      </c>
      <c r="D1169" s="13" t="s">
        <v>205</v>
      </c>
      <c r="E1169" s="13" t="s">
        <v>2116</v>
      </c>
      <c r="F1169" s="13"/>
      <c r="G1169" s="13" t="s">
        <v>4747</v>
      </c>
      <c r="H1169" s="13" t="s">
        <v>6</v>
      </c>
      <c r="I1169" s="13"/>
      <c r="J1169" s="13"/>
      <c r="K1169" s="13"/>
      <c r="L1169" s="13" t="s">
        <v>2738</v>
      </c>
      <c r="M1169" s="13" t="s">
        <v>3144</v>
      </c>
      <c r="N1169" s="34">
        <v>0</v>
      </c>
      <c r="O1169" s="34">
        <v>0</v>
      </c>
      <c r="P1169" s="34">
        <v>0</v>
      </c>
      <c r="Q1169" s="34">
        <v>0</v>
      </c>
      <c r="R1169" s="34">
        <v>0</v>
      </c>
      <c r="S1169" s="34">
        <v>26</v>
      </c>
    </row>
    <row r="1170" spans="1:19" ht="16.5" customHeight="1">
      <c r="A1170" s="23">
        <v>2018</v>
      </c>
      <c r="B1170" s="13" t="s">
        <v>514</v>
      </c>
      <c r="C1170" s="13" t="s">
        <v>185</v>
      </c>
      <c r="D1170" s="13" t="s">
        <v>205</v>
      </c>
      <c r="E1170" s="13" t="s">
        <v>43</v>
      </c>
      <c r="F1170" s="13"/>
      <c r="G1170" s="13" t="s">
        <v>4747</v>
      </c>
      <c r="H1170" s="13" t="s">
        <v>6</v>
      </c>
      <c r="I1170" s="13"/>
      <c r="J1170" s="13"/>
      <c r="K1170" s="13"/>
      <c r="L1170" s="13" t="s">
        <v>2738</v>
      </c>
      <c r="M1170" s="13" t="s">
        <v>3140</v>
      </c>
      <c r="N1170" s="34">
        <v>0</v>
      </c>
      <c r="O1170" s="34">
        <v>0</v>
      </c>
      <c r="P1170" s="34">
        <v>0</v>
      </c>
      <c r="Q1170" s="34">
        <v>0</v>
      </c>
      <c r="R1170" s="34">
        <v>0</v>
      </c>
      <c r="S1170" s="34">
        <v>24</v>
      </c>
    </row>
    <row r="1171" spans="1:19" ht="16.5" customHeight="1">
      <c r="A1171" s="23">
        <v>2018</v>
      </c>
      <c r="B1171" s="13" t="s">
        <v>514</v>
      </c>
      <c r="C1171" s="13" t="s">
        <v>185</v>
      </c>
      <c r="D1171" s="13" t="s">
        <v>205</v>
      </c>
      <c r="E1171" s="13" t="s">
        <v>187</v>
      </c>
      <c r="F1171" s="13"/>
      <c r="G1171" s="13" t="s">
        <v>4747</v>
      </c>
      <c r="H1171" s="13" t="s">
        <v>6</v>
      </c>
      <c r="I1171" s="13"/>
      <c r="J1171" s="13"/>
      <c r="K1171" s="13"/>
      <c r="L1171" s="13" t="s">
        <v>2738</v>
      </c>
      <c r="M1171" s="13" t="s">
        <v>3141</v>
      </c>
      <c r="N1171" s="34">
        <v>0</v>
      </c>
      <c r="O1171" s="34">
        <v>0</v>
      </c>
      <c r="P1171" s="34">
        <v>0</v>
      </c>
      <c r="Q1171" s="34">
        <v>0</v>
      </c>
      <c r="R1171" s="34">
        <v>0</v>
      </c>
      <c r="S1171" s="34">
        <v>27</v>
      </c>
    </row>
    <row r="1172" spans="1:19" ht="16.5" customHeight="1">
      <c r="A1172" s="23">
        <v>2018</v>
      </c>
      <c r="B1172" s="13" t="s">
        <v>514</v>
      </c>
      <c r="C1172" s="13" t="s">
        <v>185</v>
      </c>
      <c r="D1172" s="13" t="s">
        <v>205</v>
      </c>
      <c r="E1172" s="13" t="s">
        <v>188</v>
      </c>
      <c r="F1172" s="13"/>
      <c r="G1172" s="13" t="s">
        <v>4747</v>
      </c>
      <c r="H1172" s="13" t="s">
        <v>6</v>
      </c>
      <c r="I1172" s="13"/>
      <c r="J1172" s="13"/>
      <c r="K1172" s="13"/>
      <c r="L1172" s="13" t="s">
        <v>2738</v>
      </c>
      <c r="M1172" s="13" t="s">
        <v>3142</v>
      </c>
      <c r="N1172" s="34">
        <v>0</v>
      </c>
      <c r="O1172" s="34">
        <v>0</v>
      </c>
      <c r="P1172" s="34">
        <v>0</v>
      </c>
      <c r="Q1172" s="34">
        <v>0</v>
      </c>
      <c r="R1172" s="34">
        <v>0</v>
      </c>
      <c r="S1172" s="34">
        <v>25</v>
      </c>
    </row>
    <row r="1173" spans="1:19" ht="16.5" customHeight="1">
      <c r="A1173" s="23">
        <v>2018</v>
      </c>
      <c r="B1173" s="13" t="s">
        <v>514</v>
      </c>
      <c r="C1173" s="13" t="s">
        <v>185</v>
      </c>
      <c r="D1173" s="13" t="s">
        <v>205</v>
      </c>
      <c r="E1173" s="13" t="s">
        <v>189</v>
      </c>
      <c r="F1173" s="13"/>
      <c r="G1173" s="13" t="s">
        <v>4747</v>
      </c>
      <c r="H1173" s="13" t="s">
        <v>6</v>
      </c>
      <c r="I1173" s="13"/>
      <c r="J1173" s="13"/>
      <c r="K1173" s="13"/>
      <c r="L1173" s="13" t="s">
        <v>2738</v>
      </c>
      <c r="M1173" s="13" t="s">
        <v>3143</v>
      </c>
      <c r="N1173" s="34">
        <v>0</v>
      </c>
      <c r="O1173" s="34">
        <v>0</v>
      </c>
      <c r="P1173" s="34">
        <v>0</v>
      </c>
      <c r="Q1173" s="34">
        <v>0</v>
      </c>
      <c r="R1173" s="34">
        <v>0</v>
      </c>
      <c r="S1173" s="34">
        <v>25</v>
      </c>
    </row>
    <row r="1174" spans="1:19" ht="16.5" customHeight="1">
      <c r="A1174" s="23">
        <v>2018</v>
      </c>
      <c r="B1174" s="13" t="s">
        <v>514</v>
      </c>
      <c r="C1174" s="13" t="s">
        <v>185</v>
      </c>
      <c r="D1174" s="13" t="s">
        <v>206</v>
      </c>
      <c r="E1174" s="13" t="s">
        <v>194</v>
      </c>
      <c r="F1174" s="13"/>
      <c r="G1174" s="13" t="s">
        <v>4747</v>
      </c>
      <c r="H1174" s="13" t="s">
        <v>195</v>
      </c>
      <c r="I1174" s="13"/>
      <c r="J1174" s="13"/>
      <c r="K1174" s="13"/>
      <c r="L1174" s="13" t="s">
        <v>2738</v>
      </c>
      <c r="M1174" s="13" t="s">
        <v>3145</v>
      </c>
      <c r="N1174" s="34">
        <v>0</v>
      </c>
      <c r="O1174" s="34">
        <v>0</v>
      </c>
      <c r="P1174" s="34">
        <v>0</v>
      </c>
      <c r="Q1174" s="34">
        <v>0</v>
      </c>
      <c r="R1174" s="34">
        <v>0</v>
      </c>
      <c r="S1174" s="34">
        <v>44</v>
      </c>
    </row>
    <row r="1175" spans="1:19" ht="16.5" customHeight="1">
      <c r="A1175" s="23">
        <v>2018</v>
      </c>
      <c r="B1175" s="13" t="s">
        <v>514</v>
      </c>
      <c r="C1175" s="13" t="s">
        <v>185</v>
      </c>
      <c r="D1175" s="13" t="s">
        <v>206</v>
      </c>
      <c r="E1175" s="13" t="s">
        <v>192</v>
      </c>
      <c r="F1175" s="13"/>
      <c r="G1175" s="13" t="s">
        <v>4747</v>
      </c>
      <c r="H1175" s="13" t="s">
        <v>6</v>
      </c>
      <c r="I1175" s="13"/>
      <c r="J1175" s="13"/>
      <c r="K1175" s="13"/>
      <c r="L1175" s="13" t="s">
        <v>2738</v>
      </c>
      <c r="M1175" s="13" t="s">
        <v>3149</v>
      </c>
      <c r="N1175" s="34">
        <v>0</v>
      </c>
      <c r="O1175" s="34">
        <v>0</v>
      </c>
      <c r="P1175" s="34">
        <v>0</v>
      </c>
      <c r="Q1175" s="34">
        <v>0</v>
      </c>
      <c r="R1175" s="34">
        <v>0</v>
      </c>
      <c r="S1175" s="34">
        <v>48</v>
      </c>
    </row>
    <row r="1176" spans="1:19" ht="16.5" customHeight="1">
      <c r="A1176" s="23">
        <v>2018</v>
      </c>
      <c r="B1176" s="13" t="s">
        <v>514</v>
      </c>
      <c r="C1176" s="13" t="s">
        <v>185</v>
      </c>
      <c r="D1176" s="13" t="s">
        <v>206</v>
      </c>
      <c r="E1176" s="13" t="s">
        <v>191</v>
      </c>
      <c r="F1176" s="13"/>
      <c r="G1176" s="13" t="s">
        <v>4747</v>
      </c>
      <c r="H1176" s="13" t="s">
        <v>6</v>
      </c>
      <c r="I1176" s="13"/>
      <c r="J1176" s="13"/>
      <c r="K1176" s="13"/>
      <c r="L1176" s="13" t="s">
        <v>2738</v>
      </c>
      <c r="M1176" s="13" t="s">
        <v>3146</v>
      </c>
      <c r="N1176" s="34">
        <v>0</v>
      </c>
      <c r="O1176" s="34">
        <v>0</v>
      </c>
      <c r="P1176" s="34">
        <v>0</v>
      </c>
      <c r="Q1176" s="34">
        <v>0</v>
      </c>
      <c r="R1176" s="34">
        <v>0</v>
      </c>
      <c r="S1176" s="34">
        <v>46</v>
      </c>
    </row>
    <row r="1177" spans="1:19" ht="16.5" customHeight="1">
      <c r="A1177" s="23">
        <v>2018</v>
      </c>
      <c r="B1177" s="13" t="s">
        <v>514</v>
      </c>
      <c r="C1177" s="13" t="s">
        <v>185</v>
      </c>
      <c r="D1177" s="13" t="s">
        <v>206</v>
      </c>
      <c r="E1177" s="13" t="s">
        <v>88</v>
      </c>
      <c r="F1177" s="13"/>
      <c r="G1177" s="13" t="s">
        <v>4747</v>
      </c>
      <c r="H1177" s="13" t="s">
        <v>6</v>
      </c>
      <c r="I1177" s="13"/>
      <c r="J1177" s="13"/>
      <c r="K1177" s="13"/>
      <c r="L1177" s="13" t="s">
        <v>2738</v>
      </c>
      <c r="M1177" s="13" t="s">
        <v>3147</v>
      </c>
      <c r="N1177" s="34">
        <v>0</v>
      </c>
      <c r="O1177" s="34">
        <v>0</v>
      </c>
      <c r="P1177" s="34">
        <v>0</v>
      </c>
      <c r="Q1177" s="34">
        <v>0</v>
      </c>
      <c r="R1177" s="34">
        <v>0</v>
      </c>
      <c r="S1177" s="34">
        <v>47</v>
      </c>
    </row>
    <row r="1178" spans="1:19" ht="16.5" customHeight="1">
      <c r="A1178" s="23">
        <v>2018</v>
      </c>
      <c r="B1178" s="13" t="s">
        <v>514</v>
      </c>
      <c r="C1178" s="13" t="s">
        <v>185</v>
      </c>
      <c r="D1178" s="13" t="s">
        <v>206</v>
      </c>
      <c r="E1178" s="13" t="s">
        <v>190</v>
      </c>
      <c r="F1178" s="13"/>
      <c r="G1178" s="13" t="s">
        <v>4747</v>
      </c>
      <c r="H1178" s="13" t="s">
        <v>6</v>
      </c>
      <c r="I1178" s="13" t="s">
        <v>2931</v>
      </c>
      <c r="J1178" s="13" t="s">
        <v>2706</v>
      </c>
      <c r="K1178" s="13" t="s">
        <v>2706</v>
      </c>
      <c r="L1178" s="13" t="s">
        <v>2738</v>
      </c>
      <c r="M1178" s="13" t="s">
        <v>5642</v>
      </c>
      <c r="N1178" s="34">
        <v>0</v>
      </c>
      <c r="O1178" s="34">
        <v>0</v>
      </c>
      <c r="P1178" s="34">
        <v>0</v>
      </c>
      <c r="Q1178" s="34">
        <v>0</v>
      </c>
      <c r="R1178" s="34">
        <v>0</v>
      </c>
      <c r="S1178" s="34">
        <v>50</v>
      </c>
    </row>
    <row r="1179" spans="1:19" ht="16.5" customHeight="1">
      <c r="A1179" s="23">
        <v>2018</v>
      </c>
      <c r="B1179" s="13" t="s">
        <v>514</v>
      </c>
      <c r="C1179" s="13" t="s">
        <v>185</v>
      </c>
      <c r="D1179" s="13" t="s">
        <v>206</v>
      </c>
      <c r="E1179" s="13" t="s">
        <v>193</v>
      </c>
      <c r="F1179" s="13"/>
      <c r="G1179" s="13" t="s">
        <v>4747</v>
      </c>
      <c r="H1179" s="13" t="s">
        <v>6</v>
      </c>
      <c r="I1179" s="13"/>
      <c r="J1179" s="13"/>
      <c r="K1179" s="13"/>
      <c r="L1179" s="13" t="s">
        <v>2738</v>
      </c>
      <c r="M1179" s="13" t="s">
        <v>3148</v>
      </c>
      <c r="N1179" s="34">
        <v>0</v>
      </c>
      <c r="O1179" s="34">
        <v>0</v>
      </c>
      <c r="P1179" s="34">
        <v>0</v>
      </c>
      <c r="Q1179" s="34">
        <v>0</v>
      </c>
      <c r="R1179" s="34">
        <v>0</v>
      </c>
      <c r="S1179" s="34">
        <v>45</v>
      </c>
    </row>
    <row r="1180" spans="1:19" ht="16.5" customHeight="1">
      <c r="A1180" s="23">
        <v>2018</v>
      </c>
      <c r="B1180" s="13" t="s">
        <v>514</v>
      </c>
      <c r="C1180" s="13" t="s">
        <v>185</v>
      </c>
      <c r="D1180" s="13" t="s">
        <v>6702</v>
      </c>
      <c r="E1180" s="13" t="s">
        <v>559</v>
      </c>
      <c r="F1180" s="13"/>
      <c r="G1180" s="13" t="s">
        <v>4747</v>
      </c>
      <c r="H1180" s="13" t="s">
        <v>6</v>
      </c>
      <c r="I1180" s="13" t="s">
        <v>2931</v>
      </c>
      <c r="J1180" s="13" t="s">
        <v>2706</v>
      </c>
      <c r="K1180" s="13" t="s">
        <v>2706</v>
      </c>
      <c r="L1180" s="13" t="s">
        <v>2738</v>
      </c>
      <c r="M1180" s="13" t="s">
        <v>3132</v>
      </c>
      <c r="N1180" s="34">
        <v>113</v>
      </c>
      <c r="O1180" s="34">
        <v>27</v>
      </c>
      <c r="P1180" s="34">
        <v>9</v>
      </c>
      <c r="Q1180" s="34">
        <v>36</v>
      </c>
      <c r="R1180" s="34">
        <v>13</v>
      </c>
      <c r="S1180" s="34">
        <v>0</v>
      </c>
    </row>
    <row r="1181" spans="1:19" ht="16.5" customHeight="1">
      <c r="A1181" s="23">
        <v>2018</v>
      </c>
      <c r="B1181" s="13" t="s">
        <v>514</v>
      </c>
      <c r="C1181" s="13" t="s">
        <v>185</v>
      </c>
      <c r="D1181" s="13" t="s">
        <v>6702</v>
      </c>
      <c r="E1181" s="13" t="s">
        <v>1455</v>
      </c>
      <c r="F1181" s="13"/>
      <c r="G1181" s="13" t="s">
        <v>4747</v>
      </c>
      <c r="H1181" s="13" t="s">
        <v>6</v>
      </c>
      <c r="I1181" s="13" t="s">
        <v>2931</v>
      </c>
      <c r="J1181" s="13" t="s">
        <v>2706</v>
      </c>
      <c r="K1181" s="13" t="s">
        <v>2706</v>
      </c>
      <c r="L1181" s="13" t="s">
        <v>2738</v>
      </c>
      <c r="M1181" s="13" t="s">
        <v>3133</v>
      </c>
      <c r="N1181" s="34">
        <v>101</v>
      </c>
      <c r="O1181" s="34">
        <v>21</v>
      </c>
      <c r="P1181" s="34">
        <v>12</v>
      </c>
      <c r="Q1181" s="34">
        <v>33</v>
      </c>
      <c r="R1181" s="34">
        <v>10</v>
      </c>
      <c r="S1181" s="34">
        <v>0</v>
      </c>
    </row>
    <row r="1182" spans="1:19" ht="16.5" customHeight="1">
      <c r="A1182" s="23">
        <v>2018</v>
      </c>
      <c r="B1182" s="13" t="s">
        <v>514</v>
      </c>
      <c r="C1182" s="13" t="s">
        <v>185</v>
      </c>
      <c r="D1182" s="13" t="s">
        <v>6702</v>
      </c>
      <c r="E1182" s="13" t="s">
        <v>1458</v>
      </c>
      <c r="F1182" s="13"/>
      <c r="G1182" s="13" t="s">
        <v>4747</v>
      </c>
      <c r="H1182" s="13" t="s">
        <v>6</v>
      </c>
      <c r="I1182" s="13" t="s">
        <v>2394</v>
      </c>
      <c r="J1182" s="13" t="s">
        <v>2966</v>
      </c>
      <c r="K1182" s="13">
        <v>4</v>
      </c>
      <c r="L1182" s="13" t="s">
        <v>2738</v>
      </c>
      <c r="M1182" s="13" t="s">
        <v>3135</v>
      </c>
      <c r="N1182" s="34">
        <v>112</v>
      </c>
      <c r="O1182" s="34">
        <v>19</v>
      </c>
      <c r="P1182" s="34">
        <v>19</v>
      </c>
      <c r="Q1182" s="34">
        <v>38</v>
      </c>
      <c r="R1182" s="34">
        <v>12</v>
      </c>
      <c r="S1182" s="34">
        <v>0</v>
      </c>
    </row>
    <row r="1183" spans="1:19" ht="16.5" customHeight="1">
      <c r="A1183" s="23">
        <v>2018</v>
      </c>
      <c r="B1183" s="13" t="s">
        <v>514</v>
      </c>
      <c r="C1183" s="13" t="s">
        <v>185</v>
      </c>
      <c r="D1183" s="13" t="s">
        <v>6702</v>
      </c>
      <c r="E1183" s="13" t="s">
        <v>1485</v>
      </c>
      <c r="F1183" s="13"/>
      <c r="G1183" s="13" t="s">
        <v>4747</v>
      </c>
      <c r="H1183" s="13" t="s">
        <v>6</v>
      </c>
      <c r="I1183" s="13" t="s">
        <v>2394</v>
      </c>
      <c r="J1183" s="13" t="s">
        <v>5672</v>
      </c>
      <c r="K1183" s="13">
        <v>4</v>
      </c>
      <c r="L1183" s="13" t="s">
        <v>2738</v>
      </c>
      <c r="M1183" s="13" t="s">
        <v>3136</v>
      </c>
      <c r="N1183" s="34">
        <v>102</v>
      </c>
      <c r="O1183" s="34">
        <v>33</v>
      </c>
      <c r="P1183" s="34">
        <v>13</v>
      </c>
      <c r="Q1183" s="34">
        <v>46</v>
      </c>
      <c r="R1183" s="34">
        <v>14</v>
      </c>
      <c r="S1183" s="34">
        <v>0</v>
      </c>
    </row>
    <row r="1184" spans="1:19" ht="16.5" customHeight="1">
      <c r="A1184" s="23">
        <v>2018</v>
      </c>
      <c r="B1184" s="13" t="s">
        <v>514</v>
      </c>
      <c r="C1184" s="13" t="s">
        <v>185</v>
      </c>
      <c r="D1184" s="13" t="s">
        <v>6702</v>
      </c>
      <c r="E1184" s="13" t="s">
        <v>1461</v>
      </c>
      <c r="F1184" s="13"/>
      <c r="G1184" s="13" t="s">
        <v>4747</v>
      </c>
      <c r="H1184" s="13" t="s">
        <v>6</v>
      </c>
      <c r="I1184" s="13" t="s">
        <v>2394</v>
      </c>
      <c r="J1184" s="13" t="s">
        <v>2712</v>
      </c>
      <c r="K1184" s="13">
        <v>6</v>
      </c>
      <c r="L1184" s="13" t="s">
        <v>2738</v>
      </c>
      <c r="M1184" s="13" t="s">
        <v>2967</v>
      </c>
      <c r="N1184" s="34">
        <v>138</v>
      </c>
      <c r="O1184" s="34">
        <v>18</v>
      </c>
      <c r="P1184" s="34">
        <v>18</v>
      </c>
      <c r="Q1184" s="34">
        <v>36</v>
      </c>
      <c r="R1184" s="34">
        <v>18</v>
      </c>
      <c r="S1184" s="34">
        <v>0</v>
      </c>
    </row>
    <row r="1185" spans="1:19" ht="16.5" customHeight="1">
      <c r="A1185" s="23">
        <v>2018</v>
      </c>
      <c r="B1185" s="13" t="s">
        <v>514</v>
      </c>
      <c r="C1185" s="13" t="s">
        <v>185</v>
      </c>
      <c r="D1185" s="13" t="s">
        <v>6702</v>
      </c>
      <c r="E1185" s="13" t="s">
        <v>1488</v>
      </c>
      <c r="F1185" s="13"/>
      <c r="G1185" s="13" t="s">
        <v>4747</v>
      </c>
      <c r="H1185" s="13" t="s">
        <v>6</v>
      </c>
      <c r="I1185" s="13" t="s">
        <v>2931</v>
      </c>
      <c r="J1185" s="13" t="s">
        <v>2706</v>
      </c>
      <c r="K1185" s="13" t="s">
        <v>2706</v>
      </c>
      <c r="L1185" s="13" t="s">
        <v>2738</v>
      </c>
      <c r="M1185" s="13" t="s">
        <v>3134</v>
      </c>
      <c r="N1185" s="34">
        <v>100</v>
      </c>
      <c r="O1185" s="34">
        <v>24</v>
      </c>
      <c r="P1185" s="34">
        <v>12</v>
      </c>
      <c r="Q1185" s="34">
        <v>36</v>
      </c>
      <c r="R1185" s="34">
        <v>8</v>
      </c>
      <c r="S1185" s="34">
        <v>0</v>
      </c>
    </row>
    <row r="1186" spans="1:19" ht="16.5" customHeight="1">
      <c r="A1186" s="23">
        <v>2018</v>
      </c>
      <c r="B1186" s="13" t="s">
        <v>514</v>
      </c>
      <c r="C1186" s="13" t="s">
        <v>185</v>
      </c>
      <c r="D1186" s="13" t="s">
        <v>6702</v>
      </c>
      <c r="E1186" s="13" t="s">
        <v>1468</v>
      </c>
      <c r="F1186" s="13"/>
      <c r="G1186" s="13" t="s">
        <v>4747</v>
      </c>
      <c r="H1186" s="13" t="s">
        <v>6</v>
      </c>
      <c r="I1186" s="13" t="s">
        <v>2931</v>
      </c>
      <c r="J1186" s="13" t="s">
        <v>2706</v>
      </c>
      <c r="K1186" s="13" t="s">
        <v>2706</v>
      </c>
      <c r="L1186" s="13" t="s">
        <v>2738</v>
      </c>
      <c r="M1186" s="13" t="s">
        <v>3137</v>
      </c>
      <c r="N1186" s="34">
        <v>118</v>
      </c>
      <c r="O1186" s="34">
        <v>0</v>
      </c>
      <c r="P1186" s="34">
        <v>15</v>
      </c>
      <c r="Q1186" s="34">
        <v>15</v>
      </c>
      <c r="R1186" s="34">
        <v>15</v>
      </c>
      <c r="S1186" s="34">
        <v>0</v>
      </c>
    </row>
    <row r="1187" spans="1:19" ht="16.5" customHeight="1">
      <c r="A1187" s="23">
        <v>2018</v>
      </c>
      <c r="B1187" s="13" t="s">
        <v>514</v>
      </c>
      <c r="C1187" s="13" t="s">
        <v>185</v>
      </c>
      <c r="D1187" s="13" t="s">
        <v>6702</v>
      </c>
      <c r="E1187" s="13" t="s">
        <v>584</v>
      </c>
      <c r="F1187" s="13"/>
      <c r="G1187" s="13" t="s">
        <v>4747</v>
      </c>
      <c r="H1187" s="13" t="s">
        <v>6</v>
      </c>
      <c r="I1187" s="13" t="s">
        <v>2394</v>
      </c>
      <c r="J1187" s="13" t="s">
        <v>2710</v>
      </c>
      <c r="K1187" s="13">
        <v>6</v>
      </c>
      <c r="L1187" s="13" t="s">
        <v>2738</v>
      </c>
      <c r="M1187" s="13" t="s">
        <v>3138</v>
      </c>
      <c r="N1187" s="34">
        <v>123</v>
      </c>
      <c r="O1187" s="34">
        <v>18</v>
      </c>
      <c r="P1187" s="34">
        <v>15</v>
      </c>
      <c r="Q1187" s="34">
        <v>33</v>
      </c>
      <c r="R1187" s="34">
        <v>15</v>
      </c>
      <c r="S1187" s="34">
        <v>0</v>
      </c>
    </row>
    <row r="1188" spans="1:19" ht="16.5" customHeight="1">
      <c r="A1188" s="23">
        <v>2018</v>
      </c>
      <c r="B1188" s="13" t="s">
        <v>514</v>
      </c>
      <c r="C1188" s="13" t="s">
        <v>3925</v>
      </c>
      <c r="D1188" s="13" t="s">
        <v>207</v>
      </c>
      <c r="E1188" s="13" t="s">
        <v>119</v>
      </c>
      <c r="F1188" s="13"/>
      <c r="G1188" s="13" t="s">
        <v>4747</v>
      </c>
      <c r="H1188" s="13" t="s">
        <v>6</v>
      </c>
      <c r="I1188" s="13" t="s">
        <v>2931</v>
      </c>
      <c r="J1188" s="13" t="s">
        <v>2706</v>
      </c>
      <c r="K1188" s="13" t="s">
        <v>2706</v>
      </c>
      <c r="L1188" s="13" t="s">
        <v>2738</v>
      </c>
      <c r="M1188" s="13" t="s">
        <v>3150</v>
      </c>
      <c r="N1188" s="34">
        <v>0</v>
      </c>
      <c r="O1188" s="34">
        <v>0</v>
      </c>
      <c r="P1188" s="34">
        <v>0</v>
      </c>
      <c r="Q1188" s="34">
        <v>0</v>
      </c>
      <c r="R1188" s="34">
        <v>0</v>
      </c>
      <c r="S1188" s="34">
        <v>112</v>
      </c>
    </row>
    <row r="1189" spans="1:19" ht="16.5" customHeight="1">
      <c r="A1189" s="23">
        <v>2018</v>
      </c>
      <c r="B1189" s="13" t="s">
        <v>514</v>
      </c>
      <c r="C1189" s="13" t="s">
        <v>3925</v>
      </c>
      <c r="D1189" s="13" t="s">
        <v>205</v>
      </c>
      <c r="E1189" s="13" t="s">
        <v>108</v>
      </c>
      <c r="F1189" s="13"/>
      <c r="G1189" s="13" t="s">
        <v>4747</v>
      </c>
      <c r="H1189" s="13" t="s">
        <v>6</v>
      </c>
      <c r="I1189" s="13"/>
      <c r="J1189" s="13"/>
      <c r="K1189" s="13"/>
      <c r="L1189" s="13" t="s">
        <v>2738</v>
      </c>
      <c r="M1189" s="13" t="s">
        <v>3156</v>
      </c>
      <c r="N1189" s="34">
        <v>0</v>
      </c>
      <c r="O1189" s="34">
        <v>0</v>
      </c>
      <c r="P1189" s="34">
        <v>0</v>
      </c>
      <c r="Q1189" s="34">
        <v>0</v>
      </c>
      <c r="R1189" s="34">
        <v>0</v>
      </c>
      <c r="S1189" s="34">
        <v>30</v>
      </c>
    </row>
    <row r="1190" spans="1:19" ht="16.5" customHeight="1">
      <c r="A1190" s="23">
        <v>2018</v>
      </c>
      <c r="B1190" s="13" t="s">
        <v>514</v>
      </c>
      <c r="C1190" s="13" t="s">
        <v>3925</v>
      </c>
      <c r="D1190" s="13" t="s">
        <v>205</v>
      </c>
      <c r="E1190" s="13" t="s">
        <v>2117</v>
      </c>
      <c r="F1190" s="13"/>
      <c r="G1190" s="13" t="s">
        <v>4747</v>
      </c>
      <c r="H1190" s="13" t="s">
        <v>6</v>
      </c>
      <c r="I1190" s="13"/>
      <c r="J1190" s="13"/>
      <c r="K1190" s="13"/>
      <c r="L1190" s="13" t="s">
        <v>2738</v>
      </c>
      <c r="M1190" s="13" t="s">
        <v>3157</v>
      </c>
      <c r="N1190" s="34">
        <v>0</v>
      </c>
      <c r="O1190" s="34">
        <v>0</v>
      </c>
      <c r="P1190" s="34">
        <v>0</v>
      </c>
      <c r="Q1190" s="34">
        <v>0</v>
      </c>
      <c r="R1190" s="34">
        <v>0</v>
      </c>
      <c r="S1190" s="34">
        <v>0</v>
      </c>
    </row>
    <row r="1191" spans="1:19" ht="16.5" customHeight="1">
      <c r="A1191" s="23">
        <v>2018</v>
      </c>
      <c r="B1191" s="13" t="s">
        <v>514</v>
      </c>
      <c r="C1191" s="13" t="s">
        <v>3925</v>
      </c>
      <c r="D1191" s="13" t="s">
        <v>205</v>
      </c>
      <c r="E1191" s="13" t="s">
        <v>196</v>
      </c>
      <c r="F1191" s="13"/>
      <c r="G1191" s="13" t="s">
        <v>4747</v>
      </c>
      <c r="H1191" s="13" t="s">
        <v>6</v>
      </c>
      <c r="I1191" s="13"/>
      <c r="J1191" s="13"/>
      <c r="K1191" s="13"/>
      <c r="L1191" s="13" t="s">
        <v>2738</v>
      </c>
      <c r="M1191" s="13" t="s">
        <v>3158</v>
      </c>
      <c r="N1191" s="34">
        <v>0</v>
      </c>
      <c r="O1191" s="34">
        <v>0</v>
      </c>
      <c r="P1191" s="34">
        <v>0</v>
      </c>
      <c r="Q1191" s="34">
        <v>0</v>
      </c>
      <c r="R1191" s="34">
        <v>0</v>
      </c>
      <c r="S1191" s="34">
        <v>0</v>
      </c>
    </row>
    <row r="1192" spans="1:19" ht="16.5" customHeight="1">
      <c r="A1192" s="23">
        <v>2018</v>
      </c>
      <c r="B1192" s="13" t="s">
        <v>514</v>
      </c>
      <c r="C1192" s="13" t="s">
        <v>3925</v>
      </c>
      <c r="D1192" s="13" t="s">
        <v>205</v>
      </c>
      <c r="E1192" s="13" t="s">
        <v>1881</v>
      </c>
      <c r="F1192" s="13"/>
      <c r="G1192" s="13" t="s">
        <v>4747</v>
      </c>
      <c r="H1192" s="13" t="s">
        <v>6</v>
      </c>
      <c r="I1192" s="13"/>
      <c r="J1192" s="13"/>
      <c r="K1192" s="13"/>
      <c r="L1192" s="13" t="s">
        <v>2738</v>
      </c>
      <c r="M1192" s="13" t="s">
        <v>3159</v>
      </c>
      <c r="N1192" s="34">
        <v>0</v>
      </c>
      <c r="O1192" s="34">
        <v>0</v>
      </c>
      <c r="P1192" s="34">
        <v>0</v>
      </c>
      <c r="Q1192" s="34">
        <v>0</v>
      </c>
      <c r="R1192" s="34">
        <v>0</v>
      </c>
      <c r="S1192" s="34">
        <v>24</v>
      </c>
    </row>
    <row r="1193" spans="1:19" ht="16.5" customHeight="1">
      <c r="A1193" s="23">
        <v>2018</v>
      </c>
      <c r="B1193" s="13" t="s">
        <v>514</v>
      </c>
      <c r="C1193" s="13" t="s">
        <v>3925</v>
      </c>
      <c r="D1193" s="13" t="s">
        <v>205</v>
      </c>
      <c r="E1193" s="13" t="s">
        <v>197</v>
      </c>
      <c r="F1193" s="13"/>
      <c r="G1193" s="13" t="s">
        <v>4747</v>
      </c>
      <c r="H1193" s="13" t="s">
        <v>6</v>
      </c>
      <c r="I1193" s="13"/>
      <c r="J1193" s="13"/>
      <c r="K1193" s="13"/>
      <c r="L1193" s="13" t="s">
        <v>2738</v>
      </c>
      <c r="M1193" s="13" t="s">
        <v>5634</v>
      </c>
      <c r="N1193" s="34">
        <v>0</v>
      </c>
      <c r="O1193" s="34">
        <v>0</v>
      </c>
      <c r="P1193" s="34">
        <v>0</v>
      </c>
      <c r="Q1193" s="34">
        <v>0</v>
      </c>
      <c r="R1193" s="34">
        <v>0</v>
      </c>
      <c r="S1193" s="34">
        <v>26</v>
      </c>
    </row>
    <row r="1194" spans="1:19" ht="16.5" customHeight="1">
      <c r="A1194" s="23">
        <v>2018</v>
      </c>
      <c r="B1194" s="13" t="s">
        <v>514</v>
      </c>
      <c r="C1194" s="13" t="s">
        <v>3925</v>
      </c>
      <c r="D1194" s="13" t="s">
        <v>205</v>
      </c>
      <c r="E1194" s="13" t="s">
        <v>110</v>
      </c>
      <c r="F1194" s="13"/>
      <c r="G1194" s="13" t="s">
        <v>4747</v>
      </c>
      <c r="H1194" s="13" t="s">
        <v>6</v>
      </c>
      <c r="I1194" s="13"/>
      <c r="J1194" s="13"/>
      <c r="K1194" s="13"/>
      <c r="L1194" s="13" t="s">
        <v>2738</v>
      </c>
      <c r="M1194" s="13" t="s">
        <v>3160</v>
      </c>
      <c r="N1194" s="34">
        <v>0</v>
      </c>
      <c r="O1194" s="34">
        <v>0</v>
      </c>
      <c r="P1194" s="34">
        <v>0</v>
      </c>
      <c r="Q1194" s="34">
        <v>0</v>
      </c>
      <c r="R1194" s="34">
        <v>0</v>
      </c>
      <c r="S1194" s="34">
        <v>30</v>
      </c>
    </row>
    <row r="1195" spans="1:19" ht="16.5" customHeight="1">
      <c r="A1195" s="23">
        <v>2018</v>
      </c>
      <c r="B1195" s="13" t="s">
        <v>514</v>
      </c>
      <c r="C1195" s="13" t="s">
        <v>3925</v>
      </c>
      <c r="D1195" s="13" t="s">
        <v>206</v>
      </c>
      <c r="E1195" s="13" t="s">
        <v>198</v>
      </c>
      <c r="F1195" s="13"/>
      <c r="G1195" s="13" t="s">
        <v>4747</v>
      </c>
      <c r="H1195" s="13" t="s">
        <v>6</v>
      </c>
      <c r="I1195" s="13" t="s">
        <v>2931</v>
      </c>
      <c r="J1195" s="13" t="s">
        <v>2706</v>
      </c>
      <c r="K1195" s="13" t="s">
        <v>2706</v>
      </c>
      <c r="L1195" s="13" t="s">
        <v>2738</v>
      </c>
      <c r="M1195" s="13" t="s">
        <v>5635</v>
      </c>
      <c r="N1195" s="34">
        <v>0</v>
      </c>
      <c r="O1195" s="34">
        <v>0</v>
      </c>
      <c r="P1195" s="34">
        <v>0</v>
      </c>
      <c r="Q1195" s="34">
        <v>0</v>
      </c>
      <c r="R1195" s="34">
        <v>0</v>
      </c>
      <c r="S1195" s="34">
        <v>44</v>
      </c>
    </row>
    <row r="1196" spans="1:19" ht="16.5" customHeight="1">
      <c r="A1196" s="23">
        <v>2018</v>
      </c>
      <c r="B1196" s="13" t="s">
        <v>514</v>
      </c>
      <c r="C1196" s="13" t="s">
        <v>3925</v>
      </c>
      <c r="D1196" s="13" t="s">
        <v>206</v>
      </c>
      <c r="E1196" s="13" t="s">
        <v>115</v>
      </c>
      <c r="F1196" s="13"/>
      <c r="G1196" s="13" t="s">
        <v>4747</v>
      </c>
      <c r="H1196" s="13" t="s">
        <v>6</v>
      </c>
      <c r="I1196" s="13"/>
      <c r="J1196" s="13"/>
      <c r="K1196" s="13"/>
      <c r="L1196" s="13" t="s">
        <v>2738</v>
      </c>
      <c r="M1196" s="13" t="s">
        <v>3161</v>
      </c>
      <c r="N1196" s="34">
        <v>0</v>
      </c>
      <c r="O1196" s="34">
        <v>0</v>
      </c>
      <c r="P1196" s="34">
        <v>0</v>
      </c>
      <c r="Q1196" s="34">
        <v>0</v>
      </c>
      <c r="R1196" s="34">
        <v>0</v>
      </c>
      <c r="S1196" s="34">
        <v>44</v>
      </c>
    </row>
    <row r="1197" spans="1:19" ht="16.5" customHeight="1">
      <c r="A1197" s="23">
        <v>2018</v>
      </c>
      <c r="B1197" s="13" t="s">
        <v>514</v>
      </c>
      <c r="C1197" s="13" t="s">
        <v>3925</v>
      </c>
      <c r="D1197" s="13" t="s">
        <v>206</v>
      </c>
      <c r="E1197" s="13" t="s">
        <v>1422</v>
      </c>
      <c r="F1197" s="13"/>
      <c r="G1197" s="13" t="s">
        <v>4747</v>
      </c>
      <c r="H1197" s="13" t="s">
        <v>6</v>
      </c>
      <c r="I1197" s="13"/>
      <c r="J1197" s="13"/>
      <c r="K1197" s="13"/>
      <c r="L1197" s="13" t="s">
        <v>2738</v>
      </c>
      <c r="M1197" s="13" t="s">
        <v>3162</v>
      </c>
      <c r="N1197" s="34">
        <v>0</v>
      </c>
      <c r="O1197" s="34">
        <v>0</v>
      </c>
      <c r="P1197" s="34">
        <v>0</v>
      </c>
      <c r="Q1197" s="34">
        <v>0</v>
      </c>
      <c r="R1197" s="34">
        <v>0</v>
      </c>
      <c r="S1197" s="34">
        <v>48</v>
      </c>
    </row>
    <row r="1198" spans="1:19" ht="16.5" customHeight="1">
      <c r="A1198" s="23">
        <v>2018</v>
      </c>
      <c r="B1198" s="13" t="s">
        <v>514</v>
      </c>
      <c r="C1198" s="13" t="s">
        <v>3925</v>
      </c>
      <c r="D1198" s="13" t="s">
        <v>6702</v>
      </c>
      <c r="E1198" s="13" t="s">
        <v>1457</v>
      </c>
      <c r="F1198" s="13"/>
      <c r="G1198" s="13" t="s">
        <v>4747</v>
      </c>
      <c r="H1198" s="13" t="s">
        <v>6</v>
      </c>
      <c r="I1198" s="13" t="s">
        <v>2931</v>
      </c>
      <c r="J1198" s="13" t="s">
        <v>2706</v>
      </c>
      <c r="K1198" s="13" t="s">
        <v>2706</v>
      </c>
      <c r="L1198" s="13" t="s">
        <v>2738</v>
      </c>
      <c r="M1198" s="13" t="s">
        <v>5637</v>
      </c>
      <c r="N1198" s="34">
        <v>125</v>
      </c>
      <c r="O1198" s="34">
        <v>17</v>
      </c>
      <c r="P1198" s="34">
        <v>14</v>
      </c>
      <c r="Q1198" s="34">
        <v>31</v>
      </c>
      <c r="R1198" s="34">
        <v>14</v>
      </c>
      <c r="S1198" s="34">
        <v>0</v>
      </c>
    </row>
    <row r="1199" spans="1:19" ht="16.5" customHeight="1">
      <c r="A1199" s="23">
        <v>2018</v>
      </c>
      <c r="B1199" s="13" t="s">
        <v>514</v>
      </c>
      <c r="C1199" s="13" t="s">
        <v>3925</v>
      </c>
      <c r="D1199" s="13" t="s">
        <v>6702</v>
      </c>
      <c r="E1199" s="13" t="s">
        <v>1486</v>
      </c>
      <c r="F1199" s="13"/>
      <c r="G1199" s="13" t="s">
        <v>4747</v>
      </c>
      <c r="H1199" s="13" t="s">
        <v>6</v>
      </c>
      <c r="I1199" s="13" t="s">
        <v>2394</v>
      </c>
      <c r="J1199" s="13" t="s">
        <v>2713</v>
      </c>
      <c r="K1199" s="13">
        <v>6</v>
      </c>
      <c r="L1199" s="13" t="s">
        <v>2738</v>
      </c>
      <c r="M1199" s="13" t="s">
        <v>2969</v>
      </c>
      <c r="N1199" s="34">
        <v>133</v>
      </c>
      <c r="O1199" s="34">
        <v>18</v>
      </c>
      <c r="P1199" s="34">
        <v>12</v>
      </c>
      <c r="Q1199" s="34">
        <v>30</v>
      </c>
      <c r="R1199" s="34">
        <v>12</v>
      </c>
      <c r="S1199" s="34">
        <v>0</v>
      </c>
    </row>
    <row r="1200" spans="1:19" ht="16.5" customHeight="1">
      <c r="A1200" s="23">
        <v>2018</v>
      </c>
      <c r="B1200" s="13" t="s">
        <v>514</v>
      </c>
      <c r="C1200" s="13" t="s">
        <v>3925</v>
      </c>
      <c r="D1200" s="13" t="s">
        <v>6702</v>
      </c>
      <c r="E1200" s="13" t="s">
        <v>1489</v>
      </c>
      <c r="F1200" s="13"/>
      <c r="G1200" s="13" t="s">
        <v>4747</v>
      </c>
      <c r="H1200" s="13" t="s">
        <v>6</v>
      </c>
      <c r="I1200" s="13" t="s">
        <v>2394</v>
      </c>
      <c r="J1200" s="13" t="s">
        <v>5509</v>
      </c>
      <c r="K1200" s="13">
        <v>6</v>
      </c>
      <c r="L1200" s="13" t="s">
        <v>2738</v>
      </c>
      <c r="M1200" s="13" t="s">
        <v>3151</v>
      </c>
      <c r="N1200" s="34">
        <v>128</v>
      </c>
      <c r="O1200" s="34">
        <v>18</v>
      </c>
      <c r="P1200" s="34">
        <v>12</v>
      </c>
      <c r="Q1200" s="34">
        <v>30</v>
      </c>
      <c r="R1200" s="34">
        <v>12</v>
      </c>
      <c r="S1200" s="34">
        <v>0</v>
      </c>
    </row>
    <row r="1201" spans="1:19" ht="16.5" customHeight="1">
      <c r="A1201" s="23">
        <v>2018</v>
      </c>
      <c r="B1201" s="13" t="s">
        <v>514</v>
      </c>
      <c r="C1201" s="13" t="s">
        <v>3925</v>
      </c>
      <c r="D1201" s="13" t="s">
        <v>6702</v>
      </c>
      <c r="E1201" s="13" t="s">
        <v>1471</v>
      </c>
      <c r="F1201" s="13"/>
      <c r="G1201" s="13" t="s">
        <v>4747</v>
      </c>
      <c r="H1201" s="13" t="s">
        <v>6</v>
      </c>
      <c r="I1201" s="13" t="s">
        <v>2394</v>
      </c>
      <c r="J1201" s="13" t="s">
        <v>5510</v>
      </c>
      <c r="K1201" s="13">
        <v>8</v>
      </c>
      <c r="L1201" s="13" t="s">
        <v>2738</v>
      </c>
      <c r="M1201" s="13" t="s">
        <v>3152</v>
      </c>
      <c r="N1201" s="34">
        <v>128</v>
      </c>
      <c r="O1201" s="34">
        <v>15</v>
      </c>
      <c r="P1201" s="34">
        <v>15</v>
      </c>
      <c r="Q1201" s="34">
        <v>30</v>
      </c>
      <c r="R1201" s="34">
        <v>12</v>
      </c>
      <c r="S1201" s="34">
        <v>0</v>
      </c>
    </row>
    <row r="1202" spans="1:19" ht="16.5" customHeight="1">
      <c r="A1202" s="23">
        <v>2018</v>
      </c>
      <c r="B1202" s="13" t="s">
        <v>514</v>
      </c>
      <c r="C1202" s="13" t="s">
        <v>3925</v>
      </c>
      <c r="D1202" s="13" t="s">
        <v>6702</v>
      </c>
      <c r="E1202" s="13" t="s">
        <v>1472</v>
      </c>
      <c r="F1202" s="13"/>
      <c r="G1202" s="13" t="s">
        <v>4747</v>
      </c>
      <c r="H1202" s="13" t="s">
        <v>6</v>
      </c>
      <c r="I1202" s="13" t="s">
        <v>2394</v>
      </c>
      <c r="J1202" s="13" t="s">
        <v>2711</v>
      </c>
      <c r="K1202" s="13">
        <v>6</v>
      </c>
      <c r="L1202" s="13" t="s">
        <v>2738</v>
      </c>
      <c r="M1202" s="13" t="s">
        <v>3154</v>
      </c>
      <c r="N1202" s="34">
        <v>129</v>
      </c>
      <c r="O1202" s="34">
        <v>21</v>
      </c>
      <c r="P1202" s="34">
        <v>9</v>
      </c>
      <c r="Q1202" s="34">
        <v>30</v>
      </c>
      <c r="R1202" s="34">
        <v>11</v>
      </c>
      <c r="S1202" s="34">
        <v>0</v>
      </c>
    </row>
    <row r="1203" spans="1:19" ht="16.5" customHeight="1">
      <c r="A1203" s="23">
        <v>2018</v>
      </c>
      <c r="B1203" s="13" t="s">
        <v>514</v>
      </c>
      <c r="C1203" s="13" t="s">
        <v>3925</v>
      </c>
      <c r="D1203" s="13" t="s">
        <v>6702</v>
      </c>
      <c r="E1203" s="13" t="s">
        <v>1487</v>
      </c>
      <c r="F1203" s="13"/>
      <c r="G1203" s="13" t="s">
        <v>4747</v>
      </c>
      <c r="H1203" s="13" t="s">
        <v>6</v>
      </c>
      <c r="I1203" s="13" t="s">
        <v>2931</v>
      </c>
      <c r="J1203" s="13" t="s">
        <v>2706</v>
      </c>
      <c r="K1203" s="13" t="s">
        <v>2706</v>
      </c>
      <c r="L1203" s="13" t="s">
        <v>2738</v>
      </c>
      <c r="M1203" s="13" t="s">
        <v>3155</v>
      </c>
      <c r="N1203" s="34">
        <v>118</v>
      </c>
      <c r="O1203" s="34">
        <v>0</v>
      </c>
      <c r="P1203" s="34">
        <v>12</v>
      </c>
      <c r="Q1203" s="34">
        <v>12</v>
      </c>
      <c r="R1203" s="34">
        <v>14</v>
      </c>
      <c r="S1203" s="34">
        <v>0</v>
      </c>
    </row>
    <row r="1204" spans="1:19" ht="16.5" customHeight="1">
      <c r="A1204" s="23">
        <v>2018</v>
      </c>
      <c r="B1204" s="13" t="s">
        <v>514</v>
      </c>
      <c r="C1204" s="13" t="s">
        <v>8102</v>
      </c>
      <c r="D1204" s="13" t="s">
        <v>206</v>
      </c>
      <c r="E1204" s="13" t="s">
        <v>2192</v>
      </c>
      <c r="F1204" s="13"/>
      <c r="G1204" s="13" t="s">
        <v>4747</v>
      </c>
      <c r="H1204" s="13" t="s">
        <v>6</v>
      </c>
      <c r="I1204" s="13"/>
      <c r="J1204" s="13"/>
      <c r="K1204" s="13"/>
      <c r="L1204" s="13" t="s">
        <v>2738</v>
      </c>
      <c r="M1204" s="13" t="s">
        <v>3163</v>
      </c>
      <c r="N1204" s="34">
        <v>0</v>
      </c>
      <c r="O1204" s="34">
        <v>0</v>
      </c>
      <c r="P1204" s="34">
        <v>0</v>
      </c>
      <c r="Q1204" s="34">
        <v>0</v>
      </c>
      <c r="R1204" s="34">
        <v>0</v>
      </c>
      <c r="S1204" s="34">
        <v>45</v>
      </c>
    </row>
    <row r="1205" spans="1:19" ht="16.5" customHeight="1">
      <c r="A1205" s="23">
        <v>2019</v>
      </c>
      <c r="B1205" s="13" t="s">
        <v>1886</v>
      </c>
      <c r="C1205" s="13" t="s">
        <v>5</v>
      </c>
      <c r="D1205" s="13" t="s">
        <v>205</v>
      </c>
      <c r="E1205" s="13" t="s">
        <v>7</v>
      </c>
      <c r="F1205" s="13">
        <v>20576</v>
      </c>
      <c r="G1205" s="13" t="s">
        <v>4747</v>
      </c>
      <c r="H1205" s="13" t="s">
        <v>6</v>
      </c>
      <c r="I1205" s="13" t="s">
        <v>2190</v>
      </c>
      <c r="J1205" s="13" t="s">
        <v>2706</v>
      </c>
      <c r="K1205" s="13" t="s">
        <v>2706</v>
      </c>
      <c r="L1205" s="13" t="s">
        <v>2738</v>
      </c>
      <c r="M1205" s="13" t="s">
        <v>5548</v>
      </c>
      <c r="N1205" s="34">
        <v>0</v>
      </c>
      <c r="O1205" s="34">
        <v>0</v>
      </c>
      <c r="P1205" s="34">
        <v>0</v>
      </c>
      <c r="Q1205" s="34">
        <v>0</v>
      </c>
      <c r="R1205" s="34">
        <v>0</v>
      </c>
      <c r="S1205" s="34">
        <v>24</v>
      </c>
    </row>
    <row r="1206" spans="1:19" ht="16.5" customHeight="1">
      <c r="A1206" s="23">
        <v>2019</v>
      </c>
      <c r="B1206" s="13" t="s">
        <v>1886</v>
      </c>
      <c r="C1206" s="13" t="s">
        <v>5</v>
      </c>
      <c r="D1206" s="13" t="s">
        <v>206</v>
      </c>
      <c r="E1206" s="13" t="s">
        <v>8</v>
      </c>
      <c r="F1206" s="13">
        <v>104902</v>
      </c>
      <c r="G1206" s="13" t="s">
        <v>4747</v>
      </c>
      <c r="H1206" s="13" t="s">
        <v>6</v>
      </c>
      <c r="I1206" s="13" t="s">
        <v>2190</v>
      </c>
      <c r="J1206" s="13" t="s">
        <v>2706</v>
      </c>
      <c r="K1206" s="13" t="s">
        <v>2706</v>
      </c>
      <c r="L1206" s="13" t="s">
        <v>2738</v>
      </c>
      <c r="M1206" s="13" t="s">
        <v>2829</v>
      </c>
      <c r="N1206" s="34">
        <v>0</v>
      </c>
      <c r="O1206" s="34">
        <v>0</v>
      </c>
      <c r="P1206" s="34">
        <v>0</v>
      </c>
      <c r="Q1206" s="34">
        <v>0</v>
      </c>
      <c r="R1206" s="34">
        <v>0</v>
      </c>
      <c r="S1206" s="34">
        <v>48</v>
      </c>
    </row>
    <row r="1207" spans="1:19" ht="16.5" customHeight="1">
      <c r="A1207" s="23">
        <v>2019</v>
      </c>
      <c r="B1207" s="13" t="s">
        <v>1886</v>
      </c>
      <c r="C1207" s="13" t="s">
        <v>5</v>
      </c>
      <c r="D1207" s="13" t="s">
        <v>206</v>
      </c>
      <c r="E1207" s="13" t="s">
        <v>3878</v>
      </c>
      <c r="F1207" s="13">
        <v>108476</v>
      </c>
      <c r="G1207" s="13" t="s">
        <v>4747</v>
      </c>
      <c r="H1207" s="13" t="s">
        <v>6</v>
      </c>
      <c r="I1207" s="13" t="s">
        <v>2190</v>
      </c>
      <c r="J1207" s="13" t="s">
        <v>2706</v>
      </c>
      <c r="K1207" s="13" t="s">
        <v>2706</v>
      </c>
      <c r="L1207" s="13" t="s">
        <v>2738</v>
      </c>
      <c r="M1207" s="13" t="s">
        <v>5549</v>
      </c>
      <c r="N1207" s="34">
        <v>0</v>
      </c>
      <c r="O1207" s="34">
        <v>0</v>
      </c>
      <c r="P1207" s="34">
        <v>0</v>
      </c>
      <c r="Q1207" s="34">
        <v>0</v>
      </c>
      <c r="R1207" s="34">
        <v>0</v>
      </c>
      <c r="S1207" s="34">
        <v>48</v>
      </c>
    </row>
    <row r="1208" spans="1:19" ht="16.5" customHeight="1">
      <c r="A1208" s="23">
        <v>2019</v>
      </c>
      <c r="B1208" s="13" t="s">
        <v>1886</v>
      </c>
      <c r="C1208" s="13" t="s">
        <v>5</v>
      </c>
      <c r="D1208" s="13" t="s">
        <v>206</v>
      </c>
      <c r="E1208" s="13" t="s">
        <v>9</v>
      </c>
      <c r="F1208" s="13">
        <v>1033</v>
      </c>
      <c r="G1208" s="13" t="s">
        <v>4747</v>
      </c>
      <c r="H1208" s="13" t="s">
        <v>6</v>
      </c>
      <c r="I1208" s="13" t="s">
        <v>2931</v>
      </c>
      <c r="J1208" s="13" t="s">
        <v>2706</v>
      </c>
      <c r="K1208" s="13" t="s">
        <v>2706</v>
      </c>
      <c r="L1208" s="13" t="s">
        <v>2738</v>
      </c>
      <c r="M1208" s="13" t="s">
        <v>5643</v>
      </c>
      <c r="N1208" s="34">
        <v>0</v>
      </c>
      <c r="O1208" s="34">
        <v>0</v>
      </c>
      <c r="P1208" s="34">
        <v>0</v>
      </c>
      <c r="Q1208" s="34">
        <v>0</v>
      </c>
      <c r="R1208" s="34">
        <v>0</v>
      </c>
      <c r="S1208" s="34">
        <v>48</v>
      </c>
    </row>
    <row r="1209" spans="1:19" ht="16.5" customHeight="1">
      <c r="A1209" s="23">
        <v>2019</v>
      </c>
      <c r="B1209" s="13" t="s">
        <v>1886</v>
      </c>
      <c r="C1209" s="13" t="s">
        <v>5</v>
      </c>
      <c r="D1209" s="13" t="s">
        <v>6702</v>
      </c>
      <c r="E1209" s="13" t="s">
        <v>559</v>
      </c>
      <c r="F1209" s="13">
        <v>962</v>
      </c>
      <c r="G1209" s="13" t="s">
        <v>4747</v>
      </c>
      <c r="H1209" s="13" t="s">
        <v>6</v>
      </c>
      <c r="I1209" s="13" t="s">
        <v>2394</v>
      </c>
      <c r="J1209" s="13" t="s">
        <v>2932</v>
      </c>
      <c r="K1209" s="13">
        <v>8</v>
      </c>
      <c r="L1209" s="13"/>
      <c r="M1209" s="13"/>
      <c r="N1209" s="34">
        <v>132</v>
      </c>
      <c r="O1209" s="34">
        <v>26</v>
      </c>
      <c r="P1209" s="34">
        <v>12</v>
      </c>
      <c r="Q1209" s="34">
        <v>38</v>
      </c>
      <c r="R1209" s="34">
        <v>18</v>
      </c>
      <c r="S1209" s="34">
        <v>0</v>
      </c>
    </row>
    <row r="1210" spans="1:19" ht="16.5" customHeight="1">
      <c r="A1210" s="23">
        <v>2019</v>
      </c>
      <c r="B1210" s="13" t="s">
        <v>1886</v>
      </c>
      <c r="C1210" s="13" t="s">
        <v>5</v>
      </c>
      <c r="D1210" s="13" t="s">
        <v>6702</v>
      </c>
      <c r="E1210" s="13" t="s">
        <v>1462</v>
      </c>
      <c r="F1210" s="13">
        <v>925</v>
      </c>
      <c r="G1210" s="13" t="s">
        <v>4747</v>
      </c>
      <c r="H1210" s="13" t="s">
        <v>6</v>
      </c>
      <c r="I1210" s="13" t="s">
        <v>2394</v>
      </c>
      <c r="J1210" s="13" t="s">
        <v>2989</v>
      </c>
      <c r="K1210" s="13">
        <v>6</v>
      </c>
      <c r="L1210" s="13"/>
      <c r="M1210" s="13"/>
      <c r="N1210" s="34">
        <v>116</v>
      </c>
      <c r="O1210" s="34">
        <v>34</v>
      </c>
      <c r="P1210" s="34">
        <v>0</v>
      </c>
      <c r="Q1210" s="34">
        <v>34</v>
      </c>
      <c r="R1210" s="34">
        <v>16</v>
      </c>
      <c r="S1210" s="34">
        <v>0</v>
      </c>
    </row>
    <row r="1211" spans="1:19" ht="16.5" customHeight="1">
      <c r="A1211" s="23">
        <v>2019</v>
      </c>
      <c r="B1211" s="13" t="s">
        <v>1886</v>
      </c>
      <c r="C1211" s="13" t="s">
        <v>10</v>
      </c>
      <c r="D1211" s="13" t="s">
        <v>206</v>
      </c>
      <c r="E1211" s="13" t="s">
        <v>12</v>
      </c>
      <c r="F1211" s="13">
        <v>104901</v>
      </c>
      <c r="G1211" s="13" t="s">
        <v>4747</v>
      </c>
      <c r="H1211" s="13" t="s">
        <v>6</v>
      </c>
      <c r="I1211" s="13" t="s">
        <v>2190</v>
      </c>
      <c r="J1211" s="13" t="s">
        <v>2706</v>
      </c>
      <c r="K1211" s="13" t="s">
        <v>2706</v>
      </c>
      <c r="L1211" s="13" t="s">
        <v>2738</v>
      </c>
      <c r="M1211" s="13" t="s">
        <v>2838</v>
      </c>
      <c r="N1211" s="34">
        <v>0</v>
      </c>
      <c r="O1211" s="34">
        <v>0</v>
      </c>
      <c r="P1211" s="34">
        <v>0</v>
      </c>
      <c r="Q1211" s="34">
        <v>0</v>
      </c>
      <c r="R1211" s="34">
        <v>0</v>
      </c>
      <c r="S1211" s="34">
        <v>50</v>
      </c>
    </row>
    <row r="1212" spans="1:19" ht="16.5" customHeight="1">
      <c r="A1212" s="23">
        <v>2019</v>
      </c>
      <c r="B1212" s="13" t="s">
        <v>1886</v>
      </c>
      <c r="C1212" s="13" t="s">
        <v>10</v>
      </c>
      <c r="D1212" s="13" t="s">
        <v>206</v>
      </c>
      <c r="E1212" s="13" t="s">
        <v>13</v>
      </c>
      <c r="F1212" s="13">
        <v>101520</v>
      </c>
      <c r="G1212" s="13" t="s">
        <v>4747</v>
      </c>
      <c r="H1212" s="13" t="s">
        <v>6</v>
      </c>
      <c r="I1212" s="13" t="s">
        <v>2190</v>
      </c>
      <c r="J1212" s="13" t="s">
        <v>2706</v>
      </c>
      <c r="K1212" s="13" t="s">
        <v>2706</v>
      </c>
      <c r="L1212" s="13" t="s">
        <v>2738</v>
      </c>
      <c r="M1212" s="13" t="s">
        <v>2806</v>
      </c>
      <c r="N1212" s="34">
        <v>0</v>
      </c>
      <c r="O1212" s="34">
        <v>0</v>
      </c>
      <c r="P1212" s="34">
        <v>0</v>
      </c>
      <c r="Q1212" s="34">
        <v>0</v>
      </c>
      <c r="R1212" s="34">
        <v>0</v>
      </c>
      <c r="S1212" s="34">
        <v>48</v>
      </c>
    </row>
    <row r="1213" spans="1:19" ht="16.5" customHeight="1">
      <c r="A1213" s="23">
        <v>2019</v>
      </c>
      <c r="B1213" s="13" t="s">
        <v>1886</v>
      </c>
      <c r="C1213" s="13" t="s">
        <v>10</v>
      </c>
      <c r="D1213" s="13" t="s">
        <v>6702</v>
      </c>
      <c r="E1213" s="13" t="s">
        <v>1454</v>
      </c>
      <c r="F1213" s="13">
        <v>103081</v>
      </c>
      <c r="G1213" s="13" t="s">
        <v>4747</v>
      </c>
      <c r="H1213" s="13" t="s">
        <v>6</v>
      </c>
      <c r="I1213" s="13" t="s">
        <v>2190</v>
      </c>
      <c r="J1213" s="13" t="s">
        <v>2706</v>
      </c>
      <c r="K1213" s="13" t="s">
        <v>2706</v>
      </c>
      <c r="L1213" s="13" t="s">
        <v>2738</v>
      </c>
      <c r="M1213" s="13" t="s">
        <v>5550</v>
      </c>
      <c r="N1213" s="34">
        <v>105</v>
      </c>
      <c r="O1213" s="34">
        <v>24</v>
      </c>
      <c r="P1213" s="34">
        <v>0</v>
      </c>
      <c r="Q1213" s="34">
        <v>24</v>
      </c>
      <c r="R1213" s="34">
        <v>24</v>
      </c>
      <c r="S1213" s="34">
        <v>0</v>
      </c>
    </row>
    <row r="1214" spans="1:19" ht="16.5" customHeight="1">
      <c r="A1214" s="23">
        <v>2019</v>
      </c>
      <c r="B1214" s="13" t="s">
        <v>1886</v>
      </c>
      <c r="C1214" s="13" t="s">
        <v>10</v>
      </c>
      <c r="D1214" s="13" t="s">
        <v>6702</v>
      </c>
      <c r="E1214" s="13" t="s">
        <v>1455</v>
      </c>
      <c r="F1214" s="13">
        <v>4876</v>
      </c>
      <c r="G1214" s="13" t="s">
        <v>4747</v>
      </c>
      <c r="H1214" s="13" t="s">
        <v>6</v>
      </c>
      <c r="I1214" s="13" t="s">
        <v>2394</v>
      </c>
      <c r="J1214" s="13" t="s">
        <v>2987</v>
      </c>
      <c r="K1214" s="13">
        <v>8</v>
      </c>
      <c r="L1214" s="13"/>
      <c r="M1214" s="13"/>
      <c r="N1214" s="34">
        <v>104</v>
      </c>
      <c r="O1214" s="34">
        <v>0</v>
      </c>
      <c r="P1214" s="34">
        <v>0</v>
      </c>
      <c r="Q1214" s="34">
        <v>44</v>
      </c>
      <c r="R1214" s="34">
        <v>22</v>
      </c>
      <c r="S1214" s="34">
        <v>0</v>
      </c>
    </row>
    <row r="1215" spans="1:19" ht="16.5" customHeight="1">
      <c r="A1215" s="23">
        <v>2019</v>
      </c>
      <c r="B1215" s="13" t="s">
        <v>1886</v>
      </c>
      <c r="C1215" s="13" t="s">
        <v>10</v>
      </c>
      <c r="D1215" s="13" t="s">
        <v>6702</v>
      </c>
      <c r="E1215" s="13" t="s">
        <v>1467</v>
      </c>
      <c r="F1215" s="13">
        <v>926</v>
      </c>
      <c r="G1215" s="13" t="s">
        <v>4747</v>
      </c>
      <c r="H1215" s="13" t="s">
        <v>6</v>
      </c>
      <c r="I1215" s="13" t="s">
        <v>2394</v>
      </c>
      <c r="J1215" s="13" t="s">
        <v>5513</v>
      </c>
      <c r="K1215" s="13">
        <v>8</v>
      </c>
      <c r="L1215" s="13"/>
      <c r="M1215" s="13"/>
      <c r="N1215" s="34">
        <v>104</v>
      </c>
      <c r="O1215" s="34">
        <v>66</v>
      </c>
      <c r="P1215" s="34">
        <v>0</v>
      </c>
      <c r="Q1215" s="34">
        <v>66</v>
      </c>
      <c r="R1215" s="34">
        <v>8</v>
      </c>
      <c r="S1215" s="34">
        <v>0</v>
      </c>
    </row>
    <row r="1216" spans="1:19" ht="16.5" customHeight="1">
      <c r="A1216" s="23">
        <v>2019</v>
      </c>
      <c r="B1216" s="13" t="s">
        <v>1886</v>
      </c>
      <c r="C1216" s="13" t="s">
        <v>14</v>
      </c>
      <c r="D1216" s="13" t="s">
        <v>207</v>
      </c>
      <c r="E1216" s="13" t="s">
        <v>3889</v>
      </c>
      <c r="F1216" s="13">
        <v>108267</v>
      </c>
      <c r="G1216" s="13" t="s">
        <v>4747</v>
      </c>
      <c r="H1216" s="13" t="s">
        <v>6</v>
      </c>
      <c r="I1216" s="13" t="s">
        <v>2190</v>
      </c>
      <c r="J1216" s="13" t="s">
        <v>2706</v>
      </c>
      <c r="K1216" s="13" t="s">
        <v>2706</v>
      </c>
      <c r="L1216" s="13" t="s">
        <v>2738</v>
      </c>
      <c r="M1216" s="13" t="s">
        <v>5551</v>
      </c>
      <c r="N1216" s="34">
        <v>0</v>
      </c>
      <c r="O1216" s="34">
        <v>0</v>
      </c>
      <c r="P1216" s="34">
        <v>0</v>
      </c>
      <c r="Q1216" s="34">
        <v>0</v>
      </c>
      <c r="R1216" s="34">
        <v>0</v>
      </c>
      <c r="S1216" s="34">
        <v>112</v>
      </c>
    </row>
    <row r="1217" spans="1:19" ht="16.5" customHeight="1">
      <c r="A1217" s="23">
        <v>2019</v>
      </c>
      <c r="B1217" s="13" t="s">
        <v>1886</v>
      </c>
      <c r="C1217" s="13" t="s">
        <v>14</v>
      </c>
      <c r="D1217" s="13" t="s">
        <v>207</v>
      </c>
      <c r="E1217" s="13" t="s">
        <v>22</v>
      </c>
      <c r="F1217" s="13">
        <v>5331</v>
      </c>
      <c r="G1217" s="13" t="s">
        <v>4747</v>
      </c>
      <c r="H1217" s="13" t="s">
        <v>6</v>
      </c>
      <c r="I1217" s="13" t="s">
        <v>2394</v>
      </c>
      <c r="J1217" s="13" t="s">
        <v>2939</v>
      </c>
      <c r="K1217" s="13">
        <v>10</v>
      </c>
      <c r="L1217" s="13" t="s">
        <v>2738</v>
      </c>
      <c r="M1217" s="13" t="s">
        <v>2912</v>
      </c>
      <c r="N1217" s="34">
        <v>0</v>
      </c>
      <c r="O1217" s="34">
        <v>0</v>
      </c>
      <c r="P1217" s="34">
        <v>0</v>
      </c>
      <c r="Q1217" s="34">
        <v>0</v>
      </c>
      <c r="R1217" s="34">
        <v>0</v>
      </c>
      <c r="S1217" s="34">
        <v>106</v>
      </c>
    </row>
    <row r="1218" spans="1:19" ht="16.5" customHeight="1">
      <c r="A1218" s="23">
        <v>2019</v>
      </c>
      <c r="B1218" s="13" t="s">
        <v>1886</v>
      </c>
      <c r="C1218" s="13" t="s">
        <v>14</v>
      </c>
      <c r="D1218" s="13" t="s">
        <v>205</v>
      </c>
      <c r="E1218" s="13" t="s">
        <v>16</v>
      </c>
      <c r="F1218" s="13">
        <v>4420</v>
      </c>
      <c r="G1218" s="13" t="s">
        <v>4747</v>
      </c>
      <c r="H1218" s="13" t="s">
        <v>6</v>
      </c>
      <c r="I1218" s="13" t="s">
        <v>2190</v>
      </c>
      <c r="J1218" s="13" t="s">
        <v>2706</v>
      </c>
      <c r="K1218" s="13" t="s">
        <v>2706</v>
      </c>
      <c r="L1218" s="13" t="s">
        <v>2738</v>
      </c>
      <c r="M1218" s="13" t="s">
        <v>5552</v>
      </c>
      <c r="N1218" s="34">
        <v>0</v>
      </c>
      <c r="O1218" s="34">
        <v>0</v>
      </c>
      <c r="P1218" s="34">
        <v>0</v>
      </c>
      <c r="Q1218" s="34">
        <v>0</v>
      </c>
      <c r="R1218" s="34">
        <v>0</v>
      </c>
      <c r="S1218" s="34">
        <v>30</v>
      </c>
    </row>
    <row r="1219" spans="1:19" ht="16.5" customHeight="1">
      <c r="A1219" s="23">
        <v>2019</v>
      </c>
      <c r="B1219" s="13" t="s">
        <v>1886</v>
      </c>
      <c r="C1219" s="13" t="s">
        <v>14</v>
      </c>
      <c r="D1219" s="13" t="s">
        <v>205</v>
      </c>
      <c r="E1219" s="13" t="s">
        <v>18</v>
      </c>
      <c r="F1219" s="13">
        <v>3095</v>
      </c>
      <c r="G1219" s="13" t="s">
        <v>4747</v>
      </c>
      <c r="H1219" s="13" t="s">
        <v>6</v>
      </c>
      <c r="I1219" s="13" t="s">
        <v>2190</v>
      </c>
      <c r="J1219" s="13" t="s">
        <v>2706</v>
      </c>
      <c r="K1219" s="13" t="s">
        <v>2706</v>
      </c>
      <c r="L1219" s="13" t="s">
        <v>2738</v>
      </c>
      <c r="M1219" s="13" t="s">
        <v>5553</v>
      </c>
      <c r="N1219" s="34">
        <v>0</v>
      </c>
      <c r="O1219" s="34">
        <v>0</v>
      </c>
      <c r="P1219" s="34">
        <v>0</v>
      </c>
      <c r="Q1219" s="34">
        <v>0</v>
      </c>
      <c r="R1219" s="34">
        <v>0</v>
      </c>
      <c r="S1219" s="34">
        <v>30</v>
      </c>
    </row>
    <row r="1220" spans="1:19" ht="16.5" customHeight="1">
      <c r="A1220" s="23">
        <v>2019</v>
      </c>
      <c r="B1220" s="13" t="s">
        <v>1886</v>
      </c>
      <c r="C1220" s="13" t="s">
        <v>14</v>
      </c>
      <c r="D1220" s="13" t="s">
        <v>205</v>
      </c>
      <c r="E1220" s="13" t="s">
        <v>19</v>
      </c>
      <c r="F1220" s="13">
        <v>5322</v>
      </c>
      <c r="G1220" s="13" t="s">
        <v>4747</v>
      </c>
      <c r="H1220" s="13" t="s">
        <v>6</v>
      </c>
      <c r="I1220" s="13" t="s">
        <v>2190</v>
      </c>
      <c r="J1220" s="13" t="s">
        <v>2706</v>
      </c>
      <c r="K1220" s="13" t="s">
        <v>2706</v>
      </c>
      <c r="L1220" s="13" t="s">
        <v>2738</v>
      </c>
      <c r="M1220" s="13" t="s">
        <v>2742</v>
      </c>
      <c r="N1220" s="34">
        <v>0</v>
      </c>
      <c r="O1220" s="34">
        <v>0</v>
      </c>
      <c r="P1220" s="34">
        <v>0</v>
      </c>
      <c r="Q1220" s="34">
        <v>0</v>
      </c>
      <c r="R1220" s="34">
        <v>0</v>
      </c>
      <c r="S1220" s="34">
        <v>30</v>
      </c>
    </row>
    <row r="1221" spans="1:19" ht="16.5" customHeight="1">
      <c r="A1221" s="23">
        <v>2019</v>
      </c>
      <c r="B1221" s="13" t="s">
        <v>1886</v>
      </c>
      <c r="C1221" s="13" t="s">
        <v>14</v>
      </c>
      <c r="D1221" s="13" t="s">
        <v>206</v>
      </c>
      <c r="E1221" s="13" t="s">
        <v>20</v>
      </c>
      <c r="F1221" s="13">
        <v>19769</v>
      </c>
      <c r="G1221" s="13" t="s">
        <v>4747</v>
      </c>
      <c r="H1221" s="13" t="s">
        <v>6</v>
      </c>
      <c r="I1221" s="13" t="s">
        <v>2394</v>
      </c>
      <c r="J1221" s="13" t="s">
        <v>2940</v>
      </c>
      <c r="K1221" s="13">
        <v>8</v>
      </c>
      <c r="L1221" s="13" t="s">
        <v>2738</v>
      </c>
      <c r="M1221" s="13" t="s">
        <v>2841</v>
      </c>
      <c r="N1221" s="34">
        <v>0</v>
      </c>
      <c r="O1221" s="34">
        <v>0</v>
      </c>
      <c r="P1221" s="34">
        <v>0</v>
      </c>
      <c r="Q1221" s="34">
        <v>0</v>
      </c>
      <c r="R1221" s="34">
        <v>0</v>
      </c>
      <c r="S1221" s="34">
        <v>52</v>
      </c>
    </row>
    <row r="1222" spans="1:19" ht="16.5" customHeight="1">
      <c r="A1222" s="23">
        <v>2019</v>
      </c>
      <c r="B1222" s="13" t="s">
        <v>1886</v>
      </c>
      <c r="C1222" s="13" t="s">
        <v>14</v>
      </c>
      <c r="D1222" s="13" t="s">
        <v>206</v>
      </c>
      <c r="E1222" s="13" t="s">
        <v>3893</v>
      </c>
      <c r="F1222" s="13">
        <v>108755</v>
      </c>
      <c r="G1222" s="13" t="s">
        <v>4747</v>
      </c>
      <c r="H1222" s="13" t="s">
        <v>6</v>
      </c>
      <c r="I1222" s="13" t="s">
        <v>2190</v>
      </c>
      <c r="J1222" s="13" t="s">
        <v>2706</v>
      </c>
      <c r="K1222" s="13" t="s">
        <v>2706</v>
      </c>
      <c r="L1222" s="13" t="s">
        <v>2738</v>
      </c>
      <c r="M1222" s="13" t="s">
        <v>5554</v>
      </c>
      <c r="N1222" s="34">
        <v>0</v>
      </c>
      <c r="O1222" s="34">
        <v>0</v>
      </c>
      <c r="P1222" s="34">
        <v>0</v>
      </c>
      <c r="Q1222" s="34">
        <v>0</v>
      </c>
      <c r="R1222" s="34">
        <v>0</v>
      </c>
      <c r="S1222" s="34">
        <v>46</v>
      </c>
    </row>
    <row r="1223" spans="1:19" ht="16.5" customHeight="1">
      <c r="A1223" s="23">
        <v>2019</v>
      </c>
      <c r="B1223" s="13" t="s">
        <v>1886</v>
      </c>
      <c r="C1223" s="13" t="s">
        <v>14</v>
      </c>
      <c r="D1223" s="13" t="s">
        <v>206</v>
      </c>
      <c r="E1223" s="13" t="s">
        <v>21</v>
      </c>
      <c r="F1223" s="13">
        <v>101675</v>
      </c>
      <c r="G1223" s="13" t="s">
        <v>4747</v>
      </c>
      <c r="H1223" s="13" t="s">
        <v>6</v>
      </c>
      <c r="I1223" s="13" t="s">
        <v>2190</v>
      </c>
      <c r="J1223" s="13" t="s">
        <v>2706</v>
      </c>
      <c r="K1223" s="13" t="s">
        <v>2706</v>
      </c>
      <c r="L1223" s="13" t="s">
        <v>2738</v>
      </c>
      <c r="M1223" s="13" t="s">
        <v>5644</v>
      </c>
      <c r="N1223" s="34">
        <v>0</v>
      </c>
      <c r="O1223" s="34">
        <v>0</v>
      </c>
      <c r="P1223" s="34">
        <v>0</v>
      </c>
      <c r="Q1223" s="34">
        <v>0</v>
      </c>
      <c r="R1223" s="34">
        <v>0</v>
      </c>
      <c r="S1223" s="34">
        <v>52</v>
      </c>
    </row>
    <row r="1224" spans="1:19" ht="16.5" customHeight="1">
      <c r="A1224" s="23">
        <v>2019</v>
      </c>
      <c r="B1224" s="13" t="s">
        <v>1886</v>
      </c>
      <c r="C1224" s="13" t="s">
        <v>14</v>
      </c>
      <c r="D1224" s="13" t="s">
        <v>206</v>
      </c>
      <c r="E1224" s="13" t="s">
        <v>1916</v>
      </c>
      <c r="F1224" s="13">
        <v>105864</v>
      </c>
      <c r="G1224" s="13" t="s">
        <v>4747</v>
      </c>
      <c r="H1224" s="13" t="s">
        <v>6</v>
      </c>
      <c r="I1224" s="13" t="s">
        <v>2190</v>
      </c>
      <c r="J1224" s="13" t="s">
        <v>2706</v>
      </c>
      <c r="K1224" s="13" t="s">
        <v>2706</v>
      </c>
      <c r="L1224" s="13" t="s">
        <v>2738</v>
      </c>
      <c r="M1224" s="13" t="s">
        <v>2807</v>
      </c>
      <c r="N1224" s="34">
        <v>0</v>
      </c>
      <c r="O1224" s="34">
        <v>0</v>
      </c>
      <c r="P1224" s="34">
        <v>0</v>
      </c>
      <c r="Q1224" s="34">
        <v>0</v>
      </c>
      <c r="R1224" s="34">
        <v>0</v>
      </c>
      <c r="S1224" s="34">
        <v>48</v>
      </c>
    </row>
    <row r="1225" spans="1:19" ht="16.5" customHeight="1">
      <c r="A1225" s="23">
        <v>2019</v>
      </c>
      <c r="B1225" s="13" t="s">
        <v>1886</v>
      </c>
      <c r="C1225" s="13" t="s">
        <v>14</v>
      </c>
      <c r="D1225" s="13" t="s">
        <v>206</v>
      </c>
      <c r="E1225" s="13" t="s">
        <v>2729</v>
      </c>
      <c r="F1225" s="13">
        <v>107419</v>
      </c>
      <c r="G1225" s="13" t="s">
        <v>4747</v>
      </c>
      <c r="H1225" s="13" t="s">
        <v>6</v>
      </c>
      <c r="I1225" s="13" t="s">
        <v>2190</v>
      </c>
      <c r="J1225" s="13" t="s">
        <v>2706</v>
      </c>
      <c r="K1225" s="13" t="s">
        <v>2706</v>
      </c>
      <c r="L1225" s="13" t="s">
        <v>2738</v>
      </c>
      <c r="M1225" s="13" t="s">
        <v>2801</v>
      </c>
      <c r="N1225" s="34">
        <v>0</v>
      </c>
      <c r="O1225" s="34">
        <v>0</v>
      </c>
      <c r="P1225" s="34">
        <v>0</v>
      </c>
      <c r="Q1225" s="34">
        <v>0</v>
      </c>
      <c r="R1225" s="34">
        <v>0</v>
      </c>
      <c r="S1225" s="34">
        <v>40</v>
      </c>
    </row>
    <row r="1226" spans="1:19" ht="16.5" customHeight="1">
      <c r="A1226" s="23">
        <v>2019</v>
      </c>
      <c r="B1226" s="13" t="s">
        <v>1886</v>
      </c>
      <c r="C1226" s="13" t="s">
        <v>14</v>
      </c>
      <c r="D1226" s="13" t="s">
        <v>6702</v>
      </c>
      <c r="E1226" s="13" t="s">
        <v>1456</v>
      </c>
      <c r="F1226" s="13">
        <v>943</v>
      </c>
      <c r="G1226" s="13" t="s">
        <v>4747</v>
      </c>
      <c r="H1226" s="13" t="s">
        <v>6</v>
      </c>
      <c r="I1226" s="13" t="s">
        <v>2394</v>
      </c>
      <c r="J1226" s="13" t="s">
        <v>2973</v>
      </c>
      <c r="K1226" s="13">
        <v>6</v>
      </c>
      <c r="L1226" s="13" t="s">
        <v>2738</v>
      </c>
      <c r="M1226" s="13" t="s">
        <v>2919</v>
      </c>
      <c r="N1226" s="34">
        <v>115</v>
      </c>
      <c r="O1226" s="34">
        <v>18</v>
      </c>
      <c r="P1226" s="34">
        <v>0</v>
      </c>
      <c r="Q1226" s="34">
        <v>18</v>
      </c>
      <c r="R1226" s="34">
        <v>11</v>
      </c>
      <c r="S1226" s="34">
        <v>0</v>
      </c>
    </row>
    <row r="1227" spans="1:19" ht="16.5" customHeight="1">
      <c r="A1227" s="23">
        <v>2019</v>
      </c>
      <c r="B1227" s="13" t="s">
        <v>1886</v>
      </c>
      <c r="C1227" s="13" t="s">
        <v>14</v>
      </c>
      <c r="D1227" s="13" t="s">
        <v>6702</v>
      </c>
      <c r="E1227" s="13" t="s">
        <v>1457</v>
      </c>
      <c r="F1227" s="13">
        <v>964</v>
      </c>
      <c r="G1227" s="13" t="s">
        <v>4747</v>
      </c>
      <c r="H1227" s="13" t="s">
        <v>6</v>
      </c>
      <c r="I1227" s="13" t="s">
        <v>2394</v>
      </c>
      <c r="J1227" s="13" t="s">
        <v>2974</v>
      </c>
      <c r="K1227" s="13">
        <v>6</v>
      </c>
      <c r="L1227" s="13" t="s">
        <v>2738</v>
      </c>
      <c r="M1227" s="13" t="s">
        <v>2918</v>
      </c>
      <c r="N1227" s="34">
        <v>120</v>
      </c>
      <c r="O1227" s="34">
        <v>17</v>
      </c>
      <c r="P1227" s="34">
        <v>17</v>
      </c>
      <c r="Q1227" s="34">
        <v>34</v>
      </c>
      <c r="R1227" s="34">
        <v>17</v>
      </c>
      <c r="S1227" s="34">
        <v>0</v>
      </c>
    </row>
    <row r="1228" spans="1:19" ht="16.5" customHeight="1">
      <c r="A1228" s="23">
        <v>2019</v>
      </c>
      <c r="B1228" s="13" t="s">
        <v>1886</v>
      </c>
      <c r="C1228" s="13" t="s">
        <v>14</v>
      </c>
      <c r="D1228" s="13" t="s">
        <v>6702</v>
      </c>
      <c r="E1228" s="13" t="s">
        <v>3875</v>
      </c>
      <c r="F1228" s="13">
        <v>108890</v>
      </c>
      <c r="G1228" s="13" t="s">
        <v>4747</v>
      </c>
      <c r="H1228" s="13" t="s">
        <v>6</v>
      </c>
      <c r="I1228" s="13" t="s">
        <v>2190</v>
      </c>
      <c r="J1228" s="13" t="s">
        <v>2706</v>
      </c>
      <c r="K1228" s="13" t="s">
        <v>2706</v>
      </c>
      <c r="L1228" s="13" t="s">
        <v>2738</v>
      </c>
      <c r="M1228" s="13" t="s">
        <v>5555</v>
      </c>
      <c r="N1228" s="34">
        <v>104</v>
      </c>
      <c r="O1228" s="34">
        <v>9</v>
      </c>
      <c r="P1228" s="34">
        <v>9</v>
      </c>
      <c r="Q1228" s="34">
        <v>18</v>
      </c>
      <c r="R1228" s="34">
        <v>12</v>
      </c>
      <c r="S1228" s="34">
        <v>0</v>
      </c>
    </row>
    <row r="1229" spans="1:19" ht="16.5" customHeight="1">
      <c r="A1229" s="23">
        <v>2019</v>
      </c>
      <c r="B1229" s="13" t="s">
        <v>1886</v>
      </c>
      <c r="C1229" s="13" t="s">
        <v>14</v>
      </c>
      <c r="D1229" s="13" t="s">
        <v>6702</v>
      </c>
      <c r="E1229" s="13" t="s">
        <v>1474</v>
      </c>
      <c r="F1229" s="13">
        <v>965</v>
      </c>
      <c r="G1229" s="13" t="s">
        <v>4747</v>
      </c>
      <c r="H1229" s="13" t="s">
        <v>6</v>
      </c>
      <c r="I1229" s="13" t="s">
        <v>2394</v>
      </c>
      <c r="J1229" s="13" t="s">
        <v>2992</v>
      </c>
      <c r="K1229" s="13">
        <v>6</v>
      </c>
      <c r="L1229" s="13"/>
      <c r="M1229" s="13"/>
      <c r="N1229" s="34">
        <v>102</v>
      </c>
      <c r="O1229" s="34">
        <v>0</v>
      </c>
      <c r="P1229" s="34">
        <v>0</v>
      </c>
      <c r="Q1229" s="34">
        <v>28</v>
      </c>
      <c r="R1229" s="34">
        <v>14</v>
      </c>
      <c r="S1229" s="34">
        <v>0</v>
      </c>
    </row>
    <row r="1230" spans="1:19" ht="16.5" customHeight="1">
      <c r="A1230" s="23">
        <v>2019</v>
      </c>
      <c r="B1230" s="13" t="s">
        <v>1886</v>
      </c>
      <c r="C1230" s="13" t="s">
        <v>14</v>
      </c>
      <c r="D1230" s="13" t="s">
        <v>6702</v>
      </c>
      <c r="E1230" s="13" t="s">
        <v>1475</v>
      </c>
      <c r="F1230" s="13">
        <v>2830</v>
      </c>
      <c r="G1230" s="13" t="s">
        <v>4747</v>
      </c>
      <c r="H1230" s="13" t="s">
        <v>6</v>
      </c>
      <c r="I1230" s="13" t="s">
        <v>2394</v>
      </c>
      <c r="J1230" s="13" t="s">
        <v>2938</v>
      </c>
      <c r="K1230" s="13">
        <v>4</v>
      </c>
      <c r="L1230" s="13"/>
      <c r="M1230" s="13"/>
      <c r="N1230" s="34">
        <v>94</v>
      </c>
      <c r="O1230" s="34">
        <v>28</v>
      </c>
      <c r="P1230" s="34">
        <v>0</v>
      </c>
      <c r="Q1230" s="34">
        <v>28</v>
      </c>
      <c r="R1230" s="34">
        <v>14</v>
      </c>
      <c r="S1230" s="34">
        <v>0</v>
      </c>
    </row>
    <row r="1231" spans="1:19" ht="16.5" customHeight="1">
      <c r="A1231" s="23">
        <v>2019</v>
      </c>
      <c r="B1231" s="13" t="s">
        <v>1886</v>
      </c>
      <c r="C1231" s="13" t="s">
        <v>14</v>
      </c>
      <c r="D1231" s="13" t="s">
        <v>6702</v>
      </c>
      <c r="E1231" s="13" t="s">
        <v>1476</v>
      </c>
      <c r="F1231" s="13">
        <v>946</v>
      </c>
      <c r="G1231" s="13" t="s">
        <v>4747</v>
      </c>
      <c r="H1231" s="13" t="s">
        <v>6</v>
      </c>
      <c r="I1231" s="13" t="s">
        <v>2394</v>
      </c>
      <c r="J1231" s="13" t="s">
        <v>5514</v>
      </c>
      <c r="K1231" s="13">
        <v>6</v>
      </c>
      <c r="L1231" s="13"/>
      <c r="M1231" s="13"/>
      <c r="N1231" s="34">
        <v>126</v>
      </c>
      <c r="O1231" s="34">
        <v>18</v>
      </c>
      <c r="P1231" s="34">
        <v>18</v>
      </c>
      <c r="Q1231" s="34">
        <v>36</v>
      </c>
      <c r="R1231" s="34">
        <v>18</v>
      </c>
      <c r="S1231" s="34">
        <v>0</v>
      </c>
    </row>
    <row r="1232" spans="1:19" ht="16.5" customHeight="1">
      <c r="A1232" s="23">
        <v>2019</v>
      </c>
      <c r="B1232" s="13" t="s">
        <v>1886</v>
      </c>
      <c r="C1232" s="13" t="s">
        <v>14</v>
      </c>
      <c r="D1232" s="13" t="s">
        <v>6702</v>
      </c>
      <c r="E1232" s="13" t="s">
        <v>3871</v>
      </c>
      <c r="F1232" s="13">
        <v>108657</v>
      </c>
      <c r="G1232" s="13" t="s">
        <v>4747</v>
      </c>
      <c r="H1232" s="13" t="s">
        <v>6</v>
      </c>
      <c r="I1232" s="13" t="s">
        <v>2190</v>
      </c>
      <c r="J1232" s="13" t="s">
        <v>2706</v>
      </c>
      <c r="K1232" s="13" t="s">
        <v>2706</v>
      </c>
      <c r="L1232" s="13" t="s">
        <v>2738</v>
      </c>
      <c r="M1232" s="13" t="s">
        <v>5556</v>
      </c>
      <c r="N1232" s="34">
        <v>118</v>
      </c>
      <c r="O1232" s="34">
        <v>10</v>
      </c>
      <c r="P1232" s="34">
        <v>10</v>
      </c>
      <c r="Q1232" s="34">
        <v>20</v>
      </c>
      <c r="R1232" s="34">
        <v>10</v>
      </c>
      <c r="S1232" s="34">
        <v>0</v>
      </c>
    </row>
    <row r="1233" spans="1:19" ht="16.5" customHeight="1">
      <c r="A1233" s="23">
        <v>2019</v>
      </c>
      <c r="B1233" s="13" t="s">
        <v>1886</v>
      </c>
      <c r="C1233" s="13" t="s">
        <v>23</v>
      </c>
      <c r="D1233" s="13" t="s">
        <v>207</v>
      </c>
      <c r="E1233" s="13" t="s">
        <v>3882</v>
      </c>
      <c r="F1233" s="13">
        <v>107650</v>
      </c>
      <c r="G1233" s="13" t="s">
        <v>4747</v>
      </c>
      <c r="H1233" s="13" t="s">
        <v>6</v>
      </c>
      <c r="I1233" s="13" t="s">
        <v>2931</v>
      </c>
      <c r="J1233" s="13" t="s">
        <v>2706</v>
      </c>
      <c r="K1233" s="13" t="s">
        <v>2706</v>
      </c>
      <c r="L1233" s="13" t="s">
        <v>2738</v>
      </c>
      <c r="M1233" s="13" t="s">
        <v>5557</v>
      </c>
      <c r="N1233" s="34">
        <v>0</v>
      </c>
      <c r="O1233" s="34">
        <v>0</v>
      </c>
      <c r="P1233" s="34">
        <v>0</v>
      </c>
      <c r="Q1233" s="34">
        <v>0</v>
      </c>
      <c r="R1233" s="34">
        <v>0</v>
      </c>
      <c r="S1233" s="34">
        <v>96</v>
      </c>
    </row>
    <row r="1234" spans="1:19" ht="16.5" customHeight="1">
      <c r="A1234" s="23">
        <v>2019</v>
      </c>
      <c r="B1234" s="13" t="s">
        <v>1886</v>
      </c>
      <c r="C1234" s="13" t="s">
        <v>23</v>
      </c>
      <c r="D1234" s="13" t="s">
        <v>205</v>
      </c>
      <c r="E1234" s="13" t="s">
        <v>983</v>
      </c>
      <c r="F1234" s="13">
        <v>20035</v>
      </c>
      <c r="G1234" s="13" t="s">
        <v>4747</v>
      </c>
      <c r="H1234" s="13" t="s">
        <v>6</v>
      </c>
      <c r="I1234" s="13" t="s">
        <v>2190</v>
      </c>
      <c r="J1234" s="13" t="s">
        <v>2706</v>
      </c>
      <c r="K1234" s="13" t="s">
        <v>2706</v>
      </c>
      <c r="L1234" s="13" t="s">
        <v>3916</v>
      </c>
      <c r="M1234" s="13" t="s">
        <v>3916</v>
      </c>
      <c r="N1234" s="34">
        <v>0</v>
      </c>
      <c r="O1234" s="34">
        <v>0</v>
      </c>
      <c r="P1234" s="34">
        <v>0</v>
      </c>
      <c r="Q1234" s="34">
        <v>0</v>
      </c>
      <c r="R1234" s="34">
        <v>0</v>
      </c>
      <c r="S1234" s="34">
        <v>35</v>
      </c>
    </row>
    <row r="1235" spans="1:19" ht="16.5" customHeight="1">
      <c r="A1235" s="23">
        <v>2019</v>
      </c>
      <c r="B1235" s="13" t="s">
        <v>1886</v>
      </c>
      <c r="C1235" s="13" t="s">
        <v>23</v>
      </c>
      <c r="D1235" s="13" t="s">
        <v>205</v>
      </c>
      <c r="E1235" s="13" t="s">
        <v>24</v>
      </c>
      <c r="F1235" s="13">
        <v>108450</v>
      </c>
      <c r="G1235" s="13" t="s">
        <v>3895</v>
      </c>
      <c r="H1235" s="13" t="s">
        <v>6</v>
      </c>
      <c r="I1235" s="13" t="s">
        <v>2190</v>
      </c>
      <c r="J1235" s="13" t="s">
        <v>2706</v>
      </c>
      <c r="K1235" s="13" t="s">
        <v>2706</v>
      </c>
      <c r="L1235" s="13" t="s">
        <v>2738</v>
      </c>
      <c r="M1235" s="13" t="s">
        <v>5645</v>
      </c>
      <c r="N1235" s="34">
        <v>0</v>
      </c>
      <c r="O1235" s="34">
        <v>0</v>
      </c>
      <c r="P1235" s="34">
        <v>0</v>
      </c>
      <c r="Q1235" s="34">
        <v>0</v>
      </c>
      <c r="R1235" s="34">
        <v>0</v>
      </c>
      <c r="S1235" s="34">
        <v>24</v>
      </c>
    </row>
    <row r="1236" spans="1:19" ht="16.5" customHeight="1">
      <c r="A1236" s="23">
        <v>2019</v>
      </c>
      <c r="B1236" s="13" t="s">
        <v>1886</v>
      </c>
      <c r="C1236" s="13" t="s">
        <v>23</v>
      </c>
      <c r="D1236" s="13" t="s">
        <v>205</v>
      </c>
      <c r="E1236" s="13" t="s">
        <v>24</v>
      </c>
      <c r="F1236" s="13">
        <v>17772</v>
      </c>
      <c r="G1236" s="13" t="s">
        <v>4747</v>
      </c>
      <c r="H1236" s="13" t="s">
        <v>6</v>
      </c>
      <c r="I1236" s="13" t="s">
        <v>2190</v>
      </c>
      <c r="J1236" s="13" t="s">
        <v>2706</v>
      </c>
      <c r="K1236" s="13" t="s">
        <v>2706</v>
      </c>
      <c r="L1236" s="13" t="s">
        <v>2738</v>
      </c>
      <c r="M1236" s="13" t="s">
        <v>5558</v>
      </c>
      <c r="N1236" s="34">
        <v>0</v>
      </c>
      <c r="O1236" s="34">
        <v>0</v>
      </c>
      <c r="P1236" s="34">
        <v>0</v>
      </c>
      <c r="Q1236" s="34">
        <v>0</v>
      </c>
      <c r="R1236" s="34">
        <v>0</v>
      </c>
      <c r="S1236" s="34">
        <v>24</v>
      </c>
    </row>
    <row r="1237" spans="1:19" ht="16.5" customHeight="1">
      <c r="A1237" s="23">
        <v>2019</v>
      </c>
      <c r="B1237" s="13" t="s">
        <v>1886</v>
      </c>
      <c r="C1237" s="13" t="s">
        <v>23</v>
      </c>
      <c r="D1237" s="13" t="s">
        <v>205</v>
      </c>
      <c r="E1237" s="13" t="s">
        <v>25</v>
      </c>
      <c r="F1237" s="13">
        <v>104906</v>
      </c>
      <c r="G1237" s="13" t="s">
        <v>208</v>
      </c>
      <c r="H1237" s="13" t="s">
        <v>6</v>
      </c>
      <c r="I1237" s="13" t="s">
        <v>2190</v>
      </c>
      <c r="J1237" s="13" t="s">
        <v>2706</v>
      </c>
      <c r="K1237" s="13" t="s">
        <v>2706</v>
      </c>
      <c r="L1237" s="13" t="s">
        <v>2738</v>
      </c>
      <c r="M1237" s="13" t="s">
        <v>2862</v>
      </c>
      <c r="N1237" s="34">
        <v>0</v>
      </c>
      <c r="O1237" s="34">
        <v>0</v>
      </c>
      <c r="P1237" s="34">
        <v>0</v>
      </c>
      <c r="Q1237" s="34">
        <v>0</v>
      </c>
      <c r="R1237" s="34">
        <v>0</v>
      </c>
      <c r="S1237" s="34">
        <v>34</v>
      </c>
    </row>
    <row r="1238" spans="1:19" ht="16.5" customHeight="1">
      <c r="A1238" s="23">
        <v>2019</v>
      </c>
      <c r="B1238" s="13" t="s">
        <v>1886</v>
      </c>
      <c r="C1238" s="13" t="s">
        <v>23</v>
      </c>
      <c r="D1238" s="13" t="s">
        <v>205</v>
      </c>
      <c r="E1238" s="13" t="s">
        <v>25</v>
      </c>
      <c r="F1238" s="13">
        <v>104848</v>
      </c>
      <c r="G1238" s="13" t="s">
        <v>210</v>
      </c>
      <c r="H1238" s="13" t="s">
        <v>6</v>
      </c>
      <c r="I1238" s="13" t="s">
        <v>2190</v>
      </c>
      <c r="J1238" s="13" t="s">
        <v>2706</v>
      </c>
      <c r="K1238" s="13" t="s">
        <v>2706</v>
      </c>
      <c r="L1238" s="13" t="s">
        <v>2738</v>
      </c>
      <c r="M1238" s="13" t="s">
        <v>2863</v>
      </c>
      <c r="N1238" s="34">
        <v>0</v>
      </c>
      <c r="O1238" s="34">
        <v>0</v>
      </c>
      <c r="P1238" s="34">
        <v>0</v>
      </c>
      <c r="Q1238" s="34">
        <v>0</v>
      </c>
      <c r="R1238" s="34">
        <v>0</v>
      </c>
      <c r="S1238" s="34">
        <v>34</v>
      </c>
    </row>
    <row r="1239" spans="1:19" ht="16.5" customHeight="1">
      <c r="A1239" s="23">
        <v>2019</v>
      </c>
      <c r="B1239" s="13" t="s">
        <v>1886</v>
      </c>
      <c r="C1239" s="13" t="s">
        <v>23</v>
      </c>
      <c r="D1239" s="13" t="s">
        <v>205</v>
      </c>
      <c r="E1239" s="13" t="s">
        <v>25</v>
      </c>
      <c r="F1239" s="13">
        <v>17770</v>
      </c>
      <c r="G1239" s="13" t="s">
        <v>4747</v>
      </c>
      <c r="H1239" s="13" t="s">
        <v>6</v>
      </c>
      <c r="I1239" s="13" t="s">
        <v>2190</v>
      </c>
      <c r="J1239" s="13" t="s">
        <v>2706</v>
      </c>
      <c r="K1239" s="13" t="s">
        <v>2706</v>
      </c>
      <c r="L1239" s="13" t="s">
        <v>2738</v>
      </c>
      <c r="M1239" s="13" t="s">
        <v>5559</v>
      </c>
      <c r="N1239" s="34">
        <v>0</v>
      </c>
      <c r="O1239" s="34">
        <v>0</v>
      </c>
      <c r="P1239" s="34">
        <v>0</v>
      </c>
      <c r="Q1239" s="34">
        <v>0</v>
      </c>
      <c r="R1239" s="34">
        <v>0</v>
      </c>
      <c r="S1239" s="34">
        <v>24</v>
      </c>
    </row>
    <row r="1240" spans="1:19" ht="16.5" customHeight="1">
      <c r="A1240" s="23">
        <v>2019</v>
      </c>
      <c r="B1240" s="13" t="s">
        <v>1886</v>
      </c>
      <c r="C1240" s="13" t="s">
        <v>23</v>
      </c>
      <c r="D1240" s="13" t="s">
        <v>205</v>
      </c>
      <c r="E1240" s="13" t="s">
        <v>25</v>
      </c>
      <c r="F1240" s="13">
        <v>108581</v>
      </c>
      <c r="G1240" s="13" t="s">
        <v>3895</v>
      </c>
      <c r="H1240" s="13" t="s">
        <v>6</v>
      </c>
      <c r="I1240" s="13" t="s">
        <v>2190</v>
      </c>
      <c r="J1240" s="13" t="s">
        <v>2706</v>
      </c>
      <c r="K1240" s="13" t="s">
        <v>2706</v>
      </c>
      <c r="L1240" s="13" t="s">
        <v>2738</v>
      </c>
      <c r="M1240" s="13" t="s">
        <v>5560</v>
      </c>
      <c r="N1240" s="34">
        <v>0</v>
      </c>
      <c r="O1240" s="34">
        <v>0</v>
      </c>
      <c r="P1240" s="34">
        <v>0</v>
      </c>
      <c r="Q1240" s="34">
        <v>0</v>
      </c>
      <c r="R1240" s="34">
        <v>0</v>
      </c>
      <c r="S1240" s="34">
        <v>24</v>
      </c>
    </row>
    <row r="1241" spans="1:19" ht="16.5" customHeight="1">
      <c r="A1241" s="23">
        <v>2019</v>
      </c>
      <c r="B1241" s="13" t="s">
        <v>1886</v>
      </c>
      <c r="C1241" s="13" t="s">
        <v>23</v>
      </c>
      <c r="D1241" s="13" t="s">
        <v>205</v>
      </c>
      <c r="E1241" s="13" t="s">
        <v>26</v>
      </c>
      <c r="F1241" s="13">
        <v>17771</v>
      </c>
      <c r="G1241" s="13" t="s">
        <v>4747</v>
      </c>
      <c r="H1241" s="13" t="s">
        <v>6</v>
      </c>
      <c r="I1241" s="13" t="s">
        <v>2190</v>
      </c>
      <c r="J1241" s="13" t="s">
        <v>2706</v>
      </c>
      <c r="K1241" s="13" t="s">
        <v>2706</v>
      </c>
      <c r="L1241" s="13" t="s">
        <v>2738</v>
      </c>
      <c r="M1241" s="13" t="s">
        <v>5561</v>
      </c>
      <c r="N1241" s="34">
        <v>0</v>
      </c>
      <c r="O1241" s="34">
        <v>0</v>
      </c>
      <c r="P1241" s="34">
        <v>0</v>
      </c>
      <c r="Q1241" s="34">
        <v>0</v>
      </c>
      <c r="R1241" s="34">
        <v>0</v>
      </c>
      <c r="S1241" s="34">
        <v>24</v>
      </c>
    </row>
    <row r="1242" spans="1:19" ht="16.5" customHeight="1">
      <c r="A1242" s="23">
        <v>2019</v>
      </c>
      <c r="B1242" s="13" t="s">
        <v>1886</v>
      </c>
      <c r="C1242" s="13" t="s">
        <v>23</v>
      </c>
      <c r="D1242" s="13" t="s">
        <v>205</v>
      </c>
      <c r="E1242" s="13" t="s">
        <v>27</v>
      </c>
      <c r="F1242" s="13">
        <v>53315</v>
      </c>
      <c r="G1242" s="13" t="s">
        <v>4747</v>
      </c>
      <c r="H1242" s="13" t="s">
        <v>6</v>
      </c>
      <c r="I1242" s="13" t="s">
        <v>2190</v>
      </c>
      <c r="J1242" s="13" t="s">
        <v>2706</v>
      </c>
      <c r="K1242" s="13" t="s">
        <v>2706</v>
      </c>
      <c r="L1242" s="13" t="s">
        <v>2738</v>
      </c>
      <c r="M1242" s="13" t="s">
        <v>5646</v>
      </c>
      <c r="N1242" s="34">
        <v>0</v>
      </c>
      <c r="O1242" s="34">
        <v>0</v>
      </c>
      <c r="P1242" s="34">
        <v>0</v>
      </c>
      <c r="Q1242" s="34">
        <v>0</v>
      </c>
      <c r="R1242" s="34">
        <v>0</v>
      </c>
      <c r="S1242" s="34">
        <v>24</v>
      </c>
    </row>
    <row r="1243" spans="1:19" ht="16.5" customHeight="1">
      <c r="A1243" s="23">
        <v>2019</v>
      </c>
      <c r="B1243" s="13" t="s">
        <v>1886</v>
      </c>
      <c r="C1243" s="13" t="s">
        <v>23</v>
      </c>
      <c r="D1243" s="13" t="s">
        <v>205</v>
      </c>
      <c r="E1243" s="13" t="s">
        <v>28</v>
      </c>
      <c r="F1243" s="13">
        <v>51799</v>
      </c>
      <c r="G1243" s="13" t="s">
        <v>4747</v>
      </c>
      <c r="H1243" s="13" t="s">
        <v>6</v>
      </c>
      <c r="I1243" s="13" t="s">
        <v>2190</v>
      </c>
      <c r="J1243" s="13" t="s">
        <v>2706</v>
      </c>
      <c r="K1243" s="13" t="s">
        <v>2706</v>
      </c>
      <c r="L1243" s="13" t="s">
        <v>2738</v>
      </c>
      <c r="M1243" s="13" t="s">
        <v>2882</v>
      </c>
      <c r="N1243" s="34">
        <v>0</v>
      </c>
      <c r="O1243" s="34">
        <v>0</v>
      </c>
      <c r="P1243" s="34">
        <v>0</v>
      </c>
      <c r="Q1243" s="34">
        <v>0</v>
      </c>
      <c r="R1243" s="34">
        <v>0</v>
      </c>
      <c r="S1243" s="34">
        <v>37</v>
      </c>
    </row>
    <row r="1244" spans="1:19" ht="16.5" customHeight="1">
      <c r="A1244" s="23">
        <v>2019</v>
      </c>
      <c r="B1244" s="13" t="s">
        <v>1886</v>
      </c>
      <c r="C1244" s="13" t="s">
        <v>23</v>
      </c>
      <c r="D1244" s="13" t="s">
        <v>205</v>
      </c>
      <c r="E1244" s="13" t="s">
        <v>29</v>
      </c>
      <c r="F1244" s="13">
        <v>51618</v>
      </c>
      <c r="G1244" s="13" t="s">
        <v>4747</v>
      </c>
      <c r="H1244" s="13" t="s">
        <v>6</v>
      </c>
      <c r="I1244" s="13" t="s">
        <v>2190</v>
      </c>
      <c r="J1244" s="13" t="s">
        <v>2706</v>
      </c>
      <c r="K1244" s="13" t="s">
        <v>2706</v>
      </c>
      <c r="L1244" s="13" t="s">
        <v>3916</v>
      </c>
      <c r="M1244" s="13" t="s">
        <v>3916</v>
      </c>
      <c r="N1244" s="34">
        <v>0</v>
      </c>
      <c r="O1244" s="34">
        <v>0</v>
      </c>
      <c r="P1244" s="34">
        <v>0</v>
      </c>
      <c r="Q1244" s="34">
        <v>0</v>
      </c>
      <c r="R1244" s="34">
        <v>0</v>
      </c>
      <c r="S1244" s="34">
        <v>24</v>
      </c>
    </row>
    <row r="1245" spans="1:19" ht="16.5" customHeight="1">
      <c r="A1245" s="23">
        <v>2019</v>
      </c>
      <c r="B1245" s="13" t="s">
        <v>1886</v>
      </c>
      <c r="C1245" s="13" t="s">
        <v>23</v>
      </c>
      <c r="D1245" s="13" t="s">
        <v>205</v>
      </c>
      <c r="E1245" s="13" t="s">
        <v>30</v>
      </c>
      <c r="F1245" s="13">
        <v>8573</v>
      </c>
      <c r="G1245" s="13" t="s">
        <v>4747</v>
      </c>
      <c r="H1245" s="13" t="s">
        <v>6</v>
      </c>
      <c r="I1245" s="13" t="s">
        <v>2190</v>
      </c>
      <c r="J1245" s="13" t="s">
        <v>2706</v>
      </c>
      <c r="K1245" s="13" t="s">
        <v>2706</v>
      </c>
      <c r="L1245" s="13" t="s">
        <v>2738</v>
      </c>
      <c r="M1245" s="13" t="s">
        <v>5562</v>
      </c>
      <c r="N1245" s="34">
        <v>0</v>
      </c>
      <c r="O1245" s="34">
        <v>0</v>
      </c>
      <c r="P1245" s="34">
        <v>0</v>
      </c>
      <c r="Q1245" s="34">
        <v>0</v>
      </c>
      <c r="R1245" s="34">
        <v>0</v>
      </c>
      <c r="S1245" s="34">
        <v>24</v>
      </c>
    </row>
    <row r="1246" spans="1:19" ht="16.5" customHeight="1">
      <c r="A1246" s="23">
        <v>2019</v>
      </c>
      <c r="B1246" s="13" t="s">
        <v>1886</v>
      </c>
      <c r="C1246" s="13" t="s">
        <v>23</v>
      </c>
      <c r="D1246" s="13" t="s">
        <v>205</v>
      </c>
      <c r="E1246" s="13" t="s">
        <v>31</v>
      </c>
      <c r="F1246" s="13">
        <v>8124</v>
      </c>
      <c r="G1246" s="13" t="s">
        <v>4747</v>
      </c>
      <c r="H1246" s="13" t="s">
        <v>6</v>
      </c>
      <c r="I1246" s="13" t="s">
        <v>2190</v>
      </c>
      <c r="J1246" s="13" t="s">
        <v>2706</v>
      </c>
      <c r="K1246" s="13" t="s">
        <v>2706</v>
      </c>
      <c r="L1246" s="13" t="s">
        <v>2738</v>
      </c>
      <c r="M1246" s="13" t="s">
        <v>5647</v>
      </c>
      <c r="N1246" s="34">
        <v>0</v>
      </c>
      <c r="O1246" s="34">
        <v>0</v>
      </c>
      <c r="P1246" s="34">
        <v>0</v>
      </c>
      <c r="Q1246" s="34">
        <v>0</v>
      </c>
      <c r="R1246" s="34">
        <v>0</v>
      </c>
      <c r="S1246" s="34">
        <v>24</v>
      </c>
    </row>
    <row r="1247" spans="1:19" ht="16.5" customHeight="1">
      <c r="A1247" s="23">
        <v>2019</v>
      </c>
      <c r="B1247" s="13" t="s">
        <v>1886</v>
      </c>
      <c r="C1247" s="13" t="s">
        <v>23</v>
      </c>
      <c r="D1247" s="13" t="s">
        <v>205</v>
      </c>
      <c r="E1247" s="13" t="s">
        <v>32</v>
      </c>
      <c r="F1247" s="13">
        <v>1007</v>
      </c>
      <c r="G1247" s="13" t="s">
        <v>4747</v>
      </c>
      <c r="H1247" s="13" t="s">
        <v>6</v>
      </c>
      <c r="I1247" s="13" t="s">
        <v>2190</v>
      </c>
      <c r="J1247" s="13" t="s">
        <v>2706</v>
      </c>
      <c r="K1247" s="13" t="s">
        <v>2706</v>
      </c>
      <c r="L1247" s="13" t="s">
        <v>2738</v>
      </c>
      <c r="M1247" s="13" t="s">
        <v>5563</v>
      </c>
      <c r="N1247" s="34">
        <v>0</v>
      </c>
      <c r="O1247" s="34">
        <v>0</v>
      </c>
      <c r="P1247" s="34">
        <v>0</v>
      </c>
      <c r="Q1247" s="34">
        <v>0</v>
      </c>
      <c r="R1247" s="34">
        <v>0</v>
      </c>
      <c r="S1247" s="34">
        <v>32</v>
      </c>
    </row>
    <row r="1248" spans="1:19" ht="16.5" customHeight="1">
      <c r="A1248" s="23">
        <v>2019</v>
      </c>
      <c r="B1248" s="13" t="s">
        <v>1886</v>
      </c>
      <c r="C1248" s="13" t="s">
        <v>23</v>
      </c>
      <c r="D1248" s="13" t="s">
        <v>205</v>
      </c>
      <c r="E1248" s="13" t="s">
        <v>33</v>
      </c>
      <c r="F1248" s="13">
        <v>8579</v>
      </c>
      <c r="G1248" s="13" t="s">
        <v>4747</v>
      </c>
      <c r="H1248" s="13" t="s">
        <v>6</v>
      </c>
      <c r="I1248" s="13" t="s">
        <v>2190</v>
      </c>
      <c r="J1248" s="13" t="s">
        <v>2706</v>
      </c>
      <c r="K1248" s="13" t="s">
        <v>2706</v>
      </c>
      <c r="L1248" s="13" t="s">
        <v>2738</v>
      </c>
      <c r="M1248" s="13" t="s">
        <v>5648</v>
      </c>
      <c r="N1248" s="34">
        <v>0</v>
      </c>
      <c r="O1248" s="34">
        <v>0</v>
      </c>
      <c r="P1248" s="34">
        <v>0</v>
      </c>
      <c r="Q1248" s="34">
        <v>0</v>
      </c>
      <c r="R1248" s="34">
        <v>0</v>
      </c>
      <c r="S1248" s="34">
        <v>24</v>
      </c>
    </row>
    <row r="1249" spans="1:19" ht="16.5" customHeight="1">
      <c r="A1249" s="23">
        <v>2019</v>
      </c>
      <c r="B1249" s="13" t="s">
        <v>1886</v>
      </c>
      <c r="C1249" s="13" t="s">
        <v>23</v>
      </c>
      <c r="D1249" s="13" t="s">
        <v>205</v>
      </c>
      <c r="E1249" s="13" t="s">
        <v>34</v>
      </c>
      <c r="F1249" s="13">
        <v>8583</v>
      </c>
      <c r="G1249" s="13" t="s">
        <v>4747</v>
      </c>
      <c r="H1249" s="13" t="s">
        <v>6</v>
      </c>
      <c r="I1249" s="13" t="s">
        <v>2190</v>
      </c>
      <c r="J1249" s="13" t="s">
        <v>2706</v>
      </c>
      <c r="K1249" s="13" t="s">
        <v>2706</v>
      </c>
      <c r="L1249" s="13" t="s">
        <v>2738</v>
      </c>
      <c r="M1249" s="13" t="s">
        <v>3915</v>
      </c>
      <c r="N1249" s="34">
        <v>0</v>
      </c>
      <c r="O1249" s="34">
        <v>0</v>
      </c>
      <c r="P1249" s="34">
        <v>0</v>
      </c>
      <c r="Q1249" s="34">
        <v>0</v>
      </c>
      <c r="R1249" s="34">
        <v>0</v>
      </c>
      <c r="S1249" s="34">
        <v>24</v>
      </c>
    </row>
    <row r="1250" spans="1:19" ht="16.5" customHeight="1">
      <c r="A1250" s="23">
        <v>2019</v>
      </c>
      <c r="B1250" s="13" t="s">
        <v>1886</v>
      </c>
      <c r="C1250" s="13" t="s">
        <v>23</v>
      </c>
      <c r="D1250" s="13" t="s">
        <v>205</v>
      </c>
      <c r="E1250" s="13" t="s">
        <v>35</v>
      </c>
      <c r="F1250" s="13">
        <v>10940</v>
      </c>
      <c r="G1250" s="13" t="s">
        <v>4747</v>
      </c>
      <c r="H1250" s="13" t="s">
        <v>6</v>
      </c>
      <c r="I1250" s="13" t="s">
        <v>2190</v>
      </c>
      <c r="J1250" s="13" t="s">
        <v>2706</v>
      </c>
      <c r="K1250" s="13" t="s">
        <v>2706</v>
      </c>
      <c r="L1250" s="13" t="s">
        <v>2738</v>
      </c>
      <c r="M1250" s="13" t="s">
        <v>5564</v>
      </c>
      <c r="N1250" s="34">
        <v>0</v>
      </c>
      <c r="O1250" s="34">
        <v>0</v>
      </c>
      <c r="P1250" s="34">
        <v>0</v>
      </c>
      <c r="Q1250" s="34">
        <v>0</v>
      </c>
      <c r="R1250" s="34">
        <v>0</v>
      </c>
      <c r="S1250" s="34">
        <v>24</v>
      </c>
    </row>
    <row r="1251" spans="1:19" ht="16.5" customHeight="1">
      <c r="A1251" s="23">
        <v>2019</v>
      </c>
      <c r="B1251" s="13" t="s">
        <v>1886</v>
      </c>
      <c r="C1251" s="13" t="s">
        <v>23</v>
      </c>
      <c r="D1251" s="13" t="s">
        <v>206</v>
      </c>
      <c r="E1251" s="13" t="s">
        <v>36</v>
      </c>
      <c r="F1251" s="13">
        <v>101893</v>
      </c>
      <c r="G1251" s="13" t="s">
        <v>4747</v>
      </c>
      <c r="H1251" s="13" t="s">
        <v>6</v>
      </c>
      <c r="I1251" s="13" t="s">
        <v>2190</v>
      </c>
      <c r="J1251" s="13" t="s">
        <v>2706</v>
      </c>
      <c r="K1251" s="13" t="s">
        <v>2706</v>
      </c>
      <c r="L1251" s="13" t="s">
        <v>2738</v>
      </c>
      <c r="M1251" s="13" t="s">
        <v>2848</v>
      </c>
      <c r="N1251" s="34">
        <v>0</v>
      </c>
      <c r="O1251" s="34">
        <v>0</v>
      </c>
      <c r="P1251" s="34">
        <v>0</v>
      </c>
      <c r="Q1251" s="34">
        <v>0</v>
      </c>
      <c r="R1251" s="34">
        <v>0</v>
      </c>
      <c r="S1251" s="34">
        <v>54</v>
      </c>
    </row>
    <row r="1252" spans="1:19" ht="16.5" customHeight="1">
      <c r="A1252" s="23">
        <v>2019</v>
      </c>
      <c r="B1252" s="13" t="s">
        <v>1886</v>
      </c>
      <c r="C1252" s="13" t="s">
        <v>23</v>
      </c>
      <c r="D1252" s="13" t="s">
        <v>206</v>
      </c>
      <c r="E1252" s="13" t="s">
        <v>37</v>
      </c>
      <c r="F1252" s="13">
        <v>53795</v>
      </c>
      <c r="G1252" s="13" t="s">
        <v>4747</v>
      </c>
      <c r="H1252" s="13" t="s">
        <v>6</v>
      </c>
      <c r="I1252" s="13" t="s">
        <v>2394</v>
      </c>
      <c r="J1252" s="13" t="s">
        <v>5515</v>
      </c>
      <c r="K1252" s="13">
        <v>6</v>
      </c>
      <c r="L1252" s="13"/>
      <c r="M1252" s="13"/>
      <c r="N1252" s="34">
        <v>0</v>
      </c>
      <c r="O1252" s="34">
        <v>0</v>
      </c>
      <c r="P1252" s="34">
        <v>0</v>
      </c>
      <c r="Q1252" s="34">
        <v>0</v>
      </c>
      <c r="R1252" s="34">
        <v>0</v>
      </c>
      <c r="S1252" s="34">
        <v>55</v>
      </c>
    </row>
    <row r="1253" spans="1:19" ht="16.5" customHeight="1">
      <c r="A1253" s="23">
        <v>2019</v>
      </c>
      <c r="B1253" s="13" t="s">
        <v>1886</v>
      </c>
      <c r="C1253" s="13" t="s">
        <v>23</v>
      </c>
      <c r="D1253" s="13" t="s">
        <v>206</v>
      </c>
      <c r="E1253" s="13" t="s">
        <v>38</v>
      </c>
      <c r="F1253" s="13">
        <v>52257</v>
      </c>
      <c r="G1253" s="13" t="s">
        <v>2391</v>
      </c>
      <c r="H1253" s="13" t="s">
        <v>6</v>
      </c>
      <c r="I1253" s="13" t="s">
        <v>2190</v>
      </c>
      <c r="J1253" s="13" t="s">
        <v>2706</v>
      </c>
      <c r="K1253" s="13" t="s">
        <v>2706</v>
      </c>
      <c r="L1253" s="13" t="s">
        <v>2738</v>
      </c>
      <c r="M1253" s="13" t="s">
        <v>3917</v>
      </c>
      <c r="N1253" s="34">
        <v>0</v>
      </c>
      <c r="O1253" s="34">
        <v>0</v>
      </c>
      <c r="P1253" s="34">
        <v>0</v>
      </c>
      <c r="Q1253" s="34">
        <v>0</v>
      </c>
      <c r="R1253" s="34">
        <v>0</v>
      </c>
      <c r="S1253" s="34">
        <v>46</v>
      </c>
    </row>
    <row r="1254" spans="1:19" ht="16.5" customHeight="1">
      <c r="A1254" s="23">
        <v>2019</v>
      </c>
      <c r="B1254" s="13" t="s">
        <v>1886</v>
      </c>
      <c r="C1254" s="13" t="s">
        <v>23</v>
      </c>
      <c r="D1254" s="13" t="s">
        <v>206</v>
      </c>
      <c r="E1254" s="13" t="s">
        <v>38</v>
      </c>
      <c r="F1254" s="13">
        <v>1027</v>
      </c>
      <c r="G1254" s="13" t="s">
        <v>4747</v>
      </c>
      <c r="H1254" s="13" t="s">
        <v>6</v>
      </c>
      <c r="I1254" s="13" t="s">
        <v>2394</v>
      </c>
      <c r="J1254" s="13" t="s">
        <v>3011</v>
      </c>
      <c r="K1254" s="13">
        <v>8</v>
      </c>
      <c r="L1254" s="13"/>
      <c r="M1254" s="13"/>
      <c r="N1254" s="34">
        <v>0</v>
      </c>
      <c r="O1254" s="34">
        <v>0</v>
      </c>
      <c r="P1254" s="34">
        <v>0</v>
      </c>
      <c r="Q1254" s="34">
        <v>0</v>
      </c>
      <c r="R1254" s="34">
        <v>0</v>
      </c>
      <c r="S1254" s="34">
        <v>46</v>
      </c>
    </row>
    <row r="1255" spans="1:19" ht="16.5" customHeight="1">
      <c r="A1255" s="23">
        <v>2019</v>
      </c>
      <c r="B1255" s="13" t="s">
        <v>1886</v>
      </c>
      <c r="C1255" s="13" t="s">
        <v>23</v>
      </c>
      <c r="D1255" s="13" t="s">
        <v>206</v>
      </c>
      <c r="E1255" s="13" t="s">
        <v>39</v>
      </c>
      <c r="F1255" s="13">
        <v>105377</v>
      </c>
      <c r="G1255" s="13" t="s">
        <v>4747</v>
      </c>
      <c r="H1255" s="13" t="s">
        <v>6</v>
      </c>
      <c r="I1255" s="13" t="s">
        <v>2190</v>
      </c>
      <c r="J1255" s="13" t="s">
        <v>2706</v>
      </c>
      <c r="K1255" s="13" t="s">
        <v>2706</v>
      </c>
      <c r="L1255" s="13" t="s">
        <v>2738</v>
      </c>
      <c r="M1255" s="13" t="s">
        <v>2827</v>
      </c>
      <c r="N1255" s="34">
        <v>0</v>
      </c>
      <c r="O1255" s="34">
        <v>0</v>
      </c>
      <c r="P1255" s="34">
        <v>0</v>
      </c>
      <c r="Q1255" s="34">
        <v>0</v>
      </c>
      <c r="R1255" s="34">
        <v>0</v>
      </c>
      <c r="S1255" s="34">
        <v>57</v>
      </c>
    </row>
    <row r="1256" spans="1:19" ht="16.5" customHeight="1">
      <c r="A1256" s="23">
        <v>2019</v>
      </c>
      <c r="B1256" s="13" t="s">
        <v>1886</v>
      </c>
      <c r="C1256" s="13" t="s">
        <v>23</v>
      </c>
      <c r="D1256" s="13" t="s">
        <v>206</v>
      </c>
      <c r="E1256" s="13" t="s">
        <v>3885</v>
      </c>
      <c r="F1256" s="13">
        <v>108829</v>
      </c>
      <c r="G1256" s="13" t="s">
        <v>4747</v>
      </c>
      <c r="H1256" s="13" t="s">
        <v>6</v>
      </c>
      <c r="I1256" s="13" t="s">
        <v>2190</v>
      </c>
      <c r="J1256" s="13" t="s">
        <v>2706</v>
      </c>
      <c r="K1256" s="13" t="s">
        <v>2706</v>
      </c>
      <c r="L1256" s="13" t="s">
        <v>2738</v>
      </c>
      <c r="M1256" s="13" t="s">
        <v>5565</v>
      </c>
      <c r="N1256" s="34">
        <v>0</v>
      </c>
      <c r="O1256" s="34">
        <v>0</v>
      </c>
      <c r="P1256" s="34">
        <v>0</v>
      </c>
      <c r="Q1256" s="34">
        <v>0</v>
      </c>
      <c r="R1256" s="34">
        <v>0</v>
      </c>
      <c r="S1256" s="34">
        <v>42</v>
      </c>
    </row>
    <row r="1257" spans="1:19" ht="16.5" customHeight="1">
      <c r="A1257" s="23">
        <v>2019</v>
      </c>
      <c r="B1257" s="13" t="s">
        <v>1886</v>
      </c>
      <c r="C1257" s="13" t="s">
        <v>23</v>
      </c>
      <c r="D1257" s="13" t="s">
        <v>206</v>
      </c>
      <c r="E1257" s="13" t="s">
        <v>1875</v>
      </c>
      <c r="F1257" s="13">
        <v>105375</v>
      </c>
      <c r="G1257" s="13" t="s">
        <v>4747</v>
      </c>
      <c r="H1257" s="13" t="s">
        <v>6</v>
      </c>
      <c r="I1257" s="13" t="s">
        <v>2190</v>
      </c>
      <c r="J1257" s="13" t="s">
        <v>2706</v>
      </c>
      <c r="K1257" s="13" t="s">
        <v>2706</v>
      </c>
      <c r="L1257" s="13" t="s">
        <v>2738</v>
      </c>
      <c r="M1257" s="13" t="s">
        <v>2818</v>
      </c>
      <c r="N1257" s="34">
        <v>0</v>
      </c>
      <c r="O1257" s="34">
        <v>0</v>
      </c>
      <c r="P1257" s="34">
        <v>0</v>
      </c>
      <c r="Q1257" s="34">
        <v>0</v>
      </c>
      <c r="R1257" s="34">
        <v>0</v>
      </c>
      <c r="S1257" s="34">
        <v>49</v>
      </c>
    </row>
    <row r="1258" spans="1:19" ht="16.5" customHeight="1">
      <c r="A1258" s="23">
        <v>2019</v>
      </c>
      <c r="B1258" s="13" t="s">
        <v>1886</v>
      </c>
      <c r="C1258" s="13" t="s">
        <v>23</v>
      </c>
      <c r="D1258" s="13" t="s">
        <v>6702</v>
      </c>
      <c r="E1258" s="13" t="s">
        <v>1453</v>
      </c>
      <c r="F1258" s="13">
        <v>953</v>
      </c>
      <c r="G1258" s="13" t="s">
        <v>4747</v>
      </c>
      <c r="H1258" s="13" t="s">
        <v>6</v>
      </c>
      <c r="I1258" s="13" t="s">
        <v>2394</v>
      </c>
      <c r="J1258" s="13" t="s">
        <v>2941</v>
      </c>
      <c r="K1258" s="13">
        <v>6</v>
      </c>
      <c r="L1258" s="13"/>
      <c r="M1258" s="13"/>
      <c r="N1258" s="34">
        <v>104</v>
      </c>
      <c r="O1258" s="34">
        <v>24</v>
      </c>
      <c r="P1258" s="34">
        <v>16</v>
      </c>
      <c r="Q1258" s="34">
        <v>40</v>
      </c>
      <c r="R1258" s="34">
        <v>16</v>
      </c>
      <c r="S1258" s="34">
        <v>0</v>
      </c>
    </row>
    <row r="1259" spans="1:19" ht="16.5" customHeight="1">
      <c r="A1259" s="23">
        <v>2019</v>
      </c>
      <c r="B1259" s="13" t="s">
        <v>1886</v>
      </c>
      <c r="C1259" s="13" t="s">
        <v>23</v>
      </c>
      <c r="D1259" s="13" t="s">
        <v>6702</v>
      </c>
      <c r="E1259" s="13" t="s">
        <v>1460</v>
      </c>
      <c r="F1259" s="13">
        <v>954</v>
      </c>
      <c r="G1259" s="13" t="s">
        <v>4747</v>
      </c>
      <c r="H1259" s="13" t="s">
        <v>6</v>
      </c>
      <c r="I1259" s="13" t="s">
        <v>2394</v>
      </c>
      <c r="J1259" s="13" t="s">
        <v>2976</v>
      </c>
      <c r="K1259" s="13">
        <v>4</v>
      </c>
      <c r="L1259" s="13" t="s">
        <v>2738</v>
      </c>
      <c r="M1259" s="13" t="s">
        <v>2914</v>
      </c>
      <c r="N1259" s="34">
        <v>112</v>
      </c>
      <c r="O1259" s="34">
        <v>20</v>
      </c>
      <c r="P1259" s="34">
        <v>12</v>
      </c>
      <c r="Q1259" s="34">
        <v>32</v>
      </c>
      <c r="R1259" s="34">
        <v>16</v>
      </c>
      <c r="S1259" s="34">
        <v>0</v>
      </c>
    </row>
    <row r="1260" spans="1:19" ht="16.5" customHeight="1">
      <c r="A1260" s="23">
        <v>2019</v>
      </c>
      <c r="B1260" s="13" t="s">
        <v>1886</v>
      </c>
      <c r="C1260" s="13" t="s">
        <v>23</v>
      </c>
      <c r="D1260" s="13" t="s">
        <v>6702</v>
      </c>
      <c r="E1260" s="13" t="s">
        <v>1464</v>
      </c>
      <c r="F1260" s="13">
        <v>952</v>
      </c>
      <c r="G1260" s="13" t="s">
        <v>4747</v>
      </c>
      <c r="H1260" s="13" t="s">
        <v>6</v>
      </c>
      <c r="I1260" s="13" t="s">
        <v>2394</v>
      </c>
      <c r="J1260" s="13" t="s">
        <v>2943</v>
      </c>
      <c r="K1260" s="13">
        <v>8</v>
      </c>
      <c r="L1260" s="13" t="s">
        <v>2738</v>
      </c>
      <c r="M1260" s="13" t="s">
        <v>2901</v>
      </c>
      <c r="N1260" s="34">
        <v>112</v>
      </c>
      <c r="O1260" s="34">
        <v>16</v>
      </c>
      <c r="P1260" s="34">
        <v>16</v>
      </c>
      <c r="Q1260" s="34">
        <v>32</v>
      </c>
      <c r="R1260" s="34">
        <v>16</v>
      </c>
      <c r="S1260" s="34">
        <v>0</v>
      </c>
    </row>
    <row r="1261" spans="1:19" ht="16.5" customHeight="1">
      <c r="A1261" s="23">
        <v>2019</v>
      </c>
      <c r="B1261" s="13" t="s">
        <v>1886</v>
      </c>
      <c r="C1261" s="13" t="s">
        <v>23</v>
      </c>
      <c r="D1261" s="13" t="s">
        <v>6702</v>
      </c>
      <c r="E1261" s="13" t="s">
        <v>3873</v>
      </c>
      <c r="F1261" s="13">
        <v>108841</v>
      </c>
      <c r="G1261" s="13" t="s">
        <v>4747</v>
      </c>
      <c r="H1261" s="13" t="s">
        <v>6</v>
      </c>
      <c r="I1261" s="13" t="s">
        <v>2190</v>
      </c>
      <c r="J1261" s="13" t="s">
        <v>2706</v>
      </c>
      <c r="K1261" s="13" t="s">
        <v>2706</v>
      </c>
      <c r="L1261" s="13" t="s">
        <v>2738</v>
      </c>
      <c r="M1261" s="13" t="s">
        <v>5566</v>
      </c>
      <c r="N1261" s="34">
        <v>104</v>
      </c>
      <c r="O1261" s="34">
        <v>12</v>
      </c>
      <c r="P1261" s="34">
        <v>12</v>
      </c>
      <c r="Q1261" s="34">
        <v>24</v>
      </c>
      <c r="R1261" s="34">
        <v>12</v>
      </c>
      <c r="S1261" s="34">
        <v>0</v>
      </c>
    </row>
    <row r="1262" spans="1:19" ht="16.5" customHeight="1">
      <c r="A1262" s="23">
        <v>2019</v>
      </c>
      <c r="B1262" s="13" t="s">
        <v>1886</v>
      </c>
      <c r="C1262" s="13" t="s">
        <v>41</v>
      </c>
      <c r="D1262" s="13" t="s">
        <v>207</v>
      </c>
      <c r="E1262" s="13" t="s">
        <v>59</v>
      </c>
      <c r="F1262" s="13">
        <v>53471</v>
      </c>
      <c r="G1262" s="13" t="s">
        <v>4747</v>
      </c>
      <c r="H1262" s="13" t="s">
        <v>6</v>
      </c>
      <c r="I1262" s="13" t="s">
        <v>2931</v>
      </c>
      <c r="J1262" s="13" t="s">
        <v>2706</v>
      </c>
      <c r="K1262" s="13" t="s">
        <v>2706</v>
      </c>
      <c r="L1262" s="13" t="s">
        <v>2738</v>
      </c>
      <c r="M1262" s="13" t="s">
        <v>2911</v>
      </c>
      <c r="N1262" s="34">
        <v>0</v>
      </c>
      <c r="O1262" s="34">
        <v>0</v>
      </c>
      <c r="P1262" s="34">
        <v>0</v>
      </c>
      <c r="Q1262" s="34">
        <v>0</v>
      </c>
      <c r="R1262" s="34">
        <v>0</v>
      </c>
      <c r="S1262" s="34">
        <v>110</v>
      </c>
    </row>
    <row r="1263" spans="1:19" ht="16.5" customHeight="1">
      <c r="A1263" s="23">
        <v>2019</v>
      </c>
      <c r="B1263" s="13" t="s">
        <v>1886</v>
      </c>
      <c r="C1263" s="13" t="s">
        <v>41</v>
      </c>
      <c r="D1263" s="13" t="s">
        <v>205</v>
      </c>
      <c r="E1263" s="13" t="s">
        <v>42</v>
      </c>
      <c r="F1263" s="13">
        <v>7796</v>
      </c>
      <c r="G1263" s="13" t="s">
        <v>4747</v>
      </c>
      <c r="H1263" s="13" t="s">
        <v>6</v>
      </c>
      <c r="I1263" s="13" t="s">
        <v>2190</v>
      </c>
      <c r="J1263" s="13" t="s">
        <v>2706</v>
      </c>
      <c r="K1263" s="13" t="s">
        <v>2706</v>
      </c>
      <c r="L1263" s="13" t="s">
        <v>2738</v>
      </c>
      <c r="M1263" s="13" t="s">
        <v>2896</v>
      </c>
      <c r="N1263" s="34">
        <v>0</v>
      </c>
      <c r="O1263" s="34">
        <v>0</v>
      </c>
      <c r="P1263" s="34">
        <v>0</v>
      </c>
      <c r="Q1263" s="34">
        <v>0</v>
      </c>
      <c r="R1263" s="34">
        <v>0</v>
      </c>
      <c r="S1263" s="34">
        <v>28</v>
      </c>
    </row>
    <row r="1264" spans="1:19" ht="16.5" customHeight="1">
      <c r="A1264" s="23">
        <v>2019</v>
      </c>
      <c r="B1264" s="13" t="s">
        <v>1886</v>
      </c>
      <c r="C1264" s="13" t="s">
        <v>41</v>
      </c>
      <c r="D1264" s="13" t="s">
        <v>205</v>
      </c>
      <c r="E1264" s="13" t="s">
        <v>43</v>
      </c>
      <c r="F1264" s="13">
        <v>1001</v>
      </c>
      <c r="G1264" s="13" t="s">
        <v>4747</v>
      </c>
      <c r="H1264" s="13" t="s">
        <v>6</v>
      </c>
      <c r="I1264" s="13" t="s">
        <v>2190</v>
      </c>
      <c r="J1264" s="13" t="s">
        <v>2706</v>
      </c>
      <c r="K1264" s="13" t="s">
        <v>2706</v>
      </c>
      <c r="L1264" s="13" t="s">
        <v>2738</v>
      </c>
      <c r="M1264" s="13" t="s">
        <v>2895</v>
      </c>
      <c r="N1264" s="34">
        <v>0</v>
      </c>
      <c r="O1264" s="34">
        <v>0</v>
      </c>
      <c r="P1264" s="34">
        <v>0</v>
      </c>
      <c r="Q1264" s="34">
        <v>0</v>
      </c>
      <c r="R1264" s="34">
        <v>0</v>
      </c>
      <c r="S1264" s="34">
        <v>30</v>
      </c>
    </row>
    <row r="1265" spans="1:19" ht="16.5" customHeight="1">
      <c r="A1265" s="23">
        <v>2019</v>
      </c>
      <c r="B1265" s="13" t="s">
        <v>1886</v>
      </c>
      <c r="C1265" s="13" t="s">
        <v>41</v>
      </c>
      <c r="D1265" s="13" t="s">
        <v>205</v>
      </c>
      <c r="E1265" s="13" t="s">
        <v>44</v>
      </c>
      <c r="F1265" s="13">
        <v>1002</v>
      </c>
      <c r="G1265" s="13" t="s">
        <v>4747</v>
      </c>
      <c r="H1265" s="13" t="s">
        <v>6</v>
      </c>
      <c r="I1265" s="13" t="s">
        <v>2190</v>
      </c>
      <c r="J1265" s="13" t="s">
        <v>2706</v>
      </c>
      <c r="K1265" s="13" t="s">
        <v>2706</v>
      </c>
      <c r="L1265" s="13" t="s">
        <v>2738</v>
      </c>
      <c r="M1265" s="13" t="s">
        <v>5649</v>
      </c>
      <c r="N1265" s="34">
        <v>0</v>
      </c>
      <c r="O1265" s="34">
        <v>0</v>
      </c>
      <c r="P1265" s="34">
        <v>0</v>
      </c>
      <c r="Q1265" s="34">
        <v>0</v>
      </c>
      <c r="R1265" s="34">
        <v>0</v>
      </c>
      <c r="S1265" s="34">
        <v>30</v>
      </c>
    </row>
    <row r="1266" spans="1:19" ht="16.5" customHeight="1">
      <c r="A1266" s="23">
        <v>2019</v>
      </c>
      <c r="B1266" s="13" t="s">
        <v>1886</v>
      </c>
      <c r="C1266" s="13" t="s">
        <v>41</v>
      </c>
      <c r="D1266" s="13" t="s">
        <v>205</v>
      </c>
      <c r="E1266" s="13" t="s">
        <v>2637</v>
      </c>
      <c r="F1266" s="13">
        <v>108258</v>
      </c>
      <c r="G1266" s="13" t="s">
        <v>2391</v>
      </c>
      <c r="H1266" s="13" t="s">
        <v>6</v>
      </c>
      <c r="I1266" s="13" t="s">
        <v>2190</v>
      </c>
      <c r="J1266" s="13" t="s">
        <v>2706</v>
      </c>
      <c r="K1266" s="13" t="s">
        <v>2706</v>
      </c>
      <c r="L1266" s="13" t="s">
        <v>2738</v>
      </c>
      <c r="M1266" s="13" t="s">
        <v>4133</v>
      </c>
      <c r="N1266" s="34">
        <v>0</v>
      </c>
      <c r="O1266" s="34">
        <v>0</v>
      </c>
      <c r="P1266" s="34">
        <v>0</v>
      </c>
      <c r="Q1266" s="34">
        <v>0</v>
      </c>
      <c r="R1266" s="34">
        <v>0</v>
      </c>
      <c r="S1266" s="34">
        <v>29</v>
      </c>
    </row>
    <row r="1267" spans="1:19" ht="16.5" customHeight="1">
      <c r="A1267" s="23">
        <v>2019</v>
      </c>
      <c r="B1267" s="13" t="s">
        <v>1886</v>
      </c>
      <c r="C1267" s="13" t="s">
        <v>41</v>
      </c>
      <c r="D1267" s="13" t="s">
        <v>205</v>
      </c>
      <c r="E1267" s="13" t="s">
        <v>45</v>
      </c>
      <c r="F1267" s="13">
        <v>105154</v>
      </c>
      <c r="G1267" s="13" t="s">
        <v>4747</v>
      </c>
      <c r="H1267" s="13" t="s">
        <v>6</v>
      </c>
      <c r="I1267" s="13" t="s">
        <v>2190</v>
      </c>
      <c r="J1267" s="13" t="s">
        <v>2706</v>
      </c>
      <c r="K1267" s="13" t="s">
        <v>2706</v>
      </c>
      <c r="L1267" s="13" t="s">
        <v>2738</v>
      </c>
      <c r="M1267" s="13" t="s">
        <v>5567</v>
      </c>
      <c r="N1267" s="34">
        <v>0</v>
      </c>
      <c r="O1267" s="34">
        <v>0</v>
      </c>
      <c r="P1267" s="34">
        <v>0</v>
      </c>
      <c r="Q1267" s="34">
        <v>0</v>
      </c>
      <c r="R1267" s="34">
        <v>0</v>
      </c>
      <c r="S1267" s="34">
        <v>29</v>
      </c>
    </row>
    <row r="1268" spans="1:19" ht="16.5" customHeight="1">
      <c r="A1268" s="23">
        <v>2019</v>
      </c>
      <c r="B1268" s="13" t="s">
        <v>1886</v>
      </c>
      <c r="C1268" s="13" t="s">
        <v>41</v>
      </c>
      <c r="D1268" s="13" t="s">
        <v>205</v>
      </c>
      <c r="E1268" s="13" t="s">
        <v>46</v>
      </c>
      <c r="F1268" s="13">
        <v>15430</v>
      </c>
      <c r="G1268" s="13" t="s">
        <v>4747</v>
      </c>
      <c r="H1268" s="13" t="s">
        <v>6</v>
      </c>
      <c r="I1268" s="13" t="s">
        <v>2190</v>
      </c>
      <c r="J1268" s="13" t="s">
        <v>2706</v>
      </c>
      <c r="K1268" s="13" t="s">
        <v>2706</v>
      </c>
      <c r="L1268" s="13" t="s">
        <v>2738</v>
      </c>
      <c r="M1268" s="13" t="s">
        <v>2894</v>
      </c>
      <c r="N1268" s="34">
        <v>0</v>
      </c>
      <c r="O1268" s="34">
        <v>0</v>
      </c>
      <c r="P1268" s="34">
        <v>0</v>
      </c>
      <c r="Q1268" s="34">
        <v>0</v>
      </c>
      <c r="R1268" s="34">
        <v>0</v>
      </c>
      <c r="S1268" s="34">
        <v>27</v>
      </c>
    </row>
    <row r="1269" spans="1:19" ht="16.5" customHeight="1">
      <c r="A1269" s="23">
        <v>2019</v>
      </c>
      <c r="B1269" s="13" t="s">
        <v>1886</v>
      </c>
      <c r="C1269" s="13" t="s">
        <v>41</v>
      </c>
      <c r="D1269" s="13" t="s">
        <v>205</v>
      </c>
      <c r="E1269" s="13" t="s">
        <v>47</v>
      </c>
      <c r="F1269" s="13">
        <v>55101</v>
      </c>
      <c r="G1269" s="13" t="s">
        <v>3868</v>
      </c>
      <c r="H1269" s="13" t="s">
        <v>6</v>
      </c>
      <c r="I1269" s="13" t="s">
        <v>2190</v>
      </c>
      <c r="J1269" s="13" t="s">
        <v>2706</v>
      </c>
      <c r="K1269" s="13" t="s">
        <v>2706</v>
      </c>
      <c r="L1269" s="13" t="s">
        <v>2738</v>
      </c>
      <c r="M1269" s="13" t="s">
        <v>2861</v>
      </c>
      <c r="N1269" s="34">
        <v>0</v>
      </c>
      <c r="O1269" s="34">
        <v>0</v>
      </c>
      <c r="P1269" s="34">
        <v>0</v>
      </c>
      <c r="Q1269" s="34">
        <v>0</v>
      </c>
      <c r="R1269" s="34">
        <v>0</v>
      </c>
      <c r="S1269" s="34">
        <v>30</v>
      </c>
    </row>
    <row r="1270" spans="1:19" ht="16.5" customHeight="1">
      <c r="A1270" s="23">
        <v>2019</v>
      </c>
      <c r="B1270" s="13" t="s">
        <v>1886</v>
      </c>
      <c r="C1270" s="13" t="s">
        <v>41</v>
      </c>
      <c r="D1270" s="13" t="s">
        <v>205</v>
      </c>
      <c r="E1270" s="13" t="s">
        <v>47</v>
      </c>
      <c r="F1270" s="13">
        <v>1005</v>
      </c>
      <c r="G1270" s="13" t="s">
        <v>4747</v>
      </c>
      <c r="H1270" s="13" t="s">
        <v>6</v>
      </c>
      <c r="I1270" s="13" t="s">
        <v>2190</v>
      </c>
      <c r="J1270" s="13" t="s">
        <v>2706</v>
      </c>
      <c r="K1270" s="13" t="s">
        <v>2706</v>
      </c>
      <c r="L1270" s="13" t="s">
        <v>2738</v>
      </c>
      <c r="M1270" s="13" t="s">
        <v>2893</v>
      </c>
      <c r="N1270" s="34">
        <v>0</v>
      </c>
      <c r="O1270" s="34">
        <v>0</v>
      </c>
      <c r="P1270" s="34">
        <v>0</v>
      </c>
      <c r="Q1270" s="34">
        <v>0</v>
      </c>
      <c r="R1270" s="34">
        <v>0</v>
      </c>
      <c r="S1270" s="34">
        <v>25</v>
      </c>
    </row>
    <row r="1271" spans="1:19" ht="16.5" customHeight="1">
      <c r="A1271" s="23">
        <v>2019</v>
      </c>
      <c r="B1271" s="13" t="s">
        <v>1886</v>
      </c>
      <c r="C1271" s="13" t="s">
        <v>41</v>
      </c>
      <c r="D1271" s="13" t="s">
        <v>205</v>
      </c>
      <c r="E1271" s="13" t="s">
        <v>48</v>
      </c>
      <c r="F1271" s="13">
        <v>1006</v>
      </c>
      <c r="G1271" s="13" t="s">
        <v>4747</v>
      </c>
      <c r="H1271" s="13" t="s">
        <v>6</v>
      </c>
      <c r="I1271" s="13" t="s">
        <v>2190</v>
      </c>
      <c r="J1271" s="13" t="s">
        <v>2706</v>
      </c>
      <c r="K1271" s="13" t="s">
        <v>2706</v>
      </c>
      <c r="L1271" s="13" t="s">
        <v>2738</v>
      </c>
      <c r="M1271" s="13" t="s">
        <v>2892</v>
      </c>
      <c r="N1271" s="34">
        <v>0</v>
      </c>
      <c r="O1271" s="34">
        <v>0</v>
      </c>
      <c r="P1271" s="34">
        <v>0</v>
      </c>
      <c r="Q1271" s="34">
        <v>0</v>
      </c>
      <c r="R1271" s="34">
        <v>0</v>
      </c>
      <c r="S1271" s="34">
        <v>25</v>
      </c>
    </row>
    <row r="1272" spans="1:19" ht="16.5" customHeight="1">
      <c r="A1272" s="23">
        <v>2019</v>
      </c>
      <c r="B1272" s="13" t="s">
        <v>1886</v>
      </c>
      <c r="C1272" s="13" t="s">
        <v>41</v>
      </c>
      <c r="D1272" s="13" t="s">
        <v>205</v>
      </c>
      <c r="E1272" s="13" t="s">
        <v>49</v>
      </c>
      <c r="F1272" s="13">
        <v>20534</v>
      </c>
      <c r="G1272" s="13" t="s">
        <v>4747</v>
      </c>
      <c r="H1272" s="13" t="s">
        <v>6</v>
      </c>
      <c r="I1272" s="13" t="s">
        <v>2190</v>
      </c>
      <c r="J1272" s="13" t="s">
        <v>2706</v>
      </c>
      <c r="K1272" s="13" t="s">
        <v>2706</v>
      </c>
      <c r="L1272" s="13" t="s">
        <v>2738</v>
      </c>
      <c r="M1272" s="13" t="s">
        <v>5568</v>
      </c>
      <c r="N1272" s="34">
        <v>0</v>
      </c>
      <c r="O1272" s="34">
        <v>0</v>
      </c>
      <c r="P1272" s="34">
        <v>0</v>
      </c>
      <c r="Q1272" s="34">
        <v>0</v>
      </c>
      <c r="R1272" s="34">
        <v>0</v>
      </c>
      <c r="S1272" s="34">
        <v>24</v>
      </c>
    </row>
    <row r="1273" spans="1:19" ht="16.5" customHeight="1">
      <c r="A1273" s="23">
        <v>2019</v>
      </c>
      <c r="B1273" s="13" t="s">
        <v>1886</v>
      </c>
      <c r="C1273" s="13" t="s">
        <v>41</v>
      </c>
      <c r="D1273" s="13" t="s">
        <v>205</v>
      </c>
      <c r="E1273" s="13" t="s">
        <v>50</v>
      </c>
      <c r="F1273" s="13">
        <v>1003</v>
      </c>
      <c r="G1273" s="13" t="s">
        <v>4747</v>
      </c>
      <c r="H1273" s="13" t="s">
        <v>6</v>
      </c>
      <c r="I1273" s="13" t="s">
        <v>2190</v>
      </c>
      <c r="J1273" s="13" t="s">
        <v>2706</v>
      </c>
      <c r="K1273" s="13" t="s">
        <v>2706</v>
      </c>
      <c r="L1273" s="13" t="s">
        <v>2738</v>
      </c>
      <c r="M1273" s="13" t="s">
        <v>2890</v>
      </c>
      <c r="N1273" s="34">
        <v>0</v>
      </c>
      <c r="O1273" s="34">
        <v>0</v>
      </c>
      <c r="P1273" s="34">
        <v>0</v>
      </c>
      <c r="Q1273" s="34">
        <v>0</v>
      </c>
      <c r="R1273" s="34">
        <v>0</v>
      </c>
      <c r="S1273" s="34">
        <v>27</v>
      </c>
    </row>
    <row r="1274" spans="1:19" ht="16.5" customHeight="1">
      <c r="A1274" s="23">
        <v>2019</v>
      </c>
      <c r="B1274" s="13" t="s">
        <v>1886</v>
      </c>
      <c r="C1274" s="13" t="s">
        <v>41</v>
      </c>
      <c r="D1274" s="13" t="s">
        <v>205</v>
      </c>
      <c r="E1274" s="13" t="s">
        <v>52</v>
      </c>
      <c r="F1274" s="13">
        <v>3094</v>
      </c>
      <c r="G1274" s="13" t="s">
        <v>4747</v>
      </c>
      <c r="H1274" s="13" t="s">
        <v>6</v>
      </c>
      <c r="I1274" s="13" t="s">
        <v>2190</v>
      </c>
      <c r="J1274" s="13" t="s">
        <v>2706</v>
      </c>
      <c r="K1274" s="13" t="s">
        <v>2706</v>
      </c>
      <c r="L1274" s="13" t="s">
        <v>2738</v>
      </c>
      <c r="M1274" s="13" t="s">
        <v>2889</v>
      </c>
      <c r="N1274" s="34">
        <v>0</v>
      </c>
      <c r="O1274" s="34">
        <v>0</v>
      </c>
      <c r="P1274" s="34">
        <v>0</v>
      </c>
      <c r="Q1274" s="34">
        <v>0</v>
      </c>
      <c r="R1274" s="34">
        <v>0</v>
      </c>
      <c r="S1274" s="34">
        <v>30</v>
      </c>
    </row>
    <row r="1275" spans="1:19" ht="16.5" customHeight="1">
      <c r="A1275" s="23">
        <v>2019</v>
      </c>
      <c r="B1275" s="13" t="s">
        <v>1886</v>
      </c>
      <c r="C1275" s="13" t="s">
        <v>41</v>
      </c>
      <c r="D1275" s="13" t="s">
        <v>205</v>
      </c>
      <c r="E1275" s="13" t="s">
        <v>53</v>
      </c>
      <c r="F1275" s="13">
        <v>20535</v>
      </c>
      <c r="G1275" s="13" t="s">
        <v>4747</v>
      </c>
      <c r="H1275" s="13" t="s">
        <v>6</v>
      </c>
      <c r="I1275" s="13" t="s">
        <v>2190</v>
      </c>
      <c r="J1275" s="13" t="s">
        <v>2706</v>
      </c>
      <c r="K1275" s="13" t="s">
        <v>2706</v>
      </c>
      <c r="L1275" s="13" t="s">
        <v>2738</v>
      </c>
      <c r="M1275" s="13" t="s">
        <v>2888</v>
      </c>
      <c r="N1275" s="34">
        <v>0</v>
      </c>
      <c r="O1275" s="34">
        <v>0</v>
      </c>
      <c r="P1275" s="34">
        <v>0</v>
      </c>
      <c r="Q1275" s="34">
        <v>0</v>
      </c>
      <c r="R1275" s="34">
        <v>0</v>
      </c>
      <c r="S1275" s="34">
        <v>30</v>
      </c>
    </row>
    <row r="1276" spans="1:19" ht="16.5" customHeight="1">
      <c r="A1276" s="23">
        <v>2019</v>
      </c>
      <c r="B1276" s="13" t="s">
        <v>1886</v>
      </c>
      <c r="C1276" s="13" t="s">
        <v>41</v>
      </c>
      <c r="D1276" s="13" t="s">
        <v>205</v>
      </c>
      <c r="E1276" s="13" t="s">
        <v>54</v>
      </c>
      <c r="F1276" s="13">
        <v>108894</v>
      </c>
      <c r="G1276" s="13" t="s">
        <v>3895</v>
      </c>
      <c r="H1276" s="13" t="s">
        <v>6</v>
      </c>
      <c r="I1276" s="13" t="s">
        <v>2190</v>
      </c>
      <c r="J1276" s="13" t="s">
        <v>2706</v>
      </c>
      <c r="K1276" s="13" t="s">
        <v>2706</v>
      </c>
      <c r="L1276" s="13" t="s">
        <v>2738</v>
      </c>
      <c r="M1276" s="13" t="s">
        <v>5569</v>
      </c>
      <c r="N1276" s="34">
        <v>0</v>
      </c>
      <c r="O1276" s="34">
        <v>0</v>
      </c>
      <c r="P1276" s="34">
        <v>0</v>
      </c>
      <c r="Q1276" s="34">
        <v>0</v>
      </c>
      <c r="R1276" s="34">
        <v>0</v>
      </c>
      <c r="S1276" s="34">
        <v>25</v>
      </c>
    </row>
    <row r="1277" spans="1:19" ht="16.5" customHeight="1">
      <c r="A1277" s="23">
        <v>2019</v>
      </c>
      <c r="B1277" s="13" t="s">
        <v>1886</v>
      </c>
      <c r="C1277" s="13" t="s">
        <v>41</v>
      </c>
      <c r="D1277" s="13" t="s">
        <v>205</v>
      </c>
      <c r="E1277" s="13" t="s">
        <v>54</v>
      </c>
      <c r="F1277" s="13">
        <v>53061</v>
      </c>
      <c r="G1277" s="13" t="s">
        <v>4747</v>
      </c>
      <c r="H1277" s="13" t="s">
        <v>6</v>
      </c>
      <c r="I1277" s="13" t="s">
        <v>2190</v>
      </c>
      <c r="J1277" s="13" t="s">
        <v>2706</v>
      </c>
      <c r="K1277" s="13" t="s">
        <v>2706</v>
      </c>
      <c r="L1277" s="13" t="s">
        <v>2738</v>
      </c>
      <c r="M1277" s="13" t="s">
        <v>2887</v>
      </c>
      <c r="N1277" s="34">
        <v>0</v>
      </c>
      <c r="O1277" s="34">
        <v>0</v>
      </c>
      <c r="P1277" s="34">
        <v>0</v>
      </c>
      <c r="Q1277" s="34">
        <v>0</v>
      </c>
      <c r="R1277" s="34">
        <v>0</v>
      </c>
      <c r="S1277" s="34">
        <v>25</v>
      </c>
    </row>
    <row r="1278" spans="1:19" ht="16.5" customHeight="1">
      <c r="A1278" s="23">
        <v>2019</v>
      </c>
      <c r="B1278" s="13" t="s">
        <v>1886</v>
      </c>
      <c r="C1278" s="13" t="s">
        <v>41</v>
      </c>
      <c r="D1278" s="13" t="s">
        <v>206</v>
      </c>
      <c r="E1278" s="13" t="s">
        <v>55</v>
      </c>
      <c r="F1278" s="13">
        <v>104971</v>
      </c>
      <c r="G1278" s="13" t="s">
        <v>4747</v>
      </c>
      <c r="H1278" s="13" t="s">
        <v>6</v>
      </c>
      <c r="I1278" s="13" t="s">
        <v>2190</v>
      </c>
      <c r="J1278" s="13" t="s">
        <v>2706</v>
      </c>
      <c r="K1278" s="13" t="s">
        <v>2706</v>
      </c>
      <c r="L1278" s="13" t="s">
        <v>2738</v>
      </c>
      <c r="M1278" s="13" t="s">
        <v>2836</v>
      </c>
      <c r="N1278" s="34">
        <v>0</v>
      </c>
      <c r="O1278" s="34">
        <v>0</v>
      </c>
      <c r="P1278" s="34">
        <v>0</v>
      </c>
      <c r="Q1278" s="34">
        <v>0</v>
      </c>
      <c r="R1278" s="34">
        <v>0</v>
      </c>
      <c r="S1278" s="34">
        <v>50</v>
      </c>
    </row>
    <row r="1279" spans="1:19" ht="16.5" customHeight="1">
      <c r="A1279" s="23">
        <v>2019</v>
      </c>
      <c r="B1279" s="13" t="s">
        <v>1886</v>
      </c>
      <c r="C1279" s="13" t="s">
        <v>41</v>
      </c>
      <c r="D1279" s="13" t="s">
        <v>206</v>
      </c>
      <c r="E1279" s="13" t="s">
        <v>56</v>
      </c>
      <c r="F1279" s="13">
        <v>104844</v>
      </c>
      <c r="G1279" s="13" t="s">
        <v>4747</v>
      </c>
      <c r="H1279" s="13" t="s">
        <v>6</v>
      </c>
      <c r="I1279" s="13" t="s">
        <v>2190</v>
      </c>
      <c r="J1279" s="13" t="s">
        <v>2706</v>
      </c>
      <c r="K1279" s="13" t="s">
        <v>2706</v>
      </c>
      <c r="L1279" s="13" t="s">
        <v>2738</v>
      </c>
      <c r="M1279" s="13" t="s">
        <v>2834</v>
      </c>
      <c r="N1279" s="34">
        <v>0</v>
      </c>
      <c r="O1279" s="34">
        <v>0</v>
      </c>
      <c r="P1279" s="34">
        <v>0</v>
      </c>
      <c r="Q1279" s="34">
        <v>0</v>
      </c>
      <c r="R1279" s="34">
        <v>0</v>
      </c>
      <c r="S1279" s="34">
        <v>60</v>
      </c>
    </row>
    <row r="1280" spans="1:19" ht="16.5" customHeight="1">
      <c r="A1280" s="23">
        <v>2019</v>
      </c>
      <c r="B1280" s="13" t="s">
        <v>1886</v>
      </c>
      <c r="C1280" s="13" t="s">
        <v>41</v>
      </c>
      <c r="D1280" s="13" t="s">
        <v>206</v>
      </c>
      <c r="E1280" s="13" t="s">
        <v>57</v>
      </c>
      <c r="F1280" s="13">
        <v>1023</v>
      </c>
      <c r="G1280" s="13" t="s">
        <v>4747</v>
      </c>
      <c r="H1280" s="13" t="s">
        <v>6</v>
      </c>
      <c r="I1280" s="13" t="s">
        <v>2931</v>
      </c>
      <c r="J1280" s="13" t="s">
        <v>2706</v>
      </c>
      <c r="K1280" s="13" t="s">
        <v>2706</v>
      </c>
      <c r="L1280" s="13" t="s">
        <v>2738</v>
      </c>
      <c r="M1280" s="13" t="s">
        <v>5570</v>
      </c>
      <c r="N1280" s="34">
        <v>0</v>
      </c>
      <c r="O1280" s="34">
        <v>0</v>
      </c>
      <c r="P1280" s="34">
        <v>0</v>
      </c>
      <c r="Q1280" s="34">
        <v>0</v>
      </c>
      <c r="R1280" s="34">
        <v>0</v>
      </c>
      <c r="S1280" s="34">
        <v>40</v>
      </c>
    </row>
    <row r="1281" spans="1:19" ht="16.5" customHeight="1">
      <c r="A1281" s="23">
        <v>2019</v>
      </c>
      <c r="B1281" s="13" t="s">
        <v>1886</v>
      </c>
      <c r="C1281" s="13" t="s">
        <v>41</v>
      </c>
      <c r="D1281" s="13" t="s">
        <v>206</v>
      </c>
      <c r="E1281" s="13" t="s">
        <v>58</v>
      </c>
      <c r="F1281" s="13">
        <v>1026</v>
      </c>
      <c r="G1281" s="13" t="s">
        <v>4747</v>
      </c>
      <c r="H1281" s="13" t="s">
        <v>6</v>
      </c>
      <c r="I1281" s="13" t="s">
        <v>2394</v>
      </c>
      <c r="J1281" s="13" t="s">
        <v>3010</v>
      </c>
      <c r="K1281" s="13">
        <v>6</v>
      </c>
      <c r="L1281" s="13" t="s">
        <v>2738</v>
      </c>
      <c r="M1281" s="13" t="s">
        <v>5571</v>
      </c>
      <c r="N1281" s="34">
        <v>0</v>
      </c>
      <c r="O1281" s="34">
        <v>0</v>
      </c>
      <c r="P1281" s="34">
        <v>0</v>
      </c>
      <c r="Q1281" s="34">
        <v>0</v>
      </c>
      <c r="R1281" s="34">
        <v>0</v>
      </c>
      <c r="S1281" s="34">
        <v>60</v>
      </c>
    </row>
    <row r="1282" spans="1:19" ht="16.5" customHeight="1">
      <c r="A1282" s="23">
        <v>2019</v>
      </c>
      <c r="B1282" s="13" t="s">
        <v>1886</v>
      </c>
      <c r="C1282" s="13" t="s">
        <v>41</v>
      </c>
      <c r="D1282" s="13" t="s">
        <v>206</v>
      </c>
      <c r="E1282" s="13" t="s">
        <v>2733</v>
      </c>
      <c r="F1282" s="13">
        <v>107006</v>
      </c>
      <c r="G1282" s="13" t="s">
        <v>4747</v>
      </c>
      <c r="H1282" s="13" t="s">
        <v>6</v>
      </c>
      <c r="I1282" s="13" t="s">
        <v>2190</v>
      </c>
      <c r="J1282" s="13" t="s">
        <v>2706</v>
      </c>
      <c r="K1282" s="13" t="s">
        <v>2706</v>
      </c>
      <c r="L1282" s="13" t="s">
        <v>2738</v>
      </c>
      <c r="M1282" s="13" t="s">
        <v>2831</v>
      </c>
      <c r="N1282" s="34">
        <v>0</v>
      </c>
      <c r="O1282" s="34">
        <v>0</v>
      </c>
      <c r="P1282" s="34">
        <v>0</v>
      </c>
      <c r="Q1282" s="34">
        <v>0</v>
      </c>
      <c r="R1282" s="34">
        <v>0</v>
      </c>
      <c r="S1282" s="34">
        <v>49</v>
      </c>
    </row>
    <row r="1283" spans="1:19" ht="16.5" customHeight="1">
      <c r="A1283" s="23">
        <v>2019</v>
      </c>
      <c r="B1283" s="13" t="s">
        <v>1886</v>
      </c>
      <c r="C1283" s="13" t="s">
        <v>41</v>
      </c>
      <c r="D1283" s="13" t="s">
        <v>6702</v>
      </c>
      <c r="E1283" s="13" t="s">
        <v>1461</v>
      </c>
      <c r="F1283" s="13">
        <v>951</v>
      </c>
      <c r="G1283" s="13" t="s">
        <v>4747</v>
      </c>
      <c r="H1283" s="13" t="s">
        <v>6</v>
      </c>
      <c r="I1283" s="13" t="s">
        <v>2394</v>
      </c>
      <c r="J1283" s="13" t="s">
        <v>2944</v>
      </c>
      <c r="K1283" s="13">
        <v>8</v>
      </c>
      <c r="L1283" s="13"/>
      <c r="M1283" s="13"/>
      <c r="N1283" s="34">
        <v>156</v>
      </c>
      <c r="O1283" s="34">
        <v>0</v>
      </c>
      <c r="P1283" s="34">
        <v>0</v>
      </c>
      <c r="Q1283" s="34">
        <v>20</v>
      </c>
      <c r="R1283" s="34">
        <v>14</v>
      </c>
      <c r="S1283" s="34">
        <v>0</v>
      </c>
    </row>
    <row r="1284" spans="1:19" ht="16.5" customHeight="1">
      <c r="A1284" s="23">
        <v>2019</v>
      </c>
      <c r="B1284" s="13" t="s">
        <v>1886</v>
      </c>
      <c r="C1284" s="13" t="s">
        <v>60</v>
      </c>
      <c r="D1284" s="13" t="s">
        <v>205</v>
      </c>
      <c r="E1284" s="13" t="s">
        <v>61</v>
      </c>
      <c r="F1284" s="13">
        <v>105147</v>
      </c>
      <c r="G1284" s="13" t="s">
        <v>208</v>
      </c>
      <c r="H1284" s="13" t="s">
        <v>6</v>
      </c>
      <c r="I1284" s="13" t="s">
        <v>2190</v>
      </c>
      <c r="J1284" s="13" t="s">
        <v>2706</v>
      </c>
      <c r="K1284" s="13" t="s">
        <v>2706</v>
      </c>
      <c r="L1284" s="13" t="s">
        <v>2738</v>
      </c>
      <c r="M1284" s="13" t="s">
        <v>2860</v>
      </c>
      <c r="N1284" s="34">
        <v>0</v>
      </c>
      <c r="O1284" s="34">
        <v>0</v>
      </c>
      <c r="P1284" s="34">
        <v>0</v>
      </c>
      <c r="Q1284" s="34">
        <v>0</v>
      </c>
      <c r="R1284" s="34">
        <v>0</v>
      </c>
      <c r="S1284" s="34">
        <v>26</v>
      </c>
    </row>
    <row r="1285" spans="1:19" ht="16.5" customHeight="1">
      <c r="A1285" s="23">
        <v>2019</v>
      </c>
      <c r="B1285" s="13" t="s">
        <v>1886</v>
      </c>
      <c r="C1285" s="13" t="s">
        <v>60</v>
      </c>
      <c r="D1285" s="13" t="s">
        <v>205</v>
      </c>
      <c r="E1285" s="13" t="s">
        <v>61</v>
      </c>
      <c r="F1285" s="13">
        <v>53060</v>
      </c>
      <c r="G1285" s="13" t="s">
        <v>4747</v>
      </c>
      <c r="H1285" s="13" t="s">
        <v>6</v>
      </c>
      <c r="I1285" s="13" t="s">
        <v>2190</v>
      </c>
      <c r="J1285" s="13" t="s">
        <v>2706</v>
      </c>
      <c r="K1285" s="13" t="s">
        <v>2706</v>
      </c>
      <c r="L1285" s="13" t="s">
        <v>2738</v>
      </c>
      <c r="M1285" s="13" t="s">
        <v>2879</v>
      </c>
      <c r="N1285" s="34">
        <v>0</v>
      </c>
      <c r="O1285" s="34">
        <v>0</v>
      </c>
      <c r="P1285" s="34">
        <v>0</v>
      </c>
      <c r="Q1285" s="34">
        <v>0</v>
      </c>
      <c r="R1285" s="34">
        <v>0</v>
      </c>
      <c r="S1285" s="34">
        <v>26</v>
      </c>
    </row>
    <row r="1286" spans="1:19" ht="16.5" customHeight="1">
      <c r="A1286" s="23">
        <v>2019</v>
      </c>
      <c r="B1286" s="13" t="s">
        <v>1886</v>
      </c>
      <c r="C1286" s="13" t="s">
        <v>60</v>
      </c>
      <c r="D1286" s="13" t="s">
        <v>205</v>
      </c>
      <c r="E1286" s="13" t="s">
        <v>62</v>
      </c>
      <c r="F1286" s="13">
        <v>2840</v>
      </c>
      <c r="G1286" s="13" t="s">
        <v>4747</v>
      </c>
      <c r="H1286" s="13" t="s">
        <v>6</v>
      </c>
      <c r="I1286" s="13" t="s">
        <v>2190</v>
      </c>
      <c r="J1286" s="13" t="s">
        <v>2706</v>
      </c>
      <c r="K1286" s="13" t="s">
        <v>2706</v>
      </c>
      <c r="L1286" s="13" t="s">
        <v>2738</v>
      </c>
      <c r="M1286" s="13" t="s">
        <v>2745</v>
      </c>
      <c r="N1286" s="34">
        <v>0</v>
      </c>
      <c r="O1286" s="34">
        <v>0</v>
      </c>
      <c r="P1286" s="34">
        <v>0</v>
      </c>
      <c r="Q1286" s="34">
        <v>0</v>
      </c>
      <c r="R1286" s="34">
        <v>0</v>
      </c>
      <c r="S1286" s="34">
        <v>25</v>
      </c>
    </row>
    <row r="1287" spans="1:19" ht="16.5" customHeight="1">
      <c r="A1287" s="23">
        <v>2019</v>
      </c>
      <c r="B1287" s="13" t="s">
        <v>1886</v>
      </c>
      <c r="C1287" s="13" t="s">
        <v>60</v>
      </c>
      <c r="D1287" s="13" t="s">
        <v>205</v>
      </c>
      <c r="E1287" s="13" t="s">
        <v>63</v>
      </c>
      <c r="F1287" s="13">
        <v>3268</v>
      </c>
      <c r="G1287" s="13" t="s">
        <v>4747</v>
      </c>
      <c r="H1287" s="13" t="s">
        <v>6</v>
      </c>
      <c r="I1287" s="13" t="s">
        <v>2190</v>
      </c>
      <c r="J1287" s="13" t="s">
        <v>2706</v>
      </c>
      <c r="K1287" s="13" t="s">
        <v>2706</v>
      </c>
      <c r="L1287" s="13" t="s">
        <v>2738</v>
      </c>
      <c r="M1287" s="13" t="s">
        <v>2868</v>
      </c>
      <c r="N1287" s="34">
        <v>0</v>
      </c>
      <c r="O1287" s="34">
        <v>0</v>
      </c>
      <c r="P1287" s="34">
        <v>0</v>
      </c>
      <c r="Q1287" s="34">
        <v>0</v>
      </c>
      <c r="R1287" s="34">
        <v>0</v>
      </c>
      <c r="S1287" s="34">
        <v>24</v>
      </c>
    </row>
    <row r="1288" spans="1:19" ht="16.5" customHeight="1">
      <c r="A1288" s="23">
        <v>2019</v>
      </c>
      <c r="B1288" s="13" t="s">
        <v>1886</v>
      </c>
      <c r="C1288" s="13" t="s">
        <v>60</v>
      </c>
      <c r="D1288" s="13" t="s">
        <v>206</v>
      </c>
      <c r="E1288" s="13" t="s">
        <v>64</v>
      </c>
      <c r="F1288" s="13">
        <v>104367</v>
      </c>
      <c r="G1288" s="13" t="s">
        <v>4747</v>
      </c>
      <c r="H1288" s="13" t="s">
        <v>6</v>
      </c>
      <c r="I1288" s="13" t="s">
        <v>2190</v>
      </c>
      <c r="J1288" s="13" t="s">
        <v>2706</v>
      </c>
      <c r="K1288" s="13" t="s">
        <v>2706</v>
      </c>
      <c r="L1288" s="13" t="s">
        <v>2738</v>
      </c>
      <c r="M1288" s="13" t="s">
        <v>2823</v>
      </c>
      <c r="N1288" s="34">
        <v>0</v>
      </c>
      <c r="O1288" s="34">
        <v>0</v>
      </c>
      <c r="P1288" s="34">
        <v>0</v>
      </c>
      <c r="Q1288" s="34">
        <v>0</v>
      </c>
      <c r="R1288" s="34">
        <v>0</v>
      </c>
      <c r="S1288" s="34">
        <v>40</v>
      </c>
    </row>
    <row r="1289" spans="1:19" ht="16.5" customHeight="1">
      <c r="A1289" s="23">
        <v>2019</v>
      </c>
      <c r="B1289" s="13" t="s">
        <v>1886</v>
      </c>
      <c r="C1289" s="13" t="s">
        <v>60</v>
      </c>
      <c r="D1289" s="13" t="s">
        <v>206</v>
      </c>
      <c r="E1289" s="13" t="s">
        <v>65</v>
      </c>
      <c r="F1289" s="13">
        <v>7205</v>
      </c>
      <c r="G1289" s="13" t="s">
        <v>4747</v>
      </c>
      <c r="H1289" s="13" t="s">
        <v>6</v>
      </c>
      <c r="I1289" s="13" t="s">
        <v>2931</v>
      </c>
      <c r="J1289" s="13" t="s">
        <v>2706</v>
      </c>
      <c r="K1289" s="13" t="s">
        <v>2706</v>
      </c>
      <c r="L1289" s="13" t="s">
        <v>2738</v>
      </c>
      <c r="M1289" s="13" t="s">
        <v>5572</v>
      </c>
      <c r="N1289" s="34">
        <v>0</v>
      </c>
      <c r="O1289" s="34">
        <v>0</v>
      </c>
      <c r="P1289" s="34">
        <v>0</v>
      </c>
      <c r="Q1289" s="34">
        <v>0</v>
      </c>
      <c r="R1289" s="34">
        <v>0</v>
      </c>
      <c r="S1289" s="34">
        <v>40</v>
      </c>
    </row>
    <row r="1290" spans="1:19" ht="16.5" customHeight="1">
      <c r="A1290" s="23">
        <v>2019</v>
      </c>
      <c r="B1290" s="13" t="s">
        <v>1886</v>
      </c>
      <c r="C1290" s="13" t="s">
        <v>60</v>
      </c>
      <c r="D1290" s="13" t="s">
        <v>206</v>
      </c>
      <c r="E1290" s="13" t="s">
        <v>66</v>
      </c>
      <c r="F1290" s="13">
        <v>1020</v>
      </c>
      <c r="G1290" s="13" t="s">
        <v>4747</v>
      </c>
      <c r="H1290" s="13" t="s">
        <v>6</v>
      </c>
      <c r="I1290" s="13" t="s">
        <v>2931</v>
      </c>
      <c r="J1290" s="13" t="s">
        <v>2706</v>
      </c>
      <c r="K1290" s="13" t="s">
        <v>2706</v>
      </c>
      <c r="L1290" s="13" t="s">
        <v>2738</v>
      </c>
      <c r="M1290" s="13" t="s">
        <v>2821</v>
      </c>
      <c r="N1290" s="34">
        <v>0</v>
      </c>
      <c r="O1290" s="34">
        <v>0</v>
      </c>
      <c r="P1290" s="34">
        <v>0</v>
      </c>
      <c r="Q1290" s="34">
        <v>0</v>
      </c>
      <c r="R1290" s="34">
        <v>0</v>
      </c>
      <c r="S1290" s="34">
        <v>40</v>
      </c>
    </row>
    <row r="1291" spans="1:19" ht="16.5" customHeight="1">
      <c r="A1291" s="23">
        <v>2019</v>
      </c>
      <c r="B1291" s="13" t="s">
        <v>1886</v>
      </c>
      <c r="C1291" s="13" t="s">
        <v>60</v>
      </c>
      <c r="D1291" s="13" t="s">
        <v>206</v>
      </c>
      <c r="E1291" s="13" t="s">
        <v>67</v>
      </c>
      <c r="F1291" s="13">
        <v>105251</v>
      </c>
      <c r="G1291" s="13" t="s">
        <v>4747</v>
      </c>
      <c r="H1291" s="13" t="s">
        <v>6</v>
      </c>
      <c r="I1291" s="13" t="s">
        <v>2190</v>
      </c>
      <c r="J1291" s="13" t="s">
        <v>2706</v>
      </c>
      <c r="K1291" s="13" t="s">
        <v>2706</v>
      </c>
      <c r="L1291" s="13" t="s">
        <v>2738</v>
      </c>
      <c r="M1291" s="13" t="s">
        <v>2816</v>
      </c>
      <c r="N1291" s="34">
        <v>0</v>
      </c>
      <c r="O1291" s="34">
        <v>0</v>
      </c>
      <c r="P1291" s="34">
        <v>0</v>
      </c>
      <c r="Q1291" s="34">
        <v>0</v>
      </c>
      <c r="R1291" s="34">
        <v>0</v>
      </c>
      <c r="S1291" s="34">
        <v>56</v>
      </c>
    </row>
    <row r="1292" spans="1:19" ht="16.5" customHeight="1">
      <c r="A1292" s="23">
        <v>2019</v>
      </c>
      <c r="B1292" s="13" t="s">
        <v>1886</v>
      </c>
      <c r="C1292" s="13" t="s">
        <v>60</v>
      </c>
      <c r="D1292" s="13" t="s">
        <v>206</v>
      </c>
      <c r="E1292" s="13" t="s">
        <v>68</v>
      </c>
      <c r="F1292" s="13">
        <v>17477</v>
      </c>
      <c r="G1292" s="13" t="s">
        <v>4747</v>
      </c>
      <c r="H1292" s="13" t="s">
        <v>6</v>
      </c>
      <c r="I1292" s="13" t="s">
        <v>2931</v>
      </c>
      <c r="J1292" s="13" t="s">
        <v>2706</v>
      </c>
      <c r="K1292" s="13" t="s">
        <v>2706</v>
      </c>
      <c r="L1292" s="13" t="s">
        <v>2738</v>
      </c>
      <c r="M1292" s="13" t="s">
        <v>2804</v>
      </c>
      <c r="N1292" s="34">
        <v>0</v>
      </c>
      <c r="O1292" s="34">
        <v>0</v>
      </c>
      <c r="P1292" s="34">
        <v>0</v>
      </c>
      <c r="Q1292" s="34">
        <v>0</v>
      </c>
      <c r="R1292" s="34">
        <v>0</v>
      </c>
      <c r="S1292" s="34">
        <v>62</v>
      </c>
    </row>
    <row r="1293" spans="1:19" ht="16.5" customHeight="1">
      <c r="A1293" s="23">
        <v>2019</v>
      </c>
      <c r="B1293" s="13" t="s">
        <v>1886</v>
      </c>
      <c r="C1293" s="13" t="s">
        <v>60</v>
      </c>
      <c r="D1293" s="13" t="s">
        <v>206</v>
      </c>
      <c r="E1293" s="13" t="s">
        <v>69</v>
      </c>
      <c r="F1293" s="13">
        <v>1025</v>
      </c>
      <c r="G1293" s="13" t="s">
        <v>4747</v>
      </c>
      <c r="H1293" s="13" t="s">
        <v>6</v>
      </c>
      <c r="I1293" s="13" t="s">
        <v>2931</v>
      </c>
      <c r="J1293" s="13" t="s">
        <v>2706</v>
      </c>
      <c r="K1293" s="13" t="s">
        <v>2706</v>
      </c>
      <c r="L1293" s="13" t="s">
        <v>2738</v>
      </c>
      <c r="M1293" s="13" t="s">
        <v>2802</v>
      </c>
      <c r="N1293" s="34">
        <v>0</v>
      </c>
      <c r="O1293" s="34">
        <v>0</v>
      </c>
      <c r="P1293" s="34">
        <v>0</v>
      </c>
      <c r="Q1293" s="34">
        <v>0</v>
      </c>
      <c r="R1293" s="34">
        <v>0</v>
      </c>
      <c r="S1293" s="34">
        <v>47</v>
      </c>
    </row>
    <row r="1294" spans="1:19" ht="16.5" customHeight="1">
      <c r="A1294" s="23">
        <v>2019</v>
      </c>
      <c r="B1294" s="13" t="s">
        <v>1886</v>
      </c>
      <c r="C1294" s="13" t="s">
        <v>60</v>
      </c>
      <c r="D1294" s="13" t="s">
        <v>6702</v>
      </c>
      <c r="E1294" s="13" t="s">
        <v>1458</v>
      </c>
      <c r="F1294" s="13">
        <v>3078</v>
      </c>
      <c r="G1294" s="13" t="s">
        <v>4747</v>
      </c>
      <c r="H1294" s="13" t="s">
        <v>6</v>
      </c>
      <c r="I1294" s="13" t="s">
        <v>2394</v>
      </c>
      <c r="J1294" s="13" t="s">
        <v>2945</v>
      </c>
      <c r="K1294" s="13">
        <v>6</v>
      </c>
      <c r="L1294" s="13"/>
      <c r="M1294" s="13"/>
      <c r="N1294" s="34">
        <v>109</v>
      </c>
      <c r="O1294" s="34">
        <v>24</v>
      </c>
      <c r="P1294" s="34">
        <v>16</v>
      </c>
      <c r="Q1294" s="34">
        <v>40</v>
      </c>
      <c r="R1294" s="34">
        <v>16</v>
      </c>
      <c r="S1294" s="34">
        <v>0</v>
      </c>
    </row>
    <row r="1295" spans="1:19" ht="16.5" customHeight="1">
      <c r="A1295" s="23">
        <v>2019</v>
      </c>
      <c r="B1295" s="13" t="s">
        <v>1886</v>
      </c>
      <c r="C1295" s="13" t="s">
        <v>60</v>
      </c>
      <c r="D1295" s="13" t="s">
        <v>6702</v>
      </c>
      <c r="E1295" s="13" t="s">
        <v>1477</v>
      </c>
      <c r="F1295" s="13">
        <v>90844</v>
      </c>
      <c r="G1295" s="13" t="s">
        <v>4747</v>
      </c>
      <c r="H1295" s="13" t="s">
        <v>6</v>
      </c>
      <c r="I1295" s="13" t="s">
        <v>2931</v>
      </c>
      <c r="J1295" s="13" t="s">
        <v>2706</v>
      </c>
      <c r="K1295" s="13" t="s">
        <v>2706</v>
      </c>
      <c r="L1295" s="13" t="s">
        <v>2738</v>
      </c>
      <c r="M1295" s="13" t="s">
        <v>2786</v>
      </c>
      <c r="N1295" s="34">
        <v>113</v>
      </c>
      <c r="O1295" s="34">
        <v>24</v>
      </c>
      <c r="P1295" s="34">
        <v>16</v>
      </c>
      <c r="Q1295" s="34">
        <v>40</v>
      </c>
      <c r="R1295" s="34">
        <v>16</v>
      </c>
      <c r="S1295" s="34">
        <v>0</v>
      </c>
    </row>
    <row r="1296" spans="1:19" ht="16.5" customHeight="1">
      <c r="A1296" s="23">
        <v>2019</v>
      </c>
      <c r="B1296" s="13" t="s">
        <v>1886</v>
      </c>
      <c r="C1296" s="13" t="s">
        <v>70</v>
      </c>
      <c r="D1296" s="13" t="s">
        <v>207</v>
      </c>
      <c r="E1296" s="13" t="s">
        <v>75</v>
      </c>
      <c r="F1296" s="13">
        <v>54104</v>
      </c>
      <c r="G1296" s="13" t="s">
        <v>4747</v>
      </c>
      <c r="H1296" s="13" t="s">
        <v>6</v>
      </c>
      <c r="I1296" s="13" t="s">
        <v>2931</v>
      </c>
      <c r="J1296" s="13" t="s">
        <v>2706</v>
      </c>
      <c r="K1296" s="13" t="s">
        <v>2706</v>
      </c>
      <c r="L1296" s="13" t="s">
        <v>2738</v>
      </c>
      <c r="M1296" s="13" t="s">
        <v>2910</v>
      </c>
      <c r="N1296" s="34">
        <v>0</v>
      </c>
      <c r="O1296" s="34">
        <v>0</v>
      </c>
      <c r="P1296" s="34">
        <v>0</v>
      </c>
      <c r="Q1296" s="34">
        <v>0</v>
      </c>
      <c r="R1296" s="34">
        <v>0</v>
      </c>
      <c r="S1296" s="34">
        <v>103</v>
      </c>
    </row>
    <row r="1297" spans="1:19" ht="16.5" customHeight="1">
      <c r="A1297" s="23">
        <v>2019</v>
      </c>
      <c r="B1297" s="13" t="s">
        <v>1886</v>
      </c>
      <c r="C1297" s="13" t="s">
        <v>70</v>
      </c>
      <c r="D1297" s="13" t="s">
        <v>205</v>
      </c>
      <c r="E1297" s="13" t="s">
        <v>71</v>
      </c>
      <c r="F1297" s="13">
        <v>106029</v>
      </c>
      <c r="G1297" s="13" t="s">
        <v>4747</v>
      </c>
      <c r="H1297" s="13" t="s">
        <v>6</v>
      </c>
      <c r="I1297" s="13" t="s">
        <v>2190</v>
      </c>
      <c r="J1297" s="13" t="s">
        <v>2706</v>
      </c>
      <c r="K1297" s="13" t="s">
        <v>2706</v>
      </c>
      <c r="L1297" s="13" t="s">
        <v>2738</v>
      </c>
      <c r="M1297" s="13" t="s">
        <v>2876</v>
      </c>
      <c r="N1297" s="34">
        <v>0</v>
      </c>
      <c r="O1297" s="34">
        <v>0</v>
      </c>
      <c r="P1297" s="34">
        <v>0</v>
      </c>
      <c r="Q1297" s="34">
        <v>0</v>
      </c>
      <c r="R1297" s="34">
        <v>0</v>
      </c>
      <c r="S1297" s="34">
        <v>24</v>
      </c>
    </row>
    <row r="1298" spans="1:19" ht="16.5" customHeight="1">
      <c r="A1298" s="23">
        <v>2019</v>
      </c>
      <c r="B1298" s="13" t="s">
        <v>1886</v>
      </c>
      <c r="C1298" s="13" t="s">
        <v>70</v>
      </c>
      <c r="D1298" s="13" t="s">
        <v>206</v>
      </c>
      <c r="E1298" s="13" t="s">
        <v>2634</v>
      </c>
      <c r="F1298" s="13">
        <v>106763</v>
      </c>
      <c r="G1298" s="13" t="s">
        <v>3870</v>
      </c>
      <c r="H1298" s="13" t="s">
        <v>6</v>
      </c>
      <c r="I1298" s="13" t="s">
        <v>2190</v>
      </c>
      <c r="J1298" s="13" t="s">
        <v>2706</v>
      </c>
      <c r="K1298" s="13" t="s">
        <v>2706</v>
      </c>
      <c r="L1298" s="13" t="s">
        <v>2738</v>
      </c>
      <c r="M1298" s="13" t="s">
        <v>2824</v>
      </c>
      <c r="N1298" s="34">
        <v>0</v>
      </c>
      <c r="O1298" s="34">
        <v>0</v>
      </c>
      <c r="P1298" s="34">
        <v>0</v>
      </c>
      <c r="Q1298" s="34">
        <v>0</v>
      </c>
      <c r="R1298" s="34">
        <v>0</v>
      </c>
      <c r="S1298" s="34">
        <v>42</v>
      </c>
    </row>
    <row r="1299" spans="1:19" ht="16.5" customHeight="1">
      <c r="A1299" s="23">
        <v>2019</v>
      </c>
      <c r="B1299" s="13" t="s">
        <v>1886</v>
      </c>
      <c r="C1299" s="13" t="s">
        <v>70</v>
      </c>
      <c r="D1299" s="13" t="s">
        <v>206</v>
      </c>
      <c r="E1299" s="13" t="s">
        <v>2634</v>
      </c>
      <c r="F1299" s="13">
        <v>107708</v>
      </c>
      <c r="G1299" s="13" t="s">
        <v>4747</v>
      </c>
      <c r="H1299" s="13" t="s">
        <v>6</v>
      </c>
      <c r="I1299" s="13" t="s">
        <v>2190</v>
      </c>
      <c r="J1299" s="13" t="s">
        <v>2706</v>
      </c>
      <c r="K1299" s="13" t="s">
        <v>2706</v>
      </c>
      <c r="L1299" s="13" t="s">
        <v>2738</v>
      </c>
      <c r="M1299" s="13" t="s">
        <v>5650</v>
      </c>
      <c r="N1299" s="34">
        <v>0</v>
      </c>
      <c r="O1299" s="34">
        <v>0</v>
      </c>
      <c r="P1299" s="34">
        <v>0</v>
      </c>
      <c r="Q1299" s="34">
        <v>0</v>
      </c>
      <c r="R1299" s="34">
        <v>0</v>
      </c>
      <c r="S1299" s="34">
        <v>42</v>
      </c>
    </row>
    <row r="1300" spans="1:19" ht="16.5" customHeight="1">
      <c r="A1300" s="23">
        <v>2019</v>
      </c>
      <c r="B1300" s="13" t="s">
        <v>1886</v>
      </c>
      <c r="C1300" s="13" t="s">
        <v>70</v>
      </c>
      <c r="D1300" s="13" t="s">
        <v>206</v>
      </c>
      <c r="E1300" s="13" t="s">
        <v>72</v>
      </c>
      <c r="F1300" s="13">
        <v>52666</v>
      </c>
      <c r="G1300" s="13" t="s">
        <v>4747</v>
      </c>
      <c r="H1300" s="13" t="s">
        <v>6</v>
      </c>
      <c r="I1300" s="13" t="s">
        <v>2931</v>
      </c>
      <c r="J1300" s="13" t="s">
        <v>2706</v>
      </c>
      <c r="K1300" s="13" t="s">
        <v>2706</v>
      </c>
      <c r="L1300" s="13" t="s">
        <v>2738</v>
      </c>
      <c r="M1300" s="13" t="s">
        <v>5573</v>
      </c>
      <c r="N1300" s="34">
        <v>0</v>
      </c>
      <c r="O1300" s="34">
        <v>0</v>
      </c>
      <c r="P1300" s="34">
        <v>0</v>
      </c>
      <c r="Q1300" s="34">
        <v>0</v>
      </c>
      <c r="R1300" s="34">
        <v>0</v>
      </c>
      <c r="S1300" s="34">
        <v>45</v>
      </c>
    </row>
    <row r="1301" spans="1:19" ht="16.5" customHeight="1">
      <c r="A1301" s="23">
        <v>2019</v>
      </c>
      <c r="B1301" s="13" t="s">
        <v>1886</v>
      </c>
      <c r="C1301" s="13" t="s">
        <v>70</v>
      </c>
      <c r="D1301" s="13" t="s">
        <v>206</v>
      </c>
      <c r="E1301" s="13" t="s">
        <v>3883</v>
      </c>
      <c r="F1301" s="13">
        <v>107963</v>
      </c>
      <c r="G1301" s="13" t="s">
        <v>4747</v>
      </c>
      <c r="H1301" s="13" t="s">
        <v>195</v>
      </c>
      <c r="I1301" s="13" t="s">
        <v>2190</v>
      </c>
      <c r="J1301" s="13" t="s">
        <v>2706</v>
      </c>
      <c r="K1301" s="13" t="s">
        <v>2706</v>
      </c>
      <c r="L1301" s="13" t="s">
        <v>2738</v>
      </c>
      <c r="M1301" s="13" t="s">
        <v>5574</v>
      </c>
      <c r="N1301" s="34">
        <v>0</v>
      </c>
      <c r="O1301" s="34">
        <v>0</v>
      </c>
      <c r="P1301" s="34">
        <v>0</v>
      </c>
      <c r="Q1301" s="34">
        <v>0</v>
      </c>
      <c r="R1301" s="34">
        <v>0</v>
      </c>
      <c r="S1301" s="34">
        <v>40</v>
      </c>
    </row>
    <row r="1302" spans="1:19" ht="16.5" customHeight="1">
      <c r="A1302" s="23">
        <v>2019</v>
      </c>
      <c r="B1302" s="13" t="s">
        <v>1886</v>
      </c>
      <c r="C1302" s="13" t="s">
        <v>70</v>
      </c>
      <c r="D1302" s="13" t="s">
        <v>206</v>
      </c>
      <c r="E1302" s="13" t="s">
        <v>73</v>
      </c>
      <c r="F1302" s="13">
        <v>1018</v>
      </c>
      <c r="G1302" s="13" t="s">
        <v>4747</v>
      </c>
      <c r="H1302" s="13" t="s">
        <v>6</v>
      </c>
      <c r="I1302" s="13" t="s">
        <v>2931</v>
      </c>
      <c r="J1302" s="13" t="s">
        <v>2706</v>
      </c>
      <c r="K1302" s="13" t="s">
        <v>2706</v>
      </c>
      <c r="L1302" s="13" t="s">
        <v>2738</v>
      </c>
      <c r="M1302" s="13" t="s">
        <v>5575</v>
      </c>
      <c r="N1302" s="34">
        <v>0</v>
      </c>
      <c r="O1302" s="34">
        <v>0</v>
      </c>
      <c r="P1302" s="34">
        <v>0</v>
      </c>
      <c r="Q1302" s="34">
        <v>0</v>
      </c>
      <c r="R1302" s="34">
        <v>0</v>
      </c>
      <c r="S1302" s="34">
        <v>44</v>
      </c>
    </row>
    <row r="1303" spans="1:19" ht="16.5" customHeight="1">
      <c r="A1303" s="23">
        <v>2019</v>
      </c>
      <c r="B1303" s="13" t="s">
        <v>1886</v>
      </c>
      <c r="C1303" s="13" t="s">
        <v>70</v>
      </c>
      <c r="D1303" s="13" t="s">
        <v>206</v>
      </c>
      <c r="E1303" s="13" t="s">
        <v>74</v>
      </c>
      <c r="F1303" s="13">
        <v>1029</v>
      </c>
      <c r="G1303" s="13" t="s">
        <v>4747</v>
      </c>
      <c r="H1303" s="13" t="s">
        <v>6</v>
      </c>
      <c r="I1303" s="13" t="s">
        <v>2931</v>
      </c>
      <c r="J1303" s="13" t="s">
        <v>2706</v>
      </c>
      <c r="K1303" s="13" t="s">
        <v>2706</v>
      </c>
      <c r="L1303" s="13" t="s">
        <v>2738</v>
      </c>
      <c r="M1303" s="13" t="s">
        <v>5576</v>
      </c>
      <c r="N1303" s="34">
        <v>0</v>
      </c>
      <c r="O1303" s="34">
        <v>0</v>
      </c>
      <c r="P1303" s="34">
        <v>0</v>
      </c>
      <c r="Q1303" s="34">
        <v>0</v>
      </c>
      <c r="R1303" s="34">
        <v>0</v>
      </c>
      <c r="S1303" s="34">
        <v>55</v>
      </c>
    </row>
    <row r="1304" spans="1:19" ht="16.5" customHeight="1">
      <c r="A1304" s="23">
        <v>2019</v>
      </c>
      <c r="B1304" s="13" t="s">
        <v>1886</v>
      </c>
      <c r="C1304" s="13" t="s">
        <v>70</v>
      </c>
      <c r="D1304" s="13" t="s">
        <v>6702</v>
      </c>
      <c r="E1304" s="13" t="s">
        <v>577</v>
      </c>
      <c r="F1304" s="13">
        <v>20476</v>
      </c>
      <c r="G1304" s="13" t="s">
        <v>4747</v>
      </c>
      <c r="H1304" s="13" t="s">
        <v>6</v>
      </c>
      <c r="I1304" s="13" t="s">
        <v>2394</v>
      </c>
      <c r="J1304" s="13" t="s">
        <v>2977</v>
      </c>
      <c r="K1304" s="13">
        <v>4</v>
      </c>
      <c r="L1304" s="13"/>
      <c r="M1304" s="13"/>
      <c r="N1304" s="34">
        <v>105</v>
      </c>
      <c r="O1304" s="34">
        <v>15</v>
      </c>
      <c r="P1304" s="34">
        <v>15</v>
      </c>
      <c r="Q1304" s="34">
        <v>30</v>
      </c>
      <c r="R1304" s="34">
        <v>15</v>
      </c>
      <c r="S1304" s="34">
        <v>0</v>
      </c>
    </row>
    <row r="1305" spans="1:19" ht="16.5" customHeight="1">
      <c r="A1305" s="23">
        <v>2019</v>
      </c>
      <c r="B1305" s="13" t="s">
        <v>1886</v>
      </c>
      <c r="C1305" s="13" t="s">
        <v>70</v>
      </c>
      <c r="D1305" s="13" t="s">
        <v>6702</v>
      </c>
      <c r="E1305" s="13" t="s">
        <v>1466</v>
      </c>
      <c r="F1305" s="13">
        <v>958</v>
      </c>
      <c r="G1305" s="13" t="s">
        <v>4747</v>
      </c>
      <c r="H1305" s="13" t="s">
        <v>6</v>
      </c>
      <c r="I1305" s="13" t="s">
        <v>2394</v>
      </c>
      <c r="J1305" s="13" t="s">
        <v>2946</v>
      </c>
      <c r="K1305" s="13">
        <v>8</v>
      </c>
      <c r="L1305" s="13" t="s">
        <v>2738</v>
      </c>
      <c r="M1305" s="13" t="s">
        <v>2866</v>
      </c>
      <c r="N1305" s="34">
        <v>98</v>
      </c>
      <c r="O1305" s="34">
        <v>0</v>
      </c>
      <c r="P1305" s="34">
        <v>0</v>
      </c>
      <c r="Q1305" s="34">
        <v>28</v>
      </c>
      <c r="R1305" s="34">
        <v>14</v>
      </c>
      <c r="S1305" s="34">
        <v>0</v>
      </c>
    </row>
    <row r="1306" spans="1:19" ht="16.5" customHeight="1">
      <c r="A1306" s="23">
        <v>2019</v>
      </c>
      <c r="B1306" s="13" t="s">
        <v>1886</v>
      </c>
      <c r="C1306" s="13" t="s">
        <v>70</v>
      </c>
      <c r="D1306" s="13" t="s">
        <v>6702</v>
      </c>
      <c r="E1306" s="13" t="s">
        <v>1469</v>
      </c>
      <c r="F1306" s="13">
        <v>956</v>
      </c>
      <c r="G1306" s="13" t="s">
        <v>4747</v>
      </c>
      <c r="H1306" s="13" t="s">
        <v>6</v>
      </c>
      <c r="I1306" s="13" t="s">
        <v>2394</v>
      </c>
      <c r="J1306" s="13" t="s">
        <v>2990</v>
      </c>
      <c r="K1306" s="13">
        <v>8</v>
      </c>
      <c r="L1306" s="13"/>
      <c r="M1306" s="13"/>
      <c r="N1306" s="34">
        <v>103</v>
      </c>
      <c r="O1306" s="34">
        <v>12</v>
      </c>
      <c r="P1306" s="34">
        <v>10</v>
      </c>
      <c r="Q1306" s="34">
        <v>22</v>
      </c>
      <c r="R1306" s="34">
        <v>15</v>
      </c>
      <c r="S1306" s="34">
        <v>0</v>
      </c>
    </row>
    <row r="1307" spans="1:19" ht="16.5" customHeight="1">
      <c r="A1307" s="23">
        <v>2019</v>
      </c>
      <c r="B1307" s="13" t="s">
        <v>1886</v>
      </c>
      <c r="C1307" s="13" t="s">
        <v>70</v>
      </c>
      <c r="D1307" s="13" t="s">
        <v>6702</v>
      </c>
      <c r="E1307" s="13" t="s">
        <v>1478</v>
      </c>
      <c r="F1307" s="13">
        <v>20611</v>
      </c>
      <c r="G1307" s="13" t="s">
        <v>4747</v>
      </c>
      <c r="H1307" s="13" t="s">
        <v>6</v>
      </c>
      <c r="I1307" s="13" t="s">
        <v>2394</v>
      </c>
      <c r="J1307" s="13" t="s">
        <v>2978</v>
      </c>
      <c r="K1307" s="13">
        <v>6</v>
      </c>
      <c r="L1307" s="13"/>
      <c r="M1307" s="13"/>
      <c r="N1307" s="34">
        <v>105</v>
      </c>
      <c r="O1307" s="34">
        <v>15</v>
      </c>
      <c r="P1307" s="34">
        <v>15</v>
      </c>
      <c r="Q1307" s="34">
        <v>30</v>
      </c>
      <c r="R1307" s="34">
        <v>15</v>
      </c>
      <c r="S1307" s="34">
        <v>0</v>
      </c>
    </row>
    <row r="1308" spans="1:19" ht="16.5" customHeight="1">
      <c r="A1308" s="23">
        <v>2019</v>
      </c>
      <c r="B1308" s="13" t="s">
        <v>1886</v>
      </c>
      <c r="C1308" s="13" t="s">
        <v>76</v>
      </c>
      <c r="D1308" s="13" t="s">
        <v>207</v>
      </c>
      <c r="E1308" s="13" t="s">
        <v>5697</v>
      </c>
      <c r="F1308" s="13">
        <v>107417</v>
      </c>
      <c r="G1308" s="13" t="s">
        <v>4747</v>
      </c>
      <c r="H1308" s="13" t="s">
        <v>6</v>
      </c>
      <c r="I1308" s="13" t="s">
        <v>2931</v>
      </c>
      <c r="J1308" s="13" t="s">
        <v>2706</v>
      </c>
      <c r="K1308" s="13" t="s">
        <v>2706</v>
      </c>
      <c r="L1308" s="13" t="s">
        <v>2738</v>
      </c>
      <c r="M1308" s="13" t="s">
        <v>2909</v>
      </c>
      <c r="N1308" s="34">
        <v>0</v>
      </c>
      <c r="O1308" s="34">
        <v>0</v>
      </c>
      <c r="P1308" s="34">
        <v>0</v>
      </c>
      <c r="Q1308" s="34">
        <v>0</v>
      </c>
      <c r="R1308" s="34">
        <v>0</v>
      </c>
      <c r="S1308" s="34">
        <v>94</v>
      </c>
    </row>
    <row r="1309" spans="1:19" ht="16.5" customHeight="1">
      <c r="A1309" s="23">
        <v>2019</v>
      </c>
      <c r="B1309" s="13" t="s">
        <v>1886</v>
      </c>
      <c r="C1309" s="13" t="s">
        <v>76</v>
      </c>
      <c r="D1309" s="13" t="s">
        <v>205</v>
      </c>
      <c r="E1309" s="13" t="s">
        <v>78</v>
      </c>
      <c r="F1309" s="13">
        <v>15653</v>
      </c>
      <c r="G1309" s="13" t="s">
        <v>4747</v>
      </c>
      <c r="H1309" s="13" t="s">
        <v>6</v>
      </c>
      <c r="I1309" s="13" t="s">
        <v>2190</v>
      </c>
      <c r="J1309" s="13" t="s">
        <v>2706</v>
      </c>
      <c r="K1309" s="13" t="s">
        <v>2706</v>
      </c>
      <c r="L1309" s="13" t="s">
        <v>2738</v>
      </c>
      <c r="M1309" s="13" t="s">
        <v>5577</v>
      </c>
      <c r="N1309" s="34">
        <v>0</v>
      </c>
      <c r="O1309" s="34">
        <v>0</v>
      </c>
      <c r="P1309" s="34">
        <v>0</v>
      </c>
      <c r="Q1309" s="34">
        <v>0</v>
      </c>
      <c r="R1309" s="34">
        <v>0</v>
      </c>
      <c r="S1309" s="34">
        <v>30</v>
      </c>
    </row>
    <row r="1310" spans="1:19" ht="16.5" customHeight="1">
      <c r="A1310" s="23">
        <v>2019</v>
      </c>
      <c r="B1310" s="13" t="s">
        <v>1886</v>
      </c>
      <c r="C1310" s="13" t="s">
        <v>76</v>
      </c>
      <c r="D1310" s="13" t="s">
        <v>205</v>
      </c>
      <c r="E1310" s="13" t="s">
        <v>79</v>
      </c>
      <c r="F1310" s="13">
        <v>2688</v>
      </c>
      <c r="G1310" s="13" t="s">
        <v>4747</v>
      </c>
      <c r="H1310" s="13" t="s">
        <v>6</v>
      </c>
      <c r="I1310" s="13" t="s">
        <v>2190</v>
      </c>
      <c r="J1310" s="13" t="s">
        <v>2706</v>
      </c>
      <c r="K1310" s="13" t="s">
        <v>2706</v>
      </c>
      <c r="L1310" s="13" t="s">
        <v>2738</v>
      </c>
      <c r="M1310" s="13" t="s">
        <v>5578</v>
      </c>
      <c r="N1310" s="34">
        <v>0</v>
      </c>
      <c r="O1310" s="34">
        <v>0</v>
      </c>
      <c r="P1310" s="34">
        <v>0</v>
      </c>
      <c r="Q1310" s="34">
        <v>0</v>
      </c>
      <c r="R1310" s="34">
        <v>0</v>
      </c>
      <c r="S1310" s="34">
        <v>30</v>
      </c>
    </row>
    <row r="1311" spans="1:19" ht="16.5" customHeight="1">
      <c r="A1311" s="23">
        <v>2019</v>
      </c>
      <c r="B1311" s="13" t="s">
        <v>1886</v>
      </c>
      <c r="C1311" s="13" t="s">
        <v>76</v>
      </c>
      <c r="D1311" s="13" t="s">
        <v>206</v>
      </c>
      <c r="E1311" s="13" t="s">
        <v>80</v>
      </c>
      <c r="F1311" s="13" t="s">
        <v>5484</v>
      </c>
      <c r="G1311" s="13" t="s">
        <v>4747</v>
      </c>
      <c r="H1311" s="13" t="s">
        <v>6</v>
      </c>
      <c r="I1311" s="13" t="s">
        <v>2190</v>
      </c>
      <c r="J1311" s="13" t="s">
        <v>2706</v>
      </c>
      <c r="K1311" s="13" t="s">
        <v>2706</v>
      </c>
      <c r="L1311" s="13" t="s">
        <v>2738</v>
      </c>
      <c r="M1311" s="13" t="s">
        <v>2845</v>
      </c>
      <c r="N1311" s="34">
        <v>0</v>
      </c>
      <c r="O1311" s="34">
        <v>0</v>
      </c>
      <c r="P1311" s="34">
        <v>0</v>
      </c>
      <c r="Q1311" s="34">
        <v>0</v>
      </c>
      <c r="R1311" s="34">
        <v>0</v>
      </c>
      <c r="S1311" s="34">
        <v>45</v>
      </c>
    </row>
    <row r="1312" spans="1:19" ht="16.5" customHeight="1">
      <c r="A1312" s="23">
        <v>2019</v>
      </c>
      <c r="B1312" s="13" t="s">
        <v>1886</v>
      </c>
      <c r="C1312" s="13" t="s">
        <v>76</v>
      </c>
      <c r="D1312" s="13" t="s">
        <v>206</v>
      </c>
      <c r="E1312" s="13" t="s">
        <v>80</v>
      </c>
      <c r="F1312" s="13" t="s">
        <v>5376</v>
      </c>
      <c r="G1312" s="13" t="s">
        <v>2391</v>
      </c>
      <c r="H1312" s="13" t="s">
        <v>6</v>
      </c>
      <c r="I1312" s="13" t="s">
        <v>2190</v>
      </c>
      <c r="J1312" s="13" t="s">
        <v>2706</v>
      </c>
      <c r="K1312" s="13" t="s">
        <v>2706</v>
      </c>
      <c r="L1312" s="13" t="s">
        <v>2738</v>
      </c>
      <c r="M1312" s="13" t="s">
        <v>3953</v>
      </c>
      <c r="N1312" s="34">
        <v>0</v>
      </c>
      <c r="O1312" s="34">
        <v>0</v>
      </c>
      <c r="P1312" s="34">
        <v>0</v>
      </c>
      <c r="Q1312" s="34">
        <v>0</v>
      </c>
      <c r="R1312" s="34">
        <v>0</v>
      </c>
      <c r="S1312" s="34">
        <v>45</v>
      </c>
    </row>
    <row r="1313" spans="1:19" ht="16.5" customHeight="1">
      <c r="A1313" s="23">
        <v>2019</v>
      </c>
      <c r="B1313" s="13" t="s">
        <v>1886</v>
      </c>
      <c r="C1313" s="13" t="s">
        <v>76</v>
      </c>
      <c r="D1313" s="13" t="s">
        <v>206</v>
      </c>
      <c r="E1313" s="13" t="s">
        <v>81</v>
      </c>
      <c r="F1313" s="13">
        <v>1019</v>
      </c>
      <c r="G1313" s="13" t="s">
        <v>4747</v>
      </c>
      <c r="H1313" s="13" t="s">
        <v>6</v>
      </c>
      <c r="I1313" s="13" t="s">
        <v>2394</v>
      </c>
      <c r="J1313" s="13" t="s">
        <v>5516</v>
      </c>
      <c r="K1313" s="13">
        <v>6</v>
      </c>
      <c r="L1313" s="13"/>
      <c r="M1313" s="13"/>
      <c r="N1313" s="34">
        <v>0</v>
      </c>
      <c r="O1313" s="34">
        <v>0</v>
      </c>
      <c r="P1313" s="34">
        <v>0</v>
      </c>
      <c r="Q1313" s="34">
        <v>0</v>
      </c>
      <c r="R1313" s="34">
        <v>0</v>
      </c>
      <c r="S1313" s="34">
        <v>43</v>
      </c>
    </row>
    <row r="1314" spans="1:19" ht="16.5" customHeight="1">
      <c r="A1314" s="23">
        <v>2019</v>
      </c>
      <c r="B1314" s="13" t="s">
        <v>1886</v>
      </c>
      <c r="C1314" s="13" t="s">
        <v>76</v>
      </c>
      <c r="D1314" s="13" t="s">
        <v>206</v>
      </c>
      <c r="E1314" s="13" t="s">
        <v>2633</v>
      </c>
      <c r="F1314" s="13">
        <v>101676</v>
      </c>
      <c r="G1314" s="13" t="s">
        <v>4747</v>
      </c>
      <c r="H1314" s="13" t="s">
        <v>6</v>
      </c>
      <c r="I1314" s="13" t="s">
        <v>2190</v>
      </c>
      <c r="J1314" s="13" t="s">
        <v>2706</v>
      </c>
      <c r="K1314" s="13" t="s">
        <v>2706</v>
      </c>
      <c r="L1314" s="13" t="s">
        <v>2738</v>
      </c>
      <c r="M1314" s="13" t="s">
        <v>2810</v>
      </c>
      <c r="N1314" s="34">
        <v>0</v>
      </c>
      <c r="O1314" s="34">
        <v>0</v>
      </c>
      <c r="P1314" s="34">
        <v>0</v>
      </c>
      <c r="Q1314" s="34">
        <v>0</v>
      </c>
      <c r="R1314" s="34">
        <v>0</v>
      </c>
      <c r="S1314" s="34">
        <v>47</v>
      </c>
    </row>
    <row r="1315" spans="1:19" ht="16.5" customHeight="1">
      <c r="A1315" s="23">
        <v>2019</v>
      </c>
      <c r="B1315" s="13" t="s">
        <v>1886</v>
      </c>
      <c r="C1315" s="13" t="s">
        <v>76</v>
      </c>
      <c r="D1315" s="13" t="s">
        <v>206</v>
      </c>
      <c r="E1315" s="13" t="s">
        <v>3877</v>
      </c>
      <c r="F1315" s="13">
        <v>107961</v>
      </c>
      <c r="G1315" s="13" t="s">
        <v>4747</v>
      </c>
      <c r="H1315" s="13" t="s">
        <v>6</v>
      </c>
      <c r="I1315" s="13" t="s">
        <v>2190</v>
      </c>
      <c r="J1315" s="13" t="s">
        <v>2706</v>
      </c>
      <c r="K1315" s="13" t="s">
        <v>2706</v>
      </c>
      <c r="L1315" s="13" t="s">
        <v>2738</v>
      </c>
      <c r="M1315" s="13" t="s">
        <v>5579</v>
      </c>
      <c r="N1315" s="34">
        <v>0</v>
      </c>
      <c r="O1315" s="34">
        <v>0</v>
      </c>
      <c r="P1315" s="34">
        <v>0</v>
      </c>
      <c r="Q1315" s="34">
        <v>0</v>
      </c>
      <c r="R1315" s="34">
        <v>0</v>
      </c>
      <c r="S1315" s="34">
        <v>40</v>
      </c>
    </row>
    <row r="1316" spans="1:19" ht="16.5" customHeight="1">
      <c r="A1316" s="23">
        <v>2019</v>
      </c>
      <c r="B1316" s="13" t="s">
        <v>1886</v>
      </c>
      <c r="C1316" s="13" t="s">
        <v>76</v>
      </c>
      <c r="D1316" s="13" t="s">
        <v>6702</v>
      </c>
      <c r="E1316" s="13" t="s">
        <v>2395</v>
      </c>
      <c r="F1316" s="13">
        <v>17769</v>
      </c>
      <c r="G1316" s="13" t="s">
        <v>4747</v>
      </c>
      <c r="H1316" s="13" t="s">
        <v>6</v>
      </c>
      <c r="I1316" s="13" t="s">
        <v>2394</v>
      </c>
      <c r="J1316" s="13" t="s">
        <v>2988</v>
      </c>
      <c r="K1316" s="13">
        <v>6</v>
      </c>
      <c r="L1316" s="13"/>
      <c r="M1316" s="13"/>
      <c r="N1316" s="34">
        <v>119</v>
      </c>
      <c r="O1316" s="34">
        <v>10</v>
      </c>
      <c r="P1316" s="34">
        <v>7</v>
      </c>
      <c r="Q1316" s="34">
        <v>17</v>
      </c>
      <c r="R1316" s="34">
        <v>8</v>
      </c>
      <c r="S1316" s="34">
        <v>0</v>
      </c>
    </row>
    <row r="1317" spans="1:19" ht="16.5" customHeight="1">
      <c r="A1317" s="23">
        <v>2019</v>
      </c>
      <c r="B1317" s="13" t="s">
        <v>1886</v>
      </c>
      <c r="C1317" s="13" t="s">
        <v>76</v>
      </c>
      <c r="D1317" s="13" t="s">
        <v>6702</v>
      </c>
      <c r="E1317" s="13" t="s">
        <v>1459</v>
      </c>
      <c r="F1317" s="13">
        <v>949</v>
      </c>
      <c r="G1317" s="13" t="s">
        <v>4747</v>
      </c>
      <c r="H1317" s="13" t="s">
        <v>6</v>
      </c>
      <c r="I1317" s="13" t="s">
        <v>2394</v>
      </c>
      <c r="J1317" s="13" t="s">
        <v>2949</v>
      </c>
      <c r="K1317" s="13">
        <v>6</v>
      </c>
      <c r="L1317" s="13"/>
      <c r="M1317" s="13"/>
      <c r="N1317" s="34">
        <v>106</v>
      </c>
      <c r="O1317" s="34">
        <v>42</v>
      </c>
      <c r="P1317" s="34">
        <v>12</v>
      </c>
      <c r="Q1317" s="34">
        <v>54</v>
      </c>
      <c r="R1317" s="34">
        <v>18</v>
      </c>
      <c r="S1317" s="34">
        <v>0</v>
      </c>
    </row>
    <row r="1318" spans="1:19" ht="16.5" customHeight="1">
      <c r="A1318" s="23">
        <v>2019</v>
      </c>
      <c r="B1318" s="13" t="s">
        <v>1886</v>
      </c>
      <c r="C1318" s="13" t="s">
        <v>76</v>
      </c>
      <c r="D1318" s="13" t="s">
        <v>5703</v>
      </c>
      <c r="E1318" s="13" t="s">
        <v>77</v>
      </c>
      <c r="F1318" s="13">
        <v>935</v>
      </c>
      <c r="G1318" s="13" t="s">
        <v>4747</v>
      </c>
      <c r="H1318" s="13" t="s">
        <v>6</v>
      </c>
      <c r="I1318" s="13" t="s">
        <v>2394</v>
      </c>
      <c r="J1318" s="13" t="s">
        <v>2979</v>
      </c>
      <c r="K1318" s="13">
        <v>6</v>
      </c>
      <c r="L1318" s="13"/>
      <c r="M1318" s="13"/>
      <c r="N1318" s="34">
        <v>138</v>
      </c>
      <c r="O1318" s="34">
        <v>6</v>
      </c>
      <c r="P1318" s="34">
        <v>18</v>
      </c>
      <c r="Q1318" s="34">
        <v>24</v>
      </c>
      <c r="R1318" s="34">
        <v>18</v>
      </c>
      <c r="S1318" s="34">
        <v>0</v>
      </c>
    </row>
    <row r="1319" spans="1:19" ht="16.5" customHeight="1">
      <c r="A1319" s="23">
        <v>2019</v>
      </c>
      <c r="B1319" s="13" t="s">
        <v>1886</v>
      </c>
      <c r="C1319" s="13" t="s">
        <v>83</v>
      </c>
      <c r="D1319" s="13" t="s">
        <v>207</v>
      </c>
      <c r="E1319" s="13" t="s">
        <v>3911</v>
      </c>
      <c r="F1319" s="13" t="s">
        <v>3912</v>
      </c>
      <c r="G1319" s="13" t="s">
        <v>4747</v>
      </c>
      <c r="H1319" s="13" t="s">
        <v>6</v>
      </c>
      <c r="I1319" s="13" t="s">
        <v>2190</v>
      </c>
      <c r="J1319" s="13" t="s">
        <v>2706</v>
      </c>
      <c r="K1319" s="13" t="s">
        <v>2706</v>
      </c>
      <c r="L1319" s="13" t="s">
        <v>2706</v>
      </c>
      <c r="M1319" s="13" t="s">
        <v>3913</v>
      </c>
      <c r="N1319" s="34">
        <v>0</v>
      </c>
      <c r="O1319" s="34">
        <v>0</v>
      </c>
      <c r="P1319" s="34">
        <v>0</v>
      </c>
      <c r="Q1319" s="34">
        <v>0</v>
      </c>
      <c r="R1319" s="34">
        <v>0</v>
      </c>
      <c r="S1319" s="34">
        <v>66</v>
      </c>
    </row>
    <row r="1320" spans="1:19" ht="16.5" customHeight="1">
      <c r="A1320" s="23">
        <v>2019</v>
      </c>
      <c r="B1320" s="13" t="s">
        <v>1886</v>
      </c>
      <c r="C1320" s="13" t="s">
        <v>83</v>
      </c>
      <c r="D1320" s="13" t="s">
        <v>205</v>
      </c>
      <c r="E1320" s="13" t="s">
        <v>3884</v>
      </c>
      <c r="F1320" s="13">
        <v>107962</v>
      </c>
      <c r="G1320" s="13" t="s">
        <v>4747</v>
      </c>
      <c r="H1320" s="13" t="s">
        <v>195</v>
      </c>
      <c r="I1320" s="13" t="s">
        <v>2190</v>
      </c>
      <c r="J1320" s="13" t="s">
        <v>2706</v>
      </c>
      <c r="K1320" s="13" t="s">
        <v>2706</v>
      </c>
      <c r="L1320" s="13" t="s">
        <v>2738</v>
      </c>
      <c r="M1320" s="13" t="s">
        <v>5580</v>
      </c>
      <c r="N1320" s="34">
        <v>0</v>
      </c>
      <c r="O1320" s="34">
        <v>0</v>
      </c>
      <c r="P1320" s="34">
        <v>0</v>
      </c>
      <c r="Q1320" s="34">
        <v>0</v>
      </c>
      <c r="R1320" s="34">
        <v>0</v>
      </c>
      <c r="S1320" s="34">
        <v>24</v>
      </c>
    </row>
    <row r="1321" spans="1:19" ht="16.5" customHeight="1">
      <c r="A1321" s="23">
        <v>2019</v>
      </c>
      <c r="B1321" s="13" t="s">
        <v>1886</v>
      </c>
      <c r="C1321" s="13" t="s">
        <v>83</v>
      </c>
      <c r="D1321" s="13" t="s">
        <v>206</v>
      </c>
      <c r="E1321" s="13" t="s">
        <v>84</v>
      </c>
      <c r="F1321" s="13">
        <v>1021</v>
      </c>
      <c r="G1321" s="13" t="s">
        <v>4747</v>
      </c>
      <c r="H1321" s="13" t="s">
        <v>6</v>
      </c>
      <c r="I1321" s="13" t="s">
        <v>2394</v>
      </c>
      <c r="J1321" s="13" t="s">
        <v>5517</v>
      </c>
      <c r="K1321" s="13">
        <v>6</v>
      </c>
      <c r="L1321" s="13"/>
      <c r="M1321" s="13"/>
      <c r="N1321" s="34">
        <v>0</v>
      </c>
      <c r="O1321" s="34">
        <v>0</v>
      </c>
      <c r="P1321" s="34">
        <v>0</v>
      </c>
      <c r="Q1321" s="34">
        <v>0</v>
      </c>
      <c r="R1321" s="34">
        <v>0</v>
      </c>
      <c r="S1321" s="34">
        <v>80</v>
      </c>
    </row>
    <row r="1322" spans="1:19" ht="16.5" customHeight="1">
      <c r="A1322" s="23">
        <v>2019</v>
      </c>
      <c r="B1322" s="13" t="s">
        <v>1886</v>
      </c>
      <c r="C1322" s="13" t="s">
        <v>83</v>
      </c>
      <c r="D1322" s="13" t="s">
        <v>5703</v>
      </c>
      <c r="E1322" s="13" t="s">
        <v>3908</v>
      </c>
      <c r="F1322" s="13" t="s">
        <v>3912</v>
      </c>
      <c r="G1322" s="13" t="s">
        <v>4747</v>
      </c>
      <c r="H1322" s="13" t="s">
        <v>6</v>
      </c>
      <c r="I1322" s="13" t="s">
        <v>2190</v>
      </c>
      <c r="J1322" s="13" t="s">
        <v>2706</v>
      </c>
      <c r="K1322" s="13" t="s">
        <v>2706</v>
      </c>
      <c r="L1322" s="13" t="s">
        <v>2706</v>
      </c>
      <c r="M1322" s="13" t="s">
        <v>3913</v>
      </c>
      <c r="N1322" s="34">
        <v>0</v>
      </c>
      <c r="O1322" s="34">
        <v>0</v>
      </c>
      <c r="P1322" s="34">
        <v>0</v>
      </c>
      <c r="Q1322" s="34">
        <v>0</v>
      </c>
      <c r="R1322" s="34">
        <v>0</v>
      </c>
      <c r="S1322" s="34">
        <v>0</v>
      </c>
    </row>
    <row r="1323" spans="1:19" ht="16.5" customHeight="1">
      <c r="A1323" s="23">
        <v>2019</v>
      </c>
      <c r="B1323" s="13" t="s">
        <v>1886</v>
      </c>
      <c r="C1323" s="13" t="s">
        <v>86</v>
      </c>
      <c r="D1323" s="13" t="s">
        <v>206</v>
      </c>
      <c r="E1323" s="13" t="s">
        <v>88</v>
      </c>
      <c r="F1323" s="13">
        <v>1012</v>
      </c>
      <c r="G1323" s="13" t="s">
        <v>4747</v>
      </c>
      <c r="H1323" s="13" t="s">
        <v>6</v>
      </c>
      <c r="I1323" s="13" t="s">
        <v>2394</v>
      </c>
      <c r="J1323" s="13" t="s">
        <v>3012</v>
      </c>
      <c r="K1323" s="13">
        <v>8</v>
      </c>
      <c r="L1323" s="13"/>
      <c r="M1323" s="13"/>
      <c r="N1323" s="34">
        <v>0</v>
      </c>
      <c r="O1323" s="34">
        <v>0</v>
      </c>
      <c r="P1323" s="34">
        <v>0</v>
      </c>
      <c r="Q1323" s="34">
        <v>0</v>
      </c>
      <c r="R1323" s="34">
        <v>0</v>
      </c>
      <c r="S1323" s="34">
        <v>41</v>
      </c>
    </row>
    <row r="1324" spans="1:19" ht="16.5" customHeight="1">
      <c r="A1324" s="23">
        <v>2019</v>
      </c>
      <c r="B1324" s="13" t="s">
        <v>1886</v>
      </c>
      <c r="C1324" s="13" t="s">
        <v>86</v>
      </c>
      <c r="D1324" s="13" t="s">
        <v>206</v>
      </c>
      <c r="E1324" s="13" t="s">
        <v>3894</v>
      </c>
      <c r="F1324" s="13">
        <v>108965</v>
      </c>
      <c r="G1324" s="13" t="s">
        <v>4747</v>
      </c>
      <c r="H1324" s="13" t="s">
        <v>195</v>
      </c>
      <c r="I1324" s="13" t="s">
        <v>2190</v>
      </c>
      <c r="J1324" s="13" t="s">
        <v>2706</v>
      </c>
      <c r="K1324" s="13" t="s">
        <v>2706</v>
      </c>
      <c r="L1324" s="13" t="s">
        <v>2738</v>
      </c>
      <c r="M1324" s="13" t="s">
        <v>5581</v>
      </c>
      <c r="N1324" s="34">
        <v>0</v>
      </c>
      <c r="O1324" s="34">
        <v>0</v>
      </c>
      <c r="P1324" s="34">
        <v>0</v>
      </c>
      <c r="Q1324" s="34">
        <v>0</v>
      </c>
      <c r="R1324" s="34">
        <v>0</v>
      </c>
      <c r="S1324" s="34">
        <v>41</v>
      </c>
    </row>
    <row r="1325" spans="1:19" ht="16.5" customHeight="1">
      <c r="A1325" s="23">
        <v>2019</v>
      </c>
      <c r="B1325" s="13" t="s">
        <v>1886</v>
      </c>
      <c r="C1325" s="13" t="s">
        <v>86</v>
      </c>
      <c r="D1325" s="13" t="s">
        <v>5703</v>
      </c>
      <c r="E1325" s="13" t="s">
        <v>3887</v>
      </c>
      <c r="F1325" s="13">
        <v>108729</v>
      </c>
      <c r="G1325" s="13" t="s">
        <v>4747</v>
      </c>
      <c r="H1325" s="13" t="s">
        <v>6</v>
      </c>
      <c r="I1325" s="13" t="s">
        <v>2190</v>
      </c>
      <c r="J1325" s="13" t="s">
        <v>2706</v>
      </c>
      <c r="K1325" s="13" t="s">
        <v>2706</v>
      </c>
      <c r="L1325" s="13" t="s">
        <v>2738</v>
      </c>
      <c r="M1325" s="13" t="s">
        <v>5582</v>
      </c>
      <c r="N1325" s="34">
        <v>88</v>
      </c>
      <c r="O1325" s="34">
        <v>47</v>
      </c>
      <c r="P1325" s="34">
        <v>0</v>
      </c>
      <c r="Q1325" s="34">
        <v>47</v>
      </c>
      <c r="R1325" s="34">
        <v>14</v>
      </c>
      <c r="S1325" s="34">
        <v>0</v>
      </c>
    </row>
    <row r="1326" spans="1:19" ht="16.5" customHeight="1">
      <c r="A1326" s="23">
        <v>2019</v>
      </c>
      <c r="B1326" s="13" t="s">
        <v>1886</v>
      </c>
      <c r="C1326" s="13" t="s">
        <v>86</v>
      </c>
      <c r="D1326" s="13" t="s">
        <v>5703</v>
      </c>
      <c r="E1326" s="13" t="s">
        <v>3881</v>
      </c>
      <c r="F1326" s="13">
        <v>108244</v>
      </c>
      <c r="G1326" s="13" t="s">
        <v>4747</v>
      </c>
      <c r="H1326" s="13" t="s">
        <v>6</v>
      </c>
      <c r="I1326" s="13" t="s">
        <v>2190</v>
      </c>
      <c r="J1326" s="13" t="s">
        <v>2706</v>
      </c>
      <c r="K1326" s="13" t="s">
        <v>2706</v>
      </c>
      <c r="L1326" s="13" t="s">
        <v>2738</v>
      </c>
      <c r="M1326" s="13" t="s">
        <v>5583</v>
      </c>
      <c r="N1326" s="34">
        <v>96</v>
      </c>
      <c r="O1326" s="34">
        <v>48</v>
      </c>
      <c r="P1326" s="34">
        <v>0</v>
      </c>
      <c r="Q1326" s="34">
        <v>48</v>
      </c>
      <c r="R1326" s="34">
        <v>16</v>
      </c>
      <c r="S1326" s="34">
        <v>0</v>
      </c>
    </row>
    <row r="1327" spans="1:19" ht="16.5" customHeight="1">
      <c r="A1327" s="23">
        <v>2019</v>
      </c>
      <c r="B1327" s="13" t="s">
        <v>1886</v>
      </c>
      <c r="C1327" s="13" t="s">
        <v>86</v>
      </c>
      <c r="D1327" s="13" t="s">
        <v>5703</v>
      </c>
      <c r="E1327" s="13" t="s">
        <v>2635</v>
      </c>
      <c r="F1327" s="13">
        <v>106094</v>
      </c>
      <c r="G1327" s="13" t="s">
        <v>4747</v>
      </c>
      <c r="H1327" s="13" t="s">
        <v>6</v>
      </c>
      <c r="I1327" s="13" t="s">
        <v>2394</v>
      </c>
      <c r="J1327" s="13" t="s">
        <v>2980</v>
      </c>
      <c r="K1327" s="13">
        <v>6</v>
      </c>
      <c r="L1327" s="13"/>
      <c r="M1327" s="13"/>
      <c r="N1327" s="34">
        <v>144</v>
      </c>
      <c r="O1327" s="34">
        <v>0</v>
      </c>
      <c r="P1327" s="34">
        <v>0</v>
      </c>
      <c r="Q1327" s="34">
        <v>0</v>
      </c>
      <c r="R1327" s="34">
        <v>16</v>
      </c>
      <c r="S1327" s="34">
        <v>0</v>
      </c>
    </row>
    <row r="1328" spans="1:19" ht="16.5" customHeight="1">
      <c r="A1328" s="23">
        <v>2019</v>
      </c>
      <c r="B1328" s="13" t="s">
        <v>1886</v>
      </c>
      <c r="C1328" s="13" t="s">
        <v>86</v>
      </c>
      <c r="D1328" s="13" t="s">
        <v>5703</v>
      </c>
      <c r="E1328" s="13" t="s">
        <v>101</v>
      </c>
      <c r="F1328" s="13">
        <v>933</v>
      </c>
      <c r="G1328" s="13" t="s">
        <v>4747</v>
      </c>
      <c r="H1328" s="13" t="s">
        <v>6</v>
      </c>
      <c r="I1328" s="13" t="s">
        <v>2394</v>
      </c>
      <c r="J1328" s="13" t="s">
        <v>2984</v>
      </c>
      <c r="K1328" s="13">
        <v>6</v>
      </c>
      <c r="L1328" s="13"/>
      <c r="M1328" s="13"/>
      <c r="N1328" s="34">
        <v>101</v>
      </c>
      <c r="O1328" s="34">
        <v>43</v>
      </c>
      <c r="P1328" s="34">
        <v>0</v>
      </c>
      <c r="Q1328" s="34">
        <v>43</v>
      </c>
      <c r="R1328" s="34">
        <v>16</v>
      </c>
      <c r="S1328" s="34">
        <v>0</v>
      </c>
    </row>
    <row r="1329" spans="1:19" ht="16.5" customHeight="1">
      <c r="A1329" s="23">
        <v>2019</v>
      </c>
      <c r="B1329" s="13" t="s">
        <v>1886</v>
      </c>
      <c r="C1329" s="13" t="s">
        <v>86</v>
      </c>
      <c r="D1329" s="13" t="s">
        <v>5703</v>
      </c>
      <c r="E1329" s="13" t="s">
        <v>3886</v>
      </c>
      <c r="F1329" s="13">
        <v>108869</v>
      </c>
      <c r="G1329" s="13" t="s">
        <v>4747</v>
      </c>
      <c r="H1329" s="13" t="s">
        <v>6</v>
      </c>
      <c r="I1329" s="13" t="s">
        <v>2190</v>
      </c>
      <c r="J1329" s="13" t="s">
        <v>2706</v>
      </c>
      <c r="K1329" s="13" t="s">
        <v>2706</v>
      </c>
      <c r="L1329" s="13" t="s">
        <v>2738</v>
      </c>
      <c r="M1329" s="13" t="s">
        <v>5584</v>
      </c>
      <c r="N1329" s="34">
        <v>88</v>
      </c>
      <c r="O1329" s="34">
        <v>42</v>
      </c>
      <c r="P1329" s="34">
        <v>0</v>
      </c>
      <c r="Q1329" s="34">
        <v>42</v>
      </c>
      <c r="R1329" s="34">
        <v>14</v>
      </c>
      <c r="S1329" s="34">
        <v>0</v>
      </c>
    </row>
    <row r="1330" spans="1:19" ht="16.5" customHeight="1">
      <c r="A1330" s="23">
        <v>2019</v>
      </c>
      <c r="B1330" s="13" t="s">
        <v>1886</v>
      </c>
      <c r="C1330" s="13" t="s">
        <v>89</v>
      </c>
      <c r="D1330" s="13" t="s">
        <v>205</v>
      </c>
      <c r="E1330" s="13" t="s">
        <v>90</v>
      </c>
      <c r="F1330" s="13">
        <v>998</v>
      </c>
      <c r="G1330" s="13" t="s">
        <v>4747</v>
      </c>
      <c r="H1330" s="13" t="s">
        <v>6</v>
      </c>
      <c r="I1330" s="13" t="s">
        <v>2190</v>
      </c>
      <c r="J1330" s="13" t="s">
        <v>2706</v>
      </c>
      <c r="K1330" s="13" t="s">
        <v>2706</v>
      </c>
      <c r="L1330" s="13" t="s">
        <v>2738</v>
      </c>
      <c r="M1330" s="13" t="s">
        <v>5585</v>
      </c>
      <c r="N1330" s="34">
        <v>0</v>
      </c>
      <c r="O1330" s="34">
        <v>0</v>
      </c>
      <c r="P1330" s="34">
        <v>0</v>
      </c>
      <c r="Q1330" s="34">
        <v>0</v>
      </c>
      <c r="R1330" s="34">
        <v>0</v>
      </c>
      <c r="S1330" s="34">
        <v>30</v>
      </c>
    </row>
    <row r="1331" spans="1:19" ht="16.5" customHeight="1">
      <c r="A1331" s="23">
        <v>2019</v>
      </c>
      <c r="B1331" s="13" t="s">
        <v>1886</v>
      </c>
      <c r="C1331" s="13" t="s">
        <v>89</v>
      </c>
      <c r="D1331" s="13" t="s">
        <v>205</v>
      </c>
      <c r="E1331" s="13" t="s">
        <v>91</v>
      </c>
      <c r="F1331" s="13">
        <v>7690</v>
      </c>
      <c r="G1331" s="13" t="s">
        <v>4747</v>
      </c>
      <c r="H1331" s="13" t="s">
        <v>6</v>
      </c>
      <c r="I1331" s="13" t="s">
        <v>2190</v>
      </c>
      <c r="J1331" s="13" t="s">
        <v>2706</v>
      </c>
      <c r="K1331" s="13" t="s">
        <v>2706</v>
      </c>
      <c r="L1331" s="13" t="s">
        <v>2738</v>
      </c>
      <c r="M1331" s="13" t="s">
        <v>5586</v>
      </c>
      <c r="N1331" s="34">
        <v>0</v>
      </c>
      <c r="O1331" s="34">
        <v>0</v>
      </c>
      <c r="P1331" s="34">
        <v>0</v>
      </c>
      <c r="Q1331" s="34">
        <v>0</v>
      </c>
      <c r="R1331" s="34">
        <v>0</v>
      </c>
      <c r="S1331" s="34">
        <v>30</v>
      </c>
    </row>
    <row r="1332" spans="1:19" ht="16.5" customHeight="1">
      <c r="A1332" s="23">
        <v>2019</v>
      </c>
      <c r="B1332" s="13" t="s">
        <v>1886</v>
      </c>
      <c r="C1332" s="13" t="s">
        <v>89</v>
      </c>
      <c r="D1332" s="13" t="s">
        <v>205</v>
      </c>
      <c r="E1332" s="13" t="s">
        <v>3914</v>
      </c>
      <c r="F1332" s="13">
        <v>107711</v>
      </c>
      <c r="G1332" s="13" t="s">
        <v>4747</v>
      </c>
      <c r="H1332" s="13" t="s">
        <v>6</v>
      </c>
      <c r="I1332" s="13" t="s">
        <v>2190</v>
      </c>
      <c r="J1332" s="13" t="s">
        <v>2706</v>
      </c>
      <c r="K1332" s="13" t="s">
        <v>2706</v>
      </c>
      <c r="L1332" s="13" t="s">
        <v>2738</v>
      </c>
      <c r="M1332" s="13" t="s">
        <v>5651</v>
      </c>
      <c r="N1332" s="34">
        <v>0</v>
      </c>
      <c r="O1332" s="34">
        <v>0</v>
      </c>
      <c r="P1332" s="34">
        <v>0</v>
      </c>
      <c r="Q1332" s="34">
        <v>0</v>
      </c>
      <c r="R1332" s="34">
        <v>0</v>
      </c>
      <c r="S1332" s="34">
        <v>27</v>
      </c>
    </row>
    <row r="1333" spans="1:19" ht="16.5" customHeight="1">
      <c r="A1333" s="23">
        <v>2019</v>
      </c>
      <c r="B1333" s="13" t="s">
        <v>1886</v>
      </c>
      <c r="C1333" s="13" t="s">
        <v>89</v>
      </c>
      <c r="D1333" s="13" t="s">
        <v>206</v>
      </c>
      <c r="E1333" s="13" t="s">
        <v>3880</v>
      </c>
      <c r="F1333" s="13">
        <v>104847</v>
      </c>
      <c r="G1333" s="13" t="s">
        <v>4747</v>
      </c>
      <c r="H1333" s="13" t="s">
        <v>6</v>
      </c>
      <c r="I1333" s="13" t="s">
        <v>2190</v>
      </c>
      <c r="J1333" s="13" t="s">
        <v>2706</v>
      </c>
      <c r="K1333" s="13" t="s">
        <v>2706</v>
      </c>
      <c r="L1333" s="13" t="s">
        <v>2738</v>
      </c>
      <c r="M1333" s="13" t="s">
        <v>2837</v>
      </c>
      <c r="N1333" s="34">
        <v>0</v>
      </c>
      <c r="O1333" s="34">
        <v>0</v>
      </c>
      <c r="P1333" s="34">
        <v>0</v>
      </c>
      <c r="Q1333" s="34">
        <v>0</v>
      </c>
      <c r="R1333" s="34">
        <v>0</v>
      </c>
      <c r="S1333" s="34">
        <v>48</v>
      </c>
    </row>
    <row r="1334" spans="1:19" ht="16.5" customHeight="1">
      <c r="A1334" s="23">
        <v>2019</v>
      </c>
      <c r="B1334" s="13" t="s">
        <v>1886</v>
      </c>
      <c r="C1334" s="13" t="s">
        <v>89</v>
      </c>
      <c r="D1334" s="13" t="s">
        <v>206</v>
      </c>
      <c r="E1334" s="13" t="s">
        <v>1920</v>
      </c>
      <c r="F1334" s="13">
        <v>106402</v>
      </c>
      <c r="G1334" s="13" t="s">
        <v>4747</v>
      </c>
      <c r="H1334" s="13" t="s">
        <v>6</v>
      </c>
      <c r="I1334" s="13" t="s">
        <v>2190</v>
      </c>
      <c r="J1334" s="13" t="s">
        <v>2706</v>
      </c>
      <c r="K1334" s="13" t="s">
        <v>2706</v>
      </c>
      <c r="L1334" s="13" t="s">
        <v>2738</v>
      </c>
      <c r="M1334" s="13" t="s">
        <v>2792</v>
      </c>
      <c r="N1334" s="34">
        <v>0</v>
      </c>
      <c r="O1334" s="34">
        <v>0</v>
      </c>
      <c r="P1334" s="34">
        <v>0</v>
      </c>
      <c r="Q1334" s="34">
        <v>0</v>
      </c>
      <c r="R1334" s="34">
        <v>0</v>
      </c>
      <c r="S1334" s="34">
        <v>43</v>
      </c>
    </row>
    <row r="1335" spans="1:19" ht="16.5" customHeight="1">
      <c r="A1335" s="23">
        <v>2019</v>
      </c>
      <c r="B1335" s="13" t="s">
        <v>1886</v>
      </c>
      <c r="C1335" s="13" t="s">
        <v>89</v>
      </c>
      <c r="D1335" s="13" t="s">
        <v>206</v>
      </c>
      <c r="E1335" s="13" t="s">
        <v>1919</v>
      </c>
      <c r="F1335" s="13">
        <v>106537</v>
      </c>
      <c r="G1335" s="13" t="s">
        <v>4747</v>
      </c>
      <c r="H1335" s="13" t="s">
        <v>6</v>
      </c>
      <c r="I1335" s="13" t="s">
        <v>2190</v>
      </c>
      <c r="J1335" s="13" t="s">
        <v>2706</v>
      </c>
      <c r="K1335" s="13" t="s">
        <v>2706</v>
      </c>
      <c r="L1335" s="13" t="s">
        <v>2738</v>
      </c>
      <c r="M1335" s="13" t="s">
        <v>2791</v>
      </c>
      <c r="N1335" s="34">
        <v>0</v>
      </c>
      <c r="O1335" s="34">
        <v>0</v>
      </c>
      <c r="P1335" s="34">
        <v>0</v>
      </c>
      <c r="Q1335" s="34">
        <v>0</v>
      </c>
      <c r="R1335" s="34">
        <v>0</v>
      </c>
      <c r="S1335" s="34">
        <v>52</v>
      </c>
    </row>
    <row r="1336" spans="1:19" ht="16.5" customHeight="1">
      <c r="A1336" s="23">
        <v>2019</v>
      </c>
      <c r="B1336" s="13" t="s">
        <v>1886</v>
      </c>
      <c r="C1336" s="13" t="s">
        <v>89</v>
      </c>
      <c r="D1336" s="13" t="s">
        <v>206</v>
      </c>
      <c r="E1336" s="13" t="s">
        <v>1921</v>
      </c>
      <c r="F1336" s="13">
        <v>106354</v>
      </c>
      <c r="G1336" s="13" t="s">
        <v>4747</v>
      </c>
      <c r="H1336" s="13" t="s">
        <v>6</v>
      </c>
      <c r="I1336" s="13" t="s">
        <v>2190</v>
      </c>
      <c r="J1336" s="13" t="s">
        <v>2706</v>
      </c>
      <c r="K1336" s="13" t="s">
        <v>2706</v>
      </c>
      <c r="L1336" s="13" t="s">
        <v>2738</v>
      </c>
      <c r="M1336" s="13" t="s">
        <v>2793</v>
      </c>
      <c r="N1336" s="34">
        <v>0</v>
      </c>
      <c r="O1336" s="34">
        <v>0</v>
      </c>
      <c r="P1336" s="34">
        <v>0</v>
      </c>
      <c r="Q1336" s="34">
        <v>0</v>
      </c>
      <c r="R1336" s="34">
        <v>0</v>
      </c>
      <c r="S1336" s="34">
        <v>52</v>
      </c>
    </row>
    <row r="1337" spans="1:19" ht="16.5" customHeight="1">
      <c r="A1337" s="23">
        <v>2019</v>
      </c>
      <c r="B1337" s="13" t="s">
        <v>1886</v>
      </c>
      <c r="C1337" s="13" t="s">
        <v>89</v>
      </c>
      <c r="D1337" s="13" t="s">
        <v>206</v>
      </c>
      <c r="E1337" s="13" t="s">
        <v>2078</v>
      </c>
      <c r="F1337" s="13">
        <v>105875</v>
      </c>
      <c r="G1337" s="13" t="s">
        <v>4747</v>
      </c>
      <c r="H1337" s="13" t="s">
        <v>6</v>
      </c>
      <c r="I1337" s="13" t="s">
        <v>2190</v>
      </c>
      <c r="J1337" s="13" t="s">
        <v>2706</v>
      </c>
      <c r="K1337" s="13" t="s">
        <v>2706</v>
      </c>
      <c r="L1337" s="13" t="s">
        <v>2738</v>
      </c>
      <c r="M1337" s="13" t="s">
        <v>2799</v>
      </c>
      <c r="N1337" s="34">
        <v>0</v>
      </c>
      <c r="O1337" s="34">
        <v>0</v>
      </c>
      <c r="P1337" s="34">
        <v>0</v>
      </c>
      <c r="Q1337" s="34">
        <v>0</v>
      </c>
      <c r="R1337" s="34">
        <v>0</v>
      </c>
      <c r="S1337" s="34">
        <v>56</v>
      </c>
    </row>
    <row r="1338" spans="1:19" ht="16.5" customHeight="1">
      <c r="A1338" s="23">
        <v>2019</v>
      </c>
      <c r="B1338" s="13" t="s">
        <v>1886</v>
      </c>
      <c r="C1338" s="13" t="s">
        <v>89</v>
      </c>
      <c r="D1338" s="13" t="s">
        <v>6702</v>
      </c>
      <c r="E1338" s="13" t="s">
        <v>1465</v>
      </c>
      <c r="F1338" s="13">
        <v>944</v>
      </c>
      <c r="G1338" s="13" t="s">
        <v>4747</v>
      </c>
      <c r="H1338" s="13" t="s">
        <v>6</v>
      </c>
      <c r="I1338" s="13" t="s">
        <v>2394</v>
      </c>
      <c r="J1338" s="13" t="s">
        <v>1924</v>
      </c>
      <c r="K1338" s="13">
        <v>8</v>
      </c>
      <c r="L1338" s="13"/>
      <c r="M1338" s="13"/>
      <c r="N1338" s="34">
        <v>118</v>
      </c>
      <c r="O1338" s="34">
        <v>14</v>
      </c>
      <c r="P1338" s="34">
        <v>9</v>
      </c>
      <c r="Q1338" s="34">
        <v>23</v>
      </c>
      <c r="R1338" s="34">
        <v>19</v>
      </c>
      <c r="S1338" s="34">
        <v>0</v>
      </c>
    </row>
    <row r="1339" spans="1:19" ht="16.5" customHeight="1">
      <c r="A1339" s="23">
        <v>2019</v>
      </c>
      <c r="B1339" s="13" t="s">
        <v>1886</v>
      </c>
      <c r="C1339" s="13" t="s">
        <v>94</v>
      </c>
      <c r="D1339" s="13" t="s">
        <v>207</v>
      </c>
      <c r="E1339" s="13" t="s">
        <v>99</v>
      </c>
      <c r="F1339" s="13">
        <v>52283</v>
      </c>
      <c r="G1339" s="13" t="s">
        <v>4747</v>
      </c>
      <c r="H1339" s="13" t="s">
        <v>6</v>
      </c>
      <c r="I1339" s="13" t="s">
        <v>2394</v>
      </c>
      <c r="J1339" s="13" t="s">
        <v>5518</v>
      </c>
      <c r="K1339" s="13">
        <v>8</v>
      </c>
      <c r="L1339" s="13"/>
      <c r="M1339" s="13"/>
      <c r="N1339" s="34">
        <v>0</v>
      </c>
      <c r="O1339" s="34">
        <v>0</v>
      </c>
      <c r="P1339" s="34">
        <v>0</v>
      </c>
      <c r="Q1339" s="34">
        <v>0</v>
      </c>
      <c r="R1339" s="34">
        <v>0</v>
      </c>
      <c r="S1339" s="34">
        <v>108</v>
      </c>
    </row>
    <row r="1340" spans="1:19" ht="16.5" customHeight="1">
      <c r="A1340" s="23">
        <v>2019</v>
      </c>
      <c r="B1340" s="13" t="s">
        <v>1886</v>
      </c>
      <c r="C1340" s="13" t="s">
        <v>94</v>
      </c>
      <c r="D1340" s="13" t="s">
        <v>205</v>
      </c>
      <c r="E1340" s="13" t="s">
        <v>3890</v>
      </c>
      <c r="F1340" s="13">
        <v>108835</v>
      </c>
      <c r="G1340" s="13" t="s">
        <v>4747</v>
      </c>
      <c r="H1340" s="13" t="s">
        <v>195</v>
      </c>
      <c r="I1340" s="13" t="s">
        <v>2190</v>
      </c>
      <c r="J1340" s="13" t="s">
        <v>2706</v>
      </c>
      <c r="K1340" s="13" t="s">
        <v>2706</v>
      </c>
      <c r="L1340" s="13" t="s">
        <v>2738</v>
      </c>
      <c r="M1340" s="13" t="s">
        <v>5587</v>
      </c>
      <c r="N1340" s="34">
        <v>0</v>
      </c>
      <c r="O1340" s="34">
        <v>0</v>
      </c>
      <c r="P1340" s="34">
        <v>0</v>
      </c>
      <c r="Q1340" s="34">
        <v>0</v>
      </c>
      <c r="R1340" s="34">
        <v>0</v>
      </c>
      <c r="S1340" s="34">
        <v>24</v>
      </c>
    </row>
    <row r="1341" spans="1:19" ht="16.5" customHeight="1">
      <c r="A1341" s="23">
        <v>2019</v>
      </c>
      <c r="B1341" s="13" t="s">
        <v>1886</v>
      </c>
      <c r="C1341" s="13" t="s">
        <v>94</v>
      </c>
      <c r="D1341" s="13" t="s">
        <v>206</v>
      </c>
      <c r="E1341" s="13" t="s">
        <v>5247</v>
      </c>
      <c r="F1341" s="13">
        <v>90826</v>
      </c>
      <c r="G1341" s="13" t="s">
        <v>4747</v>
      </c>
      <c r="H1341" s="13" t="s">
        <v>6</v>
      </c>
      <c r="I1341" s="13" t="s">
        <v>2190</v>
      </c>
      <c r="J1341" s="13" t="s">
        <v>2706</v>
      </c>
      <c r="K1341" s="13" t="s">
        <v>2706</v>
      </c>
      <c r="L1341" s="13" t="s">
        <v>2738</v>
      </c>
      <c r="M1341" s="13" t="s">
        <v>2839</v>
      </c>
      <c r="N1341" s="34">
        <v>0</v>
      </c>
      <c r="O1341" s="34">
        <v>0</v>
      </c>
      <c r="P1341" s="34">
        <v>0</v>
      </c>
      <c r="Q1341" s="34">
        <v>0</v>
      </c>
      <c r="R1341" s="34">
        <v>0</v>
      </c>
      <c r="S1341" s="34">
        <v>50</v>
      </c>
    </row>
    <row r="1342" spans="1:19" ht="16.5" customHeight="1">
      <c r="A1342" s="23">
        <v>2019</v>
      </c>
      <c r="B1342" s="13" t="s">
        <v>1886</v>
      </c>
      <c r="C1342" s="13" t="s">
        <v>94</v>
      </c>
      <c r="D1342" s="13" t="s">
        <v>206</v>
      </c>
      <c r="E1342" s="13" t="s">
        <v>97</v>
      </c>
      <c r="F1342" s="13">
        <v>1010</v>
      </c>
      <c r="G1342" s="13" t="s">
        <v>4747</v>
      </c>
      <c r="H1342" s="13" t="s">
        <v>6</v>
      </c>
      <c r="I1342" s="13" t="s">
        <v>2394</v>
      </c>
      <c r="J1342" s="13" t="s">
        <v>2981</v>
      </c>
      <c r="K1342" s="13">
        <v>6</v>
      </c>
      <c r="L1342" s="13"/>
      <c r="M1342" s="13"/>
      <c r="N1342" s="34">
        <v>0</v>
      </c>
      <c r="O1342" s="34">
        <v>0</v>
      </c>
      <c r="P1342" s="34">
        <v>0</v>
      </c>
      <c r="Q1342" s="34">
        <v>0</v>
      </c>
      <c r="R1342" s="34">
        <v>0</v>
      </c>
      <c r="S1342" s="34">
        <v>47</v>
      </c>
    </row>
    <row r="1343" spans="1:19" ht="16.5" customHeight="1">
      <c r="A1343" s="23">
        <v>2019</v>
      </c>
      <c r="B1343" s="13" t="s">
        <v>1886</v>
      </c>
      <c r="C1343" s="13" t="s">
        <v>94</v>
      </c>
      <c r="D1343" s="13" t="s">
        <v>206</v>
      </c>
      <c r="E1343" s="13" t="s">
        <v>98</v>
      </c>
      <c r="F1343" s="13">
        <v>1036</v>
      </c>
      <c r="G1343" s="13" t="s">
        <v>4747</v>
      </c>
      <c r="H1343" s="13" t="s">
        <v>6</v>
      </c>
      <c r="I1343" s="13" t="s">
        <v>2394</v>
      </c>
      <c r="J1343" s="13" t="s">
        <v>2982</v>
      </c>
      <c r="K1343" s="13">
        <v>4</v>
      </c>
      <c r="L1343" s="13"/>
      <c r="M1343" s="13"/>
      <c r="N1343" s="34">
        <v>0</v>
      </c>
      <c r="O1343" s="34">
        <v>0</v>
      </c>
      <c r="P1343" s="34">
        <v>0</v>
      </c>
      <c r="Q1343" s="34">
        <v>0</v>
      </c>
      <c r="R1343" s="34">
        <v>0</v>
      </c>
      <c r="S1343" s="34">
        <v>48</v>
      </c>
    </row>
    <row r="1344" spans="1:19" ht="16.5" customHeight="1">
      <c r="A1344" s="23">
        <v>2019</v>
      </c>
      <c r="B1344" s="13" t="s">
        <v>1886</v>
      </c>
      <c r="C1344" s="13" t="s">
        <v>94</v>
      </c>
      <c r="D1344" s="13" t="s">
        <v>6702</v>
      </c>
      <c r="E1344" s="13" t="s">
        <v>1463</v>
      </c>
      <c r="F1344" s="13">
        <v>2842</v>
      </c>
      <c r="G1344" s="13" t="s">
        <v>4747</v>
      </c>
      <c r="H1344" s="13" t="s">
        <v>6</v>
      </c>
      <c r="I1344" s="13" t="s">
        <v>2394</v>
      </c>
      <c r="J1344" s="13" t="s">
        <v>2952</v>
      </c>
      <c r="K1344" s="13">
        <v>8</v>
      </c>
      <c r="L1344" s="13"/>
      <c r="M1344" s="13"/>
      <c r="N1344" s="34">
        <v>116</v>
      </c>
      <c r="O1344" s="34">
        <v>34</v>
      </c>
      <c r="P1344" s="34">
        <v>0</v>
      </c>
      <c r="Q1344" s="34">
        <v>34</v>
      </c>
      <c r="R1344" s="34">
        <v>20</v>
      </c>
      <c r="S1344" s="34">
        <v>0</v>
      </c>
    </row>
    <row r="1345" spans="1:19" ht="16.5" customHeight="1">
      <c r="A1345" s="23">
        <v>2019</v>
      </c>
      <c r="B1345" s="13" t="s">
        <v>1886</v>
      </c>
      <c r="C1345" s="13" t="s">
        <v>100</v>
      </c>
      <c r="D1345" s="13" t="s">
        <v>207</v>
      </c>
      <c r="E1345" s="13" t="s">
        <v>3906</v>
      </c>
      <c r="F1345" s="13" t="s">
        <v>3912</v>
      </c>
      <c r="G1345" s="13" t="s">
        <v>4747</v>
      </c>
      <c r="H1345" s="13" t="s">
        <v>6</v>
      </c>
      <c r="I1345" s="13" t="s">
        <v>2190</v>
      </c>
      <c r="J1345" s="13" t="s">
        <v>2706</v>
      </c>
      <c r="K1345" s="13" t="s">
        <v>2706</v>
      </c>
      <c r="L1345" s="13" t="s">
        <v>2706</v>
      </c>
      <c r="M1345" s="13" t="s">
        <v>3913</v>
      </c>
      <c r="N1345" s="34">
        <v>0</v>
      </c>
      <c r="O1345" s="34">
        <v>0</v>
      </c>
      <c r="P1345" s="34">
        <v>0</v>
      </c>
      <c r="Q1345" s="34">
        <v>0</v>
      </c>
      <c r="R1345" s="34">
        <v>0</v>
      </c>
      <c r="S1345" s="34">
        <v>0</v>
      </c>
    </row>
    <row r="1346" spans="1:19" ht="16.5" customHeight="1">
      <c r="A1346" s="23">
        <v>2019</v>
      </c>
      <c r="B1346" s="13" t="s">
        <v>1886</v>
      </c>
      <c r="C1346" s="13" t="s">
        <v>100</v>
      </c>
      <c r="D1346" s="13" t="s">
        <v>207</v>
      </c>
      <c r="E1346" s="13" t="s">
        <v>103</v>
      </c>
      <c r="F1346" s="13">
        <v>1037</v>
      </c>
      <c r="G1346" s="13" t="s">
        <v>4747</v>
      </c>
      <c r="H1346" s="13" t="s">
        <v>6</v>
      </c>
      <c r="I1346" s="13" t="s">
        <v>2394</v>
      </c>
      <c r="J1346" s="13" t="s">
        <v>5519</v>
      </c>
      <c r="K1346" s="13">
        <v>6</v>
      </c>
      <c r="L1346" s="13"/>
      <c r="M1346" s="13"/>
      <c r="N1346" s="34">
        <v>0</v>
      </c>
      <c r="O1346" s="34">
        <v>0</v>
      </c>
      <c r="P1346" s="34">
        <v>0</v>
      </c>
      <c r="Q1346" s="34">
        <v>0</v>
      </c>
      <c r="R1346" s="34">
        <v>0</v>
      </c>
      <c r="S1346" s="34">
        <v>52</v>
      </c>
    </row>
    <row r="1347" spans="1:19" ht="16.5" customHeight="1">
      <c r="A1347" s="23">
        <v>2019</v>
      </c>
      <c r="B1347" s="13" t="s">
        <v>1886</v>
      </c>
      <c r="C1347" s="13" t="s">
        <v>100</v>
      </c>
      <c r="D1347" s="13" t="s">
        <v>206</v>
      </c>
      <c r="E1347" s="13" t="s">
        <v>3904</v>
      </c>
      <c r="F1347" s="13" t="s">
        <v>3912</v>
      </c>
      <c r="G1347" s="13" t="s">
        <v>4747</v>
      </c>
      <c r="H1347" s="13" t="s">
        <v>6</v>
      </c>
      <c r="I1347" s="13" t="s">
        <v>2190</v>
      </c>
      <c r="J1347" s="13" t="s">
        <v>2706</v>
      </c>
      <c r="K1347" s="13" t="s">
        <v>2706</v>
      </c>
      <c r="L1347" s="13" t="s">
        <v>2706</v>
      </c>
      <c r="M1347" s="13" t="s">
        <v>3913</v>
      </c>
      <c r="N1347" s="34">
        <v>0</v>
      </c>
      <c r="O1347" s="34">
        <v>0</v>
      </c>
      <c r="P1347" s="34">
        <v>0</v>
      </c>
      <c r="Q1347" s="34">
        <v>0</v>
      </c>
      <c r="R1347" s="34">
        <v>0</v>
      </c>
      <c r="S1347" s="34">
        <v>0</v>
      </c>
    </row>
    <row r="1348" spans="1:19" ht="16.5" customHeight="1">
      <c r="A1348" s="23">
        <v>2019</v>
      </c>
      <c r="B1348" s="13" t="s">
        <v>1886</v>
      </c>
      <c r="C1348" s="13" t="s">
        <v>100</v>
      </c>
      <c r="D1348" s="13" t="s">
        <v>206</v>
      </c>
      <c r="E1348" s="13" t="s">
        <v>102</v>
      </c>
      <c r="F1348" s="13">
        <v>1028</v>
      </c>
      <c r="G1348" s="13" t="s">
        <v>4747</v>
      </c>
      <c r="H1348" s="13" t="s">
        <v>6</v>
      </c>
      <c r="I1348" s="13" t="s">
        <v>2394</v>
      </c>
      <c r="J1348" s="13" t="s">
        <v>5673</v>
      </c>
      <c r="K1348" s="13">
        <v>6</v>
      </c>
      <c r="L1348" s="13" t="s">
        <v>2738</v>
      </c>
      <c r="M1348" s="13" t="s">
        <v>5652</v>
      </c>
      <c r="N1348" s="34">
        <v>0</v>
      </c>
      <c r="O1348" s="34">
        <v>0</v>
      </c>
      <c r="P1348" s="34">
        <v>0</v>
      </c>
      <c r="Q1348" s="34">
        <v>0</v>
      </c>
      <c r="R1348" s="34">
        <v>0</v>
      </c>
      <c r="S1348" s="34">
        <v>40</v>
      </c>
    </row>
    <row r="1349" spans="1:19" ht="16.5" customHeight="1">
      <c r="A1349" s="23">
        <v>2019</v>
      </c>
      <c r="B1349" s="13" t="s">
        <v>1886</v>
      </c>
      <c r="C1349" s="13" t="s">
        <v>100</v>
      </c>
      <c r="D1349" s="13" t="s">
        <v>6702</v>
      </c>
      <c r="E1349" s="13" t="s">
        <v>1468</v>
      </c>
      <c r="F1349" s="13">
        <v>955</v>
      </c>
      <c r="G1349" s="13" t="s">
        <v>4747</v>
      </c>
      <c r="H1349" s="13" t="s">
        <v>6</v>
      </c>
      <c r="I1349" s="13" t="s">
        <v>2394</v>
      </c>
      <c r="J1349" s="13" t="s">
        <v>2983</v>
      </c>
      <c r="K1349" s="13">
        <v>8</v>
      </c>
      <c r="L1349" s="13" t="s">
        <v>2738</v>
      </c>
      <c r="M1349" s="13" t="s">
        <v>2858</v>
      </c>
      <c r="N1349" s="34">
        <v>104</v>
      </c>
      <c r="O1349" s="34">
        <v>32</v>
      </c>
      <c r="P1349" s="34">
        <v>0</v>
      </c>
      <c r="Q1349" s="34">
        <v>32</v>
      </c>
      <c r="R1349" s="34">
        <v>14</v>
      </c>
      <c r="S1349" s="34">
        <v>0</v>
      </c>
    </row>
    <row r="1350" spans="1:19" ht="16.5" customHeight="1">
      <c r="A1350" s="23">
        <v>2019</v>
      </c>
      <c r="B1350" s="13" t="s">
        <v>1886</v>
      </c>
      <c r="C1350" s="13" t="s">
        <v>100</v>
      </c>
      <c r="D1350" s="13" t="s">
        <v>5703</v>
      </c>
      <c r="E1350" s="13" t="s">
        <v>3909</v>
      </c>
      <c r="F1350" s="13" t="s">
        <v>3912</v>
      </c>
      <c r="G1350" s="13" t="s">
        <v>4747</v>
      </c>
      <c r="H1350" s="13" t="s">
        <v>6</v>
      </c>
      <c r="I1350" s="13" t="s">
        <v>2190</v>
      </c>
      <c r="J1350" s="13" t="s">
        <v>2706</v>
      </c>
      <c r="K1350" s="13" t="s">
        <v>2706</v>
      </c>
      <c r="L1350" s="13" t="s">
        <v>2706</v>
      </c>
      <c r="M1350" s="13" t="s">
        <v>3913</v>
      </c>
      <c r="N1350" s="34">
        <v>0</v>
      </c>
      <c r="O1350" s="34">
        <v>0</v>
      </c>
      <c r="P1350" s="34">
        <v>0</v>
      </c>
      <c r="Q1350" s="34">
        <v>0</v>
      </c>
      <c r="R1350" s="34">
        <v>0</v>
      </c>
      <c r="S1350" s="34">
        <v>0</v>
      </c>
    </row>
    <row r="1351" spans="1:19" ht="16.5" customHeight="1">
      <c r="A1351" s="23">
        <v>2019</v>
      </c>
      <c r="B1351" s="13" t="s">
        <v>1886</v>
      </c>
      <c r="C1351" s="13" t="s">
        <v>104</v>
      </c>
      <c r="D1351" s="13" t="s">
        <v>207</v>
      </c>
      <c r="E1351" s="13" t="s">
        <v>119</v>
      </c>
      <c r="F1351" s="13">
        <v>53804</v>
      </c>
      <c r="G1351" s="13" t="s">
        <v>4747</v>
      </c>
      <c r="H1351" s="13" t="s">
        <v>6</v>
      </c>
      <c r="I1351" s="13" t="s">
        <v>2394</v>
      </c>
      <c r="J1351" s="13" t="s">
        <v>2994</v>
      </c>
      <c r="K1351" s="13">
        <v>6</v>
      </c>
      <c r="L1351" s="13"/>
      <c r="M1351" s="13"/>
      <c r="N1351" s="34">
        <v>0</v>
      </c>
      <c r="O1351" s="34">
        <v>0</v>
      </c>
      <c r="P1351" s="34">
        <v>0</v>
      </c>
      <c r="Q1351" s="34">
        <v>0</v>
      </c>
      <c r="R1351" s="34">
        <v>0</v>
      </c>
      <c r="S1351" s="34">
        <v>120</v>
      </c>
    </row>
    <row r="1352" spans="1:19" ht="16.5" customHeight="1">
      <c r="A1352" s="23">
        <v>2019</v>
      </c>
      <c r="B1352" s="13" t="s">
        <v>1886</v>
      </c>
      <c r="C1352" s="13" t="s">
        <v>104</v>
      </c>
      <c r="D1352" s="13" t="s">
        <v>205</v>
      </c>
      <c r="E1352" s="13" t="s">
        <v>106</v>
      </c>
      <c r="F1352" s="13">
        <v>52988</v>
      </c>
      <c r="G1352" s="13" t="s">
        <v>4747</v>
      </c>
      <c r="H1352" s="13" t="s">
        <v>6</v>
      </c>
      <c r="I1352" s="13" t="s">
        <v>2190</v>
      </c>
      <c r="J1352" s="13" t="s">
        <v>2706</v>
      </c>
      <c r="K1352" s="13" t="s">
        <v>2706</v>
      </c>
      <c r="L1352" s="13" t="s">
        <v>2738</v>
      </c>
      <c r="M1352" s="13" t="s">
        <v>5588</v>
      </c>
      <c r="N1352" s="34">
        <v>0</v>
      </c>
      <c r="O1352" s="34">
        <v>0</v>
      </c>
      <c r="P1352" s="34">
        <v>0</v>
      </c>
      <c r="Q1352" s="34">
        <v>0</v>
      </c>
      <c r="R1352" s="34">
        <v>0</v>
      </c>
      <c r="S1352" s="34">
        <v>24</v>
      </c>
    </row>
    <row r="1353" spans="1:19" ht="16.5" customHeight="1">
      <c r="A1353" s="23">
        <v>2019</v>
      </c>
      <c r="B1353" s="13" t="s">
        <v>1886</v>
      </c>
      <c r="C1353" s="13" t="s">
        <v>104</v>
      </c>
      <c r="D1353" s="13" t="s">
        <v>205</v>
      </c>
      <c r="E1353" s="13" t="s">
        <v>107</v>
      </c>
      <c r="F1353" s="13">
        <v>12080</v>
      </c>
      <c r="G1353" s="13" t="s">
        <v>4747</v>
      </c>
      <c r="H1353" s="13" t="s">
        <v>6</v>
      </c>
      <c r="I1353" s="13" t="s">
        <v>2190</v>
      </c>
      <c r="J1353" s="13" t="s">
        <v>2706</v>
      </c>
      <c r="K1353" s="13" t="s">
        <v>2706</v>
      </c>
      <c r="L1353" s="13" t="s">
        <v>2738</v>
      </c>
      <c r="M1353" s="13" t="s">
        <v>5589</v>
      </c>
      <c r="N1353" s="34">
        <v>0</v>
      </c>
      <c r="O1353" s="34">
        <v>0</v>
      </c>
      <c r="P1353" s="34">
        <v>0</v>
      </c>
      <c r="Q1353" s="34">
        <v>0</v>
      </c>
      <c r="R1353" s="34">
        <v>0</v>
      </c>
      <c r="S1353" s="34">
        <v>24</v>
      </c>
    </row>
    <row r="1354" spans="1:19" ht="16.5" customHeight="1">
      <c r="A1354" s="23">
        <v>2019</v>
      </c>
      <c r="B1354" s="13" t="s">
        <v>1886</v>
      </c>
      <c r="C1354" s="13" t="s">
        <v>104</v>
      </c>
      <c r="D1354" s="13" t="s">
        <v>205</v>
      </c>
      <c r="E1354" s="13" t="s">
        <v>108</v>
      </c>
      <c r="F1354" s="13">
        <v>1008</v>
      </c>
      <c r="G1354" s="13" t="s">
        <v>4747</v>
      </c>
      <c r="H1354" s="13" t="s">
        <v>6</v>
      </c>
      <c r="I1354" s="13" t="s">
        <v>2190</v>
      </c>
      <c r="J1354" s="13" t="s">
        <v>2706</v>
      </c>
      <c r="K1354" s="13" t="s">
        <v>2706</v>
      </c>
      <c r="L1354" s="13" t="s">
        <v>2738</v>
      </c>
      <c r="M1354" s="13" t="s">
        <v>5590</v>
      </c>
      <c r="N1354" s="34">
        <v>0</v>
      </c>
      <c r="O1354" s="34">
        <v>0</v>
      </c>
      <c r="P1354" s="34">
        <v>0</v>
      </c>
      <c r="Q1354" s="34">
        <v>0</v>
      </c>
      <c r="R1354" s="34">
        <v>0</v>
      </c>
      <c r="S1354" s="34">
        <v>27</v>
      </c>
    </row>
    <row r="1355" spans="1:19" ht="16.5" customHeight="1">
      <c r="A1355" s="23">
        <v>2019</v>
      </c>
      <c r="B1355" s="13" t="s">
        <v>1886</v>
      </c>
      <c r="C1355" s="13" t="s">
        <v>104</v>
      </c>
      <c r="D1355" s="13" t="s">
        <v>205</v>
      </c>
      <c r="E1355" s="13" t="s">
        <v>2734</v>
      </c>
      <c r="F1355" s="13">
        <v>106972</v>
      </c>
      <c r="G1355" s="13" t="s">
        <v>4747</v>
      </c>
      <c r="H1355" s="13" t="s">
        <v>6</v>
      </c>
      <c r="I1355" s="13" t="s">
        <v>2190</v>
      </c>
      <c r="J1355" s="13" t="s">
        <v>2706</v>
      </c>
      <c r="K1355" s="13" t="s">
        <v>2706</v>
      </c>
      <c r="L1355" s="13" t="s">
        <v>2738</v>
      </c>
      <c r="M1355" s="13" t="s">
        <v>2881</v>
      </c>
      <c r="N1355" s="34">
        <v>0</v>
      </c>
      <c r="O1355" s="34">
        <v>0</v>
      </c>
      <c r="P1355" s="34">
        <v>0</v>
      </c>
      <c r="Q1355" s="34">
        <v>0</v>
      </c>
      <c r="R1355" s="34">
        <v>0</v>
      </c>
      <c r="S1355" s="34">
        <v>27</v>
      </c>
    </row>
    <row r="1356" spans="1:19" ht="16.5" customHeight="1">
      <c r="A1356" s="23">
        <v>2019</v>
      </c>
      <c r="B1356" s="13" t="s">
        <v>1886</v>
      </c>
      <c r="C1356" s="13" t="s">
        <v>104</v>
      </c>
      <c r="D1356" s="13" t="s">
        <v>205</v>
      </c>
      <c r="E1356" s="13" t="s">
        <v>109</v>
      </c>
      <c r="F1356" s="13">
        <v>51608</v>
      </c>
      <c r="G1356" s="13" t="s">
        <v>4747</v>
      </c>
      <c r="H1356" s="13" t="s">
        <v>6</v>
      </c>
      <c r="I1356" s="13" t="s">
        <v>2190</v>
      </c>
      <c r="J1356" s="13" t="s">
        <v>2706</v>
      </c>
      <c r="K1356" s="13" t="s">
        <v>2706</v>
      </c>
      <c r="L1356" s="13" t="s">
        <v>2738</v>
      </c>
      <c r="M1356" s="13" t="s">
        <v>2877</v>
      </c>
      <c r="N1356" s="34">
        <v>0</v>
      </c>
      <c r="O1356" s="34">
        <v>0</v>
      </c>
      <c r="P1356" s="34">
        <v>0</v>
      </c>
      <c r="Q1356" s="34">
        <v>0</v>
      </c>
      <c r="R1356" s="34">
        <v>0</v>
      </c>
      <c r="S1356" s="34">
        <v>24</v>
      </c>
    </row>
    <row r="1357" spans="1:19" ht="16.5" customHeight="1">
      <c r="A1357" s="23">
        <v>2019</v>
      </c>
      <c r="B1357" s="13" t="s">
        <v>1886</v>
      </c>
      <c r="C1357" s="13" t="s">
        <v>104</v>
      </c>
      <c r="D1357" s="13" t="s">
        <v>205</v>
      </c>
      <c r="E1357" s="13" t="s">
        <v>110</v>
      </c>
      <c r="F1357" s="13">
        <v>1009</v>
      </c>
      <c r="G1357" s="13" t="s">
        <v>4747</v>
      </c>
      <c r="H1357" s="13" t="s">
        <v>6</v>
      </c>
      <c r="I1357" s="13" t="s">
        <v>2190</v>
      </c>
      <c r="J1357" s="13" t="s">
        <v>2706</v>
      </c>
      <c r="K1357" s="13" t="s">
        <v>2706</v>
      </c>
      <c r="L1357" s="13" t="s">
        <v>2738</v>
      </c>
      <c r="M1357" s="13" t="s">
        <v>2867</v>
      </c>
      <c r="N1357" s="34">
        <v>0</v>
      </c>
      <c r="O1357" s="34">
        <v>0</v>
      </c>
      <c r="P1357" s="34">
        <v>0</v>
      </c>
      <c r="Q1357" s="34">
        <v>0</v>
      </c>
      <c r="R1357" s="34">
        <v>0</v>
      </c>
      <c r="S1357" s="34">
        <v>30</v>
      </c>
    </row>
    <row r="1358" spans="1:19" ht="16.5" customHeight="1">
      <c r="A1358" s="23">
        <v>2019</v>
      </c>
      <c r="B1358" s="13" t="s">
        <v>1886</v>
      </c>
      <c r="C1358" s="13" t="s">
        <v>104</v>
      </c>
      <c r="D1358" s="13" t="s">
        <v>205</v>
      </c>
      <c r="E1358" s="13" t="s">
        <v>111</v>
      </c>
      <c r="F1358" s="13">
        <v>7576</v>
      </c>
      <c r="G1358" s="13" t="s">
        <v>4747</v>
      </c>
      <c r="H1358" s="13" t="s">
        <v>6</v>
      </c>
      <c r="I1358" s="13" t="s">
        <v>2190</v>
      </c>
      <c r="J1358" s="13" t="s">
        <v>2706</v>
      </c>
      <c r="K1358" s="13" t="s">
        <v>2706</v>
      </c>
      <c r="L1358" s="13" t="s">
        <v>2738</v>
      </c>
      <c r="M1358" s="13" t="s">
        <v>5653</v>
      </c>
      <c r="N1358" s="34">
        <v>0</v>
      </c>
      <c r="O1358" s="34">
        <v>0</v>
      </c>
      <c r="P1358" s="34">
        <v>0</v>
      </c>
      <c r="Q1358" s="34">
        <v>0</v>
      </c>
      <c r="R1358" s="34">
        <v>0</v>
      </c>
      <c r="S1358" s="34">
        <v>25</v>
      </c>
    </row>
    <row r="1359" spans="1:19" ht="16.5" customHeight="1">
      <c r="A1359" s="23">
        <v>2019</v>
      </c>
      <c r="B1359" s="13" t="s">
        <v>1886</v>
      </c>
      <c r="C1359" s="13" t="s">
        <v>104</v>
      </c>
      <c r="D1359" s="13" t="s">
        <v>206</v>
      </c>
      <c r="E1359" s="13" t="s">
        <v>112</v>
      </c>
      <c r="F1359" s="13">
        <v>105238</v>
      </c>
      <c r="G1359" s="13" t="s">
        <v>4747</v>
      </c>
      <c r="H1359" s="13" t="s">
        <v>6</v>
      </c>
      <c r="I1359" s="13" t="s">
        <v>2190</v>
      </c>
      <c r="J1359" s="13" t="s">
        <v>2706</v>
      </c>
      <c r="K1359" s="13" t="s">
        <v>2706</v>
      </c>
      <c r="L1359" s="13" t="s">
        <v>2738</v>
      </c>
      <c r="M1359" s="13" t="s">
        <v>2846</v>
      </c>
      <c r="N1359" s="34">
        <v>0</v>
      </c>
      <c r="O1359" s="34">
        <v>0</v>
      </c>
      <c r="P1359" s="34">
        <v>0</v>
      </c>
      <c r="Q1359" s="34">
        <v>0</v>
      </c>
      <c r="R1359" s="34">
        <v>0</v>
      </c>
      <c r="S1359" s="34">
        <v>40</v>
      </c>
    </row>
    <row r="1360" spans="1:19" ht="16.5" customHeight="1">
      <c r="A1360" s="23">
        <v>2019</v>
      </c>
      <c r="B1360" s="13" t="s">
        <v>1886</v>
      </c>
      <c r="C1360" s="13" t="s">
        <v>104</v>
      </c>
      <c r="D1360" s="13" t="s">
        <v>206</v>
      </c>
      <c r="E1360" s="13" t="s">
        <v>113</v>
      </c>
      <c r="F1360" s="13">
        <v>105265</v>
      </c>
      <c r="G1360" s="13" t="s">
        <v>4747</v>
      </c>
      <c r="H1360" s="13" t="s">
        <v>6</v>
      </c>
      <c r="I1360" s="13" t="s">
        <v>2190</v>
      </c>
      <c r="J1360" s="13" t="s">
        <v>2706</v>
      </c>
      <c r="K1360" s="13" t="s">
        <v>2706</v>
      </c>
      <c r="L1360" s="13" t="s">
        <v>2738</v>
      </c>
      <c r="M1360" s="13" t="s">
        <v>2843</v>
      </c>
      <c r="N1360" s="34">
        <v>0</v>
      </c>
      <c r="O1360" s="34">
        <v>0</v>
      </c>
      <c r="P1360" s="34">
        <v>0</v>
      </c>
      <c r="Q1360" s="34">
        <v>0</v>
      </c>
      <c r="R1360" s="34">
        <v>0</v>
      </c>
      <c r="S1360" s="34">
        <v>41</v>
      </c>
    </row>
    <row r="1361" spans="1:19" ht="16.5" customHeight="1">
      <c r="A1361" s="23">
        <v>2019</v>
      </c>
      <c r="B1361" s="13" t="s">
        <v>1886</v>
      </c>
      <c r="C1361" s="13" t="s">
        <v>104</v>
      </c>
      <c r="D1361" s="13" t="s">
        <v>206</v>
      </c>
      <c r="E1361" s="13" t="s">
        <v>2732</v>
      </c>
      <c r="F1361" s="13">
        <v>106971</v>
      </c>
      <c r="G1361" s="13" t="s">
        <v>4747</v>
      </c>
      <c r="H1361" s="13" t="s">
        <v>6</v>
      </c>
      <c r="I1361" s="13" t="s">
        <v>2190</v>
      </c>
      <c r="J1361" s="13" t="s">
        <v>2706</v>
      </c>
      <c r="K1361" s="13" t="s">
        <v>2706</v>
      </c>
      <c r="L1361" s="13" t="s">
        <v>2738</v>
      </c>
      <c r="M1361" s="13" t="s">
        <v>2926</v>
      </c>
      <c r="N1361" s="34">
        <v>0</v>
      </c>
      <c r="O1361" s="34">
        <v>0</v>
      </c>
      <c r="P1361" s="34">
        <v>0</v>
      </c>
      <c r="Q1361" s="34">
        <v>0</v>
      </c>
      <c r="R1361" s="34">
        <v>0</v>
      </c>
      <c r="S1361" s="34">
        <v>42</v>
      </c>
    </row>
    <row r="1362" spans="1:19" ht="16.5" customHeight="1">
      <c r="A1362" s="23">
        <v>2019</v>
      </c>
      <c r="B1362" s="13" t="s">
        <v>1886</v>
      </c>
      <c r="C1362" s="13" t="s">
        <v>104</v>
      </c>
      <c r="D1362" s="13" t="s">
        <v>206</v>
      </c>
      <c r="E1362" s="13" t="s">
        <v>114</v>
      </c>
      <c r="F1362" s="13">
        <v>20045</v>
      </c>
      <c r="G1362" s="13" t="s">
        <v>4747</v>
      </c>
      <c r="H1362" s="13" t="s">
        <v>6</v>
      </c>
      <c r="I1362" s="13" t="s">
        <v>2394</v>
      </c>
      <c r="J1362" s="13" t="s">
        <v>2958</v>
      </c>
      <c r="K1362" s="13">
        <v>4</v>
      </c>
      <c r="L1362" s="13"/>
      <c r="M1362" s="13"/>
      <c r="N1362" s="34">
        <v>0</v>
      </c>
      <c r="O1362" s="34">
        <v>0</v>
      </c>
      <c r="P1362" s="34">
        <v>0</v>
      </c>
      <c r="Q1362" s="34">
        <v>0</v>
      </c>
      <c r="R1362" s="34">
        <v>0</v>
      </c>
      <c r="S1362" s="34">
        <v>44</v>
      </c>
    </row>
    <row r="1363" spans="1:19" ht="16.5" customHeight="1">
      <c r="A1363" s="23">
        <v>2019</v>
      </c>
      <c r="B1363" s="13" t="s">
        <v>1886</v>
      </c>
      <c r="C1363" s="13" t="s">
        <v>104</v>
      </c>
      <c r="D1363" s="13" t="s">
        <v>206</v>
      </c>
      <c r="E1363" s="13" t="s">
        <v>115</v>
      </c>
      <c r="F1363" s="13">
        <v>52699</v>
      </c>
      <c r="G1363" s="13" t="s">
        <v>4747</v>
      </c>
      <c r="H1363" s="13" t="s">
        <v>6</v>
      </c>
      <c r="I1363" s="13" t="s">
        <v>2394</v>
      </c>
      <c r="J1363" s="13" t="s">
        <v>5520</v>
      </c>
      <c r="K1363" s="13">
        <v>8</v>
      </c>
      <c r="L1363" s="13"/>
      <c r="M1363" s="13"/>
      <c r="N1363" s="34">
        <v>0</v>
      </c>
      <c r="O1363" s="34">
        <v>0</v>
      </c>
      <c r="P1363" s="34">
        <v>0</v>
      </c>
      <c r="Q1363" s="34">
        <v>0</v>
      </c>
      <c r="R1363" s="34">
        <v>0</v>
      </c>
      <c r="S1363" s="34">
        <v>48</v>
      </c>
    </row>
    <row r="1364" spans="1:19" ht="16.5" customHeight="1">
      <c r="A1364" s="23">
        <v>2019</v>
      </c>
      <c r="B1364" s="13" t="s">
        <v>1886</v>
      </c>
      <c r="C1364" s="13" t="s">
        <v>104</v>
      </c>
      <c r="D1364" s="13" t="s">
        <v>206</v>
      </c>
      <c r="E1364" s="13" t="s">
        <v>116</v>
      </c>
      <c r="F1364" s="13">
        <v>54466</v>
      </c>
      <c r="G1364" s="13" t="s">
        <v>4747</v>
      </c>
      <c r="H1364" s="13" t="s">
        <v>6</v>
      </c>
      <c r="I1364" s="13" t="s">
        <v>2394</v>
      </c>
      <c r="J1364" s="13" t="s">
        <v>3014</v>
      </c>
      <c r="K1364" s="13">
        <v>6</v>
      </c>
      <c r="L1364" s="13"/>
      <c r="M1364" s="13"/>
      <c r="N1364" s="34">
        <v>0</v>
      </c>
      <c r="O1364" s="34">
        <v>0</v>
      </c>
      <c r="P1364" s="34">
        <v>0</v>
      </c>
      <c r="Q1364" s="34">
        <v>0</v>
      </c>
      <c r="R1364" s="34">
        <v>0</v>
      </c>
      <c r="S1364" s="34">
        <v>40</v>
      </c>
    </row>
    <row r="1365" spans="1:19" ht="16.5" customHeight="1">
      <c r="A1365" s="23">
        <v>2019</v>
      </c>
      <c r="B1365" s="13" t="s">
        <v>1886</v>
      </c>
      <c r="C1365" s="13" t="s">
        <v>104</v>
      </c>
      <c r="D1365" s="13" t="s">
        <v>206</v>
      </c>
      <c r="E1365" s="13" t="s">
        <v>3892</v>
      </c>
      <c r="F1365" s="13">
        <v>108954</v>
      </c>
      <c r="G1365" s="13" t="s">
        <v>4747</v>
      </c>
      <c r="H1365" s="13" t="s">
        <v>6</v>
      </c>
      <c r="I1365" s="13" t="s">
        <v>2190</v>
      </c>
      <c r="J1365" s="13" t="s">
        <v>2706</v>
      </c>
      <c r="K1365" s="13" t="s">
        <v>2706</v>
      </c>
      <c r="L1365" s="13" t="s">
        <v>2738</v>
      </c>
      <c r="M1365" s="13" t="s">
        <v>5591</v>
      </c>
      <c r="N1365" s="34">
        <v>0</v>
      </c>
      <c r="O1365" s="34">
        <v>0</v>
      </c>
      <c r="P1365" s="34">
        <v>0</v>
      </c>
      <c r="Q1365" s="34">
        <v>0</v>
      </c>
      <c r="R1365" s="34">
        <v>0</v>
      </c>
      <c r="S1365" s="34">
        <v>42</v>
      </c>
    </row>
    <row r="1366" spans="1:19" ht="16.5" customHeight="1">
      <c r="A1366" s="23">
        <v>2019</v>
      </c>
      <c r="B1366" s="13" t="s">
        <v>1886</v>
      </c>
      <c r="C1366" s="13" t="s">
        <v>104</v>
      </c>
      <c r="D1366" s="13" t="s">
        <v>206</v>
      </c>
      <c r="E1366" s="13" t="s">
        <v>117</v>
      </c>
      <c r="F1366" s="13">
        <v>9291</v>
      </c>
      <c r="G1366" s="13" t="s">
        <v>4747</v>
      </c>
      <c r="H1366" s="13" t="s">
        <v>6</v>
      </c>
      <c r="I1366" s="13" t="s">
        <v>2394</v>
      </c>
      <c r="J1366" s="13" t="s">
        <v>2959</v>
      </c>
      <c r="K1366" s="13">
        <v>6</v>
      </c>
      <c r="L1366" s="13" t="s">
        <v>2738</v>
      </c>
      <c r="M1366" s="13" t="s">
        <v>2812</v>
      </c>
      <c r="N1366" s="34">
        <v>0</v>
      </c>
      <c r="O1366" s="34">
        <v>0</v>
      </c>
      <c r="P1366" s="34">
        <v>0</v>
      </c>
      <c r="Q1366" s="34">
        <v>0</v>
      </c>
      <c r="R1366" s="34">
        <v>0</v>
      </c>
      <c r="S1366" s="34">
        <v>42</v>
      </c>
    </row>
    <row r="1367" spans="1:19" ht="16.5" customHeight="1">
      <c r="A1367" s="23">
        <v>2019</v>
      </c>
      <c r="B1367" s="13" t="s">
        <v>1886</v>
      </c>
      <c r="C1367" s="13" t="s">
        <v>104</v>
      </c>
      <c r="D1367" s="13" t="s">
        <v>206</v>
      </c>
      <c r="E1367" s="13" t="s">
        <v>118</v>
      </c>
      <c r="F1367" s="13">
        <v>53642</v>
      </c>
      <c r="G1367" s="13" t="s">
        <v>4747</v>
      </c>
      <c r="H1367" s="13" t="s">
        <v>6</v>
      </c>
      <c r="I1367" s="13" t="s">
        <v>2394</v>
      </c>
      <c r="J1367" s="13" t="s">
        <v>3015</v>
      </c>
      <c r="K1367" s="13">
        <v>8</v>
      </c>
      <c r="L1367" s="13"/>
      <c r="M1367" s="13"/>
      <c r="N1367" s="34">
        <v>0</v>
      </c>
      <c r="O1367" s="34">
        <v>0</v>
      </c>
      <c r="P1367" s="34">
        <v>0</v>
      </c>
      <c r="Q1367" s="34">
        <v>0</v>
      </c>
      <c r="R1367" s="34">
        <v>0</v>
      </c>
      <c r="S1367" s="34">
        <v>42</v>
      </c>
    </row>
    <row r="1368" spans="1:19" ht="16.5" customHeight="1">
      <c r="A1368" s="23">
        <v>2019</v>
      </c>
      <c r="B1368" s="13" t="s">
        <v>1886</v>
      </c>
      <c r="C1368" s="13" t="s">
        <v>104</v>
      </c>
      <c r="D1368" s="13" t="s">
        <v>206</v>
      </c>
      <c r="E1368" s="13" t="s">
        <v>3879</v>
      </c>
      <c r="F1368" s="13">
        <v>108908</v>
      </c>
      <c r="G1368" s="13" t="s">
        <v>4747</v>
      </c>
      <c r="H1368" s="13" t="s">
        <v>6</v>
      </c>
      <c r="I1368" s="13" t="s">
        <v>2190</v>
      </c>
      <c r="J1368" s="13" t="s">
        <v>2706</v>
      </c>
      <c r="K1368" s="13" t="s">
        <v>2706</v>
      </c>
      <c r="L1368" s="13" t="s">
        <v>2738</v>
      </c>
      <c r="M1368" s="13" t="s">
        <v>5592</v>
      </c>
      <c r="N1368" s="34">
        <v>0</v>
      </c>
      <c r="O1368" s="34">
        <v>0</v>
      </c>
      <c r="P1368" s="34">
        <v>0</v>
      </c>
      <c r="Q1368" s="34">
        <v>0</v>
      </c>
      <c r="R1368" s="34">
        <v>0</v>
      </c>
      <c r="S1368" s="34">
        <v>40</v>
      </c>
    </row>
    <row r="1369" spans="1:19" ht="16.5" customHeight="1">
      <c r="A1369" s="23">
        <v>2019</v>
      </c>
      <c r="B1369" s="13" t="s">
        <v>1886</v>
      </c>
      <c r="C1369" s="13" t="s">
        <v>104</v>
      </c>
      <c r="D1369" s="13" t="s">
        <v>206</v>
      </c>
      <c r="E1369" s="13" t="s">
        <v>2730</v>
      </c>
      <c r="F1369" s="13">
        <v>107410</v>
      </c>
      <c r="G1369" s="13" t="s">
        <v>4747</v>
      </c>
      <c r="H1369" s="13" t="s">
        <v>6</v>
      </c>
      <c r="I1369" s="13" t="s">
        <v>2190</v>
      </c>
      <c r="J1369" s="13" t="s">
        <v>2706</v>
      </c>
      <c r="K1369" s="13" t="s">
        <v>2706</v>
      </c>
      <c r="L1369" s="13" t="s">
        <v>2738</v>
      </c>
      <c r="M1369" s="13" t="s">
        <v>2808</v>
      </c>
      <c r="N1369" s="34">
        <v>0</v>
      </c>
      <c r="O1369" s="34">
        <v>0</v>
      </c>
      <c r="P1369" s="34">
        <v>0</v>
      </c>
      <c r="Q1369" s="34">
        <v>0</v>
      </c>
      <c r="R1369" s="34">
        <v>0</v>
      </c>
      <c r="S1369" s="34">
        <v>48</v>
      </c>
    </row>
    <row r="1370" spans="1:19" ht="16.5" customHeight="1">
      <c r="A1370" s="23">
        <v>2019</v>
      </c>
      <c r="B1370" s="13" t="s">
        <v>1886</v>
      </c>
      <c r="C1370" s="13" t="s">
        <v>104</v>
      </c>
      <c r="D1370" s="13" t="s">
        <v>206</v>
      </c>
      <c r="E1370" s="13" t="s">
        <v>3876</v>
      </c>
      <c r="F1370" s="13">
        <v>108909</v>
      </c>
      <c r="G1370" s="13" t="s">
        <v>4747</v>
      </c>
      <c r="H1370" s="13" t="s">
        <v>6</v>
      </c>
      <c r="I1370" s="13" t="s">
        <v>2190</v>
      </c>
      <c r="J1370" s="13" t="s">
        <v>2706</v>
      </c>
      <c r="K1370" s="13" t="s">
        <v>2706</v>
      </c>
      <c r="L1370" s="13" t="s">
        <v>2738</v>
      </c>
      <c r="M1370" s="13" t="s">
        <v>5593</v>
      </c>
      <c r="N1370" s="34">
        <v>0</v>
      </c>
      <c r="O1370" s="34">
        <v>0</v>
      </c>
      <c r="P1370" s="34">
        <v>0</v>
      </c>
      <c r="Q1370" s="34">
        <v>0</v>
      </c>
      <c r="R1370" s="34">
        <v>0</v>
      </c>
      <c r="S1370" s="34">
        <v>40</v>
      </c>
    </row>
    <row r="1371" spans="1:19" ht="16.5" customHeight="1">
      <c r="A1371" s="23">
        <v>2019</v>
      </c>
      <c r="B1371" s="13" t="s">
        <v>1886</v>
      </c>
      <c r="C1371" s="13" t="s">
        <v>104</v>
      </c>
      <c r="D1371" s="13" t="s">
        <v>6702</v>
      </c>
      <c r="E1371" s="13" t="s">
        <v>3874</v>
      </c>
      <c r="F1371" s="13">
        <v>108889</v>
      </c>
      <c r="G1371" s="13" t="s">
        <v>4747</v>
      </c>
      <c r="H1371" s="13" t="s">
        <v>6</v>
      </c>
      <c r="I1371" s="13" t="s">
        <v>2190</v>
      </c>
      <c r="J1371" s="13" t="s">
        <v>2706</v>
      </c>
      <c r="K1371" s="13" t="s">
        <v>2706</v>
      </c>
      <c r="L1371" s="13" t="s">
        <v>2738</v>
      </c>
      <c r="M1371" s="13" t="s">
        <v>5694</v>
      </c>
      <c r="N1371" s="34">
        <v>110</v>
      </c>
      <c r="O1371" s="34">
        <v>9</v>
      </c>
      <c r="P1371" s="34">
        <v>9</v>
      </c>
      <c r="Q1371" s="34">
        <v>18</v>
      </c>
      <c r="R1371" s="34">
        <v>8</v>
      </c>
      <c r="S1371" s="34">
        <v>0</v>
      </c>
    </row>
    <row r="1372" spans="1:19" ht="16.5" customHeight="1">
      <c r="A1372" s="23">
        <v>2019</v>
      </c>
      <c r="B1372" s="13" t="s">
        <v>1886</v>
      </c>
      <c r="C1372" s="13" t="s">
        <v>104</v>
      </c>
      <c r="D1372" s="13" t="s">
        <v>6702</v>
      </c>
      <c r="E1372" s="13" t="s">
        <v>1486</v>
      </c>
      <c r="F1372" s="13">
        <v>959</v>
      </c>
      <c r="G1372" s="13" t="s">
        <v>4747</v>
      </c>
      <c r="H1372" s="13" t="s">
        <v>6</v>
      </c>
      <c r="I1372" s="13" t="s">
        <v>2394</v>
      </c>
      <c r="J1372" s="13" t="s">
        <v>2954</v>
      </c>
      <c r="K1372" s="13">
        <v>8</v>
      </c>
      <c r="L1372" s="13"/>
      <c r="M1372" s="13"/>
      <c r="N1372" s="34">
        <v>114</v>
      </c>
      <c r="O1372" s="34">
        <v>20</v>
      </c>
      <c r="P1372" s="34">
        <v>12</v>
      </c>
      <c r="Q1372" s="34">
        <v>32</v>
      </c>
      <c r="R1372" s="34">
        <v>16</v>
      </c>
      <c r="S1372" s="34">
        <v>0</v>
      </c>
    </row>
    <row r="1373" spans="1:19" ht="16.5" customHeight="1">
      <c r="A1373" s="23">
        <v>2019</v>
      </c>
      <c r="B1373" s="13" t="s">
        <v>1886</v>
      </c>
      <c r="C1373" s="13" t="s">
        <v>104</v>
      </c>
      <c r="D1373" s="13" t="s">
        <v>6702</v>
      </c>
      <c r="E1373" s="13" t="s">
        <v>1470</v>
      </c>
      <c r="F1373" s="13">
        <v>3079</v>
      </c>
      <c r="G1373" s="13" t="s">
        <v>4747</v>
      </c>
      <c r="H1373" s="13" t="s">
        <v>6</v>
      </c>
      <c r="I1373" s="13" t="s">
        <v>2394</v>
      </c>
      <c r="J1373" s="13" t="s">
        <v>2955</v>
      </c>
      <c r="K1373" s="13">
        <v>6</v>
      </c>
      <c r="L1373" s="13"/>
      <c r="M1373" s="13"/>
      <c r="N1373" s="34">
        <v>115</v>
      </c>
      <c r="O1373" s="34">
        <v>0</v>
      </c>
      <c r="P1373" s="34">
        <v>0</v>
      </c>
      <c r="Q1373" s="34">
        <v>33</v>
      </c>
      <c r="R1373" s="34">
        <v>17</v>
      </c>
      <c r="S1373" s="34">
        <v>0</v>
      </c>
    </row>
    <row r="1374" spans="1:19" ht="16.5" customHeight="1">
      <c r="A1374" s="23">
        <v>2019</v>
      </c>
      <c r="B1374" s="13" t="s">
        <v>1886</v>
      </c>
      <c r="C1374" s="13" t="s">
        <v>104</v>
      </c>
      <c r="D1374" s="13" t="s">
        <v>6702</v>
      </c>
      <c r="E1374" s="13" t="s">
        <v>1471</v>
      </c>
      <c r="F1374" s="13">
        <v>960</v>
      </c>
      <c r="G1374" s="13" t="s">
        <v>4747</v>
      </c>
      <c r="H1374" s="13" t="s">
        <v>6</v>
      </c>
      <c r="I1374" s="13" t="s">
        <v>2394</v>
      </c>
      <c r="J1374" s="13" t="s">
        <v>2956</v>
      </c>
      <c r="K1374" s="13">
        <v>8</v>
      </c>
      <c r="L1374" s="13" t="s">
        <v>2738</v>
      </c>
      <c r="M1374" s="13" t="s">
        <v>2854</v>
      </c>
      <c r="N1374" s="34">
        <v>109</v>
      </c>
      <c r="O1374" s="34">
        <v>28</v>
      </c>
      <c r="P1374" s="34">
        <v>7</v>
      </c>
      <c r="Q1374" s="34">
        <v>35</v>
      </c>
      <c r="R1374" s="34">
        <v>16</v>
      </c>
      <c r="S1374" s="34">
        <v>0</v>
      </c>
    </row>
    <row r="1375" spans="1:19" ht="16.5" customHeight="1">
      <c r="A1375" s="23">
        <v>2019</v>
      </c>
      <c r="B1375" s="13" t="s">
        <v>1886</v>
      </c>
      <c r="C1375" s="13" t="s">
        <v>104</v>
      </c>
      <c r="D1375" s="13" t="s">
        <v>6702</v>
      </c>
      <c r="E1375" s="13" t="s">
        <v>3888</v>
      </c>
      <c r="F1375" s="13">
        <v>108910</v>
      </c>
      <c r="G1375" s="13" t="s">
        <v>4747</v>
      </c>
      <c r="H1375" s="13" t="s">
        <v>6</v>
      </c>
      <c r="I1375" s="13" t="s">
        <v>2190</v>
      </c>
      <c r="J1375" s="13" t="s">
        <v>2706</v>
      </c>
      <c r="K1375" s="13" t="s">
        <v>2706</v>
      </c>
      <c r="L1375" s="13" t="s">
        <v>2738</v>
      </c>
      <c r="M1375" s="13" t="s">
        <v>5594</v>
      </c>
      <c r="N1375" s="34">
        <v>110</v>
      </c>
      <c r="O1375" s="34">
        <v>9</v>
      </c>
      <c r="P1375" s="34">
        <v>9</v>
      </c>
      <c r="Q1375" s="34">
        <v>18</v>
      </c>
      <c r="R1375" s="34">
        <v>10</v>
      </c>
      <c r="S1375" s="34">
        <v>0</v>
      </c>
    </row>
    <row r="1376" spans="1:19" ht="16.5" customHeight="1">
      <c r="A1376" s="23">
        <v>2019</v>
      </c>
      <c r="B1376" s="13" t="s">
        <v>1886</v>
      </c>
      <c r="C1376" s="13" t="s">
        <v>104</v>
      </c>
      <c r="D1376" s="13" t="s">
        <v>6702</v>
      </c>
      <c r="E1376" s="13" t="s">
        <v>1472</v>
      </c>
      <c r="F1376" s="13">
        <v>961</v>
      </c>
      <c r="G1376" s="13" t="s">
        <v>4747</v>
      </c>
      <c r="H1376" s="13" t="s">
        <v>6</v>
      </c>
      <c r="I1376" s="13" t="s">
        <v>2394</v>
      </c>
      <c r="J1376" s="13" t="s">
        <v>2957</v>
      </c>
      <c r="K1376" s="13">
        <v>8</v>
      </c>
      <c r="L1376" s="13"/>
      <c r="M1376" s="13"/>
      <c r="N1376" s="34">
        <v>112</v>
      </c>
      <c r="O1376" s="34">
        <v>9</v>
      </c>
      <c r="P1376" s="34">
        <v>9</v>
      </c>
      <c r="Q1376" s="34">
        <v>18</v>
      </c>
      <c r="R1376" s="34">
        <v>8</v>
      </c>
      <c r="S1376" s="34">
        <v>0</v>
      </c>
    </row>
    <row r="1377" spans="1:19" ht="16.5" customHeight="1">
      <c r="A1377" s="23">
        <v>2019</v>
      </c>
      <c r="B1377" s="13" t="s">
        <v>1886</v>
      </c>
      <c r="C1377" s="13" t="s">
        <v>104</v>
      </c>
      <c r="D1377" s="13" t="s">
        <v>6702</v>
      </c>
      <c r="E1377" s="13" t="s">
        <v>3872</v>
      </c>
      <c r="F1377" s="13">
        <v>108952</v>
      </c>
      <c r="G1377" s="13" t="s">
        <v>4747</v>
      </c>
      <c r="H1377" s="13" t="s">
        <v>6</v>
      </c>
      <c r="I1377" s="13" t="s">
        <v>2190</v>
      </c>
      <c r="J1377" s="13" t="s">
        <v>2706</v>
      </c>
      <c r="K1377" s="13" t="s">
        <v>2706</v>
      </c>
      <c r="L1377" s="13" t="s">
        <v>2738</v>
      </c>
      <c r="M1377" s="13" t="s">
        <v>5595</v>
      </c>
      <c r="N1377" s="34">
        <v>110</v>
      </c>
      <c r="O1377" s="34">
        <v>9</v>
      </c>
      <c r="P1377" s="34">
        <v>9</v>
      </c>
      <c r="Q1377" s="34">
        <v>18</v>
      </c>
      <c r="R1377" s="34">
        <v>9</v>
      </c>
      <c r="S1377" s="34">
        <v>0</v>
      </c>
    </row>
    <row r="1378" spans="1:19" ht="16.5" customHeight="1">
      <c r="A1378" s="23">
        <v>2019</v>
      </c>
      <c r="B1378" s="13" t="s">
        <v>1886</v>
      </c>
      <c r="C1378" s="13" t="s">
        <v>120</v>
      </c>
      <c r="D1378" s="13" t="s">
        <v>207</v>
      </c>
      <c r="E1378" s="13" t="s">
        <v>155</v>
      </c>
      <c r="F1378" s="13">
        <v>104684</v>
      </c>
      <c r="G1378" s="13" t="s">
        <v>4747</v>
      </c>
      <c r="H1378" s="13" t="s">
        <v>6</v>
      </c>
      <c r="I1378" s="13" t="s">
        <v>2931</v>
      </c>
      <c r="J1378" s="13" t="s">
        <v>2706</v>
      </c>
      <c r="K1378" s="13" t="s">
        <v>2706</v>
      </c>
      <c r="L1378" s="13" t="s">
        <v>2738</v>
      </c>
      <c r="M1378" s="13" t="s">
        <v>2908</v>
      </c>
      <c r="N1378" s="34">
        <v>0</v>
      </c>
      <c r="O1378" s="34">
        <v>0</v>
      </c>
      <c r="P1378" s="34">
        <v>0</v>
      </c>
      <c r="Q1378" s="34">
        <v>0</v>
      </c>
      <c r="R1378" s="34">
        <v>0</v>
      </c>
      <c r="S1378" s="34">
        <v>110</v>
      </c>
    </row>
    <row r="1379" spans="1:19" ht="16.5" customHeight="1">
      <c r="A1379" s="23">
        <v>2019</v>
      </c>
      <c r="B1379" s="13" t="s">
        <v>1886</v>
      </c>
      <c r="C1379" s="13" t="s">
        <v>120</v>
      </c>
      <c r="D1379" s="13" t="s">
        <v>2704</v>
      </c>
      <c r="E1379" s="13" t="s">
        <v>121</v>
      </c>
      <c r="F1379" s="13">
        <v>967</v>
      </c>
      <c r="G1379" s="13" t="s">
        <v>4747</v>
      </c>
      <c r="H1379" s="13" t="s">
        <v>6</v>
      </c>
      <c r="I1379" s="13" t="s">
        <v>2394</v>
      </c>
      <c r="J1379" s="13" t="s">
        <v>5521</v>
      </c>
      <c r="K1379" s="13">
        <v>4</v>
      </c>
      <c r="L1379" s="13"/>
      <c r="M1379" s="13"/>
      <c r="N1379" s="34">
        <v>0</v>
      </c>
      <c r="O1379" s="34">
        <v>0</v>
      </c>
      <c r="P1379" s="34">
        <v>0</v>
      </c>
      <c r="Q1379" s="34">
        <v>0</v>
      </c>
      <c r="R1379" s="34">
        <v>0</v>
      </c>
      <c r="S1379" s="34">
        <v>200</v>
      </c>
    </row>
    <row r="1380" spans="1:19" ht="16.5" customHeight="1">
      <c r="A1380" s="23">
        <v>2019</v>
      </c>
      <c r="B1380" s="13" t="s">
        <v>1886</v>
      </c>
      <c r="C1380" s="13" t="s">
        <v>120</v>
      </c>
      <c r="D1380" s="13" t="s">
        <v>2704</v>
      </c>
      <c r="E1380" s="13" t="s">
        <v>122</v>
      </c>
      <c r="F1380" s="13">
        <v>3465</v>
      </c>
      <c r="G1380" s="13" t="s">
        <v>4747</v>
      </c>
      <c r="H1380" s="13" t="s">
        <v>6</v>
      </c>
      <c r="I1380" s="13" t="s">
        <v>2394</v>
      </c>
      <c r="J1380" s="13" t="s">
        <v>3896</v>
      </c>
      <c r="K1380" s="13">
        <v>4</v>
      </c>
      <c r="L1380" s="13"/>
      <c r="M1380" s="13"/>
      <c r="N1380" s="34">
        <v>0</v>
      </c>
      <c r="O1380" s="34">
        <v>0</v>
      </c>
      <c r="P1380" s="34">
        <v>0</v>
      </c>
      <c r="Q1380" s="34">
        <v>0</v>
      </c>
      <c r="R1380" s="34">
        <v>0</v>
      </c>
      <c r="S1380" s="34">
        <v>132</v>
      </c>
    </row>
    <row r="1381" spans="1:19" ht="16.5" customHeight="1">
      <c r="A1381" s="23">
        <v>2019</v>
      </c>
      <c r="B1381" s="13" t="s">
        <v>1886</v>
      </c>
      <c r="C1381" s="13" t="s">
        <v>120</v>
      </c>
      <c r="D1381" s="13" t="s">
        <v>2704</v>
      </c>
      <c r="E1381" s="13" t="s">
        <v>123</v>
      </c>
      <c r="F1381" s="13">
        <v>5029</v>
      </c>
      <c r="G1381" s="13" t="s">
        <v>4747</v>
      </c>
      <c r="H1381" s="13" t="s">
        <v>6</v>
      </c>
      <c r="I1381" s="13" t="s">
        <v>2190</v>
      </c>
      <c r="J1381" s="13" t="s">
        <v>2706</v>
      </c>
      <c r="K1381" s="13" t="s">
        <v>2706</v>
      </c>
      <c r="L1381" s="13" t="s">
        <v>2738</v>
      </c>
      <c r="M1381" s="13" t="s">
        <v>2898</v>
      </c>
      <c r="N1381" s="34">
        <v>0</v>
      </c>
      <c r="O1381" s="34">
        <v>0</v>
      </c>
      <c r="P1381" s="34">
        <v>0</v>
      </c>
      <c r="Q1381" s="34">
        <v>0</v>
      </c>
      <c r="R1381" s="34">
        <v>0</v>
      </c>
      <c r="S1381" s="34">
        <v>120</v>
      </c>
    </row>
    <row r="1382" spans="1:19" ht="16.5" customHeight="1">
      <c r="A1382" s="23">
        <v>2019</v>
      </c>
      <c r="B1382" s="13" t="s">
        <v>1886</v>
      </c>
      <c r="C1382" s="13" t="s">
        <v>120</v>
      </c>
      <c r="D1382" s="13" t="s">
        <v>2704</v>
      </c>
      <c r="E1382" s="13" t="s">
        <v>1918</v>
      </c>
      <c r="F1382" s="13">
        <v>106536</v>
      </c>
      <c r="G1382" s="13" t="s">
        <v>4747</v>
      </c>
      <c r="H1382" s="13" t="s">
        <v>6</v>
      </c>
      <c r="I1382" s="13" t="s">
        <v>2190</v>
      </c>
      <c r="J1382" s="13" t="s">
        <v>2706</v>
      </c>
      <c r="K1382" s="13" t="s">
        <v>2706</v>
      </c>
      <c r="L1382" s="13" t="s">
        <v>2738</v>
      </c>
      <c r="M1382" s="13" t="s">
        <v>2864</v>
      </c>
      <c r="N1382" s="34">
        <v>0</v>
      </c>
      <c r="O1382" s="34">
        <v>0</v>
      </c>
      <c r="P1382" s="34">
        <v>0</v>
      </c>
      <c r="Q1382" s="34">
        <v>0</v>
      </c>
      <c r="R1382" s="34">
        <v>0</v>
      </c>
      <c r="S1382" s="34">
        <v>116</v>
      </c>
    </row>
    <row r="1383" spans="1:19" ht="16.5" customHeight="1">
      <c r="A1383" s="23">
        <v>2019</v>
      </c>
      <c r="B1383" s="13" t="s">
        <v>1886</v>
      </c>
      <c r="C1383" s="13" t="s">
        <v>120</v>
      </c>
      <c r="D1383" s="13" t="s">
        <v>2704</v>
      </c>
      <c r="E1383" s="13" t="s">
        <v>124</v>
      </c>
      <c r="F1383" s="13">
        <v>968</v>
      </c>
      <c r="G1383" s="13" t="s">
        <v>4747</v>
      </c>
      <c r="H1383" s="13" t="s">
        <v>6</v>
      </c>
      <c r="I1383" s="13" t="s">
        <v>2394</v>
      </c>
      <c r="J1383" s="13" t="s">
        <v>2996</v>
      </c>
      <c r="K1383" s="13">
        <v>4</v>
      </c>
      <c r="L1383" s="13" t="s">
        <v>2738</v>
      </c>
      <c r="M1383" s="13" t="s">
        <v>5512</v>
      </c>
      <c r="N1383" s="34">
        <v>0</v>
      </c>
      <c r="O1383" s="34">
        <v>0</v>
      </c>
      <c r="P1383" s="34">
        <v>0</v>
      </c>
      <c r="Q1383" s="34">
        <v>0</v>
      </c>
      <c r="R1383" s="34">
        <v>0</v>
      </c>
      <c r="S1383" s="34">
        <v>268</v>
      </c>
    </row>
    <row r="1384" spans="1:19" ht="16.5" customHeight="1">
      <c r="A1384" s="23">
        <v>2019</v>
      </c>
      <c r="B1384" s="13" t="s">
        <v>1886</v>
      </c>
      <c r="C1384" s="13" t="s">
        <v>120</v>
      </c>
      <c r="D1384" s="13" t="s">
        <v>2704</v>
      </c>
      <c r="E1384" s="13" t="s">
        <v>125</v>
      </c>
      <c r="F1384" s="13">
        <v>969</v>
      </c>
      <c r="G1384" s="13" t="s">
        <v>4747</v>
      </c>
      <c r="H1384" s="13" t="s">
        <v>6</v>
      </c>
      <c r="I1384" s="13" t="s">
        <v>2394</v>
      </c>
      <c r="J1384" s="13" t="s">
        <v>5522</v>
      </c>
      <c r="K1384" s="13">
        <v>4</v>
      </c>
      <c r="L1384" s="13" t="s">
        <v>2738</v>
      </c>
      <c r="M1384" s="13" t="s">
        <v>2780</v>
      </c>
      <c r="N1384" s="34">
        <v>0</v>
      </c>
      <c r="O1384" s="34">
        <v>0</v>
      </c>
      <c r="P1384" s="34">
        <v>0</v>
      </c>
      <c r="Q1384" s="34">
        <v>0</v>
      </c>
      <c r="R1384" s="34">
        <v>0</v>
      </c>
      <c r="S1384" s="34">
        <v>249</v>
      </c>
    </row>
    <row r="1385" spans="1:19" ht="16.5" customHeight="1">
      <c r="A1385" s="23">
        <v>2019</v>
      </c>
      <c r="B1385" s="13" t="s">
        <v>1886</v>
      </c>
      <c r="C1385" s="13" t="s">
        <v>120</v>
      </c>
      <c r="D1385" s="13" t="s">
        <v>2704</v>
      </c>
      <c r="E1385" s="13" t="s">
        <v>126</v>
      </c>
      <c r="F1385" s="13">
        <v>105876</v>
      </c>
      <c r="G1385" s="13" t="s">
        <v>4747</v>
      </c>
      <c r="H1385" s="13" t="s">
        <v>6</v>
      </c>
      <c r="I1385" s="13" t="s">
        <v>2190</v>
      </c>
      <c r="J1385" s="13" t="s">
        <v>2706</v>
      </c>
      <c r="K1385" s="13" t="s">
        <v>2706</v>
      </c>
      <c r="L1385" s="13" t="s">
        <v>2738</v>
      </c>
      <c r="M1385" s="13" t="s">
        <v>5596</v>
      </c>
      <c r="N1385" s="34">
        <v>0</v>
      </c>
      <c r="O1385" s="34">
        <v>0</v>
      </c>
      <c r="P1385" s="34">
        <v>0</v>
      </c>
      <c r="Q1385" s="34">
        <v>0</v>
      </c>
      <c r="R1385" s="34">
        <v>0</v>
      </c>
      <c r="S1385" s="34">
        <v>189</v>
      </c>
    </row>
    <row r="1386" spans="1:19" ht="16.5" customHeight="1">
      <c r="A1386" s="23">
        <v>2019</v>
      </c>
      <c r="B1386" s="13" t="s">
        <v>1886</v>
      </c>
      <c r="C1386" s="13" t="s">
        <v>120</v>
      </c>
      <c r="D1386" s="13" t="s">
        <v>2704</v>
      </c>
      <c r="E1386" s="13" t="s">
        <v>127</v>
      </c>
      <c r="F1386" s="13">
        <v>106024</v>
      </c>
      <c r="G1386" s="13" t="s">
        <v>4747</v>
      </c>
      <c r="H1386" s="13" t="s">
        <v>6</v>
      </c>
      <c r="I1386" s="13" t="s">
        <v>2190</v>
      </c>
      <c r="J1386" s="13" t="s">
        <v>2706</v>
      </c>
      <c r="K1386" s="13" t="s">
        <v>2706</v>
      </c>
      <c r="L1386" s="13" t="s">
        <v>2738</v>
      </c>
      <c r="M1386" s="13" t="s">
        <v>2884</v>
      </c>
      <c r="N1386" s="34">
        <v>0</v>
      </c>
      <c r="O1386" s="34">
        <v>0</v>
      </c>
      <c r="P1386" s="34">
        <v>0</v>
      </c>
      <c r="Q1386" s="34">
        <v>0</v>
      </c>
      <c r="R1386" s="34">
        <v>0</v>
      </c>
      <c r="S1386" s="34">
        <v>132</v>
      </c>
    </row>
    <row r="1387" spans="1:19" ht="16.5" customHeight="1">
      <c r="A1387" s="23">
        <v>2019</v>
      </c>
      <c r="B1387" s="13" t="s">
        <v>1886</v>
      </c>
      <c r="C1387" s="13" t="s">
        <v>120</v>
      </c>
      <c r="D1387" s="13" t="s">
        <v>2704</v>
      </c>
      <c r="E1387" s="13" t="s">
        <v>128</v>
      </c>
      <c r="F1387" s="13">
        <v>2513</v>
      </c>
      <c r="G1387" s="13" t="s">
        <v>4747</v>
      </c>
      <c r="H1387" s="13" t="s">
        <v>6</v>
      </c>
      <c r="I1387" s="13" t="s">
        <v>2394</v>
      </c>
      <c r="J1387" s="13" t="s">
        <v>2997</v>
      </c>
      <c r="K1387" s="13">
        <v>6</v>
      </c>
      <c r="L1387" s="13"/>
      <c r="M1387" s="13"/>
      <c r="N1387" s="34">
        <v>0</v>
      </c>
      <c r="O1387" s="34">
        <v>0</v>
      </c>
      <c r="P1387" s="34">
        <v>0</v>
      </c>
      <c r="Q1387" s="34">
        <v>0</v>
      </c>
      <c r="R1387" s="34">
        <v>0</v>
      </c>
      <c r="S1387" s="34">
        <v>111</v>
      </c>
    </row>
    <row r="1388" spans="1:19" ht="16.5" customHeight="1">
      <c r="A1388" s="23">
        <v>2019</v>
      </c>
      <c r="B1388" s="13" t="s">
        <v>1886</v>
      </c>
      <c r="C1388" s="13" t="s">
        <v>120</v>
      </c>
      <c r="D1388" s="13" t="s">
        <v>2704</v>
      </c>
      <c r="E1388" s="13" t="s">
        <v>129</v>
      </c>
      <c r="F1388" s="13">
        <v>995</v>
      </c>
      <c r="G1388" s="13" t="s">
        <v>4747</v>
      </c>
      <c r="H1388" s="13" t="s">
        <v>6</v>
      </c>
      <c r="I1388" s="13" t="s">
        <v>2931</v>
      </c>
      <c r="J1388" s="13" t="s">
        <v>2706</v>
      </c>
      <c r="K1388" s="13" t="s">
        <v>2706</v>
      </c>
      <c r="L1388" s="13" t="s">
        <v>2738</v>
      </c>
      <c r="M1388" s="13" t="s">
        <v>2774</v>
      </c>
      <c r="N1388" s="34">
        <v>0</v>
      </c>
      <c r="O1388" s="34">
        <v>0</v>
      </c>
      <c r="P1388" s="34">
        <v>0</v>
      </c>
      <c r="Q1388" s="34">
        <v>0</v>
      </c>
      <c r="R1388" s="34">
        <v>0</v>
      </c>
      <c r="S1388" s="34">
        <v>129</v>
      </c>
    </row>
    <row r="1389" spans="1:19" ht="16.5" customHeight="1">
      <c r="A1389" s="23">
        <v>2019</v>
      </c>
      <c r="B1389" s="13" t="s">
        <v>1886</v>
      </c>
      <c r="C1389" s="13" t="s">
        <v>120</v>
      </c>
      <c r="D1389" s="13" t="s">
        <v>2704</v>
      </c>
      <c r="E1389" s="13" t="s">
        <v>130</v>
      </c>
      <c r="F1389" s="13">
        <v>11106</v>
      </c>
      <c r="G1389" s="13" t="s">
        <v>4747</v>
      </c>
      <c r="H1389" s="13" t="s">
        <v>6</v>
      </c>
      <c r="I1389" s="13" t="s">
        <v>2394</v>
      </c>
      <c r="J1389" s="13" t="s">
        <v>2998</v>
      </c>
      <c r="K1389" s="13">
        <v>6</v>
      </c>
      <c r="L1389" s="13"/>
      <c r="M1389" s="13"/>
      <c r="N1389" s="34">
        <v>0</v>
      </c>
      <c r="O1389" s="34">
        <v>0</v>
      </c>
      <c r="P1389" s="34">
        <v>0</v>
      </c>
      <c r="Q1389" s="34">
        <v>0</v>
      </c>
      <c r="R1389" s="34">
        <v>0</v>
      </c>
      <c r="S1389" s="34">
        <v>197</v>
      </c>
    </row>
    <row r="1390" spans="1:19" ht="16.5" customHeight="1">
      <c r="A1390" s="23">
        <v>2019</v>
      </c>
      <c r="B1390" s="13" t="s">
        <v>1886</v>
      </c>
      <c r="C1390" s="13" t="s">
        <v>120</v>
      </c>
      <c r="D1390" s="13" t="s">
        <v>2704</v>
      </c>
      <c r="E1390" s="13" t="s">
        <v>131</v>
      </c>
      <c r="F1390" s="13">
        <v>54342</v>
      </c>
      <c r="G1390" s="13" t="s">
        <v>4747</v>
      </c>
      <c r="H1390" s="13" t="s">
        <v>6</v>
      </c>
      <c r="I1390" s="13" t="s">
        <v>2190</v>
      </c>
      <c r="J1390" s="13" t="s">
        <v>2706</v>
      </c>
      <c r="K1390" s="13" t="s">
        <v>2706</v>
      </c>
      <c r="L1390" s="13" t="s">
        <v>2738</v>
      </c>
      <c r="M1390" s="13" t="s">
        <v>5597</v>
      </c>
      <c r="N1390" s="34">
        <v>0</v>
      </c>
      <c r="O1390" s="34">
        <v>0</v>
      </c>
      <c r="P1390" s="34">
        <v>0</v>
      </c>
      <c r="Q1390" s="34">
        <v>0</v>
      </c>
      <c r="R1390" s="34">
        <v>0</v>
      </c>
      <c r="S1390" s="34">
        <v>257</v>
      </c>
    </row>
    <row r="1391" spans="1:19" ht="16.5" customHeight="1">
      <c r="A1391" s="23">
        <v>2019</v>
      </c>
      <c r="B1391" s="13" t="s">
        <v>1886</v>
      </c>
      <c r="C1391" s="13" t="s">
        <v>120</v>
      </c>
      <c r="D1391" s="13" t="s">
        <v>2704</v>
      </c>
      <c r="E1391" s="13" t="s">
        <v>132</v>
      </c>
      <c r="F1391" s="13">
        <v>972</v>
      </c>
      <c r="G1391" s="13" t="s">
        <v>4747</v>
      </c>
      <c r="H1391" s="13" t="s">
        <v>6</v>
      </c>
      <c r="I1391" s="13" t="s">
        <v>2394</v>
      </c>
      <c r="J1391" s="13" t="s">
        <v>5523</v>
      </c>
      <c r="K1391" s="13">
        <v>4</v>
      </c>
      <c r="L1391" s="13" t="s">
        <v>2738</v>
      </c>
      <c r="M1391" s="13" t="s">
        <v>2765</v>
      </c>
      <c r="N1391" s="34">
        <v>0</v>
      </c>
      <c r="O1391" s="34">
        <v>0</v>
      </c>
      <c r="P1391" s="34">
        <v>0</v>
      </c>
      <c r="Q1391" s="34">
        <v>0</v>
      </c>
      <c r="R1391" s="34">
        <v>0</v>
      </c>
      <c r="S1391" s="34">
        <v>261</v>
      </c>
    </row>
    <row r="1392" spans="1:19" ht="16.5" customHeight="1">
      <c r="A1392" s="23">
        <v>2019</v>
      </c>
      <c r="B1392" s="13" t="s">
        <v>1886</v>
      </c>
      <c r="C1392" s="13" t="s">
        <v>120</v>
      </c>
      <c r="D1392" s="13" t="s">
        <v>2704</v>
      </c>
      <c r="E1392" s="13" t="s">
        <v>133</v>
      </c>
      <c r="F1392" s="13">
        <v>109108</v>
      </c>
      <c r="G1392" s="13" t="s">
        <v>4747</v>
      </c>
      <c r="H1392" s="13" t="s">
        <v>6</v>
      </c>
      <c r="I1392" s="13" t="s">
        <v>2190</v>
      </c>
      <c r="J1392" s="13" t="s">
        <v>2706</v>
      </c>
      <c r="K1392" s="13" t="s">
        <v>2706</v>
      </c>
      <c r="L1392" s="13" t="s">
        <v>2738</v>
      </c>
      <c r="M1392" s="13" t="s">
        <v>5598</v>
      </c>
      <c r="N1392" s="34">
        <v>0</v>
      </c>
      <c r="O1392" s="34">
        <v>0</v>
      </c>
      <c r="P1392" s="34">
        <v>0</v>
      </c>
      <c r="Q1392" s="34">
        <v>0</v>
      </c>
      <c r="R1392" s="34">
        <v>0</v>
      </c>
      <c r="S1392" s="34">
        <v>121</v>
      </c>
    </row>
    <row r="1393" spans="1:19" ht="16.5" customHeight="1">
      <c r="A1393" s="23">
        <v>2019</v>
      </c>
      <c r="B1393" s="13" t="s">
        <v>1886</v>
      </c>
      <c r="C1393" s="13" t="s">
        <v>120</v>
      </c>
      <c r="D1393" s="13" t="s">
        <v>2704</v>
      </c>
      <c r="E1393" s="13" t="s">
        <v>3898</v>
      </c>
      <c r="F1393" s="13">
        <v>109110</v>
      </c>
      <c r="G1393" s="13" t="s">
        <v>4747</v>
      </c>
      <c r="H1393" s="13" t="s">
        <v>6</v>
      </c>
      <c r="I1393" s="13" t="s">
        <v>2190</v>
      </c>
      <c r="J1393" s="13" t="s">
        <v>2706</v>
      </c>
      <c r="K1393" s="13" t="s">
        <v>2706</v>
      </c>
      <c r="L1393" s="13" t="s">
        <v>2738</v>
      </c>
      <c r="M1393" s="13" t="s">
        <v>5599</v>
      </c>
      <c r="N1393" s="34">
        <v>0</v>
      </c>
      <c r="O1393" s="34">
        <v>0</v>
      </c>
      <c r="P1393" s="34">
        <v>0</v>
      </c>
      <c r="Q1393" s="34">
        <v>0</v>
      </c>
      <c r="R1393" s="34">
        <v>0</v>
      </c>
      <c r="S1393" s="34">
        <v>133</v>
      </c>
    </row>
    <row r="1394" spans="1:19" ht="16.5" customHeight="1">
      <c r="A1394" s="23">
        <v>2019</v>
      </c>
      <c r="B1394" s="13" t="s">
        <v>1886</v>
      </c>
      <c r="C1394" s="13" t="s">
        <v>120</v>
      </c>
      <c r="D1394" s="13" t="s">
        <v>2704</v>
      </c>
      <c r="E1394" s="13" t="s">
        <v>134</v>
      </c>
      <c r="F1394" s="13">
        <v>54341</v>
      </c>
      <c r="G1394" s="13" t="s">
        <v>4747</v>
      </c>
      <c r="H1394" s="13" t="s">
        <v>6</v>
      </c>
      <c r="I1394" s="13" t="s">
        <v>2190</v>
      </c>
      <c r="J1394" s="13" t="s">
        <v>2706</v>
      </c>
      <c r="K1394" s="13" t="s">
        <v>2706</v>
      </c>
      <c r="L1394" s="13" t="s">
        <v>2738</v>
      </c>
      <c r="M1394" s="13" t="s">
        <v>5600</v>
      </c>
      <c r="N1394" s="34">
        <v>0</v>
      </c>
      <c r="O1394" s="34">
        <v>0</v>
      </c>
      <c r="P1394" s="34">
        <v>0</v>
      </c>
      <c r="Q1394" s="34">
        <v>0</v>
      </c>
      <c r="R1394" s="34">
        <v>0</v>
      </c>
      <c r="S1394" s="34">
        <v>129</v>
      </c>
    </row>
    <row r="1395" spans="1:19" ht="16.5" customHeight="1">
      <c r="A1395" s="23">
        <v>2019</v>
      </c>
      <c r="B1395" s="13" t="s">
        <v>1886</v>
      </c>
      <c r="C1395" s="13" t="s">
        <v>120</v>
      </c>
      <c r="D1395" s="13" t="s">
        <v>2704</v>
      </c>
      <c r="E1395" s="13" t="s">
        <v>135</v>
      </c>
      <c r="F1395" s="13">
        <v>54349</v>
      </c>
      <c r="G1395" s="13" t="s">
        <v>4747</v>
      </c>
      <c r="H1395" s="13" t="s">
        <v>6</v>
      </c>
      <c r="I1395" s="13" t="s">
        <v>2190</v>
      </c>
      <c r="J1395" s="13" t="s">
        <v>2706</v>
      </c>
      <c r="K1395" s="13" t="s">
        <v>2706</v>
      </c>
      <c r="L1395" s="13" t="s">
        <v>2738</v>
      </c>
      <c r="M1395" s="13" t="s">
        <v>2874</v>
      </c>
      <c r="N1395" s="34">
        <v>0</v>
      </c>
      <c r="O1395" s="34">
        <v>0</v>
      </c>
      <c r="P1395" s="34">
        <v>0</v>
      </c>
      <c r="Q1395" s="34">
        <v>0</v>
      </c>
      <c r="R1395" s="34">
        <v>0</v>
      </c>
      <c r="S1395" s="34">
        <v>196</v>
      </c>
    </row>
    <row r="1396" spans="1:19" ht="16.5" customHeight="1">
      <c r="A1396" s="23">
        <v>2019</v>
      </c>
      <c r="B1396" s="13" t="s">
        <v>1886</v>
      </c>
      <c r="C1396" s="13" t="s">
        <v>120</v>
      </c>
      <c r="D1396" s="13" t="s">
        <v>2704</v>
      </c>
      <c r="E1396" s="13" t="s">
        <v>136</v>
      </c>
      <c r="F1396" s="13">
        <v>4166</v>
      </c>
      <c r="G1396" s="13" t="s">
        <v>4747</v>
      </c>
      <c r="H1396" s="13" t="s">
        <v>6</v>
      </c>
      <c r="I1396" s="13" t="s">
        <v>2394</v>
      </c>
      <c r="J1396" s="13" t="s">
        <v>5524</v>
      </c>
      <c r="K1396" s="13">
        <v>6</v>
      </c>
      <c r="L1396" s="13" t="s">
        <v>2738</v>
      </c>
      <c r="M1396" s="13" t="s">
        <v>2873</v>
      </c>
      <c r="N1396" s="34">
        <v>0</v>
      </c>
      <c r="O1396" s="34">
        <v>0</v>
      </c>
      <c r="P1396" s="34">
        <v>0</v>
      </c>
      <c r="Q1396" s="34">
        <v>0</v>
      </c>
      <c r="R1396" s="34">
        <v>0</v>
      </c>
      <c r="S1396" s="34">
        <v>198</v>
      </c>
    </row>
    <row r="1397" spans="1:19" ht="16.5" customHeight="1">
      <c r="A1397" s="23">
        <v>2019</v>
      </c>
      <c r="B1397" s="13" t="s">
        <v>1886</v>
      </c>
      <c r="C1397" s="13" t="s">
        <v>120</v>
      </c>
      <c r="D1397" s="13" t="s">
        <v>2704</v>
      </c>
      <c r="E1397" s="13" t="s">
        <v>137</v>
      </c>
      <c r="F1397" s="13">
        <v>973</v>
      </c>
      <c r="G1397" s="13" t="s">
        <v>4747</v>
      </c>
      <c r="H1397" s="13" t="s">
        <v>6</v>
      </c>
      <c r="I1397" s="13" t="s">
        <v>2394</v>
      </c>
      <c r="J1397" s="13" t="s">
        <v>2999</v>
      </c>
      <c r="K1397" s="13">
        <v>6</v>
      </c>
      <c r="L1397" s="13"/>
      <c r="M1397" s="13"/>
      <c r="N1397" s="34">
        <v>0</v>
      </c>
      <c r="O1397" s="34">
        <v>0</v>
      </c>
      <c r="P1397" s="34">
        <v>0</v>
      </c>
      <c r="Q1397" s="34">
        <v>0</v>
      </c>
      <c r="R1397" s="34">
        <v>0</v>
      </c>
      <c r="S1397" s="34">
        <v>198</v>
      </c>
    </row>
    <row r="1398" spans="1:19" ht="16.5" customHeight="1">
      <c r="A1398" s="23">
        <v>2019</v>
      </c>
      <c r="B1398" s="13" t="s">
        <v>1886</v>
      </c>
      <c r="C1398" s="13" t="s">
        <v>120</v>
      </c>
      <c r="D1398" s="13" t="s">
        <v>2704</v>
      </c>
      <c r="E1398" s="13" t="s">
        <v>138</v>
      </c>
      <c r="F1398" s="13">
        <v>974</v>
      </c>
      <c r="G1398" s="13" t="s">
        <v>4747</v>
      </c>
      <c r="H1398" s="13" t="s">
        <v>6</v>
      </c>
      <c r="I1398" s="13" t="s">
        <v>2394</v>
      </c>
      <c r="J1398" s="13" t="s">
        <v>3000</v>
      </c>
      <c r="K1398" s="13">
        <v>6</v>
      </c>
      <c r="L1398" s="13"/>
      <c r="M1398" s="13"/>
      <c r="N1398" s="34">
        <v>0</v>
      </c>
      <c r="O1398" s="34">
        <v>0</v>
      </c>
      <c r="P1398" s="34">
        <v>0</v>
      </c>
      <c r="Q1398" s="34">
        <v>0</v>
      </c>
      <c r="R1398" s="34">
        <v>0</v>
      </c>
      <c r="S1398" s="34">
        <v>132</v>
      </c>
    </row>
    <row r="1399" spans="1:19" ht="16.5" customHeight="1">
      <c r="A1399" s="23">
        <v>2019</v>
      </c>
      <c r="B1399" s="13" t="s">
        <v>1886</v>
      </c>
      <c r="C1399" s="13" t="s">
        <v>120</v>
      </c>
      <c r="D1399" s="13" t="s">
        <v>2704</v>
      </c>
      <c r="E1399" s="13" t="s">
        <v>1917</v>
      </c>
      <c r="F1399" s="13">
        <v>106403</v>
      </c>
      <c r="G1399" s="13" t="s">
        <v>4747</v>
      </c>
      <c r="H1399" s="13" t="s">
        <v>6</v>
      </c>
      <c r="I1399" s="13" t="s">
        <v>2190</v>
      </c>
      <c r="J1399" s="13" t="s">
        <v>2706</v>
      </c>
      <c r="K1399" s="13" t="s">
        <v>2706</v>
      </c>
      <c r="L1399" s="13" t="s">
        <v>2738</v>
      </c>
      <c r="M1399" s="13" t="s">
        <v>2859</v>
      </c>
      <c r="N1399" s="34">
        <v>0</v>
      </c>
      <c r="O1399" s="34">
        <v>0</v>
      </c>
      <c r="P1399" s="34">
        <v>0</v>
      </c>
      <c r="Q1399" s="34">
        <v>0</v>
      </c>
      <c r="R1399" s="34">
        <v>0</v>
      </c>
      <c r="S1399" s="34">
        <v>132</v>
      </c>
    </row>
    <row r="1400" spans="1:19" ht="16.5" customHeight="1">
      <c r="A1400" s="23">
        <v>2019</v>
      </c>
      <c r="B1400" s="13" t="s">
        <v>1886</v>
      </c>
      <c r="C1400" s="13" t="s">
        <v>120</v>
      </c>
      <c r="D1400" s="13" t="s">
        <v>2704</v>
      </c>
      <c r="E1400" s="13" t="s">
        <v>139</v>
      </c>
      <c r="F1400" s="13">
        <v>975</v>
      </c>
      <c r="G1400" s="13" t="s">
        <v>4747</v>
      </c>
      <c r="H1400" s="13" t="s">
        <v>6</v>
      </c>
      <c r="I1400" s="13" t="s">
        <v>2394</v>
      </c>
      <c r="J1400" s="13" t="s">
        <v>3001</v>
      </c>
      <c r="K1400" s="13">
        <v>6</v>
      </c>
      <c r="L1400" s="13"/>
      <c r="M1400" s="13"/>
      <c r="N1400" s="34">
        <v>0</v>
      </c>
      <c r="O1400" s="34">
        <v>0</v>
      </c>
      <c r="P1400" s="34">
        <v>0</v>
      </c>
      <c r="Q1400" s="34">
        <v>0</v>
      </c>
      <c r="R1400" s="34">
        <v>0</v>
      </c>
      <c r="S1400" s="34">
        <v>114</v>
      </c>
    </row>
    <row r="1401" spans="1:19" ht="16.5" customHeight="1">
      <c r="A1401" s="23">
        <v>2019</v>
      </c>
      <c r="B1401" s="13" t="s">
        <v>1886</v>
      </c>
      <c r="C1401" s="13" t="s">
        <v>120</v>
      </c>
      <c r="D1401" s="13" t="s">
        <v>2704</v>
      </c>
      <c r="E1401" s="13" t="s">
        <v>140</v>
      </c>
      <c r="F1401" s="13">
        <v>976</v>
      </c>
      <c r="G1401" s="13" t="s">
        <v>4747</v>
      </c>
      <c r="H1401" s="13" t="s">
        <v>6</v>
      </c>
      <c r="I1401" s="13" t="s">
        <v>2394</v>
      </c>
      <c r="J1401" s="13" t="s">
        <v>3002</v>
      </c>
      <c r="K1401" s="13">
        <v>6</v>
      </c>
      <c r="L1401" s="13"/>
      <c r="M1401" s="13"/>
      <c r="N1401" s="34">
        <v>0</v>
      </c>
      <c r="O1401" s="34">
        <v>0</v>
      </c>
      <c r="P1401" s="34">
        <v>0</v>
      </c>
      <c r="Q1401" s="34">
        <v>0</v>
      </c>
      <c r="R1401" s="34">
        <v>0</v>
      </c>
      <c r="S1401" s="34">
        <v>328</v>
      </c>
    </row>
    <row r="1402" spans="1:19" ht="16.5" customHeight="1">
      <c r="A1402" s="23">
        <v>2019</v>
      </c>
      <c r="B1402" s="13" t="s">
        <v>1886</v>
      </c>
      <c r="C1402" s="13" t="s">
        <v>120</v>
      </c>
      <c r="D1402" s="13" t="s">
        <v>2704</v>
      </c>
      <c r="E1402" s="13" t="s">
        <v>141</v>
      </c>
      <c r="F1402" s="13">
        <v>977</v>
      </c>
      <c r="G1402" s="13" t="s">
        <v>4747</v>
      </c>
      <c r="H1402" s="13" t="s">
        <v>6</v>
      </c>
      <c r="I1402" s="13" t="s">
        <v>2394</v>
      </c>
      <c r="J1402" s="13" t="s">
        <v>5525</v>
      </c>
      <c r="K1402" s="13">
        <v>4</v>
      </c>
      <c r="L1402" s="13" t="s">
        <v>2738</v>
      </c>
      <c r="M1402" s="13" t="s">
        <v>2764</v>
      </c>
      <c r="N1402" s="34">
        <v>0</v>
      </c>
      <c r="O1402" s="34">
        <v>0</v>
      </c>
      <c r="P1402" s="34">
        <v>0</v>
      </c>
      <c r="Q1402" s="34">
        <v>0</v>
      </c>
      <c r="R1402" s="34">
        <v>0</v>
      </c>
      <c r="S1402" s="34">
        <v>259</v>
      </c>
    </row>
    <row r="1403" spans="1:19" ht="16.5" customHeight="1">
      <c r="A1403" s="23">
        <v>2019</v>
      </c>
      <c r="B1403" s="13" t="s">
        <v>1886</v>
      </c>
      <c r="C1403" s="13" t="s">
        <v>120</v>
      </c>
      <c r="D1403" s="13" t="s">
        <v>2704</v>
      </c>
      <c r="E1403" s="13" t="s">
        <v>142</v>
      </c>
      <c r="F1403" s="13">
        <v>979</v>
      </c>
      <c r="G1403" s="13" t="s">
        <v>4747</v>
      </c>
      <c r="H1403" s="13" t="s">
        <v>6</v>
      </c>
      <c r="I1403" s="13" t="s">
        <v>2394</v>
      </c>
      <c r="J1403" s="13" t="s">
        <v>3003</v>
      </c>
      <c r="K1403" s="13">
        <v>4</v>
      </c>
      <c r="L1403" s="13" t="s">
        <v>2738</v>
      </c>
      <c r="M1403" s="13" t="s">
        <v>3027</v>
      </c>
      <c r="N1403" s="34">
        <v>0</v>
      </c>
      <c r="O1403" s="34">
        <v>0</v>
      </c>
      <c r="P1403" s="34">
        <v>0</v>
      </c>
      <c r="Q1403" s="34">
        <v>0</v>
      </c>
      <c r="R1403" s="34">
        <v>0</v>
      </c>
      <c r="S1403" s="34">
        <v>168</v>
      </c>
    </row>
    <row r="1404" spans="1:19" ht="16.5" customHeight="1">
      <c r="A1404" s="23">
        <v>2019</v>
      </c>
      <c r="B1404" s="13" t="s">
        <v>1886</v>
      </c>
      <c r="C1404" s="13" t="s">
        <v>120</v>
      </c>
      <c r="D1404" s="13" t="s">
        <v>2704</v>
      </c>
      <c r="E1404" s="13" t="s">
        <v>143</v>
      </c>
      <c r="F1404" s="13">
        <v>11538</v>
      </c>
      <c r="G1404" s="13" t="s">
        <v>4747</v>
      </c>
      <c r="H1404" s="13" t="s">
        <v>6</v>
      </c>
      <c r="I1404" s="13" t="s">
        <v>2931</v>
      </c>
      <c r="J1404" s="13" t="s">
        <v>2706</v>
      </c>
      <c r="K1404" s="13" t="s">
        <v>2706</v>
      </c>
      <c r="L1404" s="13" t="s">
        <v>2738</v>
      </c>
      <c r="M1404" s="13" t="s">
        <v>2871</v>
      </c>
      <c r="N1404" s="34">
        <v>0</v>
      </c>
      <c r="O1404" s="34">
        <v>0</v>
      </c>
      <c r="P1404" s="34">
        <v>0</v>
      </c>
      <c r="Q1404" s="34">
        <v>0</v>
      </c>
      <c r="R1404" s="34">
        <v>0</v>
      </c>
      <c r="S1404" s="34">
        <v>67</v>
      </c>
    </row>
    <row r="1405" spans="1:19" ht="16.5" customHeight="1">
      <c r="A1405" s="23">
        <v>2019</v>
      </c>
      <c r="B1405" s="13" t="s">
        <v>1886</v>
      </c>
      <c r="C1405" s="13" t="s">
        <v>120</v>
      </c>
      <c r="D1405" s="13" t="s">
        <v>2704</v>
      </c>
      <c r="E1405" s="13" t="s">
        <v>144</v>
      </c>
      <c r="F1405" s="13">
        <v>981</v>
      </c>
      <c r="G1405" s="13" t="s">
        <v>4747</v>
      </c>
      <c r="H1405" s="13" t="s">
        <v>6</v>
      </c>
      <c r="I1405" s="13" t="s">
        <v>2394</v>
      </c>
      <c r="J1405" s="13" t="s">
        <v>5526</v>
      </c>
      <c r="K1405" s="13">
        <v>4</v>
      </c>
      <c r="L1405" s="13" t="s">
        <v>2738</v>
      </c>
      <c r="M1405" s="13" t="s">
        <v>5601</v>
      </c>
      <c r="N1405" s="34">
        <v>0</v>
      </c>
      <c r="O1405" s="34">
        <v>0</v>
      </c>
      <c r="P1405" s="34">
        <v>0</v>
      </c>
      <c r="Q1405" s="34">
        <v>0</v>
      </c>
      <c r="R1405" s="34">
        <v>0</v>
      </c>
      <c r="S1405" s="34">
        <v>250</v>
      </c>
    </row>
    <row r="1406" spans="1:19" ht="16.5" customHeight="1">
      <c r="A1406" s="23">
        <v>2019</v>
      </c>
      <c r="B1406" s="13" t="s">
        <v>1886</v>
      </c>
      <c r="C1406" s="13" t="s">
        <v>120</v>
      </c>
      <c r="D1406" s="13" t="s">
        <v>2704</v>
      </c>
      <c r="E1406" s="13" t="s">
        <v>145</v>
      </c>
      <c r="F1406" s="13">
        <v>982</v>
      </c>
      <c r="G1406" s="13" t="s">
        <v>4747</v>
      </c>
      <c r="H1406" s="13" t="s">
        <v>6</v>
      </c>
      <c r="I1406" s="13" t="s">
        <v>2394</v>
      </c>
      <c r="J1406" s="13" t="s">
        <v>3004</v>
      </c>
      <c r="K1406" s="13">
        <v>4</v>
      </c>
      <c r="L1406" s="13"/>
      <c r="M1406" s="13"/>
      <c r="N1406" s="34">
        <v>0</v>
      </c>
      <c r="O1406" s="34">
        <v>0</v>
      </c>
      <c r="P1406" s="34">
        <v>0</v>
      </c>
      <c r="Q1406" s="34">
        <v>0</v>
      </c>
      <c r="R1406" s="34">
        <v>0</v>
      </c>
      <c r="S1406" s="34">
        <v>196</v>
      </c>
    </row>
    <row r="1407" spans="1:19" ht="16.5" customHeight="1">
      <c r="A1407" s="23">
        <v>2019</v>
      </c>
      <c r="B1407" s="13" t="s">
        <v>1886</v>
      </c>
      <c r="C1407" s="13" t="s">
        <v>120</v>
      </c>
      <c r="D1407" s="13" t="s">
        <v>2704</v>
      </c>
      <c r="E1407" s="13" t="s">
        <v>146</v>
      </c>
      <c r="F1407" s="13">
        <v>983</v>
      </c>
      <c r="G1407" s="13" t="s">
        <v>4747</v>
      </c>
      <c r="H1407" s="13" t="s">
        <v>6</v>
      </c>
      <c r="I1407" s="13" t="s">
        <v>2394</v>
      </c>
      <c r="J1407" s="13" t="s">
        <v>3005</v>
      </c>
      <c r="K1407" s="13">
        <v>6</v>
      </c>
      <c r="L1407" s="13"/>
      <c r="M1407" s="13"/>
      <c r="N1407" s="34">
        <v>0</v>
      </c>
      <c r="O1407" s="34">
        <v>0</v>
      </c>
      <c r="P1407" s="34">
        <v>0</v>
      </c>
      <c r="Q1407" s="34">
        <v>0</v>
      </c>
      <c r="R1407" s="34">
        <v>0</v>
      </c>
      <c r="S1407" s="34">
        <v>200</v>
      </c>
    </row>
    <row r="1408" spans="1:19" ht="16.5" customHeight="1">
      <c r="A1408" s="23">
        <v>2019</v>
      </c>
      <c r="B1408" s="13" t="s">
        <v>1886</v>
      </c>
      <c r="C1408" s="13" t="s">
        <v>120</v>
      </c>
      <c r="D1408" s="13" t="s">
        <v>2704</v>
      </c>
      <c r="E1408" s="13" t="s">
        <v>147</v>
      </c>
      <c r="F1408" s="13">
        <v>984</v>
      </c>
      <c r="G1408" s="13" t="s">
        <v>4747</v>
      </c>
      <c r="H1408" s="13" t="s">
        <v>6</v>
      </c>
      <c r="I1408" s="13" t="s">
        <v>2394</v>
      </c>
      <c r="J1408" s="13" t="s">
        <v>3006</v>
      </c>
      <c r="K1408" s="13">
        <v>6</v>
      </c>
      <c r="L1408" s="13"/>
      <c r="M1408" s="13"/>
      <c r="N1408" s="34">
        <v>0</v>
      </c>
      <c r="O1408" s="34">
        <v>0</v>
      </c>
      <c r="P1408" s="34">
        <v>0</v>
      </c>
      <c r="Q1408" s="34">
        <v>0</v>
      </c>
      <c r="R1408" s="34">
        <v>0</v>
      </c>
      <c r="S1408" s="34">
        <v>198</v>
      </c>
    </row>
    <row r="1409" spans="1:19" ht="16.5" customHeight="1">
      <c r="A1409" s="23">
        <v>2019</v>
      </c>
      <c r="B1409" s="13" t="s">
        <v>1886</v>
      </c>
      <c r="C1409" s="13" t="s">
        <v>120</v>
      </c>
      <c r="D1409" s="13" t="s">
        <v>2704</v>
      </c>
      <c r="E1409" s="13" t="s">
        <v>148</v>
      </c>
      <c r="F1409" s="13">
        <v>16021</v>
      </c>
      <c r="G1409" s="13" t="s">
        <v>4747</v>
      </c>
      <c r="H1409" s="13" t="s">
        <v>6</v>
      </c>
      <c r="I1409" s="13" t="s">
        <v>2931</v>
      </c>
      <c r="J1409" s="13" t="s">
        <v>2706</v>
      </c>
      <c r="K1409" s="13" t="s">
        <v>2706</v>
      </c>
      <c r="L1409" s="13" t="s">
        <v>2738</v>
      </c>
      <c r="M1409" s="13" t="s">
        <v>5602</v>
      </c>
      <c r="N1409" s="34">
        <v>0</v>
      </c>
      <c r="O1409" s="34">
        <v>0</v>
      </c>
      <c r="P1409" s="34">
        <v>0</v>
      </c>
      <c r="Q1409" s="34">
        <v>0</v>
      </c>
      <c r="R1409" s="34">
        <v>0</v>
      </c>
      <c r="S1409" s="34">
        <v>66</v>
      </c>
    </row>
    <row r="1410" spans="1:19" ht="16.5" customHeight="1">
      <c r="A1410" s="23">
        <v>2019</v>
      </c>
      <c r="B1410" s="13" t="s">
        <v>1886</v>
      </c>
      <c r="C1410" s="13" t="s">
        <v>120</v>
      </c>
      <c r="D1410" s="13" t="s">
        <v>2704</v>
      </c>
      <c r="E1410" s="13" t="s">
        <v>149</v>
      </c>
      <c r="F1410" s="13">
        <v>16019</v>
      </c>
      <c r="G1410" s="13" t="s">
        <v>4747</v>
      </c>
      <c r="H1410" s="13" t="s">
        <v>6</v>
      </c>
      <c r="I1410" s="13" t="s">
        <v>2931</v>
      </c>
      <c r="J1410" s="13" t="s">
        <v>2706</v>
      </c>
      <c r="K1410" s="13" t="s">
        <v>2706</v>
      </c>
      <c r="L1410" s="13" t="s">
        <v>2738</v>
      </c>
      <c r="M1410" s="13" t="s">
        <v>2757</v>
      </c>
      <c r="N1410" s="34">
        <v>0</v>
      </c>
      <c r="O1410" s="34">
        <v>0</v>
      </c>
      <c r="P1410" s="34">
        <v>0</v>
      </c>
      <c r="Q1410" s="34">
        <v>0</v>
      </c>
      <c r="R1410" s="34">
        <v>0</v>
      </c>
      <c r="S1410" s="34">
        <v>101</v>
      </c>
    </row>
    <row r="1411" spans="1:19" ht="16.5" customHeight="1">
      <c r="A1411" s="23">
        <v>2019</v>
      </c>
      <c r="B1411" s="13" t="s">
        <v>1886</v>
      </c>
      <c r="C1411" s="13" t="s">
        <v>120</v>
      </c>
      <c r="D1411" s="13" t="s">
        <v>2704</v>
      </c>
      <c r="E1411" s="13" t="s">
        <v>150</v>
      </c>
      <c r="F1411" s="13">
        <v>990</v>
      </c>
      <c r="G1411" s="13" t="s">
        <v>4747</v>
      </c>
      <c r="H1411" s="13" t="s">
        <v>6</v>
      </c>
      <c r="I1411" s="13" t="s">
        <v>2394</v>
      </c>
      <c r="J1411" s="13" t="s">
        <v>5674</v>
      </c>
      <c r="K1411" s="13">
        <v>6</v>
      </c>
      <c r="L1411" s="13"/>
      <c r="M1411" s="13"/>
      <c r="N1411" s="34">
        <v>0</v>
      </c>
      <c r="O1411" s="34">
        <v>0</v>
      </c>
      <c r="P1411" s="34">
        <v>0</v>
      </c>
      <c r="Q1411" s="34">
        <v>0</v>
      </c>
      <c r="R1411" s="34">
        <v>0</v>
      </c>
      <c r="S1411" s="34">
        <v>198</v>
      </c>
    </row>
    <row r="1412" spans="1:19" ht="16.5" customHeight="1">
      <c r="A1412" s="23">
        <v>2019</v>
      </c>
      <c r="B1412" s="13" t="s">
        <v>1886</v>
      </c>
      <c r="C1412" s="13" t="s">
        <v>120</v>
      </c>
      <c r="D1412" s="13" t="s">
        <v>2704</v>
      </c>
      <c r="E1412" s="13" t="s">
        <v>151</v>
      </c>
      <c r="F1412" s="13">
        <v>986</v>
      </c>
      <c r="G1412" s="13" t="s">
        <v>4747</v>
      </c>
      <c r="H1412" s="13" t="s">
        <v>6</v>
      </c>
      <c r="I1412" s="13" t="s">
        <v>2931</v>
      </c>
      <c r="J1412" s="13" t="s">
        <v>2706</v>
      </c>
      <c r="K1412" s="13" t="s">
        <v>2706</v>
      </c>
      <c r="L1412" s="13" t="s">
        <v>2738</v>
      </c>
      <c r="M1412" s="13" t="s">
        <v>2869</v>
      </c>
      <c r="N1412" s="34">
        <v>0</v>
      </c>
      <c r="O1412" s="34">
        <v>0</v>
      </c>
      <c r="P1412" s="34">
        <v>0</v>
      </c>
      <c r="Q1412" s="34">
        <v>0</v>
      </c>
      <c r="R1412" s="34">
        <v>0</v>
      </c>
      <c r="S1412" s="34">
        <v>256</v>
      </c>
    </row>
    <row r="1413" spans="1:19" ht="16.5" customHeight="1">
      <c r="A1413" s="23">
        <v>2019</v>
      </c>
      <c r="B1413" s="13" t="s">
        <v>1886</v>
      </c>
      <c r="C1413" s="13" t="s">
        <v>120</v>
      </c>
      <c r="D1413" s="13" t="s">
        <v>2704</v>
      </c>
      <c r="E1413" s="13" t="s">
        <v>152</v>
      </c>
      <c r="F1413" s="13">
        <v>988</v>
      </c>
      <c r="G1413" s="13" t="s">
        <v>4747</v>
      </c>
      <c r="H1413" s="13" t="s">
        <v>6</v>
      </c>
      <c r="I1413" s="13" t="s">
        <v>2394</v>
      </c>
      <c r="J1413" s="13" t="s">
        <v>3008</v>
      </c>
      <c r="K1413" s="13">
        <v>6</v>
      </c>
      <c r="L1413" s="13"/>
      <c r="M1413" s="13"/>
      <c r="N1413" s="34">
        <v>0</v>
      </c>
      <c r="O1413" s="34">
        <v>0</v>
      </c>
      <c r="P1413" s="34">
        <v>0</v>
      </c>
      <c r="Q1413" s="34">
        <v>0</v>
      </c>
      <c r="R1413" s="34">
        <v>0</v>
      </c>
      <c r="S1413" s="34">
        <v>245</v>
      </c>
    </row>
    <row r="1414" spans="1:19" ht="16.5" customHeight="1">
      <c r="A1414" s="23">
        <v>2019</v>
      </c>
      <c r="B1414" s="13" t="s">
        <v>1886</v>
      </c>
      <c r="C1414" s="13" t="s">
        <v>120</v>
      </c>
      <c r="D1414" s="13" t="s">
        <v>206</v>
      </c>
      <c r="E1414" s="13" t="s">
        <v>153</v>
      </c>
      <c r="F1414" s="13">
        <v>104789</v>
      </c>
      <c r="G1414" s="13" t="s">
        <v>4747</v>
      </c>
      <c r="H1414" s="13" t="s">
        <v>6</v>
      </c>
      <c r="I1414" s="13" t="s">
        <v>2190</v>
      </c>
      <c r="J1414" s="13" t="s">
        <v>2706</v>
      </c>
      <c r="K1414" s="13" t="s">
        <v>2706</v>
      </c>
      <c r="L1414" s="13" t="s">
        <v>2738</v>
      </c>
      <c r="M1414" s="13" t="s">
        <v>2844</v>
      </c>
      <c r="N1414" s="34">
        <v>0</v>
      </c>
      <c r="O1414" s="34">
        <v>0</v>
      </c>
      <c r="P1414" s="34">
        <v>0</v>
      </c>
      <c r="Q1414" s="34">
        <v>0</v>
      </c>
      <c r="R1414" s="34">
        <v>0</v>
      </c>
      <c r="S1414" s="34">
        <v>57</v>
      </c>
    </row>
    <row r="1415" spans="1:19" ht="16.5" customHeight="1">
      <c r="A1415" s="23">
        <v>2019</v>
      </c>
      <c r="B1415" s="13" t="s">
        <v>1886</v>
      </c>
      <c r="C1415" s="13" t="s">
        <v>120</v>
      </c>
      <c r="D1415" s="13" t="s">
        <v>206</v>
      </c>
      <c r="E1415" s="13" t="s">
        <v>154</v>
      </c>
      <c r="F1415" s="13">
        <v>106592</v>
      </c>
      <c r="G1415" s="13" t="s">
        <v>2391</v>
      </c>
      <c r="H1415" s="13" t="s">
        <v>6</v>
      </c>
      <c r="I1415" s="13" t="s">
        <v>2190</v>
      </c>
      <c r="J1415" s="13" t="s">
        <v>2706</v>
      </c>
      <c r="K1415" s="13" t="s">
        <v>2706</v>
      </c>
      <c r="L1415" s="13" t="s">
        <v>2738</v>
      </c>
      <c r="M1415" s="13" t="s">
        <v>2790</v>
      </c>
      <c r="N1415" s="34">
        <v>0</v>
      </c>
      <c r="O1415" s="34">
        <v>0</v>
      </c>
      <c r="P1415" s="34">
        <v>0</v>
      </c>
      <c r="Q1415" s="34">
        <v>0</v>
      </c>
      <c r="R1415" s="34">
        <v>0</v>
      </c>
      <c r="S1415" s="34">
        <v>58</v>
      </c>
    </row>
    <row r="1416" spans="1:19" ht="16.5" customHeight="1">
      <c r="A1416" s="23">
        <v>2019</v>
      </c>
      <c r="B1416" s="13" t="s">
        <v>1886</v>
      </c>
      <c r="C1416" s="13" t="s">
        <v>120</v>
      </c>
      <c r="D1416" s="13" t="s">
        <v>206</v>
      </c>
      <c r="E1416" s="13" t="s">
        <v>154</v>
      </c>
      <c r="F1416" s="13" t="s">
        <v>5485</v>
      </c>
      <c r="G1416" s="13" t="s">
        <v>4747</v>
      </c>
      <c r="H1416" s="13" t="s">
        <v>6</v>
      </c>
      <c r="I1416" s="13" t="s">
        <v>2394</v>
      </c>
      <c r="J1416" s="13" t="s">
        <v>2960</v>
      </c>
      <c r="K1416" s="13">
        <v>6</v>
      </c>
      <c r="L1416" s="13" t="s">
        <v>2738</v>
      </c>
      <c r="M1416" s="13" t="s">
        <v>2825</v>
      </c>
      <c r="N1416" s="34">
        <v>0</v>
      </c>
      <c r="O1416" s="34">
        <v>0</v>
      </c>
      <c r="P1416" s="34">
        <v>0</v>
      </c>
      <c r="Q1416" s="34">
        <v>0</v>
      </c>
      <c r="R1416" s="34">
        <v>0</v>
      </c>
      <c r="S1416" s="34">
        <v>58</v>
      </c>
    </row>
    <row r="1417" spans="1:19" ht="16.5" customHeight="1">
      <c r="A1417" s="23">
        <v>2019</v>
      </c>
      <c r="B1417" s="13" t="s">
        <v>1886</v>
      </c>
      <c r="C1417" s="13" t="s">
        <v>120</v>
      </c>
      <c r="D1417" s="13" t="s">
        <v>6702</v>
      </c>
      <c r="E1417" s="13" t="s">
        <v>1482</v>
      </c>
      <c r="F1417" s="13">
        <v>55178</v>
      </c>
      <c r="G1417" s="13" t="s">
        <v>4747</v>
      </c>
      <c r="H1417" s="13" t="s">
        <v>6</v>
      </c>
      <c r="I1417" s="13" t="s">
        <v>2394</v>
      </c>
      <c r="J1417" s="13" t="s">
        <v>2929</v>
      </c>
      <c r="K1417" s="13">
        <v>8</v>
      </c>
      <c r="L1417" s="13"/>
      <c r="M1417" s="13"/>
      <c r="N1417" s="34">
        <v>231</v>
      </c>
      <c r="O1417" s="34">
        <v>39</v>
      </c>
      <c r="P1417" s="34">
        <v>0</v>
      </c>
      <c r="Q1417" s="34">
        <v>39</v>
      </c>
      <c r="R1417" s="34">
        <v>30</v>
      </c>
      <c r="S1417" s="34">
        <v>0</v>
      </c>
    </row>
    <row r="1418" spans="1:19" ht="16.5" customHeight="1">
      <c r="A1418" s="23">
        <v>2019</v>
      </c>
      <c r="B1418" s="13" t="s">
        <v>1886</v>
      </c>
      <c r="C1418" s="13" t="s">
        <v>156</v>
      </c>
      <c r="D1418" s="13" t="s">
        <v>2705</v>
      </c>
      <c r="E1418" s="13" t="s">
        <v>157</v>
      </c>
      <c r="F1418" s="13">
        <v>105877</v>
      </c>
      <c r="G1418" s="13" t="s">
        <v>4747</v>
      </c>
      <c r="H1418" s="13" t="s">
        <v>6</v>
      </c>
      <c r="I1418" s="13" t="s">
        <v>2190</v>
      </c>
      <c r="J1418" s="13" t="s">
        <v>2706</v>
      </c>
      <c r="K1418" s="13" t="s">
        <v>2706</v>
      </c>
      <c r="L1418" s="13" t="s">
        <v>2738</v>
      </c>
      <c r="M1418" s="13" t="s">
        <v>2897</v>
      </c>
      <c r="N1418" s="34">
        <v>0</v>
      </c>
      <c r="O1418" s="34">
        <v>0</v>
      </c>
      <c r="P1418" s="34">
        <v>0</v>
      </c>
      <c r="Q1418" s="34">
        <v>0</v>
      </c>
      <c r="R1418" s="34">
        <v>0</v>
      </c>
      <c r="S1418" s="34">
        <v>260</v>
      </c>
    </row>
    <row r="1419" spans="1:19" ht="16.5" customHeight="1">
      <c r="A1419" s="23">
        <v>2019</v>
      </c>
      <c r="B1419" s="13" t="s">
        <v>1886</v>
      </c>
      <c r="C1419" s="13" t="s">
        <v>156</v>
      </c>
      <c r="D1419" s="13" t="s">
        <v>2705</v>
      </c>
      <c r="E1419" s="13" t="s">
        <v>158</v>
      </c>
      <c r="F1419" s="13">
        <v>971</v>
      </c>
      <c r="G1419" s="13" t="s">
        <v>4747</v>
      </c>
      <c r="H1419" s="13" t="s">
        <v>6</v>
      </c>
      <c r="I1419" s="13" t="s">
        <v>2190</v>
      </c>
      <c r="J1419" s="13" t="s">
        <v>2706</v>
      </c>
      <c r="K1419" s="13" t="s">
        <v>2706</v>
      </c>
      <c r="L1419" s="13" t="s">
        <v>2738</v>
      </c>
      <c r="M1419" s="13" t="s">
        <v>5603</v>
      </c>
      <c r="N1419" s="34">
        <v>0</v>
      </c>
      <c r="O1419" s="34">
        <v>0</v>
      </c>
      <c r="P1419" s="34">
        <v>0</v>
      </c>
      <c r="Q1419" s="34">
        <v>0</v>
      </c>
      <c r="R1419" s="34">
        <v>0</v>
      </c>
      <c r="S1419" s="34">
        <v>108</v>
      </c>
    </row>
    <row r="1420" spans="1:19" ht="16.5" customHeight="1">
      <c r="A1420" s="23">
        <v>2019</v>
      </c>
      <c r="B1420" s="13" t="s">
        <v>1886</v>
      </c>
      <c r="C1420" s="13" t="s">
        <v>156</v>
      </c>
      <c r="D1420" s="13" t="s">
        <v>2705</v>
      </c>
      <c r="E1420" s="13" t="s">
        <v>159</v>
      </c>
      <c r="F1420" s="13">
        <v>978</v>
      </c>
      <c r="G1420" s="13" t="s">
        <v>4747</v>
      </c>
      <c r="H1420" s="13" t="s">
        <v>6</v>
      </c>
      <c r="I1420" s="13" t="s">
        <v>2190</v>
      </c>
      <c r="J1420" s="13" t="s">
        <v>2706</v>
      </c>
      <c r="K1420" s="13" t="s">
        <v>2706</v>
      </c>
      <c r="L1420" s="13" t="s">
        <v>2738</v>
      </c>
      <c r="M1420" s="13" t="s">
        <v>5604</v>
      </c>
      <c r="N1420" s="34">
        <v>0</v>
      </c>
      <c r="O1420" s="34">
        <v>0</v>
      </c>
      <c r="P1420" s="34">
        <v>0</v>
      </c>
      <c r="Q1420" s="34">
        <v>0</v>
      </c>
      <c r="R1420" s="34">
        <v>0</v>
      </c>
      <c r="S1420" s="34">
        <v>112</v>
      </c>
    </row>
    <row r="1421" spans="1:19" ht="16.5" customHeight="1">
      <c r="A1421" s="23">
        <v>2019</v>
      </c>
      <c r="B1421" s="13" t="s">
        <v>1886</v>
      </c>
      <c r="C1421" s="13" t="s">
        <v>156</v>
      </c>
      <c r="D1421" s="13" t="s">
        <v>2705</v>
      </c>
      <c r="E1421" s="13" t="s">
        <v>160</v>
      </c>
      <c r="F1421" s="13">
        <v>980</v>
      </c>
      <c r="G1421" s="13" t="s">
        <v>4747</v>
      </c>
      <c r="H1421" s="13" t="s">
        <v>6</v>
      </c>
      <c r="I1421" s="13" t="s">
        <v>2190</v>
      </c>
      <c r="J1421" s="13" t="s">
        <v>2706</v>
      </c>
      <c r="K1421" s="13" t="s">
        <v>2706</v>
      </c>
      <c r="L1421" s="13" t="s">
        <v>2738</v>
      </c>
      <c r="M1421" s="13" t="s">
        <v>5605</v>
      </c>
      <c r="N1421" s="34">
        <v>0</v>
      </c>
      <c r="O1421" s="34">
        <v>0</v>
      </c>
      <c r="P1421" s="34">
        <v>0</v>
      </c>
      <c r="Q1421" s="34">
        <v>0</v>
      </c>
      <c r="R1421" s="34">
        <v>0</v>
      </c>
      <c r="S1421" s="34">
        <v>156</v>
      </c>
    </row>
    <row r="1422" spans="1:19" ht="16.5" customHeight="1">
      <c r="A1422" s="23">
        <v>2019</v>
      </c>
      <c r="B1422" s="13" t="s">
        <v>1886</v>
      </c>
      <c r="C1422" s="13" t="s">
        <v>156</v>
      </c>
      <c r="D1422" s="13" t="s">
        <v>2705</v>
      </c>
      <c r="E1422" s="13" t="s">
        <v>161</v>
      </c>
      <c r="F1422" s="13">
        <v>999</v>
      </c>
      <c r="G1422" s="13" t="s">
        <v>4747</v>
      </c>
      <c r="H1422" s="13" t="s">
        <v>6</v>
      </c>
      <c r="I1422" s="13" t="s">
        <v>2190</v>
      </c>
      <c r="J1422" s="13" t="s">
        <v>2706</v>
      </c>
      <c r="K1422" s="13" t="s">
        <v>2706</v>
      </c>
      <c r="L1422" s="13" t="s">
        <v>2738</v>
      </c>
      <c r="M1422" s="13" t="s">
        <v>2760</v>
      </c>
      <c r="N1422" s="34">
        <v>0</v>
      </c>
      <c r="O1422" s="34">
        <v>0</v>
      </c>
      <c r="P1422" s="34">
        <v>0</v>
      </c>
      <c r="Q1422" s="34">
        <v>0</v>
      </c>
      <c r="R1422" s="34">
        <v>0</v>
      </c>
      <c r="S1422" s="34">
        <v>109</v>
      </c>
    </row>
    <row r="1423" spans="1:19" ht="16.5" customHeight="1">
      <c r="A1423" s="23">
        <v>2019</v>
      </c>
      <c r="B1423" s="13" t="s">
        <v>1886</v>
      </c>
      <c r="C1423" s="13" t="s">
        <v>156</v>
      </c>
      <c r="D1423" s="13" t="s">
        <v>2705</v>
      </c>
      <c r="E1423" s="13" t="s">
        <v>162</v>
      </c>
      <c r="F1423" s="13">
        <v>985</v>
      </c>
      <c r="G1423" s="13" t="s">
        <v>4747</v>
      </c>
      <c r="H1423" s="13" t="s">
        <v>6</v>
      </c>
      <c r="I1423" s="13" t="s">
        <v>2190</v>
      </c>
      <c r="J1423" s="13" t="s">
        <v>2706</v>
      </c>
      <c r="K1423" s="13" t="s">
        <v>2706</v>
      </c>
      <c r="L1423" s="13" t="s">
        <v>2738</v>
      </c>
      <c r="M1423" s="13" t="s">
        <v>2758</v>
      </c>
      <c r="N1423" s="34">
        <v>0</v>
      </c>
      <c r="O1423" s="34">
        <v>0</v>
      </c>
      <c r="P1423" s="34">
        <v>0</v>
      </c>
      <c r="Q1423" s="34">
        <v>0</v>
      </c>
      <c r="R1423" s="34">
        <v>0</v>
      </c>
      <c r="S1423" s="34">
        <v>101</v>
      </c>
    </row>
    <row r="1424" spans="1:19" ht="16.5" customHeight="1">
      <c r="A1424" s="23">
        <v>2019</v>
      </c>
      <c r="B1424" s="13" t="s">
        <v>1886</v>
      </c>
      <c r="C1424" s="13" t="s">
        <v>156</v>
      </c>
      <c r="D1424" s="13" t="s">
        <v>2705</v>
      </c>
      <c r="E1424" s="13" t="s">
        <v>163</v>
      </c>
      <c r="F1424" s="13">
        <v>991</v>
      </c>
      <c r="G1424" s="13" t="s">
        <v>4747</v>
      </c>
      <c r="H1424" s="13" t="s">
        <v>6</v>
      </c>
      <c r="I1424" s="13" t="s">
        <v>2190</v>
      </c>
      <c r="J1424" s="13" t="s">
        <v>2706</v>
      </c>
      <c r="K1424" s="13" t="s">
        <v>2706</v>
      </c>
      <c r="L1424" s="13" t="s">
        <v>2738</v>
      </c>
      <c r="M1424" s="13" t="s">
        <v>2755</v>
      </c>
      <c r="N1424" s="34">
        <v>0</v>
      </c>
      <c r="O1424" s="34">
        <v>0</v>
      </c>
      <c r="P1424" s="34">
        <v>0</v>
      </c>
      <c r="Q1424" s="34">
        <v>0</v>
      </c>
      <c r="R1424" s="34">
        <v>0</v>
      </c>
      <c r="S1424" s="34">
        <v>115</v>
      </c>
    </row>
    <row r="1425" spans="1:19" ht="16.5" customHeight="1">
      <c r="A1425" s="23">
        <v>2019</v>
      </c>
      <c r="B1425" s="13" t="s">
        <v>1886</v>
      </c>
      <c r="C1425" s="13" t="s">
        <v>156</v>
      </c>
      <c r="D1425" s="13" t="s">
        <v>6702</v>
      </c>
      <c r="E1425" s="13" t="s">
        <v>1483</v>
      </c>
      <c r="F1425" s="13">
        <v>947</v>
      </c>
      <c r="G1425" s="13" t="s">
        <v>4747</v>
      </c>
      <c r="H1425" s="13" t="s">
        <v>6</v>
      </c>
      <c r="I1425" s="13" t="s">
        <v>2394</v>
      </c>
      <c r="J1425" s="13" t="s">
        <v>2993</v>
      </c>
      <c r="K1425" s="13">
        <v>8</v>
      </c>
      <c r="L1425" s="13"/>
      <c r="M1425" s="13"/>
      <c r="N1425" s="34">
        <v>115</v>
      </c>
      <c r="O1425" s="34">
        <v>38</v>
      </c>
      <c r="P1425" s="34">
        <v>0</v>
      </c>
      <c r="Q1425" s="34">
        <v>38</v>
      </c>
      <c r="R1425" s="34">
        <v>17</v>
      </c>
      <c r="S1425" s="34">
        <v>0</v>
      </c>
    </row>
    <row r="1426" spans="1:19" ht="16.5" customHeight="1">
      <c r="A1426" s="23">
        <v>2019</v>
      </c>
      <c r="B1426" s="13" t="s">
        <v>1886</v>
      </c>
      <c r="C1426" s="13" t="s">
        <v>164</v>
      </c>
      <c r="D1426" s="13" t="s">
        <v>207</v>
      </c>
      <c r="E1426" s="13" t="s">
        <v>166</v>
      </c>
      <c r="F1426" s="13">
        <v>105986</v>
      </c>
      <c r="G1426" s="13" t="s">
        <v>4747</v>
      </c>
      <c r="H1426" s="13" t="s">
        <v>6</v>
      </c>
      <c r="I1426" s="13" t="s">
        <v>2190</v>
      </c>
      <c r="J1426" s="13" t="s">
        <v>2706</v>
      </c>
      <c r="K1426" s="13" t="s">
        <v>2706</v>
      </c>
      <c r="L1426" s="13" t="s">
        <v>2738</v>
      </c>
      <c r="M1426" s="13" t="s">
        <v>2904</v>
      </c>
      <c r="N1426" s="34">
        <v>0</v>
      </c>
      <c r="O1426" s="34">
        <v>0</v>
      </c>
      <c r="P1426" s="34">
        <v>0</v>
      </c>
      <c r="Q1426" s="34">
        <v>0</v>
      </c>
      <c r="R1426" s="34">
        <v>0</v>
      </c>
      <c r="S1426" s="34">
        <v>93</v>
      </c>
    </row>
    <row r="1427" spans="1:19" ht="16.5" customHeight="1">
      <c r="A1427" s="23">
        <v>2019</v>
      </c>
      <c r="B1427" s="13" t="s">
        <v>1886</v>
      </c>
      <c r="C1427" s="13" t="s">
        <v>164</v>
      </c>
      <c r="D1427" s="13" t="s">
        <v>206</v>
      </c>
      <c r="E1427" s="13" t="s">
        <v>1923</v>
      </c>
      <c r="F1427" s="13">
        <v>106457</v>
      </c>
      <c r="G1427" s="13" t="s">
        <v>4747</v>
      </c>
      <c r="H1427" s="13" t="s">
        <v>6</v>
      </c>
      <c r="I1427" s="13" t="s">
        <v>2190</v>
      </c>
      <c r="J1427" s="13" t="s">
        <v>2706</v>
      </c>
      <c r="K1427" s="13" t="s">
        <v>2706</v>
      </c>
      <c r="L1427" s="13" t="s">
        <v>2738</v>
      </c>
      <c r="M1427" s="13" t="s">
        <v>2794</v>
      </c>
      <c r="N1427" s="34">
        <v>0</v>
      </c>
      <c r="O1427" s="34">
        <v>0</v>
      </c>
      <c r="P1427" s="34">
        <v>0</v>
      </c>
      <c r="Q1427" s="34">
        <v>0</v>
      </c>
      <c r="R1427" s="34">
        <v>0</v>
      </c>
      <c r="S1427" s="34">
        <v>45</v>
      </c>
    </row>
    <row r="1428" spans="1:19" ht="16.5" customHeight="1">
      <c r="A1428" s="23">
        <v>2019</v>
      </c>
      <c r="B1428" s="13" t="s">
        <v>1886</v>
      </c>
      <c r="C1428" s="13" t="s">
        <v>164</v>
      </c>
      <c r="D1428" s="13" t="s">
        <v>206</v>
      </c>
      <c r="E1428" s="13" t="s">
        <v>2731</v>
      </c>
      <c r="F1428" s="13">
        <v>107222</v>
      </c>
      <c r="G1428" s="13" t="s">
        <v>4747</v>
      </c>
      <c r="H1428" s="13" t="s">
        <v>195</v>
      </c>
      <c r="I1428" s="13" t="s">
        <v>2190</v>
      </c>
      <c r="J1428" s="13" t="s">
        <v>2706</v>
      </c>
      <c r="K1428" s="13" t="s">
        <v>2706</v>
      </c>
      <c r="L1428" s="13" t="s">
        <v>2738</v>
      </c>
      <c r="M1428" s="13" t="s">
        <v>2925</v>
      </c>
      <c r="N1428" s="34">
        <v>0</v>
      </c>
      <c r="O1428" s="34">
        <v>0</v>
      </c>
      <c r="P1428" s="34">
        <v>0</v>
      </c>
      <c r="Q1428" s="34">
        <v>0</v>
      </c>
      <c r="R1428" s="34">
        <v>0</v>
      </c>
      <c r="S1428" s="34">
        <v>43</v>
      </c>
    </row>
    <row r="1429" spans="1:19" ht="16.5" customHeight="1">
      <c r="A1429" s="23">
        <v>2019</v>
      </c>
      <c r="B1429" s="13" t="s">
        <v>1886</v>
      </c>
      <c r="C1429" s="13" t="s">
        <v>164</v>
      </c>
      <c r="D1429" s="13" t="s">
        <v>206</v>
      </c>
      <c r="E1429" s="13" t="s">
        <v>165</v>
      </c>
      <c r="F1429" s="13">
        <v>53582</v>
      </c>
      <c r="G1429" s="13" t="s">
        <v>4747</v>
      </c>
      <c r="H1429" s="13" t="s">
        <v>6</v>
      </c>
      <c r="I1429" s="13" t="s">
        <v>2190</v>
      </c>
      <c r="J1429" s="13" t="s">
        <v>2706</v>
      </c>
      <c r="K1429" s="13" t="s">
        <v>2706</v>
      </c>
      <c r="L1429" s="13" t="s">
        <v>2738</v>
      </c>
      <c r="M1429" s="13" t="s">
        <v>2803</v>
      </c>
      <c r="N1429" s="34">
        <v>0</v>
      </c>
      <c r="O1429" s="34">
        <v>0</v>
      </c>
      <c r="P1429" s="34">
        <v>0</v>
      </c>
      <c r="Q1429" s="34">
        <v>0</v>
      </c>
      <c r="R1429" s="34">
        <v>0</v>
      </c>
      <c r="S1429" s="34">
        <v>48</v>
      </c>
    </row>
    <row r="1430" spans="1:19" ht="16.5" customHeight="1">
      <c r="A1430" s="23">
        <v>2019</v>
      </c>
      <c r="B1430" s="13" t="s">
        <v>1886</v>
      </c>
      <c r="C1430" s="13" t="s">
        <v>164</v>
      </c>
      <c r="D1430" s="13" t="s">
        <v>6702</v>
      </c>
      <c r="E1430" s="13" t="s">
        <v>584</v>
      </c>
      <c r="F1430" s="13">
        <v>950</v>
      </c>
      <c r="G1430" s="13" t="s">
        <v>4747</v>
      </c>
      <c r="H1430" s="13" t="s">
        <v>6</v>
      </c>
      <c r="I1430" s="13" t="s">
        <v>2394</v>
      </c>
      <c r="J1430" s="13" t="s">
        <v>2962</v>
      </c>
      <c r="K1430" s="13">
        <v>8</v>
      </c>
      <c r="L1430" s="13" t="s">
        <v>2738</v>
      </c>
      <c r="M1430" s="13" t="s">
        <v>2787</v>
      </c>
      <c r="N1430" s="34">
        <v>113</v>
      </c>
      <c r="O1430" s="34">
        <v>24</v>
      </c>
      <c r="P1430" s="34">
        <v>10</v>
      </c>
      <c r="Q1430" s="34">
        <v>34</v>
      </c>
      <c r="R1430" s="34">
        <v>17</v>
      </c>
      <c r="S1430" s="34">
        <v>0</v>
      </c>
    </row>
    <row r="1431" spans="1:19" ht="16.5" customHeight="1">
      <c r="A1431" s="23">
        <v>2019</v>
      </c>
      <c r="B1431" s="13" t="s">
        <v>1886</v>
      </c>
      <c r="C1431" s="13" t="s">
        <v>167</v>
      </c>
      <c r="D1431" s="13" t="s">
        <v>207</v>
      </c>
      <c r="E1431" s="13" t="s">
        <v>3907</v>
      </c>
      <c r="F1431" s="13" t="s">
        <v>3912</v>
      </c>
      <c r="G1431" s="13" t="s">
        <v>4747</v>
      </c>
      <c r="H1431" s="13" t="s">
        <v>6</v>
      </c>
      <c r="I1431" s="13" t="s">
        <v>2190</v>
      </c>
      <c r="J1431" s="13" t="s">
        <v>2706</v>
      </c>
      <c r="K1431" s="13" t="s">
        <v>2706</v>
      </c>
      <c r="L1431" s="13" t="s">
        <v>2706</v>
      </c>
      <c r="M1431" s="13" t="s">
        <v>3913</v>
      </c>
      <c r="N1431" s="34">
        <v>0</v>
      </c>
      <c r="O1431" s="34">
        <v>0</v>
      </c>
      <c r="P1431" s="34">
        <v>0</v>
      </c>
      <c r="Q1431" s="34">
        <v>0</v>
      </c>
      <c r="R1431" s="34">
        <v>0</v>
      </c>
      <c r="S1431" s="34">
        <v>0</v>
      </c>
    </row>
    <row r="1432" spans="1:19" ht="16.5" customHeight="1">
      <c r="A1432" s="23">
        <v>2019</v>
      </c>
      <c r="B1432" s="13" t="s">
        <v>1886</v>
      </c>
      <c r="C1432" s="13" t="s">
        <v>167</v>
      </c>
      <c r="D1432" s="13" t="s">
        <v>207</v>
      </c>
      <c r="E1432" s="13" t="s">
        <v>170</v>
      </c>
      <c r="F1432" s="13">
        <v>1038</v>
      </c>
      <c r="G1432" s="13" t="s">
        <v>4747</v>
      </c>
      <c r="H1432" s="13" t="s">
        <v>6</v>
      </c>
      <c r="I1432" s="13" t="s">
        <v>2394</v>
      </c>
      <c r="J1432" s="13" t="s">
        <v>2995</v>
      </c>
      <c r="K1432" s="13">
        <v>6</v>
      </c>
      <c r="L1432" s="13"/>
      <c r="M1432" s="13"/>
      <c r="N1432" s="34">
        <v>0</v>
      </c>
      <c r="O1432" s="34">
        <v>0</v>
      </c>
      <c r="P1432" s="34">
        <v>0</v>
      </c>
      <c r="Q1432" s="34">
        <v>0</v>
      </c>
      <c r="R1432" s="34">
        <v>0</v>
      </c>
      <c r="S1432" s="34">
        <v>115</v>
      </c>
    </row>
    <row r="1433" spans="1:19" ht="16.5" customHeight="1">
      <c r="A1433" s="23">
        <v>2019</v>
      </c>
      <c r="B1433" s="13" t="s">
        <v>1886</v>
      </c>
      <c r="C1433" s="13" t="s">
        <v>167</v>
      </c>
      <c r="D1433" s="13" t="s">
        <v>206</v>
      </c>
      <c r="E1433" s="13" t="s">
        <v>3905</v>
      </c>
      <c r="F1433" s="13" t="s">
        <v>3912</v>
      </c>
      <c r="G1433" s="13" t="s">
        <v>4747</v>
      </c>
      <c r="H1433" s="13" t="s">
        <v>6</v>
      </c>
      <c r="I1433" s="13" t="s">
        <v>2190</v>
      </c>
      <c r="J1433" s="13" t="s">
        <v>2706</v>
      </c>
      <c r="K1433" s="13" t="s">
        <v>2706</v>
      </c>
      <c r="L1433" s="13" t="s">
        <v>2706</v>
      </c>
      <c r="M1433" s="13" t="s">
        <v>3913</v>
      </c>
      <c r="N1433" s="34">
        <v>0</v>
      </c>
      <c r="O1433" s="34">
        <v>0</v>
      </c>
      <c r="P1433" s="34">
        <v>0</v>
      </c>
      <c r="Q1433" s="34">
        <v>0</v>
      </c>
      <c r="R1433" s="34">
        <v>0</v>
      </c>
      <c r="S1433" s="34">
        <v>0</v>
      </c>
    </row>
    <row r="1434" spans="1:19" ht="16.5" customHeight="1">
      <c r="A1434" s="23">
        <v>2019</v>
      </c>
      <c r="B1434" s="13" t="s">
        <v>1886</v>
      </c>
      <c r="C1434" s="13" t="s">
        <v>167</v>
      </c>
      <c r="D1434" s="13" t="s">
        <v>206</v>
      </c>
      <c r="E1434" s="13" t="s">
        <v>3905</v>
      </c>
      <c r="F1434" s="13" t="s">
        <v>3912</v>
      </c>
      <c r="G1434" s="13" t="s">
        <v>4747</v>
      </c>
      <c r="H1434" s="13" t="s">
        <v>6</v>
      </c>
      <c r="I1434" s="13" t="s">
        <v>2190</v>
      </c>
      <c r="J1434" s="13" t="s">
        <v>2706</v>
      </c>
      <c r="K1434" s="13" t="s">
        <v>2706</v>
      </c>
      <c r="L1434" s="13" t="s">
        <v>2706</v>
      </c>
      <c r="M1434" s="13" t="s">
        <v>3913</v>
      </c>
      <c r="N1434" s="34">
        <v>0</v>
      </c>
      <c r="O1434" s="34">
        <v>0</v>
      </c>
      <c r="P1434" s="34">
        <v>0</v>
      </c>
      <c r="Q1434" s="34">
        <v>0</v>
      </c>
      <c r="R1434" s="34">
        <v>0</v>
      </c>
      <c r="S1434" s="34">
        <v>0</v>
      </c>
    </row>
    <row r="1435" spans="1:19" ht="16.5" customHeight="1">
      <c r="A1435" s="23">
        <v>2019</v>
      </c>
      <c r="B1435" s="13" t="s">
        <v>1886</v>
      </c>
      <c r="C1435" s="13" t="s">
        <v>167</v>
      </c>
      <c r="D1435" s="13" t="s">
        <v>206</v>
      </c>
      <c r="E1435" s="13" t="s">
        <v>169</v>
      </c>
      <c r="F1435" s="13">
        <v>1030</v>
      </c>
      <c r="G1435" s="13" t="s">
        <v>4747</v>
      </c>
      <c r="H1435" s="13" t="s">
        <v>6</v>
      </c>
      <c r="I1435" s="13" t="s">
        <v>2394</v>
      </c>
      <c r="J1435" s="13" t="s">
        <v>5527</v>
      </c>
      <c r="K1435" s="13">
        <v>8</v>
      </c>
      <c r="L1435" s="13"/>
      <c r="M1435" s="13"/>
      <c r="N1435" s="34">
        <v>0</v>
      </c>
      <c r="O1435" s="34">
        <v>0</v>
      </c>
      <c r="P1435" s="34">
        <v>0</v>
      </c>
      <c r="Q1435" s="34">
        <v>0</v>
      </c>
      <c r="R1435" s="34">
        <v>0</v>
      </c>
      <c r="S1435" s="34">
        <v>50</v>
      </c>
    </row>
    <row r="1436" spans="1:19" ht="16.5" customHeight="1">
      <c r="A1436" s="23">
        <v>2019</v>
      </c>
      <c r="B1436" s="13" t="s">
        <v>1886</v>
      </c>
      <c r="C1436" s="13" t="s">
        <v>167</v>
      </c>
      <c r="D1436" s="13" t="s">
        <v>5703</v>
      </c>
      <c r="E1436" s="13" t="s">
        <v>3910</v>
      </c>
      <c r="F1436" s="13" t="s">
        <v>3912</v>
      </c>
      <c r="G1436" s="13" t="s">
        <v>4747</v>
      </c>
      <c r="H1436" s="13" t="s">
        <v>6</v>
      </c>
      <c r="I1436" s="13" t="s">
        <v>2190</v>
      </c>
      <c r="J1436" s="13" t="s">
        <v>2706</v>
      </c>
      <c r="K1436" s="13" t="s">
        <v>2706</v>
      </c>
      <c r="L1436" s="13" t="s">
        <v>2706</v>
      </c>
      <c r="M1436" s="13" t="s">
        <v>3913</v>
      </c>
      <c r="N1436" s="34">
        <v>0</v>
      </c>
      <c r="O1436" s="34">
        <v>0</v>
      </c>
      <c r="P1436" s="34">
        <v>0</v>
      </c>
      <c r="Q1436" s="34">
        <v>0</v>
      </c>
      <c r="R1436" s="34">
        <v>0</v>
      </c>
      <c r="S1436" s="34">
        <v>0</v>
      </c>
    </row>
    <row r="1437" spans="1:19" ht="16.5" customHeight="1">
      <c r="A1437" s="23">
        <v>2019</v>
      </c>
      <c r="B1437" s="13" t="s">
        <v>1886</v>
      </c>
      <c r="C1437" s="13" t="s">
        <v>167</v>
      </c>
      <c r="D1437" s="13" t="s">
        <v>5703</v>
      </c>
      <c r="E1437" s="13" t="s">
        <v>168</v>
      </c>
      <c r="F1437" s="13">
        <v>105412</v>
      </c>
      <c r="G1437" s="13" t="s">
        <v>3869</v>
      </c>
      <c r="H1437" s="13" t="s">
        <v>6</v>
      </c>
      <c r="I1437" s="13" t="s">
        <v>2190</v>
      </c>
      <c r="J1437" s="13" t="s">
        <v>2706</v>
      </c>
      <c r="K1437" s="13" t="s">
        <v>2706</v>
      </c>
      <c r="L1437" s="13" t="s">
        <v>2738</v>
      </c>
      <c r="M1437" s="13" t="s">
        <v>5606</v>
      </c>
      <c r="N1437" s="34">
        <v>173</v>
      </c>
      <c r="O1437" s="34">
        <v>0</v>
      </c>
      <c r="P1437" s="34">
        <v>0</v>
      </c>
      <c r="Q1437" s="34">
        <v>0</v>
      </c>
      <c r="R1437" s="34">
        <v>0</v>
      </c>
      <c r="S1437" s="34">
        <v>0</v>
      </c>
    </row>
    <row r="1438" spans="1:19" ht="16.5" customHeight="1">
      <c r="A1438" s="23">
        <v>2019</v>
      </c>
      <c r="B1438" s="13" t="s">
        <v>1886</v>
      </c>
      <c r="C1438" s="13" t="s">
        <v>167</v>
      </c>
      <c r="D1438" s="13" t="s">
        <v>5703</v>
      </c>
      <c r="E1438" s="13" t="s">
        <v>168</v>
      </c>
      <c r="F1438" s="13">
        <v>937</v>
      </c>
      <c r="G1438" s="13" t="s">
        <v>4747</v>
      </c>
      <c r="H1438" s="13" t="s">
        <v>6</v>
      </c>
      <c r="I1438" s="13" t="s">
        <v>2394</v>
      </c>
      <c r="J1438" s="13" t="s">
        <v>2985</v>
      </c>
      <c r="K1438" s="13">
        <v>6</v>
      </c>
      <c r="L1438" s="13"/>
      <c r="M1438" s="13"/>
      <c r="N1438" s="34">
        <v>171</v>
      </c>
      <c r="O1438" s="34">
        <v>0</v>
      </c>
      <c r="P1438" s="34">
        <v>0</v>
      </c>
      <c r="Q1438" s="34">
        <v>0</v>
      </c>
      <c r="R1438" s="34">
        <v>9</v>
      </c>
      <c r="S1438" s="34">
        <v>0</v>
      </c>
    </row>
    <row r="1439" spans="1:19" ht="16.5" customHeight="1">
      <c r="A1439" s="23">
        <v>2019</v>
      </c>
      <c r="B1439" s="13" t="s">
        <v>1886</v>
      </c>
      <c r="C1439" s="13" t="s">
        <v>167</v>
      </c>
      <c r="D1439" s="13" t="s">
        <v>6702</v>
      </c>
      <c r="E1439" s="13" t="s">
        <v>1479</v>
      </c>
      <c r="F1439" s="13">
        <v>957</v>
      </c>
      <c r="G1439" s="13" t="s">
        <v>4747</v>
      </c>
      <c r="H1439" s="13" t="s">
        <v>6</v>
      </c>
      <c r="I1439" s="13" t="s">
        <v>2394</v>
      </c>
      <c r="J1439" s="13" t="s">
        <v>2963</v>
      </c>
      <c r="K1439" s="13">
        <v>8</v>
      </c>
      <c r="L1439" s="13"/>
      <c r="M1439" s="13"/>
      <c r="N1439" s="34">
        <v>149</v>
      </c>
      <c r="O1439" s="34">
        <v>12</v>
      </c>
      <c r="P1439" s="34">
        <v>0</v>
      </c>
      <c r="Q1439" s="34">
        <v>12</v>
      </c>
      <c r="R1439" s="34">
        <v>10</v>
      </c>
      <c r="S1439" s="34">
        <v>0</v>
      </c>
    </row>
    <row r="1440" spans="1:19" ht="16.5" customHeight="1">
      <c r="A1440" s="23">
        <v>2019</v>
      </c>
      <c r="B1440" s="13" t="s">
        <v>1886</v>
      </c>
      <c r="C1440" s="13" t="s">
        <v>171</v>
      </c>
      <c r="D1440" s="13" t="s">
        <v>206</v>
      </c>
      <c r="E1440" s="13" t="s">
        <v>173</v>
      </c>
      <c r="F1440" s="13">
        <v>53581</v>
      </c>
      <c r="G1440" s="13" t="s">
        <v>4747</v>
      </c>
      <c r="H1440" s="13" t="s">
        <v>6</v>
      </c>
      <c r="I1440" s="13" t="s">
        <v>2394</v>
      </c>
      <c r="J1440" s="13" t="s">
        <v>3009</v>
      </c>
      <c r="K1440" s="13">
        <v>6</v>
      </c>
      <c r="L1440" s="13"/>
      <c r="M1440" s="13"/>
      <c r="N1440" s="34">
        <v>0</v>
      </c>
      <c r="O1440" s="34">
        <v>0</v>
      </c>
      <c r="P1440" s="34">
        <v>0</v>
      </c>
      <c r="Q1440" s="34">
        <v>0</v>
      </c>
      <c r="R1440" s="34">
        <v>0</v>
      </c>
      <c r="S1440" s="34">
        <v>40</v>
      </c>
    </row>
    <row r="1441" spans="1:19" ht="16.5" customHeight="1">
      <c r="A1441" s="23">
        <v>2019</v>
      </c>
      <c r="B1441" s="13" t="s">
        <v>1886</v>
      </c>
      <c r="C1441" s="13" t="s">
        <v>848</v>
      </c>
      <c r="D1441" s="13" t="s">
        <v>206</v>
      </c>
      <c r="E1441" s="13" t="s">
        <v>40</v>
      </c>
      <c r="F1441" s="13">
        <v>91251</v>
      </c>
      <c r="G1441" s="13" t="s">
        <v>4747</v>
      </c>
      <c r="H1441" s="13" t="s">
        <v>6</v>
      </c>
      <c r="I1441" s="13" t="s">
        <v>2190</v>
      </c>
      <c r="J1441" s="13" t="s">
        <v>2706</v>
      </c>
      <c r="K1441" s="13" t="s">
        <v>2706</v>
      </c>
      <c r="L1441" s="13" t="s">
        <v>2738</v>
      </c>
      <c r="M1441" s="13" t="s">
        <v>2800</v>
      </c>
      <c r="N1441" s="34">
        <v>0</v>
      </c>
      <c r="O1441" s="34">
        <v>0</v>
      </c>
      <c r="P1441" s="34">
        <v>0</v>
      </c>
      <c r="Q1441" s="34">
        <v>0</v>
      </c>
      <c r="R1441" s="34">
        <v>0</v>
      </c>
      <c r="S1441" s="34">
        <v>53</v>
      </c>
    </row>
    <row r="1442" spans="1:19" ht="16.5" customHeight="1">
      <c r="A1442" s="23">
        <v>2019</v>
      </c>
      <c r="B1442" s="13" t="s">
        <v>1886</v>
      </c>
      <c r="C1442" s="13" t="s">
        <v>539</v>
      </c>
      <c r="D1442" s="13" t="s">
        <v>206</v>
      </c>
      <c r="E1442" s="13" t="s">
        <v>3891</v>
      </c>
      <c r="F1442" s="13">
        <v>109136</v>
      </c>
      <c r="G1442" s="13" t="s">
        <v>4747</v>
      </c>
      <c r="H1442" s="13" t="s">
        <v>195</v>
      </c>
      <c r="I1442" s="13" t="s">
        <v>2190</v>
      </c>
      <c r="J1442" s="13" t="s">
        <v>2706</v>
      </c>
      <c r="K1442" s="13" t="s">
        <v>2706</v>
      </c>
      <c r="L1442" s="13" t="s">
        <v>2738</v>
      </c>
      <c r="M1442" s="13" t="s">
        <v>5607</v>
      </c>
      <c r="N1442" s="34">
        <v>0</v>
      </c>
      <c r="O1442" s="34">
        <v>0</v>
      </c>
      <c r="P1442" s="34">
        <v>0</v>
      </c>
      <c r="Q1442" s="34">
        <v>0</v>
      </c>
      <c r="R1442" s="34">
        <v>0</v>
      </c>
      <c r="S1442" s="34">
        <v>40</v>
      </c>
    </row>
    <row r="1443" spans="1:19" ht="16.5" customHeight="1">
      <c r="A1443" s="23">
        <v>2019</v>
      </c>
      <c r="B1443" s="13" t="s">
        <v>514</v>
      </c>
      <c r="C1443" s="13" t="s">
        <v>184</v>
      </c>
      <c r="D1443" s="13" t="s">
        <v>2704</v>
      </c>
      <c r="E1443" s="13" t="s">
        <v>5698</v>
      </c>
      <c r="F1443" s="13">
        <v>109093</v>
      </c>
      <c r="G1443" s="13" t="s">
        <v>4747</v>
      </c>
      <c r="H1443" s="13" t="s">
        <v>6</v>
      </c>
      <c r="I1443" s="13" t="s">
        <v>2190</v>
      </c>
      <c r="J1443" s="13" t="s">
        <v>2706</v>
      </c>
      <c r="K1443" s="13" t="s">
        <v>2706</v>
      </c>
      <c r="L1443" s="13" t="s">
        <v>2738</v>
      </c>
      <c r="M1443" s="13" t="s">
        <v>3932</v>
      </c>
      <c r="N1443" s="34">
        <v>0</v>
      </c>
      <c r="O1443" s="34">
        <v>0</v>
      </c>
      <c r="P1443" s="34">
        <v>0</v>
      </c>
      <c r="Q1443" s="34">
        <v>0</v>
      </c>
      <c r="R1443" s="34">
        <v>0</v>
      </c>
      <c r="S1443" s="34">
        <v>133</v>
      </c>
    </row>
    <row r="1444" spans="1:19" ht="16.5" customHeight="1">
      <c r="A1444" s="23">
        <v>2019</v>
      </c>
      <c r="B1444" s="13" t="s">
        <v>514</v>
      </c>
      <c r="C1444" s="13" t="s">
        <v>184</v>
      </c>
      <c r="D1444" s="13" t="s">
        <v>2704</v>
      </c>
      <c r="E1444" s="13" t="s">
        <v>135</v>
      </c>
      <c r="F1444" s="13">
        <v>106180</v>
      </c>
      <c r="G1444" s="13" t="s">
        <v>4747</v>
      </c>
      <c r="H1444" s="13" t="s">
        <v>6</v>
      </c>
      <c r="I1444" s="13" t="s">
        <v>2190</v>
      </c>
      <c r="J1444" s="13" t="s">
        <v>2706</v>
      </c>
      <c r="K1444" s="13" t="s">
        <v>2706</v>
      </c>
      <c r="L1444" s="13" t="s">
        <v>2738</v>
      </c>
      <c r="M1444" s="13" t="s">
        <v>3166</v>
      </c>
      <c r="N1444" s="34">
        <v>0</v>
      </c>
      <c r="O1444" s="34">
        <v>0</v>
      </c>
      <c r="P1444" s="34">
        <v>0</v>
      </c>
      <c r="Q1444" s="34">
        <v>0</v>
      </c>
      <c r="R1444" s="34">
        <v>0</v>
      </c>
      <c r="S1444" s="34">
        <v>197</v>
      </c>
    </row>
    <row r="1445" spans="1:19" ht="16.5" customHeight="1">
      <c r="A1445" s="23">
        <v>2019</v>
      </c>
      <c r="B1445" s="13" t="s">
        <v>514</v>
      </c>
      <c r="C1445" s="13" t="s">
        <v>184</v>
      </c>
      <c r="D1445" s="13" t="s">
        <v>2704</v>
      </c>
      <c r="E1445" s="13" t="s">
        <v>136</v>
      </c>
      <c r="F1445" s="13">
        <v>106387</v>
      </c>
      <c r="G1445" s="13" t="s">
        <v>4747</v>
      </c>
      <c r="H1445" s="13" t="s">
        <v>6</v>
      </c>
      <c r="I1445" s="13" t="s">
        <v>2190</v>
      </c>
      <c r="J1445" s="13" t="s">
        <v>2706</v>
      </c>
      <c r="K1445" s="13" t="s">
        <v>2706</v>
      </c>
      <c r="L1445" s="13" t="s">
        <v>2738</v>
      </c>
      <c r="M1445" s="13" t="s">
        <v>4913</v>
      </c>
      <c r="N1445" s="34">
        <v>0</v>
      </c>
      <c r="O1445" s="34">
        <v>0</v>
      </c>
      <c r="P1445" s="34">
        <v>0</v>
      </c>
      <c r="Q1445" s="34">
        <v>0</v>
      </c>
      <c r="R1445" s="34">
        <v>0</v>
      </c>
      <c r="S1445" s="34">
        <v>198</v>
      </c>
    </row>
    <row r="1446" spans="1:19" ht="16.5" customHeight="1">
      <c r="A1446" s="23">
        <v>2019</v>
      </c>
      <c r="B1446" s="13" t="s">
        <v>514</v>
      </c>
      <c r="C1446" s="13" t="s">
        <v>184</v>
      </c>
      <c r="D1446" s="13" t="s">
        <v>2704</v>
      </c>
      <c r="E1446" s="13" t="s">
        <v>3115</v>
      </c>
      <c r="F1446" s="13">
        <v>107467</v>
      </c>
      <c r="G1446" s="13" t="s">
        <v>4747</v>
      </c>
      <c r="H1446" s="13" t="s">
        <v>6</v>
      </c>
      <c r="I1446" s="13" t="s">
        <v>2190</v>
      </c>
      <c r="J1446" s="13" t="s">
        <v>2706</v>
      </c>
      <c r="K1446" s="13" t="s">
        <v>2706</v>
      </c>
      <c r="L1446" s="13" t="s">
        <v>2738</v>
      </c>
      <c r="M1446" s="13" t="s">
        <v>3168</v>
      </c>
      <c r="N1446" s="34">
        <v>0</v>
      </c>
      <c r="O1446" s="34">
        <v>0</v>
      </c>
      <c r="P1446" s="34">
        <v>0</v>
      </c>
      <c r="Q1446" s="34">
        <v>0</v>
      </c>
      <c r="R1446" s="34">
        <v>0</v>
      </c>
      <c r="S1446" s="34">
        <v>175</v>
      </c>
    </row>
    <row r="1447" spans="1:19" ht="16.5" customHeight="1">
      <c r="A1447" s="23">
        <v>2019</v>
      </c>
      <c r="B1447" s="13" t="s">
        <v>514</v>
      </c>
      <c r="C1447" s="13" t="s">
        <v>184</v>
      </c>
      <c r="D1447" s="13" t="s">
        <v>2704</v>
      </c>
      <c r="E1447" s="13" t="s">
        <v>142</v>
      </c>
      <c r="F1447" s="13">
        <v>105878</v>
      </c>
      <c r="G1447" s="13" t="s">
        <v>4747</v>
      </c>
      <c r="H1447" s="13" t="s">
        <v>6</v>
      </c>
      <c r="I1447" s="13" t="s">
        <v>2190</v>
      </c>
      <c r="J1447" s="13" t="s">
        <v>2706</v>
      </c>
      <c r="K1447" s="13" t="s">
        <v>2706</v>
      </c>
      <c r="L1447" s="13" t="s">
        <v>2738</v>
      </c>
      <c r="M1447" s="13" t="s">
        <v>3165</v>
      </c>
      <c r="N1447" s="34">
        <v>0</v>
      </c>
      <c r="O1447" s="34">
        <v>0</v>
      </c>
      <c r="P1447" s="34">
        <v>0</v>
      </c>
      <c r="Q1447" s="34">
        <v>0</v>
      </c>
      <c r="R1447" s="34">
        <v>0</v>
      </c>
      <c r="S1447" s="34">
        <v>191</v>
      </c>
    </row>
    <row r="1448" spans="1:19" ht="16.5" customHeight="1">
      <c r="A1448" s="23">
        <v>2019</v>
      </c>
      <c r="B1448" s="13" t="s">
        <v>514</v>
      </c>
      <c r="C1448" s="13" t="s">
        <v>184</v>
      </c>
      <c r="D1448" s="13" t="s">
        <v>206</v>
      </c>
      <c r="E1448" s="13" t="s">
        <v>154</v>
      </c>
      <c r="F1448" s="13" t="s">
        <v>5485</v>
      </c>
      <c r="G1448" s="13" t="s">
        <v>2381</v>
      </c>
      <c r="H1448" s="13" t="s">
        <v>6</v>
      </c>
      <c r="I1448" s="13" t="s">
        <v>2190</v>
      </c>
      <c r="J1448" s="13" t="s">
        <v>2706</v>
      </c>
      <c r="K1448" s="13" t="s">
        <v>2706</v>
      </c>
      <c r="L1448" s="13" t="s">
        <v>2738</v>
      </c>
      <c r="M1448" s="13" t="s">
        <v>2790</v>
      </c>
      <c r="N1448" s="34">
        <v>0</v>
      </c>
      <c r="O1448" s="34">
        <v>0</v>
      </c>
      <c r="P1448" s="34">
        <v>0</v>
      </c>
      <c r="Q1448" s="34">
        <v>0</v>
      </c>
      <c r="R1448" s="34">
        <v>0</v>
      </c>
      <c r="S1448" s="34">
        <v>58</v>
      </c>
    </row>
    <row r="1449" spans="1:19" ht="16.5" customHeight="1">
      <c r="A1449" s="23">
        <v>2019</v>
      </c>
      <c r="B1449" s="13" t="s">
        <v>514</v>
      </c>
      <c r="C1449" s="13" t="s">
        <v>184</v>
      </c>
      <c r="D1449" s="13" t="s">
        <v>206</v>
      </c>
      <c r="E1449" s="13" t="s">
        <v>40</v>
      </c>
      <c r="F1449" s="13">
        <v>103047</v>
      </c>
      <c r="G1449" s="13" t="s">
        <v>4747</v>
      </c>
      <c r="H1449" s="13" t="s">
        <v>6</v>
      </c>
      <c r="I1449" s="13" t="s">
        <v>2190</v>
      </c>
      <c r="J1449" s="13" t="s">
        <v>2706</v>
      </c>
      <c r="K1449" s="13" t="s">
        <v>2706</v>
      </c>
      <c r="L1449" s="13" t="s">
        <v>2738</v>
      </c>
      <c r="M1449" s="13" t="s">
        <v>3933</v>
      </c>
      <c r="N1449" s="34">
        <v>0</v>
      </c>
      <c r="O1449" s="34">
        <v>0</v>
      </c>
      <c r="P1449" s="34">
        <v>0</v>
      </c>
      <c r="Q1449" s="34">
        <v>0</v>
      </c>
      <c r="R1449" s="34">
        <v>0</v>
      </c>
      <c r="S1449" s="34">
        <v>48</v>
      </c>
    </row>
    <row r="1450" spans="1:19" ht="16.5" customHeight="1">
      <c r="A1450" s="23">
        <v>2019</v>
      </c>
      <c r="B1450" s="13" t="s">
        <v>514</v>
      </c>
      <c r="C1450" s="13" t="s">
        <v>184</v>
      </c>
      <c r="D1450" s="13" t="s">
        <v>6702</v>
      </c>
      <c r="E1450" s="13" t="s">
        <v>1465</v>
      </c>
      <c r="F1450" s="13">
        <v>106123</v>
      </c>
      <c r="G1450" s="13" t="s">
        <v>4747</v>
      </c>
      <c r="H1450" s="13" t="s">
        <v>6</v>
      </c>
      <c r="I1450" s="13" t="s">
        <v>2190</v>
      </c>
      <c r="J1450" s="13" t="s">
        <v>2706</v>
      </c>
      <c r="K1450" s="13" t="s">
        <v>2706</v>
      </c>
      <c r="L1450" s="13" t="s">
        <v>2738</v>
      </c>
      <c r="M1450" s="13" t="s">
        <v>3117</v>
      </c>
      <c r="N1450" s="34">
        <v>114</v>
      </c>
      <c r="O1450" s="34">
        <v>16</v>
      </c>
      <c r="P1450" s="34">
        <v>16</v>
      </c>
      <c r="Q1450" s="34">
        <v>32</v>
      </c>
      <c r="R1450" s="34">
        <v>14</v>
      </c>
      <c r="S1450" s="34">
        <v>0</v>
      </c>
    </row>
    <row r="1451" spans="1:19" ht="16.5" customHeight="1">
      <c r="A1451" s="23">
        <v>2019</v>
      </c>
      <c r="B1451" s="13" t="s">
        <v>514</v>
      </c>
      <c r="C1451" s="13" t="s">
        <v>184</v>
      </c>
      <c r="D1451" s="13" t="s">
        <v>6702</v>
      </c>
      <c r="E1451" s="13" t="s">
        <v>1482</v>
      </c>
      <c r="F1451" s="13">
        <v>54936</v>
      </c>
      <c r="G1451" s="13" t="s">
        <v>4747</v>
      </c>
      <c r="H1451" s="13" t="s">
        <v>6</v>
      </c>
      <c r="I1451" s="13" t="s">
        <v>2931</v>
      </c>
      <c r="J1451" s="13" t="s">
        <v>2706</v>
      </c>
      <c r="K1451" s="13" t="s">
        <v>2706</v>
      </c>
      <c r="L1451" s="13" t="s">
        <v>2738</v>
      </c>
      <c r="M1451" s="13" t="s">
        <v>5638</v>
      </c>
      <c r="N1451" s="34">
        <v>214</v>
      </c>
      <c r="O1451" s="34">
        <v>30</v>
      </c>
      <c r="P1451" s="34">
        <v>26</v>
      </c>
      <c r="Q1451" s="34">
        <v>56</v>
      </c>
      <c r="R1451" s="34">
        <v>30</v>
      </c>
      <c r="S1451" s="34">
        <v>0</v>
      </c>
    </row>
    <row r="1452" spans="1:19" ht="16.5" customHeight="1">
      <c r="A1452" s="23">
        <v>2019</v>
      </c>
      <c r="B1452" s="13" t="s">
        <v>514</v>
      </c>
      <c r="C1452" s="13" t="s">
        <v>184</v>
      </c>
      <c r="D1452" s="13" t="s">
        <v>6702</v>
      </c>
      <c r="E1452" s="13" t="s">
        <v>1476</v>
      </c>
      <c r="F1452" s="13">
        <v>105688</v>
      </c>
      <c r="G1452" s="13" t="s">
        <v>4747</v>
      </c>
      <c r="H1452" s="13" t="s">
        <v>6</v>
      </c>
      <c r="I1452" s="13" t="s">
        <v>2190</v>
      </c>
      <c r="J1452" s="13" t="s">
        <v>2706</v>
      </c>
      <c r="K1452" s="13" t="s">
        <v>2706</v>
      </c>
      <c r="L1452" s="13" t="s">
        <v>2738</v>
      </c>
      <c r="M1452" s="13" t="s">
        <v>3164</v>
      </c>
      <c r="N1452" s="34">
        <v>134</v>
      </c>
      <c r="O1452" s="34">
        <v>0</v>
      </c>
      <c r="P1452" s="34">
        <v>14</v>
      </c>
      <c r="Q1452" s="34">
        <v>14</v>
      </c>
      <c r="R1452" s="34">
        <v>14</v>
      </c>
      <c r="S1452" s="34">
        <v>0</v>
      </c>
    </row>
    <row r="1453" spans="1:19" ht="16.5" customHeight="1">
      <c r="A1453" s="23">
        <v>2019</v>
      </c>
      <c r="B1453" s="13" t="s">
        <v>514</v>
      </c>
      <c r="C1453" s="13" t="s">
        <v>23</v>
      </c>
      <c r="D1453" s="13" t="s">
        <v>207</v>
      </c>
      <c r="E1453" s="13" t="s">
        <v>2115</v>
      </c>
      <c r="F1453" s="13">
        <v>105642</v>
      </c>
      <c r="G1453" s="13" t="s">
        <v>4747</v>
      </c>
      <c r="H1453" s="13" t="s">
        <v>6</v>
      </c>
      <c r="I1453" s="13" t="s">
        <v>2190</v>
      </c>
      <c r="J1453" s="13" t="s">
        <v>2706</v>
      </c>
      <c r="K1453" s="13" t="s">
        <v>2706</v>
      </c>
      <c r="L1453" s="13" t="s">
        <v>2738</v>
      </c>
      <c r="M1453" s="13" t="s">
        <v>5639</v>
      </c>
      <c r="N1453" s="34">
        <v>0</v>
      </c>
      <c r="O1453" s="34">
        <v>0</v>
      </c>
      <c r="P1453" s="34">
        <v>0</v>
      </c>
      <c r="Q1453" s="34">
        <v>0</v>
      </c>
      <c r="R1453" s="34">
        <v>0</v>
      </c>
      <c r="S1453" s="34">
        <v>112</v>
      </c>
    </row>
    <row r="1454" spans="1:19" ht="16.5" customHeight="1">
      <c r="A1454" s="23">
        <v>2019</v>
      </c>
      <c r="B1454" s="13" t="s">
        <v>514</v>
      </c>
      <c r="C1454" s="13" t="s">
        <v>23</v>
      </c>
      <c r="D1454" s="13" t="s">
        <v>205</v>
      </c>
      <c r="E1454" s="13" t="s">
        <v>175</v>
      </c>
      <c r="F1454" s="13">
        <v>8663</v>
      </c>
      <c r="G1454" s="13" t="s">
        <v>4747</v>
      </c>
      <c r="H1454" s="13" t="s">
        <v>6</v>
      </c>
      <c r="I1454" s="13" t="s">
        <v>2190</v>
      </c>
      <c r="J1454" s="13" t="s">
        <v>2706</v>
      </c>
      <c r="K1454" s="13" t="s">
        <v>2706</v>
      </c>
      <c r="L1454" s="13" t="s">
        <v>2738</v>
      </c>
      <c r="M1454" s="13" t="s">
        <v>3936</v>
      </c>
      <c r="N1454" s="34">
        <v>0</v>
      </c>
      <c r="O1454" s="34">
        <v>0</v>
      </c>
      <c r="P1454" s="34">
        <v>0</v>
      </c>
      <c r="Q1454" s="34">
        <v>0</v>
      </c>
      <c r="R1454" s="34">
        <v>0</v>
      </c>
      <c r="S1454" s="34">
        <v>26</v>
      </c>
    </row>
    <row r="1455" spans="1:19" ht="16.5" customHeight="1">
      <c r="A1455" s="23">
        <v>2019</v>
      </c>
      <c r="B1455" s="13" t="s">
        <v>514</v>
      </c>
      <c r="C1455" s="13" t="s">
        <v>23</v>
      </c>
      <c r="D1455" s="13" t="s">
        <v>205</v>
      </c>
      <c r="E1455" s="13" t="s">
        <v>176</v>
      </c>
      <c r="F1455" s="13">
        <v>1046</v>
      </c>
      <c r="G1455" s="13" t="s">
        <v>4747</v>
      </c>
      <c r="H1455" s="13" t="s">
        <v>6</v>
      </c>
      <c r="I1455" s="13" t="s">
        <v>2190</v>
      </c>
      <c r="J1455" s="13" t="s">
        <v>2706</v>
      </c>
      <c r="K1455" s="13" t="s">
        <v>2706</v>
      </c>
      <c r="L1455" s="13" t="s">
        <v>2738</v>
      </c>
      <c r="M1455" s="13" t="s">
        <v>3937</v>
      </c>
      <c r="N1455" s="34">
        <v>0</v>
      </c>
      <c r="O1455" s="34">
        <v>0</v>
      </c>
      <c r="P1455" s="34">
        <v>0</v>
      </c>
      <c r="Q1455" s="34">
        <v>0</v>
      </c>
      <c r="R1455" s="34">
        <v>0</v>
      </c>
      <c r="S1455" s="34">
        <v>26</v>
      </c>
    </row>
    <row r="1456" spans="1:19" ht="16.5" customHeight="1">
      <c r="A1456" s="23">
        <v>2019</v>
      </c>
      <c r="B1456" s="13" t="s">
        <v>514</v>
      </c>
      <c r="C1456" s="13" t="s">
        <v>23</v>
      </c>
      <c r="D1456" s="13" t="s">
        <v>205</v>
      </c>
      <c r="E1456" s="13" t="s">
        <v>177</v>
      </c>
      <c r="F1456" s="13">
        <v>52218</v>
      </c>
      <c r="G1456" s="13" t="s">
        <v>4747</v>
      </c>
      <c r="H1456" s="13" t="s">
        <v>6</v>
      </c>
      <c r="I1456" s="13" t="s">
        <v>2190</v>
      </c>
      <c r="J1456" s="13" t="s">
        <v>2706</v>
      </c>
      <c r="K1456" s="13" t="s">
        <v>2706</v>
      </c>
      <c r="L1456" s="13" t="s">
        <v>2738</v>
      </c>
      <c r="M1456" s="13" t="s">
        <v>3938</v>
      </c>
      <c r="N1456" s="34">
        <v>0</v>
      </c>
      <c r="O1456" s="34">
        <v>0</v>
      </c>
      <c r="P1456" s="34">
        <v>0</v>
      </c>
      <c r="Q1456" s="34">
        <v>0</v>
      </c>
      <c r="R1456" s="34">
        <v>0</v>
      </c>
      <c r="S1456" s="34">
        <v>22</v>
      </c>
    </row>
    <row r="1457" spans="1:19" ht="16.5" customHeight="1">
      <c r="A1457" s="23">
        <v>2019</v>
      </c>
      <c r="B1457" s="13" t="s">
        <v>514</v>
      </c>
      <c r="C1457" s="13" t="s">
        <v>23</v>
      </c>
      <c r="D1457" s="13" t="s">
        <v>205</v>
      </c>
      <c r="E1457" s="13" t="s">
        <v>179</v>
      </c>
      <c r="F1457" s="13">
        <v>54375</v>
      </c>
      <c r="G1457" s="13" t="s">
        <v>4747</v>
      </c>
      <c r="H1457" s="13" t="s">
        <v>6</v>
      </c>
      <c r="I1457" s="13" t="s">
        <v>2190</v>
      </c>
      <c r="J1457" s="13" t="s">
        <v>2706</v>
      </c>
      <c r="K1457" s="13" t="s">
        <v>2706</v>
      </c>
      <c r="L1457" s="13" t="s">
        <v>2738</v>
      </c>
      <c r="M1457" s="13" t="s">
        <v>3939</v>
      </c>
      <c r="N1457" s="34">
        <v>0</v>
      </c>
      <c r="O1457" s="34">
        <v>0</v>
      </c>
      <c r="P1457" s="34">
        <v>0</v>
      </c>
      <c r="Q1457" s="34">
        <v>0</v>
      </c>
      <c r="R1457" s="34">
        <v>0</v>
      </c>
      <c r="S1457" s="34">
        <v>30</v>
      </c>
    </row>
    <row r="1458" spans="1:19" ht="16.5" customHeight="1">
      <c r="A1458" s="23">
        <v>2019</v>
      </c>
      <c r="B1458" s="13" t="s">
        <v>514</v>
      </c>
      <c r="C1458" s="13" t="s">
        <v>23</v>
      </c>
      <c r="D1458" s="13" t="s">
        <v>206</v>
      </c>
      <c r="E1458" s="13" t="s">
        <v>180</v>
      </c>
      <c r="F1458" s="13">
        <v>53012</v>
      </c>
      <c r="G1458" s="13" t="s">
        <v>4747</v>
      </c>
      <c r="H1458" s="13" t="s">
        <v>6</v>
      </c>
      <c r="I1458" s="13" t="s">
        <v>2931</v>
      </c>
      <c r="J1458" s="13" t="s">
        <v>2706</v>
      </c>
      <c r="K1458" s="13" t="s">
        <v>2706</v>
      </c>
      <c r="L1458" s="13" t="s">
        <v>2738</v>
      </c>
      <c r="M1458" s="13" t="s">
        <v>5654</v>
      </c>
      <c r="N1458" s="34">
        <v>0</v>
      </c>
      <c r="O1458" s="34">
        <v>0</v>
      </c>
      <c r="P1458" s="34">
        <v>0</v>
      </c>
      <c r="Q1458" s="34">
        <v>0</v>
      </c>
      <c r="R1458" s="34">
        <v>0</v>
      </c>
      <c r="S1458" s="34">
        <v>50</v>
      </c>
    </row>
    <row r="1459" spans="1:19" ht="16.5" customHeight="1">
      <c r="A1459" s="23">
        <v>2019</v>
      </c>
      <c r="B1459" s="13" t="s">
        <v>514</v>
      </c>
      <c r="C1459" s="13" t="s">
        <v>23</v>
      </c>
      <c r="D1459" s="13" t="s">
        <v>206</v>
      </c>
      <c r="E1459" s="13" t="s">
        <v>180</v>
      </c>
      <c r="F1459" s="13">
        <v>105155</v>
      </c>
      <c r="G1459" s="13" t="s">
        <v>208</v>
      </c>
      <c r="H1459" s="13" t="s">
        <v>6</v>
      </c>
      <c r="I1459" s="13" t="s">
        <v>2190</v>
      </c>
      <c r="J1459" s="13" t="s">
        <v>2706</v>
      </c>
      <c r="K1459" s="13" t="s">
        <v>2706</v>
      </c>
      <c r="L1459" s="13" t="s">
        <v>2738</v>
      </c>
      <c r="M1459" s="13" t="s">
        <v>3126</v>
      </c>
      <c r="N1459" s="34">
        <v>0</v>
      </c>
      <c r="O1459" s="34">
        <v>0</v>
      </c>
      <c r="P1459" s="34">
        <v>0</v>
      </c>
      <c r="Q1459" s="34">
        <v>0</v>
      </c>
      <c r="R1459" s="34">
        <v>0</v>
      </c>
      <c r="S1459" s="34">
        <v>50</v>
      </c>
    </row>
    <row r="1460" spans="1:19" ht="16.5" customHeight="1">
      <c r="A1460" s="23">
        <v>2019</v>
      </c>
      <c r="B1460" s="13" t="s">
        <v>514</v>
      </c>
      <c r="C1460" s="13" t="s">
        <v>23</v>
      </c>
      <c r="D1460" s="13" t="s">
        <v>206</v>
      </c>
      <c r="E1460" s="13" t="s">
        <v>180</v>
      </c>
      <c r="F1460" s="13">
        <v>103784</v>
      </c>
      <c r="G1460" s="13" t="s">
        <v>210</v>
      </c>
      <c r="H1460" s="13" t="s">
        <v>6</v>
      </c>
      <c r="I1460" s="13" t="s">
        <v>2190</v>
      </c>
      <c r="J1460" s="13" t="s">
        <v>2706</v>
      </c>
      <c r="K1460" s="13" t="s">
        <v>2706</v>
      </c>
      <c r="L1460" s="13" t="s">
        <v>2738</v>
      </c>
      <c r="M1460" s="13" t="s">
        <v>3127</v>
      </c>
      <c r="N1460" s="34">
        <v>0</v>
      </c>
      <c r="O1460" s="34">
        <v>0</v>
      </c>
      <c r="P1460" s="34">
        <v>0</v>
      </c>
      <c r="Q1460" s="34">
        <v>0</v>
      </c>
      <c r="R1460" s="34">
        <v>0</v>
      </c>
      <c r="S1460" s="34">
        <v>50</v>
      </c>
    </row>
    <row r="1461" spans="1:19" ht="16.5" customHeight="1">
      <c r="A1461" s="23">
        <v>2019</v>
      </c>
      <c r="B1461" s="13" t="s">
        <v>514</v>
      </c>
      <c r="C1461" s="13" t="s">
        <v>23</v>
      </c>
      <c r="D1461" s="13" t="s">
        <v>206</v>
      </c>
      <c r="E1461" s="13" t="s">
        <v>183</v>
      </c>
      <c r="F1461" s="13">
        <v>105077</v>
      </c>
      <c r="G1461" s="13" t="s">
        <v>4747</v>
      </c>
      <c r="H1461" s="13" t="s">
        <v>6</v>
      </c>
      <c r="I1461" s="13" t="s">
        <v>2190</v>
      </c>
      <c r="J1461" s="13" t="s">
        <v>2706</v>
      </c>
      <c r="K1461" s="13" t="s">
        <v>2706</v>
      </c>
      <c r="L1461" s="13" t="s">
        <v>2738</v>
      </c>
      <c r="M1461" s="13" t="s">
        <v>3129</v>
      </c>
      <c r="N1461" s="34">
        <v>0</v>
      </c>
      <c r="O1461" s="34">
        <v>0</v>
      </c>
      <c r="P1461" s="34">
        <v>0</v>
      </c>
      <c r="Q1461" s="34">
        <v>0</v>
      </c>
      <c r="R1461" s="34">
        <v>0</v>
      </c>
      <c r="S1461" s="34">
        <v>52</v>
      </c>
    </row>
    <row r="1462" spans="1:19" ht="16.5" customHeight="1">
      <c r="A1462" s="23">
        <v>2019</v>
      </c>
      <c r="B1462" s="13" t="s">
        <v>514</v>
      </c>
      <c r="C1462" s="13" t="s">
        <v>23</v>
      </c>
      <c r="D1462" s="13" t="s">
        <v>206</v>
      </c>
      <c r="E1462" s="13" t="s">
        <v>181</v>
      </c>
      <c r="F1462" s="13">
        <v>102758</v>
      </c>
      <c r="G1462" s="13" t="s">
        <v>4747</v>
      </c>
      <c r="H1462" s="13" t="s">
        <v>6</v>
      </c>
      <c r="I1462" s="13" t="s">
        <v>2190</v>
      </c>
      <c r="J1462" s="13" t="s">
        <v>2706</v>
      </c>
      <c r="K1462" s="13" t="s">
        <v>2706</v>
      </c>
      <c r="L1462" s="13" t="s">
        <v>2738</v>
      </c>
      <c r="M1462" s="13" t="s">
        <v>3130</v>
      </c>
      <c r="N1462" s="34">
        <v>0</v>
      </c>
      <c r="O1462" s="34">
        <v>0</v>
      </c>
      <c r="P1462" s="34">
        <v>0</v>
      </c>
      <c r="Q1462" s="34">
        <v>0</v>
      </c>
      <c r="R1462" s="34">
        <v>0</v>
      </c>
      <c r="S1462" s="34">
        <v>52</v>
      </c>
    </row>
    <row r="1463" spans="1:19" ht="16.5" customHeight="1">
      <c r="A1463" s="23">
        <v>2019</v>
      </c>
      <c r="B1463" s="13" t="s">
        <v>514</v>
      </c>
      <c r="C1463" s="13" t="s">
        <v>23</v>
      </c>
      <c r="D1463" s="13" t="s">
        <v>206</v>
      </c>
      <c r="E1463" s="13" t="s">
        <v>2191</v>
      </c>
      <c r="F1463" s="13">
        <v>106593</v>
      </c>
      <c r="G1463" s="13" t="s">
        <v>4747</v>
      </c>
      <c r="H1463" s="13" t="s">
        <v>6</v>
      </c>
      <c r="I1463" s="13" t="s">
        <v>2190</v>
      </c>
      <c r="J1463" s="13" t="s">
        <v>2706</v>
      </c>
      <c r="K1463" s="13" t="s">
        <v>2706</v>
      </c>
      <c r="L1463" s="13" t="s">
        <v>2738</v>
      </c>
      <c r="M1463" s="13" t="s">
        <v>3131</v>
      </c>
      <c r="N1463" s="34">
        <v>0</v>
      </c>
      <c r="O1463" s="34">
        <v>0</v>
      </c>
      <c r="P1463" s="34">
        <v>0</v>
      </c>
      <c r="Q1463" s="34">
        <v>0</v>
      </c>
      <c r="R1463" s="34">
        <v>0</v>
      </c>
      <c r="S1463" s="34">
        <v>51</v>
      </c>
    </row>
    <row r="1464" spans="1:19" ht="16.5" customHeight="1">
      <c r="A1464" s="23">
        <v>2019</v>
      </c>
      <c r="B1464" s="13" t="s">
        <v>514</v>
      </c>
      <c r="C1464" s="13" t="s">
        <v>23</v>
      </c>
      <c r="D1464" s="13" t="s">
        <v>206</v>
      </c>
      <c r="E1464" s="13" t="s">
        <v>182</v>
      </c>
      <c r="F1464" s="13">
        <v>104194</v>
      </c>
      <c r="G1464" s="13" t="s">
        <v>4747</v>
      </c>
      <c r="H1464" s="13" t="s">
        <v>6</v>
      </c>
      <c r="I1464" s="13" t="s">
        <v>2190</v>
      </c>
      <c r="J1464" s="13" t="s">
        <v>2706</v>
      </c>
      <c r="K1464" s="13" t="s">
        <v>2706</v>
      </c>
      <c r="L1464" s="13" t="s">
        <v>2738</v>
      </c>
      <c r="M1464" s="13" t="s">
        <v>5636</v>
      </c>
      <c r="N1464" s="34">
        <v>0</v>
      </c>
      <c r="O1464" s="34">
        <v>0</v>
      </c>
      <c r="P1464" s="34">
        <v>0</v>
      </c>
      <c r="Q1464" s="34">
        <v>0</v>
      </c>
      <c r="R1464" s="34">
        <v>0</v>
      </c>
      <c r="S1464" s="34">
        <v>50</v>
      </c>
    </row>
    <row r="1465" spans="1:19" ht="16.5" customHeight="1">
      <c r="A1465" s="23">
        <v>2019</v>
      </c>
      <c r="B1465" s="13" t="s">
        <v>514</v>
      </c>
      <c r="C1465" s="13" t="s">
        <v>23</v>
      </c>
      <c r="D1465" s="13" t="s">
        <v>206</v>
      </c>
      <c r="E1465" s="13" t="s">
        <v>68</v>
      </c>
      <c r="F1465" s="13">
        <v>107942</v>
      </c>
      <c r="G1465" s="13" t="s">
        <v>4747</v>
      </c>
      <c r="H1465" s="13" t="s">
        <v>6</v>
      </c>
      <c r="I1465" s="13" t="s">
        <v>2190</v>
      </c>
      <c r="J1465" s="13" t="s">
        <v>2706</v>
      </c>
      <c r="K1465" s="13" t="s">
        <v>2706</v>
      </c>
      <c r="L1465" s="13" t="s">
        <v>2738</v>
      </c>
      <c r="M1465" s="13" t="s">
        <v>3940</v>
      </c>
      <c r="N1465" s="34">
        <v>0</v>
      </c>
      <c r="O1465" s="34">
        <v>0</v>
      </c>
      <c r="P1465" s="34">
        <v>0</v>
      </c>
      <c r="Q1465" s="34">
        <v>0</v>
      </c>
      <c r="R1465" s="34">
        <v>0</v>
      </c>
      <c r="S1465" s="34">
        <v>40</v>
      </c>
    </row>
    <row r="1466" spans="1:19" ht="16.5" customHeight="1">
      <c r="A1466" s="23">
        <v>2019</v>
      </c>
      <c r="B1466" s="13" t="s">
        <v>514</v>
      </c>
      <c r="C1466" s="13" t="s">
        <v>23</v>
      </c>
      <c r="D1466" s="13" t="s">
        <v>6702</v>
      </c>
      <c r="E1466" s="13" t="s">
        <v>1453</v>
      </c>
      <c r="F1466" s="13">
        <v>1040</v>
      </c>
      <c r="G1466" s="13" t="s">
        <v>4747</v>
      </c>
      <c r="H1466" s="13" t="s">
        <v>6</v>
      </c>
      <c r="I1466" s="13" t="s">
        <v>2394</v>
      </c>
      <c r="J1466" s="13" t="s">
        <v>2964</v>
      </c>
      <c r="K1466" s="13">
        <v>6</v>
      </c>
      <c r="L1466" s="13" t="s">
        <v>2738</v>
      </c>
      <c r="M1466" s="13" t="s">
        <v>3118</v>
      </c>
      <c r="N1466" s="34">
        <v>110</v>
      </c>
      <c r="O1466" s="34">
        <v>9</v>
      </c>
      <c r="P1466" s="34">
        <v>12</v>
      </c>
      <c r="Q1466" s="34">
        <v>21</v>
      </c>
      <c r="R1466" s="34">
        <v>13</v>
      </c>
      <c r="S1466" s="34">
        <v>0</v>
      </c>
    </row>
    <row r="1467" spans="1:19" ht="16.5" customHeight="1">
      <c r="A1467" s="23">
        <v>2019</v>
      </c>
      <c r="B1467" s="13" t="s">
        <v>514</v>
      </c>
      <c r="C1467" s="13" t="s">
        <v>23</v>
      </c>
      <c r="D1467" s="13" t="s">
        <v>6702</v>
      </c>
      <c r="E1467" s="13" t="s">
        <v>1460</v>
      </c>
      <c r="F1467" s="13">
        <v>1041</v>
      </c>
      <c r="G1467" s="13" t="s">
        <v>4747</v>
      </c>
      <c r="H1467" s="13" t="s">
        <v>6</v>
      </c>
      <c r="I1467" s="13" t="s">
        <v>2931</v>
      </c>
      <c r="J1467" s="13" t="s">
        <v>2706</v>
      </c>
      <c r="K1467" s="13" t="s">
        <v>2706</v>
      </c>
      <c r="L1467" s="13" t="s">
        <v>2738</v>
      </c>
      <c r="M1467" s="13" t="s">
        <v>5640</v>
      </c>
      <c r="N1467" s="34">
        <v>138</v>
      </c>
      <c r="O1467" s="34">
        <v>0</v>
      </c>
      <c r="P1467" s="34">
        <v>12</v>
      </c>
      <c r="Q1467" s="34">
        <v>12</v>
      </c>
      <c r="R1467" s="34">
        <v>12</v>
      </c>
      <c r="S1467" s="34">
        <v>0</v>
      </c>
    </row>
    <row r="1468" spans="1:19" ht="16.5" customHeight="1">
      <c r="A1468" s="23">
        <v>2019</v>
      </c>
      <c r="B1468" s="13" t="s">
        <v>514</v>
      </c>
      <c r="C1468" s="13" t="s">
        <v>23</v>
      </c>
      <c r="D1468" s="13" t="s">
        <v>6702</v>
      </c>
      <c r="E1468" s="13" t="s">
        <v>1464</v>
      </c>
      <c r="F1468" s="13">
        <v>10233</v>
      </c>
      <c r="G1468" s="13" t="s">
        <v>4747</v>
      </c>
      <c r="H1468" s="13" t="s">
        <v>6</v>
      </c>
      <c r="I1468" s="13" t="s">
        <v>2394</v>
      </c>
      <c r="J1468" s="13" t="s">
        <v>2986</v>
      </c>
      <c r="K1468" s="13">
        <v>6</v>
      </c>
      <c r="L1468" s="13" t="s">
        <v>2738</v>
      </c>
      <c r="M1468" s="13" t="s">
        <v>3119</v>
      </c>
      <c r="N1468" s="34">
        <v>104</v>
      </c>
      <c r="O1468" s="34">
        <v>12</v>
      </c>
      <c r="P1468" s="34">
        <v>14</v>
      </c>
      <c r="Q1468" s="34">
        <v>26</v>
      </c>
      <c r="R1468" s="34">
        <v>14</v>
      </c>
      <c r="S1468" s="34">
        <v>0</v>
      </c>
    </row>
    <row r="1469" spans="1:19" ht="16.5" customHeight="1">
      <c r="A1469" s="23">
        <v>2019</v>
      </c>
      <c r="B1469" s="13" t="s">
        <v>514</v>
      </c>
      <c r="C1469" s="13" t="s">
        <v>23</v>
      </c>
      <c r="D1469" s="13" t="s">
        <v>6702</v>
      </c>
      <c r="E1469" s="13" t="s">
        <v>3873</v>
      </c>
      <c r="F1469" s="13">
        <v>107941</v>
      </c>
      <c r="G1469" s="13" t="s">
        <v>4747</v>
      </c>
      <c r="H1469" s="13" t="s">
        <v>6</v>
      </c>
      <c r="I1469" s="13" t="s">
        <v>2190</v>
      </c>
      <c r="J1469" s="13" t="s">
        <v>2706</v>
      </c>
      <c r="K1469" s="13" t="s">
        <v>2706</v>
      </c>
      <c r="L1469" s="13" t="s">
        <v>2738</v>
      </c>
      <c r="M1469" s="13" t="s">
        <v>3934</v>
      </c>
      <c r="N1469" s="34">
        <v>122</v>
      </c>
      <c r="O1469" s="34">
        <v>0</v>
      </c>
      <c r="P1469" s="34">
        <v>10</v>
      </c>
      <c r="Q1469" s="34">
        <v>10</v>
      </c>
      <c r="R1469" s="34">
        <v>12</v>
      </c>
      <c r="S1469" s="34">
        <v>0</v>
      </c>
    </row>
    <row r="1470" spans="1:19" ht="16.5" customHeight="1">
      <c r="A1470" s="23">
        <v>2019</v>
      </c>
      <c r="B1470" s="13" t="s">
        <v>514</v>
      </c>
      <c r="C1470" s="13" t="s">
        <v>23</v>
      </c>
      <c r="D1470" s="13" t="s">
        <v>6702</v>
      </c>
      <c r="E1470" s="13" t="s">
        <v>3899</v>
      </c>
      <c r="F1470" s="13">
        <v>108255</v>
      </c>
      <c r="G1470" s="13" t="s">
        <v>4747</v>
      </c>
      <c r="H1470" s="13" t="s">
        <v>6</v>
      </c>
      <c r="I1470" s="13" t="s">
        <v>2190</v>
      </c>
      <c r="J1470" s="13" t="s">
        <v>2706</v>
      </c>
      <c r="K1470" s="13" t="s">
        <v>2706</v>
      </c>
      <c r="L1470" s="13" t="s">
        <v>2738</v>
      </c>
      <c r="M1470" s="13" t="s">
        <v>5696</v>
      </c>
      <c r="N1470" s="34">
        <v>119</v>
      </c>
      <c r="O1470" s="34">
        <v>0</v>
      </c>
      <c r="P1470" s="34">
        <v>12</v>
      </c>
      <c r="Q1470" s="34">
        <v>12</v>
      </c>
      <c r="R1470" s="34">
        <v>15</v>
      </c>
      <c r="S1470" s="34">
        <v>0</v>
      </c>
    </row>
    <row r="1471" spans="1:19" ht="16.5" customHeight="1">
      <c r="A1471" s="23">
        <v>2019</v>
      </c>
      <c r="B1471" s="13" t="s">
        <v>514</v>
      </c>
      <c r="C1471" s="13" t="s">
        <v>23</v>
      </c>
      <c r="D1471" s="13" t="s">
        <v>6702</v>
      </c>
      <c r="E1471" s="13" t="s">
        <v>2396</v>
      </c>
      <c r="F1471" s="13">
        <v>101827</v>
      </c>
      <c r="G1471" s="13" t="s">
        <v>4747</v>
      </c>
      <c r="H1471" s="13" t="s">
        <v>6</v>
      </c>
      <c r="I1471" s="13" t="s">
        <v>2931</v>
      </c>
      <c r="J1471" s="13" t="s">
        <v>2706</v>
      </c>
      <c r="K1471" s="13" t="s">
        <v>2706</v>
      </c>
      <c r="L1471" s="13" t="s">
        <v>2738</v>
      </c>
      <c r="M1471" s="13" t="s">
        <v>3120</v>
      </c>
      <c r="N1471" s="34">
        <v>114</v>
      </c>
      <c r="O1471" s="34">
        <v>0</v>
      </c>
      <c r="P1471" s="34">
        <v>12</v>
      </c>
      <c r="Q1471" s="34">
        <v>12</v>
      </c>
      <c r="R1471" s="34">
        <v>18</v>
      </c>
      <c r="S1471" s="34">
        <v>0</v>
      </c>
    </row>
    <row r="1472" spans="1:19" ht="16.5" customHeight="1">
      <c r="A1472" s="23">
        <v>2019</v>
      </c>
      <c r="B1472" s="13" t="s">
        <v>514</v>
      </c>
      <c r="C1472" s="13" t="s">
        <v>23</v>
      </c>
      <c r="D1472" s="13" t="s">
        <v>6702</v>
      </c>
      <c r="E1472" s="13" t="s">
        <v>3900</v>
      </c>
      <c r="F1472" s="13">
        <v>108837</v>
      </c>
      <c r="G1472" s="13" t="s">
        <v>4747</v>
      </c>
      <c r="H1472" s="13" t="s">
        <v>6</v>
      </c>
      <c r="I1472" s="13" t="s">
        <v>2190</v>
      </c>
      <c r="J1472" s="13" t="s">
        <v>2706</v>
      </c>
      <c r="K1472" s="13" t="s">
        <v>2706</v>
      </c>
      <c r="L1472" s="13" t="s">
        <v>2738</v>
      </c>
      <c r="M1472" s="13" t="s">
        <v>3935</v>
      </c>
      <c r="N1472" s="34">
        <v>114</v>
      </c>
      <c r="O1472" s="34">
        <v>0</v>
      </c>
      <c r="P1472" s="34">
        <v>12</v>
      </c>
      <c r="Q1472" s="34">
        <v>12</v>
      </c>
      <c r="R1472" s="34">
        <v>18</v>
      </c>
      <c r="S1472" s="34">
        <v>0</v>
      </c>
    </row>
    <row r="1473" spans="1:19" ht="16.5" customHeight="1">
      <c r="A1473" s="23">
        <v>2019</v>
      </c>
      <c r="B1473" s="13" t="s">
        <v>514</v>
      </c>
      <c r="C1473" s="13" t="s">
        <v>185</v>
      </c>
      <c r="D1473" s="13" t="s">
        <v>207</v>
      </c>
      <c r="E1473" s="13" t="s">
        <v>166</v>
      </c>
      <c r="F1473" s="13">
        <v>105987</v>
      </c>
      <c r="G1473" s="13" t="s">
        <v>4747</v>
      </c>
      <c r="H1473" s="13" t="s">
        <v>6</v>
      </c>
      <c r="I1473" s="13" t="s">
        <v>2190</v>
      </c>
      <c r="J1473" s="13" t="s">
        <v>2706</v>
      </c>
      <c r="K1473" s="13" t="s">
        <v>2706</v>
      </c>
      <c r="L1473" s="13" t="s">
        <v>2738</v>
      </c>
      <c r="M1473" s="13" t="s">
        <v>5641</v>
      </c>
      <c r="N1473" s="34">
        <v>0</v>
      </c>
      <c r="O1473" s="34">
        <v>0</v>
      </c>
      <c r="P1473" s="34">
        <v>0</v>
      </c>
      <c r="Q1473" s="34">
        <v>0</v>
      </c>
      <c r="R1473" s="34">
        <v>0</v>
      </c>
      <c r="S1473" s="34">
        <v>93</v>
      </c>
    </row>
    <row r="1474" spans="1:19" ht="16.5" customHeight="1">
      <c r="A1474" s="23">
        <v>2019</v>
      </c>
      <c r="B1474" s="13" t="s">
        <v>514</v>
      </c>
      <c r="C1474" s="13" t="s">
        <v>185</v>
      </c>
      <c r="D1474" s="13" t="s">
        <v>205</v>
      </c>
      <c r="E1474" s="13" t="s">
        <v>3927</v>
      </c>
      <c r="F1474" s="13">
        <v>108745</v>
      </c>
      <c r="G1474" s="13" t="s">
        <v>4747</v>
      </c>
      <c r="H1474" s="13" t="s">
        <v>6</v>
      </c>
      <c r="I1474" s="13" t="s">
        <v>2190</v>
      </c>
      <c r="J1474" s="13" t="s">
        <v>2706</v>
      </c>
      <c r="K1474" s="13" t="s">
        <v>2706</v>
      </c>
      <c r="L1474" s="13" t="s">
        <v>2738</v>
      </c>
      <c r="M1474" s="13" t="s">
        <v>3948</v>
      </c>
      <c r="N1474" s="34">
        <v>0</v>
      </c>
      <c r="O1474" s="34">
        <v>0</v>
      </c>
      <c r="P1474" s="34">
        <v>0</v>
      </c>
      <c r="Q1474" s="34">
        <v>0</v>
      </c>
      <c r="R1474" s="34">
        <v>0</v>
      </c>
      <c r="S1474" s="34">
        <v>24</v>
      </c>
    </row>
    <row r="1475" spans="1:19" ht="16.5" customHeight="1">
      <c r="A1475" s="23">
        <v>2019</v>
      </c>
      <c r="B1475" s="13" t="s">
        <v>514</v>
      </c>
      <c r="C1475" s="13" t="s">
        <v>185</v>
      </c>
      <c r="D1475" s="13" t="s">
        <v>205</v>
      </c>
      <c r="E1475" s="13" t="s">
        <v>186</v>
      </c>
      <c r="F1475" s="13">
        <v>11965</v>
      </c>
      <c r="G1475" s="13" t="s">
        <v>4747</v>
      </c>
      <c r="H1475" s="13" t="s">
        <v>6</v>
      </c>
      <c r="I1475" s="13" t="s">
        <v>2190</v>
      </c>
      <c r="J1475" s="13" t="s">
        <v>2706</v>
      </c>
      <c r="K1475" s="13" t="s">
        <v>2706</v>
      </c>
      <c r="L1475" s="13" t="s">
        <v>2738</v>
      </c>
      <c r="M1475" s="13" t="s">
        <v>3946</v>
      </c>
      <c r="N1475" s="34">
        <v>0</v>
      </c>
      <c r="O1475" s="34">
        <v>0</v>
      </c>
      <c r="P1475" s="34">
        <v>0</v>
      </c>
      <c r="Q1475" s="34">
        <v>0</v>
      </c>
      <c r="R1475" s="34">
        <v>0</v>
      </c>
      <c r="S1475" s="34">
        <v>20</v>
      </c>
    </row>
    <row r="1476" spans="1:19" ht="16.5" customHeight="1">
      <c r="A1476" s="23">
        <v>2019</v>
      </c>
      <c r="B1476" s="13" t="s">
        <v>514</v>
      </c>
      <c r="C1476" s="13" t="s">
        <v>185</v>
      </c>
      <c r="D1476" s="13" t="s">
        <v>205</v>
      </c>
      <c r="E1476" s="13" t="s">
        <v>2116</v>
      </c>
      <c r="F1476" s="13">
        <v>106553</v>
      </c>
      <c r="G1476" s="13" t="s">
        <v>4747</v>
      </c>
      <c r="H1476" s="13" t="s">
        <v>6</v>
      </c>
      <c r="I1476" s="13" t="s">
        <v>2190</v>
      </c>
      <c r="J1476" s="13" t="s">
        <v>2706</v>
      </c>
      <c r="K1476" s="13" t="s">
        <v>2706</v>
      </c>
      <c r="L1476" s="13" t="s">
        <v>2738</v>
      </c>
      <c r="M1476" s="13" t="s">
        <v>3144</v>
      </c>
      <c r="N1476" s="34">
        <v>0</v>
      </c>
      <c r="O1476" s="34">
        <v>0</v>
      </c>
      <c r="P1476" s="34">
        <v>0</v>
      </c>
      <c r="Q1476" s="34">
        <v>0</v>
      </c>
      <c r="R1476" s="34">
        <v>0</v>
      </c>
      <c r="S1476" s="34">
        <v>26</v>
      </c>
    </row>
    <row r="1477" spans="1:19" ht="16.5" customHeight="1">
      <c r="A1477" s="23">
        <v>2019</v>
      </c>
      <c r="B1477" s="13" t="s">
        <v>514</v>
      </c>
      <c r="C1477" s="13" t="s">
        <v>185</v>
      </c>
      <c r="D1477" s="13" t="s">
        <v>205</v>
      </c>
      <c r="E1477" s="13" t="s">
        <v>43</v>
      </c>
      <c r="F1477" s="13">
        <v>101784</v>
      </c>
      <c r="G1477" s="13" t="s">
        <v>4747</v>
      </c>
      <c r="H1477" s="13" t="s">
        <v>6</v>
      </c>
      <c r="I1477" s="13" t="s">
        <v>2190</v>
      </c>
      <c r="J1477" s="13" t="s">
        <v>2706</v>
      </c>
      <c r="K1477" s="13" t="s">
        <v>2706</v>
      </c>
      <c r="L1477" s="13" t="s">
        <v>2738</v>
      </c>
      <c r="M1477" s="13" t="s">
        <v>3947</v>
      </c>
      <c r="N1477" s="34">
        <v>0</v>
      </c>
      <c r="O1477" s="34">
        <v>0</v>
      </c>
      <c r="P1477" s="34">
        <v>0</v>
      </c>
      <c r="Q1477" s="34">
        <v>0</v>
      </c>
      <c r="R1477" s="34">
        <v>0</v>
      </c>
      <c r="S1477" s="34">
        <v>24</v>
      </c>
    </row>
    <row r="1478" spans="1:19" ht="16.5" customHeight="1">
      <c r="A1478" s="23">
        <v>2019</v>
      </c>
      <c r="B1478" s="13" t="s">
        <v>514</v>
      </c>
      <c r="C1478" s="13" t="s">
        <v>185</v>
      </c>
      <c r="D1478" s="13" t="s">
        <v>205</v>
      </c>
      <c r="E1478" s="13" t="s">
        <v>2637</v>
      </c>
      <c r="F1478" s="13">
        <v>108258</v>
      </c>
      <c r="G1478" s="13" t="s">
        <v>2381</v>
      </c>
      <c r="H1478" s="13" t="s">
        <v>6</v>
      </c>
      <c r="I1478" s="13" t="s">
        <v>2190</v>
      </c>
      <c r="J1478" s="13" t="s">
        <v>2706</v>
      </c>
      <c r="K1478" s="13" t="s">
        <v>2706</v>
      </c>
      <c r="L1478" s="13" t="s">
        <v>2738</v>
      </c>
      <c r="M1478" s="13" t="s">
        <v>4133</v>
      </c>
      <c r="N1478" s="34">
        <v>0</v>
      </c>
      <c r="O1478" s="34">
        <v>0</v>
      </c>
      <c r="P1478" s="34">
        <v>0</v>
      </c>
      <c r="Q1478" s="34">
        <v>0</v>
      </c>
      <c r="R1478" s="34">
        <v>0</v>
      </c>
      <c r="S1478" s="34">
        <v>29</v>
      </c>
    </row>
    <row r="1479" spans="1:19" ht="16.5" customHeight="1">
      <c r="A1479" s="23">
        <v>2019</v>
      </c>
      <c r="B1479" s="13" t="s">
        <v>514</v>
      </c>
      <c r="C1479" s="13" t="s">
        <v>185</v>
      </c>
      <c r="D1479" s="13" t="s">
        <v>205</v>
      </c>
      <c r="E1479" s="13" t="s">
        <v>3928</v>
      </c>
      <c r="F1479" s="13">
        <v>108748</v>
      </c>
      <c r="G1479" s="13" t="s">
        <v>4747</v>
      </c>
      <c r="H1479" s="13" t="s">
        <v>6</v>
      </c>
      <c r="I1479" s="13" t="s">
        <v>2190</v>
      </c>
      <c r="J1479" s="13" t="s">
        <v>2706</v>
      </c>
      <c r="K1479" s="13" t="s">
        <v>2706</v>
      </c>
      <c r="L1479" s="13" t="s">
        <v>2738</v>
      </c>
      <c r="M1479" s="13" t="s">
        <v>3949</v>
      </c>
      <c r="N1479" s="34">
        <v>0</v>
      </c>
      <c r="O1479" s="34">
        <v>0</v>
      </c>
      <c r="P1479" s="34">
        <v>0</v>
      </c>
      <c r="Q1479" s="34">
        <v>0</v>
      </c>
      <c r="R1479" s="34">
        <v>0</v>
      </c>
      <c r="S1479" s="34">
        <v>23</v>
      </c>
    </row>
    <row r="1480" spans="1:19" ht="16.5" customHeight="1">
      <c r="A1480" s="23">
        <v>2019</v>
      </c>
      <c r="B1480" s="13" t="s">
        <v>514</v>
      </c>
      <c r="C1480" s="13" t="s">
        <v>185</v>
      </c>
      <c r="D1480" s="13" t="s">
        <v>205</v>
      </c>
      <c r="E1480" s="13" t="s">
        <v>187</v>
      </c>
      <c r="F1480" s="13">
        <v>54588</v>
      </c>
      <c r="G1480" s="13" t="s">
        <v>4747</v>
      </c>
      <c r="H1480" s="13" t="s">
        <v>6</v>
      </c>
      <c r="I1480" s="13" t="s">
        <v>2190</v>
      </c>
      <c r="J1480" s="13" t="s">
        <v>2706</v>
      </c>
      <c r="K1480" s="13" t="s">
        <v>2706</v>
      </c>
      <c r="L1480" s="13" t="s">
        <v>2738</v>
      </c>
      <c r="M1480" s="13" t="s">
        <v>3141</v>
      </c>
      <c r="N1480" s="34">
        <v>0</v>
      </c>
      <c r="O1480" s="34">
        <v>0</v>
      </c>
      <c r="P1480" s="34">
        <v>0</v>
      </c>
      <c r="Q1480" s="34">
        <v>0</v>
      </c>
      <c r="R1480" s="34">
        <v>0</v>
      </c>
      <c r="S1480" s="34">
        <v>27</v>
      </c>
    </row>
    <row r="1481" spans="1:19" ht="16.5" customHeight="1">
      <c r="A1481" s="23">
        <v>2019</v>
      </c>
      <c r="B1481" s="13" t="s">
        <v>514</v>
      </c>
      <c r="C1481" s="13" t="s">
        <v>185</v>
      </c>
      <c r="D1481" s="13" t="s">
        <v>205</v>
      </c>
      <c r="E1481" s="13" t="s">
        <v>188</v>
      </c>
      <c r="F1481" s="13">
        <v>102637</v>
      </c>
      <c r="G1481" s="13" t="s">
        <v>4747</v>
      </c>
      <c r="H1481" s="13" t="s">
        <v>6</v>
      </c>
      <c r="I1481" s="13" t="s">
        <v>2190</v>
      </c>
      <c r="J1481" s="13" t="s">
        <v>2706</v>
      </c>
      <c r="K1481" s="13" t="s">
        <v>2706</v>
      </c>
      <c r="L1481" s="13" t="s">
        <v>2738</v>
      </c>
      <c r="M1481" s="13" t="s">
        <v>3142</v>
      </c>
      <c r="N1481" s="34">
        <v>0</v>
      </c>
      <c r="O1481" s="34">
        <v>0</v>
      </c>
      <c r="P1481" s="34">
        <v>0</v>
      </c>
      <c r="Q1481" s="34">
        <v>0</v>
      </c>
      <c r="R1481" s="34">
        <v>0</v>
      </c>
      <c r="S1481" s="34">
        <v>25</v>
      </c>
    </row>
    <row r="1482" spans="1:19" ht="16.5" customHeight="1">
      <c r="A1482" s="23">
        <v>2019</v>
      </c>
      <c r="B1482" s="13" t="s">
        <v>514</v>
      </c>
      <c r="C1482" s="13" t="s">
        <v>185</v>
      </c>
      <c r="D1482" s="13" t="s">
        <v>205</v>
      </c>
      <c r="E1482" s="13" t="s">
        <v>189</v>
      </c>
      <c r="F1482" s="13">
        <v>54931</v>
      </c>
      <c r="G1482" s="13" t="s">
        <v>4747</v>
      </c>
      <c r="H1482" s="13" t="s">
        <v>6</v>
      </c>
      <c r="I1482" s="13" t="s">
        <v>2190</v>
      </c>
      <c r="J1482" s="13" t="s">
        <v>2706</v>
      </c>
      <c r="K1482" s="13" t="s">
        <v>2706</v>
      </c>
      <c r="L1482" s="13" t="s">
        <v>2738</v>
      </c>
      <c r="M1482" s="13" t="s">
        <v>3143</v>
      </c>
      <c r="N1482" s="34">
        <v>0</v>
      </c>
      <c r="O1482" s="34">
        <v>0</v>
      </c>
      <c r="P1482" s="34">
        <v>0</v>
      </c>
      <c r="Q1482" s="34">
        <v>0</v>
      </c>
      <c r="R1482" s="34">
        <v>0</v>
      </c>
      <c r="S1482" s="34">
        <v>25</v>
      </c>
    </row>
    <row r="1483" spans="1:19" ht="16.5" customHeight="1">
      <c r="A1483" s="23">
        <v>2019</v>
      </c>
      <c r="B1483" s="13" t="s">
        <v>514</v>
      </c>
      <c r="C1483" s="13" t="s">
        <v>185</v>
      </c>
      <c r="D1483" s="13" t="s">
        <v>206</v>
      </c>
      <c r="E1483" s="13" t="s">
        <v>80</v>
      </c>
      <c r="F1483" s="13" t="s">
        <v>5376</v>
      </c>
      <c r="G1483" s="13" t="s">
        <v>2381</v>
      </c>
      <c r="H1483" s="13" t="s">
        <v>6</v>
      </c>
      <c r="I1483" s="13" t="s">
        <v>2190</v>
      </c>
      <c r="J1483" s="13" t="s">
        <v>2706</v>
      </c>
      <c r="K1483" s="13" t="s">
        <v>2706</v>
      </c>
      <c r="L1483" s="13" t="s">
        <v>2738</v>
      </c>
      <c r="M1483" s="13" t="s">
        <v>3953</v>
      </c>
      <c r="N1483" s="34">
        <v>0</v>
      </c>
      <c r="O1483" s="34">
        <v>0</v>
      </c>
      <c r="P1483" s="34">
        <v>0</v>
      </c>
      <c r="Q1483" s="34">
        <v>0</v>
      </c>
      <c r="R1483" s="34">
        <v>0</v>
      </c>
      <c r="S1483" s="34">
        <v>45</v>
      </c>
    </row>
    <row r="1484" spans="1:19" ht="16.5" customHeight="1">
      <c r="A1484" s="23">
        <v>2019</v>
      </c>
      <c r="B1484" s="13" t="s">
        <v>514</v>
      </c>
      <c r="C1484" s="13" t="s">
        <v>185</v>
      </c>
      <c r="D1484" s="13" t="s">
        <v>206</v>
      </c>
      <c r="E1484" s="13" t="s">
        <v>194</v>
      </c>
      <c r="F1484" s="13">
        <v>104696</v>
      </c>
      <c r="G1484" s="13" t="s">
        <v>4747</v>
      </c>
      <c r="H1484" s="13" t="s">
        <v>195</v>
      </c>
      <c r="I1484" s="13" t="s">
        <v>2190</v>
      </c>
      <c r="J1484" s="13" t="s">
        <v>2706</v>
      </c>
      <c r="K1484" s="13" t="s">
        <v>2706</v>
      </c>
      <c r="L1484" s="13" t="s">
        <v>2738</v>
      </c>
      <c r="M1484" s="13" t="s">
        <v>3145</v>
      </c>
      <c r="N1484" s="34">
        <v>0</v>
      </c>
      <c r="O1484" s="34">
        <v>0</v>
      </c>
      <c r="P1484" s="34">
        <v>0</v>
      </c>
      <c r="Q1484" s="34">
        <v>0</v>
      </c>
      <c r="R1484" s="34">
        <v>0</v>
      </c>
      <c r="S1484" s="34">
        <v>44</v>
      </c>
    </row>
    <row r="1485" spans="1:19" ht="16.5" customHeight="1">
      <c r="A1485" s="23">
        <v>2019</v>
      </c>
      <c r="B1485" s="13" t="s">
        <v>514</v>
      </c>
      <c r="C1485" s="13" t="s">
        <v>185</v>
      </c>
      <c r="D1485" s="13" t="s">
        <v>206</v>
      </c>
      <c r="E1485" s="13" t="s">
        <v>3930</v>
      </c>
      <c r="F1485" s="13">
        <v>109138</v>
      </c>
      <c r="G1485" s="13" t="s">
        <v>4747</v>
      </c>
      <c r="H1485" s="13" t="s">
        <v>6</v>
      </c>
      <c r="I1485" s="13" t="s">
        <v>2190</v>
      </c>
      <c r="J1485" s="13" t="s">
        <v>2706</v>
      </c>
      <c r="K1485" s="13" t="s">
        <v>2706</v>
      </c>
      <c r="L1485" s="13" t="s">
        <v>2738</v>
      </c>
      <c r="M1485" s="13" t="s">
        <v>3956</v>
      </c>
      <c r="N1485" s="34">
        <v>0</v>
      </c>
      <c r="O1485" s="34">
        <v>0</v>
      </c>
      <c r="P1485" s="34">
        <v>0</v>
      </c>
      <c r="Q1485" s="34">
        <v>0</v>
      </c>
      <c r="R1485" s="34">
        <v>0</v>
      </c>
      <c r="S1485" s="34">
        <v>42</v>
      </c>
    </row>
    <row r="1486" spans="1:19" ht="16.5" customHeight="1">
      <c r="A1486" s="23">
        <v>2019</v>
      </c>
      <c r="B1486" s="13" t="s">
        <v>514</v>
      </c>
      <c r="C1486" s="13" t="s">
        <v>185</v>
      </c>
      <c r="D1486" s="13" t="s">
        <v>206</v>
      </c>
      <c r="E1486" s="13" t="s">
        <v>192</v>
      </c>
      <c r="F1486" s="13">
        <v>102049</v>
      </c>
      <c r="G1486" s="13" t="s">
        <v>4747</v>
      </c>
      <c r="H1486" s="13" t="s">
        <v>6</v>
      </c>
      <c r="I1486" s="13" t="s">
        <v>2190</v>
      </c>
      <c r="J1486" s="13" t="s">
        <v>2706</v>
      </c>
      <c r="K1486" s="13" t="s">
        <v>2706</v>
      </c>
      <c r="L1486" s="13" t="s">
        <v>2738</v>
      </c>
      <c r="M1486" s="13" t="s">
        <v>4917</v>
      </c>
      <c r="N1486" s="34">
        <v>0</v>
      </c>
      <c r="O1486" s="34">
        <v>0</v>
      </c>
      <c r="P1486" s="34">
        <v>0</v>
      </c>
      <c r="Q1486" s="34">
        <v>0</v>
      </c>
      <c r="R1486" s="34">
        <v>0</v>
      </c>
      <c r="S1486" s="34">
        <v>48</v>
      </c>
    </row>
    <row r="1487" spans="1:19" ht="16.5" customHeight="1">
      <c r="A1487" s="23">
        <v>2019</v>
      </c>
      <c r="B1487" s="13" t="s">
        <v>514</v>
      </c>
      <c r="C1487" s="13" t="s">
        <v>185</v>
      </c>
      <c r="D1487" s="13" t="s">
        <v>206</v>
      </c>
      <c r="E1487" s="13" t="s">
        <v>191</v>
      </c>
      <c r="F1487" s="13">
        <v>101521</v>
      </c>
      <c r="G1487" s="13" t="s">
        <v>4747</v>
      </c>
      <c r="H1487" s="13" t="s">
        <v>6</v>
      </c>
      <c r="I1487" s="13" t="s">
        <v>2931</v>
      </c>
      <c r="J1487" s="13" t="s">
        <v>2706</v>
      </c>
      <c r="K1487" s="13" t="s">
        <v>2706</v>
      </c>
      <c r="L1487" s="13" t="s">
        <v>2738</v>
      </c>
      <c r="M1487" s="13" t="s">
        <v>3950</v>
      </c>
      <c r="N1487" s="34">
        <v>0</v>
      </c>
      <c r="O1487" s="34">
        <v>0</v>
      </c>
      <c r="P1487" s="34">
        <v>0</v>
      </c>
      <c r="Q1487" s="34">
        <v>0</v>
      </c>
      <c r="R1487" s="34">
        <v>0</v>
      </c>
      <c r="S1487" s="34">
        <v>46</v>
      </c>
    </row>
    <row r="1488" spans="1:19" ht="16.5" customHeight="1">
      <c r="A1488" s="23">
        <v>2019</v>
      </c>
      <c r="B1488" s="13" t="s">
        <v>514</v>
      </c>
      <c r="C1488" s="13" t="s">
        <v>185</v>
      </c>
      <c r="D1488" s="13" t="s">
        <v>206</v>
      </c>
      <c r="E1488" s="13" t="s">
        <v>88</v>
      </c>
      <c r="F1488" s="13">
        <v>105148</v>
      </c>
      <c r="G1488" s="13" t="s">
        <v>4747</v>
      </c>
      <c r="H1488" s="13" t="s">
        <v>6</v>
      </c>
      <c r="I1488" s="13" t="s">
        <v>2190</v>
      </c>
      <c r="J1488" s="13" t="s">
        <v>2706</v>
      </c>
      <c r="K1488" s="13" t="s">
        <v>2706</v>
      </c>
      <c r="L1488" s="13" t="s">
        <v>2738</v>
      </c>
      <c r="M1488" s="13" t="s">
        <v>3951</v>
      </c>
      <c r="N1488" s="34">
        <v>0</v>
      </c>
      <c r="O1488" s="34">
        <v>0</v>
      </c>
      <c r="P1488" s="34">
        <v>0</v>
      </c>
      <c r="Q1488" s="34">
        <v>0</v>
      </c>
      <c r="R1488" s="34">
        <v>0</v>
      </c>
      <c r="S1488" s="34">
        <v>47</v>
      </c>
    </row>
    <row r="1489" spans="1:19" ht="16.5" customHeight="1">
      <c r="A1489" s="23">
        <v>2019</v>
      </c>
      <c r="B1489" s="13" t="s">
        <v>514</v>
      </c>
      <c r="C1489" s="13" t="s">
        <v>185</v>
      </c>
      <c r="D1489" s="13" t="s">
        <v>206</v>
      </c>
      <c r="E1489" s="13" t="s">
        <v>190</v>
      </c>
      <c r="F1489" s="13">
        <v>90827</v>
      </c>
      <c r="G1489" s="13" t="s">
        <v>4747</v>
      </c>
      <c r="H1489" s="13" t="s">
        <v>6</v>
      </c>
      <c r="I1489" s="13" t="s">
        <v>2931</v>
      </c>
      <c r="J1489" s="13" t="s">
        <v>2706</v>
      </c>
      <c r="K1489" s="13" t="s">
        <v>2706</v>
      </c>
      <c r="L1489" s="13" t="s">
        <v>2738</v>
      </c>
      <c r="M1489" s="13" t="s">
        <v>5642</v>
      </c>
      <c r="N1489" s="34">
        <v>0</v>
      </c>
      <c r="O1489" s="34">
        <v>0</v>
      </c>
      <c r="P1489" s="34">
        <v>0</v>
      </c>
      <c r="Q1489" s="34">
        <v>0</v>
      </c>
      <c r="R1489" s="34">
        <v>0</v>
      </c>
      <c r="S1489" s="34">
        <v>50</v>
      </c>
    </row>
    <row r="1490" spans="1:19" ht="16.5" customHeight="1">
      <c r="A1490" s="23">
        <v>2019</v>
      </c>
      <c r="B1490" s="13" t="s">
        <v>514</v>
      </c>
      <c r="C1490" s="13" t="s">
        <v>185</v>
      </c>
      <c r="D1490" s="13" t="s">
        <v>206</v>
      </c>
      <c r="E1490" s="13" t="s">
        <v>3929</v>
      </c>
      <c r="F1490" s="13">
        <v>108666</v>
      </c>
      <c r="G1490" s="13" t="s">
        <v>4747</v>
      </c>
      <c r="H1490" s="13" t="s">
        <v>6</v>
      </c>
      <c r="I1490" s="13" t="s">
        <v>2190</v>
      </c>
      <c r="J1490" s="13" t="s">
        <v>2706</v>
      </c>
      <c r="K1490" s="13" t="s">
        <v>2706</v>
      </c>
      <c r="L1490" s="13" t="s">
        <v>2738</v>
      </c>
      <c r="M1490" s="13" t="s">
        <v>3952</v>
      </c>
      <c r="N1490" s="34">
        <v>0</v>
      </c>
      <c r="O1490" s="34">
        <v>0</v>
      </c>
      <c r="P1490" s="34">
        <v>0</v>
      </c>
      <c r="Q1490" s="34">
        <v>0</v>
      </c>
      <c r="R1490" s="34">
        <v>0</v>
      </c>
      <c r="S1490" s="34">
        <v>39</v>
      </c>
    </row>
    <row r="1491" spans="1:19" ht="16.5" customHeight="1">
      <c r="A1491" s="23">
        <v>2019</v>
      </c>
      <c r="B1491" s="13" t="s">
        <v>514</v>
      </c>
      <c r="C1491" s="13" t="s">
        <v>185</v>
      </c>
      <c r="D1491" s="13" t="s">
        <v>206</v>
      </c>
      <c r="E1491" s="13" t="s">
        <v>193</v>
      </c>
      <c r="F1491" s="13">
        <v>103307</v>
      </c>
      <c r="G1491" s="13" t="s">
        <v>4747</v>
      </c>
      <c r="H1491" s="13" t="s">
        <v>6</v>
      </c>
      <c r="I1491" s="13" t="s">
        <v>2190</v>
      </c>
      <c r="J1491" s="13" t="s">
        <v>2706</v>
      </c>
      <c r="K1491" s="13" t="s">
        <v>2706</v>
      </c>
      <c r="L1491" s="13" t="s">
        <v>2738</v>
      </c>
      <c r="M1491" s="13" t="s">
        <v>3148</v>
      </c>
      <c r="N1491" s="34">
        <v>0</v>
      </c>
      <c r="O1491" s="34">
        <v>0</v>
      </c>
      <c r="P1491" s="34">
        <v>0</v>
      </c>
      <c r="Q1491" s="34">
        <v>0</v>
      </c>
      <c r="R1491" s="34">
        <v>0</v>
      </c>
      <c r="S1491" s="34">
        <v>45</v>
      </c>
    </row>
    <row r="1492" spans="1:19" ht="16.5" customHeight="1">
      <c r="A1492" s="23">
        <v>2019</v>
      </c>
      <c r="B1492" s="13" t="s">
        <v>514</v>
      </c>
      <c r="C1492" s="13" t="s">
        <v>185</v>
      </c>
      <c r="D1492" s="13" t="s">
        <v>206</v>
      </c>
      <c r="E1492" s="13" t="s">
        <v>69</v>
      </c>
      <c r="F1492" s="13">
        <v>107944</v>
      </c>
      <c r="G1492" s="13" t="s">
        <v>4747</v>
      </c>
      <c r="H1492" s="13" t="s">
        <v>6</v>
      </c>
      <c r="I1492" s="13" t="s">
        <v>2190</v>
      </c>
      <c r="J1492" s="13" t="s">
        <v>2706</v>
      </c>
      <c r="K1492" s="13" t="s">
        <v>2706</v>
      </c>
      <c r="L1492" s="13" t="s">
        <v>2738</v>
      </c>
      <c r="M1492" s="13" t="s">
        <v>3954</v>
      </c>
      <c r="N1492" s="34">
        <v>0</v>
      </c>
      <c r="O1492" s="34">
        <v>0</v>
      </c>
      <c r="P1492" s="34">
        <v>0</v>
      </c>
      <c r="Q1492" s="34">
        <v>0</v>
      </c>
      <c r="R1492" s="34">
        <v>0</v>
      </c>
      <c r="S1492" s="34">
        <v>48</v>
      </c>
    </row>
    <row r="1493" spans="1:19" ht="16.5" customHeight="1">
      <c r="A1493" s="23">
        <v>2019</v>
      </c>
      <c r="B1493" s="13" t="s">
        <v>514</v>
      </c>
      <c r="C1493" s="13" t="s">
        <v>185</v>
      </c>
      <c r="D1493" s="13" t="s">
        <v>206</v>
      </c>
      <c r="E1493" s="13" t="s">
        <v>2729</v>
      </c>
      <c r="F1493" s="13">
        <v>108348</v>
      </c>
      <c r="G1493" s="13" t="s">
        <v>4747</v>
      </c>
      <c r="H1493" s="13" t="s">
        <v>6</v>
      </c>
      <c r="I1493" s="13" t="s">
        <v>2190</v>
      </c>
      <c r="J1493" s="13" t="s">
        <v>2706</v>
      </c>
      <c r="K1493" s="13" t="s">
        <v>2706</v>
      </c>
      <c r="L1493" s="13" t="s">
        <v>2738</v>
      </c>
      <c r="M1493" s="13" t="s">
        <v>3955</v>
      </c>
      <c r="N1493" s="34">
        <v>0</v>
      </c>
      <c r="O1493" s="34">
        <v>0</v>
      </c>
      <c r="P1493" s="34">
        <v>0</v>
      </c>
      <c r="Q1493" s="34">
        <v>0</v>
      </c>
      <c r="R1493" s="34">
        <v>0</v>
      </c>
      <c r="S1493" s="34">
        <v>44</v>
      </c>
    </row>
    <row r="1494" spans="1:19" ht="16.5" customHeight="1">
      <c r="A1494" s="23">
        <v>2019</v>
      </c>
      <c r="B1494" s="13" t="s">
        <v>514</v>
      </c>
      <c r="C1494" s="13" t="s">
        <v>185</v>
      </c>
      <c r="D1494" s="13" t="s">
        <v>6702</v>
      </c>
      <c r="E1494" s="13" t="s">
        <v>559</v>
      </c>
      <c r="F1494" s="13">
        <v>90368</v>
      </c>
      <c r="G1494" s="13" t="s">
        <v>4747</v>
      </c>
      <c r="H1494" s="13" t="s">
        <v>6</v>
      </c>
      <c r="I1494" s="13" t="s">
        <v>2931</v>
      </c>
      <c r="J1494" s="13" t="s">
        <v>2706</v>
      </c>
      <c r="K1494" s="13" t="s">
        <v>2706</v>
      </c>
      <c r="L1494" s="13" t="s">
        <v>2738</v>
      </c>
      <c r="M1494" s="13" t="s">
        <v>3132</v>
      </c>
      <c r="N1494" s="34">
        <v>113</v>
      </c>
      <c r="O1494" s="34">
        <v>27</v>
      </c>
      <c r="P1494" s="34">
        <v>9</v>
      </c>
      <c r="Q1494" s="34">
        <v>36</v>
      </c>
      <c r="R1494" s="34">
        <v>13</v>
      </c>
      <c r="S1494" s="34">
        <v>0</v>
      </c>
    </row>
    <row r="1495" spans="1:19" ht="16.5" customHeight="1">
      <c r="A1495" s="23">
        <v>2019</v>
      </c>
      <c r="B1495" s="13" t="s">
        <v>514</v>
      </c>
      <c r="C1495" s="13" t="s">
        <v>185</v>
      </c>
      <c r="D1495" s="13" t="s">
        <v>6702</v>
      </c>
      <c r="E1495" s="13" t="s">
        <v>1455</v>
      </c>
      <c r="F1495" s="13">
        <v>53475</v>
      </c>
      <c r="G1495" s="13" t="s">
        <v>4747</v>
      </c>
      <c r="H1495" s="13" t="s">
        <v>6</v>
      </c>
      <c r="I1495" s="13" t="s">
        <v>2931</v>
      </c>
      <c r="J1495" s="13" t="s">
        <v>2706</v>
      </c>
      <c r="K1495" s="13" t="s">
        <v>2706</v>
      </c>
      <c r="L1495" s="13" t="s">
        <v>2738</v>
      </c>
      <c r="M1495" s="13" t="s">
        <v>3133</v>
      </c>
      <c r="N1495" s="34">
        <v>101</v>
      </c>
      <c r="O1495" s="34">
        <v>21</v>
      </c>
      <c r="P1495" s="34">
        <v>12</v>
      </c>
      <c r="Q1495" s="34">
        <v>33</v>
      </c>
      <c r="R1495" s="34">
        <v>10</v>
      </c>
      <c r="S1495" s="34">
        <v>0</v>
      </c>
    </row>
    <row r="1496" spans="1:19" ht="16.5" customHeight="1">
      <c r="A1496" s="23">
        <v>2019</v>
      </c>
      <c r="B1496" s="13" t="s">
        <v>514</v>
      </c>
      <c r="C1496" s="13" t="s">
        <v>185</v>
      </c>
      <c r="D1496" s="13" t="s">
        <v>6702</v>
      </c>
      <c r="E1496" s="13" t="s">
        <v>1458</v>
      </c>
      <c r="F1496" s="13">
        <v>11648</v>
      </c>
      <c r="G1496" s="13" t="s">
        <v>4747</v>
      </c>
      <c r="H1496" s="13" t="s">
        <v>6</v>
      </c>
      <c r="I1496" s="13" t="s">
        <v>2394</v>
      </c>
      <c r="J1496" s="13" t="s">
        <v>3901</v>
      </c>
      <c r="K1496" s="13">
        <v>6</v>
      </c>
      <c r="L1496" s="13" t="s">
        <v>2738</v>
      </c>
      <c r="M1496" s="13" t="s">
        <v>3941</v>
      </c>
      <c r="N1496" s="34">
        <v>112</v>
      </c>
      <c r="O1496" s="34">
        <v>19</v>
      </c>
      <c r="P1496" s="34">
        <v>19</v>
      </c>
      <c r="Q1496" s="34">
        <v>38</v>
      </c>
      <c r="R1496" s="34">
        <v>12</v>
      </c>
      <c r="S1496" s="34">
        <v>0</v>
      </c>
    </row>
    <row r="1497" spans="1:19" ht="16.5" customHeight="1">
      <c r="A1497" s="23">
        <v>2019</v>
      </c>
      <c r="B1497" s="13" t="s">
        <v>514</v>
      </c>
      <c r="C1497" s="13" t="s">
        <v>185</v>
      </c>
      <c r="D1497" s="13" t="s">
        <v>6702</v>
      </c>
      <c r="E1497" s="13" t="s">
        <v>1485</v>
      </c>
      <c r="F1497" s="13">
        <v>15808</v>
      </c>
      <c r="G1497" s="13" t="s">
        <v>4747</v>
      </c>
      <c r="H1497" s="13" t="s">
        <v>6</v>
      </c>
      <c r="I1497" s="13" t="s">
        <v>2394</v>
      </c>
      <c r="J1497" s="13" t="s">
        <v>5672</v>
      </c>
      <c r="K1497" s="13">
        <v>4</v>
      </c>
      <c r="L1497" s="13" t="s">
        <v>2738</v>
      </c>
      <c r="M1497" s="13" t="s">
        <v>3136</v>
      </c>
      <c r="N1497" s="34">
        <v>122</v>
      </c>
      <c r="O1497" s="34">
        <v>0</v>
      </c>
      <c r="P1497" s="34">
        <v>15</v>
      </c>
      <c r="Q1497" s="34">
        <v>15</v>
      </c>
      <c r="R1497" s="34">
        <v>15</v>
      </c>
      <c r="S1497" s="34">
        <v>0</v>
      </c>
    </row>
    <row r="1498" spans="1:19" ht="16.5" customHeight="1">
      <c r="A1498" s="23">
        <v>2019</v>
      </c>
      <c r="B1498" s="13" t="s">
        <v>514</v>
      </c>
      <c r="C1498" s="13" t="s">
        <v>185</v>
      </c>
      <c r="D1498" s="13" t="s">
        <v>6702</v>
      </c>
      <c r="E1498" s="13" t="s">
        <v>1461</v>
      </c>
      <c r="F1498" s="13">
        <v>10213</v>
      </c>
      <c r="G1498" s="13" t="s">
        <v>4747</v>
      </c>
      <c r="H1498" s="13" t="s">
        <v>6</v>
      </c>
      <c r="I1498" s="13" t="s">
        <v>2394</v>
      </c>
      <c r="J1498" s="13" t="s">
        <v>2712</v>
      </c>
      <c r="K1498" s="13">
        <v>6</v>
      </c>
      <c r="L1498" s="13" t="s">
        <v>2738</v>
      </c>
      <c r="M1498" s="13" t="s">
        <v>3942</v>
      </c>
      <c r="N1498" s="34">
        <v>138</v>
      </c>
      <c r="O1498" s="34">
        <v>18</v>
      </c>
      <c r="P1498" s="34">
        <v>18</v>
      </c>
      <c r="Q1498" s="34">
        <v>36</v>
      </c>
      <c r="R1498" s="34">
        <v>18</v>
      </c>
      <c r="S1498" s="34">
        <v>0</v>
      </c>
    </row>
    <row r="1499" spans="1:19" ht="16.5" customHeight="1">
      <c r="A1499" s="23">
        <v>2019</v>
      </c>
      <c r="B1499" s="13" t="s">
        <v>514</v>
      </c>
      <c r="C1499" s="13" t="s">
        <v>185</v>
      </c>
      <c r="D1499" s="13" t="s">
        <v>6702</v>
      </c>
      <c r="E1499" s="13" t="s">
        <v>1488</v>
      </c>
      <c r="F1499" s="13">
        <v>53296</v>
      </c>
      <c r="G1499" s="13" t="s">
        <v>4747</v>
      </c>
      <c r="H1499" s="13" t="s">
        <v>6</v>
      </c>
      <c r="I1499" s="13" t="s">
        <v>2394</v>
      </c>
      <c r="J1499" s="13" t="s">
        <v>3902</v>
      </c>
      <c r="K1499" s="13">
        <v>4</v>
      </c>
      <c r="L1499" s="13" t="s">
        <v>2738</v>
      </c>
      <c r="M1499" s="13" t="s">
        <v>3943</v>
      </c>
      <c r="N1499" s="34">
        <v>100</v>
      </c>
      <c r="O1499" s="34">
        <v>24</v>
      </c>
      <c r="P1499" s="34">
        <v>12</v>
      </c>
      <c r="Q1499" s="34">
        <v>36</v>
      </c>
      <c r="R1499" s="34">
        <v>8</v>
      </c>
      <c r="S1499" s="34">
        <v>0</v>
      </c>
    </row>
    <row r="1500" spans="1:19" ht="16.5" customHeight="1">
      <c r="A1500" s="23">
        <v>2019</v>
      </c>
      <c r="B1500" s="13" t="s">
        <v>514</v>
      </c>
      <c r="C1500" s="13" t="s">
        <v>185</v>
      </c>
      <c r="D1500" s="13" t="s">
        <v>6702</v>
      </c>
      <c r="E1500" s="13" t="s">
        <v>1468</v>
      </c>
      <c r="F1500" s="13">
        <v>54163</v>
      </c>
      <c r="G1500" s="13" t="s">
        <v>4747</v>
      </c>
      <c r="H1500" s="13" t="s">
        <v>6</v>
      </c>
      <c r="I1500" s="13" t="s">
        <v>2931</v>
      </c>
      <c r="J1500" s="13" t="s">
        <v>2706</v>
      </c>
      <c r="K1500" s="13" t="s">
        <v>2706</v>
      </c>
      <c r="L1500" s="13" t="s">
        <v>2738</v>
      </c>
      <c r="M1500" s="13" t="s">
        <v>3137</v>
      </c>
      <c r="N1500" s="34">
        <v>118</v>
      </c>
      <c r="O1500" s="34">
        <v>0</v>
      </c>
      <c r="P1500" s="34">
        <v>15</v>
      </c>
      <c r="Q1500" s="34">
        <v>15</v>
      </c>
      <c r="R1500" s="34">
        <v>15</v>
      </c>
      <c r="S1500" s="34">
        <v>0</v>
      </c>
    </row>
    <row r="1501" spans="1:19" ht="16.5" customHeight="1">
      <c r="A1501" s="23">
        <v>2019</v>
      </c>
      <c r="B1501" s="13" t="s">
        <v>514</v>
      </c>
      <c r="C1501" s="13" t="s">
        <v>185</v>
      </c>
      <c r="D1501" s="13" t="s">
        <v>6702</v>
      </c>
      <c r="E1501" s="13" t="s">
        <v>3926</v>
      </c>
      <c r="F1501" s="13">
        <v>108766</v>
      </c>
      <c r="G1501" s="13" t="s">
        <v>4747</v>
      </c>
      <c r="H1501" s="13" t="s">
        <v>6</v>
      </c>
      <c r="I1501" s="13" t="s">
        <v>2190</v>
      </c>
      <c r="J1501" s="13" t="s">
        <v>2706</v>
      </c>
      <c r="K1501" s="13" t="s">
        <v>2706</v>
      </c>
      <c r="L1501" s="13" t="s">
        <v>2738</v>
      </c>
      <c r="M1501" s="13" t="s">
        <v>3945</v>
      </c>
      <c r="N1501" s="34">
        <v>118</v>
      </c>
      <c r="O1501" s="34">
        <v>0</v>
      </c>
      <c r="P1501" s="34">
        <v>14</v>
      </c>
      <c r="Q1501" s="34">
        <v>14</v>
      </c>
      <c r="R1501" s="34">
        <v>12</v>
      </c>
      <c r="S1501" s="34">
        <v>0</v>
      </c>
    </row>
    <row r="1502" spans="1:19" ht="16.5" customHeight="1">
      <c r="A1502" s="23">
        <v>2019</v>
      </c>
      <c r="B1502" s="13" t="s">
        <v>514</v>
      </c>
      <c r="C1502" s="13" t="s">
        <v>185</v>
      </c>
      <c r="D1502" s="13" t="s">
        <v>6702</v>
      </c>
      <c r="E1502" s="13" t="s">
        <v>584</v>
      </c>
      <c r="F1502" s="13">
        <v>1039</v>
      </c>
      <c r="G1502" s="13" t="s">
        <v>4747</v>
      </c>
      <c r="H1502" s="13" t="s">
        <v>6</v>
      </c>
      <c r="I1502" s="13" t="s">
        <v>2394</v>
      </c>
      <c r="J1502" s="13" t="s">
        <v>2710</v>
      </c>
      <c r="K1502" s="13">
        <v>6</v>
      </c>
      <c r="L1502" s="13" t="s">
        <v>2738</v>
      </c>
      <c r="M1502" s="13" t="s">
        <v>3944</v>
      </c>
      <c r="N1502" s="34">
        <v>123</v>
      </c>
      <c r="O1502" s="34">
        <v>18</v>
      </c>
      <c r="P1502" s="34">
        <v>15</v>
      </c>
      <c r="Q1502" s="34">
        <v>33</v>
      </c>
      <c r="R1502" s="34">
        <v>15</v>
      </c>
      <c r="S1502" s="34">
        <v>0</v>
      </c>
    </row>
    <row r="1503" spans="1:19" ht="16.5" customHeight="1">
      <c r="A1503" s="23">
        <v>2019</v>
      </c>
      <c r="B1503" s="13" t="s">
        <v>514</v>
      </c>
      <c r="C1503" s="13" t="s">
        <v>3925</v>
      </c>
      <c r="D1503" s="13" t="s">
        <v>207</v>
      </c>
      <c r="E1503" s="13" t="s">
        <v>3903</v>
      </c>
      <c r="F1503" s="13">
        <v>108689</v>
      </c>
      <c r="G1503" s="13" t="s">
        <v>4747</v>
      </c>
      <c r="H1503" s="13" t="s">
        <v>6</v>
      </c>
      <c r="I1503" s="13" t="s">
        <v>2190</v>
      </c>
      <c r="J1503" s="13" t="s">
        <v>2706</v>
      </c>
      <c r="K1503" s="13" t="s">
        <v>2706</v>
      </c>
      <c r="L1503" s="13" t="s">
        <v>2738</v>
      </c>
      <c r="M1503" s="13" t="s">
        <v>3963</v>
      </c>
      <c r="N1503" s="34">
        <v>0</v>
      </c>
      <c r="O1503" s="34">
        <v>0</v>
      </c>
      <c r="P1503" s="34">
        <v>0</v>
      </c>
      <c r="Q1503" s="34">
        <v>0</v>
      </c>
      <c r="R1503" s="34">
        <v>0</v>
      </c>
      <c r="S1503" s="34">
        <v>112</v>
      </c>
    </row>
    <row r="1504" spans="1:19" ht="16.5" customHeight="1">
      <c r="A1504" s="23">
        <v>2019</v>
      </c>
      <c r="B1504" s="13" t="s">
        <v>514</v>
      </c>
      <c r="C1504" s="13" t="s">
        <v>3925</v>
      </c>
      <c r="D1504" s="13" t="s">
        <v>205</v>
      </c>
      <c r="E1504" s="13" t="s">
        <v>108</v>
      </c>
      <c r="F1504" s="13">
        <v>16878</v>
      </c>
      <c r="G1504" s="13" t="s">
        <v>4747</v>
      </c>
      <c r="H1504" s="13" t="s">
        <v>6</v>
      </c>
      <c r="I1504" s="13" t="s">
        <v>2190</v>
      </c>
      <c r="J1504" s="13" t="s">
        <v>2706</v>
      </c>
      <c r="K1504" s="13" t="s">
        <v>2706</v>
      </c>
      <c r="L1504" s="13" t="s">
        <v>2738</v>
      </c>
      <c r="M1504" s="13" t="s">
        <v>3964</v>
      </c>
      <c r="N1504" s="34">
        <v>0</v>
      </c>
      <c r="O1504" s="34">
        <v>0</v>
      </c>
      <c r="P1504" s="34">
        <v>0</v>
      </c>
      <c r="Q1504" s="34">
        <v>0</v>
      </c>
      <c r="R1504" s="34">
        <v>0</v>
      </c>
      <c r="S1504" s="34">
        <v>30</v>
      </c>
    </row>
    <row r="1505" spans="1:19" ht="16.5" customHeight="1">
      <c r="A1505" s="23">
        <v>2019</v>
      </c>
      <c r="B1505" s="13" t="s">
        <v>514</v>
      </c>
      <c r="C1505" s="13" t="s">
        <v>3925</v>
      </c>
      <c r="D1505" s="13" t="s">
        <v>205</v>
      </c>
      <c r="E1505" s="13" t="s">
        <v>1881</v>
      </c>
      <c r="F1505" s="13">
        <v>105459</v>
      </c>
      <c r="G1505" s="13" t="s">
        <v>4747</v>
      </c>
      <c r="H1505" s="13" t="s">
        <v>6</v>
      </c>
      <c r="I1505" s="13" t="s">
        <v>2190</v>
      </c>
      <c r="J1505" s="13" t="s">
        <v>2706</v>
      </c>
      <c r="K1505" s="13" t="s">
        <v>2706</v>
      </c>
      <c r="L1505" s="13" t="s">
        <v>2738</v>
      </c>
      <c r="M1505" s="13" t="s">
        <v>3965</v>
      </c>
      <c r="N1505" s="34">
        <v>0</v>
      </c>
      <c r="O1505" s="34">
        <v>0</v>
      </c>
      <c r="P1505" s="34">
        <v>0</v>
      </c>
      <c r="Q1505" s="34">
        <v>0</v>
      </c>
      <c r="R1505" s="34">
        <v>0</v>
      </c>
      <c r="S1505" s="34">
        <v>24</v>
      </c>
    </row>
    <row r="1506" spans="1:19" ht="16.5" customHeight="1">
      <c r="A1506" s="23">
        <v>2019</v>
      </c>
      <c r="B1506" s="13" t="s">
        <v>514</v>
      </c>
      <c r="C1506" s="13" t="s">
        <v>3925</v>
      </c>
      <c r="D1506" s="13" t="s">
        <v>205</v>
      </c>
      <c r="E1506" s="13" t="s">
        <v>197</v>
      </c>
      <c r="F1506" s="13">
        <v>107496</v>
      </c>
      <c r="G1506" s="13" t="s">
        <v>4747</v>
      </c>
      <c r="H1506" s="13" t="s">
        <v>6</v>
      </c>
      <c r="I1506" s="13" t="s">
        <v>2190</v>
      </c>
      <c r="J1506" s="13" t="s">
        <v>2706</v>
      </c>
      <c r="K1506" s="13" t="s">
        <v>2706</v>
      </c>
      <c r="L1506" s="13" t="s">
        <v>2738</v>
      </c>
      <c r="M1506" s="13" t="s">
        <v>3966</v>
      </c>
      <c r="N1506" s="34">
        <v>0</v>
      </c>
      <c r="O1506" s="34">
        <v>0</v>
      </c>
      <c r="P1506" s="34">
        <v>0</v>
      </c>
      <c r="Q1506" s="34">
        <v>0</v>
      </c>
      <c r="R1506" s="34">
        <v>0</v>
      </c>
      <c r="S1506" s="34">
        <v>26</v>
      </c>
    </row>
    <row r="1507" spans="1:19" ht="16.5" customHeight="1">
      <c r="A1507" s="23">
        <v>2019</v>
      </c>
      <c r="B1507" s="13" t="s">
        <v>514</v>
      </c>
      <c r="C1507" s="13" t="s">
        <v>3925</v>
      </c>
      <c r="D1507" s="13" t="s">
        <v>205</v>
      </c>
      <c r="E1507" s="13" t="s">
        <v>110</v>
      </c>
      <c r="F1507" s="13">
        <v>1047</v>
      </c>
      <c r="G1507" s="13" t="s">
        <v>4747</v>
      </c>
      <c r="H1507" s="13" t="s">
        <v>6</v>
      </c>
      <c r="I1507" s="13" t="s">
        <v>2190</v>
      </c>
      <c r="J1507" s="13" t="s">
        <v>2706</v>
      </c>
      <c r="K1507" s="13" t="s">
        <v>2706</v>
      </c>
      <c r="L1507" s="13" t="s">
        <v>2738</v>
      </c>
      <c r="M1507" s="13" t="s">
        <v>3967</v>
      </c>
      <c r="N1507" s="34">
        <v>0</v>
      </c>
      <c r="O1507" s="34">
        <v>0</v>
      </c>
      <c r="P1507" s="34">
        <v>0</v>
      </c>
      <c r="Q1507" s="34">
        <v>0</v>
      </c>
      <c r="R1507" s="34">
        <v>0</v>
      </c>
      <c r="S1507" s="34">
        <v>30</v>
      </c>
    </row>
    <row r="1508" spans="1:19" ht="16.5" customHeight="1">
      <c r="A1508" s="23">
        <v>2019</v>
      </c>
      <c r="B1508" s="13" t="s">
        <v>514</v>
      </c>
      <c r="C1508" s="13" t="s">
        <v>3925</v>
      </c>
      <c r="D1508" s="13" t="s">
        <v>206</v>
      </c>
      <c r="E1508" s="13" t="s">
        <v>198</v>
      </c>
      <c r="F1508" s="13">
        <v>52282</v>
      </c>
      <c r="G1508" s="13" t="s">
        <v>4747</v>
      </c>
      <c r="H1508" s="13" t="s">
        <v>6</v>
      </c>
      <c r="I1508" s="13" t="s">
        <v>2394</v>
      </c>
      <c r="J1508" s="13" t="s">
        <v>5511</v>
      </c>
      <c r="K1508" s="13">
        <v>6</v>
      </c>
      <c r="L1508" s="13" t="s">
        <v>2738</v>
      </c>
      <c r="M1508" s="13" t="s">
        <v>3968</v>
      </c>
      <c r="N1508" s="34">
        <v>0</v>
      </c>
      <c r="O1508" s="34">
        <v>0</v>
      </c>
      <c r="P1508" s="34">
        <v>0</v>
      </c>
      <c r="Q1508" s="34">
        <v>0</v>
      </c>
      <c r="R1508" s="34">
        <v>0</v>
      </c>
      <c r="S1508" s="34">
        <v>44</v>
      </c>
    </row>
    <row r="1509" spans="1:19" ht="16.5" customHeight="1">
      <c r="A1509" s="23">
        <v>2019</v>
      </c>
      <c r="B1509" s="13" t="s">
        <v>514</v>
      </c>
      <c r="C1509" s="13" t="s">
        <v>3925</v>
      </c>
      <c r="D1509" s="13" t="s">
        <v>206</v>
      </c>
      <c r="E1509" s="13" t="s">
        <v>115</v>
      </c>
      <c r="F1509" s="13">
        <v>103306</v>
      </c>
      <c r="G1509" s="13" t="s">
        <v>4747</v>
      </c>
      <c r="H1509" s="13" t="s">
        <v>6</v>
      </c>
      <c r="I1509" s="13" t="s">
        <v>2190</v>
      </c>
      <c r="J1509" s="13" t="s">
        <v>2706</v>
      </c>
      <c r="K1509" s="13" t="s">
        <v>2706</v>
      </c>
      <c r="L1509" s="13" t="s">
        <v>2738</v>
      </c>
      <c r="M1509" s="13" t="s">
        <v>3161</v>
      </c>
      <c r="N1509" s="34">
        <v>0</v>
      </c>
      <c r="O1509" s="34">
        <v>0</v>
      </c>
      <c r="P1509" s="34">
        <v>0</v>
      </c>
      <c r="Q1509" s="34">
        <v>0</v>
      </c>
      <c r="R1509" s="34">
        <v>0</v>
      </c>
      <c r="S1509" s="34">
        <v>44</v>
      </c>
    </row>
    <row r="1510" spans="1:19" ht="16.5" customHeight="1">
      <c r="A1510" s="23">
        <v>2019</v>
      </c>
      <c r="B1510" s="13" t="s">
        <v>514</v>
      </c>
      <c r="C1510" s="13" t="s">
        <v>3925</v>
      </c>
      <c r="D1510" s="13" t="s">
        <v>206</v>
      </c>
      <c r="E1510" s="13" t="s">
        <v>1422</v>
      </c>
      <c r="F1510" s="13">
        <v>105373</v>
      </c>
      <c r="G1510" s="13" t="s">
        <v>4747</v>
      </c>
      <c r="H1510" s="13" t="s">
        <v>6</v>
      </c>
      <c r="I1510" s="13" t="s">
        <v>2190</v>
      </c>
      <c r="J1510" s="13" t="s">
        <v>2706</v>
      </c>
      <c r="K1510" s="13" t="s">
        <v>2706</v>
      </c>
      <c r="L1510" s="13" t="s">
        <v>2738</v>
      </c>
      <c r="M1510" s="13" t="s">
        <v>3969</v>
      </c>
      <c r="N1510" s="34">
        <v>0</v>
      </c>
      <c r="O1510" s="34">
        <v>0</v>
      </c>
      <c r="P1510" s="34">
        <v>0</v>
      </c>
      <c r="Q1510" s="34">
        <v>0</v>
      </c>
      <c r="R1510" s="34">
        <v>0</v>
      </c>
      <c r="S1510" s="34">
        <v>48</v>
      </c>
    </row>
    <row r="1511" spans="1:19" ht="16.5" customHeight="1">
      <c r="A1511" s="23">
        <v>2019</v>
      </c>
      <c r="B1511" s="13" t="s">
        <v>514</v>
      </c>
      <c r="C1511" s="13" t="s">
        <v>3925</v>
      </c>
      <c r="D1511" s="13" t="s">
        <v>6702</v>
      </c>
      <c r="E1511" s="13" t="s">
        <v>1457</v>
      </c>
      <c r="F1511" s="13">
        <v>54562</v>
      </c>
      <c r="G1511" s="13" t="s">
        <v>4747</v>
      </c>
      <c r="H1511" s="13" t="s">
        <v>6</v>
      </c>
      <c r="I1511" s="13" t="s">
        <v>2931</v>
      </c>
      <c r="J1511" s="13" t="s">
        <v>2706</v>
      </c>
      <c r="K1511" s="13" t="s">
        <v>2706</v>
      </c>
      <c r="L1511" s="13" t="s">
        <v>2738</v>
      </c>
      <c r="M1511" s="13" t="s">
        <v>5637</v>
      </c>
      <c r="N1511" s="34">
        <v>125</v>
      </c>
      <c r="O1511" s="34">
        <v>17</v>
      </c>
      <c r="P1511" s="34">
        <v>14</v>
      </c>
      <c r="Q1511" s="34">
        <v>31</v>
      </c>
      <c r="R1511" s="34">
        <v>14</v>
      </c>
      <c r="S1511" s="34">
        <v>0</v>
      </c>
    </row>
    <row r="1512" spans="1:19" ht="16.5" customHeight="1">
      <c r="A1512" s="23">
        <v>2019</v>
      </c>
      <c r="B1512" s="13" t="s">
        <v>514</v>
      </c>
      <c r="C1512" s="13" t="s">
        <v>3925</v>
      </c>
      <c r="D1512" s="13" t="s">
        <v>6702</v>
      </c>
      <c r="E1512" s="13" t="s">
        <v>3931</v>
      </c>
      <c r="F1512" s="13">
        <v>108767</v>
      </c>
      <c r="G1512" s="13" t="s">
        <v>4747</v>
      </c>
      <c r="H1512" s="13" t="s">
        <v>6</v>
      </c>
      <c r="I1512" s="13" t="s">
        <v>2190</v>
      </c>
      <c r="J1512" s="13" t="s">
        <v>2706</v>
      </c>
      <c r="K1512" s="13" t="s">
        <v>2706</v>
      </c>
      <c r="L1512" s="13" t="s">
        <v>2738</v>
      </c>
      <c r="M1512" s="13" t="s">
        <v>3962</v>
      </c>
      <c r="N1512" s="34">
        <v>127</v>
      </c>
      <c r="O1512" s="34">
        <v>0</v>
      </c>
      <c r="P1512" s="34">
        <v>11</v>
      </c>
      <c r="Q1512" s="34">
        <v>11</v>
      </c>
      <c r="R1512" s="34">
        <v>11</v>
      </c>
      <c r="S1512" s="34">
        <v>0</v>
      </c>
    </row>
    <row r="1513" spans="1:19" ht="16.5" customHeight="1">
      <c r="A1513" s="23">
        <v>2019</v>
      </c>
      <c r="B1513" s="13" t="s">
        <v>514</v>
      </c>
      <c r="C1513" s="13" t="s">
        <v>3925</v>
      </c>
      <c r="D1513" s="13" t="s">
        <v>6702</v>
      </c>
      <c r="E1513" s="13" t="s">
        <v>1486</v>
      </c>
      <c r="F1513" s="13">
        <v>8114</v>
      </c>
      <c r="G1513" s="13" t="s">
        <v>4747</v>
      </c>
      <c r="H1513" s="13" t="s">
        <v>6</v>
      </c>
      <c r="I1513" s="13" t="s">
        <v>2394</v>
      </c>
      <c r="J1513" s="13" t="s">
        <v>2713</v>
      </c>
      <c r="K1513" s="13">
        <v>6</v>
      </c>
      <c r="L1513" s="13" t="s">
        <v>2738</v>
      </c>
      <c r="M1513" s="13" t="s">
        <v>3957</v>
      </c>
      <c r="N1513" s="34">
        <v>133</v>
      </c>
      <c r="O1513" s="34">
        <v>18</v>
      </c>
      <c r="P1513" s="34">
        <v>12</v>
      </c>
      <c r="Q1513" s="34">
        <v>30</v>
      </c>
      <c r="R1513" s="34">
        <v>12</v>
      </c>
      <c r="S1513" s="34">
        <v>0</v>
      </c>
    </row>
    <row r="1514" spans="1:19" ht="16.5" customHeight="1">
      <c r="A1514" s="23">
        <v>2019</v>
      </c>
      <c r="B1514" s="13" t="s">
        <v>514</v>
      </c>
      <c r="C1514" s="13" t="s">
        <v>3925</v>
      </c>
      <c r="D1514" s="13" t="s">
        <v>6702</v>
      </c>
      <c r="E1514" s="13" t="s">
        <v>1489</v>
      </c>
      <c r="F1514" s="13">
        <v>1042</v>
      </c>
      <c r="G1514" s="13" t="s">
        <v>4747</v>
      </c>
      <c r="H1514" s="13" t="s">
        <v>6</v>
      </c>
      <c r="I1514" s="13" t="s">
        <v>2394</v>
      </c>
      <c r="J1514" s="13" t="s">
        <v>5509</v>
      </c>
      <c r="K1514" s="13">
        <v>6</v>
      </c>
      <c r="L1514" s="13" t="s">
        <v>2738</v>
      </c>
      <c r="M1514" s="13" t="s">
        <v>3958</v>
      </c>
      <c r="N1514" s="34">
        <v>128</v>
      </c>
      <c r="O1514" s="34">
        <v>18</v>
      </c>
      <c r="P1514" s="34">
        <v>12</v>
      </c>
      <c r="Q1514" s="34">
        <v>30</v>
      </c>
      <c r="R1514" s="34">
        <v>12</v>
      </c>
      <c r="S1514" s="34">
        <v>0</v>
      </c>
    </row>
    <row r="1515" spans="1:19" ht="16.5" customHeight="1">
      <c r="A1515" s="23">
        <v>2019</v>
      </c>
      <c r="B1515" s="13" t="s">
        <v>514</v>
      </c>
      <c r="C1515" s="13" t="s">
        <v>3925</v>
      </c>
      <c r="D1515" s="13" t="s">
        <v>6702</v>
      </c>
      <c r="E1515" s="13" t="s">
        <v>1471</v>
      </c>
      <c r="F1515" s="13">
        <v>1043</v>
      </c>
      <c r="G1515" s="13" t="s">
        <v>4747</v>
      </c>
      <c r="H1515" s="13" t="s">
        <v>6</v>
      </c>
      <c r="I1515" s="13" t="s">
        <v>2394</v>
      </c>
      <c r="J1515" s="13" t="s">
        <v>5510</v>
      </c>
      <c r="K1515" s="13">
        <v>8</v>
      </c>
      <c r="L1515" s="13" t="s">
        <v>2738</v>
      </c>
      <c r="M1515" s="13" t="s">
        <v>3959</v>
      </c>
      <c r="N1515" s="34">
        <v>128</v>
      </c>
      <c r="O1515" s="34">
        <v>15</v>
      </c>
      <c r="P1515" s="34">
        <v>15</v>
      </c>
      <c r="Q1515" s="34">
        <v>30</v>
      </c>
      <c r="R1515" s="34">
        <v>12</v>
      </c>
      <c r="S1515" s="34">
        <v>0</v>
      </c>
    </row>
    <row r="1516" spans="1:19" ht="16.5" customHeight="1">
      <c r="A1516" s="23">
        <v>2019</v>
      </c>
      <c r="B1516" s="13" t="s">
        <v>514</v>
      </c>
      <c r="C1516" s="13" t="s">
        <v>3925</v>
      </c>
      <c r="D1516" s="13" t="s">
        <v>6702</v>
      </c>
      <c r="E1516" s="13" t="s">
        <v>1472</v>
      </c>
      <c r="F1516" s="13">
        <v>1044</v>
      </c>
      <c r="G1516" s="13" t="s">
        <v>4747</v>
      </c>
      <c r="H1516" s="13" t="s">
        <v>6</v>
      </c>
      <c r="I1516" s="13" t="s">
        <v>2394</v>
      </c>
      <c r="J1516" s="13" t="s">
        <v>2711</v>
      </c>
      <c r="K1516" s="13">
        <v>6</v>
      </c>
      <c r="L1516" s="13" t="s">
        <v>2738</v>
      </c>
      <c r="M1516" s="13" t="s">
        <v>3960</v>
      </c>
      <c r="N1516" s="34">
        <v>133</v>
      </c>
      <c r="O1516" s="34">
        <v>16</v>
      </c>
      <c r="P1516" s="34">
        <v>9</v>
      </c>
      <c r="Q1516" s="34">
        <v>25</v>
      </c>
      <c r="R1516" s="34">
        <v>12</v>
      </c>
      <c r="S1516" s="34">
        <v>0</v>
      </c>
    </row>
    <row r="1517" spans="1:19" ht="16.5" customHeight="1">
      <c r="A1517" s="23">
        <v>2019</v>
      </c>
      <c r="B1517" s="13" t="s">
        <v>514</v>
      </c>
      <c r="C1517" s="13" t="s">
        <v>3925</v>
      </c>
      <c r="D1517" s="13" t="s">
        <v>6702</v>
      </c>
      <c r="E1517" s="13" t="s">
        <v>3872</v>
      </c>
      <c r="F1517" s="13">
        <v>106932</v>
      </c>
      <c r="G1517" s="13" t="s">
        <v>4747</v>
      </c>
      <c r="H1517" s="13" t="s">
        <v>6</v>
      </c>
      <c r="I1517" s="13" t="s">
        <v>2190</v>
      </c>
      <c r="J1517" s="13" t="s">
        <v>2706</v>
      </c>
      <c r="K1517" s="13" t="s">
        <v>2706</v>
      </c>
      <c r="L1517" s="13" t="s">
        <v>2738</v>
      </c>
      <c r="M1517" s="13" t="s">
        <v>4132</v>
      </c>
      <c r="N1517" s="34">
        <v>111</v>
      </c>
      <c r="O1517" s="34">
        <v>15</v>
      </c>
      <c r="P1517" s="34">
        <v>9</v>
      </c>
      <c r="Q1517" s="34">
        <v>24</v>
      </c>
      <c r="R1517" s="34">
        <v>13</v>
      </c>
      <c r="S1517" s="34">
        <v>0</v>
      </c>
    </row>
    <row r="1518" spans="1:19" ht="16.5" customHeight="1">
      <c r="A1518" s="23">
        <v>2019</v>
      </c>
      <c r="B1518" s="13" t="s">
        <v>514</v>
      </c>
      <c r="C1518" s="13" t="s">
        <v>3925</v>
      </c>
      <c r="D1518" s="13" t="s">
        <v>6702</v>
      </c>
      <c r="E1518" s="13" t="s">
        <v>1487</v>
      </c>
      <c r="F1518" s="13">
        <v>53052</v>
      </c>
      <c r="G1518" s="13" t="s">
        <v>4747</v>
      </c>
      <c r="H1518" s="13" t="s">
        <v>6</v>
      </c>
      <c r="I1518" s="13" t="s">
        <v>2931</v>
      </c>
      <c r="J1518" s="13" t="s">
        <v>2706</v>
      </c>
      <c r="K1518" s="13" t="s">
        <v>2706</v>
      </c>
      <c r="L1518" s="13" t="s">
        <v>2738</v>
      </c>
      <c r="M1518" s="13" t="s">
        <v>3961</v>
      </c>
      <c r="N1518" s="34">
        <v>118</v>
      </c>
      <c r="O1518" s="34">
        <v>0</v>
      </c>
      <c r="P1518" s="34">
        <v>12</v>
      </c>
      <c r="Q1518" s="34">
        <v>12</v>
      </c>
      <c r="R1518" s="34">
        <v>14</v>
      </c>
      <c r="S1518" s="34">
        <v>0</v>
      </c>
    </row>
    <row r="1519" spans="1:19" ht="16.5" customHeight="1">
      <c r="A1519" s="23">
        <v>2019</v>
      </c>
      <c r="B1519" s="13" t="s">
        <v>514</v>
      </c>
      <c r="C1519" s="13" t="s">
        <v>8102</v>
      </c>
      <c r="D1519" s="13" t="s">
        <v>206</v>
      </c>
      <c r="E1519" s="13" t="s">
        <v>2192</v>
      </c>
      <c r="F1519" s="13">
        <v>106458</v>
      </c>
      <c r="G1519" s="13" t="s">
        <v>4747</v>
      </c>
      <c r="H1519" s="13" t="s">
        <v>6</v>
      </c>
      <c r="I1519" s="13" t="s">
        <v>2190</v>
      </c>
      <c r="J1519" s="13" t="s">
        <v>2706</v>
      </c>
      <c r="K1519" s="13" t="s">
        <v>2706</v>
      </c>
      <c r="L1519" s="13" t="s">
        <v>2738</v>
      </c>
      <c r="M1519" s="13" t="s">
        <v>3163</v>
      </c>
      <c r="N1519" s="34">
        <v>0</v>
      </c>
      <c r="O1519" s="34">
        <v>0</v>
      </c>
      <c r="P1519" s="34">
        <v>0</v>
      </c>
      <c r="Q1519" s="34">
        <v>0</v>
      </c>
      <c r="R1519" s="34">
        <v>0</v>
      </c>
      <c r="S1519" s="34">
        <v>45</v>
      </c>
    </row>
    <row r="1520" spans="1:19" ht="16.5" customHeight="1">
      <c r="A1520" s="23">
        <v>2020</v>
      </c>
      <c r="B1520" s="13" t="s">
        <v>1886</v>
      </c>
      <c r="C1520" s="13" t="s">
        <v>5</v>
      </c>
      <c r="D1520" s="13" t="s">
        <v>205</v>
      </c>
      <c r="E1520" s="13" t="s">
        <v>7</v>
      </c>
      <c r="F1520" s="13" t="s">
        <v>5309</v>
      </c>
      <c r="G1520" s="13" t="s">
        <v>4747</v>
      </c>
      <c r="H1520" s="13" t="s">
        <v>6</v>
      </c>
      <c r="I1520" s="13" t="s">
        <v>2190</v>
      </c>
      <c r="J1520" s="13" t="s">
        <v>2706</v>
      </c>
      <c r="K1520" s="13" t="s">
        <v>2706</v>
      </c>
      <c r="L1520" s="13" t="s">
        <v>2738</v>
      </c>
      <c r="M1520" s="13" t="s">
        <v>5548</v>
      </c>
      <c r="N1520" s="34">
        <v>0</v>
      </c>
      <c r="O1520" s="34">
        <v>0</v>
      </c>
      <c r="P1520" s="34">
        <v>0</v>
      </c>
      <c r="Q1520" s="34">
        <v>0</v>
      </c>
      <c r="R1520" s="34">
        <v>0</v>
      </c>
      <c r="S1520" s="34">
        <v>24</v>
      </c>
    </row>
    <row r="1521" spans="1:19" ht="16.5" customHeight="1">
      <c r="A1521" s="23">
        <v>2020</v>
      </c>
      <c r="B1521" s="13" t="s">
        <v>1886</v>
      </c>
      <c r="C1521" s="13" t="s">
        <v>5</v>
      </c>
      <c r="D1521" s="13" t="s">
        <v>206</v>
      </c>
      <c r="E1521" s="13" t="s">
        <v>8</v>
      </c>
      <c r="F1521" s="13" t="s">
        <v>5393</v>
      </c>
      <c r="G1521" s="13" t="s">
        <v>4747</v>
      </c>
      <c r="H1521" s="13" t="s">
        <v>6</v>
      </c>
      <c r="I1521" s="13" t="s">
        <v>2190</v>
      </c>
      <c r="J1521" s="13" t="s">
        <v>2706</v>
      </c>
      <c r="K1521" s="13" t="s">
        <v>2706</v>
      </c>
      <c r="L1521" s="13" t="s">
        <v>2738</v>
      </c>
      <c r="M1521" s="13" t="s">
        <v>2829</v>
      </c>
      <c r="N1521" s="34">
        <v>0</v>
      </c>
      <c r="O1521" s="34">
        <v>0</v>
      </c>
      <c r="P1521" s="34">
        <v>0</v>
      </c>
      <c r="Q1521" s="34">
        <v>0</v>
      </c>
      <c r="R1521" s="34">
        <v>0</v>
      </c>
      <c r="S1521" s="34">
        <v>48</v>
      </c>
    </row>
    <row r="1522" spans="1:19" ht="16.5" customHeight="1">
      <c r="A1522" s="23">
        <v>2020</v>
      </c>
      <c r="B1522" s="13" t="s">
        <v>1886</v>
      </c>
      <c r="C1522" s="13" t="s">
        <v>5</v>
      </c>
      <c r="D1522" s="13" t="s">
        <v>206</v>
      </c>
      <c r="E1522" s="13" t="s">
        <v>3878</v>
      </c>
      <c r="F1522" s="13" t="s">
        <v>5422</v>
      </c>
      <c r="G1522" s="13" t="s">
        <v>4747</v>
      </c>
      <c r="H1522" s="13" t="s">
        <v>6</v>
      </c>
      <c r="I1522" s="13" t="s">
        <v>2190</v>
      </c>
      <c r="J1522" s="13" t="s">
        <v>2706</v>
      </c>
      <c r="K1522" s="13" t="s">
        <v>2706</v>
      </c>
      <c r="L1522" s="13" t="s">
        <v>2738</v>
      </c>
      <c r="M1522" s="13" t="s">
        <v>5549</v>
      </c>
      <c r="N1522" s="34">
        <v>0</v>
      </c>
      <c r="O1522" s="34">
        <v>0</v>
      </c>
      <c r="P1522" s="34">
        <v>0</v>
      </c>
      <c r="Q1522" s="34">
        <v>0</v>
      </c>
      <c r="R1522" s="34">
        <v>0</v>
      </c>
      <c r="S1522" s="34">
        <v>48</v>
      </c>
    </row>
    <row r="1523" spans="1:19" ht="16.5" customHeight="1">
      <c r="A1523" s="23">
        <v>2020</v>
      </c>
      <c r="B1523" s="13" t="s">
        <v>1886</v>
      </c>
      <c r="C1523" s="13" t="s">
        <v>5</v>
      </c>
      <c r="D1523" s="13" t="s">
        <v>206</v>
      </c>
      <c r="E1523" s="13" t="s">
        <v>9</v>
      </c>
      <c r="F1523" s="13" t="s">
        <v>5424</v>
      </c>
      <c r="G1523" s="13" t="s">
        <v>4747</v>
      </c>
      <c r="H1523" s="13" t="s">
        <v>6</v>
      </c>
      <c r="I1523" s="13" t="s">
        <v>2931</v>
      </c>
      <c r="J1523" s="13" t="s">
        <v>2706</v>
      </c>
      <c r="K1523" s="13" t="s">
        <v>2706</v>
      </c>
      <c r="L1523" s="13" t="s">
        <v>2738</v>
      </c>
      <c r="M1523" s="13" t="s">
        <v>5643</v>
      </c>
      <c r="N1523" s="34">
        <v>0</v>
      </c>
      <c r="O1523" s="34">
        <v>0</v>
      </c>
      <c r="P1523" s="34">
        <v>0</v>
      </c>
      <c r="Q1523" s="34">
        <v>0</v>
      </c>
      <c r="R1523" s="34">
        <v>0</v>
      </c>
      <c r="S1523" s="34">
        <v>48</v>
      </c>
    </row>
    <row r="1524" spans="1:19" ht="16.5" customHeight="1">
      <c r="A1524" s="23">
        <v>2020</v>
      </c>
      <c r="B1524" s="13" t="s">
        <v>1886</v>
      </c>
      <c r="C1524" s="13" t="s">
        <v>5</v>
      </c>
      <c r="D1524" s="13" t="s">
        <v>6702</v>
      </c>
      <c r="E1524" s="13" t="s">
        <v>559</v>
      </c>
      <c r="F1524" s="13" t="s">
        <v>5259</v>
      </c>
      <c r="G1524" s="13" t="s">
        <v>4747</v>
      </c>
      <c r="H1524" s="13" t="s">
        <v>6</v>
      </c>
      <c r="I1524" s="13" t="s">
        <v>2394</v>
      </c>
      <c r="J1524" s="13" t="s">
        <v>5676</v>
      </c>
      <c r="K1524" s="13">
        <v>8</v>
      </c>
      <c r="L1524" s="13" t="s">
        <v>2738</v>
      </c>
      <c r="M1524" s="13" t="s">
        <v>5660</v>
      </c>
      <c r="N1524" s="34">
        <v>108</v>
      </c>
      <c r="O1524" s="34">
        <v>44</v>
      </c>
      <c r="P1524" s="34">
        <v>8</v>
      </c>
      <c r="Q1524" s="34">
        <v>52</v>
      </c>
      <c r="R1524" s="34">
        <v>16</v>
      </c>
      <c r="S1524" s="34">
        <v>0</v>
      </c>
    </row>
    <row r="1525" spans="1:19" ht="16.5" customHeight="1">
      <c r="A1525" s="23">
        <v>2020</v>
      </c>
      <c r="B1525" s="13" t="s">
        <v>1886</v>
      </c>
      <c r="C1525" s="13" t="s">
        <v>5</v>
      </c>
      <c r="D1525" s="13" t="s">
        <v>6702</v>
      </c>
      <c r="E1525" s="13" t="s">
        <v>1462</v>
      </c>
      <c r="F1525" s="13" t="s">
        <v>5269</v>
      </c>
      <c r="G1525" s="13" t="s">
        <v>4747</v>
      </c>
      <c r="H1525" s="13" t="s">
        <v>6</v>
      </c>
      <c r="I1525" s="13" t="s">
        <v>2394</v>
      </c>
      <c r="J1525" s="13" t="s">
        <v>2727</v>
      </c>
      <c r="K1525" s="13">
        <v>6</v>
      </c>
      <c r="L1525" s="13" t="s">
        <v>2738</v>
      </c>
      <c r="M1525" s="13" t="s">
        <v>5609</v>
      </c>
      <c r="N1525" s="34">
        <v>116</v>
      </c>
      <c r="O1525" s="34">
        <v>34</v>
      </c>
      <c r="P1525" s="34">
        <v>0</v>
      </c>
      <c r="Q1525" s="34">
        <v>34</v>
      </c>
      <c r="R1525" s="34">
        <v>16</v>
      </c>
      <c r="S1525" s="34">
        <v>0</v>
      </c>
    </row>
    <row r="1526" spans="1:19" ht="16.5" customHeight="1">
      <c r="A1526" s="23">
        <v>2020</v>
      </c>
      <c r="B1526" s="13" t="s">
        <v>1886</v>
      </c>
      <c r="C1526" s="13" t="s">
        <v>10</v>
      </c>
      <c r="D1526" s="13" t="s">
        <v>206</v>
      </c>
      <c r="E1526" s="13" t="s">
        <v>12</v>
      </c>
      <c r="F1526" s="13" t="s">
        <v>5384</v>
      </c>
      <c r="G1526" s="13" t="s">
        <v>4747</v>
      </c>
      <c r="H1526" s="13" t="s">
        <v>6</v>
      </c>
      <c r="I1526" s="13" t="s">
        <v>2190</v>
      </c>
      <c r="J1526" s="13" t="s">
        <v>2706</v>
      </c>
      <c r="K1526" s="13" t="s">
        <v>2706</v>
      </c>
      <c r="L1526" s="13" t="s">
        <v>2738</v>
      </c>
      <c r="M1526" s="13" t="s">
        <v>2838</v>
      </c>
      <c r="N1526" s="34">
        <v>0</v>
      </c>
      <c r="O1526" s="34">
        <v>0</v>
      </c>
      <c r="P1526" s="34">
        <v>0</v>
      </c>
      <c r="Q1526" s="34">
        <v>0</v>
      </c>
      <c r="R1526" s="34">
        <v>0</v>
      </c>
      <c r="S1526" s="34">
        <v>50</v>
      </c>
    </row>
    <row r="1527" spans="1:19" ht="16.5" customHeight="1">
      <c r="A1527" s="23">
        <v>2020</v>
      </c>
      <c r="B1527" s="13" t="s">
        <v>1886</v>
      </c>
      <c r="C1527" s="13" t="s">
        <v>10</v>
      </c>
      <c r="D1527" s="13" t="s">
        <v>206</v>
      </c>
      <c r="E1527" s="13" t="s">
        <v>13</v>
      </c>
      <c r="F1527" s="13" t="s">
        <v>5420</v>
      </c>
      <c r="G1527" s="13" t="s">
        <v>4747</v>
      </c>
      <c r="H1527" s="13" t="s">
        <v>6</v>
      </c>
      <c r="I1527" s="13" t="s">
        <v>2190</v>
      </c>
      <c r="J1527" s="13" t="s">
        <v>2706</v>
      </c>
      <c r="K1527" s="13" t="s">
        <v>2706</v>
      </c>
      <c r="L1527" s="13" t="s">
        <v>2738</v>
      </c>
      <c r="M1527" s="13" t="s">
        <v>2806</v>
      </c>
      <c r="N1527" s="34">
        <v>0</v>
      </c>
      <c r="O1527" s="34">
        <v>0</v>
      </c>
      <c r="P1527" s="34">
        <v>0</v>
      </c>
      <c r="Q1527" s="34">
        <v>0</v>
      </c>
      <c r="R1527" s="34">
        <v>0</v>
      </c>
      <c r="S1527" s="34">
        <v>48</v>
      </c>
    </row>
    <row r="1528" spans="1:19" ht="16.5" customHeight="1">
      <c r="A1528" s="23">
        <v>2020</v>
      </c>
      <c r="B1528" s="13" t="s">
        <v>1886</v>
      </c>
      <c r="C1528" s="13" t="s">
        <v>10</v>
      </c>
      <c r="D1528" s="13" t="s">
        <v>6702</v>
      </c>
      <c r="E1528" s="13" t="s">
        <v>1454</v>
      </c>
      <c r="F1528" s="13" t="s">
        <v>5260</v>
      </c>
      <c r="G1528" s="13" t="s">
        <v>4747</v>
      </c>
      <c r="H1528" s="13" t="s">
        <v>6</v>
      </c>
      <c r="I1528" s="13" t="s">
        <v>2190</v>
      </c>
      <c r="J1528" s="13" t="s">
        <v>2706</v>
      </c>
      <c r="K1528" s="13" t="s">
        <v>2706</v>
      </c>
      <c r="L1528" s="13" t="s">
        <v>2738</v>
      </c>
      <c r="M1528" s="13" t="s">
        <v>5550</v>
      </c>
      <c r="N1528" s="34">
        <v>105</v>
      </c>
      <c r="O1528" s="34">
        <v>24</v>
      </c>
      <c r="P1528" s="34">
        <v>0</v>
      </c>
      <c r="Q1528" s="34">
        <v>24</v>
      </c>
      <c r="R1528" s="34">
        <v>24</v>
      </c>
      <c r="S1528" s="34">
        <v>0</v>
      </c>
    </row>
    <row r="1529" spans="1:19" ht="16.5" customHeight="1">
      <c r="A1529" s="23">
        <v>2020</v>
      </c>
      <c r="B1529" s="13" t="s">
        <v>1886</v>
      </c>
      <c r="C1529" s="13" t="s">
        <v>10</v>
      </c>
      <c r="D1529" s="13" t="s">
        <v>6702</v>
      </c>
      <c r="E1529" s="13" t="s">
        <v>1455</v>
      </c>
      <c r="F1529" s="13" t="s">
        <v>5261</v>
      </c>
      <c r="G1529" s="13" t="s">
        <v>4747</v>
      </c>
      <c r="H1529" s="13" t="s">
        <v>6</v>
      </c>
      <c r="I1529" s="13" t="s">
        <v>2394</v>
      </c>
      <c r="J1529" s="13" t="s">
        <v>2728</v>
      </c>
      <c r="K1529" s="13">
        <v>8</v>
      </c>
      <c r="L1529" s="13" t="s">
        <v>2738</v>
      </c>
      <c r="M1529" s="13" t="s">
        <v>2920</v>
      </c>
      <c r="N1529" s="34">
        <v>104</v>
      </c>
      <c r="O1529" s="34">
        <v>0</v>
      </c>
      <c r="P1529" s="34">
        <v>0</v>
      </c>
      <c r="Q1529" s="34">
        <v>44</v>
      </c>
      <c r="R1529" s="34">
        <v>22</v>
      </c>
      <c r="S1529" s="34">
        <v>0</v>
      </c>
    </row>
    <row r="1530" spans="1:19" ht="16.5" customHeight="1">
      <c r="A1530" s="23">
        <v>2020</v>
      </c>
      <c r="B1530" s="13" t="s">
        <v>1886</v>
      </c>
      <c r="C1530" s="13" t="s">
        <v>10</v>
      </c>
      <c r="D1530" s="13" t="s">
        <v>6702</v>
      </c>
      <c r="E1530" s="13" t="s">
        <v>1467</v>
      </c>
      <c r="F1530" s="13" t="s">
        <v>5355</v>
      </c>
      <c r="G1530" s="13" t="s">
        <v>4747</v>
      </c>
      <c r="H1530" s="13" t="s">
        <v>6</v>
      </c>
      <c r="I1530" s="13" t="s">
        <v>2394</v>
      </c>
      <c r="J1530" s="13" t="s">
        <v>5535</v>
      </c>
      <c r="K1530" s="13">
        <v>8</v>
      </c>
      <c r="L1530" s="13" t="s">
        <v>2738</v>
      </c>
      <c r="M1530" s="13" t="s">
        <v>5618</v>
      </c>
      <c r="N1530" s="34">
        <v>104</v>
      </c>
      <c r="O1530" s="34">
        <v>60</v>
      </c>
      <c r="P1530" s="34">
        <v>0</v>
      </c>
      <c r="Q1530" s="34">
        <v>60</v>
      </c>
      <c r="R1530" s="34">
        <v>14</v>
      </c>
      <c r="S1530" s="34">
        <v>0</v>
      </c>
    </row>
    <row r="1531" spans="1:19" ht="16.5" customHeight="1">
      <c r="A1531" s="23">
        <v>2020</v>
      </c>
      <c r="B1531" s="13" t="s">
        <v>1886</v>
      </c>
      <c r="C1531" s="13" t="s">
        <v>14</v>
      </c>
      <c r="D1531" s="13" t="s">
        <v>207</v>
      </c>
      <c r="E1531" s="13" t="s">
        <v>3889</v>
      </c>
      <c r="F1531" s="13" t="s">
        <v>5270</v>
      </c>
      <c r="G1531" s="13" t="s">
        <v>4747</v>
      </c>
      <c r="H1531" s="13" t="s">
        <v>6</v>
      </c>
      <c r="I1531" s="13" t="s">
        <v>2190</v>
      </c>
      <c r="J1531" s="13" t="s">
        <v>2706</v>
      </c>
      <c r="K1531" s="13" t="s">
        <v>2706</v>
      </c>
      <c r="L1531" s="13" t="s">
        <v>2738</v>
      </c>
      <c r="M1531" s="13" t="s">
        <v>5551</v>
      </c>
      <c r="N1531" s="34">
        <v>0</v>
      </c>
      <c r="O1531" s="34">
        <v>0</v>
      </c>
      <c r="P1531" s="34">
        <v>0</v>
      </c>
      <c r="Q1531" s="34">
        <v>0</v>
      </c>
      <c r="R1531" s="34">
        <v>0</v>
      </c>
      <c r="S1531" s="34">
        <v>112</v>
      </c>
    </row>
    <row r="1532" spans="1:19" ht="16.5" customHeight="1">
      <c r="A1532" s="23">
        <v>2020</v>
      </c>
      <c r="B1532" s="13" t="s">
        <v>1886</v>
      </c>
      <c r="C1532" s="13" t="s">
        <v>14</v>
      </c>
      <c r="D1532" s="13" t="s">
        <v>207</v>
      </c>
      <c r="E1532" s="13" t="s">
        <v>22</v>
      </c>
      <c r="F1532" s="13" t="s">
        <v>5271</v>
      </c>
      <c r="G1532" s="13" t="s">
        <v>4747</v>
      </c>
      <c r="H1532" s="13" t="s">
        <v>6</v>
      </c>
      <c r="I1532" s="13" t="s">
        <v>2394</v>
      </c>
      <c r="J1532" s="13" t="s">
        <v>2939</v>
      </c>
      <c r="K1532" s="13">
        <v>10</v>
      </c>
      <c r="L1532" s="13" t="s">
        <v>2738</v>
      </c>
      <c r="M1532" s="13" t="s">
        <v>2912</v>
      </c>
      <c r="N1532" s="34">
        <v>0</v>
      </c>
      <c r="O1532" s="34">
        <v>0</v>
      </c>
      <c r="P1532" s="34">
        <v>0</v>
      </c>
      <c r="Q1532" s="34">
        <v>0</v>
      </c>
      <c r="R1532" s="34">
        <v>0</v>
      </c>
      <c r="S1532" s="34">
        <v>106</v>
      </c>
    </row>
    <row r="1533" spans="1:19" ht="16.5" customHeight="1">
      <c r="A1533" s="23">
        <v>2020</v>
      </c>
      <c r="B1533" s="13" t="s">
        <v>1886</v>
      </c>
      <c r="C1533" s="13" t="s">
        <v>14</v>
      </c>
      <c r="D1533" s="13" t="s">
        <v>205</v>
      </c>
      <c r="E1533" s="13" t="s">
        <v>16</v>
      </c>
      <c r="F1533" s="13" t="s">
        <v>5287</v>
      </c>
      <c r="G1533" s="13" t="s">
        <v>4747</v>
      </c>
      <c r="H1533" s="13" t="s">
        <v>6</v>
      </c>
      <c r="I1533" s="13" t="s">
        <v>2190</v>
      </c>
      <c r="J1533" s="13" t="s">
        <v>2706</v>
      </c>
      <c r="K1533" s="13" t="s">
        <v>2706</v>
      </c>
      <c r="L1533" s="13" t="s">
        <v>2738</v>
      </c>
      <c r="M1533" s="13" t="s">
        <v>5552</v>
      </c>
      <c r="N1533" s="34">
        <v>0</v>
      </c>
      <c r="O1533" s="34">
        <v>0</v>
      </c>
      <c r="P1533" s="34">
        <v>0</v>
      </c>
      <c r="Q1533" s="34">
        <v>0</v>
      </c>
      <c r="R1533" s="34">
        <v>0</v>
      </c>
      <c r="S1533" s="34">
        <v>30</v>
      </c>
    </row>
    <row r="1534" spans="1:19" ht="16.5" customHeight="1">
      <c r="A1534" s="23">
        <v>2020</v>
      </c>
      <c r="B1534" s="13" t="s">
        <v>1886</v>
      </c>
      <c r="C1534" s="13" t="s">
        <v>14</v>
      </c>
      <c r="D1534" s="13" t="s">
        <v>205</v>
      </c>
      <c r="E1534" s="13" t="s">
        <v>18</v>
      </c>
      <c r="F1534" s="13" t="s">
        <v>5325</v>
      </c>
      <c r="G1534" s="13" t="s">
        <v>4747</v>
      </c>
      <c r="H1534" s="13" t="s">
        <v>6</v>
      </c>
      <c r="I1534" s="13" t="s">
        <v>2190</v>
      </c>
      <c r="J1534" s="13" t="s">
        <v>2706</v>
      </c>
      <c r="K1534" s="13" t="s">
        <v>2706</v>
      </c>
      <c r="L1534" s="13" t="s">
        <v>2738</v>
      </c>
      <c r="M1534" s="13" t="s">
        <v>5553</v>
      </c>
      <c r="N1534" s="34">
        <v>0</v>
      </c>
      <c r="O1534" s="34">
        <v>0</v>
      </c>
      <c r="P1534" s="34">
        <v>0</v>
      </c>
      <c r="Q1534" s="34">
        <v>0</v>
      </c>
      <c r="R1534" s="34">
        <v>0</v>
      </c>
      <c r="S1534" s="34">
        <v>30</v>
      </c>
    </row>
    <row r="1535" spans="1:19" ht="16.5" customHeight="1">
      <c r="A1535" s="23">
        <v>2020</v>
      </c>
      <c r="B1535" s="13" t="s">
        <v>1886</v>
      </c>
      <c r="C1535" s="13" t="s">
        <v>14</v>
      </c>
      <c r="D1535" s="13" t="s">
        <v>205</v>
      </c>
      <c r="E1535" s="13" t="s">
        <v>19</v>
      </c>
      <c r="F1535" s="13" t="s">
        <v>5467</v>
      </c>
      <c r="G1535" s="13" t="s">
        <v>4747</v>
      </c>
      <c r="H1535" s="13" t="s">
        <v>6</v>
      </c>
      <c r="I1535" s="13" t="s">
        <v>2190</v>
      </c>
      <c r="J1535" s="13" t="s">
        <v>2706</v>
      </c>
      <c r="K1535" s="13" t="s">
        <v>2706</v>
      </c>
      <c r="L1535" s="13" t="s">
        <v>2738</v>
      </c>
      <c r="M1535" s="13" t="s">
        <v>5496</v>
      </c>
      <c r="N1535" s="34">
        <v>0</v>
      </c>
      <c r="O1535" s="34">
        <v>0</v>
      </c>
      <c r="P1535" s="34">
        <v>0</v>
      </c>
      <c r="Q1535" s="34">
        <v>0</v>
      </c>
      <c r="R1535" s="34">
        <v>0</v>
      </c>
      <c r="S1535" s="34">
        <v>30</v>
      </c>
    </row>
    <row r="1536" spans="1:19" ht="16.5" customHeight="1">
      <c r="A1536" s="23">
        <v>2020</v>
      </c>
      <c r="B1536" s="13" t="s">
        <v>1886</v>
      </c>
      <c r="C1536" s="13" t="s">
        <v>14</v>
      </c>
      <c r="D1536" s="13" t="s">
        <v>206</v>
      </c>
      <c r="E1536" s="13" t="s">
        <v>20</v>
      </c>
      <c r="F1536" s="13" t="s">
        <v>5380</v>
      </c>
      <c r="G1536" s="13" t="s">
        <v>4747</v>
      </c>
      <c r="H1536" s="13" t="s">
        <v>6</v>
      </c>
      <c r="I1536" s="13" t="s">
        <v>2394</v>
      </c>
      <c r="J1536" s="13" t="s">
        <v>2940</v>
      </c>
      <c r="K1536" s="13">
        <v>8</v>
      </c>
      <c r="L1536" s="13" t="s">
        <v>2738</v>
      </c>
      <c r="M1536" s="13" t="s">
        <v>2841</v>
      </c>
      <c r="N1536" s="34">
        <v>0</v>
      </c>
      <c r="O1536" s="34">
        <v>0</v>
      </c>
      <c r="P1536" s="34">
        <v>0</v>
      </c>
      <c r="Q1536" s="34">
        <v>0</v>
      </c>
      <c r="R1536" s="34">
        <v>0</v>
      </c>
      <c r="S1536" s="34">
        <v>52</v>
      </c>
    </row>
    <row r="1537" spans="1:19" ht="16.5" customHeight="1">
      <c r="A1537" s="23">
        <v>2020</v>
      </c>
      <c r="B1537" s="13" t="s">
        <v>1886</v>
      </c>
      <c r="C1537" s="13" t="s">
        <v>14</v>
      </c>
      <c r="D1537" s="13" t="s">
        <v>206</v>
      </c>
      <c r="E1537" s="13" t="s">
        <v>3893</v>
      </c>
      <c r="F1537" s="13" t="s">
        <v>5381</v>
      </c>
      <c r="G1537" s="13" t="s">
        <v>4747</v>
      </c>
      <c r="H1537" s="13" t="s">
        <v>6</v>
      </c>
      <c r="I1537" s="13" t="s">
        <v>2190</v>
      </c>
      <c r="J1537" s="13" t="s">
        <v>2706</v>
      </c>
      <c r="K1537" s="13" t="s">
        <v>2706</v>
      </c>
      <c r="L1537" s="13" t="s">
        <v>2738</v>
      </c>
      <c r="M1537" s="13" t="s">
        <v>5554</v>
      </c>
      <c r="N1537" s="34">
        <v>0</v>
      </c>
      <c r="O1537" s="34">
        <v>0</v>
      </c>
      <c r="P1537" s="34">
        <v>0</v>
      </c>
      <c r="Q1537" s="34">
        <v>0</v>
      </c>
      <c r="R1537" s="34">
        <v>0</v>
      </c>
      <c r="S1537" s="34">
        <v>46</v>
      </c>
    </row>
    <row r="1538" spans="1:19" ht="16.5" customHeight="1">
      <c r="A1538" s="23">
        <v>2020</v>
      </c>
      <c r="B1538" s="13" t="s">
        <v>1886</v>
      </c>
      <c r="C1538" s="13" t="s">
        <v>14</v>
      </c>
      <c r="D1538" s="13" t="s">
        <v>206</v>
      </c>
      <c r="E1538" s="13" t="s">
        <v>21</v>
      </c>
      <c r="F1538" s="13" t="s">
        <v>5405</v>
      </c>
      <c r="G1538" s="13" t="s">
        <v>4747</v>
      </c>
      <c r="H1538" s="13" t="s">
        <v>6</v>
      </c>
      <c r="I1538" s="13" t="s">
        <v>2190</v>
      </c>
      <c r="J1538" s="13" t="s">
        <v>2706</v>
      </c>
      <c r="K1538" s="13" t="s">
        <v>2706</v>
      </c>
      <c r="L1538" s="13" t="s">
        <v>2738</v>
      </c>
      <c r="M1538" s="13" t="s">
        <v>5644</v>
      </c>
      <c r="N1538" s="34">
        <v>0</v>
      </c>
      <c r="O1538" s="34">
        <v>0</v>
      </c>
      <c r="P1538" s="34">
        <v>0</v>
      </c>
      <c r="Q1538" s="34">
        <v>0</v>
      </c>
      <c r="R1538" s="34">
        <v>0</v>
      </c>
      <c r="S1538" s="34">
        <v>52</v>
      </c>
    </row>
    <row r="1539" spans="1:19" ht="16.5" customHeight="1">
      <c r="A1539" s="23">
        <v>2020</v>
      </c>
      <c r="B1539" s="13" t="s">
        <v>1886</v>
      </c>
      <c r="C1539" s="13" t="s">
        <v>14</v>
      </c>
      <c r="D1539" s="13" t="s">
        <v>206</v>
      </c>
      <c r="E1539" s="13" t="s">
        <v>1916</v>
      </c>
      <c r="F1539" s="13" t="s">
        <v>5419</v>
      </c>
      <c r="G1539" s="13" t="s">
        <v>4747</v>
      </c>
      <c r="H1539" s="13" t="s">
        <v>6</v>
      </c>
      <c r="I1539" s="13" t="s">
        <v>2190</v>
      </c>
      <c r="J1539" s="13" t="s">
        <v>2706</v>
      </c>
      <c r="K1539" s="13" t="s">
        <v>2706</v>
      </c>
      <c r="L1539" s="13" t="s">
        <v>2738</v>
      </c>
      <c r="M1539" s="13" t="s">
        <v>2807</v>
      </c>
      <c r="N1539" s="34">
        <v>0</v>
      </c>
      <c r="O1539" s="34">
        <v>0</v>
      </c>
      <c r="P1539" s="34">
        <v>0</v>
      </c>
      <c r="Q1539" s="34">
        <v>0</v>
      </c>
      <c r="R1539" s="34">
        <v>0</v>
      </c>
      <c r="S1539" s="34">
        <v>48</v>
      </c>
    </row>
    <row r="1540" spans="1:19" ht="16.5" customHeight="1">
      <c r="A1540" s="23">
        <v>2020</v>
      </c>
      <c r="B1540" s="13" t="s">
        <v>1886</v>
      </c>
      <c r="C1540" s="13" t="s">
        <v>14</v>
      </c>
      <c r="D1540" s="13" t="s">
        <v>206</v>
      </c>
      <c r="E1540" s="13" t="s">
        <v>2729</v>
      </c>
      <c r="F1540" s="13" t="s">
        <v>5427</v>
      </c>
      <c r="G1540" s="13" t="s">
        <v>4747</v>
      </c>
      <c r="H1540" s="13" t="s">
        <v>6</v>
      </c>
      <c r="I1540" s="13" t="s">
        <v>2190</v>
      </c>
      <c r="J1540" s="13" t="s">
        <v>2706</v>
      </c>
      <c r="K1540" s="13" t="s">
        <v>2706</v>
      </c>
      <c r="L1540" s="13" t="s">
        <v>2738</v>
      </c>
      <c r="M1540" s="13" t="s">
        <v>2801</v>
      </c>
      <c r="N1540" s="34">
        <v>0</v>
      </c>
      <c r="O1540" s="34">
        <v>0</v>
      </c>
      <c r="P1540" s="34">
        <v>0</v>
      </c>
      <c r="Q1540" s="34">
        <v>0</v>
      </c>
      <c r="R1540" s="34">
        <v>0</v>
      </c>
      <c r="S1540" s="34">
        <v>40</v>
      </c>
    </row>
    <row r="1541" spans="1:19" ht="16.5" customHeight="1">
      <c r="A1541" s="23">
        <v>2020</v>
      </c>
      <c r="B1541" s="13" t="s">
        <v>1886</v>
      </c>
      <c r="C1541" s="13" t="s">
        <v>14</v>
      </c>
      <c r="D1541" s="13" t="s">
        <v>6702</v>
      </c>
      <c r="E1541" s="13" t="s">
        <v>1456</v>
      </c>
      <c r="F1541" s="13" t="s">
        <v>5262</v>
      </c>
      <c r="G1541" s="13" t="s">
        <v>4747</v>
      </c>
      <c r="H1541" s="13" t="s">
        <v>6</v>
      </c>
      <c r="I1541" s="13" t="s">
        <v>2394</v>
      </c>
      <c r="J1541" s="13" t="s">
        <v>2973</v>
      </c>
      <c r="K1541" s="13">
        <v>6</v>
      </c>
      <c r="L1541" s="13" t="s">
        <v>2738</v>
      </c>
      <c r="M1541" s="13" t="s">
        <v>2919</v>
      </c>
      <c r="N1541" s="34">
        <v>115</v>
      </c>
      <c r="O1541" s="34">
        <v>18</v>
      </c>
      <c r="P1541" s="34">
        <v>0</v>
      </c>
      <c r="Q1541" s="34">
        <v>18</v>
      </c>
      <c r="R1541" s="34">
        <v>11</v>
      </c>
      <c r="S1541" s="34">
        <v>0</v>
      </c>
    </row>
    <row r="1542" spans="1:19" ht="16.5" customHeight="1">
      <c r="A1542" s="23">
        <v>2020</v>
      </c>
      <c r="B1542" s="13" t="s">
        <v>1886</v>
      </c>
      <c r="C1542" s="13" t="s">
        <v>14</v>
      </c>
      <c r="D1542" s="13" t="s">
        <v>6702</v>
      </c>
      <c r="E1542" s="13" t="s">
        <v>1457</v>
      </c>
      <c r="F1542" s="13" t="s">
        <v>5264</v>
      </c>
      <c r="G1542" s="13" t="s">
        <v>4747</v>
      </c>
      <c r="H1542" s="13" t="s">
        <v>6</v>
      </c>
      <c r="I1542" s="13" t="s">
        <v>2394</v>
      </c>
      <c r="J1542" s="13" t="s">
        <v>2974</v>
      </c>
      <c r="K1542" s="13">
        <v>6</v>
      </c>
      <c r="L1542" s="13" t="s">
        <v>2738</v>
      </c>
      <c r="M1542" s="13" t="s">
        <v>2918</v>
      </c>
      <c r="N1542" s="34">
        <v>120</v>
      </c>
      <c r="O1542" s="34">
        <v>17</v>
      </c>
      <c r="P1542" s="34">
        <v>17</v>
      </c>
      <c r="Q1542" s="34">
        <v>34</v>
      </c>
      <c r="R1542" s="34">
        <v>17</v>
      </c>
      <c r="S1542" s="34">
        <v>0</v>
      </c>
    </row>
    <row r="1543" spans="1:19" ht="16.5" customHeight="1">
      <c r="A1543" s="23">
        <v>2020</v>
      </c>
      <c r="B1543" s="13" t="s">
        <v>1886</v>
      </c>
      <c r="C1543" s="13" t="s">
        <v>14</v>
      </c>
      <c r="D1543" s="13" t="s">
        <v>6702</v>
      </c>
      <c r="E1543" s="13" t="s">
        <v>3875</v>
      </c>
      <c r="F1543" s="13" t="s">
        <v>5265</v>
      </c>
      <c r="G1543" s="13" t="s">
        <v>4747</v>
      </c>
      <c r="H1543" s="13" t="s">
        <v>6</v>
      </c>
      <c r="I1543" s="13" t="s">
        <v>2190</v>
      </c>
      <c r="J1543" s="13" t="s">
        <v>2706</v>
      </c>
      <c r="K1543" s="13" t="s">
        <v>2706</v>
      </c>
      <c r="L1543" s="13" t="s">
        <v>2738</v>
      </c>
      <c r="M1543" s="13" t="s">
        <v>5555</v>
      </c>
      <c r="N1543" s="34">
        <v>104</v>
      </c>
      <c r="O1543" s="34">
        <v>9</v>
      </c>
      <c r="P1543" s="34">
        <v>9</v>
      </c>
      <c r="Q1543" s="34">
        <v>18</v>
      </c>
      <c r="R1543" s="34">
        <v>12</v>
      </c>
      <c r="S1543" s="34">
        <v>0</v>
      </c>
    </row>
    <row r="1544" spans="1:19" ht="16.5" customHeight="1">
      <c r="A1544" s="23">
        <v>2020</v>
      </c>
      <c r="B1544" s="13" t="s">
        <v>1886</v>
      </c>
      <c r="C1544" s="13" t="s">
        <v>14</v>
      </c>
      <c r="D1544" s="13" t="s">
        <v>6702</v>
      </c>
      <c r="E1544" s="13" t="s">
        <v>1474</v>
      </c>
      <c r="F1544" s="13" t="s">
        <v>5432</v>
      </c>
      <c r="G1544" s="13" t="s">
        <v>4747</v>
      </c>
      <c r="H1544" s="13" t="s">
        <v>6</v>
      </c>
      <c r="I1544" s="13" t="s">
        <v>2394</v>
      </c>
      <c r="J1544" s="13" t="s">
        <v>2721</v>
      </c>
      <c r="K1544" s="13">
        <v>6</v>
      </c>
      <c r="L1544" s="13" t="s">
        <v>2738</v>
      </c>
      <c r="M1544" s="13" t="s">
        <v>5628</v>
      </c>
      <c r="N1544" s="34">
        <v>102</v>
      </c>
      <c r="O1544" s="34">
        <v>0</v>
      </c>
      <c r="P1544" s="34">
        <v>0</v>
      </c>
      <c r="Q1544" s="34">
        <v>28</v>
      </c>
      <c r="R1544" s="34">
        <v>14</v>
      </c>
      <c r="S1544" s="34">
        <v>0</v>
      </c>
    </row>
    <row r="1545" spans="1:19" ht="16.5" customHeight="1">
      <c r="A1545" s="23">
        <v>2020</v>
      </c>
      <c r="B1545" s="13" t="s">
        <v>1886</v>
      </c>
      <c r="C1545" s="13" t="s">
        <v>14</v>
      </c>
      <c r="D1545" s="13" t="s">
        <v>6702</v>
      </c>
      <c r="E1545" s="13" t="s">
        <v>1475</v>
      </c>
      <c r="F1545" s="13" t="s">
        <v>5434</v>
      </c>
      <c r="G1545" s="13" t="s">
        <v>4747</v>
      </c>
      <c r="H1545" s="13" t="s">
        <v>6</v>
      </c>
      <c r="I1545" s="13" t="s">
        <v>2394</v>
      </c>
      <c r="J1545" s="13" t="s">
        <v>5544</v>
      </c>
      <c r="K1545" s="13">
        <v>6</v>
      </c>
      <c r="L1545" s="13" t="s">
        <v>2738</v>
      </c>
      <c r="M1545" s="13" t="s">
        <v>5507</v>
      </c>
      <c r="N1545" s="34">
        <v>94</v>
      </c>
      <c r="O1545" s="34">
        <v>28</v>
      </c>
      <c r="P1545" s="34">
        <v>0</v>
      </c>
      <c r="Q1545" s="34">
        <v>28</v>
      </c>
      <c r="R1545" s="34">
        <v>14</v>
      </c>
      <c r="S1545" s="34">
        <v>0</v>
      </c>
    </row>
    <row r="1546" spans="1:19" ht="16.5" customHeight="1">
      <c r="A1546" s="23">
        <v>2020</v>
      </c>
      <c r="B1546" s="13" t="s">
        <v>1886</v>
      </c>
      <c r="C1546" s="13" t="s">
        <v>14</v>
      </c>
      <c r="D1546" s="13" t="s">
        <v>6702</v>
      </c>
      <c r="E1546" s="13" t="s">
        <v>1476</v>
      </c>
      <c r="F1546" s="13" t="s">
        <v>5440</v>
      </c>
      <c r="G1546" s="13" t="s">
        <v>4747</v>
      </c>
      <c r="H1546" s="13" t="s">
        <v>6</v>
      </c>
      <c r="I1546" s="13" t="s">
        <v>2394</v>
      </c>
      <c r="J1546" s="13" t="s">
        <v>5545</v>
      </c>
      <c r="K1546" s="13">
        <v>6</v>
      </c>
      <c r="L1546" s="13" t="s">
        <v>2738</v>
      </c>
      <c r="M1546" s="13" t="s">
        <v>2789</v>
      </c>
      <c r="N1546" s="34">
        <v>126</v>
      </c>
      <c r="O1546" s="34">
        <v>18</v>
      </c>
      <c r="P1546" s="34">
        <v>18</v>
      </c>
      <c r="Q1546" s="34">
        <v>36</v>
      </c>
      <c r="R1546" s="34">
        <v>18</v>
      </c>
      <c r="S1546" s="34">
        <v>0</v>
      </c>
    </row>
    <row r="1547" spans="1:19" ht="16.5" customHeight="1">
      <c r="A1547" s="23">
        <v>2020</v>
      </c>
      <c r="B1547" s="13" t="s">
        <v>1886</v>
      </c>
      <c r="C1547" s="13" t="s">
        <v>14</v>
      </c>
      <c r="D1547" s="13" t="s">
        <v>6702</v>
      </c>
      <c r="E1547" s="13" t="s">
        <v>3871</v>
      </c>
      <c r="F1547" s="13" t="s">
        <v>5443</v>
      </c>
      <c r="G1547" s="13" t="s">
        <v>4747</v>
      </c>
      <c r="H1547" s="13" t="s">
        <v>6</v>
      </c>
      <c r="I1547" s="13" t="s">
        <v>2190</v>
      </c>
      <c r="J1547" s="13" t="s">
        <v>2706</v>
      </c>
      <c r="K1547" s="13" t="s">
        <v>2706</v>
      </c>
      <c r="L1547" s="13" t="s">
        <v>2738</v>
      </c>
      <c r="M1547" s="13" t="s">
        <v>5556</v>
      </c>
      <c r="N1547" s="34">
        <v>118</v>
      </c>
      <c r="O1547" s="34">
        <v>10</v>
      </c>
      <c r="P1547" s="34">
        <v>10</v>
      </c>
      <c r="Q1547" s="34">
        <v>20</v>
      </c>
      <c r="R1547" s="34">
        <v>10</v>
      </c>
      <c r="S1547" s="34">
        <v>0</v>
      </c>
    </row>
    <row r="1548" spans="1:19" ht="16.5" customHeight="1">
      <c r="A1548" s="23">
        <v>2020</v>
      </c>
      <c r="B1548" s="13" t="s">
        <v>1886</v>
      </c>
      <c r="C1548" s="13" t="s">
        <v>23</v>
      </c>
      <c r="D1548" s="13" t="s">
        <v>207</v>
      </c>
      <c r="E1548" s="13" t="s">
        <v>3882</v>
      </c>
      <c r="F1548" s="13" t="s">
        <v>5275</v>
      </c>
      <c r="G1548" s="13" t="s">
        <v>4747</v>
      </c>
      <c r="H1548" s="13" t="s">
        <v>6</v>
      </c>
      <c r="I1548" s="13" t="s">
        <v>2190</v>
      </c>
      <c r="J1548" s="13" t="s">
        <v>2706</v>
      </c>
      <c r="K1548" s="13" t="s">
        <v>2706</v>
      </c>
      <c r="L1548" s="13" t="s">
        <v>2738</v>
      </c>
      <c r="M1548" s="13" t="s">
        <v>5557</v>
      </c>
      <c r="N1548" s="34">
        <v>0</v>
      </c>
      <c r="O1548" s="34">
        <v>0</v>
      </c>
      <c r="P1548" s="34">
        <v>0</v>
      </c>
      <c r="Q1548" s="34">
        <v>0</v>
      </c>
      <c r="R1548" s="34">
        <v>0</v>
      </c>
      <c r="S1548" s="34">
        <v>96</v>
      </c>
    </row>
    <row r="1549" spans="1:19" ht="16.5" customHeight="1">
      <c r="A1549" s="23">
        <v>2020</v>
      </c>
      <c r="B1549" s="13" t="s">
        <v>1886</v>
      </c>
      <c r="C1549" s="13" t="s">
        <v>23</v>
      </c>
      <c r="D1549" s="13" t="s">
        <v>205</v>
      </c>
      <c r="E1549" s="13" t="s">
        <v>983</v>
      </c>
      <c r="F1549" s="13" t="s">
        <v>5459</v>
      </c>
      <c r="G1549" s="13" t="s">
        <v>4747</v>
      </c>
      <c r="H1549" s="13" t="s">
        <v>6</v>
      </c>
      <c r="I1549" s="13" t="s">
        <v>2190</v>
      </c>
      <c r="J1549" s="13" t="s">
        <v>2706</v>
      </c>
      <c r="K1549" s="13" t="s">
        <v>2706</v>
      </c>
      <c r="L1549" s="13" t="s">
        <v>2738</v>
      </c>
      <c r="M1549" s="13" t="s">
        <v>5612</v>
      </c>
      <c r="N1549" s="34">
        <v>0</v>
      </c>
      <c r="O1549" s="34">
        <v>0</v>
      </c>
      <c r="P1549" s="34">
        <v>0</v>
      </c>
      <c r="Q1549" s="34">
        <v>0</v>
      </c>
      <c r="R1549" s="34">
        <v>0</v>
      </c>
      <c r="S1549" s="34">
        <v>35</v>
      </c>
    </row>
    <row r="1550" spans="1:19" ht="16.5" customHeight="1">
      <c r="A1550" s="23">
        <v>2020</v>
      </c>
      <c r="B1550" s="13" t="s">
        <v>1886</v>
      </c>
      <c r="C1550" s="13" t="s">
        <v>23</v>
      </c>
      <c r="D1550" s="13" t="s">
        <v>205</v>
      </c>
      <c r="E1550" s="13" t="s">
        <v>24</v>
      </c>
      <c r="F1550" s="13" t="s">
        <v>5480</v>
      </c>
      <c r="G1550" s="13" t="s">
        <v>4747</v>
      </c>
      <c r="H1550" s="13" t="s">
        <v>6</v>
      </c>
      <c r="I1550" s="13" t="s">
        <v>2190</v>
      </c>
      <c r="J1550" s="13" t="s">
        <v>2706</v>
      </c>
      <c r="K1550" s="13" t="s">
        <v>2706</v>
      </c>
      <c r="L1550" s="13" t="s">
        <v>2738</v>
      </c>
      <c r="M1550" s="13" t="s">
        <v>5558</v>
      </c>
      <c r="N1550" s="34">
        <v>0</v>
      </c>
      <c r="O1550" s="34">
        <v>0</v>
      </c>
      <c r="P1550" s="34">
        <v>0</v>
      </c>
      <c r="Q1550" s="34">
        <v>0</v>
      </c>
      <c r="R1550" s="34">
        <v>0</v>
      </c>
      <c r="S1550" s="34">
        <v>24</v>
      </c>
    </row>
    <row r="1551" spans="1:19" ht="16.5" customHeight="1">
      <c r="A1551" s="23">
        <v>2020</v>
      </c>
      <c r="B1551" s="13" t="s">
        <v>1886</v>
      </c>
      <c r="C1551" s="13" t="s">
        <v>23</v>
      </c>
      <c r="D1551" s="13" t="s">
        <v>205</v>
      </c>
      <c r="E1551" s="13" t="s">
        <v>24</v>
      </c>
      <c r="F1551" s="13" t="s">
        <v>5289</v>
      </c>
      <c r="G1551" s="13" t="s">
        <v>3895</v>
      </c>
      <c r="H1551" s="13" t="s">
        <v>6</v>
      </c>
      <c r="I1551" s="13" t="s">
        <v>2190</v>
      </c>
      <c r="J1551" s="13" t="s">
        <v>2706</v>
      </c>
      <c r="K1551" s="13" t="s">
        <v>2706</v>
      </c>
      <c r="L1551" s="13" t="s">
        <v>2738</v>
      </c>
      <c r="M1551" s="13" t="s">
        <v>5645</v>
      </c>
      <c r="N1551" s="34">
        <v>0</v>
      </c>
      <c r="O1551" s="34">
        <v>0</v>
      </c>
      <c r="P1551" s="34">
        <v>0</v>
      </c>
      <c r="Q1551" s="34">
        <v>0</v>
      </c>
      <c r="R1551" s="34">
        <v>0</v>
      </c>
      <c r="S1551" s="34">
        <v>24</v>
      </c>
    </row>
    <row r="1552" spans="1:19" ht="16.5" customHeight="1">
      <c r="A1552" s="23">
        <v>2020</v>
      </c>
      <c r="B1552" s="13" t="s">
        <v>1886</v>
      </c>
      <c r="C1552" s="13" t="s">
        <v>23</v>
      </c>
      <c r="D1552" s="13" t="s">
        <v>205</v>
      </c>
      <c r="E1552" s="13" t="s">
        <v>25</v>
      </c>
      <c r="F1552" s="13" t="s">
        <v>5457</v>
      </c>
      <c r="G1552" s="13" t="s">
        <v>3895</v>
      </c>
      <c r="H1552" s="13" t="s">
        <v>6</v>
      </c>
      <c r="I1552" s="13" t="s">
        <v>2190</v>
      </c>
      <c r="J1552" s="13" t="s">
        <v>2706</v>
      </c>
      <c r="K1552" s="13" t="s">
        <v>2706</v>
      </c>
      <c r="L1552" s="13" t="s">
        <v>2738</v>
      </c>
      <c r="M1552" s="13" t="s">
        <v>5560</v>
      </c>
      <c r="N1552" s="34">
        <v>0</v>
      </c>
      <c r="O1552" s="34">
        <v>0</v>
      </c>
      <c r="P1552" s="34">
        <v>0</v>
      </c>
      <c r="Q1552" s="34">
        <v>0</v>
      </c>
      <c r="R1552" s="34">
        <v>0</v>
      </c>
      <c r="S1552" s="34">
        <v>24</v>
      </c>
    </row>
    <row r="1553" spans="1:19" ht="16.5" customHeight="1">
      <c r="A1553" s="23">
        <v>2020</v>
      </c>
      <c r="B1553" s="13" t="s">
        <v>1886</v>
      </c>
      <c r="C1553" s="13" t="s">
        <v>23</v>
      </c>
      <c r="D1553" s="13" t="s">
        <v>205</v>
      </c>
      <c r="E1553" s="13" t="s">
        <v>25</v>
      </c>
      <c r="F1553" s="13" t="s">
        <v>5481</v>
      </c>
      <c r="G1553" s="13" t="s">
        <v>4747</v>
      </c>
      <c r="H1553" s="13" t="s">
        <v>6</v>
      </c>
      <c r="I1553" s="13" t="s">
        <v>2190</v>
      </c>
      <c r="J1553" s="13" t="s">
        <v>2706</v>
      </c>
      <c r="K1553" s="13" t="s">
        <v>2706</v>
      </c>
      <c r="L1553" s="13" t="s">
        <v>2738</v>
      </c>
      <c r="M1553" s="13" t="s">
        <v>5559</v>
      </c>
      <c r="N1553" s="34">
        <v>0</v>
      </c>
      <c r="O1553" s="34">
        <v>0</v>
      </c>
      <c r="P1553" s="34">
        <v>0</v>
      </c>
      <c r="Q1553" s="34">
        <v>0</v>
      </c>
      <c r="R1553" s="34">
        <v>0</v>
      </c>
      <c r="S1553" s="34">
        <v>24</v>
      </c>
    </row>
    <row r="1554" spans="1:19" ht="16.5" customHeight="1">
      <c r="A1554" s="23">
        <v>2020</v>
      </c>
      <c r="B1554" s="13" t="s">
        <v>1886</v>
      </c>
      <c r="C1554" s="13" t="s">
        <v>23</v>
      </c>
      <c r="D1554" s="13" t="s">
        <v>205</v>
      </c>
      <c r="E1554" s="13" t="s">
        <v>25</v>
      </c>
      <c r="F1554" s="13" t="s">
        <v>5295</v>
      </c>
      <c r="G1554" s="13" t="s">
        <v>210</v>
      </c>
      <c r="H1554" s="13" t="s">
        <v>6</v>
      </c>
      <c r="I1554" s="13" t="s">
        <v>2190</v>
      </c>
      <c r="J1554" s="13" t="s">
        <v>2706</v>
      </c>
      <c r="K1554" s="13" t="s">
        <v>2706</v>
      </c>
      <c r="L1554" s="13" t="s">
        <v>2738</v>
      </c>
      <c r="M1554" s="13" t="s">
        <v>2863</v>
      </c>
      <c r="N1554" s="34">
        <v>0</v>
      </c>
      <c r="O1554" s="34">
        <v>0</v>
      </c>
      <c r="P1554" s="34">
        <v>0</v>
      </c>
      <c r="Q1554" s="34">
        <v>0</v>
      </c>
      <c r="R1554" s="34">
        <v>0</v>
      </c>
      <c r="S1554" s="34">
        <v>24</v>
      </c>
    </row>
    <row r="1555" spans="1:19" ht="16.5" customHeight="1">
      <c r="A1555" s="23">
        <v>2020</v>
      </c>
      <c r="B1555" s="13" t="s">
        <v>1886</v>
      </c>
      <c r="C1555" s="13" t="s">
        <v>23</v>
      </c>
      <c r="D1555" s="13" t="s">
        <v>205</v>
      </c>
      <c r="E1555" s="13" t="s">
        <v>25</v>
      </c>
      <c r="F1555" s="13" t="s">
        <v>5477</v>
      </c>
      <c r="G1555" s="13" t="s">
        <v>208</v>
      </c>
      <c r="H1555" s="13" t="s">
        <v>6</v>
      </c>
      <c r="I1555" s="13" t="s">
        <v>2190</v>
      </c>
      <c r="J1555" s="13" t="s">
        <v>2706</v>
      </c>
      <c r="K1555" s="13" t="s">
        <v>2706</v>
      </c>
      <c r="L1555" s="13" t="s">
        <v>2738</v>
      </c>
      <c r="M1555" s="13" t="s">
        <v>2862</v>
      </c>
      <c r="N1555" s="34">
        <v>0</v>
      </c>
      <c r="O1555" s="34">
        <v>0</v>
      </c>
      <c r="P1555" s="34">
        <v>0</v>
      </c>
      <c r="Q1555" s="34">
        <v>0</v>
      </c>
      <c r="R1555" s="34">
        <v>0</v>
      </c>
      <c r="S1555" s="34">
        <v>24</v>
      </c>
    </row>
    <row r="1556" spans="1:19" ht="16.5" customHeight="1">
      <c r="A1556" s="23">
        <v>2020</v>
      </c>
      <c r="B1556" s="13" t="s">
        <v>1886</v>
      </c>
      <c r="C1556" s="13" t="s">
        <v>23</v>
      </c>
      <c r="D1556" s="13" t="s">
        <v>205</v>
      </c>
      <c r="E1556" s="13" t="s">
        <v>26</v>
      </c>
      <c r="F1556" s="13" t="s">
        <v>5296</v>
      </c>
      <c r="G1556" s="13" t="s">
        <v>4747</v>
      </c>
      <c r="H1556" s="13" t="s">
        <v>6</v>
      </c>
      <c r="I1556" s="13" t="s">
        <v>2190</v>
      </c>
      <c r="J1556" s="13" t="s">
        <v>2706</v>
      </c>
      <c r="K1556" s="13" t="s">
        <v>2706</v>
      </c>
      <c r="L1556" s="13" t="s">
        <v>2738</v>
      </c>
      <c r="M1556" s="13" t="s">
        <v>5561</v>
      </c>
      <c r="N1556" s="34">
        <v>0</v>
      </c>
      <c r="O1556" s="34">
        <v>0</v>
      </c>
      <c r="P1556" s="34">
        <v>0</v>
      </c>
      <c r="Q1556" s="34">
        <v>0</v>
      </c>
      <c r="R1556" s="34">
        <v>0</v>
      </c>
      <c r="S1556" s="34">
        <v>24</v>
      </c>
    </row>
    <row r="1557" spans="1:19" ht="16.5" customHeight="1">
      <c r="A1557" s="23">
        <v>2020</v>
      </c>
      <c r="B1557" s="13" t="s">
        <v>1886</v>
      </c>
      <c r="C1557" s="13" t="s">
        <v>23</v>
      </c>
      <c r="D1557" s="13" t="s">
        <v>205</v>
      </c>
      <c r="E1557" s="13" t="s">
        <v>27</v>
      </c>
      <c r="F1557" s="13" t="s">
        <v>5310</v>
      </c>
      <c r="G1557" s="13" t="s">
        <v>4747</v>
      </c>
      <c r="H1557" s="13" t="s">
        <v>6</v>
      </c>
      <c r="I1557" s="13" t="s">
        <v>2190</v>
      </c>
      <c r="J1557" s="13" t="s">
        <v>2706</v>
      </c>
      <c r="K1557" s="13" t="s">
        <v>2706</v>
      </c>
      <c r="L1557" s="13" t="s">
        <v>2738</v>
      </c>
      <c r="M1557" s="13" t="s">
        <v>5646</v>
      </c>
      <c r="N1557" s="34">
        <v>0</v>
      </c>
      <c r="O1557" s="34">
        <v>0</v>
      </c>
      <c r="P1557" s="34">
        <v>0</v>
      </c>
      <c r="Q1557" s="34">
        <v>0</v>
      </c>
      <c r="R1557" s="34">
        <v>0</v>
      </c>
      <c r="S1557" s="34">
        <v>24</v>
      </c>
    </row>
    <row r="1558" spans="1:19" ht="16.5" customHeight="1">
      <c r="A1558" s="23">
        <v>2020</v>
      </c>
      <c r="B1558" s="13" t="s">
        <v>1886</v>
      </c>
      <c r="C1558" s="13" t="s">
        <v>23</v>
      </c>
      <c r="D1558" s="13" t="s">
        <v>205</v>
      </c>
      <c r="E1558" s="13" t="s">
        <v>28</v>
      </c>
      <c r="F1558" s="13" t="s">
        <v>5464</v>
      </c>
      <c r="G1558" s="13" t="s">
        <v>4747</v>
      </c>
      <c r="H1558" s="13" t="s">
        <v>6</v>
      </c>
      <c r="I1558" s="13" t="s">
        <v>2190</v>
      </c>
      <c r="J1558" s="13" t="s">
        <v>2706</v>
      </c>
      <c r="K1558" s="13" t="s">
        <v>2706</v>
      </c>
      <c r="L1558" s="13" t="s">
        <v>2738</v>
      </c>
      <c r="M1558" s="13" t="s">
        <v>2882</v>
      </c>
      <c r="N1558" s="34">
        <v>0</v>
      </c>
      <c r="O1558" s="34">
        <v>0</v>
      </c>
      <c r="P1558" s="34">
        <v>0</v>
      </c>
      <c r="Q1558" s="34">
        <v>0</v>
      </c>
      <c r="R1558" s="34">
        <v>0</v>
      </c>
      <c r="S1558" s="34">
        <v>37</v>
      </c>
    </row>
    <row r="1559" spans="1:19" ht="16.5" customHeight="1">
      <c r="A1559" s="23">
        <v>2020</v>
      </c>
      <c r="B1559" s="13" t="s">
        <v>1886</v>
      </c>
      <c r="C1559" s="13" t="s">
        <v>23</v>
      </c>
      <c r="D1559" s="13" t="s">
        <v>205</v>
      </c>
      <c r="E1559" s="13" t="s">
        <v>30</v>
      </c>
      <c r="F1559" s="13" t="s">
        <v>5318</v>
      </c>
      <c r="G1559" s="13" t="s">
        <v>4747</v>
      </c>
      <c r="H1559" s="13" t="s">
        <v>6</v>
      </c>
      <c r="I1559" s="13" t="s">
        <v>2190</v>
      </c>
      <c r="J1559" s="13" t="s">
        <v>2706</v>
      </c>
      <c r="K1559" s="13" t="s">
        <v>2706</v>
      </c>
      <c r="L1559" s="13" t="s">
        <v>2738</v>
      </c>
      <c r="M1559" s="13" t="s">
        <v>5562</v>
      </c>
      <c r="N1559" s="34">
        <v>0</v>
      </c>
      <c r="O1559" s="34">
        <v>0</v>
      </c>
      <c r="P1559" s="34">
        <v>0</v>
      </c>
      <c r="Q1559" s="34">
        <v>0</v>
      </c>
      <c r="R1559" s="34">
        <v>0</v>
      </c>
      <c r="S1559" s="34">
        <v>24</v>
      </c>
    </row>
    <row r="1560" spans="1:19" ht="16.5" customHeight="1">
      <c r="A1560" s="23">
        <v>2020</v>
      </c>
      <c r="B1560" s="13" t="s">
        <v>1886</v>
      </c>
      <c r="C1560" s="13" t="s">
        <v>23</v>
      </c>
      <c r="D1560" s="13" t="s">
        <v>205</v>
      </c>
      <c r="E1560" s="13" t="s">
        <v>3920</v>
      </c>
      <c r="F1560" s="13" t="s">
        <v>5319</v>
      </c>
      <c r="G1560" s="13" t="s">
        <v>4747</v>
      </c>
      <c r="H1560" s="13" t="s">
        <v>6</v>
      </c>
      <c r="I1560" s="13" t="s">
        <v>2190</v>
      </c>
      <c r="J1560" s="13" t="s">
        <v>2706</v>
      </c>
      <c r="K1560" s="13" t="s">
        <v>2706</v>
      </c>
      <c r="L1560" s="13" t="s">
        <v>2738</v>
      </c>
      <c r="M1560" s="13" t="s">
        <v>5662</v>
      </c>
      <c r="N1560" s="34">
        <v>0</v>
      </c>
      <c r="O1560" s="34">
        <v>0</v>
      </c>
      <c r="P1560" s="34">
        <v>0</v>
      </c>
      <c r="Q1560" s="34">
        <v>0</v>
      </c>
      <c r="R1560" s="34">
        <v>0</v>
      </c>
      <c r="S1560" s="34">
        <v>24</v>
      </c>
    </row>
    <row r="1561" spans="1:19" ht="16.5" customHeight="1">
      <c r="A1561" s="23">
        <v>2020</v>
      </c>
      <c r="B1561" s="13" t="s">
        <v>1886</v>
      </c>
      <c r="C1561" s="13" t="s">
        <v>23</v>
      </c>
      <c r="D1561" s="13" t="s">
        <v>205</v>
      </c>
      <c r="E1561" s="13" t="s">
        <v>31</v>
      </c>
      <c r="F1561" s="13" t="s">
        <v>5320</v>
      </c>
      <c r="G1561" s="13" t="s">
        <v>4747</v>
      </c>
      <c r="H1561" s="13" t="s">
        <v>6</v>
      </c>
      <c r="I1561" s="13" t="s">
        <v>2190</v>
      </c>
      <c r="J1561" s="13" t="s">
        <v>2706</v>
      </c>
      <c r="K1561" s="13" t="s">
        <v>2706</v>
      </c>
      <c r="L1561" s="13" t="s">
        <v>2738</v>
      </c>
      <c r="M1561" s="13" t="s">
        <v>5647</v>
      </c>
      <c r="N1561" s="34">
        <v>0</v>
      </c>
      <c r="O1561" s="34">
        <v>0</v>
      </c>
      <c r="P1561" s="34">
        <v>0</v>
      </c>
      <c r="Q1561" s="34">
        <v>0</v>
      </c>
      <c r="R1561" s="34">
        <v>0</v>
      </c>
      <c r="S1561" s="34">
        <v>24</v>
      </c>
    </row>
    <row r="1562" spans="1:19" ht="16.5" customHeight="1">
      <c r="A1562" s="23">
        <v>2020</v>
      </c>
      <c r="B1562" s="13" t="s">
        <v>1886</v>
      </c>
      <c r="C1562" s="13" t="s">
        <v>23</v>
      </c>
      <c r="D1562" s="13" t="s">
        <v>205</v>
      </c>
      <c r="E1562" s="13" t="s">
        <v>32</v>
      </c>
      <c r="F1562" s="13" t="s">
        <v>5321</v>
      </c>
      <c r="G1562" s="13" t="s">
        <v>4747</v>
      </c>
      <c r="H1562" s="13" t="s">
        <v>6</v>
      </c>
      <c r="I1562" s="13" t="s">
        <v>2190</v>
      </c>
      <c r="J1562" s="13" t="s">
        <v>2706</v>
      </c>
      <c r="K1562" s="13" t="s">
        <v>2706</v>
      </c>
      <c r="L1562" s="13" t="s">
        <v>2738</v>
      </c>
      <c r="M1562" s="13" t="s">
        <v>5563</v>
      </c>
      <c r="N1562" s="34">
        <v>0</v>
      </c>
      <c r="O1562" s="34">
        <v>0</v>
      </c>
      <c r="P1562" s="34">
        <v>0</v>
      </c>
      <c r="Q1562" s="34">
        <v>0</v>
      </c>
      <c r="R1562" s="34">
        <v>0</v>
      </c>
      <c r="S1562" s="34">
        <v>32</v>
      </c>
    </row>
    <row r="1563" spans="1:19" ht="16.5" customHeight="1">
      <c r="A1563" s="23">
        <v>2020</v>
      </c>
      <c r="B1563" s="13" t="s">
        <v>1886</v>
      </c>
      <c r="C1563" s="13" t="s">
        <v>23</v>
      </c>
      <c r="D1563" s="13" t="s">
        <v>205</v>
      </c>
      <c r="E1563" s="13" t="s">
        <v>33</v>
      </c>
      <c r="F1563" s="13" t="s">
        <v>5322</v>
      </c>
      <c r="G1563" s="13" t="s">
        <v>4747</v>
      </c>
      <c r="H1563" s="13" t="s">
        <v>6</v>
      </c>
      <c r="I1563" s="13" t="s">
        <v>2190</v>
      </c>
      <c r="J1563" s="13" t="s">
        <v>2706</v>
      </c>
      <c r="K1563" s="13" t="s">
        <v>2706</v>
      </c>
      <c r="L1563" s="13" t="s">
        <v>2738</v>
      </c>
      <c r="M1563" s="13" t="s">
        <v>5648</v>
      </c>
      <c r="N1563" s="34">
        <v>0</v>
      </c>
      <c r="O1563" s="34">
        <v>0</v>
      </c>
      <c r="P1563" s="34">
        <v>0</v>
      </c>
      <c r="Q1563" s="34">
        <v>0</v>
      </c>
      <c r="R1563" s="34">
        <v>0</v>
      </c>
      <c r="S1563" s="34">
        <v>24</v>
      </c>
    </row>
    <row r="1564" spans="1:19" ht="16.5" customHeight="1">
      <c r="A1564" s="23">
        <v>2020</v>
      </c>
      <c r="B1564" s="13" t="s">
        <v>1886</v>
      </c>
      <c r="C1564" s="13" t="s">
        <v>23</v>
      </c>
      <c r="D1564" s="13" t="s">
        <v>205</v>
      </c>
      <c r="E1564" s="13" t="s">
        <v>3921</v>
      </c>
      <c r="F1564" s="13" t="s">
        <v>5328</v>
      </c>
      <c r="G1564" s="13" t="s">
        <v>4747</v>
      </c>
      <c r="H1564" s="13" t="s">
        <v>6</v>
      </c>
      <c r="I1564" s="13" t="s">
        <v>2190</v>
      </c>
      <c r="J1564" s="13" t="s">
        <v>2706</v>
      </c>
      <c r="K1564" s="13" t="s">
        <v>2706</v>
      </c>
      <c r="L1564" s="13" t="s">
        <v>2738</v>
      </c>
      <c r="M1564" s="13" t="s">
        <v>5663</v>
      </c>
      <c r="N1564" s="34">
        <v>0</v>
      </c>
      <c r="O1564" s="34">
        <v>0</v>
      </c>
      <c r="P1564" s="34">
        <v>0</v>
      </c>
      <c r="Q1564" s="34">
        <v>0</v>
      </c>
      <c r="R1564" s="34">
        <v>0</v>
      </c>
      <c r="S1564" s="34">
        <v>24</v>
      </c>
    </row>
    <row r="1565" spans="1:19" ht="16.5" customHeight="1">
      <c r="A1565" s="23">
        <v>2020</v>
      </c>
      <c r="B1565" s="13" t="s">
        <v>1886</v>
      </c>
      <c r="C1565" s="13" t="s">
        <v>23</v>
      </c>
      <c r="D1565" s="13" t="s">
        <v>205</v>
      </c>
      <c r="E1565" s="13" t="s">
        <v>35</v>
      </c>
      <c r="F1565" s="13" t="s">
        <v>5349</v>
      </c>
      <c r="G1565" s="13" t="s">
        <v>4747</v>
      </c>
      <c r="H1565" s="13" t="s">
        <v>6</v>
      </c>
      <c r="I1565" s="13" t="s">
        <v>2190</v>
      </c>
      <c r="J1565" s="13" t="s">
        <v>2706</v>
      </c>
      <c r="K1565" s="13" t="s">
        <v>2706</v>
      </c>
      <c r="L1565" s="13" t="s">
        <v>2738</v>
      </c>
      <c r="M1565" s="13" t="s">
        <v>5564</v>
      </c>
      <c r="N1565" s="34">
        <v>0</v>
      </c>
      <c r="O1565" s="34">
        <v>0</v>
      </c>
      <c r="P1565" s="34">
        <v>0</v>
      </c>
      <c r="Q1565" s="34">
        <v>0</v>
      </c>
      <c r="R1565" s="34">
        <v>0</v>
      </c>
      <c r="S1565" s="34">
        <v>24</v>
      </c>
    </row>
    <row r="1566" spans="1:19" ht="16.5" customHeight="1">
      <c r="A1566" s="23">
        <v>2020</v>
      </c>
      <c r="B1566" s="13" t="s">
        <v>1886</v>
      </c>
      <c r="C1566" s="13" t="s">
        <v>23</v>
      </c>
      <c r="D1566" s="13" t="s">
        <v>206</v>
      </c>
      <c r="E1566" s="13" t="s">
        <v>36</v>
      </c>
      <c r="F1566" s="13" t="s">
        <v>5373</v>
      </c>
      <c r="G1566" s="13" t="s">
        <v>4747</v>
      </c>
      <c r="H1566" s="13" t="s">
        <v>6</v>
      </c>
      <c r="I1566" s="13" t="s">
        <v>2190</v>
      </c>
      <c r="J1566" s="13" t="s">
        <v>2706</v>
      </c>
      <c r="K1566" s="13" t="s">
        <v>2706</v>
      </c>
      <c r="L1566" s="13" t="s">
        <v>2738</v>
      </c>
      <c r="M1566" s="13" t="s">
        <v>2848</v>
      </c>
      <c r="N1566" s="34">
        <v>0</v>
      </c>
      <c r="O1566" s="34">
        <v>0</v>
      </c>
      <c r="P1566" s="34">
        <v>0</v>
      </c>
      <c r="Q1566" s="34">
        <v>0</v>
      </c>
      <c r="R1566" s="34">
        <v>0</v>
      </c>
      <c r="S1566" s="34">
        <v>54</v>
      </c>
    </row>
    <row r="1567" spans="1:19" ht="16.5" customHeight="1">
      <c r="A1567" s="23">
        <v>2020</v>
      </c>
      <c r="B1567" s="13" t="s">
        <v>1886</v>
      </c>
      <c r="C1567" s="13" t="s">
        <v>23</v>
      </c>
      <c r="D1567" s="13" t="s">
        <v>206</v>
      </c>
      <c r="E1567" s="13" t="s">
        <v>37</v>
      </c>
      <c r="F1567" s="13" t="s">
        <v>5374</v>
      </c>
      <c r="G1567" s="13" t="s">
        <v>4747</v>
      </c>
      <c r="H1567" s="13" t="s">
        <v>6</v>
      </c>
      <c r="I1567" s="13" t="s">
        <v>2394</v>
      </c>
      <c r="J1567" s="13" t="s">
        <v>5538</v>
      </c>
      <c r="K1567" s="13">
        <v>6</v>
      </c>
      <c r="L1567" s="13" t="s">
        <v>2738</v>
      </c>
      <c r="M1567" s="13" t="s">
        <v>5622</v>
      </c>
      <c r="N1567" s="34">
        <v>0</v>
      </c>
      <c r="O1567" s="34">
        <v>0</v>
      </c>
      <c r="P1567" s="34">
        <v>0</v>
      </c>
      <c r="Q1567" s="34">
        <v>0</v>
      </c>
      <c r="R1567" s="34">
        <v>0</v>
      </c>
      <c r="S1567" s="34">
        <v>55</v>
      </c>
    </row>
    <row r="1568" spans="1:19" ht="16.5" customHeight="1">
      <c r="A1568" s="23">
        <v>2020</v>
      </c>
      <c r="B1568" s="13" t="s">
        <v>1886</v>
      </c>
      <c r="C1568" s="13" t="s">
        <v>23</v>
      </c>
      <c r="D1568" s="13" t="s">
        <v>206</v>
      </c>
      <c r="E1568" s="13" t="s">
        <v>5244</v>
      </c>
      <c r="F1568" s="13" t="s">
        <v>5436</v>
      </c>
      <c r="G1568" s="13" t="s">
        <v>4747</v>
      </c>
      <c r="H1568" s="13" t="s">
        <v>6</v>
      </c>
      <c r="I1568" s="13" t="s">
        <v>2190</v>
      </c>
      <c r="J1568" s="13" t="s">
        <v>2706</v>
      </c>
      <c r="K1568" s="13" t="s">
        <v>2706</v>
      </c>
      <c r="L1568" s="13" t="s">
        <v>2738</v>
      </c>
      <c r="M1568" s="13" t="s">
        <v>5629</v>
      </c>
      <c r="N1568" s="34">
        <v>0</v>
      </c>
      <c r="O1568" s="34">
        <v>0</v>
      </c>
      <c r="P1568" s="34">
        <v>0</v>
      </c>
      <c r="Q1568" s="34">
        <v>0</v>
      </c>
      <c r="R1568" s="34">
        <v>0</v>
      </c>
      <c r="S1568" s="34">
        <v>42</v>
      </c>
    </row>
    <row r="1569" spans="1:19" ht="16.5" customHeight="1">
      <c r="A1569" s="23">
        <v>2020</v>
      </c>
      <c r="B1569" s="13" t="s">
        <v>1886</v>
      </c>
      <c r="C1569" s="13" t="s">
        <v>23</v>
      </c>
      <c r="D1569" s="13" t="s">
        <v>206</v>
      </c>
      <c r="E1569" s="13" t="s">
        <v>38</v>
      </c>
      <c r="F1569" s="13" t="s">
        <v>5394</v>
      </c>
      <c r="G1569" s="13" t="s">
        <v>4747</v>
      </c>
      <c r="H1569" s="13" t="s">
        <v>6</v>
      </c>
      <c r="I1569" s="13" t="s">
        <v>2394</v>
      </c>
      <c r="J1569" s="13" t="s">
        <v>2722</v>
      </c>
      <c r="K1569" s="13">
        <v>8</v>
      </c>
      <c r="L1569" s="13" t="s">
        <v>2738</v>
      </c>
      <c r="M1569" s="13" t="s">
        <v>2828</v>
      </c>
      <c r="N1569" s="34">
        <v>0</v>
      </c>
      <c r="O1569" s="34">
        <v>0</v>
      </c>
      <c r="P1569" s="34">
        <v>0</v>
      </c>
      <c r="Q1569" s="34">
        <v>0</v>
      </c>
      <c r="R1569" s="34">
        <v>0</v>
      </c>
      <c r="S1569" s="34">
        <v>46</v>
      </c>
    </row>
    <row r="1570" spans="1:19" ht="16.5" customHeight="1">
      <c r="A1570" s="23">
        <v>2020</v>
      </c>
      <c r="B1570" s="13" t="s">
        <v>1886</v>
      </c>
      <c r="C1570" s="13" t="s">
        <v>23</v>
      </c>
      <c r="D1570" s="13" t="s">
        <v>206</v>
      </c>
      <c r="E1570" s="13" t="s">
        <v>39</v>
      </c>
      <c r="F1570" s="13" t="s">
        <v>5395</v>
      </c>
      <c r="G1570" s="13" t="s">
        <v>4747</v>
      </c>
      <c r="H1570" s="13" t="s">
        <v>6</v>
      </c>
      <c r="I1570" s="13" t="s">
        <v>2190</v>
      </c>
      <c r="J1570" s="13" t="s">
        <v>2706</v>
      </c>
      <c r="K1570" s="13" t="s">
        <v>2706</v>
      </c>
      <c r="L1570" s="13" t="s">
        <v>2738</v>
      </c>
      <c r="M1570" s="13" t="s">
        <v>2827</v>
      </c>
      <c r="N1570" s="34">
        <v>0</v>
      </c>
      <c r="O1570" s="34">
        <v>0</v>
      </c>
      <c r="P1570" s="34">
        <v>0</v>
      </c>
      <c r="Q1570" s="34">
        <v>0</v>
      </c>
      <c r="R1570" s="34">
        <v>0</v>
      </c>
      <c r="S1570" s="34">
        <v>57</v>
      </c>
    </row>
    <row r="1571" spans="1:19" ht="16.5" customHeight="1">
      <c r="A1571" s="23">
        <v>2020</v>
      </c>
      <c r="B1571" s="13" t="s">
        <v>1886</v>
      </c>
      <c r="C1571" s="13" t="s">
        <v>23</v>
      </c>
      <c r="D1571" s="13" t="s">
        <v>206</v>
      </c>
      <c r="E1571" s="13" t="s">
        <v>3885</v>
      </c>
      <c r="F1571" s="13" t="s">
        <v>5399</v>
      </c>
      <c r="G1571" s="13" t="s">
        <v>4747</v>
      </c>
      <c r="H1571" s="13" t="s">
        <v>6</v>
      </c>
      <c r="I1571" s="13" t="s">
        <v>2190</v>
      </c>
      <c r="J1571" s="13" t="s">
        <v>2706</v>
      </c>
      <c r="K1571" s="13" t="s">
        <v>2706</v>
      </c>
      <c r="L1571" s="13" t="s">
        <v>2738</v>
      </c>
      <c r="M1571" s="13" t="s">
        <v>5565</v>
      </c>
      <c r="N1571" s="34">
        <v>0</v>
      </c>
      <c r="O1571" s="34">
        <v>0</v>
      </c>
      <c r="P1571" s="34">
        <v>0</v>
      </c>
      <c r="Q1571" s="34">
        <v>0</v>
      </c>
      <c r="R1571" s="34">
        <v>0</v>
      </c>
      <c r="S1571" s="34">
        <v>42</v>
      </c>
    </row>
    <row r="1572" spans="1:19" ht="16.5" customHeight="1">
      <c r="A1572" s="23">
        <v>2020</v>
      </c>
      <c r="B1572" s="13" t="s">
        <v>1886</v>
      </c>
      <c r="C1572" s="13" t="s">
        <v>23</v>
      </c>
      <c r="D1572" s="13" t="s">
        <v>206</v>
      </c>
      <c r="E1572" s="13" t="s">
        <v>1875</v>
      </c>
      <c r="F1572" s="13" t="s">
        <v>5474</v>
      </c>
      <c r="G1572" s="13" t="s">
        <v>4747</v>
      </c>
      <c r="H1572" s="13" t="s">
        <v>6</v>
      </c>
      <c r="I1572" s="13" t="s">
        <v>2190</v>
      </c>
      <c r="J1572" s="13" t="s">
        <v>2706</v>
      </c>
      <c r="K1572" s="13" t="s">
        <v>2706</v>
      </c>
      <c r="L1572" s="13" t="s">
        <v>2738</v>
      </c>
      <c r="M1572" s="13" t="s">
        <v>2818</v>
      </c>
      <c r="N1572" s="34">
        <v>0</v>
      </c>
      <c r="O1572" s="34">
        <v>0</v>
      </c>
      <c r="P1572" s="34">
        <v>0</v>
      </c>
      <c r="Q1572" s="34">
        <v>0</v>
      </c>
      <c r="R1572" s="34">
        <v>0</v>
      </c>
      <c r="S1572" s="34">
        <v>49</v>
      </c>
    </row>
    <row r="1573" spans="1:19" ht="16.5" customHeight="1">
      <c r="A1573" s="23">
        <v>2020</v>
      </c>
      <c r="B1573" s="13" t="s">
        <v>1886</v>
      </c>
      <c r="C1573" s="13" t="s">
        <v>23</v>
      </c>
      <c r="D1573" s="13" t="s">
        <v>6702</v>
      </c>
      <c r="E1573" s="13" t="s">
        <v>1453</v>
      </c>
      <c r="F1573" s="13" t="s">
        <v>5257</v>
      </c>
      <c r="G1573" s="13" t="s">
        <v>4747</v>
      </c>
      <c r="H1573" s="13" t="s">
        <v>6</v>
      </c>
      <c r="I1573" s="13" t="s">
        <v>2394</v>
      </c>
      <c r="J1573" s="13" t="s">
        <v>2707</v>
      </c>
      <c r="K1573" s="13">
        <v>6</v>
      </c>
      <c r="L1573" s="13" t="s">
        <v>2738</v>
      </c>
      <c r="M1573" s="13" t="s">
        <v>2924</v>
      </c>
      <c r="N1573" s="34">
        <v>104</v>
      </c>
      <c r="O1573" s="34">
        <v>24</v>
      </c>
      <c r="P1573" s="34">
        <v>16</v>
      </c>
      <c r="Q1573" s="34">
        <v>40</v>
      </c>
      <c r="R1573" s="34">
        <v>16</v>
      </c>
      <c r="S1573" s="34">
        <v>0</v>
      </c>
    </row>
    <row r="1574" spans="1:19" ht="16.5" customHeight="1">
      <c r="A1574" s="23">
        <v>2020</v>
      </c>
      <c r="B1574" s="13" t="s">
        <v>1886</v>
      </c>
      <c r="C1574" s="13" t="s">
        <v>23</v>
      </c>
      <c r="D1574" s="13" t="s">
        <v>6702</v>
      </c>
      <c r="E1574" s="13" t="s">
        <v>1460</v>
      </c>
      <c r="F1574" s="13" t="s">
        <v>5456</v>
      </c>
      <c r="G1574" s="13" t="s">
        <v>4747</v>
      </c>
      <c r="H1574" s="13" t="s">
        <v>6</v>
      </c>
      <c r="I1574" s="13" t="s">
        <v>2394</v>
      </c>
      <c r="J1574" s="13" t="s">
        <v>2976</v>
      </c>
      <c r="K1574" s="13">
        <v>4</v>
      </c>
      <c r="L1574" s="13" t="s">
        <v>2738</v>
      </c>
      <c r="M1574" s="13" t="s">
        <v>2914</v>
      </c>
      <c r="N1574" s="34">
        <v>112</v>
      </c>
      <c r="O1574" s="34">
        <v>20</v>
      </c>
      <c r="P1574" s="34">
        <v>12</v>
      </c>
      <c r="Q1574" s="34">
        <v>32</v>
      </c>
      <c r="R1574" s="34">
        <v>16</v>
      </c>
      <c r="S1574" s="34">
        <v>0</v>
      </c>
    </row>
    <row r="1575" spans="1:19" ht="16.5" customHeight="1">
      <c r="A1575" s="23">
        <v>2020</v>
      </c>
      <c r="B1575" s="13" t="s">
        <v>1886</v>
      </c>
      <c r="C1575" s="13" t="s">
        <v>23</v>
      </c>
      <c r="D1575" s="13" t="s">
        <v>6702</v>
      </c>
      <c r="E1575" s="13" t="s">
        <v>1464</v>
      </c>
      <c r="F1575" s="13" t="s">
        <v>5284</v>
      </c>
      <c r="G1575" s="13" t="s">
        <v>4747</v>
      </c>
      <c r="H1575" s="13" t="s">
        <v>6</v>
      </c>
      <c r="I1575" s="13" t="s">
        <v>2394</v>
      </c>
      <c r="J1575" s="13" t="s">
        <v>2943</v>
      </c>
      <c r="K1575" s="13">
        <v>8</v>
      </c>
      <c r="L1575" s="13" t="s">
        <v>2738</v>
      </c>
      <c r="M1575" s="13" t="s">
        <v>2901</v>
      </c>
      <c r="N1575" s="34">
        <v>112</v>
      </c>
      <c r="O1575" s="34">
        <v>16</v>
      </c>
      <c r="P1575" s="34">
        <v>16</v>
      </c>
      <c r="Q1575" s="34">
        <v>32</v>
      </c>
      <c r="R1575" s="34">
        <v>16</v>
      </c>
      <c r="S1575" s="34">
        <v>0</v>
      </c>
    </row>
    <row r="1576" spans="1:19" ht="16.5" customHeight="1">
      <c r="A1576" s="23">
        <v>2020</v>
      </c>
      <c r="B1576" s="13" t="s">
        <v>1886</v>
      </c>
      <c r="C1576" s="13" t="s">
        <v>23</v>
      </c>
      <c r="D1576" s="13" t="s">
        <v>6702</v>
      </c>
      <c r="E1576" s="13" t="s">
        <v>3873</v>
      </c>
      <c r="F1576" s="13" t="s">
        <v>5359</v>
      </c>
      <c r="G1576" s="13" t="s">
        <v>4747</v>
      </c>
      <c r="H1576" s="13" t="s">
        <v>6</v>
      </c>
      <c r="I1576" s="13" t="s">
        <v>2190</v>
      </c>
      <c r="J1576" s="13" t="s">
        <v>2706</v>
      </c>
      <c r="K1576" s="13" t="s">
        <v>2706</v>
      </c>
      <c r="L1576" s="13" t="s">
        <v>2738</v>
      </c>
      <c r="M1576" s="13" t="s">
        <v>5566</v>
      </c>
      <c r="N1576" s="34">
        <v>104</v>
      </c>
      <c r="O1576" s="34">
        <v>12</v>
      </c>
      <c r="P1576" s="34">
        <v>12</v>
      </c>
      <c r="Q1576" s="34">
        <v>24</v>
      </c>
      <c r="R1576" s="34">
        <v>12</v>
      </c>
      <c r="S1576" s="34">
        <v>0</v>
      </c>
    </row>
    <row r="1577" spans="1:19" ht="16.5" customHeight="1">
      <c r="A1577" s="23">
        <v>2020</v>
      </c>
      <c r="B1577" s="13" t="s">
        <v>1886</v>
      </c>
      <c r="C1577" s="13" t="s">
        <v>41</v>
      </c>
      <c r="D1577" s="13" t="s">
        <v>207</v>
      </c>
      <c r="E1577" s="13" t="s">
        <v>59</v>
      </c>
      <c r="F1577" s="13" t="s">
        <v>5272</v>
      </c>
      <c r="G1577" s="13" t="s">
        <v>4747</v>
      </c>
      <c r="H1577" s="13" t="s">
        <v>6</v>
      </c>
      <c r="I1577" s="13" t="s">
        <v>2931</v>
      </c>
      <c r="J1577" s="13" t="s">
        <v>2706</v>
      </c>
      <c r="K1577" s="13" t="s">
        <v>2706</v>
      </c>
      <c r="L1577" s="13" t="s">
        <v>2738</v>
      </c>
      <c r="M1577" s="13" t="s">
        <v>2911</v>
      </c>
      <c r="N1577" s="34">
        <v>0</v>
      </c>
      <c r="O1577" s="34">
        <v>0</v>
      </c>
      <c r="P1577" s="34">
        <v>0</v>
      </c>
      <c r="Q1577" s="34">
        <v>0</v>
      </c>
      <c r="R1577" s="34">
        <v>0</v>
      </c>
      <c r="S1577" s="34">
        <v>97</v>
      </c>
    </row>
    <row r="1578" spans="1:19" ht="16.5" customHeight="1">
      <c r="A1578" s="23">
        <v>2020</v>
      </c>
      <c r="B1578" s="13" t="s">
        <v>1886</v>
      </c>
      <c r="C1578" s="13" t="s">
        <v>41</v>
      </c>
      <c r="D1578" s="13" t="s">
        <v>205</v>
      </c>
      <c r="E1578" s="13" t="s">
        <v>42</v>
      </c>
      <c r="F1578" s="13" t="s">
        <v>5297</v>
      </c>
      <c r="G1578" s="13" t="s">
        <v>4747</v>
      </c>
      <c r="H1578" s="13" t="s">
        <v>6</v>
      </c>
      <c r="I1578" s="13" t="s">
        <v>2190</v>
      </c>
      <c r="J1578" s="13" t="s">
        <v>2706</v>
      </c>
      <c r="K1578" s="13" t="s">
        <v>2706</v>
      </c>
      <c r="L1578" s="13" t="s">
        <v>2738</v>
      </c>
      <c r="M1578" s="13" t="s">
        <v>2896</v>
      </c>
      <c r="N1578" s="34">
        <v>0</v>
      </c>
      <c r="O1578" s="34">
        <v>0</v>
      </c>
      <c r="P1578" s="34">
        <v>0</v>
      </c>
      <c r="Q1578" s="34">
        <v>0</v>
      </c>
      <c r="R1578" s="34">
        <v>0</v>
      </c>
      <c r="S1578" s="34">
        <v>28</v>
      </c>
    </row>
    <row r="1579" spans="1:19" ht="16.5" customHeight="1">
      <c r="A1579" s="23">
        <v>2020</v>
      </c>
      <c r="B1579" s="13" t="s">
        <v>1886</v>
      </c>
      <c r="C1579" s="13" t="s">
        <v>41</v>
      </c>
      <c r="D1579" s="13" t="s">
        <v>205</v>
      </c>
      <c r="E1579" s="13" t="s">
        <v>43</v>
      </c>
      <c r="F1579" s="13" t="s">
        <v>5298</v>
      </c>
      <c r="G1579" s="13" t="s">
        <v>4747</v>
      </c>
      <c r="H1579" s="13" t="s">
        <v>6</v>
      </c>
      <c r="I1579" s="13" t="s">
        <v>2190</v>
      </c>
      <c r="J1579" s="13" t="s">
        <v>2706</v>
      </c>
      <c r="K1579" s="13" t="s">
        <v>2706</v>
      </c>
      <c r="L1579" s="13" t="s">
        <v>2738</v>
      </c>
      <c r="M1579" s="13" t="s">
        <v>2895</v>
      </c>
      <c r="N1579" s="34">
        <v>0</v>
      </c>
      <c r="O1579" s="34">
        <v>0</v>
      </c>
      <c r="P1579" s="34">
        <v>0</v>
      </c>
      <c r="Q1579" s="34">
        <v>0</v>
      </c>
      <c r="R1579" s="34">
        <v>0</v>
      </c>
      <c r="S1579" s="34">
        <v>30</v>
      </c>
    </row>
    <row r="1580" spans="1:19" ht="16.5" customHeight="1">
      <c r="A1580" s="23">
        <v>2020</v>
      </c>
      <c r="B1580" s="13" t="s">
        <v>1886</v>
      </c>
      <c r="C1580" s="13" t="s">
        <v>41</v>
      </c>
      <c r="D1580" s="13" t="s">
        <v>205</v>
      </c>
      <c r="E1580" s="13" t="s">
        <v>44</v>
      </c>
      <c r="F1580" s="13" t="s">
        <v>5299</v>
      </c>
      <c r="G1580" s="13" t="s">
        <v>4747</v>
      </c>
      <c r="H1580" s="13" t="s">
        <v>6</v>
      </c>
      <c r="I1580" s="13" t="s">
        <v>2190</v>
      </c>
      <c r="J1580" s="13" t="s">
        <v>2706</v>
      </c>
      <c r="K1580" s="13" t="s">
        <v>2706</v>
      </c>
      <c r="L1580" s="13" t="s">
        <v>2738</v>
      </c>
      <c r="M1580" s="13" t="s">
        <v>5649</v>
      </c>
      <c r="N1580" s="34">
        <v>0</v>
      </c>
      <c r="O1580" s="34">
        <v>0</v>
      </c>
      <c r="P1580" s="34">
        <v>0</v>
      </c>
      <c r="Q1580" s="34">
        <v>0</v>
      </c>
      <c r="R1580" s="34">
        <v>0</v>
      </c>
      <c r="S1580" s="34">
        <v>30</v>
      </c>
    </row>
    <row r="1581" spans="1:19" ht="16.5" customHeight="1">
      <c r="A1581" s="23">
        <v>2020</v>
      </c>
      <c r="B1581" s="13" t="s">
        <v>1886</v>
      </c>
      <c r="C1581" s="13" t="s">
        <v>41</v>
      </c>
      <c r="D1581" s="13" t="s">
        <v>205</v>
      </c>
      <c r="E1581" s="13" t="s">
        <v>2637</v>
      </c>
      <c r="F1581" s="13" t="s">
        <v>5462</v>
      </c>
      <c r="G1581" s="13" t="s">
        <v>2391</v>
      </c>
      <c r="H1581" s="13" t="s">
        <v>6</v>
      </c>
      <c r="I1581" s="13" t="s">
        <v>2190</v>
      </c>
      <c r="J1581" s="13" t="s">
        <v>2706</v>
      </c>
      <c r="K1581" s="13" t="s">
        <v>2706</v>
      </c>
      <c r="L1581" s="13" t="s">
        <v>2738</v>
      </c>
      <c r="M1581" s="13" t="s">
        <v>4133</v>
      </c>
      <c r="N1581" s="34">
        <v>0</v>
      </c>
      <c r="O1581" s="34">
        <v>0</v>
      </c>
      <c r="P1581" s="34">
        <v>0</v>
      </c>
      <c r="Q1581" s="34">
        <v>0</v>
      </c>
      <c r="R1581" s="34">
        <v>0</v>
      </c>
      <c r="S1581" s="34">
        <v>29</v>
      </c>
    </row>
    <row r="1582" spans="1:19" ht="16.5" customHeight="1">
      <c r="A1582" s="23">
        <v>2020</v>
      </c>
      <c r="B1582" s="13" t="s">
        <v>1886</v>
      </c>
      <c r="C1582" s="13" t="s">
        <v>41</v>
      </c>
      <c r="D1582" s="13" t="s">
        <v>205</v>
      </c>
      <c r="E1582" s="13" t="s">
        <v>45</v>
      </c>
      <c r="F1582" s="13" t="s">
        <v>5300</v>
      </c>
      <c r="G1582" s="13" t="s">
        <v>4747</v>
      </c>
      <c r="H1582" s="13" t="s">
        <v>6</v>
      </c>
      <c r="I1582" s="13" t="s">
        <v>2190</v>
      </c>
      <c r="J1582" s="13" t="s">
        <v>2706</v>
      </c>
      <c r="K1582" s="13" t="s">
        <v>2706</v>
      </c>
      <c r="L1582" s="13" t="s">
        <v>2738</v>
      </c>
      <c r="M1582" s="13" t="s">
        <v>5567</v>
      </c>
      <c r="N1582" s="34">
        <v>0</v>
      </c>
      <c r="O1582" s="34">
        <v>0</v>
      </c>
      <c r="P1582" s="34">
        <v>0</v>
      </c>
      <c r="Q1582" s="34">
        <v>0</v>
      </c>
      <c r="R1582" s="34">
        <v>0</v>
      </c>
      <c r="S1582" s="34">
        <v>29</v>
      </c>
    </row>
    <row r="1583" spans="1:19" ht="16.5" customHeight="1">
      <c r="A1583" s="23">
        <v>2020</v>
      </c>
      <c r="B1583" s="13" t="s">
        <v>1886</v>
      </c>
      <c r="C1583" s="13" t="s">
        <v>41</v>
      </c>
      <c r="D1583" s="13" t="s">
        <v>205</v>
      </c>
      <c r="E1583" s="13" t="s">
        <v>46</v>
      </c>
      <c r="F1583" s="13" t="s">
        <v>5301</v>
      </c>
      <c r="G1583" s="13" t="s">
        <v>4747</v>
      </c>
      <c r="H1583" s="13" t="s">
        <v>6</v>
      </c>
      <c r="I1583" s="13" t="s">
        <v>2190</v>
      </c>
      <c r="J1583" s="13" t="s">
        <v>2706</v>
      </c>
      <c r="K1583" s="13" t="s">
        <v>2706</v>
      </c>
      <c r="L1583" s="13" t="s">
        <v>2738</v>
      </c>
      <c r="M1583" s="13" t="s">
        <v>2894</v>
      </c>
      <c r="N1583" s="34">
        <v>0</v>
      </c>
      <c r="O1583" s="34">
        <v>0</v>
      </c>
      <c r="P1583" s="34">
        <v>0</v>
      </c>
      <c r="Q1583" s="34">
        <v>0</v>
      </c>
      <c r="R1583" s="34">
        <v>0</v>
      </c>
      <c r="S1583" s="34">
        <v>27</v>
      </c>
    </row>
    <row r="1584" spans="1:19" ht="16.5" customHeight="1">
      <c r="A1584" s="23">
        <v>2020</v>
      </c>
      <c r="B1584" s="13" t="s">
        <v>1886</v>
      </c>
      <c r="C1584" s="13" t="s">
        <v>41</v>
      </c>
      <c r="D1584" s="13" t="s">
        <v>205</v>
      </c>
      <c r="E1584" s="13" t="s">
        <v>47</v>
      </c>
      <c r="F1584" s="13" t="s">
        <v>5302</v>
      </c>
      <c r="G1584" s="13" t="s">
        <v>4747</v>
      </c>
      <c r="H1584" s="13" t="s">
        <v>6</v>
      </c>
      <c r="I1584" s="13" t="s">
        <v>2190</v>
      </c>
      <c r="J1584" s="13" t="s">
        <v>2706</v>
      </c>
      <c r="K1584" s="13" t="s">
        <v>2706</v>
      </c>
      <c r="L1584" s="13" t="s">
        <v>2738</v>
      </c>
      <c r="M1584" s="13" t="s">
        <v>2893</v>
      </c>
      <c r="N1584" s="34">
        <v>0</v>
      </c>
      <c r="O1584" s="34">
        <v>0</v>
      </c>
      <c r="P1584" s="34">
        <v>0</v>
      </c>
      <c r="Q1584" s="34">
        <v>0</v>
      </c>
      <c r="R1584" s="34">
        <v>0</v>
      </c>
      <c r="S1584" s="34">
        <v>25</v>
      </c>
    </row>
    <row r="1585" spans="1:19" ht="16.5" customHeight="1">
      <c r="A1585" s="23">
        <v>2020</v>
      </c>
      <c r="B1585" s="13" t="s">
        <v>1886</v>
      </c>
      <c r="C1585" s="13" t="s">
        <v>41</v>
      </c>
      <c r="D1585" s="13" t="s">
        <v>205</v>
      </c>
      <c r="E1585" s="13" t="s">
        <v>47</v>
      </c>
      <c r="F1585" s="13" t="s">
        <v>5478</v>
      </c>
      <c r="G1585" s="13" t="s">
        <v>3868</v>
      </c>
      <c r="H1585" s="13" t="s">
        <v>6</v>
      </c>
      <c r="I1585" s="13" t="s">
        <v>2190</v>
      </c>
      <c r="J1585" s="13" t="s">
        <v>2706</v>
      </c>
      <c r="K1585" s="13" t="s">
        <v>2706</v>
      </c>
      <c r="L1585" s="13" t="s">
        <v>2738</v>
      </c>
      <c r="M1585" s="13" t="s">
        <v>2861</v>
      </c>
      <c r="N1585" s="34">
        <v>0</v>
      </c>
      <c r="O1585" s="34">
        <v>0</v>
      </c>
      <c r="P1585" s="34">
        <v>0</v>
      </c>
      <c r="Q1585" s="34">
        <v>0</v>
      </c>
      <c r="R1585" s="34">
        <v>0</v>
      </c>
      <c r="S1585" s="34">
        <v>30</v>
      </c>
    </row>
    <row r="1586" spans="1:19" ht="16.5" customHeight="1">
      <c r="A1586" s="23">
        <v>2020</v>
      </c>
      <c r="B1586" s="13" t="s">
        <v>1886</v>
      </c>
      <c r="C1586" s="13" t="s">
        <v>41</v>
      </c>
      <c r="D1586" s="13" t="s">
        <v>205</v>
      </c>
      <c r="E1586" s="13" t="s">
        <v>48</v>
      </c>
      <c r="F1586" s="13" t="s">
        <v>5303</v>
      </c>
      <c r="G1586" s="13" t="s">
        <v>4747</v>
      </c>
      <c r="H1586" s="13" t="s">
        <v>6</v>
      </c>
      <c r="I1586" s="13" t="s">
        <v>2190</v>
      </c>
      <c r="J1586" s="13" t="s">
        <v>2706</v>
      </c>
      <c r="K1586" s="13" t="s">
        <v>2706</v>
      </c>
      <c r="L1586" s="13" t="s">
        <v>2738</v>
      </c>
      <c r="M1586" s="13" t="s">
        <v>2892</v>
      </c>
      <c r="N1586" s="34">
        <v>0</v>
      </c>
      <c r="O1586" s="34">
        <v>0</v>
      </c>
      <c r="P1586" s="34">
        <v>0</v>
      </c>
      <c r="Q1586" s="34">
        <v>0</v>
      </c>
      <c r="R1586" s="34">
        <v>0</v>
      </c>
      <c r="S1586" s="34">
        <v>25</v>
      </c>
    </row>
    <row r="1587" spans="1:19" ht="16.5" customHeight="1">
      <c r="A1587" s="23">
        <v>2020</v>
      </c>
      <c r="B1587" s="13" t="s">
        <v>1886</v>
      </c>
      <c r="C1587" s="13" t="s">
        <v>41</v>
      </c>
      <c r="D1587" s="13" t="s">
        <v>205</v>
      </c>
      <c r="E1587" s="13" t="s">
        <v>49</v>
      </c>
      <c r="F1587" s="13">
        <v>20534</v>
      </c>
      <c r="G1587" s="13" t="s">
        <v>4747</v>
      </c>
      <c r="H1587" s="13" t="s">
        <v>6</v>
      </c>
      <c r="I1587" s="13" t="s">
        <v>2190</v>
      </c>
      <c r="J1587" s="13" t="s">
        <v>2706</v>
      </c>
      <c r="K1587" s="13" t="s">
        <v>2706</v>
      </c>
      <c r="L1587" s="13" t="s">
        <v>2738</v>
      </c>
      <c r="M1587" s="13" t="s">
        <v>5568</v>
      </c>
      <c r="N1587" s="34">
        <v>0</v>
      </c>
      <c r="O1587" s="34">
        <v>0</v>
      </c>
      <c r="P1587" s="34">
        <v>0</v>
      </c>
      <c r="Q1587" s="34">
        <v>0</v>
      </c>
      <c r="R1587" s="34">
        <v>0</v>
      </c>
      <c r="S1587" s="34">
        <v>24</v>
      </c>
    </row>
    <row r="1588" spans="1:19" ht="16.5" customHeight="1">
      <c r="A1588" s="23">
        <v>2020</v>
      </c>
      <c r="B1588" s="13" t="s">
        <v>1886</v>
      </c>
      <c r="C1588" s="13" t="s">
        <v>41</v>
      </c>
      <c r="D1588" s="13" t="s">
        <v>205</v>
      </c>
      <c r="E1588" s="13" t="s">
        <v>50</v>
      </c>
      <c r="F1588" s="13" t="s">
        <v>5304</v>
      </c>
      <c r="G1588" s="13" t="s">
        <v>4747</v>
      </c>
      <c r="H1588" s="13" t="s">
        <v>6</v>
      </c>
      <c r="I1588" s="13" t="s">
        <v>2190</v>
      </c>
      <c r="J1588" s="13" t="s">
        <v>2706</v>
      </c>
      <c r="K1588" s="13" t="s">
        <v>2706</v>
      </c>
      <c r="L1588" s="13" t="s">
        <v>2738</v>
      </c>
      <c r="M1588" s="13" t="s">
        <v>2890</v>
      </c>
      <c r="N1588" s="34">
        <v>0</v>
      </c>
      <c r="O1588" s="34">
        <v>0</v>
      </c>
      <c r="P1588" s="34">
        <v>0</v>
      </c>
      <c r="Q1588" s="34">
        <v>0</v>
      </c>
      <c r="R1588" s="34">
        <v>0</v>
      </c>
      <c r="S1588" s="34">
        <v>27</v>
      </c>
    </row>
    <row r="1589" spans="1:19" ht="16.5" customHeight="1">
      <c r="A1589" s="23">
        <v>2020</v>
      </c>
      <c r="B1589" s="13" t="s">
        <v>1886</v>
      </c>
      <c r="C1589" s="13" t="s">
        <v>41</v>
      </c>
      <c r="D1589" s="13" t="s">
        <v>205</v>
      </c>
      <c r="E1589" s="13" t="s">
        <v>52</v>
      </c>
      <c r="F1589" s="13" t="s">
        <v>5305</v>
      </c>
      <c r="G1589" s="13" t="s">
        <v>4747</v>
      </c>
      <c r="H1589" s="13" t="s">
        <v>6</v>
      </c>
      <c r="I1589" s="13" t="s">
        <v>2190</v>
      </c>
      <c r="J1589" s="13" t="s">
        <v>2706</v>
      </c>
      <c r="K1589" s="13" t="s">
        <v>2706</v>
      </c>
      <c r="L1589" s="13" t="s">
        <v>2738</v>
      </c>
      <c r="M1589" s="13" t="s">
        <v>2889</v>
      </c>
      <c r="N1589" s="34">
        <v>0</v>
      </c>
      <c r="O1589" s="34">
        <v>0</v>
      </c>
      <c r="P1589" s="34">
        <v>0</v>
      </c>
      <c r="Q1589" s="34">
        <v>0</v>
      </c>
      <c r="R1589" s="34">
        <v>0</v>
      </c>
      <c r="S1589" s="34">
        <v>30</v>
      </c>
    </row>
    <row r="1590" spans="1:19" ht="16.5" customHeight="1">
      <c r="A1590" s="23">
        <v>2020</v>
      </c>
      <c r="B1590" s="13" t="s">
        <v>1886</v>
      </c>
      <c r="C1590" s="13" t="s">
        <v>41</v>
      </c>
      <c r="D1590" s="13" t="s">
        <v>205</v>
      </c>
      <c r="E1590" s="13" t="s">
        <v>53</v>
      </c>
      <c r="F1590" s="13" t="s">
        <v>5306</v>
      </c>
      <c r="G1590" s="13" t="s">
        <v>4747</v>
      </c>
      <c r="H1590" s="13" t="s">
        <v>6</v>
      </c>
      <c r="I1590" s="13" t="s">
        <v>2190</v>
      </c>
      <c r="J1590" s="13" t="s">
        <v>2706</v>
      </c>
      <c r="K1590" s="13" t="s">
        <v>2706</v>
      </c>
      <c r="L1590" s="13" t="s">
        <v>2738</v>
      </c>
      <c r="M1590" s="13" t="s">
        <v>2888</v>
      </c>
      <c r="N1590" s="34">
        <v>0</v>
      </c>
      <c r="O1590" s="34">
        <v>0</v>
      </c>
      <c r="P1590" s="34">
        <v>0</v>
      </c>
      <c r="Q1590" s="34">
        <v>0</v>
      </c>
      <c r="R1590" s="34">
        <v>0</v>
      </c>
      <c r="S1590" s="34">
        <v>30</v>
      </c>
    </row>
    <row r="1591" spans="1:19" ht="16.5" customHeight="1">
      <c r="A1591" s="23">
        <v>2020</v>
      </c>
      <c r="B1591" s="13" t="s">
        <v>1886</v>
      </c>
      <c r="C1591" s="13" t="s">
        <v>41</v>
      </c>
      <c r="D1591" s="13" t="s">
        <v>205</v>
      </c>
      <c r="E1591" s="13" t="s">
        <v>54</v>
      </c>
      <c r="F1591" s="13" t="s">
        <v>5482</v>
      </c>
      <c r="G1591" s="13" t="s">
        <v>4747</v>
      </c>
      <c r="H1591" s="13" t="s">
        <v>6</v>
      </c>
      <c r="I1591" s="13" t="s">
        <v>2190</v>
      </c>
      <c r="J1591" s="13" t="s">
        <v>2706</v>
      </c>
      <c r="K1591" s="13" t="s">
        <v>2706</v>
      </c>
      <c r="L1591" s="13" t="s">
        <v>2738</v>
      </c>
      <c r="M1591" s="13" t="s">
        <v>2887</v>
      </c>
      <c r="N1591" s="34">
        <v>0</v>
      </c>
      <c r="O1591" s="34">
        <v>0</v>
      </c>
      <c r="P1591" s="34">
        <v>0</v>
      </c>
      <c r="Q1591" s="34">
        <v>0</v>
      </c>
      <c r="R1591" s="34">
        <v>0</v>
      </c>
      <c r="S1591" s="34">
        <v>25</v>
      </c>
    </row>
    <row r="1592" spans="1:19" ht="16.5" customHeight="1">
      <c r="A1592" s="23">
        <v>2020</v>
      </c>
      <c r="B1592" s="13" t="s">
        <v>1886</v>
      </c>
      <c r="C1592" s="13" t="s">
        <v>41</v>
      </c>
      <c r="D1592" s="13" t="s">
        <v>205</v>
      </c>
      <c r="E1592" s="13" t="s">
        <v>54</v>
      </c>
      <c r="F1592" s="13" t="s">
        <v>5307</v>
      </c>
      <c r="G1592" s="13" t="s">
        <v>3895</v>
      </c>
      <c r="H1592" s="13" t="s">
        <v>6</v>
      </c>
      <c r="I1592" s="13" t="s">
        <v>2190</v>
      </c>
      <c r="J1592" s="13" t="s">
        <v>2706</v>
      </c>
      <c r="K1592" s="13" t="s">
        <v>2706</v>
      </c>
      <c r="L1592" s="13" t="s">
        <v>2738</v>
      </c>
      <c r="M1592" s="13" t="s">
        <v>5569</v>
      </c>
      <c r="N1592" s="34">
        <v>0</v>
      </c>
      <c r="O1592" s="34">
        <v>0</v>
      </c>
      <c r="P1592" s="34">
        <v>0</v>
      </c>
      <c r="Q1592" s="34">
        <v>0</v>
      </c>
      <c r="R1592" s="34">
        <v>0</v>
      </c>
      <c r="S1592" s="34">
        <v>25</v>
      </c>
    </row>
    <row r="1593" spans="1:19" ht="16.5" customHeight="1">
      <c r="A1593" s="23">
        <v>2020</v>
      </c>
      <c r="B1593" s="13" t="s">
        <v>1886</v>
      </c>
      <c r="C1593" s="13" t="s">
        <v>41</v>
      </c>
      <c r="D1593" s="13" t="s">
        <v>206</v>
      </c>
      <c r="E1593" s="13" t="s">
        <v>55</v>
      </c>
      <c r="F1593" s="13" t="s">
        <v>5386</v>
      </c>
      <c r="G1593" s="13" t="s">
        <v>4747</v>
      </c>
      <c r="H1593" s="13" t="s">
        <v>6</v>
      </c>
      <c r="I1593" s="13" t="s">
        <v>2190</v>
      </c>
      <c r="J1593" s="13" t="s">
        <v>2706</v>
      </c>
      <c r="K1593" s="13" t="s">
        <v>2706</v>
      </c>
      <c r="L1593" s="13" t="s">
        <v>2738</v>
      </c>
      <c r="M1593" s="13" t="s">
        <v>2836</v>
      </c>
      <c r="N1593" s="34">
        <v>0</v>
      </c>
      <c r="O1593" s="34">
        <v>0</v>
      </c>
      <c r="P1593" s="34">
        <v>0</v>
      </c>
      <c r="Q1593" s="34">
        <v>0</v>
      </c>
      <c r="R1593" s="34">
        <v>0</v>
      </c>
      <c r="S1593" s="34">
        <v>50</v>
      </c>
    </row>
    <row r="1594" spans="1:19" ht="16.5" customHeight="1">
      <c r="A1594" s="23">
        <v>2020</v>
      </c>
      <c r="B1594" s="13" t="s">
        <v>1886</v>
      </c>
      <c r="C1594" s="13" t="s">
        <v>41</v>
      </c>
      <c r="D1594" s="13" t="s">
        <v>206</v>
      </c>
      <c r="E1594" s="13" t="s">
        <v>56</v>
      </c>
      <c r="F1594" s="13" t="s">
        <v>5388</v>
      </c>
      <c r="G1594" s="13" t="s">
        <v>4747</v>
      </c>
      <c r="H1594" s="13" t="s">
        <v>6</v>
      </c>
      <c r="I1594" s="13" t="s">
        <v>2190</v>
      </c>
      <c r="J1594" s="13" t="s">
        <v>2706</v>
      </c>
      <c r="K1594" s="13" t="s">
        <v>2706</v>
      </c>
      <c r="L1594" s="13" t="s">
        <v>2738</v>
      </c>
      <c r="M1594" s="13" t="s">
        <v>2834</v>
      </c>
      <c r="N1594" s="34">
        <v>0</v>
      </c>
      <c r="O1594" s="34">
        <v>0</v>
      </c>
      <c r="P1594" s="34">
        <v>0</v>
      </c>
      <c r="Q1594" s="34">
        <v>0</v>
      </c>
      <c r="R1594" s="34">
        <v>0</v>
      </c>
      <c r="S1594" s="34">
        <v>60</v>
      </c>
    </row>
    <row r="1595" spans="1:19" ht="16.5" customHeight="1">
      <c r="A1595" s="23">
        <v>2020</v>
      </c>
      <c r="B1595" s="13" t="s">
        <v>1886</v>
      </c>
      <c r="C1595" s="13" t="s">
        <v>41</v>
      </c>
      <c r="D1595" s="13" t="s">
        <v>206</v>
      </c>
      <c r="E1595" s="13" t="s">
        <v>57</v>
      </c>
      <c r="F1595" s="13" t="s">
        <v>5389</v>
      </c>
      <c r="G1595" s="13" t="s">
        <v>4747</v>
      </c>
      <c r="H1595" s="13" t="s">
        <v>6</v>
      </c>
      <c r="I1595" s="13" t="s">
        <v>2931</v>
      </c>
      <c r="J1595" s="13" t="s">
        <v>2706</v>
      </c>
      <c r="K1595" s="13" t="s">
        <v>2706</v>
      </c>
      <c r="L1595" s="13" t="s">
        <v>2738</v>
      </c>
      <c r="M1595" s="13" t="s">
        <v>5570</v>
      </c>
      <c r="N1595" s="34">
        <v>0</v>
      </c>
      <c r="O1595" s="34">
        <v>0</v>
      </c>
      <c r="P1595" s="34">
        <v>0</v>
      </c>
      <c r="Q1595" s="34">
        <v>0</v>
      </c>
      <c r="R1595" s="34">
        <v>0</v>
      </c>
      <c r="S1595" s="34">
        <v>40</v>
      </c>
    </row>
    <row r="1596" spans="1:19" ht="16.5" customHeight="1">
      <c r="A1596" s="23">
        <v>2020</v>
      </c>
      <c r="B1596" s="13" t="s">
        <v>1886</v>
      </c>
      <c r="C1596" s="13" t="s">
        <v>41</v>
      </c>
      <c r="D1596" s="13" t="s">
        <v>206</v>
      </c>
      <c r="E1596" s="13" t="s">
        <v>58</v>
      </c>
      <c r="F1596" s="13" t="s">
        <v>5390</v>
      </c>
      <c r="G1596" s="13" t="s">
        <v>4747</v>
      </c>
      <c r="H1596" s="13" t="s">
        <v>6</v>
      </c>
      <c r="I1596" s="13" t="s">
        <v>2394</v>
      </c>
      <c r="J1596" s="13" t="s">
        <v>5541</v>
      </c>
      <c r="K1596" s="13">
        <v>6</v>
      </c>
      <c r="L1596" s="13" t="s">
        <v>2738</v>
      </c>
      <c r="M1596" s="13" t="s">
        <v>5571</v>
      </c>
      <c r="N1596" s="34">
        <v>0</v>
      </c>
      <c r="O1596" s="34">
        <v>0</v>
      </c>
      <c r="P1596" s="34">
        <v>0</v>
      </c>
      <c r="Q1596" s="34">
        <v>0</v>
      </c>
      <c r="R1596" s="34">
        <v>0</v>
      </c>
      <c r="S1596" s="34">
        <v>60</v>
      </c>
    </row>
    <row r="1597" spans="1:19" ht="16.5" customHeight="1">
      <c r="A1597" s="23">
        <v>2020</v>
      </c>
      <c r="B1597" s="13" t="s">
        <v>1886</v>
      </c>
      <c r="C1597" s="13" t="s">
        <v>41</v>
      </c>
      <c r="D1597" s="13" t="s">
        <v>206</v>
      </c>
      <c r="E1597" s="13" t="s">
        <v>2733</v>
      </c>
      <c r="F1597" s="13" t="s">
        <v>5391</v>
      </c>
      <c r="G1597" s="13" t="s">
        <v>4747</v>
      </c>
      <c r="H1597" s="13" t="s">
        <v>6</v>
      </c>
      <c r="I1597" s="13" t="s">
        <v>2190</v>
      </c>
      <c r="J1597" s="13" t="s">
        <v>2706</v>
      </c>
      <c r="K1597" s="13" t="s">
        <v>2706</v>
      </c>
      <c r="L1597" s="13" t="s">
        <v>2738</v>
      </c>
      <c r="M1597" s="13" t="s">
        <v>2831</v>
      </c>
      <c r="N1597" s="34">
        <v>0</v>
      </c>
      <c r="O1597" s="34">
        <v>0</v>
      </c>
      <c r="P1597" s="34">
        <v>0</v>
      </c>
      <c r="Q1597" s="34">
        <v>0</v>
      </c>
      <c r="R1597" s="34">
        <v>0</v>
      </c>
      <c r="S1597" s="34">
        <v>49</v>
      </c>
    </row>
    <row r="1598" spans="1:19" ht="16.5" customHeight="1">
      <c r="A1598" s="23">
        <v>2020</v>
      </c>
      <c r="B1598" s="13" t="s">
        <v>1886</v>
      </c>
      <c r="C1598" s="13" t="s">
        <v>41</v>
      </c>
      <c r="D1598" s="13" t="s">
        <v>6702</v>
      </c>
      <c r="E1598" s="13" t="s">
        <v>1461</v>
      </c>
      <c r="F1598" s="13" t="s">
        <v>5268</v>
      </c>
      <c r="G1598" s="13" t="s">
        <v>4747</v>
      </c>
      <c r="H1598" s="13" t="s">
        <v>6</v>
      </c>
      <c r="I1598" s="13" t="s">
        <v>2394</v>
      </c>
      <c r="J1598" s="13" t="s">
        <v>2944</v>
      </c>
      <c r="K1598" s="13">
        <v>8</v>
      </c>
      <c r="L1598" s="13" t="s">
        <v>2738</v>
      </c>
      <c r="M1598" s="13" t="s">
        <v>5487</v>
      </c>
      <c r="N1598" s="34">
        <v>156</v>
      </c>
      <c r="O1598" s="34">
        <v>12</v>
      </c>
      <c r="P1598" s="34">
        <v>8</v>
      </c>
      <c r="Q1598" s="34">
        <v>20</v>
      </c>
      <c r="R1598" s="34">
        <v>14</v>
      </c>
      <c r="S1598" s="34">
        <v>0</v>
      </c>
    </row>
    <row r="1599" spans="1:19" ht="16.5" customHeight="1">
      <c r="A1599" s="23">
        <v>2020</v>
      </c>
      <c r="B1599" s="13" t="s">
        <v>1886</v>
      </c>
      <c r="C1599" s="13" t="s">
        <v>60</v>
      </c>
      <c r="D1599" s="13" t="s">
        <v>205</v>
      </c>
      <c r="E1599" s="13" t="s">
        <v>61</v>
      </c>
      <c r="F1599" s="13">
        <v>53060</v>
      </c>
      <c r="G1599" s="13" t="s">
        <v>4747</v>
      </c>
      <c r="H1599" s="13" t="s">
        <v>6</v>
      </c>
      <c r="I1599" s="13" t="s">
        <v>2190</v>
      </c>
      <c r="J1599" s="13" t="s">
        <v>2706</v>
      </c>
      <c r="K1599" s="13" t="s">
        <v>2706</v>
      </c>
      <c r="L1599" s="13" t="s">
        <v>2738</v>
      </c>
      <c r="M1599" s="13" t="s">
        <v>2879</v>
      </c>
      <c r="N1599" s="34">
        <v>0</v>
      </c>
      <c r="O1599" s="34">
        <v>0</v>
      </c>
      <c r="P1599" s="34">
        <v>0</v>
      </c>
      <c r="Q1599" s="34">
        <v>0</v>
      </c>
      <c r="R1599" s="34">
        <v>0</v>
      </c>
      <c r="S1599" s="34">
        <v>26</v>
      </c>
    </row>
    <row r="1600" spans="1:19" ht="16.5" customHeight="1">
      <c r="A1600" s="23">
        <v>2020</v>
      </c>
      <c r="B1600" s="13" t="s">
        <v>1886</v>
      </c>
      <c r="C1600" s="13" t="s">
        <v>60</v>
      </c>
      <c r="D1600" s="13" t="s">
        <v>205</v>
      </c>
      <c r="E1600" s="13" t="s">
        <v>61</v>
      </c>
      <c r="F1600" s="13" t="s">
        <v>5324</v>
      </c>
      <c r="G1600" s="13" t="s">
        <v>208</v>
      </c>
      <c r="H1600" s="13" t="s">
        <v>6</v>
      </c>
      <c r="I1600" s="13" t="s">
        <v>2190</v>
      </c>
      <c r="J1600" s="13" t="s">
        <v>2706</v>
      </c>
      <c r="K1600" s="13" t="s">
        <v>2706</v>
      </c>
      <c r="L1600" s="13" t="s">
        <v>2738</v>
      </c>
      <c r="M1600" s="13" t="s">
        <v>2860</v>
      </c>
      <c r="N1600" s="34">
        <v>0</v>
      </c>
      <c r="O1600" s="34">
        <v>0</v>
      </c>
      <c r="P1600" s="34">
        <v>0</v>
      </c>
      <c r="Q1600" s="34">
        <v>0</v>
      </c>
      <c r="R1600" s="34">
        <v>0</v>
      </c>
      <c r="S1600" s="34">
        <v>26</v>
      </c>
    </row>
    <row r="1601" spans="1:19" ht="16.5" customHeight="1">
      <c r="A1601" s="23">
        <v>2020</v>
      </c>
      <c r="B1601" s="13" t="s">
        <v>1886</v>
      </c>
      <c r="C1601" s="13" t="s">
        <v>60</v>
      </c>
      <c r="D1601" s="13" t="s">
        <v>205</v>
      </c>
      <c r="E1601" s="13" t="s">
        <v>62</v>
      </c>
      <c r="F1601" s="13" t="s">
        <v>5469</v>
      </c>
      <c r="G1601" s="13" t="s">
        <v>4747</v>
      </c>
      <c r="H1601" s="13" t="s">
        <v>6</v>
      </c>
      <c r="I1601" s="13" t="s">
        <v>2190</v>
      </c>
      <c r="J1601" s="13" t="s">
        <v>2706</v>
      </c>
      <c r="K1601" s="13" t="s">
        <v>2706</v>
      </c>
      <c r="L1601" s="13" t="s">
        <v>2738</v>
      </c>
      <c r="M1601" s="13" t="s">
        <v>5665</v>
      </c>
      <c r="N1601" s="34">
        <v>0</v>
      </c>
      <c r="O1601" s="34">
        <v>0</v>
      </c>
      <c r="P1601" s="34">
        <v>0</v>
      </c>
      <c r="Q1601" s="34">
        <v>0</v>
      </c>
      <c r="R1601" s="34">
        <v>0</v>
      </c>
      <c r="S1601" s="34">
        <v>25</v>
      </c>
    </row>
    <row r="1602" spans="1:19" ht="16.5" customHeight="1">
      <c r="A1602" s="23">
        <v>2020</v>
      </c>
      <c r="B1602" s="13" t="s">
        <v>1886</v>
      </c>
      <c r="C1602" s="13" t="s">
        <v>60</v>
      </c>
      <c r="D1602" s="13" t="s">
        <v>205</v>
      </c>
      <c r="E1602" s="13" t="s">
        <v>63</v>
      </c>
      <c r="F1602" s="13" t="s">
        <v>5348</v>
      </c>
      <c r="G1602" s="13" t="s">
        <v>4747</v>
      </c>
      <c r="H1602" s="13" t="s">
        <v>6</v>
      </c>
      <c r="I1602" s="13" t="s">
        <v>2190</v>
      </c>
      <c r="J1602" s="13" t="s">
        <v>2706</v>
      </c>
      <c r="K1602" s="13" t="s">
        <v>2706</v>
      </c>
      <c r="L1602" s="13" t="s">
        <v>2738</v>
      </c>
      <c r="M1602" s="13" t="s">
        <v>2868</v>
      </c>
      <c r="N1602" s="34">
        <v>0</v>
      </c>
      <c r="O1602" s="34">
        <v>0</v>
      </c>
      <c r="P1602" s="34">
        <v>0</v>
      </c>
      <c r="Q1602" s="34">
        <v>0</v>
      </c>
      <c r="R1602" s="34">
        <v>0</v>
      </c>
      <c r="S1602" s="34">
        <v>24</v>
      </c>
    </row>
    <row r="1603" spans="1:19" ht="16.5" customHeight="1">
      <c r="A1603" s="23">
        <v>2020</v>
      </c>
      <c r="B1603" s="13" t="s">
        <v>1886</v>
      </c>
      <c r="C1603" s="13" t="s">
        <v>60</v>
      </c>
      <c r="D1603" s="13" t="s">
        <v>206</v>
      </c>
      <c r="E1603" s="13" t="s">
        <v>64</v>
      </c>
      <c r="F1603" s="13" t="s">
        <v>5402</v>
      </c>
      <c r="G1603" s="13" t="s">
        <v>4747</v>
      </c>
      <c r="H1603" s="13" t="s">
        <v>6</v>
      </c>
      <c r="I1603" s="13" t="s">
        <v>2190</v>
      </c>
      <c r="J1603" s="13" t="s">
        <v>2706</v>
      </c>
      <c r="K1603" s="13" t="s">
        <v>2706</v>
      </c>
      <c r="L1603" s="13" t="s">
        <v>2738</v>
      </c>
      <c r="M1603" s="13" t="s">
        <v>2823</v>
      </c>
      <c r="N1603" s="34">
        <v>0</v>
      </c>
      <c r="O1603" s="34">
        <v>0</v>
      </c>
      <c r="P1603" s="34">
        <v>0</v>
      </c>
      <c r="Q1603" s="34">
        <v>0</v>
      </c>
      <c r="R1603" s="34">
        <v>0</v>
      </c>
      <c r="S1603" s="34">
        <v>40</v>
      </c>
    </row>
    <row r="1604" spans="1:19" ht="16.5" customHeight="1">
      <c r="A1604" s="23">
        <v>2020</v>
      </c>
      <c r="B1604" s="13" t="s">
        <v>1886</v>
      </c>
      <c r="C1604" s="13" t="s">
        <v>60</v>
      </c>
      <c r="D1604" s="13" t="s">
        <v>206</v>
      </c>
      <c r="E1604" s="13" t="s">
        <v>65</v>
      </c>
      <c r="F1604" s="13" t="s">
        <v>5473</v>
      </c>
      <c r="G1604" s="13" t="s">
        <v>4747</v>
      </c>
      <c r="H1604" s="13" t="s">
        <v>6</v>
      </c>
      <c r="I1604" s="13" t="s">
        <v>2931</v>
      </c>
      <c r="J1604" s="13" t="s">
        <v>2706</v>
      </c>
      <c r="K1604" s="13" t="s">
        <v>2706</v>
      </c>
      <c r="L1604" s="13" t="s">
        <v>2738</v>
      </c>
      <c r="M1604" s="13" t="s">
        <v>5572</v>
      </c>
      <c r="N1604" s="34">
        <v>0</v>
      </c>
      <c r="O1604" s="34">
        <v>0</v>
      </c>
      <c r="P1604" s="34">
        <v>0</v>
      </c>
      <c r="Q1604" s="34">
        <v>0</v>
      </c>
      <c r="R1604" s="34">
        <v>0</v>
      </c>
      <c r="S1604" s="34">
        <v>40</v>
      </c>
    </row>
    <row r="1605" spans="1:19" ht="16.5" customHeight="1">
      <c r="A1605" s="23">
        <v>2020</v>
      </c>
      <c r="B1605" s="13" t="s">
        <v>1886</v>
      </c>
      <c r="C1605" s="13" t="s">
        <v>60</v>
      </c>
      <c r="D1605" s="13" t="s">
        <v>206</v>
      </c>
      <c r="E1605" s="13" t="s">
        <v>66</v>
      </c>
      <c r="F1605" s="13" t="s">
        <v>5403</v>
      </c>
      <c r="G1605" s="13" t="s">
        <v>4747</v>
      </c>
      <c r="H1605" s="13" t="s">
        <v>6</v>
      </c>
      <c r="I1605" s="13" t="s">
        <v>2931</v>
      </c>
      <c r="J1605" s="13" t="s">
        <v>2706</v>
      </c>
      <c r="K1605" s="13" t="s">
        <v>2706</v>
      </c>
      <c r="L1605" s="13" t="s">
        <v>2738</v>
      </c>
      <c r="M1605" s="13" t="s">
        <v>5670</v>
      </c>
      <c r="N1605" s="34">
        <v>0</v>
      </c>
      <c r="O1605" s="34">
        <v>0</v>
      </c>
      <c r="P1605" s="34">
        <v>0</v>
      </c>
      <c r="Q1605" s="34">
        <v>0</v>
      </c>
      <c r="R1605" s="34">
        <v>0</v>
      </c>
      <c r="S1605" s="34">
        <v>40</v>
      </c>
    </row>
    <row r="1606" spans="1:19" ht="16.5" customHeight="1">
      <c r="A1606" s="23">
        <v>2020</v>
      </c>
      <c r="B1606" s="13" t="s">
        <v>1886</v>
      </c>
      <c r="C1606" s="13" t="s">
        <v>60</v>
      </c>
      <c r="D1606" s="13" t="s">
        <v>206</v>
      </c>
      <c r="E1606" s="13" t="s">
        <v>67</v>
      </c>
      <c r="F1606" s="13" t="s">
        <v>5407</v>
      </c>
      <c r="G1606" s="13" t="s">
        <v>4747</v>
      </c>
      <c r="H1606" s="13" t="s">
        <v>6</v>
      </c>
      <c r="I1606" s="13" t="s">
        <v>2190</v>
      </c>
      <c r="J1606" s="13" t="s">
        <v>2706</v>
      </c>
      <c r="K1606" s="13" t="s">
        <v>2706</v>
      </c>
      <c r="L1606" s="13" t="s">
        <v>2738</v>
      </c>
      <c r="M1606" s="13" t="s">
        <v>2816</v>
      </c>
      <c r="N1606" s="34">
        <v>0</v>
      </c>
      <c r="O1606" s="34">
        <v>0</v>
      </c>
      <c r="P1606" s="34">
        <v>0</v>
      </c>
      <c r="Q1606" s="34">
        <v>0</v>
      </c>
      <c r="R1606" s="34">
        <v>0</v>
      </c>
      <c r="S1606" s="34">
        <v>56</v>
      </c>
    </row>
    <row r="1607" spans="1:19" ht="16.5" customHeight="1">
      <c r="A1607" s="23">
        <v>2020</v>
      </c>
      <c r="B1607" s="13" t="s">
        <v>1886</v>
      </c>
      <c r="C1607" s="13" t="s">
        <v>60</v>
      </c>
      <c r="D1607" s="13" t="s">
        <v>206</v>
      </c>
      <c r="E1607" s="13" t="s">
        <v>68</v>
      </c>
      <c r="F1607" s="13" t="s">
        <v>5425</v>
      </c>
      <c r="G1607" s="13" t="s">
        <v>4747</v>
      </c>
      <c r="H1607" s="13" t="s">
        <v>6</v>
      </c>
      <c r="I1607" s="13" t="s">
        <v>2931</v>
      </c>
      <c r="J1607" s="13" t="s">
        <v>2706</v>
      </c>
      <c r="K1607" s="13" t="s">
        <v>2706</v>
      </c>
      <c r="L1607" s="13" t="s">
        <v>2738</v>
      </c>
      <c r="M1607" s="13" t="s">
        <v>2804</v>
      </c>
      <c r="N1607" s="34">
        <v>0</v>
      </c>
      <c r="O1607" s="34">
        <v>0</v>
      </c>
      <c r="P1607" s="34">
        <v>0</v>
      </c>
      <c r="Q1607" s="34">
        <v>0</v>
      </c>
      <c r="R1607" s="34">
        <v>0</v>
      </c>
      <c r="S1607" s="34">
        <v>62</v>
      </c>
    </row>
    <row r="1608" spans="1:19" ht="16.5" customHeight="1">
      <c r="A1608" s="23">
        <v>2020</v>
      </c>
      <c r="B1608" s="13" t="s">
        <v>1886</v>
      </c>
      <c r="C1608" s="13" t="s">
        <v>60</v>
      </c>
      <c r="D1608" s="13" t="s">
        <v>206</v>
      </c>
      <c r="E1608" s="13" t="s">
        <v>69</v>
      </c>
      <c r="F1608" s="13" t="s">
        <v>5475</v>
      </c>
      <c r="G1608" s="13" t="s">
        <v>4747</v>
      </c>
      <c r="H1608" s="13" t="s">
        <v>6</v>
      </c>
      <c r="I1608" s="13" t="s">
        <v>2931</v>
      </c>
      <c r="J1608" s="13" t="s">
        <v>2706</v>
      </c>
      <c r="K1608" s="13" t="s">
        <v>2706</v>
      </c>
      <c r="L1608" s="13" t="s">
        <v>2738</v>
      </c>
      <c r="M1608" s="13" t="s">
        <v>5671</v>
      </c>
      <c r="N1608" s="34">
        <v>0</v>
      </c>
      <c r="O1608" s="34">
        <v>0</v>
      </c>
      <c r="P1608" s="34">
        <v>0</v>
      </c>
      <c r="Q1608" s="34">
        <v>0</v>
      </c>
      <c r="R1608" s="34">
        <v>0</v>
      </c>
      <c r="S1608" s="34">
        <v>45</v>
      </c>
    </row>
    <row r="1609" spans="1:19" ht="16.5" customHeight="1">
      <c r="A1609" s="23">
        <v>2020</v>
      </c>
      <c r="B1609" s="13" t="s">
        <v>1886</v>
      </c>
      <c r="C1609" s="13" t="s">
        <v>60</v>
      </c>
      <c r="D1609" s="13" t="s">
        <v>6702</v>
      </c>
      <c r="E1609" s="13" t="s">
        <v>1458</v>
      </c>
      <c r="F1609" s="13" t="s">
        <v>5266</v>
      </c>
      <c r="G1609" s="13" t="s">
        <v>4747</v>
      </c>
      <c r="H1609" s="13" t="s">
        <v>6</v>
      </c>
      <c r="I1609" s="13" t="s">
        <v>2394</v>
      </c>
      <c r="J1609" s="13" t="s">
        <v>2708</v>
      </c>
      <c r="K1609" s="13">
        <v>6</v>
      </c>
      <c r="L1609" s="13" t="s">
        <v>2738</v>
      </c>
      <c r="M1609" s="13" t="s">
        <v>2916</v>
      </c>
      <c r="N1609" s="34">
        <v>109</v>
      </c>
      <c r="O1609" s="34">
        <v>24</v>
      </c>
      <c r="P1609" s="34">
        <v>16</v>
      </c>
      <c r="Q1609" s="34">
        <v>40</v>
      </c>
      <c r="R1609" s="34">
        <v>16</v>
      </c>
      <c r="S1609" s="34">
        <v>0</v>
      </c>
    </row>
    <row r="1610" spans="1:19" ht="16.5" customHeight="1">
      <c r="A1610" s="23">
        <v>2020</v>
      </c>
      <c r="B1610" s="13" t="s">
        <v>1886</v>
      </c>
      <c r="C1610" s="13" t="s">
        <v>60</v>
      </c>
      <c r="D1610" s="13" t="s">
        <v>6702</v>
      </c>
      <c r="E1610" s="13" t="s">
        <v>1477</v>
      </c>
      <c r="F1610" s="13" t="s">
        <v>5444</v>
      </c>
      <c r="G1610" s="13" t="s">
        <v>4747</v>
      </c>
      <c r="H1610" s="13" t="s">
        <v>6</v>
      </c>
      <c r="I1610" s="13" t="s">
        <v>2931</v>
      </c>
      <c r="J1610" s="13" t="s">
        <v>2706</v>
      </c>
      <c r="K1610" s="13" t="s">
        <v>2706</v>
      </c>
      <c r="L1610" s="13" t="s">
        <v>2738</v>
      </c>
      <c r="M1610" s="13" t="s">
        <v>2786</v>
      </c>
      <c r="N1610" s="34">
        <v>113</v>
      </c>
      <c r="O1610" s="34">
        <v>24</v>
      </c>
      <c r="P1610" s="34">
        <v>16</v>
      </c>
      <c r="Q1610" s="34">
        <v>40</v>
      </c>
      <c r="R1610" s="34">
        <v>16</v>
      </c>
      <c r="S1610" s="34">
        <v>0</v>
      </c>
    </row>
    <row r="1611" spans="1:19" ht="16.5" customHeight="1">
      <c r="A1611" s="23">
        <v>2020</v>
      </c>
      <c r="B1611" s="13" t="s">
        <v>1886</v>
      </c>
      <c r="C1611" s="13" t="s">
        <v>70</v>
      </c>
      <c r="D1611" s="13" t="s">
        <v>207</v>
      </c>
      <c r="E1611" s="13" t="s">
        <v>75</v>
      </c>
      <c r="F1611" s="13" t="s">
        <v>5273</v>
      </c>
      <c r="G1611" s="13" t="s">
        <v>4747</v>
      </c>
      <c r="H1611" s="13" t="s">
        <v>6</v>
      </c>
      <c r="I1611" s="13" t="s">
        <v>2931</v>
      </c>
      <c r="J1611" s="13" t="s">
        <v>2706</v>
      </c>
      <c r="K1611" s="13" t="s">
        <v>2706</v>
      </c>
      <c r="L1611" s="13" t="s">
        <v>2738</v>
      </c>
      <c r="M1611" s="13" t="s">
        <v>2910</v>
      </c>
      <c r="N1611" s="34">
        <v>0</v>
      </c>
      <c r="O1611" s="34">
        <v>0</v>
      </c>
      <c r="P1611" s="34">
        <v>0</v>
      </c>
      <c r="Q1611" s="34">
        <v>0</v>
      </c>
      <c r="R1611" s="34">
        <v>0</v>
      </c>
      <c r="S1611" s="34">
        <v>103</v>
      </c>
    </row>
    <row r="1612" spans="1:19" ht="16.5" customHeight="1">
      <c r="A1612" s="23">
        <v>2020</v>
      </c>
      <c r="B1612" s="13" t="s">
        <v>1886</v>
      </c>
      <c r="C1612" s="13" t="s">
        <v>70</v>
      </c>
      <c r="D1612" s="13" t="s">
        <v>205</v>
      </c>
      <c r="E1612" s="13" t="s">
        <v>71</v>
      </c>
      <c r="F1612" s="13" t="s">
        <v>5327</v>
      </c>
      <c r="G1612" s="13" t="s">
        <v>4747</v>
      </c>
      <c r="H1612" s="13" t="s">
        <v>6</v>
      </c>
      <c r="I1612" s="13" t="s">
        <v>2190</v>
      </c>
      <c r="J1612" s="13" t="s">
        <v>2706</v>
      </c>
      <c r="K1612" s="13" t="s">
        <v>2706</v>
      </c>
      <c r="L1612" s="13" t="s">
        <v>2738</v>
      </c>
      <c r="M1612" s="13" t="s">
        <v>2876</v>
      </c>
      <c r="N1612" s="34">
        <v>0</v>
      </c>
      <c r="O1612" s="34">
        <v>0</v>
      </c>
      <c r="P1612" s="34">
        <v>0</v>
      </c>
      <c r="Q1612" s="34">
        <v>0</v>
      </c>
      <c r="R1612" s="34">
        <v>0</v>
      </c>
      <c r="S1612" s="34">
        <v>24</v>
      </c>
    </row>
    <row r="1613" spans="1:19" ht="16.5" customHeight="1">
      <c r="A1613" s="23">
        <v>2020</v>
      </c>
      <c r="B1613" s="13" t="s">
        <v>1886</v>
      </c>
      <c r="C1613" s="13" t="s">
        <v>70</v>
      </c>
      <c r="D1613" s="13" t="s">
        <v>206</v>
      </c>
      <c r="E1613" s="13" t="s">
        <v>2634</v>
      </c>
      <c r="F1613" s="13" t="s">
        <v>5479</v>
      </c>
      <c r="G1613" s="13" t="s">
        <v>3870</v>
      </c>
      <c r="H1613" s="13" t="s">
        <v>6</v>
      </c>
      <c r="I1613" s="13" t="s">
        <v>2190</v>
      </c>
      <c r="J1613" s="13" t="s">
        <v>2706</v>
      </c>
      <c r="K1613" s="13" t="s">
        <v>2706</v>
      </c>
      <c r="L1613" s="13" t="s">
        <v>2738</v>
      </c>
      <c r="M1613" s="13" t="s">
        <v>2824</v>
      </c>
      <c r="N1613" s="34">
        <v>0</v>
      </c>
      <c r="O1613" s="34">
        <v>0</v>
      </c>
      <c r="P1613" s="34">
        <v>0</v>
      </c>
      <c r="Q1613" s="34">
        <v>0</v>
      </c>
      <c r="R1613" s="34">
        <v>0</v>
      </c>
      <c r="S1613" s="34">
        <v>42</v>
      </c>
    </row>
    <row r="1614" spans="1:19" ht="16.5" customHeight="1">
      <c r="A1614" s="23">
        <v>2020</v>
      </c>
      <c r="B1614" s="13" t="s">
        <v>1886</v>
      </c>
      <c r="C1614" s="13" t="s">
        <v>70</v>
      </c>
      <c r="D1614" s="13" t="s">
        <v>206</v>
      </c>
      <c r="E1614" s="13" t="s">
        <v>2634</v>
      </c>
      <c r="F1614" s="13" t="s">
        <v>5400</v>
      </c>
      <c r="G1614" s="13" t="s">
        <v>4747</v>
      </c>
      <c r="H1614" s="13" t="s">
        <v>6</v>
      </c>
      <c r="I1614" s="13" t="s">
        <v>2190</v>
      </c>
      <c r="J1614" s="13" t="s">
        <v>2706</v>
      </c>
      <c r="K1614" s="13" t="s">
        <v>2706</v>
      </c>
      <c r="L1614" s="13" t="s">
        <v>2738</v>
      </c>
      <c r="M1614" s="13" t="s">
        <v>5650</v>
      </c>
      <c r="N1614" s="34">
        <v>0</v>
      </c>
      <c r="O1614" s="34">
        <v>0</v>
      </c>
      <c r="P1614" s="34">
        <v>0</v>
      </c>
      <c r="Q1614" s="34">
        <v>0</v>
      </c>
      <c r="R1614" s="34">
        <v>0</v>
      </c>
      <c r="S1614" s="34">
        <v>42</v>
      </c>
    </row>
    <row r="1615" spans="1:19" ht="16.5" customHeight="1">
      <c r="A1615" s="23">
        <v>2020</v>
      </c>
      <c r="B1615" s="13" t="s">
        <v>1886</v>
      </c>
      <c r="C1615" s="13" t="s">
        <v>70</v>
      </c>
      <c r="D1615" s="13" t="s">
        <v>206</v>
      </c>
      <c r="E1615" s="13" t="s">
        <v>72</v>
      </c>
      <c r="F1615" s="13" t="s">
        <v>5401</v>
      </c>
      <c r="G1615" s="13" t="s">
        <v>4747</v>
      </c>
      <c r="H1615" s="13" t="s">
        <v>6</v>
      </c>
      <c r="I1615" s="13" t="s">
        <v>2931</v>
      </c>
      <c r="J1615" s="13" t="s">
        <v>2706</v>
      </c>
      <c r="K1615" s="13" t="s">
        <v>2706</v>
      </c>
      <c r="L1615" s="13" t="s">
        <v>2738</v>
      </c>
      <c r="M1615" s="13" t="s">
        <v>5573</v>
      </c>
      <c r="N1615" s="34">
        <v>0</v>
      </c>
      <c r="O1615" s="34">
        <v>0</v>
      </c>
      <c r="P1615" s="34">
        <v>0</v>
      </c>
      <c r="Q1615" s="34">
        <v>0</v>
      </c>
      <c r="R1615" s="34">
        <v>0</v>
      </c>
      <c r="S1615" s="34">
        <v>45</v>
      </c>
    </row>
    <row r="1616" spans="1:19" ht="16.5" customHeight="1">
      <c r="A1616" s="23">
        <v>2020</v>
      </c>
      <c r="B1616" s="13" t="s">
        <v>1886</v>
      </c>
      <c r="C1616" s="13" t="s">
        <v>70</v>
      </c>
      <c r="D1616" s="13" t="s">
        <v>206</v>
      </c>
      <c r="E1616" s="13" t="s">
        <v>3883</v>
      </c>
      <c r="F1616" s="13" t="s">
        <v>5453</v>
      </c>
      <c r="G1616" s="13" t="s">
        <v>4747</v>
      </c>
      <c r="H1616" s="13" t="s">
        <v>195</v>
      </c>
      <c r="I1616" s="13" t="s">
        <v>2190</v>
      </c>
      <c r="J1616" s="13" t="s">
        <v>2706</v>
      </c>
      <c r="K1616" s="13" t="s">
        <v>2706</v>
      </c>
      <c r="L1616" s="13" t="s">
        <v>2738</v>
      </c>
      <c r="M1616" s="13" t="s">
        <v>5574</v>
      </c>
      <c r="N1616" s="34">
        <v>0</v>
      </c>
      <c r="O1616" s="34">
        <v>0</v>
      </c>
      <c r="P1616" s="34">
        <v>0</v>
      </c>
      <c r="Q1616" s="34">
        <v>0</v>
      </c>
      <c r="R1616" s="34">
        <v>0</v>
      </c>
      <c r="S1616" s="34">
        <v>40</v>
      </c>
    </row>
    <row r="1617" spans="1:19" ht="16.5" customHeight="1">
      <c r="A1617" s="23">
        <v>2020</v>
      </c>
      <c r="B1617" s="13" t="s">
        <v>1886</v>
      </c>
      <c r="C1617" s="13" t="s">
        <v>70</v>
      </c>
      <c r="D1617" s="13" t="s">
        <v>206</v>
      </c>
      <c r="E1617" s="13" t="s">
        <v>73</v>
      </c>
      <c r="F1617" s="13" t="s">
        <v>5409</v>
      </c>
      <c r="G1617" s="13" t="s">
        <v>4747</v>
      </c>
      <c r="H1617" s="13" t="s">
        <v>6</v>
      </c>
      <c r="I1617" s="13" t="s">
        <v>2931</v>
      </c>
      <c r="J1617" s="13" t="s">
        <v>2706</v>
      </c>
      <c r="K1617" s="13" t="s">
        <v>2706</v>
      </c>
      <c r="L1617" s="13" t="s">
        <v>2738</v>
      </c>
      <c r="M1617" s="13" t="s">
        <v>5575</v>
      </c>
      <c r="N1617" s="34">
        <v>0</v>
      </c>
      <c r="O1617" s="34">
        <v>0</v>
      </c>
      <c r="P1617" s="34">
        <v>0</v>
      </c>
      <c r="Q1617" s="34">
        <v>0</v>
      </c>
      <c r="R1617" s="34">
        <v>0</v>
      </c>
      <c r="S1617" s="34">
        <v>44</v>
      </c>
    </row>
    <row r="1618" spans="1:19" ht="16.5" customHeight="1">
      <c r="A1618" s="23">
        <v>2020</v>
      </c>
      <c r="B1618" s="13" t="s">
        <v>1886</v>
      </c>
      <c r="C1618" s="13" t="s">
        <v>70</v>
      </c>
      <c r="D1618" s="13" t="s">
        <v>206</v>
      </c>
      <c r="E1618" s="13" t="s">
        <v>74</v>
      </c>
      <c r="F1618" s="13" t="s">
        <v>5417</v>
      </c>
      <c r="G1618" s="13" t="s">
        <v>4747</v>
      </c>
      <c r="H1618" s="13" t="s">
        <v>6</v>
      </c>
      <c r="I1618" s="13" t="s">
        <v>2931</v>
      </c>
      <c r="J1618" s="13" t="s">
        <v>2706</v>
      </c>
      <c r="K1618" s="13" t="s">
        <v>2706</v>
      </c>
      <c r="L1618" s="13" t="s">
        <v>2738</v>
      </c>
      <c r="M1618" s="13" t="s">
        <v>5576</v>
      </c>
      <c r="N1618" s="34">
        <v>0</v>
      </c>
      <c r="O1618" s="34">
        <v>0</v>
      </c>
      <c r="P1618" s="34">
        <v>0</v>
      </c>
      <c r="Q1618" s="34">
        <v>0</v>
      </c>
      <c r="R1618" s="34">
        <v>0</v>
      </c>
      <c r="S1618" s="34">
        <v>55</v>
      </c>
    </row>
    <row r="1619" spans="1:19" ht="16.5" customHeight="1">
      <c r="A1619" s="23">
        <v>2020</v>
      </c>
      <c r="B1619" s="13" t="s">
        <v>1886</v>
      </c>
      <c r="C1619" s="13" t="s">
        <v>70</v>
      </c>
      <c r="D1619" s="13" t="s">
        <v>6702</v>
      </c>
      <c r="E1619" s="13" t="s">
        <v>577</v>
      </c>
      <c r="F1619" s="13" t="s">
        <v>5258</v>
      </c>
      <c r="G1619" s="13" t="s">
        <v>4747</v>
      </c>
      <c r="H1619" s="13" t="s">
        <v>6</v>
      </c>
      <c r="I1619" s="13" t="s">
        <v>2394</v>
      </c>
      <c r="J1619" s="13" t="s">
        <v>5675</v>
      </c>
      <c r="K1619" s="13">
        <v>4</v>
      </c>
      <c r="L1619" s="13" t="s">
        <v>2738</v>
      </c>
      <c r="M1619" s="13" t="s">
        <v>2923</v>
      </c>
      <c r="N1619" s="34">
        <v>105</v>
      </c>
      <c r="O1619" s="34">
        <v>15</v>
      </c>
      <c r="P1619" s="34">
        <v>15</v>
      </c>
      <c r="Q1619" s="34">
        <v>30</v>
      </c>
      <c r="R1619" s="34">
        <v>15</v>
      </c>
      <c r="S1619" s="34">
        <v>0</v>
      </c>
    </row>
    <row r="1620" spans="1:19" ht="16.5" customHeight="1">
      <c r="A1620" s="23">
        <v>2020</v>
      </c>
      <c r="B1620" s="13" t="s">
        <v>1886</v>
      </c>
      <c r="C1620" s="13" t="s">
        <v>70</v>
      </c>
      <c r="D1620" s="13" t="s">
        <v>6702</v>
      </c>
      <c r="E1620" s="13" t="s">
        <v>1466</v>
      </c>
      <c r="F1620" s="13" t="s">
        <v>5354</v>
      </c>
      <c r="G1620" s="13" t="s">
        <v>4747</v>
      </c>
      <c r="H1620" s="13" t="s">
        <v>6</v>
      </c>
      <c r="I1620" s="13" t="s">
        <v>2394</v>
      </c>
      <c r="J1620" s="13" t="s">
        <v>2946</v>
      </c>
      <c r="K1620" s="13">
        <v>8</v>
      </c>
      <c r="L1620" s="13" t="s">
        <v>2738</v>
      </c>
      <c r="M1620" s="13" t="s">
        <v>2866</v>
      </c>
      <c r="N1620" s="34">
        <v>98</v>
      </c>
      <c r="O1620" s="34">
        <v>0</v>
      </c>
      <c r="P1620" s="34">
        <v>0</v>
      </c>
      <c r="Q1620" s="34">
        <v>28</v>
      </c>
      <c r="R1620" s="34">
        <v>14</v>
      </c>
      <c r="S1620" s="34">
        <v>0</v>
      </c>
    </row>
    <row r="1621" spans="1:19" ht="16.5" customHeight="1">
      <c r="A1621" s="23">
        <v>2020</v>
      </c>
      <c r="B1621" s="13" t="s">
        <v>1886</v>
      </c>
      <c r="C1621" s="13" t="s">
        <v>70</v>
      </c>
      <c r="D1621" s="13" t="s">
        <v>6702</v>
      </c>
      <c r="E1621" s="13" t="s">
        <v>1469</v>
      </c>
      <c r="F1621" s="13" t="s">
        <v>5360</v>
      </c>
      <c r="G1621" s="13" t="s">
        <v>4747</v>
      </c>
      <c r="H1621" s="13" t="s">
        <v>6</v>
      </c>
      <c r="I1621" s="13" t="s">
        <v>2394</v>
      </c>
      <c r="J1621" s="13" t="s">
        <v>2723</v>
      </c>
      <c r="K1621" s="13">
        <v>8</v>
      </c>
      <c r="L1621" s="13" t="s">
        <v>2738</v>
      </c>
      <c r="M1621" s="13" t="s">
        <v>5619</v>
      </c>
      <c r="N1621" s="34">
        <v>103</v>
      </c>
      <c r="O1621" s="34">
        <v>12</v>
      </c>
      <c r="P1621" s="34">
        <v>10</v>
      </c>
      <c r="Q1621" s="34">
        <v>22</v>
      </c>
      <c r="R1621" s="34">
        <v>15</v>
      </c>
      <c r="S1621" s="34">
        <v>0</v>
      </c>
    </row>
    <row r="1622" spans="1:19" ht="16.5" customHeight="1">
      <c r="A1622" s="23">
        <v>2020</v>
      </c>
      <c r="B1622" s="13" t="s">
        <v>1886</v>
      </c>
      <c r="C1622" s="13" t="s">
        <v>70</v>
      </c>
      <c r="D1622" s="13" t="s">
        <v>6702</v>
      </c>
      <c r="E1622" s="13" t="s">
        <v>1478</v>
      </c>
      <c r="F1622" s="13" t="s">
        <v>5445</v>
      </c>
      <c r="G1622" s="13" t="s">
        <v>4747</v>
      </c>
      <c r="H1622" s="13" t="s">
        <v>6</v>
      </c>
      <c r="I1622" s="13" t="s">
        <v>2394</v>
      </c>
      <c r="J1622" s="13" t="s">
        <v>2714</v>
      </c>
      <c r="K1622" s="13">
        <v>6</v>
      </c>
      <c r="L1622" s="13" t="s">
        <v>2738</v>
      </c>
      <c r="M1622" s="13" t="s">
        <v>2785</v>
      </c>
      <c r="N1622" s="34">
        <v>105</v>
      </c>
      <c r="O1622" s="34">
        <v>15</v>
      </c>
      <c r="P1622" s="34">
        <v>15</v>
      </c>
      <c r="Q1622" s="34">
        <v>30</v>
      </c>
      <c r="R1622" s="34">
        <v>15</v>
      </c>
      <c r="S1622" s="34">
        <v>0</v>
      </c>
    </row>
    <row r="1623" spans="1:19" ht="16.5" customHeight="1">
      <c r="A1623" s="23">
        <v>2020</v>
      </c>
      <c r="B1623" s="13" t="s">
        <v>1886</v>
      </c>
      <c r="C1623" s="13" t="s">
        <v>76</v>
      </c>
      <c r="D1623" s="13" t="s">
        <v>207</v>
      </c>
      <c r="E1623" s="13" t="s">
        <v>5697</v>
      </c>
      <c r="F1623" s="13" t="s">
        <v>5274</v>
      </c>
      <c r="G1623" s="13" t="s">
        <v>4747</v>
      </c>
      <c r="H1623" s="13" t="s">
        <v>6</v>
      </c>
      <c r="I1623" s="13" t="s">
        <v>2190</v>
      </c>
      <c r="J1623" s="13" t="s">
        <v>2706</v>
      </c>
      <c r="K1623" s="13" t="s">
        <v>2706</v>
      </c>
      <c r="L1623" s="13" t="s">
        <v>2738</v>
      </c>
      <c r="M1623" s="13" t="s">
        <v>2909</v>
      </c>
      <c r="N1623" s="34">
        <v>0</v>
      </c>
      <c r="O1623" s="34">
        <v>0</v>
      </c>
      <c r="P1623" s="34">
        <v>0</v>
      </c>
      <c r="Q1623" s="34">
        <v>0</v>
      </c>
      <c r="R1623" s="34">
        <v>0</v>
      </c>
      <c r="S1623" s="34">
        <v>94</v>
      </c>
    </row>
    <row r="1624" spans="1:19" ht="16.5" customHeight="1">
      <c r="A1624" s="23">
        <v>2020</v>
      </c>
      <c r="B1624" s="13" t="s">
        <v>1886</v>
      </c>
      <c r="C1624" s="13" t="s">
        <v>76</v>
      </c>
      <c r="D1624" s="13" t="s">
        <v>205</v>
      </c>
      <c r="E1624" s="13" t="s">
        <v>78</v>
      </c>
      <c r="F1624" s="13" t="s">
        <v>5294</v>
      </c>
      <c r="G1624" s="13" t="s">
        <v>4747</v>
      </c>
      <c r="H1624" s="13" t="s">
        <v>6</v>
      </c>
      <c r="I1624" s="13" t="s">
        <v>2190</v>
      </c>
      <c r="J1624" s="13" t="s">
        <v>2706</v>
      </c>
      <c r="K1624" s="13" t="s">
        <v>2706</v>
      </c>
      <c r="L1624" s="13" t="s">
        <v>2738</v>
      </c>
      <c r="M1624" s="13" t="s">
        <v>5577</v>
      </c>
      <c r="N1624" s="34">
        <v>0</v>
      </c>
      <c r="O1624" s="34">
        <v>0</v>
      </c>
      <c r="P1624" s="34">
        <v>0</v>
      </c>
      <c r="Q1624" s="34">
        <v>0</v>
      </c>
      <c r="R1624" s="34">
        <v>0</v>
      </c>
      <c r="S1624" s="34">
        <v>30</v>
      </c>
    </row>
    <row r="1625" spans="1:19" ht="16.5" customHeight="1">
      <c r="A1625" s="23">
        <v>2020</v>
      </c>
      <c r="B1625" s="13" t="s">
        <v>1886</v>
      </c>
      <c r="C1625" s="13" t="s">
        <v>76</v>
      </c>
      <c r="D1625" s="13" t="s">
        <v>205</v>
      </c>
      <c r="E1625" s="13" t="s">
        <v>79</v>
      </c>
      <c r="F1625" s="13" t="s">
        <v>5352</v>
      </c>
      <c r="G1625" s="13" t="s">
        <v>4747</v>
      </c>
      <c r="H1625" s="13" t="s">
        <v>6</v>
      </c>
      <c r="I1625" s="13" t="s">
        <v>2190</v>
      </c>
      <c r="J1625" s="13" t="s">
        <v>2706</v>
      </c>
      <c r="K1625" s="13" t="s">
        <v>2706</v>
      </c>
      <c r="L1625" s="13" t="s">
        <v>2738</v>
      </c>
      <c r="M1625" s="13" t="s">
        <v>5578</v>
      </c>
      <c r="N1625" s="34">
        <v>0</v>
      </c>
      <c r="O1625" s="34">
        <v>0</v>
      </c>
      <c r="P1625" s="34">
        <v>0</v>
      </c>
      <c r="Q1625" s="34">
        <v>0</v>
      </c>
      <c r="R1625" s="34">
        <v>0</v>
      </c>
      <c r="S1625" s="34">
        <v>30</v>
      </c>
    </row>
    <row r="1626" spans="1:19" ht="16.5" customHeight="1">
      <c r="A1626" s="23">
        <v>2020</v>
      </c>
      <c r="B1626" s="13" t="s">
        <v>1886</v>
      </c>
      <c r="C1626" s="13" t="s">
        <v>76</v>
      </c>
      <c r="D1626" s="13" t="s">
        <v>206</v>
      </c>
      <c r="E1626" s="13" t="s">
        <v>80</v>
      </c>
      <c r="F1626" s="13" t="s">
        <v>5484</v>
      </c>
      <c r="G1626" s="13" t="s">
        <v>4747</v>
      </c>
      <c r="H1626" s="13" t="s">
        <v>6</v>
      </c>
      <c r="I1626" s="13" t="s">
        <v>2190</v>
      </c>
      <c r="J1626" s="13" t="s">
        <v>2706</v>
      </c>
      <c r="K1626" s="13" t="s">
        <v>2706</v>
      </c>
      <c r="L1626" s="13" t="s">
        <v>2738</v>
      </c>
      <c r="M1626" s="13" t="s">
        <v>5695</v>
      </c>
      <c r="N1626" s="34">
        <v>0</v>
      </c>
      <c r="O1626" s="34">
        <v>0</v>
      </c>
      <c r="P1626" s="34">
        <v>0</v>
      </c>
      <c r="Q1626" s="34">
        <v>0</v>
      </c>
      <c r="R1626" s="34">
        <v>0</v>
      </c>
      <c r="S1626" s="34">
        <v>45</v>
      </c>
    </row>
    <row r="1627" spans="1:19" ht="16.5" customHeight="1">
      <c r="A1627" s="23">
        <v>2020</v>
      </c>
      <c r="B1627" s="13" t="s">
        <v>1886</v>
      </c>
      <c r="C1627" s="13" t="s">
        <v>76</v>
      </c>
      <c r="D1627" s="13" t="s">
        <v>206</v>
      </c>
      <c r="E1627" s="13" t="s">
        <v>80</v>
      </c>
      <c r="F1627" s="13" t="s">
        <v>5376</v>
      </c>
      <c r="G1627" s="13" t="s">
        <v>2391</v>
      </c>
      <c r="H1627" s="13" t="s">
        <v>6</v>
      </c>
      <c r="I1627" s="13" t="s">
        <v>2190</v>
      </c>
      <c r="J1627" s="13" t="s">
        <v>2706</v>
      </c>
      <c r="K1627" s="13" t="s">
        <v>2706</v>
      </c>
      <c r="L1627" s="13" t="s">
        <v>2738</v>
      </c>
      <c r="M1627" s="13" t="s">
        <v>3953</v>
      </c>
      <c r="N1627" s="34">
        <v>0</v>
      </c>
      <c r="O1627" s="34">
        <v>0</v>
      </c>
      <c r="P1627" s="34">
        <v>0</v>
      </c>
      <c r="Q1627" s="34">
        <v>0</v>
      </c>
      <c r="R1627" s="34">
        <v>0</v>
      </c>
      <c r="S1627" s="34">
        <v>45</v>
      </c>
    </row>
    <row r="1628" spans="1:19" ht="16.5" customHeight="1">
      <c r="A1628" s="23">
        <v>2020</v>
      </c>
      <c r="B1628" s="13" t="s">
        <v>1886</v>
      </c>
      <c r="C1628" s="13" t="s">
        <v>76</v>
      </c>
      <c r="D1628" s="13" t="s">
        <v>206</v>
      </c>
      <c r="E1628" s="13" t="s">
        <v>81</v>
      </c>
      <c r="F1628" s="13" t="s">
        <v>5382</v>
      </c>
      <c r="G1628" s="13" t="s">
        <v>4747</v>
      </c>
      <c r="H1628" s="13" t="s">
        <v>6</v>
      </c>
      <c r="I1628" s="13" t="s">
        <v>2394</v>
      </c>
      <c r="J1628" s="13" t="s">
        <v>5539</v>
      </c>
      <c r="K1628" s="13">
        <v>6</v>
      </c>
      <c r="L1628" s="13" t="s">
        <v>2738</v>
      </c>
      <c r="M1628" s="13" t="s">
        <v>5623</v>
      </c>
      <c r="N1628" s="34">
        <v>0</v>
      </c>
      <c r="O1628" s="34">
        <v>0</v>
      </c>
      <c r="P1628" s="34">
        <v>0</v>
      </c>
      <c r="Q1628" s="34">
        <v>0</v>
      </c>
      <c r="R1628" s="34">
        <v>0</v>
      </c>
      <c r="S1628" s="34">
        <v>43</v>
      </c>
    </row>
    <row r="1629" spans="1:19" ht="16.5" customHeight="1">
      <c r="A1629" s="23">
        <v>2020</v>
      </c>
      <c r="B1629" s="13" t="s">
        <v>1886</v>
      </c>
      <c r="C1629" s="13" t="s">
        <v>76</v>
      </c>
      <c r="D1629" s="13" t="s">
        <v>206</v>
      </c>
      <c r="E1629" s="13" t="s">
        <v>82</v>
      </c>
      <c r="F1629" s="13" t="s">
        <v>5416</v>
      </c>
      <c r="G1629" s="13" t="s">
        <v>4747</v>
      </c>
      <c r="H1629" s="13" t="s">
        <v>6</v>
      </c>
      <c r="I1629" s="13" t="s">
        <v>2190</v>
      </c>
      <c r="J1629" s="13" t="s">
        <v>2706</v>
      </c>
      <c r="K1629" s="13" t="s">
        <v>2706</v>
      </c>
      <c r="L1629" s="13" t="s">
        <v>2738</v>
      </c>
      <c r="M1629" s="13" t="s">
        <v>2810</v>
      </c>
      <c r="N1629" s="34">
        <v>0</v>
      </c>
      <c r="O1629" s="34">
        <v>0</v>
      </c>
      <c r="P1629" s="34">
        <v>0</v>
      </c>
      <c r="Q1629" s="34">
        <v>0</v>
      </c>
      <c r="R1629" s="34">
        <v>0</v>
      </c>
      <c r="S1629" s="34">
        <v>51</v>
      </c>
    </row>
    <row r="1630" spans="1:19" ht="16.5" customHeight="1">
      <c r="A1630" s="23">
        <v>2020</v>
      </c>
      <c r="B1630" s="13" t="s">
        <v>1886</v>
      </c>
      <c r="C1630" s="13" t="s">
        <v>76</v>
      </c>
      <c r="D1630" s="13" t="s">
        <v>206</v>
      </c>
      <c r="E1630" s="13" t="s">
        <v>3877</v>
      </c>
      <c r="F1630" s="13" t="s">
        <v>5423</v>
      </c>
      <c r="G1630" s="13" t="s">
        <v>4747</v>
      </c>
      <c r="H1630" s="13" t="s">
        <v>6</v>
      </c>
      <c r="I1630" s="13" t="s">
        <v>2190</v>
      </c>
      <c r="J1630" s="13" t="s">
        <v>2706</v>
      </c>
      <c r="K1630" s="13" t="s">
        <v>2706</v>
      </c>
      <c r="L1630" s="13" t="s">
        <v>2738</v>
      </c>
      <c r="M1630" s="13" t="s">
        <v>5579</v>
      </c>
      <c r="N1630" s="34">
        <v>0</v>
      </c>
      <c r="O1630" s="34">
        <v>0</v>
      </c>
      <c r="P1630" s="34">
        <v>0</v>
      </c>
      <c r="Q1630" s="34">
        <v>0</v>
      </c>
      <c r="R1630" s="34">
        <v>0</v>
      </c>
      <c r="S1630" s="34">
        <v>40</v>
      </c>
    </row>
    <row r="1631" spans="1:19" ht="16.5" customHeight="1">
      <c r="A1631" s="23">
        <v>2020</v>
      </c>
      <c r="B1631" s="13" t="s">
        <v>1886</v>
      </c>
      <c r="C1631" s="13" t="s">
        <v>76</v>
      </c>
      <c r="D1631" s="13" t="s">
        <v>6702</v>
      </c>
      <c r="E1631" s="13" t="s">
        <v>5455</v>
      </c>
      <c r="F1631" s="13" t="s">
        <v>5454</v>
      </c>
      <c r="G1631" s="13" t="s">
        <v>4747</v>
      </c>
      <c r="H1631" s="13" t="s">
        <v>6</v>
      </c>
      <c r="I1631" s="13" t="s">
        <v>2394</v>
      </c>
      <c r="J1631" s="13" t="s">
        <v>2988</v>
      </c>
      <c r="K1631" s="13">
        <v>6</v>
      </c>
      <c r="L1631" s="13" t="s">
        <v>2738</v>
      </c>
      <c r="M1631" s="13" t="s">
        <v>5608</v>
      </c>
      <c r="N1631" s="34">
        <v>119</v>
      </c>
      <c r="O1631" s="34">
        <v>10</v>
      </c>
      <c r="P1631" s="34">
        <v>7</v>
      </c>
      <c r="Q1631" s="34">
        <v>17</v>
      </c>
      <c r="R1631" s="34">
        <v>8</v>
      </c>
      <c r="S1631" s="34">
        <v>0</v>
      </c>
    </row>
    <row r="1632" spans="1:19" ht="16.5" customHeight="1">
      <c r="A1632" s="23">
        <v>2020</v>
      </c>
      <c r="B1632" s="13" t="s">
        <v>1886</v>
      </c>
      <c r="C1632" s="13" t="s">
        <v>76</v>
      </c>
      <c r="D1632" s="13" t="s">
        <v>6702</v>
      </c>
      <c r="E1632" s="13" t="s">
        <v>1459</v>
      </c>
      <c r="F1632" s="13" t="s">
        <v>5267</v>
      </c>
      <c r="G1632" s="13" t="s">
        <v>4747</v>
      </c>
      <c r="H1632" s="13" t="s">
        <v>6</v>
      </c>
      <c r="I1632" s="13" t="s">
        <v>2394</v>
      </c>
      <c r="J1632" s="13" t="s">
        <v>2949</v>
      </c>
      <c r="K1632" s="13">
        <v>6</v>
      </c>
      <c r="L1632" s="13" t="s">
        <v>2738</v>
      </c>
      <c r="M1632" s="13" t="s">
        <v>5486</v>
      </c>
      <c r="N1632" s="34">
        <v>85</v>
      </c>
      <c r="O1632" s="34">
        <v>35</v>
      </c>
      <c r="P1632" s="34">
        <v>0</v>
      </c>
      <c r="Q1632" s="34">
        <v>35</v>
      </c>
      <c r="R1632" s="34">
        <v>24</v>
      </c>
      <c r="S1632" s="34">
        <v>0</v>
      </c>
    </row>
    <row r="1633" spans="1:19" ht="16.5" customHeight="1">
      <c r="A1633" s="23">
        <v>2020</v>
      </c>
      <c r="B1633" s="13" t="s">
        <v>1886</v>
      </c>
      <c r="C1633" s="13" t="s">
        <v>76</v>
      </c>
      <c r="D1633" s="13" t="s">
        <v>5703</v>
      </c>
      <c r="E1633" s="13" t="s">
        <v>77</v>
      </c>
      <c r="F1633" s="13" t="s">
        <v>5471</v>
      </c>
      <c r="G1633" s="13" t="s">
        <v>4747</v>
      </c>
      <c r="H1633" s="13" t="s">
        <v>6</v>
      </c>
      <c r="I1633" s="13" t="s">
        <v>2394</v>
      </c>
      <c r="J1633" s="13" t="s">
        <v>2715</v>
      </c>
      <c r="K1633" s="13">
        <v>6</v>
      </c>
      <c r="L1633" s="13" t="s">
        <v>2738</v>
      </c>
      <c r="M1633" s="13" t="s">
        <v>5621</v>
      </c>
      <c r="N1633" s="34">
        <v>138</v>
      </c>
      <c r="O1633" s="34">
        <v>6</v>
      </c>
      <c r="P1633" s="34">
        <v>18</v>
      </c>
      <c r="Q1633" s="34">
        <v>24</v>
      </c>
      <c r="R1633" s="34">
        <v>18</v>
      </c>
      <c r="S1633" s="34">
        <v>0</v>
      </c>
    </row>
    <row r="1634" spans="1:19" ht="16.5" customHeight="1">
      <c r="A1634" s="23">
        <v>2020</v>
      </c>
      <c r="B1634" s="13" t="s">
        <v>1886</v>
      </c>
      <c r="C1634" s="13" t="s">
        <v>83</v>
      </c>
      <c r="D1634" s="13" t="s">
        <v>207</v>
      </c>
      <c r="E1634" s="13" t="s">
        <v>3911</v>
      </c>
      <c r="F1634" s="13" t="s">
        <v>3912</v>
      </c>
      <c r="G1634" s="13" t="s">
        <v>4747</v>
      </c>
      <c r="H1634" s="13" t="s">
        <v>6</v>
      </c>
      <c r="I1634" s="13" t="s">
        <v>2190</v>
      </c>
      <c r="J1634" s="13" t="s">
        <v>2706</v>
      </c>
      <c r="K1634" s="13" t="s">
        <v>2706</v>
      </c>
      <c r="L1634" s="13" t="s">
        <v>2706</v>
      </c>
      <c r="M1634" s="13" t="s">
        <v>3913</v>
      </c>
      <c r="N1634" s="34">
        <v>0</v>
      </c>
      <c r="O1634" s="34">
        <v>0</v>
      </c>
      <c r="P1634" s="34">
        <v>0</v>
      </c>
      <c r="Q1634" s="34">
        <v>0</v>
      </c>
      <c r="R1634" s="34">
        <v>0</v>
      </c>
      <c r="S1634" s="34">
        <v>66</v>
      </c>
    </row>
    <row r="1635" spans="1:19" ht="16.5" customHeight="1">
      <c r="A1635" s="23">
        <v>2020</v>
      </c>
      <c r="B1635" s="13" t="s">
        <v>1886</v>
      </c>
      <c r="C1635" s="13" t="s">
        <v>83</v>
      </c>
      <c r="D1635" s="13" t="s">
        <v>205</v>
      </c>
      <c r="E1635" s="13" t="s">
        <v>3884</v>
      </c>
      <c r="F1635" s="13" t="s">
        <v>5447</v>
      </c>
      <c r="G1635" s="13" t="s">
        <v>4747</v>
      </c>
      <c r="H1635" s="13" t="s">
        <v>195</v>
      </c>
      <c r="I1635" s="13" t="s">
        <v>2190</v>
      </c>
      <c r="J1635" s="13" t="s">
        <v>2706</v>
      </c>
      <c r="K1635" s="13" t="s">
        <v>2706</v>
      </c>
      <c r="L1635" s="13" t="s">
        <v>2738</v>
      </c>
      <c r="M1635" s="13" t="s">
        <v>5580</v>
      </c>
      <c r="N1635" s="34">
        <v>0</v>
      </c>
      <c r="O1635" s="34">
        <v>0</v>
      </c>
      <c r="P1635" s="34">
        <v>0</v>
      </c>
      <c r="Q1635" s="34">
        <v>0</v>
      </c>
      <c r="R1635" s="34">
        <v>0</v>
      </c>
      <c r="S1635" s="34">
        <v>24</v>
      </c>
    </row>
    <row r="1636" spans="1:19" ht="16.5" customHeight="1">
      <c r="A1636" s="23">
        <v>2020</v>
      </c>
      <c r="B1636" s="13" t="s">
        <v>1886</v>
      </c>
      <c r="C1636" s="13" t="s">
        <v>83</v>
      </c>
      <c r="D1636" s="13" t="s">
        <v>206</v>
      </c>
      <c r="E1636" s="13" t="s">
        <v>84</v>
      </c>
      <c r="F1636" s="13" t="s">
        <v>5387</v>
      </c>
      <c r="G1636" s="13" t="s">
        <v>4747</v>
      </c>
      <c r="H1636" s="13" t="s">
        <v>6</v>
      </c>
      <c r="I1636" s="13" t="s">
        <v>2394</v>
      </c>
      <c r="J1636" s="13" t="s">
        <v>5540</v>
      </c>
      <c r="K1636" s="13">
        <v>6</v>
      </c>
      <c r="L1636" s="13" t="s">
        <v>2738</v>
      </c>
      <c r="M1636" s="13" t="s">
        <v>5505</v>
      </c>
      <c r="N1636" s="34">
        <v>0</v>
      </c>
      <c r="O1636" s="34">
        <v>0</v>
      </c>
      <c r="P1636" s="34">
        <v>0</v>
      </c>
      <c r="Q1636" s="34">
        <v>0</v>
      </c>
      <c r="R1636" s="34">
        <v>0</v>
      </c>
      <c r="S1636" s="34">
        <v>80</v>
      </c>
    </row>
    <row r="1637" spans="1:19" ht="16.5" customHeight="1">
      <c r="A1637" s="23">
        <v>2020</v>
      </c>
      <c r="B1637" s="13" t="s">
        <v>1886</v>
      </c>
      <c r="C1637" s="13" t="s">
        <v>83</v>
      </c>
      <c r="D1637" s="13" t="s">
        <v>5703</v>
      </c>
      <c r="E1637" s="13" t="s">
        <v>3908</v>
      </c>
      <c r="F1637" s="13" t="s">
        <v>3912</v>
      </c>
      <c r="G1637" s="13" t="s">
        <v>4747</v>
      </c>
      <c r="H1637" s="13" t="s">
        <v>6</v>
      </c>
      <c r="I1637" s="13" t="s">
        <v>2190</v>
      </c>
      <c r="J1637" s="13" t="s">
        <v>2706</v>
      </c>
      <c r="K1637" s="13" t="s">
        <v>2706</v>
      </c>
      <c r="L1637" s="13" t="s">
        <v>2706</v>
      </c>
      <c r="M1637" s="13" t="s">
        <v>3913</v>
      </c>
      <c r="N1637" s="34">
        <v>0</v>
      </c>
      <c r="O1637" s="34">
        <v>0</v>
      </c>
      <c r="P1637" s="34">
        <v>0</v>
      </c>
      <c r="Q1637" s="34">
        <v>0</v>
      </c>
      <c r="R1637" s="34">
        <v>0</v>
      </c>
      <c r="S1637" s="34">
        <v>0</v>
      </c>
    </row>
    <row r="1638" spans="1:19" ht="16.5" customHeight="1">
      <c r="A1638" s="23">
        <v>2020</v>
      </c>
      <c r="B1638" s="13" t="s">
        <v>1886</v>
      </c>
      <c r="C1638" s="13" t="s">
        <v>86</v>
      </c>
      <c r="D1638" s="13" t="s">
        <v>205</v>
      </c>
      <c r="E1638" s="13" t="s">
        <v>5249</v>
      </c>
      <c r="F1638" s="13" t="s">
        <v>5449</v>
      </c>
      <c r="G1638" s="13" t="s">
        <v>4747</v>
      </c>
      <c r="H1638" s="13" t="s">
        <v>195</v>
      </c>
      <c r="I1638" s="13" t="s">
        <v>2190</v>
      </c>
      <c r="J1638" s="13" t="s">
        <v>2706</v>
      </c>
      <c r="K1638" s="13" t="s">
        <v>2706</v>
      </c>
      <c r="L1638" s="13" t="s">
        <v>2738</v>
      </c>
      <c r="M1638" s="13" t="s">
        <v>5508</v>
      </c>
      <c r="N1638" s="34">
        <v>0</v>
      </c>
      <c r="O1638" s="34">
        <v>0</v>
      </c>
      <c r="P1638" s="34">
        <v>0</v>
      </c>
      <c r="Q1638" s="34">
        <v>0</v>
      </c>
      <c r="R1638" s="34">
        <v>0</v>
      </c>
      <c r="S1638" s="34">
        <v>26</v>
      </c>
    </row>
    <row r="1639" spans="1:19" ht="16.5" customHeight="1">
      <c r="A1639" s="23">
        <v>2020</v>
      </c>
      <c r="B1639" s="13" t="s">
        <v>1886</v>
      </c>
      <c r="C1639" s="13" t="s">
        <v>86</v>
      </c>
      <c r="D1639" s="13" t="s">
        <v>206</v>
      </c>
      <c r="E1639" s="13" t="s">
        <v>88</v>
      </c>
      <c r="F1639" s="13" t="s">
        <v>5396</v>
      </c>
      <c r="G1639" s="13" t="s">
        <v>4747</v>
      </c>
      <c r="H1639" s="13" t="s">
        <v>6</v>
      </c>
      <c r="I1639" s="13" t="s">
        <v>2394</v>
      </c>
      <c r="J1639" s="13" t="s">
        <v>5690</v>
      </c>
      <c r="K1639" s="13">
        <v>8</v>
      </c>
      <c r="L1639" s="13" t="s">
        <v>2738</v>
      </c>
      <c r="M1639" s="13" t="s">
        <v>5624</v>
      </c>
      <c r="N1639" s="34">
        <v>0</v>
      </c>
      <c r="O1639" s="34">
        <v>0</v>
      </c>
      <c r="P1639" s="34">
        <v>0</v>
      </c>
      <c r="Q1639" s="34">
        <v>0</v>
      </c>
      <c r="R1639" s="34">
        <v>0</v>
      </c>
      <c r="S1639" s="34">
        <v>41</v>
      </c>
    </row>
    <row r="1640" spans="1:19" ht="16.5" customHeight="1">
      <c r="A1640" s="23">
        <v>2020</v>
      </c>
      <c r="B1640" s="13" t="s">
        <v>1886</v>
      </c>
      <c r="C1640" s="13" t="s">
        <v>86</v>
      </c>
      <c r="D1640" s="13" t="s">
        <v>206</v>
      </c>
      <c r="E1640" s="13" t="s">
        <v>3894</v>
      </c>
      <c r="F1640" s="13" t="s">
        <v>5450</v>
      </c>
      <c r="G1640" s="13" t="s">
        <v>4747</v>
      </c>
      <c r="H1640" s="13" t="s">
        <v>195</v>
      </c>
      <c r="I1640" s="13" t="s">
        <v>2190</v>
      </c>
      <c r="J1640" s="13" t="s">
        <v>2706</v>
      </c>
      <c r="K1640" s="13" t="s">
        <v>2706</v>
      </c>
      <c r="L1640" s="13" t="s">
        <v>2738</v>
      </c>
      <c r="M1640" s="13" t="s">
        <v>5581</v>
      </c>
      <c r="N1640" s="34">
        <v>0</v>
      </c>
      <c r="O1640" s="34">
        <v>0</v>
      </c>
      <c r="P1640" s="34">
        <v>0</v>
      </c>
      <c r="Q1640" s="34">
        <v>0</v>
      </c>
      <c r="R1640" s="34">
        <v>0</v>
      </c>
      <c r="S1640" s="34">
        <v>41</v>
      </c>
    </row>
    <row r="1641" spans="1:19" ht="16.5" customHeight="1">
      <c r="A1641" s="23">
        <v>2020</v>
      </c>
      <c r="B1641" s="13" t="s">
        <v>1886</v>
      </c>
      <c r="C1641" s="13" t="s">
        <v>86</v>
      </c>
      <c r="D1641" s="13" t="s">
        <v>5703</v>
      </c>
      <c r="E1641" s="13" t="s">
        <v>3887</v>
      </c>
      <c r="F1641" s="13" t="s">
        <v>5368</v>
      </c>
      <c r="G1641" s="13" t="s">
        <v>4747</v>
      </c>
      <c r="H1641" s="13" t="s">
        <v>6</v>
      </c>
      <c r="I1641" s="13" t="s">
        <v>2190</v>
      </c>
      <c r="J1641" s="13" t="s">
        <v>2706</v>
      </c>
      <c r="K1641" s="13" t="s">
        <v>2706</v>
      </c>
      <c r="L1641" s="13" t="s">
        <v>2738</v>
      </c>
      <c r="M1641" s="13" t="s">
        <v>5582</v>
      </c>
      <c r="N1641" s="34">
        <v>88</v>
      </c>
      <c r="O1641" s="34">
        <v>47</v>
      </c>
      <c r="P1641" s="34">
        <v>0</v>
      </c>
      <c r="Q1641" s="34">
        <v>47</v>
      </c>
      <c r="R1641" s="34">
        <v>14</v>
      </c>
      <c r="S1641" s="34">
        <v>0</v>
      </c>
    </row>
    <row r="1642" spans="1:19" ht="16.5" customHeight="1">
      <c r="A1642" s="23">
        <v>2020</v>
      </c>
      <c r="B1642" s="13" t="s">
        <v>1886</v>
      </c>
      <c r="C1642" s="13" t="s">
        <v>86</v>
      </c>
      <c r="D1642" s="13" t="s">
        <v>5703</v>
      </c>
      <c r="E1642" s="13" t="s">
        <v>3881</v>
      </c>
      <c r="F1642" s="13" t="s">
        <v>5369</v>
      </c>
      <c r="G1642" s="13" t="s">
        <v>4747</v>
      </c>
      <c r="H1642" s="13" t="s">
        <v>6</v>
      </c>
      <c r="I1642" s="13" t="s">
        <v>2190</v>
      </c>
      <c r="J1642" s="13" t="s">
        <v>2706</v>
      </c>
      <c r="K1642" s="13" t="s">
        <v>2706</v>
      </c>
      <c r="L1642" s="13" t="s">
        <v>2738</v>
      </c>
      <c r="M1642" s="13" t="s">
        <v>5583</v>
      </c>
      <c r="N1642" s="34">
        <v>96</v>
      </c>
      <c r="O1642" s="34">
        <v>48</v>
      </c>
      <c r="P1642" s="34">
        <v>0</v>
      </c>
      <c r="Q1642" s="34">
        <v>48</v>
      </c>
      <c r="R1642" s="34">
        <v>16</v>
      </c>
      <c r="S1642" s="34">
        <v>0</v>
      </c>
    </row>
    <row r="1643" spans="1:19" ht="16.5" customHeight="1">
      <c r="A1643" s="23">
        <v>2020</v>
      </c>
      <c r="B1643" s="13" t="s">
        <v>1886</v>
      </c>
      <c r="C1643" s="13" t="s">
        <v>86</v>
      </c>
      <c r="D1643" s="13" t="s">
        <v>5703</v>
      </c>
      <c r="E1643" s="13" t="s">
        <v>2635</v>
      </c>
      <c r="F1643" s="13" t="s">
        <v>5470</v>
      </c>
      <c r="G1643" s="13" t="s">
        <v>4747</v>
      </c>
      <c r="H1643" s="13" t="s">
        <v>6</v>
      </c>
      <c r="I1643" s="13" t="s">
        <v>2394</v>
      </c>
      <c r="J1643" s="13" t="s">
        <v>2716</v>
      </c>
      <c r="K1643" s="13">
        <v>6</v>
      </c>
      <c r="L1643" s="13" t="s">
        <v>2738</v>
      </c>
      <c r="M1643" s="13" t="s">
        <v>2850</v>
      </c>
      <c r="N1643" s="34">
        <v>144</v>
      </c>
      <c r="O1643" s="34">
        <v>0</v>
      </c>
      <c r="P1643" s="34">
        <v>0</v>
      </c>
      <c r="Q1643" s="34">
        <v>0</v>
      </c>
      <c r="R1643" s="34">
        <v>16</v>
      </c>
      <c r="S1643" s="34">
        <v>0</v>
      </c>
    </row>
    <row r="1644" spans="1:19" ht="16.5" customHeight="1">
      <c r="A1644" s="23">
        <v>2020</v>
      </c>
      <c r="B1644" s="13" t="s">
        <v>1886</v>
      </c>
      <c r="C1644" s="13" t="s">
        <v>86</v>
      </c>
      <c r="D1644" s="13" t="s">
        <v>5703</v>
      </c>
      <c r="E1644" s="13" t="s">
        <v>101</v>
      </c>
      <c r="F1644" s="13" t="s">
        <v>5370</v>
      </c>
      <c r="G1644" s="13" t="s">
        <v>4747</v>
      </c>
      <c r="H1644" s="13" t="s">
        <v>6</v>
      </c>
      <c r="I1644" s="13" t="s">
        <v>2394</v>
      </c>
      <c r="J1644" s="13" t="s">
        <v>5687</v>
      </c>
      <c r="K1644" s="13">
        <v>6</v>
      </c>
      <c r="L1644" s="13" t="s">
        <v>2738</v>
      </c>
      <c r="M1644" s="13" t="s">
        <v>2852</v>
      </c>
      <c r="N1644" s="34">
        <v>101</v>
      </c>
      <c r="O1644" s="34">
        <v>43</v>
      </c>
      <c r="P1644" s="34">
        <v>0</v>
      </c>
      <c r="Q1644" s="34">
        <v>43</v>
      </c>
      <c r="R1644" s="34">
        <v>16</v>
      </c>
      <c r="S1644" s="34">
        <v>0</v>
      </c>
    </row>
    <row r="1645" spans="1:19" ht="16.5" customHeight="1">
      <c r="A1645" s="23">
        <v>2020</v>
      </c>
      <c r="B1645" s="13" t="s">
        <v>1886</v>
      </c>
      <c r="C1645" s="13" t="s">
        <v>86</v>
      </c>
      <c r="D1645" s="13" t="s">
        <v>5703</v>
      </c>
      <c r="E1645" s="13" t="s">
        <v>3886</v>
      </c>
      <c r="F1645" s="13" t="s">
        <v>5371</v>
      </c>
      <c r="G1645" s="13" t="s">
        <v>4747</v>
      </c>
      <c r="H1645" s="13" t="s">
        <v>6</v>
      </c>
      <c r="I1645" s="13" t="s">
        <v>2190</v>
      </c>
      <c r="J1645" s="13" t="s">
        <v>2706</v>
      </c>
      <c r="K1645" s="13" t="s">
        <v>2706</v>
      </c>
      <c r="L1645" s="13" t="s">
        <v>2738</v>
      </c>
      <c r="M1645" s="13" t="s">
        <v>5584</v>
      </c>
      <c r="N1645" s="34">
        <v>88</v>
      </c>
      <c r="O1645" s="34">
        <v>42</v>
      </c>
      <c r="P1645" s="34">
        <v>0</v>
      </c>
      <c r="Q1645" s="34">
        <v>42</v>
      </c>
      <c r="R1645" s="34">
        <v>14</v>
      </c>
      <c r="S1645" s="34">
        <v>0</v>
      </c>
    </row>
    <row r="1646" spans="1:19" ht="16.5" customHeight="1">
      <c r="A1646" s="23">
        <v>2020</v>
      </c>
      <c r="B1646" s="13" t="s">
        <v>1886</v>
      </c>
      <c r="C1646" s="13" t="s">
        <v>89</v>
      </c>
      <c r="D1646" s="13" t="s">
        <v>205</v>
      </c>
      <c r="E1646" s="13" t="s">
        <v>90</v>
      </c>
      <c r="F1646" s="13">
        <v>998</v>
      </c>
      <c r="G1646" s="13" t="s">
        <v>4747</v>
      </c>
      <c r="H1646" s="13" t="s">
        <v>6</v>
      </c>
      <c r="I1646" s="13" t="s">
        <v>2190</v>
      </c>
      <c r="J1646" s="13" t="s">
        <v>2706</v>
      </c>
      <c r="K1646" s="13" t="s">
        <v>2706</v>
      </c>
      <c r="L1646" s="13" t="s">
        <v>2738</v>
      </c>
      <c r="M1646" s="13" t="s">
        <v>5585</v>
      </c>
      <c r="N1646" s="34">
        <v>0</v>
      </c>
      <c r="O1646" s="34">
        <v>0</v>
      </c>
      <c r="P1646" s="34">
        <v>0</v>
      </c>
      <c r="Q1646" s="34">
        <v>0</v>
      </c>
      <c r="R1646" s="34">
        <v>0</v>
      </c>
      <c r="S1646" s="34">
        <v>30</v>
      </c>
    </row>
    <row r="1647" spans="1:19" ht="16.5" customHeight="1">
      <c r="A1647" s="23">
        <v>2020</v>
      </c>
      <c r="B1647" s="13" t="s">
        <v>1886</v>
      </c>
      <c r="C1647" s="13" t="s">
        <v>89</v>
      </c>
      <c r="D1647" s="13" t="s">
        <v>205</v>
      </c>
      <c r="E1647" s="13" t="s">
        <v>91</v>
      </c>
      <c r="F1647" s="13" t="s">
        <v>5314</v>
      </c>
      <c r="G1647" s="13" t="s">
        <v>4747</v>
      </c>
      <c r="H1647" s="13" t="s">
        <v>6</v>
      </c>
      <c r="I1647" s="13" t="s">
        <v>2190</v>
      </c>
      <c r="J1647" s="13" t="s">
        <v>2706</v>
      </c>
      <c r="K1647" s="13" t="s">
        <v>2706</v>
      </c>
      <c r="L1647" s="13" t="s">
        <v>2738</v>
      </c>
      <c r="M1647" s="13" t="s">
        <v>5586</v>
      </c>
      <c r="N1647" s="34">
        <v>0</v>
      </c>
      <c r="O1647" s="34">
        <v>0</v>
      </c>
      <c r="P1647" s="34">
        <v>0</v>
      </c>
      <c r="Q1647" s="34">
        <v>0</v>
      </c>
      <c r="R1647" s="34">
        <v>0</v>
      </c>
      <c r="S1647" s="34">
        <v>30</v>
      </c>
    </row>
    <row r="1648" spans="1:19" ht="16.5" customHeight="1">
      <c r="A1648" s="23">
        <v>2020</v>
      </c>
      <c r="B1648" s="13" t="s">
        <v>1886</v>
      </c>
      <c r="C1648" s="13" t="s">
        <v>89</v>
      </c>
      <c r="D1648" s="13" t="s">
        <v>205</v>
      </c>
      <c r="E1648" s="13" t="s">
        <v>92</v>
      </c>
      <c r="F1648" s="13">
        <v>107711</v>
      </c>
      <c r="G1648" s="13" t="s">
        <v>4747</v>
      </c>
      <c r="H1648" s="13" t="s">
        <v>6</v>
      </c>
      <c r="I1648" s="13" t="s">
        <v>2190</v>
      </c>
      <c r="J1648" s="13" t="s">
        <v>2706</v>
      </c>
      <c r="K1648" s="13" t="s">
        <v>2706</v>
      </c>
      <c r="L1648" s="13" t="s">
        <v>2738</v>
      </c>
      <c r="M1648" s="13" t="s">
        <v>5651</v>
      </c>
      <c r="N1648" s="34">
        <v>0</v>
      </c>
      <c r="O1648" s="34">
        <v>0</v>
      </c>
      <c r="P1648" s="34">
        <v>0</v>
      </c>
      <c r="Q1648" s="34">
        <v>0</v>
      </c>
      <c r="R1648" s="34">
        <v>0</v>
      </c>
      <c r="S1648" s="34">
        <v>27</v>
      </c>
    </row>
    <row r="1649" spans="1:19" ht="16.5" customHeight="1">
      <c r="A1649" s="23">
        <v>2020</v>
      </c>
      <c r="B1649" s="13" t="s">
        <v>1886</v>
      </c>
      <c r="C1649" s="13" t="s">
        <v>89</v>
      </c>
      <c r="D1649" s="13" t="s">
        <v>206</v>
      </c>
      <c r="E1649" s="13" t="s">
        <v>93</v>
      </c>
      <c r="F1649" s="13" t="s">
        <v>5385</v>
      </c>
      <c r="G1649" s="13" t="s">
        <v>4747</v>
      </c>
      <c r="H1649" s="13" t="s">
        <v>6</v>
      </c>
      <c r="I1649" s="13" t="s">
        <v>2190</v>
      </c>
      <c r="J1649" s="13" t="s">
        <v>2706</v>
      </c>
      <c r="K1649" s="13" t="s">
        <v>2706</v>
      </c>
      <c r="L1649" s="13" t="s">
        <v>2738</v>
      </c>
      <c r="M1649" s="13" t="s">
        <v>2837</v>
      </c>
      <c r="N1649" s="34">
        <v>0</v>
      </c>
      <c r="O1649" s="34">
        <v>0</v>
      </c>
      <c r="P1649" s="34">
        <v>0</v>
      </c>
      <c r="Q1649" s="34">
        <v>0</v>
      </c>
      <c r="R1649" s="34">
        <v>0</v>
      </c>
      <c r="S1649" s="34">
        <v>48</v>
      </c>
    </row>
    <row r="1650" spans="1:19" ht="16.5" customHeight="1">
      <c r="A1650" s="23">
        <v>2020</v>
      </c>
      <c r="B1650" s="13" t="s">
        <v>1886</v>
      </c>
      <c r="C1650" s="13" t="s">
        <v>89</v>
      </c>
      <c r="D1650" s="13" t="s">
        <v>206</v>
      </c>
      <c r="E1650" s="13" t="s">
        <v>1920</v>
      </c>
      <c r="F1650" s="13" t="s">
        <v>5438</v>
      </c>
      <c r="G1650" s="13" t="s">
        <v>4747</v>
      </c>
      <c r="H1650" s="13" t="s">
        <v>6</v>
      </c>
      <c r="I1650" s="13" t="s">
        <v>2190</v>
      </c>
      <c r="J1650" s="13" t="s">
        <v>2706</v>
      </c>
      <c r="K1650" s="13" t="s">
        <v>2706</v>
      </c>
      <c r="L1650" s="13" t="s">
        <v>2738</v>
      </c>
      <c r="M1650" s="13" t="s">
        <v>2792</v>
      </c>
      <c r="N1650" s="34">
        <v>0</v>
      </c>
      <c r="O1650" s="34">
        <v>0</v>
      </c>
      <c r="P1650" s="34">
        <v>0</v>
      </c>
      <c r="Q1650" s="34">
        <v>0</v>
      </c>
      <c r="R1650" s="34">
        <v>0</v>
      </c>
      <c r="S1650" s="34">
        <v>43</v>
      </c>
    </row>
    <row r="1651" spans="1:19" ht="16.5" customHeight="1">
      <c r="A1651" s="23">
        <v>2020</v>
      </c>
      <c r="B1651" s="13" t="s">
        <v>1886</v>
      </c>
      <c r="C1651" s="13" t="s">
        <v>89</v>
      </c>
      <c r="D1651" s="13" t="s">
        <v>206</v>
      </c>
      <c r="E1651" s="13" t="s">
        <v>1919</v>
      </c>
      <c r="F1651" s="13" t="s">
        <v>5439</v>
      </c>
      <c r="G1651" s="13" t="s">
        <v>4747</v>
      </c>
      <c r="H1651" s="13" t="s">
        <v>6</v>
      </c>
      <c r="I1651" s="13" t="s">
        <v>2190</v>
      </c>
      <c r="J1651" s="13" t="s">
        <v>2706</v>
      </c>
      <c r="K1651" s="13" t="s">
        <v>2706</v>
      </c>
      <c r="L1651" s="13" t="s">
        <v>2738</v>
      </c>
      <c r="M1651" s="13" t="s">
        <v>2791</v>
      </c>
      <c r="N1651" s="34">
        <v>0</v>
      </c>
      <c r="O1651" s="34">
        <v>0</v>
      </c>
      <c r="P1651" s="34">
        <v>0</v>
      </c>
      <c r="Q1651" s="34">
        <v>0</v>
      </c>
      <c r="R1651" s="34">
        <v>0</v>
      </c>
      <c r="S1651" s="34">
        <v>52</v>
      </c>
    </row>
    <row r="1652" spans="1:19" ht="16.5" customHeight="1">
      <c r="A1652" s="23">
        <v>2020</v>
      </c>
      <c r="B1652" s="13" t="s">
        <v>1886</v>
      </c>
      <c r="C1652" s="13" t="s">
        <v>89</v>
      </c>
      <c r="D1652" s="13" t="s">
        <v>206</v>
      </c>
      <c r="E1652" s="13" t="s">
        <v>1921</v>
      </c>
      <c r="F1652" s="13" t="s">
        <v>5437</v>
      </c>
      <c r="G1652" s="13" t="s">
        <v>4747</v>
      </c>
      <c r="H1652" s="13" t="s">
        <v>6</v>
      </c>
      <c r="I1652" s="13" t="s">
        <v>2190</v>
      </c>
      <c r="J1652" s="13" t="s">
        <v>2706</v>
      </c>
      <c r="K1652" s="13" t="s">
        <v>2706</v>
      </c>
      <c r="L1652" s="13" t="s">
        <v>2738</v>
      </c>
      <c r="M1652" s="13" t="s">
        <v>2793</v>
      </c>
      <c r="N1652" s="34">
        <v>0</v>
      </c>
      <c r="O1652" s="34">
        <v>0</v>
      </c>
      <c r="P1652" s="34">
        <v>0</v>
      </c>
      <c r="Q1652" s="34">
        <v>0</v>
      </c>
      <c r="R1652" s="34">
        <v>0</v>
      </c>
      <c r="S1652" s="34">
        <v>52</v>
      </c>
    </row>
    <row r="1653" spans="1:19" ht="16.5" customHeight="1">
      <c r="A1653" s="23">
        <v>2020</v>
      </c>
      <c r="B1653" s="13" t="s">
        <v>1886</v>
      </c>
      <c r="C1653" s="13" t="s">
        <v>89</v>
      </c>
      <c r="D1653" s="13" t="s">
        <v>206</v>
      </c>
      <c r="E1653" s="13" t="s">
        <v>2078</v>
      </c>
      <c r="F1653" s="13" t="s">
        <v>5430</v>
      </c>
      <c r="G1653" s="13" t="s">
        <v>4747</v>
      </c>
      <c r="H1653" s="13" t="s">
        <v>6</v>
      </c>
      <c r="I1653" s="13" t="s">
        <v>2190</v>
      </c>
      <c r="J1653" s="13" t="s">
        <v>2706</v>
      </c>
      <c r="K1653" s="13" t="s">
        <v>2706</v>
      </c>
      <c r="L1653" s="13" t="s">
        <v>2738</v>
      </c>
      <c r="M1653" s="13" t="s">
        <v>2799</v>
      </c>
      <c r="N1653" s="34">
        <v>0</v>
      </c>
      <c r="O1653" s="34">
        <v>0</v>
      </c>
      <c r="P1653" s="34">
        <v>0</v>
      </c>
      <c r="Q1653" s="34">
        <v>0</v>
      </c>
      <c r="R1653" s="34">
        <v>0</v>
      </c>
      <c r="S1653" s="34">
        <v>56</v>
      </c>
    </row>
    <row r="1654" spans="1:19" ht="16.5" customHeight="1">
      <c r="A1654" s="23">
        <v>2020</v>
      </c>
      <c r="B1654" s="13" t="s">
        <v>1886</v>
      </c>
      <c r="C1654" s="13" t="s">
        <v>89</v>
      </c>
      <c r="D1654" s="13" t="s">
        <v>6702</v>
      </c>
      <c r="E1654" s="13" t="s">
        <v>1465</v>
      </c>
      <c r="F1654" s="13" t="s">
        <v>5285</v>
      </c>
      <c r="G1654" s="13" t="s">
        <v>4747</v>
      </c>
      <c r="H1654" s="13" t="s">
        <v>6</v>
      </c>
      <c r="I1654" s="13" t="s">
        <v>2394</v>
      </c>
      <c r="J1654" s="13" t="s">
        <v>5251</v>
      </c>
      <c r="K1654" s="13">
        <v>8</v>
      </c>
      <c r="L1654" s="13" t="s">
        <v>2738</v>
      </c>
      <c r="M1654" s="13" t="s">
        <v>2900</v>
      </c>
      <c r="N1654" s="34">
        <v>118</v>
      </c>
      <c r="O1654" s="34">
        <v>14</v>
      </c>
      <c r="P1654" s="34">
        <v>9</v>
      </c>
      <c r="Q1654" s="34">
        <v>23</v>
      </c>
      <c r="R1654" s="34">
        <v>19</v>
      </c>
      <c r="S1654" s="34">
        <v>0</v>
      </c>
    </row>
    <row r="1655" spans="1:19" ht="16.5" customHeight="1">
      <c r="A1655" s="23">
        <v>2020</v>
      </c>
      <c r="B1655" s="13" t="s">
        <v>1886</v>
      </c>
      <c r="C1655" s="13" t="s">
        <v>94</v>
      </c>
      <c r="D1655" s="13" t="s">
        <v>207</v>
      </c>
      <c r="E1655" s="13" t="s">
        <v>99</v>
      </c>
      <c r="F1655" s="13" t="s">
        <v>5277</v>
      </c>
      <c r="G1655" s="13" t="s">
        <v>4747</v>
      </c>
      <c r="H1655" s="13" t="s">
        <v>6</v>
      </c>
      <c r="I1655" s="13" t="s">
        <v>2394</v>
      </c>
      <c r="J1655" s="13" t="s">
        <v>5528</v>
      </c>
      <c r="K1655" s="13">
        <v>8</v>
      </c>
      <c r="L1655" s="13" t="s">
        <v>2738</v>
      </c>
      <c r="M1655" s="13" t="s">
        <v>5488</v>
      </c>
      <c r="N1655" s="34">
        <v>0</v>
      </c>
      <c r="O1655" s="34">
        <v>0</v>
      </c>
      <c r="P1655" s="34">
        <v>0</v>
      </c>
      <c r="Q1655" s="34">
        <v>0</v>
      </c>
      <c r="R1655" s="34">
        <v>0</v>
      </c>
      <c r="S1655" s="34">
        <v>108</v>
      </c>
    </row>
    <row r="1656" spans="1:19" ht="16.5" customHeight="1">
      <c r="A1656" s="23">
        <v>2020</v>
      </c>
      <c r="B1656" s="13" t="s">
        <v>1886</v>
      </c>
      <c r="C1656" s="13" t="s">
        <v>94</v>
      </c>
      <c r="D1656" s="13" t="s">
        <v>205</v>
      </c>
      <c r="E1656" s="13" t="s">
        <v>3890</v>
      </c>
      <c r="F1656" s="13" t="s">
        <v>5476</v>
      </c>
      <c r="G1656" s="13" t="s">
        <v>4747</v>
      </c>
      <c r="H1656" s="13" t="s">
        <v>195</v>
      </c>
      <c r="I1656" s="13" t="s">
        <v>2190</v>
      </c>
      <c r="J1656" s="13" t="s">
        <v>2706</v>
      </c>
      <c r="K1656" s="13" t="s">
        <v>2706</v>
      </c>
      <c r="L1656" s="13" t="s">
        <v>2738</v>
      </c>
      <c r="M1656" s="13" t="s">
        <v>5587</v>
      </c>
      <c r="N1656" s="34">
        <v>0</v>
      </c>
      <c r="O1656" s="34">
        <v>0</v>
      </c>
      <c r="P1656" s="34">
        <v>0</v>
      </c>
      <c r="Q1656" s="34">
        <v>0</v>
      </c>
      <c r="R1656" s="34">
        <v>0</v>
      </c>
      <c r="S1656" s="34">
        <v>24</v>
      </c>
    </row>
    <row r="1657" spans="1:19" ht="16.5" customHeight="1">
      <c r="A1657" s="23">
        <v>2020</v>
      </c>
      <c r="B1657" s="13" t="s">
        <v>1886</v>
      </c>
      <c r="C1657" s="13" t="s">
        <v>94</v>
      </c>
      <c r="D1657" s="13" t="s">
        <v>206</v>
      </c>
      <c r="E1657" s="13" t="s">
        <v>5247</v>
      </c>
      <c r="F1657" s="13" t="s">
        <v>5383</v>
      </c>
      <c r="G1657" s="13" t="s">
        <v>4747</v>
      </c>
      <c r="H1657" s="13" t="s">
        <v>6</v>
      </c>
      <c r="I1657" s="13" t="s">
        <v>2931</v>
      </c>
      <c r="J1657" s="13" t="s">
        <v>2706</v>
      </c>
      <c r="K1657" s="13" t="s">
        <v>2706</v>
      </c>
      <c r="L1657" s="13" t="s">
        <v>2738</v>
      </c>
      <c r="M1657" s="13" t="s">
        <v>2839</v>
      </c>
      <c r="N1657" s="34">
        <v>0</v>
      </c>
      <c r="O1657" s="34">
        <v>0</v>
      </c>
      <c r="P1657" s="34">
        <v>0</v>
      </c>
      <c r="Q1657" s="34">
        <v>0</v>
      </c>
      <c r="R1657" s="34">
        <v>0</v>
      </c>
      <c r="S1657" s="34">
        <v>50</v>
      </c>
    </row>
    <row r="1658" spans="1:19" ht="16.5" customHeight="1">
      <c r="A1658" s="23">
        <v>2020</v>
      </c>
      <c r="B1658" s="13" t="s">
        <v>1886</v>
      </c>
      <c r="C1658" s="13" t="s">
        <v>94</v>
      </c>
      <c r="D1658" s="13" t="s">
        <v>206</v>
      </c>
      <c r="E1658" s="13" t="s">
        <v>97</v>
      </c>
      <c r="F1658" s="13" t="s">
        <v>5392</v>
      </c>
      <c r="G1658" s="13" t="s">
        <v>4747</v>
      </c>
      <c r="H1658" s="13" t="s">
        <v>6</v>
      </c>
      <c r="I1658" s="13" t="s">
        <v>2394</v>
      </c>
      <c r="J1658" s="13" t="s">
        <v>2717</v>
      </c>
      <c r="K1658" s="13">
        <v>6</v>
      </c>
      <c r="L1658" s="13" t="s">
        <v>2738</v>
      </c>
      <c r="M1658" s="13" t="s">
        <v>5669</v>
      </c>
      <c r="N1658" s="34">
        <v>0</v>
      </c>
      <c r="O1658" s="34">
        <v>0</v>
      </c>
      <c r="P1658" s="34">
        <v>0</v>
      </c>
      <c r="Q1658" s="34">
        <v>0</v>
      </c>
      <c r="R1658" s="34">
        <v>0</v>
      </c>
      <c r="S1658" s="34">
        <v>47</v>
      </c>
    </row>
    <row r="1659" spans="1:19" ht="16.5" customHeight="1">
      <c r="A1659" s="23">
        <v>2020</v>
      </c>
      <c r="B1659" s="13" t="s">
        <v>1886</v>
      </c>
      <c r="C1659" s="13" t="s">
        <v>94</v>
      </c>
      <c r="D1659" s="13" t="s">
        <v>206</v>
      </c>
      <c r="E1659" s="13" t="s">
        <v>98</v>
      </c>
      <c r="F1659" s="13" t="s">
        <v>5406</v>
      </c>
      <c r="G1659" s="13" t="s">
        <v>4747</v>
      </c>
      <c r="H1659" s="13" t="s">
        <v>6</v>
      </c>
      <c r="I1659" s="13" t="s">
        <v>2394</v>
      </c>
      <c r="J1659" s="13" t="s">
        <v>2718</v>
      </c>
      <c r="K1659" s="13">
        <v>4</v>
      </c>
      <c r="L1659" s="13" t="s">
        <v>2738</v>
      </c>
      <c r="M1659" s="13" t="s">
        <v>2817</v>
      </c>
      <c r="N1659" s="34">
        <v>0</v>
      </c>
      <c r="O1659" s="34">
        <v>0</v>
      </c>
      <c r="P1659" s="34">
        <v>0</v>
      </c>
      <c r="Q1659" s="34">
        <v>0</v>
      </c>
      <c r="R1659" s="34">
        <v>0</v>
      </c>
      <c r="S1659" s="34">
        <v>48</v>
      </c>
    </row>
    <row r="1660" spans="1:19" ht="16.5" customHeight="1">
      <c r="A1660" s="23">
        <v>2020</v>
      </c>
      <c r="B1660" s="13" t="s">
        <v>1886</v>
      </c>
      <c r="C1660" s="13" t="s">
        <v>94</v>
      </c>
      <c r="D1660" s="13" t="s">
        <v>6702</v>
      </c>
      <c r="E1660" s="13" t="s">
        <v>1463</v>
      </c>
      <c r="F1660" s="13" t="s">
        <v>5283</v>
      </c>
      <c r="G1660" s="13" t="s">
        <v>4747</v>
      </c>
      <c r="H1660" s="13" t="s">
        <v>6</v>
      </c>
      <c r="I1660" s="13" t="s">
        <v>2394</v>
      </c>
      <c r="J1660" s="13" t="s">
        <v>2709</v>
      </c>
      <c r="K1660" s="13">
        <v>8</v>
      </c>
      <c r="L1660" s="13" t="s">
        <v>2738</v>
      </c>
      <c r="M1660" s="13" t="s">
        <v>5611</v>
      </c>
      <c r="N1660" s="34">
        <v>116</v>
      </c>
      <c r="O1660" s="34">
        <v>34</v>
      </c>
      <c r="P1660" s="34">
        <v>0</v>
      </c>
      <c r="Q1660" s="34">
        <v>34</v>
      </c>
      <c r="R1660" s="34">
        <v>20</v>
      </c>
      <c r="S1660" s="34">
        <v>0</v>
      </c>
    </row>
    <row r="1661" spans="1:19" ht="16.5" customHeight="1">
      <c r="A1661" s="23">
        <v>2020</v>
      </c>
      <c r="B1661" s="13" t="s">
        <v>1886</v>
      </c>
      <c r="C1661" s="13" t="s">
        <v>100</v>
      </c>
      <c r="D1661" s="13" t="s">
        <v>207</v>
      </c>
      <c r="E1661" s="13" t="s">
        <v>3906</v>
      </c>
      <c r="F1661" s="13" t="s">
        <v>3912</v>
      </c>
      <c r="G1661" s="13" t="s">
        <v>4747</v>
      </c>
      <c r="H1661" s="13" t="s">
        <v>6</v>
      </c>
      <c r="I1661" s="13" t="s">
        <v>2190</v>
      </c>
      <c r="J1661" s="13" t="s">
        <v>2706</v>
      </c>
      <c r="K1661" s="13" t="s">
        <v>2706</v>
      </c>
      <c r="L1661" s="13" t="s">
        <v>2706</v>
      </c>
      <c r="M1661" s="13" t="s">
        <v>3913</v>
      </c>
      <c r="N1661" s="34">
        <v>0</v>
      </c>
      <c r="O1661" s="34">
        <v>0</v>
      </c>
      <c r="P1661" s="34">
        <v>0</v>
      </c>
      <c r="Q1661" s="34">
        <v>0</v>
      </c>
      <c r="R1661" s="34">
        <v>0</v>
      </c>
      <c r="S1661" s="34">
        <v>0</v>
      </c>
    </row>
    <row r="1662" spans="1:19" ht="16.5" customHeight="1">
      <c r="A1662" s="23">
        <v>2020</v>
      </c>
      <c r="B1662" s="13" t="s">
        <v>1886</v>
      </c>
      <c r="C1662" s="13" t="s">
        <v>100</v>
      </c>
      <c r="D1662" s="13" t="s">
        <v>207</v>
      </c>
      <c r="E1662" s="13" t="s">
        <v>103</v>
      </c>
      <c r="F1662" s="13" t="s">
        <v>5278</v>
      </c>
      <c r="G1662" s="13" t="s">
        <v>4747</v>
      </c>
      <c r="H1662" s="13" t="s">
        <v>6</v>
      </c>
      <c r="I1662" s="13" t="s">
        <v>2394</v>
      </c>
      <c r="J1662" s="13" t="s">
        <v>5529</v>
      </c>
      <c r="K1662" s="13">
        <v>6</v>
      </c>
      <c r="L1662" s="13" t="s">
        <v>2738</v>
      </c>
      <c r="M1662" s="13" t="s">
        <v>5661</v>
      </c>
      <c r="N1662" s="34">
        <v>0</v>
      </c>
      <c r="O1662" s="34">
        <v>0</v>
      </c>
      <c r="P1662" s="34">
        <v>0</v>
      </c>
      <c r="Q1662" s="34">
        <v>0</v>
      </c>
      <c r="R1662" s="34">
        <v>0</v>
      </c>
      <c r="S1662" s="34">
        <v>102</v>
      </c>
    </row>
    <row r="1663" spans="1:19" ht="16.5" customHeight="1">
      <c r="A1663" s="23">
        <v>2020</v>
      </c>
      <c r="B1663" s="13" t="s">
        <v>1886</v>
      </c>
      <c r="C1663" s="13" t="s">
        <v>100</v>
      </c>
      <c r="D1663" s="13" t="s">
        <v>206</v>
      </c>
      <c r="E1663" s="13" t="s">
        <v>3904</v>
      </c>
      <c r="F1663" s="13" t="s">
        <v>3912</v>
      </c>
      <c r="G1663" s="13" t="s">
        <v>4747</v>
      </c>
      <c r="H1663" s="13" t="s">
        <v>6</v>
      </c>
      <c r="I1663" s="13" t="s">
        <v>2190</v>
      </c>
      <c r="J1663" s="13" t="s">
        <v>2706</v>
      </c>
      <c r="K1663" s="13" t="s">
        <v>2706</v>
      </c>
      <c r="L1663" s="13" t="s">
        <v>2706</v>
      </c>
      <c r="M1663" s="13" t="s">
        <v>3913</v>
      </c>
      <c r="N1663" s="34">
        <v>0</v>
      </c>
      <c r="O1663" s="34">
        <v>0</v>
      </c>
      <c r="P1663" s="34">
        <v>0</v>
      </c>
      <c r="Q1663" s="34">
        <v>0</v>
      </c>
      <c r="R1663" s="34">
        <v>0</v>
      </c>
      <c r="S1663" s="34">
        <v>0</v>
      </c>
    </row>
    <row r="1664" spans="1:19" ht="16.5" customHeight="1">
      <c r="A1664" s="23">
        <v>2020</v>
      </c>
      <c r="B1664" s="13" t="s">
        <v>1886</v>
      </c>
      <c r="C1664" s="13" t="s">
        <v>100</v>
      </c>
      <c r="D1664" s="13" t="s">
        <v>206</v>
      </c>
      <c r="E1664" s="13" t="s">
        <v>173</v>
      </c>
      <c r="F1664" s="13" t="s">
        <v>5379</v>
      </c>
      <c r="G1664" s="13" t="s">
        <v>4747</v>
      </c>
      <c r="H1664" s="13" t="s">
        <v>6</v>
      </c>
      <c r="I1664" s="13" t="s">
        <v>2394</v>
      </c>
      <c r="J1664" s="13" t="s">
        <v>5689</v>
      </c>
      <c r="K1664" s="13">
        <v>6</v>
      </c>
      <c r="L1664" s="13" t="s">
        <v>2738</v>
      </c>
      <c r="M1664" s="13" t="s">
        <v>5668</v>
      </c>
      <c r="N1664" s="34">
        <v>0</v>
      </c>
      <c r="O1664" s="34">
        <v>0</v>
      </c>
      <c r="P1664" s="34">
        <v>0</v>
      </c>
      <c r="Q1664" s="34">
        <v>0</v>
      </c>
      <c r="R1664" s="34">
        <v>0</v>
      </c>
      <c r="S1664" s="34">
        <v>40</v>
      </c>
    </row>
    <row r="1665" spans="1:19" ht="16.5" customHeight="1">
      <c r="A1665" s="23">
        <v>2020</v>
      </c>
      <c r="B1665" s="13" t="s">
        <v>1886</v>
      </c>
      <c r="C1665" s="13" t="s">
        <v>100</v>
      </c>
      <c r="D1665" s="13" t="s">
        <v>206</v>
      </c>
      <c r="E1665" s="13" t="s">
        <v>102</v>
      </c>
      <c r="F1665" s="13" t="s">
        <v>5404</v>
      </c>
      <c r="G1665" s="13" t="s">
        <v>4747</v>
      </c>
      <c r="H1665" s="13" t="s">
        <v>6</v>
      </c>
      <c r="I1665" s="13" t="s">
        <v>2394</v>
      </c>
      <c r="J1665" s="13" t="s">
        <v>5691</v>
      </c>
      <c r="K1665" s="13">
        <v>6</v>
      </c>
      <c r="L1665" s="13" t="s">
        <v>2738</v>
      </c>
      <c r="M1665" s="13" t="s">
        <v>5652</v>
      </c>
      <c r="N1665" s="34">
        <v>0</v>
      </c>
      <c r="O1665" s="34">
        <v>0</v>
      </c>
      <c r="P1665" s="34">
        <v>0</v>
      </c>
      <c r="Q1665" s="34">
        <v>0</v>
      </c>
      <c r="R1665" s="34">
        <v>0</v>
      </c>
      <c r="S1665" s="34">
        <v>40</v>
      </c>
    </row>
    <row r="1666" spans="1:19" ht="16.5" customHeight="1">
      <c r="A1666" s="23">
        <v>2020</v>
      </c>
      <c r="B1666" s="13" t="s">
        <v>1886</v>
      </c>
      <c r="C1666" s="13" t="s">
        <v>100</v>
      </c>
      <c r="D1666" s="13" t="s">
        <v>6702</v>
      </c>
      <c r="E1666" s="13" t="s">
        <v>1468</v>
      </c>
      <c r="F1666" s="13" t="s">
        <v>5358</v>
      </c>
      <c r="G1666" s="13" t="s">
        <v>4747</v>
      </c>
      <c r="H1666" s="13" t="s">
        <v>6</v>
      </c>
      <c r="I1666" s="13" t="s">
        <v>2394</v>
      </c>
      <c r="J1666" s="13" t="s">
        <v>2983</v>
      </c>
      <c r="K1666" s="13">
        <v>8</v>
      </c>
      <c r="L1666" s="13" t="s">
        <v>2738</v>
      </c>
      <c r="M1666" s="13" t="s">
        <v>2858</v>
      </c>
      <c r="N1666" s="34">
        <v>104</v>
      </c>
      <c r="O1666" s="34">
        <v>32</v>
      </c>
      <c r="P1666" s="34">
        <v>0</v>
      </c>
      <c r="Q1666" s="34">
        <v>32</v>
      </c>
      <c r="R1666" s="34">
        <v>14</v>
      </c>
      <c r="S1666" s="34">
        <v>0</v>
      </c>
    </row>
    <row r="1667" spans="1:19" ht="16.5" customHeight="1">
      <c r="A1667" s="23">
        <v>2020</v>
      </c>
      <c r="B1667" s="13" t="s">
        <v>1886</v>
      </c>
      <c r="C1667" s="13" t="s">
        <v>100</v>
      </c>
      <c r="D1667" s="13" t="s">
        <v>5703</v>
      </c>
      <c r="E1667" s="13" t="s">
        <v>3909</v>
      </c>
      <c r="F1667" s="13" t="s">
        <v>3912</v>
      </c>
      <c r="G1667" s="13" t="s">
        <v>4747</v>
      </c>
      <c r="H1667" s="13" t="s">
        <v>6</v>
      </c>
      <c r="I1667" s="13" t="s">
        <v>2190</v>
      </c>
      <c r="J1667" s="13" t="s">
        <v>2706</v>
      </c>
      <c r="K1667" s="13" t="s">
        <v>2706</v>
      </c>
      <c r="L1667" s="13" t="s">
        <v>2706</v>
      </c>
      <c r="M1667" s="13" t="s">
        <v>3913</v>
      </c>
      <c r="N1667" s="34">
        <v>0</v>
      </c>
      <c r="O1667" s="34">
        <v>0</v>
      </c>
      <c r="P1667" s="34">
        <v>0</v>
      </c>
      <c r="Q1667" s="34">
        <v>0</v>
      </c>
      <c r="R1667" s="34">
        <v>0</v>
      </c>
      <c r="S1667" s="34">
        <v>0</v>
      </c>
    </row>
    <row r="1668" spans="1:19" ht="16.5" customHeight="1">
      <c r="A1668" s="23">
        <v>2020</v>
      </c>
      <c r="B1668" s="13" t="s">
        <v>1886</v>
      </c>
      <c r="C1668" s="13" t="s">
        <v>104</v>
      </c>
      <c r="D1668" s="13" t="s">
        <v>207</v>
      </c>
      <c r="E1668" s="13" t="s">
        <v>119</v>
      </c>
      <c r="F1668" s="13" t="s">
        <v>5279</v>
      </c>
      <c r="G1668" s="13" t="s">
        <v>4747</v>
      </c>
      <c r="H1668" s="13" t="s">
        <v>6</v>
      </c>
      <c r="I1668" s="13" t="s">
        <v>2394</v>
      </c>
      <c r="J1668" s="13" t="s">
        <v>5677</v>
      </c>
      <c r="K1668" s="13">
        <v>6</v>
      </c>
      <c r="L1668" s="13" t="s">
        <v>2738</v>
      </c>
      <c r="M1668" s="13" t="s">
        <v>5610</v>
      </c>
      <c r="N1668" s="34">
        <v>0</v>
      </c>
      <c r="O1668" s="34">
        <v>0</v>
      </c>
      <c r="P1668" s="34">
        <v>0</v>
      </c>
      <c r="Q1668" s="34">
        <v>0</v>
      </c>
      <c r="R1668" s="34">
        <v>0</v>
      </c>
      <c r="S1668" s="34">
        <v>120</v>
      </c>
    </row>
    <row r="1669" spans="1:19" ht="16.5" customHeight="1">
      <c r="A1669" s="23">
        <v>2020</v>
      </c>
      <c r="B1669" s="13" t="s">
        <v>1886</v>
      </c>
      <c r="C1669" s="13" t="s">
        <v>104</v>
      </c>
      <c r="D1669" s="13" t="s">
        <v>205</v>
      </c>
      <c r="E1669" s="13" t="s">
        <v>106</v>
      </c>
      <c r="F1669" s="13" t="s">
        <v>5288</v>
      </c>
      <c r="G1669" s="13" t="s">
        <v>4747</v>
      </c>
      <c r="H1669" s="13" t="s">
        <v>6</v>
      </c>
      <c r="I1669" s="13" t="s">
        <v>2190</v>
      </c>
      <c r="J1669" s="13" t="s">
        <v>2706</v>
      </c>
      <c r="K1669" s="13" t="s">
        <v>2706</v>
      </c>
      <c r="L1669" s="13" t="s">
        <v>2738</v>
      </c>
      <c r="M1669" s="13" t="s">
        <v>5588</v>
      </c>
      <c r="N1669" s="34">
        <v>0</v>
      </c>
      <c r="O1669" s="34">
        <v>0</v>
      </c>
      <c r="P1669" s="34">
        <v>0</v>
      </c>
      <c r="Q1669" s="34">
        <v>0</v>
      </c>
      <c r="R1669" s="34">
        <v>0</v>
      </c>
      <c r="S1669" s="34">
        <v>24</v>
      </c>
    </row>
    <row r="1670" spans="1:19" ht="16.5" customHeight="1">
      <c r="A1670" s="23">
        <v>2020</v>
      </c>
      <c r="B1670" s="13" t="s">
        <v>1886</v>
      </c>
      <c r="C1670" s="13" t="s">
        <v>104</v>
      </c>
      <c r="D1670" s="13" t="s">
        <v>205</v>
      </c>
      <c r="E1670" s="13" t="s">
        <v>107</v>
      </c>
      <c r="F1670" s="13" t="s">
        <v>5315</v>
      </c>
      <c r="G1670" s="13" t="s">
        <v>4747</v>
      </c>
      <c r="H1670" s="13" t="s">
        <v>6</v>
      </c>
      <c r="I1670" s="13" t="s">
        <v>2190</v>
      </c>
      <c r="J1670" s="13" t="s">
        <v>2706</v>
      </c>
      <c r="K1670" s="13" t="s">
        <v>2706</v>
      </c>
      <c r="L1670" s="13" t="s">
        <v>2738</v>
      </c>
      <c r="M1670" s="13" t="s">
        <v>5589</v>
      </c>
      <c r="N1670" s="34">
        <v>0</v>
      </c>
      <c r="O1670" s="34">
        <v>0</v>
      </c>
      <c r="P1670" s="34">
        <v>0</v>
      </c>
      <c r="Q1670" s="34">
        <v>0</v>
      </c>
      <c r="R1670" s="34">
        <v>0</v>
      </c>
      <c r="S1670" s="34">
        <v>24</v>
      </c>
    </row>
    <row r="1671" spans="1:19" ht="16.5" customHeight="1">
      <c r="A1671" s="23">
        <v>2020</v>
      </c>
      <c r="B1671" s="13" t="s">
        <v>1886</v>
      </c>
      <c r="C1671" s="13" t="s">
        <v>104</v>
      </c>
      <c r="D1671" s="13" t="s">
        <v>205</v>
      </c>
      <c r="E1671" s="13" t="s">
        <v>108</v>
      </c>
      <c r="F1671" s="13" t="s">
        <v>5316</v>
      </c>
      <c r="G1671" s="13" t="s">
        <v>4747</v>
      </c>
      <c r="H1671" s="13" t="s">
        <v>6</v>
      </c>
      <c r="I1671" s="13" t="s">
        <v>2190</v>
      </c>
      <c r="J1671" s="13" t="s">
        <v>2706</v>
      </c>
      <c r="K1671" s="13" t="s">
        <v>2706</v>
      </c>
      <c r="L1671" s="13" t="s">
        <v>2738</v>
      </c>
      <c r="M1671" s="13" t="s">
        <v>5590</v>
      </c>
      <c r="N1671" s="34">
        <v>0</v>
      </c>
      <c r="O1671" s="34">
        <v>0</v>
      </c>
      <c r="P1671" s="34">
        <v>0</v>
      </c>
      <c r="Q1671" s="34">
        <v>0</v>
      </c>
      <c r="R1671" s="34">
        <v>0</v>
      </c>
      <c r="S1671" s="34">
        <v>27</v>
      </c>
    </row>
    <row r="1672" spans="1:19" ht="16.5" customHeight="1">
      <c r="A1672" s="23">
        <v>2020</v>
      </c>
      <c r="B1672" s="13" t="s">
        <v>1886</v>
      </c>
      <c r="C1672" s="13" t="s">
        <v>104</v>
      </c>
      <c r="D1672" s="13" t="s">
        <v>205</v>
      </c>
      <c r="E1672" s="13" t="s">
        <v>2734</v>
      </c>
      <c r="F1672" s="13" t="s">
        <v>5317</v>
      </c>
      <c r="G1672" s="13" t="s">
        <v>4747</v>
      </c>
      <c r="H1672" s="13" t="s">
        <v>6</v>
      </c>
      <c r="I1672" s="13" t="s">
        <v>2190</v>
      </c>
      <c r="J1672" s="13" t="s">
        <v>2706</v>
      </c>
      <c r="K1672" s="13" t="s">
        <v>2706</v>
      </c>
      <c r="L1672" s="13" t="s">
        <v>2738</v>
      </c>
      <c r="M1672" s="13" t="s">
        <v>2881</v>
      </c>
      <c r="N1672" s="34">
        <v>0</v>
      </c>
      <c r="O1672" s="34">
        <v>0</v>
      </c>
      <c r="P1672" s="34">
        <v>0</v>
      </c>
      <c r="Q1672" s="34">
        <v>0</v>
      </c>
      <c r="R1672" s="34">
        <v>0</v>
      </c>
      <c r="S1672" s="34">
        <v>27</v>
      </c>
    </row>
    <row r="1673" spans="1:19" ht="16.5" customHeight="1">
      <c r="A1673" s="23">
        <v>2020</v>
      </c>
      <c r="B1673" s="13" t="s">
        <v>1886</v>
      </c>
      <c r="C1673" s="13" t="s">
        <v>104</v>
      </c>
      <c r="D1673" s="13" t="s">
        <v>205</v>
      </c>
      <c r="E1673" s="13" t="s">
        <v>109</v>
      </c>
      <c r="F1673" s="13" t="s">
        <v>5326</v>
      </c>
      <c r="G1673" s="13" t="s">
        <v>4747</v>
      </c>
      <c r="H1673" s="13" t="s">
        <v>6</v>
      </c>
      <c r="I1673" s="13" t="s">
        <v>2190</v>
      </c>
      <c r="J1673" s="13" t="s">
        <v>2706</v>
      </c>
      <c r="K1673" s="13" t="s">
        <v>2706</v>
      </c>
      <c r="L1673" s="13" t="s">
        <v>2738</v>
      </c>
      <c r="M1673" s="13" t="s">
        <v>2877</v>
      </c>
      <c r="N1673" s="34">
        <v>0</v>
      </c>
      <c r="O1673" s="34">
        <v>0</v>
      </c>
      <c r="P1673" s="34">
        <v>0</v>
      </c>
      <c r="Q1673" s="34">
        <v>0</v>
      </c>
      <c r="R1673" s="34">
        <v>0</v>
      </c>
      <c r="S1673" s="34">
        <v>24</v>
      </c>
    </row>
    <row r="1674" spans="1:19" ht="16.5" customHeight="1">
      <c r="A1674" s="23">
        <v>2020</v>
      </c>
      <c r="B1674" s="13" t="s">
        <v>1886</v>
      </c>
      <c r="C1674" s="13" t="s">
        <v>104</v>
      </c>
      <c r="D1674" s="13" t="s">
        <v>205</v>
      </c>
      <c r="E1674" s="13" t="s">
        <v>110</v>
      </c>
      <c r="F1674" s="13" t="s">
        <v>5350</v>
      </c>
      <c r="G1674" s="13" t="s">
        <v>4747</v>
      </c>
      <c r="H1674" s="13" t="s">
        <v>6</v>
      </c>
      <c r="I1674" s="13" t="s">
        <v>2190</v>
      </c>
      <c r="J1674" s="13" t="s">
        <v>2706</v>
      </c>
      <c r="K1674" s="13" t="s">
        <v>2706</v>
      </c>
      <c r="L1674" s="13" t="s">
        <v>2738</v>
      </c>
      <c r="M1674" s="13" t="s">
        <v>2867</v>
      </c>
      <c r="N1674" s="34">
        <v>0</v>
      </c>
      <c r="O1674" s="34">
        <v>0</v>
      </c>
      <c r="P1674" s="34">
        <v>0</v>
      </c>
      <c r="Q1674" s="34">
        <v>0</v>
      </c>
      <c r="R1674" s="34">
        <v>0</v>
      </c>
      <c r="S1674" s="34">
        <v>30</v>
      </c>
    </row>
    <row r="1675" spans="1:19" ht="16.5" customHeight="1">
      <c r="A1675" s="23">
        <v>2020</v>
      </c>
      <c r="B1675" s="13" t="s">
        <v>1886</v>
      </c>
      <c r="C1675" s="13" t="s">
        <v>104</v>
      </c>
      <c r="D1675" s="13" t="s">
        <v>205</v>
      </c>
      <c r="E1675" s="13" t="s">
        <v>111</v>
      </c>
      <c r="F1675" s="13" t="s">
        <v>5351</v>
      </c>
      <c r="G1675" s="13" t="s">
        <v>4747</v>
      </c>
      <c r="H1675" s="13" t="s">
        <v>6</v>
      </c>
      <c r="I1675" s="13" t="s">
        <v>2190</v>
      </c>
      <c r="J1675" s="13" t="s">
        <v>2706</v>
      </c>
      <c r="K1675" s="13" t="s">
        <v>2706</v>
      </c>
      <c r="L1675" s="13" t="s">
        <v>2738</v>
      </c>
      <c r="M1675" s="13" t="s">
        <v>5653</v>
      </c>
      <c r="N1675" s="34">
        <v>0</v>
      </c>
      <c r="O1675" s="34">
        <v>0</v>
      </c>
      <c r="P1675" s="34">
        <v>0</v>
      </c>
      <c r="Q1675" s="34">
        <v>0</v>
      </c>
      <c r="R1675" s="34">
        <v>0</v>
      </c>
      <c r="S1675" s="34">
        <v>25</v>
      </c>
    </row>
    <row r="1676" spans="1:19" ht="16.5" customHeight="1">
      <c r="A1676" s="23">
        <v>2020</v>
      </c>
      <c r="B1676" s="13" t="s">
        <v>1886</v>
      </c>
      <c r="C1676" s="13" t="s">
        <v>104</v>
      </c>
      <c r="D1676" s="13" t="s">
        <v>206</v>
      </c>
      <c r="E1676" s="13" t="s">
        <v>112</v>
      </c>
      <c r="F1676" s="13" t="s">
        <v>5375</v>
      </c>
      <c r="G1676" s="13" t="s">
        <v>4747</v>
      </c>
      <c r="H1676" s="13" t="s">
        <v>6</v>
      </c>
      <c r="I1676" s="13" t="s">
        <v>2190</v>
      </c>
      <c r="J1676" s="13" t="s">
        <v>2706</v>
      </c>
      <c r="K1676" s="13" t="s">
        <v>2706</v>
      </c>
      <c r="L1676" s="13" t="s">
        <v>2738</v>
      </c>
      <c r="M1676" s="13" t="s">
        <v>2846</v>
      </c>
      <c r="N1676" s="34">
        <v>0</v>
      </c>
      <c r="O1676" s="34">
        <v>0</v>
      </c>
      <c r="P1676" s="34">
        <v>0</v>
      </c>
      <c r="Q1676" s="34">
        <v>0</v>
      </c>
      <c r="R1676" s="34">
        <v>0</v>
      </c>
      <c r="S1676" s="34">
        <v>40</v>
      </c>
    </row>
    <row r="1677" spans="1:19" ht="16.5" customHeight="1">
      <c r="A1677" s="23">
        <v>2020</v>
      </c>
      <c r="B1677" s="13" t="s">
        <v>1886</v>
      </c>
      <c r="C1677" s="13" t="s">
        <v>104</v>
      </c>
      <c r="D1677" s="13" t="s">
        <v>206</v>
      </c>
      <c r="E1677" s="13" t="s">
        <v>113</v>
      </c>
      <c r="F1677" s="13" t="s">
        <v>5378</v>
      </c>
      <c r="G1677" s="13" t="s">
        <v>4747</v>
      </c>
      <c r="H1677" s="13" t="s">
        <v>6</v>
      </c>
      <c r="I1677" s="13" t="s">
        <v>2190</v>
      </c>
      <c r="J1677" s="13" t="s">
        <v>2706</v>
      </c>
      <c r="K1677" s="13" t="s">
        <v>2706</v>
      </c>
      <c r="L1677" s="13" t="s">
        <v>2738</v>
      </c>
      <c r="M1677" s="13" t="s">
        <v>2843</v>
      </c>
      <c r="N1677" s="34">
        <v>0</v>
      </c>
      <c r="O1677" s="34">
        <v>0</v>
      </c>
      <c r="P1677" s="34">
        <v>0</v>
      </c>
      <c r="Q1677" s="34">
        <v>0</v>
      </c>
      <c r="R1677" s="34">
        <v>0</v>
      </c>
      <c r="S1677" s="34">
        <v>41</v>
      </c>
    </row>
    <row r="1678" spans="1:19" ht="16.5" customHeight="1">
      <c r="A1678" s="23">
        <v>2020</v>
      </c>
      <c r="B1678" s="13" t="s">
        <v>1886</v>
      </c>
      <c r="C1678" s="13" t="s">
        <v>104</v>
      </c>
      <c r="D1678" s="13" t="s">
        <v>206</v>
      </c>
      <c r="E1678" s="13" t="s">
        <v>2732</v>
      </c>
      <c r="F1678" s="13" t="s">
        <v>5397</v>
      </c>
      <c r="G1678" s="13" t="s">
        <v>4747</v>
      </c>
      <c r="H1678" s="13" t="s">
        <v>6</v>
      </c>
      <c r="I1678" s="13" t="s">
        <v>2190</v>
      </c>
      <c r="J1678" s="13" t="s">
        <v>2706</v>
      </c>
      <c r="K1678" s="13" t="s">
        <v>2706</v>
      </c>
      <c r="L1678" s="13" t="s">
        <v>2738</v>
      </c>
      <c r="M1678" s="13" t="s">
        <v>2926</v>
      </c>
      <c r="N1678" s="34">
        <v>0</v>
      </c>
      <c r="O1678" s="34">
        <v>0</v>
      </c>
      <c r="P1678" s="34">
        <v>0</v>
      </c>
      <c r="Q1678" s="34">
        <v>0</v>
      </c>
      <c r="R1678" s="34">
        <v>0</v>
      </c>
      <c r="S1678" s="34">
        <v>42</v>
      </c>
    </row>
    <row r="1679" spans="1:19" ht="16.5" customHeight="1">
      <c r="A1679" s="23">
        <v>2020</v>
      </c>
      <c r="B1679" s="13" t="s">
        <v>1886</v>
      </c>
      <c r="C1679" s="13" t="s">
        <v>104</v>
      </c>
      <c r="D1679" s="13" t="s">
        <v>206</v>
      </c>
      <c r="E1679" s="13" t="s">
        <v>114</v>
      </c>
      <c r="F1679" s="13" t="s">
        <v>5408</v>
      </c>
      <c r="G1679" s="13" t="s">
        <v>4747</v>
      </c>
      <c r="H1679" s="13" t="s">
        <v>6</v>
      </c>
      <c r="I1679" s="13" t="s">
        <v>2394</v>
      </c>
      <c r="J1679" s="13" t="s">
        <v>5255</v>
      </c>
      <c r="K1679" s="13">
        <v>8</v>
      </c>
      <c r="L1679" s="13" t="s">
        <v>2738</v>
      </c>
      <c r="M1679" s="13" t="s">
        <v>2815</v>
      </c>
      <c r="N1679" s="34">
        <v>0</v>
      </c>
      <c r="O1679" s="34">
        <v>0</v>
      </c>
      <c r="P1679" s="34">
        <v>0</v>
      </c>
      <c r="Q1679" s="34">
        <v>0</v>
      </c>
      <c r="R1679" s="34">
        <v>0</v>
      </c>
      <c r="S1679" s="34">
        <v>44</v>
      </c>
    </row>
    <row r="1680" spans="1:19" ht="16.5" customHeight="1">
      <c r="A1680" s="23">
        <v>2020</v>
      </c>
      <c r="B1680" s="13" t="s">
        <v>1886</v>
      </c>
      <c r="C1680" s="13" t="s">
        <v>104</v>
      </c>
      <c r="D1680" s="13" t="s">
        <v>206</v>
      </c>
      <c r="E1680" s="13" t="s">
        <v>115</v>
      </c>
      <c r="F1680" s="13" t="s">
        <v>5410</v>
      </c>
      <c r="G1680" s="13" t="s">
        <v>4747</v>
      </c>
      <c r="H1680" s="13" t="s">
        <v>6</v>
      </c>
      <c r="I1680" s="13" t="s">
        <v>2394</v>
      </c>
      <c r="J1680" s="13" t="s">
        <v>5542</v>
      </c>
      <c r="K1680" s="13">
        <v>8</v>
      </c>
      <c r="L1680" s="13" t="s">
        <v>2738</v>
      </c>
      <c r="M1680" s="13" t="s">
        <v>5625</v>
      </c>
      <c r="N1680" s="34">
        <v>0</v>
      </c>
      <c r="O1680" s="34">
        <v>0</v>
      </c>
      <c r="P1680" s="34">
        <v>0</v>
      </c>
      <c r="Q1680" s="34">
        <v>0</v>
      </c>
      <c r="R1680" s="34">
        <v>0</v>
      </c>
      <c r="S1680" s="34">
        <v>48</v>
      </c>
    </row>
    <row r="1681" spans="1:19" ht="16.5" customHeight="1">
      <c r="A1681" s="23">
        <v>2020</v>
      </c>
      <c r="B1681" s="13" t="s">
        <v>1886</v>
      </c>
      <c r="C1681" s="13" t="s">
        <v>104</v>
      </c>
      <c r="D1681" s="13" t="s">
        <v>206</v>
      </c>
      <c r="E1681" s="13" t="s">
        <v>116</v>
      </c>
      <c r="F1681" s="13" t="s">
        <v>5411</v>
      </c>
      <c r="G1681" s="13" t="s">
        <v>4747</v>
      </c>
      <c r="H1681" s="13" t="s">
        <v>6</v>
      </c>
      <c r="I1681" s="13" t="s">
        <v>2394</v>
      </c>
      <c r="J1681" s="13" t="s">
        <v>5692</v>
      </c>
      <c r="K1681" s="13">
        <v>6</v>
      </c>
      <c r="L1681" s="13" t="s">
        <v>2738</v>
      </c>
      <c r="M1681" s="13" t="s">
        <v>5626</v>
      </c>
      <c r="N1681" s="34">
        <v>0</v>
      </c>
      <c r="O1681" s="34">
        <v>0</v>
      </c>
      <c r="P1681" s="34">
        <v>0</v>
      </c>
      <c r="Q1681" s="34">
        <v>0</v>
      </c>
      <c r="R1681" s="34">
        <v>0</v>
      </c>
      <c r="S1681" s="34">
        <v>40</v>
      </c>
    </row>
    <row r="1682" spans="1:19" ht="16.5" customHeight="1">
      <c r="A1682" s="23">
        <v>2020</v>
      </c>
      <c r="B1682" s="13" t="s">
        <v>1886</v>
      </c>
      <c r="C1682" s="13" t="s">
        <v>104</v>
      </c>
      <c r="D1682" s="13" t="s">
        <v>206</v>
      </c>
      <c r="E1682" s="13" t="s">
        <v>3892</v>
      </c>
      <c r="F1682" s="13" t="s">
        <v>5412</v>
      </c>
      <c r="G1682" s="13" t="s">
        <v>4747</v>
      </c>
      <c r="H1682" s="13" t="s">
        <v>6</v>
      </c>
      <c r="I1682" s="13" t="s">
        <v>2190</v>
      </c>
      <c r="J1682" s="13" t="s">
        <v>2706</v>
      </c>
      <c r="K1682" s="13" t="s">
        <v>2706</v>
      </c>
      <c r="L1682" s="13" t="s">
        <v>2738</v>
      </c>
      <c r="M1682" s="13" t="s">
        <v>5591</v>
      </c>
      <c r="N1682" s="34">
        <v>0</v>
      </c>
      <c r="O1682" s="34">
        <v>0</v>
      </c>
      <c r="P1682" s="34">
        <v>0</v>
      </c>
      <c r="Q1682" s="34">
        <v>0</v>
      </c>
      <c r="R1682" s="34">
        <v>0</v>
      </c>
      <c r="S1682" s="34">
        <v>42</v>
      </c>
    </row>
    <row r="1683" spans="1:19" ht="16.5" customHeight="1">
      <c r="A1683" s="23">
        <v>2020</v>
      </c>
      <c r="B1683" s="13" t="s">
        <v>1886</v>
      </c>
      <c r="C1683" s="13" t="s">
        <v>104</v>
      </c>
      <c r="D1683" s="13" t="s">
        <v>206</v>
      </c>
      <c r="E1683" s="13" t="s">
        <v>117</v>
      </c>
      <c r="F1683" s="13" t="s">
        <v>5413</v>
      </c>
      <c r="G1683" s="13" t="s">
        <v>4747</v>
      </c>
      <c r="H1683" s="13" t="s">
        <v>6</v>
      </c>
      <c r="I1683" s="13" t="s">
        <v>2394</v>
      </c>
      <c r="J1683" s="13" t="s">
        <v>2959</v>
      </c>
      <c r="K1683" s="13">
        <v>6</v>
      </c>
      <c r="L1683" s="13" t="s">
        <v>2738</v>
      </c>
      <c r="M1683" s="13" t="s">
        <v>2812</v>
      </c>
      <c r="N1683" s="34">
        <v>0</v>
      </c>
      <c r="O1683" s="34">
        <v>0</v>
      </c>
      <c r="P1683" s="34">
        <v>0</v>
      </c>
      <c r="Q1683" s="34">
        <v>0</v>
      </c>
      <c r="R1683" s="34">
        <v>0</v>
      </c>
      <c r="S1683" s="34">
        <v>42</v>
      </c>
    </row>
    <row r="1684" spans="1:19" ht="14.25">
      <c r="A1684" s="23">
        <v>2020</v>
      </c>
      <c r="B1684" s="13" t="s">
        <v>1886</v>
      </c>
      <c r="C1684" s="13" t="s">
        <v>104</v>
      </c>
      <c r="D1684" s="13" t="s">
        <v>206</v>
      </c>
      <c r="E1684" s="13" t="s">
        <v>118</v>
      </c>
      <c r="F1684" s="13" t="s">
        <v>5414</v>
      </c>
      <c r="G1684" s="13" t="s">
        <v>4747</v>
      </c>
      <c r="H1684" s="13" t="s">
        <v>6</v>
      </c>
      <c r="I1684" s="13" t="s">
        <v>2394</v>
      </c>
      <c r="J1684" s="13" t="s">
        <v>5693</v>
      </c>
      <c r="K1684" s="13">
        <v>8</v>
      </c>
      <c r="L1684" s="13" t="s">
        <v>2738</v>
      </c>
      <c r="M1684" s="13" t="s">
        <v>2811</v>
      </c>
      <c r="N1684" s="34">
        <v>0</v>
      </c>
      <c r="O1684" s="34">
        <v>0</v>
      </c>
      <c r="P1684" s="34">
        <v>0</v>
      </c>
      <c r="Q1684" s="34">
        <v>0</v>
      </c>
      <c r="R1684" s="34">
        <v>0</v>
      </c>
      <c r="S1684" s="34">
        <v>42</v>
      </c>
    </row>
    <row r="1685" spans="1:19" ht="14.25">
      <c r="A1685" s="23">
        <v>2020</v>
      </c>
      <c r="B1685" s="13" t="s">
        <v>1886</v>
      </c>
      <c r="C1685" s="13" t="s">
        <v>104</v>
      </c>
      <c r="D1685" s="13" t="s">
        <v>206</v>
      </c>
      <c r="E1685" s="13" t="s">
        <v>3879</v>
      </c>
      <c r="F1685" s="13" t="s">
        <v>5415</v>
      </c>
      <c r="G1685" s="13" t="s">
        <v>4747</v>
      </c>
      <c r="H1685" s="13" t="s">
        <v>6</v>
      </c>
      <c r="I1685" s="13" t="s">
        <v>2190</v>
      </c>
      <c r="J1685" s="13" t="s">
        <v>2706</v>
      </c>
      <c r="K1685" s="13" t="s">
        <v>2706</v>
      </c>
      <c r="L1685" s="13" t="s">
        <v>2738</v>
      </c>
      <c r="M1685" s="13" t="s">
        <v>5592</v>
      </c>
      <c r="N1685" s="34">
        <v>0</v>
      </c>
      <c r="O1685" s="34">
        <v>0</v>
      </c>
      <c r="P1685" s="34">
        <v>0</v>
      </c>
      <c r="Q1685" s="34">
        <v>0</v>
      </c>
      <c r="R1685" s="34">
        <v>0</v>
      </c>
      <c r="S1685" s="34">
        <v>40</v>
      </c>
    </row>
    <row r="1686" spans="1:19" ht="14.25">
      <c r="A1686" s="23">
        <v>2020</v>
      </c>
      <c r="B1686" s="13" t="s">
        <v>1886</v>
      </c>
      <c r="C1686" s="13" t="s">
        <v>104</v>
      </c>
      <c r="D1686" s="13" t="s">
        <v>206</v>
      </c>
      <c r="E1686" s="13" t="s">
        <v>2730</v>
      </c>
      <c r="F1686" s="13" t="s">
        <v>5418</v>
      </c>
      <c r="G1686" s="13" t="s">
        <v>4747</v>
      </c>
      <c r="H1686" s="13" t="s">
        <v>6</v>
      </c>
      <c r="I1686" s="13" t="s">
        <v>2190</v>
      </c>
      <c r="J1686" s="13" t="s">
        <v>2706</v>
      </c>
      <c r="K1686" s="13" t="s">
        <v>2706</v>
      </c>
      <c r="L1686" s="13" t="s">
        <v>2738</v>
      </c>
      <c r="M1686" s="13" t="s">
        <v>2808</v>
      </c>
      <c r="N1686" s="34">
        <v>0</v>
      </c>
      <c r="O1686" s="34">
        <v>0</v>
      </c>
      <c r="P1686" s="34">
        <v>0</v>
      </c>
      <c r="Q1686" s="34">
        <v>0</v>
      </c>
      <c r="R1686" s="34">
        <v>0</v>
      </c>
      <c r="S1686" s="34">
        <v>48</v>
      </c>
    </row>
    <row r="1687" spans="1:19" ht="14.25">
      <c r="A1687" s="23">
        <v>2020</v>
      </c>
      <c r="B1687" s="13" t="s">
        <v>1886</v>
      </c>
      <c r="C1687" s="13" t="s">
        <v>104</v>
      </c>
      <c r="D1687" s="13" t="s">
        <v>206</v>
      </c>
      <c r="E1687" s="13" t="s">
        <v>3876</v>
      </c>
      <c r="F1687" s="13" t="s">
        <v>5429</v>
      </c>
      <c r="G1687" s="13" t="s">
        <v>4747</v>
      </c>
      <c r="H1687" s="13" t="s">
        <v>6</v>
      </c>
      <c r="I1687" s="13" t="s">
        <v>2190</v>
      </c>
      <c r="J1687" s="13" t="s">
        <v>2706</v>
      </c>
      <c r="K1687" s="13" t="s">
        <v>2706</v>
      </c>
      <c r="L1687" s="13" t="s">
        <v>2738</v>
      </c>
      <c r="M1687" s="13" t="s">
        <v>5593</v>
      </c>
      <c r="N1687" s="34">
        <v>0</v>
      </c>
      <c r="O1687" s="34">
        <v>0</v>
      </c>
      <c r="P1687" s="34">
        <v>0</v>
      </c>
      <c r="Q1687" s="34">
        <v>0</v>
      </c>
      <c r="R1687" s="34">
        <v>0</v>
      </c>
      <c r="S1687" s="34">
        <v>40</v>
      </c>
    </row>
    <row r="1688" spans="1:19" ht="14.25">
      <c r="A1688" s="23">
        <v>2020</v>
      </c>
      <c r="B1688" s="13" t="s">
        <v>1886</v>
      </c>
      <c r="C1688" s="13" t="s">
        <v>104</v>
      </c>
      <c r="D1688" s="13" t="s">
        <v>6702</v>
      </c>
      <c r="E1688" s="13" t="s">
        <v>3874</v>
      </c>
      <c r="F1688" s="13" t="s">
        <v>5263</v>
      </c>
      <c r="G1688" s="13" t="s">
        <v>4747</v>
      </c>
      <c r="H1688" s="13" t="s">
        <v>6</v>
      </c>
      <c r="I1688" s="13" t="s">
        <v>2190</v>
      </c>
      <c r="J1688" s="13" t="s">
        <v>2706</v>
      </c>
      <c r="K1688" s="13" t="s">
        <v>2706</v>
      </c>
      <c r="L1688" s="13" t="s">
        <v>2738</v>
      </c>
      <c r="M1688" s="13" t="s">
        <v>5694</v>
      </c>
      <c r="N1688" s="34">
        <v>110</v>
      </c>
      <c r="O1688" s="34">
        <v>9</v>
      </c>
      <c r="P1688" s="34">
        <v>9</v>
      </c>
      <c r="Q1688" s="34">
        <v>18</v>
      </c>
      <c r="R1688" s="34">
        <v>8</v>
      </c>
      <c r="S1688" s="34">
        <v>0</v>
      </c>
    </row>
    <row r="1689" spans="1:19" ht="14.25">
      <c r="A1689" s="23">
        <v>2020</v>
      </c>
      <c r="B1689" s="13" t="s">
        <v>1886</v>
      </c>
      <c r="C1689" s="13" t="s">
        <v>104</v>
      </c>
      <c r="D1689" s="13" t="s">
        <v>6702</v>
      </c>
      <c r="E1689" s="13" t="s">
        <v>1486</v>
      </c>
      <c r="F1689" s="13" t="s">
        <v>5361</v>
      </c>
      <c r="G1689" s="13" t="s">
        <v>4747</v>
      </c>
      <c r="H1689" s="13" t="s">
        <v>6</v>
      </c>
      <c r="I1689" s="13" t="s">
        <v>2394</v>
      </c>
      <c r="J1689" s="13" t="s">
        <v>2954</v>
      </c>
      <c r="K1689" s="13">
        <v>8</v>
      </c>
      <c r="L1689" s="13" t="s">
        <v>2738</v>
      </c>
      <c r="M1689" s="13" t="s">
        <v>2856</v>
      </c>
      <c r="N1689" s="34">
        <v>112</v>
      </c>
      <c r="O1689" s="34">
        <v>0</v>
      </c>
      <c r="P1689" s="34">
        <v>0</v>
      </c>
      <c r="Q1689" s="34">
        <v>18</v>
      </c>
      <c r="R1689" s="34">
        <v>8</v>
      </c>
      <c r="S1689" s="34">
        <v>0</v>
      </c>
    </row>
    <row r="1690" spans="1:19" ht="14.25">
      <c r="A1690" s="23">
        <v>2020</v>
      </c>
      <c r="B1690" s="13" t="s">
        <v>1886</v>
      </c>
      <c r="C1690" s="13" t="s">
        <v>104</v>
      </c>
      <c r="D1690" s="13" t="s">
        <v>6702</v>
      </c>
      <c r="E1690" s="13" t="s">
        <v>1470</v>
      </c>
      <c r="F1690" s="13" t="s">
        <v>5362</v>
      </c>
      <c r="G1690" s="13" t="s">
        <v>4747</v>
      </c>
      <c r="H1690" s="13" t="s">
        <v>6</v>
      </c>
      <c r="I1690" s="13" t="s">
        <v>2394</v>
      </c>
      <c r="J1690" s="13" t="s">
        <v>5536</v>
      </c>
      <c r="K1690" s="13">
        <v>8</v>
      </c>
      <c r="L1690" s="13" t="s">
        <v>2738</v>
      </c>
      <c r="M1690" s="13" t="s">
        <v>2855</v>
      </c>
      <c r="N1690" s="34">
        <v>113</v>
      </c>
      <c r="O1690" s="34">
        <v>0</v>
      </c>
      <c r="P1690" s="34">
        <v>0</v>
      </c>
      <c r="Q1690" s="34">
        <v>17</v>
      </c>
      <c r="R1690" s="34">
        <v>8</v>
      </c>
      <c r="S1690" s="34">
        <v>0</v>
      </c>
    </row>
    <row r="1691" spans="1:19" ht="14.25">
      <c r="A1691" s="23">
        <v>2020</v>
      </c>
      <c r="B1691" s="13" t="s">
        <v>1886</v>
      </c>
      <c r="C1691" s="13" t="s">
        <v>104</v>
      </c>
      <c r="D1691" s="13" t="s">
        <v>6702</v>
      </c>
      <c r="E1691" s="13" t="s">
        <v>1471</v>
      </c>
      <c r="F1691" s="13" t="s">
        <v>5363</v>
      </c>
      <c r="G1691" s="13" t="s">
        <v>4747</v>
      </c>
      <c r="H1691" s="13" t="s">
        <v>6</v>
      </c>
      <c r="I1691" s="13" t="s">
        <v>2394</v>
      </c>
      <c r="J1691" s="13" t="s">
        <v>2956</v>
      </c>
      <c r="K1691" s="13">
        <v>8</v>
      </c>
      <c r="L1691" s="13" t="s">
        <v>2738</v>
      </c>
      <c r="M1691" s="13" t="s">
        <v>2854</v>
      </c>
      <c r="N1691" s="34">
        <v>109</v>
      </c>
      <c r="O1691" s="34">
        <v>28</v>
      </c>
      <c r="P1691" s="34">
        <v>7</v>
      </c>
      <c r="Q1691" s="34">
        <v>35</v>
      </c>
      <c r="R1691" s="34">
        <v>16</v>
      </c>
      <c r="S1691" s="34">
        <v>0</v>
      </c>
    </row>
    <row r="1692" spans="1:19" ht="14.25">
      <c r="A1692" s="23">
        <v>2020</v>
      </c>
      <c r="B1692" s="13" t="s">
        <v>1886</v>
      </c>
      <c r="C1692" s="13" t="s">
        <v>104</v>
      </c>
      <c r="D1692" s="13" t="s">
        <v>6702</v>
      </c>
      <c r="E1692" s="13" t="s">
        <v>3888</v>
      </c>
      <c r="F1692" s="13" t="s">
        <v>5364</v>
      </c>
      <c r="G1692" s="13" t="s">
        <v>4747</v>
      </c>
      <c r="H1692" s="13" t="s">
        <v>6</v>
      </c>
      <c r="I1692" s="13" t="s">
        <v>2190</v>
      </c>
      <c r="J1692" s="13" t="s">
        <v>2706</v>
      </c>
      <c r="K1692" s="13" t="s">
        <v>2706</v>
      </c>
      <c r="L1692" s="13" t="s">
        <v>2738</v>
      </c>
      <c r="M1692" s="13" t="s">
        <v>5594</v>
      </c>
      <c r="N1692" s="34">
        <v>110</v>
      </c>
      <c r="O1692" s="34">
        <v>9</v>
      </c>
      <c r="P1692" s="34">
        <v>9</v>
      </c>
      <c r="Q1692" s="34">
        <v>18</v>
      </c>
      <c r="R1692" s="34">
        <v>10</v>
      </c>
      <c r="S1692" s="34">
        <v>0</v>
      </c>
    </row>
    <row r="1693" spans="1:19" ht="14.25">
      <c r="A1693" s="23">
        <v>2020</v>
      </c>
      <c r="B1693" s="13" t="s">
        <v>1886</v>
      </c>
      <c r="C1693" s="13" t="s">
        <v>104</v>
      </c>
      <c r="D1693" s="13" t="s">
        <v>6702</v>
      </c>
      <c r="E1693" s="13" t="s">
        <v>1472</v>
      </c>
      <c r="F1693" s="13" t="s">
        <v>5365</v>
      </c>
      <c r="G1693" s="13" t="s">
        <v>4747</v>
      </c>
      <c r="H1693" s="13" t="s">
        <v>6</v>
      </c>
      <c r="I1693" s="13" t="s">
        <v>2394</v>
      </c>
      <c r="J1693" s="13" t="s">
        <v>5537</v>
      </c>
      <c r="K1693" s="13">
        <v>8</v>
      </c>
      <c r="L1693" s="13" t="s">
        <v>2738</v>
      </c>
      <c r="M1693" s="13" t="s">
        <v>5620</v>
      </c>
      <c r="N1693" s="34">
        <v>112</v>
      </c>
      <c r="O1693" s="34">
        <v>9</v>
      </c>
      <c r="P1693" s="34">
        <v>9</v>
      </c>
      <c r="Q1693" s="34">
        <v>18</v>
      </c>
      <c r="R1693" s="34">
        <v>8</v>
      </c>
      <c r="S1693" s="34">
        <v>0</v>
      </c>
    </row>
    <row r="1694" spans="1:19" ht="14.25">
      <c r="A1694" s="23">
        <v>2020</v>
      </c>
      <c r="B1694" s="13" t="s">
        <v>1886</v>
      </c>
      <c r="C1694" s="13" t="s">
        <v>104</v>
      </c>
      <c r="D1694" s="13" t="s">
        <v>6702</v>
      </c>
      <c r="E1694" s="13" t="s">
        <v>3872</v>
      </c>
      <c r="F1694" s="13" t="s">
        <v>5367</v>
      </c>
      <c r="G1694" s="13" t="s">
        <v>4747</v>
      </c>
      <c r="H1694" s="13" t="s">
        <v>6</v>
      </c>
      <c r="I1694" s="13" t="s">
        <v>2190</v>
      </c>
      <c r="J1694" s="13" t="s">
        <v>2706</v>
      </c>
      <c r="K1694" s="13" t="s">
        <v>2706</v>
      </c>
      <c r="L1694" s="13" t="s">
        <v>2738</v>
      </c>
      <c r="M1694" s="13" t="s">
        <v>5595</v>
      </c>
      <c r="N1694" s="34">
        <v>110</v>
      </c>
      <c r="O1694" s="34">
        <v>9</v>
      </c>
      <c r="P1694" s="34">
        <v>9</v>
      </c>
      <c r="Q1694" s="34">
        <v>18</v>
      </c>
      <c r="R1694" s="34">
        <v>9</v>
      </c>
      <c r="S1694" s="34">
        <v>0</v>
      </c>
    </row>
    <row r="1695" spans="1:19" ht="14.25">
      <c r="A1695" s="23">
        <v>2020</v>
      </c>
      <c r="B1695" s="13" t="s">
        <v>1886</v>
      </c>
      <c r="C1695" s="13" t="s">
        <v>104</v>
      </c>
      <c r="D1695" s="13" t="s">
        <v>6702</v>
      </c>
      <c r="E1695" s="13" t="s">
        <v>5246</v>
      </c>
      <c r="F1695" s="13" t="s">
        <v>5366</v>
      </c>
      <c r="G1695" s="13" t="s">
        <v>4747</v>
      </c>
      <c r="H1695" s="13" t="s">
        <v>6</v>
      </c>
      <c r="I1695" s="13" t="s">
        <v>2190</v>
      </c>
      <c r="J1695" s="13" t="s">
        <v>2706</v>
      </c>
      <c r="K1695" s="13" t="s">
        <v>2706</v>
      </c>
      <c r="L1695" s="13" t="s">
        <v>2738</v>
      </c>
      <c r="M1695" s="13" t="s">
        <v>5504</v>
      </c>
      <c r="N1695" s="34">
        <v>110</v>
      </c>
      <c r="O1695" s="34">
        <v>9</v>
      </c>
      <c r="P1695" s="34">
        <v>9</v>
      </c>
      <c r="Q1695" s="34">
        <v>18</v>
      </c>
      <c r="R1695" s="34">
        <v>8</v>
      </c>
      <c r="S1695" s="34">
        <v>0</v>
      </c>
    </row>
    <row r="1696" spans="1:19" ht="14.25">
      <c r="A1696" s="23">
        <v>2020</v>
      </c>
      <c r="B1696" s="13" t="s">
        <v>1886</v>
      </c>
      <c r="C1696" s="13" t="s">
        <v>120</v>
      </c>
      <c r="D1696" s="13" t="s">
        <v>207</v>
      </c>
      <c r="E1696" s="13" t="s">
        <v>155</v>
      </c>
      <c r="F1696" s="13" t="s">
        <v>5276</v>
      </c>
      <c r="G1696" s="13" t="s">
        <v>4747</v>
      </c>
      <c r="H1696" s="13" t="s">
        <v>6</v>
      </c>
      <c r="I1696" s="13" t="s">
        <v>2190</v>
      </c>
      <c r="J1696" s="13" t="s">
        <v>2706</v>
      </c>
      <c r="K1696" s="13" t="s">
        <v>2706</v>
      </c>
      <c r="L1696" s="13" t="s">
        <v>2738</v>
      </c>
      <c r="M1696" s="13" t="s">
        <v>2908</v>
      </c>
      <c r="N1696" s="34">
        <v>0</v>
      </c>
      <c r="O1696" s="34">
        <v>0</v>
      </c>
      <c r="P1696" s="34">
        <v>0</v>
      </c>
      <c r="Q1696" s="34">
        <v>0</v>
      </c>
      <c r="R1696" s="34">
        <v>0</v>
      </c>
      <c r="S1696" s="34">
        <v>110</v>
      </c>
    </row>
    <row r="1697" spans="1:19" ht="14.25">
      <c r="A1697" s="23">
        <v>2020</v>
      </c>
      <c r="B1697" s="13" t="s">
        <v>1886</v>
      </c>
      <c r="C1697" s="13" t="s">
        <v>120</v>
      </c>
      <c r="D1697" s="13" t="s">
        <v>207</v>
      </c>
      <c r="E1697" s="13" t="s">
        <v>5245</v>
      </c>
      <c r="F1697" s="13" t="s">
        <v>5280</v>
      </c>
      <c r="G1697" s="13" t="s">
        <v>4747</v>
      </c>
      <c r="H1697" s="13" t="s">
        <v>6</v>
      </c>
      <c r="I1697" s="13" t="s">
        <v>2190</v>
      </c>
      <c r="J1697" s="13" t="s">
        <v>2706</v>
      </c>
      <c r="K1697" s="13" t="s">
        <v>2706</v>
      </c>
      <c r="L1697" s="13" t="s">
        <v>2738</v>
      </c>
      <c r="M1697" s="13" t="s">
        <v>5489</v>
      </c>
      <c r="N1697" s="34">
        <v>0</v>
      </c>
      <c r="O1697" s="34">
        <v>0</v>
      </c>
      <c r="P1697" s="34">
        <v>0</v>
      </c>
      <c r="Q1697" s="34">
        <v>0</v>
      </c>
      <c r="R1697" s="34">
        <v>0</v>
      </c>
      <c r="S1697" s="34">
        <v>108</v>
      </c>
    </row>
    <row r="1698" spans="1:19" ht="14.25">
      <c r="A1698" s="23">
        <v>2020</v>
      </c>
      <c r="B1698" s="13" t="s">
        <v>1886</v>
      </c>
      <c r="C1698" s="13" t="s">
        <v>120</v>
      </c>
      <c r="D1698" s="13" t="s">
        <v>2704</v>
      </c>
      <c r="E1698" s="13" t="s">
        <v>121</v>
      </c>
      <c r="F1698" s="13" t="s">
        <v>5286</v>
      </c>
      <c r="G1698" s="13" t="s">
        <v>4747</v>
      </c>
      <c r="H1698" s="13" t="s">
        <v>6</v>
      </c>
      <c r="I1698" s="13" t="s">
        <v>2394</v>
      </c>
      <c r="J1698" s="13" t="s">
        <v>5530</v>
      </c>
      <c r="K1698" s="13">
        <v>4</v>
      </c>
      <c r="L1698" s="13" t="s">
        <v>2738</v>
      </c>
      <c r="M1698" s="13" t="s">
        <v>5613</v>
      </c>
      <c r="N1698" s="34">
        <v>0</v>
      </c>
      <c r="O1698" s="34">
        <v>0</v>
      </c>
      <c r="P1698" s="34">
        <v>0</v>
      </c>
      <c r="Q1698" s="34">
        <v>0</v>
      </c>
      <c r="R1698" s="34">
        <v>0</v>
      </c>
      <c r="S1698" s="34">
        <v>200</v>
      </c>
    </row>
    <row r="1699" spans="1:19" ht="14.25">
      <c r="A1699" s="23">
        <v>2020</v>
      </c>
      <c r="B1699" s="13" t="s">
        <v>1886</v>
      </c>
      <c r="C1699" s="13" t="s">
        <v>120</v>
      </c>
      <c r="D1699" s="13" t="s">
        <v>2704</v>
      </c>
      <c r="E1699" s="13" t="s">
        <v>122</v>
      </c>
      <c r="F1699" s="13" t="s">
        <v>5290</v>
      </c>
      <c r="G1699" s="13" t="s">
        <v>4747</v>
      </c>
      <c r="H1699" s="13" t="s">
        <v>6</v>
      </c>
      <c r="I1699" s="13" t="s">
        <v>2394</v>
      </c>
      <c r="J1699" s="13" t="s">
        <v>5252</v>
      </c>
      <c r="K1699" s="13">
        <v>4</v>
      </c>
      <c r="L1699" s="13" t="s">
        <v>2738</v>
      </c>
      <c r="M1699" s="13" t="s">
        <v>2781</v>
      </c>
      <c r="N1699" s="34">
        <v>0</v>
      </c>
      <c r="O1699" s="34">
        <v>0</v>
      </c>
      <c r="P1699" s="34">
        <v>0</v>
      </c>
      <c r="Q1699" s="34">
        <v>0</v>
      </c>
      <c r="R1699" s="34">
        <v>0</v>
      </c>
      <c r="S1699" s="34">
        <v>132</v>
      </c>
    </row>
    <row r="1700" spans="1:19" ht="14.25">
      <c r="A1700" s="23">
        <v>2020</v>
      </c>
      <c r="B1700" s="13" t="s">
        <v>1886</v>
      </c>
      <c r="C1700" s="13" t="s">
        <v>120</v>
      </c>
      <c r="D1700" s="13" t="s">
        <v>2704</v>
      </c>
      <c r="E1700" s="13" t="s">
        <v>123</v>
      </c>
      <c r="F1700" s="13" t="s">
        <v>5291</v>
      </c>
      <c r="G1700" s="13" t="s">
        <v>4747</v>
      </c>
      <c r="H1700" s="13" t="s">
        <v>6</v>
      </c>
      <c r="I1700" s="13" t="s">
        <v>2931</v>
      </c>
      <c r="J1700" s="13" t="s">
        <v>2706</v>
      </c>
      <c r="K1700" s="13" t="s">
        <v>2706</v>
      </c>
      <c r="L1700" s="13" t="s">
        <v>2738</v>
      </c>
      <c r="M1700" s="13" t="s">
        <v>5490</v>
      </c>
      <c r="N1700" s="34">
        <v>0</v>
      </c>
      <c r="O1700" s="34">
        <v>0</v>
      </c>
      <c r="P1700" s="34">
        <v>0</v>
      </c>
      <c r="Q1700" s="34">
        <v>0</v>
      </c>
      <c r="R1700" s="34">
        <v>0</v>
      </c>
      <c r="S1700" s="34">
        <v>190</v>
      </c>
    </row>
    <row r="1701" spans="1:19" ht="14.25">
      <c r="A1701" s="23">
        <v>2020</v>
      </c>
      <c r="B1701" s="13" t="s">
        <v>1886</v>
      </c>
      <c r="C1701" s="13" t="s">
        <v>120</v>
      </c>
      <c r="D1701" s="13" t="s">
        <v>2704</v>
      </c>
      <c r="E1701" s="13" t="s">
        <v>1918</v>
      </c>
      <c r="F1701" s="13" t="s">
        <v>5356</v>
      </c>
      <c r="G1701" s="13" t="s">
        <v>4747</v>
      </c>
      <c r="H1701" s="13" t="s">
        <v>6</v>
      </c>
      <c r="I1701" s="13" t="s">
        <v>2190</v>
      </c>
      <c r="J1701" s="13" t="s">
        <v>2706</v>
      </c>
      <c r="K1701" s="13" t="s">
        <v>2706</v>
      </c>
      <c r="L1701" s="13" t="s">
        <v>2738</v>
      </c>
      <c r="M1701" s="13" t="s">
        <v>2864</v>
      </c>
      <c r="N1701" s="34">
        <v>0</v>
      </c>
      <c r="O1701" s="34">
        <v>0</v>
      </c>
      <c r="P1701" s="34">
        <v>0</v>
      </c>
      <c r="Q1701" s="34">
        <v>0</v>
      </c>
      <c r="R1701" s="34">
        <v>0</v>
      </c>
      <c r="S1701" s="34">
        <v>116</v>
      </c>
    </row>
    <row r="1702" spans="1:19" ht="14.25">
      <c r="A1702" s="23">
        <v>2020</v>
      </c>
      <c r="B1702" s="13" t="s">
        <v>1886</v>
      </c>
      <c r="C1702" s="13" t="s">
        <v>120</v>
      </c>
      <c r="D1702" s="13" t="s">
        <v>2704</v>
      </c>
      <c r="E1702" s="13" t="s">
        <v>124</v>
      </c>
      <c r="F1702" s="13" t="s">
        <v>5292</v>
      </c>
      <c r="G1702" s="13" t="s">
        <v>4747</v>
      </c>
      <c r="H1702" s="13" t="s">
        <v>6</v>
      </c>
      <c r="I1702" s="13" t="s">
        <v>2394</v>
      </c>
      <c r="J1702" s="13" t="s">
        <v>2996</v>
      </c>
      <c r="K1702" s="13">
        <v>4</v>
      </c>
      <c r="L1702" s="13" t="s">
        <v>2738</v>
      </c>
      <c r="M1702" s="13" t="s">
        <v>5512</v>
      </c>
      <c r="N1702" s="34">
        <v>0</v>
      </c>
      <c r="O1702" s="34">
        <v>0</v>
      </c>
      <c r="P1702" s="34">
        <v>0</v>
      </c>
      <c r="Q1702" s="34">
        <v>0</v>
      </c>
      <c r="R1702" s="34">
        <v>0</v>
      </c>
      <c r="S1702" s="34">
        <v>268</v>
      </c>
    </row>
    <row r="1703" spans="1:19" ht="14.25">
      <c r="A1703" s="23">
        <v>2020</v>
      </c>
      <c r="B1703" s="13" t="s">
        <v>1886</v>
      </c>
      <c r="C1703" s="13" t="s">
        <v>120</v>
      </c>
      <c r="D1703" s="13" t="s">
        <v>2704</v>
      </c>
      <c r="E1703" s="13" t="s">
        <v>5461</v>
      </c>
      <c r="F1703" s="13" t="s">
        <v>5460</v>
      </c>
      <c r="G1703" s="13" t="s">
        <v>4747</v>
      </c>
      <c r="H1703" s="13" t="s">
        <v>6</v>
      </c>
      <c r="I1703" s="13" t="s">
        <v>2394</v>
      </c>
      <c r="J1703" s="13" t="s">
        <v>5253</v>
      </c>
      <c r="K1703" s="13">
        <v>6</v>
      </c>
      <c r="L1703" s="13" t="s">
        <v>2738</v>
      </c>
      <c r="M1703" s="13" t="s">
        <v>5491</v>
      </c>
      <c r="N1703" s="34">
        <v>0</v>
      </c>
      <c r="O1703" s="34">
        <v>0</v>
      </c>
      <c r="P1703" s="34">
        <v>0</v>
      </c>
      <c r="Q1703" s="34">
        <v>0</v>
      </c>
      <c r="R1703" s="34">
        <v>0</v>
      </c>
      <c r="S1703" s="34">
        <v>269</v>
      </c>
    </row>
    <row r="1704" spans="1:19" ht="14.25">
      <c r="A1704" s="23">
        <v>2020</v>
      </c>
      <c r="B1704" s="13" t="s">
        <v>1886</v>
      </c>
      <c r="C1704" s="13" t="s">
        <v>120</v>
      </c>
      <c r="D1704" s="13" t="s">
        <v>2704</v>
      </c>
      <c r="E1704" s="13" t="s">
        <v>126</v>
      </c>
      <c r="F1704" s="13" t="s">
        <v>5308</v>
      </c>
      <c r="G1704" s="13" t="s">
        <v>4747</v>
      </c>
      <c r="H1704" s="13" t="s">
        <v>6</v>
      </c>
      <c r="I1704" s="13" t="s">
        <v>2190</v>
      </c>
      <c r="J1704" s="13" t="s">
        <v>2706</v>
      </c>
      <c r="K1704" s="13" t="s">
        <v>2706</v>
      </c>
      <c r="L1704" s="13" t="s">
        <v>2738</v>
      </c>
      <c r="M1704" s="13" t="s">
        <v>5596</v>
      </c>
      <c r="N1704" s="34">
        <v>0</v>
      </c>
      <c r="O1704" s="34">
        <v>0</v>
      </c>
      <c r="P1704" s="34">
        <v>0</v>
      </c>
      <c r="Q1704" s="34">
        <v>0</v>
      </c>
      <c r="R1704" s="34">
        <v>0</v>
      </c>
      <c r="S1704" s="34">
        <v>189</v>
      </c>
    </row>
    <row r="1705" spans="1:19" ht="14.25">
      <c r="A1705" s="23">
        <v>2020</v>
      </c>
      <c r="B1705" s="13" t="s">
        <v>1886</v>
      </c>
      <c r="C1705" s="13" t="s">
        <v>120</v>
      </c>
      <c r="D1705" s="13" t="s">
        <v>2704</v>
      </c>
      <c r="E1705" s="13" t="s">
        <v>5248</v>
      </c>
      <c r="F1705" s="13" t="s">
        <v>5448</v>
      </c>
      <c r="G1705" s="13" t="s">
        <v>4747</v>
      </c>
      <c r="H1705" s="13" t="s">
        <v>195</v>
      </c>
      <c r="I1705" s="13" t="s">
        <v>2190</v>
      </c>
      <c r="J1705" s="13" t="s">
        <v>2706</v>
      </c>
      <c r="K1705" s="13" t="s">
        <v>2706</v>
      </c>
      <c r="L1705" s="13" t="s">
        <v>2738</v>
      </c>
      <c r="M1705" s="13" t="s">
        <v>5630</v>
      </c>
      <c r="N1705" s="34">
        <v>0</v>
      </c>
      <c r="O1705" s="34">
        <v>0</v>
      </c>
      <c r="P1705" s="34">
        <v>0</v>
      </c>
      <c r="Q1705" s="34">
        <v>0</v>
      </c>
      <c r="R1705" s="34">
        <v>0</v>
      </c>
      <c r="S1705" s="34">
        <v>23</v>
      </c>
    </row>
    <row r="1706" spans="1:19" ht="14.25">
      <c r="A1706" s="23">
        <v>2020</v>
      </c>
      <c r="B1706" s="13" t="s">
        <v>1886</v>
      </c>
      <c r="C1706" s="13" t="s">
        <v>120</v>
      </c>
      <c r="D1706" s="13" t="s">
        <v>2704</v>
      </c>
      <c r="E1706" s="13" t="s">
        <v>127</v>
      </c>
      <c r="F1706" s="13" t="s">
        <v>5311</v>
      </c>
      <c r="G1706" s="13" t="s">
        <v>4747</v>
      </c>
      <c r="H1706" s="13" t="s">
        <v>6</v>
      </c>
      <c r="I1706" s="13" t="s">
        <v>2190</v>
      </c>
      <c r="J1706" s="13" t="s">
        <v>2706</v>
      </c>
      <c r="K1706" s="13" t="s">
        <v>2706</v>
      </c>
      <c r="L1706" s="13" t="s">
        <v>2738</v>
      </c>
      <c r="M1706" s="13" t="s">
        <v>2884</v>
      </c>
      <c r="N1706" s="34">
        <v>0</v>
      </c>
      <c r="O1706" s="34">
        <v>0</v>
      </c>
      <c r="P1706" s="34">
        <v>0</v>
      </c>
      <c r="Q1706" s="34">
        <v>0</v>
      </c>
      <c r="R1706" s="34">
        <v>0</v>
      </c>
      <c r="S1706" s="34">
        <v>132</v>
      </c>
    </row>
    <row r="1707" spans="1:19" ht="14.25">
      <c r="A1707" s="23">
        <v>2020</v>
      </c>
      <c r="B1707" s="13" t="s">
        <v>1886</v>
      </c>
      <c r="C1707" s="13" t="s">
        <v>120</v>
      </c>
      <c r="D1707" s="13" t="s">
        <v>2704</v>
      </c>
      <c r="E1707" s="13" t="s">
        <v>128</v>
      </c>
      <c r="F1707" s="13" t="s">
        <v>5312</v>
      </c>
      <c r="G1707" s="13" t="s">
        <v>4747</v>
      </c>
      <c r="H1707" s="13" t="s">
        <v>6</v>
      </c>
      <c r="I1707" s="13" t="s">
        <v>2394</v>
      </c>
      <c r="J1707" s="13" t="s">
        <v>5678</v>
      </c>
      <c r="K1707" s="13">
        <v>6</v>
      </c>
      <c r="L1707" s="13" t="s">
        <v>2738</v>
      </c>
      <c r="M1707" s="13" t="s">
        <v>5492</v>
      </c>
      <c r="N1707" s="34">
        <v>0</v>
      </c>
      <c r="O1707" s="34">
        <v>0</v>
      </c>
      <c r="P1707" s="34">
        <v>0</v>
      </c>
      <c r="Q1707" s="34">
        <v>0</v>
      </c>
      <c r="R1707" s="34">
        <v>0</v>
      </c>
      <c r="S1707" s="34">
        <v>105</v>
      </c>
    </row>
    <row r="1708" spans="1:19" ht="14.25">
      <c r="A1708" s="23">
        <v>2020</v>
      </c>
      <c r="B1708" s="13" t="s">
        <v>1886</v>
      </c>
      <c r="C1708" s="13" t="s">
        <v>120</v>
      </c>
      <c r="D1708" s="13" t="s">
        <v>2704</v>
      </c>
      <c r="E1708" s="13" t="s">
        <v>129</v>
      </c>
      <c r="F1708" s="13">
        <v>995</v>
      </c>
      <c r="G1708" s="13" t="s">
        <v>4747</v>
      </c>
      <c r="H1708" s="13" t="s">
        <v>6</v>
      </c>
      <c r="I1708" s="13" t="s">
        <v>2394</v>
      </c>
      <c r="J1708" s="13" t="s">
        <v>5254</v>
      </c>
      <c r="K1708" s="13">
        <v>6</v>
      </c>
      <c r="L1708" s="13" t="s">
        <v>2738</v>
      </c>
      <c r="M1708" s="13" t="s">
        <v>2774</v>
      </c>
      <c r="N1708" s="34">
        <v>0</v>
      </c>
      <c r="O1708" s="34">
        <v>0</v>
      </c>
      <c r="P1708" s="34">
        <v>0</v>
      </c>
      <c r="Q1708" s="34">
        <v>0</v>
      </c>
      <c r="R1708" s="34">
        <v>0</v>
      </c>
      <c r="S1708" s="34">
        <v>129</v>
      </c>
    </row>
    <row r="1709" spans="1:19" ht="14.25">
      <c r="A1709" s="23">
        <v>2020</v>
      </c>
      <c r="B1709" s="13" t="s">
        <v>1886</v>
      </c>
      <c r="C1709" s="13" t="s">
        <v>120</v>
      </c>
      <c r="D1709" s="13" t="s">
        <v>2704</v>
      </c>
      <c r="E1709" s="13" t="s">
        <v>130</v>
      </c>
      <c r="F1709" s="13" t="s">
        <v>5463</v>
      </c>
      <c r="G1709" s="13" t="s">
        <v>4747</v>
      </c>
      <c r="H1709" s="13" t="s">
        <v>6</v>
      </c>
      <c r="I1709" s="13" t="s">
        <v>2394</v>
      </c>
      <c r="J1709" s="13" t="s">
        <v>5679</v>
      </c>
      <c r="K1709" s="13">
        <v>6</v>
      </c>
      <c r="L1709" s="13" t="s">
        <v>2738</v>
      </c>
      <c r="M1709" s="13" t="s">
        <v>5614</v>
      </c>
      <c r="N1709" s="34">
        <v>0</v>
      </c>
      <c r="O1709" s="34">
        <v>0</v>
      </c>
      <c r="P1709" s="34">
        <v>0</v>
      </c>
      <c r="Q1709" s="34">
        <v>0</v>
      </c>
      <c r="R1709" s="34">
        <v>0</v>
      </c>
      <c r="S1709" s="34">
        <v>197</v>
      </c>
    </row>
    <row r="1710" spans="1:19" ht="14.25">
      <c r="A1710" s="23">
        <v>2020</v>
      </c>
      <c r="B1710" s="13" t="s">
        <v>1886</v>
      </c>
      <c r="C1710" s="13" t="s">
        <v>120</v>
      </c>
      <c r="D1710" s="13" t="s">
        <v>2704</v>
      </c>
      <c r="E1710" s="13" t="s">
        <v>131</v>
      </c>
      <c r="F1710" s="13" t="s">
        <v>5465</v>
      </c>
      <c r="G1710" s="13" t="s">
        <v>4747</v>
      </c>
      <c r="H1710" s="13" t="s">
        <v>6</v>
      </c>
      <c r="I1710" s="13" t="s">
        <v>2931</v>
      </c>
      <c r="J1710" s="13" t="s">
        <v>2706</v>
      </c>
      <c r="K1710" s="13" t="s">
        <v>2706</v>
      </c>
      <c r="L1710" s="13" t="s">
        <v>2738</v>
      </c>
      <c r="M1710" s="13" t="s">
        <v>5597</v>
      </c>
      <c r="N1710" s="34">
        <v>0</v>
      </c>
      <c r="O1710" s="34">
        <v>0</v>
      </c>
      <c r="P1710" s="34">
        <v>0</v>
      </c>
      <c r="Q1710" s="34">
        <v>0</v>
      </c>
      <c r="R1710" s="34">
        <v>0</v>
      </c>
      <c r="S1710" s="34">
        <v>257</v>
      </c>
    </row>
    <row r="1711" spans="1:19" ht="14.25">
      <c r="A1711" s="23">
        <v>2020</v>
      </c>
      <c r="B1711" s="13" t="s">
        <v>1886</v>
      </c>
      <c r="C1711" s="13" t="s">
        <v>120</v>
      </c>
      <c r="D1711" s="13" t="s">
        <v>2704</v>
      </c>
      <c r="E1711" s="13" t="s">
        <v>132</v>
      </c>
      <c r="F1711" s="13" t="s">
        <v>5323</v>
      </c>
      <c r="G1711" s="13" t="s">
        <v>4747</v>
      </c>
      <c r="H1711" s="13" t="s">
        <v>6</v>
      </c>
      <c r="I1711" s="13" t="s">
        <v>2394</v>
      </c>
      <c r="J1711" s="13" t="s">
        <v>5531</v>
      </c>
      <c r="K1711" s="13">
        <v>4</v>
      </c>
      <c r="L1711" s="13" t="s">
        <v>2738</v>
      </c>
      <c r="M1711" s="13" t="s">
        <v>5493</v>
      </c>
      <c r="N1711" s="34">
        <v>0</v>
      </c>
      <c r="O1711" s="34">
        <v>0</v>
      </c>
      <c r="P1711" s="34">
        <v>0</v>
      </c>
      <c r="Q1711" s="34">
        <v>0</v>
      </c>
      <c r="R1711" s="34">
        <v>0</v>
      </c>
      <c r="S1711" s="34">
        <v>262</v>
      </c>
    </row>
    <row r="1712" spans="1:19" ht="14.25">
      <c r="A1712" s="23">
        <v>2020</v>
      </c>
      <c r="B1712" s="13" t="s">
        <v>1886</v>
      </c>
      <c r="C1712" s="13" t="s">
        <v>120</v>
      </c>
      <c r="D1712" s="13" t="s">
        <v>2704</v>
      </c>
      <c r="E1712" s="13" t="s">
        <v>133</v>
      </c>
      <c r="F1712" s="13" t="s">
        <v>5466</v>
      </c>
      <c r="G1712" s="13" t="s">
        <v>4747</v>
      </c>
      <c r="H1712" s="13" t="s">
        <v>6</v>
      </c>
      <c r="I1712" s="13" t="s">
        <v>2190</v>
      </c>
      <c r="J1712" s="13" t="s">
        <v>2706</v>
      </c>
      <c r="K1712" s="13" t="s">
        <v>2706</v>
      </c>
      <c r="L1712" s="13" t="s">
        <v>2738</v>
      </c>
      <c r="M1712" s="13" t="s">
        <v>5598</v>
      </c>
      <c r="N1712" s="34">
        <v>0</v>
      </c>
      <c r="O1712" s="34">
        <v>0</v>
      </c>
      <c r="P1712" s="34">
        <v>0</v>
      </c>
      <c r="Q1712" s="34">
        <v>0</v>
      </c>
      <c r="R1712" s="34">
        <v>0</v>
      </c>
      <c r="S1712" s="34">
        <v>121</v>
      </c>
    </row>
    <row r="1713" spans="1:19" ht="14.25">
      <c r="A1713" s="23">
        <v>2020</v>
      </c>
      <c r="B1713" s="13" t="s">
        <v>1886</v>
      </c>
      <c r="C1713" s="13" t="s">
        <v>120</v>
      </c>
      <c r="D1713" s="13" t="s">
        <v>2704</v>
      </c>
      <c r="E1713" s="13" t="s">
        <v>3898</v>
      </c>
      <c r="F1713" s="13" t="s">
        <v>5458</v>
      </c>
      <c r="G1713" s="13" t="s">
        <v>4747</v>
      </c>
      <c r="H1713" s="13" t="s">
        <v>6</v>
      </c>
      <c r="I1713" s="13" t="s">
        <v>2190</v>
      </c>
      <c r="J1713" s="13" t="s">
        <v>2706</v>
      </c>
      <c r="K1713" s="13" t="s">
        <v>2706</v>
      </c>
      <c r="L1713" s="13" t="s">
        <v>2738</v>
      </c>
      <c r="M1713" s="13" t="s">
        <v>5599</v>
      </c>
      <c r="N1713" s="34">
        <v>0</v>
      </c>
      <c r="O1713" s="34">
        <v>0</v>
      </c>
      <c r="P1713" s="34">
        <v>0</v>
      </c>
      <c r="Q1713" s="34">
        <v>0</v>
      </c>
      <c r="R1713" s="34">
        <v>0</v>
      </c>
      <c r="S1713" s="34">
        <v>133</v>
      </c>
    </row>
    <row r="1714" spans="1:19" ht="14.25">
      <c r="A1714" s="23">
        <v>2020</v>
      </c>
      <c r="B1714" s="13" t="s">
        <v>1886</v>
      </c>
      <c r="C1714" s="13" t="s">
        <v>120</v>
      </c>
      <c r="D1714" s="13" t="s">
        <v>2704</v>
      </c>
      <c r="E1714" s="13" t="s">
        <v>134</v>
      </c>
      <c r="F1714" s="13" t="s">
        <v>5329</v>
      </c>
      <c r="G1714" s="13" t="s">
        <v>4747</v>
      </c>
      <c r="H1714" s="13" t="s">
        <v>6</v>
      </c>
      <c r="I1714" s="13" t="s">
        <v>2931</v>
      </c>
      <c r="J1714" s="13" t="s">
        <v>2706</v>
      </c>
      <c r="K1714" s="13" t="s">
        <v>2706</v>
      </c>
      <c r="L1714" s="13" t="s">
        <v>2738</v>
      </c>
      <c r="M1714" s="13" t="s">
        <v>5600</v>
      </c>
      <c r="N1714" s="34">
        <v>0</v>
      </c>
      <c r="O1714" s="34">
        <v>0</v>
      </c>
      <c r="P1714" s="34">
        <v>0</v>
      </c>
      <c r="Q1714" s="34">
        <v>0</v>
      </c>
      <c r="R1714" s="34">
        <v>0</v>
      </c>
      <c r="S1714" s="34">
        <v>129</v>
      </c>
    </row>
    <row r="1715" spans="1:19" ht="14.25">
      <c r="A1715" s="23">
        <v>2020</v>
      </c>
      <c r="B1715" s="13" t="s">
        <v>1886</v>
      </c>
      <c r="C1715" s="13" t="s">
        <v>120</v>
      </c>
      <c r="D1715" s="13" t="s">
        <v>2704</v>
      </c>
      <c r="E1715" s="13" t="s">
        <v>135</v>
      </c>
      <c r="F1715" s="13" t="s">
        <v>5330</v>
      </c>
      <c r="G1715" s="13" t="s">
        <v>4747</v>
      </c>
      <c r="H1715" s="13" t="s">
        <v>6</v>
      </c>
      <c r="I1715" s="13" t="s">
        <v>2190</v>
      </c>
      <c r="J1715" s="13" t="s">
        <v>2706</v>
      </c>
      <c r="K1715" s="13" t="s">
        <v>2706</v>
      </c>
      <c r="L1715" s="13" t="s">
        <v>2738</v>
      </c>
      <c r="M1715" s="13" t="s">
        <v>5494</v>
      </c>
      <c r="N1715" s="34">
        <v>0</v>
      </c>
      <c r="O1715" s="34">
        <v>0</v>
      </c>
      <c r="P1715" s="34">
        <v>0</v>
      </c>
      <c r="Q1715" s="34">
        <v>0</v>
      </c>
      <c r="R1715" s="34">
        <v>0</v>
      </c>
      <c r="S1715" s="34">
        <v>196</v>
      </c>
    </row>
    <row r="1716" spans="1:19" ht="14.25">
      <c r="A1716" s="23">
        <v>2020</v>
      </c>
      <c r="B1716" s="13" t="s">
        <v>1886</v>
      </c>
      <c r="C1716" s="13" t="s">
        <v>120</v>
      </c>
      <c r="D1716" s="13" t="s">
        <v>2704</v>
      </c>
      <c r="E1716" s="13" t="s">
        <v>136</v>
      </c>
      <c r="F1716" s="13" t="s">
        <v>5331</v>
      </c>
      <c r="G1716" s="13" t="s">
        <v>4747</v>
      </c>
      <c r="H1716" s="13" t="s">
        <v>6</v>
      </c>
      <c r="I1716" s="13" t="s">
        <v>2394</v>
      </c>
      <c r="J1716" s="13" t="s">
        <v>5532</v>
      </c>
      <c r="K1716" s="13">
        <v>6</v>
      </c>
      <c r="L1716" s="13" t="s">
        <v>2738</v>
      </c>
      <c r="M1716" s="13" t="s">
        <v>5495</v>
      </c>
      <c r="N1716" s="34">
        <v>0</v>
      </c>
      <c r="O1716" s="34">
        <v>0</v>
      </c>
      <c r="P1716" s="34">
        <v>0</v>
      </c>
      <c r="Q1716" s="34">
        <v>0</v>
      </c>
      <c r="R1716" s="34">
        <v>0</v>
      </c>
      <c r="S1716" s="34">
        <v>204</v>
      </c>
    </row>
    <row r="1717" spans="1:19" ht="14.25">
      <c r="A1717" s="23">
        <v>2020</v>
      </c>
      <c r="B1717" s="13" t="s">
        <v>1886</v>
      </c>
      <c r="C1717" s="13" t="s">
        <v>120</v>
      </c>
      <c r="D1717" s="13" t="s">
        <v>2704</v>
      </c>
      <c r="E1717" s="13" t="s">
        <v>137</v>
      </c>
      <c r="F1717" s="13" t="s">
        <v>5332</v>
      </c>
      <c r="G1717" s="13" t="s">
        <v>4747</v>
      </c>
      <c r="H1717" s="13" t="s">
        <v>6</v>
      </c>
      <c r="I1717" s="13" t="s">
        <v>2394</v>
      </c>
      <c r="J1717" s="13" t="s">
        <v>5680</v>
      </c>
      <c r="K1717" s="13">
        <v>6</v>
      </c>
      <c r="L1717" s="13" t="s">
        <v>2738</v>
      </c>
      <c r="M1717" s="13" t="s">
        <v>5615</v>
      </c>
      <c r="N1717" s="34">
        <v>0</v>
      </c>
      <c r="O1717" s="34">
        <v>0</v>
      </c>
      <c r="P1717" s="34">
        <v>0</v>
      </c>
      <c r="Q1717" s="34">
        <v>0</v>
      </c>
      <c r="R1717" s="34">
        <v>0</v>
      </c>
      <c r="S1717" s="34">
        <v>198</v>
      </c>
    </row>
    <row r="1718" spans="1:19" ht="14.25">
      <c r="A1718" s="23">
        <v>2020</v>
      </c>
      <c r="B1718" s="13" t="s">
        <v>1886</v>
      </c>
      <c r="C1718" s="13" t="s">
        <v>120</v>
      </c>
      <c r="D1718" s="13" t="s">
        <v>2704</v>
      </c>
      <c r="E1718" s="13" t="s">
        <v>138</v>
      </c>
      <c r="F1718" s="13" t="s">
        <v>5333</v>
      </c>
      <c r="G1718" s="13" t="s">
        <v>4747</v>
      </c>
      <c r="H1718" s="13" t="s">
        <v>6</v>
      </c>
      <c r="I1718" s="13" t="s">
        <v>2394</v>
      </c>
      <c r="J1718" s="13" t="s">
        <v>5681</v>
      </c>
      <c r="K1718" s="13">
        <v>6</v>
      </c>
      <c r="L1718" s="13" t="s">
        <v>2738</v>
      </c>
      <c r="M1718" s="13" t="s">
        <v>5497</v>
      </c>
      <c r="N1718" s="34">
        <v>0</v>
      </c>
      <c r="O1718" s="34">
        <v>0</v>
      </c>
      <c r="P1718" s="34">
        <v>0</v>
      </c>
      <c r="Q1718" s="34">
        <v>0</v>
      </c>
      <c r="R1718" s="34">
        <v>0</v>
      </c>
      <c r="S1718" s="34">
        <v>128</v>
      </c>
    </row>
    <row r="1719" spans="1:19" ht="14.25">
      <c r="A1719" s="23">
        <v>2020</v>
      </c>
      <c r="B1719" s="13" t="s">
        <v>1886</v>
      </c>
      <c r="C1719" s="13" t="s">
        <v>120</v>
      </c>
      <c r="D1719" s="13" t="s">
        <v>2704</v>
      </c>
      <c r="E1719" s="13" t="s">
        <v>1917</v>
      </c>
      <c r="F1719" s="13" t="s">
        <v>5357</v>
      </c>
      <c r="G1719" s="13" t="s">
        <v>4747</v>
      </c>
      <c r="H1719" s="13" t="s">
        <v>6</v>
      </c>
      <c r="I1719" s="13" t="s">
        <v>2190</v>
      </c>
      <c r="J1719" s="13" t="s">
        <v>2706</v>
      </c>
      <c r="K1719" s="13" t="s">
        <v>2706</v>
      </c>
      <c r="L1719" s="13" t="s">
        <v>2738</v>
      </c>
      <c r="M1719" s="13" t="s">
        <v>2859</v>
      </c>
      <c r="N1719" s="34">
        <v>0</v>
      </c>
      <c r="O1719" s="34">
        <v>0</v>
      </c>
      <c r="P1719" s="34">
        <v>0</v>
      </c>
      <c r="Q1719" s="34">
        <v>0</v>
      </c>
      <c r="R1719" s="34">
        <v>0</v>
      </c>
      <c r="S1719" s="34">
        <v>132</v>
      </c>
    </row>
    <row r="1720" spans="1:19" ht="14.25">
      <c r="A1720" s="23">
        <v>2020</v>
      </c>
      <c r="B1720" s="13" t="s">
        <v>1886</v>
      </c>
      <c r="C1720" s="13" t="s">
        <v>120</v>
      </c>
      <c r="D1720" s="13" t="s">
        <v>2704</v>
      </c>
      <c r="E1720" s="13" t="s">
        <v>139</v>
      </c>
      <c r="F1720" s="13" t="s">
        <v>5334</v>
      </c>
      <c r="G1720" s="13" t="s">
        <v>4747</v>
      </c>
      <c r="H1720" s="13" t="s">
        <v>6</v>
      </c>
      <c r="I1720" s="13" t="s">
        <v>2394</v>
      </c>
      <c r="J1720" s="13" t="s">
        <v>2725</v>
      </c>
      <c r="K1720" s="13">
        <v>6</v>
      </c>
      <c r="L1720" s="13" t="s">
        <v>2738</v>
      </c>
      <c r="M1720" s="13" t="s">
        <v>5616</v>
      </c>
      <c r="N1720" s="34">
        <v>0</v>
      </c>
      <c r="O1720" s="34">
        <v>0</v>
      </c>
      <c r="P1720" s="34">
        <v>0</v>
      </c>
      <c r="Q1720" s="34">
        <v>0</v>
      </c>
      <c r="R1720" s="34">
        <v>0</v>
      </c>
      <c r="S1720" s="34">
        <v>123</v>
      </c>
    </row>
    <row r="1721" spans="1:19" ht="14.25">
      <c r="A1721" s="23">
        <v>2020</v>
      </c>
      <c r="B1721" s="13" t="s">
        <v>1886</v>
      </c>
      <c r="C1721" s="13" t="s">
        <v>120</v>
      </c>
      <c r="D1721" s="13" t="s">
        <v>2704</v>
      </c>
      <c r="E1721" s="13" t="s">
        <v>140</v>
      </c>
      <c r="F1721" s="13" t="s">
        <v>5335</v>
      </c>
      <c r="G1721" s="13" t="s">
        <v>4747</v>
      </c>
      <c r="H1721" s="13" t="s">
        <v>6</v>
      </c>
      <c r="I1721" s="13" t="s">
        <v>2394</v>
      </c>
      <c r="J1721" s="13" t="s">
        <v>5682</v>
      </c>
      <c r="K1721" s="13">
        <v>6</v>
      </c>
      <c r="L1721" s="13" t="s">
        <v>2738</v>
      </c>
      <c r="M1721" s="13" t="s">
        <v>5664</v>
      </c>
      <c r="N1721" s="34">
        <v>0</v>
      </c>
      <c r="O1721" s="34">
        <v>0</v>
      </c>
      <c r="P1721" s="34">
        <v>0</v>
      </c>
      <c r="Q1721" s="34">
        <v>0</v>
      </c>
      <c r="R1721" s="34">
        <v>0</v>
      </c>
      <c r="S1721" s="34">
        <v>335</v>
      </c>
    </row>
    <row r="1722" spans="1:19" ht="14.25">
      <c r="A1722" s="23">
        <v>2020</v>
      </c>
      <c r="B1722" s="13" t="s">
        <v>1886</v>
      </c>
      <c r="C1722" s="13" t="s">
        <v>120</v>
      </c>
      <c r="D1722" s="13" t="s">
        <v>2704</v>
      </c>
      <c r="E1722" s="13" t="s">
        <v>141</v>
      </c>
      <c r="F1722" s="13" t="s">
        <v>5336</v>
      </c>
      <c r="G1722" s="13" t="s">
        <v>4747</v>
      </c>
      <c r="H1722" s="13" t="s">
        <v>6</v>
      </c>
      <c r="I1722" s="13" t="s">
        <v>2394</v>
      </c>
      <c r="J1722" s="13" t="s">
        <v>5533</v>
      </c>
      <c r="K1722" s="13">
        <v>4</v>
      </c>
      <c r="L1722" s="13" t="s">
        <v>2738</v>
      </c>
      <c r="M1722" s="13" t="s">
        <v>2764</v>
      </c>
      <c r="N1722" s="34">
        <v>0</v>
      </c>
      <c r="O1722" s="34">
        <v>0</v>
      </c>
      <c r="P1722" s="34">
        <v>0</v>
      </c>
      <c r="Q1722" s="34">
        <v>0</v>
      </c>
      <c r="R1722" s="34">
        <v>0</v>
      </c>
      <c r="S1722" s="34">
        <v>259</v>
      </c>
    </row>
    <row r="1723" spans="1:19" ht="14.25">
      <c r="A1723" s="23">
        <v>2020</v>
      </c>
      <c r="B1723" s="13" t="s">
        <v>1886</v>
      </c>
      <c r="C1723" s="13" t="s">
        <v>120</v>
      </c>
      <c r="D1723" s="13" t="s">
        <v>2704</v>
      </c>
      <c r="E1723" s="13" t="s">
        <v>142</v>
      </c>
      <c r="F1723" s="13" t="s">
        <v>5337</v>
      </c>
      <c r="G1723" s="13" t="s">
        <v>4747</v>
      </c>
      <c r="H1723" s="13" t="s">
        <v>6</v>
      </c>
      <c r="I1723" s="13" t="s">
        <v>2394</v>
      </c>
      <c r="J1723" s="13" t="s">
        <v>3003</v>
      </c>
      <c r="K1723" s="13">
        <v>4</v>
      </c>
      <c r="L1723" s="13" t="s">
        <v>2738</v>
      </c>
      <c r="M1723" s="13" t="s">
        <v>3027</v>
      </c>
      <c r="N1723" s="34">
        <v>0</v>
      </c>
      <c r="O1723" s="34">
        <v>0</v>
      </c>
      <c r="P1723" s="34">
        <v>0</v>
      </c>
      <c r="Q1723" s="34">
        <v>0</v>
      </c>
      <c r="R1723" s="34">
        <v>0</v>
      </c>
      <c r="S1723" s="34">
        <v>168</v>
      </c>
    </row>
    <row r="1724" spans="1:19" ht="14.25">
      <c r="A1724" s="23">
        <v>2020</v>
      </c>
      <c r="B1724" s="13" t="s">
        <v>1886</v>
      </c>
      <c r="C1724" s="13" t="s">
        <v>120</v>
      </c>
      <c r="D1724" s="13" t="s">
        <v>2704</v>
      </c>
      <c r="E1724" s="13" t="s">
        <v>143</v>
      </c>
      <c r="F1724" s="13">
        <v>11538</v>
      </c>
      <c r="G1724" s="13" t="s">
        <v>4747</v>
      </c>
      <c r="H1724" s="13" t="s">
        <v>6</v>
      </c>
      <c r="I1724" s="13" t="s">
        <v>2931</v>
      </c>
      <c r="J1724" s="13" t="s">
        <v>2706</v>
      </c>
      <c r="K1724" s="13" t="s">
        <v>2706</v>
      </c>
      <c r="L1724" s="13" t="s">
        <v>2738</v>
      </c>
      <c r="M1724" s="13" t="s">
        <v>2871</v>
      </c>
      <c r="N1724" s="34">
        <v>0</v>
      </c>
      <c r="O1724" s="34">
        <v>0</v>
      </c>
      <c r="P1724" s="34">
        <v>0</v>
      </c>
      <c r="Q1724" s="34">
        <v>0</v>
      </c>
      <c r="R1724" s="34">
        <v>0</v>
      </c>
      <c r="S1724" s="34">
        <v>67</v>
      </c>
    </row>
    <row r="1725" spans="1:19" ht="14.25">
      <c r="A1725" s="23">
        <v>2020</v>
      </c>
      <c r="B1725" s="13" t="s">
        <v>1886</v>
      </c>
      <c r="C1725" s="13" t="s">
        <v>120</v>
      </c>
      <c r="D1725" s="13" t="s">
        <v>2704</v>
      </c>
      <c r="E1725" s="13" t="s">
        <v>144</v>
      </c>
      <c r="F1725" s="13" t="s">
        <v>5339</v>
      </c>
      <c r="G1725" s="13" t="s">
        <v>4747</v>
      </c>
      <c r="H1725" s="13" t="s">
        <v>6</v>
      </c>
      <c r="I1725" s="13" t="s">
        <v>2394</v>
      </c>
      <c r="J1725" s="13" t="s">
        <v>5534</v>
      </c>
      <c r="K1725" s="13">
        <v>4</v>
      </c>
      <c r="L1725" s="13" t="s">
        <v>2738</v>
      </c>
      <c r="M1725" s="13" t="s">
        <v>5601</v>
      </c>
      <c r="N1725" s="34">
        <v>0</v>
      </c>
      <c r="O1725" s="34">
        <v>0</v>
      </c>
      <c r="P1725" s="34">
        <v>0</v>
      </c>
      <c r="Q1725" s="34">
        <v>0</v>
      </c>
      <c r="R1725" s="34">
        <v>0</v>
      </c>
      <c r="S1725" s="34">
        <v>250</v>
      </c>
    </row>
    <row r="1726" spans="1:19" ht="14.25">
      <c r="A1726" s="23">
        <v>2020</v>
      </c>
      <c r="B1726" s="13" t="s">
        <v>1886</v>
      </c>
      <c r="C1726" s="13" t="s">
        <v>120</v>
      </c>
      <c r="D1726" s="13" t="s">
        <v>2704</v>
      </c>
      <c r="E1726" s="13" t="s">
        <v>145</v>
      </c>
      <c r="F1726" s="13" t="s">
        <v>5340</v>
      </c>
      <c r="G1726" s="13" t="s">
        <v>4747</v>
      </c>
      <c r="H1726" s="13" t="s">
        <v>6</v>
      </c>
      <c r="I1726" s="13" t="s">
        <v>2394</v>
      </c>
      <c r="J1726" s="13" t="s">
        <v>2724</v>
      </c>
      <c r="K1726" s="13">
        <v>4</v>
      </c>
      <c r="L1726" s="13" t="s">
        <v>2738</v>
      </c>
      <c r="M1726" s="13" t="s">
        <v>5498</v>
      </c>
      <c r="N1726" s="34">
        <v>0</v>
      </c>
      <c r="O1726" s="34">
        <v>0</v>
      </c>
      <c r="P1726" s="34">
        <v>0</v>
      </c>
      <c r="Q1726" s="34">
        <v>0</v>
      </c>
      <c r="R1726" s="34">
        <v>0</v>
      </c>
      <c r="S1726" s="34">
        <v>193</v>
      </c>
    </row>
    <row r="1727" spans="1:19" ht="14.25">
      <c r="A1727" s="23">
        <v>2020</v>
      </c>
      <c r="B1727" s="13" t="s">
        <v>1886</v>
      </c>
      <c r="C1727" s="13" t="s">
        <v>120</v>
      </c>
      <c r="D1727" s="13" t="s">
        <v>2704</v>
      </c>
      <c r="E1727" s="13" t="s">
        <v>146</v>
      </c>
      <c r="F1727" s="13" t="s">
        <v>5341</v>
      </c>
      <c r="G1727" s="13" t="s">
        <v>4747</v>
      </c>
      <c r="H1727" s="13" t="s">
        <v>6</v>
      </c>
      <c r="I1727" s="13" t="s">
        <v>2394</v>
      </c>
      <c r="J1727" s="13" t="s">
        <v>5683</v>
      </c>
      <c r="K1727" s="13">
        <v>4</v>
      </c>
      <c r="L1727" s="13" t="s">
        <v>2738</v>
      </c>
      <c r="M1727" s="13" t="s">
        <v>5617</v>
      </c>
      <c r="N1727" s="34">
        <v>0</v>
      </c>
      <c r="O1727" s="34">
        <v>0</v>
      </c>
      <c r="P1727" s="34">
        <v>0</v>
      </c>
      <c r="Q1727" s="34">
        <v>0</v>
      </c>
      <c r="R1727" s="34">
        <v>0</v>
      </c>
      <c r="S1727" s="34">
        <v>200</v>
      </c>
    </row>
    <row r="1728" spans="1:19" ht="14.25">
      <c r="A1728" s="23">
        <v>2020</v>
      </c>
      <c r="B1728" s="13" t="s">
        <v>1886</v>
      </c>
      <c r="C1728" s="13" t="s">
        <v>120</v>
      </c>
      <c r="D1728" s="13" t="s">
        <v>2704</v>
      </c>
      <c r="E1728" s="13" t="s">
        <v>147</v>
      </c>
      <c r="F1728" s="13" t="s">
        <v>5343</v>
      </c>
      <c r="G1728" s="13" t="s">
        <v>4747</v>
      </c>
      <c r="H1728" s="13" t="s">
        <v>6</v>
      </c>
      <c r="I1728" s="13" t="s">
        <v>2394</v>
      </c>
      <c r="J1728" s="13" t="s">
        <v>5684</v>
      </c>
      <c r="K1728" s="13">
        <v>6</v>
      </c>
      <c r="L1728" s="13" t="s">
        <v>2738</v>
      </c>
      <c r="M1728" s="13" t="s">
        <v>5499</v>
      </c>
      <c r="N1728" s="34">
        <v>0</v>
      </c>
      <c r="O1728" s="34">
        <v>0</v>
      </c>
      <c r="P1728" s="34">
        <v>0</v>
      </c>
      <c r="Q1728" s="34">
        <v>0</v>
      </c>
      <c r="R1728" s="34">
        <v>0</v>
      </c>
      <c r="S1728" s="34">
        <v>204</v>
      </c>
    </row>
    <row r="1729" spans="1:19" ht="14.25">
      <c r="A1729" s="23">
        <v>2020</v>
      </c>
      <c r="B1729" s="13" t="s">
        <v>1886</v>
      </c>
      <c r="C1729" s="13" t="s">
        <v>120</v>
      </c>
      <c r="D1729" s="13" t="s">
        <v>2704</v>
      </c>
      <c r="E1729" s="13" t="s">
        <v>148</v>
      </c>
      <c r="F1729" s="13" t="s">
        <v>5345</v>
      </c>
      <c r="G1729" s="13" t="s">
        <v>4747</v>
      </c>
      <c r="H1729" s="13" t="s">
        <v>6</v>
      </c>
      <c r="I1729" s="13" t="s">
        <v>2931</v>
      </c>
      <c r="J1729" s="13" t="s">
        <v>2706</v>
      </c>
      <c r="K1729" s="13" t="s">
        <v>2706</v>
      </c>
      <c r="L1729" s="13" t="s">
        <v>2738</v>
      </c>
      <c r="M1729" s="13" t="s">
        <v>5500</v>
      </c>
      <c r="N1729" s="34">
        <v>0</v>
      </c>
      <c r="O1729" s="34">
        <v>0</v>
      </c>
      <c r="P1729" s="34">
        <v>0</v>
      </c>
      <c r="Q1729" s="34">
        <v>0</v>
      </c>
      <c r="R1729" s="34">
        <v>0</v>
      </c>
      <c r="S1729" s="34">
        <v>66</v>
      </c>
    </row>
    <row r="1730" spans="1:19" ht="14.25">
      <c r="A1730" s="23">
        <v>2020</v>
      </c>
      <c r="B1730" s="13" t="s">
        <v>1886</v>
      </c>
      <c r="C1730" s="13" t="s">
        <v>120</v>
      </c>
      <c r="D1730" s="13" t="s">
        <v>2704</v>
      </c>
      <c r="E1730" s="13" t="s">
        <v>149</v>
      </c>
      <c r="F1730" s="13" t="s">
        <v>5346</v>
      </c>
      <c r="G1730" s="13" t="s">
        <v>4747</v>
      </c>
      <c r="H1730" s="13" t="s">
        <v>6</v>
      </c>
      <c r="I1730" s="13" t="s">
        <v>2931</v>
      </c>
      <c r="J1730" s="13" t="s">
        <v>2706</v>
      </c>
      <c r="K1730" s="13" t="s">
        <v>2706</v>
      </c>
      <c r="L1730" s="13" t="s">
        <v>2738</v>
      </c>
      <c r="M1730" s="13" t="s">
        <v>5501</v>
      </c>
      <c r="N1730" s="34">
        <v>0</v>
      </c>
      <c r="O1730" s="34">
        <v>0</v>
      </c>
      <c r="P1730" s="34">
        <v>0</v>
      </c>
      <c r="Q1730" s="34">
        <v>0</v>
      </c>
      <c r="R1730" s="34">
        <v>0</v>
      </c>
      <c r="S1730" s="34">
        <v>130</v>
      </c>
    </row>
    <row r="1731" spans="1:19" ht="14.25">
      <c r="A1731" s="23">
        <v>2020</v>
      </c>
      <c r="B1731" s="13" t="s">
        <v>1886</v>
      </c>
      <c r="C1731" s="13" t="s">
        <v>120</v>
      </c>
      <c r="D1731" s="13" t="s">
        <v>2704</v>
      </c>
      <c r="E1731" s="13" t="s">
        <v>150</v>
      </c>
      <c r="F1731" s="13" t="s">
        <v>5472</v>
      </c>
      <c r="G1731" s="13" t="s">
        <v>4747</v>
      </c>
      <c r="H1731" s="13" t="s">
        <v>6</v>
      </c>
      <c r="I1731" s="13" t="s">
        <v>2394</v>
      </c>
      <c r="J1731" s="13" t="s">
        <v>5685</v>
      </c>
      <c r="K1731" s="13">
        <v>6</v>
      </c>
      <c r="L1731" s="13" t="s">
        <v>2738</v>
      </c>
      <c r="M1731" s="13" t="s">
        <v>2756</v>
      </c>
      <c r="N1731" s="34">
        <v>0</v>
      </c>
      <c r="O1731" s="34">
        <v>0</v>
      </c>
      <c r="P1731" s="34">
        <v>0</v>
      </c>
      <c r="Q1731" s="34">
        <v>0</v>
      </c>
      <c r="R1731" s="34">
        <v>0</v>
      </c>
      <c r="S1731" s="34">
        <v>200</v>
      </c>
    </row>
    <row r="1732" spans="1:19" ht="14.25">
      <c r="A1732" s="23">
        <v>2020</v>
      </c>
      <c r="B1732" s="13" t="s">
        <v>1886</v>
      </c>
      <c r="C1732" s="13" t="s">
        <v>120</v>
      </c>
      <c r="D1732" s="13" t="s">
        <v>2704</v>
      </c>
      <c r="E1732" s="13" t="s">
        <v>151</v>
      </c>
      <c r="F1732" s="13">
        <v>986</v>
      </c>
      <c r="G1732" s="13" t="s">
        <v>4747</v>
      </c>
      <c r="H1732" s="13" t="s">
        <v>6</v>
      </c>
      <c r="I1732" s="13" t="s">
        <v>2931</v>
      </c>
      <c r="J1732" s="13" t="s">
        <v>2706</v>
      </c>
      <c r="K1732" s="13" t="s">
        <v>2706</v>
      </c>
      <c r="L1732" s="13" t="s">
        <v>2738</v>
      </c>
      <c r="M1732" s="13" t="s">
        <v>2869</v>
      </c>
      <c r="N1732" s="34">
        <v>0</v>
      </c>
      <c r="O1732" s="34">
        <v>0</v>
      </c>
      <c r="P1732" s="34">
        <v>0</v>
      </c>
      <c r="Q1732" s="34">
        <v>0</v>
      </c>
      <c r="R1732" s="34">
        <v>0</v>
      </c>
      <c r="S1732" s="34">
        <v>269</v>
      </c>
    </row>
    <row r="1733" spans="1:19" ht="14.25">
      <c r="A1733" s="23">
        <v>2020</v>
      </c>
      <c r="B1733" s="13" t="s">
        <v>1886</v>
      </c>
      <c r="C1733" s="13" t="s">
        <v>120</v>
      </c>
      <c r="D1733" s="13" t="s">
        <v>2704</v>
      </c>
      <c r="E1733" s="13" t="s">
        <v>152</v>
      </c>
      <c r="F1733" s="13" t="s">
        <v>5353</v>
      </c>
      <c r="G1733" s="13" t="s">
        <v>4747</v>
      </c>
      <c r="H1733" s="13" t="s">
        <v>6</v>
      </c>
      <c r="I1733" s="13" t="s">
        <v>2394</v>
      </c>
      <c r="J1733" s="13" t="s">
        <v>5686</v>
      </c>
      <c r="K1733" s="13">
        <v>6</v>
      </c>
      <c r="L1733" s="13" t="s">
        <v>2738</v>
      </c>
      <c r="M1733" s="13" t="s">
        <v>5503</v>
      </c>
      <c r="N1733" s="34">
        <v>0</v>
      </c>
      <c r="O1733" s="34">
        <v>0</v>
      </c>
      <c r="P1733" s="34">
        <v>0</v>
      </c>
      <c r="Q1733" s="34">
        <v>0</v>
      </c>
      <c r="R1733" s="34">
        <v>0</v>
      </c>
      <c r="S1733" s="34">
        <v>245</v>
      </c>
    </row>
    <row r="1734" spans="1:19" ht="14.25">
      <c r="A1734" s="23">
        <v>2020</v>
      </c>
      <c r="B1734" s="13" t="s">
        <v>1886</v>
      </c>
      <c r="C1734" s="13" t="s">
        <v>120</v>
      </c>
      <c r="D1734" s="13" t="s">
        <v>206</v>
      </c>
      <c r="E1734" s="13" t="s">
        <v>153</v>
      </c>
      <c r="F1734" s="13" t="s">
        <v>5377</v>
      </c>
      <c r="G1734" s="13" t="s">
        <v>4747</v>
      </c>
      <c r="H1734" s="13" t="s">
        <v>6</v>
      </c>
      <c r="I1734" s="13" t="s">
        <v>2190</v>
      </c>
      <c r="J1734" s="13" t="s">
        <v>2706</v>
      </c>
      <c r="K1734" s="13" t="s">
        <v>2706</v>
      </c>
      <c r="L1734" s="13" t="s">
        <v>2738</v>
      </c>
      <c r="M1734" s="13" t="s">
        <v>2844</v>
      </c>
      <c r="N1734" s="34">
        <v>0</v>
      </c>
      <c r="O1734" s="34">
        <v>0</v>
      </c>
      <c r="P1734" s="34">
        <v>0</v>
      </c>
      <c r="Q1734" s="34">
        <v>0</v>
      </c>
      <c r="R1734" s="34">
        <v>0</v>
      </c>
      <c r="S1734" s="34">
        <v>57</v>
      </c>
    </row>
    <row r="1735" spans="1:19" ht="14.25">
      <c r="A1735" s="23">
        <v>2020</v>
      </c>
      <c r="B1735" s="13" t="s">
        <v>1886</v>
      </c>
      <c r="C1735" s="13" t="s">
        <v>120</v>
      </c>
      <c r="D1735" s="13" t="s">
        <v>206</v>
      </c>
      <c r="E1735" s="13" t="s">
        <v>5250</v>
      </c>
      <c r="F1735" s="13" t="s">
        <v>5451</v>
      </c>
      <c r="G1735" s="13" t="s">
        <v>4747</v>
      </c>
      <c r="H1735" s="13" t="s">
        <v>195</v>
      </c>
      <c r="I1735" s="13" t="s">
        <v>2190</v>
      </c>
      <c r="J1735" s="13" t="s">
        <v>2706</v>
      </c>
      <c r="K1735" s="13" t="s">
        <v>2706</v>
      </c>
      <c r="L1735" s="13" t="s">
        <v>2738</v>
      </c>
      <c r="M1735" s="13" t="s">
        <v>5631</v>
      </c>
      <c r="N1735" s="34">
        <v>0</v>
      </c>
      <c r="O1735" s="34">
        <v>0</v>
      </c>
      <c r="P1735" s="34">
        <v>0</v>
      </c>
      <c r="Q1735" s="34">
        <v>0</v>
      </c>
      <c r="R1735" s="34">
        <v>0</v>
      </c>
      <c r="S1735" s="34">
        <v>47</v>
      </c>
    </row>
    <row r="1736" spans="1:19" ht="14.25">
      <c r="A1736" s="23">
        <v>2020</v>
      </c>
      <c r="B1736" s="13" t="s">
        <v>1886</v>
      </c>
      <c r="C1736" s="13" t="s">
        <v>120</v>
      </c>
      <c r="D1736" s="13" t="s">
        <v>206</v>
      </c>
      <c r="E1736" s="13" t="s">
        <v>154</v>
      </c>
      <c r="F1736" s="13" t="s">
        <v>5485</v>
      </c>
      <c r="G1736" s="13" t="s">
        <v>4747</v>
      </c>
      <c r="H1736" s="13" t="s">
        <v>6</v>
      </c>
      <c r="I1736" s="13" t="s">
        <v>2394</v>
      </c>
      <c r="J1736" s="13" t="s">
        <v>2960</v>
      </c>
      <c r="K1736" s="13">
        <v>6</v>
      </c>
      <c r="L1736" s="13" t="s">
        <v>2738</v>
      </c>
      <c r="M1736" s="13" t="s">
        <v>2825</v>
      </c>
      <c r="N1736" s="34">
        <v>0</v>
      </c>
      <c r="O1736" s="34">
        <v>0</v>
      </c>
      <c r="P1736" s="34">
        <v>0</v>
      </c>
      <c r="Q1736" s="34">
        <v>0</v>
      </c>
      <c r="R1736" s="34">
        <v>0</v>
      </c>
      <c r="S1736" s="34">
        <v>58</v>
      </c>
    </row>
    <row r="1737" spans="1:19" ht="14.25">
      <c r="A1737" s="23">
        <v>2020</v>
      </c>
      <c r="B1737" s="13" t="s">
        <v>1886</v>
      </c>
      <c r="C1737" s="13" t="s">
        <v>120</v>
      </c>
      <c r="D1737" s="13" t="s">
        <v>206</v>
      </c>
      <c r="E1737" s="13" t="s">
        <v>154</v>
      </c>
      <c r="F1737" s="13" t="s">
        <v>5398</v>
      </c>
      <c r="G1737" s="13" t="s">
        <v>2391</v>
      </c>
      <c r="H1737" s="13" t="s">
        <v>6</v>
      </c>
      <c r="I1737" s="13" t="s">
        <v>2190</v>
      </c>
      <c r="J1737" s="13" t="s">
        <v>2706</v>
      </c>
      <c r="K1737" s="13" t="s">
        <v>2706</v>
      </c>
      <c r="L1737" s="13" t="s">
        <v>2738</v>
      </c>
      <c r="M1737" s="13" t="s">
        <v>2790</v>
      </c>
      <c r="N1737" s="34">
        <v>0</v>
      </c>
      <c r="O1737" s="34">
        <v>0</v>
      </c>
      <c r="P1737" s="34">
        <v>0</v>
      </c>
      <c r="Q1737" s="34">
        <v>0</v>
      </c>
      <c r="R1737" s="34">
        <v>0</v>
      </c>
      <c r="S1737" s="34">
        <v>58</v>
      </c>
    </row>
    <row r="1738" spans="1:19" ht="14.25">
      <c r="A1738" s="23">
        <v>2020</v>
      </c>
      <c r="B1738" s="13" t="s">
        <v>1886</v>
      </c>
      <c r="C1738" s="13" t="s">
        <v>120</v>
      </c>
      <c r="D1738" s="13" t="s">
        <v>6702</v>
      </c>
      <c r="E1738" s="13" t="s">
        <v>1482</v>
      </c>
      <c r="F1738" s="13" t="s">
        <v>5433</v>
      </c>
      <c r="G1738" s="13" t="s">
        <v>4747</v>
      </c>
      <c r="H1738" s="13" t="s">
        <v>6</v>
      </c>
      <c r="I1738" s="13" t="s">
        <v>2394</v>
      </c>
      <c r="J1738" s="13" t="s">
        <v>2929</v>
      </c>
      <c r="K1738" s="13">
        <v>8</v>
      </c>
      <c r="L1738" s="13" t="s">
        <v>2738</v>
      </c>
      <c r="M1738" s="13" t="s">
        <v>5506</v>
      </c>
      <c r="N1738" s="34">
        <v>231</v>
      </c>
      <c r="O1738" s="34">
        <v>39</v>
      </c>
      <c r="P1738" s="34">
        <v>0</v>
      </c>
      <c r="Q1738" s="34">
        <v>39</v>
      </c>
      <c r="R1738" s="34">
        <v>30</v>
      </c>
      <c r="S1738" s="34">
        <v>0</v>
      </c>
    </row>
    <row r="1739" spans="1:19" ht="14.25">
      <c r="A1739" s="23">
        <v>2020</v>
      </c>
      <c r="B1739" s="13" t="s">
        <v>1886</v>
      </c>
      <c r="C1739" s="13" t="s">
        <v>156</v>
      </c>
      <c r="D1739" s="13" t="s">
        <v>2705</v>
      </c>
      <c r="E1739" s="13" t="s">
        <v>157</v>
      </c>
      <c r="F1739" s="13" t="s">
        <v>5293</v>
      </c>
      <c r="G1739" s="13" t="s">
        <v>4747</v>
      </c>
      <c r="H1739" s="13" t="s">
        <v>6</v>
      </c>
      <c r="I1739" s="13" t="s">
        <v>2190</v>
      </c>
      <c r="J1739" s="13" t="s">
        <v>2706</v>
      </c>
      <c r="K1739" s="13" t="s">
        <v>2706</v>
      </c>
      <c r="L1739" s="13" t="s">
        <v>2738</v>
      </c>
      <c r="M1739" s="13" t="s">
        <v>2897</v>
      </c>
      <c r="N1739" s="34">
        <v>0</v>
      </c>
      <c r="O1739" s="34">
        <v>0</v>
      </c>
      <c r="P1739" s="34">
        <v>0</v>
      </c>
      <c r="Q1739" s="34">
        <v>0</v>
      </c>
      <c r="R1739" s="34">
        <v>0</v>
      </c>
      <c r="S1739" s="34">
        <v>260</v>
      </c>
    </row>
    <row r="1740" spans="1:19" ht="14.25">
      <c r="A1740" s="23">
        <v>2020</v>
      </c>
      <c r="B1740" s="13" t="s">
        <v>1886</v>
      </c>
      <c r="C1740" s="13" t="s">
        <v>156</v>
      </c>
      <c r="D1740" s="13" t="s">
        <v>2705</v>
      </c>
      <c r="E1740" s="13" t="s">
        <v>158</v>
      </c>
      <c r="F1740" s="13" t="s">
        <v>5313</v>
      </c>
      <c r="G1740" s="13" t="s">
        <v>4747</v>
      </c>
      <c r="H1740" s="13" t="s">
        <v>6</v>
      </c>
      <c r="I1740" s="13" t="s">
        <v>2190</v>
      </c>
      <c r="J1740" s="13" t="s">
        <v>2706</v>
      </c>
      <c r="K1740" s="13" t="s">
        <v>2706</v>
      </c>
      <c r="L1740" s="13" t="s">
        <v>2738</v>
      </c>
      <c r="M1740" s="13" t="s">
        <v>5603</v>
      </c>
      <c r="N1740" s="34">
        <v>0</v>
      </c>
      <c r="O1740" s="34">
        <v>0</v>
      </c>
      <c r="P1740" s="34">
        <v>0</v>
      </c>
      <c r="Q1740" s="34">
        <v>0</v>
      </c>
      <c r="R1740" s="34">
        <v>0</v>
      </c>
      <c r="S1740" s="34">
        <v>108</v>
      </c>
    </row>
    <row r="1741" spans="1:19" ht="14.25">
      <c r="A1741" s="23">
        <v>2020</v>
      </c>
      <c r="B1741" s="13" t="s">
        <v>1886</v>
      </c>
      <c r="C1741" s="13" t="s">
        <v>156</v>
      </c>
      <c r="D1741" s="13" t="s">
        <v>2705</v>
      </c>
      <c r="E1741" s="13" t="s">
        <v>159</v>
      </c>
      <c r="F1741" s="13" t="s">
        <v>5468</v>
      </c>
      <c r="G1741" s="13" t="s">
        <v>4747</v>
      </c>
      <c r="H1741" s="13" t="s">
        <v>6</v>
      </c>
      <c r="I1741" s="13" t="s">
        <v>2190</v>
      </c>
      <c r="J1741" s="13" t="s">
        <v>2706</v>
      </c>
      <c r="K1741" s="13" t="s">
        <v>2706</v>
      </c>
      <c r="L1741" s="13" t="s">
        <v>2738</v>
      </c>
      <c r="M1741" s="13" t="s">
        <v>5604</v>
      </c>
      <c r="N1741" s="34">
        <v>0</v>
      </c>
      <c r="O1741" s="34">
        <v>0</v>
      </c>
      <c r="P1741" s="34">
        <v>0</v>
      </c>
      <c r="Q1741" s="34">
        <v>0</v>
      </c>
      <c r="R1741" s="34">
        <v>0</v>
      </c>
      <c r="S1741" s="34">
        <v>112</v>
      </c>
    </row>
    <row r="1742" spans="1:19" ht="14.25">
      <c r="A1742" s="23">
        <v>2020</v>
      </c>
      <c r="B1742" s="13" t="s">
        <v>1886</v>
      </c>
      <c r="C1742" s="13" t="s">
        <v>156</v>
      </c>
      <c r="D1742" s="13" t="s">
        <v>2705</v>
      </c>
      <c r="E1742" s="13" t="s">
        <v>160</v>
      </c>
      <c r="F1742" s="13" t="s">
        <v>5338</v>
      </c>
      <c r="G1742" s="13" t="s">
        <v>4747</v>
      </c>
      <c r="H1742" s="13" t="s">
        <v>6</v>
      </c>
      <c r="I1742" s="13" t="s">
        <v>2190</v>
      </c>
      <c r="J1742" s="13" t="s">
        <v>2706</v>
      </c>
      <c r="K1742" s="13" t="s">
        <v>2706</v>
      </c>
      <c r="L1742" s="13" t="s">
        <v>2738</v>
      </c>
      <c r="M1742" s="13" t="s">
        <v>5605</v>
      </c>
      <c r="N1742" s="34">
        <v>0</v>
      </c>
      <c r="O1742" s="34">
        <v>0</v>
      </c>
      <c r="P1742" s="34">
        <v>0</v>
      </c>
      <c r="Q1742" s="34">
        <v>0</v>
      </c>
      <c r="R1742" s="34">
        <v>0</v>
      </c>
      <c r="S1742" s="34">
        <v>156</v>
      </c>
    </row>
    <row r="1743" spans="1:19" ht="14.25">
      <c r="A1743" s="23">
        <v>2020</v>
      </c>
      <c r="B1743" s="13" t="s">
        <v>1886</v>
      </c>
      <c r="C1743" s="13" t="s">
        <v>156</v>
      </c>
      <c r="D1743" s="13" t="s">
        <v>2705</v>
      </c>
      <c r="E1743" s="13" t="s">
        <v>161</v>
      </c>
      <c r="F1743" s="13" t="s">
        <v>5342</v>
      </c>
      <c r="G1743" s="13" t="s">
        <v>4747</v>
      </c>
      <c r="H1743" s="13" t="s">
        <v>6</v>
      </c>
      <c r="I1743" s="13" t="s">
        <v>2190</v>
      </c>
      <c r="J1743" s="13" t="s">
        <v>2706</v>
      </c>
      <c r="K1743" s="13" t="s">
        <v>2706</v>
      </c>
      <c r="L1743" s="13" t="s">
        <v>2738</v>
      </c>
      <c r="M1743" s="13" t="s">
        <v>5666</v>
      </c>
      <c r="N1743" s="34">
        <v>0</v>
      </c>
      <c r="O1743" s="34">
        <v>0</v>
      </c>
      <c r="P1743" s="34">
        <v>0</v>
      </c>
      <c r="Q1743" s="34">
        <v>0</v>
      </c>
      <c r="R1743" s="34">
        <v>0</v>
      </c>
      <c r="S1743" s="34">
        <v>112</v>
      </c>
    </row>
    <row r="1744" spans="1:19" ht="14.25">
      <c r="A1744" s="23">
        <v>2020</v>
      </c>
      <c r="B1744" s="13" t="s">
        <v>1886</v>
      </c>
      <c r="C1744" s="13" t="s">
        <v>156</v>
      </c>
      <c r="D1744" s="13" t="s">
        <v>2705</v>
      </c>
      <c r="E1744" s="13" t="s">
        <v>162</v>
      </c>
      <c r="F1744" s="13" t="s">
        <v>5344</v>
      </c>
      <c r="G1744" s="13" t="s">
        <v>4747</v>
      </c>
      <c r="H1744" s="13" t="s">
        <v>6</v>
      </c>
      <c r="I1744" s="13" t="s">
        <v>2190</v>
      </c>
      <c r="J1744" s="13" t="s">
        <v>2706</v>
      </c>
      <c r="K1744" s="13" t="s">
        <v>2706</v>
      </c>
      <c r="L1744" s="13" t="s">
        <v>2738</v>
      </c>
      <c r="M1744" s="13" t="s">
        <v>5667</v>
      </c>
      <c r="N1744" s="34">
        <v>0</v>
      </c>
      <c r="O1744" s="34">
        <v>0</v>
      </c>
      <c r="P1744" s="34">
        <v>0</v>
      </c>
      <c r="Q1744" s="34">
        <v>0</v>
      </c>
      <c r="R1744" s="34">
        <v>0</v>
      </c>
      <c r="S1744" s="34">
        <v>111</v>
      </c>
    </row>
    <row r="1745" spans="1:19" ht="14.25">
      <c r="A1745" s="23">
        <v>2020</v>
      </c>
      <c r="B1745" s="13" t="s">
        <v>1886</v>
      </c>
      <c r="C1745" s="13" t="s">
        <v>156</v>
      </c>
      <c r="D1745" s="13" t="s">
        <v>2705</v>
      </c>
      <c r="E1745" s="13" t="s">
        <v>163</v>
      </c>
      <c r="F1745" s="13" t="s">
        <v>5347</v>
      </c>
      <c r="G1745" s="13" t="s">
        <v>4747</v>
      </c>
      <c r="H1745" s="13" t="s">
        <v>6</v>
      </c>
      <c r="I1745" s="13" t="s">
        <v>2190</v>
      </c>
      <c r="J1745" s="13" t="s">
        <v>2706</v>
      </c>
      <c r="K1745" s="13" t="s">
        <v>2706</v>
      </c>
      <c r="L1745" s="13" t="s">
        <v>2738</v>
      </c>
      <c r="M1745" s="13" t="s">
        <v>5502</v>
      </c>
      <c r="N1745" s="34">
        <v>0</v>
      </c>
      <c r="O1745" s="34">
        <v>0</v>
      </c>
      <c r="P1745" s="34">
        <v>0</v>
      </c>
      <c r="Q1745" s="34">
        <v>0</v>
      </c>
      <c r="R1745" s="34">
        <v>0</v>
      </c>
      <c r="S1745" s="34">
        <v>140</v>
      </c>
    </row>
    <row r="1746" spans="1:19" ht="14.25">
      <c r="A1746" s="23">
        <v>2020</v>
      </c>
      <c r="B1746" s="13" t="s">
        <v>1886</v>
      </c>
      <c r="C1746" s="13" t="s">
        <v>156</v>
      </c>
      <c r="D1746" s="13" t="s">
        <v>6702</v>
      </c>
      <c r="E1746" s="13" t="s">
        <v>1483</v>
      </c>
      <c r="F1746" s="13" t="s">
        <v>5441</v>
      </c>
      <c r="G1746" s="13" t="s">
        <v>4747</v>
      </c>
      <c r="H1746" s="13" t="s">
        <v>6</v>
      </c>
      <c r="I1746" s="13" t="s">
        <v>2394</v>
      </c>
      <c r="J1746" s="13" t="s">
        <v>2720</v>
      </c>
      <c r="K1746" s="13">
        <v>8</v>
      </c>
      <c r="L1746" s="13" t="s">
        <v>2738</v>
      </c>
      <c r="M1746" s="13" t="s">
        <v>2788</v>
      </c>
      <c r="N1746" s="34">
        <v>115</v>
      </c>
      <c r="O1746" s="34">
        <v>38</v>
      </c>
      <c r="P1746" s="34">
        <v>0</v>
      </c>
      <c r="Q1746" s="34">
        <v>38</v>
      </c>
      <c r="R1746" s="34">
        <v>17</v>
      </c>
      <c r="S1746" s="34">
        <v>0</v>
      </c>
    </row>
    <row r="1747" spans="1:19" ht="14.25">
      <c r="A1747" s="23">
        <v>2020</v>
      </c>
      <c r="B1747" s="13" t="s">
        <v>1886</v>
      </c>
      <c r="C1747" s="13" t="s">
        <v>164</v>
      </c>
      <c r="D1747" s="13" t="s">
        <v>207</v>
      </c>
      <c r="E1747" s="13" t="s">
        <v>166</v>
      </c>
      <c r="F1747" s="13" t="s">
        <v>5281</v>
      </c>
      <c r="G1747" s="13" t="s">
        <v>4747</v>
      </c>
      <c r="H1747" s="13" t="s">
        <v>6</v>
      </c>
      <c r="I1747" s="13" t="s">
        <v>2190</v>
      </c>
      <c r="J1747" s="13" t="s">
        <v>2706</v>
      </c>
      <c r="K1747" s="13" t="s">
        <v>2706</v>
      </c>
      <c r="L1747" s="13" t="s">
        <v>2738</v>
      </c>
      <c r="M1747" s="13" t="s">
        <v>2904</v>
      </c>
      <c r="N1747" s="34">
        <v>0</v>
      </c>
      <c r="O1747" s="34">
        <v>0</v>
      </c>
      <c r="P1747" s="34">
        <v>0</v>
      </c>
      <c r="Q1747" s="34">
        <v>0</v>
      </c>
      <c r="R1747" s="34">
        <v>0</v>
      </c>
      <c r="S1747" s="34">
        <v>93</v>
      </c>
    </row>
    <row r="1748" spans="1:19" ht="14.25">
      <c r="A1748" s="23">
        <v>2020</v>
      </c>
      <c r="B1748" s="13" t="s">
        <v>1886</v>
      </c>
      <c r="C1748" s="13" t="s">
        <v>164</v>
      </c>
      <c r="D1748" s="13" t="s">
        <v>206</v>
      </c>
      <c r="E1748" s="13" t="s">
        <v>1923</v>
      </c>
      <c r="F1748" s="13" t="s">
        <v>5435</v>
      </c>
      <c r="G1748" s="13" t="s">
        <v>4747</v>
      </c>
      <c r="H1748" s="13" t="s">
        <v>6</v>
      </c>
      <c r="I1748" s="13" t="s">
        <v>2190</v>
      </c>
      <c r="J1748" s="13" t="s">
        <v>2706</v>
      </c>
      <c r="K1748" s="13" t="s">
        <v>2706</v>
      </c>
      <c r="L1748" s="13" t="s">
        <v>2738</v>
      </c>
      <c r="M1748" s="13" t="s">
        <v>2794</v>
      </c>
      <c r="N1748" s="34">
        <v>0</v>
      </c>
      <c r="O1748" s="34">
        <v>0</v>
      </c>
      <c r="P1748" s="34">
        <v>0</v>
      </c>
      <c r="Q1748" s="34">
        <v>0</v>
      </c>
      <c r="R1748" s="34">
        <v>0</v>
      </c>
      <c r="S1748" s="34">
        <v>45</v>
      </c>
    </row>
    <row r="1749" spans="1:19" ht="14.25">
      <c r="A1749" s="23">
        <v>2020</v>
      </c>
      <c r="B1749" s="13" t="s">
        <v>1886</v>
      </c>
      <c r="C1749" s="13" t="s">
        <v>164</v>
      </c>
      <c r="D1749" s="13" t="s">
        <v>206</v>
      </c>
      <c r="E1749" s="13" t="s">
        <v>2731</v>
      </c>
      <c r="F1749" s="13" t="s">
        <v>5421</v>
      </c>
      <c r="G1749" s="13" t="s">
        <v>4747</v>
      </c>
      <c r="H1749" s="13" t="s">
        <v>6</v>
      </c>
      <c r="I1749" s="13" t="s">
        <v>2190</v>
      </c>
      <c r="J1749" s="13" t="s">
        <v>2706</v>
      </c>
      <c r="K1749" s="13" t="s">
        <v>2706</v>
      </c>
      <c r="L1749" s="13" t="s">
        <v>2738</v>
      </c>
      <c r="M1749" s="13" t="s">
        <v>2925</v>
      </c>
      <c r="N1749" s="34">
        <v>0</v>
      </c>
      <c r="O1749" s="34">
        <v>0</v>
      </c>
      <c r="P1749" s="34">
        <v>0</v>
      </c>
      <c r="Q1749" s="34">
        <v>0</v>
      </c>
      <c r="R1749" s="34">
        <v>0</v>
      </c>
      <c r="S1749" s="34">
        <v>43</v>
      </c>
    </row>
    <row r="1750" spans="1:19" ht="14.25">
      <c r="A1750" s="23">
        <v>2020</v>
      </c>
      <c r="B1750" s="13" t="s">
        <v>1886</v>
      </c>
      <c r="C1750" s="13" t="s">
        <v>164</v>
      </c>
      <c r="D1750" s="13" t="s">
        <v>206</v>
      </c>
      <c r="E1750" s="13" t="s">
        <v>165</v>
      </c>
      <c r="F1750" s="13" t="s">
        <v>5426</v>
      </c>
      <c r="G1750" s="13" t="s">
        <v>4747</v>
      </c>
      <c r="H1750" s="13" t="s">
        <v>6</v>
      </c>
      <c r="I1750" s="13" t="s">
        <v>2394</v>
      </c>
      <c r="J1750" s="13" t="s">
        <v>5256</v>
      </c>
      <c r="K1750" s="13">
        <v>4</v>
      </c>
      <c r="L1750" s="13" t="s">
        <v>2738</v>
      </c>
      <c r="M1750" s="13" t="s">
        <v>2803</v>
      </c>
      <c r="N1750" s="34">
        <v>0</v>
      </c>
      <c r="O1750" s="34">
        <v>0</v>
      </c>
      <c r="P1750" s="34">
        <v>0</v>
      </c>
      <c r="Q1750" s="34">
        <v>0</v>
      </c>
      <c r="R1750" s="34">
        <v>0</v>
      </c>
      <c r="S1750" s="34">
        <v>48</v>
      </c>
    </row>
    <row r="1751" spans="1:19" ht="14.25">
      <c r="A1751" s="23">
        <v>2020</v>
      </c>
      <c r="B1751" s="13" t="s">
        <v>1886</v>
      </c>
      <c r="C1751" s="13" t="s">
        <v>164</v>
      </c>
      <c r="D1751" s="13" t="s">
        <v>6702</v>
      </c>
      <c r="E1751" s="13" t="s">
        <v>584</v>
      </c>
      <c r="F1751" s="13" t="s">
        <v>5442</v>
      </c>
      <c r="G1751" s="13" t="s">
        <v>4747</v>
      </c>
      <c r="H1751" s="13" t="s">
        <v>6</v>
      </c>
      <c r="I1751" s="13" t="s">
        <v>2394</v>
      </c>
      <c r="J1751" s="13" t="s">
        <v>2962</v>
      </c>
      <c r="K1751" s="13">
        <v>8</v>
      </c>
      <c r="L1751" s="13" t="s">
        <v>2738</v>
      </c>
      <c r="M1751" s="13" t="s">
        <v>2787</v>
      </c>
      <c r="N1751" s="34">
        <v>113</v>
      </c>
      <c r="O1751" s="34">
        <v>24</v>
      </c>
      <c r="P1751" s="34">
        <v>10</v>
      </c>
      <c r="Q1751" s="34">
        <v>34</v>
      </c>
      <c r="R1751" s="34">
        <v>17</v>
      </c>
      <c r="S1751" s="34">
        <v>0</v>
      </c>
    </row>
    <row r="1752" spans="1:19" ht="14.25">
      <c r="A1752" s="23">
        <v>2020</v>
      </c>
      <c r="B1752" s="13" t="s">
        <v>1886</v>
      </c>
      <c r="C1752" s="13" t="s">
        <v>167</v>
      </c>
      <c r="D1752" s="13" t="s">
        <v>207</v>
      </c>
      <c r="E1752" s="13" t="s">
        <v>3907</v>
      </c>
      <c r="F1752" s="13" t="s">
        <v>3912</v>
      </c>
      <c r="G1752" s="13" t="s">
        <v>4747</v>
      </c>
      <c r="H1752" s="13" t="s">
        <v>6</v>
      </c>
      <c r="I1752" s="13" t="s">
        <v>2190</v>
      </c>
      <c r="J1752" s="13" t="s">
        <v>2706</v>
      </c>
      <c r="K1752" s="13" t="s">
        <v>2706</v>
      </c>
      <c r="L1752" s="13" t="s">
        <v>2706</v>
      </c>
      <c r="M1752" s="13" t="s">
        <v>3913</v>
      </c>
      <c r="N1752" s="34">
        <v>0</v>
      </c>
      <c r="O1752" s="34">
        <v>0</v>
      </c>
      <c r="P1752" s="34">
        <v>0</v>
      </c>
      <c r="Q1752" s="34">
        <v>0</v>
      </c>
      <c r="R1752" s="34">
        <v>0</v>
      </c>
      <c r="S1752" s="34">
        <v>0</v>
      </c>
    </row>
    <row r="1753" spans="1:19" ht="14.25">
      <c r="A1753" s="23">
        <v>2020</v>
      </c>
      <c r="B1753" s="13" t="s">
        <v>1886</v>
      </c>
      <c r="C1753" s="13" t="s">
        <v>167</v>
      </c>
      <c r="D1753" s="13" t="s">
        <v>207</v>
      </c>
      <c r="E1753" s="13" t="s">
        <v>170</v>
      </c>
      <c r="F1753" s="13" t="s">
        <v>5282</v>
      </c>
      <c r="G1753" s="13" t="s">
        <v>4747</v>
      </c>
      <c r="H1753" s="13" t="s">
        <v>6</v>
      </c>
      <c r="I1753" s="13" t="s">
        <v>2394</v>
      </c>
      <c r="J1753" s="13" t="s">
        <v>2726</v>
      </c>
      <c r="K1753" s="13">
        <v>6</v>
      </c>
      <c r="L1753" s="13" t="s">
        <v>2738</v>
      </c>
      <c r="M1753" s="13" t="s">
        <v>2903</v>
      </c>
      <c r="N1753" s="34">
        <v>0</v>
      </c>
      <c r="O1753" s="34">
        <v>0</v>
      </c>
      <c r="P1753" s="34">
        <v>0</v>
      </c>
      <c r="Q1753" s="34">
        <v>0</v>
      </c>
      <c r="R1753" s="34">
        <v>0</v>
      </c>
      <c r="S1753" s="34">
        <v>115</v>
      </c>
    </row>
    <row r="1754" spans="1:19" ht="14.25">
      <c r="A1754" s="23">
        <v>2020</v>
      </c>
      <c r="B1754" s="13" t="s">
        <v>1886</v>
      </c>
      <c r="C1754" s="13" t="s">
        <v>167</v>
      </c>
      <c r="D1754" s="13" t="s">
        <v>206</v>
      </c>
      <c r="E1754" s="13" t="s">
        <v>3905</v>
      </c>
      <c r="F1754" s="13" t="s">
        <v>3912</v>
      </c>
      <c r="G1754" s="13" t="s">
        <v>4747</v>
      </c>
      <c r="H1754" s="13" t="s">
        <v>6</v>
      </c>
      <c r="I1754" s="13" t="s">
        <v>2190</v>
      </c>
      <c r="J1754" s="13" t="s">
        <v>2706</v>
      </c>
      <c r="K1754" s="13" t="s">
        <v>2706</v>
      </c>
      <c r="L1754" s="13" t="s">
        <v>2706</v>
      </c>
      <c r="M1754" s="13" t="s">
        <v>3913</v>
      </c>
      <c r="N1754" s="34">
        <v>0</v>
      </c>
      <c r="O1754" s="34">
        <v>0</v>
      </c>
      <c r="P1754" s="34">
        <v>0</v>
      </c>
      <c r="Q1754" s="34">
        <v>0</v>
      </c>
      <c r="R1754" s="34">
        <v>0</v>
      </c>
      <c r="S1754" s="34">
        <v>0</v>
      </c>
    </row>
    <row r="1755" spans="1:19" ht="14.25">
      <c r="A1755" s="23">
        <v>2020</v>
      </c>
      <c r="B1755" s="13" t="s">
        <v>1886</v>
      </c>
      <c r="C1755" s="13" t="s">
        <v>167</v>
      </c>
      <c r="D1755" s="13" t="s">
        <v>206</v>
      </c>
      <c r="E1755" s="13" t="s">
        <v>3905</v>
      </c>
      <c r="F1755" s="13" t="s">
        <v>3912</v>
      </c>
      <c r="G1755" s="13" t="s">
        <v>4747</v>
      </c>
      <c r="H1755" s="13" t="s">
        <v>6</v>
      </c>
      <c r="I1755" s="13" t="s">
        <v>2190</v>
      </c>
      <c r="J1755" s="13" t="s">
        <v>2706</v>
      </c>
      <c r="K1755" s="13" t="s">
        <v>2706</v>
      </c>
      <c r="L1755" s="13" t="s">
        <v>2706</v>
      </c>
      <c r="M1755" s="13" t="s">
        <v>3913</v>
      </c>
      <c r="N1755" s="34">
        <v>0</v>
      </c>
      <c r="O1755" s="34">
        <v>0</v>
      </c>
      <c r="P1755" s="34">
        <v>0</v>
      </c>
      <c r="Q1755" s="34">
        <v>0</v>
      </c>
      <c r="R1755" s="34">
        <v>0</v>
      </c>
      <c r="S1755" s="34">
        <v>0</v>
      </c>
    </row>
    <row r="1756" spans="1:19" ht="14.25">
      <c r="A1756" s="23">
        <v>2020</v>
      </c>
      <c r="B1756" s="13" t="s">
        <v>1886</v>
      </c>
      <c r="C1756" s="13" t="s">
        <v>167</v>
      </c>
      <c r="D1756" s="13" t="s">
        <v>206</v>
      </c>
      <c r="E1756" s="13" t="s">
        <v>169</v>
      </c>
      <c r="F1756" s="13" t="s">
        <v>5431</v>
      </c>
      <c r="G1756" s="13" t="s">
        <v>4747</v>
      </c>
      <c r="H1756" s="13" t="s">
        <v>6</v>
      </c>
      <c r="I1756" s="13" t="s">
        <v>2394</v>
      </c>
      <c r="J1756" s="13" t="s">
        <v>5543</v>
      </c>
      <c r="K1756" s="13">
        <v>8</v>
      </c>
      <c r="L1756" s="13" t="s">
        <v>2738</v>
      </c>
      <c r="M1756" s="13" t="s">
        <v>5627</v>
      </c>
      <c r="N1756" s="34">
        <v>0</v>
      </c>
      <c r="O1756" s="34">
        <v>0</v>
      </c>
      <c r="P1756" s="34">
        <v>0</v>
      </c>
      <c r="Q1756" s="34">
        <v>0</v>
      </c>
      <c r="R1756" s="34">
        <v>0</v>
      </c>
      <c r="S1756" s="34">
        <v>50</v>
      </c>
    </row>
    <row r="1757" spans="1:19" ht="14.25">
      <c r="A1757" s="23">
        <v>2020</v>
      </c>
      <c r="B1757" s="13" t="s">
        <v>1886</v>
      </c>
      <c r="C1757" s="13" t="s">
        <v>167</v>
      </c>
      <c r="D1757" s="13" t="s">
        <v>5703</v>
      </c>
      <c r="E1757" s="13" t="s">
        <v>3910</v>
      </c>
      <c r="F1757" s="13" t="s">
        <v>3912</v>
      </c>
      <c r="G1757" s="13" t="s">
        <v>4747</v>
      </c>
      <c r="H1757" s="13" t="s">
        <v>6</v>
      </c>
      <c r="I1757" s="13" t="s">
        <v>2190</v>
      </c>
      <c r="J1757" s="13" t="s">
        <v>2706</v>
      </c>
      <c r="K1757" s="13" t="s">
        <v>2706</v>
      </c>
      <c r="L1757" s="13" t="s">
        <v>2706</v>
      </c>
      <c r="M1757" s="13" t="s">
        <v>3913</v>
      </c>
      <c r="N1757" s="34">
        <v>0</v>
      </c>
      <c r="O1757" s="34">
        <v>0</v>
      </c>
      <c r="P1757" s="34">
        <v>0</v>
      </c>
      <c r="Q1757" s="34">
        <v>0</v>
      </c>
      <c r="R1757" s="34">
        <v>0</v>
      </c>
      <c r="S1757" s="34">
        <v>0</v>
      </c>
    </row>
    <row r="1758" spans="1:19" ht="14.25">
      <c r="A1758" s="23">
        <v>2020</v>
      </c>
      <c r="B1758" s="13" t="s">
        <v>1886</v>
      </c>
      <c r="C1758" s="13" t="s">
        <v>167</v>
      </c>
      <c r="D1758" s="13" t="s">
        <v>5703</v>
      </c>
      <c r="E1758" s="13" t="s">
        <v>168</v>
      </c>
      <c r="F1758" s="13" t="s">
        <v>5483</v>
      </c>
      <c r="G1758" s="13" t="s">
        <v>4747</v>
      </c>
      <c r="H1758" s="13" t="s">
        <v>6</v>
      </c>
      <c r="I1758" s="13" t="s">
        <v>2394</v>
      </c>
      <c r="J1758" s="13" t="s">
        <v>5688</v>
      </c>
      <c r="K1758" s="13">
        <v>6</v>
      </c>
      <c r="L1758" s="13" t="s">
        <v>2738</v>
      </c>
      <c r="M1758" s="13" t="s">
        <v>2849</v>
      </c>
      <c r="N1758" s="34">
        <v>171</v>
      </c>
      <c r="O1758" s="34">
        <v>0</v>
      </c>
      <c r="P1758" s="34">
        <v>0</v>
      </c>
      <c r="Q1758" s="34">
        <v>0</v>
      </c>
      <c r="R1758" s="34">
        <v>9</v>
      </c>
      <c r="S1758" s="34">
        <v>0</v>
      </c>
    </row>
    <row r="1759" spans="1:19" ht="14.25">
      <c r="A1759" s="23">
        <v>2020</v>
      </c>
      <c r="B1759" s="13" t="s">
        <v>1886</v>
      </c>
      <c r="C1759" s="13" t="s">
        <v>167</v>
      </c>
      <c r="D1759" s="13" t="s">
        <v>5703</v>
      </c>
      <c r="E1759" s="13" t="s">
        <v>168</v>
      </c>
      <c r="F1759" s="13" t="s">
        <v>5372</v>
      </c>
      <c r="G1759" s="13" t="s">
        <v>3869</v>
      </c>
      <c r="H1759" s="13" t="s">
        <v>6</v>
      </c>
      <c r="I1759" s="13" t="s">
        <v>2190</v>
      </c>
      <c r="J1759" s="13" t="s">
        <v>2706</v>
      </c>
      <c r="K1759" s="13" t="s">
        <v>2706</v>
      </c>
      <c r="L1759" s="13" t="s">
        <v>2738</v>
      </c>
      <c r="M1759" s="13" t="s">
        <v>5606</v>
      </c>
      <c r="N1759" s="34">
        <v>173</v>
      </c>
      <c r="O1759" s="34">
        <v>0</v>
      </c>
      <c r="P1759" s="34">
        <v>0</v>
      </c>
      <c r="Q1759" s="34">
        <v>0</v>
      </c>
      <c r="R1759" s="34">
        <v>0</v>
      </c>
      <c r="S1759" s="34">
        <v>0</v>
      </c>
    </row>
    <row r="1760" spans="1:19" ht="14.25">
      <c r="A1760" s="23">
        <v>2020</v>
      </c>
      <c r="B1760" s="13" t="s">
        <v>1886</v>
      </c>
      <c r="C1760" s="13" t="s">
        <v>167</v>
      </c>
      <c r="D1760" s="13" t="s">
        <v>6702</v>
      </c>
      <c r="E1760" s="13" t="s">
        <v>1479</v>
      </c>
      <c r="F1760" s="13" t="s">
        <v>5446</v>
      </c>
      <c r="G1760" s="13" t="s">
        <v>4747</v>
      </c>
      <c r="H1760" s="13" t="s">
        <v>6</v>
      </c>
      <c r="I1760" s="13" t="s">
        <v>2394</v>
      </c>
      <c r="J1760" s="13" t="s">
        <v>2963</v>
      </c>
      <c r="K1760" s="13">
        <v>8</v>
      </c>
      <c r="L1760" s="13" t="s">
        <v>2738</v>
      </c>
      <c r="M1760" s="13" t="s">
        <v>2784</v>
      </c>
      <c r="N1760" s="34">
        <v>149</v>
      </c>
      <c r="O1760" s="34">
        <v>12</v>
      </c>
      <c r="P1760" s="34">
        <v>0</v>
      </c>
      <c r="Q1760" s="34">
        <v>12</v>
      </c>
      <c r="R1760" s="34">
        <v>10</v>
      </c>
      <c r="S1760" s="34">
        <v>0</v>
      </c>
    </row>
    <row r="1761" spans="1:19" ht="14.25">
      <c r="A1761" s="23">
        <v>2020</v>
      </c>
      <c r="B1761" s="13" t="s">
        <v>1886</v>
      </c>
      <c r="C1761" s="13" t="s">
        <v>848</v>
      </c>
      <c r="D1761" s="13" t="s">
        <v>206</v>
      </c>
      <c r="E1761" s="13" t="s">
        <v>40</v>
      </c>
      <c r="F1761" s="13" t="s">
        <v>5428</v>
      </c>
      <c r="G1761" s="13" t="s">
        <v>4747</v>
      </c>
      <c r="H1761" s="13" t="s">
        <v>6</v>
      </c>
      <c r="I1761" s="13" t="s">
        <v>2931</v>
      </c>
      <c r="J1761" s="13" t="s">
        <v>2706</v>
      </c>
      <c r="K1761" s="13" t="s">
        <v>2706</v>
      </c>
      <c r="L1761" s="13" t="s">
        <v>2738</v>
      </c>
      <c r="M1761" s="13" t="s">
        <v>2800</v>
      </c>
      <c r="N1761" s="34">
        <v>0</v>
      </c>
      <c r="O1761" s="34">
        <v>0</v>
      </c>
      <c r="P1761" s="34">
        <v>0</v>
      </c>
      <c r="Q1761" s="34">
        <v>0</v>
      </c>
      <c r="R1761" s="34">
        <v>0</v>
      </c>
      <c r="S1761" s="34">
        <v>53</v>
      </c>
    </row>
    <row r="1762" spans="1:19" ht="14.25">
      <c r="A1762" s="23">
        <v>2020</v>
      </c>
      <c r="B1762" s="13" t="s">
        <v>1886</v>
      </c>
      <c r="C1762" s="13" t="s">
        <v>539</v>
      </c>
      <c r="D1762" s="13" t="s">
        <v>206</v>
      </c>
      <c r="E1762" s="13" t="s">
        <v>3891</v>
      </c>
      <c r="F1762" s="13" t="s">
        <v>5452</v>
      </c>
      <c r="G1762" s="13" t="s">
        <v>4747</v>
      </c>
      <c r="H1762" s="13" t="s">
        <v>195</v>
      </c>
      <c r="I1762" s="13" t="s">
        <v>2190</v>
      </c>
      <c r="J1762" s="13" t="s">
        <v>2706</v>
      </c>
      <c r="K1762" s="13" t="s">
        <v>2706</v>
      </c>
      <c r="L1762" s="13" t="s">
        <v>2738</v>
      </c>
      <c r="M1762" s="13" t="s">
        <v>5607</v>
      </c>
      <c r="N1762" s="34">
        <v>0</v>
      </c>
      <c r="O1762" s="34">
        <v>0</v>
      </c>
      <c r="P1762" s="34">
        <v>0</v>
      </c>
      <c r="Q1762" s="34">
        <v>0</v>
      </c>
      <c r="R1762" s="34">
        <v>0</v>
      </c>
      <c r="S1762" s="34">
        <v>40</v>
      </c>
    </row>
    <row r="1763" spans="1:19" ht="14.25">
      <c r="A1763" s="23">
        <v>2020</v>
      </c>
      <c r="B1763" s="13" t="s">
        <v>514</v>
      </c>
      <c r="C1763" s="13" t="s">
        <v>184</v>
      </c>
      <c r="D1763" s="13" t="s">
        <v>2704</v>
      </c>
      <c r="E1763" s="13" t="s">
        <v>5698</v>
      </c>
      <c r="F1763" s="13">
        <v>109093</v>
      </c>
      <c r="G1763" s="13" t="s">
        <v>4747</v>
      </c>
      <c r="H1763" s="13" t="s">
        <v>6</v>
      </c>
      <c r="I1763" s="13" t="s">
        <v>2190</v>
      </c>
      <c r="J1763" s="13" t="s">
        <v>2706</v>
      </c>
      <c r="K1763" s="13" t="s">
        <v>2706</v>
      </c>
      <c r="L1763" s="13" t="s">
        <v>2738</v>
      </c>
      <c r="M1763" s="13" t="s">
        <v>3932</v>
      </c>
      <c r="N1763" s="34">
        <v>0</v>
      </c>
      <c r="O1763" s="34">
        <v>0</v>
      </c>
      <c r="P1763" s="34">
        <v>0</v>
      </c>
      <c r="Q1763" s="34">
        <v>0</v>
      </c>
      <c r="R1763" s="34">
        <v>0</v>
      </c>
      <c r="S1763" s="34">
        <v>133</v>
      </c>
    </row>
    <row r="1764" spans="1:19" ht="14.25">
      <c r="A1764" s="23">
        <v>2020</v>
      </c>
      <c r="B1764" s="13" t="s">
        <v>514</v>
      </c>
      <c r="C1764" s="13" t="s">
        <v>184</v>
      </c>
      <c r="D1764" s="13" t="s">
        <v>2704</v>
      </c>
      <c r="E1764" s="13" t="s">
        <v>135</v>
      </c>
      <c r="F1764" s="13">
        <v>106180</v>
      </c>
      <c r="G1764" s="13" t="s">
        <v>4747</v>
      </c>
      <c r="H1764" s="13" t="s">
        <v>6</v>
      </c>
      <c r="I1764" s="13" t="s">
        <v>2190</v>
      </c>
      <c r="J1764" s="13" t="s">
        <v>2706</v>
      </c>
      <c r="K1764" s="13" t="s">
        <v>2706</v>
      </c>
      <c r="L1764" s="13" t="s">
        <v>2738</v>
      </c>
      <c r="M1764" s="13" t="s">
        <v>3166</v>
      </c>
      <c r="N1764" s="34">
        <v>0</v>
      </c>
      <c r="O1764" s="34">
        <v>0</v>
      </c>
      <c r="P1764" s="34">
        <v>0</v>
      </c>
      <c r="Q1764" s="34">
        <v>0</v>
      </c>
      <c r="R1764" s="34">
        <v>0</v>
      </c>
      <c r="S1764" s="34">
        <v>197</v>
      </c>
    </row>
    <row r="1765" spans="1:19" ht="14.25">
      <c r="A1765" s="23">
        <v>2020</v>
      </c>
      <c r="B1765" s="13" t="s">
        <v>514</v>
      </c>
      <c r="C1765" s="13" t="s">
        <v>184</v>
      </c>
      <c r="D1765" s="13" t="s">
        <v>2704</v>
      </c>
      <c r="E1765" s="13" t="s">
        <v>136</v>
      </c>
      <c r="F1765" s="13">
        <v>106387</v>
      </c>
      <c r="G1765" s="13" t="s">
        <v>4747</v>
      </c>
      <c r="H1765" s="13" t="s">
        <v>6</v>
      </c>
      <c r="I1765" s="13" t="s">
        <v>2190</v>
      </c>
      <c r="J1765" s="13" t="s">
        <v>2706</v>
      </c>
      <c r="K1765" s="13" t="s">
        <v>2706</v>
      </c>
      <c r="L1765" s="13" t="s">
        <v>2738</v>
      </c>
      <c r="M1765" s="13" t="s">
        <v>4913</v>
      </c>
      <c r="N1765" s="34">
        <v>0</v>
      </c>
      <c r="O1765" s="34">
        <v>0</v>
      </c>
      <c r="P1765" s="34">
        <v>0</v>
      </c>
      <c r="Q1765" s="34">
        <v>0</v>
      </c>
      <c r="R1765" s="34">
        <v>0</v>
      </c>
      <c r="S1765" s="34">
        <v>198</v>
      </c>
    </row>
    <row r="1766" spans="1:19" ht="14.25">
      <c r="A1766" s="23">
        <v>2020</v>
      </c>
      <c r="B1766" s="13" t="s">
        <v>514</v>
      </c>
      <c r="C1766" s="13" t="s">
        <v>184</v>
      </c>
      <c r="D1766" s="13" t="s">
        <v>2704</v>
      </c>
      <c r="E1766" s="13" t="s">
        <v>3115</v>
      </c>
      <c r="F1766" s="13">
        <v>107467</v>
      </c>
      <c r="G1766" s="13" t="s">
        <v>4747</v>
      </c>
      <c r="H1766" s="13" t="s">
        <v>6</v>
      </c>
      <c r="I1766" s="13" t="s">
        <v>2190</v>
      </c>
      <c r="J1766" s="13" t="s">
        <v>2706</v>
      </c>
      <c r="K1766" s="13" t="s">
        <v>2706</v>
      </c>
      <c r="L1766" s="13" t="s">
        <v>2738</v>
      </c>
      <c r="M1766" s="13" t="s">
        <v>3168</v>
      </c>
      <c r="N1766" s="34">
        <v>0</v>
      </c>
      <c r="O1766" s="34">
        <v>0</v>
      </c>
      <c r="P1766" s="34">
        <v>0</v>
      </c>
      <c r="Q1766" s="34">
        <v>0</v>
      </c>
      <c r="R1766" s="34">
        <v>0</v>
      </c>
      <c r="S1766" s="34">
        <v>175</v>
      </c>
    </row>
    <row r="1767" spans="1:19" ht="14.25">
      <c r="A1767" s="23">
        <v>2020</v>
      </c>
      <c r="B1767" s="13" t="s">
        <v>514</v>
      </c>
      <c r="C1767" s="13" t="s">
        <v>184</v>
      </c>
      <c r="D1767" s="13" t="s">
        <v>2704</v>
      </c>
      <c r="E1767" s="13" t="s">
        <v>142</v>
      </c>
      <c r="F1767" s="13">
        <v>105878</v>
      </c>
      <c r="G1767" s="13" t="s">
        <v>4747</v>
      </c>
      <c r="H1767" s="13" t="s">
        <v>6</v>
      </c>
      <c r="I1767" s="13" t="s">
        <v>2190</v>
      </c>
      <c r="J1767" s="13" t="s">
        <v>2706</v>
      </c>
      <c r="K1767" s="13" t="s">
        <v>2706</v>
      </c>
      <c r="L1767" s="13" t="s">
        <v>2738</v>
      </c>
      <c r="M1767" s="13" t="s">
        <v>3165</v>
      </c>
      <c r="N1767" s="34">
        <v>0</v>
      </c>
      <c r="O1767" s="34">
        <v>0</v>
      </c>
      <c r="P1767" s="34">
        <v>0</v>
      </c>
      <c r="Q1767" s="34">
        <v>0</v>
      </c>
      <c r="R1767" s="34">
        <v>0</v>
      </c>
      <c r="S1767" s="34">
        <v>191</v>
      </c>
    </row>
    <row r="1768" spans="1:19" ht="14.25">
      <c r="A1768" s="23">
        <v>2020</v>
      </c>
      <c r="B1768" s="13" t="s">
        <v>514</v>
      </c>
      <c r="C1768" s="13" t="s">
        <v>184</v>
      </c>
      <c r="D1768" s="13" t="s">
        <v>206</v>
      </c>
      <c r="E1768" s="13" t="s">
        <v>154</v>
      </c>
      <c r="F1768" s="13" t="s">
        <v>5485</v>
      </c>
      <c r="G1768" s="13" t="s">
        <v>2381</v>
      </c>
      <c r="H1768" s="13" t="s">
        <v>6</v>
      </c>
      <c r="I1768" s="13" t="s">
        <v>2190</v>
      </c>
      <c r="J1768" s="13" t="s">
        <v>2706</v>
      </c>
      <c r="K1768" s="13" t="s">
        <v>2706</v>
      </c>
      <c r="L1768" s="13" t="s">
        <v>2738</v>
      </c>
      <c r="M1768" s="13" t="s">
        <v>2790</v>
      </c>
      <c r="N1768" s="34">
        <v>0</v>
      </c>
      <c r="O1768" s="34">
        <v>0</v>
      </c>
      <c r="P1768" s="34">
        <v>0</v>
      </c>
      <c r="Q1768" s="34">
        <v>0</v>
      </c>
      <c r="R1768" s="34">
        <v>0</v>
      </c>
      <c r="S1768" s="34">
        <v>58</v>
      </c>
    </row>
    <row r="1769" spans="1:19" ht="14.25">
      <c r="A1769" s="23">
        <v>2020</v>
      </c>
      <c r="B1769" s="13" t="s">
        <v>514</v>
      </c>
      <c r="C1769" s="13" t="s">
        <v>184</v>
      </c>
      <c r="D1769" s="13" t="s">
        <v>206</v>
      </c>
      <c r="E1769" s="13" t="s">
        <v>40</v>
      </c>
      <c r="F1769" s="13">
        <v>103047</v>
      </c>
      <c r="G1769" s="13" t="s">
        <v>4747</v>
      </c>
      <c r="H1769" s="13" t="s">
        <v>6</v>
      </c>
      <c r="I1769" s="13" t="s">
        <v>2190</v>
      </c>
      <c r="J1769" s="13" t="s">
        <v>2706</v>
      </c>
      <c r="K1769" s="13" t="s">
        <v>2706</v>
      </c>
      <c r="L1769" s="13" t="s">
        <v>2738</v>
      </c>
      <c r="M1769" s="13" t="s">
        <v>3933</v>
      </c>
      <c r="N1769" s="34">
        <v>0</v>
      </c>
      <c r="O1769" s="34">
        <v>0</v>
      </c>
      <c r="P1769" s="34">
        <v>0</v>
      </c>
      <c r="Q1769" s="34">
        <v>0</v>
      </c>
      <c r="R1769" s="34">
        <v>0</v>
      </c>
      <c r="S1769" s="34">
        <v>50</v>
      </c>
    </row>
    <row r="1770" spans="1:19" ht="14.25">
      <c r="A1770" s="23">
        <v>2020</v>
      </c>
      <c r="B1770" s="13" t="s">
        <v>514</v>
      </c>
      <c r="C1770" s="13" t="s">
        <v>184</v>
      </c>
      <c r="D1770" s="13" t="s">
        <v>6702</v>
      </c>
      <c r="E1770" s="13" t="s">
        <v>1465</v>
      </c>
      <c r="F1770" s="13">
        <v>106123</v>
      </c>
      <c r="G1770" s="13" t="s">
        <v>4747</v>
      </c>
      <c r="H1770" s="13" t="s">
        <v>6</v>
      </c>
      <c r="I1770" s="13" t="s">
        <v>2190</v>
      </c>
      <c r="J1770" s="13" t="s">
        <v>2706</v>
      </c>
      <c r="K1770" s="13" t="s">
        <v>2706</v>
      </c>
      <c r="L1770" s="13" t="s">
        <v>2738</v>
      </c>
      <c r="M1770" s="13" t="s">
        <v>3117</v>
      </c>
      <c r="N1770" s="34">
        <v>130</v>
      </c>
      <c r="O1770" s="34">
        <v>0</v>
      </c>
      <c r="P1770" s="34">
        <v>16</v>
      </c>
      <c r="Q1770" s="34">
        <v>16</v>
      </c>
      <c r="R1770" s="34">
        <v>14</v>
      </c>
      <c r="S1770" s="34">
        <v>0</v>
      </c>
    </row>
    <row r="1771" spans="1:19" ht="14.25">
      <c r="A1771" s="23">
        <v>2020</v>
      </c>
      <c r="B1771" s="13" t="s">
        <v>514</v>
      </c>
      <c r="C1771" s="13" t="s">
        <v>184</v>
      </c>
      <c r="D1771" s="13" t="s">
        <v>6702</v>
      </c>
      <c r="E1771" s="13" t="s">
        <v>1482</v>
      </c>
      <c r="F1771" s="13">
        <v>54936</v>
      </c>
      <c r="G1771" s="13" t="s">
        <v>4747</v>
      </c>
      <c r="H1771" s="13" t="s">
        <v>6</v>
      </c>
      <c r="I1771" s="13" t="s">
        <v>2394</v>
      </c>
      <c r="J1771" s="13" t="s">
        <v>4914</v>
      </c>
      <c r="K1771" s="13">
        <v>4</v>
      </c>
      <c r="L1771" s="13" t="s">
        <v>2738</v>
      </c>
      <c r="M1771" s="13" t="s">
        <v>5638</v>
      </c>
      <c r="N1771" s="34">
        <v>214</v>
      </c>
      <c r="O1771" s="34">
        <v>30</v>
      </c>
      <c r="P1771" s="34">
        <v>26</v>
      </c>
      <c r="Q1771" s="34">
        <v>56</v>
      </c>
      <c r="R1771" s="34">
        <v>30</v>
      </c>
      <c r="S1771" s="34">
        <v>0</v>
      </c>
    </row>
    <row r="1772" spans="1:19" ht="14.25">
      <c r="A1772" s="23">
        <v>2020</v>
      </c>
      <c r="B1772" s="13" t="s">
        <v>514</v>
      </c>
      <c r="C1772" s="13" t="s">
        <v>184</v>
      </c>
      <c r="D1772" s="13" t="s">
        <v>6702</v>
      </c>
      <c r="E1772" s="13" t="s">
        <v>1476</v>
      </c>
      <c r="F1772" s="13">
        <v>105688</v>
      </c>
      <c r="G1772" s="13" t="s">
        <v>4747</v>
      </c>
      <c r="H1772" s="13" t="s">
        <v>6</v>
      </c>
      <c r="I1772" s="13" t="s">
        <v>2190</v>
      </c>
      <c r="J1772" s="13" t="s">
        <v>2706</v>
      </c>
      <c r="K1772" s="13" t="s">
        <v>2706</v>
      </c>
      <c r="L1772" s="13" t="s">
        <v>2738</v>
      </c>
      <c r="M1772" s="13" t="s">
        <v>3164</v>
      </c>
      <c r="N1772" s="34">
        <v>118</v>
      </c>
      <c r="O1772" s="34">
        <v>16</v>
      </c>
      <c r="P1772" s="34">
        <v>14</v>
      </c>
      <c r="Q1772" s="34">
        <v>30</v>
      </c>
      <c r="R1772" s="34">
        <v>14</v>
      </c>
      <c r="S1772" s="34">
        <v>0</v>
      </c>
    </row>
    <row r="1773" spans="1:19" ht="14.25">
      <c r="A1773" s="23">
        <v>2020</v>
      </c>
      <c r="B1773" s="13" t="s">
        <v>514</v>
      </c>
      <c r="C1773" s="13" t="s">
        <v>23</v>
      </c>
      <c r="D1773" s="13" t="s">
        <v>207</v>
      </c>
      <c r="E1773" s="13" t="s">
        <v>2115</v>
      </c>
      <c r="F1773" s="13">
        <v>105642</v>
      </c>
      <c r="G1773" s="13" t="s">
        <v>4747</v>
      </c>
      <c r="H1773" s="13" t="s">
        <v>6</v>
      </c>
      <c r="I1773" s="13" t="s">
        <v>2190</v>
      </c>
      <c r="J1773" s="13" t="s">
        <v>2706</v>
      </c>
      <c r="K1773" s="13" t="s">
        <v>2706</v>
      </c>
      <c r="L1773" s="13" t="s">
        <v>2738</v>
      </c>
      <c r="M1773" s="13" t="s">
        <v>5639</v>
      </c>
      <c r="N1773" s="34">
        <v>0</v>
      </c>
      <c r="O1773" s="34">
        <v>0</v>
      </c>
      <c r="P1773" s="34">
        <v>0</v>
      </c>
      <c r="Q1773" s="34">
        <v>0</v>
      </c>
      <c r="R1773" s="34">
        <v>0</v>
      </c>
      <c r="S1773" s="34">
        <v>112</v>
      </c>
    </row>
    <row r="1774" spans="1:19" ht="14.25">
      <c r="A1774" s="23">
        <v>2020</v>
      </c>
      <c r="B1774" s="13" t="s">
        <v>514</v>
      </c>
      <c r="C1774" s="13" t="s">
        <v>23</v>
      </c>
      <c r="D1774" s="13" t="s">
        <v>205</v>
      </c>
      <c r="E1774" s="13" t="s">
        <v>175</v>
      </c>
      <c r="F1774" s="13">
        <v>8663</v>
      </c>
      <c r="G1774" s="13" t="s">
        <v>4747</v>
      </c>
      <c r="H1774" s="13" t="s">
        <v>6</v>
      </c>
      <c r="I1774" s="13" t="s">
        <v>2190</v>
      </c>
      <c r="J1774" s="13" t="s">
        <v>2706</v>
      </c>
      <c r="K1774" s="13" t="s">
        <v>2706</v>
      </c>
      <c r="L1774" s="13" t="s">
        <v>2738</v>
      </c>
      <c r="M1774" s="13" t="s">
        <v>3936</v>
      </c>
      <c r="N1774" s="34">
        <v>0</v>
      </c>
      <c r="O1774" s="34">
        <v>0</v>
      </c>
      <c r="P1774" s="34">
        <v>0</v>
      </c>
      <c r="Q1774" s="34">
        <v>0</v>
      </c>
      <c r="R1774" s="34">
        <v>0</v>
      </c>
      <c r="S1774" s="34">
        <v>26</v>
      </c>
    </row>
    <row r="1775" spans="1:19" ht="14.25">
      <c r="A1775" s="23">
        <v>2020</v>
      </c>
      <c r="B1775" s="13" t="s">
        <v>514</v>
      </c>
      <c r="C1775" s="13" t="s">
        <v>23</v>
      </c>
      <c r="D1775" s="13" t="s">
        <v>205</v>
      </c>
      <c r="E1775" s="13" t="s">
        <v>176</v>
      </c>
      <c r="F1775" s="13">
        <v>1046</v>
      </c>
      <c r="G1775" s="13" t="s">
        <v>4747</v>
      </c>
      <c r="H1775" s="13" t="s">
        <v>6</v>
      </c>
      <c r="I1775" s="13" t="s">
        <v>2190</v>
      </c>
      <c r="J1775" s="13" t="s">
        <v>2706</v>
      </c>
      <c r="K1775" s="13" t="s">
        <v>2706</v>
      </c>
      <c r="L1775" s="13" t="s">
        <v>2738</v>
      </c>
      <c r="M1775" s="13" t="s">
        <v>3937</v>
      </c>
      <c r="N1775" s="34">
        <v>0</v>
      </c>
      <c r="O1775" s="34">
        <v>0</v>
      </c>
      <c r="P1775" s="34">
        <v>0</v>
      </c>
      <c r="Q1775" s="34">
        <v>0</v>
      </c>
      <c r="R1775" s="34">
        <v>0</v>
      </c>
      <c r="S1775" s="34">
        <v>26</v>
      </c>
    </row>
    <row r="1776" spans="1:19" ht="14.25">
      <c r="A1776" s="23">
        <v>2020</v>
      </c>
      <c r="B1776" s="13" t="s">
        <v>514</v>
      </c>
      <c r="C1776" s="13" t="s">
        <v>23</v>
      </c>
      <c r="D1776" s="13" t="s">
        <v>205</v>
      </c>
      <c r="E1776" s="13" t="s">
        <v>177</v>
      </c>
      <c r="F1776" s="13">
        <v>52218</v>
      </c>
      <c r="G1776" s="13" t="s">
        <v>4747</v>
      </c>
      <c r="H1776" s="13" t="s">
        <v>6</v>
      </c>
      <c r="I1776" s="13" t="s">
        <v>2190</v>
      </c>
      <c r="J1776" s="13" t="s">
        <v>2706</v>
      </c>
      <c r="K1776" s="13" t="s">
        <v>2706</v>
      </c>
      <c r="L1776" s="13" t="s">
        <v>2738</v>
      </c>
      <c r="M1776" s="13" t="s">
        <v>3938</v>
      </c>
      <c r="N1776" s="34">
        <v>0</v>
      </c>
      <c r="O1776" s="34">
        <v>0</v>
      </c>
      <c r="P1776" s="34">
        <v>0</v>
      </c>
      <c r="Q1776" s="34">
        <v>0</v>
      </c>
      <c r="R1776" s="34">
        <v>0</v>
      </c>
      <c r="S1776" s="34">
        <v>22</v>
      </c>
    </row>
    <row r="1777" spans="1:19" ht="14.25">
      <c r="A1777" s="23">
        <v>2020</v>
      </c>
      <c r="B1777" s="13" t="s">
        <v>514</v>
      </c>
      <c r="C1777" s="13" t="s">
        <v>23</v>
      </c>
      <c r="D1777" s="13" t="s">
        <v>205</v>
      </c>
      <c r="E1777" s="13" t="s">
        <v>179</v>
      </c>
      <c r="F1777" s="13">
        <v>54375</v>
      </c>
      <c r="G1777" s="13" t="s">
        <v>4747</v>
      </c>
      <c r="H1777" s="13" t="s">
        <v>6</v>
      </c>
      <c r="I1777" s="13" t="s">
        <v>2190</v>
      </c>
      <c r="J1777" s="13" t="s">
        <v>2706</v>
      </c>
      <c r="K1777" s="13" t="s">
        <v>2706</v>
      </c>
      <c r="L1777" s="13" t="s">
        <v>2738</v>
      </c>
      <c r="M1777" s="13" t="s">
        <v>3939</v>
      </c>
      <c r="N1777" s="34">
        <v>0</v>
      </c>
      <c r="O1777" s="34">
        <v>0</v>
      </c>
      <c r="P1777" s="34">
        <v>0</v>
      </c>
      <c r="Q1777" s="34">
        <v>0</v>
      </c>
      <c r="R1777" s="34">
        <v>0</v>
      </c>
      <c r="S1777" s="34">
        <v>30</v>
      </c>
    </row>
    <row r="1778" spans="1:19" ht="14.25">
      <c r="A1778" s="23">
        <v>2020</v>
      </c>
      <c r="B1778" s="13" t="s">
        <v>514</v>
      </c>
      <c r="C1778" s="13" t="s">
        <v>23</v>
      </c>
      <c r="D1778" s="13" t="s">
        <v>206</v>
      </c>
      <c r="E1778" s="13" t="s">
        <v>180</v>
      </c>
      <c r="F1778" s="13">
        <v>53012</v>
      </c>
      <c r="G1778" s="13" t="s">
        <v>4747</v>
      </c>
      <c r="H1778" s="13" t="s">
        <v>6</v>
      </c>
      <c r="I1778" s="13" t="s">
        <v>2394</v>
      </c>
      <c r="J1778" s="13" t="s">
        <v>5655</v>
      </c>
      <c r="K1778" s="13">
        <v>6</v>
      </c>
      <c r="L1778" s="13" t="s">
        <v>2738</v>
      </c>
      <c r="M1778" s="13" t="s">
        <v>5655</v>
      </c>
      <c r="N1778" s="34">
        <v>0</v>
      </c>
      <c r="O1778" s="34">
        <v>0</v>
      </c>
      <c r="P1778" s="34">
        <v>0</v>
      </c>
      <c r="Q1778" s="34">
        <v>0</v>
      </c>
      <c r="R1778" s="34">
        <v>0</v>
      </c>
      <c r="S1778" s="34">
        <v>50</v>
      </c>
    </row>
    <row r="1779" spans="1:19" ht="14.25">
      <c r="A1779" s="23">
        <v>2020</v>
      </c>
      <c r="B1779" s="13" t="s">
        <v>514</v>
      </c>
      <c r="C1779" s="13" t="s">
        <v>23</v>
      </c>
      <c r="D1779" s="13" t="s">
        <v>206</v>
      </c>
      <c r="E1779" s="13" t="s">
        <v>180</v>
      </c>
      <c r="F1779" s="13">
        <v>105155</v>
      </c>
      <c r="G1779" s="13" t="s">
        <v>208</v>
      </c>
      <c r="H1779" s="13" t="s">
        <v>6</v>
      </c>
      <c r="I1779" s="13" t="s">
        <v>2190</v>
      </c>
      <c r="J1779" s="13" t="s">
        <v>2706</v>
      </c>
      <c r="K1779" s="13" t="s">
        <v>2706</v>
      </c>
      <c r="L1779" s="13" t="s">
        <v>2738</v>
      </c>
      <c r="M1779" s="13" t="s">
        <v>3126</v>
      </c>
      <c r="N1779" s="34">
        <v>0</v>
      </c>
      <c r="O1779" s="34">
        <v>0</v>
      </c>
      <c r="P1779" s="34">
        <v>0</v>
      </c>
      <c r="Q1779" s="34">
        <v>0</v>
      </c>
      <c r="R1779" s="34">
        <v>0</v>
      </c>
      <c r="S1779" s="34">
        <v>50</v>
      </c>
    </row>
    <row r="1780" spans="1:19" ht="14.25">
      <c r="A1780" s="23">
        <v>2020</v>
      </c>
      <c r="B1780" s="13" t="s">
        <v>514</v>
      </c>
      <c r="C1780" s="13" t="s">
        <v>23</v>
      </c>
      <c r="D1780" s="13" t="s">
        <v>206</v>
      </c>
      <c r="E1780" s="13" t="s">
        <v>180</v>
      </c>
      <c r="F1780" s="13">
        <v>103784</v>
      </c>
      <c r="G1780" s="13" t="s">
        <v>210</v>
      </c>
      <c r="H1780" s="13" t="s">
        <v>6</v>
      </c>
      <c r="I1780" s="13" t="s">
        <v>2190</v>
      </c>
      <c r="J1780" s="13" t="s">
        <v>2706</v>
      </c>
      <c r="K1780" s="13" t="s">
        <v>2706</v>
      </c>
      <c r="L1780" s="13" t="s">
        <v>2738</v>
      </c>
      <c r="M1780" s="13" t="s">
        <v>3127</v>
      </c>
      <c r="N1780" s="34">
        <v>0</v>
      </c>
      <c r="O1780" s="34">
        <v>0</v>
      </c>
      <c r="P1780" s="34">
        <v>0</v>
      </c>
      <c r="Q1780" s="34">
        <v>0</v>
      </c>
      <c r="R1780" s="34">
        <v>0</v>
      </c>
      <c r="S1780" s="34">
        <v>50</v>
      </c>
    </row>
    <row r="1781" spans="1:19" ht="14.25">
      <c r="A1781" s="23">
        <v>2020</v>
      </c>
      <c r="B1781" s="13" t="s">
        <v>514</v>
      </c>
      <c r="C1781" s="13" t="s">
        <v>23</v>
      </c>
      <c r="D1781" s="13" t="s">
        <v>206</v>
      </c>
      <c r="E1781" s="13" t="s">
        <v>183</v>
      </c>
      <c r="F1781" s="13">
        <v>105077</v>
      </c>
      <c r="G1781" s="13" t="s">
        <v>4747</v>
      </c>
      <c r="H1781" s="13" t="s">
        <v>6</v>
      </c>
      <c r="I1781" s="13" t="s">
        <v>2190</v>
      </c>
      <c r="J1781" s="13" t="s">
        <v>2706</v>
      </c>
      <c r="K1781" s="13" t="s">
        <v>2706</v>
      </c>
      <c r="L1781" s="13" t="s">
        <v>2738</v>
      </c>
      <c r="M1781" s="13" t="s">
        <v>3129</v>
      </c>
      <c r="N1781" s="34">
        <v>0</v>
      </c>
      <c r="O1781" s="34">
        <v>0</v>
      </c>
      <c r="P1781" s="34">
        <v>0</v>
      </c>
      <c r="Q1781" s="34">
        <v>0</v>
      </c>
      <c r="R1781" s="34">
        <v>0</v>
      </c>
      <c r="S1781" s="34">
        <v>52</v>
      </c>
    </row>
    <row r="1782" spans="1:19" ht="14.25">
      <c r="A1782" s="23">
        <v>2020</v>
      </c>
      <c r="B1782" s="13" t="s">
        <v>514</v>
      </c>
      <c r="C1782" s="13" t="s">
        <v>23</v>
      </c>
      <c r="D1782" s="13" t="s">
        <v>206</v>
      </c>
      <c r="E1782" s="13" t="s">
        <v>181</v>
      </c>
      <c r="F1782" s="13">
        <v>102758</v>
      </c>
      <c r="G1782" s="13" t="s">
        <v>4747</v>
      </c>
      <c r="H1782" s="13" t="s">
        <v>6</v>
      </c>
      <c r="I1782" s="13" t="s">
        <v>2190</v>
      </c>
      <c r="J1782" s="13" t="s">
        <v>2706</v>
      </c>
      <c r="K1782" s="13" t="s">
        <v>2706</v>
      </c>
      <c r="L1782" s="13" t="s">
        <v>2738</v>
      </c>
      <c r="M1782" s="13" t="s">
        <v>5656</v>
      </c>
      <c r="N1782" s="34">
        <v>0</v>
      </c>
      <c r="O1782" s="34">
        <v>0</v>
      </c>
      <c r="P1782" s="34">
        <v>0</v>
      </c>
      <c r="Q1782" s="34">
        <v>0</v>
      </c>
      <c r="R1782" s="34">
        <v>0</v>
      </c>
      <c r="S1782" s="34">
        <v>52</v>
      </c>
    </row>
    <row r="1783" spans="1:19" ht="14.25">
      <c r="A1783" s="23">
        <v>2020</v>
      </c>
      <c r="B1783" s="13" t="s">
        <v>514</v>
      </c>
      <c r="C1783" s="13" t="s">
        <v>23</v>
      </c>
      <c r="D1783" s="13" t="s">
        <v>206</v>
      </c>
      <c r="E1783" s="13" t="s">
        <v>2191</v>
      </c>
      <c r="F1783" s="13">
        <v>106593</v>
      </c>
      <c r="G1783" s="13" t="s">
        <v>4747</v>
      </c>
      <c r="H1783" s="13" t="s">
        <v>6</v>
      </c>
      <c r="I1783" s="13" t="s">
        <v>2190</v>
      </c>
      <c r="J1783" s="13" t="s">
        <v>2706</v>
      </c>
      <c r="K1783" s="13" t="s">
        <v>2706</v>
      </c>
      <c r="L1783" s="13" t="s">
        <v>2738</v>
      </c>
      <c r="M1783" s="13" t="s">
        <v>3131</v>
      </c>
      <c r="N1783" s="34">
        <v>0</v>
      </c>
      <c r="O1783" s="34">
        <v>0</v>
      </c>
      <c r="P1783" s="34">
        <v>0</v>
      </c>
      <c r="Q1783" s="34">
        <v>0</v>
      </c>
      <c r="R1783" s="34">
        <v>0</v>
      </c>
      <c r="S1783" s="34">
        <v>51</v>
      </c>
    </row>
    <row r="1784" spans="1:19" ht="14.25">
      <c r="A1784" s="23">
        <v>2020</v>
      </c>
      <c r="B1784" s="13" t="s">
        <v>514</v>
      </c>
      <c r="C1784" s="13" t="s">
        <v>23</v>
      </c>
      <c r="D1784" s="13" t="s">
        <v>206</v>
      </c>
      <c r="E1784" s="13" t="s">
        <v>182</v>
      </c>
      <c r="F1784" s="13">
        <v>104194</v>
      </c>
      <c r="G1784" s="13" t="s">
        <v>4747</v>
      </c>
      <c r="H1784" s="13" t="s">
        <v>6</v>
      </c>
      <c r="I1784" s="13" t="s">
        <v>2190</v>
      </c>
      <c r="J1784" s="13" t="s">
        <v>2706</v>
      </c>
      <c r="K1784" s="13" t="s">
        <v>2706</v>
      </c>
      <c r="L1784" s="13" t="s">
        <v>2738</v>
      </c>
      <c r="M1784" s="13" t="s">
        <v>5636</v>
      </c>
      <c r="N1784" s="34">
        <v>0</v>
      </c>
      <c r="O1784" s="34">
        <v>0</v>
      </c>
      <c r="P1784" s="34">
        <v>0</v>
      </c>
      <c r="Q1784" s="34">
        <v>0</v>
      </c>
      <c r="R1784" s="34">
        <v>0</v>
      </c>
      <c r="S1784" s="34">
        <v>50</v>
      </c>
    </row>
    <row r="1785" spans="1:19" ht="14.25">
      <c r="A1785" s="23">
        <v>2020</v>
      </c>
      <c r="B1785" s="13" t="s">
        <v>514</v>
      </c>
      <c r="C1785" s="13" t="s">
        <v>23</v>
      </c>
      <c r="D1785" s="13" t="s">
        <v>206</v>
      </c>
      <c r="E1785" s="13" t="s">
        <v>68</v>
      </c>
      <c r="F1785" s="13">
        <v>107942</v>
      </c>
      <c r="G1785" s="13" t="s">
        <v>4747</v>
      </c>
      <c r="H1785" s="13" t="s">
        <v>6</v>
      </c>
      <c r="I1785" s="13" t="s">
        <v>2190</v>
      </c>
      <c r="J1785" s="13" t="s">
        <v>2706</v>
      </c>
      <c r="K1785" s="13" t="s">
        <v>2706</v>
      </c>
      <c r="L1785" s="13" t="s">
        <v>2738</v>
      </c>
      <c r="M1785" s="13" t="s">
        <v>3940</v>
      </c>
      <c r="N1785" s="34">
        <v>0</v>
      </c>
      <c r="O1785" s="34">
        <v>0</v>
      </c>
      <c r="P1785" s="34">
        <v>0</v>
      </c>
      <c r="Q1785" s="34">
        <v>0</v>
      </c>
      <c r="R1785" s="34">
        <v>0</v>
      </c>
      <c r="S1785" s="34">
        <v>40</v>
      </c>
    </row>
    <row r="1786" spans="1:19" ht="14.25">
      <c r="A1786" s="23">
        <v>2020</v>
      </c>
      <c r="B1786" s="13" t="s">
        <v>514</v>
      </c>
      <c r="C1786" s="13" t="s">
        <v>23</v>
      </c>
      <c r="D1786" s="13" t="s">
        <v>6702</v>
      </c>
      <c r="E1786" s="13" t="s">
        <v>1453</v>
      </c>
      <c r="F1786" s="13">
        <v>1040</v>
      </c>
      <c r="G1786" s="13" t="s">
        <v>4747</v>
      </c>
      <c r="H1786" s="13" t="s">
        <v>6</v>
      </c>
      <c r="I1786" s="13" t="s">
        <v>2394</v>
      </c>
      <c r="J1786" s="13" t="s">
        <v>2964</v>
      </c>
      <c r="K1786" s="13">
        <v>6</v>
      </c>
      <c r="L1786" s="13" t="s">
        <v>2738</v>
      </c>
      <c r="M1786" s="13" t="s">
        <v>4915</v>
      </c>
      <c r="N1786" s="34">
        <v>119</v>
      </c>
      <c r="O1786" s="34">
        <v>0</v>
      </c>
      <c r="P1786" s="34">
        <v>12</v>
      </c>
      <c r="Q1786" s="34">
        <v>12</v>
      </c>
      <c r="R1786" s="34">
        <v>13</v>
      </c>
      <c r="S1786" s="34">
        <v>0</v>
      </c>
    </row>
    <row r="1787" spans="1:19" ht="14.25">
      <c r="A1787" s="23">
        <v>2020</v>
      </c>
      <c r="B1787" s="13" t="s">
        <v>514</v>
      </c>
      <c r="C1787" s="13" t="s">
        <v>23</v>
      </c>
      <c r="D1787" s="13" t="s">
        <v>6702</v>
      </c>
      <c r="E1787" s="13" t="s">
        <v>1460</v>
      </c>
      <c r="F1787" s="13">
        <v>1041</v>
      </c>
      <c r="G1787" s="13" t="s">
        <v>4747</v>
      </c>
      <c r="H1787" s="13" t="s">
        <v>6</v>
      </c>
      <c r="I1787" s="13" t="s">
        <v>2931</v>
      </c>
      <c r="J1787" s="13" t="s">
        <v>2706</v>
      </c>
      <c r="K1787" s="13" t="s">
        <v>2706</v>
      </c>
      <c r="L1787" s="13" t="s">
        <v>2738</v>
      </c>
      <c r="M1787" s="13" t="s">
        <v>5640</v>
      </c>
      <c r="N1787" s="34">
        <v>138</v>
      </c>
      <c r="O1787" s="34">
        <v>0</v>
      </c>
      <c r="P1787" s="34">
        <v>12</v>
      </c>
      <c r="Q1787" s="34">
        <v>12</v>
      </c>
      <c r="R1787" s="34">
        <v>12</v>
      </c>
      <c r="S1787" s="34">
        <v>0</v>
      </c>
    </row>
    <row r="1788" spans="1:19" ht="14.25">
      <c r="A1788" s="23">
        <v>2020</v>
      </c>
      <c r="B1788" s="13" t="s">
        <v>514</v>
      </c>
      <c r="C1788" s="13" t="s">
        <v>23</v>
      </c>
      <c r="D1788" s="13" t="s">
        <v>6702</v>
      </c>
      <c r="E1788" s="13" t="s">
        <v>1464</v>
      </c>
      <c r="F1788" s="13">
        <v>10233</v>
      </c>
      <c r="G1788" s="13" t="s">
        <v>4747</v>
      </c>
      <c r="H1788" s="13" t="s">
        <v>6</v>
      </c>
      <c r="I1788" s="13" t="s">
        <v>2394</v>
      </c>
      <c r="J1788" s="13" t="s">
        <v>2986</v>
      </c>
      <c r="K1788" s="13">
        <v>6</v>
      </c>
      <c r="L1788" s="13" t="s">
        <v>2738</v>
      </c>
      <c r="M1788" s="13" t="s">
        <v>4916</v>
      </c>
      <c r="N1788" s="34">
        <v>104</v>
      </c>
      <c r="O1788" s="34">
        <v>12</v>
      </c>
      <c r="P1788" s="34">
        <v>14</v>
      </c>
      <c r="Q1788" s="34">
        <v>26</v>
      </c>
      <c r="R1788" s="34">
        <v>14</v>
      </c>
      <c r="S1788" s="34">
        <v>0</v>
      </c>
    </row>
    <row r="1789" spans="1:19" ht="14.25">
      <c r="A1789" s="23">
        <v>2020</v>
      </c>
      <c r="B1789" s="13" t="s">
        <v>514</v>
      </c>
      <c r="C1789" s="13" t="s">
        <v>23</v>
      </c>
      <c r="D1789" s="13" t="s">
        <v>6702</v>
      </c>
      <c r="E1789" s="13" t="s">
        <v>3873</v>
      </c>
      <c r="F1789" s="13">
        <v>107941</v>
      </c>
      <c r="G1789" s="13" t="s">
        <v>4747</v>
      </c>
      <c r="H1789" s="13" t="s">
        <v>6</v>
      </c>
      <c r="I1789" s="13" t="s">
        <v>2190</v>
      </c>
      <c r="J1789" s="13" t="s">
        <v>2706</v>
      </c>
      <c r="K1789" s="13" t="s">
        <v>2706</v>
      </c>
      <c r="L1789" s="13" t="s">
        <v>2738</v>
      </c>
      <c r="M1789" s="13" t="s">
        <v>3934</v>
      </c>
      <c r="N1789" s="34">
        <v>122</v>
      </c>
      <c r="O1789" s="34">
        <v>0</v>
      </c>
      <c r="P1789" s="34">
        <v>10</v>
      </c>
      <c r="Q1789" s="34">
        <v>10</v>
      </c>
      <c r="R1789" s="34">
        <v>12</v>
      </c>
      <c r="S1789" s="34">
        <v>0</v>
      </c>
    </row>
    <row r="1790" spans="1:19" ht="14.25">
      <c r="A1790" s="23">
        <v>2020</v>
      </c>
      <c r="B1790" s="13" t="s">
        <v>514</v>
      </c>
      <c r="C1790" s="13" t="s">
        <v>23</v>
      </c>
      <c r="D1790" s="13" t="s">
        <v>6702</v>
      </c>
      <c r="E1790" s="13" t="s">
        <v>3899</v>
      </c>
      <c r="F1790" s="13">
        <v>108255</v>
      </c>
      <c r="G1790" s="13" t="s">
        <v>4747</v>
      </c>
      <c r="H1790" s="13" t="s">
        <v>6</v>
      </c>
      <c r="I1790" s="13" t="s">
        <v>2190</v>
      </c>
      <c r="J1790" s="13" t="s">
        <v>2706</v>
      </c>
      <c r="K1790" s="13" t="s">
        <v>2706</v>
      </c>
      <c r="L1790" s="13" t="s">
        <v>2738</v>
      </c>
      <c r="M1790" s="13" t="s">
        <v>5696</v>
      </c>
      <c r="N1790" s="34">
        <v>114</v>
      </c>
      <c r="O1790" s="34">
        <v>0</v>
      </c>
      <c r="P1790" s="34">
        <v>12</v>
      </c>
      <c r="Q1790" s="34">
        <v>12</v>
      </c>
      <c r="R1790" s="34">
        <v>18</v>
      </c>
      <c r="S1790" s="34">
        <v>0</v>
      </c>
    </row>
    <row r="1791" spans="1:19" ht="14.25">
      <c r="A1791" s="23">
        <v>2020</v>
      </c>
      <c r="B1791" s="13" t="s">
        <v>514</v>
      </c>
      <c r="C1791" s="13" t="s">
        <v>23</v>
      </c>
      <c r="D1791" s="13" t="s">
        <v>6702</v>
      </c>
      <c r="E1791" s="13" t="s">
        <v>2396</v>
      </c>
      <c r="F1791" s="13">
        <v>101827</v>
      </c>
      <c r="G1791" s="13" t="s">
        <v>4747</v>
      </c>
      <c r="H1791" s="13" t="s">
        <v>6</v>
      </c>
      <c r="I1791" s="13" t="s">
        <v>2931</v>
      </c>
      <c r="J1791" s="13" t="s">
        <v>2706</v>
      </c>
      <c r="K1791" s="13" t="s">
        <v>2706</v>
      </c>
      <c r="L1791" s="13" t="s">
        <v>2738</v>
      </c>
      <c r="M1791" s="13" t="s">
        <v>5657</v>
      </c>
      <c r="N1791" s="34">
        <v>114</v>
      </c>
      <c r="O1791" s="34">
        <v>0</v>
      </c>
      <c r="P1791" s="34">
        <v>12</v>
      </c>
      <c r="Q1791" s="34">
        <v>12</v>
      </c>
      <c r="R1791" s="34">
        <v>18</v>
      </c>
      <c r="S1791" s="34">
        <v>0</v>
      </c>
    </row>
    <row r="1792" spans="1:19" ht="14.25">
      <c r="A1792" s="23">
        <v>2020</v>
      </c>
      <c r="B1792" s="13" t="s">
        <v>514</v>
      </c>
      <c r="C1792" s="13" t="s">
        <v>23</v>
      </c>
      <c r="D1792" s="13" t="s">
        <v>6702</v>
      </c>
      <c r="E1792" s="13" t="s">
        <v>3900</v>
      </c>
      <c r="F1792" s="13">
        <v>108837</v>
      </c>
      <c r="G1792" s="13" t="s">
        <v>4747</v>
      </c>
      <c r="H1792" s="13" t="s">
        <v>6</v>
      </c>
      <c r="I1792" s="13" t="s">
        <v>2190</v>
      </c>
      <c r="J1792" s="13" t="s">
        <v>2706</v>
      </c>
      <c r="K1792" s="13" t="s">
        <v>2706</v>
      </c>
      <c r="L1792" s="13" t="s">
        <v>2738</v>
      </c>
      <c r="M1792" s="13" t="s">
        <v>3935</v>
      </c>
      <c r="N1792" s="34">
        <v>114</v>
      </c>
      <c r="O1792" s="34">
        <v>0</v>
      </c>
      <c r="P1792" s="34">
        <v>12</v>
      </c>
      <c r="Q1792" s="34">
        <v>12</v>
      </c>
      <c r="R1792" s="34">
        <v>18</v>
      </c>
      <c r="S1792" s="34">
        <v>0</v>
      </c>
    </row>
    <row r="1793" spans="1:19" ht="14.25">
      <c r="A1793" s="23">
        <v>2020</v>
      </c>
      <c r="B1793" s="13" t="s">
        <v>514</v>
      </c>
      <c r="C1793" s="13" t="s">
        <v>185</v>
      </c>
      <c r="D1793" s="13" t="s">
        <v>207</v>
      </c>
      <c r="E1793" s="13" t="s">
        <v>166</v>
      </c>
      <c r="F1793" s="13">
        <v>105987</v>
      </c>
      <c r="G1793" s="13" t="s">
        <v>4747</v>
      </c>
      <c r="H1793" s="13" t="s">
        <v>6</v>
      </c>
      <c r="I1793" s="13" t="s">
        <v>2190</v>
      </c>
      <c r="J1793" s="13" t="s">
        <v>2706</v>
      </c>
      <c r="K1793" s="13" t="s">
        <v>2706</v>
      </c>
      <c r="L1793" s="13" t="s">
        <v>2738</v>
      </c>
      <c r="M1793" s="13" t="s">
        <v>5641</v>
      </c>
      <c r="N1793" s="34">
        <v>0</v>
      </c>
      <c r="O1793" s="34">
        <v>0</v>
      </c>
      <c r="P1793" s="34">
        <v>0</v>
      </c>
      <c r="Q1793" s="34">
        <v>0</v>
      </c>
      <c r="R1793" s="34">
        <v>0</v>
      </c>
      <c r="S1793" s="34">
        <v>93</v>
      </c>
    </row>
    <row r="1794" spans="1:19" ht="14.25">
      <c r="A1794" s="23">
        <v>2020</v>
      </c>
      <c r="B1794" s="13" t="s">
        <v>514</v>
      </c>
      <c r="C1794" s="13" t="s">
        <v>185</v>
      </c>
      <c r="D1794" s="13" t="s">
        <v>205</v>
      </c>
      <c r="E1794" s="13" t="s">
        <v>3927</v>
      </c>
      <c r="F1794" s="13">
        <v>108745</v>
      </c>
      <c r="G1794" s="13" t="s">
        <v>4747</v>
      </c>
      <c r="H1794" s="13" t="s">
        <v>6</v>
      </c>
      <c r="I1794" s="13" t="s">
        <v>2190</v>
      </c>
      <c r="J1794" s="13" t="s">
        <v>2706</v>
      </c>
      <c r="K1794" s="13" t="s">
        <v>2706</v>
      </c>
      <c r="L1794" s="13" t="s">
        <v>2738</v>
      </c>
      <c r="M1794" s="13" t="s">
        <v>3948</v>
      </c>
      <c r="N1794" s="34">
        <v>0</v>
      </c>
      <c r="O1794" s="34">
        <v>0</v>
      </c>
      <c r="P1794" s="34">
        <v>0</v>
      </c>
      <c r="Q1794" s="34">
        <v>0</v>
      </c>
      <c r="R1794" s="34">
        <v>0</v>
      </c>
      <c r="S1794" s="34">
        <v>24</v>
      </c>
    </row>
    <row r="1795" spans="1:19" ht="14.25">
      <c r="A1795" s="23">
        <v>2020</v>
      </c>
      <c r="B1795" s="13" t="s">
        <v>514</v>
      </c>
      <c r="C1795" s="13" t="s">
        <v>185</v>
      </c>
      <c r="D1795" s="13" t="s">
        <v>205</v>
      </c>
      <c r="E1795" s="13" t="s">
        <v>186</v>
      </c>
      <c r="F1795" s="13">
        <v>11965</v>
      </c>
      <c r="G1795" s="13" t="s">
        <v>4747</v>
      </c>
      <c r="H1795" s="13" t="s">
        <v>6</v>
      </c>
      <c r="I1795" s="13" t="s">
        <v>2190</v>
      </c>
      <c r="J1795" s="13" t="s">
        <v>2706</v>
      </c>
      <c r="K1795" s="13" t="s">
        <v>2706</v>
      </c>
      <c r="L1795" s="13" t="s">
        <v>2738</v>
      </c>
      <c r="M1795" s="13" t="s">
        <v>3946</v>
      </c>
      <c r="N1795" s="34">
        <v>0</v>
      </c>
      <c r="O1795" s="34">
        <v>0</v>
      </c>
      <c r="P1795" s="34">
        <v>0</v>
      </c>
      <c r="Q1795" s="34">
        <v>0</v>
      </c>
      <c r="R1795" s="34">
        <v>0</v>
      </c>
      <c r="S1795" s="34">
        <v>20</v>
      </c>
    </row>
    <row r="1796" spans="1:19" ht="14.25">
      <c r="A1796" s="23">
        <v>2020</v>
      </c>
      <c r="B1796" s="13" t="s">
        <v>514</v>
      </c>
      <c r="C1796" s="13" t="s">
        <v>185</v>
      </c>
      <c r="D1796" s="13" t="s">
        <v>205</v>
      </c>
      <c r="E1796" s="13" t="s">
        <v>2116</v>
      </c>
      <c r="F1796" s="13">
        <v>106553</v>
      </c>
      <c r="G1796" s="13" t="s">
        <v>4747</v>
      </c>
      <c r="H1796" s="13" t="s">
        <v>6</v>
      </c>
      <c r="I1796" s="13" t="s">
        <v>2190</v>
      </c>
      <c r="J1796" s="13" t="s">
        <v>2706</v>
      </c>
      <c r="K1796" s="13" t="s">
        <v>2706</v>
      </c>
      <c r="L1796" s="13" t="s">
        <v>2738</v>
      </c>
      <c r="M1796" s="13" t="s">
        <v>3144</v>
      </c>
      <c r="N1796" s="34">
        <v>0</v>
      </c>
      <c r="O1796" s="34">
        <v>0</v>
      </c>
      <c r="P1796" s="34">
        <v>0</v>
      </c>
      <c r="Q1796" s="34">
        <v>0</v>
      </c>
      <c r="R1796" s="34">
        <v>0</v>
      </c>
      <c r="S1796" s="34">
        <v>26</v>
      </c>
    </row>
    <row r="1797" spans="1:19" ht="14.25">
      <c r="A1797" s="23">
        <v>2020</v>
      </c>
      <c r="B1797" s="13" t="s">
        <v>514</v>
      </c>
      <c r="C1797" s="13" t="s">
        <v>185</v>
      </c>
      <c r="D1797" s="13" t="s">
        <v>205</v>
      </c>
      <c r="E1797" s="13" t="s">
        <v>43</v>
      </c>
      <c r="F1797" s="13">
        <v>101784</v>
      </c>
      <c r="G1797" s="13" t="s">
        <v>4747</v>
      </c>
      <c r="H1797" s="13" t="s">
        <v>6</v>
      </c>
      <c r="I1797" s="13" t="s">
        <v>2190</v>
      </c>
      <c r="J1797" s="13" t="s">
        <v>2706</v>
      </c>
      <c r="K1797" s="13" t="s">
        <v>2706</v>
      </c>
      <c r="L1797" s="13" t="s">
        <v>2738</v>
      </c>
      <c r="M1797" s="13" t="s">
        <v>3947</v>
      </c>
      <c r="N1797" s="34">
        <v>0</v>
      </c>
      <c r="O1797" s="34">
        <v>0</v>
      </c>
      <c r="P1797" s="34">
        <v>0</v>
      </c>
      <c r="Q1797" s="34">
        <v>0</v>
      </c>
      <c r="R1797" s="34">
        <v>0</v>
      </c>
      <c r="S1797" s="34">
        <v>24</v>
      </c>
    </row>
    <row r="1798" spans="1:19" ht="14.25">
      <c r="A1798" s="23">
        <v>2020</v>
      </c>
      <c r="B1798" s="13" t="s">
        <v>514</v>
      </c>
      <c r="C1798" s="13" t="s">
        <v>185</v>
      </c>
      <c r="D1798" s="13" t="s">
        <v>205</v>
      </c>
      <c r="E1798" s="13" t="s">
        <v>2637</v>
      </c>
      <c r="F1798" s="13">
        <v>108258</v>
      </c>
      <c r="G1798" s="13" t="s">
        <v>2381</v>
      </c>
      <c r="H1798" s="13" t="s">
        <v>6</v>
      </c>
      <c r="I1798" s="13" t="s">
        <v>2190</v>
      </c>
      <c r="J1798" s="13" t="s">
        <v>2706</v>
      </c>
      <c r="K1798" s="13" t="s">
        <v>2706</v>
      </c>
      <c r="L1798" s="13" t="s">
        <v>2738</v>
      </c>
      <c r="M1798" s="13" t="s">
        <v>4133</v>
      </c>
      <c r="N1798" s="34">
        <v>0</v>
      </c>
      <c r="O1798" s="34">
        <v>0</v>
      </c>
      <c r="P1798" s="34">
        <v>0</v>
      </c>
      <c r="Q1798" s="34">
        <v>0</v>
      </c>
      <c r="R1798" s="34">
        <v>0</v>
      </c>
      <c r="S1798" s="34">
        <v>29</v>
      </c>
    </row>
    <row r="1799" spans="1:19" ht="14.25">
      <c r="A1799" s="23">
        <v>2020</v>
      </c>
      <c r="B1799" s="13" t="s">
        <v>514</v>
      </c>
      <c r="C1799" s="13" t="s">
        <v>185</v>
      </c>
      <c r="D1799" s="13" t="s">
        <v>205</v>
      </c>
      <c r="E1799" s="13" t="s">
        <v>3928</v>
      </c>
      <c r="F1799" s="13">
        <v>108748</v>
      </c>
      <c r="G1799" s="13" t="s">
        <v>4747</v>
      </c>
      <c r="H1799" s="13" t="s">
        <v>195</v>
      </c>
      <c r="I1799" s="13" t="s">
        <v>2190</v>
      </c>
      <c r="J1799" s="13" t="s">
        <v>2706</v>
      </c>
      <c r="K1799" s="13" t="s">
        <v>2706</v>
      </c>
      <c r="L1799" s="13" t="s">
        <v>2738</v>
      </c>
      <c r="M1799" s="13" t="s">
        <v>3949</v>
      </c>
      <c r="N1799" s="34">
        <v>0</v>
      </c>
      <c r="O1799" s="34">
        <v>0</v>
      </c>
      <c r="P1799" s="34">
        <v>0</v>
      </c>
      <c r="Q1799" s="34">
        <v>0</v>
      </c>
      <c r="R1799" s="34">
        <v>0</v>
      </c>
      <c r="S1799" s="34">
        <v>23</v>
      </c>
    </row>
    <row r="1800" spans="1:19" ht="14.25">
      <c r="A1800" s="23">
        <v>2020</v>
      </c>
      <c r="B1800" s="13" t="s">
        <v>514</v>
      </c>
      <c r="C1800" s="13" t="s">
        <v>185</v>
      </c>
      <c r="D1800" s="13" t="s">
        <v>205</v>
      </c>
      <c r="E1800" s="13" t="s">
        <v>187</v>
      </c>
      <c r="F1800" s="13">
        <v>54588</v>
      </c>
      <c r="G1800" s="13" t="s">
        <v>4747</v>
      </c>
      <c r="H1800" s="13" t="s">
        <v>6</v>
      </c>
      <c r="I1800" s="13" t="s">
        <v>2190</v>
      </c>
      <c r="J1800" s="13" t="s">
        <v>2706</v>
      </c>
      <c r="K1800" s="13" t="s">
        <v>2706</v>
      </c>
      <c r="L1800" s="13" t="s">
        <v>2738</v>
      </c>
      <c r="M1800" s="13" t="s">
        <v>3141</v>
      </c>
      <c r="N1800" s="34">
        <v>0</v>
      </c>
      <c r="O1800" s="34">
        <v>0</v>
      </c>
      <c r="P1800" s="34">
        <v>0</v>
      </c>
      <c r="Q1800" s="34">
        <v>0</v>
      </c>
      <c r="R1800" s="34">
        <v>0</v>
      </c>
      <c r="S1800" s="34">
        <v>27</v>
      </c>
    </row>
    <row r="1801" spans="1:19" ht="14.25">
      <c r="A1801" s="23">
        <v>2020</v>
      </c>
      <c r="B1801" s="13" t="s">
        <v>514</v>
      </c>
      <c r="C1801" s="13" t="s">
        <v>185</v>
      </c>
      <c r="D1801" s="13" t="s">
        <v>205</v>
      </c>
      <c r="E1801" s="13" t="s">
        <v>188</v>
      </c>
      <c r="F1801" s="13">
        <v>102637</v>
      </c>
      <c r="G1801" s="13" t="s">
        <v>4747</v>
      </c>
      <c r="H1801" s="13" t="s">
        <v>6</v>
      </c>
      <c r="I1801" s="13" t="s">
        <v>2190</v>
      </c>
      <c r="J1801" s="13" t="s">
        <v>2706</v>
      </c>
      <c r="K1801" s="13" t="s">
        <v>2706</v>
      </c>
      <c r="L1801" s="13" t="s">
        <v>2738</v>
      </c>
      <c r="M1801" s="13" t="s">
        <v>3142</v>
      </c>
      <c r="N1801" s="34">
        <v>0</v>
      </c>
      <c r="O1801" s="34">
        <v>0</v>
      </c>
      <c r="P1801" s="34">
        <v>0</v>
      </c>
      <c r="Q1801" s="34">
        <v>0</v>
      </c>
      <c r="R1801" s="34">
        <v>0</v>
      </c>
      <c r="S1801" s="34">
        <v>25</v>
      </c>
    </row>
    <row r="1802" spans="1:19" ht="14.25">
      <c r="A1802" s="23">
        <v>2020</v>
      </c>
      <c r="B1802" s="13" t="s">
        <v>514</v>
      </c>
      <c r="C1802" s="13" t="s">
        <v>185</v>
      </c>
      <c r="D1802" s="13" t="s">
        <v>205</v>
      </c>
      <c r="E1802" s="13" t="s">
        <v>189</v>
      </c>
      <c r="F1802" s="13">
        <v>54931</v>
      </c>
      <c r="G1802" s="13" t="s">
        <v>4747</v>
      </c>
      <c r="H1802" s="13" t="s">
        <v>6</v>
      </c>
      <c r="I1802" s="13" t="s">
        <v>2190</v>
      </c>
      <c r="J1802" s="13" t="s">
        <v>2706</v>
      </c>
      <c r="K1802" s="13" t="s">
        <v>2706</v>
      </c>
      <c r="L1802" s="13" t="s">
        <v>2738</v>
      </c>
      <c r="M1802" s="13" t="s">
        <v>3143</v>
      </c>
      <c r="N1802" s="34">
        <v>0</v>
      </c>
      <c r="O1802" s="34">
        <v>0</v>
      </c>
      <c r="P1802" s="34">
        <v>0</v>
      </c>
      <c r="Q1802" s="34">
        <v>0</v>
      </c>
      <c r="R1802" s="34">
        <v>0</v>
      </c>
      <c r="S1802" s="34">
        <v>25</v>
      </c>
    </row>
    <row r="1803" spans="1:19" ht="14.25">
      <c r="A1803" s="23">
        <v>2020</v>
      </c>
      <c r="B1803" s="13" t="s">
        <v>514</v>
      </c>
      <c r="C1803" s="13" t="s">
        <v>185</v>
      </c>
      <c r="D1803" s="13" t="s">
        <v>206</v>
      </c>
      <c r="E1803" s="13" t="s">
        <v>80</v>
      </c>
      <c r="F1803" s="13" t="s">
        <v>5376</v>
      </c>
      <c r="G1803" s="13" t="s">
        <v>2381</v>
      </c>
      <c r="H1803" s="13" t="s">
        <v>6</v>
      </c>
      <c r="I1803" s="13" t="s">
        <v>2190</v>
      </c>
      <c r="J1803" s="13" t="s">
        <v>2706</v>
      </c>
      <c r="K1803" s="13" t="s">
        <v>2706</v>
      </c>
      <c r="L1803" s="13" t="s">
        <v>2738</v>
      </c>
      <c r="M1803" s="13" t="s">
        <v>3953</v>
      </c>
      <c r="N1803" s="34">
        <v>0</v>
      </c>
      <c r="O1803" s="34">
        <v>0</v>
      </c>
      <c r="P1803" s="34">
        <v>0</v>
      </c>
      <c r="Q1803" s="34">
        <v>0</v>
      </c>
      <c r="R1803" s="34">
        <v>0</v>
      </c>
      <c r="S1803" s="34">
        <v>45</v>
      </c>
    </row>
    <row r="1804" spans="1:19" ht="14.25">
      <c r="A1804" s="23">
        <v>2020</v>
      </c>
      <c r="B1804" s="13" t="s">
        <v>514</v>
      </c>
      <c r="C1804" s="13" t="s">
        <v>185</v>
      </c>
      <c r="D1804" s="13" t="s">
        <v>206</v>
      </c>
      <c r="E1804" s="13" t="s">
        <v>194</v>
      </c>
      <c r="F1804" s="13">
        <v>104696</v>
      </c>
      <c r="G1804" s="13" t="s">
        <v>4747</v>
      </c>
      <c r="H1804" s="13" t="s">
        <v>195</v>
      </c>
      <c r="I1804" s="13" t="s">
        <v>2190</v>
      </c>
      <c r="J1804" s="13" t="s">
        <v>2706</v>
      </c>
      <c r="K1804" s="13" t="s">
        <v>2706</v>
      </c>
      <c r="L1804" s="13" t="s">
        <v>2738</v>
      </c>
      <c r="M1804" s="13" t="s">
        <v>3145</v>
      </c>
      <c r="N1804" s="34">
        <v>0</v>
      </c>
      <c r="O1804" s="34">
        <v>0</v>
      </c>
      <c r="P1804" s="34">
        <v>0</v>
      </c>
      <c r="Q1804" s="34">
        <v>0</v>
      </c>
      <c r="R1804" s="34">
        <v>0</v>
      </c>
      <c r="S1804" s="34">
        <v>44</v>
      </c>
    </row>
    <row r="1805" spans="1:19" ht="14.25">
      <c r="A1805" s="23">
        <v>2020</v>
      </c>
      <c r="B1805" s="13" t="s">
        <v>514</v>
      </c>
      <c r="C1805" s="13" t="s">
        <v>185</v>
      </c>
      <c r="D1805" s="13" t="s">
        <v>206</v>
      </c>
      <c r="E1805" s="13" t="s">
        <v>3930</v>
      </c>
      <c r="F1805" s="13">
        <v>109138</v>
      </c>
      <c r="G1805" s="13" t="s">
        <v>4747</v>
      </c>
      <c r="H1805" s="13" t="s">
        <v>6</v>
      </c>
      <c r="I1805" s="13" t="s">
        <v>2190</v>
      </c>
      <c r="J1805" s="13" t="s">
        <v>2706</v>
      </c>
      <c r="K1805" s="13" t="s">
        <v>2706</v>
      </c>
      <c r="L1805" s="13" t="s">
        <v>2738</v>
      </c>
      <c r="M1805" s="13" t="s">
        <v>3956</v>
      </c>
      <c r="N1805" s="34">
        <v>0</v>
      </c>
      <c r="O1805" s="34">
        <v>0</v>
      </c>
      <c r="P1805" s="34">
        <v>0</v>
      </c>
      <c r="Q1805" s="34">
        <v>0</v>
      </c>
      <c r="R1805" s="34">
        <v>0</v>
      </c>
      <c r="S1805" s="34">
        <v>42</v>
      </c>
    </row>
    <row r="1806" spans="1:19" ht="14.25">
      <c r="A1806" s="23">
        <v>2020</v>
      </c>
      <c r="B1806" s="13" t="s">
        <v>514</v>
      </c>
      <c r="C1806" s="13" t="s">
        <v>185</v>
      </c>
      <c r="D1806" s="13" t="s">
        <v>206</v>
      </c>
      <c r="E1806" s="13" t="s">
        <v>192</v>
      </c>
      <c r="F1806" s="13">
        <v>102049</v>
      </c>
      <c r="G1806" s="13" t="s">
        <v>4747</v>
      </c>
      <c r="H1806" s="13" t="s">
        <v>6</v>
      </c>
      <c r="I1806" s="13" t="s">
        <v>2190</v>
      </c>
      <c r="J1806" s="13" t="s">
        <v>2706</v>
      </c>
      <c r="K1806" s="13" t="s">
        <v>2706</v>
      </c>
      <c r="L1806" s="13" t="s">
        <v>2738</v>
      </c>
      <c r="M1806" s="13" t="s">
        <v>4917</v>
      </c>
      <c r="N1806" s="34">
        <v>0</v>
      </c>
      <c r="O1806" s="34">
        <v>0</v>
      </c>
      <c r="P1806" s="34">
        <v>0</v>
      </c>
      <c r="Q1806" s="34">
        <v>0</v>
      </c>
      <c r="R1806" s="34">
        <v>0</v>
      </c>
      <c r="S1806" s="34">
        <v>48</v>
      </c>
    </row>
    <row r="1807" spans="1:19" ht="14.25">
      <c r="A1807" s="23">
        <v>2020</v>
      </c>
      <c r="B1807" s="13" t="s">
        <v>514</v>
      </c>
      <c r="C1807" s="13" t="s">
        <v>185</v>
      </c>
      <c r="D1807" s="13" t="s">
        <v>206</v>
      </c>
      <c r="E1807" s="13" t="s">
        <v>191</v>
      </c>
      <c r="F1807" s="13">
        <v>101521</v>
      </c>
      <c r="G1807" s="13" t="s">
        <v>4747</v>
      </c>
      <c r="H1807" s="13" t="s">
        <v>6</v>
      </c>
      <c r="I1807" s="13" t="s">
        <v>2931</v>
      </c>
      <c r="J1807" s="13" t="s">
        <v>2706</v>
      </c>
      <c r="K1807" s="13" t="s">
        <v>2706</v>
      </c>
      <c r="L1807" s="13" t="s">
        <v>2738</v>
      </c>
      <c r="M1807" s="13" t="s">
        <v>3950</v>
      </c>
      <c r="N1807" s="34">
        <v>0</v>
      </c>
      <c r="O1807" s="34">
        <v>0</v>
      </c>
      <c r="P1807" s="34">
        <v>0</v>
      </c>
      <c r="Q1807" s="34">
        <v>0</v>
      </c>
      <c r="R1807" s="34">
        <v>0</v>
      </c>
      <c r="S1807" s="34">
        <v>46</v>
      </c>
    </row>
    <row r="1808" spans="1:19" ht="14.25">
      <c r="A1808" s="23">
        <v>2020</v>
      </c>
      <c r="B1808" s="13" t="s">
        <v>514</v>
      </c>
      <c r="C1808" s="13" t="s">
        <v>185</v>
      </c>
      <c r="D1808" s="13" t="s">
        <v>206</v>
      </c>
      <c r="E1808" s="13" t="s">
        <v>88</v>
      </c>
      <c r="F1808" s="13">
        <v>105148</v>
      </c>
      <c r="G1808" s="13" t="s">
        <v>4747</v>
      </c>
      <c r="H1808" s="13" t="s">
        <v>6</v>
      </c>
      <c r="I1808" s="13" t="s">
        <v>2190</v>
      </c>
      <c r="J1808" s="13" t="s">
        <v>2706</v>
      </c>
      <c r="K1808" s="13" t="s">
        <v>2706</v>
      </c>
      <c r="L1808" s="13" t="s">
        <v>2738</v>
      </c>
      <c r="M1808" s="13" t="s">
        <v>3147</v>
      </c>
      <c r="N1808" s="34">
        <v>0</v>
      </c>
      <c r="O1808" s="34">
        <v>0</v>
      </c>
      <c r="P1808" s="34">
        <v>0</v>
      </c>
      <c r="Q1808" s="34">
        <v>0</v>
      </c>
      <c r="R1808" s="34">
        <v>0</v>
      </c>
      <c r="S1808" s="34">
        <v>47</v>
      </c>
    </row>
    <row r="1809" spans="1:19" ht="14.25">
      <c r="A1809" s="23">
        <v>2020</v>
      </c>
      <c r="B1809" s="13" t="s">
        <v>514</v>
      </c>
      <c r="C1809" s="13" t="s">
        <v>185</v>
      </c>
      <c r="D1809" s="13" t="s">
        <v>206</v>
      </c>
      <c r="E1809" s="13" t="s">
        <v>190</v>
      </c>
      <c r="F1809" s="13">
        <v>90827</v>
      </c>
      <c r="G1809" s="13" t="s">
        <v>4747</v>
      </c>
      <c r="H1809" s="13" t="s">
        <v>6</v>
      </c>
      <c r="I1809" s="13" t="s">
        <v>2931</v>
      </c>
      <c r="J1809" s="13" t="s">
        <v>2706</v>
      </c>
      <c r="K1809" s="13" t="s">
        <v>2706</v>
      </c>
      <c r="L1809" s="13" t="s">
        <v>2738</v>
      </c>
      <c r="M1809" s="13" t="s">
        <v>5642</v>
      </c>
      <c r="N1809" s="34">
        <v>0</v>
      </c>
      <c r="O1809" s="34">
        <v>0</v>
      </c>
      <c r="P1809" s="34">
        <v>0</v>
      </c>
      <c r="Q1809" s="34">
        <v>0</v>
      </c>
      <c r="R1809" s="34">
        <v>0</v>
      </c>
      <c r="S1809" s="34">
        <v>50</v>
      </c>
    </row>
    <row r="1810" spans="1:19" ht="14.25">
      <c r="A1810" s="23">
        <v>2020</v>
      </c>
      <c r="B1810" s="13" t="s">
        <v>514</v>
      </c>
      <c r="C1810" s="13" t="s">
        <v>185</v>
      </c>
      <c r="D1810" s="13" t="s">
        <v>206</v>
      </c>
      <c r="E1810" s="13" t="s">
        <v>3929</v>
      </c>
      <c r="F1810" s="13">
        <v>108666</v>
      </c>
      <c r="G1810" s="13" t="s">
        <v>4747</v>
      </c>
      <c r="H1810" s="13" t="s">
        <v>6</v>
      </c>
      <c r="I1810" s="13" t="s">
        <v>2190</v>
      </c>
      <c r="J1810" s="13" t="s">
        <v>2706</v>
      </c>
      <c r="K1810" s="13" t="s">
        <v>2706</v>
      </c>
      <c r="L1810" s="13" t="s">
        <v>2738</v>
      </c>
      <c r="M1810" s="13" t="s">
        <v>3952</v>
      </c>
      <c r="N1810" s="34">
        <v>0</v>
      </c>
      <c r="O1810" s="34">
        <v>0</v>
      </c>
      <c r="P1810" s="34">
        <v>0</v>
      </c>
      <c r="Q1810" s="34">
        <v>0</v>
      </c>
      <c r="R1810" s="34">
        <v>0</v>
      </c>
      <c r="S1810" s="34">
        <v>39</v>
      </c>
    </row>
    <row r="1811" spans="1:19" ht="14.25">
      <c r="A1811" s="23">
        <v>2020</v>
      </c>
      <c r="B1811" s="13" t="s">
        <v>514</v>
      </c>
      <c r="C1811" s="13" t="s">
        <v>185</v>
      </c>
      <c r="D1811" s="13" t="s">
        <v>206</v>
      </c>
      <c r="E1811" s="13" t="s">
        <v>193</v>
      </c>
      <c r="F1811" s="13">
        <v>103307</v>
      </c>
      <c r="G1811" s="13" t="s">
        <v>4747</v>
      </c>
      <c r="H1811" s="13" t="s">
        <v>6</v>
      </c>
      <c r="I1811" s="13" t="s">
        <v>2190</v>
      </c>
      <c r="J1811" s="13" t="s">
        <v>2706</v>
      </c>
      <c r="K1811" s="13" t="s">
        <v>2706</v>
      </c>
      <c r="L1811" s="13" t="s">
        <v>2738</v>
      </c>
      <c r="M1811" s="13" t="s">
        <v>3148</v>
      </c>
      <c r="N1811" s="34">
        <v>0</v>
      </c>
      <c r="O1811" s="34">
        <v>0</v>
      </c>
      <c r="P1811" s="34">
        <v>0</v>
      </c>
      <c r="Q1811" s="34">
        <v>0</v>
      </c>
      <c r="R1811" s="34">
        <v>0</v>
      </c>
      <c r="S1811" s="34">
        <v>45</v>
      </c>
    </row>
    <row r="1812" spans="1:19" ht="14.25">
      <c r="A1812" s="23">
        <v>2020</v>
      </c>
      <c r="B1812" s="13" t="s">
        <v>514</v>
      </c>
      <c r="C1812" s="13" t="s">
        <v>185</v>
      </c>
      <c r="D1812" s="13" t="s">
        <v>206</v>
      </c>
      <c r="E1812" s="13" t="s">
        <v>69</v>
      </c>
      <c r="F1812" s="13">
        <v>107944</v>
      </c>
      <c r="G1812" s="13" t="s">
        <v>4747</v>
      </c>
      <c r="H1812" s="13" t="s">
        <v>6</v>
      </c>
      <c r="I1812" s="13" t="s">
        <v>2190</v>
      </c>
      <c r="J1812" s="13" t="s">
        <v>2706</v>
      </c>
      <c r="K1812" s="13" t="s">
        <v>2706</v>
      </c>
      <c r="L1812" s="13" t="s">
        <v>2738</v>
      </c>
      <c r="M1812" s="13" t="s">
        <v>3954</v>
      </c>
      <c r="N1812" s="34">
        <v>0</v>
      </c>
      <c r="O1812" s="34">
        <v>0</v>
      </c>
      <c r="P1812" s="34">
        <v>0</v>
      </c>
      <c r="Q1812" s="34">
        <v>0</v>
      </c>
      <c r="R1812" s="34">
        <v>0</v>
      </c>
      <c r="S1812" s="34">
        <v>48</v>
      </c>
    </row>
    <row r="1813" spans="1:19" ht="14.25">
      <c r="A1813" s="23">
        <v>2020</v>
      </c>
      <c r="B1813" s="13" t="s">
        <v>514</v>
      </c>
      <c r="C1813" s="13" t="s">
        <v>185</v>
      </c>
      <c r="D1813" s="13" t="s">
        <v>206</v>
      </c>
      <c r="E1813" s="13" t="s">
        <v>2729</v>
      </c>
      <c r="F1813" s="13">
        <v>108348</v>
      </c>
      <c r="G1813" s="13" t="s">
        <v>4747</v>
      </c>
      <c r="H1813" s="13" t="s">
        <v>6</v>
      </c>
      <c r="I1813" s="13" t="s">
        <v>2190</v>
      </c>
      <c r="J1813" s="13" t="s">
        <v>2706</v>
      </c>
      <c r="K1813" s="13" t="s">
        <v>2706</v>
      </c>
      <c r="L1813" s="13" t="s">
        <v>2738</v>
      </c>
      <c r="M1813" s="13" t="s">
        <v>3955</v>
      </c>
      <c r="N1813" s="34">
        <v>0</v>
      </c>
      <c r="O1813" s="34">
        <v>0</v>
      </c>
      <c r="P1813" s="34">
        <v>0</v>
      </c>
      <c r="Q1813" s="34">
        <v>0</v>
      </c>
      <c r="R1813" s="34">
        <v>0</v>
      </c>
      <c r="S1813" s="34">
        <v>44</v>
      </c>
    </row>
    <row r="1814" spans="1:19" ht="14.25">
      <c r="A1814" s="23">
        <v>2020</v>
      </c>
      <c r="B1814" s="13" t="s">
        <v>514</v>
      </c>
      <c r="C1814" s="13" t="s">
        <v>185</v>
      </c>
      <c r="D1814" s="13" t="s">
        <v>6702</v>
      </c>
      <c r="E1814" s="13" t="s">
        <v>559</v>
      </c>
      <c r="F1814" s="13">
        <v>90368</v>
      </c>
      <c r="G1814" s="13" t="s">
        <v>4747</v>
      </c>
      <c r="H1814" s="13" t="s">
        <v>6</v>
      </c>
      <c r="I1814" s="13" t="s">
        <v>2931</v>
      </c>
      <c r="J1814" s="13" t="s">
        <v>2706</v>
      </c>
      <c r="K1814" s="13" t="s">
        <v>2706</v>
      </c>
      <c r="L1814" s="13" t="s">
        <v>2738</v>
      </c>
      <c r="M1814" s="13" t="s">
        <v>3132</v>
      </c>
      <c r="N1814" s="34">
        <v>113</v>
      </c>
      <c r="O1814" s="34">
        <v>27</v>
      </c>
      <c r="P1814" s="34">
        <v>9</v>
      </c>
      <c r="Q1814" s="34">
        <v>36</v>
      </c>
      <c r="R1814" s="34">
        <v>13</v>
      </c>
      <c r="S1814" s="34">
        <v>0</v>
      </c>
    </row>
    <row r="1815" spans="1:19" ht="14.25">
      <c r="A1815" s="23">
        <v>2020</v>
      </c>
      <c r="B1815" s="13" t="s">
        <v>514</v>
      </c>
      <c r="C1815" s="13" t="s">
        <v>185</v>
      </c>
      <c r="D1815" s="13" t="s">
        <v>6702</v>
      </c>
      <c r="E1815" s="13" t="s">
        <v>1455</v>
      </c>
      <c r="F1815" s="13">
        <v>53475</v>
      </c>
      <c r="G1815" s="13" t="s">
        <v>4747</v>
      </c>
      <c r="H1815" s="13" t="s">
        <v>6</v>
      </c>
      <c r="I1815" s="13" t="s">
        <v>2931</v>
      </c>
      <c r="J1815" s="13" t="s">
        <v>2706</v>
      </c>
      <c r="K1815" s="13" t="s">
        <v>2706</v>
      </c>
      <c r="L1815" s="13" t="s">
        <v>2738</v>
      </c>
      <c r="M1815" s="13" t="s">
        <v>5658</v>
      </c>
      <c r="N1815" s="34">
        <v>101</v>
      </c>
      <c r="O1815" s="34">
        <v>21</v>
      </c>
      <c r="P1815" s="34">
        <v>12</v>
      </c>
      <c r="Q1815" s="34">
        <v>33</v>
      </c>
      <c r="R1815" s="34">
        <v>10</v>
      </c>
      <c r="S1815" s="34">
        <v>0</v>
      </c>
    </row>
    <row r="1816" spans="1:19" ht="14.25">
      <c r="A1816" s="23">
        <v>2020</v>
      </c>
      <c r="B1816" s="13" t="s">
        <v>514</v>
      </c>
      <c r="C1816" s="13" t="s">
        <v>185</v>
      </c>
      <c r="D1816" s="13" t="s">
        <v>6702</v>
      </c>
      <c r="E1816" s="13" t="s">
        <v>1458</v>
      </c>
      <c r="F1816" s="13">
        <v>11648</v>
      </c>
      <c r="G1816" s="13" t="s">
        <v>4747</v>
      </c>
      <c r="H1816" s="13" t="s">
        <v>6</v>
      </c>
      <c r="I1816" s="13" t="s">
        <v>2394</v>
      </c>
      <c r="J1816" s="13" t="s">
        <v>3901</v>
      </c>
      <c r="K1816" s="13">
        <v>6</v>
      </c>
      <c r="L1816" s="13" t="s">
        <v>2738</v>
      </c>
      <c r="M1816" s="13" t="s">
        <v>4918</v>
      </c>
      <c r="N1816" s="34">
        <v>112</v>
      </c>
      <c r="O1816" s="34">
        <v>19</v>
      </c>
      <c r="P1816" s="34">
        <v>19</v>
      </c>
      <c r="Q1816" s="34">
        <v>38</v>
      </c>
      <c r="R1816" s="34">
        <v>12</v>
      </c>
      <c r="S1816" s="34">
        <v>0</v>
      </c>
    </row>
    <row r="1817" spans="1:19" ht="14.25">
      <c r="A1817" s="23">
        <v>2020</v>
      </c>
      <c r="B1817" s="13" t="s">
        <v>514</v>
      </c>
      <c r="C1817" s="13" t="s">
        <v>185</v>
      </c>
      <c r="D1817" s="13" t="s">
        <v>6702</v>
      </c>
      <c r="E1817" s="13" t="s">
        <v>1485</v>
      </c>
      <c r="F1817" s="13">
        <v>15808</v>
      </c>
      <c r="G1817" s="13" t="s">
        <v>4747</v>
      </c>
      <c r="H1817" s="13" t="s">
        <v>6</v>
      </c>
      <c r="I1817" s="13" t="s">
        <v>2394</v>
      </c>
      <c r="J1817" s="13" t="s">
        <v>4919</v>
      </c>
      <c r="K1817" s="13">
        <v>6</v>
      </c>
      <c r="L1817" s="13" t="s">
        <v>2738</v>
      </c>
      <c r="M1817" s="13" t="s">
        <v>4919</v>
      </c>
      <c r="N1817" s="34">
        <v>122</v>
      </c>
      <c r="O1817" s="34">
        <v>0</v>
      </c>
      <c r="P1817" s="34">
        <v>15</v>
      </c>
      <c r="Q1817" s="34">
        <v>15</v>
      </c>
      <c r="R1817" s="34">
        <v>15</v>
      </c>
      <c r="S1817" s="34">
        <v>0</v>
      </c>
    </row>
    <row r="1818" spans="1:19" ht="14.25">
      <c r="A1818" s="23">
        <v>2020</v>
      </c>
      <c r="B1818" s="13" t="s">
        <v>514</v>
      </c>
      <c r="C1818" s="13" t="s">
        <v>185</v>
      </c>
      <c r="D1818" s="13" t="s">
        <v>6702</v>
      </c>
      <c r="E1818" s="13" t="s">
        <v>1461</v>
      </c>
      <c r="F1818" s="13">
        <v>10213</v>
      </c>
      <c r="G1818" s="13" t="s">
        <v>4747</v>
      </c>
      <c r="H1818" s="13" t="s">
        <v>6</v>
      </c>
      <c r="I1818" s="13" t="s">
        <v>2394</v>
      </c>
      <c r="J1818" s="13" t="s">
        <v>2712</v>
      </c>
      <c r="K1818" s="13">
        <v>6</v>
      </c>
      <c r="L1818" s="13" t="s">
        <v>2738</v>
      </c>
      <c r="M1818" s="13" t="s">
        <v>3942</v>
      </c>
      <c r="N1818" s="34">
        <v>138</v>
      </c>
      <c r="O1818" s="34">
        <v>18</v>
      </c>
      <c r="P1818" s="34">
        <v>18</v>
      </c>
      <c r="Q1818" s="34">
        <v>36</v>
      </c>
      <c r="R1818" s="34">
        <v>18</v>
      </c>
      <c r="S1818" s="34">
        <v>0</v>
      </c>
    </row>
    <row r="1819" spans="1:19" ht="14.25">
      <c r="A1819" s="23">
        <v>2020</v>
      </c>
      <c r="B1819" s="13" t="s">
        <v>514</v>
      </c>
      <c r="C1819" s="13" t="s">
        <v>185</v>
      </c>
      <c r="D1819" s="13" t="s">
        <v>6702</v>
      </c>
      <c r="E1819" s="13" t="s">
        <v>1488</v>
      </c>
      <c r="F1819" s="13">
        <v>53296</v>
      </c>
      <c r="G1819" s="13" t="s">
        <v>4747</v>
      </c>
      <c r="H1819" s="13" t="s">
        <v>6</v>
      </c>
      <c r="I1819" s="13" t="s">
        <v>2394</v>
      </c>
      <c r="J1819" s="13" t="s">
        <v>3902</v>
      </c>
      <c r="K1819" s="13">
        <v>4</v>
      </c>
      <c r="L1819" s="13" t="s">
        <v>2738</v>
      </c>
      <c r="M1819" s="13" t="s">
        <v>3943</v>
      </c>
      <c r="N1819" s="34">
        <v>100</v>
      </c>
      <c r="O1819" s="34">
        <v>24</v>
      </c>
      <c r="P1819" s="34">
        <v>12</v>
      </c>
      <c r="Q1819" s="34">
        <v>36</v>
      </c>
      <c r="R1819" s="34">
        <v>8</v>
      </c>
      <c r="S1819" s="34">
        <v>0</v>
      </c>
    </row>
    <row r="1820" spans="1:19" ht="14.25">
      <c r="A1820" s="23">
        <v>2020</v>
      </c>
      <c r="B1820" s="13" t="s">
        <v>514</v>
      </c>
      <c r="C1820" s="13" t="s">
        <v>185</v>
      </c>
      <c r="D1820" s="13" t="s">
        <v>6702</v>
      </c>
      <c r="E1820" s="13" t="s">
        <v>1468</v>
      </c>
      <c r="F1820" s="13">
        <v>54163</v>
      </c>
      <c r="G1820" s="13" t="s">
        <v>4747</v>
      </c>
      <c r="H1820" s="13" t="s">
        <v>6</v>
      </c>
      <c r="I1820" s="13" t="s">
        <v>2931</v>
      </c>
      <c r="J1820" s="13" t="s">
        <v>2706</v>
      </c>
      <c r="K1820" s="13" t="s">
        <v>2706</v>
      </c>
      <c r="L1820" s="13" t="s">
        <v>2738</v>
      </c>
      <c r="M1820" s="13" t="s">
        <v>3137</v>
      </c>
      <c r="N1820" s="34">
        <v>118</v>
      </c>
      <c r="O1820" s="34">
        <v>0</v>
      </c>
      <c r="P1820" s="34">
        <v>15</v>
      </c>
      <c r="Q1820" s="34">
        <v>15</v>
      </c>
      <c r="R1820" s="34">
        <v>15</v>
      </c>
      <c r="S1820" s="34">
        <v>0</v>
      </c>
    </row>
    <row r="1821" spans="1:19" ht="14.25">
      <c r="A1821" s="23">
        <v>2020</v>
      </c>
      <c r="B1821" s="13" t="s">
        <v>514</v>
      </c>
      <c r="C1821" s="13" t="s">
        <v>185</v>
      </c>
      <c r="D1821" s="13" t="s">
        <v>6702</v>
      </c>
      <c r="E1821" s="13" t="s">
        <v>3926</v>
      </c>
      <c r="F1821" s="13">
        <v>108766</v>
      </c>
      <c r="G1821" s="13" t="s">
        <v>4747</v>
      </c>
      <c r="H1821" s="13" t="s">
        <v>6</v>
      </c>
      <c r="I1821" s="13" t="s">
        <v>2190</v>
      </c>
      <c r="J1821" s="13" t="s">
        <v>2706</v>
      </c>
      <c r="K1821" s="13" t="s">
        <v>2706</v>
      </c>
      <c r="L1821" s="13" t="s">
        <v>2738</v>
      </c>
      <c r="M1821" s="13" t="s">
        <v>3945</v>
      </c>
      <c r="N1821" s="34">
        <v>118</v>
      </c>
      <c r="O1821" s="34">
        <v>0</v>
      </c>
      <c r="P1821" s="34">
        <v>14</v>
      </c>
      <c r="Q1821" s="34">
        <v>14</v>
      </c>
      <c r="R1821" s="34">
        <v>12</v>
      </c>
      <c r="S1821" s="34">
        <v>0</v>
      </c>
    </row>
    <row r="1822" spans="1:19" ht="14.25">
      <c r="A1822" s="23">
        <v>2020</v>
      </c>
      <c r="B1822" s="13" t="s">
        <v>514</v>
      </c>
      <c r="C1822" s="13" t="s">
        <v>185</v>
      </c>
      <c r="D1822" s="13" t="s">
        <v>6702</v>
      </c>
      <c r="E1822" s="13" t="s">
        <v>584</v>
      </c>
      <c r="F1822" s="13">
        <v>1039</v>
      </c>
      <c r="G1822" s="13" t="s">
        <v>4747</v>
      </c>
      <c r="H1822" s="13" t="s">
        <v>6</v>
      </c>
      <c r="I1822" s="13" t="s">
        <v>2394</v>
      </c>
      <c r="J1822" s="13" t="s">
        <v>2710</v>
      </c>
      <c r="K1822" s="13">
        <v>6</v>
      </c>
      <c r="L1822" s="13" t="s">
        <v>2738</v>
      </c>
      <c r="M1822" s="13" t="s">
        <v>3944</v>
      </c>
      <c r="N1822" s="34">
        <v>123</v>
      </c>
      <c r="O1822" s="34">
        <v>18</v>
      </c>
      <c r="P1822" s="34">
        <v>15</v>
      </c>
      <c r="Q1822" s="34">
        <v>33</v>
      </c>
      <c r="R1822" s="34">
        <v>15</v>
      </c>
      <c r="S1822" s="34">
        <v>0</v>
      </c>
    </row>
    <row r="1823" spans="1:19" ht="14.25">
      <c r="A1823" s="23">
        <v>2020</v>
      </c>
      <c r="B1823" s="13" t="s">
        <v>514</v>
      </c>
      <c r="C1823" s="13" t="s">
        <v>3925</v>
      </c>
      <c r="D1823" s="13" t="s">
        <v>207</v>
      </c>
      <c r="E1823" s="13" t="s">
        <v>3903</v>
      </c>
      <c r="F1823" s="13">
        <v>108689</v>
      </c>
      <c r="G1823" s="13" t="s">
        <v>4747</v>
      </c>
      <c r="H1823" s="13" t="s">
        <v>6</v>
      </c>
      <c r="I1823" s="13" t="s">
        <v>2190</v>
      </c>
      <c r="J1823" s="13" t="s">
        <v>2706</v>
      </c>
      <c r="K1823" s="13" t="s">
        <v>2706</v>
      </c>
      <c r="L1823" s="13" t="s">
        <v>2738</v>
      </c>
      <c r="M1823" s="13" t="s">
        <v>5659</v>
      </c>
      <c r="N1823" s="34">
        <v>0</v>
      </c>
      <c r="O1823" s="34">
        <v>0</v>
      </c>
      <c r="P1823" s="34">
        <v>0</v>
      </c>
      <c r="Q1823" s="34">
        <v>0</v>
      </c>
      <c r="R1823" s="34">
        <v>0</v>
      </c>
      <c r="S1823" s="34">
        <v>112</v>
      </c>
    </row>
    <row r="1824" spans="1:19" ht="14.25">
      <c r="A1824" s="23">
        <v>2020</v>
      </c>
      <c r="B1824" s="13" t="s">
        <v>514</v>
      </c>
      <c r="C1824" s="13" t="s">
        <v>3925</v>
      </c>
      <c r="D1824" s="13" t="s">
        <v>205</v>
      </c>
      <c r="E1824" s="13" t="s">
        <v>108</v>
      </c>
      <c r="F1824" s="13">
        <v>16878</v>
      </c>
      <c r="G1824" s="13" t="s">
        <v>4747</v>
      </c>
      <c r="H1824" s="13" t="s">
        <v>6</v>
      </c>
      <c r="I1824" s="13" t="s">
        <v>2190</v>
      </c>
      <c r="J1824" s="13" t="s">
        <v>2706</v>
      </c>
      <c r="K1824" s="13" t="s">
        <v>2706</v>
      </c>
      <c r="L1824" s="13" t="s">
        <v>2738</v>
      </c>
      <c r="M1824" s="13" t="s">
        <v>3964</v>
      </c>
      <c r="N1824" s="34">
        <v>0</v>
      </c>
      <c r="O1824" s="34">
        <v>0</v>
      </c>
      <c r="P1824" s="34">
        <v>0</v>
      </c>
      <c r="Q1824" s="34">
        <v>0</v>
      </c>
      <c r="R1824" s="34">
        <v>0</v>
      </c>
      <c r="S1824" s="34">
        <v>30</v>
      </c>
    </row>
    <row r="1825" spans="1:19" ht="14.25">
      <c r="A1825" s="23">
        <v>2020</v>
      </c>
      <c r="B1825" s="13" t="s">
        <v>514</v>
      </c>
      <c r="C1825" s="13" t="s">
        <v>3925</v>
      </c>
      <c r="D1825" s="13" t="s">
        <v>205</v>
      </c>
      <c r="E1825" s="13" t="s">
        <v>1881</v>
      </c>
      <c r="F1825" s="13">
        <v>105459</v>
      </c>
      <c r="G1825" s="13" t="s">
        <v>4747</v>
      </c>
      <c r="H1825" s="13" t="s">
        <v>6</v>
      </c>
      <c r="I1825" s="13" t="s">
        <v>2190</v>
      </c>
      <c r="J1825" s="13" t="s">
        <v>2706</v>
      </c>
      <c r="K1825" s="13" t="s">
        <v>2706</v>
      </c>
      <c r="L1825" s="13" t="s">
        <v>2738</v>
      </c>
      <c r="M1825" s="13" t="s">
        <v>4920</v>
      </c>
      <c r="N1825" s="34">
        <v>0</v>
      </c>
      <c r="O1825" s="34">
        <v>0</v>
      </c>
      <c r="P1825" s="34">
        <v>0</v>
      </c>
      <c r="Q1825" s="34">
        <v>0</v>
      </c>
      <c r="R1825" s="34">
        <v>0</v>
      </c>
      <c r="S1825" s="34">
        <v>24</v>
      </c>
    </row>
    <row r="1826" spans="1:19" ht="14.25">
      <c r="A1826" s="23">
        <v>2020</v>
      </c>
      <c r="B1826" s="13" t="s">
        <v>514</v>
      </c>
      <c r="C1826" s="13" t="s">
        <v>3925</v>
      </c>
      <c r="D1826" s="13" t="s">
        <v>205</v>
      </c>
      <c r="E1826" s="13" t="s">
        <v>3172</v>
      </c>
      <c r="F1826" s="13">
        <v>107496</v>
      </c>
      <c r="G1826" s="13" t="s">
        <v>4747</v>
      </c>
      <c r="H1826" s="13" t="s">
        <v>6</v>
      </c>
      <c r="I1826" s="13" t="s">
        <v>2190</v>
      </c>
      <c r="J1826" s="13" t="s">
        <v>2706</v>
      </c>
      <c r="K1826" s="13" t="s">
        <v>2706</v>
      </c>
      <c r="L1826" s="13" t="s">
        <v>2738</v>
      </c>
      <c r="M1826" s="13" t="s">
        <v>3966</v>
      </c>
      <c r="N1826" s="34">
        <v>0</v>
      </c>
      <c r="O1826" s="34">
        <v>0</v>
      </c>
      <c r="P1826" s="34">
        <v>0</v>
      </c>
      <c r="Q1826" s="34">
        <v>0</v>
      </c>
      <c r="R1826" s="34">
        <v>0</v>
      </c>
      <c r="S1826" s="34">
        <v>26</v>
      </c>
    </row>
    <row r="1827" spans="1:19" ht="14.25">
      <c r="A1827" s="23">
        <v>2020</v>
      </c>
      <c r="B1827" s="13" t="s">
        <v>514</v>
      </c>
      <c r="C1827" s="13" t="s">
        <v>3925</v>
      </c>
      <c r="D1827" s="13" t="s">
        <v>205</v>
      </c>
      <c r="E1827" s="13" t="s">
        <v>110</v>
      </c>
      <c r="F1827" s="13">
        <v>1047</v>
      </c>
      <c r="G1827" s="13" t="s">
        <v>4747</v>
      </c>
      <c r="H1827" s="13" t="s">
        <v>6</v>
      </c>
      <c r="I1827" s="13" t="s">
        <v>2190</v>
      </c>
      <c r="J1827" s="13" t="s">
        <v>2706</v>
      </c>
      <c r="K1827" s="13" t="s">
        <v>2706</v>
      </c>
      <c r="L1827" s="13" t="s">
        <v>2738</v>
      </c>
      <c r="M1827" s="13" t="s">
        <v>3967</v>
      </c>
      <c r="N1827" s="34">
        <v>0</v>
      </c>
      <c r="O1827" s="34">
        <v>0</v>
      </c>
      <c r="P1827" s="34">
        <v>0</v>
      </c>
      <c r="Q1827" s="34">
        <v>0</v>
      </c>
      <c r="R1827" s="34">
        <v>0</v>
      </c>
      <c r="S1827" s="34">
        <v>30</v>
      </c>
    </row>
    <row r="1828" spans="1:19" ht="14.25">
      <c r="A1828" s="23">
        <v>2020</v>
      </c>
      <c r="B1828" s="13" t="s">
        <v>514</v>
      </c>
      <c r="C1828" s="13" t="s">
        <v>3925</v>
      </c>
      <c r="D1828" s="13" t="s">
        <v>206</v>
      </c>
      <c r="E1828" s="13" t="s">
        <v>198</v>
      </c>
      <c r="F1828" s="13">
        <v>52282</v>
      </c>
      <c r="G1828" s="13" t="s">
        <v>4747</v>
      </c>
      <c r="H1828" s="13" t="s">
        <v>6</v>
      </c>
      <c r="I1828" s="13" t="s">
        <v>2394</v>
      </c>
      <c r="J1828" s="13" t="s">
        <v>5511</v>
      </c>
      <c r="K1828" s="13">
        <v>6</v>
      </c>
      <c r="L1828" s="13" t="s">
        <v>2738</v>
      </c>
      <c r="M1828" s="13" t="s">
        <v>3968</v>
      </c>
      <c r="N1828" s="34">
        <v>0</v>
      </c>
      <c r="O1828" s="34">
        <v>0</v>
      </c>
      <c r="P1828" s="34">
        <v>0</v>
      </c>
      <c r="Q1828" s="34">
        <v>0</v>
      </c>
      <c r="R1828" s="34">
        <v>0</v>
      </c>
      <c r="S1828" s="34">
        <v>44</v>
      </c>
    </row>
    <row r="1829" spans="1:19" ht="14.25">
      <c r="A1829" s="23">
        <v>2020</v>
      </c>
      <c r="B1829" s="13" t="s">
        <v>514</v>
      </c>
      <c r="C1829" s="13" t="s">
        <v>3925</v>
      </c>
      <c r="D1829" s="13" t="s">
        <v>206</v>
      </c>
      <c r="E1829" s="13" t="s">
        <v>115</v>
      </c>
      <c r="F1829" s="13">
        <v>103306</v>
      </c>
      <c r="G1829" s="13" t="s">
        <v>4747</v>
      </c>
      <c r="H1829" s="13" t="s">
        <v>6</v>
      </c>
      <c r="I1829" s="13" t="s">
        <v>2190</v>
      </c>
      <c r="J1829" s="13" t="s">
        <v>2706</v>
      </c>
      <c r="K1829" s="13" t="s">
        <v>2706</v>
      </c>
      <c r="L1829" s="13" t="s">
        <v>2738</v>
      </c>
      <c r="M1829" s="13" t="s">
        <v>3161</v>
      </c>
      <c r="N1829" s="34">
        <v>0</v>
      </c>
      <c r="O1829" s="34">
        <v>0</v>
      </c>
      <c r="P1829" s="34">
        <v>0</v>
      </c>
      <c r="Q1829" s="34">
        <v>0</v>
      </c>
      <c r="R1829" s="34">
        <v>0</v>
      </c>
      <c r="S1829" s="34">
        <v>44</v>
      </c>
    </row>
    <row r="1830" spans="1:19" ht="14.25">
      <c r="A1830" s="23">
        <v>2020</v>
      </c>
      <c r="B1830" s="13" t="s">
        <v>514</v>
      </c>
      <c r="C1830" s="13" t="s">
        <v>3925</v>
      </c>
      <c r="D1830" s="13" t="s">
        <v>206</v>
      </c>
      <c r="E1830" s="13" t="s">
        <v>1422</v>
      </c>
      <c r="F1830" s="13">
        <v>105373</v>
      </c>
      <c r="G1830" s="13" t="s">
        <v>4747</v>
      </c>
      <c r="H1830" s="13" t="s">
        <v>6</v>
      </c>
      <c r="I1830" s="13" t="s">
        <v>2190</v>
      </c>
      <c r="J1830" s="13" t="s">
        <v>2706</v>
      </c>
      <c r="K1830" s="13" t="s">
        <v>2706</v>
      </c>
      <c r="L1830" s="13" t="s">
        <v>2738</v>
      </c>
      <c r="M1830" s="13" t="s">
        <v>3162</v>
      </c>
      <c r="N1830" s="34">
        <v>0</v>
      </c>
      <c r="O1830" s="34">
        <v>0</v>
      </c>
      <c r="P1830" s="34">
        <v>0</v>
      </c>
      <c r="Q1830" s="34">
        <v>0</v>
      </c>
      <c r="R1830" s="34">
        <v>0</v>
      </c>
      <c r="S1830" s="34">
        <v>48</v>
      </c>
    </row>
    <row r="1831" spans="1:19" ht="14.25">
      <c r="A1831" s="23">
        <v>2020</v>
      </c>
      <c r="B1831" s="13" t="s">
        <v>514</v>
      </c>
      <c r="C1831" s="13" t="s">
        <v>3925</v>
      </c>
      <c r="D1831" s="13" t="s">
        <v>6702</v>
      </c>
      <c r="E1831" s="13" t="s">
        <v>1457</v>
      </c>
      <c r="F1831" s="13">
        <v>54562</v>
      </c>
      <c r="G1831" s="13" t="s">
        <v>4747</v>
      </c>
      <c r="H1831" s="13" t="s">
        <v>6</v>
      </c>
      <c r="I1831" s="13" t="s">
        <v>2931</v>
      </c>
      <c r="J1831" s="13" t="s">
        <v>2706</v>
      </c>
      <c r="K1831" s="13" t="s">
        <v>2706</v>
      </c>
      <c r="L1831" s="13" t="s">
        <v>2738</v>
      </c>
      <c r="M1831" s="13" t="s">
        <v>5637</v>
      </c>
      <c r="N1831" s="34">
        <v>125</v>
      </c>
      <c r="O1831" s="34">
        <v>17</v>
      </c>
      <c r="P1831" s="34">
        <v>14</v>
      </c>
      <c r="Q1831" s="34">
        <v>31</v>
      </c>
      <c r="R1831" s="34">
        <v>14</v>
      </c>
      <c r="S1831" s="34">
        <v>0</v>
      </c>
    </row>
    <row r="1832" spans="1:19" ht="14.25">
      <c r="A1832" s="23">
        <v>2020</v>
      </c>
      <c r="B1832" s="13" t="s">
        <v>514</v>
      </c>
      <c r="C1832" s="13" t="s">
        <v>3925</v>
      </c>
      <c r="D1832" s="13" t="s">
        <v>6702</v>
      </c>
      <c r="E1832" s="13" t="s">
        <v>3931</v>
      </c>
      <c r="F1832" s="13">
        <v>108767</v>
      </c>
      <c r="G1832" s="13" t="s">
        <v>4747</v>
      </c>
      <c r="H1832" s="13" t="s">
        <v>6</v>
      </c>
      <c r="I1832" s="13" t="s">
        <v>2190</v>
      </c>
      <c r="J1832" s="13" t="s">
        <v>2706</v>
      </c>
      <c r="K1832" s="13" t="s">
        <v>2706</v>
      </c>
      <c r="L1832" s="13" t="s">
        <v>2738</v>
      </c>
      <c r="M1832" s="13" t="s">
        <v>3962</v>
      </c>
      <c r="N1832" s="34">
        <v>127</v>
      </c>
      <c r="O1832" s="34">
        <v>0</v>
      </c>
      <c r="P1832" s="34">
        <v>11</v>
      </c>
      <c r="Q1832" s="34">
        <v>11</v>
      </c>
      <c r="R1832" s="34">
        <v>11</v>
      </c>
      <c r="S1832" s="34">
        <v>0</v>
      </c>
    </row>
    <row r="1833" spans="1:19" ht="14.25">
      <c r="A1833" s="23">
        <v>2020</v>
      </c>
      <c r="B1833" s="13" t="s">
        <v>514</v>
      </c>
      <c r="C1833" s="13" t="s">
        <v>3925</v>
      </c>
      <c r="D1833" s="13" t="s">
        <v>6702</v>
      </c>
      <c r="E1833" s="13" t="s">
        <v>1486</v>
      </c>
      <c r="F1833" s="13">
        <v>8114</v>
      </c>
      <c r="G1833" s="13" t="s">
        <v>4747</v>
      </c>
      <c r="H1833" s="13" t="s">
        <v>6</v>
      </c>
      <c r="I1833" s="13" t="s">
        <v>2394</v>
      </c>
      <c r="J1833" s="13" t="s">
        <v>2713</v>
      </c>
      <c r="K1833" s="13">
        <v>6</v>
      </c>
      <c r="L1833" s="13" t="s">
        <v>2738</v>
      </c>
      <c r="M1833" s="13" t="s">
        <v>3957</v>
      </c>
      <c r="N1833" s="34">
        <v>133</v>
      </c>
      <c r="O1833" s="34">
        <v>18</v>
      </c>
      <c r="P1833" s="34">
        <v>12</v>
      </c>
      <c r="Q1833" s="34">
        <v>30</v>
      </c>
      <c r="R1833" s="34">
        <v>12</v>
      </c>
      <c r="S1833" s="34">
        <v>0</v>
      </c>
    </row>
    <row r="1834" spans="1:19" ht="14.25">
      <c r="A1834" s="23">
        <v>2020</v>
      </c>
      <c r="B1834" s="13" t="s">
        <v>514</v>
      </c>
      <c r="C1834" s="13" t="s">
        <v>3925</v>
      </c>
      <c r="D1834" s="13" t="s">
        <v>6702</v>
      </c>
      <c r="E1834" s="13" t="s">
        <v>1489</v>
      </c>
      <c r="F1834" s="13">
        <v>1042</v>
      </c>
      <c r="G1834" s="13" t="s">
        <v>4747</v>
      </c>
      <c r="H1834" s="13" t="s">
        <v>6</v>
      </c>
      <c r="I1834" s="13" t="s">
        <v>2394</v>
      </c>
      <c r="J1834" s="13" t="s">
        <v>5509</v>
      </c>
      <c r="K1834" s="13">
        <v>6</v>
      </c>
      <c r="L1834" s="13" t="s">
        <v>2738</v>
      </c>
      <c r="M1834" s="13" t="s">
        <v>3958</v>
      </c>
      <c r="N1834" s="34">
        <v>128</v>
      </c>
      <c r="O1834" s="34">
        <v>18</v>
      </c>
      <c r="P1834" s="34">
        <v>12</v>
      </c>
      <c r="Q1834" s="34">
        <v>30</v>
      </c>
      <c r="R1834" s="34">
        <v>12</v>
      </c>
      <c r="S1834" s="34">
        <v>0</v>
      </c>
    </row>
    <row r="1835" spans="1:19" ht="14.25">
      <c r="A1835" s="23">
        <v>2020</v>
      </c>
      <c r="B1835" s="13" t="s">
        <v>514</v>
      </c>
      <c r="C1835" s="13" t="s">
        <v>3925</v>
      </c>
      <c r="D1835" s="13" t="s">
        <v>6702</v>
      </c>
      <c r="E1835" s="13" t="s">
        <v>1471</v>
      </c>
      <c r="F1835" s="13">
        <v>1043</v>
      </c>
      <c r="G1835" s="13" t="s">
        <v>4747</v>
      </c>
      <c r="H1835" s="13" t="s">
        <v>6</v>
      </c>
      <c r="I1835" s="13" t="s">
        <v>2394</v>
      </c>
      <c r="J1835" s="13" t="s">
        <v>5510</v>
      </c>
      <c r="K1835" s="13">
        <v>8</v>
      </c>
      <c r="L1835" s="13" t="s">
        <v>2738</v>
      </c>
      <c r="M1835" s="13" t="s">
        <v>3959</v>
      </c>
      <c r="N1835" s="34">
        <v>128</v>
      </c>
      <c r="O1835" s="34">
        <v>15</v>
      </c>
      <c r="P1835" s="34">
        <v>15</v>
      </c>
      <c r="Q1835" s="34">
        <v>30</v>
      </c>
      <c r="R1835" s="34">
        <v>12</v>
      </c>
      <c r="S1835" s="34">
        <v>0</v>
      </c>
    </row>
    <row r="1836" spans="1:19" ht="14.25">
      <c r="A1836" s="23">
        <v>2020</v>
      </c>
      <c r="B1836" s="13" t="s">
        <v>514</v>
      </c>
      <c r="C1836" s="13" t="s">
        <v>3925</v>
      </c>
      <c r="D1836" s="13" t="s">
        <v>6702</v>
      </c>
      <c r="E1836" s="13" t="s">
        <v>1472</v>
      </c>
      <c r="F1836" s="13">
        <v>1044</v>
      </c>
      <c r="G1836" s="13" t="s">
        <v>4747</v>
      </c>
      <c r="H1836" s="13" t="s">
        <v>6</v>
      </c>
      <c r="I1836" s="13" t="s">
        <v>2394</v>
      </c>
      <c r="J1836" s="13" t="s">
        <v>2711</v>
      </c>
      <c r="K1836" s="13">
        <v>6</v>
      </c>
      <c r="L1836" s="13" t="s">
        <v>2738</v>
      </c>
      <c r="M1836" s="13" t="s">
        <v>3960</v>
      </c>
      <c r="N1836" s="34">
        <v>133</v>
      </c>
      <c r="O1836" s="34">
        <v>16</v>
      </c>
      <c r="P1836" s="34">
        <v>9</v>
      </c>
      <c r="Q1836" s="34">
        <v>25</v>
      </c>
      <c r="R1836" s="34">
        <v>12</v>
      </c>
      <c r="S1836" s="34">
        <v>0</v>
      </c>
    </row>
    <row r="1837" spans="1:19" ht="14.25">
      <c r="A1837" s="23">
        <v>2020</v>
      </c>
      <c r="B1837" s="13" t="s">
        <v>514</v>
      </c>
      <c r="C1837" s="13" t="s">
        <v>3925</v>
      </c>
      <c r="D1837" s="13" t="s">
        <v>6702</v>
      </c>
      <c r="E1837" s="13" t="s">
        <v>3872</v>
      </c>
      <c r="F1837" s="13">
        <v>106932</v>
      </c>
      <c r="G1837" s="13" t="s">
        <v>4747</v>
      </c>
      <c r="H1837" s="13" t="s">
        <v>6</v>
      </c>
      <c r="I1837" s="13" t="s">
        <v>2190</v>
      </c>
      <c r="J1837" s="13" t="s">
        <v>2706</v>
      </c>
      <c r="K1837" s="13" t="s">
        <v>2706</v>
      </c>
      <c r="L1837" s="13" t="s">
        <v>2738</v>
      </c>
      <c r="M1837" s="13" t="s">
        <v>4132</v>
      </c>
      <c r="N1837" s="34">
        <v>111</v>
      </c>
      <c r="O1837" s="34">
        <v>15</v>
      </c>
      <c r="P1837" s="34">
        <v>9</v>
      </c>
      <c r="Q1837" s="34">
        <v>24</v>
      </c>
      <c r="R1837" s="34">
        <v>13</v>
      </c>
      <c r="S1837" s="34">
        <v>0</v>
      </c>
    </row>
    <row r="1838" spans="1:19" ht="14.25">
      <c r="A1838" s="23">
        <v>2020</v>
      </c>
      <c r="B1838" s="13" t="s">
        <v>514</v>
      </c>
      <c r="C1838" s="13" t="s">
        <v>3925</v>
      </c>
      <c r="D1838" s="13" t="s">
        <v>6702</v>
      </c>
      <c r="E1838" s="13" t="s">
        <v>1487</v>
      </c>
      <c r="F1838" s="13">
        <v>53052</v>
      </c>
      <c r="G1838" s="13" t="s">
        <v>4747</v>
      </c>
      <c r="H1838" s="13" t="s">
        <v>6</v>
      </c>
      <c r="I1838" s="13" t="s">
        <v>2931</v>
      </c>
      <c r="J1838" s="13" t="s">
        <v>2706</v>
      </c>
      <c r="K1838" s="13" t="s">
        <v>2706</v>
      </c>
      <c r="L1838" s="13" t="s">
        <v>2738</v>
      </c>
      <c r="M1838" s="13" t="s">
        <v>3961</v>
      </c>
      <c r="N1838" s="34">
        <v>118</v>
      </c>
      <c r="O1838" s="34">
        <v>0</v>
      </c>
      <c r="P1838" s="34">
        <v>12</v>
      </c>
      <c r="Q1838" s="34">
        <v>12</v>
      </c>
      <c r="R1838" s="34">
        <v>14</v>
      </c>
      <c r="S1838" s="34">
        <v>0</v>
      </c>
    </row>
    <row r="1839" spans="1:19" ht="14.25">
      <c r="A1839" s="23">
        <v>2020</v>
      </c>
      <c r="B1839" s="13" t="s">
        <v>514</v>
      </c>
      <c r="C1839" s="13" t="s">
        <v>8102</v>
      </c>
      <c r="D1839" s="13" t="s">
        <v>206</v>
      </c>
      <c r="E1839" s="13" t="s">
        <v>2192</v>
      </c>
      <c r="F1839" s="13">
        <v>106458</v>
      </c>
      <c r="G1839" s="13" t="s">
        <v>4747</v>
      </c>
      <c r="H1839" s="13" t="s">
        <v>6</v>
      </c>
      <c r="I1839" s="13" t="s">
        <v>2190</v>
      </c>
      <c r="J1839" s="13" t="s">
        <v>2706</v>
      </c>
      <c r="K1839" s="13" t="s">
        <v>2706</v>
      </c>
      <c r="L1839" s="13" t="s">
        <v>2738</v>
      </c>
      <c r="M1839" s="13" t="s">
        <v>3163</v>
      </c>
      <c r="N1839" s="34">
        <v>0</v>
      </c>
      <c r="O1839" s="34">
        <v>0</v>
      </c>
      <c r="P1839" s="34">
        <v>0</v>
      </c>
      <c r="Q1839" s="34">
        <v>0</v>
      </c>
      <c r="R1839" s="34">
        <v>0</v>
      </c>
      <c r="S1839" s="34">
        <v>45</v>
      </c>
    </row>
    <row r="1840" spans="1:19" ht="14.25">
      <c r="A1840" s="23">
        <v>2021</v>
      </c>
      <c r="B1840" s="13" t="s">
        <v>1886</v>
      </c>
      <c r="C1840" s="13" t="s">
        <v>5</v>
      </c>
      <c r="D1840" s="13" t="s">
        <v>6702</v>
      </c>
      <c r="E1840" s="13" t="s">
        <v>559</v>
      </c>
      <c r="F1840" s="13" t="s">
        <v>5259</v>
      </c>
      <c r="G1840" s="13" t="s">
        <v>587</v>
      </c>
      <c r="H1840" s="13" t="s">
        <v>6</v>
      </c>
      <c r="I1840" s="13" t="s">
        <v>2394</v>
      </c>
      <c r="J1840" s="13" t="s">
        <v>2932</v>
      </c>
      <c r="K1840" s="13">
        <v>8</v>
      </c>
      <c r="L1840" s="13" t="s">
        <v>2738</v>
      </c>
      <c r="M1840" s="13" t="s">
        <v>6743</v>
      </c>
      <c r="N1840" s="34">
        <v>108</v>
      </c>
      <c r="O1840" s="34">
        <v>44</v>
      </c>
      <c r="P1840" s="34">
        <v>8</v>
      </c>
      <c r="Q1840" s="34">
        <v>52</v>
      </c>
      <c r="R1840" s="34">
        <v>16</v>
      </c>
      <c r="S1840" s="34">
        <v>0</v>
      </c>
    </row>
    <row r="1841" spans="1:19" ht="14.25">
      <c r="A1841" s="23">
        <v>2021</v>
      </c>
      <c r="B1841" s="13" t="s">
        <v>1886</v>
      </c>
      <c r="C1841" s="13" t="s">
        <v>5</v>
      </c>
      <c r="D1841" s="13" t="s">
        <v>6702</v>
      </c>
      <c r="E1841" s="13" t="s">
        <v>1462</v>
      </c>
      <c r="F1841" s="13" t="s">
        <v>5269</v>
      </c>
      <c r="G1841" s="13" t="s">
        <v>587</v>
      </c>
      <c r="H1841" s="13" t="s">
        <v>6</v>
      </c>
      <c r="I1841" s="13" t="s">
        <v>2394</v>
      </c>
      <c r="J1841" s="13" t="s">
        <v>2989</v>
      </c>
      <c r="K1841" s="13">
        <v>6</v>
      </c>
      <c r="L1841" s="13" t="s">
        <v>2738</v>
      </c>
      <c r="M1841" s="13" t="s">
        <v>5609</v>
      </c>
      <c r="N1841" s="34">
        <v>116</v>
      </c>
      <c r="O1841" s="34">
        <v>34</v>
      </c>
      <c r="P1841" s="34">
        <v>0</v>
      </c>
      <c r="Q1841" s="34">
        <v>34</v>
      </c>
      <c r="R1841" s="34">
        <v>16</v>
      </c>
      <c r="S1841" s="34">
        <v>0</v>
      </c>
    </row>
    <row r="1842" spans="1:19" ht="14.25">
      <c r="A1842" s="23">
        <v>2021</v>
      </c>
      <c r="B1842" s="13" t="s">
        <v>1886</v>
      </c>
      <c r="C1842" s="13" t="s">
        <v>5</v>
      </c>
      <c r="D1842" s="13" t="s">
        <v>205</v>
      </c>
      <c r="E1842" s="13" t="s">
        <v>7</v>
      </c>
      <c r="F1842" s="13" t="s">
        <v>5309</v>
      </c>
      <c r="G1842" s="13" t="s">
        <v>587</v>
      </c>
      <c r="H1842" s="13" t="s">
        <v>6</v>
      </c>
      <c r="I1842" s="13" t="s">
        <v>6731</v>
      </c>
      <c r="J1842" s="13" t="s">
        <v>2706</v>
      </c>
      <c r="K1842" s="13" t="s">
        <v>2706</v>
      </c>
      <c r="L1842" s="13" t="s">
        <v>2738</v>
      </c>
      <c r="M1842" s="13" t="s">
        <v>2885</v>
      </c>
      <c r="N1842" s="34">
        <v>0</v>
      </c>
      <c r="O1842" s="34">
        <v>0</v>
      </c>
      <c r="P1842" s="34">
        <v>0</v>
      </c>
      <c r="Q1842" s="34">
        <v>0</v>
      </c>
      <c r="R1842" s="34">
        <v>0</v>
      </c>
      <c r="S1842" s="34">
        <v>24</v>
      </c>
    </row>
    <row r="1843" spans="1:19" ht="14.25">
      <c r="A1843" s="23">
        <v>2021</v>
      </c>
      <c r="B1843" s="13" t="s">
        <v>1886</v>
      </c>
      <c r="C1843" s="13" t="s">
        <v>5</v>
      </c>
      <c r="D1843" s="13" t="s">
        <v>206</v>
      </c>
      <c r="E1843" s="13" t="s">
        <v>8</v>
      </c>
      <c r="F1843" s="13" t="s">
        <v>5393</v>
      </c>
      <c r="G1843" s="13" t="s">
        <v>587</v>
      </c>
      <c r="H1843" s="13" t="s">
        <v>6</v>
      </c>
      <c r="I1843" s="13" t="s">
        <v>6731</v>
      </c>
      <c r="J1843" s="13" t="s">
        <v>2706</v>
      </c>
      <c r="K1843" s="13" t="s">
        <v>2706</v>
      </c>
      <c r="L1843" s="13" t="s">
        <v>2738</v>
      </c>
      <c r="M1843" s="13" t="s">
        <v>6744</v>
      </c>
      <c r="N1843" s="34">
        <v>0</v>
      </c>
      <c r="O1843" s="34">
        <v>0</v>
      </c>
      <c r="P1843" s="34">
        <v>0</v>
      </c>
      <c r="Q1843" s="34">
        <v>0</v>
      </c>
      <c r="R1843" s="34">
        <v>0</v>
      </c>
      <c r="S1843" s="34">
        <v>48</v>
      </c>
    </row>
    <row r="1844" spans="1:19" ht="14.25">
      <c r="A1844" s="23">
        <v>2021</v>
      </c>
      <c r="B1844" s="13" t="s">
        <v>1886</v>
      </c>
      <c r="C1844" s="13" t="s">
        <v>5</v>
      </c>
      <c r="D1844" s="13" t="s">
        <v>206</v>
      </c>
      <c r="E1844" s="13" t="s">
        <v>3878</v>
      </c>
      <c r="F1844" s="13" t="s">
        <v>5422</v>
      </c>
      <c r="G1844" s="13" t="s">
        <v>587</v>
      </c>
      <c r="H1844" s="13" t="s">
        <v>6</v>
      </c>
      <c r="I1844" s="13" t="s">
        <v>6731</v>
      </c>
      <c r="J1844" s="13" t="s">
        <v>2706</v>
      </c>
      <c r="K1844" s="13" t="s">
        <v>2706</v>
      </c>
      <c r="L1844" s="13" t="s">
        <v>2738</v>
      </c>
      <c r="M1844" s="13" t="s">
        <v>5549</v>
      </c>
      <c r="N1844" s="34">
        <v>0</v>
      </c>
      <c r="O1844" s="34">
        <v>0</v>
      </c>
      <c r="P1844" s="34">
        <v>0</v>
      </c>
      <c r="Q1844" s="34">
        <v>0</v>
      </c>
      <c r="R1844" s="34">
        <v>0</v>
      </c>
      <c r="S1844" s="34">
        <v>48</v>
      </c>
    </row>
    <row r="1845" spans="1:19" ht="14.25">
      <c r="A1845" s="23">
        <v>2021</v>
      </c>
      <c r="B1845" s="13" t="s">
        <v>1886</v>
      </c>
      <c r="C1845" s="13" t="s">
        <v>5</v>
      </c>
      <c r="D1845" s="13" t="s">
        <v>206</v>
      </c>
      <c r="E1845" s="13" t="s">
        <v>9</v>
      </c>
      <c r="F1845" s="13" t="s">
        <v>5424</v>
      </c>
      <c r="G1845" s="13" t="s">
        <v>587</v>
      </c>
      <c r="H1845" s="13" t="s">
        <v>6</v>
      </c>
      <c r="I1845" s="13" t="s">
        <v>2931</v>
      </c>
      <c r="J1845" s="13" t="s">
        <v>2706</v>
      </c>
      <c r="K1845" s="13" t="s">
        <v>2706</v>
      </c>
      <c r="L1845" s="13" t="s">
        <v>2738</v>
      </c>
      <c r="M1845" s="13" t="s">
        <v>5643</v>
      </c>
      <c r="N1845" s="34">
        <v>0</v>
      </c>
      <c r="O1845" s="34">
        <v>0</v>
      </c>
      <c r="P1845" s="34">
        <v>0</v>
      </c>
      <c r="Q1845" s="34">
        <v>0</v>
      </c>
      <c r="R1845" s="34">
        <v>0</v>
      </c>
      <c r="S1845" s="34">
        <v>48</v>
      </c>
    </row>
    <row r="1846" spans="1:19" ht="14.25">
      <c r="A1846" s="23">
        <v>2021</v>
      </c>
      <c r="B1846" s="13" t="s">
        <v>1886</v>
      </c>
      <c r="C1846" s="13" t="s">
        <v>10</v>
      </c>
      <c r="D1846" s="13" t="s">
        <v>6702</v>
      </c>
      <c r="E1846" s="13" t="s">
        <v>1454</v>
      </c>
      <c r="F1846" s="13" t="s">
        <v>5260</v>
      </c>
      <c r="G1846" s="13" t="s">
        <v>587</v>
      </c>
      <c r="H1846" s="13" t="s">
        <v>6</v>
      </c>
      <c r="I1846" s="13" t="s">
        <v>2931</v>
      </c>
      <c r="J1846" s="13" t="s">
        <v>2706</v>
      </c>
      <c r="K1846" s="13" t="s">
        <v>2706</v>
      </c>
      <c r="L1846" s="13" t="s">
        <v>2738</v>
      </c>
      <c r="M1846" s="13" t="s">
        <v>5550</v>
      </c>
      <c r="N1846" s="34">
        <v>105</v>
      </c>
      <c r="O1846" s="34">
        <v>24</v>
      </c>
      <c r="P1846" s="34">
        <v>0</v>
      </c>
      <c r="Q1846" s="34">
        <v>24</v>
      </c>
      <c r="R1846" s="34">
        <v>24</v>
      </c>
      <c r="S1846" s="34">
        <v>0</v>
      </c>
    </row>
    <row r="1847" spans="1:19" ht="14.25">
      <c r="A1847" s="23">
        <v>2021</v>
      </c>
      <c r="B1847" s="13" t="s">
        <v>1886</v>
      </c>
      <c r="C1847" s="13" t="s">
        <v>10</v>
      </c>
      <c r="D1847" s="13" t="s">
        <v>6702</v>
      </c>
      <c r="E1847" s="13" t="s">
        <v>1455</v>
      </c>
      <c r="F1847" s="13" t="s">
        <v>5261</v>
      </c>
      <c r="G1847" s="13" t="s">
        <v>587</v>
      </c>
      <c r="H1847" s="13" t="s">
        <v>6</v>
      </c>
      <c r="I1847" s="13" t="s">
        <v>2394</v>
      </c>
      <c r="J1847" s="13" t="s">
        <v>2987</v>
      </c>
      <c r="K1847" s="13">
        <v>8</v>
      </c>
      <c r="L1847" s="13" t="s">
        <v>2738</v>
      </c>
      <c r="M1847" s="13" t="s">
        <v>2920</v>
      </c>
      <c r="N1847" s="34">
        <v>104</v>
      </c>
      <c r="O1847" s="34">
        <v>0</v>
      </c>
      <c r="P1847" s="34">
        <v>0</v>
      </c>
      <c r="Q1847" s="34">
        <v>0</v>
      </c>
      <c r="R1847" s="34">
        <v>22</v>
      </c>
      <c r="S1847" s="34">
        <v>0</v>
      </c>
    </row>
    <row r="1848" spans="1:19" ht="14.25">
      <c r="A1848" s="23">
        <v>2021</v>
      </c>
      <c r="B1848" s="13" t="s">
        <v>1886</v>
      </c>
      <c r="C1848" s="13" t="s">
        <v>10</v>
      </c>
      <c r="D1848" s="13" t="s">
        <v>6702</v>
      </c>
      <c r="E1848" s="13" t="s">
        <v>1467</v>
      </c>
      <c r="F1848" s="13" t="s">
        <v>5355</v>
      </c>
      <c r="G1848" s="13" t="s">
        <v>587</v>
      </c>
      <c r="H1848" s="13" t="s">
        <v>6</v>
      </c>
      <c r="I1848" s="13" t="s">
        <v>2394</v>
      </c>
      <c r="J1848" s="13" t="s">
        <v>5513</v>
      </c>
      <c r="K1848" s="13">
        <v>8</v>
      </c>
      <c r="L1848" s="13" t="s">
        <v>2738</v>
      </c>
      <c r="M1848" s="13" t="s">
        <v>5618</v>
      </c>
      <c r="N1848" s="34">
        <v>104</v>
      </c>
      <c r="O1848" s="34">
        <v>60</v>
      </c>
      <c r="P1848" s="34">
        <v>0</v>
      </c>
      <c r="Q1848" s="34">
        <v>60</v>
      </c>
      <c r="R1848" s="34">
        <v>14</v>
      </c>
      <c r="S1848" s="34">
        <v>0</v>
      </c>
    </row>
    <row r="1849" spans="1:19" ht="14.25">
      <c r="A1849" s="23">
        <v>2021</v>
      </c>
      <c r="B1849" s="13" t="s">
        <v>1886</v>
      </c>
      <c r="C1849" s="13" t="s">
        <v>10</v>
      </c>
      <c r="D1849" s="13" t="s">
        <v>206</v>
      </c>
      <c r="E1849" s="13" t="s">
        <v>12</v>
      </c>
      <c r="F1849" s="13" t="s">
        <v>5384</v>
      </c>
      <c r="G1849" s="13" t="s">
        <v>587</v>
      </c>
      <c r="H1849" s="13" t="s">
        <v>6</v>
      </c>
      <c r="I1849" s="13" t="s">
        <v>6731</v>
      </c>
      <c r="J1849" s="13" t="s">
        <v>2706</v>
      </c>
      <c r="K1849" s="13" t="s">
        <v>2706</v>
      </c>
      <c r="L1849" s="13" t="s">
        <v>2738</v>
      </c>
      <c r="M1849" s="13" t="s">
        <v>2838</v>
      </c>
      <c r="N1849" s="34">
        <v>0</v>
      </c>
      <c r="O1849" s="34">
        <v>0</v>
      </c>
      <c r="P1849" s="34">
        <v>0</v>
      </c>
      <c r="Q1849" s="34">
        <v>0</v>
      </c>
      <c r="R1849" s="34">
        <v>0</v>
      </c>
      <c r="S1849" s="34">
        <v>50</v>
      </c>
    </row>
    <row r="1850" spans="1:19" ht="14.25">
      <c r="A1850" s="23">
        <v>2021</v>
      </c>
      <c r="B1850" s="13" t="s">
        <v>1886</v>
      </c>
      <c r="C1850" s="13" t="s">
        <v>10</v>
      </c>
      <c r="D1850" s="13" t="s">
        <v>206</v>
      </c>
      <c r="E1850" s="13" t="s">
        <v>13</v>
      </c>
      <c r="F1850" s="13" t="s">
        <v>5420</v>
      </c>
      <c r="G1850" s="13" t="s">
        <v>587</v>
      </c>
      <c r="H1850" s="13" t="s">
        <v>6</v>
      </c>
      <c r="I1850" s="13" t="s">
        <v>6731</v>
      </c>
      <c r="J1850" s="13" t="s">
        <v>2706</v>
      </c>
      <c r="K1850" s="13" t="s">
        <v>2706</v>
      </c>
      <c r="L1850" s="13" t="s">
        <v>2738</v>
      </c>
      <c r="M1850" s="13" t="s">
        <v>2806</v>
      </c>
      <c r="N1850" s="34">
        <v>0</v>
      </c>
      <c r="O1850" s="34">
        <v>0</v>
      </c>
      <c r="P1850" s="34">
        <v>0</v>
      </c>
      <c r="Q1850" s="34">
        <v>0</v>
      </c>
      <c r="R1850" s="34">
        <v>0</v>
      </c>
      <c r="S1850" s="34">
        <v>48</v>
      </c>
    </row>
    <row r="1851" spans="1:19" ht="14.25">
      <c r="A1851" s="23">
        <v>2021</v>
      </c>
      <c r="B1851" s="13" t="s">
        <v>1886</v>
      </c>
      <c r="C1851" s="13" t="s">
        <v>14</v>
      </c>
      <c r="D1851" s="13" t="s">
        <v>6702</v>
      </c>
      <c r="E1851" s="13" t="s">
        <v>1456</v>
      </c>
      <c r="F1851" s="13" t="s">
        <v>5262</v>
      </c>
      <c r="G1851" s="13" t="s">
        <v>587</v>
      </c>
      <c r="H1851" s="13" t="s">
        <v>6</v>
      </c>
      <c r="I1851" s="13" t="s">
        <v>2394</v>
      </c>
      <c r="J1851" s="13" t="s">
        <v>2973</v>
      </c>
      <c r="K1851" s="13">
        <v>6</v>
      </c>
      <c r="L1851" s="13" t="s">
        <v>2738</v>
      </c>
      <c r="M1851" s="13" t="s">
        <v>2919</v>
      </c>
      <c r="N1851" s="34">
        <v>115</v>
      </c>
      <c r="O1851" s="34">
        <v>18</v>
      </c>
      <c r="P1851" s="34">
        <v>0</v>
      </c>
      <c r="Q1851" s="34">
        <v>18</v>
      </c>
      <c r="R1851" s="34">
        <v>11</v>
      </c>
      <c r="S1851" s="34">
        <v>0</v>
      </c>
    </row>
    <row r="1852" spans="1:19" ht="14.25">
      <c r="A1852" s="23">
        <v>2021</v>
      </c>
      <c r="B1852" s="13" t="s">
        <v>1886</v>
      </c>
      <c r="C1852" s="13" t="s">
        <v>14</v>
      </c>
      <c r="D1852" s="13" t="s">
        <v>6702</v>
      </c>
      <c r="E1852" s="13" t="s">
        <v>1457</v>
      </c>
      <c r="F1852" s="13" t="s">
        <v>5264</v>
      </c>
      <c r="G1852" s="13" t="s">
        <v>587</v>
      </c>
      <c r="H1852" s="13" t="s">
        <v>6</v>
      </c>
      <c r="I1852" s="13" t="s">
        <v>2394</v>
      </c>
      <c r="J1852" s="13" t="s">
        <v>2974</v>
      </c>
      <c r="K1852" s="13">
        <v>6</v>
      </c>
      <c r="L1852" s="13" t="s">
        <v>2738</v>
      </c>
      <c r="M1852" s="13" t="s">
        <v>6745</v>
      </c>
      <c r="N1852" s="34">
        <v>120</v>
      </c>
      <c r="O1852" s="34">
        <v>17</v>
      </c>
      <c r="P1852" s="34">
        <v>17</v>
      </c>
      <c r="Q1852" s="34">
        <v>34</v>
      </c>
      <c r="R1852" s="34">
        <v>17</v>
      </c>
      <c r="S1852" s="34">
        <v>0</v>
      </c>
    </row>
    <row r="1853" spans="1:19" ht="14.25">
      <c r="A1853" s="23">
        <v>2021</v>
      </c>
      <c r="B1853" s="13" t="s">
        <v>1886</v>
      </c>
      <c r="C1853" s="13" t="s">
        <v>14</v>
      </c>
      <c r="D1853" s="13" t="s">
        <v>6702</v>
      </c>
      <c r="E1853" s="13" t="s">
        <v>3875</v>
      </c>
      <c r="F1853" s="13" t="s">
        <v>5265</v>
      </c>
      <c r="G1853" s="13" t="s">
        <v>587</v>
      </c>
      <c r="H1853" s="13" t="s">
        <v>6</v>
      </c>
      <c r="I1853" s="13" t="s">
        <v>6731</v>
      </c>
      <c r="J1853" s="13" t="s">
        <v>2706</v>
      </c>
      <c r="K1853" s="13" t="s">
        <v>2706</v>
      </c>
      <c r="L1853" s="13" t="s">
        <v>2738</v>
      </c>
      <c r="M1853" s="13" t="s">
        <v>5555</v>
      </c>
      <c r="N1853" s="34">
        <v>104</v>
      </c>
      <c r="O1853" s="34">
        <v>9</v>
      </c>
      <c r="P1853" s="34">
        <v>9</v>
      </c>
      <c r="Q1853" s="34">
        <v>18</v>
      </c>
      <c r="R1853" s="34">
        <v>12</v>
      </c>
      <c r="S1853" s="34">
        <v>0</v>
      </c>
    </row>
    <row r="1854" spans="1:19" ht="14.25">
      <c r="A1854" s="23">
        <v>2021</v>
      </c>
      <c r="B1854" s="13" t="s">
        <v>1886</v>
      </c>
      <c r="C1854" s="13" t="s">
        <v>14</v>
      </c>
      <c r="D1854" s="13" t="s">
        <v>6702</v>
      </c>
      <c r="E1854" s="13" t="s">
        <v>1474</v>
      </c>
      <c r="F1854" s="13" t="s">
        <v>5432</v>
      </c>
      <c r="G1854" s="13" t="s">
        <v>587</v>
      </c>
      <c r="H1854" s="13" t="s">
        <v>6</v>
      </c>
      <c r="I1854" s="13" t="s">
        <v>2394</v>
      </c>
      <c r="J1854" s="13" t="s">
        <v>2992</v>
      </c>
      <c r="K1854" s="13">
        <v>6</v>
      </c>
      <c r="L1854" s="13" t="s">
        <v>2738</v>
      </c>
      <c r="M1854" s="13" t="s">
        <v>5628</v>
      </c>
      <c r="N1854" s="34">
        <v>102</v>
      </c>
      <c r="O1854" s="34">
        <v>0</v>
      </c>
      <c r="P1854" s="34">
        <v>0</v>
      </c>
      <c r="Q1854" s="34">
        <v>0</v>
      </c>
      <c r="R1854" s="34">
        <v>14</v>
      </c>
      <c r="S1854" s="34">
        <v>0</v>
      </c>
    </row>
    <row r="1855" spans="1:19" ht="14.25">
      <c r="A1855" s="23">
        <v>2021</v>
      </c>
      <c r="B1855" s="13" t="s">
        <v>1886</v>
      </c>
      <c r="C1855" s="13" t="s">
        <v>14</v>
      </c>
      <c r="D1855" s="13" t="s">
        <v>6702</v>
      </c>
      <c r="E1855" s="13" t="s">
        <v>1475</v>
      </c>
      <c r="F1855" s="13" t="s">
        <v>5434</v>
      </c>
      <c r="G1855" s="13" t="s">
        <v>587</v>
      </c>
      <c r="H1855" s="13" t="s">
        <v>6</v>
      </c>
      <c r="I1855" s="13" t="s">
        <v>2394</v>
      </c>
      <c r="J1855" s="13" t="s">
        <v>6732</v>
      </c>
      <c r="K1855" s="13">
        <v>6</v>
      </c>
      <c r="L1855" s="13" t="s">
        <v>2738</v>
      </c>
      <c r="M1855" s="13" t="s">
        <v>6746</v>
      </c>
      <c r="N1855" s="34">
        <v>94</v>
      </c>
      <c r="O1855" s="34">
        <v>28</v>
      </c>
      <c r="P1855" s="34">
        <v>0</v>
      </c>
      <c r="Q1855" s="34">
        <v>28</v>
      </c>
      <c r="R1855" s="34">
        <v>14</v>
      </c>
      <c r="S1855" s="34">
        <v>0</v>
      </c>
    </row>
    <row r="1856" spans="1:19" ht="14.25">
      <c r="A1856" s="23">
        <v>2021</v>
      </c>
      <c r="B1856" s="13" t="s">
        <v>1886</v>
      </c>
      <c r="C1856" s="13" t="s">
        <v>14</v>
      </c>
      <c r="D1856" s="13" t="s">
        <v>6702</v>
      </c>
      <c r="E1856" s="13" t="s">
        <v>1476</v>
      </c>
      <c r="F1856" s="13" t="s">
        <v>5440</v>
      </c>
      <c r="G1856" s="13" t="s">
        <v>587</v>
      </c>
      <c r="H1856" s="13" t="s">
        <v>6</v>
      </c>
      <c r="I1856" s="13" t="s">
        <v>2394</v>
      </c>
      <c r="J1856" s="13" t="s">
        <v>5514</v>
      </c>
      <c r="K1856" s="13">
        <v>6</v>
      </c>
      <c r="L1856" s="13" t="s">
        <v>2738</v>
      </c>
      <c r="M1856" s="13" t="s">
        <v>2789</v>
      </c>
      <c r="N1856" s="34">
        <v>126</v>
      </c>
      <c r="O1856" s="34">
        <v>18</v>
      </c>
      <c r="P1856" s="34">
        <v>18</v>
      </c>
      <c r="Q1856" s="34">
        <v>36</v>
      </c>
      <c r="R1856" s="34">
        <v>18</v>
      </c>
      <c r="S1856" s="34">
        <v>0</v>
      </c>
    </row>
    <row r="1857" spans="1:19" ht="14.25">
      <c r="A1857" s="23">
        <v>2021</v>
      </c>
      <c r="B1857" s="13" t="s">
        <v>1886</v>
      </c>
      <c r="C1857" s="13" t="s">
        <v>14</v>
      </c>
      <c r="D1857" s="13" t="s">
        <v>6702</v>
      </c>
      <c r="E1857" s="13" t="s">
        <v>3871</v>
      </c>
      <c r="F1857" s="13" t="s">
        <v>5443</v>
      </c>
      <c r="G1857" s="13" t="s">
        <v>587</v>
      </c>
      <c r="H1857" s="13" t="s">
        <v>6</v>
      </c>
      <c r="I1857" s="13" t="s">
        <v>6731</v>
      </c>
      <c r="J1857" s="13" t="s">
        <v>2706</v>
      </c>
      <c r="K1857" s="13" t="s">
        <v>2706</v>
      </c>
      <c r="L1857" s="13" t="s">
        <v>2738</v>
      </c>
      <c r="M1857" s="13" t="s">
        <v>5556</v>
      </c>
      <c r="N1857" s="34">
        <v>118</v>
      </c>
      <c r="O1857" s="34">
        <v>10</v>
      </c>
      <c r="P1857" s="34">
        <v>10</v>
      </c>
      <c r="Q1857" s="34">
        <v>20</v>
      </c>
      <c r="R1857" s="34">
        <v>10</v>
      </c>
      <c r="S1857" s="34">
        <v>0</v>
      </c>
    </row>
    <row r="1858" spans="1:19" ht="14.25">
      <c r="A1858" s="23">
        <v>2021</v>
      </c>
      <c r="B1858" s="13" t="s">
        <v>1886</v>
      </c>
      <c r="C1858" s="13" t="s">
        <v>14</v>
      </c>
      <c r="D1858" s="13" t="s">
        <v>207</v>
      </c>
      <c r="E1858" s="13" t="s">
        <v>3889</v>
      </c>
      <c r="F1858" s="13" t="s">
        <v>5270</v>
      </c>
      <c r="G1858" s="13" t="s">
        <v>587</v>
      </c>
      <c r="H1858" s="13" t="s">
        <v>6</v>
      </c>
      <c r="I1858" s="13" t="s">
        <v>6731</v>
      </c>
      <c r="J1858" s="13" t="s">
        <v>2706</v>
      </c>
      <c r="K1858" s="13" t="s">
        <v>2706</v>
      </c>
      <c r="L1858" s="13" t="s">
        <v>2738</v>
      </c>
      <c r="M1858" s="13" t="s">
        <v>5551</v>
      </c>
      <c r="N1858" s="34">
        <v>0</v>
      </c>
      <c r="O1858" s="34">
        <v>0</v>
      </c>
      <c r="P1858" s="34">
        <v>0</v>
      </c>
      <c r="Q1858" s="34">
        <v>0</v>
      </c>
      <c r="R1858" s="34">
        <v>0</v>
      </c>
      <c r="S1858" s="34">
        <v>112</v>
      </c>
    </row>
    <row r="1859" spans="1:19" ht="14.25">
      <c r="A1859" s="23">
        <v>2021</v>
      </c>
      <c r="B1859" s="13" t="s">
        <v>1886</v>
      </c>
      <c r="C1859" s="13" t="s">
        <v>14</v>
      </c>
      <c r="D1859" s="13" t="s">
        <v>207</v>
      </c>
      <c r="E1859" s="13" t="s">
        <v>22</v>
      </c>
      <c r="F1859" s="13" t="s">
        <v>5271</v>
      </c>
      <c r="G1859" s="13" t="s">
        <v>587</v>
      </c>
      <c r="H1859" s="13" t="s">
        <v>6</v>
      </c>
      <c r="I1859" s="13" t="s">
        <v>2394</v>
      </c>
      <c r="J1859" s="13" t="s">
        <v>2939</v>
      </c>
      <c r="K1859" s="13">
        <v>10</v>
      </c>
      <c r="L1859" s="13" t="s">
        <v>2738</v>
      </c>
      <c r="M1859" s="13" t="s">
        <v>2912</v>
      </c>
      <c r="N1859" s="34">
        <v>0</v>
      </c>
      <c r="O1859" s="34">
        <v>0</v>
      </c>
      <c r="P1859" s="34">
        <v>0</v>
      </c>
      <c r="Q1859" s="34">
        <v>0</v>
      </c>
      <c r="R1859" s="34">
        <v>0</v>
      </c>
      <c r="S1859" s="34">
        <v>106</v>
      </c>
    </row>
    <row r="1860" spans="1:19" ht="14.25">
      <c r="A1860" s="23">
        <v>2021</v>
      </c>
      <c r="B1860" s="13" t="s">
        <v>1886</v>
      </c>
      <c r="C1860" s="13" t="s">
        <v>14</v>
      </c>
      <c r="D1860" s="13" t="s">
        <v>205</v>
      </c>
      <c r="E1860" s="13" t="s">
        <v>16</v>
      </c>
      <c r="F1860" s="13" t="s">
        <v>5287</v>
      </c>
      <c r="G1860" s="13" t="s">
        <v>587</v>
      </c>
      <c r="H1860" s="13" t="s">
        <v>6</v>
      </c>
      <c r="I1860" s="13" t="s">
        <v>6731</v>
      </c>
      <c r="J1860" s="13" t="s">
        <v>2706</v>
      </c>
      <c r="K1860" s="13" t="s">
        <v>2706</v>
      </c>
      <c r="L1860" s="13" t="s">
        <v>2738</v>
      </c>
      <c r="M1860" s="13" t="s">
        <v>5552</v>
      </c>
      <c r="N1860" s="34">
        <v>0</v>
      </c>
      <c r="O1860" s="34">
        <v>0</v>
      </c>
      <c r="P1860" s="34">
        <v>0</v>
      </c>
      <c r="Q1860" s="34">
        <v>0</v>
      </c>
      <c r="R1860" s="34">
        <v>0</v>
      </c>
      <c r="S1860" s="34">
        <v>30</v>
      </c>
    </row>
    <row r="1861" spans="1:19" ht="14.25">
      <c r="A1861" s="23">
        <v>2021</v>
      </c>
      <c r="B1861" s="13" t="s">
        <v>1886</v>
      </c>
      <c r="C1861" s="13" t="s">
        <v>14</v>
      </c>
      <c r="D1861" s="13" t="s">
        <v>205</v>
      </c>
      <c r="E1861" s="13" t="s">
        <v>18</v>
      </c>
      <c r="F1861" s="13" t="s">
        <v>5325</v>
      </c>
      <c r="G1861" s="13" t="s">
        <v>587</v>
      </c>
      <c r="H1861" s="13" t="s">
        <v>6</v>
      </c>
      <c r="I1861" s="13" t="s">
        <v>6731</v>
      </c>
      <c r="J1861" s="13" t="s">
        <v>2706</v>
      </c>
      <c r="K1861" s="13" t="s">
        <v>2706</v>
      </c>
      <c r="L1861" s="13" t="s">
        <v>2738</v>
      </c>
      <c r="M1861" s="13" t="s">
        <v>5553</v>
      </c>
      <c r="N1861" s="34">
        <v>0</v>
      </c>
      <c r="O1861" s="34">
        <v>0</v>
      </c>
      <c r="P1861" s="34">
        <v>0</v>
      </c>
      <c r="Q1861" s="34">
        <v>0</v>
      </c>
      <c r="R1861" s="34">
        <v>0</v>
      </c>
      <c r="S1861" s="34">
        <v>30</v>
      </c>
    </row>
    <row r="1862" spans="1:19" ht="14.25">
      <c r="A1862" s="23">
        <v>2021</v>
      </c>
      <c r="B1862" s="13" t="s">
        <v>1886</v>
      </c>
      <c r="C1862" s="13" t="s">
        <v>14</v>
      </c>
      <c r="D1862" s="13" t="s">
        <v>205</v>
      </c>
      <c r="E1862" s="13" t="s">
        <v>6709</v>
      </c>
      <c r="F1862" s="13" t="s">
        <v>5467</v>
      </c>
      <c r="G1862" s="13" t="s">
        <v>587</v>
      </c>
      <c r="H1862" s="13" t="s">
        <v>6</v>
      </c>
      <c r="I1862" s="13" t="s">
        <v>6731</v>
      </c>
      <c r="J1862" s="13" t="s">
        <v>2706</v>
      </c>
      <c r="K1862" s="13" t="s">
        <v>2706</v>
      </c>
      <c r="L1862" s="13" t="s">
        <v>2738</v>
      </c>
      <c r="M1862" s="13" t="s">
        <v>6747</v>
      </c>
      <c r="N1862" s="34">
        <v>0</v>
      </c>
      <c r="O1862" s="34">
        <v>0</v>
      </c>
      <c r="P1862" s="34">
        <v>0</v>
      </c>
      <c r="Q1862" s="34">
        <v>0</v>
      </c>
      <c r="R1862" s="34">
        <v>0</v>
      </c>
      <c r="S1862" s="34">
        <v>30</v>
      </c>
    </row>
    <row r="1863" spans="1:19" ht="14.25">
      <c r="A1863" s="23">
        <v>2021</v>
      </c>
      <c r="B1863" s="13" t="s">
        <v>1886</v>
      </c>
      <c r="C1863" s="13" t="s">
        <v>14</v>
      </c>
      <c r="D1863" s="13" t="s">
        <v>206</v>
      </c>
      <c r="E1863" s="13" t="s">
        <v>20</v>
      </c>
      <c r="F1863" s="13" t="s">
        <v>5380</v>
      </c>
      <c r="G1863" s="13" t="s">
        <v>587</v>
      </c>
      <c r="H1863" s="13" t="s">
        <v>6</v>
      </c>
      <c r="I1863" s="13" t="s">
        <v>2394</v>
      </c>
      <c r="J1863" s="13" t="s">
        <v>2940</v>
      </c>
      <c r="K1863" s="13">
        <v>8</v>
      </c>
      <c r="L1863" s="13" t="s">
        <v>2738</v>
      </c>
      <c r="M1863" s="13" t="s">
        <v>6748</v>
      </c>
      <c r="N1863" s="34">
        <v>0</v>
      </c>
      <c r="O1863" s="34">
        <v>0</v>
      </c>
      <c r="P1863" s="34">
        <v>0</v>
      </c>
      <c r="Q1863" s="34">
        <v>0</v>
      </c>
      <c r="R1863" s="34">
        <v>0</v>
      </c>
      <c r="S1863" s="34">
        <v>52</v>
      </c>
    </row>
    <row r="1864" spans="1:19" ht="14.25">
      <c r="A1864" s="23">
        <v>2021</v>
      </c>
      <c r="B1864" s="13" t="s">
        <v>1886</v>
      </c>
      <c r="C1864" s="13" t="s">
        <v>14</v>
      </c>
      <c r="D1864" s="13" t="s">
        <v>206</v>
      </c>
      <c r="E1864" s="13" t="s">
        <v>3893</v>
      </c>
      <c r="F1864" s="13" t="s">
        <v>5381</v>
      </c>
      <c r="G1864" s="13" t="s">
        <v>587</v>
      </c>
      <c r="H1864" s="13" t="s">
        <v>6</v>
      </c>
      <c r="I1864" s="13" t="s">
        <v>6731</v>
      </c>
      <c r="J1864" s="13" t="s">
        <v>2706</v>
      </c>
      <c r="K1864" s="13" t="s">
        <v>2706</v>
      </c>
      <c r="L1864" s="13" t="s">
        <v>2738</v>
      </c>
      <c r="M1864" s="13" t="s">
        <v>5554</v>
      </c>
      <c r="N1864" s="34">
        <v>0</v>
      </c>
      <c r="O1864" s="34">
        <v>0</v>
      </c>
      <c r="P1864" s="34">
        <v>0</v>
      </c>
      <c r="Q1864" s="34">
        <v>0</v>
      </c>
      <c r="R1864" s="34">
        <v>0</v>
      </c>
      <c r="S1864" s="34">
        <v>46</v>
      </c>
    </row>
    <row r="1865" spans="1:19" ht="14.25">
      <c r="A1865" s="23">
        <v>2021</v>
      </c>
      <c r="B1865" s="13" t="s">
        <v>1886</v>
      </c>
      <c r="C1865" s="13" t="s">
        <v>14</v>
      </c>
      <c r="D1865" s="13" t="s">
        <v>206</v>
      </c>
      <c r="E1865" s="13" t="s">
        <v>21</v>
      </c>
      <c r="F1865" s="13" t="s">
        <v>5405</v>
      </c>
      <c r="G1865" s="13" t="s">
        <v>587</v>
      </c>
      <c r="H1865" s="13" t="s">
        <v>6</v>
      </c>
      <c r="I1865" s="13" t="s">
        <v>6731</v>
      </c>
      <c r="J1865" s="13" t="s">
        <v>2706</v>
      </c>
      <c r="K1865" s="13" t="s">
        <v>2706</v>
      </c>
      <c r="L1865" s="13" t="s">
        <v>2738</v>
      </c>
      <c r="M1865" s="13" t="s">
        <v>5644</v>
      </c>
      <c r="N1865" s="34">
        <v>0</v>
      </c>
      <c r="O1865" s="34">
        <v>0</v>
      </c>
      <c r="P1865" s="34">
        <v>0</v>
      </c>
      <c r="Q1865" s="34">
        <v>0</v>
      </c>
      <c r="R1865" s="34">
        <v>0</v>
      </c>
      <c r="S1865" s="34">
        <v>52</v>
      </c>
    </row>
    <row r="1866" spans="1:19" ht="14.25">
      <c r="A1866" s="23">
        <v>2021</v>
      </c>
      <c r="B1866" s="13" t="s">
        <v>1886</v>
      </c>
      <c r="C1866" s="13" t="s">
        <v>14</v>
      </c>
      <c r="D1866" s="13" t="s">
        <v>206</v>
      </c>
      <c r="E1866" s="13" t="s">
        <v>1916</v>
      </c>
      <c r="F1866" s="13" t="s">
        <v>5419</v>
      </c>
      <c r="G1866" s="13" t="s">
        <v>587</v>
      </c>
      <c r="H1866" s="13" t="s">
        <v>6</v>
      </c>
      <c r="I1866" s="13" t="s">
        <v>6731</v>
      </c>
      <c r="J1866" s="13" t="s">
        <v>2706</v>
      </c>
      <c r="K1866" s="13" t="s">
        <v>2706</v>
      </c>
      <c r="L1866" s="13" t="s">
        <v>2738</v>
      </c>
      <c r="M1866" s="13" t="s">
        <v>2807</v>
      </c>
      <c r="N1866" s="34">
        <v>0</v>
      </c>
      <c r="O1866" s="34">
        <v>0</v>
      </c>
      <c r="P1866" s="34">
        <v>0</v>
      </c>
      <c r="Q1866" s="34">
        <v>0</v>
      </c>
      <c r="R1866" s="34">
        <v>0</v>
      </c>
      <c r="S1866" s="34">
        <v>48</v>
      </c>
    </row>
    <row r="1867" spans="1:19" ht="14.25">
      <c r="A1867" s="23">
        <v>2021</v>
      </c>
      <c r="B1867" s="13" t="s">
        <v>1886</v>
      </c>
      <c r="C1867" s="13" t="s">
        <v>23</v>
      </c>
      <c r="D1867" s="13" t="s">
        <v>6702</v>
      </c>
      <c r="E1867" s="13" t="s">
        <v>1453</v>
      </c>
      <c r="F1867" s="13" t="s">
        <v>5257</v>
      </c>
      <c r="G1867" s="13" t="s">
        <v>587</v>
      </c>
      <c r="H1867" s="13" t="s">
        <v>6</v>
      </c>
      <c r="I1867" s="13" t="s">
        <v>2394</v>
      </c>
      <c r="J1867" s="13" t="s">
        <v>2941</v>
      </c>
      <c r="K1867" s="13">
        <v>6</v>
      </c>
      <c r="L1867" s="13" t="s">
        <v>2738</v>
      </c>
      <c r="M1867" s="13" t="s">
        <v>6749</v>
      </c>
      <c r="N1867" s="34">
        <v>104</v>
      </c>
      <c r="O1867" s="34">
        <v>24</v>
      </c>
      <c r="P1867" s="34">
        <v>16</v>
      </c>
      <c r="Q1867" s="34">
        <v>40</v>
      </c>
      <c r="R1867" s="34">
        <v>16</v>
      </c>
      <c r="S1867" s="34">
        <v>0</v>
      </c>
    </row>
    <row r="1868" spans="1:19" ht="14.25">
      <c r="A1868" s="23">
        <v>2021</v>
      </c>
      <c r="B1868" s="13" t="s">
        <v>1886</v>
      </c>
      <c r="C1868" s="13" t="s">
        <v>23</v>
      </c>
      <c r="D1868" s="13" t="s">
        <v>6702</v>
      </c>
      <c r="E1868" s="13" t="s">
        <v>6710</v>
      </c>
      <c r="F1868" s="13" t="s">
        <v>5456</v>
      </c>
      <c r="G1868" s="13" t="s">
        <v>587</v>
      </c>
      <c r="H1868" s="13" t="s">
        <v>6</v>
      </c>
      <c r="I1868" s="13" t="s">
        <v>2394</v>
      </c>
      <c r="J1868" s="13" t="s">
        <v>6733</v>
      </c>
      <c r="K1868" s="13">
        <v>6</v>
      </c>
      <c r="L1868" s="13" t="s">
        <v>2738</v>
      </c>
      <c r="M1868" s="13" t="s">
        <v>2914</v>
      </c>
      <c r="N1868" s="34">
        <v>112</v>
      </c>
      <c r="O1868" s="34">
        <v>20</v>
      </c>
      <c r="P1868" s="34">
        <v>12</v>
      </c>
      <c r="Q1868" s="34">
        <v>32</v>
      </c>
      <c r="R1868" s="34">
        <v>16</v>
      </c>
      <c r="S1868" s="34">
        <v>0</v>
      </c>
    </row>
    <row r="1869" spans="1:19" ht="14.25">
      <c r="A1869" s="23">
        <v>2021</v>
      </c>
      <c r="B1869" s="13" t="s">
        <v>1886</v>
      </c>
      <c r="C1869" s="13" t="s">
        <v>23</v>
      </c>
      <c r="D1869" s="13" t="s">
        <v>6702</v>
      </c>
      <c r="E1869" s="13" t="s">
        <v>1464</v>
      </c>
      <c r="F1869" s="13" t="s">
        <v>5284</v>
      </c>
      <c r="G1869" s="13" t="s">
        <v>587</v>
      </c>
      <c r="H1869" s="13" t="s">
        <v>6</v>
      </c>
      <c r="I1869" s="13" t="s">
        <v>2394</v>
      </c>
      <c r="J1869" s="13" t="s">
        <v>2943</v>
      </c>
      <c r="K1869" s="13">
        <v>8</v>
      </c>
      <c r="L1869" s="13" t="s">
        <v>2738</v>
      </c>
      <c r="M1869" s="13" t="s">
        <v>2901</v>
      </c>
      <c r="N1869" s="34">
        <v>112</v>
      </c>
      <c r="O1869" s="34">
        <v>16</v>
      </c>
      <c r="P1869" s="34">
        <v>16</v>
      </c>
      <c r="Q1869" s="34">
        <v>32</v>
      </c>
      <c r="R1869" s="34">
        <v>16</v>
      </c>
      <c r="S1869" s="34">
        <v>0</v>
      </c>
    </row>
    <row r="1870" spans="1:19" ht="14.25">
      <c r="A1870" s="23">
        <v>2021</v>
      </c>
      <c r="B1870" s="13" t="s">
        <v>1886</v>
      </c>
      <c r="C1870" s="13" t="s">
        <v>23</v>
      </c>
      <c r="D1870" s="13" t="s">
        <v>6702</v>
      </c>
      <c r="E1870" s="13" t="s">
        <v>3873</v>
      </c>
      <c r="F1870" s="13" t="s">
        <v>5359</v>
      </c>
      <c r="G1870" s="13" t="s">
        <v>587</v>
      </c>
      <c r="H1870" s="13" t="s">
        <v>6</v>
      </c>
      <c r="I1870" s="13" t="s">
        <v>6731</v>
      </c>
      <c r="J1870" s="13" t="s">
        <v>2706</v>
      </c>
      <c r="K1870" s="13" t="s">
        <v>2706</v>
      </c>
      <c r="L1870" s="13" t="s">
        <v>2738</v>
      </c>
      <c r="M1870" s="13" t="s">
        <v>5566</v>
      </c>
      <c r="N1870" s="34">
        <v>104</v>
      </c>
      <c r="O1870" s="34">
        <v>12</v>
      </c>
      <c r="P1870" s="34">
        <v>12</v>
      </c>
      <c r="Q1870" s="34">
        <v>24</v>
      </c>
      <c r="R1870" s="34">
        <v>12</v>
      </c>
      <c r="S1870" s="34">
        <v>0</v>
      </c>
    </row>
    <row r="1871" spans="1:19" ht="14.25">
      <c r="A1871" s="23">
        <v>2021</v>
      </c>
      <c r="B1871" s="13" t="s">
        <v>1886</v>
      </c>
      <c r="C1871" s="13" t="s">
        <v>23</v>
      </c>
      <c r="D1871" s="13" t="s">
        <v>207</v>
      </c>
      <c r="E1871" s="13" t="s">
        <v>3882</v>
      </c>
      <c r="F1871" s="13" t="s">
        <v>5275</v>
      </c>
      <c r="G1871" s="13" t="s">
        <v>587</v>
      </c>
      <c r="H1871" s="13" t="s">
        <v>6</v>
      </c>
      <c r="I1871" s="13" t="s">
        <v>6731</v>
      </c>
      <c r="J1871" s="13" t="s">
        <v>2706</v>
      </c>
      <c r="K1871" s="13" t="s">
        <v>2706</v>
      </c>
      <c r="L1871" s="13" t="s">
        <v>2738</v>
      </c>
      <c r="M1871" s="13" t="s">
        <v>5557</v>
      </c>
      <c r="N1871" s="34">
        <v>0</v>
      </c>
      <c r="O1871" s="34">
        <v>0</v>
      </c>
      <c r="P1871" s="34">
        <v>0</v>
      </c>
      <c r="Q1871" s="34">
        <v>0</v>
      </c>
      <c r="R1871" s="34">
        <v>0</v>
      </c>
      <c r="S1871" s="34">
        <v>96</v>
      </c>
    </row>
    <row r="1872" spans="1:19" ht="14.25">
      <c r="A1872" s="23">
        <v>2021</v>
      </c>
      <c r="B1872" s="13" t="s">
        <v>1886</v>
      </c>
      <c r="C1872" s="13" t="s">
        <v>23</v>
      </c>
      <c r="D1872" s="13" t="s">
        <v>205</v>
      </c>
      <c r="E1872" s="13" t="s">
        <v>174</v>
      </c>
      <c r="F1872" s="13" t="s">
        <v>5459</v>
      </c>
      <c r="G1872" s="13" t="s">
        <v>587</v>
      </c>
      <c r="H1872" s="13" t="s">
        <v>6</v>
      </c>
      <c r="I1872" s="13" t="s">
        <v>6731</v>
      </c>
      <c r="J1872" s="13" t="s">
        <v>2706</v>
      </c>
      <c r="K1872" s="13" t="s">
        <v>2706</v>
      </c>
      <c r="L1872" s="13" t="s">
        <v>2738</v>
      </c>
      <c r="M1872" s="13" t="s">
        <v>5612</v>
      </c>
      <c r="N1872" s="34">
        <v>0</v>
      </c>
      <c r="O1872" s="34">
        <v>0</v>
      </c>
      <c r="P1872" s="34">
        <v>0</v>
      </c>
      <c r="Q1872" s="34">
        <v>0</v>
      </c>
      <c r="R1872" s="34">
        <v>0</v>
      </c>
      <c r="S1872" s="34">
        <v>35</v>
      </c>
    </row>
    <row r="1873" spans="1:19" ht="14.25">
      <c r="A1873" s="23">
        <v>2021</v>
      </c>
      <c r="B1873" s="13" t="s">
        <v>1886</v>
      </c>
      <c r="C1873" s="13" t="s">
        <v>23</v>
      </c>
      <c r="D1873" s="13" t="s">
        <v>205</v>
      </c>
      <c r="E1873" s="13" t="s">
        <v>24</v>
      </c>
      <c r="F1873" s="13" t="s">
        <v>5289</v>
      </c>
      <c r="G1873" s="13" t="s">
        <v>3895</v>
      </c>
      <c r="H1873" s="13" t="s">
        <v>6</v>
      </c>
      <c r="I1873" s="13" t="s">
        <v>6731</v>
      </c>
      <c r="J1873" s="13" t="s">
        <v>2706</v>
      </c>
      <c r="K1873" s="13" t="s">
        <v>2706</v>
      </c>
      <c r="L1873" s="13" t="s">
        <v>2738</v>
      </c>
      <c r="M1873" s="13" t="s">
        <v>5645</v>
      </c>
      <c r="N1873" s="34">
        <v>0</v>
      </c>
      <c r="O1873" s="34">
        <v>0</v>
      </c>
      <c r="P1873" s="34">
        <v>0</v>
      </c>
      <c r="Q1873" s="34">
        <v>0</v>
      </c>
      <c r="R1873" s="34">
        <v>0</v>
      </c>
      <c r="S1873" s="34">
        <v>24</v>
      </c>
    </row>
    <row r="1874" spans="1:19" ht="14.25">
      <c r="A1874" s="23">
        <v>2021</v>
      </c>
      <c r="B1874" s="13" t="s">
        <v>1886</v>
      </c>
      <c r="C1874" s="13" t="s">
        <v>23</v>
      </c>
      <c r="D1874" s="13" t="s">
        <v>205</v>
      </c>
      <c r="E1874" s="13" t="s">
        <v>24</v>
      </c>
      <c r="F1874" s="13" t="s">
        <v>5480</v>
      </c>
      <c r="G1874" s="13" t="s">
        <v>587</v>
      </c>
      <c r="H1874" s="13" t="s">
        <v>6</v>
      </c>
      <c r="I1874" s="13" t="s">
        <v>6731</v>
      </c>
      <c r="J1874" s="13" t="s">
        <v>2706</v>
      </c>
      <c r="K1874" s="13" t="s">
        <v>2706</v>
      </c>
      <c r="L1874" s="13" t="s">
        <v>2738</v>
      </c>
      <c r="M1874" s="13" t="s">
        <v>5558</v>
      </c>
      <c r="N1874" s="34">
        <v>0</v>
      </c>
      <c r="O1874" s="34">
        <v>0</v>
      </c>
      <c r="P1874" s="34">
        <v>0</v>
      </c>
      <c r="Q1874" s="34">
        <v>0</v>
      </c>
      <c r="R1874" s="34">
        <v>0</v>
      </c>
      <c r="S1874" s="34">
        <v>24</v>
      </c>
    </row>
    <row r="1875" spans="1:19" ht="14.25">
      <c r="A1875" s="23">
        <v>2021</v>
      </c>
      <c r="B1875" s="13" t="s">
        <v>1886</v>
      </c>
      <c r="C1875" s="13" t="s">
        <v>23</v>
      </c>
      <c r="D1875" s="13" t="s">
        <v>205</v>
      </c>
      <c r="E1875" s="13" t="s">
        <v>25</v>
      </c>
      <c r="F1875" s="13" t="s">
        <v>5295</v>
      </c>
      <c r="G1875" s="13" t="s">
        <v>210</v>
      </c>
      <c r="H1875" s="13" t="s">
        <v>6</v>
      </c>
      <c r="I1875" s="13" t="s">
        <v>6731</v>
      </c>
      <c r="J1875" s="13" t="s">
        <v>2706</v>
      </c>
      <c r="K1875" s="13" t="s">
        <v>2706</v>
      </c>
      <c r="L1875" s="13" t="s">
        <v>2738</v>
      </c>
      <c r="M1875" s="13" t="s">
        <v>2863</v>
      </c>
      <c r="N1875" s="34">
        <v>0</v>
      </c>
      <c r="O1875" s="34">
        <v>0</v>
      </c>
      <c r="P1875" s="34">
        <v>0</v>
      </c>
      <c r="Q1875" s="34">
        <v>0</v>
      </c>
      <c r="R1875" s="34">
        <v>0</v>
      </c>
      <c r="S1875" s="34">
        <v>24</v>
      </c>
    </row>
    <row r="1876" spans="1:19" ht="14.25">
      <c r="A1876" s="23">
        <v>2021</v>
      </c>
      <c r="B1876" s="13" t="s">
        <v>1886</v>
      </c>
      <c r="C1876" s="13" t="s">
        <v>23</v>
      </c>
      <c r="D1876" s="13" t="s">
        <v>205</v>
      </c>
      <c r="E1876" s="13" t="s">
        <v>25</v>
      </c>
      <c r="F1876" s="13" t="s">
        <v>5477</v>
      </c>
      <c r="G1876" s="13" t="s">
        <v>208</v>
      </c>
      <c r="H1876" s="13" t="s">
        <v>6</v>
      </c>
      <c r="I1876" s="13" t="s">
        <v>6731</v>
      </c>
      <c r="J1876" s="13" t="s">
        <v>2706</v>
      </c>
      <c r="K1876" s="13" t="s">
        <v>2706</v>
      </c>
      <c r="L1876" s="13" t="s">
        <v>2738</v>
      </c>
      <c r="M1876" s="13" t="s">
        <v>2862</v>
      </c>
      <c r="N1876" s="34">
        <v>0</v>
      </c>
      <c r="O1876" s="34">
        <v>0</v>
      </c>
      <c r="P1876" s="34">
        <v>0</v>
      </c>
      <c r="Q1876" s="34">
        <v>0</v>
      </c>
      <c r="R1876" s="34">
        <v>0</v>
      </c>
      <c r="S1876" s="34">
        <v>24</v>
      </c>
    </row>
    <row r="1877" spans="1:19" ht="14.25">
      <c r="A1877" s="23">
        <v>2021</v>
      </c>
      <c r="B1877" s="13" t="s">
        <v>1886</v>
      </c>
      <c r="C1877" s="13" t="s">
        <v>23</v>
      </c>
      <c r="D1877" s="13" t="s">
        <v>205</v>
      </c>
      <c r="E1877" s="13" t="s">
        <v>25</v>
      </c>
      <c r="F1877" s="13" t="s">
        <v>5457</v>
      </c>
      <c r="G1877" s="13" t="s">
        <v>3895</v>
      </c>
      <c r="H1877" s="13" t="s">
        <v>6</v>
      </c>
      <c r="I1877" s="13" t="s">
        <v>6731</v>
      </c>
      <c r="J1877" s="13" t="s">
        <v>2706</v>
      </c>
      <c r="K1877" s="13" t="s">
        <v>2706</v>
      </c>
      <c r="L1877" s="13" t="s">
        <v>2738</v>
      </c>
      <c r="M1877" s="13" t="s">
        <v>5560</v>
      </c>
      <c r="N1877" s="34">
        <v>0</v>
      </c>
      <c r="O1877" s="34">
        <v>0</v>
      </c>
      <c r="P1877" s="34">
        <v>0</v>
      </c>
      <c r="Q1877" s="34">
        <v>0</v>
      </c>
      <c r="R1877" s="34">
        <v>0</v>
      </c>
      <c r="S1877" s="34">
        <v>24</v>
      </c>
    </row>
    <row r="1878" spans="1:19" ht="14.25">
      <c r="A1878" s="23">
        <v>2021</v>
      </c>
      <c r="B1878" s="13" t="s">
        <v>1886</v>
      </c>
      <c r="C1878" s="13" t="s">
        <v>23</v>
      </c>
      <c r="D1878" s="13" t="s">
        <v>205</v>
      </c>
      <c r="E1878" s="13" t="s">
        <v>25</v>
      </c>
      <c r="F1878" s="13" t="s">
        <v>5481</v>
      </c>
      <c r="G1878" s="13" t="s">
        <v>587</v>
      </c>
      <c r="H1878" s="13" t="s">
        <v>6</v>
      </c>
      <c r="I1878" s="13" t="s">
        <v>6731</v>
      </c>
      <c r="J1878" s="13" t="s">
        <v>2706</v>
      </c>
      <c r="K1878" s="13" t="s">
        <v>2706</v>
      </c>
      <c r="L1878" s="13" t="s">
        <v>2738</v>
      </c>
      <c r="M1878" s="13" t="s">
        <v>5559</v>
      </c>
      <c r="N1878" s="34">
        <v>0</v>
      </c>
      <c r="O1878" s="34">
        <v>0</v>
      </c>
      <c r="P1878" s="34">
        <v>0</v>
      </c>
      <c r="Q1878" s="34">
        <v>0</v>
      </c>
      <c r="R1878" s="34">
        <v>0</v>
      </c>
      <c r="S1878" s="34">
        <v>24</v>
      </c>
    </row>
    <row r="1879" spans="1:19" ht="14.25">
      <c r="A1879" s="23">
        <v>2021</v>
      </c>
      <c r="B1879" s="13" t="s">
        <v>1886</v>
      </c>
      <c r="C1879" s="13" t="s">
        <v>23</v>
      </c>
      <c r="D1879" s="13" t="s">
        <v>205</v>
      </c>
      <c r="E1879" s="13" t="s">
        <v>26</v>
      </c>
      <c r="F1879" s="13" t="s">
        <v>5296</v>
      </c>
      <c r="G1879" s="13" t="s">
        <v>587</v>
      </c>
      <c r="H1879" s="13" t="s">
        <v>6</v>
      </c>
      <c r="I1879" s="13" t="s">
        <v>6731</v>
      </c>
      <c r="J1879" s="13" t="s">
        <v>2706</v>
      </c>
      <c r="K1879" s="13" t="s">
        <v>2706</v>
      </c>
      <c r="L1879" s="13" t="s">
        <v>2738</v>
      </c>
      <c r="M1879" s="13" t="s">
        <v>5561</v>
      </c>
      <c r="N1879" s="34">
        <v>0</v>
      </c>
      <c r="O1879" s="34">
        <v>0</v>
      </c>
      <c r="P1879" s="34">
        <v>0</v>
      </c>
      <c r="Q1879" s="34">
        <v>0</v>
      </c>
      <c r="R1879" s="34">
        <v>0</v>
      </c>
      <c r="S1879" s="34">
        <v>24</v>
      </c>
    </row>
    <row r="1880" spans="1:19" ht="14.25">
      <c r="A1880" s="23">
        <v>2021</v>
      </c>
      <c r="B1880" s="13" t="s">
        <v>1886</v>
      </c>
      <c r="C1880" s="13" t="s">
        <v>23</v>
      </c>
      <c r="D1880" s="13" t="s">
        <v>205</v>
      </c>
      <c r="E1880" s="13" t="s">
        <v>27</v>
      </c>
      <c r="F1880" s="13" t="s">
        <v>5310</v>
      </c>
      <c r="G1880" s="13" t="s">
        <v>587</v>
      </c>
      <c r="H1880" s="13" t="s">
        <v>6</v>
      </c>
      <c r="I1880" s="13" t="s">
        <v>6731</v>
      </c>
      <c r="J1880" s="13" t="s">
        <v>2706</v>
      </c>
      <c r="K1880" s="13" t="s">
        <v>2706</v>
      </c>
      <c r="L1880" s="13" t="s">
        <v>2738</v>
      </c>
      <c r="M1880" s="13" t="s">
        <v>5646</v>
      </c>
      <c r="N1880" s="34">
        <v>0</v>
      </c>
      <c r="O1880" s="34">
        <v>0</v>
      </c>
      <c r="P1880" s="34">
        <v>0</v>
      </c>
      <c r="Q1880" s="34">
        <v>0</v>
      </c>
      <c r="R1880" s="34">
        <v>0</v>
      </c>
      <c r="S1880" s="34">
        <v>24</v>
      </c>
    </row>
    <row r="1881" spans="1:19" ht="14.25">
      <c r="A1881" s="23">
        <v>2021</v>
      </c>
      <c r="B1881" s="13" t="s">
        <v>1886</v>
      </c>
      <c r="C1881" s="13" t="s">
        <v>23</v>
      </c>
      <c r="D1881" s="13" t="s">
        <v>205</v>
      </c>
      <c r="E1881" s="13" t="s">
        <v>28</v>
      </c>
      <c r="F1881" s="13" t="s">
        <v>5464</v>
      </c>
      <c r="G1881" s="13" t="s">
        <v>587</v>
      </c>
      <c r="H1881" s="13" t="s">
        <v>6</v>
      </c>
      <c r="I1881" s="13" t="s">
        <v>6731</v>
      </c>
      <c r="J1881" s="13" t="s">
        <v>2706</v>
      </c>
      <c r="K1881" s="13" t="s">
        <v>2706</v>
      </c>
      <c r="L1881" s="13" t="s">
        <v>2738</v>
      </c>
      <c r="M1881" s="13" t="s">
        <v>2882</v>
      </c>
      <c r="N1881" s="34">
        <v>0</v>
      </c>
      <c r="O1881" s="34">
        <v>0</v>
      </c>
      <c r="P1881" s="34">
        <v>0</v>
      </c>
      <c r="Q1881" s="34">
        <v>0</v>
      </c>
      <c r="R1881" s="34">
        <v>0</v>
      </c>
      <c r="S1881" s="34">
        <v>37</v>
      </c>
    </row>
    <row r="1882" spans="1:19" ht="14.25">
      <c r="A1882" s="23">
        <v>2021</v>
      </c>
      <c r="B1882" s="13" t="s">
        <v>1886</v>
      </c>
      <c r="C1882" s="13" t="s">
        <v>23</v>
      </c>
      <c r="D1882" s="13" t="s">
        <v>205</v>
      </c>
      <c r="E1882" s="13" t="s">
        <v>30</v>
      </c>
      <c r="F1882" s="13" t="s">
        <v>5318</v>
      </c>
      <c r="G1882" s="13" t="s">
        <v>587</v>
      </c>
      <c r="H1882" s="13" t="s">
        <v>6</v>
      </c>
      <c r="I1882" s="13" t="s">
        <v>6731</v>
      </c>
      <c r="J1882" s="13" t="s">
        <v>2706</v>
      </c>
      <c r="K1882" s="13" t="s">
        <v>2706</v>
      </c>
      <c r="L1882" s="13" t="s">
        <v>2738</v>
      </c>
      <c r="M1882" s="13" t="s">
        <v>5562</v>
      </c>
      <c r="N1882" s="34">
        <v>0</v>
      </c>
      <c r="O1882" s="34">
        <v>0</v>
      </c>
      <c r="P1882" s="34">
        <v>0</v>
      </c>
      <c r="Q1882" s="34">
        <v>0</v>
      </c>
      <c r="R1882" s="34">
        <v>0</v>
      </c>
      <c r="S1882" s="34">
        <v>24</v>
      </c>
    </row>
    <row r="1883" spans="1:19" ht="14.25">
      <c r="A1883" s="23">
        <v>2021</v>
      </c>
      <c r="B1883" s="13" t="s">
        <v>1886</v>
      </c>
      <c r="C1883" s="13" t="s">
        <v>23</v>
      </c>
      <c r="D1883" s="13" t="s">
        <v>205</v>
      </c>
      <c r="E1883" s="13" t="s">
        <v>3920</v>
      </c>
      <c r="F1883" s="13" t="s">
        <v>5319</v>
      </c>
      <c r="G1883" s="13" t="s">
        <v>587</v>
      </c>
      <c r="H1883" s="13" t="s">
        <v>6</v>
      </c>
      <c r="I1883" s="13" t="s">
        <v>6731</v>
      </c>
      <c r="J1883" s="13" t="s">
        <v>2706</v>
      </c>
      <c r="K1883" s="13" t="s">
        <v>2706</v>
      </c>
      <c r="L1883" s="13" t="s">
        <v>2738</v>
      </c>
      <c r="M1883" s="13" t="s">
        <v>5662</v>
      </c>
      <c r="N1883" s="34">
        <v>0</v>
      </c>
      <c r="O1883" s="34">
        <v>0</v>
      </c>
      <c r="P1883" s="34">
        <v>0</v>
      </c>
      <c r="Q1883" s="34">
        <v>0</v>
      </c>
      <c r="R1883" s="34">
        <v>0</v>
      </c>
      <c r="S1883" s="34">
        <v>24</v>
      </c>
    </row>
    <row r="1884" spans="1:19" ht="14.25">
      <c r="A1884" s="23">
        <v>2021</v>
      </c>
      <c r="B1884" s="13" t="s">
        <v>1886</v>
      </c>
      <c r="C1884" s="13" t="s">
        <v>23</v>
      </c>
      <c r="D1884" s="13" t="s">
        <v>205</v>
      </c>
      <c r="E1884" s="13" t="s">
        <v>31</v>
      </c>
      <c r="F1884" s="13" t="s">
        <v>5320</v>
      </c>
      <c r="G1884" s="13" t="s">
        <v>587</v>
      </c>
      <c r="H1884" s="13" t="s">
        <v>6</v>
      </c>
      <c r="I1884" s="13" t="s">
        <v>6731</v>
      </c>
      <c r="J1884" s="13" t="s">
        <v>2706</v>
      </c>
      <c r="K1884" s="13" t="s">
        <v>2706</v>
      </c>
      <c r="L1884" s="13" t="s">
        <v>2738</v>
      </c>
      <c r="M1884" s="13" t="s">
        <v>5647</v>
      </c>
      <c r="N1884" s="34">
        <v>0</v>
      </c>
      <c r="O1884" s="34">
        <v>0</v>
      </c>
      <c r="P1884" s="34">
        <v>0</v>
      </c>
      <c r="Q1884" s="34">
        <v>0</v>
      </c>
      <c r="R1884" s="34">
        <v>0</v>
      </c>
      <c r="S1884" s="34">
        <v>24</v>
      </c>
    </row>
    <row r="1885" spans="1:19" ht="14.25">
      <c r="A1885" s="23">
        <v>2021</v>
      </c>
      <c r="B1885" s="13" t="s">
        <v>1886</v>
      </c>
      <c r="C1885" s="13" t="s">
        <v>23</v>
      </c>
      <c r="D1885" s="13" t="s">
        <v>205</v>
      </c>
      <c r="E1885" s="13" t="s">
        <v>32</v>
      </c>
      <c r="F1885" s="13" t="s">
        <v>5321</v>
      </c>
      <c r="G1885" s="13" t="s">
        <v>587</v>
      </c>
      <c r="H1885" s="13" t="s">
        <v>6</v>
      </c>
      <c r="I1885" s="13" t="s">
        <v>6731</v>
      </c>
      <c r="J1885" s="13" t="s">
        <v>2706</v>
      </c>
      <c r="K1885" s="13" t="s">
        <v>2706</v>
      </c>
      <c r="L1885" s="13" t="s">
        <v>2738</v>
      </c>
      <c r="M1885" s="13" t="s">
        <v>5563</v>
      </c>
      <c r="N1885" s="34">
        <v>0</v>
      </c>
      <c r="O1885" s="34">
        <v>0</v>
      </c>
      <c r="P1885" s="34">
        <v>0</v>
      </c>
      <c r="Q1885" s="34">
        <v>0</v>
      </c>
      <c r="R1885" s="34">
        <v>0</v>
      </c>
      <c r="S1885" s="34">
        <v>32</v>
      </c>
    </row>
    <row r="1886" spans="1:19" ht="14.25">
      <c r="A1886" s="23">
        <v>2021</v>
      </c>
      <c r="B1886" s="13" t="s">
        <v>1886</v>
      </c>
      <c r="C1886" s="13" t="s">
        <v>23</v>
      </c>
      <c r="D1886" s="13" t="s">
        <v>205</v>
      </c>
      <c r="E1886" s="13" t="s">
        <v>33</v>
      </c>
      <c r="F1886" s="13" t="s">
        <v>5322</v>
      </c>
      <c r="G1886" s="13" t="s">
        <v>587</v>
      </c>
      <c r="H1886" s="13" t="s">
        <v>6</v>
      </c>
      <c r="I1886" s="13" t="s">
        <v>6731</v>
      </c>
      <c r="J1886" s="13" t="s">
        <v>2706</v>
      </c>
      <c r="K1886" s="13" t="s">
        <v>2706</v>
      </c>
      <c r="L1886" s="13" t="s">
        <v>2738</v>
      </c>
      <c r="M1886" s="13" t="s">
        <v>5648</v>
      </c>
      <c r="N1886" s="34">
        <v>0</v>
      </c>
      <c r="O1886" s="34">
        <v>0</v>
      </c>
      <c r="P1886" s="34">
        <v>0</v>
      </c>
      <c r="Q1886" s="34">
        <v>0</v>
      </c>
      <c r="R1886" s="34">
        <v>0</v>
      </c>
      <c r="S1886" s="34">
        <v>24</v>
      </c>
    </row>
    <row r="1887" spans="1:19" ht="14.25">
      <c r="A1887" s="23">
        <v>2021</v>
      </c>
      <c r="B1887" s="13" t="s">
        <v>1886</v>
      </c>
      <c r="C1887" s="13" t="s">
        <v>23</v>
      </c>
      <c r="D1887" s="13" t="s">
        <v>205</v>
      </c>
      <c r="E1887" s="13" t="s">
        <v>3921</v>
      </c>
      <c r="F1887" s="13" t="s">
        <v>5328</v>
      </c>
      <c r="G1887" s="13" t="s">
        <v>587</v>
      </c>
      <c r="H1887" s="13" t="s">
        <v>6</v>
      </c>
      <c r="I1887" s="13" t="s">
        <v>6731</v>
      </c>
      <c r="J1887" s="13" t="s">
        <v>2706</v>
      </c>
      <c r="K1887" s="13" t="s">
        <v>2706</v>
      </c>
      <c r="L1887" s="13" t="s">
        <v>2738</v>
      </c>
      <c r="M1887" s="13" t="s">
        <v>5663</v>
      </c>
      <c r="N1887" s="34">
        <v>0</v>
      </c>
      <c r="O1887" s="34">
        <v>0</v>
      </c>
      <c r="P1887" s="34">
        <v>0</v>
      </c>
      <c r="Q1887" s="34">
        <v>0</v>
      </c>
      <c r="R1887" s="34">
        <v>0</v>
      </c>
      <c r="S1887" s="34">
        <v>24</v>
      </c>
    </row>
    <row r="1888" spans="1:19" ht="14.25">
      <c r="A1888" s="23">
        <v>2021</v>
      </c>
      <c r="B1888" s="13" t="s">
        <v>1886</v>
      </c>
      <c r="C1888" s="13" t="s">
        <v>23</v>
      </c>
      <c r="D1888" s="13" t="s">
        <v>205</v>
      </c>
      <c r="E1888" s="13" t="s">
        <v>35</v>
      </c>
      <c r="F1888" s="13" t="s">
        <v>5349</v>
      </c>
      <c r="G1888" s="13" t="s">
        <v>587</v>
      </c>
      <c r="H1888" s="13" t="s">
        <v>6</v>
      </c>
      <c r="I1888" s="13" t="s">
        <v>6731</v>
      </c>
      <c r="J1888" s="13" t="s">
        <v>2706</v>
      </c>
      <c r="K1888" s="13" t="s">
        <v>2706</v>
      </c>
      <c r="L1888" s="13" t="s">
        <v>2738</v>
      </c>
      <c r="M1888" s="13" t="s">
        <v>5564</v>
      </c>
      <c r="N1888" s="34">
        <v>0</v>
      </c>
      <c r="O1888" s="34">
        <v>0</v>
      </c>
      <c r="P1888" s="34">
        <v>0</v>
      </c>
      <c r="Q1888" s="34">
        <v>0</v>
      </c>
      <c r="R1888" s="34">
        <v>0</v>
      </c>
      <c r="S1888" s="34">
        <v>24</v>
      </c>
    </row>
    <row r="1889" spans="1:19" ht="14.25">
      <c r="A1889" s="23">
        <v>2021</v>
      </c>
      <c r="B1889" s="13" t="s">
        <v>1886</v>
      </c>
      <c r="C1889" s="13" t="s">
        <v>23</v>
      </c>
      <c r="D1889" s="13" t="s">
        <v>206</v>
      </c>
      <c r="E1889" s="13" t="s">
        <v>36</v>
      </c>
      <c r="F1889" s="13" t="s">
        <v>5373</v>
      </c>
      <c r="G1889" s="13" t="s">
        <v>587</v>
      </c>
      <c r="H1889" s="13" t="s">
        <v>6</v>
      </c>
      <c r="I1889" s="13" t="s">
        <v>6731</v>
      </c>
      <c r="J1889" s="13" t="s">
        <v>2706</v>
      </c>
      <c r="K1889" s="13" t="s">
        <v>2706</v>
      </c>
      <c r="L1889" s="13" t="s">
        <v>2738</v>
      </c>
      <c r="M1889" s="13" t="s">
        <v>2848</v>
      </c>
      <c r="N1889" s="34">
        <v>0</v>
      </c>
      <c r="O1889" s="34">
        <v>0</v>
      </c>
      <c r="P1889" s="34">
        <v>0</v>
      </c>
      <c r="Q1889" s="34">
        <v>0</v>
      </c>
      <c r="R1889" s="34">
        <v>0</v>
      </c>
      <c r="S1889" s="34">
        <v>54</v>
      </c>
    </row>
    <row r="1890" spans="1:19" ht="14.25">
      <c r="A1890" s="23">
        <v>2021</v>
      </c>
      <c r="B1890" s="13" t="s">
        <v>1886</v>
      </c>
      <c r="C1890" s="13" t="s">
        <v>23</v>
      </c>
      <c r="D1890" s="13" t="s">
        <v>206</v>
      </c>
      <c r="E1890" s="13" t="s">
        <v>37</v>
      </c>
      <c r="F1890" s="13" t="s">
        <v>5374</v>
      </c>
      <c r="G1890" s="13" t="s">
        <v>587</v>
      </c>
      <c r="H1890" s="13" t="s">
        <v>6</v>
      </c>
      <c r="I1890" s="13" t="s">
        <v>2394</v>
      </c>
      <c r="J1890" s="13" t="s">
        <v>5515</v>
      </c>
      <c r="K1890" s="13">
        <v>6</v>
      </c>
      <c r="L1890" s="13" t="s">
        <v>2738</v>
      </c>
      <c r="M1890" s="13" t="s">
        <v>5622</v>
      </c>
      <c r="N1890" s="34">
        <v>0</v>
      </c>
      <c r="O1890" s="34">
        <v>0</v>
      </c>
      <c r="P1890" s="34">
        <v>0</v>
      </c>
      <c r="Q1890" s="34">
        <v>0</v>
      </c>
      <c r="R1890" s="34">
        <v>0</v>
      </c>
      <c r="S1890" s="34">
        <v>55</v>
      </c>
    </row>
    <row r="1891" spans="1:19" ht="14.25">
      <c r="A1891" s="23">
        <v>2021</v>
      </c>
      <c r="B1891" s="13" t="s">
        <v>1886</v>
      </c>
      <c r="C1891" s="13" t="s">
        <v>23</v>
      </c>
      <c r="D1891" s="13" t="s">
        <v>206</v>
      </c>
      <c r="E1891" s="13" t="s">
        <v>5244</v>
      </c>
      <c r="F1891" s="13" t="s">
        <v>5436</v>
      </c>
      <c r="G1891" s="13" t="s">
        <v>587</v>
      </c>
      <c r="H1891" s="13" t="s">
        <v>6</v>
      </c>
      <c r="I1891" s="13" t="s">
        <v>6731</v>
      </c>
      <c r="J1891" s="13" t="s">
        <v>2706</v>
      </c>
      <c r="K1891" s="13" t="s">
        <v>2706</v>
      </c>
      <c r="L1891" s="13" t="s">
        <v>2738</v>
      </c>
      <c r="M1891" s="13" t="s">
        <v>5629</v>
      </c>
      <c r="N1891" s="34">
        <v>0</v>
      </c>
      <c r="O1891" s="34">
        <v>0</v>
      </c>
      <c r="P1891" s="34">
        <v>0</v>
      </c>
      <c r="Q1891" s="34">
        <v>0</v>
      </c>
      <c r="R1891" s="34">
        <v>0</v>
      </c>
      <c r="S1891" s="34">
        <v>42</v>
      </c>
    </row>
    <row r="1892" spans="1:19" ht="14.25">
      <c r="A1892" s="23">
        <v>2021</v>
      </c>
      <c r="B1892" s="13" t="s">
        <v>1886</v>
      </c>
      <c r="C1892" s="13" t="s">
        <v>23</v>
      </c>
      <c r="D1892" s="13" t="s">
        <v>206</v>
      </c>
      <c r="E1892" s="13" t="s">
        <v>38</v>
      </c>
      <c r="F1892" s="13" t="s">
        <v>5394</v>
      </c>
      <c r="G1892" s="13" t="s">
        <v>587</v>
      </c>
      <c r="H1892" s="13" t="s">
        <v>6</v>
      </c>
      <c r="I1892" s="13" t="s">
        <v>2394</v>
      </c>
      <c r="J1892" s="13" t="s">
        <v>3011</v>
      </c>
      <c r="K1892" s="13">
        <v>8</v>
      </c>
      <c r="L1892" s="13" t="s">
        <v>2738</v>
      </c>
      <c r="M1892" s="13" t="s">
        <v>2828</v>
      </c>
      <c r="N1892" s="34">
        <v>0</v>
      </c>
      <c r="O1892" s="34">
        <v>0</v>
      </c>
      <c r="P1892" s="34">
        <v>0</v>
      </c>
      <c r="Q1892" s="34">
        <v>0</v>
      </c>
      <c r="R1892" s="34">
        <v>0</v>
      </c>
      <c r="S1892" s="34">
        <v>46</v>
      </c>
    </row>
    <row r="1893" spans="1:19" ht="14.25">
      <c r="A1893" s="23">
        <v>2021</v>
      </c>
      <c r="B1893" s="13" t="s">
        <v>1886</v>
      </c>
      <c r="C1893" s="13" t="s">
        <v>23</v>
      </c>
      <c r="D1893" s="13" t="s">
        <v>206</v>
      </c>
      <c r="E1893" s="13" t="s">
        <v>39</v>
      </c>
      <c r="F1893" s="13" t="s">
        <v>5395</v>
      </c>
      <c r="G1893" s="13" t="s">
        <v>587</v>
      </c>
      <c r="H1893" s="13" t="s">
        <v>6</v>
      </c>
      <c r="I1893" s="13" t="s">
        <v>6731</v>
      </c>
      <c r="J1893" s="13" t="s">
        <v>2706</v>
      </c>
      <c r="K1893" s="13" t="s">
        <v>2706</v>
      </c>
      <c r="L1893" s="13" t="s">
        <v>2738</v>
      </c>
      <c r="M1893" s="13" t="s">
        <v>2827</v>
      </c>
      <c r="N1893" s="34">
        <v>0</v>
      </c>
      <c r="O1893" s="34">
        <v>0</v>
      </c>
      <c r="P1893" s="34">
        <v>0</v>
      </c>
      <c r="Q1893" s="34">
        <v>0</v>
      </c>
      <c r="R1893" s="34">
        <v>0</v>
      </c>
      <c r="S1893" s="34">
        <v>57</v>
      </c>
    </row>
    <row r="1894" spans="1:19" ht="14.25">
      <c r="A1894" s="23">
        <v>2021</v>
      </c>
      <c r="B1894" s="13" t="s">
        <v>1886</v>
      </c>
      <c r="C1894" s="13" t="s">
        <v>23</v>
      </c>
      <c r="D1894" s="13" t="s">
        <v>206</v>
      </c>
      <c r="E1894" s="13" t="s">
        <v>3885</v>
      </c>
      <c r="F1894" s="13" t="s">
        <v>5399</v>
      </c>
      <c r="G1894" s="13" t="s">
        <v>587</v>
      </c>
      <c r="H1894" s="13" t="s">
        <v>6</v>
      </c>
      <c r="I1894" s="13" t="s">
        <v>6731</v>
      </c>
      <c r="J1894" s="13" t="s">
        <v>2706</v>
      </c>
      <c r="K1894" s="13" t="s">
        <v>2706</v>
      </c>
      <c r="L1894" s="13" t="s">
        <v>2738</v>
      </c>
      <c r="M1894" s="13" t="s">
        <v>5565</v>
      </c>
      <c r="N1894" s="34">
        <v>0</v>
      </c>
      <c r="O1894" s="34">
        <v>0</v>
      </c>
      <c r="P1894" s="34">
        <v>0</v>
      </c>
      <c r="Q1894" s="34">
        <v>0</v>
      </c>
      <c r="R1894" s="34">
        <v>0</v>
      </c>
      <c r="S1894" s="34">
        <v>42</v>
      </c>
    </row>
    <row r="1895" spans="1:19" ht="14.25">
      <c r="A1895" s="23">
        <v>2021</v>
      </c>
      <c r="B1895" s="13" t="s">
        <v>1886</v>
      </c>
      <c r="C1895" s="13" t="s">
        <v>23</v>
      </c>
      <c r="D1895" s="13" t="s">
        <v>206</v>
      </c>
      <c r="E1895" s="13" t="s">
        <v>1875</v>
      </c>
      <c r="F1895" s="13" t="s">
        <v>5474</v>
      </c>
      <c r="G1895" s="13" t="s">
        <v>587</v>
      </c>
      <c r="H1895" s="13" t="s">
        <v>6</v>
      </c>
      <c r="I1895" s="13" t="s">
        <v>6731</v>
      </c>
      <c r="J1895" s="13" t="s">
        <v>2706</v>
      </c>
      <c r="K1895" s="13" t="s">
        <v>2706</v>
      </c>
      <c r="L1895" s="13" t="s">
        <v>2738</v>
      </c>
      <c r="M1895" s="13" t="s">
        <v>2818</v>
      </c>
      <c r="N1895" s="34">
        <v>0</v>
      </c>
      <c r="O1895" s="34">
        <v>0</v>
      </c>
      <c r="P1895" s="34">
        <v>0</v>
      </c>
      <c r="Q1895" s="34">
        <v>0</v>
      </c>
      <c r="R1895" s="34">
        <v>0</v>
      </c>
      <c r="S1895" s="34">
        <v>49</v>
      </c>
    </row>
    <row r="1896" spans="1:19" ht="14.25">
      <c r="A1896" s="23">
        <v>2021</v>
      </c>
      <c r="B1896" s="13" t="s">
        <v>1886</v>
      </c>
      <c r="C1896" s="13" t="s">
        <v>41</v>
      </c>
      <c r="D1896" s="13" t="s">
        <v>6702</v>
      </c>
      <c r="E1896" s="13" t="s">
        <v>1461</v>
      </c>
      <c r="F1896" s="13" t="s">
        <v>5268</v>
      </c>
      <c r="G1896" s="13" t="s">
        <v>587</v>
      </c>
      <c r="H1896" s="13" t="s">
        <v>6</v>
      </c>
      <c r="I1896" s="13" t="s">
        <v>2394</v>
      </c>
      <c r="J1896" s="13" t="s">
        <v>2944</v>
      </c>
      <c r="K1896" s="13">
        <v>8</v>
      </c>
      <c r="L1896" s="13" t="s">
        <v>2738</v>
      </c>
      <c r="M1896" s="13" t="s">
        <v>6750</v>
      </c>
      <c r="N1896" s="34">
        <v>156</v>
      </c>
      <c r="O1896" s="34">
        <v>12</v>
      </c>
      <c r="P1896" s="34">
        <v>8</v>
      </c>
      <c r="Q1896" s="34">
        <v>20</v>
      </c>
      <c r="R1896" s="34">
        <v>14</v>
      </c>
      <c r="S1896" s="34">
        <v>0</v>
      </c>
    </row>
    <row r="1897" spans="1:19" ht="14.25">
      <c r="A1897" s="23">
        <v>2021</v>
      </c>
      <c r="B1897" s="13" t="s">
        <v>1886</v>
      </c>
      <c r="C1897" s="13" t="s">
        <v>41</v>
      </c>
      <c r="D1897" s="13" t="s">
        <v>207</v>
      </c>
      <c r="E1897" s="13" t="s">
        <v>59</v>
      </c>
      <c r="F1897" s="13" t="s">
        <v>5272</v>
      </c>
      <c r="G1897" s="13" t="s">
        <v>587</v>
      </c>
      <c r="H1897" s="13" t="s">
        <v>6</v>
      </c>
      <c r="I1897" s="13" t="s">
        <v>6731</v>
      </c>
      <c r="J1897" s="13" t="s">
        <v>2706</v>
      </c>
      <c r="K1897" s="13" t="s">
        <v>2706</v>
      </c>
      <c r="L1897" s="13" t="s">
        <v>2738</v>
      </c>
      <c r="M1897" s="13" t="s">
        <v>6751</v>
      </c>
      <c r="N1897" s="34">
        <v>0</v>
      </c>
      <c r="O1897" s="34">
        <v>0</v>
      </c>
      <c r="P1897" s="34">
        <v>0</v>
      </c>
      <c r="Q1897" s="34">
        <v>0</v>
      </c>
      <c r="R1897" s="34">
        <v>0</v>
      </c>
      <c r="S1897" s="34">
        <v>97</v>
      </c>
    </row>
    <row r="1898" spans="1:19" ht="14.25">
      <c r="A1898" s="23">
        <v>2021</v>
      </c>
      <c r="B1898" s="13" t="s">
        <v>1886</v>
      </c>
      <c r="C1898" s="13" t="s">
        <v>41</v>
      </c>
      <c r="D1898" s="13" t="s">
        <v>205</v>
      </c>
      <c r="E1898" s="13" t="s">
        <v>42</v>
      </c>
      <c r="F1898" s="13" t="s">
        <v>5297</v>
      </c>
      <c r="G1898" s="13" t="s">
        <v>587</v>
      </c>
      <c r="H1898" s="13" t="s">
        <v>6</v>
      </c>
      <c r="I1898" s="13" t="s">
        <v>6731</v>
      </c>
      <c r="J1898" s="13" t="s">
        <v>2706</v>
      </c>
      <c r="K1898" s="13" t="s">
        <v>2706</v>
      </c>
      <c r="L1898" s="13" t="s">
        <v>2738</v>
      </c>
      <c r="M1898" s="13" t="s">
        <v>2896</v>
      </c>
      <c r="N1898" s="34">
        <v>0</v>
      </c>
      <c r="O1898" s="34">
        <v>0</v>
      </c>
      <c r="P1898" s="34">
        <v>0</v>
      </c>
      <c r="Q1898" s="34">
        <v>0</v>
      </c>
      <c r="R1898" s="34">
        <v>0</v>
      </c>
      <c r="S1898" s="34">
        <v>28</v>
      </c>
    </row>
    <row r="1899" spans="1:19" ht="14.25">
      <c r="A1899" s="23">
        <v>2021</v>
      </c>
      <c r="B1899" s="13" t="s">
        <v>1886</v>
      </c>
      <c r="C1899" s="13" t="s">
        <v>41</v>
      </c>
      <c r="D1899" s="13" t="s">
        <v>205</v>
      </c>
      <c r="E1899" s="13" t="s">
        <v>43</v>
      </c>
      <c r="F1899" s="13" t="s">
        <v>5298</v>
      </c>
      <c r="G1899" s="13" t="s">
        <v>587</v>
      </c>
      <c r="H1899" s="13" t="s">
        <v>6</v>
      </c>
      <c r="I1899" s="13" t="s">
        <v>6731</v>
      </c>
      <c r="J1899" s="13" t="s">
        <v>2706</v>
      </c>
      <c r="K1899" s="13" t="s">
        <v>2706</v>
      </c>
      <c r="L1899" s="13" t="s">
        <v>2738</v>
      </c>
      <c r="M1899" s="13" t="s">
        <v>2895</v>
      </c>
      <c r="N1899" s="34">
        <v>0</v>
      </c>
      <c r="O1899" s="34">
        <v>0</v>
      </c>
      <c r="P1899" s="34">
        <v>0</v>
      </c>
      <c r="Q1899" s="34">
        <v>0</v>
      </c>
      <c r="R1899" s="34">
        <v>0</v>
      </c>
      <c r="S1899" s="34">
        <v>30</v>
      </c>
    </row>
    <row r="1900" spans="1:19" ht="14.25">
      <c r="A1900" s="23">
        <v>2021</v>
      </c>
      <c r="B1900" s="13" t="s">
        <v>1886</v>
      </c>
      <c r="C1900" s="13" t="s">
        <v>41</v>
      </c>
      <c r="D1900" s="13" t="s">
        <v>205</v>
      </c>
      <c r="E1900" s="13" t="s">
        <v>44</v>
      </c>
      <c r="F1900" s="13" t="s">
        <v>5299</v>
      </c>
      <c r="G1900" s="13" t="s">
        <v>587</v>
      </c>
      <c r="H1900" s="13" t="s">
        <v>6</v>
      </c>
      <c r="I1900" s="13" t="s">
        <v>6731</v>
      </c>
      <c r="J1900" s="13" t="s">
        <v>2706</v>
      </c>
      <c r="K1900" s="13" t="s">
        <v>2706</v>
      </c>
      <c r="L1900" s="13" t="s">
        <v>2738</v>
      </c>
      <c r="M1900" s="13" t="s">
        <v>5649</v>
      </c>
      <c r="N1900" s="34">
        <v>0</v>
      </c>
      <c r="O1900" s="34">
        <v>0</v>
      </c>
      <c r="P1900" s="34">
        <v>0</v>
      </c>
      <c r="Q1900" s="34">
        <v>0</v>
      </c>
      <c r="R1900" s="34">
        <v>0</v>
      </c>
      <c r="S1900" s="34">
        <v>30</v>
      </c>
    </row>
    <row r="1901" spans="1:19" ht="14.25">
      <c r="A1901" s="23">
        <v>2021</v>
      </c>
      <c r="B1901" s="13" t="s">
        <v>1886</v>
      </c>
      <c r="C1901" s="13" t="s">
        <v>41</v>
      </c>
      <c r="D1901" s="13" t="s">
        <v>205</v>
      </c>
      <c r="E1901" s="13" t="s">
        <v>2637</v>
      </c>
      <c r="F1901" s="13" t="s">
        <v>5300</v>
      </c>
      <c r="G1901" s="13" t="s">
        <v>587</v>
      </c>
      <c r="H1901" s="13" t="s">
        <v>6</v>
      </c>
      <c r="I1901" s="13" t="s">
        <v>6731</v>
      </c>
      <c r="J1901" s="13" t="s">
        <v>2706</v>
      </c>
      <c r="K1901" s="13" t="s">
        <v>2706</v>
      </c>
      <c r="L1901" s="13" t="s">
        <v>2738</v>
      </c>
      <c r="M1901" s="13" t="s">
        <v>5567</v>
      </c>
      <c r="N1901" s="34">
        <v>0</v>
      </c>
      <c r="O1901" s="34">
        <v>0</v>
      </c>
      <c r="P1901" s="34">
        <v>0</v>
      </c>
      <c r="Q1901" s="34">
        <v>0</v>
      </c>
      <c r="R1901" s="34">
        <v>0</v>
      </c>
      <c r="S1901" s="34">
        <v>29</v>
      </c>
    </row>
    <row r="1902" spans="1:19" ht="14.25">
      <c r="A1902" s="23">
        <v>2021</v>
      </c>
      <c r="B1902" s="13" t="s">
        <v>1886</v>
      </c>
      <c r="C1902" s="13" t="s">
        <v>41</v>
      </c>
      <c r="D1902" s="13" t="s">
        <v>205</v>
      </c>
      <c r="E1902" s="13" t="s">
        <v>2637</v>
      </c>
      <c r="F1902" s="13" t="s">
        <v>5462</v>
      </c>
      <c r="G1902" s="13" t="s">
        <v>2391</v>
      </c>
      <c r="H1902" s="13" t="s">
        <v>6</v>
      </c>
      <c r="I1902" s="13" t="s">
        <v>6731</v>
      </c>
      <c r="J1902" s="13" t="s">
        <v>2706</v>
      </c>
      <c r="K1902" s="13" t="s">
        <v>2706</v>
      </c>
      <c r="L1902" s="13" t="s">
        <v>2738</v>
      </c>
      <c r="M1902" s="13" t="s">
        <v>4133</v>
      </c>
      <c r="N1902" s="34">
        <v>0</v>
      </c>
      <c r="O1902" s="34">
        <v>0</v>
      </c>
      <c r="P1902" s="34">
        <v>0</v>
      </c>
      <c r="Q1902" s="34">
        <v>0</v>
      </c>
      <c r="R1902" s="34">
        <v>0</v>
      </c>
      <c r="S1902" s="34">
        <v>29</v>
      </c>
    </row>
    <row r="1903" spans="1:19" ht="14.25">
      <c r="A1903" s="23">
        <v>2021</v>
      </c>
      <c r="B1903" s="13" t="s">
        <v>1886</v>
      </c>
      <c r="C1903" s="13" t="s">
        <v>41</v>
      </c>
      <c r="D1903" s="13" t="s">
        <v>205</v>
      </c>
      <c r="E1903" s="13" t="s">
        <v>46</v>
      </c>
      <c r="F1903" s="13" t="s">
        <v>5301</v>
      </c>
      <c r="G1903" s="13" t="s">
        <v>587</v>
      </c>
      <c r="H1903" s="13" t="s">
        <v>6</v>
      </c>
      <c r="I1903" s="13" t="s">
        <v>6731</v>
      </c>
      <c r="J1903" s="13" t="s">
        <v>2706</v>
      </c>
      <c r="K1903" s="13" t="s">
        <v>2706</v>
      </c>
      <c r="L1903" s="13" t="s">
        <v>2738</v>
      </c>
      <c r="M1903" s="13" t="s">
        <v>2894</v>
      </c>
      <c r="N1903" s="34">
        <v>0</v>
      </c>
      <c r="O1903" s="34">
        <v>0</v>
      </c>
      <c r="P1903" s="34">
        <v>0</v>
      </c>
      <c r="Q1903" s="34">
        <v>0</v>
      </c>
      <c r="R1903" s="34">
        <v>0</v>
      </c>
      <c r="S1903" s="34">
        <v>27</v>
      </c>
    </row>
    <row r="1904" spans="1:19" ht="14.25">
      <c r="A1904" s="23">
        <v>2021</v>
      </c>
      <c r="B1904" s="13" t="s">
        <v>1886</v>
      </c>
      <c r="C1904" s="13" t="s">
        <v>41</v>
      </c>
      <c r="D1904" s="13" t="s">
        <v>205</v>
      </c>
      <c r="E1904" s="13" t="s">
        <v>47</v>
      </c>
      <c r="F1904" s="13" t="s">
        <v>5302</v>
      </c>
      <c r="G1904" s="13" t="s">
        <v>587</v>
      </c>
      <c r="H1904" s="13" t="s">
        <v>6</v>
      </c>
      <c r="I1904" s="13" t="s">
        <v>6731</v>
      </c>
      <c r="J1904" s="13" t="s">
        <v>2706</v>
      </c>
      <c r="K1904" s="13" t="s">
        <v>2706</v>
      </c>
      <c r="L1904" s="13" t="s">
        <v>2738</v>
      </c>
      <c r="M1904" s="13" t="s">
        <v>2893</v>
      </c>
      <c r="N1904" s="34">
        <v>0</v>
      </c>
      <c r="O1904" s="34">
        <v>0</v>
      </c>
      <c r="P1904" s="34">
        <v>0</v>
      </c>
      <c r="Q1904" s="34">
        <v>0</v>
      </c>
      <c r="R1904" s="34">
        <v>0</v>
      </c>
      <c r="S1904" s="34">
        <v>25</v>
      </c>
    </row>
    <row r="1905" spans="1:19" ht="14.25">
      <c r="A1905" s="23">
        <v>2021</v>
      </c>
      <c r="B1905" s="13" t="s">
        <v>1886</v>
      </c>
      <c r="C1905" s="13" t="s">
        <v>41</v>
      </c>
      <c r="D1905" s="13" t="s">
        <v>205</v>
      </c>
      <c r="E1905" s="13" t="s">
        <v>47</v>
      </c>
      <c r="F1905" s="13" t="s">
        <v>5478</v>
      </c>
      <c r="G1905" s="13" t="s">
        <v>3868</v>
      </c>
      <c r="H1905" s="13" t="s">
        <v>6</v>
      </c>
      <c r="I1905" s="13" t="s">
        <v>6731</v>
      </c>
      <c r="J1905" s="13" t="s">
        <v>2706</v>
      </c>
      <c r="K1905" s="13" t="s">
        <v>2706</v>
      </c>
      <c r="L1905" s="13" t="s">
        <v>2738</v>
      </c>
      <c r="M1905" s="13" t="s">
        <v>6752</v>
      </c>
      <c r="N1905" s="34">
        <v>0</v>
      </c>
      <c r="O1905" s="34">
        <v>0</v>
      </c>
      <c r="P1905" s="34">
        <v>0</v>
      </c>
      <c r="Q1905" s="34">
        <v>0</v>
      </c>
      <c r="R1905" s="34">
        <v>0</v>
      </c>
      <c r="S1905" s="34">
        <v>28</v>
      </c>
    </row>
    <row r="1906" spans="1:19" ht="14.25">
      <c r="A1906" s="23">
        <v>2021</v>
      </c>
      <c r="B1906" s="13" t="s">
        <v>1886</v>
      </c>
      <c r="C1906" s="13" t="s">
        <v>41</v>
      </c>
      <c r="D1906" s="13" t="s">
        <v>205</v>
      </c>
      <c r="E1906" s="13" t="s">
        <v>48</v>
      </c>
      <c r="F1906" s="13" t="s">
        <v>5303</v>
      </c>
      <c r="G1906" s="13" t="s">
        <v>587</v>
      </c>
      <c r="H1906" s="13" t="s">
        <v>6</v>
      </c>
      <c r="I1906" s="13" t="s">
        <v>6731</v>
      </c>
      <c r="J1906" s="13" t="s">
        <v>2706</v>
      </c>
      <c r="K1906" s="13" t="s">
        <v>2706</v>
      </c>
      <c r="L1906" s="13" t="s">
        <v>2738</v>
      </c>
      <c r="M1906" s="13" t="s">
        <v>2892</v>
      </c>
      <c r="N1906" s="34">
        <v>0</v>
      </c>
      <c r="O1906" s="34">
        <v>0</v>
      </c>
      <c r="P1906" s="34">
        <v>0</v>
      </c>
      <c r="Q1906" s="34">
        <v>0</v>
      </c>
      <c r="R1906" s="34">
        <v>0</v>
      </c>
      <c r="S1906" s="34">
        <v>25</v>
      </c>
    </row>
    <row r="1907" spans="1:19" ht="14.25">
      <c r="A1907" s="23">
        <v>2021</v>
      </c>
      <c r="B1907" s="13" t="s">
        <v>1886</v>
      </c>
      <c r="C1907" s="13" t="s">
        <v>41</v>
      </c>
      <c r="D1907" s="13" t="s">
        <v>205</v>
      </c>
      <c r="E1907" s="13" t="s">
        <v>3919</v>
      </c>
      <c r="F1907" s="13" t="s">
        <v>6714</v>
      </c>
      <c r="G1907" s="13" t="s">
        <v>587</v>
      </c>
      <c r="H1907" s="13" t="s">
        <v>6</v>
      </c>
      <c r="I1907" s="13" t="s">
        <v>6731</v>
      </c>
      <c r="J1907" s="13" t="s">
        <v>2706</v>
      </c>
      <c r="K1907" s="13" t="s">
        <v>2706</v>
      </c>
      <c r="L1907" s="13" t="s">
        <v>2738</v>
      </c>
      <c r="M1907" s="13" t="s">
        <v>2891</v>
      </c>
      <c r="N1907" s="34">
        <v>0</v>
      </c>
      <c r="O1907" s="34">
        <v>0</v>
      </c>
      <c r="P1907" s="34">
        <v>0</v>
      </c>
      <c r="Q1907" s="34">
        <v>0</v>
      </c>
      <c r="R1907" s="34">
        <v>0</v>
      </c>
      <c r="S1907" s="34">
        <v>24</v>
      </c>
    </row>
    <row r="1908" spans="1:19" ht="14.25">
      <c r="A1908" s="23">
        <v>2021</v>
      </c>
      <c r="B1908" s="13" t="s">
        <v>1886</v>
      </c>
      <c r="C1908" s="13" t="s">
        <v>41</v>
      </c>
      <c r="D1908" s="13" t="s">
        <v>205</v>
      </c>
      <c r="E1908" s="13" t="s">
        <v>50</v>
      </c>
      <c r="F1908" s="13" t="s">
        <v>5304</v>
      </c>
      <c r="G1908" s="13" t="s">
        <v>587</v>
      </c>
      <c r="H1908" s="13" t="s">
        <v>6</v>
      </c>
      <c r="I1908" s="13" t="s">
        <v>6731</v>
      </c>
      <c r="J1908" s="13" t="s">
        <v>2706</v>
      </c>
      <c r="K1908" s="13" t="s">
        <v>2706</v>
      </c>
      <c r="L1908" s="13" t="s">
        <v>2738</v>
      </c>
      <c r="M1908" s="13" t="s">
        <v>2890</v>
      </c>
      <c r="N1908" s="34">
        <v>0</v>
      </c>
      <c r="O1908" s="34">
        <v>0</v>
      </c>
      <c r="P1908" s="34">
        <v>0</v>
      </c>
      <c r="Q1908" s="34">
        <v>0</v>
      </c>
      <c r="R1908" s="34">
        <v>0</v>
      </c>
      <c r="S1908" s="34">
        <v>27</v>
      </c>
    </row>
    <row r="1909" spans="1:19" ht="14.25">
      <c r="A1909" s="23">
        <v>2021</v>
      </c>
      <c r="B1909" s="13" t="s">
        <v>1886</v>
      </c>
      <c r="C1909" s="13" t="s">
        <v>41</v>
      </c>
      <c r="D1909" s="13" t="s">
        <v>205</v>
      </c>
      <c r="E1909" s="13" t="s">
        <v>52</v>
      </c>
      <c r="F1909" s="13" t="s">
        <v>5305</v>
      </c>
      <c r="G1909" s="13" t="s">
        <v>587</v>
      </c>
      <c r="H1909" s="13" t="s">
        <v>6</v>
      </c>
      <c r="I1909" s="13" t="s">
        <v>6731</v>
      </c>
      <c r="J1909" s="13" t="s">
        <v>2706</v>
      </c>
      <c r="K1909" s="13" t="s">
        <v>2706</v>
      </c>
      <c r="L1909" s="13" t="s">
        <v>2738</v>
      </c>
      <c r="M1909" s="13" t="s">
        <v>2889</v>
      </c>
      <c r="N1909" s="34">
        <v>0</v>
      </c>
      <c r="O1909" s="34">
        <v>0</v>
      </c>
      <c r="P1909" s="34">
        <v>0</v>
      </c>
      <c r="Q1909" s="34">
        <v>0</v>
      </c>
      <c r="R1909" s="34">
        <v>0</v>
      </c>
      <c r="S1909" s="34">
        <v>30</v>
      </c>
    </row>
    <row r="1910" spans="1:19" ht="14.25">
      <c r="A1910" s="23">
        <v>2021</v>
      </c>
      <c r="B1910" s="13" t="s">
        <v>1886</v>
      </c>
      <c r="C1910" s="13" t="s">
        <v>41</v>
      </c>
      <c r="D1910" s="13" t="s">
        <v>205</v>
      </c>
      <c r="E1910" s="13" t="s">
        <v>53</v>
      </c>
      <c r="F1910" s="13" t="s">
        <v>5306</v>
      </c>
      <c r="G1910" s="13" t="s">
        <v>587</v>
      </c>
      <c r="H1910" s="13" t="s">
        <v>6</v>
      </c>
      <c r="I1910" s="13" t="s">
        <v>6731</v>
      </c>
      <c r="J1910" s="13" t="s">
        <v>2706</v>
      </c>
      <c r="K1910" s="13" t="s">
        <v>2706</v>
      </c>
      <c r="L1910" s="13" t="s">
        <v>2738</v>
      </c>
      <c r="M1910" s="13" t="s">
        <v>2888</v>
      </c>
      <c r="N1910" s="34">
        <v>0</v>
      </c>
      <c r="O1910" s="34">
        <v>0</v>
      </c>
      <c r="P1910" s="34">
        <v>0</v>
      </c>
      <c r="Q1910" s="34">
        <v>0</v>
      </c>
      <c r="R1910" s="34">
        <v>0</v>
      </c>
      <c r="S1910" s="34">
        <v>30</v>
      </c>
    </row>
    <row r="1911" spans="1:19" ht="14.25">
      <c r="A1911" s="23">
        <v>2021</v>
      </c>
      <c r="B1911" s="13" t="s">
        <v>1886</v>
      </c>
      <c r="C1911" s="13" t="s">
        <v>41</v>
      </c>
      <c r="D1911" s="13" t="s">
        <v>205</v>
      </c>
      <c r="E1911" s="13" t="s">
        <v>54</v>
      </c>
      <c r="F1911" s="13" t="s">
        <v>5307</v>
      </c>
      <c r="G1911" s="13" t="s">
        <v>3895</v>
      </c>
      <c r="H1911" s="13" t="s">
        <v>6</v>
      </c>
      <c r="I1911" s="13" t="s">
        <v>6731</v>
      </c>
      <c r="J1911" s="13" t="s">
        <v>2706</v>
      </c>
      <c r="K1911" s="13" t="s">
        <v>2706</v>
      </c>
      <c r="L1911" s="13" t="s">
        <v>2738</v>
      </c>
      <c r="M1911" s="13" t="s">
        <v>5569</v>
      </c>
      <c r="N1911" s="34">
        <v>0</v>
      </c>
      <c r="O1911" s="34">
        <v>0</v>
      </c>
      <c r="P1911" s="34">
        <v>0</v>
      </c>
      <c r="Q1911" s="34">
        <v>0</v>
      </c>
      <c r="R1911" s="34">
        <v>0</v>
      </c>
      <c r="S1911" s="34">
        <v>25</v>
      </c>
    </row>
    <row r="1912" spans="1:19" ht="14.25">
      <c r="A1912" s="23">
        <v>2021</v>
      </c>
      <c r="B1912" s="13" t="s">
        <v>1886</v>
      </c>
      <c r="C1912" s="13" t="s">
        <v>41</v>
      </c>
      <c r="D1912" s="13" t="s">
        <v>205</v>
      </c>
      <c r="E1912" s="13" t="s">
        <v>54</v>
      </c>
      <c r="F1912" s="13" t="s">
        <v>5482</v>
      </c>
      <c r="G1912" s="13" t="s">
        <v>587</v>
      </c>
      <c r="H1912" s="13" t="s">
        <v>6</v>
      </c>
      <c r="I1912" s="13" t="s">
        <v>6731</v>
      </c>
      <c r="J1912" s="13" t="s">
        <v>2706</v>
      </c>
      <c r="K1912" s="13" t="s">
        <v>2706</v>
      </c>
      <c r="L1912" s="13" t="s">
        <v>2738</v>
      </c>
      <c r="M1912" s="13" t="s">
        <v>2887</v>
      </c>
      <c r="N1912" s="34">
        <v>0</v>
      </c>
      <c r="O1912" s="34">
        <v>0</v>
      </c>
      <c r="P1912" s="34">
        <v>0</v>
      </c>
      <c r="Q1912" s="34">
        <v>0</v>
      </c>
      <c r="R1912" s="34">
        <v>0</v>
      </c>
      <c r="S1912" s="34">
        <v>25</v>
      </c>
    </row>
    <row r="1913" spans="1:19" ht="14.25">
      <c r="A1913" s="23">
        <v>2021</v>
      </c>
      <c r="B1913" s="13" t="s">
        <v>1886</v>
      </c>
      <c r="C1913" s="13" t="s">
        <v>41</v>
      </c>
      <c r="D1913" s="13" t="s">
        <v>206</v>
      </c>
      <c r="E1913" s="13" t="s">
        <v>55</v>
      </c>
      <c r="F1913" s="13" t="s">
        <v>5386</v>
      </c>
      <c r="G1913" s="13" t="s">
        <v>587</v>
      </c>
      <c r="H1913" s="13" t="s">
        <v>6</v>
      </c>
      <c r="I1913" s="13" t="s">
        <v>6731</v>
      </c>
      <c r="J1913" s="13" t="s">
        <v>2706</v>
      </c>
      <c r="K1913" s="13" t="s">
        <v>2706</v>
      </c>
      <c r="L1913" s="13" t="s">
        <v>2738</v>
      </c>
      <c r="M1913" s="13" t="s">
        <v>6753</v>
      </c>
      <c r="N1913" s="34">
        <v>0</v>
      </c>
      <c r="O1913" s="34">
        <v>0</v>
      </c>
      <c r="P1913" s="34">
        <v>0</v>
      </c>
      <c r="Q1913" s="34">
        <v>0</v>
      </c>
      <c r="R1913" s="34">
        <v>0</v>
      </c>
      <c r="S1913" s="34">
        <v>50</v>
      </c>
    </row>
    <row r="1914" spans="1:19" ht="14.25">
      <c r="A1914" s="23">
        <v>2021</v>
      </c>
      <c r="B1914" s="13" t="s">
        <v>1886</v>
      </c>
      <c r="C1914" s="13" t="s">
        <v>41</v>
      </c>
      <c r="D1914" s="13" t="s">
        <v>206</v>
      </c>
      <c r="E1914" s="13" t="s">
        <v>56</v>
      </c>
      <c r="F1914" s="13" t="s">
        <v>5388</v>
      </c>
      <c r="G1914" s="13" t="s">
        <v>587</v>
      </c>
      <c r="H1914" s="13" t="s">
        <v>6</v>
      </c>
      <c r="I1914" s="13" t="s">
        <v>6731</v>
      </c>
      <c r="J1914" s="13" t="s">
        <v>2706</v>
      </c>
      <c r="K1914" s="13" t="s">
        <v>2706</v>
      </c>
      <c r="L1914" s="13" t="s">
        <v>2738</v>
      </c>
      <c r="M1914" s="13" t="s">
        <v>6754</v>
      </c>
      <c r="N1914" s="34">
        <v>0</v>
      </c>
      <c r="O1914" s="34">
        <v>0</v>
      </c>
      <c r="P1914" s="34">
        <v>0</v>
      </c>
      <c r="Q1914" s="34">
        <v>0</v>
      </c>
      <c r="R1914" s="34">
        <v>0</v>
      </c>
      <c r="S1914" s="34">
        <v>60</v>
      </c>
    </row>
    <row r="1915" spans="1:19" ht="14.25">
      <c r="A1915" s="23">
        <v>2021</v>
      </c>
      <c r="B1915" s="13" t="s">
        <v>1886</v>
      </c>
      <c r="C1915" s="13" t="s">
        <v>41</v>
      </c>
      <c r="D1915" s="13" t="s">
        <v>206</v>
      </c>
      <c r="E1915" s="13" t="s">
        <v>57</v>
      </c>
      <c r="F1915" s="13" t="s">
        <v>5389</v>
      </c>
      <c r="G1915" s="13" t="s">
        <v>587</v>
      </c>
      <c r="H1915" s="13" t="s">
        <v>6</v>
      </c>
      <c r="I1915" s="13" t="s">
        <v>2931</v>
      </c>
      <c r="J1915" s="13" t="s">
        <v>2706</v>
      </c>
      <c r="K1915" s="13" t="s">
        <v>2706</v>
      </c>
      <c r="L1915" s="13" t="s">
        <v>2738</v>
      </c>
      <c r="M1915" s="13" t="s">
        <v>5570</v>
      </c>
      <c r="N1915" s="34">
        <v>0</v>
      </c>
      <c r="O1915" s="34">
        <v>0</v>
      </c>
      <c r="P1915" s="34">
        <v>0</v>
      </c>
      <c r="Q1915" s="34">
        <v>0</v>
      </c>
      <c r="R1915" s="34">
        <v>0</v>
      </c>
      <c r="S1915" s="34">
        <v>40</v>
      </c>
    </row>
    <row r="1916" spans="1:19" ht="14.25">
      <c r="A1916" s="23">
        <v>2021</v>
      </c>
      <c r="B1916" s="13" t="s">
        <v>1886</v>
      </c>
      <c r="C1916" s="13" t="s">
        <v>41</v>
      </c>
      <c r="D1916" s="13" t="s">
        <v>206</v>
      </c>
      <c r="E1916" s="13" t="s">
        <v>58</v>
      </c>
      <c r="F1916" s="13" t="s">
        <v>5390</v>
      </c>
      <c r="G1916" s="13" t="s">
        <v>587</v>
      </c>
      <c r="H1916" s="13" t="s">
        <v>6</v>
      </c>
      <c r="I1916" s="13" t="s">
        <v>2394</v>
      </c>
      <c r="J1916" s="13" t="s">
        <v>3010</v>
      </c>
      <c r="K1916" s="13">
        <v>6</v>
      </c>
      <c r="L1916" s="13" t="s">
        <v>2738</v>
      </c>
      <c r="M1916" s="13" t="s">
        <v>5571</v>
      </c>
      <c r="N1916" s="34">
        <v>0</v>
      </c>
      <c r="O1916" s="34">
        <v>0</v>
      </c>
      <c r="P1916" s="34">
        <v>0</v>
      </c>
      <c r="Q1916" s="34">
        <v>0</v>
      </c>
      <c r="R1916" s="34">
        <v>0</v>
      </c>
      <c r="S1916" s="34">
        <v>60</v>
      </c>
    </row>
    <row r="1917" spans="1:19" ht="14.25">
      <c r="A1917" s="23">
        <v>2021</v>
      </c>
      <c r="B1917" s="13" t="s">
        <v>1886</v>
      </c>
      <c r="C1917" s="13" t="s">
        <v>41</v>
      </c>
      <c r="D1917" s="13" t="s">
        <v>206</v>
      </c>
      <c r="E1917" s="13" t="s">
        <v>2733</v>
      </c>
      <c r="F1917" s="13" t="s">
        <v>5391</v>
      </c>
      <c r="G1917" s="13" t="s">
        <v>587</v>
      </c>
      <c r="H1917" s="13" t="s">
        <v>6</v>
      </c>
      <c r="I1917" s="13" t="s">
        <v>6731</v>
      </c>
      <c r="J1917" s="13" t="s">
        <v>2706</v>
      </c>
      <c r="K1917" s="13" t="s">
        <v>2706</v>
      </c>
      <c r="L1917" s="13" t="s">
        <v>2738</v>
      </c>
      <c r="M1917" s="13" t="s">
        <v>2831</v>
      </c>
      <c r="N1917" s="34">
        <v>0</v>
      </c>
      <c r="O1917" s="34">
        <v>0</v>
      </c>
      <c r="P1917" s="34">
        <v>0</v>
      </c>
      <c r="Q1917" s="34">
        <v>0</v>
      </c>
      <c r="R1917" s="34">
        <v>0</v>
      </c>
      <c r="S1917" s="34">
        <v>49</v>
      </c>
    </row>
    <row r="1918" spans="1:19" ht="14.25">
      <c r="A1918" s="23">
        <v>2021</v>
      </c>
      <c r="B1918" s="13" t="s">
        <v>1886</v>
      </c>
      <c r="C1918" s="13" t="s">
        <v>60</v>
      </c>
      <c r="D1918" s="13" t="s">
        <v>6702</v>
      </c>
      <c r="E1918" s="13" t="s">
        <v>1458</v>
      </c>
      <c r="F1918" s="13" t="s">
        <v>5266</v>
      </c>
      <c r="G1918" s="13" t="s">
        <v>587</v>
      </c>
      <c r="H1918" s="13" t="s">
        <v>6</v>
      </c>
      <c r="I1918" s="13" t="s">
        <v>2394</v>
      </c>
      <c r="J1918" s="13" t="s">
        <v>2945</v>
      </c>
      <c r="K1918" s="13">
        <v>6</v>
      </c>
      <c r="L1918" s="13" t="s">
        <v>2738</v>
      </c>
      <c r="M1918" s="13" t="s">
        <v>2916</v>
      </c>
      <c r="N1918" s="34">
        <v>109</v>
      </c>
      <c r="O1918" s="34">
        <v>24</v>
      </c>
      <c r="P1918" s="34">
        <v>16</v>
      </c>
      <c r="Q1918" s="34">
        <v>40</v>
      </c>
      <c r="R1918" s="34">
        <v>16</v>
      </c>
      <c r="S1918" s="34">
        <v>0</v>
      </c>
    </row>
    <row r="1919" spans="1:19" ht="14.25">
      <c r="A1919" s="23">
        <v>2021</v>
      </c>
      <c r="B1919" s="13" t="s">
        <v>1886</v>
      </c>
      <c r="C1919" s="13" t="s">
        <v>60</v>
      </c>
      <c r="D1919" s="13" t="s">
        <v>6702</v>
      </c>
      <c r="E1919" s="13" t="s">
        <v>1477</v>
      </c>
      <c r="F1919" s="13" t="s">
        <v>5444</v>
      </c>
      <c r="G1919" s="13" t="s">
        <v>587</v>
      </c>
      <c r="H1919" s="13" t="s">
        <v>6</v>
      </c>
      <c r="I1919" s="13" t="s">
        <v>2931</v>
      </c>
      <c r="J1919" s="13" t="s">
        <v>2706</v>
      </c>
      <c r="K1919" s="13" t="s">
        <v>2706</v>
      </c>
      <c r="L1919" s="13" t="s">
        <v>2738</v>
      </c>
      <c r="M1919" s="13" t="s">
        <v>2786</v>
      </c>
      <c r="N1919" s="34">
        <v>113</v>
      </c>
      <c r="O1919" s="34">
        <v>24</v>
      </c>
      <c r="P1919" s="34">
        <v>16</v>
      </c>
      <c r="Q1919" s="34">
        <v>40</v>
      </c>
      <c r="R1919" s="34">
        <v>16</v>
      </c>
      <c r="S1919" s="34">
        <v>0</v>
      </c>
    </row>
    <row r="1920" spans="1:19" ht="14.25">
      <c r="A1920" s="23">
        <v>2021</v>
      </c>
      <c r="B1920" s="13" t="s">
        <v>1886</v>
      </c>
      <c r="C1920" s="13" t="s">
        <v>60</v>
      </c>
      <c r="D1920" s="13" t="s">
        <v>205</v>
      </c>
      <c r="E1920" s="13" t="s">
        <v>61</v>
      </c>
      <c r="F1920" s="13" t="s">
        <v>5324</v>
      </c>
      <c r="G1920" s="13" t="s">
        <v>208</v>
      </c>
      <c r="H1920" s="13" t="s">
        <v>6</v>
      </c>
      <c r="I1920" s="13" t="s">
        <v>6731</v>
      </c>
      <c r="J1920" s="13" t="s">
        <v>2706</v>
      </c>
      <c r="K1920" s="13" t="s">
        <v>2706</v>
      </c>
      <c r="L1920" s="13" t="s">
        <v>2738</v>
      </c>
      <c r="M1920" s="13" t="s">
        <v>2860</v>
      </c>
      <c r="N1920" s="34">
        <v>0</v>
      </c>
      <c r="O1920" s="34">
        <v>0</v>
      </c>
      <c r="P1920" s="34">
        <v>0</v>
      </c>
      <c r="Q1920" s="34">
        <v>0</v>
      </c>
      <c r="R1920" s="34">
        <v>0</v>
      </c>
      <c r="S1920" s="34">
        <v>26</v>
      </c>
    </row>
    <row r="1921" spans="1:19" ht="14.25">
      <c r="A1921" s="23">
        <v>2021</v>
      </c>
      <c r="B1921" s="13" t="s">
        <v>1886</v>
      </c>
      <c r="C1921" s="13" t="s">
        <v>60</v>
      </c>
      <c r="D1921" s="13" t="s">
        <v>205</v>
      </c>
      <c r="E1921" s="13" t="s">
        <v>61</v>
      </c>
      <c r="F1921" s="13" t="s">
        <v>6715</v>
      </c>
      <c r="G1921" s="13" t="s">
        <v>587</v>
      </c>
      <c r="H1921" s="13" t="s">
        <v>6</v>
      </c>
      <c r="I1921" s="13" t="s">
        <v>6731</v>
      </c>
      <c r="J1921" s="13" t="s">
        <v>2706</v>
      </c>
      <c r="K1921" s="13" t="s">
        <v>2706</v>
      </c>
      <c r="L1921" s="13" t="s">
        <v>2738</v>
      </c>
      <c r="M1921" s="13" t="s">
        <v>2879</v>
      </c>
      <c r="N1921" s="34">
        <v>0</v>
      </c>
      <c r="O1921" s="34">
        <v>0</v>
      </c>
      <c r="P1921" s="34">
        <v>0</v>
      </c>
      <c r="Q1921" s="34">
        <v>0</v>
      </c>
      <c r="R1921" s="34">
        <v>0</v>
      </c>
      <c r="S1921" s="34">
        <v>26</v>
      </c>
    </row>
    <row r="1922" spans="1:19" ht="14.25">
      <c r="A1922" s="23">
        <v>2021</v>
      </c>
      <c r="B1922" s="13" t="s">
        <v>1886</v>
      </c>
      <c r="C1922" s="13" t="s">
        <v>60</v>
      </c>
      <c r="D1922" s="13" t="s">
        <v>205</v>
      </c>
      <c r="E1922" s="13" t="s">
        <v>6711</v>
      </c>
      <c r="F1922" s="13" t="s">
        <v>5469</v>
      </c>
      <c r="G1922" s="13" t="s">
        <v>587</v>
      </c>
      <c r="H1922" s="13" t="s">
        <v>6</v>
      </c>
      <c r="I1922" s="13" t="s">
        <v>6731</v>
      </c>
      <c r="J1922" s="13" t="s">
        <v>2706</v>
      </c>
      <c r="K1922" s="13" t="s">
        <v>2706</v>
      </c>
      <c r="L1922" s="13" t="s">
        <v>2738</v>
      </c>
      <c r="M1922" s="13" t="s">
        <v>6755</v>
      </c>
      <c r="N1922" s="34">
        <v>0</v>
      </c>
      <c r="O1922" s="34">
        <v>0</v>
      </c>
      <c r="P1922" s="34">
        <v>0</v>
      </c>
      <c r="Q1922" s="34">
        <v>0</v>
      </c>
      <c r="R1922" s="34">
        <v>0</v>
      </c>
      <c r="S1922" s="34">
        <v>25</v>
      </c>
    </row>
    <row r="1923" spans="1:19" ht="14.25">
      <c r="A1923" s="23">
        <v>2021</v>
      </c>
      <c r="B1923" s="13" t="s">
        <v>1886</v>
      </c>
      <c r="C1923" s="13" t="s">
        <v>60</v>
      </c>
      <c r="D1923" s="13" t="s">
        <v>205</v>
      </c>
      <c r="E1923" s="13" t="s">
        <v>63</v>
      </c>
      <c r="F1923" s="13" t="s">
        <v>5348</v>
      </c>
      <c r="G1923" s="13" t="s">
        <v>587</v>
      </c>
      <c r="H1923" s="13" t="s">
        <v>6</v>
      </c>
      <c r="I1923" s="13" t="s">
        <v>6731</v>
      </c>
      <c r="J1923" s="13" t="s">
        <v>2706</v>
      </c>
      <c r="K1923" s="13" t="s">
        <v>2706</v>
      </c>
      <c r="L1923" s="13" t="s">
        <v>2738</v>
      </c>
      <c r="M1923" s="13" t="s">
        <v>2868</v>
      </c>
      <c r="N1923" s="34">
        <v>0</v>
      </c>
      <c r="O1923" s="34">
        <v>0</v>
      </c>
      <c r="P1923" s="34">
        <v>0</v>
      </c>
      <c r="Q1923" s="34">
        <v>0</v>
      </c>
      <c r="R1923" s="34">
        <v>0</v>
      </c>
      <c r="S1923" s="34">
        <v>24</v>
      </c>
    </row>
    <row r="1924" spans="1:19" ht="14.25">
      <c r="A1924" s="23">
        <v>2021</v>
      </c>
      <c r="B1924" s="13" t="s">
        <v>1886</v>
      </c>
      <c r="C1924" s="13" t="s">
        <v>60</v>
      </c>
      <c r="D1924" s="13" t="s">
        <v>206</v>
      </c>
      <c r="E1924" s="13" t="s">
        <v>3114</v>
      </c>
      <c r="F1924" s="13" t="s">
        <v>6716</v>
      </c>
      <c r="G1924" s="13" t="s">
        <v>587</v>
      </c>
      <c r="H1924" s="13" t="s">
        <v>6</v>
      </c>
      <c r="I1924" s="13" t="s">
        <v>2931</v>
      </c>
      <c r="J1924" s="13" t="s">
        <v>2706</v>
      </c>
      <c r="K1924" s="13" t="s">
        <v>2706</v>
      </c>
      <c r="L1924" s="13" t="s">
        <v>2738</v>
      </c>
      <c r="M1924" s="13" t="s">
        <v>2822</v>
      </c>
      <c r="N1924" s="34">
        <v>0</v>
      </c>
      <c r="O1924" s="34">
        <v>0</v>
      </c>
      <c r="P1924" s="34">
        <v>0</v>
      </c>
      <c r="Q1924" s="34">
        <v>0</v>
      </c>
      <c r="R1924" s="34">
        <v>0</v>
      </c>
      <c r="S1924" s="34">
        <v>40</v>
      </c>
    </row>
    <row r="1925" spans="1:19" ht="14.25">
      <c r="A1925" s="23">
        <v>2021</v>
      </c>
      <c r="B1925" s="13" t="s">
        <v>1886</v>
      </c>
      <c r="C1925" s="13" t="s">
        <v>60</v>
      </c>
      <c r="D1925" s="13" t="s">
        <v>206</v>
      </c>
      <c r="E1925" s="13" t="s">
        <v>64</v>
      </c>
      <c r="F1925" s="13" t="s">
        <v>5402</v>
      </c>
      <c r="G1925" s="13" t="s">
        <v>587</v>
      </c>
      <c r="H1925" s="13" t="s">
        <v>6</v>
      </c>
      <c r="I1925" s="13" t="s">
        <v>6731</v>
      </c>
      <c r="J1925" s="13" t="s">
        <v>2706</v>
      </c>
      <c r="K1925" s="13" t="s">
        <v>2706</v>
      </c>
      <c r="L1925" s="13" t="s">
        <v>2738</v>
      </c>
      <c r="M1925" s="13" t="s">
        <v>6756</v>
      </c>
      <c r="N1925" s="34">
        <v>0</v>
      </c>
      <c r="O1925" s="34">
        <v>0</v>
      </c>
      <c r="P1925" s="34">
        <v>0</v>
      </c>
      <c r="Q1925" s="34">
        <v>0</v>
      </c>
      <c r="R1925" s="34">
        <v>0</v>
      </c>
      <c r="S1925" s="34">
        <v>40</v>
      </c>
    </row>
    <row r="1926" spans="1:19" ht="14.25">
      <c r="A1926" s="23">
        <v>2021</v>
      </c>
      <c r="B1926" s="13" t="s">
        <v>1886</v>
      </c>
      <c r="C1926" s="13" t="s">
        <v>60</v>
      </c>
      <c r="D1926" s="13" t="s">
        <v>206</v>
      </c>
      <c r="E1926" s="13" t="s">
        <v>3922</v>
      </c>
      <c r="F1926" s="13" t="s">
        <v>5475</v>
      </c>
      <c r="G1926" s="13" t="s">
        <v>587</v>
      </c>
      <c r="H1926" s="13" t="s">
        <v>6</v>
      </c>
      <c r="I1926" s="13" t="s">
        <v>2931</v>
      </c>
      <c r="J1926" s="13" t="s">
        <v>2706</v>
      </c>
      <c r="K1926" s="13" t="s">
        <v>2706</v>
      </c>
      <c r="L1926" s="13" t="s">
        <v>2738</v>
      </c>
      <c r="M1926" s="13" t="s">
        <v>6757</v>
      </c>
      <c r="N1926" s="34">
        <v>0</v>
      </c>
      <c r="O1926" s="34">
        <v>0</v>
      </c>
      <c r="P1926" s="34">
        <v>0</v>
      </c>
      <c r="Q1926" s="34">
        <v>0</v>
      </c>
      <c r="R1926" s="34">
        <v>0</v>
      </c>
      <c r="S1926" s="34">
        <v>45</v>
      </c>
    </row>
    <row r="1927" spans="1:19" ht="14.25">
      <c r="A1927" s="23">
        <v>2021</v>
      </c>
      <c r="B1927" s="13" t="s">
        <v>1886</v>
      </c>
      <c r="C1927" s="13" t="s">
        <v>60</v>
      </c>
      <c r="D1927" s="13" t="s">
        <v>206</v>
      </c>
      <c r="E1927" s="13" t="s">
        <v>66</v>
      </c>
      <c r="F1927" s="13" t="s">
        <v>5403</v>
      </c>
      <c r="G1927" s="13" t="s">
        <v>587</v>
      </c>
      <c r="H1927" s="13" t="s">
        <v>6</v>
      </c>
      <c r="I1927" s="13" t="s">
        <v>6731</v>
      </c>
      <c r="J1927" s="13" t="s">
        <v>2706</v>
      </c>
      <c r="K1927" s="13" t="s">
        <v>2706</v>
      </c>
      <c r="L1927" s="13" t="s">
        <v>2738</v>
      </c>
      <c r="M1927" s="13" t="s">
        <v>6758</v>
      </c>
      <c r="N1927" s="34">
        <v>0</v>
      </c>
      <c r="O1927" s="34">
        <v>0</v>
      </c>
      <c r="P1927" s="34">
        <v>0</v>
      </c>
      <c r="Q1927" s="34">
        <v>0</v>
      </c>
      <c r="R1927" s="34">
        <v>0</v>
      </c>
      <c r="S1927" s="34">
        <v>40</v>
      </c>
    </row>
    <row r="1928" spans="1:19" ht="14.25">
      <c r="A1928" s="23">
        <v>2021</v>
      </c>
      <c r="B1928" s="13" t="s">
        <v>1886</v>
      </c>
      <c r="C1928" s="13" t="s">
        <v>60</v>
      </c>
      <c r="D1928" s="13" t="s">
        <v>206</v>
      </c>
      <c r="E1928" s="13" t="s">
        <v>67</v>
      </c>
      <c r="F1928" s="13" t="s">
        <v>5407</v>
      </c>
      <c r="G1928" s="13" t="s">
        <v>587</v>
      </c>
      <c r="H1928" s="13" t="s">
        <v>6</v>
      </c>
      <c r="I1928" s="13" t="s">
        <v>6731</v>
      </c>
      <c r="J1928" s="13" t="s">
        <v>2706</v>
      </c>
      <c r="K1928" s="13" t="s">
        <v>2706</v>
      </c>
      <c r="L1928" s="13" t="s">
        <v>2738</v>
      </c>
      <c r="M1928" s="13" t="s">
        <v>2816</v>
      </c>
      <c r="N1928" s="34">
        <v>0</v>
      </c>
      <c r="O1928" s="34">
        <v>0</v>
      </c>
      <c r="P1928" s="34">
        <v>0</v>
      </c>
      <c r="Q1928" s="34">
        <v>0</v>
      </c>
      <c r="R1928" s="34">
        <v>0</v>
      </c>
      <c r="S1928" s="34">
        <v>56</v>
      </c>
    </row>
    <row r="1929" spans="1:19" ht="14.25">
      <c r="A1929" s="23">
        <v>2021</v>
      </c>
      <c r="B1929" s="13" t="s">
        <v>1886</v>
      </c>
      <c r="C1929" s="13" t="s">
        <v>60</v>
      </c>
      <c r="D1929" s="13" t="s">
        <v>206</v>
      </c>
      <c r="E1929" s="13" t="s">
        <v>68</v>
      </c>
      <c r="F1929" s="13" t="s">
        <v>5425</v>
      </c>
      <c r="G1929" s="13" t="s">
        <v>587</v>
      </c>
      <c r="H1929" s="13" t="s">
        <v>6</v>
      </c>
      <c r="I1929" s="13" t="s">
        <v>2931</v>
      </c>
      <c r="J1929" s="13" t="s">
        <v>2706</v>
      </c>
      <c r="K1929" s="13" t="s">
        <v>2706</v>
      </c>
      <c r="L1929" s="13" t="s">
        <v>2738</v>
      </c>
      <c r="M1929" s="13" t="s">
        <v>6759</v>
      </c>
      <c r="N1929" s="34">
        <v>0</v>
      </c>
      <c r="O1929" s="34">
        <v>0</v>
      </c>
      <c r="P1929" s="34">
        <v>0</v>
      </c>
      <c r="Q1929" s="34">
        <v>0</v>
      </c>
      <c r="R1929" s="34">
        <v>0</v>
      </c>
      <c r="S1929" s="34">
        <v>45</v>
      </c>
    </row>
    <row r="1930" spans="1:19" ht="14.25">
      <c r="A1930" s="23">
        <v>2021</v>
      </c>
      <c r="B1930" s="13" t="s">
        <v>1886</v>
      </c>
      <c r="C1930" s="13" t="s">
        <v>70</v>
      </c>
      <c r="D1930" s="13" t="s">
        <v>6702</v>
      </c>
      <c r="E1930" s="13" t="s">
        <v>577</v>
      </c>
      <c r="F1930" s="13" t="s">
        <v>5258</v>
      </c>
      <c r="G1930" s="13" t="s">
        <v>587</v>
      </c>
      <c r="H1930" s="13" t="s">
        <v>6</v>
      </c>
      <c r="I1930" s="13" t="s">
        <v>2394</v>
      </c>
      <c r="J1930" s="13" t="s">
        <v>2977</v>
      </c>
      <c r="K1930" s="13">
        <v>4</v>
      </c>
      <c r="L1930" s="13" t="s">
        <v>2738</v>
      </c>
      <c r="M1930" s="13" t="s">
        <v>2923</v>
      </c>
      <c r="N1930" s="34">
        <v>105</v>
      </c>
      <c r="O1930" s="34">
        <v>15</v>
      </c>
      <c r="P1930" s="34">
        <v>15</v>
      </c>
      <c r="Q1930" s="34">
        <v>30</v>
      </c>
      <c r="R1930" s="34">
        <v>15</v>
      </c>
      <c r="S1930" s="34">
        <v>0</v>
      </c>
    </row>
    <row r="1931" spans="1:19" ht="14.25">
      <c r="A1931" s="23">
        <v>2021</v>
      </c>
      <c r="B1931" s="13" t="s">
        <v>1886</v>
      </c>
      <c r="C1931" s="13" t="s">
        <v>70</v>
      </c>
      <c r="D1931" s="13" t="s">
        <v>6702</v>
      </c>
      <c r="E1931" s="13" t="s">
        <v>1466</v>
      </c>
      <c r="F1931" s="13" t="s">
        <v>5354</v>
      </c>
      <c r="G1931" s="13" t="s">
        <v>587</v>
      </c>
      <c r="H1931" s="13" t="s">
        <v>6</v>
      </c>
      <c r="I1931" s="13" t="s">
        <v>2394</v>
      </c>
      <c r="J1931" s="13" t="s">
        <v>2946</v>
      </c>
      <c r="K1931" s="13">
        <v>8</v>
      </c>
      <c r="L1931" s="13" t="s">
        <v>2738</v>
      </c>
      <c r="M1931" s="13" t="s">
        <v>2866</v>
      </c>
      <c r="N1931" s="34">
        <v>98</v>
      </c>
      <c r="O1931" s="34">
        <v>0</v>
      </c>
      <c r="P1931" s="34">
        <v>0</v>
      </c>
      <c r="Q1931" s="34">
        <v>0</v>
      </c>
      <c r="R1931" s="34">
        <v>14</v>
      </c>
      <c r="S1931" s="34">
        <v>0</v>
      </c>
    </row>
    <row r="1932" spans="1:19" ht="14.25">
      <c r="A1932" s="23">
        <v>2021</v>
      </c>
      <c r="B1932" s="13" t="s">
        <v>1886</v>
      </c>
      <c r="C1932" s="13" t="s">
        <v>70</v>
      </c>
      <c r="D1932" s="13" t="s">
        <v>6702</v>
      </c>
      <c r="E1932" s="13" t="s">
        <v>1469</v>
      </c>
      <c r="F1932" s="13" t="s">
        <v>5360</v>
      </c>
      <c r="G1932" s="13" t="s">
        <v>587</v>
      </c>
      <c r="H1932" s="13" t="s">
        <v>6</v>
      </c>
      <c r="I1932" s="13" t="s">
        <v>2394</v>
      </c>
      <c r="J1932" s="13" t="s">
        <v>2990</v>
      </c>
      <c r="K1932" s="13">
        <v>8</v>
      </c>
      <c r="L1932" s="13" t="s">
        <v>2738</v>
      </c>
      <c r="M1932" s="13" t="s">
        <v>5619</v>
      </c>
      <c r="N1932" s="34">
        <v>103</v>
      </c>
      <c r="O1932" s="34">
        <v>12</v>
      </c>
      <c r="P1932" s="34">
        <v>10</v>
      </c>
      <c r="Q1932" s="34">
        <v>22</v>
      </c>
      <c r="R1932" s="34">
        <v>15</v>
      </c>
      <c r="S1932" s="34">
        <v>0</v>
      </c>
    </row>
    <row r="1933" spans="1:19" ht="14.25">
      <c r="A1933" s="23">
        <v>2021</v>
      </c>
      <c r="B1933" s="13" t="s">
        <v>1886</v>
      </c>
      <c r="C1933" s="13" t="s">
        <v>70</v>
      </c>
      <c r="D1933" s="13" t="s">
        <v>6702</v>
      </c>
      <c r="E1933" s="13" t="s">
        <v>1478</v>
      </c>
      <c r="F1933" s="13" t="s">
        <v>5445</v>
      </c>
      <c r="G1933" s="13" t="s">
        <v>587</v>
      </c>
      <c r="H1933" s="13" t="s">
        <v>6</v>
      </c>
      <c r="I1933" s="13" t="s">
        <v>2394</v>
      </c>
      <c r="J1933" s="13" t="s">
        <v>2978</v>
      </c>
      <c r="K1933" s="13">
        <v>6</v>
      </c>
      <c r="L1933" s="13" t="s">
        <v>2738</v>
      </c>
      <c r="M1933" s="13" t="s">
        <v>2785</v>
      </c>
      <c r="N1933" s="34">
        <v>105</v>
      </c>
      <c r="O1933" s="34">
        <v>15</v>
      </c>
      <c r="P1933" s="34">
        <v>15</v>
      </c>
      <c r="Q1933" s="34">
        <v>30</v>
      </c>
      <c r="R1933" s="34">
        <v>15</v>
      </c>
      <c r="S1933" s="34">
        <v>0</v>
      </c>
    </row>
    <row r="1934" spans="1:19" ht="14.25">
      <c r="A1934" s="23">
        <v>2021</v>
      </c>
      <c r="B1934" s="13" t="s">
        <v>1886</v>
      </c>
      <c r="C1934" s="13" t="s">
        <v>70</v>
      </c>
      <c r="D1934" s="13" t="s">
        <v>207</v>
      </c>
      <c r="E1934" s="13" t="s">
        <v>75</v>
      </c>
      <c r="F1934" s="13" t="s">
        <v>5273</v>
      </c>
      <c r="G1934" s="13" t="s">
        <v>587</v>
      </c>
      <c r="H1934" s="13" t="s">
        <v>6</v>
      </c>
      <c r="I1934" s="13" t="s">
        <v>2394</v>
      </c>
      <c r="J1934" s="13" t="s">
        <v>6734</v>
      </c>
      <c r="K1934" s="13">
        <v>6</v>
      </c>
      <c r="L1934" s="13" t="s">
        <v>2738</v>
      </c>
      <c r="M1934" s="13" t="s">
        <v>6734</v>
      </c>
      <c r="N1934" s="34">
        <v>0</v>
      </c>
      <c r="O1934" s="34">
        <v>0</v>
      </c>
      <c r="P1934" s="34">
        <v>0</v>
      </c>
      <c r="Q1934" s="34">
        <v>0</v>
      </c>
      <c r="R1934" s="34">
        <v>0</v>
      </c>
      <c r="S1934" s="34">
        <v>103</v>
      </c>
    </row>
    <row r="1935" spans="1:19" ht="14.25">
      <c r="A1935" s="23">
        <v>2021</v>
      </c>
      <c r="B1935" s="13" t="s">
        <v>1886</v>
      </c>
      <c r="C1935" s="13" t="s">
        <v>70</v>
      </c>
      <c r="D1935" s="13" t="s">
        <v>205</v>
      </c>
      <c r="E1935" s="13" t="s">
        <v>71</v>
      </c>
      <c r="F1935" s="13" t="s">
        <v>5327</v>
      </c>
      <c r="G1935" s="13" t="s">
        <v>587</v>
      </c>
      <c r="H1935" s="13" t="s">
        <v>6</v>
      </c>
      <c r="I1935" s="13" t="s">
        <v>6731</v>
      </c>
      <c r="J1935" s="13" t="s">
        <v>2706</v>
      </c>
      <c r="K1935" s="13" t="s">
        <v>2706</v>
      </c>
      <c r="L1935" s="13" t="s">
        <v>2738</v>
      </c>
      <c r="M1935" s="13" t="s">
        <v>2876</v>
      </c>
      <c r="N1935" s="34">
        <v>0</v>
      </c>
      <c r="O1935" s="34">
        <v>0</v>
      </c>
      <c r="P1935" s="34">
        <v>0</v>
      </c>
      <c r="Q1935" s="34">
        <v>0</v>
      </c>
      <c r="R1935" s="34">
        <v>0</v>
      </c>
      <c r="S1935" s="34">
        <v>24</v>
      </c>
    </row>
    <row r="1936" spans="1:19" ht="14.25">
      <c r="A1936" s="23">
        <v>2021</v>
      </c>
      <c r="B1936" s="13" t="s">
        <v>1886</v>
      </c>
      <c r="C1936" s="13" t="s">
        <v>70</v>
      </c>
      <c r="D1936" s="13" t="s">
        <v>206</v>
      </c>
      <c r="E1936" s="13" t="s">
        <v>2634</v>
      </c>
      <c r="F1936" s="13" t="s">
        <v>5479</v>
      </c>
      <c r="G1936" s="13" t="s">
        <v>3870</v>
      </c>
      <c r="H1936" s="13" t="s">
        <v>6</v>
      </c>
      <c r="I1936" s="13" t="s">
        <v>6731</v>
      </c>
      <c r="J1936" s="13" t="s">
        <v>2706</v>
      </c>
      <c r="K1936" s="13" t="s">
        <v>2706</v>
      </c>
      <c r="L1936" s="13" t="s">
        <v>2738</v>
      </c>
      <c r="M1936" s="13" t="s">
        <v>2824</v>
      </c>
      <c r="N1936" s="34">
        <v>0</v>
      </c>
      <c r="O1936" s="34">
        <v>0</v>
      </c>
      <c r="P1936" s="34">
        <v>0</v>
      </c>
      <c r="Q1936" s="34">
        <v>0</v>
      </c>
      <c r="R1936" s="34">
        <v>0</v>
      </c>
      <c r="S1936" s="34">
        <v>42</v>
      </c>
    </row>
    <row r="1937" spans="1:19" ht="14.25">
      <c r="A1937" s="23">
        <v>2021</v>
      </c>
      <c r="B1937" s="13" t="s">
        <v>1886</v>
      </c>
      <c r="C1937" s="13" t="s">
        <v>70</v>
      </c>
      <c r="D1937" s="13" t="s">
        <v>206</v>
      </c>
      <c r="E1937" s="13" t="s">
        <v>2634</v>
      </c>
      <c r="F1937" s="13" t="s">
        <v>5400</v>
      </c>
      <c r="G1937" s="13" t="s">
        <v>587</v>
      </c>
      <c r="H1937" s="13" t="s">
        <v>6</v>
      </c>
      <c r="I1937" s="13" t="s">
        <v>6731</v>
      </c>
      <c r="J1937" s="13" t="s">
        <v>2706</v>
      </c>
      <c r="K1937" s="13" t="s">
        <v>2706</v>
      </c>
      <c r="L1937" s="13" t="s">
        <v>2738</v>
      </c>
      <c r="M1937" s="13" t="s">
        <v>5650</v>
      </c>
      <c r="N1937" s="34">
        <v>0</v>
      </c>
      <c r="O1937" s="34">
        <v>0</v>
      </c>
      <c r="P1937" s="34">
        <v>0</v>
      </c>
      <c r="Q1937" s="34">
        <v>0</v>
      </c>
      <c r="R1937" s="34">
        <v>0</v>
      </c>
      <c r="S1937" s="34">
        <v>42</v>
      </c>
    </row>
    <row r="1938" spans="1:19" ht="14.25">
      <c r="A1938" s="23">
        <v>2021</v>
      </c>
      <c r="B1938" s="13" t="s">
        <v>1886</v>
      </c>
      <c r="C1938" s="13" t="s">
        <v>70</v>
      </c>
      <c r="D1938" s="13" t="s">
        <v>206</v>
      </c>
      <c r="E1938" s="13" t="s">
        <v>72</v>
      </c>
      <c r="F1938" s="13" t="s">
        <v>5401</v>
      </c>
      <c r="G1938" s="13" t="s">
        <v>587</v>
      </c>
      <c r="H1938" s="13" t="s">
        <v>6</v>
      </c>
      <c r="I1938" s="13" t="s">
        <v>2931</v>
      </c>
      <c r="J1938" s="13" t="s">
        <v>2706</v>
      </c>
      <c r="K1938" s="13" t="s">
        <v>2706</v>
      </c>
      <c r="L1938" s="13" t="s">
        <v>2738</v>
      </c>
      <c r="M1938" s="13" t="s">
        <v>5573</v>
      </c>
      <c r="N1938" s="34">
        <v>0</v>
      </c>
      <c r="O1938" s="34">
        <v>0</v>
      </c>
      <c r="P1938" s="34">
        <v>0</v>
      </c>
      <c r="Q1938" s="34">
        <v>0</v>
      </c>
      <c r="R1938" s="34">
        <v>0</v>
      </c>
      <c r="S1938" s="34">
        <v>45</v>
      </c>
    </row>
    <row r="1939" spans="1:19" ht="14.25">
      <c r="A1939" s="23">
        <v>2021</v>
      </c>
      <c r="B1939" s="13" t="s">
        <v>1886</v>
      </c>
      <c r="C1939" s="13" t="s">
        <v>70</v>
      </c>
      <c r="D1939" s="13" t="s">
        <v>206</v>
      </c>
      <c r="E1939" s="13" t="s">
        <v>3883</v>
      </c>
      <c r="F1939" s="13" t="s">
        <v>5453</v>
      </c>
      <c r="G1939" s="13" t="s">
        <v>587</v>
      </c>
      <c r="H1939" s="13" t="s">
        <v>195</v>
      </c>
      <c r="I1939" s="13" t="s">
        <v>6731</v>
      </c>
      <c r="J1939" s="13" t="s">
        <v>2706</v>
      </c>
      <c r="K1939" s="13" t="s">
        <v>2706</v>
      </c>
      <c r="L1939" s="13" t="s">
        <v>2738</v>
      </c>
      <c r="M1939" s="13" t="s">
        <v>5574</v>
      </c>
      <c r="N1939" s="34">
        <v>0</v>
      </c>
      <c r="O1939" s="34">
        <v>0</v>
      </c>
      <c r="P1939" s="34">
        <v>0</v>
      </c>
      <c r="Q1939" s="34">
        <v>0</v>
      </c>
      <c r="R1939" s="34">
        <v>0</v>
      </c>
      <c r="S1939" s="34">
        <v>40</v>
      </c>
    </row>
    <row r="1940" spans="1:19" ht="14.25">
      <c r="A1940" s="23">
        <v>2021</v>
      </c>
      <c r="B1940" s="13" t="s">
        <v>1886</v>
      </c>
      <c r="C1940" s="13" t="s">
        <v>70</v>
      </c>
      <c r="D1940" s="13" t="s">
        <v>206</v>
      </c>
      <c r="E1940" s="13" t="s">
        <v>73</v>
      </c>
      <c r="F1940" s="13" t="s">
        <v>5409</v>
      </c>
      <c r="G1940" s="13" t="s">
        <v>587</v>
      </c>
      <c r="H1940" s="13" t="s">
        <v>6</v>
      </c>
      <c r="I1940" s="13" t="s">
        <v>2394</v>
      </c>
      <c r="J1940" s="13" t="s">
        <v>6735</v>
      </c>
      <c r="K1940" s="13">
        <v>6</v>
      </c>
      <c r="L1940" s="13" t="s">
        <v>2738</v>
      </c>
      <c r="M1940" s="13" t="s">
        <v>6735</v>
      </c>
      <c r="N1940" s="34">
        <v>0</v>
      </c>
      <c r="O1940" s="34">
        <v>0</v>
      </c>
      <c r="P1940" s="34">
        <v>0</v>
      </c>
      <c r="Q1940" s="34">
        <v>0</v>
      </c>
      <c r="R1940" s="34">
        <v>0</v>
      </c>
      <c r="S1940" s="34">
        <v>44</v>
      </c>
    </row>
    <row r="1941" spans="1:19" ht="14.25">
      <c r="A1941" s="23">
        <v>2021</v>
      </c>
      <c r="B1941" s="13" t="s">
        <v>1886</v>
      </c>
      <c r="C1941" s="13" t="s">
        <v>70</v>
      </c>
      <c r="D1941" s="13" t="s">
        <v>206</v>
      </c>
      <c r="E1941" s="13" t="s">
        <v>74</v>
      </c>
      <c r="F1941" s="13" t="s">
        <v>5417</v>
      </c>
      <c r="G1941" s="13" t="s">
        <v>587</v>
      </c>
      <c r="H1941" s="13" t="s">
        <v>6</v>
      </c>
      <c r="I1941" s="13" t="s">
        <v>2931</v>
      </c>
      <c r="J1941" s="13" t="s">
        <v>2706</v>
      </c>
      <c r="K1941" s="13" t="s">
        <v>2706</v>
      </c>
      <c r="L1941" s="13" t="s">
        <v>2738</v>
      </c>
      <c r="M1941" s="13" t="s">
        <v>5576</v>
      </c>
      <c r="N1941" s="34">
        <v>0</v>
      </c>
      <c r="O1941" s="34">
        <v>0</v>
      </c>
      <c r="P1941" s="34">
        <v>0</v>
      </c>
      <c r="Q1941" s="34">
        <v>0</v>
      </c>
      <c r="R1941" s="34">
        <v>0</v>
      </c>
      <c r="S1941" s="34">
        <v>55</v>
      </c>
    </row>
    <row r="1942" spans="1:19" ht="14.25">
      <c r="A1942" s="23">
        <v>2021</v>
      </c>
      <c r="B1942" s="13" t="s">
        <v>1886</v>
      </c>
      <c r="C1942" s="13" t="s">
        <v>76</v>
      </c>
      <c r="D1942" s="13" t="s">
        <v>6702</v>
      </c>
      <c r="E1942" s="13" t="s">
        <v>6684</v>
      </c>
      <c r="F1942" s="13" t="s">
        <v>5454</v>
      </c>
      <c r="G1942" s="13" t="s">
        <v>587</v>
      </c>
      <c r="H1942" s="13" t="s">
        <v>6</v>
      </c>
      <c r="I1942" s="13" t="s">
        <v>2394</v>
      </c>
      <c r="J1942" s="13" t="s">
        <v>2988</v>
      </c>
      <c r="K1942" s="13">
        <v>6</v>
      </c>
      <c r="L1942" s="13" t="s">
        <v>2738</v>
      </c>
      <c r="M1942" s="13" t="s">
        <v>5608</v>
      </c>
      <c r="N1942" s="34">
        <v>119</v>
      </c>
      <c r="O1942" s="34">
        <v>10</v>
      </c>
      <c r="P1942" s="34">
        <v>7</v>
      </c>
      <c r="Q1942" s="34">
        <v>17</v>
      </c>
      <c r="R1942" s="34">
        <v>8</v>
      </c>
      <c r="S1942" s="34">
        <v>0</v>
      </c>
    </row>
    <row r="1943" spans="1:19" ht="14.25">
      <c r="A1943" s="23">
        <v>2021</v>
      </c>
      <c r="B1943" s="13" t="s">
        <v>1886</v>
      </c>
      <c r="C1943" s="13" t="s">
        <v>76</v>
      </c>
      <c r="D1943" s="13" t="s">
        <v>6702</v>
      </c>
      <c r="E1943" s="13" t="s">
        <v>1459</v>
      </c>
      <c r="F1943" s="13" t="s">
        <v>5267</v>
      </c>
      <c r="G1943" s="13" t="s">
        <v>587</v>
      </c>
      <c r="H1943" s="13" t="s">
        <v>6</v>
      </c>
      <c r="I1943" s="13" t="s">
        <v>2394</v>
      </c>
      <c r="J1943" s="13" t="s">
        <v>2949</v>
      </c>
      <c r="K1943" s="13">
        <v>6</v>
      </c>
      <c r="L1943" s="13" t="s">
        <v>2738</v>
      </c>
      <c r="M1943" s="13" t="s">
        <v>6760</v>
      </c>
      <c r="N1943" s="34">
        <v>85</v>
      </c>
      <c r="O1943" s="34">
        <v>35</v>
      </c>
      <c r="P1943" s="34">
        <v>0</v>
      </c>
      <c r="Q1943" s="34">
        <v>35</v>
      </c>
      <c r="R1943" s="34">
        <v>24</v>
      </c>
      <c r="S1943" s="34">
        <v>0</v>
      </c>
    </row>
    <row r="1944" spans="1:19" ht="14.25">
      <c r="A1944" s="23">
        <v>2021</v>
      </c>
      <c r="B1944" s="13" t="s">
        <v>1886</v>
      </c>
      <c r="C1944" s="13" t="s">
        <v>76</v>
      </c>
      <c r="D1944" s="13" t="s">
        <v>207</v>
      </c>
      <c r="E1944" s="13" t="s">
        <v>5697</v>
      </c>
      <c r="F1944" s="13" t="s">
        <v>5274</v>
      </c>
      <c r="G1944" s="13" t="s">
        <v>587</v>
      </c>
      <c r="H1944" s="13" t="s">
        <v>6</v>
      </c>
      <c r="I1944" s="13" t="s">
        <v>6731</v>
      </c>
      <c r="J1944" s="13" t="s">
        <v>2706</v>
      </c>
      <c r="K1944" s="13" t="s">
        <v>2706</v>
      </c>
      <c r="L1944" s="13" t="s">
        <v>2738</v>
      </c>
      <c r="M1944" s="13" t="s">
        <v>2909</v>
      </c>
      <c r="N1944" s="34">
        <v>0</v>
      </c>
      <c r="O1944" s="34">
        <v>0</v>
      </c>
      <c r="P1944" s="34">
        <v>0</v>
      </c>
      <c r="Q1944" s="34">
        <v>0</v>
      </c>
      <c r="R1944" s="34">
        <v>0</v>
      </c>
      <c r="S1944" s="34">
        <v>94</v>
      </c>
    </row>
    <row r="1945" spans="1:19" ht="14.25">
      <c r="A1945" s="23">
        <v>2021</v>
      </c>
      <c r="B1945" s="13" t="s">
        <v>1886</v>
      </c>
      <c r="C1945" s="13" t="s">
        <v>76</v>
      </c>
      <c r="D1945" s="13" t="s">
        <v>205</v>
      </c>
      <c r="E1945" s="13" t="s">
        <v>78</v>
      </c>
      <c r="F1945" s="13" t="s">
        <v>5294</v>
      </c>
      <c r="G1945" s="13" t="s">
        <v>587</v>
      </c>
      <c r="H1945" s="13" t="s">
        <v>6</v>
      </c>
      <c r="I1945" s="13" t="s">
        <v>6731</v>
      </c>
      <c r="J1945" s="13" t="s">
        <v>2706</v>
      </c>
      <c r="K1945" s="13" t="s">
        <v>2706</v>
      </c>
      <c r="L1945" s="13" t="s">
        <v>2738</v>
      </c>
      <c r="M1945" s="13" t="s">
        <v>5577</v>
      </c>
      <c r="N1945" s="34">
        <v>0</v>
      </c>
      <c r="O1945" s="34">
        <v>0</v>
      </c>
      <c r="P1945" s="34">
        <v>0</v>
      </c>
      <c r="Q1945" s="34">
        <v>0</v>
      </c>
      <c r="R1945" s="34">
        <v>0</v>
      </c>
      <c r="S1945" s="34">
        <v>30</v>
      </c>
    </row>
    <row r="1946" spans="1:19" ht="14.25">
      <c r="A1946" s="23">
        <v>2021</v>
      </c>
      <c r="B1946" s="13" t="s">
        <v>1886</v>
      </c>
      <c r="C1946" s="13" t="s">
        <v>76</v>
      </c>
      <c r="D1946" s="13" t="s">
        <v>205</v>
      </c>
      <c r="E1946" s="13" t="s">
        <v>6707</v>
      </c>
      <c r="F1946" s="13" t="s">
        <v>6717</v>
      </c>
      <c r="G1946" s="13" t="s">
        <v>587</v>
      </c>
      <c r="H1946" s="13" t="s">
        <v>6</v>
      </c>
      <c r="I1946" s="13" t="s">
        <v>6731</v>
      </c>
      <c r="J1946" s="13" t="s">
        <v>2706</v>
      </c>
      <c r="K1946" s="13" t="s">
        <v>2706</v>
      </c>
      <c r="L1946" s="13" t="s">
        <v>2738</v>
      </c>
      <c r="M1946" s="13" t="s">
        <v>5578</v>
      </c>
      <c r="N1946" s="34">
        <v>0</v>
      </c>
      <c r="O1946" s="34">
        <v>0</v>
      </c>
      <c r="P1946" s="34">
        <v>0</v>
      </c>
      <c r="Q1946" s="34">
        <v>0</v>
      </c>
      <c r="R1946" s="34">
        <v>0</v>
      </c>
      <c r="S1946" s="34">
        <v>26</v>
      </c>
    </row>
    <row r="1947" spans="1:19" ht="14.25">
      <c r="A1947" s="23">
        <v>2021</v>
      </c>
      <c r="B1947" s="13" t="s">
        <v>1886</v>
      </c>
      <c r="C1947" s="13" t="s">
        <v>76</v>
      </c>
      <c r="D1947" s="13" t="s">
        <v>5703</v>
      </c>
      <c r="E1947" s="13" t="s">
        <v>2928</v>
      </c>
      <c r="F1947" s="13" t="s">
        <v>5471</v>
      </c>
      <c r="G1947" s="13" t="s">
        <v>587</v>
      </c>
      <c r="H1947" s="13" t="s">
        <v>6</v>
      </c>
      <c r="I1947" s="13" t="s">
        <v>2394</v>
      </c>
      <c r="J1947" s="13" t="s">
        <v>2979</v>
      </c>
      <c r="K1947" s="13">
        <v>6</v>
      </c>
      <c r="L1947" s="13" t="s">
        <v>2738</v>
      </c>
      <c r="M1947" s="13" t="s">
        <v>2851</v>
      </c>
      <c r="N1947" s="34">
        <v>138</v>
      </c>
      <c r="O1947" s="34">
        <v>6</v>
      </c>
      <c r="P1947" s="34">
        <v>18</v>
      </c>
      <c r="Q1947" s="34">
        <v>24</v>
      </c>
      <c r="R1947" s="34">
        <v>18</v>
      </c>
      <c r="S1947" s="34">
        <v>0</v>
      </c>
    </row>
    <row r="1948" spans="1:19" ht="14.25">
      <c r="A1948" s="23">
        <v>2021</v>
      </c>
      <c r="B1948" s="13" t="s">
        <v>1886</v>
      </c>
      <c r="C1948" s="13" t="s">
        <v>76</v>
      </c>
      <c r="D1948" s="13" t="s">
        <v>206</v>
      </c>
      <c r="E1948" s="13" t="s">
        <v>80</v>
      </c>
      <c r="F1948" s="13" t="s">
        <v>5484</v>
      </c>
      <c r="G1948" s="13" t="s">
        <v>587</v>
      </c>
      <c r="H1948" s="13" t="s">
        <v>6</v>
      </c>
      <c r="I1948" s="13" t="s">
        <v>6731</v>
      </c>
      <c r="J1948" s="13" t="s">
        <v>2706</v>
      </c>
      <c r="K1948" s="13" t="s">
        <v>2706</v>
      </c>
      <c r="L1948" s="13" t="s">
        <v>2738</v>
      </c>
      <c r="M1948" s="13" t="s">
        <v>5695</v>
      </c>
      <c r="N1948" s="34">
        <v>0</v>
      </c>
      <c r="O1948" s="34">
        <v>0</v>
      </c>
      <c r="P1948" s="34">
        <v>0</v>
      </c>
      <c r="Q1948" s="34">
        <v>0</v>
      </c>
      <c r="R1948" s="34">
        <v>0</v>
      </c>
      <c r="S1948" s="34">
        <v>45</v>
      </c>
    </row>
    <row r="1949" spans="1:19" ht="14.25">
      <c r="A1949" s="23">
        <v>2021</v>
      </c>
      <c r="B1949" s="13" t="s">
        <v>1886</v>
      </c>
      <c r="C1949" s="13" t="s">
        <v>76</v>
      </c>
      <c r="D1949" s="13" t="s">
        <v>206</v>
      </c>
      <c r="E1949" s="13" t="s">
        <v>80</v>
      </c>
      <c r="F1949" s="13" t="s">
        <v>5376</v>
      </c>
      <c r="G1949" s="13" t="s">
        <v>2391</v>
      </c>
      <c r="H1949" s="13" t="s">
        <v>6</v>
      </c>
      <c r="I1949" s="13" t="s">
        <v>6731</v>
      </c>
      <c r="J1949" s="13" t="s">
        <v>2706</v>
      </c>
      <c r="K1949" s="13" t="s">
        <v>2706</v>
      </c>
      <c r="L1949" s="13" t="s">
        <v>2738</v>
      </c>
      <c r="M1949" s="13" t="s">
        <v>3953</v>
      </c>
      <c r="N1949" s="34">
        <v>0</v>
      </c>
      <c r="O1949" s="34">
        <v>0</v>
      </c>
      <c r="P1949" s="34">
        <v>0</v>
      </c>
      <c r="Q1949" s="34">
        <v>0</v>
      </c>
      <c r="R1949" s="34">
        <v>0</v>
      </c>
      <c r="S1949" s="34">
        <v>45</v>
      </c>
    </row>
    <row r="1950" spans="1:19" ht="14.25">
      <c r="A1950" s="23">
        <v>2021</v>
      </c>
      <c r="B1950" s="13" t="s">
        <v>1886</v>
      </c>
      <c r="C1950" s="13" t="s">
        <v>76</v>
      </c>
      <c r="D1950" s="13" t="s">
        <v>206</v>
      </c>
      <c r="E1950" s="13" t="s">
        <v>6697</v>
      </c>
      <c r="F1950" s="13" t="s">
        <v>6718</v>
      </c>
      <c r="G1950" s="13" t="s">
        <v>587</v>
      </c>
      <c r="H1950" s="13" t="s">
        <v>6</v>
      </c>
      <c r="I1950" s="13" t="s">
        <v>2394</v>
      </c>
      <c r="J1950" s="13" t="s">
        <v>5516</v>
      </c>
      <c r="K1950" s="13">
        <v>6</v>
      </c>
      <c r="L1950" s="13" t="s">
        <v>2738</v>
      </c>
      <c r="M1950" s="13" t="s">
        <v>5623</v>
      </c>
      <c r="N1950" s="34">
        <v>0</v>
      </c>
      <c r="O1950" s="34">
        <v>0</v>
      </c>
      <c r="P1950" s="34">
        <v>0</v>
      </c>
      <c r="Q1950" s="34">
        <v>0</v>
      </c>
      <c r="R1950" s="34">
        <v>0</v>
      </c>
      <c r="S1950" s="34">
        <v>42</v>
      </c>
    </row>
    <row r="1951" spans="1:19" ht="14.25">
      <c r="A1951" s="23">
        <v>2021</v>
      </c>
      <c r="B1951" s="13" t="s">
        <v>1886</v>
      </c>
      <c r="C1951" s="13" t="s">
        <v>76</v>
      </c>
      <c r="D1951" s="13" t="s">
        <v>206</v>
      </c>
      <c r="E1951" s="13" t="s">
        <v>82</v>
      </c>
      <c r="F1951" s="13" t="s">
        <v>5416</v>
      </c>
      <c r="G1951" s="13" t="s">
        <v>587</v>
      </c>
      <c r="H1951" s="13" t="s">
        <v>6</v>
      </c>
      <c r="I1951" s="13" t="s">
        <v>6731</v>
      </c>
      <c r="J1951" s="13" t="s">
        <v>2706</v>
      </c>
      <c r="K1951" s="13" t="s">
        <v>2706</v>
      </c>
      <c r="L1951" s="13" t="s">
        <v>2738</v>
      </c>
      <c r="M1951" s="13" t="s">
        <v>2810</v>
      </c>
      <c r="N1951" s="34">
        <v>0</v>
      </c>
      <c r="O1951" s="34">
        <v>0</v>
      </c>
      <c r="P1951" s="34">
        <v>0</v>
      </c>
      <c r="Q1951" s="34">
        <v>0</v>
      </c>
      <c r="R1951" s="34">
        <v>0</v>
      </c>
      <c r="S1951" s="34">
        <v>51</v>
      </c>
    </row>
    <row r="1952" spans="1:19" ht="14.25">
      <c r="A1952" s="23">
        <v>2021</v>
      </c>
      <c r="B1952" s="13" t="s">
        <v>1886</v>
      </c>
      <c r="C1952" s="13" t="s">
        <v>76</v>
      </c>
      <c r="D1952" s="13" t="s">
        <v>206</v>
      </c>
      <c r="E1952" s="13" t="s">
        <v>3877</v>
      </c>
      <c r="F1952" s="13" t="s">
        <v>5423</v>
      </c>
      <c r="G1952" s="13" t="s">
        <v>587</v>
      </c>
      <c r="H1952" s="13" t="s">
        <v>6</v>
      </c>
      <c r="I1952" s="13" t="s">
        <v>6731</v>
      </c>
      <c r="J1952" s="13" t="s">
        <v>2706</v>
      </c>
      <c r="K1952" s="13" t="s">
        <v>2706</v>
      </c>
      <c r="L1952" s="13" t="s">
        <v>2738</v>
      </c>
      <c r="M1952" s="13" t="s">
        <v>5579</v>
      </c>
      <c r="N1952" s="34">
        <v>0</v>
      </c>
      <c r="O1952" s="34">
        <v>0</v>
      </c>
      <c r="P1952" s="34">
        <v>0</v>
      </c>
      <c r="Q1952" s="34">
        <v>0</v>
      </c>
      <c r="R1952" s="34">
        <v>0</v>
      </c>
      <c r="S1952" s="34">
        <v>40</v>
      </c>
    </row>
    <row r="1953" spans="1:19" ht="14.25">
      <c r="A1953" s="23">
        <v>2021</v>
      </c>
      <c r="B1953" s="13" t="s">
        <v>1886</v>
      </c>
      <c r="C1953" s="13" t="s">
        <v>83</v>
      </c>
      <c r="D1953" s="13" t="s">
        <v>205</v>
      </c>
      <c r="E1953" s="13" t="s">
        <v>3884</v>
      </c>
      <c r="F1953" s="13" t="s">
        <v>5447</v>
      </c>
      <c r="G1953" s="13" t="s">
        <v>587</v>
      </c>
      <c r="H1953" s="13" t="s">
        <v>195</v>
      </c>
      <c r="I1953" s="13" t="s">
        <v>6731</v>
      </c>
      <c r="J1953" s="13" t="s">
        <v>2706</v>
      </c>
      <c r="K1953" s="13" t="s">
        <v>2706</v>
      </c>
      <c r="L1953" s="13" t="s">
        <v>2738</v>
      </c>
      <c r="M1953" s="13" t="s">
        <v>5580</v>
      </c>
      <c r="N1953" s="34">
        <v>0</v>
      </c>
      <c r="O1953" s="34">
        <v>0</v>
      </c>
      <c r="P1953" s="34">
        <v>0</v>
      </c>
      <c r="Q1953" s="34">
        <v>0</v>
      </c>
      <c r="R1953" s="34">
        <v>0</v>
      </c>
      <c r="S1953" s="34">
        <v>24</v>
      </c>
    </row>
    <row r="1954" spans="1:19" ht="14.25">
      <c r="A1954" s="23">
        <v>2021</v>
      </c>
      <c r="B1954" s="13" t="s">
        <v>1886</v>
      </c>
      <c r="C1954" s="13" t="s">
        <v>83</v>
      </c>
      <c r="D1954" s="13" t="s">
        <v>206</v>
      </c>
      <c r="E1954" s="13" t="s">
        <v>84</v>
      </c>
      <c r="F1954" s="13" t="s">
        <v>5387</v>
      </c>
      <c r="G1954" s="13" t="s">
        <v>587</v>
      </c>
      <c r="H1954" s="13" t="s">
        <v>6</v>
      </c>
      <c r="I1954" s="13" t="s">
        <v>2394</v>
      </c>
      <c r="J1954" s="13" t="s">
        <v>5517</v>
      </c>
      <c r="K1954" s="13">
        <v>6</v>
      </c>
      <c r="L1954" s="13" t="s">
        <v>2738</v>
      </c>
      <c r="M1954" s="13" t="s">
        <v>6761</v>
      </c>
      <c r="N1954" s="34">
        <v>0</v>
      </c>
      <c r="O1954" s="34">
        <v>0</v>
      </c>
      <c r="P1954" s="34">
        <v>0</v>
      </c>
      <c r="Q1954" s="34">
        <v>0</v>
      </c>
      <c r="R1954" s="34">
        <v>0</v>
      </c>
      <c r="S1954" s="34">
        <v>80</v>
      </c>
    </row>
    <row r="1955" spans="1:19" ht="14.25">
      <c r="A1955" s="23">
        <v>2021</v>
      </c>
      <c r="B1955" s="13" t="s">
        <v>1886</v>
      </c>
      <c r="C1955" s="13" t="s">
        <v>83</v>
      </c>
      <c r="D1955" s="13" t="s">
        <v>3913</v>
      </c>
      <c r="E1955" s="13" t="s">
        <v>3911</v>
      </c>
      <c r="F1955" s="13" t="s">
        <v>6719</v>
      </c>
      <c r="G1955" s="13" t="s">
        <v>587</v>
      </c>
      <c r="H1955" s="13" t="s">
        <v>6</v>
      </c>
      <c r="I1955" s="13" t="s">
        <v>6731</v>
      </c>
      <c r="J1955" s="13" t="s">
        <v>2706</v>
      </c>
      <c r="K1955" s="13" t="s">
        <v>2706</v>
      </c>
      <c r="L1955" s="13" t="s">
        <v>6742</v>
      </c>
      <c r="M1955" s="13" t="s">
        <v>6762</v>
      </c>
      <c r="N1955" s="34">
        <v>0</v>
      </c>
      <c r="O1955" s="34">
        <v>0</v>
      </c>
      <c r="P1955" s="34">
        <v>0</v>
      </c>
      <c r="Q1955" s="34">
        <v>0</v>
      </c>
      <c r="R1955" s="34">
        <v>0</v>
      </c>
      <c r="S1955" s="34">
        <v>110</v>
      </c>
    </row>
    <row r="1956" spans="1:19" ht="14.25">
      <c r="A1956" s="23">
        <v>2021</v>
      </c>
      <c r="B1956" s="13" t="s">
        <v>1886</v>
      </c>
      <c r="C1956" s="13" t="s">
        <v>83</v>
      </c>
      <c r="D1956" s="13" t="s">
        <v>3913</v>
      </c>
      <c r="E1956" s="13" t="s">
        <v>3908</v>
      </c>
      <c r="F1956" s="13" t="s">
        <v>6719</v>
      </c>
      <c r="G1956" s="13" t="s">
        <v>587</v>
      </c>
      <c r="H1956" s="13" t="s">
        <v>6</v>
      </c>
      <c r="I1956" s="13" t="s">
        <v>6731</v>
      </c>
      <c r="J1956" s="13" t="s">
        <v>2706</v>
      </c>
      <c r="K1956" s="13" t="s">
        <v>2706</v>
      </c>
      <c r="L1956" s="13" t="s">
        <v>6742</v>
      </c>
      <c r="M1956" s="13" t="s">
        <v>6762</v>
      </c>
      <c r="N1956" s="34">
        <v>0</v>
      </c>
      <c r="O1956" s="34">
        <v>0</v>
      </c>
      <c r="P1956" s="34">
        <v>0</v>
      </c>
      <c r="Q1956" s="34">
        <v>0</v>
      </c>
      <c r="R1956" s="34">
        <v>0</v>
      </c>
      <c r="S1956" s="34">
        <v>80</v>
      </c>
    </row>
    <row r="1957" spans="1:19" ht="14.25">
      <c r="A1957" s="23">
        <v>2021</v>
      </c>
      <c r="B1957" s="13" t="s">
        <v>1886</v>
      </c>
      <c r="C1957" s="13" t="s">
        <v>86</v>
      </c>
      <c r="D1957" s="13" t="s">
        <v>205</v>
      </c>
      <c r="E1957" s="13" t="s">
        <v>5249</v>
      </c>
      <c r="F1957" s="13" t="s">
        <v>5449</v>
      </c>
      <c r="G1957" s="13" t="s">
        <v>587</v>
      </c>
      <c r="H1957" s="13" t="s">
        <v>195</v>
      </c>
      <c r="I1957" s="13" t="s">
        <v>6731</v>
      </c>
      <c r="J1957" s="13" t="s">
        <v>2706</v>
      </c>
      <c r="K1957" s="13" t="s">
        <v>2706</v>
      </c>
      <c r="L1957" s="13" t="s">
        <v>2738</v>
      </c>
      <c r="M1957" s="13" t="s">
        <v>6763</v>
      </c>
      <c r="N1957" s="34">
        <v>0</v>
      </c>
      <c r="O1957" s="34">
        <v>0</v>
      </c>
      <c r="P1957" s="34">
        <v>0</v>
      </c>
      <c r="Q1957" s="34">
        <v>0</v>
      </c>
      <c r="R1957" s="34">
        <v>0</v>
      </c>
      <c r="S1957" s="34">
        <v>26</v>
      </c>
    </row>
    <row r="1958" spans="1:19" ht="14.25">
      <c r="A1958" s="23">
        <v>2021</v>
      </c>
      <c r="B1958" s="13" t="s">
        <v>1886</v>
      </c>
      <c r="C1958" s="13" t="s">
        <v>86</v>
      </c>
      <c r="D1958" s="13" t="s">
        <v>5703</v>
      </c>
      <c r="E1958" s="13" t="s">
        <v>3887</v>
      </c>
      <c r="F1958" s="13" t="s">
        <v>5368</v>
      </c>
      <c r="G1958" s="13" t="s">
        <v>587</v>
      </c>
      <c r="H1958" s="13" t="s">
        <v>6</v>
      </c>
      <c r="I1958" s="13" t="s">
        <v>6731</v>
      </c>
      <c r="J1958" s="13" t="s">
        <v>2706</v>
      </c>
      <c r="K1958" s="13" t="s">
        <v>2706</v>
      </c>
      <c r="L1958" s="13" t="s">
        <v>2738</v>
      </c>
      <c r="M1958" s="13" t="s">
        <v>5582</v>
      </c>
      <c r="N1958" s="34">
        <v>88</v>
      </c>
      <c r="O1958" s="34">
        <v>47</v>
      </c>
      <c r="P1958" s="34">
        <v>0</v>
      </c>
      <c r="Q1958" s="34">
        <v>47</v>
      </c>
      <c r="R1958" s="34">
        <v>14</v>
      </c>
      <c r="S1958" s="34">
        <v>0</v>
      </c>
    </row>
    <row r="1959" spans="1:19" ht="14.25">
      <c r="A1959" s="23">
        <v>2021</v>
      </c>
      <c r="B1959" s="13" t="s">
        <v>1886</v>
      </c>
      <c r="C1959" s="13" t="s">
        <v>86</v>
      </c>
      <c r="D1959" s="13" t="s">
        <v>5703</v>
      </c>
      <c r="E1959" s="13" t="s">
        <v>3881</v>
      </c>
      <c r="F1959" s="13" t="s">
        <v>5369</v>
      </c>
      <c r="G1959" s="13" t="s">
        <v>587</v>
      </c>
      <c r="H1959" s="13" t="s">
        <v>6</v>
      </c>
      <c r="I1959" s="13" t="s">
        <v>6731</v>
      </c>
      <c r="J1959" s="13" t="s">
        <v>2706</v>
      </c>
      <c r="K1959" s="13" t="s">
        <v>2706</v>
      </c>
      <c r="L1959" s="13" t="s">
        <v>2738</v>
      </c>
      <c r="M1959" s="13" t="s">
        <v>5583</v>
      </c>
      <c r="N1959" s="34">
        <v>130</v>
      </c>
      <c r="O1959" s="34">
        <v>0</v>
      </c>
      <c r="P1959" s="34">
        <v>0</v>
      </c>
      <c r="Q1959" s="34">
        <v>0</v>
      </c>
      <c r="R1959" s="34">
        <v>14</v>
      </c>
      <c r="S1959" s="34">
        <v>0</v>
      </c>
    </row>
    <row r="1960" spans="1:19" ht="14.25">
      <c r="A1960" s="23">
        <v>2021</v>
      </c>
      <c r="B1960" s="13" t="s">
        <v>1886</v>
      </c>
      <c r="C1960" s="13" t="s">
        <v>86</v>
      </c>
      <c r="D1960" s="13" t="s">
        <v>5703</v>
      </c>
      <c r="E1960" s="13" t="s">
        <v>2635</v>
      </c>
      <c r="F1960" s="13" t="s">
        <v>5470</v>
      </c>
      <c r="G1960" s="13" t="s">
        <v>587</v>
      </c>
      <c r="H1960" s="13" t="s">
        <v>6</v>
      </c>
      <c r="I1960" s="13" t="s">
        <v>2394</v>
      </c>
      <c r="J1960" s="13" t="s">
        <v>2980</v>
      </c>
      <c r="K1960" s="13">
        <v>6</v>
      </c>
      <c r="L1960" s="13" t="s">
        <v>2738</v>
      </c>
      <c r="M1960" s="13" t="s">
        <v>2850</v>
      </c>
      <c r="N1960" s="34">
        <v>144</v>
      </c>
      <c r="O1960" s="34">
        <v>0</v>
      </c>
      <c r="P1960" s="34">
        <v>0</v>
      </c>
      <c r="Q1960" s="34">
        <v>0</v>
      </c>
      <c r="R1960" s="34">
        <v>16</v>
      </c>
      <c r="S1960" s="34">
        <v>0</v>
      </c>
    </row>
    <row r="1961" spans="1:19" ht="14.25">
      <c r="A1961" s="23">
        <v>2021</v>
      </c>
      <c r="B1961" s="13" t="s">
        <v>1886</v>
      </c>
      <c r="C1961" s="13" t="s">
        <v>86</v>
      </c>
      <c r="D1961" s="13" t="s">
        <v>5703</v>
      </c>
      <c r="E1961" s="13" t="s">
        <v>101</v>
      </c>
      <c r="F1961" s="13" t="s">
        <v>5370</v>
      </c>
      <c r="G1961" s="13" t="s">
        <v>587</v>
      </c>
      <c r="H1961" s="13" t="s">
        <v>6</v>
      </c>
      <c r="I1961" s="13" t="s">
        <v>2394</v>
      </c>
      <c r="J1961" s="13" t="s">
        <v>2984</v>
      </c>
      <c r="K1961" s="13">
        <v>6</v>
      </c>
      <c r="L1961" s="13" t="s">
        <v>2738</v>
      </c>
      <c r="M1961" s="13" t="s">
        <v>2852</v>
      </c>
      <c r="N1961" s="34">
        <v>144</v>
      </c>
      <c r="O1961" s="34">
        <v>0</v>
      </c>
      <c r="P1961" s="34">
        <v>0</v>
      </c>
      <c r="Q1961" s="34">
        <v>0</v>
      </c>
      <c r="R1961" s="34">
        <v>16</v>
      </c>
      <c r="S1961" s="34">
        <v>0</v>
      </c>
    </row>
    <row r="1962" spans="1:19" ht="14.25">
      <c r="A1962" s="23">
        <v>2021</v>
      </c>
      <c r="B1962" s="13" t="s">
        <v>1886</v>
      </c>
      <c r="C1962" s="13" t="s">
        <v>86</v>
      </c>
      <c r="D1962" s="13" t="s">
        <v>5703</v>
      </c>
      <c r="E1962" s="13" t="s">
        <v>3886</v>
      </c>
      <c r="F1962" s="13" t="s">
        <v>5371</v>
      </c>
      <c r="G1962" s="13" t="s">
        <v>587</v>
      </c>
      <c r="H1962" s="13" t="s">
        <v>6</v>
      </c>
      <c r="I1962" s="13" t="s">
        <v>6731</v>
      </c>
      <c r="J1962" s="13" t="s">
        <v>2706</v>
      </c>
      <c r="K1962" s="13" t="s">
        <v>2706</v>
      </c>
      <c r="L1962" s="13" t="s">
        <v>2738</v>
      </c>
      <c r="M1962" s="13" t="s">
        <v>5584</v>
      </c>
      <c r="N1962" s="34">
        <v>88</v>
      </c>
      <c r="O1962" s="34">
        <v>42</v>
      </c>
      <c r="P1962" s="34">
        <v>0</v>
      </c>
      <c r="Q1962" s="34">
        <v>42</v>
      </c>
      <c r="R1962" s="34">
        <v>14</v>
      </c>
      <c r="S1962" s="34">
        <v>0</v>
      </c>
    </row>
    <row r="1963" spans="1:19" ht="14.25">
      <c r="A1963" s="23">
        <v>2021</v>
      </c>
      <c r="B1963" s="13" t="s">
        <v>1886</v>
      </c>
      <c r="C1963" s="13" t="s">
        <v>86</v>
      </c>
      <c r="D1963" s="13" t="s">
        <v>206</v>
      </c>
      <c r="E1963" s="13" t="s">
        <v>88</v>
      </c>
      <c r="F1963" s="13" t="s">
        <v>5396</v>
      </c>
      <c r="G1963" s="13" t="s">
        <v>587</v>
      </c>
      <c r="H1963" s="13" t="s">
        <v>6</v>
      </c>
      <c r="I1963" s="13" t="s">
        <v>2394</v>
      </c>
      <c r="J1963" s="13" t="s">
        <v>3012</v>
      </c>
      <c r="K1963" s="13">
        <v>8</v>
      </c>
      <c r="L1963" s="13" t="s">
        <v>2738</v>
      </c>
      <c r="M1963" s="13" t="s">
        <v>5624</v>
      </c>
      <c r="N1963" s="34">
        <v>0</v>
      </c>
      <c r="O1963" s="34">
        <v>0</v>
      </c>
      <c r="P1963" s="34">
        <v>0</v>
      </c>
      <c r="Q1963" s="34">
        <v>0</v>
      </c>
      <c r="R1963" s="34">
        <v>0</v>
      </c>
      <c r="S1963" s="34">
        <v>41</v>
      </c>
    </row>
    <row r="1964" spans="1:19" ht="14.25">
      <c r="A1964" s="23">
        <v>2021</v>
      </c>
      <c r="B1964" s="13" t="s">
        <v>1886</v>
      </c>
      <c r="C1964" s="13" t="s">
        <v>86</v>
      </c>
      <c r="D1964" s="13" t="s">
        <v>206</v>
      </c>
      <c r="E1964" s="13" t="s">
        <v>3894</v>
      </c>
      <c r="F1964" s="13" t="s">
        <v>5450</v>
      </c>
      <c r="G1964" s="13" t="s">
        <v>587</v>
      </c>
      <c r="H1964" s="13" t="s">
        <v>195</v>
      </c>
      <c r="I1964" s="13" t="s">
        <v>6731</v>
      </c>
      <c r="J1964" s="13" t="s">
        <v>2706</v>
      </c>
      <c r="K1964" s="13" t="s">
        <v>2706</v>
      </c>
      <c r="L1964" s="13" t="s">
        <v>2738</v>
      </c>
      <c r="M1964" s="13" t="s">
        <v>5581</v>
      </c>
      <c r="N1964" s="34">
        <v>0</v>
      </c>
      <c r="O1964" s="34">
        <v>0</v>
      </c>
      <c r="P1964" s="34">
        <v>0</v>
      </c>
      <c r="Q1964" s="34">
        <v>0</v>
      </c>
      <c r="R1964" s="34">
        <v>0</v>
      </c>
      <c r="S1964" s="34">
        <v>41</v>
      </c>
    </row>
    <row r="1965" spans="1:19" ht="14.25">
      <c r="A1965" s="23">
        <v>2021</v>
      </c>
      <c r="B1965" s="13" t="s">
        <v>1886</v>
      </c>
      <c r="C1965" s="13" t="s">
        <v>86</v>
      </c>
      <c r="D1965" s="13" t="s">
        <v>206</v>
      </c>
      <c r="E1965" s="13" t="s">
        <v>6705</v>
      </c>
      <c r="F1965" s="13" t="s">
        <v>6720</v>
      </c>
      <c r="G1965" s="13" t="s">
        <v>587</v>
      </c>
      <c r="H1965" s="13" t="s">
        <v>6</v>
      </c>
      <c r="I1965" s="13" t="s">
        <v>6731</v>
      </c>
      <c r="J1965" s="13" t="s">
        <v>2706</v>
      </c>
      <c r="K1965" s="13" t="s">
        <v>2706</v>
      </c>
      <c r="L1965" s="13" t="s">
        <v>2738</v>
      </c>
      <c r="M1965" s="13" t="s">
        <v>6764</v>
      </c>
      <c r="N1965" s="34">
        <v>0</v>
      </c>
      <c r="O1965" s="34">
        <v>0</v>
      </c>
      <c r="P1965" s="34">
        <v>0</v>
      </c>
      <c r="Q1965" s="34">
        <v>0</v>
      </c>
      <c r="R1965" s="34">
        <v>0</v>
      </c>
      <c r="S1965" s="34">
        <v>44</v>
      </c>
    </row>
    <row r="1966" spans="1:19" ht="14.25">
      <c r="A1966" s="23">
        <v>2021</v>
      </c>
      <c r="B1966" s="13" t="s">
        <v>1886</v>
      </c>
      <c r="C1966" s="13" t="s">
        <v>89</v>
      </c>
      <c r="D1966" s="13" t="s">
        <v>6702</v>
      </c>
      <c r="E1966" s="13" t="s">
        <v>1465</v>
      </c>
      <c r="F1966" s="13" t="s">
        <v>5285</v>
      </c>
      <c r="G1966" s="13" t="s">
        <v>587</v>
      </c>
      <c r="H1966" s="13" t="s">
        <v>6</v>
      </c>
      <c r="I1966" s="13" t="s">
        <v>2394</v>
      </c>
      <c r="J1966" s="13" t="s">
        <v>1924</v>
      </c>
      <c r="K1966" s="13">
        <v>8</v>
      </c>
      <c r="L1966" s="13" t="s">
        <v>2738</v>
      </c>
      <c r="M1966" s="13" t="s">
        <v>6765</v>
      </c>
      <c r="N1966" s="34">
        <v>118</v>
      </c>
      <c r="O1966" s="34">
        <v>14</v>
      </c>
      <c r="P1966" s="34">
        <v>9</v>
      </c>
      <c r="Q1966" s="34">
        <v>23</v>
      </c>
      <c r="R1966" s="34">
        <v>19</v>
      </c>
      <c r="S1966" s="34">
        <v>0</v>
      </c>
    </row>
    <row r="1967" spans="1:19" ht="14.25">
      <c r="A1967" s="23">
        <v>2021</v>
      </c>
      <c r="B1967" s="13" t="s">
        <v>1886</v>
      </c>
      <c r="C1967" s="13" t="s">
        <v>89</v>
      </c>
      <c r="D1967" s="13" t="s">
        <v>205</v>
      </c>
      <c r="E1967" s="13" t="s">
        <v>6712</v>
      </c>
      <c r="F1967" s="13" t="s">
        <v>6721</v>
      </c>
      <c r="G1967" s="13" t="s">
        <v>587</v>
      </c>
      <c r="H1967" s="13" t="s">
        <v>6</v>
      </c>
      <c r="I1967" s="13" t="s">
        <v>6731</v>
      </c>
      <c r="J1967" s="13" t="s">
        <v>2706</v>
      </c>
      <c r="K1967" s="13" t="s">
        <v>2706</v>
      </c>
      <c r="L1967" s="13" t="s">
        <v>2738</v>
      </c>
      <c r="M1967" s="13" t="s">
        <v>5585</v>
      </c>
      <c r="N1967" s="34">
        <v>0</v>
      </c>
      <c r="O1967" s="34">
        <v>0</v>
      </c>
      <c r="P1967" s="34">
        <v>0</v>
      </c>
      <c r="Q1967" s="34">
        <v>0</v>
      </c>
      <c r="R1967" s="34">
        <v>0</v>
      </c>
      <c r="S1967" s="34">
        <v>30</v>
      </c>
    </row>
    <row r="1968" spans="1:19" ht="14.25">
      <c r="A1968" s="23">
        <v>2021</v>
      </c>
      <c r="B1968" s="13" t="s">
        <v>1886</v>
      </c>
      <c r="C1968" s="13" t="s">
        <v>89</v>
      </c>
      <c r="D1968" s="13" t="s">
        <v>205</v>
      </c>
      <c r="E1968" s="13" t="s">
        <v>91</v>
      </c>
      <c r="F1968" s="13" t="s">
        <v>5314</v>
      </c>
      <c r="G1968" s="13" t="s">
        <v>587</v>
      </c>
      <c r="H1968" s="13" t="s">
        <v>6</v>
      </c>
      <c r="I1968" s="13" t="s">
        <v>6731</v>
      </c>
      <c r="J1968" s="13" t="s">
        <v>2706</v>
      </c>
      <c r="K1968" s="13" t="s">
        <v>2706</v>
      </c>
      <c r="L1968" s="13" t="s">
        <v>2738</v>
      </c>
      <c r="M1968" s="13" t="s">
        <v>5586</v>
      </c>
      <c r="N1968" s="34">
        <v>0</v>
      </c>
      <c r="O1968" s="34">
        <v>0</v>
      </c>
      <c r="P1968" s="34">
        <v>0</v>
      </c>
      <c r="Q1968" s="34">
        <v>0</v>
      </c>
      <c r="R1968" s="34">
        <v>0</v>
      </c>
      <c r="S1968" s="34">
        <v>30</v>
      </c>
    </row>
    <row r="1969" spans="1:19" ht="14.25">
      <c r="A1969" s="23">
        <v>2021</v>
      </c>
      <c r="B1969" s="13" t="s">
        <v>1886</v>
      </c>
      <c r="C1969" s="13" t="s">
        <v>89</v>
      </c>
      <c r="D1969" s="13" t="s">
        <v>205</v>
      </c>
      <c r="E1969" s="13" t="s">
        <v>3914</v>
      </c>
      <c r="F1969" s="13" t="s">
        <v>6722</v>
      </c>
      <c r="G1969" s="13" t="s">
        <v>587</v>
      </c>
      <c r="H1969" s="13" t="s">
        <v>6</v>
      </c>
      <c r="I1969" s="13" t="s">
        <v>6731</v>
      </c>
      <c r="J1969" s="13" t="s">
        <v>2706</v>
      </c>
      <c r="K1969" s="13" t="s">
        <v>2706</v>
      </c>
      <c r="L1969" s="13" t="s">
        <v>2738</v>
      </c>
      <c r="M1969" s="13" t="s">
        <v>5651</v>
      </c>
      <c r="N1969" s="34">
        <v>0</v>
      </c>
      <c r="O1969" s="34">
        <v>0</v>
      </c>
      <c r="P1969" s="34">
        <v>0</v>
      </c>
      <c r="Q1969" s="34">
        <v>0</v>
      </c>
      <c r="R1969" s="34">
        <v>0</v>
      </c>
      <c r="S1969" s="34">
        <v>27</v>
      </c>
    </row>
    <row r="1970" spans="1:19" ht="14.25">
      <c r="A1970" s="23">
        <v>2021</v>
      </c>
      <c r="B1970" s="13" t="s">
        <v>1886</v>
      </c>
      <c r="C1970" s="13" t="s">
        <v>89</v>
      </c>
      <c r="D1970" s="13" t="s">
        <v>206</v>
      </c>
      <c r="E1970" s="13" t="s">
        <v>93</v>
      </c>
      <c r="F1970" s="13" t="s">
        <v>5385</v>
      </c>
      <c r="G1970" s="13" t="s">
        <v>587</v>
      </c>
      <c r="H1970" s="13" t="s">
        <v>6</v>
      </c>
      <c r="I1970" s="13" t="s">
        <v>6731</v>
      </c>
      <c r="J1970" s="13" t="s">
        <v>2706</v>
      </c>
      <c r="K1970" s="13" t="s">
        <v>2706</v>
      </c>
      <c r="L1970" s="13" t="s">
        <v>2738</v>
      </c>
      <c r="M1970" s="13" t="s">
        <v>2837</v>
      </c>
      <c r="N1970" s="34">
        <v>0</v>
      </c>
      <c r="O1970" s="34">
        <v>0</v>
      </c>
      <c r="P1970" s="34">
        <v>0</v>
      </c>
      <c r="Q1970" s="34">
        <v>0</v>
      </c>
      <c r="R1970" s="34">
        <v>0</v>
      </c>
      <c r="S1970" s="34">
        <v>48</v>
      </c>
    </row>
    <row r="1971" spans="1:19" ht="14.25">
      <c r="A1971" s="23">
        <v>2021</v>
      </c>
      <c r="B1971" s="13" t="s">
        <v>1886</v>
      </c>
      <c r="C1971" s="13" t="s">
        <v>89</v>
      </c>
      <c r="D1971" s="13" t="s">
        <v>206</v>
      </c>
      <c r="E1971" s="13" t="s">
        <v>1920</v>
      </c>
      <c r="F1971" s="13" t="s">
        <v>5438</v>
      </c>
      <c r="G1971" s="13" t="s">
        <v>587</v>
      </c>
      <c r="H1971" s="13" t="s">
        <v>6</v>
      </c>
      <c r="I1971" s="13" t="s">
        <v>6731</v>
      </c>
      <c r="J1971" s="13" t="s">
        <v>2706</v>
      </c>
      <c r="K1971" s="13" t="s">
        <v>2706</v>
      </c>
      <c r="L1971" s="13" t="s">
        <v>2738</v>
      </c>
      <c r="M1971" s="13" t="s">
        <v>2792</v>
      </c>
      <c r="N1971" s="34">
        <v>0</v>
      </c>
      <c r="O1971" s="34">
        <v>0</v>
      </c>
      <c r="P1971" s="34">
        <v>0</v>
      </c>
      <c r="Q1971" s="34">
        <v>0</v>
      </c>
      <c r="R1971" s="34">
        <v>0</v>
      </c>
      <c r="S1971" s="34">
        <v>43</v>
      </c>
    </row>
    <row r="1972" spans="1:19" ht="14.25">
      <c r="A1972" s="23">
        <v>2021</v>
      </c>
      <c r="B1972" s="13" t="s">
        <v>1886</v>
      </c>
      <c r="C1972" s="13" t="s">
        <v>89</v>
      </c>
      <c r="D1972" s="13" t="s">
        <v>206</v>
      </c>
      <c r="E1972" s="13" t="s">
        <v>1919</v>
      </c>
      <c r="F1972" s="13" t="s">
        <v>5439</v>
      </c>
      <c r="G1972" s="13" t="s">
        <v>587</v>
      </c>
      <c r="H1972" s="13" t="s">
        <v>6</v>
      </c>
      <c r="I1972" s="13" t="s">
        <v>6731</v>
      </c>
      <c r="J1972" s="13" t="s">
        <v>2706</v>
      </c>
      <c r="K1972" s="13" t="s">
        <v>2706</v>
      </c>
      <c r="L1972" s="13" t="s">
        <v>2738</v>
      </c>
      <c r="M1972" s="13" t="s">
        <v>2791</v>
      </c>
      <c r="N1972" s="34">
        <v>0</v>
      </c>
      <c r="O1972" s="34">
        <v>0</v>
      </c>
      <c r="P1972" s="34">
        <v>0</v>
      </c>
      <c r="Q1972" s="34">
        <v>0</v>
      </c>
      <c r="R1972" s="34">
        <v>0</v>
      </c>
      <c r="S1972" s="34">
        <v>52</v>
      </c>
    </row>
    <row r="1973" spans="1:19" ht="14.25">
      <c r="A1973" s="23">
        <v>2021</v>
      </c>
      <c r="B1973" s="13" t="s">
        <v>1886</v>
      </c>
      <c r="C1973" s="13" t="s">
        <v>89</v>
      </c>
      <c r="D1973" s="13" t="s">
        <v>206</v>
      </c>
      <c r="E1973" s="13" t="s">
        <v>1921</v>
      </c>
      <c r="F1973" s="13" t="s">
        <v>5437</v>
      </c>
      <c r="G1973" s="13" t="s">
        <v>587</v>
      </c>
      <c r="H1973" s="13" t="s">
        <v>6</v>
      </c>
      <c r="I1973" s="13" t="s">
        <v>6731</v>
      </c>
      <c r="J1973" s="13" t="s">
        <v>2706</v>
      </c>
      <c r="K1973" s="13" t="s">
        <v>2706</v>
      </c>
      <c r="L1973" s="13" t="s">
        <v>2738</v>
      </c>
      <c r="M1973" s="13" t="s">
        <v>2793</v>
      </c>
      <c r="N1973" s="34">
        <v>0</v>
      </c>
      <c r="O1973" s="34">
        <v>0</v>
      </c>
      <c r="P1973" s="34">
        <v>0</v>
      </c>
      <c r="Q1973" s="34">
        <v>0</v>
      </c>
      <c r="R1973" s="34">
        <v>0</v>
      </c>
      <c r="S1973" s="34">
        <v>52</v>
      </c>
    </row>
    <row r="1974" spans="1:19" ht="14.25">
      <c r="A1974" s="23">
        <v>2021</v>
      </c>
      <c r="B1974" s="13" t="s">
        <v>1886</v>
      </c>
      <c r="C1974" s="13" t="s">
        <v>89</v>
      </c>
      <c r="D1974" s="13" t="s">
        <v>206</v>
      </c>
      <c r="E1974" s="13" t="s">
        <v>2078</v>
      </c>
      <c r="F1974" s="13" t="s">
        <v>5430</v>
      </c>
      <c r="G1974" s="13" t="s">
        <v>587</v>
      </c>
      <c r="H1974" s="13" t="s">
        <v>6</v>
      </c>
      <c r="I1974" s="13" t="s">
        <v>6731</v>
      </c>
      <c r="J1974" s="13" t="s">
        <v>2706</v>
      </c>
      <c r="K1974" s="13" t="s">
        <v>2706</v>
      </c>
      <c r="L1974" s="13" t="s">
        <v>2738</v>
      </c>
      <c r="M1974" s="13" t="s">
        <v>2799</v>
      </c>
      <c r="N1974" s="34">
        <v>0</v>
      </c>
      <c r="O1974" s="34">
        <v>0</v>
      </c>
      <c r="P1974" s="34">
        <v>0</v>
      </c>
      <c r="Q1974" s="34">
        <v>0</v>
      </c>
      <c r="R1974" s="34">
        <v>0</v>
      </c>
      <c r="S1974" s="34">
        <v>56</v>
      </c>
    </row>
    <row r="1975" spans="1:19" ht="14.25">
      <c r="A1975" s="23">
        <v>2021</v>
      </c>
      <c r="B1975" s="13" t="s">
        <v>1886</v>
      </c>
      <c r="C1975" s="13" t="s">
        <v>94</v>
      </c>
      <c r="D1975" s="13" t="s">
        <v>6702</v>
      </c>
      <c r="E1975" s="13" t="s">
        <v>1463</v>
      </c>
      <c r="F1975" s="13" t="s">
        <v>5283</v>
      </c>
      <c r="G1975" s="13" t="s">
        <v>587</v>
      </c>
      <c r="H1975" s="13" t="s">
        <v>6</v>
      </c>
      <c r="I1975" s="13" t="s">
        <v>2394</v>
      </c>
      <c r="J1975" s="13" t="s">
        <v>2952</v>
      </c>
      <c r="K1975" s="13">
        <v>8</v>
      </c>
      <c r="L1975" s="13" t="s">
        <v>2738</v>
      </c>
      <c r="M1975" s="13" t="s">
        <v>6766</v>
      </c>
      <c r="N1975" s="34">
        <v>116</v>
      </c>
      <c r="O1975" s="34">
        <v>34</v>
      </c>
      <c r="P1975" s="34">
        <v>0</v>
      </c>
      <c r="Q1975" s="34">
        <v>34</v>
      </c>
      <c r="R1975" s="34">
        <v>20</v>
      </c>
      <c r="S1975" s="34">
        <v>0</v>
      </c>
    </row>
    <row r="1976" spans="1:19" ht="14.25">
      <c r="A1976" s="23">
        <v>2021</v>
      </c>
      <c r="B1976" s="13" t="s">
        <v>1886</v>
      </c>
      <c r="C1976" s="13" t="s">
        <v>94</v>
      </c>
      <c r="D1976" s="13" t="s">
        <v>207</v>
      </c>
      <c r="E1976" s="13" t="s">
        <v>99</v>
      </c>
      <c r="F1976" s="13" t="s">
        <v>5277</v>
      </c>
      <c r="G1976" s="13" t="s">
        <v>587</v>
      </c>
      <c r="H1976" s="13" t="s">
        <v>6</v>
      </c>
      <c r="I1976" s="13" t="s">
        <v>2394</v>
      </c>
      <c r="J1976" s="13" t="s">
        <v>5518</v>
      </c>
      <c r="K1976" s="13">
        <v>8</v>
      </c>
      <c r="L1976" s="13" t="s">
        <v>2738</v>
      </c>
      <c r="M1976" s="13" t="s">
        <v>6767</v>
      </c>
      <c r="N1976" s="34">
        <v>0</v>
      </c>
      <c r="O1976" s="34">
        <v>0</v>
      </c>
      <c r="P1976" s="34">
        <v>0</v>
      </c>
      <c r="Q1976" s="34">
        <v>0</v>
      </c>
      <c r="R1976" s="34">
        <v>0</v>
      </c>
      <c r="S1976" s="34">
        <v>108</v>
      </c>
    </row>
    <row r="1977" spans="1:19" ht="14.25">
      <c r="A1977" s="23">
        <v>2021</v>
      </c>
      <c r="B1977" s="13" t="s">
        <v>1886</v>
      </c>
      <c r="C1977" s="13" t="s">
        <v>94</v>
      </c>
      <c r="D1977" s="13" t="s">
        <v>205</v>
      </c>
      <c r="E1977" s="13" t="s">
        <v>3890</v>
      </c>
      <c r="F1977" s="13" t="s">
        <v>5476</v>
      </c>
      <c r="G1977" s="13" t="s">
        <v>587</v>
      </c>
      <c r="H1977" s="13" t="s">
        <v>195</v>
      </c>
      <c r="I1977" s="13" t="s">
        <v>6731</v>
      </c>
      <c r="J1977" s="13" t="s">
        <v>2706</v>
      </c>
      <c r="K1977" s="13" t="s">
        <v>2706</v>
      </c>
      <c r="L1977" s="13" t="s">
        <v>2738</v>
      </c>
      <c r="M1977" s="13" t="s">
        <v>5587</v>
      </c>
      <c r="N1977" s="34">
        <v>0</v>
      </c>
      <c r="O1977" s="34">
        <v>0</v>
      </c>
      <c r="P1977" s="34">
        <v>0</v>
      </c>
      <c r="Q1977" s="34">
        <v>0</v>
      </c>
      <c r="R1977" s="34">
        <v>0</v>
      </c>
      <c r="S1977" s="34">
        <v>24</v>
      </c>
    </row>
    <row r="1978" spans="1:19" ht="14.25">
      <c r="A1978" s="23">
        <v>2021</v>
      </c>
      <c r="B1978" s="13" t="s">
        <v>1886</v>
      </c>
      <c r="C1978" s="13" t="s">
        <v>94</v>
      </c>
      <c r="D1978" s="13" t="s">
        <v>206</v>
      </c>
      <c r="E1978" s="13" t="s">
        <v>96</v>
      </c>
      <c r="F1978" s="13" t="s">
        <v>5383</v>
      </c>
      <c r="G1978" s="13" t="s">
        <v>587</v>
      </c>
      <c r="H1978" s="13" t="s">
        <v>6</v>
      </c>
      <c r="I1978" s="13" t="s">
        <v>6731</v>
      </c>
      <c r="J1978" s="13" t="s">
        <v>2706</v>
      </c>
      <c r="K1978" s="13" t="s">
        <v>2706</v>
      </c>
      <c r="L1978" s="13" t="s">
        <v>2738</v>
      </c>
      <c r="M1978" s="13" t="s">
        <v>2839</v>
      </c>
      <c r="N1978" s="34">
        <v>0</v>
      </c>
      <c r="O1978" s="34">
        <v>0</v>
      </c>
      <c r="P1978" s="34">
        <v>0</v>
      </c>
      <c r="Q1978" s="34">
        <v>0</v>
      </c>
      <c r="R1978" s="34">
        <v>0</v>
      </c>
      <c r="S1978" s="34">
        <v>50</v>
      </c>
    </row>
    <row r="1979" spans="1:19" ht="14.25">
      <c r="A1979" s="23">
        <v>2021</v>
      </c>
      <c r="B1979" s="13" t="s">
        <v>1886</v>
      </c>
      <c r="C1979" s="13" t="s">
        <v>94</v>
      </c>
      <c r="D1979" s="13" t="s">
        <v>206</v>
      </c>
      <c r="E1979" s="13" t="s">
        <v>97</v>
      </c>
      <c r="F1979" s="13" t="s">
        <v>5392</v>
      </c>
      <c r="G1979" s="13" t="s">
        <v>587</v>
      </c>
      <c r="H1979" s="13" t="s">
        <v>6</v>
      </c>
      <c r="I1979" s="13" t="s">
        <v>2394</v>
      </c>
      <c r="J1979" s="13" t="s">
        <v>2981</v>
      </c>
      <c r="K1979" s="13">
        <v>6</v>
      </c>
      <c r="L1979" s="13" t="s">
        <v>2738</v>
      </c>
      <c r="M1979" s="13" t="s">
        <v>5669</v>
      </c>
      <c r="N1979" s="34">
        <v>0</v>
      </c>
      <c r="O1979" s="34">
        <v>0</v>
      </c>
      <c r="P1979" s="34">
        <v>0</v>
      </c>
      <c r="Q1979" s="34">
        <v>0</v>
      </c>
      <c r="R1979" s="34">
        <v>0</v>
      </c>
      <c r="S1979" s="34">
        <v>47</v>
      </c>
    </row>
    <row r="1980" spans="1:19" ht="14.25">
      <c r="A1980" s="23">
        <v>2021</v>
      </c>
      <c r="B1980" s="13" t="s">
        <v>1886</v>
      </c>
      <c r="C1980" s="13" t="s">
        <v>94</v>
      </c>
      <c r="D1980" s="13" t="s">
        <v>206</v>
      </c>
      <c r="E1980" s="13" t="s">
        <v>98</v>
      </c>
      <c r="F1980" s="13" t="s">
        <v>5406</v>
      </c>
      <c r="G1980" s="13" t="s">
        <v>587</v>
      </c>
      <c r="H1980" s="13" t="s">
        <v>6</v>
      </c>
      <c r="I1980" s="13" t="s">
        <v>2394</v>
      </c>
      <c r="J1980" s="13" t="s">
        <v>2982</v>
      </c>
      <c r="K1980" s="13">
        <v>4</v>
      </c>
      <c r="L1980" s="13" t="s">
        <v>2738</v>
      </c>
      <c r="M1980" s="13" t="s">
        <v>2817</v>
      </c>
      <c r="N1980" s="34">
        <v>0</v>
      </c>
      <c r="O1980" s="34">
        <v>0</v>
      </c>
      <c r="P1980" s="34">
        <v>0</v>
      </c>
      <c r="Q1980" s="34">
        <v>0</v>
      </c>
      <c r="R1980" s="34">
        <v>0</v>
      </c>
      <c r="S1980" s="34">
        <v>48</v>
      </c>
    </row>
    <row r="1981" spans="1:19" ht="14.25">
      <c r="A1981" s="23">
        <v>2021</v>
      </c>
      <c r="B1981" s="13" t="s">
        <v>1886</v>
      </c>
      <c r="C1981" s="13" t="s">
        <v>94</v>
      </c>
      <c r="D1981" s="13" t="s">
        <v>206</v>
      </c>
      <c r="E1981" s="13" t="s">
        <v>2729</v>
      </c>
      <c r="F1981" s="13" t="s">
        <v>5427</v>
      </c>
      <c r="G1981" s="13" t="s">
        <v>587</v>
      </c>
      <c r="H1981" s="13" t="s">
        <v>6</v>
      </c>
      <c r="I1981" s="13" t="s">
        <v>6731</v>
      </c>
      <c r="J1981" s="13" t="s">
        <v>2706</v>
      </c>
      <c r="K1981" s="13" t="s">
        <v>2706</v>
      </c>
      <c r="L1981" s="13" t="s">
        <v>2738</v>
      </c>
      <c r="M1981" s="13" t="s">
        <v>2801</v>
      </c>
      <c r="N1981" s="34">
        <v>0</v>
      </c>
      <c r="O1981" s="34">
        <v>0</v>
      </c>
      <c r="P1981" s="34">
        <v>0</v>
      </c>
      <c r="Q1981" s="34">
        <v>0</v>
      </c>
      <c r="R1981" s="34">
        <v>0</v>
      </c>
      <c r="S1981" s="34">
        <v>40</v>
      </c>
    </row>
    <row r="1982" spans="1:19" ht="14.25">
      <c r="A1982" s="23">
        <v>2021</v>
      </c>
      <c r="B1982" s="13" t="s">
        <v>1886</v>
      </c>
      <c r="C1982" s="13" t="s">
        <v>100</v>
      </c>
      <c r="D1982" s="13" t="s">
        <v>6702</v>
      </c>
      <c r="E1982" s="13" t="s">
        <v>1468</v>
      </c>
      <c r="F1982" s="13" t="s">
        <v>5358</v>
      </c>
      <c r="G1982" s="13" t="s">
        <v>587</v>
      </c>
      <c r="H1982" s="13" t="s">
        <v>6</v>
      </c>
      <c r="I1982" s="13" t="s">
        <v>2394</v>
      </c>
      <c r="J1982" s="13" t="s">
        <v>2983</v>
      </c>
      <c r="K1982" s="13">
        <v>8</v>
      </c>
      <c r="L1982" s="13" t="s">
        <v>2738</v>
      </c>
      <c r="M1982" s="13" t="s">
        <v>2858</v>
      </c>
      <c r="N1982" s="34">
        <v>104</v>
      </c>
      <c r="O1982" s="34">
        <v>32</v>
      </c>
      <c r="P1982" s="34">
        <v>0</v>
      </c>
      <c r="Q1982" s="34">
        <v>32</v>
      </c>
      <c r="R1982" s="34">
        <v>14</v>
      </c>
      <c r="S1982" s="34">
        <v>0</v>
      </c>
    </row>
    <row r="1983" spans="1:19" ht="14.25">
      <c r="A1983" s="23">
        <v>2021</v>
      </c>
      <c r="B1983" s="13" t="s">
        <v>1886</v>
      </c>
      <c r="C1983" s="13" t="s">
        <v>100</v>
      </c>
      <c r="D1983" s="13" t="s">
        <v>207</v>
      </c>
      <c r="E1983" s="13" t="s">
        <v>103</v>
      </c>
      <c r="F1983" s="13" t="s">
        <v>5278</v>
      </c>
      <c r="G1983" s="13" t="s">
        <v>587</v>
      </c>
      <c r="H1983" s="13" t="s">
        <v>6</v>
      </c>
      <c r="I1983" s="13" t="s">
        <v>2394</v>
      </c>
      <c r="J1983" s="13" t="s">
        <v>5519</v>
      </c>
      <c r="K1983" s="13">
        <v>6</v>
      </c>
      <c r="L1983" s="13" t="s">
        <v>2738</v>
      </c>
      <c r="M1983" s="13" t="s">
        <v>6768</v>
      </c>
      <c r="N1983" s="34">
        <v>0</v>
      </c>
      <c r="O1983" s="34">
        <v>0</v>
      </c>
      <c r="P1983" s="34">
        <v>0</v>
      </c>
      <c r="Q1983" s="34">
        <v>0</v>
      </c>
      <c r="R1983" s="34">
        <v>0</v>
      </c>
      <c r="S1983" s="34">
        <v>102</v>
      </c>
    </row>
    <row r="1984" spans="1:19" ht="14.25">
      <c r="A1984" s="23">
        <v>2021</v>
      </c>
      <c r="B1984" s="13" t="s">
        <v>1886</v>
      </c>
      <c r="C1984" s="13" t="s">
        <v>100</v>
      </c>
      <c r="D1984" s="13" t="s">
        <v>206</v>
      </c>
      <c r="E1984" s="13" t="s">
        <v>173</v>
      </c>
      <c r="F1984" s="13" t="s">
        <v>5379</v>
      </c>
      <c r="G1984" s="13" t="s">
        <v>587</v>
      </c>
      <c r="H1984" s="13" t="s">
        <v>6</v>
      </c>
      <c r="I1984" s="13" t="s">
        <v>2394</v>
      </c>
      <c r="J1984" s="13" t="s">
        <v>3009</v>
      </c>
      <c r="K1984" s="13">
        <v>6</v>
      </c>
      <c r="L1984" s="13" t="s">
        <v>2738</v>
      </c>
      <c r="M1984" s="13" t="s">
        <v>6769</v>
      </c>
      <c r="N1984" s="34">
        <v>0</v>
      </c>
      <c r="O1984" s="34">
        <v>0</v>
      </c>
      <c r="P1984" s="34">
        <v>0</v>
      </c>
      <c r="Q1984" s="34">
        <v>0</v>
      </c>
      <c r="R1984" s="34">
        <v>0</v>
      </c>
      <c r="S1984" s="34">
        <v>40</v>
      </c>
    </row>
    <row r="1985" spans="1:19" ht="14.25">
      <c r="A1985" s="23">
        <v>2021</v>
      </c>
      <c r="B1985" s="13" t="s">
        <v>1886</v>
      </c>
      <c r="C1985" s="13" t="s">
        <v>100</v>
      </c>
      <c r="D1985" s="13" t="s">
        <v>206</v>
      </c>
      <c r="E1985" s="13" t="s">
        <v>102</v>
      </c>
      <c r="F1985" s="13" t="s">
        <v>5404</v>
      </c>
      <c r="G1985" s="13" t="s">
        <v>587</v>
      </c>
      <c r="H1985" s="13" t="s">
        <v>6</v>
      </c>
      <c r="I1985" s="13" t="s">
        <v>2394</v>
      </c>
      <c r="J1985" s="13" t="s">
        <v>3013</v>
      </c>
      <c r="K1985" s="13">
        <v>6</v>
      </c>
      <c r="L1985" s="13" t="s">
        <v>2738</v>
      </c>
      <c r="M1985" s="13" t="s">
        <v>5652</v>
      </c>
      <c r="N1985" s="34">
        <v>0</v>
      </c>
      <c r="O1985" s="34">
        <v>0</v>
      </c>
      <c r="P1985" s="34">
        <v>0</v>
      </c>
      <c r="Q1985" s="34">
        <v>0</v>
      </c>
      <c r="R1985" s="34">
        <v>0</v>
      </c>
      <c r="S1985" s="34">
        <v>40</v>
      </c>
    </row>
    <row r="1986" spans="1:19" ht="14.25">
      <c r="A1986" s="23">
        <v>2021</v>
      </c>
      <c r="B1986" s="13" t="s">
        <v>1886</v>
      </c>
      <c r="C1986" s="13" t="s">
        <v>100</v>
      </c>
      <c r="D1986" s="13" t="s">
        <v>3913</v>
      </c>
      <c r="E1986" s="13" t="s">
        <v>3904</v>
      </c>
      <c r="F1986" s="13" t="s">
        <v>6719</v>
      </c>
      <c r="G1986" s="13" t="s">
        <v>587</v>
      </c>
      <c r="H1986" s="13" t="s">
        <v>6</v>
      </c>
      <c r="I1986" s="13" t="s">
        <v>6731</v>
      </c>
      <c r="J1986" s="13" t="s">
        <v>2706</v>
      </c>
      <c r="K1986" s="13" t="s">
        <v>2706</v>
      </c>
      <c r="L1986" s="13" t="s">
        <v>6742</v>
      </c>
      <c r="M1986" s="13" t="s">
        <v>6762</v>
      </c>
      <c r="N1986" s="34">
        <v>0</v>
      </c>
      <c r="O1986" s="34">
        <v>0</v>
      </c>
      <c r="P1986" s="34">
        <v>0</v>
      </c>
      <c r="Q1986" s="34">
        <v>0</v>
      </c>
      <c r="R1986" s="34">
        <v>0</v>
      </c>
      <c r="S1986" s="34">
        <v>171</v>
      </c>
    </row>
    <row r="1987" spans="1:19" ht="14.25">
      <c r="A1987" s="23">
        <v>2021</v>
      </c>
      <c r="B1987" s="13" t="s">
        <v>1886</v>
      </c>
      <c r="C1987" s="13" t="s">
        <v>100</v>
      </c>
      <c r="D1987" s="13" t="s">
        <v>3913</v>
      </c>
      <c r="E1987" s="13" t="s">
        <v>3906</v>
      </c>
      <c r="F1987" s="13" t="s">
        <v>6719</v>
      </c>
      <c r="G1987" s="13" t="s">
        <v>587</v>
      </c>
      <c r="H1987" s="13" t="s">
        <v>6</v>
      </c>
      <c r="I1987" s="13" t="s">
        <v>6731</v>
      </c>
      <c r="J1987" s="13" t="s">
        <v>2706</v>
      </c>
      <c r="K1987" s="13" t="s">
        <v>2706</v>
      </c>
      <c r="L1987" s="13" t="s">
        <v>6742</v>
      </c>
      <c r="M1987" s="13" t="s">
        <v>6762</v>
      </c>
      <c r="N1987" s="34">
        <v>0</v>
      </c>
      <c r="O1987" s="34">
        <v>0</v>
      </c>
      <c r="P1987" s="34">
        <v>0</v>
      </c>
      <c r="Q1987" s="34">
        <v>0</v>
      </c>
      <c r="R1987" s="34">
        <v>0</v>
      </c>
      <c r="S1987" s="34">
        <v>78</v>
      </c>
    </row>
    <row r="1988" spans="1:19" ht="14.25">
      <c r="A1988" s="23">
        <v>2021</v>
      </c>
      <c r="B1988" s="13" t="s">
        <v>1886</v>
      </c>
      <c r="C1988" s="13" t="s">
        <v>100</v>
      </c>
      <c r="D1988" s="13" t="s">
        <v>3913</v>
      </c>
      <c r="E1988" s="13" t="s">
        <v>3909</v>
      </c>
      <c r="F1988" s="13" t="s">
        <v>6719</v>
      </c>
      <c r="G1988" s="13" t="s">
        <v>587</v>
      </c>
      <c r="H1988" s="13" t="s">
        <v>6</v>
      </c>
      <c r="I1988" s="13" t="s">
        <v>6731</v>
      </c>
      <c r="J1988" s="13" t="s">
        <v>2706</v>
      </c>
      <c r="K1988" s="13" t="s">
        <v>2706</v>
      </c>
      <c r="L1988" s="13" t="s">
        <v>6742</v>
      </c>
      <c r="M1988" s="13" t="s">
        <v>6762</v>
      </c>
      <c r="N1988" s="34">
        <v>0</v>
      </c>
      <c r="O1988" s="34">
        <v>0</v>
      </c>
      <c r="P1988" s="34">
        <v>0</v>
      </c>
      <c r="Q1988" s="34">
        <v>0</v>
      </c>
      <c r="R1988" s="34">
        <v>0</v>
      </c>
      <c r="S1988" s="34">
        <v>38</v>
      </c>
    </row>
    <row r="1989" spans="1:19" ht="14.25">
      <c r="A1989" s="23">
        <v>2021</v>
      </c>
      <c r="B1989" s="13" t="s">
        <v>1886</v>
      </c>
      <c r="C1989" s="13" t="s">
        <v>104</v>
      </c>
      <c r="D1989" s="13" t="s">
        <v>6702</v>
      </c>
      <c r="E1989" s="13" t="s">
        <v>3874</v>
      </c>
      <c r="F1989" s="13" t="s">
        <v>5263</v>
      </c>
      <c r="G1989" s="13" t="s">
        <v>587</v>
      </c>
      <c r="H1989" s="13" t="s">
        <v>6</v>
      </c>
      <c r="I1989" s="13" t="s">
        <v>6731</v>
      </c>
      <c r="J1989" s="13" t="s">
        <v>2706</v>
      </c>
      <c r="K1989" s="13" t="s">
        <v>2706</v>
      </c>
      <c r="L1989" s="13" t="s">
        <v>2738</v>
      </c>
      <c r="M1989" s="13" t="s">
        <v>5694</v>
      </c>
      <c r="N1989" s="34">
        <v>110</v>
      </c>
      <c r="O1989" s="34">
        <v>9</v>
      </c>
      <c r="P1989" s="34">
        <v>9</v>
      </c>
      <c r="Q1989" s="34">
        <v>18</v>
      </c>
      <c r="R1989" s="34">
        <v>8</v>
      </c>
      <c r="S1989" s="34">
        <v>0</v>
      </c>
    </row>
    <row r="1990" spans="1:19" ht="14.25">
      <c r="A1990" s="23">
        <v>2021</v>
      </c>
      <c r="B1990" s="13" t="s">
        <v>1886</v>
      </c>
      <c r="C1990" s="13" t="s">
        <v>104</v>
      </c>
      <c r="D1990" s="13" t="s">
        <v>6702</v>
      </c>
      <c r="E1990" s="13" t="s">
        <v>1486</v>
      </c>
      <c r="F1990" s="13" t="s">
        <v>5361</v>
      </c>
      <c r="G1990" s="13" t="s">
        <v>587</v>
      </c>
      <c r="H1990" s="13" t="s">
        <v>6</v>
      </c>
      <c r="I1990" s="13" t="s">
        <v>2394</v>
      </c>
      <c r="J1990" s="13" t="s">
        <v>2954</v>
      </c>
      <c r="K1990" s="13">
        <v>8</v>
      </c>
      <c r="L1990" s="13" t="s">
        <v>2738</v>
      </c>
      <c r="M1990" s="13" t="s">
        <v>2856</v>
      </c>
      <c r="N1990" s="34">
        <v>112</v>
      </c>
      <c r="O1990" s="34">
        <v>0</v>
      </c>
      <c r="P1990" s="34">
        <v>0</v>
      </c>
      <c r="Q1990" s="34">
        <v>0</v>
      </c>
      <c r="R1990" s="34">
        <v>8</v>
      </c>
      <c r="S1990" s="34">
        <v>0</v>
      </c>
    </row>
    <row r="1991" spans="1:19" ht="14.25">
      <c r="A1991" s="23">
        <v>2021</v>
      </c>
      <c r="B1991" s="13" t="s">
        <v>1886</v>
      </c>
      <c r="C1991" s="13" t="s">
        <v>104</v>
      </c>
      <c r="D1991" s="13" t="s">
        <v>6702</v>
      </c>
      <c r="E1991" s="13" t="s">
        <v>1470</v>
      </c>
      <c r="F1991" s="13" t="s">
        <v>5362</v>
      </c>
      <c r="G1991" s="13" t="s">
        <v>587</v>
      </c>
      <c r="H1991" s="13" t="s">
        <v>6</v>
      </c>
      <c r="I1991" s="13" t="s">
        <v>2394</v>
      </c>
      <c r="J1991" s="13" t="s">
        <v>2991</v>
      </c>
      <c r="K1991" s="13">
        <v>8</v>
      </c>
      <c r="L1991" s="13" t="s">
        <v>2738</v>
      </c>
      <c r="M1991" s="13" t="s">
        <v>2855</v>
      </c>
      <c r="N1991" s="34">
        <v>113</v>
      </c>
      <c r="O1991" s="34">
        <v>0</v>
      </c>
      <c r="P1991" s="34">
        <v>0</v>
      </c>
      <c r="Q1991" s="34">
        <v>0</v>
      </c>
      <c r="R1991" s="34">
        <v>8</v>
      </c>
      <c r="S1991" s="34">
        <v>0</v>
      </c>
    </row>
    <row r="1992" spans="1:19" ht="14.25">
      <c r="A1992" s="23">
        <v>2021</v>
      </c>
      <c r="B1992" s="13" t="s">
        <v>1886</v>
      </c>
      <c r="C1992" s="13" t="s">
        <v>104</v>
      </c>
      <c r="D1992" s="13" t="s">
        <v>6702</v>
      </c>
      <c r="E1992" s="13" t="s">
        <v>1471</v>
      </c>
      <c r="F1992" s="13" t="s">
        <v>5363</v>
      </c>
      <c r="G1992" s="13" t="s">
        <v>587</v>
      </c>
      <c r="H1992" s="13" t="s">
        <v>6</v>
      </c>
      <c r="I1992" s="13" t="s">
        <v>2394</v>
      </c>
      <c r="J1992" s="13" t="s">
        <v>2956</v>
      </c>
      <c r="K1992" s="13">
        <v>8</v>
      </c>
      <c r="L1992" s="13" t="s">
        <v>2738</v>
      </c>
      <c r="M1992" s="13" t="s">
        <v>2854</v>
      </c>
      <c r="N1992" s="34">
        <v>109</v>
      </c>
      <c r="O1992" s="34">
        <v>28</v>
      </c>
      <c r="P1992" s="34">
        <v>7</v>
      </c>
      <c r="Q1992" s="34">
        <v>35</v>
      </c>
      <c r="R1992" s="34">
        <v>16</v>
      </c>
      <c r="S1992" s="34">
        <v>0</v>
      </c>
    </row>
    <row r="1993" spans="1:19" ht="14.25">
      <c r="A1993" s="23">
        <v>2021</v>
      </c>
      <c r="B1993" s="13" t="s">
        <v>1886</v>
      </c>
      <c r="C1993" s="13" t="s">
        <v>104</v>
      </c>
      <c r="D1993" s="13" t="s">
        <v>6702</v>
      </c>
      <c r="E1993" s="13" t="s">
        <v>3888</v>
      </c>
      <c r="F1993" s="13" t="s">
        <v>5364</v>
      </c>
      <c r="G1993" s="13" t="s">
        <v>587</v>
      </c>
      <c r="H1993" s="13" t="s">
        <v>6</v>
      </c>
      <c r="I1993" s="13" t="s">
        <v>6731</v>
      </c>
      <c r="J1993" s="13" t="s">
        <v>2706</v>
      </c>
      <c r="K1993" s="13" t="s">
        <v>2706</v>
      </c>
      <c r="L1993" s="13" t="s">
        <v>2738</v>
      </c>
      <c r="M1993" s="13" t="s">
        <v>5594</v>
      </c>
      <c r="N1993" s="34">
        <v>110</v>
      </c>
      <c r="O1993" s="34">
        <v>9</v>
      </c>
      <c r="P1993" s="34">
        <v>9</v>
      </c>
      <c r="Q1993" s="34">
        <v>18</v>
      </c>
      <c r="R1993" s="34">
        <v>10</v>
      </c>
      <c r="S1993" s="34">
        <v>0</v>
      </c>
    </row>
    <row r="1994" spans="1:19" ht="14.25">
      <c r="A1994" s="23">
        <v>2021</v>
      </c>
      <c r="B1994" s="13" t="s">
        <v>1886</v>
      </c>
      <c r="C1994" s="13" t="s">
        <v>104</v>
      </c>
      <c r="D1994" s="13" t="s">
        <v>6702</v>
      </c>
      <c r="E1994" s="13" t="s">
        <v>1472</v>
      </c>
      <c r="F1994" s="13" t="s">
        <v>5365</v>
      </c>
      <c r="G1994" s="13" t="s">
        <v>587</v>
      </c>
      <c r="H1994" s="13" t="s">
        <v>6</v>
      </c>
      <c r="I1994" s="13" t="s">
        <v>2394</v>
      </c>
      <c r="J1994" s="13" t="s">
        <v>6736</v>
      </c>
      <c r="K1994" s="13">
        <v>8</v>
      </c>
      <c r="L1994" s="13" t="s">
        <v>2738</v>
      </c>
      <c r="M1994" s="13" t="s">
        <v>5620</v>
      </c>
      <c r="N1994" s="34">
        <v>112</v>
      </c>
      <c r="O1994" s="34">
        <v>9</v>
      </c>
      <c r="P1994" s="34">
        <v>9</v>
      </c>
      <c r="Q1994" s="34">
        <v>18</v>
      </c>
      <c r="R1994" s="34">
        <v>8</v>
      </c>
      <c r="S1994" s="34">
        <v>0</v>
      </c>
    </row>
    <row r="1995" spans="1:19" ht="14.25">
      <c r="A1995" s="23">
        <v>2021</v>
      </c>
      <c r="B1995" s="13" t="s">
        <v>1886</v>
      </c>
      <c r="C1995" s="13" t="s">
        <v>104</v>
      </c>
      <c r="D1995" s="13" t="s">
        <v>6702</v>
      </c>
      <c r="E1995" s="13" t="s">
        <v>3872</v>
      </c>
      <c r="F1995" s="13" t="s">
        <v>5367</v>
      </c>
      <c r="G1995" s="13" t="s">
        <v>587</v>
      </c>
      <c r="H1995" s="13" t="s">
        <v>6</v>
      </c>
      <c r="I1995" s="13" t="s">
        <v>6731</v>
      </c>
      <c r="J1995" s="13" t="s">
        <v>2706</v>
      </c>
      <c r="K1995" s="13" t="s">
        <v>2706</v>
      </c>
      <c r="L1995" s="13" t="s">
        <v>2738</v>
      </c>
      <c r="M1995" s="13" t="s">
        <v>5595</v>
      </c>
      <c r="N1995" s="34">
        <v>110</v>
      </c>
      <c r="O1995" s="34">
        <v>9</v>
      </c>
      <c r="P1995" s="34">
        <v>9</v>
      </c>
      <c r="Q1995" s="34">
        <v>18</v>
      </c>
      <c r="R1995" s="34">
        <v>9</v>
      </c>
      <c r="S1995" s="34">
        <v>0</v>
      </c>
    </row>
    <row r="1996" spans="1:19" ht="14.25">
      <c r="A1996" s="23">
        <v>2021</v>
      </c>
      <c r="B1996" s="13" t="s">
        <v>1886</v>
      </c>
      <c r="C1996" s="13" t="s">
        <v>104</v>
      </c>
      <c r="D1996" s="13" t="s">
        <v>6702</v>
      </c>
      <c r="E1996" s="13" t="s">
        <v>5246</v>
      </c>
      <c r="F1996" s="13" t="s">
        <v>5366</v>
      </c>
      <c r="G1996" s="13" t="s">
        <v>587</v>
      </c>
      <c r="H1996" s="13" t="s">
        <v>6</v>
      </c>
      <c r="I1996" s="13" t="s">
        <v>6731</v>
      </c>
      <c r="J1996" s="13" t="s">
        <v>2706</v>
      </c>
      <c r="K1996" s="13" t="s">
        <v>2706</v>
      </c>
      <c r="L1996" s="13" t="s">
        <v>2738</v>
      </c>
      <c r="M1996" s="13" t="s">
        <v>6770</v>
      </c>
      <c r="N1996" s="34">
        <v>110</v>
      </c>
      <c r="O1996" s="34">
        <v>9</v>
      </c>
      <c r="P1996" s="34">
        <v>9</v>
      </c>
      <c r="Q1996" s="34">
        <v>18</v>
      </c>
      <c r="R1996" s="34">
        <v>8</v>
      </c>
      <c r="S1996" s="34">
        <v>0</v>
      </c>
    </row>
    <row r="1997" spans="1:19" ht="14.25">
      <c r="A1997" s="23">
        <v>2021</v>
      </c>
      <c r="B1997" s="13" t="s">
        <v>1886</v>
      </c>
      <c r="C1997" s="13" t="s">
        <v>104</v>
      </c>
      <c r="D1997" s="13" t="s">
        <v>207</v>
      </c>
      <c r="E1997" s="13" t="s">
        <v>119</v>
      </c>
      <c r="F1997" s="13" t="s">
        <v>5279</v>
      </c>
      <c r="G1997" s="13" t="s">
        <v>587</v>
      </c>
      <c r="H1997" s="13" t="s">
        <v>6</v>
      </c>
      <c r="I1997" s="13" t="s">
        <v>2394</v>
      </c>
      <c r="J1997" s="13" t="s">
        <v>2994</v>
      </c>
      <c r="K1997" s="13">
        <v>6</v>
      </c>
      <c r="L1997" s="13" t="s">
        <v>2738</v>
      </c>
      <c r="M1997" s="13" t="s">
        <v>5610</v>
      </c>
      <c r="N1997" s="34">
        <v>0</v>
      </c>
      <c r="O1997" s="34">
        <v>0</v>
      </c>
      <c r="P1997" s="34">
        <v>0</v>
      </c>
      <c r="Q1997" s="34">
        <v>0</v>
      </c>
      <c r="R1997" s="34">
        <v>0</v>
      </c>
      <c r="S1997" s="34">
        <v>120</v>
      </c>
    </row>
    <row r="1998" spans="1:19" ht="14.25">
      <c r="A1998" s="23">
        <v>2021</v>
      </c>
      <c r="B1998" s="13" t="s">
        <v>1886</v>
      </c>
      <c r="C1998" s="13" t="s">
        <v>104</v>
      </c>
      <c r="D1998" s="13" t="s">
        <v>205</v>
      </c>
      <c r="E1998" s="13" t="s">
        <v>106</v>
      </c>
      <c r="F1998" s="13" t="s">
        <v>5288</v>
      </c>
      <c r="G1998" s="13" t="s">
        <v>587</v>
      </c>
      <c r="H1998" s="13" t="s">
        <v>6</v>
      </c>
      <c r="I1998" s="13" t="s">
        <v>6731</v>
      </c>
      <c r="J1998" s="13" t="s">
        <v>2706</v>
      </c>
      <c r="K1998" s="13" t="s">
        <v>2706</v>
      </c>
      <c r="L1998" s="13" t="s">
        <v>2738</v>
      </c>
      <c r="M1998" s="13" t="s">
        <v>5588</v>
      </c>
      <c r="N1998" s="34">
        <v>0</v>
      </c>
      <c r="O1998" s="34">
        <v>0</v>
      </c>
      <c r="P1998" s="34">
        <v>0</v>
      </c>
      <c r="Q1998" s="34">
        <v>0</v>
      </c>
      <c r="R1998" s="34">
        <v>0</v>
      </c>
      <c r="S1998" s="34">
        <v>24</v>
      </c>
    </row>
    <row r="1999" spans="1:19" ht="14.25">
      <c r="A1999" s="23">
        <v>2021</v>
      </c>
      <c r="B1999" s="13" t="s">
        <v>1886</v>
      </c>
      <c r="C1999" s="13" t="s">
        <v>104</v>
      </c>
      <c r="D1999" s="13" t="s">
        <v>205</v>
      </c>
      <c r="E1999" s="13" t="s">
        <v>107</v>
      </c>
      <c r="F1999" s="13" t="s">
        <v>5315</v>
      </c>
      <c r="G1999" s="13" t="s">
        <v>587</v>
      </c>
      <c r="H1999" s="13" t="s">
        <v>6</v>
      </c>
      <c r="I1999" s="13" t="s">
        <v>6731</v>
      </c>
      <c r="J1999" s="13" t="s">
        <v>2706</v>
      </c>
      <c r="K1999" s="13" t="s">
        <v>2706</v>
      </c>
      <c r="L1999" s="13" t="s">
        <v>2738</v>
      </c>
      <c r="M1999" s="13" t="s">
        <v>5589</v>
      </c>
      <c r="N1999" s="34">
        <v>0</v>
      </c>
      <c r="O1999" s="34">
        <v>0</v>
      </c>
      <c r="P1999" s="34">
        <v>0</v>
      </c>
      <c r="Q1999" s="34">
        <v>0</v>
      </c>
      <c r="R1999" s="34">
        <v>0</v>
      </c>
      <c r="S1999" s="34">
        <v>24</v>
      </c>
    </row>
    <row r="2000" spans="1:19" ht="14.25">
      <c r="A2000" s="23">
        <v>2021</v>
      </c>
      <c r="B2000" s="13" t="s">
        <v>1886</v>
      </c>
      <c r="C2000" s="13" t="s">
        <v>104</v>
      </c>
      <c r="D2000" s="13" t="s">
        <v>205</v>
      </c>
      <c r="E2000" s="13" t="s">
        <v>108</v>
      </c>
      <c r="F2000" s="13" t="s">
        <v>5316</v>
      </c>
      <c r="G2000" s="13" t="s">
        <v>587</v>
      </c>
      <c r="H2000" s="13" t="s">
        <v>6</v>
      </c>
      <c r="I2000" s="13" t="s">
        <v>6731</v>
      </c>
      <c r="J2000" s="13" t="s">
        <v>2706</v>
      </c>
      <c r="K2000" s="13" t="s">
        <v>2706</v>
      </c>
      <c r="L2000" s="13" t="s">
        <v>2738</v>
      </c>
      <c r="M2000" s="13" t="s">
        <v>5590</v>
      </c>
      <c r="N2000" s="34">
        <v>0</v>
      </c>
      <c r="O2000" s="34">
        <v>0</v>
      </c>
      <c r="P2000" s="34">
        <v>0</v>
      </c>
      <c r="Q2000" s="34">
        <v>0</v>
      </c>
      <c r="R2000" s="34">
        <v>0</v>
      </c>
      <c r="S2000" s="34">
        <v>27</v>
      </c>
    </row>
    <row r="2001" spans="1:19" ht="14.25">
      <c r="A2001" s="23">
        <v>2021</v>
      </c>
      <c r="B2001" s="13" t="s">
        <v>1886</v>
      </c>
      <c r="C2001" s="13" t="s">
        <v>104</v>
      </c>
      <c r="D2001" s="13" t="s">
        <v>205</v>
      </c>
      <c r="E2001" s="13" t="s">
        <v>2734</v>
      </c>
      <c r="F2001" s="13" t="s">
        <v>5317</v>
      </c>
      <c r="G2001" s="13" t="s">
        <v>587</v>
      </c>
      <c r="H2001" s="13" t="s">
        <v>6</v>
      </c>
      <c r="I2001" s="13" t="s">
        <v>6731</v>
      </c>
      <c r="J2001" s="13" t="s">
        <v>2706</v>
      </c>
      <c r="K2001" s="13" t="s">
        <v>2706</v>
      </c>
      <c r="L2001" s="13" t="s">
        <v>2738</v>
      </c>
      <c r="M2001" s="13" t="s">
        <v>2881</v>
      </c>
      <c r="N2001" s="34">
        <v>0</v>
      </c>
      <c r="O2001" s="34">
        <v>0</v>
      </c>
      <c r="P2001" s="34">
        <v>0</v>
      </c>
      <c r="Q2001" s="34">
        <v>0</v>
      </c>
      <c r="R2001" s="34">
        <v>0</v>
      </c>
      <c r="S2001" s="34">
        <v>27</v>
      </c>
    </row>
    <row r="2002" spans="1:19" ht="14.25">
      <c r="A2002" s="23">
        <v>2021</v>
      </c>
      <c r="B2002" s="13" t="s">
        <v>1886</v>
      </c>
      <c r="C2002" s="13" t="s">
        <v>104</v>
      </c>
      <c r="D2002" s="13" t="s">
        <v>205</v>
      </c>
      <c r="E2002" s="13" t="s">
        <v>109</v>
      </c>
      <c r="F2002" s="13" t="s">
        <v>5326</v>
      </c>
      <c r="G2002" s="13" t="s">
        <v>587</v>
      </c>
      <c r="H2002" s="13" t="s">
        <v>6</v>
      </c>
      <c r="I2002" s="13" t="s">
        <v>6731</v>
      </c>
      <c r="J2002" s="13" t="s">
        <v>2706</v>
      </c>
      <c r="K2002" s="13" t="s">
        <v>2706</v>
      </c>
      <c r="L2002" s="13" t="s">
        <v>2738</v>
      </c>
      <c r="M2002" s="13" t="s">
        <v>2877</v>
      </c>
      <c r="N2002" s="34">
        <v>0</v>
      </c>
      <c r="O2002" s="34">
        <v>0</v>
      </c>
      <c r="P2002" s="34">
        <v>0</v>
      </c>
      <c r="Q2002" s="34">
        <v>0</v>
      </c>
      <c r="R2002" s="34">
        <v>0</v>
      </c>
      <c r="S2002" s="34">
        <v>24</v>
      </c>
    </row>
    <row r="2003" spans="1:19" ht="14.25">
      <c r="A2003" s="23">
        <v>2021</v>
      </c>
      <c r="B2003" s="13" t="s">
        <v>1886</v>
      </c>
      <c r="C2003" s="13" t="s">
        <v>104</v>
      </c>
      <c r="D2003" s="13" t="s">
        <v>205</v>
      </c>
      <c r="E2003" s="13" t="s">
        <v>110</v>
      </c>
      <c r="F2003" s="13" t="s">
        <v>5350</v>
      </c>
      <c r="G2003" s="13" t="s">
        <v>587</v>
      </c>
      <c r="H2003" s="13" t="s">
        <v>6</v>
      </c>
      <c r="I2003" s="13" t="s">
        <v>6731</v>
      </c>
      <c r="J2003" s="13" t="s">
        <v>2706</v>
      </c>
      <c r="K2003" s="13" t="s">
        <v>2706</v>
      </c>
      <c r="L2003" s="13" t="s">
        <v>2738</v>
      </c>
      <c r="M2003" s="13" t="s">
        <v>2867</v>
      </c>
      <c r="N2003" s="34">
        <v>0</v>
      </c>
      <c r="O2003" s="34">
        <v>0</v>
      </c>
      <c r="P2003" s="34">
        <v>0</v>
      </c>
      <c r="Q2003" s="34">
        <v>0</v>
      </c>
      <c r="R2003" s="34">
        <v>0</v>
      </c>
      <c r="S2003" s="34">
        <v>30</v>
      </c>
    </row>
    <row r="2004" spans="1:19" ht="14.25">
      <c r="A2004" s="23">
        <v>2021</v>
      </c>
      <c r="B2004" s="13" t="s">
        <v>1886</v>
      </c>
      <c r="C2004" s="13" t="s">
        <v>104</v>
      </c>
      <c r="D2004" s="13" t="s">
        <v>205</v>
      </c>
      <c r="E2004" s="13" t="s">
        <v>111</v>
      </c>
      <c r="F2004" s="13" t="s">
        <v>5351</v>
      </c>
      <c r="G2004" s="13" t="s">
        <v>587</v>
      </c>
      <c r="H2004" s="13" t="s">
        <v>6</v>
      </c>
      <c r="I2004" s="13" t="s">
        <v>6731</v>
      </c>
      <c r="J2004" s="13" t="s">
        <v>2706</v>
      </c>
      <c r="K2004" s="13" t="s">
        <v>2706</v>
      </c>
      <c r="L2004" s="13" t="s">
        <v>2738</v>
      </c>
      <c r="M2004" s="13" t="s">
        <v>5653</v>
      </c>
      <c r="N2004" s="34">
        <v>0</v>
      </c>
      <c r="O2004" s="34">
        <v>0</v>
      </c>
      <c r="P2004" s="34">
        <v>0</v>
      </c>
      <c r="Q2004" s="34">
        <v>0</v>
      </c>
      <c r="R2004" s="34">
        <v>0</v>
      </c>
      <c r="S2004" s="34">
        <v>25</v>
      </c>
    </row>
    <row r="2005" spans="1:19" ht="14.25">
      <c r="A2005" s="23">
        <v>2021</v>
      </c>
      <c r="B2005" s="13" t="s">
        <v>1886</v>
      </c>
      <c r="C2005" s="13" t="s">
        <v>104</v>
      </c>
      <c r="D2005" s="13" t="s">
        <v>206</v>
      </c>
      <c r="E2005" s="13" t="s">
        <v>112</v>
      </c>
      <c r="F2005" s="13" t="s">
        <v>5375</v>
      </c>
      <c r="G2005" s="13" t="s">
        <v>587</v>
      </c>
      <c r="H2005" s="13" t="s">
        <v>6</v>
      </c>
      <c r="I2005" s="13" t="s">
        <v>6731</v>
      </c>
      <c r="J2005" s="13" t="s">
        <v>2706</v>
      </c>
      <c r="K2005" s="13" t="s">
        <v>2706</v>
      </c>
      <c r="L2005" s="13" t="s">
        <v>2738</v>
      </c>
      <c r="M2005" s="13" t="s">
        <v>2846</v>
      </c>
      <c r="N2005" s="34">
        <v>0</v>
      </c>
      <c r="O2005" s="34">
        <v>0</v>
      </c>
      <c r="P2005" s="34">
        <v>0</v>
      </c>
      <c r="Q2005" s="34">
        <v>0</v>
      </c>
      <c r="R2005" s="34">
        <v>0</v>
      </c>
      <c r="S2005" s="34">
        <v>40</v>
      </c>
    </row>
    <row r="2006" spans="1:19" ht="14.25">
      <c r="A2006" s="23">
        <v>2021</v>
      </c>
      <c r="B2006" s="13" t="s">
        <v>1886</v>
      </c>
      <c r="C2006" s="13" t="s">
        <v>104</v>
      </c>
      <c r="D2006" s="13" t="s">
        <v>206</v>
      </c>
      <c r="E2006" s="13" t="s">
        <v>113</v>
      </c>
      <c r="F2006" s="13" t="s">
        <v>5378</v>
      </c>
      <c r="G2006" s="13" t="s">
        <v>587</v>
      </c>
      <c r="H2006" s="13" t="s">
        <v>6</v>
      </c>
      <c r="I2006" s="13" t="s">
        <v>6731</v>
      </c>
      <c r="J2006" s="13" t="s">
        <v>2706</v>
      </c>
      <c r="K2006" s="13" t="s">
        <v>2706</v>
      </c>
      <c r="L2006" s="13" t="s">
        <v>2738</v>
      </c>
      <c r="M2006" s="13" t="s">
        <v>2843</v>
      </c>
      <c r="N2006" s="34">
        <v>0</v>
      </c>
      <c r="O2006" s="34">
        <v>0</v>
      </c>
      <c r="P2006" s="34">
        <v>0</v>
      </c>
      <c r="Q2006" s="34">
        <v>0</v>
      </c>
      <c r="R2006" s="34">
        <v>0</v>
      </c>
      <c r="S2006" s="34">
        <v>41</v>
      </c>
    </row>
    <row r="2007" spans="1:19" ht="14.25">
      <c r="A2007" s="23">
        <v>2021</v>
      </c>
      <c r="B2007" s="13" t="s">
        <v>1886</v>
      </c>
      <c r="C2007" s="13" t="s">
        <v>104</v>
      </c>
      <c r="D2007" s="13" t="s">
        <v>206</v>
      </c>
      <c r="E2007" s="13" t="s">
        <v>2732</v>
      </c>
      <c r="F2007" s="13" t="s">
        <v>5397</v>
      </c>
      <c r="G2007" s="13" t="s">
        <v>587</v>
      </c>
      <c r="H2007" s="13" t="s">
        <v>6</v>
      </c>
      <c r="I2007" s="13" t="s">
        <v>6731</v>
      </c>
      <c r="J2007" s="13" t="s">
        <v>2706</v>
      </c>
      <c r="K2007" s="13" t="s">
        <v>2706</v>
      </c>
      <c r="L2007" s="13" t="s">
        <v>2738</v>
      </c>
      <c r="M2007" s="13" t="s">
        <v>2926</v>
      </c>
      <c r="N2007" s="34">
        <v>0</v>
      </c>
      <c r="O2007" s="34">
        <v>0</v>
      </c>
      <c r="P2007" s="34">
        <v>0</v>
      </c>
      <c r="Q2007" s="34">
        <v>0</v>
      </c>
      <c r="R2007" s="34">
        <v>0</v>
      </c>
      <c r="S2007" s="34">
        <v>42</v>
      </c>
    </row>
    <row r="2008" spans="1:19" ht="14.25">
      <c r="A2008" s="23">
        <v>2021</v>
      </c>
      <c r="B2008" s="13" t="s">
        <v>1886</v>
      </c>
      <c r="C2008" s="13" t="s">
        <v>104</v>
      </c>
      <c r="D2008" s="13" t="s">
        <v>206</v>
      </c>
      <c r="E2008" s="13" t="s">
        <v>114</v>
      </c>
      <c r="F2008" s="13" t="s">
        <v>5408</v>
      </c>
      <c r="G2008" s="13" t="s">
        <v>587</v>
      </c>
      <c r="H2008" s="13" t="s">
        <v>6</v>
      </c>
      <c r="I2008" s="13" t="s">
        <v>2394</v>
      </c>
      <c r="J2008" s="13" t="s">
        <v>6737</v>
      </c>
      <c r="K2008" s="13">
        <v>8</v>
      </c>
      <c r="L2008" s="13" t="s">
        <v>2738</v>
      </c>
      <c r="M2008" s="13" t="s">
        <v>2815</v>
      </c>
      <c r="N2008" s="34">
        <v>0</v>
      </c>
      <c r="O2008" s="34">
        <v>0</v>
      </c>
      <c r="P2008" s="34">
        <v>0</v>
      </c>
      <c r="Q2008" s="34">
        <v>0</v>
      </c>
      <c r="R2008" s="34">
        <v>0</v>
      </c>
      <c r="S2008" s="34">
        <v>36</v>
      </c>
    </row>
    <row r="2009" spans="1:19" ht="14.25">
      <c r="A2009" s="23">
        <v>2021</v>
      </c>
      <c r="B2009" s="13" t="s">
        <v>1886</v>
      </c>
      <c r="C2009" s="13" t="s">
        <v>104</v>
      </c>
      <c r="D2009" s="13" t="s">
        <v>206</v>
      </c>
      <c r="E2009" s="13" t="s">
        <v>115</v>
      </c>
      <c r="F2009" s="13" t="s">
        <v>5410</v>
      </c>
      <c r="G2009" s="13" t="s">
        <v>587</v>
      </c>
      <c r="H2009" s="13" t="s">
        <v>6</v>
      </c>
      <c r="I2009" s="13" t="s">
        <v>2394</v>
      </c>
      <c r="J2009" s="13" t="s">
        <v>5520</v>
      </c>
      <c r="K2009" s="13">
        <v>8</v>
      </c>
      <c r="L2009" s="13" t="s">
        <v>2738</v>
      </c>
      <c r="M2009" s="13" t="s">
        <v>5625</v>
      </c>
      <c r="N2009" s="34">
        <v>0</v>
      </c>
      <c r="O2009" s="34">
        <v>0</v>
      </c>
      <c r="P2009" s="34">
        <v>0</v>
      </c>
      <c r="Q2009" s="34">
        <v>0</v>
      </c>
      <c r="R2009" s="34">
        <v>0</v>
      </c>
      <c r="S2009" s="34">
        <v>48</v>
      </c>
    </row>
    <row r="2010" spans="1:19" ht="14.25">
      <c r="A2010" s="23">
        <v>2021</v>
      </c>
      <c r="B2010" s="13" t="s">
        <v>1886</v>
      </c>
      <c r="C2010" s="13" t="s">
        <v>104</v>
      </c>
      <c r="D2010" s="13" t="s">
        <v>206</v>
      </c>
      <c r="E2010" s="13" t="s">
        <v>116</v>
      </c>
      <c r="F2010" s="13" t="s">
        <v>5411</v>
      </c>
      <c r="G2010" s="13" t="s">
        <v>587</v>
      </c>
      <c r="H2010" s="13" t="s">
        <v>6</v>
      </c>
      <c r="I2010" s="13" t="s">
        <v>2394</v>
      </c>
      <c r="J2010" s="13" t="s">
        <v>3014</v>
      </c>
      <c r="K2010" s="13">
        <v>6</v>
      </c>
      <c r="L2010" s="13" t="s">
        <v>2738</v>
      </c>
      <c r="M2010" s="13" t="s">
        <v>5626</v>
      </c>
      <c r="N2010" s="34">
        <v>0</v>
      </c>
      <c r="O2010" s="34">
        <v>0</v>
      </c>
      <c r="P2010" s="34">
        <v>0</v>
      </c>
      <c r="Q2010" s="34">
        <v>0</v>
      </c>
      <c r="R2010" s="34">
        <v>0</v>
      </c>
      <c r="S2010" s="34">
        <v>40</v>
      </c>
    </row>
    <row r="2011" spans="1:19" ht="14.25">
      <c r="A2011" s="23">
        <v>2021</v>
      </c>
      <c r="B2011" s="13" t="s">
        <v>1886</v>
      </c>
      <c r="C2011" s="13" t="s">
        <v>104</v>
      </c>
      <c r="D2011" s="13" t="s">
        <v>206</v>
      </c>
      <c r="E2011" s="13" t="s">
        <v>3892</v>
      </c>
      <c r="F2011" s="13" t="s">
        <v>5412</v>
      </c>
      <c r="G2011" s="13" t="s">
        <v>587</v>
      </c>
      <c r="H2011" s="13" t="s">
        <v>6</v>
      </c>
      <c r="I2011" s="13" t="s">
        <v>6731</v>
      </c>
      <c r="J2011" s="13" t="s">
        <v>2706</v>
      </c>
      <c r="K2011" s="13" t="s">
        <v>2706</v>
      </c>
      <c r="L2011" s="13" t="s">
        <v>2738</v>
      </c>
      <c r="M2011" s="13" t="s">
        <v>5591</v>
      </c>
      <c r="N2011" s="34">
        <v>0</v>
      </c>
      <c r="O2011" s="34">
        <v>0</v>
      </c>
      <c r="P2011" s="34">
        <v>0</v>
      </c>
      <c r="Q2011" s="34">
        <v>0</v>
      </c>
      <c r="R2011" s="34">
        <v>0</v>
      </c>
      <c r="S2011" s="34">
        <v>42</v>
      </c>
    </row>
    <row r="2012" spans="1:19" ht="14.25">
      <c r="A2012" s="23">
        <v>2021</v>
      </c>
      <c r="B2012" s="13" t="s">
        <v>1886</v>
      </c>
      <c r="C2012" s="13" t="s">
        <v>104</v>
      </c>
      <c r="D2012" s="13" t="s">
        <v>206</v>
      </c>
      <c r="E2012" s="13" t="s">
        <v>117</v>
      </c>
      <c r="F2012" s="13" t="s">
        <v>5413</v>
      </c>
      <c r="G2012" s="13" t="s">
        <v>587</v>
      </c>
      <c r="H2012" s="13" t="s">
        <v>6</v>
      </c>
      <c r="I2012" s="13" t="s">
        <v>2394</v>
      </c>
      <c r="J2012" s="13" t="s">
        <v>2959</v>
      </c>
      <c r="K2012" s="13">
        <v>6</v>
      </c>
      <c r="L2012" s="13" t="s">
        <v>2738</v>
      </c>
      <c r="M2012" s="13" t="s">
        <v>2812</v>
      </c>
      <c r="N2012" s="34">
        <v>0</v>
      </c>
      <c r="O2012" s="34">
        <v>0</v>
      </c>
      <c r="P2012" s="34">
        <v>0</v>
      </c>
      <c r="Q2012" s="34">
        <v>0</v>
      </c>
      <c r="R2012" s="34">
        <v>0</v>
      </c>
      <c r="S2012" s="34">
        <v>42</v>
      </c>
    </row>
    <row r="2013" spans="1:19" ht="14.25">
      <c r="A2013" s="23">
        <v>2021</v>
      </c>
      <c r="B2013" s="13" t="s">
        <v>1886</v>
      </c>
      <c r="C2013" s="13" t="s">
        <v>104</v>
      </c>
      <c r="D2013" s="13" t="s">
        <v>206</v>
      </c>
      <c r="E2013" s="13" t="s">
        <v>118</v>
      </c>
      <c r="F2013" s="13" t="s">
        <v>5414</v>
      </c>
      <c r="G2013" s="13" t="s">
        <v>587</v>
      </c>
      <c r="H2013" s="13" t="s">
        <v>6</v>
      </c>
      <c r="I2013" s="13" t="s">
        <v>2394</v>
      </c>
      <c r="J2013" s="13" t="s">
        <v>3015</v>
      </c>
      <c r="K2013" s="13">
        <v>8</v>
      </c>
      <c r="L2013" s="13" t="s">
        <v>2738</v>
      </c>
      <c r="M2013" s="13" t="s">
        <v>2811</v>
      </c>
      <c r="N2013" s="34">
        <v>0</v>
      </c>
      <c r="O2013" s="34">
        <v>0</v>
      </c>
      <c r="P2013" s="34">
        <v>0</v>
      </c>
      <c r="Q2013" s="34">
        <v>0</v>
      </c>
      <c r="R2013" s="34">
        <v>0</v>
      </c>
      <c r="S2013" s="34">
        <v>42</v>
      </c>
    </row>
    <row r="2014" spans="1:19" ht="14.25">
      <c r="A2014" s="23">
        <v>2021</v>
      </c>
      <c r="B2014" s="13" t="s">
        <v>1886</v>
      </c>
      <c r="C2014" s="13" t="s">
        <v>104</v>
      </c>
      <c r="D2014" s="13" t="s">
        <v>206</v>
      </c>
      <c r="E2014" s="13" t="s">
        <v>3879</v>
      </c>
      <c r="F2014" s="13" t="s">
        <v>5415</v>
      </c>
      <c r="G2014" s="13" t="s">
        <v>587</v>
      </c>
      <c r="H2014" s="13" t="s">
        <v>6</v>
      </c>
      <c r="I2014" s="13" t="s">
        <v>6731</v>
      </c>
      <c r="J2014" s="13" t="s">
        <v>2706</v>
      </c>
      <c r="K2014" s="13" t="s">
        <v>2706</v>
      </c>
      <c r="L2014" s="13" t="s">
        <v>2738</v>
      </c>
      <c r="M2014" s="13" t="s">
        <v>5592</v>
      </c>
      <c r="N2014" s="34">
        <v>0</v>
      </c>
      <c r="O2014" s="34">
        <v>0</v>
      </c>
      <c r="P2014" s="34">
        <v>0</v>
      </c>
      <c r="Q2014" s="34">
        <v>0</v>
      </c>
      <c r="R2014" s="34">
        <v>0</v>
      </c>
      <c r="S2014" s="34">
        <v>40</v>
      </c>
    </row>
    <row r="2015" spans="1:19" ht="14.25">
      <c r="A2015" s="23">
        <v>2021</v>
      </c>
      <c r="B2015" s="13" t="s">
        <v>1886</v>
      </c>
      <c r="C2015" s="13" t="s">
        <v>104</v>
      </c>
      <c r="D2015" s="13" t="s">
        <v>206</v>
      </c>
      <c r="E2015" s="13" t="s">
        <v>2730</v>
      </c>
      <c r="F2015" s="13" t="s">
        <v>5418</v>
      </c>
      <c r="G2015" s="13" t="s">
        <v>587</v>
      </c>
      <c r="H2015" s="13" t="s">
        <v>6</v>
      </c>
      <c r="I2015" s="13" t="s">
        <v>6731</v>
      </c>
      <c r="J2015" s="13" t="s">
        <v>2706</v>
      </c>
      <c r="K2015" s="13" t="s">
        <v>2706</v>
      </c>
      <c r="L2015" s="13" t="s">
        <v>2738</v>
      </c>
      <c r="M2015" s="13" t="s">
        <v>2808</v>
      </c>
      <c r="N2015" s="34">
        <v>0</v>
      </c>
      <c r="O2015" s="34">
        <v>0</v>
      </c>
      <c r="P2015" s="34">
        <v>0</v>
      </c>
      <c r="Q2015" s="34">
        <v>0</v>
      </c>
      <c r="R2015" s="34">
        <v>0</v>
      </c>
      <c r="S2015" s="34">
        <v>48</v>
      </c>
    </row>
    <row r="2016" spans="1:19" ht="14.25">
      <c r="A2016" s="23">
        <v>2021</v>
      </c>
      <c r="B2016" s="13" t="s">
        <v>1886</v>
      </c>
      <c r="C2016" s="13" t="s">
        <v>104</v>
      </c>
      <c r="D2016" s="13" t="s">
        <v>206</v>
      </c>
      <c r="E2016" s="13" t="s">
        <v>3876</v>
      </c>
      <c r="F2016" s="13" t="s">
        <v>5429</v>
      </c>
      <c r="G2016" s="13" t="s">
        <v>587</v>
      </c>
      <c r="H2016" s="13" t="s">
        <v>6</v>
      </c>
      <c r="I2016" s="13" t="s">
        <v>6731</v>
      </c>
      <c r="J2016" s="13" t="s">
        <v>2706</v>
      </c>
      <c r="K2016" s="13" t="s">
        <v>2706</v>
      </c>
      <c r="L2016" s="13" t="s">
        <v>2738</v>
      </c>
      <c r="M2016" s="13" t="s">
        <v>5593</v>
      </c>
      <c r="N2016" s="34">
        <v>0</v>
      </c>
      <c r="O2016" s="34">
        <v>0</v>
      </c>
      <c r="P2016" s="34">
        <v>0</v>
      </c>
      <c r="Q2016" s="34">
        <v>0</v>
      </c>
      <c r="R2016" s="34">
        <v>0</v>
      </c>
      <c r="S2016" s="34">
        <v>40</v>
      </c>
    </row>
    <row r="2017" spans="1:19" ht="14.25">
      <c r="A2017" s="23">
        <v>2021</v>
      </c>
      <c r="B2017" s="13" t="s">
        <v>1886</v>
      </c>
      <c r="C2017" s="13" t="s">
        <v>120</v>
      </c>
      <c r="D2017" s="13" t="s">
        <v>6702</v>
      </c>
      <c r="E2017" s="13" t="s">
        <v>1482</v>
      </c>
      <c r="F2017" s="13" t="s">
        <v>5433</v>
      </c>
      <c r="G2017" s="13" t="s">
        <v>587</v>
      </c>
      <c r="H2017" s="13" t="s">
        <v>6</v>
      </c>
      <c r="I2017" s="13" t="s">
        <v>2394</v>
      </c>
      <c r="J2017" s="13" t="s">
        <v>2929</v>
      </c>
      <c r="K2017" s="13">
        <v>8</v>
      </c>
      <c r="L2017" s="13" t="s">
        <v>2738</v>
      </c>
      <c r="M2017" s="13" t="s">
        <v>6771</v>
      </c>
      <c r="N2017" s="34">
        <v>231</v>
      </c>
      <c r="O2017" s="34">
        <v>39</v>
      </c>
      <c r="P2017" s="34">
        <v>0</v>
      </c>
      <c r="Q2017" s="34">
        <v>39</v>
      </c>
      <c r="R2017" s="34">
        <v>30</v>
      </c>
      <c r="S2017" s="34">
        <v>0</v>
      </c>
    </row>
    <row r="2018" spans="1:19" ht="14.25">
      <c r="A2018" s="23">
        <v>2021</v>
      </c>
      <c r="B2018" s="13" t="s">
        <v>1886</v>
      </c>
      <c r="C2018" s="13" t="s">
        <v>120</v>
      </c>
      <c r="D2018" s="13" t="s">
        <v>207</v>
      </c>
      <c r="E2018" s="13" t="s">
        <v>155</v>
      </c>
      <c r="F2018" s="13" t="s">
        <v>5276</v>
      </c>
      <c r="G2018" s="13" t="s">
        <v>587</v>
      </c>
      <c r="H2018" s="13" t="s">
        <v>6</v>
      </c>
      <c r="I2018" s="13" t="s">
        <v>6731</v>
      </c>
      <c r="J2018" s="13" t="s">
        <v>2706</v>
      </c>
      <c r="K2018" s="13" t="s">
        <v>2706</v>
      </c>
      <c r="L2018" s="13" t="s">
        <v>2738</v>
      </c>
      <c r="M2018" s="13" t="s">
        <v>2908</v>
      </c>
      <c r="N2018" s="34">
        <v>0</v>
      </c>
      <c r="O2018" s="34">
        <v>0</v>
      </c>
      <c r="P2018" s="34">
        <v>0</v>
      </c>
      <c r="Q2018" s="34">
        <v>0</v>
      </c>
      <c r="R2018" s="34">
        <v>0</v>
      </c>
      <c r="S2018" s="34">
        <v>110</v>
      </c>
    </row>
    <row r="2019" spans="1:19" ht="14.25">
      <c r="A2019" s="23">
        <v>2021</v>
      </c>
      <c r="B2019" s="13" t="s">
        <v>1886</v>
      </c>
      <c r="C2019" s="13" t="s">
        <v>120</v>
      </c>
      <c r="D2019" s="13" t="s">
        <v>207</v>
      </c>
      <c r="E2019" s="13" t="s">
        <v>5245</v>
      </c>
      <c r="F2019" s="13" t="s">
        <v>5280</v>
      </c>
      <c r="G2019" s="13" t="s">
        <v>587</v>
      </c>
      <c r="H2019" s="13" t="s">
        <v>6</v>
      </c>
      <c r="I2019" s="13" t="s">
        <v>6731</v>
      </c>
      <c r="J2019" s="13" t="s">
        <v>2706</v>
      </c>
      <c r="K2019" s="13" t="s">
        <v>2706</v>
      </c>
      <c r="L2019" s="13" t="s">
        <v>2738</v>
      </c>
      <c r="M2019" s="13" t="s">
        <v>6772</v>
      </c>
      <c r="N2019" s="34">
        <v>0</v>
      </c>
      <c r="O2019" s="34">
        <v>0</v>
      </c>
      <c r="P2019" s="34">
        <v>0</v>
      </c>
      <c r="Q2019" s="34">
        <v>0</v>
      </c>
      <c r="R2019" s="34">
        <v>0</v>
      </c>
      <c r="S2019" s="34">
        <v>108</v>
      </c>
    </row>
    <row r="2020" spans="1:19" ht="14.25">
      <c r="A2020" s="23">
        <v>2021</v>
      </c>
      <c r="B2020" s="13" t="s">
        <v>1886</v>
      </c>
      <c r="C2020" s="13" t="s">
        <v>120</v>
      </c>
      <c r="D2020" s="13" t="s">
        <v>205</v>
      </c>
      <c r="E2020" s="13" t="s">
        <v>5248</v>
      </c>
      <c r="F2020" s="13" t="s">
        <v>5448</v>
      </c>
      <c r="G2020" s="13" t="s">
        <v>587</v>
      </c>
      <c r="H2020" s="13" t="s">
        <v>195</v>
      </c>
      <c r="I2020" s="13" t="s">
        <v>6731</v>
      </c>
      <c r="J2020" s="13" t="s">
        <v>2706</v>
      </c>
      <c r="K2020" s="13" t="s">
        <v>2706</v>
      </c>
      <c r="L2020" s="13" t="s">
        <v>2738</v>
      </c>
      <c r="M2020" s="13" t="s">
        <v>5630</v>
      </c>
      <c r="N2020" s="34">
        <v>0</v>
      </c>
      <c r="O2020" s="34">
        <v>0</v>
      </c>
      <c r="P2020" s="34">
        <v>0</v>
      </c>
      <c r="Q2020" s="34">
        <v>0</v>
      </c>
      <c r="R2020" s="34">
        <v>0</v>
      </c>
      <c r="S2020" s="34">
        <v>23</v>
      </c>
    </row>
    <row r="2021" spans="1:19" ht="14.25">
      <c r="A2021" s="23">
        <v>2021</v>
      </c>
      <c r="B2021" s="13" t="s">
        <v>1886</v>
      </c>
      <c r="C2021" s="13" t="s">
        <v>120</v>
      </c>
      <c r="D2021" s="13" t="s">
        <v>6703</v>
      </c>
      <c r="E2021" s="13" t="s">
        <v>121</v>
      </c>
      <c r="F2021" s="13" t="s">
        <v>5286</v>
      </c>
      <c r="G2021" s="13" t="s">
        <v>587</v>
      </c>
      <c r="H2021" s="13" t="s">
        <v>6</v>
      </c>
      <c r="I2021" s="13" t="s">
        <v>2394</v>
      </c>
      <c r="J2021" s="13" t="s">
        <v>5521</v>
      </c>
      <c r="K2021" s="13">
        <v>4</v>
      </c>
      <c r="L2021" s="13" t="s">
        <v>2738</v>
      </c>
      <c r="M2021" s="13" t="s">
        <v>5613</v>
      </c>
      <c r="N2021" s="34">
        <v>0</v>
      </c>
      <c r="O2021" s="34">
        <v>0</v>
      </c>
      <c r="P2021" s="34">
        <v>0</v>
      </c>
      <c r="Q2021" s="34">
        <v>0</v>
      </c>
      <c r="R2021" s="34">
        <v>0</v>
      </c>
      <c r="S2021" s="34">
        <v>200</v>
      </c>
    </row>
    <row r="2022" spans="1:19" ht="14.25">
      <c r="A2022" s="23">
        <v>2021</v>
      </c>
      <c r="B2022" s="13" t="s">
        <v>1886</v>
      </c>
      <c r="C2022" s="13" t="s">
        <v>120</v>
      </c>
      <c r="D2022" s="13" t="s">
        <v>6703</v>
      </c>
      <c r="E2022" s="13" t="s">
        <v>122</v>
      </c>
      <c r="F2022" s="13" t="s">
        <v>5290</v>
      </c>
      <c r="G2022" s="13" t="s">
        <v>587</v>
      </c>
      <c r="H2022" s="13" t="s">
        <v>6</v>
      </c>
      <c r="I2022" s="13" t="s">
        <v>2394</v>
      </c>
      <c r="J2022" s="13" t="s">
        <v>6738</v>
      </c>
      <c r="K2022" s="13">
        <v>4</v>
      </c>
      <c r="L2022" s="13" t="s">
        <v>2738</v>
      </c>
      <c r="M2022" s="13" t="s">
        <v>6773</v>
      </c>
      <c r="N2022" s="34">
        <v>0</v>
      </c>
      <c r="O2022" s="34">
        <v>0</v>
      </c>
      <c r="P2022" s="34">
        <v>0</v>
      </c>
      <c r="Q2022" s="34">
        <v>0</v>
      </c>
      <c r="R2022" s="34">
        <v>0</v>
      </c>
      <c r="S2022" s="34">
        <v>130</v>
      </c>
    </row>
    <row r="2023" spans="1:19" ht="14.25">
      <c r="A2023" s="23">
        <v>2021</v>
      </c>
      <c r="B2023" s="13" t="s">
        <v>1886</v>
      </c>
      <c r="C2023" s="13" t="s">
        <v>120</v>
      </c>
      <c r="D2023" s="13" t="s">
        <v>6703</v>
      </c>
      <c r="E2023" s="13" t="s">
        <v>6694</v>
      </c>
      <c r="F2023" s="13" t="s">
        <v>5466</v>
      </c>
      <c r="G2023" s="13" t="s">
        <v>587</v>
      </c>
      <c r="H2023" s="13" t="s">
        <v>6</v>
      </c>
      <c r="I2023" s="13" t="s">
        <v>2931</v>
      </c>
      <c r="J2023" s="13" t="s">
        <v>2706</v>
      </c>
      <c r="K2023" s="13" t="s">
        <v>2706</v>
      </c>
      <c r="L2023" s="13" t="s">
        <v>2738</v>
      </c>
      <c r="M2023" s="13" t="s">
        <v>5598</v>
      </c>
      <c r="N2023" s="34">
        <v>0</v>
      </c>
      <c r="O2023" s="34">
        <v>0</v>
      </c>
      <c r="P2023" s="34">
        <v>0</v>
      </c>
      <c r="Q2023" s="34">
        <v>0</v>
      </c>
      <c r="R2023" s="34">
        <v>0</v>
      </c>
      <c r="S2023" s="34">
        <v>121</v>
      </c>
    </row>
    <row r="2024" spans="1:19" ht="14.25">
      <c r="A2024" s="23">
        <v>2021</v>
      </c>
      <c r="B2024" s="13" t="s">
        <v>1886</v>
      </c>
      <c r="C2024" s="13" t="s">
        <v>120</v>
      </c>
      <c r="D2024" s="13" t="s">
        <v>6703</v>
      </c>
      <c r="E2024" s="13" t="s">
        <v>123</v>
      </c>
      <c r="F2024" s="13" t="s">
        <v>5291</v>
      </c>
      <c r="G2024" s="13" t="s">
        <v>587</v>
      </c>
      <c r="H2024" s="13" t="s">
        <v>6</v>
      </c>
      <c r="I2024" s="13" t="s">
        <v>6731</v>
      </c>
      <c r="J2024" s="13" t="s">
        <v>2706</v>
      </c>
      <c r="K2024" s="13" t="s">
        <v>2706</v>
      </c>
      <c r="L2024" s="13" t="s">
        <v>2738</v>
      </c>
      <c r="M2024" s="13" t="s">
        <v>6774</v>
      </c>
      <c r="N2024" s="34">
        <v>0</v>
      </c>
      <c r="O2024" s="34">
        <v>0</v>
      </c>
      <c r="P2024" s="34">
        <v>0</v>
      </c>
      <c r="Q2024" s="34">
        <v>0</v>
      </c>
      <c r="R2024" s="34">
        <v>0</v>
      </c>
      <c r="S2024" s="34">
        <v>190</v>
      </c>
    </row>
    <row r="2025" spans="1:19" ht="14.25">
      <c r="A2025" s="23">
        <v>2021</v>
      </c>
      <c r="B2025" s="13" t="s">
        <v>1886</v>
      </c>
      <c r="C2025" s="13" t="s">
        <v>120</v>
      </c>
      <c r="D2025" s="13" t="s">
        <v>6703</v>
      </c>
      <c r="E2025" s="13" t="s">
        <v>1918</v>
      </c>
      <c r="F2025" s="13" t="s">
        <v>5356</v>
      </c>
      <c r="G2025" s="13" t="s">
        <v>587</v>
      </c>
      <c r="H2025" s="13" t="s">
        <v>6</v>
      </c>
      <c r="I2025" s="13" t="s">
        <v>6731</v>
      </c>
      <c r="J2025" s="13" t="s">
        <v>2706</v>
      </c>
      <c r="K2025" s="13" t="s">
        <v>2706</v>
      </c>
      <c r="L2025" s="13" t="s">
        <v>2738</v>
      </c>
      <c r="M2025" s="13" t="s">
        <v>2864</v>
      </c>
      <c r="N2025" s="34">
        <v>0</v>
      </c>
      <c r="O2025" s="34">
        <v>0</v>
      </c>
      <c r="P2025" s="34">
        <v>0</v>
      </c>
      <c r="Q2025" s="34">
        <v>0</v>
      </c>
      <c r="R2025" s="34">
        <v>0</v>
      </c>
      <c r="S2025" s="34">
        <v>116</v>
      </c>
    </row>
    <row r="2026" spans="1:19" ht="14.25">
      <c r="A2026" s="23">
        <v>2021</v>
      </c>
      <c r="B2026" s="13" t="s">
        <v>1886</v>
      </c>
      <c r="C2026" s="13" t="s">
        <v>120</v>
      </c>
      <c r="D2026" s="13" t="s">
        <v>6703</v>
      </c>
      <c r="E2026" s="13" t="s">
        <v>124</v>
      </c>
      <c r="F2026" s="13" t="s">
        <v>5292</v>
      </c>
      <c r="G2026" s="13" t="s">
        <v>587</v>
      </c>
      <c r="H2026" s="13" t="s">
        <v>6</v>
      </c>
      <c r="I2026" s="13" t="s">
        <v>2394</v>
      </c>
      <c r="J2026" s="13" t="s">
        <v>2996</v>
      </c>
      <c r="K2026" s="13">
        <v>4</v>
      </c>
      <c r="L2026" s="13" t="s">
        <v>2738</v>
      </c>
      <c r="M2026" s="13" t="s">
        <v>5512</v>
      </c>
      <c r="N2026" s="34">
        <v>0</v>
      </c>
      <c r="O2026" s="34">
        <v>0</v>
      </c>
      <c r="P2026" s="34">
        <v>0</v>
      </c>
      <c r="Q2026" s="34">
        <v>0</v>
      </c>
      <c r="R2026" s="34">
        <v>0</v>
      </c>
      <c r="S2026" s="34">
        <v>268</v>
      </c>
    </row>
    <row r="2027" spans="1:19" ht="14.25">
      <c r="A2027" s="23">
        <v>2021</v>
      </c>
      <c r="B2027" s="13" t="s">
        <v>1886</v>
      </c>
      <c r="C2027" s="13" t="s">
        <v>120</v>
      </c>
      <c r="D2027" s="13" t="s">
        <v>6703</v>
      </c>
      <c r="E2027" s="13" t="s">
        <v>5698</v>
      </c>
      <c r="F2027" s="13" t="s">
        <v>6723</v>
      </c>
      <c r="G2027" s="13" t="s">
        <v>587</v>
      </c>
      <c r="H2027" s="13" t="s">
        <v>6</v>
      </c>
      <c r="I2027" s="13" t="s">
        <v>6731</v>
      </c>
      <c r="J2027" s="13" t="s">
        <v>2706</v>
      </c>
      <c r="K2027" s="13" t="s">
        <v>2706</v>
      </c>
      <c r="L2027" s="13" t="s">
        <v>2738</v>
      </c>
      <c r="M2027" s="13" t="s">
        <v>6775</v>
      </c>
      <c r="N2027" s="34">
        <v>0</v>
      </c>
      <c r="O2027" s="34">
        <v>0</v>
      </c>
      <c r="P2027" s="34">
        <v>0</v>
      </c>
      <c r="Q2027" s="34">
        <v>0</v>
      </c>
      <c r="R2027" s="34">
        <v>0</v>
      </c>
      <c r="S2027" s="34">
        <v>114</v>
      </c>
    </row>
    <row r="2028" spans="1:19" ht="14.25">
      <c r="A2028" s="23">
        <v>2021</v>
      </c>
      <c r="B2028" s="13" t="s">
        <v>1886</v>
      </c>
      <c r="C2028" s="13" t="s">
        <v>120</v>
      </c>
      <c r="D2028" s="13" t="s">
        <v>6703</v>
      </c>
      <c r="E2028" s="13" t="s">
        <v>5461</v>
      </c>
      <c r="F2028" s="13" t="s">
        <v>5460</v>
      </c>
      <c r="G2028" s="13" t="s">
        <v>587</v>
      </c>
      <c r="H2028" s="13" t="s">
        <v>6</v>
      </c>
      <c r="I2028" s="13" t="s">
        <v>2394</v>
      </c>
      <c r="J2028" s="13" t="s">
        <v>6739</v>
      </c>
      <c r="K2028" s="13">
        <v>6</v>
      </c>
      <c r="L2028" s="13" t="s">
        <v>2738</v>
      </c>
      <c r="M2028" s="13" t="s">
        <v>6776</v>
      </c>
      <c r="N2028" s="34">
        <v>0</v>
      </c>
      <c r="O2028" s="34">
        <v>0</v>
      </c>
      <c r="P2028" s="34">
        <v>0</v>
      </c>
      <c r="Q2028" s="34">
        <v>0</v>
      </c>
      <c r="R2028" s="34">
        <v>0</v>
      </c>
      <c r="S2028" s="34">
        <v>269</v>
      </c>
    </row>
    <row r="2029" spans="1:19" ht="14.25">
      <c r="A2029" s="23">
        <v>2021</v>
      </c>
      <c r="B2029" s="13" t="s">
        <v>1886</v>
      </c>
      <c r="C2029" s="13" t="s">
        <v>120</v>
      </c>
      <c r="D2029" s="13" t="s">
        <v>6703</v>
      </c>
      <c r="E2029" s="13" t="s">
        <v>126</v>
      </c>
      <c r="F2029" s="13" t="s">
        <v>5308</v>
      </c>
      <c r="G2029" s="13" t="s">
        <v>587</v>
      </c>
      <c r="H2029" s="13" t="s">
        <v>6</v>
      </c>
      <c r="I2029" s="13" t="s">
        <v>2931</v>
      </c>
      <c r="J2029" s="13" t="s">
        <v>2706</v>
      </c>
      <c r="K2029" s="13" t="s">
        <v>2706</v>
      </c>
      <c r="L2029" s="13" t="s">
        <v>2738</v>
      </c>
      <c r="M2029" s="13" t="s">
        <v>2886</v>
      </c>
      <c r="N2029" s="34">
        <v>0</v>
      </c>
      <c r="O2029" s="34">
        <v>0</v>
      </c>
      <c r="P2029" s="34">
        <v>0</v>
      </c>
      <c r="Q2029" s="34">
        <v>0</v>
      </c>
      <c r="R2029" s="34">
        <v>0</v>
      </c>
      <c r="S2029" s="34">
        <v>189</v>
      </c>
    </row>
    <row r="2030" spans="1:19" ht="14.25">
      <c r="A2030" s="23">
        <v>2021</v>
      </c>
      <c r="B2030" s="13" t="s">
        <v>1886</v>
      </c>
      <c r="C2030" s="13" t="s">
        <v>120</v>
      </c>
      <c r="D2030" s="13" t="s">
        <v>6703</v>
      </c>
      <c r="E2030" s="13" t="s">
        <v>127</v>
      </c>
      <c r="F2030" s="13" t="s">
        <v>5311</v>
      </c>
      <c r="G2030" s="13" t="s">
        <v>587</v>
      </c>
      <c r="H2030" s="13" t="s">
        <v>6</v>
      </c>
      <c r="I2030" s="13" t="s">
        <v>6731</v>
      </c>
      <c r="J2030" s="13" t="s">
        <v>2706</v>
      </c>
      <c r="K2030" s="13" t="s">
        <v>2706</v>
      </c>
      <c r="L2030" s="13" t="s">
        <v>2738</v>
      </c>
      <c r="M2030" s="13" t="s">
        <v>2884</v>
      </c>
      <c r="N2030" s="34">
        <v>0</v>
      </c>
      <c r="O2030" s="34">
        <v>0</v>
      </c>
      <c r="P2030" s="34">
        <v>0</v>
      </c>
      <c r="Q2030" s="34">
        <v>0</v>
      </c>
      <c r="R2030" s="34">
        <v>0</v>
      </c>
      <c r="S2030" s="34">
        <v>132</v>
      </c>
    </row>
    <row r="2031" spans="1:19" ht="14.25">
      <c r="A2031" s="23">
        <v>2021</v>
      </c>
      <c r="B2031" s="13" t="s">
        <v>1886</v>
      </c>
      <c r="C2031" s="13" t="s">
        <v>120</v>
      </c>
      <c r="D2031" s="13" t="s">
        <v>6703</v>
      </c>
      <c r="E2031" s="13" t="s">
        <v>128</v>
      </c>
      <c r="F2031" s="13" t="s">
        <v>5312</v>
      </c>
      <c r="G2031" s="13" t="s">
        <v>587</v>
      </c>
      <c r="H2031" s="13" t="s">
        <v>6</v>
      </c>
      <c r="I2031" s="13" t="s">
        <v>2394</v>
      </c>
      <c r="J2031" s="13" t="s">
        <v>2997</v>
      </c>
      <c r="K2031" s="13">
        <v>6</v>
      </c>
      <c r="L2031" s="13" t="s">
        <v>2738</v>
      </c>
      <c r="M2031" s="13" t="s">
        <v>6777</v>
      </c>
      <c r="N2031" s="34">
        <v>0</v>
      </c>
      <c r="O2031" s="34">
        <v>0</v>
      </c>
      <c r="P2031" s="34">
        <v>0</v>
      </c>
      <c r="Q2031" s="34">
        <v>0</v>
      </c>
      <c r="R2031" s="34">
        <v>0</v>
      </c>
      <c r="S2031" s="34">
        <v>105</v>
      </c>
    </row>
    <row r="2032" spans="1:19" ht="14.25">
      <c r="A2032" s="23">
        <v>2021</v>
      </c>
      <c r="B2032" s="13" t="s">
        <v>1886</v>
      </c>
      <c r="C2032" s="13" t="s">
        <v>120</v>
      </c>
      <c r="D2032" s="13" t="s">
        <v>6703</v>
      </c>
      <c r="E2032" s="13" t="s">
        <v>6693</v>
      </c>
      <c r="F2032" s="13" t="s">
        <v>6724</v>
      </c>
      <c r="G2032" s="13" t="s">
        <v>587</v>
      </c>
      <c r="H2032" s="13" t="s">
        <v>6</v>
      </c>
      <c r="I2032" s="13" t="s">
        <v>2394</v>
      </c>
      <c r="J2032" s="13" t="s">
        <v>6740</v>
      </c>
      <c r="K2032" s="13">
        <v>6</v>
      </c>
      <c r="L2032" s="13" t="s">
        <v>2738</v>
      </c>
      <c r="M2032" s="13" t="s">
        <v>6778</v>
      </c>
      <c r="N2032" s="34">
        <v>0</v>
      </c>
      <c r="O2032" s="34">
        <v>0</v>
      </c>
      <c r="P2032" s="34">
        <v>0</v>
      </c>
      <c r="Q2032" s="34">
        <v>0</v>
      </c>
      <c r="R2032" s="34">
        <v>0</v>
      </c>
      <c r="S2032" s="34">
        <v>129</v>
      </c>
    </row>
    <row r="2033" spans="1:19" ht="14.25">
      <c r="A2033" s="23">
        <v>2021</v>
      </c>
      <c r="B2033" s="13" t="s">
        <v>1886</v>
      </c>
      <c r="C2033" s="13" t="s">
        <v>120</v>
      </c>
      <c r="D2033" s="13" t="s">
        <v>6703</v>
      </c>
      <c r="E2033" s="13" t="s">
        <v>6713</v>
      </c>
      <c r="F2033" s="13" t="s">
        <v>5463</v>
      </c>
      <c r="G2033" s="13" t="s">
        <v>587</v>
      </c>
      <c r="H2033" s="13" t="s">
        <v>6</v>
      </c>
      <c r="I2033" s="13" t="s">
        <v>2394</v>
      </c>
      <c r="J2033" s="13" t="s">
        <v>2998</v>
      </c>
      <c r="K2033" s="13">
        <v>6</v>
      </c>
      <c r="L2033" s="13" t="s">
        <v>2738</v>
      </c>
      <c r="M2033" s="13" t="s">
        <v>5614</v>
      </c>
      <c r="N2033" s="34">
        <v>0</v>
      </c>
      <c r="O2033" s="34">
        <v>0</v>
      </c>
      <c r="P2033" s="34">
        <v>0</v>
      </c>
      <c r="Q2033" s="34">
        <v>0</v>
      </c>
      <c r="R2033" s="34">
        <v>0</v>
      </c>
      <c r="S2033" s="34">
        <v>197</v>
      </c>
    </row>
    <row r="2034" spans="1:19" ht="14.25">
      <c r="A2034" s="23">
        <v>2021</v>
      </c>
      <c r="B2034" s="13" t="s">
        <v>1886</v>
      </c>
      <c r="C2034" s="13" t="s">
        <v>120</v>
      </c>
      <c r="D2034" s="13" t="s">
        <v>6703</v>
      </c>
      <c r="E2034" s="13" t="s">
        <v>131</v>
      </c>
      <c r="F2034" s="13" t="s">
        <v>5465</v>
      </c>
      <c r="G2034" s="13" t="s">
        <v>587</v>
      </c>
      <c r="H2034" s="13" t="s">
        <v>6</v>
      </c>
      <c r="I2034" s="13" t="s">
        <v>2931</v>
      </c>
      <c r="J2034" s="13" t="s">
        <v>2706</v>
      </c>
      <c r="K2034" s="13" t="s">
        <v>2706</v>
      </c>
      <c r="L2034" s="13" t="s">
        <v>2738</v>
      </c>
      <c r="M2034" s="13" t="s">
        <v>5597</v>
      </c>
      <c r="N2034" s="34">
        <v>0</v>
      </c>
      <c r="O2034" s="34">
        <v>0</v>
      </c>
      <c r="P2034" s="34">
        <v>0</v>
      </c>
      <c r="Q2034" s="34">
        <v>0</v>
      </c>
      <c r="R2034" s="34">
        <v>0</v>
      </c>
      <c r="S2034" s="34">
        <v>257</v>
      </c>
    </row>
    <row r="2035" spans="1:19" ht="14.25">
      <c r="A2035" s="23">
        <v>2021</v>
      </c>
      <c r="B2035" s="13" t="s">
        <v>1886</v>
      </c>
      <c r="C2035" s="13" t="s">
        <v>120</v>
      </c>
      <c r="D2035" s="13" t="s">
        <v>6703</v>
      </c>
      <c r="E2035" s="13" t="s">
        <v>132</v>
      </c>
      <c r="F2035" s="13" t="s">
        <v>5323</v>
      </c>
      <c r="G2035" s="13" t="s">
        <v>587</v>
      </c>
      <c r="H2035" s="13" t="s">
        <v>6</v>
      </c>
      <c r="I2035" s="13" t="s">
        <v>2394</v>
      </c>
      <c r="J2035" s="13" t="s">
        <v>5523</v>
      </c>
      <c r="K2035" s="13">
        <v>4</v>
      </c>
      <c r="L2035" s="13" t="s">
        <v>2738</v>
      </c>
      <c r="M2035" s="13" t="s">
        <v>6779</v>
      </c>
      <c r="N2035" s="34">
        <v>0</v>
      </c>
      <c r="O2035" s="34">
        <v>0</v>
      </c>
      <c r="P2035" s="34">
        <v>0</v>
      </c>
      <c r="Q2035" s="34">
        <v>0</v>
      </c>
      <c r="R2035" s="34">
        <v>0</v>
      </c>
      <c r="S2035" s="34">
        <v>262</v>
      </c>
    </row>
    <row r="2036" spans="1:19" ht="14.25">
      <c r="A2036" s="23">
        <v>2021</v>
      </c>
      <c r="B2036" s="13" t="s">
        <v>1886</v>
      </c>
      <c r="C2036" s="13" t="s">
        <v>120</v>
      </c>
      <c r="D2036" s="13" t="s">
        <v>6703</v>
      </c>
      <c r="E2036" s="13" t="s">
        <v>3898</v>
      </c>
      <c r="F2036" s="13" t="s">
        <v>5458</v>
      </c>
      <c r="G2036" s="13" t="s">
        <v>587</v>
      </c>
      <c r="H2036" s="13" t="s">
        <v>6</v>
      </c>
      <c r="I2036" s="13" t="s">
        <v>6731</v>
      </c>
      <c r="J2036" s="13" t="s">
        <v>2706</v>
      </c>
      <c r="K2036" s="13" t="s">
        <v>2706</v>
      </c>
      <c r="L2036" s="13" t="s">
        <v>2738</v>
      </c>
      <c r="M2036" s="13" t="s">
        <v>5599</v>
      </c>
      <c r="N2036" s="34">
        <v>0</v>
      </c>
      <c r="O2036" s="34">
        <v>0</v>
      </c>
      <c r="P2036" s="34">
        <v>0</v>
      </c>
      <c r="Q2036" s="34">
        <v>0</v>
      </c>
      <c r="R2036" s="34">
        <v>0</v>
      </c>
      <c r="S2036" s="34">
        <v>133</v>
      </c>
    </row>
    <row r="2037" spans="1:19" ht="14.25">
      <c r="A2037" s="23">
        <v>2021</v>
      </c>
      <c r="B2037" s="13" t="s">
        <v>1886</v>
      </c>
      <c r="C2037" s="13" t="s">
        <v>120</v>
      </c>
      <c r="D2037" s="13" t="s">
        <v>6703</v>
      </c>
      <c r="E2037" s="13" t="s">
        <v>6704</v>
      </c>
      <c r="F2037" s="13" t="s">
        <v>6725</v>
      </c>
      <c r="G2037" s="13" t="s">
        <v>587</v>
      </c>
      <c r="H2037" s="13" t="s">
        <v>6</v>
      </c>
      <c r="I2037" s="13" t="s">
        <v>6731</v>
      </c>
      <c r="J2037" s="13" t="s">
        <v>2706</v>
      </c>
      <c r="K2037" s="13" t="s">
        <v>2706</v>
      </c>
      <c r="L2037" s="13" t="s">
        <v>2738</v>
      </c>
      <c r="M2037" s="13" t="s">
        <v>6780</v>
      </c>
      <c r="N2037" s="34">
        <v>0</v>
      </c>
      <c r="O2037" s="34">
        <v>0</v>
      </c>
      <c r="P2037" s="34">
        <v>0</v>
      </c>
      <c r="Q2037" s="34">
        <v>0</v>
      </c>
      <c r="R2037" s="34">
        <v>0</v>
      </c>
      <c r="S2037" s="34">
        <v>111</v>
      </c>
    </row>
    <row r="2038" spans="1:19" ht="14.25">
      <c r="A2038" s="23">
        <v>2021</v>
      </c>
      <c r="B2038" s="13" t="s">
        <v>1886</v>
      </c>
      <c r="C2038" s="13" t="s">
        <v>120</v>
      </c>
      <c r="D2038" s="13" t="s">
        <v>6703</v>
      </c>
      <c r="E2038" s="13" t="s">
        <v>134</v>
      </c>
      <c r="F2038" s="13" t="s">
        <v>5329</v>
      </c>
      <c r="G2038" s="13" t="s">
        <v>587</v>
      </c>
      <c r="H2038" s="13" t="s">
        <v>6</v>
      </c>
      <c r="I2038" s="13" t="s">
        <v>6731</v>
      </c>
      <c r="J2038" s="13" t="s">
        <v>2706</v>
      </c>
      <c r="K2038" s="13" t="s">
        <v>2706</v>
      </c>
      <c r="L2038" s="13" t="s">
        <v>2738</v>
      </c>
      <c r="M2038" s="13" t="s">
        <v>5600</v>
      </c>
      <c r="N2038" s="34">
        <v>0</v>
      </c>
      <c r="O2038" s="34">
        <v>0</v>
      </c>
      <c r="P2038" s="34">
        <v>0</v>
      </c>
      <c r="Q2038" s="34">
        <v>0</v>
      </c>
      <c r="R2038" s="34">
        <v>0</v>
      </c>
      <c r="S2038" s="34">
        <v>129</v>
      </c>
    </row>
    <row r="2039" spans="1:19" ht="14.25">
      <c r="A2039" s="23">
        <v>2021</v>
      </c>
      <c r="B2039" s="13" t="s">
        <v>1886</v>
      </c>
      <c r="C2039" s="13" t="s">
        <v>120</v>
      </c>
      <c r="D2039" s="13" t="s">
        <v>6703</v>
      </c>
      <c r="E2039" s="13" t="s">
        <v>135</v>
      </c>
      <c r="F2039" s="13" t="s">
        <v>5330</v>
      </c>
      <c r="G2039" s="13" t="s">
        <v>587</v>
      </c>
      <c r="H2039" s="13" t="s">
        <v>6</v>
      </c>
      <c r="I2039" s="13" t="s">
        <v>6731</v>
      </c>
      <c r="J2039" s="13" t="s">
        <v>2706</v>
      </c>
      <c r="K2039" s="13" t="s">
        <v>2706</v>
      </c>
      <c r="L2039" s="13" t="s">
        <v>2738</v>
      </c>
      <c r="M2039" s="13" t="s">
        <v>6781</v>
      </c>
      <c r="N2039" s="34">
        <v>0</v>
      </c>
      <c r="O2039" s="34">
        <v>0</v>
      </c>
      <c r="P2039" s="34">
        <v>0</v>
      </c>
      <c r="Q2039" s="34">
        <v>0</v>
      </c>
      <c r="R2039" s="34">
        <v>0</v>
      </c>
      <c r="S2039" s="34">
        <v>196</v>
      </c>
    </row>
    <row r="2040" spans="1:19" ht="14.25">
      <c r="A2040" s="23">
        <v>2021</v>
      </c>
      <c r="B2040" s="13" t="s">
        <v>1886</v>
      </c>
      <c r="C2040" s="13" t="s">
        <v>120</v>
      </c>
      <c r="D2040" s="13" t="s">
        <v>6703</v>
      </c>
      <c r="E2040" s="13" t="s">
        <v>6708</v>
      </c>
      <c r="F2040" s="13" t="s">
        <v>6726</v>
      </c>
      <c r="G2040" s="13" t="s">
        <v>587</v>
      </c>
      <c r="H2040" s="13" t="s">
        <v>6</v>
      </c>
      <c r="I2040" s="13" t="s">
        <v>6731</v>
      </c>
      <c r="J2040" s="13" t="s">
        <v>2706</v>
      </c>
      <c r="K2040" s="13" t="s">
        <v>2706</v>
      </c>
      <c r="L2040" s="13" t="s">
        <v>2738</v>
      </c>
      <c r="M2040" s="13" t="s">
        <v>6782</v>
      </c>
      <c r="N2040" s="34">
        <v>0</v>
      </c>
      <c r="O2040" s="34">
        <v>0</v>
      </c>
      <c r="P2040" s="34">
        <v>0</v>
      </c>
      <c r="Q2040" s="34">
        <v>0</v>
      </c>
      <c r="R2040" s="34">
        <v>0</v>
      </c>
      <c r="S2040" s="34">
        <v>190</v>
      </c>
    </row>
    <row r="2041" spans="1:19" ht="14.25">
      <c r="A2041" s="23">
        <v>2021</v>
      </c>
      <c r="B2041" s="13" t="s">
        <v>1886</v>
      </c>
      <c r="C2041" s="13" t="s">
        <v>120</v>
      </c>
      <c r="D2041" s="13" t="s">
        <v>6703</v>
      </c>
      <c r="E2041" s="13" t="s">
        <v>136</v>
      </c>
      <c r="F2041" s="13" t="s">
        <v>5331</v>
      </c>
      <c r="G2041" s="13" t="s">
        <v>587</v>
      </c>
      <c r="H2041" s="13" t="s">
        <v>6</v>
      </c>
      <c r="I2041" s="13" t="s">
        <v>2394</v>
      </c>
      <c r="J2041" s="13" t="s">
        <v>5524</v>
      </c>
      <c r="K2041" s="13">
        <v>6</v>
      </c>
      <c r="L2041" s="13" t="s">
        <v>2738</v>
      </c>
      <c r="M2041" s="13" t="s">
        <v>6783</v>
      </c>
      <c r="N2041" s="34">
        <v>0</v>
      </c>
      <c r="O2041" s="34">
        <v>0</v>
      </c>
      <c r="P2041" s="34">
        <v>0</v>
      </c>
      <c r="Q2041" s="34">
        <v>0</v>
      </c>
      <c r="R2041" s="34">
        <v>0</v>
      </c>
      <c r="S2041" s="34">
        <v>204</v>
      </c>
    </row>
    <row r="2042" spans="1:19" ht="14.25">
      <c r="A2042" s="23">
        <v>2021</v>
      </c>
      <c r="B2042" s="13" t="s">
        <v>1886</v>
      </c>
      <c r="C2042" s="13" t="s">
        <v>120</v>
      </c>
      <c r="D2042" s="13" t="s">
        <v>6703</v>
      </c>
      <c r="E2042" s="13" t="s">
        <v>137</v>
      </c>
      <c r="F2042" s="13" t="s">
        <v>5332</v>
      </c>
      <c r="G2042" s="13" t="s">
        <v>587</v>
      </c>
      <c r="H2042" s="13" t="s">
        <v>6</v>
      </c>
      <c r="I2042" s="13" t="s">
        <v>2394</v>
      </c>
      <c r="J2042" s="13" t="s">
        <v>2999</v>
      </c>
      <c r="K2042" s="13">
        <v>6</v>
      </c>
      <c r="L2042" s="13" t="s">
        <v>2738</v>
      </c>
      <c r="M2042" s="13" t="s">
        <v>5615</v>
      </c>
      <c r="N2042" s="34">
        <v>0</v>
      </c>
      <c r="O2042" s="34">
        <v>0</v>
      </c>
      <c r="P2042" s="34">
        <v>0</v>
      </c>
      <c r="Q2042" s="34">
        <v>0</v>
      </c>
      <c r="R2042" s="34">
        <v>0</v>
      </c>
      <c r="S2042" s="34">
        <v>198</v>
      </c>
    </row>
    <row r="2043" spans="1:19" ht="14.25">
      <c r="A2043" s="23">
        <v>2021</v>
      </c>
      <c r="B2043" s="13" t="s">
        <v>1886</v>
      </c>
      <c r="C2043" s="13" t="s">
        <v>120</v>
      </c>
      <c r="D2043" s="13" t="s">
        <v>6703</v>
      </c>
      <c r="E2043" s="13" t="s">
        <v>138</v>
      </c>
      <c r="F2043" s="13" t="s">
        <v>5333</v>
      </c>
      <c r="G2043" s="13" t="s">
        <v>587</v>
      </c>
      <c r="H2043" s="13" t="s">
        <v>6</v>
      </c>
      <c r="I2043" s="13" t="s">
        <v>2394</v>
      </c>
      <c r="J2043" s="13" t="s">
        <v>3000</v>
      </c>
      <c r="K2043" s="13">
        <v>6</v>
      </c>
      <c r="L2043" s="13" t="s">
        <v>2738</v>
      </c>
      <c r="M2043" s="13" t="s">
        <v>6784</v>
      </c>
      <c r="N2043" s="34">
        <v>0</v>
      </c>
      <c r="O2043" s="34">
        <v>0</v>
      </c>
      <c r="P2043" s="34">
        <v>0</v>
      </c>
      <c r="Q2043" s="34">
        <v>0</v>
      </c>
      <c r="R2043" s="34">
        <v>0</v>
      </c>
      <c r="S2043" s="34">
        <v>128</v>
      </c>
    </row>
    <row r="2044" spans="1:19" ht="14.25">
      <c r="A2044" s="23">
        <v>2021</v>
      </c>
      <c r="B2044" s="13" t="s">
        <v>1886</v>
      </c>
      <c r="C2044" s="13" t="s">
        <v>120</v>
      </c>
      <c r="D2044" s="13" t="s">
        <v>6703</v>
      </c>
      <c r="E2044" s="13" t="s">
        <v>1917</v>
      </c>
      <c r="F2044" s="13" t="s">
        <v>5357</v>
      </c>
      <c r="G2044" s="13" t="s">
        <v>587</v>
      </c>
      <c r="H2044" s="13" t="s">
        <v>6</v>
      </c>
      <c r="I2044" s="13" t="s">
        <v>6731</v>
      </c>
      <c r="J2044" s="13" t="s">
        <v>2706</v>
      </c>
      <c r="K2044" s="13" t="s">
        <v>2706</v>
      </c>
      <c r="L2044" s="13" t="s">
        <v>2738</v>
      </c>
      <c r="M2044" s="13" t="s">
        <v>2859</v>
      </c>
      <c r="N2044" s="34">
        <v>0</v>
      </c>
      <c r="O2044" s="34">
        <v>0</v>
      </c>
      <c r="P2044" s="34">
        <v>0</v>
      </c>
      <c r="Q2044" s="34">
        <v>0</v>
      </c>
      <c r="R2044" s="34">
        <v>0</v>
      </c>
      <c r="S2044" s="34">
        <v>132</v>
      </c>
    </row>
    <row r="2045" spans="1:19" ht="14.25">
      <c r="A2045" s="23">
        <v>2021</v>
      </c>
      <c r="B2045" s="13" t="s">
        <v>1886</v>
      </c>
      <c r="C2045" s="13" t="s">
        <v>120</v>
      </c>
      <c r="D2045" s="13" t="s">
        <v>6703</v>
      </c>
      <c r="E2045" s="13" t="s">
        <v>139</v>
      </c>
      <c r="F2045" s="13" t="s">
        <v>5334</v>
      </c>
      <c r="G2045" s="13" t="s">
        <v>587</v>
      </c>
      <c r="H2045" s="13" t="s">
        <v>6</v>
      </c>
      <c r="I2045" s="13" t="s">
        <v>2394</v>
      </c>
      <c r="J2045" s="13" t="s">
        <v>3001</v>
      </c>
      <c r="K2045" s="13">
        <v>6</v>
      </c>
      <c r="L2045" s="13" t="s">
        <v>2738</v>
      </c>
      <c r="M2045" s="13" t="s">
        <v>5616</v>
      </c>
      <c r="N2045" s="34">
        <v>0</v>
      </c>
      <c r="O2045" s="34">
        <v>0</v>
      </c>
      <c r="P2045" s="34">
        <v>0</v>
      </c>
      <c r="Q2045" s="34">
        <v>0</v>
      </c>
      <c r="R2045" s="34">
        <v>0</v>
      </c>
      <c r="S2045" s="34">
        <v>123</v>
      </c>
    </row>
    <row r="2046" spans="1:19" ht="14.25">
      <c r="A2046" s="23">
        <v>2021</v>
      </c>
      <c r="B2046" s="13" t="s">
        <v>1886</v>
      </c>
      <c r="C2046" s="13" t="s">
        <v>120</v>
      </c>
      <c r="D2046" s="13" t="s">
        <v>6703</v>
      </c>
      <c r="E2046" s="13" t="s">
        <v>140</v>
      </c>
      <c r="F2046" s="13" t="s">
        <v>5335</v>
      </c>
      <c r="G2046" s="13" t="s">
        <v>587</v>
      </c>
      <c r="H2046" s="13" t="s">
        <v>6</v>
      </c>
      <c r="I2046" s="13" t="s">
        <v>2394</v>
      </c>
      <c r="J2046" s="13" t="s">
        <v>3002</v>
      </c>
      <c r="K2046" s="13">
        <v>6</v>
      </c>
      <c r="L2046" s="13" t="s">
        <v>2738</v>
      </c>
      <c r="M2046" s="13" t="s">
        <v>6785</v>
      </c>
      <c r="N2046" s="34">
        <v>0</v>
      </c>
      <c r="O2046" s="34">
        <v>0</v>
      </c>
      <c r="P2046" s="34">
        <v>0</v>
      </c>
      <c r="Q2046" s="34">
        <v>0</v>
      </c>
      <c r="R2046" s="34">
        <v>0</v>
      </c>
      <c r="S2046" s="34">
        <v>335</v>
      </c>
    </row>
    <row r="2047" spans="1:19" ht="14.25">
      <c r="A2047" s="23">
        <v>2021</v>
      </c>
      <c r="B2047" s="13" t="s">
        <v>1886</v>
      </c>
      <c r="C2047" s="13" t="s">
        <v>120</v>
      </c>
      <c r="D2047" s="13" t="s">
        <v>6703</v>
      </c>
      <c r="E2047" s="13" t="s">
        <v>141</v>
      </c>
      <c r="F2047" s="13" t="s">
        <v>5336</v>
      </c>
      <c r="G2047" s="13" t="s">
        <v>587</v>
      </c>
      <c r="H2047" s="13" t="s">
        <v>6</v>
      </c>
      <c r="I2047" s="13" t="s">
        <v>2394</v>
      </c>
      <c r="J2047" s="13" t="s">
        <v>5525</v>
      </c>
      <c r="K2047" s="13">
        <v>4</v>
      </c>
      <c r="L2047" s="13" t="s">
        <v>2738</v>
      </c>
      <c r="M2047" s="13" t="s">
        <v>6786</v>
      </c>
      <c r="N2047" s="34">
        <v>0</v>
      </c>
      <c r="O2047" s="34">
        <v>0</v>
      </c>
      <c r="P2047" s="34">
        <v>0</v>
      </c>
      <c r="Q2047" s="34">
        <v>0</v>
      </c>
      <c r="R2047" s="34">
        <v>0</v>
      </c>
      <c r="S2047" s="34">
        <v>244</v>
      </c>
    </row>
    <row r="2048" spans="1:19" ht="14.25">
      <c r="A2048" s="23">
        <v>2021</v>
      </c>
      <c r="B2048" s="13" t="s">
        <v>1886</v>
      </c>
      <c r="C2048" s="13" t="s">
        <v>120</v>
      </c>
      <c r="D2048" s="13" t="s">
        <v>6703</v>
      </c>
      <c r="E2048" s="13" t="s">
        <v>142</v>
      </c>
      <c r="F2048" s="13" t="s">
        <v>5337</v>
      </c>
      <c r="G2048" s="13" t="s">
        <v>587</v>
      </c>
      <c r="H2048" s="13" t="s">
        <v>6</v>
      </c>
      <c r="I2048" s="13" t="s">
        <v>2394</v>
      </c>
      <c r="J2048" s="13" t="s">
        <v>3003</v>
      </c>
      <c r="K2048" s="13">
        <v>4</v>
      </c>
      <c r="L2048" s="13" t="s">
        <v>2738</v>
      </c>
      <c r="M2048" s="13" t="s">
        <v>6787</v>
      </c>
      <c r="N2048" s="34">
        <v>0</v>
      </c>
      <c r="O2048" s="34">
        <v>0</v>
      </c>
      <c r="P2048" s="34">
        <v>0</v>
      </c>
      <c r="Q2048" s="34">
        <v>0</v>
      </c>
      <c r="R2048" s="34">
        <v>0</v>
      </c>
      <c r="S2048" s="34">
        <v>180</v>
      </c>
    </row>
    <row r="2049" spans="1:19" ht="14.25">
      <c r="A2049" s="23">
        <v>2021</v>
      </c>
      <c r="B2049" s="13" t="s">
        <v>1886</v>
      </c>
      <c r="C2049" s="13" t="s">
        <v>120</v>
      </c>
      <c r="D2049" s="13" t="s">
        <v>6703</v>
      </c>
      <c r="E2049" s="13" t="s">
        <v>144</v>
      </c>
      <c r="F2049" s="13" t="s">
        <v>5339</v>
      </c>
      <c r="G2049" s="13" t="s">
        <v>587</v>
      </c>
      <c r="H2049" s="13" t="s">
        <v>6</v>
      </c>
      <c r="I2049" s="13" t="s">
        <v>2394</v>
      </c>
      <c r="J2049" s="13" t="s">
        <v>5526</v>
      </c>
      <c r="K2049" s="13">
        <v>4</v>
      </c>
      <c r="L2049" s="13" t="s">
        <v>2738</v>
      </c>
      <c r="M2049" s="13" t="s">
        <v>5601</v>
      </c>
      <c r="N2049" s="34">
        <v>0</v>
      </c>
      <c r="O2049" s="34">
        <v>0</v>
      </c>
      <c r="P2049" s="34">
        <v>0</v>
      </c>
      <c r="Q2049" s="34">
        <v>0</v>
      </c>
      <c r="R2049" s="34">
        <v>0</v>
      </c>
      <c r="S2049" s="34">
        <v>250</v>
      </c>
    </row>
    <row r="2050" spans="1:19" ht="14.25">
      <c r="A2050" s="23">
        <v>2021</v>
      </c>
      <c r="B2050" s="13" t="s">
        <v>1886</v>
      </c>
      <c r="C2050" s="13" t="s">
        <v>120</v>
      </c>
      <c r="D2050" s="13" t="s">
        <v>6703</v>
      </c>
      <c r="E2050" s="13" t="s">
        <v>6706</v>
      </c>
      <c r="F2050" s="13" t="s">
        <v>6727</v>
      </c>
      <c r="G2050" s="13" t="s">
        <v>587</v>
      </c>
      <c r="H2050" s="13" t="s">
        <v>6</v>
      </c>
      <c r="I2050" s="13" t="s">
        <v>2931</v>
      </c>
      <c r="J2050" s="13" t="s">
        <v>2706</v>
      </c>
      <c r="K2050" s="13" t="s">
        <v>2706</v>
      </c>
      <c r="L2050" s="13" t="s">
        <v>2738</v>
      </c>
      <c r="M2050" s="13" t="s">
        <v>6788</v>
      </c>
      <c r="N2050" s="34">
        <v>0</v>
      </c>
      <c r="O2050" s="34">
        <v>0</v>
      </c>
      <c r="P2050" s="34">
        <v>0</v>
      </c>
      <c r="Q2050" s="34">
        <v>0</v>
      </c>
      <c r="R2050" s="34">
        <v>0</v>
      </c>
      <c r="S2050" s="34">
        <v>67</v>
      </c>
    </row>
    <row r="2051" spans="1:19" ht="14.25">
      <c r="A2051" s="23">
        <v>2021</v>
      </c>
      <c r="B2051" s="13" t="s">
        <v>1886</v>
      </c>
      <c r="C2051" s="13" t="s">
        <v>120</v>
      </c>
      <c r="D2051" s="13" t="s">
        <v>6703</v>
      </c>
      <c r="E2051" s="13" t="s">
        <v>145</v>
      </c>
      <c r="F2051" s="13" t="s">
        <v>5340</v>
      </c>
      <c r="G2051" s="13" t="s">
        <v>587</v>
      </c>
      <c r="H2051" s="13" t="s">
        <v>6</v>
      </c>
      <c r="I2051" s="13" t="s">
        <v>2394</v>
      </c>
      <c r="J2051" s="13" t="s">
        <v>3004</v>
      </c>
      <c r="K2051" s="13">
        <v>4</v>
      </c>
      <c r="L2051" s="13" t="s">
        <v>2738</v>
      </c>
      <c r="M2051" s="13" t="s">
        <v>6789</v>
      </c>
      <c r="N2051" s="34">
        <v>0</v>
      </c>
      <c r="O2051" s="34">
        <v>0</v>
      </c>
      <c r="P2051" s="34">
        <v>0</v>
      </c>
      <c r="Q2051" s="34">
        <v>0</v>
      </c>
      <c r="R2051" s="34">
        <v>0</v>
      </c>
      <c r="S2051" s="34">
        <v>193</v>
      </c>
    </row>
    <row r="2052" spans="1:19" ht="14.25">
      <c r="A2052" s="23">
        <v>2021</v>
      </c>
      <c r="B2052" s="13" t="s">
        <v>1886</v>
      </c>
      <c r="C2052" s="13" t="s">
        <v>120</v>
      </c>
      <c r="D2052" s="13" t="s">
        <v>6703</v>
      </c>
      <c r="E2052" s="13" t="s">
        <v>146</v>
      </c>
      <c r="F2052" s="13" t="s">
        <v>5341</v>
      </c>
      <c r="G2052" s="13" t="s">
        <v>587</v>
      </c>
      <c r="H2052" s="13" t="s">
        <v>6</v>
      </c>
      <c r="I2052" s="13" t="s">
        <v>2394</v>
      </c>
      <c r="J2052" s="13" t="s">
        <v>3005</v>
      </c>
      <c r="K2052" s="13">
        <v>4</v>
      </c>
      <c r="L2052" s="13" t="s">
        <v>2738</v>
      </c>
      <c r="M2052" s="13" t="s">
        <v>5617</v>
      </c>
      <c r="N2052" s="34">
        <v>0</v>
      </c>
      <c r="O2052" s="34">
        <v>0</v>
      </c>
      <c r="P2052" s="34">
        <v>0</v>
      </c>
      <c r="Q2052" s="34">
        <v>0</v>
      </c>
      <c r="R2052" s="34">
        <v>0</v>
      </c>
      <c r="S2052" s="34">
        <v>200</v>
      </c>
    </row>
    <row r="2053" spans="1:19" ht="14.25">
      <c r="A2053" s="23">
        <v>2021</v>
      </c>
      <c r="B2053" s="13" t="s">
        <v>1886</v>
      </c>
      <c r="C2053" s="13" t="s">
        <v>120</v>
      </c>
      <c r="D2053" s="13" t="s">
        <v>6703</v>
      </c>
      <c r="E2053" s="13" t="s">
        <v>147</v>
      </c>
      <c r="F2053" s="13" t="s">
        <v>5343</v>
      </c>
      <c r="G2053" s="13" t="s">
        <v>587</v>
      </c>
      <c r="H2053" s="13" t="s">
        <v>6</v>
      </c>
      <c r="I2053" s="13" t="s">
        <v>2394</v>
      </c>
      <c r="J2053" s="13" t="s">
        <v>3006</v>
      </c>
      <c r="K2053" s="13">
        <v>6</v>
      </c>
      <c r="L2053" s="13" t="s">
        <v>2738</v>
      </c>
      <c r="M2053" s="13" t="s">
        <v>6790</v>
      </c>
      <c r="N2053" s="34">
        <v>0</v>
      </c>
      <c r="O2053" s="34">
        <v>0</v>
      </c>
      <c r="P2053" s="34">
        <v>0</v>
      </c>
      <c r="Q2053" s="34">
        <v>0</v>
      </c>
      <c r="R2053" s="34">
        <v>0</v>
      </c>
      <c r="S2053" s="34">
        <v>204</v>
      </c>
    </row>
    <row r="2054" spans="1:19" ht="14.25">
      <c r="A2054" s="23">
        <v>2021</v>
      </c>
      <c r="B2054" s="13" t="s">
        <v>1886</v>
      </c>
      <c r="C2054" s="13" t="s">
        <v>120</v>
      </c>
      <c r="D2054" s="13" t="s">
        <v>6703</v>
      </c>
      <c r="E2054" s="13" t="s">
        <v>1874</v>
      </c>
      <c r="F2054" s="13" t="s">
        <v>6728</v>
      </c>
      <c r="G2054" s="13" t="s">
        <v>587</v>
      </c>
      <c r="H2054" s="13" t="s">
        <v>6</v>
      </c>
      <c r="I2054" s="13" t="s">
        <v>2394</v>
      </c>
      <c r="J2054" s="13" t="s">
        <v>5674</v>
      </c>
      <c r="K2054" s="13">
        <v>6</v>
      </c>
      <c r="L2054" s="13" t="s">
        <v>2738</v>
      </c>
      <c r="M2054" s="13" t="s">
        <v>6791</v>
      </c>
      <c r="N2054" s="34">
        <v>0</v>
      </c>
      <c r="O2054" s="34">
        <v>0</v>
      </c>
      <c r="P2054" s="34">
        <v>0</v>
      </c>
      <c r="Q2054" s="34">
        <v>0</v>
      </c>
      <c r="R2054" s="34">
        <v>0</v>
      </c>
      <c r="S2054" s="34">
        <v>200</v>
      </c>
    </row>
    <row r="2055" spans="1:19" ht="14.25">
      <c r="A2055" s="23">
        <v>2021</v>
      </c>
      <c r="B2055" s="13" t="s">
        <v>1886</v>
      </c>
      <c r="C2055" s="13" t="s">
        <v>120</v>
      </c>
      <c r="D2055" s="13" t="s">
        <v>6703</v>
      </c>
      <c r="E2055" s="13" t="s">
        <v>148</v>
      </c>
      <c r="F2055" s="13" t="s">
        <v>5345</v>
      </c>
      <c r="G2055" s="13" t="s">
        <v>587</v>
      </c>
      <c r="H2055" s="13" t="s">
        <v>6</v>
      </c>
      <c r="I2055" s="13" t="s">
        <v>2931</v>
      </c>
      <c r="J2055" s="13" t="s">
        <v>2706</v>
      </c>
      <c r="K2055" s="13" t="s">
        <v>2706</v>
      </c>
      <c r="L2055" s="13" t="s">
        <v>2738</v>
      </c>
      <c r="M2055" s="13" t="s">
        <v>5602</v>
      </c>
      <c r="N2055" s="34">
        <v>0</v>
      </c>
      <c r="O2055" s="34">
        <v>0</v>
      </c>
      <c r="P2055" s="34">
        <v>0</v>
      </c>
      <c r="Q2055" s="34">
        <v>0</v>
      </c>
      <c r="R2055" s="34">
        <v>0</v>
      </c>
      <c r="S2055" s="34">
        <v>66</v>
      </c>
    </row>
    <row r="2056" spans="1:19" ht="14.25">
      <c r="A2056" s="23">
        <v>2021</v>
      </c>
      <c r="B2056" s="13" t="s">
        <v>1886</v>
      </c>
      <c r="C2056" s="13" t="s">
        <v>120</v>
      </c>
      <c r="D2056" s="13" t="s">
        <v>6703</v>
      </c>
      <c r="E2056" s="13" t="s">
        <v>149</v>
      </c>
      <c r="F2056" s="13" t="s">
        <v>5346</v>
      </c>
      <c r="G2056" s="13" t="s">
        <v>587</v>
      </c>
      <c r="H2056" s="13" t="s">
        <v>6</v>
      </c>
      <c r="I2056" s="13" t="s">
        <v>2931</v>
      </c>
      <c r="J2056" s="13" t="s">
        <v>2706</v>
      </c>
      <c r="K2056" s="13" t="s">
        <v>2706</v>
      </c>
      <c r="L2056" s="13" t="s">
        <v>2738</v>
      </c>
      <c r="M2056" s="13" t="s">
        <v>6792</v>
      </c>
      <c r="N2056" s="34">
        <v>0</v>
      </c>
      <c r="O2056" s="34">
        <v>0</v>
      </c>
      <c r="P2056" s="34">
        <v>0</v>
      </c>
      <c r="Q2056" s="34">
        <v>0</v>
      </c>
      <c r="R2056" s="34">
        <v>0</v>
      </c>
      <c r="S2056" s="34">
        <v>134</v>
      </c>
    </row>
    <row r="2057" spans="1:19" ht="14.25">
      <c r="A2057" s="23">
        <v>2021</v>
      </c>
      <c r="B2057" s="13" t="s">
        <v>1886</v>
      </c>
      <c r="C2057" s="13" t="s">
        <v>120</v>
      </c>
      <c r="D2057" s="13" t="s">
        <v>6703</v>
      </c>
      <c r="E2057" s="13" t="s">
        <v>6695</v>
      </c>
      <c r="F2057" s="13" t="s">
        <v>6729</v>
      </c>
      <c r="G2057" s="13" t="s">
        <v>587</v>
      </c>
      <c r="H2057" s="13" t="s">
        <v>6</v>
      </c>
      <c r="I2057" s="13" t="s">
        <v>2931</v>
      </c>
      <c r="J2057" s="13" t="s">
        <v>2706</v>
      </c>
      <c r="K2057" s="13" t="s">
        <v>2706</v>
      </c>
      <c r="L2057" s="13" t="s">
        <v>2738</v>
      </c>
      <c r="M2057" s="13" t="s">
        <v>6793</v>
      </c>
      <c r="N2057" s="34">
        <v>0</v>
      </c>
      <c r="O2057" s="34">
        <v>0</v>
      </c>
      <c r="P2057" s="34">
        <v>0</v>
      </c>
      <c r="Q2057" s="34">
        <v>0</v>
      </c>
      <c r="R2057" s="34">
        <v>0</v>
      </c>
      <c r="S2057" s="34">
        <v>269</v>
      </c>
    </row>
    <row r="2058" spans="1:19" ht="14.25">
      <c r="A2058" s="23">
        <v>2021</v>
      </c>
      <c r="B2058" s="13" t="s">
        <v>1886</v>
      </c>
      <c r="C2058" s="13" t="s">
        <v>120</v>
      </c>
      <c r="D2058" s="13" t="s">
        <v>6703</v>
      </c>
      <c r="E2058" s="13" t="s">
        <v>6696</v>
      </c>
      <c r="F2058" s="13" t="s">
        <v>6730</v>
      </c>
      <c r="G2058" s="13" t="s">
        <v>587</v>
      </c>
      <c r="H2058" s="13" t="s">
        <v>6</v>
      </c>
      <c r="I2058" s="13" t="s">
        <v>6731</v>
      </c>
      <c r="J2058" s="13" t="s">
        <v>2706</v>
      </c>
      <c r="K2058" s="13" t="s">
        <v>2706</v>
      </c>
      <c r="L2058" s="13" t="s">
        <v>2738</v>
      </c>
      <c r="M2058" s="13" t="s">
        <v>6794</v>
      </c>
      <c r="N2058" s="34">
        <v>0</v>
      </c>
      <c r="O2058" s="34">
        <v>0</v>
      </c>
      <c r="P2058" s="34">
        <v>0</v>
      </c>
      <c r="Q2058" s="34">
        <v>0</v>
      </c>
      <c r="R2058" s="34">
        <v>0</v>
      </c>
      <c r="S2058" s="34">
        <v>126</v>
      </c>
    </row>
    <row r="2059" spans="1:19" ht="14.25">
      <c r="A2059" s="23">
        <v>2021</v>
      </c>
      <c r="B2059" s="13" t="s">
        <v>1886</v>
      </c>
      <c r="C2059" s="13" t="s">
        <v>120</v>
      </c>
      <c r="D2059" s="13" t="s">
        <v>6703</v>
      </c>
      <c r="E2059" s="13" t="s">
        <v>152</v>
      </c>
      <c r="F2059" s="13" t="s">
        <v>5353</v>
      </c>
      <c r="G2059" s="13" t="s">
        <v>587</v>
      </c>
      <c r="H2059" s="13" t="s">
        <v>6</v>
      </c>
      <c r="I2059" s="13" t="s">
        <v>2394</v>
      </c>
      <c r="J2059" s="13" t="s">
        <v>3008</v>
      </c>
      <c r="K2059" s="13">
        <v>6</v>
      </c>
      <c r="L2059" s="13" t="s">
        <v>2738</v>
      </c>
      <c r="M2059" s="13" t="s">
        <v>6795</v>
      </c>
      <c r="N2059" s="34">
        <v>0</v>
      </c>
      <c r="O2059" s="34">
        <v>0</v>
      </c>
      <c r="P2059" s="34">
        <v>0</v>
      </c>
      <c r="Q2059" s="34">
        <v>0</v>
      </c>
      <c r="R2059" s="34">
        <v>0</v>
      </c>
      <c r="S2059" s="34">
        <v>245</v>
      </c>
    </row>
    <row r="2060" spans="1:19" ht="14.25">
      <c r="A2060" s="23">
        <v>2021</v>
      </c>
      <c r="B2060" s="13" t="s">
        <v>1886</v>
      </c>
      <c r="C2060" s="13" t="s">
        <v>120</v>
      </c>
      <c r="D2060" s="13" t="s">
        <v>206</v>
      </c>
      <c r="E2060" s="13" t="s">
        <v>153</v>
      </c>
      <c r="F2060" s="13" t="s">
        <v>5377</v>
      </c>
      <c r="G2060" s="13" t="s">
        <v>587</v>
      </c>
      <c r="H2060" s="13" t="s">
        <v>6</v>
      </c>
      <c r="I2060" s="13" t="s">
        <v>6731</v>
      </c>
      <c r="J2060" s="13" t="s">
        <v>2706</v>
      </c>
      <c r="K2060" s="13" t="s">
        <v>2706</v>
      </c>
      <c r="L2060" s="13" t="s">
        <v>2738</v>
      </c>
      <c r="M2060" s="13" t="s">
        <v>6796</v>
      </c>
      <c r="N2060" s="34">
        <v>0</v>
      </c>
      <c r="O2060" s="34">
        <v>0</v>
      </c>
      <c r="P2060" s="34">
        <v>0</v>
      </c>
      <c r="Q2060" s="34">
        <v>0</v>
      </c>
      <c r="R2060" s="34">
        <v>0</v>
      </c>
      <c r="S2060" s="34">
        <v>50</v>
      </c>
    </row>
    <row r="2061" spans="1:19" ht="14.25">
      <c r="A2061" s="23">
        <v>2021</v>
      </c>
      <c r="B2061" s="13" t="s">
        <v>1886</v>
      </c>
      <c r="C2061" s="13" t="s">
        <v>120</v>
      </c>
      <c r="D2061" s="13" t="s">
        <v>206</v>
      </c>
      <c r="E2061" s="13" t="s">
        <v>5250</v>
      </c>
      <c r="F2061" s="13" t="s">
        <v>5451</v>
      </c>
      <c r="G2061" s="13" t="s">
        <v>587</v>
      </c>
      <c r="H2061" s="13" t="s">
        <v>195</v>
      </c>
      <c r="I2061" s="13" t="s">
        <v>6731</v>
      </c>
      <c r="J2061" s="13" t="s">
        <v>2706</v>
      </c>
      <c r="K2061" s="13" t="s">
        <v>2706</v>
      </c>
      <c r="L2061" s="13" t="s">
        <v>2738</v>
      </c>
      <c r="M2061" s="13" t="s">
        <v>5631</v>
      </c>
      <c r="N2061" s="34">
        <v>0</v>
      </c>
      <c r="O2061" s="34">
        <v>0</v>
      </c>
      <c r="P2061" s="34">
        <v>0</v>
      </c>
      <c r="Q2061" s="34">
        <v>0</v>
      </c>
      <c r="R2061" s="34">
        <v>0</v>
      </c>
      <c r="S2061" s="34">
        <v>47</v>
      </c>
    </row>
    <row r="2062" spans="1:19" ht="14.25">
      <c r="A2062" s="23">
        <v>2021</v>
      </c>
      <c r="B2062" s="13" t="s">
        <v>1886</v>
      </c>
      <c r="C2062" s="13" t="s">
        <v>120</v>
      </c>
      <c r="D2062" s="13" t="s">
        <v>206</v>
      </c>
      <c r="E2062" s="13" t="s">
        <v>154</v>
      </c>
      <c r="F2062" s="13" t="s">
        <v>5398</v>
      </c>
      <c r="G2062" s="13" t="s">
        <v>2391</v>
      </c>
      <c r="H2062" s="13" t="s">
        <v>6</v>
      </c>
      <c r="I2062" s="13" t="s">
        <v>6731</v>
      </c>
      <c r="J2062" s="13" t="s">
        <v>2706</v>
      </c>
      <c r="K2062" s="13" t="s">
        <v>2706</v>
      </c>
      <c r="L2062" s="13" t="s">
        <v>2738</v>
      </c>
      <c r="M2062" s="13" t="s">
        <v>2790</v>
      </c>
      <c r="N2062" s="34">
        <v>0</v>
      </c>
      <c r="O2062" s="34">
        <v>0</v>
      </c>
      <c r="P2062" s="34">
        <v>0</v>
      </c>
      <c r="Q2062" s="34">
        <v>0</v>
      </c>
      <c r="R2062" s="34">
        <v>0</v>
      </c>
      <c r="S2062" s="34">
        <v>58</v>
      </c>
    </row>
    <row r="2063" spans="1:19" ht="14.25">
      <c r="A2063" s="23">
        <v>2021</v>
      </c>
      <c r="B2063" s="13" t="s">
        <v>1886</v>
      </c>
      <c r="C2063" s="13" t="s">
        <v>120</v>
      </c>
      <c r="D2063" s="13" t="s">
        <v>206</v>
      </c>
      <c r="E2063" s="13" t="s">
        <v>154</v>
      </c>
      <c r="F2063" s="13" t="s">
        <v>5485</v>
      </c>
      <c r="G2063" s="13" t="s">
        <v>587</v>
      </c>
      <c r="H2063" s="13" t="s">
        <v>6</v>
      </c>
      <c r="I2063" s="13" t="s">
        <v>2394</v>
      </c>
      <c r="J2063" s="13" t="s">
        <v>2960</v>
      </c>
      <c r="K2063" s="13">
        <v>6</v>
      </c>
      <c r="L2063" s="13" t="s">
        <v>2738</v>
      </c>
      <c r="M2063" s="13" t="s">
        <v>6797</v>
      </c>
      <c r="N2063" s="34">
        <v>0</v>
      </c>
      <c r="O2063" s="34">
        <v>0</v>
      </c>
      <c r="P2063" s="34">
        <v>0</v>
      </c>
      <c r="Q2063" s="34">
        <v>0</v>
      </c>
      <c r="R2063" s="34">
        <v>0</v>
      </c>
      <c r="S2063" s="34">
        <v>58</v>
      </c>
    </row>
    <row r="2064" spans="1:19" ht="14.25">
      <c r="A2064" s="23">
        <v>2021</v>
      </c>
      <c r="B2064" s="13" t="s">
        <v>1886</v>
      </c>
      <c r="C2064" s="13" t="s">
        <v>156</v>
      </c>
      <c r="D2064" s="13" t="s">
        <v>6702</v>
      </c>
      <c r="E2064" s="13" t="s">
        <v>1483</v>
      </c>
      <c r="F2064" s="13" t="s">
        <v>5441</v>
      </c>
      <c r="G2064" s="13" t="s">
        <v>587</v>
      </c>
      <c r="H2064" s="13" t="s">
        <v>6</v>
      </c>
      <c r="I2064" s="13" t="s">
        <v>2394</v>
      </c>
      <c r="J2064" s="13" t="s">
        <v>2993</v>
      </c>
      <c r="K2064" s="13">
        <v>8</v>
      </c>
      <c r="L2064" s="13" t="s">
        <v>2738</v>
      </c>
      <c r="M2064" s="13" t="s">
        <v>2788</v>
      </c>
      <c r="N2064" s="34">
        <v>115</v>
      </c>
      <c r="O2064" s="34">
        <v>38</v>
      </c>
      <c r="P2064" s="34">
        <v>0</v>
      </c>
      <c r="Q2064" s="34">
        <v>38</v>
      </c>
      <c r="R2064" s="34">
        <v>17</v>
      </c>
      <c r="S2064" s="34">
        <v>0</v>
      </c>
    </row>
    <row r="2065" spans="1:19" ht="14.25">
      <c r="A2065" s="23">
        <v>2021</v>
      </c>
      <c r="B2065" s="13" t="s">
        <v>1886</v>
      </c>
      <c r="C2065" s="13" t="s">
        <v>156</v>
      </c>
      <c r="D2065" s="13" t="s">
        <v>2705</v>
      </c>
      <c r="E2065" s="13" t="s">
        <v>157</v>
      </c>
      <c r="F2065" s="13" t="s">
        <v>5293</v>
      </c>
      <c r="G2065" s="13" t="s">
        <v>587</v>
      </c>
      <c r="H2065" s="13" t="s">
        <v>6</v>
      </c>
      <c r="I2065" s="13" t="s">
        <v>6731</v>
      </c>
      <c r="J2065" s="13" t="s">
        <v>2706</v>
      </c>
      <c r="K2065" s="13" t="s">
        <v>2706</v>
      </c>
      <c r="L2065" s="13" t="s">
        <v>2738</v>
      </c>
      <c r="M2065" s="13" t="s">
        <v>2897</v>
      </c>
      <c r="N2065" s="34">
        <v>0</v>
      </c>
      <c r="O2065" s="34">
        <v>0</v>
      </c>
      <c r="P2065" s="34">
        <v>0</v>
      </c>
      <c r="Q2065" s="34">
        <v>0</v>
      </c>
      <c r="R2065" s="34">
        <v>0</v>
      </c>
      <c r="S2065" s="34">
        <v>260</v>
      </c>
    </row>
    <row r="2066" spans="1:19" ht="14.25">
      <c r="A2066" s="23">
        <v>2021</v>
      </c>
      <c r="B2066" s="13" t="s">
        <v>1886</v>
      </c>
      <c r="C2066" s="13" t="s">
        <v>156</v>
      </c>
      <c r="D2066" s="13" t="s">
        <v>2705</v>
      </c>
      <c r="E2066" s="13" t="s">
        <v>158</v>
      </c>
      <c r="F2066" s="13" t="s">
        <v>5313</v>
      </c>
      <c r="G2066" s="13" t="s">
        <v>587</v>
      </c>
      <c r="H2066" s="13" t="s">
        <v>6</v>
      </c>
      <c r="I2066" s="13" t="s">
        <v>6731</v>
      </c>
      <c r="J2066" s="13" t="s">
        <v>2706</v>
      </c>
      <c r="K2066" s="13" t="s">
        <v>2706</v>
      </c>
      <c r="L2066" s="13" t="s">
        <v>2738</v>
      </c>
      <c r="M2066" s="13" t="s">
        <v>5603</v>
      </c>
      <c r="N2066" s="34">
        <v>0</v>
      </c>
      <c r="O2066" s="34">
        <v>0</v>
      </c>
      <c r="P2066" s="34">
        <v>0</v>
      </c>
      <c r="Q2066" s="34">
        <v>0</v>
      </c>
      <c r="R2066" s="34">
        <v>0</v>
      </c>
      <c r="S2066" s="34">
        <v>112</v>
      </c>
    </row>
    <row r="2067" spans="1:19" ht="14.25">
      <c r="A2067" s="23">
        <v>2021</v>
      </c>
      <c r="B2067" s="13" t="s">
        <v>1886</v>
      </c>
      <c r="C2067" s="13" t="s">
        <v>156</v>
      </c>
      <c r="D2067" s="13" t="s">
        <v>2705</v>
      </c>
      <c r="E2067" s="13" t="s">
        <v>159</v>
      </c>
      <c r="F2067" s="13" t="s">
        <v>5468</v>
      </c>
      <c r="G2067" s="13" t="s">
        <v>587</v>
      </c>
      <c r="H2067" s="13" t="s">
        <v>6</v>
      </c>
      <c r="I2067" s="13" t="s">
        <v>6731</v>
      </c>
      <c r="J2067" s="13" t="s">
        <v>2706</v>
      </c>
      <c r="K2067" s="13" t="s">
        <v>2706</v>
      </c>
      <c r="L2067" s="13" t="s">
        <v>2738</v>
      </c>
      <c r="M2067" s="13" t="s">
        <v>5604</v>
      </c>
      <c r="N2067" s="34">
        <v>0</v>
      </c>
      <c r="O2067" s="34">
        <v>0</v>
      </c>
      <c r="P2067" s="34">
        <v>0</v>
      </c>
      <c r="Q2067" s="34">
        <v>0</v>
      </c>
      <c r="R2067" s="34">
        <v>0</v>
      </c>
      <c r="S2067" s="34">
        <v>112</v>
      </c>
    </row>
    <row r="2068" spans="1:19" ht="14.25">
      <c r="A2068" s="23">
        <v>2021</v>
      </c>
      <c r="B2068" s="13" t="s">
        <v>1886</v>
      </c>
      <c r="C2068" s="13" t="s">
        <v>156</v>
      </c>
      <c r="D2068" s="13" t="s">
        <v>2705</v>
      </c>
      <c r="E2068" s="13" t="s">
        <v>160</v>
      </c>
      <c r="F2068" s="13" t="s">
        <v>5338</v>
      </c>
      <c r="G2068" s="13" t="s">
        <v>587</v>
      </c>
      <c r="H2068" s="13" t="s">
        <v>6</v>
      </c>
      <c r="I2068" s="13" t="s">
        <v>6731</v>
      </c>
      <c r="J2068" s="13" t="s">
        <v>2706</v>
      </c>
      <c r="K2068" s="13" t="s">
        <v>2706</v>
      </c>
      <c r="L2068" s="13" t="s">
        <v>2738</v>
      </c>
      <c r="M2068" s="13" t="s">
        <v>5605</v>
      </c>
      <c r="N2068" s="34">
        <v>0</v>
      </c>
      <c r="O2068" s="34">
        <v>0</v>
      </c>
      <c r="P2068" s="34">
        <v>0</v>
      </c>
      <c r="Q2068" s="34">
        <v>0</v>
      </c>
      <c r="R2068" s="34">
        <v>0</v>
      </c>
      <c r="S2068" s="34">
        <v>156</v>
      </c>
    </row>
    <row r="2069" spans="1:19" ht="14.25">
      <c r="A2069" s="23">
        <v>2021</v>
      </c>
      <c r="B2069" s="13" t="s">
        <v>1886</v>
      </c>
      <c r="C2069" s="13" t="s">
        <v>156</v>
      </c>
      <c r="D2069" s="13" t="s">
        <v>2705</v>
      </c>
      <c r="E2069" s="13" t="s">
        <v>161</v>
      </c>
      <c r="F2069" s="13" t="s">
        <v>5342</v>
      </c>
      <c r="G2069" s="13" t="s">
        <v>587</v>
      </c>
      <c r="H2069" s="13" t="s">
        <v>6</v>
      </c>
      <c r="I2069" s="13" t="s">
        <v>6731</v>
      </c>
      <c r="J2069" s="13" t="s">
        <v>2706</v>
      </c>
      <c r="K2069" s="13" t="s">
        <v>2706</v>
      </c>
      <c r="L2069" s="13" t="s">
        <v>2738</v>
      </c>
      <c r="M2069" s="13" t="s">
        <v>6798</v>
      </c>
      <c r="N2069" s="34">
        <v>0</v>
      </c>
      <c r="O2069" s="34">
        <v>0</v>
      </c>
      <c r="P2069" s="34">
        <v>0</v>
      </c>
      <c r="Q2069" s="34">
        <v>0</v>
      </c>
      <c r="R2069" s="34">
        <v>0</v>
      </c>
      <c r="S2069" s="34">
        <v>112</v>
      </c>
    </row>
    <row r="2070" spans="1:19" ht="14.25">
      <c r="A2070" s="23">
        <v>2021</v>
      </c>
      <c r="B2070" s="13" t="s">
        <v>1886</v>
      </c>
      <c r="C2070" s="13" t="s">
        <v>156</v>
      </c>
      <c r="D2070" s="13" t="s">
        <v>2705</v>
      </c>
      <c r="E2070" s="13" t="s">
        <v>162</v>
      </c>
      <c r="F2070" s="13" t="s">
        <v>5344</v>
      </c>
      <c r="G2070" s="13" t="s">
        <v>587</v>
      </c>
      <c r="H2070" s="13" t="s">
        <v>6</v>
      </c>
      <c r="I2070" s="13" t="s">
        <v>6731</v>
      </c>
      <c r="J2070" s="13" t="s">
        <v>2706</v>
      </c>
      <c r="K2070" s="13" t="s">
        <v>2706</v>
      </c>
      <c r="L2070" s="13" t="s">
        <v>2738</v>
      </c>
      <c r="M2070" s="13" t="s">
        <v>6799</v>
      </c>
      <c r="N2070" s="34">
        <v>0</v>
      </c>
      <c r="O2070" s="34">
        <v>0</v>
      </c>
      <c r="P2070" s="34">
        <v>0</v>
      </c>
      <c r="Q2070" s="34">
        <v>0</v>
      </c>
      <c r="R2070" s="34">
        <v>0</v>
      </c>
      <c r="S2070" s="34">
        <v>111</v>
      </c>
    </row>
    <row r="2071" spans="1:19" ht="14.25">
      <c r="A2071" s="23">
        <v>2021</v>
      </c>
      <c r="B2071" s="13" t="s">
        <v>1886</v>
      </c>
      <c r="C2071" s="13" t="s">
        <v>156</v>
      </c>
      <c r="D2071" s="13" t="s">
        <v>2705</v>
      </c>
      <c r="E2071" s="13" t="s">
        <v>163</v>
      </c>
      <c r="F2071" s="13" t="s">
        <v>5347</v>
      </c>
      <c r="G2071" s="13" t="s">
        <v>587</v>
      </c>
      <c r="H2071" s="13" t="s">
        <v>6</v>
      </c>
      <c r="I2071" s="13" t="s">
        <v>6731</v>
      </c>
      <c r="J2071" s="13" t="s">
        <v>2706</v>
      </c>
      <c r="K2071" s="13" t="s">
        <v>2706</v>
      </c>
      <c r="L2071" s="13" t="s">
        <v>2738</v>
      </c>
      <c r="M2071" s="13" t="s">
        <v>6800</v>
      </c>
      <c r="N2071" s="34">
        <v>0</v>
      </c>
      <c r="O2071" s="34">
        <v>0</v>
      </c>
      <c r="P2071" s="34">
        <v>0</v>
      </c>
      <c r="Q2071" s="34">
        <v>0</v>
      </c>
      <c r="R2071" s="34">
        <v>0</v>
      </c>
      <c r="S2071" s="34">
        <v>140</v>
      </c>
    </row>
    <row r="2072" spans="1:19" ht="14.25">
      <c r="A2072" s="23">
        <v>2021</v>
      </c>
      <c r="B2072" s="13" t="s">
        <v>1886</v>
      </c>
      <c r="C2072" s="13" t="s">
        <v>164</v>
      </c>
      <c r="D2072" s="13" t="s">
        <v>6702</v>
      </c>
      <c r="E2072" s="13" t="s">
        <v>584</v>
      </c>
      <c r="F2072" s="13" t="s">
        <v>5442</v>
      </c>
      <c r="G2072" s="13" t="s">
        <v>587</v>
      </c>
      <c r="H2072" s="13" t="s">
        <v>6</v>
      </c>
      <c r="I2072" s="13" t="s">
        <v>2394</v>
      </c>
      <c r="J2072" s="13" t="s">
        <v>2962</v>
      </c>
      <c r="K2072" s="13">
        <v>8</v>
      </c>
      <c r="L2072" s="13" t="s">
        <v>2738</v>
      </c>
      <c r="M2072" s="13" t="s">
        <v>6801</v>
      </c>
      <c r="N2072" s="34">
        <v>106</v>
      </c>
      <c r="O2072" s="34">
        <v>20</v>
      </c>
      <c r="P2072" s="34">
        <v>14</v>
      </c>
      <c r="Q2072" s="34">
        <v>34</v>
      </c>
      <c r="R2072" s="34">
        <v>4</v>
      </c>
      <c r="S2072" s="34">
        <v>0</v>
      </c>
    </row>
    <row r="2073" spans="1:19" ht="14.25">
      <c r="A2073" s="23">
        <v>2021</v>
      </c>
      <c r="B2073" s="13" t="s">
        <v>1886</v>
      </c>
      <c r="C2073" s="13" t="s">
        <v>164</v>
      </c>
      <c r="D2073" s="13" t="s">
        <v>207</v>
      </c>
      <c r="E2073" s="13" t="s">
        <v>166</v>
      </c>
      <c r="F2073" s="13" t="s">
        <v>5281</v>
      </c>
      <c r="G2073" s="13" t="s">
        <v>587</v>
      </c>
      <c r="H2073" s="13" t="s">
        <v>6</v>
      </c>
      <c r="I2073" s="13" t="s">
        <v>6731</v>
      </c>
      <c r="J2073" s="13" t="s">
        <v>2706</v>
      </c>
      <c r="K2073" s="13" t="s">
        <v>2706</v>
      </c>
      <c r="L2073" s="13" t="s">
        <v>2738</v>
      </c>
      <c r="M2073" s="13" t="s">
        <v>2904</v>
      </c>
      <c r="N2073" s="34">
        <v>0</v>
      </c>
      <c r="O2073" s="34">
        <v>0</v>
      </c>
      <c r="P2073" s="34">
        <v>0</v>
      </c>
      <c r="Q2073" s="34">
        <v>0</v>
      </c>
      <c r="R2073" s="34">
        <v>0</v>
      </c>
      <c r="S2073" s="34">
        <v>93</v>
      </c>
    </row>
    <row r="2074" spans="1:19" ht="14.25">
      <c r="A2074" s="23">
        <v>2021</v>
      </c>
      <c r="B2074" s="13" t="s">
        <v>1886</v>
      </c>
      <c r="C2074" s="13" t="s">
        <v>164</v>
      </c>
      <c r="D2074" s="13" t="s">
        <v>206</v>
      </c>
      <c r="E2074" s="13" t="s">
        <v>1923</v>
      </c>
      <c r="F2074" s="13" t="s">
        <v>5435</v>
      </c>
      <c r="G2074" s="13" t="s">
        <v>587</v>
      </c>
      <c r="H2074" s="13" t="s">
        <v>6</v>
      </c>
      <c r="I2074" s="13" t="s">
        <v>6731</v>
      </c>
      <c r="J2074" s="13" t="s">
        <v>2706</v>
      </c>
      <c r="K2074" s="13" t="s">
        <v>2706</v>
      </c>
      <c r="L2074" s="13" t="s">
        <v>2738</v>
      </c>
      <c r="M2074" s="13" t="s">
        <v>2794</v>
      </c>
      <c r="N2074" s="34">
        <v>0</v>
      </c>
      <c r="O2074" s="34">
        <v>0</v>
      </c>
      <c r="P2074" s="34">
        <v>0</v>
      </c>
      <c r="Q2074" s="34">
        <v>0</v>
      </c>
      <c r="R2074" s="34">
        <v>0</v>
      </c>
      <c r="S2074" s="34">
        <v>45</v>
      </c>
    </row>
    <row r="2075" spans="1:19" ht="14.25">
      <c r="A2075" s="23">
        <v>2021</v>
      </c>
      <c r="B2075" s="13" t="s">
        <v>1886</v>
      </c>
      <c r="C2075" s="13" t="s">
        <v>164</v>
      </c>
      <c r="D2075" s="13" t="s">
        <v>206</v>
      </c>
      <c r="E2075" s="13" t="s">
        <v>2731</v>
      </c>
      <c r="F2075" s="13" t="s">
        <v>5421</v>
      </c>
      <c r="G2075" s="13" t="s">
        <v>587</v>
      </c>
      <c r="H2075" s="13" t="s">
        <v>6</v>
      </c>
      <c r="I2075" s="13" t="s">
        <v>6731</v>
      </c>
      <c r="J2075" s="13" t="s">
        <v>2706</v>
      </c>
      <c r="K2075" s="13" t="s">
        <v>2706</v>
      </c>
      <c r="L2075" s="13" t="s">
        <v>2738</v>
      </c>
      <c r="M2075" s="13" t="s">
        <v>2925</v>
      </c>
      <c r="N2075" s="34">
        <v>0</v>
      </c>
      <c r="O2075" s="34">
        <v>0</v>
      </c>
      <c r="P2075" s="34">
        <v>0</v>
      </c>
      <c r="Q2075" s="34">
        <v>0</v>
      </c>
      <c r="R2075" s="34">
        <v>0</v>
      </c>
      <c r="S2075" s="34">
        <v>43</v>
      </c>
    </row>
    <row r="2076" spans="1:19" ht="14.25">
      <c r="A2076" s="23">
        <v>2021</v>
      </c>
      <c r="B2076" s="13" t="s">
        <v>1886</v>
      </c>
      <c r="C2076" s="13" t="s">
        <v>164</v>
      </c>
      <c r="D2076" s="13" t="s">
        <v>206</v>
      </c>
      <c r="E2076" s="13" t="s">
        <v>165</v>
      </c>
      <c r="F2076" s="13" t="s">
        <v>5426</v>
      </c>
      <c r="G2076" s="13" t="s">
        <v>587</v>
      </c>
      <c r="H2076" s="13" t="s">
        <v>6</v>
      </c>
      <c r="I2076" s="13" t="s">
        <v>2394</v>
      </c>
      <c r="J2076" s="13" t="s">
        <v>6741</v>
      </c>
      <c r="K2076" s="13">
        <v>4</v>
      </c>
      <c r="L2076" s="13" t="s">
        <v>2738</v>
      </c>
      <c r="M2076" s="13" t="s">
        <v>2803</v>
      </c>
      <c r="N2076" s="34">
        <v>0</v>
      </c>
      <c r="O2076" s="34">
        <v>0</v>
      </c>
      <c r="P2076" s="34">
        <v>0</v>
      </c>
      <c r="Q2076" s="34">
        <v>0</v>
      </c>
      <c r="R2076" s="34">
        <v>0</v>
      </c>
      <c r="S2076" s="34">
        <v>48</v>
      </c>
    </row>
    <row r="2077" spans="1:19" ht="14.25">
      <c r="A2077" s="23">
        <v>2021</v>
      </c>
      <c r="B2077" s="13" t="s">
        <v>1886</v>
      </c>
      <c r="C2077" s="13" t="s">
        <v>167</v>
      </c>
      <c r="D2077" s="13" t="s">
        <v>6702</v>
      </c>
      <c r="E2077" s="13" t="s">
        <v>1479</v>
      </c>
      <c r="F2077" s="13" t="s">
        <v>5446</v>
      </c>
      <c r="G2077" s="13" t="s">
        <v>587</v>
      </c>
      <c r="H2077" s="13" t="s">
        <v>6</v>
      </c>
      <c r="I2077" s="13" t="s">
        <v>2394</v>
      </c>
      <c r="J2077" s="13" t="s">
        <v>2963</v>
      </c>
      <c r="K2077" s="13">
        <v>8</v>
      </c>
      <c r="L2077" s="13" t="s">
        <v>2738</v>
      </c>
      <c r="M2077" s="13" t="s">
        <v>6802</v>
      </c>
      <c r="N2077" s="34">
        <v>135</v>
      </c>
      <c r="O2077" s="34">
        <v>0</v>
      </c>
      <c r="P2077" s="34">
        <v>0</v>
      </c>
      <c r="Q2077" s="34">
        <v>0</v>
      </c>
      <c r="R2077" s="34">
        <v>9</v>
      </c>
      <c r="S2077" s="34">
        <v>0</v>
      </c>
    </row>
    <row r="2078" spans="1:19" ht="14.25">
      <c r="A2078" s="23">
        <v>2021</v>
      </c>
      <c r="B2078" s="13" t="s">
        <v>1886</v>
      </c>
      <c r="C2078" s="13" t="s">
        <v>167</v>
      </c>
      <c r="D2078" s="13" t="s">
        <v>207</v>
      </c>
      <c r="E2078" s="13" t="s">
        <v>170</v>
      </c>
      <c r="F2078" s="13" t="s">
        <v>5282</v>
      </c>
      <c r="G2078" s="13" t="s">
        <v>587</v>
      </c>
      <c r="H2078" s="13" t="s">
        <v>6</v>
      </c>
      <c r="I2078" s="13" t="s">
        <v>2394</v>
      </c>
      <c r="J2078" s="13" t="s">
        <v>2995</v>
      </c>
      <c r="K2078" s="13">
        <v>6</v>
      </c>
      <c r="L2078" s="13" t="s">
        <v>2738</v>
      </c>
      <c r="M2078" s="13" t="s">
        <v>6803</v>
      </c>
      <c r="N2078" s="34">
        <v>0</v>
      </c>
      <c r="O2078" s="34">
        <v>0</v>
      </c>
      <c r="P2078" s="34">
        <v>0</v>
      </c>
      <c r="Q2078" s="34">
        <v>0</v>
      </c>
      <c r="R2078" s="34">
        <v>0</v>
      </c>
      <c r="S2078" s="34">
        <v>115</v>
      </c>
    </row>
    <row r="2079" spans="1:19" ht="14.25">
      <c r="A2079" s="23">
        <v>2021</v>
      </c>
      <c r="B2079" s="13" t="s">
        <v>1886</v>
      </c>
      <c r="C2079" s="13" t="s">
        <v>167</v>
      </c>
      <c r="D2079" s="13" t="s">
        <v>5703</v>
      </c>
      <c r="E2079" s="13" t="s">
        <v>168</v>
      </c>
      <c r="F2079" s="13" t="s">
        <v>5372</v>
      </c>
      <c r="G2079" s="13" t="s">
        <v>3869</v>
      </c>
      <c r="H2079" s="13" t="s">
        <v>6</v>
      </c>
      <c r="I2079" s="13" t="s">
        <v>6731</v>
      </c>
      <c r="J2079" s="13" t="s">
        <v>2706</v>
      </c>
      <c r="K2079" s="13" t="s">
        <v>2706</v>
      </c>
      <c r="L2079" s="13" t="s">
        <v>2738</v>
      </c>
      <c r="M2079" s="13" t="s">
        <v>2927</v>
      </c>
      <c r="N2079" s="34">
        <v>163</v>
      </c>
      <c r="O2079" s="34">
        <v>0</v>
      </c>
      <c r="P2079" s="34">
        <v>0</v>
      </c>
      <c r="Q2079" s="34">
        <v>0</v>
      </c>
      <c r="R2079" s="34">
        <v>10</v>
      </c>
      <c r="S2079" s="34">
        <v>0</v>
      </c>
    </row>
    <row r="2080" spans="1:19" ht="14.25">
      <c r="A2080" s="23">
        <v>2021</v>
      </c>
      <c r="B2080" s="13" t="s">
        <v>1886</v>
      </c>
      <c r="C2080" s="13" t="s">
        <v>167</v>
      </c>
      <c r="D2080" s="13" t="s">
        <v>5703</v>
      </c>
      <c r="E2080" s="13" t="s">
        <v>168</v>
      </c>
      <c r="F2080" s="13" t="s">
        <v>5483</v>
      </c>
      <c r="G2080" s="13" t="s">
        <v>587</v>
      </c>
      <c r="H2080" s="13" t="s">
        <v>6</v>
      </c>
      <c r="I2080" s="13" t="s">
        <v>2394</v>
      </c>
      <c r="J2080" s="13" t="s">
        <v>2985</v>
      </c>
      <c r="K2080" s="13">
        <v>6</v>
      </c>
      <c r="L2080" s="13" t="s">
        <v>2738</v>
      </c>
      <c r="M2080" s="13" t="s">
        <v>2849</v>
      </c>
      <c r="N2080" s="34">
        <v>171</v>
      </c>
      <c r="O2080" s="34">
        <v>0</v>
      </c>
      <c r="P2080" s="34">
        <v>0</v>
      </c>
      <c r="Q2080" s="34">
        <v>0</v>
      </c>
      <c r="R2080" s="34">
        <v>9</v>
      </c>
      <c r="S2080" s="34">
        <v>0</v>
      </c>
    </row>
    <row r="2081" spans="1:19" ht="14.25">
      <c r="A2081" s="23">
        <v>2021</v>
      </c>
      <c r="B2081" s="13" t="s">
        <v>1886</v>
      </c>
      <c r="C2081" s="13" t="s">
        <v>167</v>
      </c>
      <c r="D2081" s="13" t="s">
        <v>206</v>
      </c>
      <c r="E2081" s="13" t="s">
        <v>169</v>
      </c>
      <c r="F2081" s="13" t="s">
        <v>5431</v>
      </c>
      <c r="G2081" s="13" t="s">
        <v>587</v>
      </c>
      <c r="H2081" s="13" t="s">
        <v>6</v>
      </c>
      <c r="I2081" s="13" t="s">
        <v>2394</v>
      </c>
      <c r="J2081" s="13" t="s">
        <v>5527</v>
      </c>
      <c r="K2081" s="13">
        <v>8</v>
      </c>
      <c r="L2081" s="13" t="s">
        <v>2738</v>
      </c>
      <c r="M2081" s="13" t="s">
        <v>5627</v>
      </c>
      <c r="N2081" s="34">
        <v>0</v>
      </c>
      <c r="O2081" s="34">
        <v>0</v>
      </c>
      <c r="P2081" s="34">
        <v>0</v>
      </c>
      <c r="Q2081" s="34">
        <v>0</v>
      </c>
      <c r="R2081" s="34">
        <v>0</v>
      </c>
      <c r="S2081" s="34">
        <v>40</v>
      </c>
    </row>
    <row r="2082" spans="1:19" ht="14.25">
      <c r="A2082" s="23">
        <v>2021</v>
      </c>
      <c r="B2082" s="13" t="s">
        <v>1886</v>
      </c>
      <c r="C2082" s="13" t="s">
        <v>167</v>
      </c>
      <c r="D2082" s="13" t="s">
        <v>3913</v>
      </c>
      <c r="E2082" s="13" t="s">
        <v>3905</v>
      </c>
      <c r="F2082" s="13" t="s">
        <v>6719</v>
      </c>
      <c r="G2082" s="13" t="s">
        <v>587</v>
      </c>
      <c r="H2082" s="13" t="s">
        <v>6</v>
      </c>
      <c r="I2082" s="13" t="s">
        <v>6731</v>
      </c>
      <c r="J2082" s="13" t="s">
        <v>2706</v>
      </c>
      <c r="K2082" s="13" t="s">
        <v>2706</v>
      </c>
      <c r="L2082" s="13" t="s">
        <v>6742</v>
      </c>
      <c r="M2082" s="13" t="s">
        <v>6762</v>
      </c>
      <c r="N2082" s="34">
        <v>0</v>
      </c>
      <c r="O2082" s="34">
        <v>0</v>
      </c>
      <c r="P2082" s="34">
        <v>0</v>
      </c>
      <c r="Q2082" s="34">
        <v>0</v>
      </c>
      <c r="R2082" s="34">
        <v>0</v>
      </c>
      <c r="S2082" s="34">
        <v>171</v>
      </c>
    </row>
    <row r="2083" spans="1:19" ht="14.25">
      <c r="A2083" s="23">
        <v>2021</v>
      </c>
      <c r="B2083" s="13" t="s">
        <v>1886</v>
      </c>
      <c r="C2083" s="13" t="s">
        <v>167</v>
      </c>
      <c r="D2083" s="13" t="s">
        <v>3913</v>
      </c>
      <c r="E2083" s="13" t="s">
        <v>3905</v>
      </c>
      <c r="F2083" s="13" t="s">
        <v>6719</v>
      </c>
      <c r="G2083" s="13" t="s">
        <v>587</v>
      </c>
      <c r="H2083" s="13" t="s">
        <v>195</v>
      </c>
      <c r="I2083" s="13" t="s">
        <v>6731</v>
      </c>
      <c r="J2083" s="13" t="s">
        <v>2706</v>
      </c>
      <c r="K2083" s="13" t="s">
        <v>2706</v>
      </c>
      <c r="L2083" s="13" t="s">
        <v>6742</v>
      </c>
      <c r="M2083" s="13" t="s">
        <v>6762</v>
      </c>
      <c r="N2083" s="34">
        <v>0</v>
      </c>
      <c r="O2083" s="34">
        <v>0</v>
      </c>
      <c r="P2083" s="34">
        <v>0</v>
      </c>
      <c r="Q2083" s="34">
        <v>0</v>
      </c>
      <c r="R2083" s="34">
        <v>0</v>
      </c>
      <c r="S2083" s="34">
        <v>118</v>
      </c>
    </row>
    <row r="2084" spans="1:19" ht="14.25">
      <c r="A2084" s="23">
        <v>2021</v>
      </c>
      <c r="B2084" s="13" t="s">
        <v>1886</v>
      </c>
      <c r="C2084" s="13" t="s">
        <v>167</v>
      </c>
      <c r="D2084" s="13" t="s">
        <v>3913</v>
      </c>
      <c r="E2084" s="13" t="s">
        <v>3907</v>
      </c>
      <c r="F2084" s="13" t="s">
        <v>6719</v>
      </c>
      <c r="G2084" s="13" t="s">
        <v>587</v>
      </c>
      <c r="H2084" s="13" t="s">
        <v>6</v>
      </c>
      <c r="I2084" s="13" t="s">
        <v>6731</v>
      </c>
      <c r="J2084" s="13" t="s">
        <v>2706</v>
      </c>
      <c r="K2084" s="13" t="s">
        <v>2706</v>
      </c>
      <c r="L2084" s="13" t="s">
        <v>6742</v>
      </c>
      <c r="M2084" s="13" t="s">
        <v>6762</v>
      </c>
      <c r="N2084" s="34">
        <v>0</v>
      </c>
      <c r="O2084" s="34">
        <v>0</v>
      </c>
      <c r="P2084" s="34">
        <v>0</v>
      </c>
      <c r="Q2084" s="34">
        <v>0</v>
      </c>
      <c r="R2084" s="34">
        <v>0</v>
      </c>
      <c r="S2084" s="34">
        <v>115</v>
      </c>
    </row>
    <row r="2085" spans="1:19" ht="14.25">
      <c r="A2085" s="23">
        <v>2021</v>
      </c>
      <c r="B2085" s="13" t="s">
        <v>1886</v>
      </c>
      <c r="C2085" s="13" t="s">
        <v>167</v>
      </c>
      <c r="D2085" s="13" t="s">
        <v>3913</v>
      </c>
      <c r="E2085" s="13" t="s">
        <v>3910</v>
      </c>
      <c r="F2085" s="13" t="s">
        <v>6719</v>
      </c>
      <c r="G2085" s="13" t="s">
        <v>587</v>
      </c>
      <c r="H2085" s="13" t="s">
        <v>6</v>
      </c>
      <c r="I2085" s="13" t="s">
        <v>6731</v>
      </c>
      <c r="J2085" s="13" t="s">
        <v>2706</v>
      </c>
      <c r="K2085" s="13" t="s">
        <v>2706</v>
      </c>
      <c r="L2085" s="13" t="s">
        <v>6742</v>
      </c>
      <c r="M2085" s="13" t="s">
        <v>6762</v>
      </c>
      <c r="N2085" s="34">
        <v>0</v>
      </c>
      <c r="O2085" s="34">
        <v>0</v>
      </c>
      <c r="P2085" s="34">
        <v>0</v>
      </c>
      <c r="Q2085" s="34">
        <v>0</v>
      </c>
      <c r="R2085" s="34">
        <v>0</v>
      </c>
      <c r="S2085" s="34">
        <v>73</v>
      </c>
    </row>
    <row r="2086" spans="1:19" ht="14.25">
      <c r="A2086" s="23">
        <v>2021</v>
      </c>
      <c r="B2086" s="13" t="s">
        <v>1886</v>
      </c>
      <c r="C2086" s="13" t="s">
        <v>848</v>
      </c>
      <c r="D2086" s="13" t="s">
        <v>206</v>
      </c>
      <c r="E2086" s="13" t="s">
        <v>40</v>
      </c>
      <c r="F2086" s="13" t="s">
        <v>5428</v>
      </c>
      <c r="G2086" s="13" t="s">
        <v>587</v>
      </c>
      <c r="H2086" s="13" t="s">
        <v>6</v>
      </c>
      <c r="I2086" s="13" t="s">
        <v>2931</v>
      </c>
      <c r="J2086" s="13" t="s">
        <v>2706</v>
      </c>
      <c r="K2086" s="13" t="s">
        <v>2706</v>
      </c>
      <c r="L2086" s="13" t="s">
        <v>2738</v>
      </c>
      <c r="M2086" s="13" t="s">
        <v>2800</v>
      </c>
      <c r="N2086" s="34">
        <v>0</v>
      </c>
      <c r="O2086" s="34">
        <v>0</v>
      </c>
      <c r="P2086" s="34">
        <v>0</v>
      </c>
      <c r="Q2086" s="34">
        <v>0</v>
      </c>
      <c r="R2086" s="34">
        <v>0</v>
      </c>
      <c r="S2086" s="34">
        <v>53</v>
      </c>
    </row>
    <row r="2087" spans="1:19" ht="14.25">
      <c r="A2087" s="23">
        <v>2021</v>
      </c>
      <c r="B2087" s="13" t="s">
        <v>1886</v>
      </c>
      <c r="C2087" s="13" t="s">
        <v>539</v>
      </c>
      <c r="D2087" s="13" t="s">
        <v>206</v>
      </c>
      <c r="E2087" s="13" t="s">
        <v>3891</v>
      </c>
      <c r="F2087" s="13" t="s">
        <v>5452</v>
      </c>
      <c r="G2087" s="13" t="s">
        <v>587</v>
      </c>
      <c r="H2087" s="13" t="s">
        <v>195</v>
      </c>
      <c r="I2087" s="13" t="s">
        <v>6731</v>
      </c>
      <c r="J2087" s="13" t="s">
        <v>2706</v>
      </c>
      <c r="K2087" s="13" t="s">
        <v>2706</v>
      </c>
      <c r="L2087" s="13" t="s">
        <v>2738</v>
      </c>
      <c r="M2087" s="13" t="s">
        <v>5607</v>
      </c>
      <c r="N2087" s="34">
        <v>0</v>
      </c>
      <c r="O2087" s="34">
        <v>0</v>
      </c>
      <c r="P2087" s="34">
        <v>0</v>
      </c>
      <c r="Q2087" s="34">
        <v>0</v>
      </c>
      <c r="R2087" s="34">
        <v>0</v>
      </c>
      <c r="S2087" s="34">
        <v>40</v>
      </c>
    </row>
    <row r="2088" spans="1:19" ht="14.25">
      <c r="A2088" s="23">
        <v>2021</v>
      </c>
      <c r="B2088" s="13" t="s">
        <v>514</v>
      </c>
      <c r="C2088" s="13" t="s">
        <v>184</v>
      </c>
      <c r="D2088" s="13" t="s">
        <v>6703</v>
      </c>
      <c r="E2088" s="13" t="s">
        <v>121</v>
      </c>
      <c r="F2088" s="13">
        <v>110639</v>
      </c>
      <c r="G2088" s="13" t="s">
        <v>587</v>
      </c>
      <c r="H2088" s="13" t="s">
        <v>6</v>
      </c>
      <c r="I2088" s="13" t="s">
        <v>2190</v>
      </c>
      <c r="J2088" s="13" t="s">
        <v>2706</v>
      </c>
      <c r="K2088" s="13" t="s">
        <v>2706</v>
      </c>
      <c r="L2088" s="13" t="s">
        <v>2738</v>
      </c>
      <c r="M2088" s="13" t="s">
        <v>6821</v>
      </c>
      <c r="N2088" s="34">
        <v>0</v>
      </c>
      <c r="O2088" s="34">
        <v>0</v>
      </c>
      <c r="P2088" s="34">
        <v>0</v>
      </c>
      <c r="Q2088" s="34">
        <v>0</v>
      </c>
      <c r="R2088" s="34">
        <v>0</v>
      </c>
      <c r="S2088" s="34">
        <v>178</v>
      </c>
    </row>
    <row r="2089" spans="1:19" ht="14.25">
      <c r="A2089" s="23">
        <v>2021</v>
      </c>
      <c r="B2089" s="13" t="s">
        <v>514</v>
      </c>
      <c r="C2089" s="13" t="s">
        <v>184</v>
      </c>
      <c r="D2089" s="13" t="s">
        <v>6703</v>
      </c>
      <c r="E2089" s="13" t="s">
        <v>1918</v>
      </c>
      <c r="F2089" s="13">
        <v>110090</v>
      </c>
      <c r="G2089" s="13" t="s">
        <v>587</v>
      </c>
      <c r="H2089" s="13" t="s">
        <v>6</v>
      </c>
      <c r="I2089" s="13" t="s">
        <v>2190</v>
      </c>
      <c r="J2089" s="13" t="s">
        <v>2706</v>
      </c>
      <c r="K2089" s="13" t="s">
        <v>2706</v>
      </c>
      <c r="L2089" s="13" t="s">
        <v>2738</v>
      </c>
      <c r="M2089" s="13" t="s">
        <v>6822</v>
      </c>
      <c r="N2089" s="34">
        <v>0</v>
      </c>
      <c r="O2089" s="34">
        <v>0</v>
      </c>
      <c r="P2089" s="34">
        <v>0</v>
      </c>
      <c r="Q2089" s="34">
        <v>0</v>
      </c>
      <c r="R2089" s="34">
        <v>0</v>
      </c>
      <c r="S2089" s="34">
        <v>132</v>
      </c>
    </row>
    <row r="2090" spans="1:19" ht="14.25">
      <c r="A2090" s="23">
        <v>2021</v>
      </c>
      <c r="B2090" s="13" t="s">
        <v>514</v>
      </c>
      <c r="C2090" s="13" t="s">
        <v>184</v>
      </c>
      <c r="D2090" s="13" t="s">
        <v>6703</v>
      </c>
      <c r="E2090" s="13" t="s">
        <v>5698</v>
      </c>
      <c r="F2090" s="13">
        <v>109093</v>
      </c>
      <c r="G2090" s="13" t="s">
        <v>587</v>
      </c>
      <c r="H2090" s="13" t="s">
        <v>6</v>
      </c>
      <c r="I2090" s="13" t="s">
        <v>2190</v>
      </c>
      <c r="J2090" s="13" t="s">
        <v>2706</v>
      </c>
      <c r="K2090" s="13" t="s">
        <v>2706</v>
      </c>
      <c r="L2090" s="13" t="s">
        <v>2738</v>
      </c>
      <c r="M2090" s="13" t="s">
        <v>3932</v>
      </c>
      <c r="N2090" s="34">
        <v>0</v>
      </c>
      <c r="O2090" s="34">
        <v>0</v>
      </c>
      <c r="P2090" s="34">
        <v>0</v>
      </c>
      <c r="Q2090" s="34">
        <v>0</v>
      </c>
      <c r="R2090" s="34">
        <v>0</v>
      </c>
      <c r="S2090" s="34">
        <v>133</v>
      </c>
    </row>
    <row r="2091" spans="1:19" ht="14.25">
      <c r="A2091" s="23">
        <v>2021</v>
      </c>
      <c r="B2091" s="13" t="s">
        <v>514</v>
      </c>
      <c r="C2091" s="13" t="s">
        <v>184</v>
      </c>
      <c r="D2091" s="13" t="s">
        <v>6703</v>
      </c>
      <c r="E2091" s="13" t="s">
        <v>6805</v>
      </c>
      <c r="F2091" s="13">
        <v>110843</v>
      </c>
      <c r="G2091" s="13" t="s">
        <v>587</v>
      </c>
      <c r="H2091" s="13" t="s">
        <v>6</v>
      </c>
      <c r="I2091" s="13" t="s">
        <v>2190</v>
      </c>
      <c r="J2091" s="13" t="s">
        <v>2706</v>
      </c>
      <c r="K2091" s="13" t="s">
        <v>2706</v>
      </c>
      <c r="L2091" s="13" t="s">
        <v>2738</v>
      </c>
      <c r="M2091" s="13" t="s">
        <v>6823</v>
      </c>
      <c r="N2091" s="34">
        <v>0</v>
      </c>
      <c r="O2091" s="34">
        <v>0</v>
      </c>
      <c r="P2091" s="34">
        <v>0</v>
      </c>
      <c r="Q2091" s="34">
        <v>0</v>
      </c>
      <c r="R2091" s="34">
        <v>0</v>
      </c>
      <c r="S2091" s="34">
        <v>31</v>
      </c>
    </row>
    <row r="2092" spans="1:19" ht="14.25">
      <c r="A2092" s="23">
        <v>2021</v>
      </c>
      <c r="B2092" s="13" t="s">
        <v>514</v>
      </c>
      <c r="C2092" s="13" t="s">
        <v>184</v>
      </c>
      <c r="D2092" s="13" t="s">
        <v>6703</v>
      </c>
      <c r="E2092" s="13" t="s">
        <v>135</v>
      </c>
      <c r="F2092" s="13">
        <v>106180</v>
      </c>
      <c r="G2092" s="13" t="s">
        <v>587</v>
      </c>
      <c r="H2092" s="13" t="s">
        <v>6</v>
      </c>
      <c r="I2092" s="13" t="s">
        <v>2190</v>
      </c>
      <c r="J2092" s="13" t="s">
        <v>2706</v>
      </c>
      <c r="K2092" s="13" t="s">
        <v>2706</v>
      </c>
      <c r="L2092" s="13" t="s">
        <v>2738</v>
      </c>
      <c r="M2092" s="13" t="s">
        <v>3166</v>
      </c>
      <c r="N2092" s="34">
        <v>0</v>
      </c>
      <c r="O2092" s="34">
        <v>0</v>
      </c>
      <c r="P2092" s="34">
        <v>0</v>
      </c>
      <c r="Q2092" s="34">
        <v>0</v>
      </c>
      <c r="R2092" s="34">
        <v>0</v>
      </c>
      <c r="S2092" s="34">
        <v>197</v>
      </c>
    </row>
    <row r="2093" spans="1:19" ht="14.25">
      <c r="A2093" s="23">
        <v>2021</v>
      </c>
      <c r="B2093" s="13" t="s">
        <v>514</v>
      </c>
      <c r="C2093" s="13" t="s">
        <v>184</v>
      </c>
      <c r="D2093" s="13" t="s">
        <v>6703</v>
      </c>
      <c r="E2093" s="13" t="s">
        <v>136</v>
      </c>
      <c r="F2093" s="13">
        <v>106387</v>
      </c>
      <c r="G2093" s="13" t="s">
        <v>587</v>
      </c>
      <c r="H2093" s="13" t="s">
        <v>6</v>
      </c>
      <c r="I2093" s="13" t="s">
        <v>2190</v>
      </c>
      <c r="J2093" s="13" t="s">
        <v>2706</v>
      </c>
      <c r="K2093" s="13" t="s">
        <v>2706</v>
      </c>
      <c r="L2093" s="13" t="s">
        <v>2738</v>
      </c>
      <c r="M2093" s="13" t="s">
        <v>4913</v>
      </c>
      <c r="N2093" s="34">
        <v>0</v>
      </c>
      <c r="O2093" s="34">
        <v>0</v>
      </c>
      <c r="P2093" s="34">
        <v>0</v>
      </c>
      <c r="Q2093" s="34">
        <v>0</v>
      </c>
      <c r="R2093" s="34">
        <v>0</v>
      </c>
      <c r="S2093" s="34">
        <v>198</v>
      </c>
    </row>
    <row r="2094" spans="1:19" ht="14.25">
      <c r="A2094" s="23">
        <v>2021</v>
      </c>
      <c r="B2094" s="13" t="s">
        <v>514</v>
      </c>
      <c r="C2094" s="13" t="s">
        <v>184</v>
      </c>
      <c r="D2094" s="13" t="s">
        <v>6703</v>
      </c>
      <c r="E2094" s="13" t="s">
        <v>3115</v>
      </c>
      <c r="F2094" s="13">
        <v>107467</v>
      </c>
      <c r="G2094" s="13" t="s">
        <v>587</v>
      </c>
      <c r="H2094" s="13" t="s">
        <v>6</v>
      </c>
      <c r="I2094" s="13" t="s">
        <v>2190</v>
      </c>
      <c r="J2094" s="13" t="s">
        <v>2706</v>
      </c>
      <c r="K2094" s="13" t="s">
        <v>2706</v>
      </c>
      <c r="L2094" s="13" t="s">
        <v>2738</v>
      </c>
      <c r="M2094" s="13" t="s">
        <v>6827</v>
      </c>
      <c r="N2094" s="34">
        <v>0</v>
      </c>
      <c r="O2094" s="34">
        <v>0</v>
      </c>
      <c r="P2094" s="34">
        <v>0</v>
      </c>
      <c r="Q2094" s="34">
        <v>0</v>
      </c>
      <c r="R2094" s="34">
        <v>0</v>
      </c>
      <c r="S2094" s="34">
        <v>175</v>
      </c>
    </row>
    <row r="2095" spans="1:19" ht="14.25">
      <c r="A2095" s="23">
        <v>2021</v>
      </c>
      <c r="B2095" s="13" t="s">
        <v>514</v>
      </c>
      <c r="C2095" s="13" t="s">
        <v>184</v>
      </c>
      <c r="D2095" s="13" t="s">
        <v>6703</v>
      </c>
      <c r="E2095" s="13" t="s">
        <v>142</v>
      </c>
      <c r="F2095" s="13">
        <v>105878</v>
      </c>
      <c r="G2095" s="13" t="s">
        <v>587</v>
      </c>
      <c r="H2095" s="13" t="s">
        <v>6</v>
      </c>
      <c r="I2095" s="13" t="s">
        <v>2190</v>
      </c>
      <c r="J2095" s="13" t="s">
        <v>2706</v>
      </c>
      <c r="K2095" s="13" t="s">
        <v>2706</v>
      </c>
      <c r="L2095" s="13" t="s">
        <v>2738</v>
      </c>
      <c r="M2095" s="13" t="s">
        <v>3165</v>
      </c>
      <c r="N2095" s="34">
        <v>0</v>
      </c>
      <c r="O2095" s="34">
        <v>0</v>
      </c>
      <c r="P2095" s="34">
        <v>0</v>
      </c>
      <c r="Q2095" s="34">
        <v>0</v>
      </c>
      <c r="R2095" s="34">
        <v>0</v>
      </c>
      <c r="S2095" s="34">
        <v>191</v>
      </c>
    </row>
    <row r="2096" spans="1:19" ht="14.25">
      <c r="A2096" s="23">
        <v>2021</v>
      </c>
      <c r="B2096" s="13" t="s">
        <v>514</v>
      </c>
      <c r="C2096" s="13" t="s">
        <v>184</v>
      </c>
      <c r="D2096" s="13" t="s">
        <v>6703</v>
      </c>
      <c r="E2096" s="13" t="s">
        <v>144</v>
      </c>
      <c r="F2096" s="13">
        <v>110638</v>
      </c>
      <c r="G2096" s="13" t="s">
        <v>587</v>
      </c>
      <c r="H2096" s="13" t="s">
        <v>6</v>
      </c>
      <c r="I2096" s="13" t="s">
        <v>2190</v>
      </c>
      <c r="J2096" s="13" t="s">
        <v>2706</v>
      </c>
      <c r="K2096" s="13" t="s">
        <v>2706</v>
      </c>
      <c r="L2096" s="13" t="s">
        <v>2738</v>
      </c>
      <c r="M2096" s="13" t="s">
        <v>6829</v>
      </c>
      <c r="N2096" s="34">
        <v>0</v>
      </c>
      <c r="O2096" s="34">
        <v>0</v>
      </c>
      <c r="P2096" s="34">
        <v>0</v>
      </c>
      <c r="Q2096" s="34">
        <v>0</v>
      </c>
      <c r="R2096" s="34">
        <v>0</v>
      </c>
      <c r="S2096" s="34">
        <v>26</v>
      </c>
    </row>
    <row r="2097" spans="1:19" ht="14.25">
      <c r="A2097" s="23">
        <v>2021</v>
      </c>
      <c r="B2097" s="13" t="s">
        <v>514</v>
      </c>
      <c r="C2097" s="13" t="s">
        <v>184</v>
      </c>
      <c r="D2097" s="13" t="s">
        <v>206</v>
      </c>
      <c r="E2097" s="13" t="s">
        <v>40</v>
      </c>
      <c r="F2097" s="13">
        <v>103047</v>
      </c>
      <c r="G2097" s="13" t="s">
        <v>587</v>
      </c>
      <c r="H2097" s="13" t="s">
        <v>6</v>
      </c>
      <c r="I2097" s="13" t="s">
        <v>2190</v>
      </c>
      <c r="J2097" s="13" t="s">
        <v>2706</v>
      </c>
      <c r="K2097" s="13" t="s">
        <v>2706</v>
      </c>
      <c r="L2097" s="13" t="s">
        <v>2738</v>
      </c>
      <c r="M2097" s="13" t="s">
        <v>3933</v>
      </c>
      <c r="N2097" s="34">
        <v>0</v>
      </c>
      <c r="O2097" s="34">
        <v>0</v>
      </c>
      <c r="P2097" s="34">
        <v>0</v>
      </c>
      <c r="Q2097" s="34">
        <v>0</v>
      </c>
      <c r="R2097" s="34">
        <v>0</v>
      </c>
      <c r="S2097" s="34">
        <v>5</v>
      </c>
    </row>
    <row r="2098" spans="1:19" ht="14.25">
      <c r="A2098" s="23">
        <v>2021</v>
      </c>
      <c r="B2098" s="13" t="s">
        <v>514</v>
      </c>
      <c r="C2098" s="13" t="s">
        <v>184</v>
      </c>
      <c r="D2098" s="13" t="s">
        <v>6702</v>
      </c>
      <c r="E2098" s="13" t="s">
        <v>1465</v>
      </c>
      <c r="F2098" s="13">
        <v>106123</v>
      </c>
      <c r="G2098" s="13" t="s">
        <v>587</v>
      </c>
      <c r="H2098" s="13" t="s">
        <v>6</v>
      </c>
      <c r="I2098" s="13" t="s">
        <v>2190</v>
      </c>
      <c r="J2098" s="13" t="s">
        <v>2706</v>
      </c>
      <c r="K2098" s="13" t="s">
        <v>2706</v>
      </c>
      <c r="L2098" s="13" t="s">
        <v>2738</v>
      </c>
      <c r="M2098" s="13" t="s">
        <v>3117</v>
      </c>
      <c r="N2098" s="34">
        <v>13</v>
      </c>
      <c r="O2098" s="34">
        <v>0</v>
      </c>
      <c r="P2098" s="34">
        <v>16</v>
      </c>
      <c r="Q2098" s="34">
        <v>16</v>
      </c>
      <c r="R2098" s="34">
        <v>14</v>
      </c>
      <c r="S2098" s="34">
        <v>0</v>
      </c>
    </row>
    <row r="2099" spans="1:19" ht="14.25">
      <c r="A2099" s="23">
        <v>2021</v>
      </c>
      <c r="B2099" s="13" t="s">
        <v>514</v>
      </c>
      <c r="C2099" s="13" t="s">
        <v>184</v>
      </c>
      <c r="D2099" s="13" t="s">
        <v>6702</v>
      </c>
      <c r="E2099" s="13" t="s">
        <v>1482</v>
      </c>
      <c r="F2099" s="13">
        <v>54936</v>
      </c>
      <c r="G2099" s="13" t="s">
        <v>587</v>
      </c>
      <c r="H2099" s="13" t="s">
        <v>6</v>
      </c>
      <c r="I2099" s="13" t="s">
        <v>2394</v>
      </c>
      <c r="J2099" s="13" t="s">
        <v>4914</v>
      </c>
      <c r="K2099" s="13">
        <v>4</v>
      </c>
      <c r="L2099" s="13" t="s">
        <v>2738</v>
      </c>
      <c r="M2099" s="13" t="s">
        <v>5638</v>
      </c>
      <c r="N2099" s="34">
        <v>214</v>
      </c>
      <c r="O2099" s="34">
        <v>3</v>
      </c>
      <c r="P2099" s="34">
        <v>26</v>
      </c>
      <c r="Q2099" s="34">
        <v>56</v>
      </c>
      <c r="R2099" s="34">
        <v>3</v>
      </c>
      <c r="S2099" s="34">
        <v>0</v>
      </c>
    </row>
    <row r="2100" spans="1:19" ht="14.25">
      <c r="A2100" s="23">
        <v>2021</v>
      </c>
      <c r="B2100" s="13" t="s">
        <v>514</v>
      </c>
      <c r="C2100" s="13" t="s">
        <v>184</v>
      </c>
      <c r="D2100" s="13" t="s">
        <v>6702</v>
      </c>
      <c r="E2100" s="13" t="s">
        <v>1476</v>
      </c>
      <c r="F2100" s="13">
        <v>105688</v>
      </c>
      <c r="G2100" s="13" t="s">
        <v>587</v>
      </c>
      <c r="H2100" s="13" t="s">
        <v>6</v>
      </c>
      <c r="I2100" s="13" t="s">
        <v>2190</v>
      </c>
      <c r="J2100" s="13" t="s">
        <v>2706</v>
      </c>
      <c r="K2100" s="13" t="s">
        <v>2706</v>
      </c>
      <c r="L2100" s="13" t="s">
        <v>2738</v>
      </c>
      <c r="M2100" s="13" t="s">
        <v>3164</v>
      </c>
      <c r="N2100" s="34">
        <v>118</v>
      </c>
      <c r="O2100" s="34">
        <v>16</v>
      </c>
      <c r="P2100" s="34">
        <v>14</v>
      </c>
      <c r="Q2100" s="34">
        <v>3</v>
      </c>
      <c r="R2100" s="34">
        <v>14</v>
      </c>
      <c r="S2100" s="34">
        <v>0</v>
      </c>
    </row>
    <row r="2101" spans="1:19" ht="14.25">
      <c r="A2101" s="23">
        <v>2021</v>
      </c>
      <c r="B2101" s="13" t="s">
        <v>514</v>
      </c>
      <c r="C2101" s="13" t="s">
        <v>23</v>
      </c>
      <c r="D2101" s="13" t="s">
        <v>207</v>
      </c>
      <c r="E2101" s="13" t="s">
        <v>2115</v>
      </c>
      <c r="F2101" s="13">
        <v>105642</v>
      </c>
      <c r="G2101" s="13" t="s">
        <v>587</v>
      </c>
      <c r="H2101" s="13" t="s">
        <v>6</v>
      </c>
      <c r="I2101" s="13" t="s">
        <v>2190</v>
      </c>
      <c r="J2101" s="13" t="s">
        <v>2706</v>
      </c>
      <c r="K2101" s="13" t="s">
        <v>2706</v>
      </c>
      <c r="L2101" s="13" t="s">
        <v>2738</v>
      </c>
      <c r="M2101" s="13" t="s">
        <v>5639</v>
      </c>
      <c r="N2101" s="34">
        <v>0</v>
      </c>
      <c r="O2101" s="34">
        <v>0</v>
      </c>
      <c r="P2101" s="34">
        <v>0</v>
      </c>
      <c r="Q2101" s="34">
        <v>0</v>
      </c>
      <c r="R2101" s="34">
        <v>0</v>
      </c>
      <c r="S2101" s="34">
        <v>112</v>
      </c>
    </row>
    <row r="2102" spans="1:19" ht="14.25">
      <c r="A2102" s="23">
        <v>2021</v>
      </c>
      <c r="B2102" s="13" t="s">
        <v>514</v>
      </c>
      <c r="C2102" s="13" t="s">
        <v>23</v>
      </c>
      <c r="D2102" s="13" t="s">
        <v>205</v>
      </c>
      <c r="E2102" s="13" t="s">
        <v>6806</v>
      </c>
      <c r="F2102" s="13">
        <v>102611</v>
      </c>
      <c r="G2102" s="13" t="s">
        <v>587</v>
      </c>
      <c r="H2102" s="13" t="s">
        <v>6</v>
      </c>
      <c r="I2102" s="13" t="s">
        <v>2190</v>
      </c>
      <c r="J2102" s="13" t="s">
        <v>2706</v>
      </c>
      <c r="K2102" s="13" t="s">
        <v>2706</v>
      </c>
      <c r="L2102" s="13" t="s">
        <v>2738</v>
      </c>
      <c r="M2102" s="13" t="s">
        <v>5632</v>
      </c>
      <c r="N2102" s="34">
        <v>0</v>
      </c>
      <c r="O2102" s="34">
        <v>0</v>
      </c>
      <c r="P2102" s="34">
        <v>0</v>
      </c>
      <c r="Q2102" s="34">
        <v>0</v>
      </c>
      <c r="R2102" s="34">
        <v>0</v>
      </c>
      <c r="S2102" s="34">
        <v>26</v>
      </c>
    </row>
    <row r="2103" spans="1:19" ht="14.25">
      <c r="A2103" s="23">
        <v>2021</v>
      </c>
      <c r="B2103" s="13" t="s">
        <v>514</v>
      </c>
      <c r="C2103" s="13" t="s">
        <v>23</v>
      </c>
      <c r="D2103" s="13" t="s">
        <v>205</v>
      </c>
      <c r="E2103" s="13" t="s">
        <v>175</v>
      </c>
      <c r="F2103" s="13">
        <v>8663</v>
      </c>
      <c r="G2103" s="13" t="s">
        <v>587</v>
      </c>
      <c r="H2103" s="13" t="s">
        <v>6</v>
      </c>
      <c r="I2103" s="13" t="s">
        <v>2190</v>
      </c>
      <c r="J2103" s="13" t="s">
        <v>2706</v>
      </c>
      <c r="K2103" s="13" t="s">
        <v>2706</v>
      </c>
      <c r="L2103" s="13" t="s">
        <v>2738</v>
      </c>
      <c r="M2103" s="13" t="s">
        <v>6824</v>
      </c>
      <c r="N2103" s="34">
        <v>0</v>
      </c>
      <c r="O2103" s="34">
        <v>0</v>
      </c>
      <c r="P2103" s="34">
        <v>0</v>
      </c>
      <c r="Q2103" s="34">
        <v>0</v>
      </c>
      <c r="R2103" s="34">
        <v>0</v>
      </c>
      <c r="S2103" s="34">
        <v>24</v>
      </c>
    </row>
    <row r="2104" spans="1:19" ht="14.25">
      <c r="A2104" s="23">
        <v>2021</v>
      </c>
      <c r="B2104" s="13" t="s">
        <v>514</v>
      </c>
      <c r="C2104" s="13" t="s">
        <v>23</v>
      </c>
      <c r="D2104" s="13" t="s">
        <v>205</v>
      </c>
      <c r="E2104" s="13" t="s">
        <v>176</v>
      </c>
      <c r="F2104" s="13">
        <v>1046</v>
      </c>
      <c r="G2104" s="13" t="s">
        <v>587</v>
      </c>
      <c r="H2104" s="13" t="s">
        <v>6</v>
      </c>
      <c r="I2104" s="13" t="s">
        <v>2190</v>
      </c>
      <c r="J2104" s="13" t="s">
        <v>2706</v>
      </c>
      <c r="K2104" s="13" t="s">
        <v>2706</v>
      </c>
      <c r="L2104" s="13" t="s">
        <v>2738</v>
      </c>
      <c r="M2104" s="13" t="s">
        <v>6825</v>
      </c>
      <c r="N2104" s="34">
        <v>0</v>
      </c>
      <c r="O2104" s="34">
        <v>0</v>
      </c>
      <c r="P2104" s="34">
        <v>0</v>
      </c>
      <c r="Q2104" s="34">
        <v>0</v>
      </c>
      <c r="R2104" s="34">
        <v>0</v>
      </c>
      <c r="S2104" s="34">
        <v>26</v>
      </c>
    </row>
    <row r="2105" spans="1:19" ht="14.25">
      <c r="A2105" s="23">
        <v>2021</v>
      </c>
      <c r="B2105" s="13" t="s">
        <v>514</v>
      </c>
      <c r="C2105" s="13" t="s">
        <v>23</v>
      </c>
      <c r="D2105" s="13" t="s">
        <v>205</v>
      </c>
      <c r="E2105" s="13" t="s">
        <v>177</v>
      </c>
      <c r="F2105" s="13">
        <v>52218</v>
      </c>
      <c r="G2105" s="13" t="s">
        <v>587</v>
      </c>
      <c r="H2105" s="13" t="s">
        <v>6</v>
      </c>
      <c r="I2105" s="13" t="s">
        <v>2190</v>
      </c>
      <c r="J2105" s="13" t="s">
        <v>2706</v>
      </c>
      <c r="K2105" s="13" t="s">
        <v>2706</v>
      </c>
      <c r="L2105" s="13" t="s">
        <v>2738</v>
      </c>
      <c r="M2105" s="13" t="s">
        <v>3938</v>
      </c>
      <c r="N2105" s="34">
        <v>0</v>
      </c>
      <c r="O2105" s="34">
        <v>0</v>
      </c>
      <c r="P2105" s="34">
        <v>0</v>
      </c>
      <c r="Q2105" s="34">
        <v>0</v>
      </c>
      <c r="R2105" s="34">
        <v>0</v>
      </c>
      <c r="S2105" s="34">
        <v>22</v>
      </c>
    </row>
    <row r="2106" spans="1:19" ht="14.25">
      <c r="A2106" s="23">
        <v>2021</v>
      </c>
      <c r="B2106" s="13" t="s">
        <v>514</v>
      </c>
      <c r="C2106" s="13" t="s">
        <v>23</v>
      </c>
      <c r="D2106" s="13" t="s">
        <v>205</v>
      </c>
      <c r="E2106" s="13" t="s">
        <v>179</v>
      </c>
      <c r="F2106" s="13">
        <v>54375</v>
      </c>
      <c r="G2106" s="13" t="s">
        <v>587</v>
      </c>
      <c r="H2106" s="13" t="s">
        <v>6</v>
      </c>
      <c r="I2106" s="13" t="s">
        <v>2190</v>
      </c>
      <c r="J2106" s="13" t="s">
        <v>2706</v>
      </c>
      <c r="K2106" s="13" t="s">
        <v>2706</v>
      </c>
      <c r="L2106" s="13" t="s">
        <v>2738</v>
      </c>
      <c r="M2106" s="13" t="s">
        <v>3939</v>
      </c>
      <c r="N2106" s="34">
        <v>0</v>
      </c>
      <c r="O2106" s="34">
        <v>0</v>
      </c>
      <c r="P2106" s="34">
        <v>0</v>
      </c>
      <c r="Q2106" s="34">
        <v>0</v>
      </c>
      <c r="R2106" s="34">
        <v>0</v>
      </c>
      <c r="S2106" s="34">
        <v>3</v>
      </c>
    </row>
    <row r="2107" spans="1:19" ht="14.25">
      <c r="A2107" s="23">
        <v>2021</v>
      </c>
      <c r="B2107" s="13" t="s">
        <v>514</v>
      </c>
      <c r="C2107" s="13" t="s">
        <v>23</v>
      </c>
      <c r="D2107" s="13" t="s">
        <v>206</v>
      </c>
      <c r="E2107" s="13" t="s">
        <v>1878</v>
      </c>
      <c r="F2107" s="13">
        <v>53012</v>
      </c>
      <c r="G2107" s="13" t="s">
        <v>587</v>
      </c>
      <c r="H2107" s="13" t="s">
        <v>6</v>
      </c>
      <c r="I2107" s="13" t="s">
        <v>2394</v>
      </c>
      <c r="J2107" s="13" t="s">
        <v>6835</v>
      </c>
      <c r="K2107" s="13">
        <v>6</v>
      </c>
      <c r="L2107" s="13" t="s">
        <v>2738</v>
      </c>
      <c r="M2107" s="13" t="s">
        <v>6835</v>
      </c>
      <c r="N2107" s="34">
        <v>0</v>
      </c>
      <c r="O2107" s="34">
        <v>0</v>
      </c>
      <c r="P2107" s="34">
        <v>0</v>
      </c>
      <c r="Q2107" s="34">
        <v>0</v>
      </c>
      <c r="R2107" s="34">
        <v>0</v>
      </c>
      <c r="S2107" s="34">
        <v>5</v>
      </c>
    </row>
    <row r="2108" spans="1:19" ht="14.25">
      <c r="A2108" s="23">
        <v>2021</v>
      </c>
      <c r="B2108" s="13" t="s">
        <v>514</v>
      </c>
      <c r="C2108" s="13" t="s">
        <v>23</v>
      </c>
      <c r="D2108" s="13" t="s">
        <v>206</v>
      </c>
      <c r="E2108" s="13" t="s">
        <v>1880</v>
      </c>
      <c r="F2108" s="13">
        <v>105077</v>
      </c>
      <c r="G2108" s="13" t="s">
        <v>587</v>
      </c>
      <c r="H2108" s="13" t="s">
        <v>6</v>
      </c>
      <c r="I2108" s="13" t="s">
        <v>2190</v>
      </c>
      <c r="J2108" s="13" t="s">
        <v>2706</v>
      </c>
      <c r="K2108" s="13" t="s">
        <v>2706</v>
      </c>
      <c r="L2108" s="13" t="s">
        <v>2738</v>
      </c>
      <c r="M2108" s="13" t="s">
        <v>3129</v>
      </c>
      <c r="N2108" s="34">
        <v>0</v>
      </c>
      <c r="O2108" s="34">
        <v>0</v>
      </c>
      <c r="P2108" s="34">
        <v>0</v>
      </c>
      <c r="Q2108" s="34">
        <v>0</v>
      </c>
      <c r="R2108" s="34">
        <v>0</v>
      </c>
      <c r="S2108" s="34">
        <v>52</v>
      </c>
    </row>
    <row r="2109" spans="1:19" ht="14.25">
      <c r="A2109" s="23">
        <v>2021</v>
      </c>
      <c r="B2109" s="13" t="s">
        <v>514</v>
      </c>
      <c r="C2109" s="13" t="s">
        <v>23</v>
      </c>
      <c r="D2109" s="13" t="s">
        <v>206</v>
      </c>
      <c r="E2109" s="13" t="s">
        <v>985</v>
      </c>
      <c r="F2109" s="13">
        <v>102758</v>
      </c>
      <c r="G2109" s="13" t="s">
        <v>587</v>
      </c>
      <c r="H2109" s="13" t="s">
        <v>6</v>
      </c>
      <c r="I2109" s="13" t="s">
        <v>2190</v>
      </c>
      <c r="J2109" s="13" t="s">
        <v>2706</v>
      </c>
      <c r="K2109" s="13" t="s">
        <v>2706</v>
      </c>
      <c r="L2109" s="13" t="s">
        <v>2738</v>
      </c>
      <c r="M2109" s="13" t="s">
        <v>6838</v>
      </c>
      <c r="N2109" s="34">
        <v>0</v>
      </c>
      <c r="O2109" s="34">
        <v>0</v>
      </c>
      <c r="P2109" s="34">
        <v>0</v>
      </c>
      <c r="Q2109" s="34">
        <v>0</v>
      </c>
      <c r="R2109" s="34">
        <v>0</v>
      </c>
      <c r="S2109" s="34">
        <v>45</v>
      </c>
    </row>
    <row r="2110" spans="1:19" ht="14.25">
      <c r="A2110" s="23">
        <v>2021</v>
      </c>
      <c r="B2110" s="13" t="s">
        <v>514</v>
      </c>
      <c r="C2110" s="13" t="s">
        <v>23</v>
      </c>
      <c r="D2110" s="13" t="s">
        <v>206</v>
      </c>
      <c r="E2110" s="13" t="s">
        <v>2191</v>
      </c>
      <c r="F2110" s="13">
        <v>106593</v>
      </c>
      <c r="G2110" s="13" t="s">
        <v>587</v>
      </c>
      <c r="H2110" s="13" t="s">
        <v>6</v>
      </c>
      <c r="I2110" s="13" t="s">
        <v>2190</v>
      </c>
      <c r="J2110" s="13" t="s">
        <v>2706</v>
      </c>
      <c r="K2110" s="13" t="s">
        <v>2706</v>
      </c>
      <c r="L2110" s="13" t="s">
        <v>2738</v>
      </c>
      <c r="M2110" s="13" t="s">
        <v>3131</v>
      </c>
      <c r="N2110" s="34">
        <v>0</v>
      </c>
      <c r="O2110" s="34">
        <v>0</v>
      </c>
      <c r="P2110" s="34">
        <v>0</v>
      </c>
      <c r="Q2110" s="34">
        <v>0</v>
      </c>
      <c r="R2110" s="34">
        <v>0</v>
      </c>
      <c r="S2110" s="34">
        <v>51</v>
      </c>
    </row>
    <row r="2111" spans="1:19" ht="14.25">
      <c r="A2111" s="23">
        <v>2021</v>
      </c>
      <c r="B2111" s="13" t="s">
        <v>514</v>
      </c>
      <c r="C2111" s="13" t="s">
        <v>23</v>
      </c>
      <c r="D2111" s="13" t="s">
        <v>206</v>
      </c>
      <c r="E2111" s="13" t="s">
        <v>986</v>
      </c>
      <c r="F2111" s="13">
        <v>104194</v>
      </c>
      <c r="G2111" s="13" t="s">
        <v>587</v>
      </c>
      <c r="H2111" s="13" t="s">
        <v>6</v>
      </c>
      <c r="I2111" s="13" t="s">
        <v>2190</v>
      </c>
      <c r="J2111" s="13" t="s">
        <v>2706</v>
      </c>
      <c r="K2111" s="13" t="s">
        <v>2706</v>
      </c>
      <c r="L2111" s="13" t="s">
        <v>2738</v>
      </c>
      <c r="M2111" s="13" t="s">
        <v>6840</v>
      </c>
      <c r="N2111" s="34">
        <v>0</v>
      </c>
      <c r="O2111" s="34">
        <v>0</v>
      </c>
      <c r="P2111" s="34">
        <v>0</v>
      </c>
      <c r="Q2111" s="34">
        <v>0</v>
      </c>
      <c r="R2111" s="34">
        <v>0</v>
      </c>
      <c r="S2111" s="34">
        <v>5</v>
      </c>
    </row>
    <row r="2112" spans="1:19" ht="14.25">
      <c r="A2112" s="23">
        <v>2021</v>
      </c>
      <c r="B2112" s="13" t="s">
        <v>514</v>
      </c>
      <c r="C2112" s="13" t="s">
        <v>23</v>
      </c>
      <c r="D2112" s="13" t="s">
        <v>206</v>
      </c>
      <c r="E2112" s="13" t="s">
        <v>68</v>
      </c>
      <c r="F2112" s="13">
        <v>107942</v>
      </c>
      <c r="G2112" s="13" t="s">
        <v>587</v>
      </c>
      <c r="H2112" s="13" t="s">
        <v>6</v>
      </c>
      <c r="I2112" s="13" t="s">
        <v>2190</v>
      </c>
      <c r="J2112" s="13" t="s">
        <v>2706</v>
      </c>
      <c r="K2112" s="13" t="s">
        <v>2706</v>
      </c>
      <c r="L2112" s="13" t="s">
        <v>2738</v>
      </c>
      <c r="M2112" s="13" t="s">
        <v>3940</v>
      </c>
      <c r="N2112" s="34">
        <v>0</v>
      </c>
      <c r="O2112" s="34">
        <v>0</v>
      </c>
      <c r="P2112" s="34">
        <v>0</v>
      </c>
      <c r="Q2112" s="34">
        <v>0</v>
      </c>
      <c r="R2112" s="34">
        <v>0</v>
      </c>
      <c r="S2112" s="34">
        <v>4</v>
      </c>
    </row>
    <row r="2113" spans="1:19" ht="14.25">
      <c r="A2113" s="23">
        <v>2021</v>
      </c>
      <c r="B2113" s="13" t="s">
        <v>514</v>
      </c>
      <c r="C2113" s="13" t="s">
        <v>23</v>
      </c>
      <c r="D2113" s="13" t="s">
        <v>6809</v>
      </c>
      <c r="E2113" s="13" t="s">
        <v>6810</v>
      </c>
      <c r="F2113" s="13">
        <v>105155</v>
      </c>
      <c r="G2113" s="13" t="s">
        <v>208</v>
      </c>
      <c r="H2113" s="13" t="s">
        <v>6</v>
      </c>
      <c r="I2113" s="13" t="s">
        <v>2190</v>
      </c>
      <c r="J2113" s="13" t="s">
        <v>2706</v>
      </c>
      <c r="K2113" s="13" t="s">
        <v>2706</v>
      </c>
      <c r="L2113" s="13" t="s">
        <v>2738</v>
      </c>
      <c r="M2113" s="13" t="s">
        <v>3126</v>
      </c>
      <c r="N2113" s="34">
        <v>0</v>
      </c>
      <c r="O2113" s="34">
        <v>0</v>
      </c>
      <c r="P2113" s="34">
        <v>0</v>
      </c>
      <c r="Q2113" s="34">
        <v>0</v>
      </c>
      <c r="R2113" s="34">
        <v>0</v>
      </c>
      <c r="S2113" s="34">
        <v>5</v>
      </c>
    </row>
    <row r="2114" spans="1:19" ht="14.25">
      <c r="A2114" s="23">
        <v>2021</v>
      </c>
      <c r="B2114" s="13" t="s">
        <v>514</v>
      </c>
      <c r="C2114" s="13" t="s">
        <v>23</v>
      </c>
      <c r="D2114" s="13" t="s">
        <v>6702</v>
      </c>
      <c r="E2114" s="13" t="s">
        <v>1453</v>
      </c>
      <c r="F2114" s="13">
        <v>1040</v>
      </c>
      <c r="G2114" s="13" t="s">
        <v>587</v>
      </c>
      <c r="H2114" s="13" t="s">
        <v>6</v>
      </c>
      <c r="I2114" s="13" t="s">
        <v>2394</v>
      </c>
      <c r="J2114" s="13" t="s">
        <v>2964</v>
      </c>
      <c r="K2114" s="13">
        <v>6</v>
      </c>
      <c r="L2114" s="13" t="s">
        <v>2738</v>
      </c>
      <c r="M2114" s="13" t="s">
        <v>6815</v>
      </c>
      <c r="N2114" s="34">
        <v>119</v>
      </c>
      <c r="O2114" s="34">
        <v>1040</v>
      </c>
      <c r="P2114" s="34">
        <v>12</v>
      </c>
      <c r="Q2114" s="34">
        <v>12</v>
      </c>
      <c r="R2114" s="34">
        <v>13</v>
      </c>
      <c r="S2114" s="34">
        <v>0</v>
      </c>
    </row>
    <row r="2115" spans="1:19" ht="14.25">
      <c r="A2115" s="23">
        <v>2021</v>
      </c>
      <c r="B2115" s="13" t="s">
        <v>514</v>
      </c>
      <c r="C2115" s="13" t="s">
        <v>23</v>
      </c>
      <c r="D2115" s="13" t="s">
        <v>6702</v>
      </c>
      <c r="E2115" s="13" t="s">
        <v>1460</v>
      </c>
      <c r="F2115" s="13">
        <v>1041</v>
      </c>
      <c r="G2115" s="13" t="s">
        <v>587</v>
      </c>
      <c r="H2115" s="13" t="s">
        <v>6</v>
      </c>
      <c r="I2115" s="13" t="s">
        <v>2394</v>
      </c>
      <c r="J2115" s="13" t="s">
        <v>6818</v>
      </c>
      <c r="K2115" s="13">
        <v>4</v>
      </c>
      <c r="L2115" s="13" t="s">
        <v>2738</v>
      </c>
      <c r="M2115" s="13" t="s">
        <v>6818</v>
      </c>
      <c r="N2115" s="34">
        <v>138</v>
      </c>
      <c r="O2115" s="34">
        <v>0</v>
      </c>
      <c r="P2115" s="34">
        <v>12</v>
      </c>
      <c r="Q2115" s="34">
        <v>12</v>
      </c>
      <c r="R2115" s="34">
        <v>12</v>
      </c>
      <c r="S2115" s="34">
        <v>0</v>
      </c>
    </row>
    <row r="2116" spans="1:19" ht="14.25">
      <c r="A2116" s="23">
        <v>2021</v>
      </c>
      <c r="B2116" s="13" t="s">
        <v>514</v>
      </c>
      <c r="C2116" s="13" t="s">
        <v>23</v>
      </c>
      <c r="D2116" s="13" t="s">
        <v>6702</v>
      </c>
      <c r="E2116" s="13" t="s">
        <v>1464</v>
      </c>
      <c r="F2116" s="13">
        <v>10233</v>
      </c>
      <c r="G2116" s="13" t="s">
        <v>587</v>
      </c>
      <c r="H2116" s="13" t="s">
        <v>6</v>
      </c>
      <c r="I2116" s="13" t="s">
        <v>2394</v>
      </c>
      <c r="J2116" s="13" t="s">
        <v>2986</v>
      </c>
      <c r="K2116" s="13">
        <v>6</v>
      </c>
      <c r="L2116" s="13" t="s">
        <v>2738</v>
      </c>
      <c r="M2116" s="13" t="s">
        <v>4916</v>
      </c>
      <c r="N2116" s="34">
        <v>14</v>
      </c>
      <c r="O2116" s="34">
        <v>12</v>
      </c>
      <c r="P2116" s="34">
        <v>14</v>
      </c>
      <c r="Q2116" s="34">
        <v>26</v>
      </c>
      <c r="R2116" s="34">
        <v>14</v>
      </c>
      <c r="S2116" s="34">
        <v>0</v>
      </c>
    </row>
    <row r="2117" spans="1:19" ht="14.25">
      <c r="A2117" s="23">
        <v>2021</v>
      </c>
      <c r="B2117" s="13" t="s">
        <v>514</v>
      </c>
      <c r="C2117" s="13" t="s">
        <v>23</v>
      </c>
      <c r="D2117" s="13" t="s">
        <v>6702</v>
      </c>
      <c r="E2117" s="13" t="s">
        <v>3873</v>
      </c>
      <c r="F2117" s="13">
        <v>107941</v>
      </c>
      <c r="G2117" s="13" t="s">
        <v>587</v>
      </c>
      <c r="H2117" s="13" t="s">
        <v>6</v>
      </c>
      <c r="I2117" s="13" t="s">
        <v>2190</v>
      </c>
      <c r="J2117" s="13" t="s">
        <v>2706</v>
      </c>
      <c r="K2117" s="13" t="s">
        <v>2706</v>
      </c>
      <c r="L2117" s="13" t="s">
        <v>2738</v>
      </c>
      <c r="M2117" s="13" t="s">
        <v>3934</v>
      </c>
      <c r="N2117" s="34">
        <v>122</v>
      </c>
      <c r="O2117" s="34">
        <v>0</v>
      </c>
      <c r="P2117" s="34">
        <v>1</v>
      </c>
      <c r="Q2117" s="34">
        <v>1</v>
      </c>
      <c r="R2117" s="34">
        <v>12</v>
      </c>
      <c r="S2117" s="34">
        <v>0</v>
      </c>
    </row>
    <row r="2118" spans="1:19" ht="14.25">
      <c r="A2118" s="23">
        <v>2021</v>
      </c>
      <c r="B2118" s="13" t="s">
        <v>514</v>
      </c>
      <c r="C2118" s="13" t="s">
        <v>23</v>
      </c>
      <c r="D2118" s="13" t="s">
        <v>6702</v>
      </c>
      <c r="E2118" s="13" t="s">
        <v>3899</v>
      </c>
      <c r="F2118" s="13">
        <v>108255</v>
      </c>
      <c r="G2118" s="13" t="s">
        <v>587</v>
      </c>
      <c r="H2118" s="13" t="s">
        <v>6</v>
      </c>
      <c r="I2118" s="13" t="s">
        <v>2190</v>
      </c>
      <c r="J2118" s="13" t="s">
        <v>2706</v>
      </c>
      <c r="K2118" s="13" t="s">
        <v>2706</v>
      </c>
      <c r="L2118" s="13" t="s">
        <v>2738</v>
      </c>
      <c r="M2118" s="13" t="s">
        <v>6843</v>
      </c>
      <c r="N2118" s="34">
        <v>114</v>
      </c>
      <c r="O2118" s="34">
        <v>0</v>
      </c>
      <c r="P2118" s="34">
        <v>12</v>
      </c>
      <c r="Q2118" s="34">
        <v>12</v>
      </c>
      <c r="R2118" s="34">
        <v>18</v>
      </c>
      <c r="S2118" s="34">
        <v>0</v>
      </c>
    </row>
    <row r="2119" spans="1:19" ht="14.25">
      <c r="A2119" s="23">
        <v>2021</v>
      </c>
      <c r="B2119" s="13" t="s">
        <v>514</v>
      </c>
      <c r="C2119" s="13" t="s">
        <v>23</v>
      </c>
      <c r="D2119" s="13" t="s">
        <v>6702</v>
      </c>
      <c r="E2119" s="13" t="s">
        <v>1490</v>
      </c>
      <c r="F2119" s="13">
        <v>101827</v>
      </c>
      <c r="G2119" s="13" t="s">
        <v>587</v>
      </c>
      <c r="H2119" s="13" t="s">
        <v>6</v>
      </c>
      <c r="I2119" s="13" t="s">
        <v>2931</v>
      </c>
      <c r="J2119" s="13" t="s">
        <v>2706</v>
      </c>
      <c r="K2119" s="13" t="s">
        <v>2706</v>
      </c>
      <c r="L2119" s="13" t="s">
        <v>2738</v>
      </c>
      <c r="M2119" s="13" t="s">
        <v>5657</v>
      </c>
      <c r="N2119" s="34">
        <v>114</v>
      </c>
      <c r="O2119" s="34">
        <v>0</v>
      </c>
      <c r="P2119" s="34">
        <v>12</v>
      </c>
      <c r="Q2119" s="34">
        <v>12</v>
      </c>
      <c r="R2119" s="34">
        <v>18</v>
      </c>
      <c r="S2119" s="34">
        <v>0</v>
      </c>
    </row>
    <row r="2120" spans="1:19" ht="14.25">
      <c r="A2120" s="23">
        <v>2021</v>
      </c>
      <c r="B2120" s="13" t="s">
        <v>514</v>
      </c>
      <c r="C2120" s="13" t="s">
        <v>23</v>
      </c>
      <c r="D2120" s="13" t="s">
        <v>6702</v>
      </c>
      <c r="E2120" s="13" t="s">
        <v>3900</v>
      </c>
      <c r="F2120" s="13">
        <v>108837</v>
      </c>
      <c r="G2120" s="13" t="s">
        <v>587</v>
      </c>
      <c r="H2120" s="13" t="s">
        <v>6</v>
      </c>
      <c r="I2120" s="13" t="s">
        <v>2190</v>
      </c>
      <c r="J2120" s="13" t="s">
        <v>2706</v>
      </c>
      <c r="K2120" s="13" t="s">
        <v>2706</v>
      </c>
      <c r="L2120" s="13" t="s">
        <v>2738</v>
      </c>
      <c r="M2120" s="13" t="s">
        <v>3935</v>
      </c>
      <c r="N2120" s="34">
        <v>114</v>
      </c>
      <c r="O2120" s="34">
        <v>0</v>
      </c>
      <c r="P2120" s="34">
        <v>12</v>
      </c>
      <c r="Q2120" s="34">
        <v>12</v>
      </c>
      <c r="R2120" s="34">
        <v>18</v>
      </c>
      <c r="S2120" s="34">
        <v>0</v>
      </c>
    </row>
    <row r="2121" spans="1:19" ht="14.25">
      <c r="A2121" s="23">
        <v>2021</v>
      </c>
      <c r="B2121" s="13" t="s">
        <v>514</v>
      </c>
      <c r="C2121" s="13" t="s">
        <v>6804</v>
      </c>
      <c r="D2121" s="13" t="s">
        <v>205</v>
      </c>
      <c r="E2121" s="13" t="s">
        <v>3927</v>
      </c>
      <c r="F2121" s="13">
        <v>108745</v>
      </c>
      <c r="G2121" s="13" t="s">
        <v>587</v>
      </c>
      <c r="H2121" s="13" t="s">
        <v>6</v>
      </c>
      <c r="I2121" s="13" t="s">
        <v>2190</v>
      </c>
      <c r="J2121" s="13" t="s">
        <v>2706</v>
      </c>
      <c r="K2121" s="13" t="s">
        <v>2706</v>
      </c>
      <c r="L2121" s="13" t="s">
        <v>2738</v>
      </c>
      <c r="M2121" s="13" t="s">
        <v>3948</v>
      </c>
      <c r="N2121" s="34">
        <v>0</v>
      </c>
      <c r="O2121" s="34">
        <v>0</v>
      </c>
      <c r="P2121" s="34">
        <v>0</v>
      </c>
      <c r="Q2121" s="34">
        <v>0</v>
      </c>
      <c r="R2121" s="34">
        <v>0</v>
      </c>
      <c r="S2121" s="34">
        <v>24</v>
      </c>
    </row>
    <row r="2122" spans="1:19" ht="14.25">
      <c r="A2122" s="23">
        <v>2021</v>
      </c>
      <c r="B2122" s="13" t="s">
        <v>514</v>
      </c>
      <c r="C2122" s="13" t="s">
        <v>6804</v>
      </c>
      <c r="D2122" s="13" t="s">
        <v>205</v>
      </c>
      <c r="E2122" s="13" t="s">
        <v>3928</v>
      </c>
      <c r="F2122" s="13">
        <v>108748</v>
      </c>
      <c r="G2122" s="13" t="s">
        <v>587</v>
      </c>
      <c r="H2122" s="13" t="s">
        <v>195</v>
      </c>
      <c r="I2122" s="13" t="s">
        <v>2190</v>
      </c>
      <c r="J2122" s="13" t="s">
        <v>2706</v>
      </c>
      <c r="K2122" s="13" t="s">
        <v>2706</v>
      </c>
      <c r="L2122" s="13" t="s">
        <v>2738</v>
      </c>
      <c r="M2122" s="13" t="s">
        <v>3949</v>
      </c>
      <c r="N2122" s="34">
        <v>0</v>
      </c>
      <c r="O2122" s="34">
        <v>0</v>
      </c>
      <c r="P2122" s="34">
        <v>0</v>
      </c>
      <c r="Q2122" s="34">
        <v>0</v>
      </c>
      <c r="R2122" s="34">
        <v>0</v>
      </c>
      <c r="S2122" s="34">
        <v>23</v>
      </c>
    </row>
    <row r="2123" spans="1:19" ht="14.25">
      <c r="A2123" s="23">
        <v>2021</v>
      </c>
      <c r="B2123" s="13" t="s">
        <v>514</v>
      </c>
      <c r="C2123" s="13" t="s">
        <v>6804</v>
      </c>
      <c r="D2123" s="13" t="s">
        <v>206</v>
      </c>
      <c r="E2123" s="13" t="s">
        <v>3929</v>
      </c>
      <c r="F2123" s="13">
        <v>108666</v>
      </c>
      <c r="G2123" s="13" t="s">
        <v>587</v>
      </c>
      <c r="H2123" s="13" t="s">
        <v>6</v>
      </c>
      <c r="I2123" s="13" t="s">
        <v>2190</v>
      </c>
      <c r="J2123" s="13" t="s">
        <v>2706</v>
      </c>
      <c r="K2123" s="13" t="s">
        <v>2706</v>
      </c>
      <c r="L2123" s="13" t="s">
        <v>2738</v>
      </c>
      <c r="M2123" s="13" t="s">
        <v>3952</v>
      </c>
      <c r="N2123" s="34">
        <v>0</v>
      </c>
      <c r="O2123" s="34">
        <v>0</v>
      </c>
      <c r="P2123" s="34">
        <v>0</v>
      </c>
      <c r="Q2123" s="34">
        <v>0</v>
      </c>
      <c r="R2123" s="34">
        <v>0</v>
      </c>
      <c r="S2123" s="34">
        <v>39</v>
      </c>
    </row>
    <row r="2124" spans="1:19" ht="14.25">
      <c r="A2124" s="23">
        <v>2021</v>
      </c>
      <c r="B2124" s="13" t="s">
        <v>514</v>
      </c>
      <c r="C2124" s="13" t="s">
        <v>6804</v>
      </c>
      <c r="D2124" s="13" t="s">
        <v>6702</v>
      </c>
      <c r="E2124" s="13" t="s">
        <v>559</v>
      </c>
      <c r="F2124" s="13">
        <v>90368</v>
      </c>
      <c r="G2124" s="13" t="s">
        <v>587</v>
      </c>
      <c r="H2124" s="13" t="s">
        <v>6</v>
      </c>
      <c r="I2124" s="13" t="s">
        <v>2931</v>
      </c>
      <c r="J2124" s="13" t="s">
        <v>2706</v>
      </c>
      <c r="K2124" s="13" t="s">
        <v>2706</v>
      </c>
      <c r="L2124" s="13" t="s">
        <v>2738</v>
      </c>
      <c r="M2124" s="13" t="s">
        <v>3132</v>
      </c>
      <c r="N2124" s="34">
        <v>113</v>
      </c>
      <c r="O2124" s="34">
        <v>27</v>
      </c>
      <c r="P2124" s="34">
        <v>9</v>
      </c>
      <c r="Q2124" s="34">
        <v>36</v>
      </c>
      <c r="R2124" s="34">
        <v>13</v>
      </c>
      <c r="S2124" s="34">
        <v>0</v>
      </c>
    </row>
    <row r="2125" spans="1:19" ht="14.25">
      <c r="A2125" s="23">
        <v>2021</v>
      </c>
      <c r="B2125" s="13" t="s">
        <v>514</v>
      </c>
      <c r="C2125" s="13" t="s">
        <v>6804</v>
      </c>
      <c r="D2125" s="13" t="s">
        <v>6702</v>
      </c>
      <c r="E2125" s="13" t="s">
        <v>1455</v>
      </c>
      <c r="F2125" s="13">
        <v>53475</v>
      </c>
      <c r="G2125" s="13" t="s">
        <v>587</v>
      </c>
      <c r="H2125" s="13" t="s">
        <v>6</v>
      </c>
      <c r="I2125" s="13" t="s">
        <v>2931</v>
      </c>
      <c r="J2125" s="13" t="s">
        <v>2706</v>
      </c>
      <c r="K2125" s="13" t="s">
        <v>2706</v>
      </c>
      <c r="L2125" s="13" t="s">
        <v>2738</v>
      </c>
      <c r="M2125" s="13" t="s">
        <v>6816</v>
      </c>
      <c r="N2125" s="34">
        <v>11</v>
      </c>
      <c r="O2125" s="34">
        <v>21</v>
      </c>
      <c r="P2125" s="34">
        <v>12</v>
      </c>
      <c r="Q2125" s="34">
        <v>33</v>
      </c>
      <c r="R2125" s="34">
        <v>1</v>
      </c>
      <c r="S2125" s="34">
        <v>0</v>
      </c>
    </row>
    <row r="2126" spans="1:19" ht="14.25">
      <c r="A2126" s="23">
        <v>2021</v>
      </c>
      <c r="B2126" s="13" t="s">
        <v>514</v>
      </c>
      <c r="C2126" s="13" t="s">
        <v>6804</v>
      </c>
      <c r="D2126" s="13" t="s">
        <v>6702</v>
      </c>
      <c r="E2126" s="13" t="s">
        <v>1488</v>
      </c>
      <c r="F2126" s="13">
        <v>53296</v>
      </c>
      <c r="G2126" s="13" t="s">
        <v>587</v>
      </c>
      <c r="H2126" s="13" t="s">
        <v>6</v>
      </c>
      <c r="I2126" s="13" t="s">
        <v>2394</v>
      </c>
      <c r="J2126" s="13" t="s">
        <v>3902</v>
      </c>
      <c r="K2126" s="13">
        <v>4</v>
      </c>
      <c r="L2126" s="13" t="s">
        <v>2738</v>
      </c>
      <c r="M2126" s="13" t="s">
        <v>6819</v>
      </c>
      <c r="N2126" s="34">
        <v>1</v>
      </c>
      <c r="O2126" s="34">
        <v>24</v>
      </c>
      <c r="P2126" s="34">
        <v>12</v>
      </c>
      <c r="Q2126" s="34">
        <v>36</v>
      </c>
      <c r="R2126" s="34">
        <v>8</v>
      </c>
      <c r="S2126" s="34">
        <v>0</v>
      </c>
    </row>
    <row r="2127" spans="1:19" ht="14.25">
      <c r="A2127" s="23">
        <v>2021</v>
      </c>
      <c r="B2127" s="13" t="s">
        <v>514</v>
      </c>
      <c r="C2127" s="13" t="s">
        <v>6804</v>
      </c>
      <c r="D2127" s="13" t="s">
        <v>6702</v>
      </c>
      <c r="E2127" s="13" t="s">
        <v>3926</v>
      </c>
      <c r="F2127" s="13">
        <v>108766</v>
      </c>
      <c r="G2127" s="13" t="s">
        <v>587</v>
      </c>
      <c r="H2127" s="13" t="s">
        <v>6</v>
      </c>
      <c r="I2127" s="13" t="s">
        <v>2190</v>
      </c>
      <c r="J2127" s="13" t="s">
        <v>2706</v>
      </c>
      <c r="K2127" s="13" t="s">
        <v>2706</v>
      </c>
      <c r="L2127" s="13" t="s">
        <v>2738</v>
      </c>
      <c r="M2127" s="13" t="s">
        <v>3945</v>
      </c>
      <c r="N2127" s="34">
        <v>118</v>
      </c>
      <c r="O2127" s="34">
        <v>0</v>
      </c>
      <c r="P2127" s="34">
        <v>14</v>
      </c>
      <c r="Q2127" s="34">
        <v>14</v>
      </c>
      <c r="R2127" s="34">
        <v>12</v>
      </c>
      <c r="S2127" s="34">
        <v>0</v>
      </c>
    </row>
    <row r="2128" spans="1:19" ht="14.25">
      <c r="A2128" s="23">
        <v>2021</v>
      </c>
      <c r="B2128" s="13" t="s">
        <v>514</v>
      </c>
      <c r="C2128" s="13" t="s">
        <v>185</v>
      </c>
      <c r="D2128" s="13" t="s">
        <v>207</v>
      </c>
      <c r="E2128" s="13" t="s">
        <v>166</v>
      </c>
      <c r="F2128" s="13">
        <v>105987</v>
      </c>
      <c r="G2128" s="13" t="s">
        <v>587</v>
      </c>
      <c r="H2128" s="13" t="s">
        <v>6</v>
      </c>
      <c r="I2128" s="13" t="s">
        <v>2190</v>
      </c>
      <c r="J2128" s="13" t="s">
        <v>2706</v>
      </c>
      <c r="K2128" s="13" t="s">
        <v>2706</v>
      </c>
      <c r="L2128" s="13" t="s">
        <v>2738</v>
      </c>
      <c r="M2128" s="13" t="s">
        <v>5641</v>
      </c>
      <c r="N2128" s="34">
        <v>0</v>
      </c>
      <c r="O2128" s="34">
        <v>0</v>
      </c>
      <c r="P2128" s="34">
        <v>0</v>
      </c>
      <c r="Q2128" s="34">
        <v>0</v>
      </c>
      <c r="R2128" s="34">
        <v>0</v>
      </c>
      <c r="S2128" s="34">
        <v>93</v>
      </c>
    </row>
    <row r="2129" spans="1:19" ht="14.25">
      <c r="A2129" s="23">
        <v>2021</v>
      </c>
      <c r="B2129" s="13" t="s">
        <v>514</v>
      </c>
      <c r="C2129" s="13" t="s">
        <v>185</v>
      </c>
      <c r="D2129" s="13" t="s">
        <v>205</v>
      </c>
      <c r="E2129" s="13" t="s">
        <v>6807</v>
      </c>
      <c r="F2129" s="13">
        <v>11965</v>
      </c>
      <c r="G2129" s="13" t="s">
        <v>587</v>
      </c>
      <c r="H2129" s="13" t="s">
        <v>6</v>
      </c>
      <c r="I2129" s="13" t="s">
        <v>2190</v>
      </c>
      <c r="J2129" s="13" t="s">
        <v>2706</v>
      </c>
      <c r="K2129" s="13" t="s">
        <v>2706</v>
      </c>
      <c r="L2129" s="13" t="s">
        <v>2738</v>
      </c>
      <c r="M2129" s="13" t="s">
        <v>3946</v>
      </c>
      <c r="N2129" s="34">
        <v>0</v>
      </c>
      <c r="O2129" s="34">
        <v>0</v>
      </c>
      <c r="P2129" s="34">
        <v>0</v>
      </c>
      <c r="Q2129" s="34">
        <v>0</v>
      </c>
      <c r="R2129" s="34">
        <v>0</v>
      </c>
      <c r="S2129" s="34">
        <v>2</v>
      </c>
    </row>
    <row r="2130" spans="1:19" ht="14.25">
      <c r="A2130" s="23">
        <v>2021</v>
      </c>
      <c r="B2130" s="13" t="s">
        <v>514</v>
      </c>
      <c r="C2130" s="13" t="s">
        <v>185</v>
      </c>
      <c r="D2130" s="13" t="s">
        <v>205</v>
      </c>
      <c r="E2130" s="13" t="s">
        <v>2116</v>
      </c>
      <c r="F2130" s="13">
        <v>106553</v>
      </c>
      <c r="G2130" s="13" t="s">
        <v>587</v>
      </c>
      <c r="H2130" s="13" t="s">
        <v>6</v>
      </c>
      <c r="I2130" s="13" t="s">
        <v>2190</v>
      </c>
      <c r="J2130" s="13" t="s">
        <v>2706</v>
      </c>
      <c r="K2130" s="13" t="s">
        <v>2706</v>
      </c>
      <c r="L2130" s="13" t="s">
        <v>2738</v>
      </c>
      <c r="M2130" s="13" t="s">
        <v>3144</v>
      </c>
      <c r="N2130" s="34">
        <v>0</v>
      </c>
      <c r="O2130" s="34">
        <v>0</v>
      </c>
      <c r="P2130" s="34">
        <v>0</v>
      </c>
      <c r="Q2130" s="34">
        <v>0</v>
      </c>
      <c r="R2130" s="34">
        <v>0</v>
      </c>
      <c r="S2130" s="34">
        <v>26</v>
      </c>
    </row>
    <row r="2131" spans="1:19" ht="14.25">
      <c r="A2131" s="23">
        <v>2021</v>
      </c>
      <c r="B2131" s="13" t="s">
        <v>514</v>
      </c>
      <c r="C2131" s="13" t="s">
        <v>185</v>
      </c>
      <c r="D2131" s="13" t="s">
        <v>205</v>
      </c>
      <c r="E2131" s="13" t="s">
        <v>43</v>
      </c>
      <c r="F2131" s="13">
        <v>101784</v>
      </c>
      <c r="G2131" s="13" t="s">
        <v>587</v>
      </c>
      <c r="H2131" s="13" t="s">
        <v>6</v>
      </c>
      <c r="I2131" s="13" t="s">
        <v>2190</v>
      </c>
      <c r="J2131" s="13" t="s">
        <v>2706</v>
      </c>
      <c r="K2131" s="13" t="s">
        <v>2706</v>
      </c>
      <c r="L2131" s="13" t="s">
        <v>2738</v>
      </c>
      <c r="M2131" s="13" t="s">
        <v>3947</v>
      </c>
      <c r="N2131" s="34">
        <v>0</v>
      </c>
      <c r="O2131" s="34">
        <v>0</v>
      </c>
      <c r="P2131" s="34">
        <v>0</v>
      </c>
      <c r="Q2131" s="34">
        <v>0</v>
      </c>
      <c r="R2131" s="34">
        <v>0</v>
      </c>
      <c r="S2131" s="34">
        <v>24</v>
      </c>
    </row>
    <row r="2132" spans="1:19" ht="14.25">
      <c r="A2132" s="23">
        <v>2021</v>
      </c>
      <c r="B2132" s="13" t="s">
        <v>514</v>
      </c>
      <c r="C2132" s="13" t="s">
        <v>185</v>
      </c>
      <c r="D2132" s="13" t="s">
        <v>205</v>
      </c>
      <c r="E2132" s="13" t="s">
        <v>187</v>
      </c>
      <c r="F2132" s="13">
        <v>54588</v>
      </c>
      <c r="G2132" s="13" t="s">
        <v>587</v>
      </c>
      <c r="H2132" s="13" t="s">
        <v>6</v>
      </c>
      <c r="I2132" s="13" t="s">
        <v>2190</v>
      </c>
      <c r="J2132" s="13" t="s">
        <v>2706</v>
      </c>
      <c r="K2132" s="13" t="s">
        <v>2706</v>
      </c>
      <c r="L2132" s="13" t="s">
        <v>2738</v>
      </c>
      <c r="M2132" s="13" t="s">
        <v>6828</v>
      </c>
      <c r="N2132" s="34">
        <v>0</v>
      </c>
      <c r="O2132" s="34">
        <v>0</v>
      </c>
      <c r="P2132" s="34">
        <v>0</v>
      </c>
      <c r="Q2132" s="34">
        <v>0</v>
      </c>
      <c r="R2132" s="34">
        <v>0</v>
      </c>
      <c r="S2132" s="34">
        <v>27</v>
      </c>
    </row>
    <row r="2133" spans="1:19" ht="14.25">
      <c r="A2133" s="23">
        <v>2021</v>
      </c>
      <c r="B2133" s="13" t="s">
        <v>514</v>
      </c>
      <c r="C2133" s="13" t="s">
        <v>185</v>
      </c>
      <c r="D2133" s="13" t="s">
        <v>205</v>
      </c>
      <c r="E2133" s="13" t="s">
        <v>2638</v>
      </c>
      <c r="F2133" s="13">
        <v>102637</v>
      </c>
      <c r="G2133" s="13" t="s">
        <v>587</v>
      </c>
      <c r="H2133" s="13" t="s">
        <v>6</v>
      </c>
      <c r="I2133" s="13" t="s">
        <v>2190</v>
      </c>
      <c r="J2133" s="13" t="s">
        <v>2706</v>
      </c>
      <c r="K2133" s="13" t="s">
        <v>2706</v>
      </c>
      <c r="L2133" s="13" t="s">
        <v>2738</v>
      </c>
      <c r="M2133" s="13" t="s">
        <v>6830</v>
      </c>
      <c r="N2133" s="34">
        <v>0</v>
      </c>
      <c r="O2133" s="34">
        <v>0</v>
      </c>
      <c r="P2133" s="34">
        <v>0</v>
      </c>
      <c r="Q2133" s="34">
        <v>0</v>
      </c>
      <c r="R2133" s="34">
        <v>0</v>
      </c>
      <c r="S2133" s="34">
        <v>25</v>
      </c>
    </row>
    <row r="2134" spans="1:19" ht="14.25">
      <c r="A2134" s="23">
        <v>2021</v>
      </c>
      <c r="B2134" s="13" t="s">
        <v>514</v>
      </c>
      <c r="C2134" s="13" t="s">
        <v>185</v>
      </c>
      <c r="D2134" s="13" t="s">
        <v>205</v>
      </c>
      <c r="E2134" s="13" t="s">
        <v>189</v>
      </c>
      <c r="F2134" s="13">
        <v>54931</v>
      </c>
      <c r="G2134" s="13" t="s">
        <v>587</v>
      </c>
      <c r="H2134" s="13" t="s">
        <v>6</v>
      </c>
      <c r="I2134" s="13" t="s">
        <v>2190</v>
      </c>
      <c r="J2134" s="13" t="s">
        <v>2706</v>
      </c>
      <c r="K2134" s="13" t="s">
        <v>2706</v>
      </c>
      <c r="L2134" s="13" t="s">
        <v>2738</v>
      </c>
      <c r="M2134" s="13" t="s">
        <v>6831</v>
      </c>
      <c r="N2134" s="34">
        <v>0</v>
      </c>
      <c r="O2134" s="34">
        <v>0</v>
      </c>
      <c r="P2134" s="34">
        <v>0</v>
      </c>
      <c r="Q2134" s="34">
        <v>0</v>
      </c>
      <c r="R2134" s="34">
        <v>0</v>
      </c>
      <c r="S2134" s="34">
        <v>25</v>
      </c>
    </row>
    <row r="2135" spans="1:19" ht="14.25">
      <c r="A2135" s="23">
        <v>2021</v>
      </c>
      <c r="B2135" s="13" t="s">
        <v>514</v>
      </c>
      <c r="C2135" s="13" t="s">
        <v>185</v>
      </c>
      <c r="D2135" s="13" t="s">
        <v>206</v>
      </c>
      <c r="E2135" s="13" t="s">
        <v>1452</v>
      </c>
      <c r="F2135" s="13">
        <v>104696</v>
      </c>
      <c r="G2135" s="13" t="s">
        <v>587</v>
      </c>
      <c r="H2135" s="13" t="s">
        <v>195</v>
      </c>
      <c r="I2135" s="13" t="s">
        <v>2190</v>
      </c>
      <c r="J2135" s="13" t="s">
        <v>2706</v>
      </c>
      <c r="K2135" s="13" t="s">
        <v>2706</v>
      </c>
      <c r="L2135" s="13" t="s">
        <v>2738</v>
      </c>
      <c r="M2135" s="13" t="s">
        <v>3145</v>
      </c>
      <c r="N2135" s="34">
        <v>0</v>
      </c>
      <c r="O2135" s="34">
        <v>0</v>
      </c>
      <c r="P2135" s="34">
        <v>0</v>
      </c>
      <c r="Q2135" s="34">
        <v>0</v>
      </c>
      <c r="R2135" s="34">
        <v>0</v>
      </c>
      <c r="S2135" s="34">
        <v>44</v>
      </c>
    </row>
    <row r="2136" spans="1:19" ht="14.25">
      <c r="A2136" s="23">
        <v>2021</v>
      </c>
      <c r="B2136" s="13" t="s">
        <v>514</v>
      </c>
      <c r="C2136" s="13" t="s">
        <v>185</v>
      </c>
      <c r="D2136" s="13" t="s">
        <v>206</v>
      </c>
      <c r="E2136" s="13" t="s">
        <v>3930</v>
      </c>
      <c r="F2136" s="13">
        <v>109138</v>
      </c>
      <c r="G2136" s="13" t="s">
        <v>587</v>
      </c>
      <c r="H2136" s="13" t="s">
        <v>6</v>
      </c>
      <c r="I2136" s="13" t="s">
        <v>2190</v>
      </c>
      <c r="J2136" s="13" t="s">
        <v>2706</v>
      </c>
      <c r="K2136" s="13" t="s">
        <v>2706</v>
      </c>
      <c r="L2136" s="13" t="s">
        <v>2738</v>
      </c>
      <c r="M2136" s="13" t="s">
        <v>3956</v>
      </c>
      <c r="N2136" s="34">
        <v>0</v>
      </c>
      <c r="O2136" s="34">
        <v>0</v>
      </c>
      <c r="P2136" s="34">
        <v>0</v>
      </c>
      <c r="Q2136" s="34">
        <v>0</v>
      </c>
      <c r="R2136" s="34">
        <v>0</v>
      </c>
      <c r="S2136" s="34">
        <v>42</v>
      </c>
    </row>
    <row r="2137" spans="1:19" ht="14.25">
      <c r="A2137" s="23">
        <v>2021</v>
      </c>
      <c r="B2137" s="13" t="s">
        <v>514</v>
      </c>
      <c r="C2137" s="13" t="s">
        <v>185</v>
      </c>
      <c r="D2137" s="13" t="s">
        <v>206</v>
      </c>
      <c r="E2137" s="13" t="s">
        <v>1450</v>
      </c>
      <c r="F2137" s="13">
        <v>102049</v>
      </c>
      <c r="G2137" s="13" t="s">
        <v>587</v>
      </c>
      <c r="H2137" s="13" t="s">
        <v>6</v>
      </c>
      <c r="I2137" s="13" t="s">
        <v>2931</v>
      </c>
      <c r="J2137" s="13" t="s">
        <v>2706</v>
      </c>
      <c r="K2137" s="13" t="s">
        <v>2706</v>
      </c>
      <c r="L2137" s="13" t="s">
        <v>2738</v>
      </c>
      <c r="M2137" s="13" t="s">
        <v>4917</v>
      </c>
      <c r="N2137" s="34">
        <v>0</v>
      </c>
      <c r="O2137" s="34">
        <v>0</v>
      </c>
      <c r="P2137" s="34">
        <v>0</v>
      </c>
      <c r="Q2137" s="34">
        <v>0</v>
      </c>
      <c r="R2137" s="34">
        <v>0</v>
      </c>
      <c r="S2137" s="34">
        <v>48</v>
      </c>
    </row>
    <row r="2138" spans="1:19" ht="14.25">
      <c r="A2138" s="23">
        <v>2021</v>
      </c>
      <c r="B2138" s="13" t="s">
        <v>514</v>
      </c>
      <c r="C2138" s="13" t="s">
        <v>185</v>
      </c>
      <c r="D2138" s="13" t="s">
        <v>206</v>
      </c>
      <c r="E2138" s="13" t="s">
        <v>191</v>
      </c>
      <c r="F2138" s="13">
        <v>101521</v>
      </c>
      <c r="G2138" s="13" t="s">
        <v>587</v>
      </c>
      <c r="H2138" s="13" t="s">
        <v>6</v>
      </c>
      <c r="I2138" s="13" t="s">
        <v>2931</v>
      </c>
      <c r="J2138" s="13" t="s">
        <v>2706</v>
      </c>
      <c r="K2138" s="13" t="s">
        <v>2706</v>
      </c>
      <c r="L2138" s="13" t="s">
        <v>2738</v>
      </c>
      <c r="M2138" s="13" t="s">
        <v>3950</v>
      </c>
      <c r="N2138" s="34">
        <v>0</v>
      </c>
      <c r="O2138" s="34">
        <v>0</v>
      </c>
      <c r="P2138" s="34">
        <v>0</v>
      </c>
      <c r="Q2138" s="34">
        <v>0</v>
      </c>
      <c r="R2138" s="34">
        <v>0</v>
      </c>
      <c r="S2138" s="34">
        <v>46</v>
      </c>
    </row>
    <row r="2139" spans="1:19" ht="14.25">
      <c r="A2139" s="23">
        <v>2021</v>
      </c>
      <c r="B2139" s="13" t="s">
        <v>514</v>
      </c>
      <c r="C2139" s="13" t="s">
        <v>185</v>
      </c>
      <c r="D2139" s="13" t="s">
        <v>206</v>
      </c>
      <c r="E2139" s="13" t="s">
        <v>88</v>
      </c>
      <c r="F2139" s="13">
        <v>105148</v>
      </c>
      <c r="G2139" s="13" t="s">
        <v>2391</v>
      </c>
      <c r="H2139" s="13" t="s">
        <v>6</v>
      </c>
      <c r="I2139" s="13" t="s">
        <v>2190</v>
      </c>
      <c r="J2139" s="13" t="s">
        <v>2706</v>
      </c>
      <c r="K2139" s="13" t="s">
        <v>2706</v>
      </c>
      <c r="L2139" s="13" t="s">
        <v>2738</v>
      </c>
      <c r="M2139" s="13" t="s">
        <v>3147</v>
      </c>
      <c r="N2139" s="34">
        <v>0</v>
      </c>
      <c r="O2139" s="34">
        <v>0</v>
      </c>
      <c r="P2139" s="34">
        <v>0</v>
      </c>
      <c r="Q2139" s="34">
        <v>0</v>
      </c>
      <c r="R2139" s="34">
        <v>0</v>
      </c>
      <c r="S2139" s="34">
        <v>47</v>
      </c>
    </row>
    <row r="2140" spans="1:19" ht="14.25">
      <c r="A2140" s="23">
        <v>2021</v>
      </c>
      <c r="B2140" s="13" t="s">
        <v>514</v>
      </c>
      <c r="C2140" s="13" t="s">
        <v>185</v>
      </c>
      <c r="D2140" s="13" t="s">
        <v>206</v>
      </c>
      <c r="E2140" s="13" t="s">
        <v>190</v>
      </c>
      <c r="F2140" s="13">
        <v>90827</v>
      </c>
      <c r="G2140" s="13" t="s">
        <v>587</v>
      </c>
      <c r="H2140" s="13" t="s">
        <v>6</v>
      </c>
      <c r="I2140" s="13" t="s">
        <v>2931</v>
      </c>
      <c r="J2140" s="13" t="s">
        <v>2706</v>
      </c>
      <c r="K2140" s="13" t="s">
        <v>2706</v>
      </c>
      <c r="L2140" s="13" t="s">
        <v>2738</v>
      </c>
      <c r="M2140" s="13" t="s">
        <v>5642</v>
      </c>
      <c r="N2140" s="34">
        <v>0</v>
      </c>
      <c r="O2140" s="34">
        <v>0</v>
      </c>
      <c r="P2140" s="34">
        <v>0</v>
      </c>
      <c r="Q2140" s="34">
        <v>0</v>
      </c>
      <c r="R2140" s="34">
        <v>0</v>
      </c>
      <c r="S2140" s="34">
        <v>5</v>
      </c>
    </row>
    <row r="2141" spans="1:19" ht="14.25">
      <c r="A2141" s="23">
        <v>2021</v>
      </c>
      <c r="B2141" s="13" t="s">
        <v>514</v>
      </c>
      <c r="C2141" s="13" t="s">
        <v>185</v>
      </c>
      <c r="D2141" s="13" t="s">
        <v>206</v>
      </c>
      <c r="E2141" s="13" t="s">
        <v>6814</v>
      </c>
      <c r="F2141" s="13">
        <v>109221</v>
      </c>
      <c r="G2141" s="13" t="s">
        <v>587</v>
      </c>
      <c r="H2141" s="13" t="s">
        <v>6</v>
      </c>
      <c r="I2141" s="13" t="s">
        <v>2190</v>
      </c>
      <c r="J2141" s="13" t="s">
        <v>2706</v>
      </c>
      <c r="K2141" s="13" t="s">
        <v>2706</v>
      </c>
      <c r="L2141" s="13" t="s">
        <v>2738</v>
      </c>
      <c r="M2141" s="13" t="s">
        <v>6841</v>
      </c>
      <c r="N2141" s="34">
        <v>0</v>
      </c>
      <c r="O2141" s="34">
        <v>0</v>
      </c>
      <c r="P2141" s="34">
        <v>0</v>
      </c>
      <c r="Q2141" s="34">
        <v>0</v>
      </c>
      <c r="R2141" s="34">
        <v>0</v>
      </c>
      <c r="S2141" s="34">
        <v>49</v>
      </c>
    </row>
    <row r="2142" spans="1:19" ht="14.25">
      <c r="A2142" s="23">
        <v>2021</v>
      </c>
      <c r="B2142" s="13" t="s">
        <v>514</v>
      </c>
      <c r="C2142" s="13" t="s">
        <v>185</v>
      </c>
      <c r="D2142" s="13" t="s">
        <v>206</v>
      </c>
      <c r="E2142" s="13" t="s">
        <v>4921</v>
      </c>
      <c r="F2142" s="13">
        <v>103307</v>
      </c>
      <c r="G2142" s="13" t="s">
        <v>587</v>
      </c>
      <c r="H2142" s="13" t="s">
        <v>6</v>
      </c>
      <c r="I2142" s="13" t="s">
        <v>2190</v>
      </c>
      <c r="J2142" s="13" t="s">
        <v>2706</v>
      </c>
      <c r="K2142" s="13" t="s">
        <v>2706</v>
      </c>
      <c r="L2142" s="13" t="s">
        <v>2738</v>
      </c>
      <c r="M2142" s="13" t="s">
        <v>6842</v>
      </c>
      <c r="N2142" s="34">
        <v>0</v>
      </c>
      <c r="O2142" s="34">
        <v>0</v>
      </c>
      <c r="P2142" s="34">
        <v>0</v>
      </c>
      <c r="Q2142" s="34">
        <v>0</v>
      </c>
      <c r="R2142" s="34">
        <v>0</v>
      </c>
      <c r="S2142" s="34">
        <v>45</v>
      </c>
    </row>
    <row r="2143" spans="1:19" ht="14.25">
      <c r="A2143" s="23">
        <v>2021</v>
      </c>
      <c r="B2143" s="13" t="s">
        <v>514</v>
      </c>
      <c r="C2143" s="13" t="s">
        <v>185</v>
      </c>
      <c r="D2143" s="13" t="s">
        <v>206</v>
      </c>
      <c r="E2143" s="13" t="s">
        <v>69</v>
      </c>
      <c r="F2143" s="13">
        <v>107944</v>
      </c>
      <c r="G2143" s="13" t="s">
        <v>587</v>
      </c>
      <c r="H2143" s="13" t="s">
        <v>6</v>
      </c>
      <c r="I2143" s="13" t="s">
        <v>2190</v>
      </c>
      <c r="J2143" s="13" t="s">
        <v>2706</v>
      </c>
      <c r="K2143" s="13" t="s">
        <v>2706</v>
      </c>
      <c r="L2143" s="13" t="s">
        <v>2738</v>
      </c>
      <c r="M2143" s="13" t="s">
        <v>3954</v>
      </c>
      <c r="N2143" s="34">
        <v>0</v>
      </c>
      <c r="O2143" s="34">
        <v>0</v>
      </c>
      <c r="P2143" s="34">
        <v>0</v>
      </c>
      <c r="Q2143" s="34">
        <v>0</v>
      </c>
      <c r="R2143" s="34">
        <v>0</v>
      </c>
      <c r="S2143" s="34">
        <v>48</v>
      </c>
    </row>
    <row r="2144" spans="1:19" ht="14.25">
      <c r="A2144" s="23">
        <v>2021</v>
      </c>
      <c r="B2144" s="13" t="s">
        <v>514</v>
      </c>
      <c r="C2144" s="13" t="s">
        <v>185</v>
      </c>
      <c r="D2144" s="13" t="s">
        <v>6809</v>
      </c>
      <c r="E2144" s="13" t="s">
        <v>6812</v>
      </c>
      <c r="F2144" s="13">
        <v>106931</v>
      </c>
      <c r="G2144" s="13" t="s">
        <v>210</v>
      </c>
      <c r="H2144" s="13" t="s">
        <v>6</v>
      </c>
      <c r="I2144" s="13" t="s">
        <v>2190</v>
      </c>
      <c r="J2144" s="13" t="s">
        <v>2706</v>
      </c>
      <c r="K2144" s="13" t="s">
        <v>2706</v>
      </c>
      <c r="L2144" s="13" t="s">
        <v>2738</v>
      </c>
      <c r="M2144" s="13" t="s">
        <v>6837</v>
      </c>
      <c r="N2144" s="34">
        <v>0</v>
      </c>
      <c r="O2144" s="34">
        <v>0</v>
      </c>
      <c r="P2144" s="34">
        <v>0</v>
      </c>
      <c r="Q2144" s="34">
        <v>0</v>
      </c>
      <c r="R2144" s="34">
        <v>0</v>
      </c>
      <c r="S2144" s="34">
        <v>48</v>
      </c>
    </row>
    <row r="2145" spans="1:19" ht="14.25">
      <c r="A2145" s="23">
        <v>2021</v>
      </c>
      <c r="B2145" s="13" t="s">
        <v>514</v>
      </c>
      <c r="C2145" s="13" t="s">
        <v>185</v>
      </c>
      <c r="D2145" s="13" t="s">
        <v>6702</v>
      </c>
      <c r="E2145" s="13" t="s">
        <v>1458</v>
      </c>
      <c r="F2145" s="13">
        <v>11648</v>
      </c>
      <c r="G2145" s="13" t="s">
        <v>587</v>
      </c>
      <c r="H2145" s="13" t="s">
        <v>6</v>
      </c>
      <c r="I2145" s="13" t="s">
        <v>2394</v>
      </c>
      <c r="J2145" s="13" t="s">
        <v>3901</v>
      </c>
      <c r="K2145" s="13">
        <v>6</v>
      </c>
      <c r="L2145" s="13" t="s">
        <v>2738</v>
      </c>
      <c r="M2145" s="13" t="s">
        <v>6817</v>
      </c>
      <c r="N2145" s="34">
        <v>112</v>
      </c>
      <c r="O2145" s="34">
        <v>19</v>
      </c>
      <c r="P2145" s="34">
        <v>19</v>
      </c>
      <c r="Q2145" s="34">
        <v>38</v>
      </c>
      <c r="R2145" s="34">
        <v>12</v>
      </c>
      <c r="S2145" s="34">
        <v>0</v>
      </c>
    </row>
    <row r="2146" spans="1:19" ht="14.25">
      <c r="A2146" s="23">
        <v>2021</v>
      </c>
      <c r="B2146" s="13" t="s">
        <v>514</v>
      </c>
      <c r="C2146" s="13" t="s">
        <v>185</v>
      </c>
      <c r="D2146" s="13" t="s">
        <v>6702</v>
      </c>
      <c r="E2146" s="13" t="s">
        <v>1485</v>
      </c>
      <c r="F2146" s="13">
        <v>15808</v>
      </c>
      <c r="G2146" s="13" t="s">
        <v>587</v>
      </c>
      <c r="H2146" s="13" t="s">
        <v>6</v>
      </c>
      <c r="I2146" s="13" t="s">
        <v>2394</v>
      </c>
      <c r="J2146" s="13" t="s">
        <v>4919</v>
      </c>
      <c r="K2146" s="13">
        <v>6</v>
      </c>
      <c r="L2146" s="13" t="s">
        <v>2738</v>
      </c>
      <c r="M2146" s="13" t="s">
        <v>4919</v>
      </c>
      <c r="N2146" s="34">
        <v>122</v>
      </c>
      <c r="O2146" s="34">
        <v>0</v>
      </c>
      <c r="P2146" s="34">
        <v>15</v>
      </c>
      <c r="Q2146" s="34">
        <v>15</v>
      </c>
      <c r="R2146" s="34">
        <v>15</v>
      </c>
      <c r="S2146" s="34">
        <v>0</v>
      </c>
    </row>
    <row r="2147" spans="1:19" ht="14.25">
      <c r="A2147" s="23">
        <v>2021</v>
      </c>
      <c r="B2147" s="13" t="s">
        <v>514</v>
      </c>
      <c r="C2147" s="13" t="s">
        <v>185</v>
      </c>
      <c r="D2147" s="13" t="s">
        <v>6702</v>
      </c>
      <c r="E2147" s="13" t="s">
        <v>1461</v>
      </c>
      <c r="F2147" s="13">
        <v>10213</v>
      </c>
      <c r="G2147" s="13" t="s">
        <v>587</v>
      </c>
      <c r="H2147" s="13" t="s">
        <v>6</v>
      </c>
      <c r="I2147" s="13" t="s">
        <v>2394</v>
      </c>
      <c r="J2147" s="13" t="s">
        <v>2967</v>
      </c>
      <c r="K2147" s="13">
        <v>6</v>
      </c>
      <c r="L2147" s="13" t="s">
        <v>2738</v>
      </c>
      <c r="M2147" s="13" t="s">
        <v>3942</v>
      </c>
      <c r="N2147" s="34">
        <v>138</v>
      </c>
      <c r="O2147" s="34">
        <v>18</v>
      </c>
      <c r="P2147" s="34">
        <v>18</v>
      </c>
      <c r="Q2147" s="34">
        <v>36</v>
      </c>
      <c r="R2147" s="34">
        <v>18</v>
      </c>
      <c r="S2147" s="34">
        <v>0</v>
      </c>
    </row>
    <row r="2148" spans="1:19" ht="14.25">
      <c r="A2148" s="23">
        <v>2021</v>
      </c>
      <c r="B2148" s="13" t="s">
        <v>514</v>
      </c>
      <c r="C2148" s="13" t="s">
        <v>185</v>
      </c>
      <c r="D2148" s="13" t="s">
        <v>6702</v>
      </c>
      <c r="E2148" s="13" t="s">
        <v>1468</v>
      </c>
      <c r="F2148" s="13">
        <v>54163</v>
      </c>
      <c r="G2148" s="13" t="s">
        <v>587</v>
      </c>
      <c r="H2148" s="13" t="s">
        <v>6</v>
      </c>
      <c r="I2148" s="13" t="s">
        <v>2394</v>
      </c>
      <c r="J2148" s="13" t="s">
        <v>6832</v>
      </c>
      <c r="K2148" s="13">
        <v>4</v>
      </c>
      <c r="L2148" s="13" t="s">
        <v>2738</v>
      </c>
      <c r="M2148" s="13" t="s">
        <v>6832</v>
      </c>
      <c r="N2148" s="34">
        <v>118</v>
      </c>
      <c r="O2148" s="34">
        <v>0</v>
      </c>
      <c r="P2148" s="34">
        <v>15</v>
      </c>
      <c r="Q2148" s="34">
        <v>15</v>
      </c>
      <c r="R2148" s="34">
        <v>15</v>
      </c>
      <c r="S2148" s="34">
        <v>0</v>
      </c>
    </row>
    <row r="2149" spans="1:19" ht="14.25">
      <c r="A2149" s="23">
        <v>2021</v>
      </c>
      <c r="B2149" s="13" t="s">
        <v>514</v>
      </c>
      <c r="C2149" s="13" t="s">
        <v>185</v>
      </c>
      <c r="D2149" s="13" t="s">
        <v>6702</v>
      </c>
      <c r="E2149" s="13" t="s">
        <v>584</v>
      </c>
      <c r="F2149" s="13">
        <v>1039</v>
      </c>
      <c r="G2149" s="13" t="s">
        <v>587</v>
      </c>
      <c r="H2149" s="13" t="s">
        <v>6</v>
      </c>
      <c r="I2149" s="13" t="s">
        <v>2394</v>
      </c>
      <c r="J2149" s="13" t="s">
        <v>2968</v>
      </c>
      <c r="K2149" s="13">
        <v>6</v>
      </c>
      <c r="L2149" s="13" t="s">
        <v>2738</v>
      </c>
      <c r="M2149" s="13" t="s">
        <v>3944</v>
      </c>
      <c r="N2149" s="34">
        <v>123</v>
      </c>
      <c r="O2149" s="34">
        <v>18</v>
      </c>
      <c r="P2149" s="34">
        <v>15</v>
      </c>
      <c r="Q2149" s="34">
        <v>33</v>
      </c>
      <c r="R2149" s="34">
        <v>15</v>
      </c>
      <c r="S2149" s="34">
        <v>0</v>
      </c>
    </row>
    <row r="2150" spans="1:19" ht="14.25">
      <c r="A2150" s="23">
        <v>2021</v>
      </c>
      <c r="B2150" s="13" t="s">
        <v>514</v>
      </c>
      <c r="C2150" s="13" t="s">
        <v>3925</v>
      </c>
      <c r="D2150" s="13" t="s">
        <v>207</v>
      </c>
      <c r="E2150" s="13" t="s">
        <v>3903</v>
      </c>
      <c r="F2150" s="13">
        <v>108689</v>
      </c>
      <c r="G2150" s="13" t="s">
        <v>587</v>
      </c>
      <c r="H2150" s="13" t="s">
        <v>6</v>
      </c>
      <c r="I2150" s="13" t="s">
        <v>2190</v>
      </c>
      <c r="J2150" s="13" t="s">
        <v>2706</v>
      </c>
      <c r="K2150" s="13" t="s">
        <v>2706</v>
      </c>
      <c r="L2150" s="13" t="s">
        <v>2738</v>
      </c>
      <c r="M2150" s="13" t="s">
        <v>6820</v>
      </c>
      <c r="N2150" s="34">
        <v>0</v>
      </c>
      <c r="O2150" s="34">
        <v>0</v>
      </c>
      <c r="P2150" s="34">
        <v>0</v>
      </c>
      <c r="Q2150" s="34">
        <v>0</v>
      </c>
      <c r="R2150" s="34">
        <v>0</v>
      </c>
      <c r="S2150" s="34">
        <v>112</v>
      </c>
    </row>
    <row r="2151" spans="1:19" ht="14.25">
      <c r="A2151" s="23">
        <v>2021</v>
      </c>
      <c r="B2151" s="13" t="s">
        <v>514</v>
      </c>
      <c r="C2151" s="13" t="s">
        <v>3925</v>
      </c>
      <c r="D2151" s="13" t="s">
        <v>205</v>
      </c>
      <c r="E2151" s="13" t="s">
        <v>108</v>
      </c>
      <c r="F2151" s="13">
        <v>16878</v>
      </c>
      <c r="G2151" s="13" t="s">
        <v>587</v>
      </c>
      <c r="H2151" s="13" t="s">
        <v>6</v>
      </c>
      <c r="I2151" s="13" t="s">
        <v>2190</v>
      </c>
      <c r="J2151" s="13" t="s">
        <v>2706</v>
      </c>
      <c r="K2151" s="13" t="s">
        <v>2706</v>
      </c>
      <c r="L2151" s="13" t="s">
        <v>2738</v>
      </c>
      <c r="M2151" s="13" t="s">
        <v>3964</v>
      </c>
      <c r="N2151" s="34">
        <v>0</v>
      </c>
      <c r="O2151" s="34">
        <v>0</v>
      </c>
      <c r="P2151" s="34">
        <v>0</v>
      </c>
      <c r="Q2151" s="34">
        <v>0</v>
      </c>
      <c r="R2151" s="34">
        <v>0</v>
      </c>
      <c r="S2151" s="34">
        <v>3</v>
      </c>
    </row>
    <row r="2152" spans="1:19" ht="14.25">
      <c r="A2152" s="23">
        <v>2021</v>
      </c>
      <c r="B2152" s="13" t="s">
        <v>514</v>
      </c>
      <c r="C2152" s="13" t="s">
        <v>3925</v>
      </c>
      <c r="D2152" s="13" t="s">
        <v>205</v>
      </c>
      <c r="E2152" s="13" t="s">
        <v>6808</v>
      </c>
      <c r="F2152" s="13">
        <v>105460</v>
      </c>
      <c r="G2152" s="13" t="s">
        <v>587</v>
      </c>
      <c r="H2152" s="13" t="s">
        <v>6</v>
      </c>
      <c r="I2152" s="13" t="s">
        <v>2190</v>
      </c>
      <c r="J2152" s="13" t="s">
        <v>2706</v>
      </c>
      <c r="K2152" s="13" t="s">
        <v>2706</v>
      </c>
      <c r="L2152" s="13" t="s">
        <v>2738</v>
      </c>
      <c r="M2152" s="13" t="s">
        <v>3157</v>
      </c>
      <c r="N2152" s="34">
        <v>0</v>
      </c>
      <c r="O2152" s="34">
        <v>0</v>
      </c>
      <c r="P2152" s="34">
        <v>0</v>
      </c>
      <c r="Q2152" s="34">
        <v>0</v>
      </c>
      <c r="R2152" s="34">
        <v>0</v>
      </c>
      <c r="S2152" s="34">
        <v>24</v>
      </c>
    </row>
    <row r="2153" spans="1:19" ht="14.25">
      <c r="A2153" s="23">
        <v>2021</v>
      </c>
      <c r="B2153" s="13" t="s">
        <v>514</v>
      </c>
      <c r="C2153" s="13" t="s">
        <v>3925</v>
      </c>
      <c r="D2153" s="13" t="s">
        <v>205</v>
      </c>
      <c r="E2153" s="13" t="s">
        <v>1881</v>
      </c>
      <c r="F2153" s="13">
        <v>105459</v>
      </c>
      <c r="G2153" s="13" t="s">
        <v>587</v>
      </c>
      <c r="H2153" s="13" t="s">
        <v>6</v>
      </c>
      <c r="I2153" s="13" t="s">
        <v>2190</v>
      </c>
      <c r="J2153" s="13" t="s">
        <v>2706</v>
      </c>
      <c r="K2153" s="13" t="s">
        <v>2706</v>
      </c>
      <c r="L2153" s="13" t="s">
        <v>2738</v>
      </c>
      <c r="M2153" s="13" t="s">
        <v>3159</v>
      </c>
      <c r="N2153" s="34">
        <v>0</v>
      </c>
      <c r="O2153" s="34">
        <v>0</v>
      </c>
      <c r="P2153" s="34">
        <v>0</v>
      </c>
      <c r="Q2153" s="34">
        <v>0</v>
      </c>
      <c r="R2153" s="34">
        <v>0</v>
      </c>
      <c r="S2153" s="34">
        <v>22</v>
      </c>
    </row>
    <row r="2154" spans="1:19" ht="14.25">
      <c r="A2154" s="23">
        <v>2021</v>
      </c>
      <c r="B2154" s="13" t="s">
        <v>514</v>
      </c>
      <c r="C2154" s="13" t="s">
        <v>3925</v>
      </c>
      <c r="D2154" s="13" t="s">
        <v>205</v>
      </c>
      <c r="E2154" s="13" t="s">
        <v>3172</v>
      </c>
      <c r="F2154" s="13">
        <v>107496</v>
      </c>
      <c r="G2154" s="13" t="s">
        <v>587</v>
      </c>
      <c r="H2154" s="13" t="s">
        <v>6</v>
      </c>
      <c r="I2154" s="13" t="s">
        <v>2190</v>
      </c>
      <c r="J2154" s="13" t="s">
        <v>2706</v>
      </c>
      <c r="K2154" s="13" t="s">
        <v>2706</v>
      </c>
      <c r="L2154" s="13" t="s">
        <v>2738</v>
      </c>
      <c r="M2154" s="13" t="s">
        <v>6826</v>
      </c>
      <c r="N2154" s="34">
        <v>0</v>
      </c>
      <c r="O2154" s="34">
        <v>0</v>
      </c>
      <c r="P2154" s="34">
        <v>0</v>
      </c>
      <c r="Q2154" s="34">
        <v>0</v>
      </c>
      <c r="R2154" s="34">
        <v>0</v>
      </c>
      <c r="S2154" s="34">
        <v>26</v>
      </c>
    </row>
    <row r="2155" spans="1:19" ht="14.25">
      <c r="A2155" s="23">
        <v>2021</v>
      </c>
      <c r="B2155" s="13" t="s">
        <v>514</v>
      </c>
      <c r="C2155" s="13" t="s">
        <v>3925</v>
      </c>
      <c r="D2155" s="13" t="s">
        <v>205</v>
      </c>
      <c r="E2155" s="13" t="s">
        <v>110</v>
      </c>
      <c r="F2155" s="13">
        <v>1047</v>
      </c>
      <c r="G2155" s="13" t="s">
        <v>587</v>
      </c>
      <c r="H2155" s="13" t="s">
        <v>6</v>
      </c>
      <c r="I2155" s="13" t="s">
        <v>2190</v>
      </c>
      <c r="J2155" s="13" t="s">
        <v>2706</v>
      </c>
      <c r="K2155" s="13" t="s">
        <v>2706</v>
      </c>
      <c r="L2155" s="13" t="s">
        <v>2738</v>
      </c>
      <c r="M2155" s="13" t="s">
        <v>3967</v>
      </c>
      <c r="N2155" s="34">
        <v>0</v>
      </c>
      <c r="O2155" s="34">
        <v>0</v>
      </c>
      <c r="P2155" s="34">
        <v>0</v>
      </c>
      <c r="Q2155" s="34">
        <v>0</v>
      </c>
      <c r="R2155" s="34">
        <v>0</v>
      </c>
      <c r="S2155" s="34">
        <v>26</v>
      </c>
    </row>
    <row r="2156" spans="1:19" ht="14.25">
      <c r="A2156" s="23">
        <v>2021</v>
      </c>
      <c r="B2156" s="13" t="s">
        <v>514</v>
      </c>
      <c r="C2156" s="13" t="s">
        <v>3925</v>
      </c>
      <c r="D2156" s="13" t="s">
        <v>206</v>
      </c>
      <c r="E2156" s="13" t="s">
        <v>6811</v>
      </c>
      <c r="F2156" s="13">
        <v>110671</v>
      </c>
      <c r="G2156" s="13" t="s">
        <v>587</v>
      </c>
      <c r="H2156" s="13" t="s">
        <v>195</v>
      </c>
      <c r="I2156" s="13" t="s">
        <v>2190</v>
      </c>
      <c r="J2156" s="13" t="s">
        <v>2706</v>
      </c>
      <c r="K2156" s="13" t="s">
        <v>2706</v>
      </c>
      <c r="L2156" s="13" t="s">
        <v>2738</v>
      </c>
      <c r="M2156" s="13" t="s">
        <v>6836</v>
      </c>
      <c r="N2156" s="34">
        <v>0</v>
      </c>
      <c r="O2156" s="34">
        <v>0</v>
      </c>
      <c r="P2156" s="34">
        <v>0</v>
      </c>
      <c r="Q2156" s="34">
        <v>0</v>
      </c>
      <c r="R2156" s="34">
        <v>0</v>
      </c>
      <c r="S2156" s="34">
        <v>4</v>
      </c>
    </row>
    <row r="2157" spans="1:19" ht="14.25">
      <c r="A2157" s="23">
        <v>2021</v>
      </c>
      <c r="B2157" s="13" t="s">
        <v>514</v>
      </c>
      <c r="C2157" s="13" t="s">
        <v>3925</v>
      </c>
      <c r="D2157" s="13" t="s">
        <v>206</v>
      </c>
      <c r="E2157" s="13" t="s">
        <v>198</v>
      </c>
      <c r="F2157" s="13">
        <v>52282</v>
      </c>
      <c r="G2157" s="13" t="s">
        <v>587</v>
      </c>
      <c r="H2157" s="13" t="s">
        <v>6</v>
      </c>
      <c r="I2157" s="13" t="s">
        <v>2394</v>
      </c>
      <c r="J2157" s="13" t="s">
        <v>5511</v>
      </c>
      <c r="K2157" s="13">
        <v>6</v>
      </c>
      <c r="L2157" s="13" t="s">
        <v>2738</v>
      </c>
      <c r="M2157" s="13" t="s">
        <v>6839</v>
      </c>
      <c r="N2157" s="34">
        <v>0</v>
      </c>
      <c r="O2157" s="34">
        <v>0</v>
      </c>
      <c r="P2157" s="34">
        <v>0</v>
      </c>
      <c r="Q2157" s="34">
        <v>0</v>
      </c>
      <c r="R2157" s="34">
        <v>0</v>
      </c>
      <c r="S2157" s="34">
        <v>44</v>
      </c>
    </row>
    <row r="2158" spans="1:19" ht="14.25">
      <c r="A2158" s="23">
        <v>2021</v>
      </c>
      <c r="B2158" s="13" t="s">
        <v>514</v>
      </c>
      <c r="C2158" s="13" t="s">
        <v>3925</v>
      </c>
      <c r="D2158" s="13" t="s">
        <v>206</v>
      </c>
      <c r="E2158" s="13" t="s">
        <v>115</v>
      </c>
      <c r="F2158" s="13">
        <v>103306</v>
      </c>
      <c r="G2158" s="13" t="s">
        <v>587</v>
      </c>
      <c r="H2158" s="13" t="s">
        <v>6</v>
      </c>
      <c r="I2158" s="13" t="s">
        <v>2190</v>
      </c>
      <c r="J2158" s="13" t="s">
        <v>2706</v>
      </c>
      <c r="K2158" s="13" t="s">
        <v>2706</v>
      </c>
      <c r="L2158" s="13" t="s">
        <v>2738</v>
      </c>
      <c r="M2158" s="13" t="s">
        <v>3161</v>
      </c>
      <c r="N2158" s="34">
        <v>0</v>
      </c>
      <c r="O2158" s="34">
        <v>0</v>
      </c>
      <c r="P2158" s="34">
        <v>0</v>
      </c>
      <c r="Q2158" s="34">
        <v>0</v>
      </c>
      <c r="R2158" s="34">
        <v>0</v>
      </c>
      <c r="S2158" s="34">
        <v>44</v>
      </c>
    </row>
    <row r="2159" spans="1:19" ht="14.25">
      <c r="A2159" s="23">
        <v>2021</v>
      </c>
      <c r="B2159" s="13" t="s">
        <v>514</v>
      </c>
      <c r="C2159" s="13" t="s">
        <v>3925</v>
      </c>
      <c r="D2159" s="13" t="s">
        <v>206</v>
      </c>
      <c r="E2159" s="13" t="s">
        <v>1422</v>
      </c>
      <c r="F2159" s="13">
        <v>105373</v>
      </c>
      <c r="G2159" s="13" t="s">
        <v>587</v>
      </c>
      <c r="H2159" s="13" t="s">
        <v>6</v>
      </c>
      <c r="I2159" s="13" t="s">
        <v>2190</v>
      </c>
      <c r="J2159" s="13" t="s">
        <v>2706</v>
      </c>
      <c r="K2159" s="13" t="s">
        <v>2706</v>
      </c>
      <c r="L2159" s="13" t="s">
        <v>2738</v>
      </c>
      <c r="M2159" s="13" t="s">
        <v>3162</v>
      </c>
      <c r="N2159" s="34">
        <v>0</v>
      </c>
      <c r="O2159" s="34">
        <v>0</v>
      </c>
      <c r="P2159" s="34">
        <v>0</v>
      </c>
      <c r="Q2159" s="34">
        <v>0</v>
      </c>
      <c r="R2159" s="34">
        <v>0</v>
      </c>
      <c r="S2159" s="34">
        <v>42</v>
      </c>
    </row>
    <row r="2160" spans="1:19" ht="14.25">
      <c r="A2160" s="23">
        <v>2021</v>
      </c>
      <c r="B2160" s="13" t="s">
        <v>514</v>
      </c>
      <c r="C2160" s="13" t="s">
        <v>3925</v>
      </c>
      <c r="D2160" s="13" t="s">
        <v>206</v>
      </c>
      <c r="E2160" s="13" t="s">
        <v>2729</v>
      </c>
      <c r="F2160" s="13">
        <v>108348</v>
      </c>
      <c r="G2160" s="13" t="s">
        <v>587</v>
      </c>
      <c r="H2160" s="13" t="s">
        <v>6</v>
      </c>
      <c r="I2160" s="13" t="s">
        <v>2190</v>
      </c>
      <c r="J2160" s="13" t="s">
        <v>2706</v>
      </c>
      <c r="K2160" s="13" t="s">
        <v>2706</v>
      </c>
      <c r="L2160" s="13" t="s">
        <v>2738</v>
      </c>
      <c r="M2160" s="13" t="s">
        <v>3955</v>
      </c>
      <c r="N2160" s="34">
        <v>0</v>
      </c>
      <c r="O2160" s="34">
        <v>0</v>
      </c>
      <c r="P2160" s="34">
        <v>0</v>
      </c>
      <c r="Q2160" s="34">
        <v>0</v>
      </c>
      <c r="R2160" s="34">
        <v>0</v>
      </c>
      <c r="S2160" s="34">
        <v>44</v>
      </c>
    </row>
    <row r="2161" spans="1:19" ht="14.25">
      <c r="A2161" s="23">
        <v>2021</v>
      </c>
      <c r="B2161" s="13" t="s">
        <v>514</v>
      </c>
      <c r="C2161" s="13" t="s">
        <v>3925</v>
      </c>
      <c r="D2161" s="13" t="s">
        <v>6702</v>
      </c>
      <c r="E2161" s="13" t="s">
        <v>1457</v>
      </c>
      <c r="F2161" s="13">
        <v>54562</v>
      </c>
      <c r="G2161" s="13" t="s">
        <v>587</v>
      </c>
      <c r="H2161" s="13" t="s">
        <v>6</v>
      </c>
      <c r="I2161" s="13" t="s">
        <v>2931</v>
      </c>
      <c r="J2161" s="13" t="s">
        <v>2706</v>
      </c>
      <c r="K2161" s="13" t="s">
        <v>2706</v>
      </c>
      <c r="L2161" s="13" t="s">
        <v>2738</v>
      </c>
      <c r="M2161" s="13" t="s">
        <v>5637</v>
      </c>
      <c r="N2161" s="34">
        <v>125</v>
      </c>
      <c r="O2161" s="34">
        <v>17</v>
      </c>
      <c r="P2161" s="34">
        <v>14</v>
      </c>
      <c r="Q2161" s="34">
        <v>31</v>
      </c>
      <c r="R2161" s="34">
        <v>14</v>
      </c>
      <c r="S2161" s="34">
        <v>0</v>
      </c>
    </row>
    <row r="2162" spans="1:19" ht="14.25">
      <c r="A2162" s="23">
        <v>2021</v>
      </c>
      <c r="B2162" s="13" t="s">
        <v>514</v>
      </c>
      <c r="C2162" s="13" t="s">
        <v>3925</v>
      </c>
      <c r="D2162" s="13" t="s">
        <v>6702</v>
      </c>
      <c r="E2162" s="13" t="s">
        <v>3931</v>
      </c>
      <c r="F2162" s="13">
        <v>108767</v>
      </c>
      <c r="G2162" s="13" t="s">
        <v>587</v>
      </c>
      <c r="H2162" s="13" t="s">
        <v>6</v>
      </c>
      <c r="I2162" s="13" t="s">
        <v>2190</v>
      </c>
      <c r="J2162" s="13" t="s">
        <v>2706</v>
      </c>
      <c r="K2162" s="13" t="s">
        <v>2706</v>
      </c>
      <c r="L2162" s="13" t="s">
        <v>2738</v>
      </c>
      <c r="M2162" s="13" t="s">
        <v>3962</v>
      </c>
      <c r="N2162" s="34">
        <v>127</v>
      </c>
      <c r="O2162" s="34">
        <v>0</v>
      </c>
      <c r="P2162" s="34">
        <v>11</v>
      </c>
      <c r="Q2162" s="34">
        <v>11</v>
      </c>
      <c r="R2162" s="34">
        <v>11</v>
      </c>
      <c r="S2162" s="34">
        <v>0</v>
      </c>
    </row>
    <row r="2163" spans="1:19" ht="14.25">
      <c r="A2163" s="23">
        <v>2021</v>
      </c>
      <c r="B2163" s="13" t="s">
        <v>514</v>
      </c>
      <c r="C2163" s="13" t="s">
        <v>3925</v>
      </c>
      <c r="D2163" s="13" t="s">
        <v>6702</v>
      </c>
      <c r="E2163" s="13" t="s">
        <v>1486</v>
      </c>
      <c r="F2163" s="13">
        <v>8114</v>
      </c>
      <c r="G2163" s="13" t="s">
        <v>587</v>
      </c>
      <c r="H2163" s="13" t="s">
        <v>6</v>
      </c>
      <c r="I2163" s="13" t="s">
        <v>2394</v>
      </c>
      <c r="J2163" s="13" t="s">
        <v>2969</v>
      </c>
      <c r="K2163" s="13">
        <v>6</v>
      </c>
      <c r="L2163" s="13" t="s">
        <v>2738</v>
      </c>
      <c r="M2163" s="13" t="s">
        <v>3957</v>
      </c>
      <c r="N2163" s="34">
        <v>133</v>
      </c>
      <c r="O2163" s="34">
        <v>18</v>
      </c>
      <c r="P2163" s="34">
        <v>12</v>
      </c>
      <c r="Q2163" s="34">
        <v>3</v>
      </c>
      <c r="R2163" s="34">
        <v>12</v>
      </c>
      <c r="S2163" s="34">
        <v>0</v>
      </c>
    </row>
    <row r="2164" spans="1:19" ht="14.25">
      <c r="A2164" s="23">
        <v>2021</v>
      </c>
      <c r="B2164" s="13" t="s">
        <v>514</v>
      </c>
      <c r="C2164" s="13" t="s">
        <v>3925</v>
      </c>
      <c r="D2164" s="13" t="s">
        <v>6702</v>
      </c>
      <c r="E2164" s="13" t="s">
        <v>1489</v>
      </c>
      <c r="F2164" s="13">
        <v>1042</v>
      </c>
      <c r="G2164" s="13" t="s">
        <v>587</v>
      </c>
      <c r="H2164" s="13" t="s">
        <v>6</v>
      </c>
      <c r="I2164" s="13" t="s">
        <v>2394</v>
      </c>
      <c r="J2164" s="13" t="s">
        <v>6844</v>
      </c>
      <c r="K2164" s="13">
        <v>6</v>
      </c>
      <c r="L2164" s="13" t="s">
        <v>2738</v>
      </c>
      <c r="M2164" s="13" t="s">
        <v>3958</v>
      </c>
      <c r="N2164" s="34">
        <v>128</v>
      </c>
      <c r="O2164" s="34">
        <v>18</v>
      </c>
      <c r="P2164" s="34">
        <v>12</v>
      </c>
      <c r="Q2164" s="34">
        <v>3</v>
      </c>
      <c r="R2164" s="34">
        <v>12</v>
      </c>
      <c r="S2164" s="34">
        <v>0</v>
      </c>
    </row>
    <row r="2165" spans="1:19" ht="14.25">
      <c r="A2165" s="23">
        <v>2021</v>
      </c>
      <c r="B2165" s="13" t="s">
        <v>514</v>
      </c>
      <c r="C2165" s="13" t="s">
        <v>3925</v>
      </c>
      <c r="D2165" s="13" t="s">
        <v>6702</v>
      </c>
      <c r="E2165" s="13" t="s">
        <v>1471</v>
      </c>
      <c r="F2165" s="13">
        <v>1043</v>
      </c>
      <c r="G2165" s="13" t="s">
        <v>587</v>
      </c>
      <c r="H2165" s="13" t="s">
        <v>6</v>
      </c>
      <c r="I2165" s="13" t="s">
        <v>2394</v>
      </c>
      <c r="J2165" s="13" t="s">
        <v>6845</v>
      </c>
      <c r="K2165" s="13">
        <v>8</v>
      </c>
      <c r="L2165" s="13" t="s">
        <v>2738</v>
      </c>
      <c r="M2165" s="13" t="s">
        <v>3959</v>
      </c>
      <c r="N2165" s="34">
        <v>128</v>
      </c>
      <c r="O2165" s="34">
        <v>15</v>
      </c>
      <c r="P2165" s="34">
        <v>15</v>
      </c>
      <c r="Q2165" s="34">
        <v>3</v>
      </c>
      <c r="R2165" s="34">
        <v>12</v>
      </c>
      <c r="S2165" s="34">
        <v>0</v>
      </c>
    </row>
    <row r="2166" spans="1:19" ht="14.25">
      <c r="A2166" s="23">
        <v>2021</v>
      </c>
      <c r="B2166" s="13" t="s">
        <v>514</v>
      </c>
      <c r="C2166" s="13" t="s">
        <v>3925</v>
      </c>
      <c r="D2166" s="13" t="s">
        <v>6702</v>
      </c>
      <c r="E2166" s="13" t="s">
        <v>1472</v>
      </c>
      <c r="F2166" s="13">
        <v>1044</v>
      </c>
      <c r="G2166" s="13" t="s">
        <v>587</v>
      </c>
      <c r="H2166" s="13" t="s">
        <v>6</v>
      </c>
      <c r="I2166" s="13" t="s">
        <v>2394</v>
      </c>
      <c r="J2166" s="13" t="s">
        <v>6833</v>
      </c>
      <c r="K2166" s="13">
        <v>6</v>
      </c>
      <c r="L2166" s="13" t="s">
        <v>2738</v>
      </c>
      <c r="M2166" s="13" t="s">
        <v>6833</v>
      </c>
      <c r="N2166" s="34">
        <v>133</v>
      </c>
      <c r="O2166" s="34">
        <v>16</v>
      </c>
      <c r="P2166" s="34">
        <v>9</v>
      </c>
      <c r="Q2166" s="34">
        <v>25</v>
      </c>
      <c r="R2166" s="34">
        <v>12</v>
      </c>
      <c r="S2166" s="34">
        <v>0</v>
      </c>
    </row>
    <row r="2167" spans="1:19" ht="14.25">
      <c r="A2167" s="23">
        <v>2021</v>
      </c>
      <c r="B2167" s="13" t="s">
        <v>514</v>
      </c>
      <c r="C2167" s="13" t="s">
        <v>3925</v>
      </c>
      <c r="D2167" s="13" t="s">
        <v>6702</v>
      </c>
      <c r="E2167" s="13" t="s">
        <v>3872</v>
      </c>
      <c r="F2167" s="13">
        <v>106932</v>
      </c>
      <c r="G2167" s="13" t="s">
        <v>587</v>
      </c>
      <c r="H2167" s="13" t="s">
        <v>6</v>
      </c>
      <c r="I2167" s="13" t="s">
        <v>2190</v>
      </c>
      <c r="J2167" s="13" t="s">
        <v>2706</v>
      </c>
      <c r="K2167" s="13" t="s">
        <v>2706</v>
      </c>
      <c r="L2167" s="13" t="s">
        <v>2738</v>
      </c>
      <c r="M2167" s="13" t="s">
        <v>6834</v>
      </c>
      <c r="N2167" s="34">
        <v>111</v>
      </c>
      <c r="O2167" s="34">
        <v>15</v>
      </c>
      <c r="P2167" s="34">
        <v>9</v>
      </c>
      <c r="Q2167" s="34">
        <v>24</v>
      </c>
      <c r="R2167" s="34">
        <v>13</v>
      </c>
      <c r="S2167" s="34">
        <v>0</v>
      </c>
    </row>
    <row r="2168" spans="1:19" ht="14.25">
      <c r="A2168" s="23">
        <v>2021</v>
      </c>
      <c r="B2168" s="13" t="s">
        <v>514</v>
      </c>
      <c r="C2168" s="13" t="s">
        <v>3925</v>
      </c>
      <c r="D2168" s="13" t="s">
        <v>6702</v>
      </c>
      <c r="E2168" s="13" t="s">
        <v>1487</v>
      </c>
      <c r="F2168" s="13">
        <v>53052</v>
      </c>
      <c r="G2168" s="13" t="s">
        <v>587</v>
      </c>
      <c r="H2168" s="13" t="s">
        <v>6</v>
      </c>
      <c r="I2168" s="13" t="s">
        <v>2931</v>
      </c>
      <c r="J2168" s="13" t="s">
        <v>2706</v>
      </c>
      <c r="K2168" s="13" t="s">
        <v>2706</v>
      </c>
      <c r="L2168" s="13" t="s">
        <v>2738</v>
      </c>
      <c r="M2168" s="13" t="s">
        <v>3961</v>
      </c>
      <c r="N2168" s="34">
        <v>118</v>
      </c>
      <c r="O2168" s="34">
        <v>0</v>
      </c>
      <c r="P2168" s="34">
        <v>12</v>
      </c>
      <c r="Q2168" s="34">
        <v>12</v>
      </c>
      <c r="R2168" s="34">
        <v>14</v>
      </c>
      <c r="S2168" s="34">
        <v>0</v>
      </c>
    </row>
    <row r="2169" spans="1:19" ht="14.25">
      <c r="A2169" s="23">
        <v>2021</v>
      </c>
      <c r="B2169" s="13" t="s">
        <v>514</v>
      </c>
      <c r="C2169" s="13" t="s">
        <v>8102</v>
      </c>
      <c r="D2169" s="13" t="s">
        <v>206</v>
      </c>
      <c r="E2169" s="13" t="s">
        <v>6813</v>
      </c>
      <c r="F2169" s="13">
        <v>106458</v>
      </c>
      <c r="G2169" s="13" t="s">
        <v>587</v>
      </c>
      <c r="H2169" s="13" t="s">
        <v>6</v>
      </c>
      <c r="I2169" s="13" t="s">
        <v>2190</v>
      </c>
      <c r="J2169" s="13" t="s">
        <v>2706</v>
      </c>
      <c r="K2169" s="13" t="s">
        <v>2706</v>
      </c>
      <c r="L2169" s="13" t="s">
        <v>2738</v>
      </c>
      <c r="M2169" s="13" t="s">
        <v>3163</v>
      </c>
      <c r="N2169" s="34">
        <v>0</v>
      </c>
      <c r="O2169" s="34">
        <v>0</v>
      </c>
      <c r="P2169" s="34">
        <v>0</v>
      </c>
      <c r="Q2169" s="34">
        <v>0</v>
      </c>
      <c r="R2169" s="34">
        <v>0</v>
      </c>
      <c r="S2169" s="34">
        <v>45</v>
      </c>
    </row>
  </sheetData>
  <sheetProtection autoFilter="0" pivotTables="0"/>
  <autoFilter ref="A1:S2169" xr:uid="{00000000-0009-0000-0000-000003000000}"/>
  <sortState xmlns:xlrd2="http://schemas.microsoft.com/office/spreadsheetml/2017/richdata2" ref="A2:S2169">
    <sortCondition ref="A2:A2169"/>
    <sortCondition descending="1" ref="B2:B2169"/>
    <sortCondition ref="C2:C2169"/>
    <sortCondition ref="D2:D2169"/>
    <sortCondition ref="E2:E2169"/>
    <sortCondition ref="H2:H2169"/>
  </sortState>
  <pageMargins left="0.7" right="0.7" top="0.75" bottom="0.75" header="0.3" footer="0.3"/>
  <pageSetup orientation="portrait" horizontalDpi="4294967295" verticalDpi="4294967295"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121">
    <tabColor theme="0"/>
  </sheetPr>
  <dimension ref="A1:E590"/>
  <sheetViews>
    <sheetView zoomScale="85" zoomScaleNormal="85" workbookViewId="0">
      <pane ySplit="1" topLeftCell="A545" activePane="bottomLeft" state="frozen"/>
      <selection pane="bottomLeft" activeCell="C590" sqref="C590"/>
    </sheetView>
  </sheetViews>
  <sheetFormatPr baseColWidth="10" defaultColWidth="11" defaultRowHeight="14.25"/>
  <cols>
    <col min="1" max="1" width="9.375" style="5" bestFit="1" customWidth="1"/>
    <col min="2" max="2" width="12.5" style="5" bestFit="1" customWidth="1"/>
    <col min="3" max="3" width="117" style="5" bestFit="1" customWidth="1"/>
    <col min="4" max="4" width="14.375" style="5" bestFit="1" customWidth="1"/>
    <col min="5" max="5" width="19.125" style="5" bestFit="1" customWidth="1"/>
    <col min="6" max="16384" width="11" style="5"/>
  </cols>
  <sheetData>
    <row r="1" spans="1:5">
      <c r="A1" s="43" t="s">
        <v>229</v>
      </c>
      <c r="B1" s="43" t="s">
        <v>200</v>
      </c>
      <c r="C1" s="45" t="s">
        <v>890</v>
      </c>
      <c r="D1" s="43" t="s">
        <v>299</v>
      </c>
      <c r="E1" s="43" t="s">
        <v>1352</v>
      </c>
    </row>
    <row r="2" spans="1:5">
      <c r="A2" s="23">
        <v>2014</v>
      </c>
      <c r="B2" s="23" t="s">
        <v>1886</v>
      </c>
      <c r="C2" s="13" t="s">
        <v>891</v>
      </c>
      <c r="D2" s="34">
        <v>2</v>
      </c>
      <c r="E2" s="60">
        <v>226460136</v>
      </c>
    </row>
    <row r="3" spans="1:5">
      <c r="A3" s="23">
        <v>2014</v>
      </c>
      <c r="B3" s="23" t="s">
        <v>1886</v>
      </c>
      <c r="C3" s="13" t="s">
        <v>892</v>
      </c>
      <c r="D3" s="34">
        <v>0</v>
      </c>
      <c r="E3" s="60">
        <v>129999256</v>
      </c>
    </row>
    <row r="4" spans="1:5">
      <c r="A4" s="23">
        <v>2014</v>
      </c>
      <c r="B4" s="23" t="s">
        <v>1886</v>
      </c>
      <c r="C4" s="13" t="s">
        <v>893</v>
      </c>
      <c r="D4" s="34">
        <v>2</v>
      </c>
      <c r="E4" s="60">
        <v>138914400</v>
      </c>
    </row>
    <row r="5" spans="1:5">
      <c r="A5" s="23">
        <v>2014</v>
      </c>
      <c r="B5" s="23" t="s">
        <v>1886</v>
      </c>
      <c r="C5" s="13" t="s">
        <v>894</v>
      </c>
      <c r="D5" s="34">
        <v>1</v>
      </c>
      <c r="E5" s="60">
        <v>15000000</v>
      </c>
    </row>
    <row r="6" spans="1:5">
      <c r="A6" s="23">
        <v>2014</v>
      </c>
      <c r="B6" s="23" t="s">
        <v>1886</v>
      </c>
      <c r="C6" s="13" t="s">
        <v>757</v>
      </c>
      <c r="D6" s="34">
        <v>1</v>
      </c>
      <c r="E6" s="60">
        <v>100000000</v>
      </c>
    </row>
    <row r="7" spans="1:5">
      <c r="A7" s="23">
        <v>2014</v>
      </c>
      <c r="B7" s="23" t="s">
        <v>1886</v>
      </c>
      <c r="C7" s="13" t="s">
        <v>895</v>
      </c>
      <c r="D7" s="34">
        <v>1</v>
      </c>
      <c r="E7" s="60">
        <v>50000000</v>
      </c>
    </row>
    <row r="8" spans="1:5">
      <c r="A8" s="23">
        <v>2014</v>
      </c>
      <c r="B8" s="23" t="s">
        <v>1886</v>
      </c>
      <c r="C8" s="13" t="s">
        <v>896</v>
      </c>
      <c r="D8" s="34">
        <v>1</v>
      </c>
      <c r="E8" s="60">
        <v>352000000</v>
      </c>
    </row>
    <row r="9" spans="1:5">
      <c r="A9" s="23">
        <v>2014</v>
      </c>
      <c r="B9" s="23" t="s">
        <v>1886</v>
      </c>
      <c r="C9" s="13" t="s">
        <v>897</v>
      </c>
      <c r="D9" s="34">
        <v>1</v>
      </c>
      <c r="E9" s="60">
        <v>286770000</v>
      </c>
    </row>
    <row r="10" spans="1:5">
      <c r="A10" s="23">
        <v>2014</v>
      </c>
      <c r="B10" s="23" t="s">
        <v>1886</v>
      </c>
      <c r="C10" s="13" t="s">
        <v>898</v>
      </c>
      <c r="D10" s="34">
        <v>1</v>
      </c>
      <c r="E10" s="60">
        <v>995000000</v>
      </c>
    </row>
    <row r="11" spans="1:5">
      <c r="A11" s="23">
        <v>2014</v>
      </c>
      <c r="B11" s="23" t="s">
        <v>1886</v>
      </c>
      <c r="C11" s="13" t="s">
        <v>2280</v>
      </c>
      <c r="D11" s="34">
        <v>1</v>
      </c>
      <c r="E11" s="60">
        <v>39000000</v>
      </c>
    </row>
    <row r="12" spans="1:5">
      <c r="A12" s="23">
        <v>2014</v>
      </c>
      <c r="B12" s="23" t="s">
        <v>1886</v>
      </c>
      <c r="C12" s="13" t="s">
        <v>713</v>
      </c>
      <c r="D12" s="34">
        <v>0</v>
      </c>
      <c r="E12" s="60">
        <v>679816625</v>
      </c>
    </row>
    <row r="13" spans="1:5">
      <c r="A13" s="23">
        <v>2014</v>
      </c>
      <c r="B13" s="23" t="s">
        <v>1886</v>
      </c>
      <c r="C13" s="13" t="s">
        <v>4294</v>
      </c>
      <c r="D13" s="34">
        <v>1</v>
      </c>
      <c r="E13" s="60">
        <v>97000000</v>
      </c>
    </row>
    <row r="14" spans="1:5">
      <c r="A14" s="23">
        <v>2014</v>
      </c>
      <c r="B14" s="23" t="s">
        <v>1886</v>
      </c>
      <c r="C14" s="13" t="s">
        <v>4294</v>
      </c>
      <c r="D14" s="34">
        <v>1</v>
      </c>
      <c r="E14" s="60">
        <v>92899576</v>
      </c>
    </row>
    <row r="15" spans="1:5">
      <c r="A15" s="23">
        <v>2014</v>
      </c>
      <c r="B15" s="23" t="s">
        <v>1886</v>
      </c>
      <c r="C15" s="13" t="s">
        <v>5840</v>
      </c>
      <c r="D15" s="34">
        <v>1</v>
      </c>
      <c r="E15" s="60">
        <v>21000000</v>
      </c>
    </row>
    <row r="16" spans="1:5">
      <c r="A16" s="23">
        <v>2014</v>
      </c>
      <c r="B16" s="23" t="s">
        <v>1886</v>
      </c>
      <c r="C16" s="13" t="s">
        <v>899</v>
      </c>
      <c r="D16" s="34">
        <v>1</v>
      </c>
      <c r="E16" s="60">
        <v>30400000</v>
      </c>
    </row>
    <row r="17" spans="1:5">
      <c r="A17" s="23">
        <v>2014</v>
      </c>
      <c r="B17" s="23" t="s">
        <v>1886</v>
      </c>
      <c r="C17" s="13" t="s">
        <v>900</v>
      </c>
      <c r="D17" s="34">
        <v>1</v>
      </c>
      <c r="E17" s="60">
        <v>4900000</v>
      </c>
    </row>
    <row r="18" spans="1:5">
      <c r="A18" s="23">
        <v>2014</v>
      </c>
      <c r="B18" s="23" t="s">
        <v>1886</v>
      </c>
      <c r="C18" s="13" t="s">
        <v>901</v>
      </c>
      <c r="D18" s="34">
        <v>1</v>
      </c>
      <c r="E18" s="60">
        <v>16000000</v>
      </c>
    </row>
    <row r="19" spans="1:5">
      <c r="A19" s="23">
        <v>2014</v>
      </c>
      <c r="B19" s="23" t="s">
        <v>1886</v>
      </c>
      <c r="C19" s="13" t="s">
        <v>805</v>
      </c>
      <c r="D19" s="34">
        <v>2</v>
      </c>
      <c r="E19" s="60">
        <v>66800000</v>
      </c>
    </row>
    <row r="20" spans="1:5">
      <c r="A20" s="23">
        <v>2014</v>
      </c>
      <c r="B20" s="23" t="s">
        <v>1886</v>
      </c>
      <c r="C20" s="13" t="s">
        <v>902</v>
      </c>
      <c r="D20" s="34">
        <v>1</v>
      </c>
      <c r="E20" s="60">
        <v>78000000</v>
      </c>
    </row>
    <row r="21" spans="1:5">
      <c r="A21" s="23">
        <v>2014</v>
      </c>
      <c r="B21" s="23" t="s">
        <v>1886</v>
      </c>
      <c r="C21" s="13" t="s">
        <v>2270</v>
      </c>
      <c r="D21" s="34">
        <v>1</v>
      </c>
      <c r="E21" s="60">
        <v>16000000</v>
      </c>
    </row>
    <row r="22" spans="1:5">
      <c r="A22" s="23">
        <v>2014</v>
      </c>
      <c r="B22" s="23" t="s">
        <v>1886</v>
      </c>
      <c r="C22" s="13" t="s">
        <v>903</v>
      </c>
      <c r="D22" s="34">
        <v>1</v>
      </c>
      <c r="E22" s="60">
        <v>70000000</v>
      </c>
    </row>
    <row r="23" spans="1:5">
      <c r="A23" s="23">
        <v>2014</v>
      </c>
      <c r="B23" s="23" t="s">
        <v>1886</v>
      </c>
      <c r="C23" s="13" t="s">
        <v>688</v>
      </c>
      <c r="D23" s="34">
        <v>1</v>
      </c>
      <c r="E23" s="60">
        <v>281700000</v>
      </c>
    </row>
    <row r="24" spans="1:5">
      <c r="A24" s="23">
        <v>2014</v>
      </c>
      <c r="B24" s="23" t="s">
        <v>1886</v>
      </c>
      <c r="C24" s="13" t="s">
        <v>219</v>
      </c>
      <c r="D24" s="34">
        <v>1</v>
      </c>
      <c r="E24" s="60">
        <v>10000000</v>
      </c>
    </row>
    <row r="25" spans="1:5">
      <c r="A25" s="23">
        <v>2014</v>
      </c>
      <c r="B25" s="23" t="s">
        <v>1886</v>
      </c>
      <c r="C25" s="13" t="s">
        <v>2282</v>
      </c>
      <c r="D25" s="34">
        <v>1</v>
      </c>
      <c r="E25" s="60">
        <v>80000000</v>
      </c>
    </row>
    <row r="26" spans="1:5">
      <c r="A26" s="23">
        <v>2014</v>
      </c>
      <c r="B26" s="23" t="s">
        <v>514</v>
      </c>
      <c r="C26" s="13" t="s">
        <v>904</v>
      </c>
      <c r="D26" s="34">
        <v>3</v>
      </c>
      <c r="E26" s="60">
        <v>14600000</v>
      </c>
    </row>
    <row r="27" spans="1:5">
      <c r="A27" s="23">
        <v>2014</v>
      </c>
      <c r="B27" s="23" t="s">
        <v>514</v>
      </c>
      <c r="C27" s="13" t="s">
        <v>641</v>
      </c>
      <c r="D27" s="34">
        <v>1</v>
      </c>
      <c r="E27" s="60">
        <v>23700000</v>
      </c>
    </row>
    <row r="28" spans="1:5">
      <c r="A28" s="23">
        <v>2014</v>
      </c>
      <c r="B28" s="23" t="s">
        <v>514</v>
      </c>
      <c r="C28" s="13" t="s">
        <v>680</v>
      </c>
      <c r="D28" s="34">
        <v>1</v>
      </c>
      <c r="E28" s="60">
        <v>240000000</v>
      </c>
    </row>
    <row r="29" spans="1:5">
      <c r="A29" s="23">
        <v>2014</v>
      </c>
      <c r="B29" s="23" t="s">
        <v>514</v>
      </c>
      <c r="C29" s="13" t="s">
        <v>877</v>
      </c>
      <c r="D29" s="34">
        <v>1</v>
      </c>
      <c r="E29" s="60">
        <v>308153800</v>
      </c>
    </row>
    <row r="30" spans="1:5">
      <c r="A30" s="23">
        <v>2014</v>
      </c>
      <c r="B30" s="23" t="s">
        <v>514</v>
      </c>
      <c r="C30" s="13" t="s">
        <v>905</v>
      </c>
      <c r="D30" s="34">
        <v>1</v>
      </c>
      <c r="E30" s="60">
        <v>82500000</v>
      </c>
    </row>
    <row r="31" spans="1:5">
      <c r="A31" s="23">
        <v>2014</v>
      </c>
      <c r="B31" s="23" t="s">
        <v>514</v>
      </c>
      <c r="C31" s="13" t="s">
        <v>3402</v>
      </c>
      <c r="D31" s="34">
        <v>1</v>
      </c>
      <c r="E31" s="60">
        <v>166155250</v>
      </c>
    </row>
    <row r="32" spans="1:5">
      <c r="A32" s="23">
        <v>2014</v>
      </c>
      <c r="B32" s="23" t="s">
        <v>514</v>
      </c>
      <c r="C32" s="13" t="s">
        <v>681</v>
      </c>
      <c r="D32" s="34">
        <v>1</v>
      </c>
      <c r="E32" s="60">
        <v>166155250</v>
      </c>
    </row>
    <row r="33" spans="1:5">
      <c r="A33" s="23">
        <v>2014</v>
      </c>
      <c r="B33" s="23" t="s">
        <v>514</v>
      </c>
      <c r="C33" s="13" t="s">
        <v>3417</v>
      </c>
      <c r="D33" s="34">
        <v>1</v>
      </c>
      <c r="E33" s="60">
        <v>135800000</v>
      </c>
    </row>
    <row r="34" spans="1:5">
      <c r="A34" s="23">
        <v>2014</v>
      </c>
      <c r="B34" s="23" t="s">
        <v>514</v>
      </c>
      <c r="C34" s="13" t="s">
        <v>906</v>
      </c>
      <c r="D34" s="34">
        <v>1</v>
      </c>
      <c r="E34" s="60">
        <v>234680000</v>
      </c>
    </row>
    <row r="35" spans="1:5">
      <c r="A35" s="23">
        <v>2014</v>
      </c>
      <c r="B35" s="23" t="s">
        <v>514</v>
      </c>
      <c r="C35" s="13" t="s">
        <v>2279</v>
      </c>
      <c r="D35" s="34">
        <v>10</v>
      </c>
      <c r="E35" s="60">
        <v>1152448662</v>
      </c>
    </row>
    <row r="36" spans="1:5">
      <c r="A36" s="23">
        <v>2014</v>
      </c>
      <c r="B36" s="23" t="s">
        <v>514</v>
      </c>
      <c r="C36" s="13" t="s">
        <v>907</v>
      </c>
      <c r="D36" s="34">
        <v>1</v>
      </c>
      <c r="E36" s="60">
        <v>27178277</v>
      </c>
    </row>
    <row r="37" spans="1:5">
      <c r="A37" s="23">
        <v>2014</v>
      </c>
      <c r="B37" s="23" t="s">
        <v>514</v>
      </c>
      <c r="C37" s="13" t="s">
        <v>4290</v>
      </c>
      <c r="D37" s="34">
        <v>1</v>
      </c>
      <c r="E37" s="60">
        <v>196389250</v>
      </c>
    </row>
    <row r="38" spans="1:5">
      <c r="A38" s="23">
        <v>2014</v>
      </c>
      <c r="B38" s="23" t="s">
        <v>514</v>
      </c>
      <c r="C38" s="13" t="s">
        <v>2255</v>
      </c>
      <c r="D38" s="34">
        <v>1</v>
      </c>
      <c r="E38" s="60">
        <v>37582958</v>
      </c>
    </row>
    <row r="39" spans="1:5">
      <c r="A39" s="23">
        <v>2014</v>
      </c>
      <c r="B39" s="23" t="s">
        <v>514</v>
      </c>
      <c r="C39" s="13" t="s">
        <v>908</v>
      </c>
      <c r="D39" s="34">
        <v>3</v>
      </c>
      <c r="E39" s="60">
        <v>1051345895</v>
      </c>
    </row>
    <row r="40" spans="1:5">
      <c r="A40" s="23">
        <v>2014</v>
      </c>
      <c r="B40" s="23" t="s">
        <v>514</v>
      </c>
      <c r="C40" s="13" t="s">
        <v>909</v>
      </c>
      <c r="D40" s="34">
        <v>1</v>
      </c>
      <c r="E40" s="60">
        <v>145000000</v>
      </c>
    </row>
    <row r="41" spans="1:5">
      <c r="A41" s="23">
        <v>2014</v>
      </c>
      <c r="B41" s="23" t="s">
        <v>514</v>
      </c>
      <c r="C41" s="13" t="s">
        <v>910</v>
      </c>
      <c r="D41" s="34">
        <v>1</v>
      </c>
      <c r="E41" s="60">
        <v>4631787</v>
      </c>
    </row>
    <row r="42" spans="1:5">
      <c r="A42" s="23">
        <v>2014</v>
      </c>
      <c r="B42" s="23" t="s">
        <v>514</v>
      </c>
      <c r="C42" s="13" t="s">
        <v>911</v>
      </c>
      <c r="D42" s="34">
        <v>1</v>
      </c>
      <c r="E42" s="60">
        <v>4817597</v>
      </c>
    </row>
    <row r="43" spans="1:5">
      <c r="A43" s="23">
        <v>2014</v>
      </c>
      <c r="B43" s="23" t="s">
        <v>514</v>
      </c>
      <c r="C43" s="13" t="s">
        <v>912</v>
      </c>
      <c r="D43" s="34">
        <v>1</v>
      </c>
      <c r="E43" s="60">
        <v>6890000</v>
      </c>
    </row>
    <row r="44" spans="1:5">
      <c r="A44" s="23">
        <v>2014</v>
      </c>
      <c r="B44" s="23" t="s">
        <v>514</v>
      </c>
      <c r="C44" s="13" t="s">
        <v>885</v>
      </c>
      <c r="D44" s="34">
        <v>4</v>
      </c>
      <c r="E44" s="60">
        <v>1435505886.7</v>
      </c>
    </row>
    <row r="45" spans="1:5">
      <c r="A45" s="23">
        <v>2014</v>
      </c>
      <c r="B45" s="23" t="s">
        <v>514</v>
      </c>
      <c r="C45" s="13" t="s">
        <v>913</v>
      </c>
      <c r="D45" s="34">
        <v>2</v>
      </c>
      <c r="E45" s="60">
        <v>39000000</v>
      </c>
    </row>
    <row r="46" spans="1:5">
      <c r="A46" s="23">
        <v>2014</v>
      </c>
      <c r="B46" s="23" t="s">
        <v>514</v>
      </c>
      <c r="C46" s="13" t="s">
        <v>914</v>
      </c>
      <c r="D46" s="34">
        <v>1</v>
      </c>
      <c r="E46" s="60">
        <v>8000000</v>
      </c>
    </row>
    <row r="47" spans="1:5">
      <c r="A47" s="23">
        <v>2014</v>
      </c>
      <c r="B47" s="23" t="s">
        <v>514</v>
      </c>
      <c r="C47" s="13" t="s">
        <v>2262</v>
      </c>
      <c r="D47" s="34">
        <v>1</v>
      </c>
      <c r="E47" s="60">
        <v>185860837</v>
      </c>
    </row>
    <row r="48" spans="1:5">
      <c r="A48" s="23">
        <v>2014</v>
      </c>
      <c r="B48" s="23" t="s">
        <v>514</v>
      </c>
      <c r="C48" s="13" t="s">
        <v>2256</v>
      </c>
      <c r="D48" s="34">
        <v>1</v>
      </c>
      <c r="E48" s="60">
        <v>147165565</v>
      </c>
    </row>
    <row r="49" spans="1:5">
      <c r="A49" s="23">
        <v>2014</v>
      </c>
      <c r="B49" s="23" t="s">
        <v>514</v>
      </c>
      <c r="C49" s="13" t="s">
        <v>915</v>
      </c>
      <c r="D49" s="34">
        <v>1</v>
      </c>
      <c r="E49" s="60">
        <v>9000000</v>
      </c>
    </row>
    <row r="50" spans="1:5">
      <c r="A50" s="23">
        <v>2014</v>
      </c>
      <c r="B50" s="23" t="s">
        <v>514</v>
      </c>
      <c r="C50" s="13" t="s">
        <v>886</v>
      </c>
      <c r="D50" s="34">
        <v>1</v>
      </c>
      <c r="E50" s="60">
        <v>842974394</v>
      </c>
    </row>
    <row r="51" spans="1:5">
      <c r="A51" s="23">
        <v>2014</v>
      </c>
      <c r="B51" s="23" t="s">
        <v>514</v>
      </c>
      <c r="C51" s="13" t="s">
        <v>880</v>
      </c>
      <c r="D51" s="34">
        <v>1</v>
      </c>
      <c r="E51" s="60">
        <v>45859875</v>
      </c>
    </row>
    <row r="52" spans="1:5">
      <c r="A52" s="23">
        <v>2014</v>
      </c>
      <c r="B52" s="23" t="s">
        <v>514</v>
      </c>
      <c r="C52" s="13" t="s">
        <v>682</v>
      </c>
      <c r="D52" s="34">
        <v>1</v>
      </c>
      <c r="E52" s="60">
        <v>54000000</v>
      </c>
    </row>
    <row r="53" spans="1:5">
      <c r="A53" s="23">
        <v>2014</v>
      </c>
      <c r="B53" s="23" t="s">
        <v>514</v>
      </c>
      <c r="C53" s="13" t="s">
        <v>916</v>
      </c>
      <c r="D53" s="34">
        <v>1</v>
      </c>
      <c r="E53" s="60">
        <v>72115800</v>
      </c>
    </row>
    <row r="54" spans="1:5">
      <c r="A54" s="23">
        <v>2014</v>
      </c>
      <c r="B54" s="23" t="s">
        <v>514</v>
      </c>
      <c r="C54" s="13" t="s">
        <v>2257</v>
      </c>
      <c r="D54" s="34">
        <v>1</v>
      </c>
      <c r="E54" s="60">
        <v>18387000</v>
      </c>
    </row>
    <row r="55" spans="1:5">
      <c r="A55" s="23">
        <v>2015</v>
      </c>
      <c r="B55" s="23" t="s">
        <v>1886</v>
      </c>
      <c r="C55" s="13" t="s">
        <v>2258</v>
      </c>
      <c r="D55" s="34">
        <v>1</v>
      </c>
      <c r="E55" s="60">
        <v>105000000</v>
      </c>
    </row>
    <row r="56" spans="1:5">
      <c r="A56" s="23">
        <v>2015</v>
      </c>
      <c r="B56" s="23" t="s">
        <v>1886</v>
      </c>
      <c r="C56" s="13" t="s">
        <v>925</v>
      </c>
      <c r="D56" s="34">
        <v>1</v>
      </c>
      <c r="E56" s="60">
        <v>950000000</v>
      </c>
    </row>
    <row r="57" spans="1:5">
      <c r="A57" s="23">
        <v>2015</v>
      </c>
      <c r="B57" s="23" t="s">
        <v>1886</v>
      </c>
      <c r="C57" s="13" t="s">
        <v>917</v>
      </c>
      <c r="D57" s="34">
        <v>1</v>
      </c>
      <c r="E57" s="60">
        <v>21694889</v>
      </c>
    </row>
    <row r="58" spans="1:5">
      <c r="A58" s="23">
        <v>2015</v>
      </c>
      <c r="B58" s="23" t="s">
        <v>1886</v>
      </c>
      <c r="C58" s="13" t="s">
        <v>2278</v>
      </c>
      <c r="D58" s="34">
        <v>1</v>
      </c>
      <c r="E58" s="60">
        <v>313164000</v>
      </c>
    </row>
    <row r="59" spans="1:5">
      <c r="A59" s="23">
        <v>2015</v>
      </c>
      <c r="B59" s="23" t="s">
        <v>1886</v>
      </c>
      <c r="C59" s="13" t="s">
        <v>2271</v>
      </c>
      <c r="D59" s="34">
        <v>1</v>
      </c>
      <c r="E59" s="60">
        <v>120000000</v>
      </c>
    </row>
    <row r="60" spans="1:5">
      <c r="A60" s="23">
        <v>2015</v>
      </c>
      <c r="B60" s="23" t="s">
        <v>1886</v>
      </c>
      <c r="C60" s="13" t="s">
        <v>926</v>
      </c>
      <c r="D60" s="34">
        <v>1</v>
      </c>
      <c r="E60" s="60">
        <v>15000000</v>
      </c>
    </row>
    <row r="61" spans="1:5">
      <c r="A61" s="23">
        <v>2015</v>
      </c>
      <c r="B61" s="23" t="s">
        <v>1886</v>
      </c>
      <c r="C61" s="13" t="s">
        <v>927</v>
      </c>
      <c r="D61" s="34">
        <v>1</v>
      </c>
      <c r="E61" s="60">
        <v>125501880</v>
      </c>
    </row>
    <row r="62" spans="1:5">
      <c r="A62" s="23">
        <v>2015</v>
      </c>
      <c r="B62" s="23" t="s">
        <v>1886</v>
      </c>
      <c r="C62" s="13" t="s">
        <v>864</v>
      </c>
      <c r="D62" s="34">
        <v>3</v>
      </c>
      <c r="E62" s="60">
        <v>989357762</v>
      </c>
    </row>
    <row r="63" spans="1:5">
      <c r="A63" s="23">
        <v>2015</v>
      </c>
      <c r="B63" s="23" t="s">
        <v>1886</v>
      </c>
      <c r="C63" s="13" t="s">
        <v>8369</v>
      </c>
      <c r="D63" s="34">
        <v>1</v>
      </c>
      <c r="E63" s="60">
        <v>14586000</v>
      </c>
    </row>
    <row r="64" spans="1:5">
      <c r="A64" s="23">
        <v>2015</v>
      </c>
      <c r="B64" s="23" t="s">
        <v>1886</v>
      </c>
      <c r="C64" s="13" t="s">
        <v>4291</v>
      </c>
      <c r="D64" s="34">
        <v>1</v>
      </c>
      <c r="E64" s="60">
        <v>201180000</v>
      </c>
    </row>
    <row r="65" spans="1:5">
      <c r="A65" s="23">
        <v>2015</v>
      </c>
      <c r="B65" s="23" t="s">
        <v>1886</v>
      </c>
      <c r="C65" s="13" t="s">
        <v>713</v>
      </c>
      <c r="D65" s="34">
        <v>0</v>
      </c>
      <c r="E65" s="60">
        <v>102062808</v>
      </c>
    </row>
    <row r="66" spans="1:5">
      <c r="A66" s="23">
        <v>2015</v>
      </c>
      <c r="B66" s="23" t="s">
        <v>1886</v>
      </c>
      <c r="C66" s="13" t="s">
        <v>824</v>
      </c>
      <c r="D66" s="34">
        <v>1</v>
      </c>
      <c r="E66" s="60">
        <v>297507177</v>
      </c>
    </row>
    <row r="67" spans="1:5">
      <c r="A67" s="23">
        <v>2015</v>
      </c>
      <c r="B67" s="23" t="s">
        <v>1886</v>
      </c>
      <c r="C67" s="13" t="s">
        <v>924</v>
      </c>
      <c r="D67" s="34">
        <v>1</v>
      </c>
      <c r="E67" s="60">
        <v>236000000</v>
      </c>
    </row>
    <row r="68" spans="1:5">
      <c r="A68" s="23">
        <v>2015</v>
      </c>
      <c r="B68" s="23" t="s">
        <v>1886</v>
      </c>
      <c r="C68" s="13" t="s">
        <v>8370</v>
      </c>
      <c r="D68" s="34">
        <v>1</v>
      </c>
      <c r="E68" s="60">
        <v>222615002</v>
      </c>
    </row>
    <row r="69" spans="1:5">
      <c r="A69" s="23">
        <v>2015</v>
      </c>
      <c r="B69" s="23" t="s">
        <v>1886</v>
      </c>
      <c r="C69" s="13" t="s">
        <v>923</v>
      </c>
      <c r="D69" s="34">
        <v>1</v>
      </c>
      <c r="E69" s="60">
        <v>70000000</v>
      </c>
    </row>
    <row r="70" spans="1:5">
      <c r="A70" s="23">
        <v>2015</v>
      </c>
      <c r="B70" s="23" t="s">
        <v>1886</v>
      </c>
      <c r="C70" s="13" t="s">
        <v>871</v>
      </c>
      <c r="D70" s="34">
        <v>1</v>
      </c>
      <c r="E70" s="60">
        <v>130200000</v>
      </c>
    </row>
    <row r="71" spans="1:5">
      <c r="A71" s="23">
        <v>2015</v>
      </c>
      <c r="B71" s="23" t="s">
        <v>1886</v>
      </c>
      <c r="C71" s="13" t="s">
        <v>8378</v>
      </c>
      <c r="D71" s="34">
        <v>1</v>
      </c>
      <c r="E71" s="60">
        <v>22000000</v>
      </c>
    </row>
    <row r="72" spans="1:5">
      <c r="A72" s="23">
        <v>2015</v>
      </c>
      <c r="B72" s="23" t="s">
        <v>1886</v>
      </c>
      <c r="C72" s="13" t="s">
        <v>775</v>
      </c>
      <c r="D72" s="34">
        <v>1</v>
      </c>
      <c r="E72" s="60">
        <v>460000000</v>
      </c>
    </row>
    <row r="73" spans="1:5">
      <c r="A73" s="23">
        <v>2015</v>
      </c>
      <c r="B73" s="23" t="s">
        <v>1886</v>
      </c>
      <c r="C73" s="13" t="s">
        <v>3355</v>
      </c>
      <c r="D73" s="34">
        <v>2</v>
      </c>
      <c r="E73" s="60">
        <v>262000000</v>
      </c>
    </row>
    <row r="74" spans="1:5">
      <c r="A74" s="23">
        <v>2015</v>
      </c>
      <c r="B74" s="23" t="s">
        <v>1886</v>
      </c>
      <c r="C74" s="13" t="s">
        <v>3416</v>
      </c>
      <c r="D74" s="34">
        <v>1</v>
      </c>
      <c r="E74" s="60">
        <v>30000000</v>
      </c>
    </row>
    <row r="75" spans="1:5">
      <c r="A75" s="23">
        <v>2015</v>
      </c>
      <c r="B75" s="23" t="s">
        <v>1886</v>
      </c>
      <c r="C75" s="13" t="s">
        <v>3412</v>
      </c>
      <c r="D75" s="34">
        <v>1</v>
      </c>
      <c r="E75" s="60">
        <v>975000000</v>
      </c>
    </row>
    <row r="76" spans="1:5">
      <c r="A76" s="23">
        <v>2015</v>
      </c>
      <c r="B76" s="23" t="s">
        <v>1886</v>
      </c>
      <c r="C76" s="13" t="s">
        <v>872</v>
      </c>
      <c r="D76" s="34">
        <v>1</v>
      </c>
      <c r="E76" s="60">
        <v>600000000</v>
      </c>
    </row>
    <row r="77" spans="1:5">
      <c r="A77" s="23">
        <v>2015</v>
      </c>
      <c r="B77" s="23" t="s">
        <v>1886</v>
      </c>
      <c r="C77" s="13" t="s">
        <v>922</v>
      </c>
      <c r="D77" s="34">
        <v>1</v>
      </c>
      <c r="E77" s="60">
        <v>422915000</v>
      </c>
    </row>
    <row r="78" spans="1:5">
      <c r="A78" s="23">
        <v>2015</v>
      </c>
      <c r="B78" s="23" t="s">
        <v>1886</v>
      </c>
      <c r="C78" s="13" t="s">
        <v>3358</v>
      </c>
      <c r="D78" s="34">
        <v>1</v>
      </c>
      <c r="E78" s="60">
        <v>177800000</v>
      </c>
    </row>
    <row r="79" spans="1:5">
      <c r="A79" s="23">
        <v>2015</v>
      </c>
      <c r="B79" s="23" t="s">
        <v>1886</v>
      </c>
      <c r="C79" s="13" t="s">
        <v>3359</v>
      </c>
      <c r="D79" s="34">
        <v>1</v>
      </c>
      <c r="E79" s="60">
        <v>110000000</v>
      </c>
    </row>
    <row r="80" spans="1:5">
      <c r="A80" s="23">
        <v>2015</v>
      </c>
      <c r="B80" s="23" t="s">
        <v>1886</v>
      </c>
      <c r="C80" s="13" t="s">
        <v>902</v>
      </c>
      <c r="D80" s="34">
        <v>1</v>
      </c>
      <c r="E80" s="60">
        <v>89117416</v>
      </c>
    </row>
    <row r="81" spans="1:5">
      <c r="A81" s="23">
        <v>2015</v>
      </c>
      <c r="B81" s="23" t="s">
        <v>1886</v>
      </c>
      <c r="C81" s="13" t="s">
        <v>921</v>
      </c>
      <c r="D81" s="34">
        <v>1</v>
      </c>
      <c r="E81" s="60">
        <v>14200000</v>
      </c>
    </row>
    <row r="82" spans="1:5">
      <c r="A82" s="23">
        <v>2015</v>
      </c>
      <c r="B82" s="23" t="s">
        <v>1886</v>
      </c>
      <c r="C82" s="13" t="s">
        <v>920</v>
      </c>
      <c r="D82" s="34">
        <v>1</v>
      </c>
      <c r="E82" s="60">
        <v>29000000</v>
      </c>
    </row>
    <row r="83" spans="1:5">
      <c r="A83" s="23">
        <v>2015</v>
      </c>
      <c r="B83" s="23" t="s">
        <v>1886</v>
      </c>
      <c r="C83" s="13" t="s">
        <v>3413</v>
      </c>
      <c r="D83" s="34">
        <v>2</v>
      </c>
      <c r="E83" s="60">
        <v>9443140</v>
      </c>
    </row>
    <row r="84" spans="1:5">
      <c r="A84" s="23">
        <v>2015</v>
      </c>
      <c r="B84" s="23" t="s">
        <v>1886</v>
      </c>
      <c r="C84" s="13" t="s">
        <v>919</v>
      </c>
      <c r="D84" s="34">
        <v>1</v>
      </c>
      <c r="E84" s="60">
        <v>31250000</v>
      </c>
    </row>
    <row r="85" spans="1:5">
      <c r="A85" s="23">
        <v>2015</v>
      </c>
      <c r="B85" s="23" t="s">
        <v>1886</v>
      </c>
      <c r="C85" s="13" t="s">
        <v>875</v>
      </c>
      <c r="D85" s="34">
        <v>1</v>
      </c>
      <c r="E85" s="60">
        <v>1399000000</v>
      </c>
    </row>
    <row r="86" spans="1:5">
      <c r="A86" s="23">
        <v>2015</v>
      </c>
      <c r="B86" s="23" t="s">
        <v>1886</v>
      </c>
      <c r="C86" s="13" t="s">
        <v>4319</v>
      </c>
      <c r="D86" s="34">
        <v>1</v>
      </c>
      <c r="E86" s="60">
        <v>78000000</v>
      </c>
    </row>
    <row r="87" spans="1:5">
      <c r="A87" s="23">
        <v>2015</v>
      </c>
      <c r="B87" s="23" t="s">
        <v>1886</v>
      </c>
      <c r="C87" s="13" t="s">
        <v>3414</v>
      </c>
      <c r="D87" s="34">
        <v>1</v>
      </c>
      <c r="E87" s="60">
        <v>6000000</v>
      </c>
    </row>
    <row r="88" spans="1:5">
      <c r="A88" s="23">
        <v>2015</v>
      </c>
      <c r="B88" s="23" t="s">
        <v>1886</v>
      </c>
      <c r="C88" s="13" t="s">
        <v>2281</v>
      </c>
      <c r="D88" s="34">
        <v>1</v>
      </c>
      <c r="E88" s="60">
        <v>170000000</v>
      </c>
    </row>
    <row r="89" spans="1:5">
      <c r="A89" s="23">
        <v>2015</v>
      </c>
      <c r="B89" s="23" t="s">
        <v>1886</v>
      </c>
      <c r="C89" s="13" t="s">
        <v>231</v>
      </c>
      <c r="D89" s="34">
        <v>1</v>
      </c>
      <c r="E89" s="60">
        <v>26000000</v>
      </c>
    </row>
    <row r="90" spans="1:5">
      <c r="A90" s="23">
        <v>2015</v>
      </c>
      <c r="B90" s="23" t="s">
        <v>1886</v>
      </c>
      <c r="C90" s="13" t="s">
        <v>918</v>
      </c>
      <c r="D90" s="34">
        <v>1</v>
      </c>
      <c r="E90" s="60">
        <v>78200000</v>
      </c>
    </row>
    <row r="91" spans="1:5">
      <c r="A91" s="23">
        <v>2015</v>
      </c>
      <c r="B91" s="23" t="s">
        <v>514</v>
      </c>
      <c r="C91" s="13" t="s">
        <v>680</v>
      </c>
      <c r="D91" s="34">
        <v>1</v>
      </c>
      <c r="E91" s="60">
        <v>34000000</v>
      </c>
    </row>
    <row r="92" spans="1:5">
      <c r="A92" s="23">
        <v>2015</v>
      </c>
      <c r="B92" s="23" t="s">
        <v>514</v>
      </c>
      <c r="C92" s="13" t="s">
        <v>877</v>
      </c>
      <c r="D92" s="34">
        <v>1</v>
      </c>
      <c r="E92" s="60">
        <v>228769200</v>
      </c>
    </row>
    <row r="93" spans="1:5">
      <c r="A93" s="23">
        <v>2015</v>
      </c>
      <c r="B93" s="23" t="s">
        <v>514</v>
      </c>
      <c r="C93" s="13" t="s">
        <v>878</v>
      </c>
      <c r="D93" s="34">
        <v>1</v>
      </c>
      <c r="E93" s="60">
        <v>22000000</v>
      </c>
    </row>
    <row r="94" spans="1:5">
      <c r="A94" s="23">
        <v>2015</v>
      </c>
      <c r="B94" s="23" t="s">
        <v>514</v>
      </c>
      <c r="C94" s="13" t="s">
        <v>3402</v>
      </c>
      <c r="D94" s="34">
        <v>1</v>
      </c>
      <c r="E94" s="60">
        <v>634932833</v>
      </c>
    </row>
    <row r="95" spans="1:5">
      <c r="A95" s="23">
        <v>2015</v>
      </c>
      <c r="B95" s="23" t="s">
        <v>514</v>
      </c>
      <c r="C95" s="13" t="s">
        <v>3417</v>
      </c>
      <c r="D95" s="34">
        <v>1</v>
      </c>
      <c r="E95" s="60">
        <v>58200000</v>
      </c>
    </row>
    <row r="96" spans="1:5">
      <c r="A96" s="23">
        <v>2015</v>
      </c>
      <c r="B96" s="23" t="s">
        <v>514</v>
      </c>
      <c r="C96" s="13" t="s">
        <v>879</v>
      </c>
      <c r="D96" s="34">
        <v>1</v>
      </c>
      <c r="E96" s="60">
        <v>35000000</v>
      </c>
    </row>
    <row r="97" spans="1:5">
      <c r="A97" s="23">
        <v>2015</v>
      </c>
      <c r="B97" s="23" t="s">
        <v>514</v>
      </c>
      <c r="C97" s="13" t="s">
        <v>2279</v>
      </c>
      <c r="D97" s="34">
        <v>20</v>
      </c>
      <c r="E97" s="60">
        <v>3272461423</v>
      </c>
    </row>
    <row r="98" spans="1:5">
      <c r="A98" s="23">
        <v>2015</v>
      </c>
      <c r="B98" s="23" t="s">
        <v>514</v>
      </c>
      <c r="C98" s="13" t="s">
        <v>881</v>
      </c>
      <c r="D98" s="34">
        <v>1</v>
      </c>
      <c r="E98" s="60">
        <v>15000000</v>
      </c>
    </row>
    <row r="99" spans="1:5">
      <c r="A99" s="23">
        <v>2015</v>
      </c>
      <c r="B99" s="23" t="s">
        <v>514</v>
      </c>
      <c r="C99" s="13" t="s">
        <v>2255</v>
      </c>
      <c r="D99" s="34">
        <v>1</v>
      </c>
      <c r="E99" s="60">
        <v>150331832</v>
      </c>
    </row>
    <row r="100" spans="1:5">
      <c r="A100" s="23">
        <v>2015</v>
      </c>
      <c r="B100" s="23" t="s">
        <v>514</v>
      </c>
      <c r="C100" s="13" t="s">
        <v>882</v>
      </c>
      <c r="D100" s="34">
        <v>2</v>
      </c>
      <c r="E100" s="60">
        <v>611574950</v>
      </c>
    </row>
    <row r="101" spans="1:5">
      <c r="A101" s="23">
        <v>2015</v>
      </c>
      <c r="B101" s="23" t="s">
        <v>514</v>
      </c>
      <c r="C101" s="13" t="s">
        <v>8324</v>
      </c>
      <c r="D101" s="34">
        <v>1</v>
      </c>
      <c r="E101" s="60">
        <v>77265520</v>
      </c>
    </row>
    <row r="102" spans="1:5">
      <c r="A102" s="23">
        <v>2015</v>
      </c>
      <c r="B102" s="23" t="s">
        <v>514</v>
      </c>
      <c r="C102" s="13" t="s">
        <v>883</v>
      </c>
      <c r="D102" s="34">
        <v>1</v>
      </c>
      <c r="E102" s="60">
        <v>138906591</v>
      </c>
    </row>
    <row r="103" spans="1:5">
      <c r="A103" s="23">
        <v>2015</v>
      </c>
      <c r="B103" s="23" t="s">
        <v>514</v>
      </c>
      <c r="C103" s="13" t="s">
        <v>884</v>
      </c>
      <c r="D103" s="34">
        <v>1</v>
      </c>
      <c r="E103" s="60">
        <v>21000000</v>
      </c>
    </row>
    <row r="104" spans="1:5">
      <c r="A104" s="23">
        <v>2015</v>
      </c>
      <c r="B104" s="23" t="s">
        <v>514</v>
      </c>
      <c r="C104" s="13" t="s">
        <v>885</v>
      </c>
      <c r="D104" s="34">
        <v>4</v>
      </c>
      <c r="E104" s="60">
        <v>3172594285</v>
      </c>
    </row>
    <row r="105" spans="1:5">
      <c r="A105" s="23">
        <v>2015</v>
      </c>
      <c r="B105" s="23" t="s">
        <v>514</v>
      </c>
      <c r="C105" s="13" t="s">
        <v>8325</v>
      </c>
      <c r="D105" s="34">
        <v>1</v>
      </c>
      <c r="E105" s="60">
        <v>80000000</v>
      </c>
    </row>
    <row r="106" spans="1:5">
      <c r="A106" s="23">
        <v>2015</v>
      </c>
      <c r="B106" s="23" t="s">
        <v>514</v>
      </c>
      <c r="C106" s="13" t="s">
        <v>3418</v>
      </c>
      <c r="D106" s="34">
        <v>1</v>
      </c>
      <c r="E106" s="60">
        <v>7166194</v>
      </c>
    </row>
    <row r="107" spans="1:5">
      <c r="A107" s="23">
        <v>2015</v>
      </c>
      <c r="B107" s="23" t="s">
        <v>514</v>
      </c>
      <c r="C107" s="13" t="s">
        <v>2259</v>
      </c>
      <c r="D107" s="34">
        <v>1</v>
      </c>
      <c r="E107" s="60">
        <v>16000000</v>
      </c>
    </row>
    <row r="108" spans="1:5">
      <c r="A108" s="23">
        <v>2015</v>
      </c>
      <c r="B108" s="23" t="s">
        <v>514</v>
      </c>
      <c r="C108" s="13" t="s">
        <v>886</v>
      </c>
      <c r="D108" s="34">
        <v>1</v>
      </c>
      <c r="E108" s="60">
        <v>168897575</v>
      </c>
    </row>
    <row r="109" spans="1:5">
      <c r="A109" s="23">
        <v>2015</v>
      </c>
      <c r="B109" s="23" t="s">
        <v>514</v>
      </c>
      <c r="C109" s="13" t="s">
        <v>880</v>
      </c>
      <c r="D109" s="34">
        <v>1</v>
      </c>
      <c r="E109" s="60">
        <v>40000000</v>
      </c>
    </row>
    <row r="110" spans="1:5">
      <c r="A110" s="23">
        <v>2015</v>
      </c>
      <c r="B110" s="23" t="s">
        <v>514</v>
      </c>
      <c r="C110" s="13" t="s">
        <v>8326</v>
      </c>
      <c r="D110" s="34">
        <v>1</v>
      </c>
      <c r="E110" s="60">
        <v>17393523</v>
      </c>
    </row>
    <row r="111" spans="1:5">
      <c r="A111" s="23">
        <v>2015</v>
      </c>
      <c r="B111" s="23" t="s">
        <v>514</v>
      </c>
      <c r="C111" s="13" t="s">
        <v>916</v>
      </c>
      <c r="D111" s="34">
        <v>1</v>
      </c>
      <c r="E111" s="60">
        <v>79746961.269999996</v>
      </c>
    </row>
    <row r="112" spans="1:5">
      <c r="A112" s="23">
        <v>2015</v>
      </c>
      <c r="B112" s="23" t="s">
        <v>514</v>
      </c>
      <c r="C112" s="13" t="s">
        <v>887</v>
      </c>
      <c r="D112" s="34">
        <v>1</v>
      </c>
      <c r="E112" s="60">
        <v>9500000</v>
      </c>
    </row>
    <row r="113" spans="1:5">
      <c r="A113" s="23">
        <v>2015</v>
      </c>
      <c r="B113" s="23" t="s">
        <v>514</v>
      </c>
      <c r="C113" s="13" t="s">
        <v>889</v>
      </c>
      <c r="D113" s="34">
        <v>1</v>
      </c>
      <c r="E113" s="60">
        <v>7521596</v>
      </c>
    </row>
    <row r="114" spans="1:5">
      <c r="A114" s="23">
        <v>2015</v>
      </c>
      <c r="B114" s="23" t="s">
        <v>514</v>
      </c>
      <c r="C114" s="13" t="s">
        <v>888</v>
      </c>
      <c r="D114" s="34">
        <v>1</v>
      </c>
      <c r="E114" s="60">
        <v>20000000</v>
      </c>
    </row>
    <row r="115" spans="1:5">
      <c r="A115" s="23">
        <v>2016</v>
      </c>
      <c r="B115" s="23" t="s">
        <v>1886</v>
      </c>
      <c r="C115" s="13" t="s">
        <v>859</v>
      </c>
      <c r="D115" s="34">
        <v>1</v>
      </c>
      <c r="E115" s="60">
        <v>540000000</v>
      </c>
    </row>
    <row r="116" spans="1:5">
      <c r="A116" s="23">
        <v>2016</v>
      </c>
      <c r="B116" s="23" t="s">
        <v>1886</v>
      </c>
      <c r="C116" s="13" t="s">
        <v>860</v>
      </c>
      <c r="D116" s="34">
        <v>2</v>
      </c>
      <c r="E116" s="60">
        <v>132000000</v>
      </c>
    </row>
    <row r="117" spans="1:5">
      <c r="A117" s="23">
        <v>2016</v>
      </c>
      <c r="B117" s="23" t="s">
        <v>1886</v>
      </c>
      <c r="C117" s="13" t="s">
        <v>917</v>
      </c>
      <c r="D117" s="34">
        <v>1</v>
      </c>
      <c r="E117" s="60">
        <v>23504205</v>
      </c>
    </row>
    <row r="118" spans="1:5">
      <c r="A118" s="23">
        <v>2016</v>
      </c>
      <c r="B118" s="23" t="s">
        <v>1886</v>
      </c>
      <c r="C118" s="13" t="s">
        <v>861</v>
      </c>
      <c r="D118" s="34">
        <v>1</v>
      </c>
      <c r="E118" s="60">
        <v>1241900</v>
      </c>
    </row>
    <row r="119" spans="1:5">
      <c r="A119" s="23">
        <v>2016</v>
      </c>
      <c r="B119" s="23" t="s">
        <v>1886</v>
      </c>
      <c r="C119" s="13" t="s">
        <v>642</v>
      </c>
      <c r="D119" s="34">
        <v>5</v>
      </c>
      <c r="E119" s="60">
        <v>91475000</v>
      </c>
    </row>
    <row r="120" spans="1:5">
      <c r="A120" s="23">
        <v>2016</v>
      </c>
      <c r="B120" s="23" t="s">
        <v>1886</v>
      </c>
      <c r="C120" s="13" t="s">
        <v>3419</v>
      </c>
      <c r="D120" s="34">
        <v>1</v>
      </c>
      <c r="E120" s="60">
        <v>20000000</v>
      </c>
    </row>
    <row r="121" spans="1:5">
      <c r="A121" s="23">
        <v>2016</v>
      </c>
      <c r="B121" s="23" t="s">
        <v>1886</v>
      </c>
      <c r="C121" s="13" t="s">
        <v>2278</v>
      </c>
      <c r="D121" s="34">
        <v>1</v>
      </c>
      <c r="E121" s="60">
        <v>2968400</v>
      </c>
    </row>
    <row r="122" spans="1:5">
      <c r="A122" s="23">
        <v>2016</v>
      </c>
      <c r="B122" s="23" t="s">
        <v>1886</v>
      </c>
      <c r="C122" s="13" t="s">
        <v>275</v>
      </c>
      <c r="D122" s="34">
        <v>1</v>
      </c>
      <c r="E122" s="60">
        <v>7500000</v>
      </c>
    </row>
    <row r="123" spans="1:5">
      <c r="A123" s="23">
        <v>2016</v>
      </c>
      <c r="B123" s="23" t="s">
        <v>1886</v>
      </c>
      <c r="C123" s="13" t="s">
        <v>862</v>
      </c>
      <c r="D123" s="34">
        <v>1</v>
      </c>
      <c r="E123" s="60">
        <v>700000</v>
      </c>
    </row>
    <row r="124" spans="1:5">
      <c r="A124" s="23">
        <v>2016</v>
      </c>
      <c r="B124" s="23" t="s">
        <v>1886</v>
      </c>
      <c r="C124" s="13" t="s">
        <v>863</v>
      </c>
      <c r="D124" s="34">
        <v>1</v>
      </c>
      <c r="E124" s="60">
        <v>2900000</v>
      </c>
    </row>
    <row r="125" spans="1:5">
      <c r="A125" s="23">
        <v>2016</v>
      </c>
      <c r="B125" s="23" t="s">
        <v>1886</v>
      </c>
      <c r="C125" s="13" t="s">
        <v>2276</v>
      </c>
      <c r="D125" s="34">
        <v>1</v>
      </c>
      <c r="E125" s="60">
        <v>389870949</v>
      </c>
    </row>
    <row r="126" spans="1:5">
      <c r="A126" s="23">
        <v>2016</v>
      </c>
      <c r="B126" s="23" t="s">
        <v>1886</v>
      </c>
      <c r="C126" s="13" t="s">
        <v>864</v>
      </c>
      <c r="D126" s="34">
        <v>1</v>
      </c>
      <c r="E126" s="60">
        <v>36000000</v>
      </c>
    </row>
    <row r="127" spans="1:5">
      <c r="A127" s="23">
        <v>2016</v>
      </c>
      <c r="B127" s="23" t="s">
        <v>1886</v>
      </c>
      <c r="C127" s="13" t="s">
        <v>865</v>
      </c>
      <c r="D127" s="34">
        <v>3</v>
      </c>
      <c r="E127" s="60">
        <v>46800000</v>
      </c>
    </row>
    <row r="128" spans="1:5">
      <c r="A128" s="23">
        <v>2016</v>
      </c>
      <c r="B128" s="23" t="s">
        <v>1886</v>
      </c>
      <c r="C128" s="13" t="s">
        <v>8369</v>
      </c>
      <c r="D128" s="34">
        <v>1</v>
      </c>
      <c r="E128" s="60">
        <v>44280000</v>
      </c>
    </row>
    <row r="129" spans="1:5">
      <c r="A129" s="23">
        <v>2016</v>
      </c>
      <c r="B129" s="23" t="s">
        <v>1886</v>
      </c>
      <c r="C129" s="13" t="s">
        <v>866</v>
      </c>
      <c r="D129" s="34">
        <v>1</v>
      </c>
      <c r="E129" s="60">
        <v>60000000</v>
      </c>
    </row>
    <row r="130" spans="1:5">
      <c r="A130" s="23">
        <v>2016</v>
      </c>
      <c r="B130" s="23" t="s">
        <v>1886</v>
      </c>
      <c r="C130" s="13" t="s">
        <v>867</v>
      </c>
      <c r="D130" s="34">
        <v>1</v>
      </c>
      <c r="E130" s="60">
        <v>446750000</v>
      </c>
    </row>
    <row r="131" spans="1:5">
      <c r="A131" s="23">
        <v>2016</v>
      </c>
      <c r="B131" s="23" t="s">
        <v>1886</v>
      </c>
      <c r="C131" s="13" t="s">
        <v>868</v>
      </c>
      <c r="D131" s="34">
        <v>1</v>
      </c>
      <c r="E131" s="60">
        <v>15000000</v>
      </c>
    </row>
    <row r="132" spans="1:5">
      <c r="A132" s="23">
        <v>2016</v>
      </c>
      <c r="B132" s="23" t="s">
        <v>1886</v>
      </c>
      <c r="C132" s="13" t="s">
        <v>713</v>
      </c>
      <c r="D132" s="34">
        <v>8</v>
      </c>
      <c r="E132" s="60">
        <v>8817445649</v>
      </c>
    </row>
    <row r="133" spans="1:5">
      <c r="A133" s="23">
        <v>2016</v>
      </c>
      <c r="B133" s="23" t="s">
        <v>1886</v>
      </c>
      <c r="C133" s="13" t="s">
        <v>606</v>
      </c>
      <c r="D133" s="34">
        <v>2</v>
      </c>
      <c r="E133" s="60">
        <v>534000000</v>
      </c>
    </row>
    <row r="134" spans="1:5">
      <c r="A134" s="23">
        <v>2016</v>
      </c>
      <c r="B134" s="23" t="s">
        <v>1886</v>
      </c>
      <c r="C134" s="13" t="s">
        <v>869</v>
      </c>
      <c r="D134" s="34">
        <v>1</v>
      </c>
      <c r="E134" s="60">
        <v>231650000</v>
      </c>
    </row>
    <row r="135" spans="1:5">
      <c r="A135" s="23">
        <v>2016</v>
      </c>
      <c r="B135" s="23" t="s">
        <v>1886</v>
      </c>
      <c r="C135" s="13" t="s">
        <v>870</v>
      </c>
      <c r="D135" s="34">
        <v>1</v>
      </c>
      <c r="E135" s="60">
        <v>80000000</v>
      </c>
    </row>
    <row r="136" spans="1:5">
      <c r="A136" s="23">
        <v>2016</v>
      </c>
      <c r="B136" s="23" t="s">
        <v>1886</v>
      </c>
      <c r="C136" s="13" t="s">
        <v>871</v>
      </c>
      <c r="D136" s="34">
        <v>1</v>
      </c>
      <c r="E136" s="60">
        <v>156500000</v>
      </c>
    </row>
    <row r="137" spans="1:5">
      <c r="A137" s="23">
        <v>2016</v>
      </c>
      <c r="B137" s="23" t="s">
        <v>1886</v>
      </c>
      <c r="C137" s="13" t="s">
        <v>775</v>
      </c>
      <c r="D137" s="34">
        <v>2</v>
      </c>
      <c r="E137" s="60">
        <v>924000000</v>
      </c>
    </row>
    <row r="138" spans="1:5">
      <c r="A138" s="23">
        <v>2016</v>
      </c>
      <c r="B138" s="23" t="s">
        <v>1886</v>
      </c>
      <c r="C138" s="13" t="s">
        <v>2272</v>
      </c>
      <c r="D138" s="34">
        <v>1</v>
      </c>
      <c r="E138" s="60">
        <v>46000000</v>
      </c>
    </row>
    <row r="139" spans="1:5">
      <c r="A139" s="23">
        <v>2016</v>
      </c>
      <c r="B139" s="23" t="s">
        <v>1886</v>
      </c>
      <c r="C139" s="13" t="s">
        <v>872</v>
      </c>
      <c r="D139" s="34">
        <v>1</v>
      </c>
      <c r="E139" s="60">
        <v>350000000</v>
      </c>
    </row>
    <row r="140" spans="1:5">
      <c r="A140" s="23">
        <v>2016</v>
      </c>
      <c r="B140" s="23" t="s">
        <v>1886</v>
      </c>
      <c r="C140" s="13" t="s">
        <v>873</v>
      </c>
      <c r="D140" s="34">
        <v>1</v>
      </c>
      <c r="E140" s="60">
        <v>421900000</v>
      </c>
    </row>
    <row r="141" spans="1:5">
      <c r="A141" s="23">
        <v>2016</v>
      </c>
      <c r="B141" s="23" t="s">
        <v>1886</v>
      </c>
      <c r="C141" s="13" t="s">
        <v>2273</v>
      </c>
      <c r="D141" s="34">
        <v>1</v>
      </c>
      <c r="E141" s="60">
        <v>6900000</v>
      </c>
    </row>
    <row r="142" spans="1:5">
      <c r="A142" s="23">
        <v>2016</v>
      </c>
      <c r="B142" s="23" t="s">
        <v>1886</v>
      </c>
      <c r="C142" s="13" t="s">
        <v>874</v>
      </c>
      <c r="D142" s="34">
        <v>1</v>
      </c>
      <c r="E142" s="60">
        <v>25000000</v>
      </c>
    </row>
    <row r="143" spans="1:5">
      <c r="A143" s="23">
        <v>2016</v>
      </c>
      <c r="B143" s="23" t="s">
        <v>1886</v>
      </c>
      <c r="C143" s="13" t="s">
        <v>875</v>
      </c>
      <c r="D143" s="34">
        <v>1</v>
      </c>
      <c r="E143" s="60">
        <v>603159642</v>
      </c>
    </row>
    <row r="144" spans="1:5">
      <c r="A144" s="23">
        <v>2016</v>
      </c>
      <c r="B144" s="23" t="s">
        <v>1886</v>
      </c>
      <c r="C144" s="13" t="s">
        <v>876</v>
      </c>
      <c r="D144" s="34">
        <v>1</v>
      </c>
      <c r="E144" s="60">
        <v>23500000</v>
      </c>
    </row>
    <row r="145" spans="1:5">
      <c r="A145" s="23">
        <v>2016</v>
      </c>
      <c r="B145" s="23" t="s">
        <v>1886</v>
      </c>
      <c r="C145" s="13" t="s">
        <v>231</v>
      </c>
      <c r="D145" s="34">
        <v>1</v>
      </c>
      <c r="E145" s="60">
        <v>27000000</v>
      </c>
    </row>
    <row r="146" spans="1:5">
      <c r="A146" s="23">
        <v>2016</v>
      </c>
      <c r="B146" s="23" t="s">
        <v>1886</v>
      </c>
      <c r="C146" s="13" t="s">
        <v>4320</v>
      </c>
      <c r="D146" s="34">
        <v>1</v>
      </c>
      <c r="E146" s="60">
        <v>150000000</v>
      </c>
    </row>
    <row r="147" spans="1:5">
      <c r="A147" s="23">
        <v>2016</v>
      </c>
      <c r="B147" s="23" t="s">
        <v>514</v>
      </c>
      <c r="C147" s="13" t="s">
        <v>2243</v>
      </c>
      <c r="D147" s="34">
        <v>1</v>
      </c>
      <c r="E147" s="60">
        <v>1783470346</v>
      </c>
    </row>
    <row r="148" spans="1:5">
      <c r="A148" s="23">
        <v>2016</v>
      </c>
      <c r="B148" s="23" t="s">
        <v>514</v>
      </c>
      <c r="C148" s="13" t="s">
        <v>2260</v>
      </c>
      <c r="D148" s="34">
        <v>1</v>
      </c>
      <c r="E148" s="60">
        <v>1895791000</v>
      </c>
    </row>
    <row r="149" spans="1:5">
      <c r="A149" s="23">
        <v>2016</v>
      </c>
      <c r="B149" s="23" t="s">
        <v>514</v>
      </c>
      <c r="C149" s="13" t="s">
        <v>2274</v>
      </c>
      <c r="D149" s="34">
        <v>1</v>
      </c>
      <c r="E149" s="60">
        <v>61733422</v>
      </c>
    </row>
    <row r="150" spans="1:5">
      <c r="A150" s="23">
        <v>2016</v>
      </c>
      <c r="B150" s="23" t="s">
        <v>514</v>
      </c>
      <c r="C150" s="13" t="s">
        <v>8379</v>
      </c>
      <c r="D150" s="34">
        <v>1</v>
      </c>
      <c r="E150" s="60">
        <v>40106480</v>
      </c>
    </row>
    <row r="151" spans="1:5">
      <c r="A151" s="23">
        <v>2016</v>
      </c>
      <c r="B151" s="23" t="s">
        <v>514</v>
      </c>
      <c r="C151" s="13" t="s">
        <v>2276</v>
      </c>
      <c r="D151" s="34">
        <v>1</v>
      </c>
      <c r="E151" s="60">
        <v>41000000</v>
      </c>
    </row>
    <row r="152" spans="1:5">
      <c r="A152" s="23">
        <v>2016</v>
      </c>
      <c r="B152" s="23" t="s">
        <v>514</v>
      </c>
      <c r="C152" s="13" t="s">
        <v>1694</v>
      </c>
      <c r="D152" s="34">
        <v>1</v>
      </c>
      <c r="E152" s="60">
        <v>4000000</v>
      </c>
    </row>
    <row r="153" spans="1:5">
      <c r="A153" s="23">
        <v>2016</v>
      </c>
      <c r="B153" s="23" t="s">
        <v>514</v>
      </c>
      <c r="C153" s="13" t="s">
        <v>879</v>
      </c>
      <c r="D153" s="34">
        <v>2</v>
      </c>
      <c r="E153" s="60">
        <v>100000000</v>
      </c>
    </row>
    <row r="154" spans="1:5">
      <c r="A154" s="23">
        <v>2016</v>
      </c>
      <c r="B154" s="23" t="s">
        <v>514</v>
      </c>
      <c r="C154" s="13" t="s">
        <v>2279</v>
      </c>
      <c r="D154" s="34">
        <v>4</v>
      </c>
      <c r="E154" s="60">
        <v>870450000</v>
      </c>
    </row>
    <row r="155" spans="1:5">
      <c r="A155" s="23">
        <v>2016</v>
      </c>
      <c r="B155" s="23" t="s">
        <v>514</v>
      </c>
      <c r="C155" s="13" t="s">
        <v>1696</v>
      </c>
      <c r="D155" s="34">
        <v>1</v>
      </c>
      <c r="E155" s="60">
        <v>15000000</v>
      </c>
    </row>
    <row r="156" spans="1:5">
      <c r="A156" s="23">
        <v>2016</v>
      </c>
      <c r="B156" s="23" t="s">
        <v>514</v>
      </c>
      <c r="C156" s="13" t="s">
        <v>4290</v>
      </c>
      <c r="D156" s="34">
        <v>1</v>
      </c>
      <c r="E156" s="60">
        <v>800213626</v>
      </c>
    </row>
    <row r="157" spans="1:5">
      <c r="A157" s="23">
        <v>2016</v>
      </c>
      <c r="B157" s="23" t="s">
        <v>514</v>
      </c>
      <c r="C157" s="13" t="s">
        <v>1697</v>
      </c>
      <c r="D157" s="34">
        <v>2</v>
      </c>
      <c r="E157" s="60">
        <v>63563428</v>
      </c>
    </row>
    <row r="158" spans="1:5">
      <c r="A158" s="23">
        <v>2016</v>
      </c>
      <c r="B158" s="23" t="s">
        <v>514</v>
      </c>
      <c r="C158" s="13" t="s">
        <v>2285</v>
      </c>
      <c r="D158" s="34">
        <v>1</v>
      </c>
      <c r="E158" s="60">
        <v>5000000</v>
      </c>
    </row>
    <row r="159" spans="1:5">
      <c r="A159" s="23">
        <v>2016</v>
      </c>
      <c r="B159" s="23" t="s">
        <v>514</v>
      </c>
      <c r="C159" s="13" t="s">
        <v>2261</v>
      </c>
      <c r="D159" s="34">
        <v>1</v>
      </c>
      <c r="E159" s="60">
        <v>6978000</v>
      </c>
    </row>
    <row r="160" spans="1:5">
      <c r="A160" s="23">
        <v>2016</v>
      </c>
      <c r="B160" s="23" t="s">
        <v>514</v>
      </c>
      <c r="C160" s="13" t="s">
        <v>2253</v>
      </c>
      <c r="D160" s="34">
        <v>1</v>
      </c>
      <c r="E160" s="60">
        <v>198706897</v>
      </c>
    </row>
    <row r="161" spans="1:5">
      <c r="A161" s="23">
        <v>2016</v>
      </c>
      <c r="B161" s="23" t="s">
        <v>514</v>
      </c>
      <c r="C161" s="13" t="s">
        <v>2267</v>
      </c>
      <c r="D161" s="34">
        <v>2</v>
      </c>
      <c r="E161" s="60">
        <v>142421900</v>
      </c>
    </row>
    <row r="162" spans="1:5">
      <c r="A162" s="23">
        <v>2016</v>
      </c>
      <c r="B162" s="23" t="s">
        <v>514</v>
      </c>
      <c r="C162" s="13" t="s">
        <v>8325</v>
      </c>
      <c r="D162" s="34">
        <v>2</v>
      </c>
      <c r="E162" s="60">
        <v>174000000</v>
      </c>
    </row>
    <row r="163" spans="1:5">
      <c r="A163" s="23">
        <v>2016</v>
      </c>
      <c r="B163" s="23" t="s">
        <v>514</v>
      </c>
      <c r="C163" s="13" t="s">
        <v>1699</v>
      </c>
      <c r="D163" s="34">
        <v>1</v>
      </c>
      <c r="E163" s="60">
        <v>2500000</v>
      </c>
    </row>
    <row r="164" spans="1:5">
      <c r="A164" s="23">
        <v>2016</v>
      </c>
      <c r="B164" s="23" t="s">
        <v>514</v>
      </c>
      <c r="C164" s="13" t="s">
        <v>4318</v>
      </c>
      <c r="D164" s="34">
        <v>1</v>
      </c>
      <c r="E164" s="60">
        <v>156100000</v>
      </c>
    </row>
    <row r="165" spans="1:5">
      <c r="A165" s="23">
        <v>2016</v>
      </c>
      <c r="B165" s="23" t="s">
        <v>514</v>
      </c>
      <c r="C165" s="13" t="s">
        <v>886</v>
      </c>
      <c r="D165" s="34">
        <v>1</v>
      </c>
      <c r="E165" s="60">
        <v>80680460</v>
      </c>
    </row>
    <row r="166" spans="1:5">
      <c r="A166" s="23">
        <v>2016</v>
      </c>
      <c r="B166" s="23" t="s">
        <v>514</v>
      </c>
      <c r="C166" s="13" t="s">
        <v>8326</v>
      </c>
      <c r="D166" s="34">
        <v>2</v>
      </c>
      <c r="E166" s="60">
        <v>485940116</v>
      </c>
    </row>
    <row r="167" spans="1:5">
      <c r="A167" s="23">
        <v>2016</v>
      </c>
      <c r="B167" s="23" t="s">
        <v>514</v>
      </c>
      <c r="C167" s="13" t="s">
        <v>1698</v>
      </c>
      <c r="D167" s="34">
        <v>1</v>
      </c>
      <c r="E167" s="60">
        <v>2987172937</v>
      </c>
    </row>
    <row r="168" spans="1:5">
      <c r="A168" s="23">
        <v>2016</v>
      </c>
      <c r="B168" s="23" t="s">
        <v>514</v>
      </c>
      <c r="C168" s="13" t="s">
        <v>887</v>
      </c>
      <c r="D168" s="34">
        <v>1</v>
      </c>
      <c r="E168" s="60">
        <v>2000000</v>
      </c>
    </row>
    <row r="169" spans="1:5">
      <c r="A169" s="23">
        <v>2016</v>
      </c>
      <c r="B169" s="23" t="s">
        <v>514</v>
      </c>
      <c r="C169" s="13" t="s">
        <v>1898</v>
      </c>
      <c r="D169" s="34">
        <v>1</v>
      </c>
      <c r="E169" s="60">
        <v>106562960</v>
      </c>
    </row>
    <row r="170" spans="1:5">
      <c r="A170" s="23">
        <v>2016</v>
      </c>
      <c r="B170" s="23" t="s">
        <v>514</v>
      </c>
      <c r="C170" s="13" t="s">
        <v>1700</v>
      </c>
      <c r="D170" s="34">
        <v>1</v>
      </c>
      <c r="E170" s="60">
        <v>193110000</v>
      </c>
    </row>
    <row r="171" spans="1:5">
      <c r="A171" s="23">
        <v>2017</v>
      </c>
      <c r="B171" s="23" t="s">
        <v>1886</v>
      </c>
      <c r="C171" s="13" t="s">
        <v>868</v>
      </c>
      <c r="D171" s="34">
        <v>2</v>
      </c>
      <c r="E171" s="60">
        <v>33000000</v>
      </c>
    </row>
    <row r="172" spans="1:5">
      <c r="A172" s="23">
        <v>2017</v>
      </c>
      <c r="B172" s="23" t="s">
        <v>1886</v>
      </c>
      <c r="C172" s="13" t="s">
        <v>713</v>
      </c>
      <c r="D172" s="34">
        <v>10</v>
      </c>
      <c r="E172" s="60">
        <v>6822234548</v>
      </c>
    </row>
    <row r="173" spans="1:5">
      <c r="A173" s="23">
        <v>2017</v>
      </c>
      <c r="B173" s="23" t="s">
        <v>1886</v>
      </c>
      <c r="C173" s="13" t="s">
        <v>824</v>
      </c>
      <c r="D173" s="34">
        <v>1</v>
      </c>
      <c r="E173" s="60">
        <v>203980000</v>
      </c>
    </row>
    <row r="174" spans="1:5">
      <c r="A174" s="23">
        <v>2017</v>
      </c>
      <c r="B174" s="23" t="s">
        <v>1886</v>
      </c>
      <c r="C174" s="13" t="s">
        <v>2003</v>
      </c>
      <c r="D174" s="34">
        <v>1</v>
      </c>
      <c r="E174" s="60">
        <v>600000000</v>
      </c>
    </row>
    <row r="175" spans="1:5">
      <c r="A175" s="23">
        <v>2017</v>
      </c>
      <c r="B175" s="23" t="s">
        <v>1886</v>
      </c>
      <c r="C175" s="13" t="s">
        <v>923</v>
      </c>
      <c r="D175" s="34">
        <v>1</v>
      </c>
      <c r="E175" s="60">
        <v>130000000</v>
      </c>
    </row>
    <row r="176" spans="1:5">
      <c r="A176" s="23">
        <v>2017</v>
      </c>
      <c r="B176" s="23" t="s">
        <v>1886</v>
      </c>
      <c r="C176" s="13" t="s">
        <v>871</v>
      </c>
      <c r="D176" s="34">
        <v>2</v>
      </c>
      <c r="E176" s="60">
        <v>336869414</v>
      </c>
    </row>
    <row r="177" spans="1:5">
      <c r="A177" s="23">
        <v>2017</v>
      </c>
      <c r="B177" s="23" t="s">
        <v>1886</v>
      </c>
      <c r="C177" s="13" t="s">
        <v>8371</v>
      </c>
      <c r="D177" s="34">
        <v>1</v>
      </c>
      <c r="E177" s="60">
        <v>57000000</v>
      </c>
    </row>
    <row r="178" spans="1:5">
      <c r="A178" s="23">
        <v>2017</v>
      </c>
      <c r="B178" s="23" t="s">
        <v>1886</v>
      </c>
      <c r="C178" s="13" t="s">
        <v>2004</v>
      </c>
      <c r="D178" s="34">
        <v>1</v>
      </c>
      <c r="E178" s="60">
        <v>270000000</v>
      </c>
    </row>
    <row r="179" spans="1:5">
      <c r="A179" s="23">
        <v>2017</v>
      </c>
      <c r="B179" s="23" t="s">
        <v>1886</v>
      </c>
      <c r="C179" s="13" t="s">
        <v>2283</v>
      </c>
      <c r="D179" s="34">
        <v>1</v>
      </c>
      <c r="E179" s="60">
        <v>28800000</v>
      </c>
    </row>
    <row r="180" spans="1:5">
      <c r="A180" s="23">
        <v>2017</v>
      </c>
      <c r="B180" s="23" t="s">
        <v>1886</v>
      </c>
      <c r="C180" s="13" t="s">
        <v>2005</v>
      </c>
      <c r="D180" s="34">
        <v>1</v>
      </c>
      <c r="E180" s="60">
        <v>160400000</v>
      </c>
    </row>
    <row r="181" spans="1:5">
      <c r="A181" s="23">
        <v>2017</v>
      </c>
      <c r="B181" s="23" t="s">
        <v>1886</v>
      </c>
      <c r="C181" s="13" t="s">
        <v>2006</v>
      </c>
      <c r="D181" s="34">
        <v>1</v>
      </c>
      <c r="E181" s="60">
        <v>1205796428</v>
      </c>
    </row>
    <row r="182" spans="1:5">
      <c r="A182" s="23">
        <v>2017</v>
      </c>
      <c r="B182" s="23" t="s">
        <v>1886</v>
      </c>
      <c r="C182" s="13" t="s">
        <v>2007</v>
      </c>
      <c r="D182" s="34">
        <v>1</v>
      </c>
      <c r="E182" s="60">
        <v>460000</v>
      </c>
    </row>
    <row r="183" spans="1:5">
      <c r="A183" s="23">
        <v>2017</v>
      </c>
      <c r="B183" s="23" t="s">
        <v>1886</v>
      </c>
      <c r="C183" s="13" t="s">
        <v>2008</v>
      </c>
      <c r="D183" s="34">
        <v>1</v>
      </c>
      <c r="E183" s="60">
        <v>45000000</v>
      </c>
    </row>
    <row r="184" spans="1:5">
      <c r="A184" s="23">
        <v>2017</v>
      </c>
      <c r="B184" s="23" t="s">
        <v>1886</v>
      </c>
      <c r="C184" s="13" t="s">
        <v>2262</v>
      </c>
      <c r="D184" s="34">
        <v>1</v>
      </c>
      <c r="E184" s="60">
        <v>30000000</v>
      </c>
    </row>
    <row r="185" spans="1:5">
      <c r="A185" s="23">
        <v>2017</v>
      </c>
      <c r="B185" s="23" t="s">
        <v>1886</v>
      </c>
      <c r="C185" s="13" t="s">
        <v>3358</v>
      </c>
      <c r="D185" s="34">
        <v>3</v>
      </c>
      <c r="E185" s="60">
        <v>46237500</v>
      </c>
    </row>
    <row r="186" spans="1:5">
      <c r="A186" s="23">
        <v>2017</v>
      </c>
      <c r="B186" s="23" t="s">
        <v>1886</v>
      </c>
      <c r="C186" s="13" t="s">
        <v>8372</v>
      </c>
      <c r="D186" s="34">
        <v>1</v>
      </c>
      <c r="E186" s="60">
        <v>341715000</v>
      </c>
    </row>
    <row r="187" spans="1:5">
      <c r="A187" s="23">
        <v>2017</v>
      </c>
      <c r="B187" s="23" t="s">
        <v>1886</v>
      </c>
      <c r="C187" s="13" t="s">
        <v>2275</v>
      </c>
      <c r="D187" s="34">
        <v>1</v>
      </c>
      <c r="E187" s="60">
        <v>45000000</v>
      </c>
    </row>
    <row r="188" spans="1:5">
      <c r="A188" s="23">
        <v>2017</v>
      </c>
      <c r="B188" s="23" t="s">
        <v>1886</v>
      </c>
      <c r="C188" s="13" t="s">
        <v>8316</v>
      </c>
      <c r="D188" s="34">
        <v>1</v>
      </c>
      <c r="E188" s="60">
        <v>21600000</v>
      </c>
    </row>
    <row r="189" spans="1:5">
      <c r="A189" s="23">
        <v>2017</v>
      </c>
      <c r="B189" s="23" t="s">
        <v>1886</v>
      </c>
      <c r="C189" s="13" t="s">
        <v>3361</v>
      </c>
      <c r="D189" s="34">
        <v>1</v>
      </c>
      <c r="E189" s="60">
        <v>432000000</v>
      </c>
    </row>
    <row r="190" spans="1:5">
      <c r="A190" s="23">
        <v>2017</v>
      </c>
      <c r="B190" s="23" t="s">
        <v>1886</v>
      </c>
      <c r="C190" s="13" t="s">
        <v>2009</v>
      </c>
      <c r="D190" s="34">
        <v>1</v>
      </c>
      <c r="E190" s="60">
        <v>280185000</v>
      </c>
    </row>
    <row r="191" spans="1:5">
      <c r="A191" s="23">
        <v>2017</v>
      </c>
      <c r="B191" s="23" t="s">
        <v>1886</v>
      </c>
      <c r="C191" s="13" t="s">
        <v>2010</v>
      </c>
      <c r="D191" s="34">
        <v>2</v>
      </c>
      <c r="E191" s="60">
        <v>28540000</v>
      </c>
    </row>
    <row r="192" spans="1:5">
      <c r="A192" s="23">
        <v>2017</v>
      </c>
      <c r="B192" s="23" t="s">
        <v>1886</v>
      </c>
      <c r="C192" s="13" t="s">
        <v>2284</v>
      </c>
      <c r="D192" s="34">
        <v>1</v>
      </c>
      <c r="E192" s="60">
        <v>6906000</v>
      </c>
    </row>
    <row r="193" spans="1:5">
      <c r="A193" s="23">
        <v>2017</v>
      </c>
      <c r="B193" s="23" t="s">
        <v>1886</v>
      </c>
      <c r="C193" s="13" t="s">
        <v>2011</v>
      </c>
      <c r="D193" s="34">
        <v>1</v>
      </c>
      <c r="E193" s="60">
        <v>24000000</v>
      </c>
    </row>
    <row r="194" spans="1:5">
      <c r="A194" s="23">
        <v>2017</v>
      </c>
      <c r="B194" s="23" t="s">
        <v>1886</v>
      </c>
      <c r="C194" s="13" t="s">
        <v>2012</v>
      </c>
      <c r="D194" s="34">
        <v>1</v>
      </c>
      <c r="E194" s="60">
        <v>335000000</v>
      </c>
    </row>
    <row r="195" spans="1:5">
      <c r="A195" s="23">
        <v>2017</v>
      </c>
      <c r="B195" s="23" t="s">
        <v>1886</v>
      </c>
      <c r="C195" s="13" t="s">
        <v>2013</v>
      </c>
      <c r="D195" s="34">
        <v>1</v>
      </c>
      <c r="E195" s="60">
        <v>580000000</v>
      </c>
    </row>
    <row r="196" spans="1:5">
      <c r="A196" s="23">
        <v>2017</v>
      </c>
      <c r="B196" s="23" t="s">
        <v>1886</v>
      </c>
      <c r="C196" s="13" t="s">
        <v>918</v>
      </c>
      <c r="D196" s="34">
        <v>1</v>
      </c>
      <c r="E196" s="60">
        <v>260000000</v>
      </c>
    </row>
    <row r="197" spans="1:5">
      <c r="A197" s="23">
        <v>2017</v>
      </c>
      <c r="B197" s="23" t="s">
        <v>514</v>
      </c>
      <c r="C197" s="13" t="s">
        <v>8327</v>
      </c>
      <c r="D197" s="34">
        <v>1</v>
      </c>
      <c r="E197" s="60">
        <v>45000000</v>
      </c>
    </row>
    <row r="198" spans="1:5">
      <c r="A198" s="23">
        <v>2017</v>
      </c>
      <c r="B198" s="23" t="s">
        <v>514</v>
      </c>
      <c r="C198" s="13" t="s">
        <v>8327</v>
      </c>
      <c r="D198" s="34">
        <v>1</v>
      </c>
      <c r="E198" s="60">
        <v>25150000</v>
      </c>
    </row>
    <row r="199" spans="1:5">
      <c r="A199" s="23">
        <v>2017</v>
      </c>
      <c r="B199" s="23" t="s">
        <v>514</v>
      </c>
      <c r="C199" s="13" t="s">
        <v>2277</v>
      </c>
      <c r="D199" s="34">
        <v>1</v>
      </c>
      <c r="E199" s="60">
        <v>1120688000</v>
      </c>
    </row>
    <row r="200" spans="1:5">
      <c r="A200" s="23">
        <v>2017</v>
      </c>
      <c r="B200" s="23" t="s">
        <v>514</v>
      </c>
      <c r="C200" s="13" t="s">
        <v>2243</v>
      </c>
      <c r="D200" s="34">
        <v>1</v>
      </c>
      <c r="E200" s="60">
        <v>3198744043</v>
      </c>
    </row>
    <row r="201" spans="1:5">
      <c r="A201" s="23">
        <v>2017</v>
      </c>
      <c r="B201" s="23" t="s">
        <v>514</v>
      </c>
      <c r="C201" s="13" t="s">
        <v>2243</v>
      </c>
      <c r="D201" s="34">
        <v>1</v>
      </c>
      <c r="E201" s="60">
        <v>1670918000</v>
      </c>
    </row>
    <row r="202" spans="1:5">
      <c r="A202" s="23">
        <v>2017</v>
      </c>
      <c r="B202" s="23" t="s">
        <v>514</v>
      </c>
      <c r="C202" s="13" t="s">
        <v>2286</v>
      </c>
      <c r="D202" s="34">
        <v>1</v>
      </c>
      <c r="E202" s="60">
        <v>108243333</v>
      </c>
    </row>
    <row r="203" spans="1:5">
      <c r="A203" s="23">
        <v>2017</v>
      </c>
      <c r="B203" s="23" t="s">
        <v>514</v>
      </c>
      <c r="C203" s="13" t="s">
        <v>2251</v>
      </c>
      <c r="D203" s="34">
        <v>1</v>
      </c>
      <c r="E203" s="60">
        <v>24595000</v>
      </c>
    </row>
    <row r="204" spans="1:5">
      <c r="A204" s="23">
        <v>2017</v>
      </c>
      <c r="B204" s="23" t="s">
        <v>514</v>
      </c>
      <c r="C204" s="13" t="s">
        <v>2250</v>
      </c>
      <c r="D204" s="34">
        <v>1</v>
      </c>
      <c r="E204" s="60">
        <v>39991372</v>
      </c>
    </row>
    <row r="205" spans="1:5">
      <c r="A205" s="23">
        <v>2017</v>
      </c>
      <c r="B205" s="23" t="s">
        <v>514</v>
      </c>
      <c r="C205" s="13" t="s">
        <v>2260</v>
      </c>
      <c r="D205" s="34">
        <v>1</v>
      </c>
      <c r="E205" s="60">
        <v>356000000</v>
      </c>
    </row>
    <row r="206" spans="1:5">
      <c r="A206" s="23">
        <v>2017</v>
      </c>
      <c r="B206" s="23" t="s">
        <v>514</v>
      </c>
      <c r="C206" s="13" t="s">
        <v>2246</v>
      </c>
      <c r="D206" s="34">
        <v>1</v>
      </c>
      <c r="E206" s="60">
        <v>74976750</v>
      </c>
    </row>
    <row r="207" spans="1:5">
      <c r="A207" s="23">
        <v>2017</v>
      </c>
      <c r="B207" s="23" t="s">
        <v>514</v>
      </c>
      <c r="C207" s="13" t="s">
        <v>2274</v>
      </c>
      <c r="D207" s="34">
        <v>1</v>
      </c>
      <c r="E207" s="60">
        <v>536710527</v>
      </c>
    </row>
    <row r="208" spans="1:5">
      <c r="A208" s="23">
        <v>2017</v>
      </c>
      <c r="B208" s="23" t="s">
        <v>514</v>
      </c>
      <c r="C208" s="13" t="s">
        <v>680</v>
      </c>
      <c r="D208" s="34">
        <v>1</v>
      </c>
      <c r="E208" s="60">
        <v>37440000</v>
      </c>
    </row>
    <row r="209" spans="1:5">
      <c r="A209" s="23">
        <v>2017</v>
      </c>
      <c r="B209" s="23" t="s">
        <v>514</v>
      </c>
      <c r="C209" s="13" t="s">
        <v>2254</v>
      </c>
      <c r="D209" s="34">
        <v>1</v>
      </c>
      <c r="E209" s="60">
        <v>5400000</v>
      </c>
    </row>
    <row r="210" spans="1:5">
      <c r="A210" s="23">
        <v>2017</v>
      </c>
      <c r="B210" s="23" t="s">
        <v>514</v>
      </c>
      <c r="C210" s="13" t="s">
        <v>3388</v>
      </c>
      <c r="D210" s="34">
        <v>1</v>
      </c>
      <c r="E210" s="60">
        <v>160000000</v>
      </c>
    </row>
    <row r="211" spans="1:5">
      <c r="A211" s="23">
        <v>2017</v>
      </c>
      <c r="B211" s="23" t="s">
        <v>514</v>
      </c>
      <c r="C211" s="13" t="s">
        <v>2249</v>
      </c>
      <c r="D211" s="34">
        <v>1</v>
      </c>
      <c r="E211" s="60">
        <v>21500000</v>
      </c>
    </row>
    <row r="212" spans="1:5">
      <c r="A212" s="23">
        <v>2017</v>
      </c>
      <c r="B212" s="23" t="s">
        <v>514</v>
      </c>
      <c r="C212" s="13" t="s">
        <v>2248</v>
      </c>
      <c r="D212" s="34">
        <v>1</v>
      </c>
      <c r="E212" s="60">
        <v>87000000</v>
      </c>
    </row>
    <row r="213" spans="1:5">
      <c r="A213" s="23">
        <v>2017</v>
      </c>
      <c r="B213" s="23" t="s">
        <v>514</v>
      </c>
      <c r="C213" s="13" t="s">
        <v>2244</v>
      </c>
      <c r="D213" s="34">
        <v>1</v>
      </c>
      <c r="E213" s="60">
        <v>498000000</v>
      </c>
    </row>
    <row r="214" spans="1:5">
      <c r="A214" s="23">
        <v>2017</v>
      </c>
      <c r="B214" s="23" t="s">
        <v>514</v>
      </c>
      <c r="C214" s="13" t="s">
        <v>879</v>
      </c>
      <c r="D214" s="34">
        <v>1</v>
      </c>
      <c r="E214" s="60">
        <v>150000000</v>
      </c>
    </row>
    <row r="215" spans="1:5">
      <c r="A215" s="23">
        <v>2017</v>
      </c>
      <c r="B215" s="23" t="s">
        <v>514</v>
      </c>
      <c r="C215" s="13" t="s">
        <v>879</v>
      </c>
      <c r="D215" s="34">
        <v>1</v>
      </c>
      <c r="E215" s="60">
        <v>20000000</v>
      </c>
    </row>
    <row r="216" spans="1:5">
      <c r="A216" s="23">
        <v>2017</v>
      </c>
      <c r="B216" s="23" t="s">
        <v>514</v>
      </c>
      <c r="C216" s="13" t="s">
        <v>879</v>
      </c>
      <c r="D216" s="34">
        <v>1</v>
      </c>
      <c r="E216" s="60">
        <v>10000000</v>
      </c>
    </row>
    <row r="217" spans="1:5">
      <c r="A217" s="23">
        <v>2017</v>
      </c>
      <c r="B217" s="23" t="s">
        <v>514</v>
      </c>
      <c r="C217" s="13" t="s">
        <v>2279</v>
      </c>
      <c r="D217" s="34">
        <v>1</v>
      </c>
      <c r="E217" s="60">
        <v>901500000</v>
      </c>
    </row>
    <row r="218" spans="1:5">
      <c r="A218" s="23">
        <v>2017</v>
      </c>
      <c r="B218" s="23" t="s">
        <v>514</v>
      </c>
      <c r="C218" s="13" t="s">
        <v>2279</v>
      </c>
      <c r="D218" s="34">
        <v>1</v>
      </c>
      <c r="E218" s="60">
        <v>457512000</v>
      </c>
    </row>
    <row r="219" spans="1:5">
      <c r="A219" s="23">
        <v>2017</v>
      </c>
      <c r="B219" s="23" t="s">
        <v>514</v>
      </c>
      <c r="C219" s="13" t="s">
        <v>2279</v>
      </c>
      <c r="D219" s="34">
        <v>1</v>
      </c>
      <c r="E219" s="60">
        <v>234960000</v>
      </c>
    </row>
    <row r="220" spans="1:5">
      <c r="A220" s="23">
        <v>2017</v>
      </c>
      <c r="B220" s="23" t="s">
        <v>514</v>
      </c>
      <c r="C220" s="13" t="s">
        <v>2269</v>
      </c>
      <c r="D220" s="34">
        <v>1</v>
      </c>
      <c r="E220" s="60">
        <v>12000000</v>
      </c>
    </row>
    <row r="221" spans="1:5">
      <c r="A221" s="23">
        <v>2017</v>
      </c>
      <c r="B221" s="23" t="s">
        <v>514</v>
      </c>
      <c r="C221" s="13" t="s">
        <v>1697</v>
      </c>
      <c r="D221" s="34">
        <v>1</v>
      </c>
      <c r="E221" s="60">
        <v>124392000</v>
      </c>
    </row>
    <row r="222" spans="1:5">
      <c r="A222" s="23">
        <v>2017</v>
      </c>
      <c r="B222" s="23" t="s">
        <v>514</v>
      </c>
      <c r="C222" s="13" t="s">
        <v>1697</v>
      </c>
      <c r="D222" s="34">
        <v>1</v>
      </c>
      <c r="E222" s="60">
        <v>100000000</v>
      </c>
    </row>
    <row r="223" spans="1:5">
      <c r="A223" s="23">
        <v>2017</v>
      </c>
      <c r="B223" s="23" t="s">
        <v>514</v>
      </c>
      <c r="C223" s="13" t="s">
        <v>8328</v>
      </c>
      <c r="D223" s="34">
        <v>1</v>
      </c>
      <c r="E223" s="60">
        <v>150000000</v>
      </c>
    </row>
    <row r="224" spans="1:5">
      <c r="A224" s="23">
        <v>2017</v>
      </c>
      <c r="B224" s="23" t="s">
        <v>514</v>
      </c>
      <c r="C224" s="13" t="s">
        <v>2245</v>
      </c>
      <c r="D224" s="34">
        <v>1</v>
      </c>
      <c r="E224" s="60">
        <v>84634607</v>
      </c>
    </row>
    <row r="225" spans="1:5">
      <c r="A225" s="23">
        <v>2017</v>
      </c>
      <c r="B225" s="23" t="s">
        <v>514</v>
      </c>
      <c r="C225" s="13" t="s">
        <v>2264</v>
      </c>
      <c r="D225" s="34">
        <v>1</v>
      </c>
      <c r="E225" s="60">
        <v>211606179.19999999</v>
      </c>
    </row>
    <row r="226" spans="1:5">
      <c r="A226" s="23">
        <v>2017</v>
      </c>
      <c r="B226" s="23" t="s">
        <v>514</v>
      </c>
      <c r="C226" s="13" t="s">
        <v>2253</v>
      </c>
      <c r="D226" s="34">
        <v>1</v>
      </c>
      <c r="E226" s="60">
        <v>380000000</v>
      </c>
    </row>
    <row r="227" spans="1:5">
      <c r="A227" s="23">
        <v>2017</v>
      </c>
      <c r="B227" s="23" t="s">
        <v>514</v>
      </c>
      <c r="C227" s="13" t="s">
        <v>2266</v>
      </c>
      <c r="D227" s="34">
        <v>1</v>
      </c>
      <c r="E227" s="60">
        <v>598944000</v>
      </c>
    </row>
    <row r="228" spans="1:5">
      <c r="A228" s="23">
        <v>2017</v>
      </c>
      <c r="B228" s="23" t="s">
        <v>514</v>
      </c>
      <c r="C228" s="13" t="s">
        <v>2268</v>
      </c>
      <c r="D228" s="34">
        <v>1</v>
      </c>
      <c r="E228" s="60">
        <v>32000000</v>
      </c>
    </row>
    <row r="229" spans="1:5">
      <c r="A229" s="23">
        <v>2017</v>
      </c>
      <c r="B229" s="23" t="s">
        <v>514</v>
      </c>
      <c r="C229" s="13" t="s">
        <v>2267</v>
      </c>
      <c r="D229" s="34">
        <v>1</v>
      </c>
      <c r="E229" s="60">
        <v>64833324</v>
      </c>
    </row>
    <row r="230" spans="1:5">
      <c r="A230" s="23">
        <v>2017</v>
      </c>
      <c r="B230" s="23" t="s">
        <v>514</v>
      </c>
      <c r="C230" s="13" t="s">
        <v>2265</v>
      </c>
      <c r="D230" s="34">
        <v>1</v>
      </c>
      <c r="E230" s="60">
        <v>9000000</v>
      </c>
    </row>
    <row r="231" spans="1:5">
      <c r="A231" s="23">
        <v>2017</v>
      </c>
      <c r="B231" s="23" t="s">
        <v>514</v>
      </c>
      <c r="C231" s="13" t="s">
        <v>8325</v>
      </c>
      <c r="D231" s="34">
        <v>1</v>
      </c>
      <c r="E231" s="60">
        <v>134000000</v>
      </c>
    </row>
    <row r="232" spans="1:5">
      <c r="A232" s="23">
        <v>2017</v>
      </c>
      <c r="B232" s="23" t="s">
        <v>514</v>
      </c>
      <c r="C232" s="13" t="s">
        <v>3415</v>
      </c>
      <c r="D232" s="34">
        <v>1</v>
      </c>
      <c r="E232" s="60">
        <v>2000000</v>
      </c>
    </row>
    <row r="233" spans="1:5">
      <c r="A233" s="23">
        <v>2017</v>
      </c>
      <c r="B233" s="23" t="s">
        <v>514</v>
      </c>
      <c r="C233" s="13" t="s">
        <v>2252</v>
      </c>
      <c r="D233" s="34">
        <v>1</v>
      </c>
      <c r="E233" s="60">
        <v>6376500</v>
      </c>
    </row>
    <row r="234" spans="1:5">
      <c r="A234" s="23">
        <v>2017</v>
      </c>
      <c r="B234" s="23" t="s">
        <v>514</v>
      </c>
      <c r="C234" s="13" t="s">
        <v>1554</v>
      </c>
      <c r="D234" s="34">
        <v>1</v>
      </c>
      <c r="E234" s="60">
        <v>59104802</v>
      </c>
    </row>
    <row r="235" spans="1:5">
      <c r="A235" s="23">
        <v>2017</v>
      </c>
      <c r="B235" s="23" t="s">
        <v>514</v>
      </c>
      <c r="C235" s="13" t="s">
        <v>8373</v>
      </c>
      <c r="D235" s="34">
        <v>1</v>
      </c>
      <c r="E235" s="60">
        <v>575000000</v>
      </c>
    </row>
    <row r="236" spans="1:5">
      <c r="A236" s="23">
        <v>2017</v>
      </c>
      <c r="B236" s="23" t="s">
        <v>514</v>
      </c>
      <c r="C236" s="13" t="s">
        <v>886</v>
      </c>
      <c r="D236" s="34">
        <v>1</v>
      </c>
      <c r="E236" s="60">
        <v>116080000</v>
      </c>
    </row>
    <row r="237" spans="1:5">
      <c r="A237" s="23">
        <v>2017</v>
      </c>
      <c r="B237" s="23" t="s">
        <v>514</v>
      </c>
      <c r="C237" s="13" t="s">
        <v>230</v>
      </c>
      <c r="D237" s="34">
        <v>1</v>
      </c>
      <c r="E237" s="60">
        <v>109800000</v>
      </c>
    </row>
    <row r="238" spans="1:5">
      <c r="A238" s="23">
        <v>2017</v>
      </c>
      <c r="B238" s="23" t="s">
        <v>514</v>
      </c>
      <c r="C238" s="13" t="s">
        <v>2263</v>
      </c>
      <c r="D238" s="34">
        <v>1</v>
      </c>
      <c r="E238" s="60">
        <v>457417849.76999998</v>
      </c>
    </row>
    <row r="239" spans="1:5">
      <c r="A239" s="23">
        <v>2017</v>
      </c>
      <c r="B239" s="23" t="s">
        <v>514</v>
      </c>
      <c r="C239" s="13" t="s">
        <v>2247</v>
      </c>
      <c r="D239" s="34">
        <v>1</v>
      </c>
      <c r="E239" s="60">
        <v>20291483</v>
      </c>
    </row>
    <row r="240" spans="1:5">
      <c r="A240" s="23">
        <v>2017</v>
      </c>
      <c r="B240" s="23" t="s">
        <v>514</v>
      </c>
      <c r="C240" s="13" t="s">
        <v>8329</v>
      </c>
      <c r="D240" s="34">
        <v>1</v>
      </c>
      <c r="E240" s="60">
        <v>738029921</v>
      </c>
    </row>
    <row r="241" spans="1:5">
      <c r="A241" s="23">
        <v>2017</v>
      </c>
      <c r="B241" s="23" t="s">
        <v>514</v>
      </c>
      <c r="C241" s="13" t="s">
        <v>887</v>
      </c>
      <c r="D241" s="34">
        <v>1</v>
      </c>
      <c r="E241" s="60">
        <v>2000000</v>
      </c>
    </row>
    <row r="242" spans="1:5">
      <c r="A242" s="23">
        <v>2017</v>
      </c>
      <c r="B242" s="23" t="s">
        <v>514</v>
      </c>
      <c r="C242" s="13" t="s">
        <v>4321</v>
      </c>
      <c r="D242" s="34">
        <v>1</v>
      </c>
      <c r="E242" s="60">
        <v>22400000</v>
      </c>
    </row>
    <row r="243" spans="1:5" ht="13.5" customHeight="1">
      <c r="A243" s="23">
        <v>2017</v>
      </c>
      <c r="B243" s="23" t="s">
        <v>514</v>
      </c>
      <c r="C243" s="13" t="s">
        <v>345</v>
      </c>
      <c r="D243" s="34">
        <v>1</v>
      </c>
      <c r="E243" s="60">
        <v>18360000</v>
      </c>
    </row>
    <row r="244" spans="1:5">
      <c r="A244" s="23">
        <v>2017</v>
      </c>
      <c r="B244" s="23" t="s">
        <v>514</v>
      </c>
      <c r="C244" s="13" t="s">
        <v>888</v>
      </c>
      <c r="D244" s="34">
        <v>1</v>
      </c>
      <c r="E244" s="60">
        <v>152000000</v>
      </c>
    </row>
    <row r="245" spans="1:5">
      <c r="A245" s="23">
        <v>2018</v>
      </c>
      <c r="B245" s="23" t="s">
        <v>1886</v>
      </c>
      <c r="C245" s="13" t="s">
        <v>859</v>
      </c>
      <c r="D245" s="34">
        <v>1</v>
      </c>
      <c r="E245" s="60">
        <v>68000000</v>
      </c>
    </row>
    <row r="246" spans="1:5">
      <c r="A246" s="23">
        <v>2018</v>
      </c>
      <c r="B246" s="23" t="s">
        <v>1886</v>
      </c>
      <c r="C246" s="13" t="s">
        <v>4322</v>
      </c>
      <c r="D246" s="34">
        <v>1</v>
      </c>
      <c r="E246" s="60">
        <v>400960879</v>
      </c>
    </row>
    <row r="247" spans="1:5">
      <c r="A247" s="23">
        <v>2018</v>
      </c>
      <c r="B247" s="23" t="s">
        <v>1886</v>
      </c>
      <c r="C247" s="13" t="s">
        <v>3345</v>
      </c>
      <c r="D247" s="34">
        <v>1</v>
      </c>
      <c r="E247" s="60">
        <v>30000000</v>
      </c>
    </row>
    <row r="248" spans="1:5">
      <c r="A248" s="23">
        <v>2018</v>
      </c>
      <c r="B248" s="23" t="s">
        <v>1886</v>
      </c>
      <c r="C248" s="13" t="s">
        <v>3346</v>
      </c>
      <c r="D248" s="34">
        <v>1</v>
      </c>
      <c r="E248" s="60">
        <v>10500000</v>
      </c>
    </row>
    <row r="249" spans="1:5">
      <c r="A249" s="23">
        <v>2018</v>
      </c>
      <c r="B249" s="23" t="s">
        <v>1886</v>
      </c>
      <c r="C249" s="13" t="s">
        <v>863</v>
      </c>
      <c r="D249" s="34">
        <v>1</v>
      </c>
      <c r="E249" s="60">
        <v>2880000</v>
      </c>
    </row>
    <row r="250" spans="1:5">
      <c r="A250" s="23">
        <v>2018</v>
      </c>
      <c r="B250" s="23" t="s">
        <v>1886</v>
      </c>
      <c r="C250" s="13" t="s">
        <v>790</v>
      </c>
      <c r="D250" s="34">
        <v>0</v>
      </c>
      <c r="E250" s="60">
        <v>330000000</v>
      </c>
    </row>
    <row r="251" spans="1:5">
      <c r="A251" s="23">
        <v>2018</v>
      </c>
      <c r="B251" s="23" t="s">
        <v>1886</v>
      </c>
      <c r="C251" s="13" t="s">
        <v>3347</v>
      </c>
      <c r="D251" s="34">
        <v>1</v>
      </c>
      <c r="E251" s="60">
        <v>720000000</v>
      </c>
    </row>
    <row r="252" spans="1:5">
      <c r="A252" s="23">
        <v>2018</v>
      </c>
      <c r="B252" s="23" t="s">
        <v>1886</v>
      </c>
      <c r="C252" s="13" t="s">
        <v>3348</v>
      </c>
      <c r="D252" s="34">
        <v>2</v>
      </c>
      <c r="E252" s="60">
        <v>650000000</v>
      </c>
    </row>
    <row r="253" spans="1:5">
      <c r="A253" s="23">
        <v>2018</v>
      </c>
      <c r="B253" s="23" t="s">
        <v>1886</v>
      </c>
      <c r="C253" s="13" t="s">
        <v>3349</v>
      </c>
      <c r="D253" s="34">
        <v>3</v>
      </c>
      <c r="E253" s="60">
        <v>65800000</v>
      </c>
    </row>
    <row r="254" spans="1:5">
      <c r="A254" s="23">
        <v>2018</v>
      </c>
      <c r="B254" s="23" t="s">
        <v>1886</v>
      </c>
      <c r="C254" s="13" t="s">
        <v>3350</v>
      </c>
      <c r="D254" s="34">
        <v>1</v>
      </c>
      <c r="E254" s="60">
        <v>75000000</v>
      </c>
    </row>
    <row r="255" spans="1:5">
      <c r="A255" s="23">
        <v>2018</v>
      </c>
      <c r="B255" s="23" t="s">
        <v>1886</v>
      </c>
      <c r="C255" s="13" t="s">
        <v>3351</v>
      </c>
      <c r="D255" s="34">
        <v>1</v>
      </c>
      <c r="E255" s="60">
        <v>53000000</v>
      </c>
    </row>
    <row r="256" spans="1:5">
      <c r="A256" s="23">
        <v>2018</v>
      </c>
      <c r="B256" s="23" t="s">
        <v>1886</v>
      </c>
      <c r="C256" s="13" t="s">
        <v>713</v>
      </c>
      <c r="D256" s="34">
        <v>8</v>
      </c>
      <c r="E256" s="60">
        <v>5573395417</v>
      </c>
    </row>
    <row r="257" spans="1:5">
      <c r="A257" s="23">
        <v>2018</v>
      </c>
      <c r="B257" s="23" t="s">
        <v>1886</v>
      </c>
      <c r="C257" s="13" t="s">
        <v>3352</v>
      </c>
      <c r="D257" s="34">
        <v>1</v>
      </c>
      <c r="E257" s="60">
        <v>39900000</v>
      </c>
    </row>
    <row r="258" spans="1:5">
      <c r="A258" s="23">
        <v>2018</v>
      </c>
      <c r="B258" s="23" t="s">
        <v>1886</v>
      </c>
      <c r="C258" s="13" t="s">
        <v>3353</v>
      </c>
      <c r="D258" s="34">
        <v>1</v>
      </c>
      <c r="E258" s="60">
        <v>350000000</v>
      </c>
    </row>
    <row r="259" spans="1:5">
      <c r="A259" s="23">
        <v>2018</v>
      </c>
      <c r="B259" s="23" t="s">
        <v>1886</v>
      </c>
      <c r="C259" s="13" t="s">
        <v>4307</v>
      </c>
      <c r="D259" s="34">
        <v>1</v>
      </c>
      <c r="E259" s="60">
        <v>30000000</v>
      </c>
    </row>
    <row r="260" spans="1:5">
      <c r="A260" s="23">
        <v>2018</v>
      </c>
      <c r="B260" s="23" t="s">
        <v>1886</v>
      </c>
      <c r="C260" s="13" t="s">
        <v>869</v>
      </c>
      <c r="D260" s="34">
        <v>1</v>
      </c>
      <c r="E260" s="60">
        <v>696000000</v>
      </c>
    </row>
    <row r="261" spans="1:5">
      <c r="A261" s="23">
        <v>2018</v>
      </c>
      <c r="B261" s="23" t="s">
        <v>1886</v>
      </c>
      <c r="C261" s="13" t="s">
        <v>871</v>
      </c>
      <c r="D261" s="34">
        <v>1</v>
      </c>
      <c r="E261" s="60">
        <v>170000000</v>
      </c>
    </row>
    <row r="262" spans="1:5">
      <c r="A262" s="23">
        <v>2018</v>
      </c>
      <c r="B262" s="23" t="s">
        <v>1886</v>
      </c>
      <c r="C262" s="13" t="s">
        <v>3354</v>
      </c>
      <c r="D262" s="34">
        <v>1</v>
      </c>
      <c r="E262" s="60">
        <v>114200000</v>
      </c>
    </row>
    <row r="263" spans="1:5">
      <c r="A263" s="23">
        <v>2018</v>
      </c>
      <c r="B263" s="23" t="s">
        <v>1886</v>
      </c>
      <c r="C263" s="13" t="s">
        <v>5840</v>
      </c>
      <c r="D263" s="34">
        <v>1</v>
      </c>
      <c r="E263" s="60">
        <v>74000000</v>
      </c>
    </row>
    <row r="264" spans="1:5">
      <c r="A264" s="23">
        <v>2018</v>
      </c>
      <c r="B264" s="23" t="s">
        <v>1886</v>
      </c>
      <c r="C264" s="13" t="s">
        <v>3355</v>
      </c>
      <c r="D264" s="34">
        <v>1</v>
      </c>
      <c r="E264" s="60">
        <v>96000000</v>
      </c>
    </row>
    <row r="265" spans="1:5">
      <c r="A265" s="23">
        <v>2018</v>
      </c>
      <c r="B265" s="23" t="s">
        <v>1886</v>
      </c>
      <c r="C265" s="13" t="s">
        <v>3412</v>
      </c>
      <c r="D265" s="34">
        <v>0</v>
      </c>
      <c r="E265" s="60">
        <v>72618194</v>
      </c>
    </row>
    <row r="266" spans="1:5">
      <c r="A266" s="23">
        <v>2018</v>
      </c>
      <c r="B266" s="23" t="s">
        <v>1886</v>
      </c>
      <c r="C266" s="13" t="s">
        <v>3356</v>
      </c>
      <c r="D266" s="34">
        <v>1</v>
      </c>
      <c r="E266" s="60">
        <v>24000000</v>
      </c>
    </row>
    <row r="267" spans="1:5">
      <c r="A267" s="23">
        <v>2018</v>
      </c>
      <c r="B267" s="23" t="s">
        <v>1886</v>
      </c>
      <c r="C267" s="13" t="s">
        <v>3357</v>
      </c>
      <c r="D267" s="34">
        <v>1</v>
      </c>
      <c r="E267" s="60">
        <v>300000000</v>
      </c>
    </row>
    <row r="268" spans="1:5">
      <c r="A268" s="23">
        <v>2018</v>
      </c>
      <c r="B268" s="23" t="s">
        <v>1886</v>
      </c>
      <c r="C268" s="13" t="s">
        <v>2262</v>
      </c>
      <c r="D268" s="34">
        <v>1</v>
      </c>
      <c r="E268" s="60">
        <v>68500000</v>
      </c>
    </row>
    <row r="269" spans="1:5">
      <c r="A269" s="23">
        <v>2018</v>
      </c>
      <c r="B269" s="23" t="s">
        <v>1886</v>
      </c>
      <c r="C269" s="13" t="s">
        <v>3358</v>
      </c>
      <c r="D269" s="34">
        <v>3</v>
      </c>
      <c r="E269" s="60">
        <v>59350000</v>
      </c>
    </row>
    <row r="270" spans="1:5">
      <c r="A270" s="23">
        <v>2018</v>
      </c>
      <c r="B270" s="23" t="s">
        <v>1886</v>
      </c>
      <c r="C270" s="13" t="s">
        <v>3359</v>
      </c>
      <c r="D270" s="34">
        <v>1</v>
      </c>
      <c r="E270" s="60">
        <v>49500000</v>
      </c>
    </row>
    <row r="271" spans="1:5">
      <c r="A271" s="23">
        <v>2018</v>
      </c>
      <c r="B271" s="23" t="s">
        <v>1886</v>
      </c>
      <c r="C271" s="13" t="s">
        <v>3360</v>
      </c>
      <c r="D271" s="34">
        <v>1</v>
      </c>
      <c r="E271" s="60">
        <v>11000000</v>
      </c>
    </row>
    <row r="272" spans="1:5">
      <c r="A272" s="23">
        <v>2018</v>
      </c>
      <c r="B272" s="23" t="s">
        <v>1886</v>
      </c>
      <c r="C272" s="13" t="s">
        <v>3361</v>
      </c>
      <c r="D272" s="34">
        <v>1</v>
      </c>
      <c r="E272" s="60">
        <v>826800000</v>
      </c>
    </row>
    <row r="273" spans="1:5">
      <c r="A273" s="23">
        <v>2018</v>
      </c>
      <c r="B273" s="23" t="s">
        <v>1886</v>
      </c>
      <c r="C273" s="13" t="s">
        <v>2010</v>
      </c>
      <c r="D273" s="34">
        <v>3</v>
      </c>
      <c r="E273" s="60">
        <v>2520000</v>
      </c>
    </row>
    <row r="274" spans="1:5">
      <c r="A274" s="23">
        <v>2018</v>
      </c>
      <c r="B274" s="23" t="s">
        <v>1886</v>
      </c>
      <c r="C274" s="13" t="s">
        <v>2012</v>
      </c>
      <c r="D274" s="34">
        <v>1</v>
      </c>
      <c r="E274" s="60">
        <v>79500000</v>
      </c>
    </row>
    <row r="275" spans="1:5">
      <c r="A275" s="23">
        <v>2018</v>
      </c>
      <c r="B275" s="23" t="s">
        <v>1886</v>
      </c>
      <c r="C275" s="13" t="s">
        <v>2013</v>
      </c>
      <c r="D275" s="34">
        <v>0</v>
      </c>
      <c r="E275" s="60">
        <v>404000000</v>
      </c>
    </row>
    <row r="276" spans="1:5">
      <c r="A276" s="23">
        <v>2018</v>
      </c>
      <c r="B276" s="23" t="s">
        <v>514</v>
      </c>
      <c r="C276" s="13" t="s">
        <v>4322</v>
      </c>
      <c r="D276" s="34">
        <v>1</v>
      </c>
      <c r="E276" s="60">
        <v>6000000</v>
      </c>
    </row>
    <row r="277" spans="1:5">
      <c r="A277" s="23">
        <v>2018</v>
      </c>
      <c r="B277" s="23" t="s">
        <v>514</v>
      </c>
      <c r="C277" s="13" t="s">
        <v>3640</v>
      </c>
      <c r="D277" s="34">
        <v>1</v>
      </c>
      <c r="E277" s="60">
        <v>696185924</v>
      </c>
    </row>
    <row r="278" spans="1:5">
      <c r="A278" s="23">
        <v>2018</v>
      </c>
      <c r="B278" s="23" t="s">
        <v>514</v>
      </c>
      <c r="C278" s="13" t="s">
        <v>904</v>
      </c>
      <c r="D278" s="34">
        <v>1</v>
      </c>
      <c r="E278" s="60">
        <v>62000000</v>
      </c>
    </row>
    <row r="279" spans="1:5">
      <c r="A279" s="23">
        <v>2018</v>
      </c>
      <c r="B279" s="23" t="s">
        <v>514</v>
      </c>
      <c r="C279" s="13" t="s">
        <v>904</v>
      </c>
      <c r="D279" s="34">
        <v>1</v>
      </c>
      <c r="E279" s="60">
        <v>58243333</v>
      </c>
    </row>
    <row r="280" spans="1:5">
      <c r="A280" s="23">
        <v>2018</v>
      </c>
      <c r="B280" s="23" t="s">
        <v>514</v>
      </c>
      <c r="C280" s="13" t="s">
        <v>904</v>
      </c>
      <c r="D280" s="34">
        <v>1</v>
      </c>
      <c r="E280" s="60">
        <v>51900000</v>
      </c>
    </row>
    <row r="281" spans="1:5">
      <c r="A281" s="23">
        <v>2018</v>
      </c>
      <c r="B281" s="23" t="s">
        <v>514</v>
      </c>
      <c r="C281" s="13" t="s">
        <v>904</v>
      </c>
      <c r="D281" s="34">
        <v>1</v>
      </c>
      <c r="E281" s="60">
        <v>19999472</v>
      </c>
    </row>
    <row r="282" spans="1:5">
      <c r="A282" s="23">
        <v>2018</v>
      </c>
      <c r="B282" s="23" t="s">
        <v>514</v>
      </c>
      <c r="C282" s="13" t="s">
        <v>4315</v>
      </c>
      <c r="D282" s="34">
        <v>1</v>
      </c>
      <c r="E282" s="60">
        <v>62000000</v>
      </c>
    </row>
    <row r="283" spans="1:5">
      <c r="A283" s="23">
        <v>2018</v>
      </c>
      <c r="B283" s="23" t="s">
        <v>514</v>
      </c>
      <c r="C283" s="13" t="s">
        <v>643</v>
      </c>
      <c r="D283" s="34">
        <v>1</v>
      </c>
      <c r="E283" s="60">
        <v>843182093</v>
      </c>
    </row>
    <row r="284" spans="1:5">
      <c r="A284" s="23">
        <v>2018</v>
      </c>
      <c r="B284" s="23" t="s">
        <v>514</v>
      </c>
      <c r="C284" s="13" t="s">
        <v>643</v>
      </c>
      <c r="D284" s="34">
        <v>1</v>
      </c>
      <c r="E284" s="60">
        <v>75000000</v>
      </c>
    </row>
    <row r="285" spans="1:5">
      <c r="A285" s="23">
        <v>2018</v>
      </c>
      <c r="B285" s="23" t="s">
        <v>514</v>
      </c>
      <c r="C285" s="13" t="s">
        <v>8330</v>
      </c>
      <c r="D285" s="34">
        <v>1</v>
      </c>
      <c r="E285" s="60">
        <v>1100000000</v>
      </c>
    </row>
    <row r="286" spans="1:5">
      <c r="A286" s="23">
        <v>2018</v>
      </c>
      <c r="B286" s="23" t="s">
        <v>514</v>
      </c>
      <c r="C286" s="13" t="s">
        <v>8330</v>
      </c>
      <c r="D286" s="34">
        <v>1</v>
      </c>
      <c r="E286" s="60">
        <v>640000000</v>
      </c>
    </row>
    <row r="287" spans="1:5">
      <c r="A287" s="23">
        <v>2018</v>
      </c>
      <c r="B287" s="23" t="s">
        <v>514</v>
      </c>
      <c r="C287" s="13" t="s">
        <v>8330</v>
      </c>
      <c r="D287" s="34">
        <v>1</v>
      </c>
      <c r="E287" s="60">
        <v>180000000</v>
      </c>
    </row>
    <row r="288" spans="1:5">
      <c r="A288" s="23">
        <v>2018</v>
      </c>
      <c r="B288" s="23" t="s">
        <v>514</v>
      </c>
      <c r="C288" s="13" t="s">
        <v>8330</v>
      </c>
      <c r="D288" s="34">
        <v>1</v>
      </c>
      <c r="E288" s="60">
        <v>135000000</v>
      </c>
    </row>
    <row r="289" spans="1:5">
      <c r="A289" s="23">
        <v>2018</v>
      </c>
      <c r="B289" s="23" t="s">
        <v>514</v>
      </c>
      <c r="C289" s="13" t="s">
        <v>8331</v>
      </c>
      <c r="D289" s="34">
        <v>1</v>
      </c>
      <c r="E289" s="60">
        <v>29500000</v>
      </c>
    </row>
    <row r="290" spans="1:5">
      <c r="A290" s="23">
        <v>2018</v>
      </c>
      <c r="B290" s="23" t="s">
        <v>514</v>
      </c>
      <c r="C290" s="13" t="s">
        <v>3388</v>
      </c>
      <c r="D290" s="34">
        <v>1</v>
      </c>
      <c r="E290" s="60">
        <v>96000000</v>
      </c>
    </row>
    <row r="291" spans="1:5">
      <c r="A291" s="23">
        <v>2018</v>
      </c>
      <c r="B291" s="23" t="s">
        <v>514</v>
      </c>
      <c r="C291" s="13" t="s">
        <v>4289</v>
      </c>
      <c r="D291" s="34">
        <v>1</v>
      </c>
      <c r="E291" s="60">
        <v>25000000</v>
      </c>
    </row>
    <row r="292" spans="1:5">
      <c r="A292" s="23">
        <v>2018</v>
      </c>
      <c r="B292" s="23" t="s">
        <v>514</v>
      </c>
      <c r="C292" s="13" t="s">
        <v>2249</v>
      </c>
      <c r="D292" s="34">
        <v>1</v>
      </c>
      <c r="E292" s="60">
        <v>2580000</v>
      </c>
    </row>
    <row r="293" spans="1:5">
      <c r="A293" s="23">
        <v>2018</v>
      </c>
      <c r="B293" s="23" t="s">
        <v>514</v>
      </c>
      <c r="C293" s="13" t="s">
        <v>2248</v>
      </c>
      <c r="D293" s="34">
        <v>1</v>
      </c>
      <c r="E293" s="60">
        <v>34800000</v>
      </c>
    </row>
    <row r="294" spans="1:5">
      <c r="A294" s="23">
        <v>2018</v>
      </c>
      <c r="B294" s="23" t="s">
        <v>514</v>
      </c>
      <c r="C294" s="13" t="s">
        <v>2248</v>
      </c>
      <c r="D294" s="34">
        <v>1</v>
      </c>
      <c r="E294" s="60">
        <v>25000000</v>
      </c>
    </row>
    <row r="295" spans="1:5">
      <c r="A295" s="23">
        <v>2018</v>
      </c>
      <c r="B295" s="23" t="s">
        <v>514</v>
      </c>
      <c r="C295" s="13" t="s">
        <v>2244</v>
      </c>
      <c r="D295" s="34">
        <v>1</v>
      </c>
      <c r="E295" s="60">
        <v>339980000</v>
      </c>
    </row>
    <row r="296" spans="1:5">
      <c r="A296" s="23">
        <v>2018</v>
      </c>
      <c r="B296" s="23" t="s">
        <v>514</v>
      </c>
      <c r="C296" s="13" t="s">
        <v>2244</v>
      </c>
      <c r="D296" s="34">
        <v>1</v>
      </c>
      <c r="E296" s="60">
        <v>35000000</v>
      </c>
    </row>
    <row r="297" spans="1:5">
      <c r="A297" s="23">
        <v>2018</v>
      </c>
      <c r="B297" s="23" t="s">
        <v>514</v>
      </c>
      <c r="C297" s="13" t="s">
        <v>2244</v>
      </c>
      <c r="D297" s="34">
        <v>1</v>
      </c>
      <c r="E297" s="60">
        <v>26000000</v>
      </c>
    </row>
    <row r="298" spans="1:5">
      <c r="A298" s="23">
        <v>2018</v>
      </c>
      <c r="B298" s="23" t="s">
        <v>514</v>
      </c>
      <c r="C298" s="13" t="s">
        <v>2244</v>
      </c>
      <c r="D298" s="34">
        <v>1</v>
      </c>
      <c r="E298" s="60">
        <v>25000000</v>
      </c>
    </row>
    <row r="299" spans="1:5">
      <c r="A299" s="23">
        <v>2018</v>
      </c>
      <c r="B299" s="23" t="s">
        <v>514</v>
      </c>
      <c r="C299" s="13" t="s">
        <v>3629</v>
      </c>
      <c r="D299" s="34">
        <v>1</v>
      </c>
      <c r="E299" s="60">
        <v>113000000</v>
      </c>
    </row>
    <row r="300" spans="1:5">
      <c r="A300" s="23">
        <v>2018</v>
      </c>
      <c r="B300" s="23" t="s">
        <v>514</v>
      </c>
      <c r="C300" s="13" t="s">
        <v>3629</v>
      </c>
      <c r="D300" s="34">
        <v>1</v>
      </c>
      <c r="E300" s="60">
        <v>75000000</v>
      </c>
    </row>
    <row r="301" spans="1:5">
      <c r="A301" s="23">
        <v>2018</v>
      </c>
      <c r="B301" s="23" t="s">
        <v>514</v>
      </c>
      <c r="C301" s="13" t="s">
        <v>3629</v>
      </c>
      <c r="D301" s="34">
        <v>1</v>
      </c>
      <c r="E301" s="60">
        <v>15000000</v>
      </c>
    </row>
    <row r="302" spans="1:5">
      <c r="A302" s="23">
        <v>2018</v>
      </c>
      <c r="B302" s="23" t="s">
        <v>514</v>
      </c>
      <c r="C302" s="13" t="s">
        <v>2279</v>
      </c>
      <c r="D302" s="34">
        <v>1</v>
      </c>
      <c r="E302" s="60">
        <v>463182500</v>
      </c>
    </row>
    <row r="303" spans="1:5">
      <c r="A303" s="23">
        <v>2018</v>
      </c>
      <c r="B303" s="23" t="s">
        <v>514</v>
      </c>
      <c r="C303" s="13" t="s">
        <v>2279</v>
      </c>
      <c r="D303" s="34">
        <v>1</v>
      </c>
      <c r="E303" s="60">
        <v>270000000</v>
      </c>
    </row>
    <row r="304" spans="1:5">
      <c r="A304" s="23">
        <v>2018</v>
      </c>
      <c r="B304" s="23" t="s">
        <v>514</v>
      </c>
      <c r="C304" s="13" t="s">
        <v>2279</v>
      </c>
      <c r="D304" s="34">
        <v>1</v>
      </c>
      <c r="E304" s="60">
        <v>67485000</v>
      </c>
    </row>
    <row r="305" spans="1:5">
      <c r="A305" s="23">
        <v>2018</v>
      </c>
      <c r="B305" s="23" t="s">
        <v>514</v>
      </c>
      <c r="C305" s="13" t="s">
        <v>2279</v>
      </c>
      <c r="D305" s="34">
        <v>1</v>
      </c>
      <c r="E305" s="60">
        <v>35790000</v>
      </c>
    </row>
    <row r="306" spans="1:5">
      <c r="A306" s="23">
        <v>2018</v>
      </c>
      <c r="B306" s="23" t="s">
        <v>514</v>
      </c>
      <c r="C306" s="13" t="s">
        <v>2279</v>
      </c>
      <c r="D306" s="34">
        <v>1</v>
      </c>
      <c r="E306" s="60">
        <v>30000000</v>
      </c>
    </row>
    <row r="307" spans="1:5">
      <c r="A307" s="23">
        <v>2018</v>
      </c>
      <c r="B307" s="23" t="s">
        <v>514</v>
      </c>
      <c r="C307" s="13" t="s">
        <v>8332</v>
      </c>
      <c r="D307" s="34">
        <v>1</v>
      </c>
      <c r="E307" s="60">
        <v>55000000</v>
      </c>
    </row>
    <row r="308" spans="1:5">
      <c r="A308" s="23">
        <v>2018</v>
      </c>
      <c r="B308" s="23" t="s">
        <v>514</v>
      </c>
      <c r="C308" s="13" t="s">
        <v>8332</v>
      </c>
      <c r="D308" s="34">
        <v>1</v>
      </c>
      <c r="E308" s="60">
        <v>28000000</v>
      </c>
    </row>
    <row r="309" spans="1:5">
      <c r="A309" s="23">
        <v>2018</v>
      </c>
      <c r="B309" s="23" t="s">
        <v>514</v>
      </c>
      <c r="C309" s="13" t="s">
        <v>8332</v>
      </c>
      <c r="D309" s="34">
        <v>1</v>
      </c>
      <c r="E309" s="60">
        <v>2000000</v>
      </c>
    </row>
    <row r="310" spans="1:5">
      <c r="A310" s="23">
        <v>2018</v>
      </c>
      <c r="B310" s="23" t="s">
        <v>514</v>
      </c>
      <c r="C310" s="13" t="s">
        <v>2269</v>
      </c>
      <c r="D310" s="34">
        <v>1</v>
      </c>
      <c r="E310" s="60">
        <v>7800000</v>
      </c>
    </row>
    <row r="311" spans="1:5">
      <c r="A311" s="23">
        <v>2018</v>
      </c>
      <c r="B311" s="23" t="s">
        <v>514</v>
      </c>
      <c r="C311" s="13" t="s">
        <v>4290</v>
      </c>
      <c r="D311" s="34">
        <v>1</v>
      </c>
      <c r="E311" s="60">
        <v>114791641</v>
      </c>
    </row>
    <row r="312" spans="1:5">
      <c r="A312" s="23">
        <v>2018</v>
      </c>
      <c r="B312" s="23" t="s">
        <v>514</v>
      </c>
      <c r="C312" s="13" t="s">
        <v>3639</v>
      </c>
      <c r="D312" s="34">
        <v>1</v>
      </c>
      <c r="E312" s="60">
        <v>229814452</v>
      </c>
    </row>
    <row r="313" spans="1:5">
      <c r="A313" s="23">
        <v>2018</v>
      </c>
      <c r="B313" s="23" t="s">
        <v>514</v>
      </c>
      <c r="C313" s="13" t="s">
        <v>1697</v>
      </c>
      <c r="D313" s="34">
        <v>1</v>
      </c>
      <c r="E313" s="60">
        <v>36000000</v>
      </c>
    </row>
    <row r="314" spans="1:5">
      <c r="A314" s="23">
        <v>2018</v>
      </c>
      <c r="B314" s="23" t="s">
        <v>514</v>
      </c>
      <c r="C314" s="13" t="s">
        <v>1697</v>
      </c>
      <c r="D314" s="34">
        <v>1</v>
      </c>
      <c r="E314" s="60">
        <v>16000000</v>
      </c>
    </row>
    <row r="315" spans="1:5">
      <c r="A315" s="23">
        <v>2018</v>
      </c>
      <c r="B315" s="23" t="s">
        <v>514</v>
      </c>
      <c r="C315" s="13" t="s">
        <v>4323</v>
      </c>
      <c r="D315" s="34">
        <v>1</v>
      </c>
      <c r="E315" s="60">
        <v>60000000</v>
      </c>
    </row>
    <row r="316" spans="1:5">
      <c r="A316" s="23">
        <v>2018</v>
      </c>
      <c r="B316" s="23" t="s">
        <v>514</v>
      </c>
      <c r="C316" s="13" t="s">
        <v>4292</v>
      </c>
      <c r="D316" s="34">
        <v>1</v>
      </c>
      <c r="E316" s="60">
        <v>13062840</v>
      </c>
    </row>
    <row r="317" spans="1:5">
      <c r="A317" s="23">
        <v>2018</v>
      </c>
      <c r="B317" s="23" t="s">
        <v>514</v>
      </c>
      <c r="C317" s="13" t="s">
        <v>908</v>
      </c>
      <c r="D317" s="34">
        <v>1</v>
      </c>
      <c r="E317" s="60">
        <v>561120000</v>
      </c>
    </row>
    <row r="318" spans="1:5">
      <c r="A318" s="23">
        <v>2018</v>
      </c>
      <c r="B318" s="23" t="s">
        <v>514</v>
      </c>
      <c r="C318" s="13" t="s">
        <v>908</v>
      </c>
      <c r="D318" s="34">
        <v>1</v>
      </c>
      <c r="E318" s="60">
        <v>40000000</v>
      </c>
    </row>
    <row r="319" spans="1:5">
      <c r="A319" s="23">
        <v>2018</v>
      </c>
      <c r="B319" s="23" t="s">
        <v>514</v>
      </c>
      <c r="C319" s="13" t="s">
        <v>3628</v>
      </c>
      <c r="D319" s="34">
        <v>1</v>
      </c>
      <c r="E319" s="60">
        <v>195000000</v>
      </c>
    </row>
    <row r="320" spans="1:5">
      <c r="A320" s="23">
        <v>2018</v>
      </c>
      <c r="B320" s="23" t="s">
        <v>514</v>
      </c>
      <c r="C320" s="13" t="s">
        <v>3628</v>
      </c>
      <c r="D320" s="34">
        <v>1</v>
      </c>
      <c r="E320" s="60">
        <v>19000000</v>
      </c>
    </row>
    <row r="321" spans="1:5">
      <c r="A321" s="23">
        <v>2018</v>
      </c>
      <c r="B321" s="23" t="s">
        <v>514</v>
      </c>
      <c r="C321" s="13" t="s">
        <v>3628</v>
      </c>
      <c r="D321" s="34">
        <v>1</v>
      </c>
      <c r="E321" s="60">
        <v>13000000</v>
      </c>
    </row>
    <row r="322" spans="1:5">
      <c r="A322" s="23">
        <v>2018</v>
      </c>
      <c r="B322" s="23" t="s">
        <v>514</v>
      </c>
      <c r="C322" s="13" t="s">
        <v>3641</v>
      </c>
      <c r="D322" s="34">
        <v>1</v>
      </c>
      <c r="E322" s="60">
        <v>37000000</v>
      </c>
    </row>
    <row r="323" spans="1:5">
      <c r="A323" s="23">
        <v>2018</v>
      </c>
      <c r="B323" s="23" t="s">
        <v>514</v>
      </c>
      <c r="C323" s="13" t="s">
        <v>3642</v>
      </c>
      <c r="D323" s="34">
        <v>1</v>
      </c>
      <c r="E323" s="60">
        <v>82300000</v>
      </c>
    </row>
    <row r="324" spans="1:5">
      <c r="A324" s="23">
        <v>2018</v>
      </c>
      <c r="B324" s="23" t="s">
        <v>514</v>
      </c>
      <c r="C324" s="13" t="s">
        <v>2264</v>
      </c>
      <c r="D324" s="34">
        <v>1</v>
      </c>
      <c r="E324" s="60">
        <v>14000000</v>
      </c>
    </row>
    <row r="325" spans="1:5">
      <c r="A325" s="23">
        <v>2018</v>
      </c>
      <c r="B325" s="23" t="s">
        <v>514</v>
      </c>
      <c r="C325" s="13" t="s">
        <v>4294</v>
      </c>
      <c r="D325" s="34">
        <v>1</v>
      </c>
      <c r="E325" s="60">
        <v>57384198</v>
      </c>
    </row>
    <row r="326" spans="1:5">
      <c r="A326" s="23">
        <v>2018</v>
      </c>
      <c r="B326" s="23" t="s">
        <v>514</v>
      </c>
      <c r="C326" s="13" t="s">
        <v>2253</v>
      </c>
      <c r="D326" s="34">
        <v>1</v>
      </c>
      <c r="E326" s="60">
        <v>355000000</v>
      </c>
    </row>
    <row r="327" spans="1:5">
      <c r="A327" s="23">
        <v>2018</v>
      </c>
      <c r="B327" s="23" t="s">
        <v>514</v>
      </c>
      <c r="C327" s="13" t="s">
        <v>3637</v>
      </c>
      <c r="D327" s="34">
        <v>1</v>
      </c>
      <c r="E327" s="60">
        <v>372437050</v>
      </c>
    </row>
    <row r="328" spans="1:5">
      <c r="A328" s="23">
        <v>2018</v>
      </c>
      <c r="B328" s="23" t="s">
        <v>514</v>
      </c>
      <c r="C328" s="13" t="s">
        <v>3637</v>
      </c>
      <c r="D328" s="34">
        <v>1</v>
      </c>
      <c r="E328" s="60">
        <v>200000000</v>
      </c>
    </row>
    <row r="329" spans="1:5">
      <c r="A329" s="23">
        <v>2018</v>
      </c>
      <c r="B329" s="23" t="s">
        <v>514</v>
      </c>
      <c r="C329" s="13" t="s">
        <v>3635</v>
      </c>
      <c r="D329" s="34">
        <v>1</v>
      </c>
      <c r="E329" s="60">
        <v>185351976</v>
      </c>
    </row>
    <row r="330" spans="1:5">
      <c r="A330" s="23">
        <v>2018</v>
      </c>
      <c r="B330" s="23" t="s">
        <v>514</v>
      </c>
      <c r="C330" s="13" t="s">
        <v>3630</v>
      </c>
      <c r="D330" s="34">
        <v>1</v>
      </c>
      <c r="E330" s="60">
        <v>30000000</v>
      </c>
    </row>
    <row r="331" spans="1:5">
      <c r="A331" s="23">
        <v>2018</v>
      </c>
      <c r="B331" s="23" t="s">
        <v>514</v>
      </c>
      <c r="C331" s="13" t="s">
        <v>659</v>
      </c>
      <c r="D331" s="34">
        <v>1</v>
      </c>
      <c r="E331" s="60">
        <v>30000000</v>
      </c>
    </row>
    <row r="332" spans="1:5">
      <c r="A332" s="23">
        <v>2018</v>
      </c>
      <c r="B332" s="23" t="s">
        <v>514</v>
      </c>
      <c r="C332" s="13" t="s">
        <v>3631</v>
      </c>
      <c r="D332" s="34">
        <v>1</v>
      </c>
      <c r="E332" s="60">
        <v>10400000</v>
      </c>
    </row>
    <row r="333" spans="1:5">
      <c r="A333" s="23">
        <v>2018</v>
      </c>
      <c r="B333" s="23" t="s">
        <v>514</v>
      </c>
      <c r="C333" s="13" t="s">
        <v>4316</v>
      </c>
      <c r="D333" s="34">
        <v>1</v>
      </c>
      <c r="E333" s="60">
        <v>116292826</v>
      </c>
    </row>
    <row r="334" spans="1:5">
      <c r="A334" s="23">
        <v>2018</v>
      </c>
      <c r="B334" s="23" t="s">
        <v>514</v>
      </c>
      <c r="C334" s="13" t="s">
        <v>8373</v>
      </c>
      <c r="D334" s="34">
        <v>1</v>
      </c>
      <c r="E334" s="60">
        <v>395000000</v>
      </c>
    </row>
    <row r="335" spans="1:5">
      <c r="A335" s="23">
        <v>2018</v>
      </c>
      <c r="B335" s="23" t="s">
        <v>514</v>
      </c>
      <c r="C335" s="13" t="s">
        <v>8373</v>
      </c>
      <c r="D335" s="34">
        <v>1</v>
      </c>
      <c r="E335" s="60">
        <v>103000000</v>
      </c>
    </row>
    <row r="336" spans="1:5">
      <c r="A336" s="23">
        <v>2018</v>
      </c>
      <c r="B336" s="23" t="s">
        <v>514</v>
      </c>
      <c r="C336" s="13" t="s">
        <v>8373</v>
      </c>
      <c r="D336" s="34">
        <v>1</v>
      </c>
      <c r="E336" s="60">
        <v>50000000</v>
      </c>
    </row>
    <row r="337" spans="1:5">
      <c r="A337" s="23">
        <v>2018</v>
      </c>
      <c r="B337" s="23" t="s">
        <v>514</v>
      </c>
      <c r="C337" s="13" t="s">
        <v>4273</v>
      </c>
      <c r="D337" s="34">
        <v>1</v>
      </c>
      <c r="E337" s="60">
        <v>308308627</v>
      </c>
    </row>
    <row r="338" spans="1:5">
      <c r="A338" s="23">
        <v>2018</v>
      </c>
      <c r="B338" s="23" t="s">
        <v>514</v>
      </c>
      <c r="C338" s="13" t="s">
        <v>2263</v>
      </c>
      <c r="D338" s="34">
        <v>1</v>
      </c>
      <c r="E338" s="60">
        <v>575290052</v>
      </c>
    </row>
    <row r="339" spans="1:5">
      <c r="A339" s="23">
        <v>2018</v>
      </c>
      <c r="B339" s="23" t="s">
        <v>514</v>
      </c>
      <c r="C339" s="13" t="s">
        <v>3638</v>
      </c>
      <c r="D339" s="34">
        <v>1</v>
      </c>
      <c r="E339" s="60">
        <v>23000000</v>
      </c>
    </row>
    <row r="340" spans="1:5">
      <c r="A340" s="23">
        <v>2018</v>
      </c>
      <c r="B340" s="23" t="s">
        <v>514</v>
      </c>
      <c r="C340" s="13" t="s">
        <v>3634</v>
      </c>
      <c r="D340" s="34">
        <v>1</v>
      </c>
      <c r="E340" s="60">
        <v>165083698</v>
      </c>
    </row>
    <row r="341" spans="1:5">
      <c r="A341" s="23">
        <v>2018</v>
      </c>
      <c r="B341" s="23" t="s">
        <v>514</v>
      </c>
      <c r="C341" s="13" t="s">
        <v>3632</v>
      </c>
      <c r="D341" s="34">
        <v>1</v>
      </c>
      <c r="E341" s="60">
        <v>40000000</v>
      </c>
    </row>
    <row r="342" spans="1:5">
      <c r="A342" s="23">
        <v>2018</v>
      </c>
      <c r="B342" s="23" t="s">
        <v>514</v>
      </c>
      <c r="C342" s="13" t="s">
        <v>3644</v>
      </c>
      <c r="D342" s="34">
        <v>1</v>
      </c>
      <c r="E342" s="60">
        <v>25000000</v>
      </c>
    </row>
    <row r="343" spans="1:5">
      <c r="A343" s="23">
        <v>2018</v>
      </c>
      <c r="B343" s="23" t="s">
        <v>514</v>
      </c>
      <c r="C343" s="13" t="s">
        <v>8329</v>
      </c>
      <c r="D343" s="34">
        <v>1</v>
      </c>
      <c r="E343" s="60">
        <v>173660000</v>
      </c>
    </row>
    <row r="344" spans="1:5">
      <c r="A344" s="23">
        <v>2018</v>
      </c>
      <c r="B344" s="23" t="s">
        <v>514</v>
      </c>
      <c r="C344" s="13" t="s">
        <v>8329</v>
      </c>
      <c r="D344" s="34">
        <v>1</v>
      </c>
      <c r="E344" s="60">
        <v>15000000</v>
      </c>
    </row>
    <row r="345" spans="1:5">
      <c r="A345" s="23">
        <v>2018</v>
      </c>
      <c r="B345" s="23" t="s">
        <v>514</v>
      </c>
      <c r="C345" s="13" t="s">
        <v>3627</v>
      </c>
      <c r="D345" s="34">
        <v>1</v>
      </c>
      <c r="E345" s="60">
        <v>581349270</v>
      </c>
    </row>
    <row r="346" spans="1:5">
      <c r="A346" s="23">
        <v>2018</v>
      </c>
      <c r="B346" s="23" t="s">
        <v>514</v>
      </c>
      <c r="C346" s="13" t="s">
        <v>3627</v>
      </c>
      <c r="D346" s="34">
        <v>1</v>
      </c>
      <c r="E346" s="60">
        <v>141000000</v>
      </c>
    </row>
    <row r="347" spans="1:5">
      <c r="A347" s="23">
        <v>2018</v>
      </c>
      <c r="B347" s="23" t="s">
        <v>514</v>
      </c>
      <c r="C347" s="13" t="s">
        <v>3643</v>
      </c>
      <c r="D347" s="34">
        <v>1</v>
      </c>
      <c r="E347" s="60">
        <v>25000000</v>
      </c>
    </row>
    <row r="348" spans="1:5">
      <c r="A348" s="23">
        <v>2018</v>
      </c>
      <c r="B348" s="23" t="s">
        <v>514</v>
      </c>
      <c r="C348" s="13" t="s">
        <v>8400</v>
      </c>
      <c r="D348" s="34">
        <v>1</v>
      </c>
      <c r="E348" s="60">
        <v>50000000</v>
      </c>
    </row>
    <row r="349" spans="1:5">
      <c r="A349" s="23">
        <v>2018</v>
      </c>
      <c r="B349" s="23" t="s">
        <v>514</v>
      </c>
      <c r="C349" s="13" t="s">
        <v>3636</v>
      </c>
      <c r="D349" s="34">
        <v>1</v>
      </c>
      <c r="E349" s="60">
        <v>300000000</v>
      </c>
    </row>
    <row r="350" spans="1:5">
      <c r="A350" s="23">
        <v>2018</v>
      </c>
      <c r="B350" s="23" t="s">
        <v>514</v>
      </c>
      <c r="C350" s="13" t="s">
        <v>345</v>
      </c>
      <c r="D350" s="34">
        <v>1</v>
      </c>
      <c r="E350" s="60">
        <v>5508000</v>
      </c>
    </row>
    <row r="351" spans="1:5">
      <c r="A351" s="23">
        <v>2018</v>
      </c>
      <c r="B351" s="23" t="s">
        <v>514</v>
      </c>
      <c r="C351" s="13" t="s">
        <v>3633</v>
      </c>
      <c r="D351" s="34">
        <v>1</v>
      </c>
      <c r="E351" s="60">
        <v>165900000</v>
      </c>
    </row>
    <row r="352" spans="1:5">
      <c r="A352" s="23">
        <v>2018</v>
      </c>
      <c r="B352" s="23" t="s">
        <v>514</v>
      </c>
      <c r="C352" s="13" t="s">
        <v>888</v>
      </c>
      <c r="D352" s="34">
        <v>1</v>
      </c>
      <c r="E352" s="60">
        <v>239707000</v>
      </c>
    </row>
    <row r="353" spans="1:5">
      <c r="A353" s="23">
        <v>2019</v>
      </c>
      <c r="B353" s="23" t="s">
        <v>1886</v>
      </c>
      <c r="C353" s="13" t="s">
        <v>4297</v>
      </c>
      <c r="D353" s="34">
        <v>1</v>
      </c>
      <c r="E353" s="60">
        <v>32000000</v>
      </c>
    </row>
    <row r="354" spans="1:5">
      <c r="A354" s="23">
        <v>2019</v>
      </c>
      <c r="B354" s="23" t="s">
        <v>1886</v>
      </c>
      <c r="C354" s="13" t="s">
        <v>863</v>
      </c>
      <c r="D354" s="34">
        <v>1</v>
      </c>
      <c r="E354" s="60">
        <v>2880000</v>
      </c>
    </row>
    <row r="355" spans="1:5">
      <c r="A355" s="23">
        <v>2019</v>
      </c>
      <c r="B355" s="23" t="s">
        <v>1886</v>
      </c>
      <c r="C355" s="13" t="s">
        <v>4298</v>
      </c>
      <c r="D355" s="34">
        <v>1</v>
      </c>
      <c r="E355" s="60">
        <v>34700000</v>
      </c>
    </row>
    <row r="356" spans="1:5">
      <c r="A356" s="23">
        <v>2019</v>
      </c>
      <c r="B356" s="23" t="s">
        <v>1886</v>
      </c>
      <c r="C356" s="13" t="s">
        <v>3347</v>
      </c>
      <c r="D356" s="34">
        <v>1</v>
      </c>
      <c r="E356" s="60">
        <v>210000000</v>
      </c>
    </row>
    <row r="357" spans="1:5">
      <c r="A357" s="23">
        <v>2019</v>
      </c>
      <c r="B357" s="23" t="s">
        <v>1886</v>
      </c>
      <c r="C357" s="13" t="s">
        <v>4299</v>
      </c>
      <c r="D357" s="34">
        <v>1</v>
      </c>
      <c r="E357" s="60">
        <v>243000000</v>
      </c>
    </row>
    <row r="358" spans="1:5">
      <c r="A358" s="23">
        <v>2019</v>
      </c>
      <c r="B358" s="23" t="s">
        <v>1886</v>
      </c>
      <c r="C358" s="13" t="s">
        <v>4300</v>
      </c>
      <c r="D358" s="34">
        <v>1</v>
      </c>
      <c r="E358" s="60">
        <v>2610000000</v>
      </c>
    </row>
    <row r="359" spans="1:5">
      <c r="A359" s="23">
        <v>2019</v>
      </c>
      <c r="B359" s="23" t="s">
        <v>1886</v>
      </c>
      <c r="C359" s="13" t="s">
        <v>3348</v>
      </c>
      <c r="D359" s="34">
        <v>1</v>
      </c>
      <c r="E359" s="60">
        <v>380000000</v>
      </c>
    </row>
    <row r="360" spans="1:5">
      <c r="A360" s="23">
        <v>2019</v>
      </c>
      <c r="B360" s="23" t="s">
        <v>1886</v>
      </c>
      <c r="C360" s="13" t="s">
        <v>4301</v>
      </c>
      <c r="D360" s="34">
        <v>1</v>
      </c>
      <c r="E360" s="60">
        <v>250000000</v>
      </c>
    </row>
    <row r="361" spans="1:5">
      <c r="A361" s="23">
        <v>2019</v>
      </c>
      <c r="B361" s="23" t="s">
        <v>1886</v>
      </c>
      <c r="C361" s="13" t="s">
        <v>4302</v>
      </c>
      <c r="D361" s="34">
        <v>1</v>
      </c>
      <c r="E361" s="60">
        <v>131565000</v>
      </c>
    </row>
    <row r="362" spans="1:5">
      <c r="A362" s="23">
        <v>2019</v>
      </c>
      <c r="B362" s="23" t="s">
        <v>1886</v>
      </c>
      <c r="C362" s="13" t="s">
        <v>4303</v>
      </c>
      <c r="D362" s="34">
        <v>1</v>
      </c>
      <c r="E362" s="60">
        <v>45000000</v>
      </c>
    </row>
    <row r="363" spans="1:5">
      <c r="A363" s="23">
        <v>2019</v>
      </c>
      <c r="B363" s="23" t="s">
        <v>1886</v>
      </c>
      <c r="C363" s="13" t="s">
        <v>4328</v>
      </c>
      <c r="D363" s="34">
        <v>1</v>
      </c>
      <c r="E363" s="60">
        <v>39750000</v>
      </c>
    </row>
    <row r="364" spans="1:5">
      <c r="A364" s="23">
        <v>2019</v>
      </c>
      <c r="B364" s="23" t="s">
        <v>1886</v>
      </c>
      <c r="C364" s="13" t="s">
        <v>713</v>
      </c>
      <c r="D364" s="34">
        <v>7</v>
      </c>
      <c r="E364" s="60">
        <v>3684228181</v>
      </c>
    </row>
    <row r="365" spans="1:5">
      <c r="A365" s="23">
        <v>2019</v>
      </c>
      <c r="B365" s="23" t="s">
        <v>1886</v>
      </c>
      <c r="C365" s="13" t="s">
        <v>4304</v>
      </c>
      <c r="D365" s="34">
        <v>1</v>
      </c>
      <c r="E365" s="60">
        <v>2270000000</v>
      </c>
    </row>
    <row r="366" spans="1:5">
      <c r="A366" s="23">
        <v>2019</v>
      </c>
      <c r="B366" s="23" t="s">
        <v>1886</v>
      </c>
      <c r="C366" s="13" t="s">
        <v>4305</v>
      </c>
      <c r="D366" s="34">
        <v>1</v>
      </c>
      <c r="E366" s="60">
        <v>7378000000</v>
      </c>
    </row>
    <row r="367" spans="1:5">
      <c r="A367" s="23">
        <v>2019</v>
      </c>
      <c r="B367" s="23" t="s">
        <v>1886</v>
      </c>
      <c r="C367" s="13" t="s">
        <v>4306</v>
      </c>
      <c r="D367" s="34">
        <v>1</v>
      </c>
      <c r="E367" s="60">
        <v>20000000</v>
      </c>
    </row>
    <row r="368" spans="1:5">
      <c r="A368" s="23">
        <v>2019</v>
      </c>
      <c r="B368" s="23" t="s">
        <v>1886</v>
      </c>
      <c r="C368" s="13" t="s">
        <v>4307</v>
      </c>
      <c r="D368" s="34">
        <v>1</v>
      </c>
      <c r="E368" s="60">
        <v>15000000</v>
      </c>
    </row>
    <row r="369" spans="1:5">
      <c r="A369" s="23">
        <v>2019</v>
      </c>
      <c r="B369" s="23" t="s">
        <v>1886</v>
      </c>
      <c r="C369" s="13" t="s">
        <v>4308</v>
      </c>
      <c r="D369" s="34">
        <v>1</v>
      </c>
      <c r="E369" s="60">
        <v>631578947</v>
      </c>
    </row>
    <row r="370" spans="1:5">
      <c r="A370" s="23">
        <v>2019</v>
      </c>
      <c r="B370" s="23" t="s">
        <v>1886</v>
      </c>
      <c r="C370" s="13" t="s">
        <v>2003</v>
      </c>
      <c r="D370" s="34">
        <v>1</v>
      </c>
      <c r="E370" s="60">
        <v>449000000</v>
      </c>
    </row>
    <row r="371" spans="1:5">
      <c r="A371" s="23">
        <v>2019</v>
      </c>
      <c r="B371" s="23" t="s">
        <v>1886</v>
      </c>
      <c r="C371" s="13" t="s">
        <v>4309</v>
      </c>
      <c r="D371" s="34">
        <v>1</v>
      </c>
      <c r="E371" s="60">
        <v>57600000</v>
      </c>
    </row>
    <row r="372" spans="1:5">
      <c r="A372" s="23">
        <v>2019</v>
      </c>
      <c r="B372" s="23" t="s">
        <v>1886</v>
      </c>
      <c r="C372" s="13" t="s">
        <v>2004</v>
      </c>
      <c r="D372" s="34">
        <v>1</v>
      </c>
      <c r="E372" s="60">
        <v>91000000</v>
      </c>
    </row>
    <row r="373" spans="1:5">
      <c r="A373" s="23">
        <v>2019</v>
      </c>
      <c r="B373" s="23" t="s">
        <v>1886</v>
      </c>
      <c r="C373" s="13" t="s">
        <v>630</v>
      </c>
      <c r="D373" s="34">
        <v>1</v>
      </c>
      <c r="E373" s="60">
        <v>370000000</v>
      </c>
    </row>
    <row r="374" spans="1:5">
      <c r="A374" s="23">
        <v>2019</v>
      </c>
      <c r="B374" s="23" t="s">
        <v>1886</v>
      </c>
      <c r="C374" s="13" t="s">
        <v>2005</v>
      </c>
      <c r="D374" s="34">
        <v>0</v>
      </c>
      <c r="E374" s="60">
        <v>176000000</v>
      </c>
    </row>
    <row r="375" spans="1:5">
      <c r="A375" s="23">
        <v>2019</v>
      </c>
      <c r="B375" s="23" t="s">
        <v>1886</v>
      </c>
      <c r="C375" s="13" t="s">
        <v>4317</v>
      </c>
      <c r="D375" s="34">
        <v>1</v>
      </c>
      <c r="E375" s="60">
        <v>19100000</v>
      </c>
    </row>
    <row r="376" spans="1:5">
      <c r="A376" s="23">
        <v>2019</v>
      </c>
      <c r="B376" s="23" t="s">
        <v>1886</v>
      </c>
      <c r="C376" s="13" t="s">
        <v>4310</v>
      </c>
      <c r="D376" s="34">
        <v>1</v>
      </c>
      <c r="E376" s="60">
        <v>313925000</v>
      </c>
    </row>
    <row r="377" spans="1:5">
      <c r="A377" s="23">
        <v>2019</v>
      </c>
      <c r="B377" s="23" t="s">
        <v>1886</v>
      </c>
      <c r="C377" s="13" t="s">
        <v>4311</v>
      </c>
      <c r="D377" s="34">
        <v>1</v>
      </c>
      <c r="E377" s="60">
        <v>22500000</v>
      </c>
    </row>
    <row r="378" spans="1:5">
      <c r="A378" s="23">
        <v>2019</v>
      </c>
      <c r="B378" s="23" t="s">
        <v>1886</v>
      </c>
      <c r="C378" s="13" t="s">
        <v>3358</v>
      </c>
      <c r="D378" s="34">
        <v>1</v>
      </c>
      <c r="E378" s="60">
        <v>35000000</v>
      </c>
    </row>
    <row r="379" spans="1:5">
      <c r="A379" s="23">
        <v>2019</v>
      </c>
      <c r="B379" s="23" t="s">
        <v>1886</v>
      </c>
      <c r="C379" s="13" t="s">
        <v>8333</v>
      </c>
      <c r="D379" s="34">
        <v>1</v>
      </c>
      <c r="E379" s="60">
        <v>21000000</v>
      </c>
    </row>
    <row r="380" spans="1:5">
      <c r="A380" s="23">
        <v>2019</v>
      </c>
      <c r="B380" s="23" t="s">
        <v>1886</v>
      </c>
      <c r="C380" s="13" t="s">
        <v>3360</v>
      </c>
      <c r="D380" s="34">
        <v>1</v>
      </c>
      <c r="E380" s="60">
        <v>130000000</v>
      </c>
    </row>
    <row r="381" spans="1:5">
      <c r="A381" s="23">
        <v>2019</v>
      </c>
      <c r="B381" s="23" t="s">
        <v>1886</v>
      </c>
      <c r="C381" s="13" t="s">
        <v>3361</v>
      </c>
      <c r="D381" s="34">
        <v>2</v>
      </c>
      <c r="E381" s="60">
        <v>6055520000</v>
      </c>
    </row>
    <row r="382" spans="1:5">
      <c r="A382" s="23">
        <v>2019</v>
      </c>
      <c r="B382" s="23" t="s">
        <v>1886</v>
      </c>
      <c r="C382" s="13" t="s">
        <v>4312</v>
      </c>
      <c r="D382" s="34">
        <v>1</v>
      </c>
      <c r="E382" s="60">
        <v>241845000</v>
      </c>
    </row>
    <row r="383" spans="1:5">
      <c r="A383" s="23">
        <v>2019</v>
      </c>
      <c r="B383" s="23" t="s">
        <v>1886</v>
      </c>
      <c r="C383" s="13" t="s">
        <v>4313</v>
      </c>
      <c r="D383" s="34">
        <v>1</v>
      </c>
      <c r="E383" s="60">
        <v>40000000</v>
      </c>
    </row>
    <row r="384" spans="1:5">
      <c r="A384" s="23">
        <v>2019</v>
      </c>
      <c r="B384" s="23" t="s">
        <v>1886</v>
      </c>
      <c r="C384" s="13" t="s">
        <v>2010</v>
      </c>
      <c r="D384" s="34">
        <v>1</v>
      </c>
      <c r="E384" s="60">
        <v>11200000</v>
      </c>
    </row>
    <row r="385" spans="1:5">
      <c r="A385" s="23">
        <v>2019</v>
      </c>
      <c r="B385" s="23" t="s">
        <v>1886</v>
      </c>
      <c r="C385" s="13" t="s">
        <v>4314</v>
      </c>
      <c r="D385" s="34">
        <v>1</v>
      </c>
      <c r="E385" s="60">
        <v>330000000</v>
      </c>
    </row>
    <row r="386" spans="1:5">
      <c r="A386" s="23">
        <v>2019</v>
      </c>
      <c r="B386" s="23" t="s">
        <v>1886</v>
      </c>
      <c r="C386" s="13" t="s">
        <v>2012</v>
      </c>
      <c r="D386" s="34">
        <v>1</v>
      </c>
      <c r="E386" s="60">
        <v>162217000</v>
      </c>
    </row>
    <row r="387" spans="1:5">
      <c r="A387" s="23">
        <v>2019</v>
      </c>
      <c r="B387" s="23" t="s">
        <v>514</v>
      </c>
      <c r="C387" s="13" t="s">
        <v>904</v>
      </c>
      <c r="D387" s="34">
        <v>1</v>
      </c>
      <c r="E387" s="60">
        <v>282317998</v>
      </c>
    </row>
    <row r="388" spans="1:5">
      <c r="A388" s="23">
        <v>2019</v>
      </c>
      <c r="B388" s="23" t="s">
        <v>514</v>
      </c>
      <c r="C388" s="13" t="s">
        <v>904</v>
      </c>
      <c r="D388" s="34">
        <v>1</v>
      </c>
      <c r="E388" s="60">
        <v>178542932.79499999</v>
      </c>
    </row>
    <row r="389" spans="1:5">
      <c r="A389" s="23">
        <v>2019</v>
      </c>
      <c r="B389" s="23" t="s">
        <v>514</v>
      </c>
      <c r="C389" s="13" t="s">
        <v>904</v>
      </c>
      <c r="D389" s="34">
        <v>1</v>
      </c>
      <c r="E389" s="60">
        <v>158733490</v>
      </c>
    </row>
    <row r="390" spans="1:5">
      <c r="A390" s="23">
        <v>2019</v>
      </c>
      <c r="B390" s="23" t="s">
        <v>514</v>
      </c>
      <c r="C390" s="13" t="s">
        <v>904</v>
      </c>
      <c r="D390" s="34">
        <v>1</v>
      </c>
      <c r="E390" s="60">
        <v>96579760</v>
      </c>
    </row>
    <row r="391" spans="1:5">
      <c r="A391" s="23">
        <v>2019</v>
      </c>
      <c r="B391" s="23" t="s">
        <v>514</v>
      </c>
      <c r="C391" s="13" t="s">
        <v>904</v>
      </c>
      <c r="D391" s="34">
        <v>1</v>
      </c>
      <c r="E391" s="60">
        <v>63000000</v>
      </c>
    </row>
    <row r="392" spans="1:5">
      <c r="A392" s="23">
        <v>2019</v>
      </c>
      <c r="B392" s="23" t="s">
        <v>514</v>
      </c>
      <c r="C392" s="13" t="s">
        <v>904</v>
      </c>
      <c r="D392" s="34">
        <v>1</v>
      </c>
      <c r="E392" s="60">
        <v>50648235</v>
      </c>
    </row>
    <row r="393" spans="1:5">
      <c r="A393" s="23">
        <v>2019</v>
      </c>
      <c r="B393" s="23" t="s">
        <v>514</v>
      </c>
      <c r="C393" s="13" t="s">
        <v>904</v>
      </c>
      <c r="D393" s="34">
        <v>1</v>
      </c>
      <c r="E393" s="60">
        <v>30192000</v>
      </c>
    </row>
    <row r="394" spans="1:5">
      <c r="A394" s="23">
        <v>2019</v>
      </c>
      <c r="B394" s="23" t="s">
        <v>514</v>
      </c>
      <c r="C394" s="13" t="s">
        <v>904</v>
      </c>
      <c r="D394" s="34">
        <v>1</v>
      </c>
      <c r="E394" s="60">
        <v>10000000</v>
      </c>
    </row>
    <row r="395" spans="1:5">
      <c r="A395" s="23">
        <v>2019</v>
      </c>
      <c r="B395" s="23" t="s">
        <v>514</v>
      </c>
      <c r="C395" s="13" t="s">
        <v>4284</v>
      </c>
      <c r="D395" s="34">
        <v>1</v>
      </c>
      <c r="E395" s="60">
        <v>46287260</v>
      </c>
    </row>
    <row r="396" spans="1:5">
      <c r="A396" s="23">
        <v>2019</v>
      </c>
      <c r="B396" s="23" t="s">
        <v>514</v>
      </c>
      <c r="C396" s="13" t="s">
        <v>3388</v>
      </c>
      <c r="D396" s="34">
        <v>1</v>
      </c>
      <c r="E396" s="60">
        <v>4285714</v>
      </c>
    </row>
    <row r="397" spans="1:5">
      <c r="A397" s="23">
        <v>2019</v>
      </c>
      <c r="B397" s="23" t="s">
        <v>514</v>
      </c>
      <c r="C397" s="13" t="s">
        <v>878</v>
      </c>
      <c r="D397" s="34">
        <v>1</v>
      </c>
      <c r="E397" s="60">
        <v>6600000</v>
      </c>
    </row>
    <row r="398" spans="1:5">
      <c r="A398" s="23">
        <v>2019</v>
      </c>
      <c r="B398" s="23" t="s">
        <v>514</v>
      </c>
      <c r="C398" s="13" t="s">
        <v>8334</v>
      </c>
      <c r="D398" s="34">
        <v>1</v>
      </c>
      <c r="E398" s="60">
        <v>190000</v>
      </c>
    </row>
    <row r="399" spans="1:5">
      <c r="A399" s="23">
        <v>2019</v>
      </c>
      <c r="B399" s="23" t="s">
        <v>514</v>
      </c>
      <c r="C399" s="13" t="s">
        <v>4324</v>
      </c>
      <c r="D399" s="34">
        <v>1</v>
      </c>
      <c r="E399" s="60">
        <v>27724366.550000001</v>
      </c>
    </row>
    <row r="400" spans="1:5">
      <c r="A400" s="23">
        <v>2019</v>
      </c>
      <c r="B400" s="23" t="s">
        <v>514</v>
      </c>
      <c r="C400" s="13" t="s">
        <v>4325</v>
      </c>
      <c r="D400" s="34">
        <v>1</v>
      </c>
      <c r="E400" s="60">
        <v>131874432.81</v>
      </c>
    </row>
    <row r="401" spans="1:5">
      <c r="A401" s="23">
        <v>2019</v>
      </c>
      <c r="B401" s="23" t="s">
        <v>514</v>
      </c>
      <c r="C401" s="13" t="s">
        <v>3182</v>
      </c>
      <c r="D401" s="34">
        <v>1</v>
      </c>
      <c r="E401" s="60">
        <v>4000000</v>
      </c>
    </row>
    <row r="402" spans="1:5">
      <c r="A402" s="23">
        <v>2019</v>
      </c>
      <c r="B402" s="23" t="s">
        <v>514</v>
      </c>
      <c r="C402" s="13" t="s">
        <v>2248</v>
      </c>
      <c r="D402" s="34">
        <v>1</v>
      </c>
      <c r="E402" s="60">
        <v>25000000</v>
      </c>
    </row>
    <row r="403" spans="1:5">
      <c r="A403" s="23">
        <v>2019</v>
      </c>
      <c r="B403" s="23" t="s">
        <v>514</v>
      </c>
      <c r="C403" s="13" t="s">
        <v>879</v>
      </c>
      <c r="D403" s="34">
        <v>1</v>
      </c>
      <c r="E403" s="60">
        <v>135500000</v>
      </c>
    </row>
    <row r="404" spans="1:5">
      <c r="A404" s="23">
        <v>2019</v>
      </c>
      <c r="B404" s="23" t="s">
        <v>514</v>
      </c>
      <c r="C404" s="13" t="s">
        <v>879</v>
      </c>
      <c r="D404" s="34">
        <v>1</v>
      </c>
      <c r="E404" s="60">
        <v>133000000</v>
      </c>
    </row>
    <row r="405" spans="1:5">
      <c r="A405" s="23">
        <v>2019</v>
      </c>
      <c r="B405" s="23" t="s">
        <v>514</v>
      </c>
      <c r="C405" s="13" t="s">
        <v>879</v>
      </c>
      <c r="D405" s="34">
        <v>1</v>
      </c>
      <c r="E405" s="60">
        <v>63000000</v>
      </c>
    </row>
    <row r="406" spans="1:5">
      <c r="A406" s="23">
        <v>2019</v>
      </c>
      <c r="B406" s="23" t="s">
        <v>514</v>
      </c>
      <c r="C406" s="13" t="s">
        <v>879</v>
      </c>
      <c r="D406" s="34">
        <v>1</v>
      </c>
      <c r="E406" s="60">
        <v>14500000</v>
      </c>
    </row>
    <row r="407" spans="1:5">
      <c r="A407" s="23">
        <v>2019</v>
      </c>
      <c r="B407" s="23" t="s">
        <v>514</v>
      </c>
      <c r="C407" s="13" t="s">
        <v>2279</v>
      </c>
      <c r="D407" s="34">
        <v>1</v>
      </c>
      <c r="E407" s="60">
        <v>300000000</v>
      </c>
    </row>
    <row r="408" spans="1:5">
      <c r="A408" s="23">
        <v>2019</v>
      </c>
      <c r="B408" s="23" t="s">
        <v>514</v>
      </c>
      <c r="C408" s="13" t="s">
        <v>2279</v>
      </c>
      <c r="D408" s="34">
        <v>1</v>
      </c>
      <c r="E408" s="60">
        <v>291800000</v>
      </c>
    </row>
    <row r="409" spans="1:5">
      <c r="A409" s="23">
        <v>2019</v>
      </c>
      <c r="B409" s="23" t="s">
        <v>514</v>
      </c>
      <c r="C409" s="13" t="s">
        <v>2279</v>
      </c>
      <c r="D409" s="34">
        <v>1</v>
      </c>
      <c r="E409" s="60">
        <v>224950000</v>
      </c>
    </row>
    <row r="410" spans="1:5">
      <c r="A410" s="23">
        <v>2019</v>
      </c>
      <c r="B410" s="23" t="s">
        <v>514</v>
      </c>
      <c r="C410" s="13" t="s">
        <v>2279</v>
      </c>
      <c r="D410" s="34">
        <v>1</v>
      </c>
      <c r="E410" s="60">
        <v>4000000</v>
      </c>
    </row>
    <row r="411" spans="1:5">
      <c r="A411" s="23">
        <v>2019</v>
      </c>
      <c r="B411" s="23" t="s">
        <v>514</v>
      </c>
      <c r="C411" s="13" t="s">
        <v>4288</v>
      </c>
      <c r="D411" s="34">
        <v>1</v>
      </c>
      <c r="E411" s="60">
        <v>9400000</v>
      </c>
    </row>
    <row r="412" spans="1:5">
      <c r="A412" s="23">
        <v>2019</v>
      </c>
      <c r="B412" s="23" t="s">
        <v>514</v>
      </c>
      <c r="C412" s="13" t="s">
        <v>713</v>
      </c>
      <c r="D412" s="34">
        <v>1</v>
      </c>
      <c r="E412" s="60">
        <v>76064000</v>
      </c>
    </row>
    <row r="413" spans="1:5">
      <c r="A413" s="23">
        <v>2019</v>
      </c>
      <c r="B413" s="23" t="s">
        <v>514</v>
      </c>
      <c r="C413" s="13" t="s">
        <v>656</v>
      </c>
      <c r="D413" s="34">
        <v>1</v>
      </c>
      <c r="E413" s="60">
        <v>10950000</v>
      </c>
    </row>
    <row r="414" spans="1:5">
      <c r="A414" s="23">
        <v>2019</v>
      </c>
      <c r="B414" s="23" t="s">
        <v>514</v>
      </c>
      <c r="C414" s="13" t="s">
        <v>656</v>
      </c>
      <c r="D414" s="34">
        <v>1</v>
      </c>
      <c r="E414" s="60">
        <v>9500000</v>
      </c>
    </row>
    <row r="415" spans="1:5">
      <c r="A415" s="23">
        <v>2019</v>
      </c>
      <c r="B415" s="23" t="s">
        <v>514</v>
      </c>
      <c r="C415" s="13" t="s">
        <v>4293</v>
      </c>
      <c r="D415" s="34">
        <v>1</v>
      </c>
      <c r="E415" s="60">
        <v>2463810</v>
      </c>
    </row>
    <row r="416" spans="1:5">
      <c r="A416" s="23">
        <v>2019</v>
      </c>
      <c r="B416" s="23" t="s">
        <v>514</v>
      </c>
      <c r="C416" s="13" t="s">
        <v>4295</v>
      </c>
      <c r="D416" s="34">
        <v>1</v>
      </c>
      <c r="E416" s="60">
        <v>117600000</v>
      </c>
    </row>
    <row r="417" spans="1:5">
      <c r="A417" s="23">
        <v>2019</v>
      </c>
      <c r="B417" s="23" t="s">
        <v>514</v>
      </c>
      <c r="C417" s="13" t="s">
        <v>4295</v>
      </c>
      <c r="D417" s="34">
        <v>1</v>
      </c>
      <c r="E417" s="60">
        <v>95000000</v>
      </c>
    </row>
    <row r="418" spans="1:5">
      <c r="A418" s="23">
        <v>2019</v>
      </c>
      <c r="B418" s="23" t="s">
        <v>514</v>
      </c>
      <c r="C418" s="13" t="s">
        <v>4295</v>
      </c>
      <c r="D418" s="34">
        <v>1</v>
      </c>
      <c r="E418" s="60">
        <v>35000000</v>
      </c>
    </row>
    <row r="419" spans="1:5">
      <c r="A419" s="23">
        <v>2019</v>
      </c>
      <c r="B419" s="23" t="s">
        <v>514</v>
      </c>
      <c r="C419" s="13" t="s">
        <v>4295</v>
      </c>
      <c r="D419" s="34">
        <v>1</v>
      </c>
      <c r="E419" s="60">
        <v>10000000</v>
      </c>
    </row>
    <row r="420" spans="1:5">
      <c r="A420" s="23">
        <v>2019</v>
      </c>
      <c r="B420" s="23" t="s">
        <v>514</v>
      </c>
      <c r="C420" s="13" t="s">
        <v>4287</v>
      </c>
      <c r="D420" s="34">
        <v>1</v>
      </c>
      <c r="E420" s="60">
        <v>4000000</v>
      </c>
    </row>
    <row r="421" spans="1:5">
      <c r="A421" s="23">
        <v>2019</v>
      </c>
      <c r="B421" s="23" t="s">
        <v>514</v>
      </c>
      <c r="C421" s="13" t="s">
        <v>8335</v>
      </c>
      <c r="D421" s="34">
        <v>1</v>
      </c>
      <c r="E421" s="60">
        <v>208611515.55000001</v>
      </c>
    </row>
    <row r="422" spans="1:5">
      <c r="A422" s="23">
        <v>2019</v>
      </c>
      <c r="B422" s="23" t="s">
        <v>514</v>
      </c>
      <c r="C422" s="13" t="s">
        <v>5069</v>
      </c>
      <c r="D422" s="34">
        <v>1</v>
      </c>
      <c r="E422" s="60">
        <v>728753618.95000005</v>
      </c>
    </row>
    <row r="423" spans="1:5">
      <c r="A423" s="23">
        <v>2019</v>
      </c>
      <c r="B423" s="23" t="s">
        <v>514</v>
      </c>
      <c r="C423" s="13" t="s">
        <v>4263</v>
      </c>
      <c r="D423" s="34">
        <v>1</v>
      </c>
      <c r="E423" s="60">
        <v>465583556.56</v>
      </c>
    </row>
    <row r="424" spans="1:5">
      <c r="A424" s="23">
        <v>2019</v>
      </c>
      <c r="B424" s="23" t="s">
        <v>514</v>
      </c>
      <c r="C424" s="13" t="s">
        <v>4264</v>
      </c>
      <c r="D424" s="34">
        <v>1</v>
      </c>
      <c r="E424" s="60">
        <v>59699</v>
      </c>
    </row>
    <row r="425" spans="1:5">
      <c r="A425" s="23">
        <v>2019</v>
      </c>
      <c r="B425" s="23" t="s">
        <v>514</v>
      </c>
      <c r="C425" s="13" t="s">
        <v>8336</v>
      </c>
      <c r="D425" s="34">
        <v>1</v>
      </c>
      <c r="E425" s="60">
        <v>37357100</v>
      </c>
    </row>
    <row r="426" spans="1:5">
      <c r="A426" s="23">
        <v>2019</v>
      </c>
      <c r="B426" s="23" t="s">
        <v>514</v>
      </c>
      <c r="C426" s="13" t="s">
        <v>4283</v>
      </c>
      <c r="D426" s="34">
        <v>1</v>
      </c>
      <c r="E426" s="60">
        <v>41000000</v>
      </c>
    </row>
    <row r="427" spans="1:5">
      <c r="A427" s="23">
        <v>2019</v>
      </c>
      <c r="B427" s="23" t="s">
        <v>514</v>
      </c>
      <c r="C427" s="13" t="s">
        <v>4265</v>
      </c>
      <c r="D427" s="34">
        <v>1</v>
      </c>
      <c r="E427" s="60">
        <v>38196570</v>
      </c>
    </row>
    <row r="428" spans="1:5">
      <c r="A428" s="23">
        <v>2019</v>
      </c>
      <c r="B428" s="23" t="s">
        <v>514</v>
      </c>
      <c r="C428" s="13" t="s">
        <v>3642</v>
      </c>
      <c r="D428" s="34">
        <v>1</v>
      </c>
      <c r="E428" s="60">
        <v>28481146.629999999</v>
      </c>
    </row>
    <row r="429" spans="1:5">
      <c r="A429" s="23">
        <v>2019</v>
      </c>
      <c r="B429" s="23" t="s">
        <v>514</v>
      </c>
      <c r="C429" s="13" t="s">
        <v>2253</v>
      </c>
      <c r="D429" s="34">
        <v>1</v>
      </c>
      <c r="E429" s="60">
        <v>118900000</v>
      </c>
    </row>
    <row r="430" spans="1:5">
      <c r="A430" s="23">
        <v>2019</v>
      </c>
      <c r="B430" s="23" t="s">
        <v>514</v>
      </c>
      <c r="C430" s="13" t="s">
        <v>2253</v>
      </c>
      <c r="D430" s="34">
        <v>1</v>
      </c>
      <c r="E430" s="60">
        <v>90500000</v>
      </c>
    </row>
    <row r="431" spans="1:5">
      <c r="A431" s="23">
        <v>2019</v>
      </c>
      <c r="B431" s="23" t="s">
        <v>514</v>
      </c>
      <c r="C431" s="13" t="s">
        <v>4266</v>
      </c>
      <c r="D431" s="34">
        <v>1</v>
      </c>
      <c r="E431" s="60">
        <v>256766917.03999999</v>
      </c>
    </row>
    <row r="432" spans="1:5">
      <c r="A432" s="23">
        <v>2019</v>
      </c>
      <c r="B432" s="23" t="s">
        <v>514</v>
      </c>
      <c r="C432" s="13" t="s">
        <v>2224</v>
      </c>
      <c r="D432" s="34">
        <v>1</v>
      </c>
      <c r="E432" s="60">
        <v>24000000</v>
      </c>
    </row>
    <row r="433" spans="1:5">
      <c r="A433" s="23">
        <v>2019</v>
      </c>
      <c r="B433" s="23" t="s">
        <v>514</v>
      </c>
      <c r="C433" s="13" t="s">
        <v>3635</v>
      </c>
      <c r="D433" s="34">
        <v>1</v>
      </c>
      <c r="E433" s="60">
        <v>111623484.54000001</v>
      </c>
    </row>
    <row r="434" spans="1:5">
      <c r="A434" s="23">
        <v>2019</v>
      </c>
      <c r="B434" s="23" t="s">
        <v>514</v>
      </c>
      <c r="C434" s="13" t="s">
        <v>4296</v>
      </c>
      <c r="D434" s="34">
        <v>1</v>
      </c>
      <c r="E434" s="60">
        <v>269822200.98000002</v>
      </c>
    </row>
    <row r="435" spans="1:5">
      <c r="A435" s="23">
        <v>2019</v>
      </c>
      <c r="B435" s="23" t="s">
        <v>514</v>
      </c>
      <c r="C435" s="13" t="s">
        <v>4282</v>
      </c>
      <c r="D435" s="34">
        <v>1</v>
      </c>
      <c r="E435" s="60">
        <v>4000000</v>
      </c>
    </row>
    <row r="436" spans="1:5">
      <c r="A436" s="23">
        <v>2019</v>
      </c>
      <c r="B436" s="23" t="s">
        <v>514</v>
      </c>
      <c r="C436" s="13" t="s">
        <v>4267</v>
      </c>
      <c r="D436" s="34">
        <v>1</v>
      </c>
      <c r="E436" s="60">
        <v>8447000.7200000007</v>
      </c>
    </row>
    <row r="437" spans="1:5">
      <c r="A437" s="23">
        <v>2019</v>
      </c>
      <c r="B437" s="23" t="s">
        <v>514</v>
      </c>
      <c r="C437" s="13" t="s">
        <v>4268</v>
      </c>
      <c r="D437" s="34">
        <v>1</v>
      </c>
      <c r="E437" s="60">
        <v>190000</v>
      </c>
    </row>
    <row r="438" spans="1:5">
      <c r="A438" s="23">
        <v>2019</v>
      </c>
      <c r="B438" s="23" t="s">
        <v>514</v>
      </c>
      <c r="C438" s="13" t="s">
        <v>8361</v>
      </c>
      <c r="D438" s="34">
        <v>1</v>
      </c>
      <c r="E438" s="60">
        <v>66227459.189999998</v>
      </c>
    </row>
    <row r="439" spans="1:5">
      <c r="A439" s="23">
        <v>2019</v>
      </c>
      <c r="B439" s="23" t="s">
        <v>514</v>
      </c>
      <c r="C439" s="13" t="s">
        <v>4281</v>
      </c>
      <c r="D439" s="34">
        <v>1</v>
      </c>
      <c r="E439" s="60">
        <v>38839516</v>
      </c>
    </row>
    <row r="440" spans="1:5">
      <c r="A440" s="23">
        <v>2019</v>
      </c>
      <c r="B440" s="23" t="s">
        <v>514</v>
      </c>
      <c r="C440" s="13" t="s">
        <v>4269</v>
      </c>
      <c r="D440" s="34">
        <v>1</v>
      </c>
      <c r="E440" s="60">
        <v>2509042</v>
      </c>
    </row>
    <row r="441" spans="1:5">
      <c r="A441" s="23">
        <v>2019</v>
      </c>
      <c r="B441" s="23" t="s">
        <v>514</v>
      </c>
      <c r="C441" s="13" t="s">
        <v>4326</v>
      </c>
      <c r="D441" s="34">
        <v>1</v>
      </c>
      <c r="E441" s="60">
        <v>525131067.05000001</v>
      </c>
    </row>
    <row r="442" spans="1:5">
      <c r="A442" s="23">
        <v>2019</v>
      </c>
      <c r="B442" s="23" t="s">
        <v>514</v>
      </c>
      <c r="C442" s="13" t="s">
        <v>4270</v>
      </c>
      <c r="D442" s="34">
        <v>1</v>
      </c>
      <c r="E442" s="60">
        <v>39278879</v>
      </c>
    </row>
    <row r="443" spans="1:5">
      <c r="A443" s="23">
        <v>2019</v>
      </c>
      <c r="B443" s="23" t="s">
        <v>514</v>
      </c>
      <c r="C443" s="13" t="s">
        <v>4271</v>
      </c>
      <c r="D443" s="34">
        <v>1</v>
      </c>
      <c r="E443" s="60">
        <v>3990213.34</v>
      </c>
    </row>
    <row r="444" spans="1:5">
      <c r="A444" s="23">
        <v>2019</v>
      </c>
      <c r="B444" s="23" t="s">
        <v>514</v>
      </c>
      <c r="C444" s="13" t="s">
        <v>4272</v>
      </c>
      <c r="D444" s="34">
        <v>1</v>
      </c>
      <c r="E444" s="60">
        <v>187472310.78</v>
      </c>
    </row>
    <row r="445" spans="1:5">
      <c r="A445" s="23">
        <v>2019</v>
      </c>
      <c r="B445" s="23" t="s">
        <v>514</v>
      </c>
      <c r="C445" s="13" t="s">
        <v>4273</v>
      </c>
      <c r="D445" s="34">
        <v>1</v>
      </c>
      <c r="E445" s="60">
        <v>201100064.12</v>
      </c>
    </row>
    <row r="446" spans="1:5">
      <c r="A446" s="23">
        <v>2019</v>
      </c>
      <c r="B446" s="23" t="s">
        <v>514</v>
      </c>
      <c r="C446" s="13" t="s">
        <v>4274</v>
      </c>
      <c r="D446" s="34">
        <v>1</v>
      </c>
      <c r="E446" s="60">
        <v>9022695</v>
      </c>
    </row>
    <row r="447" spans="1:5">
      <c r="A447" s="23">
        <v>2019</v>
      </c>
      <c r="B447" s="23" t="s">
        <v>514</v>
      </c>
      <c r="C447" s="13" t="s">
        <v>4275</v>
      </c>
      <c r="D447" s="34">
        <v>1</v>
      </c>
      <c r="E447" s="60">
        <v>777679839.27999997</v>
      </c>
    </row>
    <row r="448" spans="1:5">
      <c r="A448" s="23">
        <v>2019</v>
      </c>
      <c r="B448" s="23" t="s">
        <v>514</v>
      </c>
      <c r="C448" s="13" t="s">
        <v>4276</v>
      </c>
      <c r="D448" s="34">
        <v>1</v>
      </c>
      <c r="E448" s="60">
        <v>265679076.37</v>
      </c>
    </row>
    <row r="449" spans="1:5">
      <c r="A449" s="23">
        <v>2019</v>
      </c>
      <c r="B449" s="23" t="s">
        <v>514</v>
      </c>
      <c r="C449" s="13" t="s">
        <v>2263</v>
      </c>
      <c r="D449" s="34">
        <v>1</v>
      </c>
      <c r="E449" s="60">
        <v>597764423.17000008</v>
      </c>
    </row>
    <row r="450" spans="1:5">
      <c r="A450" s="23">
        <v>2019</v>
      </c>
      <c r="B450" s="23" t="s">
        <v>514</v>
      </c>
      <c r="C450" s="13" t="s">
        <v>4277</v>
      </c>
      <c r="D450" s="34">
        <v>1</v>
      </c>
      <c r="E450" s="60">
        <v>4964908.2300000004</v>
      </c>
    </row>
    <row r="451" spans="1:5">
      <c r="A451" s="23">
        <v>2019</v>
      </c>
      <c r="B451" s="23" t="s">
        <v>514</v>
      </c>
      <c r="C451" s="13" t="s">
        <v>4286</v>
      </c>
      <c r="D451" s="34">
        <v>1</v>
      </c>
      <c r="E451" s="60">
        <v>5000000</v>
      </c>
    </row>
    <row r="452" spans="1:5">
      <c r="A452" s="23">
        <v>2019</v>
      </c>
      <c r="B452" s="23" t="s">
        <v>514</v>
      </c>
      <c r="C452" s="13" t="s">
        <v>4327</v>
      </c>
      <c r="D452" s="34">
        <v>1</v>
      </c>
      <c r="E452" s="60">
        <v>464814.67</v>
      </c>
    </row>
    <row r="453" spans="1:5">
      <c r="A453" s="23">
        <v>2019</v>
      </c>
      <c r="B453" s="23" t="s">
        <v>514</v>
      </c>
      <c r="C453" s="13" t="s">
        <v>4285</v>
      </c>
      <c r="D453" s="34">
        <v>1</v>
      </c>
      <c r="E453" s="60">
        <v>12500000</v>
      </c>
    </row>
    <row r="454" spans="1:5">
      <c r="A454" s="23">
        <v>2019</v>
      </c>
      <c r="B454" s="23" t="s">
        <v>514</v>
      </c>
      <c r="C454" s="13" t="s">
        <v>4280</v>
      </c>
      <c r="D454" s="34">
        <v>1</v>
      </c>
      <c r="E454" s="60">
        <v>335750000</v>
      </c>
    </row>
    <row r="455" spans="1:5">
      <c r="A455" s="23">
        <v>2019</v>
      </c>
      <c r="B455" s="23" t="s">
        <v>514</v>
      </c>
      <c r="C455" s="13" t="s">
        <v>4280</v>
      </c>
      <c r="D455" s="34">
        <v>1</v>
      </c>
      <c r="E455" s="60">
        <v>1120000</v>
      </c>
    </row>
    <row r="456" spans="1:5">
      <c r="A456" s="23">
        <v>2019</v>
      </c>
      <c r="B456" s="23" t="s">
        <v>514</v>
      </c>
      <c r="C456" s="13" t="s">
        <v>276</v>
      </c>
      <c r="D456" s="34">
        <v>1</v>
      </c>
      <c r="E456" s="60">
        <v>9400000</v>
      </c>
    </row>
    <row r="457" spans="1:5">
      <c r="A457" s="23">
        <v>2019</v>
      </c>
      <c r="B457" s="23" t="s">
        <v>514</v>
      </c>
      <c r="C457" s="13" t="s">
        <v>4278</v>
      </c>
      <c r="D457" s="34">
        <v>1</v>
      </c>
      <c r="E457" s="60">
        <v>1430000</v>
      </c>
    </row>
    <row r="458" spans="1:5">
      <c r="A458" s="23">
        <v>2019</v>
      </c>
      <c r="B458" s="23" t="s">
        <v>514</v>
      </c>
      <c r="C458" s="13" t="s">
        <v>8360</v>
      </c>
      <c r="D458" s="34">
        <v>1</v>
      </c>
      <c r="E458" s="60">
        <v>118333200</v>
      </c>
    </row>
    <row r="459" spans="1:5">
      <c r="A459" s="23">
        <v>2019</v>
      </c>
      <c r="B459" s="23" t="s">
        <v>514</v>
      </c>
      <c r="C459" s="13" t="s">
        <v>8360</v>
      </c>
      <c r="D459" s="34">
        <v>1</v>
      </c>
      <c r="E459" s="60">
        <v>20810970</v>
      </c>
    </row>
    <row r="460" spans="1:5">
      <c r="A460" s="23">
        <v>2019</v>
      </c>
      <c r="B460" s="23" t="s">
        <v>514</v>
      </c>
      <c r="C460" s="13" t="s">
        <v>4279</v>
      </c>
      <c r="D460" s="34">
        <v>1</v>
      </c>
      <c r="E460" s="60">
        <v>18404730</v>
      </c>
    </row>
    <row r="461" spans="1:5">
      <c r="A461" s="23">
        <v>2019</v>
      </c>
      <c r="B461" s="23" t="s">
        <v>514</v>
      </c>
      <c r="C461" s="13" t="s">
        <v>5079</v>
      </c>
      <c r="D461" s="34">
        <v>1</v>
      </c>
      <c r="E461" s="60">
        <v>487904121.45999998</v>
      </c>
    </row>
    <row r="462" spans="1:5">
      <c r="A462" s="23">
        <v>2020</v>
      </c>
      <c r="B462" s="23" t="s">
        <v>1886</v>
      </c>
      <c r="C462" s="13" t="s">
        <v>5836</v>
      </c>
      <c r="D462" s="34">
        <v>1</v>
      </c>
      <c r="E462" s="60">
        <v>120000000</v>
      </c>
    </row>
    <row r="463" spans="1:5">
      <c r="A463" s="23">
        <v>2020</v>
      </c>
      <c r="B463" s="23" t="s">
        <v>1886</v>
      </c>
      <c r="C463" s="13" t="s">
        <v>3347</v>
      </c>
      <c r="D463" s="34">
        <v>1</v>
      </c>
      <c r="E463" s="60">
        <v>43000000</v>
      </c>
    </row>
    <row r="464" spans="1:5">
      <c r="A464" s="23">
        <v>2020</v>
      </c>
      <c r="B464" s="23" t="s">
        <v>1886</v>
      </c>
      <c r="C464" s="13" t="s">
        <v>5837</v>
      </c>
      <c r="D464" s="34">
        <v>1</v>
      </c>
      <c r="E464" s="60">
        <v>246500000</v>
      </c>
    </row>
    <row r="465" spans="1:5">
      <c r="A465" s="23">
        <v>2020</v>
      </c>
      <c r="B465" s="23" t="s">
        <v>1886</v>
      </c>
      <c r="C465" s="13" t="s">
        <v>5838</v>
      </c>
      <c r="D465" s="34">
        <v>1</v>
      </c>
      <c r="E465" s="60">
        <v>20000000</v>
      </c>
    </row>
    <row r="466" spans="1:5">
      <c r="A466" s="23">
        <v>2020</v>
      </c>
      <c r="B466" s="23" t="s">
        <v>1886</v>
      </c>
      <c r="C466" s="13" t="s">
        <v>713</v>
      </c>
      <c r="D466" s="34">
        <v>16</v>
      </c>
      <c r="E466" s="60">
        <v>11014576102</v>
      </c>
    </row>
    <row r="467" spans="1:5">
      <c r="A467" s="23">
        <v>2020</v>
      </c>
      <c r="B467" s="23" t="s">
        <v>1886</v>
      </c>
      <c r="C467" s="13" t="s">
        <v>4306</v>
      </c>
      <c r="D467" s="34">
        <v>1</v>
      </c>
      <c r="E467" s="60">
        <v>28850000</v>
      </c>
    </row>
    <row r="468" spans="1:5">
      <c r="A468" s="23">
        <v>2020</v>
      </c>
      <c r="B468" s="23" t="s">
        <v>1886</v>
      </c>
      <c r="C468" s="13" t="s">
        <v>5839</v>
      </c>
      <c r="D468" s="34">
        <v>1</v>
      </c>
      <c r="E468" s="60">
        <v>30000000</v>
      </c>
    </row>
    <row r="469" spans="1:5">
      <c r="A469" s="23">
        <v>2020</v>
      </c>
      <c r="B469" s="23" t="s">
        <v>1886</v>
      </c>
      <c r="C469" s="13" t="s">
        <v>5840</v>
      </c>
      <c r="D469" s="34">
        <v>1</v>
      </c>
      <c r="E469" s="60">
        <v>402000000</v>
      </c>
    </row>
    <row r="470" spans="1:5">
      <c r="A470" s="23">
        <v>2020</v>
      </c>
      <c r="B470" s="23" t="s">
        <v>1886</v>
      </c>
      <c r="C470" s="13" t="s">
        <v>5841</v>
      </c>
      <c r="D470" s="34">
        <v>1</v>
      </c>
      <c r="E470" s="60">
        <v>60000000</v>
      </c>
    </row>
    <row r="471" spans="1:5">
      <c r="A471" s="23">
        <v>2020</v>
      </c>
      <c r="B471" s="23" t="s">
        <v>1886</v>
      </c>
      <c r="C471" s="13" t="s">
        <v>8376</v>
      </c>
      <c r="D471" s="34">
        <v>2</v>
      </c>
      <c r="E471" s="60">
        <v>146000000</v>
      </c>
    </row>
    <row r="472" spans="1:5">
      <c r="A472" s="23">
        <v>2020</v>
      </c>
      <c r="B472" s="23" t="s">
        <v>1886</v>
      </c>
      <c r="C472" s="13" t="s">
        <v>5842</v>
      </c>
      <c r="D472" s="34">
        <v>1</v>
      </c>
      <c r="E472" s="60">
        <v>163590000</v>
      </c>
    </row>
    <row r="473" spans="1:5">
      <c r="A473" s="23">
        <v>2020</v>
      </c>
      <c r="B473" s="23" t="s">
        <v>1886</v>
      </c>
      <c r="C473" s="13" t="s">
        <v>8339</v>
      </c>
      <c r="D473" s="34">
        <v>1</v>
      </c>
      <c r="E473" s="60">
        <v>1393300000</v>
      </c>
    </row>
    <row r="474" spans="1:5">
      <c r="A474" s="23">
        <v>2020</v>
      </c>
      <c r="B474" s="23" t="s">
        <v>1886</v>
      </c>
      <c r="C474" s="13" t="s">
        <v>4232</v>
      </c>
      <c r="D474" s="34">
        <v>1</v>
      </c>
      <c r="E474" s="60">
        <v>297400000</v>
      </c>
    </row>
    <row r="475" spans="1:5">
      <c r="A475" s="23">
        <v>2020</v>
      </c>
      <c r="B475" s="23" t="s">
        <v>1886</v>
      </c>
      <c r="C475" s="13" t="s">
        <v>5843</v>
      </c>
      <c r="D475" s="34">
        <v>1</v>
      </c>
      <c r="E475" s="60">
        <v>47000000</v>
      </c>
    </row>
    <row r="476" spans="1:5">
      <c r="A476" s="23">
        <v>2020</v>
      </c>
      <c r="B476" s="23" t="s">
        <v>1886</v>
      </c>
      <c r="C476" s="13" t="s">
        <v>3361</v>
      </c>
      <c r="D476" s="34">
        <v>1</v>
      </c>
      <c r="E476" s="60">
        <v>1312500000</v>
      </c>
    </row>
    <row r="477" spans="1:5">
      <c r="A477" s="23">
        <v>2020</v>
      </c>
      <c r="B477" s="23" t="s">
        <v>1886</v>
      </c>
      <c r="C477" s="13" t="s">
        <v>2010</v>
      </c>
      <c r="D477" s="34">
        <v>1</v>
      </c>
      <c r="E477" s="60">
        <v>600000</v>
      </c>
    </row>
    <row r="478" spans="1:5">
      <c r="A478" s="23">
        <v>2020</v>
      </c>
      <c r="B478" s="23" t="s">
        <v>514</v>
      </c>
      <c r="C478" s="13" t="s">
        <v>8363</v>
      </c>
      <c r="D478" s="34">
        <v>1</v>
      </c>
      <c r="E478" s="60">
        <v>37711215</v>
      </c>
    </row>
    <row r="479" spans="1:5">
      <c r="A479" s="23">
        <v>2020</v>
      </c>
      <c r="B479" s="23" t="s">
        <v>514</v>
      </c>
      <c r="C479" s="13" t="s">
        <v>5065</v>
      </c>
      <c r="D479" s="34">
        <v>1</v>
      </c>
      <c r="E479" s="60">
        <v>10000000</v>
      </c>
    </row>
    <row r="480" spans="1:5">
      <c r="A480" s="23">
        <v>2020</v>
      </c>
      <c r="B480" s="23" t="s">
        <v>514</v>
      </c>
      <c r="C480" s="13" t="s">
        <v>4195</v>
      </c>
      <c r="D480" s="34">
        <v>1</v>
      </c>
      <c r="E480" s="60">
        <v>29000000</v>
      </c>
    </row>
    <row r="481" spans="1:5">
      <c r="A481" s="23">
        <v>2020</v>
      </c>
      <c r="B481" s="23" t="s">
        <v>514</v>
      </c>
      <c r="C481" s="13" t="s">
        <v>878</v>
      </c>
      <c r="D481" s="34">
        <v>1</v>
      </c>
      <c r="E481" s="60">
        <v>64200000</v>
      </c>
    </row>
    <row r="482" spans="1:5">
      <c r="A482" s="23">
        <v>2020</v>
      </c>
      <c r="B482" s="23" t="s">
        <v>514</v>
      </c>
      <c r="C482" s="13" t="s">
        <v>8346</v>
      </c>
      <c r="D482" s="34">
        <v>1</v>
      </c>
      <c r="E482" s="60">
        <v>0</v>
      </c>
    </row>
    <row r="483" spans="1:5">
      <c r="A483" s="23">
        <v>2020</v>
      </c>
      <c r="B483" s="23" t="s">
        <v>514</v>
      </c>
      <c r="C483" s="13" t="s">
        <v>8367</v>
      </c>
      <c r="D483" s="34">
        <v>1</v>
      </c>
      <c r="E483" s="60">
        <v>92300000</v>
      </c>
    </row>
    <row r="484" spans="1:5">
      <c r="A484" s="23">
        <v>2020</v>
      </c>
      <c r="B484" s="23" t="s">
        <v>514</v>
      </c>
      <c r="C484" s="13" t="s">
        <v>8347</v>
      </c>
      <c r="D484" s="34">
        <v>1</v>
      </c>
      <c r="E484" s="60">
        <v>183353538</v>
      </c>
    </row>
    <row r="485" spans="1:5">
      <c r="A485" s="23">
        <v>2020</v>
      </c>
      <c r="B485" s="23" t="s">
        <v>514</v>
      </c>
      <c r="C485" s="13" t="s">
        <v>8368</v>
      </c>
      <c r="D485" s="34">
        <v>1</v>
      </c>
      <c r="E485" s="60">
        <v>529023194</v>
      </c>
    </row>
    <row r="486" spans="1:5">
      <c r="A486" s="23">
        <v>2020</v>
      </c>
      <c r="B486" s="23" t="s">
        <v>514</v>
      </c>
      <c r="C486" s="13" t="s">
        <v>8337</v>
      </c>
      <c r="D486" s="34">
        <v>1</v>
      </c>
      <c r="E486" s="60">
        <v>10600000</v>
      </c>
    </row>
    <row r="487" spans="1:5">
      <c r="A487" s="23">
        <v>2020</v>
      </c>
      <c r="B487" s="23" t="s">
        <v>514</v>
      </c>
      <c r="C487" s="13" t="s">
        <v>5066</v>
      </c>
      <c r="D487" s="34">
        <v>1</v>
      </c>
      <c r="E487" s="60">
        <v>8227878</v>
      </c>
    </row>
    <row r="488" spans="1:5">
      <c r="A488" s="23">
        <v>2020</v>
      </c>
      <c r="B488" s="23" t="s">
        <v>514</v>
      </c>
      <c r="C488" s="13" t="s">
        <v>7513</v>
      </c>
      <c r="D488" s="34">
        <v>1</v>
      </c>
      <c r="E488" s="60">
        <v>12320000</v>
      </c>
    </row>
    <row r="489" spans="1:5">
      <c r="A489" s="23">
        <v>2020</v>
      </c>
      <c r="B489" s="23" t="s">
        <v>514</v>
      </c>
      <c r="C489" s="13" t="s">
        <v>2279</v>
      </c>
      <c r="D489" s="34">
        <v>1</v>
      </c>
      <c r="E489" s="60">
        <v>255250000</v>
      </c>
    </row>
    <row r="490" spans="1:5">
      <c r="A490" s="23">
        <v>2020</v>
      </c>
      <c r="B490" s="23" t="s">
        <v>514</v>
      </c>
      <c r="C490" s="13" t="s">
        <v>8341</v>
      </c>
      <c r="D490" s="34">
        <v>1</v>
      </c>
      <c r="E490" s="60">
        <v>18500000</v>
      </c>
    </row>
    <row r="491" spans="1:5">
      <c r="A491" s="23">
        <v>2020</v>
      </c>
      <c r="B491" s="23" t="s">
        <v>514</v>
      </c>
      <c r="C491" s="13" t="s">
        <v>5067</v>
      </c>
      <c r="D491" s="34">
        <v>1</v>
      </c>
      <c r="E491" s="60">
        <v>7679864</v>
      </c>
    </row>
    <row r="492" spans="1:5">
      <c r="A492" s="23">
        <v>2020</v>
      </c>
      <c r="B492" s="23" t="s">
        <v>514</v>
      </c>
      <c r="C492" s="13" t="s">
        <v>713</v>
      </c>
      <c r="D492" s="34">
        <v>1</v>
      </c>
      <c r="E492" s="60">
        <v>95127732</v>
      </c>
    </row>
    <row r="493" spans="1:5">
      <c r="A493" s="23">
        <v>2020</v>
      </c>
      <c r="B493" s="23" t="s">
        <v>514</v>
      </c>
      <c r="C493" s="13" t="s">
        <v>713</v>
      </c>
      <c r="D493" s="34">
        <v>1</v>
      </c>
      <c r="E493" s="60">
        <v>83218900</v>
      </c>
    </row>
    <row r="494" spans="1:5">
      <c r="A494" s="23">
        <v>2020</v>
      </c>
      <c r="B494" s="23" t="s">
        <v>514</v>
      </c>
      <c r="C494" s="13" t="s">
        <v>8364</v>
      </c>
      <c r="D494" s="34">
        <v>1</v>
      </c>
      <c r="E494" s="60">
        <v>1486000</v>
      </c>
    </row>
    <row r="495" spans="1:5">
      <c r="A495" s="23">
        <v>2020</v>
      </c>
      <c r="B495" s="23" t="s">
        <v>514</v>
      </c>
      <c r="C495" s="13" t="s">
        <v>5069</v>
      </c>
      <c r="D495" s="34">
        <v>1</v>
      </c>
      <c r="E495" s="60">
        <v>740905652</v>
      </c>
    </row>
    <row r="496" spans="1:5">
      <c r="A496" s="23">
        <v>2020</v>
      </c>
      <c r="B496" s="23" t="s">
        <v>514</v>
      </c>
      <c r="C496" s="13" t="s">
        <v>4263</v>
      </c>
      <c r="D496" s="34">
        <v>1</v>
      </c>
      <c r="E496" s="60">
        <v>398633292</v>
      </c>
    </row>
    <row r="497" spans="1:5">
      <c r="A497" s="23">
        <v>2020</v>
      </c>
      <c r="B497" s="23" t="s">
        <v>514</v>
      </c>
      <c r="C497" s="13" t="s">
        <v>5070</v>
      </c>
      <c r="D497" s="34">
        <v>1</v>
      </c>
      <c r="E497" s="60">
        <v>635329400</v>
      </c>
    </row>
    <row r="498" spans="1:5">
      <c r="A498" s="23">
        <v>2020</v>
      </c>
      <c r="B498" s="23" t="s">
        <v>514</v>
      </c>
      <c r="C498" s="13" t="s">
        <v>8342</v>
      </c>
      <c r="D498" s="34">
        <v>1</v>
      </c>
      <c r="E498" s="60">
        <v>11000000</v>
      </c>
    </row>
    <row r="499" spans="1:5">
      <c r="A499" s="23">
        <v>2020</v>
      </c>
      <c r="B499" s="23" t="s">
        <v>514</v>
      </c>
      <c r="C499" s="13" t="s">
        <v>4265</v>
      </c>
      <c r="D499" s="34">
        <v>1</v>
      </c>
      <c r="E499" s="60">
        <v>218201040</v>
      </c>
    </row>
    <row r="500" spans="1:5">
      <c r="A500" s="23">
        <v>2020</v>
      </c>
      <c r="B500" s="23" t="s">
        <v>514</v>
      </c>
      <c r="C500" s="13" t="s">
        <v>4266</v>
      </c>
      <c r="D500" s="34">
        <v>1</v>
      </c>
      <c r="E500" s="60">
        <v>95353917</v>
      </c>
    </row>
    <row r="501" spans="1:5">
      <c r="A501" s="23">
        <v>2020</v>
      </c>
      <c r="B501" s="23" t="s">
        <v>514</v>
      </c>
      <c r="C501" s="13" t="s">
        <v>8354</v>
      </c>
      <c r="D501" s="34">
        <v>1</v>
      </c>
      <c r="E501" s="60">
        <v>142247009</v>
      </c>
    </row>
    <row r="502" spans="1:5">
      <c r="A502" s="23">
        <v>2020</v>
      </c>
      <c r="B502" s="23" t="s">
        <v>514</v>
      </c>
      <c r="C502" s="13" t="s">
        <v>4296</v>
      </c>
      <c r="D502" s="34">
        <v>1</v>
      </c>
      <c r="E502" s="60">
        <v>550815307</v>
      </c>
    </row>
    <row r="503" spans="1:5">
      <c r="A503" s="23">
        <v>2020</v>
      </c>
      <c r="B503" s="23" t="s">
        <v>514</v>
      </c>
      <c r="C503" s="13" t="s">
        <v>5071</v>
      </c>
      <c r="D503" s="34">
        <v>1</v>
      </c>
      <c r="E503" s="60">
        <v>192400444</v>
      </c>
    </row>
    <row r="504" spans="1:5">
      <c r="A504" s="23">
        <v>2020</v>
      </c>
      <c r="B504" s="23" t="s">
        <v>514</v>
      </c>
      <c r="C504" s="13" t="s">
        <v>8380</v>
      </c>
      <c r="D504" s="34">
        <v>1</v>
      </c>
      <c r="E504" s="60">
        <v>2649075</v>
      </c>
    </row>
    <row r="505" spans="1:5">
      <c r="A505" s="23">
        <v>2020</v>
      </c>
      <c r="B505" s="23" t="s">
        <v>514</v>
      </c>
      <c r="C505" s="13" t="s">
        <v>8338</v>
      </c>
      <c r="D505" s="34">
        <v>1</v>
      </c>
      <c r="E505" s="60">
        <v>120000000</v>
      </c>
    </row>
    <row r="506" spans="1:5">
      <c r="A506" s="23">
        <v>2020</v>
      </c>
      <c r="B506" s="23" t="s">
        <v>514</v>
      </c>
      <c r="C506" s="13" t="s">
        <v>8343</v>
      </c>
      <c r="D506" s="34">
        <v>1</v>
      </c>
      <c r="E506" s="60">
        <v>185000000</v>
      </c>
    </row>
    <row r="507" spans="1:5">
      <c r="A507" s="23">
        <v>2020</v>
      </c>
      <c r="B507" s="23" t="s">
        <v>514</v>
      </c>
      <c r="C507" s="13" t="s">
        <v>8344</v>
      </c>
      <c r="D507" s="34">
        <v>1</v>
      </c>
      <c r="E507" s="60">
        <v>24645000</v>
      </c>
    </row>
    <row r="508" spans="1:5">
      <c r="A508" s="23">
        <v>2020</v>
      </c>
      <c r="B508" s="23" t="s">
        <v>514</v>
      </c>
      <c r="C508" s="13" t="s">
        <v>8355</v>
      </c>
      <c r="D508" s="34">
        <v>1</v>
      </c>
      <c r="E508" s="60">
        <v>27900000</v>
      </c>
    </row>
    <row r="509" spans="1:5">
      <c r="A509" s="23">
        <v>2020</v>
      </c>
      <c r="B509" s="23" t="s">
        <v>514</v>
      </c>
      <c r="C509" s="13" t="s">
        <v>8356</v>
      </c>
      <c r="D509" s="34">
        <v>1</v>
      </c>
      <c r="E509" s="60">
        <v>37200000</v>
      </c>
    </row>
    <row r="510" spans="1:5">
      <c r="A510" s="23">
        <v>2020</v>
      </c>
      <c r="B510" s="23" t="s">
        <v>514</v>
      </c>
      <c r="C510" s="13" t="s">
        <v>8357</v>
      </c>
      <c r="D510" s="34">
        <v>1</v>
      </c>
      <c r="E510" s="60">
        <v>38550521</v>
      </c>
    </row>
    <row r="511" spans="1:5">
      <c r="A511" s="23">
        <v>2020</v>
      </c>
      <c r="B511" s="23" t="s">
        <v>514</v>
      </c>
      <c r="C511" s="13" t="s">
        <v>8358</v>
      </c>
      <c r="D511" s="34">
        <v>1</v>
      </c>
      <c r="E511" s="60">
        <v>24645000</v>
      </c>
    </row>
    <row r="512" spans="1:5">
      <c r="A512" s="23">
        <v>2020</v>
      </c>
      <c r="B512" s="23" t="s">
        <v>514</v>
      </c>
      <c r="C512" s="13" t="s">
        <v>8359</v>
      </c>
      <c r="D512" s="34">
        <v>1</v>
      </c>
      <c r="E512" s="60">
        <v>30504000</v>
      </c>
    </row>
    <row r="513" spans="1:5">
      <c r="A513" s="23">
        <v>2020</v>
      </c>
      <c r="B513" s="23" t="s">
        <v>514</v>
      </c>
      <c r="C513" s="13" t="s">
        <v>5063</v>
      </c>
      <c r="D513" s="34">
        <v>1</v>
      </c>
      <c r="E513" s="60">
        <v>63400000</v>
      </c>
    </row>
    <row r="514" spans="1:5">
      <c r="A514" s="23">
        <v>2020</v>
      </c>
      <c r="B514" s="23" t="s">
        <v>514</v>
      </c>
      <c r="C514" s="13" t="s">
        <v>8348</v>
      </c>
      <c r="D514" s="34">
        <v>1</v>
      </c>
      <c r="E514" s="60">
        <v>1298000</v>
      </c>
    </row>
    <row r="515" spans="1:5">
      <c r="A515" s="23">
        <v>2020</v>
      </c>
      <c r="B515" s="23" t="s">
        <v>514</v>
      </c>
      <c r="C515" s="13" t="s">
        <v>8377</v>
      </c>
      <c r="D515" s="34">
        <v>1</v>
      </c>
      <c r="E515" s="60">
        <v>1840061</v>
      </c>
    </row>
    <row r="516" spans="1:5">
      <c r="A516" s="23">
        <v>2020</v>
      </c>
      <c r="B516" s="23" t="s">
        <v>514</v>
      </c>
      <c r="C516" s="13" t="s">
        <v>2252</v>
      </c>
      <c r="D516" s="34">
        <v>1</v>
      </c>
      <c r="E516" s="60">
        <v>57500000</v>
      </c>
    </row>
    <row r="517" spans="1:5">
      <c r="A517" s="23">
        <v>2020</v>
      </c>
      <c r="B517" s="23" t="s">
        <v>514</v>
      </c>
      <c r="C517" s="13" t="s">
        <v>5072</v>
      </c>
      <c r="D517" s="34">
        <v>1</v>
      </c>
      <c r="E517" s="60">
        <v>598500000</v>
      </c>
    </row>
    <row r="518" spans="1:5">
      <c r="A518" s="23">
        <v>2020</v>
      </c>
      <c r="B518" s="23" t="s">
        <v>514</v>
      </c>
      <c r="C518" s="13" t="s">
        <v>8362</v>
      </c>
      <c r="D518" s="34">
        <v>1</v>
      </c>
      <c r="E518" s="60">
        <v>74500000</v>
      </c>
    </row>
    <row r="519" spans="1:5">
      <c r="A519" s="23">
        <v>2020</v>
      </c>
      <c r="B519" s="23" t="s">
        <v>514</v>
      </c>
      <c r="C519" s="13" t="s">
        <v>2194</v>
      </c>
      <c r="D519" s="34">
        <v>1</v>
      </c>
      <c r="E519" s="60">
        <v>70758508</v>
      </c>
    </row>
    <row r="520" spans="1:5">
      <c r="A520" s="23">
        <v>2020</v>
      </c>
      <c r="B520" s="23" t="s">
        <v>514</v>
      </c>
      <c r="C520" s="13" t="s">
        <v>5073</v>
      </c>
      <c r="D520" s="34">
        <v>1</v>
      </c>
      <c r="E520" s="60">
        <v>31980628</v>
      </c>
    </row>
    <row r="521" spans="1:5">
      <c r="A521" s="23">
        <v>2020</v>
      </c>
      <c r="B521" s="23" t="s">
        <v>514</v>
      </c>
      <c r="C521" s="13" t="s">
        <v>4272</v>
      </c>
      <c r="D521" s="34">
        <v>1</v>
      </c>
      <c r="E521" s="60">
        <v>47000000</v>
      </c>
    </row>
    <row r="522" spans="1:5">
      <c r="A522" s="23">
        <v>2020</v>
      </c>
      <c r="B522" s="23" t="s">
        <v>514</v>
      </c>
      <c r="C522" s="13" t="s">
        <v>4273</v>
      </c>
      <c r="D522" s="34">
        <v>1</v>
      </c>
      <c r="E522" s="60">
        <v>1067678987</v>
      </c>
    </row>
    <row r="523" spans="1:5">
      <c r="A523" s="23">
        <v>2020</v>
      </c>
      <c r="B523" s="23" t="s">
        <v>514</v>
      </c>
      <c r="C523" s="13" t="s">
        <v>8349</v>
      </c>
      <c r="D523" s="34">
        <v>1</v>
      </c>
      <c r="E523" s="60">
        <v>3119701921</v>
      </c>
    </row>
    <row r="524" spans="1:5">
      <c r="A524" s="23">
        <v>2020</v>
      </c>
      <c r="B524" s="23" t="s">
        <v>514</v>
      </c>
      <c r="C524" s="13" t="s">
        <v>5074</v>
      </c>
      <c r="D524" s="34">
        <v>1</v>
      </c>
      <c r="E524" s="60">
        <v>528864990</v>
      </c>
    </row>
    <row r="525" spans="1:5">
      <c r="A525" s="23">
        <v>2020</v>
      </c>
      <c r="B525" s="23" t="s">
        <v>514</v>
      </c>
      <c r="C525" s="13" t="s">
        <v>5075</v>
      </c>
      <c r="D525" s="34">
        <v>1</v>
      </c>
      <c r="E525" s="60">
        <v>254085190</v>
      </c>
    </row>
    <row r="526" spans="1:5">
      <c r="A526" s="23">
        <v>2020</v>
      </c>
      <c r="B526" s="23" t="s">
        <v>514</v>
      </c>
      <c r="C526" s="13" t="s">
        <v>8353</v>
      </c>
      <c r="D526" s="34">
        <v>1</v>
      </c>
      <c r="E526" s="60">
        <v>2000000</v>
      </c>
    </row>
    <row r="527" spans="1:5">
      <c r="A527" s="23">
        <v>2020</v>
      </c>
      <c r="B527" s="23" t="s">
        <v>514</v>
      </c>
      <c r="C527" s="13" t="s">
        <v>8350</v>
      </c>
      <c r="D527" s="34">
        <v>1</v>
      </c>
      <c r="E527" s="60">
        <v>75157562</v>
      </c>
    </row>
    <row r="528" spans="1:5">
      <c r="A528" s="23">
        <v>2020</v>
      </c>
      <c r="B528" s="23" t="s">
        <v>514</v>
      </c>
      <c r="C528" s="13" t="s">
        <v>8351</v>
      </c>
      <c r="D528" s="34">
        <v>1</v>
      </c>
      <c r="E528" s="60">
        <v>2000000</v>
      </c>
    </row>
    <row r="529" spans="1:5">
      <c r="A529" s="23">
        <v>2020</v>
      </c>
      <c r="B529" s="23" t="s">
        <v>514</v>
      </c>
      <c r="C529" s="13" t="s">
        <v>5076</v>
      </c>
      <c r="D529" s="34">
        <v>1</v>
      </c>
      <c r="E529" s="60">
        <v>13000000</v>
      </c>
    </row>
    <row r="530" spans="1:5">
      <c r="A530" s="23">
        <v>2020</v>
      </c>
      <c r="B530" s="23" t="s">
        <v>514</v>
      </c>
      <c r="C530" s="13" t="s">
        <v>8374</v>
      </c>
      <c r="D530" s="34">
        <v>1</v>
      </c>
      <c r="E530" s="60">
        <v>9200000</v>
      </c>
    </row>
    <row r="531" spans="1:5">
      <c r="A531" s="23">
        <v>2020</v>
      </c>
      <c r="B531" s="23" t="s">
        <v>514</v>
      </c>
      <c r="C531" s="13" t="s">
        <v>5077</v>
      </c>
      <c r="D531" s="34">
        <v>1</v>
      </c>
      <c r="E531" s="60">
        <v>1957973</v>
      </c>
    </row>
    <row r="532" spans="1:5">
      <c r="A532" s="23">
        <v>2020</v>
      </c>
      <c r="B532" s="23" t="s">
        <v>514</v>
      </c>
      <c r="C532" s="13" t="s">
        <v>5064</v>
      </c>
      <c r="D532" s="34">
        <v>1</v>
      </c>
      <c r="E532" s="60">
        <v>60743000</v>
      </c>
    </row>
    <row r="533" spans="1:5">
      <c r="A533" s="23">
        <v>2020</v>
      </c>
      <c r="B533" s="23" t="s">
        <v>514</v>
      </c>
      <c r="C533" s="13" t="s">
        <v>8365</v>
      </c>
      <c r="D533" s="34">
        <v>1</v>
      </c>
      <c r="E533" s="60">
        <v>25500000</v>
      </c>
    </row>
    <row r="534" spans="1:5">
      <c r="A534" s="23">
        <v>2020</v>
      </c>
      <c r="B534" s="23" t="s">
        <v>514</v>
      </c>
      <c r="C534" s="13" t="s">
        <v>8366</v>
      </c>
      <c r="D534" s="34">
        <v>1</v>
      </c>
      <c r="E534" s="60">
        <v>46300000</v>
      </c>
    </row>
    <row r="535" spans="1:5">
      <c r="A535" s="23">
        <v>2020</v>
      </c>
      <c r="B535" s="23" t="s">
        <v>514</v>
      </c>
      <c r="C535" s="13" t="s">
        <v>8345</v>
      </c>
      <c r="D535" s="34">
        <v>1</v>
      </c>
      <c r="E535" s="60">
        <v>24500000</v>
      </c>
    </row>
    <row r="536" spans="1:5">
      <c r="A536" s="23">
        <v>2020</v>
      </c>
      <c r="B536" s="23" t="s">
        <v>514</v>
      </c>
      <c r="C536" s="13" t="s">
        <v>5078</v>
      </c>
      <c r="D536" s="34">
        <v>1</v>
      </c>
      <c r="E536" s="60">
        <v>138233185</v>
      </c>
    </row>
    <row r="537" spans="1:5">
      <c r="A537" s="23">
        <v>2020</v>
      </c>
      <c r="B537" s="23" t="s">
        <v>514</v>
      </c>
      <c r="C537" s="13" t="s">
        <v>8352</v>
      </c>
      <c r="D537" s="34">
        <v>1</v>
      </c>
      <c r="E537" s="60">
        <v>72109680</v>
      </c>
    </row>
    <row r="538" spans="1:5">
      <c r="A538" s="23">
        <v>2020</v>
      </c>
      <c r="B538" s="23" t="s">
        <v>514</v>
      </c>
      <c r="C538" s="13" t="s">
        <v>5079</v>
      </c>
      <c r="D538" s="34">
        <v>1</v>
      </c>
      <c r="E538" s="60">
        <v>488322442</v>
      </c>
    </row>
    <row r="539" spans="1:5">
      <c r="A539" s="23">
        <v>2020</v>
      </c>
      <c r="B539" s="23" t="s">
        <v>514</v>
      </c>
      <c r="C539" s="13" t="s">
        <v>342</v>
      </c>
      <c r="D539" s="34">
        <v>1</v>
      </c>
      <c r="E539" s="60">
        <v>20000000</v>
      </c>
    </row>
    <row r="540" spans="1:5">
      <c r="A540" s="23">
        <v>2021</v>
      </c>
      <c r="B540" s="23" t="s">
        <v>1886</v>
      </c>
      <c r="C540" s="13" t="s">
        <v>8382</v>
      </c>
      <c r="D540" s="34">
        <v>2</v>
      </c>
      <c r="E540" s="60">
        <v>444400000</v>
      </c>
    </row>
    <row r="541" spans="1:5">
      <c r="A541" s="23">
        <v>2021</v>
      </c>
      <c r="B541" s="23" t="s">
        <v>1886</v>
      </c>
      <c r="C541" s="13" t="s">
        <v>8383</v>
      </c>
      <c r="D541" s="34">
        <v>1</v>
      </c>
      <c r="E541" s="60">
        <v>110000000</v>
      </c>
    </row>
    <row r="542" spans="1:5">
      <c r="A542" s="23">
        <v>2021</v>
      </c>
      <c r="B542" s="23" t="s">
        <v>1886</v>
      </c>
      <c r="C542" s="13" t="s">
        <v>8384</v>
      </c>
      <c r="D542" s="34">
        <v>1</v>
      </c>
      <c r="E542" s="60">
        <v>60000000</v>
      </c>
    </row>
    <row r="543" spans="1:5">
      <c r="A543" s="23">
        <v>2021</v>
      </c>
      <c r="B543" s="23" t="s">
        <v>1886</v>
      </c>
      <c r="C543" s="13" t="s">
        <v>863</v>
      </c>
      <c r="D543" s="34">
        <v>1</v>
      </c>
      <c r="E543" s="60">
        <v>2880000</v>
      </c>
    </row>
    <row r="544" spans="1:5">
      <c r="A544" s="23">
        <v>2021</v>
      </c>
      <c r="B544" s="23" t="s">
        <v>1886</v>
      </c>
      <c r="C544" s="13" t="s">
        <v>790</v>
      </c>
      <c r="D544" s="34">
        <v>3</v>
      </c>
      <c r="E544" s="60">
        <v>61270000</v>
      </c>
    </row>
    <row r="545" spans="1:5">
      <c r="A545" s="23">
        <v>2021</v>
      </c>
      <c r="B545" s="23" t="s">
        <v>1886</v>
      </c>
      <c r="C545" s="13" t="s">
        <v>8385</v>
      </c>
      <c r="D545" s="34">
        <v>1</v>
      </c>
      <c r="E545" s="60">
        <v>10000000</v>
      </c>
    </row>
    <row r="546" spans="1:5">
      <c r="A546" s="23">
        <v>2021</v>
      </c>
      <c r="B546" s="23" t="s">
        <v>1886</v>
      </c>
      <c r="C546" s="13" t="s">
        <v>8386</v>
      </c>
      <c r="D546" s="34">
        <v>1</v>
      </c>
      <c r="E546" s="60">
        <v>500000000</v>
      </c>
    </row>
    <row r="547" spans="1:5">
      <c r="A547" s="23">
        <v>2021</v>
      </c>
      <c r="B547" s="23" t="s">
        <v>1886</v>
      </c>
      <c r="C547" s="13" t="s">
        <v>3347</v>
      </c>
      <c r="D547" s="34">
        <v>3</v>
      </c>
      <c r="E547" s="60">
        <v>338987000</v>
      </c>
    </row>
    <row r="548" spans="1:5">
      <c r="A548" s="23">
        <v>2021</v>
      </c>
      <c r="B548" s="23" t="s">
        <v>1886</v>
      </c>
      <c r="C548" s="13" t="s">
        <v>4299</v>
      </c>
      <c r="D548" s="34">
        <v>3</v>
      </c>
      <c r="E548" s="60">
        <v>1268566589</v>
      </c>
    </row>
    <row r="549" spans="1:5">
      <c r="A549" s="23">
        <v>2021</v>
      </c>
      <c r="B549" s="23" t="s">
        <v>1886</v>
      </c>
      <c r="C549" s="13" t="s">
        <v>4300</v>
      </c>
      <c r="D549" s="34">
        <v>1</v>
      </c>
      <c r="E549" s="60">
        <v>-154000000</v>
      </c>
    </row>
    <row r="550" spans="1:5">
      <c r="A550" s="23">
        <v>2021</v>
      </c>
      <c r="B550" s="23" t="s">
        <v>1886</v>
      </c>
      <c r="C550" s="13" t="s">
        <v>8387</v>
      </c>
      <c r="D550" s="34">
        <v>1</v>
      </c>
      <c r="E550" s="60">
        <v>460000000</v>
      </c>
    </row>
    <row r="551" spans="1:5">
      <c r="A551" s="23">
        <v>2021</v>
      </c>
      <c r="B551" s="23" t="s">
        <v>1886</v>
      </c>
      <c r="C551" s="13" t="s">
        <v>8388</v>
      </c>
      <c r="D551" s="34">
        <v>1</v>
      </c>
      <c r="E551" s="60">
        <v>14850000</v>
      </c>
    </row>
    <row r="552" spans="1:5">
      <c r="A552" s="23">
        <v>2021</v>
      </c>
      <c r="B552" s="23" t="s">
        <v>1886</v>
      </c>
      <c r="C552" s="13" t="s">
        <v>8389</v>
      </c>
      <c r="D552" s="34">
        <v>1</v>
      </c>
      <c r="E552" s="60">
        <v>90000000</v>
      </c>
    </row>
    <row r="553" spans="1:5">
      <c r="A553" s="23">
        <v>2021</v>
      </c>
      <c r="B553" s="23" t="s">
        <v>1886</v>
      </c>
      <c r="C553" s="13" t="s">
        <v>713</v>
      </c>
      <c r="D553" s="34">
        <v>26</v>
      </c>
      <c r="E553" s="60">
        <v>17365795282</v>
      </c>
    </row>
    <row r="554" spans="1:5">
      <c r="A554" s="23">
        <v>2021</v>
      </c>
      <c r="B554" s="23" t="s">
        <v>1886</v>
      </c>
      <c r="C554" s="13" t="s">
        <v>4304</v>
      </c>
      <c r="D554" s="34">
        <v>1</v>
      </c>
      <c r="E554" s="60">
        <v>134490000</v>
      </c>
    </row>
    <row r="555" spans="1:5">
      <c r="A555" s="23">
        <v>2021</v>
      </c>
      <c r="B555" s="23" t="s">
        <v>1886</v>
      </c>
      <c r="C555" s="13" t="s">
        <v>4306</v>
      </c>
      <c r="D555" s="34">
        <v>1</v>
      </c>
      <c r="E555" s="60">
        <v>162000000</v>
      </c>
    </row>
    <row r="556" spans="1:5">
      <c r="A556" s="23">
        <v>2021</v>
      </c>
      <c r="B556" s="23" t="s">
        <v>1886</v>
      </c>
      <c r="C556" s="13" t="s">
        <v>8390</v>
      </c>
      <c r="D556" s="34">
        <v>2</v>
      </c>
      <c r="E556" s="60">
        <v>75000000</v>
      </c>
    </row>
    <row r="557" spans="1:5">
      <c r="A557" s="23">
        <v>2021</v>
      </c>
      <c r="B557" s="23" t="s">
        <v>1886</v>
      </c>
      <c r="C557" s="13" t="s">
        <v>8391</v>
      </c>
      <c r="D557" s="34">
        <v>1</v>
      </c>
      <c r="E557" s="60">
        <v>20000000</v>
      </c>
    </row>
    <row r="558" spans="1:5">
      <c r="A558" s="23">
        <v>2021</v>
      </c>
      <c r="B558" s="23" t="s">
        <v>1886</v>
      </c>
      <c r="C558" s="13" t="s">
        <v>4307</v>
      </c>
      <c r="D558" s="34">
        <v>1</v>
      </c>
      <c r="E558" s="60">
        <v>23000000</v>
      </c>
    </row>
    <row r="559" spans="1:5">
      <c r="A559" s="23">
        <v>2021</v>
      </c>
      <c r="B559" s="23" t="s">
        <v>1886</v>
      </c>
      <c r="C559" s="13" t="s">
        <v>3354</v>
      </c>
      <c r="D559" s="34">
        <v>1</v>
      </c>
      <c r="E559" s="60">
        <v>1492339900</v>
      </c>
    </row>
    <row r="560" spans="1:5">
      <c r="A560" s="23">
        <v>2021</v>
      </c>
      <c r="B560" s="23" t="s">
        <v>1886</v>
      </c>
      <c r="C560" s="13" t="s">
        <v>5841</v>
      </c>
      <c r="D560" s="34">
        <v>1</v>
      </c>
      <c r="E560" s="60">
        <v>29000000</v>
      </c>
    </row>
    <row r="561" spans="1:5">
      <c r="A561" s="23">
        <v>2021</v>
      </c>
      <c r="B561" s="23" t="s">
        <v>1886</v>
      </c>
      <c r="C561" s="13" t="s">
        <v>2005</v>
      </c>
      <c r="D561" s="34">
        <v>2</v>
      </c>
      <c r="E561" s="60">
        <v>214000000</v>
      </c>
    </row>
    <row r="562" spans="1:5">
      <c r="A562" s="23">
        <v>2021</v>
      </c>
      <c r="B562" s="23" t="s">
        <v>1886</v>
      </c>
      <c r="C562" s="13" t="s">
        <v>8392</v>
      </c>
      <c r="D562" s="34">
        <v>1</v>
      </c>
      <c r="E562" s="60">
        <v>175000000</v>
      </c>
    </row>
    <row r="563" spans="1:5">
      <c r="A563" s="23">
        <v>2021</v>
      </c>
      <c r="B563" s="23" t="s">
        <v>1886</v>
      </c>
      <c r="C563" s="13" t="s">
        <v>5842</v>
      </c>
      <c r="D563" s="34">
        <v>1</v>
      </c>
      <c r="E563" s="60">
        <v>113400000</v>
      </c>
    </row>
    <row r="564" spans="1:5">
      <c r="A564" s="23">
        <v>2021</v>
      </c>
      <c r="B564" s="23" t="s">
        <v>1886</v>
      </c>
      <c r="C564" s="13" t="s">
        <v>8393</v>
      </c>
      <c r="D564" s="34">
        <v>1</v>
      </c>
      <c r="E564" s="60">
        <v>26800000</v>
      </c>
    </row>
    <row r="565" spans="1:5">
      <c r="A565" s="23">
        <v>2021</v>
      </c>
      <c r="B565" s="23" t="s">
        <v>1886</v>
      </c>
      <c r="C565" s="13" t="s">
        <v>8394</v>
      </c>
      <c r="D565" s="34">
        <v>1</v>
      </c>
      <c r="E565" s="60">
        <v>350000000</v>
      </c>
    </row>
    <row r="566" spans="1:5">
      <c r="A566" s="23">
        <v>2021</v>
      </c>
      <c r="B566" s="23" t="s">
        <v>1886</v>
      </c>
      <c r="C566" s="13" t="s">
        <v>8395</v>
      </c>
      <c r="D566" s="34">
        <v>1</v>
      </c>
      <c r="E566" s="60">
        <v>908850000</v>
      </c>
    </row>
    <row r="567" spans="1:5">
      <c r="A567" s="23">
        <v>2021</v>
      </c>
      <c r="B567" s="23" t="s">
        <v>1886</v>
      </c>
      <c r="C567" s="13" t="s">
        <v>8396</v>
      </c>
      <c r="D567" s="34">
        <v>1</v>
      </c>
      <c r="E567" s="60">
        <v>6000000</v>
      </c>
    </row>
    <row r="568" spans="1:5">
      <c r="A568" s="23">
        <v>2021</v>
      </c>
      <c r="B568" s="23" t="s">
        <v>1886</v>
      </c>
      <c r="C568" s="13" t="s">
        <v>8397</v>
      </c>
      <c r="D568" s="34">
        <v>4</v>
      </c>
      <c r="E568" s="60">
        <v>63100000</v>
      </c>
    </row>
    <row r="569" spans="1:5">
      <c r="A569" s="23">
        <v>2021</v>
      </c>
      <c r="B569" s="23" t="s">
        <v>1886</v>
      </c>
      <c r="C569" s="13" t="s">
        <v>8398</v>
      </c>
      <c r="D569" s="34">
        <v>1</v>
      </c>
      <c r="E569" s="60">
        <v>72000000</v>
      </c>
    </row>
    <row r="570" spans="1:5">
      <c r="A570" s="23">
        <v>2021</v>
      </c>
      <c r="B570" s="23" t="s">
        <v>1886</v>
      </c>
      <c r="C570" s="13" t="s">
        <v>8399</v>
      </c>
      <c r="D570" s="34">
        <v>2</v>
      </c>
      <c r="E570" s="60">
        <v>25000000</v>
      </c>
    </row>
    <row r="571" spans="1:5">
      <c r="A571" s="23">
        <v>2021</v>
      </c>
      <c r="B571" s="23" t="s">
        <v>514</v>
      </c>
      <c r="C571" s="13" t="s">
        <v>8317</v>
      </c>
      <c r="D571" s="34">
        <v>1</v>
      </c>
      <c r="E571" s="60">
        <v>49300000</v>
      </c>
    </row>
    <row r="572" spans="1:5">
      <c r="A572" s="23">
        <v>2021</v>
      </c>
      <c r="B572" s="23" t="s">
        <v>514</v>
      </c>
      <c r="C572" s="13" t="s">
        <v>878</v>
      </c>
      <c r="D572" s="34">
        <v>1</v>
      </c>
      <c r="E572" s="60">
        <v>95600000</v>
      </c>
    </row>
    <row r="573" spans="1:5">
      <c r="A573" s="23">
        <v>2021</v>
      </c>
      <c r="B573" s="23" t="s">
        <v>514</v>
      </c>
      <c r="C573" s="13" t="s">
        <v>8319</v>
      </c>
      <c r="D573" s="34">
        <v>1</v>
      </c>
      <c r="E573" s="60">
        <v>160000000</v>
      </c>
    </row>
    <row r="574" spans="1:5">
      <c r="A574" s="23">
        <v>2021</v>
      </c>
      <c r="B574" s="23" t="s">
        <v>514</v>
      </c>
      <c r="C574" s="13" t="s">
        <v>4169</v>
      </c>
      <c r="D574" s="34">
        <v>1</v>
      </c>
      <c r="E574" s="60">
        <v>66500000</v>
      </c>
    </row>
    <row r="575" spans="1:5">
      <c r="A575" s="23">
        <v>2021</v>
      </c>
      <c r="B575" s="23" t="s">
        <v>514</v>
      </c>
      <c r="C575" s="13" t="s">
        <v>8340</v>
      </c>
      <c r="D575" s="34">
        <v>1</v>
      </c>
      <c r="E575" s="60">
        <v>116000000</v>
      </c>
    </row>
    <row r="576" spans="1:5">
      <c r="A576" s="23">
        <v>2021</v>
      </c>
      <c r="B576" s="23" t="s">
        <v>514</v>
      </c>
      <c r="C576" s="13" t="s">
        <v>8322</v>
      </c>
      <c r="D576" s="34">
        <v>1</v>
      </c>
      <c r="E576" s="60">
        <v>7000000</v>
      </c>
    </row>
    <row r="577" spans="1:5">
      <c r="A577" s="23">
        <v>2021</v>
      </c>
      <c r="B577" s="23" t="s">
        <v>514</v>
      </c>
      <c r="C577" s="13" t="s">
        <v>7514</v>
      </c>
      <c r="D577" s="34">
        <v>1</v>
      </c>
      <c r="E577" s="60">
        <v>38000000</v>
      </c>
    </row>
    <row r="578" spans="1:5">
      <c r="A578" s="23">
        <v>2021</v>
      </c>
      <c r="B578" s="23" t="s">
        <v>514</v>
      </c>
      <c r="C578" s="13" t="s">
        <v>8341</v>
      </c>
      <c r="D578" s="34">
        <v>1</v>
      </c>
      <c r="E578" s="60">
        <v>37166667</v>
      </c>
    </row>
    <row r="579" spans="1:5">
      <c r="A579" s="23">
        <v>2021</v>
      </c>
      <c r="B579" s="23" t="s">
        <v>514</v>
      </c>
      <c r="C579" s="13" t="s">
        <v>8341</v>
      </c>
      <c r="D579" s="34">
        <v>1</v>
      </c>
      <c r="E579" s="60">
        <v>18500000</v>
      </c>
    </row>
    <row r="580" spans="1:5">
      <c r="A580" s="23">
        <v>2021</v>
      </c>
      <c r="B580" s="23" t="s">
        <v>514</v>
      </c>
      <c r="C580" s="13" t="s">
        <v>8323</v>
      </c>
      <c r="D580" s="34">
        <v>1</v>
      </c>
      <c r="E580" s="60">
        <v>529143000</v>
      </c>
    </row>
    <row r="581" spans="1:5">
      <c r="A581" s="23">
        <v>2021</v>
      </c>
      <c r="B581" s="23" t="s">
        <v>514</v>
      </c>
      <c r="C581" s="13" t="s">
        <v>8320</v>
      </c>
      <c r="D581" s="34">
        <v>1</v>
      </c>
      <c r="E581" s="60">
        <v>812739680</v>
      </c>
    </row>
    <row r="582" spans="1:5">
      <c r="A582" s="23">
        <v>2021</v>
      </c>
      <c r="B582" s="23" t="s">
        <v>514</v>
      </c>
      <c r="C582" s="13" t="s">
        <v>7515</v>
      </c>
      <c r="D582" s="34">
        <v>1</v>
      </c>
      <c r="E582" s="60">
        <v>144410000</v>
      </c>
    </row>
    <row r="583" spans="1:5">
      <c r="A583" s="23">
        <v>2021</v>
      </c>
      <c r="B583" s="23" t="s">
        <v>514</v>
      </c>
      <c r="C583" s="13" t="s">
        <v>2253</v>
      </c>
      <c r="D583" s="34">
        <v>1</v>
      </c>
      <c r="E583" s="60">
        <v>350000000</v>
      </c>
    </row>
    <row r="584" spans="1:5">
      <c r="A584" s="23">
        <v>2021</v>
      </c>
      <c r="B584" s="23" t="s">
        <v>514</v>
      </c>
      <c r="C584" s="13" t="s">
        <v>8338</v>
      </c>
      <c r="D584" s="34">
        <v>1</v>
      </c>
      <c r="E584" s="60">
        <v>26500000</v>
      </c>
    </row>
    <row r="585" spans="1:5">
      <c r="A585" s="23">
        <v>2021</v>
      </c>
      <c r="B585" s="23" t="s">
        <v>514</v>
      </c>
      <c r="C585" s="13" t="s">
        <v>8375</v>
      </c>
      <c r="D585" s="34">
        <v>1</v>
      </c>
      <c r="E585" s="60">
        <v>68000000</v>
      </c>
    </row>
    <row r="586" spans="1:5">
      <c r="A586" s="23">
        <v>2021</v>
      </c>
      <c r="B586" s="23" t="s">
        <v>514</v>
      </c>
      <c r="C586" s="13" t="s">
        <v>1554</v>
      </c>
      <c r="D586" s="34">
        <v>1</v>
      </c>
      <c r="E586" s="60">
        <v>500000000</v>
      </c>
    </row>
    <row r="587" spans="1:5">
      <c r="A587" s="23">
        <v>2021</v>
      </c>
      <c r="B587" s="23" t="s">
        <v>514</v>
      </c>
      <c r="C587" s="13" t="s">
        <v>8318</v>
      </c>
      <c r="D587" s="34">
        <v>1</v>
      </c>
      <c r="E587" s="60">
        <v>64500000</v>
      </c>
    </row>
    <row r="588" spans="1:5">
      <c r="A588" s="23">
        <v>2021</v>
      </c>
      <c r="B588" s="23" t="s">
        <v>514</v>
      </c>
      <c r="C588" s="13" t="s">
        <v>8321</v>
      </c>
      <c r="D588" s="34">
        <v>1</v>
      </c>
      <c r="E588" s="60">
        <v>136500000</v>
      </c>
    </row>
    <row r="589" spans="1:5">
      <c r="A589" s="23">
        <v>2021</v>
      </c>
      <c r="B589" s="23" t="s">
        <v>514</v>
      </c>
      <c r="C589" s="13" t="s">
        <v>7325</v>
      </c>
      <c r="D589" s="34">
        <v>1</v>
      </c>
      <c r="E589" s="60">
        <v>37914750</v>
      </c>
    </row>
    <row r="590" spans="1:5">
      <c r="A590" s="23">
        <v>2021</v>
      </c>
      <c r="B590" s="23" t="s">
        <v>514</v>
      </c>
      <c r="C590" s="13" t="s">
        <v>7516</v>
      </c>
      <c r="D590" s="34">
        <v>1</v>
      </c>
      <c r="E590" s="60">
        <v>46800000</v>
      </c>
    </row>
  </sheetData>
  <sheetProtection autoFilter="0" pivotTables="0"/>
  <autoFilter ref="A1:E590" xr:uid="{00000000-0009-0000-0000-000044000000}"/>
  <sortState xmlns:xlrd2="http://schemas.microsoft.com/office/spreadsheetml/2017/richdata2" ref="A2:E727">
    <sortCondition ref="A2:A727"/>
    <sortCondition descending="1" ref="B2:B727"/>
    <sortCondition ref="C2:C727"/>
    <sortCondition descending="1" ref="D2:D727"/>
    <sortCondition descending="1" ref="E2:E727"/>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23">
    <tabColor theme="0"/>
  </sheetPr>
  <dimension ref="A1:F173"/>
  <sheetViews>
    <sheetView zoomScale="85" zoomScaleNormal="85" workbookViewId="0">
      <pane ySplit="1" topLeftCell="A128" activePane="bottomLeft" state="frozen"/>
      <selection pane="bottomLeft" activeCell="C173" sqref="C173"/>
    </sheetView>
  </sheetViews>
  <sheetFormatPr baseColWidth="10" defaultColWidth="11" defaultRowHeight="14.25"/>
  <cols>
    <col min="1" max="1" width="9" style="5" bestFit="1" customWidth="1"/>
    <col min="2" max="2" width="12.5" style="5" bestFit="1" customWidth="1"/>
    <col min="3" max="3" width="51.375" style="5" bestFit="1" customWidth="1"/>
    <col min="4" max="4" width="12.75" style="5" bestFit="1" customWidth="1"/>
    <col min="5" max="5" width="19.125" style="5" bestFit="1" customWidth="1"/>
    <col min="6" max="6" width="18.75" style="5" bestFit="1" customWidth="1"/>
    <col min="7" max="16384" width="11" style="5"/>
  </cols>
  <sheetData>
    <row r="1" spans="1:6">
      <c r="A1" s="43" t="s">
        <v>2398</v>
      </c>
      <c r="B1" s="43" t="s">
        <v>199</v>
      </c>
      <c r="C1" s="45" t="s">
        <v>3650</v>
      </c>
      <c r="D1" s="43" t="s">
        <v>2703</v>
      </c>
      <c r="E1" s="43" t="s">
        <v>3625</v>
      </c>
      <c r="F1" s="43" t="s">
        <v>3626</v>
      </c>
    </row>
    <row r="2" spans="1:6">
      <c r="A2" s="23">
        <v>2014</v>
      </c>
      <c r="B2" s="23" t="s">
        <v>1886</v>
      </c>
      <c r="C2" s="13" t="s">
        <v>928</v>
      </c>
      <c r="D2" s="34">
        <v>1</v>
      </c>
      <c r="E2" s="60">
        <v>695816625</v>
      </c>
      <c r="F2" s="63">
        <v>0.17944240244273527</v>
      </c>
    </row>
    <row r="3" spans="1:6">
      <c r="A3" s="23">
        <v>2014</v>
      </c>
      <c r="B3" s="23" t="s">
        <v>1886</v>
      </c>
      <c r="C3" s="13" t="s">
        <v>929</v>
      </c>
      <c r="D3" s="34">
        <v>3</v>
      </c>
      <c r="E3" s="60">
        <v>146000000</v>
      </c>
      <c r="F3" s="63">
        <v>3.7651573439538538E-2</v>
      </c>
    </row>
    <row r="4" spans="1:6">
      <c r="A4" s="23">
        <v>2014</v>
      </c>
      <c r="B4" s="23" t="s">
        <v>1886</v>
      </c>
      <c r="C4" s="13" t="s">
        <v>939</v>
      </c>
      <c r="D4" s="34">
        <v>1</v>
      </c>
      <c r="E4" s="60">
        <v>21000000</v>
      </c>
      <c r="F4" s="63">
        <v>5.4156372755500637E-3</v>
      </c>
    </row>
    <row r="5" spans="1:6">
      <c r="A5" s="23">
        <v>2014</v>
      </c>
      <c r="B5" s="23" t="s">
        <v>1886</v>
      </c>
      <c r="C5" s="13" t="s">
        <v>930</v>
      </c>
      <c r="D5" s="34">
        <v>2</v>
      </c>
      <c r="E5" s="60">
        <v>430000000</v>
      </c>
      <c r="F5" s="63">
        <v>0.11089162040412036</v>
      </c>
    </row>
    <row r="6" spans="1:6">
      <c r="A6" s="23">
        <v>2014</v>
      </c>
      <c r="B6" s="23" t="s">
        <v>1886</v>
      </c>
      <c r="C6" s="13" t="s">
        <v>931</v>
      </c>
      <c r="D6" s="34">
        <v>4</v>
      </c>
      <c r="E6" s="60">
        <v>359899576</v>
      </c>
      <c r="F6" s="63">
        <v>9.2813598059060157E-2</v>
      </c>
    </row>
    <row r="7" spans="1:6">
      <c r="A7" s="23">
        <v>2014</v>
      </c>
      <c r="B7" s="23" t="s">
        <v>1886</v>
      </c>
      <c r="C7" s="13" t="s">
        <v>940</v>
      </c>
      <c r="D7" s="34">
        <v>6</v>
      </c>
      <c r="E7" s="60">
        <v>644501474</v>
      </c>
      <c r="F7" s="63">
        <v>0.16620886698768383</v>
      </c>
    </row>
    <row r="8" spans="1:6">
      <c r="A8" s="23">
        <v>2014</v>
      </c>
      <c r="B8" s="23" t="s">
        <v>1886</v>
      </c>
      <c r="C8" s="13" t="s">
        <v>932</v>
      </c>
      <c r="D8" s="34">
        <v>6</v>
      </c>
      <c r="E8" s="60">
        <v>1288742318</v>
      </c>
      <c r="F8" s="63">
        <v>0.33235052075902827</v>
      </c>
    </row>
    <row r="9" spans="1:6">
      <c r="A9" s="23">
        <v>2014</v>
      </c>
      <c r="B9" s="23" t="s">
        <v>1886</v>
      </c>
      <c r="C9" s="13" t="s">
        <v>934</v>
      </c>
      <c r="D9" s="34">
        <v>1</v>
      </c>
      <c r="E9" s="60">
        <v>281700000</v>
      </c>
      <c r="F9" s="63">
        <v>7.2646905739164436E-2</v>
      </c>
    </row>
    <row r="10" spans="1:6">
      <c r="A10" s="23">
        <v>2014</v>
      </c>
      <c r="B10" s="23" t="s">
        <v>1886</v>
      </c>
      <c r="C10" s="13" t="s">
        <v>941</v>
      </c>
      <c r="D10" s="34">
        <v>1</v>
      </c>
      <c r="E10" s="60">
        <v>10000000</v>
      </c>
      <c r="F10" s="63">
        <v>2.5788748931190779E-3</v>
      </c>
    </row>
    <row r="11" spans="1:6">
      <c r="A11" s="23">
        <v>2014</v>
      </c>
      <c r="B11" s="23" t="s">
        <v>514</v>
      </c>
      <c r="C11" s="13" t="s">
        <v>935</v>
      </c>
      <c r="D11" s="34">
        <v>1</v>
      </c>
      <c r="E11" s="60">
        <v>308153800</v>
      </c>
      <c r="F11" s="63">
        <v>4.4947255084295999E-2</v>
      </c>
    </row>
    <row r="12" spans="1:6">
      <c r="A12" s="23">
        <v>2014</v>
      </c>
      <c r="B12" s="23" t="s">
        <v>514</v>
      </c>
      <c r="C12" s="13" t="s">
        <v>942</v>
      </c>
      <c r="D12" s="34">
        <v>1</v>
      </c>
      <c r="E12" s="60">
        <v>4817597</v>
      </c>
      <c r="F12" s="63">
        <v>7.0269378879098403E-4</v>
      </c>
    </row>
    <row r="13" spans="1:6">
      <c r="A13" s="23">
        <v>2014</v>
      </c>
      <c r="B13" s="23" t="s">
        <v>514</v>
      </c>
      <c r="C13" s="13" t="s">
        <v>3420</v>
      </c>
      <c r="D13" s="34">
        <v>4</v>
      </c>
      <c r="E13" s="60">
        <v>626310500</v>
      </c>
      <c r="F13" s="63">
        <v>9.1353531273905983E-2</v>
      </c>
    </row>
    <row r="14" spans="1:6">
      <c r="A14" s="23">
        <v>2014</v>
      </c>
      <c r="B14" s="23" t="s">
        <v>514</v>
      </c>
      <c r="C14" s="13" t="s">
        <v>943</v>
      </c>
      <c r="D14" s="34">
        <v>3</v>
      </c>
      <c r="E14" s="60">
        <v>565540837</v>
      </c>
      <c r="F14" s="63">
        <v>8.2489679702879737E-2</v>
      </c>
    </row>
    <row r="15" spans="1:6">
      <c r="A15" s="23">
        <v>2014</v>
      </c>
      <c r="B15" s="23" t="s">
        <v>514</v>
      </c>
      <c r="C15" s="13" t="s">
        <v>944</v>
      </c>
      <c r="D15" s="34">
        <v>12</v>
      </c>
      <c r="E15" s="60">
        <v>2573244803.6999998</v>
      </c>
      <c r="F15" s="63">
        <v>0.37533300120343499</v>
      </c>
    </row>
    <row r="16" spans="1:6">
      <c r="A16" s="23">
        <v>2014</v>
      </c>
      <c r="B16" s="23" t="s">
        <v>514</v>
      </c>
      <c r="C16" s="13" t="s">
        <v>945</v>
      </c>
      <c r="D16" s="34">
        <v>13</v>
      </c>
      <c r="E16" s="60">
        <v>1503024912</v>
      </c>
      <c r="F16" s="63">
        <v>0.21923092987240639</v>
      </c>
    </row>
    <row r="17" spans="1:6">
      <c r="A17" s="23">
        <v>2014</v>
      </c>
      <c r="B17" s="23" t="s">
        <v>514</v>
      </c>
      <c r="C17" s="13" t="s">
        <v>937</v>
      </c>
      <c r="D17" s="34">
        <v>1</v>
      </c>
      <c r="E17" s="60">
        <v>72115800</v>
      </c>
      <c r="F17" s="63">
        <v>1.0518796971538477E-2</v>
      </c>
    </row>
    <row r="18" spans="1:6">
      <c r="A18" s="23">
        <v>2014</v>
      </c>
      <c r="B18" s="23" t="s">
        <v>514</v>
      </c>
      <c r="C18" s="13" t="s">
        <v>938</v>
      </c>
      <c r="D18" s="34">
        <v>4</v>
      </c>
      <c r="E18" s="60">
        <v>21490000</v>
      </c>
      <c r="F18" s="63">
        <v>3.1345273423904587E-3</v>
      </c>
    </row>
    <row r="19" spans="1:6">
      <c r="A19" s="23">
        <v>2014</v>
      </c>
      <c r="B19" s="23" t="s">
        <v>514</v>
      </c>
      <c r="C19" s="13" t="s">
        <v>946</v>
      </c>
      <c r="D19" s="34">
        <v>1</v>
      </c>
      <c r="E19" s="60">
        <v>23700000</v>
      </c>
      <c r="F19" s="63">
        <v>3.4568775251118599E-3</v>
      </c>
    </row>
    <row r="20" spans="1:6">
      <c r="A20" s="23">
        <v>2014</v>
      </c>
      <c r="B20" s="23" t="s">
        <v>514</v>
      </c>
      <c r="C20" s="13" t="s">
        <v>3421</v>
      </c>
      <c r="D20" s="34">
        <v>1</v>
      </c>
      <c r="E20" s="60">
        <v>842974394</v>
      </c>
      <c r="F20" s="63">
        <v>0.12295608594360295</v>
      </c>
    </row>
    <row r="21" spans="1:6">
      <c r="A21" s="23">
        <v>2014</v>
      </c>
      <c r="B21" s="23" t="s">
        <v>514</v>
      </c>
      <c r="C21" s="13" t="s">
        <v>947</v>
      </c>
      <c r="D21" s="34">
        <v>1</v>
      </c>
      <c r="E21" s="60">
        <v>147165565</v>
      </c>
      <c r="F21" s="63">
        <v>2.1465541524003737E-2</v>
      </c>
    </row>
    <row r="22" spans="1:6">
      <c r="A22" s="23">
        <v>2014</v>
      </c>
      <c r="B22" s="23" t="s">
        <v>514</v>
      </c>
      <c r="C22" s="13" t="s">
        <v>3425</v>
      </c>
      <c r="D22" s="34">
        <v>1</v>
      </c>
      <c r="E22" s="60">
        <v>45859875</v>
      </c>
      <c r="F22" s="63">
        <v>6.6891127085206446E-3</v>
      </c>
    </row>
    <row r="23" spans="1:6">
      <c r="A23" s="23">
        <v>2014</v>
      </c>
      <c r="B23" s="23" t="s">
        <v>514</v>
      </c>
      <c r="C23" s="13" t="s">
        <v>3426</v>
      </c>
      <c r="D23" s="34">
        <v>3</v>
      </c>
      <c r="E23" s="60">
        <v>121500000</v>
      </c>
      <c r="F23" s="63">
        <v>1.7721967059117764E-2</v>
      </c>
    </row>
    <row r="24" spans="1:6">
      <c r="A24" s="23">
        <v>2015</v>
      </c>
      <c r="B24" s="23" t="s">
        <v>1886</v>
      </c>
      <c r="C24" s="13" t="s">
        <v>928</v>
      </c>
      <c r="D24" s="34">
        <v>3</v>
      </c>
      <c r="E24" s="60">
        <v>488980000</v>
      </c>
      <c r="F24" s="63">
        <v>5.4918155228872244E-2</v>
      </c>
    </row>
    <row r="25" spans="1:6">
      <c r="A25" s="23">
        <v>2015</v>
      </c>
      <c r="B25" s="23" t="s">
        <v>1886</v>
      </c>
      <c r="C25" s="13" t="s">
        <v>3427</v>
      </c>
      <c r="D25" s="34">
        <v>2</v>
      </c>
      <c r="E25" s="60">
        <v>670000000</v>
      </c>
      <c r="F25" s="63">
        <v>7.5248811819183609E-2</v>
      </c>
    </row>
    <row r="26" spans="1:6">
      <c r="A26" s="23">
        <v>2015</v>
      </c>
      <c r="B26" s="23" t="s">
        <v>1886</v>
      </c>
      <c r="C26" s="13" t="s">
        <v>929</v>
      </c>
      <c r="D26" s="34">
        <v>5</v>
      </c>
      <c r="E26" s="60">
        <v>1668062808</v>
      </c>
      <c r="F26" s="63">
        <v>0.18734290200264328</v>
      </c>
    </row>
    <row r="27" spans="1:6">
      <c r="A27" s="23">
        <v>2015</v>
      </c>
      <c r="B27" s="23" t="s">
        <v>1886</v>
      </c>
      <c r="C27" s="13" t="s">
        <v>939</v>
      </c>
      <c r="D27" s="34">
        <v>1</v>
      </c>
      <c r="E27" s="60">
        <v>125501880</v>
      </c>
      <c r="F27" s="63">
        <v>1.4095324404587706E-2</v>
      </c>
    </row>
    <row r="28" spans="1:6">
      <c r="A28" s="23">
        <v>2015</v>
      </c>
      <c r="B28" s="23" t="s">
        <v>1886</v>
      </c>
      <c r="C28" s="13" t="s">
        <v>930</v>
      </c>
      <c r="D28" s="34">
        <v>2</v>
      </c>
      <c r="E28" s="60">
        <v>152200000</v>
      </c>
      <c r="F28" s="63">
        <v>1.7093834565492159E-2</v>
      </c>
    </row>
    <row r="29" spans="1:6">
      <c r="A29" s="23">
        <v>2015</v>
      </c>
      <c r="B29" s="23" t="s">
        <v>1886</v>
      </c>
      <c r="C29" s="13" t="s">
        <v>931</v>
      </c>
      <c r="D29" s="34">
        <v>1</v>
      </c>
      <c r="E29" s="60">
        <v>30000000</v>
      </c>
      <c r="F29" s="63">
        <v>3.36934978294852E-3</v>
      </c>
    </row>
    <row r="30" spans="1:6">
      <c r="A30" s="23">
        <v>2015</v>
      </c>
      <c r="B30" s="23" t="s">
        <v>1886</v>
      </c>
      <c r="C30" s="13" t="s">
        <v>2015</v>
      </c>
      <c r="D30" s="34">
        <v>1</v>
      </c>
      <c r="E30" s="60">
        <v>14586000</v>
      </c>
      <c r="F30" s="63">
        <v>1.6381778644695704E-3</v>
      </c>
    </row>
    <row r="31" spans="1:6">
      <c r="A31" s="23">
        <v>2015</v>
      </c>
      <c r="B31" s="23" t="s">
        <v>1886</v>
      </c>
      <c r="C31" s="13" t="s">
        <v>940</v>
      </c>
      <c r="D31" s="34">
        <v>5</v>
      </c>
      <c r="E31" s="60">
        <v>726824593</v>
      </c>
      <c r="F31" s="63">
        <v>8.1630876155539878E-2</v>
      </c>
    </row>
    <row r="32" spans="1:6">
      <c r="A32" s="23">
        <v>2015</v>
      </c>
      <c r="B32" s="23" t="s">
        <v>1886</v>
      </c>
      <c r="C32" s="13" t="s">
        <v>932</v>
      </c>
      <c r="D32" s="34">
        <v>14</v>
      </c>
      <c r="E32" s="60">
        <v>2796528550</v>
      </c>
      <c r="F32" s="63">
        <v>0.31408276209839464</v>
      </c>
    </row>
    <row r="33" spans="1:6">
      <c r="A33" s="23">
        <v>2015</v>
      </c>
      <c r="B33" s="23" t="s">
        <v>1886</v>
      </c>
      <c r="C33" s="13" t="s">
        <v>933</v>
      </c>
      <c r="D33" s="34">
        <v>1</v>
      </c>
      <c r="E33" s="60">
        <v>78000000</v>
      </c>
      <c r="F33" s="63">
        <v>8.7603094356661516E-3</v>
      </c>
    </row>
    <row r="34" spans="1:6">
      <c r="A34" s="23">
        <v>2015</v>
      </c>
      <c r="B34" s="23" t="s">
        <v>1886</v>
      </c>
      <c r="C34" s="13" t="s">
        <v>934</v>
      </c>
      <c r="D34" s="34">
        <v>3</v>
      </c>
      <c r="E34" s="60">
        <v>2147615002</v>
      </c>
      <c r="F34" s="63">
        <v>0.24120220469485618</v>
      </c>
    </row>
    <row r="35" spans="1:6">
      <c r="A35" s="23">
        <v>2015</v>
      </c>
      <c r="B35" s="23" t="s">
        <v>1886</v>
      </c>
      <c r="C35" s="13" t="s">
        <v>941</v>
      </c>
      <c r="D35" s="34">
        <v>1</v>
      </c>
      <c r="E35" s="60">
        <v>5496241</v>
      </c>
      <c r="F35" s="63">
        <v>6.1729194734609183E-4</v>
      </c>
    </row>
    <row r="36" spans="1:6">
      <c r="A36" s="23">
        <v>2015</v>
      </c>
      <c r="B36" s="23" t="s">
        <v>514</v>
      </c>
      <c r="C36" s="13" t="s">
        <v>935</v>
      </c>
      <c r="D36" s="34">
        <v>1</v>
      </c>
      <c r="E36" s="60">
        <v>228769200</v>
      </c>
      <c r="F36" s="63">
        <v>2.565176797937424E-2</v>
      </c>
    </row>
    <row r="37" spans="1:6">
      <c r="A37" s="23">
        <v>2015</v>
      </c>
      <c r="B37" s="23" t="s">
        <v>514</v>
      </c>
      <c r="C37" s="13" t="s">
        <v>936</v>
      </c>
      <c r="D37" s="34">
        <v>1</v>
      </c>
      <c r="E37" s="60">
        <v>35000000</v>
      </c>
      <c r="F37" s="63">
        <v>3.9245312711593105E-3</v>
      </c>
    </row>
    <row r="38" spans="1:6">
      <c r="A38" s="23">
        <v>2015</v>
      </c>
      <c r="B38" s="23" t="s">
        <v>514</v>
      </c>
      <c r="C38" s="13" t="s">
        <v>3422</v>
      </c>
      <c r="D38" s="34">
        <v>6</v>
      </c>
      <c r="E38" s="60">
        <v>3342926117</v>
      </c>
      <c r="F38" s="63">
        <v>0.37484051666690477</v>
      </c>
    </row>
    <row r="39" spans="1:6">
      <c r="A39" s="23">
        <v>2015</v>
      </c>
      <c r="B39" s="23" t="s">
        <v>514</v>
      </c>
      <c r="C39" s="13" t="s">
        <v>3420</v>
      </c>
      <c r="D39" s="34">
        <v>1</v>
      </c>
      <c r="E39" s="60">
        <v>634932833</v>
      </c>
      <c r="F39" s="63">
        <v>7.1194678805550624E-2</v>
      </c>
    </row>
    <row r="40" spans="1:6">
      <c r="A40" s="23">
        <v>2015</v>
      </c>
      <c r="B40" s="23" t="s">
        <v>514</v>
      </c>
      <c r="C40" s="13" t="s">
        <v>3423</v>
      </c>
      <c r="D40" s="34">
        <v>1</v>
      </c>
      <c r="E40" s="60">
        <v>168897575</v>
      </c>
      <c r="F40" s="63">
        <v>1.8938394706013568E-2</v>
      </c>
    </row>
    <row r="41" spans="1:6">
      <c r="A41" s="23">
        <v>2015</v>
      </c>
      <c r="B41" s="23" t="s">
        <v>514</v>
      </c>
      <c r="C41" s="13" t="s">
        <v>943</v>
      </c>
      <c r="D41" s="34">
        <v>4</v>
      </c>
      <c r="E41" s="60">
        <v>189928187</v>
      </c>
      <c r="F41" s="63">
        <v>2.1296545975888377E-2</v>
      </c>
    </row>
    <row r="42" spans="1:6">
      <c r="A42" s="23">
        <v>2015</v>
      </c>
      <c r="B42" s="23" t="s">
        <v>514</v>
      </c>
      <c r="C42" s="13" t="s">
        <v>944</v>
      </c>
      <c r="D42" s="34">
        <v>3</v>
      </c>
      <c r="E42" s="60">
        <v>688840470</v>
      </c>
      <c r="F42" s="63">
        <v>7.7239313295859327E-2</v>
      </c>
    </row>
    <row r="43" spans="1:6">
      <c r="A43" s="23">
        <v>2015</v>
      </c>
      <c r="B43" s="23" t="s">
        <v>514</v>
      </c>
      <c r="C43" s="13" t="s">
        <v>945</v>
      </c>
      <c r="D43" s="34">
        <v>21</v>
      </c>
      <c r="E43" s="60">
        <v>3330661423</v>
      </c>
      <c r="F43" s="63">
        <v>0.3734652830916419</v>
      </c>
    </row>
    <row r="44" spans="1:6">
      <c r="A44" s="23">
        <v>2015</v>
      </c>
      <c r="B44" s="23" t="s">
        <v>514</v>
      </c>
      <c r="C44" s="13" t="s">
        <v>937</v>
      </c>
      <c r="D44" s="34">
        <v>2</v>
      </c>
      <c r="E44" s="60">
        <v>86913155.269999996</v>
      </c>
      <c r="F44" s="63">
        <v>9.7455255923497019E-3</v>
      </c>
    </row>
    <row r="45" spans="1:6">
      <c r="A45" s="23">
        <v>2015</v>
      </c>
      <c r="B45" s="23" t="s">
        <v>514</v>
      </c>
      <c r="C45" s="13" t="s">
        <v>938</v>
      </c>
      <c r="D45" s="34">
        <v>4</v>
      </c>
      <c r="E45" s="60">
        <v>74000000</v>
      </c>
      <c r="F45" s="63">
        <v>8.2975804018796846E-3</v>
      </c>
    </row>
    <row r="46" spans="1:6">
      <c r="A46" s="23">
        <v>2015</v>
      </c>
      <c r="B46" s="23" t="s">
        <v>514</v>
      </c>
      <c r="C46" s="13" t="s">
        <v>3424</v>
      </c>
      <c r="D46" s="34">
        <v>1</v>
      </c>
      <c r="E46" s="60">
        <v>80000000</v>
      </c>
      <c r="F46" s="63">
        <v>8.9703571912212801E-3</v>
      </c>
    </row>
    <row r="47" spans="1:6">
      <c r="A47" s="23">
        <v>2015</v>
      </c>
      <c r="B47" s="23" t="s">
        <v>514</v>
      </c>
      <c r="C47" s="13" t="s">
        <v>3425</v>
      </c>
      <c r="D47" s="34">
        <v>1</v>
      </c>
      <c r="E47" s="60">
        <v>40000000</v>
      </c>
      <c r="F47" s="63">
        <v>4.4851785956106401E-3</v>
      </c>
    </row>
    <row r="48" spans="1:6">
      <c r="A48" s="23">
        <v>2015</v>
      </c>
      <c r="B48" s="23" t="s">
        <v>514</v>
      </c>
      <c r="C48" s="13" t="s">
        <v>3426</v>
      </c>
      <c r="D48" s="34">
        <v>1</v>
      </c>
      <c r="E48" s="60">
        <v>17393523</v>
      </c>
      <c r="F48" s="63">
        <v>1.9503264265465343E-3</v>
      </c>
    </row>
    <row r="49" spans="1:6">
      <c r="A49" s="23">
        <v>2016</v>
      </c>
      <c r="B49" s="23" t="s">
        <v>1886</v>
      </c>
      <c r="C49" s="13" t="s">
        <v>928</v>
      </c>
      <c r="D49" s="34">
        <v>1</v>
      </c>
      <c r="E49" s="60">
        <v>7500000</v>
      </c>
      <c r="F49" s="63">
        <v>5.2601879206553214E-4</v>
      </c>
    </row>
    <row r="50" spans="1:6">
      <c r="A50" s="23">
        <v>2016</v>
      </c>
      <c r="B50" s="23" t="s">
        <v>1886</v>
      </c>
      <c r="C50" s="13" t="s">
        <v>3427</v>
      </c>
      <c r="D50" s="34">
        <v>6</v>
      </c>
      <c r="E50" s="60">
        <v>1780620949</v>
      </c>
      <c r="F50" s="63">
        <v>0.12488534409594153</v>
      </c>
    </row>
    <row r="51" spans="1:6">
      <c r="A51" s="23">
        <v>2016</v>
      </c>
      <c r="B51" s="23" t="s">
        <v>1886</v>
      </c>
      <c r="C51" s="13" t="s">
        <v>929</v>
      </c>
      <c r="D51" s="34">
        <v>13</v>
      </c>
      <c r="E51" s="60">
        <v>9918005291</v>
      </c>
      <c r="F51" s="63">
        <v>0.69560762171618351</v>
      </c>
    </row>
    <row r="52" spans="1:6">
      <c r="A52" s="23">
        <v>2016</v>
      </c>
      <c r="B52" s="23" t="s">
        <v>1886</v>
      </c>
      <c r="C52" s="13" t="s">
        <v>930</v>
      </c>
      <c r="D52" s="34">
        <v>2</v>
      </c>
      <c r="E52" s="60">
        <v>236500000</v>
      </c>
      <c r="F52" s="63">
        <v>1.6587125909799778E-2</v>
      </c>
    </row>
    <row r="53" spans="1:6">
      <c r="A53" s="23">
        <v>2016</v>
      </c>
      <c r="B53" s="23" t="s">
        <v>1886</v>
      </c>
      <c r="C53" s="13" t="s">
        <v>931</v>
      </c>
      <c r="D53" s="34">
        <v>1</v>
      </c>
      <c r="E53" s="60">
        <v>20000000</v>
      </c>
      <c r="F53" s="63">
        <v>1.4027167788414189E-3</v>
      </c>
    </row>
    <row r="54" spans="1:6">
      <c r="A54" s="23">
        <v>2016</v>
      </c>
      <c r="B54" s="23" t="s">
        <v>1886</v>
      </c>
      <c r="C54" s="13" t="s">
        <v>932</v>
      </c>
      <c r="D54" s="34">
        <v>20</v>
      </c>
      <c r="E54" s="60">
        <v>2025239505</v>
      </c>
      <c r="F54" s="63">
        <v>0.1420418717417995</v>
      </c>
    </row>
    <row r="55" spans="1:6">
      <c r="A55" s="23">
        <v>2016</v>
      </c>
      <c r="B55" s="23" t="s">
        <v>1886</v>
      </c>
      <c r="C55" s="13" t="s">
        <v>933</v>
      </c>
      <c r="D55" s="34">
        <v>2</v>
      </c>
      <c r="E55" s="60">
        <v>17900000</v>
      </c>
      <c r="F55" s="63">
        <v>1.2554315170630701E-3</v>
      </c>
    </row>
    <row r="56" spans="1:6">
      <c r="A56" s="23">
        <v>2016</v>
      </c>
      <c r="B56" s="23" t="s">
        <v>1886</v>
      </c>
      <c r="C56" s="13" t="s">
        <v>934</v>
      </c>
      <c r="D56" s="34">
        <v>1</v>
      </c>
      <c r="E56" s="60">
        <v>150000000</v>
      </c>
      <c r="F56" s="63">
        <v>1.0520375841310643E-2</v>
      </c>
    </row>
    <row r="57" spans="1:6">
      <c r="A57" s="23">
        <v>2016</v>
      </c>
      <c r="B57" s="23" t="s">
        <v>1886</v>
      </c>
      <c r="C57" s="13" t="s">
        <v>941</v>
      </c>
      <c r="D57" s="34">
        <v>2</v>
      </c>
      <c r="E57" s="60">
        <v>102280000</v>
      </c>
      <c r="F57" s="63">
        <v>7.1734936069950163E-3</v>
      </c>
    </row>
    <row r="58" spans="1:6">
      <c r="A58" s="23">
        <v>2016</v>
      </c>
      <c r="B58" s="23" t="s">
        <v>514</v>
      </c>
      <c r="C58" s="13" t="s">
        <v>935</v>
      </c>
      <c r="D58" s="34">
        <v>13</v>
      </c>
      <c r="E58" s="60">
        <v>853991328</v>
      </c>
      <c r="F58" s="63">
        <v>8.358940895585075E-2</v>
      </c>
    </row>
    <row r="59" spans="1:6">
      <c r="A59" s="23">
        <v>2016</v>
      </c>
      <c r="B59" s="23" t="s">
        <v>514</v>
      </c>
      <c r="C59" s="13" t="s">
        <v>936</v>
      </c>
      <c r="D59" s="34">
        <v>2</v>
      </c>
      <c r="E59" s="60">
        <v>3007172937</v>
      </c>
      <c r="F59" s="63">
        <v>0.29434468499879168</v>
      </c>
    </row>
    <row r="60" spans="1:6">
      <c r="A60" s="23">
        <v>2016</v>
      </c>
      <c r="B60" s="23" t="s">
        <v>514</v>
      </c>
      <c r="C60" s="13" t="s">
        <v>1899</v>
      </c>
      <c r="D60" s="34">
        <v>2</v>
      </c>
      <c r="E60" s="60">
        <v>234110000</v>
      </c>
      <c r="F60" s="63">
        <v>2.2914889049850184E-2</v>
      </c>
    </row>
    <row r="61" spans="1:6">
      <c r="A61" s="23">
        <v>2016</v>
      </c>
      <c r="B61" s="23" t="s">
        <v>514</v>
      </c>
      <c r="C61" s="13" t="s">
        <v>3431</v>
      </c>
      <c r="D61" s="34">
        <v>9</v>
      </c>
      <c r="E61" s="60">
        <v>4391856784</v>
      </c>
      <c r="F61" s="63">
        <v>0.42987873618466466</v>
      </c>
    </row>
    <row r="62" spans="1:6">
      <c r="A62" s="23">
        <v>2016</v>
      </c>
      <c r="B62" s="23" t="s">
        <v>514</v>
      </c>
      <c r="C62" s="13" t="s">
        <v>3428</v>
      </c>
      <c r="D62" s="34">
        <v>1</v>
      </c>
      <c r="E62" s="60">
        <v>198706897</v>
      </c>
      <c r="F62" s="63">
        <v>1.9449602743133607E-2</v>
      </c>
    </row>
    <row r="63" spans="1:6">
      <c r="A63" s="23">
        <v>2016</v>
      </c>
      <c r="B63" s="23" t="s">
        <v>514</v>
      </c>
      <c r="C63" s="13" t="s">
        <v>3429</v>
      </c>
      <c r="D63" s="34">
        <v>5</v>
      </c>
      <c r="E63" s="60">
        <v>1530663626</v>
      </c>
      <c r="F63" s="63">
        <v>0.1498226780677091</v>
      </c>
    </row>
    <row r="64" spans="1:6">
      <c r="A64" s="23">
        <v>2017</v>
      </c>
      <c r="B64" s="23" t="s">
        <v>1886</v>
      </c>
      <c r="C64" s="13" t="s">
        <v>3427</v>
      </c>
      <c r="D64" s="34">
        <v>3</v>
      </c>
      <c r="E64" s="60">
        <v>832000000</v>
      </c>
      <c r="F64" s="63">
        <v>5.4021202536610441E-2</v>
      </c>
    </row>
    <row r="65" spans="1:6">
      <c r="A65" s="23">
        <v>2017</v>
      </c>
      <c r="B65" s="23" t="s">
        <v>1886</v>
      </c>
      <c r="C65" s="13" t="s">
        <v>929</v>
      </c>
      <c r="D65" s="34">
        <v>6</v>
      </c>
      <c r="E65" s="60">
        <v>6852234548</v>
      </c>
      <c r="F65" s="63">
        <v>0.44491099801185974</v>
      </c>
    </row>
    <row r="66" spans="1:6">
      <c r="A66" s="23">
        <v>2017</v>
      </c>
      <c r="B66" s="23" t="s">
        <v>1886</v>
      </c>
      <c r="C66" s="13" t="s">
        <v>939</v>
      </c>
      <c r="D66" s="34">
        <v>1</v>
      </c>
      <c r="E66" s="60">
        <v>1205796428</v>
      </c>
      <c r="F66" s="63">
        <v>7.8291554152535359E-2</v>
      </c>
    </row>
    <row r="67" spans="1:6">
      <c r="A67" s="23">
        <v>2017</v>
      </c>
      <c r="B67" s="23" t="s">
        <v>1886</v>
      </c>
      <c r="C67" s="13" t="s">
        <v>2014</v>
      </c>
      <c r="D67" s="34">
        <v>1</v>
      </c>
      <c r="E67" s="60">
        <v>24000000</v>
      </c>
      <c r="F67" s="63">
        <v>1.5583039193253012E-3</v>
      </c>
    </row>
    <row r="68" spans="1:6">
      <c r="A68" s="23">
        <v>2017</v>
      </c>
      <c r="B68" s="23" t="s">
        <v>1886</v>
      </c>
      <c r="C68" s="13" t="s">
        <v>930</v>
      </c>
      <c r="D68" s="34">
        <v>7</v>
      </c>
      <c r="E68" s="60">
        <v>835659514</v>
      </c>
      <c r="F68" s="63">
        <v>5.4258812328653185E-2</v>
      </c>
    </row>
    <row r="69" spans="1:6">
      <c r="A69" s="23">
        <v>2017</v>
      </c>
      <c r="B69" s="23" t="s">
        <v>1886</v>
      </c>
      <c r="C69" s="13" t="s">
        <v>931</v>
      </c>
      <c r="D69" s="34">
        <v>1</v>
      </c>
      <c r="E69" s="60">
        <v>45000000</v>
      </c>
      <c r="F69" s="63">
        <v>2.9218198487349399E-3</v>
      </c>
    </row>
    <row r="70" spans="1:6">
      <c r="A70" s="23">
        <v>2017</v>
      </c>
      <c r="B70" s="23" t="s">
        <v>1886</v>
      </c>
      <c r="C70" s="13" t="s">
        <v>2015</v>
      </c>
      <c r="D70" s="34">
        <v>1</v>
      </c>
      <c r="E70" s="60">
        <v>580000000</v>
      </c>
      <c r="F70" s="63">
        <v>3.7659011383694783E-2</v>
      </c>
    </row>
    <row r="71" spans="1:6">
      <c r="A71" s="23">
        <v>2017</v>
      </c>
      <c r="B71" s="23" t="s">
        <v>1886</v>
      </c>
      <c r="C71" s="13" t="s">
        <v>940</v>
      </c>
      <c r="D71" s="34">
        <v>2</v>
      </c>
      <c r="E71" s="60">
        <v>538980000</v>
      </c>
      <c r="F71" s="63">
        <v>3.4995610268247955E-2</v>
      </c>
    </row>
    <row r="72" spans="1:6">
      <c r="A72" s="23">
        <v>2017</v>
      </c>
      <c r="B72" s="23" t="s">
        <v>1886</v>
      </c>
      <c r="C72" s="13" t="s">
        <v>932</v>
      </c>
      <c r="D72" s="34">
        <v>11</v>
      </c>
      <c r="E72" s="60">
        <v>3109324734</v>
      </c>
      <c r="F72" s="63">
        <v>0.20188637164363749</v>
      </c>
    </row>
    <row r="73" spans="1:6">
      <c r="A73" s="23">
        <v>2017</v>
      </c>
      <c r="B73" s="23" t="s">
        <v>1886</v>
      </c>
      <c r="C73" s="13" t="s">
        <v>933</v>
      </c>
      <c r="D73" s="34">
        <v>2</v>
      </c>
      <c r="E73" s="60">
        <v>17880000</v>
      </c>
      <c r="F73" s="63">
        <v>1.1609364198973495E-3</v>
      </c>
    </row>
    <row r="74" spans="1:6">
      <c r="A74" s="23">
        <v>2017</v>
      </c>
      <c r="B74" s="23" t="s">
        <v>1886</v>
      </c>
      <c r="C74" s="13" t="s">
        <v>934</v>
      </c>
      <c r="D74" s="34">
        <v>5</v>
      </c>
      <c r="E74" s="60">
        <v>1360485000</v>
      </c>
      <c r="F74" s="63">
        <v>8.8335379486803436E-2</v>
      </c>
    </row>
    <row r="75" spans="1:6">
      <c r="A75" s="23">
        <v>2017</v>
      </c>
      <c r="B75" s="23" t="s">
        <v>514</v>
      </c>
      <c r="C75" s="13" t="s">
        <v>559</v>
      </c>
      <c r="D75" s="34">
        <v>1</v>
      </c>
      <c r="E75" s="60">
        <v>24595000</v>
      </c>
      <c r="F75" s="63">
        <v>1.7612391722085061E-3</v>
      </c>
    </row>
    <row r="76" spans="1:6">
      <c r="A76" s="23">
        <v>2017</v>
      </c>
      <c r="B76" s="23" t="s">
        <v>514</v>
      </c>
      <c r="C76" s="13" t="s">
        <v>935</v>
      </c>
      <c r="D76" s="34">
        <v>10</v>
      </c>
      <c r="E76" s="60">
        <v>557895333</v>
      </c>
      <c r="F76" s="63">
        <v>3.9950685687005848E-2</v>
      </c>
    </row>
    <row r="77" spans="1:6">
      <c r="A77" s="23">
        <v>2017</v>
      </c>
      <c r="B77" s="23" t="s">
        <v>514</v>
      </c>
      <c r="C77" s="13" t="s">
        <v>936</v>
      </c>
      <c r="D77" s="34">
        <v>4</v>
      </c>
      <c r="E77" s="60">
        <v>827134723</v>
      </c>
      <c r="F77" s="63">
        <v>5.9230822315162919E-2</v>
      </c>
    </row>
    <row r="78" spans="1:6">
      <c r="A78" s="23">
        <v>2017</v>
      </c>
      <c r="B78" s="23" t="s">
        <v>514</v>
      </c>
      <c r="C78" s="13" t="s">
        <v>1899</v>
      </c>
      <c r="D78" s="34">
        <v>7</v>
      </c>
      <c r="E78" s="60">
        <v>1388344350</v>
      </c>
      <c r="F78" s="63">
        <v>9.9418843412659344E-2</v>
      </c>
    </row>
    <row r="79" spans="1:6">
      <c r="A79" s="23">
        <v>2017</v>
      </c>
      <c r="B79" s="23" t="s">
        <v>514</v>
      </c>
      <c r="C79" s="13" t="s">
        <v>3431</v>
      </c>
      <c r="D79" s="34">
        <v>6</v>
      </c>
      <c r="E79" s="60">
        <v>1606528637</v>
      </c>
      <c r="F79" s="63">
        <v>0.11504294233621222</v>
      </c>
    </row>
    <row r="80" spans="1:6">
      <c r="A80" s="23">
        <v>2017</v>
      </c>
      <c r="B80" s="23" t="s">
        <v>514</v>
      </c>
      <c r="C80" s="13" t="s">
        <v>3430</v>
      </c>
      <c r="D80" s="34">
        <v>5</v>
      </c>
      <c r="E80" s="60">
        <v>2134438000</v>
      </c>
      <c r="F80" s="63">
        <v>0.1528463434133108</v>
      </c>
    </row>
    <row r="81" spans="1:6">
      <c r="A81" s="23">
        <v>2017</v>
      </c>
      <c r="B81" s="23" t="s">
        <v>514</v>
      </c>
      <c r="C81" s="13" t="s">
        <v>943</v>
      </c>
      <c r="D81" s="34">
        <v>5</v>
      </c>
      <c r="E81" s="60">
        <v>652291483</v>
      </c>
      <c r="F81" s="63">
        <v>4.6710360299149371E-2</v>
      </c>
    </row>
    <row r="82" spans="1:6">
      <c r="A82" s="23">
        <v>2017</v>
      </c>
      <c r="B82" s="23" t="s">
        <v>514</v>
      </c>
      <c r="C82" s="13" t="s">
        <v>3428</v>
      </c>
      <c r="D82" s="34">
        <v>5</v>
      </c>
      <c r="E82" s="60">
        <v>5130408793</v>
      </c>
      <c r="F82" s="63">
        <v>0.36738674265804272</v>
      </c>
    </row>
    <row r="83" spans="1:6">
      <c r="A83" s="23">
        <v>2017</v>
      </c>
      <c r="B83" s="23" t="s">
        <v>514</v>
      </c>
      <c r="C83" s="13" t="s">
        <v>3429</v>
      </c>
      <c r="D83" s="34">
        <v>3</v>
      </c>
      <c r="E83" s="60">
        <v>1593972000</v>
      </c>
      <c r="F83" s="63">
        <v>0.11414376604202224</v>
      </c>
    </row>
    <row r="84" spans="1:6">
      <c r="A84" s="23">
        <v>2017</v>
      </c>
      <c r="B84" s="23" t="s">
        <v>514</v>
      </c>
      <c r="C84" s="13" t="s">
        <v>3425</v>
      </c>
      <c r="D84" s="34">
        <v>1</v>
      </c>
      <c r="E84" s="60">
        <v>39991372</v>
      </c>
      <c r="F84" s="63">
        <v>2.8637678762660065E-3</v>
      </c>
    </row>
    <row r="85" spans="1:6">
      <c r="A85" s="23">
        <v>2017</v>
      </c>
      <c r="B85" s="23" t="s">
        <v>514</v>
      </c>
      <c r="C85" s="13" t="s">
        <v>2287</v>
      </c>
      <c r="D85" s="34">
        <v>1</v>
      </c>
      <c r="E85" s="60">
        <v>9000000</v>
      </c>
      <c r="F85" s="63">
        <v>6.444867879600144E-4</v>
      </c>
    </row>
    <row r="86" spans="1:6">
      <c r="A86" s="23">
        <v>2018</v>
      </c>
      <c r="B86" s="23" t="s">
        <v>1886</v>
      </c>
      <c r="C86" s="13" t="s">
        <v>928</v>
      </c>
      <c r="D86" s="34">
        <v>1</v>
      </c>
      <c r="E86" s="60">
        <v>53000000</v>
      </c>
      <c r="F86" s="63">
        <v>4.6298623805117586E-3</v>
      </c>
    </row>
    <row r="87" spans="1:6">
      <c r="A87" s="23">
        <v>2018</v>
      </c>
      <c r="B87" s="23" t="s">
        <v>1886</v>
      </c>
      <c r="C87" s="13" t="s">
        <v>929</v>
      </c>
      <c r="D87" s="34">
        <v>10</v>
      </c>
      <c r="E87" s="60">
        <v>5609426178</v>
      </c>
      <c r="F87" s="63">
        <v>0.49001643844868026</v>
      </c>
    </row>
    <row r="88" spans="1:6">
      <c r="A88" s="23">
        <v>2018</v>
      </c>
      <c r="B88" s="23" t="s">
        <v>1886</v>
      </c>
      <c r="C88" s="13" t="s">
        <v>3362</v>
      </c>
      <c r="D88" s="34">
        <v>0</v>
      </c>
      <c r="E88" s="60">
        <v>423969239</v>
      </c>
      <c r="F88" s="63">
        <v>3.7036211889439598E-2</v>
      </c>
    </row>
    <row r="89" spans="1:6">
      <c r="A89" s="23">
        <v>2018</v>
      </c>
      <c r="B89" s="23" t="s">
        <v>1886</v>
      </c>
      <c r="C89" s="13" t="s">
        <v>930</v>
      </c>
      <c r="D89" s="34">
        <v>4</v>
      </c>
      <c r="E89" s="60">
        <v>594500000</v>
      </c>
      <c r="F89" s="63">
        <v>5.1933078966306417E-2</v>
      </c>
    </row>
    <row r="90" spans="1:6">
      <c r="A90" s="23">
        <v>2018</v>
      </c>
      <c r="B90" s="23" t="s">
        <v>1886</v>
      </c>
      <c r="C90" s="13" t="s">
        <v>2015</v>
      </c>
      <c r="D90" s="34">
        <v>1</v>
      </c>
      <c r="E90" s="60">
        <v>624000000</v>
      </c>
      <c r="F90" s="63">
        <v>5.4510077838478062E-2</v>
      </c>
    </row>
    <row r="91" spans="1:6">
      <c r="A91" s="23">
        <v>2018</v>
      </c>
      <c r="B91" s="23" t="s">
        <v>1886</v>
      </c>
      <c r="C91" s="13" t="s">
        <v>940</v>
      </c>
      <c r="D91" s="34">
        <v>1</v>
      </c>
      <c r="E91" s="60">
        <v>39900000</v>
      </c>
      <c r="F91" s="63">
        <v>3.4855001694796069E-3</v>
      </c>
    </row>
    <row r="92" spans="1:6">
      <c r="A92" s="23">
        <v>2018</v>
      </c>
      <c r="B92" s="23" t="s">
        <v>1886</v>
      </c>
      <c r="C92" s="13" t="s">
        <v>932</v>
      </c>
      <c r="D92" s="34">
        <v>18</v>
      </c>
      <c r="E92" s="60">
        <v>2505210879</v>
      </c>
      <c r="F92" s="63">
        <v>0.21884493592322443</v>
      </c>
    </row>
    <row r="93" spans="1:6">
      <c r="A93" s="23">
        <v>2018</v>
      </c>
      <c r="B93" s="23" t="s">
        <v>1886</v>
      </c>
      <c r="C93" s="13" t="s">
        <v>934</v>
      </c>
      <c r="D93" s="34">
        <v>5</v>
      </c>
      <c r="E93" s="60">
        <v>1498918194</v>
      </c>
      <c r="F93" s="63">
        <v>0.13093933882764577</v>
      </c>
    </row>
    <row r="94" spans="1:6">
      <c r="A94" s="23">
        <v>2018</v>
      </c>
      <c r="B94" s="23" t="s">
        <v>1886</v>
      </c>
      <c r="C94" s="13" t="s">
        <v>941</v>
      </c>
      <c r="D94" s="34">
        <v>2</v>
      </c>
      <c r="E94" s="60">
        <v>98500000</v>
      </c>
      <c r="F94" s="63">
        <v>8.6045555562341159E-3</v>
      </c>
    </row>
    <row r="95" spans="1:6">
      <c r="A95" s="23">
        <v>2018</v>
      </c>
      <c r="B95" s="23" t="s">
        <v>514</v>
      </c>
      <c r="C95" s="13" t="s">
        <v>936</v>
      </c>
      <c r="D95" s="34">
        <v>3</v>
      </c>
      <c r="E95" s="60">
        <v>203660000</v>
      </c>
      <c r="F95" s="63">
        <v>1.7113724913339713E-2</v>
      </c>
    </row>
    <row r="96" spans="1:6">
      <c r="A96" s="23">
        <v>2018</v>
      </c>
      <c r="B96" s="23" t="s">
        <v>514</v>
      </c>
      <c r="C96" s="13" t="s">
        <v>3649</v>
      </c>
      <c r="D96" s="34">
        <v>8</v>
      </c>
      <c r="E96" s="60">
        <v>3017000376</v>
      </c>
      <c r="F96" s="63">
        <v>0.25352113570807466</v>
      </c>
    </row>
    <row r="97" spans="1:6">
      <c r="A97" s="23">
        <v>2018</v>
      </c>
      <c r="B97" s="23" t="s">
        <v>514</v>
      </c>
      <c r="C97" s="13" t="s">
        <v>1899</v>
      </c>
      <c r="D97" s="34">
        <v>11</v>
      </c>
      <c r="E97" s="60">
        <v>1546282162</v>
      </c>
      <c r="F97" s="63">
        <v>0.12993541961539917</v>
      </c>
    </row>
    <row r="98" spans="1:6">
      <c r="A98" s="23">
        <v>2018</v>
      </c>
      <c r="B98" s="23" t="s">
        <v>514</v>
      </c>
      <c r="C98" s="13" t="s">
        <v>3645</v>
      </c>
      <c r="D98" s="34">
        <v>13</v>
      </c>
      <c r="E98" s="60">
        <v>2469381677</v>
      </c>
      <c r="F98" s="63">
        <v>0.20750426557114554</v>
      </c>
    </row>
    <row r="99" spans="1:6">
      <c r="A99" s="23">
        <v>2018</v>
      </c>
      <c r="B99" s="23" t="s">
        <v>514</v>
      </c>
      <c r="C99" s="13" t="s">
        <v>3647</v>
      </c>
      <c r="D99" s="34">
        <v>13</v>
      </c>
      <c r="E99" s="60">
        <v>2183685263</v>
      </c>
      <c r="F99" s="63">
        <v>0.18349695025187021</v>
      </c>
    </row>
    <row r="100" spans="1:6">
      <c r="A100" s="23">
        <v>2018</v>
      </c>
      <c r="B100" s="23" t="s">
        <v>514</v>
      </c>
      <c r="C100" s="13" t="s">
        <v>3648</v>
      </c>
      <c r="D100" s="34">
        <v>5</v>
      </c>
      <c r="E100" s="60">
        <v>434280000</v>
      </c>
      <c r="F100" s="63">
        <v>3.649292180774414E-2</v>
      </c>
    </row>
    <row r="101" spans="1:6">
      <c r="A101" s="23">
        <v>2018</v>
      </c>
      <c r="B101" s="23" t="s">
        <v>514</v>
      </c>
      <c r="C101" s="13" t="s">
        <v>938</v>
      </c>
      <c r="D101" s="34">
        <v>14</v>
      </c>
      <c r="E101" s="60">
        <v>576951333</v>
      </c>
      <c r="F101" s="63">
        <v>4.8481716593079927E-2</v>
      </c>
    </row>
    <row r="102" spans="1:6">
      <c r="A102" s="23">
        <v>2018</v>
      </c>
      <c r="B102" s="23" t="s">
        <v>514</v>
      </c>
      <c r="C102" s="13" t="s">
        <v>4338</v>
      </c>
      <c r="D102" s="34">
        <v>1</v>
      </c>
      <c r="E102" s="60">
        <v>355000000</v>
      </c>
      <c r="F102" s="63">
        <v>2.9830955240280854E-2</v>
      </c>
    </row>
    <row r="103" spans="1:6">
      <c r="A103" s="23">
        <v>2018</v>
      </c>
      <c r="B103" s="23" t="s">
        <v>514</v>
      </c>
      <c r="C103" s="13" t="s">
        <v>3646</v>
      </c>
      <c r="D103" s="34">
        <v>9</v>
      </c>
      <c r="E103" s="60">
        <v>1114149141</v>
      </c>
      <c r="F103" s="63">
        <v>9.3622910299065804E-2</v>
      </c>
    </row>
    <row r="104" spans="1:6">
      <c r="A104" s="23">
        <v>2019</v>
      </c>
      <c r="B104" s="23" t="s">
        <v>1886</v>
      </c>
      <c r="C104" s="13" t="s">
        <v>928</v>
      </c>
      <c r="D104" s="34">
        <v>2</v>
      </c>
      <c r="E104" s="60">
        <v>341000000</v>
      </c>
      <c r="F104" s="63">
        <v>1.2866172239151655E-2</v>
      </c>
    </row>
    <row r="105" spans="1:6">
      <c r="A105" s="23">
        <v>2019</v>
      </c>
      <c r="B105" s="23" t="s">
        <v>1886</v>
      </c>
      <c r="C105" s="13" t="s">
        <v>3427</v>
      </c>
      <c r="D105" s="34">
        <v>2</v>
      </c>
      <c r="E105" s="60">
        <v>299445000</v>
      </c>
      <c r="F105" s="63">
        <v>1.1298272569362954E-2</v>
      </c>
    </row>
    <row r="106" spans="1:6">
      <c r="A106" s="23">
        <v>2019</v>
      </c>
      <c r="B106" s="23" t="s">
        <v>1886</v>
      </c>
      <c r="C106" s="13" t="s">
        <v>929</v>
      </c>
      <c r="D106" s="34">
        <v>11</v>
      </c>
      <c r="E106" s="60">
        <v>4580793181</v>
      </c>
      <c r="F106" s="63">
        <v>0.1728365808172358</v>
      </c>
    </row>
    <row r="107" spans="1:6">
      <c r="A107" s="23">
        <v>2019</v>
      </c>
      <c r="B107" s="23" t="s">
        <v>1886</v>
      </c>
      <c r="C107" s="13" t="s">
        <v>4337</v>
      </c>
      <c r="D107" s="34">
        <v>1</v>
      </c>
      <c r="E107" s="60">
        <v>330000000</v>
      </c>
      <c r="F107" s="63">
        <v>1.2451134424985473E-2</v>
      </c>
    </row>
    <row r="108" spans="1:6">
      <c r="A108" s="23">
        <v>2019</v>
      </c>
      <c r="B108" s="23" t="s">
        <v>1886</v>
      </c>
      <c r="C108" s="13" t="s">
        <v>930</v>
      </c>
      <c r="D108" s="34">
        <v>3</v>
      </c>
      <c r="E108" s="60">
        <v>379925000</v>
      </c>
      <c r="F108" s="63">
        <v>1.433484014064426E-2</v>
      </c>
    </row>
    <row r="109" spans="1:6">
      <c r="A109" s="23">
        <v>2019</v>
      </c>
      <c r="B109" s="23" t="s">
        <v>1886</v>
      </c>
      <c r="C109" s="13" t="s">
        <v>2015</v>
      </c>
      <c r="D109" s="34">
        <v>3</v>
      </c>
      <c r="E109" s="60">
        <v>201750000</v>
      </c>
      <c r="F109" s="63">
        <v>7.6121708189115728E-3</v>
      </c>
    </row>
    <row r="110" spans="1:6">
      <c r="A110" s="23">
        <v>2019</v>
      </c>
      <c r="B110" s="23" t="s">
        <v>1886</v>
      </c>
      <c r="C110" s="13" t="s">
        <v>940</v>
      </c>
      <c r="D110" s="34">
        <v>4</v>
      </c>
      <c r="E110" s="60">
        <v>8487737000</v>
      </c>
      <c r="F110" s="63">
        <v>0.32024834651794826</v>
      </c>
    </row>
    <row r="111" spans="1:6">
      <c r="A111" s="23">
        <v>2019</v>
      </c>
      <c r="B111" s="23" t="s">
        <v>1886</v>
      </c>
      <c r="C111" s="13" t="s">
        <v>932</v>
      </c>
      <c r="D111" s="34">
        <v>8</v>
      </c>
      <c r="E111" s="60">
        <v>3563158947</v>
      </c>
      <c r="F111" s="63">
        <v>0.13444051826268694</v>
      </c>
    </row>
    <row r="112" spans="1:6">
      <c r="A112" s="23">
        <v>2019</v>
      </c>
      <c r="B112" s="23" t="s">
        <v>1886</v>
      </c>
      <c r="C112" s="13" t="s">
        <v>933</v>
      </c>
      <c r="D112" s="34">
        <v>1</v>
      </c>
      <c r="E112" s="60">
        <v>34700000</v>
      </c>
      <c r="F112" s="63">
        <v>1.3092556501424117E-3</v>
      </c>
    </row>
    <row r="113" spans="1:6">
      <c r="A113" s="23">
        <v>2019</v>
      </c>
      <c r="B113" s="23" t="s">
        <v>1886</v>
      </c>
      <c r="C113" s="13" t="s">
        <v>934</v>
      </c>
      <c r="D113" s="34">
        <v>4</v>
      </c>
      <c r="E113" s="60">
        <v>8266000000</v>
      </c>
      <c r="F113" s="63">
        <v>0.31188205199069674</v>
      </c>
    </row>
    <row r="114" spans="1:6">
      <c r="A114" s="23">
        <v>2019</v>
      </c>
      <c r="B114" s="23" t="s">
        <v>1886</v>
      </c>
      <c r="C114" s="13" t="s">
        <v>941</v>
      </c>
      <c r="D114" s="34">
        <v>1</v>
      </c>
      <c r="E114" s="60">
        <v>19100000</v>
      </c>
      <c r="F114" s="63">
        <v>7.2065656823400766E-4</v>
      </c>
    </row>
    <row r="115" spans="1:6">
      <c r="A115" s="23">
        <v>2019</v>
      </c>
      <c r="B115" s="23" t="s">
        <v>514</v>
      </c>
      <c r="C115" s="13" t="s">
        <v>936</v>
      </c>
      <c r="D115" s="34">
        <v>2</v>
      </c>
      <c r="E115" s="60">
        <v>193042933</v>
      </c>
      <c r="F115" s="63">
        <f t="shared" ref="F115:F130" si="0">E115/SUM($E$104:$E$119)</f>
        <v>6.7077211098573002E-3</v>
      </c>
    </row>
    <row r="116" spans="1:6">
      <c r="A116" s="23">
        <v>2019</v>
      </c>
      <c r="B116" s="23" t="s">
        <v>514</v>
      </c>
      <c r="C116" s="13" t="s">
        <v>4329</v>
      </c>
      <c r="D116" s="34">
        <v>4</v>
      </c>
      <c r="E116" s="60">
        <v>1042815911</v>
      </c>
      <c r="F116" s="63">
        <f t="shared" si="0"/>
        <v>3.62350394868367E-2</v>
      </c>
    </row>
    <row r="117" spans="1:6">
      <c r="A117" s="23">
        <v>2019</v>
      </c>
      <c r="B117" s="23" t="s">
        <v>514</v>
      </c>
      <c r="C117" s="13" t="s">
        <v>3422</v>
      </c>
      <c r="D117" s="34">
        <v>5</v>
      </c>
      <c r="E117" s="60">
        <v>827343839.85000002</v>
      </c>
      <c r="F117" s="63">
        <f t="shared" si="0"/>
        <v>2.8747966337997168E-2</v>
      </c>
    </row>
    <row r="118" spans="1:6">
      <c r="A118" s="23">
        <v>2019</v>
      </c>
      <c r="B118" s="23" t="s">
        <v>514</v>
      </c>
      <c r="C118" s="13" t="s">
        <v>565</v>
      </c>
      <c r="D118" s="34">
        <v>1</v>
      </c>
      <c r="E118" s="60">
        <v>37357100</v>
      </c>
      <c r="F118" s="63">
        <f t="shared" si="0"/>
        <v>1.2980584390159993E-3</v>
      </c>
    </row>
    <row r="119" spans="1:6">
      <c r="A119" s="23">
        <v>2019</v>
      </c>
      <c r="B119" s="23" t="s">
        <v>514</v>
      </c>
      <c r="C119" s="13" t="s">
        <v>4334</v>
      </c>
      <c r="D119" s="34">
        <v>4</v>
      </c>
      <c r="E119" s="60">
        <v>175043854.81</v>
      </c>
      <c r="F119" s="63">
        <f t="shared" si="0"/>
        <v>6.0823017025950048E-3</v>
      </c>
    </row>
    <row r="120" spans="1:6">
      <c r="A120" s="23">
        <v>2019</v>
      </c>
      <c r="B120" s="23" t="s">
        <v>514</v>
      </c>
      <c r="C120" s="13" t="s">
        <v>3647</v>
      </c>
      <c r="D120" s="34">
        <v>13</v>
      </c>
      <c r="E120" s="60">
        <v>839125949</v>
      </c>
      <c r="F120" s="63">
        <f t="shared" si="0"/>
        <v>2.9157362843924155E-2</v>
      </c>
    </row>
    <row r="121" spans="1:6">
      <c r="A121" s="23">
        <v>2019</v>
      </c>
      <c r="B121" s="23" t="s">
        <v>514</v>
      </c>
      <c r="C121" s="13" t="s">
        <v>4330</v>
      </c>
      <c r="D121" s="34">
        <v>8</v>
      </c>
      <c r="E121" s="60">
        <v>211064719</v>
      </c>
      <c r="F121" s="63">
        <f t="shared" si="0"/>
        <v>7.3339295522535349E-3</v>
      </c>
    </row>
    <row r="122" spans="1:6">
      <c r="A122" s="23">
        <v>2019</v>
      </c>
      <c r="B122" s="23" t="s">
        <v>514</v>
      </c>
      <c r="C122" s="13" t="s">
        <v>4331</v>
      </c>
      <c r="D122" s="34">
        <v>1</v>
      </c>
      <c r="E122" s="60">
        <v>335750000</v>
      </c>
      <c r="F122" s="63">
        <f t="shared" si="0"/>
        <v>1.1666406677703082E-2</v>
      </c>
    </row>
    <row r="123" spans="1:6">
      <c r="A123" s="23">
        <v>2019</v>
      </c>
      <c r="B123" s="23" t="s">
        <v>514</v>
      </c>
      <c r="C123" s="13" t="s">
        <v>4332</v>
      </c>
      <c r="D123" s="34">
        <v>1</v>
      </c>
      <c r="E123" s="60">
        <v>76064000</v>
      </c>
      <c r="F123" s="63">
        <f t="shared" si="0"/>
        <v>2.643018786397043E-3</v>
      </c>
    </row>
    <row r="124" spans="1:6">
      <c r="A124" s="23">
        <v>2019</v>
      </c>
      <c r="B124" s="23" t="s">
        <v>514</v>
      </c>
      <c r="C124" s="13" t="s">
        <v>943</v>
      </c>
      <c r="D124" s="34">
        <v>9</v>
      </c>
      <c r="E124" s="60">
        <v>323583446</v>
      </c>
      <c r="F124" s="63">
        <f t="shared" si="0"/>
        <v>1.1243651750435069E-2</v>
      </c>
    </row>
    <row r="125" spans="1:6">
      <c r="A125" s="23">
        <v>2019</v>
      </c>
      <c r="B125" s="23" t="s">
        <v>514</v>
      </c>
      <c r="C125" s="13" t="s">
        <v>4333</v>
      </c>
      <c r="D125" s="34">
        <v>1</v>
      </c>
      <c r="E125" s="60">
        <v>90500000</v>
      </c>
      <c r="F125" s="63">
        <f t="shared" si="0"/>
        <v>3.1446308394106593E-3</v>
      </c>
    </row>
    <row r="126" spans="1:6">
      <c r="A126" s="23">
        <v>2019</v>
      </c>
      <c r="B126" s="23" t="s">
        <v>514</v>
      </c>
      <c r="C126" s="13" t="s">
        <v>4335</v>
      </c>
      <c r="D126" s="34">
        <v>10</v>
      </c>
      <c r="E126" s="60">
        <v>2264416160.8499999</v>
      </c>
      <c r="F126" s="63">
        <f t="shared" si="0"/>
        <v>7.8682352405180081E-2</v>
      </c>
    </row>
    <row r="127" spans="1:6">
      <c r="A127" s="23">
        <v>2019</v>
      </c>
      <c r="B127" s="23" t="s">
        <v>514</v>
      </c>
      <c r="C127" s="13" t="s">
        <v>947</v>
      </c>
      <c r="D127" s="34">
        <v>1</v>
      </c>
      <c r="E127" s="60">
        <v>24000000</v>
      </c>
      <c r="F127" s="63">
        <f t="shared" si="0"/>
        <v>8.3393525023045111E-4</v>
      </c>
    </row>
    <row r="128" spans="1:6">
      <c r="A128" s="23">
        <v>2019</v>
      </c>
      <c r="B128" s="23" t="s">
        <v>514</v>
      </c>
      <c r="C128" s="13" t="s">
        <v>5083</v>
      </c>
      <c r="D128" s="34">
        <v>9</v>
      </c>
      <c r="E128" s="60">
        <v>808262606.17000008</v>
      </c>
      <c r="F128" s="63">
        <f t="shared" si="0"/>
        <v>2.8084944947012316E-2</v>
      </c>
    </row>
    <row r="129" spans="1:6">
      <c r="A129" s="23">
        <v>2019</v>
      </c>
      <c r="B129" s="23" t="s">
        <v>514</v>
      </c>
      <c r="C129" s="13" t="s">
        <v>5081</v>
      </c>
      <c r="D129" s="34">
        <v>5</v>
      </c>
      <c r="E129" s="60">
        <v>838650000</v>
      </c>
      <c r="F129" s="63">
        <f t="shared" si="0"/>
        <v>2.9140824900240326E-2</v>
      </c>
    </row>
    <row r="130" spans="1:6">
      <c r="A130" s="23">
        <v>2019</v>
      </c>
      <c r="B130" s="23" t="s">
        <v>514</v>
      </c>
      <c r="C130" s="13" t="s">
        <v>4336</v>
      </c>
      <c r="D130" s="34">
        <v>1</v>
      </c>
      <c r="E130" s="60">
        <v>728753618.95000005</v>
      </c>
      <c r="F130" s="63">
        <f t="shared" si="0"/>
        <v>2.5322222148975629E-2</v>
      </c>
    </row>
    <row r="131" spans="1:6">
      <c r="A131" s="23">
        <v>2020</v>
      </c>
      <c r="B131" s="23" t="s">
        <v>1886</v>
      </c>
      <c r="C131" s="13" t="s">
        <v>928</v>
      </c>
      <c r="D131" s="34">
        <v>3</v>
      </c>
      <c r="E131" s="60">
        <v>548100000</v>
      </c>
      <c r="F131" s="63">
        <v>3.407858110018324E-2</v>
      </c>
    </row>
    <row r="132" spans="1:6">
      <c r="A132" s="23">
        <v>2020</v>
      </c>
      <c r="B132" s="23" t="s">
        <v>1886</v>
      </c>
      <c r="C132" s="13" t="s">
        <v>3427</v>
      </c>
      <c r="D132" s="34">
        <v>2</v>
      </c>
      <c r="E132" s="60">
        <v>539000000</v>
      </c>
      <c r="F132" s="63">
        <v>3.3512780903117621E-2</v>
      </c>
    </row>
    <row r="133" spans="1:6">
      <c r="A133" s="23">
        <v>2020</v>
      </c>
      <c r="B133" s="23" t="s">
        <v>1886</v>
      </c>
      <c r="C133" s="13" t="s">
        <v>929</v>
      </c>
      <c r="D133" s="34">
        <v>8</v>
      </c>
      <c r="E133" s="60">
        <v>4350307822</v>
      </c>
      <c r="F133" s="63">
        <v>0.27048406845974915</v>
      </c>
    </row>
    <row r="134" spans="1:6">
      <c r="A134" s="23">
        <v>2020</v>
      </c>
      <c r="B134" s="23" t="s">
        <v>1886</v>
      </c>
      <c r="C134" s="13" t="s">
        <v>4337</v>
      </c>
      <c r="D134" s="34">
        <v>1</v>
      </c>
      <c r="E134" s="60">
        <v>250000000</v>
      </c>
      <c r="F134" s="63">
        <v>1.5543961457846762E-2</v>
      </c>
    </row>
    <row r="135" spans="1:6">
      <c r="A135" s="23">
        <v>2020</v>
      </c>
      <c r="B135" s="23" t="s">
        <v>1886</v>
      </c>
      <c r="C135" s="13" t="s">
        <v>931</v>
      </c>
      <c r="D135" s="34">
        <v>3</v>
      </c>
      <c r="E135" s="60">
        <v>509000000</v>
      </c>
      <c r="F135" s="63">
        <v>3.1647505528176009E-2</v>
      </c>
    </row>
    <row r="136" spans="1:6">
      <c r="A136" s="23">
        <v>2020</v>
      </c>
      <c r="B136" s="23" t="s">
        <v>1886</v>
      </c>
      <c r="C136" s="13" t="s">
        <v>2015</v>
      </c>
      <c r="D136" s="34">
        <v>3</v>
      </c>
      <c r="E136" s="60">
        <v>365350000</v>
      </c>
      <c r="F136" s="63">
        <v>2.2715945274497256E-2</v>
      </c>
    </row>
    <row r="137" spans="1:6">
      <c r="A137" s="23">
        <v>2020</v>
      </c>
      <c r="B137" s="23" t="s">
        <v>1886</v>
      </c>
      <c r="C137" s="13" t="s">
        <v>940</v>
      </c>
      <c r="D137" s="34">
        <v>2</v>
      </c>
      <c r="E137" s="60">
        <v>1332500000</v>
      </c>
      <c r="F137" s="63">
        <v>8.284931457032324E-2</v>
      </c>
    </row>
    <row r="138" spans="1:6">
      <c r="A138" s="23">
        <v>2020</v>
      </c>
      <c r="B138" s="23" t="s">
        <v>1886</v>
      </c>
      <c r="C138" s="13" t="s">
        <v>932</v>
      </c>
      <c r="D138" s="34">
        <v>12</v>
      </c>
      <c r="E138" s="60">
        <v>7905568280</v>
      </c>
      <c r="F138" s="63">
        <v>0.49153539458678364</v>
      </c>
    </row>
    <row r="139" spans="1:6">
      <c r="A139" s="23">
        <v>2020</v>
      </c>
      <c r="B139" s="23" t="s">
        <v>1886</v>
      </c>
      <c r="C139" s="13" t="s">
        <v>933</v>
      </c>
      <c r="D139" s="34">
        <v>1</v>
      </c>
      <c r="E139" s="60">
        <v>120000000</v>
      </c>
      <c r="F139" s="63">
        <v>7.4611014997664456E-3</v>
      </c>
    </row>
    <row r="140" spans="1:6">
      <c r="A140" s="23">
        <v>2020</v>
      </c>
      <c r="B140" s="23" t="s">
        <v>1886</v>
      </c>
      <c r="C140" s="13" t="s">
        <v>934</v>
      </c>
      <c r="D140" s="34">
        <v>1</v>
      </c>
      <c r="E140" s="60">
        <v>163590000</v>
      </c>
      <c r="F140" s="63">
        <v>1.0171346619556607E-2</v>
      </c>
    </row>
    <row r="141" spans="1:6">
      <c r="A141" s="23">
        <v>2020</v>
      </c>
      <c r="B141" s="23" t="s">
        <v>514</v>
      </c>
      <c r="C141" s="13" t="s">
        <v>936</v>
      </c>
      <c r="D141" s="34">
        <v>1</v>
      </c>
      <c r="E141" s="60">
        <v>18500000</v>
      </c>
      <c r="F141" s="63">
        <v>1.5664544898838604E-3</v>
      </c>
    </row>
    <row r="142" spans="1:6">
      <c r="A142" s="23">
        <v>2020</v>
      </c>
      <c r="B142" s="23" t="s">
        <v>514</v>
      </c>
      <c r="C142" s="13" t="s">
        <v>3422</v>
      </c>
      <c r="D142" s="34">
        <v>5</v>
      </c>
      <c r="E142" s="60">
        <v>3430060461</v>
      </c>
      <c r="F142" s="63">
        <v>0.29043424917332722</v>
      </c>
    </row>
    <row r="143" spans="1:6">
      <c r="A143" s="23">
        <v>2020</v>
      </c>
      <c r="B143" s="23" t="s">
        <v>514</v>
      </c>
      <c r="C143" s="13" t="s">
        <v>5082</v>
      </c>
      <c r="D143" s="34">
        <v>6</v>
      </c>
      <c r="E143" s="60">
        <v>777063625</v>
      </c>
      <c r="F143" s="63">
        <v>6.5796475908469099E-2</v>
      </c>
    </row>
    <row r="144" spans="1:6">
      <c r="A144" s="23">
        <v>2020</v>
      </c>
      <c r="B144" s="23" t="s">
        <v>514</v>
      </c>
      <c r="C144" s="13" t="s">
        <v>565</v>
      </c>
      <c r="D144" s="34">
        <v>1</v>
      </c>
      <c r="E144" s="60">
        <v>20000000</v>
      </c>
      <c r="F144" s="63">
        <v>1.6934643133879573E-3</v>
      </c>
    </row>
    <row r="145" spans="1:6">
      <c r="A145" s="23">
        <v>2020</v>
      </c>
      <c r="B145" s="23" t="s">
        <v>514</v>
      </c>
      <c r="C145" s="13" t="s">
        <v>4334</v>
      </c>
      <c r="D145" s="34">
        <v>5</v>
      </c>
      <c r="E145" s="60">
        <v>412018442</v>
      </c>
      <c r="F145" s="63">
        <v>3.4886926399235296E-2</v>
      </c>
    </row>
    <row r="146" spans="1:6">
      <c r="A146" s="23">
        <v>2020</v>
      </c>
      <c r="B146" s="23" t="s">
        <v>514</v>
      </c>
      <c r="C146" s="13" t="s">
        <v>942</v>
      </c>
      <c r="D146" s="34">
        <v>1</v>
      </c>
      <c r="E146" s="60">
        <v>29000000</v>
      </c>
      <c r="F146" s="63">
        <v>2.4555232544125377E-3</v>
      </c>
    </row>
    <row r="147" spans="1:6">
      <c r="A147" s="23">
        <v>2020</v>
      </c>
      <c r="B147" s="23" t="s">
        <v>514</v>
      </c>
      <c r="C147" s="13" t="s">
        <v>3430</v>
      </c>
      <c r="D147" s="34">
        <v>4</v>
      </c>
      <c r="E147" s="60">
        <v>320543000</v>
      </c>
      <c r="F147" s="63">
        <v>2.7141406570315798E-2</v>
      </c>
    </row>
    <row r="148" spans="1:6">
      <c r="A148" s="23">
        <v>2020</v>
      </c>
      <c r="B148" s="23" t="s">
        <v>514</v>
      </c>
      <c r="C148" s="13" t="s">
        <v>5080</v>
      </c>
      <c r="D148" s="34">
        <v>2</v>
      </c>
      <c r="E148" s="60">
        <v>75720000</v>
      </c>
      <c r="F148" s="63">
        <v>6.4114558904868058E-3</v>
      </c>
    </row>
    <row r="149" spans="1:6">
      <c r="A149" s="23">
        <v>2020</v>
      </c>
      <c r="B149" s="23" t="s">
        <v>514</v>
      </c>
      <c r="C149" s="13" t="s">
        <v>4332</v>
      </c>
      <c r="D149" s="34">
        <v>1</v>
      </c>
      <c r="E149" s="60">
        <v>83218900</v>
      </c>
      <c r="F149" s="63">
        <v>7.0464118674700539E-3</v>
      </c>
    </row>
    <row r="150" spans="1:6">
      <c r="A150" s="23">
        <v>2020</v>
      </c>
      <c r="B150" s="23" t="s">
        <v>514</v>
      </c>
      <c r="C150" s="13" t="s">
        <v>943</v>
      </c>
      <c r="D150" s="34">
        <v>11</v>
      </c>
      <c r="E150" s="60">
        <v>443244521</v>
      </c>
      <c r="F150" s="63">
        <v>3.7530938920911951E-2</v>
      </c>
    </row>
    <row r="151" spans="1:6">
      <c r="A151" s="23">
        <v>2020</v>
      </c>
      <c r="B151" s="23" t="s">
        <v>514</v>
      </c>
      <c r="C151" s="13" t="s">
        <v>4335</v>
      </c>
      <c r="D151" s="34">
        <v>19</v>
      </c>
      <c r="E151" s="60">
        <v>4519861756</v>
      </c>
      <c r="F151" s="63">
        <v>0.3827112292616513</v>
      </c>
    </row>
    <row r="152" spans="1:6">
      <c r="A152" s="23">
        <v>2020</v>
      </c>
      <c r="B152" s="23" t="s">
        <v>514</v>
      </c>
      <c r="C152" s="13" t="s">
        <v>947</v>
      </c>
      <c r="D152" s="34">
        <v>1</v>
      </c>
      <c r="E152" s="60">
        <v>120000000</v>
      </c>
      <c r="F152" s="63">
        <v>1.0160785880327743E-2</v>
      </c>
    </row>
    <row r="153" spans="1:6">
      <c r="A153" s="23">
        <v>2020</v>
      </c>
      <c r="B153" s="23" t="s">
        <v>514</v>
      </c>
      <c r="C153" s="13" t="s">
        <v>5083</v>
      </c>
      <c r="D153" s="34">
        <v>2</v>
      </c>
      <c r="E153" s="60">
        <v>1233829400</v>
      </c>
      <c r="F153" s="63">
        <v>0.10447230288544376</v>
      </c>
    </row>
    <row r="154" spans="1:6">
      <c r="A154" s="23">
        <v>2020</v>
      </c>
      <c r="B154" s="23" t="s">
        <v>514</v>
      </c>
      <c r="C154" s="13" t="s">
        <v>5081</v>
      </c>
      <c r="D154" s="34">
        <v>3</v>
      </c>
      <c r="E154" s="60">
        <v>327050000</v>
      </c>
      <c r="F154" s="63">
        <v>2.7692375184676571E-2</v>
      </c>
    </row>
    <row r="155" spans="1:6">
      <c r="A155" s="23">
        <v>2021</v>
      </c>
      <c r="B155" s="23" t="s">
        <v>1886</v>
      </c>
      <c r="C155" s="13" t="s">
        <v>928</v>
      </c>
      <c r="D155" s="34">
        <v>4</v>
      </c>
      <c r="E155" s="60">
        <v>617800000</v>
      </c>
      <c r="F155" s="63">
        <v>2.5254745935473381E-2</v>
      </c>
    </row>
    <row r="156" spans="1:6">
      <c r="A156" s="23">
        <v>2021</v>
      </c>
      <c r="B156" s="23" t="s">
        <v>1886</v>
      </c>
      <c r="C156" s="13" t="s">
        <v>3427</v>
      </c>
      <c r="D156" s="34">
        <v>1</v>
      </c>
      <c r="E156" s="60">
        <v>908850000</v>
      </c>
      <c r="F156" s="63">
        <v>3.7152437428706671E-2</v>
      </c>
    </row>
    <row r="157" spans="1:6">
      <c r="A157" s="23">
        <v>2021</v>
      </c>
      <c r="B157" s="23" t="s">
        <v>1886</v>
      </c>
      <c r="C157" s="13" t="s">
        <v>929</v>
      </c>
      <c r="D157" s="34">
        <v>15</v>
      </c>
      <c r="E157" s="60">
        <v>8119750994</v>
      </c>
      <c r="F157" s="63">
        <v>0.33192335450433386</v>
      </c>
    </row>
    <row r="158" spans="1:6">
      <c r="A158" s="23">
        <v>2021</v>
      </c>
      <c r="B158" s="23" t="s">
        <v>1886</v>
      </c>
      <c r="C158" s="13" t="s">
        <v>4337</v>
      </c>
      <c r="D158" s="34">
        <v>1</v>
      </c>
      <c r="E158" s="60">
        <v>10000000</v>
      </c>
      <c r="F158" s="63">
        <v>4.0878513977781454E-4</v>
      </c>
    </row>
    <row r="159" spans="1:6">
      <c r="A159" s="23">
        <v>2021</v>
      </c>
      <c r="B159" s="23" t="s">
        <v>1886</v>
      </c>
      <c r="C159" s="13" t="s">
        <v>931</v>
      </c>
      <c r="D159" s="34">
        <v>3</v>
      </c>
      <c r="E159" s="60">
        <v>121000000</v>
      </c>
      <c r="F159" s="63">
        <v>4.9463001913115558E-3</v>
      </c>
    </row>
    <row r="160" spans="1:6">
      <c r="A160" s="23">
        <v>2021</v>
      </c>
      <c r="B160" s="23" t="s">
        <v>1886</v>
      </c>
      <c r="C160" s="13" t="s">
        <v>2015</v>
      </c>
      <c r="D160" s="34">
        <v>6</v>
      </c>
      <c r="E160" s="60">
        <v>352000000</v>
      </c>
      <c r="F160" s="63">
        <v>1.4389236920179072E-2</v>
      </c>
    </row>
    <row r="161" spans="1:6">
      <c r="A161" s="23">
        <v>2021</v>
      </c>
      <c r="B161" s="23" t="s">
        <v>1886</v>
      </c>
      <c r="C161" s="13" t="s">
        <v>940</v>
      </c>
      <c r="D161" s="34">
        <v>2</v>
      </c>
      <c r="E161" s="60">
        <v>244490000</v>
      </c>
      <c r="F161" s="63">
        <v>9.9943878824277875E-3</v>
      </c>
    </row>
    <row r="162" spans="1:6">
      <c r="A162" s="23">
        <v>2021</v>
      </c>
      <c r="B162" s="23" t="s">
        <v>1886</v>
      </c>
      <c r="C162" s="13" t="s">
        <v>932</v>
      </c>
      <c r="D162" s="34">
        <v>27</v>
      </c>
      <c r="E162" s="60">
        <v>11532921188</v>
      </c>
      <c r="F162" s="63">
        <v>0.47144867998830986</v>
      </c>
    </row>
    <row r="163" spans="1:6">
      <c r="A163" s="23">
        <v>2021</v>
      </c>
      <c r="B163" s="23" t="s">
        <v>1886</v>
      </c>
      <c r="C163" s="13" t="s">
        <v>933</v>
      </c>
      <c r="D163" s="34">
        <v>1</v>
      </c>
      <c r="E163" s="60">
        <v>500000000</v>
      </c>
      <c r="F163" s="63">
        <v>2.0439256988890726E-2</v>
      </c>
    </row>
    <row r="164" spans="1:6">
      <c r="A164" s="23">
        <v>2021</v>
      </c>
      <c r="B164" s="23" t="s">
        <v>1886</v>
      </c>
      <c r="C164" s="13" t="s">
        <v>934</v>
      </c>
      <c r="D164" s="34">
        <v>7</v>
      </c>
      <c r="E164" s="60">
        <v>1691066589</v>
      </c>
      <c r="F164" s="63">
        <v>6.9128289195795709E-2</v>
      </c>
    </row>
    <row r="165" spans="1:6">
      <c r="A165" s="23">
        <v>2021</v>
      </c>
      <c r="B165" s="23" t="s">
        <v>1886</v>
      </c>
      <c r="C165" s="13" t="s">
        <v>941</v>
      </c>
      <c r="D165" s="34">
        <v>2</v>
      </c>
      <c r="E165" s="60">
        <v>364850000</v>
      </c>
      <c r="F165" s="63">
        <v>1.4914525824793563E-2</v>
      </c>
    </row>
    <row r="166" spans="1:6">
      <c r="A166" s="23">
        <v>2021</v>
      </c>
      <c r="B166" s="23" t="s">
        <v>514</v>
      </c>
      <c r="C166" s="13" t="s">
        <v>936</v>
      </c>
      <c r="D166" s="34">
        <v>2</v>
      </c>
      <c r="E166" s="60">
        <v>55666667</v>
      </c>
      <c r="F166" s="63">
        <v>1.6845337815404416E-2</v>
      </c>
    </row>
    <row r="167" spans="1:6">
      <c r="A167" s="23">
        <v>2021</v>
      </c>
      <c r="B167" s="23" t="s">
        <v>514</v>
      </c>
      <c r="C167" s="13" t="s">
        <v>565</v>
      </c>
      <c r="D167" s="34">
        <v>1</v>
      </c>
      <c r="E167" s="60">
        <v>46800000</v>
      </c>
      <c r="F167" s="63">
        <v>1.4162188114494562E-2</v>
      </c>
    </row>
    <row r="168" spans="1:6">
      <c r="A168" s="23">
        <v>2021</v>
      </c>
      <c r="B168" s="23" t="s">
        <v>514</v>
      </c>
      <c r="C168" s="13" t="s">
        <v>3430</v>
      </c>
      <c r="D168" s="34">
        <v>9</v>
      </c>
      <c r="E168" s="60">
        <v>2082754430</v>
      </c>
      <c r="F168" s="63">
        <v>0.6302641032896773</v>
      </c>
    </row>
    <row r="169" spans="1:6">
      <c r="A169" s="23">
        <v>2021</v>
      </c>
      <c r="B169" s="23" t="s">
        <v>514</v>
      </c>
      <c r="C169" s="13" t="s">
        <v>5080</v>
      </c>
      <c r="D169" s="34">
        <v>1</v>
      </c>
      <c r="E169" s="60">
        <v>144410000</v>
      </c>
      <c r="F169" s="63">
        <v>4.3700033880644439E-2</v>
      </c>
    </row>
    <row r="170" spans="1:6">
      <c r="A170" s="23">
        <v>2021</v>
      </c>
      <c r="B170" s="23" t="s">
        <v>514</v>
      </c>
      <c r="C170" s="13" t="s">
        <v>4332</v>
      </c>
      <c r="D170" s="34">
        <v>1</v>
      </c>
      <c r="E170" s="60">
        <v>529143000</v>
      </c>
      <c r="F170" s="63">
        <v>0.1601244167835042</v>
      </c>
    </row>
    <row r="171" spans="1:6">
      <c r="A171" s="23">
        <v>2021</v>
      </c>
      <c r="B171" s="23" t="s">
        <v>514</v>
      </c>
      <c r="C171" s="13" t="s">
        <v>943</v>
      </c>
      <c r="D171" s="34">
        <v>3</v>
      </c>
      <c r="E171" s="60">
        <v>210000000</v>
      </c>
      <c r="F171" s="63">
        <v>6.3548280000937138E-2</v>
      </c>
    </row>
    <row r="172" spans="1:6">
      <c r="A172" s="23">
        <v>2021</v>
      </c>
      <c r="B172" s="23" t="s">
        <v>514</v>
      </c>
      <c r="C172" s="13" t="s">
        <v>947</v>
      </c>
      <c r="D172" s="34">
        <v>2</v>
      </c>
      <c r="E172" s="60">
        <v>75800000</v>
      </c>
      <c r="F172" s="63">
        <v>2.2937902971766833E-2</v>
      </c>
    </row>
    <row r="173" spans="1:6">
      <c r="A173" s="23">
        <v>2021</v>
      </c>
      <c r="B173" s="23" t="s">
        <v>514</v>
      </c>
      <c r="C173" s="13" t="s">
        <v>5081</v>
      </c>
      <c r="D173" s="34">
        <v>1</v>
      </c>
      <c r="E173" s="60">
        <v>160000000</v>
      </c>
      <c r="F173" s="63">
        <v>4.841773714357115E-2</v>
      </c>
    </row>
  </sheetData>
  <sheetProtection autoFilter="0" pivotTables="0"/>
  <autoFilter ref="A1:F173" xr:uid="{00000000-0009-0000-0000-000045000000}"/>
  <sortState xmlns:xlrd2="http://schemas.microsoft.com/office/spreadsheetml/2017/richdata2" ref="A2:F173">
    <sortCondition ref="A2:A173"/>
    <sortCondition descending="1" ref="B2:B173"/>
    <sortCondition ref="C2:C173"/>
    <sortCondition ref="E2:E173"/>
  </sortState>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125">
    <tabColor theme="0"/>
  </sheetPr>
  <dimension ref="A1:E462"/>
  <sheetViews>
    <sheetView zoomScale="85" zoomScaleNormal="85" workbookViewId="0">
      <pane ySplit="1" topLeftCell="A423" activePane="bottomLeft" state="frozen"/>
      <selection activeCell="A368" sqref="A368:I393"/>
      <selection pane="bottomLeft" activeCell="C462" sqref="C462"/>
    </sheetView>
  </sheetViews>
  <sheetFormatPr baseColWidth="10" defaultRowHeight="14.25"/>
  <cols>
    <col min="1" max="1" width="9.5" style="5" customWidth="1"/>
    <col min="2" max="2" width="14.125" style="5" bestFit="1" customWidth="1"/>
    <col min="3" max="3" width="50.5" style="5" customWidth="1"/>
    <col min="4" max="5" width="12.875" style="5" customWidth="1"/>
    <col min="6" max="16384" width="11" style="5"/>
  </cols>
  <sheetData>
    <row r="1" spans="1:5">
      <c r="A1" s="43" t="s">
        <v>2398</v>
      </c>
      <c r="B1" s="43" t="s">
        <v>199</v>
      </c>
      <c r="C1" s="45" t="s">
        <v>3598</v>
      </c>
      <c r="D1" s="43" t="s">
        <v>2703</v>
      </c>
      <c r="E1" s="43" t="s">
        <v>1506</v>
      </c>
    </row>
    <row r="2" spans="1:5">
      <c r="A2" s="23">
        <v>2007</v>
      </c>
      <c r="B2" s="23" t="s">
        <v>1886</v>
      </c>
      <c r="C2" s="13" t="s">
        <v>5</v>
      </c>
      <c r="D2" s="34">
        <v>44</v>
      </c>
      <c r="E2" s="37">
        <v>39.5</v>
      </c>
    </row>
    <row r="3" spans="1:5">
      <c r="A3" s="23">
        <v>2007</v>
      </c>
      <c r="B3" s="23" t="s">
        <v>1886</v>
      </c>
      <c r="C3" s="13" t="s">
        <v>10</v>
      </c>
      <c r="D3" s="34">
        <v>17</v>
      </c>
      <c r="E3" s="37">
        <v>16.5</v>
      </c>
    </row>
    <row r="4" spans="1:5">
      <c r="A4" s="23">
        <v>2007</v>
      </c>
      <c r="B4" s="23" t="s">
        <v>1886</v>
      </c>
      <c r="C4" s="13" t="s">
        <v>14</v>
      </c>
      <c r="D4" s="34">
        <v>74</v>
      </c>
      <c r="E4" s="37">
        <v>72</v>
      </c>
    </row>
    <row r="5" spans="1:5">
      <c r="A5" s="23">
        <v>2007</v>
      </c>
      <c r="B5" s="23" t="s">
        <v>1886</v>
      </c>
      <c r="C5" s="13" t="s">
        <v>23</v>
      </c>
      <c r="D5" s="34">
        <v>65</v>
      </c>
      <c r="E5" s="37">
        <v>64.5</v>
      </c>
    </row>
    <row r="6" spans="1:5">
      <c r="A6" s="23">
        <v>2007</v>
      </c>
      <c r="B6" s="23" t="s">
        <v>1886</v>
      </c>
      <c r="C6" s="13" t="s">
        <v>41</v>
      </c>
      <c r="D6" s="34">
        <v>27</v>
      </c>
      <c r="E6" s="37">
        <v>23.5</v>
      </c>
    </row>
    <row r="7" spans="1:5">
      <c r="A7" s="23">
        <v>2007</v>
      </c>
      <c r="B7" s="23" t="s">
        <v>1886</v>
      </c>
      <c r="C7" s="13" t="s">
        <v>60</v>
      </c>
      <c r="D7" s="34">
        <v>14</v>
      </c>
      <c r="E7" s="37">
        <v>14</v>
      </c>
    </row>
    <row r="8" spans="1:5">
      <c r="A8" s="23">
        <v>2007</v>
      </c>
      <c r="B8" s="23" t="s">
        <v>1886</v>
      </c>
      <c r="C8" s="13" t="s">
        <v>70</v>
      </c>
      <c r="D8" s="34">
        <v>13</v>
      </c>
      <c r="E8" s="37">
        <v>12</v>
      </c>
    </row>
    <row r="9" spans="1:5">
      <c r="A9" s="23">
        <v>2007</v>
      </c>
      <c r="B9" s="23" t="s">
        <v>1886</v>
      </c>
      <c r="C9" s="13" t="s">
        <v>76</v>
      </c>
      <c r="D9" s="34">
        <v>22</v>
      </c>
      <c r="E9" s="37">
        <v>22</v>
      </c>
    </row>
    <row r="10" spans="1:5">
      <c r="A10" s="23">
        <v>2007</v>
      </c>
      <c r="B10" s="23" t="s">
        <v>1886</v>
      </c>
      <c r="C10" s="13" t="s">
        <v>83</v>
      </c>
      <c r="D10" s="34">
        <v>1</v>
      </c>
      <c r="E10" s="37">
        <v>1</v>
      </c>
    </row>
    <row r="11" spans="1:5">
      <c r="A11" s="23">
        <v>2007</v>
      </c>
      <c r="B11" s="23" t="s">
        <v>1886</v>
      </c>
      <c r="C11" s="13" t="s">
        <v>86</v>
      </c>
      <c r="D11" s="34">
        <v>12</v>
      </c>
      <c r="E11" s="37">
        <v>12</v>
      </c>
    </row>
    <row r="12" spans="1:5">
      <c r="A12" s="23">
        <v>2007</v>
      </c>
      <c r="B12" s="23" t="s">
        <v>1886</v>
      </c>
      <c r="C12" s="13" t="s">
        <v>89</v>
      </c>
      <c r="D12" s="34">
        <v>7</v>
      </c>
      <c r="E12" s="37">
        <v>7</v>
      </c>
    </row>
    <row r="13" spans="1:5">
      <c r="A13" s="23">
        <v>2007</v>
      </c>
      <c r="B13" s="23" t="s">
        <v>1886</v>
      </c>
      <c r="C13" s="13" t="s">
        <v>94</v>
      </c>
      <c r="D13" s="34">
        <v>12</v>
      </c>
      <c r="E13" s="37">
        <v>12</v>
      </c>
    </row>
    <row r="14" spans="1:5">
      <c r="A14" s="23">
        <v>2007</v>
      </c>
      <c r="B14" s="23" t="s">
        <v>1886</v>
      </c>
      <c r="C14" s="13" t="s">
        <v>100</v>
      </c>
      <c r="D14" s="34">
        <v>10</v>
      </c>
      <c r="E14" s="37">
        <v>9.5</v>
      </c>
    </row>
    <row r="15" spans="1:5">
      <c r="A15" s="23">
        <v>2007</v>
      </c>
      <c r="B15" s="23" t="s">
        <v>1886</v>
      </c>
      <c r="C15" s="13" t="s">
        <v>104</v>
      </c>
      <c r="D15" s="34">
        <v>54</v>
      </c>
      <c r="E15" s="37">
        <v>54</v>
      </c>
    </row>
    <row r="16" spans="1:5">
      <c r="A16" s="23">
        <v>2007</v>
      </c>
      <c r="B16" s="23" t="s">
        <v>1886</v>
      </c>
      <c r="C16" s="13" t="s">
        <v>120</v>
      </c>
      <c r="D16" s="34">
        <v>55</v>
      </c>
      <c r="E16" s="37">
        <v>44</v>
      </c>
    </row>
    <row r="17" spans="1:5">
      <c r="A17" s="23">
        <v>2007</v>
      </c>
      <c r="B17" s="23" t="s">
        <v>1886</v>
      </c>
      <c r="C17" s="13" t="s">
        <v>156</v>
      </c>
      <c r="D17" s="34">
        <v>68</v>
      </c>
      <c r="E17" s="37">
        <v>67.3</v>
      </c>
    </row>
    <row r="18" spans="1:5">
      <c r="A18" s="23">
        <v>2007</v>
      </c>
      <c r="B18" s="23" t="s">
        <v>1886</v>
      </c>
      <c r="C18" s="13" t="s">
        <v>164</v>
      </c>
      <c r="D18" s="34">
        <v>16</v>
      </c>
      <c r="E18" s="37">
        <v>15.5</v>
      </c>
    </row>
    <row r="19" spans="1:5">
      <c r="A19" s="23">
        <v>2007</v>
      </c>
      <c r="B19" s="23" t="s">
        <v>1886</v>
      </c>
      <c r="C19" s="13" t="s">
        <v>167</v>
      </c>
      <c r="D19" s="34">
        <v>21</v>
      </c>
      <c r="E19" s="37">
        <v>20.5</v>
      </c>
    </row>
    <row r="20" spans="1:5">
      <c r="A20" s="23">
        <v>2007</v>
      </c>
      <c r="B20" s="23" t="s">
        <v>1886</v>
      </c>
      <c r="C20" s="13" t="s">
        <v>1511</v>
      </c>
      <c r="D20" s="34">
        <v>51</v>
      </c>
      <c r="E20" s="37">
        <v>50.2</v>
      </c>
    </row>
    <row r="21" spans="1:5">
      <c r="A21" s="23">
        <v>2007</v>
      </c>
      <c r="B21" s="23" t="s">
        <v>1886</v>
      </c>
      <c r="C21" s="13" t="s">
        <v>1512</v>
      </c>
      <c r="D21" s="34">
        <v>257</v>
      </c>
      <c r="E21" s="37">
        <v>250.3</v>
      </c>
    </row>
    <row r="22" spans="1:5">
      <c r="A22" s="23">
        <v>2007</v>
      </c>
      <c r="B22" s="23" t="s">
        <v>1886</v>
      </c>
      <c r="C22" s="13" t="s">
        <v>1701</v>
      </c>
      <c r="D22" s="34">
        <v>717</v>
      </c>
      <c r="E22" s="37">
        <v>717</v>
      </c>
    </row>
    <row r="23" spans="1:5">
      <c r="A23" s="23">
        <v>2007</v>
      </c>
      <c r="B23" s="23" t="s">
        <v>1886</v>
      </c>
      <c r="C23" s="13" t="s">
        <v>1702</v>
      </c>
      <c r="D23" s="34">
        <v>93</v>
      </c>
      <c r="E23" s="37">
        <v>72.2</v>
      </c>
    </row>
    <row r="24" spans="1:5">
      <c r="A24" s="23">
        <v>2008</v>
      </c>
      <c r="B24" s="23" t="s">
        <v>1886</v>
      </c>
      <c r="C24" s="13" t="s">
        <v>5</v>
      </c>
      <c r="D24" s="34">
        <v>39</v>
      </c>
      <c r="E24" s="37">
        <v>35.5</v>
      </c>
    </row>
    <row r="25" spans="1:5">
      <c r="A25" s="23">
        <v>2008</v>
      </c>
      <c r="B25" s="23" t="s">
        <v>1886</v>
      </c>
      <c r="C25" s="13" t="s">
        <v>10</v>
      </c>
      <c r="D25" s="34">
        <v>17</v>
      </c>
      <c r="E25" s="37">
        <v>16.5</v>
      </c>
    </row>
    <row r="26" spans="1:5">
      <c r="A26" s="23">
        <v>2008</v>
      </c>
      <c r="B26" s="23" t="s">
        <v>1886</v>
      </c>
      <c r="C26" s="13" t="s">
        <v>14</v>
      </c>
      <c r="D26" s="34">
        <v>71</v>
      </c>
      <c r="E26" s="37">
        <v>69</v>
      </c>
    </row>
    <row r="27" spans="1:5">
      <c r="A27" s="23">
        <v>2008</v>
      </c>
      <c r="B27" s="23" t="s">
        <v>1886</v>
      </c>
      <c r="C27" s="13" t="s">
        <v>23</v>
      </c>
      <c r="D27" s="34">
        <v>66</v>
      </c>
      <c r="E27" s="37">
        <v>65.5</v>
      </c>
    </row>
    <row r="28" spans="1:5">
      <c r="A28" s="23">
        <v>2008</v>
      </c>
      <c r="B28" s="23" t="s">
        <v>1886</v>
      </c>
      <c r="C28" s="13" t="s">
        <v>41</v>
      </c>
      <c r="D28" s="34">
        <v>19</v>
      </c>
      <c r="E28" s="37">
        <v>19</v>
      </c>
    </row>
    <row r="29" spans="1:5">
      <c r="A29" s="23">
        <v>2008</v>
      </c>
      <c r="B29" s="23" t="s">
        <v>1886</v>
      </c>
      <c r="C29" s="13" t="s">
        <v>60</v>
      </c>
      <c r="D29" s="34">
        <v>13</v>
      </c>
      <c r="E29" s="37">
        <v>13</v>
      </c>
    </row>
    <row r="30" spans="1:5">
      <c r="A30" s="23">
        <v>2008</v>
      </c>
      <c r="B30" s="23" t="s">
        <v>1886</v>
      </c>
      <c r="C30" s="13" t="s">
        <v>70</v>
      </c>
      <c r="D30" s="34">
        <v>12</v>
      </c>
      <c r="E30" s="37">
        <v>11.5</v>
      </c>
    </row>
    <row r="31" spans="1:5">
      <c r="A31" s="23">
        <v>2008</v>
      </c>
      <c r="B31" s="23" t="s">
        <v>1886</v>
      </c>
      <c r="C31" s="13" t="s">
        <v>76</v>
      </c>
      <c r="D31" s="34">
        <v>24</v>
      </c>
      <c r="E31" s="37">
        <v>24</v>
      </c>
    </row>
    <row r="32" spans="1:5">
      <c r="A32" s="23">
        <v>2008</v>
      </c>
      <c r="B32" s="23" t="s">
        <v>1886</v>
      </c>
      <c r="C32" s="13" t="s">
        <v>83</v>
      </c>
      <c r="D32" s="34">
        <v>1</v>
      </c>
      <c r="E32" s="37">
        <v>1</v>
      </c>
    </row>
    <row r="33" spans="1:5">
      <c r="A33" s="23">
        <v>2008</v>
      </c>
      <c r="B33" s="23" t="s">
        <v>1886</v>
      </c>
      <c r="C33" s="13" t="s">
        <v>86</v>
      </c>
      <c r="D33" s="34">
        <v>8</v>
      </c>
      <c r="E33" s="37">
        <v>8</v>
      </c>
    </row>
    <row r="34" spans="1:5">
      <c r="A34" s="23">
        <v>2008</v>
      </c>
      <c r="B34" s="23" t="s">
        <v>1886</v>
      </c>
      <c r="C34" s="13" t="s">
        <v>89</v>
      </c>
      <c r="D34" s="34">
        <v>7</v>
      </c>
      <c r="E34" s="37">
        <v>7</v>
      </c>
    </row>
    <row r="35" spans="1:5">
      <c r="A35" s="23">
        <v>2008</v>
      </c>
      <c r="B35" s="23" t="s">
        <v>1886</v>
      </c>
      <c r="C35" s="13" t="s">
        <v>94</v>
      </c>
      <c r="D35" s="34">
        <v>13</v>
      </c>
      <c r="E35" s="37">
        <v>13</v>
      </c>
    </row>
    <row r="36" spans="1:5">
      <c r="A36" s="23">
        <v>2008</v>
      </c>
      <c r="B36" s="23" t="s">
        <v>1886</v>
      </c>
      <c r="C36" s="13" t="s">
        <v>100</v>
      </c>
      <c r="D36" s="34">
        <v>8</v>
      </c>
      <c r="E36" s="37">
        <v>8</v>
      </c>
    </row>
    <row r="37" spans="1:5">
      <c r="A37" s="23">
        <v>2008</v>
      </c>
      <c r="B37" s="23" t="s">
        <v>1886</v>
      </c>
      <c r="C37" s="13" t="s">
        <v>104</v>
      </c>
      <c r="D37" s="34">
        <v>58</v>
      </c>
      <c r="E37" s="37">
        <v>57</v>
      </c>
    </row>
    <row r="38" spans="1:5">
      <c r="A38" s="23">
        <v>2008</v>
      </c>
      <c r="B38" s="23" t="s">
        <v>1886</v>
      </c>
      <c r="C38" s="13" t="s">
        <v>120</v>
      </c>
      <c r="D38" s="34">
        <v>51</v>
      </c>
      <c r="E38" s="37">
        <v>42.5</v>
      </c>
    </row>
    <row r="39" spans="1:5">
      <c r="A39" s="23">
        <v>2008</v>
      </c>
      <c r="B39" s="23" t="s">
        <v>1886</v>
      </c>
      <c r="C39" s="13" t="s">
        <v>156</v>
      </c>
      <c r="D39" s="34">
        <v>70</v>
      </c>
      <c r="E39" s="37">
        <v>69.3</v>
      </c>
    </row>
    <row r="40" spans="1:5">
      <c r="A40" s="23">
        <v>2008</v>
      </c>
      <c r="B40" s="23" t="s">
        <v>1886</v>
      </c>
      <c r="C40" s="13" t="s">
        <v>164</v>
      </c>
      <c r="D40" s="34">
        <v>16</v>
      </c>
      <c r="E40" s="37">
        <v>15.5</v>
      </c>
    </row>
    <row r="41" spans="1:5">
      <c r="A41" s="23">
        <v>2008</v>
      </c>
      <c r="B41" s="23" t="s">
        <v>1886</v>
      </c>
      <c r="C41" s="13" t="s">
        <v>167</v>
      </c>
      <c r="D41" s="34">
        <v>21</v>
      </c>
      <c r="E41" s="37">
        <v>20.5</v>
      </c>
    </row>
    <row r="42" spans="1:5">
      <c r="A42" s="23">
        <v>2008</v>
      </c>
      <c r="B42" s="23" t="s">
        <v>1886</v>
      </c>
      <c r="C42" s="13" t="s">
        <v>1511</v>
      </c>
      <c r="D42" s="34">
        <v>54</v>
      </c>
      <c r="E42" s="37">
        <v>54</v>
      </c>
    </row>
    <row r="43" spans="1:5">
      <c r="A43" s="23">
        <v>2008</v>
      </c>
      <c r="B43" s="23" t="s">
        <v>1886</v>
      </c>
      <c r="C43" s="13" t="s">
        <v>1512</v>
      </c>
      <c r="D43" s="34">
        <v>261</v>
      </c>
      <c r="E43" s="37">
        <v>255.5</v>
      </c>
    </row>
    <row r="44" spans="1:5">
      <c r="A44" s="23">
        <v>2008</v>
      </c>
      <c r="B44" s="23" t="s">
        <v>1886</v>
      </c>
      <c r="C44" s="13" t="s">
        <v>1701</v>
      </c>
      <c r="D44" s="34">
        <v>690</v>
      </c>
      <c r="E44" s="37">
        <v>690</v>
      </c>
    </row>
    <row r="45" spans="1:5">
      <c r="A45" s="23">
        <v>2008</v>
      </c>
      <c r="B45" s="23" t="s">
        <v>1886</v>
      </c>
      <c r="C45" s="13" t="s">
        <v>1702</v>
      </c>
      <c r="D45" s="34">
        <v>106</v>
      </c>
      <c r="E45" s="37">
        <v>89.6</v>
      </c>
    </row>
    <row r="46" spans="1:5">
      <c r="A46" s="23">
        <v>2008</v>
      </c>
      <c r="B46" s="23" t="s">
        <v>514</v>
      </c>
      <c r="C46" s="13" t="s">
        <v>23</v>
      </c>
      <c r="D46" s="34">
        <v>56</v>
      </c>
      <c r="E46" s="37">
        <v>39.5</v>
      </c>
    </row>
    <row r="47" spans="1:5">
      <c r="A47" s="23">
        <v>2008</v>
      </c>
      <c r="B47" s="23" t="s">
        <v>514</v>
      </c>
      <c r="C47" s="13" t="s">
        <v>185</v>
      </c>
      <c r="D47" s="34">
        <v>69</v>
      </c>
      <c r="E47" s="37">
        <v>42.5</v>
      </c>
    </row>
    <row r="48" spans="1:5">
      <c r="A48" s="23">
        <v>2008</v>
      </c>
      <c r="B48" s="23" t="s">
        <v>514</v>
      </c>
      <c r="C48" s="13" t="s">
        <v>104</v>
      </c>
      <c r="D48" s="34">
        <v>58</v>
      </c>
      <c r="E48" s="37">
        <v>41.5</v>
      </c>
    </row>
    <row r="49" spans="1:5">
      <c r="A49" s="23">
        <v>2008</v>
      </c>
      <c r="B49" s="23" t="s">
        <v>514</v>
      </c>
      <c r="C49" s="13" t="s">
        <v>1511</v>
      </c>
      <c r="D49" s="34">
        <v>88</v>
      </c>
      <c r="E49" s="37">
        <v>84</v>
      </c>
    </row>
    <row r="50" spans="1:5">
      <c r="A50" s="23">
        <v>2008</v>
      </c>
      <c r="B50" s="23" t="s">
        <v>514</v>
      </c>
      <c r="C50" s="13" t="s">
        <v>1512</v>
      </c>
      <c r="D50" s="34">
        <v>84</v>
      </c>
      <c r="E50" s="37">
        <v>76</v>
      </c>
    </row>
    <row r="51" spans="1:5">
      <c r="A51" s="23">
        <v>2008</v>
      </c>
      <c r="B51" s="23" t="s">
        <v>514</v>
      </c>
      <c r="C51" s="13" t="s">
        <v>1701</v>
      </c>
      <c r="D51" s="34">
        <v>92</v>
      </c>
      <c r="E51" s="37">
        <v>88.5</v>
      </c>
    </row>
    <row r="52" spans="1:5">
      <c r="A52" s="23">
        <v>2008</v>
      </c>
      <c r="B52" s="23" t="s">
        <v>514</v>
      </c>
      <c r="C52" s="13" t="s">
        <v>1702</v>
      </c>
      <c r="D52" s="34">
        <v>99</v>
      </c>
      <c r="E52" s="37">
        <v>46</v>
      </c>
    </row>
    <row r="53" spans="1:5">
      <c r="A53" s="23">
        <v>2009</v>
      </c>
      <c r="B53" s="23" t="s">
        <v>1886</v>
      </c>
      <c r="C53" s="13" t="s">
        <v>5</v>
      </c>
      <c r="D53" s="34">
        <v>40</v>
      </c>
      <c r="E53" s="37">
        <v>37</v>
      </c>
    </row>
    <row r="54" spans="1:5">
      <c r="A54" s="23">
        <v>2009</v>
      </c>
      <c r="B54" s="23" t="s">
        <v>1886</v>
      </c>
      <c r="C54" s="13" t="s">
        <v>10</v>
      </c>
      <c r="D54" s="34">
        <v>17</v>
      </c>
      <c r="E54" s="37">
        <v>17</v>
      </c>
    </row>
    <row r="55" spans="1:5">
      <c r="A55" s="23">
        <v>2009</v>
      </c>
      <c r="B55" s="23" t="s">
        <v>1886</v>
      </c>
      <c r="C55" s="13" t="s">
        <v>14</v>
      </c>
      <c r="D55" s="34">
        <v>68</v>
      </c>
      <c r="E55" s="37">
        <v>66.5</v>
      </c>
    </row>
    <row r="56" spans="1:5">
      <c r="A56" s="23">
        <v>2009</v>
      </c>
      <c r="B56" s="23" t="s">
        <v>1886</v>
      </c>
      <c r="C56" s="13" t="s">
        <v>23</v>
      </c>
      <c r="D56" s="34">
        <v>64</v>
      </c>
      <c r="E56" s="37">
        <v>63.5</v>
      </c>
    </row>
    <row r="57" spans="1:5">
      <c r="A57" s="23">
        <v>2009</v>
      </c>
      <c r="B57" s="23" t="s">
        <v>1886</v>
      </c>
      <c r="C57" s="13" t="s">
        <v>41</v>
      </c>
      <c r="D57" s="34">
        <v>19</v>
      </c>
      <c r="E57" s="37">
        <v>18.5</v>
      </c>
    </row>
    <row r="58" spans="1:5">
      <c r="A58" s="23">
        <v>2009</v>
      </c>
      <c r="B58" s="23" t="s">
        <v>1886</v>
      </c>
      <c r="C58" s="13" t="s">
        <v>60</v>
      </c>
      <c r="D58" s="34">
        <v>14</v>
      </c>
      <c r="E58" s="37">
        <v>14</v>
      </c>
    </row>
    <row r="59" spans="1:5">
      <c r="A59" s="23">
        <v>2009</v>
      </c>
      <c r="B59" s="23" t="s">
        <v>1886</v>
      </c>
      <c r="C59" s="13" t="s">
        <v>70</v>
      </c>
      <c r="D59" s="34">
        <v>13</v>
      </c>
      <c r="E59" s="37">
        <v>12.5</v>
      </c>
    </row>
    <row r="60" spans="1:5">
      <c r="A60" s="23">
        <v>2009</v>
      </c>
      <c r="B60" s="23" t="s">
        <v>1886</v>
      </c>
      <c r="C60" s="13" t="s">
        <v>76</v>
      </c>
      <c r="D60" s="34">
        <v>25</v>
      </c>
      <c r="E60" s="37">
        <v>25</v>
      </c>
    </row>
    <row r="61" spans="1:5">
      <c r="A61" s="23">
        <v>2009</v>
      </c>
      <c r="B61" s="23" t="s">
        <v>1886</v>
      </c>
      <c r="C61" s="13" t="s">
        <v>83</v>
      </c>
      <c r="D61" s="34">
        <v>1</v>
      </c>
      <c r="E61" s="37">
        <v>1</v>
      </c>
    </row>
    <row r="62" spans="1:5">
      <c r="A62" s="23">
        <v>2009</v>
      </c>
      <c r="B62" s="23" t="s">
        <v>1886</v>
      </c>
      <c r="C62" s="13" t="s">
        <v>86</v>
      </c>
      <c r="D62" s="34">
        <v>8</v>
      </c>
      <c r="E62" s="37">
        <v>8</v>
      </c>
    </row>
    <row r="63" spans="1:5">
      <c r="A63" s="23">
        <v>2009</v>
      </c>
      <c r="B63" s="23" t="s">
        <v>1886</v>
      </c>
      <c r="C63" s="13" t="s">
        <v>89</v>
      </c>
      <c r="D63" s="34">
        <v>7</v>
      </c>
      <c r="E63" s="37">
        <v>7</v>
      </c>
    </row>
    <row r="64" spans="1:5">
      <c r="A64" s="23">
        <v>2009</v>
      </c>
      <c r="B64" s="23" t="s">
        <v>1886</v>
      </c>
      <c r="C64" s="13" t="s">
        <v>94</v>
      </c>
      <c r="D64" s="34">
        <v>13</v>
      </c>
      <c r="E64" s="37">
        <v>13</v>
      </c>
    </row>
    <row r="65" spans="1:5">
      <c r="A65" s="23">
        <v>2009</v>
      </c>
      <c r="B65" s="23" t="s">
        <v>1886</v>
      </c>
      <c r="C65" s="13" t="s">
        <v>100</v>
      </c>
      <c r="D65" s="34">
        <v>9</v>
      </c>
      <c r="E65" s="37">
        <v>9</v>
      </c>
    </row>
    <row r="66" spans="1:5">
      <c r="A66" s="23">
        <v>2009</v>
      </c>
      <c r="B66" s="23" t="s">
        <v>1886</v>
      </c>
      <c r="C66" s="13" t="s">
        <v>104</v>
      </c>
      <c r="D66" s="34">
        <v>60</v>
      </c>
      <c r="E66" s="37">
        <v>59</v>
      </c>
    </row>
    <row r="67" spans="1:5">
      <c r="A67" s="23">
        <v>2009</v>
      </c>
      <c r="B67" s="23" t="s">
        <v>1886</v>
      </c>
      <c r="C67" s="13" t="s">
        <v>120</v>
      </c>
      <c r="D67" s="34">
        <v>45</v>
      </c>
      <c r="E67" s="37">
        <v>42.9</v>
      </c>
    </row>
    <row r="68" spans="1:5">
      <c r="A68" s="23">
        <v>2009</v>
      </c>
      <c r="B68" s="23" t="s">
        <v>1886</v>
      </c>
      <c r="C68" s="13" t="s">
        <v>156</v>
      </c>
      <c r="D68" s="34">
        <v>69</v>
      </c>
      <c r="E68" s="37">
        <v>68.3</v>
      </c>
    </row>
    <row r="69" spans="1:5">
      <c r="A69" s="23">
        <v>2009</v>
      </c>
      <c r="B69" s="23" t="s">
        <v>1886</v>
      </c>
      <c r="C69" s="13" t="s">
        <v>164</v>
      </c>
      <c r="D69" s="34">
        <v>17</v>
      </c>
      <c r="E69" s="37">
        <v>16.5</v>
      </c>
    </row>
    <row r="70" spans="1:5">
      <c r="A70" s="23">
        <v>2009</v>
      </c>
      <c r="B70" s="23" t="s">
        <v>1886</v>
      </c>
      <c r="C70" s="13" t="s">
        <v>167</v>
      </c>
      <c r="D70" s="34">
        <v>21</v>
      </c>
      <c r="E70" s="37">
        <v>20.5</v>
      </c>
    </row>
    <row r="71" spans="1:5">
      <c r="A71" s="23">
        <v>2009</v>
      </c>
      <c r="B71" s="23" t="s">
        <v>1886</v>
      </c>
      <c r="C71" s="13" t="s">
        <v>1511</v>
      </c>
      <c r="D71" s="34">
        <v>65</v>
      </c>
      <c r="E71" s="37">
        <v>65</v>
      </c>
    </row>
    <row r="72" spans="1:5">
      <c r="A72" s="23">
        <v>2009</v>
      </c>
      <c r="B72" s="23" t="s">
        <v>1886</v>
      </c>
      <c r="C72" s="13" t="s">
        <v>1512</v>
      </c>
      <c r="D72" s="34">
        <v>270</v>
      </c>
      <c r="E72" s="37">
        <v>264.39999999999998</v>
      </c>
    </row>
    <row r="73" spans="1:5">
      <c r="A73" s="23">
        <v>2009</v>
      </c>
      <c r="B73" s="23" t="s">
        <v>1886</v>
      </c>
      <c r="C73" s="13" t="s">
        <v>1701</v>
      </c>
      <c r="D73" s="34">
        <v>615</v>
      </c>
      <c r="E73" s="37">
        <v>615</v>
      </c>
    </row>
    <row r="74" spans="1:5">
      <c r="A74" s="23">
        <v>2009</v>
      </c>
      <c r="B74" s="23" t="s">
        <v>1886</v>
      </c>
      <c r="C74" s="13" t="s">
        <v>1702</v>
      </c>
      <c r="D74" s="34">
        <v>108</v>
      </c>
      <c r="E74" s="37">
        <v>87.69</v>
      </c>
    </row>
    <row r="75" spans="1:5">
      <c r="A75" s="23">
        <v>2009</v>
      </c>
      <c r="B75" s="23" t="s">
        <v>514</v>
      </c>
      <c r="C75" s="13" t="s">
        <v>23</v>
      </c>
      <c r="D75" s="34">
        <v>31</v>
      </c>
      <c r="E75" s="37">
        <v>27</v>
      </c>
    </row>
    <row r="76" spans="1:5">
      <c r="A76" s="23">
        <v>2009</v>
      </c>
      <c r="B76" s="23" t="s">
        <v>514</v>
      </c>
      <c r="C76" s="13" t="s">
        <v>185</v>
      </c>
      <c r="D76" s="34">
        <v>44</v>
      </c>
      <c r="E76" s="37">
        <v>36</v>
      </c>
    </row>
    <row r="77" spans="1:5">
      <c r="A77" s="23">
        <v>2009</v>
      </c>
      <c r="B77" s="23" t="s">
        <v>514</v>
      </c>
      <c r="C77" s="13" t="s">
        <v>104</v>
      </c>
      <c r="D77" s="34">
        <v>42</v>
      </c>
      <c r="E77" s="37">
        <v>39</v>
      </c>
    </row>
    <row r="78" spans="1:5">
      <c r="A78" s="23">
        <v>2009</v>
      </c>
      <c r="B78" s="23" t="s">
        <v>514</v>
      </c>
      <c r="C78" s="13" t="s">
        <v>1511</v>
      </c>
      <c r="D78" s="34">
        <v>80</v>
      </c>
      <c r="E78" s="37">
        <v>76.5</v>
      </c>
    </row>
    <row r="79" spans="1:5">
      <c r="A79" s="23">
        <v>2009</v>
      </c>
      <c r="B79" s="23" t="s">
        <v>514</v>
      </c>
      <c r="C79" s="13" t="s">
        <v>1512</v>
      </c>
      <c r="D79" s="34">
        <v>85</v>
      </c>
      <c r="E79" s="37">
        <v>68.5</v>
      </c>
    </row>
    <row r="80" spans="1:5">
      <c r="A80" s="23">
        <v>2009</v>
      </c>
      <c r="B80" s="23" t="s">
        <v>514</v>
      </c>
      <c r="C80" s="13" t="s">
        <v>1701</v>
      </c>
      <c r="D80" s="34">
        <v>87</v>
      </c>
      <c r="E80" s="37">
        <v>87</v>
      </c>
    </row>
    <row r="81" spans="1:5">
      <c r="A81" s="23">
        <v>2009</v>
      </c>
      <c r="B81" s="23" t="s">
        <v>514</v>
      </c>
      <c r="C81" s="13" t="s">
        <v>1702</v>
      </c>
      <c r="D81" s="34">
        <v>76</v>
      </c>
      <c r="E81" s="37">
        <v>33.5</v>
      </c>
    </row>
    <row r="82" spans="1:5">
      <c r="A82" s="23">
        <v>2010</v>
      </c>
      <c r="B82" s="23" t="s">
        <v>1886</v>
      </c>
      <c r="C82" s="13" t="s">
        <v>5</v>
      </c>
      <c r="D82" s="34">
        <v>29</v>
      </c>
      <c r="E82" s="37">
        <v>28.6</v>
      </c>
    </row>
    <row r="83" spans="1:5">
      <c r="A83" s="23">
        <v>2010</v>
      </c>
      <c r="B83" s="23" t="s">
        <v>1886</v>
      </c>
      <c r="C83" s="13" t="s">
        <v>10</v>
      </c>
      <c r="D83" s="34">
        <v>13</v>
      </c>
      <c r="E83" s="37">
        <v>13</v>
      </c>
    </row>
    <row r="84" spans="1:5">
      <c r="A84" s="23">
        <v>2010</v>
      </c>
      <c r="B84" s="23" t="s">
        <v>1886</v>
      </c>
      <c r="C84" s="13" t="s">
        <v>14</v>
      </c>
      <c r="D84" s="34">
        <v>66</v>
      </c>
      <c r="E84" s="37">
        <v>64.7</v>
      </c>
    </row>
    <row r="85" spans="1:5">
      <c r="A85" s="23">
        <v>2010</v>
      </c>
      <c r="B85" s="23" t="s">
        <v>1886</v>
      </c>
      <c r="C85" s="13" t="s">
        <v>23</v>
      </c>
      <c r="D85" s="34">
        <v>51</v>
      </c>
      <c r="E85" s="37">
        <v>50.6</v>
      </c>
    </row>
    <row r="86" spans="1:5">
      <c r="A86" s="23">
        <v>2010</v>
      </c>
      <c r="B86" s="23" t="s">
        <v>1886</v>
      </c>
      <c r="C86" s="13" t="s">
        <v>41</v>
      </c>
      <c r="D86" s="34">
        <v>19</v>
      </c>
      <c r="E86" s="37">
        <v>19</v>
      </c>
    </row>
    <row r="87" spans="1:5">
      <c r="A87" s="23">
        <v>2010</v>
      </c>
      <c r="B87" s="23" t="s">
        <v>1886</v>
      </c>
      <c r="C87" s="13" t="s">
        <v>60</v>
      </c>
      <c r="D87" s="34">
        <v>13</v>
      </c>
      <c r="E87" s="37">
        <v>13</v>
      </c>
    </row>
    <row r="88" spans="1:5">
      <c r="A88" s="23">
        <v>2010</v>
      </c>
      <c r="B88" s="23" t="s">
        <v>1886</v>
      </c>
      <c r="C88" s="13" t="s">
        <v>70</v>
      </c>
      <c r="D88" s="34">
        <v>14</v>
      </c>
      <c r="E88" s="37">
        <v>13.6</v>
      </c>
    </row>
    <row r="89" spans="1:5">
      <c r="A89" s="23">
        <v>2010</v>
      </c>
      <c r="B89" s="23" t="s">
        <v>1886</v>
      </c>
      <c r="C89" s="13" t="s">
        <v>76</v>
      </c>
      <c r="D89" s="34">
        <v>23</v>
      </c>
      <c r="E89" s="37">
        <v>23</v>
      </c>
    </row>
    <row r="90" spans="1:5">
      <c r="A90" s="23">
        <v>2010</v>
      </c>
      <c r="B90" s="23" t="s">
        <v>1886</v>
      </c>
      <c r="C90" s="13" t="s">
        <v>83</v>
      </c>
      <c r="D90" s="34">
        <v>1</v>
      </c>
      <c r="E90" s="37">
        <v>1</v>
      </c>
    </row>
    <row r="91" spans="1:5">
      <c r="A91" s="23">
        <v>2010</v>
      </c>
      <c r="B91" s="23" t="s">
        <v>1886</v>
      </c>
      <c r="C91" s="13" t="s">
        <v>86</v>
      </c>
      <c r="D91" s="34">
        <v>8</v>
      </c>
      <c r="E91" s="37">
        <v>8</v>
      </c>
    </row>
    <row r="92" spans="1:5">
      <c r="A92" s="23">
        <v>2010</v>
      </c>
      <c r="B92" s="23" t="s">
        <v>1886</v>
      </c>
      <c r="C92" s="13" t="s">
        <v>89</v>
      </c>
      <c r="D92" s="34">
        <v>8</v>
      </c>
      <c r="E92" s="37">
        <v>8</v>
      </c>
    </row>
    <row r="93" spans="1:5">
      <c r="A93" s="23">
        <v>2010</v>
      </c>
      <c r="B93" s="23" t="s">
        <v>1886</v>
      </c>
      <c r="C93" s="13" t="s">
        <v>94</v>
      </c>
      <c r="D93" s="34">
        <v>14</v>
      </c>
      <c r="E93" s="37">
        <v>14</v>
      </c>
    </row>
    <row r="94" spans="1:5">
      <c r="A94" s="23">
        <v>2010</v>
      </c>
      <c r="B94" s="23" t="s">
        <v>1886</v>
      </c>
      <c r="C94" s="13" t="s">
        <v>100</v>
      </c>
      <c r="D94" s="34">
        <v>8</v>
      </c>
      <c r="E94" s="37">
        <v>7.6</v>
      </c>
    </row>
    <row r="95" spans="1:5">
      <c r="A95" s="23">
        <v>2010</v>
      </c>
      <c r="B95" s="23" t="s">
        <v>1886</v>
      </c>
      <c r="C95" s="13" t="s">
        <v>104</v>
      </c>
      <c r="D95" s="34">
        <v>56</v>
      </c>
      <c r="E95" s="37">
        <v>55.1</v>
      </c>
    </row>
    <row r="96" spans="1:5">
      <c r="A96" s="23">
        <v>2010</v>
      </c>
      <c r="B96" s="23" t="s">
        <v>1886</v>
      </c>
      <c r="C96" s="13" t="s">
        <v>120</v>
      </c>
      <c r="D96" s="34">
        <v>43</v>
      </c>
      <c r="E96" s="37">
        <v>41.2</v>
      </c>
    </row>
    <row r="97" spans="1:5">
      <c r="A97" s="23">
        <v>2010</v>
      </c>
      <c r="B97" s="23" t="s">
        <v>1886</v>
      </c>
      <c r="C97" s="13" t="s">
        <v>156</v>
      </c>
      <c r="D97" s="34">
        <v>60</v>
      </c>
      <c r="E97" s="37">
        <v>58.8</v>
      </c>
    </row>
    <row r="98" spans="1:5">
      <c r="A98" s="23">
        <v>2010</v>
      </c>
      <c r="B98" s="23" t="s">
        <v>1886</v>
      </c>
      <c r="C98" s="13" t="s">
        <v>164</v>
      </c>
      <c r="D98" s="34">
        <v>17</v>
      </c>
      <c r="E98" s="37">
        <v>16.600000000000001</v>
      </c>
    </row>
    <row r="99" spans="1:5">
      <c r="A99" s="23">
        <v>2010</v>
      </c>
      <c r="B99" s="23" t="s">
        <v>1886</v>
      </c>
      <c r="C99" s="13" t="s">
        <v>167</v>
      </c>
      <c r="D99" s="34">
        <v>21</v>
      </c>
      <c r="E99" s="37">
        <v>20.6</v>
      </c>
    </row>
    <row r="100" spans="1:5">
      <c r="A100" s="23">
        <v>2010</v>
      </c>
      <c r="B100" s="23" t="s">
        <v>1886</v>
      </c>
      <c r="C100" s="13" t="s">
        <v>1511</v>
      </c>
      <c r="D100" s="34">
        <v>51</v>
      </c>
      <c r="E100" s="37">
        <v>50.6</v>
      </c>
    </row>
    <row r="101" spans="1:5">
      <c r="A101" s="23">
        <v>2010</v>
      </c>
      <c r="B101" s="23" t="s">
        <v>1886</v>
      </c>
      <c r="C101" s="13" t="s">
        <v>1512</v>
      </c>
      <c r="D101" s="34">
        <v>261</v>
      </c>
      <c r="E101" s="37">
        <v>255.8</v>
      </c>
    </row>
    <row r="102" spans="1:5">
      <c r="A102" s="23">
        <v>2010</v>
      </c>
      <c r="B102" s="23" t="s">
        <v>1886</v>
      </c>
      <c r="C102" s="13" t="s">
        <v>1701</v>
      </c>
      <c r="D102" s="34">
        <v>626</v>
      </c>
      <c r="E102" s="37">
        <v>626</v>
      </c>
    </row>
    <row r="103" spans="1:5">
      <c r="A103" s="23">
        <v>2010</v>
      </c>
      <c r="B103" s="23" t="s">
        <v>1886</v>
      </c>
      <c r="C103" s="13" t="s">
        <v>1702</v>
      </c>
      <c r="D103" s="34">
        <v>104</v>
      </c>
      <c r="E103" s="37">
        <v>82.1</v>
      </c>
    </row>
    <row r="104" spans="1:5">
      <c r="A104" s="23">
        <v>2010</v>
      </c>
      <c r="B104" s="23" t="s">
        <v>514</v>
      </c>
      <c r="C104" s="13" t="s">
        <v>184</v>
      </c>
      <c r="D104" s="34">
        <v>5</v>
      </c>
      <c r="E104" s="37">
        <v>5</v>
      </c>
    </row>
    <row r="105" spans="1:5">
      <c r="A105" s="23">
        <v>2010</v>
      </c>
      <c r="B105" s="23" t="s">
        <v>514</v>
      </c>
      <c r="C105" s="13" t="s">
        <v>23</v>
      </c>
      <c r="D105" s="34">
        <v>31</v>
      </c>
      <c r="E105" s="37">
        <v>29.5</v>
      </c>
    </row>
    <row r="106" spans="1:5">
      <c r="A106" s="23">
        <v>2010</v>
      </c>
      <c r="B106" s="23" t="s">
        <v>514</v>
      </c>
      <c r="C106" s="13" t="s">
        <v>185</v>
      </c>
      <c r="D106" s="34">
        <v>40</v>
      </c>
      <c r="E106" s="37">
        <v>32.5</v>
      </c>
    </row>
    <row r="107" spans="1:5">
      <c r="A107" s="23">
        <v>2010</v>
      </c>
      <c r="B107" s="23" t="s">
        <v>514</v>
      </c>
      <c r="C107" s="13" t="s">
        <v>104</v>
      </c>
      <c r="D107" s="34">
        <v>37</v>
      </c>
      <c r="E107" s="37">
        <v>35</v>
      </c>
    </row>
    <row r="108" spans="1:5">
      <c r="A108" s="23">
        <v>2010</v>
      </c>
      <c r="B108" s="23" t="s">
        <v>514</v>
      </c>
      <c r="C108" s="13" t="s">
        <v>1511</v>
      </c>
      <c r="D108" s="34">
        <v>74</v>
      </c>
      <c r="E108" s="37">
        <v>73</v>
      </c>
    </row>
    <row r="109" spans="1:5">
      <c r="A109" s="23">
        <v>2010</v>
      </c>
      <c r="B109" s="23" t="s">
        <v>514</v>
      </c>
      <c r="C109" s="13" t="s">
        <v>1512</v>
      </c>
      <c r="D109" s="34">
        <v>100</v>
      </c>
      <c r="E109" s="37">
        <v>92.5</v>
      </c>
    </row>
    <row r="110" spans="1:5">
      <c r="A110" s="23">
        <v>2010</v>
      </c>
      <c r="B110" s="23" t="s">
        <v>514</v>
      </c>
      <c r="C110" s="13" t="s">
        <v>1701</v>
      </c>
      <c r="D110" s="34">
        <v>100</v>
      </c>
      <c r="E110" s="37">
        <v>100</v>
      </c>
    </row>
    <row r="111" spans="1:5">
      <c r="A111" s="23">
        <v>2010</v>
      </c>
      <c r="B111" s="23" t="s">
        <v>514</v>
      </c>
      <c r="C111" s="13" t="s">
        <v>1702</v>
      </c>
      <c r="D111" s="34">
        <v>79</v>
      </c>
      <c r="E111" s="37">
        <v>36</v>
      </c>
    </row>
    <row r="112" spans="1:5">
      <c r="A112" s="23">
        <v>2011</v>
      </c>
      <c r="B112" s="23" t="s">
        <v>1886</v>
      </c>
      <c r="C112" s="13" t="s">
        <v>5</v>
      </c>
      <c r="D112" s="34">
        <v>31</v>
      </c>
      <c r="E112" s="37">
        <v>31</v>
      </c>
    </row>
    <row r="113" spans="1:5">
      <c r="A113" s="23">
        <v>2011</v>
      </c>
      <c r="B113" s="23" t="s">
        <v>1886</v>
      </c>
      <c r="C113" s="13" t="s">
        <v>10</v>
      </c>
      <c r="D113" s="34">
        <v>17</v>
      </c>
      <c r="E113" s="37">
        <v>17</v>
      </c>
    </row>
    <row r="114" spans="1:5">
      <c r="A114" s="23">
        <v>2011</v>
      </c>
      <c r="B114" s="23" t="s">
        <v>1886</v>
      </c>
      <c r="C114" s="13" t="s">
        <v>14</v>
      </c>
      <c r="D114" s="34">
        <v>63</v>
      </c>
      <c r="E114" s="37">
        <v>61.4</v>
      </c>
    </row>
    <row r="115" spans="1:5">
      <c r="A115" s="23">
        <v>2011</v>
      </c>
      <c r="B115" s="23" t="s">
        <v>1886</v>
      </c>
      <c r="C115" s="13" t="s">
        <v>23</v>
      </c>
      <c r="D115" s="34">
        <v>58</v>
      </c>
      <c r="E115" s="37">
        <v>58</v>
      </c>
    </row>
    <row r="116" spans="1:5">
      <c r="A116" s="23">
        <v>2011</v>
      </c>
      <c r="B116" s="23" t="s">
        <v>1886</v>
      </c>
      <c r="C116" s="13" t="s">
        <v>41</v>
      </c>
      <c r="D116" s="34">
        <v>23</v>
      </c>
      <c r="E116" s="37">
        <v>22.5</v>
      </c>
    </row>
    <row r="117" spans="1:5">
      <c r="A117" s="23">
        <v>2011</v>
      </c>
      <c r="B117" s="23" t="s">
        <v>1886</v>
      </c>
      <c r="C117" s="13" t="s">
        <v>60</v>
      </c>
      <c r="D117" s="34">
        <v>14</v>
      </c>
      <c r="E117" s="37">
        <v>14</v>
      </c>
    </row>
    <row r="118" spans="1:5">
      <c r="A118" s="23">
        <v>2011</v>
      </c>
      <c r="B118" s="23" t="s">
        <v>1886</v>
      </c>
      <c r="C118" s="13" t="s">
        <v>70</v>
      </c>
      <c r="D118" s="34">
        <v>13</v>
      </c>
      <c r="E118" s="37">
        <v>12.5</v>
      </c>
    </row>
    <row r="119" spans="1:5">
      <c r="A119" s="23">
        <v>2011</v>
      </c>
      <c r="B119" s="23" t="s">
        <v>1886</v>
      </c>
      <c r="C119" s="13" t="s">
        <v>76</v>
      </c>
      <c r="D119" s="34">
        <v>23</v>
      </c>
      <c r="E119" s="37">
        <v>23</v>
      </c>
    </row>
    <row r="120" spans="1:5">
      <c r="A120" s="23">
        <v>2011</v>
      </c>
      <c r="B120" s="23" t="s">
        <v>1886</v>
      </c>
      <c r="C120" s="13" t="s">
        <v>83</v>
      </c>
      <c r="D120" s="34">
        <v>1</v>
      </c>
      <c r="E120" s="37">
        <v>1</v>
      </c>
    </row>
    <row r="121" spans="1:5">
      <c r="A121" s="23">
        <v>2011</v>
      </c>
      <c r="B121" s="23" t="s">
        <v>1886</v>
      </c>
      <c r="C121" s="13" t="s">
        <v>86</v>
      </c>
      <c r="D121" s="34">
        <v>8</v>
      </c>
      <c r="E121" s="37">
        <v>8</v>
      </c>
    </row>
    <row r="122" spans="1:5">
      <c r="A122" s="23">
        <v>2011</v>
      </c>
      <c r="B122" s="23" t="s">
        <v>1886</v>
      </c>
      <c r="C122" s="13" t="s">
        <v>89</v>
      </c>
      <c r="D122" s="34">
        <v>8</v>
      </c>
      <c r="E122" s="37">
        <v>7.9</v>
      </c>
    </row>
    <row r="123" spans="1:5">
      <c r="A123" s="23">
        <v>2011</v>
      </c>
      <c r="B123" s="23" t="s">
        <v>1886</v>
      </c>
      <c r="C123" s="13" t="s">
        <v>94</v>
      </c>
      <c r="D123" s="34">
        <v>13</v>
      </c>
      <c r="E123" s="37">
        <v>13</v>
      </c>
    </row>
    <row r="124" spans="1:5">
      <c r="A124" s="23">
        <v>2011</v>
      </c>
      <c r="B124" s="23" t="s">
        <v>1886</v>
      </c>
      <c r="C124" s="13" t="s">
        <v>100</v>
      </c>
      <c r="D124" s="34">
        <v>9</v>
      </c>
      <c r="E124" s="37">
        <v>8.5</v>
      </c>
    </row>
    <row r="125" spans="1:5">
      <c r="A125" s="23">
        <v>2011</v>
      </c>
      <c r="B125" s="23" t="s">
        <v>1886</v>
      </c>
      <c r="C125" s="13" t="s">
        <v>104</v>
      </c>
      <c r="D125" s="34">
        <v>57</v>
      </c>
      <c r="E125" s="37">
        <v>56.5</v>
      </c>
    </row>
    <row r="126" spans="1:5">
      <c r="A126" s="23">
        <v>2011</v>
      </c>
      <c r="B126" s="23" t="s">
        <v>1886</v>
      </c>
      <c r="C126" s="13" t="s">
        <v>120</v>
      </c>
      <c r="D126" s="34">
        <v>41</v>
      </c>
      <c r="E126" s="37">
        <v>39.9</v>
      </c>
    </row>
    <row r="127" spans="1:5">
      <c r="A127" s="23">
        <v>2011</v>
      </c>
      <c r="B127" s="23" t="s">
        <v>1886</v>
      </c>
      <c r="C127" s="13" t="s">
        <v>156</v>
      </c>
      <c r="D127" s="34">
        <v>59</v>
      </c>
      <c r="E127" s="37">
        <v>58.2</v>
      </c>
    </row>
    <row r="128" spans="1:5">
      <c r="A128" s="23">
        <v>2011</v>
      </c>
      <c r="B128" s="23" t="s">
        <v>1886</v>
      </c>
      <c r="C128" s="13" t="s">
        <v>164</v>
      </c>
      <c r="D128" s="34">
        <v>17</v>
      </c>
      <c r="E128" s="37">
        <v>16.5</v>
      </c>
    </row>
    <row r="129" spans="1:5">
      <c r="A129" s="23">
        <v>2011</v>
      </c>
      <c r="B129" s="23" t="s">
        <v>1886</v>
      </c>
      <c r="C129" s="13" t="s">
        <v>167</v>
      </c>
      <c r="D129" s="34">
        <v>19</v>
      </c>
      <c r="E129" s="37">
        <v>18</v>
      </c>
    </row>
    <row r="130" spans="1:5">
      <c r="A130" s="23">
        <v>2011</v>
      </c>
      <c r="B130" s="23" t="s">
        <v>1886</v>
      </c>
      <c r="C130" s="13" t="s">
        <v>1511</v>
      </c>
      <c r="D130" s="34">
        <v>49</v>
      </c>
      <c r="E130" s="37">
        <v>48.4</v>
      </c>
    </row>
    <row r="131" spans="1:5">
      <c r="A131" s="23">
        <v>2011</v>
      </c>
      <c r="B131" s="23" t="s">
        <v>1886</v>
      </c>
      <c r="C131" s="13" t="s">
        <v>1512</v>
      </c>
      <c r="D131" s="34">
        <v>247</v>
      </c>
      <c r="E131" s="37">
        <v>241.6</v>
      </c>
    </row>
    <row r="132" spans="1:5">
      <c r="A132" s="23">
        <v>2011</v>
      </c>
      <c r="B132" s="23" t="s">
        <v>1886</v>
      </c>
      <c r="C132" s="13" t="s">
        <v>1701</v>
      </c>
      <c r="D132" s="34">
        <v>656</v>
      </c>
      <c r="E132" s="37">
        <v>656</v>
      </c>
    </row>
    <row r="133" spans="1:5">
      <c r="A133" s="23">
        <v>2011</v>
      </c>
      <c r="B133" s="23" t="s">
        <v>1886</v>
      </c>
      <c r="C133" s="13" t="s">
        <v>1702</v>
      </c>
      <c r="D133" s="34">
        <v>100</v>
      </c>
      <c r="E133" s="37">
        <v>80.5</v>
      </c>
    </row>
    <row r="134" spans="1:5">
      <c r="A134" s="23">
        <v>2011</v>
      </c>
      <c r="B134" s="23" t="s">
        <v>514</v>
      </c>
      <c r="C134" s="13" t="s">
        <v>184</v>
      </c>
      <c r="D134" s="34">
        <v>10</v>
      </c>
      <c r="E134" s="37">
        <v>10</v>
      </c>
    </row>
    <row r="135" spans="1:5">
      <c r="A135" s="23">
        <v>2011</v>
      </c>
      <c r="B135" s="23" t="s">
        <v>514</v>
      </c>
      <c r="C135" s="13" t="s">
        <v>23</v>
      </c>
      <c r="D135" s="34">
        <v>28</v>
      </c>
      <c r="E135" s="37">
        <v>27.5</v>
      </c>
    </row>
    <row r="136" spans="1:5">
      <c r="A136" s="23">
        <v>2011</v>
      </c>
      <c r="B136" s="23" t="s">
        <v>514</v>
      </c>
      <c r="C136" s="13" t="s">
        <v>185</v>
      </c>
      <c r="D136" s="34">
        <v>44</v>
      </c>
      <c r="E136" s="37">
        <v>35</v>
      </c>
    </row>
    <row r="137" spans="1:5">
      <c r="A137" s="23">
        <v>2011</v>
      </c>
      <c r="B137" s="23" t="s">
        <v>514</v>
      </c>
      <c r="C137" s="13" t="s">
        <v>104</v>
      </c>
      <c r="D137" s="34">
        <v>35</v>
      </c>
      <c r="E137" s="37">
        <v>32</v>
      </c>
    </row>
    <row r="138" spans="1:5">
      <c r="A138" s="23">
        <v>2011</v>
      </c>
      <c r="B138" s="23" t="s">
        <v>514</v>
      </c>
      <c r="C138" s="13" t="s">
        <v>1511</v>
      </c>
      <c r="D138" s="34">
        <v>110</v>
      </c>
      <c r="E138" s="37">
        <v>89</v>
      </c>
    </row>
    <row r="139" spans="1:5">
      <c r="A139" s="23">
        <v>2011</v>
      </c>
      <c r="B139" s="23" t="s">
        <v>514</v>
      </c>
      <c r="C139" s="13" t="s">
        <v>1512</v>
      </c>
      <c r="D139" s="34">
        <v>127</v>
      </c>
      <c r="E139" s="37">
        <v>121</v>
      </c>
    </row>
    <row r="140" spans="1:5">
      <c r="A140" s="23">
        <v>2011</v>
      </c>
      <c r="B140" s="23" t="s">
        <v>514</v>
      </c>
      <c r="C140" s="13" t="s">
        <v>1701</v>
      </c>
      <c r="D140" s="34">
        <v>102</v>
      </c>
      <c r="E140" s="37">
        <v>102</v>
      </c>
    </row>
    <row r="141" spans="1:5">
      <c r="A141" s="23">
        <v>2011</v>
      </c>
      <c r="B141" s="23" t="s">
        <v>514</v>
      </c>
      <c r="C141" s="13" t="s">
        <v>1702</v>
      </c>
      <c r="D141" s="34">
        <v>57</v>
      </c>
      <c r="E141" s="37">
        <v>29</v>
      </c>
    </row>
    <row r="142" spans="1:5">
      <c r="A142" s="23">
        <v>2012</v>
      </c>
      <c r="B142" s="23" t="s">
        <v>1886</v>
      </c>
      <c r="C142" s="13" t="s">
        <v>5</v>
      </c>
      <c r="D142" s="34">
        <v>32</v>
      </c>
      <c r="E142" s="37">
        <v>31.5</v>
      </c>
    </row>
    <row r="143" spans="1:5">
      <c r="A143" s="23">
        <v>2012</v>
      </c>
      <c r="B143" s="23" t="s">
        <v>1886</v>
      </c>
      <c r="C143" s="13" t="s">
        <v>10</v>
      </c>
      <c r="D143" s="34">
        <v>19</v>
      </c>
      <c r="E143" s="37">
        <v>19</v>
      </c>
    </row>
    <row r="144" spans="1:5">
      <c r="A144" s="23">
        <v>2012</v>
      </c>
      <c r="B144" s="23" t="s">
        <v>1886</v>
      </c>
      <c r="C144" s="13" t="s">
        <v>14</v>
      </c>
      <c r="D144" s="34">
        <v>61</v>
      </c>
      <c r="E144" s="37">
        <v>59.65</v>
      </c>
    </row>
    <row r="145" spans="1:5">
      <c r="A145" s="23">
        <v>2012</v>
      </c>
      <c r="B145" s="23" t="s">
        <v>1886</v>
      </c>
      <c r="C145" s="13" t="s">
        <v>23</v>
      </c>
      <c r="D145" s="34">
        <v>60</v>
      </c>
      <c r="E145" s="37">
        <v>60</v>
      </c>
    </row>
    <row r="146" spans="1:5">
      <c r="A146" s="23">
        <v>2012</v>
      </c>
      <c r="B146" s="23" t="s">
        <v>1886</v>
      </c>
      <c r="C146" s="13" t="s">
        <v>41</v>
      </c>
      <c r="D146" s="34">
        <v>26</v>
      </c>
      <c r="E146" s="37">
        <v>25.55</v>
      </c>
    </row>
    <row r="147" spans="1:5">
      <c r="A147" s="23">
        <v>2012</v>
      </c>
      <c r="B147" s="23" t="s">
        <v>1886</v>
      </c>
      <c r="C147" s="13" t="s">
        <v>60</v>
      </c>
      <c r="D147" s="34">
        <v>17</v>
      </c>
      <c r="E147" s="37">
        <v>17</v>
      </c>
    </row>
    <row r="148" spans="1:5">
      <c r="A148" s="23">
        <v>2012</v>
      </c>
      <c r="B148" s="23" t="s">
        <v>1886</v>
      </c>
      <c r="C148" s="13" t="s">
        <v>70</v>
      </c>
      <c r="D148" s="34">
        <v>12</v>
      </c>
      <c r="E148" s="37">
        <v>12</v>
      </c>
    </row>
    <row r="149" spans="1:5">
      <c r="A149" s="23">
        <v>2012</v>
      </c>
      <c r="B149" s="23" t="s">
        <v>1886</v>
      </c>
      <c r="C149" s="13" t="s">
        <v>76</v>
      </c>
      <c r="D149" s="34">
        <v>24</v>
      </c>
      <c r="E149" s="37">
        <v>24</v>
      </c>
    </row>
    <row r="150" spans="1:5">
      <c r="A150" s="23">
        <v>2012</v>
      </c>
      <c r="B150" s="23" t="s">
        <v>1886</v>
      </c>
      <c r="C150" s="13" t="s">
        <v>83</v>
      </c>
      <c r="D150" s="34">
        <v>1</v>
      </c>
      <c r="E150" s="37">
        <v>1</v>
      </c>
    </row>
    <row r="151" spans="1:5">
      <c r="A151" s="23">
        <v>2012</v>
      </c>
      <c r="B151" s="23" t="s">
        <v>1886</v>
      </c>
      <c r="C151" s="13" t="s">
        <v>86</v>
      </c>
      <c r="D151" s="34">
        <v>7</v>
      </c>
      <c r="E151" s="37">
        <v>7</v>
      </c>
    </row>
    <row r="152" spans="1:5">
      <c r="A152" s="23">
        <v>2012</v>
      </c>
      <c r="B152" s="23" t="s">
        <v>1886</v>
      </c>
      <c r="C152" s="13" t="s">
        <v>89</v>
      </c>
      <c r="D152" s="34">
        <v>8</v>
      </c>
      <c r="E152" s="37">
        <v>8</v>
      </c>
    </row>
    <row r="153" spans="1:5">
      <c r="A153" s="23">
        <v>2012</v>
      </c>
      <c r="B153" s="23" t="s">
        <v>1886</v>
      </c>
      <c r="C153" s="13" t="s">
        <v>94</v>
      </c>
      <c r="D153" s="34">
        <v>13</v>
      </c>
      <c r="E153" s="37">
        <v>13</v>
      </c>
    </row>
    <row r="154" spans="1:5">
      <c r="A154" s="23">
        <v>2012</v>
      </c>
      <c r="B154" s="23" t="s">
        <v>1886</v>
      </c>
      <c r="C154" s="13" t="s">
        <v>100</v>
      </c>
      <c r="D154" s="34">
        <v>9</v>
      </c>
      <c r="E154" s="37">
        <v>8.5500000000000007</v>
      </c>
    </row>
    <row r="155" spans="1:5">
      <c r="A155" s="23">
        <v>2012</v>
      </c>
      <c r="B155" s="23" t="s">
        <v>1886</v>
      </c>
      <c r="C155" s="13" t="s">
        <v>104</v>
      </c>
      <c r="D155" s="34">
        <v>60</v>
      </c>
      <c r="E155" s="37">
        <v>59.099999999999994</v>
      </c>
    </row>
    <row r="156" spans="1:5">
      <c r="A156" s="23">
        <v>2012</v>
      </c>
      <c r="B156" s="23" t="s">
        <v>1886</v>
      </c>
      <c r="C156" s="13" t="s">
        <v>120</v>
      </c>
      <c r="D156" s="34">
        <v>43</v>
      </c>
      <c r="E156" s="37">
        <v>43</v>
      </c>
    </row>
    <row r="157" spans="1:5">
      <c r="A157" s="23">
        <v>2012</v>
      </c>
      <c r="B157" s="23" t="s">
        <v>1886</v>
      </c>
      <c r="C157" s="13" t="s">
        <v>156</v>
      </c>
      <c r="D157" s="34">
        <v>59</v>
      </c>
      <c r="E157" s="37">
        <v>58.55</v>
      </c>
    </row>
    <row r="158" spans="1:5">
      <c r="A158" s="23">
        <v>2012</v>
      </c>
      <c r="B158" s="23" t="s">
        <v>1886</v>
      </c>
      <c r="C158" s="13" t="s">
        <v>164</v>
      </c>
      <c r="D158" s="34">
        <v>17</v>
      </c>
      <c r="E158" s="37">
        <v>16.55</v>
      </c>
    </row>
    <row r="159" spans="1:5">
      <c r="A159" s="23">
        <v>2012</v>
      </c>
      <c r="B159" s="23" t="s">
        <v>1886</v>
      </c>
      <c r="C159" s="13" t="s">
        <v>167</v>
      </c>
      <c r="D159" s="34">
        <v>19</v>
      </c>
      <c r="E159" s="37">
        <v>18.100000000000001</v>
      </c>
    </row>
    <row r="160" spans="1:5">
      <c r="A160" s="23">
        <v>2012</v>
      </c>
      <c r="B160" s="23" t="s">
        <v>1886</v>
      </c>
      <c r="C160" s="13" t="s">
        <v>1511</v>
      </c>
      <c r="D160" s="34">
        <v>58</v>
      </c>
      <c r="E160" s="37">
        <v>58</v>
      </c>
    </row>
    <row r="161" spans="1:5">
      <c r="A161" s="23">
        <v>2012</v>
      </c>
      <c r="B161" s="23" t="s">
        <v>1886</v>
      </c>
      <c r="C161" s="13" t="s">
        <v>1512</v>
      </c>
      <c r="D161" s="34">
        <v>190</v>
      </c>
      <c r="E161" s="37">
        <v>189.1</v>
      </c>
    </row>
    <row r="162" spans="1:5">
      <c r="A162" s="23">
        <v>2012</v>
      </c>
      <c r="B162" s="23" t="s">
        <v>1886</v>
      </c>
      <c r="C162" s="13" t="s">
        <v>1701</v>
      </c>
      <c r="D162" s="34">
        <v>649</v>
      </c>
      <c r="E162" s="37">
        <v>649</v>
      </c>
    </row>
    <row r="163" spans="1:5">
      <c r="A163" s="23">
        <v>2012</v>
      </c>
      <c r="B163" s="23" t="s">
        <v>1886</v>
      </c>
      <c r="C163" s="13" t="s">
        <v>1507</v>
      </c>
      <c r="D163" s="34">
        <v>22</v>
      </c>
      <c r="E163" s="37">
        <v>22</v>
      </c>
    </row>
    <row r="164" spans="1:5">
      <c r="A164" s="23">
        <v>2012</v>
      </c>
      <c r="B164" s="23" t="s">
        <v>1886</v>
      </c>
      <c r="C164" s="13" t="s">
        <v>1513</v>
      </c>
      <c r="D164" s="34">
        <v>15</v>
      </c>
      <c r="E164" s="37">
        <v>14.55</v>
      </c>
    </row>
    <row r="165" spans="1:5">
      <c r="A165" s="23">
        <v>2012</v>
      </c>
      <c r="B165" s="23" t="s">
        <v>1886</v>
      </c>
      <c r="C165" s="13" t="s">
        <v>1702</v>
      </c>
      <c r="D165" s="34">
        <v>98</v>
      </c>
      <c r="E165" s="37">
        <v>81.360499999999988</v>
      </c>
    </row>
    <row r="166" spans="1:5">
      <c r="A166" s="23">
        <v>2012</v>
      </c>
      <c r="B166" s="23" t="s">
        <v>514</v>
      </c>
      <c r="C166" s="13" t="s">
        <v>184</v>
      </c>
      <c r="D166" s="34">
        <v>2</v>
      </c>
      <c r="E166" s="37">
        <v>2</v>
      </c>
    </row>
    <row r="167" spans="1:5">
      <c r="A167" s="23">
        <v>2012</v>
      </c>
      <c r="B167" s="23" t="s">
        <v>514</v>
      </c>
      <c r="C167" s="13" t="s">
        <v>23</v>
      </c>
      <c r="D167" s="34">
        <v>28</v>
      </c>
      <c r="E167" s="37">
        <v>26</v>
      </c>
    </row>
    <row r="168" spans="1:5">
      <c r="A168" s="23">
        <v>2012</v>
      </c>
      <c r="B168" s="23" t="s">
        <v>514</v>
      </c>
      <c r="C168" s="13" t="s">
        <v>185</v>
      </c>
      <c r="D168" s="34">
        <v>57</v>
      </c>
      <c r="E168" s="37">
        <v>32.5</v>
      </c>
    </row>
    <row r="169" spans="1:5">
      <c r="A169" s="23">
        <v>2012</v>
      </c>
      <c r="B169" s="23" t="s">
        <v>514</v>
      </c>
      <c r="C169" s="13" t="s">
        <v>104</v>
      </c>
      <c r="D169" s="34">
        <v>35</v>
      </c>
      <c r="E169" s="37">
        <v>33.5</v>
      </c>
    </row>
    <row r="170" spans="1:5">
      <c r="A170" s="23">
        <v>2012</v>
      </c>
      <c r="B170" s="23" t="s">
        <v>514</v>
      </c>
      <c r="C170" s="13" t="s">
        <v>1511</v>
      </c>
      <c r="D170" s="34">
        <v>89</v>
      </c>
      <c r="E170" s="37">
        <v>86.5</v>
      </c>
    </row>
    <row r="171" spans="1:5">
      <c r="A171" s="23">
        <v>2012</v>
      </c>
      <c r="B171" s="23" t="s">
        <v>514</v>
      </c>
      <c r="C171" s="13" t="s">
        <v>1512</v>
      </c>
      <c r="D171" s="34">
        <v>144</v>
      </c>
      <c r="E171" s="37">
        <v>137</v>
      </c>
    </row>
    <row r="172" spans="1:5">
      <c r="A172" s="23">
        <v>2012</v>
      </c>
      <c r="B172" s="23" t="s">
        <v>514</v>
      </c>
      <c r="C172" s="13" t="s">
        <v>1701</v>
      </c>
      <c r="D172" s="34">
        <v>100</v>
      </c>
      <c r="E172" s="37">
        <v>99.5</v>
      </c>
    </row>
    <row r="173" spans="1:5">
      <c r="A173" s="23">
        <v>2012</v>
      </c>
      <c r="B173" s="23" t="s">
        <v>514</v>
      </c>
      <c r="C173" s="13" t="s">
        <v>1702</v>
      </c>
      <c r="D173" s="34">
        <v>91</v>
      </c>
      <c r="E173" s="37">
        <v>34.5</v>
      </c>
    </row>
    <row r="174" spans="1:5">
      <c r="A174" s="23">
        <v>2013</v>
      </c>
      <c r="B174" s="23" t="s">
        <v>1886</v>
      </c>
      <c r="C174" s="13" t="s">
        <v>5</v>
      </c>
      <c r="D174" s="34">
        <v>33</v>
      </c>
      <c r="E174" s="37">
        <v>33</v>
      </c>
    </row>
    <row r="175" spans="1:5">
      <c r="A175" s="23">
        <v>2013</v>
      </c>
      <c r="B175" s="23" t="s">
        <v>1886</v>
      </c>
      <c r="C175" s="13" t="s">
        <v>10</v>
      </c>
      <c r="D175" s="34">
        <v>20</v>
      </c>
      <c r="E175" s="37">
        <v>20</v>
      </c>
    </row>
    <row r="176" spans="1:5">
      <c r="A176" s="23">
        <v>2013</v>
      </c>
      <c r="B176" s="23" t="s">
        <v>1886</v>
      </c>
      <c r="C176" s="13" t="s">
        <v>14</v>
      </c>
      <c r="D176" s="34">
        <v>64</v>
      </c>
      <c r="E176" s="37">
        <v>63.099999999999994</v>
      </c>
    </row>
    <row r="177" spans="1:5">
      <c r="A177" s="23">
        <v>2013</v>
      </c>
      <c r="B177" s="23" t="s">
        <v>1886</v>
      </c>
      <c r="C177" s="13" t="s">
        <v>23</v>
      </c>
      <c r="D177" s="34">
        <v>58</v>
      </c>
      <c r="E177" s="37">
        <v>58</v>
      </c>
    </row>
    <row r="178" spans="1:5">
      <c r="A178" s="23">
        <v>2013</v>
      </c>
      <c r="B178" s="23" t="s">
        <v>1886</v>
      </c>
      <c r="C178" s="13" t="s">
        <v>41</v>
      </c>
      <c r="D178" s="34">
        <v>32</v>
      </c>
      <c r="E178" s="37">
        <v>31.55</v>
      </c>
    </row>
    <row r="179" spans="1:5">
      <c r="A179" s="23">
        <v>2013</v>
      </c>
      <c r="B179" s="23" t="s">
        <v>1886</v>
      </c>
      <c r="C179" s="13" t="s">
        <v>60</v>
      </c>
      <c r="D179" s="34">
        <v>15</v>
      </c>
      <c r="E179" s="37">
        <v>15</v>
      </c>
    </row>
    <row r="180" spans="1:5">
      <c r="A180" s="23">
        <v>2013</v>
      </c>
      <c r="B180" s="23" t="s">
        <v>1886</v>
      </c>
      <c r="C180" s="13" t="s">
        <v>70</v>
      </c>
      <c r="D180" s="34">
        <v>13</v>
      </c>
      <c r="E180" s="37">
        <v>12.55</v>
      </c>
    </row>
    <row r="181" spans="1:5">
      <c r="A181" s="23">
        <v>2013</v>
      </c>
      <c r="B181" s="23" t="s">
        <v>1886</v>
      </c>
      <c r="C181" s="13" t="s">
        <v>76</v>
      </c>
      <c r="D181" s="34">
        <v>25</v>
      </c>
      <c r="E181" s="37">
        <v>25</v>
      </c>
    </row>
    <row r="182" spans="1:5">
      <c r="A182" s="23">
        <v>2013</v>
      </c>
      <c r="B182" s="23" t="s">
        <v>1886</v>
      </c>
      <c r="C182" s="13" t="s">
        <v>83</v>
      </c>
      <c r="D182" s="34">
        <v>1</v>
      </c>
      <c r="E182" s="37">
        <v>1</v>
      </c>
    </row>
    <row r="183" spans="1:5">
      <c r="A183" s="23">
        <v>2013</v>
      </c>
      <c r="B183" s="23" t="s">
        <v>1886</v>
      </c>
      <c r="C183" s="13" t="s">
        <v>86</v>
      </c>
      <c r="D183" s="34">
        <v>7</v>
      </c>
      <c r="E183" s="37">
        <v>7</v>
      </c>
    </row>
    <row r="184" spans="1:5">
      <c r="A184" s="23">
        <v>2013</v>
      </c>
      <c r="B184" s="23" t="s">
        <v>1886</v>
      </c>
      <c r="C184" s="13" t="s">
        <v>89</v>
      </c>
      <c r="D184" s="34">
        <v>8</v>
      </c>
      <c r="E184" s="37">
        <v>8</v>
      </c>
    </row>
    <row r="185" spans="1:5">
      <c r="A185" s="23">
        <v>2013</v>
      </c>
      <c r="B185" s="23" t="s">
        <v>1886</v>
      </c>
      <c r="C185" s="13" t="s">
        <v>94</v>
      </c>
      <c r="D185" s="34">
        <v>13</v>
      </c>
      <c r="E185" s="37">
        <v>13</v>
      </c>
    </row>
    <row r="186" spans="1:5">
      <c r="A186" s="23">
        <v>2013</v>
      </c>
      <c r="B186" s="23" t="s">
        <v>1886</v>
      </c>
      <c r="C186" s="13" t="s">
        <v>100</v>
      </c>
      <c r="D186" s="34">
        <v>8</v>
      </c>
      <c r="E186" s="37">
        <v>8</v>
      </c>
    </row>
    <row r="187" spans="1:5">
      <c r="A187" s="23">
        <v>2013</v>
      </c>
      <c r="B187" s="23" t="s">
        <v>1886</v>
      </c>
      <c r="C187" s="13" t="s">
        <v>104</v>
      </c>
      <c r="D187" s="34">
        <v>66</v>
      </c>
      <c r="E187" s="37">
        <v>65.099999999999994</v>
      </c>
    </row>
    <row r="188" spans="1:5">
      <c r="A188" s="23">
        <v>2013</v>
      </c>
      <c r="B188" s="23" t="s">
        <v>1886</v>
      </c>
      <c r="C188" s="13" t="s">
        <v>120</v>
      </c>
      <c r="D188" s="34">
        <v>42</v>
      </c>
      <c r="E188" s="37">
        <v>42</v>
      </c>
    </row>
    <row r="189" spans="1:5">
      <c r="A189" s="23">
        <v>2013</v>
      </c>
      <c r="B189" s="23" t="s">
        <v>1886</v>
      </c>
      <c r="C189" s="13" t="s">
        <v>156</v>
      </c>
      <c r="D189" s="34">
        <v>61</v>
      </c>
      <c r="E189" s="37">
        <v>60.3</v>
      </c>
    </row>
    <row r="190" spans="1:5">
      <c r="A190" s="23">
        <v>2013</v>
      </c>
      <c r="B190" s="23" t="s">
        <v>1886</v>
      </c>
      <c r="C190" s="13" t="s">
        <v>164</v>
      </c>
      <c r="D190" s="34">
        <v>16</v>
      </c>
      <c r="E190" s="37">
        <v>15.55</v>
      </c>
    </row>
    <row r="191" spans="1:5">
      <c r="A191" s="23">
        <v>2013</v>
      </c>
      <c r="B191" s="23" t="s">
        <v>1886</v>
      </c>
      <c r="C191" s="13" t="s">
        <v>167</v>
      </c>
      <c r="D191" s="34">
        <v>19</v>
      </c>
      <c r="E191" s="37">
        <v>18.100000000000001</v>
      </c>
    </row>
    <row r="192" spans="1:5">
      <c r="A192" s="23">
        <v>2013</v>
      </c>
      <c r="B192" s="23" t="s">
        <v>1886</v>
      </c>
      <c r="C192" s="13" t="s">
        <v>1511</v>
      </c>
      <c r="D192" s="34">
        <v>75</v>
      </c>
      <c r="E192" s="37">
        <v>75</v>
      </c>
    </row>
    <row r="193" spans="1:5">
      <c r="A193" s="23">
        <v>2013</v>
      </c>
      <c r="B193" s="23" t="s">
        <v>1886</v>
      </c>
      <c r="C193" s="13" t="s">
        <v>1512</v>
      </c>
      <c r="D193" s="34">
        <v>151</v>
      </c>
      <c r="E193" s="37">
        <v>151</v>
      </c>
    </row>
    <row r="194" spans="1:5">
      <c r="A194" s="23">
        <v>2013</v>
      </c>
      <c r="B194" s="23" t="s">
        <v>1886</v>
      </c>
      <c r="C194" s="13" t="s">
        <v>1701</v>
      </c>
      <c r="D194" s="34">
        <v>642</v>
      </c>
      <c r="E194" s="37">
        <v>642</v>
      </c>
    </row>
    <row r="195" spans="1:5">
      <c r="A195" s="23">
        <v>2013</v>
      </c>
      <c r="B195" s="23" t="s">
        <v>1886</v>
      </c>
      <c r="C195" s="13" t="s">
        <v>1507</v>
      </c>
      <c r="D195" s="34">
        <v>52</v>
      </c>
      <c r="E195" s="37">
        <v>51.1</v>
      </c>
    </row>
    <row r="196" spans="1:5">
      <c r="A196" s="23">
        <v>2013</v>
      </c>
      <c r="B196" s="23" t="s">
        <v>1886</v>
      </c>
      <c r="C196" s="13" t="s">
        <v>1513</v>
      </c>
      <c r="D196" s="34">
        <v>17</v>
      </c>
      <c r="E196" s="37">
        <v>17</v>
      </c>
    </row>
    <row r="197" spans="1:5">
      <c r="A197" s="23">
        <v>2013</v>
      </c>
      <c r="B197" s="23" t="s">
        <v>1886</v>
      </c>
      <c r="C197" s="13" t="s">
        <v>1702</v>
      </c>
      <c r="D197" s="34">
        <v>97</v>
      </c>
      <c r="E197" s="37">
        <v>81.360499999999988</v>
      </c>
    </row>
    <row r="198" spans="1:5">
      <c r="A198" s="23">
        <v>2013</v>
      </c>
      <c r="B198" s="23" t="s">
        <v>514</v>
      </c>
      <c r="C198" s="13" t="s">
        <v>184</v>
      </c>
      <c r="D198" s="34">
        <v>11</v>
      </c>
      <c r="E198" s="37">
        <v>10.45</v>
      </c>
    </row>
    <row r="199" spans="1:5">
      <c r="A199" s="23">
        <v>2013</v>
      </c>
      <c r="B199" s="23" t="s">
        <v>514</v>
      </c>
      <c r="C199" s="13" t="s">
        <v>23</v>
      </c>
      <c r="D199" s="34">
        <v>23</v>
      </c>
      <c r="E199" s="37">
        <v>23</v>
      </c>
    </row>
    <row r="200" spans="1:5">
      <c r="A200" s="23">
        <v>2013</v>
      </c>
      <c r="B200" s="23" t="s">
        <v>514</v>
      </c>
      <c r="C200" s="13" t="s">
        <v>185</v>
      </c>
      <c r="D200" s="34">
        <v>45</v>
      </c>
      <c r="E200" s="37">
        <v>35.700000000000003</v>
      </c>
    </row>
    <row r="201" spans="1:5">
      <c r="A201" s="23">
        <v>2013</v>
      </c>
      <c r="B201" s="23" t="s">
        <v>514</v>
      </c>
      <c r="C201" s="13" t="s">
        <v>104</v>
      </c>
      <c r="D201" s="34">
        <v>34</v>
      </c>
      <c r="E201" s="37">
        <v>30.63</v>
      </c>
    </row>
    <row r="202" spans="1:5">
      <c r="A202" s="23">
        <v>2013</v>
      </c>
      <c r="B202" s="23" t="s">
        <v>514</v>
      </c>
      <c r="C202" s="13" t="s">
        <v>1511</v>
      </c>
      <c r="D202" s="34">
        <v>91</v>
      </c>
      <c r="E202" s="37">
        <v>88.18</v>
      </c>
    </row>
    <row r="203" spans="1:5">
      <c r="A203" s="23">
        <v>2013</v>
      </c>
      <c r="B203" s="23" t="s">
        <v>514</v>
      </c>
      <c r="C203" s="13" t="s">
        <v>1512</v>
      </c>
      <c r="D203" s="34">
        <v>151</v>
      </c>
      <c r="E203" s="37">
        <v>147.65</v>
      </c>
    </row>
    <row r="204" spans="1:5">
      <c r="A204" s="23">
        <v>2013</v>
      </c>
      <c r="B204" s="23" t="s">
        <v>514</v>
      </c>
      <c r="C204" s="13" t="s">
        <v>1701</v>
      </c>
      <c r="D204" s="34">
        <v>99</v>
      </c>
      <c r="E204" s="37">
        <v>98</v>
      </c>
    </row>
    <row r="205" spans="1:5">
      <c r="A205" s="23">
        <v>2013</v>
      </c>
      <c r="B205" s="23" t="s">
        <v>514</v>
      </c>
      <c r="C205" s="13" t="s">
        <v>1702</v>
      </c>
      <c r="D205" s="34">
        <v>99</v>
      </c>
      <c r="E205" s="37">
        <v>52.94</v>
      </c>
    </row>
    <row r="206" spans="1:5">
      <c r="A206" s="23">
        <v>2014</v>
      </c>
      <c r="B206" s="23" t="s">
        <v>1886</v>
      </c>
      <c r="C206" s="13" t="s">
        <v>5</v>
      </c>
      <c r="D206" s="34">
        <v>30</v>
      </c>
      <c r="E206" s="37">
        <v>30</v>
      </c>
    </row>
    <row r="207" spans="1:5">
      <c r="A207" s="23">
        <v>2014</v>
      </c>
      <c r="B207" s="23" t="s">
        <v>1886</v>
      </c>
      <c r="C207" s="13" t="s">
        <v>10</v>
      </c>
      <c r="D207" s="34">
        <v>18</v>
      </c>
      <c r="E207" s="37">
        <v>18</v>
      </c>
    </row>
    <row r="208" spans="1:5">
      <c r="A208" s="23">
        <v>2014</v>
      </c>
      <c r="B208" s="23" t="s">
        <v>1886</v>
      </c>
      <c r="C208" s="13" t="s">
        <v>14</v>
      </c>
      <c r="D208" s="34">
        <v>62</v>
      </c>
      <c r="E208" s="37">
        <v>61</v>
      </c>
    </row>
    <row r="209" spans="1:5">
      <c r="A209" s="23">
        <v>2014</v>
      </c>
      <c r="B209" s="23" t="s">
        <v>1886</v>
      </c>
      <c r="C209" s="13" t="s">
        <v>23</v>
      </c>
      <c r="D209" s="34">
        <v>57</v>
      </c>
      <c r="E209" s="37">
        <v>57</v>
      </c>
    </row>
    <row r="210" spans="1:5">
      <c r="A210" s="23">
        <v>2014</v>
      </c>
      <c r="B210" s="23" t="s">
        <v>1886</v>
      </c>
      <c r="C210" s="13" t="s">
        <v>41</v>
      </c>
      <c r="D210" s="34">
        <v>28</v>
      </c>
      <c r="E210" s="37">
        <v>27.5</v>
      </c>
    </row>
    <row r="211" spans="1:5">
      <c r="A211" s="23">
        <v>2014</v>
      </c>
      <c r="B211" s="23" t="s">
        <v>1886</v>
      </c>
      <c r="C211" s="13" t="s">
        <v>60</v>
      </c>
      <c r="D211" s="34">
        <v>14</v>
      </c>
      <c r="E211" s="37">
        <v>14</v>
      </c>
    </row>
    <row r="212" spans="1:5">
      <c r="A212" s="23">
        <v>2014</v>
      </c>
      <c r="B212" s="23" t="s">
        <v>1886</v>
      </c>
      <c r="C212" s="13" t="s">
        <v>70</v>
      </c>
      <c r="D212" s="34">
        <v>12</v>
      </c>
      <c r="E212" s="37">
        <v>12</v>
      </c>
    </row>
    <row r="213" spans="1:5">
      <c r="A213" s="23">
        <v>2014</v>
      </c>
      <c r="B213" s="23" t="s">
        <v>1886</v>
      </c>
      <c r="C213" s="13" t="s">
        <v>76</v>
      </c>
      <c r="D213" s="34">
        <v>26</v>
      </c>
      <c r="E213" s="37">
        <v>26</v>
      </c>
    </row>
    <row r="214" spans="1:5">
      <c r="A214" s="23">
        <v>2014</v>
      </c>
      <c r="B214" s="23" t="s">
        <v>1886</v>
      </c>
      <c r="C214" s="13" t="s">
        <v>83</v>
      </c>
      <c r="D214" s="34">
        <v>1</v>
      </c>
      <c r="E214" s="37">
        <v>1</v>
      </c>
    </row>
    <row r="215" spans="1:5">
      <c r="A215" s="23">
        <v>2014</v>
      </c>
      <c r="B215" s="23" t="s">
        <v>1886</v>
      </c>
      <c r="C215" s="13" t="s">
        <v>86</v>
      </c>
      <c r="D215" s="34">
        <v>7</v>
      </c>
      <c r="E215" s="37">
        <v>7</v>
      </c>
    </row>
    <row r="216" spans="1:5">
      <c r="A216" s="23">
        <v>2014</v>
      </c>
      <c r="B216" s="23" t="s">
        <v>1886</v>
      </c>
      <c r="C216" s="13" t="s">
        <v>89</v>
      </c>
      <c r="D216" s="34">
        <v>7</v>
      </c>
      <c r="E216" s="37">
        <v>7</v>
      </c>
    </row>
    <row r="217" spans="1:5">
      <c r="A217" s="23">
        <v>2014</v>
      </c>
      <c r="B217" s="23" t="s">
        <v>1886</v>
      </c>
      <c r="C217" s="13" t="s">
        <v>94</v>
      </c>
      <c r="D217" s="34">
        <v>11</v>
      </c>
      <c r="E217" s="37">
        <v>11</v>
      </c>
    </row>
    <row r="218" spans="1:5">
      <c r="A218" s="23">
        <v>2014</v>
      </c>
      <c r="B218" s="23" t="s">
        <v>1886</v>
      </c>
      <c r="C218" s="13" t="s">
        <v>100</v>
      </c>
      <c r="D218" s="34">
        <v>8</v>
      </c>
      <c r="E218" s="37">
        <v>7.5</v>
      </c>
    </row>
    <row r="219" spans="1:5">
      <c r="A219" s="23">
        <v>2014</v>
      </c>
      <c r="B219" s="23" t="s">
        <v>1886</v>
      </c>
      <c r="C219" s="13" t="s">
        <v>104</v>
      </c>
      <c r="D219" s="34">
        <v>61</v>
      </c>
      <c r="E219" s="37">
        <v>60</v>
      </c>
    </row>
    <row r="220" spans="1:5">
      <c r="A220" s="23">
        <v>2014</v>
      </c>
      <c r="B220" s="23" t="s">
        <v>1886</v>
      </c>
      <c r="C220" s="13" t="s">
        <v>120</v>
      </c>
      <c r="D220" s="34">
        <v>42</v>
      </c>
      <c r="E220" s="37">
        <v>42</v>
      </c>
    </row>
    <row r="221" spans="1:5">
      <c r="A221" s="23">
        <v>2014</v>
      </c>
      <c r="B221" s="23" t="s">
        <v>1886</v>
      </c>
      <c r="C221" s="13" t="s">
        <v>156</v>
      </c>
      <c r="D221" s="34">
        <v>60</v>
      </c>
      <c r="E221" s="37">
        <v>59.18181818181818</v>
      </c>
    </row>
    <row r="222" spans="1:5">
      <c r="A222" s="23">
        <v>2014</v>
      </c>
      <c r="B222" s="23" t="s">
        <v>1886</v>
      </c>
      <c r="C222" s="13" t="s">
        <v>164</v>
      </c>
      <c r="D222" s="34">
        <v>12</v>
      </c>
      <c r="E222" s="37">
        <v>12</v>
      </c>
    </row>
    <row r="223" spans="1:5">
      <c r="A223" s="23">
        <v>2014</v>
      </c>
      <c r="B223" s="23" t="s">
        <v>1886</v>
      </c>
      <c r="C223" s="13" t="s">
        <v>167</v>
      </c>
      <c r="D223" s="34">
        <v>17</v>
      </c>
      <c r="E223" s="37">
        <v>16</v>
      </c>
    </row>
    <row r="224" spans="1:5">
      <c r="A224" s="23">
        <v>2014</v>
      </c>
      <c r="B224" s="23" t="s">
        <v>1886</v>
      </c>
      <c r="C224" s="13" t="s">
        <v>1511</v>
      </c>
      <c r="D224" s="34">
        <v>77</v>
      </c>
      <c r="E224" s="37">
        <v>77</v>
      </c>
    </row>
    <row r="225" spans="1:5">
      <c r="A225" s="23">
        <v>2014</v>
      </c>
      <c r="B225" s="23" t="s">
        <v>1886</v>
      </c>
      <c r="C225" s="13" t="s">
        <v>1512</v>
      </c>
      <c r="D225" s="34">
        <v>159</v>
      </c>
      <c r="E225" s="37">
        <v>159</v>
      </c>
    </row>
    <row r="226" spans="1:5">
      <c r="A226" s="23">
        <v>2014</v>
      </c>
      <c r="B226" s="23" t="s">
        <v>1886</v>
      </c>
      <c r="C226" s="13" t="s">
        <v>1701</v>
      </c>
      <c r="D226" s="34">
        <v>627</v>
      </c>
      <c r="E226" s="37">
        <v>627</v>
      </c>
    </row>
    <row r="227" spans="1:5">
      <c r="A227" s="23">
        <v>2014</v>
      </c>
      <c r="B227" s="23" t="s">
        <v>1886</v>
      </c>
      <c r="C227" s="13" t="s">
        <v>1507</v>
      </c>
      <c r="D227" s="34">
        <v>81</v>
      </c>
      <c r="E227" s="37">
        <v>80</v>
      </c>
    </row>
    <row r="228" spans="1:5">
      <c r="A228" s="23">
        <v>2014</v>
      </c>
      <c r="B228" s="23" t="s">
        <v>1886</v>
      </c>
      <c r="C228" s="13" t="s">
        <v>1513</v>
      </c>
      <c r="D228" s="34">
        <v>20</v>
      </c>
      <c r="E228" s="37">
        <v>20</v>
      </c>
    </row>
    <row r="229" spans="1:5">
      <c r="A229" s="23">
        <v>2014</v>
      </c>
      <c r="B229" s="23" t="s">
        <v>1886</v>
      </c>
      <c r="C229" s="13" t="s">
        <v>1702</v>
      </c>
      <c r="D229" s="34">
        <v>114</v>
      </c>
      <c r="E229" s="37">
        <v>96.435909090909092</v>
      </c>
    </row>
    <row r="230" spans="1:5">
      <c r="A230" s="23">
        <v>2014</v>
      </c>
      <c r="B230" s="23" t="s">
        <v>514</v>
      </c>
      <c r="C230" s="13" t="s">
        <v>184</v>
      </c>
      <c r="D230" s="34">
        <v>12</v>
      </c>
      <c r="E230" s="37">
        <v>12</v>
      </c>
    </row>
    <row r="231" spans="1:5">
      <c r="A231" s="23">
        <v>2014</v>
      </c>
      <c r="B231" s="23" t="s">
        <v>514</v>
      </c>
      <c r="C231" s="13" t="s">
        <v>23</v>
      </c>
      <c r="D231" s="34">
        <v>27</v>
      </c>
      <c r="E231" s="37">
        <v>26.5</v>
      </c>
    </row>
    <row r="232" spans="1:5">
      <c r="A232" s="23">
        <v>2014</v>
      </c>
      <c r="B232" s="23" t="s">
        <v>514</v>
      </c>
      <c r="C232" s="13" t="s">
        <v>185</v>
      </c>
      <c r="D232" s="34">
        <v>43</v>
      </c>
      <c r="E232" s="37">
        <v>37.5</v>
      </c>
    </row>
    <row r="233" spans="1:5">
      <c r="A233" s="23">
        <v>2014</v>
      </c>
      <c r="B233" s="23" t="s">
        <v>514</v>
      </c>
      <c r="C233" s="13" t="s">
        <v>104</v>
      </c>
      <c r="D233" s="34">
        <v>34</v>
      </c>
      <c r="E233" s="37">
        <v>30</v>
      </c>
    </row>
    <row r="234" spans="1:5">
      <c r="A234" s="23">
        <v>2014</v>
      </c>
      <c r="B234" s="23" t="s">
        <v>514</v>
      </c>
      <c r="C234" s="13" t="s">
        <v>1511</v>
      </c>
      <c r="D234" s="34">
        <v>92</v>
      </c>
      <c r="E234" s="37">
        <v>88.5</v>
      </c>
    </row>
    <row r="235" spans="1:5">
      <c r="A235" s="23">
        <v>2014</v>
      </c>
      <c r="B235" s="23" t="s">
        <v>514</v>
      </c>
      <c r="C235" s="13" t="s">
        <v>1512</v>
      </c>
      <c r="D235" s="34">
        <v>157</v>
      </c>
      <c r="E235" s="37">
        <v>154</v>
      </c>
    </row>
    <row r="236" spans="1:5">
      <c r="A236" s="23">
        <v>2014</v>
      </c>
      <c r="B236" s="23" t="s">
        <v>514</v>
      </c>
      <c r="C236" s="13" t="s">
        <v>1701</v>
      </c>
      <c r="D236" s="34">
        <v>102</v>
      </c>
      <c r="E236" s="37">
        <v>102</v>
      </c>
    </row>
    <row r="237" spans="1:5">
      <c r="A237" s="23">
        <v>2014</v>
      </c>
      <c r="B237" s="23" t="s">
        <v>514</v>
      </c>
      <c r="C237" s="13" t="s">
        <v>1702</v>
      </c>
      <c r="D237" s="34">
        <v>102</v>
      </c>
      <c r="E237" s="37">
        <v>67</v>
      </c>
    </row>
    <row r="238" spans="1:5">
      <c r="A238" s="23">
        <v>2015</v>
      </c>
      <c r="B238" s="23" t="s">
        <v>1886</v>
      </c>
      <c r="C238" s="13" t="s">
        <v>5</v>
      </c>
      <c r="D238" s="34">
        <v>30</v>
      </c>
      <c r="E238" s="37">
        <v>30</v>
      </c>
    </row>
    <row r="239" spans="1:5">
      <c r="A239" s="23">
        <v>2015</v>
      </c>
      <c r="B239" s="23" t="s">
        <v>1886</v>
      </c>
      <c r="C239" s="13" t="s">
        <v>10</v>
      </c>
      <c r="D239" s="34">
        <v>20</v>
      </c>
      <c r="E239" s="37">
        <v>20</v>
      </c>
    </row>
    <row r="240" spans="1:5">
      <c r="A240" s="23">
        <v>2015</v>
      </c>
      <c r="B240" s="23" t="s">
        <v>1886</v>
      </c>
      <c r="C240" s="13" t="s">
        <v>14</v>
      </c>
      <c r="D240" s="34">
        <v>68</v>
      </c>
      <c r="E240" s="37">
        <v>66.5</v>
      </c>
    </row>
    <row r="241" spans="1:5">
      <c r="A241" s="23">
        <v>2015</v>
      </c>
      <c r="B241" s="23" t="s">
        <v>1886</v>
      </c>
      <c r="C241" s="13" t="s">
        <v>23</v>
      </c>
      <c r="D241" s="34">
        <v>57</v>
      </c>
      <c r="E241" s="37">
        <v>57</v>
      </c>
    </row>
    <row r="242" spans="1:5">
      <c r="A242" s="23">
        <v>2015</v>
      </c>
      <c r="B242" s="23" t="s">
        <v>1886</v>
      </c>
      <c r="C242" s="13" t="s">
        <v>41</v>
      </c>
      <c r="D242" s="34">
        <v>26</v>
      </c>
      <c r="E242" s="37">
        <v>25.5</v>
      </c>
    </row>
    <row r="243" spans="1:5">
      <c r="A243" s="23">
        <v>2015</v>
      </c>
      <c r="B243" s="23" t="s">
        <v>1886</v>
      </c>
      <c r="C243" s="13" t="s">
        <v>60</v>
      </c>
      <c r="D243" s="34">
        <v>15</v>
      </c>
      <c r="E243" s="37">
        <v>15</v>
      </c>
    </row>
    <row r="244" spans="1:5">
      <c r="A244" s="23">
        <v>2015</v>
      </c>
      <c r="B244" s="23" t="s">
        <v>1886</v>
      </c>
      <c r="C244" s="13" t="s">
        <v>70</v>
      </c>
      <c r="D244" s="34">
        <v>12</v>
      </c>
      <c r="E244" s="37">
        <v>12</v>
      </c>
    </row>
    <row r="245" spans="1:5">
      <c r="A245" s="23">
        <v>2015</v>
      </c>
      <c r="B245" s="23" t="s">
        <v>1886</v>
      </c>
      <c r="C245" s="13" t="s">
        <v>76</v>
      </c>
      <c r="D245" s="34">
        <v>27</v>
      </c>
      <c r="E245" s="37">
        <v>26.5</v>
      </c>
    </row>
    <row r="246" spans="1:5">
      <c r="A246" s="23">
        <v>2015</v>
      </c>
      <c r="B246" s="23" t="s">
        <v>1886</v>
      </c>
      <c r="C246" s="13" t="s">
        <v>83</v>
      </c>
      <c r="D246" s="34">
        <v>1</v>
      </c>
      <c r="E246" s="37">
        <v>1</v>
      </c>
    </row>
    <row r="247" spans="1:5">
      <c r="A247" s="23">
        <v>2015</v>
      </c>
      <c r="B247" s="23" t="s">
        <v>1886</v>
      </c>
      <c r="C247" s="13" t="s">
        <v>86</v>
      </c>
      <c r="D247" s="34">
        <v>7</v>
      </c>
      <c r="E247" s="37">
        <v>7</v>
      </c>
    </row>
    <row r="248" spans="1:5">
      <c r="A248" s="23">
        <v>2015</v>
      </c>
      <c r="B248" s="23" t="s">
        <v>1886</v>
      </c>
      <c r="C248" s="13" t="s">
        <v>89</v>
      </c>
      <c r="D248" s="34">
        <v>8</v>
      </c>
      <c r="E248" s="37">
        <v>8</v>
      </c>
    </row>
    <row r="249" spans="1:5">
      <c r="A249" s="23">
        <v>2015</v>
      </c>
      <c r="B249" s="23" t="s">
        <v>1886</v>
      </c>
      <c r="C249" s="13" t="s">
        <v>94</v>
      </c>
      <c r="D249" s="34">
        <v>11</v>
      </c>
      <c r="E249" s="37">
        <v>11</v>
      </c>
    </row>
    <row r="250" spans="1:5">
      <c r="A250" s="23">
        <v>2015</v>
      </c>
      <c r="B250" s="23" t="s">
        <v>1886</v>
      </c>
      <c r="C250" s="13" t="s">
        <v>100</v>
      </c>
      <c r="D250" s="34">
        <v>8</v>
      </c>
      <c r="E250" s="37">
        <v>7.5</v>
      </c>
    </row>
    <row r="251" spans="1:5">
      <c r="A251" s="23">
        <v>2015</v>
      </c>
      <c r="B251" s="23" t="s">
        <v>1886</v>
      </c>
      <c r="C251" s="13" t="s">
        <v>104</v>
      </c>
      <c r="D251" s="34">
        <v>62</v>
      </c>
      <c r="E251" s="37">
        <v>61.409090909090907</v>
      </c>
    </row>
    <row r="252" spans="1:5">
      <c r="A252" s="23">
        <v>2015</v>
      </c>
      <c r="B252" s="23" t="s">
        <v>1886</v>
      </c>
      <c r="C252" s="13" t="s">
        <v>120</v>
      </c>
      <c r="D252" s="34">
        <v>40</v>
      </c>
      <c r="E252" s="37">
        <v>39</v>
      </c>
    </row>
    <row r="253" spans="1:5">
      <c r="A253" s="23">
        <v>2015</v>
      </c>
      <c r="B253" s="23" t="s">
        <v>1886</v>
      </c>
      <c r="C253" s="13" t="s">
        <v>156</v>
      </c>
      <c r="D253" s="34">
        <v>61</v>
      </c>
      <c r="E253" s="37">
        <v>60.18181818181818</v>
      </c>
    </row>
    <row r="254" spans="1:5">
      <c r="A254" s="23">
        <v>2015</v>
      </c>
      <c r="B254" s="23" t="s">
        <v>1886</v>
      </c>
      <c r="C254" s="13" t="s">
        <v>164</v>
      </c>
      <c r="D254" s="34">
        <v>11</v>
      </c>
      <c r="E254" s="37">
        <v>10.909090909090908</v>
      </c>
    </row>
    <row r="255" spans="1:5">
      <c r="A255" s="23">
        <v>2015</v>
      </c>
      <c r="B255" s="23" t="s">
        <v>1886</v>
      </c>
      <c r="C255" s="13" t="s">
        <v>167</v>
      </c>
      <c r="D255" s="34">
        <v>17</v>
      </c>
      <c r="E255" s="37">
        <v>16.5</v>
      </c>
    </row>
    <row r="256" spans="1:5">
      <c r="A256" s="23">
        <v>2015</v>
      </c>
      <c r="B256" s="23" t="s">
        <v>1886</v>
      </c>
      <c r="C256" s="13" t="s">
        <v>1511</v>
      </c>
      <c r="D256" s="34">
        <v>85</v>
      </c>
      <c r="E256" s="37">
        <v>85</v>
      </c>
    </row>
    <row r="257" spans="1:5">
      <c r="A257" s="23">
        <v>2015</v>
      </c>
      <c r="B257" s="23" t="s">
        <v>1886</v>
      </c>
      <c r="C257" s="13" t="s">
        <v>1512</v>
      </c>
      <c r="D257" s="34">
        <v>154</v>
      </c>
      <c r="E257" s="37">
        <v>154</v>
      </c>
    </row>
    <row r="258" spans="1:5">
      <c r="A258" s="23">
        <v>2015</v>
      </c>
      <c r="B258" s="23" t="s">
        <v>1886</v>
      </c>
      <c r="C258" s="13" t="s">
        <v>1701</v>
      </c>
      <c r="D258" s="34">
        <v>630</v>
      </c>
      <c r="E258" s="37">
        <v>630</v>
      </c>
    </row>
    <row r="259" spans="1:5">
      <c r="A259" s="23">
        <v>2015</v>
      </c>
      <c r="B259" s="23" t="s">
        <v>1886</v>
      </c>
      <c r="C259" s="13" t="s">
        <v>1507</v>
      </c>
      <c r="D259" s="34">
        <v>79</v>
      </c>
      <c r="E259" s="37">
        <v>78.5</v>
      </c>
    </row>
    <row r="260" spans="1:5">
      <c r="A260" s="23">
        <v>2015</v>
      </c>
      <c r="B260" s="23" t="s">
        <v>1886</v>
      </c>
      <c r="C260" s="13" t="s">
        <v>1513</v>
      </c>
      <c r="D260" s="34">
        <v>22</v>
      </c>
      <c r="E260" s="37">
        <v>22</v>
      </c>
    </row>
    <row r="261" spans="1:5">
      <c r="A261" s="23">
        <v>2015</v>
      </c>
      <c r="B261" s="23" t="s">
        <v>1886</v>
      </c>
      <c r="C261" s="13" t="s">
        <v>1702</v>
      </c>
      <c r="D261" s="34">
        <v>117</v>
      </c>
      <c r="E261" s="37">
        <v>103.51136363636364</v>
      </c>
    </row>
    <row r="262" spans="1:5">
      <c r="A262" s="23">
        <v>2015</v>
      </c>
      <c r="B262" s="23" t="s">
        <v>514</v>
      </c>
      <c r="C262" s="13" t="s">
        <v>184</v>
      </c>
      <c r="D262" s="34">
        <v>16</v>
      </c>
      <c r="E262" s="37">
        <v>15.5</v>
      </c>
    </row>
    <row r="263" spans="1:5">
      <c r="A263" s="23">
        <v>2015</v>
      </c>
      <c r="B263" s="23" t="s">
        <v>514</v>
      </c>
      <c r="C263" s="13" t="s">
        <v>23</v>
      </c>
      <c r="D263" s="34">
        <v>31</v>
      </c>
      <c r="E263" s="37">
        <v>30</v>
      </c>
    </row>
    <row r="264" spans="1:5">
      <c r="A264" s="23">
        <v>2015</v>
      </c>
      <c r="B264" s="23" t="s">
        <v>514</v>
      </c>
      <c r="C264" s="13" t="s">
        <v>185</v>
      </c>
      <c r="D264" s="34">
        <v>52</v>
      </c>
      <c r="E264" s="37">
        <v>43.5</v>
      </c>
    </row>
    <row r="265" spans="1:5">
      <c r="A265" s="23">
        <v>2015</v>
      </c>
      <c r="B265" s="23" t="s">
        <v>514</v>
      </c>
      <c r="C265" s="13" t="s">
        <v>104</v>
      </c>
      <c r="D265" s="34">
        <v>33</v>
      </c>
      <c r="E265" s="37">
        <v>30</v>
      </c>
    </row>
    <row r="266" spans="1:5">
      <c r="A266" s="23">
        <v>2015</v>
      </c>
      <c r="B266" s="23" t="s">
        <v>514</v>
      </c>
      <c r="C266" s="13" t="s">
        <v>1511</v>
      </c>
      <c r="D266" s="34">
        <v>85</v>
      </c>
      <c r="E266" s="37">
        <v>84</v>
      </c>
    </row>
    <row r="267" spans="1:5">
      <c r="A267" s="23">
        <v>2015</v>
      </c>
      <c r="B267" s="23" t="s">
        <v>514</v>
      </c>
      <c r="C267" s="13" t="s">
        <v>1512</v>
      </c>
      <c r="D267" s="34">
        <v>182</v>
      </c>
      <c r="E267" s="37">
        <v>178</v>
      </c>
    </row>
    <row r="268" spans="1:5">
      <c r="A268" s="23">
        <v>2015</v>
      </c>
      <c r="B268" s="23" t="s">
        <v>514</v>
      </c>
      <c r="C268" s="13" t="s">
        <v>1701</v>
      </c>
      <c r="D268" s="34">
        <v>114</v>
      </c>
      <c r="E268" s="37">
        <v>114</v>
      </c>
    </row>
    <row r="269" spans="1:5">
      <c r="A269" s="23">
        <v>2015</v>
      </c>
      <c r="B269" s="23" t="s">
        <v>514</v>
      </c>
      <c r="C269" s="13" t="s">
        <v>1702</v>
      </c>
      <c r="D269" s="34">
        <v>110</v>
      </c>
      <c r="E269" s="37">
        <v>73.5</v>
      </c>
    </row>
    <row r="270" spans="1:5">
      <c r="A270" s="23">
        <v>2016</v>
      </c>
      <c r="B270" s="23" t="s">
        <v>1886</v>
      </c>
      <c r="C270" s="13" t="s">
        <v>5</v>
      </c>
      <c r="D270" s="34">
        <v>30</v>
      </c>
      <c r="E270" s="37">
        <v>30</v>
      </c>
    </row>
    <row r="271" spans="1:5">
      <c r="A271" s="23">
        <v>2016</v>
      </c>
      <c r="B271" s="23" t="s">
        <v>1886</v>
      </c>
      <c r="C271" s="13" t="s">
        <v>10</v>
      </c>
      <c r="D271" s="34">
        <v>21</v>
      </c>
      <c r="E271" s="37">
        <v>21</v>
      </c>
    </row>
    <row r="272" spans="1:5">
      <c r="A272" s="23">
        <v>2016</v>
      </c>
      <c r="B272" s="23" t="s">
        <v>1886</v>
      </c>
      <c r="C272" s="13" t="s">
        <v>14</v>
      </c>
      <c r="D272" s="34">
        <v>67</v>
      </c>
      <c r="E272" s="37">
        <v>66.5</v>
      </c>
    </row>
    <row r="273" spans="1:5">
      <c r="A273" s="23">
        <v>2016</v>
      </c>
      <c r="B273" s="23" t="s">
        <v>1886</v>
      </c>
      <c r="C273" s="13" t="s">
        <v>23</v>
      </c>
      <c r="D273" s="34">
        <v>58</v>
      </c>
      <c r="E273" s="37">
        <v>58</v>
      </c>
    </row>
    <row r="274" spans="1:5">
      <c r="A274" s="23">
        <v>2016</v>
      </c>
      <c r="B274" s="23" t="s">
        <v>1886</v>
      </c>
      <c r="C274" s="13" t="s">
        <v>41</v>
      </c>
      <c r="D274" s="34">
        <v>27</v>
      </c>
      <c r="E274" s="37">
        <v>26.5</v>
      </c>
    </row>
    <row r="275" spans="1:5">
      <c r="A275" s="23">
        <v>2016</v>
      </c>
      <c r="B275" s="23" t="s">
        <v>1886</v>
      </c>
      <c r="C275" s="13" t="s">
        <v>60</v>
      </c>
      <c r="D275" s="34">
        <v>14</v>
      </c>
      <c r="E275" s="37">
        <v>14</v>
      </c>
    </row>
    <row r="276" spans="1:5">
      <c r="A276" s="23">
        <v>2016</v>
      </c>
      <c r="B276" s="23" t="s">
        <v>1886</v>
      </c>
      <c r="C276" s="13" t="s">
        <v>70</v>
      </c>
      <c r="D276" s="34">
        <v>12</v>
      </c>
      <c r="E276" s="37">
        <v>12</v>
      </c>
    </row>
    <row r="277" spans="1:5">
      <c r="A277" s="23">
        <v>2016</v>
      </c>
      <c r="B277" s="23" t="s">
        <v>1886</v>
      </c>
      <c r="C277" s="13" t="s">
        <v>76</v>
      </c>
      <c r="D277" s="34">
        <v>29</v>
      </c>
      <c r="E277" s="37">
        <v>28.5</v>
      </c>
    </row>
    <row r="278" spans="1:5">
      <c r="A278" s="23">
        <v>2016</v>
      </c>
      <c r="B278" s="23" t="s">
        <v>1886</v>
      </c>
      <c r="C278" s="13" t="s">
        <v>83</v>
      </c>
      <c r="D278" s="34">
        <v>1</v>
      </c>
      <c r="E278" s="37">
        <v>1</v>
      </c>
    </row>
    <row r="279" spans="1:5">
      <c r="A279" s="23">
        <v>2016</v>
      </c>
      <c r="B279" s="23" t="s">
        <v>1886</v>
      </c>
      <c r="C279" s="13" t="s">
        <v>86</v>
      </c>
      <c r="D279" s="34">
        <v>7</v>
      </c>
      <c r="E279" s="37">
        <v>7</v>
      </c>
    </row>
    <row r="280" spans="1:5">
      <c r="A280" s="23">
        <v>2016</v>
      </c>
      <c r="B280" s="23" t="s">
        <v>1886</v>
      </c>
      <c r="C280" s="13" t="s">
        <v>89</v>
      </c>
      <c r="D280" s="34">
        <v>9</v>
      </c>
      <c r="E280" s="37">
        <v>9</v>
      </c>
    </row>
    <row r="281" spans="1:5">
      <c r="A281" s="23">
        <v>2016</v>
      </c>
      <c r="B281" s="23" t="s">
        <v>1886</v>
      </c>
      <c r="C281" s="13" t="s">
        <v>94</v>
      </c>
      <c r="D281" s="34">
        <v>12</v>
      </c>
      <c r="E281" s="37">
        <v>12</v>
      </c>
    </row>
    <row r="282" spans="1:5">
      <c r="A282" s="23">
        <v>2016</v>
      </c>
      <c r="B282" s="23" t="s">
        <v>1886</v>
      </c>
      <c r="C282" s="13" t="s">
        <v>100</v>
      </c>
      <c r="D282" s="34">
        <v>5</v>
      </c>
      <c r="E282" s="37">
        <v>5</v>
      </c>
    </row>
    <row r="283" spans="1:5">
      <c r="A283" s="23">
        <v>2016</v>
      </c>
      <c r="B283" s="23" t="s">
        <v>1886</v>
      </c>
      <c r="C283" s="13" t="s">
        <v>104</v>
      </c>
      <c r="D283" s="34">
        <v>62</v>
      </c>
      <c r="E283" s="37">
        <v>61.5</v>
      </c>
    </row>
    <row r="284" spans="1:5">
      <c r="A284" s="23">
        <v>2016</v>
      </c>
      <c r="B284" s="23" t="s">
        <v>1886</v>
      </c>
      <c r="C284" s="13" t="s">
        <v>120</v>
      </c>
      <c r="D284" s="34">
        <v>41</v>
      </c>
      <c r="E284" s="37">
        <v>40</v>
      </c>
    </row>
    <row r="285" spans="1:5">
      <c r="A285" s="23">
        <v>2016</v>
      </c>
      <c r="B285" s="23" t="s">
        <v>1886</v>
      </c>
      <c r="C285" s="13" t="s">
        <v>156</v>
      </c>
      <c r="D285" s="34">
        <v>62</v>
      </c>
      <c r="E285" s="37">
        <v>61.2</v>
      </c>
    </row>
    <row r="286" spans="1:5">
      <c r="A286" s="23">
        <v>2016</v>
      </c>
      <c r="B286" s="23" t="s">
        <v>1886</v>
      </c>
      <c r="C286" s="13" t="s">
        <v>164</v>
      </c>
      <c r="D286" s="34">
        <v>12</v>
      </c>
      <c r="E286" s="37">
        <v>12</v>
      </c>
    </row>
    <row r="287" spans="1:5">
      <c r="A287" s="23">
        <v>2016</v>
      </c>
      <c r="B287" s="23" t="s">
        <v>1886</v>
      </c>
      <c r="C287" s="13" t="s">
        <v>167</v>
      </c>
      <c r="D287" s="34">
        <v>16</v>
      </c>
      <c r="E287" s="37">
        <v>15.5</v>
      </c>
    </row>
    <row r="288" spans="1:5">
      <c r="A288" s="23">
        <v>2016</v>
      </c>
      <c r="B288" s="23" t="s">
        <v>1886</v>
      </c>
      <c r="C288" s="13" t="s">
        <v>1511</v>
      </c>
      <c r="D288" s="34">
        <v>96</v>
      </c>
      <c r="E288" s="37">
        <v>96</v>
      </c>
    </row>
    <row r="289" spans="1:5">
      <c r="A289" s="23">
        <v>2016</v>
      </c>
      <c r="B289" s="23" t="s">
        <v>1886</v>
      </c>
      <c r="C289" s="13" t="s">
        <v>1512</v>
      </c>
      <c r="D289" s="34">
        <v>148</v>
      </c>
      <c r="E289" s="37">
        <v>148</v>
      </c>
    </row>
    <row r="290" spans="1:5">
      <c r="A290" s="23">
        <v>2016</v>
      </c>
      <c r="B290" s="23" t="s">
        <v>1886</v>
      </c>
      <c r="C290" s="13" t="s">
        <v>1701</v>
      </c>
      <c r="D290" s="34">
        <v>623</v>
      </c>
      <c r="E290" s="37">
        <v>623</v>
      </c>
    </row>
    <row r="291" spans="1:5">
      <c r="A291" s="23">
        <v>2016</v>
      </c>
      <c r="B291" s="23" t="s">
        <v>1886</v>
      </c>
      <c r="C291" s="13" t="s">
        <v>1507</v>
      </c>
      <c r="D291" s="34">
        <v>72</v>
      </c>
      <c r="E291" s="37">
        <v>72</v>
      </c>
    </row>
    <row r="292" spans="1:5">
      <c r="A292" s="23">
        <v>2016</v>
      </c>
      <c r="B292" s="23" t="s">
        <v>1886</v>
      </c>
      <c r="C292" s="13" t="s">
        <v>1513</v>
      </c>
      <c r="D292" s="34">
        <v>31</v>
      </c>
      <c r="E292" s="37">
        <v>30.5</v>
      </c>
    </row>
    <row r="293" spans="1:5">
      <c r="A293" s="23">
        <v>2016</v>
      </c>
      <c r="B293" s="23" t="s">
        <v>1886</v>
      </c>
      <c r="C293" s="13" t="s">
        <v>1702</v>
      </c>
      <c r="D293" s="34">
        <v>123</v>
      </c>
      <c r="E293" s="37">
        <v>108.5</v>
      </c>
    </row>
    <row r="294" spans="1:5">
      <c r="A294" s="23">
        <v>2016</v>
      </c>
      <c r="B294" s="23" t="s">
        <v>514</v>
      </c>
      <c r="C294" s="13" t="s">
        <v>184</v>
      </c>
      <c r="D294" s="34">
        <v>17</v>
      </c>
      <c r="E294" s="37">
        <v>17</v>
      </c>
    </row>
    <row r="295" spans="1:5">
      <c r="A295" s="23">
        <v>2016</v>
      </c>
      <c r="B295" s="23" t="s">
        <v>514</v>
      </c>
      <c r="C295" s="13" t="s">
        <v>23</v>
      </c>
      <c r="D295" s="34">
        <v>35</v>
      </c>
      <c r="E295" s="37">
        <v>32</v>
      </c>
    </row>
    <row r="296" spans="1:5">
      <c r="A296" s="23">
        <v>2016</v>
      </c>
      <c r="B296" s="23" t="s">
        <v>514</v>
      </c>
      <c r="C296" s="13" t="s">
        <v>185</v>
      </c>
      <c r="D296" s="34">
        <v>49</v>
      </c>
      <c r="E296" s="37">
        <v>41.5</v>
      </c>
    </row>
    <row r="297" spans="1:5">
      <c r="A297" s="23">
        <v>2016</v>
      </c>
      <c r="B297" s="23" t="s">
        <v>514</v>
      </c>
      <c r="C297" s="13" t="s">
        <v>104</v>
      </c>
      <c r="D297" s="34">
        <v>48</v>
      </c>
      <c r="E297" s="37">
        <v>40</v>
      </c>
    </row>
    <row r="298" spans="1:5">
      <c r="A298" s="23">
        <v>2016</v>
      </c>
      <c r="B298" s="23" t="s">
        <v>514</v>
      </c>
      <c r="C298" s="13" t="s">
        <v>1511</v>
      </c>
      <c r="D298" s="34">
        <v>59</v>
      </c>
      <c r="E298" s="37">
        <v>56</v>
      </c>
    </row>
    <row r="299" spans="1:5">
      <c r="A299" s="23">
        <v>2016</v>
      </c>
      <c r="B299" s="23" t="s">
        <v>514</v>
      </c>
      <c r="C299" s="13" t="s">
        <v>1512</v>
      </c>
      <c r="D299" s="34">
        <v>188</v>
      </c>
      <c r="E299" s="37">
        <v>182.5</v>
      </c>
    </row>
    <row r="300" spans="1:5">
      <c r="A300" s="23">
        <v>2016</v>
      </c>
      <c r="B300" s="23" t="s">
        <v>514</v>
      </c>
      <c r="C300" s="13" t="s">
        <v>1701</v>
      </c>
      <c r="D300" s="34">
        <v>157</v>
      </c>
      <c r="E300" s="37">
        <v>157</v>
      </c>
    </row>
    <row r="301" spans="1:5">
      <c r="A301" s="23">
        <v>2016</v>
      </c>
      <c r="B301" s="23" t="s">
        <v>514</v>
      </c>
      <c r="C301" s="13" t="s">
        <v>1702</v>
      </c>
      <c r="D301" s="34">
        <v>115</v>
      </c>
      <c r="E301" s="37">
        <v>78</v>
      </c>
    </row>
    <row r="302" spans="1:5">
      <c r="A302" s="23">
        <v>2017</v>
      </c>
      <c r="B302" s="23" t="s">
        <v>1886</v>
      </c>
      <c r="C302" s="13" t="s">
        <v>5</v>
      </c>
      <c r="D302" s="34">
        <v>30</v>
      </c>
      <c r="E302" s="37">
        <v>30</v>
      </c>
    </row>
    <row r="303" spans="1:5">
      <c r="A303" s="23">
        <v>2017</v>
      </c>
      <c r="B303" s="23" t="s">
        <v>1886</v>
      </c>
      <c r="C303" s="13" t="s">
        <v>10</v>
      </c>
      <c r="D303" s="34">
        <v>24</v>
      </c>
      <c r="E303" s="37">
        <v>24</v>
      </c>
    </row>
    <row r="304" spans="1:5">
      <c r="A304" s="23">
        <v>2017</v>
      </c>
      <c r="B304" s="23" t="s">
        <v>1886</v>
      </c>
      <c r="C304" s="13" t="s">
        <v>14</v>
      </c>
      <c r="D304" s="34">
        <v>71</v>
      </c>
      <c r="E304" s="37">
        <v>70.5</v>
      </c>
    </row>
    <row r="305" spans="1:5">
      <c r="A305" s="23">
        <v>2017</v>
      </c>
      <c r="B305" s="23" t="s">
        <v>1886</v>
      </c>
      <c r="C305" s="13" t="s">
        <v>23</v>
      </c>
      <c r="D305" s="34">
        <v>59</v>
      </c>
      <c r="E305" s="37">
        <v>59</v>
      </c>
    </row>
    <row r="306" spans="1:5">
      <c r="A306" s="23">
        <v>2017</v>
      </c>
      <c r="B306" s="23" t="s">
        <v>1886</v>
      </c>
      <c r="C306" s="13" t="s">
        <v>41</v>
      </c>
      <c r="D306" s="34">
        <v>28</v>
      </c>
      <c r="E306" s="37">
        <v>27.5</v>
      </c>
    </row>
    <row r="307" spans="1:5">
      <c r="A307" s="23">
        <v>2017</v>
      </c>
      <c r="B307" s="23" t="s">
        <v>1886</v>
      </c>
      <c r="C307" s="13" t="s">
        <v>60</v>
      </c>
      <c r="D307" s="34">
        <v>17</v>
      </c>
      <c r="E307" s="37">
        <v>17</v>
      </c>
    </row>
    <row r="308" spans="1:5">
      <c r="A308" s="23">
        <v>2017</v>
      </c>
      <c r="B308" s="23" t="s">
        <v>1886</v>
      </c>
      <c r="C308" s="13" t="s">
        <v>70</v>
      </c>
      <c r="D308" s="34">
        <v>12</v>
      </c>
      <c r="E308" s="37">
        <v>12</v>
      </c>
    </row>
    <row r="309" spans="1:5">
      <c r="A309" s="23">
        <v>2017</v>
      </c>
      <c r="B309" s="23" t="s">
        <v>1886</v>
      </c>
      <c r="C309" s="13" t="s">
        <v>76</v>
      </c>
      <c r="D309" s="34">
        <v>29</v>
      </c>
      <c r="E309" s="37">
        <v>28.5</v>
      </c>
    </row>
    <row r="310" spans="1:5">
      <c r="A310" s="23">
        <v>2017</v>
      </c>
      <c r="B310" s="23" t="s">
        <v>1886</v>
      </c>
      <c r="C310" s="13" t="s">
        <v>83</v>
      </c>
      <c r="D310" s="34">
        <v>1</v>
      </c>
      <c r="E310" s="37">
        <v>1</v>
      </c>
    </row>
    <row r="311" spans="1:5">
      <c r="A311" s="23">
        <v>2017</v>
      </c>
      <c r="B311" s="23" t="s">
        <v>1886</v>
      </c>
      <c r="C311" s="13" t="s">
        <v>86</v>
      </c>
      <c r="D311" s="34">
        <v>8</v>
      </c>
      <c r="E311" s="37">
        <v>8</v>
      </c>
    </row>
    <row r="312" spans="1:5">
      <c r="A312" s="23">
        <v>2017</v>
      </c>
      <c r="B312" s="23" t="s">
        <v>1886</v>
      </c>
      <c r="C312" s="13" t="s">
        <v>89</v>
      </c>
      <c r="D312" s="34">
        <v>10</v>
      </c>
      <c r="E312" s="37">
        <v>10</v>
      </c>
    </row>
    <row r="313" spans="1:5">
      <c r="A313" s="23">
        <v>2017</v>
      </c>
      <c r="B313" s="23" t="s">
        <v>1886</v>
      </c>
      <c r="C313" s="13" t="s">
        <v>94</v>
      </c>
      <c r="D313" s="34">
        <v>12</v>
      </c>
      <c r="E313" s="37">
        <v>12</v>
      </c>
    </row>
    <row r="314" spans="1:5">
      <c r="A314" s="23">
        <v>2017</v>
      </c>
      <c r="B314" s="23" t="s">
        <v>1886</v>
      </c>
      <c r="C314" s="13" t="s">
        <v>100</v>
      </c>
      <c r="D314" s="34">
        <v>7</v>
      </c>
      <c r="E314" s="37">
        <v>7</v>
      </c>
    </row>
    <row r="315" spans="1:5">
      <c r="A315" s="23">
        <v>2017</v>
      </c>
      <c r="B315" s="23" t="s">
        <v>1886</v>
      </c>
      <c r="C315" s="13" t="s">
        <v>104</v>
      </c>
      <c r="D315" s="34">
        <v>64</v>
      </c>
      <c r="E315" s="37">
        <v>63.5</v>
      </c>
    </row>
    <row r="316" spans="1:5">
      <c r="A316" s="23">
        <v>2017</v>
      </c>
      <c r="B316" s="23" t="s">
        <v>1886</v>
      </c>
      <c r="C316" s="13" t="s">
        <v>120</v>
      </c>
      <c r="D316" s="34">
        <v>41</v>
      </c>
      <c r="E316" s="37">
        <v>40.5</v>
      </c>
    </row>
    <row r="317" spans="1:5">
      <c r="A317" s="23">
        <v>2017</v>
      </c>
      <c r="B317" s="23" t="s">
        <v>1886</v>
      </c>
      <c r="C317" s="13" t="s">
        <v>156</v>
      </c>
      <c r="D317" s="34">
        <v>60</v>
      </c>
      <c r="E317" s="37">
        <v>59</v>
      </c>
    </row>
    <row r="318" spans="1:5">
      <c r="A318" s="23">
        <v>2017</v>
      </c>
      <c r="B318" s="23" t="s">
        <v>1886</v>
      </c>
      <c r="C318" s="13" t="s">
        <v>164</v>
      </c>
      <c r="D318" s="34">
        <v>12</v>
      </c>
      <c r="E318" s="37">
        <v>11.5</v>
      </c>
    </row>
    <row r="319" spans="1:5">
      <c r="A319" s="23">
        <v>2017</v>
      </c>
      <c r="B319" s="23" t="s">
        <v>1886</v>
      </c>
      <c r="C319" s="13" t="s">
        <v>167</v>
      </c>
      <c r="D319" s="34">
        <v>17</v>
      </c>
      <c r="E319" s="37">
        <v>16.5</v>
      </c>
    </row>
    <row r="320" spans="1:5">
      <c r="A320" s="23">
        <v>2017</v>
      </c>
      <c r="B320" s="23" t="s">
        <v>1886</v>
      </c>
      <c r="C320" s="13" t="s">
        <v>1511</v>
      </c>
      <c r="D320" s="34">
        <v>112</v>
      </c>
      <c r="E320" s="37">
        <v>112</v>
      </c>
    </row>
    <row r="321" spans="1:5">
      <c r="A321" s="23">
        <v>2017</v>
      </c>
      <c r="B321" s="23" t="s">
        <v>1886</v>
      </c>
      <c r="C321" s="13" t="s">
        <v>1512</v>
      </c>
      <c r="D321" s="34">
        <v>152</v>
      </c>
      <c r="E321" s="37">
        <v>152</v>
      </c>
    </row>
    <row r="322" spans="1:5">
      <c r="A322" s="23">
        <v>2017</v>
      </c>
      <c r="B322" s="23" t="s">
        <v>1886</v>
      </c>
      <c r="C322" s="13" t="s">
        <v>1701</v>
      </c>
      <c r="D322" s="34">
        <v>631</v>
      </c>
      <c r="E322" s="37">
        <v>631</v>
      </c>
    </row>
    <row r="323" spans="1:5">
      <c r="A323" s="23">
        <v>2017</v>
      </c>
      <c r="B323" s="23" t="s">
        <v>1886</v>
      </c>
      <c r="C323" s="13" t="s">
        <v>1507</v>
      </c>
      <c r="D323" s="34">
        <v>74</v>
      </c>
      <c r="E323" s="37">
        <v>74</v>
      </c>
    </row>
    <row r="324" spans="1:5">
      <c r="A324" s="23">
        <v>2017</v>
      </c>
      <c r="B324" s="23" t="s">
        <v>1886</v>
      </c>
      <c r="C324" s="13" t="s">
        <v>1513</v>
      </c>
      <c r="D324" s="34">
        <v>32</v>
      </c>
      <c r="E324" s="37">
        <v>32</v>
      </c>
    </row>
    <row r="325" spans="1:5">
      <c r="A325" s="23">
        <v>2017</v>
      </c>
      <c r="B325" s="23" t="s">
        <v>1886</v>
      </c>
      <c r="C325" s="13" t="s">
        <v>1702</v>
      </c>
      <c r="D325" s="34">
        <v>134</v>
      </c>
      <c r="E325" s="37">
        <v>116.22499999999999</v>
      </c>
    </row>
    <row r="326" spans="1:5">
      <c r="A326" s="23">
        <v>2017</v>
      </c>
      <c r="B326" s="23" t="s">
        <v>514</v>
      </c>
      <c r="C326" s="13" t="s">
        <v>184</v>
      </c>
      <c r="D326" s="34">
        <v>18</v>
      </c>
      <c r="E326" s="37">
        <v>18</v>
      </c>
    </row>
    <row r="327" spans="1:5">
      <c r="A327" s="23">
        <v>2017</v>
      </c>
      <c r="B327" s="23" t="s">
        <v>514</v>
      </c>
      <c r="C327" s="13" t="s">
        <v>23</v>
      </c>
      <c r="D327" s="34">
        <v>35</v>
      </c>
      <c r="E327" s="37">
        <v>33</v>
      </c>
    </row>
    <row r="328" spans="1:5">
      <c r="A328" s="23">
        <v>2017</v>
      </c>
      <c r="B328" s="23" t="s">
        <v>514</v>
      </c>
      <c r="C328" s="13" t="s">
        <v>185</v>
      </c>
      <c r="D328" s="34">
        <v>47</v>
      </c>
      <c r="E328" s="37">
        <v>40.5</v>
      </c>
    </row>
    <row r="329" spans="1:5">
      <c r="A329" s="23">
        <v>2017</v>
      </c>
      <c r="B329" s="23" t="s">
        <v>514</v>
      </c>
      <c r="C329" s="13" t="s">
        <v>104</v>
      </c>
      <c r="D329" s="34">
        <v>50</v>
      </c>
      <c r="E329" s="37">
        <v>43.5</v>
      </c>
    </row>
    <row r="330" spans="1:5">
      <c r="A330" s="23">
        <v>2017</v>
      </c>
      <c r="B330" s="23" t="s">
        <v>514</v>
      </c>
      <c r="C330" s="13" t="s">
        <v>1511</v>
      </c>
      <c r="D330" s="34">
        <v>65</v>
      </c>
      <c r="E330" s="37">
        <v>64</v>
      </c>
    </row>
    <row r="331" spans="1:5">
      <c r="A331" s="23">
        <v>2017</v>
      </c>
      <c r="B331" s="23" t="s">
        <v>514</v>
      </c>
      <c r="C331" s="13" t="s">
        <v>1512</v>
      </c>
      <c r="D331" s="34">
        <v>215</v>
      </c>
      <c r="E331" s="37">
        <v>208</v>
      </c>
    </row>
    <row r="332" spans="1:5">
      <c r="A332" s="23">
        <v>2017</v>
      </c>
      <c r="B332" s="23" t="s">
        <v>514</v>
      </c>
      <c r="C332" s="13" t="s">
        <v>1701</v>
      </c>
      <c r="D332" s="34">
        <v>173</v>
      </c>
      <c r="E332" s="37">
        <v>173</v>
      </c>
    </row>
    <row r="333" spans="1:5">
      <c r="A333" s="23">
        <v>2017</v>
      </c>
      <c r="B333" s="23" t="s">
        <v>514</v>
      </c>
      <c r="C333" s="13" t="s">
        <v>1702</v>
      </c>
      <c r="D333" s="34">
        <v>111</v>
      </c>
      <c r="E333" s="37">
        <v>71.5</v>
      </c>
    </row>
    <row r="334" spans="1:5">
      <c r="A334" s="23">
        <v>2018</v>
      </c>
      <c r="B334" s="23" t="s">
        <v>1886</v>
      </c>
      <c r="C334" s="13" t="s">
        <v>5</v>
      </c>
      <c r="D334" s="34">
        <v>29</v>
      </c>
      <c r="E334" s="37">
        <v>29</v>
      </c>
    </row>
    <row r="335" spans="1:5">
      <c r="A335" s="23">
        <v>2018</v>
      </c>
      <c r="B335" s="23" t="s">
        <v>1886</v>
      </c>
      <c r="C335" s="13" t="s">
        <v>10</v>
      </c>
      <c r="D335" s="34">
        <v>23</v>
      </c>
      <c r="E335" s="37">
        <v>23</v>
      </c>
    </row>
    <row r="336" spans="1:5">
      <c r="A336" s="23">
        <v>2018</v>
      </c>
      <c r="B336" s="23" t="s">
        <v>1886</v>
      </c>
      <c r="C336" s="13" t="s">
        <v>14</v>
      </c>
      <c r="D336" s="34">
        <v>73</v>
      </c>
      <c r="E336" s="37">
        <v>72.55</v>
      </c>
    </row>
    <row r="337" spans="1:5">
      <c r="A337" s="23">
        <v>2018</v>
      </c>
      <c r="B337" s="23" t="s">
        <v>1886</v>
      </c>
      <c r="C337" s="13" t="s">
        <v>23</v>
      </c>
      <c r="D337" s="34">
        <v>61</v>
      </c>
      <c r="E337" s="37">
        <v>61</v>
      </c>
    </row>
    <row r="338" spans="1:5">
      <c r="A338" s="23">
        <v>2018</v>
      </c>
      <c r="B338" s="23" t="s">
        <v>1886</v>
      </c>
      <c r="C338" s="13" t="s">
        <v>41</v>
      </c>
      <c r="D338" s="34">
        <v>27</v>
      </c>
      <c r="E338" s="37">
        <v>26.55</v>
      </c>
    </row>
    <row r="339" spans="1:5">
      <c r="A339" s="23">
        <v>2018</v>
      </c>
      <c r="B339" s="23" t="s">
        <v>1886</v>
      </c>
      <c r="C339" s="13" t="s">
        <v>60</v>
      </c>
      <c r="D339" s="34">
        <v>19</v>
      </c>
      <c r="E339" s="37">
        <v>18.55</v>
      </c>
    </row>
    <row r="340" spans="1:5">
      <c r="A340" s="23">
        <v>2018</v>
      </c>
      <c r="B340" s="23" t="s">
        <v>1886</v>
      </c>
      <c r="C340" s="13" t="s">
        <v>70</v>
      </c>
      <c r="D340" s="34">
        <v>12</v>
      </c>
      <c r="E340" s="37">
        <v>12</v>
      </c>
    </row>
    <row r="341" spans="1:5">
      <c r="A341" s="23">
        <v>2018</v>
      </c>
      <c r="B341" s="23" t="s">
        <v>1886</v>
      </c>
      <c r="C341" s="13" t="s">
        <v>76</v>
      </c>
      <c r="D341" s="34">
        <v>29</v>
      </c>
      <c r="E341" s="37">
        <v>29</v>
      </c>
    </row>
    <row r="342" spans="1:5">
      <c r="A342" s="23">
        <v>2018</v>
      </c>
      <c r="B342" s="23" t="s">
        <v>1886</v>
      </c>
      <c r="C342" s="13" t="s">
        <v>83</v>
      </c>
      <c r="D342" s="34">
        <v>1</v>
      </c>
      <c r="E342" s="37">
        <v>1</v>
      </c>
    </row>
    <row r="343" spans="1:5">
      <c r="A343" s="23">
        <v>2018</v>
      </c>
      <c r="B343" s="23" t="s">
        <v>1886</v>
      </c>
      <c r="C343" s="13" t="s">
        <v>86</v>
      </c>
      <c r="D343" s="34">
        <v>10</v>
      </c>
      <c r="E343" s="37">
        <v>10</v>
      </c>
    </row>
    <row r="344" spans="1:5">
      <c r="A344" s="23">
        <v>2018</v>
      </c>
      <c r="B344" s="23" t="s">
        <v>1886</v>
      </c>
      <c r="C344" s="13" t="s">
        <v>89</v>
      </c>
      <c r="D344" s="34">
        <v>10</v>
      </c>
      <c r="E344" s="37">
        <v>10</v>
      </c>
    </row>
    <row r="345" spans="1:5">
      <c r="A345" s="23">
        <v>2018</v>
      </c>
      <c r="B345" s="23" t="s">
        <v>1886</v>
      </c>
      <c r="C345" s="13" t="s">
        <v>94</v>
      </c>
      <c r="D345" s="34">
        <v>12</v>
      </c>
      <c r="E345" s="37">
        <v>12</v>
      </c>
    </row>
    <row r="346" spans="1:5">
      <c r="A346" s="23">
        <v>2018</v>
      </c>
      <c r="B346" s="23" t="s">
        <v>1886</v>
      </c>
      <c r="C346" s="13" t="s">
        <v>100</v>
      </c>
      <c r="D346" s="34">
        <v>7</v>
      </c>
      <c r="E346" s="37">
        <v>6.55</v>
      </c>
    </row>
    <row r="347" spans="1:5">
      <c r="A347" s="23">
        <v>2018</v>
      </c>
      <c r="B347" s="23" t="s">
        <v>1886</v>
      </c>
      <c r="C347" s="13" t="s">
        <v>104</v>
      </c>
      <c r="D347" s="34">
        <v>63</v>
      </c>
      <c r="E347" s="37">
        <v>62.55</v>
      </c>
    </row>
    <row r="348" spans="1:5">
      <c r="A348" s="23">
        <v>2018</v>
      </c>
      <c r="B348" s="23" t="s">
        <v>1886</v>
      </c>
      <c r="C348" s="13" t="s">
        <v>120</v>
      </c>
      <c r="D348" s="34">
        <v>48</v>
      </c>
      <c r="E348" s="37">
        <v>47.55</v>
      </c>
    </row>
    <row r="349" spans="1:5">
      <c r="A349" s="23">
        <v>2018</v>
      </c>
      <c r="B349" s="23" t="s">
        <v>1886</v>
      </c>
      <c r="C349" s="13" t="s">
        <v>156</v>
      </c>
      <c r="D349" s="34">
        <v>61</v>
      </c>
      <c r="E349" s="37">
        <v>60.3</v>
      </c>
    </row>
    <row r="350" spans="1:5">
      <c r="A350" s="23">
        <v>2018</v>
      </c>
      <c r="B350" s="23" t="s">
        <v>1886</v>
      </c>
      <c r="C350" s="13" t="s">
        <v>164</v>
      </c>
      <c r="D350" s="34">
        <v>14</v>
      </c>
      <c r="E350" s="37">
        <v>14</v>
      </c>
    </row>
    <row r="351" spans="1:5">
      <c r="A351" s="23">
        <v>2018</v>
      </c>
      <c r="B351" s="23" t="s">
        <v>1886</v>
      </c>
      <c r="C351" s="13" t="s">
        <v>167</v>
      </c>
      <c r="D351" s="34">
        <v>18</v>
      </c>
      <c r="E351" s="37">
        <v>17.55</v>
      </c>
    </row>
    <row r="352" spans="1:5">
      <c r="A352" s="23">
        <v>2018</v>
      </c>
      <c r="B352" s="23" t="s">
        <v>1886</v>
      </c>
      <c r="C352" s="13" t="s">
        <v>1511</v>
      </c>
      <c r="D352" s="34">
        <v>114</v>
      </c>
      <c r="E352" s="37">
        <v>114</v>
      </c>
    </row>
    <row r="353" spans="1:5">
      <c r="A353" s="23">
        <v>2018</v>
      </c>
      <c r="B353" s="23" t="s">
        <v>1886</v>
      </c>
      <c r="C353" s="13" t="s">
        <v>1512</v>
      </c>
      <c r="D353" s="34">
        <v>167</v>
      </c>
      <c r="E353" s="37">
        <v>167</v>
      </c>
    </row>
    <row r="354" spans="1:5">
      <c r="A354" s="23">
        <v>2018</v>
      </c>
      <c r="B354" s="23" t="s">
        <v>1886</v>
      </c>
      <c r="C354" s="13" t="s">
        <v>1701</v>
      </c>
      <c r="D354" s="34">
        <v>691</v>
      </c>
      <c r="E354" s="37">
        <v>691</v>
      </c>
    </row>
    <row r="355" spans="1:5">
      <c r="A355" s="23">
        <v>2018</v>
      </c>
      <c r="B355" s="23" t="s">
        <v>1886</v>
      </c>
      <c r="C355" s="13" t="s">
        <v>1507</v>
      </c>
      <c r="D355" s="34">
        <v>74</v>
      </c>
      <c r="E355" s="37">
        <v>74</v>
      </c>
    </row>
    <row r="356" spans="1:5">
      <c r="A356" s="23">
        <v>2018</v>
      </c>
      <c r="B356" s="23" t="s">
        <v>1886</v>
      </c>
      <c r="C356" s="13" t="s">
        <v>1513</v>
      </c>
      <c r="D356" s="34">
        <v>33</v>
      </c>
      <c r="E356" s="37">
        <v>33</v>
      </c>
    </row>
    <row r="357" spans="1:5">
      <c r="A357" s="23">
        <v>2018</v>
      </c>
      <c r="B357" s="23" t="s">
        <v>1886</v>
      </c>
      <c r="C357" s="13" t="s">
        <v>1702</v>
      </c>
      <c r="D357" s="34">
        <v>126</v>
      </c>
      <c r="E357" s="37">
        <v>115.4025</v>
      </c>
    </row>
    <row r="358" spans="1:5">
      <c r="A358" s="23">
        <v>2018</v>
      </c>
      <c r="B358" s="23" t="s">
        <v>514</v>
      </c>
      <c r="C358" s="13" t="s">
        <v>184</v>
      </c>
      <c r="D358" s="34">
        <v>22</v>
      </c>
      <c r="E358" s="37">
        <v>21</v>
      </c>
    </row>
    <row r="359" spans="1:5">
      <c r="A359" s="23">
        <v>2018</v>
      </c>
      <c r="B359" s="23" t="s">
        <v>514</v>
      </c>
      <c r="C359" s="13" t="s">
        <v>23</v>
      </c>
      <c r="D359" s="34">
        <v>36</v>
      </c>
      <c r="E359" s="37">
        <v>34</v>
      </c>
    </row>
    <row r="360" spans="1:5">
      <c r="A360" s="23">
        <v>2018</v>
      </c>
      <c r="B360" s="23" t="s">
        <v>514</v>
      </c>
      <c r="C360" s="13" t="s">
        <v>185</v>
      </c>
      <c r="D360" s="34">
        <v>51</v>
      </c>
      <c r="E360" s="37">
        <v>43</v>
      </c>
    </row>
    <row r="361" spans="1:5">
      <c r="A361" s="23">
        <v>2018</v>
      </c>
      <c r="B361" s="23" t="s">
        <v>514</v>
      </c>
      <c r="C361" s="13" t="s">
        <v>104</v>
      </c>
      <c r="D361" s="34">
        <v>47</v>
      </c>
      <c r="E361" s="37">
        <v>44</v>
      </c>
    </row>
    <row r="362" spans="1:5">
      <c r="A362" s="23">
        <v>2018</v>
      </c>
      <c r="B362" s="23" t="s">
        <v>514</v>
      </c>
      <c r="C362" s="13" t="s">
        <v>1511</v>
      </c>
      <c r="D362" s="34">
        <v>58</v>
      </c>
      <c r="E362" s="37">
        <v>58</v>
      </c>
    </row>
    <row r="363" spans="1:5">
      <c r="A363" s="23">
        <v>2018</v>
      </c>
      <c r="B363" s="23" t="s">
        <v>514</v>
      </c>
      <c r="C363" s="13" t="s">
        <v>1512</v>
      </c>
      <c r="D363" s="34">
        <v>214</v>
      </c>
      <c r="E363" s="37">
        <v>208.5</v>
      </c>
    </row>
    <row r="364" spans="1:5">
      <c r="A364" s="23">
        <v>2018</v>
      </c>
      <c r="B364" s="23" t="s">
        <v>514</v>
      </c>
      <c r="C364" s="13" t="s">
        <v>1701</v>
      </c>
      <c r="D364" s="34">
        <v>182</v>
      </c>
      <c r="E364" s="37">
        <v>182</v>
      </c>
    </row>
    <row r="365" spans="1:5">
      <c r="A365" s="23">
        <v>2018</v>
      </c>
      <c r="B365" s="23" t="s">
        <v>514</v>
      </c>
      <c r="C365" s="13" t="s">
        <v>1702</v>
      </c>
      <c r="D365" s="34">
        <v>121</v>
      </c>
      <c r="E365" s="37">
        <v>77</v>
      </c>
    </row>
    <row r="366" spans="1:5">
      <c r="A366" s="23">
        <v>2019</v>
      </c>
      <c r="B366" s="23" t="s">
        <v>1886</v>
      </c>
      <c r="C366" s="13" t="s">
        <v>5</v>
      </c>
      <c r="D366" s="34">
        <v>30</v>
      </c>
      <c r="E366" s="37">
        <v>30</v>
      </c>
    </row>
    <row r="367" spans="1:5">
      <c r="A367" s="23">
        <v>2019</v>
      </c>
      <c r="B367" s="23" t="s">
        <v>1886</v>
      </c>
      <c r="C367" s="13" t="s">
        <v>10</v>
      </c>
      <c r="D367" s="34">
        <v>23</v>
      </c>
      <c r="E367" s="37">
        <v>23</v>
      </c>
    </row>
    <row r="368" spans="1:5">
      <c r="A368" s="23">
        <v>2019</v>
      </c>
      <c r="B368" s="23" t="s">
        <v>1886</v>
      </c>
      <c r="C368" s="13" t="s">
        <v>14</v>
      </c>
      <c r="D368" s="34">
        <v>76</v>
      </c>
      <c r="E368" s="37">
        <v>75</v>
      </c>
    </row>
    <row r="369" spans="1:5">
      <c r="A369" s="23">
        <v>2019</v>
      </c>
      <c r="B369" s="23" t="s">
        <v>1886</v>
      </c>
      <c r="C369" s="13" t="s">
        <v>23</v>
      </c>
      <c r="D369" s="34">
        <v>61</v>
      </c>
      <c r="E369" s="37">
        <v>60.909090909090907</v>
      </c>
    </row>
    <row r="370" spans="1:5">
      <c r="A370" s="23">
        <v>2019</v>
      </c>
      <c r="B370" s="23" t="s">
        <v>1886</v>
      </c>
      <c r="C370" s="13" t="s">
        <v>41</v>
      </c>
      <c r="D370" s="34">
        <v>26</v>
      </c>
      <c r="E370" s="37">
        <v>25.31818181818182</v>
      </c>
    </row>
    <row r="371" spans="1:5">
      <c r="A371" s="23">
        <v>2019</v>
      </c>
      <c r="B371" s="23" t="s">
        <v>1886</v>
      </c>
      <c r="C371" s="13" t="s">
        <v>60</v>
      </c>
      <c r="D371" s="34">
        <v>19</v>
      </c>
      <c r="E371" s="37">
        <v>19</v>
      </c>
    </row>
    <row r="372" spans="1:5">
      <c r="A372" s="23">
        <v>2019</v>
      </c>
      <c r="B372" s="23" t="s">
        <v>1886</v>
      </c>
      <c r="C372" s="13" t="s">
        <v>70</v>
      </c>
      <c r="D372" s="34">
        <v>12</v>
      </c>
      <c r="E372" s="37">
        <v>12</v>
      </c>
    </row>
    <row r="373" spans="1:5">
      <c r="A373" s="23">
        <v>2019</v>
      </c>
      <c r="B373" s="23" t="s">
        <v>1886</v>
      </c>
      <c r="C373" s="13" t="s">
        <v>76</v>
      </c>
      <c r="D373" s="34">
        <v>28</v>
      </c>
      <c r="E373" s="37">
        <v>27.90909090909091</v>
      </c>
    </row>
    <row r="374" spans="1:5">
      <c r="A374" s="23">
        <v>2019</v>
      </c>
      <c r="B374" s="23" t="s">
        <v>1886</v>
      </c>
      <c r="C374" s="13" t="s">
        <v>83</v>
      </c>
      <c r="D374" s="34">
        <v>1</v>
      </c>
      <c r="E374" s="37">
        <v>1</v>
      </c>
    </row>
    <row r="375" spans="1:5">
      <c r="A375" s="23">
        <v>2019</v>
      </c>
      <c r="B375" s="23" t="s">
        <v>1886</v>
      </c>
      <c r="C375" s="13" t="s">
        <v>86</v>
      </c>
      <c r="D375" s="34">
        <v>10</v>
      </c>
      <c r="E375" s="37">
        <v>10</v>
      </c>
    </row>
    <row r="376" spans="1:5">
      <c r="A376" s="23">
        <v>2019</v>
      </c>
      <c r="B376" s="23" t="s">
        <v>1886</v>
      </c>
      <c r="C376" s="13" t="s">
        <v>89</v>
      </c>
      <c r="D376" s="34">
        <v>10</v>
      </c>
      <c r="E376" s="37">
        <v>10</v>
      </c>
    </row>
    <row r="377" spans="1:5">
      <c r="A377" s="23">
        <v>2019</v>
      </c>
      <c r="B377" s="23" t="s">
        <v>1886</v>
      </c>
      <c r="C377" s="13" t="s">
        <v>94</v>
      </c>
      <c r="D377" s="34">
        <v>12</v>
      </c>
      <c r="E377" s="37">
        <v>12</v>
      </c>
    </row>
    <row r="378" spans="1:5">
      <c r="A378" s="23">
        <v>2019</v>
      </c>
      <c r="B378" s="23" t="s">
        <v>1886</v>
      </c>
      <c r="C378" s="13" t="s">
        <v>100</v>
      </c>
      <c r="D378" s="34">
        <v>8</v>
      </c>
      <c r="E378" s="37">
        <v>7.5</v>
      </c>
    </row>
    <row r="379" spans="1:5">
      <c r="A379" s="23">
        <v>2019</v>
      </c>
      <c r="B379" s="23" t="s">
        <v>1886</v>
      </c>
      <c r="C379" s="13" t="s">
        <v>104</v>
      </c>
      <c r="D379" s="34">
        <v>62</v>
      </c>
      <c r="E379" s="37">
        <v>61.5</v>
      </c>
    </row>
    <row r="380" spans="1:5">
      <c r="A380" s="23">
        <v>2019</v>
      </c>
      <c r="B380" s="23" t="s">
        <v>1886</v>
      </c>
      <c r="C380" s="13" t="s">
        <v>120</v>
      </c>
      <c r="D380" s="34">
        <v>48</v>
      </c>
      <c r="E380" s="37">
        <v>47.5</v>
      </c>
    </row>
    <row r="381" spans="1:5">
      <c r="A381" s="23">
        <v>2019</v>
      </c>
      <c r="B381" s="23" t="s">
        <v>1886</v>
      </c>
      <c r="C381" s="13" t="s">
        <v>156</v>
      </c>
      <c r="D381" s="34">
        <v>62</v>
      </c>
      <c r="E381" s="37">
        <v>61.18181818181818</v>
      </c>
    </row>
    <row r="382" spans="1:5">
      <c r="A382" s="23">
        <v>2019</v>
      </c>
      <c r="B382" s="23" t="s">
        <v>1886</v>
      </c>
      <c r="C382" s="13" t="s">
        <v>164</v>
      </c>
      <c r="D382" s="34">
        <v>15</v>
      </c>
      <c r="E382" s="37">
        <v>14.909090909090908</v>
      </c>
    </row>
    <row r="383" spans="1:5">
      <c r="A383" s="23">
        <v>2019</v>
      </c>
      <c r="B383" s="23" t="s">
        <v>1886</v>
      </c>
      <c r="C383" s="13" t="s">
        <v>167</v>
      </c>
      <c r="D383" s="34">
        <v>18</v>
      </c>
      <c r="E383" s="37">
        <v>17.5</v>
      </c>
    </row>
    <row r="384" spans="1:5">
      <c r="A384" s="23">
        <v>2019</v>
      </c>
      <c r="B384" s="23" t="s">
        <v>1886</v>
      </c>
      <c r="C384" s="13" t="s">
        <v>1511</v>
      </c>
      <c r="D384" s="34">
        <v>115</v>
      </c>
      <c r="E384" s="37">
        <v>115</v>
      </c>
    </row>
    <row r="385" spans="1:5">
      <c r="A385" s="23">
        <v>2019</v>
      </c>
      <c r="B385" s="23" t="s">
        <v>1886</v>
      </c>
      <c r="C385" s="13" t="s">
        <v>1512</v>
      </c>
      <c r="D385" s="34">
        <v>171</v>
      </c>
      <c r="E385" s="37">
        <v>171</v>
      </c>
    </row>
    <row r="386" spans="1:5">
      <c r="A386" s="23">
        <v>2019</v>
      </c>
      <c r="B386" s="23" t="s">
        <v>1886</v>
      </c>
      <c r="C386" s="13" t="s">
        <v>1701</v>
      </c>
      <c r="D386" s="34">
        <v>699</v>
      </c>
      <c r="E386" s="37">
        <v>699</v>
      </c>
    </row>
    <row r="387" spans="1:5">
      <c r="A387" s="23">
        <v>2019</v>
      </c>
      <c r="B387" s="23" t="s">
        <v>1886</v>
      </c>
      <c r="C387" s="13" t="s">
        <v>1507</v>
      </c>
      <c r="D387" s="34">
        <v>78</v>
      </c>
      <c r="E387" s="37">
        <v>78</v>
      </c>
    </row>
    <row r="388" spans="1:5">
      <c r="A388" s="23">
        <v>2019</v>
      </c>
      <c r="B388" s="23" t="s">
        <v>1886</v>
      </c>
      <c r="C388" s="13" t="s">
        <v>1513</v>
      </c>
      <c r="D388" s="34">
        <v>32</v>
      </c>
      <c r="E388" s="37">
        <v>32</v>
      </c>
    </row>
    <row r="389" spans="1:5">
      <c r="A389" s="23">
        <v>2019</v>
      </c>
      <c r="B389" s="23" t="s">
        <v>1886</v>
      </c>
      <c r="C389" s="13" t="s">
        <v>1702</v>
      </c>
      <c r="D389" s="34">
        <v>127</v>
      </c>
      <c r="E389" s="37">
        <v>116.52954545454546</v>
      </c>
    </row>
    <row r="390" spans="1:5">
      <c r="A390" s="23">
        <v>2019</v>
      </c>
      <c r="B390" s="23" t="s">
        <v>514</v>
      </c>
      <c r="C390" s="13" t="s">
        <v>184</v>
      </c>
      <c r="D390" s="34">
        <v>22</v>
      </c>
      <c r="E390" s="37">
        <v>22</v>
      </c>
    </row>
    <row r="391" spans="1:5">
      <c r="A391" s="23">
        <v>2019</v>
      </c>
      <c r="B391" s="23" t="s">
        <v>514</v>
      </c>
      <c r="C391" s="13" t="s">
        <v>23</v>
      </c>
      <c r="D391" s="34">
        <v>28</v>
      </c>
      <c r="E391" s="37">
        <v>26</v>
      </c>
    </row>
    <row r="392" spans="1:5">
      <c r="A392" s="23">
        <v>2019</v>
      </c>
      <c r="B392" s="23" t="s">
        <v>514</v>
      </c>
      <c r="C392" s="13" t="s">
        <v>185</v>
      </c>
      <c r="D392" s="34">
        <v>52</v>
      </c>
      <c r="E392" s="37">
        <v>44.5</v>
      </c>
    </row>
    <row r="393" spans="1:5">
      <c r="A393" s="23">
        <v>2019</v>
      </c>
      <c r="B393" s="23" t="s">
        <v>514</v>
      </c>
      <c r="C393" s="13" t="s">
        <v>3925</v>
      </c>
      <c r="D393" s="34">
        <v>48</v>
      </c>
      <c r="E393" s="37">
        <v>44.5</v>
      </c>
    </row>
    <row r="394" spans="1:5">
      <c r="A394" s="23">
        <v>2019</v>
      </c>
      <c r="B394" s="23" t="s">
        <v>514</v>
      </c>
      <c r="C394" s="13" t="s">
        <v>1511</v>
      </c>
      <c r="D394" s="34">
        <v>118</v>
      </c>
      <c r="E394" s="37">
        <v>117.5</v>
      </c>
    </row>
    <row r="395" spans="1:5">
      <c r="A395" s="23">
        <v>2019</v>
      </c>
      <c r="B395" s="23" t="s">
        <v>514</v>
      </c>
      <c r="C395" s="13" t="s">
        <v>1512</v>
      </c>
      <c r="D395" s="34">
        <v>156</v>
      </c>
      <c r="E395" s="37">
        <v>151.5</v>
      </c>
    </row>
    <row r="396" spans="1:5">
      <c r="A396" s="23">
        <v>2019</v>
      </c>
      <c r="B396" s="23" t="s">
        <v>514</v>
      </c>
      <c r="C396" s="13" t="s">
        <v>1701</v>
      </c>
      <c r="D396" s="34">
        <v>184</v>
      </c>
      <c r="E396" s="37">
        <v>184</v>
      </c>
    </row>
    <row r="397" spans="1:5">
      <c r="A397" s="23">
        <v>2019</v>
      </c>
      <c r="B397" s="23" t="s">
        <v>514</v>
      </c>
      <c r="C397" s="13" t="s">
        <v>1702</v>
      </c>
      <c r="D397" s="34">
        <v>125</v>
      </c>
      <c r="E397" s="37">
        <v>64.2</v>
      </c>
    </row>
    <row r="398" spans="1:5">
      <c r="A398" s="23">
        <v>2020</v>
      </c>
      <c r="B398" s="23" t="s">
        <v>514</v>
      </c>
      <c r="C398" s="13" t="s">
        <v>184</v>
      </c>
      <c r="D398" s="34">
        <v>24</v>
      </c>
      <c r="E398" s="37">
        <v>24</v>
      </c>
    </row>
    <row r="399" spans="1:5">
      <c r="A399" s="23">
        <v>2020</v>
      </c>
      <c r="B399" s="23" t="s">
        <v>514</v>
      </c>
      <c r="C399" s="13" t="s">
        <v>23</v>
      </c>
      <c r="D399" s="34">
        <v>29</v>
      </c>
      <c r="E399" s="37">
        <v>27</v>
      </c>
    </row>
    <row r="400" spans="1:5">
      <c r="A400" s="23">
        <v>2020</v>
      </c>
      <c r="B400" s="23" t="s">
        <v>514</v>
      </c>
      <c r="C400" s="13" t="s">
        <v>185</v>
      </c>
      <c r="D400" s="34">
        <v>46</v>
      </c>
      <c r="E400" s="37">
        <v>41</v>
      </c>
    </row>
    <row r="401" spans="1:5">
      <c r="A401" s="23">
        <v>2020</v>
      </c>
      <c r="B401" s="23" t="s">
        <v>514</v>
      </c>
      <c r="C401" s="13" t="s">
        <v>3925</v>
      </c>
      <c r="D401" s="34">
        <v>43</v>
      </c>
      <c r="E401" s="37">
        <v>40.5</v>
      </c>
    </row>
    <row r="402" spans="1:5">
      <c r="A402" s="23">
        <v>2020</v>
      </c>
      <c r="B402" s="23" t="s">
        <v>514</v>
      </c>
      <c r="C402" s="13" t="s">
        <v>1511</v>
      </c>
      <c r="D402" s="34">
        <v>134</v>
      </c>
      <c r="E402" s="37">
        <v>130.5</v>
      </c>
    </row>
    <row r="403" spans="1:5">
      <c r="A403" s="23">
        <v>2020</v>
      </c>
      <c r="B403" s="23" t="s">
        <v>514</v>
      </c>
      <c r="C403" s="13" t="s">
        <v>1512</v>
      </c>
      <c r="D403" s="34">
        <v>177</v>
      </c>
      <c r="E403" s="37">
        <v>176</v>
      </c>
    </row>
    <row r="404" spans="1:5">
      <c r="A404" s="23">
        <v>2020</v>
      </c>
      <c r="B404" s="23" t="s">
        <v>514</v>
      </c>
      <c r="C404" s="13" t="s">
        <v>1701</v>
      </c>
      <c r="D404" s="34">
        <v>155</v>
      </c>
      <c r="E404" s="37">
        <v>155</v>
      </c>
    </row>
    <row r="405" spans="1:5">
      <c r="A405" s="23">
        <v>2020</v>
      </c>
      <c r="B405" s="23" t="s">
        <v>514</v>
      </c>
      <c r="C405" s="13" t="s">
        <v>1702</v>
      </c>
      <c r="D405" s="34">
        <v>95</v>
      </c>
      <c r="E405" s="37">
        <v>63</v>
      </c>
    </row>
    <row r="406" spans="1:5">
      <c r="A406" s="23">
        <v>2020</v>
      </c>
      <c r="B406" s="23" t="s">
        <v>1886</v>
      </c>
      <c r="C406" s="13" t="s">
        <v>5</v>
      </c>
      <c r="D406" s="34">
        <v>30</v>
      </c>
      <c r="E406" s="37">
        <v>30</v>
      </c>
    </row>
    <row r="407" spans="1:5">
      <c r="A407" s="23">
        <v>2020</v>
      </c>
      <c r="B407" s="23" t="s">
        <v>1886</v>
      </c>
      <c r="C407" s="13" t="s">
        <v>10</v>
      </c>
      <c r="D407" s="34">
        <v>23</v>
      </c>
      <c r="E407" s="37">
        <v>23</v>
      </c>
    </row>
    <row r="408" spans="1:5">
      <c r="A408" s="23">
        <v>2020</v>
      </c>
      <c r="B408" s="23" t="s">
        <v>1886</v>
      </c>
      <c r="C408" s="13" t="s">
        <v>14</v>
      </c>
      <c r="D408" s="34">
        <v>91</v>
      </c>
      <c r="E408" s="37">
        <v>90.1</v>
      </c>
    </row>
    <row r="409" spans="1:5">
      <c r="A409" s="23">
        <v>2020</v>
      </c>
      <c r="B409" s="23" t="s">
        <v>1886</v>
      </c>
      <c r="C409" s="13" t="s">
        <v>23</v>
      </c>
      <c r="D409" s="34">
        <v>71</v>
      </c>
      <c r="E409" s="37">
        <v>71</v>
      </c>
    </row>
    <row r="410" spans="1:5">
      <c r="A410" s="23">
        <v>2020</v>
      </c>
      <c r="B410" s="23" t="s">
        <v>1886</v>
      </c>
      <c r="C410" s="13" t="s">
        <v>41</v>
      </c>
      <c r="D410" s="34">
        <v>33</v>
      </c>
      <c r="E410" s="37">
        <v>32.1</v>
      </c>
    </row>
    <row r="411" spans="1:5">
      <c r="A411" s="23">
        <v>2020</v>
      </c>
      <c r="B411" s="23" t="s">
        <v>1886</v>
      </c>
      <c r="C411" s="13" t="s">
        <v>60</v>
      </c>
      <c r="D411" s="34">
        <v>19</v>
      </c>
      <c r="E411" s="37">
        <v>19</v>
      </c>
    </row>
    <row r="412" spans="1:5">
      <c r="A412" s="23">
        <v>2020</v>
      </c>
      <c r="B412" s="23" t="s">
        <v>1886</v>
      </c>
      <c r="C412" s="13" t="s">
        <v>70</v>
      </c>
      <c r="D412" s="34">
        <v>17</v>
      </c>
      <c r="E412" s="37">
        <v>16.100000000000001</v>
      </c>
    </row>
    <row r="413" spans="1:5">
      <c r="A413" s="23">
        <v>2020</v>
      </c>
      <c r="B413" s="23" t="s">
        <v>1886</v>
      </c>
      <c r="C413" s="13" t="s">
        <v>76</v>
      </c>
      <c r="D413" s="34">
        <v>39</v>
      </c>
      <c r="E413" s="37">
        <v>39</v>
      </c>
    </row>
    <row r="414" spans="1:5">
      <c r="A414" s="23">
        <v>2020</v>
      </c>
      <c r="B414" s="23" t="s">
        <v>1886</v>
      </c>
      <c r="C414" s="13" t="s">
        <v>83</v>
      </c>
      <c r="D414" s="34">
        <v>2</v>
      </c>
      <c r="E414" s="37">
        <v>1.55</v>
      </c>
    </row>
    <row r="415" spans="1:5">
      <c r="A415" s="23">
        <v>2020</v>
      </c>
      <c r="B415" s="23" t="s">
        <v>1886</v>
      </c>
      <c r="C415" s="13" t="s">
        <v>86</v>
      </c>
      <c r="D415" s="34">
        <v>13</v>
      </c>
      <c r="E415" s="37">
        <v>12.55</v>
      </c>
    </row>
    <row r="416" spans="1:5">
      <c r="A416" s="23">
        <v>2020</v>
      </c>
      <c r="B416" s="23" t="s">
        <v>1886</v>
      </c>
      <c r="C416" s="13" t="s">
        <v>89</v>
      </c>
      <c r="D416" s="34">
        <v>11</v>
      </c>
      <c r="E416" s="37">
        <v>11</v>
      </c>
    </row>
    <row r="417" spans="1:5">
      <c r="A417" s="23">
        <v>2020</v>
      </c>
      <c r="B417" s="23" t="s">
        <v>1886</v>
      </c>
      <c r="C417" s="13" t="s">
        <v>94</v>
      </c>
      <c r="D417" s="34">
        <v>20</v>
      </c>
      <c r="E417" s="37">
        <v>19.55</v>
      </c>
    </row>
    <row r="418" spans="1:5">
      <c r="A418" s="23">
        <v>2020</v>
      </c>
      <c r="B418" s="23" t="s">
        <v>1886</v>
      </c>
      <c r="C418" s="13" t="s">
        <v>100</v>
      </c>
      <c r="D418" s="34">
        <v>11</v>
      </c>
      <c r="E418" s="37">
        <v>10.55</v>
      </c>
    </row>
    <row r="419" spans="1:5">
      <c r="A419" s="23">
        <v>2020</v>
      </c>
      <c r="B419" s="23" t="s">
        <v>1886</v>
      </c>
      <c r="C419" s="13" t="s">
        <v>104</v>
      </c>
      <c r="D419" s="34">
        <v>137</v>
      </c>
      <c r="E419" s="37">
        <v>136.1</v>
      </c>
    </row>
    <row r="420" spans="1:5">
      <c r="A420" s="23">
        <v>2020</v>
      </c>
      <c r="B420" s="23" t="s">
        <v>1886</v>
      </c>
      <c r="C420" s="13" t="s">
        <v>120</v>
      </c>
      <c r="D420" s="34">
        <v>59</v>
      </c>
      <c r="E420" s="37">
        <v>58.099999999999994</v>
      </c>
    </row>
    <row r="421" spans="1:5">
      <c r="A421" s="23">
        <v>2020</v>
      </c>
      <c r="B421" s="23" t="s">
        <v>1886</v>
      </c>
      <c r="C421" s="13" t="s">
        <v>156</v>
      </c>
      <c r="D421" s="34">
        <v>62</v>
      </c>
      <c r="E421" s="37">
        <v>61.3</v>
      </c>
    </row>
    <row r="422" spans="1:5">
      <c r="A422" s="23">
        <v>2020</v>
      </c>
      <c r="B422" s="23" t="s">
        <v>1886</v>
      </c>
      <c r="C422" s="13" t="s">
        <v>164</v>
      </c>
      <c r="D422" s="34">
        <v>16</v>
      </c>
      <c r="E422" s="37">
        <v>16</v>
      </c>
    </row>
    <row r="423" spans="1:5">
      <c r="A423" s="23">
        <v>2020</v>
      </c>
      <c r="B423" s="23" t="s">
        <v>1886</v>
      </c>
      <c r="C423" s="13" t="s">
        <v>167</v>
      </c>
      <c r="D423" s="34">
        <v>19</v>
      </c>
      <c r="E423" s="37">
        <v>18.55</v>
      </c>
    </row>
    <row r="424" spans="1:5">
      <c r="A424" s="23">
        <v>2020</v>
      </c>
      <c r="B424" s="23" t="s">
        <v>1886</v>
      </c>
      <c r="C424" s="13" t="s">
        <v>1511</v>
      </c>
      <c r="D424" s="34">
        <v>115</v>
      </c>
      <c r="E424" s="37">
        <v>114.55</v>
      </c>
    </row>
    <row r="425" spans="1:5">
      <c r="A425" s="23">
        <v>2020</v>
      </c>
      <c r="B425" s="23" t="s">
        <v>1886</v>
      </c>
      <c r="C425" s="13" t="s">
        <v>1512</v>
      </c>
      <c r="D425" s="34">
        <v>195</v>
      </c>
      <c r="E425" s="37">
        <v>195</v>
      </c>
    </row>
    <row r="426" spans="1:5">
      <c r="A426" s="23">
        <v>2020</v>
      </c>
      <c r="B426" s="23" t="s">
        <v>1886</v>
      </c>
      <c r="C426" s="13" t="s">
        <v>1701</v>
      </c>
      <c r="D426" s="34">
        <v>697</v>
      </c>
      <c r="E426" s="37">
        <v>697</v>
      </c>
    </row>
    <row r="427" spans="1:5">
      <c r="A427" s="23">
        <v>2020</v>
      </c>
      <c r="B427" s="23" t="s">
        <v>1886</v>
      </c>
      <c r="C427" s="13" t="s">
        <v>1507</v>
      </c>
      <c r="D427" s="34">
        <v>90</v>
      </c>
      <c r="E427" s="37">
        <v>90</v>
      </c>
    </row>
    <row r="428" spans="1:5">
      <c r="A428" s="23">
        <v>2020</v>
      </c>
      <c r="B428" s="23" t="s">
        <v>1886</v>
      </c>
      <c r="C428" s="13" t="s">
        <v>1513</v>
      </c>
      <c r="D428" s="34">
        <v>40</v>
      </c>
      <c r="E428" s="37">
        <v>40</v>
      </c>
    </row>
    <row r="429" spans="1:5">
      <c r="A429" s="23">
        <v>2020</v>
      </c>
      <c r="B429" s="23" t="s">
        <v>1886</v>
      </c>
      <c r="C429" s="13" t="s">
        <v>1702</v>
      </c>
      <c r="D429" s="34">
        <v>176</v>
      </c>
      <c r="E429" s="37">
        <v>142.30249999999995</v>
      </c>
    </row>
    <row r="430" spans="1:5">
      <c r="A430" s="23">
        <v>2021</v>
      </c>
      <c r="B430" s="23" t="s">
        <v>1886</v>
      </c>
      <c r="C430" s="13" t="s">
        <v>5</v>
      </c>
      <c r="D430" s="34">
        <v>28</v>
      </c>
      <c r="E430" s="37">
        <v>28</v>
      </c>
    </row>
    <row r="431" spans="1:5">
      <c r="A431" s="23">
        <v>2021</v>
      </c>
      <c r="B431" s="23" t="s">
        <v>1886</v>
      </c>
      <c r="C431" s="13" t="s">
        <v>10</v>
      </c>
      <c r="D431" s="34">
        <v>24</v>
      </c>
      <c r="E431" s="37">
        <v>24</v>
      </c>
    </row>
    <row r="432" spans="1:5">
      <c r="A432" s="23">
        <v>2021</v>
      </c>
      <c r="B432" s="23" t="s">
        <v>1886</v>
      </c>
      <c r="C432" s="13" t="s">
        <v>14</v>
      </c>
      <c r="D432" s="34">
        <v>86</v>
      </c>
      <c r="E432" s="37">
        <v>83.75</v>
      </c>
    </row>
    <row r="433" spans="1:5">
      <c r="A433" s="23">
        <v>2021</v>
      </c>
      <c r="B433" s="23" t="s">
        <v>1886</v>
      </c>
      <c r="C433" s="13" t="s">
        <v>23</v>
      </c>
      <c r="D433" s="34">
        <v>73</v>
      </c>
      <c r="E433" s="37">
        <v>73</v>
      </c>
    </row>
    <row r="434" spans="1:5">
      <c r="A434" s="23">
        <v>2021</v>
      </c>
      <c r="B434" s="23" t="s">
        <v>1886</v>
      </c>
      <c r="C434" s="13" t="s">
        <v>41</v>
      </c>
      <c r="D434" s="34">
        <v>33</v>
      </c>
      <c r="E434" s="37">
        <v>32.549999999999997</v>
      </c>
    </row>
    <row r="435" spans="1:5">
      <c r="A435" s="23">
        <v>2021</v>
      </c>
      <c r="B435" s="23" t="s">
        <v>1886</v>
      </c>
      <c r="C435" s="13" t="s">
        <v>7517</v>
      </c>
      <c r="D435" s="34">
        <v>19</v>
      </c>
      <c r="E435" s="37">
        <v>19</v>
      </c>
    </row>
    <row r="436" spans="1:5">
      <c r="A436" s="23">
        <v>2021</v>
      </c>
      <c r="B436" s="23" t="s">
        <v>1886</v>
      </c>
      <c r="C436" s="13" t="s">
        <v>70</v>
      </c>
      <c r="D436" s="34">
        <v>13</v>
      </c>
      <c r="E436" s="37">
        <v>12.55</v>
      </c>
    </row>
    <row r="437" spans="1:5">
      <c r="A437" s="23">
        <v>2021</v>
      </c>
      <c r="B437" s="23" t="s">
        <v>1886</v>
      </c>
      <c r="C437" s="13" t="s">
        <v>76</v>
      </c>
      <c r="D437" s="34">
        <v>39</v>
      </c>
      <c r="E437" s="37">
        <v>39</v>
      </c>
    </row>
    <row r="438" spans="1:5">
      <c r="A438" s="23">
        <v>2021</v>
      </c>
      <c r="B438" s="23" t="s">
        <v>1886</v>
      </c>
      <c r="C438" s="13" t="s">
        <v>83</v>
      </c>
      <c r="D438" s="34">
        <v>2</v>
      </c>
      <c r="E438" s="37">
        <v>2</v>
      </c>
    </row>
    <row r="439" spans="1:5">
      <c r="A439" s="23">
        <v>2021</v>
      </c>
      <c r="B439" s="23" t="s">
        <v>1886</v>
      </c>
      <c r="C439" s="13" t="s">
        <v>86</v>
      </c>
      <c r="D439" s="34">
        <v>14</v>
      </c>
      <c r="E439" s="37">
        <v>13.55</v>
      </c>
    </row>
    <row r="440" spans="1:5">
      <c r="A440" s="23">
        <v>2021</v>
      </c>
      <c r="B440" s="23" t="s">
        <v>1886</v>
      </c>
      <c r="C440" s="13" t="s">
        <v>89</v>
      </c>
      <c r="D440" s="34">
        <v>9</v>
      </c>
      <c r="E440" s="37">
        <v>9</v>
      </c>
    </row>
    <row r="441" spans="1:5">
      <c r="A441" s="23">
        <v>2021</v>
      </c>
      <c r="B441" s="23" t="s">
        <v>1886</v>
      </c>
      <c r="C441" s="13" t="s">
        <v>94</v>
      </c>
      <c r="D441" s="34">
        <v>16</v>
      </c>
      <c r="E441" s="37">
        <v>16</v>
      </c>
    </row>
    <row r="442" spans="1:5">
      <c r="A442" s="23">
        <v>2021</v>
      </c>
      <c r="B442" s="23" t="s">
        <v>1886</v>
      </c>
      <c r="C442" s="13" t="s">
        <v>100</v>
      </c>
      <c r="D442" s="34">
        <v>11</v>
      </c>
      <c r="E442" s="37">
        <v>10.55</v>
      </c>
    </row>
    <row r="443" spans="1:5">
      <c r="A443" s="23">
        <v>2021</v>
      </c>
      <c r="B443" s="23" t="s">
        <v>1886</v>
      </c>
      <c r="C443" s="13" t="s">
        <v>104</v>
      </c>
      <c r="D443" s="34">
        <v>138</v>
      </c>
      <c r="E443" s="37">
        <v>136.64999999999998</v>
      </c>
    </row>
    <row r="444" spans="1:5">
      <c r="A444" s="23">
        <v>2021</v>
      </c>
      <c r="B444" s="23" t="s">
        <v>1886</v>
      </c>
      <c r="C444" s="13" t="s">
        <v>120</v>
      </c>
      <c r="D444" s="34">
        <v>58</v>
      </c>
      <c r="E444" s="37">
        <v>55.5</v>
      </c>
    </row>
    <row r="445" spans="1:5">
      <c r="A445" s="23">
        <v>2021</v>
      </c>
      <c r="B445" s="23" t="s">
        <v>1886</v>
      </c>
      <c r="C445" s="13" t="s">
        <v>156</v>
      </c>
      <c r="D445" s="34">
        <v>61</v>
      </c>
      <c r="E445" s="37">
        <v>60.75</v>
      </c>
    </row>
    <row r="446" spans="1:5">
      <c r="A446" s="23">
        <v>2021</v>
      </c>
      <c r="B446" s="23" t="s">
        <v>1886</v>
      </c>
      <c r="C446" s="13" t="s">
        <v>164</v>
      </c>
      <c r="D446" s="34">
        <v>14</v>
      </c>
      <c r="E446" s="37">
        <v>14</v>
      </c>
    </row>
    <row r="447" spans="1:5">
      <c r="A447" s="23">
        <v>2021</v>
      </c>
      <c r="B447" s="23" t="s">
        <v>1886</v>
      </c>
      <c r="C447" s="13" t="s">
        <v>167</v>
      </c>
      <c r="D447" s="34">
        <v>19</v>
      </c>
      <c r="E447" s="37">
        <v>18.55</v>
      </c>
    </row>
    <row r="448" spans="1:5">
      <c r="A448" s="23">
        <v>2021</v>
      </c>
      <c r="B448" s="23" t="s">
        <v>1886</v>
      </c>
      <c r="C448" s="13" t="s">
        <v>1511</v>
      </c>
      <c r="D448" s="34">
        <v>112</v>
      </c>
      <c r="E448" s="37">
        <v>111.55</v>
      </c>
    </row>
    <row r="449" spans="1:5">
      <c r="A449" s="23">
        <v>2021</v>
      </c>
      <c r="B449" s="23" t="s">
        <v>1886</v>
      </c>
      <c r="C449" s="13" t="s">
        <v>1512</v>
      </c>
      <c r="D449" s="34">
        <v>198</v>
      </c>
      <c r="E449" s="37">
        <v>198</v>
      </c>
    </row>
    <row r="450" spans="1:5">
      <c r="A450" s="23">
        <v>2021</v>
      </c>
      <c r="B450" s="23" t="s">
        <v>1886</v>
      </c>
      <c r="C450" s="13" t="s">
        <v>1701</v>
      </c>
      <c r="D450" s="34">
        <v>661</v>
      </c>
      <c r="E450" s="37">
        <v>661</v>
      </c>
    </row>
    <row r="451" spans="1:5">
      <c r="A451" s="23">
        <v>2021</v>
      </c>
      <c r="B451" s="23" t="s">
        <v>1886</v>
      </c>
      <c r="C451" s="13" t="s">
        <v>1507</v>
      </c>
      <c r="D451" s="34">
        <v>87</v>
      </c>
      <c r="E451" s="37">
        <v>87</v>
      </c>
    </row>
    <row r="452" spans="1:5">
      <c r="A452" s="23">
        <v>2021</v>
      </c>
      <c r="B452" s="23" t="s">
        <v>1886</v>
      </c>
      <c r="C452" s="13" t="s">
        <v>1513</v>
      </c>
      <c r="D452" s="34">
        <v>41</v>
      </c>
      <c r="E452" s="37">
        <v>41</v>
      </c>
    </row>
    <row r="453" spans="1:5">
      <c r="A453" s="23">
        <v>2021</v>
      </c>
      <c r="B453" s="23" t="s">
        <v>1886</v>
      </c>
      <c r="C453" s="13" t="s">
        <v>1702</v>
      </c>
      <c r="D453" s="34">
        <v>170</v>
      </c>
      <c r="E453" s="37">
        <v>141.92250000000004</v>
      </c>
    </row>
    <row r="454" spans="1:5">
      <c r="A454" s="23">
        <v>2021</v>
      </c>
      <c r="B454" s="23" t="s">
        <v>514</v>
      </c>
      <c r="C454" s="13" t="s">
        <v>184</v>
      </c>
      <c r="D454" s="34">
        <v>10</v>
      </c>
      <c r="E454" s="37">
        <v>10</v>
      </c>
    </row>
    <row r="455" spans="1:5">
      <c r="A455" s="23">
        <v>2021</v>
      </c>
      <c r="B455" s="23" t="s">
        <v>514</v>
      </c>
      <c r="C455" s="13" t="s">
        <v>23</v>
      </c>
      <c r="D455" s="34">
        <v>20</v>
      </c>
      <c r="E455" s="37">
        <v>20</v>
      </c>
    </row>
    <row r="456" spans="1:5">
      <c r="A456" s="23">
        <v>2021</v>
      </c>
      <c r="B456" s="23" t="s">
        <v>514</v>
      </c>
      <c r="C456" s="13" t="s">
        <v>6804</v>
      </c>
      <c r="D456" s="34">
        <v>25</v>
      </c>
      <c r="E456" s="37">
        <v>25</v>
      </c>
    </row>
    <row r="457" spans="1:5">
      <c r="A457" s="23">
        <v>2021</v>
      </c>
      <c r="B457" s="23" t="s">
        <v>514</v>
      </c>
      <c r="C457" s="13" t="s">
        <v>185</v>
      </c>
      <c r="D457" s="34">
        <v>44</v>
      </c>
      <c r="E457" s="37">
        <v>34</v>
      </c>
    </row>
    <row r="458" spans="1:5">
      <c r="A458" s="23">
        <v>2021</v>
      </c>
      <c r="B458" s="23" t="s">
        <v>514</v>
      </c>
      <c r="C458" s="13" t="s">
        <v>3925</v>
      </c>
      <c r="D458" s="34">
        <v>38</v>
      </c>
      <c r="E458" s="37">
        <v>33.5</v>
      </c>
    </row>
    <row r="459" spans="1:5">
      <c r="A459" s="23">
        <v>2021</v>
      </c>
      <c r="B459" s="23" t="s">
        <v>514</v>
      </c>
      <c r="C459" s="13" t="s">
        <v>1511</v>
      </c>
      <c r="D459" s="34">
        <v>119</v>
      </c>
      <c r="E459" s="37">
        <v>118.5</v>
      </c>
    </row>
    <row r="460" spans="1:5">
      <c r="A460" s="23">
        <v>2021</v>
      </c>
      <c r="B460" s="23" t="s">
        <v>514</v>
      </c>
      <c r="C460" s="13" t="s">
        <v>1512</v>
      </c>
      <c r="D460" s="34">
        <v>170</v>
      </c>
      <c r="E460" s="37">
        <v>168.5</v>
      </c>
    </row>
    <row r="461" spans="1:5">
      <c r="A461" s="23">
        <v>2021</v>
      </c>
      <c r="B461" s="23" t="s">
        <v>514</v>
      </c>
      <c r="C461" s="13" t="s">
        <v>1701</v>
      </c>
      <c r="D461" s="34">
        <v>156</v>
      </c>
      <c r="E461" s="37">
        <v>155.5</v>
      </c>
    </row>
    <row r="462" spans="1:5">
      <c r="A462" s="23">
        <v>2021</v>
      </c>
      <c r="B462" s="23" t="s">
        <v>514</v>
      </c>
      <c r="C462" s="13" t="s">
        <v>1702</v>
      </c>
      <c r="D462" s="34">
        <v>96</v>
      </c>
      <c r="E462" s="37">
        <v>65.5</v>
      </c>
    </row>
  </sheetData>
  <sheetProtection autoFilter="0" pivotTables="0"/>
  <autoFilter ref="A1:E462" xr:uid="{00000000-0009-0000-0000-000046000000}"/>
  <sortState xmlns:xlrd2="http://schemas.microsoft.com/office/spreadsheetml/2017/richdata2" ref="A2:E421">
    <sortCondition ref="A2:A421"/>
    <sortCondition descending="1" ref="B2:B421"/>
    <sortCondition ref="C2:C421"/>
    <sortCondition ref="D2:D421"/>
  </sortStat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27">
    <tabColor theme="0"/>
  </sheetPr>
  <dimension ref="A1:F462"/>
  <sheetViews>
    <sheetView zoomScale="85" zoomScaleNormal="85" workbookViewId="0">
      <pane ySplit="1" topLeftCell="A423" activePane="bottomLeft" state="frozen"/>
      <selection activeCell="D450" sqref="D450"/>
      <selection pane="bottomLeft" activeCell="C454" sqref="C454"/>
    </sheetView>
  </sheetViews>
  <sheetFormatPr baseColWidth="10" defaultColWidth="11" defaultRowHeight="14.25"/>
  <cols>
    <col min="1" max="1" width="8.875" style="5" customWidth="1"/>
    <col min="2" max="2" width="14.125" style="5" bestFit="1" customWidth="1"/>
    <col min="3" max="3" width="46.875" style="5" bestFit="1" customWidth="1"/>
    <col min="4" max="4" width="12.25" style="5" bestFit="1" customWidth="1"/>
    <col min="5" max="5" width="13" style="5" bestFit="1" customWidth="1"/>
    <col min="6" max="6" width="10.25" style="5" bestFit="1" customWidth="1"/>
    <col min="7" max="16384" width="11" style="5"/>
  </cols>
  <sheetData>
    <row r="1" spans="1:6">
      <c r="A1" s="43" t="s">
        <v>229</v>
      </c>
      <c r="B1" s="43" t="s">
        <v>200</v>
      </c>
      <c r="C1" s="45" t="s">
        <v>540</v>
      </c>
      <c r="D1" s="43" t="s">
        <v>1509</v>
      </c>
      <c r="E1" s="43" t="s">
        <v>1510</v>
      </c>
      <c r="F1" s="43" t="s">
        <v>411</v>
      </c>
    </row>
    <row r="2" spans="1:6">
      <c r="A2" s="23">
        <v>2007</v>
      </c>
      <c r="B2" s="23" t="s">
        <v>1886</v>
      </c>
      <c r="C2" s="13" t="s">
        <v>5</v>
      </c>
      <c r="D2" s="34">
        <v>24</v>
      </c>
      <c r="E2" s="34">
        <v>20</v>
      </c>
      <c r="F2" s="34">
        <f t="shared" ref="F2:F65" si="0">+E2+D2</f>
        <v>44</v>
      </c>
    </row>
    <row r="3" spans="1:6">
      <c r="A3" s="23">
        <v>2007</v>
      </c>
      <c r="B3" s="23" t="s">
        <v>1886</v>
      </c>
      <c r="C3" s="13" t="s">
        <v>10</v>
      </c>
      <c r="D3" s="34">
        <v>11</v>
      </c>
      <c r="E3" s="34">
        <v>6</v>
      </c>
      <c r="F3" s="34">
        <f t="shared" si="0"/>
        <v>17</v>
      </c>
    </row>
    <row r="4" spans="1:6">
      <c r="A4" s="23">
        <v>2007</v>
      </c>
      <c r="B4" s="23" t="s">
        <v>1886</v>
      </c>
      <c r="C4" s="13" t="s">
        <v>14</v>
      </c>
      <c r="D4" s="34">
        <v>61</v>
      </c>
      <c r="E4" s="34">
        <v>13</v>
      </c>
      <c r="F4" s="34">
        <f t="shared" si="0"/>
        <v>74</v>
      </c>
    </row>
    <row r="5" spans="1:6">
      <c r="A5" s="23">
        <v>2007</v>
      </c>
      <c r="B5" s="23" t="s">
        <v>1886</v>
      </c>
      <c r="C5" s="13" t="s">
        <v>23</v>
      </c>
      <c r="D5" s="34">
        <v>45</v>
      </c>
      <c r="E5" s="34">
        <v>20</v>
      </c>
      <c r="F5" s="34">
        <f t="shared" si="0"/>
        <v>65</v>
      </c>
    </row>
    <row r="6" spans="1:6">
      <c r="A6" s="23">
        <v>2007</v>
      </c>
      <c r="B6" s="23" t="s">
        <v>1886</v>
      </c>
      <c r="C6" s="13" t="s">
        <v>41</v>
      </c>
      <c r="D6" s="34">
        <v>18</v>
      </c>
      <c r="E6" s="34">
        <v>9</v>
      </c>
      <c r="F6" s="34">
        <f t="shared" si="0"/>
        <v>27</v>
      </c>
    </row>
    <row r="7" spans="1:6">
      <c r="A7" s="23">
        <v>2007</v>
      </c>
      <c r="B7" s="23" t="s">
        <v>1886</v>
      </c>
      <c r="C7" s="13" t="s">
        <v>60</v>
      </c>
      <c r="D7" s="34">
        <v>12</v>
      </c>
      <c r="E7" s="34">
        <v>2</v>
      </c>
      <c r="F7" s="34">
        <f t="shared" si="0"/>
        <v>14</v>
      </c>
    </row>
    <row r="8" spans="1:6">
      <c r="A8" s="23">
        <v>2007</v>
      </c>
      <c r="B8" s="23" t="s">
        <v>1886</v>
      </c>
      <c r="C8" s="13" t="s">
        <v>70</v>
      </c>
      <c r="D8" s="34">
        <v>9</v>
      </c>
      <c r="E8" s="34">
        <v>4</v>
      </c>
      <c r="F8" s="34">
        <f t="shared" si="0"/>
        <v>13</v>
      </c>
    </row>
    <row r="9" spans="1:6">
      <c r="A9" s="23">
        <v>2007</v>
      </c>
      <c r="B9" s="23" t="s">
        <v>1886</v>
      </c>
      <c r="C9" s="13" t="s">
        <v>76</v>
      </c>
      <c r="D9" s="34">
        <v>19</v>
      </c>
      <c r="E9" s="34">
        <v>3</v>
      </c>
      <c r="F9" s="34">
        <f t="shared" si="0"/>
        <v>22</v>
      </c>
    </row>
    <row r="10" spans="1:6">
      <c r="A10" s="23">
        <v>2007</v>
      </c>
      <c r="B10" s="23" t="s">
        <v>1886</v>
      </c>
      <c r="C10" s="13" t="s">
        <v>83</v>
      </c>
      <c r="D10" s="34">
        <v>1</v>
      </c>
      <c r="E10" s="34">
        <v>0</v>
      </c>
      <c r="F10" s="34">
        <f t="shared" si="0"/>
        <v>1</v>
      </c>
    </row>
    <row r="11" spans="1:6">
      <c r="A11" s="23">
        <v>2007</v>
      </c>
      <c r="B11" s="23" t="s">
        <v>1886</v>
      </c>
      <c r="C11" s="13" t="s">
        <v>86</v>
      </c>
      <c r="D11" s="34">
        <v>10</v>
      </c>
      <c r="E11" s="34">
        <v>2</v>
      </c>
      <c r="F11" s="34">
        <f t="shared" si="0"/>
        <v>12</v>
      </c>
    </row>
    <row r="12" spans="1:6">
      <c r="A12" s="23">
        <v>2007</v>
      </c>
      <c r="B12" s="23" t="s">
        <v>1886</v>
      </c>
      <c r="C12" s="13" t="s">
        <v>89</v>
      </c>
      <c r="D12" s="34">
        <v>6</v>
      </c>
      <c r="E12" s="34">
        <v>1</v>
      </c>
      <c r="F12" s="34">
        <f t="shared" si="0"/>
        <v>7</v>
      </c>
    </row>
    <row r="13" spans="1:6">
      <c r="A13" s="23">
        <v>2007</v>
      </c>
      <c r="B13" s="23" t="s">
        <v>1886</v>
      </c>
      <c r="C13" s="13" t="s">
        <v>94</v>
      </c>
      <c r="D13" s="34">
        <v>11</v>
      </c>
      <c r="E13" s="34">
        <v>1</v>
      </c>
      <c r="F13" s="34">
        <f t="shared" si="0"/>
        <v>12</v>
      </c>
    </row>
    <row r="14" spans="1:6">
      <c r="A14" s="23">
        <v>2007</v>
      </c>
      <c r="B14" s="23" t="s">
        <v>1886</v>
      </c>
      <c r="C14" s="13" t="s">
        <v>100</v>
      </c>
      <c r="D14" s="34">
        <v>9</v>
      </c>
      <c r="E14" s="34">
        <v>1</v>
      </c>
      <c r="F14" s="34">
        <f t="shared" si="0"/>
        <v>10</v>
      </c>
    </row>
    <row r="15" spans="1:6">
      <c r="A15" s="23">
        <v>2007</v>
      </c>
      <c r="B15" s="23" t="s">
        <v>1886</v>
      </c>
      <c r="C15" s="13" t="s">
        <v>104</v>
      </c>
      <c r="D15" s="34">
        <v>25</v>
      </c>
      <c r="E15" s="34">
        <v>29</v>
      </c>
      <c r="F15" s="34">
        <f t="shared" si="0"/>
        <v>54</v>
      </c>
    </row>
    <row r="16" spans="1:6">
      <c r="A16" s="23">
        <v>2007</v>
      </c>
      <c r="B16" s="23" t="s">
        <v>1886</v>
      </c>
      <c r="C16" s="13" t="s">
        <v>120</v>
      </c>
      <c r="D16" s="34">
        <v>35</v>
      </c>
      <c r="E16" s="34">
        <v>20</v>
      </c>
      <c r="F16" s="34">
        <f t="shared" si="0"/>
        <v>55</v>
      </c>
    </row>
    <row r="17" spans="1:6">
      <c r="A17" s="23">
        <v>2007</v>
      </c>
      <c r="B17" s="23" t="s">
        <v>1886</v>
      </c>
      <c r="C17" s="13" t="s">
        <v>156</v>
      </c>
      <c r="D17" s="34">
        <v>54</v>
      </c>
      <c r="E17" s="34">
        <v>14</v>
      </c>
      <c r="F17" s="34">
        <f t="shared" si="0"/>
        <v>68</v>
      </c>
    </row>
    <row r="18" spans="1:6">
      <c r="A18" s="23">
        <v>2007</v>
      </c>
      <c r="B18" s="23" t="s">
        <v>1886</v>
      </c>
      <c r="C18" s="13" t="s">
        <v>164</v>
      </c>
      <c r="D18" s="34">
        <v>10</v>
      </c>
      <c r="E18" s="34">
        <v>6</v>
      </c>
      <c r="F18" s="34">
        <f t="shared" si="0"/>
        <v>16</v>
      </c>
    </row>
    <row r="19" spans="1:6">
      <c r="A19" s="23">
        <v>2007</v>
      </c>
      <c r="B19" s="23" t="s">
        <v>1886</v>
      </c>
      <c r="C19" s="13" t="s">
        <v>167</v>
      </c>
      <c r="D19" s="34">
        <v>18</v>
      </c>
      <c r="E19" s="34">
        <v>3</v>
      </c>
      <c r="F19" s="34">
        <f t="shared" si="0"/>
        <v>21</v>
      </c>
    </row>
    <row r="20" spans="1:6">
      <c r="A20" s="23">
        <v>2007</v>
      </c>
      <c r="B20" s="23" t="s">
        <v>1886</v>
      </c>
      <c r="C20" s="13" t="s">
        <v>1511</v>
      </c>
      <c r="D20" s="34">
        <v>37</v>
      </c>
      <c r="E20" s="34">
        <v>14</v>
      </c>
      <c r="F20" s="34">
        <f t="shared" si="0"/>
        <v>51</v>
      </c>
    </row>
    <row r="21" spans="1:6">
      <c r="A21" s="23">
        <v>2007</v>
      </c>
      <c r="B21" s="23" t="s">
        <v>1886</v>
      </c>
      <c r="C21" s="13" t="s">
        <v>1512</v>
      </c>
      <c r="D21" s="34">
        <v>153</v>
      </c>
      <c r="E21" s="34">
        <v>104</v>
      </c>
      <c r="F21" s="34">
        <f t="shared" si="0"/>
        <v>257</v>
      </c>
    </row>
    <row r="22" spans="1:6">
      <c r="A22" s="23">
        <v>2007</v>
      </c>
      <c r="B22" s="23" t="s">
        <v>1886</v>
      </c>
      <c r="C22" s="13" t="s">
        <v>1701</v>
      </c>
      <c r="D22" s="34">
        <v>428</v>
      </c>
      <c r="E22" s="34">
        <v>289</v>
      </c>
      <c r="F22" s="34">
        <f t="shared" si="0"/>
        <v>717</v>
      </c>
    </row>
    <row r="23" spans="1:6">
      <c r="A23" s="23">
        <v>2007</v>
      </c>
      <c r="B23" s="23" t="s">
        <v>1886</v>
      </c>
      <c r="C23" s="13" t="s">
        <v>1702</v>
      </c>
      <c r="D23" s="34">
        <v>47</v>
      </c>
      <c r="E23" s="34">
        <v>46</v>
      </c>
      <c r="F23" s="34">
        <f t="shared" si="0"/>
        <v>93</v>
      </c>
    </row>
    <row r="24" spans="1:6">
      <c r="A24" s="23">
        <v>2008</v>
      </c>
      <c r="B24" s="23" t="s">
        <v>1886</v>
      </c>
      <c r="C24" s="13" t="s">
        <v>5</v>
      </c>
      <c r="D24" s="34">
        <v>26</v>
      </c>
      <c r="E24" s="34">
        <v>13</v>
      </c>
      <c r="F24" s="34">
        <f t="shared" si="0"/>
        <v>39</v>
      </c>
    </row>
    <row r="25" spans="1:6">
      <c r="A25" s="23">
        <v>2008</v>
      </c>
      <c r="B25" s="23" t="s">
        <v>1886</v>
      </c>
      <c r="C25" s="13" t="s">
        <v>10</v>
      </c>
      <c r="D25" s="34">
        <v>11</v>
      </c>
      <c r="E25" s="34">
        <v>6</v>
      </c>
      <c r="F25" s="34">
        <f t="shared" si="0"/>
        <v>17</v>
      </c>
    </row>
    <row r="26" spans="1:6">
      <c r="A26" s="23">
        <v>2008</v>
      </c>
      <c r="B26" s="23" t="s">
        <v>1886</v>
      </c>
      <c r="C26" s="13" t="s">
        <v>14</v>
      </c>
      <c r="D26" s="34">
        <v>56</v>
      </c>
      <c r="E26" s="34">
        <v>15</v>
      </c>
      <c r="F26" s="34">
        <f t="shared" si="0"/>
        <v>71</v>
      </c>
    </row>
    <row r="27" spans="1:6">
      <c r="A27" s="23">
        <v>2008</v>
      </c>
      <c r="B27" s="23" t="s">
        <v>1886</v>
      </c>
      <c r="C27" s="13" t="s">
        <v>23</v>
      </c>
      <c r="D27" s="34">
        <v>43</v>
      </c>
      <c r="E27" s="34">
        <v>23</v>
      </c>
      <c r="F27" s="34">
        <f t="shared" si="0"/>
        <v>66</v>
      </c>
    </row>
    <row r="28" spans="1:6">
      <c r="A28" s="23">
        <v>2008</v>
      </c>
      <c r="B28" s="23" t="s">
        <v>1886</v>
      </c>
      <c r="C28" s="13" t="s">
        <v>41</v>
      </c>
      <c r="D28" s="34">
        <v>12</v>
      </c>
      <c r="E28" s="34">
        <v>7</v>
      </c>
      <c r="F28" s="34">
        <f t="shared" si="0"/>
        <v>19</v>
      </c>
    </row>
    <row r="29" spans="1:6">
      <c r="A29" s="23">
        <v>2008</v>
      </c>
      <c r="B29" s="23" t="s">
        <v>1886</v>
      </c>
      <c r="C29" s="13" t="s">
        <v>60</v>
      </c>
      <c r="D29" s="34">
        <v>9</v>
      </c>
      <c r="E29" s="34">
        <v>4</v>
      </c>
      <c r="F29" s="34">
        <f t="shared" si="0"/>
        <v>13</v>
      </c>
    </row>
    <row r="30" spans="1:6">
      <c r="A30" s="23">
        <v>2008</v>
      </c>
      <c r="B30" s="23" t="s">
        <v>1886</v>
      </c>
      <c r="C30" s="13" t="s">
        <v>70</v>
      </c>
      <c r="D30" s="34">
        <v>9</v>
      </c>
      <c r="E30" s="34">
        <v>3</v>
      </c>
      <c r="F30" s="34">
        <f t="shared" si="0"/>
        <v>12</v>
      </c>
    </row>
    <row r="31" spans="1:6">
      <c r="A31" s="23">
        <v>2008</v>
      </c>
      <c r="B31" s="23" t="s">
        <v>1886</v>
      </c>
      <c r="C31" s="13" t="s">
        <v>76</v>
      </c>
      <c r="D31" s="34">
        <v>21</v>
      </c>
      <c r="E31" s="34">
        <v>3</v>
      </c>
      <c r="F31" s="34">
        <f t="shared" si="0"/>
        <v>24</v>
      </c>
    </row>
    <row r="32" spans="1:6">
      <c r="A32" s="23">
        <v>2008</v>
      </c>
      <c r="B32" s="23" t="s">
        <v>1886</v>
      </c>
      <c r="C32" s="13" t="s">
        <v>83</v>
      </c>
      <c r="D32" s="34">
        <v>1</v>
      </c>
      <c r="E32" s="34">
        <v>0</v>
      </c>
      <c r="F32" s="34">
        <f t="shared" si="0"/>
        <v>1</v>
      </c>
    </row>
    <row r="33" spans="1:6">
      <c r="A33" s="23">
        <v>2008</v>
      </c>
      <c r="B33" s="23" t="s">
        <v>1886</v>
      </c>
      <c r="C33" s="13" t="s">
        <v>86</v>
      </c>
      <c r="D33" s="34">
        <v>8</v>
      </c>
      <c r="E33" s="34">
        <v>0</v>
      </c>
      <c r="F33" s="34">
        <f t="shared" si="0"/>
        <v>8</v>
      </c>
    </row>
    <row r="34" spans="1:6">
      <c r="A34" s="23">
        <v>2008</v>
      </c>
      <c r="B34" s="23" t="s">
        <v>1886</v>
      </c>
      <c r="C34" s="13" t="s">
        <v>89</v>
      </c>
      <c r="D34" s="34">
        <v>6</v>
      </c>
      <c r="E34" s="34">
        <v>1</v>
      </c>
      <c r="F34" s="34">
        <f t="shared" si="0"/>
        <v>7</v>
      </c>
    </row>
    <row r="35" spans="1:6">
      <c r="A35" s="23">
        <v>2008</v>
      </c>
      <c r="B35" s="23" t="s">
        <v>1886</v>
      </c>
      <c r="C35" s="13" t="s">
        <v>94</v>
      </c>
      <c r="D35" s="34">
        <v>12</v>
      </c>
      <c r="E35" s="34">
        <v>1</v>
      </c>
      <c r="F35" s="34">
        <f t="shared" si="0"/>
        <v>13</v>
      </c>
    </row>
    <row r="36" spans="1:6">
      <c r="A36" s="23">
        <v>2008</v>
      </c>
      <c r="B36" s="23" t="s">
        <v>1886</v>
      </c>
      <c r="C36" s="13" t="s">
        <v>100</v>
      </c>
      <c r="D36" s="34">
        <v>6</v>
      </c>
      <c r="E36" s="34">
        <v>2</v>
      </c>
      <c r="F36" s="34">
        <f t="shared" si="0"/>
        <v>8</v>
      </c>
    </row>
    <row r="37" spans="1:6">
      <c r="A37" s="23">
        <v>2008</v>
      </c>
      <c r="B37" s="23" t="s">
        <v>1886</v>
      </c>
      <c r="C37" s="13" t="s">
        <v>104</v>
      </c>
      <c r="D37" s="34">
        <v>29</v>
      </c>
      <c r="E37" s="34">
        <v>29</v>
      </c>
      <c r="F37" s="34">
        <f t="shared" si="0"/>
        <v>58</v>
      </c>
    </row>
    <row r="38" spans="1:6">
      <c r="A38" s="23">
        <v>2008</v>
      </c>
      <c r="B38" s="23" t="s">
        <v>1886</v>
      </c>
      <c r="C38" s="13" t="s">
        <v>120</v>
      </c>
      <c r="D38" s="34">
        <v>36</v>
      </c>
      <c r="E38" s="34">
        <v>15</v>
      </c>
      <c r="F38" s="34">
        <f t="shared" si="0"/>
        <v>51</v>
      </c>
    </row>
    <row r="39" spans="1:6">
      <c r="A39" s="23">
        <v>2008</v>
      </c>
      <c r="B39" s="23" t="s">
        <v>1886</v>
      </c>
      <c r="C39" s="13" t="s">
        <v>156</v>
      </c>
      <c r="D39" s="34">
        <v>55</v>
      </c>
      <c r="E39" s="34">
        <v>15</v>
      </c>
      <c r="F39" s="34">
        <f t="shared" si="0"/>
        <v>70</v>
      </c>
    </row>
    <row r="40" spans="1:6">
      <c r="A40" s="23">
        <v>2008</v>
      </c>
      <c r="B40" s="23" t="s">
        <v>1886</v>
      </c>
      <c r="C40" s="13" t="s">
        <v>164</v>
      </c>
      <c r="D40" s="34">
        <v>11</v>
      </c>
      <c r="E40" s="34">
        <v>5</v>
      </c>
      <c r="F40" s="34">
        <f t="shared" si="0"/>
        <v>16</v>
      </c>
    </row>
    <row r="41" spans="1:6">
      <c r="A41" s="23">
        <v>2008</v>
      </c>
      <c r="B41" s="23" t="s">
        <v>1886</v>
      </c>
      <c r="C41" s="13" t="s">
        <v>167</v>
      </c>
      <c r="D41" s="34">
        <v>19</v>
      </c>
      <c r="E41" s="34">
        <v>2</v>
      </c>
      <c r="F41" s="34">
        <f t="shared" si="0"/>
        <v>21</v>
      </c>
    </row>
    <row r="42" spans="1:6">
      <c r="A42" s="23">
        <v>2008</v>
      </c>
      <c r="B42" s="23" t="s">
        <v>1886</v>
      </c>
      <c r="C42" s="13" t="s">
        <v>1511</v>
      </c>
      <c r="D42" s="34">
        <v>42</v>
      </c>
      <c r="E42" s="34">
        <v>12</v>
      </c>
      <c r="F42" s="34">
        <f t="shared" si="0"/>
        <v>54</v>
      </c>
    </row>
    <row r="43" spans="1:6">
      <c r="A43" s="23">
        <v>2008</v>
      </c>
      <c r="B43" s="23" t="s">
        <v>1886</v>
      </c>
      <c r="C43" s="13" t="s">
        <v>1512</v>
      </c>
      <c r="D43" s="34">
        <v>153</v>
      </c>
      <c r="E43" s="34">
        <v>108</v>
      </c>
      <c r="F43" s="34">
        <f t="shared" si="0"/>
        <v>261</v>
      </c>
    </row>
    <row r="44" spans="1:6">
      <c r="A44" s="23">
        <v>2008</v>
      </c>
      <c r="B44" s="23" t="s">
        <v>1886</v>
      </c>
      <c r="C44" s="13" t="s">
        <v>1701</v>
      </c>
      <c r="D44" s="34">
        <v>410</v>
      </c>
      <c r="E44" s="34">
        <v>280</v>
      </c>
      <c r="F44" s="34">
        <f t="shared" si="0"/>
        <v>690</v>
      </c>
    </row>
    <row r="45" spans="1:6">
      <c r="A45" s="23">
        <v>2008</v>
      </c>
      <c r="B45" s="23" t="s">
        <v>1886</v>
      </c>
      <c r="C45" s="13" t="s">
        <v>1702</v>
      </c>
      <c r="D45" s="34">
        <v>53</v>
      </c>
      <c r="E45" s="34">
        <v>53</v>
      </c>
      <c r="F45" s="34">
        <f t="shared" si="0"/>
        <v>106</v>
      </c>
    </row>
    <row r="46" spans="1:6">
      <c r="A46" s="23">
        <v>2008</v>
      </c>
      <c r="B46" s="23" t="s">
        <v>514</v>
      </c>
      <c r="C46" s="13" t="s">
        <v>23</v>
      </c>
      <c r="D46" s="34">
        <v>35</v>
      </c>
      <c r="E46" s="34">
        <v>21</v>
      </c>
      <c r="F46" s="34">
        <f t="shared" si="0"/>
        <v>56</v>
      </c>
    </row>
    <row r="47" spans="1:6">
      <c r="A47" s="23">
        <v>2008</v>
      </c>
      <c r="B47" s="23" t="s">
        <v>514</v>
      </c>
      <c r="C47" s="13" t="s">
        <v>185</v>
      </c>
      <c r="D47" s="34">
        <v>52</v>
      </c>
      <c r="E47" s="34">
        <v>17</v>
      </c>
      <c r="F47" s="34">
        <f t="shared" si="0"/>
        <v>69</v>
      </c>
    </row>
    <row r="48" spans="1:6">
      <c r="A48" s="23">
        <v>2008</v>
      </c>
      <c r="B48" s="23" t="s">
        <v>514</v>
      </c>
      <c r="C48" s="13" t="s">
        <v>104</v>
      </c>
      <c r="D48" s="34">
        <v>20</v>
      </c>
      <c r="E48" s="34">
        <v>38</v>
      </c>
      <c r="F48" s="34">
        <f t="shared" si="0"/>
        <v>58</v>
      </c>
    </row>
    <row r="49" spans="1:6">
      <c r="A49" s="23">
        <v>2008</v>
      </c>
      <c r="B49" s="23" t="s">
        <v>514</v>
      </c>
      <c r="C49" s="13" t="s">
        <v>1511</v>
      </c>
      <c r="D49" s="34">
        <v>36</v>
      </c>
      <c r="E49" s="34">
        <v>52</v>
      </c>
      <c r="F49" s="34">
        <f t="shared" si="0"/>
        <v>88</v>
      </c>
    </row>
    <row r="50" spans="1:6">
      <c r="A50" s="23">
        <v>2008</v>
      </c>
      <c r="B50" s="23" t="s">
        <v>514</v>
      </c>
      <c r="C50" s="13" t="s">
        <v>1512</v>
      </c>
      <c r="D50" s="34">
        <v>46</v>
      </c>
      <c r="E50" s="34">
        <v>38</v>
      </c>
      <c r="F50" s="34">
        <f t="shared" si="0"/>
        <v>84</v>
      </c>
    </row>
    <row r="51" spans="1:6">
      <c r="A51" s="23">
        <v>2008</v>
      </c>
      <c r="B51" s="23" t="s">
        <v>514</v>
      </c>
      <c r="C51" s="13" t="s">
        <v>1701</v>
      </c>
      <c r="D51" s="34">
        <v>51</v>
      </c>
      <c r="E51" s="34">
        <v>41</v>
      </c>
      <c r="F51" s="34">
        <f t="shared" si="0"/>
        <v>92</v>
      </c>
    </row>
    <row r="52" spans="1:6">
      <c r="A52" s="23">
        <v>2008</v>
      </c>
      <c r="B52" s="23" t="s">
        <v>514</v>
      </c>
      <c r="C52" s="13" t="s">
        <v>1702</v>
      </c>
      <c r="D52" s="34">
        <v>34</v>
      </c>
      <c r="E52" s="34">
        <v>65</v>
      </c>
      <c r="F52" s="34">
        <f t="shared" si="0"/>
        <v>99</v>
      </c>
    </row>
    <row r="53" spans="1:6">
      <c r="A53" s="23">
        <v>2009</v>
      </c>
      <c r="B53" s="23" t="s">
        <v>1886</v>
      </c>
      <c r="C53" s="13" t="s">
        <v>5</v>
      </c>
      <c r="D53" s="34">
        <v>26</v>
      </c>
      <c r="E53" s="34">
        <v>14</v>
      </c>
      <c r="F53" s="34">
        <f t="shared" si="0"/>
        <v>40</v>
      </c>
    </row>
    <row r="54" spans="1:6">
      <c r="A54" s="23">
        <v>2009</v>
      </c>
      <c r="B54" s="23" t="s">
        <v>1886</v>
      </c>
      <c r="C54" s="13" t="s">
        <v>10</v>
      </c>
      <c r="D54" s="34">
        <v>11</v>
      </c>
      <c r="E54" s="34">
        <v>6</v>
      </c>
      <c r="F54" s="34">
        <f t="shared" si="0"/>
        <v>17</v>
      </c>
    </row>
    <row r="55" spans="1:6">
      <c r="A55" s="23">
        <v>2009</v>
      </c>
      <c r="B55" s="23" t="s">
        <v>1886</v>
      </c>
      <c r="C55" s="13" t="s">
        <v>14</v>
      </c>
      <c r="D55" s="34">
        <v>55</v>
      </c>
      <c r="E55" s="34">
        <v>13</v>
      </c>
      <c r="F55" s="34">
        <f t="shared" si="0"/>
        <v>68</v>
      </c>
    </row>
    <row r="56" spans="1:6">
      <c r="A56" s="23">
        <v>2009</v>
      </c>
      <c r="B56" s="23" t="s">
        <v>1886</v>
      </c>
      <c r="C56" s="13" t="s">
        <v>23</v>
      </c>
      <c r="D56" s="34">
        <v>41</v>
      </c>
      <c r="E56" s="34">
        <v>23</v>
      </c>
      <c r="F56" s="34">
        <f t="shared" si="0"/>
        <v>64</v>
      </c>
    </row>
    <row r="57" spans="1:6">
      <c r="A57" s="23">
        <v>2009</v>
      </c>
      <c r="B57" s="23" t="s">
        <v>1886</v>
      </c>
      <c r="C57" s="13" t="s">
        <v>41</v>
      </c>
      <c r="D57" s="34">
        <v>14</v>
      </c>
      <c r="E57" s="34">
        <v>5</v>
      </c>
      <c r="F57" s="34">
        <f t="shared" si="0"/>
        <v>19</v>
      </c>
    </row>
    <row r="58" spans="1:6">
      <c r="A58" s="23">
        <v>2009</v>
      </c>
      <c r="B58" s="23" t="s">
        <v>1886</v>
      </c>
      <c r="C58" s="13" t="s">
        <v>60</v>
      </c>
      <c r="D58" s="34">
        <v>10</v>
      </c>
      <c r="E58" s="34">
        <v>4</v>
      </c>
      <c r="F58" s="34">
        <f t="shared" si="0"/>
        <v>14</v>
      </c>
    </row>
    <row r="59" spans="1:6">
      <c r="A59" s="23">
        <v>2009</v>
      </c>
      <c r="B59" s="23" t="s">
        <v>1886</v>
      </c>
      <c r="C59" s="13" t="s">
        <v>70</v>
      </c>
      <c r="D59" s="34">
        <v>10</v>
      </c>
      <c r="E59" s="34">
        <v>3</v>
      </c>
      <c r="F59" s="34">
        <f t="shared" si="0"/>
        <v>13</v>
      </c>
    </row>
    <row r="60" spans="1:6">
      <c r="A60" s="23">
        <v>2009</v>
      </c>
      <c r="B60" s="23" t="s">
        <v>1886</v>
      </c>
      <c r="C60" s="13" t="s">
        <v>76</v>
      </c>
      <c r="D60" s="34">
        <v>23</v>
      </c>
      <c r="E60" s="34">
        <v>2</v>
      </c>
      <c r="F60" s="34">
        <f t="shared" si="0"/>
        <v>25</v>
      </c>
    </row>
    <row r="61" spans="1:6">
      <c r="A61" s="23">
        <v>2009</v>
      </c>
      <c r="B61" s="23" t="s">
        <v>1886</v>
      </c>
      <c r="C61" s="13" t="s">
        <v>83</v>
      </c>
      <c r="D61" s="34">
        <v>1</v>
      </c>
      <c r="E61" s="34">
        <v>0</v>
      </c>
      <c r="F61" s="34">
        <f t="shared" si="0"/>
        <v>1</v>
      </c>
    </row>
    <row r="62" spans="1:6">
      <c r="A62" s="23">
        <v>2009</v>
      </c>
      <c r="B62" s="23" t="s">
        <v>1886</v>
      </c>
      <c r="C62" s="13" t="s">
        <v>86</v>
      </c>
      <c r="D62" s="34">
        <v>8</v>
      </c>
      <c r="E62" s="34">
        <v>0</v>
      </c>
      <c r="F62" s="34">
        <f t="shared" si="0"/>
        <v>8</v>
      </c>
    </row>
    <row r="63" spans="1:6">
      <c r="A63" s="23">
        <v>2009</v>
      </c>
      <c r="B63" s="23" t="s">
        <v>1886</v>
      </c>
      <c r="C63" s="13" t="s">
        <v>89</v>
      </c>
      <c r="D63" s="34">
        <v>6</v>
      </c>
      <c r="E63" s="34">
        <v>1</v>
      </c>
      <c r="F63" s="34">
        <f t="shared" si="0"/>
        <v>7</v>
      </c>
    </row>
    <row r="64" spans="1:6">
      <c r="A64" s="23">
        <v>2009</v>
      </c>
      <c r="B64" s="23" t="s">
        <v>1886</v>
      </c>
      <c r="C64" s="13" t="s">
        <v>94</v>
      </c>
      <c r="D64" s="34">
        <v>12</v>
      </c>
      <c r="E64" s="34">
        <v>1</v>
      </c>
      <c r="F64" s="34">
        <f t="shared" si="0"/>
        <v>13</v>
      </c>
    </row>
    <row r="65" spans="1:6">
      <c r="A65" s="23">
        <v>2009</v>
      </c>
      <c r="B65" s="23" t="s">
        <v>1886</v>
      </c>
      <c r="C65" s="13" t="s">
        <v>100</v>
      </c>
      <c r="D65" s="34">
        <v>7</v>
      </c>
      <c r="E65" s="34">
        <v>2</v>
      </c>
      <c r="F65" s="34">
        <f t="shared" si="0"/>
        <v>9</v>
      </c>
    </row>
    <row r="66" spans="1:6">
      <c r="A66" s="23">
        <v>2009</v>
      </c>
      <c r="B66" s="23" t="s">
        <v>1886</v>
      </c>
      <c r="C66" s="13" t="s">
        <v>104</v>
      </c>
      <c r="D66" s="34">
        <v>28</v>
      </c>
      <c r="E66" s="34">
        <v>32</v>
      </c>
      <c r="F66" s="34">
        <f t="shared" ref="F66:F129" si="1">+E66+D66</f>
        <v>60</v>
      </c>
    </row>
    <row r="67" spans="1:6">
      <c r="A67" s="23">
        <v>2009</v>
      </c>
      <c r="B67" s="23" t="s">
        <v>1886</v>
      </c>
      <c r="C67" s="13" t="s">
        <v>120</v>
      </c>
      <c r="D67" s="34">
        <v>34</v>
      </c>
      <c r="E67" s="34">
        <v>11</v>
      </c>
      <c r="F67" s="34">
        <f t="shared" si="1"/>
        <v>45</v>
      </c>
    </row>
    <row r="68" spans="1:6">
      <c r="A68" s="23">
        <v>2009</v>
      </c>
      <c r="B68" s="23" t="s">
        <v>1886</v>
      </c>
      <c r="C68" s="13" t="s">
        <v>156</v>
      </c>
      <c r="D68" s="34">
        <v>52</v>
      </c>
      <c r="E68" s="34">
        <v>17</v>
      </c>
      <c r="F68" s="34">
        <f t="shared" si="1"/>
        <v>69</v>
      </c>
    </row>
    <row r="69" spans="1:6">
      <c r="A69" s="23">
        <v>2009</v>
      </c>
      <c r="B69" s="23" t="s">
        <v>1886</v>
      </c>
      <c r="C69" s="13" t="s">
        <v>164</v>
      </c>
      <c r="D69" s="34">
        <v>12</v>
      </c>
      <c r="E69" s="34">
        <v>5</v>
      </c>
      <c r="F69" s="34">
        <f t="shared" si="1"/>
        <v>17</v>
      </c>
    </row>
    <row r="70" spans="1:6">
      <c r="A70" s="23">
        <v>2009</v>
      </c>
      <c r="B70" s="23" t="s">
        <v>1886</v>
      </c>
      <c r="C70" s="13" t="s">
        <v>167</v>
      </c>
      <c r="D70" s="34">
        <v>19</v>
      </c>
      <c r="E70" s="34">
        <v>2</v>
      </c>
      <c r="F70" s="34">
        <f t="shared" si="1"/>
        <v>21</v>
      </c>
    </row>
    <row r="71" spans="1:6">
      <c r="A71" s="23">
        <v>2009</v>
      </c>
      <c r="B71" s="23" t="s">
        <v>1886</v>
      </c>
      <c r="C71" s="13" t="s">
        <v>1511</v>
      </c>
      <c r="D71" s="34">
        <v>49</v>
      </c>
      <c r="E71" s="34">
        <v>16</v>
      </c>
      <c r="F71" s="34">
        <f t="shared" si="1"/>
        <v>65</v>
      </c>
    </row>
    <row r="72" spans="1:6">
      <c r="A72" s="23">
        <v>2009</v>
      </c>
      <c r="B72" s="23" t="s">
        <v>1886</v>
      </c>
      <c r="C72" s="13" t="s">
        <v>1512</v>
      </c>
      <c r="D72" s="34">
        <v>158</v>
      </c>
      <c r="E72" s="34">
        <v>112</v>
      </c>
      <c r="F72" s="34">
        <f t="shared" si="1"/>
        <v>270</v>
      </c>
    </row>
    <row r="73" spans="1:6">
      <c r="A73" s="23">
        <v>2009</v>
      </c>
      <c r="B73" s="23" t="s">
        <v>1886</v>
      </c>
      <c r="C73" s="13" t="s">
        <v>1701</v>
      </c>
      <c r="D73" s="34">
        <v>354</v>
      </c>
      <c r="E73" s="34">
        <v>261</v>
      </c>
      <c r="F73" s="34">
        <f t="shared" si="1"/>
        <v>615</v>
      </c>
    </row>
    <row r="74" spans="1:6">
      <c r="A74" s="23">
        <v>2009</v>
      </c>
      <c r="B74" s="23" t="s">
        <v>1886</v>
      </c>
      <c r="C74" s="13" t="s">
        <v>1702</v>
      </c>
      <c r="D74" s="34">
        <v>58</v>
      </c>
      <c r="E74" s="34">
        <v>50</v>
      </c>
      <c r="F74" s="34">
        <f t="shared" si="1"/>
        <v>108</v>
      </c>
    </row>
    <row r="75" spans="1:6">
      <c r="A75" s="23">
        <v>2009</v>
      </c>
      <c r="B75" s="23" t="s">
        <v>514</v>
      </c>
      <c r="C75" s="13" t="s">
        <v>23</v>
      </c>
      <c r="D75" s="34">
        <v>22</v>
      </c>
      <c r="E75" s="34">
        <v>9</v>
      </c>
      <c r="F75" s="34">
        <f t="shared" si="1"/>
        <v>31</v>
      </c>
    </row>
    <row r="76" spans="1:6">
      <c r="A76" s="23">
        <v>2009</v>
      </c>
      <c r="B76" s="23" t="s">
        <v>514</v>
      </c>
      <c r="C76" s="13" t="s">
        <v>185</v>
      </c>
      <c r="D76" s="34">
        <v>36</v>
      </c>
      <c r="E76" s="34">
        <v>8</v>
      </c>
      <c r="F76" s="34">
        <f t="shared" si="1"/>
        <v>44</v>
      </c>
    </row>
    <row r="77" spans="1:6">
      <c r="A77" s="23">
        <v>2009</v>
      </c>
      <c r="B77" s="23" t="s">
        <v>514</v>
      </c>
      <c r="C77" s="13" t="s">
        <v>104</v>
      </c>
      <c r="D77" s="34">
        <v>18</v>
      </c>
      <c r="E77" s="34">
        <v>24</v>
      </c>
      <c r="F77" s="34">
        <f t="shared" si="1"/>
        <v>42</v>
      </c>
    </row>
    <row r="78" spans="1:6">
      <c r="A78" s="23">
        <v>2009</v>
      </c>
      <c r="B78" s="23" t="s">
        <v>514</v>
      </c>
      <c r="C78" s="13" t="s">
        <v>1511</v>
      </c>
      <c r="D78" s="34">
        <v>31</v>
      </c>
      <c r="E78" s="34">
        <v>49</v>
      </c>
      <c r="F78" s="34">
        <f t="shared" si="1"/>
        <v>80</v>
      </c>
    </row>
    <row r="79" spans="1:6">
      <c r="A79" s="23">
        <v>2009</v>
      </c>
      <c r="B79" s="23" t="s">
        <v>514</v>
      </c>
      <c r="C79" s="13" t="s">
        <v>1512</v>
      </c>
      <c r="D79" s="34">
        <v>54</v>
      </c>
      <c r="E79" s="34">
        <v>31</v>
      </c>
      <c r="F79" s="34">
        <f t="shared" si="1"/>
        <v>85</v>
      </c>
    </row>
    <row r="80" spans="1:6">
      <c r="A80" s="23">
        <v>2009</v>
      </c>
      <c r="B80" s="23" t="s">
        <v>514</v>
      </c>
      <c r="C80" s="13" t="s">
        <v>1701</v>
      </c>
      <c r="D80" s="34">
        <v>46</v>
      </c>
      <c r="E80" s="34">
        <v>41</v>
      </c>
      <c r="F80" s="34">
        <f t="shared" si="1"/>
        <v>87</v>
      </c>
    </row>
    <row r="81" spans="1:6">
      <c r="A81" s="23">
        <v>2009</v>
      </c>
      <c r="B81" s="23" t="s">
        <v>514</v>
      </c>
      <c r="C81" s="13" t="s">
        <v>1702</v>
      </c>
      <c r="D81" s="34">
        <v>27</v>
      </c>
      <c r="E81" s="34">
        <v>49</v>
      </c>
      <c r="F81" s="34">
        <f t="shared" si="1"/>
        <v>76</v>
      </c>
    </row>
    <row r="82" spans="1:6">
      <c r="A82" s="23">
        <v>2010</v>
      </c>
      <c r="B82" s="23" t="s">
        <v>1886</v>
      </c>
      <c r="C82" s="13" t="s">
        <v>5</v>
      </c>
      <c r="D82" s="34">
        <v>22</v>
      </c>
      <c r="E82" s="34">
        <v>7</v>
      </c>
      <c r="F82" s="34">
        <f t="shared" si="1"/>
        <v>29</v>
      </c>
    </row>
    <row r="83" spans="1:6">
      <c r="A83" s="23">
        <v>2010</v>
      </c>
      <c r="B83" s="23" t="s">
        <v>1886</v>
      </c>
      <c r="C83" s="13" t="s">
        <v>10</v>
      </c>
      <c r="D83" s="34">
        <v>7</v>
      </c>
      <c r="E83" s="34">
        <v>6</v>
      </c>
      <c r="F83" s="34">
        <f t="shared" si="1"/>
        <v>13</v>
      </c>
    </row>
    <row r="84" spans="1:6">
      <c r="A84" s="23">
        <v>2010</v>
      </c>
      <c r="B84" s="23" t="s">
        <v>1886</v>
      </c>
      <c r="C84" s="13" t="s">
        <v>14</v>
      </c>
      <c r="D84" s="34">
        <v>52</v>
      </c>
      <c r="E84" s="34">
        <v>14</v>
      </c>
      <c r="F84" s="34">
        <f t="shared" si="1"/>
        <v>66</v>
      </c>
    </row>
    <row r="85" spans="1:6">
      <c r="A85" s="23">
        <v>2010</v>
      </c>
      <c r="B85" s="23" t="s">
        <v>1886</v>
      </c>
      <c r="C85" s="13" t="s">
        <v>23</v>
      </c>
      <c r="D85" s="34">
        <v>30</v>
      </c>
      <c r="E85" s="34">
        <v>21</v>
      </c>
      <c r="F85" s="34">
        <f t="shared" si="1"/>
        <v>51</v>
      </c>
    </row>
    <row r="86" spans="1:6">
      <c r="A86" s="23">
        <v>2010</v>
      </c>
      <c r="B86" s="23" t="s">
        <v>1886</v>
      </c>
      <c r="C86" s="13" t="s">
        <v>41</v>
      </c>
      <c r="D86" s="34">
        <v>13</v>
      </c>
      <c r="E86" s="34">
        <v>6</v>
      </c>
      <c r="F86" s="34">
        <f t="shared" si="1"/>
        <v>19</v>
      </c>
    </row>
    <row r="87" spans="1:6">
      <c r="A87" s="23">
        <v>2010</v>
      </c>
      <c r="B87" s="23" t="s">
        <v>1886</v>
      </c>
      <c r="C87" s="13" t="s">
        <v>60</v>
      </c>
      <c r="D87" s="34">
        <v>10</v>
      </c>
      <c r="E87" s="34">
        <v>3</v>
      </c>
      <c r="F87" s="34">
        <f t="shared" si="1"/>
        <v>13</v>
      </c>
    </row>
    <row r="88" spans="1:6">
      <c r="A88" s="23">
        <v>2010</v>
      </c>
      <c r="B88" s="23" t="s">
        <v>1886</v>
      </c>
      <c r="C88" s="13" t="s">
        <v>70</v>
      </c>
      <c r="D88" s="34">
        <v>11</v>
      </c>
      <c r="E88" s="34">
        <v>3</v>
      </c>
      <c r="F88" s="34">
        <f t="shared" si="1"/>
        <v>14</v>
      </c>
    </row>
    <row r="89" spans="1:6">
      <c r="A89" s="23">
        <v>2010</v>
      </c>
      <c r="B89" s="23" t="s">
        <v>1886</v>
      </c>
      <c r="C89" s="13" t="s">
        <v>76</v>
      </c>
      <c r="D89" s="34">
        <v>22</v>
      </c>
      <c r="E89" s="34">
        <v>1</v>
      </c>
      <c r="F89" s="34">
        <f t="shared" si="1"/>
        <v>23</v>
      </c>
    </row>
    <row r="90" spans="1:6">
      <c r="A90" s="23">
        <v>2010</v>
      </c>
      <c r="B90" s="23" t="s">
        <v>1886</v>
      </c>
      <c r="C90" s="13" t="s">
        <v>83</v>
      </c>
      <c r="D90" s="34">
        <v>1</v>
      </c>
      <c r="E90" s="34">
        <v>0</v>
      </c>
      <c r="F90" s="34">
        <f t="shared" si="1"/>
        <v>1</v>
      </c>
    </row>
    <row r="91" spans="1:6">
      <c r="A91" s="23">
        <v>2010</v>
      </c>
      <c r="B91" s="23" t="s">
        <v>1886</v>
      </c>
      <c r="C91" s="13" t="s">
        <v>86</v>
      </c>
      <c r="D91" s="34">
        <v>7</v>
      </c>
      <c r="E91" s="34">
        <v>1</v>
      </c>
      <c r="F91" s="34">
        <f t="shared" si="1"/>
        <v>8</v>
      </c>
    </row>
    <row r="92" spans="1:6">
      <c r="A92" s="23">
        <v>2010</v>
      </c>
      <c r="B92" s="23" t="s">
        <v>1886</v>
      </c>
      <c r="C92" s="13" t="s">
        <v>89</v>
      </c>
      <c r="D92" s="34">
        <v>7</v>
      </c>
      <c r="E92" s="34">
        <v>1</v>
      </c>
      <c r="F92" s="34">
        <f t="shared" si="1"/>
        <v>8</v>
      </c>
    </row>
    <row r="93" spans="1:6">
      <c r="A93" s="23">
        <v>2010</v>
      </c>
      <c r="B93" s="23" t="s">
        <v>1886</v>
      </c>
      <c r="C93" s="13" t="s">
        <v>94</v>
      </c>
      <c r="D93" s="34">
        <v>11</v>
      </c>
      <c r="E93" s="34">
        <v>3</v>
      </c>
      <c r="F93" s="34">
        <f t="shared" si="1"/>
        <v>14</v>
      </c>
    </row>
    <row r="94" spans="1:6">
      <c r="A94" s="23">
        <v>2010</v>
      </c>
      <c r="B94" s="23" t="s">
        <v>1886</v>
      </c>
      <c r="C94" s="13" t="s">
        <v>100</v>
      </c>
      <c r="D94" s="34">
        <v>6</v>
      </c>
      <c r="E94" s="34">
        <v>2</v>
      </c>
      <c r="F94" s="34">
        <f t="shared" si="1"/>
        <v>8</v>
      </c>
    </row>
    <row r="95" spans="1:6">
      <c r="A95" s="23">
        <v>2010</v>
      </c>
      <c r="B95" s="23" t="s">
        <v>1886</v>
      </c>
      <c r="C95" s="13" t="s">
        <v>104</v>
      </c>
      <c r="D95" s="34">
        <v>27</v>
      </c>
      <c r="E95" s="34">
        <v>29</v>
      </c>
      <c r="F95" s="34">
        <f t="shared" si="1"/>
        <v>56</v>
      </c>
    </row>
    <row r="96" spans="1:6">
      <c r="A96" s="23">
        <v>2010</v>
      </c>
      <c r="B96" s="23" t="s">
        <v>1886</v>
      </c>
      <c r="C96" s="13" t="s">
        <v>120</v>
      </c>
      <c r="D96" s="34">
        <v>32</v>
      </c>
      <c r="E96" s="34">
        <v>11</v>
      </c>
      <c r="F96" s="34">
        <f t="shared" si="1"/>
        <v>43</v>
      </c>
    </row>
    <row r="97" spans="1:6">
      <c r="A97" s="23">
        <v>2010</v>
      </c>
      <c r="B97" s="23" t="s">
        <v>1886</v>
      </c>
      <c r="C97" s="13" t="s">
        <v>156</v>
      </c>
      <c r="D97" s="34">
        <v>43</v>
      </c>
      <c r="E97" s="34">
        <v>17</v>
      </c>
      <c r="F97" s="34">
        <f t="shared" si="1"/>
        <v>60</v>
      </c>
    </row>
    <row r="98" spans="1:6">
      <c r="A98" s="23">
        <v>2010</v>
      </c>
      <c r="B98" s="23" t="s">
        <v>1886</v>
      </c>
      <c r="C98" s="13" t="s">
        <v>164</v>
      </c>
      <c r="D98" s="34">
        <v>13</v>
      </c>
      <c r="E98" s="34">
        <v>4</v>
      </c>
      <c r="F98" s="34">
        <f t="shared" si="1"/>
        <v>17</v>
      </c>
    </row>
    <row r="99" spans="1:6">
      <c r="A99" s="23">
        <v>2010</v>
      </c>
      <c r="B99" s="23" t="s">
        <v>1886</v>
      </c>
      <c r="C99" s="13" t="s">
        <v>167</v>
      </c>
      <c r="D99" s="34">
        <v>19</v>
      </c>
      <c r="E99" s="34">
        <v>2</v>
      </c>
      <c r="F99" s="34">
        <f t="shared" si="1"/>
        <v>21</v>
      </c>
    </row>
    <row r="100" spans="1:6">
      <c r="A100" s="23">
        <v>2010</v>
      </c>
      <c r="B100" s="23" t="s">
        <v>1886</v>
      </c>
      <c r="C100" s="13" t="s">
        <v>1511</v>
      </c>
      <c r="D100" s="34">
        <v>36</v>
      </c>
      <c r="E100" s="34">
        <v>15</v>
      </c>
      <c r="F100" s="34">
        <f t="shared" si="1"/>
        <v>51</v>
      </c>
    </row>
    <row r="101" spans="1:6">
      <c r="A101" s="23">
        <v>2010</v>
      </c>
      <c r="B101" s="23" t="s">
        <v>1886</v>
      </c>
      <c r="C101" s="13" t="s">
        <v>1512</v>
      </c>
      <c r="D101" s="34">
        <v>159</v>
      </c>
      <c r="E101" s="34">
        <v>102</v>
      </c>
      <c r="F101" s="34">
        <f t="shared" si="1"/>
        <v>261</v>
      </c>
    </row>
    <row r="102" spans="1:6">
      <c r="A102" s="23">
        <v>2010</v>
      </c>
      <c r="B102" s="23" t="s">
        <v>1886</v>
      </c>
      <c r="C102" s="13" t="s">
        <v>1701</v>
      </c>
      <c r="D102" s="34">
        <v>366</v>
      </c>
      <c r="E102" s="34">
        <v>260</v>
      </c>
      <c r="F102" s="34">
        <f t="shared" si="1"/>
        <v>626</v>
      </c>
    </row>
    <row r="103" spans="1:6">
      <c r="A103" s="23">
        <v>2010</v>
      </c>
      <c r="B103" s="23" t="s">
        <v>1886</v>
      </c>
      <c r="C103" s="13" t="s">
        <v>1702</v>
      </c>
      <c r="D103" s="34">
        <v>53</v>
      </c>
      <c r="E103" s="34">
        <v>51</v>
      </c>
      <c r="F103" s="34">
        <f t="shared" si="1"/>
        <v>104</v>
      </c>
    </row>
    <row r="104" spans="1:6">
      <c r="A104" s="23">
        <v>2010</v>
      </c>
      <c r="B104" s="23" t="s">
        <v>514</v>
      </c>
      <c r="C104" s="13" t="s">
        <v>184</v>
      </c>
      <c r="D104" s="34">
        <v>4</v>
      </c>
      <c r="E104" s="34">
        <v>1</v>
      </c>
      <c r="F104" s="34">
        <f t="shared" si="1"/>
        <v>5</v>
      </c>
    </row>
    <row r="105" spans="1:6">
      <c r="A105" s="23">
        <v>2010</v>
      </c>
      <c r="B105" s="23" t="s">
        <v>514</v>
      </c>
      <c r="C105" s="13" t="s">
        <v>23</v>
      </c>
      <c r="D105" s="34">
        <v>20</v>
      </c>
      <c r="E105" s="34">
        <v>11</v>
      </c>
      <c r="F105" s="34">
        <f t="shared" si="1"/>
        <v>31</v>
      </c>
    </row>
    <row r="106" spans="1:6">
      <c r="A106" s="23">
        <v>2010</v>
      </c>
      <c r="B106" s="23" t="s">
        <v>514</v>
      </c>
      <c r="C106" s="13" t="s">
        <v>185</v>
      </c>
      <c r="D106" s="34">
        <v>33</v>
      </c>
      <c r="E106" s="34">
        <v>7</v>
      </c>
      <c r="F106" s="34">
        <f t="shared" si="1"/>
        <v>40</v>
      </c>
    </row>
    <row r="107" spans="1:6">
      <c r="A107" s="23">
        <v>2010</v>
      </c>
      <c r="B107" s="23" t="s">
        <v>514</v>
      </c>
      <c r="C107" s="13" t="s">
        <v>104</v>
      </c>
      <c r="D107" s="34">
        <v>20</v>
      </c>
      <c r="E107" s="34">
        <v>17</v>
      </c>
      <c r="F107" s="34">
        <f t="shared" si="1"/>
        <v>37</v>
      </c>
    </row>
    <row r="108" spans="1:6">
      <c r="A108" s="23">
        <v>2010</v>
      </c>
      <c r="B108" s="23" t="s">
        <v>514</v>
      </c>
      <c r="C108" s="13" t="s">
        <v>1511</v>
      </c>
      <c r="D108" s="34">
        <v>24</v>
      </c>
      <c r="E108" s="34">
        <v>50</v>
      </c>
      <c r="F108" s="34">
        <f t="shared" si="1"/>
        <v>74</v>
      </c>
    </row>
    <row r="109" spans="1:6">
      <c r="A109" s="23">
        <v>2010</v>
      </c>
      <c r="B109" s="23" t="s">
        <v>514</v>
      </c>
      <c r="C109" s="13" t="s">
        <v>1512</v>
      </c>
      <c r="D109" s="34">
        <v>62</v>
      </c>
      <c r="E109" s="34">
        <v>38</v>
      </c>
      <c r="F109" s="34">
        <f t="shared" si="1"/>
        <v>100</v>
      </c>
    </row>
    <row r="110" spans="1:6">
      <c r="A110" s="23">
        <v>2010</v>
      </c>
      <c r="B110" s="23" t="s">
        <v>514</v>
      </c>
      <c r="C110" s="13" t="s">
        <v>1701</v>
      </c>
      <c r="D110" s="34">
        <v>55</v>
      </c>
      <c r="E110" s="34">
        <v>45</v>
      </c>
      <c r="F110" s="34">
        <f t="shared" si="1"/>
        <v>100</v>
      </c>
    </row>
    <row r="111" spans="1:6">
      <c r="A111" s="23">
        <v>2010</v>
      </c>
      <c r="B111" s="23" t="s">
        <v>514</v>
      </c>
      <c r="C111" s="13" t="s">
        <v>1702</v>
      </c>
      <c r="D111" s="34">
        <v>28</v>
      </c>
      <c r="E111" s="34">
        <v>51</v>
      </c>
      <c r="F111" s="34">
        <f t="shared" si="1"/>
        <v>79</v>
      </c>
    </row>
    <row r="112" spans="1:6">
      <c r="A112" s="23">
        <v>2011</v>
      </c>
      <c r="B112" s="23" t="s">
        <v>1886</v>
      </c>
      <c r="C112" s="13" t="s">
        <v>5</v>
      </c>
      <c r="D112" s="34">
        <v>22</v>
      </c>
      <c r="E112" s="34">
        <v>9</v>
      </c>
      <c r="F112" s="34">
        <f t="shared" si="1"/>
        <v>31</v>
      </c>
    </row>
    <row r="113" spans="1:6">
      <c r="A113" s="23">
        <v>2011</v>
      </c>
      <c r="B113" s="23" t="s">
        <v>1886</v>
      </c>
      <c r="C113" s="13" t="s">
        <v>10</v>
      </c>
      <c r="D113" s="34">
        <v>11</v>
      </c>
      <c r="E113" s="34">
        <v>6</v>
      </c>
      <c r="F113" s="34">
        <f t="shared" si="1"/>
        <v>17</v>
      </c>
    </row>
    <row r="114" spans="1:6">
      <c r="A114" s="23">
        <v>2011</v>
      </c>
      <c r="B114" s="23" t="s">
        <v>1886</v>
      </c>
      <c r="C114" s="13" t="s">
        <v>14</v>
      </c>
      <c r="D114" s="34">
        <v>52</v>
      </c>
      <c r="E114" s="34">
        <v>11</v>
      </c>
      <c r="F114" s="34">
        <f t="shared" si="1"/>
        <v>63</v>
      </c>
    </row>
    <row r="115" spans="1:6">
      <c r="A115" s="23">
        <v>2011</v>
      </c>
      <c r="B115" s="23" t="s">
        <v>1886</v>
      </c>
      <c r="C115" s="13" t="s">
        <v>23</v>
      </c>
      <c r="D115" s="34">
        <v>38</v>
      </c>
      <c r="E115" s="34">
        <v>20</v>
      </c>
      <c r="F115" s="34">
        <f t="shared" si="1"/>
        <v>58</v>
      </c>
    </row>
    <row r="116" spans="1:6">
      <c r="A116" s="23">
        <v>2011</v>
      </c>
      <c r="B116" s="23" t="s">
        <v>1886</v>
      </c>
      <c r="C116" s="13" t="s">
        <v>41</v>
      </c>
      <c r="D116" s="34">
        <v>13</v>
      </c>
      <c r="E116" s="34">
        <v>10</v>
      </c>
      <c r="F116" s="34">
        <f t="shared" si="1"/>
        <v>23</v>
      </c>
    </row>
    <row r="117" spans="1:6">
      <c r="A117" s="23">
        <v>2011</v>
      </c>
      <c r="B117" s="23" t="s">
        <v>1886</v>
      </c>
      <c r="C117" s="13" t="s">
        <v>60</v>
      </c>
      <c r="D117" s="34">
        <v>11</v>
      </c>
      <c r="E117" s="34">
        <v>3</v>
      </c>
      <c r="F117" s="34">
        <f t="shared" si="1"/>
        <v>14</v>
      </c>
    </row>
    <row r="118" spans="1:6">
      <c r="A118" s="23">
        <v>2011</v>
      </c>
      <c r="B118" s="23" t="s">
        <v>1886</v>
      </c>
      <c r="C118" s="13" t="s">
        <v>70</v>
      </c>
      <c r="D118" s="34">
        <v>10</v>
      </c>
      <c r="E118" s="34">
        <v>3</v>
      </c>
      <c r="F118" s="34">
        <f t="shared" si="1"/>
        <v>13</v>
      </c>
    </row>
    <row r="119" spans="1:6">
      <c r="A119" s="23">
        <v>2011</v>
      </c>
      <c r="B119" s="23" t="s">
        <v>1886</v>
      </c>
      <c r="C119" s="13" t="s">
        <v>76</v>
      </c>
      <c r="D119" s="34">
        <v>21</v>
      </c>
      <c r="E119" s="34">
        <v>2</v>
      </c>
      <c r="F119" s="34">
        <f t="shared" si="1"/>
        <v>23</v>
      </c>
    </row>
    <row r="120" spans="1:6">
      <c r="A120" s="23">
        <v>2011</v>
      </c>
      <c r="B120" s="23" t="s">
        <v>1886</v>
      </c>
      <c r="C120" s="13" t="s">
        <v>83</v>
      </c>
      <c r="D120" s="34">
        <v>1</v>
      </c>
      <c r="E120" s="34">
        <v>0</v>
      </c>
      <c r="F120" s="34">
        <f t="shared" si="1"/>
        <v>1</v>
      </c>
    </row>
    <row r="121" spans="1:6">
      <c r="A121" s="23">
        <v>2011</v>
      </c>
      <c r="B121" s="23" t="s">
        <v>1886</v>
      </c>
      <c r="C121" s="13" t="s">
        <v>86</v>
      </c>
      <c r="D121" s="34">
        <v>7</v>
      </c>
      <c r="E121" s="34">
        <v>1</v>
      </c>
      <c r="F121" s="34">
        <f t="shared" si="1"/>
        <v>8</v>
      </c>
    </row>
    <row r="122" spans="1:6">
      <c r="A122" s="23">
        <v>2011</v>
      </c>
      <c r="B122" s="23" t="s">
        <v>1886</v>
      </c>
      <c r="C122" s="13" t="s">
        <v>89</v>
      </c>
      <c r="D122" s="34">
        <v>7</v>
      </c>
      <c r="E122" s="34">
        <v>1</v>
      </c>
      <c r="F122" s="34">
        <f t="shared" si="1"/>
        <v>8</v>
      </c>
    </row>
    <row r="123" spans="1:6">
      <c r="A123" s="23">
        <v>2011</v>
      </c>
      <c r="B123" s="23" t="s">
        <v>1886</v>
      </c>
      <c r="C123" s="13" t="s">
        <v>94</v>
      </c>
      <c r="D123" s="34">
        <v>11</v>
      </c>
      <c r="E123" s="34">
        <v>2</v>
      </c>
      <c r="F123" s="34">
        <f t="shared" si="1"/>
        <v>13</v>
      </c>
    </row>
    <row r="124" spans="1:6">
      <c r="A124" s="23">
        <v>2011</v>
      </c>
      <c r="B124" s="23" t="s">
        <v>1886</v>
      </c>
      <c r="C124" s="13" t="s">
        <v>100</v>
      </c>
      <c r="D124" s="34">
        <v>7</v>
      </c>
      <c r="E124" s="34">
        <v>2</v>
      </c>
      <c r="F124" s="34">
        <f t="shared" si="1"/>
        <v>9</v>
      </c>
    </row>
    <row r="125" spans="1:6">
      <c r="A125" s="23">
        <v>2011</v>
      </c>
      <c r="B125" s="23" t="s">
        <v>1886</v>
      </c>
      <c r="C125" s="13" t="s">
        <v>104</v>
      </c>
      <c r="D125" s="34">
        <v>27</v>
      </c>
      <c r="E125" s="34">
        <v>30</v>
      </c>
      <c r="F125" s="34">
        <f t="shared" si="1"/>
        <v>57</v>
      </c>
    </row>
    <row r="126" spans="1:6">
      <c r="A126" s="23">
        <v>2011</v>
      </c>
      <c r="B126" s="23" t="s">
        <v>1886</v>
      </c>
      <c r="C126" s="13" t="s">
        <v>120</v>
      </c>
      <c r="D126" s="34">
        <v>33</v>
      </c>
      <c r="E126" s="34">
        <v>8</v>
      </c>
      <c r="F126" s="34">
        <f t="shared" si="1"/>
        <v>41</v>
      </c>
    </row>
    <row r="127" spans="1:6">
      <c r="A127" s="23">
        <v>2011</v>
      </c>
      <c r="B127" s="23" t="s">
        <v>1886</v>
      </c>
      <c r="C127" s="13" t="s">
        <v>156</v>
      </c>
      <c r="D127" s="34">
        <v>40</v>
      </c>
      <c r="E127" s="34">
        <v>19</v>
      </c>
      <c r="F127" s="34">
        <f t="shared" si="1"/>
        <v>59</v>
      </c>
    </row>
    <row r="128" spans="1:6">
      <c r="A128" s="23">
        <v>2011</v>
      </c>
      <c r="B128" s="23" t="s">
        <v>1886</v>
      </c>
      <c r="C128" s="13" t="s">
        <v>164</v>
      </c>
      <c r="D128" s="34">
        <v>13</v>
      </c>
      <c r="E128" s="34">
        <v>4</v>
      </c>
      <c r="F128" s="34">
        <f t="shared" si="1"/>
        <v>17</v>
      </c>
    </row>
    <row r="129" spans="1:6">
      <c r="A129" s="23">
        <v>2011</v>
      </c>
      <c r="B129" s="23" t="s">
        <v>1886</v>
      </c>
      <c r="C129" s="13" t="s">
        <v>167</v>
      </c>
      <c r="D129" s="34">
        <v>16</v>
      </c>
      <c r="E129" s="34">
        <v>3</v>
      </c>
      <c r="F129" s="34">
        <f t="shared" si="1"/>
        <v>19</v>
      </c>
    </row>
    <row r="130" spans="1:6">
      <c r="A130" s="23">
        <v>2011</v>
      </c>
      <c r="B130" s="23" t="s">
        <v>1886</v>
      </c>
      <c r="C130" s="13" t="s">
        <v>1511</v>
      </c>
      <c r="D130" s="34">
        <v>34</v>
      </c>
      <c r="E130" s="34">
        <v>15</v>
      </c>
      <c r="F130" s="34">
        <f t="shared" ref="F130:F193" si="2">+E130+D130</f>
        <v>49</v>
      </c>
    </row>
    <row r="131" spans="1:6">
      <c r="A131" s="23">
        <v>2011</v>
      </c>
      <c r="B131" s="23" t="s">
        <v>1886</v>
      </c>
      <c r="C131" s="13" t="s">
        <v>1512</v>
      </c>
      <c r="D131" s="34">
        <v>151</v>
      </c>
      <c r="E131" s="34">
        <v>96</v>
      </c>
      <c r="F131" s="34">
        <f t="shared" si="2"/>
        <v>247</v>
      </c>
    </row>
    <row r="132" spans="1:6">
      <c r="A132" s="23">
        <v>2011</v>
      </c>
      <c r="B132" s="23" t="s">
        <v>1886</v>
      </c>
      <c r="C132" s="13" t="s">
        <v>1701</v>
      </c>
      <c r="D132" s="34">
        <v>379</v>
      </c>
      <c r="E132" s="34">
        <v>277</v>
      </c>
      <c r="F132" s="34">
        <f t="shared" si="2"/>
        <v>656</v>
      </c>
    </row>
    <row r="133" spans="1:6">
      <c r="A133" s="23">
        <v>2011</v>
      </c>
      <c r="B133" s="23" t="s">
        <v>1886</v>
      </c>
      <c r="C133" s="13" t="s">
        <v>1702</v>
      </c>
      <c r="D133" s="34">
        <v>49</v>
      </c>
      <c r="E133" s="34">
        <v>51</v>
      </c>
      <c r="F133" s="34">
        <f t="shared" si="2"/>
        <v>100</v>
      </c>
    </row>
    <row r="134" spans="1:6">
      <c r="A134" s="23">
        <v>2011</v>
      </c>
      <c r="B134" s="23" t="s">
        <v>514</v>
      </c>
      <c r="C134" s="13" t="s">
        <v>184</v>
      </c>
      <c r="D134" s="34">
        <v>6</v>
      </c>
      <c r="E134" s="34">
        <v>4</v>
      </c>
      <c r="F134" s="34">
        <f t="shared" si="2"/>
        <v>10</v>
      </c>
    </row>
    <row r="135" spans="1:6">
      <c r="A135" s="23">
        <v>2011</v>
      </c>
      <c r="B135" s="23" t="s">
        <v>514</v>
      </c>
      <c r="C135" s="13" t="s">
        <v>23</v>
      </c>
      <c r="D135" s="34">
        <v>20</v>
      </c>
      <c r="E135" s="34">
        <v>8</v>
      </c>
      <c r="F135" s="34">
        <f t="shared" si="2"/>
        <v>28</v>
      </c>
    </row>
    <row r="136" spans="1:6">
      <c r="A136" s="23">
        <v>2011</v>
      </c>
      <c r="B136" s="23" t="s">
        <v>514</v>
      </c>
      <c r="C136" s="13" t="s">
        <v>185</v>
      </c>
      <c r="D136" s="34">
        <v>30</v>
      </c>
      <c r="E136" s="34">
        <v>14</v>
      </c>
      <c r="F136" s="34">
        <f t="shared" si="2"/>
        <v>44</v>
      </c>
    </row>
    <row r="137" spans="1:6">
      <c r="A137" s="23">
        <v>2011</v>
      </c>
      <c r="B137" s="23" t="s">
        <v>514</v>
      </c>
      <c r="C137" s="13" t="s">
        <v>104</v>
      </c>
      <c r="D137" s="34">
        <v>20</v>
      </c>
      <c r="E137" s="34">
        <v>15</v>
      </c>
      <c r="F137" s="34">
        <f t="shared" si="2"/>
        <v>35</v>
      </c>
    </row>
    <row r="138" spans="1:6">
      <c r="A138" s="23">
        <v>2011</v>
      </c>
      <c r="B138" s="23" t="s">
        <v>514</v>
      </c>
      <c r="C138" s="13" t="s">
        <v>1511</v>
      </c>
      <c r="D138" s="34">
        <v>42</v>
      </c>
      <c r="E138" s="34">
        <v>68</v>
      </c>
      <c r="F138" s="34">
        <f t="shared" si="2"/>
        <v>110</v>
      </c>
    </row>
    <row r="139" spans="1:6">
      <c r="A139" s="23">
        <v>2011</v>
      </c>
      <c r="B139" s="23" t="s">
        <v>514</v>
      </c>
      <c r="C139" s="13" t="s">
        <v>1512</v>
      </c>
      <c r="D139" s="34">
        <v>77</v>
      </c>
      <c r="E139" s="34">
        <v>50</v>
      </c>
      <c r="F139" s="34">
        <f t="shared" si="2"/>
        <v>127</v>
      </c>
    </row>
    <row r="140" spans="1:6">
      <c r="A140" s="23">
        <v>2011</v>
      </c>
      <c r="B140" s="23" t="s">
        <v>514</v>
      </c>
      <c r="C140" s="13" t="s">
        <v>1701</v>
      </c>
      <c r="D140" s="34">
        <v>54</v>
      </c>
      <c r="E140" s="34">
        <v>48</v>
      </c>
      <c r="F140" s="34">
        <f t="shared" si="2"/>
        <v>102</v>
      </c>
    </row>
    <row r="141" spans="1:6">
      <c r="A141" s="23">
        <v>2011</v>
      </c>
      <c r="B141" s="23" t="s">
        <v>514</v>
      </c>
      <c r="C141" s="13" t="s">
        <v>1702</v>
      </c>
      <c r="D141" s="34">
        <v>30</v>
      </c>
      <c r="E141" s="34">
        <v>27</v>
      </c>
      <c r="F141" s="34">
        <f t="shared" si="2"/>
        <v>57</v>
      </c>
    </row>
    <row r="142" spans="1:6">
      <c r="A142" s="23">
        <v>2012</v>
      </c>
      <c r="B142" s="23" t="s">
        <v>1886</v>
      </c>
      <c r="C142" s="13" t="s">
        <v>5</v>
      </c>
      <c r="D142" s="34">
        <v>24</v>
      </c>
      <c r="E142" s="34">
        <v>8</v>
      </c>
      <c r="F142" s="34">
        <f t="shared" si="2"/>
        <v>32</v>
      </c>
    </row>
    <row r="143" spans="1:6">
      <c r="A143" s="23">
        <v>2012</v>
      </c>
      <c r="B143" s="23" t="s">
        <v>1886</v>
      </c>
      <c r="C143" s="13" t="s">
        <v>10</v>
      </c>
      <c r="D143" s="34">
        <v>11</v>
      </c>
      <c r="E143" s="34">
        <v>8</v>
      </c>
      <c r="F143" s="34">
        <f t="shared" si="2"/>
        <v>19</v>
      </c>
    </row>
    <row r="144" spans="1:6">
      <c r="A144" s="23">
        <v>2012</v>
      </c>
      <c r="B144" s="23" t="s">
        <v>1886</v>
      </c>
      <c r="C144" s="13" t="s">
        <v>14</v>
      </c>
      <c r="D144" s="34">
        <v>50</v>
      </c>
      <c r="E144" s="34">
        <v>11</v>
      </c>
      <c r="F144" s="34">
        <f t="shared" si="2"/>
        <v>61</v>
      </c>
    </row>
    <row r="145" spans="1:6">
      <c r="A145" s="23">
        <v>2012</v>
      </c>
      <c r="B145" s="23" t="s">
        <v>1886</v>
      </c>
      <c r="C145" s="13" t="s">
        <v>23</v>
      </c>
      <c r="D145" s="34">
        <v>38</v>
      </c>
      <c r="E145" s="34">
        <v>22</v>
      </c>
      <c r="F145" s="34">
        <f t="shared" si="2"/>
        <v>60</v>
      </c>
    </row>
    <row r="146" spans="1:6">
      <c r="A146" s="23">
        <v>2012</v>
      </c>
      <c r="B146" s="23" t="s">
        <v>1886</v>
      </c>
      <c r="C146" s="13" t="s">
        <v>41</v>
      </c>
      <c r="D146" s="34">
        <v>15</v>
      </c>
      <c r="E146" s="34">
        <v>11</v>
      </c>
      <c r="F146" s="34">
        <f t="shared" si="2"/>
        <v>26</v>
      </c>
    </row>
    <row r="147" spans="1:6">
      <c r="A147" s="23">
        <v>2012</v>
      </c>
      <c r="B147" s="23" t="s">
        <v>1886</v>
      </c>
      <c r="C147" s="13" t="s">
        <v>60</v>
      </c>
      <c r="D147" s="34">
        <v>14</v>
      </c>
      <c r="E147" s="34">
        <v>3</v>
      </c>
      <c r="F147" s="34">
        <f t="shared" si="2"/>
        <v>17</v>
      </c>
    </row>
    <row r="148" spans="1:6">
      <c r="A148" s="23">
        <v>2012</v>
      </c>
      <c r="B148" s="23" t="s">
        <v>1886</v>
      </c>
      <c r="C148" s="13" t="s">
        <v>70</v>
      </c>
      <c r="D148" s="34">
        <v>9</v>
      </c>
      <c r="E148" s="34">
        <v>3</v>
      </c>
      <c r="F148" s="34">
        <f t="shared" si="2"/>
        <v>12</v>
      </c>
    </row>
    <row r="149" spans="1:6">
      <c r="A149" s="23">
        <v>2012</v>
      </c>
      <c r="B149" s="23" t="s">
        <v>1886</v>
      </c>
      <c r="C149" s="13" t="s">
        <v>76</v>
      </c>
      <c r="D149" s="34">
        <v>21</v>
      </c>
      <c r="E149" s="34">
        <v>3</v>
      </c>
      <c r="F149" s="34">
        <f t="shared" si="2"/>
        <v>24</v>
      </c>
    </row>
    <row r="150" spans="1:6">
      <c r="A150" s="23">
        <v>2012</v>
      </c>
      <c r="B150" s="23" t="s">
        <v>1886</v>
      </c>
      <c r="C150" s="13" t="s">
        <v>83</v>
      </c>
      <c r="D150" s="34">
        <v>1</v>
      </c>
      <c r="E150" s="34">
        <v>0</v>
      </c>
      <c r="F150" s="34">
        <f t="shared" si="2"/>
        <v>1</v>
      </c>
    </row>
    <row r="151" spans="1:6">
      <c r="A151" s="23">
        <v>2012</v>
      </c>
      <c r="B151" s="23" t="s">
        <v>1886</v>
      </c>
      <c r="C151" s="13" t="s">
        <v>86</v>
      </c>
      <c r="D151" s="34">
        <v>6</v>
      </c>
      <c r="E151" s="34">
        <v>1</v>
      </c>
      <c r="F151" s="34">
        <f t="shared" si="2"/>
        <v>7</v>
      </c>
    </row>
    <row r="152" spans="1:6">
      <c r="A152" s="23">
        <v>2012</v>
      </c>
      <c r="B152" s="23" t="s">
        <v>1886</v>
      </c>
      <c r="C152" s="13" t="s">
        <v>89</v>
      </c>
      <c r="D152" s="34">
        <v>7</v>
      </c>
      <c r="E152" s="34">
        <v>1</v>
      </c>
      <c r="F152" s="34">
        <f t="shared" si="2"/>
        <v>8</v>
      </c>
    </row>
    <row r="153" spans="1:6">
      <c r="A153" s="23">
        <v>2012</v>
      </c>
      <c r="B153" s="23" t="s">
        <v>1886</v>
      </c>
      <c r="C153" s="13" t="s">
        <v>94</v>
      </c>
      <c r="D153" s="34">
        <v>11</v>
      </c>
      <c r="E153" s="34">
        <v>2</v>
      </c>
      <c r="F153" s="34">
        <f t="shared" si="2"/>
        <v>13</v>
      </c>
    </row>
    <row r="154" spans="1:6">
      <c r="A154" s="23">
        <v>2012</v>
      </c>
      <c r="B154" s="23" t="s">
        <v>1886</v>
      </c>
      <c r="C154" s="13" t="s">
        <v>100</v>
      </c>
      <c r="D154" s="34">
        <v>5</v>
      </c>
      <c r="E154" s="34">
        <v>4</v>
      </c>
      <c r="F154" s="34">
        <f t="shared" si="2"/>
        <v>9</v>
      </c>
    </row>
    <row r="155" spans="1:6">
      <c r="A155" s="23">
        <v>2012</v>
      </c>
      <c r="B155" s="23" t="s">
        <v>1886</v>
      </c>
      <c r="C155" s="13" t="s">
        <v>104</v>
      </c>
      <c r="D155" s="34">
        <v>28</v>
      </c>
      <c r="E155" s="34">
        <v>32</v>
      </c>
      <c r="F155" s="34">
        <f t="shared" si="2"/>
        <v>60</v>
      </c>
    </row>
    <row r="156" spans="1:6">
      <c r="A156" s="23">
        <v>2012</v>
      </c>
      <c r="B156" s="23" t="s">
        <v>1886</v>
      </c>
      <c r="C156" s="13" t="s">
        <v>120</v>
      </c>
      <c r="D156" s="34">
        <v>35</v>
      </c>
      <c r="E156" s="34">
        <v>8</v>
      </c>
      <c r="F156" s="34">
        <f t="shared" si="2"/>
        <v>43</v>
      </c>
    </row>
    <row r="157" spans="1:6">
      <c r="A157" s="23">
        <v>2012</v>
      </c>
      <c r="B157" s="23" t="s">
        <v>1886</v>
      </c>
      <c r="C157" s="13" t="s">
        <v>156</v>
      </c>
      <c r="D157" s="34">
        <v>39</v>
      </c>
      <c r="E157" s="34">
        <v>20</v>
      </c>
      <c r="F157" s="34">
        <f t="shared" si="2"/>
        <v>59</v>
      </c>
    </row>
    <row r="158" spans="1:6">
      <c r="A158" s="23">
        <v>2012</v>
      </c>
      <c r="B158" s="23" t="s">
        <v>1886</v>
      </c>
      <c r="C158" s="13" t="s">
        <v>164</v>
      </c>
      <c r="D158" s="34">
        <v>13</v>
      </c>
      <c r="E158" s="34">
        <v>4</v>
      </c>
      <c r="F158" s="34">
        <f t="shared" si="2"/>
        <v>17</v>
      </c>
    </row>
    <row r="159" spans="1:6">
      <c r="A159" s="23">
        <v>2012</v>
      </c>
      <c r="B159" s="23" t="s">
        <v>1886</v>
      </c>
      <c r="C159" s="13" t="s">
        <v>167</v>
      </c>
      <c r="D159" s="34">
        <v>14</v>
      </c>
      <c r="E159" s="34">
        <v>5</v>
      </c>
      <c r="F159" s="34">
        <f t="shared" si="2"/>
        <v>19</v>
      </c>
    </row>
    <row r="160" spans="1:6">
      <c r="A160" s="23">
        <v>2012</v>
      </c>
      <c r="B160" s="23" t="s">
        <v>1886</v>
      </c>
      <c r="C160" s="13" t="s">
        <v>1511</v>
      </c>
      <c r="D160" s="34">
        <v>41</v>
      </c>
      <c r="E160" s="34">
        <v>17</v>
      </c>
      <c r="F160" s="34">
        <f t="shared" si="2"/>
        <v>58</v>
      </c>
    </row>
    <row r="161" spans="1:6">
      <c r="A161" s="23">
        <v>2012</v>
      </c>
      <c r="B161" s="23" t="s">
        <v>1886</v>
      </c>
      <c r="C161" s="13" t="s">
        <v>1512</v>
      </c>
      <c r="D161" s="34">
        <v>102</v>
      </c>
      <c r="E161" s="34">
        <v>88</v>
      </c>
      <c r="F161" s="34">
        <f t="shared" si="2"/>
        <v>190</v>
      </c>
    </row>
    <row r="162" spans="1:6">
      <c r="A162" s="23">
        <v>2012</v>
      </c>
      <c r="B162" s="23" t="s">
        <v>1886</v>
      </c>
      <c r="C162" s="13" t="s">
        <v>1701</v>
      </c>
      <c r="D162" s="34">
        <v>373</v>
      </c>
      <c r="E162" s="34">
        <v>276</v>
      </c>
      <c r="F162" s="34">
        <f t="shared" si="2"/>
        <v>649</v>
      </c>
    </row>
    <row r="163" spans="1:6">
      <c r="A163" s="23">
        <v>2012</v>
      </c>
      <c r="B163" s="23" t="s">
        <v>1886</v>
      </c>
      <c r="C163" s="13" t="s">
        <v>1507</v>
      </c>
      <c r="D163" s="34">
        <v>19</v>
      </c>
      <c r="E163" s="34">
        <v>3</v>
      </c>
      <c r="F163" s="34">
        <f t="shared" si="2"/>
        <v>22</v>
      </c>
    </row>
    <row r="164" spans="1:6">
      <c r="A164" s="23">
        <v>2012</v>
      </c>
      <c r="B164" s="23" t="s">
        <v>1886</v>
      </c>
      <c r="C164" s="13" t="s">
        <v>1513</v>
      </c>
      <c r="D164" s="34">
        <v>13</v>
      </c>
      <c r="E164" s="34">
        <v>2</v>
      </c>
      <c r="F164" s="34">
        <f t="shared" si="2"/>
        <v>15</v>
      </c>
    </row>
    <row r="165" spans="1:6">
      <c r="A165" s="23">
        <v>2012</v>
      </c>
      <c r="B165" s="23" t="s">
        <v>1886</v>
      </c>
      <c r="C165" s="13" t="s">
        <v>1702</v>
      </c>
      <c r="D165" s="34">
        <v>49</v>
      </c>
      <c r="E165" s="34">
        <v>49</v>
      </c>
      <c r="F165" s="34">
        <f t="shared" si="2"/>
        <v>98</v>
      </c>
    </row>
    <row r="166" spans="1:6">
      <c r="A166" s="23">
        <v>2012</v>
      </c>
      <c r="B166" s="23" t="s">
        <v>514</v>
      </c>
      <c r="C166" s="13" t="s">
        <v>184</v>
      </c>
      <c r="D166" s="34">
        <v>0</v>
      </c>
      <c r="E166" s="34">
        <v>2</v>
      </c>
      <c r="F166" s="34">
        <f t="shared" si="2"/>
        <v>2</v>
      </c>
    </row>
    <row r="167" spans="1:6">
      <c r="A167" s="23">
        <v>2012</v>
      </c>
      <c r="B167" s="23" t="s">
        <v>514</v>
      </c>
      <c r="C167" s="13" t="s">
        <v>23</v>
      </c>
      <c r="D167" s="34">
        <v>18</v>
      </c>
      <c r="E167" s="34">
        <v>10</v>
      </c>
      <c r="F167" s="34">
        <f t="shared" si="2"/>
        <v>28</v>
      </c>
    </row>
    <row r="168" spans="1:6">
      <c r="A168" s="23">
        <v>2012</v>
      </c>
      <c r="B168" s="23" t="s">
        <v>514</v>
      </c>
      <c r="C168" s="13" t="s">
        <v>185</v>
      </c>
      <c r="D168" s="34">
        <v>41</v>
      </c>
      <c r="E168" s="34">
        <v>16</v>
      </c>
      <c r="F168" s="34">
        <f t="shared" si="2"/>
        <v>57</v>
      </c>
    </row>
    <row r="169" spans="1:6">
      <c r="A169" s="23">
        <v>2012</v>
      </c>
      <c r="B169" s="23" t="s">
        <v>514</v>
      </c>
      <c r="C169" s="13" t="s">
        <v>104</v>
      </c>
      <c r="D169" s="34">
        <v>19</v>
      </c>
      <c r="E169" s="34">
        <v>16</v>
      </c>
      <c r="F169" s="34">
        <f t="shared" si="2"/>
        <v>35</v>
      </c>
    </row>
    <row r="170" spans="1:6">
      <c r="A170" s="23">
        <v>2012</v>
      </c>
      <c r="B170" s="23" t="s">
        <v>514</v>
      </c>
      <c r="C170" s="13" t="s">
        <v>1511</v>
      </c>
      <c r="D170" s="34">
        <v>59</v>
      </c>
      <c r="E170" s="34">
        <v>30</v>
      </c>
      <c r="F170" s="34">
        <f t="shared" si="2"/>
        <v>89</v>
      </c>
    </row>
    <row r="171" spans="1:6">
      <c r="A171" s="23">
        <v>2012</v>
      </c>
      <c r="B171" s="23" t="s">
        <v>514</v>
      </c>
      <c r="C171" s="13" t="s">
        <v>1512</v>
      </c>
      <c r="D171" s="34">
        <v>95</v>
      </c>
      <c r="E171" s="34">
        <v>49</v>
      </c>
      <c r="F171" s="34">
        <f t="shared" si="2"/>
        <v>144</v>
      </c>
    </row>
    <row r="172" spans="1:6">
      <c r="A172" s="23">
        <v>2012</v>
      </c>
      <c r="B172" s="23" t="s">
        <v>514</v>
      </c>
      <c r="C172" s="13" t="s">
        <v>1701</v>
      </c>
      <c r="D172" s="34">
        <v>53</v>
      </c>
      <c r="E172" s="34">
        <v>47</v>
      </c>
      <c r="F172" s="34">
        <f t="shared" si="2"/>
        <v>100</v>
      </c>
    </row>
    <row r="173" spans="1:6">
      <c r="A173" s="23">
        <v>2012</v>
      </c>
      <c r="B173" s="23" t="s">
        <v>514</v>
      </c>
      <c r="C173" s="13" t="s">
        <v>1702</v>
      </c>
      <c r="D173" s="34">
        <v>38</v>
      </c>
      <c r="E173" s="34">
        <v>53</v>
      </c>
      <c r="F173" s="34">
        <f t="shared" si="2"/>
        <v>91</v>
      </c>
    </row>
    <row r="174" spans="1:6">
      <c r="A174" s="23">
        <v>2013</v>
      </c>
      <c r="B174" s="23" t="s">
        <v>1886</v>
      </c>
      <c r="C174" s="13" t="s">
        <v>5</v>
      </c>
      <c r="D174" s="34">
        <v>25</v>
      </c>
      <c r="E174" s="34">
        <v>8</v>
      </c>
      <c r="F174" s="34">
        <f t="shared" si="2"/>
        <v>33</v>
      </c>
    </row>
    <row r="175" spans="1:6">
      <c r="A175" s="23">
        <v>2013</v>
      </c>
      <c r="B175" s="23" t="s">
        <v>1886</v>
      </c>
      <c r="C175" s="13" t="s">
        <v>10</v>
      </c>
      <c r="D175" s="34">
        <v>11</v>
      </c>
      <c r="E175" s="34">
        <v>9</v>
      </c>
      <c r="F175" s="34">
        <f t="shared" si="2"/>
        <v>20</v>
      </c>
    </row>
    <row r="176" spans="1:6">
      <c r="A176" s="23">
        <v>2013</v>
      </c>
      <c r="B176" s="23" t="s">
        <v>1886</v>
      </c>
      <c r="C176" s="13" t="s">
        <v>14</v>
      </c>
      <c r="D176" s="34">
        <v>50</v>
      </c>
      <c r="E176" s="34">
        <v>14</v>
      </c>
      <c r="F176" s="34">
        <f t="shared" si="2"/>
        <v>64</v>
      </c>
    </row>
    <row r="177" spans="1:6">
      <c r="A177" s="23">
        <v>2013</v>
      </c>
      <c r="B177" s="23" t="s">
        <v>1886</v>
      </c>
      <c r="C177" s="13" t="s">
        <v>23</v>
      </c>
      <c r="D177" s="34">
        <v>38</v>
      </c>
      <c r="E177" s="34">
        <v>20</v>
      </c>
      <c r="F177" s="34">
        <f t="shared" si="2"/>
        <v>58</v>
      </c>
    </row>
    <row r="178" spans="1:6">
      <c r="A178" s="23">
        <v>2013</v>
      </c>
      <c r="B178" s="23" t="s">
        <v>1886</v>
      </c>
      <c r="C178" s="13" t="s">
        <v>41</v>
      </c>
      <c r="D178" s="34">
        <v>21</v>
      </c>
      <c r="E178" s="34">
        <v>11</v>
      </c>
      <c r="F178" s="34">
        <f t="shared" si="2"/>
        <v>32</v>
      </c>
    </row>
    <row r="179" spans="1:6">
      <c r="A179" s="23">
        <v>2013</v>
      </c>
      <c r="B179" s="23" t="s">
        <v>1886</v>
      </c>
      <c r="C179" s="13" t="s">
        <v>60</v>
      </c>
      <c r="D179" s="34">
        <v>13</v>
      </c>
      <c r="E179" s="34">
        <v>2</v>
      </c>
      <c r="F179" s="34">
        <f t="shared" si="2"/>
        <v>15</v>
      </c>
    </row>
    <row r="180" spans="1:6">
      <c r="A180" s="23">
        <v>2013</v>
      </c>
      <c r="B180" s="23" t="s">
        <v>1886</v>
      </c>
      <c r="C180" s="13" t="s">
        <v>70</v>
      </c>
      <c r="D180" s="34">
        <v>9</v>
      </c>
      <c r="E180" s="34">
        <v>4</v>
      </c>
      <c r="F180" s="34">
        <f t="shared" si="2"/>
        <v>13</v>
      </c>
    </row>
    <row r="181" spans="1:6">
      <c r="A181" s="23">
        <v>2013</v>
      </c>
      <c r="B181" s="23" t="s">
        <v>1886</v>
      </c>
      <c r="C181" s="13" t="s">
        <v>76</v>
      </c>
      <c r="D181" s="34">
        <v>22</v>
      </c>
      <c r="E181" s="34">
        <v>3</v>
      </c>
      <c r="F181" s="34">
        <f t="shared" si="2"/>
        <v>25</v>
      </c>
    </row>
    <row r="182" spans="1:6">
      <c r="A182" s="23">
        <v>2013</v>
      </c>
      <c r="B182" s="23" t="s">
        <v>1886</v>
      </c>
      <c r="C182" s="13" t="s">
        <v>83</v>
      </c>
      <c r="D182" s="34">
        <v>1</v>
      </c>
      <c r="E182" s="34">
        <v>0</v>
      </c>
      <c r="F182" s="34">
        <f t="shared" si="2"/>
        <v>1</v>
      </c>
    </row>
    <row r="183" spans="1:6">
      <c r="A183" s="23">
        <v>2013</v>
      </c>
      <c r="B183" s="23" t="s">
        <v>1886</v>
      </c>
      <c r="C183" s="13" t="s">
        <v>86</v>
      </c>
      <c r="D183" s="34">
        <v>6</v>
      </c>
      <c r="E183" s="34">
        <v>1</v>
      </c>
      <c r="F183" s="34">
        <f t="shared" si="2"/>
        <v>7</v>
      </c>
    </row>
    <row r="184" spans="1:6">
      <c r="A184" s="23">
        <v>2013</v>
      </c>
      <c r="B184" s="23" t="s">
        <v>1886</v>
      </c>
      <c r="C184" s="13" t="s">
        <v>89</v>
      </c>
      <c r="D184" s="34">
        <v>7</v>
      </c>
      <c r="E184" s="34">
        <v>1</v>
      </c>
      <c r="F184" s="34">
        <f t="shared" si="2"/>
        <v>8</v>
      </c>
    </row>
    <row r="185" spans="1:6">
      <c r="A185" s="23">
        <v>2013</v>
      </c>
      <c r="B185" s="23" t="s">
        <v>1886</v>
      </c>
      <c r="C185" s="13" t="s">
        <v>94</v>
      </c>
      <c r="D185" s="34">
        <v>11</v>
      </c>
      <c r="E185" s="34">
        <v>2</v>
      </c>
      <c r="F185" s="34">
        <f t="shared" si="2"/>
        <v>13</v>
      </c>
    </row>
    <row r="186" spans="1:6">
      <c r="A186" s="23">
        <v>2013</v>
      </c>
      <c r="B186" s="23" t="s">
        <v>1886</v>
      </c>
      <c r="C186" s="13" t="s">
        <v>100</v>
      </c>
      <c r="D186" s="34">
        <v>5</v>
      </c>
      <c r="E186" s="34">
        <v>3</v>
      </c>
      <c r="F186" s="34">
        <f t="shared" si="2"/>
        <v>8</v>
      </c>
    </row>
    <row r="187" spans="1:6">
      <c r="A187" s="23">
        <v>2013</v>
      </c>
      <c r="B187" s="23" t="s">
        <v>1886</v>
      </c>
      <c r="C187" s="13" t="s">
        <v>104</v>
      </c>
      <c r="D187" s="34">
        <v>31</v>
      </c>
      <c r="E187" s="34">
        <v>35</v>
      </c>
      <c r="F187" s="34">
        <f t="shared" si="2"/>
        <v>66</v>
      </c>
    </row>
    <row r="188" spans="1:6">
      <c r="A188" s="23">
        <v>2013</v>
      </c>
      <c r="B188" s="23" t="s">
        <v>1886</v>
      </c>
      <c r="C188" s="13" t="s">
        <v>120</v>
      </c>
      <c r="D188" s="34">
        <v>34</v>
      </c>
      <c r="E188" s="34">
        <v>8</v>
      </c>
      <c r="F188" s="34">
        <f t="shared" si="2"/>
        <v>42</v>
      </c>
    </row>
    <row r="189" spans="1:6">
      <c r="A189" s="23">
        <v>2013</v>
      </c>
      <c r="B189" s="23" t="s">
        <v>1886</v>
      </c>
      <c r="C189" s="13" t="s">
        <v>156</v>
      </c>
      <c r="D189" s="34">
        <v>41</v>
      </c>
      <c r="E189" s="34">
        <v>20</v>
      </c>
      <c r="F189" s="34">
        <f t="shared" si="2"/>
        <v>61</v>
      </c>
    </row>
    <row r="190" spans="1:6">
      <c r="A190" s="23">
        <v>2013</v>
      </c>
      <c r="B190" s="23" t="s">
        <v>1886</v>
      </c>
      <c r="C190" s="13" t="s">
        <v>164</v>
      </c>
      <c r="D190" s="34">
        <v>12</v>
      </c>
      <c r="E190" s="34">
        <v>4</v>
      </c>
      <c r="F190" s="34">
        <f t="shared" si="2"/>
        <v>16</v>
      </c>
    </row>
    <row r="191" spans="1:6">
      <c r="A191" s="23">
        <v>2013</v>
      </c>
      <c r="B191" s="23" t="s">
        <v>1886</v>
      </c>
      <c r="C191" s="13" t="s">
        <v>167</v>
      </c>
      <c r="D191" s="34">
        <v>14</v>
      </c>
      <c r="E191" s="34">
        <v>5</v>
      </c>
      <c r="F191" s="34">
        <f t="shared" si="2"/>
        <v>19</v>
      </c>
    </row>
    <row r="192" spans="1:6">
      <c r="A192" s="23">
        <v>2013</v>
      </c>
      <c r="B192" s="23" t="s">
        <v>1886</v>
      </c>
      <c r="C192" s="13" t="s">
        <v>1511</v>
      </c>
      <c r="D192" s="34">
        <v>50</v>
      </c>
      <c r="E192" s="34">
        <v>25</v>
      </c>
      <c r="F192" s="34">
        <f t="shared" si="2"/>
        <v>75</v>
      </c>
    </row>
    <row r="193" spans="1:6">
      <c r="A193" s="23">
        <v>2013</v>
      </c>
      <c r="B193" s="23" t="s">
        <v>1886</v>
      </c>
      <c r="C193" s="13" t="s">
        <v>1512</v>
      </c>
      <c r="D193" s="34">
        <v>76</v>
      </c>
      <c r="E193" s="34">
        <v>75</v>
      </c>
      <c r="F193" s="34">
        <f t="shared" si="2"/>
        <v>151</v>
      </c>
    </row>
    <row r="194" spans="1:6">
      <c r="A194" s="23">
        <v>2013</v>
      </c>
      <c r="B194" s="23" t="s">
        <v>1886</v>
      </c>
      <c r="C194" s="13" t="s">
        <v>1701</v>
      </c>
      <c r="D194" s="34">
        <v>367</v>
      </c>
      <c r="E194" s="34">
        <v>275</v>
      </c>
      <c r="F194" s="34">
        <f t="shared" ref="F194:F257" si="3">+E194+D194</f>
        <v>642</v>
      </c>
    </row>
    <row r="195" spans="1:6">
      <c r="A195" s="23">
        <v>2013</v>
      </c>
      <c r="B195" s="23" t="s">
        <v>1886</v>
      </c>
      <c r="C195" s="13" t="s">
        <v>1507</v>
      </c>
      <c r="D195" s="34">
        <v>38</v>
      </c>
      <c r="E195" s="34">
        <v>14</v>
      </c>
      <c r="F195" s="34">
        <f t="shared" si="3"/>
        <v>52</v>
      </c>
    </row>
    <row r="196" spans="1:6">
      <c r="A196" s="23">
        <v>2013</v>
      </c>
      <c r="B196" s="23" t="s">
        <v>1886</v>
      </c>
      <c r="C196" s="13" t="s">
        <v>1513</v>
      </c>
      <c r="D196" s="34">
        <v>12</v>
      </c>
      <c r="E196" s="34">
        <v>5</v>
      </c>
      <c r="F196" s="34">
        <f t="shared" si="3"/>
        <v>17</v>
      </c>
    </row>
    <row r="197" spans="1:6">
      <c r="A197" s="23">
        <v>2013</v>
      </c>
      <c r="B197" s="23" t="s">
        <v>1886</v>
      </c>
      <c r="C197" s="13" t="s">
        <v>1702</v>
      </c>
      <c r="D197" s="34">
        <v>47</v>
      </c>
      <c r="E197" s="34">
        <v>50</v>
      </c>
      <c r="F197" s="34">
        <f t="shared" si="3"/>
        <v>97</v>
      </c>
    </row>
    <row r="198" spans="1:6">
      <c r="A198" s="23">
        <v>2013</v>
      </c>
      <c r="B198" s="23" t="s">
        <v>514</v>
      </c>
      <c r="C198" s="13" t="s">
        <v>184</v>
      </c>
      <c r="D198" s="34">
        <v>8</v>
      </c>
      <c r="E198" s="34">
        <v>3</v>
      </c>
      <c r="F198" s="34">
        <f t="shared" si="3"/>
        <v>11</v>
      </c>
    </row>
    <row r="199" spans="1:6">
      <c r="A199" s="23">
        <v>2013</v>
      </c>
      <c r="B199" s="23" t="s">
        <v>514</v>
      </c>
      <c r="C199" s="13" t="s">
        <v>23</v>
      </c>
      <c r="D199" s="34">
        <v>18</v>
      </c>
      <c r="E199" s="34">
        <v>5</v>
      </c>
      <c r="F199" s="34">
        <f t="shared" si="3"/>
        <v>23</v>
      </c>
    </row>
    <row r="200" spans="1:6">
      <c r="A200" s="23">
        <v>2013</v>
      </c>
      <c r="B200" s="23" t="s">
        <v>514</v>
      </c>
      <c r="C200" s="13" t="s">
        <v>185</v>
      </c>
      <c r="D200" s="34">
        <v>32</v>
      </c>
      <c r="E200" s="34">
        <v>13</v>
      </c>
      <c r="F200" s="34">
        <f t="shared" si="3"/>
        <v>45</v>
      </c>
    </row>
    <row r="201" spans="1:6">
      <c r="A201" s="23">
        <v>2013</v>
      </c>
      <c r="B201" s="23" t="s">
        <v>514</v>
      </c>
      <c r="C201" s="13" t="s">
        <v>104</v>
      </c>
      <c r="D201" s="34">
        <v>16</v>
      </c>
      <c r="E201" s="34">
        <v>18</v>
      </c>
      <c r="F201" s="34">
        <f t="shared" si="3"/>
        <v>34</v>
      </c>
    </row>
    <row r="202" spans="1:6">
      <c r="A202" s="23">
        <v>2013</v>
      </c>
      <c r="B202" s="23" t="s">
        <v>514</v>
      </c>
      <c r="C202" s="13" t="s">
        <v>1511</v>
      </c>
      <c r="D202" s="34">
        <v>36</v>
      </c>
      <c r="E202" s="34">
        <v>55</v>
      </c>
      <c r="F202" s="34">
        <f t="shared" si="3"/>
        <v>91</v>
      </c>
    </row>
    <row r="203" spans="1:6">
      <c r="A203" s="23">
        <v>2013</v>
      </c>
      <c r="B203" s="23" t="s">
        <v>514</v>
      </c>
      <c r="C203" s="13" t="s">
        <v>1512</v>
      </c>
      <c r="D203" s="34">
        <v>93</v>
      </c>
      <c r="E203" s="34">
        <v>58</v>
      </c>
      <c r="F203" s="34">
        <f t="shared" si="3"/>
        <v>151</v>
      </c>
    </row>
    <row r="204" spans="1:6">
      <c r="A204" s="23">
        <v>2013</v>
      </c>
      <c r="B204" s="23" t="s">
        <v>514</v>
      </c>
      <c r="C204" s="13" t="s">
        <v>1701</v>
      </c>
      <c r="D204" s="34">
        <v>50</v>
      </c>
      <c r="E204" s="34">
        <v>49</v>
      </c>
      <c r="F204" s="34">
        <f t="shared" si="3"/>
        <v>99</v>
      </c>
    </row>
    <row r="205" spans="1:6">
      <c r="A205" s="23">
        <v>2013</v>
      </c>
      <c r="B205" s="23" t="s">
        <v>514</v>
      </c>
      <c r="C205" s="13" t="s">
        <v>1702</v>
      </c>
      <c r="D205" s="34">
        <v>41</v>
      </c>
      <c r="E205" s="34">
        <v>58</v>
      </c>
      <c r="F205" s="34">
        <f t="shared" si="3"/>
        <v>99</v>
      </c>
    </row>
    <row r="206" spans="1:6">
      <c r="A206" s="23">
        <v>2014</v>
      </c>
      <c r="B206" s="23" t="s">
        <v>1886</v>
      </c>
      <c r="C206" s="13" t="s">
        <v>5</v>
      </c>
      <c r="D206" s="34">
        <v>23</v>
      </c>
      <c r="E206" s="34">
        <v>7</v>
      </c>
      <c r="F206" s="34">
        <f t="shared" si="3"/>
        <v>30</v>
      </c>
    </row>
    <row r="207" spans="1:6">
      <c r="A207" s="23">
        <v>2014</v>
      </c>
      <c r="B207" s="23" t="s">
        <v>1886</v>
      </c>
      <c r="C207" s="13" t="s">
        <v>10</v>
      </c>
      <c r="D207" s="34">
        <v>10</v>
      </c>
      <c r="E207" s="34">
        <v>8</v>
      </c>
      <c r="F207" s="34">
        <f t="shared" si="3"/>
        <v>18</v>
      </c>
    </row>
    <row r="208" spans="1:6">
      <c r="A208" s="23">
        <v>2014</v>
      </c>
      <c r="B208" s="23" t="s">
        <v>1886</v>
      </c>
      <c r="C208" s="13" t="s">
        <v>14</v>
      </c>
      <c r="D208" s="34">
        <v>46</v>
      </c>
      <c r="E208" s="34">
        <v>16</v>
      </c>
      <c r="F208" s="34">
        <f t="shared" si="3"/>
        <v>62</v>
      </c>
    </row>
    <row r="209" spans="1:6">
      <c r="A209" s="23">
        <v>2014</v>
      </c>
      <c r="B209" s="23" t="s">
        <v>1886</v>
      </c>
      <c r="C209" s="13" t="s">
        <v>23</v>
      </c>
      <c r="D209" s="34">
        <v>36</v>
      </c>
      <c r="E209" s="34">
        <v>21</v>
      </c>
      <c r="F209" s="34">
        <f t="shared" si="3"/>
        <v>57</v>
      </c>
    </row>
    <row r="210" spans="1:6">
      <c r="A210" s="23">
        <v>2014</v>
      </c>
      <c r="B210" s="23" t="s">
        <v>1886</v>
      </c>
      <c r="C210" s="13" t="s">
        <v>41</v>
      </c>
      <c r="D210" s="34">
        <v>21</v>
      </c>
      <c r="E210" s="34">
        <v>7</v>
      </c>
      <c r="F210" s="34">
        <f t="shared" si="3"/>
        <v>28</v>
      </c>
    </row>
    <row r="211" spans="1:6">
      <c r="A211" s="23">
        <v>2014</v>
      </c>
      <c r="B211" s="23" t="s">
        <v>1886</v>
      </c>
      <c r="C211" s="13" t="s">
        <v>60</v>
      </c>
      <c r="D211" s="34">
        <v>13</v>
      </c>
      <c r="E211" s="34">
        <v>1</v>
      </c>
      <c r="F211" s="34">
        <f t="shared" si="3"/>
        <v>14</v>
      </c>
    </row>
    <row r="212" spans="1:6">
      <c r="A212" s="23">
        <v>2014</v>
      </c>
      <c r="B212" s="23" t="s">
        <v>1886</v>
      </c>
      <c r="C212" s="13" t="s">
        <v>70</v>
      </c>
      <c r="D212" s="34">
        <v>9</v>
      </c>
      <c r="E212" s="34">
        <v>3</v>
      </c>
      <c r="F212" s="34">
        <f t="shared" si="3"/>
        <v>12</v>
      </c>
    </row>
    <row r="213" spans="1:6">
      <c r="A213" s="23">
        <v>2014</v>
      </c>
      <c r="B213" s="23" t="s">
        <v>1886</v>
      </c>
      <c r="C213" s="13" t="s">
        <v>76</v>
      </c>
      <c r="D213" s="34">
        <v>23</v>
      </c>
      <c r="E213" s="34">
        <v>3</v>
      </c>
      <c r="F213" s="34">
        <f t="shared" si="3"/>
        <v>26</v>
      </c>
    </row>
    <row r="214" spans="1:6">
      <c r="A214" s="23">
        <v>2014</v>
      </c>
      <c r="B214" s="23" t="s">
        <v>1886</v>
      </c>
      <c r="C214" s="13" t="s">
        <v>83</v>
      </c>
      <c r="D214" s="34">
        <v>1</v>
      </c>
      <c r="E214" s="34">
        <v>0</v>
      </c>
      <c r="F214" s="34">
        <f t="shared" si="3"/>
        <v>1</v>
      </c>
    </row>
    <row r="215" spans="1:6">
      <c r="A215" s="23">
        <v>2014</v>
      </c>
      <c r="B215" s="23" t="s">
        <v>1886</v>
      </c>
      <c r="C215" s="13" t="s">
        <v>86</v>
      </c>
      <c r="D215" s="34">
        <v>6</v>
      </c>
      <c r="E215" s="34">
        <v>1</v>
      </c>
      <c r="F215" s="34">
        <f t="shared" si="3"/>
        <v>7</v>
      </c>
    </row>
    <row r="216" spans="1:6">
      <c r="A216" s="23">
        <v>2014</v>
      </c>
      <c r="B216" s="23" t="s">
        <v>1886</v>
      </c>
      <c r="C216" s="13" t="s">
        <v>89</v>
      </c>
      <c r="D216" s="34">
        <v>7</v>
      </c>
      <c r="E216" s="34">
        <v>0</v>
      </c>
      <c r="F216" s="34">
        <f t="shared" si="3"/>
        <v>7</v>
      </c>
    </row>
    <row r="217" spans="1:6">
      <c r="A217" s="23">
        <v>2014</v>
      </c>
      <c r="B217" s="23" t="s">
        <v>1886</v>
      </c>
      <c r="C217" s="13" t="s">
        <v>94</v>
      </c>
      <c r="D217" s="34">
        <v>10</v>
      </c>
      <c r="E217" s="34">
        <v>1</v>
      </c>
      <c r="F217" s="34">
        <f t="shared" si="3"/>
        <v>11</v>
      </c>
    </row>
    <row r="218" spans="1:6">
      <c r="A218" s="23">
        <v>2014</v>
      </c>
      <c r="B218" s="23" t="s">
        <v>1886</v>
      </c>
      <c r="C218" s="13" t="s">
        <v>100</v>
      </c>
      <c r="D218" s="34">
        <v>5</v>
      </c>
      <c r="E218" s="34">
        <v>3</v>
      </c>
      <c r="F218" s="34">
        <f t="shared" si="3"/>
        <v>8</v>
      </c>
    </row>
    <row r="219" spans="1:6">
      <c r="A219" s="23">
        <v>2014</v>
      </c>
      <c r="B219" s="23" t="s">
        <v>1886</v>
      </c>
      <c r="C219" s="13" t="s">
        <v>104</v>
      </c>
      <c r="D219" s="34">
        <v>31</v>
      </c>
      <c r="E219" s="34">
        <v>30</v>
      </c>
      <c r="F219" s="34">
        <f t="shared" si="3"/>
        <v>61</v>
      </c>
    </row>
    <row r="220" spans="1:6">
      <c r="A220" s="23">
        <v>2014</v>
      </c>
      <c r="B220" s="23" t="s">
        <v>1886</v>
      </c>
      <c r="C220" s="13" t="s">
        <v>120</v>
      </c>
      <c r="D220" s="34">
        <v>33</v>
      </c>
      <c r="E220" s="34">
        <v>9</v>
      </c>
      <c r="F220" s="34">
        <f t="shared" si="3"/>
        <v>42</v>
      </c>
    </row>
    <row r="221" spans="1:6">
      <c r="A221" s="23">
        <v>2014</v>
      </c>
      <c r="B221" s="23" t="s">
        <v>1886</v>
      </c>
      <c r="C221" s="13" t="s">
        <v>156</v>
      </c>
      <c r="D221" s="34">
        <v>41</v>
      </c>
      <c r="E221" s="34">
        <v>19</v>
      </c>
      <c r="F221" s="34">
        <f t="shared" si="3"/>
        <v>60</v>
      </c>
    </row>
    <row r="222" spans="1:6">
      <c r="A222" s="23">
        <v>2014</v>
      </c>
      <c r="B222" s="23" t="s">
        <v>1886</v>
      </c>
      <c r="C222" s="13" t="s">
        <v>164</v>
      </c>
      <c r="D222" s="34">
        <v>11</v>
      </c>
      <c r="E222" s="34">
        <v>1</v>
      </c>
      <c r="F222" s="34">
        <f t="shared" si="3"/>
        <v>12</v>
      </c>
    </row>
    <row r="223" spans="1:6">
      <c r="A223" s="23">
        <v>2014</v>
      </c>
      <c r="B223" s="23" t="s">
        <v>1886</v>
      </c>
      <c r="C223" s="13" t="s">
        <v>167</v>
      </c>
      <c r="D223" s="34">
        <v>13</v>
      </c>
      <c r="E223" s="34">
        <v>4</v>
      </c>
      <c r="F223" s="34">
        <f t="shared" si="3"/>
        <v>17</v>
      </c>
    </row>
    <row r="224" spans="1:6">
      <c r="A224" s="23">
        <v>2014</v>
      </c>
      <c r="B224" s="23" t="s">
        <v>1886</v>
      </c>
      <c r="C224" s="13" t="s">
        <v>1511</v>
      </c>
      <c r="D224" s="34">
        <v>51</v>
      </c>
      <c r="E224" s="34">
        <v>26</v>
      </c>
      <c r="F224" s="34">
        <f t="shared" si="3"/>
        <v>77</v>
      </c>
    </row>
    <row r="225" spans="1:6">
      <c r="A225" s="23">
        <v>2014</v>
      </c>
      <c r="B225" s="23" t="s">
        <v>1886</v>
      </c>
      <c r="C225" s="13" t="s">
        <v>1512</v>
      </c>
      <c r="D225" s="34">
        <v>81</v>
      </c>
      <c r="E225" s="34">
        <v>78</v>
      </c>
      <c r="F225" s="34">
        <f t="shared" si="3"/>
        <v>159</v>
      </c>
    </row>
    <row r="226" spans="1:6">
      <c r="A226" s="23">
        <v>2014</v>
      </c>
      <c r="B226" s="23" t="s">
        <v>1886</v>
      </c>
      <c r="C226" s="13" t="s">
        <v>1701</v>
      </c>
      <c r="D226" s="34">
        <v>363</v>
      </c>
      <c r="E226" s="34">
        <v>264</v>
      </c>
      <c r="F226" s="34">
        <f t="shared" si="3"/>
        <v>627</v>
      </c>
    </row>
    <row r="227" spans="1:6">
      <c r="A227" s="23">
        <v>2014</v>
      </c>
      <c r="B227" s="23" t="s">
        <v>1886</v>
      </c>
      <c r="C227" s="13" t="s">
        <v>1507</v>
      </c>
      <c r="D227" s="34">
        <v>56</v>
      </c>
      <c r="E227" s="34">
        <v>25</v>
      </c>
      <c r="F227" s="34">
        <f t="shared" si="3"/>
        <v>81</v>
      </c>
    </row>
    <row r="228" spans="1:6">
      <c r="A228" s="23">
        <v>2014</v>
      </c>
      <c r="B228" s="23" t="s">
        <v>1886</v>
      </c>
      <c r="C228" s="13" t="s">
        <v>1513</v>
      </c>
      <c r="D228" s="34">
        <v>15</v>
      </c>
      <c r="E228" s="34">
        <v>5</v>
      </c>
      <c r="F228" s="34">
        <f t="shared" si="3"/>
        <v>20</v>
      </c>
    </row>
    <row r="229" spans="1:6">
      <c r="A229" s="23">
        <v>2014</v>
      </c>
      <c r="B229" s="23" t="s">
        <v>1886</v>
      </c>
      <c r="C229" s="13" t="s">
        <v>1702</v>
      </c>
      <c r="D229" s="34">
        <v>57</v>
      </c>
      <c r="E229" s="34">
        <v>57</v>
      </c>
      <c r="F229" s="34">
        <f t="shared" si="3"/>
        <v>114</v>
      </c>
    </row>
    <row r="230" spans="1:6">
      <c r="A230" s="23">
        <v>2014</v>
      </c>
      <c r="B230" s="23" t="s">
        <v>514</v>
      </c>
      <c r="C230" s="13" t="s">
        <v>184</v>
      </c>
      <c r="D230" s="34">
        <v>10</v>
      </c>
      <c r="E230" s="34">
        <v>2</v>
      </c>
      <c r="F230" s="34">
        <f t="shared" si="3"/>
        <v>12</v>
      </c>
    </row>
    <row r="231" spans="1:6">
      <c r="A231" s="23">
        <v>2014</v>
      </c>
      <c r="B231" s="23" t="s">
        <v>514</v>
      </c>
      <c r="C231" s="13" t="s">
        <v>23</v>
      </c>
      <c r="D231" s="34">
        <v>23</v>
      </c>
      <c r="E231" s="34">
        <v>4</v>
      </c>
      <c r="F231" s="34">
        <f t="shared" si="3"/>
        <v>27</v>
      </c>
    </row>
    <row r="232" spans="1:6">
      <c r="A232" s="23">
        <v>2014</v>
      </c>
      <c r="B232" s="23" t="s">
        <v>514</v>
      </c>
      <c r="C232" s="13" t="s">
        <v>185</v>
      </c>
      <c r="D232" s="34">
        <v>33</v>
      </c>
      <c r="E232" s="34">
        <v>10</v>
      </c>
      <c r="F232" s="34">
        <f t="shared" si="3"/>
        <v>43</v>
      </c>
    </row>
    <row r="233" spans="1:6">
      <c r="A233" s="23">
        <v>2014</v>
      </c>
      <c r="B233" s="23" t="s">
        <v>514</v>
      </c>
      <c r="C233" s="13" t="s">
        <v>104</v>
      </c>
      <c r="D233" s="34">
        <v>18</v>
      </c>
      <c r="E233" s="34">
        <v>16</v>
      </c>
      <c r="F233" s="34">
        <f t="shared" si="3"/>
        <v>34</v>
      </c>
    </row>
    <row r="234" spans="1:6">
      <c r="A234" s="23">
        <v>2014</v>
      </c>
      <c r="B234" s="23" t="s">
        <v>514</v>
      </c>
      <c r="C234" s="13" t="s">
        <v>1511</v>
      </c>
      <c r="D234" s="34">
        <v>39</v>
      </c>
      <c r="E234" s="34">
        <v>53</v>
      </c>
      <c r="F234" s="34">
        <f t="shared" si="3"/>
        <v>92</v>
      </c>
    </row>
    <row r="235" spans="1:6">
      <c r="A235" s="23">
        <v>2014</v>
      </c>
      <c r="B235" s="23" t="s">
        <v>514</v>
      </c>
      <c r="C235" s="13" t="s">
        <v>1512</v>
      </c>
      <c r="D235" s="34">
        <v>94</v>
      </c>
      <c r="E235" s="34">
        <v>63</v>
      </c>
      <c r="F235" s="34">
        <f t="shared" si="3"/>
        <v>157</v>
      </c>
    </row>
    <row r="236" spans="1:6">
      <c r="A236" s="23">
        <v>2014</v>
      </c>
      <c r="B236" s="23" t="s">
        <v>514</v>
      </c>
      <c r="C236" s="13" t="s">
        <v>1701</v>
      </c>
      <c r="D236" s="34">
        <v>49</v>
      </c>
      <c r="E236" s="34">
        <v>53</v>
      </c>
      <c r="F236" s="34">
        <f t="shared" si="3"/>
        <v>102</v>
      </c>
    </row>
    <row r="237" spans="1:6">
      <c r="A237" s="23">
        <v>2014</v>
      </c>
      <c r="B237" s="23" t="s">
        <v>514</v>
      </c>
      <c r="C237" s="13" t="s">
        <v>1702</v>
      </c>
      <c r="D237" s="34">
        <v>47</v>
      </c>
      <c r="E237" s="34">
        <v>55</v>
      </c>
      <c r="F237" s="34">
        <f t="shared" si="3"/>
        <v>102</v>
      </c>
    </row>
    <row r="238" spans="1:6">
      <c r="A238" s="23">
        <v>2015</v>
      </c>
      <c r="B238" s="23" t="s">
        <v>1886</v>
      </c>
      <c r="C238" s="13" t="s">
        <v>5</v>
      </c>
      <c r="D238" s="34">
        <v>24</v>
      </c>
      <c r="E238" s="34">
        <v>6</v>
      </c>
      <c r="F238" s="34">
        <f t="shared" si="3"/>
        <v>30</v>
      </c>
    </row>
    <row r="239" spans="1:6">
      <c r="A239" s="23">
        <v>2015</v>
      </c>
      <c r="B239" s="23" t="s">
        <v>1886</v>
      </c>
      <c r="C239" s="13" t="s">
        <v>10</v>
      </c>
      <c r="D239" s="34">
        <v>12</v>
      </c>
      <c r="E239" s="34">
        <v>8</v>
      </c>
      <c r="F239" s="34">
        <f t="shared" si="3"/>
        <v>20</v>
      </c>
    </row>
    <row r="240" spans="1:6">
      <c r="A240" s="23">
        <v>2015</v>
      </c>
      <c r="B240" s="23" t="s">
        <v>1886</v>
      </c>
      <c r="C240" s="13" t="s">
        <v>14</v>
      </c>
      <c r="D240" s="34">
        <v>49</v>
      </c>
      <c r="E240" s="34">
        <v>19</v>
      </c>
      <c r="F240" s="34">
        <f t="shared" si="3"/>
        <v>68</v>
      </c>
    </row>
    <row r="241" spans="1:6">
      <c r="A241" s="23">
        <v>2015</v>
      </c>
      <c r="B241" s="23" t="s">
        <v>1886</v>
      </c>
      <c r="C241" s="13" t="s">
        <v>23</v>
      </c>
      <c r="D241" s="34">
        <v>37</v>
      </c>
      <c r="E241" s="34">
        <v>20</v>
      </c>
      <c r="F241" s="34">
        <f t="shared" si="3"/>
        <v>57</v>
      </c>
    </row>
    <row r="242" spans="1:6">
      <c r="A242" s="23">
        <v>2015</v>
      </c>
      <c r="B242" s="23" t="s">
        <v>1886</v>
      </c>
      <c r="C242" s="13" t="s">
        <v>41</v>
      </c>
      <c r="D242" s="34">
        <v>19</v>
      </c>
      <c r="E242" s="34">
        <v>7</v>
      </c>
      <c r="F242" s="34">
        <f t="shared" si="3"/>
        <v>26</v>
      </c>
    </row>
    <row r="243" spans="1:6">
      <c r="A243" s="23">
        <v>2015</v>
      </c>
      <c r="B243" s="23" t="s">
        <v>1886</v>
      </c>
      <c r="C243" s="13" t="s">
        <v>60</v>
      </c>
      <c r="D243" s="34">
        <v>14</v>
      </c>
      <c r="E243" s="34">
        <v>1</v>
      </c>
      <c r="F243" s="34">
        <f t="shared" si="3"/>
        <v>15</v>
      </c>
    </row>
    <row r="244" spans="1:6">
      <c r="A244" s="23">
        <v>2015</v>
      </c>
      <c r="B244" s="23" t="s">
        <v>1886</v>
      </c>
      <c r="C244" s="13" t="s">
        <v>70</v>
      </c>
      <c r="D244" s="34">
        <v>9</v>
      </c>
      <c r="E244" s="34">
        <v>3</v>
      </c>
      <c r="F244" s="34">
        <f t="shared" si="3"/>
        <v>12</v>
      </c>
    </row>
    <row r="245" spans="1:6">
      <c r="A245" s="23">
        <v>2015</v>
      </c>
      <c r="B245" s="23" t="s">
        <v>1886</v>
      </c>
      <c r="C245" s="13" t="s">
        <v>76</v>
      </c>
      <c r="D245" s="34">
        <v>23</v>
      </c>
      <c r="E245" s="34">
        <v>4</v>
      </c>
      <c r="F245" s="34">
        <f t="shared" si="3"/>
        <v>27</v>
      </c>
    </row>
    <row r="246" spans="1:6">
      <c r="A246" s="23">
        <v>2015</v>
      </c>
      <c r="B246" s="23" t="s">
        <v>1886</v>
      </c>
      <c r="C246" s="13" t="s">
        <v>83</v>
      </c>
      <c r="D246" s="34">
        <v>1</v>
      </c>
      <c r="E246" s="34">
        <v>0</v>
      </c>
      <c r="F246" s="34">
        <f t="shared" si="3"/>
        <v>1</v>
      </c>
    </row>
    <row r="247" spans="1:6">
      <c r="A247" s="23">
        <v>2015</v>
      </c>
      <c r="B247" s="23" t="s">
        <v>1886</v>
      </c>
      <c r="C247" s="13" t="s">
        <v>86</v>
      </c>
      <c r="D247" s="34">
        <v>7</v>
      </c>
      <c r="E247" s="34">
        <v>0</v>
      </c>
      <c r="F247" s="34">
        <f t="shared" si="3"/>
        <v>7</v>
      </c>
    </row>
    <row r="248" spans="1:6">
      <c r="A248" s="23">
        <v>2015</v>
      </c>
      <c r="B248" s="23" t="s">
        <v>1886</v>
      </c>
      <c r="C248" s="13" t="s">
        <v>89</v>
      </c>
      <c r="D248" s="34">
        <v>8</v>
      </c>
      <c r="E248" s="34">
        <v>0</v>
      </c>
      <c r="F248" s="34">
        <f t="shared" si="3"/>
        <v>8</v>
      </c>
    </row>
    <row r="249" spans="1:6">
      <c r="A249" s="23">
        <v>2015</v>
      </c>
      <c r="B249" s="23" t="s">
        <v>1886</v>
      </c>
      <c r="C249" s="13" t="s">
        <v>94</v>
      </c>
      <c r="D249" s="34">
        <v>10</v>
      </c>
      <c r="E249" s="34">
        <v>1</v>
      </c>
      <c r="F249" s="34">
        <f t="shared" si="3"/>
        <v>11</v>
      </c>
    </row>
    <row r="250" spans="1:6">
      <c r="A250" s="23">
        <v>2015</v>
      </c>
      <c r="B250" s="23" t="s">
        <v>1886</v>
      </c>
      <c r="C250" s="13" t="s">
        <v>100</v>
      </c>
      <c r="D250" s="34">
        <v>5</v>
      </c>
      <c r="E250" s="34">
        <v>3</v>
      </c>
      <c r="F250" s="34">
        <f t="shared" si="3"/>
        <v>8</v>
      </c>
    </row>
    <row r="251" spans="1:6">
      <c r="A251" s="23">
        <v>2015</v>
      </c>
      <c r="B251" s="23" t="s">
        <v>1886</v>
      </c>
      <c r="C251" s="13" t="s">
        <v>104</v>
      </c>
      <c r="D251" s="34">
        <v>32</v>
      </c>
      <c r="E251" s="34">
        <v>30</v>
      </c>
      <c r="F251" s="34">
        <f t="shared" si="3"/>
        <v>62</v>
      </c>
    </row>
    <row r="252" spans="1:6">
      <c r="A252" s="23">
        <v>2015</v>
      </c>
      <c r="B252" s="23" t="s">
        <v>1886</v>
      </c>
      <c r="C252" s="13" t="s">
        <v>120</v>
      </c>
      <c r="D252" s="34">
        <v>31</v>
      </c>
      <c r="E252" s="34">
        <v>9</v>
      </c>
      <c r="F252" s="34">
        <f t="shared" si="3"/>
        <v>40</v>
      </c>
    </row>
    <row r="253" spans="1:6">
      <c r="A253" s="23">
        <v>2015</v>
      </c>
      <c r="B253" s="23" t="s">
        <v>1886</v>
      </c>
      <c r="C253" s="13" t="s">
        <v>156</v>
      </c>
      <c r="D253" s="34">
        <v>41</v>
      </c>
      <c r="E253" s="34">
        <v>20</v>
      </c>
      <c r="F253" s="34">
        <f t="shared" si="3"/>
        <v>61</v>
      </c>
    </row>
    <row r="254" spans="1:6">
      <c r="A254" s="23">
        <v>2015</v>
      </c>
      <c r="B254" s="23" t="s">
        <v>1886</v>
      </c>
      <c r="C254" s="13" t="s">
        <v>164</v>
      </c>
      <c r="D254" s="34">
        <v>10</v>
      </c>
      <c r="E254" s="34">
        <v>1</v>
      </c>
      <c r="F254" s="34">
        <f t="shared" si="3"/>
        <v>11</v>
      </c>
    </row>
    <row r="255" spans="1:6">
      <c r="A255" s="23">
        <v>2015</v>
      </c>
      <c r="B255" s="23" t="s">
        <v>1886</v>
      </c>
      <c r="C255" s="13" t="s">
        <v>167</v>
      </c>
      <c r="D255" s="34">
        <v>13</v>
      </c>
      <c r="E255" s="34">
        <v>4</v>
      </c>
      <c r="F255" s="34">
        <f t="shared" si="3"/>
        <v>17</v>
      </c>
    </row>
    <row r="256" spans="1:6">
      <c r="A256" s="23">
        <v>2015</v>
      </c>
      <c r="B256" s="23" t="s">
        <v>1886</v>
      </c>
      <c r="C256" s="13" t="s">
        <v>1511</v>
      </c>
      <c r="D256" s="34">
        <v>50</v>
      </c>
      <c r="E256" s="34">
        <v>35</v>
      </c>
      <c r="F256" s="34">
        <f t="shared" si="3"/>
        <v>85</v>
      </c>
    </row>
    <row r="257" spans="1:6">
      <c r="A257" s="23">
        <v>2015</v>
      </c>
      <c r="B257" s="23" t="s">
        <v>1886</v>
      </c>
      <c r="C257" s="13" t="s">
        <v>1512</v>
      </c>
      <c r="D257" s="34">
        <v>75</v>
      </c>
      <c r="E257" s="34">
        <v>79</v>
      </c>
      <c r="F257" s="34">
        <f t="shared" si="3"/>
        <v>154</v>
      </c>
    </row>
    <row r="258" spans="1:6">
      <c r="A258" s="23">
        <v>2015</v>
      </c>
      <c r="B258" s="23" t="s">
        <v>1886</v>
      </c>
      <c r="C258" s="13" t="s">
        <v>1701</v>
      </c>
      <c r="D258" s="34">
        <v>367</v>
      </c>
      <c r="E258" s="34">
        <v>262</v>
      </c>
      <c r="F258" s="34">
        <f t="shared" ref="F258:F321" si="4">+E258+D258</f>
        <v>629</v>
      </c>
    </row>
    <row r="259" spans="1:6">
      <c r="A259" s="23">
        <v>2015</v>
      </c>
      <c r="B259" s="23" t="s">
        <v>1886</v>
      </c>
      <c r="C259" s="13" t="s">
        <v>1507</v>
      </c>
      <c r="D259" s="34">
        <v>52</v>
      </c>
      <c r="E259" s="34">
        <v>27</v>
      </c>
      <c r="F259" s="34">
        <f t="shared" si="4"/>
        <v>79</v>
      </c>
    </row>
    <row r="260" spans="1:6">
      <c r="A260" s="23">
        <v>2015</v>
      </c>
      <c r="B260" s="23" t="s">
        <v>1886</v>
      </c>
      <c r="C260" s="13" t="s">
        <v>1513</v>
      </c>
      <c r="D260" s="34">
        <v>16</v>
      </c>
      <c r="E260" s="34">
        <v>6</v>
      </c>
      <c r="F260" s="34">
        <f t="shared" si="4"/>
        <v>22</v>
      </c>
    </row>
    <row r="261" spans="1:6">
      <c r="A261" s="23">
        <v>2015</v>
      </c>
      <c r="B261" s="23" t="s">
        <v>1886</v>
      </c>
      <c r="C261" s="13" t="s">
        <v>1702</v>
      </c>
      <c r="D261" s="34">
        <v>59</v>
      </c>
      <c r="E261" s="34">
        <v>58</v>
      </c>
      <c r="F261" s="34">
        <f t="shared" si="4"/>
        <v>117</v>
      </c>
    </row>
    <row r="262" spans="1:6">
      <c r="A262" s="23">
        <v>2015</v>
      </c>
      <c r="B262" s="23" t="s">
        <v>514</v>
      </c>
      <c r="C262" s="13" t="s">
        <v>184</v>
      </c>
      <c r="D262" s="34">
        <v>14</v>
      </c>
      <c r="E262" s="34">
        <v>2</v>
      </c>
      <c r="F262" s="34">
        <f t="shared" si="4"/>
        <v>16</v>
      </c>
    </row>
    <row r="263" spans="1:6">
      <c r="A263" s="23">
        <v>2015</v>
      </c>
      <c r="B263" s="23" t="s">
        <v>514</v>
      </c>
      <c r="C263" s="13" t="s">
        <v>23</v>
      </c>
      <c r="D263" s="34">
        <v>24</v>
      </c>
      <c r="E263" s="34">
        <v>7</v>
      </c>
      <c r="F263" s="34">
        <f t="shared" si="4"/>
        <v>31</v>
      </c>
    </row>
    <row r="264" spans="1:6">
      <c r="A264" s="23">
        <v>2015</v>
      </c>
      <c r="B264" s="23" t="s">
        <v>514</v>
      </c>
      <c r="C264" s="13" t="s">
        <v>185</v>
      </c>
      <c r="D264" s="34">
        <v>35</v>
      </c>
      <c r="E264" s="34">
        <v>17</v>
      </c>
      <c r="F264" s="34">
        <f t="shared" si="4"/>
        <v>52</v>
      </c>
    </row>
    <row r="265" spans="1:6">
      <c r="A265" s="23">
        <v>2015</v>
      </c>
      <c r="B265" s="23" t="s">
        <v>514</v>
      </c>
      <c r="C265" s="13" t="s">
        <v>104</v>
      </c>
      <c r="D265" s="34">
        <v>18</v>
      </c>
      <c r="E265" s="34">
        <v>15</v>
      </c>
      <c r="F265" s="34">
        <f t="shared" si="4"/>
        <v>33</v>
      </c>
    </row>
    <row r="266" spans="1:6">
      <c r="A266" s="23">
        <v>2015</v>
      </c>
      <c r="B266" s="23" t="s">
        <v>514</v>
      </c>
      <c r="C266" s="13" t="s">
        <v>1511</v>
      </c>
      <c r="D266" s="34">
        <v>33</v>
      </c>
      <c r="E266" s="34">
        <v>52</v>
      </c>
      <c r="F266" s="34">
        <f t="shared" si="4"/>
        <v>85</v>
      </c>
    </row>
    <row r="267" spans="1:6">
      <c r="A267" s="23">
        <v>2015</v>
      </c>
      <c r="B267" s="23" t="s">
        <v>514</v>
      </c>
      <c r="C267" s="13" t="s">
        <v>1512</v>
      </c>
      <c r="D267" s="34">
        <v>116</v>
      </c>
      <c r="E267" s="34">
        <v>66</v>
      </c>
      <c r="F267" s="34">
        <f t="shared" si="4"/>
        <v>182</v>
      </c>
    </row>
    <row r="268" spans="1:6">
      <c r="A268" s="23">
        <v>2015</v>
      </c>
      <c r="B268" s="23" t="s">
        <v>514</v>
      </c>
      <c r="C268" s="13" t="s">
        <v>1701</v>
      </c>
      <c r="D268" s="34">
        <v>62</v>
      </c>
      <c r="E268" s="34">
        <v>52</v>
      </c>
      <c r="F268" s="34">
        <f t="shared" si="4"/>
        <v>114</v>
      </c>
    </row>
    <row r="269" spans="1:6">
      <c r="A269" s="23">
        <v>2015</v>
      </c>
      <c r="B269" s="23" t="s">
        <v>514</v>
      </c>
      <c r="C269" s="13" t="s">
        <v>1702</v>
      </c>
      <c r="D269" s="34">
        <v>48</v>
      </c>
      <c r="E269" s="34">
        <v>62</v>
      </c>
      <c r="F269" s="34">
        <f t="shared" si="4"/>
        <v>110</v>
      </c>
    </row>
    <row r="270" spans="1:6">
      <c r="A270" s="23">
        <v>2016</v>
      </c>
      <c r="B270" s="23" t="s">
        <v>1886</v>
      </c>
      <c r="C270" s="13" t="s">
        <v>5</v>
      </c>
      <c r="D270" s="34">
        <v>24</v>
      </c>
      <c r="E270" s="34">
        <v>6</v>
      </c>
      <c r="F270" s="34">
        <f t="shared" si="4"/>
        <v>30</v>
      </c>
    </row>
    <row r="271" spans="1:6">
      <c r="A271" s="23">
        <v>2016</v>
      </c>
      <c r="B271" s="23" t="s">
        <v>1886</v>
      </c>
      <c r="C271" s="13" t="s">
        <v>10</v>
      </c>
      <c r="D271" s="34">
        <v>13</v>
      </c>
      <c r="E271" s="34">
        <v>8</v>
      </c>
      <c r="F271" s="34">
        <f t="shared" si="4"/>
        <v>21</v>
      </c>
    </row>
    <row r="272" spans="1:6">
      <c r="A272" s="23">
        <v>2016</v>
      </c>
      <c r="B272" s="23" t="s">
        <v>1886</v>
      </c>
      <c r="C272" s="13" t="s">
        <v>14</v>
      </c>
      <c r="D272" s="34">
        <v>50</v>
      </c>
      <c r="E272" s="34">
        <v>17</v>
      </c>
      <c r="F272" s="34">
        <f t="shared" si="4"/>
        <v>67</v>
      </c>
    </row>
    <row r="273" spans="1:6">
      <c r="A273" s="23">
        <v>2016</v>
      </c>
      <c r="B273" s="23" t="s">
        <v>1886</v>
      </c>
      <c r="C273" s="13" t="s">
        <v>23</v>
      </c>
      <c r="D273" s="34">
        <v>38</v>
      </c>
      <c r="E273" s="34">
        <v>20</v>
      </c>
      <c r="F273" s="34">
        <f t="shared" si="4"/>
        <v>58</v>
      </c>
    </row>
    <row r="274" spans="1:6">
      <c r="A274" s="23">
        <v>2016</v>
      </c>
      <c r="B274" s="23" t="s">
        <v>1886</v>
      </c>
      <c r="C274" s="13" t="s">
        <v>41</v>
      </c>
      <c r="D274" s="34">
        <v>18</v>
      </c>
      <c r="E274" s="34">
        <v>9</v>
      </c>
      <c r="F274" s="34">
        <f t="shared" si="4"/>
        <v>27</v>
      </c>
    </row>
    <row r="275" spans="1:6">
      <c r="A275" s="23">
        <v>2016</v>
      </c>
      <c r="B275" s="23" t="s">
        <v>1886</v>
      </c>
      <c r="C275" s="13" t="s">
        <v>60</v>
      </c>
      <c r="D275" s="34">
        <v>12</v>
      </c>
      <c r="E275" s="34">
        <v>2</v>
      </c>
      <c r="F275" s="34">
        <f t="shared" si="4"/>
        <v>14</v>
      </c>
    </row>
    <row r="276" spans="1:6">
      <c r="A276" s="23">
        <v>2016</v>
      </c>
      <c r="B276" s="23" t="s">
        <v>1886</v>
      </c>
      <c r="C276" s="13" t="s">
        <v>70</v>
      </c>
      <c r="D276" s="34">
        <v>9</v>
      </c>
      <c r="E276" s="34">
        <v>3</v>
      </c>
      <c r="F276" s="34">
        <f t="shared" si="4"/>
        <v>12</v>
      </c>
    </row>
    <row r="277" spans="1:6">
      <c r="A277" s="23">
        <v>2016</v>
      </c>
      <c r="B277" s="23" t="s">
        <v>1886</v>
      </c>
      <c r="C277" s="13" t="s">
        <v>76</v>
      </c>
      <c r="D277" s="34">
        <v>21</v>
      </c>
      <c r="E277" s="34">
        <v>8</v>
      </c>
      <c r="F277" s="34">
        <f t="shared" si="4"/>
        <v>29</v>
      </c>
    </row>
    <row r="278" spans="1:6">
      <c r="A278" s="23">
        <v>2016</v>
      </c>
      <c r="B278" s="23" t="s">
        <v>1886</v>
      </c>
      <c r="C278" s="13" t="s">
        <v>83</v>
      </c>
      <c r="D278" s="34">
        <v>1</v>
      </c>
      <c r="E278" s="34"/>
      <c r="F278" s="34">
        <f t="shared" si="4"/>
        <v>1</v>
      </c>
    </row>
    <row r="279" spans="1:6">
      <c r="A279" s="23">
        <v>2016</v>
      </c>
      <c r="B279" s="23" t="s">
        <v>1886</v>
      </c>
      <c r="C279" s="13" t="s">
        <v>86</v>
      </c>
      <c r="D279" s="34">
        <v>6</v>
      </c>
      <c r="E279" s="34">
        <v>1</v>
      </c>
      <c r="F279" s="34">
        <f t="shared" si="4"/>
        <v>7</v>
      </c>
    </row>
    <row r="280" spans="1:6">
      <c r="A280" s="23">
        <v>2016</v>
      </c>
      <c r="B280" s="23" t="s">
        <v>1886</v>
      </c>
      <c r="C280" s="13" t="s">
        <v>89</v>
      </c>
      <c r="D280" s="34">
        <v>8</v>
      </c>
      <c r="E280" s="34">
        <v>1</v>
      </c>
      <c r="F280" s="34">
        <f t="shared" si="4"/>
        <v>9</v>
      </c>
    </row>
    <row r="281" spans="1:6">
      <c r="A281" s="23">
        <v>2016</v>
      </c>
      <c r="B281" s="23" t="s">
        <v>1886</v>
      </c>
      <c r="C281" s="13" t="s">
        <v>94</v>
      </c>
      <c r="D281" s="34">
        <v>11</v>
      </c>
      <c r="E281" s="34">
        <v>1</v>
      </c>
      <c r="F281" s="34">
        <f t="shared" si="4"/>
        <v>12</v>
      </c>
    </row>
    <row r="282" spans="1:6">
      <c r="A282" s="23">
        <v>2016</v>
      </c>
      <c r="B282" s="23" t="s">
        <v>1886</v>
      </c>
      <c r="C282" s="13" t="s">
        <v>100</v>
      </c>
      <c r="D282" s="34">
        <v>4</v>
      </c>
      <c r="E282" s="34">
        <v>1</v>
      </c>
      <c r="F282" s="34">
        <f t="shared" si="4"/>
        <v>5</v>
      </c>
    </row>
    <row r="283" spans="1:6">
      <c r="A283" s="23">
        <v>2016</v>
      </c>
      <c r="B283" s="23" t="s">
        <v>1886</v>
      </c>
      <c r="C283" s="13" t="s">
        <v>104</v>
      </c>
      <c r="D283" s="34">
        <v>32</v>
      </c>
      <c r="E283" s="34">
        <v>30</v>
      </c>
      <c r="F283" s="34">
        <f t="shared" si="4"/>
        <v>62</v>
      </c>
    </row>
    <row r="284" spans="1:6">
      <c r="A284" s="23">
        <v>2016</v>
      </c>
      <c r="B284" s="23" t="s">
        <v>1886</v>
      </c>
      <c r="C284" s="13" t="s">
        <v>120</v>
      </c>
      <c r="D284" s="34">
        <v>32</v>
      </c>
      <c r="E284" s="34">
        <v>9</v>
      </c>
      <c r="F284" s="34">
        <f t="shared" si="4"/>
        <v>41</v>
      </c>
    </row>
    <row r="285" spans="1:6">
      <c r="A285" s="23">
        <v>2016</v>
      </c>
      <c r="B285" s="23" t="s">
        <v>1886</v>
      </c>
      <c r="C285" s="13" t="s">
        <v>156</v>
      </c>
      <c r="D285" s="34">
        <v>42</v>
      </c>
      <c r="E285" s="34">
        <v>20</v>
      </c>
      <c r="F285" s="34">
        <f t="shared" si="4"/>
        <v>62</v>
      </c>
    </row>
    <row r="286" spans="1:6">
      <c r="A286" s="23">
        <v>2016</v>
      </c>
      <c r="B286" s="23" t="s">
        <v>1886</v>
      </c>
      <c r="C286" s="13" t="s">
        <v>164</v>
      </c>
      <c r="D286" s="34">
        <v>10</v>
      </c>
      <c r="E286" s="34">
        <v>2</v>
      </c>
      <c r="F286" s="34">
        <f t="shared" si="4"/>
        <v>12</v>
      </c>
    </row>
    <row r="287" spans="1:6">
      <c r="A287" s="23">
        <v>2016</v>
      </c>
      <c r="B287" s="23" t="s">
        <v>1886</v>
      </c>
      <c r="C287" s="13" t="s">
        <v>167</v>
      </c>
      <c r="D287" s="34">
        <v>13</v>
      </c>
      <c r="E287" s="34">
        <v>3</v>
      </c>
      <c r="F287" s="34">
        <f t="shared" si="4"/>
        <v>16</v>
      </c>
    </row>
    <row r="288" spans="1:6">
      <c r="A288" s="23">
        <v>2016</v>
      </c>
      <c r="B288" s="23" t="s">
        <v>1886</v>
      </c>
      <c r="C288" s="13" t="s">
        <v>1511</v>
      </c>
      <c r="D288" s="34">
        <v>52</v>
      </c>
      <c r="E288" s="34">
        <v>44</v>
      </c>
      <c r="F288" s="34">
        <f t="shared" si="4"/>
        <v>96</v>
      </c>
    </row>
    <row r="289" spans="1:6">
      <c r="A289" s="23">
        <v>2016</v>
      </c>
      <c r="B289" s="23" t="s">
        <v>1886</v>
      </c>
      <c r="C289" s="13" t="s">
        <v>1512</v>
      </c>
      <c r="D289" s="34">
        <v>73</v>
      </c>
      <c r="E289" s="34">
        <v>75</v>
      </c>
      <c r="F289" s="34">
        <f t="shared" si="4"/>
        <v>148</v>
      </c>
    </row>
    <row r="290" spans="1:6">
      <c r="A290" s="23">
        <v>2016</v>
      </c>
      <c r="B290" s="23" t="s">
        <v>1886</v>
      </c>
      <c r="C290" s="13" t="s">
        <v>1701</v>
      </c>
      <c r="D290" s="34">
        <v>360</v>
      </c>
      <c r="E290" s="34">
        <v>263</v>
      </c>
      <c r="F290" s="34">
        <f t="shared" si="4"/>
        <v>623</v>
      </c>
    </row>
    <row r="291" spans="1:6">
      <c r="A291" s="23">
        <v>2016</v>
      </c>
      <c r="B291" s="23" t="s">
        <v>1886</v>
      </c>
      <c r="C291" s="13" t="s">
        <v>1507</v>
      </c>
      <c r="D291" s="34">
        <v>50</v>
      </c>
      <c r="E291" s="34">
        <v>22</v>
      </c>
      <c r="F291" s="34">
        <f t="shared" si="4"/>
        <v>72</v>
      </c>
    </row>
    <row r="292" spans="1:6">
      <c r="A292" s="23">
        <v>2016</v>
      </c>
      <c r="B292" s="23" t="s">
        <v>1886</v>
      </c>
      <c r="C292" s="13" t="s">
        <v>1513</v>
      </c>
      <c r="D292" s="34">
        <v>23</v>
      </c>
      <c r="E292" s="34">
        <v>8</v>
      </c>
      <c r="F292" s="34">
        <f t="shared" si="4"/>
        <v>31</v>
      </c>
    </row>
    <row r="293" spans="1:6">
      <c r="A293" s="23">
        <v>2016</v>
      </c>
      <c r="B293" s="23" t="s">
        <v>1886</v>
      </c>
      <c r="C293" s="13" t="s">
        <v>1702</v>
      </c>
      <c r="D293" s="34">
        <v>62</v>
      </c>
      <c r="E293" s="34">
        <v>61</v>
      </c>
      <c r="F293" s="34">
        <f t="shared" si="4"/>
        <v>123</v>
      </c>
    </row>
    <row r="294" spans="1:6">
      <c r="A294" s="23">
        <v>2016</v>
      </c>
      <c r="B294" s="23" t="s">
        <v>514</v>
      </c>
      <c r="C294" s="13" t="s">
        <v>23</v>
      </c>
      <c r="D294" s="34">
        <v>23</v>
      </c>
      <c r="E294" s="34">
        <v>12</v>
      </c>
      <c r="F294" s="34">
        <f t="shared" si="4"/>
        <v>35</v>
      </c>
    </row>
    <row r="295" spans="1:6">
      <c r="A295" s="23">
        <v>2016</v>
      </c>
      <c r="B295" s="23" t="s">
        <v>514</v>
      </c>
      <c r="C295" s="13" t="s">
        <v>184</v>
      </c>
      <c r="D295" s="34">
        <v>14</v>
      </c>
      <c r="E295" s="34">
        <v>3</v>
      </c>
      <c r="F295" s="34">
        <f t="shared" si="4"/>
        <v>17</v>
      </c>
    </row>
    <row r="296" spans="1:6">
      <c r="A296" s="23">
        <v>2016</v>
      </c>
      <c r="B296" s="23" t="s">
        <v>514</v>
      </c>
      <c r="C296" s="13" t="s">
        <v>185</v>
      </c>
      <c r="D296" s="34">
        <v>36</v>
      </c>
      <c r="E296" s="34">
        <v>13</v>
      </c>
      <c r="F296" s="34">
        <f t="shared" si="4"/>
        <v>49</v>
      </c>
    </row>
    <row r="297" spans="1:6">
      <c r="A297" s="23">
        <v>2016</v>
      </c>
      <c r="B297" s="23" t="s">
        <v>514</v>
      </c>
      <c r="C297" s="13" t="s">
        <v>104</v>
      </c>
      <c r="D297" s="34">
        <v>27</v>
      </c>
      <c r="E297" s="34">
        <v>21</v>
      </c>
      <c r="F297" s="34">
        <f t="shared" si="4"/>
        <v>48</v>
      </c>
    </row>
    <row r="298" spans="1:6">
      <c r="A298" s="23">
        <v>2016</v>
      </c>
      <c r="B298" s="23" t="s">
        <v>514</v>
      </c>
      <c r="C298" s="13" t="s">
        <v>1511</v>
      </c>
      <c r="D298" s="34">
        <v>32</v>
      </c>
      <c r="E298" s="34">
        <v>27</v>
      </c>
      <c r="F298" s="34">
        <f t="shared" si="4"/>
        <v>59</v>
      </c>
    </row>
    <row r="299" spans="1:6">
      <c r="A299" s="23">
        <v>2016</v>
      </c>
      <c r="B299" s="23" t="s">
        <v>514</v>
      </c>
      <c r="C299" s="13" t="s">
        <v>1512</v>
      </c>
      <c r="D299" s="34">
        <v>117</v>
      </c>
      <c r="E299" s="34">
        <v>71</v>
      </c>
      <c r="F299" s="34">
        <f t="shared" si="4"/>
        <v>188</v>
      </c>
    </row>
    <row r="300" spans="1:6">
      <c r="A300" s="23">
        <v>2016</v>
      </c>
      <c r="B300" s="23" t="s">
        <v>514</v>
      </c>
      <c r="C300" s="13" t="s">
        <v>1702</v>
      </c>
      <c r="D300" s="34">
        <v>48</v>
      </c>
      <c r="E300" s="34">
        <v>67</v>
      </c>
      <c r="F300" s="34">
        <f t="shared" si="4"/>
        <v>115</v>
      </c>
    </row>
    <row r="301" spans="1:6">
      <c r="A301" s="23">
        <v>2016</v>
      </c>
      <c r="B301" s="23" t="s">
        <v>514</v>
      </c>
      <c r="C301" s="13" t="s">
        <v>1701</v>
      </c>
      <c r="D301" s="34">
        <v>67</v>
      </c>
      <c r="E301" s="34">
        <v>90</v>
      </c>
      <c r="F301" s="34">
        <f t="shared" si="4"/>
        <v>157</v>
      </c>
    </row>
    <row r="302" spans="1:6">
      <c r="A302" s="23">
        <v>2017</v>
      </c>
      <c r="B302" s="23" t="s">
        <v>1886</v>
      </c>
      <c r="C302" s="13" t="s">
        <v>5</v>
      </c>
      <c r="D302" s="34">
        <v>24</v>
      </c>
      <c r="E302" s="34">
        <v>6</v>
      </c>
      <c r="F302" s="34">
        <f t="shared" si="4"/>
        <v>30</v>
      </c>
    </row>
    <row r="303" spans="1:6">
      <c r="A303" s="23">
        <v>2017</v>
      </c>
      <c r="B303" s="23" t="s">
        <v>1886</v>
      </c>
      <c r="C303" s="13" t="s">
        <v>10</v>
      </c>
      <c r="D303" s="34">
        <v>14</v>
      </c>
      <c r="E303" s="34">
        <v>10</v>
      </c>
      <c r="F303" s="34">
        <f t="shared" si="4"/>
        <v>24</v>
      </c>
    </row>
    <row r="304" spans="1:6">
      <c r="A304" s="23">
        <v>2017</v>
      </c>
      <c r="B304" s="23" t="s">
        <v>1886</v>
      </c>
      <c r="C304" s="13" t="s">
        <v>14</v>
      </c>
      <c r="D304" s="34">
        <v>51</v>
      </c>
      <c r="E304" s="34">
        <v>20</v>
      </c>
      <c r="F304" s="34">
        <f t="shared" si="4"/>
        <v>71</v>
      </c>
    </row>
    <row r="305" spans="1:6">
      <c r="A305" s="23">
        <v>2017</v>
      </c>
      <c r="B305" s="23" t="s">
        <v>1886</v>
      </c>
      <c r="C305" s="13" t="s">
        <v>23</v>
      </c>
      <c r="D305" s="34">
        <v>39</v>
      </c>
      <c r="E305" s="34">
        <v>20</v>
      </c>
      <c r="F305" s="34">
        <f t="shared" si="4"/>
        <v>59</v>
      </c>
    </row>
    <row r="306" spans="1:6">
      <c r="A306" s="23">
        <v>2017</v>
      </c>
      <c r="B306" s="23" t="s">
        <v>1886</v>
      </c>
      <c r="C306" s="13" t="s">
        <v>41</v>
      </c>
      <c r="D306" s="34">
        <v>22</v>
      </c>
      <c r="E306" s="34">
        <v>6</v>
      </c>
      <c r="F306" s="34">
        <f t="shared" si="4"/>
        <v>28</v>
      </c>
    </row>
    <row r="307" spans="1:6">
      <c r="A307" s="23">
        <v>2017</v>
      </c>
      <c r="B307" s="23" t="s">
        <v>1886</v>
      </c>
      <c r="C307" s="13" t="s">
        <v>60</v>
      </c>
      <c r="D307" s="34">
        <v>13</v>
      </c>
      <c r="E307" s="34">
        <v>4</v>
      </c>
      <c r="F307" s="34">
        <f t="shared" si="4"/>
        <v>17</v>
      </c>
    </row>
    <row r="308" spans="1:6">
      <c r="A308" s="23">
        <v>2017</v>
      </c>
      <c r="B308" s="23" t="s">
        <v>1886</v>
      </c>
      <c r="C308" s="13" t="s">
        <v>70</v>
      </c>
      <c r="D308" s="34">
        <v>9</v>
      </c>
      <c r="E308" s="34">
        <v>3</v>
      </c>
      <c r="F308" s="34">
        <f t="shared" si="4"/>
        <v>12</v>
      </c>
    </row>
    <row r="309" spans="1:6">
      <c r="A309" s="23">
        <v>2017</v>
      </c>
      <c r="B309" s="23" t="s">
        <v>1886</v>
      </c>
      <c r="C309" s="13" t="s">
        <v>76</v>
      </c>
      <c r="D309" s="34">
        <v>21</v>
      </c>
      <c r="E309" s="34">
        <v>8</v>
      </c>
      <c r="F309" s="34">
        <f t="shared" si="4"/>
        <v>29</v>
      </c>
    </row>
    <row r="310" spans="1:6">
      <c r="A310" s="23">
        <v>2017</v>
      </c>
      <c r="B310" s="23" t="s">
        <v>1886</v>
      </c>
      <c r="C310" s="13" t="s">
        <v>83</v>
      </c>
      <c r="D310" s="34">
        <v>1</v>
      </c>
      <c r="E310" s="34">
        <v>0</v>
      </c>
      <c r="F310" s="34">
        <f t="shared" si="4"/>
        <v>1</v>
      </c>
    </row>
    <row r="311" spans="1:6">
      <c r="A311" s="23">
        <v>2017</v>
      </c>
      <c r="B311" s="23" t="s">
        <v>1886</v>
      </c>
      <c r="C311" s="13" t="s">
        <v>86</v>
      </c>
      <c r="D311" s="34">
        <v>5</v>
      </c>
      <c r="E311" s="34">
        <v>3</v>
      </c>
      <c r="F311" s="34">
        <f t="shared" si="4"/>
        <v>8</v>
      </c>
    </row>
    <row r="312" spans="1:6">
      <c r="A312" s="23">
        <v>2017</v>
      </c>
      <c r="B312" s="23" t="s">
        <v>1886</v>
      </c>
      <c r="C312" s="13" t="s">
        <v>89</v>
      </c>
      <c r="D312" s="34">
        <v>9</v>
      </c>
      <c r="E312" s="34">
        <v>1</v>
      </c>
      <c r="F312" s="34">
        <f t="shared" si="4"/>
        <v>10</v>
      </c>
    </row>
    <row r="313" spans="1:6">
      <c r="A313" s="23">
        <v>2017</v>
      </c>
      <c r="B313" s="23" t="s">
        <v>1886</v>
      </c>
      <c r="C313" s="13" t="s">
        <v>94</v>
      </c>
      <c r="D313" s="34">
        <v>11</v>
      </c>
      <c r="E313" s="34">
        <v>1</v>
      </c>
      <c r="F313" s="34">
        <f t="shared" si="4"/>
        <v>12</v>
      </c>
    </row>
    <row r="314" spans="1:6">
      <c r="A314" s="23">
        <v>2017</v>
      </c>
      <c r="B314" s="23" t="s">
        <v>1886</v>
      </c>
      <c r="C314" s="13" t="s">
        <v>100</v>
      </c>
      <c r="D314" s="34">
        <v>6</v>
      </c>
      <c r="E314" s="34">
        <v>1</v>
      </c>
      <c r="F314" s="34">
        <f t="shared" si="4"/>
        <v>7</v>
      </c>
    </row>
    <row r="315" spans="1:6">
      <c r="A315" s="23">
        <v>2017</v>
      </c>
      <c r="B315" s="23" t="s">
        <v>1886</v>
      </c>
      <c r="C315" s="13" t="s">
        <v>104</v>
      </c>
      <c r="D315" s="34">
        <v>32</v>
      </c>
      <c r="E315" s="34">
        <v>32</v>
      </c>
      <c r="F315" s="34">
        <f t="shared" si="4"/>
        <v>64</v>
      </c>
    </row>
    <row r="316" spans="1:6">
      <c r="A316" s="23">
        <v>2017</v>
      </c>
      <c r="B316" s="23" t="s">
        <v>1886</v>
      </c>
      <c r="C316" s="13" t="s">
        <v>120</v>
      </c>
      <c r="D316" s="34">
        <v>34</v>
      </c>
      <c r="E316" s="34">
        <v>7</v>
      </c>
      <c r="F316" s="34">
        <f t="shared" si="4"/>
        <v>41</v>
      </c>
    </row>
    <row r="317" spans="1:6">
      <c r="A317" s="23">
        <v>2017</v>
      </c>
      <c r="B317" s="23" t="s">
        <v>1886</v>
      </c>
      <c r="C317" s="13" t="s">
        <v>156</v>
      </c>
      <c r="D317" s="34">
        <v>41</v>
      </c>
      <c r="E317" s="34">
        <v>19</v>
      </c>
      <c r="F317" s="34">
        <f t="shared" si="4"/>
        <v>60</v>
      </c>
    </row>
    <row r="318" spans="1:6">
      <c r="A318" s="23">
        <v>2017</v>
      </c>
      <c r="B318" s="23" t="s">
        <v>1886</v>
      </c>
      <c r="C318" s="13" t="s">
        <v>164</v>
      </c>
      <c r="D318" s="34">
        <v>11</v>
      </c>
      <c r="E318" s="34">
        <v>1</v>
      </c>
      <c r="F318" s="34">
        <f t="shared" si="4"/>
        <v>12</v>
      </c>
    </row>
    <row r="319" spans="1:6">
      <c r="A319" s="23">
        <v>2017</v>
      </c>
      <c r="B319" s="23" t="s">
        <v>1886</v>
      </c>
      <c r="C319" s="13" t="s">
        <v>167</v>
      </c>
      <c r="D319" s="34">
        <v>14</v>
      </c>
      <c r="E319" s="34">
        <v>3</v>
      </c>
      <c r="F319" s="34">
        <f t="shared" si="4"/>
        <v>17</v>
      </c>
    </row>
    <row r="320" spans="1:6">
      <c r="A320" s="23">
        <v>2017</v>
      </c>
      <c r="B320" s="23" t="s">
        <v>1886</v>
      </c>
      <c r="C320" s="13" t="s">
        <v>1511</v>
      </c>
      <c r="D320" s="34">
        <v>64</v>
      </c>
      <c r="E320" s="34">
        <v>48</v>
      </c>
      <c r="F320" s="34">
        <f t="shared" si="4"/>
        <v>112</v>
      </c>
    </row>
    <row r="321" spans="1:6">
      <c r="A321" s="23">
        <v>2017</v>
      </c>
      <c r="B321" s="23" t="s">
        <v>1886</v>
      </c>
      <c r="C321" s="13" t="s">
        <v>1512</v>
      </c>
      <c r="D321" s="34">
        <v>428</v>
      </c>
      <c r="E321" s="34">
        <v>351</v>
      </c>
      <c r="F321" s="34">
        <f t="shared" si="4"/>
        <v>779</v>
      </c>
    </row>
    <row r="322" spans="1:6">
      <c r="A322" s="23">
        <v>2017</v>
      </c>
      <c r="B322" s="23" t="s">
        <v>1886</v>
      </c>
      <c r="C322" s="13" t="s">
        <v>1701</v>
      </c>
      <c r="D322" s="34">
        <v>3</v>
      </c>
      <c r="E322" s="34">
        <v>1</v>
      </c>
      <c r="F322" s="34">
        <f t="shared" ref="F322:F385" si="5">+E322+D322</f>
        <v>4</v>
      </c>
    </row>
    <row r="323" spans="1:6">
      <c r="A323" s="23">
        <v>2017</v>
      </c>
      <c r="B323" s="23" t="s">
        <v>1886</v>
      </c>
      <c r="C323" s="13" t="s">
        <v>1507</v>
      </c>
      <c r="D323" s="34">
        <v>49</v>
      </c>
      <c r="E323" s="34">
        <v>25</v>
      </c>
      <c r="F323" s="34">
        <f t="shared" si="5"/>
        <v>74</v>
      </c>
    </row>
    <row r="324" spans="1:6">
      <c r="A324" s="23">
        <v>2017</v>
      </c>
      <c r="B324" s="23" t="s">
        <v>1886</v>
      </c>
      <c r="C324" s="13" t="s">
        <v>1513</v>
      </c>
      <c r="D324" s="34">
        <v>23</v>
      </c>
      <c r="E324" s="34">
        <v>9</v>
      </c>
      <c r="F324" s="34">
        <f t="shared" si="5"/>
        <v>32</v>
      </c>
    </row>
    <row r="325" spans="1:6">
      <c r="A325" s="23">
        <v>2017</v>
      </c>
      <c r="B325" s="23" t="s">
        <v>1886</v>
      </c>
      <c r="C325" s="13" t="s">
        <v>1702</v>
      </c>
      <c r="D325" s="34">
        <v>64</v>
      </c>
      <c r="E325" s="34">
        <v>70</v>
      </c>
      <c r="F325" s="34">
        <f t="shared" si="5"/>
        <v>134</v>
      </c>
    </row>
    <row r="326" spans="1:6">
      <c r="A326" s="23">
        <v>2017</v>
      </c>
      <c r="B326" s="23" t="s">
        <v>514</v>
      </c>
      <c r="C326" s="13" t="s">
        <v>23</v>
      </c>
      <c r="D326" s="34">
        <v>25</v>
      </c>
      <c r="E326" s="34">
        <v>10</v>
      </c>
      <c r="F326" s="34">
        <f t="shared" si="5"/>
        <v>35</v>
      </c>
    </row>
    <row r="327" spans="1:6">
      <c r="A327" s="23">
        <v>2017</v>
      </c>
      <c r="B327" s="23" t="s">
        <v>514</v>
      </c>
      <c r="C327" s="13" t="s">
        <v>184</v>
      </c>
      <c r="D327" s="34">
        <v>15</v>
      </c>
      <c r="E327" s="34">
        <v>3</v>
      </c>
      <c r="F327" s="34">
        <f t="shared" si="5"/>
        <v>18</v>
      </c>
    </row>
    <row r="328" spans="1:6">
      <c r="A328" s="23">
        <v>2017</v>
      </c>
      <c r="B328" s="23" t="s">
        <v>514</v>
      </c>
      <c r="C328" s="13" t="s">
        <v>185</v>
      </c>
      <c r="D328" s="34">
        <v>35</v>
      </c>
      <c r="E328" s="34">
        <v>12</v>
      </c>
      <c r="F328" s="34">
        <f t="shared" si="5"/>
        <v>47</v>
      </c>
    </row>
    <row r="329" spans="1:6">
      <c r="A329" s="23">
        <v>2017</v>
      </c>
      <c r="B329" s="23" t="s">
        <v>514</v>
      </c>
      <c r="C329" s="13" t="s">
        <v>104</v>
      </c>
      <c r="D329" s="34">
        <v>27</v>
      </c>
      <c r="E329" s="34">
        <v>23</v>
      </c>
      <c r="F329" s="34">
        <f t="shared" si="5"/>
        <v>50</v>
      </c>
    </row>
    <row r="330" spans="1:6">
      <c r="A330" s="23">
        <v>2017</v>
      </c>
      <c r="B330" s="23" t="s">
        <v>514</v>
      </c>
      <c r="C330" s="13" t="s">
        <v>1511</v>
      </c>
      <c r="D330" s="34">
        <v>37</v>
      </c>
      <c r="E330" s="34">
        <v>28</v>
      </c>
      <c r="F330" s="34">
        <f t="shared" si="5"/>
        <v>65</v>
      </c>
    </row>
    <row r="331" spans="1:6">
      <c r="A331" s="23">
        <v>2017</v>
      </c>
      <c r="B331" s="23" t="s">
        <v>514</v>
      </c>
      <c r="C331" s="13" t="s">
        <v>1512</v>
      </c>
      <c r="D331" s="34">
        <v>129</v>
      </c>
      <c r="E331" s="34">
        <v>86</v>
      </c>
      <c r="F331" s="34">
        <f t="shared" si="5"/>
        <v>215</v>
      </c>
    </row>
    <row r="332" spans="1:6">
      <c r="A332" s="23">
        <v>2017</v>
      </c>
      <c r="B332" s="23" t="s">
        <v>514</v>
      </c>
      <c r="C332" s="13" t="s">
        <v>1702</v>
      </c>
      <c r="D332" s="34">
        <v>47</v>
      </c>
      <c r="E332" s="34">
        <v>64</v>
      </c>
      <c r="F332" s="34">
        <f t="shared" si="5"/>
        <v>111</v>
      </c>
    </row>
    <row r="333" spans="1:6">
      <c r="A333" s="23">
        <v>2017</v>
      </c>
      <c r="B333" s="23" t="s">
        <v>514</v>
      </c>
      <c r="C333" s="13" t="s">
        <v>1701</v>
      </c>
      <c r="D333" s="34">
        <v>80</v>
      </c>
      <c r="E333" s="34">
        <v>93</v>
      </c>
      <c r="F333" s="34">
        <f t="shared" si="5"/>
        <v>173</v>
      </c>
    </row>
    <row r="334" spans="1:6">
      <c r="A334" s="23">
        <v>2018</v>
      </c>
      <c r="B334" s="23" t="s">
        <v>1886</v>
      </c>
      <c r="C334" s="13" t="s">
        <v>5</v>
      </c>
      <c r="D334" s="34">
        <v>22</v>
      </c>
      <c r="E334" s="34">
        <v>7</v>
      </c>
      <c r="F334" s="34">
        <f t="shared" si="5"/>
        <v>29</v>
      </c>
    </row>
    <row r="335" spans="1:6">
      <c r="A335" s="23">
        <v>2018</v>
      </c>
      <c r="B335" s="23" t="s">
        <v>1886</v>
      </c>
      <c r="C335" s="13" t="s">
        <v>10</v>
      </c>
      <c r="D335" s="34">
        <v>13</v>
      </c>
      <c r="E335" s="34">
        <v>10</v>
      </c>
      <c r="F335" s="34">
        <f t="shared" si="5"/>
        <v>23</v>
      </c>
    </row>
    <row r="336" spans="1:6">
      <c r="A336" s="23">
        <v>2018</v>
      </c>
      <c r="B336" s="23" t="s">
        <v>1886</v>
      </c>
      <c r="C336" s="13" t="s">
        <v>14</v>
      </c>
      <c r="D336" s="34">
        <v>54</v>
      </c>
      <c r="E336" s="34">
        <v>19</v>
      </c>
      <c r="F336" s="34">
        <f t="shared" si="5"/>
        <v>73</v>
      </c>
    </row>
    <row r="337" spans="1:6">
      <c r="A337" s="23">
        <v>2018</v>
      </c>
      <c r="B337" s="23" t="s">
        <v>1886</v>
      </c>
      <c r="C337" s="13" t="s">
        <v>23</v>
      </c>
      <c r="D337" s="34">
        <v>39</v>
      </c>
      <c r="E337" s="34">
        <v>22</v>
      </c>
      <c r="F337" s="34">
        <f t="shared" si="5"/>
        <v>61</v>
      </c>
    </row>
    <row r="338" spans="1:6">
      <c r="A338" s="23">
        <v>2018</v>
      </c>
      <c r="B338" s="23" t="s">
        <v>1886</v>
      </c>
      <c r="C338" s="13" t="s">
        <v>41</v>
      </c>
      <c r="D338" s="34">
        <v>20</v>
      </c>
      <c r="E338" s="34">
        <v>7</v>
      </c>
      <c r="F338" s="34">
        <f t="shared" si="5"/>
        <v>27</v>
      </c>
    </row>
    <row r="339" spans="1:6">
      <c r="A339" s="23">
        <v>2018</v>
      </c>
      <c r="B339" s="23" t="s">
        <v>1886</v>
      </c>
      <c r="C339" s="13" t="s">
        <v>60</v>
      </c>
      <c r="D339" s="34">
        <v>14</v>
      </c>
      <c r="E339" s="34">
        <v>5</v>
      </c>
      <c r="F339" s="34">
        <f t="shared" si="5"/>
        <v>19</v>
      </c>
    </row>
    <row r="340" spans="1:6">
      <c r="A340" s="23">
        <v>2018</v>
      </c>
      <c r="B340" s="23" t="s">
        <v>1886</v>
      </c>
      <c r="C340" s="13" t="s">
        <v>70</v>
      </c>
      <c r="D340" s="34">
        <v>9</v>
      </c>
      <c r="E340" s="34">
        <v>3</v>
      </c>
      <c r="F340" s="34">
        <f t="shared" si="5"/>
        <v>12</v>
      </c>
    </row>
    <row r="341" spans="1:6">
      <c r="A341" s="23">
        <v>2018</v>
      </c>
      <c r="B341" s="23" t="s">
        <v>1886</v>
      </c>
      <c r="C341" s="13" t="s">
        <v>76</v>
      </c>
      <c r="D341" s="34">
        <v>21</v>
      </c>
      <c r="E341" s="34">
        <v>8</v>
      </c>
      <c r="F341" s="34">
        <f t="shared" si="5"/>
        <v>29</v>
      </c>
    </row>
    <row r="342" spans="1:6">
      <c r="A342" s="23">
        <v>2018</v>
      </c>
      <c r="B342" s="23" t="s">
        <v>1886</v>
      </c>
      <c r="C342" s="13" t="s">
        <v>83</v>
      </c>
      <c r="D342" s="34">
        <v>1</v>
      </c>
      <c r="E342" s="34"/>
      <c r="F342" s="34">
        <f t="shared" si="5"/>
        <v>1</v>
      </c>
    </row>
    <row r="343" spans="1:6">
      <c r="A343" s="23">
        <v>2018</v>
      </c>
      <c r="B343" s="23" t="s">
        <v>1886</v>
      </c>
      <c r="C343" s="13" t="s">
        <v>86</v>
      </c>
      <c r="D343" s="34">
        <v>8</v>
      </c>
      <c r="E343" s="34">
        <v>2</v>
      </c>
      <c r="F343" s="34">
        <f t="shared" si="5"/>
        <v>10</v>
      </c>
    </row>
    <row r="344" spans="1:6">
      <c r="A344" s="23">
        <v>2018</v>
      </c>
      <c r="B344" s="23" t="s">
        <v>1886</v>
      </c>
      <c r="C344" s="13" t="s">
        <v>89</v>
      </c>
      <c r="D344" s="34">
        <v>9</v>
      </c>
      <c r="E344" s="34">
        <v>1</v>
      </c>
      <c r="F344" s="34">
        <f t="shared" si="5"/>
        <v>10</v>
      </c>
    </row>
    <row r="345" spans="1:6">
      <c r="A345" s="23">
        <v>2018</v>
      </c>
      <c r="B345" s="23" t="s">
        <v>1886</v>
      </c>
      <c r="C345" s="13" t="s">
        <v>94</v>
      </c>
      <c r="D345" s="34">
        <v>11</v>
      </c>
      <c r="E345" s="34">
        <v>1</v>
      </c>
      <c r="F345" s="34">
        <f t="shared" si="5"/>
        <v>12</v>
      </c>
    </row>
    <row r="346" spans="1:6">
      <c r="A346" s="23">
        <v>2018</v>
      </c>
      <c r="B346" s="23" t="s">
        <v>1886</v>
      </c>
      <c r="C346" s="13" t="s">
        <v>100</v>
      </c>
      <c r="D346" s="34">
        <v>6</v>
      </c>
      <c r="E346" s="34">
        <v>1</v>
      </c>
      <c r="F346" s="34">
        <f t="shared" si="5"/>
        <v>7</v>
      </c>
    </row>
    <row r="347" spans="1:6">
      <c r="A347" s="23">
        <v>2018</v>
      </c>
      <c r="B347" s="23" t="s">
        <v>1886</v>
      </c>
      <c r="C347" s="13" t="s">
        <v>104</v>
      </c>
      <c r="D347" s="34">
        <v>33</v>
      </c>
      <c r="E347" s="34">
        <v>30</v>
      </c>
      <c r="F347" s="34">
        <f t="shared" si="5"/>
        <v>63</v>
      </c>
    </row>
    <row r="348" spans="1:6">
      <c r="A348" s="23">
        <v>2018</v>
      </c>
      <c r="B348" s="23" t="s">
        <v>1886</v>
      </c>
      <c r="C348" s="13" t="s">
        <v>120</v>
      </c>
      <c r="D348" s="34">
        <v>40</v>
      </c>
      <c r="E348" s="34">
        <v>8</v>
      </c>
      <c r="F348" s="34">
        <f t="shared" si="5"/>
        <v>48</v>
      </c>
    </row>
    <row r="349" spans="1:6">
      <c r="A349" s="23">
        <v>2018</v>
      </c>
      <c r="B349" s="23" t="s">
        <v>1886</v>
      </c>
      <c r="C349" s="13" t="s">
        <v>156</v>
      </c>
      <c r="D349" s="34">
        <v>43</v>
      </c>
      <c r="E349" s="34">
        <v>18</v>
      </c>
      <c r="F349" s="34">
        <f t="shared" si="5"/>
        <v>61</v>
      </c>
    </row>
    <row r="350" spans="1:6">
      <c r="A350" s="23">
        <v>2018</v>
      </c>
      <c r="B350" s="23" t="s">
        <v>1886</v>
      </c>
      <c r="C350" s="13" t="s">
        <v>164</v>
      </c>
      <c r="D350" s="34">
        <v>12</v>
      </c>
      <c r="E350" s="34">
        <v>2</v>
      </c>
      <c r="F350" s="34">
        <f t="shared" si="5"/>
        <v>14</v>
      </c>
    </row>
    <row r="351" spans="1:6">
      <c r="A351" s="23">
        <v>2018</v>
      </c>
      <c r="B351" s="23" t="s">
        <v>1886</v>
      </c>
      <c r="C351" s="13" t="s">
        <v>167</v>
      </c>
      <c r="D351" s="34">
        <v>15</v>
      </c>
      <c r="E351" s="34">
        <v>3</v>
      </c>
      <c r="F351" s="34">
        <f t="shared" si="5"/>
        <v>18</v>
      </c>
    </row>
    <row r="352" spans="1:6">
      <c r="A352" s="23">
        <v>2018</v>
      </c>
      <c r="B352" s="23" t="s">
        <v>1886</v>
      </c>
      <c r="C352" s="13" t="s">
        <v>1511</v>
      </c>
      <c r="D352" s="34">
        <v>64</v>
      </c>
      <c r="E352" s="34">
        <v>50</v>
      </c>
      <c r="F352" s="34">
        <f t="shared" si="5"/>
        <v>114</v>
      </c>
    </row>
    <row r="353" spans="1:6">
      <c r="A353" s="23">
        <v>2018</v>
      </c>
      <c r="B353" s="23" t="s">
        <v>1886</v>
      </c>
      <c r="C353" s="13" t="s">
        <v>1512</v>
      </c>
      <c r="D353" s="34">
        <v>83</v>
      </c>
      <c r="E353" s="34">
        <v>84</v>
      </c>
      <c r="F353" s="34">
        <f t="shared" si="5"/>
        <v>167</v>
      </c>
    </row>
    <row r="354" spans="1:6">
      <c r="A354" s="23">
        <v>2018</v>
      </c>
      <c r="B354" s="23" t="s">
        <v>1886</v>
      </c>
      <c r="C354" s="13" t="s">
        <v>1701</v>
      </c>
      <c r="D354" s="34">
        <v>394</v>
      </c>
      <c r="E354" s="34">
        <v>297</v>
      </c>
      <c r="F354" s="34">
        <f t="shared" si="5"/>
        <v>691</v>
      </c>
    </row>
    <row r="355" spans="1:6">
      <c r="A355" s="23">
        <v>2018</v>
      </c>
      <c r="B355" s="23" t="s">
        <v>1886</v>
      </c>
      <c r="C355" s="13" t="s">
        <v>1507</v>
      </c>
      <c r="D355" s="34">
        <v>50</v>
      </c>
      <c r="E355" s="34">
        <v>24</v>
      </c>
      <c r="F355" s="34">
        <f t="shared" si="5"/>
        <v>74</v>
      </c>
    </row>
    <row r="356" spans="1:6">
      <c r="A356" s="23">
        <v>2018</v>
      </c>
      <c r="B356" s="23" t="s">
        <v>1886</v>
      </c>
      <c r="C356" s="13" t="s">
        <v>1513</v>
      </c>
      <c r="D356" s="34">
        <v>24</v>
      </c>
      <c r="E356" s="34">
        <v>9</v>
      </c>
      <c r="F356" s="34">
        <f t="shared" si="5"/>
        <v>33</v>
      </c>
    </row>
    <row r="357" spans="1:6">
      <c r="A357" s="23">
        <v>2018</v>
      </c>
      <c r="B357" s="23" t="s">
        <v>1886</v>
      </c>
      <c r="C357" s="13" t="s">
        <v>1702</v>
      </c>
      <c r="D357" s="34">
        <v>65</v>
      </c>
      <c r="E357" s="34">
        <v>61</v>
      </c>
      <c r="F357" s="34">
        <f t="shared" si="5"/>
        <v>126</v>
      </c>
    </row>
    <row r="358" spans="1:6">
      <c r="A358" s="23">
        <v>2018</v>
      </c>
      <c r="B358" s="23" t="s">
        <v>514</v>
      </c>
      <c r="C358" s="13" t="s">
        <v>23</v>
      </c>
      <c r="D358" s="34">
        <v>28</v>
      </c>
      <c r="E358" s="34">
        <v>8</v>
      </c>
      <c r="F358" s="34">
        <f t="shared" si="5"/>
        <v>36</v>
      </c>
    </row>
    <row r="359" spans="1:6">
      <c r="A359" s="23">
        <v>2018</v>
      </c>
      <c r="B359" s="23" t="s">
        <v>514</v>
      </c>
      <c r="C359" s="13" t="s">
        <v>184</v>
      </c>
      <c r="D359" s="34">
        <v>17</v>
      </c>
      <c r="E359" s="34">
        <v>5</v>
      </c>
      <c r="F359" s="34">
        <f t="shared" si="5"/>
        <v>22</v>
      </c>
    </row>
    <row r="360" spans="1:6">
      <c r="A360" s="23">
        <v>2018</v>
      </c>
      <c r="B360" s="23" t="s">
        <v>514</v>
      </c>
      <c r="C360" s="13" t="s">
        <v>185</v>
      </c>
      <c r="D360" s="34">
        <v>35</v>
      </c>
      <c r="E360" s="34">
        <v>16</v>
      </c>
      <c r="F360" s="34">
        <f t="shared" si="5"/>
        <v>51</v>
      </c>
    </row>
    <row r="361" spans="1:6">
      <c r="A361" s="23">
        <v>2018</v>
      </c>
      <c r="B361" s="23" t="s">
        <v>514</v>
      </c>
      <c r="C361" s="13" t="s">
        <v>104</v>
      </c>
      <c r="D361" s="34">
        <v>29</v>
      </c>
      <c r="E361" s="34">
        <v>18</v>
      </c>
      <c r="F361" s="34">
        <f t="shared" si="5"/>
        <v>47</v>
      </c>
    </row>
    <row r="362" spans="1:6">
      <c r="A362" s="23">
        <v>2018</v>
      </c>
      <c r="B362" s="23" t="s">
        <v>514</v>
      </c>
      <c r="C362" s="13" t="s">
        <v>1511</v>
      </c>
      <c r="D362" s="34">
        <v>32</v>
      </c>
      <c r="E362" s="34">
        <v>26</v>
      </c>
      <c r="F362" s="34">
        <f t="shared" si="5"/>
        <v>58</v>
      </c>
    </row>
    <row r="363" spans="1:6">
      <c r="A363" s="23">
        <v>2018</v>
      </c>
      <c r="B363" s="23" t="s">
        <v>514</v>
      </c>
      <c r="C363" s="13" t="s">
        <v>1512</v>
      </c>
      <c r="D363" s="34">
        <v>138</v>
      </c>
      <c r="E363" s="34">
        <v>76</v>
      </c>
      <c r="F363" s="34">
        <f t="shared" si="5"/>
        <v>214</v>
      </c>
    </row>
    <row r="364" spans="1:6">
      <c r="A364" s="23">
        <v>2018</v>
      </c>
      <c r="B364" s="23" t="s">
        <v>514</v>
      </c>
      <c r="C364" s="13" t="s">
        <v>1702</v>
      </c>
      <c r="D364" s="34">
        <v>53</v>
      </c>
      <c r="E364" s="34">
        <v>68</v>
      </c>
      <c r="F364" s="34">
        <f t="shared" si="5"/>
        <v>121</v>
      </c>
    </row>
    <row r="365" spans="1:6">
      <c r="A365" s="23">
        <v>2018</v>
      </c>
      <c r="B365" s="23" t="s">
        <v>514</v>
      </c>
      <c r="C365" s="13" t="s">
        <v>1701</v>
      </c>
      <c r="D365" s="34">
        <v>90</v>
      </c>
      <c r="E365" s="34">
        <v>92</v>
      </c>
      <c r="F365" s="34">
        <f t="shared" si="5"/>
        <v>182</v>
      </c>
    </row>
    <row r="366" spans="1:6">
      <c r="A366" s="23">
        <v>2019</v>
      </c>
      <c r="B366" s="23" t="s">
        <v>514</v>
      </c>
      <c r="C366" s="13" t="s">
        <v>1701</v>
      </c>
      <c r="D366" s="34">
        <v>89</v>
      </c>
      <c r="E366" s="34">
        <v>95</v>
      </c>
      <c r="F366" s="34">
        <f t="shared" si="5"/>
        <v>184</v>
      </c>
    </row>
    <row r="367" spans="1:6">
      <c r="A367" s="23">
        <v>2019</v>
      </c>
      <c r="B367" s="23" t="s">
        <v>514</v>
      </c>
      <c r="C367" s="13" t="s">
        <v>1512</v>
      </c>
      <c r="D367" s="34">
        <v>100</v>
      </c>
      <c r="E367" s="34">
        <v>56</v>
      </c>
      <c r="F367" s="34">
        <f t="shared" si="5"/>
        <v>156</v>
      </c>
    </row>
    <row r="368" spans="1:6">
      <c r="A368" s="23">
        <v>2019</v>
      </c>
      <c r="B368" s="23" t="s">
        <v>514</v>
      </c>
      <c r="C368" s="13" t="s">
        <v>1702</v>
      </c>
      <c r="D368" s="34">
        <v>50</v>
      </c>
      <c r="E368" s="34">
        <v>75</v>
      </c>
      <c r="F368" s="34">
        <f t="shared" si="5"/>
        <v>125</v>
      </c>
    </row>
    <row r="369" spans="1:6">
      <c r="A369" s="23">
        <v>2019</v>
      </c>
      <c r="B369" s="23" t="s">
        <v>514</v>
      </c>
      <c r="C369" s="13" t="s">
        <v>1511</v>
      </c>
      <c r="D369" s="34">
        <v>69</v>
      </c>
      <c r="E369" s="34">
        <v>49</v>
      </c>
      <c r="F369" s="34">
        <f t="shared" si="5"/>
        <v>118</v>
      </c>
    </row>
    <row r="370" spans="1:6">
      <c r="A370" s="23">
        <v>2019</v>
      </c>
      <c r="B370" s="23" t="s">
        <v>514</v>
      </c>
      <c r="C370" s="13" t="s">
        <v>185</v>
      </c>
      <c r="D370" s="34">
        <v>36</v>
      </c>
      <c r="E370" s="34">
        <v>16</v>
      </c>
      <c r="F370" s="34">
        <f t="shared" si="5"/>
        <v>52</v>
      </c>
    </row>
    <row r="371" spans="1:6">
      <c r="A371" s="23">
        <v>2019</v>
      </c>
      <c r="B371" s="23" t="s">
        <v>514</v>
      </c>
      <c r="C371" s="13" t="s">
        <v>3925</v>
      </c>
      <c r="D371" s="34">
        <v>29</v>
      </c>
      <c r="E371" s="34">
        <v>19</v>
      </c>
      <c r="F371" s="34">
        <f t="shared" si="5"/>
        <v>48</v>
      </c>
    </row>
    <row r="372" spans="1:6">
      <c r="A372" s="23">
        <v>2019</v>
      </c>
      <c r="B372" s="23" t="s">
        <v>514</v>
      </c>
      <c r="C372" s="13" t="s">
        <v>23</v>
      </c>
      <c r="D372" s="34">
        <v>18</v>
      </c>
      <c r="E372" s="34">
        <v>10</v>
      </c>
      <c r="F372" s="34">
        <f t="shared" si="5"/>
        <v>28</v>
      </c>
    </row>
    <row r="373" spans="1:6">
      <c r="A373" s="23">
        <v>2019</v>
      </c>
      <c r="B373" s="23" t="s">
        <v>514</v>
      </c>
      <c r="C373" s="13" t="s">
        <v>184</v>
      </c>
      <c r="D373" s="34">
        <v>16</v>
      </c>
      <c r="E373" s="34">
        <v>6</v>
      </c>
      <c r="F373" s="34">
        <f t="shared" si="5"/>
        <v>22</v>
      </c>
    </row>
    <row r="374" spans="1:6">
      <c r="A374" s="23">
        <v>2019</v>
      </c>
      <c r="B374" s="23" t="s">
        <v>1886</v>
      </c>
      <c r="C374" s="13" t="s">
        <v>5</v>
      </c>
      <c r="D374" s="34">
        <v>22</v>
      </c>
      <c r="E374" s="34">
        <v>8</v>
      </c>
      <c r="F374" s="34">
        <f t="shared" si="5"/>
        <v>30</v>
      </c>
    </row>
    <row r="375" spans="1:6">
      <c r="A375" s="23">
        <v>2019</v>
      </c>
      <c r="B375" s="23" t="s">
        <v>1886</v>
      </c>
      <c r="C375" s="13" t="s">
        <v>10</v>
      </c>
      <c r="D375" s="34">
        <v>13</v>
      </c>
      <c r="E375" s="34">
        <v>10</v>
      </c>
      <c r="F375" s="34">
        <f t="shared" si="5"/>
        <v>23</v>
      </c>
    </row>
    <row r="376" spans="1:6">
      <c r="A376" s="23">
        <v>2019</v>
      </c>
      <c r="B376" s="23" t="s">
        <v>1886</v>
      </c>
      <c r="C376" s="13" t="s">
        <v>14</v>
      </c>
      <c r="D376" s="34">
        <v>56</v>
      </c>
      <c r="E376" s="34">
        <v>20</v>
      </c>
      <c r="F376" s="34">
        <f t="shared" si="5"/>
        <v>76</v>
      </c>
    </row>
    <row r="377" spans="1:6">
      <c r="A377" s="23">
        <v>2019</v>
      </c>
      <c r="B377" s="23" t="s">
        <v>1886</v>
      </c>
      <c r="C377" s="13" t="s">
        <v>23</v>
      </c>
      <c r="D377" s="34">
        <v>39</v>
      </c>
      <c r="E377" s="34">
        <v>22</v>
      </c>
      <c r="F377" s="34">
        <f t="shared" si="5"/>
        <v>61</v>
      </c>
    </row>
    <row r="378" spans="1:6">
      <c r="A378" s="23">
        <v>2019</v>
      </c>
      <c r="B378" s="23" t="s">
        <v>1886</v>
      </c>
      <c r="C378" s="13" t="s">
        <v>41</v>
      </c>
      <c r="D378" s="34">
        <v>20</v>
      </c>
      <c r="E378" s="34">
        <v>6</v>
      </c>
      <c r="F378" s="34">
        <f t="shared" si="5"/>
        <v>26</v>
      </c>
    </row>
    <row r="379" spans="1:6">
      <c r="A379" s="23">
        <v>2019</v>
      </c>
      <c r="B379" s="23" t="s">
        <v>1886</v>
      </c>
      <c r="C379" s="13" t="s">
        <v>60</v>
      </c>
      <c r="D379" s="34">
        <v>15</v>
      </c>
      <c r="E379" s="34">
        <v>4</v>
      </c>
      <c r="F379" s="34">
        <f t="shared" si="5"/>
        <v>19</v>
      </c>
    </row>
    <row r="380" spans="1:6">
      <c r="A380" s="23">
        <v>2019</v>
      </c>
      <c r="B380" s="23" t="s">
        <v>1886</v>
      </c>
      <c r="C380" s="13" t="s">
        <v>70</v>
      </c>
      <c r="D380" s="34">
        <v>10</v>
      </c>
      <c r="E380" s="34">
        <v>2</v>
      </c>
      <c r="F380" s="34">
        <f t="shared" si="5"/>
        <v>12</v>
      </c>
    </row>
    <row r="381" spans="1:6">
      <c r="A381" s="23">
        <v>2019</v>
      </c>
      <c r="B381" s="23" t="s">
        <v>1886</v>
      </c>
      <c r="C381" s="13" t="s">
        <v>76</v>
      </c>
      <c r="D381" s="34">
        <v>21</v>
      </c>
      <c r="E381" s="34">
        <v>7</v>
      </c>
      <c r="F381" s="34">
        <f t="shared" si="5"/>
        <v>28</v>
      </c>
    </row>
    <row r="382" spans="1:6">
      <c r="A382" s="23">
        <v>2019</v>
      </c>
      <c r="B382" s="23" t="s">
        <v>1886</v>
      </c>
      <c r="C382" s="13" t="s">
        <v>83</v>
      </c>
      <c r="D382" s="34">
        <v>1</v>
      </c>
      <c r="E382" s="34">
        <v>0</v>
      </c>
      <c r="F382" s="34">
        <f t="shared" si="5"/>
        <v>1</v>
      </c>
    </row>
    <row r="383" spans="1:6">
      <c r="A383" s="23">
        <v>2019</v>
      </c>
      <c r="B383" s="23" t="s">
        <v>1886</v>
      </c>
      <c r="C383" s="13" t="s">
        <v>86</v>
      </c>
      <c r="D383" s="34">
        <v>9</v>
      </c>
      <c r="E383" s="34">
        <v>1</v>
      </c>
      <c r="F383" s="34">
        <f t="shared" si="5"/>
        <v>10</v>
      </c>
    </row>
    <row r="384" spans="1:6">
      <c r="A384" s="23">
        <v>2019</v>
      </c>
      <c r="B384" s="23" t="s">
        <v>1886</v>
      </c>
      <c r="C384" s="13" t="s">
        <v>89</v>
      </c>
      <c r="D384" s="34">
        <v>9</v>
      </c>
      <c r="E384" s="34">
        <v>1</v>
      </c>
      <c r="F384" s="34">
        <f t="shared" si="5"/>
        <v>10</v>
      </c>
    </row>
    <row r="385" spans="1:6">
      <c r="A385" s="23">
        <v>2019</v>
      </c>
      <c r="B385" s="23" t="s">
        <v>1886</v>
      </c>
      <c r="C385" s="13" t="s">
        <v>94</v>
      </c>
      <c r="D385" s="34">
        <v>11</v>
      </c>
      <c r="E385" s="34">
        <v>1</v>
      </c>
      <c r="F385" s="34">
        <f t="shared" si="5"/>
        <v>12</v>
      </c>
    </row>
    <row r="386" spans="1:6">
      <c r="A386" s="23">
        <v>2019</v>
      </c>
      <c r="B386" s="23" t="s">
        <v>1886</v>
      </c>
      <c r="C386" s="13" t="s">
        <v>100</v>
      </c>
      <c r="D386" s="34">
        <v>7</v>
      </c>
      <c r="E386" s="34">
        <v>1</v>
      </c>
      <c r="F386" s="34">
        <f t="shared" ref="F386:F429" si="6">+E386+D386</f>
        <v>8</v>
      </c>
    </row>
    <row r="387" spans="1:6">
      <c r="A387" s="23">
        <v>2019</v>
      </c>
      <c r="B387" s="23" t="s">
        <v>1886</v>
      </c>
      <c r="C387" s="13" t="s">
        <v>104</v>
      </c>
      <c r="D387" s="34">
        <v>32</v>
      </c>
      <c r="E387" s="34">
        <v>30</v>
      </c>
      <c r="F387" s="34">
        <f t="shared" si="6"/>
        <v>62</v>
      </c>
    </row>
    <row r="388" spans="1:6">
      <c r="A388" s="23">
        <v>2019</v>
      </c>
      <c r="B388" s="23" t="s">
        <v>1886</v>
      </c>
      <c r="C388" s="13" t="s">
        <v>120</v>
      </c>
      <c r="D388" s="34">
        <v>40</v>
      </c>
      <c r="E388" s="34">
        <v>8</v>
      </c>
      <c r="F388" s="34">
        <f t="shared" si="6"/>
        <v>48</v>
      </c>
    </row>
    <row r="389" spans="1:6">
      <c r="A389" s="23">
        <v>2019</v>
      </c>
      <c r="B389" s="23" t="s">
        <v>1886</v>
      </c>
      <c r="C389" s="13" t="s">
        <v>156</v>
      </c>
      <c r="D389" s="34">
        <v>44</v>
      </c>
      <c r="E389" s="34">
        <v>18</v>
      </c>
      <c r="F389" s="34">
        <f t="shared" si="6"/>
        <v>62</v>
      </c>
    </row>
    <row r="390" spans="1:6">
      <c r="A390" s="23">
        <v>2019</v>
      </c>
      <c r="B390" s="23" t="s">
        <v>1886</v>
      </c>
      <c r="C390" s="13" t="s">
        <v>164</v>
      </c>
      <c r="D390" s="34">
        <v>13</v>
      </c>
      <c r="E390" s="34">
        <v>2</v>
      </c>
      <c r="F390" s="34">
        <f t="shared" si="6"/>
        <v>15</v>
      </c>
    </row>
    <row r="391" spans="1:6">
      <c r="A391" s="23">
        <v>2019</v>
      </c>
      <c r="B391" s="23" t="s">
        <v>1886</v>
      </c>
      <c r="C391" s="13" t="s">
        <v>1511</v>
      </c>
      <c r="D391" s="34">
        <v>61</v>
      </c>
      <c r="E391" s="34">
        <v>54</v>
      </c>
      <c r="F391" s="34">
        <f t="shared" si="6"/>
        <v>115</v>
      </c>
    </row>
    <row r="392" spans="1:6">
      <c r="A392" s="23">
        <v>2019</v>
      </c>
      <c r="B392" s="23" t="s">
        <v>1886</v>
      </c>
      <c r="C392" s="13" t="s">
        <v>167</v>
      </c>
      <c r="D392" s="34">
        <v>15</v>
      </c>
      <c r="E392" s="34">
        <v>3</v>
      </c>
      <c r="F392" s="34">
        <f t="shared" si="6"/>
        <v>18</v>
      </c>
    </row>
    <row r="393" spans="1:6">
      <c r="A393" s="23">
        <v>2019</v>
      </c>
      <c r="B393" s="23" t="s">
        <v>1886</v>
      </c>
      <c r="C393" s="13" t="s">
        <v>1512</v>
      </c>
      <c r="D393" s="34">
        <v>86</v>
      </c>
      <c r="E393" s="34">
        <v>85</v>
      </c>
      <c r="F393" s="34">
        <f t="shared" si="6"/>
        <v>171</v>
      </c>
    </row>
    <row r="394" spans="1:6">
      <c r="A394" s="23">
        <v>2019</v>
      </c>
      <c r="B394" s="23" t="s">
        <v>1886</v>
      </c>
      <c r="C394" s="13" t="s">
        <v>1701</v>
      </c>
      <c r="D394" s="34">
        <v>408</v>
      </c>
      <c r="E394" s="34">
        <v>291</v>
      </c>
      <c r="F394" s="34">
        <f t="shared" si="6"/>
        <v>699</v>
      </c>
    </row>
    <row r="395" spans="1:6">
      <c r="A395" s="23">
        <v>2019</v>
      </c>
      <c r="B395" s="23" t="s">
        <v>1886</v>
      </c>
      <c r="C395" s="13" t="s">
        <v>1507</v>
      </c>
      <c r="D395" s="34">
        <v>54</v>
      </c>
      <c r="E395" s="34">
        <v>24</v>
      </c>
      <c r="F395" s="34">
        <f t="shared" si="6"/>
        <v>78</v>
      </c>
    </row>
    <row r="396" spans="1:6">
      <c r="A396" s="23">
        <v>2019</v>
      </c>
      <c r="B396" s="23" t="s">
        <v>1886</v>
      </c>
      <c r="C396" s="13" t="s">
        <v>1513</v>
      </c>
      <c r="D396" s="34">
        <v>23</v>
      </c>
      <c r="E396" s="34">
        <v>9</v>
      </c>
      <c r="F396" s="34">
        <f t="shared" si="6"/>
        <v>32</v>
      </c>
    </row>
    <row r="397" spans="1:6">
      <c r="A397" s="23">
        <v>2019</v>
      </c>
      <c r="B397" s="23" t="s">
        <v>1886</v>
      </c>
      <c r="C397" s="13" t="s">
        <v>1702</v>
      </c>
      <c r="D397" s="34">
        <v>62</v>
      </c>
      <c r="E397" s="34">
        <v>65</v>
      </c>
      <c r="F397" s="34">
        <f t="shared" si="6"/>
        <v>127</v>
      </c>
    </row>
    <row r="398" spans="1:6">
      <c r="A398" s="23">
        <v>2020</v>
      </c>
      <c r="B398" s="23" t="s">
        <v>514</v>
      </c>
      <c r="C398" s="13" t="s">
        <v>1701</v>
      </c>
      <c r="D398" s="34">
        <v>78</v>
      </c>
      <c r="E398" s="34">
        <v>77</v>
      </c>
      <c r="F398" s="34">
        <f t="shared" si="6"/>
        <v>155</v>
      </c>
    </row>
    <row r="399" spans="1:6">
      <c r="A399" s="23">
        <v>2020</v>
      </c>
      <c r="B399" s="23" t="s">
        <v>514</v>
      </c>
      <c r="C399" s="13" t="s">
        <v>1512</v>
      </c>
      <c r="D399" s="34">
        <v>110</v>
      </c>
      <c r="E399" s="34">
        <v>67</v>
      </c>
      <c r="F399" s="34">
        <f t="shared" si="6"/>
        <v>177</v>
      </c>
    </row>
    <row r="400" spans="1:6">
      <c r="A400" s="23">
        <v>2020</v>
      </c>
      <c r="B400" s="23" t="s">
        <v>514</v>
      </c>
      <c r="C400" s="13" t="s">
        <v>1702</v>
      </c>
      <c r="D400" s="34">
        <v>45</v>
      </c>
      <c r="E400" s="34">
        <v>50</v>
      </c>
      <c r="F400" s="34">
        <f t="shared" si="6"/>
        <v>95</v>
      </c>
    </row>
    <row r="401" spans="1:6">
      <c r="A401" s="23">
        <v>2020</v>
      </c>
      <c r="B401" s="23" t="s">
        <v>514</v>
      </c>
      <c r="C401" s="13" t="s">
        <v>1511</v>
      </c>
      <c r="D401" s="34">
        <v>86</v>
      </c>
      <c r="E401" s="34">
        <v>48</v>
      </c>
      <c r="F401" s="34">
        <f t="shared" si="6"/>
        <v>134</v>
      </c>
    </row>
    <row r="402" spans="1:6">
      <c r="A402" s="23">
        <v>2020</v>
      </c>
      <c r="B402" s="23" t="s">
        <v>514</v>
      </c>
      <c r="C402" s="13" t="s">
        <v>185</v>
      </c>
      <c r="D402" s="34">
        <v>30</v>
      </c>
      <c r="E402" s="34">
        <v>16</v>
      </c>
      <c r="F402" s="34">
        <f t="shared" si="6"/>
        <v>46</v>
      </c>
    </row>
    <row r="403" spans="1:6">
      <c r="A403" s="23">
        <v>2020</v>
      </c>
      <c r="B403" s="23" t="s">
        <v>514</v>
      </c>
      <c r="C403" s="13" t="s">
        <v>3925</v>
      </c>
      <c r="D403" s="34">
        <v>27</v>
      </c>
      <c r="E403" s="34">
        <v>16</v>
      </c>
      <c r="F403" s="34">
        <f t="shared" si="6"/>
        <v>43</v>
      </c>
    </row>
    <row r="404" spans="1:6">
      <c r="A404" s="23">
        <v>2020</v>
      </c>
      <c r="B404" s="23" t="s">
        <v>514</v>
      </c>
      <c r="C404" s="13" t="s">
        <v>23</v>
      </c>
      <c r="D404" s="34">
        <v>19</v>
      </c>
      <c r="E404" s="34">
        <v>10</v>
      </c>
      <c r="F404" s="34">
        <f t="shared" si="6"/>
        <v>29</v>
      </c>
    </row>
    <row r="405" spans="1:6">
      <c r="A405" s="23">
        <v>2020</v>
      </c>
      <c r="B405" s="23" t="s">
        <v>514</v>
      </c>
      <c r="C405" s="13" t="s">
        <v>184</v>
      </c>
      <c r="D405" s="34">
        <v>17</v>
      </c>
      <c r="E405" s="34">
        <v>7</v>
      </c>
      <c r="F405" s="34">
        <f t="shared" si="6"/>
        <v>24</v>
      </c>
    </row>
    <row r="406" spans="1:6">
      <c r="A406" s="23">
        <v>2020</v>
      </c>
      <c r="B406" s="23" t="s">
        <v>1886</v>
      </c>
      <c r="C406" s="13" t="s">
        <v>5</v>
      </c>
      <c r="D406" s="34">
        <v>22</v>
      </c>
      <c r="E406" s="34">
        <v>8</v>
      </c>
      <c r="F406" s="34">
        <f t="shared" si="6"/>
        <v>30</v>
      </c>
    </row>
    <row r="407" spans="1:6">
      <c r="A407" s="23">
        <v>2020</v>
      </c>
      <c r="B407" s="23" t="s">
        <v>1886</v>
      </c>
      <c r="C407" s="13" t="s">
        <v>10</v>
      </c>
      <c r="D407" s="34">
        <v>13</v>
      </c>
      <c r="E407" s="34">
        <v>10</v>
      </c>
      <c r="F407" s="34">
        <f t="shared" si="6"/>
        <v>23</v>
      </c>
    </row>
    <row r="408" spans="1:6">
      <c r="A408" s="23">
        <v>2020</v>
      </c>
      <c r="B408" s="23" t="s">
        <v>1886</v>
      </c>
      <c r="C408" s="13" t="s">
        <v>14</v>
      </c>
      <c r="D408" s="34">
        <v>67</v>
      </c>
      <c r="E408" s="34">
        <v>24</v>
      </c>
      <c r="F408" s="34">
        <f t="shared" si="6"/>
        <v>91</v>
      </c>
    </row>
    <row r="409" spans="1:6">
      <c r="A409" s="23">
        <v>2020</v>
      </c>
      <c r="B409" s="23" t="s">
        <v>1886</v>
      </c>
      <c r="C409" s="13" t="s">
        <v>23</v>
      </c>
      <c r="D409" s="34">
        <v>44</v>
      </c>
      <c r="E409" s="34">
        <v>27</v>
      </c>
      <c r="F409" s="34">
        <f t="shared" si="6"/>
        <v>71</v>
      </c>
    </row>
    <row r="410" spans="1:6">
      <c r="A410" s="23">
        <v>2020</v>
      </c>
      <c r="B410" s="23" t="s">
        <v>1886</v>
      </c>
      <c r="C410" s="13" t="s">
        <v>41</v>
      </c>
      <c r="D410" s="34">
        <v>23</v>
      </c>
      <c r="E410" s="34">
        <v>10</v>
      </c>
      <c r="F410" s="34">
        <f t="shared" si="6"/>
        <v>33</v>
      </c>
    </row>
    <row r="411" spans="1:6">
      <c r="A411" s="23">
        <v>2020</v>
      </c>
      <c r="B411" s="23" t="s">
        <v>1886</v>
      </c>
      <c r="C411" s="13" t="s">
        <v>60</v>
      </c>
      <c r="D411" s="34">
        <v>15</v>
      </c>
      <c r="E411" s="34">
        <v>4</v>
      </c>
      <c r="F411" s="34">
        <f t="shared" si="6"/>
        <v>19</v>
      </c>
    </row>
    <row r="412" spans="1:6">
      <c r="A412" s="23">
        <v>2020</v>
      </c>
      <c r="B412" s="23" t="s">
        <v>1886</v>
      </c>
      <c r="C412" s="13" t="s">
        <v>70</v>
      </c>
      <c r="D412" s="34">
        <v>14</v>
      </c>
      <c r="E412" s="34">
        <v>3</v>
      </c>
      <c r="F412" s="34">
        <f t="shared" si="6"/>
        <v>17</v>
      </c>
    </row>
    <row r="413" spans="1:6">
      <c r="A413" s="23">
        <v>2020</v>
      </c>
      <c r="B413" s="23" t="s">
        <v>1886</v>
      </c>
      <c r="C413" s="13" t="s">
        <v>76</v>
      </c>
      <c r="D413" s="34">
        <v>30</v>
      </c>
      <c r="E413" s="34">
        <v>9</v>
      </c>
      <c r="F413" s="34">
        <f t="shared" si="6"/>
        <v>39</v>
      </c>
    </row>
    <row r="414" spans="1:6">
      <c r="A414" s="23">
        <v>2020</v>
      </c>
      <c r="B414" s="23" t="s">
        <v>1886</v>
      </c>
      <c r="C414" s="13" t="s">
        <v>83</v>
      </c>
      <c r="D414" s="34">
        <v>1</v>
      </c>
      <c r="E414" s="34">
        <v>1</v>
      </c>
      <c r="F414" s="34">
        <f t="shared" si="6"/>
        <v>2</v>
      </c>
    </row>
    <row r="415" spans="1:6">
      <c r="A415" s="23">
        <v>2020</v>
      </c>
      <c r="B415" s="23" t="s">
        <v>1886</v>
      </c>
      <c r="C415" s="13" t="s">
        <v>86</v>
      </c>
      <c r="D415" s="34">
        <v>11</v>
      </c>
      <c r="E415" s="34">
        <v>2</v>
      </c>
      <c r="F415" s="34">
        <f t="shared" si="6"/>
        <v>13</v>
      </c>
    </row>
    <row r="416" spans="1:6">
      <c r="A416" s="23">
        <v>2020</v>
      </c>
      <c r="B416" s="23" t="s">
        <v>1886</v>
      </c>
      <c r="C416" s="13" t="s">
        <v>89</v>
      </c>
      <c r="D416" s="34">
        <v>9</v>
      </c>
      <c r="E416" s="34">
        <v>2</v>
      </c>
      <c r="F416" s="34">
        <f t="shared" si="6"/>
        <v>11</v>
      </c>
    </row>
    <row r="417" spans="1:6">
      <c r="A417" s="23">
        <v>2020</v>
      </c>
      <c r="B417" s="23" t="s">
        <v>1886</v>
      </c>
      <c r="C417" s="13" t="s">
        <v>94</v>
      </c>
      <c r="D417" s="34">
        <v>18</v>
      </c>
      <c r="E417" s="34">
        <v>2</v>
      </c>
      <c r="F417" s="34">
        <f t="shared" si="6"/>
        <v>20</v>
      </c>
    </row>
    <row r="418" spans="1:6">
      <c r="A418" s="23">
        <v>2020</v>
      </c>
      <c r="B418" s="23" t="s">
        <v>1886</v>
      </c>
      <c r="C418" s="13" t="s">
        <v>100</v>
      </c>
      <c r="D418" s="34">
        <v>9</v>
      </c>
      <c r="E418" s="34">
        <v>2</v>
      </c>
      <c r="F418" s="34">
        <f t="shared" si="6"/>
        <v>11</v>
      </c>
    </row>
    <row r="419" spans="1:6">
      <c r="A419" s="23">
        <v>2020</v>
      </c>
      <c r="B419" s="23" t="s">
        <v>1886</v>
      </c>
      <c r="C419" s="13" t="s">
        <v>104</v>
      </c>
      <c r="D419" s="34">
        <v>88</v>
      </c>
      <c r="E419" s="34">
        <v>49</v>
      </c>
      <c r="F419" s="34">
        <f t="shared" si="6"/>
        <v>137</v>
      </c>
    </row>
    <row r="420" spans="1:6">
      <c r="A420" s="23">
        <v>2020</v>
      </c>
      <c r="B420" s="23" t="s">
        <v>1886</v>
      </c>
      <c r="C420" s="13" t="s">
        <v>120</v>
      </c>
      <c r="D420" s="34">
        <v>47</v>
      </c>
      <c r="E420" s="34">
        <v>12</v>
      </c>
      <c r="F420" s="34">
        <f t="shared" si="6"/>
        <v>59</v>
      </c>
    </row>
    <row r="421" spans="1:6">
      <c r="A421" s="23">
        <v>2020</v>
      </c>
      <c r="B421" s="23" t="s">
        <v>1886</v>
      </c>
      <c r="C421" s="13" t="s">
        <v>156</v>
      </c>
      <c r="D421" s="34">
        <v>44</v>
      </c>
      <c r="E421" s="34">
        <v>18</v>
      </c>
      <c r="F421" s="34">
        <f t="shared" si="6"/>
        <v>62</v>
      </c>
    </row>
    <row r="422" spans="1:6">
      <c r="A422" s="23">
        <v>2020</v>
      </c>
      <c r="B422" s="23" t="s">
        <v>1886</v>
      </c>
      <c r="C422" s="13" t="s">
        <v>164</v>
      </c>
      <c r="D422" s="34">
        <v>15</v>
      </c>
      <c r="E422" s="34">
        <v>1</v>
      </c>
      <c r="F422" s="34">
        <f t="shared" si="6"/>
        <v>16</v>
      </c>
    </row>
    <row r="423" spans="1:6">
      <c r="A423" s="23">
        <v>2020</v>
      </c>
      <c r="B423" s="23" t="s">
        <v>1886</v>
      </c>
      <c r="C423" s="13" t="s">
        <v>167</v>
      </c>
      <c r="D423" s="34">
        <v>16</v>
      </c>
      <c r="E423" s="34">
        <v>3</v>
      </c>
      <c r="F423" s="34">
        <f t="shared" si="6"/>
        <v>19</v>
      </c>
    </row>
    <row r="424" spans="1:6">
      <c r="A424" s="23">
        <v>2020</v>
      </c>
      <c r="B424" s="23" t="s">
        <v>1886</v>
      </c>
      <c r="C424" s="13" t="s">
        <v>1511</v>
      </c>
      <c r="D424" s="34">
        <v>56</v>
      </c>
      <c r="E424" s="34">
        <v>59</v>
      </c>
      <c r="F424" s="34">
        <f t="shared" si="6"/>
        <v>115</v>
      </c>
    </row>
    <row r="425" spans="1:6">
      <c r="A425" s="23">
        <v>2020</v>
      </c>
      <c r="B425" s="23" t="s">
        <v>1886</v>
      </c>
      <c r="C425" s="13" t="s">
        <v>1512</v>
      </c>
      <c r="D425" s="34">
        <v>103</v>
      </c>
      <c r="E425" s="34">
        <v>92</v>
      </c>
      <c r="F425" s="34">
        <f t="shared" si="6"/>
        <v>195</v>
      </c>
    </row>
    <row r="426" spans="1:6">
      <c r="A426" s="23">
        <v>2020</v>
      </c>
      <c r="B426" s="23" t="s">
        <v>1886</v>
      </c>
      <c r="C426" s="13" t="s">
        <v>1701</v>
      </c>
      <c r="D426" s="34">
        <v>394</v>
      </c>
      <c r="E426" s="34">
        <v>303</v>
      </c>
      <c r="F426" s="34">
        <f t="shared" si="6"/>
        <v>697</v>
      </c>
    </row>
    <row r="427" spans="1:6">
      <c r="A427" s="23">
        <v>2020</v>
      </c>
      <c r="B427" s="23" t="s">
        <v>1886</v>
      </c>
      <c r="C427" s="13" t="s">
        <v>1507</v>
      </c>
      <c r="D427" s="34">
        <v>62</v>
      </c>
      <c r="E427" s="34">
        <v>28</v>
      </c>
      <c r="F427" s="34">
        <f t="shared" si="6"/>
        <v>90</v>
      </c>
    </row>
    <row r="428" spans="1:6">
      <c r="A428" s="23">
        <v>2020</v>
      </c>
      <c r="B428" s="23" t="s">
        <v>1886</v>
      </c>
      <c r="C428" s="13" t="s">
        <v>1513</v>
      </c>
      <c r="D428" s="34">
        <v>31</v>
      </c>
      <c r="E428" s="34">
        <v>9</v>
      </c>
      <c r="F428" s="34">
        <f t="shared" si="6"/>
        <v>40</v>
      </c>
    </row>
    <row r="429" spans="1:6">
      <c r="A429" s="23">
        <v>2020</v>
      </c>
      <c r="B429" s="23" t="s">
        <v>1886</v>
      </c>
      <c r="C429" s="13" t="s">
        <v>1702</v>
      </c>
      <c r="D429" s="34">
        <v>73</v>
      </c>
      <c r="E429" s="34">
        <v>103</v>
      </c>
      <c r="F429" s="34">
        <f t="shared" si="6"/>
        <v>176</v>
      </c>
    </row>
    <row r="430" spans="1:6">
      <c r="A430" s="23">
        <v>2021</v>
      </c>
      <c r="B430" s="23" t="s">
        <v>1886</v>
      </c>
      <c r="C430" s="13" t="s">
        <v>5</v>
      </c>
      <c r="D430" s="34">
        <v>20</v>
      </c>
      <c r="E430" s="34">
        <v>8</v>
      </c>
      <c r="F430" s="34">
        <v>28</v>
      </c>
    </row>
    <row r="431" spans="1:6">
      <c r="A431" s="23">
        <v>2021</v>
      </c>
      <c r="B431" s="23" t="s">
        <v>1886</v>
      </c>
      <c r="C431" s="13" t="s">
        <v>10</v>
      </c>
      <c r="D431" s="34">
        <v>14</v>
      </c>
      <c r="E431" s="34">
        <v>10</v>
      </c>
      <c r="F431" s="34">
        <v>24</v>
      </c>
    </row>
    <row r="432" spans="1:6">
      <c r="A432" s="23">
        <v>2021</v>
      </c>
      <c r="B432" s="23" t="s">
        <v>1886</v>
      </c>
      <c r="C432" s="13" t="s">
        <v>14</v>
      </c>
      <c r="D432" s="34">
        <v>63</v>
      </c>
      <c r="E432" s="34">
        <v>23</v>
      </c>
      <c r="F432" s="34">
        <v>86</v>
      </c>
    </row>
    <row r="433" spans="1:6">
      <c r="A433" s="23">
        <v>2021</v>
      </c>
      <c r="B433" s="23" t="s">
        <v>1886</v>
      </c>
      <c r="C433" s="13" t="s">
        <v>23</v>
      </c>
      <c r="D433" s="34">
        <v>44</v>
      </c>
      <c r="E433" s="34">
        <v>29</v>
      </c>
      <c r="F433" s="34">
        <v>73</v>
      </c>
    </row>
    <row r="434" spans="1:6">
      <c r="A434" s="23">
        <v>2021</v>
      </c>
      <c r="B434" s="23" t="s">
        <v>1886</v>
      </c>
      <c r="C434" s="13" t="s">
        <v>41</v>
      </c>
      <c r="D434" s="34">
        <v>24</v>
      </c>
      <c r="E434" s="34">
        <v>9</v>
      </c>
      <c r="F434" s="34">
        <v>33</v>
      </c>
    </row>
    <row r="435" spans="1:6">
      <c r="A435" s="23">
        <v>2021</v>
      </c>
      <c r="B435" s="23" t="s">
        <v>1886</v>
      </c>
      <c r="C435" s="13" t="s">
        <v>7517</v>
      </c>
      <c r="D435" s="34">
        <v>15</v>
      </c>
      <c r="E435" s="34">
        <v>4</v>
      </c>
      <c r="F435" s="34">
        <v>19</v>
      </c>
    </row>
    <row r="436" spans="1:6">
      <c r="A436" s="23">
        <v>2021</v>
      </c>
      <c r="B436" s="23" t="s">
        <v>1886</v>
      </c>
      <c r="C436" s="13" t="s">
        <v>70</v>
      </c>
      <c r="D436" s="34">
        <v>10</v>
      </c>
      <c r="E436" s="34">
        <v>3</v>
      </c>
      <c r="F436" s="34">
        <v>13</v>
      </c>
    </row>
    <row r="437" spans="1:6">
      <c r="A437" s="23">
        <v>2021</v>
      </c>
      <c r="B437" s="23" t="s">
        <v>1886</v>
      </c>
      <c r="C437" s="13" t="s">
        <v>76</v>
      </c>
      <c r="D437" s="34">
        <v>29</v>
      </c>
      <c r="E437" s="34">
        <v>10</v>
      </c>
      <c r="F437" s="34">
        <v>39</v>
      </c>
    </row>
    <row r="438" spans="1:6">
      <c r="A438" s="23">
        <v>2021</v>
      </c>
      <c r="B438" s="23" t="s">
        <v>1886</v>
      </c>
      <c r="C438" s="13" t="s">
        <v>83</v>
      </c>
      <c r="D438" s="34">
        <v>1</v>
      </c>
      <c r="E438" s="34">
        <v>1</v>
      </c>
      <c r="F438" s="34">
        <v>2</v>
      </c>
    </row>
    <row r="439" spans="1:6">
      <c r="A439" s="23">
        <v>2021</v>
      </c>
      <c r="B439" s="23" t="s">
        <v>1886</v>
      </c>
      <c r="C439" s="13" t="s">
        <v>86</v>
      </c>
      <c r="D439" s="34">
        <v>11</v>
      </c>
      <c r="E439" s="34">
        <v>3</v>
      </c>
      <c r="F439" s="34">
        <v>14</v>
      </c>
    </row>
    <row r="440" spans="1:6">
      <c r="A440" s="23">
        <v>2021</v>
      </c>
      <c r="B440" s="23" t="s">
        <v>1886</v>
      </c>
      <c r="C440" s="13" t="s">
        <v>89</v>
      </c>
      <c r="D440" s="34">
        <v>6</v>
      </c>
      <c r="E440" s="34">
        <v>3</v>
      </c>
      <c r="F440" s="34">
        <v>9</v>
      </c>
    </row>
    <row r="441" spans="1:6">
      <c r="A441" s="23">
        <v>2021</v>
      </c>
      <c r="B441" s="23" t="s">
        <v>1886</v>
      </c>
      <c r="C441" s="13" t="s">
        <v>94</v>
      </c>
      <c r="D441" s="34">
        <v>13</v>
      </c>
      <c r="E441" s="34">
        <v>3</v>
      </c>
      <c r="F441" s="34">
        <v>16</v>
      </c>
    </row>
    <row r="442" spans="1:6">
      <c r="A442" s="23">
        <v>2021</v>
      </c>
      <c r="B442" s="23" t="s">
        <v>1886</v>
      </c>
      <c r="C442" s="13" t="s">
        <v>100</v>
      </c>
      <c r="D442" s="34">
        <v>9</v>
      </c>
      <c r="E442" s="34">
        <v>2</v>
      </c>
      <c r="F442" s="34">
        <v>11</v>
      </c>
    </row>
    <row r="443" spans="1:6">
      <c r="A443" s="23">
        <v>2021</v>
      </c>
      <c r="B443" s="23" t="s">
        <v>1886</v>
      </c>
      <c r="C443" s="13" t="s">
        <v>104</v>
      </c>
      <c r="D443" s="34">
        <v>94</v>
      </c>
      <c r="E443" s="34">
        <v>44</v>
      </c>
      <c r="F443" s="34">
        <v>138</v>
      </c>
    </row>
    <row r="444" spans="1:6">
      <c r="A444" s="23">
        <v>2021</v>
      </c>
      <c r="B444" s="23" t="s">
        <v>1886</v>
      </c>
      <c r="C444" s="13" t="s">
        <v>120</v>
      </c>
      <c r="D444" s="34">
        <v>45</v>
      </c>
      <c r="E444" s="34">
        <v>13</v>
      </c>
      <c r="F444" s="34">
        <v>58</v>
      </c>
    </row>
    <row r="445" spans="1:6">
      <c r="A445" s="23">
        <v>2021</v>
      </c>
      <c r="B445" s="23" t="s">
        <v>1886</v>
      </c>
      <c r="C445" s="13" t="s">
        <v>156</v>
      </c>
      <c r="D445" s="34">
        <v>44</v>
      </c>
      <c r="E445" s="34">
        <v>17</v>
      </c>
      <c r="F445" s="34">
        <v>61</v>
      </c>
    </row>
    <row r="446" spans="1:6">
      <c r="A446" s="23">
        <v>2021</v>
      </c>
      <c r="B446" s="23" t="s">
        <v>1886</v>
      </c>
      <c r="C446" s="13" t="s">
        <v>164</v>
      </c>
      <c r="D446" s="34">
        <v>13</v>
      </c>
      <c r="E446" s="34">
        <v>1</v>
      </c>
      <c r="F446" s="34">
        <v>14</v>
      </c>
    </row>
    <row r="447" spans="1:6">
      <c r="A447" s="23">
        <v>2021</v>
      </c>
      <c r="B447" s="23" t="s">
        <v>1886</v>
      </c>
      <c r="C447" s="13" t="s">
        <v>167</v>
      </c>
      <c r="D447" s="34">
        <v>16</v>
      </c>
      <c r="E447" s="34">
        <v>3</v>
      </c>
      <c r="F447" s="34">
        <v>19</v>
      </c>
    </row>
    <row r="448" spans="1:6">
      <c r="A448" s="23">
        <v>2021</v>
      </c>
      <c r="B448" s="23" t="s">
        <v>1886</v>
      </c>
      <c r="C448" s="13" t="s">
        <v>1511</v>
      </c>
      <c r="D448" s="34">
        <v>53</v>
      </c>
      <c r="E448" s="34">
        <v>59</v>
      </c>
      <c r="F448" s="34">
        <v>112</v>
      </c>
    </row>
    <row r="449" spans="1:6">
      <c r="A449" s="23">
        <v>2021</v>
      </c>
      <c r="B449" s="23" t="s">
        <v>1886</v>
      </c>
      <c r="C449" s="13" t="s">
        <v>1512</v>
      </c>
      <c r="D449" s="34">
        <v>106</v>
      </c>
      <c r="E449" s="34">
        <v>92</v>
      </c>
      <c r="F449" s="34">
        <v>198</v>
      </c>
    </row>
    <row r="450" spans="1:6">
      <c r="A450" s="23">
        <v>2021</v>
      </c>
      <c r="B450" s="23" t="s">
        <v>1886</v>
      </c>
      <c r="C450" s="13" t="s">
        <v>1701</v>
      </c>
      <c r="D450" s="34">
        <v>379</v>
      </c>
      <c r="E450" s="34">
        <v>282</v>
      </c>
      <c r="F450" s="34">
        <v>661</v>
      </c>
    </row>
    <row r="451" spans="1:6">
      <c r="A451" s="23">
        <v>2021</v>
      </c>
      <c r="B451" s="23" t="s">
        <v>1886</v>
      </c>
      <c r="C451" s="13" t="s">
        <v>1507</v>
      </c>
      <c r="D451" s="34">
        <v>61</v>
      </c>
      <c r="E451" s="34">
        <v>26</v>
      </c>
      <c r="F451" s="34">
        <v>87</v>
      </c>
    </row>
    <row r="452" spans="1:6">
      <c r="A452" s="23">
        <v>2021</v>
      </c>
      <c r="B452" s="23" t="s">
        <v>1886</v>
      </c>
      <c r="C452" s="13" t="s">
        <v>1513</v>
      </c>
      <c r="D452" s="34">
        <v>31</v>
      </c>
      <c r="E452" s="34">
        <v>10</v>
      </c>
      <c r="F452" s="34">
        <v>41</v>
      </c>
    </row>
    <row r="453" spans="1:6">
      <c r="A453" s="23">
        <v>2021</v>
      </c>
      <c r="B453" s="23" t="s">
        <v>1886</v>
      </c>
      <c r="C453" s="13" t="s">
        <v>1702</v>
      </c>
      <c r="D453" s="34">
        <v>69</v>
      </c>
      <c r="E453" s="34">
        <v>101</v>
      </c>
      <c r="F453" s="34">
        <v>170</v>
      </c>
    </row>
    <row r="454" spans="1:6">
      <c r="A454" s="23">
        <v>2021</v>
      </c>
      <c r="B454" s="23" t="s">
        <v>514</v>
      </c>
      <c r="C454" s="13" t="s">
        <v>184</v>
      </c>
      <c r="D454" s="34">
        <v>8</v>
      </c>
      <c r="E454" s="34">
        <v>2</v>
      </c>
      <c r="F454" s="34">
        <v>10</v>
      </c>
    </row>
    <row r="455" spans="1:6">
      <c r="A455" s="23">
        <v>2021</v>
      </c>
      <c r="B455" s="23" t="s">
        <v>514</v>
      </c>
      <c r="C455" s="13" t="s">
        <v>23</v>
      </c>
      <c r="D455" s="34">
        <v>15</v>
      </c>
      <c r="E455" s="34">
        <v>5</v>
      </c>
      <c r="F455" s="34">
        <v>20</v>
      </c>
    </row>
    <row r="456" spans="1:6">
      <c r="A456" s="23">
        <v>2021</v>
      </c>
      <c r="B456" s="23" t="s">
        <v>514</v>
      </c>
      <c r="C456" s="13" t="s">
        <v>6804</v>
      </c>
      <c r="D456" s="34">
        <v>17</v>
      </c>
      <c r="E456" s="34">
        <v>8</v>
      </c>
      <c r="F456" s="34">
        <v>25</v>
      </c>
    </row>
    <row r="457" spans="1:6">
      <c r="A457" s="23">
        <v>2021</v>
      </c>
      <c r="B457" s="23" t="s">
        <v>514</v>
      </c>
      <c r="C457" s="13" t="s">
        <v>185</v>
      </c>
      <c r="D457" s="34">
        <v>32</v>
      </c>
      <c r="E457" s="34">
        <v>12</v>
      </c>
      <c r="F457" s="34">
        <v>44</v>
      </c>
    </row>
    <row r="458" spans="1:6">
      <c r="A458" s="23">
        <v>2021</v>
      </c>
      <c r="B458" s="23" t="s">
        <v>514</v>
      </c>
      <c r="C458" s="13" t="s">
        <v>3925</v>
      </c>
      <c r="D458" s="34">
        <v>21</v>
      </c>
      <c r="E458" s="34">
        <v>17</v>
      </c>
      <c r="F458" s="34">
        <v>38</v>
      </c>
    </row>
    <row r="459" spans="1:6">
      <c r="A459" s="23">
        <v>2021</v>
      </c>
      <c r="B459" s="23" t="s">
        <v>514</v>
      </c>
      <c r="C459" s="13" t="s">
        <v>1511</v>
      </c>
      <c r="D459" s="34">
        <v>72</v>
      </c>
      <c r="E459" s="34">
        <v>47</v>
      </c>
      <c r="F459" s="34">
        <v>119</v>
      </c>
    </row>
    <row r="460" spans="1:6">
      <c r="A460" s="23">
        <v>2021</v>
      </c>
      <c r="B460" s="23" t="s">
        <v>514</v>
      </c>
      <c r="C460" s="13" t="s">
        <v>1512</v>
      </c>
      <c r="D460" s="34">
        <v>114</v>
      </c>
      <c r="E460" s="34">
        <v>56</v>
      </c>
      <c r="F460" s="34">
        <v>170</v>
      </c>
    </row>
    <row r="461" spans="1:6">
      <c r="A461" s="23">
        <v>2021</v>
      </c>
      <c r="B461" s="23" t="s">
        <v>514</v>
      </c>
      <c r="C461" s="13" t="s">
        <v>1701</v>
      </c>
      <c r="D461" s="34">
        <v>71</v>
      </c>
      <c r="E461" s="34">
        <v>85</v>
      </c>
      <c r="F461" s="34">
        <v>156</v>
      </c>
    </row>
    <row r="462" spans="1:6">
      <c r="A462" s="23">
        <v>2021</v>
      </c>
      <c r="B462" s="23" t="s">
        <v>514</v>
      </c>
      <c r="C462" s="13" t="s">
        <v>1702</v>
      </c>
      <c r="D462" s="34">
        <v>47</v>
      </c>
      <c r="E462" s="34">
        <v>49</v>
      </c>
      <c r="F462" s="34">
        <v>96</v>
      </c>
    </row>
  </sheetData>
  <sheetProtection autoFilter="0" pivotTables="0"/>
  <autoFilter ref="A1:F429" xr:uid="{00000000-0009-0000-0000-00004700000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29">
    <tabColor theme="0"/>
  </sheetPr>
  <dimension ref="A1:E807"/>
  <sheetViews>
    <sheetView zoomScale="85" zoomScaleNormal="85" workbookViewId="0">
      <pane ySplit="1" topLeftCell="A774" activePane="bottomLeft" state="frozen"/>
      <selection activeCell="D450" sqref="D450"/>
      <selection pane="bottomLeft" activeCell="D807" sqref="D807"/>
    </sheetView>
  </sheetViews>
  <sheetFormatPr baseColWidth="10" defaultRowHeight="14.25"/>
  <cols>
    <col min="1" max="1" width="9" style="5" bestFit="1" customWidth="1"/>
    <col min="2" max="2" width="12.5" style="5" bestFit="1" customWidth="1"/>
    <col min="3" max="3" width="49.75" style="5" bestFit="1" customWidth="1"/>
    <col min="4" max="4" width="17" style="5" bestFit="1" customWidth="1"/>
    <col min="5" max="5" width="12.75" style="5" bestFit="1" customWidth="1"/>
    <col min="6" max="16384" width="11" style="5"/>
  </cols>
  <sheetData>
    <row r="1" spans="1:5">
      <c r="A1" s="43" t="s">
        <v>2398</v>
      </c>
      <c r="B1" s="43" t="s">
        <v>199</v>
      </c>
      <c r="C1" s="45" t="s">
        <v>3598</v>
      </c>
      <c r="D1" s="43" t="s">
        <v>3566</v>
      </c>
      <c r="E1" s="43" t="s">
        <v>2703</v>
      </c>
    </row>
    <row r="2" spans="1:5">
      <c r="A2" s="23">
        <v>2007</v>
      </c>
      <c r="B2" s="23" t="s">
        <v>1886</v>
      </c>
      <c r="C2" s="13" t="s">
        <v>5</v>
      </c>
      <c r="D2" s="34" t="s">
        <v>3584</v>
      </c>
      <c r="E2" s="34">
        <v>9</v>
      </c>
    </row>
    <row r="3" spans="1:5">
      <c r="A3" s="23">
        <v>2007</v>
      </c>
      <c r="B3" s="23" t="s">
        <v>1886</v>
      </c>
      <c r="C3" s="13" t="s">
        <v>5</v>
      </c>
      <c r="D3" s="34" t="s">
        <v>3583</v>
      </c>
      <c r="E3" s="34">
        <v>35</v>
      </c>
    </row>
    <row r="4" spans="1:5">
      <c r="A4" s="23">
        <v>2007</v>
      </c>
      <c r="B4" s="23" t="s">
        <v>1886</v>
      </c>
      <c r="C4" s="13" t="s">
        <v>10</v>
      </c>
      <c r="D4" s="34" t="s">
        <v>3584</v>
      </c>
      <c r="E4" s="34">
        <v>1</v>
      </c>
    </row>
    <row r="5" spans="1:5">
      <c r="A5" s="23">
        <v>2007</v>
      </c>
      <c r="B5" s="23" t="s">
        <v>1886</v>
      </c>
      <c r="C5" s="13" t="s">
        <v>10</v>
      </c>
      <c r="D5" s="34" t="s">
        <v>3583</v>
      </c>
      <c r="E5" s="34">
        <v>16</v>
      </c>
    </row>
    <row r="6" spans="1:5">
      <c r="A6" s="23">
        <v>2007</v>
      </c>
      <c r="B6" s="23" t="s">
        <v>1886</v>
      </c>
      <c r="C6" s="13" t="s">
        <v>14</v>
      </c>
      <c r="D6" s="34" t="s">
        <v>3584</v>
      </c>
      <c r="E6" s="34">
        <v>4</v>
      </c>
    </row>
    <row r="7" spans="1:5">
      <c r="A7" s="23">
        <v>2007</v>
      </c>
      <c r="B7" s="23" t="s">
        <v>1886</v>
      </c>
      <c r="C7" s="13" t="s">
        <v>14</v>
      </c>
      <c r="D7" s="34" t="s">
        <v>3583</v>
      </c>
      <c r="E7" s="34">
        <v>70</v>
      </c>
    </row>
    <row r="8" spans="1:5">
      <c r="A8" s="23">
        <v>2007</v>
      </c>
      <c r="B8" s="23" t="s">
        <v>1886</v>
      </c>
      <c r="C8" s="13" t="s">
        <v>23</v>
      </c>
      <c r="D8" s="34" t="s">
        <v>3584</v>
      </c>
      <c r="E8" s="34">
        <v>1</v>
      </c>
    </row>
    <row r="9" spans="1:5">
      <c r="A9" s="23">
        <v>2007</v>
      </c>
      <c r="B9" s="23" t="s">
        <v>1886</v>
      </c>
      <c r="C9" s="13" t="s">
        <v>23</v>
      </c>
      <c r="D9" s="34" t="s">
        <v>3583</v>
      </c>
      <c r="E9" s="34">
        <v>64</v>
      </c>
    </row>
    <row r="10" spans="1:5">
      <c r="A10" s="23">
        <v>2007</v>
      </c>
      <c r="B10" s="23" t="s">
        <v>1886</v>
      </c>
      <c r="C10" s="13" t="s">
        <v>41</v>
      </c>
      <c r="D10" s="34" t="s">
        <v>3584</v>
      </c>
      <c r="E10" s="34">
        <v>7</v>
      </c>
    </row>
    <row r="11" spans="1:5">
      <c r="A11" s="23">
        <v>2007</v>
      </c>
      <c r="B11" s="23" t="s">
        <v>1886</v>
      </c>
      <c r="C11" s="13" t="s">
        <v>41</v>
      </c>
      <c r="D11" s="34" t="s">
        <v>3583</v>
      </c>
      <c r="E11" s="34">
        <v>20</v>
      </c>
    </row>
    <row r="12" spans="1:5">
      <c r="A12" s="23">
        <v>2007</v>
      </c>
      <c r="B12" s="23" t="s">
        <v>1886</v>
      </c>
      <c r="C12" s="13" t="s">
        <v>60</v>
      </c>
      <c r="D12" s="34" t="s">
        <v>3583</v>
      </c>
      <c r="E12" s="34">
        <v>14</v>
      </c>
    </row>
    <row r="13" spans="1:5">
      <c r="A13" s="23">
        <v>2007</v>
      </c>
      <c r="B13" s="23" t="s">
        <v>1886</v>
      </c>
      <c r="C13" s="13" t="s">
        <v>70</v>
      </c>
      <c r="D13" s="34" t="s">
        <v>3584</v>
      </c>
      <c r="E13" s="34">
        <v>2</v>
      </c>
    </row>
    <row r="14" spans="1:5">
      <c r="A14" s="23">
        <v>2007</v>
      </c>
      <c r="B14" s="23" t="s">
        <v>1886</v>
      </c>
      <c r="C14" s="13" t="s">
        <v>70</v>
      </c>
      <c r="D14" s="34" t="s">
        <v>3583</v>
      </c>
      <c r="E14" s="34">
        <v>11</v>
      </c>
    </row>
    <row r="15" spans="1:5">
      <c r="A15" s="23">
        <v>2007</v>
      </c>
      <c r="B15" s="23" t="s">
        <v>1886</v>
      </c>
      <c r="C15" s="13" t="s">
        <v>76</v>
      </c>
      <c r="D15" s="34" t="s">
        <v>3583</v>
      </c>
      <c r="E15" s="34">
        <v>22</v>
      </c>
    </row>
    <row r="16" spans="1:5">
      <c r="A16" s="23">
        <v>2007</v>
      </c>
      <c r="B16" s="23" t="s">
        <v>1886</v>
      </c>
      <c r="C16" s="13" t="s">
        <v>83</v>
      </c>
      <c r="D16" s="34" t="s">
        <v>3583</v>
      </c>
      <c r="E16" s="34">
        <v>1</v>
      </c>
    </row>
    <row r="17" spans="1:5">
      <c r="A17" s="23">
        <v>2007</v>
      </c>
      <c r="B17" s="23" t="s">
        <v>1886</v>
      </c>
      <c r="C17" s="13" t="s">
        <v>86</v>
      </c>
      <c r="D17" s="34" t="s">
        <v>3583</v>
      </c>
      <c r="E17" s="34">
        <v>12</v>
      </c>
    </row>
    <row r="18" spans="1:5">
      <c r="A18" s="23">
        <v>2007</v>
      </c>
      <c r="B18" s="23" t="s">
        <v>1886</v>
      </c>
      <c r="C18" s="13" t="s">
        <v>89</v>
      </c>
      <c r="D18" s="34" t="s">
        <v>3583</v>
      </c>
      <c r="E18" s="34">
        <v>7</v>
      </c>
    </row>
    <row r="19" spans="1:5">
      <c r="A19" s="23">
        <v>2007</v>
      </c>
      <c r="B19" s="23" t="s">
        <v>1886</v>
      </c>
      <c r="C19" s="13" t="s">
        <v>94</v>
      </c>
      <c r="D19" s="34" t="s">
        <v>3583</v>
      </c>
      <c r="E19" s="34">
        <v>12</v>
      </c>
    </row>
    <row r="20" spans="1:5">
      <c r="A20" s="23">
        <v>2007</v>
      </c>
      <c r="B20" s="23" t="s">
        <v>1886</v>
      </c>
      <c r="C20" s="13" t="s">
        <v>100</v>
      </c>
      <c r="D20" s="34" t="s">
        <v>3584</v>
      </c>
      <c r="E20" s="34">
        <v>1</v>
      </c>
    </row>
    <row r="21" spans="1:5">
      <c r="A21" s="23">
        <v>2007</v>
      </c>
      <c r="B21" s="23" t="s">
        <v>1886</v>
      </c>
      <c r="C21" s="13" t="s">
        <v>100</v>
      </c>
      <c r="D21" s="34" t="s">
        <v>3583</v>
      </c>
      <c r="E21" s="34">
        <v>9</v>
      </c>
    </row>
    <row r="22" spans="1:5">
      <c r="A22" s="23">
        <v>2007</v>
      </c>
      <c r="B22" s="23" t="s">
        <v>1886</v>
      </c>
      <c r="C22" s="13" t="s">
        <v>104</v>
      </c>
      <c r="D22" s="34" t="s">
        <v>3583</v>
      </c>
      <c r="E22" s="34">
        <v>54</v>
      </c>
    </row>
    <row r="23" spans="1:5">
      <c r="A23" s="23">
        <v>2007</v>
      </c>
      <c r="B23" s="23" t="s">
        <v>1886</v>
      </c>
      <c r="C23" s="13" t="s">
        <v>120</v>
      </c>
      <c r="D23" s="34" t="s">
        <v>3584</v>
      </c>
      <c r="E23" s="34">
        <v>19</v>
      </c>
    </row>
    <row r="24" spans="1:5">
      <c r="A24" s="23">
        <v>2007</v>
      </c>
      <c r="B24" s="23" t="s">
        <v>1886</v>
      </c>
      <c r="C24" s="13" t="s">
        <v>120</v>
      </c>
      <c r="D24" s="34" t="s">
        <v>3583</v>
      </c>
      <c r="E24" s="34">
        <v>36</v>
      </c>
    </row>
    <row r="25" spans="1:5">
      <c r="A25" s="23">
        <v>2007</v>
      </c>
      <c r="B25" s="23" t="s">
        <v>1886</v>
      </c>
      <c r="C25" s="13" t="s">
        <v>156</v>
      </c>
      <c r="D25" s="34" t="s">
        <v>3584</v>
      </c>
      <c r="E25" s="34">
        <v>2</v>
      </c>
    </row>
    <row r="26" spans="1:5">
      <c r="A26" s="23">
        <v>2007</v>
      </c>
      <c r="B26" s="23" t="s">
        <v>1886</v>
      </c>
      <c r="C26" s="13" t="s">
        <v>156</v>
      </c>
      <c r="D26" s="34" t="s">
        <v>3583</v>
      </c>
      <c r="E26" s="34">
        <v>66</v>
      </c>
    </row>
    <row r="27" spans="1:5">
      <c r="A27" s="23">
        <v>2007</v>
      </c>
      <c r="B27" s="23" t="s">
        <v>1886</v>
      </c>
      <c r="C27" s="13" t="s">
        <v>164</v>
      </c>
      <c r="D27" s="34" t="s">
        <v>3584</v>
      </c>
      <c r="E27" s="34">
        <v>1</v>
      </c>
    </row>
    <row r="28" spans="1:5">
      <c r="A28" s="23">
        <v>2007</v>
      </c>
      <c r="B28" s="23" t="s">
        <v>1886</v>
      </c>
      <c r="C28" s="13" t="s">
        <v>164</v>
      </c>
      <c r="D28" s="34" t="s">
        <v>3583</v>
      </c>
      <c r="E28" s="34">
        <v>15</v>
      </c>
    </row>
    <row r="29" spans="1:5">
      <c r="A29" s="23">
        <v>2007</v>
      </c>
      <c r="B29" s="23" t="s">
        <v>1886</v>
      </c>
      <c r="C29" s="13" t="s">
        <v>167</v>
      </c>
      <c r="D29" s="34" t="s">
        <v>3584</v>
      </c>
      <c r="E29" s="34">
        <v>1</v>
      </c>
    </row>
    <row r="30" spans="1:5">
      <c r="A30" s="23">
        <v>2007</v>
      </c>
      <c r="B30" s="23" t="s">
        <v>1886</v>
      </c>
      <c r="C30" s="13" t="s">
        <v>167</v>
      </c>
      <c r="D30" s="34" t="s">
        <v>3583</v>
      </c>
      <c r="E30" s="34">
        <v>20</v>
      </c>
    </row>
    <row r="31" spans="1:5">
      <c r="A31" s="23">
        <v>2007</v>
      </c>
      <c r="B31" s="23" t="s">
        <v>1886</v>
      </c>
      <c r="C31" s="13" t="s">
        <v>1511</v>
      </c>
      <c r="D31" s="34" t="s">
        <v>3583</v>
      </c>
      <c r="E31" s="34">
        <v>51</v>
      </c>
    </row>
    <row r="32" spans="1:5">
      <c r="A32" s="23">
        <v>2007</v>
      </c>
      <c r="B32" s="23" t="s">
        <v>1886</v>
      </c>
      <c r="C32" s="13" t="s">
        <v>1512</v>
      </c>
      <c r="D32" s="34" t="s">
        <v>3584</v>
      </c>
      <c r="E32" s="34">
        <v>12</v>
      </c>
    </row>
    <row r="33" spans="1:5">
      <c r="A33" s="23">
        <v>2007</v>
      </c>
      <c r="B33" s="23" t="s">
        <v>1886</v>
      </c>
      <c r="C33" s="13" t="s">
        <v>1512</v>
      </c>
      <c r="D33" s="34" t="s">
        <v>3583</v>
      </c>
      <c r="E33" s="34">
        <v>244</v>
      </c>
    </row>
    <row r="34" spans="1:5">
      <c r="A34" s="23">
        <v>2007</v>
      </c>
      <c r="B34" s="23" t="s">
        <v>1886</v>
      </c>
      <c r="C34" s="13" t="s">
        <v>1512</v>
      </c>
      <c r="D34" s="34" t="s">
        <v>3585</v>
      </c>
      <c r="E34" s="34">
        <v>1</v>
      </c>
    </row>
    <row r="35" spans="1:5">
      <c r="A35" s="23">
        <v>2007</v>
      </c>
      <c r="B35" s="23" t="s">
        <v>1886</v>
      </c>
      <c r="C35" s="13" t="s">
        <v>1701</v>
      </c>
      <c r="D35" s="34" t="s">
        <v>3583</v>
      </c>
      <c r="E35" s="34">
        <v>717</v>
      </c>
    </row>
    <row r="36" spans="1:5">
      <c r="A36" s="23">
        <v>2007</v>
      </c>
      <c r="B36" s="23" t="s">
        <v>1886</v>
      </c>
      <c r="C36" s="13" t="s">
        <v>1702</v>
      </c>
      <c r="D36" s="34" t="s">
        <v>3584</v>
      </c>
      <c r="E36" s="34">
        <v>22</v>
      </c>
    </row>
    <row r="37" spans="1:5">
      <c r="A37" s="23">
        <v>2007</v>
      </c>
      <c r="B37" s="23" t="s">
        <v>1886</v>
      </c>
      <c r="C37" s="13" t="s">
        <v>1702</v>
      </c>
      <c r="D37" s="34" t="s">
        <v>3583</v>
      </c>
      <c r="E37" s="34">
        <v>59</v>
      </c>
    </row>
    <row r="38" spans="1:5">
      <c r="A38" s="23">
        <v>2007</v>
      </c>
      <c r="B38" s="23" t="s">
        <v>1886</v>
      </c>
      <c r="C38" s="13" t="s">
        <v>1702</v>
      </c>
      <c r="D38" s="34" t="s">
        <v>3585</v>
      </c>
      <c r="E38" s="34">
        <v>12</v>
      </c>
    </row>
    <row r="39" spans="1:5">
      <c r="A39" s="23">
        <v>2008</v>
      </c>
      <c r="B39" s="23" t="s">
        <v>1886</v>
      </c>
      <c r="C39" s="13" t="s">
        <v>5</v>
      </c>
      <c r="D39" s="34" t="s">
        <v>3584</v>
      </c>
      <c r="E39" s="34">
        <v>7</v>
      </c>
    </row>
    <row r="40" spans="1:5">
      <c r="A40" s="23">
        <v>2008</v>
      </c>
      <c r="B40" s="23" t="s">
        <v>1886</v>
      </c>
      <c r="C40" s="13" t="s">
        <v>5</v>
      </c>
      <c r="D40" s="34" t="s">
        <v>3583</v>
      </c>
      <c r="E40" s="34">
        <v>32</v>
      </c>
    </row>
    <row r="41" spans="1:5">
      <c r="A41" s="23">
        <v>2008</v>
      </c>
      <c r="B41" s="23" t="s">
        <v>1886</v>
      </c>
      <c r="C41" s="13" t="s">
        <v>10</v>
      </c>
      <c r="D41" s="34" t="s">
        <v>3584</v>
      </c>
      <c r="E41" s="34">
        <v>1</v>
      </c>
    </row>
    <row r="42" spans="1:5">
      <c r="A42" s="23">
        <v>2008</v>
      </c>
      <c r="B42" s="23" t="s">
        <v>1886</v>
      </c>
      <c r="C42" s="13" t="s">
        <v>10</v>
      </c>
      <c r="D42" s="34" t="s">
        <v>3583</v>
      </c>
      <c r="E42" s="34">
        <v>16</v>
      </c>
    </row>
    <row r="43" spans="1:5">
      <c r="A43" s="23">
        <v>2008</v>
      </c>
      <c r="B43" s="23" t="s">
        <v>1886</v>
      </c>
      <c r="C43" s="13" t="s">
        <v>14</v>
      </c>
      <c r="D43" s="34" t="s">
        <v>3584</v>
      </c>
      <c r="E43" s="34">
        <v>4</v>
      </c>
    </row>
    <row r="44" spans="1:5">
      <c r="A44" s="23">
        <v>2008</v>
      </c>
      <c r="B44" s="23" t="s">
        <v>1886</v>
      </c>
      <c r="C44" s="13" t="s">
        <v>14</v>
      </c>
      <c r="D44" s="34" t="s">
        <v>3583</v>
      </c>
      <c r="E44" s="34">
        <v>67</v>
      </c>
    </row>
    <row r="45" spans="1:5">
      <c r="A45" s="23">
        <v>2008</v>
      </c>
      <c r="B45" s="23" t="s">
        <v>1886</v>
      </c>
      <c r="C45" s="13" t="s">
        <v>23</v>
      </c>
      <c r="D45" s="34" t="s">
        <v>3584</v>
      </c>
      <c r="E45" s="34">
        <v>1</v>
      </c>
    </row>
    <row r="46" spans="1:5">
      <c r="A46" s="23">
        <v>2008</v>
      </c>
      <c r="B46" s="23" t="s">
        <v>1886</v>
      </c>
      <c r="C46" s="13" t="s">
        <v>23</v>
      </c>
      <c r="D46" s="34" t="s">
        <v>3583</v>
      </c>
      <c r="E46" s="34">
        <v>65</v>
      </c>
    </row>
    <row r="47" spans="1:5">
      <c r="A47" s="23">
        <v>2008</v>
      </c>
      <c r="B47" s="23" t="s">
        <v>1886</v>
      </c>
      <c r="C47" s="13" t="s">
        <v>41</v>
      </c>
      <c r="D47" s="34" t="s">
        <v>3583</v>
      </c>
      <c r="E47" s="34">
        <v>19</v>
      </c>
    </row>
    <row r="48" spans="1:5">
      <c r="A48" s="23">
        <v>2008</v>
      </c>
      <c r="B48" s="23" t="s">
        <v>1886</v>
      </c>
      <c r="C48" s="13" t="s">
        <v>60</v>
      </c>
      <c r="D48" s="34" t="s">
        <v>3583</v>
      </c>
      <c r="E48" s="34">
        <v>13</v>
      </c>
    </row>
    <row r="49" spans="1:5">
      <c r="A49" s="23">
        <v>2008</v>
      </c>
      <c r="B49" s="23" t="s">
        <v>1886</v>
      </c>
      <c r="C49" s="13" t="s">
        <v>70</v>
      </c>
      <c r="D49" s="34" t="s">
        <v>3584</v>
      </c>
      <c r="E49" s="34">
        <v>1</v>
      </c>
    </row>
    <row r="50" spans="1:5">
      <c r="A50" s="23">
        <v>2008</v>
      </c>
      <c r="B50" s="23" t="s">
        <v>1886</v>
      </c>
      <c r="C50" s="13" t="s">
        <v>70</v>
      </c>
      <c r="D50" s="34" t="s">
        <v>3583</v>
      </c>
      <c r="E50" s="34">
        <v>11</v>
      </c>
    </row>
    <row r="51" spans="1:5">
      <c r="A51" s="23">
        <v>2008</v>
      </c>
      <c r="B51" s="23" t="s">
        <v>1886</v>
      </c>
      <c r="C51" s="13" t="s">
        <v>76</v>
      </c>
      <c r="D51" s="34" t="s">
        <v>3583</v>
      </c>
      <c r="E51" s="34">
        <v>24</v>
      </c>
    </row>
    <row r="52" spans="1:5">
      <c r="A52" s="23">
        <v>2008</v>
      </c>
      <c r="B52" s="23" t="s">
        <v>1886</v>
      </c>
      <c r="C52" s="13" t="s">
        <v>83</v>
      </c>
      <c r="D52" s="34" t="s">
        <v>3583</v>
      </c>
      <c r="E52" s="34">
        <v>1</v>
      </c>
    </row>
    <row r="53" spans="1:5">
      <c r="A53" s="23">
        <v>2008</v>
      </c>
      <c r="B53" s="23" t="s">
        <v>1886</v>
      </c>
      <c r="C53" s="13" t="s">
        <v>86</v>
      </c>
      <c r="D53" s="34" t="s">
        <v>3583</v>
      </c>
      <c r="E53" s="34">
        <v>8</v>
      </c>
    </row>
    <row r="54" spans="1:5">
      <c r="A54" s="23">
        <v>2008</v>
      </c>
      <c r="B54" s="23" t="s">
        <v>1886</v>
      </c>
      <c r="C54" s="13" t="s">
        <v>89</v>
      </c>
      <c r="D54" s="34" t="s">
        <v>3583</v>
      </c>
      <c r="E54" s="34">
        <v>7</v>
      </c>
    </row>
    <row r="55" spans="1:5">
      <c r="A55" s="23">
        <v>2008</v>
      </c>
      <c r="B55" s="23" t="s">
        <v>1886</v>
      </c>
      <c r="C55" s="13" t="s">
        <v>94</v>
      </c>
      <c r="D55" s="34" t="s">
        <v>3583</v>
      </c>
      <c r="E55" s="34">
        <v>13</v>
      </c>
    </row>
    <row r="56" spans="1:5">
      <c r="A56" s="23">
        <v>2008</v>
      </c>
      <c r="B56" s="23" t="s">
        <v>1886</v>
      </c>
      <c r="C56" s="13" t="s">
        <v>100</v>
      </c>
      <c r="D56" s="34" t="s">
        <v>3583</v>
      </c>
      <c r="E56" s="34">
        <v>8</v>
      </c>
    </row>
    <row r="57" spans="1:5">
      <c r="A57" s="23">
        <v>2008</v>
      </c>
      <c r="B57" s="23" t="s">
        <v>1886</v>
      </c>
      <c r="C57" s="13" t="s">
        <v>104</v>
      </c>
      <c r="D57" s="34" t="s">
        <v>3584</v>
      </c>
      <c r="E57" s="34">
        <v>2</v>
      </c>
    </row>
    <row r="58" spans="1:5">
      <c r="A58" s="23">
        <v>2008</v>
      </c>
      <c r="B58" s="23" t="s">
        <v>1886</v>
      </c>
      <c r="C58" s="13" t="s">
        <v>104</v>
      </c>
      <c r="D58" s="34" t="s">
        <v>3583</v>
      </c>
      <c r="E58" s="34">
        <v>56</v>
      </c>
    </row>
    <row r="59" spans="1:5">
      <c r="A59" s="23">
        <v>2008</v>
      </c>
      <c r="B59" s="23" t="s">
        <v>1886</v>
      </c>
      <c r="C59" s="13" t="s">
        <v>120</v>
      </c>
      <c r="D59" s="34" t="s">
        <v>3584</v>
      </c>
      <c r="E59" s="34">
        <v>7</v>
      </c>
    </row>
    <row r="60" spans="1:5">
      <c r="A60" s="23">
        <v>2008</v>
      </c>
      <c r="B60" s="23" t="s">
        <v>1886</v>
      </c>
      <c r="C60" s="13" t="s">
        <v>120</v>
      </c>
      <c r="D60" s="34" t="s">
        <v>3583</v>
      </c>
      <c r="E60" s="34">
        <v>36</v>
      </c>
    </row>
    <row r="61" spans="1:5">
      <c r="A61" s="23">
        <v>2008</v>
      </c>
      <c r="B61" s="23" t="s">
        <v>1886</v>
      </c>
      <c r="C61" s="13" t="s">
        <v>120</v>
      </c>
      <c r="D61" s="34" t="s">
        <v>3585</v>
      </c>
      <c r="E61" s="34">
        <v>8</v>
      </c>
    </row>
    <row r="62" spans="1:5">
      <c r="A62" s="23">
        <v>2008</v>
      </c>
      <c r="B62" s="23" t="s">
        <v>1886</v>
      </c>
      <c r="C62" s="13" t="s">
        <v>156</v>
      </c>
      <c r="D62" s="34" t="s">
        <v>3584</v>
      </c>
      <c r="E62" s="34">
        <v>2</v>
      </c>
    </row>
    <row r="63" spans="1:5">
      <c r="A63" s="23">
        <v>2008</v>
      </c>
      <c r="B63" s="23" t="s">
        <v>1886</v>
      </c>
      <c r="C63" s="13" t="s">
        <v>156</v>
      </c>
      <c r="D63" s="34" t="s">
        <v>3583</v>
      </c>
      <c r="E63" s="34">
        <v>68</v>
      </c>
    </row>
    <row r="64" spans="1:5">
      <c r="A64" s="23">
        <v>2008</v>
      </c>
      <c r="B64" s="23" t="s">
        <v>1886</v>
      </c>
      <c r="C64" s="13" t="s">
        <v>164</v>
      </c>
      <c r="D64" s="34" t="s">
        <v>3584</v>
      </c>
      <c r="E64" s="34">
        <v>1</v>
      </c>
    </row>
    <row r="65" spans="1:5">
      <c r="A65" s="23">
        <v>2008</v>
      </c>
      <c r="B65" s="23" t="s">
        <v>1886</v>
      </c>
      <c r="C65" s="13" t="s">
        <v>164</v>
      </c>
      <c r="D65" s="34" t="s">
        <v>3583</v>
      </c>
      <c r="E65" s="34">
        <v>15</v>
      </c>
    </row>
    <row r="66" spans="1:5">
      <c r="A66" s="23">
        <v>2008</v>
      </c>
      <c r="B66" s="23" t="s">
        <v>1886</v>
      </c>
      <c r="C66" s="13" t="s">
        <v>167</v>
      </c>
      <c r="D66" s="34" t="s">
        <v>3584</v>
      </c>
      <c r="E66" s="34">
        <v>1</v>
      </c>
    </row>
    <row r="67" spans="1:5">
      <c r="A67" s="23">
        <v>2008</v>
      </c>
      <c r="B67" s="23" t="s">
        <v>1886</v>
      </c>
      <c r="C67" s="13" t="s">
        <v>167</v>
      </c>
      <c r="D67" s="34" t="s">
        <v>3583</v>
      </c>
      <c r="E67" s="34">
        <v>20</v>
      </c>
    </row>
    <row r="68" spans="1:5">
      <c r="A68" s="23">
        <v>2008</v>
      </c>
      <c r="B68" s="23" t="s">
        <v>1886</v>
      </c>
      <c r="C68" s="13" t="s">
        <v>1511</v>
      </c>
      <c r="D68" s="34" t="s">
        <v>3583</v>
      </c>
      <c r="E68" s="34">
        <v>54</v>
      </c>
    </row>
    <row r="69" spans="1:5">
      <c r="A69" s="23">
        <v>2008</v>
      </c>
      <c r="B69" s="23" t="s">
        <v>1886</v>
      </c>
      <c r="C69" s="13" t="s">
        <v>1512</v>
      </c>
      <c r="D69" s="34" t="s">
        <v>3584</v>
      </c>
      <c r="E69" s="34">
        <v>11</v>
      </c>
    </row>
    <row r="70" spans="1:5">
      <c r="A70" s="23">
        <v>2008</v>
      </c>
      <c r="B70" s="23" t="s">
        <v>1886</v>
      </c>
      <c r="C70" s="13" t="s">
        <v>1512</v>
      </c>
      <c r="D70" s="34" t="s">
        <v>3583</v>
      </c>
      <c r="E70" s="34">
        <v>250</v>
      </c>
    </row>
    <row r="71" spans="1:5">
      <c r="A71" s="23">
        <v>2008</v>
      </c>
      <c r="B71" s="23" t="s">
        <v>1886</v>
      </c>
      <c r="C71" s="13" t="s">
        <v>1701</v>
      </c>
      <c r="D71" s="34" t="s">
        <v>3583</v>
      </c>
      <c r="E71" s="34">
        <v>690</v>
      </c>
    </row>
    <row r="72" spans="1:5">
      <c r="A72" s="23">
        <v>2008</v>
      </c>
      <c r="B72" s="23" t="s">
        <v>1886</v>
      </c>
      <c r="C72" s="13" t="s">
        <v>1702</v>
      </c>
      <c r="D72" s="34" t="s">
        <v>3584</v>
      </c>
      <c r="E72" s="34">
        <v>30</v>
      </c>
    </row>
    <row r="73" spans="1:5">
      <c r="A73" s="23">
        <v>2008</v>
      </c>
      <c r="B73" s="23" t="s">
        <v>1886</v>
      </c>
      <c r="C73" s="13" t="s">
        <v>1702</v>
      </c>
      <c r="D73" s="34" t="s">
        <v>3583</v>
      </c>
      <c r="E73" s="34">
        <v>73</v>
      </c>
    </row>
    <row r="74" spans="1:5">
      <c r="A74" s="23">
        <v>2008</v>
      </c>
      <c r="B74" s="23" t="s">
        <v>1886</v>
      </c>
      <c r="C74" s="13" t="s">
        <v>1702</v>
      </c>
      <c r="D74" s="34" t="s">
        <v>3585</v>
      </c>
      <c r="E74" s="34">
        <v>3</v>
      </c>
    </row>
    <row r="75" spans="1:5">
      <c r="A75" s="23">
        <v>2008</v>
      </c>
      <c r="B75" s="23" t="s">
        <v>514</v>
      </c>
      <c r="C75" s="13" t="s">
        <v>23</v>
      </c>
      <c r="D75" s="34" t="s">
        <v>3584</v>
      </c>
      <c r="E75" s="34">
        <v>7</v>
      </c>
    </row>
    <row r="76" spans="1:5">
      <c r="A76" s="23">
        <v>2008</v>
      </c>
      <c r="B76" s="23" t="s">
        <v>514</v>
      </c>
      <c r="C76" s="13" t="s">
        <v>23</v>
      </c>
      <c r="D76" s="34" t="s">
        <v>3583</v>
      </c>
      <c r="E76" s="34">
        <v>36</v>
      </c>
    </row>
    <row r="77" spans="1:5">
      <c r="A77" s="23">
        <v>2008</v>
      </c>
      <c r="B77" s="23" t="s">
        <v>514</v>
      </c>
      <c r="C77" s="13" t="s">
        <v>23</v>
      </c>
      <c r="D77" s="34" t="s">
        <v>3585</v>
      </c>
      <c r="E77" s="34">
        <v>13</v>
      </c>
    </row>
    <row r="78" spans="1:5">
      <c r="A78" s="23">
        <v>2008</v>
      </c>
      <c r="B78" s="23" t="s">
        <v>514</v>
      </c>
      <c r="C78" s="13" t="s">
        <v>185</v>
      </c>
      <c r="D78" s="34" t="s">
        <v>3584</v>
      </c>
      <c r="E78" s="34">
        <v>13</v>
      </c>
    </row>
    <row r="79" spans="1:5">
      <c r="A79" s="23">
        <v>2008</v>
      </c>
      <c r="B79" s="23" t="s">
        <v>514</v>
      </c>
      <c r="C79" s="13" t="s">
        <v>185</v>
      </c>
      <c r="D79" s="34" t="s">
        <v>3583</v>
      </c>
      <c r="E79" s="34">
        <v>36</v>
      </c>
    </row>
    <row r="80" spans="1:5">
      <c r="A80" s="23">
        <v>2008</v>
      </c>
      <c r="B80" s="23" t="s">
        <v>514</v>
      </c>
      <c r="C80" s="13" t="s">
        <v>185</v>
      </c>
      <c r="D80" s="34" t="s">
        <v>3585</v>
      </c>
      <c r="E80" s="34">
        <v>20</v>
      </c>
    </row>
    <row r="81" spans="1:5">
      <c r="A81" s="23">
        <v>2008</v>
      </c>
      <c r="B81" s="23" t="s">
        <v>514</v>
      </c>
      <c r="C81" s="13" t="s">
        <v>104</v>
      </c>
      <c r="D81" s="34" t="s">
        <v>3584</v>
      </c>
      <c r="E81" s="34">
        <v>9</v>
      </c>
    </row>
    <row r="82" spans="1:5">
      <c r="A82" s="23">
        <v>2008</v>
      </c>
      <c r="B82" s="23" t="s">
        <v>514</v>
      </c>
      <c r="C82" s="13" t="s">
        <v>104</v>
      </c>
      <c r="D82" s="34" t="s">
        <v>3583</v>
      </c>
      <c r="E82" s="34">
        <v>37</v>
      </c>
    </row>
    <row r="83" spans="1:5">
      <c r="A83" s="23">
        <v>2008</v>
      </c>
      <c r="B83" s="23" t="s">
        <v>514</v>
      </c>
      <c r="C83" s="13" t="s">
        <v>104</v>
      </c>
      <c r="D83" s="34" t="s">
        <v>3585</v>
      </c>
      <c r="E83" s="34">
        <v>12</v>
      </c>
    </row>
    <row r="84" spans="1:5">
      <c r="A84" s="23">
        <v>2008</v>
      </c>
      <c r="B84" s="23" t="s">
        <v>514</v>
      </c>
      <c r="C84" s="13" t="s">
        <v>1511</v>
      </c>
      <c r="D84" s="34" t="s">
        <v>3584</v>
      </c>
      <c r="E84" s="34">
        <v>2</v>
      </c>
    </row>
    <row r="85" spans="1:5">
      <c r="A85" s="23">
        <v>2008</v>
      </c>
      <c r="B85" s="23" t="s">
        <v>514</v>
      </c>
      <c r="C85" s="13" t="s">
        <v>1511</v>
      </c>
      <c r="D85" s="34" t="s">
        <v>3583</v>
      </c>
      <c r="E85" s="34">
        <v>83</v>
      </c>
    </row>
    <row r="86" spans="1:5">
      <c r="A86" s="23">
        <v>2008</v>
      </c>
      <c r="B86" s="23" t="s">
        <v>514</v>
      </c>
      <c r="C86" s="13" t="s">
        <v>1511</v>
      </c>
      <c r="D86" s="34" t="s">
        <v>3585</v>
      </c>
      <c r="E86" s="34">
        <v>3</v>
      </c>
    </row>
    <row r="87" spans="1:5">
      <c r="A87" s="23">
        <v>2008</v>
      </c>
      <c r="B87" s="23" t="s">
        <v>514</v>
      </c>
      <c r="C87" s="13" t="s">
        <v>1512</v>
      </c>
      <c r="D87" s="34" t="s">
        <v>3584</v>
      </c>
      <c r="E87" s="34">
        <v>12</v>
      </c>
    </row>
    <row r="88" spans="1:5">
      <c r="A88" s="23">
        <v>2008</v>
      </c>
      <c r="B88" s="23" t="s">
        <v>514</v>
      </c>
      <c r="C88" s="13" t="s">
        <v>1512</v>
      </c>
      <c r="D88" s="34" t="s">
        <v>3583</v>
      </c>
      <c r="E88" s="34">
        <v>70</v>
      </c>
    </row>
    <row r="89" spans="1:5">
      <c r="A89" s="23">
        <v>2008</v>
      </c>
      <c r="B89" s="23" t="s">
        <v>514</v>
      </c>
      <c r="C89" s="13" t="s">
        <v>1512</v>
      </c>
      <c r="D89" s="34" t="s">
        <v>3585</v>
      </c>
      <c r="E89" s="34">
        <v>2</v>
      </c>
    </row>
    <row r="90" spans="1:5">
      <c r="A90" s="23">
        <v>2008</v>
      </c>
      <c r="B90" s="23" t="s">
        <v>514</v>
      </c>
      <c r="C90" s="13" t="s">
        <v>1701</v>
      </c>
      <c r="D90" s="34" t="s">
        <v>3584</v>
      </c>
      <c r="E90" s="34">
        <v>7</v>
      </c>
    </row>
    <row r="91" spans="1:5">
      <c r="A91" s="23">
        <v>2008</v>
      </c>
      <c r="B91" s="23" t="s">
        <v>514</v>
      </c>
      <c r="C91" s="13" t="s">
        <v>1701</v>
      </c>
      <c r="D91" s="34" t="s">
        <v>3583</v>
      </c>
      <c r="E91" s="34">
        <v>85</v>
      </c>
    </row>
    <row r="92" spans="1:5">
      <c r="A92" s="23">
        <v>2008</v>
      </c>
      <c r="B92" s="23" t="s">
        <v>514</v>
      </c>
      <c r="C92" s="13" t="s">
        <v>1702</v>
      </c>
      <c r="D92" s="34" t="s">
        <v>3584</v>
      </c>
      <c r="E92" s="34">
        <v>10</v>
      </c>
    </row>
    <row r="93" spans="1:5">
      <c r="A93" s="23">
        <v>2008</v>
      </c>
      <c r="B93" s="23" t="s">
        <v>514</v>
      </c>
      <c r="C93" s="13" t="s">
        <v>1702</v>
      </c>
      <c r="D93" s="34" t="s">
        <v>3583</v>
      </c>
      <c r="E93" s="34">
        <v>41</v>
      </c>
    </row>
    <row r="94" spans="1:5">
      <c r="A94" s="23">
        <v>2008</v>
      </c>
      <c r="B94" s="23" t="s">
        <v>514</v>
      </c>
      <c r="C94" s="13" t="s">
        <v>1702</v>
      </c>
      <c r="D94" s="34" t="s">
        <v>3585</v>
      </c>
      <c r="E94" s="34">
        <v>48</v>
      </c>
    </row>
    <row r="95" spans="1:5">
      <c r="A95" s="23">
        <v>2009</v>
      </c>
      <c r="B95" s="23" t="s">
        <v>1886</v>
      </c>
      <c r="C95" s="13" t="s">
        <v>5</v>
      </c>
      <c r="D95" s="34" t="s">
        <v>3584</v>
      </c>
      <c r="E95" s="34">
        <v>6</v>
      </c>
    </row>
    <row r="96" spans="1:5">
      <c r="A96" s="23">
        <v>2009</v>
      </c>
      <c r="B96" s="23" t="s">
        <v>1886</v>
      </c>
      <c r="C96" s="13" t="s">
        <v>5</v>
      </c>
      <c r="D96" s="34" t="s">
        <v>3583</v>
      </c>
      <c r="E96" s="34">
        <v>34</v>
      </c>
    </row>
    <row r="97" spans="1:5">
      <c r="A97" s="23">
        <v>2009</v>
      </c>
      <c r="B97" s="23" t="s">
        <v>1886</v>
      </c>
      <c r="C97" s="13" t="s">
        <v>10</v>
      </c>
      <c r="D97" s="34" t="s">
        <v>3583</v>
      </c>
      <c r="E97" s="34">
        <v>17</v>
      </c>
    </row>
    <row r="98" spans="1:5">
      <c r="A98" s="23">
        <v>2009</v>
      </c>
      <c r="B98" s="23" t="s">
        <v>1886</v>
      </c>
      <c r="C98" s="13" t="s">
        <v>14</v>
      </c>
      <c r="D98" s="34" t="s">
        <v>3584</v>
      </c>
      <c r="E98" s="34">
        <v>3</v>
      </c>
    </row>
    <row r="99" spans="1:5">
      <c r="A99" s="23">
        <v>2009</v>
      </c>
      <c r="B99" s="23" t="s">
        <v>1886</v>
      </c>
      <c r="C99" s="13" t="s">
        <v>14</v>
      </c>
      <c r="D99" s="34" t="s">
        <v>3583</v>
      </c>
      <c r="E99" s="34">
        <v>65</v>
      </c>
    </row>
    <row r="100" spans="1:5">
      <c r="A100" s="23">
        <v>2009</v>
      </c>
      <c r="B100" s="23" t="s">
        <v>1886</v>
      </c>
      <c r="C100" s="13" t="s">
        <v>23</v>
      </c>
      <c r="D100" s="34" t="s">
        <v>3584</v>
      </c>
      <c r="E100" s="34">
        <v>1</v>
      </c>
    </row>
    <row r="101" spans="1:5">
      <c r="A101" s="23">
        <v>2009</v>
      </c>
      <c r="B101" s="23" t="s">
        <v>1886</v>
      </c>
      <c r="C101" s="13" t="s">
        <v>23</v>
      </c>
      <c r="D101" s="34" t="s">
        <v>3583</v>
      </c>
      <c r="E101" s="34">
        <v>63</v>
      </c>
    </row>
    <row r="102" spans="1:5">
      <c r="A102" s="23">
        <v>2009</v>
      </c>
      <c r="B102" s="23" t="s">
        <v>1886</v>
      </c>
      <c r="C102" s="13" t="s">
        <v>41</v>
      </c>
      <c r="D102" s="34" t="s">
        <v>3584</v>
      </c>
      <c r="E102" s="34">
        <v>1</v>
      </c>
    </row>
    <row r="103" spans="1:5">
      <c r="A103" s="23">
        <v>2009</v>
      </c>
      <c r="B103" s="23" t="s">
        <v>1886</v>
      </c>
      <c r="C103" s="13" t="s">
        <v>41</v>
      </c>
      <c r="D103" s="34" t="s">
        <v>3583</v>
      </c>
      <c r="E103" s="34">
        <v>18</v>
      </c>
    </row>
    <row r="104" spans="1:5">
      <c r="A104" s="23">
        <v>2009</v>
      </c>
      <c r="B104" s="23" t="s">
        <v>1886</v>
      </c>
      <c r="C104" s="13" t="s">
        <v>60</v>
      </c>
      <c r="D104" s="34" t="s">
        <v>3583</v>
      </c>
      <c r="E104" s="34">
        <v>14</v>
      </c>
    </row>
    <row r="105" spans="1:5">
      <c r="A105" s="23">
        <v>2009</v>
      </c>
      <c r="B105" s="23" t="s">
        <v>1886</v>
      </c>
      <c r="C105" s="13" t="s">
        <v>70</v>
      </c>
      <c r="D105" s="34" t="s">
        <v>3584</v>
      </c>
      <c r="E105" s="34">
        <v>1</v>
      </c>
    </row>
    <row r="106" spans="1:5">
      <c r="A106" s="23">
        <v>2009</v>
      </c>
      <c r="B106" s="23" t="s">
        <v>1886</v>
      </c>
      <c r="C106" s="13" t="s">
        <v>70</v>
      </c>
      <c r="D106" s="34" t="s">
        <v>3583</v>
      </c>
      <c r="E106" s="34">
        <v>12</v>
      </c>
    </row>
    <row r="107" spans="1:5">
      <c r="A107" s="23">
        <v>2009</v>
      </c>
      <c r="B107" s="23" t="s">
        <v>1886</v>
      </c>
      <c r="C107" s="13" t="s">
        <v>76</v>
      </c>
      <c r="D107" s="34" t="s">
        <v>3583</v>
      </c>
      <c r="E107" s="34">
        <v>25</v>
      </c>
    </row>
    <row r="108" spans="1:5">
      <c r="A108" s="23">
        <v>2009</v>
      </c>
      <c r="B108" s="23" t="s">
        <v>1886</v>
      </c>
      <c r="C108" s="13" t="s">
        <v>83</v>
      </c>
      <c r="D108" s="34" t="s">
        <v>3583</v>
      </c>
      <c r="E108" s="34">
        <v>1</v>
      </c>
    </row>
    <row r="109" spans="1:5">
      <c r="A109" s="23">
        <v>2009</v>
      </c>
      <c r="B109" s="23" t="s">
        <v>1886</v>
      </c>
      <c r="C109" s="13" t="s">
        <v>86</v>
      </c>
      <c r="D109" s="34" t="s">
        <v>3583</v>
      </c>
      <c r="E109" s="34">
        <v>8</v>
      </c>
    </row>
    <row r="110" spans="1:5">
      <c r="A110" s="23">
        <v>2009</v>
      </c>
      <c r="B110" s="23" t="s">
        <v>1886</v>
      </c>
      <c r="C110" s="13" t="s">
        <v>89</v>
      </c>
      <c r="D110" s="34" t="s">
        <v>3583</v>
      </c>
      <c r="E110" s="34">
        <v>7</v>
      </c>
    </row>
    <row r="111" spans="1:5">
      <c r="A111" s="23">
        <v>2009</v>
      </c>
      <c r="B111" s="23" t="s">
        <v>1886</v>
      </c>
      <c r="C111" s="13" t="s">
        <v>94</v>
      </c>
      <c r="D111" s="34" t="s">
        <v>3583</v>
      </c>
      <c r="E111" s="34">
        <v>13</v>
      </c>
    </row>
    <row r="112" spans="1:5">
      <c r="A112" s="23">
        <v>2009</v>
      </c>
      <c r="B112" s="23" t="s">
        <v>1886</v>
      </c>
      <c r="C112" s="13" t="s">
        <v>100</v>
      </c>
      <c r="D112" s="34" t="s">
        <v>3583</v>
      </c>
      <c r="E112" s="34">
        <v>9</v>
      </c>
    </row>
    <row r="113" spans="1:5">
      <c r="A113" s="23">
        <v>2009</v>
      </c>
      <c r="B113" s="23" t="s">
        <v>1886</v>
      </c>
      <c r="C113" s="13" t="s">
        <v>104</v>
      </c>
      <c r="D113" s="34" t="s">
        <v>3584</v>
      </c>
      <c r="E113" s="34">
        <v>2</v>
      </c>
    </row>
    <row r="114" spans="1:5">
      <c r="A114" s="23">
        <v>2009</v>
      </c>
      <c r="B114" s="23" t="s">
        <v>1886</v>
      </c>
      <c r="C114" s="13" t="s">
        <v>104</v>
      </c>
      <c r="D114" s="34" t="s">
        <v>3583</v>
      </c>
      <c r="E114" s="34">
        <v>58</v>
      </c>
    </row>
    <row r="115" spans="1:5">
      <c r="A115" s="23">
        <v>2009</v>
      </c>
      <c r="B115" s="23" t="s">
        <v>1886</v>
      </c>
      <c r="C115" s="13" t="s">
        <v>120</v>
      </c>
      <c r="D115" s="34" t="s">
        <v>3584</v>
      </c>
      <c r="E115" s="34">
        <v>3</v>
      </c>
    </row>
    <row r="116" spans="1:5">
      <c r="A116" s="23">
        <v>2009</v>
      </c>
      <c r="B116" s="23" t="s">
        <v>1886</v>
      </c>
      <c r="C116" s="13" t="s">
        <v>120</v>
      </c>
      <c r="D116" s="34" t="s">
        <v>3583</v>
      </c>
      <c r="E116" s="34">
        <v>41</v>
      </c>
    </row>
    <row r="117" spans="1:5">
      <c r="A117" s="23">
        <v>2009</v>
      </c>
      <c r="B117" s="23" t="s">
        <v>1886</v>
      </c>
      <c r="C117" s="13" t="s">
        <v>120</v>
      </c>
      <c r="D117" s="34" t="s">
        <v>3585</v>
      </c>
      <c r="E117" s="34">
        <v>1</v>
      </c>
    </row>
    <row r="118" spans="1:5">
      <c r="A118" s="23">
        <v>2009</v>
      </c>
      <c r="B118" s="23" t="s">
        <v>1886</v>
      </c>
      <c r="C118" s="13" t="s">
        <v>156</v>
      </c>
      <c r="D118" s="34" t="s">
        <v>3584</v>
      </c>
      <c r="E118" s="34">
        <v>2</v>
      </c>
    </row>
    <row r="119" spans="1:5">
      <c r="A119" s="23">
        <v>2009</v>
      </c>
      <c r="B119" s="23" t="s">
        <v>1886</v>
      </c>
      <c r="C119" s="13" t="s">
        <v>156</v>
      </c>
      <c r="D119" s="34" t="s">
        <v>3583</v>
      </c>
      <c r="E119" s="34">
        <v>67</v>
      </c>
    </row>
    <row r="120" spans="1:5">
      <c r="A120" s="23">
        <v>2009</v>
      </c>
      <c r="B120" s="23" t="s">
        <v>1886</v>
      </c>
      <c r="C120" s="13" t="s">
        <v>164</v>
      </c>
      <c r="D120" s="34" t="s">
        <v>3584</v>
      </c>
      <c r="E120" s="34">
        <v>1</v>
      </c>
    </row>
    <row r="121" spans="1:5">
      <c r="A121" s="23">
        <v>2009</v>
      </c>
      <c r="B121" s="23" t="s">
        <v>1886</v>
      </c>
      <c r="C121" s="13" t="s">
        <v>164</v>
      </c>
      <c r="D121" s="34" t="s">
        <v>3583</v>
      </c>
      <c r="E121" s="34">
        <v>16</v>
      </c>
    </row>
    <row r="122" spans="1:5">
      <c r="A122" s="23">
        <v>2009</v>
      </c>
      <c r="B122" s="23" t="s">
        <v>1886</v>
      </c>
      <c r="C122" s="13" t="s">
        <v>167</v>
      </c>
      <c r="D122" s="34" t="s">
        <v>3584</v>
      </c>
      <c r="E122" s="34">
        <v>1</v>
      </c>
    </row>
    <row r="123" spans="1:5">
      <c r="A123" s="23">
        <v>2009</v>
      </c>
      <c r="B123" s="23" t="s">
        <v>1886</v>
      </c>
      <c r="C123" s="13" t="s">
        <v>167</v>
      </c>
      <c r="D123" s="34" t="s">
        <v>3583</v>
      </c>
      <c r="E123" s="34">
        <v>20</v>
      </c>
    </row>
    <row r="124" spans="1:5">
      <c r="A124" s="23">
        <v>2009</v>
      </c>
      <c r="B124" s="23" t="s">
        <v>1886</v>
      </c>
      <c r="C124" s="13" t="s">
        <v>1511</v>
      </c>
      <c r="D124" s="34" t="s">
        <v>3583</v>
      </c>
      <c r="E124" s="34">
        <v>65</v>
      </c>
    </row>
    <row r="125" spans="1:5">
      <c r="A125" s="23">
        <v>2009</v>
      </c>
      <c r="B125" s="23" t="s">
        <v>1886</v>
      </c>
      <c r="C125" s="13" t="s">
        <v>1512</v>
      </c>
      <c r="D125" s="34" t="s">
        <v>3584</v>
      </c>
      <c r="E125" s="34">
        <v>11</v>
      </c>
    </row>
    <row r="126" spans="1:5">
      <c r="A126" s="23">
        <v>2009</v>
      </c>
      <c r="B126" s="23" t="s">
        <v>1886</v>
      </c>
      <c r="C126" s="13" t="s">
        <v>1512</v>
      </c>
      <c r="D126" s="34" t="s">
        <v>3583</v>
      </c>
      <c r="E126" s="34">
        <v>259</v>
      </c>
    </row>
    <row r="127" spans="1:5">
      <c r="A127" s="23">
        <v>2009</v>
      </c>
      <c r="B127" s="23" t="s">
        <v>1886</v>
      </c>
      <c r="C127" s="13" t="s">
        <v>1701</v>
      </c>
      <c r="D127" s="34" t="s">
        <v>3583</v>
      </c>
      <c r="E127" s="34">
        <v>615</v>
      </c>
    </row>
    <row r="128" spans="1:5">
      <c r="A128" s="23">
        <v>2009</v>
      </c>
      <c r="B128" s="23" t="s">
        <v>1886</v>
      </c>
      <c r="C128" s="13" t="s">
        <v>1702</v>
      </c>
      <c r="D128" s="34" t="s">
        <v>3584</v>
      </c>
      <c r="E128" s="34">
        <v>36</v>
      </c>
    </row>
    <row r="129" spans="1:5">
      <c r="A129" s="23">
        <v>2009</v>
      </c>
      <c r="B129" s="23" t="s">
        <v>1886</v>
      </c>
      <c r="C129" s="13" t="s">
        <v>1702</v>
      </c>
      <c r="D129" s="34" t="s">
        <v>3583</v>
      </c>
      <c r="E129" s="34">
        <v>68</v>
      </c>
    </row>
    <row r="130" spans="1:5">
      <c r="A130" s="23">
        <v>2009</v>
      </c>
      <c r="B130" s="23" t="s">
        <v>1886</v>
      </c>
      <c r="C130" s="13" t="s">
        <v>1702</v>
      </c>
      <c r="D130" s="34" t="s">
        <v>3585</v>
      </c>
      <c r="E130" s="34">
        <v>4</v>
      </c>
    </row>
    <row r="131" spans="1:5">
      <c r="A131" s="23">
        <v>2009</v>
      </c>
      <c r="B131" s="23" t="s">
        <v>514</v>
      </c>
      <c r="C131" s="13" t="s">
        <v>23</v>
      </c>
      <c r="D131" s="34" t="s">
        <v>3584</v>
      </c>
      <c r="E131" s="34">
        <v>4</v>
      </c>
    </row>
    <row r="132" spans="1:5">
      <c r="A132" s="23">
        <v>2009</v>
      </c>
      <c r="B132" s="23" t="s">
        <v>514</v>
      </c>
      <c r="C132" s="13" t="s">
        <v>23</v>
      </c>
      <c r="D132" s="34" t="s">
        <v>3583</v>
      </c>
      <c r="E132" s="34">
        <v>25</v>
      </c>
    </row>
    <row r="133" spans="1:5">
      <c r="A133" s="23">
        <v>2009</v>
      </c>
      <c r="B133" s="23" t="s">
        <v>514</v>
      </c>
      <c r="C133" s="13" t="s">
        <v>23</v>
      </c>
      <c r="D133" s="34" t="s">
        <v>3585</v>
      </c>
      <c r="E133" s="34">
        <v>2</v>
      </c>
    </row>
    <row r="134" spans="1:5">
      <c r="A134" s="23">
        <v>2009</v>
      </c>
      <c r="B134" s="23" t="s">
        <v>514</v>
      </c>
      <c r="C134" s="13" t="s">
        <v>185</v>
      </c>
      <c r="D134" s="34" t="s">
        <v>3584</v>
      </c>
      <c r="E134" s="34">
        <v>10</v>
      </c>
    </row>
    <row r="135" spans="1:5">
      <c r="A135" s="23">
        <v>2009</v>
      </c>
      <c r="B135" s="23" t="s">
        <v>514</v>
      </c>
      <c r="C135" s="13" t="s">
        <v>185</v>
      </c>
      <c r="D135" s="34" t="s">
        <v>3583</v>
      </c>
      <c r="E135" s="34">
        <v>31</v>
      </c>
    </row>
    <row r="136" spans="1:5">
      <c r="A136" s="23">
        <v>2009</v>
      </c>
      <c r="B136" s="23" t="s">
        <v>514</v>
      </c>
      <c r="C136" s="13" t="s">
        <v>185</v>
      </c>
      <c r="D136" s="34" t="s">
        <v>3585</v>
      </c>
      <c r="E136" s="34">
        <v>3</v>
      </c>
    </row>
    <row r="137" spans="1:5">
      <c r="A137" s="23">
        <v>2009</v>
      </c>
      <c r="B137" s="23" t="s">
        <v>514</v>
      </c>
      <c r="C137" s="13" t="s">
        <v>104</v>
      </c>
      <c r="D137" s="34" t="s">
        <v>3584</v>
      </c>
      <c r="E137" s="34">
        <v>2</v>
      </c>
    </row>
    <row r="138" spans="1:5">
      <c r="A138" s="23">
        <v>2009</v>
      </c>
      <c r="B138" s="23" t="s">
        <v>514</v>
      </c>
      <c r="C138" s="13" t="s">
        <v>104</v>
      </c>
      <c r="D138" s="34" t="s">
        <v>3583</v>
      </c>
      <c r="E138" s="34">
        <v>38</v>
      </c>
    </row>
    <row r="139" spans="1:5">
      <c r="A139" s="23">
        <v>2009</v>
      </c>
      <c r="B139" s="23" t="s">
        <v>514</v>
      </c>
      <c r="C139" s="13" t="s">
        <v>104</v>
      </c>
      <c r="D139" s="34" t="s">
        <v>3585</v>
      </c>
      <c r="E139" s="34">
        <v>2</v>
      </c>
    </row>
    <row r="140" spans="1:5">
      <c r="A140" s="23">
        <v>2009</v>
      </c>
      <c r="B140" s="23" t="s">
        <v>514</v>
      </c>
      <c r="C140" s="13" t="s">
        <v>1511</v>
      </c>
      <c r="D140" s="34" t="s">
        <v>3584</v>
      </c>
      <c r="E140" s="34">
        <v>1</v>
      </c>
    </row>
    <row r="141" spans="1:5">
      <c r="A141" s="23">
        <v>2009</v>
      </c>
      <c r="B141" s="23" t="s">
        <v>514</v>
      </c>
      <c r="C141" s="13" t="s">
        <v>1511</v>
      </c>
      <c r="D141" s="34" t="s">
        <v>3583</v>
      </c>
      <c r="E141" s="34">
        <v>76</v>
      </c>
    </row>
    <row r="142" spans="1:5">
      <c r="A142" s="23">
        <v>2009</v>
      </c>
      <c r="B142" s="23" t="s">
        <v>514</v>
      </c>
      <c r="C142" s="13" t="s">
        <v>1511</v>
      </c>
      <c r="D142" s="34" t="s">
        <v>3585</v>
      </c>
      <c r="E142" s="34">
        <v>3</v>
      </c>
    </row>
    <row r="143" spans="1:5">
      <c r="A143" s="23">
        <v>2009</v>
      </c>
      <c r="B143" s="23" t="s">
        <v>514</v>
      </c>
      <c r="C143" s="13" t="s">
        <v>1512</v>
      </c>
      <c r="D143" s="34" t="s">
        <v>3584</v>
      </c>
      <c r="E143" s="34">
        <v>7</v>
      </c>
    </row>
    <row r="144" spans="1:5">
      <c r="A144" s="23">
        <v>2009</v>
      </c>
      <c r="B144" s="23" t="s">
        <v>514</v>
      </c>
      <c r="C144" s="13" t="s">
        <v>1512</v>
      </c>
      <c r="D144" s="34" t="s">
        <v>3583</v>
      </c>
      <c r="E144" s="34">
        <v>65</v>
      </c>
    </row>
    <row r="145" spans="1:5">
      <c r="A145" s="23">
        <v>2009</v>
      </c>
      <c r="B145" s="23" t="s">
        <v>514</v>
      </c>
      <c r="C145" s="13" t="s">
        <v>1512</v>
      </c>
      <c r="D145" s="34" t="s">
        <v>3585</v>
      </c>
      <c r="E145" s="34">
        <v>13</v>
      </c>
    </row>
    <row r="146" spans="1:5">
      <c r="A146" s="23">
        <v>2009</v>
      </c>
      <c r="B146" s="23" t="s">
        <v>514</v>
      </c>
      <c r="C146" s="13" t="s">
        <v>1701</v>
      </c>
      <c r="D146" s="34" t="s">
        <v>3583</v>
      </c>
      <c r="E146" s="34">
        <v>87</v>
      </c>
    </row>
    <row r="147" spans="1:5">
      <c r="A147" s="23">
        <v>2009</v>
      </c>
      <c r="B147" s="23" t="s">
        <v>514</v>
      </c>
      <c r="C147" s="13" t="s">
        <v>1702</v>
      </c>
      <c r="D147" s="34" t="s">
        <v>3584</v>
      </c>
      <c r="E147" s="34">
        <v>11</v>
      </c>
    </row>
    <row r="148" spans="1:5">
      <c r="A148" s="23">
        <v>2009</v>
      </c>
      <c r="B148" s="23" t="s">
        <v>514</v>
      </c>
      <c r="C148" s="13" t="s">
        <v>1702</v>
      </c>
      <c r="D148" s="34" t="s">
        <v>3583</v>
      </c>
      <c r="E148" s="34">
        <v>28</v>
      </c>
    </row>
    <row r="149" spans="1:5">
      <c r="A149" s="23">
        <v>2009</v>
      </c>
      <c r="B149" s="23" t="s">
        <v>514</v>
      </c>
      <c r="C149" s="13" t="s">
        <v>1702</v>
      </c>
      <c r="D149" s="34" t="s">
        <v>3585</v>
      </c>
      <c r="E149" s="34">
        <v>37</v>
      </c>
    </row>
    <row r="150" spans="1:5">
      <c r="A150" s="23">
        <v>2010</v>
      </c>
      <c r="B150" s="23" t="s">
        <v>1886</v>
      </c>
      <c r="C150" s="13" t="s">
        <v>5</v>
      </c>
      <c r="D150" s="34" t="s">
        <v>3584</v>
      </c>
      <c r="E150" s="34">
        <v>1</v>
      </c>
    </row>
    <row r="151" spans="1:5">
      <c r="A151" s="23">
        <v>2010</v>
      </c>
      <c r="B151" s="23" t="s">
        <v>1886</v>
      </c>
      <c r="C151" s="13" t="s">
        <v>5</v>
      </c>
      <c r="D151" s="34" t="s">
        <v>3583</v>
      </c>
      <c r="E151" s="34">
        <v>28</v>
      </c>
    </row>
    <row r="152" spans="1:5">
      <c r="A152" s="23">
        <v>2010</v>
      </c>
      <c r="B152" s="23" t="s">
        <v>1886</v>
      </c>
      <c r="C152" s="13" t="s">
        <v>10</v>
      </c>
      <c r="D152" s="34" t="s">
        <v>3583</v>
      </c>
      <c r="E152" s="34">
        <v>13</v>
      </c>
    </row>
    <row r="153" spans="1:5">
      <c r="A153" s="23">
        <v>2010</v>
      </c>
      <c r="B153" s="23" t="s">
        <v>1886</v>
      </c>
      <c r="C153" s="13" t="s">
        <v>14</v>
      </c>
      <c r="D153" s="34" t="s">
        <v>3584</v>
      </c>
      <c r="E153" s="34">
        <v>3</v>
      </c>
    </row>
    <row r="154" spans="1:5">
      <c r="A154" s="23">
        <v>2010</v>
      </c>
      <c r="B154" s="23" t="s">
        <v>1886</v>
      </c>
      <c r="C154" s="13" t="s">
        <v>14</v>
      </c>
      <c r="D154" s="34" t="s">
        <v>3583</v>
      </c>
      <c r="E154" s="34">
        <v>63</v>
      </c>
    </row>
    <row r="155" spans="1:5">
      <c r="A155" s="23">
        <v>2010</v>
      </c>
      <c r="B155" s="23" t="s">
        <v>1886</v>
      </c>
      <c r="C155" s="13" t="s">
        <v>23</v>
      </c>
      <c r="D155" s="34" t="s">
        <v>3584</v>
      </c>
      <c r="E155" s="34">
        <v>1</v>
      </c>
    </row>
    <row r="156" spans="1:5">
      <c r="A156" s="23">
        <v>2010</v>
      </c>
      <c r="B156" s="23" t="s">
        <v>1886</v>
      </c>
      <c r="C156" s="13" t="s">
        <v>23</v>
      </c>
      <c r="D156" s="34" t="s">
        <v>3583</v>
      </c>
      <c r="E156" s="34">
        <v>50</v>
      </c>
    </row>
    <row r="157" spans="1:5">
      <c r="A157" s="23">
        <v>2010</v>
      </c>
      <c r="B157" s="23" t="s">
        <v>1886</v>
      </c>
      <c r="C157" s="13" t="s">
        <v>41</v>
      </c>
      <c r="D157" s="34" t="s">
        <v>3583</v>
      </c>
      <c r="E157" s="34">
        <v>19</v>
      </c>
    </row>
    <row r="158" spans="1:5">
      <c r="A158" s="23">
        <v>2010</v>
      </c>
      <c r="B158" s="23" t="s">
        <v>1886</v>
      </c>
      <c r="C158" s="13" t="s">
        <v>60</v>
      </c>
      <c r="D158" s="34" t="s">
        <v>3583</v>
      </c>
      <c r="E158" s="34">
        <v>13</v>
      </c>
    </row>
    <row r="159" spans="1:5">
      <c r="A159" s="23">
        <v>2010</v>
      </c>
      <c r="B159" s="23" t="s">
        <v>1886</v>
      </c>
      <c r="C159" s="13" t="s">
        <v>70</v>
      </c>
      <c r="D159" s="34" t="s">
        <v>3584</v>
      </c>
      <c r="E159" s="34">
        <v>1</v>
      </c>
    </row>
    <row r="160" spans="1:5">
      <c r="A160" s="23">
        <v>2010</v>
      </c>
      <c r="B160" s="23" t="s">
        <v>1886</v>
      </c>
      <c r="C160" s="13" t="s">
        <v>70</v>
      </c>
      <c r="D160" s="34" t="s">
        <v>3583</v>
      </c>
      <c r="E160" s="34">
        <v>13</v>
      </c>
    </row>
    <row r="161" spans="1:5">
      <c r="A161" s="23">
        <v>2010</v>
      </c>
      <c r="B161" s="23" t="s">
        <v>1886</v>
      </c>
      <c r="C161" s="13" t="s">
        <v>76</v>
      </c>
      <c r="D161" s="34" t="s">
        <v>3583</v>
      </c>
      <c r="E161" s="34">
        <v>23</v>
      </c>
    </row>
    <row r="162" spans="1:5">
      <c r="A162" s="23">
        <v>2010</v>
      </c>
      <c r="B162" s="23" t="s">
        <v>1886</v>
      </c>
      <c r="C162" s="13" t="s">
        <v>83</v>
      </c>
      <c r="D162" s="34" t="s">
        <v>3583</v>
      </c>
      <c r="E162" s="34">
        <v>1</v>
      </c>
    </row>
    <row r="163" spans="1:5">
      <c r="A163" s="23">
        <v>2010</v>
      </c>
      <c r="B163" s="23" t="s">
        <v>1886</v>
      </c>
      <c r="C163" s="13" t="s">
        <v>86</v>
      </c>
      <c r="D163" s="34" t="s">
        <v>3583</v>
      </c>
      <c r="E163" s="34">
        <v>8</v>
      </c>
    </row>
    <row r="164" spans="1:5">
      <c r="A164" s="23">
        <v>2010</v>
      </c>
      <c r="B164" s="23" t="s">
        <v>1886</v>
      </c>
      <c r="C164" s="13" t="s">
        <v>89</v>
      </c>
      <c r="D164" s="34" t="s">
        <v>3583</v>
      </c>
      <c r="E164" s="34">
        <v>8</v>
      </c>
    </row>
    <row r="165" spans="1:5">
      <c r="A165" s="23">
        <v>2010</v>
      </c>
      <c r="B165" s="23" t="s">
        <v>1886</v>
      </c>
      <c r="C165" s="13" t="s">
        <v>94</v>
      </c>
      <c r="D165" s="34" t="s">
        <v>3583</v>
      </c>
      <c r="E165" s="34">
        <v>14</v>
      </c>
    </row>
    <row r="166" spans="1:5">
      <c r="A166" s="23">
        <v>2010</v>
      </c>
      <c r="B166" s="23" t="s">
        <v>1886</v>
      </c>
      <c r="C166" s="13" t="s">
        <v>100</v>
      </c>
      <c r="D166" s="34" t="s">
        <v>3584</v>
      </c>
      <c r="E166" s="34">
        <v>1</v>
      </c>
    </row>
    <row r="167" spans="1:5">
      <c r="A167" s="23">
        <v>2010</v>
      </c>
      <c r="B167" s="23" t="s">
        <v>1886</v>
      </c>
      <c r="C167" s="13" t="s">
        <v>100</v>
      </c>
      <c r="D167" s="34" t="s">
        <v>3583</v>
      </c>
      <c r="E167" s="34">
        <v>7</v>
      </c>
    </row>
    <row r="168" spans="1:5">
      <c r="A168" s="23">
        <v>2010</v>
      </c>
      <c r="B168" s="23" t="s">
        <v>1886</v>
      </c>
      <c r="C168" s="13" t="s">
        <v>104</v>
      </c>
      <c r="D168" s="34" t="s">
        <v>3584</v>
      </c>
      <c r="E168" s="34">
        <v>2</v>
      </c>
    </row>
    <row r="169" spans="1:5">
      <c r="A169" s="23">
        <v>2010</v>
      </c>
      <c r="B169" s="23" t="s">
        <v>1886</v>
      </c>
      <c r="C169" s="13" t="s">
        <v>104</v>
      </c>
      <c r="D169" s="34" t="s">
        <v>3583</v>
      </c>
      <c r="E169" s="34">
        <v>54</v>
      </c>
    </row>
    <row r="170" spans="1:5">
      <c r="A170" s="23">
        <v>2010</v>
      </c>
      <c r="B170" s="23" t="s">
        <v>1886</v>
      </c>
      <c r="C170" s="13" t="s">
        <v>120</v>
      </c>
      <c r="D170" s="34" t="s">
        <v>3584</v>
      </c>
      <c r="E170" s="34">
        <v>4</v>
      </c>
    </row>
    <row r="171" spans="1:5">
      <c r="A171" s="23">
        <v>2010</v>
      </c>
      <c r="B171" s="23" t="s">
        <v>1886</v>
      </c>
      <c r="C171" s="13" t="s">
        <v>120</v>
      </c>
      <c r="D171" s="34" t="s">
        <v>3583</v>
      </c>
      <c r="E171" s="34">
        <v>39</v>
      </c>
    </row>
    <row r="172" spans="1:5">
      <c r="A172" s="23">
        <v>2010</v>
      </c>
      <c r="B172" s="23" t="s">
        <v>1886</v>
      </c>
      <c r="C172" s="13" t="s">
        <v>156</v>
      </c>
      <c r="D172" s="34" t="s">
        <v>3584</v>
      </c>
      <c r="E172" s="34">
        <v>3</v>
      </c>
    </row>
    <row r="173" spans="1:5">
      <c r="A173" s="23">
        <v>2010</v>
      </c>
      <c r="B173" s="23" t="s">
        <v>1886</v>
      </c>
      <c r="C173" s="13" t="s">
        <v>156</v>
      </c>
      <c r="D173" s="34" t="s">
        <v>3583</v>
      </c>
      <c r="E173" s="34">
        <v>57</v>
      </c>
    </row>
    <row r="174" spans="1:5">
      <c r="A174" s="23">
        <v>2010</v>
      </c>
      <c r="B174" s="23" t="s">
        <v>1886</v>
      </c>
      <c r="C174" s="13" t="s">
        <v>164</v>
      </c>
      <c r="D174" s="34" t="s">
        <v>3584</v>
      </c>
      <c r="E174" s="34">
        <v>1</v>
      </c>
    </row>
    <row r="175" spans="1:5">
      <c r="A175" s="23">
        <v>2010</v>
      </c>
      <c r="B175" s="23" t="s">
        <v>1886</v>
      </c>
      <c r="C175" s="13" t="s">
        <v>164</v>
      </c>
      <c r="D175" s="34" t="s">
        <v>3583</v>
      </c>
      <c r="E175" s="34">
        <v>16</v>
      </c>
    </row>
    <row r="176" spans="1:5">
      <c r="A176" s="23">
        <v>2010</v>
      </c>
      <c r="B176" s="23" t="s">
        <v>1886</v>
      </c>
      <c r="C176" s="13" t="s">
        <v>167</v>
      </c>
      <c r="D176" s="34" t="s">
        <v>3584</v>
      </c>
      <c r="E176" s="34">
        <v>1</v>
      </c>
    </row>
    <row r="177" spans="1:5">
      <c r="A177" s="23">
        <v>2010</v>
      </c>
      <c r="B177" s="23" t="s">
        <v>1886</v>
      </c>
      <c r="C177" s="13" t="s">
        <v>167</v>
      </c>
      <c r="D177" s="34" t="s">
        <v>3583</v>
      </c>
      <c r="E177" s="34">
        <v>20</v>
      </c>
    </row>
    <row r="178" spans="1:5">
      <c r="A178" s="23">
        <v>2010</v>
      </c>
      <c r="B178" s="23" t="s">
        <v>1886</v>
      </c>
      <c r="C178" s="13" t="s">
        <v>1511</v>
      </c>
      <c r="D178" s="34" t="s">
        <v>3584</v>
      </c>
      <c r="E178" s="34">
        <v>1</v>
      </c>
    </row>
    <row r="179" spans="1:5">
      <c r="A179" s="23">
        <v>2010</v>
      </c>
      <c r="B179" s="23" t="s">
        <v>1886</v>
      </c>
      <c r="C179" s="13" t="s">
        <v>1511</v>
      </c>
      <c r="D179" s="34" t="s">
        <v>3583</v>
      </c>
      <c r="E179" s="34">
        <v>50</v>
      </c>
    </row>
    <row r="180" spans="1:5">
      <c r="A180" s="23">
        <v>2010</v>
      </c>
      <c r="B180" s="23" t="s">
        <v>1886</v>
      </c>
      <c r="C180" s="13" t="s">
        <v>1512</v>
      </c>
      <c r="D180" s="34" t="s">
        <v>3584</v>
      </c>
      <c r="E180" s="34">
        <v>10</v>
      </c>
    </row>
    <row r="181" spans="1:5">
      <c r="A181" s="23">
        <v>2010</v>
      </c>
      <c r="B181" s="23" t="s">
        <v>1886</v>
      </c>
      <c r="C181" s="13" t="s">
        <v>1512</v>
      </c>
      <c r="D181" s="34" t="s">
        <v>3583</v>
      </c>
      <c r="E181" s="34">
        <v>250</v>
      </c>
    </row>
    <row r="182" spans="1:5">
      <c r="A182" s="23">
        <v>2010</v>
      </c>
      <c r="B182" s="23" t="s">
        <v>1886</v>
      </c>
      <c r="C182" s="13" t="s">
        <v>1512</v>
      </c>
      <c r="D182" s="34" t="s">
        <v>3585</v>
      </c>
      <c r="E182" s="34">
        <v>1</v>
      </c>
    </row>
    <row r="183" spans="1:5">
      <c r="A183" s="23">
        <v>2010</v>
      </c>
      <c r="B183" s="23" t="s">
        <v>1886</v>
      </c>
      <c r="C183" s="13" t="s">
        <v>1701</v>
      </c>
      <c r="D183" s="34" t="s">
        <v>3583</v>
      </c>
      <c r="E183" s="34">
        <v>626</v>
      </c>
    </row>
    <row r="184" spans="1:5">
      <c r="A184" s="23">
        <v>2010</v>
      </c>
      <c r="B184" s="23" t="s">
        <v>1886</v>
      </c>
      <c r="C184" s="13" t="s">
        <v>1702</v>
      </c>
      <c r="D184" s="34" t="s">
        <v>3584</v>
      </c>
      <c r="E184" s="34">
        <v>31</v>
      </c>
    </row>
    <row r="185" spans="1:5">
      <c r="A185" s="23">
        <v>2010</v>
      </c>
      <c r="B185" s="23" t="s">
        <v>1886</v>
      </c>
      <c r="C185" s="13" t="s">
        <v>1702</v>
      </c>
      <c r="D185" s="34" t="s">
        <v>3583</v>
      </c>
      <c r="E185" s="34">
        <v>62</v>
      </c>
    </row>
    <row r="186" spans="1:5">
      <c r="A186" s="23">
        <v>2010</v>
      </c>
      <c r="B186" s="23" t="s">
        <v>1886</v>
      </c>
      <c r="C186" s="13" t="s">
        <v>1702</v>
      </c>
      <c r="D186" s="34" t="s">
        <v>3585</v>
      </c>
      <c r="E186" s="34">
        <v>11</v>
      </c>
    </row>
    <row r="187" spans="1:5">
      <c r="A187" s="23">
        <v>2010</v>
      </c>
      <c r="B187" s="23" t="s">
        <v>514</v>
      </c>
      <c r="C187" s="13" t="s">
        <v>184</v>
      </c>
      <c r="D187" s="34" t="s">
        <v>3583</v>
      </c>
      <c r="E187" s="34">
        <v>5</v>
      </c>
    </row>
    <row r="188" spans="1:5">
      <c r="A188" s="23">
        <v>2010</v>
      </c>
      <c r="B188" s="23" t="s">
        <v>514</v>
      </c>
      <c r="C188" s="13" t="s">
        <v>23</v>
      </c>
      <c r="D188" s="34" t="s">
        <v>3584</v>
      </c>
      <c r="E188" s="34">
        <v>1</v>
      </c>
    </row>
    <row r="189" spans="1:5">
      <c r="A189" s="23">
        <v>2010</v>
      </c>
      <c r="B189" s="23" t="s">
        <v>514</v>
      </c>
      <c r="C189" s="13" t="s">
        <v>23</v>
      </c>
      <c r="D189" s="34" t="s">
        <v>3583</v>
      </c>
      <c r="E189" s="34">
        <v>29</v>
      </c>
    </row>
    <row r="190" spans="1:5">
      <c r="A190" s="23">
        <v>2010</v>
      </c>
      <c r="B190" s="23" t="s">
        <v>514</v>
      </c>
      <c r="C190" s="13" t="s">
        <v>23</v>
      </c>
      <c r="D190" s="34" t="s">
        <v>3585</v>
      </c>
      <c r="E190" s="34">
        <v>1</v>
      </c>
    </row>
    <row r="191" spans="1:5">
      <c r="A191" s="23">
        <v>2010</v>
      </c>
      <c r="B191" s="23" t="s">
        <v>514</v>
      </c>
      <c r="C191" s="13" t="s">
        <v>185</v>
      </c>
      <c r="D191" s="34" t="s">
        <v>3584</v>
      </c>
      <c r="E191" s="34">
        <v>11</v>
      </c>
    </row>
    <row r="192" spans="1:5">
      <c r="A192" s="23">
        <v>2010</v>
      </c>
      <c r="B192" s="23" t="s">
        <v>514</v>
      </c>
      <c r="C192" s="13" t="s">
        <v>185</v>
      </c>
      <c r="D192" s="34" t="s">
        <v>3583</v>
      </c>
      <c r="E192" s="34">
        <v>27</v>
      </c>
    </row>
    <row r="193" spans="1:5">
      <c r="A193" s="23">
        <v>2010</v>
      </c>
      <c r="B193" s="23" t="s">
        <v>514</v>
      </c>
      <c r="C193" s="13" t="s">
        <v>185</v>
      </c>
      <c r="D193" s="34" t="s">
        <v>3585</v>
      </c>
      <c r="E193" s="34">
        <v>2</v>
      </c>
    </row>
    <row r="194" spans="1:5">
      <c r="A194" s="23">
        <v>2010</v>
      </c>
      <c r="B194" s="23" t="s">
        <v>514</v>
      </c>
      <c r="C194" s="13" t="s">
        <v>104</v>
      </c>
      <c r="D194" s="34" t="s">
        <v>3584</v>
      </c>
      <c r="E194" s="34">
        <v>4</v>
      </c>
    </row>
    <row r="195" spans="1:5">
      <c r="A195" s="23">
        <v>2010</v>
      </c>
      <c r="B195" s="23" t="s">
        <v>514</v>
      </c>
      <c r="C195" s="13" t="s">
        <v>104</v>
      </c>
      <c r="D195" s="34" t="s">
        <v>3583</v>
      </c>
      <c r="E195" s="34">
        <v>33</v>
      </c>
    </row>
    <row r="196" spans="1:5">
      <c r="A196" s="23">
        <v>2010</v>
      </c>
      <c r="B196" s="23" t="s">
        <v>514</v>
      </c>
      <c r="C196" s="13" t="s">
        <v>1511</v>
      </c>
      <c r="D196" s="34" t="s">
        <v>3584</v>
      </c>
      <c r="E196" s="34">
        <v>2</v>
      </c>
    </row>
    <row r="197" spans="1:5">
      <c r="A197" s="23">
        <v>2010</v>
      </c>
      <c r="B197" s="23" t="s">
        <v>514</v>
      </c>
      <c r="C197" s="13" t="s">
        <v>1511</v>
      </c>
      <c r="D197" s="34" t="s">
        <v>3583</v>
      </c>
      <c r="E197" s="34">
        <v>72</v>
      </c>
    </row>
    <row r="198" spans="1:5">
      <c r="A198" s="23">
        <v>2010</v>
      </c>
      <c r="B198" s="23" t="s">
        <v>514</v>
      </c>
      <c r="C198" s="13" t="s">
        <v>1512</v>
      </c>
      <c r="D198" s="34" t="s">
        <v>3584</v>
      </c>
      <c r="E198" s="34">
        <v>11</v>
      </c>
    </row>
    <row r="199" spans="1:5">
      <c r="A199" s="23">
        <v>2010</v>
      </c>
      <c r="B199" s="23" t="s">
        <v>514</v>
      </c>
      <c r="C199" s="13" t="s">
        <v>1512</v>
      </c>
      <c r="D199" s="34" t="s">
        <v>3583</v>
      </c>
      <c r="E199" s="34">
        <v>87</v>
      </c>
    </row>
    <row r="200" spans="1:5">
      <c r="A200" s="23">
        <v>2010</v>
      </c>
      <c r="B200" s="23" t="s">
        <v>514</v>
      </c>
      <c r="C200" s="13" t="s">
        <v>1512</v>
      </c>
      <c r="D200" s="34" t="s">
        <v>3585</v>
      </c>
      <c r="E200" s="34">
        <v>2</v>
      </c>
    </row>
    <row r="201" spans="1:5">
      <c r="A201" s="23">
        <v>2010</v>
      </c>
      <c r="B201" s="23" t="s">
        <v>514</v>
      </c>
      <c r="C201" s="13" t="s">
        <v>1701</v>
      </c>
      <c r="D201" s="34" t="s">
        <v>3583</v>
      </c>
      <c r="E201" s="34">
        <v>100</v>
      </c>
    </row>
    <row r="202" spans="1:5">
      <c r="A202" s="23">
        <v>2010</v>
      </c>
      <c r="B202" s="23" t="s">
        <v>514</v>
      </c>
      <c r="C202" s="13" t="s">
        <v>1702</v>
      </c>
      <c r="D202" s="34" t="s">
        <v>3584</v>
      </c>
      <c r="E202" s="34">
        <v>12</v>
      </c>
    </row>
    <row r="203" spans="1:5">
      <c r="A203" s="23">
        <v>2010</v>
      </c>
      <c r="B203" s="23" t="s">
        <v>514</v>
      </c>
      <c r="C203" s="13" t="s">
        <v>1702</v>
      </c>
      <c r="D203" s="34" t="s">
        <v>3583</v>
      </c>
      <c r="E203" s="34">
        <v>30</v>
      </c>
    </row>
    <row r="204" spans="1:5">
      <c r="A204" s="23">
        <v>2010</v>
      </c>
      <c r="B204" s="23" t="s">
        <v>514</v>
      </c>
      <c r="C204" s="13" t="s">
        <v>1702</v>
      </c>
      <c r="D204" s="34" t="s">
        <v>3585</v>
      </c>
      <c r="E204" s="34">
        <v>37</v>
      </c>
    </row>
    <row r="205" spans="1:5">
      <c r="A205" s="23">
        <v>2011</v>
      </c>
      <c r="B205" s="23" t="s">
        <v>1886</v>
      </c>
      <c r="C205" s="13" t="s">
        <v>5</v>
      </c>
      <c r="D205" s="34" t="s">
        <v>3583</v>
      </c>
      <c r="E205" s="34">
        <v>31</v>
      </c>
    </row>
    <row r="206" spans="1:5">
      <c r="A206" s="23">
        <v>2011</v>
      </c>
      <c r="B206" s="23" t="s">
        <v>1886</v>
      </c>
      <c r="C206" s="13" t="s">
        <v>10</v>
      </c>
      <c r="D206" s="34" t="s">
        <v>3583</v>
      </c>
      <c r="E206" s="34">
        <v>17</v>
      </c>
    </row>
    <row r="207" spans="1:5">
      <c r="A207" s="23">
        <v>2011</v>
      </c>
      <c r="B207" s="23" t="s">
        <v>1886</v>
      </c>
      <c r="C207" s="13" t="s">
        <v>14</v>
      </c>
      <c r="D207" s="34" t="s">
        <v>3584</v>
      </c>
      <c r="E207" s="34">
        <v>3</v>
      </c>
    </row>
    <row r="208" spans="1:5">
      <c r="A208" s="23">
        <v>2011</v>
      </c>
      <c r="B208" s="23" t="s">
        <v>1886</v>
      </c>
      <c r="C208" s="13" t="s">
        <v>14</v>
      </c>
      <c r="D208" s="34" t="s">
        <v>3583</v>
      </c>
      <c r="E208" s="34">
        <v>59</v>
      </c>
    </row>
    <row r="209" spans="1:5">
      <c r="A209" s="23">
        <v>2011</v>
      </c>
      <c r="B209" s="23" t="s">
        <v>1886</v>
      </c>
      <c r="C209" s="13" t="s">
        <v>14</v>
      </c>
      <c r="D209" s="34" t="s">
        <v>3585</v>
      </c>
      <c r="E209" s="34">
        <v>1</v>
      </c>
    </row>
    <row r="210" spans="1:5">
      <c r="A210" s="23">
        <v>2011</v>
      </c>
      <c r="B210" s="23" t="s">
        <v>1886</v>
      </c>
      <c r="C210" s="13" t="s">
        <v>23</v>
      </c>
      <c r="D210" s="34" t="s">
        <v>3583</v>
      </c>
      <c r="E210" s="34">
        <v>58</v>
      </c>
    </row>
    <row r="211" spans="1:5">
      <c r="A211" s="23">
        <v>2011</v>
      </c>
      <c r="B211" s="23" t="s">
        <v>1886</v>
      </c>
      <c r="C211" s="13" t="s">
        <v>41</v>
      </c>
      <c r="D211" s="34" t="s">
        <v>3584</v>
      </c>
      <c r="E211" s="34">
        <v>1</v>
      </c>
    </row>
    <row r="212" spans="1:5">
      <c r="A212" s="23">
        <v>2011</v>
      </c>
      <c r="B212" s="23" t="s">
        <v>1886</v>
      </c>
      <c r="C212" s="13" t="s">
        <v>41</v>
      </c>
      <c r="D212" s="34" t="s">
        <v>3583</v>
      </c>
      <c r="E212" s="34">
        <v>22</v>
      </c>
    </row>
    <row r="213" spans="1:5">
      <c r="A213" s="23">
        <v>2011</v>
      </c>
      <c r="B213" s="23" t="s">
        <v>1886</v>
      </c>
      <c r="C213" s="13" t="s">
        <v>60</v>
      </c>
      <c r="D213" s="34" t="s">
        <v>3583</v>
      </c>
      <c r="E213" s="34">
        <v>14</v>
      </c>
    </row>
    <row r="214" spans="1:5">
      <c r="A214" s="23">
        <v>2011</v>
      </c>
      <c r="B214" s="23" t="s">
        <v>1886</v>
      </c>
      <c r="C214" s="13" t="s">
        <v>70</v>
      </c>
      <c r="D214" s="34" t="s">
        <v>3584</v>
      </c>
      <c r="E214" s="34">
        <v>1</v>
      </c>
    </row>
    <row r="215" spans="1:5">
      <c r="A215" s="23">
        <v>2011</v>
      </c>
      <c r="B215" s="23" t="s">
        <v>1886</v>
      </c>
      <c r="C215" s="13" t="s">
        <v>70</v>
      </c>
      <c r="D215" s="34" t="s">
        <v>3583</v>
      </c>
      <c r="E215" s="34">
        <v>12</v>
      </c>
    </row>
    <row r="216" spans="1:5">
      <c r="A216" s="23">
        <v>2011</v>
      </c>
      <c r="B216" s="23" t="s">
        <v>1886</v>
      </c>
      <c r="C216" s="13" t="s">
        <v>76</v>
      </c>
      <c r="D216" s="34" t="s">
        <v>3583</v>
      </c>
      <c r="E216" s="34">
        <v>23</v>
      </c>
    </row>
    <row r="217" spans="1:5">
      <c r="A217" s="23">
        <v>2011</v>
      </c>
      <c r="B217" s="23" t="s">
        <v>1886</v>
      </c>
      <c r="C217" s="13" t="s">
        <v>83</v>
      </c>
      <c r="D217" s="34" t="s">
        <v>3583</v>
      </c>
      <c r="E217" s="34">
        <v>1</v>
      </c>
    </row>
    <row r="218" spans="1:5">
      <c r="A218" s="23">
        <v>2011</v>
      </c>
      <c r="B218" s="23" t="s">
        <v>1886</v>
      </c>
      <c r="C218" s="13" t="s">
        <v>86</v>
      </c>
      <c r="D218" s="34" t="s">
        <v>3583</v>
      </c>
      <c r="E218" s="34">
        <v>8</v>
      </c>
    </row>
    <row r="219" spans="1:5">
      <c r="A219" s="23">
        <v>2011</v>
      </c>
      <c r="B219" s="23" t="s">
        <v>1886</v>
      </c>
      <c r="C219" s="13" t="s">
        <v>89</v>
      </c>
      <c r="D219" s="34" t="s">
        <v>3583</v>
      </c>
      <c r="E219" s="34">
        <v>7</v>
      </c>
    </row>
    <row r="220" spans="1:5">
      <c r="A220" s="23">
        <v>2011</v>
      </c>
      <c r="B220" s="23" t="s">
        <v>1886</v>
      </c>
      <c r="C220" s="13" t="s">
        <v>89</v>
      </c>
      <c r="D220" s="34" t="s">
        <v>3585</v>
      </c>
      <c r="E220" s="34">
        <v>1</v>
      </c>
    </row>
    <row r="221" spans="1:5">
      <c r="A221" s="23">
        <v>2011</v>
      </c>
      <c r="B221" s="23" t="s">
        <v>1886</v>
      </c>
      <c r="C221" s="13" t="s">
        <v>94</v>
      </c>
      <c r="D221" s="34" t="s">
        <v>3583</v>
      </c>
      <c r="E221" s="34">
        <v>13</v>
      </c>
    </row>
    <row r="222" spans="1:5">
      <c r="A222" s="23">
        <v>2011</v>
      </c>
      <c r="B222" s="23" t="s">
        <v>1886</v>
      </c>
      <c r="C222" s="13" t="s">
        <v>100</v>
      </c>
      <c r="D222" s="34" t="s">
        <v>3584</v>
      </c>
      <c r="E222" s="34">
        <v>1</v>
      </c>
    </row>
    <row r="223" spans="1:5">
      <c r="A223" s="23">
        <v>2011</v>
      </c>
      <c r="B223" s="23" t="s">
        <v>1886</v>
      </c>
      <c r="C223" s="13" t="s">
        <v>100</v>
      </c>
      <c r="D223" s="34" t="s">
        <v>3583</v>
      </c>
      <c r="E223" s="34">
        <v>8</v>
      </c>
    </row>
    <row r="224" spans="1:5">
      <c r="A224" s="23">
        <v>2011</v>
      </c>
      <c r="B224" s="23" t="s">
        <v>1886</v>
      </c>
      <c r="C224" s="13" t="s">
        <v>104</v>
      </c>
      <c r="D224" s="34" t="s">
        <v>3584</v>
      </c>
      <c r="E224" s="34">
        <v>1</v>
      </c>
    </row>
    <row r="225" spans="1:5">
      <c r="A225" s="23">
        <v>2011</v>
      </c>
      <c r="B225" s="23" t="s">
        <v>1886</v>
      </c>
      <c r="C225" s="13" t="s">
        <v>104</v>
      </c>
      <c r="D225" s="34" t="s">
        <v>3583</v>
      </c>
      <c r="E225" s="34">
        <v>56</v>
      </c>
    </row>
    <row r="226" spans="1:5">
      <c r="A226" s="23">
        <v>2011</v>
      </c>
      <c r="B226" s="23" t="s">
        <v>1886</v>
      </c>
      <c r="C226" s="13" t="s">
        <v>120</v>
      </c>
      <c r="D226" s="34" t="s">
        <v>3584</v>
      </c>
      <c r="E226" s="34">
        <v>2</v>
      </c>
    </row>
    <row r="227" spans="1:5">
      <c r="A227" s="23">
        <v>2011</v>
      </c>
      <c r="B227" s="23" t="s">
        <v>1886</v>
      </c>
      <c r="C227" s="13" t="s">
        <v>120</v>
      </c>
      <c r="D227" s="34" t="s">
        <v>3583</v>
      </c>
      <c r="E227" s="34">
        <v>38</v>
      </c>
    </row>
    <row r="228" spans="1:5">
      <c r="A228" s="23">
        <v>2011</v>
      </c>
      <c r="B228" s="23" t="s">
        <v>1886</v>
      </c>
      <c r="C228" s="13" t="s">
        <v>120</v>
      </c>
      <c r="D228" s="34" t="s">
        <v>3585</v>
      </c>
      <c r="E228" s="34">
        <v>1</v>
      </c>
    </row>
    <row r="229" spans="1:5">
      <c r="A229" s="23">
        <v>2011</v>
      </c>
      <c r="B229" s="23" t="s">
        <v>1886</v>
      </c>
      <c r="C229" s="13" t="s">
        <v>156</v>
      </c>
      <c r="D229" s="34" t="s">
        <v>3584</v>
      </c>
      <c r="E229" s="34">
        <v>1</v>
      </c>
    </row>
    <row r="230" spans="1:5">
      <c r="A230" s="23">
        <v>2011</v>
      </c>
      <c r="B230" s="23" t="s">
        <v>1886</v>
      </c>
      <c r="C230" s="13" t="s">
        <v>156</v>
      </c>
      <c r="D230" s="34" t="s">
        <v>3583</v>
      </c>
      <c r="E230" s="34">
        <v>57</v>
      </c>
    </row>
    <row r="231" spans="1:5">
      <c r="A231" s="23">
        <v>2011</v>
      </c>
      <c r="B231" s="23" t="s">
        <v>1886</v>
      </c>
      <c r="C231" s="13" t="s">
        <v>156</v>
      </c>
      <c r="D231" s="34" t="s">
        <v>3585</v>
      </c>
      <c r="E231" s="34">
        <v>1</v>
      </c>
    </row>
    <row r="232" spans="1:5">
      <c r="A232" s="23">
        <v>2011</v>
      </c>
      <c r="B232" s="23" t="s">
        <v>1886</v>
      </c>
      <c r="C232" s="13" t="s">
        <v>164</v>
      </c>
      <c r="D232" s="34" t="s">
        <v>3584</v>
      </c>
      <c r="E232" s="34">
        <v>1</v>
      </c>
    </row>
    <row r="233" spans="1:5">
      <c r="A233" s="23">
        <v>2011</v>
      </c>
      <c r="B233" s="23" t="s">
        <v>1886</v>
      </c>
      <c r="C233" s="13" t="s">
        <v>164</v>
      </c>
      <c r="D233" s="34" t="s">
        <v>3583</v>
      </c>
      <c r="E233" s="34">
        <v>16</v>
      </c>
    </row>
    <row r="234" spans="1:5">
      <c r="A234" s="23">
        <v>2011</v>
      </c>
      <c r="B234" s="23" t="s">
        <v>1886</v>
      </c>
      <c r="C234" s="13" t="s">
        <v>167</v>
      </c>
      <c r="D234" s="34" t="s">
        <v>3584</v>
      </c>
      <c r="E234" s="34">
        <v>2</v>
      </c>
    </row>
    <row r="235" spans="1:5">
      <c r="A235" s="23">
        <v>2011</v>
      </c>
      <c r="B235" s="23" t="s">
        <v>1886</v>
      </c>
      <c r="C235" s="13" t="s">
        <v>167</v>
      </c>
      <c r="D235" s="34" t="s">
        <v>3583</v>
      </c>
      <c r="E235" s="34">
        <v>17</v>
      </c>
    </row>
    <row r="236" spans="1:5">
      <c r="A236" s="23">
        <v>2011</v>
      </c>
      <c r="B236" s="23" t="s">
        <v>1886</v>
      </c>
      <c r="C236" s="13" t="s">
        <v>1511</v>
      </c>
      <c r="D236" s="34" t="s">
        <v>3584</v>
      </c>
      <c r="E236" s="34">
        <v>1</v>
      </c>
    </row>
    <row r="237" spans="1:5">
      <c r="A237" s="23">
        <v>2011</v>
      </c>
      <c r="B237" s="23" t="s">
        <v>1886</v>
      </c>
      <c r="C237" s="13" t="s">
        <v>1511</v>
      </c>
      <c r="D237" s="34" t="s">
        <v>3583</v>
      </c>
      <c r="E237" s="34">
        <v>47</v>
      </c>
    </row>
    <row r="238" spans="1:5">
      <c r="A238" s="23">
        <v>2011</v>
      </c>
      <c r="B238" s="23" t="s">
        <v>1886</v>
      </c>
      <c r="C238" s="13" t="s">
        <v>1511</v>
      </c>
      <c r="D238" s="34" t="s">
        <v>3585</v>
      </c>
      <c r="E238" s="34">
        <v>1</v>
      </c>
    </row>
    <row r="239" spans="1:5">
      <c r="A239" s="23">
        <v>2011</v>
      </c>
      <c r="B239" s="23" t="s">
        <v>1886</v>
      </c>
      <c r="C239" s="13" t="s">
        <v>1512</v>
      </c>
      <c r="D239" s="34" t="s">
        <v>3584</v>
      </c>
      <c r="E239" s="34">
        <v>9</v>
      </c>
    </row>
    <row r="240" spans="1:5">
      <c r="A240" s="23">
        <v>2011</v>
      </c>
      <c r="B240" s="23" t="s">
        <v>1886</v>
      </c>
      <c r="C240" s="13" t="s">
        <v>1512</v>
      </c>
      <c r="D240" s="34" t="s">
        <v>3583</v>
      </c>
      <c r="E240" s="34">
        <v>235</v>
      </c>
    </row>
    <row r="241" spans="1:5">
      <c r="A241" s="23">
        <v>2011</v>
      </c>
      <c r="B241" s="23" t="s">
        <v>1886</v>
      </c>
      <c r="C241" s="13" t="s">
        <v>1512</v>
      </c>
      <c r="D241" s="34" t="s">
        <v>3585</v>
      </c>
      <c r="E241" s="34">
        <v>3</v>
      </c>
    </row>
    <row r="242" spans="1:5">
      <c r="A242" s="23">
        <v>2011</v>
      </c>
      <c r="B242" s="23" t="s">
        <v>1886</v>
      </c>
      <c r="C242" s="13" t="s">
        <v>1701</v>
      </c>
      <c r="D242" s="34" t="s">
        <v>3583</v>
      </c>
      <c r="E242" s="34">
        <v>656</v>
      </c>
    </row>
    <row r="243" spans="1:5">
      <c r="A243" s="23">
        <v>2011</v>
      </c>
      <c r="B243" s="23" t="s">
        <v>1886</v>
      </c>
      <c r="C243" s="13" t="s">
        <v>1702</v>
      </c>
      <c r="D243" s="34" t="s">
        <v>3584</v>
      </c>
      <c r="E243" s="34">
        <v>11</v>
      </c>
    </row>
    <row r="244" spans="1:5">
      <c r="A244" s="23">
        <v>2011</v>
      </c>
      <c r="B244" s="23" t="s">
        <v>1886</v>
      </c>
      <c r="C244" s="13" t="s">
        <v>1702</v>
      </c>
      <c r="D244" s="34" t="s">
        <v>3583</v>
      </c>
      <c r="E244" s="34">
        <v>63</v>
      </c>
    </row>
    <row r="245" spans="1:5">
      <c r="A245" s="23">
        <v>2011</v>
      </c>
      <c r="B245" s="23" t="s">
        <v>1886</v>
      </c>
      <c r="C245" s="13" t="s">
        <v>1702</v>
      </c>
      <c r="D245" s="34" t="s">
        <v>3585</v>
      </c>
      <c r="E245" s="34">
        <v>26</v>
      </c>
    </row>
    <row r="246" spans="1:5">
      <c r="A246" s="23">
        <v>2011</v>
      </c>
      <c r="B246" s="23" t="s">
        <v>514</v>
      </c>
      <c r="C246" s="13" t="s">
        <v>184</v>
      </c>
      <c r="D246" s="34" t="s">
        <v>3583</v>
      </c>
      <c r="E246" s="34">
        <v>10</v>
      </c>
    </row>
    <row r="247" spans="1:5">
      <c r="A247" s="23">
        <v>2011</v>
      </c>
      <c r="B247" s="23" t="s">
        <v>514</v>
      </c>
      <c r="C247" s="13" t="s">
        <v>23</v>
      </c>
      <c r="D247" s="34" t="s">
        <v>3584</v>
      </c>
      <c r="E247" s="34">
        <v>1</v>
      </c>
    </row>
    <row r="248" spans="1:5">
      <c r="A248" s="23">
        <v>2011</v>
      </c>
      <c r="B248" s="23" t="s">
        <v>514</v>
      </c>
      <c r="C248" s="13" t="s">
        <v>23</v>
      </c>
      <c r="D248" s="34" t="s">
        <v>3583</v>
      </c>
      <c r="E248" s="34">
        <v>27</v>
      </c>
    </row>
    <row r="249" spans="1:5">
      <c r="A249" s="23">
        <v>2011</v>
      </c>
      <c r="B249" s="23" t="s">
        <v>514</v>
      </c>
      <c r="C249" s="13" t="s">
        <v>185</v>
      </c>
      <c r="D249" s="34" t="s">
        <v>3584</v>
      </c>
      <c r="E249" s="34">
        <v>12</v>
      </c>
    </row>
    <row r="250" spans="1:5">
      <c r="A250" s="23">
        <v>2011</v>
      </c>
      <c r="B250" s="23" t="s">
        <v>514</v>
      </c>
      <c r="C250" s="13" t="s">
        <v>185</v>
      </c>
      <c r="D250" s="34" t="s">
        <v>3583</v>
      </c>
      <c r="E250" s="34">
        <v>29</v>
      </c>
    </row>
    <row r="251" spans="1:5">
      <c r="A251" s="23">
        <v>2011</v>
      </c>
      <c r="B251" s="23" t="s">
        <v>514</v>
      </c>
      <c r="C251" s="13" t="s">
        <v>185</v>
      </c>
      <c r="D251" s="34" t="s">
        <v>3585</v>
      </c>
      <c r="E251" s="34">
        <v>2</v>
      </c>
    </row>
    <row r="252" spans="1:5">
      <c r="A252" s="23">
        <v>2011</v>
      </c>
      <c r="B252" s="23" t="s">
        <v>514</v>
      </c>
      <c r="C252" s="13" t="s">
        <v>104</v>
      </c>
      <c r="D252" s="34" t="s">
        <v>3584</v>
      </c>
      <c r="E252" s="34">
        <v>2</v>
      </c>
    </row>
    <row r="253" spans="1:5">
      <c r="A253" s="23">
        <v>2011</v>
      </c>
      <c r="B253" s="23" t="s">
        <v>514</v>
      </c>
      <c r="C253" s="13" t="s">
        <v>104</v>
      </c>
      <c r="D253" s="34" t="s">
        <v>3583</v>
      </c>
      <c r="E253" s="34">
        <v>31</v>
      </c>
    </row>
    <row r="254" spans="1:5">
      <c r="A254" s="23">
        <v>2011</v>
      </c>
      <c r="B254" s="23" t="s">
        <v>514</v>
      </c>
      <c r="C254" s="13" t="s">
        <v>104</v>
      </c>
      <c r="D254" s="34" t="s">
        <v>3585</v>
      </c>
      <c r="E254" s="34">
        <v>1</v>
      </c>
    </row>
    <row r="255" spans="1:5">
      <c r="A255" s="23">
        <v>2011</v>
      </c>
      <c r="B255" s="23" t="s">
        <v>514</v>
      </c>
      <c r="C255" s="13" t="s">
        <v>1511</v>
      </c>
      <c r="D255" s="34" t="s">
        <v>3584</v>
      </c>
      <c r="E255" s="34">
        <v>6</v>
      </c>
    </row>
    <row r="256" spans="1:5">
      <c r="A256" s="23">
        <v>2011</v>
      </c>
      <c r="B256" s="23" t="s">
        <v>514</v>
      </c>
      <c r="C256" s="13" t="s">
        <v>1511</v>
      </c>
      <c r="D256" s="34" t="s">
        <v>3583</v>
      </c>
      <c r="E256" s="34">
        <v>86</v>
      </c>
    </row>
    <row r="257" spans="1:5">
      <c r="A257" s="23">
        <v>2011</v>
      </c>
      <c r="B257" s="23" t="s">
        <v>514</v>
      </c>
      <c r="C257" s="13" t="s">
        <v>1511</v>
      </c>
      <c r="D257" s="34" t="s">
        <v>3585</v>
      </c>
      <c r="E257" s="34">
        <v>18</v>
      </c>
    </row>
    <row r="258" spans="1:5">
      <c r="A258" s="23">
        <v>2011</v>
      </c>
      <c r="B258" s="23" t="s">
        <v>514</v>
      </c>
      <c r="C258" s="13" t="s">
        <v>1512</v>
      </c>
      <c r="D258" s="34" t="s">
        <v>3584</v>
      </c>
      <c r="E258" s="34">
        <v>10</v>
      </c>
    </row>
    <row r="259" spans="1:5">
      <c r="A259" s="23">
        <v>2011</v>
      </c>
      <c r="B259" s="23" t="s">
        <v>514</v>
      </c>
      <c r="C259" s="13" t="s">
        <v>1512</v>
      </c>
      <c r="D259" s="34" t="s">
        <v>3583</v>
      </c>
      <c r="E259" s="34">
        <v>116</v>
      </c>
    </row>
    <row r="260" spans="1:5">
      <c r="A260" s="23">
        <v>2011</v>
      </c>
      <c r="B260" s="23" t="s">
        <v>514</v>
      </c>
      <c r="C260" s="13" t="s">
        <v>1512</v>
      </c>
      <c r="D260" s="34" t="s">
        <v>3585</v>
      </c>
      <c r="E260" s="34">
        <v>1</v>
      </c>
    </row>
    <row r="261" spans="1:5">
      <c r="A261" s="23">
        <v>2011</v>
      </c>
      <c r="B261" s="23" t="s">
        <v>514</v>
      </c>
      <c r="C261" s="13" t="s">
        <v>1701</v>
      </c>
      <c r="D261" s="34" t="s">
        <v>3583</v>
      </c>
      <c r="E261" s="34">
        <v>102</v>
      </c>
    </row>
    <row r="262" spans="1:5">
      <c r="A262" s="23">
        <v>2011</v>
      </c>
      <c r="B262" s="23" t="s">
        <v>514</v>
      </c>
      <c r="C262" s="13" t="s">
        <v>1702</v>
      </c>
      <c r="D262" s="34" t="s">
        <v>3584</v>
      </c>
      <c r="E262" s="34">
        <v>8</v>
      </c>
    </row>
    <row r="263" spans="1:5">
      <c r="A263" s="23">
        <v>2011</v>
      </c>
      <c r="B263" s="23" t="s">
        <v>514</v>
      </c>
      <c r="C263" s="13" t="s">
        <v>1702</v>
      </c>
      <c r="D263" s="34" t="s">
        <v>3583</v>
      </c>
      <c r="E263" s="34">
        <v>25</v>
      </c>
    </row>
    <row r="264" spans="1:5">
      <c r="A264" s="23">
        <v>2011</v>
      </c>
      <c r="B264" s="23" t="s">
        <v>514</v>
      </c>
      <c r="C264" s="13" t="s">
        <v>1702</v>
      </c>
      <c r="D264" s="34" t="s">
        <v>3585</v>
      </c>
      <c r="E264" s="34">
        <v>24</v>
      </c>
    </row>
    <row r="265" spans="1:5">
      <c r="A265" s="23">
        <v>2012</v>
      </c>
      <c r="B265" s="23" t="s">
        <v>1886</v>
      </c>
      <c r="C265" s="13" t="s">
        <v>5</v>
      </c>
      <c r="D265" s="34" t="s">
        <v>3584</v>
      </c>
      <c r="E265" s="34">
        <v>1</v>
      </c>
    </row>
    <row r="266" spans="1:5">
      <c r="A266" s="23">
        <v>2012</v>
      </c>
      <c r="B266" s="23" t="s">
        <v>1886</v>
      </c>
      <c r="C266" s="13" t="s">
        <v>5</v>
      </c>
      <c r="D266" s="34" t="s">
        <v>3583</v>
      </c>
      <c r="E266" s="34">
        <v>31</v>
      </c>
    </row>
    <row r="267" spans="1:5">
      <c r="A267" s="23">
        <v>2012</v>
      </c>
      <c r="B267" s="23" t="s">
        <v>1886</v>
      </c>
      <c r="C267" s="13" t="s">
        <v>10</v>
      </c>
      <c r="D267" s="34" t="s">
        <v>3583</v>
      </c>
      <c r="E267" s="34">
        <v>19</v>
      </c>
    </row>
    <row r="268" spans="1:5">
      <c r="A268" s="23">
        <v>2012</v>
      </c>
      <c r="B268" s="23" t="s">
        <v>1886</v>
      </c>
      <c r="C268" s="13" t="s">
        <v>14</v>
      </c>
      <c r="D268" s="34" t="s">
        <v>3584</v>
      </c>
      <c r="E268" s="34">
        <v>2</v>
      </c>
    </row>
    <row r="269" spans="1:5">
      <c r="A269" s="23">
        <v>2012</v>
      </c>
      <c r="B269" s="23" t="s">
        <v>1886</v>
      </c>
      <c r="C269" s="13" t="s">
        <v>14</v>
      </c>
      <c r="D269" s="34" t="s">
        <v>3583</v>
      </c>
      <c r="E269" s="34">
        <v>58</v>
      </c>
    </row>
    <row r="270" spans="1:5">
      <c r="A270" s="23">
        <v>2012</v>
      </c>
      <c r="B270" s="23" t="s">
        <v>1886</v>
      </c>
      <c r="C270" s="13" t="s">
        <v>14</v>
      </c>
      <c r="D270" s="34" t="s">
        <v>3585</v>
      </c>
      <c r="E270" s="34">
        <v>1</v>
      </c>
    </row>
    <row r="271" spans="1:5">
      <c r="A271" s="23">
        <v>2012</v>
      </c>
      <c r="B271" s="23" t="s">
        <v>1886</v>
      </c>
      <c r="C271" s="13" t="s">
        <v>23</v>
      </c>
      <c r="D271" s="34" t="s">
        <v>3583</v>
      </c>
      <c r="E271" s="34">
        <v>60</v>
      </c>
    </row>
    <row r="272" spans="1:5">
      <c r="A272" s="23">
        <v>2012</v>
      </c>
      <c r="B272" s="23" t="s">
        <v>1886</v>
      </c>
      <c r="C272" s="13" t="s">
        <v>41</v>
      </c>
      <c r="D272" s="34" t="s">
        <v>3583</v>
      </c>
      <c r="E272" s="34">
        <v>25</v>
      </c>
    </row>
    <row r="273" spans="1:5">
      <c r="A273" s="23">
        <v>2012</v>
      </c>
      <c r="B273" s="23" t="s">
        <v>1886</v>
      </c>
      <c r="C273" s="13" t="s">
        <v>41</v>
      </c>
      <c r="D273" s="34" t="s">
        <v>3585</v>
      </c>
      <c r="E273" s="34">
        <v>1</v>
      </c>
    </row>
    <row r="274" spans="1:5">
      <c r="A274" s="23">
        <v>2012</v>
      </c>
      <c r="B274" s="23" t="s">
        <v>1886</v>
      </c>
      <c r="C274" s="13" t="s">
        <v>60</v>
      </c>
      <c r="D274" s="34" t="s">
        <v>3583</v>
      </c>
      <c r="E274" s="34">
        <v>17</v>
      </c>
    </row>
    <row r="275" spans="1:5">
      <c r="A275" s="23">
        <v>2012</v>
      </c>
      <c r="B275" s="23" t="s">
        <v>1886</v>
      </c>
      <c r="C275" s="13" t="s">
        <v>70</v>
      </c>
      <c r="D275" s="34" t="s">
        <v>3583</v>
      </c>
      <c r="E275" s="34">
        <v>12</v>
      </c>
    </row>
    <row r="276" spans="1:5">
      <c r="A276" s="23">
        <v>2012</v>
      </c>
      <c r="B276" s="23" t="s">
        <v>1886</v>
      </c>
      <c r="C276" s="13" t="s">
        <v>76</v>
      </c>
      <c r="D276" s="34" t="s">
        <v>3583</v>
      </c>
      <c r="E276" s="34">
        <v>24</v>
      </c>
    </row>
    <row r="277" spans="1:5">
      <c r="A277" s="23">
        <v>2012</v>
      </c>
      <c r="B277" s="23" t="s">
        <v>1886</v>
      </c>
      <c r="C277" s="13" t="s">
        <v>83</v>
      </c>
      <c r="D277" s="34" t="s">
        <v>3583</v>
      </c>
      <c r="E277" s="34">
        <v>1</v>
      </c>
    </row>
    <row r="278" spans="1:5">
      <c r="A278" s="23">
        <v>2012</v>
      </c>
      <c r="B278" s="23" t="s">
        <v>1886</v>
      </c>
      <c r="C278" s="13" t="s">
        <v>86</v>
      </c>
      <c r="D278" s="34" t="s">
        <v>3583</v>
      </c>
      <c r="E278" s="34">
        <v>7</v>
      </c>
    </row>
    <row r="279" spans="1:5">
      <c r="A279" s="23">
        <v>2012</v>
      </c>
      <c r="B279" s="23" t="s">
        <v>1886</v>
      </c>
      <c r="C279" s="13" t="s">
        <v>89</v>
      </c>
      <c r="D279" s="34" t="s">
        <v>3583</v>
      </c>
      <c r="E279" s="34">
        <v>8</v>
      </c>
    </row>
    <row r="280" spans="1:5">
      <c r="A280" s="23">
        <v>2012</v>
      </c>
      <c r="B280" s="23" t="s">
        <v>1886</v>
      </c>
      <c r="C280" s="13" t="s">
        <v>94</v>
      </c>
      <c r="D280" s="34" t="s">
        <v>3583</v>
      </c>
      <c r="E280" s="34">
        <v>13</v>
      </c>
    </row>
    <row r="281" spans="1:5">
      <c r="A281" s="23">
        <v>2012</v>
      </c>
      <c r="B281" s="23" t="s">
        <v>1886</v>
      </c>
      <c r="C281" s="13" t="s">
        <v>100</v>
      </c>
      <c r="D281" s="34" t="s">
        <v>3584</v>
      </c>
      <c r="E281" s="34">
        <v>1</v>
      </c>
    </row>
    <row r="282" spans="1:5">
      <c r="A282" s="23">
        <v>2012</v>
      </c>
      <c r="B282" s="23" t="s">
        <v>1886</v>
      </c>
      <c r="C282" s="13" t="s">
        <v>100</v>
      </c>
      <c r="D282" s="34" t="s">
        <v>3583</v>
      </c>
      <c r="E282" s="34">
        <v>8</v>
      </c>
    </row>
    <row r="283" spans="1:5">
      <c r="A283" s="23">
        <v>2012</v>
      </c>
      <c r="B283" s="23" t="s">
        <v>1886</v>
      </c>
      <c r="C283" s="13" t="s">
        <v>104</v>
      </c>
      <c r="D283" s="34" t="s">
        <v>3584</v>
      </c>
      <c r="E283" s="34">
        <v>1</v>
      </c>
    </row>
    <row r="284" spans="1:5">
      <c r="A284" s="23">
        <v>2012</v>
      </c>
      <c r="B284" s="23" t="s">
        <v>1886</v>
      </c>
      <c r="C284" s="13" t="s">
        <v>104</v>
      </c>
      <c r="D284" s="34" t="s">
        <v>3583</v>
      </c>
      <c r="E284" s="34">
        <v>58</v>
      </c>
    </row>
    <row r="285" spans="1:5">
      <c r="A285" s="23">
        <v>2012</v>
      </c>
      <c r="B285" s="23" t="s">
        <v>1886</v>
      </c>
      <c r="C285" s="13" t="s">
        <v>104</v>
      </c>
      <c r="D285" s="34" t="s">
        <v>3585</v>
      </c>
      <c r="E285" s="34">
        <v>1</v>
      </c>
    </row>
    <row r="286" spans="1:5">
      <c r="A286" s="23">
        <v>2012</v>
      </c>
      <c r="B286" s="23" t="s">
        <v>1886</v>
      </c>
      <c r="C286" s="13" t="s">
        <v>120</v>
      </c>
      <c r="D286" s="34" t="s">
        <v>3583</v>
      </c>
      <c r="E286" s="34">
        <v>43</v>
      </c>
    </row>
    <row r="287" spans="1:5">
      <c r="A287" s="23">
        <v>2012</v>
      </c>
      <c r="B287" s="23" t="s">
        <v>1886</v>
      </c>
      <c r="C287" s="13" t="s">
        <v>156</v>
      </c>
      <c r="D287" s="34" t="s">
        <v>3584</v>
      </c>
      <c r="E287" s="34">
        <v>1</v>
      </c>
    </row>
    <row r="288" spans="1:5">
      <c r="A288" s="23">
        <v>2012</v>
      </c>
      <c r="B288" s="23" t="s">
        <v>1886</v>
      </c>
      <c r="C288" s="13" t="s">
        <v>156</v>
      </c>
      <c r="D288" s="34" t="s">
        <v>3583</v>
      </c>
      <c r="E288" s="34">
        <v>58</v>
      </c>
    </row>
    <row r="289" spans="1:5">
      <c r="A289" s="23">
        <v>2012</v>
      </c>
      <c r="B289" s="23" t="s">
        <v>1886</v>
      </c>
      <c r="C289" s="13" t="s">
        <v>164</v>
      </c>
      <c r="D289" s="34" t="s">
        <v>3583</v>
      </c>
      <c r="E289" s="34">
        <v>16</v>
      </c>
    </row>
    <row r="290" spans="1:5">
      <c r="A290" s="23">
        <v>2012</v>
      </c>
      <c r="B290" s="23" t="s">
        <v>1886</v>
      </c>
      <c r="C290" s="13" t="s">
        <v>164</v>
      </c>
      <c r="D290" s="34" t="s">
        <v>3585</v>
      </c>
      <c r="E290" s="34">
        <v>1</v>
      </c>
    </row>
    <row r="291" spans="1:5">
      <c r="A291" s="23">
        <v>2012</v>
      </c>
      <c r="B291" s="23" t="s">
        <v>1886</v>
      </c>
      <c r="C291" s="13" t="s">
        <v>167</v>
      </c>
      <c r="D291" s="34" t="s">
        <v>3584</v>
      </c>
      <c r="E291" s="34">
        <v>1</v>
      </c>
    </row>
    <row r="292" spans="1:5">
      <c r="A292" s="23">
        <v>2012</v>
      </c>
      <c r="B292" s="23" t="s">
        <v>1886</v>
      </c>
      <c r="C292" s="13" t="s">
        <v>167</v>
      </c>
      <c r="D292" s="34" t="s">
        <v>3583</v>
      </c>
      <c r="E292" s="34">
        <v>17</v>
      </c>
    </row>
    <row r="293" spans="1:5">
      <c r="A293" s="23">
        <v>2012</v>
      </c>
      <c r="B293" s="23" t="s">
        <v>1886</v>
      </c>
      <c r="C293" s="13" t="s">
        <v>167</v>
      </c>
      <c r="D293" s="34" t="s">
        <v>3585</v>
      </c>
      <c r="E293" s="34">
        <v>1</v>
      </c>
    </row>
    <row r="294" spans="1:5">
      <c r="A294" s="23">
        <v>2012</v>
      </c>
      <c r="B294" s="23" t="s">
        <v>1886</v>
      </c>
      <c r="C294" s="13" t="s">
        <v>1511</v>
      </c>
      <c r="D294" s="34" t="s">
        <v>3583</v>
      </c>
      <c r="E294" s="34">
        <v>58</v>
      </c>
    </row>
    <row r="295" spans="1:5">
      <c r="A295" s="23">
        <v>2012</v>
      </c>
      <c r="B295" s="23" t="s">
        <v>1886</v>
      </c>
      <c r="C295" s="13" t="s">
        <v>1512</v>
      </c>
      <c r="D295" s="34" t="s">
        <v>3583</v>
      </c>
      <c r="E295" s="34">
        <v>188</v>
      </c>
    </row>
    <row r="296" spans="1:5">
      <c r="A296" s="23">
        <v>2012</v>
      </c>
      <c r="B296" s="23" t="s">
        <v>1886</v>
      </c>
      <c r="C296" s="13" t="s">
        <v>1512</v>
      </c>
      <c r="D296" s="34" t="s">
        <v>3585</v>
      </c>
      <c r="E296" s="34">
        <v>2</v>
      </c>
    </row>
    <row r="297" spans="1:5">
      <c r="A297" s="23">
        <v>2012</v>
      </c>
      <c r="B297" s="23" t="s">
        <v>1886</v>
      </c>
      <c r="C297" s="13" t="s">
        <v>1701</v>
      </c>
      <c r="D297" s="34" t="s">
        <v>3583</v>
      </c>
      <c r="E297" s="34">
        <v>649</v>
      </c>
    </row>
    <row r="298" spans="1:5">
      <c r="A298" s="23">
        <v>2012</v>
      </c>
      <c r="B298" s="23" t="s">
        <v>1886</v>
      </c>
      <c r="C298" s="13" t="s">
        <v>1507</v>
      </c>
      <c r="D298" s="34" t="s">
        <v>3583</v>
      </c>
      <c r="E298" s="34">
        <v>22</v>
      </c>
    </row>
    <row r="299" spans="1:5">
      <c r="A299" s="23">
        <v>2012</v>
      </c>
      <c r="B299" s="23" t="s">
        <v>1886</v>
      </c>
      <c r="C299" s="13" t="s">
        <v>1513</v>
      </c>
      <c r="D299" s="34" t="s">
        <v>3584</v>
      </c>
      <c r="E299" s="34">
        <v>1</v>
      </c>
    </row>
    <row r="300" spans="1:5">
      <c r="A300" s="23">
        <v>2012</v>
      </c>
      <c r="B300" s="23" t="s">
        <v>1886</v>
      </c>
      <c r="C300" s="13" t="s">
        <v>1513</v>
      </c>
      <c r="D300" s="34" t="s">
        <v>3583</v>
      </c>
      <c r="E300" s="34">
        <v>14</v>
      </c>
    </row>
    <row r="301" spans="1:5">
      <c r="A301" s="23">
        <v>2012</v>
      </c>
      <c r="B301" s="23" t="s">
        <v>1886</v>
      </c>
      <c r="C301" s="13" t="s">
        <v>1702</v>
      </c>
      <c r="D301" s="34" t="s">
        <v>3584</v>
      </c>
      <c r="E301" s="34">
        <v>13</v>
      </c>
    </row>
    <row r="302" spans="1:5">
      <c r="A302" s="23">
        <v>2012</v>
      </c>
      <c r="B302" s="23" t="s">
        <v>1886</v>
      </c>
      <c r="C302" s="13" t="s">
        <v>1702</v>
      </c>
      <c r="D302" s="34" t="s">
        <v>3583</v>
      </c>
      <c r="E302" s="34">
        <v>66</v>
      </c>
    </row>
    <row r="303" spans="1:5">
      <c r="A303" s="23">
        <v>2012</v>
      </c>
      <c r="B303" s="23" t="s">
        <v>1886</v>
      </c>
      <c r="C303" s="13" t="s">
        <v>1702</v>
      </c>
      <c r="D303" s="34" t="s">
        <v>3585</v>
      </c>
      <c r="E303" s="34">
        <v>19</v>
      </c>
    </row>
    <row r="304" spans="1:5">
      <c r="A304" s="23">
        <v>2012</v>
      </c>
      <c r="B304" s="23" t="s">
        <v>514</v>
      </c>
      <c r="C304" s="13" t="s">
        <v>184</v>
      </c>
      <c r="D304" s="34" t="s">
        <v>3583</v>
      </c>
      <c r="E304" s="34">
        <v>2</v>
      </c>
    </row>
    <row r="305" spans="1:5">
      <c r="A305" s="23">
        <v>2012</v>
      </c>
      <c r="B305" s="23" t="s">
        <v>514</v>
      </c>
      <c r="C305" s="13" t="s">
        <v>23</v>
      </c>
      <c r="D305" s="34" t="s">
        <v>3584</v>
      </c>
      <c r="E305" s="34">
        <v>2</v>
      </c>
    </row>
    <row r="306" spans="1:5">
      <c r="A306" s="23">
        <v>2012</v>
      </c>
      <c r="B306" s="23" t="s">
        <v>514</v>
      </c>
      <c r="C306" s="13" t="s">
        <v>23</v>
      </c>
      <c r="D306" s="34" t="s">
        <v>3583</v>
      </c>
      <c r="E306" s="34">
        <v>25</v>
      </c>
    </row>
    <row r="307" spans="1:5">
      <c r="A307" s="23">
        <v>2012</v>
      </c>
      <c r="B307" s="23" t="s">
        <v>514</v>
      </c>
      <c r="C307" s="13" t="s">
        <v>23</v>
      </c>
      <c r="D307" s="34" t="s">
        <v>3585</v>
      </c>
      <c r="E307" s="34">
        <v>1</v>
      </c>
    </row>
    <row r="308" spans="1:5">
      <c r="A308" s="23">
        <v>2012</v>
      </c>
      <c r="B308" s="23" t="s">
        <v>514</v>
      </c>
      <c r="C308" s="13" t="s">
        <v>185</v>
      </c>
      <c r="D308" s="34" t="s">
        <v>3584</v>
      </c>
      <c r="E308" s="34">
        <v>7</v>
      </c>
    </row>
    <row r="309" spans="1:5">
      <c r="A309" s="23">
        <v>2012</v>
      </c>
      <c r="B309" s="23" t="s">
        <v>514</v>
      </c>
      <c r="C309" s="13" t="s">
        <v>185</v>
      </c>
      <c r="D309" s="34" t="s">
        <v>3583</v>
      </c>
      <c r="E309" s="34">
        <v>29</v>
      </c>
    </row>
    <row r="310" spans="1:5">
      <c r="A310" s="23">
        <v>2012</v>
      </c>
      <c r="B310" s="23" t="s">
        <v>514</v>
      </c>
      <c r="C310" s="13" t="s">
        <v>185</v>
      </c>
      <c r="D310" s="34" t="s">
        <v>3585</v>
      </c>
      <c r="E310" s="34">
        <v>21</v>
      </c>
    </row>
    <row r="311" spans="1:5">
      <c r="A311" s="23">
        <v>2012</v>
      </c>
      <c r="B311" s="23" t="s">
        <v>514</v>
      </c>
      <c r="C311" s="13" t="s">
        <v>104</v>
      </c>
      <c r="D311" s="34" t="s">
        <v>3584</v>
      </c>
      <c r="E311" s="34">
        <v>1</v>
      </c>
    </row>
    <row r="312" spans="1:5">
      <c r="A312" s="23">
        <v>2012</v>
      </c>
      <c r="B312" s="23" t="s">
        <v>514</v>
      </c>
      <c r="C312" s="13" t="s">
        <v>104</v>
      </c>
      <c r="D312" s="34" t="s">
        <v>3583</v>
      </c>
      <c r="E312" s="34">
        <v>33</v>
      </c>
    </row>
    <row r="313" spans="1:5">
      <c r="A313" s="23">
        <v>2012</v>
      </c>
      <c r="B313" s="23" t="s">
        <v>514</v>
      </c>
      <c r="C313" s="13" t="s">
        <v>104</v>
      </c>
      <c r="D313" s="34" t="s">
        <v>3585</v>
      </c>
      <c r="E313" s="34">
        <v>1</v>
      </c>
    </row>
    <row r="314" spans="1:5">
      <c r="A314" s="23">
        <v>2012</v>
      </c>
      <c r="B314" s="23" t="s">
        <v>514</v>
      </c>
      <c r="C314" s="13" t="s">
        <v>1511</v>
      </c>
      <c r="D314" s="34" t="s">
        <v>3584</v>
      </c>
      <c r="E314" s="34">
        <v>3</v>
      </c>
    </row>
    <row r="315" spans="1:5">
      <c r="A315" s="23">
        <v>2012</v>
      </c>
      <c r="B315" s="23" t="s">
        <v>514</v>
      </c>
      <c r="C315" s="13" t="s">
        <v>1511</v>
      </c>
      <c r="D315" s="34" t="s">
        <v>3583</v>
      </c>
      <c r="E315" s="34">
        <v>85</v>
      </c>
    </row>
    <row r="316" spans="1:5">
      <c r="A316" s="23">
        <v>2012</v>
      </c>
      <c r="B316" s="23" t="s">
        <v>514</v>
      </c>
      <c r="C316" s="13" t="s">
        <v>1511</v>
      </c>
      <c r="D316" s="34" t="s">
        <v>3585</v>
      </c>
      <c r="E316" s="34">
        <v>1</v>
      </c>
    </row>
    <row r="317" spans="1:5">
      <c r="A317" s="23">
        <v>2012</v>
      </c>
      <c r="B317" s="23" t="s">
        <v>514</v>
      </c>
      <c r="C317" s="13" t="s">
        <v>1512</v>
      </c>
      <c r="D317" s="34" t="s">
        <v>3584</v>
      </c>
      <c r="E317" s="34">
        <v>8</v>
      </c>
    </row>
    <row r="318" spans="1:5">
      <c r="A318" s="23">
        <v>2012</v>
      </c>
      <c r="B318" s="23" t="s">
        <v>514</v>
      </c>
      <c r="C318" s="13" t="s">
        <v>1512</v>
      </c>
      <c r="D318" s="34" t="s">
        <v>3583</v>
      </c>
      <c r="E318" s="34">
        <v>133</v>
      </c>
    </row>
    <row r="319" spans="1:5">
      <c r="A319" s="23">
        <v>2012</v>
      </c>
      <c r="B319" s="23" t="s">
        <v>514</v>
      </c>
      <c r="C319" s="13" t="s">
        <v>1512</v>
      </c>
      <c r="D319" s="34" t="s">
        <v>3585</v>
      </c>
      <c r="E319" s="34">
        <v>3</v>
      </c>
    </row>
    <row r="320" spans="1:5">
      <c r="A320" s="23">
        <v>2012</v>
      </c>
      <c r="B320" s="23" t="s">
        <v>514</v>
      </c>
      <c r="C320" s="13" t="s">
        <v>1701</v>
      </c>
      <c r="D320" s="34" t="s">
        <v>3584</v>
      </c>
      <c r="E320" s="34">
        <v>1</v>
      </c>
    </row>
    <row r="321" spans="1:5">
      <c r="A321" s="23">
        <v>2012</v>
      </c>
      <c r="B321" s="23" t="s">
        <v>514</v>
      </c>
      <c r="C321" s="13" t="s">
        <v>1701</v>
      </c>
      <c r="D321" s="34" t="s">
        <v>3583</v>
      </c>
      <c r="E321" s="34">
        <v>99</v>
      </c>
    </row>
    <row r="322" spans="1:5">
      <c r="A322" s="23">
        <v>2012</v>
      </c>
      <c r="B322" s="23" t="s">
        <v>514</v>
      </c>
      <c r="C322" s="13" t="s">
        <v>1702</v>
      </c>
      <c r="D322" s="34" t="s">
        <v>3584</v>
      </c>
      <c r="E322" s="34">
        <v>11</v>
      </c>
    </row>
    <row r="323" spans="1:5">
      <c r="A323" s="23">
        <v>2012</v>
      </c>
      <c r="B323" s="23" t="s">
        <v>514</v>
      </c>
      <c r="C323" s="13" t="s">
        <v>1702</v>
      </c>
      <c r="D323" s="34" t="s">
        <v>3583</v>
      </c>
      <c r="E323" s="34">
        <v>29</v>
      </c>
    </row>
    <row r="324" spans="1:5">
      <c r="A324" s="23">
        <v>2012</v>
      </c>
      <c r="B324" s="23" t="s">
        <v>514</v>
      </c>
      <c r="C324" s="13" t="s">
        <v>1702</v>
      </c>
      <c r="D324" s="34" t="s">
        <v>3585</v>
      </c>
      <c r="E324" s="34">
        <v>51</v>
      </c>
    </row>
    <row r="325" spans="1:5">
      <c r="A325" s="23">
        <v>2013</v>
      </c>
      <c r="B325" s="23" t="s">
        <v>1886</v>
      </c>
      <c r="C325" s="13" t="s">
        <v>5</v>
      </c>
      <c r="D325" s="34" t="s">
        <v>3583</v>
      </c>
      <c r="E325" s="34">
        <v>33</v>
      </c>
    </row>
    <row r="326" spans="1:5">
      <c r="A326" s="23">
        <v>2013</v>
      </c>
      <c r="B326" s="23" t="s">
        <v>1886</v>
      </c>
      <c r="C326" s="13" t="s">
        <v>10</v>
      </c>
      <c r="D326" s="34" t="s">
        <v>3583</v>
      </c>
      <c r="E326" s="34">
        <v>20</v>
      </c>
    </row>
    <row r="327" spans="1:5">
      <c r="A327" s="23">
        <v>2013</v>
      </c>
      <c r="B327" s="23" t="s">
        <v>1886</v>
      </c>
      <c r="C327" s="13" t="s">
        <v>14</v>
      </c>
      <c r="D327" s="34" t="s">
        <v>3584</v>
      </c>
      <c r="E327" s="34">
        <v>1</v>
      </c>
    </row>
    <row r="328" spans="1:5">
      <c r="A328" s="23">
        <v>2013</v>
      </c>
      <c r="B328" s="23" t="s">
        <v>1886</v>
      </c>
      <c r="C328" s="13" t="s">
        <v>14</v>
      </c>
      <c r="D328" s="34" t="s">
        <v>3583</v>
      </c>
      <c r="E328" s="34">
        <v>62</v>
      </c>
    </row>
    <row r="329" spans="1:5">
      <c r="A329" s="23">
        <v>2013</v>
      </c>
      <c r="B329" s="23" t="s">
        <v>1886</v>
      </c>
      <c r="C329" s="13" t="s">
        <v>14</v>
      </c>
      <c r="D329" s="34" t="s">
        <v>3585</v>
      </c>
      <c r="E329" s="34">
        <v>1</v>
      </c>
    </row>
    <row r="330" spans="1:5">
      <c r="A330" s="23">
        <v>2013</v>
      </c>
      <c r="B330" s="23" t="s">
        <v>1886</v>
      </c>
      <c r="C330" s="13" t="s">
        <v>23</v>
      </c>
      <c r="D330" s="34" t="s">
        <v>3583</v>
      </c>
      <c r="E330" s="34">
        <v>58</v>
      </c>
    </row>
    <row r="331" spans="1:5">
      <c r="A331" s="23">
        <v>2013</v>
      </c>
      <c r="B331" s="23" t="s">
        <v>1886</v>
      </c>
      <c r="C331" s="13" t="s">
        <v>41</v>
      </c>
      <c r="D331" s="34" t="s">
        <v>3583</v>
      </c>
      <c r="E331" s="34">
        <v>31</v>
      </c>
    </row>
    <row r="332" spans="1:5">
      <c r="A332" s="23">
        <v>2013</v>
      </c>
      <c r="B332" s="23" t="s">
        <v>1886</v>
      </c>
      <c r="C332" s="13" t="s">
        <v>41</v>
      </c>
      <c r="D332" s="34" t="s">
        <v>3585</v>
      </c>
      <c r="E332" s="34">
        <v>1</v>
      </c>
    </row>
    <row r="333" spans="1:5">
      <c r="A333" s="23">
        <v>2013</v>
      </c>
      <c r="B333" s="23" t="s">
        <v>1886</v>
      </c>
      <c r="C333" s="13" t="s">
        <v>60</v>
      </c>
      <c r="D333" s="34" t="s">
        <v>3583</v>
      </c>
      <c r="E333" s="34">
        <v>15</v>
      </c>
    </row>
    <row r="334" spans="1:5">
      <c r="A334" s="23">
        <v>2013</v>
      </c>
      <c r="B334" s="23" t="s">
        <v>1886</v>
      </c>
      <c r="C334" s="13" t="s">
        <v>70</v>
      </c>
      <c r="D334" s="34" t="s">
        <v>3583</v>
      </c>
      <c r="E334" s="34">
        <v>12</v>
      </c>
    </row>
    <row r="335" spans="1:5">
      <c r="A335" s="23">
        <v>2013</v>
      </c>
      <c r="B335" s="23" t="s">
        <v>1886</v>
      </c>
      <c r="C335" s="13" t="s">
        <v>70</v>
      </c>
      <c r="D335" s="34" t="s">
        <v>3585</v>
      </c>
      <c r="E335" s="34">
        <v>1</v>
      </c>
    </row>
    <row r="336" spans="1:5">
      <c r="A336" s="23">
        <v>2013</v>
      </c>
      <c r="B336" s="23" t="s">
        <v>1886</v>
      </c>
      <c r="C336" s="13" t="s">
        <v>76</v>
      </c>
      <c r="D336" s="34" t="s">
        <v>3583</v>
      </c>
      <c r="E336" s="34">
        <v>25</v>
      </c>
    </row>
    <row r="337" spans="1:5">
      <c r="A337" s="23">
        <v>2013</v>
      </c>
      <c r="B337" s="23" t="s">
        <v>1886</v>
      </c>
      <c r="C337" s="13" t="s">
        <v>83</v>
      </c>
      <c r="D337" s="34" t="s">
        <v>3583</v>
      </c>
      <c r="E337" s="34">
        <v>1</v>
      </c>
    </row>
    <row r="338" spans="1:5">
      <c r="A338" s="23">
        <v>2013</v>
      </c>
      <c r="B338" s="23" t="s">
        <v>1886</v>
      </c>
      <c r="C338" s="13" t="s">
        <v>86</v>
      </c>
      <c r="D338" s="34" t="s">
        <v>3583</v>
      </c>
      <c r="E338" s="34">
        <v>7</v>
      </c>
    </row>
    <row r="339" spans="1:5">
      <c r="A339" s="23">
        <v>2013</v>
      </c>
      <c r="B339" s="23" t="s">
        <v>1886</v>
      </c>
      <c r="C339" s="13" t="s">
        <v>89</v>
      </c>
      <c r="D339" s="34" t="s">
        <v>3583</v>
      </c>
      <c r="E339" s="34">
        <v>8</v>
      </c>
    </row>
    <row r="340" spans="1:5">
      <c r="A340" s="23">
        <v>2013</v>
      </c>
      <c r="B340" s="23" t="s">
        <v>1886</v>
      </c>
      <c r="C340" s="13" t="s">
        <v>94</v>
      </c>
      <c r="D340" s="34" t="s">
        <v>3583</v>
      </c>
      <c r="E340" s="34">
        <v>13</v>
      </c>
    </row>
    <row r="341" spans="1:5">
      <c r="A341" s="23">
        <v>2013</v>
      </c>
      <c r="B341" s="23" t="s">
        <v>1886</v>
      </c>
      <c r="C341" s="13" t="s">
        <v>100</v>
      </c>
      <c r="D341" s="34" t="s">
        <v>3583</v>
      </c>
      <c r="E341" s="34">
        <v>8</v>
      </c>
    </row>
    <row r="342" spans="1:5">
      <c r="A342" s="23">
        <v>2013</v>
      </c>
      <c r="B342" s="23" t="s">
        <v>1886</v>
      </c>
      <c r="C342" s="13" t="s">
        <v>104</v>
      </c>
      <c r="D342" s="34" t="s">
        <v>3584</v>
      </c>
      <c r="E342" s="34">
        <v>1</v>
      </c>
    </row>
    <row r="343" spans="1:5">
      <c r="A343" s="23">
        <v>2013</v>
      </c>
      <c r="B343" s="23" t="s">
        <v>1886</v>
      </c>
      <c r="C343" s="13" t="s">
        <v>104</v>
      </c>
      <c r="D343" s="34" t="s">
        <v>3583</v>
      </c>
      <c r="E343" s="34">
        <v>64</v>
      </c>
    </row>
    <row r="344" spans="1:5">
      <c r="A344" s="23">
        <v>2013</v>
      </c>
      <c r="B344" s="23" t="s">
        <v>1886</v>
      </c>
      <c r="C344" s="13" t="s">
        <v>104</v>
      </c>
      <c r="D344" s="34" t="s">
        <v>3585</v>
      </c>
      <c r="E344" s="34">
        <v>1</v>
      </c>
    </row>
    <row r="345" spans="1:5">
      <c r="A345" s="23">
        <v>2013</v>
      </c>
      <c r="B345" s="23" t="s">
        <v>1886</v>
      </c>
      <c r="C345" s="13" t="s">
        <v>120</v>
      </c>
      <c r="D345" s="34" t="s">
        <v>3583</v>
      </c>
      <c r="E345" s="34">
        <v>42</v>
      </c>
    </row>
    <row r="346" spans="1:5">
      <c r="A346" s="23">
        <v>2013</v>
      </c>
      <c r="B346" s="23" t="s">
        <v>1886</v>
      </c>
      <c r="C346" s="13" t="s">
        <v>156</v>
      </c>
      <c r="D346" s="34" t="s">
        <v>3584</v>
      </c>
      <c r="E346" s="34">
        <v>1</v>
      </c>
    </row>
    <row r="347" spans="1:5">
      <c r="A347" s="23">
        <v>2013</v>
      </c>
      <c r="B347" s="23" t="s">
        <v>1886</v>
      </c>
      <c r="C347" s="13" t="s">
        <v>156</v>
      </c>
      <c r="D347" s="34" t="s">
        <v>3583</v>
      </c>
      <c r="E347" s="34">
        <v>59</v>
      </c>
    </row>
    <row r="348" spans="1:5">
      <c r="A348" s="23">
        <v>2013</v>
      </c>
      <c r="B348" s="23" t="s">
        <v>1886</v>
      </c>
      <c r="C348" s="13" t="s">
        <v>156</v>
      </c>
      <c r="D348" s="34" t="s">
        <v>3585</v>
      </c>
      <c r="E348" s="34">
        <v>1</v>
      </c>
    </row>
    <row r="349" spans="1:5">
      <c r="A349" s="23">
        <v>2013</v>
      </c>
      <c r="B349" s="23" t="s">
        <v>1886</v>
      </c>
      <c r="C349" s="13" t="s">
        <v>164</v>
      </c>
      <c r="D349" s="34" t="s">
        <v>3584</v>
      </c>
      <c r="E349" s="34">
        <v>1</v>
      </c>
    </row>
    <row r="350" spans="1:5">
      <c r="A350" s="23">
        <v>2013</v>
      </c>
      <c r="B350" s="23" t="s">
        <v>1886</v>
      </c>
      <c r="C350" s="13" t="s">
        <v>164</v>
      </c>
      <c r="D350" s="34" t="s">
        <v>3583</v>
      </c>
      <c r="E350" s="34">
        <v>15</v>
      </c>
    </row>
    <row r="351" spans="1:5">
      <c r="A351" s="23">
        <v>2013</v>
      </c>
      <c r="B351" s="23" t="s">
        <v>1886</v>
      </c>
      <c r="C351" s="13" t="s">
        <v>167</v>
      </c>
      <c r="D351" s="34" t="s">
        <v>3584</v>
      </c>
      <c r="E351" s="34">
        <v>2</v>
      </c>
    </row>
    <row r="352" spans="1:5">
      <c r="A352" s="23">
        <v>2013</v>
      </c>
      <c r="B352" s="23" t="s">
        <v>1886</v>
      </c>
      <c r="C352" s="13" t="s">
        <v>167</v>
      </c>
      <c r="D352" s="34" t="s">
        <v>3583</v>
      </c>
      <c r="E352" s="34">
        <v>17</v>
      </c>
    </row>
    <row r="353" spans="1:5">
      <c r="A353" s="23">
        <v>2013</v>
      </c>
      <c r="B353" s="23" t="s">
        <v>1886</v>
      </c>
      <c r="C353" s="13" t="s">
        <v>1511</v>
      </c>
      <c r="D353" s="34" t="s">
        <v>3583</v>
      </c>
      <c r="E353" s="34">
        <v>75</v>
      </c>
    </row>
    <row r="354" spans="1:5">
      <c r="A354" s="23">
        <v>2013</v>
      </c>
      <c r="B354" s="23" t="s">
        <v>1886</v>
      </c>
      <c r="C354" s="13" t="s">
        <v>1512</v>
      </c>
      <c r="D354" s="34" t="s">
        <v>3583</v>
      </c>
      <c r="E354" s="34">
        <v>151</v>
      </c>
    </row>
    <row r="355" spans="1:5">
      <c r="A355" s="23">
        <v>2013</v>
      </c>
      <c r="B355" s="23" t="s">
        <v>1886</v>
      </c>
      <c r="C355" s="13" t="s">
        <v>1701</v>
      </c>
      <c r="D355" s="34" t="s">
        <v>3583</v>
      </c>
      <c r="E355" s="34">
        <v>642</v>
      </c>
    </row>
    <row r="356" spans="1:5">
      <c r="A356" s="23">
        <v>2013</v>
      </c>
      <c r="B356" s="23" t="s">
        <v>1886</v>
      </c>
      <c r="C356" s="13" t="s">
        <v>1507</v>
      </c>
      <c r="D356" s="34" t="s">
        <v>3583</v>
      </c>
      <c r="E356" s="34">
        <v>50</v>
      </c>
    </row>
    <row r="357" spans="1:5">
      <c r="A357" s="23">
        <v>2013</v>
      </c>
      <c r="B357" s="23" t="s">
        <v>1886</v>
      </c>
      <c r="C357" s="13" t="s">
        <v>1507</v>
      </c>
      <c r="D357" s="34" t="s">
        <v>3585</v>
      </c>
      <c r="E357" s="34">
        <v>2</v>
      </c>
    </row>
    <row r="358" spans="1:5">
      <c r="A358" s="23">
        <v>2013</v>
      </c>
      <c r="B358" s="23" t="s">
        <v>1886</v>
      </c>
      <c r="C358" s="13" t="s">
        <v>1513</v>
      </c>
      <c r="D358" s="34" t="s">
        <v>3583</v>
      </c>
      <c r="E358" s="34">
        <v>17</v>
      </c>
    </row>
    <row r="359" spans="1:5">
      <c r="A359" s="23">
        <v>2013</v>
      </c>
      <c r="B359" s="23" t="s">
        <v>1886</v>
      </c>
      <c r="C359" s="13" t="s">
        <v>1702</v>
      </c>
      <c r="D359" s="34" t="s">
        <v>3584</v>
      </c>
      <c r="E359" s="34">
        <v>8</v>
      </c>
    </row>
    <row r="360" spans="1:5">
      <c r="A360" s="23">
        <v>2013</v>
      </c>
      <c r="B360" s="23" t="s">
        <v>1886</v>
      </c>
      <c r="C360" s="13" t="s">
        <v>1702</v>
      </c>
      <c r="D360" s="34" t="s">
        <v>3583</v>
      </c>
      <c r="E360" s="34">
        <v>54</v>
      </c>
    </row>
    <row r="361" spans="1:5">
      <c r="A361" s="23">
        <v>2013</v>
      </c>
      <c r="B361" s="23" t="s">
        <v>1886</v>
      </c>
      <c r="C361" s="13" t="s">
        <v>1702</v>
      </c>
      <c r="D361" s="34" t="s">
        <v>3585</v>
      </c>
      <c r="E361" s="34">
        <v>35</v>
      </c>
    </row>
    <row r="362" spans="1:5">
      <c r="A362" s="23">
        <v>2013</v>
      </c>
      <c r="B362" s="23" t="s">
        <v>514</v>
      </c>
      <c r="C362" s="13" t="s">
        <v>184</v>
      </c>
      <c r="D362" s="34" t="s">
        <v>3584</v>
      </c>
      <c r="E362" s="34">
        <v>1</v>
      </c>
    </row>
    <row r="363" spans="1:5">
      <c r="A363" s="23">
        <v>2013</v>
      </c>
      <c r="B363" s="23" t="s">
        <v>514</v>
      </c>
      <c r="C363" s="13" t="s">
        <v>184</v>
      </c>
      <c r="D363" s="34" t="s">
        <v>3583</v>
      </c>
      <c r="E363" s="34">
        <v>10</v>
      </c>
    </row>
    <row r="364" spans="1:5">
      <c r="A364" s="23">
        <v>2013</v>
      </c>
      <c r="B364" s="23" t="s">
        <v>514</v>
      </c>
      <c r="C364" s="13" t="s">
        <v>23</v>
      </c>
      <c r="D364" s="34" t="s">
        <v>3583</v>
      </c>
      <c r="E364" s="34">
        <v>23</v>
      </c>
    </row>
    <row r="365" spans="1:5">
      <c r="A365" s="23">
        <v>2013</v>
      </c>
      <c r="B365" s="23" t="s">
        <v>514</v>
      </c>
      <c r="C365" s="13" t="s">
        <v>185</v>
      </c>
      <c r="D365" s="34" t="s">
        <v>3584</v>
      </c>
      <c r="E365" s="34">
        <v>11</v>
      </c>
    </row>
    <row r="366" spans="1:5">
      <c r="A366" s="23">
        <v>2013</v>
      </c>
      <c r="B366" s="23" t="s">
        <v>514</v>
      </c>
      <c r="C366" s="13" t="s">
        <v>185</v>
      </c>
      <c r="D366" s="34" t="s">
        <v>3583</v>
      </c>
      <c r="E366" s="34">
        <v>29</v>
      </c>
    </row>
    <row r="367" spans="1:5">
      <c r="A367" s="23">
        <v>2013</v>
      </c>
      <c r="B367" s="23" t="s">
        <v>514</v>
      </c>
      <c r="C367" s="13" t="s">
        <v>185</v>
      </c>
      <c r="D367" s="34" t="s">
        <v>3585</v>
      </c>
      <c r="E367" s="34">
        <v>5</v>
      </c>
    </row>
    <row r="368" spans="1:5">
      <c r="A368" s="23">
        <v>2013</v>
      </c>
      <c r="B368" s="23" t="s">
        <v>514</v>
      </c>
      <c r="C368" s="13" t="s">
        <v>104</v>
      </c>
      <c r="D368" s="34" t="s">
        <v>3584</v>
      </c>
      <c r="E368" s="34">
        <v>3</v>
      </c>
    </row>
    <row r="369" spans="1:5">
      <c r="A369" s="23">
        <v>2013</v>
      </c>
      <c r="B369" s="23" t="s">
        <v>514</v>
      </c>
      <c r="C369" s="13" t="s">
        <v>104</v>
      </c>
      <c r="D369" s="34" t="s">
        <v>3583</v>
      </c>
      <c r="E369" s="34">
        <v>28</v>
      </c>
    </row>
    <row r="370" spans="1:5">
      <c r="A370" s="23">
        <v>2013</v>
      </c>
      <c r="B370" s="23" t="s">
        <v>514</v>
      </c>
      <c r="C370" s="13" t="s">
        <v>104</v>
      </c>
      <c r="D370" s="34" t="s">
        <v>3585</v>
      </c>
      <c r="E370" s="34">
        <v>3</v>
      </c>
    </row>
    <row r="371" spans="1:5">
      <c r="A371" s="23">
        <v>2013</v>
      </c>
      <c r="B371" s="23" t="s">
        <v>514</v>
      </c>
      <c r="C371" s="13" t="s">
        <v>1511</v>
      </c>
      <c r="D371" s="34" t="s">
        <v>3584</v>
      </c>
      <c r="E371" s="34">
        <v>5</v>
      </c>
    </row>
    <row r="372" spans="1:5">
      <c r="A372" s="23">
        <v>2013</v>
      </c>
      <c r="B372" s="23" t="s">
        <v>514</v>
      </c>
      <c r="C372" s="13" t="s">
        <v>1511</v>
      </c>
      <c r="D372" s="34" t="s">
        <v>3583</v>
      </c>
      <c r="E372" s="34">
        <v>85</v>
      </c>
    </row>
    <row r="373" spans="1:5">
      <c r="A373" s="23">
        <v>2013</v>
      </c>
      <c r="B373" s="23" t="s">
        <v>514</v>
      </c>
      <c r="C373" s="13" t="s">
        <v>1511</v>
      </c>
      <c r="D373" s="34" t="s">
        <v>3585</v>
      </c>
      <c r="E373" s="34">
        <v>1</v>
      </c>
    </row>
    <row r="374" spans="1:5">
      <c r="A374" s="23">
        <v>2013</v>
      </c>
      <c r="B374" s="23" t="s">
        <v>514</v>
      </c>
      <c r="C374" s="13" t="s">
        <v>1512</v>
      </c>
      <c r="D374" s="34" t="s">
        <v>3584</v>
      </c>
      <c r="E374" s="34">
        <v>3</v>
      </c>
    </row>
    <row r="375" spans="1:5">
      <c r="A375" s="23">
        <v>2013</v>
      </c>
      <c r="B375" s="23" t="s">
        <v>514</v>
      </c>
      <c r="C375" s="13" t="s">
        <v>1512</v>
      </c>
      <c r="D375" s="34" t="s">
        <v>3583</v>
      </c>
      <c r="E375" s="34">
        <v>145</v>
      </c>
    </row>
    <row r="376" spans="1:5">
      <c r="A376" s="23">
        <v>2013</v>
      </c>
      <c r="B376" s="23" t="s">
        <v>514</v>
      </c>
      <c r="C376" s="13" t="s">
        <v>1512</v>
      </c>
      <c r="D376" s="34" t="s">
        <v>3585</v>
      </c>
      <c r="E376" s="34">
        <v>3</v>
      </c>
    </row>
    <row r="377" spans="1:5">
      <c r="A377" s="23">
        <v>2013</v>
      </c>
      <c r="B377" s="23" t="s">
        <v>514</v>
      </c>
      <c r="C377" s="13" t="s">
        <v>1701</v>
      </c>
      <c r="D377" s="34" t="s">
        <v>3584</v>
      </c>
      <c r="E377" s="34">
        <v>2</v>
      </c>
    </row>
    <row r="378" spans="1:5">
      <c r="A378" s="23">
        <v>2013</v>
      </c>
      <c r="B378" s="23" t="s">
        <v>514</v>
      </c>
      <c r="C378" s="13" t="s">
        <v>1701</v>
      </c>
      <c r="D378" s="34" t="s">
        <v>3583</v>
      </c>
      <c r="E378" s="34">
        <v>97</v>
      </c>
    </row>
    <row r="379" spans="1:5">
      <c r="A379" s="23">
        <v>2013</v>
      </c>
      <c r="B379" s="23" t="s">
        <v>514</v>
      </c>
      <c r="C379" s="13" t="s">
        <v>1702</v>
      </c>
      <c r="D379" s="34" t="s">
        <v>3584</v>
      </c>
      <c r="E379" s="34">
        <v>10</v>
      </c>
    </row>
    <row r="380" spans="1:5">
      <c r="A380" s="23">
        <v>2013</v>
      </c>
      <c r="B380" s="23" t="s">
        <v>514</v>
      </c>
      <c r="C380" s="13" t="s">
        <v>1702</v>
      </c>
      <c r="D380" s="34" t="s">
        <v>3583</v>
      </c>
      <c r="E380" s="34">
        <v>31</v>
      </c>
    </row>
    <row r="381" spans="1:5">
      <c r="A381" s="23">
        <v>2013</v>
      </c>
      <c r="B381" s="23" t="s">
        <v>514</v>
      </c>
      <c r="C381" s="13" t="s">
        <v>1702</v>
      </c>
      <c r="D381" s="34" t="s">
        <v>3585</v>
      </c>
      <c r="E381" s="34">
        <v>58</v>
      </c>
    </row>
    <row r="382" spans="1:5">
      <c r="A382" s="23">
        <v>2014</v>
      </c>
      <c r="B382" s="23" t="s">
        <v>1886</v>
      </c>
      <c r="C382" s="13" t="s">
        <v>5</v>
      </c>
      <c r="D382" s="34" t="s">
        <v>3583</v>
      </c>
      <c r="E382" s="34">
        <v>30</v>
      </c>
    </row>
    <row r="383" spans="1:5">
      <c r="A383" s="23">
        <v>2014</v>
      </c>
      <c r="B383" s="23" t="s">
        <v>1886</v>
      </c>
      <c r="C383" s="13" t="s">
        <v>10</v>
      </c>
      <c r="D383" s="34" t="s">
        <v>3583</v>
      </c>
      <c r="E383" s="34">
        <v>18</v>
      </c>
    </row>
    <row r="384" spans="1:5">
      <c r="A384" s="23">
        <v>2014</v>
      </c>
      <c r="B384" s="23" t="s">
        <v>1886</v>
      </c>
      <c r="C384" s="13" t="s">
        <v>14</v>
      </c>
      <c r="D384" s="34" t="s">
        <v>3584</v>
      </c>
      <c r="E384" s="34">
        <v>2</v>
      </c>
    </row>
    <row r="385" spans="1:5">
      <c r="A385" s="23">
        <v>2014</v>
      </c>
      <c r="B385" s="23" t="s">
        <v>1886</v>
      </c>
      <c r="C385" s="13" t="s">
        <v>14</v>
      </c>
      <c r="D385" s="34" t="s">
        <v>3583</v>
      </c>
      <c r="E385" s="34">
        <v>60</v>
      </c>
    </row>
    <row r="386" spans="1:5">
      <c r="A386" s="23">
        <v>2014</v>
      </c>
      <c r="B386" s="23" t="s">
        <v>1886</v>
      </c>
      <c r="C386" s="13" t="s">
        <v>23</v>
      </c>
      <c r="D386" s="34" t="s">
        <v>3583</v>
      </c>
      <c r="E386" s="34">
        <v>57</v>
      </c>
    </row>
    <row r="387" spans="1:5">
      <c r="A387" s="23">
        <v>2014</v>
      </c>
      <c r="B387" s="23" t="s">
        <v>1886</v>
      </c>
      <c r="C387" s="13" t="s">
        <v>41</v>
      </c>
      <c r="D387" s="34" t="s">
        <v>3584</v>
      </c>
      <c r="E387" s="34">
        <v>1</v>
      </c>
    </row>
    <row r="388" spans="1:5">
      <c r="A388" s="23">
        <v>2014</v>
      </c>
      <c r="B388" s="23" t="s">
        <v>1886</v>
      </c>
      <c r="C388" s="13" t="s">
        <v>41</v>
      </c>
      <c r="D388" s="34" t="s">
        <v>3583</v>
      </c>
      <c r="E388" s="34">
        <v>27</v>
      </c>
    </row>
    <row r="389" spans="1:5">
      <c r="A389" s="23">
        <v>2014</v>
      </c>
      <c r="B389" s="23" t="s">
        <v>1886</v>
      </c>
      <c r="C389" s="13" t="s">
        <v>60</v>
      </c>
      <c r="D389" s="34" t="s">
        <v>3583</v>
      </c>
      <c r="E389" s="34">
        <v>14</v>
      </c>
    </row>
    <row r="390" spans="1:5">
      <c r="A390" s="23">
        <v>2014</v>
      </c>
      <c r="B390" s="23" t="s">
        <v>1886</v>
      </c>
      <c r="C390" s="13" t="s">
        <v>70</v>
      </c>
      <c r="D390" s="34" t="s">
        <v>3583</v>
      </c>
      <c r="E390" s="34">
        <v>12</v>
      </c>
    </row>
    <row r="391" spans="1:5">
      <c r="A391" s="23">
        <v>2014</v>
      </c>
      <c r="B391" s="23" t="s">
        <v>1886</v>
      </c>
      <c r="C391" s="13" t="s">
        <v>76</v>
      </c>
      <c r="D391" s="34" t="s">
        <v>3583</v>
      </c>
      <c r="E391" s="34">
        <v>26</v>
      </c>
    </row>
    <row r="392" spans="1:5">
      <c r="A392" s="23">
        <v>2014</v>
      </c>
      <c r="B392" s="23" t="s">
        <v>1886</v>
      </c>
      <c r="C392" s="13" t="s">
        <v>83</v>
      </c>
      <c r="D392" s="34" t="s">
        <v>3583</v>
      </c>
      <c r="E392" s="34">
        <v>1</v>
      </c>
    </row>
    <row r="393" spans="1:5">
      <c r="A393" s="23">
        <v>2014</v>
      </c>
      <c r="B393" s="23" t="s">
        <v>1886</v>
      </c>
      <c r="C393" s="13" t="s">
        <v>86</v>
      </c>
      <c r="D393" s="34" t="s">
        <v>3583</v>
      </c>
      <c r="E393" s="34">
        <v>7</v>
      </c>
    </row>
    <row r="394" spans="1:5">
      <c r="A394" s="23">
        <v>2014</v>
      </c>
      <c r="B394" s="23" t="s">
        <v>1886</v>
      </c>
      <c r="C394" s="13" t="s">
        <v>89</v>
      </c>
      <c r="D394" s="34" t="s">
        <v>3583</v>
      </c>
      <c r="E394" s="34">
        <v>7</v>
      </c>
    </row>
    <row r="395" spans="1:5">
      <c r="A395" s="23">
        <v>2014</v>
      </c>
      <c r="B395" s="23" t="s">
        <v>1886</v>
      </c>
      <c r="C395" s="13" t="s">
        <v>94</v>
      </c>
      <c r="D395" s="34" t="s">
        <v>3583</v>
      </c>
      <c r="E395" s="34">
        <v>11</v>
      </c>
    </row>
    <row r="396" spans="1:5">
      <c r="A396" s="23">
        <v>2014</v>
      </c>
      <c r="B396" s="23" t="s">
        <v>1886</v>
      </c>
      <c r="C396" s="13" t="s">
        <v>100</v>
      </c>
      <c r="D396" s="34" t="s">
        <v>3584</v>
      </c>
      <c r="E396" s="34">
        <v>1</v>
      </c>
    </row>
    <row r="397" spans="1:5">
      <c r="A397" s="23">
        <v>2014</v>
      </c>
      <c r="B397" s="23" t="s">
        <v>1886</v>
      </c>
      <c r="C397" s="13" t="s">
        <v>100</v>
      </c>
      <c r="D397" s="34" t="s">
        <v>3583</v>
      </c>
      <c r="E397" s="34">
        <v>7</v>
      </c>
    </row>
    <row r="398" spans="1:5">
      <c r="A398" s="23">
        <v>2014</v>
      </c>
      <c r="B398" s="23" t="s">
        <v>1886</v>
      </c>
      <c r="C398" s="13" t="s">
        <v>104</v>
      </c>
      <c r="D398" s="34" t="s">
        <v>3584</v>
      </c>
      <c r="E398" s="34">
        <v>2</v>
      </c>
    </row>
    <row r="399" spans="1:5">
      <c r="A399" s="23">
        <v>2014</v>
      </c>
      <c r="B399" s="23" t="s">
        <v>1886</v>
      </c>
      <c r="C399" s="13" t="s">
        <v>104</v>
      </c>
      <c r="D399" s="34" t="s">
        <v>3583</v>
      </c>
      <c r="E399" s="34">
        <v>59</v>
      </c>
    </row>
    <row r="400" spans="1:5">
      <c r="A400" s="23">
        <v>2014</v>
      </c>
      <c r="B400" s="23" t="s">
        <v>1886</v>
      </c>
      <c r="C400" s="13" t="s">
        <v>120</v>
      </c>
      <c r="D400" s="34" t="s">
        <v>3583</v>
      </c>
      <c r="E400" s="34">
        <v>42</v>
      </c>
    </row>
    <row r="401" spans="1:5">
      <c r="A401" s="23">
        <v>2014</v>
      </c>
      <c r="B401" s="23" t="s">
        <v>1886</v>
      </c>
      <c r="C401" s="13" t="s">
        <v>156</v>
      </c>
      <c r="D401" s="34" t="s">
        <v>3584</v>
      </c>
      <c r="E401" s="34">
        <v>1</v>
      </c>
    </row>
    <row r="402" spans="1:5">
      <c r="A402" s="23">
        <v>2014</v>
      </c>
      <c r="B402" s="23" t="s">
        <v>1886</v>
      </c>
      <c r="C402" s="13" t="s">
        <v>156</v>
      </c>
      <c r="D402" s="34" t="s">
        <v>3583</v>
      </c>
      <c r="E402" s="34">
        <v>58</v>
      </c>
    </row>
    <row r="403" spans="1:5">
      <c r="A403" s="23">
        <v>2014</v>
      </c>
      <c r="B403" s="23" t="s">
        <v>1886</v>
      </c>
      <c r="C403" s="13" t="s">
        <v>156</v>
      </c>
      <c r="D403" s="34" t="s">
        <v>3585</v>
      </c>
      <c r="E403" s="34">
        <v>1</v>
      </c>
    </row>
    <row r="404" spans="1:5">
      <c r="A404" s="23">
        <v>2014</v>
      </c>
      <c r="B404" s="23" t="s">
        <v>1886</v>
      </c>
      <c r="C404" s="13" t="s">
        <v>164</v>
      </c>
      <c r="D404" s="34" t="s">
        <v>3583</v>
      </c>
      <c r="E404" s="34">
        <v>12</v>
      </c>
    </row>
    <row r="405" spans="1:5">
      <c r="A405" s="23">
        <v>2014</v>
      </c>
      <c r="B405" s="23" t="s">
        <v>1886</v>
      </c>
      <c r="C405" s="13" t="s">
        <v>167</v>
      </c>
      <c r="D405" s="34" t="s">
        <v>3584</v>
      </c>
      <c r="E405" s="34">
        <v>2</v>
      </c>
    </row>
    <row r="406" spans="1:5">
      <c r="A406" s="23">
        <v>2014</v>
      </c>
      <c r="B406" s="23" t="s">
        <v>1886</v>
      </c>
      <c r="C406" s="13" t="s">
        <v>167</v>
      </c>
      <c r="D406" s="34" t="s">
        <v>3583</v>
      </c>
      <c r="E406" s="34">
        <v>15</v>
      </c>
    </row>
    <row r="407" spans="1:5">
      <c r="A407" s="23">
        <v>2014</v>
      </c>
      <c r="B407" s="23" t="s">
        <v>1886</v>
      </c>
      <c r="C407" s="13" t="s">
        <v>1511</v>
      </c>
      <c r="D407" s="34" t="s">
        <v>3583</v>
      </c>
      <c r="E407" s="34">
        <v>77</v>
      </c>
    </row>
    <row r="408" spans="1:5">
      <c r="A408" s="23">
        <v>2014</v>
      </c>
      <c r="B408" s="23" t="s">
        <v>1886</v>
      </c>
      <c r="C408" s="13" t="s">
        <v>1512</v>
      </c>
      <c r="D408" s="34" t="s">
        <v>3583</v>
      </c>
      <c r="E408" s="34">
        <v>159</v>
      </c>
    </row>
    <row r="409" spans="1:5">
      <c r="A409" s="23">
        <v>2014</v>
      </c>
      <c r="B409" s="23" t="s">
        <v>1886</v>
      </c>
      <c r="C409" s="13" t="s">
        <v>1701</v>
      </c>
      <c r="D409" s="34" t="s">
        <v>3583</v>
      </c>
      <c r="E409" s="34">
        <v>627</v>
      </c>
    </row>
    <row r="410" spans="1:5">
      <c r="A410" s="23">
        <v>2014</v>
      </c>
      <c r="B410" s="23" t="s">
        <v>1886</v>
      </c>
      <c r="C410" s="13" t="s">
        <v>1507</v>
      </c>
      <c r="D410" s="34" t="s">
        <v>3584</v>
      </c>
      <c r="E410" s="34">
        <v>2</v>
      </c>
    </row>
    <row r="411" spans="1:5">
      <c r="A411" s="23">
        <v>2014</v>
      </c>
      <c r="B411" s="23" t="s">
        <v>1886</v>
      </c>
      <c r="C411" s="13" t="s">
        <v>1507</v>
      </c>
      <c r="D411" s="34" t="s">
        <v>3583</v>
      </c>
      <c r="E411" s="34">
        <v>79</v>
      </c>
    </row>
    <row r="412" spans="1:5">
      <c r="A412" s="23">
        <v>2014</v>
      </c>
      <c r="B412" s="23" t="s">
        <v>1886</v>
      </c>
      <c r="C412" s="13" t="s">
        <v>1513</v>
      </c>
      <c r="D412" s="34" t="s">
        <v>3583</v>
      </c>
      <c r="E412" s="34">
        <v>20</v>
      </c>
    </row>
    <row r="413" spans="1:5">
      <c r="A413" s="23">
        <v>2014</v>
      </c>
      <c r="B413" s="23" t="s">
        <v>1886</v>
      </c>
      <c r="C413" s="13" t="s">
        <v>1702</v>
      </c>
      <c r="D413" s="34" t="s">
        <v>3584</v>
      </c>
      <c r="E413" s="34">
        <v>18</v>
      </c>
    </row>
    <row r="414" spans="1:5">
      <c r="A414" s="23">
        <v>2014</v>
      </c>
      <c r="B414" s="23" t="s">
        <v>1886</v>
      </c>
      <c r="C414" s="13" t="s">
        <v>1702</v>
      </c>
      <c r="D414" s="34" t="s">
        <v>3583</v>
      </c>
      <c r="E414" s="34">
        <v>82</v>
      </c>
    </row>
    <row r="415" spans="1:5">
      <c r="A415" s="23">
        <v>2014</v>
      </c>
      <c r="B415" s="23" t="s">
        <v>1886</v>
      </c>
      <c r="C415" s="13" t="s">
        <v>1702</v>
      </c>
      <c r="D415" s="34" t="s">
        <v>3585</v>
      </c>
      <c r="E415" s="34">
        <v>14</v>
      </c>
    </row>
    <row r="416" spans="1:5">
      <c r="A416" s="23">
        <v>2014</v>
      </c>
      <c r="B416" s="23" t="s">
        <v>514</v>
      </c>
      <c r="C416" s="13" t="s">
        <v>184</v>
      </c>
      <c r="D416" s="34" t="s">
        <v>3583</v>
      </c>
      <c r="E416" s="34">
        <v>12</v>
      </c>
    </row>
    <row r="417" spans="1:5">
      <c r="A417" s="23">
        <v>2014</v>
      </c>
      <c r="B417" s="23" t="s">
        <v>514</v>
      </c>
      <c r="C417" s="13" t="s">
        <v>23</v>
      </c>
      <c r="D417" s="34" t="s">
        <v>3584</v>
      </c>
      <c r="E417" s="34">
        <v>1</v>
      </c>
    </row>
    <row r="418" spans="1:5">
      <c r="A418" s="23">
        <v>2014</v>
      </c>
      <c r="B418" s="23" t="s">
        <v>514</v>
      </c>
      <c r="C418" s="13" t="s">
        <v>23</v>
      </c>
      <c r="D418" s="34" t="s">
        <v>3583</v>
      </c>
      <c r="E418" s="34">
        <v>26</v>
      </c>
    </row>
    <row r="419" spans="1:5">
      <c r="A419" s="23">
        <v>2014</v>
      </c>
      <c r="B419" s="23" t="s">
        <v>514</v>
      </c>
      <c r="C419" s="13" t="s">
        <v>185</v>
      </c>
      <c r="D419" s="34" t="s">
        <v>3584</v>
      </c>
      <c r="E419" s="34">
        <v>10</v>
      </c>
    </row>
    <row r="420" spans="1:5">
      <c r="A420" s="23">
        <v>2014</v>
      </c>
      <c r="B420" s="23" t="s">
        <v>514</v>
      </c>
      <c r="C420" s="13" t="s">
        <v>185</v>
      </c>
      <c r="D420" s="34" t="s">
        <v>3583</v>
      </c>
      <c r="E420" s="34">
        <v>32</v>
      </c>
    </row>
    <row r="421" spans="1:5">
      <c r="A421" s="23">
        <v>2014</v>
      </c>
      <c r="B421" s="23" t="s">
        <v>514</v>
      </c>
      <c r="C421" s="13" t="s">
        <v>185</v>
      </c>
      <c r="D421" s="34" t="s">
        <v>3585</v>
      </c>
      <c r="E421" s="34">
        <v>1</v>
      </c>
    </row>
    <row r="422" spans="1:5">
      <c r="A422" s="23">
        <v>2014</v>
      </c>
      <c r="B422" s="23" t="s">
        <v>514</v>
      </c>
      <c r="C422" s="13" t="s">
        <v>104</v>
      </c>
      <c r="D422" s="34" t="s">
        <v>3584</v>
      </c>
      <c r="E422" s="34">
        <v>2</v>
      </c>
    </row>
    <row r="423" spans="1:5">
      <c r="A423" s="23">
        <v>2014</v>
      </c>
      <c r="B423" s="23" t="s">
        <v>514</v>
      </c>
      <c r="C423" s="13" t="s">
        <v>104</v>
      </c>
      <c r="D423" s="34" t="s">
        <v>3583</v>
      </c>
      <c r="E423" s="34">
        <v>26</v>
      </c>
    </row>
    <row r="424" spans="1:5">
      <c r="A424" s="23">
        <v>2014</v>
      </c>
      <c r="B424" s="23" t="s">
        <v>514</v>
      </c>
      <c r="C424" s="13" t="s">
        <v>104</v>
      </c>
      <c r="D424" s="34" t="s">
        <v>3585</v>
      </c>
      <c r="E424" s="34">
        <v>6</v>
      </c>
    </row>
    <row r="425" spans="1:5">
      <c r="A425" s="23">
        <v>2014</v>
      </c>
      <c r="B425" s="23" t="s">
        <v>514</v>
      </c>
      <c r="C425" s="13" t="s">
        <v>1511</v>
      </c>
      <c r="D425" s="34" t="s">
        <v>3584</v>
      </c>
      <c r="E425" s="34">
        <v>7</v>
      </c>
    </row>
    <row r="426" spans="1:5">
      <c r="A426" s="23">
        <v>2014</v>
      </c>
      <c r="B426" s="23" t="s">
        <v>514</v>
      </c>
      <c r="C426" s="13" t="s">
        <v>1511</v>
      </c>
      <c r="D426" s="34" t="s">
        <v>3583</v>
      </c>
      <c r="E426" s="34">
        <v>85</v>
      </c>
    </row>
    <row r="427" spans="1:5">
      <c r="A427" s="23">
        <v>2014</v>
      </c>
      <c r="B427" s="23" t="s">
        <v>514</v>
      </c>
      <c r="C427" s="13" t="s">
        <v>1512</v>
      </c>
      <c r="D427" s="34" t="s">
        <v>3584</v>
      </c>
      <c r="E427" s="34">
        <v>6</v>
      </c>
    </row>
    <row r="428" spans="1:5">
      <c r="A428" s="23">
        <v>2014</v>
      </c>
      <c r="B428" s="23" t="s">
        <v>514</v>
      </c>
      <c r="C428" s="13" t="s">
        <v>1512</v>
      </c>
      <c r="D428" s="34" t="s">
        <v>3583</v>
      </c>
      <c r="E428" s="34">
        <v>151</v>
      </c>
    </row>
    <row r="429" spans="1:5">
      <c r="A429" s="23">
        <v>2014</v>
      </c>
      <c r="B429" s="23" t="s">
        <v>514</v>
      </c>
      <c r="C429" s="13" t="s">
        <v>1701</v>
      </c>
      <c r="D429" s="34" t="s">
        <v>3583</v>
      </c>
      <c r="E429" s="34">
        <v>102</v>
      </c>
    </row>
    <row r="430" spans="1:5">
      <c r="A430" s="23">
        <v>2014</v>
      </c>
      <c r="B430" s="23" t="s">
        <v>514</v>
      </c>
      <c r="C430" s="13" t="s">
        <v>1702</v>
      </c>
      <c r="D430" s="34" t="s">
        <v>3584</v>
      </c>
      <c r="E430" s="34">
        <v>10</v>
      </c>
    </row>
    <row r="431" spans="1:5">
      <c r="A431" s="23">
        <v>2014</v>
      </c>
      <c r="B431" s="23" t="s">
        <v>514</v>
      </c>
      <c r="C431" s="13" t="s">
        <v>1702</v>
      </c>
      <c r="D431" s="34" t="s">
        <v>3583</v>
      </c>
      <c r="E431" s="34">
        <v>32</v>
      </c>
    </row>
    <row r="432" spans="1:5">
      <c r="A432" s="23">
        <v>2014</v>
      </c>
      <c r="B432" s="23" t="s">
        <v>514</v>
      </c>
      <c r="C432" s="13" t="s">
        <v>1702</v>
      </c>
      <c r="D432" s="34" t="s">
        <v>3585</v>
      </c>
      <c r="E432" s="34">
        <v>60</v>
      </c>
    </row>
    <row r="433" spans="1:5">
      <c r="A433" s="23">
        <v>2015</v>
      </c>
      <c r="B433" s="23" t="s">
        <v>1886</v>
      </c>
      <c r="C433" s="13" t="s">
        <v>5</v>
      </c>
      <c r="D433" s="34" t="s">
        <v>3583</v>
      </c>
      <c r="E433" s="34">
        <v>30</v>
      </c>
    </row>
    <row r="434" spans="1:5">
      <c r="A434" s="23">
        <v>2015</v>
      </c>
      <c r="B434" s="23" t="s">
        <v>1886</v>
      </c>
      <c r="C434" s="13" t="s">
        <v>10</v>
      </c>
      <c r="D434" s="34" t="s">
        <v>3583</v>
      </c>
      <c r="E434" s="34">
        <v>20</v>
      </c>
    </row>
    <row r="435" spans="1:5">
      <c r="A435" s="23">
        <v>2015</v>
      </c>
      <c r="B435" s="23" t="s">
        <v>1886</v>
      </c>
      <c r="C435" s="13" t="s">
        <v>14</v>
      </c>
      <c r="D435" s="34" t="s">
        <v>3584</v>
      </c>
      <c r="E435" s="34">
        <v>3</v>
      </c>
    </row>
    <row r="436" spans="1:5">
      <c r="A436" s="23">
        <v>2015</v>
      </c>
      <c r="B436" s="23" t="s">
        <v>1886</v>
      </c>
      <c r="C436" s="13" t="s">
        <v>14</v>
      </c>
      <c r="D436" s="34" t="s">
        <v>3583</v>
      </c>
      <c r="E436" s="34">
        <v>65</v>
      </c>
    </row>
    <row r="437" spans="1:5">
      <c r="A437" s="23">
        <v>2015</v>
      </c>
      <c r="B437" s="23" t="s">
        <v>1886</v>
      </c>
      <c r="C437" s="13" t="s">
        <v>23</v>
      </c>
      <c r="D437" s="34" t="s">
        <v>3583</v>
      </c>
      <c r="E437" s="34">
        <v>57</v>
      </c>
    </row>
    <row r="438" spans="1:5">
      <c r="A438" s="23">
        <v>2015</v>
      </c>
      <c r="B438" s="23" t="s">
        <v>1886</v>
      </c>
      <c r="C438" s="13" t="s">
        <v>41</v>
      </c>
      <c r="D438" s="34" t="s">
        <v>3584</v>
      </c>
      <c r="E438" s="34">
        <v>1</v>
      </c>
    </row>
    <row r="439" spans="1:5">
      <c r="A439" s="23">
        <v>2015</v>
      </c>
      <c r="B439" s="23" t="s">
        <v>1886</v>
      </c>
      <c r="C439" s="13" t="s">
        <v>41</v>
      </c>
      <c r="D439" s="34" t="s">
        <v>3583</v>
      </c>
      <c r="E439" s="34">
        <v>25</v>
      </c>
    </row>
    <row r="440" spans="1:5">
      <c r="A440" s="23">
        <v>2015</v>
      </c>
      <c r="B440" s="23" t="s">
        <v>1886</v>
      </c>
      <c r="C440" s="13" t="s">
        <v>60</v>
      </c>
      <c r="D440" s="34" t="s">
        <v>3583</v>
      </c>
      <c r="E440" s="34">
        <v>15</v>
      </c>
    </row>
    <row r="441" spans="1:5">
      <c r="A441" s="23">
        <v>2015</v>
      </c>
      <c r="B441" s="23" t="s">
        <v>1886</v>
      </c>
      <c r="C441" s="13" t="s">
        <v>70</v>
      </c>
      <c r="D441" s="34" t="s">
        <v>3583</v>
      </c>
      <c r="E441" s="34">
        <v>12</v>
      </c>
    </row>
    <row r="442" spans="1:5">
      <c r="A442" s="23">
        <v>2015</v>
      </c>
      <c r="B442" s="23" t="s">
        <v>1886</v>
      </c>
      <c r="C442" s="13" t="s">
        <v>76</v>
      </c>
      <c r="D442" s="34" t="s">
        <v>3584</v>
      </c>
      <c r="E442" s="34">
        <v>1</v>
      </c>
    </row>
    <row r="443" spans="1:5">
      <c r="A443" s="23">
        <v>2015</v>
      </c>
      <c r="B443" s="23" t="s">
        <v>1886</v>
      </c>
      <c r="C443" s="13" t="s">
        <v>76</v>
      </c>
      <c r="D443" s="34" t="s">
        <v>3583</v>
      </c>
      <c r="E443" s="34">
        <v>26</v>
      </c>
    </row>
    <row r="444" spans="1:5">
      <c r="A444" s="23">
        <v>2015</v>
      </c>
      <c r="B444" s="23" t="s">
        <v>1886</v>
      </c>
      <c r="C444" s="13" t="s">
        <v>83</v>
      </c>
      <c r="D444" s="34" t="s">
        <v>3583</v>
      </c>
      <c r="E444" s="34">
        <v>1</v>
      </c>
    </row>
    <row r="445" spans="1:5">
      <c r="A445" s="23">
        <v>2015</v>
      </c>
      <c r="B445" s="23" t="s">
        <v>1886</v>
      </c>
      <c r="C445" s="13" t="s">
        <v>86</v>
      </c>
      <c r="D445" s="34" t="s">
        <v>3583</v>
      </c>
      <c r="E445" s="34">
        <v>7</v>
      </c>
    </row>
    <row r="446" spans="1:5">
      <c r="A446" s="23">
        <v>2015</v>
      </c>
      <c r="B446" s="23" t="s">
        <v>1886</v>
      </c>
      <c r="C446" s="13" t="s">
        <v>89</v>
      </c>
      <c r="D446" s="34" t="s">
        <v>3583</v>
      </c>
      <c r="E446" s="34">
        <v>8</v>
      </c>
    </row>
    <row r="447" spans="1:5">
      <c r="A447" s="23">
        <v>2015</v>
      </c>
      <c r="B447" s="23" t="s">
        <v>1886</v>
      </c>
      <c r="C447" s="13" t="s">
        <v>94</v>
      </c>
      <c r="D447" s="34" t="s">
        <v>3583</v>
      </c>
      <c r="E447" s="34">
        <v>11</v>
      </c>
    </row>
    <row r="448" spans="1:5">
      <c r="A448" s="23">
        <v>2015</v>
      </c>
      <c r="B448" s="23" t="s">
        <v>1886</v>
      </c>
      <c r="C448" s="13" t="s">
        <v>100</v>
      </c>
      <c r="D448" s="34" t="s">
        <v>3584</v>
      </c>
      <c r="E448" s="34">
        <v>1</v>
      </c>
    </row>
    <row r="449" spans="1:5">
      <c r="A449" s="23">
        <v>2015</v>
      </c>
      <c r="B449" s="23" t="s">
        <v>1886</v>
      </c>
      <c r="C449" s="13" t="s">
        <v>100</v>
      </c>
      <c r="D449" s="34" t="s">
        <v>3583</v>
      </c>
      <c r="E449" s="34">
        <v>7</v>
      </c>
    </row>
    <row r="450" spans="1:5">
      <c r="A450" s="23">
        <v>2015</v>
      </c>
      <c r="B450" s="23" t="s">
        <v>1886</v>
      </c>
      <c r="C450" s="13" t="s">
        <v>104</v>
      </c>
      <c r="D450" s="34" t="s">
        <v>3584</v>
      </c>
      <c r="E450" s="34">
        <v>1</v>
      </c>
    </row>
    <row r="451" spans="1:5">
      <c r="A451" s="23">
        <v>2015</v>
      </c>
      <c r="B451" s="23" t="s">
        <v>1886</v>
      </c>
      <c r="C451" s="13" t="s">
        <v>104</v>
      </c>
      <c r="D451" s="34" t="s">
        <v>3583</v>
      </c>
      <c r="E451" s="34">
        <v>61</v>
      </c>
    </row>
    <row r="452" spans="1:5">
      <c r="A452" s="23">
        <v>2015</v>
      </c>
      <c r="B452" s="23" t="s">
        <v>1886</v>
      </c>
      <c r="C452" s="13" t="s">
        <v>120</v>
      </c>
      <c r="D452" s="34" t="s">
        <v>3584</v>
      </c>
      <c r="E452" s="34">
        <v>2</v>
      </c>
    </row>
    <row r="453" spans="1:5">
      <c r="A453" s="23">
        <v>2015</v>
      </c>
      <c r="B453" s="23" t="s">
        <v>1886</v>
      </c>
      <c r="C453" s="13" t="s">
        <v>120</v>
      </c>
      <c r="D453" s="34" t="s">
        <v>3583</v>
      </c>
      <c r="E453" s="34">
        <v>38</v>
      </c>
    </row>
    <row r="454" spans="1:5">
      <c r="A454" s="23">
        <v>2015</v>
      </c>
      <c r="B454" s="23" t="s">
        <v>1886</v>
      </c>
      <c r="C454" s="13" t="s">
        <v>156</v>
      </c>
      <c r="D454" s="34" t="s">
        <v>3584</v>
      </c>
      <c r="E454" s="34">
        <v>1</v>
      </c>
    </row>
    <row r="455" spans="1:5">
      <c r="A455" s="23">
        <v>2015</v>
      </c>
      <c r="B455" s="23" t="s">
        <v>1886</v>
      </c>
      <c r="C455" s="13" t="s">
        <v>156</v>
      </c>
      <c r="D455" s="34" t="s">
        <v>3583</v>
      </c>
      <c r="E455" s="34">
        <v>59</v>
      </c>
    </row>
    <row r="456" spans="1:5">
      <c r="A456" s="23">
        <v>2015</v>
      </c>
      <c r="B456" s="23" t="s">
        <v>1886</v>
      </c>
      <c r="C456" s="13" t="s">
        <v>156</v>
      </c>
      <c r="D456" s="34" t="s">
        <v>3585</v>
      </c>
      <c r="E456" s="34">
        <v>1</v>
      </c>
    </row>
    <row r="457" spans="1:5">
      <c r="A457" s="23">
        <v>2015</v>
      </c>
      <c r="B457" s="23" t="s">
        <v>1886</v>
      </c>
      <c r="C457" s="13" t="s">
        <v>164</v>
      </c>
      <c r="D457" s="34" t="s">
        <v>3583</v>
      </c>
      <c r="E457" s="34">
        <v>11</v>
      </c>
    </row>
    <row r="458" spans="1:5">
      <c r="A458" s="23">
        <v>2015</v>
      </c>
      <c r="B458" s="23" t="s">
        <v>1886</v>
      </c>
      <c r="C458" s="13" t="s">
        <v>167</v>
      </c>
      <c r="D458" s="34" t="s">
        <v>3584</v>
      </c>
      <c r="E458" s="34">
        <v>1</v>
      </c>
    </row>
    <row r="459" spans="1:5">
      <c r="A459" s="23">
        <v>2015</v>
      </c>
      <c r="B459" s="23" t="s">
        <v>1886</v>
      </c>
      <c r="C459" s="13" t="s">
        <v>167</v>
      </c>
      <c r="D459" s="34" t="s">
        <v>3583</v>
      </c>
      <c r="E459" s="34">
        <v>16</v>
      </c>
    </row>
    <row r="460" spans="1:5">
      <c r="A460" s="23">
        <v>2015</v>
      </c>
      <c r="B460" s="23" t="s">
        <v>1886</v>
      </c>
      <c r="C460" s="13" t="s">
        <v>1511</v>
      </c>
      <c r="D460" s="34" t="s">
        <v>3583</v>
      </c>
      <c r="E460" s="34">
        <v>85</v>
      </c>
    </row>
    <row r="461" spans="1:5">
      <c r="A461" s="23">
        <v>2015</v>
      </c>
      <c r="B461" s="23" t="s">
        <v>1886</v>
      </c>
      <c r="C461" s="13" t="s">
        <v>1512</v>
      </c>
      <c r="D461" s="34" t="s">
        <v>3583</v>
      </c>
      <c r="E461" s="34">
        <v>154</v>
      </c>
    </row>
    <row r="462" spans="1:5">
      <c r="A462" s="23">
        <v>2015</v>
      </c>
      <c r="B462" s="23" t="s">
        <v>1886</v>
      </c>
      <c r="C462" s="13" t="s">
        <v>1701</v>
      </c>
      <c r="D462" s="34" t="s">
        <v>3583</v>
      </c>
      <c r="E462" s="34">
        <v>630</v>
      </c>
    </row>
    <row r="463" spans="1:5">
      <c r="A463" s="23">
        <v>2015</v>
      </c>
      <c r="B463" s="23" t="s">
        <v>1886</v>
      </c>
      <c r="C463" s="13" t="s">
        <v>1507</v>
      </c>
      <c r="D463" s="34" t="s">
        <v>3584</v>
      </c>
      <c r="E463" s="34">
        <v>1</v>
      </c>
    </row>
    <row r="464" spans="1:5">
      <c r="A464" s="23">
        <v>2015</v>
      </c>
      <c r="B464" s="23" t="s">
        <v>1886</v>
      </c>
      <c r="C464" s="13" t="s">
        <v>1507</v>
      </c>
      <c r="D464" s="34" t="s">
        <v>3583</v>
      </c>
      <c r="E464" s="34">
        <v>78</v>
      </c>
    </row>
    <row r="465" spans="1:5">
      <c r="A465" s="23">
        <v>2015</v>
      </c>
      <c r="B465" s="23" t="s">
        <v>1886</v>
      </c>
      <c r="C465" s="13" t="s">
        <v>1513</v>
      </c>
      <c r="D465" s="34" t="s">
        <v>3583</v>
      </c>
      <c r="E465" s="34">
        <v>22</v>
      </c>
    </row>
    <row r="466" spans="1:5">
      <c r="A466" s="23">
        <v>2015</v>
      </c>
      <c r="B466" s="23" t="s">
        <v>1886</v>
      </c>
      <c r="C466" s="13" t="s">
        <v>1702</v>
      </c>
      <c r="D466" s="34" t="s">
        <v>3584</v>
      </c>
      <c r="E466" s="34">
        <v>15</v>
      </c>
    </row>
    <row r="467" spans="1:5">
      <c r="A467" s="23">
        <v>2015</v>
      </c>
      <c r="B467" s="23" t="s">
        <v>1886</v>
      </c>
      <c r="C467" s="13" t="s">
        <v>1702</v>
      </c>
      <c r="D467" s="34" t="s">
        <v>3583</v>
      </c>
      <c r="E467" s="34">
        <v>89</v>
      </c>
    </row>
    <row r="468" spans="1:5">
      <c r="A468" s="23">
        <v>2015</v>
      </c>
      <c r="B468" s="23" t="s">
        <v>1886</v>
      </c>
      <c r="C468" s="13" t="s">
        <v>1702</v>
      </c>
      <c r="D468" s="34" t="s">
        <v>3585</v>
      </c>
      <c r="E468" s="34">
        <v>13</v>
      </c>
    </row>
    <row r="469" spans="1:5">
      <c r="A469" s="23">
        <v>2015</v>
      </c>
      <c r="B469" s="23" t="s">
        <v>514</v>
      </c>
      <c r="C469" s="13" t="s">
        <v>184</v>
      </c>
      <c r="D469" s="34" t="s">
        <v>3583</v>
      </c>
      <c r="E469" s="34">
        <v>15</v>
      </c>
    </row>
    <row r="470" spans="1:5">
      <c r="A470" s="23">
        <v>2015</v>
      </c>
      <c r="B470" s="23" t="s">
        <v>514</v>
      </c>
      <c r="C470" s="13" t="s">
        <v>184</v>
      </c>
      <c r="D470" s="34" t="s">
        <v>3585</v>
      </c>
      <c r="E470" s="34">
        <v>1</v>
      </c>
    </row>
    <row r="471" spans="1:5">
      <c r="A471" s="23">
        <v>2015</v>
      </c>
      <c r="B471" s="23" t="s">
        <v>514</v>
      </c>
      <c r="C471" s="13" t="s">
        <v>23</v>
      </c>
      <c r="D471" s="34" t="s">
        <v>3584</v>
      </c>
      <c r="E471" s="34">
        <v>2</v>
      </c>
    </row>
    <row r="472" spans="1:5">
      <c r="A472" s="23">
        <v>2015</v>
      </c>
      <c r="B472" s="23" t="s">
        <v>514</v>
      </c>
      <c r="C472" s="13" t="s">
        <v>23</v>
      </c>
      <c r="D472" s="34" t="s">
        <v>3583</v>
      </c>
      <c r="E472" s="34">
        <v>29</v>
      </c>
    </row>
    <row r="473" spans="1:5">
      <c r="A473" s="23">
        <v>2015</v>
      </c>
      <c r="B473" s="23" t="s">
        <v>514</v>
      </c>
      <c r="C473" s="13" t="s">
        <v>185</v>
      </c>
      <c r="D473" s="34" t="s">
        <v>3584</v>
      </c>
      <c r="E473" s="34">
        <v>14</v>
      </c>
    </row>
    <row r="474" spans="1:5">
      <c r="A474" s="23">
        <v>2015</v>
      </c>
      <c r="B474" s="23" t="s">
        <v>514</v>
      </c>
      <c r="C474" s="13" t="s">
        <v>185</v>
      </c>
      <c r="D474" s="34" t="s">
        <v>3583</v>
      </c>
      <c r="E474" s="34">
        <v>35</v>
      </c>
    </row>
    <row r="475" spans="1:5">
      <c r="A475" s="23">
        <v>2015</v>
      </c>
      <c r="B475" s="23" t="s">
        <v>514</v>
      </c>
      <c r="C475" s="13" t="s">
        <v>185</v>
      </c>
      <c r="D475" s="34" t="s">
        <v>3585</v>
      </c>
      <c r="E475" s="34">
        <v>3</v>
      </c>
    </row>
    <row r="476" spans="1:5">
      <c r="A476" s="23">
        <v>2015</v>
      </c>
      <c r="B476" s="23" t="s">
        <v>514</v>
      </c>
      <c r="C476" s="13" t="s">
        <v>104</v>
      </c>
      <c r="D476" s="34" t="s">
        <v>3584</v>
      </c>
      <c r="E476" s="34">
        <v>3</v>
      </c>
    </row>
    <row r="477" spans="1:5">
      <c r="A477" s="23">
        <v>2015</v>
      </c>
      <c r="B477" s="23" t="s">
        <v>514</v>
      </c>
      <c r="C477" s="13" t="s">
        <v>104</v>
      </c>
      <c r="D477" s="34" t="s">
        <v>3583</v>
      </c>
      <c r="E477" s="34">
        <v>27</v>
      </c>
    </row>
    <row r="478" spans="1:5">
      <c r="A478" s="23">
        <v>2015</v>
      </c>
      <c r="B478" s="23" t="s">
        <v>514</v>
      </c>
      <c r="C478" s="13" t="s">
        <v>104</v>
      </c>
      <c r="D478" s="34" t="s">
        <v>3585</v>
      </c>
      <c r="E478" s="34">
        <v>3</v>
      </c>
    </row>
    <row r="479" spans="1:5">
      <c r="A479" s="23">
        <v>2015</v>
      </c>
      <c r="B479" s="23" t="s">
        <v>514</v>
      </c>
      <c r="C479" s="13" t="s">
        <v>1511</v>
      </c>
      <c r="D479" s="34" t="s">
        <v>3584</v>
      </c>
      <c r="E479" s="34">
        <v>2</v>
      </c>
    </row>
    <row r="480" spans="1:5">
      <c r="A480" s="23">
        <v>2015</v>
      </c>
      <c r="B480" s="23" t="s">
        <v>514</v>
      </c>
      <c r="C480" s="13" t="s">
        <v>1511</v>
      </c>
      <c r="D480" s="34" t="s">
        <v>3583</v>
      </c>
      <c r="E480" s="34">
        <v>83</v>
      </c>
    </row>
    <row r="481" spans="1:5">
      <c r="A481" s="23">
        <v>2015</v>
      </c>
      <c r="B481" s="23" t="s">
        <v>514</v>
      </c>
      <c r="C481" s="13" t="s">
        <v>1512</v>
      </c>
      <c r="D481" s="34" t="s">
        <v>3584</v>
      </c>
      <c r="E481" s="34">
        <v>7</v>
      </c>
    </row>
    <row r="482" spans="1:5">
      <c r="A482" s="23">
        <v>2015</v>
      </c>
      <c r="B482" s="23" t="s">
        <v>514</v>
      </c>
      <c r="C482" s="13" t="s">
        <v>1512</v>
      </c>
      <c r="D482" s="34" t="s">
        <v>3583</v>
      </c>
      <c r="E482" s="34">
        <v>174</v>
      </c>
    </row>
    <row r="483" spans="1:5">
      <c r="A483" s="23">
        <v>2015</v>
      </c>
      <c r="B483" s="23" t="s">
        <v>514</v>
      </c>
      <c r="C483" s="13" t="s">
        <v>1512</v>
      </c>
      <c r="D483" s="34" t="s">
        <v>3585</v>
      </c>
      <c r="E483" s="34">
        <v>1</v>
      </c>
    </row>
    <row r="484" spans="1:5">
      <c r="A484" s="23">
        <v>2015</v>
      </c>
      <c r="B484" s="23" t="s">
        <v>514</v>
      </c>
      <c r="C484" s="13" t="s">
        <v>1701</v>
      </c>
      <c r="D484" s="34" t="s">
        <v>3583</v>
      </c>
      <c r="E484" s="34">
        <v>114</v>
      </c>
    </row>
    <row r="485" spans="1:5">
      <c r="A485" s="23">
        <v>2015</v>
      </c>
      <c r="B485" s="23" t="s">
        <v>514</v>
      </c>
      <c r="C485" s="13" t="s">
        <v>1702</v>
      </c>
      <c r="D485" s="34" t="s">
        <v>3584</v>
      </c>
      <c r="E485" s="34">
        <v>9</v>
      </c>
    </row>
    <row r="486" spans="1:5">
      <c r="A486" s="23">
        <v>2015</v>
      </c>
      <c r="B486" s="23" t="s">
        <v>514</v>
      </c>
      <c r="C486" s="13" t="s">
        <v>1702</v>
      </c>
      <c r="D486" s="34" t="s">
        <v>3583</v>
      </c>
      <c r="E486" s="34">
        <v>37</v>
      </c>
    </row>
    <row r="487" spans="1:5">
      <c r="A487" s="23">
        <v>2015</v>
      </c>
      <c r="B487" s="23" t="s">
        <v>514</v>
      </c>
      <c r="C487" s="13" t="s">
        <v>1702</v>
      </c>
      <c r="D487" s="34" t="s">
        <v>3585</v>
      </c>
      <c r="E487" s="34">
        <v>64</v>
      </c>
    </row>
    <row r="488" spans="1:5">
      <c r="A488" s="23">
        <v>2016</v>
      </c>
      <c r="B488" s="23" t="s">
        <v>1886</v>
      </c>
      <c r="C488" s="13" t="s">
        <v>5</v>
      </c>
      <c r="D488" s="34" t="s">
        <v>3583</v>
      </c>
      <c r="E488" s="34">
        <v>30</v>
      </c>
    </row>
    <row r="489" spans="1:5">
      <c r="A489" s="23">
        <v>2016</v>
      </c>
      <c r="B489" s="23" t="s">
        <v>1886</v>
      </c>
      <c r="C489" s="13" t="s">
        <v>10</v>
      </c>
      <c r="D489" s="34" t="s">
        <v>3583</v>
      </c>
      <c r="E489" s="34">
        <v>21</v>
      </c>
    </row>
    <row r="490" spans="1:5">
      <c r="A490" s="23">
        <v>2016</v>
      </c>
      <c r="B490" s="23" t="s">
        <v>1886</v>
      </c>
      <c r="C490" s="13" t="s">
        <v>14</v>
      </c>
      <c r="D490" s="34" t="s">
        <v>3584</v>
      </c>
      <c r="E490" s="34">
        <v>1</v>
      </c>
    </row>
    <row r="491" spans="1:5">
      <c r="A491" s="23">
        <v>2016</v>
      </c>
      <c r="B491" s="23" t="s">
        <v>1886</v>
      </c>
      <c r="C491" s="13" t="s">
        <v>14</v>
      </c>
      <c r="D491" s="34" t="s">
        <v>3583</v>
      </c>
      <c r="E491" s="34">
        <v>66</v>
      </c>
    </row>
    <row r="492" spans="1:5">
      <c r="A492" s="23">
        <v>2016</v>
      </c>
      <c r="B492" s="23" t="s">
        <v>1886</v>
      </c>
      <c r="C492" s="13" t="s">
        <v>23</v>
      </c>
      <c r="D492" s="34" t="s">
        <v>3583</v>
      </c>
      <c r="E492" s="34">
        <v>58</v>
      </c>
    </row>
    <row r="493" spans="1:5">
      <c r="A493" s="23">
        <v>2016</v>
      </c>
      <c r="B493" s="23" t="s">
        <v>1886</v>
      </c>
      <c r="C493" s="13" t="s">
        <v>41</v>
      </c>
      <c r="D493" s="34" t="s">
        <v>3584</v>
      </c>
      <c r="E493" s="34">
        <v>1</v>
      </c>
    </row>
    <row r="494" spans="1:5">
      <c r="A494" s="23">
        <v>2016</v>
      </c>
      <c r="B494" s="23" t="s">
        <v>1886</v>
      </c>
      <c r="C494" s="13" t="s">
        <v>41</v>
      </c>
      <c r="D494" s="34" t="s">
        <v>3583</v>
      </c>
      <c r="E494" s="34">
        <v>26</v>
      </c>
    </row>
    <row r="495" spans="1:5">
      <c r="A495" s="23">
        <v>2016</v>
      </c>
      <c r="B495" s="23" t="s">
        <v>1886</v>
      </c>
      <c r="C495" s="13" t="s">
        <v>60</v>
      </c>
      <c r="D495" s="34" t="s">
        <v>3583</v>
      </c>
      <c r="E495" s="34">
        <v>14</v>
      </c>
    </row>
    <row r="496" spans="1:5">
      <c r="A496" s="23">
        <v>2016</v>
      </c>
      <c r="B496" s="23" t="s">
        <v>1886</v>
      </c>
      <c r="C496" s="13" t="s">
        <v>70</v>
      </c>
      <c r="D496" s="34" t="s">
        <v>3583</v>
      </c>
      <c r="E496" s="34">
        <v>12</v>
      </c>
    </row>
    <row r="497" spans="1:5">
      <c r="A497" s="23">
        <v>2016</v>
      </c>
      <c r="B497" s="23" t="s">
        <v>1886</v>
      </c>
      <c r="C497" s="13" t="s">
        <v>76</v>
      </c>
      <c r="D497" s="34" t="s">
        <v>3584</v>
      </c>
      <c r="E497" s="34">
        <v>1</v>
      </c>
    </row>
    <row r="498" spans="1:5">
      <c r="A498" s="23">
        <v>2016</v>
      </c>
      <c r="B498" s="23" t="s">
        <v>1886</v>
      </c>
      <c r="C498" s="13" t="s">
        <v>76</v>
      </c>
      <c r="D498" s="34" t="s">
        <v>3583</v>
      </c>
      <c r="E498" s="34">
        <v>28</v>
      </c>
    </row>
    <row r="499" spans="1:5">
      <c r="A499" s="23">
        <v>2016</v>
      </c>
      <c r="B499" s="23" t="s">
        <v>1886</v>
      </c>
      <c r="C499" s="13" t="s">
        <v>83</v>
      </c>
      <c r="D499" s="34" t="s">
        <v>3583</v>
      </c>
      <c r="E499" s="34">
        <v>1</v>
      </c>
    </row>
    <row r="500" spans="1:5">
      <c r="A500" s="23">
        <v>2016</v>
      </c>
      <c r="B500" s="23" t="s">
        <v>1886</v>
      </c>
      <c r="C500" s="13" t="s">
        <v>86</v>
      </c>
      <c r="D500" s="34" t="s">
        <v>3583</v>
      </c>
      <c r="E500" s="34">
        <v>7</v>
      </c>
    </row>
    <row r="501" spans="1:5">
      <c r="A501" s="23">
        <v>2016</v>
      </c>
      <c r="B501" s="23" t="s">
        <v>1886</v>
      </c>
      <c r="C501" s="13" t="s">
        <v>89</v>
      </c>
      <c r="D501" s="34" t="s">
        <v>3583</v>
      </c>
      <c r="E501" s="34">
        <v>9</v>
      </c>
    </row>
    <row r="502" spans="1:5">
      <c r="A502" s="23">
        <v>2016</v>
      </c>
      <c r="B502" s="23" t="s">
        <v>1886</v>
      </c>
      <c r="C502" s="13" t="s">
        <v>94</v>
      </c>
      <c r="D502" s="34" t="s">
        <v>3583</v>
      </c>
      <c r="E502" s="34">
        <v>12</v>
      </c>
    </row>
    <row r="503" spans="1:5">
      <c r="A503" s="23">
        <v>2016</v>
      </c>
      <c r="B503" s="23" t="s">
        <v>1886</v>
      </c>
      <c r="C503" s="13" t="s">
        <v>100</v>
      </c>
      <c r="D503" s="34" t="s">
        <v>3583</v>
      </c>
      <c r="E503" s="34">
        <v>5</v>
      </c>
    </row>
    <row r="504" spans="1:5">
      <c r="A504" s="23">
        <v>2016</v>
      </c>
      <c r="B504" s="23" t="s">
        <v>1886</v>
      </c>
      <c r="C504" s="13" t="s">
        <v>104</v>
      </c>
      <c r="D504" s="34" t="s">
        <v>3584</v>
      </c>
      <c r="E504" s="34">
        <v>1</v>
      </c>
    </row>
    <row r="505" spans="1:5">
      <c r="A505" s="23">
        <v>2016</v>
      </c>
      <c r="B505" s="23" t="s">
        <v>1886</v>
      </c>
      <c r="C505" s="13" t="s">
        <v>104</v>
      </c>
      <c r="D505" s="34" t="s">
        <v>3583</v>
      </c>
      <c r="E505" s="34">
        <v>61</v>
      </c>
    </row>
    <row r="506" spans="1:5">
      <c r="A506" s="23">
        <v>2016</v>
      </c>
      <c r="B506" s="23" t="s">
        <v>1886</v>
      </c>
      <c r="C506" s="13" t="s">
        <v>120</v>
      </c>
      <c r="D506" s="34" t="s">
        <v>3584</v>
      </c>
      <c r="E506" s="34">
        <v>2</v>
      </c>
    </row>
    <row r="507" spans="1:5">
      <c r="A507" s="23">
        <v>2016</v>
      </c>
      <c r="B507" s="23" t="s">
        <v>1886</v>
      </c>
      <c r="C507" s="13" t="s">
        <v>120</v>
      </c>
      <c r="D507" s="34" t="s">
        <v>3583</v>
      </c>
      <c r="E507" s="34">
        <v>39</v>
      </c>
    </row>
    <row r="508" spans="1:5">
      <c r="A508" s="23">
        <v>2016</v>
      </c>
      <c r="B508" s="23" t="s">
        <v>1886</v>
      </c>
      <c r="C508" s="13" t="s">
        <v>156</v>
      </c>
      <c r="D508" s="34" t="s">
        <v>3584</v>
      </c>
      <c r="E508" s="34">
        <v>1</v>
      </c>
    </row>
    <row r="509" spans="1:5">
      <c r="A509" s="23">
        <v>2016</v>
      </c>
      <c r="B509" s="23" t="s">
        <v>1886</v>
      </c>
      <c r="C509" s="13" t="s">
        <v>156</v>
      </c>
      <c r="D509" s="34" t="s">
        <v>3583</v>
      </c>
      <c r="E509" s="34">
        <v>60</v>
      </c>
    </row>
    <row r="510" spans="1:5">
      <c r="A510" s="23">
        <v>2016</v>
      </c>
      <c r="B510" s="23" t="s">
        <v>1886</v>
      </c>
      <c r="C510" s="13" t="s">
        <v>156</v>
      </c>
      <c r="D510" s="34" t="s">
        <v>3585</v>
      </c>
      <c r="E510" s="34">
        <v>1</v>
      </c>
    </row>
    <row r="511" spans="1:5">
      <c r="A511" s="23">
        <v>2016</v>
      </c>
      <c r="B511" s="23" t="s">
        <v>1886</v>
      </c>
      <c r="C511" s="13" t="s">
        <v>164</v>
      </c>
      <c r="D511" s="34" t="s">
        <v>3583</v>
      </c>
      <c r="E511" s="34">
        <v>12</v>
      </c>
    </row>
    <row r="512" spans="1:5">
      <c r="A512" s="23">
        <v>2016</v>
      </c>
      <c r="B512" s="23" t="s">
        <v>1886</v>
      </c>
      <c r="C512" s="13" t="s">
        <v>167</v>
      </c>
      <c r="D512" s="34" t="s">
        <v>3584</v>
      </c>
      <c r="E512" s="34">
        <v>1</v>
      </c>
    </row>
    <row r="513" spans="1:5">
      <c r="A513" s="23">
        <v>2016</v>
      </c>
      <c r="B513" s="23" t="s">
        <v>1886</v>
      </c>
      <c r="C513" s="13" t="s">
        <v>167</v>
      </c>
      <c r="D513" s="34" t="s">
        <v>3583</v>
      </c>
      <c r="E513" s="34">
        <v>15</v>
      </c>
    </row>
    <row r="514" spans="1:5">
      <c r="A514" s="23">
        <v>2016</v>
      </c>
      <c r="B514" s="23" t="s">
        <v>1886</v>
      </c>
      <c r="C514" s="13" t="s">
        <v>1511</v>
      </c>
      <c r="D514" s="34" t="s">
        <v>3583</v>
      </c>
      <c r="E514" s="34">
        <v>96</v>
      </c>
    </row>
    <row r="515" spans="1:5">
      <c r="A515" s="23">
        <v>2016</v>
      </c>
      <c r="B515" s="23" t="s">
        <v>1886</v>
      </c>
      <c r="C515" s="13" t="s">
        <v>1512</v>
      </c>
      <c r="D515" s="34" t="s">
        <v>3583</v>
      </c>
      <c r="E515" s="34">
        <v>148</v>
      </c>
    </row>
    <row r="516" spans="1:5">
      <c r="A516" s="23">
        <v>2016</v>
      </c>
      <c r="B516" s="23" t="s">
        <v>1886</v>
      </c>
      <c r="C516" s="13" t="s">
        <v>1701</v>
      </c>
      <c r="D516" s="34" t="s">
        <v>3583</v>
      </c>
      <c r="E516" s="34">
        <v>623</v>
      </c>
    </row>
    <row r="517" spans="1:5">
      <c r="A517" s="23">
        <v>2016</v>
      </c>
      <c r="B517" s="23" t="s">
        <v>1886</v>
      </c>
      <c r="C517" s="13" t="s">
        <v>1507</v>
      </c>
      <c r="D517" s="34" t="s">
        <v>3583</v>
      </c>
      <c r="E517" s="34">
        <v>72</v>
      </c>
    </row>
    <row r="518" spans="1:5">
      <c r="A518" s="23">
        <v>2016</v>
      </c>
      <c r="B518" s="23" t="s">
        <v>1886</v>
      </c>
      <c r="C518" s="13" t="s">
        <v>1513</v>
      </c>
      <c r="D518" s="34" t="s">
        <v>3584</v>
      </c>
      <c r="E518" s="34">
        <v>1</v>
      </c>
    </row>
    <row r="519" spans="1:5">
      <c r="A519" s="23">
        <v>2016</v>
      </c>
      <c r="B519" s="23" t="s">
        <v>1886</v>
      </c>
      <c r="C519" s="13" t="s">
        <v>1513</v>
      </c>
      <c r="D519" s="34" t="s">
        <v>3583</v>
      </c>
      <c r="E519" s="34">
        <v>30</v>
      </c>
    </row>
    <row r="520" spans="1:5">
      <c r="A520" s="23">
        <v>2016</v>
      </c>
      <c r="B520" s="23" t="s">
        <v>1886</v>
      </c>
      <c r="C520" s="13" t="s">
        <v>1702</v>
      </c>
      <c r="D520" s="34" t="s">
        <v>3584</v>
      </c>
      <c r="E520" s="34">
        <v>19</v>
      </c>
    </row>
    <row r="521" spans="1:5">
      <c r="A521" s="23">
        <v>2016</v>
      </c>
      <c r="B521" s="23" t="s">
        <v>1886</v>
      </c>
      <c r="C521" s="13" t="s">
        <v>1702</v>
      </c>
      <c r="D521" s="34" t="s">
        <v>3583</v>
      </c>
      <c r="E521" s="34">
        <v>94</v>
      </c>
    </row>
    <row r="522" spans="1:5">
      <c r="A522" s="23">
        <v>2016</v>
      </c>
      <c r="B522" s="23" t="s">
        <v>1886</v>
      </c>
      <c r="C522" s="13" t="s">
        <v>1702</v>
      </c>
      <c r="D522" s="34" t="s">
        <v>3585</v>
      </c>
      <c r="E522" s="34">
        <v>10</v>
      </c>
    </row>
    <row r="523" spans="1:5">
      <c r="A523" s="23">
        <v>2016</v>
      </c>
      <c r="B523" s="23" t="s">
        <v>514</v>
      </c>
      <c r="C523" s="13" t="s">
        <v>184</v>
      </c>
      <c r="D523" s="34" t="s">
        <v>3583</v>
      </c>
      <c r="E523" s="34">
        <v>17</v>
      </c>
    </row>
    <row r="524" spans="1:5">
      <c r="A524" s="23">
        <v>2016</v>
      </c>
      <c r="B524" s="23" t="s">
        <v>514</v>
      </c>
      <c r="C524" s="13" t="s">
        <v>23</v>
      </c>
      <c r="D524" s="34" t="s">
        <v>3584</v>
      </c>
      <c r="E524" s="34">
        <v>6</v>
      </c>
    </row>
    <row r="525" spans="1:5">
      <c r="A525" s="23">
        <v>2016</v>
      </c>
      <c r="B525" s="23" t="s">
        <v>514</v>
      </c>
      <c r="C525" s="13" t="s">
        <v>23</v>
      </c>
      <c r="D525" s="34" t="s">
        <v>3583</v>
      </c>
      <c r="E525" s="34">
        <v>29</v>
      </c>
    </row>
    <row r="526" spans="1:5">
      <c r="A526" s="23">
        <v>2016</v>
      </c>
      <c r="B526" s="23" t="s">
        <v>514</v>
      </c>
      <c r="C526" s="13" t="s">
        <v>185</v>
      </c>
      <c r="D526" s="34" t="s">
        <v>3584</v>
      </c>
      <c r="E526" s="34">
        <v>15</v>
      </c>
    </row>
    <row r="527" spans="1:5">
      <c r="A527" s="23">
        <v>2016</v>
      </c>
      <c r="B527" s="23" t="s">
        <v>514</v>
      </c>
      <c r="C527" s="13" t="s">
        <v>185</v>
      </c>
      <c r="D527" s="34" t="s">
        <v>3583</v>
      </c>
      <c r="E527" s="34">
        <v>34</v>
      </c>
    </row>
    <row r="528" spans="1:5">
      <c r="A528" s="23">
        <v>2016</v>
      </c>
      <c r="B528" s="23" t="s">
        <v>514</v>
      </c>
      <c r="C528" s="13" t="s">
        <v>104</v>
      </c>
      <c r="D528" s="34" t="s">
        <v>3584</v>
      </c>
      <c r="E528" s="34">
        <v>4</v>
      </c>
    </row>
    <row r="529" spans="1:5">
      <c r="A529" s="23">
        <v>2016</v>
      </c>
      <c r="B529" s="23" t="s">
        <v>514</v>
      </c>
      <c r="C529" s="13" t="s">
        <v>104</v>
      </c>
      <c r="D529" s="34" t="s">
        <v>3583</v>
      </c>
      <c r="E529" s="34">
        <v>32</v>
      </c>
    </row>
    <row r="530" spans="1:5">
      <c r="A530" s="23">
        <v>2016</v>
      </c>
      <c r="B530" s="23" t="s">
        <v>514</v>
      </c>
      <c r="C530" s="13" t="s">
        <v>104</v>
      </c>
      <c r="D530" s="34" t="s">
        <v>3585</v>
      </c>
      <c r="E530" s="34">
        <v>12</v>
      </c>
    </row>
    <row r="531" spans="1:5">
      <c r="A531" s="23">
        <v>2016</v>
      </c>
      <c r="B531" s="23" t="s">
        <v>514</v>
      </c>
      <c r="C531" s="13" t="s">
        <v>1511</v>
      </c>
      <c r="D531" s="34" t="s">
        <v>3584</v>
      </c>
      <c r="E531" s="34">
        <v>6</v>
      </c>
    </row>
    <row r="532" spans="1:5">
      <c r="A532" s="23">
        <v>2016</v>
      </c>
      <c r="B532" s="23" t="s">
        <v>514</v>
      </c>
      <c r="C532" s="13" t="s">
        <v>1511</v>
      </c>
      <c r="D532" s="34" t="s">
        <v>3583</v>
      </c>
      <c r="E532" s="34">
        <v>53</v>
      </c>
    </row>
    <row r="533" spans="1:5">
      <c r="A533" s="23">
        <v>2016</v>
      </c>
      <c r="B533" s="23" t="s">
        <v>514</v>
      </c>
      <c r="C533" s="13" t="s">
        <v>1512</v>
      </c>
      <c r="D533" s="34" t="s">
        <v>3584</v>
      </c>
      <c r="E533" s="34">
        <v>9</v>
      </c>
    </row>
    <row r="534" spans="1:5">
      <c r="A534" s="23">
        <v>2016</v>
      </c>
      <c r="B534" s="23" t="s">
        <v>514</v>
      </c>
      <c r="C534" s="13" t="s">
        <v>1512</v>
      </c>
      <c r="D534" s="34" t="s">
        <v>3583</v>
      </c>
      <c r="E534" s="34">
        <v>177</v>
      </c>
    </row>
    <row r="535" spans="1:5">
      <c r="A535" s="23">
        <v>2016</v>
      </c>
      <c r="B535" s="23" t="s">
        <v>514</v>
      </c>
      <c r="C535" s="13" t="s">
        <v>1512</v>
      </c>
      <c r="D535" s="34" t="s">
        <v>3585</v>
      </c>
      <c r="E535" s="34">
        <v>2</v>
      </c>
    </row>
    <row r="536" spans="1:5">
      <c r="A536" s="23">
        <v>2016</v>
      </c>
      <c r="B536" s="23" t="s">
        <v>514</v>
      </c>
      <c r="C536" s="13" t="s">
        <v>1701</v>
      </c>
      <c r="D536" s="34" t="s">
        <v>3583</v>
      </c>
      <c r="E536" s="34">
        <v>157</v>
      </c>
    </row>
    <row r="537" spans="1:5">
      <c r="A537" s="23">
        <v>2016</v>
      </c>
      <c r="B537" s="23" t="s">
        <v>514</v>
      </c>
      <c r="C537" s="13" t="s">
        <v>1702</v>
      </c>
      <c r="D537" s="34" t="s">
        <v>3584</v>
      </c>
      <c r="E537" s="34">
        <v>7</v>
      </c>
    </row>
    <row r="538" spans="1:5">
      <c r="A538" s="23">
        <v>2016</v>
      </c>
      <c r="B538" s="23" t="s">
        <v>514</v>
      </c>
      <c r="C538" s="13" t="s">
        <v>1702</v>
      </c>
      <c r="D538" s="34" t="s">
        <v>3583</v>
      </c>
      <c r="E538" s="34">
        <v>41</v>
      </c>
    </row>
    <row r="539" spans="1:5">
      <c r="A539" s="23">
        <v>2016</v>
      </c>
      <c r="B539" s="23" t="s">
        <v>514</v>
      </c>
      <c r="C539" s="13" t="s">
        <v>1702</v>
      </c>
      <c r="D539" s="34" t="s">
        <v>3585</v>
      </c>
      <c r="E539" s="34">
        <v>67</v>
      </c>
    </row>
    <row r="540" spans="1:5">
      <c r="A540" s="23">
        <v>2017</v>
      </c>
      <c r="B540" s="23" t="s">
        <v>1886</v>
      </c>
      <c r="C540" s="13" t="s">
        <v>5</v>
      </c>
      <c r="D540" s="34" t="s">
        <v>3583</v>
      </c>
      <c r="E540" s="34">
        <v>30</v>
      </c>
    </row>
    <row r="541" spans="1:5">
      <c r="A541" s="23">
        <v>2017</v>
      </c>
      <c r="B541" s="23" t="s">
        <v>1886</v>
      </c>
      <c r="C541" s="13" t="s">
        <v>10</v>
      </c>
      <c r="D541" s="34" t="s">
        <v>3583</v>
      </c>
      <c r="E541" s="34">
        <v>24</v>
      </c>
    </row>
    <row r="542" spans="1:5">
      <c r="A542" s="23">
        <v>2017</v>
      </c>
      <c r="B542" s="23" t="s">
        <v>1886</v>
      </c>
      <c r="C542" s="13" t="s">
        <v>14</v>
      </c>
      <c r="D542" s="34" t="s">
        <v>3584</v>
      </c>
      <c r="E542" s="34">
        <v>1</v>
      </c>
    </row>
    <row r="543" spans="1:5">
      <c r="A543" s="23">
        <v>2017</v>
      </c>
      <c r="B543" s="23" t="s">
        <v>1886</v>
      </c>
      <c r="C543" s="13" t="s">
        <v>14</v>
      </c>
      <c r="D543" s="34" t="s">
        <v>3583</v>
      </c>
      <c r="E543" s="34">
        <v>70</v>
      </c>
    </row>
    <row r="544" spans="1:5">
      <c r="A544" s="23">
        <v>2017</v>
      </c>
      <c r="B544" s="23" t="s">
        <v>1886</v>
      </c>
      <c r="C544" s="13" t="s">
        <v>23</v>
      </c>
      <c r="D544" s="34" t="s">
        <v>3583</v>
      </c>
      <c r="E544" s="34">
        <v>59</v>
      </c>
    </row>
    <row r="545" spans="1:5">
      <c r="A545" s="23">
        <v>2017</v>
      </c>
      <c r="B545" s="23" t="s">
        <v>1886</v>
      </c>
      <c r="C545" s="13" t="s">
        <v>41</v>
      </c>
      <c r="D545" s="34" t="s">
        <v>3584</v>
      </c>
      <c r="E545" s="34">
        <v>1</v>
      </c>
    </row>
    <row r="546" spans="1:5">
      <c r="A546" s="23">
        <v>2017</v>
      </c>
      <c r="B546" s="23" t="s">
        <v>1886</v>
      </c>
      <c r="C546" s="13" t="s">
        <v>41</v>
      </c>
      <c r="D546" s="34" t="s">
        <v>3583</v>
      </c>
      <c r="E546" s="34">
        <v>27</v>
      </c>
    </row>
    <row r="547" spans="1:5">
      <c r="A547" s="23">
        <v>2017</v>
      </c>
      <c r="B547" s="23" t="s">
        <v>1886</v>
      </c>
      <c r="C547" s="13" t="s">
        <v>60</v>
      </c>
      <c r="D547" s="34" t="s">
        <v>3583</v>
      </c>
      <c r="E547" s="34">
        <v>17</v>
      </c>
    </row>
    <row r="548" spans="1:5">
      <c r="A548" s="23">
        <v>2017</v>
      </c>
      <c r="B548" s="23" t="s">
        <v>1886</v>
      </c>
      <c r="C548" s="13" t="s">
        <v>70</v>
      </c>
      <c r="D548" s="34" t="s">
        <v>3583</v>
      </c>
      <c r="E548" s="34">
        <v>12</v>
      </c>
    </row>
    <row r="549" spans="1:5">
      <c r="A549" s="23">
        <v>2017</v>
      </c>
      <c r="B549" s="23" t="s">
        <v>1886</v>
      </c>
      <c r="C549" s="13" t="s">
        <v>76</v>
      </c>
      <c r="D549" s="34" t="s">
        <v>3583</v>
      </c>
      <c r="E549" s="34">
        <v>29</v>
      </c>
    </row>
    <row r="550" spans="1:5">
      <c r="A550" s="23">
        <v>2017</v>
      </c>
      <c r="B550" s="23" t="s">
        <v>1886</v>
      </c>
      <c r="C550" s="13" t="s">
        <v>83</v>
      </c>
      <c r="D550" s="34" t="s">
        <v>3583</v>
      </c>
      <c r="E550" s="34">
        <v>1</v>
      </c>
    </row>
    <row r="551" spans="1:5">
      <c r="A551" s="23">
        <v>2017</v>
      </c>
      <c r="B551" s="23" t="s">
        <v>1886</v>
      </c>
      <c r="C551" s="13" t="s">
        <v>86</v>
      </c>
      <c r="D551" s="34" t="s">
        <v>3583</v>
      </c>
      <c r="E551" s="34">
        <v>8</v>
      </c>
    </row>
    <row r="552" spans="1:5">
      <c r="A552" s="23">
        <v>2017</v>
      </c>
      <c r="B552" s="23" t="s">
        <v>1886</v>
      </c>
      <c r="C552" s="13" t="s">
        <v>89</v>
      </c>
      <c r="D552" s="34" t="s">
        <v>3583</v>
      </c>
      <c r="E552" s="34">
        <v>10</v>
      </c>
    </row>
    <row r="553" spans="1:5">
      <c r="A553" s="23">
        <v>2017</v>
      </c>
      <c r="B553" s="23" t="s">
        <v>1886</v>
      </c>
      <c r="C553" s="13" t="s">
        <v>94</v>
      </c>
      <c r="D553" s="34" t="s">
        <v>3583</v>
      </c>
      <c r="E553" s="34">
        <v>12</v>
      </c>
    </row>
    <row r="554" spans="1:5">
      <c r="A554" s="23">
        <v>2017</v>
      </c>
      <c r="B554" s="23" t="s">
        <v>1886</v>
      </c>
      <c r="C554" s="13" t="s">
        <v>100</v>
      </c>
      <c r="D554" s="34" t="s">
        <v>3583</v>
      </c>
      <c r="E554" s="34">
        <v>7</v>
      </c>
    </row>
    <row r="555" spans="1:5">
      <c r="A555" s="23">
        <v>2017</v>
      </c>
      <c r="B555" s="23" t="s">
        <v>1886</v>
      </c>
      <c r="C555" s="13" t="s">
        <v>104</v>
      </c>
      <c r="D555" s="34" t="s">
        <v>3584</v>
      </c>
      <c r="E555" s="34">
        <v>1</v>
      </c>
    </row>
    <row r="556" spans="1:5">
      <c r="A556" s="23">
        <v>2017</v>
      </c>
      <c r="B556" s="23" t="s">
        <v>1886</v>
      </c>
      <c r="C556" s="13" t="s">
        <v>104</v>
      </c>
      <c r="D556" s="34" t="s">
        <v>3583</v>
      </c>
      <c r="E556" s="34">
        <v>63</v>
      </c>
    </row>
    <row r="557" spans="1:5">
      <c r="A557" s="23">
        <v>2017</v>
      </c>
      <c r="B557" s="23" t="s">
        <v>1886</v>
      </c>
      <c r="C557" s="13" t="s">
        <v>120</v>
      </c>
      <c r="D557" s="34" t="s">
        <v>3584</v>
      </c>
      <c r="E557" s="34">
        <v>1</v>
      </c>
    </row>
    <row r="558" spans="1:5">
      <c r="A558" s="23">
        <v>2017</v>
      </c>
      <c r="B558" s="23" t="s">
        <v>1886</v>
      </c>
      <c r="C558" s="13" t="s">
        <v>120</v>
      </c>
      <c r="D558" s="34" t="s">
        <v>3583</v>
      </c>
      <c r="E558" s="34">
        <v>40</v>
      </c>
    </row>
    <row r="559" spans="1:5">
      <c r="A559" s="23">
        <v>2017</v>
      </c>
      <c r="B559" s="23" t="s">
        <v>1886</v>
      </c>
      <c r="C559" s="13" t="s">
        <v>156</v>
      </c>
      <c r="D559" s="34" t="s">
        <v>3584</v>
      </c>
      <c r="E559" s="34">
        <v>1</v>
      </c>
    </row>
    <row r="560" spans="1:5">
      <c r="A560" s="23">
        <v>2017</v>
      </c>
      <c r="B560" s="23" t="s">
        <v>1886</v>
      </c>
      <c r="C560" s="13" t="s">
        <v>156</v>
      </c>
      <c r="D560" s="34" t="s">
        <v>3583</v>
      </c>
      <c r="E560" s="34">
        <v>58</v>
      </c>
    </row>
    <row r="561" spans="1:5">
      <c r="A561" s="23">
        <v>2017</v>
      </c>
      <c r="B561" s="23" t="s">
        <v>1886</v>
      </c>
      <c r="C561" s="13" t="s">
        <v>156</v>
      </c>
      <c r="D561" s="34" t="s">
        <v>3585</v>
      </c>
      <c r="E561" s="34">
        <v>1</v>
      </c>
    </row>
    <row r="562" spans="1:5">
      <c r="A562" s="23">
        <v>2017</v>
      </c>
      <c r="B562" s="23" t="s">
        <v>1886</v>
      </c>
      <c r="C562" s="13" t="s">
        <v>164</v>
      </c>
      <c r="D562" s="34" t="s">
        <v>3583</v>
      </c>
      <c r="E562" s="34">
        <v>12</v>
      </c>
    </row>
    <row r="563" spans="1:5">
      <c r="A563" s="23">
        <v>2017</v>
      </c>
      <c r="B563" s="23" t="s">
        <v>1886</v>
      </c>
      <c r="C563" s="13" t="s">
        <v>167</v>
      </c>
      <c r="D563" s="34" t="s">
        <v>3584</v>
      </c>
      <c r="E563" s="34">
        <v>1</v>
      </c>
    </row>
    <row r="564" spans="1:5">
      <c r="A564" s="23">
        <v>2017</v>
      </c>
      <c r="B564" s="23" t="s">
        <v>1886</v>
      </c>
      <c r="C564" s="13" t="s">
        <v>167</v>
      </c>
      <c r="D564" s="34" t="s">
        <v>3583</v>
      </c>
      <c r="E564" s="34">
        <v>16</v>
      </c>
    </row>
    <row r="565" spans="1:5">
      <c r="A565" s="23">
        <v>2017</v>
      </c>
      <c r="B565" s="23" t="s">
        <v>1886</v>
      </c>
      <c r="C565" s="13" t="s">
        <v>1511</v>
      </c>
      <c r="D565" s="34" t="s">
        <v>3583</v>
      </c>
      <c r="E565" s="34">
        <v>112</v>
      </c>
    </row>
    <row r="566" spans="1:5">
      <c r="A566" s="23">
        <v>2017</v>
      </c>
      <c r="B566" s="23" t="s">
        <v>1886</v>
      </c>
      <c r="C566" s="13" t="s">
        <v>1512</v>
      </c>
      <c r="D566" s="34" t="s">
        <v>3583</v>
      </c>
      <c r="E566" s="34">
        <v>152</v>
      </c>
    </row>
    <row r="567" spans="1:5">
      <c r="A567" s="23">
        <v>2017</v>
      </c>
      <c r="B567" s="23" t="s">
        <v>1886</v>
      </c>
      <c r="C567" s="13" t="s">
        <v>1701</v>
      </c>
      <c r="D567" s="34" t="s">
        <v>3583</v>
      </c>
      <c r="E567" s="34">
        <v>631</v>
      </c>
    </row>
    <row r="568" spans="1:5">
      <c r="A568" s="23">
        <v>2017</v>
      </c>
      <c r="B568" s="23" t="s">
        <v>1886</v>
      </c>
      <c r="C568" s="13" t="s">
        <v>1507</v>
      </c>
      <c r="D568" s="34" t="s">
        <v>3583</v>
      </c>
      <c r="E568" s="34">
        <v>74</v>
      </c>
    </row>
    <row r="569" spans="1:5">
      <c r="A569" s="23">
        <v>2017</v>
      </c>
      <c r="B569" s="23" t="s">
        <v>1886</v>
      </c>
      <c r="C569" s="13" t="s">
        <v>1513</v>
      </c>
      <c r="D569" s="34" t="s">
        <v>3583</v>
      </c>
      <c r="E569" s="34">
        <v>32</v>
      </c>
    </row>
    <row r="570" spans="1:5">
      <c r="A570" s="23">
        <v>2017</v>
      </c>
      <c r="B570" s="23" t="s">
        <v>1886</v>
      </c>
      <c r="C570" s="13" t="s">
        <v>1702</v>
      </c>
      <c r="D570" s="34" t="s">
        <v>3584</v>
      </c>
      <c r="E570" s="34">
        <v>15</v>
      </c>
    </row>
    <row r="571" spans="1:5">
      <c r="A571" s="23">
        <v>2017</v>
      </c>
      <c r="B571" s="23" t="s">
        <v>1886</v>
      </c>
      <c r="C571" s="13" t="s">
        <v>1702</v>
      </c>
      <c r="D571" s="34" t="s">
        <v>3583</v>
      </c>
      <c r="E571" s="34">
        <v>108</v>
      </c>
    </row>
    <row r="572" spans="1:5">
      <c r="A572" s="23">
        <v>2017</v>
      </c>
      <c r="B572" s="23" t="s">
        <v>1886</v>
      </c>
      <c r="C572" s="13" t="s">
        <v>1702</v>
      </c>
      <c r="D572" s="34" t="s">
        <v>3585</v>
      </c>
      <c r="E572" s="34">
        <v>11</v>
      </c>
    </row>
    <row r="573" spans="1:5">
      <c r="A573" s="23">
        <v>2017</v>
      </c>
      <c r="B573" s="23" t="s">
        <v>514</v>
      </c>
      <c r="C573" s="13" t="s">
        <v>184</v>
      </c>
      <c r="D573" s="34" t="s">
        <v>3583</v>
      </c>
      <c r="E573" s="34">
        <v>18</v>
      </c>
    </row>
    <row r="574" spans="1:5">
      <c r="A574" s="23">
        <v>2017</v>
      </c>
      <c r="B574" s="23" t="s">
        <v>514</v>
      </c>
      <c r="C574" s="13" t="s">
        <v>23</v>
      </c>
      <c r="D574" s="34" t="s">
        <v>3584</v>
      </c>
      <c r="E574" s="34">
        <v>4</v>
      </c>
    </row>
    <row r="575" spans="1:5">
      <c r="A575" s="23">
        <v>2017</v>
      </c>
      <c r="B575" s="23" t="s">
        <v>514</v>
      </c>
      <c r="C575" s="13" t="s">
        <v>23</v>
      </c>
      <c r="D575" s="34" t="s">
        <v>3583</v>
      </c>
      <c r="E575" s="34">
        <v>31</v>
      </c>
    </row>
    <row r="576" spans="1:5">
      <c r="A576" s="23">
        <v>2017</v>
      </c>
      <c r="B576" s="23" t="s">
        <v>514</v>
      </c>
      <c r="C576" s="13" t="s">
        <v>185</v>
      </c>
      <c r="D576" s="34" t="s">
        <v>3584</v>
      </c>
      <c r="E576" s="34">
        <v>13</v>
      </c>
    </row>
    <row r="577" spans="1:5">
      <c r="A577" s="23">
        <v>2017</v>
      </c>
      <c r="B577" s="23" t="s">
        <v>514</v>
      </c>
      <c r="C577" s="13" t="s">
        <v>185</v>
      </c>
      <c r="D577" s="34" t="s">
        <v>3583</v>
      </c>
      <c r="E577" s="34">
        <v>34</v>
      </c>
    </row>
    <row r="578" spans="1:5">
      <c r="A578" s="23">
        <v>2017</v>
      </c>
      <c r="B578" s="23" t="s">
        <v>514</v>
      </c>
      <c r="C578" s="13" t="s">
        <v>104</v>
      </c>
      <c r="D578" s="34" t="s">
        <v>3584</v>
      </c>
      <c r="E578" s="34">
        <v>5</v>
      </c>
    </row>
    <row r="579" spans="1:5">
      <c r="A579" s="23">
        <v>2017</v>
      </c>
      <c r="B579" s="23" t="s">
        <v>514</v>
      </c>
      <c r="C579" s="13" t="s">
        <v>104</v>
      </c>
      <c r="D579" s="34" t="s">
        <v>3583</v>
      </c>
      <c r="E579" s="34">
        <v>37</v>
      </c>
    </row>
    <row r="580" spans="1:5">
      <c r="A580" s="23">
        <v>2017</v>
      </c>
      <c r="B580" s="23" t="s">
        <v>514</v>
      </c>
      <c r="C580" s="13" t="s">
        <v>104</v>
      </c>
      <c r="D580" s="34" t="s">
        <v>3585</v>
      </c>
      <c r="E580" s="34">
        <v>8</v>
      </c>
    </row>
    <row r="581" spans="1:5">
      <c r="A581" s="23">
        <v>2017</v>
      </c>
      <c r="B581" s="23" t="s">
        <v>514</v>
      </c>
      <c r="C581" s="13" t="s">
        <v>1511</v>
      </c>
      <c r="D581" s="34" t="s">
        <v>3584</v>
      </c>
      <c r="E581" s="34">
        <v>2</v>
      </c>
    </row>
    <row r="582" spans="1:5">
      <c r="A582" s="23">
        <v>2017</v>
      </c>
      <c r="B582" s="23" t="s">
        <v>514</v>
      </c>
      <c r="C582" s="13" t="s">
        <v>1511</v>
      </c>
      <c r="D582" s="34" t="s">
        <v>3583</v>
      </c>
      <c r="E582" s="34">
        <v>63</v>
      </c>
    </row>
    <row r="583" spans="1:5">
      <c r="A583" s="23">
        <v>2017</v>
      </c>
      <c r="B583" s="23" t="s">
        <v>514</v>
      </c>
      <c r="C583" s="13" t="s">
        <v>1512</v>
      </c>
      <c r="D583" s="34" t="s">
        <v>3584</v>
      </c>
      <c r="E583" s="34">
        <v>13</v>
      </c>
    </row>
    <row r="584" spans="1:5">
      <c r="A584" s="23">
        <v>2017</v>
      </c>
      <c r="B584" s="23" t="s">
        <v>514</v>
      </c>
      <c r="C584" s="13" t="s">
        <v>1512</v>
      </c>
      <c r="D584" s="34" t="s">
        <v>3583</v>
      </c>
      <c r="E584" s="34">
        <v>201</v>
      </c>
    </row>
    <row r="585" spans="1:5">
      <c r="A585" s="23">
        <v>2017</v>
      </c>
      <c r="B585" s="23" t="s">
        <v>514</v>
      </c>
      <c r="C585" s="13" t="s">
        <v>1512</v>
      </c>
      <c r="D585" s="34" t="s">
        <v>3585</v>
      </c>
      <c r="E585" s="34">
        <v>1</v>
      </c>
    </row>
    <row r="586" spans="1:5">
      <c r="A586" s="23">
        <v>2017</v>
      </c>
      <c r="B586" s="23" t="s">
        <v>514</v>
      </c>
      <c r="C586" s="13" t="s">
        <v>1701</v>
      </c>
      <c r="D586" s="34" t="s">
        <v>3583</v>
      </c>
      <c r="E586" s="34">
        <v>173</v>
      </c>
    </row>
    <row r="587" spans="1:5">
      <c r="A587" s="23">
        <v>2017</v>
      </c>
      <c r="B587" s="23" t="s">
        <v>514</v>
      </c>
      <c r="C587" s="13" t="s">
        <v>1702</v>
      </c>
      <c r="D587" s="34" t="s">
        <v>3584</v>
      </c>
      <c r="E587" s="34">
        <v>7</v>
      </c>
    </row>
    <row r="588" spans="1:5">
      <c r="A588" s="23">
        <v>2017</v>
      </c>
      <c r="B588" s="23" t="s">
        <v>514</v>
      </c>
      <c r="C588" s="13" t="s">
        <v>1702</v>
      </c>
      <c r="D588" s="34" t="s">
        <v>3583</v>
      </c>
      <c r="E588" s="34">
        <v>32</v>
      </c>
    </row>
    <row r="589" spans="1:5">
      <c r="A589" s="23">
        <v>2017</v>
      </c>
      <c r="B589" s="23" t="s">
        <v>514</v>
      </c>
      <c r="C589" s="13" t="s">
        <v>1702</v>
      </c>
      <c r="D589" s="34" t="s">
        <v>3585</v>
      </c>
      <c r="E589" s="34">
        <v>72</v>
      </c>
    </row>
    <row r="590" spans="1:5">
      <c r="A590" s="23">
        <v>2018</v>
      </c>
      <c r="B590" s="23" t="s">
        <v>1886</v>
      </c>
      <c r="C590" s="13" t="s">
        <v>5</v>
      </c>
      <c r="D590" s="34" t="s">
        <v>3583</v>
      </c>
      <c r="E590" s="34">
        <v>29</v>
      </c>
    </row>
    <row r="591" spans="1:5">
      <c r="A591" s="23">
        <v>2018</v>
      </c>
      <c r="B591" s="23" t="s">
        <v>1886</v>
      </c>
      <c r="C591" s="13" t="s">
        <v>10</v>
      </c>
      <c r="D591" s="34" t="s">
        <v>3583</v>
      </c>
      <c r="E591" s="34">
        <v>23</v>
      </c>
    </row>
    <row r="592" spans="1:5">
      <c r="A592" s="23">
        <v>2018</v>
      </c>
      <c r="B592" s="23" t="s">
        <v>1886</v>
      </c>
      <c r="C592" s="13" t="s">
        <v>14</v>
      </c>
      <c r="D592" s="34" t="s">
        <v>3584</v>
      </c>
      <c r="E592" s="34">
        <v>1</v>
      </c>
    </row>
    <row r="593" spans="1:5">
      <c r="A593" s="23">
        <v>2018</v>
      </c>
      <c r="B593" s="23" t="s">
        <v>1886</v>
      </c>
      <c r="C593" s="13" t="s">
        <v>14</v>
      </c>
      <c r="D593" s="34" t="s">
        <v>3583</v>
      </c>
      <c r="E593" s="34">
        <v>72</v>
      </c>
    </row>
    <row r="594" spans="1:5">
      <c r="A594" s="23">
        <v>2018</v>
      </c>
      <c r="B594" s="23" t="s">
        <v>1886</v>
      </c>
      <c r="C594" s="13" t="s">
        <v>23</v>
      </c>
      <c r="D594" s="34" t="s">
        <v>3583</v>
      </c>
      <c r="E594" s="34">
        <v>61</v>
      </c>
    </row>
    <row r="595" spans="1:5">
      <c r="A595" s="23">
        <v>2018</v>
      </c>
      <c r="B595" s="23" t="s">
        <v>1886</v>
      </c>
      <c r="C595" s="13" t="s">
        <v>41</v>
      </c>
      <c r="D595" s="34" t="s">
        <v>3584</v>
      </c>
      <c r="E595" s="34">
        <v>1</v>
      </c>
    </row>
    <row r="596" spans="1:5">
      <c r="A596" s="23">
        <v>2018</v>
      </c>
      <c r="B596" s="23" t="s">
        <v>1886</v>
      </c>
      <c r="C596" s="13" t="s">
        <v>41</v>
      </c>
      <c r="D596" s="34" t="s">
        <v>3583</v>
      </c>
      <c r="E596" s="34">
        <v>26</v>
      </c>
    </row>
    <row r="597" spans="1:5">
      <c r="A597" s="23">
        <v>2018</v>
      </c>
      <c r="B597" s="23" t="s">
        <v>1886</v>
      </c>
      <c r="C597" s="13" t="s">
        <v>60</v>
      </c>
      <c r="D597" s="34" t="s">
        <v>3584</v>
      </c>
      <c r="E597" s="34">
        <v>1</v>
      </c>
    </row>
    <row r="598" spans="1:5">
      <c r="A598" s="23">
        <v>2018</v>
      </c>
      <c r="B598" s="23" t="s">
        <v>1886</v>
      </c>
      <c r="C598" s="13" t="s">
        <v>60</v>
      </c>
      <c r="D598" s="34" t="s">
        <v>3583</v>
      </c>
      <c r="E598" s="34">
        <v>18</v>
      </c>
    </row>
    <row r="599" spans="1:5">
      <c r="A599" s="23">
        <v>2018</v>
      </c>
      <c r="B599" s="23" t="s">
        <v>1886</v>
      </c>
      <c r="C599" s="13" t="s">
        <v>70</v>
      </c>
      <c r="D599" s="34" t="s">
        <v>3583</v>
      </c>
      <c r="E599" s="34">
        <v>12</v>
      </c>
    </row>
    <row r="600" spans="1:5">
      <c r="A600" s="23">
        <v>2018</v>
      </c>
      <c r="B600" s="23" t="s">
        <v>1886</v>
      </c>
      <c r="C600" s="13" t="s">
        <v>76</v>
      </c>
      <c r="D600" s="34" t="s">
        <v>3583</v>
      </c>
      <c r="E600" s="34">
        <v>29</v>
      </c>
    </row>
    <row r="601" spans="1:5">
      <c r="A601" s="23">
        <v>2018</v>
      </c>
      <c r="B601" s="23" t="s">
        <v>1886</v>
      </c>
      <c r="C601" s="13" t="s">
        <v>83</v>
      </c>
      <c r="D601" s="34" t="s">
        <v>3583</v>
      </c>
      <c r="E601" s="34">
        <v>1</v>
      </c>
    </row>
    <row r="602" spans="1:5">
      <c r="A602" s="23">
        <v>2018</v>
      </c>
      <c r="B602" s="23" t="s">
        <v>1886</v>
      </c>
      <c r="C602" s="13" t="s">
        <v>86</v>
      </c>
      <c r="D602" s="34" t="s">
        <v>3583</v>
      </c>
      <c r="E602" s="34">
        <v>10</v>
      </c>
    </row>
    <row r="603" spans="1:5">
      <c r="A603" s="23">
        <v>2018</v>
      </c>
      <c r="B603" s="23" t="s">
        <v>1886</v>
      </c>
      <c r="C603" s="13" t="s">
        <v>89</v>
      </c>
      <c r="D603" s="34" t="s">
        <v>3583</v>
      </c>
      <c r="E603" s="34">
        <v>10</v>
      </c>
    </row>
    <row r="604" spans="1:5">
      <c r="A604" s="23">
        <v>2018</v>
      </c>
      <c r="B604" s="23" t="s">
        <v>1886</v>
      </c>
      <c r="C604" s="13" t="s">
        <v>94</v>
      </c>
      <c r="D604" s="34" t="s">
        <v>3583</v>
      </c>
      <c r="E604" s="34">
        <v>12</v>
      </c>
    </row>
    <row r="605" spans="1:5">
      <c r="A605" s="23">
        <v>2018</v>
      </c>
      <c r="B605" s="23" t="s">
        <v>1886</v>
      </c>
      <c r="C605" s="13" t="s">
        <v>100</v>
      </c>
      <c r="D605" s="34" t="s">
        <v>3584</v>
      </c>
      <c r="E605" s="34">
        <v>1</v>
      </c>
    </row>
    <row r="606" spans="1:5">
      <c r="A606" s="23">
        <v>2018</v>
      </c>
      <c r="B606" s="23" t="s">
        <v>1886</v>
      </c>
      <c r="C606" s="13" t="s">
        <v>100</v>
      </c>
      <c r="D606" s="34" t="s">
        <v>3583</v>
      </c>
      <c r="E606" s="34">
        <v>6</v>
      </c>
    </row>
    <row r="607" spans="1:5">
      <c r="A607" s="23">
        <v>2018</v>
      </c>
      <c r="B607" s="23" t="s">
        <v>1886</v>
      </c>
      <c r="C607" s="13" t="s">
        <v>104</v>
      </c>
      <c r="D607" s="34" t="s">
        <v>3584</v>
      </c>
      <c r="E607" s="34">
        <v>1</v>
      </c>
    </row>
    <row r="608" spans="1:5">
      <c r="A608" s="23">
        <v>2018</v>
      </c>
      <c r="B608" s="23" t="s">
        <v>1886</v>
      </c>
      <c r="C608" s="13" t="s">
        <v>104</v>
      </c>
      <c r="D608" s="34" t="s">
        <v>3583</v>
      </c>
      <c r="E608" s="34">
        <v>62</v>
      </c>
    </row>
    <row r="609" spans="1:5">
      <c r="A609" s="23">
        <v>2018</v>
      </c>
      <c r="B609" s="23" t="s">
        <v>1886</v>
      </c>
      <c r="C609" s="13" t="s">
        <v>120</v>
      </c>
      <c r="D609" s="34" t="s">
        <v>3584</v>
      </c>
      <c r="E609" s="34">
        <v>1</v>
      </c>
    </row>
    <row r="610" spans="1:5">
      <c r="A610" s="23">
        <v>2018</v>
      </c>
      <c r="B610" s="23" t="s">
        <v>1886</v>
      </c>
      <c r="C610" s="13" t="s">
        <v>120</v>
      </c>
      <c r="D610" s="34" t="s">
        <v>3583</v>
      </c>
      <c r="E610" s="34">
        <v>47</v>
      </c>
    </row>
    <row r="611" spans="1:5">
      <c r="A611" s="23">
        <v>2018</v>
      </c>
      <c r="B611" s="23" t="s">
        <v>1886</v>
      </c>
      <c r="C611" s="13" t="s">
        <v>156</v>
      </c>
      <c r="D611" s="34" t="s">
        <v>3584</v>
      </c>
      <c r="E611" s="34">
        <v>1</v>
      </c>
    </row>
    <row r="612" spans="1:5">
      <c r="A612" s="23">
        <v>2018</v>
      </c>
      <c r="B612" s="23" t="s">
        <v>1886</v>
      </c>
      <c r="C612" s="13" t="s">
        <v>156</v>
      </c>
      <c r="D612" s="34" t="s">
        <v>3583</v>
      </c>
      <c r="E612" s="34">
        <v>59</v>
      </c>
    </row>
    <row r="613" spans="1:5">
      <c r="A613" s="23">
        <v>2018</v>
      </c>
      <c r="B613" s="23" t="s">
        <v>1886</v>
      </c>
      <c r="C613" s="13" t="s">
        <v>156</v>
      </c>
      <c r="D613" s="34" t="s">
        <v>3585</v>
      </c>
      <c r="E613" s="34">
        <v>1</v>
      </c>
    </row>
    <row r="614" spans="1:5">
      <c r="A614" s="23">
        <v>2018</v>
      </c>
      <c r="B614" s="23" t="s">
        <v>1886</v>
      </c>
      <c r="C614" s="13" t="s">
        <v>164</v>
      </c>
      <c r="D614" s="34" t="s">
        <v>3583</v>
      </c>
      <c r="E614" s="34">
        <v>14</v>
      </c>
    </row>
    <row r="615" spans="1:5">
      <c r="A615" s="23">
        <v>2018</v>
      </c>
      <c r="B615" s="23" t="s">
        <v>1886</v>
      </c>
      <c r="C615" s="13" t="s">
        <v>167</v>
      </c>
      <c r="D615" s="34" t="s">
        <v>3584</v>
      </c>
      <c r="E615" s="34">
        <v>1</v>
      </c>
    </row>
    <row r="616" spans="1:5">
      <c r="A616" s="23">
        <v>2018</v>
      </c>
      <c r="B616" s="23" t="s">
        <v>1886</v>
      </c>
      <c r="C616" s="13" t="s">
        <v>167</v>
      </c>
      <c r="D616" s="34" t="s">
        <v>3583</v>
      </c>
      <c r="E616" s="34">
        <v>17</v>
      </c>
    </row>
    <row r="617" spans="1:5">
      <c r="A617" s="23">
        <v>2018</v>
      </c>
      <c r="B617" s="23" t="s">
        <v>1886</v>
      </c>
      <c r="C617" s="13" t="s">
        <v>1511</v>
      </c>
      <c r="D617" s="34" t="s">
        <v>3583</v>
      </c>
      <c r="E617" s="34">
        <v>114</v>
      </c>
    </row>
    <row r="618" spans="1:5">
      <c r="A618" s="23">
        <v>2018</v>
      </c>
      <c r="B618" s="23" t="s">
        <v>1886</v>
      </c>
      <c r="C618" s="13" t="s">
        <v>1512</v>
      </c>
      <c r="D618" s="34" t="s">
        <v>3583</v>
      </c>
      <c r="E618" s="34">
        <v>167</v>
      </c>
    </row>
    <row r="619" spans="1:5">
      <c r="A619" s="23">
        <v>2018</v>
      </c>
      <c r="B619" s="23" t="s">
        <v>1886</v>
      </c>
      <c r="C619" s="13" t="s">
        <v>1701</v>
      </c>
      <c r="D619" s="34" t="s">
        <v>3583</v>
      </c>
      <c r="E619" s="34">
        <v>691</v>
      </c>
    </row>
    <row r="620" spans="1:5">
      <c r="A620" s="23">
        <v>2018</v>
      </c>
      <c r="B620" s="23" t="s">
        <v>1886</v>
      </c>
      <c r="C620" s="13" t="s">
        <v>1507</v>
      </c>
      <c r="D620" s="34" t="s">
        <v>3583</v>
      </c>
      <c r="E620" s="34">
        <v>74</v>
      </c>
    </row>
    <row r="621" spans="1:5">
      <c r="A621" s="23">
        <v>2018</v>
      </c>
      <c r="B621" s="23" t="s">
        <v>1886</v>
      </c>
      <c r="C621" s="13" t="s">
        <v>1513</v>
      </c>
      <c r="D621" s="34" t="s">
        <v>3583</v>
      </c>
      <c r="E621" s="34">
        <v>33</v>
      </c>
    </row>
    <row r="622" spans="1:5">
      <c r="A622" s="23">
        <v>2018</v>
      </c>
      <c r="B622" s="23" t="s">
        <v>1886</v>
      </c>
      <c r="C622" s="13" t="s">
        <v>1702</v>
      </c>
      <c r="D622" s="34" t="s">
        <v>3584</v>
      </c>
      <c r="E622" s="34">
        <v>14</v>
      </c>
    </row>
    <row r="623" spans="1:5">
      <c r="A623" s="23">
        <v>2018</v>
      </c>
      <c r="B623" s="23" t="s">
        <v>1886</v>
      </c>
      <c r="C623" s="13" t="s">
        <v>1702</v>
      </c>
      <c r="D623" s="34" t="s">
        <v>3583</v>
      </c>
      <c r="E623" s="34">
        <v>102</v>
      </c>
    </row>
    <row r="624" spans="1:5">
      <c r="A624" s="23">
        <v>2018</v>
      </c>
      <c r="B624" s="23" t="s">
        <v>1886</v>
      </c>
      <c r="C624" s="13" t="s">
        <v>1702</v>
      </c>
      <c r="D624" s="34" t="s">
        <v>3585</v>
      </c>
      <c r="E624" s="34">
        <v>10</v>
      </c>
    </row>
    <row r="625" spans="1:5">
      <c r="A625" s="23">
        <v>2018</v>
      </c>
      <c r="B625" s="23" t="s">
        <v>514</v>
      </c>
      <c r="C625" s="13" t="s">
        <v>184</v>
      </c>
      <c r="D625" s="34" t="s">
        <v>3584</v>
      </c>
      <c r="E625" s="34">
        <v>2</v>
      </c>
    </row>
    <row r="626" spans="1:5">
      <c r="A626" s="23">
        <v>2018</v>
      </c>
      <c r="B626" s="23" t="s">
        <v>514</v>
      </c>
      <c r="C626" s="13" t="s">
        <v>184</v>
      </c>
      <c r="D626" s="34" t="s">
        <v>3583</v>
      </c>
      <c r="E626" s="34">
        <v>20</v>
      </c>
    </row>
    <row r="627" spans="1:5">
      <c r="A627" s="23">
        <v>2018</v>
      </c>
      <c r="B627" s="23" t="s">
        <v>514</v>
      </c>
      <c r="C627" s="13" t="s">
        <v>23</v>
      </c>
      <c r="D627" s="34" t="s">
        <v>3584</v>
      </c>
      <c r="E627" s="34">
        <v>4</v>
      </c>
    </row>
    <row r="628" spans="1:5">
      <c r="A628" s="23">
        <v>2018</v>
      </c>
      <c r="B628" s="23" t="s">
        <v>514</v>
      </c>
      <c r="C628" s="13" t="s">
        <v>23</v>
      </c>
      <c r="D628" s="34" t="s">
        <v>3583</v>
      </c>
      <c r="E628" s="34">
        <v>32</v>
      </c>
    </row>
    <row r="629" spans="1:5">
      <c r="A629" s="23">
        <v>2018</v>
      </c>
      <c r="B629" s="23" t="s">
        <v>514</v>
      </c>
      <c r="C629" s="13" t="s">
        <v>185</v>
      </c>
      <c r="D629" s="34" t="s">
        <v>3584</v>
      </c>
      <c r="E629" s="34">
        <v>15</v>
      </c>
    </row>
    <row r="630" spans="1:5">
      <c r="A630" s="23">
        <v>2018</v>
      </c>
      <c r="B630" s="23" t="s">
        <v>514</v>
      </c>
      <c r="C630" s="13" t="s">
        <v>185</v>
      </c>
      <c r="D630" s="34" t="s">
        <v>3583</v>
      </c>
      <c r="E630" s="34">
        <v>35</v>
      </c>
    </row>
    <row r="631" spans="1:5">
      <c r="A631" s="23">
        <v>2018</v>
      </c>
      <c r="B631" s="23" t="s">
        <v>514</v>
      </c>
      <c r="C631" s="13" t="s">
        <v>185</v>
      </c>
      <c r="D631" s="34" t="s">
        <v>3585</v>
      </c>
      <c r="E631" s="34">
        <v>1</v>
      </c>
    </row>
    <row r="632" spans="1:5">
      <c r="A632" s="23">
        <v>2018</v>
      </c>
      <c r="B632" s="23" t="s">
        <v>514</v>
      </c>
      <c r="C632" s="13" t="s">
        <v>104</v>
      </c>
      <c r="D632" s="34" t="s">
        <v>3584</v>
      </c>
      <c r="E632" s="34">
        <v>1</v>
      </c>
    </row>
    <row r="633" spans="1:5">
      <c r="A633" s="23">
        <v>2018</v>
      </c>
      <c r="B633" s="23" t="s">
        <v>514</v>
      </c>
      <c r="C633" s="13" t="s">
        <v>104</v>
      </c>
      <c r="D633" s="34" t="s">
        <v>3583</v>
      </c>
      <c r="E633" s="34">
        <v>41</v>
      </c>
    </row>
    <row r="634" spans="1:5">
      <c r="A634" s="23">
        <v>2018</v>
      </c>
      <c r="B634" s="23" t="s">
        <v>514</v>
      </c>
      <c r="C634" s="13" t="s">
        <v>104</v>
      </c>
      <c r="D634" s="34" t="s">
        <v>3585</v>
      </c>
      <c r="E634" s="34">
        <v>5</v>
      </c>
    </row>
    <row r="635" spans="1:5">
      <c r="A635" s="23">
        <v>2018</v>
      </c>
      <c r="B635" s="23" t="s">
        <v>514</v>
      </c>
      <c r="C635" s="13" t="s">
        <v>1511</v>
      </c>
      <c r="D635" s="34" t="s">
        <v>3583</v>
      </c>
      <c r="E635" s="34">
        <v>58</v>
      </c>
    </row>
    <row r="636" spans="1:5">
      <c r="A636" s="23">
        <v>2018</v>
      </c>
      <c r="B636" s="23" t="s">
        <v>514</v>
      </c>
      <c r="C636" s="13" t="s">
        <v>1512</v>
      </c>
      <c r="D636" s="34" t="s">
        <v>3584</v>
      </c>
      <c r="E636" s="34">
        <v>9</v>
      </c>
    </row>
    <row r="637" spans="1:5">
      <c r="A637" s="23">
        <v>2018</v>
      </c>
      <c r="B637" s="23" t="s">
        <v>514</v>
      </c>
      <c r="C637" s="13" t="s">
        <v>1512</v>
      </c>
      <c r="D637" s="34" t="s">
        <v>3583</v>
      </c>
      <c r="E637" s="34">
        <v>203</v>
      </c>
    </row>
    <row r="638" spans="1:5">
      <c r="A638" s="23">
        <v>2018</v>
      </c>
      <c r="B638" s="23" t="s">
        <v>514</v>
      </c>
      <c r="C638" s="13" t="s">
        <v>1512</v>
      </c>
      <c r="D638" s="34" t="s">
        <v>3585</v>
      </c>
      <c r="E638" s="34">
        <v>2</v>
      </c>
    </row>
    <row r="639" spans="1:5">
      <c r="A639" s="23">
        <v>2018</v>
      </c>
      <c r="B639" s="23" t="s">
        <v>514</v>
      </c>
      <c r="C639" s="13" t="s">
        <v>1701</v>
      </c>
      <c r="D639" s="34" t="s">
        <v>3583</v>
      </c>
      <c r="E639" s="34">
        <v>182</v>
      </c>
    </row>
    <row r="640" spans="1:5">
      <c r="A640" s="23">
        <v>2018</v>
      </c>
      <c r="B640" s="23" t="s">
        <v>514</v>
      </c>
      <c r="C640" s="13" t="s">
        <v>1702</v>
      </c>
      <c r="D640" s="34" t="s">
        <v>3584</v>
      </c>
      <c r="E640" s="34">
        <v>5</v>
      </c>
    </row>
    <row r="641" spans="1:5">
      <c r="A641" s="23">
        <v>2018</v>
      </c>
      <c r="B641" s="23" t="s">
        <v>514</v>
      </c>
      <c r="C641" s="13" t="s">
        <v>1702</v>
      </c>
      <c r="D641" s="34" t="s">
        <v>3583</v>
      </c>
      <c r="E641" s="34">
        <v>33</v>
      </c>
    </row>
    <row r="642" spans="1:5">
      <c r="A642" s="23">
        <v>2018</v>
      </c>
      <c r="B642" s="23" t="s">
        <v>514</v>
      </c>
      <c r="C642" s="13" t="s">
        <v>1702</v>
      </c>
      <c r="D642" s="34" t="s">
        <v>3585</v>
      </c>
      <c r="E642" s="34">
        <v>83</v>
      </c>
    </row>
    <row r="643" spans="1:5">
      <c r="A643" s="23">
        <v>2019</v>
      </c>
      <c r="B643" s="23" t="s">
        <v>514</v>
      </c>
      <c r="C643" s="13" t="s">
        <v>1512</v>
      </c>
      <c r="D643" s="34" t="s">
        <v>3584</v>
      </c>
      <c r="E643" s="34">
        <v>8</v>
      </c>
    </row>
    <row r="644" spans="1:5">
      <c r="A644" s="23">
        <v>2019</v>
      </c>
      <c r="B644" s="23" t="s">
        <v>514</v>
      </c>
      <c r="C644" s="13" t="s">
        <v>1702</v>
      </c>
      <c r="D644" s="34" t="s">
        <v>3584</v>
      </c>
      <c r="E644" s="34">
        <v>5</v>
      </c>
    </row>
    <row r="645" spans="1:5">
      <c r="A645" s="23">
        <v>2019</v>
      </c>
      <c r="B645" s="23" t="s">
        <v>514</v>
      </c>
      <c r="C645" s="13" t="s">
        <v>1511</v>
      </c>
      <c r="D645" s="34" t="s">
        <v>3584</v>
      </c>
      <c r="E645" s="34">
        <v>1</v>
      </c>
    </row>
    <row r="646" spans="1:5">
      <c r="A646" s="23">
        <v>2019</v>
      </c>
      <c r="B646" s="23" t="s">
        <v>514</v>
      </c>
      <c r="C646" s="13" t="s">
        <v>185</v>
      </c>
      <c r="D646" s="34" t="s">
        <v>3584</v>
      </c>
      <c r="E646" s="34">
        <v>15</v>
      </c>
    </row>
    <row r="647" spans="1:5">
      <c r="A647" s="23">
        <v>2019</v>
      </c>
      <c r="B647" s="23" t="s">
        <v>514</v>
      </c>
      <c r="C647" s="13" t="s">
        <v>3925</v>
      </c>
      <c r="D647" s="34" t="s">
        <v>3584</v>
      </c>
      <c r="E647" s="34">
        <v>1</v>
      </c>
    </row>
    <row r="648" spans="1:5">
      <c r="A648" s="23">
        <v>2019</v>
      </c>
      <c r="B648" s="23" t="s">
        <v>514</v>
      </c>
      <c r="C648" s="13" t="s">
        <v>23</v>
      </c>
      <c r="D648" s="34" t="s">
        <v>3584</v>
      </c>
      <c r="E648" s="34">
        <v>4</v>
      </c>
    </row>
    <row r="649" spans="1:5">
      <c r="A649" s="23">
        <v>2019</v>
      </c>
      <c r="B649" s="23" t="s">
        <v>514</v>
      </c>
      <c r="C649" s="13" t="s">
        <v>1702</v>
      </c>
      <c r="D649" s="34" t="s">
        <v>3585</v>
      </c>
      <c r="E649" s="34">
        <v>69</v>
      </c>
    </row>
    <row r="650" spans="1:5">
      <c r="A650" s="23">
        <v>2019</v>
      </c>
      <c r="B650" s="23" t="s">
        <v>514</v>
      </c>
      <c r="C650" s="13" t="s">
        <v>1701</v>
      </c>
      <c r="D650" s="34" t="s">
        <v>3583</v>
      </c>
      <c r="E650" s="34">
        <v>184</v>
      </c>
    </row>
    <row r="651" spans="1:5">
      <c r="A651" s="23">
        <v>2019</v>
      </c>
      <c r="B651" s="23" t="s">
        <v>514</v>
      </c>
      <c r="C651" s="13" t="s">
        <v>1512</v>
      </c>
      <c r="D651" s="34" t="s">
        <v>3583</v>
      </c>
      <c r="E651" s="34">
        <v>147</v>
      </c>
    </row>
    <row r="652" spans="1:5">
      <c r="A652" s="23">
        <v>2019</v>
      </c>
      <c r="B652" s="23" t="s">
        <v>514</v>
      </c>
      <c r="C652" s="13" t="s">
        <v>1702</v>
      </c>
      <c r="D652" s="34" t="s">
        <v>3583</v>
      </c>
      <c r="E652" s="34">
        <v>34</v>
      </c>
    </row>
    <row r="653" spans="1:5">
      <c r="A653" s="23">
        <v>2019</v>
      </c>
      <c r="B653" s="23" t="s">
        <v>514</v>
      </c>
      <c r="C653" s="13" t="s">
        <v>1511</v>
      </c>
      <c r="D653" s="34" t="s">
        <v>3583</v>
      </c>
      <c r="E653" s="34">
        <v>117</v>
      </c>
    </row>
    <row r="654" spans="1:5">
      <c r="A654" s="23">
        <v>2019</v>
      </c>
      <c r="B654" s="23" t="s">
        <v>514</v>
      </c>
      <c r="C654" s="13" t="s">
        <v>185</v>
      </c>
      <c r="D654" s="34" t="s">
        <v>3583</v>
      </c>
      <c r="E654" s="34">
        <v>37</v>
      </c>
    </row>
    <row r="655" spans="1:5">
      <c r="A655" s="23">
        <v>2019</v>
      </c>
      <c r="B655" s="23" t="s">
        <v>514</v>
      </c>
      <c r="C655" s="13" t="s">
        <v>3925</v>
      </c>
      <c r="D655" s="34" t="s">
        <v>3583</v>
      </c>
      <c r="E655" s="34">
        <v>41</v>
      </c>
    </row>
    <row r="656" spans="1:5">
      <c r="A656" s="23">
        <v>2019</v>
      </c>
      <c r="B656" s="23" t="s">
        <v>514</v>
      </c>
      <c r="C656" s="13" t="s">
        <v>23</v>
      </c>
      <c r="D656" s="34" t="s">
        <v>3583</v>
      </c>
      <c r="E656" s="34">
        <v>24</v>
      </c>
    </row>
    <row r="657" spans="1:5">
      <c r="A657" s="23">
        <v>2019</v>
      </c>
      <c r="B657" s="23" t="s">
        <v>514</v>
      </c>
      <c r="C657" s="13" t="s">
        <v>184</v>
      </c>
      <c r="D657" s="34" t="s">
        <v>3583</v>
      </c>
      <c r="E657" s="34">
        <v>22</v>
      </c>
    </row>
    <row r="658" spans="1:5">
      <c r="A658" s="23">
        <v>2019</v>
      </c>
      <c r="B658" s="23" t="s">
        <v>514</v>
      </c>
      <c r="C658" s="13" t="s">
        <v>1512</v>
      </c>
      <c r="D658" s="34" t="s">
        <v>3585</v>
      </c>
      <c r="E658" s="34">
        <v>1</v>
      </c>
    </row>
    <row r="659" spans="1:5">
      <c r="A659" s="23">
        <v>2019</v>
      </c>
      <c r="B659" s="23" t="s">
        <v>514</v>
      </c>
      <c r="C659" s="13" t="s">
        <v>1702</v>
      </c>
      <c r="D659" s="34" t="s">
        <v>3585</v>
      </c>
      <c r="E659" s="34">
        <v>17</v>
      </c>
    </row>
    <row r="660" spans="1:5">
      <c r="A660" s="23">
        <v>2019</v>
      </c>
      <c r="B660" s="23" t="s">
        <v>514</v>
      </c>
      <c r="C660" s="13" t="s">
        <v>3925</v>
      </c>
      <c r="D660" s="34" t="s">
        <v>3585</v>
      </c>
      <c r="E660" s="34">
        <v>6</v>
      </c>
    </row>
    <row r="661" spans="1:5">
      <c r="A661" s="23">
        <v>2019</v>
      </c>
      <c r="B661" s="23" t="s">
        <v>1886</v>
      </c>
      <c r="C661" s="13" t="s">
        <v>5</v>
      </c>
      <c r="D661" s="34" t="s">
        <v>3583</v>
      </c>
      <c r="E661" s="34">
        <v>30</v>
      </c>
    </row>
    <row r="662" spans="1:5">
      <c r="A662" s="23">
        <v>2019</v>
      </c>
      <c r="B662" s="23" t="s">
        <v>1886</v>
      </c>
      <c r="C662" s="13" t="s">
        <v>10</v>
      </c>
      <c r="D662" s="34" t="s">
        <v>3583</v>
      </c>
      <c r="E662" s="34">
        <v>23</v>
      </c>
    </row>
    <row r="663" spans="1:5">
      <c r="A663" s="23">
        <v>2019</v>
      </c>
      <c r="B663" s="23" t="s">
        <v>1886</v>
      </c>
      <c r="C663" s="13" t="s">
        <v>14</v>
      </c>
      <c r="D663" s="34" t="s">
        <v>3584</v>
      </c>
      <c r="E663" s="34">
        <v>2</v>
      </c>
    </row>
    <row r="664" spans="1:5">
      <c r="A664" s="23">
        <v>2019</v>
      </c>
      <c r="B664" s="23" t="s">
        <v>1886</v>
      </c>
      <c r="C664" s="13" t="s">
        <v>14</v>
      </c>
      <c r="D664" s="34" t="s">
        <v>3583</v>
      </c>
      <c r="E664" s="34">
        <v>74</v>
      </c>
    </row>
    <row r="665" spans="1:5">
      <c r="A665" s="23">
        <v>2019</v>
      </c>
      <c r="B665" s="23" t="s">
        <v>1886</v>
      </c>
      <c r="C665" s="13" t="s">
        <v>23</v>
      </c>
      <c r="D665" s="34" t="s">
        <v>3583</v>
      </c>
      <c r="E665" s="34">
        <v>61</v>
      </c>
    </row>
    <row r="666" spans="1:5">
      <c r="A666" s="23">
        <v>2019</v>
      </c>
      <c r="B666" s="23" t="s">
        <v>1886</v>
      </c>
      <c r="C666" s="13" t="s">
        <v>41</v>
      </c>
      <c r="D666" s="34" t="s">
        <v>3584</v>
      </c>
      <c r="E666" s="34">
        <v>1</v>
      </c>
    </row>
    <row r="667" spans="1:5">
      <c r="A667" s="23">
        <v>2019</v>
      </c>
      <c r="B667" s="23" t="s">
        <v>1886</v>
      </c>
      <c r="C667" s="13" t="s">
        <v>41</v>
      </c>
      <c r="D667" s="34" t="s">
        <v>3583</v>
      </c>
      <c r="E667" s="34">
        <v>25</v>
      </c>
    </row>
    <row r="668" spans="1:5">
      <c r="A668" s="23">
        <v>2019</v>
      </c>
      <c r="B668" s="23" t="s">
        <v>1886</v>
      </c>
      <c r="C668" s="13" t="s">
        <v>60</v>
      </c>
      <c r="D668" s="34" t="s">
        <v>3584</v>
      </c>
      <c r="E668" s="34">
        <v>1</v>
      </c>
    </row>
    <row r="669" spans="1:5">
      <c r="A669" s="23">
        <v>2019</v>
      </c>
      <c r="B669" s="23" t="s">
        <v>1886</v>
      </c>
      <c r="C669" s="13" t="s">
        <v>60</v>
      </c>
      <c r="D669" s="34" t="s">
        <v>3583</v>
      </c>
      <c r="E669" s="34">
        <v>18</v>
      </c>
    </row>
    <row r="670" spans="1:5">
      <c r="A670" s="23">
        <v>2019</v>
      </c>
      <c r="B670" s="23" t="s">
        <v>1886</v>
      </c>
      <c r="C670" s="13" t="s">
        <v>70</v>
      </c>
      <c r="D670" s="34" t="s">
        <v>3583</v>
      </c>
      <c r="E670" s="34">
        <v>12</v>
      </c>
    </row>
    <row r="671" spans="1:5">
      <c r="A671" s="23">
        <v>2019</v>
      </c>
      <c r="B671" s="23" t="s">
        <v>1886</v>
      </c>
      <c r="C671" s="13" t="s">
        <v>76</v>
      </c>
      <c r="D671" s="34" t="s">
        <v>3583</v>
      </c>
      <c r="E671" s="34">
        <v>28</v>
      </c>
    </row>
    <row r="672" spans="1:5">
      <c r="A672" s="23">
        <v>2019</v>
      </c>
      <c r="B672" s="23" t="s">
        <v>1886</v>
      </c>
      <c r="C672" s="13" t="s">
        <v>83</v>
      </c>
      <c r="D672" s="34" t="s">
        <v>3583</v>
      </c>
      <c r="E672" s="34">
        <v>1</v>
      </c>
    </row>
    <row r="673" spans="1:5">
      <c r="A673" s="23">
        <v>2019</v>
      </c>
      <c r="B673" s="23" t="s">
        <v>1886</v>
      </c>
      <c r="C673" s="13" t="s">
        <v>86</v>
      </c>
      <c r="D673" s="34" t="s">
        <v>3583</v>
      </c>
      <c r="E673" s="34">
        <v>10</v>
      </c>
    </row>
    <row r="674" spans="1:5">
      <c r="A674" s="23">
        <v>2019</v>
      </c>
      <c r="B674" s="23" t="s">
        <v>1886</v>
      </c>
      <c r="C674" s="13" t="s">
        <v>89</v>
      </c>
      <c r="D674" s="34" t="s">
        <v>3583</v>
      </c>
      <c r="E674" s="34">
        <v>10</v>
      </c>
    </row>
    <row r="675" spans="1:5">
      <c r="A675" s="23">
        <v>2019</v>
      </c>
      <c r="B675" s="23" t="s">
        <v>1886</v>
      </c>
      <c r="C675" s="13" t="s">
        <v>94</v>
      </c>
      <c r="D675" s="34" t="s">
        <v>3583</v>
      </c>
      <c r="E675" s="34">
        <v>12</v>
      </c>
    </row>
    <row r="676" spans="1:5">
      <c r="A676" s="23">
        <v>2019</v>
      </c>
      <c r="B676" s="23" t="s">
        <v>1886</v>
      </c>
      <c r="C676" s="13" t="s">
        <v>100</v>
      </c>
      <c r="D676" s="34" t="s">
        <v>3584</v>
      </c>
      <c r="E676" s="34">
        <v>1</v>
      </c>
    </row>
    <row r="677" spans="1:5">
      <c r="A677" s="23">
        <v>2019</v>
      </c>
      <c r="B677" s="23" t="s">
        <v>1886</v>
      </c>
      <c r="C677" s="13" t="s">
        <v>100</v>
      </c>
      <c r="D677" s="34" t="s">
        <v>3583</v>
      </c>
      <c r="E677" s="34">
        <v>7</v>
      </c>
    </row>
    <row r="678" spans="1:5">
      <c r="A678" s="23">
        <v>2019</v>
      </c>
      <c r="B678" s="23" t="s">
        <v>1886</v>
      </c>
      <c r="C678" s="13" t="s">
        <v>104</v>
      </c>
      <c r="D678" s="34" t="s">
        <v>3584</v>
      </c>
      <c r="E678" s="34">
        <v>1</v>
      </c>
    </row>
    <row r="679" spans="1:5">
      <c r="A679" s="23">
        <v>2019</v>
      </c>
      <c r="B679" s="23" t="s">
        <v>1886</v>
      </c>
      <c r="C679" s="13" t="s">
        <v>104</v>
      </c>
      <c r="D679" s="34" t="s">
        <v>3583</v>
      </c>
      <c r="E679" s="34">
        <v>61</v>
      </c>
    </row>
    <row r="680" spans="1:5">
      <c r="A680" s="23">
        <v>2019</v>
      </c>
      <c r="B680" s="23" t="s">
        <v>1886</v>
      </c>
      <c r="C680" s="13" t="s">
        <v>120</v>
      </c>
      <c r="D680" s="34" t="s">
        <v>3584</v>
      </c>
      <c r="E680" s="34">
        <v>1</v>
      </c>
    </row>
    <row r="681" spans="1:5">
      <c r="A681" s="23">
        <v>2019</v>
      </c>
      <c r="B681" s="23" t="s">
        <v>1886</v>
      </c>
      <c r="C681" s="13" t="s">
        <v>120</v>
      </c>
      <c r="D681" s="34" t="s">
        <v>3583</v>
      </c>
      <c r="E681" s="34">
        <v>47</v>
      </c>
    </row>
    <row r="682" spans="1:5">
      <c r="A682" s="23">
        <v>2019</v>
      </c>
      <c r="B682" s="23" t="s">
        <v>1886</v>
      </c>
      <c r="C682" s="13" t="s">
        <v>156</v>
      </c>
      <c r="D682" s="34" t="s">
        <v>3584</v>
      </c>
      <c r="E682" s="34">
        <v>1</v>
      </c>
    </row>
    <row r="683" spans="1:5">
      <c r="A683" s="23">
        <v>2019</v>
      </c>
      <c r="B683" s="23" t="s">
        <v>1886</v>
      </c>
      <c r="C683" s="13" t="s">
        <v>156</v>
      </c>
      <c r="D683" s="34" t="s">
        <v>3583</v>
      </c>
      <c r="E683" s="34">
        <v>60</v>
      </c>
    </row>
    <row r="684" spans="1:5">
      <c r="A684" s="23">
        <v>2019</v>
      </c>
      <c r="B684" s="23" t="s">
        <v>1886</v>
      </c>
      <c r="C684" s="13" t="s">
        <v>156</v>
      </c>
      <c r="D684" s="34" t="s">
        <v>3585</v>
      </c>
      <c r="E684" s="34">
        <v>1</v>
      </c>
    </row>
    <row r="685" spans="1:5">
      <c r="A685" s="23">
        <v>2019</v>
      </c>
      <c r="B685" s="23" t="s">
        <v>1886</v>
      </c>
      <c r="C685" s="13" t="s">
        <v>164</v>
      </c>
      <c r="D685" s="34" t="s">
        <v>3583</v>
      </c>
      <c r="E685" s="34">
        <v>15</v>
      </c>
    </row>
    <row r="686" spans="1:5">
      <c r="A686" s="23">
        <v>2019</v>
      </c>
      <c r="B686" s="23" t="s">
        <v>1886</v>
      </c>
      <c r="C686" s="13" t="s">
        <v>1511</v>
      </c>
      <c r="D686" s="34" t="s">
        <v>3583</v>
      </c>
      <c r="E686" s="34">
        <v>115</v>
      </c>
    </row>
    <row r="687" spans="1:5">
      <c r="A687" s="23">
        <v>2019</v>
      </c>
      <c r="B687" s="23" t="s">
        <v>1886</v>
      </c>
      <c r="C687" s="13" t="s">
        <v>167</v>
      </c>
      <c r="D687" s="34" t="s">
        <v>3584</v>
      </c>
      <c r="E687" s="34">
        <v>1</v>
      </c>
    </row>
    <row r="688" spans="1:5">
      <c r="A688" s="23">
        <v>2019</v>
      </c>
      <c r="B688" s="23" t="s">
        <v>1886</v>
      </c>
      <c r="C688" s="13" t="s">
        <v>167</v>
      </c>
      <c r="D688" s="34" t="s">
        <v>3583</v>
      </c>
      <c r="E688" s="34">
        <v>17</v>
      </c>
    </row>
    <row r="689" spans="1:5">
      <c r="A689" s="23">
        <v>2019</v>
      </c>
      <c r="B689" s="23" t="s">
        <v>1886</v>
      </c>
      <c r="C689" s="13" t="s">
        <v>1512</v>
      </c>
      <c r="D689" s="34" t="s">
        <v>3583</v>
      </c>
      <c r="E689" s="34">
        <v>171</v>
      </c>
    </row>
    <row r="690" spans="1:5">
      <c r="A690" s="23">
        <v>2019</v>
      </c>
      <c r="B690" s="23" t="s">
        <v>1886</v>
      </c>
      <c r="C690" s="13" t="s">
        <v>1701</v>
      </c>
      <c r="D690" s="34" t="s">
        <v>3583</v>
      </c>
      <c r="E690" s="34">
        <v>699</v>
      </c>
    </row>
    <row r="691" spans="1:5">
      <c r="A691" s="23">
        <v>2019</v>
      </c>
      <c r="B691" s="23" t="s">
        <v>1886</v>
      </c>
      <c r="C691" s="13" t="s">
        <v>1507</v>
      </c>
      <c r="D691" s="34" t="s">
        <v>3583</v>
      </c>
      <c r="E691" s="34">
        <v>78</v>
      </c>
    </row>
    <row r="692" spans="1:5">
      <c r="A692" s="23">
        <v>2019</v>
      </c>
      <c r="B692" s="23" t="s">
        <v>1886</v>
      </c>
      <c r="C692" s="13" t="s">
        <v>1513</v>
      </c>
      <c r="D692" s="34" t="s">
        <v>3583</v>
      </c>
      <c r="E692" s="34">
        <v>32</v>
      </c>
    </row>
    <row r="693" spans="1:5">
      <c r="A693" s="23">
        <v>2019</v>
      </c>
      <c r="B693" s="23" t="s">
        <v>1886</v>
      </c>
      <c r="C693" s="13" t="s">
        <v>1702</v>
      </c>
      <c r="D693" s="34" t="s">
        <v>3584</v>
      </c>
      <c r="E693" s="34">
        <v>12</v>
      </c>
    </row>
    <row r="694" spans="1:5">
      <c r="A694" s="23">
        <v>2019</v>
      </c>
      <c r="B694" s="23" t="s">
        <v>1886</v>
      </c>
      <c r="C694" s="13" t="s">
        <v>1702</v>
      </c>
      <c r="D694" s="34" t="s">
        <v>3583</v>
      </c>
      <c r="E694" s="34">
        <v>105</v>
      </c>
    </row>
    <row r="695" spans="1:5">
      <c r="A695" s="23">
        <v>2019</v>
      </c>
      <c r="B695" s="23" t="s">
        <v>1886</v>
      </c>
      <c r="C695" s="13" t="s">
        <v>1702</v>
      </c>
      <c r="D695" s="34" t="s">
        <v>3585</v>
      </c>
      <c r="E695" s="34">
        <v>10</v>
      </c>
    </row>
    <row r="696" spans="1:5">
      <c r="A696" s="23">
        <v>2020</v>
      </c>
      <c r="B696" s="23" t="s">
        <v>514</v>
      </c>
      <c r="C696" s="13" t="s">
        <v>23</v>
      </c>
      <c r="D696" s="34" t="s">
        <v>3584</v>
      </c>
      <c r="E696" s="34">
        <v>4</v>
      </c>
    </row>
    <row r="697" spans="1:5">
      <c r="A697" s="23">
        <v>2020</v>
      </c>
      <c r="B697" s="23" t="s">
        <v>514</v>
      </c>
      <c r="C697" s="13" t="s">
        <v>23</v>
      </c>
      <c r="D697" s="34" t="s">
        <v>3583</v>
      </c>
      <c r="E697" s="34">
        <v>25</v>
      </c>
    </row>
    <row r="698" spans="1:5">
      <c r="A698" s="23">
        <v>2020</v>
      </c>
      <c r="B698" s="23" t="s">
        <v>514</v>
      </c>
      <c r="C698" s="13" t="s">
        <v>184</v>
      </c>
      <c r="D698" s="34" t="s">
        <v>3583</v>
      </c>
      <c r="E698" s="34">
        <v>24</v>
      </c>
    </row>
    <row r="699" spans="1:5">
      <c r="A699" s="23">
        <v>2020</v>
      </c>
      <c r="B699" s="23" t="s">
        <v>514</v>
      </c>
      <c r="C699" s="13" t="s">
        <v>185</v>
      </c>
      <c r="D699" s="34" t="s">
        <v>3584</v>
      </c>
      <c r="E699" s="34">
        <v>10</v>
      </c>
    </row>
    <row r="700" spans="1:5">
      <c r="A700" s="23">
        <v>2020</v>
      </c>
      <c r="B700" s="23" t="s">
        <v>514</v>
      </c>
      <c r="C700" s="13" t="s">
        <v>185</v>
      </c>
      <c r="D700" s="34" t="s">
        <v>3583</v>
      </c>
      <c r="E700" s="34">
        <v>36</v>
      </c>
    </row>
    <row r="701" spans="1:5">
      <c r="A701" s="23">
        <v>2020</v>
      </c>
      <c r="B701" s="23" t="s">
        <v>514</v>
      </c>
      <c r="C701" s="13" t="s">
        <v>3925</v>
      </c>
      <c r="D701" s="34" t="s">
        <v>3584</v>
      </c>
      <c r="E701" s="34">
        <v>1</v>
      </c>
    </row>
    <row r="702" spans="1:5">
      <c r="A702" s="23">
        <v>2020</v>
      </c>
      <c r="B702" s="23" t="s">
        <v>514</v>
      </c>
      <c r="C702" s="13" t="s">
        <v>3925</v>
      </c>
      <c r="D702" s="34" t="s">
        <v>3583</v>
      </c>
      <c r="E702" s="34">
        <v>38</v>
      </c>
    </row>
    <row r="703" spans="1:5">
      <c r="A703" s="23">
        <v>2020</v>
      </c>
      <c r="B703" s="23" t="s">
        <v>514</v>
      </c>
      <c r="C703" s="13" t="s">
        <v>3925</v>
      </c>
      <c r="D703" s="34" t="s">
        <v>3585</v>
      </c>
      <c r="E703" s="34">
        <v>4</v>
      </c>
    </row>
    <row r="704" spans="1:5">
      <c r="A704" s="23">
        <v>2020</v>
      </c>
      <c r="B704" s="23" t="s">
        <v>514</v>
      </c>
      <c r="C704" s="13" t="s">
        <v>1511</v>
      </c>
      <c r="D704" s="34" t="s">
        <v>3584</v>
      </c>
      <c r="E704" s="34">
        <v>7</v>
      </c>
    </row>
    <row r="705" spans="1:5">
      <c r="A705" s="23">
        <v>2020</v>
      </c>
      <c r="B705" s="23" t="s">
        <v>514</v>
      </c>
      <c r="C705" s="13" t="s">
        <v>1511</v>
      </c>
      <c r="D705" s="34" t="s">
        <v>3583</v>
      </c>
      <c r="E705" s="34">
        <v>127</v>
      </c>
    </row>
    <row r="706" spans="1:5">
      <c r="A706" s="23">
        <v>2020</v>
      </c>
      <c r="B706" s="23" t="s">
        <v>514</v>
      </c>
      <c r="C706" s="13" t="s">
        <v>1512</v>
      </c>
      <c r="D706" s="34" t="s">
        <v>3584</v>
      </c>
      <c r="E706" s="34">
        <v>2</v>
      </c>
    </row>
    <row r="707" spans="1:5">
      <c r="A707" s="23">
        <v>2020</v>
      </c>
      <c r="B707" s="23" t="s">
        <v>514</v>
      </c>
      <c r="C707" s="13" t="s">
        <v>1512</v>
      </c>
      <c r="D707" s="34" t="s">
        <v>3583</v>
      </c>
      <c r="E707" s="34">
        <v>175</v>
      </c>
    </row>
    <row r="708" spans="1:5">
      <c r="A708" s="23">
        <v>2020</v>
      </c>
      <c r="B708" s="23" t="s">
        <v>514</v>
      </c>
      <c r="C708" s="13" t="s">
        <v>1701</v>
      </c>
      <c r="D708" s="34" t="s">
        <v>3583</v>
      </c>
      <c r="E708" s="34">
        <v>155</v>
      </c>
    </row>
    <row r="709" spans="1:5">
      <c r="A709" s="23">
        <v>2020</v>
      </c>
      <c r="B709" s="23" t="s">
        <v>514</v>
      </c>
      <c r="C709" s="13" t="s">
        <v>1702</v>
      </c>
      <c r="D709" s="34" t="s">
        <v>3584</v>
      </c>
      <c r="E709" s="34">
        <v>4</v>
      </c>
    </row>
    <row r="710" spans="1:5">
      <c r="A710" s="23">
        <v>2020</v>
      </c>
      <c r="B710" s="23" t="s">
        <v>514</v>
      </c>
      <c r="C710" s="13" t="s">
        <v>1702</v>
      </c>
      <c r="D710" s="34" t="s">
        <v>3583</v>
      </c>
      <c r="E710" s="34">
        <v>31</v>
      </c>
    </row>
    <row r="711" spans="1:5">
      <c r="A711" s="23">
        <v>2020</v>
      </c>
      <c r="B711" s="23" t="s">
        <v>514</v>
      </c>
      <c r="C711" s="13" t="s">
        <v>1702</v>
      </c>
      <c r="D711" s="34" t="s">
        <v>3585</v>
      </c>
      <c r="E711" s="34">
        <v>60</v>
      </c>
    </row>
    <row r="712" spans="1:5">
      <c r="A712" s="23">
        <v>2020</v>
      </c>
      <c r="B712" s="23" t="s">
        <v>1886</v>
      </c>
      <c r="C712" s="13" t="s">
        <v>5</v>
      </c>
      <c r="D712" s="34" t="s">
        <v>3583</v>
      </c>
      <c r="E712" s="34">
        <v>30</v>
      </c>
    </row>
    <row r="713" spans="1:5">
      <c r="A713" s="23">
        <v>2020</v>
      </c>
      <c r="B713" s="23" t="s">
        <v>1886</v>
      </c>
      <c r="C713" s="13" t="s">
        <v>10</v>
      </c>
      <c r="D713" s="34" t="s">
        <v>3583</v>
      </c>
      <c r="E713" s="34">
        <v>23</v>
      </c>
    </row>
    <row r="714" spans="1:5">
      <c r="A714" s="23">
        <v>2020</v>
      </c>
      <c r="B714" s="23" t="s">
        <v>1886</v>
      </c>
      <c r="C714" s="13" t="s">
        <v>14</v>
      </c>
      <c r="D714" s="34" t="s">
        <v>3584</v>
      </c>
      <c r="E714" s="34">
        <v>2</v>
      </c>
    </row>
    <row r="715" spans="1:5">
      <c r="A715" s="23">
        <v>2020</v>
      </c>
      <c r="B715" s="23" t="s">
        <v>1886</v>
      </c>
      <c r="C715" s="13" t="s">
        <v>14</v>
      </c>
      <c r="D715" s="34" t="s">
        <v>3583</v>
      </c>
      <c r="E715" s="34">
        <v>89</v>
      </c>
    </row>
    <row r="716" spans="1:5">
      <c r="A716" s="23">
        <v>2020</v>
      </c>
      <c r="B716" s="23" t="s">
        <v>1886</v>
      </c>
      <c r="C716" s="13" t="s">
        <v>23</v>
      </c>
      <c r="D716" s="34" t="s">
        <v>3583</v>
      </c>
      <c r="E716" s="34">
        <v>71</v>
      </c>
    </row>
    <row r="717" spans="1:5">
      <c r="A717" s="23">
        <v>2020</v>
      </c>
      <c r="B717" s="23" t="s">
        <v>1886</v>
      </c>
      <c r="C717" s="13" t="s">
        <v>41</v>
      </c>
      <c r="D717" s="34" t="s">
        <v>3584</v>
      </c>
      <c r="E717" s="34">
        <v>2</v>
      </c>
    </row>
    <row r="718" spans="1:5">
      <c r="A718" s="23">
        <v>2020</v>
      </c>
      <c r="B718" s="23" t="s">
        <v>1886</v>
      </c>
      <c r="C718" s="13" t="s">
        <v>41</v>
      </c>
      <c r="D718" s="34" t="s">
        <v>3583</v>
      </c>
      <c r="E718" s="34">
        <v>31</v>
      </c>
    </row>
    <row r="719" spans="1:5">
      <c r="A719" s="23">
        <v>2020</v>
      </c>
      <c r="B719" s="23" t="s">
        <v>1886</v>
      </c>
      <c r="C719" s="13" t="s">
        <v>60</v>
      </c>
      <c r="D719" s="34" t="s">
        <v>3584</v>
      </c>
      <c r="E719" s="34">
        <v>1</v>
      </c>
    </row>
    <row r="720" spans="1:5">
      <c r="A720" s="23">
        <v>2020</v>
      </c>
      <c r="B720" s="23" t="s">
        <v>1886</v>
      </c>
      <c r="C720" s="13" t="s">
        <v>60</v>
      </c>
      <c r="D720" s="34" t="s">
        <v>3583</v>
      </c>
      <c r="E720" s="34">
        <v>18</v>
      </c>
    </row>
    <row r="721" spans="1:5">
      <c r="A721" s="23">
        <v>2020</v>
      </c>
      <c r="B721" s="23" t="s">
        <v>1886</v>
      </c>
      <c r="C721" s="13" t="s">
        <v>70</v>
      </c>
      <c r="D721" s="34" t="s">
        <v>3584</v>
      </c>
      <c r="E721" s="34">
        <v>2</v>
      </c>
    </row>
    <row r="722" spans="1:5">
      <c r="A722" s="23">
        <v>2020</v>
      </c>
      <c r="B722" s="23" t="s">
        <v>1886</v>
      </c>
      <c r="C722" s="13" t="s">
        <v>70</v>
      </c>
      <c r="D722" s="34" t="s">
        <v>3583</v>
      </c>
      <c r="E722" s="34">
        <v>15</v>
      </c>
    </row>
    <row r="723" spans="1:5">
      <c r="A723" s="23">
        <v>2020</v>
      </c>
      <c r="B723" s="23" t="s">
        <v>1886</v>
      </c>
      <c r="C723" s="13" t="s">
        <v>76</v>
      </c>
      <c r="D723" s="34" t="s">
        <v>3583</v>
      </c>
      <c r="E723" s="34">
        <v>39</v>
      </c>
    </row>
    <row r="724" spans="1:5">
      <c r="A724" s="23">
        <v>2020</v>
      </c>
      <c r="B724" s="23" t="s">
        <v>1886</v>
      </c>
      <c r="C724" s="13" t="s">
        <v>83</v>
      </c>
      <c r="D724" s="34" t="s">
        <v>3584</v>
      </c>
      <c r="E724" s="34">
        <v>1</v>
      </c>
    </row>
    <row r="725" spans="1:5">
      <c r="A725" s="23">
        <v>2020</v>
      </c>
      <c r="B725" s="23" t="s">
        <v>1886</v>
      </c>
      <c r="C725" s="13" t="s">
        <v>83</v>
      </c>
      <c r="D725" s="34" t="s">
        <v>3583</v>
      </c>
      <c r="E725" s="34">
        <v>1</v>
      </c>
    </row>
    <row r="726" spans="1:5">
      <c r="A726" s="23">
        <v>2020</v>
      </c>
      <c r="B726" s="23" t="s">
        <v>1886</v>
      </c>
      <c r="C726" s="13" t="s">
        <v>86</v>
      </c>
      <c r="D726" s="34" t="s">
        <v>3584</v>
      </c>
      <c r="E726" s="34">
        <v>1</v>
      </c>
    </row>
    <row r="727" spans="1:5">
      <c r="A727" s="23">
        <v>2020</v>
      </c>
      <c r="B727" s="23" t="s">
        <v>1886</v>
      </c>
      <c r="C727" s="13" t="s">
        <v>86</v>
      </c>
      <c r="D727" s="34" t="s">
        <v>3583</v>
      </c>
      <c r="E727" s="34">
        <v>12</v>
      </c>
    </row>
    <row r="728" spans="1:5">
      <c r="A728" s="23">
        <v>2020</v>
      </c>
      <c r="B728" s="23" t="s">
        <v>1886</v>
      </c>
      <c r="C728" s="13" t="s">
        <v>89</v>
      </c>
      <c r="D728" s="34" t="s">
        <v>3583</v>
      </c>
      <c r="E728" s="34">
        <v>11</v>
      </c>
    </row>
    <row r="729" spans="1:5">
      <c r="A729" s="23">
        <v>2020</v>
      </c>
      <c r="B729" s="23" t="s">
        <v>1886</v>
      </c>
      <c r="C729" s="13" t="s">
        <v>94</v>
      </c>
      <c r="D729" s="34" t="s">
        <v>3584</v>
      </c>
      <c r="E729" s="34">
        <v>1</v>
      </c>
    </row>
    <row r="730" spans="1:5">
      <c r="A730" s="23">
        <v>2020</v>
      </c>
      <c r="B730" s="23" t="s">
        <v>1886</v>
      </c>
      <c r="C730" s="13" t="s">
        <v>94</v>
      </c>
      <c r="D730" s="34" t="s">
        <v>3583</v>
      </c>
      <c r="E730" s="34">
        <v>19</v>
      </c>
    </row>
    <row r="731" spans="1:5">
      <c r="A731" s="23">
        <v>2020</v>
      </c>
      <c r="B731" s="23" t="s">
        <v>1886</v>
      </c>
      <c r="C731" s="13" t="s">
        <v>100</v>
      </c>
      <c r="D731" s="34" t="s">
        <v>3584</v>
      </c>
      <c r="E731" s="34">
        <v>1</v>
      </c>
    </row>
    <row r="732" spans="1:5">
      <c r="A732" s="23">
        <v>2020</v>
      </c>
      <c r="B732" s="23" t="s">
        <v>1886</v>
      </c>
      <c r="C732" s="13" t="s">
        <v>100</v>
      </c>
      <c r="D732" s="34" t="s">
        <v>3583</v>
      </c>
      <c r="E732" s="34">
        <v>10</v>
      </c>
    </row>
    <row r="733" spans="1:5">
      <c r="A733" s="23">
        <v>2020</v>
      </c>
      <c r="B733" s="23" t="s">
        <v>1886</v>
      </c>
      <c r="C733" s="13" t="s">
        <v>104</v>
      </c>
      <c r="D733" s="34" t="s">
        <v>3584</v>
      </c>
      <c r="E733" s="34">
        <v>2</v>
      </c>
    </row>
    <row r="734" spans="1:5">
      <c r="A734" s="23">
        <v>2020</v>
      </c>
      <c r="B734" s="23" t="s">
        <v>1886</v>
      </c>
      <c r="C734" s="13" t="s">
        <v>104</v>
      </c>
      <c r="D734" s="34" t="s">
        <v>3583</v>
      </c>
      <c r="E734" s="34">
        <v>135</v>
      </c>
    </row>
    <row r="735" spans="1:5">
      <c r="A735" s="23">
        <v>2020</v>
      </c>
      <c r="B735" s="23" t="s">
        <v>1886</v>
      </c>
      <c r="C735" s="13" t="s">
        <v>120</v>
      </c>
      <c r="D735" s="34" t="s">
        <v>3584</v>
      </c>
      <c r="E735" s="34">
        <v>2</v>
      </c>
    </row>
    <row r="736" spans="1:5">
      <c r="A736" s="23">
        <v>2020</v>
      </c>
      <c r="B736" s="23" t="s">
        <v>1886</v>
      </c>
      <c r="C736" s="13" t="s">
        <v>120</v>
      </c>
      <c r="D736" s="34" t="s">
        <v>3583</v>
      </c>
      <c r="E736" s="34">
        <v>57</v>
      </c>
    </row>
    <row r="737" spans="1:5">
      <c r="A737" s="23">
        <v>2020</v>
      </c>
      <c r="B737" s="23" t="s">
        <v>1886</v>
      </c>
      <c r="C737" s="13" t="s">
        <v>156</v>
      </c>
      <c r="D737" s="34" t="s">
        <v>3584</v>
      </c>
      <c r="E737" s="34">
        <v>1</v>
      </c>
    </row>
    <row r="738" spans="1:5">
      <c r="A738" s="23">
        <v>2020</v>
      </c>
      <c r="B738" s="23" t="s">
        <v>1886</v>
      </c>
      <c r="C738" s="13" t="s">
        <v>156</v>
      </c>
      <c r="D738" s="34" t="s">
        <v>3583</v>
      </c>
      <c r="E738" s="34">
        <v>60</v>
      </c>
    </row>
    <row r="739" spans="1:5">
      <c r="A739" s="23">
        <v>2020</v>
      </c>
      <c r="B739" s="23" t="s">
        <v>1886</v>
      </c>
      <c r="C739" s="13" t="s">
        <v>156</v>
      </c>
      <c r="D739" s="34" t="s">
        <v>3585</v>
      </c>
      <c r="E739" s="34">
        <v>1</v>
      </c>
    </row>
    <row r="740" spans="1:5">
      <c r="A740" s="23">
        <v>2020</v>
      </c>
      <c r="B740" s="23" t="s">
        <v>1886</v>
      </c>
      <c r="C740" s="13" t="s">
        <v>164</v>
      </c>
      <c r="D740" s="34" t="s">
        <v>3583</v>
      </c>
      <c r="E740" s="34">
        <v>16</v>
      </c>
    </row>
    <row r="741" spans="1:5">
      <c r="A741" s="23">
        <v>2020</v>
      </c>
      <c r="B741" s="23" t="s">
        <v>1886</v>
      </c>
      <c r="C741" s="13" t="s">
        <v>167</v>
      </c>
      <c r="D741" s="34" t="s">
        <v>3584</v>
      </c>
      <c r="E741" s="34">
        <v>1</v>
      </c>
    </row>
    <row r="742" spans="1:5">
      <c r="A742" s="23">
        <v>2020</v>
      </c>
      <c r="B742" s="23" t="s">
        <v>1886</v>
      </c>
      <c r="C742" s="13" t="s">
        <v>167</v>
      </c>
      <c r="D742" s="34" t="s">
        <v>3583</v>
      </c>
      <c r="E742" s="34">
        <v>18</v>
      </c>
    </row>
    <row r="743" spans="1:5">
      <c r="A743" s="23">
        <v>2020</v>
      </c>
      <c r="B743" s="23" t="s">
        <v>1886</v>
      </c>
      <c r="C743" s="13" t="s">
        <v>1511</v>
      </c>
      <c r="D743" s="34" t="s">
        <v>3584</v>
      </c>
      <c r="E743" s="34">
        <v>1</v>
      </c>
    </row>
    <row r="744" spans="1:5">
      <c r="A744" s="23">
        <v>2020</v>
      </c>
      <c r="B744" s="23" t="s">
        <v>1886</v>
      </c>
      <c r="C744" s="13" t="s">
        <v>1511</v>
      </c>
      <c r="D744" s="34" t="s">
        <v>3583</v>
      </c>
      <c r="E744" s="34">
        <v>114</v>
      </c>
    </row>
    <row r="745" spans="1:5">
      <c r="A745" s="23">
        <v>2020</v>
      </c>
      <c r="B745" s="23" t="s">
        <v>1886</v>
      </c>
      <c r="C745" s="13" t="s">
        <v>1512</v>
      </c>
      <c r="D745" s="34" t="s">
        <v>3583</v>
      </c>
      <c r="E745" s="34">
        <v>195</v>
      </c>
    </row>
    <row r="746" spans="1:5">
      <c r="A746" s="23">
        <v>2020</v>
      </c>
      <c r="B746" s="23" t="s">
        <v>1886</v>
      </c>
      <c r="C746" s="13" t="s">
        <v>1701</v>
      </c>
      <c r="D746" s="34" t="s">
        <v>3583</v>
      </c>
      <c r="E746" s="34">
        <v>697</v>
      </c>
    </row>
    <row r="747" spans="1:5">
      <c r="A747" s="23">
        <v>2020</v>
      </c>
      <c r="B747" s="23" t="s">
        <v>1886</v>
      </c>
      <c r="C747" s="13" t="s">
        <v>1507</v>
      </c>
      <c r="D747" s="34" t="s">
        <v>3583</v>
      </c>
      <c r="E747" s="34">
        <v>90</v>
      </c>
    </row>
    <row r="748" spans="1:5">
      <c r="A748" s="23">
        <v>2020</v>
      </c>
      <c r="B748" s="23" t="s">
        <v>1886</v>
      </c>
      <c r="C748" s="13" t="s">
        <v>1513</v>
      </c>
      <c r="D748" s="34" t="s">
        <v>3583</v>
      </c>
      <c r="E748" s="34">
        <v>40</v>
      </c>
    </row>
    <row r="749" spans="1:5">
      <c r="A749" s="23">
        <v>2020</v>
      </c>
      <c r="B749" s="23" t="s">
        <v>1886</v>
      </c>
      <c r="C749" s="13" t="s">
        <v>1702</v>
      </c>
      <c r="D749" s="34" t="s">
        <v>3584</v>
      </c>
      <c r="E749" s="34">
        <v>14</v>
      </c>
    </row>
    <row r="750" spans="1:5">
      <c r="A750" s="23">
        <v>2020</v>
      </c>
      <c r="B750" s="23" t="s">
        <v>1886</v>
      </c>
      <c r="C750" s="13" t="s">
        <v>1702</v>
      </c>
      <c r="D750" s="34" t="s">
        <v>3583</v>
      </c>
      <c r="E750" s="34">
        <v>111</v>
      </c>
    </row>
    <row r="751" spans="1:5">
      <c r="A751" s="23">
        <v>2020</v>
      </c>
      <c r="B751" s="23" t="s">
        <v>1886</v>
      </c>
      <c r="C751" s="13" t="s">
        <v>1702</v>
      </c>
      <c r="D751" s="34" t="s">
        <v>3585</v>
      </c>
      <c r="E751" s="34">
        <v>51</v>
      </c>
    </row>
    <row r="752" spans="1:5">
      <c r="A752" s="23">
        <v>2021</v>
      </c>
      <c r="B752" s="23" t="s">
        <v>1886</v>
      </c>
      <c r="C752" s="13" t="s">
        <v>5</v>
      </c>
      <c r="D752" s="34" t="s">
        <v>3583</v>
      </c>
      <c r="E752" s="34">
        <v>28</v>
      </c>
    </row>
    <row r="753" spans="1:5">
      <c r="A753" s="23">
        <v>2021</v>
      </c>
      <c r="B753" s="23" t="s">
        <v>1886</v>
      </c>
      <c r="C753" s="13" t="s">
        <v>10</v>
      </c>
      <c r="D753" s="34" t="s">
        <v>3583</v>
      </c>
      <c r="E753" s="34">
        <v>24</v>
      </c>
    </row>
    <row r="754" spans="1:5">
      <c r="A754" s="23">
        <v>2021</v>
      </c>
      <c r="B754" s="23" t="s">
        <v>1886</v>
      </c>
      <c r="C754" s="13" t="s">
        <v>14</v>
      </c>
      <c r="D754" s="34" t="s">
        <v>3584</v>
      </c>
      <c r="E754" s="34">
        <v>5</v>
      </c>
    </row>
    <row r="755" spans="1:5">
      <c r="A755" s="23">
        <v>2021</v>
      </c>
      <c r="B755" s="23" t="s">
        <v>1886</v>
      </c>
      <c r="C755" s="13" t="s">
        <v>14</v>
      </c>
      <c r="D755" s="34" t="s">
        <v>3583</v>
      </c>
      <c r="E755" s="34">
        <v>81</v>
      </c>
    </row>
    <row r="756" spans="1:5">
      <c r="A756" s="23">
        <v>2021</v>
      </c>
      <c r="B756" s="23" t="s">
        <v>1886</v>
      </c>
      <c r="C756" s="13" t="s">
        <v>23</v>
      </c>
      <c r="D756" s="34" t="s">
        <v>3583</v>
      </c>
      <c r="E756" s="34">
        <v>73</v>
      </c>
    </row>
    <row r="757" spans="1:5">
      <c r="A757" s="23">
        <v>2021</v>
      </c>
      <c r="B757" s="23" t="s">
        <v>1886</v>
      </c>
      <c r="C757" s="13" t="s">
        <v>41</v>
      </c>
      <c r="D757" s="34" t="s">
        <v>3584</v>
      </c>
      <c r="E757" s="34">
        <v>1</v>
      </c>
    </row>
    <row r="758" spans="1:5">
      <c r="A758" s="23">
        <v>2021</v>
      </c>
      <c r="B758" s="23" t="s">
        <v>1886</v>
      </c>
      <c r="C758" s="13" t="s">
        <v>41</v>
      </c>
      <c r="D758" s="34" t="s">
        <v>3583</v>
      </c>
      <c r="E758" s="34">
        <v>32</v>
      </c>
    </row>
    <row r="759" spans="1:5">
      <c r="A759" s="23">
        <v>2021</v>
      </c>
      <c r="B759" s="23" t="s">
        <v>1886</v>
      </c>
      <c r="C759" s="13" t="s">
        <v>7517</v>
      </c>
      <c r="D759" s="34" t="s">
        <v>3583</v>
      </c>
      <c r="E759" s="34">
        <v>19</v>
      </c>
    </row>
    <row r="760" spans="1:5">
      <c r="A760" s="23">
        <v>2021</v>
      </c>
      <c r="B760" s="23" t="s">
        <v>1886</v>
      </c>
      <c r="C760" s="13" t="s">
        <v>70</v>
      </c>
      <c r="D760" s="34" t="s">
        <v>3584</v>
      </c>
      <c r="E760" s="34">
        <v>1</v>
      </c>
    </row>
    <row r="761" spans="1:5">
      <c r="A761" s="23">
        <v>2021</v>
      </c>
      <c r="B761" s="23" t="s">
        <v>1886</v>
      </c>
      <c r="C761" s="13" t="s">
        <v>70</v>
      </c>
      <c r="D761" s="34" t="s">
        <v>3583</v>
      </c>
      <c r="E761" s="34">
        <v>12</v>
      </c>
    </row>
    <row r="762" spans="1:5">
      <c r="A762" s="23">
        <v>2021</v>
      </c>
      <c r="B762" s="23" t="s">
        <v>1886</v>
      </c>
      <c r="C762" s="13" t="s">
        <v>76</v>
      </c>
      <c r="D762" s="34" t="s">
        <v>3583</v>
      </c>
      <c r="E762" s="34">
        <v>39</v>
      </c>
    </row>
    <row r="763" spans="1:5">
      <c r="A763" s="23">
        <v>2021</v>
      </c>
      <c r="B763" s="23" t="s">
        <v>1886</v>
      </c>
      <c r="C763" s="13" t="s">
        <v>83</v>
      </c>
      <c r="D763" s="34" t="s">
        <v>3583</v>
      </c>
      <c r="E763" s="34">
        <v>2</v>
      </c>
    </row>
    <row r="764" spans="1:5">
      <c r="A764" s="23">
        <v>2021</v>
      </c>
      <c r="B764" s="23" t="s">
        <v>1886</v>
      </c>
      <c r="C764" s="13" t="s">
        <v>86</v>
      </c>
      <c r="D764" s="34" t="s">
        <v>3584</v>
      </c>
      <c r="E764" s="34">
        <v>1</v>
      </c>
    </row>
    <row r="765" spans="1:5">
      <c r="A765" s="23">
        <v>2021</v>
      </c>
      <c r="B765" s="23" t="s">
        <v>1886</v>
      </c>
      <c r="C765" s="13" t="s">
        <v>86</v>
      </c>
      <c r="D765" s="34" t="s">
        <v>3583</v>
      </c>
      <c r="E765" s="34">
        <v>13</v>
      </c>
    </row>
    <row r="766" spans="1:5">
      <c r="A766" s="23">
        <v>2021</v>
      </c>
      <c r="B766" s="23" t="s">
        <v>1886</v>
      </c>
      <c r="C766" s="13" t="s">
        <v>89</v>
      </c>
      <c r="D766" s="34" t="s">
        <v>3583</v>
      </c>
      <c r="E766" s="34">
        <v>9</v>
      </c>
    </row>
    <row r="767" spans="1:5">
      <c r="A767" s="23">
        <v>2021</v>
      </c>
      <c r="B767" s="23" t="s">
        <v>1886</v>
      </c>
      <c r="C767" s="13" t="s">
        <v>94</v>
      </c>
      <c r="D767" s="34" t="s">
        <v>3583</v>
      </c>
      <c r="E767" s="34">
        <v>16</v>
      </c>
    </row>
    <row r="768" spans="1:5">
      <c r="A768" s="23">
        <v>2021</v>
      </c>
      <c r="B768" s="23" t="s">
        <v>1886</v>
      </c>
      <c r="C768" s="13" t="s">
        <v>100</v>
      </c>
      <c r="D768" s="34" t="s">
        <v>3584</v>
      </c>
      <c r="E768" s="34">
        <v>1</v>
      </c>
    </row>
    <row r="769" spans="1:5">
      <c r="A769" s="23">
        <v>2021</v>
      </c>
      <c r="B769" s="23" t="s">
        <v>1886</v>
      </c>
      <c r="C769" s="13" t="s">
        <v>100</v>
      </c>
      <c r="D769" s="34" t="s">
        <v>3583</v>
      </c>
      <c r="E769" s="34">
        <v>10</v>
      </c>
    </row>
    <row r="770" spans="1:5">
      <c r="A770" s="23">
        <v>2021</v>
      </c>
      <c r="B770" s="23" t="s">
        <v>1886</v>
      </c>
      <c r="C770" s="13" t="s">
        <v>104</v>
      </c>
      <c r="D770" s="34" t="s">
        <v>3584</v>
      </c>
      <c r="E770" s="34">
        <v>3</v>
      </c>
    </row>
    <row r="771" spans="1:5">
      <c r="A771" s="23">
        <v>2021</v>
      </c>
      <c r="B771" s="23" t="s">
        <v>1886</v>
      </c>
      <c r="C771" s="13" t="s">
        <v>104</v>
      </c>
      <c r="D771" s="34" t="s">
        <v>3583</v>
      </c>
      <c r="E771" s="34">
        <v>135</v>
      </c>
    </row>
    <row r="772" spans="1:5">
      <c r="A772" s="23">
        <v>2021</v>
      </c>
      <c r="B772" s="23" t="s">
        <v>1886</v>
      </c>
      <c r="C772" s="13" t="s">
        <v>120</v>
      </c>
      <c r="D772" s="34" t="s">
        <v>3584</v>
      </c>
      <c r="E772" s="34">
        <v>2</v>
      </c>
    </row>
    <row r="773" spans="1:5">
      <c r="A773" s="23">
        <v>2021</v>
      </c>
      <c r="B773" s="23" t="s">
        <v>1886</v>
      </c>
      <c r="C773" s="13" t="s">
        <v>120</v>
      </c>
      <c r="D773" s="34" t="s">
        <v>3583</v>
      </c>
      <c r="E773" s="34">
        <v>54</v>
      </c>
    </row>
    <row r="774" spans="1:5">
      <c r="A774" s="23">
        <v>2021</v>
      </c>
      <c r="B774" s="23" t="s">
        <v>1886</v>
      </c>
      <c r="C774" s="13" t="s">
        <v>120</v>
      </c>
      <c r="D774" s="34" t="s">
        <v>3585</v>
      </c>
      <c r="E774" s="34">
        <v>2</v>
      </c>
    </row>
    <row r="775" spans="1:5">
      <c r="A775" s="23">
        <v>2021</v>
      </c>
      <c r="B775" s="23" t="s">
        <v>1886</v>
      </c>
      <c r="C775" s="13" t="s">
        <v>156</v>
      </c>
      <c r="D775" s="34" t="s">
        <v>3583</v>
      </c>
      <c r="E775" s="34">
        <v>60</v>
      </c>
    </row>
    <row r="776" spans="1:5">
      <c r="A776" s="23">
        <v>2021</v>
      </c>
      <c r="B776" s="23" t="s">
        <v>1886</v>
      </c>
      <c r="C776" s="13" t="s">
        <v>156</v>
      </c>
      <c r="D776" s="34" t="s">
        <v>3585</v>
      </c>
      <c r="E776" s="34">
        <v>1</v>
      </c>
    </row>
    <row r="777" spans="1:5">
      <c r="A777" s="23">
        <v>2021</v>
      </c>
      <c r="B777" s="23" t="s">
        <v>1886</v>
      </c>
      <c r="C777" s="13" t="s">
        <v>164</v>
      </c>
      <c r="D777" s="34" t="s">
        <v>3583</v>
      </c>
      <c r="E777" s="34">
        <v>14</v>
      </c>
    </row>
    <row r="778" spans="1:5">
      <c r="A778" s="23">
        <v>2021</v>
      </c>
      <c r="B778" s="23" t="s">
        <v>1886</v>
      </c>
      <c r="C778" s="13" t="s">
        <v>167</v>
      </c>
      <c r="D778" s="34" t="s">
        <v>3584</v>
      </c>
      <c r="E778" s="34">
        <v>1</v>
      </c>
    </row>
    <row r="779" spans="1:5">
      <c r="A779" s="23">
        <v>2021</v>
      </c>
      <c r="B779" s="23" t="s">
        <v>1886</v>
      </c>
      <c r="C779" s="13" t="s">
        <v>167</v>
      </c>
      <c r="D779" s="34" t="s">
        <v>3583</v>
      </c>
      <c r="E779" s="34">
        <v>18</v>
      </c>
    </row>
    <row r="780" spans="1:5">
      <c r="A780" s="23">
        <v>2021</v>
      </c>
      <c r="B780" s="23" t="s">
        <v>1886</v>
      </c>
      <c r="C780" s="13" t="s">
        <v>1511</v>
      </c>
      <c r="D780" s="34" t="s">
        <v>3584</v>
      </c>
      <c r="E780" s="34">
        <v>1</v>
      </c>
    </row>
    <row r="781" spans="1:5">
      <c r="A781" s="23">
        <v>2021</v>
      </c>
      <c r="B781" s="23" t="s">
        <v>1886</v>
      </c>
      <c r="C781" s="13" t="s">
        <v>1511</v>
      </c>
      <c r="D781" s="34" t="s">
        <v>3583</v>
      </c>
      <c r="E781" s="34">
        <v>111</v>
      </c>
    </row>
    <row r="782" spans="1:5">
      <c r="A782" s="23">
        <v>2021</v>
      </c>
      <c r="B782" s="23" t="s">
        <v>1886</v>
      </c>
      <c r="C782" s="13" t="s">
        <v>1512</v>
      </c>
      <c r="D782" s="34" t="s">
        <v>3583</v>
      </c>
      <c r="E782" s="34">
        <v>198</v>
      </c>
    </row>
    <row r="783" spans="1:5">
      <c r="A783" s="23">
        <v>2021</v>
      </c>
      <c r="B783" s="23" t="s">
        <v>1886</v>
      </c>
      <c r="C783" s="13" t="s">
        <v>1701</v>
      </c>
      <c r="D783" s="34" t="s">
        <v>3583</v>
      </c>
      <c r="E783" s="34">
        <v>661</v>
      </c>
    </row>
    <row r="784" spans="1:5">
      <c r="A784" s="23">
        <v>2021</v>
      </c>
      <c r="B784" s="23" t="s">
        <v>1886</v>
      </c>
      <c r="C784" s="13" t="s">
        <v>1507</v>
      </c>
      <c r="D784" s="34" t="s">
        <v>3583</v>
      </c>
      <c r="E784" s="34">
        <v>87</v>
      </c>
    </row>
    <row r="785" spans="1:5">
      <c r="A785" s="23">
        <v>2021</v>
      </c>
      <c r="B785" s="23" t="s">
        <v>1886</v>
      </c>
      <c r="C785" s="13" t="s">
        <v>1513</v>
      </c>
      <c r="D785" s="34" t="s">
        <v>3583</v>
      </c>
      <c r="E785" s="34">
        <v>41</v>
      </c>
    </row>
    <row r="786" spans="1:5">
      <c r="A786" s="23">
        <v>2021</v>
      </c>
      <c r="B786" s="23" t="s">
        <v>1886</v>
      </c>
      <c r="C786" s="13" t="s">
        <v>1702</v>
      </c>
      <c r="D786" s="34" t="s">
        <v>3584</v>
      </c>
      <c r="E786" s="34">
        <v>16</v>
      </c>
    </row>
    <row r="787" spans="1:5">
      <c r="A787" s="23">
        <v>2021</v>
      </c>
      <c r="B787" s="23" t="s">
        <v>1886</v>
      </c>
      <c r="C787" s="13" t="s">
        <v>1702</v>
      </c>
      <c r="D787" s="34" t="s">
        <v>3583</v>
      </c>
      <c r="E787" s="34">
        <v>119</v>
      </c>
    </row>
    <row r="788" spans="1:5">
      <c r="A788" s="23">
        <v>2021</v>
      </c>
      <c r="B788" s="23" t="s">
        <v>1886</v>
      </c>
      <c r="C788" s="13" t="s">
        <v>1702</v>
      </c>
      <c r="D788" s="34" t="s">
        <v>3585</v>
      </c>
      <c r="E788" s="34">
        <v>35</v>
      </c>
    </row>
    <row r="789" spans="1:5">
      <c r="A789" s="23">
        <v>2021</v>
      </c>
      <c r="B789" s="23" t="s">
        <v>514</v>
      </c>
      <c r="C789" s="13" t="s">
        <v>184</v>
      </c>
      <c r="D789" s="34" t="s">
        <v>3583</v>
      </c>
      <c r="E789" s="34">
        <v>10</v>
      </c>
    </row>
    <row r="790" spans="1:5">
      <c r="A790" s="23">
        <v>2021</v>
      </c>
      <c r="B790" s="23" t="s">
        <v>514</v>
      </c>
      <c r="C790" s="13" t="s">
        <v>23</v>
      </c>
      <c r="D790" s="34" t="s">
        <v>3583</v>
      </c>
      <c r="E790" s="34">
        <v>20</v>
      </c>
    </row>
    <row r="791" spans="1:5">
      <c r="A791" s="23">
        <v>2021</v>
      </c>
      <c r="B791" s="23" t="s">
        <v>514</v>
      </c>
      <c r="C791" s="13" t="s">
        <v>6804</v>
      </c>
      <c r="D791" s="34" t="s">
        <v>3583</v>
      </c>
      <c r="E791" s="34">
        <v>25</v>
      </c>
    </row>
    <row r="792" spans="1:5">
      <c r="A792" s="23">
        <v>2021</v>
      </c>
      <c r="B792" s="23" t="s">
        <v>514</v>
      </c>
      <c r="C792" s="13" t="s">
        <v>185</v>
      </c>
      <c r="D792" s="34" t="s">
        <v>3583</v>
      </c>
      <c r="E792" s="34">
        <v>24</v>
      </c>
    </row>
    <row r="793" spans="1:5">
      <c r="A793" s="23">
        <v>2021</v>
      </c>
      <c r="B793" s="23" t="s">
        <v>514</v>
      </c>
      <c r="C793" s="13" t="s">
        <v>185</v>
      </c>
      <c r="D793" s="34" t="s">
        <v>3585</v>
      </c>
      <c r="E793" s="34">
        <v>17</v>
      </c>
    </row>
    <row r="794" spans="1:5">
      <c r="A794" s="23">
        <v>2021</v>
      </c>
      <c r="B794" s="23" t="s">
        <v>514</v>
      </c>
      <c r="C794" s="13" t="s">
        <v>185</v>
      </c>
      <c r="D794" s="34" t="s">
        <v>3584</v>
      </c>
      <c r="E794" s="34">
        <v>3</v>
      </c>
    </row>
    <row r="795" spans="1:5">
      <c r="A795" s="23">
        <v>2021</v>
      </c>
      <c r="B795" s="23" t="s">
        <v>514</v>
      </c>
      <c r="C795" s="13" t="s">
        <v>3925</v>
      </c>
      <c r="D795" s="34" t="s">
        <v>3583</v>
      </c>
      <c r="E795" s="34">
        <v>29</v>
      </c>
    </row>
    <row r="796" spans="1:5">
      <c r="A796" s="23">
        <v>2021</v>
      </c>
      <c r="B796" s="23" t="s">
        <v>514</v>
      </c>
      <c r="C796" s="13" t="s">
        <v>3925</v>
      </c>
      <c r="D796" s="34" t="s">
        <v>3585</v>
      </c>
      <c r="E796" s="34">
        <v>7</v>
      </c>
    </row>
    <row r="797" spans="1:5">
      <c r="A797" s="23">
        <v>2021</v>
      </c>
      <c r="B797" s="23" t="s">
        <v>514</v>
      </c>
      <c r="C797" s="13" t="s">
        <v>3925</v>
      </c>
      <c r="D797" s="34" t="s">
        <v>3584</v>
      </c>
      <c r="E797" s="34">
        <v>2</v>
      </c>
    </row>
    <row r="798" spans="1:5">
      <c r="A798" s="23">
        <v>2021</v>
      </c>
      <c r="B798" s="23" t="s">
        <v>514</v>
      </c>
      <c r="C798" s="13" t="s">
        <v>1511</v>
      </c>
      <c r="D798" s="34" t="s">
        <v>3583</v>
      </c>
      <c r="E798" s="34">
        <v>118</v>
      </c>
    </row>
    <row r="799" spans="1:5">
      <c r="A799" s="23">
        <v>2021</v>
      </c>
      <c r="B799" s="23" t="s">
        <v>514</v>
      </c>
      <c r="C799" s="13" t="s">
        <v>1511</v>
      </c>
      <c r="D799" s="34" t="s">
        <v>3584</v>
      </c>
      <c r="E799" s="34">
        <v>1</v>
      </c>
    </row>
    <row r="800" spans="1:5">
      <c r="A800" s="23">
        <v>2021</v>
      </c>
      <c r="B800" s="23" t="s">
        <v>514</v>
      </c>
      <c r="C800" s="13" t="s">
        <v>1512</v>
      </c>
      <c r="D800" s="34" t="s">
        <v>3583</v>
      </c>
      <c r="E800" s="34">
        <v>167</v>
      </c>
    </row>
    <row r="801" spans="1:5">
      <c r="A801" s="23">
        <v>2021</v>
      </c>
      <c r="B801" s="23" t="s">
        <v>514</v>
      </c>
      <c r="C801" s="13" t="s">
        <v>1512</v>
      </c>
      <c r="D801" s="34" t="s">
        <v>3584</v>
      </c>
      <c r="E801" s="34">
        <v>3</v>
      </c>
    </row>
    <row r="802" spans="1:5">
      <c r="A802" s="23">
        <v>2021</v>
      </c>
      <c r="B802" s="23" t="s">
        <v>514</v>
      </c>
      <c r="C802" s="13" t="s">
        <v>1701</v>
      </c>
      <c r="D802" s="34" t="s">
        <v>3583</v>
      </c>
      <c r="E802" s="34">
        <v>155</v>
      </c>
    </row>
    <row r="803" spans="1:5">
      <c r="A803" s="23">
        <v>2021</v>
      </c>
      <c r="B803" s="23" t="s">
        <v>514</v>
      </c>
      <c r="C803" s="13" t="s">
        <v>1701</v>
      </c>
      <c r="D803" s="34" t="s">
        <v>3584</v>
      </c>
      <c r="E803" s="34">
        <v>1</v>
      </c>
    </row>
    <row r="804" spans="1:5">
      <c r="A804" s="23">
        <v>2021</v>
      </c>
      <c r="B804" s="23" t="s">
        <v>514</v>
      </c>
      <c r="C804" s="13" t="s">
        <v>1702</v>
      </c>
      <c r="D804" s="34" t="s">
        <v>3583</v>
      </c>
      <c r="E804" s="34">
        <v>35</v>
      </c>
    </row>
    <row r="805" spans="1:5">
      <c r="A805" s="23">
        <v>2021</v>
      </c>
      <c r="B805" s="23" t="s">
        <v>514</v>
      </c>
      <c r="C805" s="13" t="s">
        <v>1702</v>
      </c>
      <c r="D805" s="34" t="s">
        <v>3585</v>
      </c>
      <c r="E805" s="34">
        <v>55</v>
      </c>
    </row>
    <row r="806" spans="1:5">
      <c r="A806" s="23">
        <v>2021</v>
      </c>
      <c r="B806" s="23" t="s">
        <v>514</v>
      </c>
      <c r="C806" s="13" t="s">
        <v>1702</v>
      </c>
      <c r="D806" s="34" t="s">
        <v>3584</v>
      </c>
      <c r="E806" s="34">
        <v>4</v>
      </c>
    </row>
    <row r="807" spans="1:5">
      <c r="A807" s="23">
        <v>2021</v>
      </c>
      <c r="B807" s="23" t="s">
        <v>514</v>
      </c>
      <c r="C807" s="13" t="s">
        <v>1702</v>
      </c>
      <c r="D807" s="34" t="s">
        <v>7518</v>
      </c>
      <c r="E807" s="34">
        <v>2</v>
      </c>
    </row>
  </sheetData>
  <sheetProtection autoFilter="0" pivotTables="0"/>
  <autoFilter ref="A1:E807" xr:uid="{00000000-0009-0000-0000-000048000000}"/>
  <sortState xmlns:xlrd2="http://schemas.microsoft.com/office/spreadsheetml/2017/richdata2" ref="A2:E642">
    <sortCondition ref="A2:A642"/>
    <sortCondition descending="1" ref="B2:B642"/>
    <sortCondition ref="C2:C642"/>
    <sortCondition ref="D2:D642"/>
  </sortStat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31">
    <tabColor theme="0"/>
  </sheetPr>
  <dimension ref="A1:I399"/>
  <sheetViews>
    <sheetView zoomScale="85" zoomScaleNormal="85" workbookViewId="0">
      <pane ySplit="1" topLeftCell="A363" activePane="bottomLeft" state="frozen"/>
      <selection activeCell="D450" sqref="D450"/>
      <selection pane="bottomLeft" activeCell="A399" sqref="A399"/>
    </sheetView>
  </sheetViews>
  <sheetFormatPr baseColWidth="10" defaultColWidth="11" defaultRowHeight="14.25"/>
  <cols>
    <col min="1" max="2" width="8.75" style="5" customWidth="1"/>
    <col min="3" max="3" width="11" style="5" bestFit="1" customWidth="1"/>
    <col min="4" max="4" width="43.75" style="5" customWidth="1"/>
    <col min="5" max="5" width="15" style="5" bestFit="1" customWidth="1"/>
    <col min="6" max="6" width="17.625" style="5" bestFit="1" customWidth="1"/>
    <col min="7" max="7" width="17.75" style="5" bestFit="1" customWidth="1"/>
    <col min="8" max="8" width="27.75" style="5" bestFit="1" customWidth="1"/>
    <col min="9" max="9" width="24.625" style="5" bestFit="1" customWidth="1"/>
    <col min="10" max="10" width="43.875" style="5" bestFit="1" customWidth="1"/>
    <col min="11" max="16384" width="11" style="5"/>
  </cols>
  <sheetData>
    <row r="1" spans="1:9">
      <c r="A1" s="43" t="s">
        <v>2398</v>
      </c>
      <c r="B1" s="43" t="s">
        <v>2639</v>
      </c>
      <c r="C1" s="45" t="s">
        <v>199</v>
      </c>
      <c r="D1" s="43" t="s">
        <v>3598</v>
      </c>
      <c r="E1" s="43" t="s">
        <v>3604</v>
      </c>
      <c r="F1" s="43" t="s">
        <v>3653</v>
      </c>
      <c r="G1" s="43" t="s">
        <v>3654</v>
      </c>
      <c r="H1" s="43" t="s">
        <v>1821</v>
      </c>
      <c r="I1" s="43" t="s">
        <v>3655</v>
      </c>
    </row>
    <row r="2" spans="1:9">
      <c r="A2" s="23">
        <v>2007</v>
      </c>
      <c r="B2" s="23" t="s">
        <v>2367</v>
      </c>
      <c r="C2" s="13" t="s">
        <v>1886</v>
      </c>
      <c r="D2" s="34" t="s">
        <v>5</v>
      </c>
      <c r="E2" s="34">
        <f t="shared" ref="E2:E65" si="0">+F2+G2</f>
        <v>1887</v>
      </c>
      <c r="F2" s="34">
        <v>1887</v>
      </c>
      <c r="G2" s="34">
        <v>0</v>
      </c>
      <c r="H2" s="34">
        <v>44</v>
      </c>
      <c r="I2" s="37">
        <f t="shared" ref="I2:I65" si="1">+IFERROR(E2/H2,0)</f>
        <v>42.886363636363633</v>
      </c>
    </row>
    <row r="3" spans="1:9">
      <c r="A3" s="23">
        <v>2007</v>
      </c>
      <c r="B3" s="23" t="s">
        <v>2367</v>
      </c>
      <c r="C3" s="13" t="s">
        <v>1886</v>
      </c>
      <c r="D3" s="34" t="s">
        <v>10</v>
      </c>
      <c r="E3" s="34">
        <f t="shared" si="0"/>
        <v>982</v>
      </c>
      <c r="F3" s="34">
        <v>982</v>
      </c>
      <c r="G3" s="34">
        <v>0</v>
      </c>
      <c r="H3" s="34">
        <v>17</v>
      </c>
      <c r="I3" s="37">
        <f t="shared" si="1"/>
        <v>57.764705882352942</v>
      </c>
    </row>
    <row r="4" spans="1:9">
      <c r="A4" s="23">
        <v>2007</v>
      </c>
      <c r="B4" s="23" t="s">
        <v>2367</v>
      </c>
      <c r="C4" s="13" t="s">
        <v>1886</v>
      </c>
      <c r="D4" s="34" t="s">
        <v>14</v>
      </c>
      <c r="E4" s="34">
        <f t="shared" si="0"/>
        <v>1976</v>
      </c>
      <c r="F4" s="34">
        <v>1976</v>
      </c>
      <c r="G4" s="34">
        <v>0</v>
      </c>
      <c r="H4" s="34">
        <v>74</v>
      </c>
      <c r="I4" s="37">
        <f t="shared" si="1"/>
        <v>26.702702702702702</v>
      </c>
    </row>
    <row r="5" spans="1:9">
      <c r="A5" s="23">
        <v>2007</v>
      </c>
      <c r="B5" s="23" t="s">
        <v>2367</v>
      </c>
      <c r="C5" s="13" t="s">
        <v>1886</v>
      </c>
      <c r="D5" s="34" t="s">
        <v>23</v>
      </c>
      <c r="E5" s="34">
        <f t="shared" si="0"/>
        <v>2963</v>
      </c>
      <c r="F5" s="34">
        <v>2963</v>
      </c>
      <c r="G5" s="34">
        <v>0</v>
      </c>
      <c r="H5" s="34">
        <v>65</v>
      </c>
      <c r="I5" s="37">
        <f t="shared" si="1"/>
        <v>45.584615384615383</v>
      </c>
    </row>
    <row r="6" spans="1:9">
      <c r="A6" s="23">
        <v>2007</v>
      </c>
      <c r="B6" s="23" t="s">
        <v>2367</v>
      </c>
      <c r="C6" s="13" t="s">
        <v>1886</v>
      </c>
      <c r="D6" s="34" t="s">
        <v>41</v>
      </c>
      <c r="E6" s="34">
        <f t="shared" si="0"/>
        <v>861</v>
      </c>
      <c r="F6" s="34">
        <v>861</v>
      </c>
      <c r="G6" s="34">
        <v>0</v>
      </c>
      <c r="H6" s="34">
        <v>27</v>
      </c>
      <c r="I6" s="37">
        <f t="shared" si="1"/>
        <v>31.888888888888889</v>
      </c>
    </row>
    <row r="7" spans="1:9">
      <c r="A7" s="23">
        <v>2007</v>
      </c>
      <c r="B7" s="23" t="s">
        <v>2367</v>
      </c>
      <c r="C7" s="13" t="s">
        <v>1886</v>
      </c>
      <c r="D7" s="34" t="s">
        <v>60</v>
      </c>
      <c r="E7" s="34">
        <f t="shared" si="0"/>
        <v>572</v>
      </c>
      <c r="F7" s="34">
        <v>572</v>
      </c>
      <c r="G7" s="34">
        <v>0</v>
      </c>
      <c r="H7" s="34">
        <v>14</v>
      </c>
      <c r="I7" s="37">
        <f t="shared" si="1"/>
        <v>40.857142857142854</v>
      </c>
    </row>
    <row r="8" spans="1:9">
      <c r="A8" s="23">
        <v>2007</v>
      </c>
      <c r="B8" s="23" t="s">
        <v>2367</v>
      </c>
      <c r="C8" s="13" t="s">
        <v>1886</v>
      </c>
      <c r="D8" s="34" t="s">
        <v>70</v>
      </c>
      <c r="E8" s="34">
        <f t="shared" si="0"/>
        <v>545</v>
      </c>
      <c r="F8" s="34">
        <v>545</v>
      </c>
      <c r="G8" s="34">
        <v>0</v>
      </c>
      <c r="H8" s="34">
        <v>13</v>
      </c>
      <c r="I8" s="37">
        <f t="shared" si="1"/>
        <v>41.92307692307692</v>
      </c>
    </row>
    <row r="9" spans="1:9">
      <c r="A9" s="23">
        <v>2007</v>
      </c>
      <c r="B9" s="23" t="s">
        <v>2367</v>
      </c>
      <c r="C9" s="13" t="s">
        <v>1886</v>
      </c>
      <c r="D9" s="34" t="s">
        <v>76</v>
      </c>
      <c r="E9" s="34">
        <f t="shared" si="0"/>
        <v>1847</v>
      </c>
      <c r="F9" s="34">
        <v>1847</v>
      </c>
      <c r="G9" s="34">
        <v>0</v>
      </c>
      <c r="H9" s="34">
        <v>22</v>
      </c>
      <c r="I9" s="37">
        <f t="shared" si="1"/>
        <v>83.954545454545453</v>
      </c>
    </row>
    <row r="10" spans="1:9">
      <c r="A10" s="23">
        <v>2007</v>
      </c>
      <c r="B10" s="23" t="s">
        <v>2367</v>
      </c>
      <c r="C10" s="13" t="s">
        <v>1886</v>
      </c>
      <c r="D10" s="34" t="s">
        <v>86</v>
      </c>
      <c r="E10" s="34">
        <f t="shared" si="0"/>
        <v>253</v>
      </c>
      <c r="F10" s="34">
        <v>253</v>
      </c>
      <c r="G10" s="34">
        <v>0</v>
      </c>
      <c r="H10" s="34">
        <v>12</v>
      </c>
      <c r="I10" s="37">
        <f t="shared" si="1"/>
        <v>21.083333333333332</v>
      </c>
    </row>
    <row r="11" spans="1:9">
      <c r="A11" s="23">
        <v>2007</v>
      </c>
      <c r="B11" s="23" t="s">
        <v>2367</v>
      </c>
      <c r="C11" s="13" t="s">
        <v>1886</v>
      </c>
      <c r="D11" s="34" t="s">
        <v>89</v>
      </c>
      <c r="E11" s="34">
        <f t="shared" si="0"/>
        <v>558</v>
      </c>
      <c r="F11" s="34">
        <v>558</v>
      </c>
      <c r="G11" s="34">
        <v>0</v>
      </c>
      <c r="H11" s="34">
        <v>7</v>
      </c>
      <c r="I11" s="37">
        <f t="shared" si="1"/>
        <v>79.714285714285708</v>
      </c>
    </row>
    <row r="12" spans="1:9">
      <c r="A12" s="23">
        <v>2007</v>
      </c>
      <c r="B12" s="23" t="s">
        <v>2367</v>
      </c>
      <c r="C12" s="13" t="s">
        <v>1886</v>
      </c>
      <c r="D12" s="34" t="s">
        <v>94</v>
      </c>
      <c r="E12" s="34">
        <f t="shared" si="0"/>
        <v>231</v>
      </c>
      <c r="F12" s="34">
        <v>231</v>
      </c>
      <c r="G12" s="34">
        <v>0</v>
      </c>
      <c r="H12" s="34">
        <v>12</v>
      </c>
      <c r="I12" s="37">
        <f t="shared" si="1"/>
        <v>19.25</v>
      </c>
    </row>
    <row r="13" spans="1:9">
      <c r="A13" s="23">
        <v>2007</v>
      </c>
      <c r="B13" s="23" t="s">
        <v>2367</v>
      </c>
      <c r="C13" s="13" t="s">
        <v>1886</v>
      </c>
      <c r="D13" s="34" t="s">
        <v>100</v>
      </c>
      <c r="E13" s="34">
        <f t="shared" si="0"/>
        <v>181</v>
      </c>
      <c r="F13" s="34">
        <v>181</v>
      </c>
      <c r="G13" s="34">
        <v>0</v>
      </c>
      <c r="H13" s="34">
        <v>10</v>
      </c>
      <c r="I13" s="37">
        <f t="shared" si="1"/>
        <v>18.100000000000001</v>
      </c>
    </row>
    <row r="14" spans="1:9">
      <c r="A14" s="23">
        <v>2007</v>
      </c>
      <c r="B14" s="23" t="s">
        <v>2367</v>
      </c>
      <c r="C14" s="13" t="s">
        <v>1886</v>
      </c>
      <c r="D14" s="34" t="s">
        <v>104</v>
      </c>
      <c r="E14" s="34">
        <f t="shared" si="0"/>
        <v>2806</v>
      </c>
      <c r="F14" s="34">
        <v>2806</v>
      </c>
      <c r="G14" s="34">
        <v>0</v>
      </c>
      <c r="H14" s="34">
        <v>54</v>
      </c>
      <c r="I14" s="37">
        <f t="shared" si="1"/>
        <v>51.962962962962962</v>
      </c>
    </row>
    <row r="15" spans="1:9">
      <c r="A15" s="23">
        <v>2007</v>
      </c>
      <c r="B15" s="23" t="s">
        <v>2367</v>
      </c>
      <c r="C15" s="13" t="s">
        <v>1886</v>
      </c>
      <c r="D15" s="34" t="s">
        <v>120</v>
      </c>
      <c r="E15" s="34">
        <f t="shared" si="0"/>
        <v>918</v>
      </c>
      <c r="F15" s="34">
        <v>918</v>
      </c>
      <c r="G15" s="34">
        <v>0</v>
      </c>
      <c r="H15" s="34">
        <v>55</v>
      </c>
      <c r="I15" s="37">
        <f t="shared" si="1"/>
        <v>16.690909090909091</v>
      </c>
    </row>
    <row r="16" spans="1:9">
      <c r="A16" s="23">
        <v>2007</v>
      </c>
      <c r="B16" s="23" t="s">
        <v>2367</v>
      </c>
      <c r="C16" s="13" t="s">
        <v>1886</v>
      </c>
      <c r="D16" s="34" t="s">
        <v>156</v>
      </c>
      <c r="E16" s="34">
        <f t="shared" si="0"/>
        <v>676</v>
      </c>
      <c r="F16" s="34">
        <v>676</v>
      </c>
      <c r="G16" s="34">
        <v>0</v>
      </c>
      <c r="H16" s="34">
        <v>68</v>
      </c>
      <c r="I16" s="37">
        <f t="shared" si="1"/>
        <v>9.9411764705882355</v>
      </c>
    </row>
    <row r="17" spans="1:9">
      <c r="A17" s="23">
        <v>2007</v>
      </c>
      <c r="B17" s="23" t="s">
        <v>2367</v>
      </c>
      <c r="C17" s="13" t="s">
        <v>1886</v>
      </c>
      <c r="D17" s="34" t="s">
        <v>164</v>
      </c>
      <c r="E17" s="34">
        <f t="shared" si="0"/>
        <v>802</v>
      </c>
      <c r="F17" s="34">
        <v>802</v>
      </c>
      <c r="G17" s="34">
        <v>0</v>
      </c>
      <c r="H17" s="34">
        <v>16</v>
      </c>
      <c r="I17" s="37">
        <f t="shared" si="1"/>
        <v>50.125</v>
      </c>
    </row>
    <row r="18" spans="1:9">
      <c r="A18" s="23">
        <v>2007</v>
      </c>
      <c r="B18" s="23" t="s">
        <v>2367</v>
      </c>
      <c r="C18" s="13" t="s">
        <v>1886</v>
      </c>
      <c r="D18" s="34" t="s">
        <v>167</v>
      </c>
      <c r="E18" s="34">
        <f t="shared" si="0"/>
        <v>265</v>
      </c>
      <c r="F18" s="34">
        <v>265</v>
      </c>
      <c r="G18" s="34">
        <v>0</v>
      </c>
      <c r="H18" s="34">
        <v>21</v>
      </c>
      <c r="I18" s="37">
        <f t="shared" si="1"/>
        <v>12.619047619047619</v>
      </c>
    </row>
    <row r="19" spans="1:9">
      <c r="A19" s="23">
        <v>2008</v>
      </c>
      <c r="B19" s="23" t="s">
        <v>2367</v>
      </c>
      <c r="C19" s="13" t="s">
        <v>1886</v>
      </c>
      <c r="D19" s="34" t="s">
        <v>5</v>
      </c>
      <c r="E19" s="34">
        <f t="shared" si="0"/>
        <v>1962</v>
      </c>
      <c r="F19" s="34">
        <v>1962</v>
      </c>
      <c r="G19" s="34">
        <v>0</v>
      </c>
      <c r="H19" s="34">
        <v>39</v>
      </c>
      <c r="I19" s="37">
        <f t="shared" si="1"/>
        <v>50.307692307692307</v>
      </c>
    </row>
    <row r="20" spans="1:9">
      <c r="A20" s="23">
        <v>2008</v>
      </c>
      <c r="B20" s="23" t="s">
        <v>2367</v>
      </c>
      <c r="C20" s="13" t="s">
        <v>1886</v>
      </c>
      <c r="D20" s="34" t="s">
        <v>10</v>
      </c>
      <c r="E20" s="34">
        <f t="shared" si="0"/>
        <v>976</v>
      </c>
      <c r="F20" s="34">
        <v>976</v>
      </c>
      <c r="G20" s="34">
        <v>0</v>
      </c>
      <c r="H20" s="34">
        <v>17</v>
      </c>
      <c r="I20" s="37">
        <f t="shared" si="1"/>
        <v>57.411764705882355</v>
      </c>
    </row>
    <row r="21" spans="1:9">
      <c r="A21" s="23">
        <v>2008</v>
      </c>
      <c r="B21" s="23" t="s">
        <v>2367</v>
      </c>
      <c r="C21" s="13" t="s">
        <v>1886</v>
      </c>
      <c r="D21" s="34" t="s">
        <v>14</v>
      </c>
      <c r="E21" s="34">
        <f t="shared" si="0"/>
        <v>1786</v>
      </c>
      <c r="F21" s="34">
        <v>1786</v>
      </c>
      <c r="G21" s="34">
        <v>0</v>
      </c>
      <c r="H21" s="34">
        <v>71</v>
      </c>
      <c r="I21" s="37">
        <f t="shared" si="1"/>
        <v>25.154929577464788</v>
      </c>
    </row>
    <row r="22" spans="1:9">
      <c r="A22" s="23">
        <v>2008</v>
      </c>
      <c r="B22" s="23" t="s">
        <v>2367</v>
      </c>
      <c r="C22" s="13" t="s">
        <v>1886</v>
      </c>
      <c r="D22" s="34" t="s">
        <v>23</v>
      </c>
      <c r="E22" s="34">
        <f t="shared" si="0"/>
        <v>3051</v>
      </c>
      <c r="F22" s="34">
        <v>3051</v>
      </c>
      <c r="G22" s="34">
        <v>0</v>
      </c>
      <c r="H22" s="34">
        <v>66</v>
      </c>
      <c r="I22" s="37">
        <f t="shared" si="1"/>
        <v>46.227272727272727</v>
      </c>
    </row>
    <row r="23" spans="1:9">
      <c r="A23" s="23">
        <v>2008</v>
      </c>
      <c r="B23" s="23" t="s">
        <v>2367</v>
      </c>
      <c r="C23" s="13" t="s">
        <v>1886</v>
      </c>
      <c r="D23" s="34" t="s">
        <v>41</v>
      </c>
      <c r="E23" s="34">
        <f t="shared" si="0"/>
        <v>875</v>
      </c>
      <c r="F23" s="34">
        <v>875</v>
      </c>
      <c r="G23" s="34">
        <v>0</v>
      </c>
      <c r="H23" s="34">
        <v>19</v>
      </c>
      <c r="I23" s="37">
        <f t="shared" si="1"/>
        <v>46.05263157894737</v>
      </c>
    </row>
    <row r="24" spans="1:9">
      <c r="A24" s="23">
        <v>2008</v>
      </c>
      <c r="B24" s="23" t="s">
        <v>2367</v>
      </c>
      <c r="C24" s="13" t="s">
        <v>1886</v>
      </c>
      <c r="D24" s="34" t="s">
        <v>60</v>
      </c>
      <c r="E24" s="34">
        <f t="shared" si="0"/>
        <v>531</v>
      </c>
      <c r="F24" s="34">
        <v>531</v>
      </c>
      <c r="G24" s="34">
        <v>0</v>
      </c>
      <c r="H24" s="34">
        <v>13</v>
      </c>
      <c r="I24" s="37">
        <f t="shared" si="1"/>
        <v>40.846153846153847</v>
      </c>
    </row>
    <row r="25" spans="1:9">
      <c r="A25" s="23">
        <v>2008</v>
      </c>
      <c r="B25" s="23" t="s">
        <v>2367</v>
      </c>
      <c r="C25" s="13" t="s">
        <v>1886</v>
      </c>
      <c r="D25" s="34" t="s">
        <v>70</v>
      </c>
      <c r="E25" s="34">
        <f t="shared" si="0"/>
        <v>549</v>
      </c>
      <c r="F25" s="34">
        <v>549</v>
      </c>
      <c r="G25" s="34">
        <v>0</v>
      </c>
      <c r="H25" s="34">
        <v>12</v>
      </c>
      <c r="I25" s="37">
        <f t="shared" si="1"/>
        <v>45.75</v>
      </c>
    </row>
    <row r="26" spans="1:9">
      <c r="A26" s="23">
        <v>2008</v>
      </c>
      <c r="B26" s="23" t="s">
        <v>2367</v>
      </c>
      <c r="C26" s="13" t="s">
        <v>1886</v>
      </c>
      <c r="D26" s="34" t="s">
        <v>76</v>
      </c>
      <c r="E26" s="34">
        <f t="shared" si="0"/>
        <v>1834</v>
      </c>
      <c r="F26" s="34">
        <v>1834</v>
      </c>
      <c r="G26" s="34">
        <v>0</v>
      </c>
      <c r="H26" s="34">
        <v>24</v>
      </c>
      <c r="I26" s="37">
        <f t="shared" si="1"/>
        <v>76.416666666666671</v>
      </c>
    </row>
    <row r="27" spans="1:9">
      <c r="A27" s="23">
        <v>2008</v>
      </c>
      <c r="B27" s="23" t="s">
        <v>2367</v>
      </c>
      <c r="C27" s="13" t="s">
        <v>1886</v>
      </c>
      <c r="D27" s="34" t="s">
        <v>86</v>
      </c>
      <c r="E27" s="34">
        <f t="shared" si="0"/>
        <v>220</v>
      </c>
      <c r="F27" s="34">
        <v>220</v>
      </c>
      <c r="G27" s="34">
        <v>0</v>
      </c>
      <c r="H27" s="34">
        <v>8</v>
      </c>
      <c r="I27" s="37">
        <f t="shared" si="1"/>
        <v>27.5</v>
      </c>
    </row>
    <row r="28" spans="1:9">
      <c r="A28" s="23">
        <v>2008</v>
      </c>
      <c r="B28" s="23" t="s">
        <v>2367</v>
      </c>
      <c r="C28" s="13" t="s">
        <v>1886</v>
      </c>
      <c r="D28" s="34" t="s">
        <v>89</v>
      </c>
      <c r="E28" s="34">
        <f t="shared" si="0"/>
        <v>546</v>
      </c>
      <c r="F28" s="34">
        <v>546</v>
      </c>
      <c r="G28" s="34">
        <v>0</v>
      </c>
      <c r="H28" s="34">
        <v>7</v>
      </c>
      <c r="I28" s="37">
        <f t="shared" si="1"/>
        <v>78</v>
      </c>
    </row>
    <row r="29" spans="1:9">
      <c r="A29" s="23">
        <v>2008</v>
      </c>
      <c r="B29" s="23" t="s">
        <v>2367</v>
      </c>
      <c r="C29" s="13" t="s">
        <v>1886</v>
      </c>
      <c r="D29" s="34" t="s">
        <v>94</v>
      </c>
      <c r="E29" s="34">
        <f t="shared" si="0"/>
        <v>227</v>
      </c>
      <c r="F29" s="34">
        <v>227</v>
      </c>
      <c r="G29" s="34">
        <v>0</v>
      </c>
      <c r="H29" s="34">
        <v>13</v>
      </c>
      <c r="I29" s="37">
        <f t="shared" si="1"/>
        <v>17.46153846153846</v>
      </c>
    </row>
    <row r="30" spans="1:9">
      <c r="A30" s="23">
        <v>2008</v>
      </c>
      <c r="B30" s="23" t="s">
        <v>2367</v>
      </c>
      <c r="C30" s="13" t="s">
        <v>1886</v>
      </c>
      <c r="D30" s="34" t="s">
        <v>100</v>
      </c>
      <c r="E30" s="34">
        <f t="shared" si="0"/>
        <v>162</v>
      </c>
      <c r="F30" s="34">
        <v>162</v>
      </c>
      <c r="G30" s="34">
        <v>0</v>
      </c>
      <c r="H30" s="34">
        <v>8</v>
      </c>
      <c r="I30" s="37">
        <f t="shared" si="1"/>
        <v>20.25</v>
      </c>
    </row>
    <row r="31" spans="1:9">
      <c r="A31" s="23">
        <v>2008</v>
      </c>
      <c r="B31" s="23" t="s">
        <v>2367</v>
      </c>
      <c r="C31" s="13" t="s">
        <v>1886</v>
      </c>
      <c r="D31" s="34" t="s">
        <v>104</v>
      </c>
      <c r="E31" s="34">
        <f t="shared" si="0"/>
        <v>2720</v>
      </c>
      <c r="F31" s="34">
        <v>2720</v>
      </c>
      <c r="G31" s="34">
        <v>0</v>
      </c>
      <c r="H31" s="34">
        <v>58</v>
      </c>
      <c r="I31" s="37">
        <f t="shared" si="1"/>
        <v>46.896551724137929</v>
      </c>
    </row>
    <row r="32" spans="1:9">
      <c r="A32" s="23">
        <v>2008</v>
      </c>
      <c r="B32" s="23" t="s">
        <v>2367</v>
      </c>
      <c r="C32" s="13" t="s">
        <v>1886</v>
      </c>
      <c r="D32" s="34" t="s">
        <v>120</v>
      </c>
      <c r="E32" s="34">
        <f t="shared" si="0"/>
        <v>906</v>
      </c>
      <c r="F32" s="34">
        <v>906</v>
      </c>
      <c r="G32" s="34">
        <v>0</v>
      </c>
      <c r="H32" s="34">
        <v>51</v>
      </c>
      <c r="I32" s="37">
        <f t="shared" si="1"/>
        <v>17.764705882352942</v>
      </c>
    </row>
    <row r="33" spans="1:9">
      <c r="A33" s="23">
        <v>2008</v>
      </c>
      <c r="B33" s="23" t="s">
        <v>2367</v>
      </c>
      <c r="C33" s="13" t="s">
        <v>1886</v>
      </c>
      <c r="D33" s="34" t="s">
        <v>156</v>
      </c>
      <c r="E33" s="34">
        <f t="shared" si="0"/>
        <v>638</v>
      </c>
      <c r="F33" s="34">
        <v>638</v>
      </c>
      <c r="G33" s="34">
        <v>0</v>
      </c>
      <c r="H33" s="34">
        <v>70</v>
      </c>
      <c r="I33" s="37">
        <f t="shared" si="1"/>
        <v>9.1142857142857139</v>
      </c>
    </row>
    <row r="34" spans="1:9">
      <c r="A34" s="23">
        <v>2008</v>
      </c>
      <c r="B34" s="23" t="s">
        <v>2367</v>
      </c>
      <c r="C34" s="13" t="s">
        <v>1886</v>
      </c>
      <c r="D34" s="34" t="s">
        <v>164</v>
      </c>
      <c r="E34" s="34">
        <f t="shared" si="0"/>
        <v>756</v>
      </c>
      <c r="F34" s="34">
        <v>756</v>
      </c>
      <c r="G34" s="34">
        <v>0</v>
      </c>
      <c r="H34" s="34">
        <v>16</v>
      </c>
      <c r="I34" s="37">
        <f t="shared" si="1"/>
        <v>47.25</v>
      </c>
    </row>
    <row r="35" spans="1:9">
      <c r="A35" s="23">
        <v>2008</v>
      </c>
      <c r="B35" s="23" t="s">
        <v>2367</v>
      </c>
      <c r="C35" s="13" t="s">
        <v>1886</v>
      </c>
      <c r="D35" s="34" t="s">
        <v>167</v>
      </c>
      <c r="E35" s="34">
        <f t="shared" si="0"/>
        <v>362</v>
      </c>
      <c r="F35" s="34">
        <v>362</v>
      </c>
      <c r="G35" s="34">
        <v>0</v>
      </c>
      <c r="H35" s="34">
        <v>21</v>
      </c>
      <c r="I35" s="37">
        <f t="shared" si="1"/>
        <v>17.238095238095237</v>
      </c>
    </row>
    <row r="36" spans="1:9">
      <c r="A36" s="23">
        <v>2008</v>
      </c>
      <c r="B36" s="23" t="s">
        <v>2367</v>
      </c>
      <c r="C36" s="13" t="s">
        <v>514</v>
      </c>
      <c r="D36" s="34" t="s">
        <v>23</v>
      </c>
      <c r="E36" s="34">
        <f t="shared" si="0"/>
        <v>1906</v>
      </c>
      <c r="F36" s="34">
        <v>1906</v>
      </c>
      <c r="G36" s="34"/>
      <c r="H36" s="34">
        <v>56</v>
      </c>
      <c r="I36" s="37">
        <f t="shared" si="1"/>
        <v>34.035714285714285</v>
      </c>
    </row>
    <row r="37" spans="1:9">
      <c r="A37" s="23">
        <v>2008</v>
      </c>
      <c r="B37" s="23" t="s">
        <v>2367</v>
      </c>
      <c r="C37" s="13" t="s">
        <v>514</v>
      </c>
      <c r="D37" s="34" t="s">
        <v>185</v>
      </c>
      <c r="E37" s="34">
        <f t="shared" si="0"/>
        <v>1706</v>
      </c>
      <c r="F37" s="34">
        <v>1706</v>
      </c>
      <c r="G37" s="34"/>
      <c r="H37" s="34">
        <v>69</v>
      </c>
      <c r="I37" s="37">
        <f t="shared" si="1"/>
        <v>24.724637681159422</v>
      </c>
    </row>
    <row r="38" spans="1:9">
      <c r="A38" s="23">
        <v>2008</v>
      </c>
      <c r="B38" s="23" t="s">
        <v>2367</v>
      </c>
      <c r="C38" s="13" t="s">
        <v>514</v>
      </c>
      <c r="D38" s="34" t="s">
        <v>104</v>
      </c>
      <c r="E38" s="34">
        <f t="shared" si="0"/>
        <v>1631</v>
      </c>
      <c r="F38" s="34">
        <v>1631</v>
      </c>
      <c r="G38" s="34"/>
      <c r="H38" s="34">
        <v>58</v>
      </c>
      <c r="I38" s="37">
        <f t="shared" si="1"/>
        <v>28.120689655172413</v>
      </c>
    </row>
    <row r="39" spans="1:9">
      <c r="A39" s="23">
        <v>2009</v>
      </c>
      <c r="B39" s="23" t="s">
        <v>2367</v>
      </c>
      <c r="C39" s="13" t="s">
        <v>1886</v>
      </c>
      <c r="D39" s="34" t="s">
        <v>5</v>
      </c>
      <c r="E39" s="34">
        <f t="shared" si="0"/>
        <v>2059</v>
      </c>
      <c r="F39" s="34">
        <v>2059</v>
      </c>
      <c r="G39" s="34">
        <v>0</v>
      </c>
      <c r="H39" s="34">
        <v>40</v>
      </c>
      <c r="I39" s="37">
        <f t="shared" si="1"/>
        <v>51.475000000000001</v>
      </c>
    </row>
    <row r="40" spans="1:9">
      <c r="A40" s="23">
        <v>2009</v>
      </c>
      <c r="B40" s="23" t="s">
        <v>2367</v>
      </c>
      <c r="C40" s="13" t="s">
        <v>1886</v>
      </c>
      <c r="D40" s="34" t="s">
        <v>10</v>
      </c>
      <c r="E40" s="34">
        <f t="shared" si="0"/>
        <v>946</v>
      </c>
      <c r="F40" s="34">
        <v>946</v>
      </c>
      <c r="G40" s="34">
        <v>0</v>
      </c>
      <c r="H40" s="34">
        <v>17</v>
      </c>
      <c r="I40" s="37">
        <f t="shared" si="1"/>
        <v>55.647058823529413</v>
      </c>
    </row>
    <row r="41" spans="1:9">
      <c r="A41" s="23">
        <v>2009</v>
      </c>
      <c r="B41" s="23" t="s">
        <v>2367</v>
      </c>
      <c r="C41" s="13" t="s">
        <v>1886</v>
      </c>
      <c r="D41" s="34" t="s">
        <v>14</v>
      </c>
      <c r="E41" s="34">
        <f t="shared" si="0"/>
        <v>1608</v>
      </c>
      <c r="F41" s="34">
        <v>1608</v>
      </c>
      <c r="G41" s="34">
        <v>0</v>
      </c>
      <c r="H41" s="34">
        <v>68</v>
      </c>
      <c r="I41" s="37">
        <f t="shared" si="1"/>
        <v>23.647058823529413</v>
      </c>
    </row>
    <row r="42" spans="1:9">
      <c r="A42" s="23">
        <v>2009</v>
      </c>
      <c r="B42" s="23" t="s">
        <v>2367</v>
      </c>
      <c r="C42" s="13" t="s">
        <v>1886</v>
      </c>
      <c r="D42" s="34" t="s">
        <v>23</v>
      </c>
      <c r="E42" s="34">
        <f t="shared" si="0"/>
        <v>3156</v>
      </c>
      <c r="F42" s="34">
        <v>3156</v>
      </c>
      <c r="G42" s="34">
        <v>0</v>
      </c>
      <c r="H42" s="34">
        <v>64</v>
      </c>
      <c r="I42" s="37">
        <f t="shared" si="1"/>
        <v>49.3125</v>
      </c>
    </row>
    <row r="43" spans="1:9">
      <c r="A43" s="23">
        <v>2009</v>
      </c>
      <c r="B43" s="23" t="s">
        <v>2367</v>
      </c>
      <c r="C43" s="13" t="s">
        <v>1886</v>
      </c>
      <c r="D43" s="34" t="s">
        <v>41</v>
      </c>
      <c r="E43" s="34">
        <f t="shared" si="0"/>
        <v>854</v>
      </c>
      <c r="F43" s="34">
        <v>854</v>
      </c>
      <c r="G43" s="34">
        <v>0</v>
      </c>
      <c r="H43" s="34">
        <v>19</v>
      </c>
      <c r="I43" s="37">
        <f t="shared" si="1"/>
        <v>44.94736842105263</v>
      </c>
    </row>
    <row r="44" spans="1:9">
      <c r="A44" s="23">
        <v>2009</v>
      </c>
      <c r="B44" s="23" t="s">
        <v>2367</v>
      </c>
      <c r="C44" s="13" t="s">
        <v>1886</v>
      </c>
      <c r="D44" s="34" t="s">
        <v>60</v>
      </c>
      <c r="E44" s="34">
        <f t="shared" si="0"/>
        <v>494</v>
      </c>
      <c r="F44" s="34">
        <v>494</v>
      </c>
      <c r="G44" s="34">
        <v>0</v>
      </c>
      <c r="H44" s="34">
        <v>14</v>
      </c>
      <c r="I44" s="37">
        <f t="shared" si="1"/>
        <v>35.285714285714285</v>
      </c>
    </row>
    <row r="45" spans="1:9">
      <c r="A45" s="23">
        <v>2009</v>
      </c>
      <c r="B45" s="23" t="s">
        <v>2367</v>
      </c>
      <c r="C45" s="13" t="s">
        <v>1886</v>
      </c>
      <c r="D45" s="34" t="s">
        <v>70</v>
      </c>
      <c r="E45" s="34">
        <f t="shared" si="0"/>
        <v>574</v>
      </c>
      <c r="F45" s="34">
        <v>574</v>
      </c>
      <c r="G45" s="34">
        <v>0</v>
      </c>
      <c r="H45" s="34">
        <v>13</v>
      </c>
      <c r="I45" s="37">
        <f t="shared" si="1"/>
        <v>44.153846153846153</v>
      </c>
    </row>
    <row r="46" spans="1:9">
      <c r="A46" s="23">
        <v>2009</v>
      </c>
      <c r="B46" s="23" t="s">
        <v>2367</v>
      </c>
      <c r="C46" s="13" t="s">
        <v>1886</v>
      </c>
      <c r="D46" s="34" t="s">
        <v>76</v>
      </c>
      <c r="E46" s="34">
        <f t="shared" si="0"/>
        <v>1846</v>
      </c>
      <c r="F46" s="34">
        <v>1846</v>
      </c>
      <c r="G46" s="34">
        <v>0</v>
      </c>
      <c r="H46" s="34">
        <v>25</v>
      </c>
      <c r="I46" s="37">
        <f t="shared" si="1"/>
        <v>73.84</v>
      </c>
    </row>
    <row r="47" spans="1:9">
      <c r="A47" s="23">
        <v>2009</v>
      </c>
      <c r="B47" s="23" t="s">
        <v>2367</v>
      </c>
      <c r="C47" s="13" t="s">
        <v>1886</v>
      </c>
      <c r="D47" s="34" t="s">
        <v>86</v>
      </c>
      <c r="E47" s="34">
        <f t="shared" si="0"/>
        <v>208</v>
      </c>
      <c r="F47" s="34">
        <v>208</v>
      </c>
      <c r="G47" s="34">
        <v>0</v>
      </c>
      <c r="H47" s="34">
        <v>8</v>
      </c>
      <c r="I47" s="37">
        <f t="shared" si="1"/>
        <v>26</v>
      </c>
    </row>
    <row r="48" spans="1:9">
      <c r="A48" s="23">
        <v>2009</v>
      </c>
      <c r="B48" s="23" t="s">
        <v>2367</v>
      </c>
      <c r="C48" s="13" t="s">
        <v>1886</v>
      </c>
      <c r="D48" s="34" t="s">
        <v>89</v>
      </c>
      <c r="E48" s="34">
        <f t="shared" si="0"/>
        <v>545</v>
      </c>
      <c r="F48" s="34">
        <v>545</v>
      </c>
      <c r="G48" s="34">
        <v>0</v>
      </c>
      <c r="H48" s="34">
        <v>7</v>
      </c>
      <c r="I48" s="37">
        <f t="shared" si="1"/>
        <v>77.857142857142861</v>
      </c>
    </row>
    <row r="49" spans="1:9">
      <c r="A49" s="23">
        <v>2009</v>
      </c>
      <c r="B49" s="23" t="s">
        <v>2367</v>
      </c>
      <c r="C49" s="13" t="s">
        <v>1886</v>
      </c>
      <c r="D49" s="34" t="s">
        <v>94</v>
      </c>
      <c r="E49" s="34">
        <f t="shared" si="0"/>
        <v>249</v>
      </c>
      <c r="F49" s="34">
        <v>249</v>
      </c>
      <c r="G49" s="34">
        <v>0</v>
      </c>
      <c r="H49" s="34">
        <v>13</v>
      </c>
      <c r="I49" s="37">
        <f t="shared" si="1"/>
        <v>19.153846153846153</v>
      </c>
    </row>
    <row r="50" spans="1:9">
      <c r="A50" s="23">
        <v>2009</v>
      </c>
      <c r="B50" s="23" t="s">
        <v>2367</v>
      </c>
      <c r="C50" s="13" t="s">
        <v>1886</v>
      </c>
      <c r="D50" s="34" t="s">
        <v>100</v>
      </c>
      <c r="E50" s="34">
        <f t="shared" si="0"/>
        <v>159</v>
      </c>
      <c r="F50" s="34">
        <v>159</v>
      </c>
      <c r="G50" s="34">
        <v>0</v>
      </c>
      <c r="H50" s="34">
        <v>9</v>
      </c>
      <c r="I50" s="37">
        <f t="shared" si="1"/>
        <v>17.666666666666668</v>
      </c>
    </row>
    <row r="51" spans="1:9">
      <c r="A51" s="23">
        <v>2009</v>
      </c>
      <c r="B51" s="23" t="s">
        <v>2367</v>
      </c>
      <c r="C51" s="13" t="s">
        <v>1886</v>
      </c>
      <c r="D51" s="34" t="s">
        <v>104</v>
      </c>
      <c r="E51" s="34">
        <f t="shared" si="0"/>
        <v>2633</v>
      </c>
      <c r="F51" s="34">
        <v>2633</v>
      </c>
      <c r="G51" s="34">
        <v>0</v>
      </c>
      <c r="H51" s="34">
        <v>60</v>
      </c>
      <c r="I51" s="37">
        <f t="shared" si="1"/>
        <v>43.883333333333333</v>
      </c>
    </row>
    <row r="52" spans="1:9">
      <c r="A52" s="23">
        <v>2009</v>
      </c>
      <c r="B52" s="23" t="s">
        <v>2367</v>
      </c>
      <c r="C52" s="13" t="s">
        <v>1886</v>
      </c>
      <c r="D52" s="34" t="s">
        <v>120</v>
      </c>
      <c r="E52" s="34">
        <f t="shared" si="0"/>
        <v>850</v>
      </c>
      <c r="F52" s="34">
        <v>850</v>
      </c>
      <c r="G52" s="34">
        <v>0</v>
      </c>
      <c r="H52" s="34">
        <v>45</v>
      </c>
      <c r="I52" s="37">
        <f t="shared" si="1"/>
        <v>18.888888888888889</v>
      </c>
    </row>
    <row r="53" spans="1:9">
      <c r="A53" s="23">
        <v>2009</v>
      </c>
      <c r="B53" s="23" t="s">
        <v>2367</v>
      </c>
      <c r="C53" s="13" t="s">
        <v>1886</v>
      </c>
      <c r="D53" s="34" t="s">
        <v>156</v>
      </c>
      <c r="E53" s="34">
        <f t="shared" si="0"/>
        <v>642</v>
      </c>
      <c r="F53" s="34">
        <v>642</v>
      </c>
      <c r="G53" s="34">
        <v>0</v>
      </c>
      <c r="H53" s="34">
        <v>69</v>
      </c>
      <c r="I53" s="37">
        <f t="shared" si="1"/>
        <v>9.304347826086957</v>
      </c>
    </row>
    <row r="54" spans="1:9">
      <c r="A54" s="23">
        <v>2009</v>
      </c>
      <c r="B54" s="23" t="s">
        <v>2367</v>
      </c>
      <c r="C54" s="13" t="s">
        <v>1886</v>
      </c>
      <c r="D54" s="34" t="s">
        <v>164</v>
      </c>
      <c r="E54" s="34">
        <f t="shared" si="0"/>
        <v>768</v>
      </c>
      <c r="F54" s="34">
        <v>768</v>
      </c>
      <c r="G54" s="34">
        <v>0</v>
      </c>
      <c r="H54" s="34">
        <v>17</v>
      </c>
      <c r="I54" s="37">
        <f t="shared" si="1"/>
        <v>45.176470588235297</v>
      </c>
    </row>
    <row r="55" spans="1:9">
      <c r="A55" s="23">
        <v>2009</v>
      </c>
      <c r="B55" s="23" t="s">
        <v>2367</v>
      </c>
      <c r="C55" s="13" t="s">
        <v>1886</v>
      </c>
      <c r="D55" s="34" t="s">
        <v>167</v>
      </c>
      <c r="E55" s="34">
        <f t="shared" si="0"/>
        <v>264</v>
      </c>
      <c r="F55" s="34">
        <v>264</v>
      </c>
      <c r="G55" s="34">
        <v>0</v>
      </c>
      <c r="H55" s="34">
        <v>21</v>
      </c>
      <c r="I55" s="37">
        <f t="shared" si="1"/>
        <v>12.571428571428571</v>
      </c>
    </row>
    <row r="56" spans="1:9">
      <c r="A56" s="23">
        <v>2009</v>
      </c>
      <c r="B56" s="23" t="s">
        <v>2367</v>
      </c>
      <c r="C56" s="13" t="s">
        <v>514</v>
      </c>
      <c r="D56" s="34" t="s">
        <v>23</v>
      </c>
      <c r="E56" s="34">
        <f t="shared" si="0"/>
        <v>1828</v>
      </c>
      <c r="F56" s="34">
        <v>1828</v>
      </c>
      <c r="G56" s="34"/>
      <c r="H56" s="34">
        <v>31</v>
      </c>
      <c r="I56" s="37">
        <f t="shared" si="1"/>
        <v>58.967741935483872</v>
      </c>
    </row>
    <row r="57" spans="1:9">
      <c r="A57" s="23">
        <v>2009</v>
      </c>
      <c r="B57" s="23" t="s">
        <v>2367</v>
      </c>
      <c r="C57" s="13" t="s">
        <v>514</v>
      </c>
      <c r="D57" s="34" t="s">
        <v>185</v>
      </c>
      <c r="E57" s="34">
        <f t="shared" si="0"/>
        <v>1740</v>
      </c>
      <c r="F57" s="34">
        <v>1740</v>
      </c>
      <c r="G57" s="34"/>
      <c r="H57" s="34">
        <v>44</v>
      </c>
      <c r="I57" s="37">
        <f t="shared" si="1"/>
        <v>39.545454545454547</v>
      </c>
    </row>
    <row r="58" spans="1:9">
      <c r="A58" s="23">
        <v>2009</v>
      </c>
      <c r="B58" s="23" t="s">
        <v>2367</v>
      </c>
      <c r="C58" s="13" t="s">
        <v>514</v>
      </c>
      <c r="D58" s="34" t="s">
        <v>104</v>
      </c>
      <c r="E58" s="34">
        <f t="shared" si="0"/>
        <v>1547</v>
      </c>
      <c r="F58" s="34">
        <v>1547</v>
      </c>
      <c r="G58" s="34"/>
      <c r="H58" s="34">
        <v>42</v>
      </c>
      <c r="I58" s="37">
        <f t="shared" si="1"/>
        <v>36.833333333333336</v>
      </c>
    </row>
    <row r="59" spans="1:9">
      <c r="A59" s="23">
        <v>2010</v>
      </c>
      <c r="B59" s="23" t="s">
        <v>2367</v>
      </c>
      <c r="C59" s="13" t="s">
        <v>1886</v>
      </c>
      <c r="D59" s="34" t="s">
        <v>5</v>
      </c>
      <c r="E59" s="34">
        <f t="shared" si="0"/>
        <v>2215</v>
      </c>
      <c r="F59" s="34">
        <v>2115</v>
      </c>
      <c r="G59" s="34">
        <v>100</v>
      </c>
      <c r="H59" s="34">
        <v>29</v>
      </c>
      <c r="I59" s="37">
        <f t="shared" si="1"/>
        <v>76.379310344827587</v>
      </c>
    </row>
    <row r="60" spans="1:9">
      <c r="A60" s="23">
        <v>2010</v>
      </c>
      <c r="B60" s="23" t="s">
        <v>2367</v>
      </c>
      <c r="C60" s="13" t="s">
        <v>1886</v>
      </c>
      <c r="D60" s="34" t="s">
        <v>10</v>
      </c>
      <c r="E60" s="34">
        <f t="shared" si="0"/>
        <v>962</v>
      </c>
      <c r="F60" s="34">
        <v>947</v>
      </c>
      <c r="G60" s="34">
        <v>15</v>
      </c>
      <c r="H60" s="34">
        <v>13</v>
      </c>
      <c r="I60" s="37">
        <f t="shared" si="1"/>
        <v>74</v>
      </c>
    </row>
    <row r="61" spans="1:9">
      <c r="A61" s="23">
        <v>2010</v>
      </c>
      <c r="B61" s="23" t="s">
        <v>2367</v>
      </c>
      <c r="C61" s="13" t="s">
        <v>1886</v>
      </c>
      <c r="D61" s="34" t="s">
        <v>14</v>
      </c>
      <c r="E61" s="34">
        <f t="shared" si="0"/>
        <v>1478</v>
      </c>
      <c r="F61" s="34">
        <v>1302</v>
      </c>
      <c r="G61" s="34">
        <v>176</v>
      </c>
      <c r="H61" s="34">
        <v>66</v>
      </c>
      <c r="I61" s="37">
        <f t="shared" si="1"/>
        <v>22.393939393939394</v>
      </c>
    </row>
    <row r="62" spans="1:9">
      <c r="A62" s="23">
        <v>2010</v>
      </c>
      <c r="B62" s="23" t="s">
        <v>2367</v>
      </c>
      <c r="C62" s="13" t="s">
        <v>1886</v>
      </c>
      <c r="D62" s="34" t="s">
        <v>23</v>
      </c>
      <c r="E62" s="34">
        <f t="shared" si="0"/>
        <v>3637</v>
      </c>
      <c r="F62" s="34">
        <v>3024</v>
      </c>
      <c r="G62" s="34">
        <v>613</v>
      </c>
      <c r="H62" s="34">
        <v>51</v>
      </c>
      <c r="I62" s="37">
        <f t="shared" si="1"/>
        <v>71.313725490196077</v>
      </c>
    </row>
    <row r="63" spans="1:9">
      <c r="A63" s="23">
        <v>2010</v>
      </c>
      <c r="B63" s="23" t="s">
        <v>2367</v>
      </c>
      <c r="C63" s="13" t="s">
        <v>1886</v>
      </c>
      <c r="D63" s="34" t="s">
        <v>41</v>
      </c>
      <c r="E63" s="34">
        <f t="shared" si="0"/>
        <v>1263</v>
      </c>
      <c r="F63" s="34">
        <v>892</v>
      </c>
      <c r="G63" s="34">
        <v>371</v>
      </c>
      <c r="H63" s="34">
        <v>19</v>
      </c>
      <c r="I63" s="37">
        <f t="shared" si="1"/>
        <v>66.473684210526315</v>
      </c>
    </row>
    <row r="64" spans="1:9">
      <c r="A64" s="23">
        <v>2010</v>
      </c>
      <c r="B64" s="23" t="s">
        <v>2367</v>
      </c>
      <c r="C64" s="13" t="s">
        <v>1886</v>
      </c>
      <c r="D64" s="34" t="s">
        <v>60</v>
      </c>
      <c r="E64" s="34">
        <f t="shared" si="0"/>
        <v>739</v>
      </c>
      <c r="F64" s="34">
        <v>517</v>
      </c>
      <c r="G64" s="34">
        <v>222</v>
      </c>
      <c r="H64" s="34">
        <v>13</v>
      </c>
      <c r="I64" s="37">
        <f t="shared" si="1"/>
        <v>56.846153846153847</v>
      </c>
    </row>
    <row r="65" spans="1:9">
      <c r="A65" s="23">
        <v>2010</v>
      </c>
      <c r="B65" s="23" t="s">
        <v>2367</v>
      </c>
      <c r="C65" s="13" t="s">
        <v>1886</v>
      </c>
      <c r="D65" s="34" t="s">
        <v>70</v>
      </c>
      <c r="E65" s="34">
        <f t="shared" si="0"/>
        <v>723</v>
      </c>
      <c r="F65" s="34">
        <v>530</v>
      </c>
      <c r="G65" s="34">
        <v>193</v>
      </c>
      <c r="H65" s="34">
        <v>14</v>
      </c>
      <c r="I65" s="37">
        <f t="shared" si="1"/>
        <v>51.642857142857146</v>
      </c>
    </row>
    <row r="66" spans="1:9">
      <c r="A66" s="23">
        <v>2010</v>
      </c>
      <c r="B66" s="23" t="s">
        <v>2367</v>
      </c>
      <c r="C66" s="13" t="s">
        <v>1886</v>
      </c>
      <c r="D66" s="34" t="s">
        <v>76</v>
      </c>
      <c r="E66" s="34">
        <f t="shared" ref="E66:E129" si="2">+F66+G66</f>
        <v>1973</v>
      </c>
      <c r="F66" s="34">
        <v>1869</v>
      </c>
      <c r="G66" s="34">
        <v>104</v>
      </c>
      <c r="H66" s="34">
        <v>23</v>
      </c>
      <c r="I66" s="37">
        <f t="shared" ref="I66:I129" si="3">+IFERROR(E66/H66,0)</f>
        <v>85.782608695652172</v>
      </c>
    </row>
    <row r="67" spans="1:9">
      <c r="A67" s="23">
        <v>2010</v>
      </c>
      <c r="B67" s="23" t="s">
        <v>2367</v>
      </c>
      <c r="C67" s="13" t="s">
        <v>1886</v>
      </c>
      <c r="D67" s="34" t="s">
        <v>83</v>
      </c>
      <c r="E67" s="34">
        <f t="shared" si="2"/>
        <v>18</v>
      </c>
      <c r="F67" s="34">
        <v>0</v>
      </c>
      <c r="G67" s="34">
        <v>18</v>
      </c>
      <c r="H67" s="34">
        <v>1</v>
      </c>
      <c r="I67" s="37">
        <f t="shared" si="3"/>
        <v>18</v>
      </c>
    </row>
    <row r="68" spans="1:9">
      <c r="A68" s="23">
        <v>2010</v>
      </c>
      <c r="B68" s="23" t="s">
        <v>2367</v>
      </c>
      <c r="C68" s="13" t="s">
        <v>1886</v>
      </c>
      <c r="D68" s="34" t="s">
        <v>86</v>
      </c>
      <c r="E68" s="34">
        <f t="shared" si="2"/>
        <v>312</v>
      </c>
      <c r="F68" s="34">
        <v>195</v>
      </c>
      <c r="G68" s="34">
        <v>117</v>
      </c>
      <c r="H68" s="34">
        <v>8</v>
      </c>
      <c r="I68" s="37">
        <f t="shared" si="3"/>
        <v>39</v>
      </c>
    </row>
    <row r="69" spans="1:9">
      <c r="A69" s="23">
        <v>2010</v>
      </c>
      <c r="B69" s="23" t="s">
        <v>2367</v>
      </c>
      <c r="C69" s="13" t="s">
        <v>1886</v>
      </c>
      <c r="D69" s="34" t="s">
        <v>89</v>
      </c>
      <c r="E69" s="34">
        <f t="shared" si="2"/>
        <v>614</v>
      </c>
      <c r="F69" s="34">
        <v>520</v>
      </c>
      <c r="G69" s="34">
        <v>94</v>
      </c>
      <c r="H69" s="34">
        <v>8</v>
      </c>
      <c r="I69" s="37">
        <f t="shared" si="3"/>
        <v>76.75</v>
      </c>
    </row>
    <row r="70" spans="1:9">
      <c r="A70" s="23">
        <v>2010</v>
      </c>
      <c r="B70" s="23" t="s">
        <v>2367</v>
      </c>
      <c r="C70" s="13" t="s">
        <v>1886</v>
      </c>
      <c r="D70" s="34" t="s">
        <v>94</v>
      </c>
      <c r="E70" s="34">
        <f t="shared" si="2"/>
        <v>470</v>
      </c>
      <c r="F70" s="34">
        <v>240</v>
      </c>
      <c r="G70" s="34">
        <v>230</v>
      </c>
      <c r="H70" s="34">
        <v>14</v>
      </c>
      <c r="I70" s="37">
        <f t="shared" si="3"/>
        <v>33.571428571428569</v>
      </c>
    </row>
    <row r="71" spans="1:9">
      <c r="A71" s="23">
        <v>2010</v>
      </c>
      <c r="B71" s="23" t="s">
        <v>2367</v>
      </c>
      <c r="C71" s="13" t="s">
        <v>1886</v>
      </c>
      <c r="D71" s="34" t="s">
        <v>100</v>
      </c>
      <c r="E71" s="34">
        <f t="shared" si="2"/>
        <v>206</v>
      </c>
      <c r="F71" s="34">
        <v>134</v>
      </c>
      <c r="G71" s="34">
        <v>72</v>
      </c>
      <c r="H71" s="34">
        <v>8</v>
      </c>
      <c r="I71" s="37">
        <f t="shared" si="3"/>
        <v>25.75</v>
      </c>
    </row>
    <row r="72" spans="1:9">
      <c r="A72" s="23">
        <v>2010</v>
      </c>
      <c r="B72" s="23" t="s">
        <v>2367</v>
      </c>
      <c r="C72" s="13" t="s">
        <v>1886</v>
      </c>
      <c r="D72" s="34" t="s">
        <v>104</v>
      </c>
      <c r="E72" s="34">
        <f t="shared" si="2"/>
        <v>3111</v>
      </c>
      <c r="F72" s="34">
        <v>2643</v>
      </c>
      <c r="G72" s="34">
        <v>468</v>
      </c>
      <c r="H72" s="34">
        <v>56</v>
      </c>
      <c r="I72" s="37">
        <f t="shared" si="3"/>
        <v>55.553571428571431</v>
      </c>
    </row>
    <row r="73" spans="1:9">
      <c r="A73" s="23">
        <v>2010</v>
      </c>
      <c r="B73" s="23" t="s">
        <v>2367</v>
      </c>
      <c r="C73" s="13" t="s">
        <v>1886</v>
      </c>
      <c r="D73" s="34" t="s">
        <v>120</v>
      </c>
      <c r="E73" s="34">
        <f t="shared" si="2"/>
        <v>1172</v>
      </c>
      <c r="F73" s="34">
        <v>846</v>
      </c>
      <c r="G73" s="34">
        <v>326</v>
      </c>
      <c r="H73" s="34">
        <v>43</v>
      </c>
      <c r="I73" s="37">
        <f t="shared" si="3"/>
        <v>27.255813953488371</v>
      </c>
    </row>
    <row r="74" spans="1:9">
      <c r="A74" s="23">
        <v>2010</v>
      </c>
      <c r="B74" s="23" t="s">
        <v>2367</v>
      </c>
      <c r="C74" s="13" t="s">
        <v>1886</v>
      </c>
      <c r="D74" s="34" t="s">
        <v>156</v>
      </c>
      <c r="E74" s="34">
        <f t="shared" si="2"/>
        <v>784</v>
      </c>
      <c r="F74" s="34">
        <v>621</v>
      </c>
      <c r="G74" s="34">
        <v>163</v>
      </c>
      <c r="H74" s="34">
        <v>60</v>
      </c>
      <c r="I74" s="37">
        <f t="shared" si="3"/>
        <v>13.066666666666666</v>
      </c>
    </row>
    <row r="75" spans="1:9">
      <c r="A75" s="23">
        <v>2010</v>
      </c>
      <c r="B75" s="23" t="s">
        <v>2367</v>
      </c>
      <c r="C75" s="13" t="s">
        <v>1886</v>
      </c>
      <c r="D75" s="34" t="s">
        <v>164</v>
      </c>
      <c r="E75" s="34">
        <f t="shared" si="2"/>
        <v>847</v>
      </c>
      <c r="F75" s="34">
        <v>768</v>
      </c>
      <c r="G75" s="34">
        <v>79</v>
      </c>
      <c r="H75" s="34">
        <v>17</v>
      </c>
      <c r="I75" s="37">
        <f t="shared" si="3"/>
        <v>49.823529411764703</v>
      </c>
    </row>
    <row r="76" spans="1:9">
      <c r="A76" s="23">
        <v>2010</v>
      </c>
      <c r="B76" s="23" t="s">
        <v>2367</v>
      </c>
      <c r="C76" s="13" t="s">
        <v>1886</v>
      </c>
      <c r="D76" s="34" t="s">
        <v>167</v>
      </c>
      <c r="E76" s="34">
        <f t="shared" si="2"/>
        <v>297</v>
      </c>
      <c r="F76" s="34">
        <v>251</v>
      </c>
      <c r="G76" s="34">
        <v>46</v>
      </c>
      <c r="H76" s="34">
        <v>21</v>
      </c>
      <c r="I76" s="37">
        <f t="shared" si="3"/>
        <v>14.142857142857142</v>
      </c>
    </row>
    <row r="77" spans="1:9">
      <c r="A77" s="23">
        <v>2010</v>
      </c>
      <c r="B77" s="23" t="s">
        <v>2367</v>
      </c>
      <c r="C77" s="13" t="s">
        <v>1886</v>
      </c>
      <c r="D77" s="34" t="s">
        <v>1511</v>
      </c>
      <c r="E77" s="34">
        <f t="shared" si="2"/>
        <v>0</v>
      </c>
      <c r="F77" s="34">
        <v>0</v>
      </c>
      <c r="G77" s="34">
        <v>0</v>
      </c>
      <c r="H77" s="34">
        <v>50</v>
      </c>
      <c r="I77" s="37">
        <f t="shared" si="3"/>
        <v>0</v>
      </c>
    </row>
    <row r="78" spans="1:9">
      <c r="A78" s="23">
        <v>2010</v>
      </c>
      <c r="B78" s="23" t="s">
        <v>2367</v>
      </c>
      <c r="C78" s="13" t="s">
        <v>1886</v>
      </c>
      <c r="D78" s="34" t="s">
        <v>1512</v>
      </c>
      <c r="E78" s="34">
        <f t="shared" si="2"/>
        <v>0</v>
      </c>
      <c r="F78" s="34">
        <v>0</v>
      </c>
      <c r="G78" s="34">
        <v>0</v>
      </c>
      <c r="H78" s="34">
        <v>262</v>
      </c>
      <c r="I78" s="37">
        <f t="shared" si="3"/>
        <v>0</v>
      </c>
    </row>
    <row r="79" spans="1:9">
      <c r="A79" s="23">
        <v>2010</v>
      </c>
      <c r="B79" s="23" t="s">
        <v>2367</v>
      </c>
      <c r="C79" s="13" t="s">
        <v>1886</v>
      </c>
      <c r="D79" s="34" t="s">
        <v>1701</v>
      </c>
      <c r="E79" s="34">
        <f t="shared" si="2"/>
        <v>0</v>
      </c>
      <c r="F79" s="34">
        <v>0</v>
      </c>
      <c r="G79" s="34">
        <v>0</v>
      </c>
      <c r="H79" s="34">
        <v>630</v>
      </c>
      <c r="I79" s="37">
        <f t="shared" si="3"/>
        <v>0</v>
      </c>
    </row>
    <row r="80" spans="1:9">
      <c r="A80" s="23">
        <v>2010</v>
      </c>
      <c r="B80" s="23" t="s">
        <v>2367</v>
      </c>
      <c r="C80" s="13" t="s">
        <v>1886</v>
      </c>
      <c r="D80" s="34" t="s">
        <v>1702</v>
      </c>
      <c r="E80" s="34">
        <f t="shared" si="2"/>
        <v>0</v>
      </c>
      <c r="F80" s="34">
        <v>0</v>
      </c>
      <c r="G80" s="34">
        <v>0</v>
      </c>
      <c r="H80" s="34">
        <v>99</v>
      </c>
      <c r="I80" s="37">
        <f t="shared" si="3"/>
        <v>0</v>
      </c>
    </row>
    <row r="81" spans="1:9">
      <c r="A81" s="23">
        <v>2010</v>
      </c>
      <c r="B81" s="23" t="s">
        <v>2367</v>
      </c>
      <c r="C81" s="13" t="s">
        <v>514</v>
      </c>
      <c r="D81" s="34" t="s">
        <v>184</v>
      </c>
      <c r="E81" s="34">
        <f t="shared" si="2"/>
        <v>131</v>
      </c>
      <c r="F81" s="34">
        <v>131</v>
      </c>
      <c r="G81" s="34"/>
      <c r="H81" s="34">
        <v>5</v>
      </c>
      <c r="I81" s="37">
        <f t="shared" si="3"/>
        <v>26.2</v>
      </c>
    </row>
    <row r="82" spans="1:9">
      <c r="A82" s="23">
        <v>2010</v>
      </c>
      <c r="B82" s="23" t="s">
        <v>2367</v>
      </c>
      <c r="C82" s="13" t="s">
        <v>514</v>
      </c>
      <c r="D82" s="34" t="s">
        <v>23</v>
      </c>
      <c r="E82" s="34">
        <f t="shared" si="2"/>
        <v>1812</v>
      </c>
      <c r="F82" s="34">
        <v>1812</v>
      </c>
      <c r="G82" s="34"/>
      <c r="H82" s="34">
        <v>31</v>
      </c>
      <c r="I82" s="37">
        <f t="shared" si="3"/>
        <v>58.451612903225808</v>
      </c>
    </row>
    <row r="83" spans="1:9">
      <c r="A83" s="23">
        <v>2010</v>
      </c>
      <c r="B83" s="23" t="s">
        <v>2367</v>
      </c>
      <c r="C83" s="13" t="s">
        <v>514</v>
      </c>
      <c r="D83" s="34" t="s">
        <v>185</v>
      </c>
      <c r="E83" s="34">
        <f t="shared" si="2"/>
        <v>1751</v>
      </c>
      <c r="F83" s="34">
        <v>1751</v>
      </c>
      <c r="G83" s="34"/>
      <c r="H83" s="34">
        <v>40</v>
      </c>
      <c r="I83" s="37">
        <f t="shared" si="3"/>
        <v>43.774999999999999</v>
      </c>
    </row>
    <row r="84" spans="1:9">
      <c r="A84" s="23">
        <v>2010</v>
      </c>
      <c r="B84" s="23" t="s">
        <v>2367</v>
      </c>
      <c r="C84" s="13" t="s">
        <v>514</v>
      </c>
      <c r="D84" s="34" t="s">
        <v>104</v>
      </c>
      <c r="E84" s="34">
        <f t="shared" si="2"/>
        <v>1509</v>
      </c>
      <c r="F84" s="34">
        <v>1509</v>
      </c>
      <c r="G84" s="34"/>
      <c r="H84" s="34">
        <v>37</v>
      </c>
      <c r="I84" s="37">
        <f t="shared" si="3"/>
        <v>40.783783783783782</v>
      </c>
    </row>
    <row r="85" spans="1:9">
      <c r="A85" s="23">
        <v>2011</v>
      </c>
      <c r="B85" s="23" t="s">
        <v>2367</v>
      </c>
      <c r="C85" s="13" t="s">
        <v>1886</v>
      </c>
      <c r="D85" s="34" t="s">
        <v>5</v>
      </c>
      <c r="E85" s="34">
        <f t="shared" si="2"/>
        <v>2190</v>
      </c>
      <c r="F85" s="34">
        <v>2082</v>
      </c>
      <c r="G85" s="34">
        <v>108</v>
      </c>
      <c r="H85" s="34">
        <v>31</v>
      </c>
      <c r="I85" s="37">
        <f t="shared" si="3"/>
        <v>70.645161290322577</v>
      </c>
    </row>
    <row r="86" spans="1:9">
      <c r="A86" s="23">
        <v>2011</v>
      </c>
      <c r="B86" s="23" t="s">
        <v>2367</v>
      </c>
      <c r="C86" s="13" t="s">
        <v>1886</v>
      </c>
      <c r="D86" s="34" t="s">
        <v>10</v>
      </c>
      <c r="E86" s="34">
        <f t="shared" si="2"/>
        <v>978</v>
      </c>
      <c r="F86" s="34">
        <v>967</v>
      </c>
      <c r="G86" s="34">
        <v>11</v>
      </c>
      <c r="H86" s="34">
        <v>17</v>
      </c>
      <c r="I86" s="37">
        <f t="shared" si="3"/>
        <v>57.529411764705884</v>
      </c>
    </row>
    <row r="87" spans="1:9">
      <c r="A87" s="23">
        <v>2011</v>
      </c>
      <c r="B87" s="23" t="s">
        <v>2367</v>
      </c>
      <c r="C87" s="13" t="s">
        <v>1886</v>
      </c>
      <c r="D87" s="34" t="s">
        <v>14</v>
      </c>
      <c r="E87" s="34">
        <f t="shared" si="2"/>
        <v>1391</v>
      </c>
      <c r="F87" s="34">
        <v>1187</v>
      </c>
      <c r="G87" s="34">
        <v>204</v>
      </c>
      <c r="H87" s="34">
        <v>63</v>
      </c>
      <c r="I87" s="37">
        <f t="shared" si="3"/>
        <v>22.079365079365079</v>
      </c>
    </row>
    <row r="88" spans="1:9">
      <c r="A88" s="23">
        <v>2011</v>
      </c>
      <c r="B88" s="23" t="s">
        <v>2367</v>
      </c>
      <c r="C88" s="13" t="s">
        <v>1886</v>
      </c>
      <c r="D88" s="34" t="s">
        <v>23</v>
      </c>
      <c r="E88" s="34">
        <f t="shared" si="2"/>
        <v>3620</v>
      </c>
      <c r="F88" s="34">
        <v>3041</v>
      </c>
      <c r="G88" s="34">
        <v>579</v>
      </c>
      <c r="H88" s="34">
        <v>58</v>
      </c>
      <c r="I88" s="37">
        <f t="shared" si="3"/>
        <v>62.413793103448278</v>
      </c>
    </row>
    <row r="89" spans="1:9">
      <c r="A89" s="23">
        <v>2011</v>
      </c>
      <c r="B89" s="23" t="s">
        <v>2367</v>
      </c>
      <c r="C89" s="13" t="s">
        <v>1886</v>
      </c>
      <c r="D89" s="34" t="s">
        <v>41</v>
      </c>
      <c r="E89" s="34">
        <f t="shared" si="2"/>
        <v>1335</v>
      </c>
      <c r="F89" s="34">
        <v>907</v>
      </c>
      <c r="G89" s="34">
        <v>428</v>
      </c>
      <c r="H89" s="34">
        <v>23</v>
      </c>
      <c r="I89" s="37">
        <f t="shared" si="3"/>
        <v>58.043478260869563</v>
      </c>
    </row>
    <row r="90" spans="1:9">
      <c r="A90" s="23">
        <v>2011</v>
      </c>
      <c r="B90" s="23" t="s">
        <v>2367</v>
      </c>
      <c r="C90" s="13" t="s">
        <v>1886</v>
      </c>
      <c r="D90" s="34" t="s">
        <v>60</v>
      </c>
      <c r="E90" s="34">
        <f t="shared" si="2"/>
        <v>835</v>
      </c>
      <c r="F90" s="34">
        <v>534</v>
      </c>
      <c r="G90" s="34">
        <v>301</v>
      </c>
      <c r="H90" s="34">
        <v>14</v>
      </c>
      <c r="I90" s="37">
        <f t="shared" si="3"/>
        <v>59.642857142857146</v>
      </c>
    </row>
    <row r="91" spans="1:9">
      <c r="A91" s="23">
        <v>2011</v>
      </c>
      <c r="B91" s="23" t="s">
        <v>2367</v>
      </c>
      <c r="C91" s="13" t="s">
        <v>1886</v>
      </c>
      <c r="D91" s="34" t="s">
        <v>70</v>
      </c>
      <c r="E91" s="34">
        <f t="shared" si="2"/>
        <v>780</v>
      </c>
      <c r="F91" s="34">
        <v>574</v>
      </c>
      <c r="G91" s="34">
        <v>206</v>
      </c>
      <c r="H91" s="34">
        <v>13</v>
      </c>
      <c r="I91" s="37">
        <f t="shared" si="3"/>
        <v>60</v>
      </c>
    </row>
    <row r="92" spans="1:9">
      <c r="A92" s="23">
        <v>2011</v>
      </c>
      <c r="B92" s="23" t="s">
        <v>2367</v>
      </c>
      <c r="C92" s="13" t="s">
        <v>1886</v>
      </c>
      <c r="D92" s="34" t="s">
        <v>76</v>
      </c>
      <c r="E92" s="34">
        <f t="shared" si="2"/>
        <v>2061</v>
      </c>
      <c r="F92" s="34">
        <v>1948</v>
      </c>
      <c r="G92" s="34">
        <v>113</v>
      </c>
      <c r="H92" s="34">
        <v>23</v>
      </c>
      <c r="I92" s="37">
        <f t="shared" si="3"/>
        <v>89.608695652173907</v>
      </c>
    </row>
    <row r="93" spans="1:9">
      <c r="A93" s="23">
        <v>2011</v>
      </c>
      <c r="B93" s="23" t="s">
        <v>2367</v>
      </c>
      <c r="C93" s="13" t="s">
        <v>1886</v>
      </c>
      <c r="D93" s="34" t="s">
        <v>86</v>
      </c>
      <c r="E93" s="34">
        <f t="shared" si="2"/>
        <v>348</v>
      </c>
      <c r="F93" s="34">
        <v>192</v>
      </c>
      <c r="G93" s="34">
        <v>156</v>
      </c>
      <c r="H93" s="34">
        <v>8</v>
      </c>
      <c r="I93" s="37">
        <f t="shared" si="3"/>
        <v>43.5</v>
      </c>
    </row>
    <row r="94" spans="1:9">
      <c r="A94" s="23">
        <v>2011</v>
      </c>
      <c r="B94" s="23" t="s">
        <v>2367</v>
      </c>
      <c r="C94" s="13" t="s">
        <v>1886</v>
      </c>
      <c r="D94" s="34" t="s">
        <v>89</v>
      </c>
      <c r="E94" s="34">
        <f t="shared" si="2"/>
        <v>584</v>
      </c>
      <c r="F94" s="34">
        <v>493</v>
      </c>
      <c r="G94" s="34">
        <v>91</v>
      </c>
      <c r="H94" s="34">
        <v>8</v>
      </c>
      <c r="I94" s="37">
        <f t="shared" si="3"/>
        <v>73</v>
      </c>
    </row>
    <row r="95" spans="1:9">
      <c r="A95" s="23">
        <v>2011</v>
      </c>
      <c r="B95" s="23" t="s">
        <v>2367</v>
      </c>
      <c r="C95" s="13" t="s">
        <v>1886</v>
      </c>
      <c r="D95" s="34" t="s">
        <v>94</v>
      </c>
      <c r="E95" s="34">
        <f t="shared" si="2"/>
        <v>469</v>
      </c>
      <c r="F95" s="34">
        <v>246</v>
      </c>
      <c r="G95" s="34">
        <v>223</v>
      </c>
      <c r="H95" s="34">
        <v>13</v>
      </c>
      <c r="I95" s="37">
        <f t="shared" si="3"/>
        <v>36.07692307692308</v>
      </c>
    </row>
    <row r="96" spans="1:9">
      <c r="A96" s="23">
        <v>2011</v>
      </c>
      <c r="B96" s="23" t="s">
        <v>2367</v>
      </c>
      <c r="C96" s="13" t="s">
        <v>1886</v>
      </c>
      <c r="D96" s="34" t="s">
        <v>100</v>
      </c>
      <c r="E96" s="34">
        <f t="shared" si="2"/>
        <v>208</v>
      </c>
      <c r="F96" s="34">
        <v>154</v>
      </c>
      <c r="G96" s="34">
        <v>54</v>
      </c>
      <c r="H96" s="34">
        <v>9</v>
      </c>
      <c r="I96" s="37">
        <f t="shared" si="3"/>
        <v>23.111111111111111</v>
      </c>
    </row>
    <row r="97" spans="1:9">
      <c r="A97" s="23">
        <v>2011</v>
      </c>
      <c r="B97" s="23" t="s">
        <v>2367</v>
      </c>
      <c r="C97" s="13" t="s">
        <v>1886</v>
      </c>
      <c r="D97" s="34" t="s">
        <v>104</v>
      </c>
      <c r="E97" s="34">
        <f t="shared" si="2"/>
        <v>3291</v>
      </c>
      <c r="F97" s="34">
        <v>2718</v>
      </c>
      <c r="G97" s="34">
        <v>573</v>
      </c>
      <c r="H97" s="34">
        <v>57</v>
      </c>
      <c r="I97" s="37">
        <f t="shared" si="3"/>
        <v>57.736842105263158</v>
      </c>
    </row>
    <row r="98" spans="1:9">
      <c r="A98" s="23">
        <v>2011</v>
      </c>
      <c r="B98" s="23" t="s">
        <v>2367</v>
      </c>
      <c r="C98" s="13" t="s">
        <v>1886</v>
      </c>
      <c r="D98" s="34" t="s">
        <v>120</v>
      </c>
      <c r="E98" s="34">
        <f t="shared" si="2"/>
        <v>1246</v>
      </c>
      <c r="F98" s="34">
        <v>884</v>
      </c>
      <c r="G98" s="34">
        <v>362</v>
      </c>
      <c r="H98" s="34">
        <v>41</v>
      </c>
      <c r="I98" s="37">
        <f t="shared" si="3"/>
        <v>30.390243902439025</v>
      </c>
    </row>
    <row r="99" spans="1:9">
      <c r="A99" s="23">
        <v>2011</v>
      </c>
      <c r="B99" s="23" t="s">
        <v>2367</v>
      </c>
      <c r="C99" s="13" t="s">
        <v>1886</v>
      </c>
      <c r="D99" s="34" t="s">
        <v>156</v>
      </c>
      <c r="E99" s="34">
        <f t="shared" si="2"/>
        <v>824</v>
      </c>
      <c r="F99" s="34">
        <v>666</v>
      </c>
      <c r="G99" s="34">
        <v>158</v>
      </c>
      <c r="H99" s="34">
        <v>59</v>
      </c>
      <c r="I99" s="37">
        <f t="shared" si="3"/>
        <v>13.966101694915254</v>
      </c>
    </row>
    <row r="100" spans="1:9">
      <c r="A100" s="23">
        <v>2011</v>
      </c>
      <c r="B100" s="23" t="s">
        <v>2367</v>
      </c>
      <c r="C100" s="13" t="s">
        <v>1886</v>
      </c>
      <c r="D100" s="34" t="s">
        <v>164</v>
      </c>
      <c r="E100" s="34">
        <f t="shared" si="2"/>
        <v>870</v>
      </c>
      <c r="F100" s="34">
        <v>789</v>
      </c>
      <c r="G100" s="34">
        <v>81</v>
      </c>
      <c r="H100" s="34">
        <v>17</v>
      </c>
      <c r="I100" s="37">
        <f t="shared" si="3"/>
        <v>51.176470588235297</v>
      </c>
    </row>
    <row r="101" spans="1:9">
      <c r="A101" s="23">
        <v>2011</v>
      </c>
      <c r="B101" s="23" t="s">
        <v>2367</v>
      </c>
      <c r="C101" s="13" t="s">
        <v>1886</v>
      </c>
      <c r="D101" s="34" t="s">
        <v>167</v>
      </c>
      <c r="E101" s="34">
        <f t="shared" si="2"/>
        <v>323</v>
      </c>
      <c r="F101" s="34">
        <v>259</v>
      </c>
      <c r="G101" s="34">
        <v>64</v>
      </c>
      <c r="H101" s="34">
        <v>19</v>
      </c>
      <c r="I101" s="37">
        <f t="shared" si="3"/>
        <v>17</v>
      </c>
    </row>
    <row r="102" spans="1:9">
      <c r="A102" s="23">
        <v>2011</v>
      </c>
      <c r="B102" s="23" t="s">
        <v>2367</v>
      </c>
      <c r="C102" s="13" t="s">
        <v>1886</v>
      </c>
      <c r="D102" s="34" t="s">
        <v>1511</v>
      </c>
      <c r="E102" s="34">
        <f t="shared" si="2"/>
        <v>0</v>
      </c>
      <c r="F102" s="34">
        <v>0</v>
      </c>
      <c r="G102" s="34">
        <v>0</v>
      </c>
      <c r="H102" s="34">
        <v>49</v>
      </c>
      <c r="I102" s="37">
        <f t="shared" si="3"/>
        <v>0</v>
      </c>
    </row>
    <row r="103" spans="1:9">
      <c r="A103" s="23">
        <v>2011</v>
      </c>
      <c r="B103" s="23" t="s">
        <v>2367</v>
      </c>
      <c r="C103" s="13" t="s">
        <v>1886</v>
      </c>
      <c r="D103" s="34" t="s">
        <v>1512</v>
      </c>
      <c r="E103" s="34">
        <f t="shared" si="2"/>
        <v>0</v>
      </c>
      <c r="F103" s="34">
        <v>0</v>
      </c>
      <c r="G103" s="34">
        <v>0</v>
      </c>
      <c r="H103" s="34">
        <v>247</v>
      </c>
      <c r="I103" s="37">
        <f t="shared" si="3"/>
        <v>0</v>
      </c>
    </row>
    <row r="104" spans="1:9">
      <c r="A104" s="23">
        <v>2011</v>
      </c>
      <c r="B104" s="23" t="s">
        <v>2367</v>
      </c>
      <c r="C104" s="13" t="s">
        <v>1886</v>
      </c>
      <c r="D104" s="34" t="s">
        <v>1701</v>
      </c>
      <c r="E104" s="34">
        <f t="shared" si="2"/>
        <v>0</v>
      </c>
      <c r="F104" s="34">
        <v>0</v>
      </c>
      <c r="G104" s="34">
        <v>0</v>
      </c>
      <c r="H104" s="34">
        <v>656</v>
      </c>
      <c r="I104" s="37">
        <f t="shared" si="3"/>
        <v>0</v>
      </c>
    </row>
    <row r="105" spans="1:9">
      <c r="A105" s="23">
        <v>2011</v>
      </c>
      <c r="B105" s="23" t="s">
        <v>2367</v>
      </c>
      <c r="C105" s="13" t="s">
        <v>1886</v>
      </c>
      <c r="D105" s="34" t="s">
        <v>1702</v>
      </c>
      <c r="E105" s="34">
        <f t="shared" si="2"/>
        <v>0</v>
      </c>
      <c r="F105" s="34">
        <v>0</v>
      </c>
      <c r="G105" s="34">
        <v>0</v>
      </c>
      <c r="H105" s="34">
        <v>100</v>
      </c>
      <c r="I105" s="37">
        <f t="shared" si="3"/>
        <v>0</v>
      </c>
    </row>
    <row r="106" spans="1:9">
      <c r="A106" s="23">
        <v>2011</v>
      </c>
      <c r="B106" s="23" t="s">
        <v>2367</v>
      </c>
      <c r="C106" s="13" t="s">
        <v>514</v>
      </c>
      <c r="D106" s="34" t="s">
        <v>184</v>
      </c>
      <c r="E106" s="34">
        <f t="shared" si="2"/>
        <v>251</v>
      </c>
      <c r="F106" s="34">
        <v>251</v>
      </c>
      <c r="G106" s="34"/>
      <c r="H106" s="34">
        <v>10</v>
      </c>
      <c r="I106" s="37">
        <f t="shared" si="3"/>
        <v>25.1</v>
      </c>
    </row>
    <row r="107" spans="1:9">
      <c r="A107" s="23">
        <v>2011</v>
      </c>
      <c r="B107" s="23" t="s">
        <v>2367</v>
      </c>
      <c r="C107" s="13" t="s">
        <v>514</v>
      </c>
      <c r="D107" s="34" t="s">
        <v>23</v>
      </c>
      <c r="E107" s="34">
        <f t="shared" si="2"/>
        <v>1833</v>
      </c>
      <c r="F107" s="34">
        <v>1833</v>
      </c>
      <c r="G107" s="34"/>
      <c r="H107" s="34">
        <v>28</v>
      </c>
      <c r="I107" s="37">
        <f t="shared" si="3"/>
        <v>65.464285714285708</v>
      </c>
    </row>
    <row r="108" spans="1:9">
      <c r="A108" s="23">
        <v>2011</v>
      </c>
      <c r="B108" s="23" t="s">
        <v>2367</v>
      </c>
      <c r="C108" s="13" t="s">
        <v>514</v>
      </c>
      <c r="D108" s="34" t="s">
        <v>185</v>
      </c>
      <c r="E108" s="34">
        <f t="shared" si="2"/>
        <v>1893</v>
      </c>
      <c r="F108" s="34">
        <v>1893</v>
      </c>
      <c r="G108" s="34"/>
      <c r="H108" s="34">
        <v>44</v>
      </c>
      <c r="I108" s="37">
        <f t="shared" si="3"/>
        <v>43.022727272727273</v>
      </c>
    </row>
    <row r="109" spans="1:9">
      <c r="A109" s="23">
        <v>2011</v>
      </c>
      <c r="B109" s="23" t="s">
        <v>2367</v>
      </c>
      <c r="C109" s="13" t="s">
        <v>514</v>
      </c>
      <c r="D109" s="34" t="s">
        <v>104</v>
      </c>
      <c r="E109" s="34">
        <f t="shared" si="2"/>
        <v>1513</v>
      </c>
      <c r="F109" s="34">
        <v>1513</v>
      </c>
      <c r="G109" s="34"/>
      <c r="H109" s="34">
        <v>35</v>
      </c>
      <c r="I109" s="37">
        <f t="shared" si="3"/>
        <v>43.228571428571428</v>
      </c>
    </row>
    <row r="110" spans="1:9">
      <c r="A110" s="23">
        <v>2012</v>
      </c>
      <c r="B110" s="23" t="s">
        <v>2367</v>
      </c>
      <c r="C110" s="13" t="s">
        <v>1886</v>
      </c>
      <c r="D110" s="34" t="s">
        <v>5</v>
      </c>
      <c r="E110" s="34">
        <f t="shared" si="2"/>
        <v>2171</v>
      </c>
      <c r="F110" s="34">
        <v>2088</v>
      </c>
      <c r="G110" s="34">
        <v>83</v>
      </c>
      <c r="H110" s="34">
        <v>32</v>
      </c>
      <c r="I110" s="37">
        <f t="shared" si="3"/>
        <v>67.84375</v>
      </c>
    </row>
    <row r="111" spans="1:9">
      <c r="A111" s="23">
        <v>2012</v>
      </c>
      <c r="B111" s="23" t="s">
        <v>2367</v>
      </c>
      <c r="C111" s="13" t="s">
        <v>1886</v>
      </c>
      <c r="D111" s="34" t="s">
        <v>10</v>
      </c>
      <c r="E111" s="34">
        <f t="shared" si="2"/>
        <v>1059</v>
      </c>
      <c r="F111" s="34">
        <v>1046</v>
      </c>
      <c r="G111" s="34">
        <v>13</v>
      </c>
      <c r="H111" s="34">
        <v>19</v>
      </c>
      <c r="I111" s="37">
        <f t="shared" si="3"/>
        <v>55.736842105263158</v>
      </c>
    </row>
    <row r="112" spans="1:9">
      <c r="A112" s="23">
        <v>2012</v>
      </c>
      <c r="B112" s="23" t="s">
        <v>2367</v>
      </c>
      <c r="C112" s="13" t="s">
        <v>1886</v>
      </c>
      <c r="D112" s="34" t="s">
        <v>14</v>
      </c>
      <c r="E112" s="34">
        <f t="shared" si="2"/>
        <v>1350</v>
      </c>
      <c r="F112" s="34">
        <v>1188</v>
      </c>
      <c r="G112" s="34">
        <v>162</v>
      </c>
      <c r="H112" s="34">
        <v>61</v>
      </c>
      <c r="I112" s="37">
        <f t="shared" si="3"/>
        <v>22.131147540983605</v>
      </c>
    </row>
    <row r="113" spans="1:9">
      <c r="A113" s="23">
        <v>2012</v>
      </c>
      <c r="B113" s="23" t="s">
        <v>2367</v>
      </c>
      <c r="C113" s="13" t="s">
        <v>1886</v>
      </c>
      <c r="D113" s="34" t="s">
        <v>23</v>
      </c>
      <c r="E113" s="34">
        <f t="shared" si="2"/>
        <v>3612</v>
      </c>
      <c r="F113" s="34">
        <v>2995</v>
      </c>
      <c r="G113" s="34">
        <v>617</v>
      </c>
      <c r="H113" s="34">
        <v>60</v>
      </c>
      <c r="I113" s="37">
        <f t="shared" si="3"/>
        <v>60.2</v>
      </c>
    </row>
    <row r="114" spans="1:9">
      <c r="A114" s="23">
        <v>2012</v>
      </c>
      <c r="B114" s="23" t="s">
        <v>2367</v>
      </c>
      <c r="C114" s="13" t="s">
        <v>1886</v>
      </c>
      <c r="D114" s="34" t="s">
        <v>41</v>
      </c>
      <c r="E114" s="34">
        <f t="shared" si="2"/>
        <v>1348</v>
      </c>
      <c r="F114" s="34">
        <v>923</v>
      </c>
      <c r="G114" s="34">
        <v>425</v>
      </c>
      <c r="H114" s="34">
        <v>26</v>
      </c>
      <c r="I114" s="37">
        <f t="shared" si="3"/>
        <v>51.846153846153847</v>
      </c>
    </row>
    <row r="115" spans="1:9">
      <c r="A115" s="23">
        <v>2012</v>
      </c>
      <c r="B115" s="23" t="s">
        <v>2367</v>
      </c>
      <c r="C115" s="13" t="s">
        <v>1886</v>
      </c>
      <c r="D115" s="34" t="s">
        <v>60</v>
      </c>
      <c r="E115" s="34">
        <f t="shared" si="2"/>
        <v>908</v>
      </c>
      <c r="F115" s="34">
        <v>636</v>
      </c>
      <c r="G115" s="34">
        <v>272</v>
      </c>
      <c r="H115" s="34">
        <v>17</v>
      </c>
      <c r="I115" s="37">
        <f t="shared" si="3"/>
        <v>53.411764705882355</v>
      </c>
    </row>
    <row r="116" spans="1:9">
      <c r="A116" s="23">
        <v>2012</v>
      </c>
      <c r="B116" s="23" t="s">
        <v>2367</v>
      </c>
      <c r="C116" s="13" t="s">
        <v>1886</v>
      </c>
      <c r="D116" s="34" t="s">
        <v>70</v>
      </c>
      <c r="E116" s="34">
        <f t="shared" si="2"/>
        <v>735</v>
      </c>
      <c r="F116" s="34">
        <v>550</v>
      </c>
      <c r="G116" s="34">
        <v>185</v>
      </c>
      <c r="H116" s="34">
        <v>12</v>
      </c>
      <c r="I116" s="37">
        <f t="shared" si="3"/>
        <v>61.25</v>
      </c>
    </row>
    <row r="117" spans="1:9">
      <c r="A117" s="23">
        <v>2012</v>
      </c>
      <c r="B117" s="23" t="s">
        <v>2367</v>
      </c>
      <c r="C117" s="13" t="s">
        <v>1886</v>
      </c>
      <c r="D117" s="34" t="s">
        <v>76</v>
      </c>
      <c r="E117" s="34">
        <f t="shared" si="2"/>
        <v>2202</v>
      </c>
      <c r="F117" s="34">
        <v>2101</v>
      </c>
      <c r="G117" s="34">
        <v>101</v>
      </c>
      <c r="H117" s="34">
        <v>24</v>
      </c>
      <c r="I117" s="37">
        <f t="shared" si="3"/>
        <v>91.75</v>
      </c>
    </row>
    <row r="118" spans="1:9">
      <c r="A118" s="23">
        <v>2012</v>
      </c>
      <c r="B118" s="23" t="s">
        <v>2367</v>
      </c>
      <c r="C118" s="13" t="s">
        <v>1886</v>
      </c>
      <c r="D118" s="34" t="s">
        <v>83</v>
      </c>
      <c r="E118" s="34">
        <f t="shared" si="2"/>
        <v>33</v>
      </c>
      <c r="F118" s="34">
        <v>0</v>
      </c>
      <c r="G118" s="34">
        <v>33</v>
      </c>
      <c r="H118" s="34">
        <v>1</v>
      </c>
      <c r="I118" s="37">
        <f t="shared" si="3"/>
        <v>33</v>
      </c>
    </row>
    <row r="119" spans="1:9">
      <c r="A119" s="23">
        <v>2012</v>
      </c>
      <c r="B119" s="23" t="s">
        <v>2367</v>
      </c>
      <c r="C119" s="13" t="s">
        <v>1886</v>
      </c>
      <c r="D119" s="34" t="s">
        <v>86</v>
      </c>
      <c r="E119" s="34">
        <f t="shared" si="2"/>
        <v>367</v>
      </c>
      <c r="F119" s="34">
        <v>200</v>
      </c>
      <c r="G119" s="34">
        <v>167</v>
      </c>
      <c r="H119" s="34">
        <v>7</v>
      </c>
      <c r="I119" s="37">
        <f t="shared" si="3"/>
        <v>52.428571428571431</v>
      </c>
    </row>
    <row r="120" spans="1:9">
      <c r="A120" s="23">
        <v>2012</v>
      </c>
      <c r="B120" s="23" t="s">
        <v>2367</v>
      </c>
      <c r="C120" s="13" t="s">
        <v>1886</v>
      </c>
      <c r="D120" s="34" t="s">
        <v>89</v>
      </c>
      <c r="E120" s="34">
        <f t="shared" si="2"/>
        <v>540</v>
      </c>
      <c r="F120" s="34">
        <v>443</v>
      </c>
      <c r="G120" s="34">
        <v>97</v>
      </c>
      <c r="H120" s="34">
        <v>8</v>
      </c>
      <c r="I120" s="37">
        <f t="shared" si="3"/>
        <v>67.5</v>
      </c>
    </row>
    <row r="121" spans="1:9">
      <c r="A121" s="23">
        <v>2012</v>
      </c>
      <c r="B121" s="23" t="s">
        <v>2367</v>
      </c>
      <c r="C121" s="13" t="s">
        <v>1886</v>
      </c>
      <c r="D121" s="34" t="s">
        <v>94</v>
      </c>
      <c r="E121" s="34">
        <f t="shared" si="2"/>
        <v>518</v>
      </c>
      <c r="F121" s="34">
        <v>249</v>
      </c>
      <c r="G121" s="34">
        <v>269</v>
      </c>
      <c r="H121" s="34">
        <v>13</v>
      </c>
      <c r="I121" s="37">
        <f t="shared" si="3"/>
        <v>39.846153846153847</v>
      </c>
    </row>
    <row r="122" spans="1:9">
      <c r="A122" s="23">
        <v>2012</v>
      </c>
      <c r="B122" s="23" t="s">
        <v>2367</v>
      </c>
      <c r="C122" s="13" t="s">
        <v>1886</v>
      </c>
      <c r="D122" s="34" t="s">
        <v>100</v>
      </c>
      <c r="E122" s="34">
        <f t="shared" si="2"/>
        <v>181</v>
      </c>
      <c r="F122" s="34">
        <v>133</v>
      </c>
      <c r="G122" s="34">
        <v>48</v>
      </c>
      <c r="H122" s="34">
        <v>9</v>
      </c>
      <c r="I122" s="37">
        <f t="shared" si="3"/>
        <v>20.111111111111111</v>
      </c>
    </row>
    <row r="123" spans="1:9">
      <c r="A123" s="23">
        <v>2012</v>
      </c>
      <c r="B123" s="23" t="s">
        <v>2367</v>
      </c>
      <c r="C123" s="13" t="s">
        <v>1886</v>
      </c>
      <c r="D123" s="34" t="s">
        <v>104</v>
      </c>
      <c r="E123" s="34">
        <f t="shared" si="2"/>
        <v>3259</v>
      </c>
      <c r="F123" s="34">
        <v>2673</v>
      </c>
      <c r="G123" s="34">
        <v>586</v>
      </c>
      <c r="H123" s="34">
        <v>60</v>
      </c>
      <c r="I123" s="37">
        <f t="shared" si="3"/>
        <v>54.31666666666667</v>
      </c>
    </row>
    <row r="124" spans="1:9">
      <c r="A124" s="23">
        <v>2012</v>
      </c>
      <c r="B124" s="23" t="s">
        <v>2367</v>
      </c>
      <c r="C124" s="13" t="s">
        <v>1886</v>
      </c>
      <c r="D124" s="34" t="s">
        <v>120</v>
      </c>
      <c r="E124" s="34">
        <f t="shared" si="2"/>
        <v>1236</v>
      </c>
      <c r="F124" s="34">
        <v>871</v>
      </c>
      <c r="G124" s="34">
        <v>365</v>
      </c>
      <c r="H124" s="34">
        <v>43</v>
      </c>
      <c r="I124" s="37">
        <f t="shared" si="3"/>
        <v>28.744186046511629</v>
      </c>
    </row>
    <row r="125" spans="1:9">
      <c r="A125" s="23">
        <v>2012</v>
      </c>
      <c r="B125" s="23" t="s">
        <v>2367</v>
      </c>
      <c r="C125" s="13" t="s">
        <v>1886</v>
      </c>
      <c r="D125" s="34" t="s">
        <v>156</v>
      </c>
      <c r="E125" s="34">
        <f t="shared" si="2"/>
        <v>803</v>
      </c>
      <c r="F125" s="34">
        <v>664</v>
      </c>
      <c r="G125" s="34">
        <v>139</v>
      </c>
      <c r="H125" s="34">
        <v>59</v>
      </c>
      <c r="I125" s="37">
        <f t="shared" si="3"/>
        <v>13.610169491525424</v>
      </c>
    </row>
    <row r="126" spans="1:9">
      <c r="A126" s="23">
        <v>2012</v>
      </c>
      <c r="B126" s="23" t="s">
        <v>2367</v>
      </c>
      <c r="C126" s="13" t="s">
        <v>1886</v>
      </c>
      <c r="D126" s="34" t="s">
        <v>164</v>
      </c>
      <c r="E126" s="34">
        <f t="shared" si="2"/>
        <v>821</v>
      </c>
      <c r="F126" s="34">
        <v>748</v>
      </c>
      <c r="G126" s="34">
        <v>73</v>
      </c>
      <c r="H126" s="34">
        <v>17</v>
      </c>
      <c r="I126" s="37">
        <f t="shared" si="3"/>
        <v>48.294117647058826</v>
      </c>
    </row>
    <row r="127" spans="1:9">
      <c r="A127" s="23">
        <v>2012</v>
      </c>
      <c r="B127" s="23" t="s">
        <v>2367</v>
      </c>
      <c r="C127" s="13" t="s">
        <v>1886</v>
      </c>
      <c r="D127" s="34" t="s">
        <v>167</v>
      </c>
      <c r="E127" s="34">
        <f t="shared" si="2"/>
        <v>303</v>
      </c>
      <c r="F127" s="34">
        <v>235</v>
      </c>
      <c r="G127" s="34">
        <v>68</v>
      </c>
      <c r="H127" s="34">
        <v>19</v>
      </c>
      <c r="I127" s="37">
        <f t="shared" si="3"/>
        <v>15.947368421052632</v>
      </c>
    </row>
    <row r="128" spans="1:9">
      <c r="A128" s="23">
        <v>2012</v>
      </c>
      <c r="B128" s="23" t="s">
        <v>2367</v>
      </c>
      <c r="C128" s="13" t="s">
        <v>1886</v>
      </c>
      <c r="D128" s="34" t="s">
        <v>1511</v>
      </c>
      <c r="E128" s="34">
        <f t="shared" si="2"/>
        <v>0</v>
      </c>
      <c r="F128" s="34">
        <v>0</v>
      </c>
      <c r="G128" s="34">
        <v>0</v>
      </c>
      <c r="H128" s="34">
        <v>58</v>
      </c>
      <c r="I128" s="37">
        <f t="shared" si="3"/>
        <v>0</v>
      </c>
    </row>
    <row r="129" spans="1:9">
      <c r="A129" s="23">
        <v>2012</v>
      </c>
      <c r="B129" s="23" t="s">
        <v>2367</v>
      </c>
      <c r="C129" s="13" t="s">
        <v>1886</v>
      </c>
      <c r="D129" s="34" t="s">
        <v>1512</v>
      </c>
      <c r="E129" s="34">
        <f t="shared" si="2"/>
        <v>0</v>
      </c>
      <c r="F129" s="34">
        <v>0</v>
      </c>
      <c r="G129" s="34">
        <v>0</v>
      </c>
      <c r="H129" s="34">
        <v>190</v>
      </c>
      <c r="I129" s="37">
        <f t="shared" si="3"/>
        <v>0</v>
      </c>
    </row>
    <row r="130" spans="1:9">
      <c r="A130" s="23">
        <v>2012</v>
      </c>
      <c r="B130" s="23" t="s">
        <v>2367</v>
      </c>
      <c r="C130" s="13" t="s">
        <v>1886</v>
      </c>
      <c r="D130" s="34" t="s">
        <v>1701</v>
      </c>
      <c r="E130" s="34">
        <f t="shared" ref="E130:E193" si="4">+F130+G130</f>
        <v>0</v>
      </c>
      <c r="F130" s="34">
        <v>0</v>
      </c>
      <c r="G130" s="34">
        <v>0</v>
      </c>
      <c r="H130" s="34">
        <v>649</v>
      </c>
      <c r="I130" s="37">
        <f t="shared" ref="I130:I193" si="5">+IFERROR(E130/H130,0)</f>
        <v>0</v>
      </c>
    </row>
    <row r="131" spans="1:9">
      <c r="A131" s="23">
        <v>2012</v>
      </c>
      <c r="B131" s="23" t="s">
        <v>2367</v>
      </c>
      <c r="C131" s="13" t="s">
        <v>1886</v>
      </c>
      <c r="D131" s="34" t="s">
        <v>1507</v>
      </c>
      <c r="E131" s="34">
        <f t="shared" si="4"/>
        <v>0</v>
      </c>
      <c r="F131" s="34">
        <v>0</v>
      </c>
      <c r="G131" s="34">
        <v>0</v>
      </c>
      <c r="H131" s="34">
        <v>22</v>
      </c>
      <c r="I131" s="37">
        <f t="shared" si="5"/>
        <v>0</v>
      </c>
    </row>
    <row r="132" spans="1:9">
      <c r="A132" s="23">
        <v>2012</v>
      </c>
      <c r="B132" s="23" t="s">
        <v>2367</v>
      </c>
      <c r="C132" s="13" t="s">
        <v>1886</v>
      </c>
      <c r="D132" s="34" t="s">
        <v>1513</v>
      </c>
      <c r="E132" s="34">
        <f t="shared" si="4"/>
        <v>0</v>
      </c>
      <c r="F132" s="34">
        <v>0</v>
      </c>
      <c r="G132" s="34">
        <v>0</v>
      </c>
      <c r="H132" s="34">
        <v>15</v>
      </c>
      <c r="I132" s="37">
        <f t="shared" si="5"/>
        <v>0</v>
      </c>
    </row>
    <row r="133" spans="1:9">
      <c r="A133" s="23">
        <v>2012</v>
      </c>
      <c r="B133" s="23" t="s">
        <v>2367</v>
      </c>
      <c r="C133" s="13" t="s">
        <v>1886</v>
      </c>
      <c r="D133" s="34" t="s">
        <v>1702</v>
      </c>
      <c r="E133" s="34">
        <f t="shared" si="4"/>
        <v>0</v>
      </c>
      <c r="F133" s="34">
        <v>0</v>
      </c>
      <c r="G133" s="34">
        <v>0</v>
      </c>
      <c r="H133" s="34">
        <v>98</v>
      </c>
      <c r="I133" s="37">
        <f t="shared" si="5"/>
        <v>0</v>
      </c>
    </row>
    <row r="134" spans="1:9">
      <c r="A134" s="23">
        <v>2012</v>
      </c>
      <c r="B134" s="23" t="s">
        <v>2367</v>
      </c>
      <c r="C134" s="13" t="s">
        <v>514</v>
      </c>
      <c r="D134" s="34" t="s">
        <v>184</v>
      </c>
      <c r="E134" s="34">
        <f t="shared" si="4"/>
        <v>371</v>
      </c>
      <c r="F134" s="34">
        <v>371</v>
      </c>
      <c r="G134" s="34"/>
      <c r="H134" s="34">
        <v>2</v>
      </c>
      <c r="I134" s="37">
        <f t="shared" si="5"/>
        <v>185.5</v>
      </c>
    </row>
    <row r="135" spans="1:9">
      <c r="A135" s="23">
        <v>2012</v>
      </c>
      <c r="B135" s="23" t="s">
        <v>2367</v>
      </c>
      <c r="C135" s="13" t="s">
        <v>514</v>
      </c>
      <c r="D135" s="34" t="s">
        <v>23</v>
      </c>
      <c r="E135" s="34">
        <f t="shared" si="4"/>
        <v>1820</v>
      </c>
      <c r="F135" s="34">
        <v>1820</v>
      </c>
      <c r="G135" s="34"/>
      <c r="H135" s="34">
        <v>28</v>
      </c>
      <c r="I135" s="37">
        <f t="shared" si="5"/>
        <v>65</v>
      </c>
    </row>
    <row r="136" spans="1:9">
      <c r="A136" s="23">
        <v>2012</v>
      </c>
      <c r="B136" s="23" t="s">
        <v>2367</v>
      </c>
      <c r="C136" s="13" t="s">
        <v>514</v>
      </c>
      <c r="D136" s="34" t="s">
        <v>185</v>
      </c>
      <c r="E136" s="34">
        <f t="shared" si="4"/>
        <v>1967</v>
      </c>
      <c r="F136" s="34">
        <v>1967</v>
      </c>
      <c r="G136" s="34"/>
      <c r="H136" s="34">
        <v>57</v>
      </c>
      <c r="I136" s="37">
        <f t="shared" si="5"/>
        <v>34.508771929824562</v>
      </c>
    </row>
    <row r="137" spans="1:9">
      <c r="A137" s="23">
        <v>2012</v>
      </c>
      <c r="B137" s="23" t="s">
        <v>2367</v>
      </c>
      <c r="C137" s="13" t="s">
        <v>514</v>
      </c>
      <c r="D137" s="34" t="s">
        <v>104</v>
      </c>
      <c r="E137" s="34">
        <f t="shared" si="4"/>
        <v>1570</v>
      </c>
      <c r="F137" s="34">
        <v>1570</v>
      </c>
      <c r="G137" s="34"/>
      <c r="H137" s="34">
        <v>35</v>
      </c>
      <c r="I137" s="37">
        <f t="shared" si="5"/>
        <v>44.857142857142854</v>
      </c>
    </row>
    <row r="138" spans="1:9">
      <c r="A138" s="23">
        <v>2013</v>
      </c>
      <c r="B138" s="23" t="s">
        <v>2367</v>
      </c>
      <c r="C138" s="13" t="s">
        <v>1886</v>
      </c>
      <c r="D138" s="34" t="s">
        <v>5</v>
      </c>
      <c r="E138" s="34">
        <f t="shared" si="4"/>
        <v>2085</v>
      </c>
      <c r="F138" s="34">
        <v>2017</v>
      </c>
      <c r="G138" s="34">
        <v>68</v>
      </c>
      <c r="H138" s="34">
        <v>33</v>
      </c>
      <c r="I138" s="37">
        <f t="shared" si="5"/>
        <v>63.18181818181818</v>
      </c>
    </row>
    <row r="139" spans="1:9">
      <c r="A139" s="23">
        <v>2013</v>
      </c>
      <c r="B139" s="23" t="s">
        <v>2367</v>
      </c>
      <c r="C139" s="13" t="s">
        <v>1886</v>
      </c>
      <c r="D139" s="34" t="s">
        <v>10</v>
      </c>
      <c r="E139" s="34">
        <f t="shared" si="4"/>
        <v>1078</v>
      </c>
      <c r="F139" s="34">
        <v>1038</v>
      </c>
      <c r="G139" s="34">
        <v>40</v>
      </c>
      <c r="H139" s="34">
        <v>20</v>
      </c>
      <c r="I139" s="37">
        <f t="shared" si="5"/>
        <v>53.9</v>
      </c>
    </row>
    <row r="140" spans="1:9">
      <c r="A140" s="23">
        <v>2013</v>
      </c>
      <c r="B140" s="23" t="s">
        <v>2367</v>
      </c>
      <c r="C140" s="13" t="s">
        <v>1886</v>
      </c>
      <c r="D140" s="34" t="s">
        <v>14</v>
      </c>
      <c r="E140" s="34">
        <f t="shared" si="4"/>
        <v>1244</v>
      </c>
      <c r="F140" s="34">
        <v>1117</v>
      </c>
      <c r="G140" s="34">
        <v>127</v>
      </c>
      <c r="H140" s="34">
        <v>64</v>
      </c>
      <c r="I140" s="37">
        <f t="shared" si="5"/>
        <v>19.4375</v>
      </c>
    </row>
    <row r="141" spans="1:9">
      <c r="A141" s="23">
        <v>2013</v>
      </c>
      <c r="B141" s="23" t="s">
        <v>2367</v>
      </c>
      <c r="C141" s="13" t="s">
        <v>1886</v>
      </c>
      <c r="D141" s="34" t="s">
        <v>23</v>
      </c>
      <c r="E141" s="34">
        <f t="shared" si="4"/>
        <v>3797</v>
      </c>
      <c r="F141" s="34">
        <v>2925</v>
      </c>
      <c r="G141" s="34">
        <v>872</v>
      </c>
      <c r="H141" s="34">
        <v>58</v>
      </c>
      <c r="I141" s="37">
        <f t="shared" si="5"/>
        <v>65.465517241379317</v>
      </c>
    </row>
    <row r="142" spans="1:9">
      <c r="A142" s="23">
        <v>2013</v>
      </c>
      <c r="B142" s="23" t="s">
        <v>2367</v>
      </c>
      <c r="C142" s="13" t="s">
        <v>1886</v>
      </c>
      <c r="D142" s="34" t="s">
        <v>41</v>
      </c>
      <c r="E142" s="34">
        <f t="shared" si="4"/>
        <v>1381</v>
      </c>
      <c r="F142" s="34">
        <v>962</v>
      </c>
      <c r="G142" s="34">
        <v>419</v>
      </c>
      <c r="H142" s="34">
        <v>32</v>
      </c>
      <c r="I142" s="37">
        <f t="shared" si="5"/>
        <v>43.15625</v>
      </c>
    </row>
    <row r="143" spans="1:9">
      <c r="A143" s="23">
        <v>2013</v>
      </c>
      <c r="B143" s="23" t="s">
        <v>2367</v>
      </c>
      <c r="C143" s="13" t="s">
        <v>1886</v>
      </c>
      <c r="D143" s="34" t="s">
        <v>60</v>
      </c>
      <c r="E143" s="34">
        <f t="shared" si="4"/>
        <v>972</v>
      </c>
      <c r="F143" s="34">
        <v>674</v>
      </c>
      <c r="G143" s="34">
        <v>298</v>
      </c>
      <c r="H143" s="34">
        <v>15</v>
      </c>
      <c r="I143" s="37">
        <f t="shared" si="5"/>
        <v>64.8</v>
      </c>
    </row>
    <row r="144" spans="1:9">
      <c r="A144" s="23">
        <v>2013</v>
      </c>
      <c r="B144" s="23" t="s">
        <v>2367</v>
      </c>
      <c r="C144" s="13" t="s">
        <v>1886</v>
      </c>
      <c r="D144" s="34" t="s">
        <v>70</v>
      </c>
      <c r="E144" s="34">
        <f t="shared" si="4"/>
        <v>795</v>
      </c>
      <c r="F144" s="34">
        <v>602</v>
      </c>
      <c r="G144" s="34">
        <v>193</v>
      </c>
      <c r="H144" s="34">
        <v>13</v>
      </c>
      <c r="I144" s="37">
        <f t="shared" si="5"/>
        <v>61.153846153846153</v>
      </c>
    </row>
    <row r="145" spans="1:9">
      <c r="A145" s="23">
        <v>2013</v>
      </c>
      <c r="B145" s="23" t="s">
        <v>2367</v>
      </c>
      <c r="C145" s="13" t="s">
        <v>1886</v>
      </c>
      <c r="D145" s="34" t="s">
        <v>76</v>
      </c>
      <c r="E145" s="34">
        <f t="shared" si="4"/>
        <v>2406</v>
      </c>
      <c r="F145" s="34">
        <v>2256</v>
      </c>
      <c r="G145" s="34">
        <v>150</v>
      </c>
      <c r="H145" s="34">
        <v>25</v>
      </c>
      <c r="I145" s="37">
        <f t="shared" si="5"/>
        <v>96.24</v>
      </c>
    </row>
    <row r="146" spans="1:9">
      <c r="A146" s="23">
        <v>2013</v>
      </c>
      <c r="B146" s="23" t="s">
        <v>2367</v>
      </c>
      <c r="C146" s="13" t="s">
        <v>1886</v>
      </c>
      <c r="D146" s="34" t="s">
        <v>83</v>
      </c>
      <c r="E146" s="34">
        <f t="shared" si="4"/>
        <v>39</v>
      </c>
      <c r="F146" s="34">
        <v>0</v>
      </c>
      <c r="G146" s="34">
        <v>39</v>
      </c>
      <c r="H146" s="34">
        <v>1</v>
      </c>
      <c r="I146" s="37">
        <f t="shared" si="5"/>
        <v>39</v>
      </c>
    </row>
    <row r="147" spans="1:9">
      <c r="A147" s="23">
        <v>2013</v>
      </c>
      <c r="B147" s="23" t="s">
        <v>2367</v>
      </c>
      <c r="C147" s="13" t="s">
        <v>1886</v>
      </c>
      <c r="D147" s="34" t="s">
        <v>86</v>
      </c>
      <c r="E147" s="34">
        <f t="shared" si="4"/>
        <v>421</v>
      </c>
      <c r="F147" s="34">
        <v>209</v>
      </c>
      <c r="G147" s="34">
        <v>212</v>
      </c>
      <c r="H147" s="34">
        <v>7</v>
      </c>
      <c r="I147" s="37">
        <f t="shared" si="5"/>
        <v>60.142857142857146</v>
      </c>
    </row>
    <row r="148" spans="1:9">
      <c r="A148" s="23">
        <v>2013</v>
      </c>
      <c r="B148" s="23" t="s">
        <v>2367</v>
      </c>
      <c r="C148" s="13" t="s">
        <v>1886</v>
      </c>
      <c r="D148" s="34" t="s">
        <v>89</v>
      </c>
      <c r="E148" s="34">
        <f t="shared" si="4"/>
        <v>463</v>
      </c>
      <c r="F148" s="34">
        <v>362</v>
      </c>
      <c r="G148" s="34">
        <v>101</v>
      </c>
      <c r="H148" s="34">
        <v>8</v>
      </c>
      <c r="I148" s="37">
        <f t="shared" si="5"/>
        <v>57.875</v>
      </c>
    </row>
    <row r="149" spans="1:9">
      <c r="A149" s="23">
        <v>2013</v>
      </c>
      <c r="B149" s="23" t="s">
        <v>2367</v>
      </c>
      <c r="C149" s="13" t="s">
        <v>1886</v>
      </c>
      <c r="D149" s="34" t="s">
        <v>94</v>
      </c>
      <c r="E149" s="34">
        <f t="shared" si="4"/>
        <v>540</v>
      </c>
      <c r="F149" s="34">
        <v>260</v>
      </c>
      <c r="G149" s="34">
        <v>280</v>
      </c>
      <c r="H149" s="34">
        <v>13</v>
      </c>
      <c r="I149" s="37">
        <f t="shared" si="5"/>
        <v>41.53846153846154</v>
      </c>
    </row>
    <row r="150" spans="1:9">
      <c r="A150" s="23">
        <v>2013</v>
      </c>
      <c r="B150" s="23" t="s">
        <v>2367</v>
      </c>
      <c r="C150" s="13" t="s">
        <v>1886</v>
      </c>
      <c r="D150" s="34" t="s">
        <v>100</v>
      </c>
      <c r="E150" s="34">
        <f t="shared" si="4"/>
        <v>185</v>
      </c>
      <c r="F150" s="34">
        <v>141</v>
      </c>
      <c r="G150" s="34">
        <v>44</v>
      </c>
      <c r="H150" s="34">
        <v>8</v>
      </c>
      <c r="I150" s="37">
        <f t="shared" si="5"/>
        <v>23.125</v>
      </c>
    </row>
    <row r="151" spans="1:9">
      <c r="A151" s="23">
        <v>2013</v>
      </c>
      <c r="B151" s="23" t="s">
        <v>2367</v>
      </c>
      <c r="C151" s="13" t="s">
        <v>1886</v>
      </c>
      <c r="D151" s="34" t="s">
        <v>104</v>
      </c>
      <c r="E151" s="34">
        <f t="shared" si="4"/>
        <v>3273</v>
      </c>
      <c r="F151" s="34">
        <v>2702</v>
      </c>
      <c r="G151" s="34">
        <v>571</v>
      </c>
      <c r="H151" s="34">
        <v>66</v>
      </c>
      <c r="I151" s="37">
        <f t="shared" si="5"/>
        <v>49.590909090909093</v>
      </c>
    </row>
    <row r="152" spans="1:9">
      <c r="A152" s="23">
        <v>2013</v>
      </c>
      <c r="B152" s="23" t="s">
        <v>2367</v>
      </c>
      <c r="C152" s="13" t="s">
        <v>1886</v>
      </c>
      <c r="D152" s="34" t="s">
        <v>120</v>
      </c>
      <c r="E152" s="34">
        <f t="shared" si="4"/>
        <v>1256</v>
      </c>
      <c r="F152" s="34">
        <v>893</v>
      </c>
      <c r="G152" s="34">
        <v>363</v>
      </c>
      <c r="H152" s="34">
        <v>42</v>
      </c>
      <c r="I152" s="37">
        <f t="shared" si="5"/>
        <v>29.904761904761905</v>
      </c>
    </row>
    <row r="153" spans="1:9">
      <c r="A153" s="23">
        <v>2013</v>
      </c>
      <c r="B153" s="23" t="s">
        <v>2367</v>
      </c>
      <c r="C153" s="13" t="s">
        <v>1886</v>
      </c>
      <c r="D153" s="34" t="s">
        <v>156</v>
      </c>
      <c r="E153" s="34">
        <f t="shared" si="4"/>
        <v>808</v>
      </c>
      <c r="F153" s="34">
        <v>675</v>
      </c>
      <c r="G153" s="34">
        <v>133</v>
      </c>
      <c r="H153" s="34">
        <v>61</v>
      </c>
      <c r="I153" s="37">
        <f t="shared" si="5"/>
        <v>13.245901639344263</v>
      </c>
    </row>
    <row r="154" spans="1:9">
      <c r="A154" s="23">
        <v>2013</v>
      </c>
      <c r="B154" s="23" t="s">
        <v>2367</v>
      </c>
      <c r="C154" s="13" t="s">
        <v>1886</v>
      </c>
      <c r="D154" s="34" t="s">
        <v>164</v>
      </c>
      <c r="E154" s="34">
        <f t="shared" si="4"/>
        <v>873</v>
      </c>
      <c r="F154" s="34">
        <v>801</v>
      </c>
      <c r="G154" s="34">
        <v>72</v>
      </c>
      <c r="H154" s="34">
        <v>16</v>
      </c>
      <c r="I154" s="37">
        <f t="shared" si="5"/>
        <v>54.5625</v>
      </c>
    </row>
    <row r="155" spans="1:9">
      <c r="A155" s="23">
        <v>2013</v>
      </c>
      <c r="B155" s="23" t="s">
        <v>2367</v>
      </c>
      <c r="C155" s="13" t="s">
        <v>1886</v>
      </c>
      <c r="D155" s="34" t="s">
        <v>167</v>
      </c>
      <c r="E155" s="34">
        <f t="shared" si="4"/>
        <v>263</v>
      </c>
      <c r="F155" s="34">
        <v>218</v>
      </c>
      <c r="G155" s="34">
        <v>45</v>
      </c>
      <c r="H155" s="34">
        <v>19</v>
      </c>
      <c r="I155" s="37">
        <f t="shared" si="5"/>
        <v>13.842105263157896</v>
      </c>
    </row>
    <row r="156" spans="1:9">
      <c r="A156" s="23">
        <v>2013</v>
      </c>
      <c r="B156" s="23" t="s">
        <v>2367</v>
      </c>
      <c r="C156" s="13" t="s">
        <v>1886</v>
      </c>
      <c r="D156" s="34" t="s">
        <v>1511</v>
      </c>
      <c r="E156" s="34">
        <f t="shared" si="4"/>
        <v>0</v>
      </c>
      <c r="F156" s="34">
        <v>0</v>
      </c>
      <c r="G156" s="34">
        <v>0</v>
      </c>
      <c r="H156" s="34">
        <v>75</v>
      </c>
      <c r="I156" s="37">
        <f t="shared" si="5"/>
        <v>0</v>
      </c>
    </row>
    <row r="157" spans="1:9">
      <c r="A157" s="23">
        <v>2013</v>
      </c>
      <c r="B157" s="23" t="s">
        <v>2367</v>
      </c>
      <c r="C157" s="13" t="s">
        <v>1886</v>
      </c>
      <c r="D157" s="34" t="s">
        <v>1512</v>
      </c>
      <c r="E157" s="34">
        <f t="shared" si="4"/>
        <v>0</v>
      </c>
      <c r="F157" s="34">
        <v>0</v>
      </c>
      <c r="G157" s="34">
        <v>0</v>
      </c>
      <c r="H157" s="34">
        <v>151</v>
      </c>
      <c r="I157" s="37">
        <f t="shared" si="5"/>
        <v>0</v>
      </c>
    </row>
    <row r="158" spans="1:9">
      <c r="A158" s="23">
        <v>2013</v>
      </c>
      <c r="B158" s="23" t="s">
        <v>2367</v>
      </c>
      <c r="C158" s="13" t="s">
        <v>1886</v>
      </c>
      <c r="D158" s="34" t="s">
        <v>1701</v>
      </c>
      <c r="E158" s="34">
        <f t="shared" si="4"/>
        <v>0</v>
      </c>
      <c r="F158" s="34">
        <v>0</v>
      </c>
      <c r="G158" s="34">
        <v>0</v>
      </c>
      <c r="H158" s="34">
        <v>642</v>
      </c>
      <c r="I158" s="37">
        <f t="shared" si="5"/>
        <v>0</v>
      </c>
    </row>
    <row r="159" spans="1:9">
      <c r="A159" s="23">
        <v>2013</v>
      </c>
      <c r="B159" s="23" t="s">
        <v>2367</v>
      </c>
      <c r="C159" s="13" t="s">
        <v>1886</v>
      </c>
      <c r="D159" s="34" t="s">
        <v>1507</v>
      </c>
      <c r="E159" s="34">
        <f t="shared" si="4"/>
        <v>0</v>
      </c>
      <c r="F159" s="34">
        <v>0</v>
      </c>
      <c r="G159" s="34">
        <v>0</v>
      </c>
      <c r="H159" s="34">
        <v>52</v>
      </c>
      <c r="I159" s="37">
        <f t="shared" si="5"/>
        <v>0</v>
      </c>
    </row>
    <row r="160" spans="1:9">
      <c r="A160" s="23">
        <v>2013</v>
      </c>
      <c r="B160" s="23" t="s">
        <v>2367</v>
      </c>
      <c r="C160" s="13" t="s">
        <v>1886</v>
      </c>
      <c r="D160" s="34" t="s">
        <v>1513</v>
      </c>
      <c r="E160" s="34">
        <f t="shared" si="4"/>
        <v>0</v>
      </c>
      <c r="F160" s="34">
        <v>0</v>
      </c>
      <c r="G160" s="34">
        <v>0</v>
      </c>
      <c r="H160" s="34">
        <v>17</v>
      </c>
      <c r="I160" s="37">
        <f t="shared" si="5"/>
        <v>0</v>
      </c>
    </row>
    <row r="161" spans="1:9">
      <c r="A161" s="23">
        <v>2013</v>
      </c>
      <c r="B161" s="23" t="s">
        <v>2367</v>
      </c>
      <c r="C161" s="13" t="s">
        <v>1886</v>
      </c>
      <c r="D161" s="34" t="s">
        <v>1702</v>
      </c>
      <c r="E161" s="34">
        <f t="shared" si="4"/>
        <v>0</v>
      </c>
      <c r="F161" s="34">
        <v>0</v>
      </c>
      <c r="G161" s="34">
        <v>0</v>
      </c>
      <c r="H161" s="34">
        <v>97</v>
      </c>
      <c r="I161" s="37">
        <f t="shared" si="5"/>
        <v>0</v>
      </c>
    </row>
    <row r="162" spans="1:9">
      <c r="A162" s="23">
        <v>2013</v>
      </c>
      <c r="B162" s="23" t="s">
        <v>2367</v>
      </c>
      <c r="C162" s="13" t="s">
        <v>514</v>
      </c>
      <c r="D162" s="34" t="s">
        <v>184</v>
      </c>
      <c r="E162" s="34">
        <f t="shared" si="4"/>
        <v>485</v>
      </c>
      <c r="F162" s="34">
        <v>485</v>
      </c>
      <c r="G162" s="34"/>
      <c r="H162" s="34">
        <v>11</v>
      </c>
      <c r="I162" s="37">
        <f t="shared" si="5"/>
        <v>44.090909090909093</v>
      </c>
    </row>
    <row r="163" spans="1:9">
      <c r="A163" s="23">
        <v>2013</v>
      </c>
      <c r="B163" s="23" t="s">
        <v>2367</v>
      </c>
      <c r="C163" s="13" t="s">
        <v>514</v>
      </c>
      <c r="D163" s="34" t="s">
        <v>23</v>
      </c>
      <c r="E163" s="34">
        <f t="shared" si="4"/>
        <v>1782</v>
      </c>
      <c r="F163" s="34">
        <v>1782</v>
      </c>
      <c r="G163" s="34"/>
      <c r="H163" s="34">
        <v>23</v>
      </c>
      <c r="I163" s="37">
        <f t="shared" si="5"/>
        <v>77.478260869565219</v>
      </c>
    </row>
    <row r="164" spans="1:9">
      <c r="A164" s="23">
        <v>2013</v>
      </c>
      <c r="B164" s="23" t="s">
        <v>2367</v>
      </c>
      <c r="C164" s="13" t="s">
        <v>514</v>
      </c>
      <c r="D164" s="34" t="s">
        <v>185</v>
      </c>
      <c r="E164" s="34">
        <f t="shared" si="4"/>
        <v>2051</v>
      </c>
      <c r="F164" s="34">
        <v>2051</v>
      </c>
      <c r="G164" s="34"/>
      <c r="H164" s="34">
        <v>45</v>
      </c>
      <c r="I164" s="37">
        <f t="shared" si="5"/>
        <v>45.577777777777776</v>
      </c>
    </row>
    <row r="165" spans="1:9">
      <c r="A165" s="23">
        <v>2013</v>
      </c>
      <c r="B165" s="23" t="s">
        <v>2367</v>
      </c>
      <c r="C165" s="13" t="s">
        <v>514</v>
      </c>
      <c r="D165" s="34" t="s">
        <v>104</v>
      </c>
      <c r="E165" s="34">
        <f t="shared" si="4"/>
        <v>1525</v>
      </c>
      <c r="F165" s="34">
        <v>1525</v>
      </c>
      <c r="G165" s="34"/>
      <c r="H165" s="34">
        <v>34</v>
      </c>
      <c r="I165" s="37">
        <f t="shared" si="5"/>
        <v>44.852941176470587</v>
      </c>
    </row>
    <row r="166" spans="1:9">
      <c r="A166" s="23">
        <v>2014</v>
      </c>
      <c r="B166" s="23" t="s">
        <v>2367</v>
      </c>
      <c r="C166" s="13" t="s">
        <v>1886</v>
      </c>
      <c r="D166" s="34" t="s">
        <v>5</v>
      </c>
      <c r="E166" s="34">
        <f t="shared" si="4"/>
        <v>2084</v>
      </c>
      <c r="F166" s="34">
        <v>2031</v>
      </c>
      <c r="G166" s="34">
        <v>53</v>
      </c>
      <c r="H166" s="34">
        <v>30</v>
      </c>
      <c r="I166" s="37">
        <f t="shared" si="5"/>
        <v>69.466666666666669</v>
      </c>
    </row>
    <row r="167" spans="1:9">
      <c r="A167" s="23">
        <v>2014</v>
      </c>
      <c r="B167" s="23" t="s">
        <v>2367</v>
      </c>
      <c r="C167" s="13" t="s">
        <v>1886</v>
      </c>
      <c r="D167" s="34" t="s">
        <v>10</v>
      </c>
      <c r="E167" s="34">
        <f t="shared" si="4"/>
        <v>1182</v>
      </c>
      <c r="F167" s="34">
        <v>1131</v>
      </c>
      <c r="G167" s="34">
        <v>51</v>
      </c>
      <c r="H167" s="34">
        <v>18</v>
      </c>
      <c r="I167" s="37">
        <f t="shared" si="5"/>
        <v>65.666666666666671</v>
      </c>
    </row>
    <row r="168" spans="1:9">
      <c r="A168" s="23">
        <v>2014</v>
      </c>
      <c r="B168" s="23" t="s">
        <v>2367</v>
      </c>
      <c r="C168" s="13" t="s">
        <v>1886</v>
      </c>
      <c r="D168" s="34" t="s">
        <v>14</v>
      </c>
      <c r="E168" s="34">
        <f t="shared" si="4"/>
        <v>1216</v>
      </c>
      <c r="F168" s="34">
        <v>1075</v>
      </c>
      <c r="G168" s="34">
        <v>141</v>
      </c>
      <c r="H168" s="34">
        <v>62</v>
      </c>
      <c r="I168" s="37">
        <f t="shared" si="5"/>
        <v>19.612903225806452</v>
      </c>
    </row>
    <row r="169" spans="1:9">
      <c r="A169" s="23">
        <v>2014</v>
      </c>
      <c r="B169" s="23" t="s">
        <v>2367</v>
      </c>
      <c r="C169" s="13" t="s">
        <v>1886</v>
      </c>
      <c r="D169" s="34" t="s">
        <v>23</v>
      </c>
      <c r="E169" s="34">
        <f t="shared" si="4"/>
        <v>3725</v>
      </c>
      <c r="F169" s="34">
        <v>2775</v>
      </c>
      <c r="G169" s="34">
        <v>950</v>
      </c>
      <c r="H169" s="34">
        <v>57</v>
      </c>
      <c r="I169" s="37">
        <f t="shared" si="5"/>
        <v>65.350877192982452</v>
      </c>
    </row>
    <row r="170" spans="1:9">
      <c r="A170" s="23">
        <v>2014</v>
      </c>
      <c r="B170" s="23" t="s">
        <v>2367</v>
      </c>
      <c r="C170" s="13" t="s">
        <v>1886</v>
      </c>
      <c r="D170" s="34" t="s">
        <v>41</v>
      </c>
      <c r="E170" s="34">
        <f t="shared" si="4"/>
        <v>1445</v>
      </c>
      <c r="F170" s="34">
        <v>1031</v>
      </c>
      <c r="G170" s="34">
        <v>414</v>
      </c>
      <c r="H170" s="34">
        <v>28</v>
      </c>
      <c r="I170" s="37">
        <f t="shared" si="5"/>
        <v>51.607142857142854</v>
      </c>
    </row>
    <row r="171" spans="1:9">
      <c r="A171" s="23">
        <v>2014</v>
      </c>
      <c r="B171" s="23" t="s">
        <v>2367</v>
      </c>
      <c r="C171" s="13" t="s">
        <v>1886</v>
      </c>
      <c r="D171" s="34" t="s">
        <v>60</v>
      </c>
      <c r="E171" s="34">
        <f t="shared" si="4"/>
        <v>1094</v>
      </c>
      <c r="F171" s="34">
        <v>796</v>
      </c>
      <c r="G171" s="34">
        <v>298</v>
      </c>
      <c r="H171" s="34">
        <v>14</v>
      </c>
      <c r="I171" s="37">
        <f t="shared" si="5"/>
        <v>78.142857142857139</v>
      </c>
    </row>
    <row r="172" spans="1:9">
      <c r="A172" s="23">
        <v>2014</v>
      </c>
      <c r="B172" s="23" t="s">
        <v>2367</v>
      </c>
      <c r="C172" s="13" t="s">
        <v>1886</v>
      </c>
      <c r="D172" s="34" t="s">
        <v>70</v>
      </c>
      <c r="E172" s="34">
        <f t="shared" si="4"/>
        <v>823</v>
      </c>
      <c r="F172" s="34">
        <v>623</v>
      </c>
      <c r="G172" s="34">
        <v>200</v>
      </c>
      <c r="H172" s="34">
        <v>12</v>
      </c>
      <c r="I172" s="37">
        <f t="shared" si="5"/>
        <v>68.583333333333329</v>
      </c>
    </row>
    <row r="173" spans="1:9">
      <c r="A173" s="23">
        <v>2014</v>
      </c>
      <c r="B173" s="23" t="s">
        <v>2367</v>
      </c>
      <c r="C173" s="13" t="s">
        <v>1886</v>
      </c>
      <c r="D173" s="34" t="s">
        <v>76</v>
      </c>
      <c r="E173" s="34">
        <f t="shared" si="4"/>
        <v>2513</v>
      </c>
      <c r="F173" s="34">
        <v>2347</v>
      </c>
      <c r="G173" s="34">
        <v>166</v>
      </c>
      <c r="H173" s="34">
        <v>26</v>
      </c>
      <c r="I173" s="37">
        <f t="shared" si="5"/>
        <v>96.65384615384616</v>
      </c>
    </row>
    <row r="174" spans="1:9">
      <c r="A174" s="23">
        <v>2014</v>
      </c>
      <c r="B174" s="23" t="s">
        <v>2367</v>
      </c>
      <c r="C174" s="13" t="s">
        <v>1886</v>
      </c>
      <c r="D174" s="34" t="s">
        <v>83</v>
      </c>
      <c r="E174" s="34">
        <f t="shared" si="4"/>
        <v>22</v>
      </c>
      <c r="F174" s="34">
        <v>0</v>
      </c>
      <c r="G174" s="34">
        <v>22</v>
      </c>
      <c r="H174" s="34">
        <v>1</v>
      </c>
      <c r="I174" s="37">
        <f t="shared" si="5"/>
        <v>22</v>
      </c>
    </row>
    <row r="175" spans="1:9">
      <c r="A175" s="23">
        <v>2014</v>
      </c>
      <c r="B175" s="23" t="s">
        <v>2367</v>
      </c>
      <c r="C175" s="13" t="s">
        <v>1886</v>
      </c>
      <c r="D175" s="34" t="s">
        <v>86</v>
      </c>
      <c r="E175" s="34">
        <f t="shared" si="4"/>
        <v>609</v>
      </c>
      <c r="F175" s="34">
        <v>199</v>
      </c>
      <c r="G175" s="34">
        <v>410</v>
      </c>
      <c r="H175" s="34">
        <v>7</v>
      </c>
      <c r="I175" s="37">
        <f t="shared" si="5"/>
        <v>87</v>
      </c>
    </row>
    <row r="176" spans="1:9">
      <c r="A176" s="23">
        <v>2014</v>
      </c>
      <c r="B176" s="23" t="s">
        <v>2367</v>
      </c>
      <c r="C176" s="13" t="s">
        <v>1886</v>
      </c>
      <c r="D176" s="34" t="s">
        <v>89</v>
      </c>
      <c r="E176" s="34">
        <f t="shared" si="4"/>
        <v>427</v>
      </c>
      <c r="F176" s="34">
        <v>322</v>
      </c>
      <c r="G176" s="34">
        <v>105</v>
      </c>
      <c r="H176" s="34">
        <v>7</v>
      </c>
      <c r="I176" s="37">
        <f t="shared" si="5"/>
        <v>61</v>
      </c>
    </row>
    <row r="177" spans="1:9">
      <c r="A177" s="23">
        <v>2014</v>
      </c>
      <c r="B177" s="23" t="s">
        <v>2367</v>
      </c>
      <c r="C177" s="13" t="s">
        <v>1886</v>
      </c>
      <c r="D177" s="34" t="s">
        <v>94</v>
      </c>
      <c r="E177" s="34">
        <f t="shared" si="4"/>
        <v>493</v>
      </c>
      <c r="F177" s="34">
        <v>244</v>
      </c>
      <c r="G177" s="34">
        <v>249</v>
      </c>
      <c r="H177" s="34">
        <v>11</v>
      </c>
      <c r="I177" s="37">
        <f t="shared" si="5"/>
        <v>44.81818181818182</v>
      </c>
    </row>
    <row r="178" spans="1:9">
      <c r="A178" s="23">
        <v>2014</v>
      </c>
      <c r="B178" s="23" t="s">
        <v>2367</v>
      </c>
      <c r="C178" s="13" t="s">
        <v>1886</v>
      </c>
      <c r="D178" s="34" t="s">
        <v>100</v>
      </c>
      <c r="E178" s="34">
        <f t="shared" si="4"/>
        <v>195</v>
      </c>
      <c r="F178" s="34">
        <v>145</v>
      </c>
      <c r="G178" s="34">
        <v>50</v>
      </c>
      <c r="H178" s="34">
        <v>8</v>
      </c>
      <c r="I178" s="37">
        <f t="shared" si="5"/>
        <v>24.375</v>
      </c>
    </row>
    <row r="179" spans="1:9">
      <c r="A179" s="23">
        <v>2014</v>
      </c>
      <c r="B179" s="23" t="s">
        <v>2367</v>
      </c>
      <c r="C179" s="13" t="s">
        <v>1886</v>
      </c>
      <c r="D179" s="34" t="s">
        <v>104</v>
      </c>
      <c r="E179" s="34">
        <f t="shared" si="4"/>
        <v>3318</v>
      </c>
      <c r="F179" s="34">
        <v>2758</v>
      </c>
      <c r="G179" s="34">
        <v>560</v>
      </c>
      <c r="H179" s="34">
        <v>61</v>
      </c>
      <c r="I179" s="37">
        <f t="shared" si="5"/>
        <v>54.393442622950822</v>
      </c>
    </row>
    <row r="180" spans="1:9">
      <c r="A180" s="23">
        <v>2014</v>
      </c>
      <c r="B180" s="23" t="s">
        <v>2367</v>
      </c>
      <c r="C180" s="13" t="s">
        <v>1886</v>
      </c>
      <c r="D180" s="34" t="s">
        <v>120</v>
      </c>
      <c r="E180" s="34">
        <f t="shared" si="4"/>
        <v>1319</v>
      </c>
      <c r="F180" s="34">
        <v>939</v>
      </c>
      <c r="G180" s="34">
        <v>380</v>
      </c>
      <c r="H180" s="34">
        <v>42</v>
      </c>
      <c r="I180" s="37">
        <f t="shared" si="5"/>
        <v>31.404761904761905</v>
      </c>
    </row>
    <row r="181" spans="1:9">
      <c r="A181" s="23">
        <v>2014</v>
      </c>
      <c r="B181" s="23" t="s">
        <v>2367</v>
      </c>
      <c r="C181" s="13" t="s">
        <v>1886</v>
      </c>
      <c r="D181" s="34" t="s">
        <v>156</v>
      </c>
      <c r="E181" s="34">
        <f t="shared" si="4"/>
        <v>795</v>
      </c>
      <c r="F181" s="34">
        <v>650</v>
      </c>
      <c r="G181" s="34">
        <v>145</v>
      </c>
      <c r="H181" s="34">
        <v>60</v>
      </c>
      <c r="I181" s="37">
        <f t="shared" si="5"/>
        <v>13.25</v>
      </c>
    </row>
    <row r="182" spans="1:9">
      <c r="A182" s="23">
        <v>2014</v>
      </c>
      <c r="B182" s="23" t="s">
        <v>2367</v>
      </c>
      <c r="C182" s="13" t="s">
        <v>1886</v>
      </c>
      <c r="D182" s="34" t="s">
        <v>164</v>
      </c>
      <c r="E182" s="34">
        <f t="shared" si="4"/>
        <v>895</v>
      </c>
      <c r="F182" s="34">
        <v>822</v>
      </c>
      <c r="G182" s="34">
        <v>73</v>
      </c>
      <c r="H182" s="34">
        <v>12</v>
      </c>
      <c r="I182" s="37">
        <f t="shared" si="5"/>
        <v>74.583333333333329</v>
      </c>
    </row>
    <row r="183" spans="1:9">
      <c r="A183" s="23">
        <v>2014</v>
      </c>
      <c r="B183" s="23" t="s">
        <v>2367</v>
      </c>
      <c r="C183" s="13" t="s">
        <v>1886</v>
      </c>
      <c r="D183" s="34" t="s">
        <v>167</v>
      </c>
      <c r="E183" s="34">
        <f t="shared" si="4"/>
        <v>246</v>
      </c>
      <c r="F183" s="34">
        <v>203</v>
      </c>
      <c r="G183" s="34">
        <v>43</v>
      </c>
      <c r="H183" s="34">
        <v>17</v>
      </c>
      <c r="I183" s="37">
        <f t="shared" si="5"/>
        <v>14.470588235294118</v>
      </c>
    </row>
    <row r="184" spans="1:9">
      <c r="A184" s="23">
        <v>2014</v>
      </c>
      <c r="B184" s="23" t="s">
        <v>2367</v>
      </c>
      <c r="C184" s="13" t="s">
        <v>1886</v>
      </c>
      <c r="D184" s="34" t="s">
        <v>1511</v>
      </c>
      <c r="E184" s="34">
        <f t="shared" si="4"/>
        <v>0</v>
      </c>
      <c r="F184" s="34">
        <v>0</v>
      </c>
      <c r="G184" s="34">
        <v>0</v>
      </c>
      <c r="H184" s="34">
        <v>77</v>
      </c>
      <c r="I184" s="37">
        <f t="shared" si="5"/>
        <v>0</v>
      </c>
    </row>
    <row r="185" spans="1:9">
      <c r="A185" s="23">
        <v>2014</v>
      </c>
      <c r="B185" s="23" t="s">
        <v>2367</v>
      </c>
      <c r="C185" s="13" t="s">
        <v>1886</v>
      </c>
      <c r="D185" s="34" t="s">
        <v>1512</v>
      </c>
      <c r="E185" s="34">
        <f t="shared" si="4"/>
        <v>0</v>
      </c>
      <c r="F185" s="34">
        <v>0</v>
      </c>
      <c r="G185" s="34">
        <v>0</v>
      </c>
      <c r="H185" s="34">
        <v>159</v>
      </c>
      <c r="I185" s="37">
        <f t="shared" si="5"/>
        <v>0</v>
      </c>
    </row>
    <row r="186" spans="1:9">
      <c r="A186" s="23">
        <v>2014</v>
      </c>
      <c r="B186" s="23" t="s">
        <v>2367</v>
      </c>
      <c r="C186" s="13" t="s">
        <v>1886</v>
      </c>
      <c r="D186" s="34" t="s">
        <v>1701</v>
      </c>
      <c r="E186" s="34">
        <f t="shared" si="4"/>
        <v>0</v>
      </c>
      <c r="F186" s="34">
        <v>0</v>
      </c>
      <c r="G186" s="34">
        <v>0</v>
      </c>
      <c r="H186" s="34">
        <v>627</v>
      </c>
      <c r="I186" s="37">
        <f t="shared" si="5"/>
        <v>0</v>
      </c>
    </row>
    <row r="187" spans="1:9">
      <c r="A187" s="23">
        <v>2014</v>
      </c>
      <c r="B187" s="23" t="s">
        <v>2367</v>
      </c>
      <c r="C187" s="13" t="s">
        <v>1886</v>
      </c>
      <c r="D187" s="34" t="s">
        <v>1507</v>
      </c>
      <c r="E187" s="34">
        <f t="shared" si="4"/>
        <v>0</v>
      </c>
      <c r="F187" s="34">
        <v>0</v>
      </c>
      <c r="G187" s="34">
        <v>0</v>
      </c>
      <c r="H187" s="34">
        <v>81</v>
      </c>
      <c r="I187" s="37">
        <f t="shared" si="5"/>
        <v>0</v>
      </c>
    </row>
    <row r="188" spans="1:9">
      <c r="A188" s="23">
        <v>2014</v>
      </c>
      <c r="B188" s="23" t="s">
        <v>2367</v>
      </c>
      <c r="C188" s="13" t="s">
        <v>1886</v>
      </c>
      <c r="D188" s="34" t="s">
        <v>1513</v>
      </c>
      <c r="E188" s="34">
        <f t="shared" si="4"/>
        <v>0</v>
      </c>
      <c r="F188" s="34">
        <v>0</v>
      </c>
      <c r="G188" s="34">
        <v>0</v>
      </c>
      <c r="H188" s="34">
        <v>20</v>
      </c>
      <c r="I188" s="37">
        <f t="shared" si="5"/>
        <v>0</v>
      </c>
    </row>
    <row r="189" spans="1:9">
      <c r="A189" s="23">
        <v>2014</v>
      </c>
      <c r="B189" s="23" t="s">
        <v>2367</v>
      </c>
      <c r="C189" s="13" t="s">
        <v>1886</v>
      </c>
      <c r="D189" s="34" t="s">
        <v>1702</v>
      </c>
      <c r="E189" s="34">
        <f t="shared" si="4"/>
        <v>0</v>
      </c>
      <c r="F189" s="34">
        <v>0</v>
      </c>
      <c r="G189" s="34">
        <v>0</v>
      </c>
      <c r="H189" s="34">
        <v>114</v>
      </c>
      <c r="I189" s="37">
        <f t="shared" si="5"/>
        <v>0</v>
      </c>
    </row>
    <row r="190" spans="1:9">
      <c r="A190" s="23">
        <v>2014</v>
      </c>
      <c r="B190" s="23" t="s">
        <v>2367</v>
      </c>
      <c r="C190" s="13" t="s">
        <v>514</v>
      </c>
      <c r="D190" s="34" t="s">
        <v>184</v>
      </c>
      <c r="E190" s="34">
        <f t="shared" si="4"/>
        <v>583</v>
      </c>
      <c r="F190" s="34">
        <v>583</v>
      </c>
      <c r="G190" s="34"/>
      <c r="H190" s="34">
        <v>12</v>
      </c>
      <c r="I190" s="37">
        <f t="shared" si="5"/>
        <v>48.583333333333336</v>
      </c>
    </row>
    <row r="191" spans="1:9">
      <c r="A191" s="23">
        <v>2014</v>
      </c>
      <c r="B191" s="23" t="s">
        <v>2367</v>
      </c>
      <c r="C191" s="13" t="s">
        <v>514</v>
      </c>
      <c r="D191" s="34" t="s">
        <v>23</v>
      </c>
      <c r="E191" s="34">
        <f t="shared" si="4"/>
        <v>1823</v>
      </c>
      <c r="F191" s="34">
        <v>1823</v>
      </c>
      <c r="G191" s="34"/>
      <c r="H191" s="34">
        <v>27</v>
      </c>
      <c r="I191" s="37">
        <f t="shared" si="5"/>
        <v>67.518518518518519</v>
      </c>
    </row>
    <row r="192" spans="1:9">
      <c r="A192" s="23">
        <v>2014</v>
      </c>
      <c r="B192" s="23" t="s">
        <v>2367</v>
      </c>
      <c r="C192" s="13" t="s">
        <v>514</v>
      </c>
      <c r="D192" s="34" t="s">
        <v>185</v>
      </c>
      <c r="E192" s="34">
        <f t="shared" si="4"/>
        <v>2183</v>
      </c>
      <c r="F192" s="34">
        <v>2183</v>
      </c>
      <c r="G192" s="34"/>
      <c r="H192" s="34">
        <v>43</v>
      </c>
      <c r="I192" s="37">
        <f t="shared" si="5"/>
        <v>50.767441860465119</v>
      </c>
    </row>
    <row r="193" spans="1:9">
      <c r="A193" s="23">
        <v>2014</v>
      </c>
      <c r="B193" s="23" t="s">
        <v>2367</v>
      </c>
      <c r="C193" s="13" t="s">
        <v>514</v>
      </c>
      <c r="D193" s="34" t="s">
        <v>104</v>
      </c>
      <c r="E193" s="34">
        <f t="shared" si="4"/>
        <v>1572</v>
      </c>
      <c r="F193" s="34">
        <v>1572</v>
      </c>
      <c r="G193" s="34"/>
      <c r="H193" s="34">
        <v>34</v>
      </c>
      <c r="I193" s="37">
        <f t="shared" si="5"/>
        <v>46.235294117647058</v>
      </c>
    </row>
    <row r="194" spans="1:9">
      <c r="A194" s="23">
        <v>2015</v>
      </c>
      <c r="B194" s="23" t="s">
        <v>2367</v>
      </c>
      <c r="C194" s="13" t="s">
        <v>1886</v>
      </c>
      <c r="D194" s="34" t="s">
        <v>5</v>
      </c>
      <c r="E194" s="34">
        <f t="shared" ref="E194:E257" si="6">+F194+G194</f>
        <v>1997</v>
      </c>
      <c r="F194" s="34">
        <v>1952</v>
      </c>
      <c r="G194" s="34">
        <v>45</v>
      </c>
      <c r="H194" s="34">
        <v>30</v>
      </c>
      <c r="I194" s="37">
        <f t="shared" ref="I194:I257" si="7">+IFERROR(E194/H194,0)</f>
        <v>66.566666666666663</v>
      </c>
    </row>
    <row r="195" spans="1:9">
      <c r="A195" s="23">
        <v>2015</v>
      </c>
      <c r="B195" s="23" t="s">
        <v>2367</v>
      </c>
      <c r="C195" s="13" t="s">
        <v>1886</v>
      </c>
      <c r="D195" s="34" t="s">
        <v>10</v>
      </c>
      <c r="E195" s="34">
        <f t="shared" si="6"/>
        <v>1281</v>
      </c>
      <c r="F195" s="34">
        <v>1231</v>
      </c>
      <c r="G195" s="34">
        <v>50</v>
      </c>
      <c r="H195" s="34">
        <v>20</v>
      </c>
      <c r="I195" s="37">
        <f t="shared" si="7"/>
        <v>64.05</v>
      </c>
    </row>
    <row r="196" spans="1:9">
      <c r="A196" s="23">
        <v>2015</v>
      </c>
      <c r="B196" s="23" t="s">
        <v>2367</v>
      </c>
      <c r="C196" s="13" t="s">
        <v>1886</v>
      </c>
      <c r="D196" s="34" t="s">
        <v>14</v>
      </c>
      <c r="E196" s="34">
        <f t="shared" si="6"/>
        <v>1265</v>
      </c>
      <c r="F196" s="34">
        <v>1124</v>
      </c>
      <c r="G196" s="34">
        <v>141</v>
      </c>
      <c r="H196" s="34">
        <v>68</v>
      </c>
      <c r="I196" s="37">
        <f t="shared" si="7"/>
        <v>18.602941176470587</v>
      </c>
    </row>
    <row r="197" spans="1:9">
      <c r="A197" s="23">
        <v>2015</v>
      </c>
      <c r="B197" s="23" t="s">
        <v>2367</v>
      </c>
      <c r="C197" s="13" t="s">
        <v>1886</v>
      </c>
      <c r="D197" s="34" t="s">
        <v>23</v>
      </c>
      <c r="E197" s="34">
        <f t="shared" si="6"/>
        <v>3812</v>
      </c>
      <c r="F197" s="34">
        <v>2842</v>
      </c>
      <c r="G197" s="34">
        <v>970</v>
      </c>
      <c r="H197" s="34">
        <v>57</v>
      </c>
      <c r="I197" s="37">
        <f t="shared" si="7"/>
        <v>66.877192982456137</v>
      </c>
    </row>
    <row r="198" spans="1:9">
      <c r="A198" s="23">
        <v>2015</v>
      </c>
      <c r="B198" s="23" t="s">
        <v>2367</v>
      </c>
      <c r="C198" s="13" t="s">
        <v>1886</v>
      </c>
      <c r="D198" s="34" t="s">
        <v>41</v>
      </c>
      <c r="E198" s="34">
        <f t="shared" si="6"/>
        <v>1525</v>
      </c>
      <c r="F198" s="34">
        <v>1112</v>
      </c>
      <c r="G198" s="34">
        <v>413</v>
      </c>
      <c r="H198" s="34">
        <v>26</v>
      </c>
      <c r="I198" s="37">
        <f t="shared" si="7"/>
        <v>58.653846153846153</v>
      </c>
    </row>
    <row r="199" spans="1:9">
      <c r="A199" s="23">
        <v>2015</v>
      </c>
      <c r="B199" s="23" t="s">
        <v>2367</v>
      </c>
      <c r="C199" s="13" t="s">
        <v>1886</v>
      </c>
      <c r="D199" s="34" t="s">
        <v>60</v>
      </c>
      <c r="E199" s="34">
        <f t="shared" si="6"/>
        <v>1177</v>
      </c>
      <c r="F199" s="34">
        <v>887</v>
      </c>
      <c r="G199" s="34">
        <v>290</v>
      </c>
      <c r="H199" s="34">
        <v>15</v>
      </c>
      <c r="I199" s="37">
        <f t="shared" si="7"/>
        <v>78.466666666666669</v>
      </c>
    </row>
    <row r="200" spans="1:9">
      <c r="A200" s="23">
        <v>2015</v>
      </c>
      <c r="B200" s="23" t="s">
        <v>2367</v>
      </c>
      <c r="C200" s="13" t="s">
        <v>1886</v>
      </c>
      <c r="D200" s="34" t="s">
        <v>70</v>
      </c>
      <c r="E200" s="34">
        <f t="shared" si="6"/>
        <v>835</v>
      </c>
      <c r="F200" s="34">
        <v>659</v>
      </c>
      <c r="G200" s="34">
        <v>176</v>
      </c>
      <c r="H200" s="34">
        <v>12</v>
      </c>
      <c r="I200" s="37">
        <f t="shared" si="7"/>
        <v>69.583333333333329</v>
      </c>
    </row>
    <row r="201" spans="1:9">
      <c r="A201" s="23">
        <v>2015</v>
      </c>
      <c r="B201" s="23" t="s">
        <v>2367</v>
      </c>
      <c r="C201" s="13" t="s">
        <v>1886</v>
      </c>
      <c r="D201" s="34" t="s">
        <v>76</v>
      </c>
      <c r="E201" s="34">
        <f t="shared" si="6"/>
        <v>2603</v>
      </c>
      <c r="F201" s="34">
        <v>2455</v>
      </c>
      <c r="G201" s="34">
        <v>148</v>
      </c>
      <c r="H201" s="34">
        <v>27</v>
      </c>
      <c r="I201" s="37">
        <f t="shared" si="7"/>
        <v>96.407407407407405</v>
      </c>
    </row>
    <row r="202" spans="1:9">
      <c r="A202" s="23">
        <v>2015</v>
      </c>
      <c r="B202" s="23" t="s">
        <v>2367</v>
      </c>
      <c r="C202" s="13" t="s">
        <v>1886</v>
      </c>
      <c r="D202" s="34" t="s">
        <v>83</v>
      </c>
      <c r="E202" s="34">
        <f t="shared" si="6"/>
        <v>26</v>
      </c>
      <c r="F202" s="34">
        <v>0</v>
      </c>
      <c r="G202" s="34">
        <v>26</v>
      </c>
      <c r="H202" s="34">
        <v>1</v>
      </c>
      <c r="I202" s="37">
        <f t="shared" si="7"/>
        <v>26</v>
      </c>
    </row>
    <row r="203" spans="1:9">
      <c r="A203" s="23">
        <v>2015</v>
      </c>
      <c r="B203" s="23" t="s">
        <v>2367</v>
      </c>
      <c r="C203" s="13" t="s">
        <v>1886</v>
      </c>
      <c r="D203" s="34" t="s">
        <v>86</v>
      </c>
      <c r="E203" s="34">
        <f t="shared" si="6"/>
        <v>626</v>
      </c>
      <c r="F203" s="34">
        <v>191</v>
      </c>
      <c r="G203" s="34">
        <v>435</v>
      </c>
      <c r="H203" s="34">
        <v>7</v>
      </c>
      <c r="I203" s="37">
        <f t="shared" si="7"/>
        <v>89.428571428571431</v>
      </c>
    </row>
    <row r="204" spans="1:9">
      <c r="A204" s="23">
        <v>2015</v>
      </c>
      <c r="B204" s="23" t="s">
        <v>2367</v>
      </c>
      <c r="C204" s="13" t="s">
        <v>1886</v>
      </c>
      <c r="D204" s="34" t="s">
        <v>89</v>
      </c>
      <c r="E204" s="34">
        <f t="shared" si="6"/>
        <v>433</v>
      </c>
      <c r="F204" s="34">
        <v>335</v>
      </c>
      <c r="G204" s="34">
        <v>98</v>
      </c>
      <c r="H204" s="34">
        <v>8</v>
      </c>
      <c r="I204" s="37">
        <f t="shared" si="7"/>
        <v>54.125</v>
      </c>
    </row>
    <row r="205" spans="1:9">
      <c r="A205" s="23">
        <v>2015</v>
      </c>
      <c r="B205" s="23" t="s">
        <v>2367</v>
      </c>
      <c r="C205" s="13" t="s">
        <v>1886</v>
      </c>
      <c r="D205" s="34" t="s">
        <v>94</v>
      </c>
      <c r="E205" s="34">
        <f t="shared" si="6"/>
        <v>478</v>
      </c>
      <c r="F205" s="34">
        <v>250</v>
      </c>
      <c r="G205" s="34">
        <v>228</v>
      </c>
      <c r="H205" s="34">
        <v>11</v>
      </c>
      <c r="I205" s="37">
        <f t="shared" si="7"/>
        <v>43.454545454545453</v>
      </c>
    </row>
    <row r="206" spans="1:9">
      <c r="A206" s="23">
        <v>2015</v>
      </c>
      <c r="B206" s="23" t="s">
        <v>2367</v>
      </c>
      <c r="C206" s="13" t="s">
        <v>1886</v>
      </c>
      <c r="D206" s="34" t="s">
        <v>100</v>
      </c>
      <c r="E206" s="34">
        <f t="shared" si="6"/>
        <v>192</v>
      </c>
      <c r="F206" s="34">
        <v>142</v>
      </c>
      <c r="G206" s="34">
        <v>50</v>
      </c>
      <c r="H206" s="34">
        <v>8</v>
      </c>
      <c r="I206" s="37">
        <f t="shared" si="7"/>
        <v>24</v>
      </c>
    </row>
    <row r="207" spans="1:9">
      <c r="A207" s="23">
        <v>2015</v>
      </c>
      <c r="B207" s="23" t="s">
        <v>2367</v>
      </c>
      <c r="C207" s="13" t="s">
        <v>1886</v>
      </c>
      <c r="D207" s="34" t="s">
        <v>104</v>
      </c>
      <c r="E207" s="34">
        <f t="shared" si="6"/>
        <v>3492</v>
      </c>
      <c r="F207" s="34">
        <v>2916</v>
      </c>
      <c r="G207" s="34">
        <v>576</v>
      </c>
      <c r="H207" s="34">
        <v>62</v>
      </c>
      <c r="I207" s="37">
        <f t="shared" si="7"/>
        <v>56.322580645161288</v>
      </c>
    </row>
    <row r="208" spans="1:9">
      <c r="A208" s="23">
        <v>2015</v>
      </c>
      <c r="B208" s="23" t="s">
        <v>2367</v>
      </c>
      <c r="C208" s="13" t="s">
        <v>1886</v>
      </c>
      <c r="D208" s="34" t="s">
        <v>120</v>
      </c>
      <c r="E208" s="34">
        <f t="shared" si="6"/>
        <v>1350</v>
      </c>
      <c r="F208" s="34">
        <v>961</v>
      </c>
      <c r="G208" s="34">
        <v>389</v>
      </c>
      <c r="H208" s="34">
        <v>40</v>
      </c>
      <c r="I208" s="37">
        <f t="shared" si="7"/>
        <v>33.75</v>
      </c>
    </row>
    <row r="209" spans="1:9">
      <c r="A209" s="23">
        <v>2015</v>
      </c>
      <c r="B209" s="23" t="s">
        <v>2367</v>
      </c>
      <c r="C209" s="13" t="s">
        <v>1886</v>
      </c>
      <c r="D209" s="34" t="s">
        <v>156</v>
      </c>
      <c r="E209" s="34">
        <f t="shared" si="6"/>
        <v>711</v>
      </c>
      <c r="F209" s="34">
        <v>588</v>
      </c>
      <c r="G209" s="34">
        <v>123</v>
      </c>
      <c r="H209" s="34">
        <v>61</v>
      </c>
      <c r="I209" s="37">
        <f t="shared" si="7"/>
        <v>11.655737704918034</v>
      </c>
    </row>
    <row r="210" spans="1:9">
      <c r="A210" s="23">
        <v>2015</v>
      </c>
      <c r="B210" s="23" t="s">
        <v>2367</v>
      </c>
      <c r="C210" s="13" t="s">
        <v>1886</v>
      </c>
      <c r="D210" s="34" t="s">
        <v>164</v>
      </c>
      <c r="E210" s="34">
        <f t="shared" si="6"/>
        <v>873</v>
      </c>
      <c r="F210" s="34">
        <v>824</v>
      </c>
      <c r="G210" s="34">
        <v>49</v>
      </c>
      <c r="H210" s="34">
        <v>11</v>
      </c>
      <c r="I210" s="37">
        <f t="shared" si="7"/>
        <v>79.36363636363636</v>
      </c>
    </row>
    <row r="211" spans="1:9">
      <c r="A211" s="23">
        <v>2015</v>
      </c>
      <c r="B211" s="23" t="s">
        <v>2367</v>
      </c>
      <c r="C211" s="13" t="s">
        <v>1886</v>
      </c>
      <c r="D211" s="34" t="s">
        <v>167</v>
      </c>
      <c r="E211" s="34">
        <f t="shared" si="6"/>
        <v>212</v>
      </c>
      <c r="F211" s="34">
        <v>176</v>
      </c>
      <c r="G211" s="34">
        <v>36</v>
      </c>
      <c r="H211" s="34">
        <v>17</v>
      </c>
      <c r="I211" s="37">
        <f t="shared" si="7"/>
        <v>12.470588235294118</v>
      </c>
    </row>
    <row r="212" spans="1:9">
      <c r="A212" s="23">
        <v>2015</v>
      </c>
      <c r="B212" s="23" t="s">
        <v>2367</v>
      </c>
      <c r="C212" s="13" t="s">
        <v>1886</v>
      </c>
      <c r="D212" s="34" t="s">
        <v>1511</v>
      </c>
      <c r="E212" s="34">
        <f t="shared" si="6"/>
        <v>0</v>
      </c>
      <c r="F212" s="34">
        <v>0</v>
      </c>
      <c r="G212" s="34">
        <v>0</v>
      </c>
      <c r="H212" s="34">
        <v>85</v>
      </c>
      <c r="I212" s="37">
        <f t="shared" si="7"/>
        <v>0</v>
      </c>
    </row>
    <row r="213" spans="1:9">
      <c r="A213" s="23">
        <v>2015</v>
      </c>
      <c r="B213" s="23" t="s">
        <v>2367</v>
      </c>
      <c r="C213" s="13" t="s">
        <v>1886</v>
      </c>
      <c r="D213" s="34" t="s">
        <v>1512</v>
      </c>
      <c r="E213" s="34">
        <f t="shared" si="6"/>
        <v>0</v>
      </c>
      <c r="F213" s="34">
        <v>0</v>
      </c>
      <c r="G213" s="34">
        <v>0</v>
      </c>
      <c r="H213" s="34">
        <v>154</v>
      </c>
      <c r="I213" s="37">
        <f t="shared" si="7"/>
        <v>0</v>
      </c>
    </row>
    <row r="214" spans="1:9">
      <c r="A214" s="23">
        <v>2015</v>
      </c>
      <c r="B214" s="23" t="s">
        <v>2367</v>
      </c>
      <c r="C214" s="13" t="s">
        <v>1886</v>
      </c>
      <c r="D214" s="34" t="s">
        <v>1701</v>
      </c>
      <c r="E214" s="34">
        <f t="shared" si="6"/>
        <v>0</v>
      </c>
      <c r="F214" s="34">
        <v>0</v>
      </c>
      <c r="G214" s="34">
        <v>0</v>
      </c>
      <c r="H214" s="34">
        <v>630</v>
      </c>
      <c r="I214" s="37">
        <f t="shared" si="7"/>
        <v>0</v>
      </c>
    </row>
    <row r="215" spans="1:9">
      <c r="A215" s="23">
        <v>2015</v>
      </c>
      <c r="B215" s="23" t="s">
        <v>2367</v>
      </c>
      <c r="C215" s="13" t="s">
        <v>1886</v>
      </c>
      <c r="D215" s="34" t="s">
        <v>1507</v>
      </c>
      <c r="E215" s="34">
        <f t="shared" si="6"/>
        <v>0</v>
      </c>
      <c r="F215" s="34">
        <v>0</v>
      </c>
      <c r="G215" s="34">
        <v>0</v>
      </c>
      <c r="H215" s="34">
        <v>79</v>
      </c>
      <c r="I215" s="37">
        <f t="shared" si="7"/>
        <v>0</v>
      </c>
    </row>
    <row r="216" spans="1:9">
      <c r="A216" s="23">
        <v>2015</v>
      </c>
      <c r="B216" s="23" t="s">
        <v>2367</v>
      </c>
      <c r="C216" s="13" t="s">
        <v>1886</v>
      </c>
      <c r="D216" s="34" t="s">
        <v>1513</v>
      </c>
      <c r="E216" s="34">
        <f t="shared" si="6"/>
        <v>0</v>
      </c>
      <c r="F216" s="34">
        <v>0</v>
      </c>
      <c r="G216" s="34">
        <v>0</v>
      </c>
      <c r="H216" s="34">
        <v>22</v>
      </c>
      <c r="I216" s="37">
        <f t="shared" si="7"/>
        <v>0</v>
      </c>
    </row>
    <row r="217" spans="1:9">
      <c r="A217" s="23">
        <v>2015</v>
      </c>
      <c r="B217" s="23" t="s">
        <v>2367</v>
      </c>
      <c r="C217" s="13" t="s">
        <v>1886</v>
      </c>
      <c r="D217" s="34" t="s">
        <v>1702</v>
      </c>
      <c r="E217" s="34">
        <f t="shared" si="6"/>
        <v>0</v>
      </c>
      <c r="F217" s="34">
        <v>0</v>
      </c>
      <c r="G217" s="34">
        <v>0</v>
      </c>
      <c r="H217" s="34">
        <v>117</v>
      </c>
      <c r="I217" s="37">
        <f t="shared" si="7"/>
        <v>0</v>
      </c>
    </row>
    <row r="218" spans="1:9">
      <c r="A218" s="23">
        <v>2015</v>
      </c>
      <c r="B218" s="23" t="s">
        <v>2367</v>
      </c>
      <c r="C218" s="13" t="s">
        <v>514</v>
      </c>
      <c r="D218" s="34" t="s">
        <v>184</v>
      </c>
      <c r="E218" s="34">
        <f t="shared" si="6"/>
        <v>684</v>
      </c>
      <c r="F218" s="34">
        <v>684</v>
      </c>
      <c r="G218" s="34"/>
      <c r="H218" s="34">
        <v>16</v>
      </c>
      <c r="I218" s="37">
        <f t="shared" si="7"/>
        <v>42.75</v>
      </c>
    </row>
    <row r="219" spans="1:9">
      <c r="A219" s="23">
        <v>2015</v>
      </c>
      <c r="B219" s="23" t="s">
        <v>2367</v>
      </c>
      <c r="C219" s="13" t="s">
        <v>514</v>
      </c>
      <c r="D219" s="34" t="s">
        <v>23</v>
      </c>
      <c r="E219" s="34">
        <f t="shared" si="6"/>
        <v>1839</v>
      </c>
      <c r="F219" s="34">
        <v>1839</v>
      </c>
      <c r="G219" s="34"/>
      <c r="H219" s="34">
        <v>31</v>
      </c>
      <c r="I219" s="37">
        <f t="shared" si="7"/>
        <v>59.322580645161288</v>
      </c>
    </row>
    <row r="220" spans="1:9">
      <c r="A220" s="23">
        <v>2015</v>
      </c>
      <c r="B220" s="23" t="s">
        <v>2367</v>
      </c>
      <c r="C220" s="13" t="s">
        <v>514</v>
      </c>
      <c r="D220" s="34" t="s">
        <v>185</v>
      </c>
      <c r="E220" s="34">
        <f t="shared" si="6"/>
        <v>2330</v>
      </c>
      <c r="F220" s="34">
        <v>2330</v>
      </c>
      <c r="G220" s="34"/>
      <c r="H220" s="34">
        <v>52</v>
      </c>
      <c r="I220" s="37">
        <f t="shared" si="7"/>
        <v>44.807692307692307</v>
      </c>
    </row>
    <row r="221" spans="1:9">
      <c r="A221" s="23">
        <v>2015</v>
      </c>
      <c r="B221" s="23" t="s">
        <v>2367</v>
      </c>
      <c r="C221" s="13" t="s">
        <v>514</v>
      </c>
      <c r="D221" s="34" t="s">
        <v>104</v>
      </c>
      <c r="E221" s="34">
        <f t="shared" si="6"/>
        <v>1665</v>
      </c>
      <c r="F221" s="34">
        <v>1665</v>
      </c>
      <c r="G221" s="34"/>
      <c r="H221" s="34">
        <v>33</v>
      </c>
      <c r="I221" s="37">
        <f t="shared" si="7"/>
        <v>50.454545454545453</v>
      </c>
    </row>
    <row r="222" spans="1:9">
      <c r="A222" s="23">
        <v>2016</v>
      </c>
      <c r="B222" s="23" t="s">
        <v>2367</v>
      </c>
      <c r="C222" s="13" t="s">
        <v>1886</v>
      </c>
      <c r="D222" s="34" t="s">
        <v>5</v>
      </c>
      <c r="E222" s="34">
        <f t="shared" si="6"/>
        <v>2012</v>
      </c>
      <c r="F222" s="34">
        <v>1962</v>
      </c>
      <c r="G222" s="34">
        <v>50</v>
      </c>
      <c r="H222" s="34">
        <v>30</v>
      </c>
      <c r="I222" s="37">
        <f t="shared" si="7"/>
        <v>67.066666666666663</v>
      </c>
    </row>
    <row r="223" spans="1:9">
      <c r="A223" s="23">
        <v>2016</v>
      </c>
      <c r="B223" s="23" t="s">
        <v>2367</v>
      </c>
      <c r="C223" s="13" t="s">
        <v>1886</v>
      </c>
      <c r="D223" s="34" t="s">
        <v>10</v>
      </c>
      <c r="E223" s="34">
        <f t="shared" si="6"/>
        <v>1404</v>
      </c>
      <c r="F223" s="34">
        <v>1337</v>
      </c>
      <c r="G223" s="34">
        <v>67</v>
      </c>
      <c r="H223" s="34">
        <v>21</v>
      </c>
      <c r="I223" s="37">
        <f t="shared" si="7"/>
        <v>66.857142857142861</v>
      </c>
    </row>
    <row r="224" spans="1:9">
      <c r="A224" s="23">
        <v>2016</v>
      </c>
      <c r="B224" s="23" t="s">
        <v>2367</v>
      </c>
      <c r="C224" s="13" t="s">
        <v>1886</v>
      </c>
      <c r="D224" s="34" t="s">
        <v>14</v>
      </c>
      <c r="E224" s="34">
        <f t="shared" si="6"/>
        <v>1326</v>
      </c>
      <c r="F224" s="34">
        <v>1194</v>
      </c>
      <c r="G224" s="34">
        <v>132</v>
      </c>
      <c r="H224" s="34">
        <v>67</v>
      </c>
      <c r="I224" s="37">
        <f t="shared" si="7"/>
        <v>19.791044776119403</v>
      </c>
    </row>
    <row r="225" spans="1:9">
      <c r="A225" s="23">
        <v>2016</v>
      </c>
      <c r="B225" s="23" t="s">
        <v>2367</v>
      </c>
      <c r="C225" s="13" t="s">
        <v>1886</v>
      </c>
      <c r="D225" s="34" t="s">
        <v>23</v>
      </c>
      <c r="E225" s="34">
        <f t="shared" si="6"/>
        <v>3790</v>
      </c>
      <c r="F225" s="34">
        <v>2859</v>
      </c>
      <c r="G225" s="34">
        <v>931</v>
      </c>
      <c r="H225" s="34">
        <v>58</v>
      </c>
      <c r="I225" s="37">
        <f t="shared" si="7"/>
        <v>65.34482758620689</v>
      </c>
    </row>
    <row r="226" spans="1:9">
      <c r="A226" s="23">
        <v>2016</v>
      </c>
      <c r="B226" s="23" t="s">
        <v>2367</v>
      </c>
      <c r="C226" s="13" t="s">
        <v>1886</v>
      </c>
      <c r="D226" s="34" t="s">
        <v>41</v>
      </c>
      <c r="E226" s="34">
        <f t="shared" si="6"/>
        <v>1656</v>
      </c>
      <c r="F226" s="34">
        <v>1195</v>
      </c>
      <c r="G226" s="34">
        <v>461</v>
      </c>
      <c r="H226" s="34">
        <v>27</v>
      </c>
      <c r="I226" s="37">
        <f t="shared" si="7"/>
        <v>61.333333333333336</v>
      </c>
    </row>
    <row r="227" spans="1:9">
      <c r="A227" s="23">
        <v>2016</v>
      </c>
      <c r="B227" s="23" t="s">
        <v>2367</v>
      </c>
      <c r="C227" s="13" t="s">
        <v>1886</v>
      </c>
      <c r="D227" s="34" t="s">
        <v>60</v>
      </c>
      <c r="E227" s="34">
        <f t="shared" si="6"/>
        <v>1427</v>
      </c>
      <c r="F227" s="34">
        <v>1078</v>
      </c>
      <c r="G227" s="34">
        <v>349</v>
      </c>
      <c r="H227" s="34">
        <v>14</v>
      </c>
      <c r="I227" s="37">
        <f t="shared" si="7"/>
        <v>101.92857142857143</v>
      </c>
    </row>
    <row r="228" spans="1:9">
      <c r="A228" s="23">
        <v>2016</v>
      </c>
      <c r="B228" s="23" t="s">
        <v>2367</v>
      </c>
      <c r="C228" s="13" t="s">
        <v>1886</v>
      </c>
      <c r="D228" s="34" t="s">
        <v>70</v>
      </c>
      <c r="E228" s="34">
        <f t="shared" si="6"/>
        <v>1003</v>
      </c>
      <c r="F228" s="34">
        <v>845</v>
      </c>
      <c r="G228" s="34">
        <v>158</v>
      </c>
      <c r="H228" s="34">
        <v>12</v>
      </c>
      <c r="I228" s="37">
        <f t="shared" si="7"/>
        <v>83.583333333333329</v>
      </c>
    </row>
    <row r="229" spans="1:9">
      <c r="A229" s="23">
        <v>2016</v>
      </c>
      <c r="B229" s="23" t="s">
        <v>2367</v>
      </c>
      <c r="C229" s="13" t="s">
        <v>1886</v>
      </c>
      <c r="D229" s="34" t="s">
        <v>76</v>
      </c>
      <c r="E229" s="34">
        <f t="shared" si="6"/>
        <v>2644</v>
      </c>
      <c r="F229" s="34">
        <v>2507</v>
      </c>
      <c r="G229" s="34">
        <v>137</v>
      </c>
      <c r="H229" s="34">
        <v>29</v>
      </c>
      <c r="I229" s="37">
        <f t="shared" si="7"/>
        <v>91.172413793103445</v>
      </c>
    </row>
    <row r="230" spans="1:9">
      <c r="A230" s="23">
        <v>2016</v>
      </c>
      <c r="B230" s="23" t="s">
        <v>2367</v>
      </c>
      <c r="C230" s="13" t="s">
        <v>1886</v>
      </c>
      <c r="D230" s="34" t="s">
        <v>83</v>
      </c>
      <c r="E230" s="34">
        <f t="shared" si="6"/>
        <v>29</v>
      </c>
      <c r="F230" s="34">
        <v>0</v>
      </c>
      <c r="G230" s="34">
        <v>29</v>
      </c>
      <c r="H230" s="34">
        <v>1</v>
      </c>
      <c r="I230" s="37">
        <f t="shared" si="7"/>
        <v>29</v>
      </c>
    </row>
    <row r="231" spans="1:9">
      <c r="A231" s="23">
        <v>2016</v>
      </c>
      <c r="B231" s="23" t="s">
        <v>2367</v>
      </c>
      <c r="C231" s="13" t="s">
        <v>1886</v>
      </c>
      <c r="D231" s="34" t="s">
        <v>86</v>
      </c>
      <c r="E231" s="34">
        <f t="shared" si="6"/>
        <v>677</v>
      </c>
      <c r="F231" s="34">
        <v>198</v>
      </c>
      <c r="G231" s="34">
        <v>479</v>
      </c>
      <c r="H231" s="34">
        <v>7</v>
      </c>
      <c r="I231" s="37">
        <f t="shared" si="7"/>
        <v>96.714285714285708</v>
      </c>
    </row>
    <row r="232" spans="1:9">
      <c r="A232" s="23">
        <v>2016</v>
      </c>
      <c r="B232" s="23" t="s">
        <v>2367</v>
      </c>
      <c r="C232" s="13" t="s">
        <v>1886</v>
      </c>
      <c r="D232" s="34" t="s">
        <v>89</v>
      </c>
      <c r="E232" s="34">
        <f t="shared" si="6"/>
        <v>447</v>
      </c>
      <c r="F232" s="34">
        <v>359</v>
      </c>
      <c r="G232" s="34">
        <v>88</v>
      </c>
      <c r="H232" s="34">
        <v>9</v>
      </c>
      <c r="I232" s="37">
        <f t="shared" si="7"/>
        <v>49.666666666666664</v>
      </c>
    </row>
    <row r="233" spans="1:9">
      <c r="A233" s="23">
        <v>2016</v>
      </c>
      <c r="B233" s="23" t="s">
        <v>2367</v>
      </c>
      <c r="C233" s="13" t="s">
        <v>1886</v>
      </c>
      <c r="D233" s="34" t="s">
        <v>94</v>
      </c>
      <c r="E233" s="34">
        <f t="shared" si="6"/>
        <v>489</v>
      </c>
      <c r="F233" s="34">
        <v>252</v>
      </c>
      <c r="G233" s="34">
        <v>237</v>
      </c>
      <c r="H233" s="34">
        <v>12</v>
      </c>
      <c r="I233" s="37">
        <f t="shared" si="7"/>
        <v>40.75</v>
      </c>
    </row>
    <row r="234" spans="1:9">
      <c r="A234" s="23">
        <v>2016</v>
      </c>
      <c r="B234" s="23" t="s">
        <v>2367</v>
      </c>
      <c r="C234" s="13" t="s">
        <v>1886</v>
      </c>
      <c r="D234" s="34" t="s">
        <v>100</v>
      </c>
      <c r="E234" s="34">
        <f t="shared" si="6"/>
        <v>196</v>
      </c>
      <c r="F234" s="34">
        <v>165</v>
      </c>
      <c r="G234" s="34">
        <v>31</v>
      </c>
      <c r="H234" s="34">
        <v>5</v>
      </c>
      <c r="I234" s="37">
        <f t="shared" si="7"/>
        <v>39.200000000000003</v>
      </c>
    </row>
    <row r="235" spans="1:9">
      <c r="A235" s="23">
        <v>2016</v>
      </c>
      <c r="B235" s="23" t="s">
        <v>2367</v>
      </c>
      <c r="C235" s="13" t="s">
        <v>1886</v>
      </c>
      <c r="D235" s="34" t="s">
        <v>104</v>
      </c>
      <c r="E235" s="34">
        <f t="shared" si="6"/>
        <v>3764</v>
      </c>
      <c r="F235" s="34">
        <v>3097</v>
      </c>
      <c r="G235" s="34">
        <v>667</v>
      </c>
      <c r="H235" s="34">
        <v>62</v>
      </c>
      <c r="I235" s="37">
        <f t="shared" si="7"/>
        <v>60.70967741935484</v>
      </c>
    </row>
    <row r="236" spans="1:9">
      <c r="A236" s="23">
        <v>2016</v>
      </c>
      <c r="B236" s="23" t="s">
        <v>2367</v>
      </c>
      <c r="C236" s="13" t="s">
        <v>1886</v>
      </c>
      <c r="D236" s="34" t="s">
        <v>120</v>
      </c>
      <c r="E236" s="34">
        <f t="shared" si="6"/>
        <v>1413</v>
      </c>
      <c r="F236" s="34">
        <v>992</v>
      </c>
      <c r="G236" s="34">
        <v>421</v>
      </c>
      <c r="H236" s="34">
        <v>41</v>
      </c>
      <c r="I236" s="37">
        <f t="shared" si="7"/>
        <v>34.463414634146339</v>
      </c>
    </row>
    <row r="237" spans="1:9">
      <c r="A237" s="23">
        <v>2016</v>
      </c>
      <c r="B237" s="23" t="s">
        <v>2367</v>
      </c>
      <c r="C237" s="13" t="s">
        <v>1886</v>
      </c>
      <c r="D237" s="34" t="s">
        <v>156</v>
      </c>
      <c r="E237" s="34">
        <f t="shared" si="6"/>
        <v>665</v>
      </c>
      <c r="F237" s="34">
        <v>550</v>
      </c>
      <c r="G237" s="34">
        <v>115</v>
      </c>
      <c r="H237" s="34">
        <v>62</v>
      </c>
      <c r="I237" s="37">
        <f t="shared" si="7"/>
        <v>10.725806451612904</v>
      </c>
    </row>
    <row r="238" spans="1:9">
      <c r="A238" s="23">
        <v>2016</v>
      </c>
      <c r="B238" s="23" t="s">
        <v>2367</v>
      </c>
      <c r="C238" s="13" t="s">
        <v>1886</v>
      </c>
      <c r="D238" s="34" t="s">
        <v>164</v>
      </c>
      <c r="E238" s="34">
        <f t="shared" si="6"/>
        <v>955</v>
      </c>
      <c r="F238" s="34">
        <v>920</v>
      </c>
      <c r="G238" s="34">
        <v>35</v>
      </c>
      <c r="H238" s="34">
        <v>12</v>
      </c>
      <c r="I238" s="37">
        <f t="shared" si="7"/>
        <v>79.583333333333329</v>
      </c>
    </row>
    <row r="239" spans="1:9">
      <c r="A239" s="23">
        <v>2016</v>
      </c>
      <c r="B239" s="23" t="s">
        <v>2367</v>
      </c>
      <c r="C239" s="13" t="s">
        <v>1886</v>
      </c>
      <c r="D239" s="34" t="s">
        <v>167</v>
      </c>
      <c r="E239" s="34">
        <f t="shared" si="6"/>
        <v>203</v>
      </c>
      <c r="F239" s="34">
        <v>172</v>
      </c>
      <c r="G239" s="34">
        <v>31</v>
      </c>
      <c r="H239" s="34">
        <v>16</v>
      </c>
      <c r="I239" s="37">
        <f t="shared" si="7"/>
        <v>12.6875</v>
      </c>
    </row>
    <row r="240" spans="1:9">
      <c r="A240" s="23">
        <v>2016</v>
      </c>
      <c r="B240" s="23" t="s">
        <v>2367</v>
      </c>
      <c r="C240" s="13" t="s">
        <v>1886</v>
      </c>
      <c r="D240" s="34" t="s">
        <v>1511</v>
      </c>
      <c r="E240" s="34">
        <f t="shared" si="6"/>
        <v>0</v>
      </c>
      <c r="F240" s="34">
        <v>0</v>
      </c>
      <c r="G240" s="34">
        <v>0</v>
      </c>
      <c r="H240" s="34">
        <v>96</v>
      </c>
      <c r="I240" s="37">
        <f t="shared" si="7"/>
        <v>0</v>
      </c>
    </row>
    <row r="241" spans="1:9">
      <c r="A241" s="23">
        <v>2016</v>
      </c>
      <c r="B241" s="23" t="s">
        <v>2367</v>
      </c>
      <c r="C241" s="13" t="s">
        <v>1886</v>
      </c>
      <c r="D241" s="34" t="s">
        <v>1512</v>
      </c>
      <c r="E241" s="34">
        <f t="shared" si="6"/>
        <v>0</v>
      </c>
      <c r="F241" s="34">
        <v>0</v>
      </c>
      <c r="G241" s="34">
        <v>0</v>
      </c>
      <c r="H241" s="34">
        <v>148</v>
      </c>
      <c r="I241" s="37">
        <f t="shared" si="7"/>
        <v>0</v>
      </c>
    </row>
    <row r="242" spans="1:9">
      <c r="A242" s="23">
        <v>2016</v>
      </c>
      <c r="B242" s="23" t="s">
        <v>2367</v>
      </c>
      <c r="C242" s="13" t="s">
        <v>1886</v>
      </c>
      <c r="D242" s="34" t="s">
        <v>1701</v>
      </c>
      <c r="E242" s="34">
        <f t="shared" si="6"/>
        <v>0</v>
      </c>
      <c r="F242" s="34">
        <v>0</v>
      </c>
      <c r="G242" s="34">
        <v>0</v>
      </c>
      <c r="H242" s="34">
        <v>623</v>
      </c>
      <c r="I242" s="37">
        <f t="shared" si="7"/>
        <v>0</v>
      </c>
    </row>
    <row r="243" spans="1:9">
      <c r="A243" s="23">
        <v>2016</v>
      </c>
      <c r="B243" s="23" t="s">
        <v>2367</v>
      </c>
      <c r="C243" s="13" t="s">
        <v>1886</v>
      </c>
      <c r="D243" s="34" t="s">
        <v>1507</v>
      </c>
      <c r="E243" s="34">
        <f t="shared" si="6"/>
        <v>0</v>
      </c>
      <c r="F243" s="34">
        <v>0</v>
      </c>
      <c r="G243" s="34">
        <v>0</v>
      </c>
      <c r="H243" s="34">
        <v>72</v>
      </c>
      <c r="I243" s="37">
        <f t="shared" si="7"/>
        <v>0</v>
      </c>
    </row>
    <row r="244" spans="1:9">
      <c r="A244" s="23">
        <v>2016</v>
      </c>
      <c r="B244" s="23" t="s">
        <v>2367</v>
      </c>
      <c r="C244" s="13" t="s">
        <v>1886</v>
      </c>
      <c r="D244" s="34" t="s">
        <v>1513</v>
      </c>
      <c r="E244" s="34">
        <f t="shared" si="6"/>
        <v>0</v>
      </c>
      <c r="F244" s="34">
        <v>0</v>
      </c>
      <c r="G244" s="34">
        <v>0</v>
      </c>
      <c r="H244" s="34">
        <v>31</v>
      </c>
      <c r="I244" s="37">
        <f t="shared" si="7"/>
        <v>0</v>
      </c>
    </row>
    <row r="245" spans="1:9">
      <c r="A245" s="23">
        <v>2016</v>
      </c>
      <c r="B245" s="23" t="s">
        <v>2367</v>
      </c>
      <c r="C245" s="13" t="s">
        <v>1886</v>
      </c>
      <c r="D245" s="34" t="s">
        <v>1702</v>
      </c>
      <c r="E245" s="34">
        <f t="shared" si="6"/>
        <v>0</v>
      </c>
      <c r="F245" s="34">
        <v>0</v>
      </c>
      <c r="G245" s="34">
        <v>0</v>
      </c>
      <c r="H245" s="34">
        <v>123</v>
      </c>
      <c r="I245" s="37">
        <f t="shared" si="7"/>
        <v>0</v>
      </c>
    </row>
    <row r="246" spans="1:9">
      <c r="A246" s="23">
        <v>2016</v>
      </c>
      <c r="B246" s="23" t="s">
        <v>2367</v>
      </c>
      <c r="C246" s="13" t="s">
        <v>514</v>
      </c>
      <c r="D246" s="34" t="s">
        <v>184</v>
      </c>
      <c r="E246" s="34">
        <f t="shared" si="6"/>
        <v>764</v>
      </c>
      <c r="F246" s="34">
        <v>764</v>
      </c>
      <c r="G246" s="34"/>
      <c r="H246" s="34">
        <v>17</v>
      </c>
      <c r="I246" s="37">
        <f t="shared" si="7"/>
        <v>44.941176470588232</v>
      </c>
    </row>
    <row r="247" spans="1:9">
      <c r="A247" s="23">
        <v>2016</v>
      </c>
      <c r="B247" s="23" t="s">
        <v>2367</v>
      </c>
      <c r="C247" s="13" t="s">
        <v>514</v>
      </c>
      <c r="D247" s="34" t="s">
        <v>23</v>
      </c>
      <c r="E247" s="34">
        <f t="shared" si="6"/>
        <v>1842</v>
      </c>
      <c r="F247" s="34">
        <v>1842</v>
      </c>
      <c r="G247" s="34"/>
      <c r="H247" s="34">
        <v>35</v>
      </c>
      <c r="I247" s="37">
        <f t="shared" si="7"/>
        <v>52.628571428571426</v>
      </c>
    </row>
    <row r="248" spans="1:9">
      <c r="A248" s="23">
        <v>2016</v>
      </c>
      <c r="B248" s="23" t="s">
        <v>2367</v>
      </c>
      <c r="C248" s="13" t="s">
        <v>514</v>
      </c>
      <c r="D248" s="34" t="s">
        <v>185</v>
      </c>
      <c r="E248" s="34">
        <f t="shared" si="6"/>
        <v>2534</v>
      </c>
      <c r="F248" s="34">
        <v>2534</v>
      </c>
      <c r="G248" s="34"/>
      <c r="H248" s="34">
        <v>49</v>
      </c>
      <c r="I248" s="37">
        <f t="shared" si="7"/>
        <v>51.714285714285715</v>
      </c>
    </row>
    <row r="249" spans="1:9">
      <c r="A249" s="23">
        <v>2016</v>
      </c>
      <c r="B249" s="23" t="s">
        <v>2367</v>
      </c>
      <c r="C249" s="13" t="s">
        <v>514</v>
      </c>
      <c r="D249" s="34" t="s">
        <v>104</v>
      </c>
      <c r="E249" s="34">
        <f t="shared" si="6"/>
        <v>1793</v>
      </c>
      <c r="F249" s="34">
        <v>1793</v>
      </c>
      <c r="G249" s="34"/>
      <c r="H249" s="34">
        <v>48</v>
      </c>
      <c r="I249" s="37">
        <f t="shared" si="7"/>
        <v>37.354166666666664</v>
      </c>
    </row>
    <row r="250" spans="1:9">
      <c r="A250" s="23">
        <v>2017</v>
      </c>
      <c r="B250" s="23" t="s">
        <v>2367</v>
      </c>
      <c r="C250" s="13" t="s">
        <v>1886</v>
      </c>
      <c r="D250" s="34" t="s">
        <v>5</v>
      </c>
      <c r="E250" s="34">
        <f t="shared" si="6"/>
        <v>1942</v>
      </c>
      <c r="F250" s="34">
        <v>1883</v>
      </c>
      <c r="G250" s="34">
        <v>59</v>
      </c>
      <c r="H250" s="34">
        <v>30</v>
      </c>
      <c r="I250" s="37">
        <f t="shared" si="7"/>
        <v>64.733333333333334</v>
      </c>
    </row>
    <row r="251" spans="1:9">
      <c r="A251" s="23">
        <v>2017</v>
      </c>
      <c r="B251" s="23" t="s">
        <v>2367</v>
      </c>
      <c r="C251" s="13" t="s">
        <v>1886</v>
      </c>
      <c r="D251" s="34" t="s">
        <v>10</v>
      </c>
      <c r="E251" s="34">
        <f t="shared" si="6"/>
        <v>1526</v>
      </c>
      <c r="F251" s="34">
        <v>1457</v>
      </c>
      <c r="G251" s="34">
        <v>69</v>
      </c>
      <c r="H251" s="34">
        <v>24</v>
      </c>
      <c r="I251" s="37">
        <f t="shared" si="7"/>
        <v>63.583333333333336</v>
      </c>
    </row>
    <row r="252" spans="1:9">
      <c r="A252" s="23">
        <v>2017</v>
      </c>
      <c r="B252" s="23" t="s">
        <v>2367</v>
      </c>
      <c r="C252" s="13" t="s">
        <v>1886</v>
      </c>
      <c r="D252" s="34" t="s">
        <v>14</v>
      </c>
      <c r="E252" s="34">
        <f t="shared" si="6"/>
        <v>1280</v>
      </c>
      <c r="F252" s="34">
        <v>1142</v>
      </c>
      <c r="G252" s="34">
        <v>138</v>
      </c>
      <c r="H252" s="34">
        <v>71</v>
      </c>
      <c r="I252" s="37">
        <f t="shared" si="7"/>
        <v>18.028169014084508</v>
      </c>
    </row>
    <row r="253" spans="1:9">
      <c r="A253" s="23">
        <v>2017</v>
      </c>
      <c r="B253" s="23" t="s">
        <v>2367</v>
      </c>
      <c r="C253" s="13" t="s">
        <v>1886</v>
      </c>
      <c r="D253" s="34" t="s">
        <v>23</v>
      </c>
      <c r="E253" s="34">
        <f t="shared" si="6"/>
        <v>3807</v>
      </c>
      <c r="F253" s="34">
        <v>2881</v>
      </c>
      <c r="G253" s="34">
        <v>926</v>
      </c>
      <c r="H253" s="34">
        <v>59</v>
      </c>
      <c r="I253" s="37">
        <f t="shared" si="7"/>
        <v>64.525423728813564</v>
      </c>
    </row>
    <row r="254" spans="1:9">
      <c r="A254" s="23">
        <v>2017</v>
      </c>
      <c r="B254" s="23" t="s">
        <v>2367</v>
      </c>
      <c r="C254" s="13" t="s">
        <v>1886</v>
      </c>
      <c r="D254" s="34" t="s">
        <v>41</v>
      </c>
      <c r="E254" s="34">
        <f t="shared" si="6"/>
        <v>1709</v>
      </c>
      <c r="F254" s="34">
        <v>1199</v>
      </c>
      <c r="G254" s="34">
        <v>510</v>
      </c>
      <c r="H254" s="34">
        <v>28</v>
      </c>
      <c r="I254" s="37">
        <f t="shared" si="7"/>
        <v>61.035714285714285</v>
      </c>
    </row>
    <row r="255" spans="1:9">
      <c r="A255" s="23">
        <v>2017</v>
      </c>
      <c r="B255" s="23" t="s">
        <v>2367</v>
      </c>
      <c r="C255" s="13" t="s">
        <v>1886</v>
      </c>
      <c r="D255" s="34" t="s">
        <v>60</v>
      </c>
      <c r="E255" s="34">
        <f t="shared" si="6"/>
        <v>1489</v>
      </c>
      <c r="F255" s="34">
        <v>1121</v>
      </c>
      <c r="G255" s="34">
        <v>368</v>
      </c>
      <c r="H255" s="34">
        <v>17</v>
      </c>
      <c r="I255" s="37">
        <f t="shared" si="7"/>
        <v>87.588235294117652</v>
      </c>
    </row>
    <row r="256" spans="1:9">
      <c r="A256" s="23">
        <v>2017</v>
      </c>
      <c r="B256" s="23" t="s">
        <v>2367</v>
      </c>
      <c r="C256" s="13" t="s">
        <v>1886</v>
      </c>
      <c r="D256" s="34" t="s">
        <v>70</v>
      </c>
      <c r="E256" s="34">
        <f t="shared" si="6"/>
        <v>1006</v>
      </c>
      <c r="F256" s="34">
        <v>839</v>
      </c>
      <c r="G256" s="34">
        <v>167</v>
      </c>
      <c r="H256" s="34">
        <v>12</v>
      </c>
      <c r="I256" s="37">
        <f t="shared" si="7"/>
        <v>83.833333333333329</v>
      </c>
    </row>
    <row r="257" spans="1:9">
      <c r="A257" s="23">
        <v>2017</v>
      </c>
      <c r="B257" s="23" t="s">
        <v>2367</v>
      </c>
      <c r="C257" s="13" t="s">
        <v>1886</v>
      </c>
      <c r="D257" s="34" t="s">
        <v>76</v>
      </c>
      <c r="E257" s="34">
        <f t="shared" si="6"/>
        <v>2567</v>
      </c>
      <c r="F257" s="34">
        <v>2440</v>
      </c>
      <c r="G257" s="34">
        <v>127</v>
      </c>
      <c r="H257" s="34">
        <v>29</v>
      </c>
      <c r="I257" s="37">
        <f t="shared" si="7"/>
        <v>88.517241379310349</v>
      </c>
    </row>
    <row r="258" spans="1:9">
      <c r="A258" s="23">
        <v>2017</v>
      </c>
      <c r="B258" s="23" t="s">
        <v>2367</v>
      </c>
      <c r="C258" s="13" t="s">
        <v>1886</v>
      </c>
      <c r="D258" s="34" t="s">
        <v>83</v>
      </c>
      <c r="E258" s="34">
        <f t="shared" ref="E258:E322" si="8">+F258+G258</f>
        <v>21</v>
      </c>
      <c r="F258" s="34">
        <v>0</v>
      </c>
      <c r="G258" s="34">
        <v>21</v>
      </c>
      <c r="H258" s="34">
        <v>1</v>
      </c>
      <c r="I258" s="37">
        <f t="shared" ref="I258:I297" si="9">+IFERROR(E258/H258,0)</f>
        <v>21</v>
      </c>
    </row>
    <row r="259" spans="1:9">
      <c r="A259" s="23">
        <v>2017</v>
      </c>
      <c r="B259" s="23" t="s">
        <v>2367</v>
      </c>
      <c r="C259" s="13" t="s">
        <v>1886</v>
      </c>
      <c r="D259" s="34" t="s">
        <v>86</v>
      </c>
      <c r="E259" s="34">
        <f t="shared" si="8"/>
        <v>553</v>
      </c>
      <c r="F259" s="34">
        <v>173</v>
      </c>
      <c r="G259" s="34">
        <v>380</v>
      </c>
      <c r="H259" s="34">
        <v>8</v>
      </c>
      <c r="I259" s="37">
        <f t="shared" si="9"/>
        <v>69.125</v>
      </c>
    </row>
    <row r="260" spans="1:9">
      <c r="A260" s="23">
        <v>2017</v>
      </c>
      <c r="B260" s="23" t="s">
        <v>2367</v>
      </c>
      <c r="C260" s="13" t="s">
        <v>1886</v>
      </c>
      <c r="D260" s="34" t="s">
        <v>89</v>
      </c>
      <c r="E260" s="34">
        <f t="shared" si="8"/>
        <v>468</v>
      </c>
      <c r="F260" s="34">
        <v>368</v>
      </c>
      <c r="G260" s="34">
        <v>100</v>
      </c>
      <c r="H260" s="34">
        <v>10</v>
      </c>
      <c r="I260" s="37">
        <f t="shared" si="9"/>
        <v>46.8</v>
      </c>
    </row>
    <row r="261" spans="1:9">
      <c r="A261" s="23">
        <v>2017</v>
      </c>
      <c r="B261" s="23" t="s">
        <v>2367</v>
      </c>
      <c r="C261" s="13" t="s">
        <v>1886</v>
      </c>
      <c r="D261" s="34" t="s">
        <v>94</v>
      </c>
      <c r="E261" s="34">
        <f t="shared" si="8"/>
        <v>477</v>
      </c>
      <c r="F261" s="34">
        <v>254</v>
      </c>
      <c r="G261" s="34">
        <v>223</v>
      </c>
      <c r="H261" s="34">
        <v>12</v>
      </c>
      <c r="I261" s="37">
        <f t="shared" si="9"/>
        <v>39.75</v>
      </c>
    </row>
    <row r="262" spans="1:9">
      <c r="A262" s="23">
        <v>2017</v>
      </c>
      <c r="B262" s="23" t="s">
        <v>2367</v>
      </c>
      <c r="C262" s="13" t="s">
        <v>1886</v>
      </c>
      <c r="D262" s="34" t="s">
        <v>100</v>
      </c>
      <c r="E262" s="34">
        <f t="shared" si="8"/>
        <v>176</v>
      </c>
      <c r="F262" s="34">
        <v>140</v>
      </c>
      <c r="G262" s="34">
        <v>36</v>
      </c>
      <c r="H262" s="34">
        <v>7</v>
      </c>
      <c r="I262" s="37">
        <f t="shared" si="9"/>
        <v>25.142857142857142</v>
      </c>
    </row>
    <row r="263" spans="1:9">
      <c r="A263" s="23">
        <v>2017</v>
      </c>
      <c r="B263" s="23" t="s">
        <v>2367</v>
      </c>
      <c r="C263" s="13" t="s">
        <v>1886</v>
      </c>
      <c r="D263" s="34" t="s">
        <v>104</v>
      </c>
      <c r="E263" s="34">
        <f t="shared" si="8"/>
        <v>3771</v>
      </c>
      <c r="F263" s="34">
        <v>3133</v>
      </c>
      <c r="G263" s="34">
        <v>638</v>
      </c>
      <c r="H263" s="34">
        <v>64</v>
      </c>
      <c r="I263" s="37">
        <f t="shared" si="9"/>
        <v>58.921875</v>
      </c>
    </row>
    <row r="264" spans="1:9">
      <c r="A264" s="23">
        <v>2017</v>
      </c>
      <c r="B264" s="23" t="s">
        <v>2367</v>
      </c>
      <c r="C264" s="13" t="s">
        <v>1886</v>
      </c>
      <c r="D264" s="34" t="s">
        <v>120</v>
      </c>
      <c r="E264" s="34">
        <f t="shared" si="8"/>
        <v>1281</v>
      </c>
      <c r="F264" s="34">
        <v>1002</v>
      </c>
      <c r="G264" s="34">
        <v>279</v>
      </c>
      <c r="H264" s="34">
        <v>41</v>
      </c>
      <c r="I264" s="37">
        <f t="shared" si="9"/>
        <v>31.243902439024389</v>
      </c>
    </row>
    <row r="265" spans="1:9">
      <c r="A265" s="23">
        <v>2017</v>
      </c>
      <c r="B265" s="23" t="s">
        <v>2367</v>
      </c>
      <c r="C265" s="13" t="s">
        <v>1886</v>
      </c>
      <c r="D265" s="34" t="s">
        <v>156</v>
      </c>
      <c r="E265" s="34">
        <f t="shared" si="8"/>
        <v>629</v>
      </c>
      <c r="F265" s="34">
        <v>513</v>
      </c>
      <c r="G265" s="34">
        <v>116</v>
      </c>
      <c r="H265" s="34">
        <v>60</v>
      </c>
      <c r="I265" s="37">
        <f t="shared" si="9"/>
        <v>10.483333333333333</v>
      </c>
    </row>
    <row r="266" spans="1:9">
      <c r="A266" s="23">
        <v>2017</v>
      </c>
      <c r="B266" s="23" t="s">
        <v>2367</v>
      </c>
      <c r="C266" s="13" t="s">
        <v>1886</v>
      </c>
      <c r="D266" s="34" t="s">
        <v>164</v>
      </c>
      <c r="E266" s="34">
        <f t="shared" si="8"/>
        <v>999</v>
      </c>
      <c r="F266" s="34">
        <v>955</v>
      </c>
      <c r="G266" s="34">
        <v>44</v>
      </c>
      <c r="H266" s="34">
        <v>12</v>
      </c>
      <c r="I266" s="37">
        <f t="shared" si="9"/>
        <v>83.25</v>
      </c>
    </row>
    <row r="267" spans="1:9">
      <c r="A267" s="23">
        <v>2017</v>
      </c>
      <c r="B267" s="23" t="s">
        <v>2367</v>
      </c>
      <c r="C267" s="13" t="s">
        <v>1886</v>
      </c>
      <c r="D267" s="34" t="s">
        <v>167</v>
      </c>
      <c r="E267" s="34">
        <f t="shared" si="8"/>
        <v>241</v>
      </c>
      <c r="F267" s="34">
        <v>199</v>
      </c>
      <c r="G267" s="34">
        <v>42</v>
      </c>
      <c r="H267" s="34">
        <v>17</v>
      </c>
      <c r="I267" s="37">
        <f t="shared" si="9"/>
        <v>14.176470588235293</v>
      </c>
    </row>
    <row r="268" spans="1:9">
      <c r="A268" s="23">
        <v>2017</v>
      </c>
      <c r="B268" s="23" t="s">
        <v>2367</v>
      </c>
      <c r="C268" s="13" t="s">
        <v>1886</v>
      </c>
      <c r="D268" s="34" t="s">
        <v>171</v>
      </c>
      <c r="E268" s="34">
        <f t="shared" si="8"/>
        <v>30</v>
      </c>
      <c r="F268" s="34">
        <v>0</v>
      </c>
      <c r="G268" s="34">
        <v>30</v>
      </c>
      <c r="H268" s="34">
        <v>0</v>
      </c>
      <c r="I268" s="37">
        <f t="shared" si="9"/>
        <v>0</v>
      </c>
    </row>
    <row r="269" spans="1:9">
      <c r="A269" s="23">
        <v>2017</v>
      </c>
      <c r="B269" s="23" t="s">
        <v>2367</v>
      </c>
      <c r="C269" s="13" t="s">
        <v>1886</v>
      </c>
      <c r="D269" s="34" t="s">
        <v>848</v>
      </c>
      <c r="E269" s="34">
        <f t="shared" si="8"/>
        <v>14</v>
      </c>
      <c r="F269" s="34">
        <v>0</v>
      </c>
      <c r="G269" s="34">
        <v>14</v>
      </c>
      <c r="H269" s="34">
        <v>0</v>
      </c>
      <c r="I269" s="37">
        <f t="shared" si="9"/>
        <v>0</v>
      </c>
    </row>
    <row r="270" spans="1:9">
      <c r="A270" s="23">
        <v>2017</v>
      </c>
      <c r="B270" s="23" t="s">
        <v>2367</v>
      </c>
      <c r="C270" s="13" t="s">
        <v>1886</v>
      </c>
      <c r="D270" s="34" t="s">
        <v>1511</v>
      </c>
      <c r="E270" s="34">
        <f t="shared" si="8"/>
        <v>0</v>
      </c>
      <c r="F270" s="34">
        <v>0</v>
      </c>
      <c r="G270" s="34">
        <v>0</v>
      </c>
      <c r="H270" s="34">
        <v>112</v>
      </c>
      <c r="I270" s="37">
        <f t="shared" si="9"/>
        <v>0</v>
      </c>
    </row>
    <row r="271" spans="1:9">
      <c r="A271" s="23">
        <v>2017</v>
      </c>
      <c r="B271" s="23" t="s">
        <v>2367</v>
      </c>
      <c r="C271" s="13" t="s">
        <v>1886</v>
      </c>
      <c r="D271" s="34" t="s">
        <v>1512</v>
      </c>
      <c r="E271" s="34">
        <f t="shared" si="8"/>
        <v>0</v>
      </c>
      <c r="F271" s="34">
        <v>0</v>
      </c>
      <c r="G271" s="34">
        <v>0</v>
      </c>
      <c r="H271" s="34">
        <v>152</v>
      </c>
      <c r="I271" s="37">
        <f t="shared" si="9"/>
        <v>0</v>
      </c>
    </row>
    <row r="272" spans="1:9">
      <c r="A272" s="23">
        <v>2017</v>
      </c>
      <c r="B272" s="23" t="s">
        <v>2367</v>
      </c>
      <c r="C272" s="13" t="s">
        <v>1886</v>
      </c>
      <c r="D272" s="34" t="s">
        <v>1701</v>
      </c>
      <c r="E272" s="34">
        <f t="shared" si="8"/>
        <v>0</v>
      </c>
      <c r="F272" s="34">
        <v>0</v>
      </c>
      <c r="G272" s="34">
        <v>0</v>
      </c>
      <c r="H272" s="34">
        <v>631</v>
      </c>
      <c r="I272" s="37">
        <f t="shared" si="9"/>
        <v>0</v>
      </c>
    </row>
    <row r="273" spans="1:9">
      <c r="A273" s="23">
        <v>2017</v>
      </c>
      <c r="B273" s="23" t="s">
        <v>2367</v>
      </c>
      <c r="C273" s="13" t="s">
        <v>1886</v>
      </c>
      <c r="D273" s="34" t="s">
        <v>1507</v>
      </c>
      <c r="E273" s="34">
        <f t="shared" si="8"/>
        <v>0</v>
      </c>
      <c r="F273" s="34">
        <v>0</v>
      </c>
      <c r="G273" s="34">
        <v>0</v>
      </c>
      <c r="H273" s="34">
        <v>74</v>
      </c>
      <c r="I273" s="37">
        <f t="shared" si="9"/>
        <v>0</v>
      </c>
    </row>
    <row r="274" spans="1:9">
      <c r="A274" s="23">
        <v>2017</v>
      </c>
      <c r="B274" s="23" t="s">
        <v>2367</v>
      </c>
      <c r="C274" s="13" t="s">
        <v>1886</v>
      </c>
      <c r="D274" s="34" t="s">
        <v>1513</v>
      </c>
      <c r="E274" s="34">
        <f t="shared" si="8"/>
        <v>0</v>
      </c>
      <c r="F274" s="34">
        <v>0</v>
      </c>
      <c r="G274" s="34">
        <v>0</v>
      </c>
      <c r="H274" s="34">
        <v>32</v>
      </c>
      <c r="I274" s="37">
        <f t="shared" si="9"/>
        <v>0</v>
      </c>
    </row>
    <row r="275" spans="1:9">
      <c r="A275" s="23">
        <v>2017</v>
      </c>
      <c r="B275" s="23" t="s">
        <v>2367</v>
      </c>
      <c r="C275" s="13" t="s">
        <v>1886</v>
      </c>
      <c r="D275" s="34" t="s">
        <v>1702</v>
      </c>
      <c r="E275" s="34">
        <f t="shared" si="8"/>
        <v>0</v>
      </c>
      <c r="F275" s="34">
        <v>0</v>
      </c>
      <c r="G275" s="34">
        <v>0</v>
      </c>
      <c r="H275" s="34">
        <v>134</v>
      </c>
      <c r="I275" s="37">
        <f t="shared" si="9"/>
        <v>0</v>
      </c>
    </row>
    <row r="276" spans="1:9">
      <c r="A276" s="23">
        <v>2017</v>
      </c>
      <c r="B276" s="23" t="s">
        <v>2367</v>
      </c>
      <c r="C276" s="13" t="s">
        <v>514</v>
      </c>
      <c r="D276" s="34" t="s">
        <v>184</v>
      </c>
      <c r="E276" s="34">
        <f t="shared" si="8"/>
        <v>871</v>
      </c>
      <c r="F276" s="34">
        <v>871</v>
      </c>
      <c r="G276" s="34"/>
      <c r="H276" s="34">
        <v>18</v>
      </c>
      <c r="I276" s="37">
        <f t="shared" si="9"/>
        <v>48.388888888888886</v>
      </c>
    </row>
    <row r="277" spans="1:9">
      <c r="A277" s="23">
        <v>2017</v>
      </c>
      <c r="B277" s="23" t="s">
        <v>2367</v>
      </c>
      <c r="C277" s="13" t="s">
        <v>514</v>
      </c>
      <c r="D277" s="34" t="s">
        <v>23</v>
      </c>
      <c r="E277" s="34">
        <f t="shared" si="8"/>
        <v>1754</v>
      </c>
      <c r="F277" s="34">
        <v>1754</v>
      </c>
      <c r="G277" s="34"/>
      <c r="H277" s="34">
        <v>35</v>
      </c>
      <c r="I277" s="37">
        <f t="shared" si="9"/>
        <v>50.114285714285714</v>
      </c>
    </row>
    <row r="278" spans="1:9">
      <c r="A278" s="23">
        <v>2017</v>
      </c>
      <c r="B278" s="23" t="s">
        <v>2367</v>
      </c>
      <c r="C278" s="13" t="s">
        <v>514</v>
      </c>
      <c r="D278" s="34" t="s">
        <v>185</v>
      </c>
      <c r="E278" s="34">
        <f t="shared" si="8"/>
        <v>2591</v>
      </c>
      <c r="F278" s="34">
        <v>2591</v>
      </c>
      <c r="G278" s="34"/>
      <c r="H278" s="34">
        <v>47</v>
      </c>
      <c r="I278" s="37">
        <f t="shared" si="9"/>
        <v>55.127659574468083</v>
      </c>
    </row>
    <row r="279" spans="1:9">
      <c r="A279" s="23">
        <v>2017</v>
      </c>
      <c r="B279" s="23" t="s">
        <v>2367</v>
      </c>
      <c r="C279" s="13" t="s">
        <v>514</v>
      </c>
      <c r="D279" s="34" t="s">
        <v>104</v>
      </c>
      <c r="E279" s="34">
        <f t="shared" si="8"/>
        <v>1794</v>
      </c>
      <c r="F279" s="34">
        <v>1794</v>
      </c>
      <c r="G279" s="34"/>
      <c r="H279" s="34">
        <v>50</v>
      </c>
      <c r="I279" s="37">
        <f t="shared" si="9"/>
        <v>35.880000000000003</v>
      </c>
    </row>
    <row r="280" spans="1:9">
      <c r="A280" s="23">
        <v>2018</v>
      </c>
      <c r="B280" s="23" t="s">
        <v>2367</v>
      </c>
      <c r="C280" s="13" t="s">
        <v>1886</v>
      </c>
      <c r="D280" s="34" t="s">
        <v>5</v>
      </c>
      <c r="E280" s="34">
        <f t="shared" si="8"/>
        <v>1902</v>
      </c>
      <c r="F280" s="34">
        <v>1839</v>
      </c>
      <c r="G280" s="34">
        <v>63</v>
      </c>
      <c r="H280" s="34">
        <v>29</v>
      </c>
      <c r="I280" s="37">
        <f t="shared" si="9"/>
        <v>65.58620689655173</v>
      </c>
    </row>
    <row r="281" spans="1:9">
      <c r="A281" s="23">
        <v>2018</v>
      </c>
      <c r="B281" s="23" t="s">
        <v>2367</v>
      </c>
      <c r="C281" s="13" t="s">
        <v>1886</v>
      </c>
      <c r="D281" s="34" t="s">
        <v>10</v>
      </c>
      <c r="E281" s="34">
        <f t="shared" si="8"/>
        <v>1508</v>
      </c>
      <c r="F281" s="34">
        <v>1454</v>
      </c>
      <c r="G281" s="34">
        <v>54</v>
      </c>
      <c r="H281" s="34">
        <v>23</v>
      </c>
      <c r="I281" s="37">
        <f t="shared" si="9"/>
        <v>65.565217391304344</v>
      </c>
    </row>
    <row r="282" spans="1:9">
      <c r="A282" s="23">
        <v>2018</v>
      </c>
      <c r="B282" s="23" t="s">
        <v>2367</v>
      </c>
      <c r="C282" s="13" t="s">
        <v>1886</v>
      </c>
      <c r="D282" s="34" t="s">
        <v>14</v>
      </c>
      <c r="E282" s="34">
        <f t="shared" si="8"/>
        <v>1258</v>
      </c>
      <c r="F282" s="34">
        <v>1140</v>
      </c>
      <c r="G282" s="34">
        <v>118</v>
      </c>
      <c r="H282" s="34">
        <v>73</v>
      </c>
      <c r="I282" s="37">
        <f t="shared" si="9"/>
        <v>17.232876712328768</v>
      </c>
    </row>
    <row r="283" spans="1:9">
      <c r="A283" s="23">
        <v>2018</v>
      </c>
      <c r="B283" s="23" t="s">
        <v>2367</v>
      </c>
      <c r="C283" s="13" t="s">
        <v>1886</v>
      </c>
      <c r="D283" s="34" t="s">
        <v>23</v>
      </c>
      <c r="E283" s="34">
        <f t="shared" si="8"/>
        <v>3529</v>
      </c>
      <c r="F283" s="34">
        <v>2766</v>
      </c>
      <c r="G283" s="34">
        <v>763</v>
      </c>
      <c r="H283" s="34">
        <v>61</v>
      </c>
      <c r="I283" s="37">
        <f t="shared" si="9"/>
        <v>57.852459016393439</v>
      </c>
    </row>
    <row r="284" spans="1:9">
      <c r="A284" s="23">
        <v>2018</v>
      </c>
      <c r="B284" s="23" t="s">
        <v>2367</v>
      </c>
      <c r="C284" s="13" t="s">
        <v>1886</v>
      </c>
      <c r="D284" s="34" t="s">
        <v>41</v>
      </c>
      <c r="E284" s="34">
        <f t="shared" si="8"/>
        <v>1636</v>
      </c>
      <c r="F284" s="34">
        <v>1189</v>
      </c>
      <c r="G284" s="34">
        <v>447</v>
      </c>
      <c r="H284" s="34">
        <v>27</v>
      </c>
      <c r="I284" s="37">
        <f t="shared" si="9"/>
        <v>60.592592592592595</v>
      </c>
    </row>
    <row r="285" spans="1:9">
      <c r="A285" s="23">
        <v>2018</v>
      </c>
      <c r="B285" s="23" t="s">
        <v>2367</v>
      </c>
      <c r="C285" s="13" t="s">
        <v>1886</v>
      </c>
      <c r="D285" s="34" t="s">
        <v>60</v>
      </c>
      <c r="E285" s="34">
        <f t="shared" si="8"/>
        <v>1511</v>
      </c>
      <c r="F285" s="34">
        <v>1184</v>
      </c>
      <c r="G285" s="34">
        <v>327</v>
      </c>
      <c r="H285" s="34">
        <v>19</v>
      </c>
      <c r="I285" s="37">
        <f t="shared" si="9"/>
        <v>79.526315789473685</v>
      </c>
    </row>
    <row r="286" spans="1:9">
      <c r="A286" s="23">
        <v>2018</v>
      </c>
      <c r="B286" s="23" t="s">
        <v>2367</v>
      </c>
      <c r="C286" s="13" t="s">
        <v>1886</v>
      </c>
      <c r="D286" s="34" t="s">
        <v>70</v>
      </c>
      <c r="E286" s="34">
        <f t="shared" si="8"/>
        <v>967</v>
      </c>
      <c r="F286" s="34">
        <v>810</v>
      </c>
      <c r="G286" s="34">
        <v>157</v>
      </c>
      <c r="H286" s="34">
        <v>12</v>
      </c>
      <c r="I286" s="37">
        <f t="shared" si="9"/>
        <v>80.583333333333329</v>
      </c>
    </row>
    <row r="287" spans="1:9">
      <c r="A287" s="23">
        <v>2018</v>
      </c>
      <c r="B287" s="23" t="s">
        <v>2367</v>
      </c>
      <c r="C287" s="13" t="s">
        <v>1886</v>
      </c>
      <c r="D287" s="34" t="s">
        <v>76</v>
      </c>
      <c r="E287" s="34">
        <f t="shared" si="8"/>
        <v>2557</v>
      </c>
      <c r="F287" s="34">
        <v>2435</v>
      </c>
      <c r="G287" s="34">
        <v>122</v>
      </c>
      <c r="H287" s="34">
        <v>29</v>
      </c>
      <c r="I287" s="37">
        <f t="shared" si="9"/>
        <v>88.172413793103445</v>
      </c>
    </row>
    <row r="288" spans="1:9">
      <c r="A288" s="23">
        <v>2018</v>
      </c>
      <c r="B288" s="23" t="s">
        <v>2367</v>
      </c>
      <c r="C288" s="13" t="s">
        <v>1886</v>
      </c>
      <c r="D288" s="34" t="s">
        <v>83</v>
      </c>
      <c r="E288" s="34">
        <f t="shared" si="8"/>
        <v>11</v>
      </c>
      <c r="F288" s="34">
        <v>0</v>
      </c>
      <c r="G288" s="34">
        <v>11</v>
      </c>
      <c r="H288" s="34">
        <v>1</v>
      </c>
      <c r="I288" s="37">
        <f t="shared" si="9"/>
        <v>11</v>
      </c>
    </row>
    <row r="289" spans="1:9">
      <c r="A289" s="23">
        <v>2018</v>
      </c>
      <c r="B289" s="23" t="s">
        <v>2367</v>
      </c>
      <c r="C289" s="13" t="s">
        <v>1886</v>
      </c>
      <c r="D289" s="34" t="s">
        <v>86</v>
      </c>
      <c r="E289" s="34">
        <f t="shared" si="8"/>
        <v>326</v>
      </c>
      <c r="F289" s="34">
        <v>172</v>
      </c>
      <c r="G289" s="34">
        <v>154</v>
      </c>
      <c r="H289" s="34">
        <v>10</v>
      </c>
      <c r="I289" s="37">
        <f t="shared" si="9"/>
        <v>32.6</v>
      </c>
    </row>
    <row r="290" spans="1:9">
      <c r="A290" s="23">
        <v>2018</v>
      </c>
      <c r="B290" s="23" t="s">
        <v>2367</v>
      </c>
      <c r="C290" s="13" t="s">
        <v>1886</v>
      </c>
      <c r="D290" s="34" t="s">
        <v>89</v>
      </c>
      <c r="E290" s="34">
        <f t="shared" si="8"/>
        <v>541</v>
      </c>
      <c r="F290" s="34">
        <v>408</v>
      </c>
      <c r="G290" s="34">
        <v>133</v>
      </c>
      <c r="H290" s="34">
        <v>10</v>
      </c>
      <c r="I290" s="37">
        <f t="shared" si="9"/>
        <v>54.1</v>
      </c>
    </row>
    <row r="291" spans="1:9">
      <c r="A291" s="23">
        <v>2018</v>
      </c>
      <c r="B291" s="23" t="s">
        <v>2367</v>
      </c>
      <c r="C291" s="13" t="s">
        <v>1886</v>
      </c>
      <c r="D291" s="34" t="s">
        <v>94</v>
      </c>
      <c r="E291" s="34">
        <f t="shared" si="8"/>
        <v>428</v>
      </c>
      <c r="F291" s="34">
        <v>245</v>
      </c>
      <c r="G291" s="34">
        <v>183</v>
      </c>
      <c r="H291" s="34">
        <v>12</v>
      </c>
      <c r="I291" s="37">
        <f t="shared" si="9"/>
        <v>35.666666666666664</v>
      </c>
    </row>
    <row r="292" spans="1:9">
      <c r="A292" s="23">
        <v>2018</v>
      </c>
      <c r="B292" s="23" t="s">
        <v>2367</v>
      </c>
      <c r="C292" s="13" t="s">
        <v>1886</v>
      </c>
      <c r="D292" s="34" t="s">
        <v>100</v>
      </c>
      <c r="E292" s="34">
        <f t="shared" si="8"/>
        <v>165</v>
      </c>
      <c r="F292" s="34">
        <v>128</v>
      </c>
      <c r="G292" s="34">
        <v>37</v>
      </c>
      <c r="H292" s="34">
        <v>7</v>
      </c>
      <c r="I292" s="37">
        <f t="shared" si="9"/>
        <v>23.571428571428573</v>
      </c>
    </row>
    <row r="293" spans="1:9">
      <c r="A293" s="23">
        <v>2018</v>
      </c>
      <c r="B293" s="23" t="s">
        <v>2367</v>
      </c>
      <c r="C293" s="13" t="s">
        <v>1886</v>
      </c>
      <c r="D293" s="34" t="s">
        <v>104</v>
      </c>
      <c r="E293" s="34">
        <f t="shared" si="8"/>
        <v>3779</v>
      </c>
      <c r="F293" s="34">
        <v>3093</v>
      </c>
      <c r="G293" s="34">
        <v>686</v>
      </c>
      <c r="H293" s="34">
        <v>63</v>
      </c>
      <c r="I293" s="37">
        <f t="shared" si="9"/>
        <v>59.984126984126981</v>
      </c>
    </row>
    <row r="294" spans="1:9">
      <c r="A294" s="23">
        <v>2018</v>
      </c>
      <c r="B294" s="23" t="s">
        <v>2367</v>
      </c>
      <c r="C294" s="13" t="s">
        <v>1886</v>
      </c>
      <c r="D294" s="34" t="s">
        <v>120</v>
      </c>
      <c r="E294" s="34">
        <f t="shared" si="8"/>
        <v>1279</v>
      </c>
      <c r="F294" s="34">
        <v>987</v>
      </c>
      <c r="G294" s="34">
        <v>292</v>
      </c>
      <c r="H294" s="34">
        <v>48</v>
      </c>
      <c r="I294" s="37">
        <f t="shared" si="9"/>
        <v>26.645833333333332</v>
      </c>
    </row>
    <row r="295" spans="1:9">
      <c r="A295" s="23">
        <v>2018</v>
      </c>
      <c r="B295" s="23" t="s">
        <v>2367</v>
      </c>
      <c r="C295" s="13" t="s">
        <v>1886</v>
      </c>
      <c r="D295" s="34" t="s">
        <v>156</v>
      </c>
      <c r="E295" s="34">
        <f t="shared" si="8"/>
        <v>566</v>
      </c>
      <c r="F295" s="34">
        <v>447</v>
      </c>
      <c r="G295" s="34">
        <v>119</v>
      </c>
      <c r="H295" s="34">
        <v>61</v>
      </c>
      <c r="I295" s="37">
        <f t="shared" si="9"/>
        <v>9.278688524590164</v>
      </c>
    </row>
    <row r="296" spans="1:9">
      <c r="A296" s="23">
        <v>2018</v>
      </c>
      <c r="B296" s="23" t="s">
        <v>2367</v>
      </c>
      <c r="C296" s="13" t="s">
        <v>1886</v>
      </c>
      <c r="D296" s="34" t="s">
        <v>164</v>
      </c>
      <c r="E296" s="34">
        <f t="shared" si="8"/>
        <v>975</v>
      </c>
      <c r="F296" s="34">
        <v>919</v>
      </c>
      <c r="G296" s="34">
        <v>56</v>
      </c>
      <c r="H296" s="34">
        <v>14</v>
      </c>
      <c r="I296" s="37">
        <f t="shared" si="9"/>
        <v>69.642857142857139</v>
      </c>
    </row>
    <row r="297" spans="1:9">
      <c r="A297" s="23">
        <v>2018</v>
      </c>
      <c r="B297" s="23" t="s">
        <v>2367</v>
      </c>
      <c r="C297" s="13" t="s">
        <v>1886</v>
      </c>
      <c r="D297" s="34" t="s">
        <v>167</v>
      </c>
      <c r="E297" s="34">
        <f t="shared" si="8"/>
        <v>278</v>
      </c>
      <c r="F297" s="34">
        <v>217</v>
      </c>
      <c r="G297" s="34">
        <v>61</v>
      </c>
      <c r="H297" s="34">
        <v>18</v>
      </c>
      <c r="I297" s="37">
        <f t="shared" si="9"/>
        <v>15.444444444444445</v>
      </c>
    </row>
    <row r="298" spans="1:9">
      <c r="A298" s="23">
        <v>2018</v>
      </c>
      <c r="B298" s="23" t="s">
        <v>2367</v>
      </c>
      <c r="C298" s="13" t="s">
        <v>1886</v>
      </c>
      <c r="D298" s="34" t="s">
        <v>171</v>
      </c>
      <c r="E298" s="34">
        <f t="shared" si="8"/>
        <v>39</v>
      </c>
      <c r="F298" s="34">
        <v>0</v>
      </c>
      <c r="G298" s="34">
        <v>39</v>
      </c>
      <c r="H298" s="34">
        <v>0</v>
      </c>
      <c r="I298" s="37">
        <v>0</v>
      </c>
    </row>
    <row r="299" spans="1:9">
      <c r="A299" s="23">
        <v>2018</v>
      </c>
      <c r="B299" s="23" t="s">
        <v>2367</v>
      </c>
      <c r="C299" s="13" t="s">
        <v>1886</v>
      </c>
      <c r="D299" s="34" t="s">
        <v>848</v>
      </c>
      <c r="E299" s="34">
        <f t="shared" si="8"/>
        <v>22</v>
      </c>
      <c r="F299" s="34">
        <v>0</v>
      </c>
      <c r="G299" s="34">
        <v>22</v>
      </c>
      <c r="H299" s="34">
        <v>0</v>
      </c>
      <c r="I299" s="37">
        <v>0</v>
      </c>
    </row>
    <row r="300" spans="1:9">
      <c r="A300" s="23">
        <v>2018</v>
      </c>
      <c r="B300" s="23" t="s">
        <v>2367</v>
      </c>
      <c r="C300" s="13" t="s">
        <v>1886</v>
      </c>
      <c r="D300" s="34" t="s">
        <v>1511</v>
      </c>
      <c r="E300" s="34">
        <f t="shared" si="8"/>
        <v>0</v>
      </c>
      <c r="F300" s="34">
        <v>0</v>
      </c>
      <c r="G300" s="34">
        <v>0</v>
      </c>
      <c r="H300" s="34">
        <v>114</v>
      </c>
      <c r="I300" s="37">
        <v>0</v>
      </c>
    </row>
    <row r="301" spans="1:9">
      <c r="A301" s="23">
        <v>2018</v>
      </c>
      <c r="B301" s="23" t="s">
        <v>2367</v>
      </c>
      <c r="C301" s="13" t="s">
        <v>1886</v>
      </c>
      <c r="D301" s="34" t="s">
        <v>1512</v>
      </c>
      <c r="E301" s="34">
        <f t="shared" si="8"/>
        <v>0</v>
      </c>
      <c r="F301" s="34">
        <v>0</v>
      </c>
      <c r="G301" s="34">
        <v>0</v>
      </c>
      <c r="H301" s="34">
        <v>167</v>
      </c>
      <c r="I301" s="37">
        <v>0</v>
      </c>
    </row>
    <row r="302" spans="1:9">
      <c r="A302" s="23">
        <v>2018</v>
      </c>
      <c r="B302" s="23" t="s">
        <v>2367</v>
      </c>
      <c r="C302" s="13" t="s">
        <v>1886</v>
      </c>
      <c r="D302" s="34" t="s">
        <v>1701</v>
      </c>
      <c r="E302" s="34">
        <f t="shared" si="8"/>
        <v>0</v>
      </c>
      <c r="F302" s="34">
        <v>0</v>
      </c>
      <c r="G302" s="34">
        <v>0</v>
      </c>
      <c r="H302" s="34">
        <v>691</v>
      </c>
      <c r="I302" s="37">
        <v>0</v>
      </c>
    </row>
    <row r="303" spans="1:9">
      <c r="A303" s="23">
        <v>2018</v>
      </c>
      <c r="B303" s="23" t="s">
        <v>2367</v>
      </c>
      <c r="C303" s="13" t="s">
        <v>1886</v>
      </c>
      <c r="D303" s="34" t="s">
        <v>1507</v>
      </c>
      <c r="E303" s="34">
        <f t="shared" si="8"/>
        <v>0</v>
      </c>
      <c r="F303" s="34">
        <v>0</v>
      </c>
      <c r="G303" s="34">
        <v>0</v>
      </c>
      <c r="H303" s="34">
        <v>74</v>
      </c>
      <c r="I303" s="37">
        <v>0</v>
      </c>
    </row>
    <row r="304" spans="1:9">
      <c r="A304" s="23">
        <v>2018</v>
      </c>
      <c r="B304" s="23" t="s">
        <v>2367</v>
      </c>
      <c r="C304" s="13" t="s">
        <v>1886</v>
      </c>
      <c r="D304" s="34" t="s">
        <v>1513</v>
      </c>
      <c r="E304" s="34">
        <f t="shared" si="8"/>
        <v>0</v>
      </c>
      <c r="F304" s="34">
        <v>0</v>
      </c>
      <c r="G304" s="34">
        <v>0</v>
      </c>
      <c r="H304" s="34">
        <v>33</v>
      </c>
      <c r="I304" s="37">
        <v>0</v>
      </c>
    </row>
    <row r="305" spans="1:9">
      <c r="A305" s="23">
        <v>2018</v>
      </c>
      <c r="B305" s="23" t="s">
        <v>2367</v>
      </c>
      <c r="C305" s="13" t="s">
        <v>1886</v>
      </c>
      <c r="D305" s="34" t="s">
        <v>1702</v>
      </c>
      <c r="E305" s="34">
        <f t="shared" si="8"/>
        <v>0</v>
      </c>
      <c r="F305" s="34">
        <v>0</v>
      </c>
      <c r="G305" s="34">
        <v>0</v>
      </c>
      <c r="H305" s="34">
        <v>126</v>
      </c>
      <c r="I305" s="37">
        <v>0</v>
      </c>
    </row>
    <row r="306" spans="1:9">
      <c r="A306" s="23">
        <v>2018</v>
      </c>
      <c r="B306" s="23" t="s">
        <v>2367</v>
      </c>
      <c r="C306" s="13" t="s">
        <v>514</v>
      </c>
      <c r="D306" s="34" t="s">
        <v>184</v>
      </c>
      <c r="E306" s="34">
        <f t="shared" si="8"/>
        <v>1137</v>
      </c>
      <c r="F306" s="34">
        <v>1056</v>
      </c>
      <c r="G306" s="34">
        <v>81</v>
      </c>
      <c r="H306" s="34">
        <v>22</v>
      </c>
      <c r="I306" s="37">
        <f t="shared" ref="I306:I367" si="10">+IFERROR(E306/H306,0)</f>
        <v>51.68181818181818</v>
      </c>
    </row>
    <row r="307" spans="1:9">
      <c r="A307" s="23">
        <v>2018</v>
      </c>
      <c r="B307" s="23" t="s">
        <v>2367</v>
      </c>
      <c r="C307" s="13" t="s">
        <v>514</v>
      </c>
      <c r="D307" s="34" t="s">
        <v>23</v>
      </c>
      <c r="E307" s="34">
        <f t="shared" si="8"/>
        <v>2149</v>
      </c>
      <c r="F307" s="34">
        <v>1688</v>
      </c>
      <c r="G307" s="34">
        <v>461</v>
      </c>
      <c r="H307" s="34">
        <v>36</v>
      </c>
      <c r="I307" s="37">
        <f t="shared" si="10"/>
        <v>59.694444444444443</v>
      </c>
    </row>
    <row r="308" spans="1:9">
      <c r="A308" s="23">
        <v>2018</v>
      </c>
      <c r="B308" s="23" t="s">
        <v>2367</v>
      </c>
      <c r="C308" s="13" t="s">
        <v>514</v>
      </c>
      <c r="D308" s="34" t="s">
        <v>185</v>
      </c>
      <c r="E308" s="34">
        <f t="shared" si="8"/>
        <v>3158</v>
      </c>
      <c r="F308" s="34">
        <v>2615</v>
      </c>
      <c r="G308" s="34">
        <v>543</v>
      </c>
      <c r="H308" s="34">
        <v>51</v>
      </c>
      <c r="I308" s="37">
        <f t="shared" si="10"/>
        <v>61.921568627450981</v>
      </c>
    </row>
    <row r="309" spans="1:9">
      <c r="A309" s="23">
        <v>2018</v>
      </c>
      <c r="B309" s="23" t="s">
        <v>2367</v>
      </c>
      <c r="C309" s="13" t="s">
        <v>514</v>
      </c>
      <c r="D309" s="34" t="s">
        <v>104</v>
      </c>
      <c r="E309" s="34">
        <f t="shared" si="8"/>
        <v>2029</v>
      </c>
      <c r="F309" s="34">
        <v>1786</v>
      </c>
      <c r="G309" s="34">
        <v>243</v>
      </c>
      <c r="H309" s="34">
        <v>47</v>
      </c>
      <c r="I309" s="37">
        <f t="shared" si="10"/>
        <v>43.170212765957444</v>
      </c>
    </row>
    <row r="310" spans="1:9">
      <c r="A310" s="23">
        <v>2019</v>
      </c>
      <c r="B310" s="23" t="s">
        <v>2367</v>
      </c>
      <c r="C310" s="13" t="s">
        <v>1886</v>
      </c>
      <c r="D310" s="34" t="s">
        <v>5</v>
      </c>
      <c r="E310" s="34">
        <f t="shared" si="8"/>
        <v>1819</v>
      </c>
      <c r="F310" s="34">
        <v>1751</v>
      </c>
      <c r="G310" s="34">
        <v>68</v>
      </c>
      <c r="H310" s="34">
        <v>30</v>
      </c>
      <c r="I310" s="37">
        <f t="shared" si="10"/>
        <v>60.633333333333333</v>
      </c>
    </row>
    <row r="311" spans="1:9">
      <c r="A311" s="23">
        <v>2019</v>
      </c>
      <c r="B311" s="23" t="s">
        <v>2367</v>
      </c>
      <c r="C311" s="13" t="s">
        <v>1886</v>
      </c>
      <c r="D311" s="34" t="s">
        <v>10</v>
      </c>
      <c r="E311" s="34">
        <f t="shared" si="8"/>
        <v>1531</v>
      </c>
      <c r="F311" s="34">
        <v>1468</v>
      </c>
      <c r="G311" s="34">
        <v>63</v>
      </c>
      <c r="H311" s="34">
        <v>23</v>
      </c>
      <c r="I311" s="37">
        <f t="shared" si="10"/>
        <v>66.565217391304344</v>
      </c>
    </row>
    <row r="312" spans="1:9">
      <c r="A312" s="23">
        <v>2019</v>
      </c>
      <c r="B312" s="23" t="s">
        <v>2367</v>
      </c>
      <c r="C312" s="13" t="s">
        <v>1886</v>
      </c>
      <c r="D312" s="34" t="s">
        <v>14</v>
      </c>
      <c r="E312" s="34">
        <f t="shared" si="8"/>
        <v>1284</v>
      </c>
      <c r="F312" s="34">
        <v>1138</v>
      </c>
      <c r="G312" s="34">
        <v>146</v>
      </c>
      <c r="H312" s="34">
        <v>76</v>
      </c>
      <c r="I312" s="37">
        <f t="shared" si="10"/>
        <v>16.894736842105264</v>
      </c>
    </row>
    <row r="313" spans="1:9">
      <c r="A313" s="23">
        <v>2019</v>
      </c>
      <c r="B313" s="23" t="s">
        <v>2367</v>
      </c>
      <c r="C313" s="13" t="s">
        <v>1886</v>
      </c>
      <c r="D313" s="34" t="s">
        <v>23</v>
      </c>
      <c r="E313" s="34">
        <f t="shared" si="8"/>
        <v>3420</v>
      </c>
      <c r="F313" s="34">
        <v>2704</v>
      </c>
      <c r="G313" s="34">
        <v>716</v>
      </c>
      <c r="H313" s="34">
        <v>61</v>
      </c>
      <c r="I313" s="37">
        <f t="shared" si="10"/>
        <v>56.065573770491802</v>
      </c>
    </row>
    <row r="314" spans="1:9">
      <c r="A314" s="23">
        <v>2019</v>
      </c>
      <c r="B314" s="23" t="s">
        <v>2367</v>
      </c>
      <c r="C314" s="13" t="s">
        <v>1886</v>
      </c>
      <c r="D314" s="34" t="s">
        <v>41</v>
      </c>
      <c r="E314" s="34">
        <f t="shared" si="8"/>
        <v>1767</v>
      </c>
      <c r="F314" s="34">
        <v>1206</v>
      </c>
      <c r="G314" s="34">
        <v>561</v>
      </c>
      <c r="H314" s="34">
        <v>26</v>
      </c>
      <c r="I314" s="37">
        <f t="shared" si="10"/>
        <v>67.961538461538467</v>
      </c>
    </row>
    <row r="315" spans="1:9">
      <c r="A315" s="23">
        <v>2019</v>
      </c>
      <c r="B315" s="23" t="s">
        <v>2367</v>
      </c>
      <c r="C315" s="13" t="s">
        <v>1886</v>
      </c>
      <c r="D315" s="34" t="s">
        <v>60</v>
      </c>
      <c r="E315" s="34">
        <f t="shared" si="8"/>
        <v>1392</v>
      </c>
      <c r="F315" s="34">
        <v>1170</v>
      </c>
      <c r="G315" s="34">
        <v>222</v>
      </c>
      <c r="H315" s="34">
        <v>19</v>
      </c>
      <c r="I315" s="37">
        <f t="shared" si="10"/>
        <v>73.263157894736835</v>
      </c>
    </row>
    <row r="316" spans="1:9">
      <c r="A316" s="23">
        <v>2019</v>
      </c>
      <c r="B316" s="23" t="s">
        <v>2367</v>
      </c>
      <c r="C316" s="13" t="s">
        <v>1886</v>
      </c>
      <c r="D316" s="34" t="s">
        <v>70</v>
      </c>
      <c r="E316" s="34">
        <f t="shared" si="8"/>
        <v>980</v>
      </c>
      <c r="F316" s="34">
        <v>796</v>
      </c>
      <c r="G316" s="34">
        <v>184</v>
      </c>
      <c r="H316" s="34">
        <v>12</v>
      </c>
      <c r="I316" s="37">
        <f t="shared" si="10"/>
        <v>81.666666666666671</v>
      </c>
    </row>
    <row r="317" spans="1:9">
      <c r="A317" s="23">
        <v>2019</v>
      </c>
      <c r="B317" s="23" t="s">
        <v>2367</v>
      </c>
      <c r="C317" s="13" t="s">
        <v>1886</v>
      </c>
      <c r="D317" s="34" t="s">
        <v>76</v>
      </c>
      <c r="E317" s="34">
        <f t="shared" si="8"/>
        <v>2488</v>
      </c>
      <c r="F317" s="34">
        <v>2364</v>
      </c>
      <c r="G317" s="34">
        <v>124</v>
      </c>
      <c r="H317" s="34">
        <v>28</v>
      </c>
      <c r="I317" s="37">
        <f t="shared" si="10"/>
        <v>88.857142857142861</v>
      </c>
    </row>
    <row r="318" spans="1:9">
      <c r="A318" s="23">
        <v>2019</v>
      </c>
      <c r="B318" s="23" t="s">
        <v>2367</v>
      </c>
      <c r="C318" s="13" t="s">
        <v>1886</v>
      </c>
      <c r="D318" s="34" t="s">
        <v>83</v>
      </c>
      <c r="E318" s="34">
        <f t="shared" si="8"/>
        <v>34</v>
      </c>
      <c r="F318" s="34">
        <v>0</v>
      </c>
      <c r="G318" s="34">
        <v>34</v>
      </c>
      <c r="H318" s="34">
        <v>1</v>
      </c>
      <c r="I318" s="37">
        <f t="shared" si="10"/>
        <v>34</v>
      </c>
    </row>
    <row r="319" spans="1:9">
      <c r="A319" s="23">
        <v>2019</v>
      </c>
      <c r="B319" s="23" t="s">
        <v>2367</v>
      </c>
      <c r="C319" s="13" t="s">
        <v>1886</v>
      </c>
      <c r="D319" s="34" t="s">
        <v>86</v>
      </c>
      <c r="E319" s="34">
        <f t="shared" si="8"/>
        <v>321</v>
      </c>
      <c r="F319" s="34">
        <v>208</v>
      </c>
      <c r="G319" s="34">
        <v>113</v>
      </c>
      <c r="H319" s="34">
        <v>10</v>
      </c>
      <c r="I319" s="37">
        <f t="shared" si="10"/>
        <v>32.1</v>
      </c>
    </row>
    <row r="320" spans="1:9">
      <c r="A320" s="23">
        <v>2019</v>
      </c>
      <c r="B320" s="23" t="s">
        <v>2367</v>
      </c>
      <c r="C320" s="13" t="s">
        <v>1886</v>
      </c>
      <c r="D320" s="34" t="s">
        <v>89</v>
      </c>
      <c r="E320" s="34">
        <f t="shared" si="8"/>
        <v>582</v>
      </c>
      <c r="F320" s="34">
        <v>402</v>
      </c>
      <c r="G320" s="34">
        <v>180</v>
      </c>
      <c r="H320" s="34">
        <v>10</v>
      </c>
      <c r="I320" s="37">
        <f t="shared" si="10"/>
        <v>58.2</v>
      </c>
    </row>
    <row r="321" spans="1:9">
      <c r="A321" s="23">
        <v>2019</v>
      </c>
      <c r="B321" s="23" t="s">
        <v>2367</v>
      </c>
      <c r="C321" s="13" t="s">
        <v>1886</v>
      </c>
      <c r="D321" s="34" t="s">
        <v>94</v>
      </c>
      <c r="E321" s="34">
        <f t="shared" si="8"/>
        <v>408</v>
      </c>
      <c r="F321" s="34">
        <v>215</v>
      </c>
      <c r="G321" s="34">
        <v>193</v>
      </c>
      <c r="H321" s="34">
        <v>12</v>
      </c>
      <c r="I321" s="37">
        <f t="shared" si="10"/>
        <v>34</v>
      </c>
    </row>
    <row r="322" spans="1:9">
      <c r="A322" s="23">
        <v>2019</v>
      </c>
      <c r="B322" s="23" t="s">
        <v>2367</v>
      </c>
      <c r="C322" s="13" t="s">
        <v>1886</v>
      </c>
      <c r="D322" s="34" t="s">
        <v>100</v>
      </c>
      <c r="E322" s="34">
        <f t="shared" si="8"/>
        <v>180</v>
      </c>
      <c r="F322" s="34">
        <v>132</v>
      </c>
      <c r="G322" s="34">
        <v>48</v>
      </c>
      <c r="H322" s="34">
        <v>8</v>
      </c>
      <c r="I322" s="37">
        <f t="shared" si="10"/>
        <v>22.5</v>
      </c>
    </row>
    <row r="323" spans="1:9">
      <c r="A323" s="23">
        <v>2019</v>
      </c>
      <c r="B323" s="23" t="s">
        <v>2367</v>
      </c>
      <c r="C323" s="13" t="s">
        <v>1886</v>
      </c>
      <c r="D323" s="34" t="s">
        <v>104</v>
      </c>
      <c r="E323" s="34">
        <f t="shared" ref="E323:E367" si="11">+F323+G323</f>
        <v>3696</v>
      </c>
      <c r="F323" s="34">
        <v>2931</v>
      </c>
      <c r="G323" s="34">
        <v>765</v>
      </c>
      <c r="H323" s="34">
        <v>62</v>
      </c>
      <c r="I323" s="37">
        <f t="shared" si="10"/>
        <v>59.612903225806448</v>
      </c>
    </row>
    <row r="324" spans="1:9">
      <c r="A324" s="23">
        <v>2019</v>
      </c>
      <c r="B324" s="23" t="s">
        <v>2367</v>
      </c>
      <c r="C324" s="13" t="s">
        <v>1886</v>
      </c>
      <c r="D324" s="34" t="s">
        <v>120</v>
      </c>
      <c r="E324" s="34">
        <f t="shared" si="11"/>
        <v>1281</v>
      </c>
      <c r="F324" s="34">
        <v>977</v>
      </c>
      <c r="G324" s="34">
        <v>304</v>
      </c>
      <c r="H324" s="34">
        <v>48</v>
      </c>
      <c r="I324" s="37">
        <f t="shared" si="10"/>
        <v>26.6875</v>
      </c>
    </row>
    <row r="325" spans="1:9">
      <c r="A325" s="23">
        <v>2019</v>
      </c>
      <c r="B325" s="23" t="s">
        <v>2367</v>
      </c>
      <c r="C325" s="13" t="s">
        <v>1886</v>
      </c>
      <c r="D325" s="34" t="s">
        <v>156</v>
      </c>
      <c r="E325" s="34">
        <f t="shared" si="11"/>
        <v>531</v>
      </c>
      <c r="F325" s="34">
        <v>406</v>
      </c>
      <c r="G325" s="34">
        <v>125</v>
      </c>
      <c r="H325" s="34">
        <v>62</v>
      </c>
      <c r="I325" s="37">
        <f t="shared" si="10"/>
        <v>8.564516129032258</v>
      </c>
    </row>
    <row r="326" spans="1:9">
      <c r="A326" s="23">
        <v>2019</v>
      </c>
      <c r="B326" s="23" t="s">
        <v>2367</v>
      </c>
      <c r="C326" s="13" t="s">
        <v>1886</v>
      </c>
      <c r="D326" s="34" t="s">
        <v>164</v>
      </c>
      <c r="E326" s="34">
        <f t="shared" si="11"/>
        <v>998</v>
      </c>
      <c r="F326" s="34">
        <v>920</v>
      </c>
      <c r="G326" s="34">
        <v>78</v>
      </c>
      <c r="H326" s="34">
        <v>15</v>
      </c>
      <c r="I326" s="37">
        <f t="shared" si="10"/>
        <v>66.533333333333331</v>
      </c>
    </row>
    <row r="327" spans="1:9">
      <c r="A327" s="23">
        <v>2019</v>
      </c>
      <c r="B327" s="23" t="s">
        <v>2367</v>
      </c>
      <c r="C327" s="13" t="s">
        <v>1886</v>
      </c>
      <c r="D327" s="34" t="s">
        <v>167</v>
      </c>
      <c r="E327" s="34">
        <f t="shared" si="11"/>
        <v>370</v>
      </c>
      <c r="F327" s="34">
        <v>306</v>
      </c>
      <c r="G327" s="34">
        <v>64</v>
      </c>
      <c r="H327" s="34">
        <v>18</v>
      </c>
      <c r="I327" s="37">
        <f t="shared" si="10"/>
        <v>20.555555555555557</v>
      </c>
    </row>
    <row r="328" spans="1:9">
      <c r="A328" s="23">
        <v>2019</v>
      </c>
      <c r="B328" s="23" t="s">
        <v>2367</v>
      </c>
      <c r="C328" s="13" t="s">
        <v>1886</v>
      </c>
      <c r="D328" s="34" t="s">
        <v>1511</v>
      </c>
      <c r="E328" s="34">
        <f t="shared" si="11"/>
        <v>0</v>
      </c>
      <c r="F328" s="34">
        <v>0</v>
      </c>
      <c r="G328" s="34">
        <v>0</v>
      </c>
      <c r="H328" s="34">
        <v>115</v>
      </c>
      <c r="I328" s="37">
        <f t="shared" si="10"/>
        <v>0</v>
      </c>
    </row>
    <row r="329" spans="1:9">
      <c r="A329" s="23">
        <v>2019</v>
      </c>
      <c r="B329" s="23" t="s">
        <v>2367</v>
      </c>
      <c r="C329" s="13" t="s">
        <v>1886</v>
      </c>
      <c r="D329" s="34" t="s">
        <v>1512</v>
      </c>
      <c r="E329" s="34">
        <f t="shared" si="11"/>
        <v>0</v>
      </c>
      <c r="F329" s="34">
        <v>0</v>
      </c>
      <c r="G329" s="34">
        <v>0</v>
      </c>
      <c r="H329" s="34">
        <v>171</v>
      </c>
      <c r="I329" s="37">
        <f t="shared" si="10"/>
        <v>0</v>
      </c>
    </row>
    <row r="330" spans="1:9">
      <c r="A330" s="23">
        <v>2019</v>
      </c>
      <c r="B330" s="23" t="s">
        <v>2367</v>
      </c>
      <c r="C330" s="13" t="s">
        <v>1886</v>
      </c>
      <c r="D330" s="34" t="s">
        <v>1701</v>
      </c>
      <c r="E330" s="34">
        <f t="shared" si="11"/>
        <v>0</v>
      </c>
      <c r="F330" s="34">
        <v>0</v>
      </c>
      <c r="G330" s="34">
        <v>0</v>
      </c>
      <c r="H330" s="34">
        <v>699</v>
      </c>
      <c r="I330" s="37">
        <f t="shared" si="10"/>
        <v>0</v>
      </c>
    </row>
    <row r="331" spans="1:9">
      <c r="A331" s="23">
        <v>2019</v>
      </c>
      <c r="B331" s="23" t="s">
        <v>2367</v>
      </c>
      <c r="C331" s="13" t="s">
        <v>1886</v>
      </c>
      <c r="D331" s="34" t="s">
        <v>1507</v>
      </c>
      <c r="E331" s="34">
        <f t="shared" si="11"/>
        <v>0</v>
      </c>
      <c r="F331" s="34">
        <v>0</v>
      </c>
      <c r="G331" s="34">
        <v>0</v>
      </c>
      <c r="H331" s="34">
        <v>78</v>
      </c>
      <c r="I331" s="37">
        <f t="shared" si="10"/>
        <v>0</v>
      </c>
    </row>
    <row r="332" spans="1:9">
      <c r="A332" s="23">
        <v>2019</v>
      </c>
      <c r="B332" s="23" t="s">
        <v>2367</v>
      </c>
      <c r="C332" s="13" t="s">
        <v>1886</v>
      </c>
      <c r="D332" s="34" t="s">
        <v>1513</v>
      </c>
      <c r="E332" s="34">
        <f t="shared" si="11"/>
        <v>31</v>
      </c>
      <c r="F332" s="34">
        <v>0</v>
      </c>
      <c r="G332" s="34">
        <v>31</v>
      </c>
      <c r="H332" s="34">
        <v>32</v>
      </c>
      <c r="I332" s="37">
        <f t="shared" si="10"/>
        <v>0.96875</v>
      </c>
    </row>
    <row r="333" spans="1:9">
      <c r="A333" s="23">
        <v>2019</v>
      </c>
      <c r="B333" s="23" t="s">
        <v>2367</v>
      </c>
      <c r="C333" s="13" t="s">
        <v>1886</v>
      </c>
      <c r="D333" s="34" t="s">
        <v>1702</v>
      </c>
      <c r="E333" s="34">
        <f t="shared" si="11"/>
        <v>0</v>
      </c>
      <c r="F333" s="34">
        <v>0</v>
      </c>
      <c r="G333" s="34">
        <v>0</v>
      </c>
      <c r="H333" s="34">
        <v>127</v>
      </c>
      <c r="I333" s="37">
        <f t="shared" si="10"/>
        <v>0</v>
      </c>
    </row>
    <row r="334" spans="1:9">
      <c r="A334" s="23">
        <v>2019</v>
      </c>
      <c r="B334" s="23" t="s">
        <v>2367</v>
      </c>
      <c r="C334" s="13" t="s">
        <v>514</v>
      </c>
      <c r="D334" s="34" t="s">
        <v>184</v>
      </c>
      <c r="E334" s="34">
        <f t="shared" si="11"/>
        <v>1310</v>
      </c>
      <c r="F334" s="34">
        <v>1192</v>
      </c>
      <c r="G334" s="34">
        <v>118</v>
      </c>
      <c r="H334" s="34">
        <v>22</v>
      </c>
      <c r="I334" s="37">
        <f t="shared" si="10"/>
        <v>59.545454545454547</v>
      </c>
    </row>
    <row r="335" spans="1:9">
      <c r="A335" s="23">
        <v>2019</v>
      </c>
      <c r="B335" s="23" t="s">
        <v>2367</v>
      </c>
      <c r="C335" s="13" t="s">
        <v>514</v>
      </c>
      <c r="D335" s="34" t="s">
        <v>23</v>
      </c>
      <c r="E335" s="34">
        <f t="shared" si="11"/>
        <v>2014</v>
      </c>
      <c r="F335" s="34">
        <v>1598</v>
      </c>
      <c r="G335" s="34">
        <v>416</v>
      </c>
      <c r="H335" s="34">
        <v>28</v>
      </c>
      <c r="I335" s="37">
        <f t="shared" si="10"/>
        <v>71.928571428571431</v>
      </c>
    </row>
    <row r="336" spans="1:9">
      <c r="A336" s="23">
        <v>2019</v>
      </c>
      <c r="B336" s="23" t="s">
        <v>2367</v>
      </c>
      <c r="C336" s="13" t="s">
        <v>514</v>
      </c>
      <c r="D336" s="34" t="s">
        <v>185</v>
      </c>
      <c r="E336" s="34">
        <f t="shared" si="11"/>
        <v>3090</v>
      </c>
      <c r="F336" s="34">
        <v>2503</v>
      </c>
      <c r="G336" s="34">
        <v>587</v>
      </c>
      <c r="H336" s="34">
        <v>52</v>
      </c>
      <c r="I336" s="37">
        <f t="shared" si="10"/>
        <v>59.42307692307692</v>
      </c>
    </row>
    <row r="337" spans="1:9">
      <c r="A337" s="23">
        <v>2019</v>
      </c>
      <c r="B337" s="23" t="s">
        <v>2367</v>
      </c>
      <c r="C337" s="13" t="s">
        <v>514</v>
      </c>
      <c r="D337" s="34" t="s">
        <v>104</v>
      </c>
      <c r="E337" s="34">
        <f t="shared" si="11"/>
        <v>1888</v>
      </c>
      <c r="F337" s="34">
        <v>1664</v>
      </c>
      <c r="G337" s="34">
        <v>224</v>
      </c>
      <c r="H337" s="34">
        <v>48</v>
      </c>
      <c r="I337" s="37">
        <f t="shared" si="10"/>
        <v>39.333333333333336</v>
      </c>
    </row>
    <row r="338" spans="1:9">
      <c r="A338" s="23">
        <v>2019</v>
      </c>
      <c r="B338" s="23" t="s">
        <v>2367</v>
      </c>
      <c r="C338" s="13" t="s">
        <v>514</v>
      </c>
      <c r="D338" s="34" t="s">
        <v>2187</v>
      </c>
      <c r="E338" s="34">
        <f t="shared" si="11"/>
        <v>36</v>
      </c>
      <c r="F338" s="34">
        <v>0</v>
      </c>
      <c r="G338" s="34">
        <v>36</v>
      </c>
      <c r="H338" s="34">
        <v>47</v>
      </c>
      <c r="I338" s="37">
        <f t="shared" si="10"/>
        <v>0.76595744680851063</v>
      </c>
    </row>
    <row r="339" spans="1:9">
      <c r="A339" s="23">
        <v>2020</v>
      </c>
      <c r="B339" s="23" t="s">
        <v>2367</v>
      </c>
      <c r="C339" s="13" t="s">
        <v>514</v>
      </c>
      <c r="D339" s="34" t="s">
        <v>184</v>
      </c>
      <c r="E339" s="34">
        <f t="shared" si="11"/>
        <v>1445</v>
      </c>
      <c r="F339" s="34">
        <v>1300</v>
      </c>
      <c r="G339" s="34">
        <v>145</v>
      </c>
      <c r="H339" s="34">
        <v>24</v>
      </c>
      <c r="I339" s="37">
        <f t="shared" si="10"/>
        <v>60.208333333333336</v>
      </c>
    </row>
    <row r="340" spans="1:9">
      <c r="A340" s="23">
        <v>2020</v>
      </c>
      <c r="B340" s="23" t="s">
        <v>2367</v>
      </c>
      <c r="C340" s="13" t="s">
        <v>514</v>
      </c>
      <c r="D340" s="34" t="s">
        <v>23</v>
      </c>
      <c r="E340" s="34">
        <f t="shared" si="11"/>
        <v>1833</v>
      </c>
      <c r="F340" s="34">
        <v>1501</v>
      </c>
      <c r="G340" s="34">
        <v>332</v>
      </c>
      <c r="H340" s="34">
        <v>29</v>
      </c>
      <c r="I340" s="37">
        <f t="shared" si="10"/>
        <v>63.206896551724135</v>
      </c>
    </row>
    <row r="341" spans="1:9">
      <c r="A341" s="23">
        <v>2020</v>
      </c>
      <c r="B341" s="23" t="s">
        <v>2367</v>
      </c>
      <c r="C341" s="13" t="s">
        <v>514</v>
      </c>
      <c r="D341" s="34" t="s">
        <v>185</v>
      </c>
      <c r="E341" s="34">
        <f t="shared" si="11"/>
        <v>2969</v>
      </c>
      <c r="F341" s="34">
        <v>2444</v>
      </c>
      <c r="G341" s="34">
        <v>525</v>
      </c>
      <c r="H341" s="34">
        <v>46</v>
      </c>
      <c r="I341" s="37">
        <f t="shared" si="10"/>
        <v>64.543478260869563</v>
      </c>
    </row>
    <row r="342" spans="1:9">
      <c r="A342" s="23">
        <v>2020</v>
      </c>
      <c r="B342" s="23" t="s">
        <v>2367</v>
      </c>
      <c r="C342" s="13" t="s">
        <v>514</v>
      </c>
      <c r="D342" s="34" t="s">
        <v>104</v>
      </c>
      <c r="E342" s="34">
        <f t="shared" si="11"/>
        <v>1787</v>
      </c>
      <c r="F342" s="34">
        <v>1603</v>
      </c>
      <c r="G342" s="34">
        <v>184</v>
      </c>
      <c r="H342" s="34">
        <v>43</v>
      </c>
      <c r="I342" s="37">
        <f t="shared" si="10"/>
        <v>41.558139534883722</v>
      </c>
    </row>
    <row r="343" spans="1:9">
      <c r="A343" s="23">
        <v>2020</v>
      </c>
      <c r="B343" s="23" t="s">
        <v>2367</v>
      </c>
      <c r="C343" s="13" t="s">
        <v>514</v>
      </c>
      <c r="D343" s="34" t="s">
        <v>2187</v>
      </c>
      <c r="E343" s="34">
        <f t="shared" si="11"/>
        <v>16</v>
      </c>
      <c r="F343" s="34"/>
      <c r="G343" s="34">
        <v>16</v>
      </c>
      <c r="H343" s="34">
        <v>90</v>
      </c>
      <c r="I343" s="37">
        <f t="shared" si="10"/>
        <v>0.17777777777777778</v>
      </c>
    </row>
    <row r="344" spans="1:9">
      <c r="A344" s="23">
        <v>2020</v>
      </c>
      <c r="B344" s="23" t="s">
        <v>2367</v>
      </c>
      <c r="C344" s="13" t="s">
        <v>1886</v>
      </c>
      <c r="D344" s="34" t="s">
        <v>5</v>
      </c>
      <c r="E344" s="34">
        <f t="shared" si="11"/>
        <v>1792</v>
      </c>
      <c r="F344" s="34">
        <v>1723</v>
      </c>
      <c r="G344" s="34">
        <v>69</v>
      </c>
      <c r="H344" s="34">
        <v>30</v>
      </c>
      <c r="I344" s="37">
        <f t="shared" si="10"/>
        <v>59.733333333333334</v>
      </c>
    </row>
    <row r="345" spans="1:9">
      <c r="A345" s="23">
        <v>2020</v>
      </c>
      <c r="B345" s="23" t="s">
        <v>2367</v>
      </c>
      <c r="C345" s="13" t="s">
        <v>1886</v>
      </c>
      <c r="D345" s="34" t="s">
        <v>10</v>
      </c>
      <c r="E345" s="34">
        <f t="shared" si="11"/>
        <v>1388</v>
      </c>
      <c r="F345" s="34">
        <v>1332</v>
      </c>
      <c r="G345" s="34">
        <v>56</v>
      </c>
      <c r="H345" s="34">
        <v>23</v>
      </c>
      <c r="I345" s="37">
        <f t="shared" si="10"/>
        <v>60.347826086956523</v>
      </c>
    </row>
    <row r="346" spans="1:9">
      <c r="A346" s="23">
        <v>2020</v>
      </c>
      <c r="B346" s="23" t="s">
        <v>2367</v>
      </c>
      <c r="C346" s="13" t="s">
        <v>1886</v>
      </c>
      <c r="D346" s="34" t="s">
        <v>14</v>
      </c>
      <c r="E346" s="34">
        <f t="shared" si="11"/>
        <v>1280</v>
      </c>
      <c r="F346" s="34">
        <v>1118</v>
      </c>
      <c r="G346" s="34">
        <v>162</v>
      </c>
      <c r="H346" s="34">
        <v>91</v>
      </c>
      <c r="I346" s="37">
        <f t="shared" si="10"/>
        <v>14.065934065934066</v>
      </c>
    </row>
    <row r="347" spans="1:9">
      <c r="A347" s="23">
        <v>2020</v>
      </c>
      <c r="B347" s="23" t="s">
        <v>2367</v>
      </c>
      <c r="C347" s="13" t="s">
        <v>1886</v>
      </c>
      <c r="D347" s="34" t="s">
        <v>23</v>
      </c>
      <c r="E347" s="34">
        <f t="shared" si="11"/>
        <v>3285</v>
      </c>
      <c r="F347" s="34">
        <v>2544</v>
      </c>
      <c r="G347" s="34">
        <v>741</v>
      </c>
      <c r="H347" s="34">
        <v>71</v>
      </c>
      <c r="I347" s="37">
        <f t="shared" si="10"/>
        <v>46.267605633802816</v>
      </c>
    </row>
    <row r="348" spans="1:9">
      <c r="A348" s="23">
        <v>2020</v>
      </c>
      <c r="B348" s="23" t="s">
        <v>2367</v>
      </c>
      <c r="C348" s="13" t="s">
        <v>1886</v>
      </c>
      <c r="D348" s="34" t="s">
        <v>41</v>
      </c>
      <c r="E348" s="34">
        <f t="shared" si="11"/>
        <v>1800</v>
      </c>
      <c r="F348" s="34">
        <v>1245</v>
      </c>
      <c r="G348" s="34">
        <v>555</v>
      </c>
      <c r="H348" s="34">
        <v>33</v>
      </c>
      <c r="I348" s="37">
        <f t="shared" si="10"/>
        <v>54.545454545454547</v>
      </c>
    </row>
    <row r="349" spans="1:9">
      <c r="A349" s="23">
        <v>2020</v>
      </c>
      <c r="B349" s="23" t="s">
        <v>2367</v>
      </c>
      <c r="C349" s="13" t="s">
        <v>1886</v>
      </c>
      <c r="D349" s="34" t="s">
        <v>60</v>
      </c>
      <c r="E349" s="34">
        <f t="shared" si="11"/>
        <v>1454</v>
      </c>
      <c r="F349" s="34">
        <v>1161</v>
      </c>
      <c r="G349" s="34">
        <v>293</v>
      </c>
      <c r="H349" s="34">
        <v>19</v>
      </c>
      <c r="I349" s="37">
        <f t="shared" si="10"/>
        <v>76.526315789473685</v>
      </c>
    </row>
    <row r="350" spans="1:9">
      <c r="A350" s="23">
        <v>2020</v>
      </c>
      <c r="B350" s="23" t="s">
        <v>2367</v>
      </c>
      <c r="C350" s="13" t="s">
        <v>1886</v>
      </c>
      <c r="D350" s="34" t="s">
        <v>70</v>
      </c>
      <c r="E350" s="34">
        <f t="shared" si="11"/>
        <v>993</v>
      </c>
      <c r="F350" s="34">
        <v>736</v>
      </c>
      <c r="G350" s="34">
        <v>257</v>
      </c>
      <c r="H350" s="34">
        <v>17</v>
      </c>
      <c r="I350" s="37">
        <f t="shared" si="10"/>
        <v>58.411764705882355</v>
      </c>
    </row>
    <row r="351" spans="1:9">
      <c r="A351" s="23">
        <v>2020</v>
      </c>
      <c r="B351" s="23" t="s">
        <v>2367</v>
      </c>
      <c r="C351" s="13" t="s">
        <v>1886</v>
      </c>
      <c r="D351" s="34" t="s">
        <v>76</v>
      </c>
      <c r="E351" s="34">
        <f t="shared" si="11"/>
        <v>2342</v>
      </c>
      <c r="F351" s="34">
        <v>2247</v>
      </c>
      <c r="G351" s="34">
        <v>95</v>
      </c>
      <c r="H351" s="34">
        <v>39</v>
      </c>
      <c r="I351" s="37">
        <f t="shared" si="10"/>
        <v>60.051282051282051</v>
      </c>
    </row>
    <row r="352" spans="1:9">
      <c r="A352" s="23">
        <v>2020</v>
      </c>
      <c r="B352" s="23" t="s">
        <v>2367</v>
      </c>
      <c r="C352" s="13" t="s">
        <v>1886</v>
      </c>
      <c r="D352" s="34" t="s">
        <v>83</v>
      </c>
      <c r="E352" s="34">
        <f t="shared" si="11"/>
        <v>36</v>
      </c>
      <c r="F352" s="34">
        <v>0</v>
      </c>
      <c r="G352" s="34">
        <v>36</v>
      </c>
      <c r="H352" s="34">
        <v>2</v>
      </c>
      <c r="I352" s="37">
        <f t="shared" si="10"/>
        <v>18</v>
      </c>
    </row>
    <row r="353" spans="1:9">
      <c r="A353" s="23">
        <v>2020</v>
      </c>
      <c r="B353" s="23" t="s">
        <v>2367</v>
      </c>
      <c r="C353" s="13" t="s">
        <v>1886</v>
      </c>
      <c r="D353" s="34" t="s">
        <v>86</v>
      </c>
      <c r="E353" s="34">
        <f t="shared" si="11"/>
        <v>339</v>
      </c>
      <c r="F353" s="34">
        <v>200</v>
      </c>
      <c r="G353" s="34">
        <v>139</v>
      </c>
      <c r="H353" s="34">
        <v>13</v>
      </c>
      <c r="I353" s="37">
        <f t="shared" si="10"/>
        <v>26.076923076923077</v>
      </c>
    </row>
    <row r="354" spans="1:9">
      <c r="A354" s="23">
        <v>2020</v>
      </c>
      <c r="B354" s="23" t="s">
        <v>2367</v>
      </c>
      <c r="C354" s="13" t="s">
        <v>1886</v>
      </c>
      <c r="D354" s="34" t="s">
        <v>89</v>
      </c>
      <c r="E354" s="34">
        <f t="shared" si="11"/>
        <v>543</v>
      </c>
      <c r="F354" s="34">
        <v>392</v>
      </c>
      <c r="G354" s="34">
        <v>151</v>
      </c>
      <c r="H354" s="34">
        <v>11</v>
      </c>
      <c r="I354" s="37">
        <f t="shared" si="10"/>
        <v>49.363636363636367</v>
      </c>
    </row>
    <row r="355" spans="1:9">
      <c r="A355" s="23">
        <v>2020</v>
      </c>
      <c r="B355" s="23" t="s">
        <v>2367</v>
      </c>
      <c r="C355" s="13" t="s">
        <v>1886</v>
      </c>
      <c r="D355" s="34" t="s">
        <v>94</v>
      </c>
      <c r="E355" s="34">
        <f t="shared" si="11"/>
        <v>424</v>
      </c>
      <c r="F355" s="34">
        <v>197</v>
      </c>
      <c r="G355" s="34">
        <v>227</v>
      </c>
      <c r="H355" s="34">
        <v>20</v>
      </c>
      <c r="I355" s="37">
        <f t="shared" si="10"/>
        <v>21.2</v>
      </c>
    </row>
    <row r="356" spans="1:9">
      <c r="A356" s="23">
        <v>2020</v>
      </c>
      <c r="B356" s="23" t="s">
        <v>2367</v>
      </c>
      <c r="C356" s="13" t="s">
        <v>1886</v>
      </c>
      <c r="D356" s="34" t="s">
        <v>100</v>
      </c>
      <c r="E356" s="34">
        <f t="shared" si="11"/>
        <v>217</v>
      </c>
      <c r="F356" s="34">
        <v>152</v>
      </c>
      <c r="G356" s="34">
        <v>65</v>
      </c>
      <c r="H356" s="34">
        <v>11</v>
      </c>
      <c r="I356" s="37">
        <f t="shared" si="10"/>
        <v>19.727272727272727</v>
      </c>
    </row>
    <row r="357" spans="1:9">
      <c r="A357" s="23">
        <v>2020</v>
      </c>
      <c r="B357" s="23" t="s">
        <v>2367</v>
      </c>
      <c r="C357" s="13" t="s">
        <v>1886</v>
      </c>
      <c r="D357" s="34" t="s">
        <v>104</v>
      </c>
      <c r="E357" s="34">
        <f t="shared" si="11"/>
        <v>3515</v>
      </c>
      <c r="F357" s="34">
        <v>2732</v>
      </c>
      <c r="G357" s="34">
        <v>783</v>
      </c>
      <c r="H357" s="34">
        <v>137</v>
      </c>
      <c r="I357" s="37">
        <f t="shared" si="10"/>
        <v>25.656934306569344</v>
      </c>
    </row>
    <row r="358" spans="1:9">
      <c r="A358" s="23">
        <v>2020</v>
      </c>
      <c r="B358" s="23" t="s">
        <v>2367</v>
      </c>
      <c r="C358" s="13" t="s">
        <v>1886</v>
      </c>
      <c r="D358" s="34" t="s">
        <v>120</v>
      </c>
      <c r="E358" s="34">
        <f t="shared" si="11"/>
        <v>1282</v>
      </c>
      <c r="F358" s="34">
        <v>973</v>
      </c>
      <c r="G358" s="34">
        <v>309</v>
      </c>
      <c r="H358" s="34">
        <v>59</v>
      </c>
      <c r="I358" s="37">
        <f t="shared" si="10"/>
        <v>21.728813559322035</v>
      </c>
    </row>
    <row r="359" spans="1:9">
      <c r="A359" s="23">
        <v>2020</v>
      </c>
      <c r="B359" s="23" t="s">
        <v>2367</v>
      </c>
      <c r="C359" s="13" t="s">
        <v>1886</v>
      </c>
      <c r="D359" s="34" t="s">
        <v>156</v>
      </c>
      <c r="E359" s="34">
        <f t="shared" si="11"/>
        <v>495</v>
      </c>
      <c r="F359" s="34">
        <v>378</v>
      </c>
      <c r="G359" s="34">
        <v>117</v>
      </c>
      <c r="H359" s="34">
        <v>62</v>
      </c>
      <c r="I359" s="37">
        <f t="shared" si="10"/>
        <v>7.9838709677419351</v>
      </c>
    </row>
    <row r="360" spans="1:9">
      <c r="A360" s="23">
        <v>2020</v>
      </c>
      <c r="B360" s="23" t="s">
        <v>2367</v>
      </c>
      <c r="C360" s="13" t="s">
        <v>1886</v>
      </c>
      <c r="D360" s="34" t="s">
        <v>164</v>
      </c>
      <c r="E360" s="34">
        <f t="shared" si="11"/>
        <v>981</v>
      </c>
      <c r="F360" s="34">
        <v>903</v>
      </c>
      <c r="G360" s="34">
        <v>78</v>
      </c>
      <c r="H360" s="34">
        <v>16</v>
      </c>
      <c r="I360" s="37">
        <f t="shared" si="10"/>
        <v>61.3125</v>
      </c>
    </row>
    <row r="361" spans="1:9">
      <c r="A361" s="23">
        <v>2020</v>
      </c>
      <c r="B361" s="23" t="s">
        <v>2367</v>
      </c>
      <c r="C361" s="13" t="s">
        <v>1886</v>
      </c>
      <c r="D361" s="34" t="s">
        <v>167</v>
      </c>
      <c r="E361" s="34">
        <f t="shared" si="11"/>
        <v>255</v>
      </c>
      <c r="F361" s="34">
        <v>206</v>
      </c>
      <c r="G361" s="34">
        <v>49</v>
      </c>
      <c r="H361" s="34">
        <v>19</v>
      </c>
      <c r="I361" s="37">
        <f t="shared" si="10"/>
        <v>13.421052631578947</v>
      </c>
    </row>
    <row r="362" spans="1:9">
      <c r="A362" s="23">
        <v>2020</v>
      </c>
      <c r="B362" s="23" t="s">
        <v>2367</v>
      </c>
      <c r="C362" s="13" t="s">
        <v>1886</v>
      </c>
      <c r="D362" s="34" t="s">
        <v>1513</v>
      </c>
      <c r="E362" s="34">
        <f t="shared" si="11"/>
        <v>95</v>
      </c>
      <c r="F362" s="34">
        <v>0</v>
      </c>
      <c r="G362" s="34">
        <v>95</v>
      </c>
      <c r="H362" s="34">
        <v>40</v>
      </c>
      <c r="I362" s="37">
        <f t="shared" si="10"/>
        <v>2.375</v>
      </c>
    </row>
    <row r="363" spans="1:9">
      <c r="A363" s="23">
        <v>2020</v>
      </c>
      <c r="B363" s="23" t="s">
        <v>2367</v>
      </c>
      <c r="C363" s="13" t="s">
        <v>1886</v>
      </c>
      <c r="D363" s="34" t="s">
        <v>1511</v>
      </c>
      <c r="E363" s="34">
        <f t="shared" si="11"/>
        <v>0</v>
      </c>
      <c r="F363" s="34">
        <v>0</v>
      </c>
      <c r="G363" s="34">
        <v>0</v>
      </c>
      <c r="H363" s="34">
        <v>115</v>
      </c>
      <c r="I363" s="37">
        <f t="shared" si="10"/>
        <v>0</v>
      </c>
    </row>
    <row r="364" spans="1:9">
      <c r="A364" s="23">
        <v>2020</v>
      </c>
      <c r="B364" s="23" t="s">
        <v>2367</v>
      </c>
      <c r="C364" s="13" t="s">
        <v>1886</v>
      </c>
      <c r="D364" s="34" t="s">
        <v>1512</v>
      </c>
      <c r="E364" s="34">
        <f t="shared" si="11"/>
        <v>0</v>
      </c>
      <c r="F364" s="34">
        <v>0</v>
      </c>
      <c r="G364" s="34">
        <v>0</v>
      </c>
      <c r="H364" s="34">
        <v>195</v>
      </c>
      <c r="I364" s="37">
        <f t="shared" si="10"/>
        <v>0</v>
      </c>
    </row>
    <row r="365" spans="1:9">
      <c r="A365" s="23">
        <v>2020</v>
      </c>
      <c r="B365" s="23" t="s">
        <v>2367</v>
      </c>
      <c r="C365" s="13" t="s">
        <v>1886</v>
      </c>
      <c r="D365" s="34" t="s">
        <v>1701</v>
      </c>
      <c r="E365" s="34">
        <f t="shared" si="11"/>
        <v>0</v>
      </c>
      <c r="F365" s="34">
        <v>0</v>
      </c>
      <c r="G365" s="34">
        <v>0</v>
      </c>
      <c r="H365" s="34">
        <v>697</v>
      </c>
      <c r="I365" s="37">
        <f t="shared" si="10"/>
        <v>0</v>
      </c>
    </row>
    <row r="366" spans="1:9">
      <c r="A366" s="23">
        <v>2020</v>
      </c>
      <c r="B366" s="23" t="s">
        <v>2367</v>
      </c>
      <c r="C366" s="13" t="s">
        <v>1886</v>
      </c>
      <c r="D366" s="34" t="s">
        <v>1507</v>
      </c>
      <c r="E366" s="34">
        <f t="shared" si="11"/>
        <v>0</v>
      </c>
      <c r="F366" s="34">
        <v>0</v>
      </c>
      <c r="G366" s="34">
        <v>0</v>
      </c>
      <c r="H366" s="34">
        <v>90</v>
      </c>
      <c r="I366" s="37">
        <f t="shared" si="10"/>
        <v>0</v>
      </c>
    </row>
    <row r="367" spans="1:9">
      <c r="A367" s="23">
        <v>2020</v>
      </c>
      <c r="B367" s="23" t="s">
        <v>2367</v>
      </c>
      <c r="C367" s="13" t="s">
        <v>1886</v>
      </c>
      <c r="D367" s="34" t="s">
        <v>1702</v>
      </c>
      <c r="E367" s="34">
        <f t="shared" si="11"/>
        <v>0</v>
      </c>
      <c r="F367" s="34">
        <v>0</v>
      </c>
      <c r="G367" s="34">
        <v>0</v>
      </c>
      <c r="H367" s="34">
        <v>176</v>
      </c>
      <c r="I367" s="37">
        <f t="shared" si="10"/>
        <v>0</v>
      </c>
    </row>
    <row r="368" spans="1:9">
      <c r="A368" s="23">
        <v>2021</v>
      </c>
      <c r="B368" s="23" t="s">
        <v>2367</v>
      </c>
      <c r="C368" s="13" t="s">
        <v>1886</v>
      </c>
      <c r="D368" s="34" t="s">
        <v>5</v>
      </c>
      <c r="E368" s="34">
        <v>1810</v>
      </c>
      <c r="F368" s="34">
        <v>1738</v>
      </c>
      <c r="G368" s="34">
        <v>72</v>
      </c>
      <c r="H368" s="34">
        <v>28</v>
      </c>
      <c r="I368" s="37">
        <v>64.642857142857139</v>
      </c>
    </row>
    <row r="369" spans="1:9">
      <c r="A369" s="23">
        <v>2021</v>
      </c>
      <c r="B369" s="23" t="s">
        <v>2367</v>
      </c>
      <c r="C369" s="13" t="s">
        <v>1886</v>
      </c>
      <c r="D369" s="34" t="s">
        <v>10</v>
      </c>
      <c r="E369" s="34">
        <v>1518</v>
      </c>
      <c r="F369" s="34">
        <v>1455</v>
      </c>
      <c r="G369" s="34">
        <v>63</v>
      </c>
      <c r="H369" s="34">
        <v>24</v>
      </c>
      <c r="I369" s="37">
        <v>63.25</v>
      </c>
    </row>
    <row r="370" spans="1:9">
      <c r="A370" s="23">
        <v>2021</v>
      </c>
      <c r="B370" s="23" t="s">
        <v>2367</v>
      </c>
      <c r="C370" s="13" t="s">
        <v>1886</v>
      </c>
      <c r="D370" s="34" t="s">
        <v>14</v>
      </c>
      <c r="E370" s="34">
        <v>1540</v>
      </c>
      <c r="F370" s="34">
        <v>1338</v>
      </c>
      <c r="G370" s="34">
        <v>202</v>
      </c>
      <c r="H370" s="34">
        <v>86</v>
      </c>
      <c r="I370" s="37">
        <v>17.906976744186046</v>
      </c>
    </row>
    <row r="371" spans="1:9">
      <c r="A371" s="23">
        <v>2021</v>
      </c>
      <c r="B371" s="23" t="s">
        <v>2367</v>
      </c>
      <c r="C371" s="13" t="s">
        <v>1886</v>
      </c>
      <c r="D371" s="34" t="s">
        <v>23</v>
      </c>
      <c r="E371" s="34">
        <v>3362</v>
      </c>
      <c r="F371" s="34">
        <v>2537</v>
      </c>
      <c r="G371" s="34">
        <v>825</v>
      </c>
      <c r="H371" s="34">
        <v>73</v>
      </c>
      <c r="I371" s="37">
        <v>46.054794520547944</v>
      </c>
    </row>
    <row r="372" spans="1:9">
      <c r="A372" s="23">
        <v>2021</v>
      </c>
      <c r="B372" s="23" t="s">
        <v>2367</v>
      </c>
      <c r="C372" s="13" t="s">
        <v>1886</v>
      </c>
      <c r="D372" s="34" t="s">
        <v>41</v>
      </c>
      <c r="E372" s="34">
        <v>1919</v>
      </c>
      <c r="F372" s="34">
        <v>1263</v>
      </c>
      <c r="G372" s="34">
        <v>656</v>
      </c>
      <c r="H372" s="34">
        <v>33</v>
      </c>
      <c r="I372" s="37">
        <v>58.151515151515149</v>
      </c>
    </row>
    <row r="373" spans="1:9">
      <c r="A373" s="23">
        <v>2021</v>
      </c>
      <c r="B373" s="23" t="s">
        <v>2367</v>
      </c>
      <c r="C373" s="13" t="s">
        <v>1886</v>
      </c>
      <c r="D373" s="34" t="s">
        <v>60</v>
      </c>
      <c r="E373" s="34">
        <v>1401</v>
      </c>
      <c r="F373" s="34">
        <v>1153</v>
      </c>
      <c r="G373" s="34">
        <v>248</v>
      </c>
      <c r="H373" s="34">
        <v>19</v>
      </c>
      <c r="I373" s="37">
        <v>73.736842105263165</v>
      </c>
    </row>
    <row r="374" spans="1:9">
      <c r="A374" s="23">
        <v>2021</v>
      </c>
      <c r="B374" s="23" t="s">
        <v>2367</v>
      </c>
      <c r="C374" s="13" t="s">
        <v>1886</v>
      </c>
      <c r="D374" s="34" t="s">
        <v>70</v>
      </c>
      <c r="E374" s="34">
        <v>1040</v>
      </c>
      <c r="F374" s="34">
        <v>718</v>
      </c>
      <c r="G374" s="34">
        <v>322</v>
      </c>
      <c r="H374" s="34">
        <v>13</v>
      </c>
      <c r="I374" s="37">
        <v>80</v>
      </c>
    </row>
    <row r="375" spans="1:9">
      <c r="A375" s="23">
        <v>2021</v>
      </c>
      <c r="B375" s="23" t="s">
        <v>2367</v>
      </c>
      <c r="C375" s="13" t="s">
        <v>1886</v>
      </c>
      <c r="D375" s="34" t="s">
        <v>76</v>
      </c>
      <c r="E375" s="34">
        <v>2248</v>
      </c>
      <c r="F375" s="34">
        <v>2122</v>
      </c>
      <c r="G375" s="34">
        <v>126</v>
      </c>
      <c r="H375" s="34">
        <v>39</v>
      </c>
      <c r="I375" s="37">
        <v>57.641025641025642</v>
      </c>
    </row>
    <row r="376" spans="1:9">
      <c r="A376" s="23">
        <v>2021</v>
      </c>
      <c r="B376" s="23" t="s">
        <v>2367</v>
      </c>
      <c r="C376" s="13" t="s">
        <v>1886</v>
      </c>
      <c r="D376" s="34" t="s">
        <v>83</v>
      </c>
      <c r="E376" s="34">
        <v>51</v>
      </c>
      <c r="F376" s="34">
        <v>0</v>
      </c>
      <c r="G376" s="34">
        <v>51</v>
      </c>
      <c r="H376" s="34">
        <v>2</v>
      </c>
      <c r="I376" s="37">
        <v>25.5</v>
      </c>
    </row>
    <row r="377" spans="1:9">
      <c r="A377" s="23">
        <v>2021</v>
      </c>
      <c r="B377" s="23" t="s">
        <v>2367</v>
      </c>
      <c r="C377" s="13" t="s">
        <v>1886</v>
      </c>
      <c r="D377" s="34" t="s">
        <v>86</v>
      </c>
      <c r="E377" s="34">
        <v>621</v>
      </c>
      <c r="F377" s="34">
        <v>250</v>
      </c>
      <c r="G377" s="34">
        <v>371</v>
      </c>
      <c r="H377" s="34">
        <v>14</v>
      </c>
      <c r="I377" s="37">
        <v>44.357142857142854</v>
      </c>
    </row>
    <row r="378" spans="1:9">
      <c r="A378" s="23">
        <v>2021</v>
      </c>
      <c r="B378" s="23" t="s">
        <v>2367</v>
      </c>
      <c r="C378" s="13" t="s">
        <v>1886</v>
      </c>
      <c r="D378" s="34" t="s">
        <v>89</v>
      </c>
      <c r="E378" s="34">
        <v>587</v>
      </c>
      <c r="F378" s="34">
        <v>423</v>
      </c>
      <c r="G378" s="34">
        <v>164</v>
      </c>
      <c r="H378" s="34">
        <v>9</v>
      </c>
      <c r="I378" s="37">
        <v>65.222222222222229</v>
      </c>
    </row>
    <row r="379" spans="1:9">
      <c r="A379" s="23">
        <v>2021</v>
      </c>
      <c r="B379" s="23" t="s">
        <v>2367</v>
      </c>
      <c r="C379" s="13" t="s">
        <v>1886</v>
      </c>
      <c r="D379" s="34" t="s">
        <v>94</v>
      </c>
      <c r="E379" s="34">
        <v>436</v>
      </c>
      <c r="F379" s="34">
        <v>194</v>
      </c>
      <c r="G379" s="34">
        <v>242</v>
      </c>
      <c r="H379" s="34">
        <v>16</v>
      </c>
      <c r="I379" s="37">
        <v>27.25</v>
      </c>
    </row>
    <row r="380" spans="1:9">
      <c r="A380" s="23">
        <v>2021</v>
      </c>
      <c r="B380" s="23" t="s">
        <v>2367</v>
      </c>
      <c r="C380" s="13" t="s">
        <v>1886</v>
      </c>
      <c r="D380" s="34" t="s">
        <v>100</v>
      </c>
      <c r="E380" s="34">
        <v>236</v>
      </c>
      <c r="F380" s="34">
        <v>148</v>
      </c>
      <c r="G380" s="34">
        <v>88</v>
      </c>
      <c r="H380" s="34">
        <v>11</v>
      </c>
      <c r="I380" s="37">
        <v>21.454545454545453</v>
      </c>
    </row>
    <row r="381" spans="1:9">
      <c r="A381" s="23">
        <v>2021</v>
      </c>
      <c r="B381" s="23" t="s">
        <v>2367</v>
      </c>
      <c r="C381" s="13" t="s">
        <v>1886</v>
      </c>
      <c r="D381" s="34" t="s">
        <v>104</v>
      </c>
      <c r="E381" s="34">
        <v>3760</v>
      </c>
      <c r="F381" s="34">
        <v>2838</v>
      </c>
      <c r="G381" s="34">
        <v>922</v>
      </c>
      <c r="H381" s="34">
        <v>138</v>
      </c>
      <c r="I381" s="37">
        <v>27.246376811594203</v>
      </c>
    </row>
    <row r="382" spans="1:9">
      <c r="A382" s="23">
        <v>2021</v>
      </c>
      <c r="B382" s="23" t="s">
        <v>2367</v>
      </c>
      <c r="C382" s="13" t="s">
        <v>1886</v>
      </c>
      <c r="D382" s="34" t="s">
        <v>120</v>
      </c>
      <c r="E382" s="34">
        <v>1371</v>
      </c>
      <c r="F382" s="34">
        <v>996</v>
      </c>
      <c r="G382" s="34">
        <v>375</v>
      </c>
      <c r="H382" s="34">
        <v>58</v>
      </c>
      <c r="I382" s="37">
        <v>23.637931034482758</v>
      </c>
    </row>
    <row r="383" spans="1:9">
      <c r="A383" s="23">
        <v>2021</v>
      </c>
      <c r="B383" s="23" t="s">
        <v>2367</v>
      </c>
      <c r="C383" s="13" t="s">
        <v>1886</v>
      </c>
      <c r="D383" s="34" t="s">
        <v>156</v>
      </c>
      <c r="E383" s="34">
        <v>481</v>
      </c>
      <c r="F383" s="34">
        <v>362</v>
      </c>
      <c r="G383" s="34">
        <v>119</v>
      </c>
      <c r="H383" s="34">
        <v>61</v>
      </c>
      <c r="I383" s="37">
        <v>7.8852459016393439</v>
      </c>
    </row>
    <row r="384" spans="1:9">
      <c r="A384" s="23">
        <v>2021</v>
      </c>
      <c r="B384" s="23" t="s">
        <v>2367</v>
      </c>
      <c r="C384" s="13" t="s">
        <v>1886</v>
      </c>
      <c r="D384" s="34" t="s">
        <v>164</v>
      </c>
      <c r="E384" s="34">
        <v>1047</v>
      </c>
      <c r="F384" s="34">
        <v>972</v>
      </c>
      <c r="G384" s="34">
        <v>75</v>
      </c>
      <c r="H384" s="34">
        <v>14</v>
      </c>
      <c r="I384" s="37">
        <v>74.785714285714292</v>
      </c>
    </row>
    <row r="385" spans="1:9">
      <c r="A385" s="23">
        <v>2021</v>
      </c>
      <c r="B385" s="23" t="s">
        <v>2367</v>
      </c>
      <c r="C385" s="13" t="s">
        <v>1886</v>
      </c>
      <c r="D385" s="34" t="s">
        <v>167</v>
      </c>
      <c r="E385" s="34">
        <v>205</v>
      </c>
      <c r="F385" s="34">
        <v>154</v>
      </c>
      <c r="G385" s="34">
        <v>51</v>
      </c>
      <c r="H385" s="34">
        <v>19</v>
      </c>
      <c r="I385" s="37">
        <v>10.789473684210526</v>
      </c>
    </row>
    <row r="386" spans="1:9">
      <c r="A386" s="23">
        <v>2021</v>
      </c>
      <c r="B386" s="23" t="s">
        <v>2367</v>
      </c>
      <c r="C386" s="13" t="s">
        <v>1886</v>
      </c>
      <c r="D386" s="34" t="s">
        <v>1511</v>
      </c>
      <c r="E386" s="34">
        <v>0</v>
      </c>
      <c r="F386" s="34">
        <v>0</v>
      </c>
      <c r="G386" s="34">
        <v>0</v>
      </c>
      <c r="H386" s="34">
        <v>112</v>
      </c>
      <c r="I386" s="37">
        <v>0</v>
      </c>
    </row>
    <row r="387" spans="1:9">
      <c r="A387" s="23">
        <v>2021</v>
      </c>
      <c r="B387" s="23" t="s">
        <v>2367</v>
      </c>
      <c r="C387" s="13" t="s">
        <v>1886</v>
      </c>
      <c r="D387" s="34" t="s">
        <v>1512</v>
      </c>
      <c r="E387" s="34">
        <v>0</v>
      </c>
      <c r="F387" s="34">
        <v>0</v>
      </c>
      <c r="G387" s="34">
        <v>0</v>
      </c>
      <c r="H387" s="34">
        <v>198</v>
      </c>
      <c r="I387" s="37">
        <v>0</v>
      </c>
    </row>
    <row r="388" spans="1:9">
      <c r="A388" s="23">
        <v>2021</v>
      </c>
      <c r="B388" s="23" t="s">
        <v>2367</v>
      </c>
      <c r="C388" s="13" t="s">
        <v>1886</v>
      </c>
      <c r="D388" s="34" t="s">
        <v>1701</v>
      </c>
      <c r="E388" s="34">
        <v>0</v>
      </c>
      <c r="F388" s="34">
        <v>0</v>
      </c>
      <c r="G388" s="34">
        <v>0</v>
      </c>
      <c r="H388" s="34">
        <v>661</v>
      </c>
      <c r="I388" s="37">
        <v>0</v>
      </c>
    </row>
    <row r="389" spans="1:9">
      <c r="A389" s="23">
        <v>2021</v>
      </c>
      <c r="B389" s="23" t="s">
        <v>2367</v>
      </c>
      <c r="C389" s="13" t="s">
        <v>1886</v>
      </c>
      <c r="D389" s="34" t="s">
        <v>1507</v>
      </c>
      <c r="E389" s="34">
        <v>0</v>
      </c>
      <c r="F389" s="34">
        <v>0</v>
      </c>
      <c r="G389" s="34">
        <v>0</v>
      </c>
      <c r="H389" s="34">
        <v>87</v>
      </c>
      <c r="I389" s="37">
        <v>0</v>
      </c>
    </row>
    <row r="390" spans="1:9">
      <c r="A390" s="23">
        <v>2021</v>
      </c>
      <c r="B390" s="23" t="s">
        <v>2367</v>
      </c>
      <c r="C390" s="13" t="s">
        <v>1886</v>
      </c>
      <c r="D390" s="34" t="s">
        <v>1513</v>
      </c>
      <c r="E390" s="34">
        <v>0</v>
      </c>
      <c r="F390" s="34">
        <v>0</v>
      </c>
      <c r="G390" s="34">
        <v>0</v>
      </c>
      <c r="H390" s="34">
        <v>41</v>
      </c>
      <c r="I390" s="37">
        <v>0</v>
      </c>
    </row>
    <row r="391" spans="1:9">
      <c r="A391" s="23">
        <v>2021</v>
      </c>
      <c r="B391" s="23" t="s">
        <v>2367</v>
      </c>
      <c r="C391" s="13" t="s">
        <v>1886</v>
      </c>
      <c r="D391" s="34" t="s">
        <v>1702</v>
      </c>
      <c r="E391" s="34">
        <v>0</v>
      </c>
      <c r="F391" s="34">
        <v>0</v>
      </c>
      <c r="G391" s="34">
        <v>0</v>
      </c>
      <c r="H391" s="34">
        <v>170</v>
      </c>
      <c r="I391" s="37">
        <v>0</v>
      </c>
    </row>
    <row r="392" spans="1:9">
      <c r="A392" s="23">
        <v>2021</v>
      </c>
      <c r="B392" s="23" t="s">
        <v>2367</v>
      </c>
      <c r="C392" s="13" t="s">
        <v>1886</v>
      </c>
      <c r="D392" s="34" t="s">
        <v>848</v>
      </c>
      <c r="E392" s="34">
        <v>44</v>
      </c>
      <c r="F392" s="34">
        <v>0</v>
      </c>
      <c r="G392" s="34">
        <v>44</v>
      </c>
      <c r="H392" s="34">
        <v>0</v>
      </c>
      <c r="I392" s="37">
        <v>0</v>
      </c>
    </row>
    <row r="393" spans="1:9">
      <c r="A393" s="23">
        <v>2021</v>
      </c>
      <c r="B393" s="23" t="s">
        <v>2367</v>
      </c>
      <c r="C393" s="13" t="s">
        <v>1886</v>
      </c>
      <c r="D393" s="34" t="s">
        <v>539</v>
      </c>
      <c r="E393" s="34">
        <v>21</v>
      </c>
      <c r="F393" s="34">
        <v>0</v>
      </c>
      <c r="G393" s="34">
        <v>21</v>
      </c>
      <c r="H393" s="34">
        <v>0</v>
      </c>
      <c r="I393" s="37">
        <v>0</v>
      </c>
    </row>
    <row r="394" spans="1:9">
      <c r="A394" s="23">
        <v>2021</v>
      </c>
      <c r="B394" s="23" t="s">
        <v>2367</v>
      </c>
      <c r="C394" s="13" t="s">
        <v>514</v>
      </c>
      <c r="D394" s="34" t="s">
        <v>184</v>
      </c>
      <c r="E394" s="34">
        <v>1656</v>
      </c>
      <c r="F394" s="34">
        <v>1512</v>
      </c>
      <c r="G394" s="34">
        <v>144</v>
      </c>
      <c r="H394" s="34">
        <v>10</v>
      </c>
      <c r="I394" s="37">
        <f>+IFERROR(E394/H394,0)</f>
        <v>165.6</v>
      </c>
    </row>
    <row r="395" spans="1:9">
      <c r="A395" s="23">
        <v>2021</v>
      </c>
      <c r="B395" s="23" t="s">
        <v>2367</v>
      </c>
      <c r="C395" s="13" t="s">
        <v>514</v>
      </c>
      <c r="D395" s="34" t="s">
        <v>23</v>
      </c>
      <c r="E395" s="34">
        <v>1857</v>
      </c>
      <c r="F395" s="34">
        <v>1470</v>
      </c>
      <c r="G395" s="34">
        <v>387</v>
      </c>
      <c r="H395" s="34">
        <v>20</v>
      </c>
      <c r="I395" s="37">
        <f t="shared" ref="I395:I399" si="12">+IFERROR(E395/H395,0)</f>
        <v>92.85</v>
      </c>
    </row>
    <row r="396" spans="1:9">
      <c r="A396" s="23">
        <v>2021</v>
      </c>
      <c r="B396" s="23" t="s">
        <v>2367</v>
      </c>
      <c r="C396" s="13" t="s">
        <v>514</v>
      </c>
      <c r="D396" s="34" t="s">
        <v>6804</v>
      </c>
      <c r="E396" s="34">
        <v>888</v>
      </c>
      <c r="F396" s="34">
        <v>841</v>
      </c>
      <c r="G396" s="34">
        <v>47</v>
      </c>
      <c r="H396" s="34">
        <v>25</v>
      </c>
      <c r="I396" s="37">
        <f t="shared" si="12"/>
        <v>35.520000000000003</v>
      </c>
    </row>
    <row r="397" spans="1:9">
      <c r="A397" s="23">
        <v>2021</v>
      </c>
      <c r="B397" s="23" t="s">
        <v>2367</v>
      </c>
      <c r="C397" s="13" t="s">
        <v>514</v>
      </c>
      <c r="D397" s="34" t="s">
        <v>185</v>
      </c>
      <c r="E397" s="34">
        <v>1914</v>
      </c>
      <c r="F397" s="34">
        <v>1471</v>
      </c>
      <c r="G397" s="34">
        <v>443</v>
      </c>
      <c r="H397" s="34">
        <v>44</v>
      </c>
      <c r="I397" s="37">
        <f t="shared" si="12"/>
        <v>43.5</v>
      </c>
    </row>
    <row r="398" spans="1:9">
      <c r="A398" s="23">
        <v>2021</v>
      </c>
      <c r="B398" s="23" t="s">
        <v>2367</v>
      </c>
      <c r="C398" s="13" t="s">
        <v>514</v>
      </c>
      <c r="D398" s="34" t="s">
        <v>3925</v>
      </c>
      <c r="E398" s="34">
        <v>1697</v>
      </c>
      <c r="F398" s="34">
        <v>1511</v>
      </c>
      <c r="G398" s="34">
        <v>186</v>
      </c>
      <c r="H398" s="34">
        <v>38</v>
      </c>
      <c r="I398" s="37">
        <f t="shared" si="12"/>
        <v>44.657894736842103</v>
      </c>
    </row>
    <row r="399" spans="1:9">
      <c r="A399" s="23">
        <v>2021</v>
      </c>
      <c r="B399" s="23" t="s">
        <v>2367</v>
      </c>
      <c r="C399" s="13" t="s">
        <v>514</v>
      </c>
      <c r="D399" s="34" t="s">
        <v>2187</v>
      </c>
      <c r="E399" s="34">
        <v>0</v>
      </c>
      <c r="F399" s="34"/>
      <c r="G399" s="34">
        <v>0</v>
      </c>
      <c r="H399" s="34">
        <v>104</v>
      </c>
      <c r="I399" s="37">
        <f t="shared" si="12"/>
        <v>0</v>
      </c>
    </row>
  </sheetData>
  <sheetProtection autoFilter="0" pivotTables="0"/>
  <autoFilter ref="A1:I399" xr:uid="{00000000-0009-0000-0000-000049000000}"/>
  <sortState xmlns:xlrd2="http://schemas.microsoft.com/office/spreadsheetml/2017/richdata2" ref="A2:I338">
    <sortCondition ref="A2:A338"/>
    <sortCondition descending="1" ref="C2:C338"/>
    <sortCondition ref="D2:D338"/>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33">
    <tabColor theme="0"/>
  </sheetPr>
  <dimension ref="A1:G97"/>
  <sheetViews>
    <sheetView zoomScale="85" zoomScaleNormal="85" workbookViewId="0">
      <pane ySplit="1" topLeftCell="A2" activePane="bottomLeft" state="frozen"/>
      <selection pane="bottomLeft"/>
    </sheetView>
  </sheetViews>
  <sheetFormatPr baseColWidth="10" defaultColWidth="11" defaultRowHeight="16.5"/>
  <cols>
    <col min="1" max="1" width="9.375" style="1" bestFit="1" customWidth="1"/>
    <col min="2" max="2" width="11.625" style="1" bestFit="1" customWidth="1"/>
    <col min="3" max="3" width="21.75" style="1" bestFit="1" customWidth="1"/>
    <col min="4" max="4" width="134.125" style="1" bestFit="1" customWidth="1"/>
    <col min="5" max="5" width="13.75" style="1" bestFit="1" customWidth="1"/>
    <col min="6" max="6" width="17.25" style="1" bestFit="1" customWidth="1"/>
    <col min="7" max="7" width="15.125" style="1" bestFit="1" customWidth="1"/>
    <col min="8" max="16384" width="11" style="1"/>
  </cols>
  <sheetData>
    <row r="1" spans="1:7">
      <c r="A1" s="43" t="s">
        <v>229</v>
      </c>
      <c r="B1" s="43" t="s">
        <v>200</v>
      </c>
      <c r="C1" s="45" t="s">
        <v>959</v>
      </c>
      <c r="D1" s="45" t="s">
        <v>201</v>
      </c>
      <c r="E1" s="45" t="s">
        <v>8403</v>
      </c>
      <c r="F1" s="45" t="s">
        <v>960</v>
      </c>
      <c r="G1" s="45" t="s">
        <v>961</v>
      </c>
    </row>
    <row r="2" spans="1:7">
      <c r="A2" s="23">
        <v>2007</v>
      </c>
      <c r="B2" s="23" t="s">
        <v>1886</v>
      </c>
      <c r="C2" s="13" t="s">
        <v>211</v>
      </c>
      <c r="D2" s="13" t="s">
        <v>958</v>
      </c>
      <c r="E2" s="13" t="s">
        <v>8402</v>
      </c>
      <c r="F2" s="34">
        <v>406</v>
      </c>
      <c r="G2" s="34"/>
    </row>
    <row r="3" spans="1:7">
      <c r="A3" s="23">
        <v>2007</v>
      </c>
      <c r="B3" s="23" t="s">
        <v>1886</v>
      </c>
      <c r="C3" s="13" t="s">
        <v>211</v>
      </c>
      <c r="D3" s="13" t="s">
        <v>957</v>
      </c>
      <c r="E3" s="13" t="s">
        <v>8402</v>
      </c>
      <c r="F3" s="34">
        <v>642</v>
      </c>
      <c r="G3" s="34"/>
    </row>
    <row r="4" spans="1:7">
      <c r="A4" s="23">
        <v>2007</v>
      </c>
      <c r="B4" s="23" t="s">
        <v>1886</v>
      </c>
      <c r="C4" s="13" t="s">
        <v>211</v>
      </c>
      <c r="D4" s="13" t="s">
        <v>956</v>
      </c>
      <c r="E4" s="13" t="s">
        <v>8402</v>
      </c>
      <c r="F4" s="34">
        <v>1386</v>
      </c>
      <c r="G4" s="34"/>
    </row>
    <row r="5" spans="1:7">
      <c r="A5" s="23">
        <v>2007</v>
      </c>
      <c r="B5" s="23" t="s">
        <v>1886</v>
      </c>
      <c r="C5" s="13" t="s">
        <v>211</v>
      </c>
      <c r="D5" s="13" t="s">
        <v>955</v>
      </c>
      <c r="E5" s="13" t="s">
        <v>8402</v>
      </c>
      <c r="F5" s="34">
        <v>844</v>
      </c>
      <c r="G5" s="34"/>
    </row>
    <row r="6" spans="1:7">
      <c r="A6" s="23">
        <v>2008</v>
      </c>
      <c r="B6" s="23" t="s">
        <v>1886</v>
      </c>
      <c r="C6" s="13" t="s">
        <v>211</v>
      </c>
      <c r="D6" s="13" t="s">
        <v>958</v>
      </c>
      <c r="E6" s="13" t="s">
        <v>8402</v>
      </c>
      <c r="F6" s="34">
        <v>562</v>
      </c>
      <c r="G6" s="34"/>
    </row>
    <row r="7" spans="1:7">
      <c r="A7" s="23">
        <v>2008</v>
      </c>
      <c r="B7" s="23" t="s">
        <v>1886</v>
      </c>
      <c r="C7" s="13" t="s">
        <v>211</v>
      </c>
      <c r="D7" s="13" t="s">
        <v>957</v>
      </c>
      <c r="E7" s="13" t="s">
        <v>8402</v>
      </c>
      <c r="F7" s="34">
        <v>623</v>
      </c>
      <c r="G7" s="34"/>
    </row>
    <row r="8" spans="1:7">
      <c r="A8" s="23">
        <v>2008</v>
      </c>
      <c r="B8" s="23" t="s">
        <v>1886</v>
      </c>
      <c r="C8" s="13" t="s">
        <v>211</v>
      </c>
      <c r="D8" s="13" t="s">
        <v>956</v>
      </c>
      <c r="E8" s="13" t="s">
        <v>8402</v>
      </c>
      <c r="F8" s="34">
        <v>919</v>
      </c>
      <c r="G8" s="34"/>
    </row>
    <row r="9" spans="1:7">
      <c r="A9" s="23">
        <v>2008</v>
      </c>
      <c r="B9" s="23" t="s">
        <v>1886</v>
      </c>
      <c r="C9" s="13" t="s">
        <v>211</v>
      </c>
      <c r="D9" s="13" t="s">
        <v>955</v>
      </c>
      <c r="E9" s="13" t="s">
        <v>8402</v>
      </c>
      <c r="F9" s="34">
        <v>887</v>
      </c>
      <c r="G9" s="34"/>
    </row>
    <row r="10" spans="1:7">
      <c r="A10" s="23">
        <v>2009</v>
      </c>
      <c r="B10" s="23" t="s">
        <v>1886</v>
      </c>
      <c r="C10" s="13" t="s">
        <v>211</v>
      </c>
      <c r="D10" s="13" t="s">
        <v>958</v>
      </c>
      <c r="E10" s="13" t="s">
        <v>8402</v>
      </c>
      <c r="F10" s="34">
        <v>591</v>
      </c>
      <c r="G10" s="34"/>
    </row>
    <row r="11" spans="1:7">
      <c r="A11" s="23">
        <v>2009</v>
      </c>
      <c r="B11" s="23" t="s">
        <v>1886</v>
      </c>
      <c r="C11" s="13" t="s">
        <v>211</v>
      </c>
      <c r="D11" s="13" t="s">
        <v>957</v>
      </c>
      <c r="E11" s="13" t="s">
        <v>8402</v>
      </c>
      <c r="F11" s="34">
        <v>845</v>
      </c>
      <c r="G11" s="34"/>
    </row>
    <row r="12" spans="1:7">
      <c r="A12" s="23">
        <v>2009</v>
      </c>
      <c r="B12" s="23" t="s">
        <v>1886</v>
      </c>
      <c r="C12" s="13" t="s">
        <v>211</v>
      </c>
      <c r="D12" s="13" t="s">
        <v>956</v>
      </c>
      <c r="E12" s="13" t="s">
        <v>8402</v>
      </c>
      <c r="F12" s="34">
        <v>970</v>
      </c>
      <c r="G12" s="34"/>
    </row>
    <row r="13" spans="1:7">
      <c r="A13" s="23">
        <v>2009</v>
      </c>
      <c r="B13" s="23" t="s">
        <v>1886</v>
      </c>
      <c r="C13" s="13" t="s">
        <v>211</v>
      </c>
      <c r="D13" s="13" t="s">
        <v>955</v>
      </c>
      <c r="E13" s="13" t="s">
        <v>8402</v>
      </c>
      <c r="F13" s="34">
        <v>961</v>
      </c>
      <c r="G13" s="34"/>
    </row>
    <row r="14" spans="1:7">
      <c r="A14" s="23">
        <v>2010</v>
      </c>
      <c r="B14" s="23" t="s">
        <v>1886</v>
      </c>
      <c r="C14" s="13" t="s">
        <v>211</v>
      </c>
      <c r="D14" s="13" t="s">
        <v>958</v>
      </c>
      <c r="E14" s="13" t="s">
        <v>8402</v>
      </c>
      <c r="F14" s="34">
        <v>1169</v>
      </c>
      <c r="G14" s="34"/>
    </row>
    <row r="15" spans="1:7">
      <c r="A15" s="23">
        <v>2010</v>
      </c>
      <c r="B15" s="23" t="s">
        <v>1886</v>
      </c>
      <c r="C15" s="13" t="s">
        <v>211</v>
      </c>
      <c r="D15" s="13" t="s">
        <v>957</v>
      </c>
      <c r="E15" s="13" t="s">
        <v>8402</v>
      </c>
      <c r="F15" s="34">
        <v>939</v>
      </c>
      <c r="G15" s="34"/>
    </row>
    <row r="16" spans="1:7">
      <c r="A16" s="23">
        <v>2010</v>
      </c>
      <c r="B16" s="23" t="s">
        <v>1886</v>
      </c>
      <c r="C16" s="13" t="s">
        <v>211</v>
      </c>
      <c r="D16" s="13" t="s">
        <v>956</v>
      </c>
      <c r="E16" s="13" t="s">
        <v>8402</v>
      </c>
      <c r="F16" s="34">
        <v>962</v>
      </c>
      <c r="G16" s="34"/>
    </row>
    <row r="17" spans="1:7">
      <c r="A17" s="23">
        <v>2010</v>
      </c>
      <c r="B17" s="23" t="s">
        <v>1886</v>
      </c>
      <c r="C17" s="13" t="s">
        <v>211</v>
      </c>
      <c r="D17" s="13" t="s">
        <v>955</v>
      </c>
      <c r="E17" s="13" t="s">
        <v>8402</v>
      </c>
      <c r="F17" s="34">
        <v>952</v>
      </c>
      <c r="G17" s="34"/>
    </row>
    <row r="18" spans="1:7">
      <c r="A18" s="23">
        <v>2011</v>
      </c>
      <c r="B18" s="23" t="s">
        <v>1886</v>
      </c>
      <c r="C18" s="13" t="s">
        <v>211</v>
      </c>
      <c r="D18" s="13" t="s">
        <v>958</v>
      </c>
      <c r="E18" s="13" t="s">
        <v>8402</v>
      </c>
      <c r="F18" s="34">
        <v>1452</v>
      </c>
      <c r="G18" s="34"/>
    </row>
    <row r="19" spans="1:7">
      <c r="A19" s="23">
        <v>2011</v>
      </c>
      <c r="B19" s="23" t="s">
        <v>1886</v>
      </c>
      <c r="C19" s="13" t="s">
        <v>211</v>
      </c>
      <c r="D19" s="13" t="s">
        <v>957</v>
      </c>
      <c r="E19" s="13" t="s">
        <v>8402</v>
      </c>
      <c r="F19" s="34">
        <v>1019</v>
      </c>
      <c r="G19" s="34"/>
    </row>
    <row r="20" spans="1:7">
      <c r="A20" s="23">
        <v>2011</v>
      </c>
      <c r="B20" s="23" t="s">
        <v>1886</v>
      </c>
      <c r="C20" s="13" t="s">
        <v>211</v>
      </c>
      <c r="D20" s="13" t="s">
        <v>956</v>
      </c>
      <c r="E20" s="13" t="s">
        <v>8402</v>
      </c>
      <c r="F20" s="34">
        <v>1349</v>
      </c>
      <c r="G20" s="34"/>
    </row>
    <row r="21" spans="1:7">
      <c r="A21" s="23">
        <v>2011</v>
      </c>
      <c r="B21" s="23" t="s">
        <v>1886</v>
      </c>
      <c r="C21" s="13" t="s">
        <v>211</v>
      </c>
      <c r="D21" s="13" t="s">
        <v>955</v>
      </c>
      <c r="E21" s="13" t="s">
        <v>8402</v>
      </c>
      <c r="F21" s="34">
        <v>1316</v>
      </c>
      <c r="G21" s="34"/>
    </row>
    <row r="22" spans="1:7">
      <c r="A22" s="23">
        <v>2012</v>
      </c>
      <c r="B22" s="23" t="s">
        <v>1886</v>
      </c>
      <c r="C22" s="13" t="s">
        <v>211</v>
      </c>
      <c r="D22" s="13" t="s">
        <v>958</v>
      </c>
      <c r="E22" s="13" t="s">
        <v>8402</v>
      </c>
      <c r="F22" s="34">
        <v>1059</v>
      </c>
      <c r="G22" s="34"/>
    </row>
    <row r="23" spans="1:7">
      <c r="A23" s="23">
        <v>2012</v>
      </c>
      <c r="B23" s="23" t="s">
        <v>1886</v>
      </c>
      <c r="C23" s="13" t="s">
        <v>211</v>
      </c>
      <c r="D23" s="13" t="s">
        <v>957</v>
      </c>
      <c r="E23" s="13" t="s">
        <v>8402</v>
      </c>
      <c r="F23" s="34">
        <v>1368</v>
      </c>
      <c r="G23" s="34"/>
    </row>
    <row r="24" spans="1:7">
      <c r="A24" s="23">
        <v>2012</v>
      </c>
      <c r="B24" s="23" t="s">
        <v>1886</v>
      </c>
      <c r="C24" s="13" t="s">
        <v>211</v>
      </c>
      <c r="D24" s="13" t="s">
        <v>956</v>
      </c>
      <c r="E24" s="13" t="s">
        <v>8402</v>
      </c>
      <c r="F24" s="34">
        <v>959</v>
      </c>
      <c r="G24" s="34"/>
    </row>
    <row r="25" spans="1:7">
      <c r="A25" s="23">
        <v>2012</v>
      </c>
      <c r="B25" s="23" t="s">
        <v>1886</v>
      </c>
      <c r="C25" s="13" t="s">
        <v>211</v>
      </c>
      <c r="D25" s="13" t="s">
        <v>955</v>
      </c>
      <c r="E25" s="13" t="s">
        <v>8402</v>
      </c>
      <c r="F25" s="34">
        <v>1390</v>
      </c>
      <c r="G25" s="34"/>
    </row>
    <row r="26" spans="1:7">
      <c r="A26" s="23">
        <v>2013</v>
      </c>
      <c r="B26" s="23" t="s">
        <v>1886</v>
      </c>
      <c r="C26" s="13" t="s">
        <v>211</v>
      </c>
      <c r="D26" s="13" t="s">
        <v>958</v>
      </c>
      <c r="E26" s="13" t="s">
        <v>8402</v>
      </c>
      <c r="F26" s="34">
        <v>1426</v>
      </c>
      <c r="G26" s="34"/>
    </row>
    <row r="27" spans="1:7">
      <c r="A27" s="23">
        <v>2013</v>
      </c>
      <c r="B27" s="23" t="s">
        <v>1886</v>
      </c>
      <c r="C27" s="13" t="s">
        <v>211</v>
      </c>
      <c r="D27" s="13" t="s">
        <v>957</v>
      </c>
      <c r="E27" s="13" t="s">
        <v>8402</v>
      </c>
      <c r="F27" s="34">
        <v>1724</v>
      </c>
      <c r="G27" s="34"/>
    </row>
    <row r="28" spans="1:7">
      <c r="A28" s="23">
        <v>2013</v>
      </c>
      <c r="B28" s="23" t="s">
        <v>1886</v>
      </c>
      <c r="C28" s="13" t="s">
        <v>211</v>
      </c>
      <c r="D28" s="13" t="s">
        <v>956</v>
      </c>
      <c r="E28" s="13" t="s">
        <v>8402</v>
      </c>
      <c r="F28" s="34">
        <v>847</v>
      </c>
      <c r="G28" s="34"/>
    </row>
    <row r="29" spans="1:7">
      <c r="A29" s="23">
        <v>2013</v>
      </c>
      <c r="B29" s="23" t="s">
        <v>1886</v>
      </c>
      <c r="C29" s="13" t="s">
        <v>211</v>
      </c>
      <c r="D29" s="13" t="s">
        <v>955</v>
      </c>
      <c r="E29" s="13" t="s">
        <v>8402</v>
      </c>
      <c r="F29" s="34">
        <v>1629</v>
      </c>
      <c r="G29" s="34"/>
    </row>
    <row r="30" spans="1:7">
      <c r="A30" s="23">
        <v>2014</v>
      </c>
      <c r="B30" s="23" t="s">
        <v>1886</v>
      </c>
      <c r="C30" s="13" t="s">
        <v>211</v>
      </c>
      <c r="D30" s="13" t="s">
        <v>1884</v>
      </c>
      <c r="E30" s="13" t="s">
        <v>8402</v>
      </c>
      <c r="F30" s="34">
        <v>392</v>
      </c>
      <c r="G30" s="34">
        <v>696</v>
      </c>
    </row>
    <row r="31" spans="1:7">
      <c r="A31" s="23">
        <v>2014</v>
      </c>
      <c r="B31" s="23" t="s">
        <v>1886</v>
      </c>
      <c r="C31" s="13" t="s">
        <v>211</v>
      </c>
      <c r="D31" s="13" t="s">
        <v>948</v>
      </c>
      <c r="E31" s="13" t="s">
        <v>8402</v>
      </c>
      <c r="F31" s="34">
        <v>927</v>
      </c>
      <c r="G31" s="34">
        <v>1258</v>
      </c>
    </row>
    <row r="32" spans="1:7">
      <c r="A32" s="23">
        <v>2014</v>
      </c>
      <c r="B32" s="23" t="s">
        <v>1886</v>
      </c>
      <c r="C32" s="13" t="s">
        <v>211</v>
      </c>
      <c r="D32" s="13" t="s">
        <v>952</v>
      </c>
      <c r="E32" s="13" t="s">
        <v>8402</v>
      </c>
      <c r="F32" s="34">
        <v>1923</v>
      </c>
      <c r="G32" s="34">
        <v>2550</v>
      </c>
    </row>
    <row r="33" spans="1:7">
      <c r="A33" s="23">
        <v>2014</v>
      </c>
      <c r="B33" s="23" t="s">
        <v>1886</v>
      </c>
      <c r="C33" s="13" t="s">
        <v>211</v>
      </c>
      <c r="D33" s="13" t="s">
        <v>950</v>
      </c>
      <c r="E33" s="13" t="s">
        <v>8402</v>
      </c>
      <c r="F33" s="34">
        <v>33</v>
      </c>
      <c r="G33" s="34">
        <v>33</v>
      </c>
    </row>
    <row r="34" spans="1:7">
      <c r="A34" s="23">
        <v>2014</v>
      </c>
      <c r="B34" s="23" t="s">
        <v>1886</v>
      </c>
      <c r="C34" s="13" t="s">
        <v>211</v>
      </c>
      <c r="D34" s="13" t="s">
        <v>951</v>
      </c>
      <c r="E34" s="13" t="s">
        <v>8402</v>
      </c>
      <c r="F34" s="34">
        <v>1492</v>
      </c>
      <c r="G34" s="34">
        <v>7266</v>
      </c>
    </row>
    <row r="35" spans="1:7">
      <c r="A35" s="23">
        <v>2014</v>
      </c>
      <c r="B35" s="23" t="s">
        <v>1886</v>
      </c>
      <c r="C35" s="13" t="s">
        <v>211</v>
      </c>
      <c r="D35" s="13" t="s">
        <v>949</v>
      </c>
      <c r="E35" s="13" t="s">
        <v>8402</v>
      </c>
      <c r="F35" s="34">
        <v>1718</v>
      </c>
      <c r="G35" s="34">
        <v>1741</v>
      </c>
    </row>
    <row r="36" spans="1:7">
      <c r="A36" s="23">
        <v>2014</v>
      </c>
      <c r="B36" s="23" t="s">
        <v>1886</v>
      </c>
      <c r="C36" s="13" t="s">
        <v>211</v>
      </c>
      <c r="D36" s="13" t="s">
        <v>953</v>
      </c>
      <c r="E36" s="13" t="s">
        <v>8402</v>
      </c>
      <c r="F36" s="34">
        <v>1329</v>
      </c>
      <c r="G36" s="34">
        <v>1329</v>
      </c>
    </row>
    <row r="37" spans="1:7">
      <c r="A37" s="23">
        <v>2015</v>
      </c>
      <c r="B37" s="23" t="s">
        <v>1886</v>
      </c>
      <c r="C37" s="13" t="s">
        <v>211</v>
      </c>
      <c r="D37" s="13" t="s">
        <v>950</v>
      </c>
      <c r="E37" s="13" t="s">
        <v>8402</v>
      </c>
      <c r="F37" s="34">
        <v>7</v>
      </c>
      <c r="G37" s="34">
        <v>7</v>
      </c>
    </row>
    <row r="38" spans="1:7">
      <c r="A38" s="23">
        <v>2015</v>
      </c>
      <c r="B38" s="23" t="s">
        <v>1886</v>
      </c>
      <c r="C38" s="13" t="s">
        <v>1885</v>
      </c>
      <c r="D38" s="13" t="s">
        <v>1884</v>
      </c>
      <c r="E38" s="13" t="s">
        <v>8402</v>
      </c>
      <c r="F38" s="34">
        <v>524</v>
      </c>
      <c r="G38" s="34">
        <v>1245</v>
      </c>
    </row>
    <row r="39" spans="1:7">
      <c r="A39" s="23">
        <v>2015</v>
      </c>
      <c r="B39" s="23" t="s">
        <v>1886</v>
      </c>
      <c r="C39" s="13" t="s">
        <v>1885</v>
      </c>
      <c r="D39" s="13" t="s">
        <v>948</v>
      </c>
      <c r="E39" s="13" t="s">
        <v>8402</v>
      </c>
      <c r="F39" s="34">
        <v>1133</v>
      </c>
      <c r="G39" s="34">
        <v>1557</v>
      </c>
    </row>
    <row r="40" spans="1:7">
      <c r="A40" s="23">
        <v>2015</v>
      </c>
      <c r="B40" s="23" t="s">
        <v>1886</v>
      </c>
      <c r="C40" s="13" t="s">
        <v>1885</v>
      </c>
      <c r="D40" s="13" t="s">
        <v>949</v>
      </c>
      <c r="E40" s="13" t="s">
        <v>8402</v>
      </c>
      <c r="F40" s="34">
        <v>1969</v>
      </c>
      <c r="G40" s="34">
        <v>1969</v>
      </c>
    </row>
    <row r="41" spans="1:7">
      <c r="A41" s="23">
        <v>2015</v>
      </c>
      <c r="B41" s="23" t="s">
        <v>1886</v>
      </c>
      <c r="C41" s="13" t="s">
        <v>947</v>
      </c>
      <c r="D41" s="13" t="s">
        <v>952</v>
      </c>
      <c r="E41" s="13" t="s">
        <v>8402</v>
      </c>
      <c r="F41" s="34">
        <v>1718</v>
      </c>
      <c r="G41" s="34">
        <v>3040</v>
      </c>
    </row>
    <row r="42" spans="1:7">
      <c r="A42" s="23">
        <v>2015</v>
      </c>
      <c r="B42" s="23" t="s">
        <v>1886</v>
      </c>
      <c r="C42" s="13" t="s">
        <v>947</v>
      </c>
      <c r="D42" s="13" t="s">
        <v>951</v>
      </c>
      <c r="E42" s="13" t="s">
        <v>8402</v>
      </c>
      <c r="F42" s="34">
        <v>1527</v>
      </c>
      <c r="G42" s="34">
        <v>5772</v>
      </c>
    </row>
    <row r="43" spans="1:7">
      <c r="A43" s="23">
        <v>2015</v>
      </c>
      <c r="B43" s="23" t="s">
        <v>1886</v>
      </c>
      <c r="C43" s="13" t="s">
        <v>947</v>
      </c>
      <c r="D43" s="13" t="s">
        <v>953</v>
      </c>
      <c r="E43" s="13" t="s">
        <v>8402</v>
      </c>
      <c r="F43" s="34">
        <v>3424</v>
      </c>
      <c r="G43" s="34">
        <v>3778</v>
      </c>
    </row>
    <row r="44" spans="1:7">
      <c r="A44" s="23">
        <v>2016</v>
      </c>
      <c r="B44" s="23" t="s">
        <v>1886</v>
      </c>
      <c r="C44" s="13" t="s">
        <v>211</v>
      </c>
      <c r="D44" s="13" t="s">
        <v>950</v>
      </c>
      <c r="E44" s="13" t="s">
        <v>8402</v>
      </c>
      <c r="F44" s="34">
        <v>1247</v>
      </c>
      <c r="G44" s="34">
        <v>1457</v>
      </c>
    </row>
    <row r="45" spans="1:7">
      <c r="A45" s="23">
        <v>2016</v>
      </c>
      <c r="B45" s="23" t="s">
        <v>1886</v>
      </c>
      <c r="C45" s="13" t="s">
        <v>1885</v>
      </c>
      <c r="D45" s="13" t="s">
        <v>1884</v>
      </c>
      <c r="E45" s="13" t="s">
        <v>8402</v>
      </c>
      <c r="F45" s="34">
        <v>857</v>
      </c>
      <c r="G45" s="34">
        <v>1976</v>
      </c>
    </row>
    <row r="46" spans="1:7">
      <c r="A46" s="23">
        <v>2016</v>
      </c>
      <c r="B46" s="23" t="s">
        <v>1886</v>
      </c>
      <c r="C46" s="13" t="s">
        <v>1885</v>
      </c>
      <c r="D46" s="13" t="s">
        <v>948</v>
      </c>
      <c r="E46" s="13" t="s">
        <v>8402</v>
      </c>
      <c r="F46" s="34">
        <v>826</v>
      </c>
      <c r="G46" s="34">
        <v>3564</v>
      </c>
    </row>
    <row r="47" spans="1:7">
      <c r="A47" s="23">
        <v>2016</v>
      </c>
      <c r="B47" s="23" t="s">
        <v>1886</v>
      </c>
      <c r="C47" s="13" t="s">
        <v>1885</v>
      </c>
      <c r="D47" s="13" t="s">
        <v>949</v>
      </c>
      <c r="E47" s="13" t="s">
        <v>8402</v>
      </c>
      <c r="F47" s="34">
        <v>1025</v>
      </c>
      <c r="G47" s="34">
        <v>1551</v>
      </c>
    </row>
    <row r="48" spans="1:7">
      <c r="A48" s="23">
        <v>2016</v>
      </c>
      <c r="B48" s="23" t="s">
        <v>1886</v>
      </c>
      <c r="C48" s="13" t="s">
        <v>947</v>
      </c>
      <c r="D48" s="13" t="s">
        <v>954</v>
      </c>
      <c r="E48" s="13" t="s">
        <v>8402</v>
      </c>
      <c r="F48" s="34">
        <v>3150</v>
      </c>
      <c r="G48" s="34">
        <v>3364</v>
      </c>
    </row>
    <row r="49" spans="1:7">
      <c r="A49" s="23">
        <v>2016</v>
      </c>
      <c r="B49" s="23" t="s">
        <v>1886</v>
      </c>
      <c r="C49" s="13" t="s">
        <v>947</v>
      </c>
      <c r="D49" s="13" t="s">
        <v>952</v>
      </c>
      <c r="E49" s="13" t="s">
        <v>8402</v>
      </c>
      <c r="F49" s="34">
        <v>350</v>
      </c>
      <c r="G49" s="34">
        <v>976</v>
      </c>
    </row>
    <row r="50" spans="1:7">
      <c r="A50" s="23">
        <v>2016</v>
      </c>
      <c r="B50" s="23" t="s">
        <v>1886</v>
      </c>
      <c r="C50" s="13" t="s">
        <v>947</v>
      </c>
      <c r="D50" s="13" t="s">
        <v>951</v>
      </c>
      <c r="E50" s="13" t="s">
        <v>8402</v>
      </c>
      <c r="F50" s="34">
        <v>1650</v>
      </c>
      <c r="G50" s="34">
        <v>5690</v>
      </c>
    </row>
    <row r="51" spans="1:7">
      <c r="A51" s="23">
        <v>2016</v>
      </c>
      <c r="B51" s="23" t="s">
        <v>1886</v>
      </c>
      <c r="C51" s="13" t="s">
        <v>947</v>
      </c>
      <c r="D51" s="13" t="s">
        <v>953</v>
      </c>
      <c r="E51" s="13" t="s">
        <v>8402</v>
      </c>
      <c r="F51" s="34">
        <v>2857</v>
      </c>
      <c r="G51" s="34">
        <v>5077</v>
      </c>
    </row>
    <row r="52" spans="1:7">
      <c r="A52" s="23">
        <v>2017</v>
      </c>
      <c r="B52" s="23" t="s">
        <v>1886</v>
      </c>
      <c r="C52" s="13" t="s">
        <v>1885</v>
      </c>
      <c r="D52" s="13" t="s">
        <v>1884</v>
      </c>
      <c r="E52" s="13" t="s">
        <v>8402</v>
      </c>
      <c r="F52" s="34">
        <v>2057</v>
      </c>
      <c r="G52" s="34">
        <v>2209</v>
      </c>
    </row>
    <row r="53" spans="1:7">
      <c r="A53" s="23">
        <v>2017</v>
      </c>
      <c r="B53" s="23" t="s">
        <v>1886</v>
      </c>
      <c r="C53" s="13" t="s">
        <v>1885</v>
      </c>
      <c r="D53" s="13" t="s">
        <v>948</v>
      </c>
      <c r="E53" s="13" t="s">
        <v>8402</v>
      </c>
      <c r="F53" s="34">
        <v>1680</v>
      </c>
      <c r="G53" s="34">
        <v>4878</v>
      </c>
    </row>
    <row r="54" spans="1:7">
      <c r="A54" s="23">
        <v>2017</v>
      </c>
      <c r="B54" s="23" t="s">
        <v>1886</v>
      </c>
      <c r="C54" s="13" t="s">
        <v>1885</v>
      </c>
      <c r="D54" s="13" t="s">
        <v>950</v>
      </c>
      <c r="E54" s="13" t="s">
        <v>8402</v>
      </c>
      <c r="F54" s="34">
        <v>813</v>
      </c>
      <c r="G54" s="34">
        <v>1329</v>
      </c>
    </row>
    <row r="55" spans="1:7">
      <c r="A55" s="23">
        <v>2017</v>
      </c>
      <c r="B55" s="23" t="s">
        <v>1886</v>
      </c>
      <c r="C55" s="13" t="s">
        <v>1885</v>
      </c>
      <c r="D55" s="13" t="s">
        <v>949</v>
      </c>
      <c r="E55" s="13" t="s">
        <v>8402</v>
      </c>
      <c r="F55" s="34">
        <v>748</v>
      </c>
      <c r="G55" s="34">
        <v>811</v>
      </c>
    </row>
    <row r="56" spans="1:7">
      <c r="A56" s="23">
        <v>2017</v>
      </c>
      <c r="B56" s="23" t="s">
        <v>1886</v>
      </c>
      <c r="C56" s="13" t="s">
        <v>947</v>
      </c>
      <c r="D56" s="13" t="s">
        <v>954</v>
      </c>
      <c r="E56" s="13" t="s">
        <v>8402</v>
      </c>
      <c r="F56" s="34">
        <v>3874</v>
      </c>
      <c r="G56" s="34">
        <v>4183</v>
      </c>
    </row>
    <row r="57" spans="1:7">
      <c r="A57" s="23">
        <v>2017</v>
      </c>
      <c r="B57" s="23" t="s">
        <v>1886</v>
      </c>
      <c r="C57" s="13" t="s">
        <v>947</v>
      </c>
      <c r="D57" s="13" t="s">
        <v>952</v>
      </c>
      <c r="E57" s="13" t="s">
        <v>8402</v>
      </c>
      <c r="F57" s="34">
        <v>400</v>
      </c>
      <c r="G57" s="34">
        <v>992</v>
      </c>
    </row>
    <row r="58" spans="1:7">
      <c r="A58" s="23">
        <v>2017</v>
      </c>
      <c r="B58" s="23" t="s">
        <v>1886</v>
      </c>
      <c r="C58" s="13" t="s">
        <v>947</v>
      </c>
      <c r="D58" s="13" t="s">
        <v>951</v>
      </c>
      <c r="E58" s="13" t="s">
        <v>8402</v>
      </c>
      <c r="F58" s="34">
        <v>3348</v>
      </c>
      <c r="G58" s="34">
        <v>4725</v>
      </c>
    </row>
    <row r="59" spans="1:7">
      <c r="A59" s="23">
        <v>2017</v>
      </c>
      <c r="B59" s="23" t="s">
        <v>1886</v>
      </c>
      <c r="C59" s="13" t="s">
        <v>947</v>
      </c>
      <c r="D59" s="13" t="s">
        <v>953</v>
      </c>
      <c r="E59" s="13" t="s">
        <v>8402</v>
      </c>
      <c r="F59" s="34">
        <v>5023</v>
      </c>
      <c r="G59" s="34">
        <v>5576</v>
      </c>
    </row>
    <row r="60" spans="1:7">
      <c r="A60" s="23">
        <v>2018</v>
      </c>
      <c r="B60" s="23" t="s">
        <v>1886</v>
      </c>
      <c r="C60" s="13" t="s">
        <v>1885</v>
      </c>
      <c r="D60" s="13" t="s">
        <v>1884</v>
      </c>
      <c r="E60" s="13" t="s">
        <v>8402</v>
      </c>
      <c r="F60" s="34">
        <v>1204</v>
      </c>
      <c r="G60" s="34">
        <v>1777</v>
      </c>
    </row>
    <row r="61" spans="1:7">
      <c r="A61" s="23">
        <v>2018</v>
      </c>
      <c r="B61" s="23" t="s">
        <v>1886</v>
      </c>
      <c r="C61" s="13" t="s">
        <v>1885</v>
      </c>
      <c r="D61" s="13" t="s">
        <v>948</v>
      </c>
      <c r="E61" s="13" t="s">
        <v>8402</v>
      </c>
      <c r="F61" s="34">
        <v>1298</v>
      </c>
      <c r="G61" s="34">
        <v>3777</v>
      </c>
    </row>
    <row r="62" spans="1:7">
      <c r="A62" s="23">
        <v>2018</v>
      </c>
      <c r="B62" s="23" t="s">
        <v>1886</v>
      </c>
      <c r="C62" s="13" t="s">
        <v>1885</v>
      </c>
      <c r="D62" s="13" t="s">
        <v>950</v>
      </c>
      <c r="E62" s="13" t="s">
        <v>8402</v>
      </c>
      <c r="F62" s="34">
        <v>937</v>
      </c>
      <c r="G62" s="34">
        <v>1535</v>
      </c>
    </row>
    <row r="63" spans="1:7">
      <c r="A63" s="23">
        <v>2018</v>
      </c>
      <c r="B63" s="23" t="s">
        <v>1886</v>
      </c>
      <c r="C63" s="13" t="s">
        <v>1885</v>
      </c>
      <c r="D63" s="13" t="s">
        <v>949</v>
      </c>
      <c r="E63" s="13" t="s">
        <v>8402</v>
      </c>
      <c r="F63" s="34">
        <v>769</v>
      </c>
      <c r="G63" s="34">
        <v>838</v>
      </c>
    </row>
    <row r="64" spans="1:7">
      <c r="A64" s="23">
        <v>2018</v>
      </c>
      <c r="B64" s="23" t="s">
        <v>1886</v>
      </c>
      <c r="C64" s="13" t="s">
        <v>947</v>
      </c>
      <c r="D64" s="13" t="s">
        <v>954</v>
      </c>
      <c r="E64" s="13" t="s">
        <v>8402</v>
      </c>
      <c r="F64" s="34">
        <v>2655</v>
      </c>
      <c r="G64" s="34">
        <v>3936</v>
      </c>
    </row>
    <row r="65" spans="1:7">
      <c r="A65" s="23">
        <v>2018</v>
      </c>
      <c r="B65" s="23" t="s">
        <v>1886</v>
      </c>
      <c r="C65" s="13" t="s">
        <v>947</v>
      </c>
      <c r="D65" s="13" t="s">
        <v>952</v>
      </c>
      <c r="E65" s="13" t="s">
        <v>8402</v>
      </c>
      <c r="F65" s="34">
        <v>461</v>
      </c>
      <c r="G65" s="34">
        <v>1196</v>
      </c>
    </row>
    <row r="66" spans="1:7">
      <c r="A66" s="23">
        <v>2018</v>
      </c>
      <c r="B66" s="23" t="s">
        <v>1886</v>
      </c>
      <c r="C66" s="13" t="s">
        <v>947</v>
      </c>
      <c r="D66" s="13" t="s">
        <v>951</v>
      </c>
      <c r="E66" s="13" t="s">
        <v>8402</v>
      </c>
      <c r="F66" s="34">
        <v>3863</v>
      </c>
      <c r="G66" s="34">
        <v>5601</v>
      </c>
    </row>
    <row r="67" spans="1:7">
      <c r="A67" s="23">
        <v>2018</v>
      </c>
      <c r="B67" s="23" t="s">
        <v>1886</v>
      </c>
      <c r="C67" s="13" t="s">
        <v>947</v>
      </c>
      <c r="D67" s="13" t="s">
        <v>953</v>
      </c>
      <c r="E67" s="13" t="s">
        <v>8402</v>
      </c>
      <c r="F67" s="34">
        <v>6809</v>
      </c>
      <c r="G67" s="34">
        <v>7424</v>
      </c>
    </row>
    <row r="68" spans="1:7">
      <c r="A68" s="23">
        <v>2019</v>
      </c>
      <c r="B68" s="23" t="s">
        <v>1886</v>
      </c>
      <c r="C68" s="13" t="s">
        <v>1885</v>
      </c>
      <c r="D68" s="13" t="s">
        <v>1884</v>
      </c>
      <c r="E68" s="13" t="s">
        <v>8402</v>
      </c>
      <c r="F68" s="34">
        <v>1305</v>
      </c>
      <c r="G68" s="34">
        <v>1378</v>
      </c>
    </row>
    <row r="69" spans="1:7">
      <c r="A69" s="23">
        <v>2019</v>
      </c>
      <c r="B69" s="23" t="s">
        <v>1886</v>
      </c>
      <c r="C69" s="13" t="s">
        <v>1885</v>
      </c>
      <c r="D69" s="13" t="s">
        <v>948</v>
      </c>
      <c r="E69" s="13" t="s">
        <v>8402</v>
      </c>
      <c r="F69" s="34">
        <v>655</v>
      </c>
      <c r="G69" s="34">
        <v>1114</v>
      </c>
    </row>
    <row r="70" spans="1:7">
      <c r="A70" s="23">
        <v>2019</v>
      </c>
      <c r="B70" s="23" t="s">
        <v>1886</v>
      </c>
      <c r="C70" s="13" t="s">
        <v>1885</v>
      </c>
      <c r="D70" s="13" t="s">
        <v>950</v>
      </c>
      <c r="E70" s="13" t="s">
        <v>8402</v>
      </c>
      <c r="F70" s="34">
        <v>747</v>
      </c>
      <c r="G70" s="34">
        <v>747</v>
      </c>
    </row>
    <row r="71" spans="1:7">
      <c r="A71" s="23">
        <v>2019</v>
      </c>
      <c r="B71" s="23" t="s">
        <v>1886</v>
      </c>
      <c r="C71" s="13" t="s">
        <v>1885</v>
      </c>
      <c r="D71" s="13" t="s">
        <v>949</v>
      </c>
      <c r="E71" s="13" t="s">
        <v>8402</v>
      </c>
      <c r="F71" s="34">
        <v>925</v>
      </c>
      <c r="G71" s="34">
        <v>1053</v>
      </c>
    </row>
    <row r="72" spans="1:7">
      <c r="A72" s="23">
        <v>2019</v>
      </c>
      <c r="B72" s="23" t="s">
        <v>1886</v>
      </c>
      <c r="C72" s="13" t="s">
        <v>947</v>
      </c>
      <c r="D72" s="13" t="s">
        <v>954</v>
      </c>
      <c r="E72" s="13" t="s">
        <v>8402</v>
      </c>
      <c r="F72" s="34">
        <v>2717</v>
      </c>
      <c r="G72" s="34">
        <v>4098</v>
      </c>
    </row>
    <row r="73" spans="1:7">
      <c r="A73" s="23">
        <v>2019</v>
      </c>
      <c r="B73" s="23" t="s">
        <v>1886</v>
      </c>
      <c r="C73" s="13" t="s">
        <v>947</v>
      </c>
      <c r="D73" s="13" t="s">
        <v>952</v>
      </c>
      <c r="E73" s="13" t="s">
        <v>8402</v>
      </c>
      <c r="F73" s="34">
        <v>706</v>
      </c>
      <c r="G73" s="34">
        <v>1289</v>
      </c>
    </row>
    <row r="74" spans="1:7">
      <c r="A74" s="23">
        <v>2019</v>
      </c>
      <c r="B74" s="23" t="s">
        <v>1886</v>
      </c>
      <c r="C74" s="13" t="s">
        <v>947</v>
      </c>
      <c r="D74" s="13" t="s">
        <v>951</v>
      </c>
      <c r="E74" s="13" t="s">
        <v>8402</v>
      </c>
      <c r="F74" s="34">
        <v>5900</v>
      </c>
      <c r="G74" s="34">
        <v>8844</v>
      </c>
    </row>
    <row r="75" spans="1:7">
      <c r="A75" s="23">
        <v>2019</v>
      </c>
      <c r="B75" s="23" t="s">
        <v>1886</v>
      </c>
      <c r="C75" s="13" t="s">
        <v>947</v>
      </c>
      <c r="D75" s="13" t="s">
        <v>953</v>
      </c>
      <c r="E75" s="13" t="s">
        <v>8402</v>
      </c>
      <c r="F75" s="34">
        <v>10927</v>
      </c>
      <c r="G75" s="34">
        <v>12405</v>
      </c>
    </row>
    <row r="76" spans="1:7">
      <c r="A76" s="23">
        <v>2020</v>
      </c>
      <c r="B76" s="23" t="s">
        <v>1886</v>
      </c>
      <c r="C76" s="13" t="s">
        <v>5844</v>
      </c>
      <c r="D76" s="13" t="s">
        <v>1884</v>
      </c>
      <c r="E76" s="13" t="s">
        <v>8402</v>
      </c>
      <c r="F76" s="34">
        <v>1373</v>
      </c>
      <c r="G76" s="34">
        <v>1395</v>
      </c>
    </row>
    <row r="77" spans="1:7">
      <c r="A77" s="23">
        <v>2020</v>
      </c>
      <c r="B77" s="23" t="s">
        <v>1886</v>
      </c>
      <c r="C77" s="13" t="s">
        <v>5844</v>
      </c>
      <c r="D77" s="13" t="s">
        <v>948</v>
      </c>
      <c r="E77" s="13" t="s">
        <v>8402</v>
      </c>
      <c r="F77" s="34">
        <v>1582</v>
      </c>
      <c r="G77" s="34">
        <v>1696</v>
      </c>
    </row>
    <row r="78" spans="1:7">
      <c r="A78" s="23">
        <v>2020</v>
      </c>
      <c r="B78" s="23" t="s">
        <v>1886</v>
      </c>
      <c r="C78" s="13" t="s">
        <v>5844</v>
      </c>
      <c r="D78" s="13" t="s">
        <v>950</v>
      </c>
      <c r="E78" s="13" t="s">
        <v>8402</v>
      </c>
      <c r="F78" s="34">
        <v>1623</v>
      </c>
      <c r="G78" s="34">
        <v>1623</v>
      </c>
    </row>
    <row r="79" spans="1:7">
      <c r="A79" s="23">
        <v>2020</v>
      </c>
      <c r="B79" s="23" t="s">
        <v>1886</v>
      </c>
      <c r="C79" s="13" t="s">
        <v>5844</v>
      </c>
      <c r="D79" s="13" t="s">
        <v>949</v>
      </c>
      <c r="E79" s="13" t="s">
        <v>8402</v>
      </c>
      <c r="F79" s="34">
        <v>882</v>
      </c>
      <c r="G79" s="34">
        <v>1008</v>
      </c>
    </row>
    <row r="80" spans="1:7">
      <c r="A80" s="23">
        <v>2020</v>
      </c>
      <c r="B80" s="23" t="s">
        <v>1886</v>
      </c>
      <c r="C80" s="13" t="s">
        <v>947</v>
      </c>
      <c r="D80" s="13" t="s">
        <v>954</v>
      </c>
      <c r="E80" s="13" t="s">
        <v>8402</v>
      </c>
      <c r="F80" s="34">
        <v>1131</v>
      </c>
      <c r="G80" s="34">
        <v>1233</v>
      </c>
    </row>
    <row r="81" spans="1:7">
      <c r="A81" s="23">
        <v>2020</v>
      </c>
      <c r="B81" s="23" t="s">
        <v>1886</v>
      </c>
      <c r="C81" s="13" t="s">
        <v>947</v>
      </c>
      <c r="D81" s="13" t="s">
        <v>952</v>
      </c>
      <c r="E81" s="13" t="s">
        <v>8402</v>
      </c>
      <c r="F81" s="34">
        <v>1024</v>
      </c>
      <c r="G81" s="34">
        <v>1298</v>
      </c>
    </row>
    <row r="82" spans="1:7">
      <c r="A82" s="23">
        <v>2020</v>
      </c>
      <c r="B82" s="23" t="s">
        <v>1886</v>
      </c>
      <c r="C82" s="13" t="s">
        <v>947</v>
      </c>
      <c r="D82" s="13" t="s">
        <v>951</v>
      </c>
      <c r="E82" s="13" t="s">
        <v>8402</v>
      </c>
      <c r="F82" s="34">
        <v>2716</v>
      </c>
      <c r="G82" s="34">
        <v>3080</v>
      </c>
    </row>
    <row r="83" spans="1:7">
      <c r="A83" s="23">
        <v>2020</v>
      </c>
      <c r="B83" s="23" t="s">
        <v>1886</v>
      </c>
      <c r="C83" s="13" t="s">
        <v>947</v>
      </c>
      <c r="D83" s="13" t="s">
        <v>953</v>
      </c>
      <c r="E83" s="13" t="s">
        <v>8402</v>
      </c>
      <c r="F83" s="34">
        <v>4552</v>
      </c>
      <c r="G83" s="34">
        <v>5408</v>
      </c>
    </row>
    <row r="84" spans="1:7">
      <c r="A84" s="23">
        <v>2021</v>
      </c>
      <c r="B84" s="23" t="s">
        <v>1886</v>
      </c>
      <c r="C84" s="13" t="s">
        <v>5844</v>
      </c>
      <c r="D84" s="13" t="s">
        <v>8401</v>
      </c>
      <c r="E84" s="13" t="s">
        <v>242</v>
      </c>
      <c r="F84" s="34">
        <v>491</v>
      </c>
      <c r="G84" s="34">
        <v>526</v>
      </c>
    </row>
    <row r="85" spans="1:7">
      <c r="A85" s="23">
        <v>2021</v>
      </c>
      <c r="B85" s="23" t="s">
        <v>1886</v>
      </c>
      <c r="C85" s="13" t="s">
        <v>5844</v>
      </c>
      <c r="D85" s="13" t="s">
        <v>8401</v>
      </c>
      <c r="E85" s="13" t="s">
        <v>1</v>
      </c>
      <c r="F85" s="34">
        <v>163</v>
      </c>
      <c r="G85" s="34">
        <v>181</v>
      </c>
    </row>
    <row r="86" spans="1:7">
      <c r="A86" s="23">
        <v>2021</v>
      </c>
      <c r="B86" s="23" t="s">
        <v>1886</v>
      </c>
      <c r="C86" s="13" t="s">
        <v>5844</v>
      </c>
      <c r="D86" s="13" t="s">
        <v>948</v>
      </c>
      <c r="E86" s="13" t="s">
        <v>242</v>
      </c>
      <c r="F86" s="34">
        <v>1273</v>
      </c>
      <c r="G86" s="34">
        <v>1350</v>
      </c>
    </row>
    <row r="87" spans="1:7">
      <c r="A87" s="23">
        <v>2021</v>
      </c>
      <c r="B87" s="23" t="s">
        <v>1886</v>
      </c>
      <c r="C87" s="13" t="s">
        <v>5844</v>
      </c>
      <c r="D87" s="13" t="s">
        <v>948</v>
      </c>
      <c r="E87" s="13" t="s">
        <v>1</v>
      </c>
      <c r="F87" s="34">
        <v>1253</v>
      </c>
      <c r="G87" s="34">
        <v>1330</v>
      </c>
    </row>
    <row r="88" spans="1:7">
      <c r="A88" s="23">
        <v>2021</v>
      </c>
      <c r="B88" s="23" t="s">
        <v>1886</v>
      </c>
      <c r="C88" s="13" t="s">
        <v>5844</v>
      </c>
      <c r="D88" s="13" t="s">
        <v>949</v>
      </c>
      <c r="E88" s="13" t="s">
        <v>242</v>
      </c>
      <c r="F88" s="34">
        <v>1612</v>
      </c>
      <c r="G88" s="34">
        <v>1818</v>
      </c>
    </row>
    <row r="89" spans="1:7">
      <c r="A89" s="23">
        <v>2021</v>
      </c>
      <c r="B89" s="23" t="s">
        <v>1886</v>
      </c>
      <c r="C89" s="13" t="s">
        <v>5844</v>
      </c>
      <c r="D89" s="13" t="s">
        <v>949</v>
      </c>
      <c r="E89" s="13" t="s">
        <v>1</v>
      </c>
      <c r="F89" s="34">
        <v>1566</v>
      </c>
      <c r="G89" s="34">
        <v>1772</v>
      </c>
    </row>
    <row r="90" spans="1:7">
      <c r="A90" s="23">
        <v>2021</v>
      </c>
      <c r="B90" s="23" t="s">
        <v>1886</v>
      </c>
      <c r="C90" s="13" t="s">
        <v>947</v>
      </c>
      <c r="D90" s="13" t="s">
        <v>954</v>
      </c>
      <c r="E90" s="13" t="s">
        <v>242</v>
      </c>
      <c r="F90" s="34">
        <v>1914</v>
      </c>
      <c r="G90" s="34">
        <v>1914</v>
      </c>
    </row>
    <row r="91" spans="1:7">
      <c r="A91" s="23">
        <v>2021</v>
      </c>
      <c r="B91" s="23" t="s">
        <v>1886</v>
      </c>
      <c r="C91" s="13" t="s">
        <v>947</v>
      </c>
      <c r="D91" s="13" t="s">
        <v>954</v>
      </c>
      <c r="E91" s="13" t="s">
        <v>1</v>
      </c>
      <c r="F91" s="34">
        <v>1453</v>
      </c>
      <c r="G91" s="34">
        <v>1453</v>
      </c>
    </row>
    <row r="92" spans="1:7">
      <c r="A92" s="23">
        <v>2021</v>
      </c>
      <c r="B92" s="23" t="s">
        <v>1886</v>
      </c>
      <c r="C92" s="13" t="s">
        <v>947</v>
      </c>
      <c r="D92" s="13" t="s">
        <v>952</v>
      </c>
      <c r="E92" s="13" t="s">
        <v>242</v>
      </c>
      <c r="F92" s="34">
        <v>316</v>
      </c>
      <c r="G92" s="34">
        <v>605</v>
      </c>
    </row>
    <row r="93" spans="1:7">
      <c r="A93" s="23">
        <v>2021</v>
      </c>
      <c r="B93" s="23" t="s">
        <v>1886</v>
      </c>
      <c r="C93" s="13" t="s">
        <v>947</v>
      </c>
      <c r="D93" s="13" t="s">
        <v>952</v>
      </c>
      <c r="E93" s="13" t="s">
        <v>1</v>
      </c>
      <c r="F93" s="34">
        <v>212</v>
      </c>
      <c r="G93" s="34">
        <v>327</v>
      </c>
    </row>
    <row r="94" spans="1:7">
      <c r="A94" s="23">
        <v>2021</v>
      </c>
      <c r="B94" s="23" t="s">
        <v>1886</v>
      </c>
      <c r="C94" s="13" t="s">
        <v>947</v>
      </c>
      <c r="D94" s="13" t="s">
        <v>951</v>
      </c>
      <c r="E94" s="13" t="s">
        <v>242</v>
      </c>
      <c r="F94" s="34">
        <v>2106</v>
      </c>
      <c r="G94" s="34">
        <v>2558</v>
      </c>
    </row>
    <row r="95" spans="1:7">
      <c r="A95" s="23">
        <v>2021</v>
      </c>
      <c r="B95" s="23" t="s">
        <v>1886</v>
      </c>
      <c r="C95" s="13" t="s">
        <v>947</v>
      </c>
      <c r="D95" s="13" t="s">
        <v>951</v>
      </c>
      <c r="E95" s="13" t="s">
        <v>1</v>
      </c>
      <c r="F95" s="34">
        <v>1922</v>
      </c>
      <c r="G95" s="34">
        <v>2325</v>
      </c>
    </row>
    <row r="96" spans="1:7">
      <c r="A96" s="23">
        <v>2021</v>
      </c>
      <c r="B96" s="23" t="s">
        <v>1886</v>
      </c>
      <c r="C96" s="13" t="s">
        <v>947</v>
      </c>
      <c r="D96" s="13" t="s">
        <v>953</v>
      </c>
      <c r="E96" s="13" t="s">
        <v>242</v>
      </c>
      <c r="F96" s="34">
        <v>3049</v>
      </c>
      <c r="G96" s="34">
        <v>3450</v>
      </c>
    </row>
    <row r="97" spans="1:7">
      <c r="A97" s="23">
        <v>2021</v>
      </c>
      <c r="B97" s="23" t="s">
        <v>1886</v>
      </c>
      <c r="C97" s="13" t="s">
        <v>947</v>
      </c>
      <c r="D97" s="13" t="s">
        <v>953</v>
      </c>
      <c r="E97" s="13" t="s">
        <v>1</v>
      </c>
      <c r="F97" s="34">
        <v>2792</v>
      </c>
      <c r="G97" s="34">
        <v>3204</v>
      </c>
    </row>
  </sheetData>
  <sheetProtection autoFilter="0" pivotTables="0"/>
  <autoFilter ref="A1:G97" xr:uid="{00000000-0009-0000-0000-00004A000000}"/>
  <sortState xmlns:xlrd2="http://schemas.microsoft.com/office/spreadsheetml/2017/richdata2" ref="A2:G98">
    <sortCondition ref="A2:A98"/>
    <sortCondition ref="C2:C98"/>
    <sortCondition ref="D2:D98"/>
    <sortCondition descending="1" ref="F2:F98"/>
    <sortCondition descending="1" ref="G2:G98"/>
  </sortState>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135">
    <tabColor theme="0"/>
  </sheetPr>
  <dimension ref="A1:G1639"/>
  <sheetViews>
    <sheetView zoomScale="85" zoomScaleNormal="85" workbookViewId="0">
      <pane ySplit="1" topLeftCell="A2" activePane="bottomLeft" state="frozen"/>
      <selection pane="bottomLeft"/>
    </sheetView>
  </sheetViews>
  <sheetFormatPr baseColWidth="10" defaultColWidth="11" defaultRowHeight="16.5"/>
  <cols>
    <col min="1" max="1" width="9" bestFit="1" customWidth="1"/>
    <col min="2" max="2" width="12.5" bestFit="1" customWidth="1"/>
    <col min="3" max="3" width="43.75" bestFit="1" customWidth="1"/>
    <col min="4" max="4" width="35.5" bestFit="1" customWidth="1"/>
    <col min="5" max="5" width="70.375" bestFit="1" customWidth="1"/>
    <col min="6" max="6" width="20.25" bestFit="1" customWidth="1"/>
    <col min="7" max="7" width="12.75" bestFit="1" customWidth="1"/>
  </cols>
  <sheetData>
    <row r="1" spans="1:7">
      <c r="A1" s="43" t="s">
        <v>2398</v>
      </c>
      <c r="B1" s="43" t="s">
        <v>199</v>
      </c>
      <c r="C1" s="45" t="s">
        <v>3598</v>
      </c>
      <c r="D1" s="43" t="s">
        <v>3656</v>
      </c>
      <c r="E1" s="43" t="s">
        <v>3731</v>
      </c>
      <c r="F1" s="43" t="s">
        <v>8747</v>
      </c>
      <c r="G1" s="43" t="s">
        <v>2703</v>
      </c>
    </row>
    <row r="2" spans="1:7">
      <c r="A2" s="23">
        <v>2011</v>
      </c>
      <c r="B2" s="23" t="s">
        <v>514</v>
      </c>
      <c r="C2" s="13" t="s">
        <v>23</v>
      </c>
      <c r="D2" s="34" t="s">
        <v>1711</v>
      </c>
      <c r="E2" s="34" t="s">
        <v>7593</v>
      </c>
      <c r="F2" s="34" t="s">
        <v>7537</v>
      </c>
      <c r="G2" s="34">
        <v>2</v>
      </c>
    </row>
    <row r="3" spans="1:7">
      <c r="A3" s="23">
        <v>2011</v>
      </c>
      <c r="B3" s="23" t="s">
        <v>514</v>
      </c>
      <c r="C3" s="13" t="s">
        <v>185</v>
      </c>
      <c r="D3" s="34" t="s">
        <v>1711</v>
      </c>
      <c r="E3" s="34" t="s">
        <v>7593</v>
      </c>
      <c r="F3" s="34" t="s">
        <v>7537</v>
      </c>
      <c r="G3" s="34">
        <v>4</v>
      </c>
    </row>
    <row r="4" spans="1:7">
      <c r="A4" s="23">
        <v>2011</v>
      </c>
      <c r="B4" s="23" t="s">
        <v>514</v>
      </c>
      <c r="C4" s="13" t="s">
        <v>3925</v>
      </c>
      <c r="D4" s="34" t="s">
        <v>1711</v>
      </c>
      <c r="E4" s="34" t="s">
        <v>7593</v>
      </c>
      <c r="F4" s="34" t="s">
        <v>7537</v>
      </c>
      <c r="G4" s="34">
        <v>2</v>
      </c>
    </row>
    <row r="5" spans="1:7">
      <c r="A5" s="23">
        <v>2011</v>
      </c>
      <c r="B5" s="23" t="s">
        <v>514</v>
      </c>
      <c r="C5" s="13" t="s">
        <v>23</v>
      </c>
      <c r="D5" s="34" t="s">
        <v>1711</v>
      </c>
      <c r="E5" s="34" t="s">
        <v>1153</v>
      </c>
      <c r="F5" s="34" t="s">
        <v>7537</v>
      </c>
      <c r="G5" s="34">
        <v>125</v>
      </c>
    </row>
    <row r="6" spans="1:7">
      <c r="A6" s="23">
        <v>2011</v>
      </c>
      <c r="B6" s="23" t="s">
        <v>514</v>
      </c>
      <c r="C6" s="13" t="s">
        <v>185</v>
      </c>
      <c r="D6" s="34" t="s">
        <v>1711</v>
      </c>
      <c r="E6" s="34" t="s">
        <v>1153</v>
      </c>
      <c r="F6" s="34" t="s">
        <v>7537</v>
      </c>
      <c r="G6" s="34">
        <v>158</v>
      </c>
    </row>
    <row r="7" spans="1:7">
      <c r="A7" s="23">
        <v>2011</v>
      </c>
      <c r="B7" s="23" t="s">
        <v>514</v>
      </c>
      <c r="C7" s="13" t="s">
        <v>3925</v>
      </c>
      <c r="D7" s="34" t="s">
        <v>1711</v>
      </c>
      <c r="E7" s="34" t="s">
        <v>1153</v>
      </c>
      <c r="F7" s="34" t="s">
        <v>7537</v>
      </c>
      <c r="G7" s="34">
        <v>103</v>
      </c>
    </row>
    <row r="8" spans="1:7">
      <c r="A8" s="23">
        <v>2011</v>
      </c>
      <c r="B8" s="23" t="s">
        <v>514</v>
      </c>
      <c r="C8" s="13" t="s">
        <v>23</v>
      </c>
      <c r="D8" s="34" t="s">
        <v>1705</v>
      </c>
      <c r="E8" s="34" t="s">
        <v>7548</v>
      </c>
      <c r="F8" s="34" t="s">
        <v>7537</v>
      </c>
      <c r="G8" s="34">
        <v>16</v>
      </c>
    </row>
    <row r="9" spans="1:7">
      <c r="A9" s="23">
        <v>2011</v>
      </c>
      <c r="B9" s="23" t="s">
        <v>514</v>
      </c>
      <c r="C9" s="13" t="s">
        <v>185</v>
      </c>
      <c r="D9" s="34" t="s">
        <v>1705</v>
      </c>
      <c r="E9" s="34" t="s">
        <v>7548</v>
      </c>
      <c r="F9" s="34" t="s">
        <v>7537</v>
      </c>
      <c r="G9" s="34">
        <v>39</v>
      </c>
    </row>
    <row r="10" spans="1:7">
      <c r="A10" s="23">
        <v>2011</v>
      </c>
      <c r="B10" s="23" t="s">
        <v>514</v>
      </c>
      <c r="C10" s="13" t="s">
        <v>3925</v>
      </c>
      <c r="D10" s="34" t="s">
        <v>1705</v>
      </c>
      <c r="E10" s="34" t="s">
        <v>7548</v>
      </c>
      <c r="F10" s="34" t="s">
        <v>7537</v>
      </c>
      <c r="G10" s="34">
        <v>147</v>
      </c>
    </row>
    <row r="11" spans="1:7">
      <c r="A11" s="23">
        <v>2011</v>
      </c>
      <c r="B11" s="23" t="s">
        <v>514</v>
      </c>
      <c r="C11" s="13" t="s">
        <v>1704</v>
      </c>
      <c r="D11" s="34" t="s">
        <v>1705</v>
      </c>
      <c r="E11" s="34" t="s">
        <v>7548</v>
      </c>
      <c r="F11" s="34" t="s">
        <v>7537</v>
      </c>
      <c r="G11" s="34">
        <v>23</v>
      </c>
    </row>
    <row r="12" spans="1:7">
      <c r="A12" s="23">
        <v>2011</v>
      </c>
      <c r="B12" s="23" t="s">
        <v>514</v>
      </c>
      <c r="C12" s="13" t="s">
        <v>23</v>
      </c>
      <c r="D12" s="34" t="s">
        <v>1705</v>
      </c>
      <c r="E12" s="34" t="s">
        <v>7547</v>
      </c>
      <c r="F12" s="34" t="s">
        <v>7537</v>
      </c>
      <c r="G12" s="34">
        <v>38</v>
      </c>
    </row>
    <row r="13" spans="1:7">
      <c r="A13" s="23">
        <v>2011</v>
      </c>
      <c r="B13" s="23" t="s">
        <v>514</v>
      </c>
      <c r="C13" s="13" t="s">
        <v>184</v>
      </c>
      <c r="D13" s="34" t="s">
        <v>1705</v>
      </c>
      <c r="E13" s="34" t="s">
        <v>7547</v>
      </c>
      <c r="F13" s="34" t="s">
        <v>7537</v>
      </c>
      <c r="G13" s="34">
        <v>2</v>
      </c>
    </row>
    <row r="14" spans="1:7">
      <c r="A14" s="23">
        <v>2011</v>
      </c>
      <c r="B14" s="23" t="s">
        <v>514</v>
      </c>
      <c r="C14" s="13" t="s">
        <v>185</v>
      </c>
      <c r="D14" s="34" t="s">
        <v>1705</v>
      </c>
      <c r="E14" s="34" t="s">
        <v>7547</v>
      </c>
      <c r="F14" s="34" t="s">
        <v>7537</v>
      </c>
      <c r="G14" s="34">
        <v>13</v>
      </c>
    </row>
    <row r="15" spans="1:7">
      <c r="A15" s="23">
        <v>2011</v>
      </c>
      <c r="B15" s="23" t="s">
        <v>514</v>
      </c>
      <c r="C15" s="13" t="s">
        <v>3925</v>
      </c>
      <c r="D15" s="34" t="s">
        <v>1705</v>
      </c>
      <c r="E15" s="34" t="s">
        <v>7547</v>
      </c>
      <c r="F15" s="34" t="s">
        <v>7537</v>
      </c>
      <c r="G15" s="34">
        <v>30</v>
      </c>
    </row>
    <row r="16" spans="1:7">
      <c r="A16" s="23">
        <v>2011</v>
      </c>
      <c r="B16" s="23" t="s">
        <v>514</v>
      </c>
      <c r="C16" s="13" t="s">
        <v>23</v>
      </c>
      <c r="D16" s="34" t="s">
        <v>1705</v>
      </c>
      <c r="E16" s="34" t="s">
        <v>7549</v>
      </c>
      <c r="F16" s="34" t="s">
        <v>7537</v>
      </c>
      <c r="G16" s="34">
        <v>9</v>
      </c>
    </row>
    <row r="17" spans="1:7">
      <c r="A17" s="23">
        <v>2011</v>
      </c>
      <c r="B17" s="23" t="s">
        <v>514</v>
      </c>
      <c r="C17" s="13" t="s">
        <v>185</v>
      </c>
      <c r="D17" s="34" t="s">
        <v>1705</v>
      </c>
      <c r="E17" s="34" t="s">
        <v>7549</v>
      </c>
      <c r="F17" s="34" t="s">
        <v>7537</v>
      </c>
      <c r="G17" s="34">
        <v>6</v>
      </c>
    </row>
    <row r="18" spans="1:7">
      <c r="A18" s="23">
        <v>2011</v>
      </c>
      <c r="B18" s="23" t="s">
        <v>514</v>
      </c>
      <c r="C18" s="13" t="s">
        <v>3925</v>
      </c>
      <c r="D18" s="34" t="s">
        <v>1705</v>
      </c>
      <c r="E18" s="34" t="s">
        <v>7549</v>
      </c>
      <c r="F18" s="34" t="s">
        <v>7537</v>
      </c>
      <c r="G18" s="34">
        <v>5</v>
      </c>
    </row>
    <row r="19" spans="1:7">
      <c r="A19" s="23">
        <v>2011</v>
      </c>
      <c r="B19" s="23" t="s">
        <v>514</v>
      </c>
      <c r="C19" s="13" t="s">
        <v>1704</v>
      </c>
      <c r="D19" s="34" t="s">
        <v>1705</v>
      </c>
      <c r="E19" s="34" t="s">
        <v>7549</v>
      </c>
      <c r="F19" s="34" t="s">
        <v>7537</v>
      </c>
      <c r="G19" s="34">
        <v>2</v>
      </c>
    </row>
    <row r="20" spans="1:7">
      <c r="A20" s="23">
        <v>2011</v>
      </c>
      <c r="B20" s="23" t="s">
        <v>514</v>
      </c>
      <c r="C20" s="13" t="s">
        <v>23</v>
      </c>
      <c r="D20" s="34" t="s">
        <v>1705</v>
      </c>
      <c r="E20" s="34" t="s">
        <v>7575</v>
      </c>
      <c r="F20" s="34" t="s">
        <v>7537</v>
      </c>
      <c r="G20" s="34">
        <v>20</v>
      </c>
    </row>
    <row r="21" spans="1:7">
      <c r="A21" s="23">
        <v>2011</v>
      </c>
      <c r="B21" s="23" t="s">
        <v>514</v>
      </c>
      <c r="C21" s="13" t="s">
        <v>184</v>
      </c>
      <c r="D21" s="34" t="s">
        <v>1705</v>
      </c>
      <c r="E21" s="34" t="s">
        <v>7575</v>
      </c>
      <c r="F21" s="34" t="s">
        <v>7537</v>
      </c>
      <c r="G21" s="34">
        <v>2</v>
      </c>
    </row>
    <row r="22" spans="1:7">
      <c r="A22" s="23">
        <v>2011</v>
      </c>
      <c r="B22" s="23" t="s">
        <v>514</v>
      </c>
      <c r="C22" s="13" t="s">
        <v>185</v>
      </c>
      <c r="D22" s="34" t="s">
        <v>1705</v>
      </c>
      <c r="E22" s="34" t="s">
        <v>7575</v>
      </c>
      <c r="F22" s="34" t="s">
        <v>7537</v>
      </c>
      <c r="G22" s="34">
        <v>11</v>
      </c>
    </row>
    <row r="23" spans="1:7">
      <c r="A23" s="23">
        <v>2011</v>
      </c>
      <c r="B23" s="23" t="s">
        <v>514</v>
      </c>
      <c r="C23" s="13" t="s">
        <v>3925</v>
      </c>
      <c r="D23" s="34" t="s">
        <v>1705</v>
      </c>
      <c r="E23" s="34" t="s">
        <v>7575</v>
      </c>
      <c r="F23" s="34" t="s">
        <v>7537</v>
      </c>
      <c r="G23" s="34">
        <v>31</v>
      </c>
    </row>
    <row r="24" spans="1:7">
      <c r="A24" s="23">
        <v>2011</v>
      </c>
      <c r="B24" s="23" t="s">
        <v>514</v>
      </c>
      <c r="C24" s="13" t="s">
        <v>185</v>
      </c>
      <c r="D24" s="34" t="s">
        <v>1707</v>
      </c>
      <c r="E24" s="34" t="s">
        <v>7555</v>
      </c>
      <c r="F24" s="34" t="s">
        <v>7537</v>
      </c>
      <c r="G24" s="34">
        <v>4</v>
      </c>
    </row>
    <row r="25" spans="1:7">
      <c r="A25" s="23">
        <v>2011</v>
      </c>
      <c r="B25" s="23" t="s">
        <v>514</v>
      </c>
      <c r="C25" s="13" t="s">
        <v>3925</v>
      </c>
      <c r="D25" s="34" t="s">
        <v>1707</v>
      </c>
      <c r="E25" s="34" t="s">
        <v>7555</v>
      </c>
      <c r="F25" s="34" t="s">
        <v>7537</v>
      </c>
      <c r="G25" s="34">
        <v>2</v>
      </c>
    </row>
    <row r="26" spans="1:7">
      <c r="A26" s="23">
        <v>2011</v>
      </c>
      <c r="B26" s="23" t="s">
        <v>514</v>
      </c>
      <c r="C26" s="13" t="s">
        <v>23</v>
      </c>
      <c r="D26" s="34" t="s">
        <v>1707</v>
      </c>
      <c r="E26" s="34" t="s">
        <v>7550</v>
      </c>
      <c r="F26" s="34" t="s">
        <v>7537</v>
      </c>
      <c r="G26" s="34">
        <v>23</v>
      </c>
    </row>
    <row r="27" spans="1:7">
      <c r="A27" s="23">
        <v>2011</v>
      </c>
      <c r="B27" s="23" t="s">
        <v>514</v>
      </c>
      <c r="C27" s="13" t="s">
        <v>184</v>
      </c>
      <c r="D27" s="34" t="s">
        <v>1707</v>
      </c>
      <c r="E27" s="34" t="s">
        <v>7550</v>
      </c>
      <c r="F27" s="34" t="s">
        <v>7537</v>
      </c>
      <c r="G27" s="34">
        <v>8</v>
      </c>
    </row>
    <row r="28" spans="1:7">
      <c r="A28" s="23">
        <v>2011</v>
      </c>
      <c r="B28" s="23" t="s">
        <v>514</v>
      </c>
      <c r="C28" s="13" t="s">
        <v>185</v>
      </c>
      <c r="D28" s="34" t="s">
        <v>1707</v>
      </c>
      <c r="E28" s="34" t="s">
        <v>7550</v>
      </c>
      <c r="F28" s="34" t="s">
        <v>7537</v>
      </c>
      <c r="G28" s="34">
        <v>41</v>
      </c>
    </row>
    <row r="29" spans="1:7">
      <c r="A29" s="23">
        <v>2011</v>
      </c>
      <c r="B29" s="23" t="s">
        <v>514</v>
      </c>
      <c r="C29" s="13" t="s">
        <v>3925</v>
      </c>
      <c r="D29" s="34" t="s">
        <v>1707</v>
      </c>
      <c r="E29" s="34" t="s">
        <v>7550</v>
      </c>
      <c r="F29" s="34" t="s">
        <v>7537</v>
      </c>
      <c r="G29" s="34">
        <v>17</v>
      </c>
    </row>
    <row r="30" spans="1:7">
      <c r="A30" s="23">
        <v>2011</v>
      </c>
      <c r="B30" s="23" t="s">
        <v>514</v>
      </c>
      <c r="C30" s="13" t="s">
        <v>1704</v>
      </c>
      <c r="D30" s="34" t="s">
        <v>1707</v>
      </c>
      <c r="E30" s="34" t="s">
        <v>7550</v>
      </c>
      <c r="F30" s="34" t="s">
        <v>7537</v>
      </c>
      <c r="G30" s="34">
        <v>2</v>
      </c>
    </row>
    <row r="31" spans="1:7">
      <c r="A31" s="23">
        <v>2011</v>
      </c>
      <c r="B31" s="23" t="s">
        <v>514</v>
      </c>
      <c r="C31" s="13" t="s">
        <v>23</v>
      </c>
      <c r="D31" s="34" t="s">
        <v>1707</v>
      </c>
      <c r="E31" s="34" t="s">
        <v>7577</v>
      </c>
      <c r="F31" s="34" t="s">
        <v>7537</v>
      </c>
      <c r="G31" s="34">
        <v>53</v>
      </c>
    </row>
    <row r="32" spans="1:7">
      <c r="A32" s="23">
        <v>2011</v>
      </c>
      <c r="B32" s="23" t="s">
        <v>514</v>
      </c>
      <c r="C32" s="13" t="s">
        <v>185</v>
      </c>
      <c r="D32" s="34" t="s">
        <v>1707</v>
      </c>
      <c r="E32" s="34" t="s">
        <v>7577</v>
      </c>
      <c r="F32" s="34" t="s">
        <v>7537</v>
      </c>
      <c r="G32" s="34">
        <v>38</v>
      </c>
    </row>
    <row r="33" spans="1:7">
      <c r="A33" s="23">
        <v>2011</v>
      </c>
      <c r="B33" s="23" t="s">
        <v>514</v>
      </c>
      <c r="C33" s="13" t="s">
        <v>3925</v>
      </c>
      <c r="D33" s="34" t="s">
        <v>1707</v>
      </c>
      <c r="E33" s="34" t="s">
        <v>7577</v>
      </c>
      <c r="F33" s="34" t="s">
        <v>7537</v>
      </c>
      <c r="G33" s="34">
        <v>15</v>
      </c>
    </row>
    <row r="34" spans="1:7">
      <c r="A34" s="23">
        <v>2011</v>
      </c>
      <c r="B34" s="23" t="s">
        <v>514</v>
      </c>
      <c r="C34" s="13" t="s">
        <v>1704</v>
      </c>
      <c r="D34" s="34" t="s">
        <v>1707</v>
      </c>
      <c r="E34" s="34" t="s">
        <v>7577</v>
      </c>
      <c r="F34" s="34" t="s">
        <v>7537</v>
      </c>
      <c r="G34" s="34">
        <v>27</v>
      </c>
    </row>
    <row r="35" spans="1:7">
      <c r="A35" s="23">
        <v>2011</v>
      </c>
      <c r="B35" s="23" t="s">
        <v>514</v>
      </c>
      <c r="C35" s="13" t="s">
        <v>23</v>
      </c>
      <c r="D35" s="34" t="s">
        <v>1707</v>
      </c>
      <c r="E35" s="34" t="s">
        <v>7553</v>
      </c>
      <c r="F35" s="34" t="s">
        <v>7537</v>
      </c>
      <c r="G35" s="34">
        <v>32</v>
      </c>
    </row>
    <row r="36" spans="1:7">
      <c r="A36" s="23">
        <v>2011</v>
      </c>
      <c r="B36" s="23" t="s">
        <v>514</v>
      </c>
      <c r="C36" s="13" t="s">
        <v>185</v>
      </c>
      <c r="D36" s="34" t="s">
        <v>1707</v>
      </c>
      <c r="E36" s="34" t="s">
        <v>7553</v>
      </c>
      <c r="F36" s="34" t="s">
        <v>7537</v>
      </c>
      <c r="G36" s="34">
        <v>108</v>
      </c>
    </row>
    <row r="37" spans="1:7">
      <c r="A37" s="23">
        <v>2011</v>
      </c>
      <c r="B37" s="23" t="s">
        <v>514</v>
      </c>
      <c r="C37" s="13" t="s">
        <v>3925</v>
      </c>
      <c r="D37" s="34" t="s">
        <v>1707</v>
      </c>
      <c r="E37" s="34" t="s">
        <v>7553</v>
      </c>
      <c r="F37" s="34" t="s">
        <v>7537</v>
      </c>
      <c r="G37" s="34">
        <v>170</v>
      </c>
    </row>
    <row r="38" spans="1:7">
      <c r="A38" s="23">
        <v>2011</v>
      </c>
      <c r="B38" s="23" t="s">
        <v>514</v>
      </c>
      <c r="C38" s="13" t="s">
        <v>1704</v>
      </c>
      <c r="D38" s="34" t="s">
        <v>1707</v>
      </c>
      <c r="E38" s="34" t="s">
        <v>7553</v>
      </c>
      <c r="F38" s="34" t="s">
        <v>7537</v>
      </c>
      <c r="G38" s="34">
        <v>57</v>
      </c>
    </row>
    <row r="39" spans="1:7">
      <c r="A39" s="23">
        <v>2011</v>
      </c>
      <c r="B39" s="23" t="s">
        <v>514</v>
      </c>
      <c r="C39" s="13" t="s">
        <v>23</v>
      </c>
      <c r="D39" s="34" t="s">
        <v>1707</v>
      </c>
      <c r="E39" s="34" t="s">
        <v>7552</v>
      </c>
      <c r="F39" s="34" t="s">
        <v>7537</v>
      </c>
      <c r="G39" s="34">
        <v>238</v>
      </c>
    </row>
    <row r="40" spans="1:7">
      <c r="A40" s="23">
        <v>2011</v>
      </c>
      <c r="B40" s="23" t="s">
        <v>514</v>
      </c>
      <c r="C40" s="13" t="s">
        <v>184</v>
      </c>
      <c r="D40" s="34" t="s">
        <v>1707</v>
      </c>
      <c r="E40" s="34" t="s">
        <v>7552</v>
      </c>
      <c r="F40" s="34" t="s">
        <v>7537</v>
      </c>
      <c r="G40" s="34">
        <v>89</v>
      </c>
    </row>
    <row r="41" spans="1:7">
      <c r="A41" s="23">
        <v>2011</v>
      </c>
      <c r="B41" s="23" t="s">
        <v>514</v>
      </c>
      <c r="C41" s="13" t="s">
        <v>185</v>
      </c>
      <c r="D41" s="34" t="s">
        <v>1707</v>
      </c>
      <c r="E41" s="34" t="s">
        <v>7552</v>
      </c>
      <c r="F41" s="34" t="s">
        <v>7537</v>
      </c>
      <c r="G41" s="34">
        <v>276</v>
      </c>
    </row>
    <row r="42" spans="1:7">
      <c r="A42" s="23">
        <v>2011</v>
      </c>
      <c r="B42" s="23" t="s">
        <v>514</v>
      </c>
      <c r="C42" s="13" t="s">
        <v>3925</v>
      </c>
      <c r="D42" s="34" t="s">
        <v>1707</v>
      </c>
      <c r="E42" s="34" t="s">
        <v>7552</v>
      </c>
      <c r="F42" s="34" t="s">
        <v>7537</v>
      </c>
      <c r="G42" s="34">
        <v>217</v>
      </c>
    </row>
    <row r="43" spans="1:7">
      <c r="A43" s="23">
        <v>2011</v>
      </c>
      <c r="B43" s="23" t="s">
        <v>514</v>
      </c>
      <c r="C43" s="13" t="s">
        <v>1704</v>
      </c>
      <c r="D43" s="34" t="s">
        <v>1707</v>
      </c>
      <c r="E43" s="34" t="s">
        <v>7552</v>
      </c>
      <c r="F43" s="34" t="s">
        <v>7537</v>
      </c>
      <c r="G43" s="34">
        <v>2</v>
      </c>
    </row>
    <row r="44" spans="1:7">
      <c r="A44" s="23">
        <v>2011</v>
      </c>
      <c r="B44" s="23" t="s">
        <v>514</v>
      </c>
      <c r="C44" s="13" t="s">
        <v>23</v>
      </c>
      <c r="D44" s="34" t="s">
        <v>1707</v>
      </c>
      <c r="E44" s="34" t="s">
        <v>7551</v>
      </c>
      <c r="F44" s="34" t="s">
        <v>7537</v>
      </c>
      <c r="G44" s="34">
        <v>126</v>
      </c>
    </row>
    <row r="45" spans="1:7">
      <c r="A45" s="23">
        <v>2011</v>
      </c>
      <c r="B45" s="23" t="s">
        <v>514</v>
      </c>
      <c r="C45" s="13" t="s">
        <v>3925</v>
      </c>
      <c r="D45" s="34" t="s">
        <v>1707</v>
      </c>
      <c r="E45" s="34" t="s">
        <v>7551</v>
      </c>
      <c r="F45" s="34" t="s">
        <v>7537</v>
      </c>
      <c r="G45" s="34">
        <v>14</v>
      </c>
    </row>
    <row r="46" spans="1:7">
      <c r="A46" s="23">
        <v>2011</v>
      </c>
      <c r="B46" s="23" t="s">
        <v>514</v>
      </c>
      <c r="C46" s="13" t="s">
        <v>185</v>
      </c>
      <c r="D46" s="34" t="s">
        <v>1706</v>
      </c>
      <c r="E46" s="34" t="s">
        <v>7598</v>
      </c>
      <c r="F46" s="34" t="s">
        <v>7537</v>
      </c>
      <c r="G46" s="34">
        <v>2</v>
      </c>
    </row>
    <row r="47" spans="1:7">
      <c r="A47" s="23">
        <v>2011</v>
      </c>
      <c r="B47" s="23" t="s">
        <v>514</v>
      </c>
      <c r="C47" s="13" t="s">
        <v>23</v>
      </c>
      <c r="D47" s="34" t="s">
        <v>1706</v>
      </c>
      <c r="E47" s="34" t="s">
        <v>7587</v>
      </c>
      <c r="F47" s="34" t="s">
        <v>7537</v>
      </c>
      <c r="G47" s="34">
        <v>2</v>
      </c>
    </row>
    <row r="48" spans="1:7">
      <c r="A48" s="23">
        <v>2011</v>
      </c>
      <c r="B48" s="23" t="s">
        <v>514</v>
      </c>
      <c r="C48" s="13" t="s">
        <v>184</v>
      </c>
      <c r="D48" s="34" t="s">
        <v>1706</v>
      </c>
      <c r="E48" s="34" t="s">
        <v>7587</v>
      </c>
      <c r="F48" s="34" t="s">
        <v>7537</v>
      </c>
      <c r="G48" s="34">
        <v>7</v>
      </c>
    </row>
    <row r="49" spans="1:7">
      <c r="A49" s="23">
        <v>2011</v>
      </c>
      <c r="B49" s="23" t="s">
        <v>514</v>
      </c>
      <c r="C49" s="13" t="s">
        <v>185</v>
      </c>
      <c r="D49" s="34" t="s">
        <v>1706</v>
      </c>
      <c r="E49" s="34" t="s">
        <v>7587</v>
      </c>
      <c r="F49" s="34" t="s">
        <v>7537</v>
      </c>
      <c r="G49" s="34">
        <v>198</v>
      </c>
    </row>
    <row r="50" spans="1:7">
      <c r="A50" s="23">
        <v>2011</v>
      </c>
      <c r="B50" s="23" t="s">
        <v>514</v>
      </c>
      <c r="C50" s="13" t="s">
        <v>3925</v>
      </c>
      <c r="D50" s="34" t="s">
        <v>1706</v>
      </c>
      <c r="E50" s="34" t="s">
        <v>7587</v>
      </c>
      <c r="F50" s="34" t="s">
        <v>7537</v>
      </c>
      <c r="G50" s="34">
        <v>71</v>
      </c>
    </row>
    <row r="51" spans="1:7">
      <c r="A51" s="23">
        <v>2011</v>
      </c>
      <c r="B51" s="23" t="s">
        <v>514</v>
      </c>
      <c r="C51" s="13" t="s">
        <v>1704</v>
      </c>
      <c r="D51" s="34" t="s">
        <v>1706</v>
      </c>
      <c r="E51" s="34" t="s">
        <v>7587</v>
      </c>
      <c r="F51" s="34" t="s">
        <v>7537</v>
      </c>
      <c r="G51" s="34">
        <v>109</v>
      </c>
    </row>
    <row r="52" spans="1:7">
      <c r="A52" s="23">
        <v>2011</v>
      </c>
      <c r="B52" s="23" t="s">
        <v>514</v>
      </c>
      <c r="C52" s="13" t="s">
        <v>23</v>
      </c>
      <c r="D52" s="34" t="s">
        <v>1706</v>
      </c>
      <c r="E52" s="34" t="s">
        <v>7590</v>
      </c>
      <c r="F52" s="34" t="s">
        <v>7537</v>
      </c>
      <c r="G52" s="34">
        <v>35</v>
      </c>
    </row>
    <row r="53" spans="1:7">
      <c r="A53" s="23">
        <v>2011</v>
      </c>
      <c r="B53" s="23" t="s">
        <v>514</v>
      </c>
      <c r="C53" s="13" t="s">
        <v>185</v>
      </c>
      <c r="D53" s="34" t="s">
        <v>1706</v>
      </c>
      <c r="E53" s="34" t="s">
        <v>7590</v>
      </c>
      <c r="F53" s="34" t="s">
        <v>7537</v>
      </c>
      <c r="G53" s="34">
        <v>7</v>
      </c>
    </row>
    <row r="54" spans="1:7">
      <c r="A54" s="23">
        <v>2011</v>
      </c>
      <c r="B54" s="23" t="s">
        <v>514</v>
      </c>
      <c r="C54" s="13" t="s">
        <v>1704</v>
      </c>
      <c r="D54" s="34" t="s">
        <v>1706</v>
      </c>
      <c r="E54" s="34" t="s">
        <v>7590</v>
      </c>
      <c r="F54" s="34" t="s">
        <v>7537</v>
      </c>
      <c r="G54" s="34">
        <v>425</v>
      </c>
    </row>
    <row r="55" spans="1:7">
      <c r="A55" s="23">
        <v>2011</v>
      </c>
      <c r="B55" s="23" t="s">
        <v>514</v>
      </c>
      <c r="C55" s="13" t="s">
        <v>1704</v>
      </c>
      <c r="D55" s="34" t="s">
        <v>1706</v>
      </c>
      <c r="E55" s="34" t="s">
        <v>7578</v>
      </c>
      <c r="F55" s="34" t="s">
        <v>7537</v>
      </c>
      <c r="G55" s="34">
        <v>13</v>
      </c>
    </row>
    <row r="56" spans="1:7">
      <c r="A56" s="23">
        <v>2011</v>
      </c>
      <c r="B56" s="23" t="s">
        <v>514</v>
      </c>
      <c r="C56" s="13" t="s">
        <v>23</v>
      </c>
      <c r="D56" s="34" t="s">
        <v>1706</v>
      </c>
      <c r="E56" s="34" t="s">
        <v>7576</v>
      </c>
      <c r="F56" s="34" t="s">
        <v>7537</v>
      </c>
      <c r="G56" s="34">
        <v>49</v>
      </c>
    </row>
    <row r="57" spans="1:7">
      <c r="A57" s="23">
        <v>2011</v>
      </c>
      <c r="B57" s="23" t="s">
        <v>514</v>
      </c>
      <c r="C57" s="13" t="s">
        <v>184</v>
      </c>
      <c r="D57" s="34" t="s">
        <v>1706</v>
      </c>
      <c r="E57" s="34" t="s">
        <v>7576</v>
      </c>
      <c r="F57" s="34" t="s">
        <v>7537</v>
      </c>
      <c r="G57" s="34">
        <v>17</v>
      </c>
    </row>
    <row r="58" spans="1:7">
      <c r="A58" s="23">
        <v>2011</v>
      </c>
      <c r="B58" s="23" t="s">
        <v>514</v>
      </c>
      <c r="C58" s="13" t="s">
        <v>185</v>
      </c>
      <c r="D58" s="34" t="s">
        <v>1706</v>
      </c>
      <c r="E58" s="34" t="s">
        <v>7576</v>
      </c>
      <c r="F58" s="34" t="s">
        <v>7537</v>
      </c>
      <c r="G58" s="34">
        <v>95</v>
      </c>
    </row>
    <row r="59" spans="1:7">
      <c r="A59" s="23">
        <v>2011</v>
      </c>
      <c r="B59" s="23" t="s">
        <v>514</v>
      </c>
      <c r="C59" s="13" t="s">
        <v>3925</v>
      </c>
      <c r="D59" s="34" t="s">
        <v>1706</v>
      </c>
      <c r="E59" s="34" t="s">
        <v>7576</v>
      </c>
      <c r="F59" s="34" t="s">
        <v>7537</v>
      </c>
      <c r="G59" s="34">
        <v>78</v>
      </c>
    </row>
    <row r="60" spans="1:7">
      <c r="A60" s="23">
        <v>2011</v>
      </c>
      <c r="B60" s="23" t="s">
        <v>514</v>
      </c>
      <c r="C60" s="13" t="s">
        <v>1704</v>
      </c>
      <c r="D60" s="34" t="s">
        <v>1706</v>
      </c>
      <c r="E60" s="34" t="s">
        <v>7576</v>
      </c>
      <c r="F60" s="34" t="s">
        <v>7537</v>
      </c>
      <c r="G60" s="34">
        <v>25</v>
      </c>
    </row>
    <row r="61" spans="1:7">
      <c r="A61" s="23">
        <v>2011</v>
      </c>
      <c r="B61" s="23" t="s">
        <v>514</v>
      </c>
      <c r="C61" s="13" t="s">
        <v>23</v>
      </c>
      <c r="D61" s="34" t="s">
        <v>1706</v>
      </c>
      <c r="E61" s="34" t="s">
        <v>7526</v>
      </c>
      <c r="F61" s="34" t="s">
        <v>7537</v>
      </c>
      <c r="G61" s="34">
        <v>3</v>
      </c>
    </row>
    <row r="62" spans="1:7">
      <c r="A62" s="23">
        <v>2011</v>
      </c>
      <c r="B62" s="23" t="s">
        <v>514</v>
      </c>
      <c r="C62" s="13" t="s">
        <v>184</v>
      </c>
      <c r="D62" s="34" t="s">
        <v>1706</v>
      </c>
      <c r="E62" s="34" t="s">
        <v>7526</v>
      </c>
      <c r="F62" s="34" t="s">
        <v>7537</v>
      </c>
      <c r="G62" s="34">
        <v>9</v>
      </c>
    </row>
    <row r="63" spans="1:7">
      <c r="A63" s="23">
        <v>2011</v>
      </c>
      <c r="B63" s="23" t="s">
        <v>514</v>
      </c>
      <c r="C63" s="13" t="s">
        <v>185</v>
      </c>
      <c r="D63" s="34" t="s">
        <v>1706</v>
      </c>
      <c r="E63" s="34" t="s">
        <v>7526</v>
      </c>
      <c r="F63" s="34" t="s">
        <v>7537</v>
      </c>
      <c r="G63" s="34">
        <v>1</v>
      </c>
    </row>
    <row r="64" spans="1:7">
      <c r="A64" s="23">
        <v>2011</v>
      </c>
      <c r="B64" s="23" t="s">
        <v>514</v>
      </c>
      <c r="C64" s="13" t="s">
        <v>3925</v>
      </c>
      <c r="D64" s="34" t="s">
        <v>1706</v>
      </c>
      <c r="E64" s="34" t="s">
        <v>7526</v>
      </c>
      <c r="F64" s="34" t="s">
        <v>7537</v>
      </c>
      <c r="G64" s="34">
        <v>1</v>
      </c>
    </row>
    <row r="65" spans="1:7">
      <c r="A65" s="23">
        <v>2011</v>
      </c>
      <c r="B65" s="23" t="s">
        <v>514</v>
      </c>
      <c r="C65" s="13" t="s">
        <v>1704</v>
      </c>
      <c r="D65" s="34" t="s">
        <v>1706</v>
      </c>
      <c r="E65" s="34" t="s">
        <v>7526</v>
      </c>
      <c r="F65" s="34" t="s">
        <v>7537</v>
      </c>
      <c r="G65" s="34">
        <v>158</v>
      </c>
    </row>
    <row r="66" spans="1:7">
      <c r="A66" s="23">
        <v>2011</v>
      </c>
      <c r="B66" s="23" t="s">
        <v>514</v>
      </c>
      <c r="C66" s="13" t="s">
        <v>1704</v>
      </c>
      <c r="D66" s="34" t="s">
        <v>1706</v>
      </c>
      <c r="E66" s="34" t="s">
        <v>7556</v>
      </c>
      <c r="F66" s="34" t="s">
        <v>7537</v>
      </c>
      <c r="G66" s="34">
        <v>89</v>
      </c>
    </row>
    <row r="67" spans="1:7">
      <c r="A67" s="23">
        <v>2011</v>
      </c>
      <c r="B67" s="23" t="s">
        <v>514</v>
      </c>
      <c r="C67" s="13" t="s">
        <v>184</v>
      </c>
      <c r="D67" s="34" t="s">
        <v>1706</v>
      </c>
      <c r="E67" s="34" t="s">
        <v>7595</v>
      </c>
      <c r="F67" s="34" t="s">
        <v>7537</v>
      </c>
      <c r="G67" s="34">
        <v>15</v>
      </c>
    </row>
    <row r="68" spans="1:7">
      <c r="A68" s="23">
        <v>2011</v>
      </c>
      <c r="B68" s="23" t="s">
        <v>514</v>
      </c>
      <c r="C68" s="13" t="s">
        <v>185</v>
      </c>
      <c r="D68" s="34" t="s">
        <v>1706</v>
      </c>
      <c r="E68" s="34" t="s">
        <v>7595</v>
      </c>
      <c r="F68" s="34" t="s">
        <v>7537</v>
      </c>
      <c r="G68" s="34">
        <v>8</v>
      </c>
    </row>
    <row r="69" spans="1:7">
      <c r="A69" s="23">
        <v>2011</v>
      </c>
      <c r="B69" s="23" t="s">
        <v>514</v>
      </c>
      <c r="C69" s="13" t="s">
        <v>3925</v>
      </c>
      <c r="D69" s="34" t="s">
        <v>1706</v>
      </c>
      <c r="E69" s="34" t="s">
        <v>7595</v>
      </c>
      <c r="F69" s="34" t="s">
        <v>7537</v>
      </c>
      <c r="G69" s="34">
        <v>6</v>
      </c>
    </row>
    <row r="70" spans="1:7">
      <c r="A70" s="23">
        <v>2011</v>
      </c>
      <c r="B70" s="23" t="s">
        <v>514</v>
      </c>
      <c r="C70" s="13" t="s">
        <v>1704</v>
      </c>
      <c r="D70" s="34" t="s">
        <v>1706</v>
      </c>
      <c r="E70" s="34" t="s">
        <v>7595</v>
      </c>
      <c r="F70" s="34" t="s">
        <v>7537</v>
      </c>
      <c r="G70" s="34">
        <v>29</v>
      </c>
    </row>
    <row r="71" spans="1:7">
      <c r="A71" s="23">
        <v>2011</v>
      </c>
      <c r="B71" s="23" t="s">
        <v>514</v>
      </c>
      <c r="C71" s="13" t="s">
        <v>23</v>
      </c>
      <c r="D71" s="34" t="s">
        <v>1710</v>
      </c>
      <c r="E71" s="34" t="s">
        <v>7554</v>
      </c>
      <c r="F71" s="34" t="s">
        <v>7537</v>
      </c>
      <c r="G71" s="34">
        <v>13</v>
      </c>
    </row>
    <row r="72" spans="1:7">
      <c r="A72" s="23">
        <v>2011</v>
      </c>
      <c r="B72" s="23" t="s">
        <v>514</v>
      </c>
      <c r="C72" s="13" t="s">
        <v>184</v>
      </c>
      <c r="D72" s="34" t="s">
        <v>1710</v>
      </c>
      <c r="E72" s="34" t="s">
        <v>7554</v>
      </c>
      <c r="F72" s="34" t="s">
        <v>7537</v>
      </c>
      <c r="G72" s="34">
        <v>3</v>
      </c>
    </row>
    <row r="73" spans="1:7">
      <c r="A73" s="23">
        <v>2011</v>
      </c>
      <c r="B73" s="23" t="s">
        <v>514</v>
      </c>
      <c r="C73" s="13" t="s">
        <v>185</v>
      </c>
      <c r="D73" s="34" t="s">
        <v>1710</v>
      </c>
      <c r="E73" s="34" t="s">
        <v>7554</v>
      </c>
      <c r="F73" s="34" t="s">
        <v>7537</v>
      </c>
      <c r="G73" s="34">
        <v>27</v>
      </c>
    </row>
    <row r="74" spans="1:7">
      <c r="A74" s="23">
        <v>2011</v>
      </c>
      <c r="B74" s="23" t="s">
        <v>514</v>
      </c>
      <c r="C74" s="13" t="s">
        <v>3925</v>
      </c>
      <c r="D74" s="34" t="s">
        <v>1705</v>
      </c>
      <c r="E74" s="34" t="s">
        <v>7540</v>
      </c>
      <c r="F74" s="34" t="s">
        <v>7538</v>
      </c>
      <c r="G74" s="34">
        <v>46</v>
      </c>
    </row>
    <row r="75" spans="1:7">
      <c r="A75" s="23">
        <v>2011</v>
      </c>
      <c r="B75" s="23" t="s">
        <v>514</v>
      </c>
      <c r="C75" s="13" t="s">
        <v>185</v>
      </c>
      <c r="D75" s="34" t="s">
        <v>1705</v>
      </c>
      <c r="E75" s="34" t="s">
        <v>7540</v>
      </c>
      <c r="F75" s="34" t="s">
        <v>7538</v>
      </c>
      <c r="G75" s="34">
        <v>145</v>
      </c>
    </row>
    <row r="76" spans="1:7">
      <c r="A76" s="23">
        <v>2011</v>
      </c>
      <c r="B76" s="23" t="s">
        <v>514</v>
      </c>
      <c r="C76" s="13" t="s">
        <v>23</v>
      </c>
      <c r="D76" s="34" t="s">
        <v>1705</v>
      </c>
      <c r="E76" s="34" t="s">
        <v>7540</v>
      </c>
      <c r="F76" s="34" t="s">
        <v>7538</v>
      </c>
      <c r="G76" s="34">
        <v>45</v>
      </c>
    </row>
    <row r="77" spans="1:7">
      <c r="A77" s="23">
        <v>2011</v>
      </c>
      <c r="B77" s="23" t="s">
        <v>514</v>
      </c>
      <c r="C77" s="13" t="s">
        <v>184</v>
      </c>
      <c r="D77" s="34" t="s">
        <v>1705</v>
      </c>
      <c r="E77" s="34" t="s">
        <v>7540</v>
      </c>
      <c r="F77" s="34" t="s">
        <v>7538</v>
      </c>
      <c r="G77" s="34">
        <v>7</v>
      </c>
    </row>
    <row r="78" spans="1:7">
      <c r="A78" s="23">
        <v>2011</v>
      </c>
      <c r="B78" s="23" t="s">
        <v>514</v>
      </c>
      <c r="C78" s="13" t="s">
        <v>1704</v>
      </c>
      <c r="D78" s="34" t="s">
        <v>1705</v>
      </c>
      <c r="E78" s="34" t="s">
        <v>7540</v>
      </c>
      <c r="F78" s="34" t="s">
        <v>7538</v>
      </c>
      <c r="G78" s="34">
        <v>41</v>
      </c>
    </row>
    <row r="79" spans="1:7">
      <c r="A79" s="23">
        <v>2011</v>
      </c>
      <c r="B79" s="23" t="s">
        <v>514</v>
      </c>
      <c r="C79" s="13" t="s">
        <v>3925</v>
      </c>
      <c r="D79" s="34" t="s">
        <v>1707</v>
      </c>
      <c r="E79" s="34" t="s">
        <v>7541</v>
      </c>
      <c r="F79" s="34" t="s">
        <v>7538</v>
      </c>
      <c r="G79" s="34">
        <v>18</v>
      </c>
    </row>
    <row r="80" spans="1:7">
      <c r="A80" s="23">
        <v>2011</v>
      </c>
      <c r="B80" s="23" t="s">
        <v>514</v>
      </c>
      <c r="C80" s="13" t="s">
        <v>185</v>
      </c>
      <c r="D80" s="34" t="s">
        <v>1707</v>
      </c>
      <c r="E80" s="34" t="s">
        <v>7541</v>
      </c>
      <c r="F80" s="34" t="s">
        <v>7538</v>
      </c>
      <c r="G80" s="34">
        <v>20</v>
      </c>
    </row>
    <row r="81" spans="1:7">
      <c r="A81" s="23">
        <v>2011</v>
      </c>
      <c r="B81" s="23" t="s">
        <v>514</v>
      </c>
      <c r="C81" s="13" t="s">
        <v>23</v>
      </c>
      <c r="D81" s="34" t="s">
        <v>1707</v>
      </c>
      <c r="E81" s="34" t="s">
        <v>7541</v>
      </c>
      <c r="F81" s="34" t="s">
        <v>7538</v>
      </c>
      <c r="G81" s="34">
        <v>26</v>
      </c>
    </row>
    <row r="82" spans="1:7">
      <c r="A82" s="23">
        <v>2011</v>
      </c>
      <c r="B82" s="23" t="s">
        <v>514</v>
      </c>
      <c r="C82" s="13" t="s">
        <v>184</v>
      </c>
      <c r="D82" s="34" t="s">
        <v>1707</v>
      </c>
      <c r="E82" s="34" t="s">
        <v>7541</v>
      </c>
      <c r="F82" s="34" t="s">
        <v>7538</v>
      </c>
      <c r="G82" s="34">
        <v>9</v>
      </c>
    </row>
    <row r="83" spans="1:7">
      <c r="A83" s="23">
        <v>2011</v>
      </c>
      <c r="B83" s="23" t="s">
        <v>514</v>
      </c>
      <c r="C83" s="13" t="s">
        <v>3925</v>
      </c>
      <c r="D83" s="34" t="s">
        <v>1707</v>
      </c>
      <c r="E83" s="34" t="s">
        <v>7542</v>
      </c>
      <c r="F83" s="34" t="s">
        <v>7538</v>
      </c>
      <c r="G83" s="34">
        <v>5</v>
      </c>
    </row>
    <row r="84" spans="1:7">
      <c r="A84" s="23">
        <v>2011</v>
      </c>
      <c r="B84" s="23" t="s">
        <v>514</v>
      </c>
      <c r="C84" s="13" t="s">
        <v>185</v>
      </c>
      <c r="D84" s="34" t="s">
        <v>1707</v>
      </c>
      <c r="E84" s="34" t="s">
        <v>7542</v>
      </c>
      <c r="F84" s="34" t="s">
        <v>7538</v>
      </c>
      <c r="G84" s="34">
        <v>9</v>
      </c>
    </row>
    <row r="85" spans="1:7">
      <c r="A85" s="23">
        <v>2011</v>
      </c>
      <c r="B85" s="23" t="s">
        <v>514</v>
      </c>
      <c r="C85" s="13" t="s">
        <v>23</v>
      </c>
      <c r="D85" s="34" t="s">
        <v>1707</v>
      </c>
      <c r="E85" s="34" t="s">
        <v>7542</v>
      </c>
      <c r="F85" s="34" t="s">
        <v>7538</v>
      </c>
      <c r="G85" s="34">
        <v>12</v>
      </c>
    </row>
    <row r="86" spans="1:7">
      <c r="A86" s="23">
        <v>2011</v>
      </c>
      <c r="B86" s="23" t="s">
        <v>514</v>
      </c>
      <c r="C86" s="13" t="s">
        <v>1704</v>
      </c>
      <c r="D86" s="34" t="s">
        <v>1708</v>
      </c>
      <c r="E86" s="34" t="s">
        <v>7591</v>
      </c>
      <c r="F86" s="34" t="s">
        <v>7538</v>
      </c>
      <c r="G86" s="34">
        <v>10</v>
      </c>
    </row>
    <row r="87" spans="1:7">
      <c r="A87" s="23">
        <v>2011</v>
      </c>
      <c r="B87" s="23" t="s">
        <v>514</v>
      </c>
      <c r="C87" s="13" t="s">
        <v>3925</v>
      </c>
      <c r="D87" s="34" t="s">
        <v>1706</v>
      </c>
      <c r="E87" s="34" t="s">
        <v>7586</v>
      </c>
      <c r="F87" s="34" t="s">
        <v>7538</v>
      </c>
      <c r="G87" s="34">
        <v>385</v>
      </c>
    </row>
    <row r="88" spans="1:7">
      <c r="A88" s="23">
        <v>2011</v>
      </c>
      <c r="B88" s="23" t="s">
        <v>514</v>
      </c>
      <c r="C88" s="13" t="s">
        <v>185</v>
      </c>
      <c r="D88" s="34" t="s">
        <v>1706</v>
      </c>
      <c r="E88" s="34" t="s">
        <v>7586</v>
      </c>
      <c r="F88" s="34" t="s">
        <v>7538</v>
      </c>
      <c r="G88" s="34">
        <v>665</v>
      </c>
    </row>
    <row r="89" spans="1:7">
      <c r="A89" s="23">
        <v>2011</v>
      </c>
      <c r="B89" s="23" t="s">
        <v>514</v>
      </c>
      <c r="C89" s="13" t="s">
        <v>23</v>
      </c>
      <c r="D89" s="34" t="s">
        <v>1706</v>
      </c>
      <c r="E89" s="34" t="s">
        <v>7586</v>
      </c>
      <c r="F89" s="34" t="s">
        <v>7538</v>
      </c>
      <c r="G89" s="34">
        <v>272</v>
      </c>
    </row>
    <row r="90" spans="1:7">
      <c r="A90" s="23">
        <v>2011</v>
      </c>
      <c r="B90" s="23" t="s">
        <v>514</v>
      </c>
      <c r="C90" s="13" t="s">
        <v>184</v>
      </c>
      <c r="D90" s="34" t="s">
        <v>1706</v>
      </c>
      <c r="E90" s="34" t="s">
        <v>7586</v>
      </c>
      <c r="F90" s="34" t="s">
        <v>7538</v>
      </c>
      <c r="G90" s="34">
        <v>95</v>
      </c>
    </row>
    <row r="91" spans="1:7">
      <c r="A91" s="23">
        <v>2011</v>
      </c>
      <c r="B91" s="23" t="s">
        <v>514</v>
      </c>
      <c r="C91" s="13" t="s">
        <v>1704</v>
      </c>
      <c r="D91" s="34" t="s">
        <v>1706</v>
      </c>
      <c r="E91" s="34" t="s">
        <v>7586</v>
      </c>
      <c r="F91" s="34" t="s">
        <v>7538</v>
      </c>
      <c r="G91" s="34">
        <v>1549</v>
      </c>
    </row>
    <row r="92" spans="1:7">
      <c r="A92" s="23">
        <v>2011</v>
      </c>
      <c r="B92" s="23" t="s">
        <v>514</v>
      </c>
      <c r="C92" s="13" t="s">
        <v>3925</v>
      </c>
      <c r="D92" s="34" t="s">
        <v>1706</v>
      </c>
      <c r="E92" s="34" t="s">
        <v>7589</v>
      </c>
      <c r="F92" s="34" t="s">
        <v>7538</v>
      </c>
      <c r="G92" s="34">
        <v>2</v>
      </c>
    </row>
    <row r="93" spans="1:7">
      <c r="A93" s="23">
        <v>2011</v>
      </c>
      <c r="B93" s="23" t="s">
        <v>514</v>
      </c>
      <c r="C93" s="13" t="s">
        <v>185</v>
      </c>
      <c r="D93" s="34" t="s">
        <v>1706</v>
      </c>
      <c r="E93" s="34" t="s">
        <v>7589</v>
      </c>
      <c r="F93" s="34" t="s">
        <v>7538</v>
      </c>
      <c r="G93" s="34">
        <v>9</v>
      </c>
    </row>
    <row r="94" spans="1:7">
      <c r="A94" s="23">
        <v>2011</v>
      </c>
      <c r="B94" s="23" t="s">
        <v>514</v>
      </c>
      <c r="C94" s="13" t="s">
        <v>23</v>
      </c>
      <c r="D94" s="34" t="s">
        <v>1706</v>
      </c>
      <c r="E94" s="34" t="s">
        <v>7589</v>
      </c>
      <c r="F94" s="34" t="s">
        <v>7538</v>
      </c>
      <c r="G94" s="34">
        <v>40</v>
      </c>
    </row>
    <row r="95" spans="1:7">
      <c r="A95" s="23">
        <v>2011</v>
      </c>
      <c r="B95" s="23" t="s">
        <v>514</v>
      </c>
      <c r="C95" s="13" t="s">
        <v>184</v>
      </c>
      <c r="D95" s="34" t="s">
        <v>1706</v>
      </c>
      <c r="E95" s="34" t="s">
        <v>7589</v>
      </c>
      <c r="F95" s="34" t="s">
        <v>7538</v>
      </c>
      <c r="G95" s="34">
        <v>9</v>
      </c>
    </row>
    <row r="96" spans="1:7">
      <c r="A96" s="23">
        <v>2011</v>
      </c>
      <c r="B96" s="23" t="s">
        <v>514</v>
      </c>
      <c r="C96" s="13" t="s">
        <v>1704</v>
      </c>
      <c r="D96" s="34" t="s">
        <v>1706</v>
      </c>
      <c r="E96" s="34" t="s">
        <v>7589</v>
      </c>
      <c r="F96" s="34" t="s">
        <v>7538</v>
      </c>
      <c r="G96" s="34">
        <v>13</v>
      </c>
    </row>
    <row r="97" spans="1:7">
      <c r="A97" s="23">
        <v>2012</v>
      </c>
      <c r="B97" s="23" t="s">
        <v>514</v>
      </c>
      <c r="C97" s="13" t="s">
        <v>23</v>
      </c>
      <c r="D97" s="34" t="s">
        <v>1711</v>
      </c>
      <c r="E97" s="34" t="s">
        <v>7593</v>
      </c>
      <c r="F97" s="34" t="s">
        <v>7537</v>
      </c>
      <c r="G97" s="34">
        <v>2</v>
      </c>
    </row>
    <row r="98" spans="1:7">
      <c r="A98" s="23">
        <v>2012</v>
      </c>
      <c r="B98" s="23" t="s">
        <v>514</v>
      </c>
      <c r="C98" s="13" t="s">
        <v>185</v>
      </c>
      <c r="D98" s="34" t="s">
        <v>1711</v>
      </c>
      <c r="E98" s="34" t="s">
        <v>7593</v>
      </c>
      <c r="F98" s="34" t="s">
        <v>7537</v>
      </c>
      <c r="G98" s="34">
        <v>1</v>
      </c>
    </row>
    <row r="99" spans="1:7">
      <c r="A99" s="23">
        <v>2012</v>
      </c>
      <c r="B99" s="23" t="s">
        <v>514</v>
      </c>
      <c r="C99" s="13" t="s">
        <v>23</v>
      </c>
      <c r="D99" s="34" t="s">
        <v>1711</v>
      </c>
      <c r="E99" s="34" t="s">
        <v>1153</v>
      </c>
      <c r="F99" s="34" t="s">
        <v>7537</v>
      </c>
      <c r="G99" s="34">
        <v>130</v>
      </c>
    </row>
    <row r="100" spans="1:7">
      <c r="A100" s="23">
        <v>2012</v>
      </c>
      <c r="B100" s="23" t="s">
        <v>514</v>
      </c>
      <c r="C100" s="13" t="s">
        <v>185</v>
      </c>
      <c r="D100" s="34" t="s">
        <v>1711</v>
      </c>
      <c r="E100" s="34" t="s">
        <v>1153</v>
      </c>
      <c r="F100" s="34" t="s">
        <v>7537</v>
      </c>
      <c r="G100" s="34">
        <v>160</v>
      </c>
    </row>
    <row r="101" spans="1:7">
      <c r="A101" s="23">
        <v>2012</v>
      </c>
      <c r="B101" s="23" t="s">
        <v>514</v>
      </c>
      <c r="C101" s="13" t="s">
        <v>3925</v>
      </c>
      <c r="D101" s="34" t="s">
        <v>1711</v>
      </c>
      <c r="E101" s="34" t="s">
        <v>1153</v>
      </c>
      <c r="F101" s="34" t="s">
        <v>7537</v>
      </c>
      <c r="G101" s="34">
        <v>90</v>
      </c>
    </row>
    <row r="102" spans="1:7">
      <c r="A102" s="23">
        <v>2012</v>
      </c>
      <c r="B102" s="23" t="s">
        <v>514</v>
      </c>
      <c r="C102" s="13" t="s">
        <v>185</v>
      </c>
      <c r="D102" s="34" t="s">
        <v>1705</v>
      </c>
      <c r="E102" s="34" t="s">
        <v>7548</v>
      </c>
      <c r="F102" s="34" t="s">
        <v>7537</v>
      </c>
      <c r="G102" s="34">
        <v>31</v>
      </c>
    </row>
    <row r="103" spans="1:7">
      <c r="A103" s="23">
        <v>2012</v>
      </c>
      <c r="B103" s="23" t="s">
        <v>514</v>
      </c>
      <c r="C103" s="13" t="s">
        <v>3925</v>
      </c>
      <c r="D103" s="34" t="s">
        <v>1705</v>
      </c>
      <c r="E103" s="34" t="s">
        <v>7548</v>
      </c>
      <c r="F103" s="34" t="s">
        <v>7537</v>
      </c>
      <c r="G103" s="34">
        <v>119</v>
      </c>
    </row>
    <row r="104" spans="1:7">
      <c r="A104" s="23">
        <v>2012</v>
      </c>
      <c r="B104" s="23" t="s">
        <v>514</v>
      </c>
      <c r="C104" s="13" t="s">
        <v>1704</v>
      </c>
      <c r="D104" s="34" t="s">
        <v>1705</v>
      </c>
      <c r="E104" s="34" t="s">
        <v>7548</v>
      </c>
      <c r="F104" s="34" t="s">
        <v>7537</v>
      </c>
      <c r="G104" s="34">
        <v>2</v>
      </c>
    </row>
    <row r="105" spans="1:7">
      <c r="A105" s="23">
        <v>2012</v>
      </c>
      <c r="B105" s="23" t="s">
        <v>514</v>
      </c>
      <c r="C105" s="13" t="s">
        <v>23</v>
      </c>
      <c r="D105" s="34" t="s">
        <v>1705</v>
      </c>
      <c r="E105" s="34" t="s">
        <v>7547</v>
      </c>
      <c r="F105" s="34" t="s">
        <v>7537</v>
      </c>
      <c r="G105" s="34">
        <v>74</v>
      </c>
    </row>
    <row r="106" spans="1:7">
      <c r="A106" s="23">
        <v>2012</v>
      </c>
      <c r="B106" s="23" t="s">
        <v>514</v>
      </c>
      <c r="C106" s="13" t="s">
        <v>184</v>
      </c>
      <c r="D106" s="34" t="s">
        <v>1705</v>
      </c>
      <c r="E106" s="34" t="s">
        <v>7547</v>
      </c>
      <c r="F106" s="34" t="s">
        <v>7537</v>
      </c>
      <c r="G106" s="34">
        <v>7</v>
      </c>
    </row>
    <row r="107" spans="1:7">
      <c r="A107" s="23">
        <v>2012</v>
      </c>
      <c r="B107" s="23" t="s">
        <v>514</v>
      </c>
      <c r="C107" s="13" t="s">
        <v>185</v>
      </c>
      <c r="D107" s="34" t="s">
        <v>1705</v>
      </c>
      <c r="E107" s="34" t="s">
        <v>7547</v>
      </c>
      <c r="F107" s="34" t="s">
        <v>7537</v>
      </c>
      <c r="G107" s="34">
        <v>54</v>
      </c>
    </row>
    <row r="108" spans="1:7">
      <c r="A108" s="23">
        <v>2012</v>
      </c>
      <c r="B108" s="23" t="s">
        <v>514</v>
      </c>
      <c r="C108" s="13" t="s">
        <v>3925</v>
      </c>
      <c r="D108" s="34" t="s">
        <v>1705</v>
      </c>
      <c r="E108" s="34" t="s">
        <v>7547</v>
      </c>
      <c r="F108" s="34" t="s">
        <v>7537</v>
      </c>
      <c r="G108" s="34">
        <v>76</v>
      </c>
    </row>
    <row r="109" spans="1:7">
      <c r="A109" s="23">
        <v>2012</v>
      </c>
      <c r="B109" s="23" t="s">
        <v>514</v>
      </c>
      <c r="C109" s="13" t="s">
        <v>1704</v>
      </c>
      <c r="D109" s="34" t="s">
        <v>1705</v>
      </c>
      <c r="E109" s="34" t="s">
        <v>7547</v>
      </c>
      <c r="F109" s="34" t="s">
        <v>7537</v>
      </c>
      <c r="G109" s="34">
        <v>1</v>
      </c>
    </row>
    <row r="110" spans="1:7">
      <c r="A110" s="23">
        <v>2012</v>
      </c>
      <c r="B110" s="23" t="s">
        <v>514</v>
      </c>
      <c r="C110" s="13" t="s">
        <v>23</v>
      </c>
      <c r="D110" s="34" t="s">
        <v>1705</v>
      </c>
      <c r="E110" s="34" t="s">
        <v>7549</v>
      </c>
      <c r="F110" s="34" t="s">
        <v>7537</v>
      </c>
      <c r="G110" s="34">
        <v>24</v>
      </c>
    </row>
    <row r="111" spans="1:7">
      <c r="A111" s="23">
        <v>2012</v>
      </c>
      <c r="B111" s="23" t="s">
        <v>514</v>
      </c>
      <c r="C111" s="13" t="s">
        <v>184</v>
      </c>
      <c r="D111" s="34" t="s">
        <v>1705</v>
      </c>
      <c r="E111" s="34" t="s">
        <v>7549</v>
      </c>
      <c r="F111" s="34" t="s">
        <v>7537</v>
      </c>
      <c r="G111" s="34">
        <v>8</v>
      </c>
    </row>
    <row r="112" spans="1:7">
      <c r="A112" s="23">
        <v>2012</v>
      </c>
      <c r="B112" s="23" t="s">
        <v>514</v>
      </c>
      <c r="C112" s="13" t="s">
        <v>185</v>
      </c>
      <c r="D112" s="34" t="s">
        <v>1705</v>
      </c>
      <c r="E112" s="34" t="s">
        <v>7549</v>
      </c>
      <c r="F112" s="34" t="s">
        <v>7537</v>
      </c>
      <c r="G112" s="34">
        <v>79</v>
      </c>
    </row>
    <row r="113" spans="1:7">
      <c r="A113" s="23">
        <v>2012</v>
      </c>
      <c r="B113" s="23" t="s">
        <v>514</v>
      </c>
      <c r="C113" s="13" t="s">
        <v>3925</v>
      </c>
      <c r="D113" s="34" t="s">
        <v>1705</v>
      </c>
      <c r="E113" s="34" t="s">
        <v>7549</v>
      </c>
      <c r="F113" s="34" t="s">
        <v>7537</v>
      </c>
      <c r="G113" s="34">
        <v>12</v>
      </c>
    </row>
    <row r="114" spans="1:7">
      <c r="A114" s="23">
        <v>2012</v>
      </c>
      <c r="B114" s="23" t="s">
        <v>514</v>
      </c>
      <c r="C114" s="13" t="s">
        <v>1704</v>
      </c>
      <c r="D114" s="34" t="s">
        <v>1705</v>
      </c>
      <c r="E114" s="34" t="s">
        <v>7549</v>
      </c>
      <c r="F114" s="34" t="s">
        <v>7537</v>
      </c>
      <c r="G114" s="34">
        <v>11</v>
      </c>
    </row>
    <row r="115" spans="1:7">
      <c r="A115" s="23">
        <v>2012</v>
      </c>
      <c r="B115" s="23" t="s">
        <v>514</v>
      </c>
      <c r="C115" s="13" t="s">
        <v>23</v>
      </c>
      <c r="D115" s="34" t="s">
        <v>1705</v>
      </c>
      <c r="E115" s="34" t="s">
        <v>7575</v>
      </c>
      <c r="F115" s="34" t="s">
        <v>7537</v>
      </c>
      <c r="G115" s="34">
        <v>3</v>
      </c>
    </row>
    <row r="116" spans="1:7">
      <c r="A116" s="23">
        <v>2012</v>
      </c>
      <c r="B116" s="23" t="s">
        <v>514</v>
      </c>
      <c r="C116" s="13" t="s">
        <v>184</v>
      </c>
      <c r="D116" s="34" t="s">
        <v>1705</v>
      </c>
      <c r="E116" s="34" t="s">
        <v>7575</v>
      </c>
      <c r="F116" s="34" t="s">
        <v>7537</v>
      </c>
      <c r="G116" s="34">
        <v>4</v>
      </c>
    </row>
    <row r="117" spans="1:7">
      <c r="A117" s="23">
        <v>2012</v>
      </c>
      <c r="B117" s="23" t="s">
        <v>514</v>
      </c>
      <c r="C117" s="13" t="s">
        <v>185</v>
      </c>
      <c r="D117" s="34" t="s">
        <v>1705</v>
      </c>
      <c r="E117" s="34" t="s">
        <v>7575</v>
      </c>
      <c r="F117" s="34" t="s">
        <v>7537</v>
      </c>
      <c r="G117" s="34">
        <v>18</v>
      </c>
    </row>
    <row r="118" spans="1:7">
      <c r="A118" s="23">
        <v>2012</v>
      </c>
      <c r="B118" s="23" t="s">
        <v>514</v>
      </c>
      <c r="C118" s="13" t="s">
        <v>3925</v>
      </c>
      <c r="D118" s="34" t="s">
        <v>1705</v>
      </c>
      <c r="E118" s="34" t="s">
        <v>7575</v>
      </c>
      <c r="F118" s="34" t="s">
        <v>7537</v>
      </c>
      <c r="G118" s="34">
        <v>4</v>
      </c>
    </row>
    <row r="119" spans="1:7">
      <c r="A119" s="23">
        <v>2012</v>
      </c>
      <c r="B119" s="23" t="s">
        <v>514</v>
      </c>
      <c r="C119" s="13" t="s">
        <v>1704</v>
      </c>
      <c r="D119" s="34" t="s">
        <v>1705</v>
      </c>
      <c r="E119" s="34" t="s">
        <v>7575</v>
      </c>
      <c r="F119" s="34" t="s">
        <v>7537</v>
      </c>
      <c r="G119" s="34">
        <v>3</v>
      </c>
    </row>
    <row r="120" spans="1:7">
      <c r="A120" s="23">
        <v>2012</v>
      </c>
      <c r="B120" s="23" t="s">
        <v>514</v>
      </c>
      <c r="C120" s="13" t="s">
        <v>184</v>
      </c>
      <c r="D120" s="34" t="s">
        <v>1707</v>
      </c>
      <c r="E120" s="34" t="s">
        <v>7622</v>
      </c>
      <c r="F120" s="34" t="s">
        <v>7537</v>
      </c>
      <c r="G120" s="34">
        <v>5</v>
      </c>
    </row>
    <row r="121" spans="1:7">
      <c r="A121" s="23">
        <v>2012</v>
      </c>
      <c r="B121" s="23" t="s">
        <v>514</v>
      </c>
      <c r="C121" s="13" t="s">
        <v>185</v>
      </c>
      <c r="D121" s="34" t="s">
        <v>1707</v>
      </c>
      <c r="E121" s="34" t="s">
        <v>7622</v>
      </c>
      <c r="F121" s="34" t="s">
        <v>7537</v>
      </c>
      <c r="G121" s="34">
        <v>2</v>
      </c>
    </row>
    <row r="122" spans="1:7">
      <c r="A122" s="23">
        <v>2012</v>
      </c>
      <c r="B122" s="23" t="s">
        <v>514</v>
      </c>
      <c r="C122" s="13" t="s">
        <v>3925</v>
      </c>
      <c r="D122" s="34" t="s">
        <v>1707</v>
      </c>
      <c r="E122" s="34" t="s">
        <v>7622</v>
      </c>
      <c r="F122" s="34" t="s">
        <v>7537</v>
      </c>
      <c r="G122" s="34">
        <v>1</v>
      </c>
    </row>
    <row r="123" spans="1:7">
      <c r="A123" s="23">
        <v>2012</v>
      </c>
      <c r="B123" s="23" t="s">
        <v>514</v>
      </c>
      <c r="C123" s="13" t="s">
        <v>23</v>
      </c>
      <c r="D123" s="34" t="s">
        <v>1707</v>
      </c>
      <c r="E123" s="34" t="s">
        <v>7555</v>
      </c>
      <c r="F123" s="34" t="s">
        <v>7537</v>
      </c>
      <c r="G123" s="34">
        <v>11</v>
      </c>
    </row>
    <row r="124" spans="1:7">
      <c r="A124" s="23">
        <v>2012</v>
      </c>
      <c r="B124" s="23" t="s">
        <v>514</v>
      </c>
      <c r="C124" s="13" t="s">
        <v>184</v>
      </c>
      <c r="D124" s="34" t="s">
        <v>1707</v>
      </c>
      <c r="E124" s="34" t="s">
        <v>7555</v>
      </c>
      <c r="F124" s="34" t="s">
        <v>7537</v>
      </c>
      <c r="G124" s="34">
        <v>8</v>
      </c>
    </row>
    <row r="125" spans="1:7">
      <c r="A125" s="23">
        <v>2012</v>
      </c>
      <c r="B125" s="23" t="s">
        <v>514</v>
      </c>
      <c r="C125" s="13" t="s">
        <v>185</v>
      </c>
      <c r="D125" s="34" t="s">
        <v>1707</v>
      </c>
      <c r="E125" s="34" t="s">
        <v>7555</v>
      </c>
      <c r="F125" s="34" t="s">
        <v>7537</v>
      </c>
      <c r="G125" s="34">
        <v>4</v>
      </c>
    </row>
    <row r="126" spans="1:7">
      <c r="A126" s="23">
        <v>2012</v>
      </c>
      <c r="B126" s="23" t="s">
        <v>514</v>
      </c>
      <c r="C126" s="13" t="s">
        <v>3925</v>
      </c>
      <c r="D126" s="34" t="s">
        <v>1707</v>
      </c>
      <c r="E126" s="34" t="s">
        <v>7555</v>
      </c>
      <c r="F126" s="34" t="s">
        <v>7537</v>
      </c>
      <c r="G126" s="34">
        <v>13</v>
      </c>
    </row>
    <row r="127" spans="1:7">
      <c r="A127" s="23">
        <v>2012</v>
      </c>
      <c r="B127" s="23" t="s">
        <v>514</v>
      </c>
      <c r="C127" s="13" t="s">
        <v>23</v>
      </c>
      <c r="D127" s="34" t="s">
        <v>1707</v>
      </c>
      <c r="E127" s="34" t="s">
        <v>7550</v>
      </c>
      <c r="F127" s="34" t="s">
        <v>7537</v>
      </c>
      <c r="G127" s="34">
        <v>10</v>
      </c>
    </row>
    <row r="128" spans="1:7">
      <c r="A128" s="23">
        <v>2012</v>
      </c>
      <c r="B128" s="23" t="s">
        <v>514</v>
      </c>
      <c r="C128" s="13" t="s">
        <v>184</v>
      </c>
      <c r="D128" s="34" t="s">
        <v>1707</v>
      </c>
      <c r="E128" s="34" t="s">
        <v>7550</v>
      </c>
      <c r="F128" s="34" t="s">
        <v>7537</v>
      </c>
      <c r="G128" s="34">
        <v>5</v>
      </c>
    </row>
    <row r="129" spans="1:7">
      <c r="A129" s="23">
        <v>2012</v>
      </c>
      <c r="B129" s="23" t="s">
        <v>514</v>
      </c>
      <c r="C129" s="13" t="s">
        <v>185</v>
      </c>
      <c r="D129" s="34" t="s">
        <v>1707</v>
      </c>
      <c r="E129" s="34" t="s">
        <v>7550</v>
      </c>
      <c r="F129" s="34" t="s">
        <v>7537</v>
      </c>
      <c r="G129" s="34">
        <v>17</v>
      </c>
    </row>
    <row r="130" spans="1:7">
      <c r="A130" s="23">
        <v>2012</v>
      </c>
      <c r="B130" s="23" t="s">
        <v>514</v>
      </c>
      <c r="C130" s="13" t="s">
        <v>3925</v>
      </c>
      <c r="D130" s="34" t="s">
        <v>1707</v>
      </c>
      <c r="E130" s="34" t="s">
        <v>7550</v>
      </c>
      <c r="F130" s="34" t="s">
        <v>7537</v>
      </c>
      <c r="G130" s="34">
        <v>25</v>
      </c>
    </row>
    <row r="131" spans="1:7">
      <c r="A131" s="23">
        <v>2012</v>
      </c>
      <c r="B131" s="23" t="s">
        <v>514</v>
      </c>
      <c r="C131" s="13" t="s">
        <v>1704</v>
      </c>
      <c r="D131" s="34" t="s">
        <v>1707</v>
      </c>
      <c r="E131" s="34" t="s">
        <v>7550</v>
      </c>
      <c r="F131" s="34" t="s">
        <v>7537</v>
      </c>
      <c r="G131" s="34">
        <v>1</v>
      </c>
    </row>
    <row r="132" spans="1:7">
      <c r="A132" s="23">
        <v>2012</v>
      </c>
      <c r="B132" s="23" t="s">
        <v>514</v>
      </c>
      <c r="C132" s="13" t="s">
        <v>23</v>
      </c>
      <c r="D132" s="34" t="s">
        <v>1707</v>
      </c>
      <c r="E132" s="34" t="s">
        <v>7577</v>
      </c>
      <c r="F132" s="34" t="s">
        <v>7537</v>
      </c>
      <c r="G132" s="34">
        <v>34</v>
      </c>
    </row>
    <row r="133" spans="1:7">
      <c r="A133" s="23">
        <v>2012</v>
      </c>
      <c r="B133" s="23" t="s">
        <v>514</v>
      </c>
      <c r="C133" s="13" t="s">
        <v>184</v>
      </c>
      <c r="D133" s="34" t="s">
        <v>1707</v>
      </c>
      <c r="E133" s="34" t="s">
        <v>7577</v>
      </c>
      <c r="F133" s="34" t="s">
        <v>7537</v>
      </c>
      <c r="G133" s="34">
        <v>2</v>
      </c>
    </row>
    <row r="134" spans="1:7">
      <c r="A134" s="23">
        <v>2012</v>
      </c>
      <c r="B134" s="23" t="s">
        <v>514</v>
      </c>
      <c r="C134" s="13" t="s">
        <v>185</v>
      </c>
      <c r="D134" s="34" t="s">
        <v>1707</v>
      </c>
      <c r="E134" s="34" t="s">
        <v>7577</v>
      </c>
      <c r="F134" s="34" t="s">
        <v>7537</v>
      </c>
      <c r="G134" s="34">
        <v>5</v>
      </c>
    </row>
    <row r="135" spans="1:7">
      <c r="A135" s="23">
        <v>2012</v>
      </c>
      <c r="B135" s="23" t="s">
        <v>514</v>
      </c>
      <c r="C135" s="13" t="s">
        <v>3925</v>
      </c>
      <c r="D135" s="34" t="s">
        <v>1707</v>
      </c>
      <c r="E135" s="34" t="s">
        <v>7577</v>
      </c>
      <c r="F135" s="34" t="s">
        <v>7537</v>
      </c>
      <c r="G135" s="34">
        <v>40</v>
      </c>
    </row>
    <row r="136" spans="1:7">
      <c r="A136" s="23">
        <v>2012</v>
      </c>
      <c r="B136" s="23" t="s">
        <v>514</v>
      </c>
      <c r="C136" s="13" t="s">
        <v>1704</v>
      </c>
      <c r="D136" s="34" t="s">
        <v>1707</v>
      </c>
      <c r="E136" s="34" t="s">
        <v>7577</v>
      </c>
      <c r="F136" s="34" t="s">
        <v>7537</v>
      </c>
      <c r="G136" s="34">
        <v>4</v>
      </c>
    </row>
    <row r="137" spans="1:7">
      <c r="A137" s="23">
        <v>2012</v>
      </c>
      <c r="B137" s="23" t="s">
        <v>514</v>
      </c>
      <c r="C137" s="13" t="s">
        <v>23</v>
      </c>
      <c r="D137" s="34" t="s">
        <v>1707</v>
      </c>
      <c r="E137" s="34" t="s">
        <v>7552</v>
      </c>
      <c r="F137" s="34" t="s">
        <v>7537</v>
      </c>
      <c r="G137" s="34">
        <v>183</v>
      </c>
    </row>
    <row r="138" spans="1:7">
      <c r="A138" s="23">
        <v>2012</v>
      </c>
      <c r="B138" s="23" t="s">
        <v>514</v>
      </c>
      <c r="C138" s="13" t="s">
        <v>184</v>
      </c>
      <c r="D138" s="34" t="s">
        <v>1707</v>
      </c>
      <c r="E138" s="34" t="s">
        <v>7552</v>
      </c>
      <c r="F138" s="34" t="s">
        <v>7537</v>
      </c>
      <c r="G138" s="34">
        <v>100</v>
      </c>
    </row>
    <row r="139" spans="1:7">
      <c r="A139" s="23">
        <v>2012</v>
      </c>
      <c r="B139" s="23" t="s">
        <v>514</v>
      </c>
      <c r="C139" s="13" t="s">
        <v>185</v>
      </c>
      <c r="D139" s="34" t="s">
        <v>1707</v>
      </c>
      <c r="E139" s="34" t="s">
        <v>7552</v>
      </c>
      <c r="F139" s="34" t="s">
        <v>7537</v>
      </c>
      <c r="G139" s="34">
        <v>206</v>
      </c>
    </row>
    <row r="140" spans="1:7">
      <c r="A140" s="23">
        <v>2012</v>
      </c>
      <c r="B140" s="23" t="s">
        <v>514</v>
      </c>
      <c r="C140" s="13" t="s">
        <v>3925</v>
      </c>
      <c r="D140" s="34" t="s">
        <v>1707</v>
      </c>
      <c r="E140" s="34" t="s">
        <v>7552</v>
      </c>
      <c r="F140" s="34" t="s">
        <v>7537</v>
      </c>
      <c r="G140" s="34">
        <v>281</v>
      </c>
    </row>
    <row r="141" spans="1:7">
      <c r="A141" s="23">
        <v>2012</v>
      </c>
      <c r="B141" s="23" t="s">
        <v>514</v>
      </c>
      <c r="C141" s="13" t="s">
        <v>23</v>
      </c>
      <c r="D141" s="34" t="s">
        <v>1707</v>
      </c>
      <c r="E141" s="34" t="s">
        <v>7551</v>
      </c>
      <c r="F141" s="34" t="s">
        <v>7537</v>
      </c>
      <c r="G141" s="34">
        <v>64</v>
      </c>
    </row>
    <row r="142" spans="1:7">
      <c r="A142" s="23">
        <v>2012</v>
      </c>
      <c r="B142" s="23" t="s">
        <v>514</v>
      </c>
      <c r="C142" s="13" t="s">
        <v>185</v>
      </c>
      <c r="D142" s="34" t="s">
        <v>1707</v>
      </c>
      <c r="E142" s="34" t="s">
        <v>7551</v>
      </c>
      <c r="F142" s="34" t="s">
        <v>7537</v>
      </c>
      <c r="G142" s="34">
        <v>39</v>
      </c>
    </row>
    <row r="143" spans="1:7">
      <c r="A143" s="23">
        <v>2012</v>
      </c>
      <c r="B143" s="23" t="s">
        <v>514</v>
      </c>
      <c r="C143" s="13" t="s">
        <v>3925</v>
      </c>
      <c r="D143" s="34" t="s">
        <v>1707</v>
      </c>
      <c r="E143" s="34" t="s">
        <v>7551</v>
      </c>
      <c r="F143" s="34" t="s">
        <v>7537</v>
      </c>
      <c r="G143" s="34">
        <v>50</v>
      </c>
    </row>
    <row r="144" spans="1:7">
      <c r="A144" s="23">
        <v>2012</v>
      </c>
      <c r="B144" s="23" t="s">
        <v>514</v>
      </c>
      <c r="C144" s="13" t="s">
        <v>1704</v>
      </c>
      <c r="D144" s="34" t="s">
        <v>1707</v>
      </c>
      <c r="E144" s="34" t="s">
        <v>7551</v>
      </c>
      <c r="F144" s="34" t="s">
        <v>7537</v>
      </c>
      <c r="G144" s="34">
        <v>2</v>
      </c>
    </row>
    <row r="145" spans="1:7">
      <c r="A145" s="23">
        <v>2012</v>
      </c>
      <c r="B145" s="23" t="s">
        <v>514</v>
      </c>
      <c r="C145" s="13" t="s">
        <v>23</v>
      </c>
      <c r="D145" s="34" t="s">
        <v>1708</v>
      </c>
      <c r="E145" s="34" t="s">
        <v>1709</v>
      </c>
      <c r="F145" s="34" t="s">
        <v>7537</v>
      </c>
      <c r="G145" s="34">
        <v>15</v>
      </c>
    </row>
    <row r="146" spans="1:7">
      <c r="A146" s="23">
        <v>2012</v>
      </c>
      <c r="B146" s="23" t="s">
        <v>514</v>
      </c>
      <c r="C146" s="13" t="s">
        <v>185</v>
      </c>
      <c r="D146" s="34" t="s">
        <v>1708</v>
      </c>
      <c r="E146" s="34" t="s">
        <v>1709</v>
      </c>
      <c r="F146" s="34" t="s">
        <v>7537</v>
      </c>
      <c r="G146" s="34">
        <v>26</v>
      </c>
    </row>
    <row r="147" spans="1:7">
      <c r="A147" s="23">
        <v>2012</v>
      </c>
      <c r="B147" s="23" t="s">
        <v>514</v>
      </c>
      <c r="C147" s="13" t="s">
        <v>3925</v>
      </c>
      <c r="D147" s="34" t="s">
        <v>1708</v>
      </c>
      <c r="E147" s="34" t="s">
        <v>1709</v>
      </c>
      <c r="F147" s="34" t="s">
        <v>7537</v>
      </c>
      <c r="G147" s="34">
        <v>4</v>
      </c>
    </row>
    <row r="148" spans="1:7">
      <c r="A148" s="23">
        <v>2012</v>
      </c>
      <c r="B148" s="23" t="s">
        <v>514</v>
      </c>
      <c r="C148" s="13" t="s">
        <v>1704</v>
      </c>
      <c r="D148" s="34" t="s">
        <v>1708</v>
      </c>
      <c r="E148" s="34" t="s">
        <v>1709</v>
      </c>
      <c r="F148" s="34" t="s">
        <v>7537</v>
      </c>
      <c r="G148" s="34">
        <v>58</v>
      </c>
    </row>
    <row r="149" spans="1:7">
      <c r="A149" s="23">
        <v>2012</v>
      </c>
      <c r="B149" s="23" t="s">
        <v>514</v>
      </c>
      <c r="C149" s="13" t="s">
        <v>1704</v>
      </c>
      <c r="D149" s="34" t="s">
        <v>1706</v>
      </c>
      <c r="E149" s="34" t="s">
        <v>4358</v>
      </c>
      <c r="F149" s="34" t="s">
        <v>7537</v>
      </c>
      <c r="G149" s="34">
        <v>14</v>
      </c>
    </row>
    <row r="150" spans="1:7">
      <c r="A150" s="23">
        <v>2012</v>
      </c>
      <c r="B150" s="23" t="s">
        <v>514</v>
      </c>
      <c r="C150" s="13" t="s">
        <v>23</v>
      </c>
      <c r="D150" s="34" t="s">
        <v>1706</v>
      </c>
      <c r="E150" s="34" t="s">
        <v>7587</v>
      </c>
      <c r="F150" s="34" t="s">
        <v>7537</v>
      </c>
      <c r="G150" s="34">
        <v>16</v>
      </c>
    </row>
    <row r="151" spans="1:7">
      <c r="A151" s="23">
        <v>2012</v>
      </c>
      <c r="B151" s="23" t="s">
        <v>514</v>
      </c>
      <c r="C151" s="13" t="s">
        <v>184</v>
      </c>
      <c r="D151" s="34" t="s">
        <v>1706</v>
      </c>
      <c r="E151" s="34" t="s">
        <v>7587</v>
      </c>
      <c r="F151" s="34" t="s">
        <v>7537</v>
      </c>
      <c r="G151" s="34">
        <v>12</v>
      </c>
    </row>
    <row r="152" spans="1:7">
      <c r="A152" s="23">
        <v>2012</v>
      </c>
      <c r="B152" s="23" t="s">
        <v>514</v>
      </c>
      <c r="C152" s="13" t="s">
        <v>185</v>
      </c>
      <c r="D152" s="34" t="s">
        <v>1706</v>
      </c>
      <c r="E152" s="34" t="s">
        <v>7587</v>
      </c>
      <c r="F152" s="34" t="s">
        <v>7537</v>
      </c>
      <c r="G152" s="34">
        <v>101</v>
      </c>
    </row>
    <row r="153" spans="1:7">
      <c r="A153" s="23">
        <v>2012</v>
      </c>
      <c r="B153" s="23" t="s">
        <v>514</v>
      </c>
      <c r="C153" s="13" t="s">
        <v>3925</v>
      </c>
      <c r="D153" s="34" t="s">
        <v>1706</v>
      </c>
      <c r="E153" s="34" t="s">
        <v>7587</v>
      </c>
      <c r="F153" s="34" t="s">
        <v>7537</v>
      </c>
      <c r="G153" s="34">
        <v>21</v>
      </c>
    </row>
    <row r="154" spans="1:7">
      <c r="A154" s="23">
        <v>2012</v>
      </c>
      <c r="B154" s="23" t="s">
        <v>514</v>
      </c>
      <c r="C154" s="13" t="s">
        <v>1704</v>
      </c>
      <c r="D154" s="34" t="s">
        <v>1706</v>
      </c>
      <c r="E154" s="34" t="s">
        <v>7587</v>
      </c>
      <c r="F154" s="34" t="s">
        <v>7537</v>
      </c>
      <c r="G154" s="34">
        <v>5</v>
      </c>
    </row>
    <row r="155" spans="1:7">
      <c r="A155" s="23">
        <v>2012</v>
      </c>
      <c r="B155" s="23" t="s">
        <v>514</v>
      </c>
      <c r="C155" s="13" t="s">
        <v>23</v>
      </c>
      <c r="D155" s="34" t="s">
        <v>1706</v>
      </c>
      <c r="E155" s="34" t="s">
        <v>7590</v>
      </c>
      <c r="F155" s="34" t="s">
        <v>7537</v>
      </c>
      <c r="G155" s="34">
        <v>74</v>
      </c>
    </row>
    <row r="156" spans="1:7">
      <c r="A156" s="23">
        <v>2012</v>
      </c>
      <c r="B156" s="23" t="s">
        <v>514</v>
      </c>
      <c r="C156" s="13" t="s">
        <v>184</v>
      </c>
      <c r="D156" s="34" t="s">
        <v>1706</v>
      </c>
      <c r="E156" s="34" t="s">
        <v>7590</v>
      </c>
      <c r="F156" s="34" t="s">
        <v>7537</v>
      </c>
      <c r="G156" s="34">
        <v>21</v>
      </c>
    </row>
    <row r="157" spans="1:7">
      <c r="A157" s="23">
        <v>2012</v>
      </c>
      <c r="B157" s="23" t="s">
        <v>514</v>
      </c>
      <c r="C157" s="13" t="s">
        <v>185</v>
      </c>
      <c r="D157" s="34" t="s">
        <v>1706</v>
      </c>
      <c r="E157" s="34" t="s">
        <v>7590</v>
      </c>
      <c r="F157" s="34" t="s">
        <v>7537</v>
      </c>
      <c r="G157" s="34">
        <v>172</v>
      </c>
    </row>
    <row r="158" spans="1:7">
      <c r="A158" s="23">
        <v>2012</v>
      </c>
      <c r="B158" s="23" t="s">
        <v>514</v>
      </c>
      <c r="C158" s="13" t="s">
        <v>3925</v>
      </c>
      <c r="D158" s="34" t="s">
        <v>1706</v>
      </c>
      <c r="E158" s="34" t="s">
        <v>7590</v>
      </c>
      <c r="F158" s="34" t="s">
        <v>7537</v>
      </c>
      <c r="G158" s="34">
        <v>82</v>
      </c>
    </row>
    <row r="159" spans="1:7">
      <c r="A159" s="23">
        <v>2012</v>
      </c>
      <c r="B159" s="23" t="s">
        <v>514</v>
      </c>
      <c r="C159" s="13" t="s">
        <v>1704</v>
      </c>
      <c r="D159" s="34" t="s">
        <v>1706</v>
      </c>
      <c r="E159" s="34" t="s">
        <v>7590</v>
      </c>
      <c r="F159" s="34" t="s">
        <v>7537</v>
      </c>
      <c r="G159" s="34">
        <v>496</v>
      </c>
    </row>
    <row r="160" spans="1:7">
      <c r="A160" s="23">
        <v>2012</v>
      </c>
      <c r="B160" s="23" t="s">
        <v>514</v>
      </c>
      <c r="C160" s="13" t="s">
        <v>23</v>
      </c>
      <c r="D160" s="34" t="s">
        <v>1706</v>
      </c>
      <c r="E160" s="34" t="s">
        <v>7578</v>
      </c>
      <c r="F160" s="34" t="s">
        <v>7537</v>
      </c>
      <c r="G160" s="34">
        <v>2</v>
      </c>
    </row>
    <row r="161" spans="1:7">
      <c r="A161" s="23">
        <v>2012</v>
      </c>
      <c r="B161" s="23" t="s">
        <v>514</v>
      </c>
      <c r="C161" s="13" t="s">
        <v>184</v>
      </c>
      <c r="D161" s="34" t="s">
        <v>1706</v>
      </c>
      <c r="E161" s="34" t="s">
        <v>7578</v>
      </c>
      <c r="F161" s="34" t="s">
        <v>7537</v>
      </c>
      <c r="G161" s="34">
        <v>8</v>
      </c>
    </row>
    <row r="162" spans="1:7">
      <c r="A162" s="23">
        <v>2012</v>
      </c>
      <c r="B162" s="23" t="s">
        <v>514</v>
      </c>
      <c r="C162" s="13" t="s">
        <v>185</v>
      </c>
      <c r="D162" s="34" t="s">
        <v>1706</v>
      </c>
      <c r="E162" s="34" t="s">
        <v>7578</v>
      </c>
      <c r="F162" s="34" t="s">
        <v>7537</v>
      </c>
      <c r="G162" s="34">
        <v>8</v>
      </c>
    </row>
    <row r="163" spans="1:7">
      <c r="A163" s="23">
        <v>2012</v>
      </c>
      <c r="B163" s="23" t="s">
        <v>514</v>
      </c>
      <c r="C163" s="13" t="s">
        <v>3925</v>
      </c>
      <c r="D163" s="34" t="s">
        <v>1706</v>
      </c>
      <c r="E163" s="34" t="s">
        <v>7578</v>
      </c>
      <c r="F163" s="34" t="s">
        <v>7537</v>
      </c>
      <c r="G163" s="34">
        <v>4</v>
      </c>
    </row>
    <row r="164" spans="1:7">
      <c r="A164" s="23">
        <v>2012</v>
      </c>
      <c r="B164" s="23" t="s">
        <v>514</v>
      </c>
      <c r="C164" s="13" t="s">
        <v>1704</v>
      </c>
      <c r="D164" s="34" t="s">
        <v>1706</v>
      </c>
      <c r="E164" s="34" t="s">
        <v>7578</v>
      </c>
      <c r="F164" s="34" t="s">
        <v>7537</v>
      </c>
      <c r="G164" s="34">
        <v>18</v>
      </c>
    </row>
    <row r="165" spans="1:7">
      <c r="A165" s="23">
        <v>2012</v>
      </c>
      <c r="B165" s="23" t="s">
        <v>514</v>
      </c>
      <c r="C165" s="13" t="s">
        <v>23</v>
      </c>
      <c r="D165" s="34" t="s">
        <v>1706</v>
      </c>
      <c r="E165" s="34" t="s">
        <v>4372</v>
      </c>
      <c r="F165" s="34" t="s">
        <v>7537</v>
      </c>
      <c r="G165" s="34">
        <v>5</v>
      </c>
    </row>
    <row r="166" spans="1:7">
      <c r="A166" s="23">
        <v>2012</v>
      </c>
      <c r="B166" s="23" t="s">
        <v>514</v>
      </c>
      <c r="C166" s="13" t="s">
        <v>185</v>
      </c>
      <c r="D166" s="34" t="s">
        <v>1706</v>
      </c>
      <c r="E166" s="34" t="s">
        <v>4372</v>
      </c>
      <c r="F166" s="34" t="s">
        <v>7537</v>
      </c>
      <c r="G166" s="34">
        <v>12</v>
      </c>
    </row>
    <row r="167" spans="1:7">
      <c r="A167" s="23">
        <v>2012</v>
      </c>
      <c r="B167" s="23" t="s">
        <v>514</v>
      </c>
      <c r="C167" s="13" t="s">
        <v>3925</v>
      </c>
      <c r="D167" s="34" t="s">
        <v>1706</v>
      </c>
      <c r="E167" s="34" t="s">
        <v>4372</v>
      </c>
      <c r="F167" s="34" t="s">
        <v>7537</v>
      </c>
      <c r="G167" s="34">
        <v>6</v>
      </c>
    </row>
    <row r="168" spans="1:7">
      <c r="A168" s="23">
        <v>2012</v>
      </c>
      <c r="B168" s="23" t="s">
        <v>514</v>
      </c>
      <c r="C168" s="13" t="s">
        <v>1704</v>
      </c>
      <c r="D168" s="34" t="s">
        <v>1706</v>
      </c>
      <c r="E168" s="34" t="s">
        <v>4372</v>
      </c>
      <c r="F168" s="34" t="s">
        <v>7537</v>
      </c>
      <c r="G168" s="34">
        <v>7</v>
      </c>
    </row>
    <row r="169" spans="1:7">
      <c r="A169" s="23">
        <v>2012</v>
      </c>
      <c r="B169" s="23" t="s">
        <v>514</v>
      </c>
      <c r="C169" s="13" t="s">
        <v>23</v>
      </c>
      <c r="D169" s="34" t="s">
        <v>1706</v>
      </c>
      <c r="E169" s="34" t="s">
        <v>7576</v>
      </c>
      <c r="F169" s="34" t="s">
        <v>7537</v>
      </c>
      <c r="G169" s="34">
        <v>61</v>
      </c>
    </row>
    <row r="170" spans="1:7">
      <c r="A170" s="23">
        <v>2012</v>
      </c>
      <c r="B170" s="23" t="s">
        <v>514</v>
      </c>
      <c r="C170" s="13" t="s">
        <v>184</v>
      </c>
      <c r="D170" s="34" t="s">
        <v>1706</v>
      </c>
      <c r="E170" s="34" t="s">
        <v>7576</v>
      </c>
      <c r="F170" s="34" t="s">
        <v>7537</v>
      </c>
      <c r="G170" s="34">
        <v>46</v>
      </c>
    </row>
    <row r="171" spans="1:7">
      <c r="A171" s="23">
        <v>2012</v>
      </c>
      <c r="B171" s="23" t="s">
        <v>514</v>
      </c>
      <c r="C171" s="13" t="s">
        <v>185</v>
      </c>
      <c r="D171" s="34" t="s">
        <v>1706</v>
      </c>
      <c r="E171" s="34" t="s">
        <v>7576</v>
      </c>
      <c r="F171" s="34" t="s">
        <v>7537</v>
      </c>
      <c r="G171" s="34">
        <v>75</v>
      </c>
    </row>
    <row r="172" spans="1:7">
      <c r="A172" s="23">
        <v>2012</v>
      </c>
      <c r="B172" s="23" t="s">
        <v>514</v>
      </c>
      <c r="C172" s="13" t="s">
        <v>3925</v>
      </c>
      <c r="D172" s="34" t="s">
        <v>1706</v>
      </c>
      <c r="E172" s="34" t="s">
        <v>7576</v>
      </c>
      <c r="F172" s="34" t="s">
        <v>7537</v>
      </c>
      <c r="G172" s="34">
        <v>81</v>
      </c>
    </row>
    <row r="173" spans="1:7">
      <c r="A173" s="23">
        <v>2012</v>
      </c>
      <c r="B173" s="23" t="s">
        <v>514</v>
      </c>
      <c r="C173" s="13" t="s">
        <v>1704</v>
      </c>
      <c r="D173" s="34" t="s">
        <v>1706</v>
      </c>
      <c r="E173" s="34" t="s">
        <v>7576</v>
      </c>
      <c r="F173" s="34" t="s">
        <v>7537</v>
      </c>
      <c r="G173" s="34">
        <v>28</v>
      </c>
    </row>
    <row r="174" spans="1:7">
      <c r="A174" s="23">
        <v>2012</v>
      </c>
      <c r="B174" s="23" t="s">
        <v>514</v>
      </c>
      <c r="C174" s="13" t="s">
        <v>23</v>
      </c>
      <c r="D174" s="34" t="s">
        <v>1706</v>
      </c>
      <c r="E174" s="34" t="s">
        <v>7526</v>
      </c>
      <c r="F174" s="34" t="s">
        <v>7537</v>
      </c>
      <c r="G174" s="34">
        <v>23</v>
      </c>
    </row>
    <row r="175" spans="1:7">
      <c r="A175" s="23">
        <v>2012</v>
      </c>
      <c r="B175" s="23" t="s">
        <v>514</v>
      </c>
      <c r="C175" s="13" t="s">
        <v>184</v>
      </c>
      <c r="D175" s="34" t="s">
        <v>1706</v>
      </c>
      <c r="E175" s="34" t="s">
        <v>7526</v>
      </c>
      <c r="F175" s="34" t="s">
        <v>7537</v>
      </c>
      <c r="G175" s="34">
        <v>37</v>
      </c>
    </row>
    <row r="176" spans="1:7">
      <c r="A176" s="23">
        <v>2012</v>
      </c>
      <c r="B176" s="23" t="s">
        <v>514</v>
      </c>
      <c r="C176" s="13" t="s">
        <v>185</v>
      </c>
      <c r="D176" s="34" t="s">
        <v>1706</v>
      </c>
      <c r="E176" s="34" t="s">
        <v>7526</v>
      </c>
      <c r="F176" s="34" t="s">
        <v>7537</v>
      </c>
      <c r="G176" s="34">
        <v>42</v>
      </c>
    </row>
    <row r="177" spans="1:7">
      <c r="A177" s="23">
        <v>2012</v>
      </c>
      <c r="B177" s="23" t="s">
        <v>514</v>
      </c>
      <c r="C177" s="13" t="s">
        <v>3925</v>
      </c>
      <c r="D177" s="34" t="s">
        <v>1706</v>
      </c>
      <c r="E177" s="34" t="s">
        <v>7526</v>
      </c>
      <c r="F177" s="34" t="s">
        <v>7537</v>
      </c>
      <c r="G177" s="34">
        <v>50</v>
      </c>
    </row>
    <row r="178" spans="1:7">
      <c r="A178" s="23">
        <v>2012</v>
      </c>
      <c r="B178" s="23" t="s">
        <v>514</v>
      </c>
      <c r="C178" s="13" t="s">
        <v>1704</v>
      </c>
      <c r="D178" s="34" t="s">
        <v>1706</v>
      </c>
      <c r="E178" s="34" t="s">
        <v>7526</v>
      </c>
      <c r="F178" s="34" t="s">
        <v>7537</v>
      </c>
      <c r="G178" s="34">
        <v>5</v>
      </c>
    </row>
    <row r="179" spans="1:7">
      <c r="A179" s="23">
        <v>2012</v>
      </c>
      <c r="B179" s="23" t="s">
        <v>514</v>
      </c>
      <c r="C179" s="13" t="s">
        <v>23</v>
      </c>
      <c r="D179" s="34" t="s">
        <v>1706</v>
      </c>
      <c r="E179" s="34" t="s">
        <v>7595</v>
      </c>
      <c r="F179" s="34" t="s">
        <v>7537</v>
      </c>
      <c r="G179" s="34">
        <v>3</v>
      </c>
    </row>
    <row r="180" spans="1:7">
      <c r="A180" s="23">
        <v>2012</v>
      </c>
      <c r="B180" s="23" t="s">
        <v>514</v>
      </c>
      <c r="C180" s="13" t="s">
        <v>184</v>
      </c>
      <c r="D180" s="34" t="s">
        <v>1706</v>
      </c>
      <c r="E180" s="34" t="s">
        <v>7595</v>
      </c>
      <c r="F180" s="34" t="s">
        <v>7537</v>
      </c>
      <c r="G180" s="34">
        <v>5</v>
      </c>
    </row>
    <row r="181" spans="1:7">
      <c r="A181" s="23">
        <v>2012</v>
      </c>
      <c r="B181" s="23" t="s">
        <v>514</v>
      </c>
      <c r="C181" s="13" t="s">
        <v>185</v>
      </c>
      <c r="D181" s="34" t="s">
        <v>1706</v>
      </c>
      <c r="E181" s="34" t="s">
        <v>7595</v>
      </c>
      <c r="F181" s="34" t="s">
        <v>7537</v>
      </c>
      <c r="G181" s="34">
        <v>14</v>
      </c>
    </row>
    <row r="182" spans="1:7">
      <c r="A182" s="23">
        <v>2012</v>
      </c>
      <c r="B182" s="23" t="s">
        <v>514</v>
      </c>
      <c r="C182" s="13" t="s">
        <v>3925</v>
      </c>
      <c r="D182" s="34" t="s">
        <v>1706</v>
      </c>
      <c r="E182" s="34" t="s">
        <v>7595</v>
      </c>
      <c r="F182" s="34" t="s">
        <v>7537</v>
      </c>
      <c r="G182" s="34">
        <v>6</v>
      </c>
    </row>
    <row r="183" spans="1:7">
      <c r="A183" s="23">
        <v>2012</v>
      </c>
      <c r="B183" s="23" t="s">
        <v>514</v>
      </c>
      <c r="C183" s="13" t="s">
        <v>1704</v>
      </c>
      <c r="D183" s="34" t="s">
        <v>1706</v>
      </c>
      <c r="E183" s="34" t="s">
        <v>7595</v>
      </c>
      <c r="F183" s="34" t="s">
        <v>7537</v>
      </c>
      <c r="G183" s="34">
        <v>1</v>
      </c>
    </row>
    <row r="184" spans="1:7">
      <c r="A184" s="23">
        <v>2012</v>
      </c>
      <c r="B184" s="23" t="s">
        <v>514</v>
      </c>
      <c r="C184" s="13" t="s">
        <v>1704</v>
      </c>
      <c r="D184" s="34" t="s">
        <v>1710</v>
      </c>
      <c r="E184" s="34" t="s">
        <v>7557</v>
      </c>
      <c r="F184" s="34" t="s">
        <v>7537</v>
      </c>
      <c r="G184" s="34">
        <v>20</v>
      </c>
    </row>
    <row r="185" spans="1:7">
      <c r="A185" s="23">
        <v>2012</v>
      </c>
      <c r="B185" s="23" t="s">
        <v>514</v>
      </c>
      <c r="C185" s="13" t="s">
        <v>23</v>
      </c>
      <c r="D185" s="34" t="s">
        <v>1710</v>
      </c>
      <c r="E185" s="34" t="s">
        <v>7554</v>
      </c>
      <c r="F185" s="34" t="s">
        <v>7537</v>
      </c>
      <c r="G185" s="34">
        <v>11</v>
      </c>
    </row>
    <row r="186" spans="1:7">
      <c r="A186" s="23">
        <v>2012</v>
      </c>
      <c r="B186" s="23" t="s">
        <v>514</v>
      </c>
      <c r="C186" s="13" t="s">
        <v>184</v>
      </c>
      <c r="D186" s="34" t="s">
        <v>1710</v>
      </c>
      <c r="E186" s="34" t="s">
        <v>7554</v>
      </c>
      <c r="F186" s="34" t="s">
        <v>7537</v>
      </c>
      <c r="G186" s="34">
        <v>5</v>
      </c>
    </row>
    <row r="187" spans="1:7">
      <c r="A187" s="23">
        <v>2012</v>
      </c>
      <c r="B187" s="23" t="s">
        <v>514</v>
      </c>
      <c r="C187" s="13" t="s">
        <v>185</v>
      </c>
      <c r="D187" s="34" t="s">
        <v>1710</v>
      </c>
      <c r="E187" s="34" t="s">
        <v>7554</v>
      </c>
      <c r="F187" s="34" t="s">
        <v>7537</v>
      </c>
      <c r="G187" s="34">
        <v>20</v>
      </c>
    </row>
    <row r="188" spans="1:7">
      <c r="A188" s="23">
        <v>2012</v>
      </c>
      <c r="B188" s="23" t="s">
        <v>514</v>
      </c>
      <c r="C188" s="13" t="s">
        <v>3925</v>
      </c>
      <c r="D188" s="34" t="s">
        <v>1710</v>
      </c>
      <c r="E188" s="34" t="s">
        <v>7554</v>
      </c>
      <c r="F188" s="34" t="s">
        <v>7537</v>
      </c>
      <c r="G188" s="34">
        <v>24</v>
      </c>
    </row>
    <row r="189" spans="1:7">
      <c r="A189" s="23">
        <v>2012</v>
      </c>
      <c r="B189" s="23" t="s">
        <v>514</v>
      </c>
      <c r="C189" s="13" t="s">
        <v>3925</v>
      </c>
      <c r="D189" s="34" t="s">
        <v>1705</v>
      </c>
      <c r="E189" s="34" t="s">
        <v>7540</v>
      </c>
      <c r="F189" s="34" t="s">
        <v>7538</v>
      </c>
      <c r="G189" s="34">
        <v>35</v>
      </c>
    </row>
    <row r="190" spans="1:7">
      <c r="A190" s="23">
        <v>2012</v>
      </c>
      <c r="B190" s="23" t="s">
        <v>514</v>
      </c>
      <c r="C190" s="13" t="s">
        <v>185</v>
      </c>
      <c r="D190" s="34" t="s">
        <v>1705</v>
      </c>
      <c r="E190" s="34" t="s">
        <v>7540</v>
      </c>
      <c r="F190" s="34" t="s">
        <v>7538</v>
      </c>
      <c r="G190" s="34">
        <v>210</v>
      </c>
    </row>
    <row r="191" spans="1:7">
      <c r="A191" s="23">
        <v>2012</v>
      </c>
      <c r="B191" s="23" t="s">
        <v>514</v>
      </c>
      <c r="C191" s="13" t="s">
        <v>23</v>
      </c>
      <c r="D191" s="34" t="s">
        <v>1705</v>
      </c>
      <c r="E191" s="34" t="s">
        <v>7540</v>
      </c>
      <c r="F191" s="34" t="s">
        <v>7538</v>
      </c>
      <c r="G191" s="34">
        <v>34</v>
      </c>
    </row>
    <row r="192" spans="1:7">
      <c r="A192" s="23">
        <v>2012</v>
      </c>
      <c r="B192" s="23" t="s">
        <v>514</v>
      </c>
      <c r="C192" s="13" t="s">
        <v>184</v>
      </c>
      <c r="D192" s="34" t="s">
        <v>1705</v>
      </c>
      <c r="E192" s="34" t="s">
        <v>7540</v>
      </c>
      <c r="F192" s="34" t="s">
        <v>7538</v>
      </c>
      <c r="G192" s="34">
        <v>14</v>
      </c>
    </row>
    <row r="193" spans="1:7">
      <c r="A193" s="23">
        <v>2012</v>
      </c>
      <c r="B193" s="23" t="s">
        <v>514</v>
      </c>
      <c r="C193" s="13" t="s">
        <v>1704</v>
      </c>
      <c r="D193" s="34" t="s">
        <v>1705</v>
      </c>
      <c r="E193" s="34" t="s">
        <v>7540</v>
      </c>
      <c r="F193" s="34" t="s">
        <v>7538</v>
      </c>
      <c r="G193" s="34">
        <v>32</v>
      </c>
    </row>
    <row r="194" spans="1:7">
      <c r="A194" s="23">
        <v>2012</v>
      </c>
      <c r="B194" s="23" t="s">
        <v>514</v>
      </c>
      <c r="C194" s="13" t="s">
        <v>3925</v>
      </c>
      <c r="D194" s="34" t="s">
        <v>1707</v>
      </c>
      <c r="E194" s="34" t="s">
        <v>7541</v>
      </c>
      <c r="F194" s="34" t="s">
        <v>7538</v>
      </c>
      <c r="G194" s="34">
        <v>37</v>
      </c>
    </row>
    <row r="195" spans="1:7">
      <c r="A195" s="23">
        <v>2012</v>
      </c>
      <c r="B195" s="23" t="s">
        <v>514</v>
      </c>
      <c r="C195" s="13" t="s">
        <v>185</v>
      </c>
      <c r="D195" s="34" t="s">
        <v>1707</v>
      </c>
      <c r="E195" s="34" t="s">
        <v>7541</v>
      </c>
      <c r="F195" s="34" t="s">
        <v>7538</v>
      </c>
      <c r="G195" s="34">
        <v>40</v>
      </c>
    </row>
    <row r="196" spans="1:7">
      <c r="A196" s="23">
        <v>2012</v>
      </c>
      <c r="B196" s="23" t="s">
        <v>514</v>
      </c>
      <c r="C196" s="13" t="s">
        <v>23</v>
      </c>
      <c r="D196" s="34" t="s">
        <v>1707</v>
      </c>
      <c r="E196" s="34" t="s">
        <v>7541</v>
      </c>
      <c r="F196" s="34" t="s">
        <v>7538</v>
      </c>
      <c r="G196" s="34">
        <v>22</v>
      </c>
    </row>
    <row r="197" spans="1:7">
      <c r="A197" s="23">
        <v>2012</v>
      </c>
      <c r="B197" s="23" t="s">
        <v>514</v>
      </c>
      <c r="C197" s="13" t="s">
        <v>184</v>
      </c>
      <c r="D197" s="34" t="s">
        <v>1707</v>
      </c>
      <c r="E197" s="34" t="s">
        <v>7541</v>
      </c>
      <c r="F197" s="34" t="s">
        <v>7538</v>
      </c>
      <c r="G197" s="34">
        <v>18</v>
      </c>
    </row>
    <row r="198" spans="1:7">
      <c r="A198" s="23">
        <v>2012</v>
      </c>
      <c r="B198" s="23" t="s">
        <v>514</v>
      </c>
      <c r="C198" s="13" t="s">
        <v>3925</v>
      </c>
      <c r="D198" s="34" t="s">
        <v>1707</v>
      </c>
      <c r="E198" s="34" t="s">
        <v>7542</v>
      </c>
      <c r="F198" s="34" t="s">
        <v>7538</v>
      </c>
      <c r="G198" s="34">
        <v>23</v>
      </c>
    </row>
    <row r="199" spans="1:7">
      <c r="A199" s="23">
        <v>2012</v>
      </c>
      <c r="B199" s="23" t="s">
        <v>514</v>
      </c>
      <c r="C199" s="13" t="s">
        <v>185</v>
      </c>
      <c r="D199" s="34" t="s">
        <v>1707</v>
      </c>
      <c r="E199" s="34" t="s">
        <v>7542</v>
      </c>
      <c r="F199" s="34" t="s">
        <v>7538</v>
      </c>
      <c r="G199" s="34">
        <v>14</v>
      </c>
    </row>
    <row r="200" spans="1:7">
      <c r="A200" s="23">
        <v>2012</v>
      </c>
      <c r="B200" s="23" t="s">
        <v>514</v>
      </c>
      <c r="C200" s="13" t="s">
        <v>23</v>
      </c>
      <c r="D200" s="34" t="s">
        <v>1707</v>
      </c>
      <c r="E200" s="34" t="s">
        <v>7542</v>
      </c>
      <c r="F200" s="34" t="s">
        <v>7538</v>
      </c>
      <c r="G200" s="34">
        <v>14</v>
      </c>
    </row>
    <row r="201" spans="1:7">
      <c r="A201" s="23">
        <v>2012</v>
      </c>
      <c r="B201" s="23" t="s">
        <v>514</v>
      </c>
      <c r="C201" s="13" t="s">
        <v>184</v>
      </c>
      <c r="D201" s="34" t="s">
        <v>1707</v>
      </c>
      <c r="E201" s="34" t="s">
        <v>7542</v>
      </c>
      <c r="F201" s="34" t="s">
        <v>7538</v>
      </c>
      <c r="G201" s="34">
        <v>5</v>
      </c>
    </row>
    <row r="202" spans="1:7">
      <c r="A202" s="23">
        <v>2012</v>
      </c>
      <c r="B202" s="23" t="s">
        <v>514</v>
      </c>
      <c r="C202" s="13" t="s">
        <v>1704</v>
      </c>
      <c r="D202" s="34" t="s">
        <v>1707</v>
      </c>
      <c r="E202" s="34" t="s">
        <v>7542</v>
      </c>
      <c r="F202" s="34" t="s">
        <v>7538</v>
      </c>
      <c r="G202" s="34">
        <v>1</v>
      </c>
    </row>
    <row r="203" spans="1:7">
      <c r="A203" s="23">
        <v>2012</v>
      </c>
      <c r="B203" s="23" t="s">
        <v>514</v>
      </c>
      <c r="C203" s="13" t="s">
        <v>1704</v>
      </c>
      <c r="D203" s="34" t="s">
        <v>1708</v>
      </c>
      <c r="E203" s="34" t="s">
        <v>7591</v>
      </c>
      <c r="F203" s="34" t="s">
        <v>7538</v>
      </c>
      <c r="G203" s="34">
        <v>9</v>
      </c>
    </row>
    <row r="204" spans="1:7">
      <c r="A204" s="23">
        <v>2012</v>
      </c>
      <c r="B204" s="23" t="s">
        <v>514</v>
      </c>
      <c r="C204" s="13" t="s">
        <v>3925</v>
      </c>
      <c r="D204" s="34" t="s">
        <v>1706</v>
      </c>
      <c r="E204" s="34" t="s">
        <v>7586</v>
      </c>
      <c r="F204" s="34" t="s">
        <v>7538</v>
      </c>
      <c r="G204" s="34">
        <v>462</v>
      </c>
    </row>
    <row r="205" spans="1:7">
      <c r="A205" s="23">
        <v>2012</v>
      </c>
      <c r="B205" s="23" t="s">
        <v>514</v>
      </c>
      <c r="C205" s="13" t="s">
        <v>185</v>
      </c>
      <c r="D205" s="34" t="s">
        <v>1706</v>
      </c>
      <c r="E205" s="34" t="s">
        <v>7586</v>
      </c>
      <c r="F205" s="34" t="s">
        <v>7538</v>
      </c>
      <c r="G205" s="34">
        <v>937</v>
      </c>
    </row>
    <row r="206" spans="1:7">
      <c r="A206" s="23">
        <v>2012</v>
      </c>
      <c r="B206" s="23" t="s">
        <v>514</v>
      </c>
      <c r="C206" s="13" t="s">
        <v>23</v>
      </c>
      <c r="D206" s="34" t="s">
        <v>1706</v>
      </c>
      <c r="E206" s="34" t="s">
        <v>7586</v>
      </c>
      <c r="F206" s="34" t="s">
        <v>7538</v>
      </c>
      <c r="G206" s="34">
        <v>448</v>
      </c>
    </row>
    <row r="207" spans="1:7">
      <c r="A207" s="23">
        <v>2012</v>
      </c>
      <c r="B207" s="23" t="s">
        <v>514</v>
      </c>
      <c r="C207" s="13" t="s">
        <v>184</v>
      </c>
      <c r="D207" s="34" t="s">
        <v>1706</v>
      </c>
      <c r="E207" s="34" t="s">
        <v>7586</v>
      </c>
      <c r="F207" s="34" t="s">
        <v>7538</v>
      </c>
      <c r="G207" s="34">
        <v>209</v>
      </c>
    </row>
    <row r="208" spans="1:7">
      <c r="A208" s="23">
        <v>2012</v>
      </c>
      <c r="B208" s="23" t="s">
        <v>514</v>
      </c>
      <c r="C208" s="13" t="s">
        <v>1704</v>
      </c>
      <c r="D208" s="34" t="s">
        <v>1706</v>
      </c>
      <c r="E208" s="34" t="s">
        <v>7586</v>
      </c>
      <c r="F208" s="34" t="s">
        <v>7538</v>
      </c>
      <c r="G208" s="34">
        <v>1136</v>
      </c>
    </row>
    <row r="209" spans="1:7">
      <c r="A209" s="23">
        <v>2012</v>
      </c>
      <c r="B209" s="23" t="s">
        <v>514</v>
      </c>
      <c r="C209" s="13" t="s">
        <v>3925</v>
      </c>
      <c r="D209" s="34" t="s">
        <v>1706</v>
      </c>
      <c r="E209" s="34" t="s">
        <v>7589</v>
      </c>
      <c r="F209" s="34" t="s">
        <v>7538</v>
      </c>
      <c r="G209" s="34">
        <v>9</v>
      </c>
    </row>
    <row r="210" spans="1:7">
      <c r="A210" s="23">
        <v>2012</v>
      </c>
      <c r="B210" s="23" t="s">
        <v>514</v>
      </c>
      <c r="C210" s="13" t="s">
        <v>185</v>
      </c>
      <c r="D210" s="34" t="s">
        <v>1706</v>
      </c>
      <c r="E210" s="34" t="s">
        <v>7589</v>
      </c>
      <c r="F210" s="34" t="s">
        <v>7538</v>
      </c>
      <c r="G210" s="34">
        <v>13</v>
      </c>
    </row>
    <row r="211" spans="1:7">
      <c r="A211" s="23">
        <v>2012</v>
      </c>
      <c r="B211" s="23" t="s">
        <v>514</v>
      </c>
      <c r="C211" s="13" t="s">
        <v>23</v>
      </c>
      <c r="D211" s="34" t="s">
        <v>1706</v>
      </c>
      <c r="E211" s="34" t="s">
        <v>7589</v>
      </c>
      <c r="F211" s="34" t="s">
        <v>7538</v>
      </c>
      <c r="G211" s="34">
        <v>6</v>
      </c>
    </row>
    <row r="212" spans="1:7">
      <c r="A212" s="23">
        <v>2012</v>
      </c>
      <c r="B212" s="23" t="s">
        <v>514</v>
      </c>
      <c r="C212" s="13" t="s">
        <v>184</v>
      </c>
      <c r="D212" s="34" t="s">
        <v>1706</v>
      </c>
      <c r="E212" s="34" t="s">
        <v>7589</v>
      </c>
      <c r="F212" s="34" t="s">
        <v>7538</v>
      </c>
      <c r="G212" s="34">
        <v>1</v>
      </c>
    </row>
    <row r="213" spans="1:7">
      <c r="A213" s="23">
        <v>2012</v>
      </c>
      <c r="B213" s="23" t="s">
        <v>514</v>
      </c>
      <c r="C213" s="13" t="s">
        <v>1704</v>
      </c>
      <c r="D213" s="34" t="s">
        <v>1706</v>
      </c>
      <c r="E213" s="34" t="s">
        <v>7589</v>
      </c>
      <c r="F213" s="34" t="s">
        <v>7538</v>
      </c>
      <c r="G213" s="34">
        <v>60</v>
      </c>
    </row>
    <row r="214" spans="1:7">
      <c r="A214" s="23">
        <v>2013</v>
      </c>
      <c r="B214" s="23" t="s">
        <v>514</v>
      </c>
      <c r="C214" s="13" t="s">
        <v>23</v>
      </c>
      <c r="D214" s="34" t="s">
        <v>1711</v>
      </c>
      <c r="E214" s="34" t="s">
        <v>7593</v>
      </c>
      <c r="F214" s="34" t="s">
        <v>7537</v>
      </c>
      <c r="G214" s="34">
        <v>3</v>
      </c>
    </row>
    <row r="215" spans="1:7">
      <c r="A215" s="23">
        <v>2013</v>
      </c>
      <c r="B215" s="23" t="s">
        <v>514</v>
      </c>
      <c r="C215" s="13" t="s">
        <v>23</v>
      </c>
      <c r="D215" s="34" t="s">
        <v>1711</v>
      </c>
      <c r="E215" s="34" t="s">
        <v>1153</v>
      </c>
      <c r="F215" s="34" t="s">
        <v>7537</v>
      </c>
      <c r="G215" s="34">
        <v>139</v>
      </c>
    </row>
    <row r="216" spans="1:7">
      <c r="A216" s="23">
        <v>2013</v>
      </c>
      <c r="B216" s="23" t="s">
        <v>514</v>
      </c>
      <c r="C216" s="13" t="s">
        <v>185</v>
      </c>
      <c r="D216" s="34" t="s">
        <v>1711</v>
      </c>
      <c r="E216" s="34" t="s">
        <v>1153</v>
      </c>
      <c r="F216" s="34" t="s">
        <v>7537</v>
      </c>
      <c r="G216" s="34">
        <v>107</v>
      </c>
    </row>
    <row r="217" spans="1:7">
      <c r="A217" s="23">
        <v>2013</v>
      </c>
      <c r="B217" s="23" t="s">
        <v>514</v>
      </c>
      <c r="C217" s="13" t="s">
        <v>3925</v>
      </c>
      <c r="D217" s="34" t="s">
        <v>1711</v>
      </c>
      <c r="E217" s="34" t="s">
        <v>1153</v>
      </c>
      <c r="F217" s="34" t="s">
        <v>7537</v>
      </c>
      <c r="G217" s="34">
        <v>86</v>
      </c>
    </row>
    <row r="218" spans="1:7">
      <c r="A218" s="23">
        <v>2013</v>
      </c>
      <c r="B218" s="23" t="s">
        <v>514</v>
      </c>
      <c r="C218" s="13" t="s">
        <v>23</v>
      </c>
      <c r="D218" s="34" t="s">
        <v>1705</v>
      </c>
      <c r="E218" s="34" t="s">
        <v>7548</v>
      </c>
      <c r="F218" s="34" t="s">
        <v>7537</v>
      </c>
      <c r="G218" s="34">
        <v>21</v>
      </c>
    </row>
    <row r="219" spans="1:7">
      <c r="A219" s="23">
        <v>2013</v>
      </c>
      <c r="B219" s="23" t="s">
        <v>514</v>
      </c>
      <c r="C219" s="13" t="s">
        <v>185</v>
      </c>
      <c r="D219" s="34" t="s">
        <v>1705</v>
      </c>
      <c r="E219" s="34" t="s">
        <v>7548</v>
      </c>
      <c r="F219" s="34" t="s">
        <v>7537</v>
      </c>
      <c r="G219" s="34">
        <v>28</v>
      </c>
    </row>
    <row r="220" spans="1:7">
      <c r="A220" s="23">
        <v>2013</v>
      </c>
      <c r="B220" s="23" t="s">
        <v>514</v>
      </c>
      <c r="C220" s="13" t="s">
        <v>3925</v>
      </c>
      <c r="D220" s="34" t="s">
        <v>1705</v>
      </c>
      <c r="E220" s="34" t="s">
        <v>7548</v>
      </c>
      <c r="F220" s="34" t="s">
        <v>7537</v>
      </c>
      <c r="G220" s="34">
        <v>125</v>
      </c>
    </row>
    <row r="221" spans="1:7">
      <c r="A221" s="23">
        <v>2013</v>
      </c>
      <c r="B221" s="23" t="s">
        <v>514</v>
      </c>
      <c r="C221" s="13" t="s">
        <v>1704</v>
      </c>
      <c r="D221" s="34" t="s">
        <v>1705</v>
      </c>
      <c r="E221" s="34" t="s">
        <v>7548</v>
      </c>
      <c r="F221" s="34" t="s">
        <v>7537</v>
      </c>
      <c r="G221" s="34">
        <v>2</v>
      </c>
    </row>
    <row r="222" spans="1:7">
      <c r="A222" s="23">
        <v>2013</v>
      </c>
      <c r="B222" s="23" t="s">
        <v>514</v>
      </c>
      <c r="C222" s="13" t="s">
        <v>23</v>
      </c>
      <c r="D222" s="34" t="s">
        <v>1705</v>
      </c>
      <c r="E222" s="34" t="s">
        <v>7547</v>
      </c>
      <c r="F222" s="34" t="s">
        <v>7537</v>
      </c>
      <c r="G222" s="34">
        <v>150</v>
      </c>
    </row>
    <row r="223" spans="1:7">
      <c r="A223" s="23">
        <v>2013</v>
      </c>
      <c r="B223" s="23" t="s">
        <v>514</v>
      </c>
      <c r="C223" s="13" t="s">
        <v>184</v>
      </c>
      <c r="D223" s="34" t="s">
        <v>1705</v>
      </c>
      <c r="E223" s="34" t="s">
        <v>7547</v>
      </c>
      <c r="F223" s="34" t="s">
        <v>7537</v>
      </c>
      <c r="G223" s="34">
        <v>3</v>
      </c>
    </row>
    <row r="224" spans="1:7">
      <c r="A224" s="23">
        <v>2013</v>
      </c>
      <c r="B224" s="23" t="s">
        <v>514</v>
      </c>
      <c r="C224" s="13" t="s">
        <v>185</v>
      </c>
      <c r="D224" s="34" t="s">
        <v>1705</v>
      </c>
      <c r="E224" s="34" t="s">
        <v>7547</v>
      </c>
      <c r="F224" s="34" t="s">
        <v>7537</v>
      </c>
      <c r="G224" s="34">
        <v>152</v>
      </c>
    </row>
    <row r="225" spans="1:7">
      <c r="A225" s="23">
        <v>2013</v>
      </c>
      <c r="B225" s="23" t="s">
        <v>514</v>
      </c>
      <c r="C225" s="13" t="s">
        <v>3925</v>
      </c>
      <c r="D225" s="34" t="s">
        <v>1705</v>
      </c>
      <c r="E225" s="34" t="s">
        <v>7547</v>
      </c>
      <c r="F225" s="34" t="s">
        <v>7537</v>
      </c>
      <c r="G225" s="34">
        <v>118</v>
      </c>
    </row>
    <row r="226" spans="1:7">
      <c r="A226" s="23">
        <v>2013</v>
      </c>
      <c r="B226" s="23" t="s">
        <v>514</v>
      </c>
      <c r="C226" s="13" t="s">
        <v>1704</v>
      </c>
      <c r="D226" s="34" t="s">
        <v>1705</v>
      </c>
      <c r="E226" s="34" t="s">
        <v>7547</v>
      </c>
      <c r="F226" s="34" t="s">
        <v>7537</v>
      </c>
      <c r="G226" s="34">
        <v>11</v>
      </c>
    </row>
    <row r="227" spans="1:7">
      <c r="A227" s="23">
        <v>2013</v>
      </c>
      <c r="B227" s="23" t="s">
        <v>514</v>
      </c>
      <c r="C227" s="13" t="s">
        <v>23</v>
      </c>
      <c r="D227" s="34" t="s">
        <v>1705</v>
      </c>
      <c r="E227" s="34" t="s">
        <v>7549</v>
      </c>
      <c r="F227" s="34" t="s">
        <v>7537</v>
      </c>
      <c r="G227" s="34">
        <v>33</v>
      </c>
    </row>
    <row r="228" spans="1:7">
      <c r="A228" s="23">
        <v>2013</v>
      </c>
      <c r="B228" s="23" t="s">
        <v>514</v>
      </c>
      <c r="C228" s="13" t="s">
        <v>184</v>
      </c>
      <c r="D228" s="34" t="s">
        <v>1705</v>
      </c>
      <c r="E228" s="34" t="s">
        <v>7549</v>
      </c>
      <c r="F228" s="34" t="s">
        <v>7537</v>
      </c>
      <c r="G228" s="34">
        <v>7</v>
      </c>
    </row>
    <row r="229" spans="1:7">
      <c r="A229" s="23">
        <v>2013</v>
      </c>
      <c r="B229" s="23" t="s">
        <v>514</v>
      </c>
      <c r="C229" s="13" t="s">
        <v>185</v>
      </c>
      <c r="D229" s="34" t="s">
        <v>1705</v>
      </c>
      <c r="E229" s="34" t="s">
        <v>7549</v>
      </c>
      <c r="F229" s="34" t="s">
        <v>7537</v>
      </c>
      <c r="G229" s="34">
        <v>210</v>
      </c>
    </row>
    <row r="230" spans="1:7">
      <c r="A230" s="23">
        <v>2013</v>
      </c>
      <c r="B230" s="23" t="s">
        <v>514</v>
      </c>
      <c r="C230" s="13" t="s">
        <v>3925</v>
      </c>
      <c r="D230" s="34" t="s">
        <v>1705</v>
      </c>
      <c r="E230" s="34" t="s">
        <v>7549</v>
      </c>
      <c r="F230" s="34" t="s">
        <v>7537</v>
      </c>
      <c r="G230" s="34">
        <v>17</v>
      </c>
    </row>
    <row r="231" spans="1:7">
      <c r="A231" s="23">
        <v>2013</v>
      </c>
      <c r="B231" s="23" t="s">
        <v>514</v>
      </c>
      <c r="C231" s="13" t="s">
        <v>1704</v>
      </c>
      <c r="D231" s="34" t="s">
        <v>1705</v>
      </c>
      <c r="E231" s="34" t="s">
        <v>7549</v>
      </c>
      <c r="F231" s="34" t="s">
        <v>7537</v>
      </c>
      <c r="G231" s="34">
        <v>71</v>
      </c>
    </row>
    <row r="232" spans="1:7">
      <c r="A232" s="23">
        <v>2013</v>
      </c>
      <c r="B232" s="23" t="s">
        <v>514</v>
      </c>
      <c r="C232" s="13" t="s">
        <v>23</v>
      </c>
      <c r="D232" s="34" t="s">
        <v>1705</v>
      </c>
      <c r="E232" s="34" t="s">
        <v>7575</v>
      </c>
      <c r="F232" s="34" t="s">
        <v>7537</v>
      </c>
      <c r="G232" s="34">
        <v>7</v>
      </c>
    </row>
    <row r="233" spans="1:7">
      <c r="A233" s="23">
        <v>2013</v>
      </c>
      <c r="B233" s="23" t="s">
        <v>514</v>
      </c>
      <c r="C233" s="13" t="s">
        <v>185</v>
      </c>
      <c r="D233" s="34" t="s">
        <v>1705</v>
      </c>
      <c r="E233" s="34" t="s">
        <v>7575</v>
      </c>
      <c r="F233" s="34" t="s">
        <v>7537</v>
      </c>
      <c r="G233" s="34">
        <v>14</v>
      </c>
    </row>
    <row r="234" spans="1:7">
      <c r="A234" s="23">
        <v>2013</v>
      </c>
      <c r="B234" s="23" t="s">
        <v>514</v>
      </c>
      <c r="C234" s="13" t="s">
        <v>3925</v>
      </c>
      <c r="D234" s="34" t="s">
        <v>1705</v>
      </c>
      <c r="E234" s="34" t="s">
        <v>7575</v>
      </c>
      <c r="F234" s="34" t="s">
        <v>7537</v>
      </c>
      <c r="G234" s="34">
        <v>8</v>
      </c>
    </row>
    <row r="235" spans="1:7">
      <c r="A235" s="23">
        <v>2013</v>
      </c>
      <c r="B235" s="23" t="s">
        <v>514</v>
      </c>
      <c r="C235" s="13" t="s">
        <v>23</v>
      </c>
      <c r="D235" s="34" t="s">
        <v>1707</v>
      </c>
      <c r="E235" s="34" t="s">
        <v>7622</v>
      </c>
      <c r="F235" s="34" t="s">
        <v>7537</v>
      </c>
      <c r="G235" s="34">
        <v>4</v>
      </c>
    </row>
    <row r="236" spans="1:7">
      <c r="A236" s="23">
        <v>2013</v>
      </c>
      <c r="B236" s="23" t="s">
        <v>514</v>
      </c>
      <c r="C236" s="13" t="s">
        <v>184</v>
      </c>
      <c r="D236" s="34" t="s">
        <v>1707</v>
      </c>
      <c r="E236" s="34" t="s">
        <v>7622</v>
      </c>
      <c r="F236" s="34" t="s">
        <v>7537</v>
      </c>
      <c r="G236" s="34">
        <v>22</v>
      </c>
    </row>
    <row r="237" spans="1:7">
      <c r="A237" s="23">
        <v>2013</v>
      </c>
      <c r="B237" s="23" t="s">
        <v>514</v>
      </c>
      <c r="C237" s="13" t="s">
        <v>185</v>
      </c>
      <c r="D237" s="34" t="s">
        <v>1707</v>
      </c>
      <c r="E237" s="34" t="s">
        <v>7622</v>
      </c>
      <c r="F237" s="34" t="s">
        <v>7537</v>
      </c>
      <c r="G237" s="34">
        <v>6</v>
      </c>
    </row>
    <row r="238" spans="1:7">
      <c r="A238" s="23">
        <v>2013</v>
      </c>
      <c r="B238" s="23" t="s">
        <v>514</v>
      </c>
      <c r="C238" s="13" t="s">
        <v>3925</v>
      </c>
      <c r="D238" s="34" t="s">
        <v>1707</v>
      </c>
      <c r="E238" s="34" t="s">
        <v>7622</v>
      </c>
      <c r="F238" s="34" t="s">
        <v>7537</v>
      </c>
      <c r="G238" s="34">
        <v>14</v>
      </c>
    </row>
    <row r="239" spans="1:7">
      <c r="A239" s="23">
        <v>2013</v>
      </c>
      <c r="B239" s="23" t="s">
        <v>514</v>
      </c>
      <c r="C239" s="13" t="s">
        <v>23</v>
      </c>
      <c r="D239" s="34" t="s">
        <v>1707</v>
      </c>
      <c r="E239" s="34" t="s">
        <v>7555</v>
      </c>
      <c r="F239" s="34" t="s">
        <v>7537</v>
      </c>
      <c r="G239" s="34">
        <v>19</v>
      </c>
    </row>
    <row r="240" spans="1:7">
      <c r="A240" s="23">
        <v>2013</v>
      </c>
      <c r="B240" s="23" t="s">
        <v>514</v>
      </c>
      <c r="C240" s="13" t="s">
        <v>184</v>
      </c>
      <c r="D240" s="34" t="s">
        <v>1707</v>
      </c>
      <c r="E240" s="34" t="s">
        <v>7555</v>
      </c>
      <c r="F240" s="34" t="s">
        <v>7537</v>
      </c>
      <c r="G240" s="34">
        <v>24</v>
      </c>
    </row>
    <row r="241" spans="1:7">
      <c r="A241" s="23">
        <v>2013</v>
      </c>
      <c r="B241" s="23" t="s">
        <v>514</v>
      </c>
      <c r="C241" s="13" t="s">
        <v>185</v>
      </c>
      <c r="D241" s="34" t="s">
        <v>1707</v>
      </c>
      <c r="E241" s="34" t="s">
        <v>7555</v>
      </c>
      <c r="F241" s="34" t="s">
        <v>7537</v>
      </c>
      <c r="G241" s="34">
        <v>10</v>
      </c>
    </row>
    <row r="242" spans="1:7">
      <c r="A242" s="23">
        <v>2013</v>
      </c>
      <c r="B242" s="23" t="s">
        <v>514</v>
      </c>
      <c r="C242" s="13" t="s">
        <v>3925</v>
      </c>
      <c r="D242" s="34" t="s">
        <v>1707</v>
      </c>
      <c r="E242" s="34" t="s">
        <v>7555</v>
      </c>
      <c r="F242" s="34" t="s">
        <v>7537</v>
      </c>
      <c r="G242" s="34">
        <v>15</v>
      </c>
    </row>
    <row r="243" spans="1:7">
      <c r="A243" s="23">
        <v>2013</v>
      </c>
      <c r="B243" s="23" t="s">
        <v>514</v>
      </c>
      <c r="C243" s="13" t="s">
        <v>23</v>
      </c>
      <c r="D243" s="34" t="s">
        <v>1707</v>
      </c>
      <c r="E243" s="34" t="s">
        <v>7550</v>
      </c>
      <c r="F243" s="34" t="s">
        <v>7537</v>
      </c>
      <c r="G243" s="34">
        <v>27</v>
      </c>
    </row>
    <row r="244" spans="1:7">
      <c r="A244" s="23">
        <v>2013</v>
      </c>
      <c r="B244" s="23" t="s">
        <v>514</v>
      </c>
      <c r="C244" s="13" t="s">
        <v>184</v>
      </c>
      <c r="D244" s="34" t="s">
        <v>1707</v>
      </c>
      <c r="E244" s="34" t="s">
        <v>7550</v>
      </c>
      <c r="F244" s="34" t="s">
        <v>7537</v>
      </c>
      <c r="G244" s="34">
        <v>24</v>
      </c>
    </row>
    <row r="245" spans="1:7">
      <c r="A245" s="23">
        <v>2013</v>
      </c>
      <c r="B245" s="23" t="s">
        <v>514</v>
      </c>
      <c r="C245" s="13" t="s">
        <v>185</v>
      </c>
      <c r="D245" s="34" t="s">
        <v>1707</v>
      </c>
      <c r="E245" s="34" t="s">
        <v>7550</v>
      </c>
      <c r="F245" s="34" t="s">
        <v>7537</v>
      </c>
      <c r="G245" s="34">
        <v>12</v>
      </c>
    </row>
    <row r="246" spans="1:7">
      <c r="A246" s="23">
        <v>2013</v>
      </c>
      <c r="B246" s="23" t="s">
        <v>514</v>
      </c>
      <c r="C246" s="13" t="s">
        <v>3925</v>
      </c>
      <c r="D246" s="34" t="s">
        <v>1707</v>
      </c>
      <c r="E246" s="34" t="s">
        <v>7550</v>
      </c>
      <c r="F246" s="34" t="s">
        <v>7537</v>
      </c>
      <c r="G246" s="34">
        <v>29</v>
      </c>
    </row>
    <row r="247" spans="1:7">
      <c r="A247" s="23">
        <v>2013</v>
      </c>
      <c r="B247" s="23" t="s">
        <v>514</v>
      </c>
      <c r="C247" s="13" t="s">
        <v>23</v>
      </c>
      <c r="D247" s="34" t="s">
        <v>1707</v>
      </c>
      <c r="E247" s="34" t="s">
        <v>7577</v>
      </c>
      <c r="F247" s="34" t="s">
        <v>7537</v>
      </c>
      <c r="G247" s="34">
        <v>17</v>
      </c>
    </row>
    <row r="248" spans="1:7">
      <c r="A248" s="23">
        <v>2013</v>
      </c>
      <c r="B248" s="23" t="s">
        <v>514</v>
      </c>
      <c r="C248" s="13" t="s">
        <v>184</v>
      </c>
      <c r="D248" s="34" t="s">
        <v>1707</v>
      </c>
      <c r="E248" s="34" t="s">
        <v>7577</v>
      </c>
      <c r="F248" s="34" t="s">
        <v>7537</v>
      </c>
      <c r="G248" s="34">
        <v>2</v>
      </c>
    </row>
    <row r="249" spans="1:7">
      <c r="A249" s="23">
        <v>2013</v>
      </c>
      <c r="B249" s="23" t="s">
        <v>514</v>
      </c>
      <c r="C249" s="13" t="s">
        <v>185</v>
      </c>
      <c r="D249" s="34" t="s">
        <v>1707</v>
      </c>
      <c r="E249" s="34" t="s">
        <v>7577</v>
      </c>
      <c r="F249" s="34" t="s">
        <v>7537</v>
      </c>
      <c r="G249" s="34">
        <v>10</v>
      </c>
    </row>
    <row r="250" spans="1:7">
      <c r="A250" s="23">
        <v>2013</v>
      </c>
      <c r="B250" s="23" t="s">
        <v>514</v>
      </c>
      <c r="C250" s="13" t="s">
        <v>3925</v>
      </c>
      <c r="D250" s="34" t="s">
        <v>1707</v>
      </c>
      <c r="E250" s="34" t="s">
        <v>7577</v>
      </c>
      <c r="F250" s="34" t="s">
        <v>7537</v>
      </c>
      <c r="G250" s="34">
        <v>7</v>
      </c>
    </row>
    <row r="251" spans="1:7">
      <c r="A251" s="23">
        <v>2013</v>
      </c>
      <c r="B251" s="23" t="s">
        <v>514</v>
      </c>
      <c r="C251" s="13" t="s">
        <v>1704</v>
      </c>
      <c r="D251" s="34" t="s">
        <v>1707</v>
      </c>
      <c r="E251" s="34" t="s">
        <v>7577</v>
      </c>
      <c r="F251" s="34" t="s">
        <v>7537</v>
      </c>
      <c r="G251" s="34">
        <v>2</v>
      </c>
    </row>
    <row r="252" spans="1:7">
      <c r="A252" s="23">
        <v>2013</v>
      </c>
      <c r="B252" s="23" t="s">
        <v>514</v>
      </c>
      <c r="C252" s="13" t="s">
        <v>23</v>
      </c>
      <c r="D252" s="34" t="s">
        <v>1707</v>
      </c>
      <c r="E252" s="34" t="s">
        <v>7552</v>
      </c>
      <c r="F252" s="34" t="s">
        <v>7537</v>
      </c>
      <c r="G252" s="34">
        <v>158</v>
      </c>
    </row>
    <row r="253" spans="1:7">
      <c r="A253" s="23">
        <v>2013</v>
      </c>
      <c r="B253" s="23" t="s">
        <v>514</v>
      </c>
      <c r="C253" s="13" t="s">
        <v>184</v>
      </c>
      <c r="D253" s="34" t="s">
        <v>1707</v>
      </c>
      <c r="E253" s="34" t="s">
        <v>7552</v>
      </c>
      <c r="F253" s="34" t="s">
        <v>7537</v>
      </c>
      <c r="G253" s="34">
        <v>96</v>
      </c>
    </row>
    <row r="254" spans="1:7">
      <c r="A254" s="23">
        <v>2013</v>
      </c>
      <c r="B254" s="23" t="s">
        <v>514</v>
      </c>
      <c r="C254" s="13" t="s">
        <v>185</v>
      </c>
      <c r="D254" s="34" t="s">
        <v>1707</v>
      </c>
      <c r="E254" s="34" t="s">
        <v>7552</v>
      </c>
      <c r="F254" s="34" t="s">
        <v>7537</v>
      </c>
      <c r="G254" s="34">
        <v>265</v>
      </c>
    </row>
    <row r="255" spans="1:7">
      <c r="A255" s="23">
        <v>2013</v>
      </c>
      <c r="B255" s="23" t="s">
        <v>514</v>
      </c>
      <c r="C255" s="13" t="s">
        <v>3925</v>
      </c>
      <c r="D255" s="34" t="s">
        <v>1707</v>
      </c>
      <c r="E255" s="34" t="s">
        <v>7552</v>
      </c>
      <c r="F255" s="34" t="s">
        <v>7537</v>
      </c>
      <c r="G255" s="34">
        <v>227</v>
      </c>
    </row>
    <row r="256" spans="1:7">
      <c r="A256" s="23">
        <v>2013</v>
      </c>
      <c r="B256" s="23" t="s">
        <v>514</v>
      </c>
      <c r="C256" s="13" t="s">
        <v>1704</v>
      </c>
      <c r="D256" s="34" t="s">
        <v>1707</v>
      </c>
      <c r="E256" s="34" t="s">
        <v>7552</v>
      </c>
      <c r="F256" s="34" t="s">
        <v>7537</v>
      </c>
      <c r="G256" s="34">
        <v>1</v>
      </c>
    </row>
    <row r="257" spans="1:7">
      <c r="A257" s="23">
        <v>2013</v>
      </c>
      <c r="B257" s="23" t="s">
        <v>514</v>
      </c>
      <c r="C257" s="13" t="s">
        <v>23</v>
      </c>
      <c r="D257" s="34" t="s">
        <v>1707</v>
      </c>
      <c r="E257" s="34" t="s">
        <v>7558</v>
      </c>
      <c r="F257" s="34" t="s">
        <v>7537</v>
      </c>
      <c r="G257" s="34">
        <v>5</v>
      </c>
    </row>
    <row r="258" spans="1:7">
      <c r="A258" s="23">
        <v>2013</v>
      </c>
      <c r="B258" s="23" t="s">
        <v>514</v>
      </c>
      <c r="C258" s="13" t="s">
        <v>184</v>
      </c>
      <c r="D258" s="34" t="s">
        <v>1707</v>
      </c>
      <c r="E258" s="34" t="s">
        <v>7558</v>
      </c>
      <c r="F258" s="34" t="s">
        <v>7537</v>
      </c>
      <c r="G258" s="34">
        <v>3</v>
      </c>
    </row>
    <row r="259" spans="1:7">
      <c r="A259" s="23">
        <v>2013</v>
      </c>
      <c r="B259" s="23" t="s">
        <v>514</v>
      </c>
      <c r="C259" s="13" t="s">
        <v>185</v>
      </c>
      <c r="D259" s="34" t="s">
        <v>1707</v>
      </c>
      <c r="E259" s="34" t="s">
        <v>7558</v>
      </c>
      <c r="F259" s="34" t="s">
        <v>7537</v>
      </c>
      <c r="G259" s="34">
        <v>6</v>
      </c>
    </row>
    <row r="260" spans="1:7">
      <c r="A260" s="23">
        <v>2013</v>
      </c>
      <c r="B260" s="23" t="s">
        <v>514</v>
      </c>
      <c r="C260" s="13" t="s">
        <v>3925</v>
      </c>
      <c r="D260" s="34" t="s">
        <v>1707</v>
      </c>
      <c r="E260" s="34" t="s">
        <v>7558</v>
      </c>
      <c r="F260" s="34" t="s">
        <v>7537</v>
      </c>
      <c r="G260" s="34">
        <v>11</v>
      </c>
    </row>
    <row r="261" spans="1:7">
      <c r="A261" s="23">
        <v>2013</v>
      </c>
      <c r="B261" s="23" t="s">
        <v>514</v>
      </c>
      <c r="C261" s="13" t="s">
        <v>23</v>
      </c>
      <c r="D261" s="34" t="s">
        <v>1707</v>
      </c>
      <c r="E261" s="34" t="s">
        <v>7551</v>
      </c>
      <c r="F261" s="34" t="s">
        <v>7537</v>
      </c>
      <c r="G261" s="34">
        <v>63</v>
      </c>
    </row>
    <row r="262" spans="1:7">
      <c r="A262" s="23">
        <v>2013</v>
      </c>
      <c r="B262" s="23" t="s">
        <v>514</v>
      </c>
      <c r="C262" s="13" t="s">
        <v>184</v>
      </c>
      <c r="D262" s="34" t="s">
        <v>1707</v>
      </c>
      <c r="E262" s="34" t="s">
        <v>7551</v>
      </c>
      <c r="F262" s="34" t="s">
        <v>7537</v>
      </c>
      <c r="G262" s="34">
        <v>31</v>
      </c>
    </row>
    <row r="263" spans="1:7">
      <c r="A263" s="23">
        <v>2013</v>
      </c>
      <c r="B263" s="23" t="s">
        <v>514</v>
      </c>
      <c r="C263" s="13" t="s">
        <v>185</v>
      </c>
      <c r="D263" s="34" t="s">
        <v>1707</v>
      </c>
      <c r="E263" s="34" t="s">
        <v>7551</v>
      </c>
      <c r="F263" s="34" t="s">
        <v>7537</v>
      </c>
      <c r="G263" s="34">
        <v>84</v>
      </c>
    </row>
    <row r="264" spans="1:7">
      <c r="A264" s="23">
        <v>2013</v>
      </c>
      <c r="B264" s="23" t="s">
        <v>514</v>
      </c>
      <c r="C264" s="13" t="s">
        <v>3925</v>
      </c>
      <c r="D264" s="34" t="s">
        <v>1707</v>
      </c>
      <c r="E264" s="34" t="s">
        <v>7551</v>
      </c>
      <c r="F264" s="34" t="s">
        <v>7537</v>
      </c>
      <c r="G264" s="34">
        <v>68</v>
      </c>
    </row>
    <row r="265" spans="1:7">
      <c r="A265" s="23">
        <v>2013</v>
      </c>
      <c r="B265" s="23" t="s">
        <v>514</v>
      </c>
      <c r="C265" s="13" t="s">
        <v>1704</v>
      </c>
      <c r="D265" s="34" t="s">
        <v>1707</v>
      </c>
      <c r="E265" s="34" t="s">
        <v>7551</v>
      </c>
      <c r="F265" s="34" t="s">
        <v>7537</v>
      </c>
      <c r="G265" s="34">
        <v>1</v>
      </c>
    </row>
    <row r="266" spans="1:7">
      <c r="A266" s="23">
        <v>2013</v>
      </c>
      <c r="B266" s="23" t="s">
        <v>514</v>
      </c>
      <c r="C266" s="13" t="s">
        <v>23</v>
      </c>
      <c r="D266" s="34" t="s">
        <v>1708</v>
      </c>
      <c r="E266" s="34" t="s">
        <v>1709</v>
      </c>
      <c r="F266" s="34" t="s">
        <v>7537</v>
      </c>
      <c r="G266" s="34">
        <v>8</v>
      </c>
    </row>
    <row r="267" spans="1:7">
      <c r="A267" s="23">
        <v>2013</v>
      </c>
      <c r="B267" s="23" t="s">
        <v>514</v>
      </c>
      <c r="C267" s="13" t="s">
        <v>185</v>
      </c>
      <c r="D267" s="34" t="s">
        <v>1708</v>
      </c>
      <c r="E267" s="34" t="s">
        <v>1709</v>
      </c>
      <c r="F267" s="34" t="s">
        <v>7537</v>
      </c>
      <c r="G267" s="34">
        <v>35</v>
      </c>
    </row>
    <row r="268" spans="1:7">
      <c r="A268" s="23">
        <v>2013</v>
      </c>
      <c r="B268" s="23" t="s">
        <v>514</v>
      </c>
      <c r="C268" s="13" t="s">
        <v>3925</v>
      </c>
      <c r="D268" s="34" t="s">
        <v>1708</v>
      </c>
      <c r="E268" s="34" t="s">
        <v>1709</v>
      </c>
      <c r="F268" s="34" t="s">
        <v>7537</v>
      </c>
      <c r="G268" s="34">
        <v>16</v>
      </c>
    </row>
    <row r="269" spans="1:7">
      <c r="A269" s="23">
        <v>2013</v>
      </c>
      <c r="B269" s="23" t="s">
        <v>514</v>
      </c>
      <c r="C269" s="13" t="s">
        <v>1704</v>
      </c>
      <c r="D269" s="34" t="s">
        <v>1708</v>
      </c>
      <c r="E269" s="34" t="s">
        <v>1709</v>
      </c>
      <c r="F269" s="34" t="s">
        <v>7537</v>
      </c>
      <c r="G269" s="34">
        <v>67</v>
      </c>
    </row>
    <row r="270" spans="1:7">
      <c r="A270" s="23">
        <v>2013</v>
      </c>
      <c r="B270" s="23" t="s">
        <v>514</v>
      </c>
      <c r="C270" s="13" t="s">
        <v>23</v>
      </c>
      <c r="D270" s="34" t="s">
        <v>1706</v>
      </c>
      <c r="E270" s="34" t="s">
        <v>7598</v>
      </c>
      <c r="F270" s="34" t="s">
        <v>7537</v>
      </c>
      <c r="G270" s="34">
        <v>14</v>
      </c>
    </row>
    <row r="271" spans="1:7">
      <c r="A271" s="23">
        <v>2013</v>
      </c>
      <c r="B271" s="23" t="s">
        <v>514</v>
      </c>
      <c r="C271" s="13" t="s">
        <v>184</v>
      </c>
      <c r="D271" s="34" t="s">
        <v>1706</v>
      </c>
      <c r="E271" s="34" t="s">
        <v>7598</v>
      </c>
      <c r="F271" s="34" t="s">
        <v>7537</v>
      </c>
      <c r="G271" s="34">
        <v>120</v>
      </c>
    </row>
    <row r="272" spans="1:7">
      <c r="A272" s="23">
        <v>2013</v>
      </c>
      <c r="B272" s="23" t="s">
        <v>514</v>
      </c>
      <c r="C272" s="13" t="s">
        <v>185</v>
      </c>
      <c r="D272" s="34" t="s">
        <v>1706</v>
      </c>
      <c r="E272" s="34" t="s">
        <v>7598</v>
      </c>
      <c r="F272" s="34" t="s">
        <v>7537</v>
      </c>
      <c r="G272" s="34">
        <v>15</v>
      </c>
    </row>
    <row r="273" spans="1:7">
      <c r="A273" s="23">
        <v>2013</v>
      </c>
      <c r="B273" s="23" t="s">
        <v>514</v>
      </c>
      <c r="C273" s="13" t="s">
        <v>1704</v>
      </c>
      <c r="D273" s="34" t="s">
        <v>1706</v>
      </c>
      <c r="E273" s="34" t="s">
        <v>7598</v>
      </c>
      <c r="F273" s="34" t="s">
        <v>7537</v>
      </c>
      <c r="G273" s="34">
        <v>141</v>
      </c>
    </row>
    <row r="274" spans="1:7">
      <c r="A274" s="23">
        <v>2013</v>
      </c>
      <c r="B274" s="23" t="s">
        <v>514</v>
      </c>
      <c r="C274" s="13" t="s">
        <v>23</v>
      </c>
      <c r="D274" s="34" t="s">
        <v>1706</v>
      </c>
      <c r="E274" s="34" t="s">
        <v>7587</v>
      </c>
      <c r="F274" s="34" t="s">
        <v>7537</v>
      </c>
      <c r="G274" s="34">
        <v>1</v>
      </c>
    </row>
    <row r="275" spans="1:7">
      <c r="A275" s="23">
        <v>2013</v>
      </c>
      <c r="B275" s="23" t="s">
        <v>514</v>
      </c>
      <c r="C275" s="13" t="s">
        <v>184</v>
      </c>
      <c r="D275" s="34" t="s">
        <v>1706</v>
      </c>
      <c r="E275" s="34" t="s">
        <v>7587</v>
      </c>
      <c r="F275" s="34" t="s">
        <v>7537</v>
      </c>
      <c r="G275" s="34">
        <v>2</v>
      </c>
    </row>
    <row r="276" spans="1:7">
      <c r="A276" s="23">
        <v>2013</v>
      </c>
      <c r="B276" s="23" t="s">
        <v>514</v>
      </c>
      <c r="C276" s="13" t="s">
        <v>185</v>
      </c>
      <c r="D276" s="34" t="s">
        <v>1706</v>
      </c>
      <c r="E276" s="34" t="s">
        <v>7587</v>
      </c>
      <c r="F276" s="34" t="s">
        <v>7537</v>
      </c>
      <c r="G276" s="34">
        <v>23</v>
      </c>
    </row>
    <row r="277" spans="1:7">
      <c r="A277" s="23">
        <v>2013</v>
      </c>
      <c r="B277" s="23" t="s">
        <v>514</v>
      </c>
      <c r="C277" s="13" t="s">
        <v>3925</v>
      </c>
      <c r="D277" s="34" t="s">
        <v>1706</v>
      </c>
      <c r="E277" s="34" t="s">
        <v>7587</v>
      </c>
      <c r="F277" s="34" t="s">
        <v>7537</v>
      </c>
      <c r="G277" s="34">
        <v>1</v>
      </c>
    </row>
    <row r="278" spans="1:7">
      <c r="A278" s="23">
        <v>2013</v>
      </c>
      <c r="B278" s="23" t="s">
        <v>514</v>
      </c>
      <c r="C278" s="13" t="s">
        <v>1704</v>
      </c>
      <c r="D278" s="34" t="s">
        <v>1706</v>
      </c>
      <c r="E278" s="34" t="s">
        <v>7587</v>
      </c>
      <c r="F278" s="34" t="s">
        <v>7537</v>
      </c>
      <c r="G278" s="34">
        <v>2</v>
      </c>
    </row>
    <row r="279" spans="1:7">
      <c r="A279" s="23">
        <v>2013</v>
      </c>
      <c r="B279" s="23" t="s">
        <v>514</v>
      </c>
      <c r="C279" s="13" t="s">
        <v>23</v>
      </c>
      <c r="D279" s="34" t="s">
        <v>1706</v>
      </c>
      <c r="E279" s="34" t="s">
        <v>7590</v>
      </c>
      <c r="F279" s="34" t="s">
        <v>7537</v>
      </c>
      <c r="G279" s="34">
        <v>101</v>
      </c>
    </row>
    <row r="280" spans="1:7">
      <c r="A280" s="23">
        <v>2013</v>
      </c>
      <c r="B280" s="23" t="s">
        <v>514</v>
      </c>
      <c r="C280" s="13" t="s">
        <v>184</v>
      </c>
      <c r="D280" s="34" t="s">
        <v>1706</v>
      </c>
      <c r="E280" s="34" t="s">
        <v>7590</v>
      </c>
      <c r="F280" s="34" t="s">
        <v>7537</v>
      </c>
      <c r="G280" s="34">
        <v>21</v>
      </c>
    </row>
    <row r="281" spans="1:7">
      <c r="A281" s="23">
        <v>2013</v>
      </c>
      <c r="B281" s="23" t="s">
        <v>514</v>
      </c>
      <c r="C281" s="13" t="s">
        <v>185</v>
      </c>
      <c r="D281" s="34" t="s">
        <v>1706</v>
      </c>
      <c r="E281" s="34" t="s">
        <v>7590</v>
      </c>
      <c r="F281" s="34" t="s">
        <v>7537</v>
      </c>
      <c r="G281" s="34">
        <v>150</v>
      </c>
    </row>
    <row r="282" spans="1:7">
      <c r="A282" s="23">
        <v>2013</v>
      </c>
      <c r="B282" s="23" t="s">
        <v>514</v>
      </c>
      <c r="C282" s="13" t="s">
        <v>3925</v>
      </c>
      <c r="D282" s="34" t="s">
        <v>1706</v>
      </c>
      <c r="E282" s="34" t="s">
        <v>7590</v>
      </c>
      <c r="F282" s="34" t="s">
        <v>7537</v>
      </c>
      <c r="G282" s="34">
        <v>55</v>
      </c>
    </row>
    <row r="283" spans="1:7">
      <c r="A283" s="23">
        <v>2013</v>
      </c>
      <c r="B283" s="23" t="s">
        <v>514</v>
      </c>
      <c r="C283" s="13" t="s">
        <v>1704</v>
      </c>
      <c r="D283" s="34" t="s">
        <v>1706</v>
      </c>
      <c r="E283" s="34" t="s">
        <v>7590</v>
      </c>
      <c r="F283" s="34" t="s">
        <v>7537</v>
      </c>
      <c r="G283" s="34">
        <v>440</v>
      </c>
    </row>
    <row r="284" spans="1:7">
      <c r="A284" s="23">
        <v>2013</v>
      </c>
      <c r="B284" s="23" t="s">
        <v>514</v>
      </c>
      <c r="C284" s="13" t="s">
        <v>23</v>
      </c>
      <c r="D284" s="34" t="s">
        <v>1706</v>
      </c>
      <c r="E284" s="34" t="s">
        <v>7578</v>
      </c>
      <c r="F284" s="34" t="s">
        <v>7537</v>
      </c>
      <c r="G284" s="34">
        <v>5</v>
      </c>
    </row>
    <row r="285" spans="1:7">
      <c r="A285" s="23">
        <v>2013</v>
      </c>
      <c r="B285" s="23" t="s">
        <v>514</v>
      </c>
      <c r="C285" s="13" t="s">
        <v>184</v>
      </c>
      <c r="D285" s="34" t="s">
        <v>1706</v>
      </c>
      <c r="E285" s="34" t="s">
        <v>7578</v>
      </c>
      <c r="F285" s="34" t="s">
        <v>7537</v>
      </c>
      <c r="G285" s="34">
        <v>5</v>
      </c>
    </row>
    <row r="286" spans="1:7">
      <c r="A286" s="23">
        <v>2013</v>
      </c>
      <c r="B286" s="23" t="s">
        <v>514</v>
      </c>
      <c r="C286" s="13" t="s">
        <v>185</v>
      </c>
      <c r="D286" s="34" t="s">
        <v>1706</v>
      </c>
      <c r="E286" s="34" t="s">
        <v>7578</v>
      </c>
      <c r="F286" s="34" t="s">
        <v>7537</v>
      </c>
      <c r="G286" s="34">
        <v>5</v>
      </c>
    </row>
    <row r="287" spans="1:7">
      <c r="A287" s="23">
        <v>2013</v>
      </c>
      <c r="B287" s="23" t="s">
        <v>514</v>
      </c>
      <c r="C287" s="13" t="s">
        <v>3925</v>
      </c>
      <c r="D287" s="34" t="s">
        <v>1706</v>
      </c>
      <c r="E287" s="34" t="s">
        <v>7578</v>
      </c>
      <c r="F287" s="34" t="s">
        <v>7537</v>
      </c>
      <c r="G287" s="34">
        <v>7</v>
      </c>
    </row>
    <row r="288" spans="1:7">
      <c r="A288" s="23">
        <v>2013</v>
      </c>
      <c r="B288" s="23" t="s">
        <v>514</v>
      </c>
      <c r="C288" s="13" t="s">
        <v>1704</v>
      </c>
      <c r="D288" s="34" t="s">
        <v>1706</v>
      </c>
      <c r="E288" s="34" t="s">
        <v>7578</v>
      </c>
      <c r="F288" s="34" t="s">
        <v>7537</v>
      </c>
      <c r="G288" s="34">
        <v>10</v>
      </c>
    </row>
    <row r="289" spans="1:7">
      <c r="A289" s="23">
        <v>2013</v>
      </c>
      <c r="B289" s="23" t="s">
        <v>514</v>
      </c>
      <c r="C289" s="13" t="s">
        <v>1704</v>
      </c>
      <c r="D289" s="34" t="s">
        <v>1706</v>
      </c>
      <c r="E289" s="34" t="s">
        <v>4372</v>
      </c>
      <c r="F289" s="34" t="s">
        <v>7537</v>
      </c>
      <c r="G289" s="34">
        <v>14</v>
      </c>
    </row>
    <row r="290" spans="1:7">
      <c r="A290" s="23">
        <v>2013</v>
      </c>
      <c r="B290" s="23" t="s">
        <v>514</v>
      </c>
      <c r="C290" s="13" t="s">
        <v>23</v>
      </c>
      <c r="D290" s="34" t="s">
        <v>1706</v>
      </c>
      <c r="E290" s="34" t="s">
        <v>7576</v>
      </c>
      <c r="F290" s="34" t="s">
        <v>7537</v>
      </c>
      <c r="G290" s="34">
        <v>6</v>
      </c>
    </row>
    <row r="291" spans="1:7">
      <c r="A291" s="23">
        <v>2013</v>
      </c>
      <c r="B291" s="23" t="s">
        <v>514</v>
      </c>
      <c r="C291" s="13" t="s">
        <v>184</v>
      </c>
      <c r="D291" s="34" t="s">
        <v>1706</v>
      </c>
      <c r="E291" s="34" t="s">
        <v>7576</v>
      </c>
      <c r="F291" s="34" t="s">
        <v>7537</v>
      </c>
      <c r="G291" s="34">
        <v>7</v>
      </c>
    </row>
    <row r="292" spans="1:7">
      <c r="A292" s="23">
        <v>2013</v>
      </c>
      <c r="B292" s="23" t="s">
        <v>514</v>
      </c>
      <c r="C292" s="13" t="s">
        <v>185</v>
      </c>
      <c r="D292" s="34" t="s">
        <v>1706</v>
      </c>
      <c r="E292" s="34" t="s">
        <v>7576</v>
      </c>
      <c r="F292" s="34" t="s">
        <v>7537</v>
      </c>
      <c r="G292" s="34">
        <v>8</v>
      </c>
    </row>
    <row r="293" spans="1:7">
      <c r="A293" s="23">
        <v>2013</v>
      </c>
      <c r="B293" s="23" t="s">
        <v>514</v>
      </c>
      <c r="C293" s="13" t="s">
        <v>3925</v>
      </c>
      <c r="D293" s="34" t="s">
        <v>1706</v>
      </c>
      <c r="E293" s="34" t="s">
        <v>7576</v>
      </c>
      <c r="F293" s="34" t="s">
        <v>7537</v>
      </c>
      <c r="G293" s="34">
        <v>15</v>
      </c>
    </row>
    <row r="294" spans="1:7">
      <c r="A294" s="23">
        <v>2013</v>
      </c>
      <c r="B294" s="23" t="s">
        <v>514</v>
      </c>
      <c r="C294" s="13" t="s">
        <v>1704</v>
      </c>
      <c r="D294" s="34" t="s">
        <v>1706</v>
      </c>
      <c r="E294" s="34" t="s">
        <v>7576</v>
      </c>
      <c r="F294" s="34" t="s">
        <v>7537</v>
      </c>
      <c r="G294" s="34">
        <v>4</v>
      </c>
    </row>
    <row r="295" spans="1:7">
      <c r="A295" s="23">
        <v>2013</v>
      </c>
      <c r="B295" s="23" t="s">
        <v>514</v>
      </c>
      <c r="C295" s="13" t="s">
        <v>23</v>
      </c>
      <c r="D295" s="34" t="s">
        <v>1706</v>
      </c>
      <c r="E295" s="34" t="s">
        <v>7526</v>
      </c>
      <c r="F295" s="34" t="s">
        <v>7537</v>
      </c>
      <c r="G295" s="34">
        <v>5</v>
      </c>
    </row>
    <row r="296" spans="1:7">
      <c r="A296" s="23">
        <v>2013</v>
      </c>
      <c r="B296" s="23" t="s">
        <v>514</v>
      </c>
      <c r="C296" s="13" t="s">
        <v>184</v>
      </c>
      <c r="D296" s="34" t="s">
        <v>1706</v>
      </c>
      <c r="E296" s="34" t="s">
        <v>7526</v>
      </c>
      <c r="F296" s="34" t="s">
        <v>7537</v>
      </c>
      <c r="G296" s="34">
        <v>25</v>
      </c>
    </row>
    <row r="297" spans="1:7">
      <c r="A297" s="23">
        <v>2013</v>
      </c>
      <c r="B297" s="23" t="s">
        <v>514</v>
      </c>
      <c r="C297" s="13" t="s">
        <v>185</v>
      </c>
      <c r="D297" s="34" t="s">
        <v>1706</v>
      </c>
      <c r="E297" s="34" t="s">
        <v>7526</v>
      </c>
      <c r="F297" s="34" t="s">
        <v>7537</v>
      </c>
      <c r="G297" s="34">
        <v>13</v>
      </c>
    </row>
    <row r="298" spans="1:7">
      <c r="A298" s="23">
        <v>2013</v>
      </c>
      <c r="B298" s="23" t="s">
        <v>514</v>
      </c>
      <c r="C298" s="13" t="s">
        <v>3925</v>
      </c>
      <c r="D298" s="34" t="s">
        <v>1706</v>
      </c>
      <c r="E298" s="34" t="s">
        <v>7526</v>
      </c>
      <c r="F298" s="34" t="s">
        <v>7537</v>
      </c>
      <c r="G298" s="34">
        <v>2</v>
      </c>
    </row>
    <row r="299" spans="1:7">
      <c r="A299" s="23">
        <v>2013</v>
      </c>
      <c r="B299" s="23" t="s">
        <v>514</v>
      </c>
      <c r="C299" s="13" t="s">
        <v>1704</v>
      </c>
      <c r="D299" s="34" t="s">
        <v>1706</v>
      </c>
      <c r="E299" s="34" t="s">
        <v>7526</v>
      </c>
      <c r="F299" s="34" t="s">
        <v>7537</v>
      </c>
      <c r="G299" s="34">
        <v>22</v>
      </c>
    </row>
    <row r="300" spans="1:7">
      <c r="A300" s="23">
        <v>2013</v>
      </c>
      <c r="B300" s="23" t="s">
        <v>514</v>
      </c>
      <c r="C300" s="13" t="s">
        <v>3925</v>
      </c>
      <c r="D300" s="34" t="s">
        <v>1706</v>
      </c>
      <c r="E300" s="34" t="s">
        <v>7595</v>
      </c>
      <c r="F300" s="34" t="s">
        <v>7537</v>
      </c>
      <c r="G300" s="34">
        <v>6</v>
      </c>
    </row>
    <row r="301" spans="1:7">
      <c r="A301" s="23">
        <v>2013</v>
      </c>
      <c r="B301" s="23" t="s">
        <v>514</v>
      </c>
      <c r="C301" s="13" t="s">
        <v>1704</v>
      </c>
      <c r="D301" s="34" t="s">
        <v>1710</v>
      </c>
      <c r="E301" s="34" t="s">
        <v>7557</v>
      </c>
      <c r="F301" s="34" t="s">
        <v>7537</v>
      </c>
      <c r="G301" s="34">
        <v>2</v>
      </c>
    </row>
    <row r="302" spans="1:7">
      <c r="A302" s="23">
        <v>2013</v>
      </c>
      <c r="B302" s="23" t="s">
        <v>514</v>
      </c>
      <c r="C302" s="13" t="s">
        <v>23</v>
      </c>
      <c r="D302" s="34" t="s">
        <v>1710</v>
      </c>
      <c r="E302" s="34" t="s">
        <v>7554</v>
      </c>
      <c r="F302" s="34" t="s">
        <v>7537</v>
      </c>
      <c r="G302" s="34">
        <v>20</v>
      </c>
    </row>
    <row r="303" spans="1:7">
      <c r="A303" s="23">
        <v>2013</v>
      </c>
      <c r="B303" s="23" t="s">
        <v>514</v>
      </c>
      <c r="C303" s="13" t="s">
        <v>184</v>
      </c>
      <c r="D303" s="34" t="s">
        <v>1710</v>
      </c>
      <c r="E303" s="34" t="s">
        <v>7554</v>
      </c>
      <c r="F303" s="34" t="s">
        <v>7537</v>
      </c>
      <c r="G303" s="34">
        <v>4</v>
      </c>
    </row>
    <row r="304" spans="1:7">
      <c r="A304" s="23">
        <v>2013</v>
      </c>
      <c r="B304" s="23" t="s">
        <v>514</v>
      </c>
      <c r="C304" s="13" t="s">
        <v>185</v>
      </c>
      <c r="D304" s="34" t="s">
        <v>1710</v>
      </c>
      <c r="E304" s="34" t="s">
        <v>7554</v>
      </c>
      <c r="F304" s="34" t="s">
        <v>7537</v>
      </c>
      <c r="G304" s="34">
        <v>31</v>
      </c>
    </row>
    <row r="305" spans="1:7">
      <c r="A305" s="23">
        <v>2013</v>
      </c>
      <c r="B305" s="23" t="s">
        <v>514</v>
      </c>
      <c r="C305" s="13" t="s">
        <v>3925</v>
      </c>
      <c r="D305" s="34" t="s">
        <v>1710</v>
      </c>
      <c r="E305" s="34" t="s">
        <v>7554</v>
      </c>
      <c r="F305" s="34" t="s">
        <v>7537</v>
      </c>
      <c r="G305" s="34">
        <v>13</v>
      </c>
    </row>
    <row r="306" spans="1:7">
      <c r="A306" s="23">
        <v>2013</v>
      </c>
      <c r="B306" s="23" t="s">
        <v>514</v>
      </c>
      <c r="C306" s="13" t="s">
        <v>3925</v>
      </c>
      <c r="D306" s="34" t="s">
        <v>1705</v>
      </c>
      <c r="E306" s="34" t="s">
        <v>7540</v>
      </c>
      <c r="F306" s="34" t="s">
        <v>7538</v>
      </c>
      <c r="G306" s="34">
        <v>95</v>
      </c>
    </row>
    <row r="307" spans="1:7">
      <c r="A307" s="23">
        <v>2013</v>
      </c>
      <c r="B307" s="23" t="s">
        <v>514</v>
      </c>
      <c r="C307" s="13" t="s">
        <v>185</v>
      </c>
      <c r="D307" s="34" t="s">
        <v>1705</v>
      </c>
      <c r="E307" s="34" t="s">
        <v>7540</v>
      </c>
      <c r="F307" s="34" t="s">
        <v>7538</v>
      </c>
      <c r="G307" s="34">
        <v>183</v>
      </c>
    </row>
    <row r="308" spans="1:7">
      <c r="A308" s="23">
        <v>2013</v>
      </c>
      <c r="B308" s="23" t="s">
        <v>514</v>
      </c>
      <c r="C308" s="13" t="s">
        <v>23</v>
      </c>
      <c r="D308" s="34" t="s">
        <v>1705</v>
      </c>
      <c r="E308" s="34" t="s">
        <v>7540</v>
      </c>
      <c r="F308" s="34" t="s">
        <v>7538</v>
      </c>
      <c r="G308" s="34">
        <v>69</v>
      </c>
    </row>
    <row r="309" spans="1:7">
      <c r="A309" s="23">
        <v>2013</v>
      </c>
      <c r="B309" s="23" t="s">
        <v>514</v>
      </c>
      <c r="C309" s="13" t="s">
        <v>184</v>
      </c>
      <c r="D309" s="34" t="s">
        <v>1705</v>
      </c>
      <c r="E309" s="34" t="s">
        <v>7540</v>
      </c>
      <c r="F309" s="34" t="s">
        <v>7538</v>
      </c>
      <c r="G309" s="34">
        <v>44</v>
      </c>
    </row>
    <row r="310" spans="1:7">
      <c r="A310" s="23">
        <v>2013</v>
      </c>
      <c r="B310" s="23" t="s">
        <v>514</v>
      </c>
      <c r="C310" s="13" t="s">
        <v>1704</v>
      </c>
      <c r="D310" s="34" t="s">
        <v>1705</v>
      </c>
      <c r="E310" s="34" t="s">
        <v>7540</v>
      </c>
      <c r="F310" s="34" t="s">
        <v>7538</v>
      </c>
      <c r="G310" s="34">
        <v>24</v>
      </c>
    </row>
    <row r="311" spans="1:7">
      <c r="A311" s="23">
        <v>2013</v>
      </c>
      <c r="B311" s="23" t="s">
        <v>514</v>
      </c>
      <c r="C311" s="13" t="s">
        <v>3925</v>
      </c>
      <c r="D311" s="34" t="s">
        <v>1707</v>
      </c>
      <c r="E311" s="34" t="s">
        <v>7541</v>
      </c>
      <c r="F311" s="34" t="s">
        <v>7538</v>
      </c>
      <c r="G311" s="34">
        <v>36</v>
      </c>
    </row>
    <row r="312" spans="1:7">
      <c r="A312" s="23">
        <v>2013</v>
      </c>
      <c r="B312" s="23" t="s">
        <v>514</v>
      </c>
      <c r="C312" s="13" t="s">
        <v>185</v>
      </c>
      <c r="D312" s="34" t="s">
        <v>1707</v>
      </c>
      <c r="E312" s="34" t="s">
        <v>7541</v>
      </c>
      <c r="F312" s="34" t="s">
        <v>7538</v>
      </c>
      <c r="G312" s="34">
        <v>23</v>
      </c>
    </row>
    <row r="313" spans="1:7">
      <c r="A313" s="23">
        <v>2013</v>
      </c>
      <c r="B313" s="23" t="s">
        <v>514</v>
      </c>
      <c r="C313" s="13" t="s">
        <v>23</v>
      </c>
      <c r="D313" s="34" t="s">
        <v>1707</v>
      </c>
      <c r="E313" s="34" t="s">
        <v>7541</v>
      </c>
      <c r="F313" s="34" t="s">
        <v>7538</v>
      </c>
      <c r="G313" s="34">
        <v>20</v>
      </c>
    </row>
    <row r="314" spans="1:7">
      <c r="A314" s="23">
        <v>2013</v>
      </c>
      <c r="B314" s="23" t="s">
        <v>514</v>
      </c>
      <c r="C314" s="13" t="s">
        <v>184</v>
      </c>
      <c r="D314" s="34" t="s">
        <v>1707</v>
      </c>
      <c r="E314" s="34" t="s">
        <v>7541</v>
      </c>
      <c r="F314" s="34" t="s">
        <v>7538</v>
      </c>
      <c r="G314" s="34">
        <v>18</v>
      </c>
    </row>
    <row r="315" spans="1:7">
      <c r="A315" s="23">
        <v>2013</v>
      </c>
      <c r="B315" s="23" t="s">
        <v>514</v>
      </c>
      <c r="C315" s="13" t="s">
        <v>1704</v>
      </c>
      <c r="D315" s="34" t="s">
        <v>1707</v>
      </c>
      <c r="E315" s="34" t="s">
        <v>7541</v>
      </c>
      <c r="F315" s="34" t="s">
        <v>7538</v>
      </c>
      <c r="G315" s="34">
        <v>1</v>
      </c>
    </row>
    <row r="316" spans="1:7">
      <c r="A316" s="23">
        <v>2013</v>
      </c>
      <c r="B316" s="23" t="s">
        <v>514</v>
      </c>
      <c r="C316" s="13" t="s">
        <v>3925</v>
      </c>
      <c r="D316" s="34" t="s">
        <v>1707</v>
      </c>
      <c r="E316" s="34" t="s">
        <v>7542</v>
      </c>
      <c r="F316" s="34" t="s">
        <v>7538</v>
      </c>
      <c r="G316" s="34">
        <v>10</v>
      </c>
    </row>
    <row r="317" spans="1:7">
      <c r="A317" s="23">
        <v>2013</v>
      </c>
      <c r="B317" s="23" t="s">
        <v>514</v>
      </c>
      <c r="C317" s="13" t="s">
        <v>185</v>
      </c>
      <c r="D317" s="34" t="s">
        <v>1707</v>
      </c>
      <c r="E317" s="34" t="s">
        <v>7542</v>
      </c>
      <c r="F317" s="34" t="s">
        <v>7538</v>
      </c>
      <c r="G317" s="34">
        <v>13</v>
      </c>
    </row>
    <row r="318" spans="1:7">
      <c r="A318" s="23">
        <v>2013</v>
      </c>
      <c r="B318" s="23" t="s">
        <v>514</v>
      </c>
      <c r="C318" s="13" t="s">
        <v>23</v>
      </c>
      <c r="D318" s="34" t="s">
        <v>1707</v>
      </c>
      <c r="E318" s="34" t="s">
        <v>7542</v>
      </c>
      <c r="F318" s="34" t="s">
        <v>7538</v>
      </c>
      <c r="G318" s="34">
        <v>8</v>
      </c>
    </row>
    <row r="319" spans="1:7">
      <c r="A319" s="23">
        <v>2013</v>
      </c>
      <c r="B319" s="23" t="s">
        <v>514</v>
      </c>
      <c r="C319" s="13" t="s">
        <v>184</v>
      </c>
      <c r="D319" s="34" t="s">
        <v>1707</v>
      </c>
      <c r="E319" s="34" t="s">
        <v>7542</v>
      </c>
      <c r="F319" s="34" t="s">
        <v>7538</v>
      </c>
      <c r="G319" s="34">
        <v>1</v>
      </c>
    </row>
    <row r="320" spans="1:7">
      <c r="A320" s="23">
        <v>2013</v>
      </c>
      <c r="B320" s="23" t="s">
        <v>514</v>
      </c>
      <c r="C320" s="13" t="s">
        <v>1704</v>
      </c>
      <c r="D320" s="34" t="s">
        <v>1707</v>
      </c>
      <c r="E320" s="34" t="s">
        <v>7542</v>
      </c>
      <c r="F320" s="34" t="s">
        <v>7538</v>
      </c>
      <c r="G320" s="34">
        <v>1</v>
      </c>
    </row>
    <row r="321" spans="1:7">
      <c r="A321" s="23">
        <v>2013</v>
      </c>
      <c r="B321" s="23" t="s">
        <v>514</v>
      </c>
      <c r="C321" s="13" t="s">
        <v>1704</v>
      </c>
      <c r="D321" s="34" t="s">
        <v>1708</v>
      </c>
      <c r="E321" s="34" t="s">
        <v>7591</v>
      </c>
      <c r="F321" s="34" t="s">
        <v>7538</v>
      </c>
      <c r="G321" s="34">
        <v>20</v>
      </c>
    </row>
    <row r="322" spans="1:7">
      <c r="A322" s="23">
        <v>2013</v>
      </c>
      <c r="B322" s="23" t="s">
        <v>514</v>
      </c>
      <c r="C322" s="13" t="s">
        <v>3925</v>
      </c>
      <c r="D322" s="34" t="s">
        <v>1706</v>
      </c>
      <c r="E322" s="34" t="s">
        <v>7586</v>
      </c>
      <c r="F322" s="34" t="s">
        <v>7538</v>
      </c>
      <c r="G322" s="34">
        <v>435</v>
      </c>
    </row>
    <row r="323" spans="1:7">
      <c r="A323" s="23">
        <v>2013</v>
      </c>
      <c r="B323" s="23" t="s">
        <v>514</v>
      </c>
      <c r="C323" s="13" t="s">
        <v>185</v>
      </c>
      <c r="D323" s="34" t="s">
        <v>1706</v>
      </c>
      <c r="E323" s="34" t="s">
        <v>7586</v>
      </c>
      <c r="F323" s="34" t="s">
        <v>7538</v>
      </c>
      <c r="G323" s="34">
        <v>788</v>
      </c>
    </row>
    <row r="324" spans="1:7">
      <c r="A324" s="23">
        <v>2013</v>
      </c>
      <c r="B324" s="23" t="s">
        <v>514</v>
      </c>
      <c r="C324" s="13" t="s">
        <v>23</v>
      </c>
      <c r="D324" s="34" t="s">
        <v>1706</v>
      </c>
      <c r="E324" s="34" t="s">
        <v>7586</v>
      </c>
      <c r="F324" s="34" t="s">
        <v>7538</v>
      </c>
      <c r="G324" s="34">
        <v>511</v>
      </c>
    </row>
    <row r="325" spans="1:7">
      <c r="A325" s="23">
        <v>2013</v>
      </c>
      <c r="B325" s="23" t="s">
        <v>514</v>
      </c>
      <c r="C325" s="13" t="s">
        <v>184</v>
      </c>
      <c r="D325" s="34" t="s">
        <v>1706</v>
      </c>
      <c r="E325" s="34" t="s">
        <v>7586</v>
      </c>
      <c r="F325" s="34" t="s">
        <v>7538</v>
      </c>
      <c r="G325" s="34">
        <v>216</v>
      </c>
    </row>
    <row r="326" spans="1:7">
      <c r="A326" s="23">
        <v>2013</v>
      </c>
      <c r="B326" s="23" t="s">
        <v>514</v>
      </c>
      <c r="C326" s="13" t="s">
        <v>1704</v>
      </c>
      <c r="D326" s="34" t="s">
        <v>1706</v>
      </c>
      <c r="E326" s="34" t="s">
        <v>7586</v>
      </c>
      <c r="F326" s="34" t="s">
        <v>7538</v>
      </c>
      <c r="G326" s="34">
        <v>658</v>
      </c>
    </row>
    <row r="327" spans="1:7">
      <c r="A327" s="23">
        <v>2013</v>
      </c>
      <c r="B327" s="23" t="s">
        <v>514</v>
      </c>
      <c r="C327" s="13" t="s">
        <v>3925</v>
      </c>
      <c r="D327" s="34" t="s">
        <v>1706</v>
      </c>
      <c r="E327" s="34" t="s">
        <v>7589</v>
      </c>
      <c r="F327" s="34" t="s">
        <v>7538</v>
      </c>
      <c r="G327" s="34">
        <v>2</v>
      </c>
    </row>
    <row r="328" spans="1:7">
      <c r="A328" s="23">
        <v>2013</v>
      </c>
      <c r="B328" s="23" t="s">
        <v>514</v>
      </c>
      <c r="C328" s="13" t="s">
        <v>185</v>
      </c>
      <c r="D328" s="34" t="s">
        <v>1706</v>
      </c>
      <c r="E328" s="34" t="s">
        <v>7589</v>
      </c>
      <c r="F328" s="34" t="s">
        <v>7538</v>
      </c>
      <c r="G328" s="34">
        <v>2</v>
      </c>
    </row>
    <row r="329" spans="1:7">
      <c r="A329" s="23">
        <v>2013</v>
      </c>
      <c r="B329" s="23" t="s">
        <v>514</v>
      </c>
      <c r="C329" s="13" t="s">
        <v>23</v>
      </c>
      <c r="D329" s="34" t="s">
        <v>1706</v>
      </c>
      <c r="E329" s="34" t="s">
        <v>7589</v>
      </c>
      <c r="F329" s="34" t="s">
        <v>7538</v>
      </c>
      <c r="G329" s="34">
        <v>2</v>
      </c>
    </row>
    <row r="330" spans="1:7">
      <c r="A330" s="23">
        <v>2014</v>
      </c>
      <c r="B330" s="23" t="s">
        <v>514</v>
      </c>
      <c r="C330" s="13" t="s">
        <v>23</v>
      </c>
      <c r="D330" s="34" t="s">
        <v>1711</v>
      </c>
      <c r="E330" s="34" t="s">
        <v>1153</v>
      </c>
      <c r="F330" s="34" t="s">
        <v>7537</v>
      </c>
      <c r="G330" s="34">
        <v>49</v>
      </c>
    </row>
    <row r="331" spans="1:7">
      <c r="A331" s="23">
        <v>2014</v>
      </c>
      <c r="B331" s="23" t="s">
        <v>514</v>
      </c>
      <c r="C331" s="13" t="s">
        <v>184</v>
      </c>
      <c r="D331" s="34" t="s">
        <v>1711</v>
      </c>
      <c r="E331" s="34" t="s">
        <v>1153</v>
      </c>
      <c r="F331" s="34" t="s">
        <v>7537</v>
      </c>
      <c r="G331" s="34">
        <v>56</v>
      </c>
    </row>
    <row r="332" spans="1:7">
      <c r="A332" s="23">
        <v>2014</v>
      </c>
      <c r="B332" s="23" t="s">
        <v>514</v>
      </c>
      <c r="C332" s="13" t="s">
        <v>3925</v>
      </c>
      <c r="D332" s="34" t="s">
        <v>1711</v>
      </c>
      <c r="E332" s="34" t="s">
        <v>1153</v>
      </c>
      <c r="F332" s="34" t="s">
        <v>7537</v>
      </c>
      <c r="G332" s="34">
        <v>36</v>
      </c>
    </row>
    <row r="333" spans="1:7">
      <c r="A333" s="23">
        <v>2014</v>
      </c>
      <c r="B333" s="23" t="s">
        <v>514</v>
      </c>
      <c r="C333" s="13" t="s">
        <v>23</v>
      </c>
      <c r="D333" s="34" t="s">
        <v>1705</v>
      </c>
      <c r="E333" s="34" t="s">
        <v>7548</v>
      </c>
      <c r="F333" s="34" t="s">
        <v>7537</v>
      </c>
      <c r="G333" s="34">
        <v>1</v>
      </c>
    </row>
    <row r="334" spans="1:7">
      <c r="A334" s="23">
        <v>2014</v>
      </c>
      <c r="B334" s="23" t="s">
        <v>514</v>
      </c>
      <c r="C334" s="13" t="s">
        <v>185</v>
      </c>
      <c r="D334" s="34" t="s">
        <v>1705</v>
      </c>
      <c r="E334" s="34" t="s">
        <v>7548</v>
      </c>
      <c r="F334" s="34" t="s">
        <v>7537</v>
      </c>
      <c r="G334" s="34">
        <v>1</v>
      </c>
    </row>
    <row r="335" spans="1:7">
      <c r="A335" s="23">
        <v>2014</v>
      </c>
      <c r="B335" s="23" t="s">
        <v>514</v>
      </c>
      <c r="C335" s="13" t="s">
        <v>3925</v>
      </c>
      <c r="D335" s="34" t="s">
        <v>1705</v>
      </c>
      <c r="E335" s="34" t="s">
        <v>7548</v>
      </c>
      <c r="F335" s="34" t="s">
        <v>7537</v>
      </c>
      <c r="G335" s="34">
        <v>2</v>
      </c>
    </row>
    <row r="336" spans="1:7">
      <c r="A336" s="23">
        <v>2014</v>
      </c>
      <c r="B336" s="23" t="s">
        <v>514</v>
      </c>
      <c r="C336" s="13" t="s">
        <v>23</v>
      </c>
      <c r="D336" s="34" t="s">
        <v>1705</v>
      </c>
      <c r="E336" s="34" t="s">
        <v>7547</v>
      </c>
      <c r="F336" s="34" t="s">
        <v>7537</v>
      </c>
      <c r="G336" s="34">
        <v>67</v>
      </c>
    </row>
    <row r="337" spans="1:7">
      <c r="A337" s="23">
        <v>2014</v>
      </c>
      <c r="B337" s="23" t="s">
        <v>514</v>
      </c>
      <c r="C337" s="13" t="s">
        <v>184</v>
      </c>
      <c r="D337" s="34" t="s">
        <v>1705</v>
      </c>
      <c r="E337" s="34" t="s">
        <v>7547</v>
      </c>
      <c r="F337" s="34" t="s">
        <v>7537</v>
      </c>
      <c r="G337" s="34">
        <v>8</v>
      </c>
    </row>
    <row r="338" spans="1:7">
      <c r="A338" s="23">
        <v>2014</v>
      </c>
      <c r="B338" s="23" t="s">
        <v>514</v>
      </c>
      <c r="C338" s="13" t="s">
        <v>185</v>
      </c>
      <c r="D338" s="34" t="s">
        <v>1705</v>
      </c>
      <c r="E338" s="34" t="s">
        <v>7547</v>
      </c>
      <c r="F338" s="34" t="s">
        <v>7537</v>
      </c>
      <c r="G338" s="34">
        <v>45</v>
      </c>
    </row>
    <row r="339" spans="1:7">
      <c r="A339" s="23">
        <v>2014</v>
      </c>
      <c r="B339" s="23" t="s">
        <v>514</v>
      </c>
      <c r="C339" s="13" t="s">
        <v>3925</v>
      </c>
      <c r="D339" s="34" t="s">
        <v>1705</v>
      </c>
      <c r="E339" s="34" t="s">
        <v>7547</v>
      </c>
      <c r="F339" s="34" t="s">
        <v>7537</v>
      </c>
      <c r="G339" s="34">
        <v>71</v>
      </c>
    </row>
    <row r="340" spans="1:7">
      <c r="A340" s="23">
        <v>2014</v>
      </c>
      <c r="B340" s="23" t="s">
        <v>514</v>
      </c>
      <c r="C340" s="13" t="s">
        <v>1704</v>
      </c>
      <c r="D340" s="34" t="s">
        <v>1705</v>
      </c>
      <c r="E340" s="34" t="s">
        <v>7547</v>
      </c>
      <c r="F340" s="34" t="s">
        <v>7537</v>
      </c>
      <c r="G340" s="34">
        <v>2</v>
      </c>
    </row>
    <row r="341" spans="1:7">
      <c r="A341" s="23">
        <v>2014</v>
      </c>
      <c r="B341" s="23" t="s">
        <v>514</v>
      </c>
      <c r="C341" s="13" t="s">
        <v>23</v>
      </c>
      <c r="D341" s="34" t="s">
        <v>1705</v>
      </c>
      <c r="E341" s="34" t="s">
        <v>7549</v>
      </c>
      <c r="F341" s="34" t="s">
        <v>7537</v>
      </c>
      <c r="G341" s="34">
        <v>47</v>
      </c>
    </row>
    <row r="342" spans="1:7">
      <c r="A342" s="23">
        <v>2014</v>
      </c>
      <c r="B342" s="23" t="s">
        <v>514</v>
      </c>
      <c r="C342" s="13" t="s">
        <v>184</v>
      </c>
      <c r="D342" s="34" t="s">
        <v>1705</v>
      </c>
      <c r="E342" s="34" t="s">
        <v>7549</v>
      </c>
      <c r="F342" s="34" t="s">
        <v>7537</v>
      </c>
      <c r="G342" s="34">
        <v>4</v>
      </c>
    </row>
    <row r="343" spans="1:7">
      <c r="A343" s="23">
        <v>2014</v>
      </c>
      <c r="B343" s="23" t="s">
        <v>514</v>
      </c>
      <c r="C343" s="13" t="s">
        <v>185</v>
      </c>
      <c r="D343" s="34" t="s">
        <v>1705</v>
      </c>
      <c r="E343" s="34" t="s">
        <v>7549</v>
      </c>
      <c r="F343" s="34" t="s">
        <v>7537</v>
      </c>
      <c r="G343" s="34">
        <v>161</v>
      </c>
    </row>
    <row r="344" spans="1:7">
      <c r="A344" s="23">
        <v>2014</v>
      </c>
      <c r="B344" s="23" t="s">
        <v>514</v>
      </c>
      <c r="C344" s="13" t="s">
        <v>3925</v>
      </c>
      <c r="D344" s="34" t="s">
        <v>1705</v>
      </c>
      <c r="E344" s="34" t="s">
        <v>7549</v>
      </c>
      <c r="F344" s="34" t="s">
        <v>7537</v>
      </c>
      <c r="G344" s="34">
        <v>25</v>
      </c>
    </row>
    <row r="345" spans="1:7">
      <c r="A345" s="23">
        <v>2014</v>
      </c>
      <c r="B345" s="23" t="s">
        <v>514</v>
      </c>
      <c r="C345" s="13" t="s">
        <v>1704</v>
      </c>
      <c r="D345" s="34" t="s">
        <v>1705</v>
      </c>
      <c r="E345" s="34" t="s">
        <v>7549</v>
      </c>
      <c r="F345" s="34" t="s">
        <v>7537</v>
      </c>
      <c r="G345" s="34">
        <v>52</v>
      </c>
    </row>
    <row r="346" spans="1:7">
      <c r="A346" s="23">
        <v>2014</v>
      </c>
      <c r="B346" s="23" t="s">
        <v>514</v>
      </c>
      <c r="C346" s="13" t="s">
        <v>23</v>
      </c>
      <c r="D346" s="34" t="s">
        <v>1705</v>
      </c>
      <c r="E346" s="34" t="s">
        <v>7575</v>
      </c>
      <c r="F346" s="34" t="s">
        <v>7537</v>
      </c>
      <c r="G346" s="34">
        <v>7</v>
      </c>
    </row>
    <row r="347" spans="1:7">
      <c r="A347" s="23">
        <v>2014</v>
      </c>
      <c r="B347" s="23" t="s">
        <v>514</v>
      </c>
      <c r="C347" s="13" t="s">
        <v>184</v>
      </c>
      <c r="D347" s="34" t="s">
        <v>1705</v>
      </c>
      <c r="E347" s="34" t="s">
        <v>7575</v>
      </c>
      <c r="F347" s="34" t="s">
        <v>7537</v>
      </c>
      <c r="G347" s="34">
        <v>2</v>
      </c>
    </row>
    <row r="348" spans="1:7">
      <c r="A348" s="23">
        <v>2014</v>
      </c>
      <c r="B348" s="23" t="s">
        <v>514</v>
      </c>
      <c r="C348" s="13" t="s">
        <v>185</v>
      </c>
      <c r="D348" s="34" t="s">
        <v>1705</v>
      </c>
      <c r="E348" s="34" t="s">
        <v>7575</v>
      </c>
      <c r="F348" s="34" t="s">
        <v>7537</v>
      </c>
      <c r="G348" s="34">
        <v>18</v>
      </c>
    </row>
    <row r="349" spans="1:7">
      <c r="A349" s="23">
        <v>2014</v>
      </c>
      <c r="B349" s="23" t="s">
        <v>514</v>
      </c>
      <c r="C349" s="13" t="s">
        <v>3925</v>
      </c>
      <c r="D349" s="34" t="s">
        <v>1705</v>
      </c>
      <c r="E349" s="34" t="s">
        <v>7575</v>
      </c>
      <c r="F349" s="34" t="s">
        <v>7537</v>
      </c>
      <c r="G349" s="34">
        <v>8</v>
      </c>
    </row>
    <row r="350" spans="1:7">
      <c r="A350" s="23">
        <v>2014</v>
      </c>
      <c r="B350" s="23" t="s">
        <v>514</v>
      </c>
      <c r="C350" s="13" t="s">
        <v>1704</v>
      </c>
      <c r="D350" s="34" t="s">
        <v>1705</v>
      </c>
      <c r="E350" s="34" t="s">
        <v>7575</v>
      </c>
      <c r="F350" s="34" t="s">
        <v>7537</v>
      </c>
      <c r="G350" s="34">
        <v>1</v>
      </c>
    </row>
    <row r="351" spans="1:7">
      <c r="A351" s="23">
        <v>2014</v>
      </c>
      <c r="B351" s="23" t="s">
        <v>514</v>
      </c>
      <c r="C351" s="13" t="s">
        <v>23</v>
      </c>
      <c r="D351" s="34" t="s">
        <v>1707</v>
      </c>
      <c r="E351" s="34" t="s">
        <v>7622</v>
      </c>
      <c r="F351" s="34" t="s">
        <v>7537</v>
      </c>
      <c r="G351" s="34">
        <v>70</v>
      </c>
    </row>
    <row r="352" spans="1:7">
      <c r="A352" s="23">
        <v>2014</v>
      </c>
      <c r="B352" s="23" t="s">
        <v>514</v>
      </c>
      <c r="C352" s="13" t="s">
        <v>184</v>
      </c>
      <c r="D352" s="34" t="s">
        <v>1707</v>
      </c>
      <c r="E352" s="34" t="s">
        <v>7622</v>
      </c>
      <c r="F352" s="34" t="s">
        <v>7537</v>
      </c>
      <c r="G352" s="34">
        <v>24</v>
      </c>
    </row>
    <row r="353" spans="1:7">
      <c r="A353" s="23">
        <v>2014</v>
      </c>
      <c r="B353" s="23" t="s">
        <v>514</v>
      </c>
      <c r="C353" s="13" t="s">
        <v>185</v>
      </c>
      <c r="D353" s="34" t="s">
        <v>1707</v>
      </c>
      <c r="E353" s="34" t="s">
        <v>7622</v>
      </c>
      <c r="F353" s="34" t="s">
        <v>7537</v>
      </c>
      <c r="G353" s="34">
        <v>82</v>
      </c>
    </row>
    <row r="354" spans="1:7">
      <c r="A354" s="23">
        <v>2014</v>
      </c>
      <c r="B354" s="23" t="s">
        <v>514</v>
      </c>
      <c r="C354" s="13" t="s">
        <v>3925</v>
      </c>
      <c r="D354" s="34" t="s">
        <v>1707</v>
      </c>
      <c r="E354" s="34" t="s">
        <v>7622</v>
      </c>
      <c r="F354" s="34" t="s">
        <v>7537</v>
      </c>
      <c r="G354" s="34">
        <v>88</v>
      </c>
    </row>
    <row r="355" spans="1:7">
      <c r="A355" s="23">
        <v>2014</v>
      </c>
      <c r="B355" s="23" t="s">
        <v>514</v>
      </c>
      <c r="C355" s="13" t="s">
        <v>1704</v>
      </c>
      <c r="D355" s="34" t="s">
        <v>1707</v>
      </c>
      <c r="E355" s="34" t="s">
        <v>7622</v>
      </c>
      <c r="F355" s="34" t="s">
        <v>7537</v>
      </c>
      <c r="G355" s="34">
        <v>3</v>
      </c>
    </row>
    <row r="356" spans="1:7">
      <c r="A356" s="23">
        <v>2014</v>
      </c>
      <c r="B356" s="23" t="s">
        <v>514</v>
      </c>
      <c r="C356" s="13" t="s">
        <v>23</v>
      </c>
      <c r="D356" s="34" t="s">
        <v>1707</v>
      </c>
      <c r="E356" s="34" t="s">
        <v>7555</v>
      </c>
      <c r="F356" s="34" t="s">
        <v>7537</v>
      </c>
      <c r="G356" s="34">
        <v>2</v>
      </c>
    </row>
    <row r="357" spans="1:7">
      <c r="A357" s="23">
        <v>2014</v>
      </c>
      <c r="B357" s="23" t="s">
        <v>514</v>
      </c>
      <c r="C357" s="13" t="s">
        <v>184</v>
      </c>
      <c r="D357" s="34" t="s">
        <v>1707</v>
      </c>
      <c r="E357" s="34" t="s">
        <v>7555</v>
      </c>
      <c r="F357" s="34" t="s">
        <v>7537</v>
      </c>
      <c r="G357" s="34">
        <v>9</v>
      </c>
    </row>
    <row r="358" spans="1:7">
      <c r="A358" s="23">
        <v>2014</v>
      </c>
      <c r="B358" s="23" t="s">
        <v>514</v>
      </c>
      <c r="C358" s="13" t="s">
        <v>185</v>
      </c>
      <c r="D358" s="34" t="s">
        <v>1707</v>
      </c>
      <c r="E358" s="34" t="s">
        <v>7555</v>
      </c>
      <c r="F358" s="34" t="s">
        <v>7537</v>
      </c>
      <c r="G358" s="34">
        <v>7</v>
      </c>
    </row>
    <row r="359" spans="1:7">
      <c r="A359" s="23">
        <v>2014</v>
      </c>
      <c r="B359" s="23" t="s">
        <v>514</v>
      </c>
      <c r="C359" s="13" t="s">
        <v>3925</v>
      </c>
      <c r="D359" s="34" t="s">
        <v>1707</v>
      </c>
      <c r="E359" s="34" t="s">
        <v>7555</v>
      </c>
      <c r="F359" s="34" t="s">
        <v>7537</v>
      </c>
      <c r="G359" s="34">
        <v>6</v>
      </c>
    </row>
    <row r="360" spans="1:7">
      <c r="A360" s="23">
        <v>2014</v>
      </c>
      <c r="B360" s="23" t="s">
        <v>514</v>
      </c>
      <c r="C360" s="13" t="s">
        <v>23</v>
      </c>
      <c r="D360" s="34" t="s">
        <v>1707</v>
      </c>
      <c r="E360" s="34" t="s">
        <v>7550</v>
      </c>
      <c r="F360" s="34" t="s">
        <v>7537</v>
      </c>
      <c r="G360" s="34">
        <v>47</v>
      </c>
    </row>
    <row r="361" spans="1:7">
      <c r="A361" s="23">
        <v>2014</v>
      </c>
      <c r="B361" s="23" t="s">
        <v>514</v>
      </c>
      <c r="C361" s="13" t="s">
        <v>184</v>
      </c>
      <c r="D361" s="34" t="s">
        <v>1707</v>
      </c>
      <c r="E361" s="34" t="s">
        <v>7550</v>
      </c>
      <c r="F361" s="34" t="s">
        <v>7537</v>
      </c>
      <c r="G361" s="34">
        <v>60</v>
      </c>
    </row>
    <row r="362" spans="1:7">
      <c r="A362" s="23">
        <v>2014</v>
      </c>
      <c r="B362" s="23" t="s">
        <v>514</v>
      </c>
      <c r="C362" s="13" t="s">
        <v>185</v>
      </c>
      <c r="D362" s="34" t="s">
        <v>1707</v>
      </c>
      <c r="E362" s="34" t="s">
        <v>7550</v>
      </c>
      <c r="F362" s="34" t="s">
        <v>7537</v>
      </c>
      <c r="G362" s="34">
        <v>49</v>
      </c>
    </row>
    <row r="363" spans="1:7">
      <c r="A363" s="23">
        <v>2014</v>
      </c>
      <c r="B363" s="23" t="s">
        <v>514</v>
      </c>
      <c r="C363" s="13" t="s">
        <v>3925</v>
      </c>
      <c r="D363" s="34" t="s">
        <v>1707</v>
      </c>
      <c r="E363" s="34" t="s">
        <v>7550</v>
      </c>
      <c r="F363" s="34" t="s">
        <v>7537</v>
      </c>
      <c r="G363" s="34">
        <v>34</v>
      </c>
    </row>
    <row r="364" spans="1:7">
      <c r="A364" s="23">
        <v>2014</v>
      </c>
      <c r="B364" s="23" t="s">
        <v>514</v>
      </c>
      <c r="C364" s="13" t="s">
        <v>1704</v>
      </c>
      <c r="D364" s="34" t="s">
        <v>1707</v>
      </c>
      <c r="E364" s="34" t="s">
        <v>7550</v>
      </c>
      <c r="F364" s="34" t="s">
        <v>7537</v>
      </c>
      <c r="G364" s="34">
        <v>2</v>
      </c>
    </row>
    <row r="365" spans="1:7">
      <c r="A365" s="23">
        <v>2014</v>
      </c>
      <c r="B365" s="23" t="s">
        <v>514</v>
      </c>
      <c r="C365" s="13" t="s">
        <v>23</v>
      </c>
      <c r="D365" s="34" t="s">
        <v>1707</v>
      </c>
      <c r="E365" s="34" t="s">
        <v>7577</v>
      </c>
      <c r="F365" s="34" t="s">
        <v>7537</v>
      </c>
      <c r="G365" s="34">
        <v>5</v>
      </c>
    </row>
    <row r="366" spans="1:7">
      <c r="A366" s="23">
        <v>2014</v>
      </c>
      <c r="B366" s="23" t="s">
        <v>514</v>
      </c>
      <c r="C366" s="13" t="s">
        <v>184</v>
      </c>
      <c r="D366" s="34" t="s">
        <v>1707</v>
      </c>
      <c r="E366" s="34" t="s">
        <v>7577</v>
      </c>
      <c r="F366" s="34" t="s">
        <v>7537</v>
      </c>
      <c r="G366" s="34">
        <v>4</v>
      </c>
    </row>
    <row r="367" spans="1:7">
      <c r="A367" s="23">
        <v>2014</v>
      </c>
      <c r="B367" s="23" t="s">
        <v>514</v>
      </c>
      <c r="C367" s="13" t="s">
        <v>185</v>
      </c>
      <c r="D367" s="34" t="s">
        <v>1707</v>
      </c>
      <c r="E367" s="34" t="s">
        <v>7577</v>
      </c>
      <c r="F367" s="34" t="s">
        <v>7537</v>
      </c>
      <c r="G367" s="34">
        <v>5</v>
      </c>
    </row>
    <row r="368" spans="1:7">
      <c r="A368" s="23">
        <v>2014</v>
      </c>
      <c r="B368" s="23" t="s">
        <v>514</v>
      </c>
      <c r="C368" s="13" t="s">
        <v>3925</v>
      </c>
      <c r="D368" s="34" t="s">
        <v>1707</v>
      </c>
      <c r="E368" s="34" t="s">
        <v>7577</v>
      </c>
      <c r="F368" s="34" t="s">
        <v>7537</v>
      </c>
      <c r="G368" s="34">
        <v>8</v>
      </c>
    </row>
    <row r="369" spans="1:7">
      <c r="A369" s="23">
        <v>2014</v>
      </c>
      <c r="B369" s="23" t="s">
        <v>514</v>
      </c>
      <c r="C369" s="13" t="s">
        <v>23</v>
      </c>
      <c r="D369" s="34" t="s">
        <v>1707</v>
      </c>
      <c r="E369" s="34" t="s">
        <v>7552</v>
      </c>
      <c r="F369" s="34" t="s">
        <v>7537</v>
      </c>
      <c r="G369" s="34">
        <v>191</v>
      </c>
    </row>
    <row r="370" spans="1:7">
      <c r="A370" s="23">
        <v>2014</v>
      </c>
      <c r="B370" s="23" t="s">
        <v>514</v>
      </c>
      <c r="C370" s="13" t="s">
        <v>184</v>
      </c>
      <c r="D370" s="34" t="s">
        <v>1707</v>
      </c>
      <c r="E370" s="34" t="s">
        <v>7552</v>
      </c>
      <c r="F370" s="34" t="s">
        <v>7537</v>
      </c>
      <c r="G370" s="34">
        <v>120</v>
      </c>
    </row>
    <row r="371" spans="1:7">
      <c r="A371" s="23">
        <v>2014</v>
      </c>
      <c r="B371" s="23" t="s">
        <v>514</v>
      </c>
      <c r="C371" s="13" t="s">
        <v>185</v>
      </c>
      <c r="D371" s="34" t="s">
        <v>1707</v>
      </c>
      <c r="E371" s="34" t="s">
        <v>7552</v>
      </c>
      <c r="F371" s="34" t="s">
        <v>7537</v>
      </c>
      <c r="G371" s="34">
        <v>264</v>
      </c>
    </row>
    <row r="372" spans="1:7">
      <c r="A372" s="23">
        <v>2014</v>
      </c>
      <c r="B372" s="23" t="s">
        <v>514</v>
      </c>
      <c r="C372" s="13" t="s">
        <v>3925</v>
      </c>
      <c r="D372" s="34" t="s">
        <v>1707</v>
      </c>
      <c r="E372" s="34" t="s">
        <v>7552</v>
      </c>
      <c r="F372" s="34" t="s">
        <v>7537</v>
      </c>
      <c r="G372" s="34">
        <v>314</v>
      </c>
    </row>
    <row r="373" spans="1:7">
      <c r="A373" s="23">
        <v>2014</v>
      </c>
      <c r="B373" s="23" t="s">
        <v>514</v>
      </c>
      <c r="C373" s="13" t="s">
        <v>1704</v>
      </c>
      <c r="D373" s="34" t="s">
        <v>1707</v>
      </c>
      <c r="E373" s="34" t="s">
        <v>7552</v>
      </c>
      <c r="F373" s="34" t="s">
        <v>7537</v>
      </c>
      <c r="G373" s="34">
        <v>1</v>
      </c>
    </row>
    <row r="374" spans="1:7">
      <c r="A374" s="23">
        <v>2014</v>
      </c>
      <c r="B374" s="23" t="s">
        <v>514</v>
      </c>
      <c r="C374" s="13" t="s">
        <v>23</v>
      </c>
      <c r="D374" s="34" t="s">
        <v>1707</v>
      </c>
      <c r="E374" s="34" t="s">
        <v>7558</v>
      </c>
      <c r="F374" s="34" t="s">
        <v>7537</v>
      </c>
      <c r="G374" s="34">
        <v>8</v>
      </c>
    </row>
    <row r="375" spans="1:7">
      <c r="A375" s="23">
        <v>2014</v>
      </c>
      <c r="B375" s="23" t="s">
        <v>514</v>
      </c>
      <c r="C375" s="13" t="s">
        <v>184</v>
      </c>
      <c r="D375" s="34" t="s">
        <v>1707</v>
      </c>
      <c r="E375" s="34" t="s">
        <v>7558</v>
      </c>
      <c r="F375" s="34" t="s">
        <v>7537</v>
      </c>
      <c r="G375" s="34">
        <v>6</v>
      </c>
    </row>
    <row r="376" spans="1:7">
      <c r="A376" s="23">
        <v>2014</v>
      </c>
      <c r="B376" s="23" t="s">
        <v>514</v>
      </c>
      <c r="C376" s="13" t="s">
        <v>185</v>
      </c>
      <c r="D376" s="34" t="s">
        <v>1707</v>
      </c>
      <c r="E376" s="34" t="s">
        <v>7558</v>
      </c>
      <c r="F376" s="34" t="s">
        <v>7537</v>
      </c>
      <c r="G376" s="34">
        <v>7</v>
      </c>
    </row>
    <row r="377" spans="1:7">
      <c r="A377" s="23">
        <v>2014</v>
      </c>
      <c r="B377" s="23" t="s">
        <v>514</v>
      </c>
      <c r="C377" s="13" t="s">
        <v>3925</v>
      </c>
      <c r="D377" s="34" t="s">
        <v>1707</v>
      </c>
      <c r="E377" s="34" t="s">
        <v>7558</v>
      </c>
      <c r="F377" s="34" t="s">
        <v>7537</v>
      </c>
      <c r="G377" s="34">
        <v>15</v>
      </c>
    </row>
    <row r="378" spans="1:7">
      <c r="A378" s="23">
        <v>2014</v>
      </c>
      <c r="B378" s="23" t="s">
        <v>514</v>
      </c>
      <c r="C378" s="13" t="s">
        <v>23</v>
      </c>
      <c r="D378" s="34" t="s">
        <v>1707</v>
      </c>
      <c r="E378" s="34" t="s">
        <v>7551</v>
      </c>
      <c r="F378" s="34" t="s">
        <v>7537</v>
      </c>
      <c r="G378" s="34">
        <v>53</v>
      </c>
    </row>
    <row r="379" spans="1:7">
      <c r="A379" s="23">
        <v>2014</v>
      </c>
      <c r="B379" s="23" t="s">
        <v>514</v>
      </c>
      <c r="C379" s="13" t="s">
        <v>184</v>
      </c>
      <c r="D379" s="34" t="s">
        <v>1707</v>
      </c>
      <c r="E379" s="34" t="s">
        <v>7551</v>
      </c>
      <c r="F379" s="34" t="s">
        <v>7537</v>
      </c>
      <c r="G379" s="34">
        <v>21</v>
      </c>
    </row>
    <row r="380" spans="1:7">
      <c r="A380" s="23">
        <v>2014</v>
      </c>
      <c r="B380" s="23" t="s">
        <v>514</v>
      </c>
      <c r="C380" s="13" t="s">
        <v>185</v>
      </c>
      <c r="D380" s="34" t="s">
        <v>1707</v>
      </c>
      <c r="E380" s="34" t="s">
        <v>7551</v>
      </c>
      <c r="F380" s="34" t="s">
        <v>7537</v>
      </c>
      <c r="G380" s="34">
        <v>24</v>
      </c>
    </row>
    <row r="381" spans="1:7">
      <c r="A381" s="23">
        <v>2014</v>
      </c>
      <c r="B381" s="23" t="s">
        <v>514</v>
      </c>
      <c r="C381" s="13" t="s">
        <v>3925</v>
      </c>
      <c r="D381" s="34" t="s">
        <v>1707</v>
      </c>
      <c r="E381" s="34" t="s">
        <v>7551</v>
      </c>
      <c r="F381" s="34" t="s">
        <v>7537</v>
      </c>
      <c r="G381" s="34">
        <v>38</v>
      </c>
    </row>
    <row r="382" spans="1:7">
      <c r="A382" s="23">
        <v>2014</v>
      </c>
      <c r="B382" s="23" t="s">
        <v>514</v>
      </c>
      <c r="C382" s="13" t="s">
        <v>23</v>
      </c>
      <c r="D382" s="34" t="s">
        <v>1708</v>
      </c>
      <c r="E382" s="34" t="s">
        <v>1709</v>
      </c>
      <c r="F382" s="34" t="s">
        <v>7537</v>
      </c>
      <c r="G382" s="34">
        <v>6</v>
      </c>
    </row>
    <row r="383" spans="1:7">
      <c r="A383" s="23">
        <v>2014</v>
      </c>
      <c r="B383" s="23" t="s">
        <v>514</v>
      </c>
      <c r="C383" s="13" t="s">
        <v>185</v>
      </c>
      <c r="D383" s="34" t="s">
        <v>1708</v>
      </c>
      <c r="E383" s="34" t="s">
        <v>1709</v>
      </c>
      <c r="F383" s="34" t="s">
        <v>7537</v>
      </c>
      <c r="G383" s="34">
        <v>12</v>
      </c>
    </row>
    <row r="384" spans="1:7">
      <c r="A384" s="23">
        <v>2014</v>
      </c>
      <c r="B384" s="23" t="s">
        <v>514</v>
      </c>
      <c r="C384" s="13" t="s">
        <v>1704</v>
      </c>
      <c r="D384" s="34" t="s">
        <v>1708</v>
      </c>
      <c r="E384" s="34" t="s">
        <v>1709</v>
      </c>
      <c r="F384" s="34" t="s">
        <v>7537</v>
      </c>
      <c r="G384" s="34">
        <v>31</v>
      </c>
    </row>
    <row r="385" spans="1:7">
      <c r="A385" s="23">
        <v>2014</v>
      </c>
      <c r="B385" s="23" t="s">
        <v>514</v>
      </c>
      <c r="C385" s="13" t="s">
        <v>23</v>
      </c>
      <c r="D385" s="34" t="s">
        <v>1706</v>
      </c>
      <c r="E385" s="34" t="s">
        <v>7598</v>
      </c>
      <c r="F385" s="34" t="s">
        <v>7537</v>
      </c>
      <c r="G385" s="34">
        <v>7</v>
      </c>
    </row>
    <row r="386" spans="1:7">
      <c r="A386" s="23">
        <v>2014</v>
      </c>
      <c r="B386" s="23" t="s">
        <v>514</v>
      </c>
      <c r="C386" s="13" t="s">
        <v>184</v>
      </c>
      <c r="D386" s="34" t="s">
        <v>1706</v>
      </c>
      <c r="E386" s="34" t="s">
        <v>7598</v>
      </c>
      <c r="F386" s="34" t="s">
        <v>7537</v>
      </c>
      <c r="G386" s="34">
        <v>153</v>
      </c>
    </row>
    <row r="387" spans="1:7">
      <c r="A387" s="23">
        <v>2014</v>
      </c>
      <c r="B387" s="23" t="s">
        <v>514</v>
      </c>
      <c r="C387" s="13" t="s">
        <v>185</v>
      </c>
      <c r="D387" s="34" t="s">
        <v>1706</v>
      </c>
      <c r="E387" s="34" t="s">
        <v>7598</v>
      </c>
      <c r="F387" s="34" t="s">
        <v>7537</v>
      </c>
      <c r="G387" s="34">
        <v>6</v>
      </c>
    </row>
    <row r="388" spans="1:7">
      <c r="A388" s="23">
        <v>2014</v>
      </c>
      <c r="B388" s="23" t="s">
        <v>514</v>
      </c>
      <c r="C388" s="13" t="s">
        <v>3925</v>
      </c>
      <c r="D388" s="34" t="s">
        <v>1706</v>
      </c>
      <c r="E388" s="34" t="s">
        <v>7598</v>
      </c>
      <c r="F388" s="34" t="s">
        <v>7537</v>
      </c>
      <c r="G388" s="34">
        <v>2</v>
      </c>
    </row>
    <row r="389" spans="1:7">
      <c r="A389" s="23">
        <v>2014</v>
      </c>
      <c r="B389" s="23" t="s">
        <v>514</v>
      </c>
      <c r="C389" s="13" t="s">
        <v>1704</v>
      </c>
      <c r="D389" s="34" t="s">
        <v>1706</v>
      </c>
      <c r="E389" s="34" t="s">
        <v>7598</v>
      </c>
      <c r="F389" s="34" t="s">
        <v>7537</v>
      </c>
      <c r="G389" s="34">
        <v>26</v>
      </c>
    </row>
    <row r="390" spans="1:7">
      <c r="A390" s="23">
        <v>2014</v>
      </c>
      <c r="B390" s="23" t="s">
        <v>514</v>
      </c>
      <c r="C390" s="13" t="s">
        <v>23</v>
      </c>
      <c r="D390" s="34" t="s">
        <v>1706</v>
      </c>
      <c r="E390" s="34" t="s">
        <v>7590</v>
      </c>
      <c r="F390" s="34" t="s">
        <v>7537</v>
      </c>
      <c r="G390" s="34">
        <v>22</v>
      </c>
    </row>
    <row r="391" spans="1:7">
      <c r="A391" s="23">
        <v>2014</v>
      </c>
      <c r="B391" s="23" t="s">
        <v>514</v>
      </c>
      <c r="C391" s="13" t="s">
        <v>184</v>
      </c>
      <c r="D391" s="34" t="s">
        <v>1706</v>
      </c>
      <c r="E391" s="34" t="s">
        <v>7590</v>
      </c>
      <c r="F391" s="34" t="s">
        <v>7537</v>
      </c>
      <c r="G391" s="34">
        <v>7</v>
      </c>
    </row>
    <row r="392" spans="1:7">
      <c r="A392" s="23">
        <v>2014</v>
      </c>
      <c r="B392" s="23" t="s">
        <v>514</v>
      </c>
      <c r="C392" s="13" t="s">
        <v>185</v>
      </c>
      <c r="D392" s="34" t="s">
        <v>1706</v>
      </c>
      <c r="E392" s="34" t="s">
        <v>7590</v>
      </c>
      <c r="F392" s="34" t="s">
        <v>7537</v>
      </c>
      <c r="G392" s="34">
        <v>45</v>
      </c>
    </row>
    <row r="393" spans="1:7">
      <c r="A393" s="23">
        <v>2014</v>
      </c>
      <c r="B393" s="23" t="s">
        <v>514</v>
      </c>
      <c r="C393" s="13" t="s">
        <v>3925</v>
      </c>
      <c r="D393" s="34" t="s">
        <v>1706</v>
      </c>
      <c r="E393" s="34" t="s">
        <v>7590</v>
      </c>
      <c r="F393" s="34" t="s">
        <v>7537</v>
      </c>
      <c r="G393" s="34">
        <v>18</v>
      </c>
    </row>
    <row r="394" spans="1:7">
      <c r="A394" s="23">
        <v>2014</v>
      </c>
      <c r="B394" s="23" t="s">
        <v>514</v>
      </c>
      <c r="C394" s="13" t="s">
        <v>1704</v>
      </c>
      <c r="D394" s="34" t="s">
        <v>1706</v>
      </c>
      <c r="E394" s="34" t="s">
        <v>7590</v>
      </c>
      <c r="F394" s="34" t="s">
        <v>7537</v>
      </c>
      <c r="G394" s="34">
        <v>47</v>
      </c>
    </row>
    <row r="395" spans="1:7">
      <c r="A395" s="23">
        <v>2014</v>
      </c>
      <c r="B395" s="23" t="s">
        <v>514</v>
      </c>
      <c r="C395" s="13" t="s">
        <v>23</v>
      </c>
      <c r="D395" s="34" t="s">
        <v>1706</v>
      </c>
      <c r="E395" s="34" t="s">
        <v>7578</v>
      </c>
      <c r="F395" s="34" t="s">
        <v>7537</v>
      </c>
      <c r="G395" s="34">
        <v>3</v>
      </c>
    </row>
    <row r="396" spans="1:7">
      <c r="A396" s="23">
        <v>2014</v>
      </c>
      <c r="B396" s="23" t="s">
        <v>514</v>
      </c>
      <c r="C396" s="13" t="s">
        <v>184</v>
      </c>
      <c r="D396" s="34" t="s">
        <v>1706</v>
      </c>
      <c r="E396" s="34" t="s">
        <v>7578</v>
      </c>
      <c r="F396" s="34" t="s">
        <v>7537</v>
      </c>
      <c r="G396" s="34">
        <v>1</v>
      </c>
    </row>
    <row r="397" spans="1:7">
      <c r="A397" s="23">
        <v>2014</v>
      </c>
      <c r="B397" s="23" t="s">
        <v>514</v>
      </c>
      <c r="C397" s="13" t="s">
        <v>185</v>
      </c>
      <c r="D397" s="34" t="s">
        <v>1706</v>
      </c>
      <c r="E397" s="34" t="s">
        <v>7578</v>
      </c>
      <c r="F397" s="34" t="s">
        <v>7537</v>
      </c>
      <c r="G397" s="34">
        <v>5</v>
      </c>
    </row>
    <row r="398" spans="1:7">
      <c r="A398" s="23">
        <v>2014</v>
      </c>
      <c r="B398" s="23" t="s">
        <v>514</v>
      </c>
      <c r="C398" s="13" t="s">
        <v>3925</v>
      </c>
      <c r="D398" s="34" t="s">
        <v>1706</v>
      </c>
      <c r="E398" s="34" t="s">
        <v>7578</v>
      </c>
      <c r="F398" s="34" t="s">
        <v>7537</v>
      </c>
      <c r="G398" s="34">
        <v>3</v>
      </c>
    </row>
    <row r="399" spans="1:7">
      <c r="A399" s="23">
        <v>2014</v>
      </c>
      <c r="B399" s="23" t="s">
        <v>514</v>
      </c>
      <c r="C399" s="13" t="s">
        <v>1704</v>
      </c>
      <c r="D399" s="34" t="s">
        <v>1706</v>
      </c>
      <c r="E399" s="34" t="s">
        <v>7578</v>
      </c>
      <c r="F399" s="34" t="s">
        <v>7537</v>
      </c>
      <c r="G399" s="34">
        <v>3</v>
      </c>
    </row>
    <row r="400" spans="1:7">
      <c r="A400" s="23">
        <v>2014</v>
      </c>
      <c r="B400" s="23" t="s">
        <v>514</v>
      </c>
      <c r="C400" s="13" t="s">
        <v>23</v>
      </c>
      <c r="D400" s="34" t="s">
        <v>1706</v>
      </c>
      <c r="E400" s="34" t="s">
        <v>7576</v>
      </c>
      <c r="F400" s="34" t="s">
        <v>7537</v>
      </c>
      <c r="G400" s="34">
        <v>54</v>
      </c>
    </row>
    <row r="401" spans="1:7">
      <c r="A401" s="23">
        <v>2014</v>
      </c>
      <c r="B401" s="23" t="s">
        <v>514</v>
      </c>
      <c r="C401" s="13" t="s">
        <v>184</v>
      </c>
      <c r="D401" s="34" t="s">
        <v>1706</v>
      </c>
      <c r="E401" s="34" t="s">
        <v>7576</v>
      </c>
      <c r="F401" s="34" t="s">
        <v>7537</v>
      </c>
      <c r="G401" s="34">
        <v>47</v>
      </c>
    </row>
    <row r="402" spans="1:7">
      <c r="A402" s="23">
        <v>2014</v>
      </c>
      <c r="B402" s="23" t="s">
        <v>514</v>
      </c>
      <c r="C402" s="13" t="s">
        <v>185</v>
      </c>
      <c r="D402" s="34" t="s">
        <v>1706</v>
      </c>
      <c r="E402" s="34" t="s">
        <v>7576</v>
      </c>
      <c r="F402" s="34" t="s">
        <v>7537</v>
      </c>
      <c r="G402" s="34">
        <v>81</v>
      </c>
    </row>
    <row r="403" spans="1:7">
      <c r="A403" s="23">
        <v>2014</v>
      </c>
      <c r="B403" s="23" t="s">
        <v>514</v>
      </c>
      <c r="C403" s="13" t="s">
        <v>3925</v>
      </c>
      <c r="D403" s="34" t="s">
        <v>1706</v>
      </c>
      <c r="E403" s="34" t="s">
        <v>7576</v>
      </c>
      <c r="F403" s="34" t="s">
        <v>7537</v>
      </c>
      <c r="G403" s="34">
        <v>73</v>
      </c>
    </row>
    <row r="404" spans="1:7">
      <c r="A404" s="23">
        <v>2014</v>
      </c>
      <c r="B404" s="23" t="s">
        <v>514</v>
      </c>
      <c r="C404" s="13" t="s">
        <v>1704</v>
      </c>
      <c r="D404" s="34" t="s">
        <v>1706</v>
      </c>
      <c r="E404" s="34" t="s">
        <v>7576</v>
      </c>
      <c r="F404" s="34" t="s">
        <v>7537</v>
      </c>
      <c r="G404" s="34">
        <v>19</v>
      </c>
    </row>
    <row r="405" spans="1:7">
      <c r="A405" s="23">
        <v>2014</v>
      </c>
      <c r="B405" s="23" t="s">
        <v>514</v>
      </c>
      <c r="C405" s="13" t="s">
        <v>23</v>
      </c>
      <c r="D405" s="34" t="s">
        <v>1706</v>
      </c>
      <c r="E405" s="34" t="s">
        <v>7526</v>
      </c>
      <c r="F405" s="34" t="s">
        <v>7537</v>
      </c>
      <c r="G405" s="34">
        <v>18</v>
      </c>
    </row>
    <row r="406" spans="1:7">
      <c r="A406" s="23">
        <v>2014</v>
      </c>
      <c r="B406" s="23" t="s">
        <v>514</v>
      </c>
      <c r="C406" s="13" t="s">
        <v>185</v>
      </c>
      <c r="D406" s="34" t="s">
        <v>1706</v>
      </c>
      <c r="E406" s="34" t="s">
        <v>7526</v>
      </c>
      <c r="F406" s="34" t="s">
        <v>7537</v>
      </c>
      <c r="G406" s="34">
        <v>15</v>
      </c>
    </row>
    <row r="407" spans="1:7">
      <c r="A407" s="23">
        <v>2014</v>
      </c>
      <c r="B407" s="23" t="s">
        <v>514</v>
      </c>
      <c r="C407" s="13" t="s">
        <v>3925</v>
      </c>
      <c r="D407" s="34" t="s">
        <v>1706</v>
      </c>
      <c r="E407" s="34" t="s">
        <v>7526</v>
      </c>
      <c r="F407" s="34" t="s">
        <v>7537</v>
      </c>
      <c r="G407" s="34">
        <v>13</v>
      </c>
    </row>
    <row r="408" spans="1:7">
      <c r="A408" s="23">
        <v>2014</v>
      </c>
      <c r="B408" s="23" t="s">
        <v>514</v>
      </c>
      <c r="C408" s="13" t="s">
        <v>1704</v>
      </c>
      <c r="D408" s="34" t="s">
        <v>1706</v>
      </c>
      <c r="E408" s="34" t="s">
        <v>7526</v>
      </c>
      <c r="F408" s="34" t="s">
        <v>7537</v>
      </c>
      <c r="G408" s="34">
        <v>97</v>
      </c>
    </row>
    <row r="409" spans="1:7">
      <c r="A409" s="23">
        <v>2014</v>
      </c>
      <c r="B409" s="23" t="s">
        <v>514</v>
      </c>
      <c r="C409" s="13" t="s">
        <v>23</v>
      </c>
      <c r="D409" s="34" t="s">
        <v>1706</v>
      </c>
      <c r="E409" s="34" t="s">
        <v>7595</v>
      </c>
      <c r="F409" s="34" t="s">
        <v>7537</v>
      </c>
      <c r="G409" s="34">
        <v>22</v>
      </c>
    </row>
    <row r="410" spans="1:7">
      <c r="A410" s="23">
        <v>2014</v>
      </c>
      <c r="B410" s="23" t="s">
        <v>514</v>
      </c>
      <c r="C410" s="13" t="s">
        <v>184</v>
      </c>
      <c r="D410" s="34" t="s">
        <v>1706</v>
      </c>
      <c r="E410" s="34" t="s">
        <v>7595</v>
      </c>
      <c r="F410" s="34" t="s">
        <v>7537</v>
      </c>
      <c r="G410" s="34">
        <v>1</v>
      </c>
    </row>
    <row r="411" spans="1:7">
      <c r="A411" s="23">
        <v>2014</v>
      </c>
      <c r="B411" s="23" t="s">
        <v>514</v>
      </c>
      <c r="C411" s="13" t="s">
        <v>185</v>
      </c>
      <c r="D411" s="34" t="s">
        <v>1706</v>
      </c>
      <c r="E411" s="34" t="s">
        <v>7595</v>
      </c>
      <c r="F411" s="34" t="s">
        <v>7537</v>
      </c>
      <c r="G411" s="34">
        <v>67</v>
      </c>
    </row>
    <row r="412" spans="1:7">
      <c r="A412" s="23">
        <v>2014</v>
      </c>
      <c r="B412" s="23" t="s">
        <v>514</v>
      </c>
      <c r="C412" s="13" t="s">
        <v>3925</v>
      </c>
      <c r="D412" s="34" t="s">
        <v>1706</v>
      </c>
      <c r="E412" s="34" t="s">
        <v>7595</v>
      </c>
      <c r="F412" s="34" t="s">
        <v>7537</v>
      </c>
      <c r="G412" s="34">
        <v>100</v>
      </c>
    </row>
    <row r="413" spans="1:7">
      <c r="A413" s="23">
        <v>2014</v>
      </c>
      <c r="B413" s="23" t="s">
        <v>514</v>
      </c>
      <c r="C413" s="13" t="s">
        <v>1704</v>
      </c>
      <c r="D413" s="34" t="s">
        <v>1706</v>
      </c>
      <c r="E413" s="34" t="s">
        <v>7595</v>
      </c>
      <c r="F413" s="34" t="s">
        <v>7537</v>
      </c>
      <c r="G413" s="34">
        <v>115</v>
      </c>
    </row>
    <row r="414" spans="1:7">
      <c r="A414" s="23">
        <v>2014</v>
      </c>
      <c r="B414" s="23" t="s">
        <v>514</v>
      </c>
      <c r="C414" s="13" t="s">
        <v>23</v>
      </c>
      <c r="D414" s="34" t="s">
        <v>1710</v>
      </c>
      <c r="E414" s="34" t="s">
        <v>7554</v>
      </c>
      <c r="F414" s="34" t="s">
        <v>7537</v>
      </c>
      <c r="G414" s="34">
        <v>13</v>
      </c>
    </row>
    <row r="415" spans="1:7">
      <c r="A415" s="23">
        <v>2014</v>
      </c>
      <c r="B415" s="23" t="s">
        <v>514</v>
      </c>
      <c r="C415" s="13" t="s">
        <v>184</v>
      </c>
      <c r="D415" s="34" t="s">
        <v>1710</v>
      </c>
      <c r="E415" s="34" t="s">
        <v>7554</v>
      </c>
      <c r="F415" s="34" t="s">
        <v>7537</v>
      </c>
      <c r="G415" s="34">
        <v>9</v>
      </c>
    </row>
    <row r="416" spans="1:7">
      <c r="A416" s="23">
        <v>2014</v>
      </c>
      <c r="B416" s="23" t="s">
        <v>514</v>
      </c>
      <c r="C416" s="13" t="s">
        <v>185</v>
      </c>
      <c r="D416" s="34" t="s">
        <v>1710</v>
      </c>
      <c r="E416" s="34" t="s">
        <v>7554</v>
      </c>
      <c r="F416" s="34" t="s">
        <v>7537</v>
      </c>
      <c r="G416" s="34">
        <v>23</v>
      </c>
    </row>
    <row r="417" spans="1:7">
      <c r="A417" s="23">
        <v>2014</v>
      </c>
      <c r="B417" s="23" t="s">
        <v>514</v>
      </c>
      <c r="C417" s="13" t="s">
        <v>3925</v>
      </c>
      <c r="D417" s="34" t="s">
        <v>1710</v>
      </c>
      <c r="E417" s="34" t="s">
        <v>7554</v>
      </c>
      <c r="F417" s="34" t="s">
        <v>7537</v>
      </c>
      <c r="G417" s="34">
        <v>10</v>
      </c>
    </row>
    <row r="418" spans="1:7">
      <c r="A418" s="23">
        <v>2014</v>
      </c>
      <c r="B418" s="23" t="s">
        <v>514</v>
      </c>
      <c r="C418" s="13" t="s">
        <v>3925</v>
      </c>
      <c r="D418" s="34" t="s">
        <v>1705</v>
      </c>
      <c r="E418" s="34" t="s">
        <v>7540</v>
      </c>
      <c r="F418" s="34" t="s">
        <v>7538</v>
      </c>
      <c r="G418" s="34">
        <v>196</v>
      </c>
    </row>
    <row r="419" spans="1:7">
      <c r="A419" s="23">
        <v>2014</v>
      </c>
      <c r="B419" s="23" t="s">
        <v>514</v>
      </c>
      <c r="C419" s="13" t="s">
        <v>185</v>
      </c>
      <c r="D419" s="34" t="s">
        <v>1705</v>
      </c>
      <c r="E419" s="34" t="s">
        <v>7540</v>
      </c>
      <c r="F419" s="34" t="s">
        <v>7538</v>
      </c>
      <c r="G419" s="34">
        <v>512</v>
      </c>
    </row>
    <row r="420" spans="1:7">
      <c r="A420" s="23">
        <v>2014</v>
      </c>
      <c r="B420" s="23" t="s">
        <v>514</v>
      </c>
      <c r="C420" s="13" t="s">
        <v>23</v>
      </c>
      <c r="D420" s="34" t="s">
        <v>1705</v>
      </c>
      <c r="E420" s="34" t="s">
        <v>7540</v>
      </c>
      <c r="F420" s="34" t="s">
        <v>7538</v>
      </c>
      <c r="G420" s="34">
        <v>177</v>
      </c>
    </row>
    <row r="421" spans="1:7">
      <c r="A421" s="23">
        <v>2014</v>
      </c>
      <c r="B421" s="23" t="s">
        <v>514</v>
      </c>
      <c r="C421" s="13" t="s">
        <v>184</v>
      </c>
      <c r="D421" s="34" t="s">
        <v>1705</v>
      </c>
      <c r="E421" s="34" t="s">
        <v>7540</v>
      </c>
      <c r="F421" s="34" t="s">
        <v>7538</v>
      </c>
      <c r="G421" s="34">
        <v>76</v>
      </c>
    </row>
    <row r="422" spans="1:7">
      <c r="A422" s="23">
        <v>2014</v>
      </c>
      <c r="B422" s="23" t="s">
        <v>514</v>
      </c>
      <c r="C422" s="13" t="s">
        <v>1704</v>
      </c>
      <c r="D422" s="34" t="s">
        <v>1705</v>
      </c>
      <c r="E422" s="34" t="s">
        <v>7540</v>
      </c>
      <c r="F422" s="34" t="s">
        <v>7538</v>
      </c>
      <c r="G422" s="34">
        <v>190</v>
      </c>
    </row>
    <row r="423" spans="1:7">
      <c r="A423" s="23">
        <v>2014</v>
      </c>
      <c r="B423" s="23" t="s">
        <v>514</v>
      </c>
      <c r="C423" s="13" t="s">
        <v>3925</v>
      </c>
      <c r="D423" s="34" t="s">
        <v>1707</v>
      </c>
      <c r="E423" s="34" t="s">
        <v>7541</v>
      </c>
      <c r="F423" s="34" t="s">
        <v>7538</v>
      </c>
      <c r="G423" s="34">
        <v>6</v>
      </c>
    </row>
    <row r="424" spans="1:7">
      <c r="A424" s="23">
        <v>2014</v>
      </c>
      <c r="B424" s="23" t="s">
        <v>514</v>
      </c>
      <c r="C424" s="13" t="s">
        <v>185</v>
      </c>
      <c r="D424" s="34" t="s">
        <v>1707</v>
      </c>
      <c r="E424" s="34" t="s">
        <v>7541</v>
      </c>
      <c r="F424" s="34" t="s">
        <v>7538</v>
      </c>
      <c r="G424" s="34">
        <v>7</v>
      </c>
    </row>
    <row r="425" spans="1:7">
      <c r="A425" s="23">
        <v>2014</v>
      </c>
      <c r="B425" s="23" t="s">
        <v>514</v>
      </c>
      <c r="C425" s="13" t="s">
        <v>23</v>
      </c>
      <c r="D425" s="34" t="s">
        <v>1707</v>
      </c>
      <c r="E425" s="34" t="s">
        <v>7541</v>
      </c>
      <c r="F425" s="34" t="s">
        <v>7538</v>
      </c>
      <c r="G425" s="34">
        <v>2</v>
      </c>
    </row>
    <row r="426" spans="1:7">
      <c r="A426" s="23">
        <v>2014</v>
      </c>
      <c r="B426" s="23" t="s">
        <v>514</v>
      </c>
      <c r="C426" s="13" t="s">
        <v>184</v>
      </c>
      <c r="D426" s="34" t="s">
        <v>1707</v>
      </c>
      <c r="E426" s="34" t="s">
        <v>7541</v>
      </c>
      <c r="F426" s="34" t="s">
        <v>7538</v>
      </c>
      <c r="G426" s="34">
        <v>9</v>
      </c>
    </row>
    <row r="427" spans="1:7">
      <c r="A427" s="23">
        <v>2014</v>
      </c>
      <c r="B427" s="23" t="s">
        <v>514</v>
      </c>
      <c r="C427" s="13" t="s">
        <v>3925</v>
      </c>
      <c r="D427" s="34" t="s">
        <v>1707</v>
      </c>
      <c r="E427" s="34" t="s">
        <v>7542</v>
      </c>
      <c r="F427" s="34" t="s">
        <v>7538</v>
      </c>
      <c r="G427" s="34">
        <v>15</v>
      </c>
    </row>
    <row r="428" spans="1:7">
      <c r="A428" s="23">
        <v>2014</v>
      </c>
      <c r="B428" s="23" t="s">
        <v>514</v>
      </c>
      <c r="C428" s="13" t="s">
        <v>185</v>
      </c>
      <c r="D428" s="34" t="s">
        <v>1707</v>
      </c>
      <c r="E428" s="34" t="s">
        <v>7542</v>
      </c>
      <c r="F428" s="34" t="s">
        <v>7538</v>
      </c>
      <c r="G428" s="34">
        <v>7</v>
      </c>
    </row>
    <row r="429" spans="1:7">
      <c r="A429" s="23">
        <v>2014</v>
      </c>
      <c r="B429" s="23" t="s">
        <v>514</v>
      </c>
      <c r="C429" s="13" t="s">
        <v>23</v>
      </c>
      <c r="D429" s="34" t="s">
        <v>1707</v>
      </c>
      <c r="E429" s="34" t="s">
        <v>7542</v>
      </c>
      <c r="F429" s="34" t="s">
        <v>7538</v>
      </c>
      <c r="G429" s="34">
        <v>8</v>
      </c>
    </row>
    <row r="430" spans="1:7">
      <c r="A430" s="23">
        <v>2014</v>
      </c>
      <c r="B430" s="23" t="s">
        <v>514</v>
      </c>
      <c r="C430" s="13" t="s">
        <v>184</v>
      </c>
      <c r="D430" s="34" t="s">
        <v>1707</v>
      </c>
      <c r="E430" s="34" t="s">
        <v>7542</v>
      </c>
      <c r="F430" s="34" t="s">
        <v>7538</v>
      </c>
      <c r="G430" s="34">
        <v>6</v>
      </c>
    </row>
    <row r="431" spans="1:7">
      <c r="A431" s="23">
        <v>2014</v>
      </c>
      <c r="B431" s="23" t="s">
        <v>514</v>
      </c>
      <c r="C431" s="13" t="s">
        <v>1704</v>
      </c>
      <c r="D431" s="34" t="s">
        <v>1708</v>
      </c>
      <c r="E431" s="34" t="s">
        <v>7591</v>
      </c>
      <c r="F431" s="34" t="s">
        <v>7538</v>
      </c>
      <c r="G431" s="34">
        <v>5</v>
      </c>
    </row>
    <row r="432" spans="1:7">
      <c r="A432" s="23">
        <v>2014</v>
      </c>
      <c r="B432" s="23" t="s">
        <v>514</v>
      </c>
      <c r="C432" s="13" t="s">
        <v>3925</v>
      </c>
      <c r="D432" s="34" t="s">
        <v>1706</v>
      </c>
      <c r="E432" s="34" t="s">
        <v>7586</v>
      </c>
      <c r="F432" s="34" t="s">
        <v>7538</v>
      </c>
      <c r="G432" s="34">
        <v>859</v>
      </c>
    </row>
    <row r="433" spans="1:7">
      <c r="A433" s="23">
        <v>2014</v>
      </c>
      <c r="B433" s="23" t="s">
        <v>514</v>
      </c>
      <c r="C433" s="13" t="s">
        <v>185</v>
      </c>
      <c r="D433" s="34" t="s">
        <v>1706</v>
      </c>
      <c r="E433" s="34" t="s">
        <v>7586</v>
      </c>
      <c r="F433" s="34" t="s">
        <v>7538</v>
      </c>
      <c r="G433" s="34">
        <v>1550</v>
      </c>
    </row>
    <row r="434" spans="1:7">
      <c r="A434" s="23">
        <v>2014</v>
      </c>
      <c r="B434" s="23" t="s">
        <v>514</v>
      </c>
      <c r="C434" s="13" t="s">
        <v>23</v>
      </c>
      <c r="D434" s="34" t="s">
        <v>1706</v>
      </c>
      <c r="E434" s="34" t="s">
        <v>7586</v>
      </c>
      <c r="F434" s="34" t="s">
        <v>7538</v>
      </c>
      <c r="G434" s="34">
        <v>868</v>
      </c>
    </row>
    <row r="435" spans="1:7">
      <c r="A435" s="23">
        <v>2014</v>
      </c>
      <c r="B435" s="23" t="s">
        <v>514</v>
      </c>
      <c r="C435" s="13" t="s">
        <v>184</v>
      </c>
      <c r="D435" s="34" t="s">
        <v>1706</v>
      </c>
      <c r="E435" s="34" t="s">
        <v>7586</v>
      </c>
      <c r="F435" s="34" t="s">
        <v>7538</v>
      </c>
      <c r="G435" s="34">
        <v>456</v>
      </c>
    </row>
    <row r="436" spans="1:7">
      <c r="A436" s="23">
        <v>2014</v>
      </c>
      <c r="B436" s="23" t="s">
        <v>514</v>
      </c>
      <c r="C436" s="13" t="s">
        <v>1704</v>
      </c>
      <c r="D436" s="34" t="s">
        <v>1706</v>
      </c>
      <c r="E436" s="34" t="s">
        <v>7586</v>
      </c>
      <c r="F436" s="34" t="s">
        <v>7538</v>
      </c>
      <c r="G436" s="34">
        <v>770</v>
      </c>
    </row>
    <row r="437" spans="1:7">
      <c r="A437" s="23">
        <v>2014</v>
      </c>
      <c r="B437" s="23" t="s">
        <v>514</v>
      </c>
      <c r="C437" s="13" t="s">
        <v>3925</v>
      </c>
      <c r="D437" s="34" t="s">
        <v>1706</v>
      </c>
      <c r="E437" s="34" t="s">
        <v>7589</v>
      </c>
      <c r="F437" s="34" t="s">
        <v>7538</v>
      </c>
      <c r="G437" s="34">
        <v>5</v>
      </c>
    </row>
    <row r="438" spans="1:7">
      <c r="A438" s="23">
        <v>2014</v>
      </c>
      <c r="B438" s="23" t="s">
        <v>514</v>
      </c>
      <c r="C438" s="13" t="s">
        <v>185</v>
      </c>
      <c r="D438" s="34" t="s">
        <v>1706</v>
      </c>
      <c r="E438" s="34" t="s">
        <v>7589</v>
      </c>
      <c r="F438" s="34" t="s">
        <v>7538</v>
      </c>
      <c r="G438" s="34">
        <v>46</v>
      </c>
    </row>
    <row r="439" spans="1:7">
      <c r="A439" s="23">
        <v>2014</v>
      </c>
      <c r="B439" s="23" t="s">
        <v>514</v>
      </c>
      <c r="C439" s="13" t="s">
        <v>23</v>
      </c>
      <c r="D439" s="34" t="s">
        <v>1706</v>
      </c>
      <c r="E439" s="34" t="s">
        <v>7589</v>
      </c>
      <c r="F439" s="34" t="s">
        <v>7538</v>
      </c>
      <c r="G439" s="34">
        <v>50</v>
      </c>
    </row>
    <row r="440" spans="1:7">
      <c r="A440" s="23">
        <v>2014</v>
      </c>
      <c r="B440" s="23" t="s">
        <v>514</v>
      </c>
      <c r="C440" s="13" t="s">
        <v>184</v>
      </c>
      <c r="D440" s="34" t="s">
        <v>1706</v>
      </c>
      <c r="E440" s="34" t="s">
        <v>7589</v>
      </c>
      <c r="F440" s="34" t="s">
        <v>7538</v>
      </c>
      <c r="G440" s="34">
        <v>6</v>
      </c>
    </row>
    <row r="441" spans="1:7">
      <c r="A441" s="23">
        <v>2014</v>
      </c>
      <c r="B441" s="23" t="s">
        <v>514</v>
      </c>
      <c r="C441" s="13" t="s">
        <v>1704</v>
      </c>
      <c r="D441" s="34" t="s">
        <v>1706</v>
      </c>
      <c r="E441" s="34" t="s">
        <v>7589</v>
      </c>
      <c r="F441" s="34" t="s">
        <v>7538</v>
      </c>
      <c r="G441" s="34">
        <v>69</v>
      </c>
    </row>
    <row r="442" spans="1:7">
      <c r="A442" s="23">
        <v>2015</v>
      </c>
      <c r="B442" s="23" t="s">
        <v>514</v>
      </c>
      <c r="C442" s="13" t="s">
        <v>23</v>
      </c>
      <c r="D442" s="34" t="s">
        <v>1705</v>
      </c>
      <c r="E442" s="34" t="s">
        <v>7548</v>
      </c>
      <c r="F442" s="34" t="s">
        <v>7537</v>
      </c>
      <c r="G442" s="34">
        <v>11</v>
      </c>
    </row>
    <row r="443" spans="1:7">
      <c r="A443" s="23">
        <v>2015</v>
      </c>
      <c r="B443" s="23" t="s">
        <v>514</v>
      </c>
      <c r="C443" s="13" t="s">
        <v>184</v>
      </c>
      <c r="D443" s="34" t="s">
        <v>1705</v>
      </c>
      <c r="E443" s="34" t="s">
        <v>7548</v>
      </c>
      <c r="F443" s="34" t="s">
        <v>7537</v>
      </c>
      <c r="G443" s="34">
        <v>2</v>
      </c>
    </row>
    <row r="444" spans="1:7">
      <c r="A444" s="23">
        <v>2015</v>
      </c>
      <c r="B444" s="23" t="s">
        <v>514</v>
      </c>
      <c r="C444" s="13" t="s">
        <v>185</v>
      </c>
      <c r="D444" s="34" t="s">
        <v>1705</v>
      </c>
      <c r="E444" s="34" t="s">
        <v>7548</v>
      </c>
      <c r="F444" s="34" t="s">
        <v>7537</v>
      </c>
      <c r="G444" s="34">
        <v>33</v>
      </c>
    </row>
    <row r="445" spans="1:7">
      <c r="A445" s="23">
        <v>2015</v>
      </c>
      <c r="B445" s="23" t="s">
        <v>514</v>
      </c>
      <c r="C445" s="13" t="s">
        <v>3925</v>
      </c>
      <c r="D445" s="34" t="s">
        <v>1705</v>
      </c>
      <c r="E445" s="34" t="s">
        <v>7548</v>
      </c>
      <c r="F445" s="34" t="s">
        <v>7537</v>
      </c>
      <c r="G445" s="34">
        <v>17</v>
      </c>
    </row>
    <row r="446" spans="1:7">
      <c r="A446" s="23">
        <v>2015</v>
      </c>
      <c r="B446" s="23" t="s">
        <v>514</v>
      </c>
      <c r="C446" s="13" t="s">
        <v>1704</v>
      </c>
      <c r="D446" s="34" t="s">
        <v>1705</v>
      </c>
      <c r="E446" s="34" t="s">
        <v>7548</v>
      </c>
      <c r="F446" s="34" t="s">
        <v>7537</v>
      </c>
      <c r="G446" s="34">
        <v>1</v>
      </c>
    </row>
    <row r="447" spans="1:7">
      <c r="A447" s="23">
        <v>2015</v>
      </c>
      <c r="B447" s="23" t="s">
        <v>514</v>
      </c>
      <c r="C447" s="13" t="s">
        <v>23</v>
      </c>
      <c r="D447" s="34" t="s">
        <v>1705</v>
      </c>
      <c r="E447" s="34" t="s">
        <v>7549</v>
      </c>
      <c r="F447" s="34" t="s">
        <v>7537</v>
      </c>
      <c r="G447" s="34">
        <v>1</v>
      </c>
    </row>
    <row r="448" spans="1:7">
      <c r="A448" s="23">
        <v>2015</v>
      </c>
      <c r="B448" s="23" t="s">
        <v>514</v>
      </c>
      <c r="C448" s="13" t="s">
        <v>185</v>
      </c>
      <c r="D448" s="34" t="s">
        <v>1705</v>
      </c>
      <c r="E448" s="34" t="s">
        <v>7549</v>
      </c>
      <c r="F448" s="34" t="s">
        <v>7537</v>
      </c>
      <c r="G448" s="34">
        <v>7</v>
      </c>
    </row>
    <row r="449" spans="1:7">
      <c r="A449" s="23">
        <v>2015</v>
      </c>
      <c r="B449" s="23" t="s">
        <v>514</v>
      </c>
      <c r="C449" s="13" t="s">
        <v>3925</v>
      </c>
      <c r="D449" s="34" t="s">
        <v>1705</v>
      </c>
      <c r="E449" s="34" t="s">
        <v>7549</v>
      </c>
      <c r="F449" s="34" t="s">
        <v>7537</v>
      </c>
      <c r="G449" s="34">
        <v>2</v>
      </c>
    </row>
    <row r="450" spans="1:7">
      <c r="A450" s="23">
        <v>2015</v>
      </c>
      <c r="B450" s="23" t="s">
        <v>514</v>
      </c>
      <c r="C450" s="13" t="s">
        <v>23</v>
      </c>
      <c r="D450" s="34" t="s">
        <v>1705</v>
      </c>
      <c r="E450" s="34" t="s">
        <v>7575</v>
      </c>
      <c r="F450" s="34" t="s">
        <v>7537</v>
      </c>
      <c r="G450" s="34">
        <v>23</v>
      </c>
    </row>
    <row r="451" spans="1:7">
      <c r="A451" s="23">
        <v>2015</v>
      </c>
      <c r="B451" s="23" t="s">
        <v>514</v>
      </c>
      <c r="C451" s="13" t="s">
        <v>23</v>
      </c>
      <c r="D451" s="34" t="s">
        <v>1707</v>
      </c>
      <c r="E451" s="34" t="s">
        <v>7622</v>
      </c>
      <c r="F451" s="34" t="s">
        <v>7537</v>
      </c>
      <c r="G451" s="34">
        <v>80</v>
      </c>
    </row>
    <row r="452" spans="1:7">
      <c r="A452" s="23">
        <v>2015</v>
      </c>
      <c r="B452" s="23" t="s">
        <v>514</v>
      </c>
      <c r="C452" s="13" t="s">
        <v>184</v>
      </c>
      <c r="D452" s="34" t="s">
        <v>1707</v>
      </c>
      <c r="E452" s="34" t="s">
        <v>7622</v>
      </c>
      <c r="F452" s="34" t="s">
        <v>7537</v>
      </c>
      <c r="G452" s="34">
        <v>3</v>
      </c>
    </row>
    <row r="453" spans="1:7">
      <c r="A453" s="23">
        <v>2015</v>
      </c>
      <c r="B453" s="23" t="s">
        <v>514</v>
      </c>
      <c r="C453" s="13" t="s">
        <v>185</v>
      </c>
      <c r="D453" s="34" t="s">
        <v>1707</v>
      </c>
      <c r="E453" s="34" t="s">
        <v>7622</v>
      </c>
      <c r="F453" s="34" t="s">
        <v>7537</v>
      </c>
      <c r="G453" s="34">
        <v>137</v>
      </c>
    </row>
    <row r="454" spans="1:7">
      <c r="A454" s="23">
        <v>2015</v>
      </c>
      <c r="B454" s="23" t="s">
        <v>514</v>
      </c>
      <c r="C454" s="13" t="s">
        <v>3925</v>
      </c>
      <c r="D454" s="34" t="s">
        <v>1707</v>
      </c>
      <c r="E454" s="34" t="s">
        <v>7622</v>
      </c>
      <c r="F454" s="34" t="s">
        <v>7537</v>
      </c>
      <c r="G454" s="34">
        <v>58</v>
      </c>
    </row>
    <row r="455" spans="1:7">
      <c r="A455" s="23">
        <v>2015</v>
      </c>
      <c r="B455" s="23" t="s">
        <v>514</v>
      </c>
      <c r="C455" s="13" t="s">
        <v>1704</v>
      </c>
      <c r="D455" s="34" t="s">
        <v>1707</v>
      </c>
      <c r="E455" s="34" t="s">
        <v>7622</v>
      </c>
      <c r="F455" s="34" t="s">
        <v>7537</v>
      </c>
      <c r="G455" s="34">
        <v>67</v>
      </c>
    </row>
    <row r="456" spans="1:7">
      <c r="A456" s="23">
        <v>2015</v>
      </c>
      <c r="B456" s="23" t="s">
        <v>514</v>
      </c>
      <c r="C456" s="13" t="s">
        <v>23</v>
      </c>
      <c r="D456" s="34" t="s">
        <v>1707</v>
      </c>
      <c r="E456" s="34" t="s">
        <v>7555</v>
      </c>
      <c r="F456" s="34" t="s">
        <v>7537</v>
      </c>
      <c r="G456" s="34">
        <v>3</v>
      </c>
    </row>
    <row r="457" spans="1:7">
      <c r="A457" s="23">
        <v>2015</v>
      </c>
      <c r="B457" s="23" t="s">
        <v>514</v>
      </c>
      <c r="C457" s="13" t="s">
        <v>184</v>
      </c>
      <c r="D457" s="34" t="s">
        <v>1707</v>
      </c>
      <c r="E457" s="34" t="s">
        <v>7555</v>
      </c>
      <c r="F457" s="34" t="s">
        <v>7537</v>
      </c>
      <c r="G457" s="34">
        <v>14</v>
      </c>
    </row>
    <row r="458" spans="1:7">
      <c r="A458" s="23">
        <v>2015</v>
      </c>
      <c r="B458" s="23" t="s">
        <v>514</v>
      </c>
      <c r="C458" s="13" t="s">
        <v>185</v>
      </c>
      <c r="D458" s="34" t="s">
        <v>1707</v>
      </c>
      <c r="E458" s="34" t="s">
        <v>7555</v>
      </c>
      <c r="F458" s="34" t="s">
        <v>7537</v>
      </c>
      <c r="G458" s="34">
        <v>2</v>
      </c>
    </row>
    <row r="459" spans="1:7">
      <c r="A459" s="23">
        <v>2015</v>
      </c>
      <c r="B459" s="23" t="s">
        <v>514</v>
      </c>
      <c r="C459" s="13" t="s">
        <v>3925</v>
      </c>
      <c r="D459" s="34" t="s">
        <v>1707</v>
      </c>
      <c r="E459" s="34" t="s">
        <v>7555</v>
      </c>
      <c r="F459" s="34" t="s">
        <v>7537</v>
      </c>
      <c r="G459" s="34">
        <v>9</v>
      </c>
    </row>
    <row r="460" spans="1:7">
      <c r="A460" s="23">
        <v>2015</v>
      </c>
      <c r="B460" s="23" t="s">
        <v>514</v>
      </c>
      <c r="C460" s="13" t="s">
        <v>23</v>
      </c>
      <c r="D460" s="34" t="s">
        <v>1707</v>
      </c>
      <c r="E460" s="34" t="s">
        <v>7550</v>
      </c>
      <c r="F460" s="34" t="s">
        <v>7537</v>
      </c>
      <c r="G460" s="34">
        <v>25</v>
      </c>
    </row>
    <row r="461" spans="1:7">
      <c r="A461" s="23">
        <v>2015</v>
      </c>
      <c r="B461" s="23" t="s">
        <v>514</v>
      </c>
      <c r="C461" s="13" t="s">
        <v>184</v>
      </c>
      <c r="D461" s="34" t="s">
        <v>1707</v>
      </c>
      <c r="E461" s="34" t="s">
        <v>7550</v>
      </c>
      <c r="F461" s="34" t="s">
        <v>7537</v>
      </c>
      <c r="G461" s="34">
        <v>24</v>
      </c>
    </row>
    <row r="462" spans="1:7">
      <c r="A462" s="23">
        <v>2015</v>
      </c>
      <c r="B462" s="23" t="s">
        <v>514</v>
      </c>
      <c r="C462" s="13" t="s">
        <v>185</v>
      </c>
      <c r="D462" s="34" t="s">
        <v>1707</v>
      </c>
      <c r="E462" s="34" t="s">
        <v>7550</v>
      </c>
      <c r="F462" s="34" t="s">
        <v>7537</v>
      </c>
      <c r="G462" s="34">
        <v>43</v>
      </c>
    </row>
    <row r="463" spans="1:7">
      <c r="A463" s="23">
        <v>2015</v>
      </c>
      <c r="B463" s="23" t="s">
        <v>514</v>
      </c>
      <c r="C463" s="13" t="s">
        <v>3925</v>
      </c>
      <c r="D463" s="34" t="s">
        <v>1707</v>
      </c>
      <c r="E463" s="34" t="s">
        <v>7550</v>
      </c>
      <c r="F463" s="34" t="s">
        <v>7537</v>
      </c>
      <c r="G463" s="34">
        <v>45</v>
      </c>
    </row>
    <row r="464" spans="1:7">
      <c r="A464" s="23">
        <v>2015</v>
      </c>
      <c r="B464" s="23" t="s">
        <v>514</v>
      </c>
      <c r="C464" s="13" t="s">
        <v>1704</v>
      </c>
      <c r="D464" s="34" t="s">
        <v>1707</v>
      </c>
      <c r="E464" s="34" t="s">
        <v>7550</v>
      </c>
      <c r="F464" s="34" t="s">
        <v>7537</v>
      </c>
      <c r="G464" s="34">
        <v>1</v>
      </c>
    </row>
    <row r="465" spans="1:7">
      <c r="A465" s="23">
        <v>2015</v>
      </c>
      <c r="B465" s="23" t="s">
        <v>514</v>
      </c>
      <c r="C465" s="13" t="s">
        <v>23</v>
      </c>
      <c r="D465" s="34" t="s">
        <v>1707</v>
      </c>
      <c r="E465" s="34" t="s">
        <v>7577</v>
      </c>
      <c r="F465" s="34" t="s">
        <v>7537</v>
      </c>
      <c r="G465" s="34">
        <v>7</v>
      </c>
    </row>
    <row r="466" spans="1:7">
      <c r="A466" s="23">
        <v>2015</v>
      </c>
      <c r="B466" s="23" t="s">
        <v>514</v>
      </c>
      <c r="C466" s="13" t="s">
        <v>184</v>
      </c>
      <c r="D466" s="34" t="s">
        <v>1707</v>
      </c>
      <c r="E466" s="34" t="s">
        <v>7577</v>
      </c>
      <c r="F466" s="34" t="s">
        <v>7537</v>
      </c>
      <c r="G466" s="34">
        <v>1</v>
      </c>
    </row>
    <row r="467" spans="1:7">
      <c r="A467" s="23">
        <v>2015</v>
      </c>
      <c r="B467" s="23" t="s">
        <v>514</v>
      </c>
      <c r="C467" s="13" t="s">
        <v>185</v>
      </c>
      <c r="D467" s="34" t="s">
        <v>1707</v>
      </c>
      <c r="E467" s="34" t="s">
        <v>7577</v>
      </c>
      <c r="F467" s="34" t="s">
        <v>7537</v>
      </c>
      <c r="G467" s="34">
        <v>10</v>
      </c>
    </row>
    <row r="468" spans="1:7">
      <c r="A468" s="23">
        <v>2015</v>
      </c>
      <c r="B468" s="23" t="s">
        <v>514</v>
      </c>
      <c r="C468" s="13" t="s">
        <v>3925</v>
      </c>
      <c r="D468" s="34" t="s">
        <v>1707</v>
      </c>
      <c r="E468" s="34" t="s">
        <v>7577</v>
      </c>
      <c r="F468" s="34" t="s">
        <v>7537</v>
      </c>
      <c r="G468" s="34">
        <v>8</v>
      </c>
    </row>
    <row r="469" spans="1:7">
      <c r="A469" s="23">
        <v>2015</v>
      </c>
      <c r="B469" s="23" t="s">
        <v>514</v>
      </c>
      <c r="C469" s="13" t="s">
        <v>1704</v>
      </c>
      <c r="D469" s="34" t="s">
        <v>1707</v>
      </c>
      <c r="E469" s="34" t="s">
        <v>7577</v>
      </c>
      <c r="F469" s="34" t="s">
        <v>7537</v>
      </c>
      <c r="G469" s="34">
        <v>1</v>
      </c>
    </row>
    <row r="470" spans="1:7">
      <c r="A470" s="23">
        <v>2015</v>
      </c>
      <c r="B470" s="23" t="s">
        <v>514</v>
      </c>
      <c r="C470" s="13" t="s">
        <v>23</v>
      </c>
      <c r="D470" s="34" t="s">
        <v>1707</v>
      </c>
      <c r="E470" s="34" t="s">
        <v>7552</v>
      </c>
      <c r="F470" s="34" t="s">
        <v>7537</v>
      </c>
      <c r="G470" s="34">
        <v>215</v>
      </c>
    </row>
    <row r="471" spans="1:7">
      <c r="A471" s="23">
        <v>2015</v>
      </c>
      <c r="B471" s="23" t="s">
        <v>514</v>
      </c>
      <c r="C471" s="13" t="s">
        <v>184</v>
      </c>
      <c r="D471" s="34" t="s">
        <v>1707</v>
      </c>
      <c r="E471" s="34" t="s">
        <v>7552</v>
      </c>
      <c r="F471" s="34" t="s">
        <v>7537</v>
      </c>
      <c r="G471" s="34">
        <v>134</v>
      </c>
    </row>
    <row r="472" spans="1:7">
      <c r="A472" s="23">
        <v>2015</v>
      </c>
      <c r="B472" s="23" t="s">
        <v>514</v>
      </c>
      <c r="C472" s="13" t="s">
        <v>185</v>
      </c>
      <c r="D472" s="34" t="s">
        <v>1707</v>
      </c>
      <c r="E472" s="34" t="s">
        <v>7552</v>
      </c>
      <c r="F472" s="34" t="s">
        <v>7537</v>
      </c>
      <c r="G472" s="34">
        <v>387</v>
      </c>
    </row>
    <row r="473" spans="1:7">
      <c r="A473" s="23">
        <v>2015</v>
      </c>
      <c r="B473" s="23" t="s">
        <v>514</v>
      </c>
      <c r="C473" s="13" t="s">
        <v>3925</v>
      </c>
      <c r="D473" s="34" t="s">
        <v>1707</v>
      </c>
      <c r="E473" s="34" t="s">
        <v>7552</v>
      </c>
      <c r="F473" s="34" t="s">
        <v>7537</v>
      </c>
      <c r="G473" s="34">
        <v>341</v>
      </c>
    </row>
    <row r="474" spans="1:7">
      <c r="A474" s="23">
        <v>2015</v>
      </c>
      <c r="B474" s="23" t="s">
        <v>514</v>
      </c>
      <c r="C474" s="13" t="s">
        <v>23</v>
      </c>
      <c r="D474" s="34" t="s">
        <v>1707</v>
      </c>
      <c r="E474" s="34" t="s">
        <v>7558</v>
      </c>
      <c r="F474" s="34" t="s">
        <v>7537</v>
      </c>
      <c r="G474" s="34">
        <v>10</v>
      </c>
    </row>
    <row r="475" spans="1:7">
      <c r="A475" s="23">
        <v>2015</v>
      </c>
      <c r="B475" s="23" t="s">
        <v>514</v>
      </c>
      <c r="C475" s="13" t="s">
        <v>184</v>
      </c>
      <c r="D475" s="34" t="s">
        <v>1707</v>
      </c>
      <c r="E475" s="34" t="s">
        <v>7558</v>
      </c>
      <c r="F475" s="34" t="s">
        <v>7537</v>
      </c>
      <c r="G475" s="34">
        <v>8</v>
      </c>
    </row>
    <row r="476" spans="1:7">
      <c r="A476" s="23">
        <v>2015</v>
      </c>
      <c r="B476" s="23" t="s">
        <v>514</v>
      </c>
      <c r="C476" s="13" t="s">
        <v>185</v>
      </c>
      <c r="D476" s="34" t="s">
        <v>1707</v>
      </c>
      <c r="E476" s="34" t="s">
        <v>7558</v>
      </c>
      <c r="F476" s="34" t="s">
        <v>7537</v>
      </c>
      <c r="G476" s="34">
        <v>17</v>
      </c>
    </row>
    <row r="477" spans="1:7">
      <c r="A477" s="23">
        <v>2015</v>
      </c>
      <c r="B477" s="23" t="s">
        <v>514</v>
      </c>
      <c r="C477" s="13" t="s">
        <v>3925</v>
      </c>
      <c r="D477" s="34" t="s">
        <v>1707</v>
      </c>
      <c r="E477" s="34" t="s">
        <v>7558</v>
      </c>
      <c r="F477" s="34" t="s">
        <v>7537</v>
      </c>
      <c r="G477" s="34">
        <v>24</v>
      </c>
    </row>
    <row r="478" spans="1:7">
      <c r="A478" s="23">
        <v>2015</v>
      </c>
      <c r="B478" s="23" t="s">
        <v>514</v>
      </c>
      <c r="C478" s="13" t="s">
        <v>23</v>
      </c>
      <c r="D478" s="34" t="s">
        <v>1707</v>
      </c>
      <c r="E478" s="34" t="s">
        <v>7551</v>
      </c>
      <c r="F478" s="34" t="s">
        <v>7537</v>
      </c>
      <c r="G478" s="34">
        <v>76</v>
      </c>
    </row>
    <row r="479" spans="1:7">
      <c r="A479" s="23">
        <v>2015</v>
      </c>
      <c r="B479" s="23" t="s">
        <v>514</v>
      </c>
      <c r="C479" s="13" t="s">
        <v>184</v>
      </c>
      <c r="D479" s="34" t="s">
        <v>1707</v>
      </c>
      <c r="E479" s="34" t="s">
        <v>7551</v>
      </c>
      <c r="F479" s="34" t="s">
        <v>7537</v>
      </c>
      <c r="G479" s="34">
        <v>18</v>
      </c>
    </row>
    <row r="480" spans="1:7">
      <c r="A480" s="23">
        <v>2015</v>
      </c>
      <c r="B480" s="23" t="s">
        <v>514</v>
      </c>
      <c r="C480" s="13" t="s">
        <v>185</v>
      </c>
      <c r="D480" s="34" t="s">
        <v>1707</v>
      </c>
      <c r="E480" s="34" t="s">
        <v>7551</v>
      </c>
      <c r="F480" s="34" t="s">
        <v>7537</v>
      </c>
      <c r="G480" s="34">
        <v>35</v>
      </c>
    </row>
    <row r="481" spans="1:7">
      <c r="A481" s="23">
        <v>2015</v>
      </c>
      <c r="B481" s="23" t="s">
        <v>514</v>
      </c>
      <c r="C481" s="13" t="s">
        <v>3925</v>
      </c>
      <c r="D481" s="34" t="s">
        <v>1707</v>
      </c>
      <c r="E481" s="34" t="s">
        <v>7551</v>
      </c>
      <c r="F481" s="34" t="s">
        <v>7537</v>
      </c>
      <c r="G481" s="34">
        <v>56</v>
      </c>
    </row>
    <row r="482" spans="1:7">
      <c r="A482" s="23">
        <v>2015</v>
      </c>
      <c r="B482" s="23" t="s">
        <v>514</v>
      </c>
      <c r="C482" s="13" t="s">
        <v>23</v>
      </c>
      <c r="D482" s="34" t="s">
        <v>1708</v>
      </c>
      <c r="E482" s="34" t="s">
        <v>1709</v>
      </c>
      <c r="F482" s="34" t="s">
        <v>7537</v>
      </c>
      <c r="G482" s="34">
        <v>4</v>
      </c>
    </row>
    <row r="483" spans="1:7">
      <c r="A483" s="23">
        <v>2015</v>
      </c>
      <c r="B483" s="23" t="s">
        <v>514</v>
      </c>
      <c r="C483" s="13" t="s">
        <v>185</v>
      </c>
      <c r="D483" s="34" t="s">
        <v>1708</v>
      </c>
      <c r="E483" s="34" t="s">
        <v>1709</v>
      </c>
      <c r="F483" s="34" t="s">
        <v>7537</v>
      </c>
      <c r="G483" s="34">
        <v>15</v>
      </c>
    </row>
    <row r="484" spans="1:7">
      <c r="A484" s="23">
        <v>2015</v>
      </c>
      <c r="B484" s="23" t="s">
        <v>514</v>
      </c>
      <c r="C484" s="13" t="s">
        <v>3925</v>
      </c>
      <c r="D484" s="34" t="s">
        <v>1708</v>
      </c>
      <c r="E484" s="34" t="s">
        <v>1709</v>
      </c>
      <c r="F484" s="34" t="s">
        <v>7537</v>
      </c>
      <c r="G484" s="34">
        <v>1</v>
      </c>
    </row>
    <row r="485" spans="1:7">
      <c r="A485" s="23">
        <v>2015</v>
      </c>
      <c r="B485" s="23" t="s">
        <v>514</v>
      </c>
      <c r="C485" s="13" t="s">
        <v>1704</v>
      </c>
      <c r="D485" s="34" t="s">
        <v>1708</v>
      </c>
      <c r="E485" s="34" t="s">
        <v>1709</v>
      </c>
      <c r="F485" s="34" t="s">
        <v>7537</v>
      </c>
      <c r="G485" s="34">
        <v>38</v>
      </c>
    </row>
    <row r="486" spans="1:7">
      <c r="A486" s="23">
        <v>2015</v>
      </c>
      <c r="B486" s="23" t="s">
        <v>514</v>
      </c>
      <c r="C486" s="13" t="s">
        <v>184</v>
      </c>
      <c r="D486" s="34" t="s">
        <v>1706</v>
      </c>
      <c r="E486" s="34" t="s">
        <v>7598</v>
      </c>
      <c r="F486" s="34" t="s">
        <v>7537</v>
      </c>
      <c r="G486" s="34">
        <v>70</v>
      </c>
    </row>
    <row r="487" spans="1:7">
      <c r="A487" s="23">
        <v>2015</v>
      </c>
      <c r="B487" s="23" t="s">
        <v>514</v>
      </c>
      <c r="C487" s="13" t="s">
        <v>185</v>
      </c>
      <c r="D487" s="34" t="s">
        <v>1706</v>
      </c>
      <c r="E487" s="34" t="s">
        <v>4358</v>
      </c>
      <c r="F487" s="34" t="s">
        <v>7537</v>
      </c>
      <c r="G487" s="34">
        <v>73</v>
      </c>
    </row>
    <row r="488" spans="1:7">
      <c r="A488" s="23">
        <v>2015</v>
      </c>
      <c r="B488" s="23" t="s">
        <v>514</v>
      </c>
      <c r="C488" s="13" t="s">
        <v>3925</v>
      </c>
      <c r="D488" s="34" t="s">
        <v>1706</v>
      </c>
      <c r="E488" s="34" t="s">
        <v>4358</v>
      </c>
      <c r="F488" s="34" t="s">
        <v>7537</v>
      </c>
      <c r="G488" s="34">
        <v>1</v>
      </c>
    </row>
    <row r="489" spans="1:7">
      <c r="A489" s="23">
        <v>2015</v>
      </c>
      <c r="B489" s="23" t="s">
        <v>514</v>
      </c>
      <c r="C489" s="13" t="s">
        <v>1704</v>
      </c>
      <c r="D489" s="34" t="s">
        <v>1706</v>
      </c>
      <c r="E489" s="34" t="s">
        <v>4358</v>
      </c>
      <c r="F489" s="34" t="s">
        <v>7537</v>
      </c>
      <c r="G489" s="34">
        <v>1</v>
      </c>
    </row>
    <row r="490" spans="1:7">
      <c r="A490" s="23">
        <v>2015</v>
      </c>
      <c r="B490" s="23" t="s">
        <v>514</v>
      </c>
      <c r="C490" s="13" t="s">
        <v>23</v>
      </c>
      <c r="D490" s="34" t="s">
        <v>1706</v>
      </c>
      <c r="E490" s="34" t="s">
        <v>7587</v>
      </c>
      <c r="F490" s="34" t="s">
        <v>7537</v>
      </c>
      <c r="G490" s="34">
        <v>12</v>
      </c>
    </row>
    <row r="491" spans="1:7">
      <c r="A491" s="23">
        <v>2015</v>
      </c>
      <c r="B491" s="23" t="s">
        <v>514</v>
      </c>
      <c r="C491" s="13" t="s">
        <v>184</v>
      </c>
      <c r="D491" s="34" t="s">
        <v>1706</v>
      </c>
      <c r="E491" s="34" t="s">
        <v>7587</v>
      </c>
      <c r="F491" s="34" t="s">
        <v>7537</v>
      </c>
      <c r="G491" s="34">
        <v>9</v>
      </c>
    </row>
    <row r="492" spans="1:7">
      <c r="A492" s="23">
        <v>2015</v>
      </c>
      <c r="B492" s="23" t="s">
        <v>514</v>
      </c>
      <c r="C492" s="13" t="s">
        <v>185</v>
      </c>
      <c r="D492" s="34" t="s">
        <v>1706</v>
      </c>
      <c r="E492" s="34" t="s">
        <v>7587</v>
      </c>
      <c r="F492" s="34" t="s">
        <v>7537</v>
      </c>
      <c r="G492" s="34">
        <v>26</v>
      </c>
    </row>
    <row r="493" spans="1:7">
      <c r="A493" s="23">
        <v>2015</v>
      </c>
      <c r="B493" s="23" t="s">
        <v>514</v>
      </c>
      <c r="C493" s="13" t="s">
        <v>3925</v>
      </c>
      <c r="D493" s="34" t="s">
        <v>1706</v>
      </c>
      <c r="E493" s="34" t="s">
        <v>7587</v>
      </c>
      <c r="F493" s="34" t="s">
        <v>7537</v>
      </c>
      <c r="G493" s="34">
        <v>3</v>
      </c>
    </row>
    <row r="494" spans="1:7">
      <c r="A494" s="23">
        <v>2015</v>
      </c>
      <c r="B494" s="23" t="s">
        <v>514</v>
      </c>
      <c r="C494" s="13" t="s">
        <v>1704</v>
      </c>
      <c r="D494" s="34" t="s">
        <v>1706</v>
      </c>
      <c r="E494" s="34" t="s">
        <v>7587</v>
      </c>
      <c r="F494" s="34" t="s">
        <v>7537</v>
      </c>
      <c r="G494" s="34">
        <v>6</v>
      </c>
    </row>
    <row r="495" spans="1:7">
      <c r="A495" s="23">
        <v>2015</v>
      </c>
      <c r="B495" s="23" t="s">
        <v>514</v>
      </c>
      <c r="C495" s="13" t="s">
        <v>23</v>
      </c>
      <c r="D495" s="34" t="s">
        <v>1706</v>
      </c>
      <c r="E495" s="34" t="s">
        <v>7590</v>
      </c>
      <c r="F495" s="34" t="s">
        <v>7537</v>
      </c>
      <c r="G495" s="34">
        <v>115</v>
      </c>
    </row>
    <row r="496" spans="1:7">
      <c r="A496" s="23">
        <v>2015</v>
      </c>
      <c r="B496" s="23" t="s">
        <v>514</v>
      </c>
      <c r="C496" s="13" t="s">
        <v>184</v>
      </c>
      <c r="D496" s="34" t="s">
        <v>1706</v>
      </c>
      <c r="E496" s="34" t="s">
        <v>7590</v>
      </c>
      <c r="F496" s="34" t="s">
        <v>7537</v>
      </c>
      <c r="G496" s="34">
        <v>62</v>
      </c>
    </row>
    <row r="497" spans="1:7">
      <c r="A497" s="23">
        <v>2015</v>
      </c>
      <c r="B497" s="23" t="s">
        <v>514</v>
      </c>
      <c r="C497" s="13" t="s">
        <v>185</v>
      </c>
      <c r="D497" s="34" t="s">
        <v>1706</v>
      </c>
      <c r="E497" s="34" t="s">
        <v>7590</v>
      </c>
      <c r="F497" s="34" t="s">
        <v>7537</v>
      </c>
      <c r="G497" s="34">
        <v>271</v>
      </c>
    </row>
    <row r="498" spans="1:7">
      <c r="A498" s="23">
        <v>2015</v>
      </c>
      <c r="B498" s="23" t="s">
        <v>514</v>
      </c>
      <c r="C498" s="13" t="s">
        <v>3925</v>
      </c>
      <c r="D498" s="34" t="s">
        <v>1706</v>
      </c>
      <c r="E498" s="34" t="s">
        <v>7590</v>
      </c>
      <c r="F498" s="34" t="s">
        <v>7537</v>
      </c>
      <c r="G498" s="34">
        <v>120</v>
      </c>
    </row>
    <row r="499" spans="1:7">
      <c r="A499" s="23">
        <v>2015</v>
      </c>
      <c r="B499" s="23" t="s">
        <v>514</v>
      </c>
      <c r="C499" s="13" t="s">
        <v>1704</v>
      </c>
      <c r="D499" s="34" t="s">
        <v>1706</v>
      </c>
      <c r="E499" s="34" t="s">
        <v>7590</v>
      </c>
      <c r="F499" s="34" t="s">
        <v>7537</v>
      </c>
      <c r="G499" s="34">
        <v>285</v>
      </c>
    </row>
    <row r="500" spans="1:7">
      <c r="A500" s="23">
        <v>2015</v>
      </c>
      <c r="B500" s="23" t="s">
        <v>514</v>
      </c>
      <c r="C500" s="13" t="s">
        <v>23</v>
      </c>
      <c r="D500" s="34" t="s">
        <v>1706</v>
      </c>
      <c r="E500" s="34" t="s">
        <v>7578</v>
      </c>
      <c r="F500" s="34" t="s">
        <v>7537</v>
      </c>
      <c r="G500" s="34">
        <v>5</v>
      </c>
    </row>
    <row r="501" spans="1:7">
      <c r="A501" s="23">
        <v>2015</v>
      </c>
      <c r="B501" s="23" t="s">
        <v>514</v>
      </c>
      <c r="C501" s="13" t="s">
        <v>184</v>
      </c>
      <c r="D501" s="34" t="s">
        <v>1706</v>
      </c>
      <c r="E501" s="34" t="s">
        <v>7578</v>
      </c>
      <c r="F501" s="34" t="s">
        <v>7537</v>
      </c>
      <c r="G501" s="34">
        <v>1</v>
      </c>
    </row>
    <row r="502" spans="1:7">
      <c r="A502" s="23">
        <v>2015</v>
      </c>
      <c r="B502" s="23" t="s">
        <v>514</v>
      </c>
      <c r="C502" s="13" t="s">
        <v>185</v>
      </c>
      <c r="D502" s="34" t="s">
        <v>1706</v>
      </c>
      <c r="E502" s="34" t="s">
        <v>7578</v>
      </c>
      <c r="F502" s="34" t="s">
        <v>7537</v>
      </c>
      <c r="G502" s="34">
        <v>15</v>
      </c>
    </row>
    <row r="503" spans="1:7">
      <c r="A503" s="23">
        <v>2015</v>
      </c>
      <c r="B503" s="23" t="s">
        <v>514</v>
      </c>
      <c r="C503" s="13" t="s">
        <v>3925</v>
      </c>
      <c r="D503" s="34" t="s">
        <v>1706</v>
      </c>
      <c r="E503" s="34" t="s">
        <v>7578</v>
      </c>
      <c r="F503" s="34" t="s">
        <v>7537</v>
      </c>
      <c r="G503" s="34">
        <v>7</v>
      </c>
    </row>
    <row r="504" spans="1:7">
      <c r="A504" s="23">
        <v>2015</v>
      </c>
      <c r="B504" s="23" t="s">
        <v>514</v>
      </c>
      <c r="C504" s="13" t="s">
        <v>1704</v>
      </c>
      <c r="D504" s="34" t="s">
        <v>1706</v>
      </c>
      <c r="E504" s="34" t="s">
        <v>7578</v>
      </c>
      <c r="F504" s="34" t="s">
        <v>7537</v>
      </c>
      <c r="G504" s="34">
        <v>19</v>
      </c>
    </row>
    <row r="505" spans="1:7">
      <c r="A505" s="23">
        <v>2015</v>
      </c>
      <c r="B505" s="23" t="s">
        <v>514</v>
      </c>
      <c r="C505" s="13" t="s">
        <v>23</v>
      </c>
      <c r="D505" s="34" t="s">
        <v>1706</v>
      </c>
      <c r="E505" s="34" t="s">
        <v>4372</v>
      </c>
      <c r="F505" s="34" t="s">
        <v>7537</v>
      </c>
      <c r="G505" s="34">
        <v>12</v>
      </c>
    </row>
    <row r="506" spans="1:7">
      <c r="A506" s="23">
        <v>2015</v>
      </c>
      <c r="B506" s="23" t="s">
        <v>514</v>
      </c>
      <c r="C506" s="13" t="s">
        <v>185</v>
      </c>
      <c r="D506" s="34" t="s">
        <v>1706</v>
      </c>
      <c r="E506" s="34" t="s">
        <v>4372</v>
      </c>
      <c r="F506" s="34" t="s">
        <v>7537</v>
      </c>
      <c r="G506" s="34">
        <v>10</v>
      </c>
    </row>
    <row r="507" spans="1:7">
      <c r="A507" s="23">
        <v>2015</v>
      </c>
      <c r="B507" s="23" t="s">
        <v>514</v>
      </c>
      <c r="C507" s="13" t="s">
        <v>3925</v>
      </c>
      <c r="D507" s="34" t="s">
        <v>1706</v>
      </c>
      <c r="E507" s="34" t="s">
        <v>4372</v>
      </c>
      <c r="F507" s="34" t="s">
        <v>7537</v>
      </c>
      <c r="G507" s="34">
        <v>3</v>
      </c>
    </row>
    <row r="508" spans="1:7">
      <c r="A508" s="23">
        <v>2015</v>
      </c>
      <c r="B508" s="23" t="s">
        <v>514</v>
      </c>
      <c r="C508" s="13" t="s">
        <v>1704</v>
      </c>
      <c r="D508" s="34" t="s">
        <v>1706</v>
      </c>
      <c r="E508" s="34" t="s">
        <v>4372</v>
      </c>
      <c r="F508" s="34" t="s">
        <v>7537</v>
      </c>
      <c r="G508" s="34">
        <v>52</v>
      </c>
    </row>
    <row r="509" spans="1:7">
      <c r="A509" s="23">
        <v>2015</v>
      </c>
      <c r="B509" s="23" t="s">
        <v>514</v>
      </c>
      <c r="C509" s="13" t="s">
        <v>23</v>
      </c>
      <c r="D509" s="34" t="s">
        <v>1706</v>
      </c>
      <c r="E509" s="34" t="s">
        <v>7576</v>
      </c>
      <c r="F509" s="34" t="s">
        <v>7537</v>
      </c>
      <c r="G509" s="34">
        <v>18</v>
      </c>
    </row>
    <row r="510" spans="1:7">
      <c r="A510" s="23">
        <v>2015</v>
      </c>
      <c r="B510" s="23" t="s">
        <v>514</v>
      </c>
      <c r="C510" s="13" t="s">
        <v>184</v>
      </c>
      <c r="D510" s="34" t="s">
        <v>1706</v>
      </c>
      <c r="E510" s="34" t="s">
        <v>7576</v>
      </c>
      <c r="F510" s="34" t="s">
        <v>7537</v>
      </c>
      <c r="G510" s="34">
        <v>12</v>
      </c>
    </row>
    <row r="511" spans="1:7">
      <c r="A511" s="23">
        <v>2015</v>
      </c>
      <c r="B511" s="23" t="s">
        <v>514</v>
      </c>
      <c r="C511" s="13" t="s">
        <v>185</v>
      </c>
      <c r="D511" s="34" t="s">
        <v>1706</v>
      </c>
      <c r="E511" s="34" t="s">
        <v>7576</v>
      </c>
      <c r="F511" s="34" t="s">
        <v>7537</v>
      </c>
      <c r="G511" s="34">
        <v>25</v>
      </c>
    </row>
    <row r="512" spans="1:7">
      <c r="A512" s="23">
        <v>2015</v>
      </c>
      <c r="B512" s="23" t="s">
        <v>514</v>
      </c>
      <c r="C512" s="13" t="s">
        <v>3925</v>
      </c>
      <c r="D512" s="34" t="s">
        <v>1706</v>
      </c>
      <c r="E512" s="34" t="s">
        <v>7576</v>
      </c>
      <c r="F512" s="34" t="s">
        <v>7537</v>
      </c>
      <c r="G512" s="34">
        <v>30</v>
      </c>
    </row>
    <row r="513" spans="1:7">
      <c r="A513" s="23">
        <v>2015</v>
      </c>
      <c r="B513" s="23" t="s">
        <v>514</v>
      </c>
      <c r="C513" s="13" t="s">
        <v>1704</v>
      </c>
      <c r="D513" s="34" t="s">
        <v>1706</v>
      </c>
      <c r="E513" s="34" t="s">
        <v>7576</v>
      </c>
      <c r="F513" s="34" t="s">
        <v>7537</v>
      </c>
      <c r="G513" s="34">
        <v>5</v>
      </c>
    </row>
    <row r="514" spans="1:7">
      <c r="A514" s="23">
        <v>2015</v>
      </c>
      <c r="B514" s="23" t="s">
        <v>514</v>
      </c>
      <c r="C514" s="13" t="s">
        <v>23</v>
      </c>
      <c r="D514" s="34" t="s">
        <v>1706</v>
      </c>
      <c r="E514" s="34" t="s">
        <v>7526</v>
      </c>
      <c r="F514" s="34" t="s">
        <v>7537</v>
      </c>
      <c r="G514" s="34">
        <v>11</v>
      </c>
    </row>
    <row r="515" spans="1:7">
      <c r="A515" s="23">
        <v>2015</v>
      </c>
      <c r="B515" s="23" t="s">
        <v>514</v>
      </c>
      <c r="C515" s="13" t="s">
        <v>185</v>
      </c>
      <c r="D515" s="34" t="s">
        <v>1706</v>
      </c>
      <c r="E515" s="34" t="s">
        <v>7526</v>
      </c>
      <c r="F515" s="34" t="s">
        <v>7537</v>
      </c>
      <c r="G515" s="34">
        <v>8</v>
      </c>
    </row>
    <row r="516" spans="1:7">
      <c r="A516" s="23">
        <v>2015</v>
      </c>
      <c r="B516" s="23" t="s">
        <v>514</v>
      </c>
      <c r="C516" s="13" t="s">
        <v>3925</v>
      </c>
      <c r="D516" s="34" t="s">
        <v>1706</v>
      </c>
      <c r="E516" s="34" t="s">
        <v>7526</v>
      </c>
      <c r="F516" s="34" t="s">
        <v>7537</v>
      </c>
      <c r="G516" s="34">
        <v>5</v>
      </c>
    </row>
    <row r="517" spans="1:7">
      <c r="A517" s="23">
        <v>2015</v>
      </c>
      <c r="B517" s="23" t="s">
        <v>514</v>
      </c>
      <c r="C517" s="13" t="s">
        <v>1704</v>
      </c>
      <c r="D517" s="34" t="s">
        <v>1706</v>
      </c>
      <c r="E517" s="34" t="s">
        <v>7526</v>
      </c>
      <c r="F517" s="34" t="s">
        <v>7537</v>
      </c>
      <c r="G517" s="34">
        <v>37</v>
      </c>
    </row>
    <row r="518" spans="1:7">
      <c r="A518" s="23">
        <v>2015</v>
      </c>
      <c r="B518" s="23" t="s">
        <v>514</v>
      </c>
      <c r="C518" s="13" t="s">
        <v>23</v>
      </c>
      <c r="D518" s="34" t="s">
        <v>1706</v>
      </c>
      <c r="E518" s="34" t="s">
        <v>7595</v>
      </c>
      <c r="F518" s="34" t="s">
        <v>7537</v>
      </c>
      <c r="G518" s="34">
        <v>13</v>
      </c>
    </row>
    <row r="519" spans="1:7">
      <c r="A519" s="23">
        <v>2015</v>
      </c>
      <c r="B519" s="23" t="s">
        <v>514</v>
      </c>
      <c r="C519" s="13" t="s">
        <v>184</v>
      </c>
      <c r="D519" s="34" t="s">
        <v>1706</v>
      </c>
      <c r="E519" s="34" t="s">
        <v>7595</v>
      </c>
      <c r="F519" s="34" t="s">
        <v>7537</v>
      </c>
      <c r="G519" s="34">
        <v>5</v>
      </c>
    </row>
    <row r="520" spans="1:7">
      <c r="A520" s="23">
        <v>2015</v>
      </c>
      <c r="B520" s="23" t="s">
        <v>514</v>
      </c>
      <c r="C520" s="13" t="s">
        <v>185</v>
      </c>
      <c r="D520" s="34" t="s">
        <v>1706</v>
      </c>
      <c r="E520" s="34" t="s">
        <v>7595</v>
      </c>
      <c r="F520" s="34" t="s">
        <v>7537</v>
      </c>
      <c r="G520" s="34">
        <v>30</v>
      </c>
    </row>
    <row r="521" spans="1:7">
      <c r="A521" s="23">
        <v>2015</v>
      </c>
      <c r="B521" s="23" t="s">
        <v>514</v>
      </c>
      <c r="C521" s="13" t="s">
        <v>3925</v>
      </c>
      <c r="D521" s="34" t="s">
        <v>1706</v>
      </c>
      <c r="E521" s="34" t="s">
        <v>7595</v>
      </c>
      <c r="F521" s="34" t="s">
        <v>7537</v>
      </c>
      <c r="G521" s="34">
        <v>1</v>
      </c>
    </row>
    <row r="522" spans="1:7">
      <c r="A522" s="23">
        <v>2015</v>
      </c>
      <c r="B522" s="23" t="s">
        <v>514</v>
      </c>
      <c r="C522" s="13" t="s">
        <v>1704</v>
      </c>
      <c r="D522" s="34" t="s">
        <v>1706</v>
      </c>
      <c r="E522" s="34" t="s">
        <v>7595</v>
      </c>
      <c r="F522" s="34" t="s">
        <v>7537</v>
      </c>
      <c r="G522" s="34">
        <v>41</v>
      </c>
    </row>
    <row r="523" spans="1:7">
      <c r="A523" s="23">
        <v>2015</v>
      </c>
      <c r="B523" s="23" t="s">
        <v>514</v>
      </c>
      <c r="C523" s="13" t="s">
        <v>1704</v>
      </c>
      <c r="D523" s="34" t="s">
        <v>1710</v>
      </c>
      <c r="E523" s="34" t="s">
        <v>7557</v>
      </c>
      <c r="F523" s="34" t="s">
        <v>7537</v>
      </c>
      <c r="G523" s="34">
        <v>1</v>
      </c>
    </row>
    <row r="524" spans="1:7">
      <c r="A524" s="23">
        <v>2015</v>
      </c>
      <c r="B524" s="23" t="s">
        <v>514</v>
      </c>
      <c r="C524" s="13" t="s">
        <v>23</v>
      </c>
      <c r="D524" s="34" t="s">
        <v>1710</v>
      </c>
      <c r="E524" s="34" t="s">
        <v>7554</v>
      </c>
      <c r="F524" s="34" t="s">
        <v>7537</v>
      </c>
      <c r="G524" s="34">
        <v>5</v>
      </c>
    </row>
    <row r="525" spans="1:7">
      <c r="A525" s="23">
        <v>2015</v>
      </c>
      <c r="B525" s="23" t="s">
        <v>514</v>
      </c>
      <c r="C525" s="13" t="s">
        <v>184</v>
      </c>
      <c r="D525" s="34" t="s">
        <v>1710</v>
      </c>
      <c r="E525" s="34" t="s">
        <v>7554</v>
      </c>
      <c r="F525" s="34" t="s">
        <v>7537</v>
      </c>
      <c r="G525" s="34">
        <v>2</v>
      </c>
    </row>
    <row r="526" spans="1:7">
      <c r="A526" s="23">
        <v>2015</v>
      </c>
      <c r="B526" s="23" t="s">
        <v>514</v>
      </c>
      <c r="C526" s="13" t="s">
        <v>185</v>
      </c>
      <c r="D526" s="34" t="s">
        <v>1710</v>
      </c>
      <c r="E526" s="34" t="s">
        <v>7554</v>
      </c>
      <c r="F526" s="34" t="s">
        <v>7537</v>
      </c>
      <c r="G526" s="34">
        <v>23</v>
      </c>
    </row>
    <row r="527" spans="1:7">
      <c r="A527" s="23">
        <v>2015</v>
      </c>
      <c r="B527" s="23" t="s">
        <v>514</v>
      </c>
      <c r="C527" s="13" t="s">
        <v>3925</v>
      </c>
      <c r="D527" s="34" t="s">
        <v>1710</v>
      </c>
      <c r="E527" s="34" t="s">
        <v>7554</v>
      </c>
      <c r="F527" s="34" t="s">
        <v>7537</v>
      </c>
      <c r="G527" s="34">
        <v>6</v>
      </c>
    </row>
    <row r="528" spans="1:7">
      <c r="A528" s="23">
        <v>2015</v>
      </c>
      <c r="B528" s="23" t="s">
        <v>514</v>
      </c>
      <c r="C528" s="13" t="s">
        <v>3925</v>
      </c>
      <c r="D528" s="34" t="s">
        <v>1705</v>
      </c>
      <c r="E528" s="34" t="s">
        <v>7540</v>
      </c>
      <c r="F528" s="34" t="s">
        <v>7538</v>
      </c>
      <c r="G528" s="34">
        <v>123</v>
      </c>
    </row>
    <row r="529" spans="1:7">
      <c r="A529" s="23">
        <v>2015</v>
      </c>
      <c r="B529" s="23" t="s">
        <v>514</v>
      </c>
      <c r="C529" s="13" t="s">
        <v>185</v>
      </c>
      <c r="D529" s="34" t="s">
        <v>1705</v>
      </c>
      <c r="E529" s="34" t="s">
        <v>7540</v>
      </c>
      <c r="F529" s="34" t="s">
        <v>7538</v>
      </c>
      <c r="G529" s="34">
        <v>223</v>
      </c>
    </row>
    <row r="530" spans="1:7">
      <c r="A530" s="23">
        <v>2015</v>
      </c>
      <c r="B530" s="23" t="s">
        <v>514</v>
      </c>
      <c r="C530" s="13" t="s">
        <v>23</v>
      </c>
      <c r="D530" s="34" t="s">
        <v>1705</v>
      </c>
      <c r="E530" s="34" t="s">
        <v>7540</v>
      </c>
      <c r="F530" s="34" t="s">
        <v>7538</v>
      </c>
      <c r="G530" s="34">
        <v>128</v>
      </c>
    </row>
    <row r="531" spans="1:7">
      <c r="A531" s="23">
        <v>2015</v>
      </c>
      <c r="B531" s="23" t="s">
        <v>514</v>
      </c>
      <c r="C531" s="13" t="s">
        <v>184</v>
      </c>
      <c r="D531" s="34" t="s">
        <v>1705</v>
      </c>
      <c r="E531" s="34" t="s">
        <v>7540</v>
      </c>
      <c r="F531" s="34" t="s">
        <v>7538</v>
      </c>
      <c r="G531" s="34">
        <v>75</v>
      </c>
    </row>
    <row r="532" spans="1:7">
      <c r="A532" s="23">
        <v>2015</v>
      </c>
      <c r="B532" s="23" t="s">
        <v>514</v>
      </c>
      <c r="C532" s="13" t="s">
        <v>1704</v>
      </c>
      <c r="D532" s="34" t="s">
        <v>1705</v>
      </c>
      <c r="E532" s="34" t="s">
        <v>7540</v>
      </c>
      <c r="F532" s="34" t="s">
        <v>7538</v>
      </c>
      <c r="G532" s="34">
        <v>54</v>
      </c>
    </row>
    <row r="533" spans="1:7">
      <c r="A533" s="23">
        <v>2015</v>
      </c>
      <c r="B533" s="23" t="s">
        <v>514</v>
      </c>
      <c r="C533" s="13" t="s">
        <v>3925</v>
      </c>
      <c r="D533" s="34" t="s">
        <v>1707</v>
      </c>
      <c r="E533" s="34" t="s">
        <v>7541</v>
      </c>
      <c r="F533" s="34" t="s">
        <v>7538</v>
      </c>
      <c r="G533" s="34">
        <v>5</v>
      </c>
    </row>
    <row r="534" spans="1:7">
      <c r="A534" s="23">
        <v>2015</v>
      </c>
      <c r="B534" s="23" t="s">
        <v>514</v>
      </c>
      <c r="C534" s="13" t="s">
        <v>185</v>
      </c>
      <c r="D534" s="34" t="s">
        <v>1707</v>
      </c>
      <c r="E534" s="34" t="s">
        <v>7541</v>
      </c>
      <c r="F534" s="34" t="s">
        <v>7538</v>
      </c>
      <c r="G534" s="34">
        <v>1</v>
      </c>
    </row>
    <row r="535" spans="1:7">
      <c r="A535" s="23">
        <v>2015</v>
      </c>
      <c r="B535" s="23" t="s">
        <v>514</v>
      </c>
      <c r="C535" s="13" t="s">
        <v>184</v>
      </c>
      <c r="D535" s="34" t="s">
        <v>1707</v>
      </c>
      <c r="E535" s="34" t="s">
        <v>7541</v>
      </c>
      <c r="F535" s="34" t="s">
        <v>7538</v>
      </c>
      <c r="G535" s="34">
        <v>9</v>
      </c>
    </row>
    <row r="536" spans="1:7">
      <c r="A536" s="23">
        <v>2015</v>
      </c>
      <c r="B536" s="23" t="s">
        <v>514</v>
      </c>
      <c r="C536" s="13" t="s">
        <v>3925</v>
      </c>
      <c r="D536" s="34" t="s">
        <v>1707</v>
      </c>
      <c r="E536" s="34" t="s">
        <v>7542</v>
      </c>
      <c r="F536" s="34" t="s">
        <v>7538</v>
      </c>
      <c r="G536" s="34">
        <v>24</v>
      </c>
    </row>
    <row r="537" spans="1:7">
      <c r="A537" s="23">
        <v>2015</v>
      </c>
      <c r="B537" s="23" t="s">
        <v>514</v>
      </c>
      <c r="C537" s="13" t="s">
        <v>185</v>
      </c>
      <c r="D537" s="34" t="s">
        <v>1707</v>
      </c>
      <c r="E537" s="34" t="s">
        <v>7542</v>
      </c>
      <c r="F537" s="34" t="s">
        <v>7538</v>
      </c>
      <c r="G537" s="34">
        <v>17</v>
      </c>
    </row>
    <row r="538" spans="1:7">
      <c r="A538" s="23">
        <v>2015</v>
      </c>
      <c r="B538" s="23" t="s">
        <v>514</v>
      </c>
      <c r="C538" s="13" t="s">
        <v>184</v>
      </c>
      <c r="D538" s="34" t="s">
        <v>1707</v>
      </c>
      <c r="E538" s="34" t="s">
        <v>7542</v>
      </c>
      <c r="F538" s="34" t="s">
        <v>7538</v>
      </c>
      <c r="G538" s="34">
        <v>8</v>
      </c>
    </row>
    <row r="539" spans="1:7">
      <c r="A539" s="23">
        <v>2015</v>
      </c>
      <c r="B539" s="23" t="s">
        <v>514</v>
      </c>
      <c r="C539" s="13" t="s">
        <v>3925</v>
      </c>
      <c r="D539" s="34" t="s">
        <v>1708</v>
      </c>
      <c r="E539" s="34" t="s">
        <v>7591</v>
      </c>
      <c r="F539" s="34" t="s">
        <v>7538</v>
      </c>
      <c r="G539" s="34">
        <v>1</v>
      </c>
    </row>
    <row r="540" spans="1:7">
      <c r="A540" s="23">
        <v>2015</v>
      </c>
      <c r="B540" s="23" t="s">
        <v>514</v>
      </c>
      <c r="C540" s="13" t="s">
        <v>185</v>
      </c>
      <c r="D540" s="34" t="s">
        <v>1708</v>
      </c>
      <c r="E540" s="34" t="s">
        <v>7591</v>
      </c>
      <c r="F540" s="34" t="s">
        <v>7538</v>
      </c>
      <c r="G540" s="34">
        <v>1</v>
      </c>
    </row>
    <row r="541" spans="1:7">
      <c r="A541" s="23">
        <v>2015</v>
      </c>
      <c r="B541" s="23" t="s">
        <v>514</v>
      </c>
      <c r="C541" s="13" t="s">
        <v>1704</v>
      </c>
      <c r="D541" s="34" t="s">
        <v>1708</v>
      </c>
      <c r="E541" s="34" t="s">
        <v>7591</v>
      </c>
      <c r="F541" s="34" t="s">
        <v>7538</v>
      </c>
      <c r="G541" s="34">
        <v>4</v>
      </c>
    </row>
    <row r="542" spans="1:7">
      <c r="A542" s="23">
        <v>2015</v>
      </c>
      <c r="B542" s="23" t="s">
        <v>514</v>
      </c>
      <c r="C542" s="13" t="s">
        <v>3925</v>
      </c>
      <c r="D542" s="34" t="s">
        <v>1706</v>
      </c>
      <c r="E542" s="34" t="s">
        <v>7586</v>
      </c>
      <c r="F542" s="34" t="s">
        <v>7538</v>
      </c>
      <c r="G542" s="34">
        <v>600</v>
      </c>
    </row>
    <row r="543" spans="1:7">
      <c r="A543" s="23">
        <v>2015</v>
      </c>
      <c r="B543" s="23" t="s">
        <v>514</v>
      </c>
      <c r="C543" s="13" t="s">
        <v>185</v>
      </c>
      <c r="D543" s="34" t="s">
        <v>1706</v>
      </c>
      <c r="E543" s="34" t="s">
        <v>7586</v>
      </c>
      <c r="F543" s="34" t="s">
        <v>7538</v>
      </c>
      <c r="G543" s="34">
        <v>1067</v>
      </c>
    </row>
    <row r="544" spans="1:7">
      <c r="A544" s="23">
        <v>2015</v>
      </c>
      <c r="B544" s="23" t="s">
        <v>514</v>
      </c>
      <c r="C544" s="13" t="s">
        <v>184</v>
      </c>
      <c r="D544" s="34" t="s">
        <v>1706</v>
      </c>
      <c r="E544" s="34" t="s">
        <v>7586</v>
      </c>
      <c r="F544" s="34" t="s">
        <v>7538</v>
      </c>
      <c r="G544" s="34">
        <v>288</v>
      </c>
    </row>
    <row r="545" spans="1:7">
      <c r="A545" s="23">
        <v>2015</v>
      </c>
      <c r="B545" s="23" t="s">
        <v>514</v>
      </c>
      <c r="C545" s="13" t="s">
        <v>1704</v>
      </c>
      <c r="D545" s="34" t="s">
        <v>1706</v>
      </c>
      <c r="E545" s="34" t="s">
        <v>7586</v>
      </c>
      <c r="F545" s="34" t="s">
        <v>7538</v>
      </c>
      <c r="G545" s="34">
        <v>587</v>
      </c>
    </row>
    <row r="546" spans="1:7">
      <c r="A546" s="23">
        <v>2015</v>
      </c>
      <c r="B546" s="23" t="s">
        <v>514</v>
      </c>
      <c r="C546" s="13" t="s">
        <v>3925</v>
      </c>
      <c r="D546" s="34" t="s">
        <v>1706</v>
      </c>
      <c r="E546" s="34" t="s">
        <v>7589</v>
      </c>
      <c r="F546" s="34" t="s">
        <v>7538</v>
      </c>
      <c r="G546" s="34">
        <v>11</v>
      </c>
    </row>
    <row r="547" spans="1:7">
      <c r="A547" s="23">
        <v>2015</v>
      </c>
      <c r="B547" s="23" t="s">
        <v>514</v>
      </c>
      <c r="C547" s="13" t="s">
        <v>185</v>
      </c>
      <c r="D547" s="34" t="s">
        <v>1706</v>
      </c>
      <c r="E547" s="34" t="s">
        <v>7589</v>
      </c>
      <c r="F547" s="34" t="s">
        <v>7538</v>
      </c>
      <c r="G547" s="34">
        <v>38</v>
      </c>
    </row>
    <row r="548" spans="1:7">
      <c r="A548" s="23">
        <v>2015</v>
      </c>
      <c r="B548" s="23" t="s">
        <v>514</v>
      </c>
      <c r="C548" s="13" t="s">
        <v>1704</v>
      </c>
      <c r="D548" s="34" t="s">
        <v>1706</v>
      </c>
      <c r="E548" s="34" t="s">
        <v>7589</v>
      </c>
      <c r="F548" s="34" t="s">
        <v>7538</v>
      </c>
      <c r="G548" s="34">
        <v>28</v>
      </c>
    </row>
    <row r="549" spans="1:7">
      <c r="A549" s="23">
        <v>2016</v>
      </c>
      <c r="B549" s="23" t="s">
        <v>514</v>
      </c>
      <c r="C549" s="13" t="s">
        <v>23</v>
      </c>
      <c r="D549" s="34" t="s">
        <v>1711</v>
      </c>
      <c r="E549" s="34" t="s">
        <v>1153</v>
      </c>
      <c r="F549" s="34" t="s">
        <v>7537</v>
      </c>
      <c r="G549" s="34">
        <v>32</v>
      </c>
    </row>
    <row r="550" spans="1:7">
      <c r="A550" s="23">
        <v>2016</v>
      </c>
      <c r="B550" s="23" t="s">
        <v>514</v>
      </c>
      <c r="C550" s="13" t="s">
        <v>185</v>
      </c>
      <c r="D550" s="34" t="s">
        <v>1711</v>
      </c>
      <c r="E550" s="34" t="s">
        <v>1153</v>
      </c>
      <c r="F550" s="34" t="s">
        <v>7537</v>
      </c>
      <c r="G550" s="34">
        <v>43</v>
      </c>
    </row>
    <row r="551" spans="1:7">
      <c r="A551" s="23">
        <v>2016</v>
      </c>
      <c r="B551" s="23" t="s">
        <v>514</v>
      </c>
      <c r="C551" s="13" t="s">
        <v>3925</v>
      </c>
      <c r="D551" s="34" t="s">
        <v>1711</v>
      </c>
      <c r="E551" s="34" t="s">
        <v>1153</v>
      </c>
      <c r="F551" s="34" t="s">
        <v>7537</v>
      </c>
      <c r="G551" s="34">
        <v>20</v>
      </c>
    </row>
    <row r="552" spans="1:7">
      <c r="A552" s="23">
        <v>2016</v>
      </c>
      <c r="B552" s="23" t="s">
        <v>514</v>
      </c>
      <c r="C552" s="13" t="s">
        <v>1704</v>
      </c>
      <c r="D552" s="34" t="s">
        <v>1711</v>
      </c>
      <c r="E552" s="34" t="s">
        <v>1153</v>
      </c>
      <c r="F552" s="34" t="s">
        <v>7537</v>
      </c>
      <c r="G552" s="34">
        <v>1</v>
      </c>
    </row>
    <row r="553" spans="1:7">
      <c r="A553" s="23">
        <v>2016</v>
      </c>
      <c r="B553" s="23" t="s">
        <v>514</v>
      </c>
      <c r="C553" s="13" t="s">
        <v>23</v>
      </c>
      <c r="D553" s="34" t="s">
        <v>1705</v>
      </c>
      <c r="E553" s="34" t="s">
        <v>7549</v>
      </c>
      <c r="F553" s="34" t="s">
        <v>7537</v>
      </c>
      <c r="G553" s="34">
        <v>8</v>
      </c>
    </row>
    <row r="554" spans="1:7">
      <c r="A554" s="23">
        <v>2016</v>
      </c>
      <c r="B554" s="23" t="s">
        <v>514</v>
      </c>
      <c r="C554" s="13" t="s">
        <v>184</v>
      </c>
      <c r="D554" s="34" t="s">
        <v>1705</v>
      </c>
      <c r="E554" s="34" t="s">
        <v>7549</v>
      </c>
      <c r="F554" s="34" t="s">
        <v>7537</v>
      </c>
      <c r="G554" s="34">
        <v>4</v>
      </c>
    </row>
    <row r="555" spans="1:7">
      <c r="A555" s="23">
        <v>2016</v>
      </c>
      <c r="B555" s="23" t="s">
        <v>514</v>
      </c>
      <c r="C555" s="13" t="s">
        <v>185</v>
      </c>
      <c r="D555" s="34" t="s">
        <v>1705</v>
      </c>
      <c r="E555" s="34" t="s">
        <v>7549</v>
      </c>
      <c r="F555" s="34" t="s">
        <v>7537</v>
      </c>
      <c r="G555" s="34">
        <v>42</v>
      </c>
    </row>
    <row r="556" spans="1:7">
      <c r="A556" s="23">
        <v>2016</v>
      </c>
      <c r="B556" s="23" t="s">
        <v>514</v>
      </c>
      <c r="C556" s="13" t="s">
        <v>3925</v>
      </c>
      <c r="D556" s="34" t="s">
        <v>1705</v>
      </c>
      <c r="E556" s="34" t="s">
        <v>7549</v>
      </c>
      <c r="F556" s="34" t="s">
        <v>7537</v>
      </c>
      <c r="G556" s="34">
        <v>19</v>
      </c>
    </row>
    <row r="557" spans="1:7">
      <c r="A557" s="23">
        <v>2016</v>
      </c>
      <c r="B557" s="23" t="s">
        <v>514</v>
      </c>
      <c r="C557" s="13" t="s">
        <v>1704</v>
      </c>
      <c r="D557" s="34" t="s">
        <v>1705</v>
      </c>
      <c r="E557" s="34" t="s">
        <v>7549</v>
      </c>
      <c r="F557" s="34" t="s">
        <v>7537</v>
      </c>
      <c r="G557" s="34">
        <v>3</v>
      </c>
    </row>
    <row r="558" spans="1:7">
      <c r="A558" s="23">
        <v>2016</v>
      </c>
      <c r="B558" s="23" t="s">
        <v>514</v>
      </c>
      <c r="C558" s="13" t="s">
        <v>23</v>
      </c>
      <c r="D558" s="34" t="s">
        <v>1705</v>
      </c>
      <c r="E558" s="34" t="s">
        <v>7575</v>
      </c>
      <c r="F558" s="34" t="s">
        <v>7537</v>
      </c>
      <c r="G558" s="34">
        <v>11</v>
      </c>
    </row>
    <row r="559" spans="1:7">
      <c r="A559" s="23">
        <v>2016</v>
      </c>
      <c r="B559" s="23" t="s">
        <v>514</v>
      </c>
      <c r="C559" s="13" t="s">
        <v>184</v>
      </c>
      <c r="D559" s="34" t="s">
        <v>1705</v>
      </c>
      <c r="E559" s="34" t="s">
        <v>7575</v>
      </c>
      <c r="F559" s="34" t="s">
        <v>7537</v>
      </c>
      <c r="G559" s="34">
        <v>4</v>
      </c>
    </row>
    <row r="560" spans="1:7">
      <c r="A560" s="23">
        <v>2016</v>
      </c>
      <c r="B560" s="23" t="s">
        <v>514</v>
      </c>
      <c r="C560" s="13" t="s">
        <v>185</v>
      </c>
      <c r="D560" s="34" t="s">
        <v>1705</v>
      </c>
      <c r="E560" s="34" t="s">
        <v>7575</v>
      </c>
      <c r="F560" s="34" t="s">
        <v>7537</v>
      </c>
      <c r="G560" s="34">
        <v>27</v>
      </c>
    </row>
    <row r="561" spans="1:7">
      <c r="A561" s="23">
        <v>2016</v>
      </c>
      <c r="B561" s="23" t="s">
        <v>514</v>
      </c>
      <c r="C561" s="13" t="s">
        <v>3925</v>
      </c>
      <c r="D561" s="34" t="s">
        <v>1705</v>
      </c>
      <c r="E561" s="34" t="s">
        <v>7575</v>
      </c>
      <c r="F561" s="34" t="s">
        <v>7537</v>
      </c>
      <c r="G561" s="34">
        <v>11</v>
      </c>
    </row>
    <row r="562" spans="1:7">
      <c r="A562" s="23">
        <v>2016</v>
      </c>
      <c r="B562" s="23" t="s">
        <v>514</v>
      </c>
      <c r="C562" s="13" t="s">
        <v>23</v>
      </c>
      <c r="D562" s="34" t="s">
        <v>1707</v>
      </c>
      <c r="E562" s="34" t="s">
        <v>7622</v>
      </c>
      <c r="F562" s="34" t="s">
        <v>7537</v>
      </c>
      <c r="G562" s="34">
        <v>81</v>
      </c>
    </row>
    <row r="563" spans="1:7">
      <c r="A563" s="23">
        <v>2016</v>
      </c>
      <c r="B563" s="23" t="s">
        <v>514</v>
      </c>
      <c r="C563" s="13" t="s">
        <v>184</v>
      </c>
      <c r="D563" s="34" t="s">
        <v>1707</v>
      </c>
      <c r="E563" s="34" t="s">
        <v>7622</v>
      </c>
      <c r="F563" s="34" t="s">
        <v>7537</v>
      </c>
      <c r="G563" s="34">
        <v>61</v>
      </c>
    </row>
    <row r="564" spans="1:7">
      <c r="A564" s="23">
        <v>2016</v>
      </c>
      <c r="B564" s="23" t="s">
        <v>514</v>
      </c>
      <c r="C564" s="13" t="s">
        <v>185</v>
      </c>
      <c r="D564" s="34" t="s">
        <v>1707</v>
      </c>
      <c r="E564" s="34" t="s">
        <v>7622</v>
      </c>
      <c r="F564" s="34" t="s">
        <v>7537</v>
      </c>
      <c r="G564" s="34">
        <v>178</v>
      </c>
    </row>
    <row r="565" spans="1:7">
      <c r="A565" s="23">
        <v>2016</v>
      </c>
      <c r="B565" s="23" t="s">
        <v>514</v>
      </c>
      <c r="C565" s="13" t="s">
        <v>3925</v>
      </c>
      <c r="D565" s="34" t="s">
        <v>1707</v>
      </c>
      <c r="E565" s="34" t="s">
        <v>7622</v>
      </c>
      <c r="F565" s="34" t="s">
        <v>7537</v>
      </c>
      <c r="G565" s="34">
        <v>146</v>
      </c>
    </row>
    <row r="566" spans="1:7">
      <c r="A566" s="23">
        <v>2016</v>
      </c>
      <c r="B566" s="23" t="s">
        <v>514</v>
      </c>
      <c r="C566" s="13" t="s">
        <v>23</v>
      </c>
      <c r="D566" s="34" t="s">
        <v>1707</v>
      </c>
      <c r="E566" s="34" t="s">
        <v>7555</v>
      </c>
      <c r="F566" s="34" t="s">
        <v>7537</v>
      </c>
      <c r="G566" s="34">
        <v>1</v>
      </c>
    </row>
    <row r="567" spans="1:7">
      <c r="A567" s="23">
        <v>2016</v>
      </c>
      <c r="B567" s="23" t="s">
        <v>514</v>
      </c>
      <c r="C567" s="13" t="s">
        <v>3925</v>
      </c>
      <c r="D567" s="34" t="s">
        <v>1707</v>
      </c>
      <c r="E567" s="34" t="s">
        <v>7555</v>
      </c>
      <c r="F567" s="34" t="s">
        <v>7537</v>
      </c>
      <c r="G567" s="34">
        <v>3</v>
      </c>
    </row>
    <row r="568" spans="1:7">
      <c r="A568" s="23">
        <v>2016</v>
      </c>
      <c r="B568" s="23" t="s">
        <v>514</v>
      </c>
      <c r="C568" s="13" t="s">
        <v>23</v>
      </c>
      <c r="D568" s="34" t="s">
        <v>1707</v>
      </c>
      <c r="E568" s="34" t="s">
        <v>7550</v>
      </c>
      <c r="F568" s="34" t="s">
        <v>7537</v>
      </c>
      <c r="G568" s="34">
        <v>22</v>
      </c>
    </row>
    <row r="569" spans="1:7">
      <c r="A569" s="23">
        <v>2016</v>
      </c>
      <c r="B569" s="23" t="s">
        <v>514</v>
      </c>
      <c r="C569" s="13" t="s">
        <v>184</v>
      </c>
      <c r="D569" s="34" t="s">
        <v>1707</v>
      </c>
      <c r="E569" s="34" t="s">
        <v>7550</v>
      </c>
      <c r="F569" s="34" t="s">
        <v>7537</v>
      </c>
      <c r="G569" s="34">
        <v>14</v>
      </c>
    </row>
    <row r="570" spans="1:7">
      <c r="A570" s="23">
        <v>2016</v>
      </c>
      <c r="B570" s="23" t="s">
        <v>514</v>
      </c>
      <c r="C570" s="13" t="s">
        <v>185</v>
      </c>
      <c r="D570" s="34" t="s">
        <v>1707</v>
      </c>
      <c r="E570" s="34" t="s">
        <v>7550</v>
      </c>
      <c r="F570" s="34" t="s">
        <v>7537</v>
      </c>
      <c r="G570" s="34">
        <v>48</v>
      </c>
    </row>
    <row r="571" spans="1:7">
      <c r="A571" s="23">
        <v>2016</v>
      </c>
      <c r="B571" s="23" t="s">
        <v>514</v>
      </c>
      <c r="C571" s="13" t="s">
        <v>3925</v>
      </c>
      <c r="D571" s="34" t="s">
        <v>1707</v>
      </c>
      <c r="E571" s="34" t="s">
        <v>7550</v>
      </c>
      <c r="F571" s="34" t="s">
        <v>7537</v>
      </c>
      <c r="G571" s="34">
        <v>46</v>
      </c>
    </row>
    <row r="572" spans="1:7">
      <c r="A572" s="23">
        <v>2016</v>
      </c>
      <c r="B572" s="23" t="s">
        <v>514</v>
      </c>
      <c r="C572" s="13" t="s">
        <v>23</v>
      </c>
      <c r="D572" s="34" t="s">
        <v>1707</v>
      </c>
      <c r="E572" s="34" t="s">
        <v>7552</v>
      </c>
      <c r="F572" s="34" t="s">
        <v>7537</v>
      </c>
      <c r="G572" s="34">
        <v>111</v>
      </c>
    </row>
    <row r="573" spans="1:7">
      <c r="A573" s="23">
        <v>2016</v>
      </c>
      <c r="B573" s="23" t="s">
        <v>514</v>
      </c>
      <c r="C573" s="13" t="s">
        <v>184</v>
      </c>
      <c r="D573" s="34" t="s">
        <v>1707</v>
      </c>
      <c r="E573" s="34" t="s">
        <v>7552</v>
      </c>
      <c r="F573" s="34" t="s">
        <v>7537</v>
      </c>
      <c r="G573" s="34">
        <v>69</v>
      </c>
    </row>
    <row r="574" spans="1:7">
      <c r="A574" s="23">
        <v>2016</v>
      </c>
      <c r="B574" s="23" t="s">
        <v>514</v>
      </c>
      <c r="C574" s="13" t="s">
        <v>185</v>
      </c>
      <c r="D574" s="34" t="s">
        <v>1707</v>
      </c>
      <c r="E574" s="34" t="s">
        <v>7552</v>
      </c>
      <c r="F574" s="34" t="s">
        <v>7537</v>
      </c>
      <c r="G574" s="34">
        <v>271</v>
      </c>
    </row>
    <row r="575" spans="1:7">
      <c r="A575" s="23">
        <v>2016</v>
      </c>
      <c r="B575" s="23" t="s">
        <v>514</v>
      </c>
      <c r="C575" s="13" t="s">
        <v>3925</v>
      </c>
      <c r="D575" s="34" t="s">
        <v>1707</v>
      </c>
      <c r="E575" s="34" t="s">
        <v>7552</v>
      </c>
      <c r="F575" s="34" t="s">
        <v>7537</v>
      </c>
      <c r="G575" s="34">
        <v>297</v>
      </c>
    </row>
    <row r="576" spans="1:7">
      <c r="A576" s="23">
        <v>2016</v>
      </c>
      <c r="B576" s="23" t="s">
        <v>514</v>
      </c>
      <c r="C576" s="13" t="s">
        <v>23</v>
      </c>
      <c r="D576" s="34" t="s">
        <v>1707</v>
      </c>
      <c r="E576" s="34" t="s">
        <v>7558</v>
      </c>
      <c r="F576" s="34" t="s">
        <v>7537</v>
      </c>
      <c r="G576" s="34">
        <v>16</v>
      </c>
    </row>
    <row r="577" spans="1:7">
      <c r="A577" s="23">
        <v>2016</v>
      </c>
      <c r="B577" s="23" t="s">
        <v>514</v>
      </c>
      <c r="C577" s="13" t="s">
        <v>184</v>
      </c>
      <c r="D577" s="34" t="s">
        <v>1707</v>
      </c>
      <c r="E577" s="34" t="s">
        <v>7558</v>
      </c>
      <c r="F577" s="34" t="s">
        <v>7537</v>
      </c>
      <c r="G577" s="34">
        <v>1</v>
      </c>
    </row>
    <row r="578" spans="1:7">
      <c r="A578" s="23">
        <v>2016</v>
      </c>
      <c r="B578" s="23" t="s">
        <v>514</v>
      </c>
      <c r="C578" s="13" t="s">
        <v>185</v>
      </c>
      <c r="D578" s="34" t="s">
        <v>1707</v>
      </c>
      <c r="E578" s="34" t="s">
        <v>7558</v>
      </c>
      <c r="F578" s="34" t="s">
        <v>7537</v>
      </c>
      <c r="G578" s="34">
        <v>24</v>
      </c>
    </row>
    <row r="579" spans="1:7">
      <c r="A579" s="23">
        <v>2016</v>
      </c>
      <c r="B579" s="23" t="s">
        <v>514</v>
      </c>
      <c r="C579" s="13" t="s">
        <v>3925</v>
      </c>
      <c r="D579" s="34" t="s">
        <v>1707</v>
      </c>
      <c r="E579" s="34" t="s">
        <v>7558</v>
      </c>
      <c r="F579" s="34" t="s">
        <v>7537</v>
      </c>
      <c r="G579" s="34">
        <v>44</v>
      </c>
    </row>
    <row r="580" spans="1:7">
      <c r="A580" s="23">
        <v>2016</v>
      </c>
      <c r="B580" s="23" t="s">
        <v>514</v>
      </c>
      <c r="C580" s="13" t="s">
        <v>1704</v>
      </c>
      <c r="D580" s="34" t="s">
        <v>1707</v>
      </c>
      <c r="E580" s="34" t="s">
        <v>7558</v>
      </c>
      <c r="F580" s="34" t="s">
        <v>7537</v>
      </c>
      <c r="G580" s="34">
        <v>1</v>
      </c>
    </row>
    <row r="581" spans="1:7">
      <c r="A581" s="23">
        <v>2016</v>
      </c>
      <c r="B581" s="23" t="s">
        <v>514</v>
      </c>
      <c r="C581" s="13" t="s">
        <v>23</v>
      </c>
      <c r="D581" s="34" t="s">
        <v>1707</v>
      </c>
      <c r="E581" s="34" t="s">
        <v>7551</v>
      </c>
      <c r="F581" s="34" t="s">
        <v>7537</v>
      </c>
      <c r="G581" s="34">
        <v>63</v>
      </c>
    </row>
    <row r="582" spans="1:7">
      <c r="A582" s="23">
        <v>2016</v>
      </c>
      <c r="B582" s="23" t="s">
        <v>514</v>
      </c>
      <c r="C582" s="13" t="s">
        <v>184</v>
      </c>
      <c r="D582" s="34" t="s">
        <v>1707</v>
      </c>
      <c r="E582" s="34" t="s">
        <v>7551</v>
      </c>
      <c r="F582" s="34" t="s">
        <v>7537</v>
      </c>
      <c r="G582" s="34">
        <v>4</v>
      </c>
    </row>
    <row r="583" spans="1:7">
      <c r="A583" s="23">
        <v>2016</v>
      </c>
      <c r="B583" s="23" t="s">
        <v>514</v>
      </c>
      <c r="C583" s="13" t="s">
        <v>185</v>
      </c>
      <c r="D583" s="34" t="s">
        <v>1707</v>
      </c>
      <c r="E583" s="34" t="s">
        <v>7551</v>
      </c>
      <c r="F583" s="34" t="s">
        <v>7537</v>
      </c>
      <c r="G583" s="34">
        <v>35</v>
      </c>
    </row>
    <row r="584" spans="1:7">
      <c r="A584" s="23">
        <v>2016</v>
      </c>
      <c r="B584" s="23" t="s">
        <v>514</v>
      </c>
      <c r="C584" s="13" t="s">
        <v>3925</v>
      </c>
      <c r="D584" s="34" t="s">
        <v>1707</v>
      </c>
      <c r="E584" s="34" t="s">
        <v>7551</v>
      </c>
      <c r="F584" s="34" t="s">
        <v>7537</v>
      </c>
      <c r="G584" s="34">
        <v>50</v>
      </c>
    </row>
    <row r="585" spans="1:7">
      <c r="A585" s="23">
        <v>2016</v>
      </c>
      <c r="B585" s="23" t="s">
        <v>514</v>
      </c>
      <c r="C585" s="13" t="s">
        <v>23</v>
      </c>
      <c r="D585" s="34" t="s">
        <v>1708</v>
      </c>
      <c r="E585" s="34" t="s">
        <v>1709</v>
      </c>
      <c r="F585" s="34" t="s">
        <v>7537</v>
      </c>
      <c r="G585" s="34">
        <v>2</v>
      </c>
    </row>
    <row r="586" spans="1:7">
      <c r="A586" s="23">
        <v>2016</v>
      </c>
      <c r="B586" s="23" t="s">
        <v>514</v>
      </c>
      <c r="C586" s="13" t="s">
        <v>185</v>
      </c>
      <c r="D586" s="34" t="s">
        <v>1708</v>
      </c>
      <c r="E586" s="34" t="s">
        <v>1709</v>
      </c>
      <c r="F586" s="34" t="s">
        <v>7537</v>
      </c>
      <c r="G586" s="34">
        <v>3</v>
      </c>
    </row>
    <row r="587" spans="1:7">
      <c r="A587" s="23">
        <v>2016</v>
      </c>
      <c r="B587" s="23" t="s">
        <v>514</v>
      </c>
      <c r="C587" s="13" t="s">
        <v>1704</v>
      </c>
      <c r="D587" s="34" t="s">
        <v>1708</v>
      </c>
      <c r="E587" s="34" t="s">
        <v>1709</v>
      </c>
      <c r="F587" s="34" t="s">
        <v>7537</v>
      </c>
      <c r="G587" s="34">
        <v>12</v>
      </c>
    </row>
    <row r="588" spans="1:7">
      <c r="A588" s="23">
        <v>2016</v>
      </c>
      <c r="B588" s="23" t="s">
        <v>514</v>
      </c>
      <c r="C588" s="13" t="s">
        <v>185</v>
      </c>
      <c r="D588" s="34" t="s">
        <v>1706</v>
      </c>
      <c r="E588" s="34" t="s">
        <v>4358</v>
      </c>
      <c r="F588" s="34" t="s">
        <v>7537</v>
      </c>
      <c r="G588" s="34">
        <v>6</v>
      </c>
    </row>
    <row r="589" spans="1:7">
      <c r="A589" s="23">
        <v>2016</v>
      </c>
      <c r="B589" s="23" t="s">
        <v>514</v>
      </c>
      <c r="C589" s="13" t="s">
        <v>1704</v>
      </c>
      <c r="D589" s="34" t="s">
        <v>1706</v>
      </c>
      <c r="E589" s="34" t="s">
        <v>4358</v>
      </c>
      <c r="F589" s="34" t="s">
        <v>7537</v>
      </c>
      <c r="G589" s="34">
        <v>30</v>
      </c>
    </row>
    <row r="590" spans="1:7">
      <c r="A590" s="23">
        <v>2016</v>
      </c>
      <c r="B590" s="23" t="s">
        <v>514</v>
      </c>
      <c r="C590" s="13" t="s">
        <v>23</v>
      </c>
      <c r="D590" s="34" t="s">
        <v>1706</v>
      </c>
      <c r="E590" s="34" t="s">
        <v>7590</v>
      </c>
      <c r="F590" s="34" t="s">
        <v>7537</v>
      </c>
      <c r="G590" s="34">
        <v>319</v>
      </c>
    </row>
    <row r="591" spans="1:7">
      <c r="A591" s="23">
        <v>2016</v>
      </c>
      <c r="B591" s="23" t="s">
        <v>514</v>
      </c>
      <c r="C591" s="13" t="s">
        <v>184</v>
      </c>
      <c r="D591" s="34" t="s">
        <v>1706</v>
      </c>
      <c r="E591" s="34" t="s">
        <v>7590</v>
      </c>
      <c r="F591" s="34" t="s">
        <v>7537</v>
      </c>
      <c r="G591" s="34">
        <v>145</v>
      </c>
    </row>
    <row r="592" spans="1:7">
      <c r="A592" s="23">
        <v>2016</v>
      </c>
      <c r="B592" s="23" t="s">
        <v>514</v>
      </c>
      <c r="C592" s="13" t="s">
        <v>185</v>
      </c>
      <c r="D592" s="34" t="s">
        <v>1706</v>
      </c>
      <c r="E592" s="34" t="s">
        <v>7590</v>
      </c>
      <c r="F592" s="34" t="s">
        <v>7537</v>
      </c>
      <c r="G592" s="34">
        <v>737</v>
      </c>
    </row>
    <row r="593" spans="1:7">
      <c r="A593" s="23">
        <v>2016</v>
      </c>
      <c r="B593" s="23" t="s">
        <v>514</v>
      </c>
      <c r="C593" s="13" t="s">
        <v>3925</v>
      </c>
      <c r="D593" s="34" t="s">
        <v>1706</v>
      </c>
      <c r="E593" s="34" t="s">
        <v>7590</v>
      </c>
      <c r="F593" s="34" t="s">
        <v>7537</v>
      </c>
      <c r="G593" s="34">
        <v>251</v>
      </c>
    </row>
    <row r="594" spans="1:7">
      <c r="A594" s="23">
        <v>2016</v>
      </c>
      <c r="B594" s="23" t="s">
        <v>514</v>
      </c>
      <c r="C594" s="13" t="s">
        <v>1704</v>
      </c>
      <c r="D594" s="34" t="s">
        <v>1706</v>
      </c>
      <c r="E594" s="34" t="s">
        <v>7590</v>
      </c>
      <c r="F594" s="34" t="s">
        <v>7537</v>
      </c>
      <c r="G594" s="34">
        <v>704</v>
      </c>
    </row>
    <row r="595" spans="1:7">
      <c r="A595" s="23">
        <v>2016</v>
      </c>
      <c r="B595" s="23" t="s">
        <v>514</v>
      </c>
      <c r="C595" s="13" t="s">
        <v>23</v>
      </c>
      <c r="D595" s="34" t="s">
        <v>1706</v>
      </c>
      <c r="E595" s="34" t="s">
        <v>7576</v>
      </c>
      <c r="F595" s="34" t="s">
        <v>7537</v>
      </c>
      <c r="G595" s="34">
        <v>19</v>
      </c>
    </row>
    <row r="596" spans="1:7">
      <c r="A596" s="23">
        <v>2016</v>
      </c>
      <c r="B596" s="23" t="s">
        <v>514</v>
      </c>
      <c r="C596" s="13" t="s">
        <v>184</v>
      </c>
      <c r="D596" s="34" t="s">
        <v>1706</v>
      </c>
      <c r="E596" s="34" t="s">
        <v>7576</v>
      </c>
      <c r="F596" s="34" t="s">
        <v>7537</v>
      </c>
      <c r="G596" s="34">
        <v>8</v>
      </c>
    </row>
    <row r="597" spans="1:7">
      <c r="A597" s="23">
        <v>2016</v>
      </c>
      <c r="B597" s="23" t="s">
        <v>514</v>
      </c>
      <c r="C597" s="13" t="s">
        <v>185</v>
      </c>
      <c r="D597" s="34" t="s">
        <v>1706</v>
      </c>
      <c r="E597" s="34" t="s">
        <v>7576</v>
      </c>
      <c r="F597" s="34" t="s">
        <v>7537</v>
      </c>
      <c r="G597" s="34">
        <v>28</v>
      </c>
    </row>
    <row r="598" spans="1:7">
      <c r="A598" s="23">
        <v>2016</v>
      </c>
      <c r="B598" s="23" t="s">
        <v>514</v>
      </c>
      <c r="C598" s="13" t="s">
        <v>3925</v>
      </c>
      <c r="D598" s="34" t="s">
        <v>1706</v>
      </c>
      <c r="E598" s="34" t="s">
        <v>7576</v>
      </c>
      <c r="F598" s="34" t="s">
        <v>7537</v>
      </c>
      <c r="G598" s="34">
        <v>18</v>
      </c>
    </row>
    <row r="599" spans="1:7">
      <c r="A599" s="23">
        <v>2016</v>
      </c>
      <c r="B599" s="23" t="s">
        <v>514</v>
      </c>
      <c r="C599" s="13" t="s">
        <v>1704</v>
      </c>
      <c r="D599" s="34" t="s">
        <v>1706</v>
      </c>
      <c r="E599" s="34" t="s">
        <v>7576</v>
      </c>
      <c r="F599" s="34" t="s">
        <v>7537</v>
      </c>
      <c r="G599" s="34">
        <v>7</v>
      </c>
    </row>
    <row r="600" spans="1:7">
      <c r="A600" s="23">
        <v>2016</v>
      </c>
      <c r="B600" s="23" t="s">
        <v>514</v>
      </c>
      <c r="C600" s="13" t="s">
        <v>3925</v>
      </c>
      <c r="D600" s="34" t="s">
        <v>1705</v>
      </c>
      <c r="E600" s="34" t="s">
        <v>7540</v>
      </c>
      <c r="F600" s="34" t="s">
        <v>7538</v>
      </c>
      <c r="G600" s="34">
        <v>137</v>
      </c>
    </row>
    <row r="601" spans="1:7">
      <c r="A601" s="23">
        <v>2016</v>
      </c>
      <c r="B601" s="23" t="s">
        <v>514</v>
      </c>
      <c r="C601" s="13" t="s">
        <v>185</v>
      </c>
      <c r="D601" s="34" t="s">
        <v>1705</v>
      </c>
      <c r="E601" s="34" t="s">
        <v>7540</v>
      </c>
      <c r="F601" s="34" t="s">
        <v>7538</v>
      </c>
      <c r="G601" s="34">
        <v>419</v>
      </c>
    </row>
    <row r="602" spans="1:7">
      <c r="A602" s="23">
        <v>2016</v>
      </c>
      <c r="B602" s="23" t="s">
        <v>514</v>
      </c>
      <c r="C602" s="13" t="s">
        <v>23</v>
      </c>
      <c r="D602" s="34" t="s">
        <v>1705</v>
      </c>
      <c r="E602" s="34" t="s">
        <v>7540</v>
      </c>
      <c r="F602" s="34" t="s">
        <v>7538</v>
      </c>
      <c r="G602" s="34">
        <v>139</v>
      </c>
    </row>
    <row r="603" spans="1:7">
      <c r="A603" s="23">
        <v>2016</v>
      </c>
      <c r="B603" s="23" t="s">
        <v>514</v>
      </c>
      <c r="C603" s="13" t="s">
        <v>184</v>
      </c>
      <c r="D603" s="34" t="s">
        <v>1705</v>
      </c>
      <c r="E603" s="34" t="s">
        <v>7540</v>
      </c>
      <c r="F603" s="34" t="s">
        <v>7538</v>
      </c>
      <c r="G603" s="34">
        <v>96</v>
      </c>
    </row>
    <row r="604" spans="1:7">
      <c r="A604" s="23">
        <v>2016</v>
      </c>
      <c r="B604" s="23" t="s">
        <v>514</v>
      </c>
      <c r="C604" s="13" t="s">
        <v>1704</v>
      </c>
      <c r="D604" s="34" t="s">
        <v>1705</v>
      </c>
      <c r="E604" s="34" t="s">
        <v>7540</v>
      </c>
      <c r="F604" s="34" t="s">
        <v>7538</v>
      </c>
      <c r="G604" s="34">
        <v>69</v>
      </c>
    </row>
    <row r="605" spans="1:7">
      <c r="A605" s="23">
        <v>2016</v>
      </c>
      <c r="B605" s="23" t="s">
        <v>514</v>
      </c>
      <c r="C605" s="13" t="s">
        <v>3925</v>
      </c>
      <c r="D605" s="34" t="s">
        <v>1707</v>
      </c>
      <c r="E605" s="34" t="s">
        <v>7542</v>
      </c>
      <c r="F605" s="34" t="s">
        <v>7538</v>
      </c>
      <c r="G605" s="34">
        <v>2</v>
      </c>
    </row>
    <row r="606" spans="1:7">
      <c r="A606" s="23">
        <v>2016</v>
      </c>
      <c r="B606" s="23" t="s">
        <v>514</v>
      </c>
      <c r="C606" s="13" t="s">
        <v>185</v>
      </c>
      <c r="D606" s="34" t="s">
        <v>1707</v>
      </c>
      <c r="E606" s="34" t="s">
        <v>7542</v>
      </c>
      <c r="F606" s="34" t="s">
        <v>7538</v>
      </c>
      <c r="G606" s="34">
        <v>1</v>
      </c>
    </row>
    <row r="607" spans="1:7">
      <c r="A607" s="23">
        <v>2016</v>
      </c>
      <c r="B607" s="23" t="s">
        <v>514</v>
      </c>
      <c r="C607" s="13" t="s">
        <v>1704</v>
      </c>
      <c r="D607" s="34" t="s">
        <v>1708</v>
      </c>
      <c r="E607" s="34" t="s">
        <v>7591</v>
      </c>
      <c r="F607" s="34" t="s">
        <v>7538</v>
      </c>
      <c r="G607" s="34">
        <v>2</v>
      </c>
    </row>
    <row r="608" spans="1:7">
      <c r="A608" s="23">
        <v>2016</v>
      </c>
      <c r="B608" s="23" t="s">
        <v>514</v>
      </c>
      <c r="C608" s="13" t="s">
        <v>3925</v>
      </c>
      <c r="D608" s="34" t="s">
        <v>1706</v>
      </c>
      <c r="E608" s="34" t="s">
        <v>7586</v>
      </c>
      <c r="F608" s="34" t="s">
        <v>7538</v>
      </c>
      <c r="G608" s="34">
        <v>477</v>
      </c>
    </row>
    <row r="609" spans="1:7">
      <c r="A609" s="23">
        <v>2016</v>
      </c>
      <c r="B609" s="23" t="s">
        <v>514</v>
      </c>
      <c r="C609" s="13" t="s">
        <v>185</v>
      </c>
      <c r="D609" s="34" t="s">
        <v>1706</v>
      </c>
      <c r="E609" s="34" t="s">
        <v>7586</v>
      </c>
      <c r="F609" s="34" t="s">
        <v>7538</v>
      </c>
      <c r="G609" s="34">
        <v>893</v>
      </c>
    </row>
    <row r="610" spans="1:7">
      <c r="A610" s="23">
        <v>2016</v>
      </c>
      <c r="B610" s="23" t="s">
        <v>514</v>
      </c>
      <c r="C610" s="13" t="s">
        <v>23</v>
      </c>
      <c r="D610" s="34" t="s">
        <v>1706</v>
      </c>
      <c r="E610" s="34" t="s">
        <v>7586</v>
      </c>
      <c r="F610" s="34" t="s">
        <v>7538</v>
      </c>
      <c r="G610" s="34">
        <v>388</v>
      </c>
    </row>
    <row r="611" spans="1:7">
      <c r="A611" s="23">
        <v>2016</v>
      </c>
      <c r="B611" s="23" t="s">
        <v>514</v>
      </c>
      <c r="C611" s="13" t="s">
        <v>184</v>
      </c>
      <c r="D611" s="34" t="s">
        <v>1706</v>
      </c>
      <c r="E611" s="34" t="s">
        <v>7586</v>
      </c>
      <c r="F611" s="34" t="s">
        <v>7538</v>
      </c>
      <c r="G611" s="34">
        <v>186</v>
      </c>
    </row>
    <row r="612" spans="1:7">
      <c r="A612" s="23">
        <v>2016</v>
      </c>
      <c r="B612" s="23" t="s">
        <v>514</v>
      </c>
      <c r="C612" s="13" t="s">
        <v>1704</v>
      </c>
      <c r="D612" s="34" t="s">
        <v>1706</v>
      </c>
      <c r="E612" s="34" t="s">
        <v>7586</v>
      </c>
      <c r="F612" s="34" t="s">
        <v>7538</v>
      </c>
      <c r="G612" s="34">
        <v>405</v>
      </c>
    </row>
    <row r="613" spans="1:7">
      <c r="A613" s="23">
        <v>2017</v>
      </c>
      <c r="B613" s="23" t="s">
        <v>514</v>
      </c>
      <c r="C613" s="13" t="s">
        <v>23</v>
      </c>
      <c r="D613" s="34" t="s">
        <v>1705</v>
      </c>
      <c r="E613" s="34" t="s">
        <v>7549</v>
      </c>
      <c r="F613" s="34" t="s">
        <v>7537</v>
      </c>
      <c r="G613" s="34">
        <v>8</v>
      </c>
    </row>
    <row r="614" spans="1:7">
      <c r="A614" s="23">
        <v>2017</v>
      </c>
      <c r="B614" s="23" t="s">
        <v>514</v>
      </c>
      <c r="C614" s="13" t="s">
        <v>184</v>
      </c>
      <c r="D614" s="34" t="s">
        <v>1705</v>
      </c>
      <c r="E614" s="34" t="s">
        <v>7549</v>
      </c>
      <c r="F614" s="34" t="s">
        <v>7537</v>
      </c>
      <c r="G614" s="34">
        <v>1</v>
      </c>
    </row>
    <row r="615" spans="1:7">
      <c r="A615" s="23">
        <v>2017</v>
      </c>
      <c r="B615" s="23" t="s">
        <v>514</v>
      </c>
      <c r="C615" s="13" t="s">
        <v>185</v>
      </c>
      <c r="D615" s="34" t="s">
        <v>1705</v>
      </c>
      <c r="E615" s="34" t="s">
        <v>7549</v>
      </c>
      <c r="F615" s="34" t="s">
        <v>7537</v>
      </c>
      <c r="G615" s="34">
        <v>28</v>
      </c>
    </row>
    <row r="616" spans="1:7">
      <c r="A616" s="23">
        <v>2017</v>
      </c>
      <c r="B616" s="23" t="s">
        <v>514</v>
      </c>
      <c r="C616" s="13" t="s">
        <v>3925</v>
      </c>
      <c r="D616" s="34" t="s">
        <v>1705</v>
      </c>
      <c r="E616" s="34" t="s">
        <v>7549</v>
      </c>
      <c r="F616" s="34" t="s">
        <v>7537</v>
      </c>
      <c r="G616" s="34">
        <v>6</v>
      </c>
    </row>
    <row r="617" spans="1:7">
      <c r="A617" s="23">
        <v>2017</v>
      </c>
      <c r="B617" s="23" t="s">
        <v>514</v>
      </c>
      <c r="C617" s="13" t="s">
        <v>1704</v>
      </c>
      <c r="D617" s="34" t="s">
        <v>1705</v>
      </c>
      <c r="E617" s="34" t="s">
        <v>7549</v>
      </c>
      <c r="F617" s="34" t="s">
        <v>7537</v>
      </c>
      <c r="G617" s="34">
        <v>2</v>
      </c>
    </row>
    <row r="618" spans="1:7">
      <c r="A618" s="23">
        <v>2017</v>
      </c>
      <c r="B618" s="23" t="s">
        <v>514</v>
      </c>
      <c r="C618" s="13" t="s">
        <v>23</v>
      </c>
      <c r="D618" s="34" t="s">
        <v>1705</v>
      </c>
      <c r="E618" s="34" t="s">
        <v>7575</v>
      </c>
      <c r="F618" s="34" t="s">
        <v>7537</v>
      </c>
      <c r="G618" s="34">
        <v>18</v>
      </c>
    </row>
    <row r="619" spans="1:7">
      <c r="A619" s="23">
        <v>2017</v>
      </c>
      <c r="B619" s="23" t="s">
        <v>514</v>
      </c>
      <c r="C619" s="13" t="s">
        <v>184</v>
      </c>
      <c r="D619" s="34" t="s">
        <v>1705</v>
      </c>
      <c r="E619" s="34" t="s">
        <v>7575</v>
      </c>
      <c r="F619" s="34" t="s">
        <v>7537</v>
      </c>
      <c r="G619" s="34">
        <v>8</v>
      </c>
    </row>
    <row r="620" spans="1:7">
      <c r="A620" s="23">
        <v>2017</v>
      </c>
      <c r="B620" s="23" t="s">
        <v>514</v>
      </c>
      <c r="C620" s="13" t="s">
        <v>185</v>
      </c>
      <c r="D620" s="34" t="s">
        <v>1705</v>
      </c>
      <c r="E620" s="34" t="s">
        <v>7575</v>
      </c>
      <c r="F620" s="34" t="s">
        <v>7537</v>
      </c>
      <c r="G620" s="34">
        <v>28</v>
      </c>
    </row>
    <row r="621" spans="1:7">
      <c r="A621" s="23">
        <v>2017</v>
      </c>
      <c r="B621" s="23" t="s">
        <v>514</v>
      </c>
      <c r="C621" s="13" t="s">
        <v>3925</v>
      </c>
      <c r="D621" s="34" t="s">
        <v>1705</v>
      </c>
      <c r="E621" s="34" t="s">
        <v>7575</v>
      </c>
      <c r="F621" s="34" t="s">
        <v>7537</v>
      </c>
      <c r="G621" s="34">
        <v>15</v>
      </c>
    </row>
    <row r="622" spans="1:7">
      <c r="A622" s="23">
        <v>2017</v>
      </c>
      <c r="B622" s="23" t="s">
        <v>514</v>
      </c>
      <c r="C622" s="13" t="s">
        <v>1704</v>
      </c>
      <c r="D622" s="34" t="s">
        <v>1705</v>
      </c>
      <c r="E622" s="34" t="s">
        <v>7575</v>
      </c>
      <c r="F622" s="34" t="s">
        <v>7537</v>
      </c>
      <c r="G622" s="34">
        <v>1</v>
      </c>
    </row>
    <row r="623" spans="1:7">
      <c r="A623" s="23">
        <v>2017</v>
      </c>
      <c r="B623" s="23" t="s">
        <v>514</v>
      </c>
      <c r="C623" s="13" t="s">
        <v>23</v>
      </c>
      <c r="D623" s="34" t="s">
        <v>1707</v>
      </c>
      <c r="E623" s="34" t="s">
        <v>7555</v>
      </c>
      <c r="F623" s="34" t="s">
        <v>7537</v>
      </c>
      <c r="G623" s="34">
        <v>14</v>
      </c>
    </row>
    <row r="624" spans="1:7">
      <c r="A624" s="23">
        <v>2017</v>
      </c>
      <c r="B624" s="23" t="s">
        <v>514</v>
      </c>
      <c r="C624" s="13" t="s">
        <v>184</v>
      </c>
      <c r="D624" s="34" t="s">
        <v>1707</v>
      </c>
      <c r="E624" s="34" t="s">
        <v>7555</v>
      </c>
      <c r="F624" s="34" t="s">
        <v>7537</v>
      </c>
      <c r="G624" s="34">
        <v>5</v>
      </c>
    </row>
    <row r="625" spans="1:7">
      <c r="A625" s="23">
        <v>2017</v>
      </c>
      <c r="B625" s="23" t="s">
        <v>514</v>
      </c>
      <c r="C625" s="13" t="s">
        <v>185</v>
      </c>
      <c r="D625" s="34" t="s">
        <v>1707</v>
      </c>
      <c r="E625" s="34" t="s">
        <v>7555</v>
      </c>
      <c r="F625" s="34" t="s">
        <v>7537</v>
      </c>
      <c r="G625" s="34">
        <v>8</v>
      </c>
    </row>
    <row r="626" spans="1:7">
      <c r="A626" s="23">
        <v>2017</v>
      </c>
      <c r="B626" s="23" t="s">
        <v>514</v>
      </c>
      <c r="C626" s="13" t="s">
        <v>3925</v>
      </c>
      <c r="D626" s="34" t="s">
        <v>1707</v>
      </c>
      <c r="E626" s="34" t="s">
        <v>7555</v>
      </c>
      <c r="F626" s="34" t="s">
        <v>7537</v>
      </c>
      <c r="G626" s="34">
        <v>9</v>
      </c>
    </row>
    <row r="627" spans="1:7">
      <c r="A627" s="23">
        <v>2017</v>
      </c>
      <c r="B627" s="23" t="s">
        <v>514</v>
      </c>
      <c r="C627" s="13" t="s">
        <v>1704</v>
      </c>
      <c r="D627" s="34" t="s">
        <v>1707</v>
      </c>
      <c r="E627" s="34" t="s">
        <v>7555</v>
      </c>
      <c r="F627" s="34" t="s">
        <v>7537</v>
      </c>
      <c r="G627" s="34">
        <v>1</v>
      </c>
    </row>
    <row r="628" spans="1:7">
      <c r="A628" s="23">
        <v>2017</v>
      </c>
      <c r="B628" s="23" t="s">
        <v>514</v>
      </c>
      <c r="C628" s="13" t="s">
        <v>23</v>
      </c>
      <c r="D628" s="34" t="s">
        <v>1707</v>
      </c>
      <c r="E628" s="34" t="s">
        <v>7550</v>
      </c>
      <c r="F628" s="34" t="s">
        <v>7537</v>
      </c>
      <c r="G628" s="34">
        <v>6</v>
      </c>
    </row>
    <row r="629" spans="1:7">
      <c r="A629" s="23">
        <v>2017</v>
      </c>
      <c r="B629" s="23" t="s">
        <v>514</v>
      </c>
      <c r="C629" s="13" t="s">
        <v>184</v>
      </c>
      <c r="D629" s="34" t="s">
        <v>1707</v>
      </c>
      <c r="E629" s="34" t="s">
        <v>7550</v>
      </c>
      <c r="F629" s="34" t="s">
        <v>7537</v>
      </c>
      <c r="G629" s="34">
        <v>13</v>
      </c>
    </row>
    <row r="630" spans="1:7">
      <c r="A630" s="23">
        <v>2017</v>
      </c>
      <c r="B630" s="23" t="s">
        <v>514</v>
      </c>
      <c r="C630" s="13" t="s">
        <v>185</v>
      </c>
      <c r="D630" s="34" t="s">
        <v>1707</v>
      </c>
      <c r="E630" s="34" t="s">
        <v>7550</v>
      </c>
      <c r="F630" s="34" t="s">
        <v>7537</v>
      </c>
      <c r="G630" s="34">
        <v>3</v>
      </c>
    </row>
    <row r="631" spans="1:7">
      <c r="A631" s="23">
        <v>2017</v>
      </c>
      <c r="B631" s="23" t="s">
        <v>514</v>
      </c>
      <c r="C631" s="13" t="s">
        <v>3925</v>
      </c>
      <c r="D631" s="34" t="s">
        <v>1707</v>
      </c>
      <c r="E631" s="34" t="s">
        <v>7550</v>
      </c>
      <c r="F631" s="34" t="s">
        <v>7537</v>
      </c>
      <c r="G631" s="34">
        <v>4</v>
      </c>
    </row>
    <row r="632" spans="1:7">
      <c r="A632" s="23">
        <v>2017</v>
      </c>
      <c r="B632" s="23" t="s">
        <v>514</v>
      </c>
      <c r="C632" s="13" t="s">
        <v>1704</v>
      </c>
      <c r="D632" s="34" t="s">
        <v>1707</v>
      </c>
      <c r="E632" s="34" t="s">
        <v>7550</v>
      </c>
      <c r="F632" s="34" t="s">
        <v>7537</v>
      </c>
      <c r="G632" s="34">
        <v>8</v>
      </c>
    </row>
    <row r="633" spans="1:7">
      <c r="A633" s="23">
        <v>2017</v>
      </c>
      <c r="B633" s="23" t="s">
        <v>514</v>
      </c>
      <c r="C633" s="13" t="s">
        <v>23</v>
      </c>
      <c r="D633" s="34" t="s">
        <v>1707</v>
      </c>
      <c r="E633" s="34" t="s">
        <v>7552</v>
      </c>
      <c r="F633" s="34" t="s">
        <v>7537</v>
      </c>
      <c r="G633" s="34">
        <v>130</v>
      </c>
    </row>
    <row r="634" spans="1:7">
      <c r="A634" s="23">
        <v>2017</v>
      </c>
      <c r="B634" s="23" t="s">
        <v>514</v>
      </c>
      <c r="C634" s="13" t="s">
        <v>184</v>
      </c>
      <c r="D634" s="34" t="s">
        <v>1707</v>
      </c>
      <c r="E634" s="34" t="s">
        <v>7552</v>
      </c>
      <c r="F634" s="34" t="s">
        <v>7537</v>
      </c>
      <c r="G634" s="34">
        <v>104</v>
      </c>
    </row>
    <row r="635" spans="1:7">
      <c r="A635" s="23">
        <v>2017</v>
      </c>
      <c r="B635" s="23" t="s">
        <v>514</v>
      </c>
      <c r="C635" s="13" t="s">
        <v>185</v>
      </c>
      <c r="D635" s="34" t="s">
        <v>1707</v>
      </c>
      <c r="E635" s="34" t="s">
        <v>7552</v>
      </c>
      <c r="F635" s="34" t="s">
        <v>7537</v>
      </c>
      <c r="G635" s="34">
        <v>242</v>
      </c>
    </row>
    <row r="636" spans="1:7">
      <c r="A636" s="23">
        <v>2017</v>
      </c>
      <c r="B636" s="23" t="s">
        <v>514</v>
      </c>
      <c r="C636" s="13" t="s">
        <v>3925</v>
      </c>
      <c r="D636" s="34" t="s">
        <v>1707</v>
      </c>
      <c r="E636" s="34" t="s">
        <v>7552</v>
      </c>
      <c r="F636" s="34" t="s">
        <v>7537</v>
      </c>
      <c r="G636" s="34">
        <v>309</v>
      </c>
    </row>
    <row r="637" spans="1:7">
      <c r="A637" s="23">
        <v>2017</v>
      </c>
      <c r="B637" s="23" t="s">
        <v>514</v>
      </c>
      <c r="C637" s="13" t="s">
        <v>1704</v>
      </c>
      <c r="D637" s="34" t="s">
        <v>1707</v>
      </c>
      <c r="E637" s="34" t="s">
        <v>7552</v>
      </c>
      <c r="F637" s="34" t="s">
        <v>7537</v>
      </c>
      <c r="G637" s="34">
        <v>4</v>
      </c>
    </row>
    <row r="638" spans="1:7">
      <c r="A638" s="23">
        <v>2017</v>
      </c>
      <c r="B638" s="23" t="s">
        <v>514</v>
      </c>
      <c r="C638" s="13" t="s">
        <v>23</v>
      </c>
      <c r="D638" s="34" t="s">
        <v>1707</v>
      </c>
      <c r="E638" s="34" t="s">
        <v>7551</v>
      </c>
      <c r="F638" s="34" t="s">
        <v>7537</v>
      </c>
      <c r="G638" s="34">
        <v>96</v>
      </c>
    </row>
    <row r="639" spans="1:7">
      <c r="A639" s="23">
        <v>2017</v>
      </c>
      <c r="B639" s="23" t="s">
        <v>514</v>
      </c>
      <c r="C639" s="13" t="s">
        <v>184</v>
      </c>
      <c r="D639" s="34" t="s">
        <v>1707</v>
      </c>
      <c r="E639" s="34" t="s">
        <v>7551</v>
      </c>
      <c r="F639" s="34" t="s">
        <v>7537</v>
      </c>
      <c r="G639" s="34">
        <v>78</v>
      </c>
    </row>
    <row r="640" spans="1:7">
      <c r="A640" s="23">
        <v>2017</v>
      </c>
      <c r="B640" s="23" t="s">
        <v>514</v>
      </c>
      <c r="C640" s="13" t="s">
        <v>185</v>
      </c>
      <c r="D640" s="34" t="s">
        <v>1707</v>
      </c>
      <c r="E640" s="34" t="s">
        <v>7551</v>
      </c>
      <c r="F640" s="34" t="s">
        <v>7537</v>
      </c>
      <c r="G640" s="34">
        <v>30</v>
      </c>
    </row>
    <row r="641" spans="1:7">
      <c r="A641" s="23">
        <v>2017</v>
      </c>
      <c r="B641" s="23" t="s">
        <v>514</v>
      </c>
      <c r="C641" s="13" t="s">
        <v>3925</v>
      </c>
      <c r="D641" s="34" t="s">
        <v>1707</v>
      </c>
      <c r="E641" s="34" t="s">
        <v>7551</v>
      </c>
      <c r="F641" s="34" t="s">
        <v>7537</v>
      </c>
      <c r="G641" s="34">
        <v>74</v>
      </c>
    </row>
    <row r="642" spans="1:7">
      <c r="A642" s="23">
        <v>2017</v>
      </c>
      <c r="B642" s="23" t="s">
        <v>514</v>
      </c>
      <c r="C642" s="13" t="s">
        <v>1704</v>
      </c>
      <c r="D642" s="34" t="s">
        <v>1707</v>
      </c>
      <c r="E642" s="34" t="s">
        <v>7551</v>
      </c>
      <c r="F642" s="34" t="s">
        <v>7537</v>
      </c>
      <c r="G642" s="34">
        <v>40</v>
      </c>
    </row>
    <row r="643" spans="1:7">
      <c r="A643" s="23">
        <v>2017</v>
      </c>
      <c r="B643" s="23" t="s">
        <v>514</v>
      </c>
      <c r="C643" s="13" t="s">
        <v>3925</v>
      </c>
      <c r="D643" s="34" t="s">
        <v>1706</v>
      </c>
      <c r="E643" s="34" t="s">
        <v>4358</v>
      </c>
      <c r="F643" s="34" t="s">
        <v>7537</v>
      </c>
      <c r="G643" s="34">
        <v>1</v>
      </c>
    </row>
    <row r="644" spans="1:7">
      <c r="A644" s="23">
        <v>2017</v>
      </c>
      <c r="B644" s="23" t="s">
        <v>514</v>
      </c>
      <c r="C644" s="13" t="s">
        <v>23</v>
      </c>
      <c r="D644" s="34" t="s">
        <v>1706</v>
      </c>
      <c r="E644" s="34" t="s">
        <v>7578</v>
      </c>
      <c r="F644" s="34" t="s">
        <v>7537</v>
      </c>
      <c r="G644" s="34">
        <v>10</v>
      </c>
    </row>
    <row r="645" spans="1:7">
      <c r="A645" s="23">
        <v>2017</v>
      </c>
      <c r="B645" s="23" t="s">
        <v>514</v>
      </c>
      <c r="C645" s="13" t="s">
        <v>184</v>
      </c>
      <c r="D645" s="34" t="s">
        <v>1706</v>
      </c>
      <c r="E645" s="34" t="s">
        <v>7578</v>
      </c>
      <c r="F645" s="34" t="s">
        <v>7537</v>
      </c>
      <c r="G645" s="34">
        <v>9</v>
      </c>
    </row>
    <row r="646" spans="1:7">
      <c r="A646" s="23">
        <v>2017</v>
      </c>
      <c r="B646" s="23" t="s">
        <v>514</v>
      </c>
      <c r="C646" s="13" t="s">
        <v>185</v>
      </c>
      <c r="D646" s="34" t="s">
        <v>1706</v>
      </c>
      <c r="E646" s="34" t="s">
        <v>7578</v>
      </c>
      <c r="F646" s="34" t="s">
        <v>7537</v>
      </c>
      <c r="G646" s="34">
        <v>19</v>
      </c>
    </row>
    <row r="647" spans="1:7">
      <c r="A647" s="23">
        <v>2017</v>
      </c>
      <c r="B647" s="23" t="s">
        <v>514</v>
      </c>
      <c r="C647" s="13" t="s">
        <v>3925</v>
      </c>
      <c r="D647" s="34" t="s">
        <v>1706</v>
      </c>
      <c r="E647" s="34" t="s">
        <v>7578</v>
      </c>
      <c r="F647" s="34" t="s">
        <v>7537</v>
      </c>
      <c r="G647" s="34">
        <v>17</v>
      </c>
    </row>
    <row r="648" spans="1:7">
      <c r="A648" s="23">
        <v>2017</v>
      </c>
      <c r="B648" s="23" t="s">
        <v>514</v>
      </c>
      <c r="C648" s="13" t="s">
        <v>1704</v>
      </c>
      <c r="D648" s="34" t="s">
        <v>1706</v>
      </c>
      <c r="E648" s="34" t="s">
        <v>7578</v>
      </c>
      <c r="F648" s="34" t="s">
        <v>7537</v>
      </c>
      <c r="G648" s="34">
        <v>38</v>
      </c>
    </row>
    <row r="649" spans="1:7">
      <c r="A649" s="23">
        <v>2017</v>
      </c>
      <c r="B649" s="23" t="s">
        <v>514</v>
      </c>
      <c r="C649" s="13" t="s">
        <v>23</v>
      </c>
      <c r="D649" s="34" t="s">
        <v>1706</v>
      </c>
      <c r="E649" s="34" t="s">
        <v>7576</v>
      </c>
      <c r="F649" s="34" t="s">
        <v>7537</v>
      </c>
      <c r="G649" s="34">
        <v>23</v>
      </c>
    </row>
    <row r="650" spans="1:7">
      <c r="A650" s="23">
        <v>2017</v>
      </c>
      <c r="B650" s="23" t="s">
        <v>514</v>
      </c>
      <c r="C650" s="13" t="s">
        <v>184</v>
      </c>
      <c r="D650" s="34" t="s">
        <v>1706</v>
      </c>
      <c r="E650" s="34" t="s">
        <v>7576</v>
      </c>
      <c r="F650" s="34" t="s">
        <v>7537</v>
      </c>
      <c r="G650" s="34">
        <v>16</v>
      </c>
    </row>
    <row r="651" spans="1:7">
      <c r="A651" s="23">
        <v>2017</v>
      </c>
      <c r="B651" s="23" t="s">
        <v>514</v>
      </c>
      <c r="C651" s="13" t="s">
        <v>185</v>
      </c>
      <c r="D651" s="34" t="s">
        <v>1706</v>
      </c>
      <c r="E651" s="34" t="s">
        <v>7576</v>
      </c>
      <c r="F651" s="34" t="s">
        <v>7537</v>
      </c>
      <c r="G651" s="34">
        <v>49</v>
      </c>
    </row>
    <row r="652" spans="1:7">
      <c r="A652" s="23">
        <v>2017</v>
      </c>
      <c r="B652" s="23" t="s">
        <v>514</v>
      </c>
      <c r="C652" s="13" t="s">
        <v>3925</v>
      </c>
      <c r="D652" s="34" t="s">
        <v>1706</v>
      </c>
      <c r="E652" s="34" t="s">
        <v>7576</v>
      </c>
      <c r="F652" s="34" t="s">
        <v>7537</v>
      </c>
      <c r="G652" s="34">
        <v>40</v>
      </c>
    </row>
    <row r="653" spans="1:7">
      <c r="A653" s="23">
        <v>2017</v>
      </c>
      <c r="B653" s="23" t="s">
        <v>514</v>
      </c>
      <c r="C653" s="13" t="s">
        <v>1704</v>
      </c>
      <c r="D653" s="34" t="s">
        <v>1706</v>
      </c>
      <c r="E653" s="34" t="s">
        <v>7576</v>
      </c>
      <c r="F653" s="34" t="s">
        <v>7537</v>
      </c>
      <c r="G653" s="34">
        <v>6</v>
      </c>
    </row>
    <row r="654" spans="1:7">
      <c r="A654" s="23">
        <v>2017</v>
      </c>
      <c r="B654" s="23" t="s">
        <v>514</v>
      </c>
      <c r="C654" s="13" t="s">
        <v>23</v>
      </c>
      <c r="D654" s="34" t="s">
        <v>1706</v>
      </c>
      <c r="E654" s="34" t="s">
        <v>7526</v>
      </c>
      <c r="F654" s="34" t="s">
        <v>7537</v>
      </c>
      <c r="G654" s="34">
        <v>19</v>
      </c>
    </row>
    <row r="655" spans="1:7">
      <c r="A655" s="23">
        <v>2017</v>
      </c>
      <c r="B655" s="23" t="s">
        <v>514</v>
      </c>
      <c r="C655" s="13" t="s">
        <v>184</v>
      </c>
      <c r="D655" s="34" t="s">
        <v>1706</v>
      </c>
      <c r="E655" s="34" t="s">
        <v>7526</v>
      </c>
      <c r="F655" s="34" t="s">
        <v>7537</v>
      </c>
      <c r="G655" s="34">
        <v>5</v>
      </c>
    </row>
    <row r="656" spans="1:7">
      <c r="A656" s="23">
        <v>2017</v>
      </c>
      <c r="B656" s="23" t="s">
        <v>514</v>
      </c>
      <c r="C656" s="13" t="s">
        <v>185</v>
      </c>
      <c r="D656" s="34" t="s">
        <v>1706</v>
      </c>
      <c r="E656" s="34" t="s">
        <v>7526</v>
      </c>
      <c r="F656" s="34" t="s">
        <v>7537</v>
      </c>
      <c r="G656" s="34">
        <v>24</v>
      </c>
    </row>
    <row r="657" spans="1:7">
      <c r="A657" s="23">
        <v>2017</v>
      </c>
      <c r="B657" s="23" t="s">
        <v>514</v>
      </c>
      <c r="C657" s="13" t="s">
        <v>3925</v>
      </c>
      <c r="D657" s="34" t="s">
        <v>1706</v>
      </c>
      <c r="E657" s="34" t="s">
        <v>7526</v>
      </c>
      <c r="F657" s="34" t="s">
        <v>7537</v>
      </c>
      <c r="G657" s="34">
        <v>11</v>
      </c>
    </row>
    <row r="658" spans="1:7">
      <c r="A658" s="23">
        <v>2017</v>
      </c>
      <c r="B658" s="23" t="s">
        <v>514</v>
      </c>
      <c r="C658" s="13" t="s">
        <v>1704</v>
      </c>
      <c r="D658" s="34" t="s">
        <v>1706</v>
      </c>
      <c r="E658" s="34" t="s">
        <v>7526</v>
      </c>
      <c r="F658" s="34" t="s">
        <v>7537</v>
      </c>
      <c r="G658" s="34">
        <v>114</v>
      </c>
    </row>
    <row r="659" spans="1:7">
      <c r="A659" s="23">
        <v>2017</v>
      </c>
      <c r="B659" s="23" t="s">
        <v>514</v>
      </c>
      <c r="C659" s="13" t="s">
        <v>3925</v>
      </c>
      <c r="D659" s="34" t="s">
        <v>1705</v>
      </c>
      <c r="E659" s="34" t="s">
        <v>7540</v>
      </c>
      <c r="F659" s="34" t="s">
        <v>7538</v>
      </c>
      <c r="G659" s="34">
        <v>70</v>
      </c>
    </row>
    <row r="660" spans="1:7">
      <c r="A660" s="23">
        <v>2017</v>
      </c>
      <c r="B660" s="23" t="s">
        <v>514</v>
      </c>
      <c r="C660" s="13" t="s">
        <v>185</v>
      </c>
      <c r="D660" s="34" t="s">
        <v>1705</v>
      </c>
      <c r="E660" s="34" t="s">
        <v>7540</v>
      </c>
      <c r="F660" s="34" t="s">
        <v>7538</v>
      </c>
      <c r="G660" s="34">
        <v>133</v>
      </c>
    </row>
    <row r="661" spans="1:7">
      <c r="A661" s="23">
        <v>2017</v>
      </c>
      <c r="B661" s="23" t="s">
        <v>514</v>
      </c>
      <c r="C661" s="13" t="s">
        <v>23</v>
      </c>
      <c r="D661" s="34" t="s">
        <v>1705</v>
      </c>
      <c r="E661" s="34" t="s">
        <v>7540</v>
      </c>
      <c r="F661" s="34" t="s">
        <v>7538</v>
      </c>
      <c r="G661" s="34">
        <v>49</v>
      </c>
    </row>
    <row r="662" spans="1:7">
      <c r="A662" s="23">
        <v>2017</v>
      </c>
      <c r="B662" s="23" t="s">
        <v>514</v>
      </c>
      <c r="C662" s="13" t="s">
        <v>184</v>
      </c>
      <c r="D662" s="34" t="s">
        <v>1705</v>
      </c>
      <c r="E662" s="34" t="s">
        <v>7540</v>
      </c>
      <c r="F662" s="34" t="s">
        <v>7538</v>
      </c>
      <c r="G662" s="34">
        <v>33</v>
      </c>
    </row>
    <row r="663" spans="1:7">
      <c r="A663" s="23">
        <v>2017</v>
      </c>
      <c r="B663" s="23" t="s">
        <v>514</v>
      </c>
      <c r="C663" s="13" t="s">
        <v>1704</v>
      </c>
      <c r="D663" s="34" t="s">
        <v>1705</v>
      </c>
      <c r="E663" s="34" t="s">
        <v>7540</v>
      </c>
      <c r="F663" s="34" t="s">
        <v>7538</v>
      </c>
      <c r="G663" s="34">
        <v>6</v>
      </c>
    </row>
    <row r="664" spans="1:7">
      <c r="A664" s="23">
        <v>2017</v>
      </c>
      <c r="B664" s="23" t="s">
        <v>514</v>
      </c>
      <c r="C664" s="13" t="s">
        <v>3925</v>
      </c>
      <c r="D664" s="34" t="s">
        <v>1707</v>
      </c>
      <c r="E664" s="34" t="s">
        <v>7541</v>
      </c>
      <c r="F664" s="34" t="s">
        <v>7538</v>
      </c>
      <c r="G664" s="34">
        <v>28</v>
      </c>
    </row>
    <row r="665" spans="1:7">
      <c r="A665" s="23">
        <v>2017</v>
      </c>
      <c r="B665" s="23" t="s">
        <v>514</v>
      </c>
      <c r="C665" s="13" t="s">
        <v>185</v>
      </c>
      <c r="D665" s="34" t="s">
        <v>1707</v>
      </c>
      <c r="E665" s="34" t="s">
        <v>7541</v>
      </c>
      <c r="F665" s="34" t="s">
        <v>7538</v>
      </c>
      <c r="G665" s="34">
        <v>33</v>
      </c>
    </row>
    <row r="666" spans="1:7">
      <c r="A666" s="23">
        <v>2017</v>
      </c>
      <c r="B666" s="23" t="s">
        <v>514</v>
      </c>
      <c r="C666" s="13" t="s">
        <v>23</v>
      </c>
      <c r="D666" s="34" t="s">
        <v>1707</v>
      </c>
      <c r="E666" s="34" t="s">
        <v>7541</v>
      </c>
      <c r="F666" s="34" t="s">
        <v>7538</v>
      </c>
      <c r="G666" s="34">
        <v>22</v>
      </c>
    </row>
    <row r="667" spans="1:7">
      <c r="A667" s="23">
        <v>2017</v>
      </c>
      <c r="B667" s="23" t="s">
        <v>514</v>
      </c>
      <c r="C667" s="13" t="s">
        <v>184</v>
      </c>
      <c r="D667" s="34" t="s">
        <v>1707</v>
      </c>
      <c r="E667" s="34" t="s">
        <v>7541</v>
      </c>
      <c r="F667" s="34" t="s">
        <v>7538</v>
      </c>
      <c r="G667" s="34">
        <v>29</v>
      </c>
    </row>
    <row r="668" spans="1:7">
      <c r="A668" s="23">
        <v>2017</v>
      </c>
      <c r="B668" s="23" t="s">
        <v>514</v>
      </c>
      <c r="C668" s="13" t="s">
        <v>3925</v>
      </c>
      <c r="D668" s="34" t="s">
        <v>1706</v>
      </c>
      <c r="E668" s="34" t="s">
        <v>7586</v>
      </c>
      <c r="F668" s="34" t="s">
        <v>7538</v>
      </c>
      <c r="G668" s="34">
        <v>536</v>
      </c>
    </row>
    <row r="669" spans="1:7">
      <c r="A669" s="23">
        <v>2017</v>
      </c>
      <c r="B669" s="23" t="s">
        <v>514</v>
      </c>
      <c r="C669" s="13" t="s">
        <v>185</v>
      </c>
      <c r="D669" s="34" t="s">
        <v>1706</v>
      </c>
      <c r="E669" s="34" t="s">
        <v>7586</v>
      </c>
      <c r="F669" s="34" t="s">
        <v>7538</v>
      </c>
      <c r="G669" s="34">
        <v>1019</v>
      </c>
    </row>
    <row r="670" spans="1:7">
      <c r="A670" s="23">
        <v>2017</v>
      </c>
      <c r="B670" s="23" t="s">
        <v>514</v>
      </c>
      <c r="C670" s="13" t="s">
        <v>23</v>
      </c>
      <c r="D670" s="34" t="s">
        <v>1706</v>
      </c>
      <c r="E670" s="34" t="s">
        <v>7586</v>
      </c>
      <c r="F670" s="34" t="s">
        <v>7538</v>
      </c>
      <c r="G670" s="34">
        <v>372</v>
      </c>
    </row>
    <row r="671" spans="1:7">
      <c r="A671" s="23">
        <v>2017</v>
      </c>
      <c r="B671" s="23" t="s">
        <v>514</v>
      </c>
      <c r="C671" s="13" t="s">
        <v>184</v>
      </c>
      <c r="D671" s="34" t="s">
        <v>1706</v>
      </c>
      <c r="E671" s="34" t="s">
        <v>7586</v>
      </c>
      <c r="F671" s="34" t="s">
        <v>7538</v>
      </c>
      <c r="G671" s="34">
        <v>442</v>
      </c>
    </row>
    <row r="672" spans="1:7">
      <c r="A672" s="23">
        <v>2017</v>
      </c>
      <c r="B672" s="23" t="s">
        <v>514</v>
      </c>
      <c r="C672" s="13" t="s">
        <v>1704</v>
      </c>
      <c r="D672" s="34" t="s">
        <v>1706</v>
      </c>
      <c r="E672" s="34" t="s">
        <v>7586</v>
      </c>
      <c r="F672" s="34" t="s">
        <v>7538</v>
      </c>
      <c r="G672" s="34">
        <v>730</v>
      </c>
    </row>
    <row r="673" spans="1:7">
      <c r="A673" s="23">
        <v>2018</v>
      </c>
      <c r="B673" s="23" t="s">
        <v>514</v>
      </c>
      <c r="C673" s="13" t="s">
        <v>185</v>
      </c>
      <c r="D673" s="34" t="s">
        <v>1711</v>
      </c>
      <c r="E673" s="34" t="s">
        <v>7593</v>
      </c>
      <c r="F673" s="34" t="s">
        <v>7537</v>
      </c>
      <c r="G673" s="34">
        <v>44</v>
      </c>
    </row>
    <row r="674" spans="1:7">
      <c r="A674" s="23">
        <v>2018</v>
      </c>
      <c r="B674" s="23" t="s">
        <v>514</v>
      </c>
      <c r="C674" s="13" t="s">
        <v>184</v>
      </c>
      <c r="D674" s="34" t="s">
        <v>1711</v>
      </c>
      <c r="E674" s="34" t="s">
        <v>1153</v>
      </c>
      <c r="F674" s="34" t="s">
        <v>7537</v>
      </c>
      <c r="G674" s="34">
        <v>5</v>
      </c>
    </row>
    <row r="675" spans="1:7">
      <c r="A675" s="23">
        <v>2018</v>
      </c>
      <c r="B675" s="23" t="s">
        <v>514</v>
      </c>
      <c r="C675" s="13" t="s">
        <v>185</v>
      </c>
      <c r="D675" s="34" t="s">
        <v>1711</v>
      </c>
      <c r="E675" s="34" t="s">
        <v>1153</v>
      </c>
      <c r="F675" s="34" t="s">
        <v>7537</v>
      </c>
      <c r="G675" s="34">
        <v>16</v>
      </c>
    </row>
    <row r="676" spans="1:7">
      <c r="A676" s="23">
        <v>2018</v>
      </c>
      <c r="B676" s="23" t="s">
        <v>514</v>
      </c>
      <c r="C676" s="13" t="s">
        <v>1704</v>
      </c>
      <c r="D676" s="34" t="s">
        <v>1711</v>
      </c>
      <c r="E676" s="34" t="s">
        <v>1153</v>
      </c>
      <c r="F676" s="34" t="s">
        <v>7537</v>
      </c>
      <c r="G676" s="34">
        <v>41</v>
      </c>
    </row>
    <row r="677" spans="1:7">
      <c r="A677" s="23">
        <v>2018</v>
      </c>
      <c r="B677" s="23" t="s">
        <v>514</v>
      </c>
      <c r="C677" s="13" t="s">
        <v>3925</v>
      </c>
      <c r="D677" s="34" t="s">
        <v>1705</v>
      </c>
      <c r="E677" s="34" t="s">
        <v>7548</v>
      </c>
      <c r="F677" s="34" t="s">
        <v>7537</v>
      </c>
      <c r="G677" s="34">
        <v>24</v>
      </c>
    </row>
    <row r="678" spans="1:7">
      <c r="A678" s="23">
        <v>2018</v>
      </c>
      <c r="B678" s="23" t="s">
        <v>514</v>
      </c>
      <c r="C678" s="13" t="s">
        <v>1704</v>
      </c>
      <c r="D678" s="34" t="s">
        <v>1705</v>
      </c>
      <c r="E678" s="34" t="s">
        <v>7548</v>
      </c>
      <c r="F678" s="34" t="s">
        <v>7537</v>
      </c>
      <c r="G678" s="34">
        <v>258</v>
      </c>
    </row>
    <row r="679" spans="1:7">
      <c r="A679" s="23">
        <v>2018</v>
      </c>
      <c r="B679" s="23" t="s">
        <v>514</v>
      </c>
      <c r="C679" s="13" t="s">
        <v>185</v>
      </c>
      <c r="D679" s="34" t="s">
        <v>1705</v>
      </c>
      <c r="E679" s="34" t="s">
        <v>7547</v>
      </c>
      <c r="F679" s="34" t="s">
        <v>7537</v>
      </c>
      <c r="G679" s="34">
        <v>5</v>
      </c>
    </row>
    <row r="680" spans="1:7">
      <c r="A680" s="23">
        <v>2018</v>
      </c>
      <c r="B680" s="23" t="s">
        <v>514</v>
      </c>
      <c r="C680" s="13" t="s">
        <v>3925</v>
      </c>
      <c r="D680" s="34" t="s">
        <v>1705</v>
      </c>
      <c r="E680" s="34" t="s">
        <v>7547</v>
      </c>
      <c r="F680" s="34" t="s">
        <v>7537</v>
      </c>
      <c r="G680" s="34">
        <v>26</v>
      </c>
    </row>
    <row r="681" spans="1:7">
      <c r="A681" s="23">
        <v>2018</v>
      </c>
      <c r="B681" s="23" t="s">
        <v>514</v>
      </c>
      <c r="C681" s="13" t="s">
        <v>1704</v>
      </c>
      <c r="D681" s="34" t="s">
        <v>1705</v>
      </c>
      <c r="E681" s="34" t="s">
        <v>7547</v>
      </c>
      <c r="F681" s="34" t="s">
        <v>7537</v>
      </c>
      <c r="G681" s="34">
        <v>200</v>
      </c>
    </row>
    <row r="682" spans="1:7">
      <c r="A682" s="23">
        <v>2018</v>
      </c>
      <c r="B682" s="23" t="s">
        <v>514</v>
      </c>
      <c r="C682" s="13" t="s">
        <v>3925</v>
      </c>
      <c r="D682" s="34" t="s">
        <v>1705</v>
      </c>
      <c r="E682" s="34" t="s">
        <v>7549</v>
      </c>
      <c r="F682" s="34" t="s">
        <v>7537</v>
      </c>
      <c r="G682" s="34">
        <v>50</v>
      </c>
    </row>
    <row r="683" spans="1:7">
      <c r="A683" s="23">
        <v>2018</v>
      </c>
      <c r="B683" s="23" t="s">
        <v>514</v>
      </c>
      <c r="C683" s="13" t="s">
        <v>1704</v>
      </c>
      <c r="D683" s="34" t="s">
        <v>1705</v>
      </c>
      <c r="E683" s="34" t="s">
        <v>7549</v>
      </c>
      <c r="F683" s="34" t="s">
        <v>7537</v>
      </c>
      <c r="G683" s="34">
        <v>223</v>
      </c>
    </row>
    <row r="684" spans="1:7">
      <c r="A684" s="23">
        <v>2018</v>
      </c>
      <c r="B684" s="23" t="s">
        <v>514</v>
      </c>
      <c r="C684" s="13" t="s">
        <v>3925</v>
      </c>
      <c r="D684" s="34" t="s">
        <v>1705</v>
      </c>
      <c r="E684" s="34" t="s">
        <v>7575</v>
      </c>
      <c r="F684" s="34" t="s">
        <v>7537</v>
      </c>
      <c r="G684" s="34">
        <v>109</v>
      </c>
    </row>
    <row r="685" spans="1:7">
      <c r="A685" s="23">
        <v>2018</v>
      </c>
      <c r="B685" s="23" t="s">
        <v>514</v>
      </c>
      <c r="C685" s="13" t="s">
        <v>1704</v>
      </c>
      <c r="D685" s="34" t="s">
        <v>1705</v>
      </c>
      <c r="E685" s="34" t="s">
        <v>7575</v>
      </c>
      <c r="F685" s="34" t="s">
        <v>7537</v>
      </c>
      <c r="G685" s="34">
        <v>370</v>
      </c>
    </row>
    <row r="686" spans="1:7">
      <c r="A686" s="23">
        <v>2018</v>
      </c>
      <c r="B686" s="23" t="s">
        <v>514</v>
      </c>
      <c r="C686" s="13" t="s">
        <v>23</v>
      </c>
      <c r="D686" s="34" t="s">
        <v>1707</v>
      </c>
      <c r="E686" s="34" t="s">
        <v>7622</v>
      </c>
      <c r="F686" s="34" t="s">
        <v>7537</v>
      </c>
      <c r="G686" s="34">
        <v>3</v>
      </c>
    </row>
    <row r="687" spans="1:7">
      <c r="A687" s="23">
        <v>2018</v>
      </c>
      <c r="B687" s="23" t="s">
        <v>514</v>
      </c>
      <c r="C687" s="13" t="s">
        <v>184</v>
      </c>
      <c r="D687" s="34" t="s">
        <v>1707</v>
      </c>
      <c r="E687" s="34" t="s">
        <v>7622</v>
      </c>
      <c r="F687" s="34" t="s">
        <v>7537</v>
      </c>
      <c r="G687" s="34">
        <v>9</v>
      </c>
    </row>
    <row r="688" spans="1:7">
      <c r="A688" s="23">
        <v>2018</v>
      </c>
      <c r="B688" s="23" t="s">
        <v>514</v>
      </c>
      <c r="C688" s="13" t="s">
        <v>185</v>
      </c>
      <c r="D688" s="34" t="s">
        <v>1707</v>
      </c>
      <c r="E688" s="34" t="s">
        <v>7622</v>
      </c>
      <c r="F688" s="34" t="s">
        <v>7537</v>
      </c>
      <c r="G688" s="34">
        <v>14</v>
      </c>
    </row>
    <row r="689" spans="1:7">
      <c r="A689" s="23">
        <v>2018</v>
      </c>
      <c r="B689" s="23" t="s">
        <v>514</v>
      </c>
      <c r="C689" s="13" t="s">
        <v>1704</v>
      </c>
      <c r="D689" s="34" t="s">
        <v>1707</v>
      </c>
      <c r="E689" s="34" t="s">
        <v>7622</v>
      </c>
      <c r="F689" s="34" t="s">
        <v>7537</v>
      </c>
      <c r="G689" s="34">
        <v>44</v>
      </c>
    </row>
    <row r="690" spans="1:7">
      <c r="A690" s="23">
        <v>2018</v>
      </c>
      <c r="B690" s="23" t="s">
        <v>514</v>
      </c>
      <c r="C690" s="13" t="s">
        <v>3925</v>
      </c>
      <c r="D690" s="34" t="s">
        <v>1707</v>
      </c>
      <c r="E690" s="34" t="s">
        <v>7555</v>
      </c>
      <c r="F690" s="34" t="s">
        <v>7537</v>
      </c>
      <c r="G690" s="34">
        <v>1</v>
      </c>
    </row>
    <row r="691" spans="1:7">
      <c r="A691" s="23">
        <v>2018</v>
      </c>
      <c r="B691" s="23" t="s">
        <v>514</v>
      </c>
      <c r="C691" s="13" t="s">
        <v>1704</v>
      </c>
      <c r="D691" s="34" t="s">
        <v>1707</v>
      </c>
      <c r="E691" s="34" t="s">
        <v>7550</v>
      </c>
      <c r="F691" s="34" t="s">
        <v>7537</v>
      </c>
      <c r="G691" s="34">
        <v>47</v>
      </c>
    </row>
    <row r="692" spans="1:7">
      <c r="A692" s="23">
        <v>2018</v>
      </c>
      <c r="B692" s="23" t="s">
        <v>514</v>
      </c>
      <c r="C692" s="13" t="s">
        <v>185</v>
      </c>
      <c r="D692" s="34" t="s">
        <v>1708</v>
      </c>
      <c r="E692" s="34" t="s">
        <v>1709</v>
      </c>
      <c r="F692" s="34" t="s">
        <v>7537</v>
      </c>
      <c r="G692" s="34">
        <v>46</v>
      </c>
    </row>
    <row r="693" spans="1:7">
      <c r="A693" s="23">
        <v>2018</v>
      </c>
      <c r="B693" s="23" t="s">
        <v>514</v>
      </c>
      <c r="C693" s="13" t="s">
        <v>3925</v>
      </c>
      <c r="D693" s="34" t="s">
        <v>1708</v>
      </c>
      <c r="E693" s="34" t="s">
        <v>1709</v>
      </c>
      <c r="F693" s="34" t="s">
        <v>7537</v>
      </c>
      <c r="G693" s="34">
        <v>2</v>
      </c>
    </row>
    <row r="694" spans="1:7">
      <c r="A694" s="23">
        <v>2018</v>
      </c>
      <c r="B694" s="23" t="s">
        <v>514</v>
      </c>
      <c r="C694" s="13" t="s">
        <v>1704</v>
      </c>
      <c r="D694" s="34" t="s">
        <v>1708</v>
      </c>
      <c r="E694" s="34" t="s">
        <v>1709</v>
      </c>
      <c r="F694" s="34" t="s">
        <v>7537</v>
      </c>
      <c r="G694" s="34">
        <v>73</v>
      </c>
    </row>
    <row r="695" spans="1:7">
      <c r="A695" s="23">
        <v>2018</v>
      </c>
      <c r="B695" s="23" t="s">
        <v>514</v>
      </c>
      <c r="C695" s="13" t="s">
        <v>184</v>
      </c>
      <c r="D695" s="34" t="s">
        <v>1706</v>
      </c>
      <c r="E695" s="34" t="s">
        <v>7598</v>
      </c>
      <c r="F695" s="34" t="s">
        <v>7537</v>
      </c>
      <c r="G695" s="34">
        <v>6</v>
      </c>
    </row>
    <row r="696" spans="1:7">
      <c r="A696" s="23">
        <v>2018</v>
      </c>
      <c r="B696" s="23" t="s">
        <v>514</v>
      </c>
      <c r="C696" s="13" t="s">
        <v>3925</v>
      </c>
      <c r="D696" s="34" t="s">
        <v>1706</v>
      </c>
      <c r="E696" s="34" t="s">
        <v>7598</v>
      </c>
      <c r="F696" s="34" t="s">
        <v>7537</v>
      </c>
      <c r="G696" s="34">
        <v>8</v>
      </c>
    </row>
    <row r="697" spans="1:7">
      <c r="A697" s="23">
        <v>2018</v>
      </c>
      <c r="B697" s="23" t="s">
        <v>514</v>
      </c>
      <c r="C697" s="13" t="s">
        <v>1704</v>
      </c>
      <c r="D697" s="34" t="s">
        <v>1706</v>
      </c>
      <c r="E697" s="34" t="s">
        <v>7598</v>
      </c>
      <c r="F697" s="34" t="s">
        <v>7537</v>
      </c>
      <c r="G697" s="34">
        <v>85</v>
      </c>
    </row>
    <row r="698" spans="1:7">
      <c r="A698" s="23">
        <v>2018</v>
      </c>
      <c r="B698" s="23" t="s">
        <v>514</v>
      </c>
      <c r="C698" s="13" t="s">
        <v>185</v>
      </c>
      <c r="D698" s="34" t="s">
        <v>1706</v>
      </c>
      <c r="E698" s="34" t="s">
        <v>4358</v>
      </c>
      <c r="F698" s="34" t="s">
        <v>7537</v>
      </c>
      <c r="G698" s="34">
        <v>394</v>
      </c>
    </row>
    <row r="699" spans="1:7">
      <c r="A699" s="23">
        <v>2018</v>
      </c>
      <c r="B699" s="23" t="s">
        <v>514</v>
      </c>
      <c r="C699" s="13" t="s">
        <v>3925</v>
      </c>
      <c r="D699" s="34" t="s">
        <v>1706</v>
      </c>
      <c r="E699" s="34" t="s">
        <v>4358</v>
      </c>
      <c r="F699" s="34" t="s">
        <v>7537</v>
      </c>
      <c r="G699" s="34">
        <v>10</v>
      </c>
    </row>
    <row r="700" spans="1:7">
      <c r="A700" s="23">
        <v>2018</v>
      </c>
      <c r="B700" s="23" t="s">
        <v>514</v>
      </c>
      <c r="C700" s="13" t="s">
        <v>1704</v>
      </c>
      <c r="D700" s="34" t="s">
        <v>1706</v>
      </c>
      <c r="E700" s="34" t="s">
        <v>4358</v>
      </c>
      <c r="F700" s="34" t="s">
        <v>7537</v>
      </c>
      <c r="G700" s="34">
        <v>38</v>
      </c>
    </row>
    <row r="701" spans="1:7">
      <c r="A701" s="23">
        <v>2018</v>
      </c>
      <c r="B701" s="23" t="s">
        <v>514</v>
      </c>
      <c r="C701" s="13" t="s">
        <v>185</v>
      </c>
      <c r="D701" s="34" t="s">
        <v>1706</v>
      </c>
      <c r="E701" s="34" t="s">
        <v>7587</v>
      </c>
      <c r="F701" s="34" t="s">
        <v>7537</v>
      </c>
      <c r="G701" s="34">
        <v>245</v>
      </c>
    </row>
    <row r="702" spans="1:7">
      <c r="A702" s="23">
        <v>2018</v>
      </c>
      <c r="B702" s="23" t="s">
        <v>514</v>
      </c>
      <c r="C702" s="13" t="s">
        <v>184</v>
      </c>
      <c r="D702" s="34" t="s">
        <v>1706</v>
      </c>
      <c r="E702" s="34" t="s">
        <v>7590</v>
      </c>
      <c r="F702" s="34" t="s">
        <v>7537</v>
      </c>
      <c r="G702" s="34">
        <v>10</v>
      </c>
    </row>
    <row r="703" spans="1:7">
      <c r="A703" s="23">
        <v>2018</v>
      </c>
      <c r="B703" s="23" t="s">
        <v>514</v>
      </c>
      <c r="C703" s="13" t="s">
        <v>185</v>
      </c>
      <c r="D703" s="34" t="s">
        <v>1706</v>
      </c>
      <c r="E703" s="34" t="s">
        <v>7590</v>
      </c>
      <c r="F703" s="34" t="s">
        <v>7537</v>
      </c>
      <c r="G703" s="34">
        <v>174</v>
      </c>
    </row>
    <row r="704" spans="1:7">
      <c r="A704" s="23">
        <v>2018</v>
      </c>
      <c r="B704" s="23" t="s">
        <v>514</v>
      </c>
      <c r="C704" s="13" t="s">
        <v>3925</v>
      </c>
      <c r="D704" s="34" t="s">
        <v>1706</v>
      </c>
      <c r="E704" s="34" t="s">
        <v>7590</v>
      </c>
      <c r="F704" s="34" t="s">
        <v>7537</v>
      </c>
      <c r="G704" s="34">
        <v>13</v>
      </c>
    </row>
    <row r="705" spans="1:7">
      <c r="A705" s="23">
        <v>2018</v>
      </c>
      <c r="B705" s="23" t="s">
        <v>514</v>
      </c>
      <c r="C705" s="13" t="s">
        <v>1704</v>
      </c>
      <c r="D705" s="34" t="s">
        <v>1706</v>
      </c>
      <c r="E705" s="34" t="s">
        <v>7590</v>
      </c>
      <c r="F705" s="34" t="s">
        <v>7537</v>
      </c>
      <c r="G705" s="34">
        <v>24</v>
      </c>
    </row>
    <row r="706" spans="1:7">
      <c r="A706" s="23">
        <v>2018</v>
      </c>
      <c r="B706" s="23" t="s">
        <v>514</v>
      </c>
      <c r="C706" s="13" t="s">
        <v>3925</v>
      </c>
      <c r="D706" s="34" t="s">
        <v>1706</v>
      </c>
      <c r="E706" s="34" t="s">
        <v>7578</v>
      </c>
      <c r="F706" s="34" t="s">
        <v>7537</v>
      </c>
      <c r="G706" s="34">
        <v>113</v>
      </c>
    </row>
    <row r="707" spans="1:7">
      <c r="A707" s="23">
        <v>2018</v>
      </c>
      <c r="B707" s="23" t="s">
        <v>514</v>
      </c>
      <c r="C707" s="13" t="s">
        <v>185</v>
      </c>
      <c r="D707" s="34" t="s">
        <v>1706</v>
      </c>
      <c r="E707" s="34" t="s">
        <v>4372</v>
      </c>
      <c r="F707" s="34" t="s">
        <v>7537</v>
      </c>
      <c r="G707" s="34">
        <v>780</v>
      </c>
    </row>
    <row r="708" spans="1:7">
      <c r="A708" s="23">
        <v>2018</v>
      </c>
      <c r="B708" s="23" t="s">
        <v>514</v>
      </c>
      <c r="C708" s="13" t="s">
        <v>185</v>
      </c>
      <c r="D708" s="34" t="s">
        <v>1706</v>
      </c>
      <c r="E708" s="34" t="s">
        <v>7576</v>
      </c>
      <c r="F708" s="34" t="s">
        <v>7537</v>
      </c>
      <c r="G708" s="34">
        <v>251</v>
      </c>
    </row>
    <row r="709" spans="1:7">
      <c r="A709" s="23">
        <v>2018</v>
      </c>
      <c r="B709" s="23" t="s">
        <v>514</v>
      </c>
      <c r="C709" s="13" t="s">
        <v>3925</v>
      </c>
      <c r="D709" s="34" t="s">
        <v>1706</v>
      </c>
      <c r="E709" s="34" t="s">
        <v>7595</v>
      </c>
      <c r="F709" s="34" t="s">
        <v>7537</v>
      </c>
      <c r="G709" s="34">
        <v>2</v>
      </c>
    </row>
    <row r="710" spans="1:7">
      <c r="A710" s="23">
        <v>2018</v>
      </c>
      <c r="B710" s="23" t="s">
        <v>514</v>
      </c>
      <c r="C710" s="13" t="s">
        <v>1704</v>
      </c>
      <c r="D710" s="34" t="s">
        <v>1706</v>
      </c>
      <c r="E710" s="34" t="s">
        <v>7595</v>
      </c>
      <c r="F710" s="34" t="s">
        <v>7537</v>
      </c>
      <c r="G710" s="34">
        <v>4</v>
      </c>
    </row>
    <row r="711" spans="1:7">
      <c r="A711" s="23">
        <v>2018</v>
      </c>
      <c r="B711" s="23" t="s">
        <v>514</v>
      </c>
      <c r="C711" s="13" t="s">
        <v>1704</v>
      </c>
      <c r="D711" s="34" t="s">
        <v>1710</v>
      </c>
      <c r="E711" s="34" t="s">
        <v>7557</v>
      </c>
      <c r="F711" s="34" t="s">
        <v>7537</v>
      </c>
      <c r="G711" s="34">
        <v>99</v>
      </c>
    </row>
    <row r="712" spans="1:7">
      <c r="A712" s="23">
        <v>2018</v>
      </c>
      <c r="B712" s="23" t="s">
        <v>514</v>
      </c>
      <c r="C712" s="13" t="s">
        <v>185</v>
      </c>
      <c r="D712" s="34" t="s">
        <v>1710</v>
      </c>
      <c r="E712" s="34" t="s">
        <v>7554</v>
      </c>
      <c r="F712" s="34" t="s">
        <v>7537</v>
      </c>
      <c r="G712" s="34">
        <v>29</v>
      </c>
    </row>
    <row r="713" spans="1:7">
      <c r="A713" s="23">
        <v>2018</v>
      </c>
      <c r="B713" s="23" t="s">
        <v>514</v>
      </c>
      <c r="C713" s="13" t="s">
        <v>3925</v>
      </c>
      <c r="D713" s="34" t="s">
        <v>1710</v>
      </c>
      <c r="E713" s="34" t="s">
        <v>7554</v>
      </c>
      <c r="F713" s="34" t="s">
        <v>7537</v>
      </c>
      <c r="G713" s="34">
        <v>2</v>
      </c>
    </row>
    <row r="714" spans="1:7">
      <c r="A714" s="23">
        <v>2018</v>
      </c>
      <c r="B714" s="23" t="s">
        <v>514</v>
      </c>
      <c r="C714" s="13" t="s">
        <v>3925</v>
      </c>
      <c r="D714" s="34" t="s">
        <v>1705</v>
      </c>
      <c r="E714" s="34" t="s">
        <v>7540</v>
      </c>
      <c r="F714" s="34" t="s">
        <v>7538</v>
      </c>
      <c r="G714" s="34">
        <v>147</v>
      </c>
    </row>
    <row r="715" spans="1:7">
      <c r="A715" s="23">
        <v>2018</v>
      </c>
      <c r="B715" s="23" t="s">
        <v>514</v>
      </c>
      <c r="C715" s="13" t="s">
        <v>185</v>
      </c>
      <c r="D715" s="34" t="s">
        <v>1705</v>
      </c>
      <c r="E715" s="34" t="s">
        <v>7540</v>
      </c>
      <c r="F715" s="34" t="s">
        <v>7538</v>
      </c>
      <c r="G715" s="34">
        <v>241</v>
      </c>
    </row>
    <row r="716" spans="1:7">
      <c r="A716" s="23">
        <v>2018</v>
      </c>
      <c r="B716" s="23" t="s">
        <v>514</v>
      </c>
      <c r="C716" s="13" t="s">
        <v>23</v>
      </c>
      <c r="D716" s="34" t="s">
        <v>1705</v>
      </c>
      <c r="E716" s="34" t="s">
        <v>7540</v>
      </c>
      <c r="F716" s="34" t="s">
        <v>7538</v>
      </c>
      <c r="G716" s="34">
        <v>84</v>
      </c>
    </row>
    <row r="717" spans="1:7">
      <c r="A717" s="23">
        <v>2018</v>
      </c>
      <c r="B717" s="23" t="s">
        <v>514</v>
      </c>
      <c r="C717" s="13" t="s">
        <v>184</v>
      </c>
      <c r="D717" s="34" t="s">
        <v>1705</v>
      </c>
      <c r="E717" s="34" t="s">
        <v>7540</v>
      </c>
      <c r="F717" s="34" t="s">
        <v>7538</v>
      </c>
      <c r="G717" s="34">
        <v>58</v>
      </c>
    </row>
    <row r="718" spans="1:7">
      <c r="A718" s="23">
        <v>2018</v>
      </c>
      <c r="B718" s="23" t="s">
        <v>514</v>
      </c>
      <c r="C718" s="13" t="s">
        <v>1704</v>
      </c>
      <c r="D718" s="34" t="s">
        <v>1705</v>
      </c>
      <c r="E718" s="34" t="s">
        <v>7540</v>
      </c>
      <c r="F718" s="34" t="s">
        <v>7538</v>
      </c>
      <c r="G718" s="34">
        <v>32</v>
      </c>
    </row>
    <row r="719" spans="1:7">
      <c r="A719" s="23">
        <v>2018</v>
      </c>
      <c r="B719" s="23" t="s">
        <v>514</v>
      </c>
      <c r="C719" s="13" t="s">
        <v>3925</v>
      </c>
      <c r="D719" s="34" t="s">
        <v>1707</v>
      </c>
      <c r="E719" s="34" t="s">
        <v>7541</v>
      </c>
      <c r="F719" s="34" t="s">
        <v>7538</v>
      </c>
      <c r="G719" s="34">
        <v>38</v>
      </c>
    </row>
    <row r="720" spans="1:7">
      <c r="A720" s="23">
        <v>2018</v>
      </c>
      <c r="B720" s="23" t="s">
        <v>514</v>
      </c>
      <c r="C720" s="13" t="s">
        <v>185</v>
      </c>
      <c r="D720" s="34" t="s">
        <v>1707</v>
      </c>
      <c r="E720" s="34" t="s">
        <v>7541</v>
      </c>
      <c r="F720" s="34" t="s">
        <v>7538</v>
      </c>
      <c r="G720" s="34">
        <v>16</v>
      </c>
    </row>
    <row r="721" spans="1:7">
      <c r="A721" s="23">
        <v>2018</v>
      </c>
      <c r="B721" s="23" t="s">
        <v>514</v>
      </c>
      <c r="C721" s="13" t="s">
        <v>23</v>
      </c>
      <c r="D721" s="34" t="s">
        <v>1707</v>
      </c>
      <c r="E721" s="34" t="s">
        <v>7541</v>
      </c>
      <c r="F721" s="34" t="s">
        <v>7538</v>
      </c>
      <c r="G721" s="34">
        <v>8</v>
      </c>
    </row>
    <row r="722" spans="1:7">
      <c r="A722" s="23">
        <v>2018</v>
      </c>
      <c r="B722" s="23" t="s">
        <v>514</v>
      </c>
      <c r="C722" s="13" t="s">
        <v>184</v>
      </c>
      <c r="D722" s="34" t="s">
        <v>1707</v>
      </c>
      <c r="E722" s="34" t="s">
        <v>7541</v>
      </c>
      <c r="F722" s="34" t="s">
        <v>7538</v>
      </c>
      <c r="G722" s="34">
        <v>22</v>
      </c>
    </row>
    <row r="723" spans="1:7">
      <c r="A723" s="23">
        <v>2018</v>
      </c>
      <c r="B723" s="23" t="s">
        <v>514</v>
      </c>
      <c r="C723" s="13" t="s">
        <v>3925</v>
      </c>
      <c r="D723" s="34" t="s">
        <v>1708</v>
      </c>
      <c r="E723" s="34" t="s">
        <v>7591</v>
      </c>
      <c r="F723" s="34" t="s">
        <v>7538</v>
      </c>
      <c r="G723" s="34">
        <v>2</v>
      </c>
    </row>
    <row r="724" spans="1:7">
      <c r="A724" s="23">
        <v>2018</v>
      </c>
      <c r="B724" s="23" t="s">
        <v>514</v>
      </c>
      <c r="C724" s="13" t="s">
        <v>185</v>
      </c>
      <c r="D724" s="34" t="s">
        <v>1708</v>
      </c>
      <c r="E724" s="34" t="s">
        <v>7591</v>
      </c>
      <c r="F724" s="34" t="s">
        <v>7538</v>
      </c>
      <c r="G724" s="34">
        <v>1</v>
      </c>
    </row>
    <row r="725" spans="1:7">
      <c r="A725" s="23">
        <v>2018</v>
      </c>
      <c r="B725" s="23" t="s">
        <v>514</v>
      </c>
      <c r="C725" s="13" t="s">
        <v>1704</v>
      </c>
      <c r="D725" s="34" t="s">
        <v>1708</v>
      </c>
      <c r="E725" s="34" t="s">
        <v>7591</v>
      </c>
      <c r="F725" s="34" t="s">
        <v>7538</v>
      </c>
      <c r="G725" s="34">
        <v>1</v>
      </c>
    </row>
    <row r="726" spans="1:7">
      <c r="A726" s="23">
        <v>2018</v>
      </c>
      <c r="B726" s="23" t="s">
        <v>514</v>
      </c>
      <c r="C726" s="13" t="s">
        <v>3925</v>
      </c>
      <c r="D726" s="34" t="s">
        <v>1706</v>
      </c>
      <c r="E726" s="34" t="s">
        <v>7586</v>
      </c>
      <c r="F726" s="34" t="s">
        <v>7538</v>
      </c>
      <c r="G726" s="34">
        <v>252</v>
      </c>
    </row>
    <row r="727" spans="1:7">
      <c r="A727" s="23">
        <v>2018</v>
      </c>
      <c r="B727" s="23" t="s">
        <v>514</v>
      </c>
      <c r="C727" s="13" t="s">
        <v>185</v>
      </c>
      <c r="D727" s="34" t="s">
        <v>1706</v>
      </c>
      <c r="E727" s="34" t="s">
        <v>7586</v>
      </c>
      <c r="F727" s="34" t="s">
        <v>7538</v>
      </c>
      <c r="G727" s="34">
        <v>450</v>
      </c>
    </row>
    <row r="728" spans="1:7">
      <c r="A728" s="23">
        <v>2018</v>
      </c>
      <c r="B728" s="23" t="s">
        <v>514</v>
      </c>
      <c r="C728" s="13" t="s">
        <v>23</v>
      </c>
      <c r="D728" s="34" t="s">
        <v>1706</v>
      </c>
      <c r="E728" s="34" t="s">
        <v>7586</v>
      </c>
      <c r="F728" s="34" t="s">
        <v>7538</v>
      </c>
      <c r="G728" s="34">
        <v>191</v>
      </c>
    </row>
    <row r="729" spans="1:7">
      <c r="A729" s="23">
        <v>2018</v>
      </c>
      <c r="B729" s="23" t="s">
        <v>514</v>
      </c>
      <c r="C729" s="13" t="s">
        <v>184</v>
      </c>
      <c r="D729" s="34" t="s">
        <v>1706</v>
      </c>
      <c r="E729" s="34" t="s">
        <v>7586</v>
      </c>
      <c r="F729" s="34" t="s">
        <v>7538</v>
      </c>
      <c r="G729" s="34">
        <v>158</v>
      </c>
    </row>
    <row r="730" spans="1:7">
      <c r="A730" s="23">
        <v>2018</v>
      </c>
      <c r="B730" s="23" t="s">
        <v>514</v>
      </c>
      <c r="C730" s="13" t="s">
        <v>1704</v>
      </c>
      <c r="D730" s="34" t="s">
        <v>1706</v>
      </c>
      <c r="E730" s="34" t="s">
        <v>7586</v>
      </c>
      <c r="F730" s="34" t="s">
        <v>7538</v>
      </c>
      <c r="G730" s="34">
        <v>540</v>
      </c>
    </row>
    <row r="731" spans="1:7">
      <c r="A731" s="23">
        <v>2019</v>
      </c>
      <c r="B731" s="23" t="s">
        <v>514</v>
      </c>
      <c r="C731" s="13" t="s">
        <v>1704</v>
      </c>
      <c r="D731" s="34" t="s">
        <v>1705</v>
      </c>
      <c r="E731" s="34" t="s">
        <v>7609</v>
      </c>
      <c r="F731" s="34" t="s">
        <v>7537</v>
      </c>
      <c r="G731" s="34">
        <v>5</v>
      </c>
    </row>
    <row r="732" spans="1:7">
      <c r="A732" s="23">
        <v>2019</v>
      </c>
      <c r="B732" s="23" t="s">
        <v>514</v>
      </c>
      <c r="C732" s="13" t="s">
        <v>185</v>
      </c>
      <c r="D732" s="34" t="s">
        <v>1705</v>
      </c>
      <c r="E732" s="34" t="s">
        <v>4364</v>
      </c>
      <c r="F732" s="34" t="s">
        <v>7537</v>
      </c>
      <c r="G732" s="34">
        <v>21</v>
      </c>
    </row>
    <row r="733" spans="1:7">
      <c r="A733" s="23">
        <v>2019</v>
      </c>
      <c r="B733" s="23" t="s">
        <v>514</v>
      </c>
      <c r="C733" s="13" t="s">
        <v>184</v>
      </c>
      <c r="D733" s="34" t="s">
        <v>1705</v>
      </c>
      <c r="E733" s="34" t="s">
        <v>4339</v>
      </c>
      <c r="F733" s="34" t="s">
        <v>7537</v>
      </c>
      <c r="G733" s="34">
        <v>44</v>
      </c>
    </row>
    <row r="734" spans="1:7">
      <c r="A734" s="23">
        <v>2019</v>
      </c>
      <c r="B734" s="23" t="s">
        <v>514</v>
      </c>
      <c r="C734" s="13" t="s">
        <v>184</v>
      </c>
      <c r="D734" s="34" t="s">
        <v>1705</v>
      </c>
      <c r="E734" s="34" t="s">
        <v>4379</v>
      </c>
      <c r="F734" s="34" t="s">
        <v>7537</v>
      </c>
      <c r="G734" s="34">
        <v>2</v>
      </c>
    </row>
    <row r="735" spans="1:7">
      <c r="A735" s="23">
        <v>2019</v>
      </c>
      <c r="B735" s="23" t="s">
        <v>514</v>
      </c>
      <c r="C735" s="13" t="s">
        <v>23</v>
      </c>
      <c r="D735" s="34" t="s">
        <v>1705</v>
      </c>
      <c r="E735" s="34" t="s">
        <v>4379</v>
      </c>
      <c r="F735" s="34" t="s">
        <v>7537</v>
      </c>
      <c r="G735" s="34">
        <v>1</v>
      </c>
    </row>
    <row r="736" spans="1:7">
      <c r="A736" s="23">
        <v>2019</v>
      </c>
      <c r="B736" s="23" t="s">
        <v>514</v>
      </c>
      <c r="C736" s="13" t="s">
        <v>185</v>
      </c>
      <c r="D736" s="34" t="s">
        <v>1705</v>
      </c>
      <c r="E736" s="34" t="s">
        <v>4379</v>
      </c>
      <c r="F736" s="34" t="s">
        <v>7537</v>
      </c>
      <c r="G736" s="34">
        <v>6</v>
      </c>
    </row>
    <row r="737" spans="1:7">
      <c r="A737" s="23">
        <v>2019</v>
      </c>
      <c r="B737" s="23" t="s">
        <v>514</v>
      </c>
      <c r="C737" s="13" t="s">
        <v>3925</v>
      </c>
      <c r="D737" s="34" t="s">
        <v>1705</v>
      </c>
      <c r="E737" s="34" t="s">
        <v>4379</v>
      </c>
      <c r="F737" s="34" t="s">
        <v>7537</v>
      </c>
      <c r="G737" s="34">
        <v>2</v>
      </c>
    </row>
    <row r="738" spans="1:7">
      <c r="A738" s="23">
        <v>2019</v>
      </c>
      <c r="B738" s="23" t="s">
        <v>514</v>
      </c>
      <c r="C738" s="13" t="s">
        <v>23</v>
      </c>
      <c r="D738" s="34" t="s">
        <v>1705</v>
      </c>
      <c r="E738" s="34" t="s">
        <v>4357</v>
      </c>
      <c r="F738" s="34" t="s">
        <v>7537</v>
      </c>
      <c r="G738" s="34">
        <v>9</v>
      </c>
    </row>
    <row r="739" spans="1:7">
      <c r="A739" s="23">
        <v>2019</v>
      </c>
      <c r="B739" s="23" t="s">
        <v>514</v>
      </c>
      <c r="C739" s="13" t="s">
        <v>185</v>
      </c>
      <c r="D739" s="34" t="s">
        <v>1705</v>
      </c>
      <c r="E739" s="34" t="s">
        <v>4357</v>
      </c>
      <c r="F739" s="34" t="s">
        <v>7537</v>
      </c>
      <c r="G739" s="34">
        <v>24</v>
      </c>
    </row>
    <row r="740" spans="1:7">
      <c r="A740" s="23">
        <v>2019</v>
      </c>
      <c r="B740" s="23" t="s">
        <v>514</v>
      </c>
      <c r="C740" s="13" t="s">
        <v>3925</v>
      </c>
      <c r="D740" s="34" t="s">
        <v>1705</v>
      </c>
      <c r="E740" s="34" t="s">
        <v>4357</v>
      </c>
      <c r="F740" s="34" t="s">
        <v>7537</v>
      </c>
      <c r="G740" s="34">
        <v>4</v>
      </c>
    </row>
    <row r="741" spans="1:7">
      <c r="A741" s="23">
        <v>2019</v>
      </c>
      <c r="B741" s="23" t="s">
        <v>514</v>
      </c>
      <c r="C741" s="13" t="s">
        <v>23</v>
      </c>
      <c r="D741" s="34" t="s">
        <v>1705</v>
      </c>
      <c r="E741" s="34" t="s">
        <v>4384</v>
      </c>
      <c r="F741" s="34" t="s">
        <v>7537</v>
      </c>
      <c r="G741" s="34">
        <v>48</v>
      </c>
    </row>
    <row r="742" spans="1:7">
      <c r="A742" s="23">
        <v>2019</v>
      </c>
      <c r="B742" s="23" t="s">
        <v>514</v>
      </c>
      <c r="C742" s="13" t="s">
        <v>185</v>
      </c>
      <c r="D742" s="34" t="s">
        <v>1705</v>
      </c>
      <c r="E742" s="34" t="s">
        <v>4384</v>
      </c>
      <c r="F742" s="34" t="s">
        <v>7537</v>
      </c>
      <c r="G742" s="34">
        <v>17</v>
      </c>
    </row>
    <row r="743" spans="1:7">
      <c r="A743" s="23">
        <v>2019</v>
      </c>
      <c r="B743" s="23" t="s">
        <v>514</v>
      </c>
      <c r="C743" s="13" t="s">
        <v>3925</v>
      </c>
      <c r="D743" s="34" t="s">
        <v>1705</v>
      </c>
      <c r="E743" s="34" t="s">
        <v>4384</v>
      </c>
      <c r="F743" s="34" t="s">
        <v>7537</v>
      </c>
      <c r="G743" s="34">
        <v>5</v>
      </c>
    </row>
    <row r="744" spans="1:7">
      <c r="A744" s="23">
        <v>2019</v>
      </c>
      <c r="B744" s="23" t="s">
        <v>514</v>
      </c>
      <c r="C744" s="13" t="s">
        <v>1704</v>
      </c>
      <c r="D744" s="34" t="s">
        <v>1705</v>
      </c>
      <c r="E744" s="34" t="s">
        <v>4384</v>
      </c>
      <c r="F744" s="34" t="s">
        <v>7537</v>
      </c>
      <c r="G744" s="34">
        <v>1</v>
      </c>
    </row>
    <row r="745" spans="1:7">
      <c r="A745" s="23">
        <v>2019</v>
      </c>
      <c r="B745" s="23" t="s">
        <v>514</v>
      </c>
      <c r="C745" s="13" t="s">
        <v>184</v>
      </c>
      <c r="D745" s="34" t="s">
        <v>1705</v>
      </c>
      <c r="E745" s="34" t="s">
        <v>4340</v>
      </c>
      <c r="F745" s="34" t="s">
        <v>7537</v>
      </c>
      <c r="G745" s="34">
        <v>1</v>
      </c>
    </row>
    <row r="746" spans="1:7">
      <c r="A746" s="23">
        <v>2019</v>
      </c>
      <c r="B746" s="23" t="s">
        <v>514</v>
      </c>
      <c r="C746" s="13" t="s">
        <v>185</v>
      </c>
      <c r="D746" s="34" t="s">
        <v>1705</v>
      </c>
      <c r="E746" s="34" t="s">
        <v>4340</v>
      </c>
      <c r="F746" s="34" t="s">
        <v>7537</v>
      </c>
      <c r="G746" s="34">
        <v>4</v>
      </c>
    </row>
    <row r="747" spans="1:7">
      <c r="A747" s="23">
        <v>2019</v>
      </c>
      <c r="B747" s="23" t="s">
        <v>514</v>
      </c>
      <c r="C747" s="13" t="s">
        <v>1704</v>
      </c>
      <c r="D747" s="34" t="s">
        <v>1705</v>
      </c>
      <c r="E747" s="34" t="s">
        <v>4340</v>
      </c>
      <c r="F747" s="34" t="s">
        <v>7537</v>
      </c>
      <c r="G747" s="34">
        <v>1</v>
      </c>
    </row>
    <row r="748" spans="1:7">
      <c r="A748" s="23">
        <v>2019</v>
      </c>
      <c r="B748" s="23" t="s">
        <v>514</v>
      </c>
      <c r="C748" s="13" t="s">
        <v>184</v>
      </c>
      <c r="D748" s="34" t="s">
        <v>1705</v>
      </c>
      <c r="E748" s="34" t="s">
        <v>4398</v>
      </c>
      <c r="F748" s="34" t="s">
        <v>7537</v>
      </c>
      <c r="G748" s="34">
        <v>1</v>
      </c>
    </row>
    <row r="749" spans="1:7">
      <c r="A749" s="23">
        <v>2019</v>
      </c>
      <c r="B749" s="23" t="s">
        <v>514</v>
      </c>
      <c r="C749" s="13" t="s">
        <v>23</v>
      </c>
      <c r="D749" s="34" t="s">
        <v>1705</v>
      </c>
      <c r="E749" s="34" t="s">
        <v>4398</v>
      </c>
      <c r="F749" s="34" t="s">
        <v>7537</v>
      </c>
      <c r="G749" s="34">
        <v>123</v>
      </c>
    </row>
    <row r="750" spans="1:7">
      <c r="A750" s="23">
        <v>2019</v>
      </c>
      <c r="B750" s="23" t="s">
        <v>514</v>
      </c>
      <c r="C750" s="13" t="s">
        <v>185</v>
      </c>
      <c r="D750" s="34" t="s">
        <v>1705</v>
      </c>
      <c r="E750" s="34" t="s">
        <v>4398</v>
      </c>
      <c r="F750" s="34" t="s">
        <v>7537</v>
      </c>
      <c r="G750" s="34">
        <v>39</v>
      </c>
    </row>
    <row r="751" spans="1:7">
      <c r="A751" s="23">
        <v>2019</v>
      </c>
      <c r="B751" s="23" t="s">
        <v>514</v>
      </c>
      <c r="C751" s="13" t="s">
        <v>3925</v>
      </c>
      <c r="D751" s="34" t="s">
        <v>1705</v>
      </c>
      <c r="E751" s="34" t="s">
        <v>4398</v>
      </c>
      <c r="F751" s="34" t="s">
        <v>7537</v>
      </c>
      <c r="G751" s="34">
        <v>11</v>
      </c>
    </row>
    <row r="752" spans="1:7">
      <c r="A752" s="23">
        <v>2019</v>
      </c>
      <c r="B752" s="23" t="s">
        <v>514</v>
      </c>
      <c r="C752" s="13" t="s">
        <v>185</v>
      </c>
      <c r="D752" s="34" t="s">
        <v>1705</v>
      </c>
      <c r="E752" s="34" t="s">
        <v>4365</v>
      </c>
      <c r="F752" s="34" t="s">
        <v>7537</v>
      </c>
      <c r="G752" s="34">
        <v>5</v>
      </c>
    </row>
    <row r="753" spans="1:7">
      <c r="A753" s="23">
        <v>2019</v>
      </c>
      <c r="B753" s="23" t="s">
        <v>514</v>
      </c>
      <c r="C753" s="13" t="s">
        <v>184</v>
      </c>
      <c r="D753" s="34" t="s">
        <v>1705</v>
      </c>
      <c r="E753" s="34" t="s">
        <v>7579</v>
      </c>
      <c r="F753" s="34" t="s">
        <v>7537</v>
      </c>
      <c r="G753" s="34">
        <v>1</v>
      </c>
    </row>
    <row r="754" spans="1:7">
      <c r="A754" s="23">
        <v>2019</v>
      </c>
      <c r="B754" s="23" t="s">
        <v>514</v>
      </c>
      <c r="C754" s="13" t="s">
        <v>23</v>
      </c>
      <c r="D754" s="34" t="s">
        <v>1705</v>
      </c>
      <c r="E754" s="34" t="s">
        <v>7579</v>
      </c>
      <c r="F754" s="34" t="s">
        <v>7537</v>
      </c>
      <c r="G754" s="34">
        <v>2</v>
      </c>
    </row>
    <row r="755" spans="1:7">
      <c r="A755" s="23">
        <v>2019</v>
      </c>
      <c r="B755" s="23" t="s">
        <v>514</v>
      </c>
      <c r="C755" s="13" t="s">
        <v>185</v>
      </c>
      <c r="D755" s="34" t="s">
        <v>1705</v>
      </c>
      <c r="E755" s="34" t="s">
        <v>7579</v>
      </c>
      <c r="F755" s="34" t="s">
        <v>7537</v>
      </c>
      <c r="G755" s="34">
        <v>4</v>
      </c>
    </row>
    <row r="756" spans="1:7">
      <c r="A756" s="23">
        <v>2019</v>
      </c>
      <c r="B756" s="23" t="s">
        <v>514</v>
      </c>
      <c r="C756" s="13" t="s">
        <v>3925</v>
      </c>
      <c r="D756" s="34" t="s">
        <v>1705</v>
      </c>
      <c r="E756" s="34" t="s">
        <v>7579</v>
      </c>
      <c r="F756" s="34" t="s">
        <v>7537</v>
      </c>
      <c r="G756" s="34">
        <v>4</v>
      </c>
    </row>
    <row r="757" spans="1:7">
      <c r="A757" s="23">
        <v>2019</v>
      </c>
      <c r="B757" s="23" t="s">
        <v>514</v>
      </c>
      <c r="C757" s="13" t="s">
        <v>184</v>
      </c>
      <c r="D757" s="34" t="s">
        <v>1705</v>
      </c>
      <c r="E757" s="34" t="s">
        <v>4341</v>
      </c>
      <c r="F757" s="34" t="s">
        <v>7537</v>
      </c>
      <c r="G757" s="34">
        <v>2</v>
      </c>
    </row>
    <row r="758" spans="1:7">
      <c r="A758" s="23">
        <v>2019</v>
      </c>
      <c r="B758" s="23" t="s">
        <v>514</v>
      </c>
      <c r="C758" s="13" t="s">
        <v>23</v>
      </c>
      <c r="D758" s="34" t="s">
        <v>1705</v>
      </c>
      <c r="E758" s="34" t="s">
        <v>4341</v>
      </c>
      <c r="F758" s="34" t="s">
        <v>7537</v>
      </c>
      <c r="G758" s="34">
        <v>5</v>
      </c>
    </row>
    <row r="759" spans="1:7">
      <c r="A759" s="23">
        <v>2019</v>
      </c>
      <c r="B759" s="23" t="s">
        <v>514</v>
      </c>
      <c r="C759" s="13" t="s">
        <v>185</v>
      </c>
      <c r="D759" s="34" t="s">
        <v>1705</v>
      </c>
      <c r="E759" s="34" t="s">
        <v>4341</v>
      </c>
      <c r="F759" s="34" t="s">
        <v>7537</v>
      </c>
      <c r="G759" s="34">
        <v>15</v>
      </c>
    </row>
    <row r="760" spans="1:7">
      <c r="A760" s="23">
        <v>2019</v>
      </c>
      <c r="B760" s="23" t="s">
        <v>514</v>
      </c>
      <c r="C760" s="13" t="s">
        <v>3925</v>
      </c>
      <c r="D760" s="34" t="s">
        <v>1705</v>
      </c>
      <c r="E760" s="34" t="s">
        <v>4341</v>
      </c>
      <c r="F760" s="34" t="s">
        <v>7537</v>
      </c>
      <c r="G760" s="34">
        <v>14</v>
      </c>
    </row>
    <row r="761" spans="1:7">
      <c r="A761" s="23">
        <v>2019</v>
      </c>
      <c r="B761" s="23" t="s">
        <v>514</v>
      </c>
      <c r="C761" s="13" t="s">
        <v>184</v>
      </c>
      <c r="D761" s="34" t="s">
        <v>1706</v>
      </c>
      <c r="E761" s="34" t="s">
        <v>7559</v>
      </c>
      <c r="F761" s="34" t="s">
        <v>7537</v>
      </c>
      <c r="G761" s="34">
        <v>109</v>
      </c>
    </row>
    <row r="762" spans="1:7">
      <c r="A762" s="23">
        <v>2019</v>
      </c>
      <c r="B762" s="23" t="s">
        <v>514</v>
      </c>
      <c r="C762" s="13" t="s">
        <v>23</v>
      </c>
      <c r="D762" s="34" t="s">
        <v>1706</v>
      </c>
      <c r="E762" s="34" t="s">
        <v>7559</v>
      </c>
      <c r="F762" s="34" t="s">
        <v>7537</v>
      </c>
      <c r="G762" s="34">
        <v>46</v>
      </c>
    </row>
    <row r="763" spans="1:7">
      <c r="A763" s="23">
        <v>2019</v>
      </c>
      <c r="B763" s="23" t="s">
        <v>514</v>
      </c>
      <c r="C763" s="13" t="s">
        <v>185</v>
      </c>
      <c r="D763" s="34" t="s">
        <v>1706</v>
      </c>
      <c r="E763" s="34" t="s">
        <v>7559</v>
      </c>
      <c r="F763" s="34" t="s">
        <v>7537</v>
      </c>
      <c r="G763" s="34">
        <v>63</v>
      </c>
    </row>
    <row r="764" spans="1:7">
      <c r="A764" s="23">
        <v>2019</v>
      </c>
      <c r="B764" s="23" t="s">
        <v>514</v>
      </c>
      <c r="C764" s="13" t="s">
        <v>3925</v>
      </c>
      <c r="D764" s="34" t="s">
        <v>1706</v>
      </c>
      <c r="E764" s="34" t="s">
        <v>7559</v>
      </c>
      <c r="F764" s="34" t="s">
        <v>7537</v>
      </c>
      <c r="G764" s="34">
        <v>39</v>
      </c>
    </row>
    <row r="765" spans="1:7">
      <c r="A765" s="23">
        <v>2019</v>
      </c>
      <c r="B765" s="23" t="s">
        <v>514</v>
      </c>
      <c r="C765" s="13" t="s">
        <v>1704</v>
      </c>
      <c r="D765" s="34" t="s">
        <v>1706</v>
      </c>
      <c r="E765" s="34" t="s">
        <v>7559</v>
      </c>
      <c r="F765" s="34" t="s">
        <v>7537</v>
      </c>
      <c r="G765" s="34">
        <v>14</v>
      </c>
    </row>
    <row r="766" spans="1:7">
      <c r="A766" s="23">
        <v>2019</v>
      </c>
      <c r="B766" s="23" t="s">
        <v>514</v>
      </c>
      <c r="C766" s="13" t="s">
        <v>185</v>
      </c>
      <c r="D766" s="34" t="s">
        <v>1706</v>
      </c>
      <c r="E766" s="34" t="s">
        <v>4407</v>
      </c>
      <c r="F766" s="34" t="s">
        <v>7537</v>
      </c>
      <c r="G766" s="34">
        <v>1</v>
      </c>
    </row>
    <row r="767" spans="1:7">
      <c r="A767" s="23">
        <v>2019</v>
      </c>
      <c r="B767" s="23" t="s">
        <v>514</v>
      </c>
      <c r="C767" s="13" t="s">
        <v>1704</v>
      </c>
      <c r="D767" s="34" t="s">
        <v>1706</v>
      </c>
      <c r="E767" s="34" t="s">
        <v>4407</v>
      </c>
      <c r="F767" s="34" t="s">
        <v>7537</v>
      </c>
      <c r="G767" s="34">
        <v>13</v>
      </c>
    </row>
    <row r="768" spans="1:7">
      <c r="A768" s="23">
        <v>2019</v>
      </c>
      <c r="B768" s="23" t="s">
        <v>514</v>
      </c>
      <c r="C768" s="13" t="s">
        <v>23</v>
      </c>
      <c r="D768" s="34" t="s">
        <v>1706</v>
      </c>
      <c r="E768" s="34" t="s">
        <v>4404</v>
      </c>
      <c r="F768" s="34" t="s">
        <v>7537</v>
      </c>
      <c r="G768" s="34">
        <v>1</v>
      </c>
    </row>
    <row r="769" spans="1:7">
      <c r="A769" s="23">
        <v>2019</v>
      </c>
      <c r="B769" s="23" t="s">
        <v>514</v>
      </c>
      <c r="C769" s="13" t="s">
        <v>185</v>
      </c>
      <c r="D769" s="34" t="s">
        <v>1706</v>
      </c>
      <c r="E769" s="34" t="s">
        <v>4404</v>
      </c>
      <c r="F769" s="34" t="s">
        <v>7537</v>
      </c>
      <c r="G769" s="34">
        <v>2</v>
      </c>
    </row>
    <row r="770" spans="1:7">
      <c r="A770" s="23">
        <v>2019</v>
      </c>
      <c r="B770" s="23" t="s">
        <v>514</v>
      </c>
      <c r="C770" s="13" t="s">
        <v>1704</v>
      </c>
      <c r="D770" s="34" t="s">
        <v>1706</v>
      </c>
      <c r="E770" s="34" t="s">
        <v>4404</v>
      </c>
      <c r="F770" s="34" t="s">
        <v>7537</v>
      </c>
      <c r="G770" s="34">
        <v>13</v>
      </c>
    </row>
    <row r="771" spans="1:7">
      <c r="A771" s="23">
        <v>2019</v>
      </c>
      <c r="B771" s="23" t="s">
        <v>514</v>
      </c>
      <c r="C771" s="13" t="s">
        <v>1704</v>
      </c>
      <c r="D771" s="34" t="s">
        <v>1706</v>
      </c>
      <c r="E771" s="34" t="s">
        <v>4369</v>
      </c>
      <c r="F771" s="34" t="s">
        <v>7537</v>
      </c>
      <c r="G771" s="34">
        <v>21</v>
      </c>
    </row>
    <row r="772" spans="1:7">
      <c r="A772" s="23">
        <v>2019</v>
      </c>
      <c r="B772" s="23" t="s">
        <v>514</v>
      </c>
      <c r="C772" s="13" t="s">
        <v>184</v>
      </c>
      <c r="D772" s="34" t="s">
        <v>1706</v>
      </c>
      <c r="E772" s="34" t="s">
        <v>4390</v>
      </c>
      <c r="F772" s="34" t="s">
        <v>7537</v>
      </c>
      <c r="G772" s="34">
        <v>14</v>
      </c>
    </row>
    <row r="773" spans="1:7">
      <c r="A773" s="23">
        <v>2019</v>
      </c>
      <c r="B773" s="23" t="s">
        <v>514</v>
      </c>
      <c r="C773" s="13" t="s">
        <v>23</v>
      </c>
      <c r="D773" s="34" t="s">
        <v>1706</v>
      </c>
      <c r="E773" s="34" t="s">
        <v>4390</v>
      </c>
      <c r="F773" s="34" t="s">
        <v>7537</v>
      </c>
      <c r="G773" s="34">
        <v>4</v>
      </c>
    </row>
    <row r="774" spans="1:7">
      <c r="A774" s="23">
        <v>2019</v>
      </c>
      <c r="B774" s="23" t="s">
        <v>514</v>
      </c>
      <c r="C774" s="13" t="s">
        <v>185</v>
      </c>
      <c r="D774" s="34" t="s">
        <v>1706</v>
      </c>
      <c r="E774" s="34" t="s">
        <v>4390</v>
      </c>
      <c r="F774" s="34" t="s">
        <v>7537</v>
      </c>
      <c r="G774" s="34">
        <v>20</v>
      </c>
    </row>
    <row r="775" spans="1:7">
      <c r="A775" s="23">
        <v>2019</v>
      </c>
      <c r="B775" s="23" t="s">
        <v>514</v>
      </c>
      <c r="C775" s="13" t="s">
        <v>3925</v>
      </c>
      <c r="D775" s="34" t="s">
        <v>1706</v>
      </c>
      <c r="E775" s="34" t="s">
        <v>4390</v>
      </c>
      <c r="F775" s="34" t="s">
        <v>7537</v>
      </c>
      <c r="G775" s="34">
        <v>28</v>
      </c>
    </row>
    <row r="776" spans="1:7">
      <c r="A776" s="23">
        <v>2019</v>
      </c>
      <c r="B776" s="23" t="s">
        <v>514</v>
      </c>
      <c r="C776" s="13" t="s">
        <v>184</v>
      </c>
      <c r="D776" s="34" t="s">
        <v>1706</v>
      </c>
      <c r="E776" s="34" t="s">
        <v>7601</v>
      </c>
      <c r="F776" s="34" t="s">
        <v>7537</v>
      </c>
      <c r="G776" s="34">
        <v>3</v>
      </c>
    </row>
    <row r="777" spans="1:7">
      <c r="A777" s="23">
        <v>2019</v>
      </c>
      <c r="B777" s="23" t="s">
        <v>514</v>
      </c>
      <c r="C777" s="13" t="s">
        <v>23</v>
      </c>
      <c r="D777" s="34" t="s">
        <v>1706</v>
      </c>
      <c r="E777" s="34" t="s">
        <v>7601</v>
      </c>
      <c r="F777" s="34" t="s">
        <v>7537</v>
      </c>
      <c r="G777" s="34">
        <v>6</v>
      </c>
    </row>
    <row r="778" spans="1:7">
      <c r="A778" s="23">
        <v>2019</v>
      </c>
      <c r="B778" s="23" t="s">
        <v>514</v>
      </c>
      <c r="C778" s="13" t="s">
        <v>185</v>
      </c>
      <c r="D778" s="34" t="s">
        <v>1706</v>
      </c>
      <c r="E778" s="34" t="s">
        <v>7601</v>
      </c>
      <c r="F778" s="34" t="s">
        <v>7537</v>
      </c>
      <c r="G778" s="34">
        <v>5</v>
      </c>
    </row>
    <row r="779" spans="1:7">
      <c r="A779" s="23">
        <v>2019</v>
      </c>
      <c r="B779" s="23" t="s">
        <v>514</v>
      </c>
      <c r="C779" s="13" t="s">
        <v>3925</v>
      </c>
      <c r="D779" s="34" t="s">
        <v>1706</v>
      </c>
      <c r="E779" s="34" t="s">
        <v>7601</v>
      </c>
      <c r="F779" s="34" t="s">
        <v>7537</v>
      </c>
      <c r="G779" s="34">
        <v>3</v>
      </c>
    </row>
    <row r="780" spans="1:7">
      <c r="A780" s="23">
        <v>2019</v>
      </c>
      <c r="B780" s="23" t="s">
        <v>514</v>
      </c>
      <c r="C780" s="13" t="s">
        <v>1704</v>
      </c>
      <c r="D780" s="34" t="s">
        <v>1706</v>
      </c>
      <c r="E780" s="34" t="s">
        <v>7601</v>
      </c>
      <c r="F780" s="34" t="s">
        <v>7537</v>
      </c>
      <c r="G780" s="34">
        <v>4</v>
      </c>
    </row>
    <row r="781" spans="1:7">
      <c r="A781" s="23">
        <v>2019</v>
      </c>
      <c r="B781" s="23" t="s">
        <v>514</v>
      </c>
      <c r="C781" s="13" t="s">
        <v>184</v>
      </c>
      <c r="D781" s="34" t="s">
        <v>1706</v>
      </c>
      <c r="E781" s="34" t="s">
        <v>7602</v>
      </c>
      <c r="F781" s="34" t="s">
        <v>7537</v>
      </c>
      <c r="G781" s="34">
        <v>17</v>
      </c>
    </row>
    <row r="782" spans="1:7">
      <c r="A782" s="23">
        <v>2019</v>
      </c>
      <c r="B782" s="23" t="s">
        <v>514</v>
      </c>
      <c r="C782" s="13" t="s">
        <v>23</v>
      </c>
      <c r="D782" s="34" t="s">
        <v>1706</v>
      </c>
      <c r="E782" s="34" t="s">
        <v>7602</v>
      </c>
      <c r="F782" s="34" t="s">
        <v>7537</v>
      </c>
      <c r="G782" s="34">
        <v>10</v>
      </c>
    </row>
    <row r="783" spans="1:7">
      <c r="A783" s="23">
        <v>2019</v>
      </c>
      <c r="B783" s="23" t="s">
        <v>514</v>
      </c>
      <c r="C783" s="13" t="s">
        <v>185</v>
      </c>
      <c r="D783" s="34" t="s">
        <v>1706</v>
      </c>
      <c r="E783" s="34" t="s">
        <v>7602</v>
      </c>
      <c r="F783" s="34" t="s">
        <v>7537</v>
      </c>
      <c r="G783" s="34">
        <v>30</v>
      </c>
    </row>
    <row r="784" spans="1:7">
      <c r="A784" s="23">
        <v>2019</v>
      </c>
      <c r="B784" s="23" t="s">
        <v>514</v>
      </c>
      <c r="C784" s="13" t="s">
        <v>3925</v>
      </c>
      <c r="D784" s="34" t="s">
        <v>1706</v>
      </c>
      <c r="E784" s="34" t="s">
        <v>7602</v>
      </c>
      <c r="F784" s="34" t="s">
        <v>7537</v>
      </c>
      <c r="G784" s="34">
        <v>6</v>
      </c>
    </row>
    <row r="785" spans="1:7">
      <c r="A785" s="23">
        <v>2019</v>
      </c>
      <c r="B785" s="23" t="s">
        <v>514</v>
      </c>
      <c r="C785" s="13" t="s">
        <v>1704</v>
      </c>
      <c r="D785" s="34" t="s">
        <v>1706</v>
      </c>
      <c r="E785" s="34" t="s">
        <v>7602</v>
      </c>
      <c r="F785" s="34" t="s">
        <v>7537</v>
      </c>
      <c r="G785" s="34">
        <v>11</v>
      </c>
    </row>
    <row r="786" spans="1:7">
      <c r="A786" s="23">
        <v>2019</v>
      </c>
      <c r="B786" s="23" t="s">
        <v>514</v>
      </c>
      <c r="C786" s="13" t="s">
        <v>184</v>
      </c>
      <c r="D786" s="34" t="s">
        <v>1706</v>
      </c>
      <c r="E786" s="34" t="s">
        <v>4386</v>
      </c>
      <c r="F786" s="34" t="s">
        <v>7537</v>
      </c>
      <c r="G786" s="34">
        <v>53</v>
      </c>
    </row>
    <row r="787" spans="1:7">
      <c r="A787" s="23">
        <v>2019</v>
      </c>
      <c r="B787" s="23" t="s">
        <v>514</v>
      </c>
      <c r="C787" s="13" t="s">
        <v>23</v>
      </c>
      <c r="D787" s="34" t="s">
        <v>1706</v>
      </c>
      <c r="E787" s="34" t="s">
        <v>4386</v>
      </c>
      <c r="F787" s="34" t="s">
        <v>7537</v>
      </c>
      <c r="G787" s="34">
        <v>48</v>
      </c>
    </row>
    <row r="788" spans="1:7">
      <c r="A788" s="23">
        <v>2019</v>
      </c>
      <c r="B788" s="23" t="s">
        <v>514</v>
      </c>
      <c r="C788" s="13" t="s">
        <v>185</v>
      </c>
      <c r="D788" s="34" t="s">
        <v>1706</v>
      </c>
      <c r="E788" s="34" t="s">
        <v>4386</v>
      </c>
      <c r="F788" s="34" t="s">
        <v>7537</v>
      </c>
      <c r="G788" s="34">
        <v>206</v>
      </c>
    </row>
    <row r="789" spans="1:7">
      <c r="A789" s="23">
        <v>2019</v>
      </c>
      <c r="B789" s="23" t="s">
        <v>514</v>
      </c>
      <c r="C789" s="13" t="s">
        <v>3925</v>
      </c>
      <c r="D789" s="34" t="s">
        <v>1706</v>
      </c>
      <c r="E789" s="34" t="s">
        <v>4386</v>
      </c>
      <c r="F789" s="34" t="s">
        <v>7537</v>
      </c>
      <c r="G789" s="34">
        <v>38</v>
      </c>
    </row>
    <row r="790" spans="1:7">
      <c r="A790" s="23">
        <v>2019</v>
      </c>
      <c r="B790" s="23" t="s">
        <v>514</v>
      </c>
      <c r="C790" s="13" t="s">
        <v>1704</v>
      </c>
      <c r="D790" s="34" t="s">
        <v>1706</v>
      </c>
      <c r="E790" s="34" t="s">
        <v>4386</v>
      </c>
      <c r="F790" s="34" t="s">
        <v>7537</v>
      </c>
      <c r="G790" s="34">
        <v>22</v>
      </c>
    </row>
    <row r="791" spans="1:7">
      <c r="A791" s="23">
        <v>2019</v>
      </c>
      <c r="B791" s="23" t="s">
        <v>514</v>
      </c>
      <c r="C791" s="13" t="s">
        <v>23</v>
      </c>
      <c r="D791" s="34" t="s">
        <v>1706</v>
      </c>
      <c r="E791" s="34" t="s">
        <v>4358</v>
      </c>
      <c r="F791" s="34" t="s">
        <v>7537</v>
      </c>
      <c r="G791" s="34">
        <v>2</v>
      </c>
    </row>
    <row r="792" spans="1:7">
      <c r="A792" s="23">
        <v>2019</v>
      </c>
      <c r="B792" s="23" t="s">
        <v>514</v>
      </c>
      <c r="C792" s="13" t="s">
        <v>3925</v>
      </c>
      <c r="D792" s="34" t="s">
        <v>1706</v>
      </c>
      <c r="E792" s="34" t="s">
        <v>4358</v>
      </c>
      <c r="F792" s="34" t="s">
        <v>7537</v>
      </c>
      <c r="G792" s="34">
        <v>1</v>
      </c>
    </row>
    <row r="793" spans="1:7">
      <c r="A793" s="23">
        <v>2019</v>
      </c>
      <c r="B793" s="23" t="s">
        <v>514</v>
      </c>
      <c r="C793" s="13" t="s">
        <v>1704</v>
      </c>
      <c r="D793" s="34" t="s">
        <v>1706</v>
      </c>
      <c r="E793" s="34" t="s">
        <v>4358</v>
      </c>
      <c r="F793" s="34" t="s">
        <v>7537</v>
      </c>
      <c r="G793" s="34">
        <v>10</v>
      </c>
    </row>
    <row r="794" spans="1:7">
      <c r="A794" s="23">
        <v>2019</v>
      </c>
      <c r="B794" s="23" t="s">
        <v>514</v>
      </c>
      <c r="C794" s="13" t="s">
        <v>185</v>
      </c>
      <c r="D794" s="34" t="s">
        <v>1706</v>
      </c>
      <c r="E794" s="34" t="s">
        <v>4366</v>
      </c>
      <c r="F794" s="34" t="s">
        <v>7537</v>
      </c>
      <c r="G794" s="34">
        <v>1</v>
      </c>
    </row>
    <row r="795" spans="1:7">
      <c r="A795" s="23">
        <v>2019</v>
      </c>
      <c r="B795" s="23" t="s">
        <v>514</v>
      </c>
      <c r="C795" s="13" t="s">
        <v>3925</v>
      </c>
      <c r="D795" s="34" t="s">
        <v>1706</v>
      </c>
      <c r="E795" s="34" t="s">
        <v>4366</v>
      </c>
      <c r="F795" s="34" t="s">
        <v>7537</v>
      </c>
      <c r="G795" s="34">
        <v>1</v>
      </c>
    </row>
    <row r="796" spans="1:7">
      <c r="A796" s="23">
        <v>2019</v>
      </c>
      <c r="B796" s="23" t="s">
        <v>514</v>
      </c>
      <c r="C796" s="13" t="s">
        <v>1704</v>
      </c>
      <c r="D796" s="34" t="s">
        <v>1706</v>
      </c>
      <c r="E796" s="34" t="s">
        <v>4366</v>
      </c>
      <c r="F796" s="34" t="s">
        <v>7537</v>
      </c>
      <c r="G796" s="34">
        <v>2</v>
      </c>
    </row>
    <row r="797" spans="1:7">
      <c r="A797" s="23">
        <v>2019</v>
      </c>
      <c r="B797" s="23" t="s">
        <v>514</v>
      </c>
      <c r="C797" s="13" t="s">
        <v>184</v>
      </c>
      <c r="D797" s="34" t="s">
        <v>1706</v>
      </c>
      <c r="E797" s="34" t="s">
        <v>7560</v>
      </c>
      <c r="F797" s="34" t="s">
        <v>7537</v>
      </c>
      <c r="G797" s="34">
        <v>1</v>
      </c>
    </row>
    <row r="798" spans="1:7">
      <c r="A798" s="23">
        <v>2019</v>
      </c>
      <c r="B798" s="23" t="s">
        <v>514</v>
      </c>
      <c r="C798" s="13" t="s">
        <v>23</v>
      </c>
      <c r="D798" s="34" t="s">
        <v>1706</v>
      </c>
      <c r="E798" s="34" t="s">
        <v>7560</v>
      </c>
      <c r="F798" s="34" t="s">
        <v>7537</v>
      </c>
      <c r="G798" s="34">
        <v>1</v>
      </c>
    </row>
    <row r="799" spans="1:7">
      <c r="A799" s="23">
        <v>2019</v>
      </c>
      <c r="B799" s="23" t="s">
        <v>514</v>
      </c>
      <c r="C799" s="13" t="s">
        <v>185</v>
      </c>
      <c r="D799" s="34" t="s">
        <v>1706</v>
      </c>
      <c r="E799" s="34" t="s">
        <v>7560</v>
      </c>
      <c r="F799" s="34" t="s">
        <v>7537</v>
      </c>
      <c r="G799" s="34">
        <v>2</v>
      </c>
    </row>
    <row r="800" spans="1:7">
      <c r="A800" s="23">
        <v>2019</v>
      </c>
      <c r="B800" s="23" t="s">
        <v>514</v>
      </c>
      <c r="C800" s="13" t="s">
        <v>3925</v>
      </c>
      <c r="D800" s="34" t="s">
        <v>1706</v>
      </c>
      <c r="E800" s="34" t="s">
        <v>7560</v>
      </c>
      <c r="F800" s="34" t="s">
        <v>7537</v>
      </c>
      <c r="G800" s="34">
        <v>1</v>
      </c>
    </row>
    <row r="801" spans="1:7">
      <c r="A801" s="23">
        <v>2019</v>
      </c>
      <c r="B801" s="23" t="s">
        <v>514</v>
      </c>
      <c r="C801" s="13" t="s">
        <v>1704</v>
      </c>
      <c r="D801" s="34" t="s">
        <v>1706</v>
      </c>
      <c r="E801" s="34" t="s">
        <v>7560</v>
      </c>
      <c r="F801" s="34" t="s">
        <v>7537</v>
      </c>
      <c r="G801" s="34">
        <v>7</v>
      </c>
    </row>
    <row r="802" spans="1:7">
      <c r="A802" s="23">
        <v>2019</v>
      </c>
      <c r="B802" s="23" t="s">
        <v>514</v>
      </c>
      <c r="C802" s="13" t="s">
        <v>184</v>
      </c>
      <c r="D802" s="34" t="s">
        <v>1706</v>
      </c>
      <c r="E802" s="34" t="s">
        <v>4371</v>
      </c>
      <c r="F802" s="34" t="s">
        <v>7537</v>
      </c>
      <c r="G802" s="34">
        <v>3</v>
      </c>
    </row>
    <row r="803" spans="1:7">
      <c r="A803" s="23">
        <v>2019</v>
      </c>
      <c r="B803" s="23" t="s">
        <v>514</v>
      </c>
      <c r="C803" s="13" t="s">
        <v>23</v>
      </c>
      <c r="D803" s="34" t="s">
        <v>1706</v>
      </c>
      <c r="E803" s="34" t="s">
        <v>4371</v>
      </c>
      <c r="F803" s="34" t="s">
        <v>7537</v>
      </c>
      <c r="G803" s="34">
        <v>4</v>
      </c>
    </row>
    <row r="804" spans="1:7">
      <c r="A804" s="23">
        <v>2019</v>
      </c>
      <c r="B804" s="23" t="s">
        <v>514</v>
      </c>
      <c r="C804" s="13" t="s">
        <v>185</v>
      </c>
      <c r="D804" s="34" t="s">
        <v>1706</v>
      </c>
      <c r="E804" s="34" t="s">
        <v>4371</v>
      </c>
      <c r="F804" s="34" t="s">
        <v>7537</v>
      </c>
      <c r="G804" s="34">
        <v>10</v>
      </c>
    </row>
    <row r="805" spans="1:7">
      <c r="A805" s="23">
        <v>2019</v>
      </c>
      <c r="B805" s="23" t="s">
        <v>514</v>
      </c>
      <c r="C805" s="13" t="s">
        <v>3925</v>
      </c>
      <c r="D805" s="34" t="s">
        <v>1706</v>
      </c>
      <c r="E805" s="34" t="s">
        <v>4371</v>
      </c>
      <c r="F805" s="34" t="s">
        <v>7537</v>
      </c>
      <c r="G805" s="34">
        <v>2</v>
      </c>
    </row>
    <row r="806" spans="1:7">
      <c r="A806" s="23">
        <v>2019</v>
      </c>
      <c r="B806" s="23" t="s">
        <v>514</v>
      </c>
      <c r="C806" s="13" t="s">
        <v>184</v>
      </c>
      <c r="D806" s="34" t="s">
        <v>1706</v>
      </c>
      <c r="E806" s="34" t="s">
        <v>4387</v>
      </c>
      <c r="F806" s="34" t="s">
        <v>7537</v>
      </c>
      <c r="G806" s="34">
        <v>14</v>
      </c>
    </row>
    <row r="807" spans="1:7">
      <c r="A807" s="23">
        <v>2019</v>
      </c>
      <c r="B807" s="23" t="s">
        <v>514</v>
      </c>
      <c r="C807" s="13" t="s">
        <v>23</v>
      </c>
      <c r="D807" s="34" t="s">
        <v>1706</v>
      </c>
      <c r="E807" s="34" t="s">
        <v>4387</v>
      </c>
      <c r="F807" s="34" t="s">
        <v>7537</v>
      </c>
      <c r="G807" s="34">
        <v>7</v>
      </c>
    </row>
    <row r="808" spans="1:7">
      <c r="A808" s="23">
        <v>2019</v>
      </c>
      <c r="B808" s="23" t="s">
        <v>514</v>
      </c>
      <c r="C808" s="13" t="s">
        <v>185</v>
      </c>
      <c r="D808" s="34" t="s">
        <v>1706</v>
      </c>
      <c r="E808" s="34" t="s">
        <v>4387</v>
      </c>
      <c r="F808" s="34" t="s">
        <v>7537</v>
      </c>
      <c r="G808" s="34">
        <v>23</v>
      </c>
    </row>
    <row r="809" spans="1:7">
      <c r="A809" s="23">
        <v>2019</v>
      </c>
      <c r="B809" s="23" t="s">
        <v>514</v>
      </c>
      <c r="C809" s="13" t="s">
        <v>3925</v>
      </c>
      <c r="D809" s="34" t="s">
        <v>1706</v>
      </c>
      <c r="E809" s="34" t="s">
        <v>4387</v>
      </c>
      <c r="F809" s="34" t="s">
        <v>7537</v>
      </c>
      <c r="G809" s="34">
        <v>9</v>
      </c>
    </row>
    <row r="810" spans="1:7">
      <c r="A810" s="23">
        <v>2019</v>
      </c>
      <c r="B810" s="23" t="s">
        <v>514</v>
      </c>
      <c r="C810" s="13" t="s">
        <v>23</v>
      </c>
      <c r="D810" s="34" t="s">
        <v>1706</v>
      </c>
      <c r="E810" s="34" t="s">
        <v>4359</v>
      </c>
      <c r="F810" s="34" t="s">
        <v>7537</v>
      </c>
      <c r="G810" s="34">
        <v>1</v>
      </c>
    </row>
    <row r="811" spans="1:7">
      <c r="A811" s="23">
        <v>2019</v>
      </c>
      <c r="B811" s="23" t="s">
        <v>514</v>
      </c>
      <c r="C811" s="13" t="s">
        <v>185</v>
      </c>
      <c r="D811" s="34" t="s">
        <v>1706</v>
      </c>
      <c r="E811" s="34" t="s">
        <v>4359</v>
      </c>
      <c r="F811" s="34" t="s">
        <v>7537</v>
      </c>
      <c r="G811" s="34">
        <v>5</v>
      </c>
    </row>
    <row r="812" spans="1:7">
      <c r="A812" s="23">
        <v>2019</v>
      </c>
      <c r="B812" s="23" t="s">
        <v>514</v>
      </c>
      <c r="C812" s="13" t="s">
        <v>3925</v>
      </c>
      <c r="D812" s="34" t="s">
        <v>1706</v>
      </c>
      <c r="E812" s="34" t="s">
        <v>4359</v>
      </c>
      <c r="F812" s="34" t="s">
        <v>7537</v>
      </c>
      <c r="G812" s="34">
        <v>1</v>
      </c>
    </row>
    <row r="813" spans="1:7">
      <c r="A813" s="23">
        <v>2019</v>
      </c>
      <c r="B813" s="23" t="s">
        <v>514</v>
      </c>
      <c r="C813" s="13" t="s">
        <v>1704</v>
      </c>
      <c r="D813" s="34" t="s">
        <v>1706</v>
      </c>
      <c r="E813" s="34" t="s">
        <v>4359</v>
      </c>
      <c r="F813" s="34" t="s">
        <v>7537</v>
      </c>
      <c r="G813" s="34">
        <v>21</v>
      </c>
    </row>
    <row r="814" spans="1:7">
      <c r="A814" s="23">
        <v>2019</v>
      </c>
      <c r="B814" s="23" t="s">
        <v>514</v>
      </c>
      <c r="C814" s="13" t="s">
        <v>184</v>
      </c>
      <c r="D814" s="34" t="s">
        <v>1706</v>
      </c>
      <c r="E814" s="34" t="s">
        <v>4342</v>
      </c>
      <c r="F814" s="34" t="s">
        <v>7537</v>
      </c>
      <c r="G814" s="34">
        <v>1</v>
      </c>
    </row>
    <row r="815" spans="1:7">
      <c r="A815" s="23">
        <v>2019</v>
      </c>
      <c r="B815" s="23" t="s">
        <v>514</v>
      </c>
      <c r="C815" s="13" t="s">
        <v>185</v>
      </c>
      <c r="D815" s="34" t="s">
        <v>1706</v>
      </c>
      <c r="E815" s="34" t="s">
        <v>4342</v>
      </c>
      <c r="F815" s="34" t="s">
        <v>7537</v>
      </c>
      <c r="G815" s="34">
        <v>1</v>
      </c>
    </row>
    <row r="816" spans="1:7">
      <c r="A816" s="23">
        <v>2019</v>
      </c>
      <c r="B816" s="23" t="s">
        <v>514</v>
      </c>
      <c r="C816" s="13" t="s">
        <v>3925</v>
      </c>
      <c r="D816" s="34" t="s">
        <v>1706</v>
      </c>
      <c r="E816" s="34" t="s">
        <v>4342</v>
      </c>
      <c r="F816" s="34" t="s">
        <v>7537</v>
      </c>
      <c r="G816" s="34">
        <v>1</v>
      </c>
    </row>
    <row r="817" spans="1:7">
      <c r="A817" s="23">
        <v>2019</v>
      </c>
      <c r="B817" s="23" t="s">
        <v>514</v>
      </c>
      <c r="C817" s="13" t="s">
        <v>1704</v>
      </c>
      <c r="D817" s="34" t="s">
        <v>1706</v>
      </c>
      <c r="E817" s="34" t="s">
        <v>4342</v>
      </c>
      <c r="F817" s="34" t="s">
        <v>7537</v>
      </c>
      <c r="G817" s="34">
        <v>3</v>
      </c>
    </row>
    <row r="818" spans="1:7">
      <c r="A818" s="23">
        <v>2019</v>
      </c>
      <c r="B818" s="23" t="s">
        <v>514</v>
      </c>
      <c r="C818" s="13" t="s">
        <v>184</v>
      </c>
      <c r="D818" s="34" t="s">
        <v>1706</v>
      </c>
      <c r="E818" s="34" t="s">
        <v>4388</v>
      </c>
      <c r="F818" s="34" t="s">
        <v>7537</v>
      </c>
      <c r="G818" s="34">
        <v>6</v>
      </c>
    </row>
    <row r="819" spans="1:7">
      <c r="A819" s="23">
        <v>2019</v>
      </c>
      <c r="B819" s="23" t="s">
        <v>514</v>
      </c>
      <c r="C819" s="13" t="s">
        <v>23</v>
      </c>
      <c r="D819" s="34" t="s">
        <v>1706</v>
      </c>
      <c r="E819" s="34" t="s">
        <v>4388</v>
      </c>
      <c r="F819" s="34" t="s">
        <v>7537</v>
      </c>
      <c r="G819" s="34">
        <v>5</v>
      </c>
    </row>
    <row r="820" spans="1:7">
      <c r="A820" s="23">
        <v>2019</v>
      </c>
      <c r="B820" s="23" t="s">
        <v>514</v>
      </c>
      <c r="C820" s="13" t="s">
        <v>185</v>
      </c>
      <c r="D820" s="34" t="s">
        <v>1706</v>
      </c>
      <c r="E820" s="34" t="s">
        <v>4388</v>
      </c>
      <c r="F820" s="34" t="s">
        <v>7537</v>
      </c>
      <c r="G820" s="34">
        <v>11</v>
      </c>
    </row>
    <row r="821" spans="1:7">
      <c r="A821" s="23">
        <v>2019</v>
      </c>
      <c r="B821" s="23" t="s">
        <v>514</v>
      </c>
      <c r="C821" s="13" t="s">
        <v>3925</v>
      </c>
      <c r="D821" s="34" t="s">
        <v>1706</v>
      </c>
      <c r="E821" s="34" t="s">
        <v>4388</v>
      </c>
      <c r="F821" s="34" t="s">
        <v>7537</v>
      </c>
      <c r="G821" s="34">
        <v>5</v>
      </c>
    </row>
    <row r="822" spans="1:7">
      <c r="A822" s="23">
        <v>2019</v>
      </c>
      <c r="B822" s="23" t="s">
        <v>514</v>
      </c>
      <c r="C822" s="13" t="s">
        <v>184</v>
      </c>
      <c r="D822" s="34" t="s">
        <v>1706</v>
      </c>
      <c r="E822" s="34" t="s">
        <v>7603</v>
      </c>
      <c r="F822" s="34" t="s">
        <v>7537</v>
      </c>
      <c r="G822" s="34">
        <v>2</v>
      </c>
    </row>
    <row r="823" spans="1:7">
      <c r="A823" s="23">
        <v>2019</v>
      </c>
      <c r="B823" s="23" t="s">
        <v>514</v>
      </c>
      <c r="C823" s="13" t="s">
        <v>23</v>
      </c>
      <c r="D823" s="34" t="s">
        <v>1706</v>
      </c>
      <c r="E823" s="34" t="s">
        <v>7603</v>
      </c>
      <c r="F823" s="34" t="s">
        <v>7537</v>
      </c>
      <c r="G823" s="34">
        <v>1</v>
      </c>
    </row>
    <row r="824" spans="1:7">
      <c r="A824" s="23">
        <v>2019</v>
      </c>
      <c r="B824" s="23" t="s">
        <v>514</v>
      </c>
      <c r="C824" s="13" t="s">
        <v>185</v>
      </c>
      <c r="D824" s="34" t="s">
        <v>1706</v>
      </c>
      <c r="E824" s="34" t="s">
        <v>7603</v>
      </c>
      <c r="F824" s="34" t="s">
        <v>7537</v>
      </c>
      <c r="G824" s="34">
        <v>6</v>
      </c>
    </row>
    <row r="825" spans="1:7">
      <c r="A825" s="23">
        <v>2019</v>
      </c>
      <c r="B825" s="23" t="s">
        <v>514</v>
      </c>
      <c r="C825" s="13" t="s">
        <v>3925</v>
      </c>
      <c r="D825" s="34" t="s">
        <v>1706</v>
      </c>
      <c r="E825" s="34" t="s">
        <v>7603</v>
      </c>
      <c r="F825" s="34" t="s">
        <v>7537</v>
      </c>
      <c r="G825" s="34">
        <v>3</v>
      </c>
    </row>
    <row r="826" spans="1:7">
      <c r="A826" s="23">
        <v>2019</v>
      </c>
      <c r="B826" s="23" t="s">
        <v>514</v>
      </c>
      <c r="C826" s="13" t="s">
        <v>1704</v>
      </c>
      <c r="D826" s="34" t="s">
        <v>1706</v>
      </c>
      <c r="E826" s="34" t="s">
        <v>7603</v>
      </c>
      <c r="F826" s="34" t="s">
        <v>7537</v>
      </c>
      <c r="G826" s="34">
        <v>7</v>
      </c>
    </row>
    <row r="827" spans="1:7">
      <c r="A827" s="23">
        <v>2019</v>
      </c>
      <c r="B827" s="23" t="s">
        <v>514</v>
      </c>
      <c r="C827" s="13" t="s">
        <v>184</v>
      </c>
      <c r="D827" s="34" t="s">
        <v>1706</v>
      </c>
      <c r="E827" s="34" t="s">
        <v>4343</v>
      </c>
      <c r="F827" s="34" t="s">
        <v>7537</v>
      </c>
      <c r="G827" s="34">
        <v>1</v>
      </c>
    </row>
    <row r="828" spans="1:7">
      <c r="A828" s="23">
        <v>2019</v>
      </c>
      <c r="B828" s="23" t="s">
        <v>514</v>
      </c>
      <c r="C828" s="13" t="s">
        <v>23</v>
      </c>
      <c r="D828" s="34" t="s">
        <v>1706</v>
      </c>
      <c r="E828" s="34" t="s">
        <v>4343</v>
      </c>
      <c r="F828" s="34" t="s">
        <v>7537</v>
      </c>
      <c r="G828" s="34">
        <v>5</v>
      </c>
    </row>
    <row r="829" spans="1:7">
      <c r="A829" s="23">
        <v>2019</v>
      </c>
      <c r="B829" s="23" t="s">
        <v>514</v>
      </c>
      <c r="C829" s="13" t="s">
        <v>185</v>
      </c>
      <c r="D829" s="34" t="s">
        <v>1706</v>
      </c>
      <c r="E829" s="34" t="s">
        <v>4343</v>
      </c>
      <c r="F829" s="34" t="s">
        <v>7537</v>
      </c>
      <c r="G829" s="34">
        <v>28</v>
      </c>
    </row>
    <row r="830" spans="1:7">
      <c r="A830" s="23">
        <v>2019</v>
      </c>
      <c r="B830" s="23" t="s">
        <v>514</v>
      </c>
      <c r="C830" s="13" t="s">
        <v>3925</v>
      </c>
      <c r="D830" s="34" t="s">
        <v>1706</v>
      </c>
      <c r="E830" s="34" t="s">
        <v>4343</v>
      </c>
      <c r="F830" s="34" t="s">
        <v>7537</v>
      </c>
      <c r="G830" s="34">
        <v>3</v>
      </c>
    </row>
    <row r="831" spans="1:7">
      <c r="A831" s="23">
        <v>2019</v>
      </c>
      <c r="B831" s="23" t="s">
        <v>514</v>
      </c>
      <c r="C831" s="13" t="s">
        <v>1704</v>
      </c>
      <c r="D831" s="34" t="s">
        <v>1706</v>
      </c>
      <c r="E831" s="34" t="s">
        <v>4343</v>
      </c>
      <c r="F831" s="34" t="s">
        <v>7537</v>
      </c>
      <c r="G831" s="34">
        <v>3</v>
      </c>
    </row>
    <row r="832" spans="1:7">
      <c r="A832" s="23">
        <v>2019</v>
      </c>
      <c r="B832" s="23" t="s">
        <v>514</v>
      </c>
      <c r="C832" s="13" t="s">
        <v>1704</v>
      </c>
      <c r="D832" s="34" t="s">
        <v>1706</v>
      </c>
      <c r="E832" s="34" t="s">
        <v>4409</v>
      </c>
      <c r="F832" s="34" t="s">
        <v>7537</v>
      </c>
      <c r="G832" s="34">
        <v>11</v>
      </c>
    </row>
    <row r="833" spans="1:7">
      <c r="A833" s="23">
        <v>2019</v>
      </c>
      <c r="B833" s="23" t="s">
        <v>514</v>
      </c>
      <c r="C833" s="13" t="s">
        <v>23</v>
      </c>
      <c r="D833" s="34" t="s">
        <v>1706</v>
      </c>
      <c r="E833" s="34" t="s">
        <v>4380</v>
      </c>
      <c r="F833" s="34" t="s">
        <v>7537</v>
      </c>
      <c r="G833" s="34">
        <v>4</v>
      </c>
    </row>
    <row r="834" spans="1:7">
      <c r="A834" s="23">
        <v>2019</v>
      </c>
      <c r="B834" s="23" t="s">
        <v>514</v>
      </c>
      <c r="C834" s="13" t="s">
        <v>185</v>
      </c>
      <c r="D834" s="34" t="s">
        <v>1706</v>
      </c>
      <c r="E834" s="34" t="s">
        <v>4380</v>
      </c>
      <c r="F834" s="34" t="s">
        <v>7537</v>
      </c>
      <c r="G834" s="34">
        <v>4</v>
      </c>
    </row>
    <row r="835" spans="1:7">
      <c r="A835" s="23">
        <v>2019</v>
      </c>
      <c r="B835" s="23" t="s">
        <v>514</v>
      </c>
      <c r="C835" s="13" t="s">
        <v>1704</v>
      </c>
      <c r="D835" s="34" t="s">
        <v>1706</v>
      </c>
      <c r="E835" s="34" t="s">
        <v>4380</v>
      </c>
      <c r="F835" s="34" t="s">
        <v>7537</v>
      </c>
      <c r="G835" s="34">
        <v>4</v>
      </c>
    </row>
    <row r="836" spans="1:7">
      <c r="A836" s="23">
        <v>2019</v>
      </c>
      <c r="B836" s="23" t="s">
        <v>514</v>
      </c>
      <c r="C836" s="13" t="s">
        <v>184</v>
      </c>
      <c r="D836" s="34" t="s">
        <v>1706</v>
      </c>
      <c r="E836" s="34" t="s">
        <v>7604</v>
      </c>
      <c r="F836" s="34" t="s">
        <v>7537</v>
      </c>
      <c r="G836" s="34">
        <v>3</v>
      </c>
    </row>
    <row r="837" spans="1:7">
      <c r="A837" s="23">
        <v>2019</v>
      </c>
      <c r="B837" s="23" t="s">
        <v>514</v>
      </c>
      <c r="C837" s="13" t="s">
        <v>23</v>
      </c>
      <c r="D837" s="34" t="s">
        <v>1706</v>
      </c>
      <c r="E837" s="34" t="s">
        <v>7604</v>
      </c>
      <c r="F837" s="34" t="s">
        <v>7537</v>
      </c>
      <c r="G837" s="34">
        <v>3</v>
      </c>
    </row>
    <row r="838" spans="1:7">
      <c r="A838" s="23">
        <v>2019</v>
      </c>
      <c r="B838" s="23" t="s">
        <v>514</v>
      </c>
      <c r="C838" s="13" t="s">
        <v>3925</v>
      </c>
      <c r="D838" s="34" t="s">
        <v>1706</v>
      </c>
      <c r="E838" s="34" t="s">
        <v>7604</v>
      </c>
      <c r="F838" s="34" t="s">
        <v>7537</v>
      </c>
      <c r="G838" s="34">
        <v>1</v>
      </c>
    </row>
    <row r="839" spans="1:7">
      <c r="A839" s="23">
        <v>2019</v>
      </c>
      <c r="B839" s="23" t="s">
        <v>514</v>
      </c>
      <c r="C839" s="13" t="s">
        <v>1704</v>
      </c>
      <c r="D839" s="34" t="s">
        <v>1706</v>
      </c>
      <c r="E839" s="34" t="s">
        <v>7604</v>
      </c>
      <c r="F839" s="34" t="s">
        <v>7537</v>
      </c>
      <c r="G839" s="34">
        <v>1</v>
      </c>
    </row>
    <row r="840" spans="1:7">
      <c r="A840" s="23">
        <v>2019</v>
      </c>
      <c r="B840" s="23" t="s">
        <v>514</v>
      </c>
      <c r="C840" s="13" t="s">
        <v>184</v>
      </c>
      <c r="D840" s="34" t="s">
        <v>1706</v>
      </c>
      <c r="E840" s="34" t="s">
        <v>4344</v>
      </c>
      <c r="F840" s="34" t="s">
        <v>7537</v>
      </c>
      <c r="G840" s="34">
        <v>41</v>
      </c>
    </row>
    <row r="841" spans="1:7">
      <c r="A841" s="23">
        <v>2019</v>
      </c>
      <c r="B841" s="23" t="s">
        <v>514</v>
      </c>
      <c r="C841" s="13" t="s">
        <v>23</v>
      </c>
      <c r="D841" s="34" t="s">
        <v>1706</v>
      </c>
      <c r="E841" s="34" t="s">
        <v>4344</v>
      </c>
      <c r="F841" s="34" t="s">
        <v>7537</v>
      </c>
      <c r="G841" s="34">
        <v>45</v>
      </c>
    </row>
    <row r="842" spans="1:7">
      <c r="A842" s="23">
        <v>2019</v>
      </c>
      <c r="B842" s="23" t="s">
        <v>514</v>
      </c>
      <c r="C842" s="13" t="s">
        <v>185</v>
      </c>
      <c r="D842" s="34" t="s">
        <v>1706</v>
      </c>
      <c r="E842" s="34" t="s">
        <v>4344</v>
      </c>
      <c r="F842" s="34" t="s">
        <v>7537</v>
      </c>
      <c r="G842" s="34">
        <v>78</v>
      </c>
    </row>
    <row r="843" spans="1:7">
      <c r="A843" s="23">
        <v>2019</v>
      </c>
      <c r="B843" s="23" t="s">
        <v>514</v>
      </c>
      <c r="C843" s="13" t="s">
        <v>3925</v>
      </c>
      <c r="D843" s="34" t="s">
        <v>1706</v>
      </c>
      <c r="E843" s="34" t="s">
        <v>4344</v>
      </c>
      <c r="F843" s="34" t="s">
        <v>7537</v>
      </c>
      <c r="G843" s="34">
        <v>44</v>
      </c>
    </row>
    <row r="844" spans="1:7">
      <c r="A844" s="23">
        <v>2019</v>
      </c>
      <c r="B844" s="23" t="s">
        <v>514</v>
      </c>
      <c r="C844" s="13" t="s">
        <v>1704</v>
      </c>
      <c r="D844" s="34" t="s">
        <v>1706</v>
      </c>
      <c r="E844" s="34" t="s">
        <v>4344</v>
      </c>
      <c r="F844" s="34" t="s">
        <v>7537</v>
      </c>
      <c r="G844" s="34">
        <v>14</v>
      </c>
    </row>
    <row r="845" spans="1:7">
      <c r="A845" s="23">
        <v>2019</v>
      </c>
      <c r="B845" s="23" t="s">
        <v>514</v>
      </c>
      <c r="C845" s="13" t="s">
        <v>184</v>
      </c>
      <c r="D845" s="34" t="s">
        <v>1706</v>
      </c>
      <c r="E845" s="34" t="s">
        <v>4393</v>
      </c>
      <c r="F845" s="34" t="s">
        <v>7537</v>
      </c>
      <c r="G845" s="34">
        <v>6</v>
      </c>
    </row>
    <row r="846" spans="1:7">
      <c r="A846" s="23">
        <v>2019</v>
      </c>
      <c r="B846" s="23" t="s">
        <v>514</v>
      </c>
      <c r="C846" s="13" t="s">
        <v>23</v>
      </c>
      <c r="D846" s="34" t="s">
        <v>1706</v>
      </c>
      <c r="E846" s="34" t="s">
        <v>4393</v>
      </c>
      <c r="F846" s="34" t="s">
        <v>7537</v>
      </c>
      <c r="G846" s="34">
        <v>5</v>
      </c>
    </row>
    <row r="847" spans="1:7">
      <c r="A847" s="23">
        <v>2019</v>
      </c>
      <c r="B847" s="23" t="s">
        <v>514</v>
      </c>
      <c r="C847" s="13" t="s">
        <v>185</v>
      </c>
      <c r="D847" s="34" t="s">
        <v>1706</v>
      </c>
      <c r="E847" s="34" t="s">
        <v>4393</v>
      </c>
      <c r="F847" s="34" t="s">
        <v>7537</v>
      </c>
      <c r="G847" s="34">
        <v>32</v>
      </c>
    </row>
    <row r="848" spans="1:7">
      <c r="A848" s="23">
        <v>2019</v>
      </c>
      <c r="B848" s="23" t="s">
        <v>514</v>
      </c>
      <c r="C848" s="13" t="s">
        <v>184</v>
      </c>
      <c r="D848" s="34" t="s">
        <v>1706</v>
      </c>
      <c r="E848" s="34" t="s">
        <v>4372</v>
      </c>
      <c r="F848" s="34" t="s">
        <v>7537</v>
      </c>
      <c r="G848" s="34">
        <v>4</v>
      </c>
    </row>
    <row r="849" spans="1:7">
      <c r="A849" s="23">
        <v>2019</v>
      </c>
      <c r="B849" s="23" t="s">
        <v>514</v>
      </c>
      <c r="C849" s="13" t="s">
        <v>23</v>
      </c>
      <c r="D849" s="34" t="s">
        <v>1706</v>
      </c>
      <c r="E849" s="34" t="s">
        <v>4372</v>
      </c>
      <c r="F849" s="34" t="s">
        <v>7537</v>
      </c>
      <c r="G849" s="34">
        <v>1</v>
      </c>
    </row>
    <row r="850" spans="1:7">
      <c r="A850" s="23">
        <v>2019</v>
      </c>
      <c r="B850" s="23" t="s">
        <v>514</v>
      </c>
      <c r="C850" s="13" t="s">
        <v>185</v>
      </c>
      <c r="D850" s="34" t="s">
        <v>1706</v>
      </c>
      <c r="E850" s="34" t="s">
        <v>4372</v>
      </c>
      <c r="F850" s="34" t="s">
        <v>7537</v>
      </c>
      <c r="G850" s="34">
        <v>2</v>
      </c>
    </row>
    <row r="851" spans="1:7">
      <c r="A851" s="23">
        <v>2019</v>
      </c>
      <c r="B851" s="23" t="s">
        <v>514</v>
      </c>
      <c r="C851" s="13" t="s">
        <v>1704</v>
      </c>
      <c r="D851" s="34" t="s">
        <v>1706</v>
      </c>
      <c r="E851" s="34" t="s">
        <v>4372</v>
      </c>
      <c r="F851" s="34" t="s">
        <v>7537</v>
      </c>
      <c r="G851" s="34">
        <v>36</v>
      </c>
    </row>
    <row r="852" spans="1:7">
      <c r="A852" s="23">
        <v>2019</v>
      </c>
      <c r="B852" s="23" t="s">
        <v>514</v>
      </c>
      <c r="C852" s="13" t="s">
        <v>184</v>
      </c>
      <c r="D852" s="34" t="s">
        <v>1706</v>
      </c>
      <c r="E852" s="34" t="s">
        <v>7605</v>
      </c>
      <c r="F852" s="34" t="s">
        <v>7537</v>
      </c>
      <c r="G852" s="34">
        <v>54</v>
      </c>
    </row>
    <row r="853" spans="1:7">
      <c r="A853" s="23">
        <v>2019</v>
      </c>
      <c r="B853" s="23" t="s">
        <v>514</v>
      </c>
      <c r="C853" s="13" t="s">
        <v>23</v>
      </c>
      <c r="D853" s="34" t="s">
        <v>1706</v>
      </c>
      <c r="E853" s="34" t="s">
        <v>7605</v>
      </c>
      <c r="F853" s="34" t="s">
        <v>7537</v>
      </c>
      <c r="G853" s="34">
        <v>17</v>
      </c>
    </row>
    <row r="854" spans="1:7">
      <c r="A854" s="23">
        <v>2019</v>
      </c>
      <c r="B854" s="23" t="s">
        <v>514</v>
      </c>
      <c r="C854" s="13" t="s">
        <v>185</v>
      </c>
      <c r="D854" s="34" t="s">
        <v>1706</v>
      </c>
      <c r="E854" s="34" t="s">
        <v>7605</v>
      </c>
      <c r="F854" s="34" t="s">
        <v>7537</v>
      </c>
      <c r="G854" s="34">
        <v>32</v>
      </c>
    </row>
    <row r="855" spans="1:7">
      <c r="A855" s="23">
        <v>2019</v>
      </c>
      <c r="B855" s="23" t="s">
        <v>514</v>
      </c>
      <c r="C855" s="13" t="s">
        <v>3925</v>
      </c>
      <c r="D855" s="34" t="s">
        <v>1706</v>
      </c>
      <c r="E855" s="34" t="s">
        <v>7605</v>
      </c>
      <c r="F855" s="34" t="s">
        <v>7537</v>
      </c>
      <c r="G855" s="34">
        <v>15</v>
      </c>
    </row>
    <row r="856" spans="1:7">
      <c r="A856" s="23">
        <v>2019</v>
      </c>
      <c r="B856" s="23" t="s">
        <v>514</v>
      </c>
      <c r="C856" s="13" t="s">
        <v>1704</v>
      </c>
      <c r="D856" s="34" t="s">
        <v>1706</v>
      </c>
      <c r="E856" s="34" t="s">
        <v>7605</v>
      </c>
      <c r="F856" s="34" t="s">
        <v>7537</v>
      </c>
      <c r="G856" s="34">
        <v>82</v>
      </c>
    </row>
    <row r="857" spans="1:7">
      <c r="A857" s="23">
        <v>2019</v>
      </c>
      <c r="B857" s="23" t="s">
        <v>514</v>
      </c>
      <c r="C857" s="13" t="s">
        <v>184</v>
      </c>
      <c r="D857" s="34" t="s">
        <v>1706</v>
      </c>
      <c r="E857" s="34" t="s">
        <v>7606</v>
      </c>
      <c r="F857" s="34" t="s">
        <v>7537</v>
      </c>
      <c r="G857" s="34">
        <v>65</v>
      </c>
    </row>
    <row r="858" spans="1:7">
      <c r="A858" s="23">
        <v>2019</v>
      </c>
      <c r="B858" s="23" t="s">
        <v>514</v>
      </c>
      <c r="C858" s="13" t="s">
        <v>23</v>
      </c>
      <c r="D858" s="34" t="s">
        <v>1706</v>
      </c>
      <c r="E858" s="34" t="s">
        <v>7606</v>
      </c>
      <c r="F858" s="34" t="s">
        <v>7537</v>
      </c>
      <c r="G858" s="34">
        <v>48</v>
      </c>
    </row>
    <row r="859" spans="1:7">
      <c r="A859" s="23">
        <v>2019</v>
      </c>
      <c r="B859" s="23" t="s">
        <v>514</v>
      </c>
      <c r="C859" s="13" t="s">
        <v>185</v>
      </c>
      <c r="D859" s="34" t="s">
        <v>1706</v>
      </c>
      <c r="E859" s="34" t="s">
        <v>7606</v>
      </c>
      <c r="F859" s="34" t="s">
        <v>7537</v>
      </c>
      <c r="G859" s="34">
        <v>83</v>
      </c>
    </row>
    <row r="860" spans="1:7">
      <c r="A860" s="23">
        <v>2019</v>
      </c>
      <c r="B860" s="23" t="s">
        <v>514</v>
      </c>
      <c r="C860" s="13" t="s">
        <v>3925</v>
      </c>
      <c r="D860" s="34" t="s">
        <v>1706</v>
      </c>
      <c r="E860" s="34" t="s">
        <v>7606</v>
      </c>
      <c r="F860" s="34" t="s">
        <v>7537</v>
      </c>
      <c r="G860" s="34">
        <v>64</v>
      </c>
    </row>
    <row r="861" spans="1:7">
      <c r="A861" s="23">
        <v>2019</v>
      </c>
      <c r="B861" s="23" t="s">
        <v>514</v>
      </c>
      <c r="C861" s="13" t="s">
        <v>1704</v>
      </c>
      <c r="D861" s="34" t="s">
        <v>1706</v>
      </c>
      <c r="E861" s="34" t="s">
        <v>7606</v>
      </c>
      <c r="F861" s="34" t="s">
        <v>7537</v>
      </c>
      <c r="G861" s="34">
        <v>9</v>
      </c>
    </row>
    <row r="862" spans="1:7">
      <c r="A862" s="23">
        <v>2019</v>
      </c>
      <c r="B862" s="23" t="s">
        <v>514</v>
      </c>
      <c r="C862" s="13" t="s">
        <v>1704</v>
      </c>
      <c r="D862" s="34" t="s">
        <v>1706</v>
      </c>
      <c r="E862" s="34" t="s">
        <v>4370</v>
      </c>
      <c r="F862" s="34" t="s">
        <v>7537</v>
      </c>
      <c r="G862" s="34">
        <v>2</v>
      </c>
    </row>
    <row r="863" spans="1:7">
      <c r="A863" s="23">
        <v>2019</v>
      </c>
      <c r="B863" s="23" t="s">
        <v>514</v>
      </c>
      <c r="C863" s="13" t="s">
        <v>184</v>
      </c>
      <c r="D863" s="34" t="s">
        <v>1706</v>
      </c>
      <c r="E863" s="34" t="s">
        <v>7561</v>
      </c>
      <c r="F863" s="34" t="s">
        <v>7537</v>
      </c>
      <c r="G863" s="34">
        <v>8</v>
      </c>
    </row>
    <row r="864" spans="1:7">
      <c r="A864" s="23">
        <v>2019</v>
      </c>
      <c r="B864" s="23" t="s">
        <v>514</v>
      </c>
      <c r="C864" s="13" t="s">
        <v>23</v>
      </c>
      <c r="D864" s="34" t="s">
        <v>1706</v>
      </c>
      <c r="E864" s="34" t="s">
        <v>7561</v>
      </c>
      <c r="F864" s="34" t="s">
        <v>7537</v>
      </c>
      <c r="G864" s="34">
        <v>16</v>
      </c>
    </row>
    <row r="865" spans="1:7">
      <c r="A865" s="23">
        <v>2019</v>
      </c>
      <c r="B865" s="23" t="s">
        <v>514</v>
      </c>
      <c r="C865" s="13" t="s">
        <v>185</v>
      </c>
      <c r="D865" s="34" t="s">
        <v>1706</v>
      </c>
      <c r="E865" s="34" t="s">
        <v>7561</v>
      </c>
      <c r="F865" s="34" t="s">
        <v>7537</v>
      </c>
      <c r="G865" s="34">
        <v>22</v>
      </c>
    </row>
    <row r="866" spans="1:7">
      <c r="A866" s="23">
        <v>2019</v>
      </c>
      <c r="B866" s="23" t="s">
        <v>514</v>
      </c>
      <c r="C866" s="13" t="s">
        <v>3925</v>
      </c>
      <c r="D866" s="34" t="s">
        <v>1706</v>
      </c>
      <c r="E866" s="34" t="s">
        <v>7561</v>
      </c>
      <c r="F866" s="34" t="s">
        <v>7537</v>
      </c>
      <c r="G866" s="34">
        <v>11</v>
      </c>
    </row>
    <row r="867" spans="1:7">
      <c r="A867" s="23">
        <v>2019</v>
      </c>
      <c r="B867" s="23" t="s">
        <v>514</v>
      </c>
      <c r="C867" s="13" t="s">
        <v>1704</v>
      </c>
      <c r="D867" s="34" t="s">
        <v>1706</v>
      </c>
      <c r="E867" s="34" t="s">
        <v>7561</v>
      </c>
      <c r="F867" s="34" t="s">
        <v>7537</v>
      </c>
      <c r="G867" s="34">
        <v>18</v>
      </c>
    </row>
    <row r="868" spans="1:7">
      <c r="A868" s="23">
        <v>2019</v>
      </c>
      <c r="B868" s="23" t="s">
        <v>514</v>
      </c>
      <c r="C868" s="13" t="s">
        <v>184</v>
      </c>
      <c r="D868" s="34" t="s">
        <v>1706</v>
      </c>
      <c r="E868" s="34" t="s">
        <v>4345</v>
      </c>
      <c r="F868" s="34" t="s">
        <v>7537</v>
      </c>
      <c r="G868" s="34">
        <v>17</v>
      </c>
    </row>
    <row r="869" spans="1:7">
      <c r="A869" s="23">
        <v>2019</v>
      </c>
      <c r="B869" s="23" t="s">
        <v>514</v>
      </c>
      <c r="C869" s="13" t="s">
        <v>23</v>
      </c>
      <c r="D869" s="34" t="s">
        <v>1706</v>
      </c>
      <c r="E869" s="34" t="s">
        <v>4345</v>
      </c>
      <c r="F869" s="34" t="s">
        <v>7537</v>
      </c>
      <c r="G869" s="34">
        <v>15</v>
      </c>
    </row>
    <row r="870" spans="1:7">
      <c r="A870" s="23">
        <v>2019</v>
      </c>
      <c r="B870" s="23" t="s">
        <v>514</v>
      </c>
      <c r="C870" s="13" t="s">
        <v>185</v>
      </c>
      <c r="D870" s="34" t="s">
        <v>1706</v>
      </c>
      <c r="E870" s="34" t="s">
        <v>4345</v>
      </c>
      <c r="F870" s="34" t="s">
        <v>7537</v>
      </c>
      <c r="G870" s="34">
        <v>39</v>
      </c>
    </row>
    <row r="871" spans="1:7">
      <c r="A871" s="23">
        <v>2019</v>
      </c>
      <c r="B871" s="23" t="s">
        <v>514</v>
      </c>
      <c r="C871" s="13" t="s">
        <v>3925</v>
      </c>
      <c r="D871" s="34" t="s">
        <v>1706</v>
      </c>
      <c r="E871" s="34" t="s">
        <v>4345</v>
      </c>
      <c r="F871" s="34" t="s">
        <v>7537</v>
      </c>
      <c r="G871" s="34">
        <v>18</v>
      </c>
    </row>
    <row r="872" spans="1:7">
      <c r="A872" s="23">
        <v>2019</v>
      </c>
      <c r="B872" s="23" t="s">
        <v>514</v>
      </c>
      <c r="C872" s="13" t="s">
        <v>1704</v>
      </c>
      <c r="D872" s="34" t="s">
        <v>1706</v>
      </c>
      <c r="E872" s="34" t="s">
        <v>4345</v>
      </c>
      <c r="F872" s="34" t="s">
        <v>7537</v>
      </c>
      <c r="G872" s="34">
        <v>37</v>
      </c>
    </row>
    <row r="873" spans="1:7">
      <c r="A873" s="23">
        <v>2019</v>
      </c>
      <c r="B873" s="23" t="s">
        <v>514</v>
      </c>
      <c r="C873" s="13" t="s">
        <v>23</v>
      </c>
      <c r="D873" s="34" t="s">
        <v>1706</v>
      </c>
      <c r="E873" s="34" t="s">
        <v>4360</v>
      </c>
      <c r="F873" s="34" t="s">
        <v>7537</v>
      </c>
      <c r="G873" s="34">
        <v>4</v>
      </c>
    </row>
    <row r="874" spans="1:7">
      <c r="A874" s="23">
        <v>2019</v>
      </c>
      <c r="B874" s="23" t="s">
        <v>514</v>
      </c>
      <c r="C874" s="13" t="s">
        <v>185</v>
      </c>
      <c r="D874" s="34" t="s">
        <v>1706</v>
      </c>
      <c r="E874" s="34" t="s">
        <v>4360</v>
      </c>
      <c r="F874" s="34" t="s">
        <v>7537</v>
      </c>
      <c r="G874" s="34">
        <v>12</v>
      </c>
    </row>
    <row r="875" spans="1:7">
      <c r="A875" s="23">
        <v>2019</v>
      </c>
      <c r="B875" s="23" t="s">
        <v>514</v>
      </c>
      <c r="C875" s="13" t="s">
        <v>3925</v>
      </c>
      <c r="D875" s="34" t="s">
        <v>1706</v>
      </c>
      <c r="E875" s="34" t="s">
        <v>4360</v>
      </c>
      <c r="F875" s="34" t="s">
        <v>7537</v>
      </c>
      <c r="G875" s="34">
        <v>1</v>
      </c>
    </row>
    <row r="876" spans="1:7">
      <c r="A876" s="23">
        <v>2019</v>
      </c>
      <c r="B876" s="23" t="s">
        <v>514</v>
      </c>
      <c r="C876" s="13" t="s">
        <v>1704</v>
      </c>
      <c r="D876" s="34" t="s">
        <v>1706</v>
      </c>
      <c r="E876" s="34" t="s">
        <v>4360</v>
      </c>
      <c r="F876" s="34" t="s">
        <v>7537</v>
      </c>
      <c r="G876" s="34">
        <v>13</v>
      </c>
    </row>
    <row r="877" spans="1:7">
      <c r="A877" s="23">
        <v>2019</v>
      </c>
      <c r="B877" s="23" t="s">
        <v>514</v>
      </c>
      <c r="C877" s="13" t="s">
        <v>184</v>
      </c>
      <c r="D877" s="34" t="s">
        <v>1706</v>
      </c>
      <c r="E877" s="34" t="s">
        <v>4346</v>
      </c>
      <c r="F877" s="34" t="s">
        <v>7537</v>
      </c>
      <c r="G877" s="34">
        <v>38</v>
      </c>
    </row>
    <row r="878" spans="1:7">
      <c r="A878" s="23">
        <v>2019</v>
      </c>
      <c r="B878" s="23" t="s">
        <v>514</v>
      </c>
      <c r="C878" s="13" t="s">
        <v>23</v>
      </c>
      <c r="D878" s="34" t="s">
        <v>1706</v>
      </c>
      <c r="E878" s="34" t="s">
        <v>4346</v>
      </c>
      <c r="F878" s="34" t="s">
        <v>7537</v>
      </c>
      <c r="G878" s="34">
        <v>28</v>
      </c>
    </row>
    <row r="879" spans="1:7">
      <c r="A879" s="23">
        <v>2019</v>
      </c>
      <c r="B879" s="23" t="s">
        <v>514</v>
      </c>
      <c r="C879" s="13" t="s">
        <v>185</v>
      </c>
      <c r="D879" s="34" t="s">
        <v>1706</v>
      </c>
      <c r="E879" s="34" t="s">
        <v>4346</v>
      </c>
      <c r="F879" s="34" t="s">
        <v>7537</v>
      </c>
      <c r="G879" s="34">
        <v>51</v>
      </c>
    </row>
    <row r="880" spans="1:7">
      <c r="A880" s="23">
        <v>2019</v>
      </c>
      <c r="B880" s="23" t="s">
        <v>514</v>
      </c>
      <c r="C880" s="13" t="s">
        <v>3925</v>
      </c>
      <c r="D880" s="34" t="s">
        <v>1706</v>
      </c>
      <c r="E880" s="34" t="s">
        <v>4346</v>
      </c>
      <c r="F880" s="34" t="s">
        <v>7537</v>
      </c>
      <c r="G880" s="34">
        <v>21</v>
      </c>
    </row>
    <row r="881" spans="1:7">
      <c r="A881" s="23">
        <v>2019</v>
      </c>
      <c r="B881" s="23" t="s">
        <v>514</v>
      </c>
      <c r="C881" s="13" t="s">
        <v>1704</v>
      </c>
      <c r="D881" s="34" t="s">
        <v>1706</v>
      </c>
      <c r="E881" s="34" t="s">
        <v>4346</v>
      </c>
      <c r="F881" s="34" t="s">
        <v>7537</v>
      </c>
      <c r="G881" s="34">
        <v>62</v>
      </c>
    </row>
    <row r="882" spans="1:7">
      <c r="A882" s="23">
        <v>2019</v>
      </c>
      <c r="B882" s="23" t="s">
        <v>514</v>
      </c>
      <c r="C882" s="13" t="s">
        <v>185</v>
      </c>
      <c r="D882" s="34" t="s">
        <v>1706</v>
      </c>
      <c r="E882" s="34" t="s">
        <v>4367</v>
      </c>
      <c r="F882" s="34" t="s">
        <v>7537</v>
      </c>
      <c r="G882" s="34">
        <v>2</v>
      </c>
    </row>
    <row r="883" spans="1:7">
      <c r="A883" s="23">
        <v>2019</v>
      </c>
      <c r="B883" s="23" t="s">
        <v>514</v>
      </c>
      <c r="C883" s="13" t="s">
        <v>184</v>
      </c>
      <c r="D883" s="34" t="s">
        <v>1706</v>
      </c>
      <c r="E883" s="34" t="s">
        <v>4347</v>
      </c>
      <c r="F883" s="34" t="s">
        <v>7537</v>
      </c>
      <c r="G883" s="34">
        <v>64</v>
      </c>
    </row>
    <row r="884" spans="1:7">
      <c r="A884" s="23">
        <v>2019</v>
      </c>
      <c r="B884" s="23" t="s">
        <v>514</v>
      </c>
      <c r="C884" s="13" t="s">
        <v>23</v>
      </c>
      <c r="D884" s="34" t="s">
        <v>1706</v>
      </c>
      <c r="E884" s="34" t="s">
        <v>4347</v>
      </c>
      <c r="F884" s="34" t="s">
        <v>7537</v>
      </c>
      <c r="G884" s="34">
        <v>54</v>
      </c>
    </row>
    <row r="885" spans="1:7">
      <c r="A885" s="23">
        <v>2019</v>
      </c>
      <c r="B885" s="23" t="s">
        <v>514</v>
      </c>
      <c r="C885" s="13" t="s">
        <v>185</v>
      </c>
      <c r="D885" s="34" t="s">
        <v>1706</v>
      </c>
      <c r="E885" s="34" t="s">
        <v>4347</v>
      </c>
      <c r="F885" s="34" t="s">
        <v>7537</v>
      </c>
      <c r="G885" s="34">
        <v>181</v>
      </c>
    </row>
    <row r="886" spans="1:7">
      <c r="A886" s="23">
        <v>2019</v>
      </c>
      <c r="B886" s="23" t="s">
        <v>514</v>
      </c>
      <c r="C886" s="13" t="s">
        <v>3925</v>
      </c>
      <c r="D886" s="34" t="s">
        <v>1706</v>
      </c>
      <c r="E886" s="34" t="s">
        <v>4347</v>
      </c>
      <c r="F886" s="34" t="s">
        <v>7537</v>
      </c>
      <c r="G886" s="34">
        <v>86</v>
      </c>
    </row>
    <row r="887" spans="1:7">
      <c r="A887" s="23">
        <v>2019</v>
      </c>
      <c r="B887" s="23" t="s">
        <v>514</v>
      </c>
      <c r="C887" s="13" t="s">
        <v>1704</v>
      </c>
      <c r="D887" s="34" t="s">
        <v>1706</v>
      </c>
      <c r="E887" s="34" t="s">
        <v>4347</v>
      </c>
      <c r="F887" s="34" t="s">
        <v>7537</v>
      </c>
      <c r="G887" s="34">
        <v>6</v>
      </c>
    </row>
    <row r="888" spans="1:7">
      <c r="A888" s="23">
        <v>2019</v>
      </c>
      <c r="B888" s="23" t="s">
        <v>514</v>
      </c>
      <c r="C888" s="13" t="s">
        <v>184</v>
      </c>
      <c r="D888" s="34" t="s">
        <v>1706</v>
      </c>
      <c r="E888" s="34" t="s">
        <v>4348</v>
      </c>
      <c r="F888" s="34" t="s">
        <v>7537</v>
      </c>
      <c r="G888" s="34">
        <v>25</v>
      </c>
    </row>
    <row r="889" spans="1:7">
      <c r="A889" s="23">
        <v>2019</v>
      </c>
      <c r="B889" s="23" t="s">
        <v>514</v>
      </c>
      <c r="C889" s="13" t="s">
        <v>23</v>
      </c>
      <c r="D889" s="34" t="s">
        <v>1706</v>
      </c>
      <c r="E889" s="34" t="s">
        <v>4348</v>
      </c>
      <c r="F889" s="34" t="s">
        <v>7537</v>
      </c>
      <c r="G889" s="34">
        <v>19</v>
      </c>
    </row>
    <row r="890" spans="1:7">
      <c r="A890" s="23">
        <v>2019</v>
      </c>
      <c r="B890" s="23" t="s">
        <v>514</v>
      </c>
      <c r="C890" s="13" t="s">
        <v>185</v>
      </c>
      <c r="D890" s="34" t="s">
        <v>1706</v>
      </c>
      <c r="E890" s="34" t="s">
        <v>4348</v>
      </c>
      <c r="F890" s="34" t="s">
        <v>7537</v>
      </c>
      <c r="G890" s="34">
        <v>23</v>
      </c>
    </row>
    <row r="891" spans="1:7">
      <c r="A891" s="23">
        <v>2019</v>
      </c>
      <c r="B891" s="23" t="s">
        <v>514</v>
      </c>
      <c r="C891" s="13" t="s">
        <v>3925</v>
      </c>
      <c r="D891" s="34" t="s">
        <v>1706</v>
      </c>
      <c r="E891" s="34" t="s">
        <v>4348</v>
      </c>
      <c r="F891" s="34" t="s">
        <v>7537</v>
      </c>
      <c r="G891" s="34">
        <v>9</v>
      </c>
    </row>
    <row r="892" spans="1:7">
      <c r="A892" s="23">
        <v>2019</v>
      </c>
      <c r="B892" s="23" t="s">
        <v>514</v>
      </c>
      <c r="C892" s="13" t="s">
        <v>1704</v>
      </c>
      <c r="D892" s="34" t="s">
        <v>1706</v>
      </c>
      <c r="E892" s="34" t="s">
        <v>4348</v>
      </c>
      <c r="F892" s="34" t="s">
        <v>7537</v>
      </c>
      <c r="G892" s="34">
        <v>3</v>
      </c>
    </row>
    <row r="893" spans="1:7">
      <c r="A893" s="23">
        <v>2019</v>
      </c>
      <c r="B893" s="23" t="s">
        <v>514</v>
      </c>
      <c r="C893" s="13" t="s">
        <v>185</v>
      </c>
      <c r="D893" s="34" t="s">
        <v>1706</v>
      </c>
      <c r="E893" s="34" t="s">
        <v>4368</v>
      </c>
      <c r="F893" s="34" t="s">
        <v>7537</v>
      </c>
      <c r="G893" s="34">
        <v>1</v>
      </c>
    </row>
    <row r="894" spans="1:7">
      <c r="A894" s="23">
        <v>2019</v>
      </c>
      <c r="B894" s="23" t="s">
        <v>514</v>
      </c>
      <c r="C894" s="13" t="s">
        <v>1704</v>
      </c>
      <c r="D894" s="34" t="s">
        <v>1706</v>
      </c>
      <c r="E894" s="34" t="s">
        <v>4368</v>
      </c>
      <c r="F894" s="34" t="s">
        <v>7537</v>
      </c>
      <c r="G894" s="34">
        <v>12</v>
      </c>
    </row>
    <row r="895" spans="1:7">
      <c r="A895" s="23">
        <v>2019</v>
      </c>
      <c r="B895" s="23" t="s">
        <v>514</v>
      </c>
      <c r="C895" s="13" t="s">
        <v>184</v>
      </c>
      <c r="D895" s="34" t="s">
        <v>1706</v>
      </c>
      <c r="E895" s="34" t="s">
        <v>4349</v>
      </c>
      <c r="F895" s="34" t="s">
        <v>7537</v>
      </c>
      <c r="G895" s="34">
        <v>3</v>
      </c>
    </row>
    <row r="896" spans="1:7">
      <c r="A896" s="23">
        <v>2019</v>
      </c>
      <c r="B896" s="23" t="s">
        <v>514</v>
      </c>
      <c r="C896" s="13" t="s">
        <v>185</v>
      </c>
      <c r="D896" s="34" t="s">
        <v>1706</v>
      </c>
      <c r="E896" s="34" t="s">
        <v>4349</v>
      </c>
      <c r="F896" s="34" t="s">
        <v>7537</v>
      </c>
      <c r="G896" s="34">
        <v>5</v>
      </c>
    </row>
    <row r="897" spans="1:7">
      <c r="A897" s="23">
        <v>2019</v>
      </c>
      <c r="B897" s="23" t="s">
        <v>514</v>
      </c>
      <c r="C897" s="13" t="s">
        <v>3925</v>
      </c>
      <c r="D897" s="34" t="s">
        <v>1706</v>
      </c>
      <c r="E897" s="34" t="s">
        <v>4349</v>
      </c>
      <c r="F897" s="34" t="s">
        <v>7537</v>
      </c>
      <c r="G897" s="34">
        <v>1</v>
      </c>
    </row>
    <row r="898" spans="1:7">
      <c r="A898" s="23">
        <v>2019</v>
      </c>
      <c r="B898" s="23" t="s">
        <v>514</v>
      </c>
      <c r="C898" s="13" t="s">
        <v>185</v>
      </c>
      <c r="D898" s="34" t="s">
        <v>1706</v>
      </c>
      <c r="E898" s="34" t="s">
        <v>4385</v>
      </c>
      <c r="F898" s="34" t="s">
        <v>7537</v>
      </c>
      <c r="G898" s="34">
        <v>30</v>
      </c>
    </row>
    <row r="899" spans="1:7">
      <c r="A899" s="23">
        <v>2019</v>
      </c>
      <c r="B899" s="23" t="s">
        <v>514</v>
      </c>
      <c r="C899" s="13" t="s">
        <v>1704</v>
      </c>
      <c r="D899" s="34" t="s">
        <v>1706</v>
      </c>
      <c r="E899" s="34" t="s">
        <v>4385</v>
      </c>
      <c r="F899" s="34" t="s">
        <v>7537</v>
      </c>
      <c r="G899" s="34">
        <v>4</v>
      </c>
    </row>
    <row r="900" spans="1:7">
      <c r="A900" s="23">
        <v>2019</v>
      </c>
      <c r="B900" s="23" t="s">
        <v>514</v>
      </c>
      <c r="C900" s="13" t="s">
        <v>23</v>
      </c>
      <c r="D900" s="34" t="s">
        <v>1706</v>
      </c>
      <c r="E900" s="34" t="s">
        <v>1713</v>
      </c>
      <c r="F900" s="34" t="s">
        <v>7537</v>
      </c>
      <c r="G900" s="34">
        <v>9</v>
      </c>
    </row>
    <row r="901" spans="1:7">
      <c r="A901" s="23">
        <v>2019</v>
      </c>
      <c r="B901" s="23" t="s">
        <v>514</v>
      </c>
      <c r="C901" s="13" t="s">
        <v>185</v>
      </c>
      <c r="D901" s="34" t="s">
        <v>1706</v>
      </c>
      <c r="E901" s="34" t="s">
        <v>1713</v>
      </c>
      <c r="F901" s="34" t="s">
        <v>7537</v>
      </c>
      <c r="G901" s="34">
        <v>16</v>
      </c>
    </row>
    <row r="902" spans="1:7">
      <c r="A902" s="23">
        <v>2019</v>
      </c>
      <c r="B902" s="23" t="s">
        <v>514</v>
      </c>
      <c r="C902" s="13" t="s">
        <v>1704</v>
      </c>
      <c r="D902" s="34" t="s">
        <v>1706</v>
      </c>
      <c r="E902" s="34" t="s">
        <v>1713</v>
      </c>
      <c r="F902" s="34" t="s">
        <v>7537</v>
      </c>
      <c r="G902" s="34">
        <v>3</v>
      </c>
    </row>
    <row r="903" spans="1:7">
      <c r="A903" s="23">
        <v>2019</v>
      </c>
      <c r="B903" s="23" t="s">
        <v>514</v>
      </c>
      <c r="C903" s="13" t="s">
        <v>184</v>
      </c>
      <c r="D903" s="34" t="s">
        <v>1706</v>
      </c>
      <c r="E903" s="34" t="s">
        <v>7607</v>
      </c>
      <c r="F903" s="34" t="s">
        <v>7537</v>
      </c>
      <c r="G903" s="34">
        <v>23</v>
      </c>
    </row>
    <row r="904" spans="1:7">
      <c r="A904" s="23">
        <v>2019</v>
      </c>
      <c r="B904" s="23" t="s">
        <v>514</v>
      </c>
      <c r="C904" s="13" t="s">
        <v>23</v>
      </c>
      <c r="D904" s="34" t="s">
        <v>1706</v>
      </c>
      <c r="E904" s="34" t="s">
        <v>7607</v>
      </c>
      <c r="F904" s="34" t="s">
        <v>7537</v>
      </c>
      <c r="G904" s="34">
        <v>23</v>
      </c>
    </row>
    <row r="905" spans="1:7">
      <c r="A905" s="23">
        <v>2019</v>
      </c>
      <c r="B905" s="23" t="s">
        <v>514</v>
      </c>
      <c r="C905" s="13" t="s">
        <v>185</v>
      </c>
      <c r="D905" s="34" t="s">
        <v>1706</v>
      </c>
      <c r="E905" s="34" t="s">
        <v>7607</v>
      </c>
      <c r="F905" s="34" t="s">
        <v>7537</v>
      </c>
      <c r="G905" s="34">
        <v>70</v>
      </c>
    </row>
    <row r="906" spans="1:7">
      <c r="A906" s="23">
        <v>2019</v>
      </c>
      <c r="B906" s="23" t="s">
        <v>514</v>
      </c>
      <c r="C906" s="13" t="s">
        <v>3925</v>
      </c>
      <c r="D906" s="34" t="s">
        <v>1706</v>
      </c>
      <c r="E906" s="34" t="s">
        <v>7607</v>
      </c>
      <c r="F906" s="34" t="s">
        <v>7537</v>
      </c>
      <c r="G906" s="34">
        <v>24</v>
      </c>
    </row>
    <row r="907" spans="1:7">
      <c r="A907" s="23">
        <v>2019</v>
      </c>
      <c r="B907" s="23" t="s">
        <v>514</v>
      </c>
      <c r="C907" s="13" t="s">
        <v>1704</v>
      </c>
      <c r="D907" s="34" t="s">
        <v>1706</v>
      </c>
      <c r="E907" s="34" t="s">
        <v>7607</v>
      </c>
      <c r="F907" s="34" t="s">
        <v>7537</v>
      </c>
      <c r="G907" s="34">
        <v>7</v>
      </c>
    </row>
    <row r="908" spans="1:7">
      <c r="A908" s="23">
        <v>2019</v>
      </c>
      <c r="B908" s="23" t="s">
        <v>514</v>
      </c>
      <c r="C908" s="13" t="s">
        <v>23</v>
      </c>
      <c r="D908" s="34" t="s">
        <v>1706</v>
      </c>
      <c r="E908" s="34" t="s">
        <v>4405</v>
      </c>
      <c r="F908" s="34" t="s">
        <v>7537</v>
      </c>
      <c r="G908" s="34">
        <v>11</v>
      </c>
    </row>
    <row r="909" spans="1:7">
      <c r="A909" s="23">
        <v>2019</v>
      </c>
      <c r="B909" s="23" t="s">
        <v>514</v>
      </c>
      <c r="C909" s="13" t="s">
        <v>185</v>
      </c>
      <c r="D909" s="34" t="s">
        <v>1706</v>
      </c>
      <c r="E909" s="34" t="s">
        <v>4405</v>
      </c>
      <c r="F909" s="34" t="s">
        <v>7537</v>
      </c>
      <c r="G909" s="34">
        <v>2</v>
      </c>
    </row>
    <row r="910" spans="1:7">
      <c r="A910" s="23">
        <v>2019</v>
      </c>
      <c r="B910" s="23" t="s">
        <v>514</v>
      </c>
      <c r="C910" s="13" t="s">
        <v>3925</v>
      </c>
      <c r="D910" s="34" t="s">
        <v>1706</v>
      </c>
      <c r="E910" s="34" t="s">
        <v>4405</v>
      </c>
      <c r="F910" s="34" t="s">
        <v>7537</v>
      </c>
      <c r="G910" s="34">
        <v>3</v>
      </c>
    </row>
    <row r="911" spans="1:7">
      <c r="A911" s="23">
        <v>2019</v>
      </c>
      <c r="B911" s="23" t="s">
        <v>514</v>
      </c>
      <c r="C911" s="13" t="s">
        <v>1704</v>
      </c>
      <c r="D911" s="34" t="s">
        <v>1706</v>
      </c>
      <c r="E911" s="34" t="s">
        <v>4383</v>
      </c>
      <c r="F911" s="34" t="s">
        <v>7537</v>
      </c>
      <c r="G911" s="34">
        <v>4</v>
      </c>
    </row>
    <row r="912" spans="1:7">
      <c r="A912" s="23">
        <v>2019</v>
      </c>
      <c r="B912" s="23" t="s">
        <v>514</v>
      </c>
      <c r="C912" s="13" t="s">
        <v>184</v>
      </c>
      <c r="D912" s="34" t="s">
        <v>1706</v>
      </c>
      <c r="E912" s="34" t="s">
        <v>4389</v>
      </c>
      <c r="F912" s="34" t="s">
        <v>7537</v>
      </c>
      <c r="G912" s="34">
        <v>1</v>
      </c>
    </row>
    <row r="913" spans="1:7">
      <c r="A913" s="23">
        <v>2019</v>
      </c>
      <c r="B913" s="23" t="s">
        <v>514</v>
      </c>
      <c r="C913" s="13" t="s">
        <v>23</v>
      </c>
      <c r="D913" s="34" t="s">
        <v>1706</v>
      </c>
      <c r="E913" s="34" t="s">
        <v>4389</v>
      </c>
      <c r="F913" s="34" t="s">
        <v>7537</v>
      </c>
      <c r="G913" s="34">
        <v>3</v>
      </c>
    </row>
    <row r="914" spans="1:7">
      <c r="A914" s="23">
        <v>2019</v>
      </c>
      <c r="B914" s="23" t="s">
        <v>514</v>
      </c>
      <c r="C914" s="13" t="s">
        <v>185</v>
      </c>
      <c r="D914" s="34" t="s">
        <v>1706</v>
      </c>
      <c r="E914" s="34" t="s">
        <v>4389</v>
      </c>
      <c r="F914" s="34" t="s">
        <v>7537</v>
      </c>
      <c r="G914" s="34">
        <v>24</v>
      </c>
    </row>
    <row r="915" spans="1:7">
      <c r="A915" s="23">
        <v>2019</v>
      </c>
      <c r="B915" s="23" t="s">
        <v>514</v>
      </c>
      <c r="C915" s="13" t="s">
        <v>3925</v>
      </c>
      <c r="D915" s="34" t="s">
        <v>1706</v>
      </c>
      <c r="E915" s="34" t="s">
        <v>4389</v>
      </c>
      <c r="F915" s="34" t="s">
        <v>7537</v>
      </c>
      <c r="G915" s="34">
        <v>1</v>
      </c>
    </row>
    <row r="916" spans="1:7">
      <c r="A916" s="23">
        <v>2019</v>
      </c>
      <c r="B916" s="23" t="s">
        <v>514</v>
      </c>
      <c r="C916" s="13" t="s">
        <v>185</v>
      </c>
      <c r="D916" s="34" t="s">
        <v>1706</v>
      </c>
      <c r="E916" s="34" t="s">
        <v>4408</v>
      </c>
      <c r="F916" s="34" t="s">
        <v>7537</v>
      </c>
      <c r="G916" s="34">
        <v>1</v>
      </c>
    </row>
    <row r="917" spans="1:7">
      <c r="A917" s="23">
        <v>2019</v>
      </c>
      <c r="B917" s="23" t="s">
        <v>514</v>
      </c>
      <c r="C917" s="13" t="s">
        <v>3925</v>
      </c>
      <c r="D917" s="34" t="s">
        <v>1706</v>
      </c>
      <c r="E917" s="34" t="s">
        <v>4408</v>
      </c>
      <c r="F917" s="34" t="s">
        <v>7537</v>
      </c>
      <c r="G917" s="34">
        <v>4</v>
      </c>
    </row>
    <row r="918" spans="1:7">
      <c r="A918" s="23">
        <v>2019</v>
      </c>
      <c r="B918" s="23" t="s">
        <v>514</v>
      </c>
      <c r="C918" s="13" t="s">
        <v>184</v>
      </c>
      <c r="D918" s="34" t="s">
        <v>1706</v>
      </c>
      <c r="E918" s="34" t="s">
        <v>4350</v>
      </c>
      <c r="F918" s="34" t="s">
        <v>7537</v>
      </c>
      <c r="G918" s="34">
        <v>14</v>
      </c>
    </row>
    <row r="919" spans="1:7">
      <c r="A919" s="23">
        <v>2019</v>
      </c>
      <c r="B919" s="23" t="s">
        <v>514</v>
      </c>
      <c r="C919" s="13" t="s">
        <v>23</v>
      </c>
      <c r="D919" s="34" t="s">
        <v>1706</v>
      </c>
      <c r="E919" s="34" t="s">
        <v>4350</v>
      </c>
      <c r="F919" s="34" t="s">
        <v>7537</v>
      </c>
      <c r="G919" s="34">
        <v>2</v>
      </c>
    </row>
    <row r="920" spans="1:7">
      <c r="A920" s="23">
        <v>2019</v>
      </c>
      <c r="B920" s="23" t="s">
        <v>514</v>
      </c>
      <c r="C920" s="13" t="s">
        <v>185</v>
      </c>
      <c r="D920" s="34" t="s">
        <v>1706</v>
      </c>
      <c r="E920" s="34" t="s">
        <v>4350</v>
      </c>
      <c r="F920" s="34" t="s">
        <v>7537</v>
      </c>
      <c r="G920" s="34">
        <v>10</v>
      </c>
    </row>
    <row r="921" spans="1:7">
      <c r="A921" s="23">
        <v>2019</v>
      </c>
      <c r="B921" s="23" t="s">
        <v>514</v>
      </c>
      <c r="C921" s="13" t="s">
        <v>3925</v>
      </c>
      <c r="D921" s="34" t="s">
        <v>1706</v>
      </c>
      <c r="E921" s="34" t="s">
        <v>4350</v>
      </c>
      <c r="F921" s="34" t="s">
        <v>7537</v>
      </c>
      <c r="G921" s="34">
        <v>1</v>
      </c>
    </row>
    <row r="922" spans="1:7">
      <c r="A922" s="23">
        <v>2019</v>
      </c>
      <c r="B922" s="23" t="s">
        <v>514</v>
      </c>
      <c r="C922" s="13" t="s">
        <v>1704</v>
      </c>
      <c r="D922" s="34" t="s">
        <v>1706</v>
      </c>
      <c r="E922" s="34" t="s">
        <v>4350</v>
      </c>
      <c r="F922" s="34" t="s">
        <v>7537</v>
      </c>
      <c r="G922" s="34">
        <v>10</v>
      </c>
    </row>
    <row r="923" spans="1:7">
      <c r="A923" s="23">
        <v>2019</v>
      </c>
      <c r="B923" s="23" t="s">
        <v>514</v>
      </c>
      <c r="C923" s="13" t="s">
        <v>23</v>
      </c>
      <c r="D923" s="34" t="s">
        <v>1706</v>
      </c>
      <c r="E923" s="34" t="s">
        <v>4361</v>
      </c>
      <c r="F923" s="34" t="s">
        <v>7537</v>
      </c>
      <c r="G923" s="34">
        <v>2</v>
      </c>
    </row>
    <row r="924" spans="1:7">
      <c r="A924" s="23">
        <v>2019</v>
      </c>
      <c r="B924" s="23" t="s">
        <v>514</v>
      </c>
      <c r="C924" s="13" t="s">
        <v>185</v>
      </c>
      <c r="D924" s="34" t="s">
        <v>1706</v>
      </c>
      <c r="E924" s="34" t="s">
        <v>4361</v>
      </c>
      <c r="F924" s="34" t="s">
        <v>7537</v>
      </c>
      <c r="G924" s="34">
        <v>11</v>
      </c>
    </row>
    <row r="925" spans="1:7">
      <c r="A925" s="23">
        <v>2019</v>
      </c>
      <c r="B925" s="23" t="s">
        <v>514</v>
      </c>
      <c r="C925" s="13" t="s">
        <v>1704</v>
      </c>
      <c r="D925" s="34" t="s">
        <v>1706</v>
      </c>
      <c r="E925" s="34" t="s">
        <v>4361</v>
      </c>
      <c r="F925" s="34" t="s">
        <v>7537</v>
      </c>
      <c r="G925" s="34">
        <v>2</v>
      </c>
    </row>
    <row r="926" spans="1:7">
      <c r="A926" s="23">
        <v>2019</v>
      </c>
      <c r="B926" s="23" t="s">
        <v>514</v>
      </c>
      <c r="C926" s="13" t="s">
        <v>184</v>
      </c>
      <c r="D926" s="34" t="s">
        <v>1706</v>
      </c>
      <c r="E926" s="34" t="s">
        <v>4373</v>
      </c>
      <c r="F926" s="34" t="s">
        <v>7537</v>
      </c>
      <c r="G926" s="34">
        <v>1</v>
      </c>
    </row>
    <row r="927" spans="1:7">
      <c r="A927" s="23">
        <v>2019</v>
      </c>
      <c r="B927" s="23" t="s">
        <v>514</v>
      </c>
      <c r="C927" s="13" t="s">
        <v>23</v>
      </c>
      <c r="D927" s="34" t="s">
        <v>1706</v>
      </c>
      <c r="E927" s="34" t="s">
        <v>4373</v>
      </c>
      <c r="F927" s="34" t="s">
        <v>7537</v>
      </c>
      <c r="G927" s="34">
        <v>1</v>
      </c>
    </row>
    <row r="928" spans="1:7">
      <c r="A928" s="23">
        <v>2019</v>
      </c>
      <c r="B928" s="23" t="s">
        <v>514</v>
      </c>
      <c r="C928" s="13" t="s">
        <v>185</v>
      </c>
      <c r="D928" s="34" t="s">
        <v>1706</v>
      </c>
      <c r="E928" s="34" t="s">
        <v>4373</v>
      </c>
      <c r="F928" s="34" t="s">
        <v>7537</v>
      </c>
      <c r="G928" s="34">
        <v>2</v>
      </c>
    </row>
    <row r="929" spans="1:7">
      <c r="A929" s="23">
        <v>2019</v>
      </c>
      <c r="B929" s="23" t="s">
        <v>514</v>
      </c>
      <c r="C929" s="13" t="s">
        <v>3925</v>
      </c>
      <c r="D929" s="34" t="s">
        <v>1706</v>
      </c>
      <c r="E929" s="34" t="s">
        <v>4373</v>
      </c>
      <c r="F929" s="34" t="s">
        <v>7537</v>
      </c>
      <c r="G929" s="34">
        <v>2</v>
      </c>
    </row>
    <row r="930" spans="1:7">
      <c r="A930" s="23">
        <v>2019</v>
      </c>
      <c r="B930" s="23" t="s">
        <v>514</v>
      </c>
      <c r="C930" s="13" t="s">
        <v>1704</v>
      </c>
      <c r="D930" s="34" t="s">
        <v>1706</v>
      </c>
      <c r="E930" s="34" t="s">
        <v>4373</v>
      </c>
      <c r="F930" s="34" t="s">
        <v>7537</v>
      </c>
      <c r="G930" s="34">
        <v>9</v>
      </c>
    </row>
    <row r="931" spans="1:7">
      <c r="A931" s="23">
        <v>2019</v>
      </c>
      <c r="B931" s="23" t="s">
        <v>514</v>
      </c>
      <c r="C931" s="13" t="s">
        <v>184</v>
      </c>
      <c r="D931" s="34" t="s">
        <v>1706</v>
      </c>
      <c r="E931" s="34" t="s">
        <v>4351</v>
      </c>
      <c r="F931" s="34" t="s">
        <v>7537</v>
      </c>
      <c r="G931" s="34">
        <v>2</v>
      </c>
    </row>
    <row r="932" spans="1:7">
      <c r="A932" s="23">
        <v>2019</v>
      </c>
      <c r="B932" s="23" t="s">
        <v>514</v>
      </c>
      <c r="C932" s="13" t="s">
        <v>23</v>
      </c>
      <c r="D932" s="34" t="s">
        <v>1706</v>
      </c>
      <c r="E932" s="34" t="s">
        <v>4351</v>
      </c>
      <c r="F932" s="34" t="s">
        <v>7537</v>
      </c>
      <c r="G932" s="34">
        <v>9</v>
      </c>
    </row>
    <row r="933" spans="1:7">
      <c r="A933" s="23">
        <v>2019</v>
      </c>
      <c r="B933" s="23" t="s">
        <v>514</v>
      </c>
      <c r="C933" s="13" t="s">
        <v>185</v>
      </c>
      <c r="D933" s="34" t="s">
        <v>1706</v>
      </c>
      <c r="E933" s="34" t="s">
        <v>4351</v>
      </c>
      <c r="F933" s="34" t="s">
        <v>7537</v>
      </c>
      <c r="G933" s="34">
        <v>18</v>
      </c>
    </row>
    <row r="934" spans="1:7">
      <c r="A934" s="23">
        <v>2019</v>
      </c>
      <c r="B934" s="23" t="s">
        <v>514</v>
      </c>
      <c r="C934" s="13" t="s">
        <v>3925</v>
      </c>
      <c r="D934" s="34" t="s">
        <v>1706</v>
      </c>
      <c r="E934" s="34" t="s">
        <v>4351</v>
      </c>
      <c r="F934" s="34" t="s">
        <v>7537</v>
      </c>
      <c r="G934" s="34">
        <v>4</v>
      </c>
    </row>
    <row r="935" spans="1:7">
      <c r="A935" s="23">
        <v>2019</v>
      </c>
      <c r="B935" s="23" t="s">
        <v>514</v>
      </c>
      <c r="C935" s="13" t="s">
        <v>1704</v>
      </c>
      <c r="D935" s="34" t="s">
        <v>1706</v>
      </c>
      <c r="E935" s="34" t="s">
        <v>4351</v>
      </c>
      <c r="F935" s="34" t="s">
        <v>7537</v>
      </c>
      <c r="G935" s="34">
        <v>23</v>
      </c>
    </row>
    <row r="936" spans="1:7">
      <c r="A936" s="23">
        <v>2019</v>
      </c>
      <c r="B936" s="23" t="s">
        <v>514</v>
      </c>
      <c r="C936" s="13" t="s">
        <v>184</v>
      </c>
      <c r="D936" s="34" t="s">
        <v>1706</v>
      </c>
      <c r="E936" s="34" t="s">
        <v>4352</v>
      </c>
      <c r="F936" s="34" t="s">
        <v>7537</v>
      </c>
      <c r="G936" s="34">
        <v>35</v>
      </c>
    </row>
    <row r="937" spans="1:7">
      <c r="A937" s="23">
        <v>2019</v>
      </c>
      <c r="B937" s="23" t="s">
        <v>514</v>
      </c>
      <c r="C937" s="13" t="s">
        <v>23</v>
      </c>
      <c r="D937" s="34" t="s">
        <v>1706</v>
      </c>
      <c r="E937" s="34" t="s">
        <v>4352</v>
      </c>
      <c r="F937" s="34" t="s">
        <v>7537</v>
      </c>
      <c r="G937" s="34">
        <v>19</v>
      </c>
    </row>
    <row r="938" spans="1:7">
      <c r="A938" s="23">
        <v>2019</v>
      </c>
      <c r="B938" s="23" t="s">
        <v>514</v>
      </c>
      <c r="C938" s="13" t="s">
        <v>185</v>
      </c>
      <c r="D938" s="34" t="s">
        <v>1706</v>
      </c>
      <c r="E938" s="34" t="s">
        <v>4352</v>
      </c>
      <c r="F938" s="34" t="s">
        <v>7537</v>
      </c>
      <c r="G938" s="34">
        <v>38</v>
      </c>
    </row>
    <row r="939" spans="1:7">
      <c r="A939" s="23">
        <v>2019</v>
      </c>
      <c r="B939" s="23" t="s">
        <v>514</v>
      </c>
      <c r="C939" s="13" t="s">
        <v>3925</v>
      </c>
      <c r="D939" s="34" t="s">
        <v>1706</v>
      </c>
      <c r="E939" s="34" t="s">
        <v>4352</v>
      </c>
      <c r="F939" s="34" t="s">
        <v>7537</v>
      </c>
      <c r="G939" s="34">
        <v>19</v>
      </c>
    </row>
    <row r="940" spans="1:7">
      <c r="A940" s="23">
        <v>2019</v>
      </c>
      <c r="B940" s="23" t="s">
        <v>514</v>
      </c>
      <c r="C940" s="13" t="s">
        <v>1704</v>
      </c>
      <c r="D940" s="34" t="s">
        <v>1706</v>
      </c>
      <c r="E940" s="34" t="s">
        <v>4352</v>
      </c>
      <c r="F940" s="34" t="s">
        <v>7537</v>
      </c>
      <c r="G940" s="34">
        <v>26</v>
      </c>
    </row>
    <row r="941" spans="1:7">
      <c r="A941" s="23">
        <v>2019</v>
      </c>
      <c r="B941" s="23" t="s">
        <v>514</v>
      </c>
      <c r="C941" s="13" t="s">
        <v>184</v>
      </c>
      <c r="D941" s="34" t="s">
        <v>1706</v>
      </c>
      <c r="E941" s="34" t="s">
        <v>7608</v>
      </c>
      <c r="F941" s="34" t="s">
        <v>7537</v>
      </c>
      <c r="G941" s="34">
        <v>24</v>
      </c>
    </row>
    <row r="942" spans="1:7">
      <c r="A942" s="23">
        <v>2019</v>
      </c>
      <c r="B942" s="23" t="s">
        <v>514</v>
      </c>
      <c r="C942" s="13" t="s">
        <v>23</v>
      </c>
      <c r="D942" s="34" t="s">
        <v>1706</v>
      </c>
      <c r="E942" s="34" t="s">
        <v>4362</v>
      </c>
      <c r="F942" s="34" t="s">
        <v>7537</v>
      </c>
      <c r="G942" s="34">
        <v>3</v>
      </c>
    </row>
    <row r="943" spans="1:7">
      <c r="A943" s="23">
        <v>2019</v>
      </c>
      <c r="B943" s="23" t="s">
        <v>514</v>
      </c>
      <c r="C943" s="13" t="s">
        <v>1704</v>
      </c>
      <c r="D943" s="34" t="s">
        <v>1706</v>
      </c>
      <c r="E943" s="34" t="s">
        <v>4362</v>
      </c>
      <c r="F943" s="34" t="s">
        <v>7537</v>
      </c>
      <c r="G943" s="34">
        <v>12</v>
      </c>
    </row>
    <row r="944" spans="1:7">
      <c r="A944" s="23">
        <v>2019</v>
      </c>
      <c r="B944" s="23" t="s">
        <v>514</v>
      </c>
      <c r="C944" s="13" t="s">
        <v>184</v>
      </c>
      <c r="D944" s="34" t="s">
        <v>1706</v>
      </c>
      <c r="E944" s="34" t="s">
        <v>4374</v>
      </c>
      <c r="F944" s="34" t="s">
        <v>7537</v>
      </c>
      <c r="G944" s="34">
        <v>1</v>
      </c>
    </row>
    <row r="945" spans="1:7">
      <c r="A945" s="23">
        <v>2019</v>
      </c>
      <c r="B945" s="23" t="s">
        <v>514</v>
      </c>
      <c r="C945" s="13" t="s">
        <v>184</v>
      </c>
      <c r="D945" s="34" t="s">
        <v>1706</v>
      </c>
      <c r="E945" s="34" t="s">
        <v>4375</v>
      </c>
      <c r="F945" s="34" t="s">
        <v>7537</v>
      </c>
      <c r="G945" s="34">
        <v>14</v>
      </c>
    </row>
    <row r="946" spans="1:7">
      <c r="A946" s="23">
        <v>2019</v>
      </c>
      <c r="B946" s="23" t="s">
        <v>514</v>
      </c>
      <c r="C946" s="13" t="s">
        <v>23</v>
      </c>
      <c r="D946" s="34" t="s">
        <v>1706</v>
      </c>
      <c r="E946" s="34" t="s">
        <v>4375</v>
      </c>
      <c r="F946" s="34" t="s">
        <v>7537</v>
      </c>
      <c r="G946" s="34">
        <v>13</v>
      </c>
    </row>
    <row r="947" spans="1:7">
      <c r="A947" s="23">
        <v>2019</v>
      </c>
      <c r="B947" s="23" t="s">
        <v>514</v>
      </c>
      <c r="C947" s="13" t="s">
        <v>185</v>
      </c>
      <c r="D947" s="34" t="s">
        <v>1706</v>
      </c>
      <c r="E947" s="34" t="s">
        <v>4375</v>
      </c>
      <c r="F947" s="34" t="s">
        <v>7537</v>
      </c>
      <c r="G947" s="34">
        <v>35</v>
      </c>
    </row>
    <row r="948" spans="1:7">
      <c r="A948" s="23">
        <v>2019</v>
      </c>
      <c r="B948" s="23" t="s">
        <v>514</v>
      </c>
      <c r="C948" s="13" t="s">
        <v>3925</v>
      </c>
      <c r="D948" s="34" t="s">
        <v>1706</v>
      </c>
      <c r="E948" s="34" t="s">
        <v>4375</v>
      </c>
      <c r="F948" s="34" t="s">
        <v>7537</v>
      </c>
      <c r="G948" s="34">
        <v>4</v>
      </c>
    </row>
    <row r="949" spans="1:7">
      <c r="A949" s="23">
        <v>2019</v>
      </c>
      <c r="B949" s="23" t="s">
        <v>514</v>
      </c>
      <c r="C949" s="13" t="s">
        <v>1704</v>
      </c>
      <c r="D949" s="34" t="s">
        <v>1706</v>
      </c>
      <c r="E949" s="34" t="s">
        <v>4375</v>
      </c>
      <c r="F949" s="34" t="s">
        <v>7537</v>
      </c>
      <c r="G949" s="34">
        <v>42</v>
      </c>
    </row>
    <row r="950" spans="1:7">
      <c r="A950" s="23">
        <v>2019</v>
      </c>
      <c r="B950" s="23" t="s">
        <v>514</v>
      </c>
      <c r="C950" s="13" t="s">
        <v>184</v>
      </c>
      <c r="D950" s="34" t="s">
        <v>1706</v>
      </c>
      <c r="E950" s="34" t="s">
        <v>4353</v>
      </c>
      <c r="F950" s="34" t="s">
        <v>7537</v>
      </c>
      <c r="G950" s="34">
        <v>1</v>
      </c>
    </row>
    <row r="951" spans="1:7">
      <c r="A951" s="23">
        <v>2019</v>
      </c>
      <c r="B951" s="23" t="s">
        <v>514</v>
      </c>
      <c r="C951" s="13" t="s">
        <v>23</v>
      </c>
      <c r="D951" s="34" t="s">
        <v>1706</v>
      </c>
      <c r="E951" s="34" t="s">
        <v>4353</v>
      </c>
      <c r="F951" s="34" t="s">
        <v>7537</v>
      </c>
      <c r="G951" s="34">
        <v>3</v>
      </c>
    </row>
    <row r="952" spans="1:7">
      <c r="A952" s="23">
        <v>2019</v>
      </c>
      <c r="B952" s="23" t="s">
        <v>514</v>
      </c>
      <c r="C952" s="13" t="s">
        <v>185</v>
      </c>
      <c r="D952" s="34" t="s">
        <v>1706</v>
      </c>
      <c r="E952" s="34" t="s">
        <v>4353</v>
      </c>
      <c r="F952" s="34" t="s">
        <v>7537</v>
      </c>
      <c r="G952" s="34">
        <v>6</v>
      </c>
    </row>
    <row r="953" spans="1:7">
      <c r="A953" s="23">
        <v>2019</v>
      </c>
      <c r="B953" s="23" t="s">
        <v>514</v>
      </c>
      <c r="C953" s="13" t="s">
        <v>3925</v>
      </c>
      <c r="D953" s="34" t="s">
        <v>1706</v>
      </c>
      <c r="E953" s="34" t="s">
        <v>4353</v>
      </c>
      <c r="F953" s="34" t="s">
        <v>7537</v>
      </c>
      <c r="G953" s="34">
        <v>1</v>
      </c>
    </row>
    <row r="954" spans="1:7">
      <c r="A954" s="23">
        <v>2019</v>
      </c>
      <c r="B954" s="23" t="s">
        <v>514</v>
      </c>
      <c r="C954" s="13" t="s">
        <v>1704</v>
      </c>
      <c r="D954" s="34" t="s">
        <v>1706</v>
      </c>
      <c r="E954" s="34" t="s">
        <v>4353</v>
      </c>
      <c r="F954" s="34" t="s">
        <v>7537</v>
      </c>
      <c r="G954" s="34">
        <v>33</v>
      </c>
    </row>
    <row r="955" spans="1:7">
      <c r="A955" s="23">
        <v>2019</v>
      </c>
      <c r="B955" s="23" t="s">
        <v>514</v>
      </c>
      <c r="C955" s="13" t="s">
        <v>184</v>
      </c>
      <c r="D955" s="34" t="s">
        <v>1706</v>
      </c>
      <c r="E955" s="34" t="s">
        <v>4354</v>
      </c>
      <c r="F955" s="34" t="s">
        <v>7537</v>
      </c>
      <c r="G955" s="34">
        <v>14</v>
      </c>
    </row>
    <row r="956" spans="1:7">
      <c r="A956" s="23">
        <v>2019</v>
      </c>
      <c r="B956" s="23" t="s">
        <v>514</v>
      </c>
      <c r="C956" s="13" t="s">
        <v>23</v>
      </c>
      <c r="D956" s="34" t="s">
        <v>1706</v>
      </c>
      <c r="E956" s="34" t="s">
        <v>4354</v>
      </c>
      <c r="F956" s="34" t="s">
        <v>7537</v>
      </c>
      <c r="G956" s="34">
        <v>9</v>
      </c>
    </row>
    <row r="957" spans="1:7">
      <c r="A957" s="23">
        <v>2019</v>
      </c>
      <c r="B957" s="23" t="s">
        <v>514</v>
      </c>
      <c r="C957" s="13" t="s">
        <v>185</v>
      </c>
      <c r="D957" s="34" t="s">
        <v>1706</v>
      </c>
      <c r="E957" s="34" t="s">
        <v>4354</v>
      </c>
      <c r="F957" s="34" t="s">
        <v>7537</v>
      </c>
      <c r="G957" s="34">
        <v>20</v>
      </c>
    </row>
    <row r="958" spans="1:7">
      <c r="A958" s="23">
        <v>2019</v>
      </c>
      <c r="B958" s="23" t="s">
        <v>514</v>
      </c>
      <c r="C958" s="13" t="s">
        <v>3925</v>
      </c>
      <c r="D958" s="34" t="s">
        <v>1706</v>
      </c>
      <c r="E958" s="34" t="s">
        <v>4354</v>
      </c>
      <c r="F958" s="34" t="s">
        <v>7537</v>
      </c>
      <c r="G958" s="34">
        <v>11</v>
      </c>
    </row>
    <row r="959" spans="1:7">
      <c r="A959" s="23">
        <v>2019</v>
      </c>
      <c r="B959" s="23" t="s">
        <v>514</v>
      </c>
      <c r="C959" s="13" t="s">
        <v>1704</v>
      </c>
      <c r="D959" s="34" t="s">
        <v>1706</v>
      </c>
      <c r="E959" s="34" t="s">
        <v>4354</v>
      </c>
      <c r="F959" s="34" t="s">
        <v>7537</v>
      </c>
      <c r="G959" s="34">
        <v>33</v>
      </c>
    </row>
    <row r="960" spans="1:7">
      <c r="A960" s="23">
        <v>2019</v>
      </c>
      <c r="B960" s="23" t="s">
        <v>514</v>
      </c>
      <c r="C960" s="13" t="s">
        <v>184</v>
      </c>
      <c r="D960" s="34" t="s">
        <v>1706</v>
      </c>
      <c r="E960" s="34" t="s">
        <v>4394</v>
      </c>
      <c r="F960" s="34" t="s">
        <v>7537</v>
      </c>
      <c r="G960" s="34">
        <v>2</v>
      </c>
    </row>
    <row r="961" spans="1:7">
      <c r="A961" s="23">
        <v>2019</v>
      </c>
      <c r="B961" s="23" t="s">
        <v>514</v>
      </c>
      <c r="C961" s="13" t="s">
        <v>23</v>
      </c>
      <c r="D961" s="34" t="s">
        <v>1706</v>
      </c>
      <c r="E961" s="34" t="s">
        <v>4394</v>
      </c>
      <c r="F961" s="34" t="s">
        <v>7537</v>
      </c>
      <c r="G961" s="34">
        <v>3</v>
      </c>
    </row>
    <row r="962" spans="1:7">
      <c r="A962" s="23">
        <v>2019</v>
      </c>
      <c r="B962" s="23" t="s">
        <v>514</v>
      </c>
      <c r="C962" s="13" t="s">
        <v>185</v>
      </c>
      <c r="D962" s="34" t="s">
        <v>1706</v>
      </c>
      <c r="E962" s="34" t="s">
        <v>4394</v>
      </c>
      <c r="F962" s="34" t="s">
        <v>7537</v>
      </c>
      <c r="G962" s="34">
        <v>7</v>
      </c>
    </row>
    <row r="963" spans="1:7">
      <c r="A963" s="23">
        <v>2019</v>
      </c>
      <c r="B963" s="23" t="s">
        <v>514</v>
      </c>
      <c r="C963" s="13" t="s">
        <v>3925</v>
      </c>
      <c r="D963" s="34" t="s">
        <v>1706</v>
      </c>
      <c r="E963" s="34" t="s">
        <v>4394</v>
      </c>
      <c r="F963" s="34" t="s">
        <v>7537</v>
      </c>
      <c r="G963" s="34">
        <v>5</v>
      </c>
    </row>
    <row r="964" spans="1:7">
      <c r="A964" s="23">
        <v>2019</v>
      </c>
      <c r="B964" s="23" t="s">
        <v>514</v>
      </c>
      <c r="C964" s="13" t="s">
        <v>1704</v>
      </c>
      <c r="D964" s="34" t="s">
        <v>1706</v>
      </c>
      <c r="E964" s="34" t="s">
        <v>4394</v>
      </c>
      <c r="F964" s="34" t="s">
        <v>7537</v>
      </c>
      <c r="G964" s="34">
        <v>5</v>
      </c>
    </row>
    <row r="965" spans="1:7">
      <c r="A965" s="23">
        <v>2019</v>
      </c>
      <c r="B965" s="23" t="s">
        <v>514</v>
      </c>
      <c r="C965" s="13" t="s">
        <v>184</v>
      </c>
      <c r="D965" s="34" t="s">
        <v>4355</v>
      </c>
      <c r="E965" s="34" t="s">
        <v>4395</v>
      </c>
      <c r="F965" s="34" t="s">
        <v>7537</v>
      </c>
      <c r="G965" s="34">
        <v>3</v>
      </c>
    </row>
    <row r="966" spans="1:7">
      <c r="A966" s="23">
        <v>2019</v>
      </c>
      <c r="B966" s="23" t="s">
        <v>514</v>
      </c>
      <c r="C966" s="13" t="s">
        <v>23</v>
      </c>
      <c r="D966" s="34" t="s">
        <v>4355</v>
      </c>
      <c r="E966" s="34" t="s">
        <v>4395</v>
      </c>
      <c r="F966" s="34" t="s">
        <v>7537</v>
      </c>
      <c r="G966" s="34">
        <v>5</v>
      </c>
    </row>
    <row r="967" spans="1:7">
      <c r="A967" s="23">
        <v>2019</v>
      </c>
      <c r="B967" s="23" t="s">
        <v>514</v>
      </c>
      <c r="C967" s="13" t="s">
        <v>185</v>
      </c>
      <c r="D967" s="34" t="s">
        <v>4355</v>
      </c>
      <c r="E967" s="34" t="s">
        <v>4395</v>
      </c>
      <c r="F967" s="34" t="s">
        <v>7537</v>
      </c>
      <c r="G967" s="34">
        <v>5</v>
      </c>
    </row>
    <row r="968" spans="1:7">
      <c r="A968" s="23">
        <v>2019</v>
      </c>
      <c r="B968" s="23" t="s">
        <v>514</v>
      </c>
      <c r="C968" s="13" t="s">
        <v>3925</v>
      </c>
      <c r="D968" s="34" t="s">
        <v>4355</v>
      </c>
      <c r="E968" s="34" t="s">
        <v>4395</v>
      </c>
      <c r="F968" s="34" t="s">
        <v>7537</v>
      </c>
      <c r="G968" s="34">
        <v>2</v>
      </c>
    </row>
    <row r="969" spans="1:7">
      <c r="A969" s="23">
        <v>2019</v>
      </c>
      <c r="B969" s="23" t="s">
        <v>514</v>
      </c>
      <c r="C969" s="13" t="s">
        <v>1704</v>
      </c>
      <c r="D969" s="34" t="s">
        <v>4355</v>
      </c>
      <c r="E969" s="34" t="s">
        <v>4395</v>
      </c>
      <c r="F969" s="34" t="s">
        <v>7537</v>
      </c>
      <c r="G969" s="34">
        <v>1</v>
      </c>
    </row>
    <row r="970" spans="1:7">
      <c r="A970" s="23">
        <v>2019</v>
      </c>
      <c r="B970" s="23" t="s">
        <v>514</v>
      </c>
      <c r="C970" s="13" t="s">
        <v>184</v>
      </c>
      <c r="D970" s="34" t="s">
        <v>4355</v>
      </c>
      <c r="E970" s="34" t="s">
        <v>4403</v>
      </c>
      <c r="F970" s="34" t="s">
        <v>7537</v>
      </c>
      <c r="G970" s="34">
        <v>2</v>
      </c>
    </row>
    <row r="971" spans="1:7">
      <c r="A971" s="23">
        <v>2019</v>
      </c>
      <c r="B971" s="23" t="s">
        <v>514</v>
      </c>
      <c r="C971" s="13" t="s">
        <v>23</v>
      </c>
      <c r="D971" s="34" t="s">
        <v>4355</v>
      </c>
      <c r="E971" s="34" t="s">
        <v>4403</v>
      </c>
      <c r="F971" s="34" t="s">
        <v>7537</v>
      </c>
      <c r="G971" s="34">
        <v>3</v>
      </c>
    </row>
    <row r="972" spans="1:7">
      <c r="A972" s="23">
        <v>2019</v>
      </c>
      <c r="B972" s="23" t="s">
        <v>514</v>
      </c>
      <c r="C972" s="13" t="s">
        <v>185</v>
      </c>
      <c r="D972" s="34" t="s">
        <v>4355</v>
      </c>
      <c r="E972" s="34" t="s">
        <v>4403</v>
      </c>
      <c r="F972" s="34" t="s">
        <v>7537</v>
      </c>
      <c r="G972" s="34">
        <v>8</v>
      </c>
    </row>
    <row r="973" spans="1:7">
      <c r="A973" s="23">
        <v>2019</v>
      </c>
      <c r="B973" s="23" t="s">
        <v>514</v>
      </c>
      <c r="C973" s="13" t="s">
        <v>3925</v>
      </c>
      <c r="D973" s="34" t="s">
        <v>4355</v>
      </c>
      <c r="E973" s="34" t="s">
        <v>4403</v>
      </c>
      <c r="F973" s="34" t="s">
        <v>7537</v>
      </c>
      <c r="G973" s="34">
        <v>4</v>
      </c>
    </row>
    <row r="974" spans="1:7">
      <c r="A974" s="23">
        <v>2019</v>
      </c>
      <c r="B974" s="23" t="s">
        <v>514</v>
      </c>
      <c r="C974" s="13" t="s">
        <v>1704</v>
      </c>
      <c r="D974" s="34" t="s">
        <v>4355</v>
      </c>
      <c r="E974" s="34" t="s">
        <v>4403</v>
      </c>
      <c r="F974" s="34" t="s">
        <v>7537</v>
      </c>
      <c r="G974" s="34">
        <v>64</v>
      </c>
    </row>
    <row r="975" spans="1:7">
      <c r="A975" s="23">
        <v>2019</v>
      </c>
      <c r="B975" s="23" t="s">
        <v>514</v>
      </c>
      <c r="C975" s="13" t="s">
        <v>1704</v>
      </c>
      <c r="D975" s="34" t="s">
        <v>4355</v>
      </c>
      <c r="E975" s="34" t="s">
        <v>4391</v>
      </c>
      <c r="F975" s="34" t="s">
        <v>7537</v>
      </c>
      <c r="G975" s="34">
        <v>3</v>
      </c>
    </row>
    <row r="976" spans="1:7">
      <c r="A976" s="23">
        <v>2019</v>
      </c>
      <c r="B976" s="23" t="s">
        <v>514</v>
      </c>
      <c r="C976" s="13" t="s">
        <v>1704</v>
      </c>
      <c r="D976" s="34" t="s">
        <v>4355</v>
      </c>
      <c r="E976" s="34" t="s">
        <v>4402</v>
      </c>
      <c r="F976" s="34" t="s">
        <v>7537</v>
      </c>
      <c r="G976" s="34">
        <v>18</v>
      </c>
    </row>
    <row r="977" spans="1:7">
      <c r="A977" s="23">
        <v>2019</v>
      </c>
      <c r="B977" s="23" t="s">
        <v>514</v>
      </c>
      <c r="C977" s="13" t="s">
        <v>184</v>
      </c>
      <c r="D977" s="34" t="s">
        <v>4355</v>
      </c>
      <c r="E977" s="34" t="s">
        <v>4399</v>
      </c>
      <c r="F977" s="34" t="s">
        <v>7537</v>
      </c>
      <c r="G977" s="34">
        <v>94</v>
      </c>
    </row>
    <row r="978" spans="1:7">
      <c r="A978" s="23">
        <v>2019</v>
      </c>
      <c r="B978" s="23" t="s">
        <v>514</v>
      </c>
      <c r="C978" s="13" t="s">
        <v>23</v>
      </c>
      <c r="D978" s="34" t="s">
        <v>4355</v>
      </c>
      <c r="E978" s="34" t="s">
        <v>4399</v>
      </c>
      <c r="F978" s="34" t="s">
        <v>7537</v>
      </c>
      <c r="G978" s="34">
        <v>96</v>
      </c>
    </row>
    <row r="979" spans="1:7">
      <c r="A979" s="23">
        <v>2019</v>
      </c>
      <c r="B979" s="23" t="s">
        <v>514</v>
      </c>
      <c r="C979" s="13" t="s">
        <v>185</v>
      </c>
      <c r="D979" s="34" t="s">
        <v>4355</v>
      </c>
      <c r="E979" s="34" t="s">
        <v>4399</v>
      </c>
      <c r="F979" s="34" t="s">
        <v>7537</v>
      </c>
      <c r="G979" s="34">
        <v>120</v>
      </c>
    </row>
    <row r="980" spans="1:7">
      <c r="A980" s="23">
        <v>2019</v>
      </c>
      <c r="B980" s="23" t="s">
        <v>514</v>
      </c>
      <c r="C980" s="13" t="s">
        <v>1704</v>
      </c>
      <c r="D980" s="34" t="s">
        <v>4355</v>
      </c>
      <c r="E980" s="34" t="s">
        <v>4399</v>
      </c>
      <c r="F980" s="34" t="s">
        <v>7537</v>
      </c>
      <c r="G980" s="34">
        <v>3</v>
      </c>
    </row>
    <row r="981" spans="1:7">
      <c r="A981" s="23">
        <v>2019</v>
      </c>
      <c r="B981" s="23" t="s">
        <v>514</v>
      </c>
      <c r="C981" s="13" t="s">
        <v>23</v>
      </c>
      <c r="D981" s="34" t="s">
        <v>4355</v>
      </c>
      <c r="E981" s="34" t="s">
        <v>4406</v>
      </c>
      <c r="F981" s="34" t="s">
        <v>7537</v>
      </c>
      <c r="G981" s="34">
        <v>1</v>
      </c>
    </row>
    <row r="982" spans="1:7">
      <c r="A982" s="23">
        <v>2019</v>
      </c>
      <c r="B982" s="23" t="s">
        <v>514</v>
      </c>
      <c r="C982" s="13" t="s">
        <v>1704</v>
      </c>
      <c r="D982" s="34" t="s">
        <v>4355</v>
      </c>
      <c r="E982" s="34" t="s">
        <v>4406</v>
      </c>
      <c r="F982" s="34" t="s">
        <v>7537</v>
      </c>
      <c r="G982" s="34">
        <v>2</v>
      </c>
    </row>
    <row r="983" spans="1:7">
      <c r="A983" s="23">
        <v>2019</v>
      </c>
      <c r="B983" s="23" t="s">
        <v>514</v>
      </c>
      <c r="C983" s="13" t="s">
        <v>23</v>
      </c>
      <c r="D983" s="34" t="s">
        <v>4355</v>
      </c>
      <c r="E983" s="34" t="s">
        <v>4401</v>
      </c>
      <c r="F983" s="34" t="s">
        <v>7537</v>
      </c>
      <c r="G983" s="34">
        <v>68</v>
      </c>
    </row>
    <row r="984" spans="1:7">
      <c r="A984" s="23">
        <v>2019</v>
      </c>
      <c r="B984" s="23" t="s">
        <v>514</v>
      </c>
      <c r="C984" s="13" t="s">
        <v>23</v>
      </c>
      <c r="D984" s="34" t="s">
        <v>4355</v>
      </c>
      <c r="E984" s="34" t="s">
        <v>4363</v>
      </c>
      <c r="F984" s="34" t="s">
        <v>7537</v>
      </c>
      <c r="G984" s="34">
        <v>49</v>
      </c>
    </row>
    <row r="985" spans="1:7">
      <c r="A985" s="23">
        <v>2019</v>
      </c>
      <c r="B985" s="23" t="s">
        <v>514</v>
      </c>
      <c r="C985" s="13" t="s">
        <v>185</v>
      </c>
      <c r="D985" s="34" t="s">
        <v>4355</v>
      </c>
      <c r="E985" s="34" t="s">
        <v>4363</v>
      </c>
      <c r="F985" s="34" t="s">
        <v>7537</v>
      </c>
      <c r="G985" s="34">
        <v>7</v>
      </c>
    </row>
    <row r="986" spans="1:7">
      <c r="A986" s="23">
        <v>2019</v>
      </c>
      <c r="B986" s="23" t="s">
        <v>514</v>
      </c>
      <c r="C986" s="13" t="s">
        <v>3925</v>
      </c>
      <c r="D986" s="34" t="s">
        <v>4355</v>
      </c>
      <c r="E986" s="34" t="s">
        <v>4363</v>
      </c>
      <c r="F986" s="34" t="s">
        <v>7537</v>
      </c>
      <c r="G986" s="34">
        <v>13</v>
      </c>
    </row>
    <row r="987" spans="1:7">
      <c r="A987" s="23">
        <v>2019</v>
      </c>
      <c r="B987" s="23" t="s">
        <v>514</v>
      </c>
      <c r="C987" s="13" t="s">
        <v>1704</v>
      </c>
      <c r="D987" s="34" t="s">
        <v>4355</v>
      </c>
      <c r="E987" s="34" t="s">
        <v>4363</v>
      </c>
      <c r="F987" s="34" t="s">
        <v>7537</v>
      </c>
      <c r="G987" s="34">
        <v>2</v>
      </c>
    </row>
    <row r="988" spans="1:7">
      <c r="A988" s="23">
        <v>2019</v>
      </c>
      <c r="B988" s="23" t="s">
        <v>514</v>
      </c>
      <c r="C988" s="13" t="s">
        <v>184</v>
      </c>
      <c r="D988" s="34" t="s">
        <v>4355</v>
      </c>
      <c r="E988" s="34" t="s">
        <v>4396</v>
      </c>
      <c r="F988" s="34" t="s">
        <v>7537</v>
      </c>
      <c r="G988" s="34">
        <v>21</v>
      </c>
    </row>
    <row r="989" spans="1:7">
      <c r="A989" s="23">
        <v>2019</v>
      </c>
      <c r="B989" s="23" t="s">
        <v>514</v>
      </c>
      <c r="C989" s="13" t="s">
        <v>23</v>
      </c>
      <c r="D989" s="34" t="s">
        <v>4355</v>
      </c>
      <c r="E989" s="34" t="s">
        <v>4396</v>
      </c>
      <c r="F989" s="34" t="s">
        <v>7537</v>
      </c>
      <c r="G989" s="34">
        <v>29</v>
      </c>
    </row>
    <row r="990" spans="1:7">
      <c r="A990" s="23">
        <v>2019</v>
      </c>
      <c r="B990" s="23" t="s">
        <v>514</v>
      </c>
      <c r="C990" s="13" t="s">
        <v>185</v>
      </c>
      <c r="D990" s="34" t="s">
        <v>4355</v>
      </c>
      <c r="E990" s="34" t="s">
        <v>4396</v>
      </c>
      <c r="F990" s="34" t="s">
        <v>7537</v>
      </c>
      <c r="G990" s="34">
        <v>136</v>
      </c>
    </row>
    <row r="991" spans="1:7">
      <c r="A991" s="23">
        <v>2019</v>
      </c>
      <c r="B991" s="23" t="s">
        <v>514</v>
      </c>
      <c r="C991" s="13" t="s">
        <v>3925</v>
      </c>
      <c r="D991" s="34" t="s">
        <v>4355</v>
      </c>
      <c r="E991" s="34" t="s">
        <v>4396</v>
      </c>
      <c r="F991" s="34" t="s">
        <v>7537</v>
      </c>
      <c r="G991" s="34">
        <v>42</v>
      </c>
    </row>
    <row r="992" spans="1:7">
      <c r="A992" s="23">
        <v>2019</v>
      </c>
      <c r="B992" s="23" t="s">
        <v>514</v>
      </c>
      <c r="C992" s="13" t="s">
        <v>1704</v>
      </c>
      <c r="D992" s="34" t="s">
        <v>4355</v>
      </c>
      <c r="E992" s="34" t="s">
        <v>4396</v>
      </c>
      <c r="F992" s="34" t="s">
        <v>7537</v>
      </c>
      <c r="G992" s="34">
        <v>11</v>
      </c>
    </row>
    <row r="993" spans="1:7">
      <c r="A993" s="23">
        <v>2019</v>
      </c>
      <c r="B993" s="23" t="s">
        <v>514</v>
      </c>
      <c r="C993" s="13" t="s">
        <v>185</v>
      </c>
      <c r="D993" s="34" t="s">
        <v>4355</v>
      </c>
      <c r="E993" s="34" t="s">
        <v>4381</v>
      </c>
      <c r="F993" s="34" t="s">
        <v>7537</v>
      </c>
      <c r="G993" s="34">
        <v>8</v>
      </c>
    </row>
    <row r="994" spans="1:7">
      <c r="A994" s="23">
        <v>2019</v>
      </c>
      <c r="B994" s="23" t="s">
        <v>514</v>
      </c>
      <c r="C994" s="13" t="s">
        <v>3925</v>
      </c>
      <c r="D994" s="34" t="s">
        <v>4355</v>
      </c>
      <c r="E994" s="34" t="s">
        <v>4381</v>
      </c>
      <c r="F994" s="34" t="s">
        <v>7537</v>
      </c>
      <c r="G994" s="34">
        <v>75</v>
      </c>
    </row>
    <row r="995" spans="1:7">
      <c r="A995" s="23">
        <v>2019</v>
      </c>
      <c r="B995" s="23" t="s">
        <v>514</v>
      </c>
      <c r="C995" s="13" t="s">
        <v>184</v>
      </c>
      <c r="D995" s="34" t="s">
        <v>4355</v>
      </c>
      <c r="E995" s="34" t="s">
        <v>4376</v>
      </c>
      <c r="F995" s="34" t="s">
        <v>7537</v>
      </c>
      <c r="G995" s="34">
        <v>190</v>
      </c>
    </row>
    <row r="996" spans="1:7">
      <c r="A996" s="23">
        <v>2019</v>
      </c>
      <c r="B996" s="23" t="s">
        <v>514</v>
      </c>
      <c r="C996" s="13" t="s">
        <v>23</v>
      </c>
      <c r="D996" s="34" t="s">
        <v>4355</v>
      </c>
      <c r="E996" s="34" t="s">
        <v>4376</v>
      </c>
      <c r="F996" s="34" t="s">
        <v>7537</v>
      </c>
      <c r="G996" s="34">
        <v>167</v>
      </c>
    </row>
    <row r="997" spans="1:7">
      <c r="A997" s="23">
        <v>2019</v>
      </c>
      <c r="B997" s="23" t="s">
        <v>514</v>
      </c>
      <c r="C997" s="13" t="s">
        <v>185</v>
      </c>
      <c r="D997" s="34" t="s">
        <v>4355</v>
      </c>
      <c r="E997" s="34" t="s">
        <v>4376</v>
      </c>
      <c r="F997" s="34" t="s">
        <v>7537</v>
      </c>
      <c r="G997" s="34">
        <v>292</v>
      </c>
    </row>
    <row r="998" spans="1:7">
      <c r="A998" s="23">
        <v>2019</v>
      </c>
      <c r="B998" s="23" t="s">
        <v>514</v>
      </c>
      <c r="C998" s="13" t="s">
        <v>3925</v>
      </c>
      <c r="D998" s="34" t="s">
        <v>4355</v>
      </c>
      <c r="E998" s="34" t="s">
        <v>4376</v>
      </c>
      <c r="F998" s="34" t="s">
        <v>7537</v>
      </c>
      <c r="G998" s="34">
        <v>170</v>
      </c>
    </row>
    <row r="999" spans="1:7">
      <c r="A999" s="23">
        <v>2019</v>
      </c>
      <c r="B999" s="23" t="s">
        <v>514</v>
      </c>
      <c r="C999" s="13" t="s">
        <v>184</v>
      </c>
      <c r="D999" s="34" t="s">
        <v>4355</v>
      </c>
      <c r="E999" s="34" t="s">
        <v>4377</v>
      </c>
      <c r="F999" s="34" t="s">
        <v>7537</v>
      </c>
      <c r="G999" s="34">
        <v>58</v>
      </c>
    </row>
    <row r="1000" spans="1:7">
      <c r="A1000" s="23">
        <v>2019</v>
      </c>
      <c r="B1000" s="23" t="s">
        <v>514</v>
      </c>
      <c r="C1000" s="13" t="s">
        <v>23</v>
      </c>
      <c r="D1000" s="34" t="s">
        <v>4355</v>
      </c>
      <c r="E1000" s="34" t="s">
        <v>7619</v>
      </c>
      <c r="F1000" s="34" t="s">
        <v>7537</v>
      </c>
      <c r="G1000" s="34">
        <v>28</v>
      </c>
    </row>
    <row r="1001" spans="1:7">
      <c r="A1001" s="23">
        <v>2019</v>
      </c>
      <c r="B1001" s="23" t="s">
        <v>514</v>
      </c>
      <c r="C1001" s="13" t="s">
        <v>184</v>
      </c>
      <c r="D1001" s="34" t="s">
        <v>4355</v>
      </c>
      <c r="E1001" s="34" t="s">
        <v>4400</v>
      </c>
      <c r="F1001" s="34" t="s">
        <v>7537</v>
      </c>
      <c r="G1001" s="34">
        <v>205</v>
      </c>
    </row>
    <row r="1002" spans="1:7">
      <c r="A1002" s="23">
        <v>2019</v>
      </c>
      <c r="B1002" s="23" t="s">
        <v>514</v>
      </c>
      <c r="C1002" s="13" t="s">
        <v>23</v>
      </c>
      <c r="D1002" s="34" t="s">
        <v>4355</v>
      </c>
      <c r="E1002" s="34" t="s">
        <v>4400</v>
      </c>
      <c r="F1002" s="34" t="s">
        <v>7537</v>
      </c>
      <c r="G1002" s="34">
        <v>175</v>
      </c>
    </row>
    <row r="1003" spans="1:7">
      <c r="A1003" s="23">
        <v>2019</v>
      </c>
      <c r="B1003" s="23" t="s">
        <v>514</v>
      </c>
      <c r="C1003" s="13" t="s">
        <v>185</v>
      </c>
      <c r="D1003" s="34" t="s">
        <v>4355</v>
      </c>
      <c r="E1003" s="34" t="s">
        <v>4400</v>
      </c>
      <c r="F1003" s="34" t="s">
        <v>7537</v>
      </c>
      <c r="G1003" s="34">
        <v>302</v>
      </c>
    </row>
    <row r="1004" spans="1:7">
      <c r="A1004" s="23">
        <v>2019</v>
      </c>
      <c r="B1004" s="23" t="s">
        <v>514</v>
      </c>
      <c r="C1004" s="13" t="s">
        <v>3925</v>
      </c>
      <c r="D1004" s="34" t="s">
        <v>4355</v>
      </c>
      <c r="E1004" s="34" t="s">
        <v>4400</v>
      </c>
      <c r="F1004" s="34" t="s">
        <v>7537</v>
      </c>
      <c r="G1004" s="34">
        <v>185</v>
      </c>
    </row>
    <row r="1005" spans="1:7">
      <c r="A1005" s="23">
        <v>2019</v>
      </c>
      <c r="B1005" s="23" t="s">
        <v>514</v>
      </c>
      <c r="C1005" s="13" t="s">
        <v>184</v>
      </c>
      <c r="D1005" s="34" t="s">
        <v>4355</v>
      </c>
      <c r="E1005" s="34" t="s">
        <v>4378</v>
      </c>
      <c r="F1005" s="34" t="s">
        <v>7537</v>
      </c>
      <c r="G1005" s="34">
        <v>258</v>
      </c>
    </row>
    <row r="1006" spans="1:7">
      <c r="A1006" s="23">
        <v>2019</v>
      </c>
      <c r="B1006" s="23" t="s">
        <v>514</v>
      </c>
      <c r="C1006" s="13" t="s">
        <v>23</v>
      </c>
      <c r="D1006" s="34" t="s">
        <v>4355</v>
      </c>
      <c r="E1006" s="34" t="s">
        <v>4378</v>
      </c>
      <c r="F1006" s="34" t="s">
        <v>7537</v>
      </c>
      <c r="G1006" s="34">
        <v>221</v>
      </c>
    </row>
    <row r="1007" spans="1:7">
      <c r="A1007" s="23">
        <v>2019</v>
      </c>
      <c r="B1007" s="23" t="s">
        <v>514</v>
      </c>
      <c r="C1007" s="13" t="s">
        <v>185</v>
      </c>
      <c r="D1007" s="34" t="s">
        <v>4355</v>
      </c>
      <c r="E1007" s="34" t="s">
        <v>4378</v>
      </c>
      <c r="F1007" s="34" t="s">
        <v>7537</v>
      </c>
      <c r="G1007" s="34">
        <v>364</v>
      </c>
    </row>
    <row r="1008" spans="1:7">
      <c r="A1008" s="23">
        <v>2019</v>
      </c>
      <c r="B1008" s="23" t="s">
        <v>514</v>
      </c>
      <c r="C1008" s="13" t="s">
        <v>3925</v>
      </c>
      <c r="D1008" s="34" t="s">
        <v>4355</v>
      </c>
      <c r="E1008" s="34" t="s">
        <v>4378</v>
      </c>
      <c r="F1008" s="34" t="s">
        <v>7537</v>
      </c>
      <c r="G1008" s="34">
        <v>201</v>
      </c>
    </row>
    <row r="1009" spans="1:7">
      <c r="A1009" s="23">
        <v>2019</v>
      </c>
      <c r="B1009" s="23" t="s">
        <v>514</v>
      </c>
      <c r="C1009" s="13" t="s">
        <v>184</v>
      </c>
      <c r="D1009" s="34" t="s">
        <v>4355</v>
      </c>
      <c r="E1009" s="34" t="s">
        <v>4392</v>
      </c>
      <c r="F1009" s="34" t="s">
        <v>7537</v>
      </c>
      <c r="G1009" s="34">
        <v>195</v>
      </c>
    </row>
    <row r="1010" spans="1:7">
      <c r="A1010" s="23">
        <v>2019</v>
      </c>
      <c r="B1010" s="23" t="s">
        <v>514</v>
      </c>
      <c r="C1010" s="13" t="s">
        <v>23</v>
      </c>
      <c r="D1010" s="34" t="s">
        <v>4355</v>
      </c>
      <c r="E1010" s="34" t="s">
        <v>4392</v>
      </c>
      <c r="F1010" s="34" t="s">
        <v>7537</v>
      </c>
      <c r="G1010" s="34">
        <v>176</v>
      </c>
    </row>
    <row r="1011" spans="1:7">
      <c r="A1011" s="23">
        <v>2019</v>
      </c>
      <c r="B1011" s="23" t="s">
        <v>514</v>
      </c>
      <c r="C1011" s="13" t="s">
        <v>185</v>
      </c>
      <c r="D1011" s="34" t="s">
        <v>4355</v>
      </c>
      <c r="E1011" s="34" t="s">
        <v>4392</v>
      </c>
      <c r="F1011" s="34" t="s">
        <v>7537</v>
      </c>
      <c r="G1011" s="34">
        <v>311</v>
      </c>
    </row>
    <row r="1012" spans="1:7">
      <c r="A1012" s="23">
        <v>2019</v>
      </c>
      <c r="B1012" s="23" t="s">
        <v>514</v>
      </c>
      <c r="C1012" s="13" t="s">
        <v>3925</v>
      </c>
      <c r="D1012" s="34" t="s">
        <v>4355</v>
      </c>
      <c r="E1012" s="34" t="s">
        <v>4392</v>
      </c>
      <c r="F1012" s="34" t="s">
        <v>7537</v>
      </c>
      <c r="G1012" s="34">
        <v>186</v>
      </c>
    </row>
    <row r="1013" spans="1:7">
      <c r="A1013" s="23">
        <v>2019</v>
      </c>
      <c r="B1013" s="23" t="s">
        <v>514</v>
      </c>
      <c r="C1013" s="13" t="s">
        <v>184</v>
      </c>
      <c r="D1013" s="34" t="s">
        <v>4355</v>
      </c>
      <c r="E1013" s="34" t="s">
        <v>4356</v>
      </c>
      <c r="F1013" s="34" t="s">
        <v>7537</v>
      </c>
      <c r="G1013" s="34">
        <v>282</v>
      </c>
    </row>
    <row r="1014" spans="1:7">
      <c r="A1014" s="23">
        <v>2019</v>
      </c>
      <c r="B1014" s="23" t="s">
        <v>514</v>
      </c>
      <c r="C1014" s="13" t="s">
        <v>23</v>
      </c>
      <c r="D1014" s="34" t="s">
        <v>4355</v>
      </c>
      <c r="E1014" s="34" t="s">
        <v>4356</v>
      </c>
      <c r="F1014" s="34" t="s">
        <v>7537</v>
      </c>
      <c r="G1014" s="34">
        <v>253</v>
      </c>
    </row>
    <row r="1015" spans="1:7">
      <c r="A1015" s="23">
        <v>2019</v>
      </c>
      <c r="B1015" s="23" t="s">
        <v>514</v>
      </c>
      <c r="C1015" s="13" t="s">
        <v>185</v>
      </c>
      <c r="D1015" s="34" t="s">
        <v>4355</v>
      </c>
      <c r="E1015" s="34" t="s">
        <v>4356</v>
      </c>
      <c r="F1015" s="34" t="s">
        <v>7537</v>
      </c>
      <c r="G1015" s="34">
        <v>465</v>
      </c>
    </row>
    <row r="1016" spans="1:7">
      <c r="A1016" s="23">
        <v>2019</v>
      </c>
      <c r="B1016" s="23" t="s">
        <v>514</v>
      </c>
      <c r="C1016" s="13" t="s">
        <v>3925</v>
      </c>
      <c r="D1016" s="34" t="s">
        <v>4355</v>
      </c>
      <c r="E1016" s="34" t="s">
        <v>4356</v>
      </c>
      <c r="F1016" s="34" t="s">
        <v>7537</v>
      </c>
      <c r="G1016" s="34">
        <v>260</v>
      </c>
    </row>
    <row r="1017" spans="1:7">
      <c r="A1017" s="23">
        <v>2019</v>
      </c>
      <c r="B1017" s="23" t="s">
        <v>514</v>
      </c>
      <c r="C1017" s="13" t="s">
        <v>3925</v>
      </c>
      <c r="D1017" s="34" t="s">
        <v>4355</v>
      </c>
      <c r="E1017" s="34" t="s">
        <v>4382</v>
      </c>
      <c r="F1017" s="34" t="s">
        <v>7537</v>
      </c>
      <c r="G1017" s="34">
        <v>22</v>
      </c>
    </row>
    <row r="1018" spans="1:7">
      <c r="A1018" s="23">
        <v>2019</v>
      </c>
      <c r="B1018" s="23" t="s">
        <v>514</v>
      </c>
      <c r="C1018" s="13" t="s">
        <v>184</v>
      </c>
      <c r="D1018" s="34" t="s">
        <v>4355</v>
      </c>
      <c r="E1018" s="34" t="s">
        <v>4397</v>
      </c>
      <c r="F1018" s="34" t="s">
        <v>7537</v>
      </c>
      <c r="G1018" s="34">
        <v>1</v>
      </c>
    </row>
    <row r="1019" spans="1:7">
      <c r="A1019" s="23">
        <v>2019</v>
      </c>
      <c r="B1019" s="23" t="s">
        <v>514</v>
      </c>
      <c r="C1019" s="13" t="s">
        <v>23</v>
      </c>
      <c r="D1019" s="34" t="s">
        <v>4355</v>
      </c>
      <c r="E1019" s="34" t="s">
        <v>4397</v>
      </c>
      <c r="F1019" s="34" t="s">
        <v>7537</v>
      </c>
      <c r="G1019" s="34">
        <v>44</v>
      </c>
    </row>
    <row r="1020" spans="1:7">
      <c r="A1020" s="23">
        <v>2019</v>
      </c>
      <c r="B1020" s="23" t="s">
        <v>514</v>
      </c>
      <c r="C1020" s="13" t="s">
        <v>185</v>
      </c>
      <c r="D1020" s="34" t="s">
        <v>4355</v>
      </c>
      <c r="E1020" s="34" t="s">
        <v>4397</v>
      </c>
      <c r="F1020" s="34" t="s">
        <v>7537</v>
      </c>
      <c r="G1020" s="34">
        <v>22</v>
      </c>
    </row>
    <row r="1021" spans="1:7">
      <c r="A1021" s="23">
        <v>2019</v>
      </c>
      <c r="B1021" s="23" t="s">
        <v>514</v>
      </c>
      <c r="C1021" s="13" t="s">
        <v>3925</v>
      </c>
      <c r="D1021" s="34" t="s">
        <v>4355</v>
      </c>
      <c r="E1021" s="34" t="s">
        <v>4397</v>
      </c>
      <c r="F1021" s="34" t="s">
        <v>7537</v>
      </c>
      <c r="G1021" s="34">
        <v>95</v>
      </c>
    </row>
    <row r="1022" spans="1:7">
      <c r="A1022" s="23">
        <v>2019</v>
      </c>
      <c r="B1022" s="23" t="s">
        <v>514</v>
      </c>
      <c r="C1022" s="13" t="s">
        <v>1704</v>
      </c>
      <c r="D1022" s="34" t="s">
        <v>4355</v>
      </c>
      <c r="E1022" s="34" t="s">
        <v>4397</v>
      </c>
      <c r="F1022" s="34" t="s">
        <v>7537</v>
      </c>
      <c r="G1022" s="34">
        <v>3</v>
      </c>
    </row>
    <row r="1023" spans="1:7">
      <c r="A1023" s="23">
        <v>2019</v>
      </c>
      <c r="B1023" s="23" t="s">
        <v>514</v>
      </c>
      <c r="C1023" s="13" t="s">
        <v>184</v>
      </c>
      <c r="D1023" s="34" t="s">
        <v>1705</v>
      </c>
      <c r="E1023" s="34" t="s">
        <v>7540</v>
      </c>
      <c r="F1023" s="34" t="s">
        <v>7538</v>
      </c>
      <c r="G1023" s="34">
        <v>85</v>
      </c>
    </row>
    <row r="1024" spans="1:7">
      <c r="A1024" s="23">
        <v>2019</v>
      </c>
      <c r="B1024" s="23" t="s">
        <v>514</v>
      </c>
      <c r="C1024" s="13" t="s">
        <v>23</v>
      </c>
      <c r="D1024" s="34" t="s">
        <v>1705</v>
      </c>
      <c r="E1024" s="34" t="s">
        <v>7540</v>
      </c>
      <c r="F1024" s="34" t="s">
        <v>7538</v>
      </c>
      <c r="G1024" s="34">
        <v>111</v>
      </c>
    </row>
    <row r="1025" spans="1:7">
      <c r="A1025" s="23">
        <v>2019</v>
      </c>
      <c r="B1025" s="23" t="s">
        <v>514</v>
      </c>
      <c r="C1025" s="13" t="s">
        <v>185</v>
      </c>
      <c r="D1025" s="34" t="s">
        <v>1705</v>
      </c>
      <c r="E1025" s="34" t="s">
        <v>7540</v>
      </c>
      <c r="F1025" s="34" t="s">
        <v>7538</v>
      </c>
      <c r="G1025" s="34">
        <v>320</v>
      </c>
    </row>
    <row r="1026" spans="1:7">
      <c r="A1026" s="23">
        <v>2019</v>
      </c>
      <c r="B1026" s="23" t="s">
        <v>514</v>
      </c>
      <c r="C1026" s="13" t="s">
        <v>3925</v>
      </c>
      <c r="D1026" s="34" t="s">
        <v>1705</v>
      </c>
      <c r="E1026" s="34" t="s">
        <v>7540</v>
      </c>
      <c r="F1026" s="34" t="s">
        <v>7538</v>
      </c>
      <c r="G1026" s="34">
        <v>151</v>
      </c>
    </row>
    <row r="1027" spans="1:7">
      <c r="A1027" s="23">
        <v>2019</v>
      </c>
      <c r="B1027" s="23" t="s">
        <v>514</v>
      </c>
      <c r="C1027" s="13" t="s">
        <v>1704</v>
      </c>
      <c r="D1027" s="34" t="s">
        <v>1705</v>
      </c>
      <c r="E1027" s="34" t="s">
        <v>7540</v>
      </c>
      <c r="F1027" s="34" t="s">
        <v>7538</v>
      </c>
      <c r="G1027" s="34">
        <v>39</v>
      </c>
    </row>
    <row r="1028" spans="1:7">
      <c r="A1028" s="23">
        <v>2019</v>
      </c>
      <c r="B1028" s="23" t="s">
        <v>514</v>
      </c>
      <c r="C1028" s="13" t="s">
        <v>184</v>
      </c>
      <c r="D1028" s="34" t="s">
        <v>1707</v>
      </c>
      <c r="E1028" s="34" t="s">
        <v>7541</v>
      </c>
      <c r="F1028" s="34" t="s">
        <v>7538</v>
      </c>
      <c r="G1028" s="34">
        <v>24</v>
      </c>
    </row>
    <row r="1029" spans="1:7">
      <c r="A1029" s="23">
        <v>2019</v>
      </c>
      <c r="B1029" s="23" t="s">
        <v>514</v>
      </c>
      <c r="C1029" s="13" t="s">
        <v>23</v>
      </c>
      <c r="D1029" s="34" t="s">
        <v>1707</v>
      </c>
      <c r="E1029" s="34" t="s">
        <v>7541</v>
      </c>
      <c r="F1029" s="34" t="s">
        <v>7538</v>
      </c>
      <c r="G1029" s="34">
        <v>13</v>
      </c>
    </row>
    <row r="1030" spans="1:7">
      <c r="A1030" s="23">
        <v>2019</v>
      </c>
      <c r="B1030" s="23" t="s">
        <v>514</v>
      </c>
      <c r="C1030" s="13" t="s">
        <v>185</v>
      </c>
      <c r="D1030" s="34" t="s">
        <v>1707</v>
      </c>
      <c r="E1030" s="34" t="s">
        <v>7541</v>
      </c>
      <c r="F1030" s="34" t="s">
        <v>7538</v>
      </c>
      <c r="G1030" s="34">
        <v>35</v>
      </c>
    </row>
    <row r="1031" spans="1:7">
      <c r="A1031" s="23">
        <v>2019</v>
      </c>
      <c r="B1031" s="23" t="s">
        <v>514</v>
      </c>
      <c r="C1031" s="13" t="s">
        <v>3925</v>
      </c>
      <c r="D1031" s="34" t="s">
        <v>1707</v>
      </c>
      <c r="E1031" s="34" t="s">
        <v>7541</v>
      </c>
      <c r="F1031" s="34" t="s">
        <v>7538</v>
      </c>
      <c r="G1031" s="34">
        <v>36</v>
      </c>
    </row>
    <row r="1032" spans="1:7">
      <c r="A1032" s="23">
        <v>2019</v>
      </c>
      <c r="B1032" s="23" t="s">
        <v>514</v>
      </c>
      <c r="C1032" s="13" t="s">
        <v>23</v>
      </c>
      <c r="D1032" s="34" t="s">
        <v>1708</v>
      </c>
      <c r="E1032" s="34" t="s">
        <v>7591</v>
      </c>
      <c r="F1032" s="34" t="s">
        <v>7538</v>
      </c>
      <c r="G1032" s="34">
        <v>2</v>
      </c>
    </row>
    <row r="1033" spans="1:7">
      <c r="A1033" s="23">
        <v>2019</v>
      </c>
      <c r="B1033" s="23" t="s">
        <v>514</v>
      </c>
      <c r="C1033" s="13" t="s">
        <v>184</v>
      </c>
      <c r="D1033" s="34" t="s">
        <v>1708</v>
      </c>
      <c r="E1033" s="34" t="s">
        <v>7591</v>
      </c>
      <c r="F1033" s="34" t="s">
        <v>7538</v>
      </c>
      <c r="G1033" s="34">
        <v>2</v>
      </c>
    </row>
    <row r="1034" spans="1:7">
      <c r="A1034" s="23">
        <v>2019</v>
      </c>
      <c r="B1034" s="23" t="s">
        <v>514</v>
      </c>
      <c r="C1034" s="13" t="s">
        <v>185</v>
      </c>
      <c r="D1034" s="34" t="s">
        <v>1708</v>
      </c>
      <c r="E1034" s="34" t="s">
        <v>7591</v>
      </c>
      <c r="F1034" s="34" t="s">
        <v>7538</v>
      </c>
      <c r="G1034" s="34">
        <v>3</v>
      </c>
    </row>
    <row r="1035" spans="1:7">
      <c r="A1035" s="23">
        <v>2019</v>
      </c>
      <c r="B1035" s="23" t="s">
        <v>514</v>
      </c>
      <c r="C1035" s="13" t="s">
        <v>3925</v>
      </c>
      <c r="D1035" s="34" t="s">
        <v>1708</v>
      </c>
      <c r="E1035" s="34" t="s">
        <v>7591</v>
      </c>
      <c r="F1035" s="34" t="s">
        <v>7538</v>
      </c>
      <c r="G1035" s="34">
        <v>4</v>
      </c>
    </row>
    <row r="1036" spans="1:7">
      <c r="A1036" s="23">
        <v>2019</v>
      </c>
      <c r="B1036" s="23" t="s">
        <v>514</v>
      </c>
      <c r="C1036" s="13" t="s">
        <v>184</v>
      </c>
      <c r="D1036" s="34" t="s">
        <v>1706</v>
      </c>
      <c r="E1036" s="34" t="s">
        <v>7586</v>
      </c>
      <c r="F1036" s="34" t="s">
        <v>7538</v>
      </c>
      <c r="G1036" s="34">
        <v>161</v>
      </c>
    </row>
    <row r="1037" spans="1:7">
      <c r="A1037" s="23">
        <v>2019</v>
      </c>
      <c r="B1037" s="23" t="s">
        <v>514</v>
      </c>
      <c r="C1037" s="13" t="s">
        <v>23</v>
      </c>
      <c r="D1037" s="34" t="s">
        <v>1706</v>
      </c>
      <c r="E1037" s="34" t="s">
        <v>7586</v>
      </c>
      <c r="F1037" s="34" t="s">
        <v>7538</v>
      </c>
      <c r="G1037" s="34">
        <v>137</v>
      </c>
    </row>
    <row r="1038" spans="1:7">
      <c r="A1038" s="23">
        <v>2019</v>
      </c>
      <c r="B1038" s="23" t="s">
        <v>514</v>
      </c>
      <c r="C1038" s="13" t="s">
        <v>185</v>
      </c>
      <c r="D1038" s="34" t="s">
        <v>1706</v>
      </c>
      <c r="E1038" s="34" t="s">
        <v>7586</v>
      </c>
      <c r="F1038" s="34" t="s">
        <v>7538</v>
      </c>
      <c r="G1038" s="34">
        <v>412</v>
      </c>
    </row>
    <row r="1039" spans="1:7">
      <c r="A1039" s="23">
        <v>2019</v>
      </c>
      <c r="B1039" s="23" t="s">
        <v>514</v>
      </c>
      <c r="C1039" s="13" t="s">
        <v>3925</v>
      </c>
      <c r="D1039" s="34" t="s">
        <v>1706</v>
      </c>
      <c r="E1039" s="34" t="s">
        <v>7586</v>
      </c>
      <c r="F1039" s="34" t="s">
        <v>7538</v>
      </c>
      <c r="G1039" s="34">
        <v>198</v>
      </c>
    </row>
    <row r="1040" spans="1:7">
      <c r="A1040" s="23">
        <v>2019</v>
      </c>
      <c r="B1040" s="23" t="s">
        <v>514</v>
      </c>
      <c r="C1040" s="13" t="s">
        <v>1704</v>
      </c>
      <c r="D1040" s="34" t="s">
        <v>1706</v>
      </c>
      <c r="E1040" s="34" t="s">
        <v>7586</v>
      </c>
      <c r="F1040" s="34" t="s">
        <v>7538</v>
      </c>
      <c r="G1040" s="34">
        <v>188</v>
      </c>
    </row>
    <row r="1041" spans="1:7">
      <c r="A1041" s="23">
        <v>2020</v>
      </c>
      <c r="B1041" s="23" t="s">
        <v>514</v>
      </c>
      <c r="C1041" s="13" t="s">
        <v>3925</v>
      </c>
      <c r="D1041" s="34" t="s">
        <v>5085</v>
      </c>
      <c r="E1041" s="34" t="s">
        <v>7611</v>
      </c>
      <c r="F1041" s="34" t="s">
        <v>7537</v>
      </c>
      <c r="G1041" s="34">
        <v>8</v>
      </c>
    </row>
    <row r="1042" spans="1:7">
      <c r="A1042" s="23">
        <v>2020</v>
      </c>
      <c r="B1042" s="23" t="s">
        <v>514</v>
      </c>
      <c r="C1042" s="13" t="s">
        <v>23</v>
      </c>
      <c r="D1042" s="34" t="s">
        <v>5085</v>
      </c>
      <c r="E1042" s="34" t="s">
        <v>7588</v>
      </c>
      <c r="F1042" s="34" t="s">
        <v>7537</v>
      </c>
      <c r="G1042" s="34">
        <v>2</v>
      </c>
    </row>
    <row r="1043" spans="1:7">
      <c r="A1043" s="23">
        <v>2020</v>
      </c>
      <c r="B1043" s="23" t="s">
        <v>514</v>
      </c>
      <c r="C1043" s="13" t="s">
        <v>3925</v>
      </c>
      <c r="D1043" s="34" t="s">
        <v>5085</v>
      </c>
      <c r="E1043" s="34" t="s">
        <v>7588</v>
      </c>
      <c r="F1043" s="34" t="s">
        <v>7537</v>
      </c>
      <c r="G1043" s="34">
        <v>1</v>
      </c>
    </row>
    <row r="1044" spans="1:7">
      <c r="A1044" s="23">
        <v>2020</v>
      </c>
      <c r="B1044" s="23" t="s">
        <v>514</v>
      </c>
      <c r="C1044" s="13" t="s">
        <v>1704</v>
      </c>
      <c r="D1044" s="34" t="s">
        <v>5085</v>
      </c>
      <c r="E1044" s="34" t="s">
        <v>7588</v>
      </c>
      <c r="F1044" s="34" t="s">
        <v>7537</v>
      </c>
      <c r="G1044" s="34">
        <v>149</v>
      </c>
    </row>
    <row r="1045" spans="1:7">
      <c r="A1045" s="23">
        <v>2020</v>
      </c>
      <c r="B1045" s="23" t="s">
        <v>514</v>
      </c>
      <c r="C1045" s="13" t="s">
        <v>185</v>
      </c>
      <c r="D1045" s="34" t="s">
        <v>5085</v>
      </c>
      <c r="E1045" s="34" t="s">
        <v>7583</v>
      </c>
      <c r="F1045" s="34" t="s">
        <v>7537</v>
      </c>
      <c r="G1045" s="34">
        <v>13</v>
      </c>
    </row>
    <row r="1046" spans="1:7">
      <c r="A1046" s="23">
        <v>2020</v>
      </c>
      <c r="B1046" s="23" t="s">
        <v>514</v>
      </c>
      <c r="C1046" s="13" t="s">
        <v>1704</v>
      </c>
      <c r="D1046" s="34" t="s">
        <v>5085</v>
      </c>
      <c r="E1046" s="34" t="s">
        <v>7583</v>
      </c>
      <c r="F1046" s="34" t="s">
        <v>7537</v>
      </c>
      <c r="G1046" s="34">
        <v>2</v>
      </c>
    </row>
    <row r="1047" spans="1:7">
      <c r="A1047" s="23">
        <v>2020</v>
      </c>
      <c r="B1047" s="23" t="s">
        <v>514</v>
      </c>
      <c r="C1047" s="13" t="s">
        <v>23</v>
      </c>
      <c r="D1047" s="34" t="s">
        <v>5085</v>
      </c>
      <c r="E1047" s="34" t="s">
        <v>7565</v>
      </c>
      <c r="F1047" s="34" t="s">
        <v>7537</v>
      </c>
      <c r="G1047" s="34">
        <v>1</v>
      </c>
    </row>
    <row r="1048" spans="1:7">
      <c r="A1048" s="23">
        <v>2020</v>
      </c>
      <c r="B1048" s="23" t="s">
        <v>514</v>
      </c>
      <c r="C1048" s="13" t="s">
        <v>1704</v>
      </c>
      <c r="D1048" s="34" t="s">
        <v>5085</v>
      </c>
      <c r="E1048" s="34" t="s">
        <v>7565</v>
      </c>
      <c r="F1048" s="34" t="s">
        <v>7537</v>
      </c>
      <c r="G1048" s="34">
        <v>11</v>
      </c>
    </row>
    <row r="1049" spans="1:7">
      <c r="A1049" s="23">
        <v>2020</v>
      </c>
      <c r="B1049" s="23" t="s">
        <v>514</v>
      </c>
      <c r="C1049" s="13" t="s">
        <v>184</v>
      </c>
      <c r="D1049" s="34" t="s">
        <v>5085</v>
      </c>
      <c r="E1049" s="34" t="s">
        <v>5086</v>
      </c>
      <c r="F1049" s="34" t="s">
        <v>7537</v>
      </c>
      <c r="G1049" s="34">
        <v>5</v>
      </c>
    </row>
    <row r="1050" spans="1:7">
      <c r="A1050" s="23">
        <v>2020</v>
      </c>
      <c r="B1050" s="23" t="s">
        <v>514</v>
      </c>
      <c r="C1050" s="13" t="s">
        <v>23</v>
      </c>
      <c r="D1050" s="34" t="s">
        <v>5085</v>
      </c>
      <c r="E1050" s="34" t="s">
        <v>5086</v>
      </c>
      <c r="F1050" s="34" t="s">
        <v>7537</v>
      </c>
      <c r="G1050" s="34">
        <v>8</v>
      </c>
    </row>
    <row r="1051" spans="1:7">
      <c r="A1051" s="23">
        <v>2020</v>
      </c>
      <c r="B1051" s="23" t="s">
        <v>514</v>
      </c>
      <c r="C1051" s="13" t="s">
        <v>185</v>
      </c>
      <c r="D1051" s="34" t="s">
        <v>5085</v>
      </c>
      <c r="E1051" s="34" t="s">
        <v>5086</v>
      </c>
      <c r="F1051" s="34" t="s">
        <v>7537</v>
      </c>
      <c r="G1051" s="34">
        <v>24</v>
      </c>
    </row>
    <row r="1052" spans="1:7">
      <c r="A1052" s="23">
        <v>2020</v>
      </c>
      <c r="B1052" s="23" t="s">
        <v>514</v>
      </c>
      <c r="C1052" s="13" t="s">
        <v>3925</v>
      </c>
      <c r="D1052" s="34" t="s">
        <v>5085</v>
      </c>
      <c r="E1052" s="34" t="s">
        <v>5086</v>
      </c>
      <c r="F1052" s="34" t="s">
        <v>7537</v>
      </c>
      <c r="G1052" s="34">
        <v>6</v>
      </c>
    </row>
    <row r="1053" spans="1:7">
      <c r="A1053" s="23">
        <v>2020</v>
      </c>
      <c r="B1053" s="23" t="s">
        <v>514</v>
      </c>
      <c r="C1053" s="13" t="s">
        <v>1704</v>
      </c>
      <c r="D1053" s="34" t="s">
        <v>5085</v>
      </c>
      <c r="E1053" s="34" t="s">
        <v>5086</v>
      </c>
      <c r="F1053" s="34" t="s">
        <v>7537</v>
      </c>
      <c r="G1053" s="34">
        <v>2</v>
      </c>
    </row>
    <row r="1054" spans="1:7">
      <c r="A1054" s="23">
        <v>2020</v>
      </c>
      <c r="B1054" s="23" t="s">
        <v>514</v>
      </c>
      <c r="C1054" s="13" t="s">
        <v>184</v>
      </c>
      <c r="D1054" s="34" t="s">
        <v>5085</v>
      </c>
      <c r="E1054" s="34" t="s">
        <v>5087</v>
      </c>
      <c r="F1054" s="34" t="s">
        <v>7537</v>
      </c>
      <c r="G1054" s="34">
        <v>8</v>
      </c>
    </row>
    <row r="1055" spans="1:7">
      <c r="A1055" s="23">
        <v>2020</v>
      </c>
      <c r="B1055" s="23" t="s">
        <v>514</v>
      </c>
      <c r="C1055" s="13" t="s">
        <v>23</v>
      </c>
      <c r="D1055" s="34" t="s">
        <v>5085</v>
      </c>
      <c r="E1055" s="34" t="s">
        <v>5087</v>
      </c>
      <c r="F1055" s="34" t="s">
        <v>7537</v>
      </c>
      <c r="G1055" s="34">
        <v>25</v>
      </c>
    </row>
    <row r="1056" spans="1:7">
      <c r="A1056" s="23">
        <v>2020</v>
      </c>
      <c r="B1056" s="23" t="s">
        <v>514</v>
      </c>
      <c r="C1056" s="13" t="s">
        <v>185</v>
      </c>
      <c r="D1056" s="34" t="s">
        <v>5085</v>
      </c>
      <c r="E1056" s="34" t="s">
        <v>5087</v>
      </c>
      <c r="F1056" s="34" t="s">
        <v>7537</v>
      </c>
      <c r="G1056" s="34">
        <v>39</v>
      </c>
    </row>
    <row r="1057" spans="1:7">
      <c r="A1057" s="23">
        <v>2020</v>
      </c>
      <c r="B1057" s="23" t="s">
        <v>514</v>
      </c>
      <c r="C1057" s="13" t="s">
        <v>3925</v>
      </c>
      <c r="D1057" s="34" t="s">
        <v>5085</v>
      </c>
      <c r="E1057" s="34" t="s">
        <v>5087</v>
      </c>
      <c r="F1057" s="34" t="s">
        <v>7537</v>
      </c>
      <c r="G1057" s="34">
        <v>8</v>
      </c>
    </row>
    <row r="1058" spans="1:7">
      <c r="A1058" s="23">
        <v>2020</v>
      </c>
      <c r="B1058" s="23" t="s">
        <v>514</v>
      </c>
      <c r="C1058" s="13" t="s">
        <v>1704</v>
      </c>
      <c r="D1058" s="34" t="s">
        <v>5085</v>
      </c>
      <c r="E1058" s="34" t="s">
        <v>5087</v>
      </c>
      <c r="F1058" s="34" t="s">
        <v>7537</v>
      </c>
      <c r="G1058" s="34">
        <v>19</v>
      </c>
    </row>
    <row r="1059" spans="1:7">
      <c r="A1059" s="23">
        <v>2020</v>
      </c>
      <c r="B1059" s="23" t="s">
        <v>514</v>
      </c>
      <c r="C1059" s="13" t="s">
        <v>184</v>
      </c>
      <c r="D1059" s="34" t="s">
        <v>5085</v>
      </c>
      <c r="E1059" s="34" t="s">
        <v>5088</v>
      </c>
      <c r="F1059" s="34" t="s">
        <v>7537</v>
      </c>
      <c r="G1059" s="34">
        <v>6</v>
      </c>
    </row>
    <row r="1060" spans="1:7">
      <c r="A1060" s="23">
        <v>2020</v>
      </c>
      <c r="B1060" s="23" t="s">
        <v>514</v>
      </c>
      <c r="C1060" s="13" t="s">
        <v>23</v>
      </c>
      <c r="D1060" s="34" t="s">
        <v>5085</v>
      </c>
      <c r="E1060" s="34" t="s">
        <v>5088</v>
      </c>
      <c r="F1060" s="34" t="s">
        <v>7537</v>
      </c>
      <c r="G1060" s="34">
        <v>3</v>
      </c>
    </row>
    <row r="1061" spans="1:7">
      <c r="A1061" s="23">
        <v>2020</v>
      </c>
      <c r="B1061" s="23" t="s">
        <v>514</v>
      </c>
      <c r="C1061" s="13" t="s">
        <v>185</v>
      </c>
      <c r="D1061" s="34" t="s">
        <v>5085</v>
      </c>
      <c r="E1061" s="34" t="s">
        <v>5088</v>
      </c>
      <c r="F1061" s="34" t="s">
        <v>7537</v>
      </c>
      <c r="G1061" s="34">
        <v>28</v>
      </c>
    </row>
    <row r="1062" spans="1:7">
      <c r="A1062" s="23">
        <v>2020</v>
      </c>
      <c r="B1062" s="23" t="s">
        <v>514</v>
      </c>
      <c r="C1062" s="13" t="s">
        <v>3925</v>
      </c>
      <c r="D1062" s="34" t="s">
        <v>5085</v>
      </c>
      <c r="E1062" s="34" t="s">
        <v>5088</v>
      </c>
      <c r="F1062" s="34" t="s">
        <v>7537</v>
      </c>
      <c r="G1062" s="34">
        <v>10</v>
      </c>
    </row>
    <row r="1063" spans="1:7">
      <c r="A1063" s="23">
        <v>2020</v>
      </c>
      <c r="B1063" s="23" t="s">
        <v>514</v>
      </c>
      <c r="C1063" s="13" t="s">
        <v>1704</v>
      </c>
      <c r="D1063" s="34" t="s">
        <v>5085</v>
      </c>
      <c r="E1063" s="34" t="s">
        <v>5088</v>
      </c>
      <c r="F1063" s="34" t="s">
        <v>7537</v>
      </c>
      <c r="G1063" s="34">
        <v>21</v>
      </c>
    </row>
    <row r="1064" spans="1:7">
      <c r="A1064" s="23">
        <v>2020</v>
      </c>
      <c r="B1064" s="23" t="s">
        <v>514</v>
      </c>
      <c r="C1064" s="13" t="s">
        <v>184</v>
      </c>
      <c r="D1064" s="34" t="s">
        <v>5085</v>
      </c>
      <c r="E1064" s="34" t="s">
        <v>4384</v>
      </c>
      <c r="F1064" s="34" t="s">
        <v>7537</v>
      </c>
      <c r="G1064" s="34">
        <v>6</v>
      </c>
    </row>
    <row r="1065" spans="1:7">
      <c r="A1065" s="23">
        <v>2020</v>
      </c>
      <c r="B1065" s="23" t="s">
        <v>514</v>
      </c>
      <c r="C1065" s="13" t="s">
        <v>23</v>
      </c>
      <c r="D1065" s="34" t="s">
        <v>5085</v>
      </c>
      <c r="E1065" s="34" t="s">
        <v>4384</v>
      </c>
      <c r="F1065" s="34" t="s">
        <v>7537</v>
      </c>
      <c r="G1065" s="34">
        <v>29</v>
      </c>
    </row>
    <row r="1066" spans="1:7">
      <c r="A1066" s="23">
        <v>2020</v>
      </c>
      <c r="B1066" s="23" t="s">
        <v>514</v>
      </c>
      <c r="C1066" s="13" t="s">
        <v>185</v>
      </c>
      <c r="D1066" s="34" t="s">
        <v>5085</v>
      </c>
      <c r="E1066" s="34" t="s">
        <v>4384</v>
      </c>
      <c r="F1066" s="34" t="s">
        <v>7537</v>
      </c>
      <c r="G1066" s="34">
        <v>51</v>
      </c>
    </row>
    <row r="1067" spans="1:7">
      <c r="A1067" s="23">
        <v>2020</v>
      </c>
      <c r="B1067" s="23" t="s">
        <v>514</v>
      </c>
      <c r="C1067" s="13" t="s">
        <v>3925</v>
      </c>
      <c r="D1067" s="34" t="s">
        <v>5085</v>
      </c>
      <c r="E1067" s="34" t="s">
        <v>4384</v>
      </c>
      <c r="F1067" s="34" t="s">
        <v>7537</v>
      </c>
      <c r="G1067" s="34">
        <v>21</v>
      </c>
    </row>
    <row r="1068" spans="1:7">
      <c r="A1068" s="23">
        <v>2020</v>
      </c>
      <c r="B1068" s="23" t="s">
        <v>514</v>
      </c>
      <c r="C1068" s="13" t="s">
        <v>1704</v>
      </c>
      <c r="D1068" s="34" t="s">
        <v>5085</v>
      </c>
      <c r="E1068" s="34" t="s">
        <v>4384</v>
      </c>
      <c r="F1068" s="34" t="s">
        <v>7537</v>
      </c>
      <c r="G1068" s="34">
        <v>15</v>
      </c>
    </row>
    <row r="1069" spans="1:7">
      <c r="A1069" s="23">
        <v>2020</v>
      </c>
      <c r="B1069" s="23" t="s">
        <v>514</v>
      </c>
      <c r="C1069" s="13" t="s">
        <v>184</v>
      </c>
      <c r="D1069" s="34" t="s">
        <v>5085</v>
      </c>
      <c r="E1069" s="34" t="s">
        <v>5089</v>
      </c>
      <c r="F1069" s="34" t="s">
        <v>7537</v>
      </c>
      <c r="G1069" s="34">
        <v>12</v>
      </c>
    </row>
    <row r="1070" spans="1:7">
      <c r="A1070" s="23">
        <v>2020</v>
      </c>
      <c r="B1070" s="23" t="s">
        <v>514</v>
      </c>
      <c r="C1070" s="13" t="s">
        <v>23</v>
      </c>
      <c r="D1070" s="34" t="s">
        <v>5085</v>
      </c>
      <c r="E1070" s="34" t="s">
        <v>5089</v>
      </c>
      <c r="F1070" s="34" t="s">
        <v>7537</v>
      </c>
      <c r="G1070" s="34">
        <v>8</v>
      </c>
    </row>
    <row r="1071" spans="1:7">
      <c r="A1071" s="23">
        <v>2020</v>
      </c>
      <c r="B1071" s="23" t="s">
        <v>514</v>
      </c>
      <c r="C1071" s="13" t="s">
        <v>185</v>
      </c>
      <c r="D1071" s="34" t="s">
        <v>5085</v>
      </c>
      <c r="E1071" s="34" t="s">
        <v>5089</v>
      </c>
      <c r="F1071" s="34" t="s">
        <v>7537</v>
      </c>
      <c r="G1071" s="34">
        <v>45</v>
      </c>
    </row>
    <row r="1072" spans="1:7">
      <c r="A1072" s="23">
        <v>2020</v>
      </c>
      <c r="B1072" s="23" t="s">
        <v>514</v>
      </c>
      <c r="C1072" s="13" t="s">
        <v>3925</v>
      </c>
      <c r="D1072" s="34" t="s">
        <v>5085</v>
      </c>
      <c r="E1072" s="34" t="s">
        <v>5089</v>
      </c>
      <c r="F1072" s="34" t="s">
        <v>7537</v>
      </c>
      <c r="G1072" s="34">
        <v>5</v>
      </c>
    </row>
    <row r="1073" spans="1:7">
      <c r="A1073" s="23">
        <v>2020</v>
      </c>
      <c r="B1073" s="23" t="s">
        <v>514</v>
      </c>
      <c r="C1073" s="13" t="s">
        <v>1704</v>
      </c>
      <c r="D1073" s="34" t="s">
        <v>5085</v>
      </c>
      <c r="E1073" s="34" t="s">
        <v>5089</v>
      </c>
      <c r="F1073" s="34" t="s">
        <v>7537</v>
      </c>
      <c r="G1073" s="34">
        <v>38</v>
      </c>
    </row>
    <row r="1074" spans="1:7">
      <c r="A1074" s="23">
        <v>2020</v>
      </c>
      <c r="B1074" s="23" t="s">
        <v>514</v>
      </c>
      <c r="C1074" s="13" t="s">
        <v>184</v>
      </c>
      <c r="D1074" s="34" t="s">
        <v>5085</v>
      </c>
      <c r="E1074" s="34" t="s">
        <v>7580</v>
      </c>
      <c r="F1074" s="34" t="s">
        <v>7537</v>
      </c>
      <c r="G1074" s="34">
        <v>19</v>
      </c>
    </row>
    <row r="1075" spans="1:7">
      <c r="A1075" s="23">
        <v>2020</v>
      </c>
      <c r="B1075" s="23" t="s">
        <v>514</v>
      </c>
      <c r="C1075" s="13" t="s">
        <v>23</v>
      </c>
      <c r="D1075" s="34" t="s">
        <v>5085</v>
      </c>
      <c r="E1075" s="34" t="s">
        <v>7580</v>
      </c>
      <c r="F1075" s="34" t="s">
        <v>7537</v>
      </c>
      <c r="G1075" s="34">
        <v>18</v>
      </c>
    </row>
    <row r="1076" spans="1:7">
      <c r="A1076" s="23">
        <v>2020</v>
      </c>
      <c r="B1076" s="23" t="s">
        <v>514</v>
      </c>
      <c r="C1076" s="13" t="s">
        <v>185</v>
      </c>
      <c r="D1076" s="34" t="s">
        <v>5085</v>
      </c>
      <c r="E1076" s="34" t="s">
        <v>7580</v>
      </c>
      <c r="F1076" s="34" t="s">
        <v>7537</v>
      </c>
      <c r="G1076" s="34">
        <v>15</v>
      </c>
    </row>
    <row r="1077" spans="1:7">
      <c r="A1077" s="23">
        <v>2020</v>
      </c>
      <c r="B1077" s="23" t="s">
        <v>514</v>
      </c>
      <c r="C1077" s="13" t="s">
        <v>3925</v>
      </c>
      <c r="D1077" s="34" t="s">
        <v>5085</v>
      </c>
      <c r="E1077" s="34" t="s">
        <v>7580</v>
      </c>
      <c r="F1077" s="34" t="s">
        <v>7537</v>
      </c>
      <c r="G1077" s="34">
        <v>9</v>
      </c>
    </row>
    <row r="1078" spans="1:7">
      <c r="A1078" s="23">
        <v>2020</v>
      </c>
      <c r="B1078" s="23" t="s">
        <v>514</v>
      </c>
      <c r="C1078" s="13" t="s">
        <v>7728</v>
      </c>
      <c r="D1078" s="34" t="s">
        <v>5085</v>
      </c>
      <c r="E1078" s="34" t="s">
        <v>7580</v>
      </c>
      <c r="F1078" s="34" t="s">
        <v>7537</v>
      </c>
      <c r="G1078" s="34">
        <v>1</v>
      </c>
    </row>
    <row r="1079" spans="1:7">
      <c r="A1079" s="23">
        <v>2020</v>
      </c>
      <c r="B1079" s="23" t="s">
        <v>514</v>
      </c>
      <c r="C1079" s="13" t="s">
        <v>1704</v>
      </c>
      <c r="D1079" s="34" t="s">
        <v>5085</v>
      </c>
      <c r="E1079" s="34" t="s">
        <v>7580</v>
      </c>
      <c r="F1079" s="34" t="s">
        <v>7537</v>
      </c>
      <c r="G1079" s="34">
        <v>80</v>
      </c>
    </row>
    <row r="1080" spans="1:7">
      <c r="A1080" s="23">
        <v>2020</v>
      </c>
      <c r="B1080" s="23" t="s">
        <v>514</v>
      </c>
      <c r="C1080" s="13" t="s">
        <v>184</v>
      </c>
      <c r="D1080" s="34" t="s">
        <v>5085</v>
      </c>
      <c r="E1080" s="34" t="s">
        <v>5090</v>
      </c>
      <c r="F1080" s="34" t="s">
        <v>7537</v>
      </c>
      <c r="G1080" s="34">
        <v>5</v>
      </c>
    </row>
    <row r="1081" spans="1:7">
      <c r="A1081" s="23">
        <v>2020</v>
      </c>
      <c r="B1081" s="23" t="s">
        <v>514</v>
      </c>
      <c r="C1081" s="13" t="s">
        <v>23</v>
      </c>
      <c r="D1081" s="34" t="s">
        <v>5085</v>
      </c>
      <c r="E1081" s="34" t="s">
        <v>5090</v>
      </c>
      <c r="F1081" s="34" t="s">
        <v>7537</v>
      </c>
      <c r="G1081" s="34">
        <v>3</v>
      </c>
    </row>
    <row r="1082" spans="1:7">
      <c r="A1082" s="23">
        <v>2020</v>
      </c>
      <c r="B1082" s="23" t="s">
        <v>514</v>
      </c>
      <c r="C1082" s="13" t="s">
        <v>185</v>
      </c>
      <c r="D1082" s="34" t="s">
        <v>5085</v>
      </c>
      <c r="E1082" s="34" t="s">
        <v>5090</v>
      </c>
      <c r="F1082" s="34" t="s">
        <v>7537</v>
      </c>
      <c r="G1082" s="34">
        <v>13</v>
      </c>
    </row>
    <row r="1083" spans="1:7">
      <c r="A1083" s="23">
        <v>2020</v>
      </c>
      <c r="B1083" s="23" t="s">
        <v>514</v>
      </c>
      <c r="C1083" s="13" t="s">
        <v>1704</v>
      </c>
      <c r="D1083" s="34" t="s">
        <v>5085</v>
      </c>
      <c r="E1083" s="34" t="s">
        <v>5090</v>
      </c>
      <c r="F1083" s="34" t="s">
        <v>7537</v>
      </c>
      <c r="G1083" s="34">
        <v>15</v>
      </c>
    </row>
    <row r="1084" spans="1:7">
      <c r="A1084" s="23">
        <v>2020</v>
      </c>
      <c r="B1084" s="23" t="s">
        <v>514</v>
      </c>
      <c r="C1084" s="13" t="s">
        <v>185</v>
      </c>
      <c r="D1084" s="34" t="s">
        <v>5085</v>
      </c>
      <c r="E1084" s="34" t="s">
        <v>5102</v>
      </c>
      <c r="F1084" s="34" t="s">
        <v>7537</v>
      </c>
      <c r="G1084" s="34">
        <v>15</v>
      </c>
    </row>
    <row r="1085" spans="1:7">
      <c r="A1085" s="23">
        <v>2020</v>
      </c>
      <c r="B1085" s="23" t="s">
        <v>514</v>
      </c>
      <c r="C1085" s="13" t="s">
        <v>1704</v>
      </c>
      <c r="D1085" s="34" t="s">
        <v>5085</v>
      </c>
      <c r="E1085" s="34" t="s">
        <v>5102</v>
      </c>
      <c r="F1085" s="34" t="s">
        <v>7537</v>
      </c>
      <c r="G1085" s="34">
        <v>5</v>
      </c>
    </row>
    <row r="1086" spans="1:7">
      <c r="A1086" s="23">
        <v>2020</v>
      </c>
      <c r="B1086" s="23" t="s">
        <v>514</v>
      </c>
      <c r="C1086" s="13" t="s">
        <v>184</v>
      </c>
      <c r="D1086" s="34" t="s">
        <v>5085</v>
      </c>
      <c r="E1086" s="34" t="s">
        <v>4365</v>
      </c>
      <c r="F1086" s="34" t="s">
        <v>7537</v>
      </c>
      <c r="G1086" s="34">
        <v>1</v>
      </c>
    </row>
    <row r="1087" spans="1:7">
      <c r="A1087" s="23">
        <v>2020</v>
      </c>
      <c r="B1087" s="23" t="s">
        <v>514</v>
      </c>
      <c r="C1087" s="13" t="s">
        <v>23</v>
      </c>
      <c r="D1087" s="34" t="s">
        <v>5085</v>
      </c>
      <c r="E1087" s="34" t="s">
        <v>4365</v>
      </c>
      <c r="F1087" s="34" t="s">
        <v>7537</v>
      </c>
      <c r="G1087" s="34">
        <v>1</v>
      </c>
    </row>
    <row r="1088" spans="1:7">
      <c r="A1088" s="23">
        <v>2020</v>
      </c>
      <c r="B1088" s="23" t="s">
        <v>514</v>
      </c>
      <c r="C1088" s="13" t="s">
        <v>185</v>
      </c>
      <c r="D1088" s="34" t="s">
        <v>5085</v>
      </c>
      <c r="E1088" s="34" t="s">
        <v>4365</v>
      </c>
      <c r="F1088" s="34" t="s">
        <v>7537</v>
      </c>
      <c r="G1088" s="34">
        <v>10</v>
      </c>
    </row>
    <row r="1089" spans="1:7">
      <c r="A1089" s="23">
        <v>2020</v>
      </c>
      <c r="B1089" s="23" t="s">
        <v>514</v>
      </c>
      <c r="C1089" s="13" t="s">
        <v>1704</v>
      </c>
      <c r="D1089" s="34" t="s">
        <v>5085</v>
      </c>
      <c r="E1089" s="34" t="s">
        <v>4365</v>
      </c>
      <c r="F1089" s="34" t="s">
        <v>7537</v>
      </c>
      <c r="G1089" s="34">
        <v>3</v>
      </c>
    </row>
    <row r="1090" spans="1:7">
      <c r="A1090" s="23">
        <v>2020</v>
      </c>
      <c r="B1090" s="23" t="s">
        <v>514</v>
      </c>
      <c r="C1090" s="13" t="s">
        <v>185</v>
      </c>
      <c r="D1090" s="34" t="s">
        <v>5085</v>
      </c>
      <c r="E1090" s="34" t="s">
        <v>7566</v>
      </c>
      <c r="F1090" s="34" t="s">
        <v>7537</v>
      </c>
      <c r="G1090" s="34">
        <v>3</v>
      </c>
    </row>
    <row r="1091" spans="1:7">
      <c r="A1091" s="23">
        <v>2020</v>
      </c>
      <c r="B1091" s="23" t="s">
        <v>514</v>
      </c>
      <c r="C1091" s="13" t="s">
        <v>1704</v>
      </c>
      <c r="D1091" s="34" t="s">
        <v>5085</v>
      </c>
      <c r="E1091" s="34" t="s">
        <v>7566</v>
      </c>
      <c r="F1091" s="34" t="s">
        <v>7537</v>
      </c>
      <c r="G1091" s="34">
        <v>3</v>
      </c>
    </row>
    <row r="1092" spans="1:7">
      <c r="A1092" s="23">
        <v>2020</v>
      </c>
      <c r="B1092" s="23" t="s">
        <v>514</v>
      </c>
      <c r="C1092" s="13" t="s">
        <v>185</v>
      </c>
      <c r="D1092" s="34" t="s">
        <v>5085</v>
      </c>
      <c r="E1092" s="34" t="s">
        <v>5103</v>
      </c>
      <c r="F1092" s="34" t="s">
        <v>7537</v>
      </c>
      <c r="G1092" s="34">
        <v>18</v>
      </c>
    </row>
    <row r="1093" spans="1:7">
      <c r="A1093" s="23">
        <v>2020</v>
      </c>
      <c r="B1093" s="23" t="s">
        <v>514</v>
      </c>
      <c r="C1093" s="13" t="s">
        <v>184</v>
      </c>
      <c r="D1093" s="34" t="s">
        <v>5085</v>
      </c>
      <c r="E1093" s="34" t="s">
        <v>5091</v>
      </c>
      <c r="F1093" s="34" t="s">
        <v>7537</v>
      </c>
      <c r="G1093" s="34">
        <v>4</v>
      </c>
    </row>
    <row r="1094" spans="1:7">
      <c r="A1094" s="23">
        <v>2020</v>
      </c>
      <c r="B1094" s="23" t="s">
        <v>514</v>
      </c>
      <c r="C1094" s="13" t="s">
        <v>23</v>
      </c>
      <c r="D1094" s="34" t="s">
        <v>5085</v>
      </c>
      <c r="E1094" s="34" t="s">
        <v>5091</v>
      </c>
      <c r="F1094" s="34" t="s">
        <v>7537</v>
      </c>
      <c r="G1094" s="34">
        <v>2</v>
      </c>
    </row>
    <row r="1095" spans="1:7">
      <c r="A1095" s="23">
        <v>2020</v>
      </c>
      <c r="B1095" s="23" t="s">
        <v>514</v>
      </c>
      <c r="C1095" s="13" t="s">
        <v>185</v>
      </c>
      <c r="D1095" s="34" t="s">
        <v>5085</v>
      </c>
      <c r="E1095" s="34" t="s">
        <v>5091</v>
      </c>
      <c r="F1095" s="34" t="s">
        <v>7537</v>
      </c>
      <c r="G1095" s="34">
        <v>14</v>
      </c>
    </row>
    <row r="1096" spans="1:7">
      <c r="A1096" s="23">
        <v>2020</v>
      </c>
      <c r="B1096" s="23" t="s">
        <v>514</v>
      </c>
      <c r="C1096" s="13" t="s">
        <v>1704</v>
      </c>
      <c r="D1096" s="34" t="s">
        <v>5085</v>
      </c>
      <c r="E1096" s="34" t="s">
        <v>5091</v>
      </c>
      <c r="F1096" s="34" t="s">
        <v>7537</v>
      </c>
      <c r="G1096" s="34">
        <v>2</v>
      </c>
    </row>
    <row r="1097" spans="1:7">
      <c r="A1097" s="23">
        <v>2020</v>
      </c>
      <c r="B1097" s="23" t="s">
        <v>514</v>
      </c>
      <c r="C1097" s="13" t="s">
        <v>184</v>
      </c>
      <c r="D1097" s="34" t="s">
        <v>5085</v>
      </c>
      <c r="E1097" s="34" t="s">
        <v>5092</v>
      </c>
      <c r="F1097" s="34" t="s">
        <v>7537</v>
      </c>
      <c r="G1097" s="34">
        <v>7</v>
      </c>
    </row>
    <row r="1098" spans="1:7">
      <c r="A1098" s="23">
        <v>2020</v>
      </c>
      <c r="B1098" s="23" t="s">
        <v>514</v>
      </c>
      <c r="C1098" s="13" t="s">
        <v>23</v>
      </c>
      <c r="D1098" s="34" t="s">
        <v>5085</v>
      </c>
      <c r="E1098" s="34" t="s">
        <v>5092</v>
      </c>
      <c r="F1098" s="34" t="s">
        <v>7537</v>
      </c>
      <c r="G1098" s="34">
        <v>6</v>
      </c>
    </row>
    <row r="1099" spans="1:7">
      <c r="A1099" s="23">
        <v>2020</v>
      </c>
      <c r="B1099" s="23" t="s">
        <v>514</v>
      </c>
      <c r="C1099" s="13" t="s">
        <v>185</v>
      </c>
      <c r="D1099" s="34" t="s">
        <v>5085</v>
      </c>
      <c r="E1099" s="34" t="s">
        <v>5092</v>
      </c>
      <c r="F1099" s="34" t="s">
        <v>7537</v>
      </c>
      <c r="G1099" s="34">
        <v>21</v>
      </c>
    </row>
    <row r="1100" spans="1:7">
      <c r="A1100" s="23">
        <v>2020</v>
      </c>
      <c r="B1100" s="23" t="s">
        <v>514</v>
      </c>
      <c r="C1100" s="13" t="s">
        <v>3925</v>
      </c>
      <c r="D1100" s="34" t="s">
        <v>5085</v>
      </c>
      <c r="E1100" s="34" t="s">
        <v>5092</v>
      </c>
      <c r="F1100" s="34" t="s">
        <v>7537</v>
      </c>
      <c r="G1100" s="34">
        <v>15</v>
      </c>
    </row>
    <row r="1101" spans="1:7">
      <c r="A1101" s="23">
        <v>2020</v>
      </c>
      <c r="B1101" s="23" t="s">
        <v>514</v>
      </c>
      <c r="C1101" s="13" t="s">
        <v>1704</v>
      </c>
      <c r="D1101" s="34" t="s">
        <v>5085</v>
      </c>
      <c r="E1101" s="34" t="s">
        <v>5092</v>
      </c>
      <c r="F1101" s="34" t="s">
        <v>7537</v>
      </c>
      <c r="G1101" s="34">
        <v>26</v>
      </c>
    </row>
    <row r="1102" spans="1:7">
      <c r="A1102" s="23">
        <v>2020</v>
      </c>
      <c r="B1102" s="23" t="s">
        <v>514</v>
      </c>
      <c r="C1102" s="13" t="s">
        <v>184</v>
      </c>
      <c r="D1102" s="34" t="s">
        <v>5085</v>
      </c>
      <c r="E1102" s="34" t="s">
        <v>7596</v>
      </c>
      <c r="F1102" s="34" t="s">
        <v>7537</v>
      </c>
      <c r="G1102" s="34">
        <v>5</v>
      </c>
    </row>
    <row r="1103" spans="1:7">
      <c r="A1103" s="23">
        <v>2020</v>
      </c>
      <c r="B1103" s="23" t="s">
        <v>514</v>
      </c>
      <c r="C1103" s="13" t="s">
        <v>23</v>
      </c>
      <c r="D1103" s="34" t="s">
        <v>5085</v>
      </c>
      <c r="E1103" s="34" t="s">
        <v>7596</v>
      </c>
      <c r="F1103" s="34" t="s">
        <v>7537</v>
      </c>
      <c r="G1103" s="34">
        <v>2</v>
      </c>
    </row>
    <row r="1104" spans="1:7">
      <c r="A1104" s="23">
        <v>2020</v>
      </c>
      <c r="B1104" s="23" t="s">
        <v>514</v>
      </c>
      <c r="C1104" s="13" t="s">
        <v>185</v>
      </c>
      <c r="D1104" s="34" t="s">
        <v>5085</v>
      </c>
      <c r="E1104" s="34" t="s">
        <v>7596</v>
      </c>
      <c r="F1104" s="34" t="s">
        <v>7537</v>
      </c>
      <c r="G1104" s="34">
        <v>7</v>
      </c>
    </row>
    <row r="1105" spans="1:7">
      <c r="A1105" s="23">
        <v>2020</v>
      </c>
      <c r="B1105" s="23" t="s">
        <v>514</v>
      </c>
      <c r="C1105" s="13" t="s">
        <v>1704</v>
      </c>
      <c r="D1105" s="34" t="s">
        <v>5085</v>
      </c>
      <c r="E1105" s="34" t="s">
        <v>7596</v>
      </c>
      <c r="F1105" s="34" t="s">
        <v>7537</v>
      </c>
      <c r="G1105" s="34">
        <v>7</v>
      </c>
    </row>
    <row r="1106" spans="1:7">
      <c r="A1106" s="23">
        <v>2020</v>
      </c>
      <c r="B1106" s="23" t="s">
        <v>514</v>
      </c>
      <c r="C1106" s="13" t="s">
        <v>184</v>
      </c>
      <c r="D1106" s="34" t="s">
        <v>5085</v>
      </c>
      <c r="E1106" s="34" t="s">
        <v>5093</v>
      </c>
      <c r="F1106" s="34" t="s">
        <v>7537</v>
      </c>
      <c r="G1106" s="34">
        <v>7</v>
      </c>
    </row>
    <row r="1107" spans="1:7">
      <c r="A1107" s="23">
        <v>2020</v>
      </c>
      <c r="B1107" s="23" t="s">
        <v>514</v>
      </c>
      <c r="C1107" s="13" t="s">
        <v>23</v>
      </c>
      <c r="D1107" s="34" t="s">
        <v>5085</v>
      </c>
      <c r="E1107" s="34" t="s">
        <v>5093</v>
      </c>
      <c r="F1107" s="34" t="s">
        <v>7537</v>
      </c>
      <c r="G1107" s="34">
        <v>3</v>
      </c>
    </row>
    <row r="1108" spans="1:7">
      <c r="A1108" s="23">
        <v>2020</v>
      </c>
      <c r="B1108" s="23" t="s">
        <v>514</v>
      </c>
      <c r="C1108" s="13" t="s">
        <v>185</v>
      </c>
      <c r="D1108" s="34" t="s">
        <v>5085</v>
      </c>
      <c r="E1108" s="34" t="s">
        <v>5093</v>
      </c>
      <c r="F1108" s="34" t="s">
        <v>7537</v>
      </c>
      <c r="G1108" s="34">
        <v>22</v>
      </c>
    </row>
    <row r="1109" spans="1:7">
      <c r="A1109" s="23">
        <v>2020</v>
      </c>
      <c r="B1109" s="23" t="s">
        <v>514</v>
      </c>
      <c r="C1109" s="13" t="s">
        <v>3925</v>
      </c>
      <c r="D1109" s="34" t="s">
        <v>5085</v>
      </c>
      <c r="E1109" s="34" t="s">
        <v>5093</v>
      </c>
      <c r="F1109" s="34" t="s">
        <v>7537</v>
      </c>
      <c r="G1109" s="34">
        <v>8</v>
      </c>
    </row>
    <row r="1110" spans="1:7">
      <c r="A1110" s="23">
        <v>2020</v>
      </c>
      <c r="B1110" s="23" t="s">
        <v>514</v>
      </c>
      <c r="C1110" s="13" t="s">
        <v>1704</v>
      </c>
      <c r="D1110" s="34" t="s">
        <v>5085</v>
      </c>
      <c r="E1110" s="34" t="s">
        <v>5093</v>
      </c>
      <c r="F1110" s="34" t="s">
        <v>7537</v>
      </c>
      <c r="G1110" s="34">
        <v>21</v>
      </c>
    </row>
    <row r="1111" spans="1:7">
      <c r="A1111" s="23">
        <v>2020</v>
      </c>
      <c r="B1111" s="23" t="s">
        <v>514</v>
      </c>
      <c r="C1111" s="13" t="s">
        <v>184</v>
      </c>
      <c r="D1111" s="34" t="s">
        <v>5094</v>
      </c>
      <c r="E1111" s="34" t="s">
        <v>7601</v>
      </c>
      <c r="F1111" s="34" t="s">
        <v>7537</v>
      </c>
      <c r="G1111" s="34">
        <v>1</v>
      </c>
    </row>
    <row r="1112" spans="1:7">
      <c r="A1112" s="23">
        <v>2020</v>
      </c>
      <c r="B1112" s="23" t="s">
        <v>514</v>
      </c>
      <c r="C1112" s="13" t="s">
        <v>23</v>
      </c>
      <c r="D1112" s="34" t="s">
        <v>5094</v>
      </c>
      <c r="E1112" s="34" t="s">
        <v>7601</v>
      </c>
      <c r="F1112" s="34" t="s">
        <v>7537</v>
      </c>
      <c r="G1112" s="34">
        <v>8</v>
      </c>
    </row>
    <row r="1113" spans="1:7">
      <c r="A1113" s="23">
        <v>2020</v>
      </c>
      <c r="B1113" s="23" t="s">
        <v>514</v>
      </c>
      <c r="C1113" s="13" t="s">
        <v>185</v>
      </c>
      <c r="D1113" s="34" t="s">
        <v>5094</v>
      </c>
      <c r="E1113" s="34" t="s">
        <v>7601</v>
      </c>
      <c r="F1113" s="34" t="s">
        <v>7537</v>
      </c>
      <c r="G1113" s="34">
        <v>10</v>
      </c>
    </row>
    <row r="1114" spans="1:7">
      <c r="A1114" s="23">
        <v>2020</v>
      </c>
      <c r="B1114" s="23" t="s">
        <v>514</v>
      </c>
      <c r="C1114" s="13" t="s">
        <v>3925</v>
      </c>
      <c r="D1114" s="34" t="s">
        <v>5094</v>
      </c>
      <c r="E1114" s="34" t="s">
        <v>7601</v>
      </c>
      <c r="F1114" s="34" t="s">
        <v>7537</v>
      </c>
      <c r="G1114" s="34">
        <v>2</v>
      </c>
    </row>
    <row r="1115" spans="1:7">
      <c r="A1115" s="23">
        <v>2020</v>
      </c>
      <c r="B1115" s="23" t="s">
        <v>514</v>
      </c>
      <c r="C1115" s="13" t="s">
        <v>1704</v>
      </c>
      <c r="D1115" s="34" t="s">
        <v>5094</v>
      </c>
      <c r="E1115" s="34" t="s">
        <v>7601</v>
      </c>
      <c r="F1115" s="34" t="s">
        <v>7537</v>
      </c>
      <c r="G1115" s="34">
        <v>7</v>
      </c>
    </row>
    <row r="1116" spans="1:7">
      <c r="A1116" s="23">
        <v>2020</v>
      </c>
      <c r="B1116" s="23" t="s">
        <v>514</v>
      </c>
      <c r="C1116" s="13" t="s">
        <v>184</v>
      </c>
      <c r="D1116" s="34" t="s">
        <v>5094</v>
      </c>
      <c r="E1116" s="34" t="s">
        <v>7539</v>
      </c>
      <c r="F1116" s="34" t="s">
        <v>7537</v>
      </c>
      <c r="G1116" s="34">
        <v>1</v>
      </c>
    </row>
    <row r="1117" spans="1:7">
      <c r="A1117" s="23">
        <v>2020</v>
      </c>
      <c r="B1117" s="23" t="s">
        <v>514</v>
      </c>
      <c r="C1117" s="13" t="s">
        <v>185</v>
      </c>
      <c r="D1117" s="34" t="s">
        <v>5094</v>
      </c>
      <c r="E1117" s="34" t="s">
        <v>7539</v>
      </c>
      <c r="F1117" s="34" t="s">
        <v>7537</v>
      </c>
      <c r="G1117" s="34">
        <v>1</v>
      </c>
    </row>
    <row r="1118" spans="1:7">
      <c r="A1118" s="23">
        <v>2020</v>
      </c>
      <c r="B1118" s="23" t="s">
        <v>514</v>
      </c>
      <c r="C1118" s="13" t="s">
        <v>3925</v>
      </c>
      <c r="D1118" s="34" t="s">
        <v>5094</v>
      </c>
      <c r="E1118" s="34" t="s">
        <v>7539</v>
      </c>
      <c r="F1118" s="34" t="s">
        <v>7537</v>
      </c>
      <c r="G1118" s="34">
        <v>1</v>
      </c>
    </row>
    <row r="1119" spans="1:7">
      <c r="A1119" s="23">
        <v>2020</v>
      </c>
      <c r="B1119" s="23" t="s">
        <v>514</v>
      </c>
      <c r="C1119" s="13" t="s">
        <v>184</v>
      </c>
      <c r="D1119" s="34" t="s">
        <v>5094</v>
      </c>
      <c r="E1119" s="34" t="s">
        <v>7581</v>
      </c>
      <c r="F1119" s="34" t="s">
        <v>7537</v>
      </c>
      <c r="G1119" s="34">
        <v>135</v>
      </c>
    </row>
    <row r="1120" spans="1:7">
      <c r="A1120" s="23">
        <v>2020</v>
      </c>
      <c r="B1120" s="23" t="s">
        <v>514</v>
      </c>
      <c r="C1120" s="13" t="s">
        <v>23</v>
      </c>
      <c r="D1120" s="34" t="s">
        <v>5094</v>
      </c>
      <c r="E1120" s="34" t="s">
        <v>7581</v>
      </c>
      <c r="F1120" s="34" t="s">
        <v>7537</v>
      </c>
      <c r="G1120" s="34">
        <v>2</v>
      </c>
    </row>
    <row r="1121" spans="1:7">
      <c r="A1121" s="23">
        <v>2020</v>
      </c>
      <c r="B1121" s="23" t="s">
        <v>514</v>
      </c>
      <c r="C1121" s="13" t="s">
        <v>185</v>
      </c>
      <c r="D1121" s="34" t="s">
        <v>5094</v>
      </c>
      <c r="E1121" s="34" t="s">
        <v>7581</v>
      </c>
      <c r="F1121" s="34" t="s">
        <v>7537</v>
      </c>
      <c r="G1121" s="34">
        <v>6</v>
      </c>
    </row>
    <row r="1122" spans="1:7">
      <c r="A1122" s="23">
        <v>2020</v>
      </c>
      <c r="B1122" s="23" t="s">
        <v>514</v>
      </c>
      <c r="C1122" s="13" t="s">
        <v>3925</v>
      </c>
      <c r="D1122" s="34" t="s">
        <v>5094</v>
      </c>
      <c r="E1122" s="34" t="s">
        <v>7581</v>
      </c>
      <c r="F1122" s="34" t="s">
        <v>7537</v>
      </c>
      <c r="G1122" s="34">
        <v>50</v>
      </c>
    </row>
    <row r="1123" spans="1:7">
      <c r="A1123" s="23">
        <v>2020</v>
      </c>
      <c r="B1123" s="23" t="s">
        <v>514</v>
      </c>
      <c r="C1123" s="13" t="s">
        <v>1704</v>
      </c>
      <c r="D1123" s="34" t="s">
        <v>5094</v>
      </c>
      <c r="E1123" s="34" t="s">
        <v>7581</v>
      </c>
      <c r="F1123" s="34" t="s">
        <v>7537</v>
      </c>
      <c r="G1123" s="34">
        <v>74</v>
      </c>
    </row>
    <row r="1124" spans="1:7">
      <c r="A1124" s="23">
        <v>2020</v>
      </c>
      <c r="B1124" s="23" t="s">
        <v>514</v>
      </c>
      <c r="C1124" s="13" t="s">
        <v>184</v>
      </c>
      <c r="D1124" s="34" t="s">
        <v>5094</v>
      </c>
      <c r="E1124" s="34" t="s">
        <v>7610</v>
      </c>
      <c r="F1124" s="34" t="s">
        <v>7537</v>
      </c>
      <c r="G1124" s="34">
        <v>1</v>
      </c>
    </row>
    <row r="1125" spans="1:7">
      <c r="A1125" s="23">
        <v>2020</v>
      </c>
      <c r="B1125" s="23" t="s">
        <v>514</v>
      </c>
      <c r="C1125" s="13" t="s">
        <v>23</v>
      </c>
      <c r="D1125" s="34" t="s">
        <v>5094</v>
      </c>
      <c r="E1125" s="34" t="s">
        <v>7610</v>
      </c>
      <c r="F1125" s="34" t="s">
        <v>7537</v>
      </c>
      <c r="G1125" s="34">
        <v>3</v>
      </c>
    </row>
    <row r="1126" spans="1:7">
      <c r="A1126" s="23">
        <v>2020</v>
      </c>
      <c r="B1126" s="23" t="s">
        <v>514</v>
      </c>
      <c r="C1126" s="13" t="s">
        <v>185</v>
      </c>
      <c r="D1126" s="34" t="s">
        <v>5094</v>
      </c>
      <c r="E1126" s="34" t="s">
        <v>7610</v>
      </c>
      <c r="F1126" s="34" t="s">
        <v>7537</v>
      </c>
      <c r="G1126" s="34">
        <v>5</v>
      </c>
    </row>
    <row r="1127" spans="1:7">
      <c r="A1127" s="23">
        <v>2020</v>
      </c>
      <c r="B1127" s="23" t="s">
        <v>514</v>
      </c>
      <c r="C1127" s="13" t="s">
        <v>3925</v>
      </c>
      <c r="D1127" s="34" t="s">
        <v>5094</v>
      </c>
      <c r="E1127" s="34" t="s">
        <v>7610</v>
      </c>
      <c r="F1127" s="34" t="s">
        <v>7537</v>
      </c>
      <c r="G1127" s="34">
        <v>1</v>
      </c>
    </row>
    <row r="1128" spans="1:7">
      <c r="A1128" s="23">
        <v>2020</v>
      </c>
      <c r="B1128" s="23" t="s">
        <v>514</v>
      </c>
      <c r="C1128" s="13" t="s">
        <v>1704</v>
      </c>
      <c r="D1128" s="34" t="s">
        <v>5094</v>
      </c>
      <c r="E1128" s="34" t="s">
        <v>7610</v>
      </c>
      <c r="F1128" s="34" t="s">
        <v>7537</v>
      </c>
      <c r="G1128" s="34">
        <v>1</v>
      </c>
    </row>
    <row r="1129" spans="1:7">
      <c r="A1129" s="23">
        <v>2020</v>
      </c>
      <c r="B1129" s="23" t="s">
        <v>514</v>
      </c>
      <c r="C1129" s="13" t="s">
        <v>185</v>
      </c>
      <c r="D1129" s="34" t="s">
        <v>5094</v>
      </c>
      <c r="E1129" s="34" t="s">
        <v>7567</v>
      </c>
      <c r="F1129" s="34" t="s">
        <v>7537</v>
      </c>
      <c r="G1129" s="34">
        <v>1</v>
      </c>
    </row>
    <row r="1130" spans="1:7">
      <c r="A1130" s="23">
        <v>2020</v>
      </c>
      <c r="B1130" s="23" t="s">
        <v>514</v>
      </c>
      <c r="C1130" s="13" t="s">
        <v>1704</v>
      </c>
      <c r="D1130" s="34" t="s">
        <v>5094</v>
      </c>
      <c r="E1130" s="34" t="s">
        <v>7567</v>
      </c>
      <c r="F1130" s="34" t="s">
        <v>7537</v>
      </c>
      <c r="G1130" s="34">
        <v>4</v>
      </c>
    </row>
    <row r="1131" spans="1:7">
      <c r="A1131" s="23">
        <v>2020</v>
      </c>
      <c r="B1131" s="23" t="s">
        <v>514</v>
      </c>
      <c r="C1131" s="13" t="s">
        <v>184</v>
      </c>
      <c r="D1131" s="34" t="s">
        <v>5094</v>
      </c>
      <c r="E1131" s="34" t="s">
        <v>7603</v>
      </c>
      <c r="F1131" s="34" t="s">
        <v>7537</v>
      </c>
      <c r="G1131" s="34">
        <v>1</v>
      </c>
    </row>
    <row r="1132" spans="1:7">
      <c r="A1132" s="23">
        <v>2020</v>
      </c>
      <c r="B1132" s="23" t="s">
        <v>514</v>
      </c>
      <c r="C1132" s="13" t="s">
        <v>185</v>
      </c>
      <c r="D1132" s="34" t="s">
        <v>5094</v>
      </c>
      <c r="E1132" s="34" t="s">
        <v>7603</v>
      </c>
      <c r="F1132" s="34" t="s">
        <v>7537</v>
      </c>
      <c r="G1132" s="34">
        <v>1</v>
      </c>
    </row>
    <row r="1133" spans="1:7">
      <c r="A1133" s="23">
        <v>2020</v>
      </c>
      <c r="B1133" s="23" t="s">
        <v>514</v>
      </c>
      <c r="C1133" s="13" t="s">
        <v>1704</v>
      </c>
      <c r="D1133" s="34" t="s">
        <v>5094</v>
      </c>
      <c r="E1133" s="34" t="s">
        <v>7603</v>
      </c>
      <c r="F1133" s="34" t="s">
        <v>7537</v>
      </c>
      <c r="G1133" s="34">
        <v>9</v>
      </c>
    </row>
    <row r="1134" spans="1:7">
      <c r="A1134" s="23">
        <v>2020</v>
      </c>
      <c r="B1134" s="23" t="s">
        <v>514</v>
      </c>
      <c r="C1134" s="13" t="s">
        <v>185</v>
      </c>
      <c r="D1134" s="34" t="s">
        <v>5094</v>
      </c>
      <c r="E1134" s="34" t="s">
        <v>7568</v>
      </c>
      <c r="F1134" s="34" t="s">
        <v>7537</v>
      </c>
      <c r="G1134" s="34">
        <v>1</v>
      </c>
    </row>
    <row r="1135" spans="1:7">
      <c r="A1135" s="23">
        <v>2020</v>
      </c>
      <c r="B1135" s="23" t="s">
        <v>514</v>
      </c>
      <c r="C1135" s="13" t="s">
        <v>3925</v>
      </c>
      <c r="D1135" s="34" t="s">
        <v>5094</v>
      </c>
      <c r="E1135" s="34" t="s">
        <v>7568</v>
      </c>
      <c r="F1135" s="34" t="s">
        <v>7537</v>
      </c>
      <c r="G1135" s="34">
        <v>1</v>
      </c>
    </row>
    <row r="1136" spans="1:7">
      <c r="A1136" s="23">
        <v>2020</v>
      </c>
      <c r="B1136" s="23" t="s">
        <v>514</v>
      </c>
      <c r="C1136" s="13" t="s">
        <v>1704</v>
      </c>
      <c r="D1136" s="34" t="s">
        <v>5094</v>
      </c>
      <c r="E1136" s="34" t="s">
        <v>7568</v>
      </c>
      <c r="F1136" s="34" t="s">
        <v>7537</v>
      </c>
      <c r="G1136" s="34">
        <v>3</v>
      </c>
    </row>
    <row r="1137" spans="1:7">
      <c r="A1137" s="23">
        <v>2020</v>
      </c>
      <c r="B1137" s="23" t="s">
        <v>514</v>
      </c>
      <c r="C1137" s="13" t="s">
        <v>184</v>
      </c>
      <c r="D1137" s="34" t="s">
        <v>5094</v>
      </c>
      <c r="E1137" s="34" t="s">
        <v>4360</v>
      </c>
      <c r="F1137" s="34" t="s">
        <v>7537</v>
      </c>
      <c r="G1137" s="34">
        <v>2</v>
      </c>
    </row>
    <row r="1138" spans="1:7">
      <c r="A1138" s="23">
        <v>2020</v>
      </c>
      <c r="B1138" s="23" t="s">
        <v>514</v>
      </c>
      <c r="C1138" s="13" t="s">
        <v>23</v>
      </c>
      <c r="D1138" s="34" t="s">
        <v>5094</v>
      </c>
      <c r="E1138" s="34" t="s">
        <v>4360</v>
      </c>
      <c r="F1138" s="34" t="s">
        <v>7537</v>
      </c>
      <c r="G1138" s="34">
        <v>3</v>
      </c>
    </row>
    <row r="1139" spans="1:7">
      <c r="A1139" s="23">
        <v>2020</v>
      </c>
      <c r="B1139" s="23" t="s">
        <v>514</v>
      </c>
      <c r="C1139" s="13" t="s">
        <v>185</v>
      </c>
      <c r="D1139" s="34" t="s">
        <v>5094</v>
      </c>
      <c r="E1139" s="34" t="s">
        <v>4360</v>
      </c>
      <c r="F1139" s="34" t="s">
        <v>7537</v>
      </c>
      <c r="G1139" s="34">
        <v>17</v>
      </c>
    </row>
    <row r="1140" spans="1:7">
      <c r="A1140" s="23">
        <v>2020</v>
      </c>
      <c r="B1140" s="23" t="s">
        <v>514</v>
      </c>
      <c r="C1140" s="13" t="s">
        <v>3925</v>
      </c>
      <c r="D1140" s="34" t="s">
        <v>5094</v>
      </c>
      <c r="E1140" s="34" t="s">
        <v>4360</v>
      </c>
      <c r="F1140" s="34" t="s">
        <v>7537</v>
      </c>
      <c r="G1140" s="34">
        <v>4</v>
      </c>
    </row>
    <row r="1141" spans="1:7">
      <c r="A1141" s="23">
        <v>2020</v>
      </c>
      <c r="B1141" s="23" t="s">
        <v>514</v>
      </c>
      <c r="C1141" s="13" t="s">
        <v>1704</v>
      </c>
      <c r="D1141" s="34" t="s">
        <v>5094</v>
      </c>
      <c r="E1141" s="34" t="s">
        <v>4360</v>
      </c>
      <c r="F1141" s="34" t="s">
        <v>7537</v>
      </c>
      <c r="G1141" s="34">
        <v>9</v>
      </c>
    </row>
    <row r="1142" spans="1:7">
      <c r="A1142" s="23">
        <v>2020</v>
      </c>
      <c r="B1142" s="23" t="s">
        <v>514</v>
      </c>
      <c r="C1142" s="13" t="s">
        <v>184</v>
      </c>
      <c r="D1142" s="34" t="s">
        <v>5094</v>
      </c>
      <c r="E1142" s="34" t="s">
        <v>4347</v>
      </c>
      <c r="F1142" s="34" t="s">
        <v>7537</v>
      </c>
      <c r="G1142" s="34">
        <v>66</v>
      </c>
    </row>
    <row r="1143" spans="1:7">
      <c r="A1143" s="23">
        <v>2020</v>
      </c>
      <c r="B1143" s="23" t="s">
        <v>514</v>
      </c>
      <c r="C1143" s="13" t="s">
        <v>23</v>
      </c>
      <c r="D1143" s="34" t="s">
        <v>5094</v>
      </c>
      <c r="E1143" s="34" t="s">
        <v>4347</v>
      </c>
      <c r="F1143" s="34" t="s">
        <v>7537</v>
      </c>
      <c r="G1143" s="34">
        <v>52</v>
      </c>
    </row>
    <row r="1144" spans="1:7">
      <c r="A1144" s="23">
        <v>2020</v>
      </c>
      <c r="B1144" s="23" t="s">
        <v>514</v>
      </c>
      <c r="C1144" s="13" t="s">
        <v>185</v>
      </c>
      <c r="D1144" s="34" t="s">
        <v>5094</v>
      </c>
      <c r="E1144" s="34" t="s">
        <v>4347</v>
      </c>
      <c r="F1144" s="34" t="s">
        <v>7537</v>
      </c>
      <c r="G1144" s="34">
        <v>155</v>
      </c>
    </row>
    <row r="1145" spans="1:7">
      <c r="A1145" s="23">
        <v>2020</v>
      </c>
      <c r="B1145" s="23" t="s">
        <v>514</v>
      </c>
      <c r="C1145" s="13" t="s">
        <v>3925</v>
      </c>
      <c r="D1145" s="34" t="s">
        <v>5094</v>
      </c>
      <c r="E1145" s="34" t="s">
        <v>4347</v>
      </c>
      <c r="F1145" s="34" t="s">
        <v>7537</v>
      </c>
      <c r="G1145" s="34">
        <v>69</v>
      </c>
    </row>
    <row r="1146" spans="1:7">
      <c r="A1146" s="23">
        <v>2020</v>
      </c>
      <c r="B1146" s="23" t="s">
        <v>514</v>
      </c>
      <c r="C1146" s="13" t="s">
        <v>7728</v>
      </c>
      <c r="D1146" s="34" t="s">
        <v>5094</v>
      </c>
      <c r="E1146" s="34" t="s">
        <v>4347</v>
      </c>
      <c r="F1146" s="34" t="s">
        <v>7537</v>
      </c>
      <c r="G1146" s="34">
        <v>2</v>
      </c>
    </row>
    <row r="1147" spans="1:7">
      <c r="A1147" s="23">
        <v>2020</v>
      </c>
      <c r="B1147" s="23" t="s">
        <v>514</v>
      </c>
      <c r="C1147" s="13" t="s">
        <v>1704</v>
      </c>
      <c r="D1147" s="34" t="s">
        <v>5094</v>
      </c>
      <c r="E1147" s="34" t="s">
        <v>4347</v>
      </c>
      <c r="F1147" s="34" t="s">
        <v>7537</v>
      </c>
      <c r="G1147" s="34">
        <v>236</v>
      </c>
    </row>
    <row r="1148" spans="1:7">
      <c r="A1148" s="23">
        <v>2020</v>
      </c>
      <c r="B1148" s="23" t="s">
        <v>514</v>
      </c>
      <c r="C1148" s="13" t="s">
        <v>184</v>
      </c>
      <c r="D1148" s="34" t="s">
        <v>5094</v>
      </c>
      <c r="E1148" s="34" t="s">
        <v>7562</v>
      </c>
      <c r="F1148" s="34" t="s">
        <v>7537</v>
      </c>
      <c r="G1148" s="34">
        <v>17</v>
      </c>
    </row>
    <row r="1149" spans="1:7">
      <c r="A1149" s="23">
        <v>2020</v>
      </c>
      <c r="B1149" s="23" t="s">
        <v>514</v>
      </c>
      <c r="C1149" s="13" t="s">
        <v>185</v>
      </c>
      <c r="D1149" s="34" t="s">
        <v>5094</v>
      </c>
      <c r="E1149" s="34" t="s">
        <v>7562</v>
      </c>
      <c r="F1149" s="34" t="s">
        <v>7537</v>
      </c>
      <c r="G1149" s="34">
        <v>2</v>
      </c>
    </row>
    <row r="1150" spans="1:7">
      <c r="A1150" s="23">
        <v>2020</v>
      </c>
      <c r="B1150" s="23" t="s">
        <v>514</v>
      </c>
      <c r="C1150" s="13" t="s">
        <v>3925</v>
      </c>
      <c r="D1150" s="34" t="s">
        <v>5094</v>
      </c>
      <c r="E1150" s="34" t="s">
        <v>7562</v>
      </c>
      <c r="F1150" s="34" t="s">
        <v>7537</v>
      </c>
      <c r="G1150" s="34">
        <v>3</v>
      </c>
    </row>
    <row r="1151" spans="1:7">
      <c r="A1151" s="23">
        <v>2020</v>
      </c>
      <c r="B1151" s="23" t="s">
        <v>514</v>
      </c>
      <c r="C1151" s="13" t="s">
        <v>1704</v>
      </c>
      <c r="D1151" s="34" t="s">
        <v>5094</v>
      </c>
      <c r="E1151" s="34" t="s">
        <v>7562</v>
      </c>
      <c r="F1151" s="34" t="s">
        <v>7537</v>
      </c>
      <c r="G1151" s="34">
        <v>11</v>
      </c>
    </row>
    <row r="1152" spans="1:7">
      <c r="A1152" s="23">
        <v>2020</v>
      </c>
      <c r="B1152" s="23" t="s">
        <v>514</v>
      </c>
      <c r="C1152" s="13" t="s">
        <v>184</v>
      </c>
      <c r="D1152" s="34" t="s">
        <v>5094</v>
      </c>
      <c r="E1152" s="34" t="s">
        <v>5095</v>
      </c>
      <c r="F1152" s="34" t="s">
        <v>7537</v>
      </c>
      <c r="G1152" s="34">
        <v>7</v>
      </c>
    </row>
    <row r="1153" spans="1:7">
      <c r="A1153" s="23">
        <v>2020</v>
      </c>
      <c r="B1153" s="23" t="s">
        <v>514</v>
      </c>
      <c r="C1153" s="13" t="s">
        <v>23</v>
      </c>
      <c r="D1153" s="34" t="s">
        <v>5094</v>
      </c>
      <c r="E1153" s="34" t="s">
        <v>5095</v>
      </c>
      <c r="F1153" s="34" t="s">
        <v>7537</v>
      </c>
      <c r="G1153" s="34">
        <v>5</v>
      </c>
    </row>
    <row r="1154" spans="1:7">
      <c r="A1154" s="23">
        <v>2020</v>
      </c>
      <c r="B1154" s="23" t="s">
        <v>514</v>
      </c>
      <c r="C1154" s="13" t="s">
        <v>185</v>
      </c>
      <c r="D1154" s="34" t="s">
        <v>5094</v>
      </c>
      <c r="E1154" s="34" t="s">
        <v>5095</v>
      </c>
      <c r="F1154" s="34" t="s">
        <v>7537</v>
      </c>
      <c r="G1154" s="34">
        <v>12</v>
      </c>
    </row>
    <row r="1155" spans="1:7">
      <c r="A1155" s="23">
        <v>2020</v>
      </c>
      <c r="B1155" s="23" t="s">
        <v>514</v>
      </c>
      <c r="C1155" s="13" t="s">
        <v>3925</v>
      </c>
      <c r="D1155" s="34" t="s">
        <v>5094</v>
      </c>
      <c r="E1155" s="34" t="s">
        <v>5095</v>
      </c>
      <c r="F1155" s="34" t="s">
        <v>7537</v>
      </c>
      <c r="G1155" s="34">
        <v>7</v>
      </c>
    </row>
    <row r="1156" spans="1:7">
      <c r="A1156" s="23">
        <v>2020</v>
      </c>
      <c r="B1156" s="23" t="s">
        <v>514</v>
      </c>
      <c r="C1156" s="13" t="s">
        <v>1704</v>
      </c>
      <c r="D1156" s="34" t="s">
        <v>5094</v>
      </c>
      <c r="E1156" s="34" t="s">
        <v>5095</v>
      </c>
      <c r="F1156" s="34" t="s">
        <v>7537</v>
      </c>
      <c r="G1156" s="34">
        <v>19</v>
      </c>
    </row>
    <row r="1157" spans="1:7">
      <c r="A1157" s="23">
        <v>2020</v>
      </c>
      <c r="B1157" s="23" t="s">
        <v>514</v>
      </c>
      <c r="C1157" s="13" t="s">
        <v>184</v>
      </c>
      <c r="D1157" s="34" t="s">
        <v>5094</v>
      </c>
      <c r="E1157" s="34" t="s">
        <v>7607</v>
      </c>
      <c r="F1157" s="34" t="s">
        <v>7537</v>
      </c>
      <c r="G1157" s="34">
        <v>14</v>
      </c>
    </row>
    <row r="1158" spans="1:7">
      <c r="A1158" s="23">
        <v>2020</v>
      </c>
      <c r="B1158" s="23" t="s">
        <v>514</v>
      </c>
      <c r="C1158" s="13" t="s">
        <v>23</v>
      </c>
      <c r="D1158" s="34" t="s">
        <v>5094</v>
      </c>
      <c r="E1158" s="34" t="s">
        <v>7607</v>
      </c>
      <c r="F1158" s="34" t="s">
        <v>7537</v>
      </c>
      <c r="G1158" s="34">
        <v>11</v>
      </c>
    </row>
    <row r="1159" spans="1:7">
      <c r="A1159" s="23">
        <v>2020</v>
      </c>
      <c r="B1159" s="23" t="s">
        <v>514</v>
      </c>
      <c r="C1159" s="13" t="s">
        <v>185</v>
      </c>
      <c r="D1159" s="34" t="s">
        <v>5094</v>
      </c>
      <c r="E1159" s="34" t="s">
        <v>7607</v>
      </c>
      <c r="F1159" s="34" t="s">
        <v>7537</v>
      </c>
      <c r="G1159" s="34">
        <v>14</v>
      </c>
    </row>
    <row r="1160" spans="1:7">
      <c r="A1160" s="23">
        <v>2020</v>
      </c>
      <c r="B1160" s="23" t="s">
        <v>514</v>
      </c>
      <c r="C1160" s="13" t="s">
        <v>3925</v>
      </c>
      <c r="D1160" s="34" t="s">
        <v>5094</v>
      </c>
      <c r="E1160" s="34" t="s">
        <v>7607</v>
      </c>
      <c r="F1160" s="34" t="s">
        <v>7537</v>
      </c>
      <c r="G1160" s="34">
        <v>7</v>
      </c>
    </row>
    <row r="1161" spans="1:7">
      <c r="A1161" s="23">
        <v>2020</v>
      </c>
      <c r="B1161" s="23" t="s">
        <v>514</v>
      </c>
      <c r="C1161" s="13" t="s">
        <v>1704</v>
      </c>
      <c r="D1161" s="34" t="s">
        <v>5094</v>
      </c>
      <c r="E1161" s="34" t="s">
        <v>7607</v>
      </c>
      <c r="F1161" s="34" t="s">
        <v>7537</v>
      </c>
      <c r="G1161" s="34">
        <v>7</v>
      </c>
    </row>
    <row r="1162" spans="1:7">
      <c r="A1162" s="23">
        <v>2020</v>
      </c>
      <c r="B1162" s="23" t="s">
        <v>514</v>
      </c>
      <c r="C1162" s="13" t="s">
        <v>23</v>
      </c>
      <c r="D1162" s="34" t="s">
        <v>5094</v>
      </c>
      <c r="E1162" s="34" t="s">
        <v>4405</v>
      </c>
      <c r="F1162" s="34" t="s">
        <v>7537</v>
      </c>
      <c r="G1162" s="34">
        <v>10</v>
      </c>
    </row>
    <row r="1163" spans="1:7">
      <c r="A1163" s="23">
        <v>2020</v>
      </c>
      <c r="B1163" s="23" t="s">
        <v>514</v>
      </c>
      <c r="C1163" s="13" t="s">
        <v>1704</v>
      </c>
      <c r="D1163" s="34" t="s">
        <v>5094</v>
      </c>
      <c r="E1163" s="34" t="s">
        <v>4405</v>
      </c>
      <c r="F1163" s="34" t="s">
        <v>7537</v>
      </c>
      <c r="G1163" s="34">
        <v>1</v>
      </c>
    </row>
    <row r="1164" spans="1:7">
      <c r="A1164" s="23">
        <v>2020</v>
      </c>
      <c r="B1164" s="23" t="s">
        <v>514</v>
      </c>
      <c r="C1164" s="13" t="s">
        <v>3925</v>
      </c>
      <c r="D1164" s="34" t="s">
        <v>5094</v>
      </c>
      <c r="E1164" s="34" t="s">
        <v>5100</v>
      </c>
      <c r="F1164" s="34" t="s">
        <v>7537</v>
      </c>
      <c r="G1164" s="34">
        <v>1</v>
      </c>
    </row>
    <row r="1165" spans="1:7">
      <c r="A1165" s="23">
        <v>2020</v>
      </c>
      <c r="B1165" s="23" t="s">
        <v>514</v>
      </c>
      <c r="C1165" s="13" t="s">
        <v>1704</v>
      </c>
      <c r="D1165" s="34" t="s">
        <v>5094</v>
      </c>
      <c r="E1165" s="34" t="s">
        <v>5100</v>
      </c>
      <c r="F1165" s="34" t="s">
        <v>7537</v>
      </c>
      <c r="G1165" s="34">
        <v>1</v>
      </c>
    </row>
    <row r="1166" spans="1:7">
      <c r="A1166" s="23">
        <v>2020</v>
      </c>
      <c r="B1166" s="23" t="s">
        <v>514</v>
      </c>
      <c r="C1166" s="13" t="s">
        <v>184</v>
      </c>
      <c r="D1166" s="34" t="s">
        <v>5094</v>
      </c>
      <c r="E1166" s="34" t="s">
        <v>7617</v>
      </c>
      <c r="F1166" s="34" t="s">
        <v>7537</v>
      </c>
      <c r="G1166" s="34">
        <v>128</v>
      </c>
    </row>
    <row r="1167" spans="1:7">
      <c r="A1167" s="23">
        <v>2020</v>
      </c>
      <c r="B1167" s="23" t="s">
        <v>514</v>
      </c>
      <c r="C1167" s="13" t="s">
        <v>23</v>
      </c>
      <c r="D1167" s="34" t="s">
        <v>5094</v>
      </c>
      <c r="E1167" s="34" t="s">
        <v>7617</v>
      </c>
      <c r="F1167" s="34" t="s">
        <v>7537</v>
      </c>
      <c r="G1167" s="34">
        <v>4</v>
      </c>
    </row>
    <row r="1168" spans="1:7">
      <c r="A1168" s="23">
        <v>2020</v>
      </c>
      <c r="B1168" s="23" t="s">
        <v>514</v>
      </c>
      <c r="C1168" s="13" t="s">
        <v>185</v>
      </c>
      <c r="D1168" s="34" t="s">
        <v>5094</v>
      </c>
      <c r="E1168" s="34" t="s">
        <v>7617</v>
      </c>
      <c r="F1168" s="34" t="s">
        <v>7537</v>
      </c>
      <c r="G1168" s="34">
        <v>12</v>
      </c>
    </row>
    <row r="1169" spans="1:7">
      <c r="A1169" s="23">
        <v>2020</v>
      </c>
      <c r="B1169" s="23" t="s">
        <v>514</v>
      </c>
      <c r="C1169" s="13" t="s">
        <v>3925</v>
      </c>
      <c r="D1169" s="34" t="s">
        <v>5094</v>
      </c>
      <c r="E1169" s="34" t="s">
        <v>7617</v>
      </c>
      <c r="F1169" s="34" t="s">
        <v>7537</v>
      </c>
      <c r="G1169" s="34">
        <v>10</v>
      </c>
    </row>
    <row r="1170" spans="1:7">
      <c r="A1170" s="23">
        <v>2020</v>
      </c>
      <c r="B1170" s="23" t="s">
        <v>514</v>
      </c>
      <c r="C1170" s="13" t="s">
        <v>1704</v>
      </c>
      <c r="D1170" s="34" t="s">
        <v>5094</v>
      </c>
      <c r="E1170" s="34" t="s">
        <v>7617</v>
      </c>
      <c r="F1170" s="34" t="s">
        <v>7537</v>
      </c>
      <c r="G1170" s="34">
        <v>64</v>
      </c>
    </row>
    <row r="1171" spans="1:7">
      <c r="A1171" s="23">
        <v>2020</v>
      </c>
      <c r="B1171" s="23" t="s">
        <v>514</v>
      </c>
      <c r="C1171" s="13" t="s">
        <v>1704</v>
      </c>
      <c r="D1171" s="34" t="s">
        <v>5096</v>
      </c>
      <c r="E1171" s="34" t="s">
        <v>7569</v>
      </c>
      <c r="F1171" s="34" t="s">
        <v>7537</v>
      </c>
      <c r="G1171" s="34">
        <v>2</v>
      </c>
    </row>
    <row r="1172" spans="1:7">
      <c r="A1172" s="23">
        <v>2020</v>
      </c>
      <c r="B1172" s="23" t="s">
        <v>514</v>
      </c>
      <c r="C1172" s="13" t="s">
        <v>184</v>
      </c>
      <c r="D1172" s="34" t="s">
        <v>5096</v>
      </c>
      <c r="E1172" s="34" t="s">
        <v>7588</v>
      </c>
      <c r="F1172" s="34" t="s">
        <v>7537</v>
      </c>
      <c r="G1172" s="34">
        <v>3</v>
      </c>
    </row>
    <row r="1173" spans="1:7">
      <c r="A1173" s="23">
        <v>2020</v>
      </c>
      <c r="B1173" s="23" t="s">
        <v>514</v>
      </c>
      <c r="C1173" s="13" t="s">
        <v>23</v>
      </c>
      <c r="D1173" s="34" t="s">
        <v>5096</v>
      </c>
      <c r="E1173" s="34" t="s">
        <v>7588</v>
      </c>
      <c r="F1173" s="34" t="s">
        <v>7537</v>
      </c>
      <c r="G1173" s="34">
        <v>2</v>
      </c>
    </row>
    <row r="1174" spans="1:7">
      <c r="A1174" s="23">
        <v>2020</v>
      </c>
      <c r="B1174" s="23" t="s">
        <v>514</v>
      </c>
      <c r="C1174" s="13" t="s">
        <v>185</v>
      </c>
      <c r="D1174" s="34" t="s">
        <v>5096</v>
      </c>
      <c r="E1174" s="34" t="s">
        <v>7588</v>
      </c>
      <c r="F1174" s="34" t="s">
        <v>7537</v>
      </c>
      <c r="G1174" s="34">
        <v>14</v>
      </c>
    </row>
    <row r="1175" spans="1:7">
      <c r="A1175" s="23">
        <v>2020</v>
      </c>
      <c r="B1175" s="23" t="s">
        <v>514</v>
      </c>
      <c r="C1175" s="13" t="s">
        <v>3925</v>
      </c>
      <c r="D1175" s="34" t="s">
        <v>5096</v>
      </c>
      <c r="E1175" s="34" t="s">
        <v>7588</v>
      </c>
      <c r="F1175" s="34" t="s">
        <v>7537</v>
      </c>
      <c r="G1175" s="34">
        <v>2</v>
      </c>
    </row>
    <row r="1176" spans="1:7">
      <c r="A1176" s="23">
        <v>2020</v>
      </c>
      <c r="B1176" s="23" t="s">
        <v>514</v>
      </c>
      <c r="C1176" s="13" t="s">
        <v>1704</v>
      </c>
      <c r="D1176" s="34" t="s">
        <v>5096</v>
      </c>
      <c r="E1176" s="34" t="s">
        <v>7588</v>
      </c>
      <c r="F1176" s="34" t="s">
        <v>7537</v>
      </c>
      <c r="G1176" s="34">
        <v>3</v>
      </c>
    </row>
    <row r="1177" spans="1:7">
      <c r="A1177" s="23">
        <v>2020</v>
      </c>
      <c r="B1177" s="23" t="s">
        <v>514</v>
      </c>
      <c r="C1177" s="13" t="s">
        <v>185</v>
      </c>
      <c r="D1177" s="34" t="s">
        <v>5096</v>
      </c>
      <c r="E1177" s="34" t="s">
        <v>4358</v>
      </c>
      <c r="F1177" s="34" t="s">
        <v>7537</v>
      </c>
      <c r="G1177" s="34">
        <v>3</v>
      </c>
    </row>
    <row r="1178" spans="1:7">
      <c r="A1178" s="23">
        <v>2020</v>
      </c>
      <c r="B1178" s="23" t="s">
        <v>514</v>
      </c>
      <c r="C1178" s="13" t="s">
        <v>3925</v>
      </c>
      <c r="D1178" s="34" t="s">
        <v>5096</v>
      </c>
      <c r="E1178" s="34" t="s">
        <v>4358</v>
      </c>
      <c r="F1178" s="34" t="s">
        <v>7537</v>
      </c>
      <c r="G1178" s="34">
        <v>5</v>
      </c>
    </row>
    <row r="1179" spans="1:7">
      <c r="A1179" s="23">
        <v>2020</v>
      </c>
      <c r="B1179" s="23" t="s">
        <v>514</v>
      </c>
      <c r="C1179" s="13" t="s">
        <v>1704</v>
      </c>
      <c r="D1179" s="34" t="s">
        <v>5096</v>
      </c>
      <c r="E1179" s="34" t="s">
        <v>4358</v>
      </c>
      <c r="F1179" s="34" t="s">
        <v>7537</v>
      </c>
      <c r="G1179" s="34">
        <v>7</v>
      </c>
    </row>
    <row r="1180" spans="1:7">
      <c r="A1180" s="23">
        <v>2020</v>
      </c>
      <c r="B1180" s="23" t="s">
        <v>514</v>
      </c>
      <c r="C1180" s="13" t="s">
        <v>184</v>
      </c>
      <c r="D1180" s="34" t="s">
        <v>5096</v>
      </c>
      <c r="E1180" s="34" t="s">
        <v>5097</v>
      </c>
      <c r="F1180" s="34" t="s">
        <v>7537</v>
      </c>
      <c r="G1180" s="34">
        <v>10</v>
      </c>
    </row>
    <row r="1181" spans="1:7">
      <c r="A1181" s="23">
        <v>2020</v>
      </c>
      <c r="B1181" s="23" t="s">
        <v>514</v>
      </c>
      <c r="C1181" s="13" t="s">
        <v>23</v>
      </c>
      <c r="D1181" s="34" t="s">
        <v>5096</v>
      </c>
      <c r="E1181" s="34" t="s">
        <v>5097</v>
      </c>
      <c r="F1181" s="34" t="s">
        <v>7537</v>
      </c>
      <c r="G1181" s="34">
        <v>5</v>
      </c>
    </row>
    <row r="1182" spans="1:7">
      <c r="A1182" s="23">
        <v>2020</v>
      </c>
      <c r="B1182" s="23" t="s">
        <v>514</v>
      </c>
      <c r="C1182" s="13" t="s">
        <v>185</v>
      </c>
      <c r="D1182" s="34" t="s">
        <v>5096</v>
      </c>
      <c r="E1182" s="34" t="s">
        <v>5097</v>
      </c>
      <c r="F1182" s="34" t="s">
        <v>7537</v>
      </c>
      <c r="G1182" s="34">
        <v>25</v>
      </c>
    </row>
    <row r="1183" spans="1:7">
      <c r="A1183" s="23">
        <v>2020</v>
      </c>
      <c r="B1183" s="23" t="s">
        <v>514</v>
      </c>
      <c r="C1183" s="13" t="s">
        <v>3925</v>
      </c>
      <c r="D1183" s="34" t="s">
        <v>5096</v>
      </c>
      <c r="E1183" s="34" t="s">
        <v>5097</v>
      </c>
      <c r="F1183" s="34" t="s">
        <v>7537</v>
      </c>
      <c r="G1183" s="34">
        <v>9</v>
      </c>
    </row>
    <row r="1184" spans="1:7">
      <c r="A1184" s="23">
        <v>2020</v>
      </c>
      <c r="B1184" s="23" t="s">
        <v>514</v>
      </c>
      <c r="C1184" s="13" t="s">
        <v>1704</v>
      </c>
      <c r="D1184" s="34" t="s">
        <v>5096</v>
      </c>
      <c r="E1184" s="34" t="s">
        <v>5097</v>
      </c>
      <c r="F1184" s="34" t="s">
        <v>7537</v>
      </c>
      <c r="G1184" s="34">
        <v>19</v>
      </c>
    </row>
    <row r="1185" spans="1:7">
      <c r="A1185" s="23">
        <v>2020</v>
      </c>
      <c r="B1185" s="23" t="s">
        <v>514</v>
      </c>
      <c r="C1185" s="13" t="s">
        <v>1704</v>
      </c>
      <c r="D1185" s="34" t="s">
        <v>5096</v>
      </c>
      <c r="E1185" s="34" t="s">
        <v>7616</v>
      </c>
      <c r="F1185" s="34" t="s">
        <v>7537</v>
      </c>
      <c r="G1185" s="34">
        <v>10</v>
      </c>
    </row>
    <row r="1186" spans="1:7">
      <c r="A1186" s="23">
        <v>2020</v>
      </c>
      <c r="B1186" s="23" t="s">
        <v>514</v>
      </c>
      <c r="C1186" s="13" t="s">
        <v>185</v>
      </c>
      <c r="D1186" s="34" t="s">
        <v>5096</v>
      </c>
      <c r="E1186" s="34" t="s">
        <v>4409</v>
      </c>
      <c r="F1186" s="34" t="s">
        <v>7537</v>
      </c>
      <c r="G1186" s="34">
        <v>8</v>
      </c>
    </row>
    <row r="1187" spans="1:7">
      <c r="A1187" s="23">
        <v>2020</v>
      </c>
      <c r="B1187" s="23" t="s">
        <v>514</v>
      </c>
      <c r="C1187" s="13" t="s">
        <v>1704</v>
      </c>
      <c r="D1187" s="34" t="s">
        <v>5096</v>
      </c>
      <c r="E1187" s="34" t="s">
        <v>4409</v>
      </c>
      <c r="F1187" s="34" t="s">
        <v>7537</v>
      </c>
      <c r="G1187" s="34">
        <v>11</v>
      </c>
    </row>
    <row r="1188" spans="1:7">
      <c r="A1188" s="23">
        <v>2020</v>
      </c>
      <c r="B1188" s="23" t="s">
        <v>514</v>
      </c>
      <c r="C1188" s="13" t="s">
        <v>184</v>
      </c>
      <c r="D1188" s="34" t="s">
        <v>5096</v>
      </c>
      <c r="E1188" s="34" t="s">
        <v>4393</v>
      </c>
      <c r="F1188" s="34" t="s">
        <v>7537</v>
      </c>
      <c r="G1188" s="34">
        <v>3</v>
      </c>
    </row>
    <row r="1189" spans="1:7">
      <c r="A1189" s="23">
        <v>2020</v>
      </c>
      <c r="B1189" s="23" t="s">
        <v>514</v>
      </c>
      <c r="C1189" s="13" t="s">
        <v>23</v>
      </c>
      <c r="D1189" s="34" t="s">
        <v>5096</v>
      </c>
      <c r="E1189" s="34" t="s">
        <v>4393</v>
      </c>
      <c r="F1189" s="34" t="s">
        <v>7537</v>
      </c>
      <c r="G1189" s="34">
        <v>3</v>
      </c>
    </row>
    <row r="1190" spans="1:7">
      <c r="A1190" s="23">
        <v>2020</v>
      </c>
      <c r="B1190" s="23" t="s">
        <v>514</v>
      </c>
      <c r="C1190" s="13" t="s">
        <v>185</v>
      </c>
      <c r="D1190" s="34" t="s">
        <v>5096</v>
      </c>
      <c r="E1190" s="34" t="s">
        <v>4393</v>
      </c>
      <c r="F1190" s="34" t="s">
        <v>7537</v>
      </c>
      <c r="G1190" s="34">
        <v>31</v>
      </c>
    </row>
    <row r="1191" spans="1:7">
      <c r="A1191" s="23">
        <v>2020</v>
      </c>
      <c r="B1191" s="23" t="s">
        <v>514</v>
      </c>
      <c r="C1191" s="13" t="s">
        <v>3925</v>
      </c>
      <c r="D1191" s="34" t="s">
        <v>5096</v>
      </c>
      <c r="E1191" s="34" t="s">
        <v>4393</v>
      </c>
      <c r="F1191" s="34" t="s">
        <v>7537</v>
      </c>
      <c r="G1191" s="34">
        <v>1</v>
      </c>
    </row>
    <row r="1192" spans="1:7">
      <c r="A1192" s="23">
        <v>2020</v>
      </c>
      <c r="B1192" s="23" t="s">
        <v>514</v>
      </c>
      <c r="C1192" s="13" t="s">
        <v>1704</v>
      </c>
      <c r="D1192" s="34" t="s">
        <v>5096</v>
      </c>
      <c r="E1192" s="34" t="s">
        <v>4393</v>
      </c>
      <c r="F1192" s="34" t="s">
        <v>7537</v>
      </c>
      <c r="G1192" s="34">
        <v>1</v>
      </c>
    </row>
    <row r="1193" spans="1:7">
      <c r="A1193" s="23">
        <v>2020</v>
      </c>
      <c r="B1193" s="23" t="s">
        <v>514</v>
      </c>
      <c r="C1193" s="13" t="s">
        <v>184</v>
      </c>
      <c r="D1193" s="34" t="s">
        <v>5096</v>
      </c>
      <c r="E1193" s="34" t="s">
        <v>5098</v>
      </c>
      <c r="F1193" s="34" t="s">
        <v>7537</v>
      </c>
      <c r="G1193" s="34">
        <v>14</v>
      </c>
    </row>
    <row r="1194" spans="1:7">
      <c r="A1194" s="23">
        <v>2020</v>
      </c>
      <c r="B1194" s="23" t="s">
        <v>514</v>
      </c>
      <c r="C1194" s="13" t="s">
        <v>23</v>
      </c>
      <c r="D1194" s="34" t="s">
        <v>5096</v>
      </c>
      <c r="E1194" s="34" t="s">
        <v>5098</v>
      </c>
      <c r="F1194" s="34" t="s">
        <v>7537</v>
      </c>
      <c r="G1194" s="34">
        <v>7</v>
      </c>
    </row>
    <row r="1195" spans="1:7">
      <c r="A1195" s="23">
        <v>2020</v>
      </c>
      <c r="B1195" s="23" t="s">
        <v>514</v>
      </c>
      <c r="C1195" s="13" t="s">
        <v>185</v>
      </c>
      <c r="D1195" s="34" t="s">
        <v>5096</v>
      </c>
      <c r="E1195" s="34" t="s">
        <v>5098</v>
      </c>
      <c r="F1195" s="34" t="s">
        <v>7537</v>
      </c>
      <c r="G1195" s="34">
        <v>34</v>
      </c>
    </row>
    <row r="1196" spans="1:7">
      <c r="A1196" s="23">
        <v>2020</v>
      </c>
      <c r="B1196" s="23" t="s">
        <v>514</v>
      </c>
      <c r="C1196" s="13" t="s">
        <v>3925</v>
      </c>
      <c r="D1196" s="34" t="s">
        <v>5096</v>
      </c>
      <c r="E1196" s="34" t="s">
        <v>5098</v>
      </c>
      <c r="F1196" s="34" t="s">
        <v>7537</v>
      </c>
      <c r="G1196" s="34">
        <v>12</v>
      </c>
    </row>
    <row r="1197" spans="1:7">
      <c r="A1197" s="23">
        <v>2020</v>
      </c>
      <c r="B1197" s="23" t="s">
        <v>514</v>
      </c>
      <c r="C1197" s="13" t="s">
        <v>1704</v>
      </c>
      <c r="D1197" s="34" t="s">
        <v>5096</v>
      </c>
      <c r="E1197" s="34" t="s">
        <v>5098</v>
      </c>
      <c r="F1197" s="34" t="s">
        <v>7537</v>
      </c>
      <c r="G1197" s="34">
        <v>6</v>
      </c>
    </row>
    <row r="1198" spans="1:7">
      <c r="A1198" s="23">
        <v>2020</v>
      </c>
      <c r="B1198" s="23" t="s">
        <v>514</v>
      </c>
      <c r="C1198" s="13" t="s">
        <v>184</v>
      </c>
      <c r="D1198" s="34" t="s">
        <v>5096</v>
      </c>
      <c r="E1198" s="34" t="s">
        <v>7606</v>
      </c>
      <c r="F1198" s="34" t="s">
        <v>7537</v>
      </c>
      <c r="G1198" s="34">
        <v>48</v>
      </c>
    </row>
    <row r="1199" spans="1:7">
      <c r="A1199" s="23">
        <v>2020</v>
      </c>
      <c r="B1199" s="23" t="s">
        <v>514</v>
      </c>
      <c r="C1199" s="13" t="s">
        <v>23</v>
      </c>
      <c r="D1199" s="34" t="s">
        <v>5096</v>
      </c>
      <c r="E1199" s="34" t="s">
        <v>7606</v>
      </c>
      <c r="F1199" s="34" t="s">
        <v>7537</v>
      </c>
      <c r="G1199" s="34">
        <v>26</v>
      </c>
    </row>
    <row r="1200" spans="1:7">
      <c r="A1200" s="23">
        <v>2020</v>
      </c>
      <c r="B1200" s="23" t="s">
        <v>514</v>
      </c>
      <c r="C1200" s="13" t="s">
        <v>185</v>
      </c>
      <c r="D1200" s="34" t="s">
        <v>5096</v>
      </c>
      <c r="E1200" s="34" t="s">
        <v>7606</v>
      </c>
      <c r="F1200" s="34" t="s">
        <v>7537</v>
      </c>
      <c r="G1200" s="34">
        <v>68</v>
      </c>
    </row>
    <row r="1201" spans="1:7">
      <c r="A1201" s="23">
        <v>2020</v>
      </c>
      <c r="B1201" s="23" t="s">
        <v>514</v>
      </c>
      <c r="C1201" s="13" t="s">
        <v>3925</v>
      </c>
      <c r="D1201" s="34" t="s">
        <v>5096</v>
      </c>
      <c r="E1201" s="34" t="s">
        <v>7606</v>
      </c>
      <c r="F1201" s="34" t="s">
        <v>7537</v>
      </c>
      <c r="G1201" s="34">
        <v>22</v>
      </c>
    </row>
    <row r="1202" spans="1:7">
      <c r="A1202" s="23">
        <v>2020</v>
      </c>
      <c r="B1202" s="23" t="s">
        <v>514</v>
      </c>
      <c r="C1202" s="13" t="s">
        <v>1704</v>
      </c>
      <c r="D1202" s="34" t="s">
        <v>5096</v>
      </c>
      <c r="E1202" s="34" t="s">
        <v>7606</v>
      </c>
      <c r="F1202" s="34" t="s">
        <v>7537</v>
      </c>
      <c r="G1202" s="34">
        <v>17</v>
      </c>
    </row>
    <row r="1203" spans="1:7">
      <c r="A1203" s="23">
        <v>2020</v>
      </c>
      <c r="B1203" s="23" t="s">
        <v>514</v>
      </c>
      <c r="C1203" s="13" t="s">
        <v>184</v>
      </c>
      <c r="D1203" s="34" t="s">
        <v>5096</v>
      </c>
      <c r="E1203" s="34" t="s">
        <v>5099</v>
      </c>
      <c r="F1203" s="34" t="s">
        <v>7537</v>
      </c>
      <c r="G1203" s="34">
        <v>18</v>
      </c>
    </row>
    <row r="1204" spans="1:7">
      <c r="A1204" s="23">
        <v>2020</v>
      </c>
      <c r="B1204" s="23" t="s">
        <v>514</v>
      </c>
      <c r="C1204" s="13" t="s">
        <v>23</v>
      </c>
      <c r="D1204" s="34" t="s">
        <v>5096</v>
      </c>
      <c r="E1204" s="34" t="s">
        <v>5099</v>
      </c>
      <c r="F1204" s="34" t="s">
        <v>7537</v>
      </c>
      <c r="G1204" s="34">
        <v>3</v>
      </c>
    </row>
    <row r="1205" spans="1:7">
      <c r="A1205" s="23">
        <v>2020</v>
      </c>
      <c r="B1205" s="23" t="s">
        <v>514</v>
      </c>
      <c r="C1205" s="13" t="s">
        <v>185</v>
      </c>
      <c r="D1205" s="34" t="s">
        <v>5096</v>
      </c>
      <c r="E1205" s="34" t="s">
        <v>5099</v>
      </c>
      <c r="F1205" s="34" t="s">
        <v>7537</v>
      </c>
      <c r="G1205" s="34">
        <v>7</v>
      </c>
    </row>
    <row r="1206" spans="1:7">
      <c r="A1206" s="23">
        <v>2020</v>
      </c>
      <c r="B1206" s="23" t="s">
        <v>514</v>
      </c>
      <c r="C1206" s="13" t="s">
        <v>3925</v>
      </c>
      <c r="D1206" s="34" t="s">
        <v>5096</v>
      </c>
      <c r="E1206" s="34" t="s">
        <v>5099</v>
      </c>
      <c r="F1206" s="34" t="s">
        <v>7537</v>
      </c>
      <c r="G1206" s="34">
        <v>2</v>
      </c>
    </row>
    <row r="1207" spans="1:7">
      <c r="A1207" s="23">
        <v>2020</v>
      </c>
      <c r="B1207" s="23" t="s">
        <v>514</v>
      </c>
      <c r="C1207" s="13" t="s">
        <v>1704</v>
      </c>
      <c r="D1207" s="34" t="s">
        <v>5096</v>
      </c>
      <c r="E1207" s="34" t="s">
        <v>5099</v>
      </c>
      <c r="F1207" s="34" t="s">
        <v>7537</v>
      </c>
      <c r="G1207" s="34">
        <v>14</v>
      </c>
    </row>
    <row r="1208" spans="1:7">
      <c r="A1208" s="23">
        <v>2020</v>
      </c>
      <c r="B1208" s="23" t="s">
        <v>514</v>
      </c>
      <c r="C1208" s="13" t="s">
        <v>184</v>
      </c>
      <c r="D1208" s="34" t="s">
        <v>5096</v>
      </c>
      <c r="E1208" s="34" t="s">
        <v>4370</v>
      </c>
      <c r="F1208" s="34" t="s">
        <v>7537</v>
      </c>
      <c r="G1208" s="34">
        <v>3</v>
      </c>
    </row>
    <row r="1209" spans="1:7">
      <c r="A1209" s="23">
        <v>2020</v>
      </c>
      <c r="B1209" s="23" t="s">
        <v>514</v>
      </c>
      <c r="C1209" s="13" t="s">
        <v>185</v>
      </c>
      <c r="D1209" s="34" t="s">
        <v>5096</v>
      </c>
      <c r="E1209" s="34" t="s">
        <v>4370</v>
      </c>
      <c r="F1209" s="34" t="s">
        <v>7537</v>
      </c>
      <c r="G1209" s="34">
        <v>1</v>
      </c>
    </row>
    <row r="1210" spans="1:7">
      <c r="A1210" s="23">
        <v>2020</v>
      </c>
      <c r="B1210" s="23" t="s">
        <v>514</v>
      </c>
      <c r="C1210" s="13" t="s">
        <v>23</v>
      </c>
      <c r="D1210" s="34" t="s">
        <v>5096</v>
      </c>
      <c r="E1210" s="34" t="s">
        <v>4360</v>
      </c>
      <c r="F1210" s="34" t="s">
        <v>7537</v>
      </c>
      <c r="G1210" s="34">
        <v>2</v>
      </c>
    </row>
    <row r="1211" spans="1:7">
      <c r="A1211" s="23">
        <v>2020</v>
      </c>
      <c r="B1211" s="23" t="s">
        <v>514</v>
      </c>
      <c r="C1211" s="13" t="s">
        <v>185</v>
      </c>
      <c r="D1211" s="34" t="s">
        <v>5096</v>
      </c>
      <c r="E1211" s="34" t="s">
        <v>4360</v>
      </c>
      <c r="F1211" s="34" t="s">
        <v>7537</v>
      </c>
      <c r="G1211" s="34">
        <v>7</v>
      </c>
    </row>
    <row r="1212" spans="1:7">
      <c r="A1212" s="23">
        <v>2020</v>
      </c>
      <c r="B1212" s="23" t="s">
        <v>514</v>
      </c>
      <c r="C1212" s="13" t="s">
        <v>3925</v>
      </c>
      <c r="D1212" s="34" t="s">
        <v>5096</v>
      </c>
      <c r="E1212" s="34" t="s">
        <v>4360</v>
      </c>
      <c r="F1212" s="34" t="s">
        <v>7537</v>
      </c>
      <c r="G1212" s="34">
        <v>4</v>
      </c>
    </row>
    <row r="1213" spans="1:7">
      <c r="A1213" s="23">
        <v>2020</v>
      </c>
      <c r="B1213" s="23" t="s">
        <v>514</v>
      </c>
      <c r="C1213" s="13" t="s">
        <v>1704</v>
      </c>
      <c r="D1213" s="34" t="s">
        <v>5096</v>
      </c>
      <c r="E1213" s="34" t="s">
        <v>4360</v>
      </c>
      <c r="F1213" s="34" t="s">
        <v>7537</v>
      </c>
      <c r="G1213" s="34">
        <v>13</v>
      </c>
    </row>
    <row r="1214" spans="1:7">
      <c r="A1214" s="23">
        <v>2020</v>
      </c>
      <c r="B1214" s="23" t="s">
        <v>514</v>
      </c>
      <c r="C1214" s="13" t="s">
        <v>185</v>
      </c>
      <c r="D1214" s="34" t="s">
        <v>5096</v>
      </c>
      <c r="E1214" s="34" t="s">
        <v>4368</v>
      </c>
      <c r="F1214" s="34" t="s">
        <v>7537</v>
      </c>
      <c r="G1214" s="34">
        <v>1</v>
      </c>
    </row>
    <row r="1215" spans="1:7">
      <c r="A1215" s="23">
        <v>2020</v>
      </c>
      <c r="B1215" s="23" t="s">
        <v>514</v>
      </c>
      <c r="C1215" s="13" t="s">
        <v>1704</v>
      </c>
      <c r="D1215" s="34" t="s">
        <v>5096</v>
      </c>
      <c r="E1215" s="34" t="s">
        <v>4368</v>
      </c>
      <c r="F1215" s="34" t="s">
        <v>7537</v>
      </c>
      <c r="G1215" s="34">
        <v>19</v>
      </c>
    </row>
    <row r="1216" spans="1:7">
      <c r="A1216" s="23">
        <v>2020</v>
      </c>
      <c r="B1216" s="23" t="s">
        <v>514</v>
      </c>
      <c r="C1216" s="13" t="s">
        <v>184</v>
      </c>
      <c r="D1216" s="34" t="s">
        <v>5096</v>
      </c>
      <c r="E1216" s="34" t="s">
        <v>7612</v>
      </c>
      <c r="F1216" s="34" t="s">
        <v>7537</v>
      </c>
      <c r="G1216" s="34">
        <v>9</v>
      </c>
    </row>
    <row r="1217" spans="1:7">
      <c r="A1217" s="23">
        <v>2020</v>
      </c>
      <c r="B1217" s="23" t="s">
        <v>514</v>
      </c>
      <c r="C1217" s="13" t="s">
        <v>23</v>
      </c>
      <c r="D1217" s="34" t="s">
        <v>5096</v>
      </c>
      <c r="E1217" s="34" t="s">
        <v>7612</v>
      </c>
      <c r="F1217" s="34" t="s">
        <v>7537</v>
      </c>
      <c r="G1217" s="34">
        <v>5</v>
      </c>
    </row>
    <row r="1218" spans="1:7">
      <c r="A1218" s="23">
        <v>2020</v>
      </c>
      <c r="B1218" s="23" t="s">
        <v>514</v>
      </c>
      <c r="C1218" s="13" t="s">
        <v>185</v>
      </c>
      <c r="D1218" s="34" t="s">
        <v>5096</v>
      </c>
      <c r="E1218" s="34" t="s">
        <v>7612</v>
      </c>
      <c r="F1218" s="34" t="s">
        <v>7537</v>
      </c>
      <c r="G1218" s="34">
        <v>21</v>
      </c>
    </row>
    <row r="1219" spans="1:7">
      <c r="A1219" s="23">
        <v>2020</v>
      </c>
      <c r="B1219" s="23" t="s">
        <v>514</v>
      </c>
      <c r="C1219" s="13" t="s">
        <v>3925</v>
      </c>
      <c r="D1219" s="34" t="s">
        <v>5096</v>
      </c>
      <c r="E1219" s="34" t="s">
        <v>7612</v>
      </c>
      <c r="F1219" s="34" t="s">
        <v>7537</v>
      </c>
      <c r="G1219" s="34">
        <v>15</v>
      </c>
    </row>
    <row r="1220" spans="1:7">
      <c r="A1220" s="23">
        <v>2020</v>
      </c>
      <c r="B1220" s="23" t="s">
        <v>514</v>
      </c>
      <c r="C1220" s="13" t="s">
        <v>1704</v>
      </c>
      <c r="D1220" s="34" t="s">
        <v>5096</v>
      </c>
      <c r="E1220" s="34" t="s">
        <v>7612</v>
      </c>
      <c r="F1220" s="34" t="s">
        <v>7537</v>
      </c>
      <c r="G1220" s="34">
        <v>3</v>
      </c>
    </row>
    <row r="1221" spans="1:7">
      <c r="A1221" s="23">
        <v>2020</v>
      </c>
      <c r="B1221" s="23" t="s">
        <v>514</v>
      </c>
      <c r="C1221" s="13" t="s">
        <v>184</v>
      </c>
      <c r="D1221" s="34" t="s">
        <v>5096</v>
      </c>
      <c r="E1221" s="34" t="s">
        <v>4350</v>
      </c>
      <c r="F1221" s="34" t="s">
        <v>7537</v>
      </c>
      <c r="G1221" s="34">
        <v>5</v>
      </c>
    </row>
    <row r="1222" spans="1:7">
      <c r="A1222" s="23">
        <v>2020</v>
      </c>
      <c r="B1222" s="23" t="s">
        <v>514</v>
      </c>
      <c r="C1222" s="13" t="s">
        <v>23</v>
      </c>
      <c r="D1222" s="34" t="s">
        <v>5096</v>
      </c>
      <c r="E1222" s="34" t="s">
        <v>4350</v>
      </c>
      <c r="F1222" s="34" t="s">
        <v>7537</v>
      </c>
      <c r="G1222" s="34">
        <v>3</v>
      </c>
    </row>
    <row r="1223" spans="1:7">
      <c r="A1223" s="23">
        <v>2020</v>
      </c>
      <c r="B1223" s="23" t="s">
        <v>514</v>
      </c>
      <c r="C1223" s="13" t="s">
        <v>185</v>
      </c>
      <c r="D1223" s="34" t="s">
        <v>5096</v>
      </c>
      <c r="E1223" s="34" t="s">
        <v>4350</v>
      </c>
      <c r="F1223" s="34" t="s">
        <v>7537</v>
      </c>
      <c r="G1223" s="34">
        <v>9</v>
      </c>
    </row>
    <row r="1224" spans="1:7">
      <c r="A1224" s="23">
        <v>2020</v>
      </c>
      <c r="B1224" s="23" t="s">
        <v>514</v>
      </c>
      <c r="C1224" s="13" t="s">
        <v>3925</v>
      </c>
      <c r="D1224" s="34" t="s">
        <v>5096</v>
      </c>
      <c r="E1224" s="34" t="s">
        <v>4350</v>
      </c>
      <c r="F1224" s="34" t="s">
        <v>7537</v>
      </c>
      <c r="G1224" s="34">
        <v>5</v>
      </c>
    </row>
    <row r="1225" spans="1:7">
      <c r="A1225" s="23">
        <v>2020</v>
      </c>
      <c r="B1225" s="23" t="s">
        <v>514</v>
      </c>
      <c r="C1225" s="13" t="s">
        <v>1704</v>
      </c>
      <c r="D1225" s="34" t="s">
        <v>5096</v>
      </c>
      <c r="E1225" s="34" t="s">
        <v>4350</v>
      </c>
      <c r="F1225" s="34" t="s">
        <v>7537</v>
      </c>
      <c r="G1225" s="34">
        <v>36</v>
      </c>
    </row>
    <row r="1226" spans="1:7">
      <c r="A1226" s="23">
        <v>2020</v>
      </c>
      <c r="B1226" s="23" t="s">
        <v>514</v>
      </c>
      <c r="C1226" s="13" t="s">
        <v>184</v>
      </c>
      <c r="D1226" s="34" t="s">
        <v>5096</v>
      </c>
      <c r="E1226" s="34" t="s">
        <v>4361</v>
      </c>
      <c r="F1226" s="34" t="s">
        <v>7537</v>
      </c>
      <c r="G1226" s="34">
        <v>17</v>
      </c>
    </row>
    <row r="1227" spans="1:7">
      <c r="A1227" s="23">
        <v>2020</v>
      </c>
      <c r="B1227" s="23" t="s">
        <v>514</v>
      </c>
      <c r="C1227" s="13" t="s">
        <v>23</v>
      </c>
      <c r="D1227" s="34" t="s">
        <v>5096</v>
      </c>
      <c r="E1227" s="34" t="s">
        <v>4361</v>
      </c>
      <c r="F1227" s="34" t="s">
        <v>7537</v>
      </c>
      <c r="G1227" s="34">
        <v>11</v>
      </c>
    </row>
    <row r="1228" spans="1:7">
      <c r="A1228" s="23">
        <v>2020</v>
      </c>
      <c r="B1228" s="23" t="s">
        <v>514</v>
      </c>
      <c r="C1228" s="13" t="s">
        <v>185</v>
      </c>
      <c r="D1228" s="34" t="s">
        <v>5096</v>
      </c>
      <c r="E1228" s="34" t="s">
        <v>4361</v>
      </c>
      <c r="F1228" s="34" t="s">
        <v>7537</v>
      </c>
      <c r="G1228" s="34">
        <v>50</v>
      </c>
    </row>
    <row r="1229" spans="1:7">
      <c r="A1229" s="23">
        <v>2020</v>
      </c>
      <c r="B1229" s="23" t="s">
        <v>514</v>
      </c>
      <c r="C1229" s="13" t="s">
        <v>3925</v>
      </c>
      <c r="D1229" s="34" t="s">
        <v>5096</v>
      </c>
      <c r="E1229" s="34" t="s">
        <v>4361</v>
      </c>
      <c r="F1229" s="34" t="s">
        <v>7537</v>
      </c>
      <c r="G1229" s="34">
        <v>10</v>
      </c>
    </row>
    <row r="1230" spans="1:7">
      <c r="A1230" s="23">
        <v>2020</v>
      </c>
      <c r="B1230" s="23" t="s">
        <v>514</v>
      </c>
      <c r="C1230" s="13" t="s">
        <v>1704</v>
      </c>
      <c r="D1230" s="34" t="s">
        <v>5096</v>
      </c>
      <c r="E1230" s="34" t="s">
        <v>4361</v>
      </c>
      <c r="F1230" s="34" t="s">
        <v>7537</v>
      </c>
      <c r="G1230" s="34">
        <v>52</v>
      </c>
    </row>
    <row r="1231" spans="1:7">
      <c r="A1231" s="23">
        <v>2020</v>
      </c>
      <c r="B1231" s="23" t="s">
        <v>514</v>
      </c>
      <c r="C1231" s="13" t="s">
        <v>184</v>
      </c>
      <c r="D1231" s="34" t="s">
        <v>5096</v>
      </c>
      <c r="E1231" s="34" t="s">
        <v>5100</v>
      </c>
      <c r="F1231" s="34" t="s">
        <v>7537</v>
      </c>
      <c r="G1231" s="34">
        <v>4</v>
      </c>
    </row>
    <row r="1232" spans="1:7">
      <c r="A1232" s="23">
        <v>2020</v>
      </c>
      <c r="B1232" s="23" t="s">
        <v>514</v>
      </c>
      <c r="C1232" s="13" t="s">
        <v>23</v>
      </c>
      <c r="D1232" s="34" t="s">
        <v>5096</v>
      </c>
      <c r="E1232" s="34" t="s">
        <v>5100</v>
      </c>
      <c r="F1232" s="34" t="s">
        <v>7537</v>
      </c>
      <c r="G1232" s="34">
        <v>1</v>
      </c>
    </row>
    <row r="1233" spans="1:7">
      <c r="A1233" s="23">
        <v>2020</v>
      </c>
      <c r="B1233" s="23" t="s">
        <v>514</v>
      </c>
      <c r="C1233" s="13" t="s">
        <v>185</v>
      </c>
      <c r="D1233" s="34" t="s">
        <v>5096</v>
      </c>
      <c r="E1233" s="34" t="s">
        <v>5100</v>
      </c>
      <c r="F1233" s="34" t="s">
        <v>7537</v>
      </c>
      <c r="G1233" s="34">
        <v>8</v>
      </c>
    </row>
    <row r="1234" spans="1:7">
      <c r="A1234" s="23">
        <v>2020</v>
      </c>
      <c r="B1234" s="23" t="s">
        <v>514</v>
      </c>
      <c r="C1234" s="13" t="s">
        <v>3925</v>
      </c>
      <c r="D1234" s="34" t="s">
        <v>5096</v>
      </c>
      <c r="E1234" s="34" t="s">
        <v>5100</v>
      </c>
      <c r="F1234" s="34" t="s">
        <v>7537</v>
      </c>
      <c r="G1234" s="34">
        <v>1</v>
      </c>
    </row>
    <row r="1235" spans="1:7">
      <c r="A1235" s="23">
        <v>2020</v>
      </c>
      <c r="B1235" s="23" t="s">
        <v>514</v>
      </c>
      <c r="C1235" s="13" t="s">
        <v>1704</v>
      </c>
      <c r="D1235" s="34" t="s">
        <v>5096</v>
      </c>
      <c r="E1235" s="34" t="s">
        <v>5100</v>
      </c>
      <c r="F1235" s="34" t="s">
        <v>7537</v>
      </c>
      <c r="G1235" s="34">
        <v>9</v>
      </c>
    </row>
    <row r="1236" spans="1:7">
      <c r="A1236" s="23">
        <v>2020</v>
      </c>
      <c r="B1236" s="23" t="s">
        <v>514</v>
      </c>
      <c r="C1236" s="13" t="s">
        <v>184</v>
      </c>
      <c r="D1236" s="34" t="s">
        <v>4355</v>
      </c>
      <c r="E1236" s="34" t="s">
        <v>7597</v>
      </c>
      <c r="F1236" s="34" t="s">
        <v>7537</v>
      </c>
      <c r="G1236" s="34">
        <v>14</v>
      </c>
    </row>
    <row r="1237" spans="1:7">
      <c r="A1237" s="23">
        <v>2020</v>
      </c>
      <c r="B1237" s="23" t="s">
        <v>514</v>
      </c>
      <c r="C1237" s="13" t="s">
        <v>1704</v>
      </c>
      <c r="D1237" s="34" t="s">
        <v>4355</v>
      </c>
      <c r="E1237" s="34" t="s">
        <v>7597</v>
      </c>
      <c r="F1237" s="34" t="s">
        <v>7537</v>
      </c>
      <c r="G1237" s="34">
        <v>1</v>
      </c>
    </row>
    <row r="1238" spans="1:7">
      <c r="A1238" s="23">
        <v>2020</v>
      </c>
      <c r="B1238" s="23" t="s">
        <v>514</v>
      </c>
      <c r="C1238" s="13" t="s">
        <v>184</v>
      </c>
      <c r="D1238" s="34" t="s">
        <v>4355</v>
      </c>
      <c r="E1238" s="34" t="s">
        <v>4395</v>
      </c>
      <c r="F1238" s="34" t="s">
        <v>7537</v>
      </c>
      <c r="G1238" s="34">
        <v>4</v>
      </c>
    </row>
    <row r="1239" spans="1:7">
      <c r="A1239" s="23">
        <v>2020</v>
      </c>
      <c r="B1239" s="23" t="s">
        <v>514</v>
      </c>
      <c r="C1239" s="13" t="s">
        <v>23</v>
      </c>
      <c r="D1239" s="34" t="s">
        <v>4355</v>
      </c>
      <c r="E1239" s="34" t="s">
        <v>4395</v>
      </c>
      <c r="F1239" s="34" t="s">
        <v>7537</v>
      </c>
      <c r="G1239" s="34">
        <v>9</v>
      </c>
    </row>
    <row r="1240" spans="1:7">
      <c r="A1240" s="23">
        <v>2020</v>
      </c>
      <c r="B1240" s="23" t="s">
        <v>514</v>
      </c>
      <c r="C1240" s="13" t="s">
        <v>185</v>
      </c>
      <c r="D1240" s="34" t="s">
        <v>4355</v>
      </c>
      <c r="E1240" s="34" t="s">
        <v>4395</v>
      </c>
      <c r="F1240" s="34" t="s">
        <v>7537</v>
      </c>
      <c r="G1240" s="34">
        <v>10</v>
      </c>
    </row>
    <row r="1241" spans="1:7">
      <c r="A1241" s="23">
        <v>2020</v>
      </c>
      <c r="B1241" s="23" t="s">
        <v>514</v>
      </c>
      <c r="C1241" s="13" t="s">
        <v>3925</v>
      </c>
      <c r="D1241" s="34" t="s">
        <v>4355</v>
      </c>
      <c r="E1241" s="34" t="s">
        <v>4395</v>
      </c>
      <c r="F1241" s="34" t="s">
        <v>7537</v>
      </c>
      <c r="G1241" s="34">
        <v>6</v>
      </c>
    </row>
    <row r="1242" spans="1:7">
      <c r="A1242" s="23">
        <v>2020</v>
      </c>
      <c r="B1242" s="23" t="s">
        <v>514</v>
      </c>
      <c r="C1242" s="13" t="s">
        <v>1704</v>
      </c>
      <c r="D1242" s="34" t="s">
        <v>4355</v>
      </c>
      <c r="E1242" s="34" t="s">
        <v>4395</v>
      </c>
      <c r="F1242" s="34" t="s">
        <v>7537</v>
      </c>
      <c r="G1242" s="34">
        <v>4</v>
      </c>
    </row>
    <row r="1243" spans="1:7">
      <c r="A1243" s="23">
        <v>2020</v>
      </c>
      <c r="B1243" s="23" t="s">
        <v>514</v>
      </c>
      <c r="C1243" s="13" t="s">
        <v>184</v>
      </c>
      <c r="D1243" s="34" t="s">
        <v>4355</v>
      </c>
      <c r="E1243" s="34" t="s">
        <v>7563</v>
      </c>
      <c r="F1243" s="34" t="s">
        <v>7537</v>
      </c>
      <c r="G1243" s="34">
        <v>150</v>
      </c>
    </row>
    <row r="1244" spans="1:7">
      <c r="A1244" s="23">
        <v>2020</v>
      </c>
      <c r="B1244" s="23" t="s">
        <v>514</v>
      </c>
      <c r="C1244" s="13" t="s">
        <v>23</v>
      </c>
      <c r="D1244" s="34" t="s">
        <v>4355</v>
      </c>
      <c r="E1244" s="34" t="s">
        <v>7563</v>
      </c>
      <c r="F1244" s="34" t="s">
        <v>7537</v>
      </c>
      <c r="G1244" s="34">
        <v>136</v>
      </c>
    </row>
    <row r="1245" spans="1:7">
      <c r="A1245" s="23">
        <v>2020</v>
      </c>
      <c r="B1245" s="23" t="s">
        <v>514</v>
      </c>
      <c r="C1245" s="13" t="s">
        <v>185</v>
      </c>
      <c r="D1245" s="34" t="s">
        <v>4355</v>
      </c>
      <c r="E1245" s="34" t="s">
        <v>7563</v>
      </c>
      <c r="F1245" s="34" t="s">
        <v>7537</v>
      </c>
      <c r="G1245" s="34">
        <v>243</v>
      </c>
    </row>
    <row r="1246" spans="1:7">
      <c r="A1246" s="23">
        <v>2020</v>
      </c>
      <c r="B1246" s="23" t="s">
        <v>514</v>
      </c>
      <c r="C1246" s="13" t="s">
        <v>3925</v>
      </c>
      <c r="D1246" s="34" t="s">
        <v>4355</v>
      </c>
      <c r="E1246" s="34" t="s">
        <v>7563</v>
      </c>
      <c r="F1246" s="34" t="s">
        <v>7537</v>
      </c>
      <c r="G1246" s="34">
        <v>122</v>
      </c>
    </row>
    <row r="1247" spans="1:7">
      <c r="A1247" s="23">
        <v>2020</v>
      </c>
      <c r="B1247" s="23" t="s">
        <v>514</v>
      </c>
      <c r="C1247" s="13" t="s">
        <v>1704</v>
      </c>
      <c r="D1247" s="34" t="s">
        <v>4355</v>
      </c>
      <c r="E1247" s="34" t="s">
        <v>7563</v>
      </c>
      <c r="F1247" s="34" t="s">
        <v>7537</v>
      </c>
      <c r="G1247" s="34">
        <v>18</v>
      </c>
    </row>
    <row r="1248" spans="1:7">
      <c r="A1248" s="23">
        <v>2020</v>
      </c>
      <c r="B1248" s="23" t="s">
        <v>514</v>
      </c>
      <c r="C1248" s="13" t="s">
        <v>184</v>
      </c>
      <c r="D1248" s="34" t="s">
        <v>4355</v>
      </c>
      <c r="E1248" s="34" t="s">
        <v>4339</v>
      </c>
      <c r="F1248" s="34" t="s">
        <v>7537</v>
      </c>
      <c r="G1248" s="34">
        <v>112</v>
      </c>
    </row>
    <row r="1249" spans="1:7">
      <c r="A1249" s="23">
        <v>2020</v>
      </c>
      <c r="B1249" s="23" t="s">
        <v>514</v>
      </c>
      <c r="C1249" s="13" t="s">
        <v>23</v>
      </c>
      <c r="D1249" s="34" t="s">
        <v>4355</v>
      </c>
      <c r="E1249" s="34" t="s">
        <v>4339</v>
      </c>
      <c r="F1249" s="34" t="s">
        <v>7537</v>
      </c>
      <c r="G1249" s="34">
        <v>1</v>
      </c>
    </row>
    <row r="1250" spans="1:7">
      <c r="A1250" s="23">
        <v>2020</v>
      </c>
      <c r="B1250" s="23" t="s">
        <v>514</v>
      </c>
      <c r="C1250" s="13" t="s">
        <v>185</v>
      </c>
      <c r="D1250" s="34" t="s">
        <v>4355</v>
      </c>
      <c r="E1250" s="34" t="s">
        <v>4339</v>
      </c>
      <c r="F1250" s="34" t="s">
        <v>7537</v>
      </c>
      <c r="G1250" s="34">
        <v>13</v>
      </c>
    </row>
    <row r="1251" spans="1:7">
      <c r="A1251" s="23">
        <v>2020</v>
      </c>
      <c r="B1251" s="23" t="s">
        <v>514</v>
      </c>
      <c r="C1251" s="13" t="s">
        <v>3925</v>
      </c>
      <c r="D1251" s="34" t="s">
        <v>4355</v>
      </c>
      <c r="E1251" s="34" t="s">
        <v>4339</v>
      </c>
      <c r="F1251" s="34" t="s">
        <v>7537</v>
      </c>
      <c r="G1251" s="34">
        <v>6</v>
      </c>
    </row>
    <row r="1252" spans="1:7">
      <c r="A1252" s="23">
        <v>2020</v>
      </c>
      <c r="B1252" s="23" t="s">
        <v>514</v>
      </c>
      <c r="C1252" s="13" t="s">
        <v>1704</v>
      </c>
      <c r="D1252" s="34" t="s">
        <v>4355</v>
      </c>
      <c r="E1252" s="34" t="s">
        <v>4339</v>
      </c>
      <c r="F1252" s="34" t="s">
        <v>7537</v>
      </c>
      <c r="G1252" s="34">
        <v>1</v>
      </c>
    </row>
    <row r="1253" spans="1:7">
      <c r="A1253" s="23">
        <v>2020</v>
      </c>
      <c r="B1253" s="23" t="s">
        <v>514</v>
      </c>
      <c r="C1253" s="13" t="s">
        <v>184</v>
      </c>
      <c r="D1253" s="34" t="s">
        <v>4355</v>
      </c>
      <c r="E1253" s="34" t="s">
        <v>4403</v>
      </c>
      <c r="F1253" s="34" t="s">
        <v>7537</v>
      </c>
      <c r="G1253" s="34">
        <v>1</v>
      </c>
    </row>
    <row r="1254" spans="1:7">
      <c r="A1254" s="23">
        <v>2020</v>
      </c>
      <c r="B1254" s="23" t="s">
        <v>514</v>
      </c>
      <c r="C1254" s="13" t="s">
        <v>185</v>
      </c>
      <c r="D1254" s="34" t="s">
        <v>4355</v>
      </c>
      <c r="E1254" s="34" t="s">
        <v>4403</v>
      </c>
      <c r="F1254" s="34" t="s">
        <v>7537</v>
      </c>
      <c r="G1254" s="34">
        <v>39</v>
      </c>
    </row>
    <row r="1255" spans="1:7">
      <c r="A1255" s="23">
        <v>2020</v>
      </c>
      <c r="B1255" s="23" t="s">
        <v>514</v>
      </c>
      <c r="C1255" s="13" t="s">
        <v>1704</v>
      </c>
      <c r="D1255" s="34" t="s">
        <v>4355</v>
      </c>
      <c r="E1255" s="34" t="s">
        <v>4403</v>
      </c>
      <c r="F1255" s="34" t="s">
        <v>7537</v>
      </c>
      <c r="G1255" s="34">
        <v>138</v>
      </c>
    </row>
    <row r="1256" spans="1:7">
      <c r="A1256" s="23">
        <v>2020</v>
      </c>
      <c r="B1256" s="23" t="s">
        <v>514</v>
      </c>
      <c r="C1256" s="13" t="s">
        <v>184</v>
      </c>
      <c r="D1256" s="34" t="s">
        <v>4355</v>
      </c>
      <c r="E1256" s="34" t="s">
        <v>4399</v>
      </c>
      <c r="F1256" s="34" t="s">
        <v>7537</v>
      </c>
      <c r="G1256" s="34">
        <v>85</v>
      </c>
    </row>
    <row r="1257" spans="1:7">
      <c r="A1257" s="23">
        <v>2020</v>
      </c>
      <c r="B1257" s="23" t="s">
        <v>514</v>
      </c>
      <c r="C1257" s="13" t="s">
        <v>23</v>
      </c>
      <c r="D1257" s="34" t="s">
        <v>4355</v>
      </c>
      <c r="E1257" s="34" t="s">
        <v>4399</v>
      </c>
      <c r="F1257" s="34" t="s">
        <v>7537</v>
      </c>
      <c r="G1257" s="34">
        <v>9</v>
      </c>
    </row>
    <row r="1258" spans="1:7">
      <c r="A1258" s="23">
        <v>2020</v>
      </c>
      <c r="B1258" s="23" t="s">
        <v>514</v>
      </c>
      <c r="C1258" s="13" t="s">
        <v>1704</v>
      </c>
      <c r="D1258" s="34" t="s">
        <v>4355</v>
      </c>
      <c r="E1258" s="34" t="s">
        <v>4399</v>
      </c>
      <c r="F1258" s="34" t="s">
        <v>7537</v>
      </c>
      <c r="G1258" s="34">
        <v>13</v>
      </c>
    </row>
    <row r="1259" spans="1:7">
      <c r="A1259" s="23">
        <v>2020</v>
      </c>
      <c r="B1259" s="23" t="s">
        <v>514</v>
      </c>
      <c r="C1259" s="13" t="s">
        <v>185</v>
      </c>
      <c r="D1259" s="34" t="s">
        <v>4355</v>
      </c>
      <c r="E1259" s="34" t="s">
        <v>4406</v>
      </c>
      <c r="F1259" s="34" t="s">
        <v>7537</v>
      </c>
      <c r="G1259" s="34">
        <v>9</v>
      </c>
    </row>
    <row r="1260" spans="1:7">
      <c r="A1260" s="23">
        <v>2020</v>
      </c>
      <c r="B1260" s="23" t="s">
        <v>514</v>
      </c>
      <c r="C1260" s="13" t="s">
        <v>1704</v>
      </c>
      <c r="D1260" s="34" t="s">
        <v>4355</v>
      </c>
      <c r="E1260" s="34" t="s">
        <v>4406</v>
      </c>
      <c r="F1260" s="34" t="s">
        <v>7537</v>
      </c>
      <c r="G1260" s="34">
        <v>39</v>
      </c>
    </row>
    <row r="1261" spans="1:7">
      <c r="A1261" s="23">
        <v>2020</v>
      </c>
      <c r="B1261" s="23" t="s">
        <v>514</v>
      </c>
      <c r="C1261" s="13" t="s">
        <v>23</v>
      </c>
      <c r="D1261" s="34" t="s">
        <v>4355</v>
      </c>
      <c r="E1261" s="34" t="s">
        <v>4401</v>
      </c>
      <c r="F1261" s="34" t="s">
        <v>7537</v>
      </c>
      <c r="G1261" s="34">
        <v>52</v>
      </c>
    </row>
    <row r="1262" spans="1:7">
      <c r="A1262" s="23">
        <v>2020</v>
      </c>
      <c r="B1262" s="23" t="s">
        <v>514</v>
      </c>
      <c r="C1262" s="13" t="s">
        <v>1704</v>
      </c>
      <c r="D1262" s="34" t="s">
        <v>4355</v>
      </c>
      <c r="E1262" s="34" t="s">
        <v>4401</v>
      </c>
      <c r="F1262" s="34" t="s">
        <v>7537</v>
      </c>
      <c r="G1262" s="34">
        <v>20</v>
      </c>
    </row>
    <row r="1263" spans="1:7">
      <c r="A1263" s="23">
        <v>2020</v>
      </c>
      <c r="B1263" s="23" t="s">
        <v>514</v>
      </c>
      <c r="C1263" s="13" t="s">
        <v>184</v>
      </c>
      <c r="D1263" s="34" t="s">
        <v>4355</v>
      </c>
      <c r="E1263" s="34" t="s">
        <v>4396</v>
      </c>
      <c r="F1263" s="34" t="s">
        <v>7537</v>
      </c>
      <c r="G1263" s="34">
        <v>4</v>
      </c>
    </row>
    <row r="1264" spans="1:7">
      <c r="A1264" s="23">
        <v>2020</v>
      </c>
      <c r="B1264" s="23" t="s">
        <v>514</v>
      </c>
      <c r="C1264" s="13" t="s">
        <v>23</v>
      </c>
      <c r="D1264" s="34" t="s">
        <v>4355</v>
      </c>
      <c r="E1264" s="34" t="s">
        <v>4396</v>
      </c>
      <c r="F1264" s="34" t="s">
        <v>7537</v>
      </c>
      <c r="G1264" s="34">
        <v>5</v>
      </c>
    </row>
    <row r="1265" spans="1:7">
      <c r="A1265" s="23">
        <v>2020</v>
      </c>
      <c r="B1265" s="23" t="s">
        <v>514</v>
      </c>
      <c r="C1265" s="13" t="s">
        <v>185</v>
      </c>
      <c r="D1265" s="34" t="s">
        <v>4355</v>
      </c>
      <c r="E1265" s="34" t="s">
        <v>4396</v>
      </c>
      <c r="F1265" s="34" t="s">
        <v>7537</v>
      </c>
      <c r="G1265" s="34">
        <v>7</v>
      </c>
    </row>
    <row r="1266" spans="1:7">
      <c r="A1266" s="23">
        <v>2020</v>
      </c>
      <c r="B1266" s="23" t="s">
        <v>514</v>
      </c>
      <c r="C1266" s="13" t="s">
        <v>3925</v>
      </c>
      <c r="D1266" s="34" t="s">
        <v>4355</v>
      </c>
      <c r="E1266" s="34" t="s">
        <v>4396</v>
      </c>
      <c r="F1266" s="34" t="s">
        <v>7537</v>
      </c>
      <c r="G1266" s="34">
        <v>4</v>
      </c>
    </row>
    <row r="1267" spans="1:7">
      <c r="A1267" s="23">
        <v>2020</v>
      </c>
      <c r="B1267" s="23" t="s">
        <v>514</v>
      </c>
      <c r="C1267" s="13" t="s">
        <v>1704</v>
      </c>
      <c r="D1267" s="34" t="s">
        <v>4355</v>
      </c>
      <c r="E1267" s="34" t="s">
        <v>4396</v>
      </c>
      <c r="F1267" s="34" t="s">
        <v>7537</v>
      </c>
      <c r="G1267" s="34">
        <v>1</v>
      </c>
    </row>
    <row r="1268" spans="1:7">
      <c r="A1268" s="23">
        <v>2020</v>
      </c>
      <c r="B1268" s="23" t="s">
        <v>514</v>
      </c>
      <c r="C1268" s="13" t="s">
        <v>23</v>
      </c>
      <c r="D1268" s="34" t="s">
        <v>4355</v>
      </c>
      <c r="E1268" s="34" t="s">
        <v>4398</v>
      </c>
      <c r="F1268" s="34" t="s">
        <v>7537</v>
      </c>
      <c r="G1268" s="34">
        <v>25</v>
      </c>
    </row>
    <row r="1269" spans="1:7">
      <c r="A1269" s="23">
        <v>2020</v>
      </c>
      <c r="B1269" s="23" t="s">
        <v>514</v>
      </c>
      <c r="C1269" s="13" t="s">
        <v>185</v>
      </c>
      <c r="D1269" s="34" t="s">
        <v>4355</v>
      </c>
      <c r="E1269" s="34" t="s">
        <v>4398</v>
      </c>
      <c r="F1269" s="34" t="s">
        <v>7537</v>
      </c>
      <c r="G1269" s="34">
        <v>17</v>
      </c>
    </row>
    <row r="1270" spans="1:7">
      <c r="A1270" s="23">
        <v>2020</v>
      </c>
      <c r="B1270" s="23" t="s">
        <v>514</v>
      </c>
      <c r="C1270" s="13" t="s">
        <v>3925</v>
      </c>
      <c r="D1270" s="34" t="s">
        <v>4355</v>
      </c>
      <c r="E1270" s="34" t="s">
        <v>4398</v>
      </c>
      <c r="F1270" s="34" t="s">
        <v>7537</v>
      </c>
      <c r="G1270" s="34">
        <v>3</v>
      </c>
    </row>
    <row r="1271" spans="1:7">
      <c r="A1271" s="23">
        <v>2020</v>
      </c>
      <c r="B1271" s="23" t="s">
        <v>514</v>
      </c>
      <c r="C1271" s="13" t="s">
        <v>184</v>
      </c>
      <c r="D1271" s="34" t="s">
        <v>4355</v>
      </c>
      <c r="E1271" s="34" t="s">
        <v>5101</v>
      </c>
      <c r="F1271" s="34" t="s">
        <v>7537</v>
      </c>
      <c r="G1271" s="34">
        <v>150</v>
      </c>
    </row>
    <row r="1272" spans="1:7">
      <c r="A1272" s="23">
        <v>2020</v>
      </c>
      <c r="B1272" s="23" t="s">
        <v>514</v>
      </c>
      <c r="C1272" s="13" t="s">
        <v>23</v>
      </c>
      <c r="D1272" s="34" t="s">
        <v>4355</v>
      </c>
      <c r="E1272" s="34" t="s">
        <v>5101</v>
      </c>
      <c r="F1272" s="34" t="s">
        <v>7537</v>
      </c>
      <c r="G1272" s="34">
        <v>136</v>
      </c>
    </row>
    <row r="1273" spans="1:7">
      <c r="A1273" s="23">
        <v>2020</v>
      </c>
      <c r="B1273" s="23" t="s">
        <v>514</v>
      </c>
      <c r="C1273" s="13" t="s">
        <v>185</v>
      </c>
      <c r="D1273" s="34" t="s">
        <v>4355</v>
      </c>
      <c r="E1273" s="34" t="s">
        <v>5101</v>
      </c>
      <c r="F1273" s="34" t="s">
        <v>7537</v>
      </c>
      <c r="G1273" s="34">
        <v>243</v>
      </c>
    </row>
    <row r="1274" spans="1:7">
      <c r="A1274" s="23">
        <v>2020</v>
      </c>
      <c r="B1274" s="23" t="s">
        <v>514</v>
      </c>
      <c r="C1274" s="13" t="s">
        <v>3925</v>
      </c>
      <c r="D1274" s="34" t="s">
        <v>4355</v>
      </c>
      <c r="E1274" s="34" t="s">
        <v>5101</v>
      </c>
      <c r="F1274" s="34" t="s">
        <v>7537</v>
      </c>
      <c r="G1274" s="34">
        <v>122</v>
      </c>
    </row>
    <row r="1275" spans="1:7">
      <c r="A1275" s="23">
        <v>2020</v>
      </c>
      <c r="B1275" s="23" t="s">
        <v>514</v>
      </c>
      <c r="C1275" s="13" t="s">
        <v>1704</v>
      </c>
      <c r="D1275" s="34" t="s">
        <v>4355</v>
      </c>
      <c r="E1275" s="34" t="s">
        <v>5101</v>
      </c>
      <c r="F1275" s="34" t="s">
        <v>7537</v>
      </c>
      <c r="G1275" s="34">
        <v>18</v>
      </c>
    </row>
    <row r="1276" spans="1:7">
      <c r="A1276" s="23">
        <v>2020</v>
      </c>
      <c r="B1276" s="23" t="s">
        <v>514</v>
      </c>
      <c r="C1276" s="13" t="s">
        <v>3925</v>
      </c>
      <c r="D1276" s="34" t="s">
        <v>4355</v>
      </c>
      <c r="E1276" s="34" t="s">
        <v>4381</v>
      </c>
      <c r="F1276" s="34" t="s">
        <v>7537</v>
      </c>
      <c r="G1276" s="34">
        <v>52</v>
      </c>
    </row>
    <row r="1277" spans="1:7">
      <c r="A1277" s="23">
        <v>2020</v>
      </c>
      <c r="B1277" s="23" t="s">
        <v>514</v>
      </c>
      <c r="C1277" s="13" t="s">
        <v>1704</v>
      </c>
      <c r="D1277" s="34" t="s">
        <v>4355</v>
      </c>
      <c r="E1277" s="34" t="s">
        <v>4381</v>
      </c>
      <c r="F1277" s="34" t="s">
        <v>7537</v>
      </c>
      <c r="G1277" s="34">
        <v>5</v>
      </c>
    </row>
    <row r="1278" spans="1:7">
      <c r="A1278" s="23">
        <v>2020</v>
      </c>
      <c r="B1278" s="23" t="s">
        <v>514</v>
      </c>
      <c r="C1278" s="13" t="s">
        <v>184</v>
      </c>
      <c r="D1278" s="34" t="s">
        <v>4355</v>
      </c>
      <c r="E1278" s="34" t="s">
        <v>4376</v>
      </c>
      <c r="F1278" s="34" t="s">
        <v>7537</v>
      </c>
      <c r="G1278" s="34">
        <v>102</v>
      </c>
    </row>
    <row r="1279" spans="1:7">
      <c r="A1279" s="23">
        <v>2020</v>
      </c>
      <c r="B1279" s="23" t="s">
        <v>514</v>
      </c>
      <c r="C1279" s="13" t="s">
        <v>23</v>
      </c>
      <c r="D1279" s="34" t="s">
        <v>4355</v>
      </c>
      <c r="E1279" s="34" t="s">
        <v>4376</v>
      </c>
      <c r="F1279" s="34" t="s">
        <v>7537</v>
      </c>
      <c r="G1279" s="34">
        <v>92</v>
      </c>
    </row>
    <row r="1280" spans="1:7">
      <c r="A1280" s="23">
        <v>2020</v>
      </c>
      <c r="B1280" s="23" t="s">
        <v>514</v>
      </c>
      <c r="C1280" s="13" t="s">
        <v>185</v>
      </c>
      <c r="D1280" s="34" t="s">
        <v>4355</v>
      </c>
      <c r="E1280" s="34" t="s">
        <v>4376</v>
      </c>
      <c r="F1280" s="34" t="s">
        <v>7537</v>
      </c>
      <c r="G1280" s="34">
        <v>120</v>
      </c>
    </row>
    <row r="1281" spans="1:7">
      <c r="A1281" s="23">
        <v>2020</v>
      </c>
      <c r="B1281" s="23" t="s">
        <v>514</v>
      </c>
      <c r="C1281" s="13" t="s">
        <v>3925</v>
      </c>
      <c r="D1281" s="34" t="s">
        <v>4355</v>
      </c>
      <c r="E1281" s="34" t="s">
        <v>4376</v>
      </c>
      <c r="F1281" s="34" t="s">
        <v>7537</v>
      </c>
      <c r="G1281" s="34">
        <v>133</v>
      </c>
    </row>
    <row r="1282" spans="1:7">
      <c r="A1282" s="23">
        <v>2020</v>
      </c>
      <c r="B1282" s="23" t="s">
        <v>514</v>
      </c>
      <c r="C1282" s="13" t="s">
        <v>1704</v>
      </c>
      <c r="D1282" s="34" t="s">
        <v>4355</v>
      </c>
      <c r="E1282" s="34" t="s">
        <v>4376</v>
      </c>
      <c r="F1282" s="34" t="s">
        <v>7537</v>
      </c>
      <c r="G1282" s="34">
        <v>10</v>
      </c>
    </row>
    <row r="1283" spans="1:7">
      <c r="A1283" s="23">
        <v>2020</v>
      </c>
      <c r="B1283" s="23" t="s">
        <v>514</v>
      </c>
      <c r="C1283" s="13" t="s">
        <v>23</v>
      </c>
      <c r="D1283" s="34" t="s">
        <v>4355</v>
      </c>
      <c r="E1283" s="34" t="s">
        <v>5102</v>
      </c>
      <c r="F1283" s="34" t="s">
        <v>7537</v>
      </c>
      <c r="G1283" s="34">
        <v>85</v>
      </c>
    </row>
    <row r="1284" spans="1:7">
      <c r="A1284" s="23">
        <v>2020</v>
      </c>
      <c r="B1284" s="23" t="s">
        <v>514</v>
      </c>
      <c r="C1284" s="13" t="s">
        <v>185</v>
      </c>
      <c r="D1284" s="34" t="s">
        <v>4355</v>
      </c>
      <c r="E1284" s="34" t="s">
        <v>5102</v>
      </c>
      <c r="F1284" s="34" t="s">
        <v>7537</v>
      </c>
      <c r="G1284" s="34">
        <v>1</v>
      </c>
    </row>
    <row r="1285" spans="1:7">
      <c r="A1285" s="23">
        <v>2020</v>
      </c>
      <c r="B1285" s="23" t="s">
        <v>514</v>
      </c>
      <c r="C1285" s="13" t="s">
        <v>1704</v>
      </c>
      <c r="D1285" s="34" t="s">
        <v>4355</v>
      </c>
      <c r="E1285" s="34" t="s">
        <v>5102</v>
      </c>
      <c r="F1285" s="34" t="s">
        <v>7537</v>
      </c>
      <c r="G1285" s="34">
        <v>3</v>
      </c>
    </row>
    <row r="1286" spans="1:7">
      <c r="A1286" s="23">
        <v>2020</v>
      </c>
      <c r="B1286" s="23" t="s">
        <v>514</v>
      </c>
      <c r="C1286" s="13" t="s">
        <v>184</v>
      </c>
      <c r="D1286" s="34" t="s">
        <v>4355</v>
      </c>
      <c r="E1286" s="34" t="s">
        <v>7564</v>
      </c>
      <c r="F1286" s="34" t="s">
        <v>7537</v>
      </c>
      <c r="G1286" s="34">
        <v>150</v>
      </c>
    </row>
    <row r="1287" spans="1:7">
      <c r="A1287" s="23">
        <v>2020</v>
      </c>
      <c r="B1287" s="23" t="s">
        <v>514</v>
      </c>
      <c r="C1287" s="13" t="s">
        <v>23</v>
      </c>
      <c r="D1287" s="34" t="s">
        <v>4355</v>
      </c>
      <c r="E1287" s="34" t="s">
        <v>7564</v>
      </c>
      <c r="F1287" s="34" t="s">
        <v>7537</v>
      </c>
      <c r="G1287" s="34">
        <v>136</v>
      </c>
    </row>
    <row r="1288" spans="1:7">
      <c r="A1288" s="23">
        <v>2020</v>
      </c>
      <c r="B1288" s="23" t="s">
        <v>514</v>
      </c>
      <c r="C1288" s="13" t="s">
        <v>185</v>
      </c>
      <c r="D1288" s="34" t="s">
        <v>4355</v>
      </c>
      <c r="E1288" s="34" t="s">
        <v>7564</v>
      </c>
      <c r="F1288" s="34" t="s">
        <v>7537</v>
      </c>
      <c r="G1288" s="34">
        <v>243</v>
      </c>
    </row>
    <row r="1289" spans="1:7">
      <c r="A1289" s="23">
        <v>2020</v>
      </c>
      <c r="B1289" s="23" t="s">
        <v>514</v>
      </c>
      <c r="C1289" s="13" t="s">
        <v>3925</v>
      </c>
      <c r="D1289" s="34" t="s">
        <v>4355</v>
      </c>
      <c r="E1289" s="34" t="s">
        <v>7564</v>
      </c>
      <c r="F1289" s="34" t="s">
        <v>7537</v>
      </c>
      <c r="G1289" s="34">
        <v>122</v>
      </c>
    </row>
    <row r="1290" spans="1:7">
      <c r="A1290" s="23">
        <v>2020</v>
      </c>
      <c r="B1290" s="23" t="s">
        <v>514</v>
      </c>
      <c r="C1290" s="13" t="s">
        <v>1704</v>
      </c>
      <c r="D1290" s="34" t="s">
        <v>4355</v>
      </c>
      <c r="E1290" s="34" t="s">
        <v>7564</v>
      </c>
      <c r="F1290" s="34" t="s">
        <v>7537</v>
      </c>
      <c r="G1290" s="34">
        <v>18</v>
      </c>
    </row>
    <row r="1291" spans="1:7">
      <c r="A1291" s="23">
        <v>2020</v>
      </c>
      <c r="B1291" s="23" t="s">
        <v>514</v>
      </c>
      <c r="C1291" s="13" t="s">
        <v>184</v>
      </c>
      <c r="D1291" s="34" t="s">
        <v>4355</v>
      </c>
      <c r="E1291" s="34" t="s">
        <v>4400</v>
      </c>
      <c r="F1291" s="34" t="s">
        <v>7537</v>
      </c>
      <c r="G1291" s="34">
        <v>93</v>
      </c>
    </row>
    <row r="1292" spans="1:7">
      <c r="A1292" s="23">
        <v>2020</v>
      </c>
      <c r="B1292" s="23" t="s">
        <v>514</v>
      </c>
      <c r="C1292" s="13" t="s">
        <v>23</v>
      </c>
      <c r="D1292" s="34" t="s">
        <v>4355</v>
      </c>
      <c r="E1292" s="34" t="s">
        <v>4400</v>
      </c>
      <c r="F1292" s="34" t="s">
        <v>7537</v>
      </c>
      <c r="G1292" s="34">
        <v>100</v>
      </c>
    </row>
    <row r="1293" spans="1:7">
      <c r="A1293" s="23">
        <v>2020</v>
      </c>
      <c r="B1293" s="23" t="s">
        <v>514</v>
      </c>
      <c r="C1293" s="13" t="s">
        <v>185</v>
      </c>
      <c r="D1293" s="34" t="s">
        <v>4355</v>
      </c>
      <c r="E1293" s="34" t="s">
        <v>4400</v>
      </c>
      <c r="F1293" s="34" t="s">
        <v>7537</v>
      </c>
      <c r="G1293" s="34">
        <v>130</v>
      </c>
    </row>
    <row r="1294" spans="1:7">
      <c r="A1294" s="23">
        <v>2020</v>
      </c>
      <c r="B1294" s="23" t="s">
        <v>514</v>
      </c>
      <c r="C1294" s="13" t="s">
        <v>3925</v>
      </c>
      <c r="D1294" s="34" t="s">
        <v>4355</v>
      </c>
      <c r="E1294" s="34" t="s">
        <v>4400</v>
      </c>
      <c r="F1294" s="34" t="s">
        <v>7537</v>
      </c>
      <c r="G1294" s="34">
        <v>148</v>
      </c>
    </row>
    <row r="1295" spans="1:7">
      <c r="A1295" s="23">
        <v>2020</v>
      </c>
      <c r="B1295" s="23" t="s">
        <v>514</v>
      </c>
      <c r="C1295" s="13" t="s">
        <v>1704</v>
      </c>
      <c r="D1295" s="34" t="s">
        <v>4355</v>
      </c>
      <c r="E1295" s="34" t="s">
        <v>4400</v>
      </c>
      <c r="F1295" s="34" t="s">
        <v>7537</v>
      </c>
      <c r="G1295" s="34">
        <v>14</v>
      </c>
    </row>
    <row r="1296" spans="1:7">
      <c r="A1296" s="23">
        <v>2020</v>
      </c>
      <c r="B1296" s="23" t="s">
        <v>514</v>
      </c>
      <c r="C1296" s="13" t="s">
        <v>184</v>
      </c>
      <c r="D1296" s="34" t="s">
        <v>4355</v>
      </c>
      <c r="E1296" s="34" t="s">
        <v>4378</v>
      </c>
      <c r="F1296" s="34" t="s">
        <v>7537</v>
      </c>
      <c r="G1296" s="34">
        <v>141</v>
      </c>
    </row>
    <row r="1297" spans="1:7">
      <c r="A1297" s="23">
        <v>2020</v>
      </c>
      <c r="B1297" s="23" t="s">
        <v>514</v>
      </c>
      <c r="C1297" s="13" t="s">
        <v>23</v>
      </c>
      <c r="D1297" s="34" t="s">
        <v>4355</v>
      </c>
      <c r="E1297" s="34" t="s">
        <v>4378</v>
      </c>
      <c r="F1297" s="34" t="s">
        <v>7537</v>
      </c>
      <c r="G1297" s="34">
        <v>118</v>
      </c>
    </row>
    <row r="1298" spans="1:7">
      <c r="A1298" s="23">
        <v>2020</v>
      </c>
      <c r="B1298" s="23" t="s">
        <v>514</v>
      </c>
      <c r="C1298" s="13" t="s">
        <v>185</v>
      </c>
      <c r="D1298" s="34" t="s">
        <v>4355</v>
      </c>
      <c r="E1298" s="34" t="s">
        <v>4378</v>
      </c>
      <c r="F1298" s="34" t="s">
        <v>7537</v>
      </c>
      <c r="G1298" s="34">
        <v>164</v>
      </c>
    </row>
    <row r="1299" spans="1:7">
      <c r="A1299" s="23">
        <v>2020</v>
      </c>
      <c r="B1299" s="23" t="s">
        <v>514</v>
      </c>
      <c r="C1299" s="13" t="s">
        <v>3925</v>
      </c>
      <c r="D1299" s="34" t="s">
        <v>4355</v>
      </c>
      <c r="E1299" s="34" t="s">
        <v>4378</v>
      </c>
      <c r="F1299" s="34" t="s">
        <v>7537</v>
      </c>
      <c r="G1299" s="34">
        <v>157</v>
      </c>
    </row>
    <row r="1300" spans="1:7">
      <c r="A1300" s="23">
        <v>2020</v>
      </c>
      <c r="B1300" s="23" t="s">
        <v>514</v>
      </c>
      <c r="C1300" s="13" t="s">
        <v>1704</v>
      </c>
      <c r="D1300" s="34" t="s">
        <v>4355</v>
      </c>
      <c r="E1300" s="34" t="s">
        <v>4378</v>
      </c>
      <c r="F1300" s="34" t="s">
        <v>7537</v>
      </c>
      <c r="G1300" s="34">
        <v>22</v>
      </c>
    </row>
    <row r="1301" spans="1:7">
      <c r="A1301" s="23">
        <v>2020</v>
      </c>
      <c r="B1301" s="23" t="s">
        <v>514</v>
      </c>
      <c r="C1301" s="13" t="s">
        <v>184</v>
      </c>
      <c r="D1301" s="34" t="s">
        <v>4355</v>
      </c>
      <c r="E1301" s="34" t="s">
        <v>7582</v>
      </c>
      <c r="F1301" s="34" t="s">
        <v>7537</v>
      </c>
      <c r="G1301" s="34">
        <v>150</v>
      </c>
    </row>
    <row r="1302" spans="1:7">
      <c r="A1302" s="23">
        <v>2020</v>
      </c>
      <c r="B1302" s="23" t="s">
        <v>514</v>
      </c>
      <c r="C1302" s="13" t="s">
        <v>23</v>
      </c>
      <c r="D1302" s="34" t="s">
        <v>4355</v>
      </c>
      <c r="E1302" s="34" t="s">
        <v>7582</v>
      </c>
      <c r="F1302" s="34" t="s">
        <v>7537</v>
      </c>
      <c r="G1302" s="34">
        <v>136</v>
      </c>
    </row>
    <row r="1303" spans="1:7">
      <c r="A1303" s="23">
        <v>2020</v>
      </c>
      <c r="B1303" s="23" t="s">
        <v>514</v>
      </c>
      <c r="C1303" s="13" t="s">
        <v>185</v>
      </c>
      <c r="D1303" s="34" t="s">
        <v>4355</v>
      </c>
      <c r="E1303" s="34" t="s">
        <v>7582</v>
      </c>
      <c r="F1303" s="34" t="s">
        <v>7537</v>
      </c>
      <c r="G1303" s="34">
        <v>243</v>
      </c>
    </row>
    <row r="1304" spans="1:7">
      <c r="A1304" s="23">
        <v>2020</v>
      </c>
      <c r="B1304" s="23" t="s">
        <v>514</v>
      </c>
      <c r="C1304" s="13" t="s">
        <v>3925</v>
      </c>
      <c r="D1304" s="34" t="s">
        <v>4355</v>
      </c>
      <c r="E1304" s="34" t="s">
        <v>7582</v>
      </c>
      <c r="F1304" s="34" t="s">
        <v>7537</v>
      </c>
      <c r="G1304" s="34">
        <v>122</v>
      </c>
    </row>
    <row r="1305" spans="1:7">
      <c r="A1305" s="23">
        <v>2020</v>
      </c>
      <c r="B1305" s="23" t="s">
        <v>514</v>
      </c>
      <c r="C1305" s="13" t="s">
        <v>1704</v>
      </c>
      <c r="D1305" s="34" t="s">
        <v>4355</v>
      </c>
      <c r="E1305" s="34" t="s">
        <v>7582</v>
      </c>
      <c r="F1305" s="34" t="s">
        <v>7537</v>
      </c>
      <c r="G1305" s="34">
        <v>18</v>
      </c>
    </row>
    <row r="1306" spans="1:7">
      <c r="A1306" s="23">
        <v>2020</v>
      </c>
      <c r="B1306" s="23" t="s">
        <v>514</v>
      </c>
      <c r="C1306" s="13" t="s">
        <v>184</v>
      </c>
      <c r="D1306" s="34" t="s">
        <v>4355</v>
      </c>
      <c r="E1306" s="34" t="s">
        <v>4392</v>
      </c>
      <c r="F1306" s="34" t="s">
        <v>7537</v>
      </c>
      <c r="G1306" s="34">
        <v>116</v>
      </c>
    </row>
    <row r="1307" spans="1:7">
      <c r="A1307" s="23">
        <v>2020</v>
      </c>
      <c r="B1307" s="23" t="s">
        <v>514</v>
      </c>
      <c r="C1307" s="13" t="s">
        <v>23</v>
      </c>
      <c r="D1307" s="34" t="s">
        <v>4355</v>
      </c>
      <c r="E1307" s="34" t="s">
        <v>4392</v>
      </c>
      <c r="F1307" s="34" t="s">
        <v>7537</v>
      </c>
      <c r="G1307" s="34">
        <v>70</v>
      </c>
    </row>
    <row r="1308" spans="1:7">
      <c r="A1308" s="23">
        <v>2020</v>
      </c>
      <c r="B1308" s="23" t="s">
        <v>514</v>
      </c>
      <c r="C1308" s="13" t="s">
        <v>185</v>
      </c>
      <c r="D1308" s="34" t="s">
        <v>4355</v>
      </c>
      <c r="E1308" s="34" t="s">
        <v>4392</v>
      </c>
      <c r="F1308" s="34" t="s">
        <v>7537</v>
      </c>
      <c r="G1308" s="34">
        <v>124</v>
      </c>
    </row>
    <row r="1309" spans="1:7">
      <c r="A1309" s="23">
        <v>2020</v>
      </c>
      <c r="B1309" s="23" t="s">
        <v>514</v>
      </c>
      <c r="C1309" s="13" t="s">
        <v>3925</v>
      </c>
      <c r="D1309" s="34" t="s">
        <v>4355</v>
      </c>
      <c r="E1309" s="34" t="s">
        <v>4392</v>
      </c>
      <c r="F1309" s="34" t="s">
        <v>7537</v>
      </c>
      <c r="G1309" s="34">
        <v>130</v>
      </c>
    </row>
    <row r="1310" spans="1:7">
      <c r="A1310" s="23">
        <v>2020</v>
      </c>
      <c r="B1310" s="23" t="s">
        <v>514</v>
      </c>
      <c r="C1310" s="13" t="s">
        <v>1704</v>
      </c>
      <c r="D1310" s="34" t="s">
        <v>4355</v>
      </c>
      <c r="E1310" s="34" t="s">
        <v>4392</v>
      </c>
      <c r="F1310" s="34" t="s">
        <v>7537</v>
      </c>
      <c r="G1310" s="34">
        <v>44</v>
      </c>
    </row>
    <row r="1311" spans="1:7">
      <c r="A1311" s="23">
        <v>2020</v>
      </c>
      <c r="B1311" s="23" t="s">
        <v>514</v>
      </c>
      <c r="C1311" s="13" t="s">
        <v>184</v>
      </c>
      <c r="D1311" s="34" t="s">
        <v>4355</v>
      </c>
      <c r="E1311" s="34" t="s">
        <v>4356</v>
      </c>
      <c r="F1311" s="34" t="s">
        <v>7537</v>
      </c>
      <c r="G1311" s="34">
        <v>306</v>
      </c>
    </row>
    <row r="1312" spans="1:7">
      <c r="A1312" s="23">
        <v>2020</v>
      </c>
      <c r="B1312" s="23" t="s">
        <v>514</v>
      </c>
      <c r="C1312" s="13" t="s">
        <v>23</v>
      </c>
      <c r="D1312" s="34" t="s">
        <v>4355</v>
      </c>
      <c r="E1312" s="34" t="s">
        <v>4356</v>
      </c>
      <c r="F1312" s="34" t="s">
        <v>7537</v>
      </c>
      <c r="G1312" s="34">
        <v>307</v>
      </c>
    </row>
    <row r="1313" spans="1:7">
      <c r="A1313" s="23">
        <v>2020</v>
      </c>
      <c r="B1313" s="23" t="s">
        <v>514</v>
      </c>
      <c r="C1313" s="13" t="s">
        <v>185</v>
      </c>
      <c r="D1313" s="34" t="s">
        <v>4355</v>
      </c>
      <c r="E1313" s="34" t="s">
        <v>4356</v>
      </c>
      <c r="F1313" s="34" t="s">
        <v>7537</v>
      </c>
      <c r="G1313" s="34">
        <v>444</v>
      </c>
    </row>
    <row r="1314" spans="1:7">
      <c r="A1314" s="23">
        <v>2020</v>
      </c>
      <c r="B1314" s="23" t="s">
        <v>514</v>
      </c>
      <c r="C1314" s="13" t="s">
        <v>3925</v>
      </c>
      <c r="D1314" s="34" t="s">
        <v>4355</v>
      </c>
      <c r="E1314" s="34" t="s">
        <v>4356</v>
      </c>
      <c r="F1314" s="34" t="s">
        <v>7537</v>
      </c>
      <c r="G1314" s="34">
        <v>315</v>
      </c>
    </row>
    <row r="1315" spans="1:7">
      <c r="A1315" s="23">
        <v>2020</v>
      </c>
      <c r="B1315" s="23" t="s">
        <v>514</v>
      </c>
      <c r="C1315" s="13" t="s">
        <v>1704</v>
      </c>
      <c r="D1315" s="34" t="s">
        <v>4355</v>
      </c>
      <c r="E1315" s="34" t="s">
        <v>4356</v>
      </c>
      <c r="F1315" s="34" t="s">
        <v>7537</v>
      </c>
      <c r="G1315" s="34">
        <v>27</v>
      </c>
    </row>
    <row r="1316" spans="1:7">
      <c r="A1316" s="23">
        <v>2020</v>
      </c>
      <c r="B1316" s="23" t="s">
        <v>514</v>
      </c>
      <c r="C1316" s="13" t="s">
        <v>1704</v>
      </c>
      <c r="D1316" s="34" t="s">
        <v>4355</v>
      </c>
      <c r="E1316" s="34" t="s">
        <v>5104</v>
      </c>
      <c r="F1316" s="34" t="s">
        <v>7537</v>
      </c>
      <c r="G1316" s="34">
        <v>42</v>
      </c>
    </row>
    <row r="1317" spans="1:7">
      <c r="A1317" s="23">
        <v>2020</v>
      </c>
      <c r="B1317" s="23" t="s">
        <v>514</v>
      </c>
      <c r="C1317" s="13" t="s">
        <v>184</v>
      </c>
      <c r="D1317" s="34" t="s">
        <v>4355</v>
      </c>
      <c r="E1317" s="34" t="s">
        <v>4397</v>
      </c>
      <c r="F1317" s="34" t="s">
        <v>7537</v>
      </c>
      <c r="G1317" s="34">
        <v>7</v>
      </c>
    </row>
    <row r="1318" spans="1:7">
      <c r="A1318" s="23">
        <v>2020</v>
      </c>
      <c r="B1318" s="23" t="s">
        <v>514</v>
      </c>
      <c r="C1318" s="13" t="s">
        <v>23</v>
      </c>
      <c r="D1318" s="34" t="s">
        <v>4355</v>
      </c>
      <c r="E1318" s="34" t="s">
        <v>4397</v>
      </c>
      <c r="F1318" s="34" t="s">
        <v>7537</v>
      </c>
      <c r="G1318" s="34">
        <v>11</v>
      </c>
    </row>
    <row r="1319" spans="1:7">
      <c r="A1319" s="23">
        <v>2020</v>
      </c>
      <c r="B1319" s="23" t="s">
        <v>514</v>
      </c>
      <c r="C1319" s="13" t="s">
        <v>185</v>
      </c>
      <c r="D1319" s="34" t="s">
        <v>4355</v>
      </c>
      <c r="E1319" s="34" t="s">
        <v>4397</v>
      </c>
      <c r="F1319" s="34" t="s">
        <v>7537</v>
      </c>
      <c r="G1319" s="34">
        <v>20</v>
      </c>
    </row>
    <row r="1320" spans="1:7">
      <c r="A1320" s="23">
        <v>2020</v>
      </c>
      <c r="B1320" s="23" t="s">
        <v>514</v>
      </c>
      <c r="C1320" s="13" t="s">
        <v>3925</v>
      </c>
      <c r="D1320" s="34" t="s">
        <v>4355</v>
      </c>
      <c r="E1320" s="34" t="s">
        <v>4397</v>
      </c>
      <c r="F1320" s="34" t="s">
        <v>7537</v>
      </c>
      <c r="G1320" s="34">
        <v>118</v>
      </c>
    </row>
    <row r="1321" spans="1:7">
      <c r="A1321" s="23">
        <v>2020</v>
      </c>
      <c r="B1321" s="23" t="s">
        <v>514</v>
      </c>
      <c r="C1321" s="13" t="s">
        <v>1704</v>
      </c>
      <c r="D1321" s="34" t="s">
        <v>4355</v>
      </c>
      <c r="E1321" s="34" t="s">
        <v>4397</v>
      </c>
      <c r="F1321" s="34" t="s">
        <v>7537</v>
      </c>
      <c r="G1321" s="34">
        <v>1</v>
      </c>
    </row>
    <row r="1322" spans="1:7">
      <c r="A1322" s="23">
        <v>2020</v>
      </c>
      <c r="B1322" s="23" t="s">
        <v>514</v>
      </c>
      <c r="C1322" s="13" t="s">
        <v>1704</v>
      </c>
      <c r="D1322" s="34" t="s">
        <v>952</v>
      </c>
      <c r="E1322" s="34" t="s">
        <v>7544</v>
      </c>
      <c r="F1322" s="34" t="s">
        <v>7538</v>
      </c>
      <c r="G1322" s="34">
        <v>206</v>
      </c>
    </row>
    <row r="1323" spans="1:7">
      <c r="A1323" s="23">
        <v>2020</v>
      </c>
      <c r="B1323" s="23" t="s">
        <v>514</v>
      </c>
      <c r="C1323" s="13" t="s">
        <v>184</v>
      </c>
      <c r="D1323" s="34" t="s">
        <v>952</v>
      </c>
      <c r="E1323" s="34" t="s">
        <v>7544</v>
      </c>
      <c r="F1323" s="34" t="s">
        <v>7538</v>
      </c>
      <c r="G1323" s="34">
        <v>189</v>
      </c>
    </row>
    <row r="1324" spans="1:7">
      <c r="A1324" s="23">
        <v>2020</v>
      </c>
      <c r="B1324" s="23" t="s">
        <v>514</v>
      </c>
      <c r="C1324" s="13" t="s">
        <v>23</v>
      </c>
      <c r="D1324" s="34" t="s">
        <v>952</v>
      </c>
      <c r="E1324" s="34" t="s">
        <v>7544</v>
      </c>
      <c r="F1324" s="34" t="s">
        <v>7538</v>
      </c>
      <c r="G1324" s="34">
        <v>161</v>
      </c>
    </row>
    <row r="1325" spans="1:7">
      <c r="A1325" s="23">
        <v>2020</v>
      </c>
      <c r="B1325" s="23" t="s">
        <v>514</v>
      </c>
      <c r="C1325" s="13" t="s">
        <v>185</v>
      </c>
      <c r="D1325" s="34" t="s">
        <v>952</v>
      </c>
      <c r="E1325" s="34" t="s">
        <v>7544</v>
      </c>
      <c r="F1325" s="34" t="s">
        <v>7538</v>
      </c>
      <c r="G1325" s="34">
        <v>520</v>
      </c>
    </row>
    <row r="1326" spans="1:7">
      <c r="A1326" s="23">
        <v>2020</v>
      </c>
      <c r="B1326" s="23" t="s">
        <v>514</v>
      </c>
      <c r="C1326" s="13" t="s">
        <v>3925</v>
      </c>
      <c r="D1326" s="34" t="s">
        <v>952</v>
      </c>
      <c r="E1326" s="34" t="s">
        <v>7544</v>
      </c>
      <c r="F1326" s="34" t="s">
        <v>7538</v>
      </c>
      <c r="G1326" s="34">
        <v>215</v>
      </c>
    </row>
    <row r="1327" spans="1:7">
      <c r="A1327" s="23">
        <v>2020</v>
      </c>
      <c r="B1327" s="23" t="s">
        <v>514</v>
      </c>
      <c r="C1327" s="13" t="s">
        <v>7728</v>
      </c>
      <c r="D1327" s="34" t="s">
        <v>952</v>
      </c>
      <c r="E1327" s="34" t="s">
        <v>7544</v>
      </c>
      <c r="F1327" s="34" t="s">
        <v>7538</v>
      </c>
      <c r="G1327" s="34">
        <v>2</v>
      </c>
    </row>
    <row r="1328" spans="1:7">
      <c r="A1328" s="23">
        <v>2020</v>
      </c>
      <c r="B1328" s="23" t="s">
        <v>514</v>
      </c>
      <c r="C1328" s="13" t="s">
        <v>1704</v>
      </c>
      <c r="D1328" s="34" t="s">
        <v>5084</v>
      </c>
      <c r="E1328" s="34" t="s">
        <v>7543</v>
      </c>
      <c r="F1328" s="34" t="s">
        <v>7538</v>
      </c>
      <c r="G1328" s="34">
        <v>83</v>
      </c>
    </row>
    <row r="1329" spans="1:7">
      <c r="A1329" s="23">
        <v>2020</v>
      </c>
      <c r="B1329" s="23" t="s">
        <v>514</v>
      </c>
      <c r="C1329" s="13" t="s">
        <v>184</v>
      </c>
      <c r="D1329" s="34" t="s">
        <v>5084</v>
      </c>
      <c r="E1329" s="34" t="s">
        <v>7543</v>
      </c>
      <c r="F1329" s="34" t="s">
        <v>7538</v>
      </c>
      <c r="G1329" s="34">
        <v>29</v>
      </c>
    </row>
    <row r="1330" spans="1:7">
      <c r="A1330" s="23">
        <v>2020</v>
      </c>
      <c r="B1330" s="23" t="s">
        <v>514</v>
      </c>
      <c r="C1330" s="13" t="s">
        <v>23</v>
      </c>
      <c r="D1330" s="34" t="s">
        <v>5084</v>
      </c>
      <c r="E1330" s="34" t="s">
        <v>7543</v>
      </c>
      <c r="F1330" s="34" t="s">
        <v>7538</v>
      </c>
      <c r="G1330" s="34">
        <v>25</v>
      </c>
    </row>
    <row r="1331" spans="1:7">
      <c r="A1331" s="23">
        <v>2020</v>
      </c>
      <c r="B1331" s="23" t="s">
        <v>514</v>
      </c>
      <c r="C1331" s="13" t="s">
        <v>185</v>
      </c>
      <c r="D1331" s="34" t="s">
        <v>5084</v>
      </c>
      <c r="E1331" s="34" t="s">
        <v>7543</v>
      </c>
      <c r="F1331" s="34" t="s">
        <v>7538</v>
      </c>
      <c r="G1331" s="34">
        <v>58</v>
      </c>
    </row>
    <row r="1332" spans="1:7">
      <c r="A1332" s="23">
        <v>2020</v>
      </c>
      <c r="B1332" s="23" t="s">
        <v>514</v>
      </c>
      <c r="C1332" s="13" t="s">
        <v>3925</v>
      </c>
      <c r="D1332" s="34" t="s">
        <v>5084</v>
      </c>
      <c r="E1332" s="34" t="s">
        <v>7543</v>
      </c>
      <c r="F1332" s="34" t="s">
        <v>7538</v>
      </c>
      <c r="G1332" s="34">
        <v>42</v>
      </c>
    </row>
    <row r="1333" spans="1:7">
      <c r="A1333" s="23">
        <v>2020</v>
      </c>
      <c r="B1333" s="23" t="s">
        <v>514</v>
      </c>
      <c r="C1333" s="13" t="s">
        <v>7728</v>
      </c>
      <c r="D1333" s="34" t="s">
        <v>5084</v>
      </c>
      <c r="E1333" s="34" t="s">
        <v>7543</v>
      </c>
      <c r="F1333" s="34" t="s">
        <v>7538</v>
      </c>
      <c r="G1333" s="34">
        <v>1</v>
      </c>
    </row>
    <row r="1334" spans="1:7">
      <c r="A1334" s="23">
        <v>2020</v>
      </c>
      <c r="B1334" s="23" t="s">
        <v>514</v>
      </c>
      <c r="C1334" s="13" t="s">
        <v>1704</v>
      </c>
      <c r="D1334" s="34" t="s">
        <v>5094</v>
      </c>
      <c r="E1334" s="34" t="s">
        <v>7545</v>
      </c>
      <c r="F1334" s="34" t="s">
        <v>7538</v>
      </c>
      <c r="G1334" s="34">
        <v>106</v>
      </c>
    </row>
    <row r="1335" spans="1:7">
      <c r="A1335" s="23">
        <v>2020</v>
      </c>
      <c r="B1335" s="23" t="s">
        <v>514</v>
      </c>
      <c r="C1335" s="13" t="s">
        <v>184</v>
      </c>
      <c r="D1335" s="34" t="s">
        <v>5094</v>
      </c>
      <c r="E1335" s="34" t="s">
        <v>7545</v>
      </c>
      <c r="F1335" s="34" t="s">
        <v>7538</v>
      </c>
      <c r="G1335" s="34">
        <v>27</v>
      </c>
    </row>
    <row r="1336" spans="1:7">
      <c r="A1336" s="23">
        <v>2020</v>
      </c>
      <c r="B1336" s="23" t="s">
        <v>514</v>
      </c>
      <c r="C1336" s="13" t="s">
        <v>23</v>
      </c>
      <c r="D1336" s="34" t="s">
        <v>5094</v>
      </c>
      <c r="E1336" s="34" t="s">
        <v>7545</v>
      </c>
      <c r="F1336" s="34" t="s">
        <v>7538</v>
      </c>
      <c r="G1336" s="34">
        <v>17</v>
      </c>
    </row>
    <row r="1337" spans="1:7">
      <c r="A1337" s="23">
        <v>2020</v>
      </c>
      <c r="B1337" s="23" t="s">
        <v>514</v>
      </c>
      <c r="C1337" s="13" t="s">
        <v>185</v>
      </c>
      <c r="D1337" s="34" t="s">
        <v>5094</v>
      </c>
      <c r="E1337" s="34" t="s">
        <v>7545</v>
      </c>
      <c r="F1337" s="34" t="s">
        <v>7538</v>
      </c>
      <c r="G1337" s="34">
        <v>65</v>
      </c>
    </row>
    <row r="1338" spans="1:7">
      <c r="A1338" s="23">
        <v>2020</v>
      </c>
      <c r="B1338" s="23" t="s">
        <v>514</v>
      </c>
      <c r="C1338" s="13" t="s">
        <v>3925</v>
      </c>
      <c r="D1338" s="34" t="s">
        <v>5094</v>
      </c>
      <c r="E1338" s="34" t="s">
        <v>7545</v>
      </c>
      <c r="F1338" s="34" t="s">
        <v>7538</v>
      </c>
      <c r="G1338" s="34">
        <v>23</v>
      </c>
    </row>
    <row r="1339" spans="1:7">
      <c r="A1339" s="23">
        <v>2020</v>
      </c>
      <c r="B1339" s="23" t="s">
        <v>514</v>
      </c>
      <c r="C1339" s="13" t="s">
        <v>1704</v>
      </c>
      <c r="D1339" s="34" t="s">
        <v>5094</v>
      </c>
      <c r="E1339" s="34" t="s">
        <v>7600</v>
      </c>
      <c r="F1339" s="34" t="s">
        <v>7538</v>
      </c>
      <c r="G1339" s="34">
        <v>141</v>
      </c>
    </row>
    <row r="1340" spans="1:7">
      <c r="A1340" s="23">
        <v>2020</v>
      </c>
      <c r="B1340" s="23" t="s">
        <v>514</v>
      </c>
      <c r="C1340" s="13" t="s">
        <v>184</v>
      </c>
      <c r="D1340" s="34" t="s">
        <v>5094</v>
      </c>
      <c r="E1340" s="34" t="s">
        <v>7600</v>
      </c>
      <c r="F1340" s="34" t="s">
        <v>7538</v>
      </c>
      <c r="G1340" s="34">
        <v>35</v>
      </c>
    </row>
    <row r="1341" spans="1:7">
      <c r="A1341" s="23">
        <v>2020</v>
      </c>
      <c r="B1341" s="23" t="s">
        <v>514</v>
      </c>
      <c r="C1341" s="13" t="s">
        <v>23</v>
      </c>
      <c r="D1341" s="34" t="s">
        <v>5094</v>
      </c>
      <c r="E1341" s="34" t="s">
        <v>7600</v>
      </c>
      <c r="F1341" s="34" t="s">
        <v>7538</v>
      </c>
      <c r="G1341" s="34">
        <v>39</v>
      </c>
    </row>
    <row r="1342" spans="1:7">
      <c r="A1342" s="23">
        <v>2020</v>
      </c>
      <c r="B1342" s="23" t="s">
        <v>514</v>
      </c>
      <c r="C1342" s="13" t="s">
        <v>185</v>
      </c>
      <c r="D1342" s="34" t="s">
        <v>5094</v>
      </c>
      <c r="E1342" s="34" t="s">
        <v>7600</v>
      </c>
      <c r="F1342" s="34" t="s">
        <v>7538</v>
      </c>
      <c r="G1342" s="34">
        <v>145</v>
      </c>
    </row>
    <row r="1343" spans="1:7">
      <c r="A1343" s="23">
        <v>2020</v>
      </c>
      <c r="B1343" s="23" t="s">
        <v>514</v>
      </c>
      <c r="C1343" s="13" t="s">
        <v>3925</v>
      </c>
      <c r="D1343" s="34" t="s">
        <v>5094</v>
      </c>
      <c r="E1343" s="34" t="s">
        <v>7600</v>
      </c>
      <c r="F1343" s="34" t="s">
        <v>7538</v>
      </c>
      <c r="G1343" s="34">
        <v>55</v>
      </c>
    </row>
    <row r="1344" spans="1:7">
      <c r="A1344" s="23">
        <v>2020</v>
      </c>
      <c r="B1344" s="23" t="s">
        <v>514</v>
      </c>
      <c r="C1344" s="13" t="s">
        <v>7728</v>
      </c>
      <c r="D1344" s="34" t="s">
        <v>5094</v>
      </c>
      <c r="E1344" s="34" t="s">
        <v>7600</v>
      </c>
      <c r="F1344" s="34" t="s">
        <v>7538</v>
      </c>
      <c r="G1344" s="34">
        <v>1</v>
      </c>
    </row>
    <row r="1345" spans="1:7">
      <c r="A1345" s="23">
        <v>2021</v>
      </c>
      <c r="B1345" s="23" t="s">
        <v>514</v>
      </c>
      <c r="C1345" s="13" t="s">
        <v>184</v>
      </c>
      <c r="D1345" s="34" t="s">
        <v>5085</v>
      </c>
      <c r="E1345" s="34" t="s">
        <v>5087</v>
      </c>
      <c r="F1345" s="34" t="s">
        <v>7537</v>
      </c>
      <c r="G1345" s="34">
        <v>3</v>
      </c>
    </row>
    <row r="1346" spans="1:7">
      <c r="A1346" s="23">
        <v>2021</v>
      </c>
      <c r="B1346" s="23" t="s">
        <v>514</v>
      </c>
      <c r="C1346" s="13" t="s">
        <v>23</v>
      </c>
      <c r="D1346" s="34" t="s">
        <v>5085</v>
      </c>
      <c r="E1346" s="34" t="s">
        <v>5087</v>
      </c>
      <c r="F1346" s="34" t="s">
        <v>7537</v>
      </c>
      <c r="G1346" s="34">
        <v>11</v>
      </c>
    </row>
    <row r="1347" spans="1:7">
      <c r="A1347" s="23">
        <v>2021</v>
      </c>
      <c r="B1347" s="23" t="s">
        <v>514</v>
      </c>
      <c r="C1347" s="13" t="s">
        <v>6804</v>
      </c>
      <c r="D1347" s="34" t="s">
        <v>5085</v>
      </c>
      <c r="E1347" s="34" t="s">
        <v>5087</v>
      </c>
      <c r="F1347" s="34" t="s">
        <v>7537</v>
      </c>
      <c r="G1347" s="34">
        <v>9</v>
      </c>
    </row>
    <row r="1348" spans="1:7">
      <c r="A1348" s="23">
        <v>2021</v>
      </c>
      <c r="B1348" s="23" t="s">
        <v>514</v>
      </c>
      <c r="C1348" s="13" t="s">
        <v>185</v>
      </c>
      <c r="D1348" s="34" t="s">
        <v>5085</v>
      </c>
      <c r="E1348" s="34" t="s">
        <v>5087</v>
      </c>
      <c r="F1348" s="34" t="s">
        <v>7537</v>
      </c>
      <c r="G1348" s="34">
        <v>14</v>
      </c>
    </row>
    <row r="1349" spans="1:7">
      <c r="A1349" s="23">
        <v>2021</v>
      </c>
      <c r="B1349" s="23" t="s">
        <v>514</v>
      </c>
      <c r="C1349" s="13" t="s">
        <v>3925</v>
      </c>
      <c r="D1349" s="34" t="s">
        <v>5085</v>
      </c>
      <c r="E1349" s="34" t="s">
        <v>5087</v>
      </c>
      <c r="F1349" s="34" t="s">
        <v>7537</v>
      </c>
      <c r="G1349" s="34">
        <v>3</v>
      </c>
    </row>
    <row r="1350" spans="1:7">
      <c r="A1350" s="23">
        <v>2021</v>
      </c>
      <c r="B1350" s="23" t="s">
        <v>514</v>
      </c>
      <c r="C1350" s="13" t="s">
        <v>23</v>
      </c>
      <c r="D1350" s="34" t="s">
        <v>5085</v>
      </c>
      <c r="E1350" s="34" t="s">
        <v>7574</v>
      </c>
      <c r="F1350" s="34" t="s">
        <v>7537</v>
      </c>
      <c r="G1350" s="34">
        <v>2</v>
      </c>
    </row>
    <row r="1351" spans="1:7">
      <c r="A1351" s="23">
        <v>2021</v>
      </c>
      <c r="B1351" s="23" t="s">
        <v>514</v>
      </c>
      <c r="C1351" s="13" t="s">
        <v>1704</v>
      </c>
      <c r="D1351" s="34" t="s">
        <v>5085</v>
      </c>
      <c r="E1351" s="34" t="s">
        <v>7574</v>
      </c>
      <c r="F1351" s="34" t="s">
        <v>7537</v>
      </c>
      <c r="G1351" s="34">
        <v>58</v>
      </c>
    </row>
    <row r="1352" spans="1:7">
      <c r="A1352" s="23">
        <v>2021</v>
      </c>
      <c r="B1352" s="23" t="s">
        <v>514</v>
      </c>
      <c r="C1352" s="13" t="s">
        <v>185</v>
      </c>
      <c r="D1352" s="34" t="s">
        <v>5085</v>
      </c>
      <c r="E1352" s="34" t="s">
        <v>7574</v>
      </c>
      <c r="F1352" s="34" t="s">
        <v>7537</v>
      </c>
      <c r="G1352" s="34">
        <v>1</v>
      </c>
    </row>
    <row r="1353" spans="1:7">
      <c r="A1353" s="23">
        <v>2021</v>
      </c>
      <c r="B1353" s="23" t="s">
        <v>514</v>
      </c>
      <c r="C1353" s="13" t="s">
        <v>185</v>
      </c>
      <c r="D1353" s="34" t="s">
        <v>5085</v>
      </c>
      <c r="E1353" s="34" t="s">
        <v>7535</v>
      </c>
      <c r="F1353" s="34" t="s">
        <v>7537</v>
      </c>
      <c r="G1353" s="34">
        <v>2</v>
      </c>
    </row>
    <row r="1354" spans="1:7">
      <c r="A1354" s="23">
        <v>2021</v>
      </c>
      <c r="B1354" s="23" t="s">
        <v>514</v>
      </c>
      <c r="C1354" s="13" t="s">
        <v>3925</v>
      </c>
      <c r="D1354" s="34" t="s">
        <v>5085</v>
      </c>
      <c r="E1354" s="34" t="s">
        <v>7535</v>
      </c>
      <c r="F1354" s="34" t="s">
        <v>7537</v>
      </c>
      <c r="G1354" s="34">
        <v>1</v>
      </c>
    </row>
    <row r="1355" spans="1:7">
      <c r="A1355" s="23">
        <v>2021</v>
      </c>
      <c r="B1355" s="23" t="s">
        <v>514</v>
      </c>
      <c r="C1355" s="13" t="s">
        <v>184</v>
      </c>
      <c r="D1355" s="34" t="s">
        <v>5085</v>
      </c>
      <c r="E1355" s="34" t="s">
        <v>7570</v>
      </c>
      <c r="F1355" s="34" t="s">
        <v>7537</v>
      </c>
      <c r="G1355" s="34">
        <v>1</v>
      </c>
    </row>
    <row r="1356" spans="1:7">
      <c r="A1356" s="23">
        <v>2021</v>
      </c>
      <c r="B1356" s="23" t="s">
        <v>514</v>
      </c>
      <c r="C1356" s="13" t="s">
        <v>23</v>
      </c>
      <c r="D1356" s="34" t="s">
        <v>5085</v>
      </c>
      <c r="E1356" s="34" t="s">
        <v>7570</v>
      </c>
      <c r="F1356" s="34" t="s">
        <v>7537</v>
      </c>
      <c r="G1356" s="34">
        <v>1</v>
      </c>
    </row>
    <row r="1357" spans="1:7">
      <c r="A1357" s="23">
        <v>2021</v>
      </c>
      <c r="B1357" s="23" t="s">
        <v>514</v>
      </c>
      <c r="C1357" s="13" t="s">
        <v>185</v>
      </c>
      <c r="D1357" s="34" t="s">
        <v>5085</v>
      </c>
      <c r="E1357" s="34" t="s">
        <v>7570</v>
      </c>
      <c r="F1357" s="34" t="s">
        <v>7537</v>
      </c>
      <c r="G1357" s="34">
        <v>2</v>
      </c>
    </row>
    <row r="1358" spans="1:7">
      <c r="A1358" s="23">
        <v>2021</v>
      </c>
      <c r="B1358" s="23" t="s">
        <v>514</v>
      </c>
      <c r="C1358" s="13" t="s">
        <v>184</v>
      </c>
      <c r="D1358" s="34" t="s">
        <v>5085</v>
      </c>
      <c r="E1358" s="34" t="s">
        <v>7519</v>
      </c>
      <c r="F1358" s="34" t="s">
        <v>7537</v>
      </c>
      <c r="G1358" s="34">
        <v>2</v>
      </c>
    </row>
    <row r="1359" spans="1:7">
      <c r="A1359" s="23">
        <v>2021</v>
      </c>
      <c r="B1359" s="23" t="s">
        <v>514</v>
      </c>
      <c r="C1359" s="13" t="s">
        <v>1704</v>
      </c>
      <c r="D1359" s="34" t="s">
        <v>5085</v>
      </c>
      <c r="E1359" s="34" t="s">
        <v>7519</v>
      </c>
      <c r="F1359" s="34" t="s">
        <v>7537</v>
      </c>
      <c r="G1359" s="34">
        <v>78</v>
      </c>
    </row>
    <row r="1360" spans="1:7">
      <c r="A1360" s="23">
        <v>2021</v>
      </c>
      <c r="B1360" s="23" t="s">
        <v>514</v>
      </c>
      <c r="C1360" s="13" t="s">
        <v>185</v>
      </c>
      <c r="D1360" s="34" t="s">
        <v>5085</v>
      </c>
      <c r="E1360" s="34" t="s">
        <v>7519</v>
      </c>
      <c r="F1360" s="34" t="s">
        <v>7537</v>
      </c>
      <c r="G1360" s="34">
        <v>6</v>
      </c>
    </row>
    <row r="1361" spans="1:7">
      <c r="A1361" s="23">
        <v>2021</v>
      </c>
      <c r="B1361" s="23" t="s">
        <v>514</v>
      </c>
      <c r="C1361" s="13" t="s">
        <v>184</v>
      </c>
      <c r="D1361" s="34" t="s">
        <v>5085</v>
      </c>
      <c r="E1361" s="34" t="s">
        <v>7520</v>
      </c>
      <c r="F1361" s="34" t="s">
        <v>7537</v>
      </c>
      <c r="G1361" s="34">
        <v>50</v>
      </c>
    </row>
    <row r="1362" spans="1:7">
      <c r="A1362" s="23">
        <v>2021</v>
      </c>
      <c r="B1362" s="23" t="s">
        <v>514</v>
      </c>
      <c r="C1362" s="13" t="s">
        <v>23</v>
      </c>
      <c r="D1362" s="34" t="s">
        <v>5085</v>
      </c>
      <c r="E1362" s="34" t="s">
        <v>7520</v>
      </c>
      <c r="F1362" s="34" t="s">
        <v>7537</v>
      </c>
      <c r="G1362" s="34">
        <v>1</v>
      </c>
    </row>
    <row r="1363" spans="1:7">
      <c r="A1363" s="23">
        <v>2021</v>
      </c>
      <c r="B1363" s="23" t="s">
        <v>514</v>
      </c>
      <c r="C1363" s="13" t="s">
        <v>1704</v>
      </c>
      <c r="D1363" s="34" t="s">
        <v>5085</v>
      </c>
      <c r="E1363" s="34" t="s">
        <v>7520</v>
      </c>
      <c r="F1363" s="34" t="s">
        <v>7537</v>
      </c>
      <c r="G1363" s="34">
        <v>47</v>
      </c>
    </row>
    <row r="1364" spans="1:7">
      <c r="A1364" s="23">
        <v>2021</v>
      </c>
      <c r="B1364" s="23" t="s">
        <v>514</v>
      </c>
      <c r="C1364" s="13" t="s">
        <v>6804</v>
      </c>
      <c r="D1364" s="34" t="s">
        <v>5085</v>
      </c>
      <c r="E1364" s="34" t="s">
        <v>7520</v>
      </c>
      <c r="F1364" s="34" t="s">
        <v>7537</v>
      </c>
      <c r="G1364" s="34">
        <v>3</v>
      </c>
    </row>
    <row r="1365" spans="1:7">
      <c r="A1365" s="23">
        <v>2021</v>
      </c>
      <c r="B1365" s="23" t="s">
        <v>514</v>
      </c>
      <c r="C1365" s="13" t="s">
        <v>185</v>
      </c>
      <c r="D1365" s="34" t="s">
        <v>5085</v>
      </c>
      <c r="E1365" s="34" t="s">
        <v>7520</v>
      </c>
      <c r="F1365" s="34" t="s">
        <v>7537</v>
      </c>
      <c r="G1365" s="34">
        <v>31</v>
      </c>
    </row>
    <row r="1366" spans="1:7">
      <c r="A1366" s="23">
        <v>2021</v>
      </c>
      <c r="B1366" s="23" t="s">
        <v>514</v>
      </c>
      <c r="C1366" s="13" t="s">
        <v>3925</v>
      </c>
      <c r="D1366" s="34" t="s">
        <v>5085</v>
      </c>
      <c r="E1366" s="34" t="s">
        <v>7520</v>
      </c>
      <c r="F1366" s="34" t="s">
        <v>7537</v>
      </c>
      <c r="G1366" s="34">
        <v>3</v>
      </c>
    </row>
    <row r="1367" spans="1:7">
      <c r="A1367" s="23">
        <v>2021</v>
      </c>
      <c r="B1367" s="23" t="s">
        <v>514</v>
      </c>
      <c r="C1367" s="13" t="s">
        <v>184</v>
      </c>
      <c r="D1367" s="34" t="s">
        <v>5085</v>
      </c>
      <c r="E1367" s="34" t="s">
        <v>7599</v>
      </c>
      <c r="F1367" s="34" t="s">
        <v>7537</v>
      </c>
      <c r="G1367" s="34">
        <v>3</v>
      </c>
    </row>
    <row r="1368" spans="1:7">
      <c r="A1368" s="23">
        <v>2021</v>
      </c>
      <c r="B1368" s="23" t="s">
        <v>514</v>
      </c>
      <c r="C1368" s="13" t="s">
        <v>23</v>
      </c>
      <c r="D1368" s="34" t="s">
        <v>5085</v>
      </c>
      <c r="E1368" s="34" t="s">
        <v>7599</v>
      </c>
      <c r="F1368" s="34" t="s">
        <v>7537</v>
      </c>
      <c r="G1368" s="34">
        <v>2</v>
      </c>
    </row>
    <row r="1369" spans="1:7">
      <c r="A1369" s="23">
        <v>2021</v>
      </c>
      <c r="B1369" s="23" t="s">
        <v>514</v>
      </c>
      <c r="C1369" s="13" t="s">
        <v>1704</v>
      </c>
      <c r="D1369" s="34" t="s">
        <v>5085</v>
      </c>
      <c r="E1369" s="34" t="s">
        <v>7599</v>
      </c>
      <c r="F1369" s="34" t="s">
        <v>7537</v>
      </c>
      <c r="G1369" s="34">
        <v>1</v>
      </c>
    </row>
    <row r="1370" spans="1:7">
      <c r="A1370" s="23">
        <v>2021</v>
      </c>
      <c r="B1370" s="23" t="s">
        <v>514</v>
      </c>
      <c r="C1370" s="13" t="s">
        <v>6804</v>
      </c>
      <c r="D1370" s="34" t="s">
        <v>5085</v>
      </c>
      <c r="E1370" s="34" t="s">
        <v>7599</v>
      </c>
      <c r="F1370" s="34" t="s">
        <v>7537</v>
      </c>
      <c r="G1370" s="34">
        <v>4</v>
      </c>
    </row>
    <row r="1371" spans="1:7">
      <c r="A1371" s="23">
        <v>2021</v>
      </c>
      <c r="B1371" s="23" t="s">
        <v>514</v>
      </c>
      <c r="C1371" s="13" t="s">
        <v>185</v>
      </c>
      <c r="D1371" s="34" t="s">
        <v>5085</v>
      </c>
      <c r="E1371" s="34" t="s">
        <v>7599</v>
      </c>
      <c r="F1371" s="34" t="s">
        <v>7537</v>
      </c>
      <c r="G1371" s="34">
        <v>6</v>
      </c>
    </row>
    <row r="1372" spans="1:7">
      <c r="A1372" s="23">
        <v>2021</v>
      </c>
      <c r="B1372" s="23" t="s">
        <v>514</v>
      </c>
      <c r="C1372" s="13" t="s">
        <v>3925</v>
      </c>
      <c r="D1372" s="34" t="s">
        <v>5085</v>
      </c>
      <c r="E1372" s="34" t="s">
        <v>7599</v>
      </c>
      <c r="F1372" s="34" t="s">
        <v>7537</v>
      </c>
      <c r="G1372" s="34">
        <v>2</v>
      </c>
    </row>
    <row r="1373" spans="1:7">
      <c r="A1373" s="23">
        <v>2021</v>
      </c>
      <c r="B1373" s="23" t="s">
        <v>514</v>
      </c>
      <c r="C1373" s="13" t="s">
        <v>184</v>
      </c>
      <c r="D1373" s="34" t="s">
        <v>5085</v>
      </c>
      <c r="E1373" s="34" t="s">
        <v>4384</v>
      </c>
      <c r="F1373" s="34" t="s">
        <v>7537</v>
      </c>
      <c r="G1373" s="34">
        <v>5</v>
      </c>
    </row>
    <row r="1374" spans="1:7">
      <c r="A1374" s="23">
        <v>2021</v>
      </c>
      <c r="B1374" s="23" t="s">
        <v>514</v>
      </c>
      <c r="C1374" s="13" t="s">
        <v>23</v>
      </c>
      <c r="D1374" s="34" t="s">
        <v>5085</v>
      </c>
      <c r="E1374" s="34" t="s">
        <v>4384</v>
      </c>
      <c r="F1374" s="34" t="s">
        <v>7537</v>
      </c>
      <c r="G1374" s="34">
        <v>21</v>
      </c>
    </row>
    <row r="1375" spans="1:7">
      <c r="A1375" s="23">
        <v>2021</v>
      </c>
      <c r="B1375" s="23" t="s">
        <v>514</v>
      </c>
      <c r="C1375" s="13" t="s">
        <v>1704</v>
      </c>
      <c r="D1375" s="34" t="s">
        <v>5085</v>
      </c>
      <c r="E1375" s="34" t="s">
        <v>4384</v>
      </c>
      <c r="F1375" s="34" t="s">
        <v>7537</v>
      </c>
      <c r="G1375" s="34">
        <v>2</v>
      </c>
    </row>
    <row r="1376" spans="1:7">
      <c r="A1376" s="23">
        <v>2021</v>
      </c>
      <c r="B1376" s="23" t="s">
        <v>514</v>
      </c>
      <c r="C1376" s="13" t="s">
        <v>6804</v>
      </c>
      <c r="D1376" s="34" t="s">
        <v>5085</v>
      </c>
      <c r="E1376" s="34" t="s">
        <v>4384</v>
      </c>
      <c r="F1376" s="34" t="s">
        <v>7537</v>
      </c>
      <c r="G1376" s="34">
        <v>3</v>
      </c>
    </row>
    <row r="1377" spans="1:7">
      <c r="A1377" s="23">
        <v>2021</v>
      </c>
      <c r="B1377" s="23" t="s">
        <v>514</v>
      </c>
      <c r="C1377" s="13" t="s">
        <v>185</v>
      </c>
      <c r="D1377" s="34" t="s">
        <v>5085</v>
      </c>
      <c r="E1377" s="34" t="s">
        <v>4384</v>
      </c>
      <c r="F1377" s="34" t="s">
        <v>7537</v>
      </c>
      <c r="G1377" s="34">
        <v>22</v>
      </c>
    </row>
    <row r="1378" spans="1:7">
      <c r="A1378" s="23">
        <v>2021</v>
      </c>
      <c r="B1378" s="23" t="s">
        <v>514</v>
      </c>
      <c r="C1378" s="13" t="s">
        <v>3925</v>
      </c>
      <c r="D1378" s="34" t="s">
        <v>5085</v>
      </c>
      <c r="E1378" s="34" t="s">
        <v>4384</v>
      </c>
      <c r="F1378" s="34" t="s">
        <v>7537</v>
      </c>
      <c r="G1378" s="34">
        <v>14</v>
      </c>
    </row>
    <row r="1379" spans="1:7">
      <c r="A1379" s="23">
        <v>2021</v>
      </c>
      <c r="B1379" s="23" t="s">
        <v>514</v>
      </c>
      <c r="C1379" s="13" t="s">
        <v>23</v>
      </c>
      <c r="D1379" s="34" t="s">
        <v>5085</v>
      </c>
      <c r="E1379" s="34" t="s">
        <v>7530</v>
      </c>
      <c r="F1379" s="34" t="s">
        <v>7537</v>
      </c>
      <c r="G1379" s="34">
        <v>1</v>
      </c>
    </row>
    <row r="1380" spans="1:7">
      <c r="A1380" s="23">
        <v>2021</v>
      </c>
      <c r="B1380" s="23" t="s">
        <v>514</v>
      </c>
      <c r="C1380" s="13" t="s">
        <v>1704</v>
      </c>
      <c r="D1380" s="34" t="s">
        <v>5085</v>
      </c>
      <c r="E1380" s="34" t="s">
        <v>7530</v>
      </c>
      <c r="F1380" s="34" t="s">
        <v>7537</v>
      </c>
      <c r="G1380" s="34">
        <v>436</v>
      </c>
    </row>
    <row r="1381" spans="1:7">
      <c r="A1381" s="23">
        <v>2021</v>
      </c>
      <c r="B1381" s="23" t="s">
        <v>514</v>
      </c>
      <c r="C1381" s="13" t="s">
        <v>185</v>
      </c>
      <c r="D1381" s="34" t="s">
        <v>5085</v>
      </c>
      <c r="E1381" s="34" t="s">
        <v>7530</v>
      </c>
      <c r="F1381" s="34" t="s">
        <v>7537</v>
      </c>
      <c r="G1381" s="34">
        <v>1</v>
      </c>
    </row>
    <row r="1382" spans="1:7">
      <c r="A1382" s="23">
        <v>2021</v>
      </c>
      <c r="B1382" s="23" t="s">
        <v>514</v>
      </c>
      <c r="C1382" s="13" t="s">
        <v>184</v>
      </c>
      <c r="D1382" s="34" t="s">
        <v>5094</v>
      </c>
      <c r="E1382" s="34" t="s">
        <v>7521</v>
      </c>
      <c r="F1382" s="34" t="s">
        <v>7537</v>
      </c>
      <c r="G1382" s="34">
        <v>11</v>
      </c>
    </row>
    <row r="1383" spans="1:7">
      <c r="A1383" s="23">
        <v>2021</v>
      </c>
      <c r="B1383" s="23" t="s">
        <v>514</v>
      </c>
      <c r="C1383" s="13" t="s">
        <v>1704</v>
      </c>
      <c r="D1383" s="34" t="s">
        <v>5094</v>
      </c>
      <c r="E1383" s="34" t="s">
        <v>7521</v>
      </c>
      <c r="F1383" s="34" t="s">
        <v>7537</v>
      </c>
      <c r="G1383" s="34">
        <v>18</v>
      </c>
    </row>
    <row r="1384" spans="1:7">
      <c r="A1384" s="23">
        <v>2021</v>
      </c>
      <c r="B1384" s="23" t="s">
        <v>514</v>
      </c>
      <c r="C1384" s="13" t="s">
        <v>6804</v>
      </c>
      <c r="D1384" s="34" t="s">
        <v>5094</v>
      </c>
      <c r="E1384" s="34" t="s">
        <v>7521</v>
      </c>
      <c r="F1384" s="34" t="s">
        <v>7537</v>
      </c>
      <c r="G1384" s="34">
        <v>2</v>
      </c>
    </row>
    <row r="1385" spans="1:7">
      <c r="A1385" s="23">
        <v>2021</v>
      </c>
      <c r="B1385" s="23" t="s">
        <v>514</v>
      </c>
      <c r="C1385" s="13" t="s">
        <v>185</v>
      </c>
      <c r="D1385" s="34" t="s">
        <v>5094</v>
      </c>
      <c r="E1385" s="34" t="s">
        <v>7521</v>
      </c>
      <c r="F1385" s="34" t="s">
        <v>7537</v>
      </c>
      <c r="G1385" s="34">
        <v>8</v>
      </c>
    </row>
    <row r="1386" spans="1:7">
      <c r="A1386" s="23">
        <v>2021</v>
      </c>
      <c r="B1386" s="23" t="s">
        <v>514</v>
      </c>
      <c r="C1386" s="13" t="s">
        <v>3925</v>
      </c>
      <c r="D1386" s="34" t="s">
        <v>5094</v>
      </c>
      <c r="E1386" s="34" t="s">
        <v>7521</v>
      </c>
      <c r="F1386" s="34" t="s">
        <v>7537</v>
      </c>
      <c r="G1386" s="34">
        <v>6</v>
      </c>
    </row>
    <row r="1387" spans="1:7">
      <c r="A1387" s="23">
        <v>2021</v>
      </c>
      <c r="B1387" s="23" t="s">
        <v>514</v>
      </c>
      <c r="C1387" s="13" t="s">
        <v>1704</v>
      </c>
      <c r="D1387" s="34" t="s">
        <v>5094</v>
      </c>
      <c r="E1387" s="34" t="s">
        <v>7581</v>
      </c>
      <c r="F1387" s="34" t="s">
        <v>7537</v>
      </c>
      <c r="G1387" s="34">
        <v>8</v>
      </c>
    </row>
    <row r="1388" spans="1:7">
      <c r="A1388" s="23">
        <v>2021</v>
      </c>
      <c r="B1388" s="23" t="s">
        <v>514</v>
      </c>
      <c r="C1388" s="13" t="s">
        <v>185</v>
      </c>
      <c r="D1388" s="34" t="s">
        <v>5094</v>
      </c>
      <c r="E1388" s="34" t="s">
        <v>7581</v>
      </c>
      <c r="F1388" s="34" t="s">
        <v>7537</v>
      </c>
      <c r="G1388" s="34">
        <v>1</v>
      </c>
    </row>
    <row r="1389" spans="1:7">
      <c r="A1389" s="23">
        <v>2021</v>
      </c>
      <c r="B1389" s="23" t="s">
        <v>514</v>
      </c>
      <c r="C1389" s="13" t="s">
        <v>184</v>
      </c>
      <c r="D1389" s="34" t="s">
        <v>5094</v>
      </c>
      <c r="E1389" s="34" t="s">
        <v>7571</v>
      </c>
      <c r="F1389" s="34" t="s">
        <v>7537</v>
      </c>
      <c r="G1389" s="34">
        <v>24</v>
      </c>
    </row>
    <row r="1390" spans="1:7">
      <c r="A1390" s="23">
        <v>2021</v>
      </c>
      <c r="B1390" s="23" t="s">
        <v>514</v>
      </c>
      <c r="C1390" s="13" t="s">
        <v>23</v>
      </c>
      <c r="D1390" s="34" t="s">
        <v>5094</v>
      </c>
      <c r="E1390" s="34" t="s">
        <v>7571</v>
      </c>
      <c r="F1390" s="34" t="s">
        <v>7537</v>
      </c>
      <c r="G1390" s="34">
        <v>8</v>
      </c>
    </row>
    <row r="1391" spans="1:7">
      <c r="A1391" s="23">
        <v>2021</v>
      </c>
      <c r="B1391" s="23" t="s">
        <v>514</v>
      </c>
      <c r="C1391" s="13" t="s">
        <v>1704</v>
      </c>
      <c r="D1391" s="34" t="s">
        <v>5094</v>
      </c>
      <c r="E1391" s="34" t="s">
        <v>7571</v>
      </c>
      <c r="F1391" s="34" t="s">
        <v>7537</v>
      </c>
      <c r="G1391" s="34">
        <v>4</v>
      </c>
    </row>
    <row r="1392" spans="1:7">
      <c r="A1392" s="23">
        <v>2021</v>
      </c>
      <c r="B1392" s="23" t="s">
        <v>514</v>
      </c>
      <c r="C1392" s="13" t="s">
        <v>6804</v>
      </c>
      <c r="D1392" s="34" t="s">
        <v>5094</v>
      </c>
      <c r="E1392" s="34" t="s">
        <v>7571</v>
      </c>
      <c r="F1392" s="34" t="s">
        <v>7537</v>
      </c>
      <c r="G1392" s="34">
        <v>8</v>
      </c>
    </row>
    <row r="1393" spans="1:7">
      <c r="A1393" s="23">
        <v>2021</v>
      </c>
      <c r="B1393" s="23" t="s">
        <v>514</v>
      </c>
      <c r="C1393" s="13" t="s">
        <v>185</v>
      </c>
      <c r="D1393" s="34" t="s">
        <v>5094</v>
      </c>
      <c r="E1393" s="34" t="s">
        <v>7571</v>
      </c>
      <c r="F1393" s="34" t="s">
        <v>7537</v>
      </c>
      <c r="G1393" s="34">
        <v>10</v>
      </c>
    </row>
    <row r="1394" spans="1:7">
      <c r="A1394" s="23">
        <v>2021</v>
      </c>
      <c r="B1394" s="23" t="s">
        <v>514</v>
      </c>
      <c r="C1394" s="13" t="s">
        <v>3925</v>
      </c>
      <c r="D1394" s="34" t="s">
        <v>5094</v>
      </c>
      <c r="E1394" s="34" t="s">
        <v>7571</v>
      </c>
      <c r="F1394" s="34" t="s">
        <v>7537</v>
      </c>
      <c r="G1394" s="34">
        <v>22</v>
      </c>
    </row>
    <row r="1395" spans="1:7">
      <c r="A1395" s="23">
        <v>2021</v>
      </c>
      <c r="B1395" s="23" t="s">
        <v>514</v>
      </c>
      <c r="C1395" s="13" t="s">
        <v>184</v>
      </c>
      <c r="D1395" s="34" t="s">
        <v>5094</v>
      </c>
      <c r="E1395" s="34" t="s">
        <v>7610</v>
      </c>
      <c r="F1395" s="34" t="s">
        <v>7537</v>
      </c>
      <c r="G1395" s="34">
        <v>4</v>
      </c>
    </row>
    <row r="1396" spans="1:7">
      <c r="A1396" s="23">
        <v>2021</v>
      </c>
      <c r="B1396" s="23" t="s">
        <v>514</v>
      </c>
      <c r="C1396" s="13" t="s">
        <v>23</v>
      </c>
      <c r="D1396" s="34" t="s">
        <v>5094</v>
      </c>
      <c r="E1396" s="34" t="s">
        <v>7610</v>
      </c>
      <c r="F1396" s="34" t="s">
        <v>7537</v>
      </c>
      <c r="G1396" s="34">
        <v>2</v>
      </c>
    </row>
    <row r="1397" spans="1:7">
      <c r="A1397" s="23">
        <v>2021</v>
      </c>
      <c r="B1397" s="23" t="s">
        <v>514</v>
      </c>
      <c r="C1397" s="13" t="s">
        <v>1704</v>
      </c>
      <c r="D1397" s="34" t="s">
        <v>5094</v>
      </c>
      <c r="E1397" s="34" t="s">
        <v>7610</v>
      </c>
      <c r="F1397" s="34" t="s">
        <v>7537</v>
      </c>
      <c r="G1397" s="34">
        <v>1</v>
      </c>
    </row>
    <row r="1398" spans="1:7">
      <c r="A1398" s="23">
        <v>2021</v>
      </c>
      <c r="B1398" s="23" t="s">
        <v>514</v>
      </c>
      <c r="C1398" s="13" t="s">
        <v>6804</v>
      </c>
      <c r="D1398" s="34" t="s">
        <v>5094</v>
      </c>
      <c r="E1398" s="34" t="s">
        <v>7610</v>
      </c>
      <c r="F1398" s="34" t="s">
        <v>7537</v>
      </c>
      <c r="G1398" s="34">
        <v>6</v>
      </c>
    </row>
    <row r="1399" spans="1:7">
      <c r="A1399" s="23">
        <v>2021</v>
      </c>
      <c r="B1399" s="23" t="s">
        <v>514</v>
      </c>
      <c r="C1399" s="13" t="s">
        <v>185</v>
      </c>
      <c r="D1399" s="34" t="s">
        <v>5094</v>
      </c>
      <c r="E1399" s="34" t="s">
        <v>7610</v>
      </c>
      <c r="F1399" s="34" t="s">
        <v>7537</v>
      </c>
      <c r="G1399" s="34">
        <v>4</v>
      </c>
    </row>
    <row r="1400" spans="1:7">
      <c r="A1400" s="23">
        <v>2021</v>
      </c>
      <c r="B1400" s="23" t="s">
        <v>514</v>
      </c>
      <c r="C1400" s="13" t="s">
        <v>3925</v>
      </c>
      <c r="D1400" s="34" t="s">
        <v>5094</v>
      </c>
      <c r="E1400" s="34" t="s">
        <v>7610</v>
      </c>
      <c r="F1400" s="34" t="s">
        <v>7537</v>
      </c>
      <c r="G1400" s="34">
        <v>4</v>
      </c>
    </row>
    <row r="1401" spans="1:7">
      <c r="A1401" s="23">
        <v>2021</v>
      </c>
      <c r="B1401" s="23" t="s">
        <v>514</v>
      </c>
      <c r="C1401" s="13" t="s">
        <v>1704</v>
      </c>
      <c r="D1401" s="34" t="s">
        <v>5094</v>
      </c>
      <c r="E1401" s="34" t="s">
        <v>7603</v>
      </c>
      <c r="F1401" s="34" t="s">
        <v>7537</v>
      </c>
      <c r="G1401" s="34">
        <v>1</v>
      </c>
    </row>
    <row r="1402" spans="1:7">
      <c r="A1402" s="23">
        <v>2021</v>
      </c>
      <c r="B1402" s="23" t="s">
        <v>514</v>
      </c>
      <c r="C1402" s="13" t="s">
        <v>23</v>
      </c>
      <c r="D1402" s="34" t="s">
        <v>5094</v>
      </c>
      <c r="E1402" s="34" t="s">
        <v>7572</v>
      </c>
      <c r="F1402" s="34" t="s">
        <v>7537</v>
      </c>
      <c r="G1402" s="34">
        <v>1</v>
      </c>
    </row>
    <row r="1403" spans="1:7">
      <c r="A1403" s="23">
        <v>2021</v>
      </c>
      <c r="B1403" s="23" t="s">
        <v>514</v>
      </c>
      <c r="C1403" s="13" t="s">
        <v>1704</v>
      </c>
      <c r="D1403" s="34" t="s">
        <v>5094</v>
      </c>
      <c r="E1403" s="34" t="s">
        <v>7572</v>
      </c>
      <c r="F1403" s="34" t="s">
        <v>7537</v>
      </c>
      <c r="G1403" s="34">
        <v>3</v>
      </c>
    </row>
    <row r="1404" spans="1:7">
      <c r="A1404" s="23">
        <v>2021</v>
      </c>
      <c r="B1404" s="23" t="s">
        <v>514</v>
      </c>
      <c r="C1404" s="13" t="s">
        <v>185</v>
      </c>
      <c r="D1404" s="34" t="s">
        <v>5094</v>
      </c>
      <c r="E1404" s="34" t="s">
        <v>7572</v>
      </c>
      <c r="F1404" s="34" t="s">
        <v>7537</v>
      </c>
      <c r="G1404" s="34">
        <v>4</v>
      </c>
    </row>
    <row r="1405" spans="1:7">
      <c r="A1405" s="23">
        <v>2021</v>
      </c>
      <c r="B1405" s="23" t="s">
        <v>514</v>
      </c>
      <c r="C1405" s="13" t="s">
        <v>184</v>
      </c>
      <c r="D1405" s="34" t="s">
        <v>5094</v>
      </c>
      <c r="E1405" s="34" t="s">
        <v>4360</v>
      </c>
      <c r="F1405" s="34" t="s">
        <v>7537</v>
      </c>
      <c r="G1405" s="34">
        <v>1</v>
      </c>
    </row>
    <row r="1406" spans="1:7">
      <c r="A1406" s="23">
        <v>2021</v>
      </c>
      <c r="B1406" s="23" t="s">
        <v>514</v>
      </c>
      <c r="C1406" s="13" t="s">
        <v>23</v>
      </c>
      <c r="D1406" s="34" t="s">
        <v>5094</v>
      </c>
      <c r="E1406" s="34" t="s">
        <v>4360</v>
      </c>
      <c r="F1406" s="34" t="s">
        <v>7537</v>
      </c>
      <c r="G1406" s="34">
        <v>1</v>
      </c>
    </row>
    <row r="1407" spans="1:7">
      <c r="A1407" s="23">
        <v>2021</v>
      </c>
      <c r="B1407" s="23" t="s">
        <v>514</v>
      </c>
      <c r="C1407" s="13" t="s">
        <v>6804</v>
      </c>
      <c r="D1407" s="34" t="s">
        <v>5094</v>
      </c>
      <c r="E1407" s="34" t="s">
        <v>4360</v>
      </c>
      <c r="F1407" s="34" t="s">
        <v>7537</v>
      </c>
      <c r="G1407" s="34">
        <v>1</v>
      </c>
    </row>
    <row r="1408" spans="1:7">
      <c r="A1408" s="23">
        <v>2021</v>
      </c>
      <c r="B1408" s="23" t="s">
        <v>514</v>
      </c>
      <c r="C1408" s="13" t="s">
        <v>185</v>
      </c>
      <c r="D1408" s="34" t="s">
        <v>5094</v>
      </c>
      <c r="E1408" s="34" t="s">
        <v>4360</v>
      </c>
      <c r="F1408" s="34" t="s">
        <v>7537</v>
      </c>
      <c r="G1408" s="34">
        <v>1</v>
      </c>
    </row>
    <row r="1409" spans="1:7">
      <c r="A1409" s="23">
        <v>2021</v>
      </c>
      <c r="B1409" s="23" t="s">
        <v>514</v>
      </c>
      <c r="C1409" s="13" t="s">
        <v>184</v>
      </c>
      <c r="D1409" s="34" t="s">
        <v>5094</v>
      </c>
      <c r="E1409" s="34" t="s">
        <v>7522</v>
      </c>
      <c r="F1409" s="34" t="s">
        <v>7537</v>
      </c>
      <c r="G1409" s="34">
        <v>19</v>
      </c>
    </row>
    <row r="1410" spans="1:7">
      <c r="A1410" s="23">
        <v>2021</v>
      </c>
      <c r="B1410" s="23" t="s">
        <v>514</v>
      </c>
      <c r="C1410" s="13" t="s">
        <v>23</v>
      </c>
      <c r="D1410" s="34" t="s">
        <v>5094</v>
      </c>
      <c r="E1410" s="34" t="s">
        <v>7522</v>
      </c>
      <c r="F1410" s="34" t="s">
        <v>7537</v>
      </c>
      <c r="G1410" s="34">
        <v>1</v>
      </c>
    </row>
    <row r="1411" spans="1:7">
      <c r="A1411" s="23">
        <v>2021</v>
      </c>
      <c r="B1411" s="23" t="s">
        <v>514</v>
      </c>
      <c r="C1411" s="13" t="s">
        <v>1704</v>
      </c>
      <c r="D1411" s="34" t="s">
        <v>5094</v>
      </c>
      <c r="E1411" s="34" t="s">
        <v>7522</v>
      </c>
      <c r="F1411" s="34" t="s">
        <v>7537</v>
      </c>
      <c r="G1411" s="34">
        <v>12</v>
      </c>
    </row>
    <row r="1412" spans="1:7">
      <c r="A1412" s="23">
        <v>2021</v>
      </c>
      <c r="B1412" s="23" t="s">
        <v>514</v>
      </c>
      <c r="C1412" s="13" t="s">
        <v>185</v>
      </c>
      <c r="D1412" s="34" t="s">
        <v>5094</v>
      </c>
      <c r="E1412" s="34" t="s">
        <v>7522</v>
      </c>
      <c r="F1412" s="34" t="s">
        <v>7537</v>
      </c>
      <c r="G1412" s="34">
        <v>1</v>
      </c>
    </row>
    <row r="1413" spans="1:7">
      <c r="A1413" s="23">
        <v>2021</v>
      </c>
      <c r="B1413" s="23" t="s">
        <v>514</v>
      </c>
      <c r="C1413" s="13" t="s">
        <v>3925</v>
      </c>
      <c r="D1413" s="34" t="s">
        <v>5094</v>
      </c>
      <c r="E1413" s="34" t="s">
        <v>7522</v>
      </c>
      <c r="F1413" s="34" t="s">
        <v>7537</v>
      </c>
      <c r="G1413" s="34">
        <v>5</v>
      </c>
    </row>
    <row r="1414" spans="1:7">
      <c r="A1414" s="23">
        <v>2021</v>
      </c>
      <c r="B1414" s="23" t="s">
        <v>514</v>
      </c>
      <c r="C1414" s="13" t="s">
        <v>184</v>
      </c>
      <c r="D1414" s="34" t="s">
        <v>5094</v>
      </c>
      <c r="E1414" s="34" t="s">
        <v>4347</v>
      </c>
      <c r="F1414" s="34" t="s">
        <v>7537</v>
      </c>
      <c r="G1414" s="34">
        <v>48</v>
      </c>
    </row>
    <row r="1415" spans="1:7">
      <c r="A1415" s="23">
        <v>2021</v>
      </c>
      <c r="B1415" s="23" t="s">
        <v>514</v>
      </c>
      <c r="C1415" s="13" t="s">
        <v>23</v>
      </c>
      <c r="D1415" s="34" t="s">
        <v>5094</v>
      </c>
      <c r="E1415" s="34" t="s">
        <v>4347</v>
      </c>
      <c r="F1415" s="34" t="s">
        <v>7537</v>
      </c>
      <c r="G1415" s="34">
        <v>22</v>
      </c>
    </row>
    <row r="1416" spans="1:7">
      <c r="A1416" s="23">
        <v>2021</v>
      </c>
      <c r="B1416" s="23" t="s">
        <v>514</v>
      </c>
      <c r="C1416" s="13" t="s">
        <v>1704</v>
      </c>
      <c r="D1416" s="34" t="s">
        <v>5094</v>
      </c>
      <c r="E1416" s="34" t="s">
        <v>4347</v>
      </c>
      <c r="F1416" s="34" t="s">
        <v>7537</v>
      </c>
      <c r="G1416" s="34">
        <v>134</v>
      </c>
    </row>
    <row r="1417" spans="1:7">
      <c r="A1417" s="23">
        <v>2021</v>
      </c>
      <c r="B1417" s="23" t="s">
        <v>514</v>
      </c>
      <c r="C1417" s="13" t="s">
        <v>6804</v>
      </c>
      <c r="D1417" s="34" t="s">
        <v>5094</v>
      </c>
      <c r="E1417" s="34" t="s">
        <v>4347</v>
      </c>
      <c r="F1417" s="34" t="s">
        <v>7537</v>
      </c>
      <c r="G1417" s="34">
        <v>21</v>
      </c>
    </row>
    <row r="1418" spans="1:7">
      <c r="A1418" s="23">
        <v>2021</v>
      </c>
      <c r="B1418" s="23" t="s">
        <v>514</v>
      </c>
      <c r="C1418" s="13" t="s">
        <v>185</v>
      </c>
      <c r="D1418" s="34" t="s">
        <v>5094</v>
      </c>
      <c r="E1418" s="34" t="s">
        <v>4347</v>
      </c>
      <c r="F1418" s="34" t="s">
        <v>7537</v>
      </c>
      <c r="G1418" s="34">
        <v>44</v>
      </c>
    </row>
    <row r="1419" spans="1:7">
      <c r="A1419" s="23">
        <v>2021</v>
      </c>
      <c r="B1419" s="23" t="s">
        <v>514</v>
      </c>
      <c r="C1419" s="13" t="s">
        <v>3925</v>
      </c>
      <c r="D1419" s="34" t="s">
        <v>5094</v>
      </c>
      <c r="E1419" s="34" t="s">
        <v>4347</v>
      </c>
      <c r="F1419" s="34" t="s">
        <v>7537</v>
      </c>
      <c r="G1419" s="34">
        <v>41</v>
      </c>
    </row>
    <row r="1420" spans="1:7">
      <c r="A1420" s="23">
        <v>2021</v>
      </c>
      <c r="B1420" s="23" t="s">
        <v>514</v>
      </c>
      <c r="C1420" s="13" t="s">
        <v>184</v>
      </c>
      <c r="D1420" s="34" t="s">
        <v>5094</v>
      </c>
      <c r="E1420" s="34" t="s">
        <v>7523</v>
      </c>
      <c r="F1420" s="34" t="s">
        <v>7537</v>
      </c>
      <c r="G1420" s="34">
        <v>2</v>
      </c>
    </row>
    <row r="1421" spans="1:7">
      <c r="A1421" s="23">
        <v>2021</v>
      </c>
      <c r="B1421" s="23" t="s">
        <v>514</v>
      </c>
      <c r="C1421" s="13" t="s">
        <v>1704</v>
      </c>
      <c r="D1421" s="34" t="s">
        <v>5094</v>
      </c>
      <c r="E1421" s="34" t="s">
        <v>7523</v>
      </c>
      <c r="F1421" s="34" t="s">
        <v>7537</v>
      </c>
      <c r="G1421" s="34">
        <v>27</v>
      </c>
    </row>
    <row r="1422" spans="1:7">
      <c r="A1422" s="23">
        <v>2021</v>
      </c>
      <c r="B1422" s="23" t="s">
        <v>514</v>
      </c>
      <c r="C1422" s="13" t="s">
        <v>6804</v>
      </c>
      <c r="D1422" s="34" t="s">
        <v>5094</v>
      </c>
      <c r="E1422" s="34" t="s">
        <v>7523</v>
      </c>
      <c r="F1422" s="34" t="s">
        <v>7537</v>
      </c>
      <c r="G1422" s="34">
        <v>4</v>
      </c>
    </row>
    <row r="1423" spans="1:7">
      <c r="A1423" s="23">
        <v>2021</v>
      </c>
      <c r="B1423" s="23" t="s">
        <v>514</v>
      </c>
      <c r="C1423" s="13" t="s">
        <v>185</v>
      </c>
      <c r="D1423" s="34" t="s">
        <v>5094</v>
      </c>
      <c r="E1423" s="34" t="s">
        <v>7523</v>
      </c>
      <c r="F1423" s="34" t="s">
        <v>7537</v>
      </c>
      <c r="G1423" s="34">
        <v>4</v>
      </c>
    </row>
    <row r="1424" spans="1:7">
      <c r="A1424" s="23">
        <v>2021</v>
      </c>
      <c r="B1424" s="23" t="s">
        <v>514</v>
      </c>
      <c r="C1424" s="13" t="s">
        <v>3925</v>
      </c>
      <c r="D1424" s="34" t="s">
        <v>5094</v>
      </c>
      <c r="E1424" s="34" t="s">
        <v>7523</v>
      </c>
      <c r="F1424" s="34" t="s">
        <v>7537</v>
      </c>
      <c r="G1424" s="34">
        <v>3</v>
      </c>
    </row>
    <row r="1425" spans="1:7">
      <c r="A1425" s="23">
        <v>2021</v>
      </c>
      <c r="B1425" s="23" t="s">
        <v>514</v>
      </c>
      <c r="C1425" s="13" t="s">
        <v>1704</v>
      </c>
      <c r="D1425" s="34" t="s">
        <v>5094</v>
      </c>
      <c r="E1425" s="34" t="s">
        <v>7621</v>
      </c>
      <c r="F1425" s="34" t="s">
        <v>7537</v>
      </c>
      <c r="G1425" s="34">
        <v>6</v>
      </c>
    </row>
    <row r="1426" spans="1:7">
      <c r="A1426" s="23">
        <v>2021</v>
      </c>
      <c r="B1426" s="23" t="s">
        <v>514</v>
      </c>
      <c r="C1426" s="13" t="s">
        <v>1704</v>
      </c>
      <c r="D1426" s="34" t="s">
        <v>5094</v>
      </c>
      <c r="E1426" s="34" t="s">
        <v>7607</v>
      </c>
      <c r="F1426" s="34" t="s">
        <v>7537</v>
      </c>
      <c r="G1426" s="34">
        <v>17</v>
      </c>
    </row>
    <row r="1427" spans="1:7">
      <c r="A1427" s="23">
        <v>2021</v>
      </c>
      <c r="B1427" s="23" t="s">
        <v>514</v>
      </c>
      <c r="C1427" s="13" t="s">
        <v>23</v>
      </c>
      <c r="D1427" s="34" t="s">
        <v>5094</v>
      </c>
      <c r="E1427" s="34" t="s">
        <v>7584</v>
      </c>
      <c r="F1427" s="34" t="s">
        <v>7537</v>
      </c>
      <c r="G1427" s="34">
        <v>2</v>
      </c>
    </row>
    <row r="1428" spans="1:7">
      <c r="A1428" s="23">
        <v>2021</v>
      </c>
      <c r="B1428" s="23" t="s">
        <v>514</v>
      </c>
      <c r="C1428" s="13" t="s">
        <v>1704</v>
      </c>
      <c r="D1428" s="34" t="s">
        <v>5094</v>
      </c>
      <c r="E1428" s="34" t="s">
        <v>7584</v>
      </c>
      <c r="F1428" s="34" t="s">
        <v>7537</v>
      </c>
      <c r="G1428" s="34">
        <v>14</v>
      </c>
    </row>
    <row r="1429" spans="1:7">
      <c r="A1429" s="23">
        <v>2021</v>
      </c>
      <c r="B1429" s="23" t="s">
        <v>514</v>
      </c>
      <c r="C1429" s="13" t="s">
        <v>185</v>
      </c>
      <c r="D1429" s="34" t="s">
        <v>5094</v>
      </c>
      <c r="E1429" s="34" t="s">
        <v>7584</v>
      </c>
      <c r="F1429" s="34" t="s">
        <v>7537</v>
      </c>
      <c r="G1429" s="34">
        <v>1</v>
      </c>
    </row>
    <row r="1430" spans="1:7">
      <c r="A1430" s="23">
        <v>2021</v>
      </c>
      <c r="B1430" s="23" t="s">
        <v>514</v>
      </c>
      <c r="C1430" s="13" t="s">
        <v>3925</v>
      </c>
      <c r="D1430" s="34" t="s">
        <v>5094</v>
      </c>
      <c r="E1430" s="34" t="s">
        <v>7584</v>
      </c>
      <c r="F1430" s="34" t="s">
        <v>7537</v>
      </c>
      <c r="G1430" s="34">
        <v>1</v>
      </c>
    </row>
    <row r="1431" spans="1:7">
      <c r="A1431" s="23">
        <v>2021</v>
      </c>
      <c r="B1431" s="23" t="s">
        <v>514</v>
      </c>
      <c r="C1431" s="13" t="s">
        <v>184</v>
      </c>
      <c r="D1431" s="34" t="s">
        <v>5094</v>
      </c>
      <c r="E1431" s="34" t="s">
        <v>7620</v>
      </c>
      <c r="F1431" s="34" t="s">
        <v>7537</v>
      </c>
      <c r="G1431" s="34">
        <v>33</v>
      </c>
    </row>
    <row r="1432" spans="1:7">
      <c r="A1432" s="23">
        <v>2021</v>
      </c>
      <c r="B1432" s="23" t="s">
        <v>514</v>
      </c>
      <c r="C1432" s="13" t="s">
        <v>23</v>
      </c>
      <c r="D1432" s="34" t="s">
        <v>5094</v>
      </c>
      <c r="E1432" s="34" t="s">
        <v>7620</v>
      </c>
      <c r="F1432" s="34" t="s">
        <v>7537</v>
      </c>
      <c r="G1432" s="34">
        <v>16</v>
      </c>
    </row>
    <row r="1433" spans="1:7">
      <c r="A1433" s="23">
        <v>2021</v>
      </c>
      <c r="B1433" s="23" t="s">
        <v>514</v>
      </c>
      <c r="C1433" s="13" t="s">
        <v>1704</v>
      </c>
      <c r="D1433" s="34" t="s">
        <v>5094</v>
      </c>
      <c r="E1433" s="34" t="s">
        <v>7620</v>
      </c>
      <c r="F1433" s="34" t="s">
        <v>7537</v>
      </c>
      <c r="G1433" s="34">
        <v>98</v>
      </c>
    </row>
    <row r="1434" spans="1:7">
      <c r="A1434" s="23">
        <v>2021</v>
      </c>
      <c r="B1434" s="23" t="s">
        <v>514</v>
      </c>
      <c r="C1434" s="13" t="s">
        <v>6804</v>
      </c>
      <c r="D1434" s="34" t="s">
        <v>5094</v>
      </c>
      <c r="E1434" s="34" t="s">
        <v>7620</v>
      </c>
      <c r="F1434" s="34" t="s">
        <v>7537</v>
      </c>
      <c r="G1434" s="34">
        <v>24</v>
      </c>
    </row>
    <row r="1435" spans="1:7">
      <c r="A1435" s="23">
        <v>2021</v>
      </c>
      <c r="B1435" s="23" t="s">
        <v>514</v>
      </c>
      <c r="C1435" s="13" t="s">
        <v>185</v>
      </c>
      <c r="D1435" s="34" t="s">
        <v>5094</v>
      </c>
      <c r="E1435" s="34" t="s">
        <v>7620</v>
      </c>
      <c r="F1435" s="34" t="s">
        <v>7537</v>
      </c>
      <c r="G1435" s="34">
        <v>34</v>
      </c>
    </row>
    <row r="1436" spans="1:7">
      <c r="A1436" s="23">
        <v>2021</v>
      </c>
      <c r="B1436" s="23" t="s">
        <v>514</v>
      </c>
      <c r="C1436" s="13" t="s">
        <v>3925</v>
      </c>
      <c r="D1436" s="34" t="s">
        <v>5094</v>
      </c>
      <c r="E1436" s="34" t="s">
        <v>7620</v>
      </c>
      <c r="F1436" s="34" t="s">
        <v>7537</v>
      </c>
      <c r="G1436" s="34">
        <v>36</v>
      </c>
    </row>
    <row r="1437" spans="1:7">
      <c r="A1437" s="23">
        <v>2021</v>
      </c>
      <c r="B1437" s="23" t="s">
        <v>514</v>
      </c>
      <c r="C1437" s="13" t="s">
        <v>184</v>
      </c>
      <c r="D1437" s="34" t="s">
        <v>5094</v>
      </c>
      <c r="E1437" s="34" t="s">
        <v>7618</v>
      </c>
      <c r="F1437" s="34" t="s">
        <v>7537</v>
      </c>
      <c r="G1437" s="34">
        <v>43</v>
      </c>
    </row>
    <row r="1438" spans="1:7">
      <c r="A1438" s="23">
        <v>2021</v>
      </c>
      <c r="B1438" s="23" t="s">
        <v>514</v>
      </c>
      <c r="C1438" s="13" t="s">
        <v>23</v>
      </c>
      <c r="D1438" s="34" t="s">
        <v>5094</v>
      </c>
      <c r="E1438" s="34" t="s">
        <v>7618</v>
      </c>
      <c r="F1438" s="34" t="s">
        <v>7537</v>
      </c>
      <c r="G1438" s="34">
        <v>7</v>
      </c>
    </row>
    <row r="1439" spans="1:7">
      <c r="A1439" s="23">
        <v>2021</v>
      </c>
      <c r="B1439" s="23" t="s">
        <v>514</v>
      </c>
      <c r="C1439" s="13" t="s">
        <v>1704</v>
      </c>
      <c r="D1439" s="34" t="s">
        <v>5094</v>
      </c>
      <c r="E1439" s="34" t="s">
        <v>7618</v>
      </c>
      <c r="F1439" s="34" t="s">
        <v>7537</v>
      </c>
      <c r="G1439" s="34">
        <v>10</v>
      </c>
    </row>
    <row r="1440" spans="1:7">
      <c r="A1440" s="23">
        <v>2021</v>
      </c>
      <c r="B1440" s="23" t="s">
        <v>514</v>
      </c>
      <c r="C1440" s="13" t="s">
        <v>6804</v>
      </c>
      <c r="D1440" s="34" t="s">
        <v>5094</v>
      </c>
      <c r="E1440" s="34" t="s">
        <v>7618</v>
      </c>
      <c r="F1440" s="34" t="s">
        <v>7537</v>
      </c>
      <c r="G1440" s="34">
        <v>7</v>
      </c>
    </row>
    <row r="1441" spans="1:7">
      <c r="A1441" s="23">
        <v>2021</v>
      </c>
      <c r="B1441" s="23" t="s">
        <v>514</v>
      </c>
      <c r="C1441" s="13" t="s">
        <v>185</v>
      </c>
      <c r="D1441" s="34" t="s">
        <v>5094</v>
      </c>
      <c r="E1441" s="34" t="s">
        <v>7618</v>
      </c>
      <c r="F1441" s="34" t="s">
        <v>7537</v>
      </c>
      <c r="G1441" s="34">
        <v>19</v>
      </c>
    </row>
    <row r="1442" spans="1:7">
      <c r="A1442" s="23">
        <v>2021</v>
      </c>
      <c r="B1442" s="23" t="s">
        <v>514</v>
      </c>
      <c r="C1442" s="13" t="s">
        <v>3925</v>
      </c>
      <c r="D1442" s="34" t="s">
        <v>5094</v>
      </c>
      <c r="E1442" s="34" t="s">
        <v>7618</v>
      </c>
      <c r="F1442" s="34" t="s">
        <v>7537</v>
      </c>
      <c r="G1442" s="34">
        <v>7</v>
      </c>
    </row>
    <row r="1443" spans="1:7">
      <c r="A1443" s="23">
        <v>2021</v>
      </c>
      <c r="B1443" s="23" t="s">
        <v>514</v>
      </c>
      <c r="C1443" s="13" t="s">
        <v>184</v>
      </c>
      <c r="D1443" s="34" t="s">
        <v>5096</v>
      </c>
      <c r="E1443" s="34" t="s">
        <v>7559</v>
      </c>
      <c r="F1443" s="34" t="s">
        <v>7537</v>
      </c>
      <c r="G1443" s="34">
        <v>1</v>
      </c>
    </row>
    <row r="1444" spans="1:7">
      <c r="A1444" s="23">
        <v>2021</v>
      </c>
      <c r="B1444" s="23" t="s">
        <v>514</v>
      </c>
      <c r="C1444" s="13" t="s">
        <v>1704</v>
      </c>
      <c r="D1444" s="34" t="s">
        <v>5096</v>
      </c>
      <c r="E1444" s="34" t="s">
        <v>7559</v>
      </c>
      <c r="F1444" s="34" t="s">
        <v>7537</v>
      </c>
      <c r="G1444" s="34">
        <v>3</v>
      </c>
    </row>
    <row r="1445" spans="1:7">
      <c r="A1445" s="23">
        <v>2021</v>
      </c>
      <c r="B1445" s="23" t="s">
        <v>514</v>
      </c>
      <c r="C1445" s="13" t="s">
        <v>185</v>
      </c>
      <c r="D1445" s="34" t="s">
        <v>5096</v>
      </c>
      <c r="E1445" s="34" t="s">
        <v>7559</v>
      </c>
      <c r="F1445" s="34" t="s">
        <v>7537</v>
      </c>
      <c r="G1445" s="34">
        <v>2</v>
      </c>
    </row>
    <row r="1446" spans="1:7">
      <c r="A1446" s="23">
        <v>2021</v>
      </c>
      <c r="B1446" s="23" t="s">
        <v>514</v>
      </c>
      <c r="C1446" s="13" t="s">
        <v>3925</v>
      </c>
      <c r="D1446" s="34" t="s">
        <v>5096</v>
      </c>
      <c r="E1446" s="34" t="s">
        <v>7559</v>
      </c>
      <c r="F1446" s="34" t="s">
        <v>7537</v>
      </c>
      <c r="G1446" s="34">
        <v>5</v>
      </c>
    </row>
    <row r="1447" spans="1:7">
      <c r="A1447" s="23">
        <v>2021</v>
      </c>
      <c r="B1447" s="23" t="s">
        <v>514</v>
      </c>
      <c r="C1447" s="13" t="s">
        <v>23</v>
      </c>
      <c r="D1447" s="34" t="s">
        <v>5096</v>
      </c>
      <c r="E1447" s="34" t="s">
        <v>7614</v>
      </c>
      <c r="F1447" s="34" t="s">
        <v>7537</v>
      </c>
      <c r="G1447" s="34">
        <v>3</v>
      </c>
    </row>
    <row r="1448" spans="1:7">
      <c r="A1448" s="23">
        <v>2021</v>
      </c>
      <c r="B1448" s="23" t="s">
        <v>514</v>
      </c>
      <c r="C1448" s="13" t="s">
        <v>1704</v>
      </c>
      <c r="D1448" s="34" t="s">
        <v>5096</v>
      </c>
      <c r="E1448" s="34" t="s">
        <v>7614</v>
      </c>
      <c r="F1448" s="34" t="s">
        <v>7537</v>
      </c>
      <c r="G1448" s="34">
        <v>67</v>
      </c>
    </row>
    <row r="1449" spans="1:7">
      <c r="A1449" s="23">
        <v>2021</v>
      </c>
      <c r="B1449" s="23" t="s">
        <v>514</v>
      </c>
      <c r="C1449" s="13" t="s">
        <v>6804</v>
      </c>
      <c r="D1449" s="34" t="s">
        <v>5096</v>
      </c>
      <c r="E1449" s="34" t="s">
        <v>7614</v>
      </c>
      <c r="F1449" s="34" t="s">
        <v>7537</v>
      </c>
      <c r="G1449" s="34">
        <v>3</v>
      </c>
    </row>
    <row r="1450" spans="1:7">
      <c r="A1450" s="23">
        <v>2021</v>
      </c>
      <c r="B1450" s="23" t="s">
        <v>514</v>
      </c>
      <c r="C1450" s="13" t="s">
        <v>185</v>
      </c>
      <c r="D1450" s="34" t="s">
        <v>5096</v>
      </c>
      <c r="E1450" s="34" t="s">
        <v>7614</v>
      </c>
      <c r="F1450" s="34" t="s">
        <v>7537</v>
      </c>
      <c r="G1450" s="34">
        <v>4</v>
      </c>
    </row>
    <row r="1451" spans="1:7">
      <c r="A1451" s="23">
        <v>2021</v>
      </c>
      <c r="B1451" s="23" t="s">
        <v>514</v>
      </c>
      <c r="C1451" s="13" t="s">
        <v>3925</v>
      </c>
      <c r="D1451" s="34" t="s">
        <v>5096</v>
      </c>
      <c r="E1451" s="34" t="s">
        <v>7614</v>
      </c>
      <c r="F1451" s="34" t="s">
        <v>7537</v>
      </c>
      <c r="G1451" s="34">
        <v>5</v>
      </c>
    </row>
    <row r="1452" spans="1:7">
      <c r="A1452" s="23">
        <v>2021</v>
      </c>
      <c r="B1452" s="23" t="s">
        <v>514</v>
      </c>
      <c r="C1452" s="13" t="s">
        <v>184</v>
      </c>
      <c r="D1452" s="34" t="s">
        <v>5096</v>
      </c>
      <c r="E1452" s="34" t="s">
        <v>4390</v>
      </c>
      <c r="F1452" s="34" t="s">
        <v>7537</v>
      </c>
      <c r="G1452" s="34">
        <v>3</v>
      </c>
    </row>
    <row r="1453" spans="1:7">
      <c r="A1453" s="23">
        <v>2021</v>
      </c>
      <c r="B1453" s="23" t="s">
        <v>514</v>
      </c>
      <c r="C1453" s="13" t="s">
        <v>23</v>
      </c>
      <c r="D1453" s="34" t="s">
        <v>5096</v>
      </c>
      <c r="E1453" s="34" t="s">
        <v>4390</v>
      </c>
      <c r="F1453" s="34" t="s">
        <v>7537</v>
      </c>
      <c r="G1453" s="34">
        <v>1</v>
      </c>
    </row>
    <row r="1454" spans="1:7">
      <c r="A1454" s="23">
        <v>2021</v>
      </c>
      <c r="B1454" s="23" t="s">
        <v>514</v>
      </c>
      <c r="C1454" s="13" t="s">
        <v>1704</v>
      </c>
      <c r="D1454" s="34" t="s">
        <v>5096</v>
      </c>
      <c r="E1454" s="34" t="s">
        <v>4390</v>
      </c>
      <c r="F1454" s="34" t="s">
        <v>7537</v>
      </c>
      <c r="G1454" s="34">
        <v>3</v>
      </c>
    </row>
    <row r="1455" spans="1:7">
      <c r="A1455" s="23">
        <v>2021</v>
      </c>
      <c r="B1455" s="23" t="s">
        <v>514</v>
      </c>
      <c r="C1455" s="13" t="s">
        <v>6804</v>
      </c>
      <c r="D1455" s="34" t="s">
        <v>5096</v>
      </c>
      <c r="E1455" s="34" t="s">
        <v>4390</v>
      </c>
      <c r="F1455" s="34" t="s">
        <v>7537</v>
      </c>
      <c r="G1455" s="34">
        <v>1</v>
      </c>
    </row>
    <row r="1456" spans="1:7">
      <c r="A1456" s="23">
        <v>2021</v>
      </c>
      <c r="B1456" s="23" t="s">
        <v>514</v>
      </c>
      <c r="C1456" s="13" t="s">
        <v>185</v>
      </c>
      <c r="D1456" s="34" t="s">
        <v>5096</v>
      </c>
      <c r="E1456" s="34" t="s">
        <v>4390</v>
      </c>
      <c r="F1456" s="34" t="s">
        <v>7537</v>
      </c>
      <c r="G1456" s="34">
        <v>4</v>
      </c>
    </row>
    <row r="1457" spans="1:7">
      <c r="A1457" s="23">
        <v>2021</v>
      </c>
      <c r="B1457" s="23" t="s">
        <v>514</v>
      </c>
      <c r="C1457" s="13" t="s">
        <v>3925</v>
      </c>
      <c r="D1457" s="34" t="s">
        <v>5096</v>
      </c>
      <c r="E1457" s="34" t="s">
        <v>4390</v>
      </c>
      <c r="F1457" s="34" t="s">
        <v>7537</v>
      </c>
      <c r="G1457" s="34">
        <v>6</v>
      </c>
    </row>
    <row r="1458" spans="1:7">
      <c r="A1458" s="23">
        <v>2021</v>
      </c>
      <c r="B1458" s="23" t="s">
        <v>514</v>
      </c>
      <c r="C1458" s="13" t="s">
        <v>184</v>
      </c>
      <c r="D1458" s="34" t="s">
        <v>5096</v>
      </c>
      <c r="E1458" s="34" t="s">
        <v>7524</v>
      </c>
      <c r="F1458" s="34" t="s">
        <v>7537</v>
      </c>
      <c r="G1458" s="34">
        <v>158</v>
      </c>
    </row>
    <row r="1459" spans="1:7">
      <c r="A1459" s="23">
        <v>2021</v>
      </c>
      <c r="B1459" s="23" t="s">
        <v>514</v>
      </c>
      <c r="C1459" s="13" t="s">
        <v>23</v>
      </c>
      <c r="D1459" s="34" t="s">
        <v>5096</v>
      </c>
      <c r="E1459" s="34" t="s">
        <v>7524</v>
      </c>
      <c r="F1459" s="34" t="s">
        <v>7537</v>
      </c>
      <c r="G1459" s="34">
        <v>45</v>
      </c>
    </row>
    <row r="1460" spans="1:7">
      <c r="A1460" s="23">
        <v>2021</v>
      </c>
      <c r="B1460" s="23" t="s">
        <v>514</v>
      </c>
      <c r="C1460" s="13" t="s">
        <v>1704</v>
      </c>
      <c r="D1460" s="34" t="s">
        <v>5096</v>
      </c>
      <c r="E1460" s="34" t="s">
        <v>7524</v>
      </c>
      <c r="F1460" s="34" t="s">
        <v>7537</v>
      </c>
      <c r="G1460" s="34">
        <v>58</v>
      </c>
    </row>
    <row r="1461" spans="1:7">
      <c r="A1461" s="23">
        <v>2021</v>
      </c>
      <c r="B1461" s="23" t="s">
        <v>514</v>
      </c>
      <c r="C1461" s="13" t="s">
        <v>6804</v>
      </c>
      <c r="D1461" s="34" t="s">
        <v>5096</v>
      </c>
      <c r="E1461" s="34" t="s">
        <v>7524</v>
      </c>
      <c r="F1461" s="34" t="s">
        <v>7537</v>
      </c>
      <c r="G1461" s="34">
        <v>93</v>
      </c>
    </row>
    <row r="1462" spans="1:7">
      <c r="A1462" s="23">
        <v>2021</v>
      </c>
      <c r="B1462" s="23" t="s">
        <v>514</v>
      </c>
      <c r="C1462" s="13" t="s">
        <v>185</v>
      </c>
      <c r="D1462" s="34" t="s">
        <v>5096</v>
      </c>
      <c r="E1462" s="34" t="s">
        <v>7524</v>
      </c>
      <c r="F1462" s="34" t="s">
        <v>7537</v>
      </c>
      <c r="G1462" s="34">
        <v>102</v>
      </c>
    </row>
    <row r="1463" spans="1:7">
      <c r="A1463" s="23">
        <v>2021</v>
      </c>
      <c r="B1463" s="23" t="s">
        <v>514</v>
      </c>
      <c r="C1463" s="13" t="s">
        <v>3925</v>
      </c>
      <c r="D1463" s="34" t="s">
        <v>5096</v>
      </c>
      <c r="E1463" s="34" t="s">
        <v>7524</v>
      </c>
      <c r="F1463" s="34" t="s">
        <v>7537</v>
      </c>
      <c r="G1463" s="34">
        <v>103</v>
      </c>
    </row>
    <row r="1464" spans="1:7">
      <c r="A1464" s="23">
        <v>2021</v>
      </c>
      <c r="B1464" s="23" t="s">
        <v>514</v>
      </c>
      <c r="C1464" s="13" t="s">
        <v>1704</v>
      </c>
      <c r="D1464" s="34" t="s">
        <v>5096</v>
      </c>
      <c r="E1464" s="34" t="s">
        <v>7581</v>
      </c>
      <c r="F1464" s="34" t="s">
        <v>7537</v>
      </c>
      <c r="G1464" s="34">
        <v>1</v>
      </c>
    </row>
    <row r="1465" spans="1:7">
      <c r="A1465" s="23">
        <v>2021</v>
      </c>
      <c r="B1465" s="23" t="s">
        <v>514</v>
      </c>
      <c r="C1465" s="13" t="s">
        <v>184</v>
      </c>
      <c r="D1465" s="34" t="s">
        <v>5096</v>
      </c>
      <c r="E1465" s="34" t="s">
        <v>7525</v>
      </c>
      <c r="F1465" s="34" t="s">
        <v>7537</v>
      </c>
      <c r="G1465" s="34">
        <v>51</v>
      </c>
    </row>
    <row r="1466" spans="1:7">
      <c r="A1466" s="23">
        <v>2021</v>
      </c>
      <c r="B1466" s="23" t="s">
        <v>514</v>
      </c>
      <c r="C1466" s="13" t="s">
        <v>23</v>
      </c>
      <c r="D1466" s="34" t="s">
        <v>5096</v>
      </c>
      <c r="E1466" s="34" t="s">
        <v>7525</v>
      </c>
      <c r="F1466" s="34" t="s">
        <v>7537</v>
      </c>
      <c r="G1466" s="34">
        <v>17</v>
      </c>
    </row>
    <row r="1467" spans="1:7">
      <c r="A1467" s="23">
        <v>2021</v>
      </c>
      <c r="B1467" s="23" t="s">
        <v>514</v>
      </c>
      <c r="C1467" s="13" t="s">
        <v>1704</v>
      </c>
      <c r="D1467" s="34" t="s">
        <v>5096</v>
      </c>
      <c r="E1467" s="34" t="s">
        <v>7525</v>
      </c>
      <c r="F1467" s="34" t="s">
        <v>7537</v>
      </c>
      <c r="G1467" s="34">
        <v>170</v>
      </c>
    </row>
    <row r="1468" spans="1:7">
      <c r="A1468" s="23">
        <v>2021</v>
      </c>
      <c r="B1468" s="23" t="s">
        <v>514</v>
      </c>
      <c r="C1468" s="13" t="s">
        <v>6804</v>
      </c>
      <c r="D1468" s="34" t="s">
        <v>5096</v>
      </c>
      <c r="E1468" s="34" t="s">
        <v>7525</v>
      </c>
      <c r="F1468" s="34" t="s">
        <v>7537</v>
      </c>
      <c r="G1468" s="34">
        <v>18</v>
      </c>
    </row>
    <row r="1469" spans="1:7">
      <c r="A1469" s="23">
        <v>2021</v>
      </c>
      <c r="B1469" s="23" t="s">
        <v>514</v>
      </c>
      <c r="C1469" s="13" t="s">
        <v>185</v>
      </c>
      <c r="D1469" s="34" t="s">
        <v>5096</v>
      </c>
      <c r="E1469" s="34" t="s">
        <v>7525</v>
      </c>
      <c r="F1469" s="34" t="s">
        <v>7537</v>
      </c>
      <c r="G1469" s="34">
        <v>33</v>
      </c>
    </row>
    <row r="1470" spans="1:7">
      <c r="A1470" s="23">
        <v>2021</v>
      </c>
      <c r="B1470" s="23" t="s">
        <v>514</v>
      </c>
      <c r="C1470" s="13" t="s">
        <v>3925</v>
      </c>
      <c r="D1470" s="34" t="s">
        <v>5096</v>
      </c>
      <c r="E1470" s="34" t="s">
        <v>7525</v>
      </c>
      <c r="F1470" s="34" t="s">
        <v>7537</v>
      </c>
      <c r="G1470" s="34">
        <v>10</v>
      </c>
    </row>
    <row r="1471" spans="1:7">
      <c r="A1471" s="23">
        <v>2021</v>
      </c>
      <c r="B1471" s="23" t="s">
        <v>514</v>
      </c>
      <c r="C1471" s="13" t="s">
        <v>1704</v>
      </c>
      <c r="D1471" s="34" t="s">
        <v>5096</v>
      </c>
      <c r="E1471" s="34" t="s">
        <v>7531</v>
      </c>
      <c r="F1471" s="34" t="s">
        <v>7537</v>
      </c>
      <c r="G1471" s="34">
        <v>1</v>
      </c>
    </row>
    <row r="1472" spans="1:7">
      <c r="A1472" s="23">
        <v>2021</v>
      </c>
      <c r="B1472" s="23" t="s">
        <v>514</v>
      </c>
      <c r="C1472" s="13" t="s">
        <v>6804</v>
      </c>
      <c r="D1472" s="34" t="s">
        <v>5096</v>
      </c>
      <c r="E1472" s="34" t="s">
        <v>7531</v>
      </c>
      <c r="F1472" s="34" t="s">
        <v>7537</v>
      </c>
      <c r="G1472" s="34">
        <v>2</v>
      </c>
    </row>
    <row r="1473" spans="1:7">
      <c r="A1473" s="23">
        <v>2021</v>
      </c>
      <c r="B1473" s="23" t="s">
        <v>514</v>
      </c>
      <c r="C1473" s="13" t="s">
        <v>3925</v>
      </c>
      <c r="D1473" s="34" t="s">
        <v>5096</v>
      </c>
      <c r="E1473" s="34" t="s">
        <v>7531</v>
      </c>
      <c r="F1473" s="34" t="s">
        <v>7537</v>
      </c>
      <c r="G1473" s="34">
        <v>1</v>
      </c>
    </row>
    <row r="1474" spans="1:7">
      <c r="A1474" s="23">
        <v>2021</v>
      </c>
      <c r="B1474" s="23" t="s">
        <v>514</v>
      </c>
      <c r="C1474" s="13" t="s">
        <v>184</v>
      </c>
      <c r="D1474" s="34" t="s">
        <v>5096</v>
      </c>
      <c r="E1474" s="34" t="s">
        <v>4393</v>
      </c>
      <c r="F1474" s="34" t="s">
        <v>7537</v>
      </c>
      <c r="G1474" s="34">
        <v>1</v>
      </c>
    </row>
    <row r="1475" spans="1:7">
      <c r="A1475" s="23">
        <v>2021</v>
      </c>
      <c r="B1475" s="23" t="s">
        <v>514</v>
      </c>
      <c r="C1475" s="13" t="s">
        <v>23</v>
      </c>
      <c r="D1475" s="34" t="s">
        <v>5096</v>
      </c>
      <c r="E1475" s="34" t="s">
        <v>4393</v>
      </c>
      <c r="F1475" s="34" t="s">
        <v>7537</v>
      </c>
      <c r="G1475" s="34">
        <v>2</v>
      </c>
    </row>
    <row r="1476" spans="1:7">
      <c r="A1476" s="23">
        <v>2021</v>
      </c>
      <c r="B1476" s="23" t="s">
        <v>514</v>
      </c>
      <c r="C1476" s="13" t="s">
        <v>6804</v>
      </c>
      <c r="D1476" s="34" t="s">
        <v>5096</v>
      </c>
      <c r="E1476" s="34" t="s">
        <v>4393</v>
      </c>
      <c r="F1476" s="34" t="s">
        <v>7537</v>
      </c>
      <c r="G1476" s="34">
        <v>1</v>
      </c>
    </row>
    <row r="1477" spans="1:7">
      <c r="A1477" s="23">
        <v>2021</v>
      </c>
      <c r="B1477" s="23" t="s">
        <v>514</v>
      </c>
      <c r="C1477" s="13" t="s">
        <v>185</v>
      </c>
      <c r="D1477" s="34" t="s">
        <v>5096</v>
      </c>
      <c r="E1477" s="34" t="s">
        <v>4393</v>
      </c>
      <c r="F1477" s="34" t="s">
        <v>7537</v>
      </c>
      <c r="G1477" s="34">
        <v>11</v>
      </c>
    </row>
    <row r="1478" spans="1:7">
      <c r="A1478" s="23">
        <v>2021</v>
      </c>
      <c r="B1478" s="23" t="s">
        <v>514</v>
      </c>
      <c r="C1478" s="13" t="s">
        <v>184</v>
      </c>
      <c r="D1478" s="34" t="s">
        <v>5096</v>
      </c>
      <c r="E1478" s="34" t="s">
        <v>7526</v>
      </c>
      <c r="F1478" s="34" t="s">
        <v>7537</v>
      </c>
      <c r="G1478" s="34">
        <v>102</v>
      </c>
    </row>
    <row r="1479" spans="1:7">
      <c r="A1479" s="23">
        <v>2021</v>
      </c>
      <c r="B1479" s="23" t="s">
        <v>514</v>
      </c>
      <c r="C1479" s="13" t="s">
        <v>185</v>
      </c>
      <c r="D1479" s="34" t="s">
        <v>5096</v>
      </c>
      <c r="E1479" s="34" t="s">
        <v>7526</v>
      </c>
      <c r="F1479" s="34" t="s">
        <v>7537</v>
      </c>
      <c r="G1479" s="34">
        <v>7</v>
      </c>
    </row>
    <row r="1480" spans="1:7">
      <c r="A1480" s="23">
        <v>2021</v>
      </c>
      <c r="B1480" s="23" t="s">
        <v>514</v>
      </c>
      <c r="C1480" s="13" t="s">
        <v>3925</v>
      </c>
      <c r="D1480" s="34" t="s">
        <v>5096</v>
      </c>
      <c r="E1480" s="34" t="s">
        <v>7526</v>
      </c>
      <c r="F1480" s="34" t="s">
        <v>7537</v>
      </c>
      <c r="G1480" s="34">
        <v>1</v>
      </c>
    </row>
    <row r="1481" spans="1:7">
      <c r="A1481" s="23">
        <v>2021</v>
      </c>
      <c r="B1481" s="23" t="s">
        <v>514</v>
      </c>
      <c r="C1481" s="13" t="s">
        <v>184</v>
      </c>
      <c r="D1481" s="34" t="s">
        <v>5096</v>
      </c>
      <c r="E1481" s="34" t="s">
        <v>7572</v>
      </c>
      <c r="F1481" s="34" t="s">
        <v>7537</v>
      </c>
      <c r="G1481" s="34">
        <v>1</v>
      </c>
    </row>
    <row r="1482" spans="1:7">
      <c r="A1482" s="23">
        <v>2021</v>
      </c>
      <c r="B1482" s="23" t="s">
        <v>514</v>
      </c>
      <c r="C1482" s="13" t="s">
        <v>23</v>
      </c>
      <c r="D1482" s="34" t="s">
        <v>5096</v>
      </c>
      <c r="E1482" s="34" t="s">
        <v>7572</v>
      </c>
      <c r="F1482" s="34" t="s">
        <v>7537</v>
      </c>
      <c r="G1482" s="34">
        <v>2</v>
      </c>
    </row>
    <row r="1483" spans="1:7">
      <c r="A1483" s="23">
        <v>2021</v>
      </c>
      <c r="B1483" s="23" t="s">
        <v>514</v>
      </c>
      <c r="C1483" s="13" t="s">
        <v>6804</v>
      </c>
      <c r="D1483" s="34" t="s">
        <v>5096</v>
      </c>
      <c r="E1483" s="34" t="s">
        <v>7572</v>
      </c>
      <c r="F1483" s="34" t="s">
        <v>7537</v>
      </c>
      <c r="G1483" s="34">
        <v>2</v>
      </c>
    </row>
    <row r="1484" spans="1:7">
      <c r="A1484" s="23">
        <v>2021</v>
      </c>
      <c r="B1484" s="23" t="s">
        <v>514</v>
      </c>
      <c r="C1484" s="13" t="s">
        <v>185</v>
      </c>
      <c r="D1484" s="34" t="s">
        <v>5096</v>
      </c>
      <c r="E1484" s="34" t="s">
        <v>7572</v>
      </c>
      <c r="F1484" s="34" t="s">
        <v>7537</v>
      </c>
      <c r="G1484" s="34">
        <v>11</v>
      </c>
    </row>
    <row r="1485" spans="1:7">
      <c r="A1485" s="23">
        <v>2021</v>
      </c>
      <c r="B1485" s="23" t="s">
        <v>514</v>
      </c>
      <c r="C1485" s="13" t="s">
        <v>3925</v>
      </c>
      <c r="D1485" s="34" t="s">
        <v>5096</v>
      </c>
      <c r="E1485" s="34" t="s">
        <v>7572</v>
      </c>
      <c r="F1485" s="34" t="s">
        <v>7537</v>
      </c>
      <c r="G1485" s="34">
        <v>1</v>
      </c>
    </row>
    <row r="1486" spans="1:7">
      <c r="A1486" s="23">
        <v>2021</v>
      </c>
      <c r="B1486" s="23" t="s">
        <v>514</v>
      </c>
      <c r="C1486" s="13" t="s">
        <v>184</v>
      </c>
      <c r="D1486" s="34" t="s">
        <v>5096</v>
      </c>
      <c r="E1486" s="34" t="s">
        <v>7523</v>
      </c>
      <c r="F1486" s="34" t="s">
        <v>7537</v>
      </c>
      <c r="G1486" s="34">
        <v>5</v>
      </c>
    </row>
    <row r="1487" spans="1:7">
      <c r="A1487" s="23">
        <v>2021</v>
      </c>
      <c r="B1487" s="23" t="s">
        <v>514</v>
      </c>
      <c r="C1487" s="13" t="s">
        <v>185</v>
      </c>
      <c r="D1487" s="34" t="s">
        <v>5096</v>
      </c>
      <c r="E1487" s="34" t="s">
        <v>7523</v>
      </c>
      <c r="F1487" s="34" t="s">
        <v>7537</v>
      </c>
      <c r="G1487" s="34">
        <v>2</v>
      </c>
    </row>
    <row r="1488" spans="1:7">
      <c r="A1488" s="23">
        <v>2021</v>
      </c>
      <c r="B1488" s="23" t="s">
        <v>514</v>
      </c>
      <c r="C1488" s="13" t="s">
        <v>3925</v>
      </c>
      <c r="D1488" s="34" t="s">
        <v>5096</v>
      </c>
      <c r="E1488" s="34" t="s">
        <v>7523</v>
      </c>
      <c r="F1488" s="34" t="s">
        <v>7537</v>
      </c>
      <c r="G1488" s="34">
        <v>1</v>
      </c>
    </row>
    <row r="1489" spans="1:7">
      <c r="A1489" s="23">
        <v>2021</v>
      </c>
      <c r="B1489" s="23" t="s">
        <v>514</v>
      </c>
      <c r="C1489" s="13" t="s">
        <v>184</v>
      </c>
      <c r="D1489" s="34" t="s">
        <v>5096</v>
      </c>
      <c r="E1489" s="34" t="s">
        <v>7573</v>
      </c>
      <c r="F1489" s="34" t="s">
        <v>7537</v>
      </c>
      <c r="G1489" s="34">
        <v>17</v>
      </c>
    </row>
    <row r="1490" spans="1:7">
      <c r="A1490" s="23">
        <v>2021</v>
      </c>
      <c r="B1490" s="23" t="s">
        <v>514</v>
      </c>
      <c r="C1490" s="13" t="s">
        <v>1704</v>
      </c>
      <c r="D1490" s="34" t="s">
        <v>5096</v>
      </c>
      <c r="E1490" s="34" t="s">
        <v>7573</v>
      </c>
      <c r="F1490" s="34" t="s">
        <v>7537</v>
      </c>
      <c r="G1490" s="34">
        <v>2</v>
      </c>
    </row>
    <row r="1491" spans="1:7">
      <c r="A1491" s="23">
        <v>2021</v>
      </c>
      <c r="B1491" s="23" t="s">
        <v>514</v>
      </c>
      <c r="C1491" s="13" t="s">
        <v>185</v>
      </c>
      <c r="D1491" s="34" t="s">
        <v>5096</v>
      </c>
      <c r="E1491" s="34" t="s">
        <v>7573</v>
      </c>
      <c r="F1491" s="34" t="s">
        <v>7537</v>
      </c>
      <c r="G1491" s="34">
        <v>5</v>
      </c>
    </row>
    <row r="1492" spans="1:7">
      <c r="A1492" s="23">
        <v>2021</v>
      </c>
      <c r="B1492" s="23" t="s">
        <v>514</v>
      </c>
      <c r="C1492" s="13" t="s">
        <v>1704</v>
      </c>
      <c r="D1492" s="34" t="s">
        <v>5096</v>
      </c>
      <c r="E1492" s="34" t="s">
        <v>7532</v>
      </c>
      <c r="F1492" s="34" t="s">
        <v>7537</v>
      </c>
      <c r="G1492" s="34">
        <v>8</v>
      </c>
    </row>
    <row r="1493" spans="1:7">
      <c r="A1493" s="23">
        <v>2021</v>
      </c>
      <c r="B1493" s="23" t="s">
        <v>514</v>
      </c>
      <c r="C1493" s="13" t="s">
        <v>1704</v>
      </c>
      <c r="D1493" s="34" t="s">
        <v>5096</v>
      </c>
      <c r="E1493" s="34" t="s">
        <v>4350</v>
      </c>
      <c r="F1493" s="34" t="s">
        <v>7537</v>
      </c>
      <c r="G1493" s="34">
        <v>24</v>
      </c>
    </row>
    <row r="1494" spans="1:7">
      <c r="A1494" s="23">
        <v>2021</v>
      </c>
      <c r="B1494" s="23" t="s">
        <v>514</v>
      </c>
      <c r="C1494" s="13" t="s">
        <v>184</v>
      </c>
      <c r="D1494" s="34" t="s">
        <v>5096</v>
      </c>
      <c r="E1494" s="34" t="s">
        <v>4361</v>
      </c>
      <c r="F1494" s="34" t="s">
        <v>7537</v>
      </c>
      <c r="G1494" s="34">
        <v>65</v>
      </c>
    </row>
    <row r="1495" spans="1:7">
      <c r="A1495" s="23">
        <v>2021</v>
      </c>
      <c r="B1495" s="23" t="s">
        <v>514</v>
      </c>
      <c r="C1495" s="13" t="s">
        <v>23</v>
      </c>
      <c r="D1495" s="34" t="s">
        <v>5096</v>
      </c>
      <c r="E1495" s="34" t="s">
        <v>4361</v>
      </c>
      <c r="F1495" s="34" t="s">
        <v>7537</v>
      </c>
      <c r="G1495" s="34">
        <v>5</v>
      </c>
    </row>
    <row r="1496" spans="1:7">
      <c r="A1496" s="23">
        <v>2021</v>
      </c>
      <c r="B1496" s="23" t="s">
        <v>514</v>
      </c>
      <c r="C1496" s="13" t="s">
        <v>1704</v>
      </c>
      <c r="D1496" s="34" t="s">
        <v>5096</v>
      </c>
      <c r="E1496" s="34" t="s">
        <v>4361</v>
      </c>
      <c r="F1496" s="34" t="s">
        <v>7537</v>
      </c>
      <c r="G1496" s="34">
        <v>61</v>
      </c>
    </row>
    <row r="1497" spans="1:7">
      <c r="A1497" s="23">
        <v>2021</v>
      </c>
      <c r="B1497" s="23" t="s">
        <v>514</v>
      </c>
      <c r="C1497" s="13" t="s">
        <v>6804</v>
      </c>
      <c r="D1497" s="34" t="s">
        <v>5096</v>
      </c>
      <c r="E1497" s="34" t="s">
        <v>4361</v>
      </c>
      <c r="F1497" s="34" t="s">
        <v>7537</v>
      </c>
      <c r="G1497" s="34">
        <v>13</v>
      </c>
    </row>
    <row r="1498" spans="1:7">
      <c r="A1498" s="23">
        <v>2021</v>
      </c>
      <c r="B1498" s="23" t="s">
        <v>514</v>
      </c>
      <c r="C1498" s="13" t="s">
        <v>185</v>
      </c>
      <c r="D1498" s="34" t="s">
        <v>5096</v>
      </c>
      <c r="E1498" s="34" t="s">
        <v>4361</v>
      </c>
      <c r="F1498" s="34" t="s">
        <v>7537</v>
      </c>
      <c r="G1498" s="34">
        <v>54</v>
      </c>
    </row>
    <row r="1499" spans="1:7">
      <c r="A1499" s="23">
        <v>2021</v>
      </c>
      <c r="B1499" s="23" t="s">
        <v>514</v>
      </c>
      <c r="C1499" s="13" t="s">
        <v>3925</v>
      </c>
      <c r="D1499" s="34" t="s">
        <v>5096</v>
      </c>
      <c r="E1499" s="34" t="s">
        <v>4361</v>
      </c>
      <c r="F1499" s="34" t="s">
        <v>7537</v>
      </c>
      <c r="G1499" s="34">
        <v>25</v>
      </c>
    </row>
    <row r="1500" spans="1:7">
      <c r="A1500" s="23">
        <v>2021</v>
      </c>
      <c r="B1500" s="23" t="s">
        <v>514</v>
      </c>
      <c r="C1500" s="13" t="s">
        <v>184</v>
      </c>
      <c r="D1500" s="34" t="s">
        <v>4355</v>
      </c>
      <c r="E1500" s="34" t="s">
        <v>7597</v>
      </c>
      <c r="F1500" s="34" t="s">
        <v>7537</v>
      </c>
      <c r="G1500" s="34">
        <v>118</v>
      </c>
    </row>
    <row r="1501" spans="1:7">
      <c r="A1501" s="23">
        <v>2021</v>
      </c>
      <c r="B1501" s="23" t="s">
        <v>514</v>
      </c>
      <c r="C1501" s="13" t="s">
        <v>23</v>
      </c>
      <c r="D1501" s="34" t="s">
        <v>4355</v>
      </c>
      <c r="E1501" s="34" t="s">
        <v>7597</v>
      </c>
      <c r="F1501" s="34" t="s">
        <v>7537</v>
      </c>
      <c r="G1501" s="34">
        <v>60</v>
      </c>
    </row>
    <row r="1502" spans="1:7">
      <c r="A1502" s="23">
        <v>2021</v>
      </c>
      <c r="B1502" s="23" t="s">
        <v>514</v>
      </c>
      <c r="C1502" s="13" t="s">
        <v>1704</v>
      </c>
      <c r="D1502" s="34" t="s">
        <v>4355</v>
      </c>
      <c r="E1502" s="34" t="s">
        <v>7597</v>
      </c>
      <c r="F1502" s="34" t="s">
        <v>7537</v>
      </c>
      <c r="G1502" s="34">
        <v>15</v>
      </c>
    </row>
    <row r="1503" spans="1:7">
      <c r="A1503" s="23">
        <v>2021</v>
      </c>
      <c r="B1503" s="23" t="s">
        <v>514</v>
      </c>
      <c r="C1503" s="13" t="s">
        <v>185</v>
      </c>
      <c r="D1503" s="34" t="s">
        <v>4355</v>
      </c>
      <c r="E1503" s="34" t="s">
        <v>7597</v>
      </c>
      <c r="F1503" s="34" t="s">
        <v>7537</v>
      </c>
      <c r="G1503" s="34">
        <v>39</v>
      </c>
    </row>
    <row r="1504" spans="1:7">
      <c r="A1504" s="23">
        <v>2021</v>
      </c>
      <c r="B1504" s="23" t="s">
        <v>514</v>
      </c>
      <c r="C1504" s="13" t="s">
        <v>184</v>
      </c>
      <c r="D1504" s="34" t="s">
        <v>4355</v>
      </c>
      <c r="E1504" s="34" t="s">
        <v>4395</v>
      </c>
      <c r="F1504" s="34" t="s">
        <v>7537</v>
      </c>
      <c r="G1504" s="34">
        <v>9</v>
      </c>
    </row>
    <row r="1505" spans="1:7">
      <c r="A1505" s="23">
        <v>2021</v>
      </c>
      <c r="B1505" s="23" t="s">
        <v>514</v>
      </c>
      <c r="C1505" s="13" t="s">
        <v>23</v>
      </c>
      <c r="D1505" s="34" t="s">
        <v>4355</v>
      </c>
      <c r="E1505" s="34" t="s">
        <v>4395</v>
      </c>
      <c r="F1505" s="34" t="s">
        <v>7537</v>
      </c>
      <c r="G1505" s="34">
        <v>4</v>
      </c>
    </row>
    <row r="1506" spans="1:7">
      <c r="A1506" s="23">
        <v>2021</v>
      </c>
      <c r="B1506" s="23" t="s">
        <v>514</v>
      </c>
      <c r="C1506" s="13" t="s">
        <v>1704</v>
      </c>
      <c r="D1506" s="34" t="s">
        <v>4355</v>
      </c>
      <c r="E1506" s="34" t="s">
        <v>4395</v>
      </c>
      <c r="F1506" s="34" t="s">
        <v>7537</v>
      </c>
      <c r="G1506" s="34">
        <v>3</v>
      </c>
    </row>
    <row r="1507" spans="1:7">
      <c r="A1507" s="23">
        <v>2021</v>
      </c>
      <c r="B1507" s="23" t="s">
        <v>514</v>
      </c>
      <c r="C1507" s="13" t="s">
        <v>6804</v>
      </c>
      <c r="D1507" s="34" t="s">
        <v>4355</v>
      </c>
      <c r="E1507" s="34" t="s">
        <v>4395</v>
      </c>
      <c r="F1507" s="34" t="s">
        <v>7537</v>
      </c>
      <c r="G1507" s="34">
        <v>6</v>
      </c>
    </row>
    <row r="1508" spans="1:7">
      <c r="A1508" s="23">
        <v>2021</v>
      </c>
      <c r="B1508" s="23" t="s">
        <v>514</v>
      </c>
      <c r="C1508" s="13" t="s">
        <v>185</v>
      </c>
      <c r="D1508" s="34" t="s">
        <v>4355</v>
      </c>
      <c r="E1508" s="34" t="s">
        <v>4395</v>
      </c>
      <c r="F1508" s="34" t="s">
        <v>7537</v>
      </c>
      <c r="G1508" s="34">
        <v>8</v>
      </c>
    </row>
    <row r="1509" spans="1:7">
      <c r="A1509" s="23">
        <v>2021</v>
      </c>
      <c r="B1509" s="23" t="s">
        <v>514</v>
      </c>
      <c r="C1509" s="13" t="s">
        <v>3925</v>
      </c>
      <c r="D1509" s="34" t="s">
        <v>4355</v>
      </c>
      <c r="E1509" s="34" t="s">
        <v>4395</v>
      </c>
      <c r="F1509" s="34" t="s">
        <v>7537</v>
      </c>
      <c r="G1509" s="34">
        <v>9</v>
      </c>
    </row>
    <row r="1510" spans="1:7">
      <c r="A1510" s="23">
        <v>2021</v>
      </c>
      <c r="B1510" s="23" t="s">
        <v>514</v>
      </c>
      <c r="C1510" s="13" t="s">
        <v>184</v>
      </c>
      <c r="D1510" s="34" t="s">
        <v>4355</v>
      </c>
      <c r="E1510" s="34" t="s">
        <v>4404</v>
      </c>
      <c r="F1510" s="34" t="s">
        <v>7537</v>
      </c>
      <c r="G1510" s="34">
        <v>9</v>
      </c>
    </row>
    <row r="1511" spans="1:7">
      <c r="A1511" s="23">
        <v>2021</v>
      </c>
      <c r="B1511" s="23" t="s">
        <v>514</v>
      </c>
      <c r="C1511" s="13" t="s">
        <v>23</v>
      </c>
      <c r="D1511" s="34" t="s">
        <v>4355</v>
      </c>
      <c r="E1511" s="34" t="s">
        <v>4404</v>
      </c>
      <c r="F1511" s="34" t="s">
        <v>7537</v>
      </c>
      <c r="G1511" s="34">
        <v>4</v>
      </c>
    </row>
    <row r="1512" spans="1:7">
      <c r="A1512" s="23">
        <v>2021</v>
      </c>
      <c r="B1512" s="23" t="s">
        <v>514</v>
      </c>
      <c r="C1512" s="13" t="s">
        <v>6804</v>
      </c>
      <c r="D1512" s="34" t="s">
        <v>4355</v>
      </c>
      <c r="E1512" s="34" t="s">
        <v>4404</v>
      </c>
      <c r="F1512" s="34" t="s">
        <v>7537</v>
      </c>
      <c r="G1512" s="34">
        <v>2</v>
      </c>
    </row>
    <row r="1513" spans="1:7">
      <c r="A1513" s="23">
        <v>2021</v>
      </c>
      <c r="B1513" s="23" t="s">
        <v>514</v>
      </c>
      <c r="C1513" s="13" t="s">
        <v>185</v>
      </c>
      <c r="D1513" s="34" t="s">
        <v>4355</v>
      </c>
      <c r="E1513" s="34" t="s">
        <v>4404</v>
      </c>
      <c r="F1513" s="34" t="s">
        <v>7537</v>
      </c>
      <c r="G1513" s="34">
        <v>7</v>
      </c>
    </row>
    <row r="1514" spans="1:7">
      <c r="A1514" s="23">
        <v>2021</v>
      </c>
      <c r="B1514" s="23" t="s">
        <v>514</v>
      </c>
      <c r="C1514" s="13" t="s">
        <v>3925</v>
      </c>
      <c r="D1514" s="34" t="s">
        <v>4355</v>
      </c>
      <c r="E1514" s="34" t="s">
        <v>4404</v>
      </c>
      <c r="F1514" s="34" t="s">
        <v>7537</v>
      </c>
      <c r="G1514" s="34">
        <v>11</v>
      </c>
    </row>
    <row r="1515" spans="1:7">
      <c r="A1515" s="23">
        <v>2021</v>
      </c>
      <c r="B1515" s="23" t="s">
        <v>514</v>
      </c>
      <c r="C1515" s="13" t="s">
        <v>184</v>
      </c>
      <c r="D1515" s="34" t="s">
        <v>4355</v>
      </c>
      <c r="E1515" s="34" t="s">
        <v>7563</v>
      </c>
      <c r="F1515" s="34" t="s">
        <v>7537</v>
      </c>
      <c r="G1515" s="34">
        <v>147</v>
      </c>
    </row>
    <row r="1516" spans="1:7">
      <c r="A1516" s="23">
        <v>2021</v>
      </c>
      <c r="B1516" s="23" t="s">
        <v>514</v>
      </c>
      <c r="C1516" s="13" t="s">
        <v>23</v>
      </c>
      <c r="D1516" s="34" t="s">
        <v>4355</v>
      </c>
      <c r="E1516" s="34" t="s">
        <v>7563</v>
      </c>
      <c r="F1516" s="34" t="s">
        <v>7537</v>
      </c>
      <c r="G1516" s="34">
        <v>156</v>
      </c>
    </row>
    <row r="1517" spans="1:7">
      <c r="A1517" s="23">
        <v>2021</v>
      </c>
      <c r="B1517" s="23" t="s">
        <v>514</v>
      </c>
      <c r="C1517" s="13" t="s">
        <v>6804</v>
      </c>
      <c r="D1517" s="34" t="s">
        <v>4355</v>
      </c>
      <c r="E1517" s="34" t="s">
        <v>7563</v>
      </c>
      <c r="F1517" s="34" t="s">
        <v>7537</v>
      </c>
      <c r="G1517" s="34">
        <v>89</v>
      </c>
    </row>
    <row r="1518" spans="1:7">
      <c r="A1518" s="23">
        <v>2021</v>
      </c>
      <c r="B1518" s="23" t="s">
        <v>514</v>
      </c>
      <c r="C1518" s="13" t="s">
        <v>185</v>
      </c>
      <c r="D1518" s="34" t="s">
        <v>4355</v>
      </c>
      <c r="E1518" s="34" t="s">
        <v>7563</v>
      </c>
      <c r="F1518" s="34" t="s">
        <v>7537</v>
      </c>
      <c r="G1518" s="34">
        <v>107</v>
      </c>
    </row>
    <row r="1519" spans="1:7">
      <c r="A1519" s="23">
        <v>2021</v>
      </c>
      <c r="B1519" s="23" t="s">
        <v>514</v>
      </c>
      <c r="C1519" s="13" t="s">
        <v>3925</v>
      </c>
      <c r="D1519" s="34" t="s">
        <v>4355</v>
      </c>
      <c r="E1519" s="34" t="s">
        <v>7563</v>
      </c>
      <c r="F1519" s="34" t="s">
        <v>7537</v>
      </c>
      <c r="G1519" s="34">
        <v>117</v>
      </c>
    </row>
    <row r="1520" spans="1:7">
      <c r="A1520" s="23">
        <v>2021</v>
      </c>
      <c r="B1520" s="23" t="s">
        <v>514</v>
      </c>
      <c r="C1520" s="13" t="s">
        <v>1704</v>
      </c>
      <c r="D1520" s="34" t="s">
        <v>4355</v>
      </c>
      <c r="E1520" s="34" t="s">
        <v>7592</v>
      </c>
      <c r="F1520" s="34" t="s">
        <v>7537</v>
      </c>
      <c r="G1520" s="34">
        <v>11</v>
      </c>
    </row>
    <row r="1521" spans="1:7">
      <c r="A1521" s="23">
        <v>2021</v>
      </c>
      <c r="B1521" s="23" t="s">
        <v>514</v>
      </c>
      <c r="C1521" s="13" t="s">
        <v>184</v>
      </c>
      <c r="D1521" s="34" t="s">
        <v>4355</v>
      </c>
      <c r="E1521" s="34" t="s">
        <v>4339</v>
      </c>
      <c r="F1521" s="34" t="s">
        <v>7537</v>
      </c>
      <c r="G1521" s="34">
        <v>198</v>
      </c>
    </row>
    <row r="1522" spans="1:7">
      <c r="A1522" s="23">
        <v>2021</v>
      </c>
      <c r="B1522" s="23" t="s">
        <v>514</v>
      </c>
      <c r="C1522" s="13" t="s">
        <v>23</v>
      </c>
      <c r="D1522" s="34" t="s">
        <v>4355</v>
      </c>
      <c r="E1522" s="34" t="s">
        <v>4339</v>
      </c>
      <c r="F1522" s="34" t="s">
        <v>7537</v>
      </c>
      <c r="G1522" s="34">
        <v>3</v>
      </c>
    </row>
    <row r="1523" spans="1:7">
      <c r="A1523" s="23">
        <v>2021</v>
      </c>
      <c r="B1523" s="23" t="s">
        <v>514</v>
      </c>
      <c r="C1523" s="13" t="s">
        <v>6804</v>
      </c>
      <c r="D1523" s="34" t="s">
        <v>4355</v>
      </c>
      <c r="E1523" s="34" t="s">
        <v>4339</v>
      </c>
      <c r="F1523" s="34" t="s">
        <v>7537</v>
      </c>
      <c r="G1523" s="34">
        <v>1</v>
      </c>
    </row>
    <row r="1524" spans="1:7">
      <c r="A1524" s="23">
        <v>2021</v>
      </c>
      <c r="B1524" s="23" t="s">
        <v>514</v>
      </c>
      <c r="C1524" s="13" t="s">
        <v>185</v>
      </c>
      <c r="D1524" s="34" t="s">
        <v>4355</v>
      </c>
      <c r="E1524" s="34" t="s">
        <v>4339</v>
      </c>
      <c r="F1524" s="34" t="s">
        <v>7537</v>
      </c>
      <c r="G1524" s="34">
        <v>8</v>
      </c>
    </row>
    <row r="1525" spans="1:7">
      <c r="A1525" s="23">
        <v>2021</v>
      </c>
      <c r="B1525" s="23" t="s">
        <v>514</v>
      </c>
      <c r="C1525" s="13" t="s">
        <v>3925</v>
      </c>
      <c r="D1525" s="34" t="s">
        <v>4355</v>
      </c>
      <c r="E1525" s="34" t="s">
        <v>4339</v>
      </c>
      <c r="F1525" s="34" t="s">
        <v>7537</v>
      </c>
      <c r="G1525" s="34">
        <v>16</v>
      </c>
    </row>
    <row r="1526" spans="1:7">
      <c r="A1526" s="23">
        <v>2021</v>
      </c>
      <c r="B1526" s="23" t="s">
        <v>514</v>
      </c>
      <c r="C1526" s="13" t="s">
        <v>23</v>
      </c>
      <c r="D1526" s="34" t="s">
        <v>4355</v>
      </c>
      <c r="E1526" s="34" t="s">
        <v>4386</v>
      </c>
      <c r="F1526" s="34" t="s">
        <v>7537</v>
      </c>
      <c r="G1526" s="34">
        <v>1</v>
      </c>
    </row>
    <row r="1527" spans="1:7">
      <c r="A1527" s="23">
        <v>2021</v>
      </c>
      <c r="B1527" s="23" t="s">
        <v>514</v>
      </c>
      <c r="C1527" s="13" t="s">
        <v>6804</v>
      </c>
      <c r="D1527" s="34" t="s">
        <v>4355</v>
      </c>
      <c r="E1527" s="34" t="s">
        <v>4386</v>
      </c>
      <c r="F1527" s="34" t="s">
        <v>7537</v>
      </c>
      <c r="G1527" s="34">
        <v>1</v>
      </c>
    </row>
    <row r="1528" spans="1:7">
      <c r="A1528" s="23">
        <v>2021</v>
      </c>
      <c r="B1528" s="23" t="s">
        <v>514</v>
      </c>
      <c r="C1528" s="13" t="s">
        <v>185</v>
      </c>
      <c r="D1528" s="34" t="s">
        <v>4355</v>
      </c>
      <c r="E1528" s="34" t="s">
        <v>4386</v>
      </c>
      <c r="F1528" s="34" t="s">
        <v>7537</v>
      </c>
      <c r="G1528" s="34">
        <v>2</v>
      </c>
    </row>
    <row r="1529" spans="1:7">
      <c r="A1529" s="23">
        <v>2021</v>
      </c>
      <c r="B1529" s="23" t="s">
        <v>514</v>
      </c>
      <c r="C1529" s="13" t="s">
        <v>1704</v>
      </c>
      <c r="D1529" s="34" t="s">
        <v>4355</v>
      </c>
      <c r="E1529" s="34" t="s">
        <v>7533</v>
      </c>
      <c r="F1529" s="34" t="s">
        <v>7537</v>
      </c>
      <c r="G1529" s="34">
        <v>45</v>
      </c>
    </row>
    <row r="1530" spans="1:7">
      <c r="A1530" s="23">
        <v>2021</v>
      </c>
      <c r="B1530" s="23" t="s">
        <v>514</v>
      </c>
      <c r="C1530" s="13" t="s">
        <v>23</v>
      </c>
      <c r="D1530" s="34" t="s">
        <v>4355</v>
      </c>
      <c r="E1530" s="34" t="s">
        <v>4399</v>
      </c>
      <c r="F1530" s="34" t="s">
        <v>7537</v>
      </c>
      <c r="G1530" s="34">
        <v>83</v>
      </c>
    </row>
    <row r="1531" spans="1:7">
      <c r="A1531" s="23">
        <v>2021</v>
      </c>
      <c r="B1531" s="23" t="s">
        <v>514</v>
      </c>
      <c r="C1531" s="13" t="s">
        <v>1704</v>
      </c>
      <c r="D1531" s="34" t="s">
        <v>4355</v>
      </c>
      <c r="E1531" s="34" t="s">
        <v>4399</v>
      </c>
      <c r="F1531" s="34" t="s">
        <v>7537</v>
      </c>
      <c r="G1531" s="34">
        <v>3</v>
      </c>
    </row>
    <row r="1532" spans="1:7">
      <c r="A1532" s="23">
        <v>2021</v>
      </c>
      <c r="B1532" s="23" t="s">
        <v>514</v>
      </c>
      <c r="C1532" s="13" t="s">
        <v>184</v>
      </c>
      <c r="D1532" s="34" t="s">
        <v>4355</v>
      </c>
      <c r="E1532" s="34" t="s">
        <v>7613</v>
      </c>
      <c r="F1532" s="34" t="s">
        <v>7537</v>
      </c>
      <c r="G1532" s="34">
        <v>5</v>
      </c>
    </row>
    <row r="1533" spans="1:7">
      <c r="A1533" s="23">
        <v>2021</v>
      </c>
      <c r="B1533" s="23" t="s">
        <v>514</v>
      </c>
      <c r="C1533" s="13" t="s">
        <v>23</v>
      </c>
      <c r="D1533" s="34" t="s">
        <v>4355</v>
      </c>
      <c r="E1533" s="34" t="s">
        <v>7613</v>
      </c>
      <c r="F1533" s="34" t="s">
        <v>7537</v>
      </c>
      <c r="G1533" s="34">
        <v>8</v>
      </c>
    </row>
    <row r="1534" spans="1:7">
      <c r="A1534" s="23">
        <v>2021</v>
      </c>
      <c r="B1534" s="23" t="s">
        <v>514</v>
      </c>
      <c r="C1534" s="13" t="s">
        <v>6804</v>
      </c>
      <c r="D1534" s="34" t="s">
        <v>4355</v>
      </c>
      <c r="E1534" s="34" t="s">
        <v>7613</v>
      </c>
      <c r="F1534" s="34" t="s">
        <v>7537</v>
      </c>
      <c r="G1534" s="34">
        <v>11</v>
      </c>
    </row>
    <row r="1535" spans="1:7">
      <c r="A1535" s="23">
        <v>2021</v>
      </c>
      <c r="B1535" s="23" t="s">
        <v>514</v>
      </c>
      <c r="C1535" s="13" t="s">
        <v>185</v>
      </c>
      <c r="D1535" s="34" t="s">
        <v>4355</v>
      </c>
      <c r="E1535" s="34" t="s">
        <v>7613</v>
      </c>
      <c r="F1535" s="34" t="s">
        <v>7537</v>
      </c>
      <c r="G1535" s="34">
        <v>9</v>
      </c>
    </row>
    <row r="1536" spans="1:7">
      <c r="A1536" s="23">
        <v>2021</v>
      </c>
      <c r="B1536" s="23" t="s">
        <v>514</v>
      </c>
      <c r="C1536" s="13" t="s">
        <v>3925</v>
      </c>
      <c r="D1536" s="34" t="s">
        <v>4355</v>
      </c>
      <c r="E1536" s="34" t="s">
        <v>7613</v>
      </c>
      <c r="F1536" s="34" t="s">
        <v>7537</v>
      </c>
      <c r="G1536" s="34">
        <v>9</v>
      </c>
    </row>
    <row r="1537" spans="1:7">
      <c r="A1537" s="23">
        <v>2021</v>
      </c>
      <c r="B1537" s="23" t="s">
        <v>514</v>
      </c>
      <c r="C1537" s="13" t="s">
        <v>23</v>
      </c>
      <c r="D1537" s="34" t="s">
        <v>4355</v>
      </c>
      <c r="E1537" s="34" t="s">
        <v>7585</v>
      </c>
      <c r="F1537" s="34" t="s">
        <v>7537</v>
      </c>
      <c r="G1537" s="34">
        <v>1</v>
      </c>
    </row>
    <row r="1538" spans="1:7">
      <c r="A1538" s="23">
        <v>2021</v>
      </c>
      <c r="B1538" s="23" t="s">
        <v>514</v>
      </c>
      <c r="C1538" s="13" t="s">
        <v>6804</v>
      </c>
      <c r="D1538" s="34" t="s">
        <v>4355</v>
      </c>
      <c r="E1538" s="34" t="s">
        <v>7585</v>
      </c>
      <c r="F1538" s="34" t="s">
        <v>7537</v>
      </c>
      <c r="G1538" s="34">
        <v>2</v>
      </c>
    </row>
    <row r="1539" spans="1:7">
      <c r="A1539" s="23">
        <v>2021</v>
      </c>
      <c r="B1539" s="23" t="s">
        <v>514</v>
      </c>
      <c r="C1539" s="13" t="s">
        <v>185</v>
      </c>
      <c r="D1539" s="34" t="s">
        <v>4355</v>
      </c>
      <c r="E1539" s="34" t="s">
        <v>7585</v>
      </c>
      <c r="F1539" s="34" t="s">
        <v>7537</v>
      </c>
      <c r="G1539" s="34">
        <v>4</v>
      </c>
    </row>
    <row r="1540" spans="1:7">
      <c r="A1540" s="23">
        <v>2021</v>
      </c>
      <c r="B1540" s="23" t="s">
        <v>514</v>
      </c>
      <c r="C1540" s="13" t="s">
        <v>23</v>
      </c>
      <c r="D1540" s="34" t="s">
        <v>4355</v>
      </c>
      <c r="E1540" s="34" t="s">
        <v>7615</v>
      </c>
      <c r="F1540" s="34" t="s">
        <v>7537</v>
      </c>
      <c r="G1540" s="34">
        <v>3</v>
      </c>
    </row>
    <row r="1541" spans="1:7">
      <c r="A1541" s="23">
        <v>2021</v>
      </c>
      <c r="B1541" s="23" t="s">
        <v>514</v>
      </c>
      <c r="C1541" s="13" t="s">
        <v>6804</v>
      </c>
      <c r="D1541" s="34" t="s">
        <v>4355</v>
      </c>
      <c r="E1541" s="34" t="s">
        <v>7615</v>
      </c>
      <c r="F1541" s="34" t="s">
        <v>7537</v>
      </c>
      <c r="G1541" s="34">
        <v>9</v>
      </c>
    </row>
    <row r="1542" spans="1:7">
      <c r="A1542" s="23">
        <v>2021</v>
      </c>
      <c r="B1542" s="23" t="s">
        <v>514</v>
      </c>
      <c r="C1542" s="13" t="s">
        <v>185</v>
      </c>
      <c r="D1542" s="34" t="s">
        <v>4355</v>
      </c>
      <c r="E1542" s="34" t="s">
        <v>7615</v>
      </c>
      <c r="F1542" s="34" t="s">
        <v>7537</v>
      </c>
      <c r="G1542" s="34">
        <v>29</v>
      </c>
    </row>
    <row r="1543" spans="1:7">
      <c r="A1543" s="23">
        <v>2021</v>
      </c>
      <c r="B1543" s="23" t="s">
        <v>514</v>
      </c>
      <c r="C1543" s="13" t="s">
        <v>3925</v>
      </c>
      <c r="D1543" s="34" t="s">
        <v>4355</v>
      </c>
      <c r="E1543" s="34" t="s">
        <v>7615</v>
      </c>
      <c r="F1543" s="34" t="s">
        <v>7537</v>
      </c>
      <c r="G1543" s="34">
        <v>10</v>
      </c>
    </row>
    <row r="1544" spans="1:7">
      <c r="A1544" s="23">
        <v>2021</v>
      </c>
      <c r="B1544" s="23" t="s">
        <v>514</v>
      </c>
      <c r="C1544" s="13" t="s">
        <v>184</v>
      </c>
      <c r="D1544" s="34" t="s">
        <v>4355</v>
      </c>
      <c r="E1544" s="34" t="s">
        <v>7527</v>
      </c>
      <c r="F1544" s="34" t="s">
        <v>7537</v>
      </c>
      <c r="G1544" s="34">
        <v>9</v>
      </c>
    </row>
    <row r="1545" spans="1:7">
      <c r="A1545" s="23">
        <v>2021</v>
      </c>
      <c r="B1545" s="23" t="s">
        <v>514</v>
      </c>
      <c r="C1545" s="13" t="s">
        <v>23</v>
      </c>
      <c r="D1545" s="34" t="s">
        <v>4355</v>
      </c>
      <c r="E1545" s="34" t="s">
        <v>7527</v>
      </c>
      <c r="F1545" s="34" t="s">
        <v>7537</v>
      </c>
      <c r="G1545" s="34">
        <v>7</v>
      </c>
    </row>
    <row r="1546" spans="1:7">
      <c r="A1546" s="23">
        <v>2021</v>
      </c>
      <c r="B1546" s="23" t="s">
        <v>514</v>
      </c>
      <c r="C1546" s="13" t="s">
        <v>1704</v>
      </c>
      <c r="D1546" s="34" t="s">
        <v>4355</v>
      </c>
      <c r="E1546" s="34" t="s">
        <v>7527</v>
      </c>
      <c r="F1546" s="34" t="s">
        <v>7537</v>
      </c>
      <c r="G1546" s="34">
        <v>1</v>
      </c>
    </row>
    <row r="1547" spans="1:7">
      <c r="A1547" s="23">
        <v>2021</v>
      </c>
      <c r="B1547" s="23" t="s">
        <v>514</v>
      </c>
      <c r="C1547" s="13" t="s">
        <v>6804</v>
      </c>
      <c r="D1547" s="34" t="s">
        <v>4355</v>
      </c>
      <c r="E1547" s="34" t="s">
        <v>7527</v>
      </c>
      <c r="F1547" s="34" t="s">
        <v>7537</v>
      </c>
      <c r="G1547" s="34">
        <v>6</v>
      </c>
    </row>
    <row r="1548" spans="1:7">
      <c r="A1548" s="23">
        <v>2021</v>
      </c>
      <c r="B1548" s="23" t="s">
        <v>514</v>
      </c>
      <c r="C1548" s="13" t="s">
        <v>185</v>
      </c>
      <c r="D1548" s="34" t="s">
        <v>4355</v>
      </c>
      <c r="E1548" s="34" t="s">
        <v>7527</v>
      </c>
      <c r="F1548" s="34" t="s">
        <v>7537</v>
      </c>
      <c r="G1548" s="34">
        <v>18</v>
      </c>
    </row>
    <row r="1549" spans="1:7">
      <c r="A1549" s="23">
        <v>2021</v>
      </c>
      <c r="B1549" s="23" t="s">
        <v>514</v>
      </c>
      <c r="C1549" s="13" t="s">
        <v>3925</v>
      </c>
      <c r="D1549" s="34" t="s">
        <v>4355</v>
      </c>
      <c r="E1549" s="34" t="s">
        <v>7527</v>
      </c>
      <c r="F1549" s="34" t="s">
        <v>7537</v>
      </c>
      <c r="G1549" s="34">
        <v>8</v>
      </c>
    </row>
    <row r="1550" spans="1:7">
      <c r="A1550" s="23">
        <v>2021</v>
      </c>
      <c r="B1550" s="23" t="s">
        <v>514</v>
      </c>
      <c r="C1550" s="13" t="s">
        <v>1704</v>
      </c>
      <c r="D1550" s="34" t="s">
        <v>4355</v>
      </c>
      <c r="E1550" s="34" t="s">
        <v>7534</v>
      </c>
      <c r="F1550" s="34" t="s">
        <v>7537</v>
      </c>
      <c r="G1550" s="34">
        <v>53</v>
      </c>
    </row>
    <row r="1551" spans="1:7">
      <c r="A1551" s="23">
        <v>2021</v>
      </c>
      <c r="B1551" s="23" t="s">
        <v>514</v>
      </c>
      <c r="C1551" s="13" t="s">
        <v>185</v>
      </c>
      <c r="D1551" s="34" t="s">
        <v>4355</v>
      </c>
      <c r="E1551" s="34" t="s">
        <v>7534</v>
      </c>
      <c r="F1551" s="34" t="s">
        <v>7537</v>
      </c>
      <c r="G1551" s="34">
        <v>5</v>
      </c>
    </row>
    <row r="1552" spans="1:7">
      <c r="A1552" s="23">
        <v>2021</v>
      </c>
      <c r="B1552" s="23" t="s">
        <v>514</v>
      </c>
      <c r="C1552" s="13" t="s">
        <v>184</v>
      </c>
      <c r="D1552" s="34" t="s">
        <v>4355</v>
      </c>
      <c r="E1552" s="34" t="s">
        <v>7528</v>
      </c>
      <c r="F1552" s="34" t="s">
        <v>7537</v>
      </c>
      <c r="G1552" s="34">
        <v>8</v>
      </c>
    </row>
    <row r="1553" spans="1:7">
      <c r="A1553" s="23">
        <v>2021</v>
      </c>
      <c r="B1553" s="23" t="s">
        <v>514</v>
      </c>
      <c r="C1553" s="13" t="s">
        <v>23</v>
      </c>
      <c r="D1553" s="34" t="s">
        <v>4355</v>
      </c>
      <c r="E1553" s="34" t="s">
        <v>7528</v>
      </c>
      <c r="F1553" s="34" t="s">
        <v>7537</v>
      </c>
      <c r="G1553" s="34">
        <v>5</v>
      </c>
    </row>
    <row r="1554" spans="1:7">
      <c r="A1554" s="23">
        <v>2021</v>
      </c>
      <c r="B1554" s="23" t="s">
        <v>514</v>
      </c>
      <c r="C1554" s="13" t="s">
        <v>1704</v>
      </c>
      <c r="D1554" s="34" t="s">
        <v>4355</v>
      </c>
      <c r="E1554" s="34" t="s">
        <v>7528</v>
      </c>
      <c r="F1554" s="34" t="s">
        <v>7537</v>
      </c>
      <c r="G1554" s="34">
        <v>1</v>
      </c>
    </row>
    <row r="1555" spans="1:7">
      <c r="A1555" s="23">
        <v>2021</v>
      </c>
      <c r="B1555" s="23" t="s">
        <v>514</v>
      </c>
      <c r="C1555" s="13" t="s">
        <v>6804</v>
      </c>
      <c r="D1555" s="34" t="s">
        <v>4355</v>
      </c>
      <c r="E1555" s="34" t="s">
        <v>7528</v>
      </c>
      <c r="F1555" s="34" t="s">
        <v>7537</v>
      </c>
      <c r="G1555" s="34">
        <v>5</v>
      </c>
    </row>
    <row r="1556" spans="1:7">
      <c r="A1556" s="23">
        <v>2021</v>
      </c>
      <c r="B1556" s="23" t="s">
        <v>514</v>
      </c>
      <c r="C1556" s="13" t="s">
        <v>185</v>
      </c>
      <c r="D1556" s="34" t="s">
        <v>4355</v>
      </c>
      <c r="E1556" s="34" t="s">
        <v>7528</v>
      </c>
      <c r="F1556" s="34" t="s">
        <v>7537</v>
      </c>
      <c r="G1556" s="34">
        <v>15</v>
      </c>
    </row>
    <row r="1557" spans="1:7">
      <c r="A1557" s="23">
        <v>2021</v>
      </c>
      <c r="B1557" s="23" t="s">
        <v>514</v>
      </c>
      <c r="C1557" s="13" t="s">
        <v>3925</v>
      </c>
      <c r="D1557" s="34" t="s">
        <v>4355</v>
      </c>
      <c r="E1557" s="34" t="s">
        <v>7528</v>
      </c>
      <c r="F1557" s="34" t="s">
        <v>7537</v>
      </c>
      <c r="G1557" s="34">
        <v>7</v>
      </c>
    </row>
    <row r="1558" spans="1:7">
      <c r="A1558" s="23">
        <v>2021</v>
      </c>
      <c r="B1558" s="23" t="s">
        <v>514</v>
      </c>
      <c r="C1558" s="13" t="s">
        <v>1704</v>
      </c>
      <c r="D1558" s="34" t="s">
        <v>4355</v>
      </c>
      <c r="E1558" s="34" t="s">
        <v>4406</v>
      </c>
      <c r="F1558" s="34" t="s">
        <v>7537</v>
      </c>
      <c r="G1558" s="34">
        <v>10</v>
      </c>
    </row>
    <row r="1559" spans="1:7">
      <c r="A1559" s="23">
        <v>2021</v>
      </c>
      <c r="B1559" s="23" t="s">
        <v>514</v>
      </c>
      <c r="C1559" s="13" t="s">
        <v>185</v>
      </c>
      <c r="D1559" s="34" t="s">
        <v>4355</v>
      </c>
      <c r="E1559" s="34" t="s">
        <v>4406</v>
      </c>
      <c r="F1559" s="34" t="s">
        <v>7537</v>
      </c>
      <c r="G1559" s="34">
        <v>5</v>
      </c>
    </row>
    <row r="1560" spans="1:7">
      <c r="A1560" s="23">
        <v>2021</v>
      </c>
      <c r="B1560" s="23" t="s">
        <v>514</v>
      </c>
      <c r="C1560" s="13" t="s">
        <v>184</v>
      </c>
      <c r="D1560" s="34" t="s">
        <v>4355</v>
      </c>
      <c r="E1560" s="34" t="s">
        <v>7529</v>
      </c>
      <c r="F1560" s="34" t="s">
        <v>7537</v>
      </c>
      <c r="G1560" s="34">
        <v>95</v>
      </c>
    </row>
    <row r="1561" spans="1:7">
      <c r="A1561" s="23">
        <v>2021</v>
      </c>
      <c r="B1561" s="23" t="s">
        <v>514</v>
      </c>
      <c r="C1561" s="13" t="s">
        <v>23</v>
      </c>
      <c r="D1561" s="34" t="s">
        <v>4355</v>
      </c>
      <c r="E1561" s="34" t="s">
        <v>7529</v>
      </c>
      <c r="F1561" s="34" t="s">
        <v>7537</v>
      </c>
      <c r="G1561" s="34">
        <v>60</v>
      </c>
    </row>
    <row r="1562" spans="1:7">
      <c r="A1562" s="23">
        <v>2021</v>
      </c>
      <c r="B1562" s="23" t="s">
        <v>514</v>
      </c>
      <c r="C1562" s="13" t="s">
        <v>1704</v>
      </c>
      <c r="D1562" s="34" t="s">
        <v>4355</v>
      </c>
      <c r="E1562" s="34" t="s">
        <v>7529</v>
      </c>
      <c r="F1562" s="34" t="s">
        <v>7537</v>
      </c>
      <c r="G1562" s="34">
        <v>4</v>
      </c>
    </row>
    <row r="1563" spans="1:7">
      <c r="A1563" s="23">
        <v>2021</v>
      </c>
      <c r="B1563" s="23" t="s">
        <v>514</v>
      </c>
      <c r="C1563" s="13" t="s">
        <v>6804</v>
      </c>
      <c r="D1563" s="34" t="s">
        <v>4355</v>
      </c>
      <c r="E1563" s="34" t="s">
        <v>7529</v>
      </c>
      <c r="F1563" s="34" t="s">
        <v>7537</v>
      </c>
      <c r="G1563" s="34">
        <v>5</v>
      </c>
    </row>
    <row r="1564" spans="1:7">
      <c r="A1564" s="23">
        <v>2021</v>
      </c>
      <c r="B1564" s="23" t="s">
        <v>514</v>
      </c>
      <c r="C1564" s="13" t="s">
        <v>185</v>
      </c>
      <c r="D1564" s="34" t="s">
        <v>4355</v>
      </c>
      <c r="E1564" s="34" t="s">
        <v>7529</v>
      </c>
      <c r="F1564" s="34" t="s">
        <v>7537</v>
      </c>
      <c r="G1564" s="34">
        <v>92</v>
      </c>
    </row>
    <row r="1565" spans="1:7">
      <c r="A1565" s="23">
        <v>2021</v>
      </c>
      <c r="B1565" s="23" t="s">
        <v>514</v>
      </c>
      <c r="C1565" s="13" t="s">
        <v>3925</v>
      </c>
      <c r="D1565" s="34" t="s">
        <v>4355</v>
      </c>
      <c r="E1565" s="34" t="s">
        <v>7529</v>
      </c>
      <c r="F1565" s="34" t="s">
        <v>7537</v>
      </c>
      <c r="G1565" s="34">
        <v>27</v>
      </c>
    </row>
    <row r="1566" spans="1:7">
      <c r="A1566" s="23">
        <v>2021</v>
      </c>
      <c r="B1566" s="23" t="s">
        <v>514</v>
      </c>
      <c r="C1566" s="13" t="s">
        <v>184</v>
      </c>
      <c r="D1566" s="34" t="s">
        <v>4355</v>
      </c>
      <c r="E1566" s="34" t="s">
        <v>4401</v>
      </c>
      <c r="F1566" s="34" t="s">
        <v>7537</v>
      </c>
      <c r="G1566" s="34">
        <v>54</v>
      </c>
    </row>
    <row r="1567" spans="1:7">
      <c r="A1567" s="23">
        <v>2021</v>
      </c>
      <c r="B1567" s="23" t="s">
        <v>514</v>
      </c>
      <c r="C1567" s="13" t="s">
        <v>1704</v>
      </c>
      <c r="D1567" s="34" t="s">
        <v>4355</v>
      </c>
      <c r="E1567" s="34" t="s">
        <v>4401</v>
      </c>
      <c r="F1567" s="34" t="s">
        <v>7537</v>
      </c>
      <c r="G1567" s="34">
        <v>3</v>
      </c>
    </row>
    <row r="1568" spans="1:7">
      <c r="A1568" s="23">
        <v>2021</v>
      </c>
      <c r="B1568" s="23" t="s">
        <v>514</v>
      </c>
      <c r="C1568" s="13" t="s">
        <v>185</v>
      </c>
      <c r="D1568" s="34" t="s">
        <v>4355</v>
      </c>
      <c r="E1568" s="34" t="s">
        <v>4401</v>
      </c>
      <c r="F1568" s="34" t="s">
        <v>7537</v>
      </c>
      <c r="G1568" s="34">
        <v>99</v>
      </c>
    </row>
    <row r="1569" spans="1:7">
      <c r="A1569" s="23">
        <v>2021</v>
      </c>
      <c r="B1569" s="23" t="s">
        <v>514</v>
      </c>
      <c r="C1569" s="13" t="s">
        <v>23</v>
      </c>
      <c r="D1569" s="34" t="s">
        <v>4355</v>
      </c>
      <c r="E1569" s="34" t="s">
        <v>4396</v>
      </c>
      <c r="F1569" s="34" t="s">
        <v>7537</v>
      </c>
      <c r="G1569" s="34">
        <v>4</v>
      </c>
    </row>
    <row r="1570" spans="1:7">
      <c r="A1570" s="23">
        <v>2021</v>
      </c>
      <c r="B1570" s="23" t="s">
        <v>514</v>
      </c>
      <c r="C1570" s="13" t="s">
        <v>1704</v>
      </c>
      <c r="D1570" s="34" t="s">
        <v>4355</v>
      </c>
      <c r="E1570" s="34" t="s">
        <v>4396</v>
      </c>
      <c r="F1570" s="34" t="s">
        <v>7537</v>
      </c>
      <c r="G1570" s="34">
        <v>175</v>
      </c>
    </row>
    <row r="1571" spans="1:7">
      <c r="A1571" s="23">
        <v>2021</v>
      </c>
      <c r="B1571" s="23" t="s">
        <v>514</v>
      </c>
      <c r="C1571" s="13" t="s">
        <v>185</v>
      </c>
      <c r="D1571" s="34" t="s">
        <v>4355</v>
      </c>
      <c r="E1571" s="34" t="s">
        <v>4396</v>
      </c>
      <c r="F1571" s="34" t="s">
        <v>7537</v>
      </c>
      <c r="G1571" s="34">
        <v>3</v>
      </c>
    </row>
    <row r="1572" spans="1:7">
      <c r="A1572" s="23">
        <v>2021</v>
      </c>
      <c r="B1572" s="23" t="s">
        <v>514</v>
      </c>
      <c r="C1572" s="13" t="s">
        <v>184</v>
      </c>
      <c r="D1572" s="34" t="s">
        <v>4355</v>
      </c>
      <c r="E1572" s="34" t="s">
        <v>4398</v>
      </c>
      <c r="F1572" s="34" t="s">
        <v>7537</v>
      </c>
      <c r="G1572" s="34">
        <v>2</v>
      </c>
    </row>
    <row r="1573" spans="1:7">
      <c r="A1573" s="23">
        <v>2021</v>
      </c>
      <c r="B1573" s="23" t="s">
        <v>514</v>
      </c>
      <c r="C1573" s="13" t="s">
        <v>23</v>
      </c>
      <c r="D1573" s="34" t="s">
        <v>4355</v>
      </c>
      <c r="E1573" s="34" t="s">
        <v>4398</v>
      </c>
      <c r="F1573" s="34" t="s">
        <v>7537</v>
      </c>
      <c r="G1573" s="34">
        <v>77</v>
      </c>
    </row>
    <row r="1574" spans="1:7">
      <c r="A1574" s="23">
        <v>2021</v>
      </c>
      <c r="B1574" s="23" t="s">
        <v>514</v>
      </c>
      <c r="C1574" s="13" t="s">
        <v>6804</v>
      </c>
      <c r="D1574" s="34" t="s">
        <v>4355</v>
      </c>
      <c r="E1574" s="34" t="s">
        <v>4398</v>
      </c>
      <c r="F1574" s="34" t="s">
        <v>7537</v>
      </c>
      <c r="G1574" s="34">
        <v>10</v>
      </c>
    </row>
    <row r="1575" spans="1:7">
      <c r="A1575" s="23">
        <v>2021</v>
      </c>
      <c r="B1575" s="23" t="s">
        <v>514</v>
      </c>
      <c r="C1575" s="13" t="s">
        <v>185</v>
      </c>
      <c r="D1575" s="34" t="s">
        <v>4355</v>
      </c>
      <c r="E1575" s="34" t="s">
        <v>4398</v>
      </c>
      <c r="F1575" s="34" t="s">
        <v>7537</v>
      </c>
      <c r="G1575" s="34">
        <v>24</v>
      </c>
    </row>
    <row r="1576" spans="1:7">
      <c r="A1576" s="23">
        <v>2021</v>
      </c>
      <c r="B1576" s="23" t="s">
        <v>514</v>
      </c>
      <c r="C1576" s="13" t="s">
        <v>3925</v>
      </c>
      <c r="D1576" s="34" t="s">
        <v>4355</v>
      </c>
      <c r="E1576" s="34" t="s">
        <v>4398</v>
      </c>
      <c r="F1576" s="34" t="s">
        <v>7537</v>
      </c>
      <c r="G1576" s="34">
        <v>3</v>
      </c>
    </row>
    <row r="1577" spans="1:7">
      <c r="A1577" s="23">
        <v>2021</v>
      </c>
      <c r="B1577" s="23" t="s">
        <v>514</v>
      </c>
      <c r="C1577" s="13" t="s">
        <v>184</v>
      </c>
      <c r="D1577" s="34" t="s">
        <v>4355</v>
      </c>
      <c r="E1577" s="34" t="s">
        <v>5101</v>
      </c>
      <c r="F1577" s="34" t="s">
        <v>7537</v>
      </c>
      <c r="G1577" s="34">
        <v>148</v>
      </c>
    </row>
    <row r="1578" spans="1:7">
      <c r="A1578" s="23">
        <v>2021</v>
      </c>
      <c r="B1578" s="23" t="s">
        <v>514</v>
      </c>
      <c r="C1578" s="13" t="s">
        <v>23</v>
      </c>
      <c r="D1578" s="34" t="s">
        <v>4355</v>
      </c>
      <c r="E1578" s="34" t="s">
        <v>5101</v>
      </c>
      <c r="F1578" s="34" t="s">
        <v>7537</v>
      </c>
      <c r="G1578" s="34">
        <v>164</v>
      </c>
    </row>
    <row r="1579" spans="1:7">
      <c r="A1579" s="23">
        <v>2021</v>
      </c>
      <c r="B1579" s="23" t="s">
        <v>514</v>
      </c>
      <c r="C1579" s="13" t="s">
        <v>6804</v>
      </c>
      <c r="D1579" s="34" t="s">
        <v>4355</v>
      </c>
      <c r="E1579" s="34" t="s">
        <v>5101</v>
      </c>
      <c r="F1579" s="34" t="s">
        <v>7537</v>
      </c>
      <c r="G1579" s="34">
        <v>103</v>
      </c>
    </row>
    <row r="1580" spans="1:7">
      <c r="A1580" s="23">
        <v>2021</v>
      </c>
      <c r="B1580" s="23" t="s">
        <v>514</v>
      </c>
      <c r="C1580" s="13" t="s">
        <v>185</v>
      </c>
      <c r="D1580" s="34" t="s">
        <v>4355</v>
      </c>
      <c r="E1580" s="34" t="s">
        <v>5101</v>
      </c>
      <c r="F1580" s="34" t="s">
        <v>7537</v>
      </c>
      <c r="G1580" s="34">
        <v>109</v>
      </c>
    </row>
    <row r="1581" spans="1:7">
      <c r="A1581" s="23">
        <v>2021</v>
      </c>
      <c r="B1581" s="23" t="s">
        <v>514</v>
      </c>
      <c r="C1581" s="13" t="s">
        <v>3925</v>
      </c>
      <c r="D1581" s="34" t="s">
        <v>4355</v>
      </c>
      <c r="E1581" s="34" t="s">
        <v>5101</v>
      </c>
      <c r="F1581" s="34" t="s">
        <v>7537</v>
      </c>
      <c r="G1581" s="34">
        <v>123</v>
      </c>
    </row>
    <row r="1582" spans="1:7">
      <c r="A1582" s="23">
        <v>2021</v>
      </c>
      <c r="B1582" s="23" t="s">
        <v>514</v>
      </c>
      <c r="C1582" s="13" t="s">
        <v>23</v>
      </c>
      <c r="D1582" s="34" t="s">
        <v>4355</v>
      </c>
      <c r="E1582" s="34" t="s">
        <v>4381</v>
      </c>
      <c r="F1582" s="34" t="s">
        <v>7537</v>
      </c>
      <c r="G1582" s="34">
        <v>1</v>
      </c>
    </row>
    <row r="1583" spans="1:7">
      <c r="A1583" s="23">
        <v>2021</v>
      </c>
      <c r="B1583" s="23" t="s">
        <v>514</v>
      </c>
      <c r="C1583" s="13" t="s">
        <v>1704</v>
      </c>
      <c r="D1583" s="34" t="s">
        <v>4355</v>
      </c>
      <c r="E1583" s="34" t="s">
        <v>4381</v>
      </c>
      <c r="F1583" s="34" t="s">
        <v>7537</v>
      </c>
      <c r="G1583" s="34">
        <v>1</v>
      </c>
    </row>
    <row r="1584" spans="1:7">
      <c r="A1584" s="23">
        <v>2021</v>
      </c>
      <c r="B1584" s="23" t="s">
        <v>514</v>
      </c>
      <c r="C1584" s="13" t="s">
        <v>6804</v>
      </c>
      <c r="D1584" s="34" t="s">
        <v>4355</v>
      </c>
      <c r="E1584" s="34" t="s">
        <v>4381</v>
      </c>
      <c r="F1584" s="34" t="s">
        <v>7537</v>
      </c>
      <c r="G1584" s="34">
        <v>29</v>
      </c>
    </row>
    <row r="1585" spans="1:7">
      <c r="A1585" s="23">
        <v>2021</v>
      </c>
      <c r="B1585" s="23" t="s">
        <v>514</v>
      </c>
      <c r="C1585" s="13" t="s">
        <v>185</v>
      </c>
      <c r="D1585" s="34" t="s">
        <v>4355</v>
      </c>
      <c r="E1585" s="34" t="s">
        <v>4381</v>
      </c>
      <c r="F1585" s="34" t="s">
        <v>7537</v>
      </c>
      <c r="G1585" s="34">
        <v>4</v>
      </c>
    </row>
    <row r="1586" spans="1:7">
      <c r="A1586" s="23">
        <v>2021</v>
      </c>
      <c r="B1586" s="23" t="s">
        <v>514</v>
      </c>
      <c r="C1586" s="13" t="s">
        <v>3925</v>
      </c>
      <c r="D1586" s="34" t="s">
        <v>4355</v>
      </c>
      <c r="E1586" s="34" t="s">
        <v>4381</v>
      </c>
      <c r="F1586" s="34" t="s">
        <v>7537</v>
      </c>
      <c r="G1586" s="34">
        <v>12</v>
      </c>
    </row>
    <row r="1587" spans="1:7">
      <c r="A1587" s="23">
        <v>2021</v>
      </c>
      <c r="B1587" s="23" t="s">
        <v>514</v>
      </c>
      <c r="C1587" s="13" t="s">
        <v>184</v>
      </c>
      <c r="D1587" s="34" t="s">
        <v>4355</v>
      </c>
      <c r="E1587" s="34" t="s">
        <v>4376</v>
      </c>
      <c r="F1587" s="34" t="s">
        <v>7537</v>
      </c>
      <c r="G1587" s="34">
        <v>169</v>
      </c>
    </row>
    <row r="1588" spans="1:7">
      <c r="A1588" s="23">
        <v>2021</v>
      </c>
      <c r="B1588" s="23" t="s">
        <v>514</v>
      </c>
      <c r="C1588" s="13" t="s">
        <v>23</v>
      </c>
      <c r="D1588" s="34" t="s">
        <v>4355</v>
      </c>
      <c r="E1588" s="34" t="s">
        <v>4376</v>
      </c>
      <c r="F1588" s="34" t="s">
        <v>7537</v>
      </c>
      <c r="G1588" s="34">
        <v>168</v>
      </c>
    </row>
    <row r="1589" spans="1:7">
      <c r="A1589" s="23">
        <v>2021</v>
      </c>
      <c r="B1589" s="23" t="s">
        <v>514</v>
      </c>
      <c r="C1589" s="13" t="s">
        <v>6804</v>
      </c>
      <c r="D1589" s="34" t="s">
        <v>4355</v>
      </c>
      <c r="E1589" s="34" t="s">
        <v>4376</v>
      </c>
      <c r="F1589" s="34" t="s">
        <v>7537</v>
      </c>
      <c r="G1589" s="34">
        <v>130</v>
      </c>
    </row>
    <row r="1590" spans="1:7">
      <c r="A1590" s="23">
        <v>2021</v>
      </c>
      <c r="B1590" s="23" t="s">
        <v>514</v>
      </c>
      <c r="C1590" s="13" t="s">
        <v>185</v>
      </c>
      <c r="D1590" s="34" t="s">
        <v>4355</v>
      </c>
      <c r="E1590" s="34" t="s">
        <v>4376</v>
      </c>
      <c r="F1590" s="34" t="s">
        <v>7537</v>
      </c>
      <c r="G1590" s="34">
        <v>125</v>
      </c>
    </row>
    <row r="1591" spans="1:7">
      <c r="A1591" s="23">
        <v>2021</v>
      </c>
      <c r="B1591" s="23" t="s">
        <v>514</v>
      </c>
      <c r="C1591" s="13" t="s">
        <v>3925</v>
      </c>
      <c r="D1591" s="34" t="s">
        <v>4355</v>
      </c>
      <c r="E1591" s="34" t="s">
        <v>4376</v>
      </c>
      <c r="F1591" s="34" t="s">
        <v>7537</v>
      </c>
      <c r="G1591" s="34">
        <v>210</v>
      </c>
    </row>
    <row r="1592" spans="1:7">
      <c r="A1592" s="23">
        <v>2021</v>
      </c>
      <c r="B1592" s="23" t="s">
        <v>514</v>
      </c>
      <c r="C1592" s="13" t="s">
        <v>23</v>
      </c>
      <c r="D1592" s="34" t="s">
        <v>4355</v>
      </c>
      <c r="E1592" s="34" t="s">
        <v>5102</v>
      </c>
      <c r="F1592" s="34" t="s">
        <v>7537</v>
      </c>
      <c r="G1592" s="34">
        <v>81</v>
      </c>
    </row>
    <row r="1593" spans="1:7">
      <c r="A1593" s="23">
        <v>2021</v>
      </c>
      <c r="B1593" s="23" t="s">
        <v>514</v>
      </c>
      <c r="C1593" s="13" t="s">
        <v>184</v>
      </c>
      <c r="D1593" s="34" t="s">
        <v>4355</v>
      </c>
      <c r="E1593" s="34" t="s">
        <v>7564</v>
      </c>
      <c r="F1593" s="34" t="s">
        <v>7537</v>
      </c>
      <c r="G1593" s="34">
        <v>8</v>
      </c>
    </row>
    <row r="1594" spans="1:7">
      <c r="A1594" s="23">
        <v>2021</v>
      </c>
      <c r="B1594" s="23" t="s">
        <v>514</v>
      </c>
      <c r="C1594" s="13" t="s">
        <v>23</v>
      </c>
      <c r="D1594" s="34" t="s">
        <v>4355</v>
      </c>
      <c r="E1594" s="34" t="s">
        <v>7564</v>
      </c>
      <c r="F1594" s="34" t="s">
        <v>7537</v>
      </c>
      <c r="G1594" s="34">
        <v>17</v>
      </c>
    </row>
    <row r="1595" spans="1:7">
      <c r="A1595" s="23">
        <v>2021</v>
      </c>
      <c r="B1595" s="23" t="s">
        <v>514</v>
      </c>
      <c r="C1595" s="13" t="s">
        <v>6804</v>
      </c>
      <c r="D1595" s="34" t="s">
        <v>4355</v>
      </c>
      <c r="E1595" s="34" t="s">
        <v>7564</v>
      </c>
      <c r="F1595" s="34" t="s">
        <v>7537</v>
      </c>
      <c r="G1595" s="34">
        <v>13</v>
      </c>
    </row>
    <row r="1596" spans="1:7">
      <c r="A1596" s="23">
        <v>2021</v>
      </c>
      <c r="B1596" s="23" t="s">
        <v>514</v>
      </c>
      <c r="C1596" s="13" t="s">
        <v>185</v>
      </c>
      <c r="D1596" s="34" t="s">
        <v>4355</v>
      </c>
      <c r="E1596" s="34" t="s">
        <v>7564</v>
      </c>
      <c r="F1596" s="34" t="s">
        <v>7537</v>
      </c>
      <c r="G1596" s="34">
        <v>11</v>
      </c>
    </row>
    <row r="1597" spans="1:7">
      <c r="A1597" s="23">
        <v>2021</v>
      </c>
      <c r="B1597" s="23" t="s">
        <v>514</v>
      </c>
      <c r="C1597" s="13" t="s">
        <v>3925</v>
      </c>
      <c r="D1597" s="34" t="s">
        <v>4355</v>
      </c>
      <c r="E1597" s="34" t="s">
        <v>7564</v>
      </c>
      <c r="F1597" s="34" t="s">
        <v>7537</v>
      </c>
      <c r="G1597" s="34">
        <v>15</v>
      </c>
    </row>
    <row r="1598" spans="1:7">
      <c r="A1598" s="23">
        <v>2021</v>
      </c>
      <c r="B1598" s="23" t="s">
        <v>514</v>
      </c>
      <c r="C1598" s="13" t="s">
        <v>184</v>
      </c>
      <c r="D1598" s="34" t="s">
        <v>4355</v>
      </c>
      <c r="E1598" s="34" t="s">
        <v>4400</v>
      </c>
      <c r="F1598" s="34" t="s">
        <v>7537</v>
      </c>
      <c r="G1598" s="34">
        <v>61</v>
      </c>
    </row>
    <row r="1599" spans="1:7">
      <c r="A1599" s="23">
        <v>2021</v>
      </c>
      <c r="B1599" s="23" t="s">
        <v>514</v>
      </c>
      <c r="C1599" s="13" t="s">
        <v>23</v>
      </c>
      <c r="D1599" s="34" t="s">
        <v>4355</v>
      </c>
      <c r="E1599" s="34" t="s">
        <v>4400</v>
      </c>
      <c r="F1599" s="34" t="s">
        <v>7537</v>
      </c>
      <c r="G1599" s="34">
        <v>12</v>
      </c>
    </row>
    <row r="1600" spans="1:7">
      <c r="A1600" s="23">
        <v>2021</v>
      </c>
      <c r="B1600" s="23" t="s">
        <v>514</v>
      </c>
      <c r="C1600" s="13" t="s">
        <v>6804</v>
      </c>
      <c r="D1600" s="34" t="s">
        <v>4355</v>
      </c>
      <c r="E1600" s="34" t="s">
        <v>4400</v>
      </c>
      <c r="F1600" s="34" t="s">
        <v>7537</v>
      </c>
      <c r="G1600" s="34">
        <v>37</v>
      </c>
    </row>
    <row r="1601" spans="1:7">
      <c r="A1601" s="23">
        <v>2021</v>
      </c>
      <c r="B1601" s="23" t="s">
        <v>514</v>
      </c>
      <c r="C1601" s="13" t="s">
        <v>185</v>
      </c>
      <c r="D1601" s="34" t="s">
        <v>4355</v>
      </c>
      <c r="E1601" s="34" t="s">
        <v>4400</v>
      </c>
      <c r="F1601" s="34" t="s">
        <v>7537</v>
      </c>
      <c r="G1601" s="34">
        <v>29</v>
      </c>
    </row>
    <row r="1602" spans="1:7">
      <c r="A1602" s="23">
        <v>2021</v>
      </c>
      <c r="B1602" s="23" t="s">
        <v>514</v>
      </c>
      <c r="C1602" s="13" t="s">
        <v>3925</v>
      </c>
      <c r="D1602" s="34" t="s">
        <v>4355</v>
      </c>
      <c r="E1602" s="34" t="s">
        <v>4400</v>
      </c>
      <c r="F1602" s="34" t="s">
        <v>7537</v>
      </c>
      <c r="G1602" s="34">
        <v>25</v>
      </c>
    </row>
    <row r="1603" spans="1:7">
      <c r="A1603" s="23">
        <v>2021</v>
      </c>
      <c r="B1603" s="23" t="s">
        <v>514</v>
      </c>
      <c r="C1603" s="13" t="s">
        <v>184</v>
      </c>
      <c r="D1603" s="34" t="s">
        <v>4355</v>
      </c>
      <c r="E1603" s="34" t="s">
        <v>4356</v>
      </c>
      <c r="F1603" s="34" t="s">
        <v>7537</v>
      </c>
      <c r="G1603" s="34">
        <v>276</v>
      </c>
    </row>
    <row r="1604" spans="1:7">
      <c r="A1604" s="23">
        <v>2021</v>
      </c>
      <c r="B1604" s="23" t="s">
        <v>514</v>
      </c>
      <c r="C1604" s="13" t="s">
        <v>23</v>
      </c>
      <c r="D1604" s="34" t="s">
        <v>4355</v>
      </c>
      <c r="E1604" s="34" t="s">
        <v>4356</v>
      </c>
      <c r="F1604" s="34" t="s">
        <v>7537</v>
      </c>
      <c r="G1604" s="34">
        <v>268</v>
      </c>
    </row>
    <row r="1605" spans="1:7">
      <c r="A1605" s="23">
        <v>2021</v>
      </c>
      <c r="B1605" s="23" t="s">
        <v>514</v>
      </c>
      <c r="C1605" s="13" t="s">
        <v>6804</v>
      </c>
      <c r="D1605" s="34" t="s">
        <v>4355</v>
      </c>
      <c r="E1605" s="34" t="s">
        <v>4356</v>
      </c>
      <c r="F1605" s="34" t="s">
        <v>7537</v>
      </c>
      <c r="G1605" s="34">
        <v>189</v>
      </c>
    </row>
    <row r="1606" spans="1:7">
      <c r="A1606" s="23">
        <v>2021</v>
      </c>
      <c r="B1606" s="23" t="s">
        <v>514</v>
      </c>
      <c r="C1606" s="13" t="s">
        <v>185</v>
      </c>
      <c r="D1606" s="34" t="s">
        <v>4355</v>
      </c>
      <c r="E1606" s="34" t="s">
        <v>4356</v>
      </c>
      <c r="F1606" s="34" t="s">
        <v>7537</v>
      </c>
      <c r="G1606" s="34">
        <v>185</v>
      </c>
    </row>
    <row r="1607" spans="1:7">
      <c r="A1607" s="23">
        <v>2021</v>
      </c>
      <c r="B1607" s="23" t="s">
        <v>514</v>
      </c>
      <c r="C1607" s="13" t="s">
        <v>3925</v>
      </c>
      <c r="D1607" s="34" t="s">
        <v>4355</v>
      </c>
      <c r="E1607" s="34" t="s">
        <v>4356</v>
      </c>
      <c r="F1607" s="34" t="s">
        <v>7537</v>
      </c>
      <c r="G1607" s="34">
        <v>254</v>
      </c>
    </row>
    <row r="1608" spans="1:7">
      <c r="A1608" s="23">
        <v>2021</v>
      </c>
      <c r="B1608" s="23" t="s">
        <v>514</v>
      </c>
      <c r="C1608" s="13" t="s">
        <v>184</v>
      </c>
      <c r="D1608" s="34" t="s">
        <v>4355</v>
      </c>
      <c r="E1608" s="34" t="s">
        <v>7612</v>
      </c>
      <c r="F1608" s="34" t="s">
        <v>7537</v>
      </c>
      <c r="G1608" s="34">
        <v>9</v>
      </c>
    </row>
    <row r="1609" spans="1:7">
      <c r="A1609" s="23">
        <v>2021</v>
      </c>
      <c r="B1609" s="23" t="s">
        <v>514</v>
      </c>
      <c r="C1609" s="13" t="s">
        <v>23</v>
      </c>
      <c r="D1609" s="34" t="s">
        <v>4355</v>
      </c>
      <c r="E1609" s="34" t="s">
        <v>7612</v>
      </c>
      <c r="F1609" s="34" t="s">
        <v>7537</v>
      </c>
      <c r="G1609" s="34">
        <v>7</v>
      </c>
    </row>
    <row r="1610" spans="1:7">
      <c r="A1610" s="23">
        <v>2021</v>
      </c>
      <c r="B1610" s="23" t="s">
        <v>514</v>
      </c>
      <c r="C1610" s="13" t="s">
        <v>1704</v>
      </c>
      <c r="D1610" s="34" t="s">
        <v>4355</v>
      </c>
      <c r="E1610" s="34" t="s">
        <v>7612</v>
      </c>
      <c r="F1610" s="34" t="s">
        <v>7537</v>
      </c>
      <c r="G1610" s="34">
        <v>1</v>
      </c>
    </row>
    <row r="1611" spans="1:7">
      <c r="A1611" s="23">
        <v>2021</v>
      </c>
      <c r="B1611" s="23" t="s">
        <v>514</v>
      </c>
      <c r="C1611" s="13" t="s">
        <v>6804</v>
      </c>
      <c r="D1611" s="34" t="s">
        <v>4355</v>
      </c>
      <c r="E1611" s="34" t="s">
        <v>7612</v>
      </c>
      <c r="F1611" s="34" t="s">
        <v>7537</v>
      </c>
      <c r="G1611" s="34">
        <v>6</v>
      </c>
    </row>
    <row r="1612" spans="1:7">
      <c r="A1612" s="23">
        <v>2021</v>
      </c>
      <c r="B1612" s="23" t="s">
        <v>514</v>
      </c>
      <c r="C1612" s="13" t="s">
        <v>185</v>
      </c>
      <c r="D1612" s="34" t="s">
        <v>4355</v>
      </c>
      <c r="E1612" s="34" t="s">
        <v>7612</v>
      </c>
      <c r="F1612" s="34" t="s">
        <v>7537</v>
      </c>
      <c r="G1612" s="34">
        <v>18</v>
      </c>
    </row>
    <row r="1613" spans="1:7">
      <c r="A1613" s="23">
        <v>2021</v>
      </c>
      <c r="B1613" s="23" t="s">
        <v>514</v>
      </c>
      <c r="C1613" s="13" t="s">
        <v>3925</v>
      </c>
      <c r="D1613" s="34" t="s">
        <v>4355</v>
      </c>
      <c r="E1613" s="34" t="s">
        <v>7612</v>
      </c>
      <c r="F1613" s="34" t="s">
        <v>7537</v>
      </c>
      <c r="G1613" s="34">
        <v>7</v>
      </c>
    </row>
    <row r="1614" spans="1:7">
      <c r="A1614" s="23">
        <v>2021</v>
      </c>
      <c r="B1614" s="23" t="s">
        <v>514</v>
      </c>
      <c r="C1614" s="13" t="s">
        <v>3925</v>
      </c>
      <c r="D1614" s="34" t="s">
        <v>4355</v>
      </c>
      <c r="E1614" s="34" t="s">
        <v>7536</v>
      </c>
      <c r="F1614" s="34" t="s">
        <v>7537</v>
      </c>
      <c r="G1614" s="34">
        <v>14</v>
      </c>
    </row>
    <row r="1615" spans="1:7">
      <c r="A1615" s="23">
        <v>2021</v>
      </c>
      <c r="B1615" s="23" t="s">
        <v>514</v>
      </c>
      <c r="C1615" s="13" t="s">
        <v>23</v>
      </c>
      <c r="D1615" s="34" t="s">
        <v>4355</v>
      </c>
      <c r="E1615" s="34" t="s">
        <v>7594</v>
      </c>
      <c r="F1615" s="34" t="s">
        <v>7537</v>
      </c>
      <c r="G1615" s="34">
        <v>3</v>
      </c>
    </row>
    <row r="1616" spans="1:7">
      <c r="A1616" s="23">
        <v>2021</v>
      </c>
      <c r="B1616" s="23" t="s">
        <v>514</v>
      </c>
      <c r="C1616" s="13" t="s">
        <v>6804</v>
      </c>
      <c r="D1616" s="34" t="s">
        <v>4355</v>
      </c>
      <c r="E1616" s="34" t="s">
        <v>7594</v>
      </c>
      <c r="F1616" s="34" t="s">
        <v>7537</v>
      </c>
      <c r="G1616" s="34">
        <v>1</v>
      </c>
    </row>
    <row r="1617" spans="1:7">
      <c r="A1617" s="23">
        <v>2021</v>
      </c>
      <c r="B1617" s="23" t="s">
        <v>514</v>
      </c>
      <c r="C1617" s="13" t="s">
        <v>185</v>
      </c>
      <c r="D1617" s="34" t="s">
        <v>4355</v>
      </c>
      <c r="E1617" s="34" t="s">
        <v>7594</v>
      </c>
      <c r="F1617" s="34" t="s">
        <v>7537</v>
      </c>
      <c r="G1617" s="34">
        <v>1</v>
      </c>
    </row>
    <row r="1618" spans="1:7">
      <c r="A1618" s="23">
        <v>2021</v>
      </c>
      <c r="B1618" s="23" t="s">
        <v>514</v>
      </c>
      <c r="C1618" s="13" t="s">
        <v>3925</v>
      </c>
      <c r="D1618" s="34" t="s">
        <v>4355</v>
      </c>
      <c r="E1618" s="34" t="s">
        <v>7594</v>
      </c>
      <c r="F1618" s="34" t="s">
        <v>7537</v>
      </c>
      <c r="G1618" s="34">
        <v>95</v>
      </c>
    </row>
    <row r="1619" spans="1:7">
      <c r="A1619" s="23">
        <v>2021</v>
      </c>
      <c r="B1619" s="23" t="s">
        <v>514</v>
      </c>
      <c r="C1619" s="13" t="s">
        <v>184</v>
      </c>
      <c r="D1619" s="34" t="s">
        <v>952</v>
      </c>
      <c r="E1619" s="34" t="s">
        <v>7544</v>
      </c>
      <c r="F1619" s="34" t="s">
        <v>7538</v>
      </c>
      <c r="G1619" s="34">
        <v>230</v>
      </c>
    </row>
    <row r="1620" spans="1:7">
      <c r="A1620" s="23">
        <v>2021</v>
      </c>
      <c r="B1620" s="23" t="s">
        <v>514</v>
      </c>
      <c r="C1620" s="13" t="s">
        <v>23</v>
      </c>
      <c r="D1620" s="34" t="s">
        <v>952</v>
      </c>
      <c r="E1620" s="34" t="s">
        <v>7544</v>
      </c>
      <c r="F1620" s="34" t="s">
        <v>7538</v>
      </c>
      <c r="G1620" s="34">
        <v>154</v>
      </c>
    </row>
    <row r="1621" spans="1:7">
      <c r="A1621" s="23">
        <v>2021</v>
      </c>
      <c r="B1621" s="23" t="s">
        <v>514</v>
      </c>
      <c r="C1621" s="13" t="s">
        <v>1704</v>
      </c>
      <c r="D1621" s="34" t="s">
        <v>952</v>
      </c>
      <c r="E1621" s="34" t="s">
        <v>7544</v>
      </c>
      <c r="F1621" s="34" t="s">
        <v>7538</v>
      </c>
      <c r="G1621" s="34">
        <v>90</v>
      </c>
    </row>
    <row r="1622" spans="1:7">
      <c r="A1622" s="23">
        <v>2021</v>
      </c>
      <c r="B1622" s="23" t="s">
        <v>514</v>
      </c>
      <c r="C1622" s="13" t="s">
        <v>6804</v>
      </c>
      <c r="D1622" s="34" t="s">
        <v>952</v>
      </c>
      <c r="E1622" s="34" t="s">
        <v>7544</v>
      </c>
      <c r="F1622" s="34" t="s">
        <v>7538</v>
      </c>
      <c r="G1622" s="34">
        <v>173</v>
      </c>
    </row>
    <row r="1623" spans="1:7">
      <c r="A1623" s="23">
        <v>2021</v>
      </c>
      <c r="B1623" s="23" t="s">
        <v>514</v>
      </c>
      <c r="C1623" s="13" t="s">
        <v>185</v>
      </c>
      <c r="D1623" s="34" t="s">
        <v>952</v>
      </c>
      <c r="E1623" s="34" t="s">
        <v>7544</v>
      </c>
      <c r="F1623" s="34" t="s">
        <v>7538</v>
      </c>
      <c r="G1623" s="34">
        <v>335</v>
      </c>
    </row>
    <row r="1624" spans="1:7">
      <c r="A1624" s="23">
        <v>2021</v>
      </c>
      <c r="B1624" s="23" t="s">
        <v>514</v>
      </c>
      <c r="C1624" s="13" t="s">
        <v>3925</v>
      </c>
      <c r="D1624" s="34" t="s">
        <v>952</v>
      </c>
      <c r="E1624" s="34" t="s">
        <v>7544</v>
      </c>
      <c r="F1624" s="34" t="s">
        <v>7538</v>
      </c>
      <c r="G1624" s="34">
        <v>224</v>
      </c>
    </row>
    <row r="1625" spans="1:7">
      <c r="A1625" s="23">
        <v>2021</v>
      </c>
      <c r="B1625" s="23" t="s">
        <v>514</v>
      </c>
      <c r="C1625" s="13" t="s">
        <v>185</v>
      </c>
      <c r="D1625" s="34" t="s">
        <v>5085</v>
      </c>
      <c r="E1625" s="34" t="s">
        <v>7544</v>
      </c>
      <c r="F1625" s="34" t="s">
        <v>7538</v>
      </c>
      <c r="G1625" s="34">
        <v>1</v>
      </c>
    </row>
    <row r="1626" spans="1:7">
      <c r="A1626" s="23">
        <v>2021</v>
      </c>
      <c r="B1626" s="23" t="s">
        <v>514</v>
      </c>
      <c r="C1626" s="13" t="s">
        <v>3925</v>
      </c>
      <c r="D1626" s="34" t="s">
        <v>5085</v>
      </c>
      <c r="E1626" s="34" t="s">
        <v>7544</v>
      </c>
      <c r="F1626" s="34" t="s">
        <v>7538</v>
      </c>
      <c r="G1626" s="34">
        <v>1</v>
      </c>
    </row>
    <row r="1627" spans="1:7">
      <c r="A1627" s="23">
        <v>2021</v>
      </c>
      <c r="B1627" s="23" t="s">
        <v>514</v>
      </c>
      <c r="C1627" s="13" t="s">
        <v>184</v>
      </c>
      <c r="D1627" s="34" t="s">
        <v>5085</v>
      </c>
      <c r="E1627" s="34" t="s">
        <v>7546</v>
      </c>
      <c r="F1627" s="34" t="s">
        <v>7538</v>
      </c>
      <c r="G1627" s="34">
        <v>1</v>
      </c>
    </row>
    <row r="1628" spans="1:7">
      <c r="A1628" s="23">
        <v>2021</v>
      </c>
      <c r="B1628" s="23" t="s">
        <v>514</v>
      </c>
      <c r="C1628" s="13" t="s">
        <v>184</v>
      </c>
      <c r="D1628" s="34" t="s">
        <v>5094</v>
      </c>
      <c r="E1628" s="34" t="s">
        <v>7545</v>
      </c>
      <c r="F1628" s="34" t="s">
        <v>7538</v>
      </c>
      <c r="G1628" s="34">
        <v>32</v>
      </c>
    </row>
    <row r="1629" spans="1:7">
      <c r="A1629" s="23">
        <v>2021</v>
      </c>
      <c r="B1629" s="23" t="s">
        <v>514</v>
      </c>
      <c r="C1629" s="13" t="s">
        <v>23</v>
      </c>
      <c r="D1629" s="34" t="s">
        <v>5094</v>
      </c>
      <c r="E1629" s="34" t="s">
        <v>7545</v>
      </c>
      <c r="F1629" s="34" t="s">
        <v>7538</v>
      </c>
      <c r="G1629" s="34">
        <v>12</v>
      </c>
    </row>
    <row r="1630" spans="1:7">
      <c r="A1630" s="23">
        <v>2021</v>
      </c>
      <c r="B1630" s="23" t="s">
        <v>514</v>
      </c>
      <c r="C1630" s="13" t="s">
        <v>1704</v>
      </c>
      <c r="D1630" s="34" t="s">
        <v>5094</v>
      </c>
      <c r="E1630" s="34" t="s">
        <v>7545</v>
      </c>
      <c r="F1630" s="34" t="s">
        <v>7538</v>
      </c>
      <c r="G1630" s="34">
        <v>98</v>
      </c>
    </row>
    <row r="1631" spans="1:7">
      <c r="A1631" s="23">
        <v>2021</v>
      </c>
      <c r="B1631" s="23" t="s">
        <v>514</v>
      </c>
      <c r="C1631" s="13" t="s">
        <v>6804</v>
      </c>
      <c r="D1631" s="34" t="s">
        <v>5094</v>
      </c>
      <c r="E1631" s="34" t="s">
        <v>7545</v>
      </c>
      <c r="F1631" s="34" t="s">
        <v>7538</v>
      </c>
      <c r="G1631" s="34">
        <v>17</v>
      </c>
    </row>
    <row r="1632" spans="1:7">
      <c r="A1632" s="23">
        <v>2021</v>
      </c>
      <c r="B1632" s="23" t="s">
        <v>514</v>
      </c>
      <c r="C1632" s="13" t="s">
        <v>185</v>
      </c>
      <c r="D1632" s="34" t="s">
        <v>5094</v>
      </c>
      <c r="E1632" s="34" t="s">
        <v>7545</v>
      </c>
      <c r="F1632" s="34" t="s">
        <v>7538</v>
      </c>
      <c r="G1632" s="34">
        <v>20</v>
      </c>
    </row>
    <row r="1633" spans="1:7">
      <c r="A1633" s="23">
        <v>2021</v>
      </c>
      <c r="B1633" s="23" t="s">
        <v>514</v>
      </c>
      <c r="C1633" s="13" t="s">
        <v>3925</v>
      </c>
      <c r="D1633" s="34" t="s">
        <v>5094</v>
      </c>
      <c r="E1633" s="34" t="s">
        <v>7545</v>
      </c>
      <c r="F1633" s="34" t="s">
        <v>7538</v>
      </c>
      <c r="G1633" s="34">
        <v>31</v>
      </c>
    </row>
    <row r="1634" spans="1:7">
      <c r="A1634" s="23">
        <v>2021</v>
      </c>
      <c r="B1634" s="23" t="s">
        <v>514</v>
      </c>
      <c r="C1634" s="13" t="s">
        <v>184</v>
      </c>
      <c r="D1634" s="34" t="s">
        <v>5094</v>
      </c>
      <c r="E1634" s="34" t="s">
        <v>7600</v>
      </c>
      <c r="F1634" s="34" t="s">
        <v>7538</v>
      </c>
      <c r="G1634" s="34">
        <v>26</v>
      </c>
    </row>
    <row r="1635" spans="1:7">
      <c r="A1635" s="23">
        <v>2021</v>
      </c>
      <c r="B1635" s="23" t="s">
        <v>514</v>
      </c>
      <c r="C1635" s="13" t="s">
        <v>23</v>
      </c>
      <c r="D1635" s="34" t="s">
        <v>5094</v>
      </c>
      <c r="E1635" s="34" t="s">
        <v>7600</v>
      </c>
      <c r="F1635" s="34" t="s">
        <v>7538</v>
      </c>
      <c r="G1635" s="34">
        <v>18</v>
      </c>
    </row>
    <row r="1636" spans="1:7">
      <c r="A1636" s="23">
        <v>2021</v>
      </c>
      <c r="B1636" s="23" t="s">
        <v>514</v>
      </c>
      <c r="C1636" s="13" t="s">
        <v>1704</v>
      </c>
      <c r="D1636" s="34" t="s">
        <v>5094</v>
      </c>
      <c r="E1636" s="34" t="s">
        <v>7600</v>
      </c>
      <c r="F1636" s="34" t="s">
        <v>7538</v>
      </c>
      <c r="G1636" s="34">
        <v>93</v>
      </c>
    </row>
    <row r="1637" spans="1:7">
      <c r="A1637" s="23">
        <v>2021</v>
      </c>
      <c r="B1637" s="23" t="s">
        <v>514</v>
      </c>
      <c r="C1637" s="13" t="s">
        <v>6804</v>
      </c>
      <c r="D1637" s="34" t="s">
        <v>5094</v>
      </c>
      <c r="E1637" s="34" t="s">
        <v>7600</v>
      </c>
      <c r="F1637" s="34" t="s">
        <v>7538</v>
      </c>
      <c r="G1637" s="34">
        <v>8</v>
      </c>
    </row>
    <row r="1638" spans="1:7">
      <c r="A1638" s="23">
        <v>2021</v>
      </c>
      <c r="B1638" s="23" t="s">
        <v>514</v>
      </c>
      <c r="C1638" s="13" t="s">
        <v>185</v>
      </c>
      <c r="D1638" s="34" t="s">
        <v>5094</v>
      </c>
      <c r="E1638" s="34" t="s">
        <v>7600</v>
      </c>
      <c r="F1638" s="34" t="s">
        <v>7538</v>
      </c>
      <c r="G1638" s="34">
        <v>34</v>
      </c>
    </row>
    <row r="1639" spans="1:7">
      <c r="A1639" s="23">
        <v>2021</v>
      </c>
      <c r="B1639" s="23" t="s">
        <v>514</v>
      </c>
      <c r="C1639" s="13" t="s">
        <v>3925</v>
      </c>
      <c r="D1639" s="34" t="s">
        <v>5094</v>
      </c>
      <c r="E1639" s="34" t="s">
        <v>7600</v>
      </c>
      <c r="F1639" s="34" t="s">
        <v>7538</v>
      </c>
      <c r="G1639" s="34">
        <v>15</v>
      </c>
    </row>
  </sheetData>
  <sheetProtection autoFilter="0" pivotTables="0"/>
  <autoFilter ref="A1:G1639" xr:uid="{00000000-0009-0000-0000-00004B000000}"/>
  <sortState xmlns:xlrd2="http://schemas.microsoft.com/office/spreadsheetml/2017/richdata2" ref="A2:G1639">
    <sortCondition ref="A2:A1639"/>
    <sortCondition descending="1" ref="B2:B1639"/>
    <sortCondition ref="F2:F1639"/>
    <sortCondition ref="D2:D1639"/>
    <sortCondition ref="E2:E1639"/>
  </sortStat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139">
    <tabColor theme="0"/>
  </sheetPr>
  <dimension ref="A1:G153"/>
  <sheetViews>
    <sheetView zoomScale="85" zoomScaleNormal="85" workbookViewId="0">
      <pane ySplit="1" topLeftCell="A116" activePane="bottomLeft" state="frozen"/>
      <selection pane="bottomLeft" activeCell="E148" sqref="E148"/>
    </sheetView>
  </sheetViews>
  <sheetFormatPr baseColWidth="10" defaultColWidth="11" defaultRowHeight="16.5"/>
  <cols>
    <col min="1" max="1" width="9.375" bestFit="1" customWidth="1"/>
    <col min="2" max="2" width="11.625" bestFit="1" customWidth="1"/>
    <col min="3" max="3" width="21.25" bestFit="1" customWidth="1"/>
    <col min="4" max="4" width="28.75" bestFit="1" customWidth="1"/>
    <col min="5" max="5" width="79.25" bestFit="1" customWidth="1"/>
    <col min="6" max="6" width="19.25" bestFit="1" customWidth="1"/>
    <col min="7" max="7" width="15.875" bestFit="1" customWidth="1"/>
  </cols>
  <sheetData>
    <row r="1" spans="1:7">
      <c r="A1" s="43" t="s">
        <v>229</v>
      </c>
      <c r="B1" s="43" t="s">
        <v>200</v>
      </c>
      <c r="C1" s="45" t="s">
        <v>959</v>
      </c>
      <c r="D1" s="43" t="s">
        <v>201</v>
      </c>
      <c r="E1" s="43" t="s">
        <v>1733</v>
      </c>
      <c r="F1" s="43" t="s">
        <v>960</v>
      </c>
      <c r="G1" s="43" t="s">
        <v>1734</v>
      </c>
    </row>
    <row r="2" spans="1:7">
      <c r="A2" s="23">
        <v>2016</v>
      </c>
      <c r="B2" s="23" t="s">
        <v>1886</v>
      </c>
      <c r="C2" s="13" t="s">
        <v>1715</v>
      </c>
      <c r="D2" s="34" t="s">
        <v>1716</v>
      </c>
      <c r="E2" s="34" t="s">
        <v>1717</v>
      </c>
      <c r="F2" s="34">
        <v>3576</v>
      </c>
      <c r="G2" s="34">
        <v>3576</v>
      </c>
    </row>
    <row r="3" spans="1:7">
      <c r="A3" s="23">
        <v>2016</v>
      </c>
      <c r="B3" s="23" t="s">
        <v>1886</v>
      </c>
      <c r="C3" s="13" t="s">
        <v>1715</v>
      </c>
      <c r="D3" s="34" t="s">
        <v>1716</v>
      </c>
      <c r="E3" s="34" t="s">
        <v>1712</v>
      </c>
      <c r="F3" s="34">
        <v>312</v>
      </c>
      <c r="G3" s="34">
        <v>312</v>
      </c>
    </row>
    <row r="4" spans="1:7">
      <c r="A4" s="23">
        <v>2016</v>
      </c>
      <c r="B4" s="23" t="s">
        <v>1886</v>
      </c>
      <c r="C4" s="13" t="s">
        <v>1715</v>
      </c>
      <c r="D4" s="34" t="s">
        <v>1716</v>
      </c>
      <c r="E4" s="34" t="s">
        <v>1718</v>
      </c>
      <c r="F4" s="34">
        <v>4900</v>
      </c>
      <c r="G4" s="34">
        <v>4900</v>
      </c>
    </row>
    <row r="5" spans="1:7">
      <c r="A5" s="23">
        <v>2016</v>
      </c>
      <c r="B5" s="23" t="s">
        <v>1886</v>
      </c>
      <c r="C5" s="13" t="s">
        <v>1715</v>
      </c>
      <c r="D5" s="34" t="s">
        <v>1719</v>
      </c>
      <c r="E5" s="34" t="s">
        <v>1721</v>
      </c>
      <c r="F5" s="34">
        <v>5400</v>
      </c>
      <c r="G5" s="34">
        <v>5400</v>
      </c>
    </row>
    <row r="6" spans="1:7">
      <c r="A6" s="23">
        <v>2016</v>
      </c>
      <c r="B6" s="23" t="s">
        <v>1886</v>
      </c>
      <c r="C6" s="13" t="s">
        <v>1715</v>
      </c>
      <c r="D6" s="34" t="s">
        <v>1719</v>
      </c>
      <c r="E6" s="34" t="s">
        <v>1722</v>
      </c>
      <c r="F6" s="34">
        <v>1180</v>
      </c>
      <c r="G6" s="34">
        <v>1180</v>
      </c>
    </row>
    <row r="7" spans="1:7">
      <c r="A7" s="23">
        <v>2016</v>
      </c>
      <c r="B7" s="23" t="s">
        <v>1886</v>
      </c>
      <c r="C7" s="13" t="s">
        <v>1715</v>
      </c>
      <c r="D7" s="34" t="s">
        <v>1719</v>
      </c>
      <c r="E7" s="34" t="s">
        <v>1714</v>
      </c>
      <c r="F7" s="34">
        <v>10</v>
      </c>
      <c r="G7" s="34">
        <v>10</v>
      </c>
    </row>
    <row r="8" spans="1:7">
      <c r="A8" s="23">
        <v>2016</v>
      </c>
      <c r="B8" s="23" t="s">
        <v>1886</v>
      </c>
      <c r="C8" s="13" t="s">
        <v>1715</v>
      </c>
      <c r="D8" s="34" t="s">
        <v>1719</v>
      </c>
      <c r="E8" s="34" t="s">
        <v>1720</v>
      </c>
      <c r="F8" s="34">
        <v>2500</v>
      </c>
      <c r="G8" s="34">
        <v>2500</v>
      </c>
    </row>
    <row r="9" spans="1:7">
      <c r="A9" s="23">
        <v>2016</v>
      </c>
      <c r="B9" s="23" t="s">
        <v>1886</v>
      </c>
      <c r="C9" s="13" t="s">
        <v>1715</v>
      </c>
      <c r="D9" s="34" t="s">
        <v>1719</v>
      </c>
      <c r="E9" s="34" t="s">
        <v>1713</v>
      </c>
      <c r="F9" s="34">
        <v>5810</v>
      </c>
      <c r="G9" s="34">
        <v>5810</v>
      </c>
    </row>
    <row r="10" spans="1:7">
      <c r="A10" s="23">
        <v>2016</v>
      </c>
      <c r="B10" s="23" t="s">
        <v>1886</v>
      </c>
      <c r="C10" s="13" t="s">
        <v>1715</v>
      </c>
      <c r="D10" s="34" t="s">
        <v>1723</v>
      </c>
      <c r="E10" s="34" t="s">
        <v>1724</v>
      </c>
      <c r="F10" s="34">
        <v>6</v>
      </c>
      <c r="G10" s="34"/>
    </row>
    <row r="11" spans="1:7">
      <c r="A11" s="23">
        <v>2016</v>
      </c>
      <c r="B11" s="23" t="s">
        <v>1886</v>
      </c>
      <c r="C11" s="13" t="s">
        <v>1725</v>
      </c>
      <c r="D11" s="34" t="s">
        <v>1726</v>
      </c>
      <c r="E11" s="34" t="s">
        <v>1732</v>
      </c>
      <c r="F11" s="34">
        <v>12</v>
      </c>
      <c r="G11" s="34">
        <v>12</v>
      </c>
    </row>
    <row r="12" spans="1:7">
      <c r="A12" s="23">
        <v>2016</v>
      </c>
      <c r="B12" s="23" t="s">
        <v>1886</v>
      </c>
      <c r="C12" s="13" t="s">
        <v>1725</v>
      </c>
      <c r="D12" s="34" t="s">
        <v>1726</v>
      </c>
      <c r="E12" s="34" t="s">
        <v>1730</v>
      </c>
      <c r="F12" s="34">
        <v>141</v>
      </c>
      <c r="G12" s="34">
        <v>141</v>
      </c>
    </row>
    <row r="13" spans="1:7">
      <c r="A13" s="23">
        <v>2016</v>
      </c>
      <c r="B13" s="23" t="s">
        <v>1886</v>
      </c>
      <c r="C13" s="13" t="s">
        <v>1725</v>
      </c>
      <c r="D13" s="34" t="s">
        <v>1726</v>
      </c>
      <c r="E13" s="34" t="s">
        <v>1731</v>
      </c>
      <c r="F13" s="34">
        <v>52</v>
      </c>
      <c r="G13" s="34">
        <v>52</v>
      </c>
    </row>
    <row r="14" spans="1:7">
      <c r="A14" s="23">
        <v>2016</v>
      </c>
      <c r="B14" s="23" t="s">
        <v>1886</v>
      </c>
      <c r="C14" s="13" t="s">
        <v>1725</v>
      </c>
      <c r="D14" s="34" t="s">
        <v>1726</v>
      </c>
      <c r="E14" s="34" t="s">
        <v>1728</v>
      </c>
      <c r="F14" s="34">
        <v>277</v>
      </c>
      <c r="G14" s="34">
        <v>4432</v>
      </c>
    </row>
    <row r="15" spans="1:7">
      <c r="A15" s="23">
        <v>2016</v>
      </c>
      <c r="B15" s="23" t="s">
        <v>1886</v>
      </c>
      <c r="C15" s="13" t="s">
        <v>1725</v>
      </c>
      <c r="D15" s="34" t="s">
        <v>1726</v>
      </c>
      <c r="E15" s="34" t="s">
        <v>1727</v>
      </c>
      <c r="F15" s="34">
        <v>547</v>
      </c>
      <c r="G15" s="34">
        <v>21880</v>
      </c>
    </row>
    <row r="16" spans="1:7">
      <c r="A16" s="23">
        <v>2016</v>
      </c>
      <c r="B16" s="23" t="s">
        <v>1886</v>
      </c>
      <c r="C16" s="13" t="s">
        <v>1725</v>
      </c>
      <c r="D16" s="34" t="s">
        <v>1726</v>
      </c>
      <c r="E16" s="34" t="s">
        <v>1729</v>
      </c>
      <c r="F16" s="34">
        <v>60</v>
      </c>
      <c r="G16" s="34">
        <v>240</v>
      </c>
    </row>
    <row r="17" spans="1:7">
      <c r="A17" s="23">
        <v>2017</v>
      </c>
      <c r="B17" s="23" t="s">
        <v>1886</v>
      </c>
      <c r="C17" s="13" t="s">
        <v>1715</v>
      </c>
      <c r="D17" s="34" t="s">
        <v>1716</v>
      </c>
      <c r="E17" s="34" t="s">
        <v>1717</v>
      </c>
      <c r="F17" s="34">
        <v>19354</v>
      </c>
      <c r="G17" s="34">
        <v>19354</v>
      </c>
    </row>
    <row r="18" spans="1:7">
      <c r="A18" s="23">
        <v>2017</v>
      </c>
      <c r="B18" s="23" t="s">
        <v>1886</v>
      </c>
      <c r="C18" s="13" t="s">
        <v>1715</v>
      </c>
      <c r="D18" s="34" t="s">
        <v>1716</v>
      </c>
      <c r="E18" s="34" t="s">
        <v>1712</v>
      </c>
      <c r="F18" s="34">
        <v>315</v>
      </c>
      <c r="G18" s="34">
        <v>315</v>
      </c>
    </row>
    <row r="19" spans="1:7">
      <c r="A19" s="23">
        <v>2017</v>
      </c>
      <c r="B19" s="23" t="s">
        <v>1886</v>
      </c>
      <c r="C19" s="13" t="s">
        <v>1715</v>
      </c>
      <c r="D19" s="34" t="s">
        <v>1716</v>
      </c>
      <c r="E19" s="34" t="s">
        <v>1718</v>
      </c>
      <c r="F19" s="34">
        <v>5400</v>
      </c>
      <c r="G19" s="34">
        <v>5400</v>
      </c>
    </row>
    <row r="20" spans="1:7">
      <c r="A20" s="23">
        <v>2017</v>
      </c>
      <c r="B20" s="23" t="s">
        <v>1886</v>
      </c>
      <c r="C20" s="13" t="s">
        <v>1715</v>
      </c>
      <c r="D20" s="34" t="s">
        <v>1719</v>
      </c>
      <c r="E20" s="34" t="s">
        <v>1721</v>
      </c>
      <c r="F20" s="34">
        <v>3500</v>
      </c>
      <c r="G20" s="34">
        <v>3500</v>
      </c>
    </row>
    <row r="21" spans="1:7">
      <c r="A21" s="23">
        <v>2017</v>
      </c>
      <c r="B21" s="23" t="s">
        <v>1886</v>
      </c>
      <c r="C21" s="13" t="s">
        <v>1715</v>
      </c>
      <c r="D21" s="34" t="s">
        <v>1719</v>
      </c>
      <c r="E21" s="34" t="s">
        <v>1722</v>
      </c>
      <c r="F21" s="34">
        <v>1010</v>
      </c>
      <c r="G21" s="34">
        <v>1010</v>
      </c>
    </row>
    <row r="22" spans="1:7">
      <c r="A22" s="23">
        <v>2017</v>
      </c>
      <c r="B22" s="23" t="s">
        <v>1886</v>
      </c>
      <c r="C22" s="13" t="s">
        <v>1715</v>
      </c>
      <c r="D22" s="34" t="s">
        <v>1719</v>
      </c>
      <c r="E22" s="34" t="s">
        <v>1714</v>
      </c>
      <c r="F22" s="34">
        <v>10</v>
      </c>
      <c r="G22" s="34">
        <v>10</v>
      </c>
    </row>
    <row r="23" spans="1:7">
      <c r="A23" s="23">
        <v>2017</v>
      </c>
      <c r="B23" s="23" t="s">
        <v>1886</v>
      </c>
      <c r="C23" s="13" t="s">
        <v>1715</v>
      </c>
      <c r="D23" s="34" t="s">
        <v>1719</v>
      </c>
      <c r="E23" s="34" t="s">
        <v>1720</v>
      </c>
      <c r="F23" s="34">
        <v>2500</v>
      </c>
      <c r="G23" s="34">
        <v>2500</v>
      </c>
    </row>
    <row r="24" spans="1:7">
      <c r="A24" s="23">
        <v>2017</v>
      </c>
      <c r="B24" s="23" t="s">
        <v>1886</v>
      </c>
      <c r="C24" s="13" t="s">
        <v>1715</v>
      </c>
      <c r="D24" s="34" t="s">
        <v>1719</v>
      </c>
      <c r="E24" s="34" t="s">
        <v>1713</v>
      </c>
      <c r="F24" s="34">
        <v>7280</v>
      </c>
      <c r="G24" s="34">
        <v>7280</v>
      </c>
    </row>
    <row r="25" spans="1:7">
      <c r="A25" s="23">
        <v>2017</v>
      </c>
      <c r="B25" s="23" t="s">
        <v>1886</v>
      </c>
      <c r="C25" s="13" t="s">
        <v>1715</v>
      </c>
      <c r="D25" s="34" t="s">
        <v>1723</v>
      </c>
      <c r="E25" s="34" t="s">
        <v>1724</v>
      </c>
      <c r="F25" s="34">
        <v>8</v>
      </c>
      <c r="G25" s="34">
        <v>136</v>
      </c>
    </row>
    <row r="26" spans="1:7">
      <c r="A26" s="23">
        <v>2017</v>
      </c>
      <c r="B26" s="23" t="s">
        <v>1886</v>
      </c>
      <c r="C26" s="13" t="s">
        <v>1725</v>
      </c>
      <c r="D26" s="34" t="s">
        <v>1726</v>
      </c>
      <c r="E26" s="34" t="s">
        <v>1730</v>
      </c>
      <c r="F26" s="34">
        <v>95</v>
      </c>
      <c r="G26" s="34">
        <v>95</v>
      </c>
    </row>
    <row r="27" spans="1:7">
      <c r="A27" s="23">
        <v>2017</v>
      </c>
      <c r="B27" s="23" t="s">
        <v>1886</v>
      </c>
      <c r="C27" s="13" t="s">
        <v>1725</v>
      </c>
      <c r="D27" s="34" t="s">
        <v>1726</v>
      </c>
      <c r="E27" s="34" t="s">
        <v>1728</v>
      </c>
      <c r="F27" s="34">
        <v>180</v>
      </c>
      <c r="G27" s="34">
        <v>6537</v>
      </c>
    </row>
    <row r="28" spans="1:7">
      <c r="A28" s="23">
        <v>2017</v>
      </c>
      <c r="B28" s="23" t="s">
        <v>1886</v>
      </c>
      <c r="C28" s="13" t="s">
        <v>1725</v>
      </c>
      <c r="D28" s="34" t="s">
        <v>1726</v>
      </c>
      <c r="E28" s="34" t="s">
        <v>1727</v>
      </c>
      <c r="F28" s="34">
        <v>331</v>
      </c>
      <c r="G28" s="34">
        <v>11392</v>
      </c>
    </row>
    <row r="29" spans="1:7">
      <c r="A29" s="23">
        <v>2017</v>
      </c>
      <c r="B29" s="23" t="s">
        <v>1886</v>
      </c>
      <c r="C29" s="13" t="s">
        <v>1725</v>
      </c>
      <c r="D29" s="34" t="s">
        <v>1726</v>
      </c>
      <c r="E29" s="34" t="s">
        <v>1729</v>
      </c>
      <c r="F29" s="34">
        <v>150</v>
      </c>
      <c r="G29" s="34">
        <v>5760</v>
      </c>
    </row>
    <row r="30" spans="1:7">
      <c r="A30" s="23">
        <v>2018</v>
      </c>
      <c r="B30" s="23" t="s">
        <v>1886</v>
      </c>
      <c r="C30" s="13" t="s">
        <v>1715</v>
      </c>
      <c r="D30" s="34" t="s">
        <v>1716</v>
      </c>
      <c r="E30" s="34" t="s">
        <v>1717</v>
      </c>
      <c r="F30" s="34">
        <v>21490</v>
      </c>
      <c r="G30" s="34">
        <v>21490</v>
      </c>
    </row>
    <row r="31" spans="1:7">
      <c r="A31" s="23">
        <v>2018</v>
      </c>
      <c r="B31" s="23" t="s">
        <v>1886</v>
      </c>
      <c r="C31" s="13" t="s">
        <v>1715</v>
      </c>
      <c r="D31" s="34" t="s">
        <v>1716</v>
      </c>
      <c r="E31" s="34" t="s">
        <v>1712</v>
      </c>
      <c r="F31" s="34">
        <v>157</v>
      </c>
      <c r="G31" s="34">
        <v>157</v>
      </c>
    </row>
    <row r="32" spans="1:7">
      <c r="A32" s="23">
        <v>2018</v>
      </c>
      <c r="B32" s="23" t="s">
        <v>1886</v>
      </c>
      <c r="C32" s="13" t="s">
        <v>1715</v>
      </c>
      <c r="D32" s="34" t="s">
        <v>1716</v>
      </c>
      <c r="E32" s="34" t="s">
        <v>1718</v>
      </c>
      <c r="F32" s="34">
        <v>3300</v>
      </c>
      <c r="G32" s="34">
        <v>3300</v>
      </c>
    </row>
    <row r="33" spans="1:7">
      <c r="A33" s="23">
        <v>2018</v>
      </c>
      <c r="B33" s="23" t="s">
        <v>1886</v>
      </c>
      <c r="C33" s="13" t="s">
        <v>1715</v>
      </c>
      <c r="D33" s="34" t="s">
        <v>1719</v>
      </c>
      <c r="E33" s="34" t="s">
        <v>1721</v>
      </c>
      <c r="F33" s="34">
        <v>3500</v>
      </c>
      <c r="G33" s="34">
        <v>3500</v>
      </c>
    </row>
    <row r="34" spans="1:7">
      <c r="A34" s="23">
        <v>2018</v>
      </c>
      <c r="B34" s="23" t="s">
        <v>1886</v>
      </c>
      <c r="C34" s="13" t="s">
        <v>1715</v>
      </c>
      <c r="D34" s="34" t="s">
        <v>1719</v>
      </c>
      <c r="E34" s="34" t="s">
        <v>1714</v>
      </c>
      <c r="F34" s="34">
        <v>93</v>
      </c>
      <c r="G34" s="34">
        <v>126</v>
      </c>
    </row>
    <row r="35" spans="1:7">
      <c r="A35" s="23">
        <v>2018</v>
      </c>
      <c r="B35" s="23" t="s">
        <v>1886</v>
      </c>
      <c r="C35" s="13" t="s">
        <v>1715</v>
      </c>
      <c r="D35" s="34" t="s">
        <v>1719</v>
      </c>
      <c r="E35" s="34" t="s">
        <v>1720</v>
      </c>
      <c r="F35" s="34">
        <v>2700</v>
      </c>
      <c r="G35" s="34">
        <v>2700</v>
      </c>
    </row>
    <row r="36" spans="1:7">
      <c r="A36" s="23">
        <v>2018</v>
      </c>
      <c r="B36" s="23" t="s">
        <v>1886</v>
      </c>
      <c r="C36" s="13" t="s">
        <v>1715</v>
      </c>
      <c r="D36" s="34" t="s">
        <v>1719</v>
      </c>
      <c r="E36" s="34" t="s">
        <v>1713</v>
      </c>
      <c r="F36" s="34">
        <v>3187</v>
      </c>
      <c r="G36" s="34">
        <v>3187</v>
      </c>
    </row>
    <row r="37" spans="1:7">
      <c r="A37" s="23">
        <v>2018</v>
      </c>
      <c r="B37" s="23" t="s">
        <v>1886</v>
      </c>
      <c r="C37" s="13" t="s">
        <v>1715</v>
      </c>
      <c r="D37" s="34" t="s">
        <v>1723</v>
      </c>
      <c r="E37" s="34" t="s">
        <v>1724</v>
      </c>
      <c r="F37" s="34">
        <v>4</v>
      </c>
      <c r="G37" s="34">
        <v>30</v>
      </c>
    </row>
    <row r="38" spans="1:7">
      <c r="A38" s="23">
        <v>2018</v>
      </c>
      <c r="B38" s="23" t="s">
        <v>1886</v>
      </c>
      <c r="C38" s="13" t="s">
        <v>1725</v>
      </c>
      <c r="D38" s="34" t="s">
        <v>1726</v>
      </c>
      <c r="E38" s="34" t="s">
        <v>1730</v>
      </c>
      <c r="F38" s="34">
        <v>183</v>
      </c>
      <c r="G38" s="34">
        <v>183</v>
      </c>
    </row>
    <row r="39" spans="1:7">
      <c r="A39" s="23">
        <v>2018</v>
      </c>
      <c r="B39" s="23" t="s">
        <v>1886</v>
      </c>
      <c r="C39" s="13" t="s">
        <v>1725</v>
      </c>
      <c r="D39" s="34" t="s">
        <v>1726</v>
      </c>
      <c r="E39" s="34" t="s">
        <v>1731</v>
      </c>
      <c r="F39" s="34">
        <v>105</v>
      </c>
      <c r="G39" s="34">
        <v>105</v>
      </c>
    </row>
    <row r="40" spans="1:7">
      <c r="A40" s="23">
        <v>2018</v>
      </c>
      <c r="B40" s="23" t="s">
        <v>1886</v>
      </c>
      <c r="C40" s="13" t="s">
        <v>1725</v>
      </c>
      <c r="D40" s="34" t="s">
        <v>1726</v>
      </c>
      <c r="E40" s="34" t="s">
        <v>1728</v>
      </c>
      <c r="F40" s="34">
        <v>194</v>
      </c>
      <c r="G40" s="34">
        <v>3104</v>
      </c>
    </row>
    <row r="41" spans="1:7">
      <c r="A41" s="23">
        <v>2018</v>
      </c>
      <c r="B41" s="23" t="s">
        <v>1886</v>
      </c>
      <c r="C41" s="13" t="s">
        <v>1725</v>
      </c>
      <c r="D41" s="34" t="s">
        <v>1726</v>
      </c>
      <c r="E41" s="34" t="s">
        <v>1727</v>
      </c>
      <c r="F41" s="34">
        <v>1072</v>
      </c>
      <c r="G41" s="34">
        <v>15008</v>
      </c>
    </row>
    <row r="42" spans="1:7">
      <c r="A42" s="23">
        <v>2018</v>
      </c>
      <c r="B42" s="23" t="s">
        <v>1886</v>
      </c>
      <c r="C42" s="13" t="s">
        <v>1725</v>
      </c>
      <c r="D42" s="34" t="s">
        <v>1726</v>
      </c>
      <c r="E42" s="34" t="s">
        <v>1729</v>
      </c>
      <c r="F42" s="34">
        <v>123</v>
      </c>
      <c r="G42" s="34">
        <v>1230</v>
      </c>
    </row>
    <row r="43" spans="1:7">
      <c r="A43" s="23">
        <v>2019</v>
      </c>
      <c r="B43" s="23" t="s">
        <v>1886</v>
      </c>
      <c r="C43" s="13" t="s">
        <v>1715</v>
      </c>
      <c r="D43" s="34" t="s">
        <v>1716</v>
      </c>
      <c r="E43" s="34" t="s">
        <v>4410</v>
      </c>
      <c r="F43" s="34">
        <v>20993</v>
      </c>
      <c r="G43" s="34">
        <v>20993</v>
      </c>
    </row>
    <row r="44" spans="1:7">
      <c r="A44" s="23">
        <v>2019</v>
      </c>
      <c r="B44" s="23" t="s">
        <v>1886</v>
      </c>
      <c r="C44" s="13" t="s">
        <v>1715</v>
      </c>
      <c r="D44" s="34" t="s">
        <v>1716</v>
      </c>
      <c r="E44" s="34" t="s">
        <v>4411</v>
      </c>
      <c r="F44" s="34">
        <v>2523</v>
      </c>
      <c r="G44" s="34">
        <v>2523</v>
      </c>
    </row>
    <row r="45" spans="1:7">
      <c r="A45" s="23">
        <v>2019</v>
      </c>
      <c r="B45" s="23" t="s">
        <v>1886</v>
      </c>
      <c r="C45" s="13" t="s">
        <v>1715</v>
      </c>
      <c r="D45" s="34" t="s">
        <v>1716</v>
      </c>
      <c r="E45" s="34" t="s">
        <v>1712</v>
      </c>
      <c r="F45" s="34">
        <v>200</v>
      </c>
      <c r="G45" s="34">
        <v>200</v>
      </c>
    </row>
    <row r="46" spans="1:7">
      <c r="A46" s="23">
        <v>2019</v>
      </c>
      <c r="B46" s="23" t="s">
        <v>1886</v>
      </c>
      <c r="C46" s="13" t="s">
        <v>1715</v>
      </c>
      <c r="D46" s="34" t="s">
        <v>1716</v>
      </c>
      <c r="E46" s="34" t="s">
        <v>1718</v>
      </c>
      <c r="F46" s="34">
        <v>3453</v>
      </c>
      <c r="G46" s="34">
        <v>3453</v>
      </c>
    </row>
    <row r="47" spans="1:7">
      <c r="A47" s="23">
        <v>2019</v>
      </c>
      <c r="B47" s="23" t="s">
        <v>1886</v>
      </c>
      <c r="C47" s="13" t="s">
        <v>1715</v>
      </c>
      <c r="D47" s="34" t="s">
        <v>1719</v>
      </c>
      <c r="E47" s="34" t="s">
        <v>1721</v>
      </c>
      <c r="F47" s="34">
        <v>3600</v>
      </c>
      <c r="G47" s="34">
        <v>3600</v>
      </c>
    </row>
    <row r="48" spans="1:7">
      <c r="A48" s="23">
        <v>2019</v>
      </c>
      <c r="B48" s="23" t="s">
        <v>1886</v>
      </c>
      <c r="C48" s="13" t="s">
        <v>1715</v>
      </c>
      <c r="D48" s="34" t="s">
        <v>1719</v>
      </c>
      <c r="E48" s="34" t="s">
        <v>4412</v>
      </c>
      <c r="F48" s="34">
        <v>200</v>
      </c>
      <c r="G48" s="34">
        <v>200</v>
      </c>
    </row>
    <row r="49" spans="1:7">
      <c r="A49" s="23">
        <v>2019</v>
      </c>
      <c r="B49" s="23" t="s">
        <v>1886</v>
      </c>
      <c r="C49" s="13" t="s">
        <v>1715</v>
      </c>
      <c r="D49" s="34" t="s">
        <v>1719</v>
      </c>
      <c r="E49" s="34" t="s">
        <v>1714</v>
      </c>
      <c r="F49" s="34">
        <v>400</v>
      </c>
      <c r="G49" s="34">
        <v>400</v>
      </c>
    </row>
    <row r="50" spans="1:7">
      <c r="A50" s="23">
        <v>2019</v>
      </c>
      <c r="B50" s="23" t="s">
        <v>1886</v>
      </c>
      <c r="C50" s="13" t="s">
        <v>1715</v>
      </c>
      <c r="D50" s="34" t="s">
        <v>1719</v>
      </c>
      <c r="E50" s="34" t="s">
        <v>1720</v>
      </c>
      <c r="F50" s="34">
        <v>3500</v>
      </c>
      <c r="G50" s="34">
        <v>3500</v>
      </c>
    </row>
    <row r="51" spans="1:7">
      <c r="A51" s="23">
        <v>2019</v>
      </c>
      <c r="B51" s="23" t="s">
        <v>1886</v>
      </c>
      <c r="C51" s="13" t="s">
        <v>1715</v>
      </c>
      <c r="D51" s="34" t="s">
        <v>1719</v>
      </c>
      <c r="E51" s="34" t="s">
        <v>1713</v>
      </c>
      <c r="F51" s="34">
        <v>5955</v>
      </c>
      <c r="G51" s="34">
        <v>5955</v>
      </c>
    </row>
    <row r="52" spans="1:7">
      <c r="A52" s="23">
        <v>2019</v>
      </c>
      <c r="B52" s="23" t="s">
        <v>1886</v>
      </c>
      <c r="C52" s="13" t="s">
        <v>1715</v>
      </c>
      <c r="D52" s="34" t="s">
        <v>1723</v>
      </c>
      <c r="E52" s="34" t="s">
        <v>1724</v>
      </c>
      <c r="F52" s="34">
        <v>26</v>
      </c>
      <c r="G52" s="34">
        <v>1908</v>
      </c>
    </row>
    <row r="53" spans="1:7">
      <c r="A53" s="23">
        <v>2019</v>
      </c>
      <c r="B53" s="23" t="s">
        <v>1886</v>
      </c>
      <c r="C53" s="13" t="s">
        <v>1725</v>
      </c>
      <c r="D53" s="34" t="s">
        <v>1719</v>
      </c>
      <c r="E53" s="34" t="s">
        <v>4413</v>
      </c>
      <c r="F53" s="34">
        <v>1242</v>
      </c>
      <c r="G53" s="34">
        <v>1242</v>
      </c>
    </row>
    <row r="54" spans="1:7">
      <c r="A54" s="23">
        <v>2019</v>
      </c>
      <c r="B54" s="23" t="s">
        <v>1886</v>
      </c>
      <c r="C54" s="13" t="s">
        <v>1725</v>
      </c>
      <c r="D54" s="34" t="s">
        <v>1726</v>
      </c>
      <c r="E54" s="34" t="s">
        <v>1730</v>
      </c>
      <c r="F54" s="34">
        <v>157</v>
      </c>
      <c r="G54" s="34">
        <v>157</v>
      </c>
    </row>
    <row r="55" spans="1:7">
      <c r="A55" s="23">
        <v>2019</v>
      </c>
      <c r="B55" s="23" t="s">
        <v>1886</v>
      </c>
      <c r="C55" s="13" t="s">
        <v>1725</v>
      </c>
      <c r="D55" s="34" t="s">
        <v>1726</v>
      </c>
      <c r="E55" s="34" t="s">
        <v>1731</v>
      </c>
      <c r="F55" s="34">
        <v>51</v>
      </c>
      <c r="G55" s="34">
        <v>51</v>
      </c>
    </row>
    <row r="56" spans="1:7">
      <c r="A56" s="23">
        <v>2019</v>
      </c>
      <c r="B56" s="23" t="s">
        <v>1886</v>
      </c>
      <c r="C56" s="13" t="s">
        <v>1725</v>
      </c>
      <c r="D56" s="34" t="s">
        <v>1726</v>
      </c>
      <c r="E56" s="34" t="s">
        <v>1728</v>
      </c>
      <c r="F56" s="34">
        <v>294</v>
      </c>
      <c r="G56" s="34">
        <v>4704</v>
      </c>
    </row>
    <row r="57" spans="1:7">
      <c r="A57" s="23">
        <v>2019</v>
      </c>
      <c r="B57" s="23" t="s">
        <v>1886</v>
      </c>
      <c r="C57" s="13" t="s">
        <v>1725</v>
      </c>
      <c r="D57" s="34" t="s">
        <v>1726</v>
      </c>
      <c r="E57" s="34" t="s">
        <v>1727</v>
      </c>
      <c r="F57" s="34">
        <v>1088</v>
      </c>
      <c r="G57" s="34">
        <v>52224</v>
      </c>
    </row>
    <row r="58" spans="1:7">
      <c r="A58" s="23">
        <v>2019</v>
      </c>
      <c r="B58" s="23" t="s">
        <v>1886</v>
      </c>
      <c r="C58" s="13" t="s">
        <v>1725</v>
      </c>
      <c r="D58" s="34" t="s">
        <v>1726</v>
      </c>
      <c r="E58" s="34" t="s">
        <v>1729</v>
      </c>
      <c r="F58" s="34">
        <v>435</v>
      </c>
      <c r="G58" s="34">
        <v>6960</v>
      </c>
    </row>
    <row r="59" spans="1:7">
      <c r="A59" s="23">
        <v>2020</v>
      </c>
      <c r="B59" s="23" t="s">
        <v>1886</v>
      </c>
      <c r="C59" s="13" t="s">
        <v>1715</v>
      </c>
      <c r="D59" s="34" t="s">
        <v>1716</v>
      </c>
      <c r="E59" s="34" t="s">
        <v>4410</v>
      </c>
      <c r="F59" s="34">
        <v>39709</v>
      </c>
      <c r="G59" s="34">
        <v>39709</v>
      </c>
    </row>
    <row r="60" spans="1:7">
      <c r="A60" s="23">
        <v>2020</v>
      </c>
      <c r="B60" s="23" t="s">
        <v>1886</v>
      </c>
      <c r="C60" s="13" t="s">
        <v>1715</v>
      </c>
      <c r="D60" s="34" t="s">
        <v>1716</v>
      </c>
      <c r="E60" s="34" t="s">
        <v>4411</v>
      </c>
      <c r="F60" s="34">
        <v>7157</v>
      </c>
      <c r="G60" s="34">
        <v>7157</v>
      </c>
    </row>
    <row r="61" spans="1:7">
      <c r="A61" s="23">
        <v>2020</v>
      </c>
      <c r="B61" s="23" t="s">
        <v>1886</v>
      </c>
      <c r="C61" s="13" t="s">
        <v>1715</v>
      </c>
      <c r="D61" s="34" t="s">
        <v>1716</v>
      </c>
      <c r="E61" s="34" t="s">
        <v>1712</v>
      </c>
      <c r="F61" s="34">
        <v>0</v>
      </c>
      <c r="G61" s="34">
        <v>0</v>
      </c>
    </row>
    <row r="62" spans="1:7">
      <c r="A62" s="23">
        <v>2020</v>
      </c>
      <c r="B62" s="23" t="s">
        <v>1886</v>
      </c>
      <c r="C62" s="13" t="s">
        <v>1715</v>
      </c>
      <c r="D62" s="34" t="s">
        <v>5846</v>
      </c>
      <c r="E62" s="34" t="s">
        <v>1724</v>
      </c>
      <c r="F62" s="34">
        <v>20</v>
      </c>
      <c r="G62" s="34">
        <v>630</v>
      </c>
    </row>
    <row r="63" spans="1:7">
      <c r="A63" s="23">
        <v>2020</v>
      </c>
      <c r="B63" s="23" t="s">
        <v>1886</v>
      </c>
      <c r="C63" s="13" t="s">
        <v>1715</v>
      </c>
      <c r="D63" s="34" t="s">
        <v>1719</v>
      </c>
      <c r="E63" s="34" t="s">
        <v>1721</v>
      </c>
      <c r="F63" s="34">
        <v>2496</v>
      </c>
      <c r="G63" s="34">
        <v>2496</v>
      </c>
    </row>
    <row r="64" spans="1:7">
      <c r="A64" s="23">
        <v>2020</v>
      </c>
      <c r="B64" s="23" t="s">
        <v>1886</v>
      </c>
      <c r="C64" s="13" t="s">
        <v>1715</v>
      </c>
      <c r="D64" s="34" t="s">
        <v>1719</v>
      </c>
      <c r="E64" s="34" t="s">
        <v>5848</v>
      </c>
      <c r="F64" s="34">
        <v>6112</v>
      </c>
      <c r="G64" s="34">
        <v>6112</v>
      </c>
    </row>
    <row r="65" spans="1:7">
      <c r="A65" s="23">
        <v>2020</v>
      </c>
      <c r="B65" s="23" t="s">
        <v>1886</v>
      </c>
      <c r="C65" s="13" t="s">
        <v>1715</v>
      </c>
      <c r="D65" s="34" t="s">
        <v>1719</v>
      </c>
      <c r="E65" s="34" t="s">
        <v>1722</v>
      </c>
      <c r="F65" s="34">
        <v>1440</v>
      </c>
      <c r="G65" s="34">
        <v>1440</v>
      </c>
    </row>
    <row r="66" spans="1:7">
      <c r="A66" s="23">
        <v>2020</v>
      </c>
      <c r="B66" s="23" t="s">
        <v>1886</v>
      </c>
      <c r="C66" s="13" t="s">
        <v>1715</v>
      </c>
      <c r="D66" s="34" t="s">
        <v>1719</v>
      </c>
      <c r="E66" s="34" t="s">
        <v>1714</v>
      </c>
      <c r="F66" s="34">
        <v>2672</v>
      </c>
      <c r="G66" s="34">
        <v>2672</v>
      </c>
    </row>
    <row r="67" spans="1:7">
      <c r="A67" s="23">
        <v>2020</v>
      </c>
      <c r="B67" s="23" t="s">
        <v>1886</v>
      </c>
      <c r="C67" s="13" t="s">
        <v>1715</v>
      </c>
      <c r="D67" s="34" t="s">
        <v>1719</v>
      </c>
      <c r="E67" s="34" t="s">
        <v>1718</v>
      </c>
      <c r="F67" s="34">
        <v>4773</v>
      </c>
      <c r="G67" s="34">
        <v>4773</v>
      </c>
    </row>
    <row r="68" spans="1:7">
      <c r="A68" s="23">
        <v>2020</v>
      </c>
      <c r="B68" s="23" t="s">
        <v>1886</v>
      </c>
      <c r="C68" s="13" t="s">
        <v>1715</v>
      </c>
      <c r="D68" s="34" t="s">
        <v>1719</v>
      </c>
      <c r="E68" s="34" t="s">
        <v>1720</v>
      </c>
      <c r="F68" s="34">
        <v>1412</v>
      </c>
      <c r="G68" s="34">
        <v>1412</v>
      </c>
    </row>
    <row r="69" spans="1:7">
      <c r="A69" s="23">
        <v>2020</v>
      </c>
      <c r="B69" s="23" t="s">
        <v>1886</v>
      </c>
      <c r="C69" s="13" t="s">
        <v>1715</v>
      </c>
      <c r="D69" s="34" t="s">
        <v>1719</v>
      </c>
      <c r="E69" s="34" t="s">
        <v>5850</v>
      </c>
      <c r="F69" s="34">
        <v>316</v>
      </c>
      <c r="G69" s="34">
        <v>316</v>
      </c>
    </row>
    <row r="70" spans="1:7">
      <c r="A70" s="23">
        <v>2020</v>
      </c>
      <c r="B70" s="23" t="s">
        <v>1886</v>
      </c>
      <c r="C70" s="13" t="s">
        <v>1715</v>
      </c>
      <c r="D70" s="34" t="s">
        <v>1719</v>
      </c>
      <c r="E70" s="34" t="s">
        <v>1713</v>
      </c>
      <c r="F70" s="34">
        <v>4737</v>
      </c>
      <c r="G70" s="34">
        <v>4737</v>
      </c>
    </row>
    <row r="71" spans="1:7">
      <c r="A71" s="23">
        <v>2020</v>
      </c>
      <c r="B71" s="23" t="s">
        <v>1886</v>
      </c>
      <c r="C71" s="13" t="s">
        <v>1715</v>
      </c>
      <c r="D71" s="34" t="s">
        <v>1719</v>
      </c>
      <c r="E71" s="34" t="s">
        <v>5849</v>
      </c>
      <c r="F71" s="34">
        <v>454</v>
      </c>
      <c r="G71" s="34">
        <v>454</v>
      </c>
    </row>
    <row r="72" spans="1:7">
      <c r="A72" s="23">
        <v>2020</v>
      </c>
      <c r="B72" s="23" t="s">
        <v>1886</v>
      </c>
      <c r="C72" s="13" t="s">
        <v>1725</v>
      </c>
      <c r="D72" s="34" t="s">
        <v>1719</v>
      </c>
      <c r="E72" s="34" t="s">
        <v>4413</v>
      </c>
      <c r="F72" s="34">
        <v>614</v>
      </c>
      <c r="G72" s="34">
        <v>614</v>
      </c>
    </row>
    <row r="73" spans="1:7">
      <c r="A73" s="23">
        <v>2020</v>
      </c>
      <c r="B73" s="23" t="s">
        <v>1886</v>
      </c>
      <c r="C73" s="13" t="s">
        <v>1725</v>
      </c>
      <c r="D73" s="34" t="s">
        <v>1726</v>
      </c>
      <c r="E73" s="34" t="s">
        <v>1730</v>
      </c>
      <c r="F73" s="34">
        <v>180</v>
      </c>
      <c r="G73" s="34">
        <v>180</v>
      </c>
    </row>
    <row r="74" spans="1:7">
      <c r="A74" s="23">
        <v>2020</v>
      </c>
      <c r="B74" s="23" t="s">
        <v>1886</v>
      </c>
      <c r="C74" s="13" t="s">
        <v>1725</v>
      </c>
      <c r="D74" s="34" t="s">
        <v>1726</v>
      </c>
      <c r="E74" s="34" t="s">
        <v>1731</v>
      </c>
      <c r="F74" s="34">
        <v>150</v>
      </c>
      <c r="G74" s="34">
        <v>150</v>
      </c>
    </row>
    <row r="75" spans="1:7">
      <c r="A75" s="23">
        <v>2020</v>
      </c>
      <c r="B75" s="23" t="s">
        <v>1886</v>
      </c>
      <c r="C75" s="13" t="s">
        <v>1725</v>
      </c>
      <c r="D75" s="34" t="s">
        <v>1726</v>
      </c>
      <c r="E75" s="34" t="s">
        <v>1728</v>
      </c>
      <c r="F75" s="34">
        <v>532</v>
      </c>
      <c r="G75" s="34">
        <v>6916</v>
      </c>
    </row>
    <row r="76" spans="1:7">
      <c r="A76" s="23">
        <v>2020</v>
      </c>
      <c r="B76" s="23" t="s">
        <v>1886</v>
      </c>
      <c r="C76" s="13" t="s">
        <v>1725</v>
      </c>
      <c r="D76" s="34" t="s">
        <v>1726</v>
      </c>
      <c r="E76" s="34" t="s">
        <v>1727</v>
      </c>
      <c r="F76" s="34">
        <v>1007</v>
      </c>
      <c r="G76" s="34">
        <v>48336</v>
      </c>
    </row>
    <row r="77" spans="1:7">
      <c r="A77" s="23">
        <v>2020</v>
      </c>
      <c r="B77" s="23" t="s">
        <v>1886</v>
      </c>
      <c r="C77" s="13" t="s">
        <v>1725</v>
      </c>
      <c r="D77" s="34" t="s">
        <v>1726</v>
      </c>
      <c r="E77" s="34" t="s">
        <v>5851</v>
      </c>
      <c r="F77" s="34">
        <v>2115</v>
      </c>
      <c r="G77" s="34">
        <v>2115</v>
      </c>
    </row>
    <row r="78" spans="1:7">
      <c r="A78" s="23">
        <v>2020</v>
      </c>
      <c r="B78" s="23" t="s">
        <v>1886</v>
      </c>
      <c r="C78" s="13" t="s">
        <v>1725</v>
      </c>
      <c r="D78" s="34" t="s">
        <v>1726</v>
      </c>
      <c r="E78" s="34" t="s">
        <v>1729</v>
      </c>
      <c r="F78" s="34">
        <v>863</v>
      </c>
      <c r="G78" s="34">
        <v>5336</v>
      </c>
    </row>
    <row r="79" spans="1:7">
      <c r="A79" s="23">
        <v>2020</v>
      </c>
      <c r="B79" s="23" t="s">
        <v>1886</v>
      </c>
      <c r="C79" s="13" t="s">
        <v>4336</v>
      </c>
      <c r="D79" s="34" t="s">
        <v>1716</v>
      </c>
      <c r="E79" s="34" t="s">
        <v>5852</v>
      </c>
      <c r="F79" s="34">
        <v>4473</v>
      </c>
      <c r="G79" s="34">
        <v>4473</v>
      </c>
    </row>
    <row r="80" spans="1:7">
      <c r="A80" s="23">
        <v>2020</v>
      </c>
      <c r="B80" s="23" t="s">
        <v>1886</v>
      </c>
      <c r="C80" s="13" t="s">
        <v>4336</v>
      </c>
      <c r="D80" s="34" t="s">
        <v>5845</v>
      </c>
      <c r="E80" s="34" t="s">
        <v>5847</v>
      </c>
      <c r="F80" s="34">
        <v>6380</v>
      </c>
      <c r="G80" s="34">
        <v>6380</v>
      </c>
    </row>
    <row r="81" spans="1:7">
      <c r="A81" s="23">
        <v>2021</v>
      </c>
      <c r="B81" s="23" t="s">
        <v>1886</v>
      </c>
      <c r="C81" s="13" t="s">
        <v>8404</v>
      </c>
      <c r="D81" s="34" t="s">
        <v>5846</v>
      </c>
      <c r="E81" s="34" t="s">
        <v>8405</v>
      </c>
      <c r="F81" s="34">
        <v>102</v>
      </c>
      <c r="G81" s="34">
        <v>88</v>
      </c>
    </row>
    <row r="82" spans="1:7">
      <c r="A82" s="23">
        <v>2021</v>
      </c>
      <c r="B82" s="23" t="s">
        <v>1886</v>
      </c>
      <c r="C82" s="13" t="s">
        <v>8404</v>
      </c>
      <c r="D82" s="34" t="s">
        <v>8406</v>
      </c>
      <c r="E82" s="34" t="s">
        <v>8407</v>
      </c>
      <c r="F82" s="34">
        <v>4339</v>
      </c>
      <c r="G82" s="34">
        <v>4339</v>
      </c>
    </row>
    <row r="83" spans="1:7">
      <c r="A83" s="23">
        <v>2021</v>
      </c>
      <c r="B83" s="23" t="s">
        <v>1886</v>
      </c>
      <c r="C83" s="13" t="s">
        <v>8404</v>
      </c>
      <c r="D83" s="34" t="s">
        <v>8406</v>
      </c>
      <c r="E83" s="34" t="s">
        <v>8408</v>
      </c>
      <c r="F83" s="34">
        <v>140</v>
      </c>
      <c r="G83" s="34">
        <v>140</v>
      </c>
    </row>
    <row r="84" spans="1:7">
      <c r="A84" s="23">
        <v>2021</v>
      </c>
      <c r="B84" s="23" t="s">
        <v>1886</v>
      </c>
      <c r="C84" s="13" t="s">
        <v>8404</v>
      </c>
      <c r="D84" s="34" t="s">
        <v>8406</v>
      </c>
      <c r="E84" s="34" t="s">
        <v>8409</v>
      </c>
      <c r="F84" s="34">
        <v>4067</v>
      </c>
      <c r="G84" s="34">
        <v>4067</v>
      </c>
    </row>
    <row r="85" spans="1:7">
      <c r="A85" s="23">
        <v>2021</v>
      </c>
      <c r="B85" s="23" t="s">
        <v>1886</v>
      </c>
      <c r="C85" s="13" t="s">
        <v>8404</v>
      </c>
      <c r="D85" s="34" t="s">
        <v>8406</v>
      </c>
      <c r="E85" s="34" t="s">
        <v>8410</v>
      </c>
      <c r="F85" s="34">
        <v>2192</v>
      </c>
      <c r="G85" s="34">
        <v>2192</v>
      </c>
    </row>
    <row r="86" spans="1:7">
      <c r="A86" s="23">
        <v>2021</v>
      </c>
      <c r="B86" s="23" t="s">
        <v>1886</v>
      </c>
      <c r="C86" s="13" t="s">
        <v>8404</v>
      </c>
      <c r="D86" s="34" t="s">
        <v>8406</v>
      </c>
      <c r="E86" s="34" t="s">
        <v>8411</v>
      </c>
      <c r="F86" s="34">
        <v>1500</v>
      </c>
      <c r="G86" s="34">
        <v>1500</v>
      </c>
    </row>
    <row r="87" spans="1:7">
      <c r="A87" s="23">
        <v>2021</v>
      </c>
      <c r="B87" s="23" t="s">
        <v>1886</v>
      </c>
      <c r="C87" s="13" t="s">
        <v>8404</v>
      </c>
      <c r="D87" s="34" t="s">
        <v>8406</v>
      </c>
      <c r="E87" s="34" t="s">
        <v>8412</v>
      </c>
      <c r="F87" s="34">
        <v>3935</v>
      </c>
      <c r="G87" s="34">
        <v>3935</v>
      </c>
    </row>
    <row r="88" spans="1:7">
      <c r="A88" s="23">
        <v>2021</v>
      </c>
      <c r="B88" s="23" t="s">
        <v>1886</v>
      </c>
      <c r="C88" s="13" t="s">
        <v>8404</v>
      </c>
      <c r="D88" s="34" t="s">
        <v>8406</v>
      </c>
      <c r="E88" s="34" t="s">
        <v>8413</v>
      </c>
      <c r="F88" s="34">
        <v>1814</v>
      </c>
      <c r="G88" s="34">
        <v>1814</v>
      </c>
    </row>
    <row r="89" spans="1:7">
      <c r="A89" s="23">
        <v>2021</v>
      </c>
      <c r="B89" s="23" t="s">
        <v>1886</v>
      </c>
      <c r="C89" s="13" t="s">
        <v>8404</v>
      </c>
      <c r="D89" s="34" t="s">
        <v>8406</v>
      </c>
      <c r="E89" s="34" t="s">
        <v>8414</v>
      </c>
      <c r="F89" s="34">
        <v>1695</v>
      </c>
      <c r="G89" s="34">
        <v>1695</v>
      </c>
    </row>
    <row r="90" spans="1:7">
      <c r="A90" s="23">
        <v>2021</v>
      </c>
      <c r="B90" s="23" t="s">
        <v>1886</v>
      </c>
      <c r="C90" s="13" t="s">
        <v>8404</v>
      </c>
      <c r="D90" s="34" t="s">
        <v>8406</v>
      </c>
      <c r="E90" s="34" t="s">
        <v>1713</v>
      </c>
      <c r="F90" s="34">
        <v>5264</v>
      </c>
      <c r="G90" s="34">
        <v>5264</v>
      </c>
    </row>
    <row r="91" spans="1:7">
      <c r="A91" s="23">
        <v>2021</v>
      </c>
      <c r="B91" s="23" t="s">
        <v>1886</v>
      </c>
      <c r="C91" s="13" t="s">
        <v>8404</v>
      </c>
      <c r="D91" s="34" t="s">
        <v>1714</v>
      </c>
      <c r="E91" s="34" t="s">
        <v>8415</v>
      </c>
      <c r="F91" s="34">
        <v>70</v>
      </c>
      <c r="G91" s="34">
        <v>70</v>
      </c>
    </row>
    <row r="92" spans="1:7">
      <c r="A92" s="23">
        <v>2021</v>
      </c>
      <c r="B92" s="23" t="s">
        <v>1886</v>
      </c>
      <c r="C92" s="13" t="s">
        <v>8416</v>
      </c>
      <c r="D92" s="34" t="s">
        <v>5851</v>
      </c>
      <c r="E92" s="34" t="s">
        <v>8417</v>
      </c>
      <c r="F92" s="34">
        <v>16</v>
      </c>
      <c r="G92" s="34">
        <v>16</v>
      </c>
    </row>
    <row r="93" spans="1:7">
      <c r="A93" s="23">
        <v>2021</v>
      </c>
      <c r="B93" s="23" t="s">
        <v>1886</v>
      </c>
      <c r="C93" s="13" t="s">
        <v>8416</v>
      </c>
      <c r="D93" s="34" t="s">
        <v>5851</v>
      </c>
      <c r="E93" s="34" t="s">
        <v>8418</v>
      </c>
      <c r="F93" s="34">
        <v>17</v>
      </c>
      <c r="G93" s="34">
        <v>17</v>
      </c>
    </row>
    <row r="94" spans="1:7">
      <c r="A94" s="23">
        <v>2021</v>
      </c>
      <c r="B94" s="23" t="s">
        <v>1886</v>
      </c>
      <c r="C94" s="13" t="s">
        <v>8416</v>
      </c>
      <c r="D94" s="34" t="s">
        <v>5851</v>
      </c>
      <c r="E94" s="34" t="s">
        <v>8419</v>
      </c>
      <c r="F94" s="34">
        <v>31</v>
      </c>
      <c r="G94" s="34">
        <v>31</v>
      </c>
    </row>
    <row r="95" spans="1:7">
      <c r="A95" s="23">
        <v>2021</v>
      </c>
      <c r="B95" s="23" t="s">
        <v>1886</v>
      </c>
      <c r="C95" s="13" t="s">
        <v>8416</v>
      </c>
      <c r="D95" s="34" t="s">
        <v>5851</v>
      </c>
      <c r="E95" s="34" t="s">
        <v>8420</v>
      </c>
      <c r="F95" s="34">
        <v>15</v>
      </c>
      <c r="G95" s="34">
        <v>15</v>
      </c>
    </row>
    <row r="96" spans="1:7">
      <c r="A96" s="23">
        <v>2021</v>
      </c>
      <c r="B96" s="23" t="s">
        <v>1886</v>
      </c>
      <c r="C96" s="13" t="s">
        <v>8416</v>
      </c>
      <c r="D96" s="34" t="s">
        <v>5851</v>
      </c>
      <c r="E96" s="34" t="s">
        <v>8421</v>
      </c>
      <c r="F96" s="34">
        <v>38</v>
      </c>
      <c r="G96" s="34">
        <v>38</v>
      </c>
    </row>
    <row r="97" spans="1:7">
      <c r="A97" s="23">
        <v>2021</v>
      </c>
      <c r="B97" s="23" t="s">
        <v>1886</v>
      </c>
      <c r="C97" s="13" t="s">
        <v>8416</v>
      </c>
      <c r="D97" s="34" t="s">
        <v>5851</v>
      </c>
      <c r="E97" s="34" t="s">
        <v>8422</v>
      </c>
      <c r="F97" s="34">
        <v>14</v>
      </c>
      <c r="G97" s="34">
        <v>14</v>
      </c>
    </row>
    <row r="98" spans="1:7">
      <c r="A98" s="23">
        <v>2021</v>
      </c>
      <c r="B98" s="23" t="s">
        <v>1886</v>
      </c>
      <c r="C98" s="13" t="s">
        <v>8416</v>
      </c>
      <c r="D98" s="34" t="s">
        <v>5851</v>
      </c>
      <c r="E98" s="34" t="s">
        <v>8423</v>
      </c>
      <c r="F98" s="34">
        <v>14</v>
      </c>
      <c r="G98" s="34">
        <v>14</v>
      </c>
    </row>
    <row r="99" spans="1:7">
      <c r="A99" s="23">
        <v>2021</v>
      </c>
      <c r="B99" s="23" t="s">
        <v>1886</v>
      </c>
      <c r="C99" s="13" t="s">
        <v>8416</v>
      </c>
      <c r="D99" s="34" t="s">
        <v>5851</v>
      </c>
      <c r="E99" s="34" t="s">
        <v>8424</v>
      </c>
      <c r="F99" s="34">
        <v>73</v>
      </c>
      <c r="G99" s="34">
        <v>73</v>
      </c>
    </row>
    <row r="100" spans="1:7">
      <c r="A100" s="23">
        <v>2021</v>
      </c>
      <c r="B100" s="23" t="s">
        <v>1886</v>
      </c>
      <c r="C100" s="13" t="s">
        <v>8416</v>
      </c>
      <c r="D100" s="34" t="s">
        <v>5851</v>
      </c>
      <c r="E100" s="34" t="s">
        <v>8425</v>
      </c>
      <c r="F100" s="34">
        <v>8</v>
      </c>
      <c r="G100" s="34">
        <v>8</v>
      </c>
    </row>
    <row r="101" spans="1:7">
      <c r="A101" s="23">
        <v>2021</v>
      </c>
      <c r="B101" s="23" t="s">
        <v>1886</v>
      </c>
      <c r="C101" s="13" t="s">
        <v>8416</v>
      </c>
      <c r="D101" s="34" t="s">
        <v>5851</v>
      </c>
      <c r="E101" s="34" t="s">
        <v>8426</v>
      </c>
      <c r="F101" s="34">
        <v>27</v>
      </c>
      <c r="G101" s="34">
        <v>27</v>
      </c>
    </row>
    <row r="102" spans="1:7">
      <c r="A102" s="23">
        <v>2021</v>
      </c>
      <c r="B102" s="23" t="s">
        <v>1886</v>
      </c>
      <c r="C102" s="13" t="s">
        <v>8416</v>
      </c>
      <c r="D102" s="34" t="s">
        <v>5851</v>
      </c>
      <c r="E102" s="34" t="s">
        <v>8427</v>
      </c>
      <c r="F102" s="34">
        <v>12</v>
      </c>
      <c r="G102" s="34">
        <v>12</v>
      </c>
    </row>
    <row r="103" spans="1:7">
      <c r="A103" s="23">
        <v>2021</v>
      </c>
      <c r="B103" s="23" t="s">
        <v>1886</v>
      </c>
      <c r="C103" s="13" t="s">
        <v>8416</v>
      </c>
      <c r="D103" s="34" t="s">
        <v>5851</v>
      </c>
      <c r="E103" s="34" t="s">
        <v>8428</v>
      </c>
      <c r="F103" s="34">
        <v>15</v>
      </c>
      <c r="G103" s="34">
        <v>15</v>
      </c>
    </row>
    <row r="104" spans="1:7">
      <c r="A104" s="23">
        <v>2021</v>
      </c>
      <c r="B104" s="23" t="s">
        <v>1886</v>
      </c>
      <c r="C104" s="13" t="s">
        <v>8416</v>
      </c>
      <c r="D104" s="34" t="s">
        <v>5851</v>
      </c>
      <c r="E104" s="34" t="s">
        <v>8429</v>
      </c>
      <c r="F104" s="34">
        <v>8</v>
      </c>
      <c r="G104" s="34">
        <v>8</v>
      </c>
    </row>
    <row r="105" spans="1:7">
      <c r="A105" s="23">
        <v>2021</v>
      </c>
      <c r="B105" s="23" t="s">
        <v>1886</v>
      </c>
      <c r="C105" s="13" t="s">
        <v>8416</v>
      </c>
      <c r="D105" s="34" t="s">
        <v>5851</v>
      </c>
      <c r="E105" s="34" t="s">
        <v>8430</v>
      </c>
      <c r="F105" s="34">
        <v>11</v>
      </c>
      <c r="G105" s="34">
        <v>11</v>
      </c>
    </row>
    <row r="106" spans="1:7">
      <c r="A106" s="23">
        <v>2021</v>
      </c>
      <c r="B106" s="23" t="s">
        <v>1886</v>
      </c>
      <c r="C106" s="13" t="s">
        <v>8416</v>
      </c>
      <c r="D106" s="34" t="s">
        <v>5851</v>
      </c>
      <c r="E106" s="34" t="s">
        <v>8431</v>
      </c>
      <c r="F106" s="34">
        <v>10</v>
      </c>
      <c r="G106" s="34">
        <v>10</v>
      </c>
    </row>
    <row r="107" spans="1:7">
      <c r="A107" s="23">
        <v>2021</v>
      </c>
      <c r="B107" s="23" t="s">
        <v>1886</v>
      </c>
      <c r="C107" s="13" t="s">
        <v>8416</v>
      </c>
      <c r="D107" s="34" t="s">
        <v>5851</v>
      </c>
      <c r="E107" s="34" t="s">
        <v>8432</v>
      </c>
      <c r="F107" s="34">
        <v>11</v>
      </c>
      <c r="G107" s="34">
        <v>11</v>
      </c>
    </row>
    <row r="108" spans="1:7">
      <c r="A108" s="23">
        <v>2021</v>
      </c>
      <c r="B108" s="23" t="s">
        <v>1886</v>
      </c>
      <c r="C108" s="13" t="s">
        <v>8416</v>
      </c>
      <c r="D108" s="34" t="s">
        <v>5851</v>
      </c>
      <c r="E108" s="34" t="s">
        <v>8433</v>
      </c>
      <c r="F108" s="34">
        <v>8</v>
      </c>
      <c r="G108" s="34">
        <v>8</v>
      </c>
    </row>
    <row r="109" spans="1:7">
      <c r="A109" s="23">
        <v>2021</v>
      </c>
      <c r="B109" s="23" t="s">
        <v>1886</v>
      </c>
      <c r="C109" s="13" t="s">
        <v>8416</v>
      </c>
      <c r="D109" s="34" t="s">
        <v>5851</v>
      </c>
      <c r="E109" s="34" t="s">
        <v>8434</v>
      </c>
      <c r="F109" s="34">
        <v>9</v>
      </c>
      <c r="G109" s="34">
        <v>9</v>
      </c>
    </row>
    <row r="110" spans="1:7">
      <c r="A110" s="23">
        <v>2021</v>
      </c>
      <c r="B110" s="23" t="s">
        <v>1886</v>
      </c>
      <c r="C110" s="13" t="s">
        <v>8416</v>
      </c>
      <c r="D110" s="34" t="s">
        <v>5851</v>
      </c>
      <c r="E110" s="34" t="s">
        <v>8435</v>
      </c>
      <c r="F110" s="34">
        <v>8</v>
      </c>
      <c r="G110" s="34">
        <v>8</v>
      </c>
    </row>
    <row r="111" spans="1:7">
      <c r="A111" s="23">
        <v>2021</v>
      </c>
      <c r="B111" s="23" t="s">
        <v>1886</v>
      </c>
      <c r="C111" s="13" t="s">
        <v>8416</v>
      </c>
      <c r="D111" s="34" t="s">
        <v>5851</v>
      </c>
      <c r="E111" s="34" t="s">
        <v>8436</v>
      </c>
      <c r="F111" s="34">
        <v>12</v>
      </c>
      <c r="G111" s="34">
        <v>12</v>
      </c>
    </row>
    <row r="112" spans="1:7">
      <c r="A112" s="23">
        <v>2021</v>
      </c>
      <c r="B112" s="23" t="s">
        <v>1886</v>
      </c>
      <c r="C112" s="13" t="s">
        <v>8416</v>
      </c>
      <c r="D112" s="34" t="s">
        <v>5851</v>
      </c>
      <c r="E112" s="34" t="s">
        <v>8437</v>
      </c>
      <c r="F112" s="34">
        <v>12</v>
      </c>
      <c r="G112" s="34">
        <v>12</v>
      </c>
    </row>
    <row r="113" spans="1:7">
      <c r="A113" s="23">
        <v>2021</v>
      </c>
      <c r="B113" s="23" t="s">
        <v>1886</v>
      </c>
      <c r="C113" s="13" t="s">
        <v>8416</v>
      </c>
      <c r="D113" s="34" t="s">
        <v>5851</v>
      </c>
      <c r="E113" s="34" t="s">
        <v>8438</v>
      </c>
      <c r="F113" s="34">
        <v>13</v>
      </c>
      <c r="G113" s="34">
        <v>13</v>
      </c>
    </row>
    <row r="114" spans="1:7">
      <c r="A114" s="23">
        <v>2021</v>
      </c>
      <c r="B114" s="23" t="s">
        <v>1886</v>
      </c>
      <c r="C114" s="13" t="s">
        <v>8416</v>
      </c>
      <c r="D114" s="34" t="s">
        <v>5851</v>
      </c>
      <c r="E114" s="34" t="s">
        <v>8439</v>
      </c>
      <c r="F114" s="34">
        <v>12</v>
      </c>
      <c r="G114" s="34">
        <v>12</v>
      </c>
    </row>
    <row r="115" spans="1:7">
      <c r="A115" s="23">
        <v>2021</v>
      </c>
      <c r="B115" s="23" t="s">
        <v>1886</v>
      </c>
      <c r="C115" s="13" t="s">
        <v>8416</v>
      </c>
      <c r="D115" s="34" t="s">
        <v>5851</v>
      </c>
      <c r="E115" s="34" t="s">
        <v>8440</v>
      </c>
      <c r="F115" s="34">
        <v>28</v>
      </c>
      <c r="G115" s="34">
        <v>28</v>
      </c>
    </row>
    <row r="116" spans="1:7">
      <c r="A116" s="23">
        <v>2021</v>
      </c>
      <c r="B116" s="23" t="s">
        <v>1886</v>
      </c>
      <c r="C116" s="13" t="s">
        <v>8416</v>
      </c>
      <c r="D116" s="34" t="s">
        <v>5851</v>
      </c>
      <c r="E116" s="34" t="s">
        <v>8441</v>
      </c>
      <c r="F116" s="34">
        <v>12</v>
      </c>
      <c r="G116" s="34">
        <v>12</v>
      </c>
    </row>
    <row r="117" spans="1:7">
      <c r="A117" s="23">
        <v>2021</v>
      </c>
      <c r="B117" s="23" t="s">
        <v>1886</v>
      </c>
      <c r="C117" s="13" t="s">
        <v>8416</v>
      </c>
      <c r="D117" s="34" t="s">
        <v>5851</v>
      </c>
      <c r="E117" s="34" t="s">
        <v>8442</v>
      </c>
      <c r="F117" s="34">
        <v>14</v>
      </c>
      <c r="G117" s="34">
        <v>14</v>
      </c>
    </row>
    <row r="118" spans="1:7">
      <c r="A118" s="23">
        <v>2021</v>
      </c>
      <c r="B118" s="23" t="s">
        <v>1886</v>
      </c>
      <c r="C118" s="13" t="s">
        <v>8416</v>
      </c>
      <c r="D118" s="34" t="s">
        <v>5851</v>
      </c>
      <c r="E118" s="34" t="s">
        <v>8443</v>
      </c>
      <c r="F118" s="34">
        <v>15</v>
      </c>
      <c r="G118" s="34">
        <v>15</v>
      </c>
    </row>
    <row r="119" spans="1:7">
      <c r="A119" s="23">
        <v>2021</v>
      </c>
      <c r="B119" s="23" t="s">
        <v>1886</v>
      </c>
      <c r="C119" s="13" t="s">
        <v>8416</v>
      </c>
      <c r="D119" s="34" t="s">
        <v>5851</v>
      </c>
      <c r="E119" s="34" t="s">
        <v>8444</v>
      </c>
      <c r="F119" s="34">
        <v>15</v>
      </c>
      <c r="G119" s="34">
        <v>15</v>
      </c>
    </row>
    <row r="120" spans="1:7">
      <c r="A120" s="23">
        <v>2021</v>
      </c>
      <c r="B120" s="23" t="s">
        <v>1886</v>
      </c>
      <c r="C120" s="13" t="s">
        <v>8416</v>
      </c>
      <c r="D120" s="34" t="s">
        <v>5851</v>
      </c>
      <c r="E120" s="34" t="s">
        <v>8445</v>
      </c>
      <c r="F120" s="34">
        <v>15</v>
      </c>
      <c r="G120" s="34">
        <v>15</v>
      </c>
    </row>
    <row r="121" spans="1:7">
      <c r="A121" s="23">
        <v>2021</v>
      </c>
      <c r="B121" s="23" t="s">
        <v>1886</v>
      </c>
      <c r="C121" s="13" t="s">
        <v>8416</v>
      </c>
      <c r="D121" s="34" t="s">
        <v>5851</v>
      </c>
      <c r="E121" s="34" t="s">
        <v>8446</v>
      </c>
      <c r="F121" s="34">
        <v>15</v>
      </c>
      <c r="G121" s="34">
        <v>15</v>
      </c>
    </row>
    <row r="122" spans="1:7">
      <c r="A122" s="23">
        <v>2021</v>
      </c>
      <c r="B122" s="23" t="s">
        <v>1886</v>
      </c>
      <c r="C122" s="13" t="s">
        <v>8416</v>
      </c>
      <c r="D122" s="34" t="s">
        <v>5851</v>
      </c>
      <c r="E122" s="34" t="s">
        <v>8447</v>
      </c>
      <c r="F122" s="34">
        <v>17</v>
      </c>
      <c r="G122" s="34">
        <v>17</v>
      </c>
    </row>
    <row r="123" spans="1:7">
      <c r="A123" s="23">
        <v>2021</v>
      </c>
      <c r="B123" s="23" t="s">
        <v>1886</v>
      </c>
      <c r="C123" s="13" t="s">
        <v>8416</v>
      </c>
      <c r="D123" s="34" t="s">
        <v>5851</v>
      </c>
      <c r="E123" s="34" t="s">
        <v>8448</v>
      </c>
      <c r="F123" s="34">
        <v>28</v>
      </c>
      <c r="G123" s="34">
        <v>28</v>
      </c>
    </row>
    <row r="124" spans="1:7">
      <c r="A124" s="23">
        <v>2021</v>
      </c>
      <c r="B124" s="23" t="s">
        <v>1886</v>
      </c>
      <c r="C124" s="13" t="s">
        <v>8416</v>
      </c>
      <c r="D124" s="34" t="s">
        <v>5851</v>
      </c>
      <c r="E124" s="34" t="s">
        <v>8449</v>
      </c>
      <c r="F124" s="34">
        <v>10</v>
      </c>
      <c r="G124" s="34">
        <v>10</v>
      </c>
    </row>
    <row r="125" spans="1:7">
      <c r="A125" s="23">
        <v>2021</v>
      </c>
      <c r="B125" s="23" t="s">
        <v>1886</v>
      </c>
      <c r="C125" s="13" t="s">
        <v>8416</v>
      </c>
      <c r="D125" s="34" t="s">
        <v>5851</v>
      </c>
      <c r="E125" s="34" t="s">
        <v>8450</v>
      </c>
      <c r="F125" s="34">
        <v>12</v>
      </c>
      <c r="G125" s="34">
        <v>12</v>
      </c>
    </row>
    <row r="126" spans="1:7">
      <c r="A126" s="23">
        <v>2021</v>
      </c>
      <c r="B126" s="23" t="s">
        <v>1886</v>
      </c>
      <c r="C126" s="13" t="s">
        <v>8416</v>
      </c>
      <c r="D126" s="34" t="s">
        <v>5851</v>
      </c>
      <c r="E126" s="34" t="s">
        <v>8451</v>
      </c>
      <c r="F126" s="34">
        <v>14</v>
      </c>
      <c r="G126" s="34">
        <v>14</v>
      </c>
    </row>
    <row r="127" spans="1:7">
      <c r="A127" s="23">
        <v>2021</v>
      </c>
      <c r="B127" s="23" t="s">
        <v>1886</v>
      </c>
      <c r="C127" s="13" t="s">
        <v>8416</v>
      </c>
      <c r="D127" s="34" t="s">
        <v>5851</v>
      </c>
      <c r="E127" s="34" t="s">
        <v>8452</v>
      </c>
      <c r="F127" s="34">
        <v>8</v>
      </c>
      <c r="G127" s="34">
        <v>8</v>
      </c>
    </row>
    <row r="128" spans="1:7">
      <c r="A128" s="23">
        <v>2021</v>
      </c>
      <c r="B128" s="23" t="s">
        <v>1886</v>
      </c>
      <c r="C128" s="13" t="s">
        <v>8416</v>
      </c>
      <c r="D128" s="34" t="s">
        <v>5851</v>
      </c>
      <c r="E128" s="34" t="s">
        <v>8453</v>
      </c>
      <c r="F128" s="34">
        <v>22</v>
      </c>
      <c r="G128" s="34">
        <v>22</v>
      </c>
    </row>
    <row r="129" spans="1:7">
      <c r="A129" s="23">
        <v>2021</v>
      </c>
      <c r="B129" s="23" t="s">
        <v>1886</v>
      </c>
      <c r="C129" s="13" t="s">
        <v>8416</v>
      </c>
      <c r="D129" s="34" t="s">
        <v>5851</v>
      </c>
      <c r="E129" s="34" t="s">
        <v>8454</v>
      </c>
      <c r="F129" s="34">
        <v>20</v>
      </c>
      <c r="G129" s="34">
        <v>20</v>
      </c>
    </row>
    <row r="130" spans="1:7">
      <c r="A130" s="23">
        <v>2021</v>
      </c>
      <c r="B130" s="23" t="s">
        <v>1886</v>
      </c>
      <c r="C130" s="13" t="s">
        <v>8416</v>
      </c>
      <c r="D130" s="34" t="s">
        <v>5851</v>
      </c>
      <c r="E130" s="34" t="s">
        <v>8455</v>
      </c>
      <c r="F130" s="34">
        <v>33</v>
      </c>
      <c r="G130" s="34">
        <v>33</v>
      </c>
    </row>
    <row r="131" spans="1:7">
      <c r="A131" s="23">
        <v>2021</v>
      </c>
      <c r="B131" s="23" t="s">
        <v>1886</v>
      </c>
      <c r="C131" s="13" t="s">
        <v>8416</v>
      </c>
      <c r="D131" s="34" t="s">
        <v>5851</v>
      </c>
      <c r="E131" s="34" t="s">
        <v>8456</v>
      </c>
      <c r="F131" s="34">
        <v>6</v>
      </c>
      <c r="G131" s="34">
        <v>6</v>
      </c>
    </row>
    <row r="132" spans="1:7">
      <c r="A132" s="23">
        <v>2021</v>
      </c>
      <c r="B132" s="23" t="s">
        <v>1886</v>
      </c>
      <c r="C132" s="13" t="s">
        <v>8416</v>
      </c>
      <c r="D132" s="34" t="s">
        <v>5851</v>
      </c>
      <c r="E132" s="34" t="s">
        <v>8457</v>
      </c>
      <c r="F132" s="34">
        <v>10</v>
      </c>
      <c r="G132" s="34">
        <v>10</v>
      </c>
    </row>
    <row r="133" spans="1:7">
      <c r="A133" s="23">
        <v>2021</v>
      </c>
      <c r="B133" s="23" t="s">
        <v>1886</v>
      </c>
      <c r="C133" s="13" t="s">
        <v>8416</v>
      </c>
      <c r="D133" s="34" t="s">
        <v>5851</v>
      </c>
      <c r="E133" s="34" t="s">
        <v>8458</v>
      </c>
      <c r="F133" s="34">
        <v>10</v>
      </c>
      <c r="G133" s="34">
        <v>10</v>
      </c>
    </row>
    <row r="134" spans="1:7">
      <c r="A134" s="23">
        <v>2021</v>
      </c>
      <c r="B134" s="23" t="s">
        <v>1886</v>
      </c>
      <c r="C134" s="13" t="s">
        <v>8416</v>
      </c>
      <c r="D134" s="34" t="s">
        <v>5851</v>
      </c>
      <c r="E134" s="34" t="s">
        <v>8459</v>
      </c>
      <c r="F134" s="34">
        <v>12</v>
      </c>
      <c r="G134" s="34">
        <v>12</v>
      </c>
    </row>
    <row r="135" spans="1:7">
      <c r="A135" s="23">
        <v>2021</v>
      </c>
      <c r="B135" s="23" t="s">
        <v>1886</v>
      </c>
      <c r="C135" s="13" t="s">
        <v>8416</v>
      </c>
      <c r="D135" s="34" t="s">
        <v>5851</v>
      </c>
      <c r="E135" s="34" t="s">
        <v>8460</v>
      </c>
      <c r="F135" s="34">
        <v>12</v>
      </c>
      <c r="G135" s="34">
        <v>12</v>
      </c>
    </row>
    <row r="136" spans="1:7">
      <c r="A136" s="23">
        <v>2021</v>
      </c>
      <c r="B136" s="23" t="s">
        <v>1886</v>
      </c>
      <c r="C136" s="13" t="s">
        <v>8416</v>
      </c>
      <c r="D136" s="34" t="s">
        <v>5851</v>
      </c>
      <c r="E136" s="34" t="s">
        <v>8461</v>
      </c>
      <c r="F136" s="34">
        <v>16</v>
      </c>
      <c r="G136" s="34">
        <v>16</v>
      </c>
    </row>
    <row r="137" spans="1:7">
      <c r="A137" s="23">
        <v>2021</v>
      </c>
      <c r="B137" s="23" t="s">
        <v>1886</v>
      </c>
      <c r="C137" s="13" t="s">
        <v>8416</v>
      </c>
      <c r="D137" s="34" t="s">
        <v>5851</v>
      </c>
      <c r="E137" s="34" t="s">
        <v>8462</v>
      </c>
      <c r="F137" s="34">
        <v>13</v>
      </c>
      <c r="G137" s="34">
        <v>13</v>
      </c>
    </row>
    <row r="138" spans="1:7">
      <c r="A138" s="23">
        <v>2021</v>
      </c>
      <c r="B138" s="23" t="s">
        <v>1886</v>
      </c>
      <c r="C138" s="13" t="s">
        <v>8416</v>
      </c>
      <c r="D138" s="34" t="s">
        <v>5851</v>
      </c>
      <c r="E138" s="34" t="s">
        <v>8463</v>
      </c>
      <c r="F138" s="34">
        <v>12</v>
      </c>
      <c r="G138" s="34">
        <v>12</v>
      </c>
    </row>
    <row r="139" spans="1:7">
      <c r="A139" s="23">
        <v>2021</v>
      </c>
      <c r="B139" s="23" t="s">
        <v>1886</v>
      </c>
      <c r="C139" s="13" t="s">
        <v>8416</v>
      </c>
      <c r="D139" s="34" t="s">
        <v>5851</v>
      </c>
      <c r="E139" s="34" t="s">
        <v>8464</v>
      </c>
      <c r="F139" s="34">
        <v>56</v>
      </c>
      <c r="G139" s="34">
        <v>56</v>
      </c>
    </row>
    <row r="140" spans="1:7">
      <c r="A140" s="23">
        <v>2021</v>
      </c>
      <c r="B140" s="23" t="s">
        <v>1886</v>
      </c>
      <c r="C140" s="13" t="s">
        <v>8416</v>
      </c>
      <c r="D140" s="34" t="s">
        <v>5851</v>
      </c>
      <c r="E140" s="34" t="s">
        <v>8465</v>
      </c>
      <c r="F140" s="34">
        <v>46</v>
      </c>
      <c r="G140" s="34">
        <v>46</v>
      </c>
    </row>
    <row r="141" spans="1:7">
      <c r="A141" s="23">
        <v>2021</v>
      </c>
      <c r="B141" s="23" t="s">
        <v>1886</v>
      </c>
      <c r="C141" s="13" t="s">
        <v>8416</v>
      </c>
      <c r="D141" s="34" t="s">
        <v>5851</v>
      </c>
      <c r="E141" s="34" t="s">
        <v>8466</v>
      </c>
      <c r="F141" s="34">
        <v>14</v>
      </c>
      <c r="G141" s="34">
        <v>14</v>
      </c>
    </row>
    <row r="142" spans="1:7">
      <c r="A142" s="23">
        <v>2021</v>
      </c>
      <c r="B142" s="23" t="s">
        <v>1886</v>
      </c>
      <c r="C142" s="13" t="s">
        <v>8416</v>
      </c>
      <c r="D142" s="34" t="s">
        <v>5851</v>
      </c>
      <c r="E142" s="34" t="s">
        <v>8467</v>
      </c>
      <c r="F142" s="34">
        <v>12</v>
      </c>
      <c r="G142" s="34">
        <v>12</v>
      </c>
    </row>
    <row r="143" spans="1:7">
      <c r="A143" s="23">
        <v>2021</v>
      </c>
      <c r="B143" s="23" t="s">
        <v>1886</v>
      </c>
      <c r="C143" s="13" t="s">
        <v>8416</v>
      </c>
      <c r="D143" s="34" t="s">
        <v>5851</v>
      </c>
      <c r="E143" s="34" t="s">
        <v>8468</v>
      </c>
      <c r="F143" s="34">
        <v>15</v>
      </c>
      <c r="G143" s="34">
        <v>15</v>
      </c>
    </row>
    <row r="144" spans="1:7">
      <c r="A144" s="23">
        <v>2021</v>
      </c>
      <c r="B144" s="23" t="s">
        <v>1886</v>
      </c>
      <c r="C144" s="13" t="s">
        <v>8416</v>
      </c>
      <c r="D144" s="34" t="s">
        <v>5851</v>
      </c>
      <c r="E144" s="34" t="s">
        <v>8469</v>
      </c>
      <c r="F144" s="34">
        <v>11</v>
      </c>
      <c r="G144" s="34">
        <v>11</v>
      </c>
    </row>
    <row r="145" spans="1:7">
      <c r="A145" s="23">
        <v>2021</v>
      </c>
      <c r="B145" s="23" t="s">
        <v>1886</v>
      </c>
      <c r="C145" s="13" t="s">
        <v>8416</v>
      </c>
      <c r="D145" s="34" t="s">
        <v>5851</v>
      </c>
      <c r="E145" s="34" t="s">
        <v>8470</v>
      </c>
      <c r="F145" s="34">
        <v>15</v>
      </c>
      <c r="G145" s="34">
        <v>15</v>
      </c>
    </row>
    <row r="146" spans="1:7">
      <c r="A146" s="23">
        <v>2021</v>
      </c>
      <c r="B146" s="23" t="s">
        <v>1886</v>
      </c>
      <c r="C146" s="13" t="s">
        <v>8416</v>
      </c>
      <c r="D146" s="34" t="s">
        <v>5851</v>
      </c>
      <c r="E146" s="34" t="s">
        <v>8471</v>
      </c>
      <c r="F146" s="34">
        <v>14</v>
      </c>
      <c r="G146" s="34">
        <v>14</v>
      </c>
    </row>
    <row r="147" spans="1:7">
      <c r="A147" s="23">
        <v>2021</v>
      </c>
      <c r="B147" s="23" t="s">
        <v>1886</v>
      </c>
      <c r="C147" s="13" t="s">
        <v>8416</v>
      </c>
      <c r="D147" s="34" t="s">
        <v>5851</v>
      </c>
      <c r="E147" s="34" t="s">
        <v>8472</v>
      </c>
      <c r="F147" s="34">
        <v>16</v>
      </c>
      <c r="G147" s="34">
        <v>16</v>
      </c>
    </row>
    <row r="148" spans="1:7">
      <c r="A148" s="23">
        <v>2021</v>
      </c>
      <c r="B148" s="23" t="s">
        <v>1886</v>
      </c>
      <c r="C148" s="13" t="s">
        <v>8416</v>
      </c>
      <c r="D148" s="34" t="s">
        <v>5851</v>
      </c>
      <c r="E148" s="34" t="s">
        <v>8473</v>
      </c>
      <c r="F148" s="34">
        <v>5</v>
      </c>
      <c r="G148" s="34">
        <v>5</v>
      </c>
    </row>
    <row r="149" spans="1:7">
      <c r="A149" s="23">
        <v>2021</v>
      </c>
      <c r="B149" s="23" t="s">
        <v>1886</v>
      </c>
      <c r="C149" s="13" t="s">
        <v>8416</v>
      </c>
      <c r="D149" s="34" t="s">
        <v>5851</v>
      </c>
      <c r="E149" s="34" t="s">
        <v>8474</v>
      </c>
      <c r="F149" s="34">
        <v>17</v>
      </c>
      <c r="G149" s="34">
        <v>17</v>
      </c>
    </row>
    <row r="150" spans="1:7">
      <c r="A150" s="23">
        <v>2021</v>
      </c>
      <c r="B150" s="23" t="s">
        <v>1886</v>
      </c>
      <c r="C150" s="13" t="s">
        <v>8416</v>
      </c>
      <c r="D150" s="34" t="s">
        <v>5851</v>
      </c>
      <c r="E150" s="34" t="s">
        <v>8475</v>
      </c>
      <c r="F150" s="34">
        <v>25</v>
      </c>
      <c r="G150" s="34">
        <v>25</v>
      </c>
    </row>
    <row r="151" spans="1:7">
      <c r="A151" s="23">
        <v>2021</v>
      </c>
      <c r="B151" s="23" t="s">
        <v>1886</v>
      </c>
      <c r="C151" s="13" t="s">
        <v>8416</v>
      </c>
      <c r="D151" s="34" t="s">
        <v>5851</v>
      </c>
      <c r="E151" s="34" t="s">
        <v>8476</v>
      </c>
      <c r="F151" s="34">
        <v>11</v>
      </c>
      <c r="G151" s="34">
        <v>11</v>
      </c>
    </row>
    <row r="152" spans="1:7">
      <c r="A152" s="23">
        <v>2021</v>
      </c>
      <c r="B152" s="23" t="s">
        <v>1886</v>
      </c>
      <c r="C152" s="13" t="s">
        <v>8416</v>
      </c>
      <c r="D152" s="34" t="s">
        <v>5851</v>
      </c>
      <c r="E152" s="34" t="s">
        <v>8477</v>
      </c>
      <c r="F152" s="34">
        <v>18</v>
      </c>
      <c r="G152" s="34">
        <v>18</v>
      </c>
    </row>
    <row r="153" spans="1:7">
      <c r="A153" s="23">
        <v>2021</v>
      </c>
      <c r="B153" s="23" t="s">
        <v>1886</v>
      </c>
      <c r="C153" s="13" t="s">
        <v>8416</v>
      </c>
      <c r="D153" s="34" t="s">
        <v>5851</v>
      </c>
      <c r="E153" s="34" t="s">
        <v>8478</v>
      </c>
      <c r="F153" s="34">
        <v>7</v>
      </c>
      <c r="G153" s="34">
        <v>7</v>
      </c>
    </row>
  </sheetData>
  <sheetProtection autoFilter="0" pivotTables="0"/>
  <autoFilter ref="A1:G29" xr:uid="{00000000-0009-0000-0000-00004D000000}"/>
  <sortState xmlns:xlrd2="http://schemas.microsoft.com/office/spreadsheetml/2017/richdata2" ref="A2:G153">
    <sortCondition ref="A2:A153"/>
    <sortCondition ref="C2:C153"/>
    <sortCondition ref="D2:D153"/>
    <sortCondition ref="E2:E153"/>
  </sortStat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141">
    <tabColor theme="0"/>
  </sheetPr>
  <dimension ref="A1:F2103"/>
  <sheetViews>
    <sheetView zoomScale="85" zoomScaleNormal="85" workbookViewId="0">
      <pane ySplit="1" topLeftCell="A2" activePane="bottomLeft" state="frozen"/>
      <selection pane="bottomLeft"/>
    </sheetView>
  </sheetViews>
  <sheetFormatPr baseColWidth="10" defaultRowHeight="16.5"/>
  <cols>
    <col min="1" max="1" width="9" bestFit="1" customWidth="1"/>
    <col min="2" max="2" width="12.375" bestFit="1" customWidth="1"/>
    <col min="3" max="3" width="43.75" bestFit="1" customWidth="1"/>
    <col min="4" max="4" width="19.375" bestFit="1" customWidth="1"/>
    <col min="5" max="5" width="90.125" bestFit="1" customWidth="1"/>
    <col min="6" max="6" width="12.75" bestFit="1" customWidth="1"/>
  </cols>
  <sheetData>
    <row r="1" spans="1:6">
      <c r="A1" s="43" t="s">
        <v>2398</v>
      </c>
      <c r="B1" s="43" t="s">
        <v>199</v>
      </c>
      <c r="C1" s="45" t="s">
        <v>3598</v>
      </c>
      <c r="D1" s="43" t="s">
        <v>3657</v>
      </c>
      <c r="E1" s="43" t="s">
        <v>2385</v>
      </c>
      <c r="F1" s="43" t="s">
        <v>2703</v>
      </c>
    </row>
    <row r="2" spans="1:6">
      <c r="A2" s="23">
        <v>2011</v>
      </c>
      <c r="B2" s="23" t="s">
        <v>514</v>
      </c>
      <c r="C2" s="13" t="s">
        <v>1294</v>
      </c>
      <c r="D2" s="34" t="s">
        <v>1153</v>
      </c>
      <c r="E2" s="34" t="s">
        <v>7812</v>
      </c>
      <c r="F2" s="34">
        <v>1</v>
      </c>
    </row>
    <row r="3" spans="1:6">
      <c r="A3" s="23">
        <v>2011</v>
      </c>
      <c r="B3" s="23" t="s">
        <v>514</v>
      </c>
      <c r="C3" s="13" t="s">
        <v>1294</v>
      </c>
      <c r="D3" s="34" t="s">
        <v>1153</v>
      </c>
      <c r="E3" s="34" t="s">
        <v>963</v>
      </c>
      <c r="F3" s="34">
        <v>13</v>
      </c>
    </row>
    <row r="4" spans="1:6">
      <c r="A4" s="23">
        <v>2011</v>
      </c>
      <c r="B4" s="23" t="s">
        <v>514</v>
      </c>
      <c r="C4" s="13" t="s">
        <v>1294</v>
      </c>
      <c r="D4" s="34" t="s">
        <v>1153</v>
      </c>
      <c r="E4" s="34" t="s">
        <v>7731</v>
      </c>
      <c r="F4" s="34">
        <v>3</v>
      </c>
    </row>
    <row r="5" spans="1:6">
      <c r="A5" s="23">
        <v>2011</v>
      </c>
      <c r="B5" s="23" t="s">
        <v>514</v>
      </c>
      <c r="C5" s="13" t="s">
        <v>1294</v>
      </c>
      <c r="D5" s="34" t="s">
        <v>1153</v>
      </c>
      <c r="E5" s="34" t="s">
        <v>7729</v>
      </c>
      <c r="F5" s="34">
        <v>3</v>
      </c>
    </row>
    <row r="6" spans="1:6">
      <c r="A6" s="23">
        <v>2011</v>
      </c>
      <c r="B6" s="23" t="s">
        <v>514</v>
      </c>
      <c r="C6" s="13" t="s">
        <v>1294</v>
      </c>
      <c r="D6" s="34" t="s">
        <v>1153</v>
      </c>
      <c r="E6" s="34" t="s">
        <v>5133</v>
      </c>
      <c r="F6" s="34">
        <v>3</v>
      </c>
    </row>
    <row r="7" spans="1:6">
      <c r="A7" s="23">
        <v>2011</v>
      </c>
      <c r="B7" s="23" t="s">
        <v>514</v>
      </c>
      <c r="C7" s="13" t="s">
        <v>1294</v>
      </c>
      <c r="D7" s="34" t="s">
        <v>1153</v>
      </c>
      <c r="E7" s="34" t="s">
        <v>1736</v>
      </c>
      <c r="F7" s="34">
        <v>3</v>
      </c>
    </row>
    <row r="8" spans="1:6">
      <c r="A8" s="23">
        <v>2011</v>
      </c>
      <c r="B8" s="23" t="s">
        <v>514</v>
      </c>
      <c r="C8" s="13" t="s">
        <v>1294</v>
      </c>
      <c r="D8" s="34" t="s">
        <v>1153</v>
      </c>
      <c r="E8" s="34" t="s">
        <v>7811</v>
      </c>
      <c r="F8" s="34">
        <v>3</v>
      </c>
    </row>
    <row r="9" spans="1:6">
      <c r="A9" s="23">
        <v>2011</v>
      </c>
      <c r="B9" s="23" t="s">
        <v>514</v>
      </c>
      <c r="C9" s="13" t="s">
        <v>1294</v>
      </c>
      <c r="D9" s="34" t="s">
        <v>1153</v>
      </c>
      <c r="E9" s="34" t="s">
        <v>977</v>
      </c>
      <c r="F9" s="34">
        <v>6</v>
      </c>
    </row>
    <row r="10" spans="1:6">
      <c r="A10" s="23">
        <v>2011</v>
      </c>
      <c r="B10" s="23" t="s">
        <v>514</v>
      </c>
      <c r="C10" s="13" t="s">
        <v>1294</v>
      </c>
      <c r="D10" s="34" t="s">
        <v>1153</v>
      </c>
      <c r="E10" s="34" t="s">
        <v>1737</v>
      </c>
      <c r="F10" s="34">
        <v>2</v>
      </c>
    </row>
    <row r="11" spans="1:6">
      <c r="A11" s="23">
        <v>2011</v>
      </c>
      <c r="B11" s="23" t="s">
        <v>514</v>
      </c>
      <c r="C11" s="13" t="s">
        <v>1294</v>
      </c>
      <c r="D11" s="34" t="s">
        <v>1153</v>
      </c>
      <c r="E11" s="34" t="s">
        <v>1738</v>
      </c>
      <c r="F11" s="34">
        <v>4</v>
      </c>
    </row>
    <row r="12" spans="1:6">
      <c r="A12" s="23">
        <v>2011</v>
      </c>
      <c r="B12" s="23" t="s">
        <v>514</v>
      </c>
      <c r="C12" s="13" t="s">
        <v>1294</v>
      </c>
      <c r="D12" s="34" t="s">
        <v>1153</v>
      </c>
      <c r="E12" s="34" t="s">
        <v>1739</v>
      </c>
      <c r="F12" s="34">
        <v>2</v>
      </c>
    </row>
    <row r="13" spans="1:6">
      <c r="A13" s="23">
        <v>2011</v>
      </c>
      <c r="B13" s="23" t="s">
        <v>514</v>
      </c>
      <c r="C13" s="13" t="s">
        <v>1294</v>
      </c>
      <c r="D13" s="34" t="s">
        <v>1153</v>
      </c>
      <c r="E13" s="34" t="s">
        <v>7785</v>
      </c>
      <c r="F13" s="34">
        <v>2</v>
      </c>
    </row>
    <row r="14" spans="1:6">
      <c r="A14" s="23">
        <v>2011</v>
      </c>
      <c r="B14" s="23" t="s">
        <v>514</v>
      </c>
      <c r="C14" s="13" t="s">
        <v>1294</v>
      </c>
      <c r="D14" s="34" t="s">
        <v>1153</v>
      </c>
      <c r="E14" s="34" t="s">
        <v>967</v>
      </c>
      <c r="F14" s="34">
        <v>12</v>
      </c>
    </row>
    <row r="15" spans="1:6">
      <c r="A15" s="23">
        <v>2011</v>
      </c>
      <c r="B15" s="23" t="s">
        <v>514</v>
      </c>
      <c r="C15" s="13" t="s">
        <v>1294</v>
      </c>
      <c r="D15" s="34" t="s">
        <v>1153</v>
      </c>
      <c r="E15" s="34" t="s">
        <v>7730</v>
      </c>
      <c r="F15" s="34">
        <v>4</v>
      </c>
    </row>
    <row r="16" spans="1:6">
      <c r="A16" s="23">
        <v>2011</v>
      </c>
      <c r="B16" s="23" t="s">
        <v>514</v>
      </c>
      <c r="C16" s="13" t="s">
        <v>1294</v>
      </c>
      <c r="D16" s="34" t="s">
        <v>1153</v>
      </c>
      <c r="E16" s="34" t="s">
        <v>1741</v>
      </c>
      <c r="F16" s="34">
        <v>2</v>
      </c>
    </row>
    <row r="17" spans="1:6">
      <c r="A17" s="23">
        <v>2011</v>
      </c>
      <c r="B17" s="23" t="s">
        <v>514</v>
      </c>
      <c r="C17" s="13" t="s">
        <v>1294</v>
      </c>
      <c r="D17" s="34" t="s">
        <v>1153</v>
      </c>
      <c r="E17" s="34" t="s">
        <v>1742</v>
      </c>
      <c r="F17" s="34">
        <v>10</v>
      </c>
    </row>
    <row r="18" spans="1:6">
      <c r="A18" s="23">
        <v>2011</v>
      </c>
      <c r="B18" s="23" t="s">
        <v>514</v>
      </c>
      <c r="C18" s="13" t="s">
        <v>1735</v>
      </c>
      <c r="D18" s="34" t="s">
        <v>1153</v>
      </c>
      <c r="E18" s="34" t="s">
        <v>7731</v>
      </c>
      <c r="F18" s="34">
        <v>1</v>
      </c>
    </row>
    <row r="19" spans="1:6">
      <c r="A19" s="23">
        <v>2011</v>
      </c>
      <c r="B19" s="23" t="s">
        <v>514</v>
      </c>
      <c r="C19" s="13" t="s">
        <v>1735</v>
      </c>
      <c r="D19" s="34" t="s">
        <v>1153</v>
      </c>
      <c r="E19" s="34" t="s">
        <v>1737</v>
      </c>
      <c r="F19" s="34">
        <v>1</v>
      </c>
    </row>
    <row r="20" spans="1:6">
      <c r="A20" s="23">
        <v>2011</v>
      </c>
      <c r="B20" s="23" t="s">
        <v>514</v>
      </c>
      <c r="C20" s="13" t="s">
        <v>1735</v>
      </c>
      <c r="D20" s="34" t="s">
        <v>1153</v>
      </c>
      <c r="E20" s="34" t="s">
        <v>1742</v>
      </c>
      <c r="F20" s="34">
        <v>1</v>
      </c>
    </row>
    <row r="21" spans="1:6">
      <c r="A21" s="23">
        <v>2011</v>
      </c>
      <c r="B21" s="23" t="s">
        <v>514</v>
      </c>
      <c r="C21" s="13" t="s">
        <v>184</v>
      </c>
      <c r="D21" s="34" t="s">
        <v>1153</v>
      </c>
      <c r="E21" s="34" t="s">
        <v>7731</v>
      </c>
      <c r="F21" s="34">
        <v>1</v>
      </c>
    </row>
    <row r="22" spans="1:6">
      <c r="A22" s="23">
        <v>2011</v>
      </c>
      <c r="B22" s="23" t="s">
        <v>514</v>
      </c>
      <c r="C22" s="13" t="s">
        <v>184</v>
      </c>
      <c r="D22" s="34" t="s">
        <v>1153</v>
      </c>
      <c r="E22" s="34" t="s">
        <v>7729</v>
      </c>
      <c r="F22" s="34">
        <v>3</v>
      </c>
    </row>
    <row r="23" spans="1:6">
      <c r="A23" s="23">
        <v>2011</v>
      </c>
      <c r="B23" s="23" t="s">
        <v>514</v>
      </c>
      <c r="C23" s="13" t="s">
        <v>184</v>
      </c>
      <c r="D23" s="34" t="s">
        <v>1153</v>
      </c>
      <c r="E23" s="34" t="s">
        <v>977</v>
      </c>
      <c r="F23" s="34">
        <v>2</v>
      </c>
    </row>
    <row r="24" spans="1:6">
      <c r="A24" s="23">
        <v>2011</v>
      </c>
      <c r="B24" s="23" t="s">
        <v>514</v>
      </c>
      <c r="C24" s="13" t="s">
        <v>184</v>
      </c>
      <c r="D24" s="34" t="s">
        <v>1153</v>
      </c>
      <c r="E24" s="34" t="s">
        <v>967</v>
      </c>
      <c r="F24" s="34">
        <v>1</v>
      </c>
    </row>
    <row r="25" spans="1:6">
      <c r="A25" s="23">
        <v>2011</v>
      </c>
      <c r="B25" s="23" t="s">
        <v>514</v>
      </c>
      <c r="C25" s="13" t="s">
        <v>23</v>
      </c>
      <c r="D25" s="34" t="s">
        <v>1153</v>
      </c>
      <c r="E25" s="34" t="s">
        <v>7805</v>
      </c>
      <c r="F25" s="34">
        <v>2</v>
      </c>
    </row>
    <row r="26" spans="1:6">
      <c r="A26" s="23">
        <v>2011</v>
      </c>
      <c r="B26" s="23" t="s">
        <v>514</v>
      </c>
      <c r="C26" s="13" t="s">
        <v>23</v>
      </c>
      <c r="D26" s="34" t="s">
        <v>1153</v>
      </c>
      <c r="E26" s="34" t="s">
        <v>7786</v>
      </c>
      <c r="F26" s="34">
        <v>2</v>
      </c>
    </row>
    <row r="27" spans="1:6">
      <c r="A27" s="23">
        <v>2011</v>
      </c>
      <c r="B27" s="23" t="s">
        <v>514</v>
      </c>
      <c r="C27" s="13" t="s">
        <v>23</v>
      </c>
      <c r="D27" s="34" t="s">
        <v>1153</v>
      </c>
      <c r="E27" s="34" t="s">
        <v>963</v>
      </c>
      <c r="F27" s="34">
        <v>4</v>
      </c>
    </row>
    <row r="28" spans="1:6">
      <c r="A28" s="23">
        <v>2011</v>
      </c>
      <c r="B28" s="23" t="s">
        <v>514</v>
      </c>
      <c r="C28" s="13" t="s">
        <v>23</v>
      </c>
      <c r="D28" s="34" t="s">
        <v>1153</v>
      </c>
      <c r="E28" s="34" t="s">
        <v>7729</v>
      </c>
      <c r="F28" s="34">
        <v>4</v>
      </c>
    </row>
    <row r="29" spans="1:6">
      <c r="A29" s="23">
        <v>2011</v>
      </c>
      <c r="B29" s="23" t="s">
        <v>514</v>
      </c>
      <c r="C29" s="13" t="s">
        <v>23</v>
      </c>
      <c r="D29" s="34" t="s">
        <v>1153</v>
      </c>
      <c r="E29" s="34" t="s">
        <v>5133</v>
      </c>
      <c r="F29" s="34">
        <v>5</v>
      </c>
    </row>
    <row r="30" spans="1:6">
      <c r="A30" s="23">
        <v>2011</v>
      </c>
      <c r="B30" s="23" t="s">
        <v>514</v>
      </c>
      <c r="C30" s="13" t="s">
        <v>23</v>
      </c>
      <c r="D30" s="34" t="s">
        <v>1153</v>
      </c>
      <c r="E30" s="34" t="s">
        <v>1736</v>
      </c>
      <c r="F30" s="34">
        <v>3</v>
      </c>
    </row>
    <row r="31" spans="1:6">
      <c r="A31" s="23">
        <v>2011</v>
      </c>
      <c r="B31" s="23" t="s">
        <v>514</v>
      </c>
      <c r="C31" s="13" t="s">
        <v>23</v>
      </c>
      <c r="D31" s="34" t="s">
        <v>1153</v>
      </c>
      <c r="E31" s="34" t="s">
        <v>7811</v>
      </c>
      <c r="F31" s="34">
        <v>1</v>
      </c>
    </row>
    <row r="32" spans="1:6">
      <c r="A32" s="23">
        <v>2011</v>
      </c>
      <c r="B32" s="23" t="s">
        <v>514</v>
      </c>
      <c r="C32" s="13" t="s">
        <v>23</v>
      </c>
      <c r="D32" s="34" t="s">
        <v>1153</v>
      </c>
      <c r="E32" s="34" t="s">
        <v>977</v>
      </c>
      <c r="F32" s="34">
        <v>5</v>
      </c>
    </row>
    <row r="33" spans="1:6">
      <c r="A33" s="23">
        <v>2011</v>
      </c>
      <c r="B33" s="23" t="s">
        <v>514</v>
      </c>
      <c r="C33" s="13" t="s">
        <v>23</v>
      </c>
      <c r="D33" s="34" t="s">
        <v>1153</v>
      </c>
      <c r="E33" s="34" t="s">
        <v>1738</v>
      </c>
      <c r="F33" s="34">
        <v>2</v>
      </c>
    </row>
    <row r="34" spans="1:6">
      <c r="A34" s="23">
        <v>2011</v>
      </c>
      <c r="B34" s="23" t="s">
        <v>514</v>
      </c>
      <c r="C34" s="13" t="s">
        <v>23</v>
      </c>
      <c r="D34" s="34" t="s">
        <v>1153</v>
      </c>
      <c r="E34" s="34" t="s">
        <v>1739</v>
      </c>
      <c r="F34" s="34">
        <v>2</v>
      </c>
    </row>
    <row r="35" spans="1:6">
      <c r="A35" s="23">
        <v>2011</v>
      </c>
      <c r="B35" s="23" t="s">
        <v>514</v>
      </c>
      <c r="C35" s="13" t="s">
        <v>23</v>
      </c>
      <c r="D35" s="34" t="s">
        <v>1153</v>
      </c>
      <c r="E35" s="34" t="s">
        <v>7785</v>
      </c>
      <c r="F35" s="34">
        <v>3</v>
      </c>
    </row>
    <row r="36" spans="1:6">
      <c r="A36" s="23">
        <v>2011</v>
      </c>
      <c r="B36" s="23" t="s">
        <v>514</v>
      </c>
      <c r="C36" s="13" t="s">
        <v>23</v>
      </c>
      <c r="D36" s="34" t="s">
        <v>1153</v>
      </c>
      <c r="E36" s="34" t="s">
        <v>967</v>
      </c>
      <c r="F36" s="34">
        <v>1</v>
      </c>
    </row>
    <row r="37" spans="1:6">
      <c r="A37" s="23">
        <v>2011</v>
      </c>
      <c r="B37" s="23" t="s">
        <v>514</v>
      </c>
      <c r="C37" s="13" t="s">
        <v>23</v>
      </c>
      <c r="D37" s="34" t="s">
        <v>1153</v>
      </c>
      <c r="E37" s="34" t="s">
        <v>7730</v>
      </c>
      <c r="F37" s="34">
        <v>7</v>
      </c>
    </row>
    <row r="38" spans="1:6">
      <c r="A38" s="23">
        <v>2011</v>
      </c>
      <c r="B38" s="23" t="s">
        <v>514</v>
      </c>
      <c r="C38" s="13" t="s">
        <v>23</v>
      </c>
      <c r="D38" s="34" t="s">
        <v>1153</v>
      </c>
      <c r="E38" s="34" t="s">
        <v>1741</v>
      </c>
      <c r="F38" s="34">
        <v>1</v>
      </c>
    </row>
    <row r="39" spans="1:6">
      <c r="A39" s="23">
        <v>2011</v>
      </c>
      <c r="B39" s="23" t="s">
        <v>514</v>
      </c>
      <c r="C39" s="13" t="s">
        <v>23</v>
      </c>
      <c r="D39" s="34" t="s">
        <v>1153</v>
      </c>
      <c r="E39" s="34" t="s">
        <v>1742</v>
      </c>
      <c r="F39" s="34">
        <v>1</v>
      </c>
    </row>
    <row r="40" spans="1:6">
      <c r="A40" s="23">
        <v>2011</v>
      </c>
      <c r="B40" s="23" t="s">
        <v>514</v>
      </c>
      <c r="C40" s="13" t="s">
        <v>185</v>
      </c>
      <c r="D40" s="34" t="s">
        <v>1153</v>
      </c>
      <c r="E40" s="34" t="s">
        <v>7805</v>
      </c>
      <c r="F40" s="34">
        <v>9</v>
      </c>
    </row>
    <row r="41" spans="1:6">
      <c r="A41" s="23">
        <v>2011</v>
      </c>
      <c r="B41" s="23" t="s">
        <v>514</v>
      </c>
      <c r="C41" s="13" t="s">
        <v>185</v>
      </c>
      <c r="D41" s="34" t="s">
        <v>1153</v>
      </c>
      <c r="E41" s="34" t="s">
        <v>7812</v>
      </c>
      <c r="F41" s="34">
        <v>2</v>
      </c>
    </row>
    <row r="42" spans="1:6">
      <c r="A42" s="23">
        <v>2011</v>
      </c>
      <c r="B42" s="23" t="s">
        <v>514</v>
      </c>
      <c r="C42" s="13" t="s">
        <v>185</v>
      </c>
      <c r="D42" s="34" t="s">
        <v>1153</v>
      </c>
      <c r="E42" s="34" t="s">
        <v>7786</v>
      </c>
      <c r="F42" s="34">
        <v>6</v>
      </c>
    </row>
    <row r="43" spans="1:6">
      <c r="A43" s="23">
        <v>2011</v>
      </c>
      <c r="B43" s="23" t="s">
        <v>514</v>
      </c>
      <c r="C43" s="13" t="s">
        <v>185</v>
      </c>
      <c r="D43" s="34" t="s">
        <v>1153</v>
      </c>
      <c r="E43" s="34" t="s">
        <v>963</v>
      </c>
      <c r="F43" s="34">
        <v>8</v>
      </c>
    </row>
    <row r="44" spans="1:6">
      <c r="A44" s="23">
        <v>2011</v>
      </c>
      <c r="B44" s="23" t="s">
        <v>514</v>
      </c>
      <c r="C44" s="13" t="s">
        <v>185</v>
      </c>
      <c r="D44" s="34" t="s">
        <v>1153</v>
      </c>
      <c r="E44" s="34" t="s">
        <v>7731</v>
      </c>
      <c r="F44" s="34">
        <v>10</v>
      </c>
    </row>
    <row r="45" spans="1:6">
      <c r="A45" s="23">
        <v>2011</v>
      </c>
      <c r="B45" s="23" t="s">
        <v>514</v>
      </c>
      <c r="C45" s="13" t="s">
        <v>185</v>
      </c>
      <c r="D45" s="34" t="s">
        <v>1153</v>
      </c>
      <c r="E45" s="34" t="s">
        <v>7729</v>
      </c>
      <c r="F45" s="34">
        <v>6</v>
      </c>
    </row>
    <row r="46" spans="1:6">
      <c r="A46" s="23">
        <v>2011</v>
      </c>
      <c r="B46" s="23" t="s">
        <v>514</v>
      </c>
      <c r="C46" s="13" t="s">
        <v>185</v>
      </c>
      <c r="D46" s="34" t="s">
        <v>1153</v>
      </c>
      <c r="E46" s="34" t="s">
        <v>5133</v>
      </c>
      <c r="F46" s="34">
        <v>7</v>
      </c>
    </row>
    <row r="47" spans="1:6">
      <c r="A47" s="23">
        <v>2011</v>
      </c>
      <c r="B47" s="23" t="s">
        <v>514</v>
      </c>
      <c r="C47" s="13" t="s">
        <v>185</v>
      </c>
      <c r="D47" s="34" t="s">
        <v>1153</v>
      </c>
      <c r="E47" s="34" t="s">
        <v>1736</v>
      </c>
      <c r="F47" s="34">
        <v>3</v>
      </c>
    </row>
    <row r="48" spans="1:6">
      <c r="A48" s="23">
        <v>2011</v>
      </c>
      <c r="B48" s="23" t="s">
        <v>514</v>
      </c>
      <c r="C48" s="13" t="s">
        <v>185</v>
      </c>
      <c r="D48" s="34" t="s">
        <v>1153</v>
      </c>
      <c r="E48" s="34" t="s">
        <v>7811</v>
      </c>
      <c r="F48" s="34">
        <v>4</v>
      </c>
    </row>
    <row r="49" spans="1:6">
      <c r="A49" s="23">
        <v>2011</v>
      </c>
      <c r="B49" s="23" t="s">
        <v>514</v>
      </c>
      <c r="C49" s="13" t="s">
        <v>185</v>
      </c>
      <c r="D49" s="34" t="s">
        <v>1153</v>
      </c>
      <c r="E49" s="34" t="s">
        <v>977</v>
      </c>
      <c r="F49" s="34">
        <v>9</v>
      </c>
    </row>
    <row r="50" spans="1:6">
      <c r="A50" s="23">
        <v>2011</v>
      </c>
      <c r="B50" s="23" t="s">
        <v>514</v>
      </c>
      <c r="C50" s="13" t="s">
        <v>185</v>
      </c>
      <c r="D50" s="34" t="s">
        <v>1153</v>
      </c>
      <c r="E50" s="34" t="s">
        <v>1737</v>
      </c>
      <c r="F50" s="34">
        <v>6</v>
      </c>
    </row>
    <row r="51" spans="1:6">
      <c r="A51" s="23">
        <v>2011</v>
      </c>
      <c r="B51" s="23" t="s">
        <v>514</v>
      </c>
      <c r="C51" s="13" t="s">
        <v>185</v>
      </c>
      <c r="D51" s="34" t="s">
        <v>1153</v>
      </c>
      <c r="E51" s="34" t="s">
        <v>1738</v>
      </c>
      <c r="F51" s="34">
        <v>11</v>
      </c>
    </row>
    <row r="52" spans="1:6">
      <c r="A52" s="23">
        <v>2011</v>
      </c>
      <c r="B52" s="23" t="s">
        <v>514</v>
      </c>
      <c r="C52" s="13" t="s">
        <v>185</v>
      </c>
      <c r="D52" s="34" t="s">
        <v>1153</v>
      </c>
      <c r="E52" s="34" t="s">
        <v>1739</v>
      </c>
      <c r="F52" s="34">
        <v>11</v>
      </c>
    </row>
    <row r="53" spans="1:6">
      <c r="A53" s="23">
        <v>2011</v>
      </c>
      <c r="B53" s="23" t="s">
        <v>514</v>
      </c>
      <c r="C53" s="13" t="s">
        <v>185</v>
      </c>
      <c r="D53" s="34" t="s">
        <v>1153</v>
      </c>
      <c r="E53" s="34" t="s">
        <v>7785</v>
      </c>
      <c r="F53" s="34">
        <v>3</v>
      </c>
    </row>
    <row r="54" spans="1:6">
      <c r="A54" s="23">
        <v>2011</v>
      </c>
      <c r="B54" s="23" t="s">
        <v>514</v>
      </c>
      <c r="C54" s="13" t="s">
        <v>185</v>
      </c>
      <c r="D54" s="34" t="s">
        <v>1153</v>
      </c>
      <c r="E54" s="34" t="s">
        <v>967</v>
      </c>
      <c r="F54" s="34">
        <v>18</v>
      </c>
    </row>
    <row r="55" spans="1:6">
      <c r="A55" s="23">
        <v>2011</v>
      </c>
      <c r="B55" s="23" t="s">
        <v>514</v>
      </c>
      <c r="C55" s="13" t="s">
        <v>185</v>
      </c>
      <c r="D55" s="34" t="s">
        <v>1153</v>
      </c>
      <c r="E55" s="34" t="s">
        <v>7730</v>
      </c>
      <c r="F55" s="34">
        <v>16</v>
      </c>
    </row>
    <row r="56" spans="1:6">
      <c r="A56" s="23">
        <v>2011</v>
      </c>
      <c r="B56" s="23" t="s">
        <v>514</v>
      </c>
      <c r="C56" s="13" t="s">
        <v>185</v>
      </c>
      <c r="D56" s="34" t="s">
        <v>1153</v>
      </c>
      <c r="E56" s="34" t="s">
        <v>1741</v>
      </c>
      <c r="F56" s="34">
        <v>16</v>
      </c>
    </row>
    <row r="57" spans="1:6">
      <c r="A57" s="23">
        <v>2011</v>
      </c>
      <c r="B57" s="23" t="s">
        <v>514</v>
      </c>
      <c r="C57" s="13" t="s">
        <v>185</v>
      </c>
      <c r="D57" s="34" t="s">
        <v>1153</v>
      </c>
      <c r="E57" s="34" t="s">
        <v>1742</v>
      </c>
      <c r="F57" s="34">
        <v>3</v>
      </c>
    </row>
    <row r="58" spans="1:6">
      <c r="A58" s="23">
        <v>2011</v>
      </c>
      <c r="B58" s="23" t="s">
        <v>514</v>
      </c>
      <c r="C58" s="13" t="s">
        <v>3925</v>
      </c>
      <c r="D58" s="34" t="s">
        <v>1153</v>
      </c>
      <c r="E58" s="34" t="s">
        <v>7805</v>
      </c>
      <c r="F58" s="34">
        <v>3</v>
      </c>
    </row>
    <row r="59" spans="1:6">
      <c r="A59" s="23">
        <v>2011</v>
      </c>
      <c r="B59" s="23" t="s">
        <v>514</v>
      </c>
      <c r="C59" s="13" t="s">
        <v>3925</v>
      </c>
      <c r="D59" s="34" t="s">
        <v>1153</v>
      </c>
      <c r="E59" s="34" t="s">
        <v>7812</v>
      </c>
      <c r="F59" s="34">
        <v>9</v>
      </c>
    </row>
    <row r="60" spans="1:6">
      <c r="A60" s="23">
        <v>2011</v>
      </c>
      <c r="B60" s="23" t="s">
        <v>514</v>
      </c>
      <c r="C60" s="13" t="s">
        <v>3925</v>
      </c>
      <c r="D60" s="34" t="s">
        <v>1153</v>
      </c>
      <c r="E60" s="34" t="s">
        <v>963</v>
      </c>
      <c r="F60" s="34">
        <v>7</v>
      </c>
    </row>
    <row r="61" spans="1:6">
      <c r="A61" s="23">
        <v>2011</v>
      </c>
      <c r="B61" s="23" t="s">
        <v>514</v>
      </c>
      <c r="C61" s="13" t="s">
        <v>3925</v>
      </c>
      <c r="D61" s="34" t="s">
        <v>1153</v>
      </c>
      <c r="E61" s="34" t="s">
        <v>7729</v>
      </c>
      <c r="F61" s="34">
        <v>3</v>
      </c>
    </row>
    <row r="62" spans="1:6">
      <c r="A62" s="23">
        <v>2011</v>
      </c>
      <c r="B62" s="23" t="s">
        <v>514</v>
      </c>
      <c r="C62" s="13" t="s">
        <v>3925</v>
      </c>
      <c r="D62" s="34" t="s">
        <v>1153</v>
      </c>
      <c r="E62" s="34" t="s">
        <v>5133</v>
      </c>
      <c r="F62" s="34">
        <v>6</v>
      </c>
    </row>
    <row r="63" spans="1:6">
      <c r="A63" s="23">
        <v>2011</v>
      </c>
      <c r="B63" s="23" t="s">
        <v>514</v>
      </c>
      <c r="C63" s="13" t="s">
        <v>3925</v>
      </c>
      <c r="D63" s="34" t="s">
        <v>1153</v>
      </c>
      <c r="E63" s="34" t="s">
        <v>1736</v>
      </c>
      <c r="F63" s="34">
        <v>2</v>
      </c>
    </row>
    <row r="64" spans="1:6">
      <c r="A64" s="23">
        <v>2011</v>
      </c>
      <c r="B64" s="23" t="s">
        <v>514</v>
      </c>
      <c r="C64" s="13" t="s">
        <v>3925</v>
      </c>
      <c r="D64" s="34" t="s">
        <v>1153</v>
      </c>
      <c r="E64" s="34" t="s">
        <v>977</v>
      </c>
      <c r="F64" s="34">
        <v>20</v>
      </c>
    </row>
    <row r="65" spans="1:6">
      <c r="A65" s="23">
        <v>2011</v>
      </c>
      <c r="B65" s="23" t="s">
        <v>514</v>
      </c>
      <c r="C65" s="13" t="s">
        <v>3925</v>
      </c>
      <c r="D65" s="34" t="s">
        <v>1153</v>
      </c>
      <c r="E65" s="34" t="s">
        <v>1737</v>
      </c>
      <c r="F65" s="34">
        <v>1</v>
      </c>
    </row>
    <row r="66" spans="1:6">
      <c r="A66" s="23">
        <v>2011</v>
      </c>
      <c r="B66" s="23" t="s">
        <v>514</v>
      </c>
      <c r="C66" s="13" t="s">
        <v>3925</v>
      </c>
      <c r="D66" s="34" t="s">
        <v>1153</v>
      </c>
      <c r="E66" s="34" t="s">
        <v>1738</v>
      </c>
      <c r="F66" s="34">
        <v>6</v>
      </c>
    </row>
    <row r="67" spans="1:6">
      <c r="A67" s="23">
        <v>2011</v>
      </c>
      <c r="B67" s="23" t="s">
        <v>514</v>
      </c>
      <c r="C67" s="13" t="s">
        <v>3925</v>
      </c>
      <c r="D67" s="34" t="s">
        <v>1153</v>
      </c>
      <c r="E67" s="34" t="s">
        <v>1739</v>
      </c>
      <c r="F67" s="34">
        <v>4</v>
      </c>
    </row>
    <row r="68" spans="1:6">
      <c r="A68" s="23">
        <v>2011</v>
      </c>
      <c r="B68" s="23" t="s">
        <v>514</v>
      </c>
      <c r="C68" s="13" t="s">
        <v>3925</v>
      </c>
      <c r="D68" s="34" t="s">
        <v>1153</v>
      </c>
      <c r="E68" s="34" t="s">
        <v>7785</v>
      </c>
      <c r="F68" s="34">
        <v>2</v>
      </c>
    </row>
    <row r="69" spans="1:6">
      <c r="A69" s="23">
        <v>2011</v>
      </c>
      <c r="B69" s="23" t="s">
        <v>514</v>
      </c>
      <c r="C69" s="13" t="s">
        <v>3925</v>
      </c>
      <c r="D69" s="34" t="s">
        <v>1153</v>
      </c>
      <c r="E69" s="34" t="s">
        <v>967</v>
      </c>
      <c r="F69" s="34">
        <v>8</v>
      </c>
    </row>
    <row r="70" spans="1:6">
      <c r="A70" s="23">
        <v>2011</v>
      </c>
      <c r="B70" s="23" t="s">
        <v>514</v>
      </c>
      <c r="C70" s="13" t="s">
        <v>3925</v>
      </c>
      <c r="D70" s="34" t="s">
        <v>1153</v>
      </c>
      <c r="E70" s="34" t="s">
        <v>7730</v>
      </c>
      <c r="F70" s="34">
        <v>8</v>
      </c>
    </row>
    <row r="71" spans="1:6">
      <c r="A71" s="23">
        <v>2011</v>
      </c>
      <c r="B71" s="23" t="s">
        <v>514</v>
      </c>
      <c r="C71" s="13" t="s">
        <v>3925</v>
      </c>
      <c r="D71" s="34" t="s">
        <v>1153</v>
      </c>
      <c r="E71" s="34" t="s">
        <v>1741</v>
      </c>
      <c r="F71" s="34">
        <v>1</v>
      </c>
    </row>
    <row r="72" spans="1:6">
      <c r="A72" s="23">
        <v>2012</v>
      </c>
      <c r="B72" s="23" t="s">
        <v>514</v>
      </c>
      <c r="C72" s="13" t="s">
        <v>1294</v>
      </c>
      <c r="D72" s="34" t="s">
        <v>1153</v>
      </c>
      <c r="E72" s="34" t="s">
        <v>7805</v>
      </c>
      <c r="F72" s="34">
        <v>3</v>
      </c>
    </row>
    <row r="73" spans="1:6">
      <c r="A73" s="23">
        <v>2012</v>
      </c>
      <c r="B73" s="23" t="s">
        <v>514</v>
      </c>
      <c r="C73" s="13" t="s">
        <v>1294</v>
      </c>
      <c r="D73" s="34" t="s">
        <v>1153</v>
      </c>
      <c r="E73" s="34" t="s">
        <v>7812</v>
      </c>
      <c r="F73" s="34">
        <v>2</v>
      </c>
    </row>
    <row r="74" spans="1:6">
      <c r="A74" s="23">
        <v>2012</v>
      </c>
      <c r="B74" s="23" t="s">
        <v>514</v>
      </c>
      <c r="C74" s="13" t="s">
        <v>1294</v>
      </c>
      <c r="D74" s="34" t="s">
        <v>1153</v>
      </c>
      <c r="E74" s="34" t="s">
        <v>7786</v>
      </c>
      <c r="F74" s="34">
        <v>2</v>
      </c>
    </row>
    <row r="75" spans="1:6">
      <c r="A75" s="23">
        <v>2012</v>
      </c>
      <c r="B75" s="23" t="s">
        <v>514</v>
      </c>
      <c r="C75" s="13" t="s">
        <v>1294</v>
      </c>
      <c r="D75" s="34" t="s">
        <v>1153</v>
      </c>
      <c r="E75" s="34" t="s">
        <v>963</v>
      </c>
      <c r="F75" s="34">
        <v>3</v>
      </c>
    </row>
    <row r="76" spans="1:6">
      <c r="A76" s="23">
        <v>2012</v>
      </c>
      <c r="B76" s="23" t="s">
        <v>514</v>
      </c>
      <c r="C76" s="13" t="s">
        <v>1294</v>
      </c>
      <c r="D76" s="34" t="s">
        <v>1153</v>
      </c>
      <c r="E76" s="34" t="s">
        <v>7731</v>
      </c>
      <c r="F76" s="34">
        <v>5</v>
      </c>
    </row>
    <row r="77" spans="1:6">
      <c r="A77" s="23">
        <v>2012</v>
      </c>
      <c r="B77" s="23" t="s">
        <v>514</v>
      </c>
      <c r="C77" s="13" t="s">
        <v>1294</v>
      </c>
      <c r="D77" s="34" t="s">
        <v>1153</v>
      </c>
      <c r="E77" s="34" t="s">
        <v>7729</v>
      </c>
      <c r="F77" s="34">
        <v>10</v>
      </c>
    </row>
    <row r="78" spans="1:6">
      <c r="A78" s="23">
        <v>2012</v>
      </c>
      <c r="B78" s="23" t="s">
        <v>514</v>
      </c>
      <c r="C78" s="13" t="s">
        <v>1294</v>
      </c>
      <c r="D78" s="34" t="s">
        <v>1153</v>
      </c>
      <c r="E78" s="34" t="s">
        <v>5133</v>
      </c>
      <c r="F78" s="34">
        <v>13</v>
      </c>
    </row>
    <row r="79" spans="1:6">
      <c r="A79" s="23">
        <v>2012</v>
      </c>
      <c r="B79" s="23" t="s">
        <v>514</v>
      </c>
      <c r="C79" s="13" t="s">
        <v>1294</v>
      </c>
      <c r="D79" s="34" t="s">
        <v>1153</v>
      </c>
      <c r="E79" s="34" t="s">
        <v>1736</v>
      </c>
      <c r="F79" s="34">
        <v>6</v>
      </c>
    </row>
    <row r="80" spans="1:6">
      <c r="A80" s="23">
        <v>2012</v>
      </c>
      <c r="B80" s="23" t="s">
        <v>514</v>
      </c>
      <c r="C80" s="13" t="s">
        <v>1294</v>
      </c>
      <c r="D80" s="34" t="s">
        <v>1153</v>
      </c>
      <c r="E80" s="34" t="s">
        <v>7811</v>
      </c>
      <c r="F80" s="34">
        <v>3</v>
      </c>
    </row>
    <row r="81" spans="1:6">
      <c r="A81" s="23">
        <v>2012</v>
      </c>
      <c r="B81" s="23" t="s">
        <v>514</v>
      </c>
      <c r="C81" s="13" t="s">
        <v>1294</v>
      </c>
      <c r="D81" s="34" t="s">
        <v>1153</v>
      </c>
      <c r="E81" s="34" t="s">
        <v>977</v>
      </c>
      <c r="F81" s="34">
        <v>13</v>
      </c>
    </row>
    <row r="82" spans="1:6">
      <c r="A82" s="23">
        <v>2012</v>
      </c>
      <c r="B82" s="23" t="s">
        <v>514</v>
      </c>
      <c r="C82" s="13" t="s">
        <v>1294</v>
      </c>
      <c r="D82" s="34" t="s">
        <v>1153</v>
      </c>
      <c r="E82" s="34" t="s">
        <v>1737</v>
      </c>
      <c r="F82" s="34">
        <v>5</v>
      </c>
    </row>
    <row r="83" spans="1:6">
      <c r="A83" s="23">
        <v>2012</v>
      </c>
      <c r="B83" s="23" t="s">
        <v>514</v>
      </c>
      <c r="C83" s="13" t="s">
        <v>1294</v>
      </c>
      <c r="D83" s="34" t="s">
        <v>1153</v>
      </c>
      <c r="E83" s="34" t="s">
        <v>1738</v>
      </c>
      <c r="F83" s="34">
        <v>11</v>
      </c>
    </row>
    <row r="84" spans="1:6">
      <c r="A84" s="23">
        <v>2012</v>
      </c>
      <c r="B84" s="23" t="s">
        <v>514</v>
      </c>
      <c r="C84" s="13" t="s">
        <v>1294</v>
      </c>
      <c r="D84" s="34" t="s">
        <v>1153</v>
      </c>
      <c r="E84" s="34" t="s">
        <v>7785</v>
      </c>
      <c r="F84" s="34">
        <v>3</v>
      </c>
    </row>
    <row r="85" spans="1:6">
      <c r="A85" s="23">
        <v>2012</v>
      </c>
      <c r="B85" s="23" t="s">
        <v>514</v>
      </c>
      <c r="C85" s="13" t="s">
        <v>1294</v>
      </c>
      <c r="D85" s="34" t="s">
        <v>1153</v>
      </c>
      <c r="E85" s="34" t="s">
        <v>967</v>
      </c>
      <c r="F85" s="34">
        <v>12</v>
      </c>
    </row>
    <row r="86" spans="1:6">
      <c r="A86" s="23">
        <v>2012</v>
      </c>
      <c r="B86" s="23" t="s">
        <v>514</v>
      </c>
      <c r="C86" s="13" t="s">
        <v>1294</v>
      </c>
      <c r="D86" s="34" t="s">
        <v>1153</v>
      </c>
      <c r="E86" s="34" t="s">
        <v>7730</v>
      </c>
      <c r="F86" s="34">
        <v>9</v>
      </c>
    </row>
    <row r="87" spans="1:6">
      <c r="A87" s="23">
        <v>2012</v>
      </c>
      <c r="B87" s="23" t="s">
        <v>514</v>
      </c>
      <c r="C87" s="13" t="s">
        <v>1294</v>
      </c>
      <c r="D87" s="34" t="s">
        <v>1153</v>
      </c>
      <c r="E87" s="34" t="s">
        <v>1742</v>
      </c>
      <c r="F87" s="34">
        <v>14</v>
      </c>
    </row>
    <row r="88" spans="1:6">
      <c r="A88" s="23">
        <v>2012</v>
      </c>
      <c r="B88" s="23" t="s">
        <v>514</v>
      </c>
      <c r="C88" s="13" t="s">
        <v>1735</v>
      </c>
      <c r="D88" s="34" t="s">
        <v>1153</v>
      </c>
      <c r="E88" s="34" t="s">
        <v>1737</v>
      </c>
      <c r="F88" s="34">
        <v>1</v>
      </c>
    </row>
    <row r="89" spans="1:6">
      <c r="A89" s="23">
        <v>2012</v>
      </c>
      <c r="B89" s="23" t="s">
        <v>514</v>
      </c>
      <c r="C89" s="13" t="s">
        <v>184</v>
      </c>
      <c r="D89" s="34" t="s">
        <v>1153</v>
      </c>
      <c r="E89" s="34" t="s">
        <v>7786</v>
      </c>
      <c r="F89" s="34">
        <v>2</v>
      </c>
    </row>
    <row r="90" spans="1:6">
      <c r="A90" s="23">
        <v>2012</v>
      </c>
      <c r="B90" s="23" t="s">
        <v>514</v>
      </c>
      <c r="C90" s="13" t="s">
        <v>184</v>
      </c>
      <c r="D90" s="34" t="s">
        <v>1153</v>
      </c>
      <c r="E90" s="34" t="s">
        <v>5133</v>
      </c>
      <c r="F90" s="34">
        <v>1</v>
      </c>
    </row>
    <row r="91" spans="1:6">
      <c r="A91" s="23">
        <v>2012</v>
      </c>
      <c r="B91" s="23" t="s">
        <v>514</v>
      </c>
      <c r="C91" s="13" t="s">
        <v>184</v>
      </c>
      <c r="D91" s="34" t="s">
        <v>1153</v>
      </c>
      <c r="E91" s="34" t="s">
        <v>1736</v>
      </c>
      <c r="F91" s="34">
        <v>1</v>
      </c>
    </row>
    <row r="92" spans="1:6">
      <c r="A92" s="23">
        <v>2012</v>
      </c>
      <c r="B92" s="23" t="s">
        <v>514</v>
      </c>
      <c r="C92" s="13" t="s">
        <v>184</v>
      </c>
      <c r="D92" s="34" t="s">
        <v>1153</v>
      </c>
      <c r="E92" s="34" t="s">
        <v>7811</v>
      </c>
      <c r="F92" s="34">
        <v>1</v>
      </c>
    </row>
    <row r="93" spans="1:6">
      <c r="A93" s="23">
        <v>2012</v>
      </c>
      <c r="B93" s="23" t="s">
        <v>514</v>
      </c>
      <c r="C93" s="13" t="s">
        <v>184</v>
      </c>
      <c r="D93" s="34" t="s">
        <v>1153</v>
      </c>
      <c r="E93" s="34" t="s">
        <v>7785</v>
      </c>
      <c r="F93" s="34">
        <v>3</v>
      </c>
    </row>
    <row r="94" spans="1:6">
      <c r="A94" s="23">
        <v>2012</v>
      </c>
      <c r="B94" s="23" t="s">
        <v>514</v>
      </c>
      <c r="C94" s="13" t="s">
        <v>184</v>
      </c>
      <c r="D94" s="34" t="s">
        <v>1153</v>
      </c>
      <c r="E94" s="34" t="s">
        <v>967</v>
      </c>
      <c r="F94" s="34">
        <v>3</v>
      </c>
    </row>
    <row r="95" spans="1:6">
      <c r="A95" s="23">
        <v>2012</v>
      </c>
      <c r="B95" s="23" t="s">
        <v>514</v>
      </c>
      <c r="C95" s="13" t="s">
        <v>184</v>
      </c>
      <c r="D95" s="34" t="s">
        <v>1153</v>
      </c>
      <c r="E95" s="34" t="s">
        <v>7730</v>
      </c>
      <c r="F95" s="34">
        <v>2</v>
      </c>
    </row>
    <row r="96" spans="1:6">
      <c r="A96" s="23">
        <v>2012</v>
      </c>
      <c r="B96" s="23" t="s">
        <v>514</v>
      </c>
      <c r="C96" s="13" t="s">
        <v>23</v>
      </c>
      <c r="D96" s="34" t="s">
        <v>1153</v>
      </c>
      <c r="E96" s="34" t="s">
        <v>7805</v>
      </c>
      <c r="F96" s="34">
        <v>1</v>
      </c>
    </row>
    <row r="97" spans="1:6">
      <c r="A97" s="23">
        <v>2012</v>
      </c>
      <c r="B97" s="23" t="s">
        <v>514</v>
      </c>
      <c r="C97" s="13" t="s">
        <v>23</v>
      </c>
      <c r="D97" s="34" t="s">
        <v>1153</v>
      </c>
      <c r="E97" s="34" t="s">
        <v>7812</v>
      </c>
      <c r="F97" s="34">
        <v>1</v>
      </c>
    </row>
    <row r="98" spans="1:6">
      <c r="A98" s="23">
        <v>2012</v>
      </c>
      <c r="B98" s="23" t="s">
        <v>514</v>
      </c>
      <c r="C98" s="13" t="s">
        <v>23</v>
      </c>
      <c r="D98" s="34" t="s">
        <v>1153</v>
      </c>
      <c r="E98" s="34" t="s">
        <v>7786</v>
      </c>
      <c r="F98" s="34">
        <v>4</v>
      </c>
    </row>
    <row r="99" spans="1:6">
      <c r="A99" s="23">
        <v>2012</v>
      </c>
      <c r="B99" s="23" t="s">
        <v>514</v>
      </c>
      <c r="C99" s="13" t="s">
        <v>23</v>
      </c>
      <c r="D99" s="34" t="s">
        <v>1153</v>
      </c>
      <c r="E99" s="34" t="s">
        <v>963</v>
      </c>
      <c r="F99" s="34">
        <v>2</v>
      </c>
    </row>
    <row r="100" spans="1:6">
      <c r="A100" s="23">
        <v>2012</v>
      </c>
      <c r="B100" s="23" t="s">
        <v>514</v>
      </c>
      <c r="C100" s="13" t="s">
        <v>23</v>
      </c>
      <c r="D100" s="34" t="s">
        <v>1153</v>
      </c>
      <c r="E100" s="34" t="s">
        <v>7731</v>
      </c>
      <c r="F100" s="34">
        <v>1</v>
      </c>
    </row>
    <row r="101" spans="1:6">
      <c r="A101" s="23">
        <v>2012</v>
      </c>
      <c r="B101" s="23" t="s">
        <v>514</v>
      </c>
      <c r="C101" s="13" t="s">
        <v>23</v>
      </c>
      <c r="D101" s="34" t="s">
        <v>1153</v>
      </c>
      <c r="E101" s="34" t="s">
        <v>7729</v>
      </c>
      <c r="F101" s="34">
        <v>1</v>
      </c>
    </row>
    <row r="102" spans="1:6">
      <c r="A102" s="23">
        <v>2012</v>
      </c>
      <c r="B102" s="23" t="s">
        <v>514</v>
      </c>
      <c r="C102" s="13" t="s">
        <v>23</v>
      </c>
      <c r="D102" s="34" t="s">
        <v>1153</v>
      </c>
      <c r="E102" s="34" t="s">
        <v>5133</v>
      </c>
      <c r="F102" s="34">
        <v>8</v>
      </c>
    </row>
    <row r="103" spans="1:6">
      <c r="A103" s="23">
        <v>2012</v>
      </c>
      <c r="B103" s="23" t="s">
        <v>514</v>
      </c>
      <c r="C103" s="13" t="s">
        <v>23</v>
      </c>
      <c r="D103" s="34" t="s">
        <v>1153</v>
      </c>
      <c r="E103" s="34" t="s">
        <v>1736</v>
      </c>
      <c r="F103" s="34">
        <v>2</v>
      </c>
    </row>
    <row r="104" spans="1:6">
      <c r="A104" s="23">
        <v>2012</v>
      </c>
      <c r="B104" s="23" t="s">
        <v>514</v>
      </c>
      <c r="C104" s="13" t="s">
        <v>23</v>
      </c>
      <c r="D104" s="34" t="s">
        <v>1153</v>
      </c>
      <c r="E104" s="34" t="s">
        <v>7811</v>
      </c>
      <c r="F104" s="34">
        <v>3</v>
      </c>
    </row>
    <row r="105" spans="1:6">
      <c r="A105" s="23">
        <v>2012</v>
      </c>
      <c r="B105" s="23" t="s">
        <v>514</v>
      </c>
      <c r="C105" s="13" t="s">
        <v>23</v>
      </c>
      <c r="D105" s="34" t="s">
        <v>1153</v>
      </c>
      <c r="E105" s="34" t="s">
        <v>977</v>
      </c>
      <c r="F105" s="34">
        <v>5</v>
      </c>
    </row>
    <row r="106" spans="1:6">
      <c r="A106" s="23">
        <v>2012</v>
      </c>
      <c r="B106" s="23" t="s">
        <v>514</v>
      </c>
      <c r="C106" s="13" t="s">
        <v>23</v>
      </c>
      <c r="D106" s="34" t="s">
        <v>1153</v>
      </c>
      <c r="E106" s="34" t="s">
        <v>1737</v>
      </c>
      <c r="F106" s="34">
        <v>1</v>
      </c>
    </row>
    <row r="107" spans="1:6">
      <c r="A107" s="23">
        <v>2012</v>
      </c>
      <c r="B107" s="23" t="s">
        <v>514</v>
      </c>
      <c r="C107" s="13" t="s">
        <v>23</v>
      </c>
      <c r="D107" s="34" t="s">
        <v>1153</v>
      </c>
      <c r="E107" s="34" t="s">
        <v>1738</v>
      </c>
      <c r="F107" s="34">
        <v>2</v>
      </c>
    </row>
    <row r="108" spans="1:6">
      <c r="A108" s="23">
        <v>2012</v>
      </c>
      <c r="B108" s="23" t="s">
        <v>514</v>
      </c>
      <c r="C108" s="13" t="s">
        <v>23</v>
      </c>
      <c r="D108" s="34" t="s">
        <v>1153</v>
      </c>
      <c r="E108" s="34" t="s">
        <v>1739</v>
      </c>
      <c r="F108" s="34">
        <v>2</v>
      </c>
    </row>
    <row r="109" spans="1:6">
      <c r="A109" s="23">
        <v>2012</v>
      </c>
      <c r="B109" s="23" t="s">
        <v>514</v>
      </c>
      <c r="C109" s="13" t="s">
        <v>23</v>
      </c>
      <c r="D109" s="34" t="s">
        <v>1153</v>
      </c>
      <c r="E109" s="34" t="s">
        <v>7785</v>
      </c>
      <c r="F109" s="34">
        <v>3</v>
      </c>
    </row>
    <row r="110" spans="1:6">
      <c r="A110" s="23">
        <v>2012</v>
      </c>
      <c r="B110" s="23" t="s">
        <v>514</v>
      </c>
      <c r="C110" s="13" t="s">
        <v>23</v>
      </c>
      <c r="D110" s="34" t="s">
        <v>1153</v>
      </c>
      <c r="E110" s="34" t="s">
        <v>967</v>
      </c>
      <c r="F110" s="34">
        <v>2</v>
      </c>
    </row>
    <row r="111" spans="1:6">
      <c r="A111" s="23">
        <v>2012</v>
      </c>
      <c r="B111" s="23" t="s">
        <v>514</v>
      </c>
      <c r="C111" s="13" t="s">
        <v>23</v>
      </c>
      <c r="D111" s="34" t="s">
        <v>1153</v>
      </c>
      <c r="E111" s="34" t="s">
        <v>7730</v>
      </c>
      <c r="F111" s="34">
        <v>4</v>
      </c>
    </row>
    <row r="112" spans="1:6">
      <c r="A112" s="23">
        <v>2012</v>
      </c>
      <c r="B112" s="23" t="s">
        <v>514</v>
      </c>
      <c r="C112" s="13" t="s">
        <v>23</v>
      </c>
      <c r="D112" s="34" t="s">
        <v>1153</v>
      </c>
      <c r="E112" s="34" t="s">
        <v>1742</v>
      </c>
      <c r="F112" s="34">
        <v>2</v>
      </c>
    </row>
    <row r="113" spans="1:6">
      <c r="A113" s="23">
        <v>2012</v>
      </c>
      <c r="B113" s="23" t="s">
        <v>514</v>
      </c>
      <c r="C113" s="13" t="s">
        <v>185</v>
      </c>
      <c r="D113" s="34" t="s">
        <v>1153</v>
      </c>
      <c r="E113" s="34" t="s">
        <v>7805</v>
      </c>
      <c r="F113" s="34">
        <v>11</v>
      </c>
    </row>
    <row r="114" spans="1:6">
      <c r="A114" s="23">
        <v>2012</v>
      </c>
      <c r="B114" s="23" t="s">
        <v>514</v>
      </c>
      <c r="C114" s="13" t="s">
        <v>185</v>
      </c>
      <c r="D114" s="34" t="s">
        <v>1153</v>
      </c>
      <c r="E114" s="34" t="s">
        <v>7812</v>
      </c>
      <c r="F114" s="34">
        <v>1</v>
      </c>
    </row>
    <row r="115" spans="1:6">
      <c r="A115" s="23">
        <v>2012</v>
      </c>
      <c r="B115" s="23" t="s">
        <v>514</v>
      </c>
      <c r="C115" s="13" t="s">
        <v>185</v>
      </c>
      <c r="D115" s="34" t="s">
        <v>1153</v>
      </c>
      <c r="E115" s="34" t="s">
        <v>7786</v>
      </c>
      <c r="F115" s="34">
        <v>15</v>
      </c>
    </row>
    <row r="116" spans="1:6">
      <c r="A116" s="23">
        <v>2012</v>
      </c>
      <c r="B116" s="23" t="s">
        <v>514</v>
      </c>
      <c r="C116" s="13" t="s">
        <v>185</v>
      </c>
      <c r="D116" s="34" t="s">
        <v>1153</v>
      </c>
      <c r="E116" s="34" t="s">
        <v>963</v>
      </c>
      <c r="F116" s="34">
        <v>4</v>
      </c>
    </row>
    <row r="117" spans="1:6">
      <c r="A117" s="23">
        <v>2012</v>
      </c>
      <c r="B117" s="23" t="s">
        <v>514</v>
      </c>
      <c r="C117" s="13" t="s">
        <v>185</v>
      </c>
      <c r="D117" s="34" t="s">
        <v>1153</v>
      </c>
      <c r="E117" s="34" t="s">
        <v>7731</v>
      </c>
      <c r="F117" s="34">
        <v>14</v>
      </c>
    </row>
    <row r="118" spans="1:6">
      <c r="A118" s="23">
        <v>2012</v>
      </c>
      <c r="B118" s="23" t="s">
        <v>514</v>
      </c>
      <c r="C118" s="13" t="s">
        <v>185</v>
      </c>
      <c r="D118" s="34" t="s">
        <v>1153</v>
      </c>
      <c r="E118" s="34" t="s">
        <v>7729</v>
      </c>
      <c r="F118" s="34">
        <v>4</v>
      </c>
    </row>
    <row r="119" spans="1:6">
      <c r="A119" s="23">
        <v>2012</v>
      </c>
      <c r="B119" s="23" t="s">
        <v>514</v>
      </c>
      <c r="C119" s="13" t="s">
        <v>185</v>
      </c>
      <c r="D119" s="34" t="s">
        <v>1153</v>
      </c>
      <c r="E119" s="34" t="s">
        <v>5133</v>
      </c>
      <c r="F119" s="34">
        <v>14</v>
      </c>
    </row>
    <row r="120" spans="1:6">
      <c r="A120" s="23">
        <v>2012</v>
      </c>
      <c r="B120" s="23" t="s">
        <v>514</v>
      </c>
      <c r="C120" s="13" t="s">
        <v>185</v>
      </c>
      <c r="D120" s="34" t="s">
        <v>1153</v>
      </c>
      <c r="E120" s="34" t="s">
        <v>1736</v>
      </c>
      <c r="F120" s="34">
        <v>9</v>
      </c>
    </row>
    <row r="121" spans="1:6">
      <c r="A121" s="23">
        <v>2012</v>
      </c>
      <c r="B121" s="23" t="s">
        <v>514</v>
      </c>
      <c r="C121" s="13" t="s">
        <v>185</v>
      </c>
      <c r="D121" s="34" t="s">
        <v>1153</v>
      </c>
      <c r="E121" s="34" t="s">
        <v>7811</v>
      </c>
      <c r="F121" s="34">
        <v>7</v>
      </c>
    </row>
    <row r="122" spans="1:6">
      <c r="A122" s="23">
        <v>2012</v>
      </c>
      <c r="B122" s="23" t="s">
        <v>514</v>
      </c>
      <c r="C122" s="13" t="s">
        <v>185</v>
      </c>
      <c r="D122" s="34" t="s">
        <v>1153</v>
      </c>
      <c r="E122" s="34" t="s">
        <v>977</v>
      </c>
      <c r="F122" s="34">
        <v>9</v>
      </c>
    </row>
    <row r="123" spans="1:6">
      <c r="A123" s="23">
        <v>2012</v>
      </c>
      <c r="B123" s="23" t="s">
        <v>514</v>
      </c>
      <c r="C123" s="13" t="s">
        <v>185</v>
      </c>
      <c r="D123" s="34" t="s">
        <v>1153</v>
      </c>
      <c r="E123" s="34" t="s">
        <v>1737</v>
      </c>
      <c r="F123" s="34">
        <v>6</v>
      </c>
    </row>
    <row r="124" spans="1:6">
      <c r="A124" s="23">
        <v>2012</v>
      </c>
      <c r="B124" s="23" t="s">
        <v>514</v>
      </c>
      <c r="C124" s="13" t="s">
        <v>185</v>
      </c>
      <c r="D124" s="34" t="s">
        <v>1153</v>
      </c>
      <c r="E124" s="34" t="s">
        <v>1738</v>
      </c>
      <c r="F124" s="34">
        <v>15</v>
      </c>
    </row>
    <row r="125" spans="1:6">
      <c r="A125" s="23">
        <v>2012</v>
      </c>
      <c r="B125" s="23" t="s">
        <v>514</v>
      </c>
      <c r="C125" s="13" t="s">
        <v>185</v>
      </c>
      <c r="D125" s="34" t="s">
        <v>1153</v>
      </c>
      <c r="E125" s="34" t="s">
        <v>1739</v>
      </c>
      <c r="F125" s="34">
        <v>11</v>
      </c>
    </row>
    <row r="126" spans="1:6">
      <c r="A126" s="23">
        <v>2012</v>
      </c>
      <c r="B126" s="23" t="s">
        <v>514</v>
      </c>
      <c r="C126" s="13" t="s">
        <v>185</v>
      </c>
      <c r="D126" s="34" t="s">
        <v>1153</v>
      </c>
      <c r="E126" s="34" t="s">
        <v>7785</v>
      </c>
      <c r="F126" s="34">
        <v>13</v>
      </c>
    </row>
    <row r="127" spans="1:6">
      <c r="A127" s="23">
        <v>2012</v>
      </c>
      <c r="B127" s="23" t="s">
        <v>514</v>
      </c>
      <c r="C127" s="13" t="s">
        <v>185</v>
      </c>
      <c r="D127" s="34" t="s">
        <v>1153</v>
      </c>
      <c r="E127" s="34" t="s">
        <v>967</v>
      </c>
      <c r="F127" s="34">
        <v>17</v>
      </c>
    </row>
    <row r="128" spans="1:6">
      <c r="A128" s="23">
        <v>2012</v>
      </c>
      <c r="B128" s="23" t="s">
        <v>514</v>
      </c>
      <c r="C128" s="13" t="s">
        <v>185</v>
      </c>
      <c r="D128" s="34" t="s">
        <v>1153</v>
      </c>
      <c r="E128" s="34" t="s">
        <v>7730</v>
      </c>
      <c r="F128" s="34">
        <v>13</v>
      </c>
    </row>
    <row r="129" spans="1:6">
      <c r="A129" s="23">
        <v>2012</v>
      </c>
      <c r="B129" s="23" t="s">
        <v>514</v>
      </c>
      <c r="C129" s="13" t="s">
        <v>185</v>
      </c>
      <c r="D129" s="34" t="s">
        <v>1153</v>
      </c>
      <c r="E129" s="34" t="s">
        <v>1741</v>
      </c>
      <c r="F129" s="34">
        <v>10</v>
      </c>
    </row>
    <row r="130" spans="1:6">
      <c r="A130" s="23">
        <v>2012</v>
      </c>
      <c r="B130" s="23" t="s">
        <v>514</v>
      </c>
      <c r="C130" s="13" t="s">
        <v>185</v>
      </c>
      <c r="D130" s="34" t="s">
        <v>1153</v>
      </c>
      <c r="E130" s="34" t="s">
        <v>1742</v>
      </c>
      <c r="F130" s="34">
        <v>1</v>
      </c>
    </row>
    <row r="131" spans="1:6">
      <c r="A131" s="23">
        <v>2012</v>
      </c>
      <c r="B131" s="23" t="s">
        <v>514</v>
      </c>
      <c r="C131" s="13" t="s">
        <v>3925</v>
      </c>
      <c r="D131" s="34" t="s">
        <v>1153</v>
      </c>
      <c r="E131" s="34" t="s">
        <v>7805</v>
      </c>
      <c r="F131" s="34">
        <v>1</v>
      </c>
    </row>
    <row r="132" spans="1:6">
      <c r="A132" s="23">
        <v>2012</v>
      </c>
      <c r="B132" s="23" t="s">
        <v>514</v>
      </c>
      <c r="C132" s="13" t="s">
        <v>3925</v>
      </c>
      <c r="D132" s="34" t="s">
        <v>1153</v>
      </c>
      <c r="E132" s="34" t="s">
        <v>7812</v>
      </c>
      <c r="F132" s="34">
        <v>2</v>
      </c>
    </row>
    <row r="133" spans="1:6">
      <c r="A133" s="23">
        <v>2012</v>
      </c>
      <c r="B133" s="23" t="s">
        <v>514</v>
      </c>
      <c r="C133" s="13" t="s">
        <v>3925</v>
      </c>
      <c r="D133" s="34" t="s">
        <v>1153</v>
      </c>
      <c r="E133" s="34" t="s">
        <v>7786</v>
      </c>
      <c r="F133" s="34">
        <v>3</v>
      </c>
    </row>
    <row r="134" spans="1:6">
      <c r="A134" s="23">
        <v>2012</v>
      </c>
      <c r="B134" s="23" t="s">
        <v>514</v>
      </c>
      <c r="C134" s="13" t="s">
        <v>3925</v>
      </c>
      <c r="D134" s="34" t="s">
        <v>1153</v>
      </c>
      <c r="E134" s="34" t="s">
        <v>963</v>
      </c>
      <c r="F134" s="34">
        <v>3</v>
      </c>
    </row>
    <row r="135" spans="1:6">
      <c r="A135" s="23">
        <v>2012</v>
      </c>
      <c r="B135" s="23" t="s">
        <v>514</v>
      </c>
      <c r="C135" s="13" t="s">
        <v>3925</v>
      </c>
      <c r="D135" s="34" t="s">
        <v>1153</v>
      </c>
      <c r="E135" s="34" t="s">
        <v>7731</v>
      </c>
      <c r="F135" s="34">
        <v>6</v>
      </c>
    </row>
    <row r="136" spans="1:6">
      <c r="A136" s="23">
        <v>2012</v>
      </c>
      <c r="B136" s="23" t="s">
        <v>514</v>
      </c>
      <c r="C136" s="13" t="s">
        <v>3925</v>
      </c>
      <c r="D136" s="34" t="s">
        <v>1153</v>
      </c>
      <c r="E136" s="34" t="s">
        <v>7729</v>
      </c>
      <c r="F136" s="34">
        <v>4</v>
      </c>
    </row>
    <row r="137" spans="1:6">
      <c r="A137" s="23">
        <v>2012</v>
      </c>
      <c r="B137" s="23" t="s">
        <v>514</v>
      </c>
      <c r="C137" s="13" t="s">
        <v>3925</v>
      </c>
      <c r="D137" s="34" t="s">
        <v>1153</v>
      </c>
      <c r="E137" s="34" t="s">
        <v>5133</v>
      </c>
      <c r="F137" s="34">
        <v>10</v>
      </c>
    </row>
    <row r="138" spans="1:6">
      <c r="A138" s="23">
        <v>2012</v>
      </c>
      <c r="B138" s="23" t="s">
        <v>514</v>
      </c>
      <c r="C138" s="13" t="s">
        <v>3925</v>
      </c>
      <c r="D138" s="34" t="s">
        <v>1153</v>
      </c>
      <c r="E138" s="34" t="s">
        <v>1736</v>
      </c>
      <c r="F138" s="34">
        <v>6</v>
      </c>
    </row>
    <row r="139" spans="1:6">
      <c r="A139" s="23">
        <v>2012</v>
      </c>
      <c r="B139" s="23" t="s">
        <v>514</v>
      </c>
      <c r="C139" s="13" t="s">
        <v>3925</v>
      </c>
      <c r="D139" s="34" t="s">
        <v>1153</v>
      </c>
      <c r="E139" s="34" t="s">
        <v>7811</v>
      </c>
      <c r="F139" s="34">
        <v>1</v>
      </c>
    </row>
    <row r="140" spans="1:6">
      <c r="A140" s="23">
        <v>2012</v>
      </c>
      <c r="B140" s="23" t="s">
        <v>514</v>
      </c>
      <c r="C140" s="13" t="s">
        <v>3925</v>
      </c>
      <c r="D140" s="34" t="s">
        <v>1153</v>
      </c>
      <c r="E140" s="34" t="s">
        <v>977</v>
      </c>
      <c r="F140" s="34">
        <v>19</v>
      </c>
    </row>
    <row r="141" spans="1:6">
      <c r="A141" s="23">
        <v>2012</v>
      </c>
      <c r="B141" s="23" t="s">
        <v>514</v>
      </c>
      <c r="C141" s="13" t="s">
        <v>3925</v>
      </c>
      <c r="D141" s="34" t="s">
        <v>1153</v>
      </c>
      <c r="E141" s="34" t="s">
        <v>1737</v>
      </c>
      <c r="F141" s="34">
        <v>1</v>
      </c>
    </row>
    <row r="142" spans="1:6">
      <c r="A142" s="23">
        <v>2012</v>
      </c>
      <c r="B142" s="23" t="s">
        <v>514</v>
      </c>
      <c r="C142" s="13" t="s">
        <v>3925</v>
      </c>
      <c r="D142" s="34" t="s">
        <v>1153</v>
      </c>
      <c r="E142" s="34" t="s">
        <v>1738</v>
      </c>
      <c r="F142" s="34">
        <v>1</v>
      </c>
    </row>
    <row r="143" spans="1:6">
      <c r="A143" s="23">
        <v>2012</v>
      </c>
      <c r="B143" s="23" t="s">
        <v>514</v>
      </c>
      <c r="C143" s="13" t="s">
        <v>3925</v>
      </c>
      <c r="D143" s="34" t="s">
        <v>1153</v>
      </c>
      <c r="E143" s="34" t="s">
        <v>1739</v>
      </c>
      <c r="F143" s="34">
        <v>7</v>
      </c>
    </row>
    <row r="144" spans="1:6">
      <c r="A144" s="23">
        <v>2012</v>
      </c>
      <c r="B144" s="23" t="s">
        <v>514</v>
      </c>
      <c r="C144" s="13" t="s">
        <v>3925</v>
      </c>
      <c r="D144" s="34" t="s">
        <v>1153</v>
      </c>
      <c r="E144" s="34" t="s">
        <v>7785</v>
      </c>
      <c r="F144" s="34">
        <v>10</v>
      </c>
    </row>
    <row r="145" spans="1:6">
      <c r="A145" s="23">
        <v>2012</v>
      </c>
      <c r="B145" s="23" t="s">
        <v>514</v>
      </c>
      <c r="C145" s="13" t="s">
        <v>3925</v>
      </c>
      <c r="D145" s="34" t="s">
        <v>1153</v>
      </c>
      <c r="E145" s="34" t="s">
        <v>967</v>
      </c>
      <c r="F145" s="34">
        <v>17</v>
      </c>
    </row>
    <row r="146" spans="1:6">
      <c r="A146" s="23">
        <v>2012</v>
      </c>
      <c r="B146" s="23" t="s">
        <v>514</v>
      </c>
      <c r="C146" s="13" t="s">
        <v>3925</v>
      </c>
      <c r="D146" s="34" t="s">
        <v>1153</v>
      </c>
      <c r="E146" s="34" t="s">
        <v>7730</v>
      </c>
      <c r="F146" s="34">
        <v>4</v>
      </c>
    </row>
    <row r="147" spans="1:6">
      <c r="A147" s="23">
        <v>2012</v>
      </c>
      <c r="B147" s="23" t="s">
        <v>514</v>
      </c>
      <c r="C147" s="13" t="s">
        <v>3925</v>
      </c>
      <c r="D147" s="34" t="s">
        <v>1153</v>
      </c>
      <c r="E147" s="34" t="s">
        <v>1741</v>
      </c>
      <c r="F147" s="34">
        <v>6</v>
      </c>
    </row>
    <row r="148" spans="1:6">
      <c r="A148" s="23">
        <v>2012</v>
      </c>
      <c r="B148" s="23" t="s">
        <v>514</v>
      </c>
      <c r="C148" s="13" t="s">
        <v>3925</v>
      </c>
      <c r="D148" s="34" t="s">
        <v>1153</v>
      </c>
      <c r="E148" s="34" t="s">
        <v>1742</v>
      </c>
      <c r="F148" s="34">
        <v>2</v>
      </c>
    </row>
    <row r="149" spans="1:6">
      <c r="A149" s="23">
        <v>2013</v>
      </c>
      <c r="B149" s="23" t="s">
        <v>514</v>
      </c>
      <c r="C149" s="13" t="s">
        <v>1294</v>
      </c>
      <c r="D149" s="34" t="s">
        <v>1153</v>
      </c>
      <c r="E149" s="34" t="s">
        <v>7805</v>
      </c>
      <c r="F149" s="34">
        <v>1</v>
      </c>
    </row>
    <row r="150" spans="1:6">
      <c r="A150" s="23">
        <v>2013</v>
      </c>
      <c r="B150" s="23" t="s">
        <v>514</v>
      </c>
      <c r="C150" s="13" t="s">
        <v>1294</v>
      </c>
      <c r="D150" s="34" t="s">
        <v>1153</v>
      </c>
      <c r="E150" s="34" t="s">
        <v>7812</v>
      </c>
      <c r="F150" s="34">
        <v>1</v>
      </c>
    </row>
    <row r="151" spans="1:6">
      <c r="A151" s="23">
        <v>2013</v>
      </c>
      <c r="B151" s="23" t="s">
        <v>514</v>
      </c>
      <c r="C151" s="13" t="s">
        <v>1294</v>
      </c>
      <c r="D151" s="34" t="s">
        <v>1153</v>
      </c>
      <c r="E151" s="34" t="s">
        <v>963</v>
      </c>
      <c r="F151" s="34">
        <v>5</v>
      </c>
    </row>
    <row r="152" spans="1:6">
      <c r="A152" s="23">
        <v>2013</v>
      </c>
      <c r="B152" s="23" t="s">
        <v>514</v>
      </c>
      <c r="C152" s="13" t="s">
        <v>1294</v>
      </c>
      <c r="D152" s="34" t="s">
        <v>1153</v>
      </c>
      <c r="E152" s="34" t="s">
        <v>7731</v>
      </c>
      <c r="F152" s="34">
        <v>1</v>
      </c>
    </row>
    <row r="153" spans="1:6">
      <c r="A153" s="23">
        <v>2013</v>
      </c>
      <c r="B153" s="23" t="s">
        <v>514</v>
      </c>
      <c r="C153" s="13" t="s">
        <v>1294</v>
      </c>
      <c r="D153" s="34" t="s">
        <v>1153</v>
      </c>
      <c r="E153" s="34" t="s">
        <v>7729</v>
      </c>
      <c r="F153" s="34">
        <v>1</v>
      </c>
    </row>
    <row r="154" spans="1:6">
      <c r="A154" s="23">
        <v>2013</v>
      </c>
      <c r="B154" s="23" t="s">
        <v>514</v>
      </c>
      <c r="C154" s="13" t="s">
        <v>1294</v>
      </c>
      <c r="D154" s="34" t="s">
        <v>1153</v>
      </c>
      <c r="E154" s="34" t="s">
        <v>1736</v>
      </c>
      <c r="F154" s="34">
        <v>2</v>
      </c>
    </row>
    <row r="155" spans="1:6">
      <c r="A155" s="23">
        <v>2013</v>
      </c>
      <c r="B155" s="23" t="s">
        <v>514</v>
      </c>
      <c r="C155" s="13" t="s">
        <v>1294</v>
      </c>
      <c r="D155" s="34" t="s">
        <v>1153</v>
      </c>
      <c r="E155" s="34" t="s">
        <v>977</v>
      </c>
      <c r="F155" s="34">
        <v>5</v>
      </c>
    </row>
    <row r="156" spans="1:6">
      <c r="A156" s="23">
        <v>2013</v>
      </c>
      <c r="B156" s="23" t="s">
        <v>514</v>
      </c>
      <c r="C156" s="13" t="s">
        <v>1294</v>
      </c>
      <c r="D156" s="34" t="s">
        <v>1153</v>
      </c>
      <c r="E156" s="34" t="s">
        <v>1738</v>
      </c>
      <c r="F156" s="34">
        <v>2</v>
      </c>
    </row>
    <row r="157" spans="1:6">
      <c r="A157" s="23">
        <v>2013</v>
      </c>
      <c r="B157" s="23" t="s">
        <v>514</v>
      </c>
      <c r="C157" s="13" t="s">
        <v>1294</v>
      </c>
      <c r="D157" s="34" t="s">
        <v>1153</v>
      </c>
      <c r="E157" s="34" t="s">
        <v>1739</v>
      </c>
      <c r="F157" s="34">
        <v>1</v>
      </c>
    </row>
    <row r="158" spans="1:6">
      <c r="A158" s="23">
        <v>2013</v>
      </c>
      <c r="B158" s="23" t="s">
        <v>514</v>
      </c>
      <c r="C158" s="13" t="s">
        <v>1294</v>
      </c>
      <c r="D158" s="34" t="s">
        <v>1153</v>
      </c>
      <c r="E158" s="34" t="s">
        <v>967</v>
      </c>
      <c r="F158" s="34">
        <v>5</v>
      </c>
    </row>
    <row r="159" spans="1:6">
      <c r="A159" s="23">
        <v>2013</v>
      </c>
      <c r="B159" s="23" t="s">
        <v>514</v>
      </c>
      <c r="C159" s="13" t="s">
        <v>1294</v>
      </c>
      <c r="D159" s="34" t="s">
        <v>1153</v>
      </c>
      <c r="E159" s="34" t="s">
        <v>7730</v>
      </c>
      <c r="F159" s="34">
        <v>2</v>
      </c>
    </row>
    <row r="160" spans="1:6">
      <c r="A160" s="23">
        <v>2013</v>
      </c>
      <c r="B160" s="23" t="s">
        <v>514</v>
      </c>
      <c r="C160" s="13" t="s">
        <v>1294</v>
      </c>
      <c r="D160" s="34" t="s">
        <v>1153</v>
      </c>
      <c r="E160" s="34" t="s">
        <v>1742</v>
      </c>
      <c r="F160" s="34">
        <v>7</v>
      </c>
    </row>
    <row r="161" spans="1:6">
      <c r="A161" s="23">
        <v>2013</v>
      </c>
      <c r="B161" s="23" t="s">
        <v>514</v>
      </c>
      <c r="C161" s="13" t="s">
        <v>1735</v>
      </c>
      <c r="D161" s="34" t="s">
        <v>1153</v>
      </c>
      <c r="E161" s="34" t="s">
        <v>1736</v>
      </c>
      <c r="F161" s="34">
        <v>1</v>
      </c>
    </row>
    <row r="162" spans="1:6">
      <c r="A162" s="23">
        <v>2013</v>
      </c>
      <c r="B162" s="23" t="s">
        <v>514</v>
      </c>
      <c r="C162" s="13" t="s">
        <v>1735</v>
      </c>
      <c r="D162" s="34" t="s">
        <v>1153</v>
      </c>
      <c r="E162" s="34" t="s">
        <v>1738</v>
      </c>
      <c r="F162" s="34">
        <v>1</v>
      </c>
    </row>
    <row r="163" spans="1:6">
      <c r="A163" s="23">
        <v>2013</v>
      </c>
      <c r="B163" s="23" t="s">
        <v>514</v>
      </c>
      <c r="C163" s="13" t="s">
        <v>184</v>
      </c>
      <c r="D163" s="34" t="s">
        <v>1153</v>
      </c>
      <c r="E163" s="34" t="s">
        <v>7805</v>
      </c>
      <c r="F163" s="34">
        <v>1</v>
      </c>
    </row>
    <row r="164" spans="1:6">
      <c r="A164" s="23">
        <v>2013</v>
      </c>
      <c r="B164" s="23" t="s">
        <v>514</v>
      </c>
      <c r="C164" s="13" t="s">
        <v>184</v>
      </c>
      <c r="D164" s="34" t="s">
        <v>1153</v>
      </c>
      <c r="E164" s="34" t="s">
        <v>7812</v>
      </c>
      <c r="F164" s="34">
        <v>1</v>
      </c>
    </row>
    <row r="165" spans="1:6">
      <c r="A165" s="23">
        <v>2013</v>
      </c>
      <c r="B165" s="23" t="s">
        <v>514</v>
      </c>
      <c r="C165" s="13" t="s">
        <v>184</v>
      </c>
      <c r="D165" s="34" t="s">
        <v>1153</v>
      </c>
      <c r="E165" s="34" t="s">
        <v>963</v>
      </c>
      <c r="F165" s="34">
        <v>1</v>
      </c>
    </row>
    <row r="166" spans="1:6">
      <c r="A166" s="23">
        <v>2013</v>
      </c>
      <c r="B166" s="23" t="s">
        <v>514</v>
      </c>
      <c r="C166" s="13" t="s">
        <v>184</v>
      </c>
      <c r="D166" s="34" t="s">
        <v>1153</v>
      </c>
      <c r="E166" s="34" t="s">
        <v>977</v>
      </c>
      <c r="F166" s="34">
        <v>3</v>
      </c>
    </row>
    <row r="167" spans="1:6">
      <c r="A167" s="23">
        <v>2013</v>
      </c>
      <c r="B167" s="23" t="s">
        <v>514</v>
      </c>
      <c r="C167" s="13" t="s">
        <v>184</v>
      </c>
      <c r="D167" s="34" t="s">
        <v>1153</v>
      </c>
      <c r="E167" s="34" t="s">
        <v>7730</v>
      </c>
      <c r="F167" s="34">
        <v>1</v>
      </c>
    </row>
    <row r="168" spans="1:6">
      <c r="A168" s="23">
        <v>2013</v>
      </c>
      <c r="B168" s="23" t="s">
        <v>514</v>
      </c>
      <c r="C168" s="13" t="s">
        <v>184</v>
      </c>
      <c r="D168" s="34" t="s">
        <v>1153</v>
      </c>
      <c r="E168" s="34" t="s">
        <v>1741</v>
      </c>
      <c r="F168" s="34">
        <v>2</v>
      </c>
    </row>
    <row r="169" spans="1:6">
      <c r="A169" s="23">
        <v>2013</v>
      </c>
      <c r="B169" s="23" t="s">
        <v>514</v>
      </c>
      <c r="C169" s="13" t="s">
        <v>23</v>
      </c>
      <c r="D169" s="34" t="s">
        <v>1153</v>
      </c>
      <c r="E169" s="34" t="s">
        <v>7805</v>
      </c>
      <c r="F169" s="34">
        <v>6</v>
      </c>
    </row>
    <row r="170" spans="1:6">
      <c r="A170" s="23">
        <v>2013</v>
      </c>
      <c r="B170" s="23" t="s">
        <v>514</v>
      </c>
      <c r="C170" s="13" t="s">
        <v>23</v>
      </c>
      <c r="D170" s="34" t="s">
        <v>1153</v>
      </c>
      <c r="E170" s="34" t="s">
        <v>7812</v>
      </c>
      <c r="F170" s="34">
        <v>2</v>
      </c>
    </row>
    <row r="171" spans="1:6">
      <c r="A171" s="23">
        <v>2013</v>
      </c>
      <c r="B171" s="23" t="s">
        <v>514</v>
      </c>
      <c r="C171" s="13" t="s">
        <v>23</v>
      </c>
      <c r="D171" s="34" t="s">
        <v>1153</v>
      </c>
      <c r="E171" s="34" t="s">
        <v>7786</v>
      </c>
      <c r="F171" s="34">
        <v>2</v>
      </c>
    </row>
    <row r="172" spans="1:6">
      <c r="A172" s="23">
        <v>2013</v>
      </c>
      <c r="B172" s="23" t="s">
        <v>514</v>
      </c>
      <c r="C172" s="13" t="s">
        <v>23</v>
      </c>
      <c r="D172" s="34" t="s">
        <v>1153</v>
      </c>
      <c r="E172" s="34" t="s">
        <v>963</v>
      </c>
      <c r="F172" s="34">
        <v>3</v>
      </c>
    </row>
    <row r="173" spans="1:6">
      <c r="A173" s="23">
        <v>2013</v>
      </c>
      <c r="B173" s="23" t="s">
        <v>514</v>
      </c>
      <c r="C173" s="13" t="s">
        <v>23</v>
      </c>
      <c r="D173" s="34" t="s">
        <v>1153</v>
      </c>
      <c r="E173" s="34" t="s">
        <v>7729</v>
      </c>
      <c r="F173" s="34">
        <v>2</v>
      </c>
    </row>
    <row r="174" spans="1:6">
      <c r="A174" s="23">
        <v>2013</v>
      </c>
      <c r="B174" s="23" t="s">
        <v>514</v>
      </c>
      <c r="C174" s="13" t="s">
        <v>23</v>
      </c>
      <c r="D174" s="34" t="s">
        <v>1153</v>
      </c>
      <c r="E174" s="34" t="s">
        <v>7811</v>
      </c>
      <c r="F174" s="34">
        <v>1</v>
      </c>
    </row>
    <row r="175" spans="1:6">
      <c r="A175" s="23">
        <v>2013</v>
      </c>
      <c r="B175" s="23" t="s">
        <v>514</v>
      </c>
      <c r="C175" s="13" t="s">
        <v>23</v>
      </c>
      <c r="D175" s="34" t="s">
        <v>1153</v>
      </c>
      <c r="E175" s="34" t="s">
        <v>977</v>
      </c>
      <c r="F175" s="34">
        <v>1</v>
      </c>
    </row>
    <row r="176" spans="1:6">
      <c r="A176" s="23">
        <v>2013</v>
      </c>
      <c r="B176" s="23" t="s">
        <v>514</v>
      </c>
      <c r="C176" s="13" t="s">
        <v>23</v>
      </c>
      <c r="D176" s="34" t="s">
        <v>1153</v>
      </c>
      <c r="E176" s="34" t="s">
        <v>1737</v>
      </c>
      <c r="F176" s="34">
        <v>3</v>
      </c>
    </row>
    <row r="177" spans="1:6">
      <c r="A177" s="23">
        <v>2013</v>
      </c>
      <c r="B177" s="23" t="s">
        <v>514</v>
      </c>
      <c r="C177" s="13" t="s">
        <v>23</v>
      </c>
      <c r="D177" s="34" t="s">
        <v>1153</v>
      </c>
      <c r="E177" s="34" t="s">
        <v>1738</v>
      </c>
      <c r="F177" s="34">
        <v>1</v>
      </c>
    </row>
    <row r="178" spans="1:6">
      <c r="A178" s="23">
        <v>2013</v>
      </c>
      <c r="B178" s="23" t="s">
        <v>514</v>
      </c>
      <c r="C178" s="13" t="s">
        <v>23</v>
      </c>
      <c r="D178" s="34" t="s">
        <v>1153</v>
      </c>
      <c r="E178" s="34" t="s">
        <v>1739</v>
      </c>
      <c r="F178" s="34">
        <v>3</v>
      </c>
    </row>
    <row r="179" spans="1:6">
      <c r="A179" s="23">
        <v>2013</v>
      </c>
      <c r="B179" s="23" t="s">
        <v>514</v>
      </c>
      <c r="C179" s="13" t="s">
        <v>23</v>
      </c>
      <c r="D179" s="34" t="s">
        <v>1153</v>
      </c>
      <c r="E179" s="34" t="s">
        <v>967</v>
      </c>
      <c r="F179" s="34">
        <v>1</v>
      </c>
    </row>
    <row r="180" spans="1:6">
      <c r="A180" s="23">
        <v>2013</v>
      </c>
      <c r="B180" s="23" t="s">
        <v>514</v>
      </c>
      <c r="C180" s="13" t="s">
        <v>23</v>
      </c>
      <c r="D180" s="34" t="s">
        <v>1153</v>
      </c>
      <c r="E180" s="34" t="s">
        <v>7730</v>
      </c>
      <c r="F180" s="34">
        <v>1</v>
      </c>
    </row>
    <row r="181" spans="1:6">
      <c r="A181" s="23">
        <v>2013</v>
      </c>
      <c r="B181" s="23" t="s">
        <v>514</v>
      </c>
      <c r="C181" s="13" t="s">
        <v>23</v>
      </c>
      <c r="D181" s="34" t="s">
        <v>1153</v>
      </c>
      <c r="E181" s="34" t="s">
        <v>1742</v>
      </c>
      <c r="F181" s="34">
        <v>2</v>
      </c>
    </row>
    <row r="182" spans="1:6">
      <c r="A182" s="23">
        <v>2013</v>
      </c>
      <c r="B182" s="23" t="s">
        <v>514</v>
      </c>
      <c r="C182" s="13" t="s">
        <v>185</v>
      </c>
      <c r="D182" s="34" t="s">
        <v>1153</v>
      </c>
      <c r="E182" s="34" t="s">
        <v>7805</v>
      </c>
      <c r="F182" s="34">
        <v>8</v>
      </c>
    </row>
    <row r="183" spans="1:6">
      <c r="A183" s="23">
        <v>2013</v>
      </c>
      <c r="B183" s="23" t="s">
        <v>514</v>
      </c>
      <c r="C183" s="13" t="s">
        <v>185</v>
      </c>
      <c r="D183" s="34" t="s">
        <v>1153</v>
      </c>
      <c r="E183" s="34" t="s">
        <v>7812</v>
      </c>
      <c r="F183" s="34">
        <v>2</v>
      </c>
    </row>
    <row r="184" spans="1:6">
      <c r="A184" s="23">
        <v>2013</v>
      </c>
      <c r="B184" s="23" t="s">
        <v>514</v>
      </c>
      <c r="C184" s="13" t="s">
        <v>185</v>
      </c>
      <c r="D184" s="34" t="s">
        <v>1153</v>
      </c>
      <c r="E184" s="34" t="s">
        <v>7786</v>
      </c>
      <c r="F184" s="34">
        <v>4</v>
      </c>
    </row>
    <row r="185" spans="1:6">
      <c r="A185" s="23">
        <v>2013</v>
      </c>
      <c r="B185" s="23" t="s">
        <v>514</v>
      </c>
      <c r="C185" s="13" t="s">
        <v>185</v>
      </c>
      <c r="D185" s="34" t="s">
        <v>1153</v>
      </c>
      <c r="E185" s="34" t="s">
        <v>963</v>
      </c>
      <c r="F185" s="34">
        <v>5</v>
      </c>
    </row>
    <row r="186" spans="1:6">
      <c r="A186" s="23">
        <v>2013</v>
      </c>
      <c r="B186" s="23" t="s">
        <v>514</v>
      </c>
      <c r="C186" s="13" t="s">
        <v>185</v>
      </c>
      <c r="D186" s="34" t="s">
        <v>1153</v>
      </c>
      <c r="E186" s="34" t="s">
        <v>7731</v>
      </c>
      <c r="F186" s="34">
        <v>9</v>
      </c>
    </row>
    <row r="187" spans="1:6">
      <c r="A187" s="23">
        <v>2013</v>
      </c>
      <c r="B187" s="23" t="s">
        <v>514</v>
      </c>
      <c r="C187" s="13" t="s">
        <v>185</v>
      </c>
      <c r="D187" s="34" t="s">
        <v>1153</v>
      </c>
      <c r="E187" s="34" t="s">
        <v>7729</v>
      </c>
      <c r="F187" s="34">
        <v>3</v>
      </c>
    </row>
    <row r="188" spans="1:6">
      <c r="A188" s="23">
        <v>2013</v>
      </c>
      <c r="B188" s="23" t="s">
        <v>514</v>
      </c>
      <c r="C188" s="13" t="s">
        <v>185</v>
      </c>
      <c r="D188" s="34" t="s">
        <v>1153</v>
      </c>
      <c r="E188" s="34" t="s">
        <v>1736</v>
      </c>
      <c r="F188" s="34">
        <v>3</v>
      </c>
    </row>
    <row r="189" spans="1:6">
      <c r="A189" s="23">
        <v>2013</v>
      </c>
      <c r="B189" s="23" t="s">
        <v>514</v>
      </c>
      <c r="C189" s="13" t="s">
        <v>185</v>
      </c>
      <c r="D189" s="34" t="s">
        <v>1153</v>
      </c>
      <c r="E189" s="34" t="s">
        <v>7811</v>
      </c>
      <c r="F189" s="34">
        <v>6</v>
      </c>
    </row>
    <row r="190" spans="1:6">
      <c r="A190" s="23">
        <v>2013</v>
      </c>
      <c r="B190" s="23" t="s">
        <v>514</v>
      </c>
      <c r="C190" s="13" t="s">
        <v>185</v>
      </c>
      <c r="D190" s="34" t="s">
        <v>1153</v>
      </c>
      <c r="E190" s="34" t="s">
        <v>977</v>
      </c>
      <c r="F190" s="34">
        <v>5</v>
      </c>
    </row>
    <row r="191" spans="1:6">
      <c r="A191" s="23">
        <v>2013</v>
      </c>
      <c r="B191" s="23" t="s">
        <v>514</v>
      </c>
      <c r="C191" s="13" t="s">
        <v>185</v>
      </c>
      <c r="D191" s="34" t="s">
        <v>1153</v>
      </c>
      <c r="E191" s="34" t="s">
        <v>1737</v>
      </c>
      <c r="F191" s="34">
        <v>2</v>
      </c>
    </row>
    <row r="192" spans="1:6">
      <c r="A192" s="23">
        <v>2013</v>
      </c>
      <c r="B192" s="23" t="s">
        <v>514</v>
      </c>
      <c r="C192" s="13" t="s">
        <v>185</v>
      </c>
      <c r="D192" s="34" t="s">
        <v>1153</v>
      </c>
      <c r="E192" s="34" t="s">
        <v>1738</v>
      </c>
      <c r="F192" s="34">
        <v>7</v>
      </c>
    </row>
    <row r="193" spans="1:6">
      <c r="A193" s="23">
        <v>2013</v>
      </c>
      <c r="B193" s="23" t="s">
        <v>514</v>
      </c>
      <c r="C193" s="13" t="s">
        <v>185</v>
      </c>
      <c r="D193" s="34" t="s">
        <v>1153</v>
      </c>
      <c r="E193" s="34" t="s">
        <v>1739</v>
      </c>
      <c r="F193" s="34">
        <v>2</v>
      </c>
    </row>
    <row r="194" spans="1:6">
      <c r="A194" s="23">
        <v>2013</v>
      </c>
      <c r="B194" s="23" t="s">
        <v>514</v>
      </c>
      <c r="C194" s="13" t="s">
        <v>185</v>
      </c>
      <c r="D194" s="34" t="s">
        <v>1153</v>
      </c>
      <c r="E194" s="34" t="s">
        <v>7785</v>
      </c>
      <c r="F194" s="34">
        <v>8</v>
      </c>
    </row>
    <row r="195" spans="1:6">
      <c r="A195" s="23">
        <v>2013</v>
      </c>
      <c r="B195" s="23" t="s">
        <v>514</v>
      </c>
      <c r="C195" s="13" t="s">
        <v>185</v>
      </c>
      <c r="D195" s="34" t="s">
        <v>1153</v>
      </c>
      <c r="E195" s="34" t="s">
        <v>967</v>
      </c>
      <c r="F195" s="34">
        <v>5</v>
      </c>
    </row>
    <row r="196" spans="1:6">
      <c r="A196" s="23">
        <v>2013</v>
      </c>
      <c r="B196" s="23" t="s">
        <v>514</v>
      </c>
      <c r="C196" s="13" t="s">
        <v>185</v>
      </c>
      <c r="D196" s="34" t="s">
        <v>1153</v>
      </c>
      <c r="E196" s="34" t="s">
        <v>7730</v>
      </c>
      <c r="F196" s="34">
        <v>15</v>
      </c>
    </row>
    <row r="197" spans="1:6">
      <c r="A197" s="23">
        <v>2013</v>
      </c>
      <c r="B197" s="23" t="s">
        <v>514</v>
      </c>
      <c r="C197" s="13" t="s">
        <v>185</v>
      </c>
      <c r="D197" s="34" t="s">
        <v>1153</v>
      </c>
      <c r="E197" s="34" t="s">
        <v>1741</v>
      </c>
      <c r="F197" s="34">
        <v>7</v>
      </c>
    </row>
    <row r="198" spans="1:6">
      <c r="A198" s="23">
        <v>2013</v>
      </c>
      <c r="B198" s="23" t="s">
        <v>514</v>
      </c>
      <c r="C198" s="13" t="s">
        <v>185</v>
      </c>
      <c r="D198" s="34" t="s">
        <v>1153</v>
      </c>
      <c r="E198" s="34" t="s">
        <v>1742</v>
      </c>
      <c r="F198" s="34">
        <v>1</v>
      </c>
    </row>
    <row r="199" spans="1:6">
      <c r="A199" s="23">
        <v>2013</v>
      </c>
      <c r="B199" s="23" t="s">
        <v>514</v>
      </c>
      <c r="C199" s="13" t="s">
        <v>3925</v>
      </c>
      <c r="D199" s="34" t="s">
        <v>1153</v>
      </c>
      <c r="E199" s="34" t="s">
        <v>7805</v>
      </c>
      <c r="F199" s="34">
        <v>2</v>
      </c>
    </row>
    <row r="200" spans="1:6">
      <c r="A200" s="23">
        <v>2013</v>
      </c>
      <c r="B200" s="23" t="s">
        <v>514</v>
      </c>
      <c r="C200" s="13" t="s">
        <v>3925</v>
      </c>
      <c r="D200" s="34" t="s">
        <v>1153</v>
      </c>
      <c r="E200" s="34" t="s">
        <v>7812</v>
      </c>
      <c r="F200" s="34">
        <v>4</v>
      </c>
    </row>
    <row r="201" spans="1:6">
      <c r="A201" s="23">
        <v>2013</v>
      </c>
      <c r="B201" s="23" t="s">
        <v>514</v>
      </c>
      <c r="C201" s="13" t="s">
        <v>3925</v>
      </c>
      <c r="D201" s="34" t="s">
        <v>1153</v>
      </c>
      <c r="E201" s="34" t="s">
        <v>7786</v>
      </c>
      <c r="F201" s="34">
        <v>4</v>
      </c>
    </row>
    <row r="202" spans="1:6">
      <c r="A202" s="23">
        <v>2013</v>
      </c>
      <c r="B202" s="23" t="s">
        <v>514</v>
      </c>
      <c r="C202" s="13" t="s">
        <v>3925</v>
      </c>
      <c r="D202" s="34" t="s">
        <v>1153</v>
      </c>
      <c r="E202" s="34" t="s">
        <v>963</v>
      </c>
      <c r="F202" s="34">
        <v>5</v>
      </c>
    </row>
    <row r="203" spans="1:6">
      <c r="A203" s="23">
        <v>2013</v>
      </c>
      <c r="B203" s="23" t="s">
        <v>514</v>
      </c>
      <c r="C203" s="13" t="s">
        <v>3925</v>
      </c>
      <c r="D203" s="34" t="s">
        <v>1153</v>
      </c>
      <c r="E203" s="34" t="s">
        <v>7729</v>
      </c>
      <c r="F203" s="34">
        <v>2</v>
      </c>
    </row>
    <row r="204" spans="1:6">
      <c r="A204" s="23">
        <v>2013</v>
      </c>
      <c r="B204" s="23" t="s">
        <v>514</v>
      </c>
      <c r="C204" s="13" t="s">
        <v>3925</v>
      </c>
      <c r="D204" s="34" t="s">
        <v>1153</v>
      </c>
      <c r="E204" s="34" t="s">
        <v>977</v>
      </c>
      <c r="F204" s="34">
        <v>9</v>
      </c>
    </row>
    <row r="205" spans="1:6">
      <c r="A205" s="23">
        <v>2013</v>
      </c>
      <c r="B205" s="23" t="s">
        <v>514</v>
      </c>
      <c r="C205" s="13" t="s">
        <v>3925</v>
      </c>
      <c r="D205" s="34" t="s">
        <v>1153</v>
      </c>
      <c r="E205" s="34" t="s">
        <v>1737</v>
      </c>
      <c r="F205" s="34">
        <v>3</v>
      </c>
    </row>
    <row r="206" spans="1:6">
      <c r="A206" s="23">
        <v>2013</v>
      </c>
      <c r="B206" s="23" t="s">
        <v>514</v>
      </c>
      <c r="C206" s="13" t="s">
        <v>3925</v>
      </c>
      <c r="D206" s="34" t="s">
        <v>1153</v>
      </c>
      <c r="E206" s="34" t="s">
        <v>1738</v>
      </c>
      <c r="F206" s="34">
        <v>1</v>
      </c>
    </row>
    <row r="207" spans="1:6">
      <c r="A207" s="23">
        <v>2013</v>
      </c>
      <c r="B207" s="23" t="s">
        <v>514</v>
      </c>
      <c r="C207" s="13" t="s">
        <v>3925</v>
      </c>
      <c r="D207" s="34" t="s">
        <v>1153</v>
      </c>
      <c r="E207" s="34" t="s">
        <v>1739</v>
      </c>
      <c r="F207" s="34">
        <v>3</v>
      </c>
    </row>
    <row r="208" spans="1:6">
      <c r="A208" s="23">
        <v>2013</v>
      </c>
      <c r="B208" s="23" t="s">
        <v>514</v>
      </c>
      <c r="C208" s="13" t="s">
        <v>3925</v>
      </c>
      <c r="D208" s="34" t="s">
        <v>1153</v>
      </c>
      <c r="E208" s="34" t="s">
        <v>7785</v>
      </c>
      <c r="F208" s="34">
        <v>1</v>
      </c>
    </row>
    <row r="209" spans="1:6">
      <c r="A209" s="23">
        <v>2013</v>
      </c>
      <c r="B209" s="23" t="s">
        <v>514</v>
      </c>
      <c r="C209" s="13" t="s">
        <v>3925</v>
      </c>
      <c r="D209" s="34" t="s">
        <v>1153</v>
      </c>
      <c r="E209" s="34" t="s">
        <v>967</v>
      </c>
      <c r="F209" s="34">
        <v>3</v>
      </c>
    </row>
    <row r="210" spans="1:6">
      <c r="A210" s="23">
        <v>2013</v>
      </c>
      <c r="B210" s="23" t="s">
        <v>514</v>
      </c>
      <c r="C210" s="13" t="s">
        <v>3925</v>
      </c>
      <c r="D210" s="34" t="s">
        <v>1153</v>
      </c>
      <c r="E210" s="34" t="s">
        <v>7730</v>
      </c>
      <c r="F210" s="34">
        <v>3</v>
      </c>
    </row>
    <row r="211" spans="1:6">
      <c r="A211" s="23">
        <v>2013</v>
      </c>
      <c r="B211" s="23" t="s">
        <v>514</v>
      </c>
      <c r="C211" s="13" t="s">
        <v>3925</v>
      </c>
      <c r="D211" s="34" t="s">
        <v>1153</v>
      </c>
      <c r="E211" s="34" t="s">
        <v>1741</v>
      </c>
      <c r="F211" s="34">
        <v>3</v>
      </c>
    </row>
    <row r="212" spans="1:6">
      <c r="A212" s="23">
        <v>2013</v>
      </c>
      <c r="B212" s="23" t="s">
        <v>514</v>
      </c>
      <c r="C212" s="13" t="s">
        <v>3925</v>
      </c>
      <c r="D212" s="34" t="s">
        <v>1153</v>
      </c>
      <c r="E212" s="34" t="s">
        <v>1742</v>
      </c>
      <c r="F212" s="34">
        <v>2</v>
      </c>
    </row>
    <row r="213" spans="1:6">
      <c r="A213" s="23">
        <v>2014</v>
      </c>
      <c r="B213" s="23" t="s">
        <v>514</v>
      </c>
      <c r="C213" s="13" t="s">
        <v>1294</v>
      </c>
      <c r="D213" s="34" t="s">
        <v>1153</v>
      </c>
      <c r="E213" s="34" t="s">
        <v>963</v>
      </c>
      <c r="F213" s="34">
        <v>5</v>
      </c>
    </row>
    <row r="214" spans="1:6">
      <c r="A214" s="23">
        <v>2014</v>
      </c>
      <c r="B214" s="23" t="s">
        <v>514</v>
      </c>
      <c r="C214" s="13" t="s">
        <v>1294</v>
      </c>
      <c r="D214" s="34" t="s">
        <v>1153</v>
      </c>
      <c r="E214" s="34" t="s">
        <v>7731</v>
      </c>
      <c r="F214" s="34">
        <v>5</v>
      </c>
    </row>
    <row r="215" spans="1:6">
      <c r="A215" s="23">
        <v>2014</v>
      </c>
      <c r="B215" s="23" t="s">
        <v>514</v>
      </c>
      <c r="C215" s="13" t="s">
        <v>1294</v>
      </c>
      <c r="D215" s="34" t="s">
        <v>1153</v>
      </c>
      <c r="E215" s="34" t="s">
        <v>7729</v>
      </c>
      <c r="F215" s="34">
        <v>2</v>
      </c>
    </row>
    <row r="216" spans="1:6">
      <c r="A216" s="23">
        <v>2014</v>
      </c>
      <c r="B216" s="23" t="s">
        <v>514</v>
      </c>
      <c r="C216" s="13" t="s">
        <v>1294</v>
      </c>
      <c r="D216" s="34" t="s">
        <v>1153</v>
      </c>
      <c r="E216" s="34" t="s">
        <v>5133</v>
      </c>
      <c r="F216" s="34">
        <v>3</v>
      </c>
    </row>
    <row r="217" spans="1:6">
      <c r="A217" s="23">
        <v>2014</v>
      </c>
      <c r="B217" s="23" t="s">
        <v>514</v>
      </c>
      <c r="C217" s="13" t="s">
        <v>1294</v>
      </c>
      <c r="D217" s="34" t="s">
        <v>1153</v>
      </c>
      <c r="E217" s="34" t="s">
        <v>1736</v>
      </c>
      <c r="F217" s="34">
        <v>2</v>
      </c>
    </row>
    <row r="218" spans="1:6">
      <c r="A218" s="23">
        <v>2014</v>
      </c>
      <c r="B218" s="23" t="s">
        <v>514</v>
      </c>
      <c r="C218" s="13" t="s">
        <v>1294</v>
      </c>
      <c r="D218" s="34" t="s">
        <v>1153</v>
      </c>
      <c r="E218" s="34" t="s">
        <v>977</v>
      </c>
      <c r="F218" s="34">
        <v>8</v>
      </c>
    </row>
    <row r="219" spans="1:6">
      <c r="A219" s="23">
        <v>2014</v>
      </c>
      <c r="B219" s="23" t="s">
        <v>514</v>
      </c>
      <c r="C219" s="13" t="s">
        <v>1294</v>
      </c>
      <c r="D219" s="34" t="s">
        <v>1153</v>
      </c>
      <c r="E219" s="34" t="s">
        <v>1738</v>
      </c>
      <c r="F219" s="34">
        <v>5</v>
      </c>
    </row>
    <row r="220" spans="1:6">
      <c r="A220" s="23">
        <v>2014</v>
      </c>
      <c r="B220" s="23" t="s">
        <v>514</v>
      </c>
      <c r="C220" s="13" t="s">
        <v>1294</v>
      </c>
      <c r="D220" s="34" t="s">
        <v>1153</v>
      </c>
      <c r="E220" s="34" t="s">
        <v>1739</v>
      </c>
      <c r="F220" s="34">
        <v>1</v>
      </c>
    </row>
    <row r="221" spans="1:6">
      <c r="A221" s="23">
        <v>2014</v>
      </c>
      <c r="B221" s="23" t="s">
        <v>514</v>
      </c>
      <c r="C221" s="13" t="s">
        <v>1294</v>
      </c>
      <c r="D221" s="34" t="s">
        <v>1153</v>
      </c>
      <c r="E221" s="34" t="s">
        <v>7785</v>
      </c>
      <c r="F221" s="34">
        <v>1</v>
      </c>
    </row>
    <row r="222" spans="1:6">
      <c r="A222" s="23">
        <v>2014</v>
      </c>
      <c r="B222" s="23" t="s">
        <v>514</v>
      </c>
      <c r="C222" s="13" t="s">
        <v>1294</v>
      </c>
      <c r="D222" s="34" t="s">
        <v>1153</v>
      </c>
      <c r="E222" s="34" t="s">
        <v>967</v>
      </c>
      <c r="F222" s="34">
        <v>6</v>
      </c>
    </row>
    <row r="223" spans="1:6">
      <c r="A223" s="23">
        <v>2014</v>
      </c>
      <c r="B223" s="23" t="s">
        <v>514</v>
      </c>
      <c r="C223" s="13" t="s">
        <v>1294</v>
      </c>
      <c r="D223" s="34" t="s">
        <v>1153</v>
      </c>
      <c r="E223" s="34" t="s">
        <v>1742</v>
      </c>
      <c r="F223" s="34">
        <v>7</v>
      </c>
    </row>
    <row r="224" spans="1:6">
      <c r="A224" s="23">
        <v>2014</v>
      </c>
      <c r="B224" s="23" t="s">
        <v>514</v>
      </c>
      <c r="C224" s="13" t="s">
        <v>1735</v>
      </c>
      <c r="D224" s="34" t="s">
        <v>1153</v>
      </c>
      <c r="E224" s="34" t="s">
        <v>7805</v>
      </c>
      <c r="F224" s="34">
        <v>3</v>
      </c>
    </row>
    <row r="225" spans="1:6">
      <c r="A225" s="23">
        <v>2014</v>
      </c>
      <c r="B225" s="23" t="s">
        <v>514</v>
      </c>
      <c r="C225" s="13" t="s">
        <v>1735</v>
      </c>
      <c r="D225" s="34" t="s">
        <v>1153</v>
      </c>
      <c r="E225" s="34" t="s">
        <v>7786</v>
      </c>
      <c r="F225" s="34">
        <v>1</v>
      </c>
    </row>
    <row r="226" spans="1:6">
      <c r="A226" s="23">
        <v>2014</v>
      </c>
      <c r="B226" s="23" t="s">
        <v>514</v>
      </c>
      <c r="C226" s="13" t="s">
        <v>1735</v>
      </c>
      <c r="D226" s="34" t="s">
        <v>1153</v>
      </c>
      <c r="E226" s="34" t="s">
        <v>7731</v>
      </c>
      <c r="F226" s="34">
        <v>3</v>
      </c>
    </row>
    <row r="227" spans="1:6">
      <c r="A227" s="23">
        <v>2014</v>
      </c>
      <c r="B227" s="23" t="s">
        <v>514</v>
      </c>
      <c r="C227" s="13" t="s">
        <v>1735</v>
      </c>
      <c r="D227" s="34" t="s">
        <v>1153</v>
      </c>
      <c r="E227" s="34" t="s">
        <v>1736</v>
      </c>
      <c r="F227" s="34">
        <v>1</v>
      </c>
    </row>
    <row r="228" spans="1:6">
      <c r="A228" s="23">
        <v>2014</v>
      </c>
      <c r="B228" s="23" t="s">
        <v>514</v>
      </c>
      <c r="C228" s="13" t="s">
        <v>1735</v>
      </c>
      <c r="D228" s="34" t="s">
        <v>1153</v>
      </c>
      <c r="E228" s="34" t="s">
        <v>7811</v>
      </c>
      <c r="F228" s="34">
        <v>1</v>
      </c>
    </row>
    <row r="229" spans="1:6">
      <c r="A229" s="23">
        <v>2014</v>
      </c>
      <c r="B229" s="23" t="s">
        <v>514</v>
      </c>
      <c r="C229" s="13" t="s">
        <v>1735</v>
      </c>
      <c r="D229" s="34" t="s">
        <v>1153</v>
      </c>
      <c r="E229" s="34" t="s">
        <v>1737</v>
      </c>
      <c r="F229" s="34">
        <v>2</v>
      </c>
    </row>
    <row r="230" spans="1:6">
      <c r="A230" s="23">
        <v>2014</v>
      </c>
      <c r="B230" s="23" t="s">
        <v>514</v>
      </c>
      <c r="C230" s="13" t="s">
        <v>1735</v>
      </c>
      <c r="D230" s="34" t="s">
        <v>1153</v>
      </c>
      <c r="E230" s="34" t="s">
        <v>7785</v>
      </c>
      <c r="F230" s="34">
        <v>1</v>
      </c>
    </row>
    <row r="231" spans="1:6">
      <c r="A231" s="23">
        <v>2014</v>
      </c>
      <c r="B231" s="23" t="s">
        <v>514</v>
      </c>
      <c r="C231" s="13" t="s">
        <v>184</v>
      </c>
      <c r="D231" s="34" t="s">
        <v>1153</v>
      </c>
      <c r="E231" s="34" t="s">
        <v>963</v>
      </c>
      <c r="F231" s="34">
        <v>3</v>
      </c>
    </row>
    <row r="232" spans="1:6">
      <c r="A232" s="23">
        <v>2014</v>
      </c>
      <c r="B232" s="23" t="s">
        <v>514</v>
      </c>
      <c r="C232" s="13" t="s">
        <v>184</v>
      </c>
      <c r="D232" s="34" t="s">
        <v>1153</v>
      </c>
      <c r="E232" s="34" t="s">
        <v>7731</v>
      </c>
      <c r="F232" s="34">
        <v>4</v>
      </c>
    </row>
    <row r="233" spans="1:6">
      <c r="A233" s="23">
        <v>2014</v>
      </c>
      <c r="B233" s="23" t="s">
        <v>514</v>
      </c>
      <c r="C233" s="13" t="s">
        <v>184</v>
      </c>
      <c r="D233" s="34" t="s">
        <v>1153</v>
      </c>
      <c r="E233" s="34" t="s">
        <v>5133</v>
      </c>
      <c r="F233" s="34">
        <v>1</v>
      </c>
    </row>
    <row r="234" spans="1:6">
      <c r="A234" s="23">
        <v>2014</v>
      </c>
      <c r="B234" s="23" t="s">
        <v>514</v>
      </c>
      <c r="C234" s="13" t="s">
        <v>184</v>
      </c>
      <c r="D234" s="34" t="s">
        <v>1153</v>
      </c>
      <c r="E234" s="34" t="s">
        <v>7811</v>
      </c>
      <c r="F234" s="34">
        <v>1</v>
      </c>
    </row>
    <row r="235" spans="1:6">
      <c r="A235" s="23">
        <v>2014</v>
      </c>
      <c r="B235" s="23" t="s">
        <v>514</v>
      </c>
      <c r="C235" s="13" t="s">
        <v>184</v>
      </c>
      <c r="D235" s="34" t="s">
        <v>1153</v>
      </c>
      <c r="E235" s="34" t="s">
        <v>977</v>
      </c>
      <c r="F235" s="34">
        <v>1</v>
      </c>
    </row>
    <row r="236" spans="1:6">
      <c r="A236" s="23">
        <v>2014</v>
      </c>
      <c r="B236" s="23" t="s">
        <v>514</v>
      </c>
      <c r="C236" s="13" t="s">
        <v>184</v>
      </c>
      <c r="D236" s="34" t="s">
        <v>1153</v>
      </c>
      <c r="E236" s="34" t="s">
        <v>1737</v>
      </c>
      <c r="F236" s="34">
        <v>2</v>
      </c>
    </row>
    <row r="237" spans="1:6">
      <c r="A237" s="23">
        <v>2014</v>
      </c>
      <c r="B237" s="23" t="s">
        <v>514</v>
      </c>
      <c r="C237" s="13" t="s">
        <v>184</v>
      </c>
      <c r="D237" s="34" t="s">
        <v>1153</v>
      </c>
      <c r="E237" s="34" t="s">
        <v>7785</v>
      </c>
      <c r="F237" s="34">
        <v>4</v>
      </c>
    </row>
    <row r="238" spans="1:6">
      <c r="A238" s="23">
        <v>2014</v>
      </c>
      <c r="B238" s="23" t="s">
        <v>514</v>
      </c>
      <c r="C238" s="13" t="s">
        <v>184</v>
      </c>
      <c r="D238" s="34" t="s">
        <v>1153</v>
      </c>
      <c r="E238" s="34" t="s">
        <v>967</v>
      </c>
      <c r="F238" s="34">
        <v>5</v>
      </c>
    </row>
    <row r="239" spans="1:6">
      <c r="A239" s="23">
        <v>2014</v>
      </c>
      <c r="B239" s="23" t="s">
        <v>514</v>
      </c>
      <c r="C239" s="13" t="s">
        <v>184</v>
      </c>
      <c r="D239" s="34" t="s">
        <v>1153</v>
      </c>
      <c r="E239" s="34" t="s">
        <v>7730</v>
      </c>
      <c r="F239" s="34">
        <v>1</v>
      </c>
    </row>
    <row r="240" spans="1:6">
      <c r="A240" s="23">
        <v>2014</v>
      </c>
      <c r="B240" s="23" t="s">
        <v>514</v>
      </c>
      <c r="C240" s="13" t="s">
        <v>23</v>
      </c>
      <c r="D240" s="34" t="s">
        <v>1153</v>
      </c>
      <c r="E240" s="34" t="s">
        <v>7805</v>
      </c>
      <c r="F240" s="34">
        <v>6</v>
      </c>
    </row>
    <row r="241" spans="1:6">
      <c r="A241" s="23">
        <v>2014</v>
      </c>
      <c r="B241" s="23" t="s">
        <v>514</v>
      </c>
      <c r="C241" s="13" t="s">
        <v>23</v>
      </c>
      <c r="D241" s="34" t="s">
        <v>1153</v>
      </c>
      <c r="E241" s="34" t="s">
        <v>7812</v>
      </c>
      <c r="F241" s="34">
        <v>3</v>
      </c>
    </row>
    <row r="242" spans="1:6">
      <c r="A242" s="23">
        <v>2014</v>
      </c>
      <c r="B242" s="23" t="s">
        <v>514</v>
      </c>
      <c r="C242" s="13" t="s">
        <v>23</v>
      </c>
      <c r="D242" s="34" t="s">
        <v>1153</v>
      </c>
      <c r="E242" s="34" t="s">
        <v>7786</v>
      </c>
      <c r="F242" s="34">
        <v>3</v>
      </c>
    </row>
    <row r="243" spans="1:6">
      <c r="A243" s="23">
        <v>2014</v>
      </c>
      <c r="B243" s="23" t="s">
        <v>514</v>
      </c>
      <c r="C243" s="13" t="s">
        <v>23</v>
      </c>
      <c r="D243" s="34" t="s">
        <v>1153</v>
      </c>
      <c r="E243" s="34" t="s">
        <v>963</v>
      </c>
      <c r="F243" s="34">
        <v>10</v>
      </c>
    </row>
    <row r="244" spans="1:6">
      <c r="A244" s="23">
        <v>2014</v>
      </c>
      <c r="B244" s="23" t="s">
        <v>514</v>
      </c>
      <c r="C244" s="13" t="s">
        <v>23</v>
      </c>
      <c r="D244" s="34" t="s">
        <v>1153</v>
      </c>
      <c r="E244" s="34" t="s">
        <v>7731</v>
      </c>
      <c r="F244" s="34">
        <v>4</v>
      </c>
    </row>
    <row r="245" spans="1:6">
      <c r="A245" s="23">
        <v>2014</v>
      </c>
      <c r="B245" s="23" t="s">
        <v>514</v>
      </c>
      <c r="C245" s="13" t="s">
        <v>23</v>
      </c>
      <c r="D245" s="34" t="s">
        <v>1153</v>
      </c>
      <c r="E245" s="34" t="s">
        <v>5133</v>
      </c>
      <c r="F245" s="34">
        <v>2</v>
      </c>
    </row>
    <row r="246" spans="1:6">
      <c r="A246" s="23">
        <v>2014</v>
      </c>
      <c r="B246" s="23" t="s">
        <v>514</v>
      </c>
      <c r="C246" s="13" t="s">
        <v>23</v>
      </c>
      <c r="D246" s="34" t="s">
        <v>1153</v>
      </c>
      <c r="E246" s="34" t="s">
        <v>1736</v>
      </c>
      <c r="F246" s="34">
        <v>5</v>
      </c>
    </row>
    <row r="247" spans="1:6">
      <c r="A247" s="23">
        <v>2014</v>
      </c>
      <c r="B247" s="23" t="s">
        <v>514</v>
      </c>
      <c r="C247" s="13" t="s">
        <v>23</v>
      </c>
      <c r="D247" s="34" t="s">
        <v>1153</v>
      </c>
      <c r="E247" s="34" t="s">
        <v>7811</v>
      </c>
      <c r="F247" s="34">
        <v>4</v>
      </c>
    </row>
    <row r="248" spans="1:6">
      <c r="A248" s="23">
        <v>2014</v>
      </c>
      <c r="B248" s="23" t="s">
        <v>514</v>
      </c>
      <c r="C248" s="13" t="s">
        <v>23</v>
      </c>
      <c r="D248" s="34" t="s">
        <v>1153</v>
      </c>
      <c r="E248" s="34" t="s">
        <v>977</v>
      </c>
      <c r="F248" s="34">
        <v>10</v>
      </c>
    </row>
    <row r="249" spans="1:6">
      <c r="A249" s="23">
        <v>2014</v>
      </c>
      <c r="B249" s="23" t="s">
        <v>514</v>
      </c>
      <c r="C249" s="13" t="s">
        <v>23</v>
      </c>
      <c r="D249" s="34" t="s">
        <v>1153</v>
      </c>
      <c r="E249" s="34" t="s">
        <v>1737</v>
      </c>
      <c r="F249" s="34">
        <v>11</v>
      </c>
    </row>
    <row r="250" spans="1:6">
      <c r="A250" s="23">
        <v>2014</v>
      </c>
      <c r="B250" s="23" t="s">
        <v>514</v>
      </c>
      <c r="C250" s="13" t="s">
        <v>23</v>
      </c>
      <c r="D250" s="34" t="s">
        <v>1153</v>
      </c>
      <c r="E250" s="34" t="s">
        <v>1738</v>
      </c>
      <c r="F250" s="34">
        <v>4</v>
      </c>
    </row>
    <row r="251" spans="1:6">
      <c r="A251" s="23">
        <v>2014</v>
      </c>
      <c r="B251" s="23" t="s">
        <v>514</v>
      </c>
      <c r="C251" s="13" t="s">
        <v>23</v>
      </c>
      <c r="D251" s="34" t="s">
        <v>1153</v>
      </c>
      <c r="E251" s="34" t="s">
        <v>1739</v>
      </c>
      <c r="F251" s="34">
        <v>5</v>
      </c>
    </row>
    <row r="252" spans="1:6">
      <c r="A252" s="23">
        <v>2014</v>
      </c>
      <c r="B252" s="23" t="s">
        <v>514</v>
      </c>
      <c r="C252" s="13" t="s">
        <v>23</v>
      </c>
      <c r="D252" s="34" t="s">
        <v>1153</v>
      </c>
      <c r="E252" s="34" t="s">
        <v>967</v>
      </c>
      <c r="F252" s="34">
        <v>12</v>
      </c>
    </row>
    <row r="253" spans="1:6">
      <c r="A253" s="23">
        <v>2014</v>
      </c>
      <c r="B253" s="23" t="s">
        <v>514</v>
      </c>
      <c r="C253" s="13" t="s">
        <v>23</v>
      </c>
      <c r="D253" s="34" t="s">
        <v>1153</v>
      </c>
      <c r="E253" s="34" t="s">
        <v>7730</v>
      </c>
      <c r="F253" s="34">
        <v>6</v>
      </c>
    </row>
    <row r="254" spans="1:6">
      <c r="A254" s="23">
        <v>2014</v>
      </c>
      <c r="B254" s="23" t="s">
        <v>514</v>
      </c>
      <c r="C254" s="13" t="s">
        <v>23</v>
      </c>
      <c r="D254" s="34" t="s">
        <v>1153</v>
      </c>
      <c r="E254" s="34" t="s">
        <v>1742</v>
      </c>
      <c r="F254" s="34">
        <v>5</v>
      </c>
    </row>
    <row r="255" spans="1:6">
      <c r="A255" s="23">
        <v>2014</v>
      </c>
      <c r="B255" s="23" t="s">
        <v>514</v>
      </c>
      <c r="C255" s="13" t="s">
        <v>185</v>
      </c>
      <c r="D255" s="34" t="s">
        <v>1153</v>
      </c>
      <c r="E255" s="34" t="s">
        <v>7805</v>
      </c>
      <c r="F255" s="34">
        <v>15</v>
      </c>
    </row>
    <row r="256" spans="1:6">
      <c r="A256" s="23">
        <v>2014</v>
      </c>
      <c r="B256" s="23" t="s">
        <v>514</v>
      </c>
      <c r="C256" s="13" t="s">
        <v>185</v>
      </c>
      <c r="D256" s="34" t="s">
        <v>1153</v>
      </c>
      <c r="E256" s="34" t="s">
        <v>7812</v>
      </c>
      <c r="F256" s="34">
        <v>4</v>
      </c>
    </row>
    <row r="257" spans="1:6">
      <c r="A257" s="23">
        <v>2014</v>
      </c>
      <c r="B257" s="23" t="s">
        <v>514</v>
      </c>
      <c r="C257" s="13" t="s">
        <v>185</v>
      </c>
      <c r="D257" s="34" t="s">
        <v>1153</v>
      </c>
      <c r="E257" s="34" t="s">
        <v>7786</v>
      </c>
      <c r="F257" s="34">
        <v>17</v>
      </c>
    </row>
    <row r="258" spans="1:6">
      <c r="A258" s="23">
        <v>2014</v>
      </c>
      <c r="B258" s="23" t="s">
        <v>514</v>
      </c>
      <c r="C258" s="13" t="s">
        <v>185</v>
      </c>
      <c r="D258" s="34" t="s">
        <v>1153</v>
      </c>
      <c r="E258" s="34" t="s">
        <v>963</v>
      </c>
      <c r="F258" s="34">
        <v>16</v>
      </c>
    </row>
    <row r="259" spans="1:6">
      <c r="A259" s="23">
        <v>2014</v>
      </c>
      <c r="B259" s="23" t="s">
        <v>514</v>
      </c>
      <c r="C259" s="13" t="s">
        <v>185</v>
      </c>
      <c r="D259" s="34" t="s">
        <v>1153</v>
      </c>
      <c r="E259" s="34" t="s">
        <v>7731</v>
      </c>
      <c r="F259" s="34">
        <v>37</v>
      </c>
    </row>
    <row r="260" spans="1:6">
      <c r="A260" s="23">
        <v>2014</v>
      </c>
      <c r="B260" s="23" t="s">
        <v>514</v>
      </c>
      <c r="C260" s="13" t="s">
        <v>185</v>
      </c>
      <c r="D260" s="34" t="s">
        <v>1153</v>
      </c>
      <c r="E260" s="34" t="s">
        <v>7729</v>
      </c>
      <c r="F260" s="34">
        <v>12</v>
      </c>
    </row>
    <row r="261" spans="1:6">
      <c r="A261" s="23">
        <v>2014</v>
      </c>
      <c r="B261" s="23" t="s">
        <v>514</v>
      </c>
      <c r="C261" s="13" t="s">
        <v>185</v>
      </c>
      <c r="D261" s="34" t="s">
        <v>1153</v>
      </c>
      <c r="E261" s="34" t="s">
        <v>5133</v>
      </c>
      <c r="F261" s="34">
        <v>25</v>
      </c>
    </row>
    <row r="262" spans="1:6">
      <c r="A262" s="23">
        <v>2014</v>
      </c>
      <c r="B262" s="23" t="s">
        <v>514</v>
      </c>
      <c r="C262" s="13" t="s">
        <v>185</v>
      </c>
      <c r="D262" s="34" t="s">
        <v>1153</v>
      </c>
      <c r="E262" s="34" t="s">
        <v>1736</v>
      </c>
      <c r="F262" s="34">
        <v>12</v>
      </c>
    </row>
    <row r="263" spans="1:6">
      <c r="A263" s="23">
        <v>2014</v>
      </c>
      <c r="B263" s="23" t="s">
        <v>514</v>
      </c>
      <c r="C263" s="13" t="s">
        <v>185</v>
      </c>
      <c r="D263" s="34" t="s">
        <v>1153</v>
      </c>
      <c r="E263" s="34" t="s">
        <v>7811</v>
      </c>
      <c r="F263" s="34">
        <v>15</v>
      </c>
    </row>
    <row r="264" spans="1:6">
      <c r="A264" s="23">
        <v>2014</v>
      </c>
      <c r="B264" s="23" t="s">
        <v>514</v>
      </c>
      <c r="C264" s="13" t="s">
        <v>185</v>
      </c>
      <c r="D264" s="34" t="s">
        <v>1153</v>
      </c>
      <c r="E264" s="34" t="s">
        <v>977</v>
      </c>
      <c r="F264" s="34">
        <v>16</v>
      </c>
    </row>
    <row r="265" spans="1:6">
      <c r="A265" s="23">
        <v>2014</v>
      </c>
      <c r="B265" s="23" t="s">
        <v>514</v>
      </c>
      <c r="C265" s="13" t="s">
        <v>185</v>
      </c>
      <c r="D265" s="34" t="s">
        <v>1153</v>
      </c>
      <c r="E265" s="34" t="s">
        <v>1737</v>
      </c>
      <c r="F265" s="34">
        <v>6</v>
      </c>
    </row>
    <row r="266" spans="1:6">
      <c r="A266" s="23">
        <v>2014</v>
      </c>
      <c r="B266" s="23" t="s">
        <v>514</v>
      </c>
      <c r="C266" s="13" t="s">
        <v>185</v>
      </c>
      <c r="D266" s="34" t="s">
        <v>1153</v>
      </c>
      <c r="E266" s="34" t="s">
        <v>1738</v>
      </c>
      <c r="F266" s="34">
        <v>8</v>
      </c>
    </row>
    <row r="267" spans="1:6">
      <c r="A267" s="23">
        <v>2014</v>
      </c>
      <c r="B267" s="23" t="s">
        <v>514</v>
      </c>
      <c r="C267" s="13" t="s">
        <v>185</v>
      </c>
      <c r="D267" s="34" t="s">
        <v>1153</v>
      </c>
      <c r="E267" s="34" t="s">
        <v>1739</v>
      </c>
      <c r="F267" s="34">
        <v>5</v>
      </c>
    </row>
    <row r="268" spans="1:6">
      <c r="A268" s="23">
        <v>2014</v>
      </c>
      <c r="B268" s="23" t="s">
        <v>514</v>
      </c>
      <c r="C268" s="13" t="s">
        <v>185</v>
      </c>
      <c r="D268" s="34" t="s">
        <v>1153</v>
      </c>
      <c r="E268" s="34" t="s">
        <v>7785</v>
      </c>
      <c r="F268" s="34">
        <v>11</v>
      </c>
    </row>
    <row r="269" spans="1:6">
      <c r="A269" s="23">
        <v>2014</v>
      </c>
      <c r="B269" s="23" t="s">
        <v>514</v>
      </c>
      <c r="C269" s="13" t="s">
        <v>185</v>
      </c>
      <c r="D269" s="34" t="s">
        <v>1153</v>
      </c>
      <c r="E269" s="34" t="s">
        <v>967</v>
      </c>
      <c r="F269" s="34">
        <v>6</v>
      </c>
    </row>
    <row r="270" spans="1:6">
      <c r="A270" s="23">
        <v>2014</v>
      </c>
      <c r="B270" s="23" t="s">
        <v>514</v>
      </c>
      <c r="C270" s="13" t="s">
        <v>185</v>
      </c>
      <c r="D270" s="34" t="s">
        <v>1153</v>
      </c>
      <c r="E270" s="34" t="s">
        <v>7730</v>
      </c>
      <c r="F270" s="34">
        <v>20</v>
      </c>
    </row>
    <row r="271" spans="1:6">
      <c r="A271" s="23">
        <v>2014</v>
      </c>
      <c r="B271" s="23" t="s">
        <v>514</v>
      </c>
      <c r="C271" s="13" t="s">
        <v>185</v>
      </c>
      <c r="D271" s="34" t="s">
        <v>1153</v>
      </c>
      <c r="E271" s="34" t="s">
        <v>1742</v>
      </c>
      <c r="F271" s="34">
        <v>5</v>
      </c>
    </row>
    <row r="272" spans="1:6">
      <c r="A272" s="23">
        <v>2014</v>
      </c>
      <c r="B272" s="23" t="s">
        <v>514</v>
      </c>
      <c r="C272" s="13" t="s">
        <v>3925</v>
      </c>
      <c r="D272" s="34" t="s">
        <v>1153</v>
      </c>
      <c r="E272" s="34" t="s">
        <v>7805</v>
      </c>
      <c r="F272" s="34">
        <v>6</v>
      </c>
    </row>
    <row r="273" spans="1:6">
      <c r="A273" s="23">
        <v>2014</v>
      </c>
      <c r="B273" s="23" t="s">
        <v>514</v>
      </c>
      <c r="C273" s="13" t="s">
        <v>3925</v>
      </c>
      <c r="D273" s="34" t="s">
        <v>1153</v>
      </c>
      <c r="E273" s="34" t="s">
        <v>7812</v>
      </c>
      <c r="F273" s="34">
        <v>12</v>
      </c>
    </row>
    <row r="274" spans="1:6">
      <c r="A274" s="23">
        <v>2014</v>
      </c>
      <c r="B274" s="23" t="s">
        <v>514</v>
      </c>
      <c r="C274" s="13" t="s">
        <v>3925</v>
      </c>
      <c r="D274" s="34" t="s">
        <v>1153</v>
      </c>
      <c r="E274" s="34" t="s">
        <v>7786</v>
      </c>
      <c r="F274" s="34">
        <v>11</v>
      </c>
    </row>
    <row r="275" spans="1:6">
      <c r="A275" s="23">
        <v>2014</v>
      </c>
      <c r="B275" s="23" t="s">
        <v>514</v>
      </c>
      <c r="C275" s="13" t="s">
        <v>3925</v>
      </c>
      <c r="D275" s="34" t="s">
        <v>1153</v>
      </c>
      <c r="E275" s="34" t="s">
        <v>963</v>
      </c>
      <c r="F275" s="34">
        <v>7</v>
      </c>
    </row>
    <row r="276" spans="1:6">
      <c r="A276" s="23">
        <v>2014</v>
      </c>
      <c r="B276" s="23" t="s">
        <v>514</v>
      </c>
      <c r="C276" s="13" t="s">
        <v>3925</v>
      </c>
      <c r="D276" s="34" t="s">
        <v>1153</v>
      </c>
      <c r="E276" s="34" t="s">
        <v>7731</v>
      </c>
      <c r="F276" s="34">
        <v>1</v>
      </c>
    </row>
    <row r="277" spans="1:6">
      <c r="A277" s="23">
        <v>2014</v>
      </c>
      <c r="B277" s="23" t="s">
        <v>514</v>
      </c>
      <c r="C277" s="13" t="s">
        <v>3925</v>
      </c>
      <c r="D277" s="34" t="s">
        <v>1153</v>
      </c>
      <c r="E277" s="34" t="s">
        <v>7729</v>
      </c>
      <c r="F277" s="34">
        <v>11</v>
      </c>
    </row>
    <row r="278" spans="1:6">
      <c r="A278" s="23">
        <v>2014</v>
      </c>
      <c r="B278" s="23" t="s">
        <v>514</v>
      </c>
      <c r="C278" s="13" t="s">
        <v>3925</v>
      </c>
      <c r="D278" s="34" t="s">
        <v>1153</v>
      </c>
      <c r="E278" s="34" t="s">
        <v>5133</v>
      </c>
      <c r="F278" s="34">
        <v>13</v>
      </c>
    </row>
    <row r="279" spans="1:6">
      <c r="A279" s="23">
        <v>2014</v>
      </c>
      <c r="B279" s="23" t="s">
        <v>514</v>
      </c>
      <c r="C279" s="13" t="s">
        <v>3925</v>
      </c>
      <c r="D279" s="34" t="s">
        <v>1153</v>
      </c>
      <c r="E279" s="34" t="s">
        <v>1736</v>
      </c>
      <c r="F279" s="34">
        <v>4</v>
      </c>
    </row>
    <row r="280" spans="1:6">
      <c r="A280" s="23">
        <v>2014</v>
      </c>
      <c r="B280" s="23" t="s">
        <v>514</v>
      </c>
      <c r="C280" s="13" t="s">
        <v>3925</v>
      </c>
      <c r="D280" s="34" t="s">
        <v>1153</v>
      </c>
      <c r="E280" s="34" t="s">
        <v>7811</v>
      </c>
      <c r="F280" s="34">
        <v>3</v>
      </c>
    </row>
    <row r="281" spans="1:6">
      <c r="A281" s="23">
        <v>2014</v>
      </c>
      <c r="B281" s="23" t="s">
        <v>514</v>
      </c>
      <c r="C281" s="13" t="s">
        <v>3925</v>
      </c>
      <c r="D281" s="34" t="s">
        <v>1153</v>
      </c>
      <c r="E281" s="34" t="s">
        <v>977</v>
      </c>
      <c r="F281" s="34">
        <v>16</v>
      </c>
    </row>
    <row r="282" spans="1:6">
      <c r="A282" s="23">
        <v>2014</v>
      </c>
      <c r="B282" s="23" t="s">
        <v>514</v>
      </c>
      <c r="C282" s="13" t="s">
        <v>3925</v>
      </c>
      <c r="D282" s="34" t="s">
        <v>1153</v>
      </c>
      <c r="E282" s="34" t="s">
        <v>1737</v>
      </c>
      <c r="F282" s="34">
        <v>8</v>
      </c>
    </row>
    <row r="283" spans="1:6">
      <c r="A283" s="23">
        <v>2014</v>
      </c>
      <c r="B283" s="23" t="s">
        <v>514</v>
      </c>
      <c r="C283" s="13" t="s">
        <v>3925</v>
      </c>
      <c r="D283" s="34" t="s">
        <v>1153</v>
      </c>
      <c r="E283" s="34" t="s">
        <v>1738</v>
      </c>
      <c r="F283" s="34">
        <v>4</v>
      </c>
    </row>
    <row r="284" spans="1:6">
      <c r="A284" s="23">
        <v>2014</v>
      </c>
      <c r="B284" s="23" t="s">
        <v>514</v>
      </c>
      <c r="C284" s="13" t="s">
        <v>3925</v>
      </c>
      <c r="D284" s="34" t="s">
        <v>1153</v>
      </c>
      <c r="E284" s="34" t="s">
        <v>1739</v>
      </c>
      <c r="F284" s="34">
        <v>5</v>
      </c>
    </row>
    <row r="285" spans="1:6">
      <c r="A285" s="23">
        <v>2014</v>
      </c>
      <c r="B285" s="23" t="s">
        <v>514</v>
      </c>
      <c r="C285" s="13" t="s">
        <v>3925</v>
      </c>
      <c r="D285" s="34" t="s">
        <v>1153</v>
      </c>
      <c r="E285" s="34" t="s">
        <v>7785</v>
      </c>
      <c r="F285" s="34">
        <v>3</v>
      </c>
    </row>
    <row r="286" spans="1:6">
      <c r="A286" s="23">
        <v>2014</v>
      </c>
      <c r="B286" s="23" t="s">
        <v>514</v>
      </c>
      <c r="C286" s="13" t="s">
        <v>3925</v>
      </c>
      <c r="D286" s="34" t="s">
        <v>1153</v>
      </c>
      <c r="E286" s="34" t="s">
        <v>967</v>
      </c>
      <c r="F286" s="34">
        <v>9</v>
      </c>
    </row>
    <row r="287" spans="1:6">
      <c r="A287" s="23">
        <v>2014</v>
      </c>
      <c r="B287" s="23" t="s">
        <v>514</v>
      </c>
      <c r="C287" s="13" t="s">
        <v>3925</v>
      </c>
      <c r="D287" s="34" t="s">
        <v>1153</v>
      </c>
      <c r="E287" s="34" t="s">
        <v>7730</v>
      </c>
      <c r="F287" s="34">
        <v>8</v>
      </c>
    </row>
    <row r="288" spans="1:6">
      <c r="A288" s="23">
        <v>2014</v>
      </c>
      <c r="B288" s="23" t="s">
        <v>514</v>
      </c>
      <c r="C288" s="13" t="s">
        <v>3925</v>
      </c>
      <c r="D288" s="34" t="s">
        <v>1153</v>
      </c>
      <c r="E288" s="34" t="s">
        <v>1742</v>
      </c>
      <c r="F288" s="34">
        <v>9</v>
      </c>
    </row>
    <row r="289" spans="1:6">
      <c r="A289" s="23">
        <v>2015</v>
      </c>
      <c r="B289" s="23" t="s">
        <v>514</v>
      </c>
      <c r="C289" s="13" t="s">
        <v>1294</v>
      </c>
      <c r="D289" s="34" t="s">
        <v>1153</v>
      </c>
      <c r="E289" s="34" t="s">
        <v>7812</v>
      </c>
      <c r="F289" s="34">
        <v>3</v>
      </c>
    </row>
    <row r="290" spans="1:6">
      <c r="A290" s="23">
        <v>2015</v>
      </c>
      <c r="B290" s="23" t="s">
        <v>514</v>
      </c>
      <c r="C290" s="13" t="s">
        <v>1294</v>
      </c>
      <c r="D290" s="34" t="s">
        <v>1153</v>
      </c>
      <c r="E290" s="34" t="s">
        <v>963</v>
      </c>
      <c r="F290" s="34">
        <v>5</v>
      </c>
    </row>
    <row r="291" spans="1:6">
      <c r="A291" s="23">
        <v>2015</v>
      </c>
      <c r="B291" s="23" t="s">
        <v>514</v>
      </c>
      <c r="C291" s="13" t="s">
        <v>1294</v>
      </c>
      <c r="D291" s="34" t="s">
        <v>1153</v>
      </c>
      <c r="E291" s="34" t="s">
        <v>7731</v>
      </c>
      <c r="F291" s="34">
        <v>3</v>
      </c>
    </row>
    <row r="292" spans="1:6">
      <c r="A292" s="23">
        <v>2015</v>
      </c>
      <c r="B292" s="23" t="s">
        <v>514</v>
      </c>
      <c r="C292" s="13" t="s">
        <v>1294</v>
      </c>
      <c r="D292" s="34" t="s">
        <v>1153</v>
      </c>
      <c r="E292" s="34" t="s">
        <v>5133</v>
      </c>
      <c r="F292" s="34">
        <v>1</v>
      </c>
    </row>
    <row r="293" spans="1:6">
      <c r="A293" s="23">
        <v>2015</v>
      </c>
      <c r="B293" s="23" t="s">
        <v>514</v>
      </c>
      <c r="C293" s="13" t="s">
        <v>1294</v>
      </c>
      <c r="D293" s="34" t="s">
        <v>1153</v>
      </c>
      <c r="E293" s="34" t="s">
        <v>1736</v>
      </c>
      <c r="F293" s="34">
        <v>4</v>
      </c>
    </row>
    <row r="294" spans="1:6">
      <c r="A294" s="23">
        <v>2015</v>
      </c>
      <c r="B294" s="23" t="s">
        <v>514</v>
      </c>
      <c r="C294" s="13" t="s">
        <v>1294</v>
      </c>
      <c r="D294" s="34" t="s">
        <v>1153</v>
      </c>
      <c r="E294" s="34" t="s">
        <v>977</v>
      </c>
      <c r="F294" s="34">
        <v>3</v>
      </c>
    </row>
    <row r="295" spans="1:6">
      <c r="A295" s="23">
        <v>2015</v>
      </c>
      <c r="B295" s="23" t="s">
        <v>514</v>
      </c>
      <c r="C295" s="13" t="s">
        <v>1294</v>
      </c>
      <c r="D295" s="34" t="s">
        <v>1153</v>
      </c>
      <c r="E295" s="34" t="s">
        <v>1738</v>
      </c>
      <c r="F295" s="34">
        <v>2</v>
      </c>
    </row>
    <row r="296" spans="1:6">
      <c r="A296" s="23">
        <v>2015</v>
      </c>
      <c r="B296" s="23" t="s">
        <v>514</v>
      </c>
      <c r="C296" s="13" t="s">
        <v>1294</v>
      </c>
      <c r="D296" s="34" t="s">
        <v>1153</v>
      </c>
      <c r="E296" s="34" t="s">
        <v>1739</v>
      </c>
      <c r="F296" s="34">
        <v>2</v>
      </c>
    </row>
    <row r="297" spans="1:6">
      <c r="A297" s="23">
        <v>2015</v>
      </c>
      <c r="B297" s="23" t="s">
        <v>514</v>
      </c>
      <c r="C297" s="13" t="s">
        <v>1294</v>
      </c>
      <c r="D297" s="34" t="s">
        <v>1153</v>
      </c>
      <c r="E297" s="34" t="s">
        <v>967</v>
      </c>
      <c r="F297" s="34">
        <v>3</v>
      </c>
    </row>
    <row r="298" spans="1:6">
      <c r="A298" s="23">
        <v>2015</v>
      </c>
      <c r="B298" s="23" t="s">
        <v>514</v>
      </c>
      <c r="C298" s="13" t="s">
        <v>1294</v>
      </c>
      <c r="D298" s="34" t="s">
        <v>1153</v>
      </c>
      <c r="E298" s="34" t="s">
        <v>1742</v>
      </c>
      <c r="F298" s="34">
        <v>6</v>
      </c>
    </row>
    <row r="299" spans="1:6">
      <c r="A299" s="23">
        <v>2015</v>
      </c>
      <c r="B299" s="23" t="s">
        <v>514</v>
      </c>
      <c r="C299" s="13" t="s">
        <v>1735</v>
      </c>
      <c r="D299" s="34" t="s">
        <v>1153</v>
      </c>
      <c r="E299" s="34" t="s">
        <v>7805</v>
      </c>
      <c r="F299" s="34">
        <v>2</v>
      </c>
    </row>
    <row r="300" spans="1:6">
      <c r="A300" s="23">
        <v>2015</v>
      </c>
      <c r="B300" s="23" t="s">
        <v>514</v>
      </c>
      <c r="C300" s="13" t="s">
        <v>1735</v>
      </c>
      <c r="D300" s="34" t="s">
        <v>1153</v>
      </c>
      <c r="E300" s="34" t="s">
        <v>7731</v>
      </c>
      <c r="F300" s="34">
        <v>2</v>
      </c>
    </row>
    <row r="301" spans="1:6">
      <c r="A301" s="23">
        <v>2015</v>
      </c>
      <c r="B301" s="23" t="s">
        <v>514</v>
      </c>
      <c r="C301" s="13" t="s">
        <v>1735</v>
      </c>
      <c r="D301" s="34" t="s">
        <v>1153</v>
      </c>
      <c r="E301" s="34" t="s">
        <v>5133</v>
      </c>
      <c r="F301" s="34">
        <v>1</v>
      </c>
    </row>
    <row r="302" spans="1:6">
      <c r="A302" s="23">
        <v>2015</v>
      </c>
      <c r="B302" s="23" t="s">
        <v>514</v>
      </c>
      <c r="C302" s="13" t="s">
        <v>1735</v>
      </c>
      <c r="D302" s="34" t="s">
        <v>1153</v>
      </c>
      <c r="E302" s="34" t="s">
        <v>1736</v>
      </c>
      <c r="F302" s="34">
        <v>1</v>
      </c>
    </row>
    <row r="303" spans="1:6">
      <c r="A303" s="23">
        <v>2015</v>
      </c>
      <c r="B303" s="23" t="s">
        <v>514</v>
      </c>
      <c r="C303" s="13" t="s">
        <v>1735</v>
      </c>
      <c r="D303" s="34" t="s">
        <v>1153</v>
      </c>
      <c r="E303" s="34" t="s">
        <v>977</v>
      </c>
      <c r="F303" s="34">
        <v>1</v>
      </c>
    </row>
    <row r="304" spans="1:6">
      <c r="A304" s="23">
        <v>2015</v>
      </c>
      <c r="B304" s="23" t="s">
        <v>514</v>
      </c>
      <c r="C304" s="13" t="s">
        <v>1735</v>
      </c>
      <c r="D304" s="34" t="s">
        <v>1153</v>
      </c>
      <c r="E304" s="34" t="s">
        <v>1738</v>
      </c>
      <c r="F304" s="34">
        <v>1</v>
      </c>
    </row>
    <row r="305" spans="1:6">
      <c r="A305" s="23">
        <v>2015</v>
      </c>
      <c r="B305" s="23" t="s">
        <v>514</v>
      </c>
      <c r="C305" s="13" t="s">
        <v>1735</v>
      </c>
      <c r="D305" s="34" t="s">
        <v>1153</v>
      </c>
      <c r="E305" s="34" t="s">
        <v>967</v>
      </c>
      <c r="F305" s="34">
        <v>1</v>
      </c>
    </row>
    <row r="306" spans="1:6">
      <c r="A306" s="23">
        <v>2015</v>
      </c>
      <c r="B306" s="23" t="s">
        <v>514</v>
      </c>
      <c r="C306" s="13" t="s">
        <v>1735</v>
      </c>
      <c r="D306" s="34" t="s">
        <v>1153</v>
      </c>
      <c r="E306" s="34" t="s">
        <v>7730</v>
      </c>
      <c r="F306" s="34">
        <v>1</v>
      </c>
    </row>
    <row r="307" spans="1:6">
      <c r="A307" s="23">
        <v>2015</v>
      </c>
      <c r="B307" s="23" t="s">
        <v>514</v>
      </c>
      <c r="C307" s="13" t="s">
        <v>184</v>
      </c>
      <c r="D307" s="34" t="s">
        <v>1153</v>
      </c>
      <c r="E307" s="34" t="s">
        <v>7805</v>
      </c>
      <c r="F307" s="34">
        <v>1</v>
      </c>
    </row>
    <row r="308" spans="1:6">
      <c r="A308" s="23">
        <v>2015</v>
      </c>
      <c r="B308" s="23" t="s">
        <v>514</v>
      </c>
      <c r="C308" s="13" t="s">
        <v>184</v>
      </c>
      <c r="D308" s="34" t="s">
        <v>1153</v>
      </c>
      <c r="E308" s="34" t="s">
        <v>7812</v>
      </c>
      <c r="F308" s="34">
        <v>1</v>
      </c>
    </row>
    <row r="309" spans="1:6">
      <c r="A309" s="23">
        <v>2015</v>
      </c>
      <c r="B309" s="23" t="s">
        <v>514</v>
      </c>
      <c r="C309" s="13" t="s">
        <v>184</v>
      </c>
      <c r="D309" s="34" t="s">
        <v>1153</v>
      </c>
      <c r="E309" s="34" t="s">
        <v>963</v>
      </c>
      <c r="F309" s="34">
        <v>3</v>
      </c>
    </row>
    <row r="310" spans="1:6">
      <c r="A310" s="23">
        <v>2015</v>
      </c>
      <c r="B310" s="23" t="s">
        <v>514</v>
      </c>
      <c r="C310" s="13" t="s">
        <v>184</v>
      </c>
      <c r="D310" s="34" t="s">
        <v>1153</v>
      </c>
      <c r="E310" s="34" t="s">
        <v>7729</v>
      </c>
      <c r="F310" s="34">
        <v>5</v>
      </c>
    </row>
    <row r="311" spans="1:6">
      <c r="A311" s="23">
        <v>2015</v>
      </c>
      <c r="B311" s="23" t="s">
        <v>514</v>
      </c>
      <c r="C311" s="13" t="s">
        <v>184</v>
      </c>
      <c r="D311" s="34" t="s">
        <v>1153</v>
      </c>
      <c r="E311" s="34" t="s">
        <v>5133</v>
      </c>
      <c r="F311" s="34">
        <v>2</v>
      </c>
    </row>
    <row r="312" spans="1:6">
      <c r="A312" s="23">
        <v>2015</v>
      </c>
      <c r="B312" s="23" t="s">
        <v>514</v>
      </c>
      <c r="C312" s="13" t="s">
        <v>184</v>
      </c>
      <c r="D312" s="34" t="s">
        <v>1153</v>
      </c>
      <c r="E312" s="34" t="s">
        <v>1738</v>
      </c>
      <c r="F312" s="34">
        <v>1</v>
      </c>
    </row>
    <row r="313" spans="1:6">
      <c r="A313" s="23">
        <v>2015</v>
      </c>
      <c r="B313" s="23" t="s">
        <v>514</v>
      </c>
      <c r="C313" s="13" t="s">
        <v>184</v>
      </c>
      <c r="D313" s="34" t="s">
        <v>1153</v>
      </c>
      <c r="E313" s="34" t="s">
        <v>7785</v>
      </c>
      <c r="F313" s="34">
        <v>3</v>
      </c>
    </row>
    <row r="314" spans="1:6">
      <c r="A314" s="23">
        <v>2015</v>
      </c>
      <c r="B314" s="23" t="s">
        <v>514</v>
      </c>
      <c r="C314" s="13" t="s">
        <v>184</v>
      </c>
      <c r="D314" s="34" t="s">
        <v>1153</v>
      </c>
      <c r="E314" s="34" t="s">
        <v>967</v>
      </c>
      <c r="F314" s="34">
        <v>6</v>
      </c>
    </row>
    <row r="315" spans="1:6">
      <c r="A315" s="23">
        <v>2015</v>
      </c>
      <c r="B315" s="23" t="s">
        <v>514</v>
      </c>
      <c r="C315" s="13" t="s">
        <v>184</v>
      </c>
      <c r="D315" s="34" t="s">
        <v>1153</v>
      </c>
      <c r="E315" s="34" t="s">
        <v>7730</v>
      </c>
      <c r="F315" s="34">
        <v>2</v>
      </c>
    </row>
    <row r="316" spans="1:6">
      <c r="A316" s="23">
        <v>2015</v>
      </c>
      <c r="B316" s="23" t="s">
        <v>514</v>
      </c>
      <c r="C316" s="13" t="s">
        <v>23</v>
      </c>
      <c r="D316" s="34" t="s">
        <v>1153</v>
      </c>
      <c r="E316" s="34" t="s">
        <v>7805</v>
      </c>
      <c r="F316" s="34">
        <v>3</v>
      </c>
    </row>
    <row r="317" spans="1:6">
      <c r="A317" s="23">
        <v>2015</v>
      </c>
      <c r="B317" s="23" t="s">
        <v>514</v>
      </c>
      <c r="C317" s="13" t="s">
        <v>23</v>
      </c>
      <c r="D317" s="34" t="s">
        <v>1153</v>
      </c>
      <c r="E317" s="34" t="s">
        <v>7812</v>
      </c>
      <c r="F317" s="34">
        <v>4</v>
      </c>
    </row>
    <row r="318" spans="1:6">
      <c r="A318" s="23">
        <v>2015</v>
      </c>
      <c r="B318" s="23" t="s">
        <v>514</v>
      </c>
      <c r="C318" s="13" t="s">
        <v>23</v>
      </c>
      <c r="D318" s="34" t="s">
        <v>1153</v>
      </c>
      <c r="E318" s="34" t="s">
        <v>963</v>
      </c>
      <c r="F318" s="34">
        <v>9</v>
      </c>
    </row>
    <row r="319" spans="1:6">
      <c r="A319" s="23">
        <v>2015</v>
      </c>
      <c r="B319" s="23" t="s">
        <v>514</v>
      </c>
      <c r="C319" s="13" t="s">
        <v>23</v>
      </c>
      <c r="D319" s="34" t="s">
        <v>1153</v>
      </c>
      <c r="E319" s="34" t="s">
        <v>7731</v>
      </c>
      <c r="F319" s="34">
        <v>5</v>
      </c>
    </row>
    <row r="320" spans="1:6">
      <c r="A320" s="23">
        <v>2015</v>
      </c>
      <c r="B320" s="23" t="s">
        <v>514</v>
      </c>
      <c r="C320" s="13" t="s">
        <v>23</v>
      </c>
      <c r="D320" s="34" t="s">
        <v>1153</v>
      </c>
      <c r="E320" s="34" t="s">
        <v>7729</v>
      </c>
      <c r="F320" s="34">
        <v>1</v>
      </c>
    </row>
    <row r="321" spans="1:6">
      <c r="A321" s="23">
        <v>2015</v>
      </c>
      <c r="B321" s="23" t="s">
        <v>514</v>
      </c>
      <c r="C321" s="13" t="s">
        <v>23</v>
      </c>
      <c r="D321" s="34" t="s">
        <v>1153</v>
      </c>
      <c r="E321" s="34" t="s">
        <v>5133</v>
      </c>
      <c r="F321" s="34">
        <v>4</v>
      </c>
    </row>
    <row r="322" spans="1:6">
      <c r="A322" s="23">
        <v>2015</v>
      </c>
      <c r="B322" s="23" t="s">
        <v>514</v>
      </c>
      <c r="C322" s="13" t="s">
        <v>23</v>
      </c>
      <c r="D322" s="34" t="s">
        <v>1153</v>
      </c>
      <c r="E322" s="34" t="s">
        <v>1736</v>
      </c>
      <c r="F322" s="34">
        <v>4</v>
      </c>
    </row>
    <row r="323" spans="1:6">
      <c r="A323" s="23">
        <v>2015</v>
      </c>
      <c r="B323" s="23" t="s">
        <v>514</v>
      </c>
      <c r="C323" s="13" t="s">
        <v>23</v>
      </c>
      <c r="D323" s="34" t="s">
        <v>1153</v>
      </c>
      <c r="E323" s="34" t="s">
        <v>977</v>
      </c>
      <c r="F323" s="34">
        <v>9</v>
      </c>
    </row>
    <row r="324" spans="1:6">
      <c r="A324" s="23">
        <v>2015</v>
      </c>
      <c r="B324" s="23" t="s">
        <v>514</v>
      </c>
      <c r="C324" s="13" t="s">
        <v>23</v>
      </c>
      <c r="D324" s="34" t="s">
        <v>1153</v>
      </c>
      <c r="E324" s="34" t="s">
        <v>1737</v>
      </c>
      <c r="F324" s="34">
        <v>6</v>
      </c>
    </row>
    <row r="325" spans="1:6">
      <c r="A325" s="23">
        <v>2015</v>
      </c>
      <c r="B325" s="23" t="s">
        <v>514</v>
      </c>
      <c r="C325" s="13" t="s">
        <v>23</v>
      </c>
      <c r="D325" s="34" t="s">
        <v>1153</v>
      </c>
      <c r="E325" s="34" t="s">
        <v>1738</v>
      </c>
      <c r="F325" s="34">
        <v>4</v>
      </c>
    </row>
    <row r="326" spans="1:6">
      <c r="A326" s="23">
        <v>2015</v>
      </c>
      <c r="B326" s="23" t="s">
        <v>514</v>
      </c>
      <c r="C326" s="13" t="s">
        <v>23</v>
      </c>
      <c r="D326" s="34" t="s">
        <v>1153</v>
      </c>
      <c r="E326" s="34" t="s">
        <v>1739</v>
      </c>
      <c r="F326" s="34">
        <v>4</v>
      </c>
    </row>
    <row r="327" spans="1:6">
      <c r="A327" s="23">
        <v>2015</v>
      </c>
      <c r="B327" s="23" t="s">
        <v>514</v>
      </c>
      <c r="C327" s="13" t="s">
        <v>23</v>
      </c>
      <c r="D327" s="34" t="s">
        <v>1153</v>
      </c>
      <c r="E327" s="34" t="s">
        <v>7785</v>
      </c>
      <c r="F327" s="34">
        <v>4</v>
      </c>
    </row>
    <row r="328" spans="1:6">
      <c r="A328" s="23">
        <v>2015</v>
      </c>
      <c r="B328" s="23" t="s">
        <v>514</v>
      </c>
      <c r="C328" s="13" t="s">
        <v>23</v>
      </c>
      <c r="D328" s="34" t="s">
        <v>1153</v>
      </c>
      <c r="E328" s="34" t="s">
        <v>967</v>
      </c>
      <c r="F328" s="34">
        <v>8</v>
      </c>
    </row>
    <row r="329" spans="1:6">
      <c r="A329" s="23">
        <v>2015</v>
      </c>
      <c r="B329" s="23" t="s">
        <v>514</v>
      </c>
      <c r="C329" s="13" t="s">
        <v>23</v>
      </c>
      <c r="D329" s="34" t="s">
        <v>1153</v>
      </c>
      <c r="E329" s="34" t="s">
        <v>7730</v>
      </c>
      <c r="F329" s="34">
        <v>4</v>
      </c>
    </row>
    <row r="330" spans="1:6">
      <c r="A330" s="23">
        <v>2015</v>
      </c>
      <c r="B330" s="23" t="s">
        <v>514</v>
      </c>
      <c r="C330" s="13" t="s">
        <v>23</v>
      </c>
      <c r="D330" s="34" t="s">
        <v>1153</v>
      </c>
      <c r="E330" s="34" t="s">
        <v>1742</v>
      </c>
      <c r="F330" s="34">
        <v>7</v>
      </c>
    </row>
    <row r="331" spans="1:6">
      <c r="A331" s="23">
        <v>2015</v>
      </c>
      <c r="B331" s="23" t="s">
        <v>514</v>
      </c>
      <c r="C331" s="13" t="s">
        <v>185</v>
      </c>
      <c r="D331" s="34" t="s">
        <v>1153</v>
      </c>
      <c r="E331" s="34" t="s">
        <v>7805</v>
      </c>
      <c r="F331" s="34">
        <v>31</v>
      </c>
    </row>
    <row r="332" spans="1:6">
      <c r="A332" s="23">
        <v>2015</v>
      </c>
      <c r="B332" s="23" t="s">
        <v>514</v>
      </c>
      <c r="C332" s="13" t="s">
        <v>185</v>
      </c>
      <c r="D332" s="34" t="s">
        <v>1153</v>
      </c>
      <c r="E332" s="34" t="s">
        <v>7812</v>
      </c>
      <c r="F332" s="34">
        <v>4</v>
      </c>
    </row>
    <row r="333" spans="1:6">
      <c r="A333" s="23">
        <v>2015</v>
      </c>
      <c r="B333" s="23" t="s">
        <v>514</v>
      </c>
      <c r="C333" s="13" t="s">
        <v>185</v>
      </c>
      <c r="D333" s="34" t="s">
        <v>1153</v>
      </c>
      <c r="E333" s="34" t="s">
        <v>963</v>
      </c>
      <c r="F333" s="34">
        <v>23</v>
      </c>
    </row>
    <row r="334" spans="1:6">
      <c r="A334" s="23">
        <v>2015</v>
      </c>
      <c r="B334" s="23" t="s">
        <v>514</v>
      </c>
      <c r="C334" s="13" t="s">
        <v>185</v>
      </c>
      <c r="D334" s="34" t="s">
        <v>1153</v>
      </c>
      <c r="E334" s="34" t="s">
        <v>7731</v>
      </c>
      <c r="F334" s="34">
        <v>27</v>
      </c>
    </row>
    <row r="335" spans="1:6">
      <c r="A335" s="23">
        <v>2015</v>
      </c>
      <c r="B335" s="23" t="s">
        <v>514</v>
      </c>
      <c r="C335" s="13" t="s">
        <v>185</v>
      </c>
      <c r="D335" s="34" t="s">
        <v>1153</v>
      </c>
      <c r="E335" s="34" t="s">
        <v>7729</v>
      </c>
      <c r="F335" s="34">
        <v>7</v>
      </c>
    </row>
    <row r="336" spans="1:6">
      <c r="A336" s="23">
        <v>2015</v>
      </c>
      <c r="B336" s="23" t="s">
        <v>514</v>
      </c>
      <c r="C336" s="13" t="s">
        <v>185</v>
      </c>
      <c r="D336" s="34" t="s">
        <v>1153</v>
      </c>
      <c r="E336" s="34" t="s">
        <v>5133</v>
      </c>
      <c r="F336" s="34">
        <v>38</v>
      </c>
    </row>
    <row r="337" spans="1:6">
      <c r="A337" s="23">
        <v>2015</v>
      </c>
      <c r="B337" s="23" t="s">
        <v>514</v>
      </c>
      <c r="C337" s="13" t="s">
        <v>185</v>
      </c>
      <c r="D337" s="34" t="s">
        <v>1153</v>
      </c>
      <c r="E337" s="34" t="s">
        <v>1736</v>
      </c>
      <c r="F337" s="34">
        <v>13</v>
      </c>
    </row>
    <row r="338" spans="1:6">
      <c r="A338" s="23">
        <v>2015</v>
      </c>
      <c r="B338" s="23" t="s">
        <v>514</v>
      </c>
      <c r="C338" s="13" t="s">
        <v>185</v>
      </c>
      <c r="D338" s="34" t="s">
        <v>1153</v>
      </c>
      <c r="E338" s="34" t="s">
        <v>977</v>
      </c>
      <c r="F338" s="34">
        <v>10</v>
      </c>
    </row>
    <row r="339" spans="1:6">
      <c r="A339" s="23">
        <v>2015</v>
      </c>
      <c r="B339" s="23" t="s">
        <v>514</v>
      </c>
      <c r="C339" s="13" t="s">
        <v>185</v>
      </c>
      <c r="D339" s="34" t="s">
        <v>1153</v>
      </c>
      <c r="E339" s="34" t="s">
        <v>1737</v>
      </c>
      <c r="F339" s="34">
        <v>8</v>
      </c>
    </row>
    <row r="340" spans="1:6">
      <c r="A340" s="23">
        <v>2015</v>
      </c>
      <c r="B340" s="23" t="s">
        <v>514</v>
      </c>
      <c r="C340" s="13" t="s">
        <v>185</v>
      </c>
      <c r="D340" s="34" t="s">
        <v>1153</v>
      </c>
      <c r="E340" s="34" t="s">
        <v>1738</v>
      </c>
      <c r="F340" s="34">
        <v>6</v>
      </c>
    </row>
    <row r="341" spans="1:6">
      <c r="A341" s="23">
        <v>2015</v>
      </c>
      <c r="B341" s="23" t="s">
        <v>514</v>
      </c>
      <c r="C341" s="13" t="s">
        <v>185</v>
      </c>
      <c r="D341" s="34" t="s">
        <v>1153</v>
      </c>
      <c r="E341" s="34" t="s">
        <v>1739</v>
      </c>
      <c r="F341" s="34">
        <v>7</v>
      </c>
    </row>
    <row r="342" spans="1:6">
      <c r="A342" s="23">
        <v>2015</v>
      </c>
      <c r="B342" s="23" t="s">
        <v>514</v>
      </c>
      <c r="C342" s="13" t="s">
        <v>185</v>
      </c>
      <c r="D342" s="34" t="s">
        <v>1153</v>
      </c>
      <c r="E342" s="34" t="s">
        <v>7785</v>
      </c>
      <c r="F342" s="34">
        <v>11</v>
      </c>
    </row>
    <row r="343" spans="1:6">
      <c r="A343" s="23">
        <v>2015</v>
      </c>
      <c r="B343" s="23" t="s">
        <v>514</v>
      </c>
      <c r="C343" s="13" t="s">
        <v>185</v>
      </c>
      <c r="D343" s="34" t="s">
        <v>1153</v>
      </c>
      <c r="E343" s="34" t="s">
        <v>967</v>
      </c>
      <c r="F343" s="34">
        <v>8</v>
      </c>
    </row>
    <row r="344" spans="1:6">
      <c r="A344" s="23">
        <v>2015</v>
      </c>
      <c r="B344" s="23" t="s">
        <v>514</v>
      </c>
      <c r="C344" s="13" t="s">
        <v>185</v>
      </c>
      <c r="D344" s="34" t="s">
        <v>1153</v>
      </c>
      <c r="E344" s="34" t="s">
        <v>7730</v>
      </c>
      <c r="F344" s="34">
        <v>24</v>
      </c>
    </row>
    <row r="345" spans="1:6">
      <c r="A345" s="23">
        <v>2015</v>
      </c>
      <c r="B345" s="23" t="s">
        <v>514</v>
      </c>
      <c r="C345" s="13" t="s">
        <v>185</v>
      </c>
      <c r="D345" s="34" t="s">
        <v>1153</v>
      </c>
      <c r="E345" s="34" t="s">
        <v>1742</v>
      </c>
      <c r="F345" s="34">
        <v>3</v>
      </c>
    </row>
    <row r="346" spans="1:6">
      <c r="A346" s="23">
        <v>2015</v>
      </c>
      <c r="B346" s="23" t="s">
        <v>514</v>
      </c>
      <c r="C346" s="13" t="s">
        <v>3925</v>
      </c>
      <c r="D346" s="34" t="s">
        <v>1153</v>
      </c>
      <c r="E346" s="34" t="s">
        <v>7805</v>
      </c>
      <c r="F346" s="34">
        <v>7</v>
      </c>
    </row>
    <row r="347" spans="1:6">
      <c r="A347" s="23">
        <v>2015</v>
      </c>
      <c r="B347" s="23" t="s">
        <v>514</v>
      </c>
      <c r="C347" s="13" t="s">
        <v>3925</v>
      </c>
      <c r="D347" s="34" t="s">
        <v>1153</v>
      </c>
      <c r="E347" s="34" t="s">
        <v>7812</v>
      </c>
      <c r="F347" s="34">
        <v>8</v>
      </c>
    </row>
    <row r="348" spans="1:6">
      <c r="A348" s="23">
        <v>2015</v>
      </c>
      <c r="B348" s="23" t="s">
        <v>514</v>
      </c>
      <c r="C348" s="13" t="s">
        <v>3925</v>
      </c>
      <c r="D348" s="34" t="s">
        <v>1153</v>
      </c>
      <c r="E348" s="34" t="s">
        <v>963</v>
      </c>
      <c r="F348" s="34">
        <v>12</v>
      </c>
    </row>
    <row r="349" spans="1:6">
      <c r="A349" s="23">
        <v>2015</v>
      </c>
      <c r="B349" s="23" t="s">
        <v>514</v>
      </c>
      <c r="C349" s="13" t="s">
        <v>3925</v>
      </c>
      <c r="D349" s="34" t="s">
        <v>1153</v>
      </c>
      <c r="E349" s="34" t="s">
        <v>7731</v>
      </c>
      <c r="F349" s="34">
        <v>7</v>
      </c>
    </row>
    <row r="350" spans="1:6">
      <c r="A350" s="23">
        <v>2015</v>
      </c>
      <c r="B350" s="23" t="s">
        <v>514</v>
      </c>
      <c r="C350" s="13" t="s">
        <v>3925</v>
      </c>
      <c r="D350" s="34" t="s">
        <v>1153</v>
      </c>
      <c r="E350" s="34" t="s">
        <v>7729</v>
      </c>
      <c r="F350" s="34">
        <v>9</v>
      </c>
    </row>
    <row r="351" spans="1:6">
      <c r="A351" s="23">
        <v>2015</v>
      </c>
      <c r="B351" s="23" t="s">
        <v>514</v>
      </c>
      <c r="C351" s="13" t="s">
        <v>3925</v>
      </c>
      <c r="D351" s="34" t="s">
        <v>1153</v>
      </c>
      <c r="E351" s="34" t="s">
        <v>5133</v>
      </c>
      <c r="F351" s="34">
        <v>10</v>
      </c>
    </row>
    <row r="352" spans="1:6">
      <c r="A352" s="23">
        <v>2015</v>
      </c>
      <c r="B352" s="23" t="s">
        <v>514</v>
      </c>
      <c r="C352" s="13" t="s">
        <v>3925</v>
      </c>
      <c r="D352" s="34" t="s">
        <v>1153</v>
      </c>
      <c r="E352" s="34" t="s">
        <v>1736</v>
      </c>
      <c r="F352" s="34">
        <v>6</v>
      </c>
    </row>
    <row r="353" spans="1:6">
      <c r="A353" s="23">
        <v>2015</v>
      </c>
      <c r="B353" s="23" t="s">
        <v>514</v>
      </c>
      <c r="C353" s="13" t="s">
        <v>3925</v>
      </c>
      <c r="D353" s="34" t="s">
        <v>1153</v>
      </c>
      <c r="E353" s="34" t="s">
        <v>977</v>
      </c>
      <c r="F353" s="34">
        <v>19</v>
      </c>
    </row>
    <row r="354" spans="1:6">
      <c r="A354" s="23">
        <v>2015</v>
      </c>
      <c r="B354" s="23" t="s">
        <v>514</v>
      </c>
      <c r="C354" s="13" t="s">
        <v>3925</v>
      </c>
      <c r="D354" s="34" t="s">
        <v>1153</v>
      </c>
      <c r="E354" s="34" t="s">
        <v>1737</v>
      </c>
      <c r="F354" s="34">
        <v>5</v>
      </c>
    </row>
    <row r="355" spans="1:6">
      <c r="A355" s="23">
        <v>2015</v>
      </c>
      <c r="B355" s="23" t="s">
        <v>514</v>
      </c>
      <c r="C355" s="13" t="s">
        <v>3925</v>
      </c>
      <c r="D355" s="34" t="s">
        <v>1153</v>
      </c>
      <c r="E355" s="34" t="s">
        <v>1738</v>
      </c>
      <c r="F355" s="34">
        <v>7</v>
      </c>
    </row>
    <row r="356" spans="1:6">
      <c r="A356" s="23">
        <v>2015</v>
      </c>
      <c r="B356" s="23" t="s">
        <v>514</v>
      </c>
      <c r="C356" s="13" t="s">
        <v>3925</v>
      </c>
      <c r="D356" s="34" t="s">
        <v>1153</v>
      </c>
      <c r="E356" s="34" t="s">
        <v>1739</v>
      </c>
      <c r="F356" s="34">
        <v>2</v>
      </c>
    </row>
    <row r="357" spans="1:6">
      <c r="A357" s="23">
        <v>2015</v>
      </c>
      <c r="B357" s="23" t="s">
        <v>514</v>
      </c>
      <c r="C357" s="13" t="s">
        <v>3925</v>
      </c>
      <c r="D357" s="34" t="s">
        <v>1153</v>
      </c>
      <c r="E357" s="34" t="s">
        <v>7785</v>
      </c>
      <c r="F357" s="34">
        <v>1</v>
      </c>
    </row>
    <row r="358" spans="1:6">
      <c r="A358" s="23">
        <v>2015</v>
      </c>
      <c r="B358" s="23" t="s">
        <v>514</v>
      </c>
      <c r="C358" s="13" t="s">
        <v>3925</v>
      </c>
      <c r="D358" s="34" t="s">
        <v>1153</v>
      </c>
      <c r="E358" s="34" t="s">
        <v>967</v>
      </c>
      <c r="F358" s="34">
        <v>8</v>
      </c>
    </row>
    <row r="359" spans="1:6">
      <c r="A359" s="23">
        <v>2015</v>
      </c>
      <c r="B359" s="23" t="s">
        <v>514</v>
      </c>
      <c r="C359" s="13" t="s">
        <v>3925</v>
      </c>
      <c r="D359" s="34" t="s">
        <v>1153</v>
      </c>
      <c r="E359" s="34" t="s">
        <v>7730</v>
      </c>
      <c r="F359" s="34">
        <v>11</v>
      </c>
    </row>
    <row r="360" spans="1:6">
      <c r="A360" s="23">
        <v>2015</v>
      </c>
      <c r="B360" s="23" t="s">
        <v>514</v>
      </c>
      <c r="C360" s="13" t="s">
        <v>3925</v>
      </c>
      <c r="D360" s="34" t="s">
        <v>1153</v>
      </c>
      <c r="E360" s="34" t="s">
        <v>1742</v>
      </c>
      <c r="F360" s="34">
        <v>5</v>
      </c>
    </row>
    <row r="361" spans="1:6">
      <c r="A361" s="23">
        <v>2016</v>
      </c>
      <c r="B361" s="23" t="s">
        <v>514</v>
      </c>
      <c r="C361" s="13" t="s">
        <v>1294</v>
      </c>
      <c r="D361" s="34" t="s">
        <v>1153</v>
      </c>
      <c r="E361" s="34" t="s">
        <v>7812</v>
      </c>
      <c r="F361" s="34">
        <v>1</v>
      </c>
    </row>
    <row r="362" spans="1:6">
      <c r="A362" s="23">
        <v>2016</v>
      </c>
      <c r="B362" s="23" t="s">
        <v>514</v>
      </c>
      <c r="C362" s="13" t="s">
        <v>1294</v>
      </c>
      <c r="D362" s="34" t="s">
        <v>1153</v>
      </c>
      <c r="E362" s="34" t="s">
        <v>963</v>
      </c>
      <c r="F362" s="34">
        <v>7</v>
      </c>
    </row>
    <row r="363" spans="1:6">
      <c r="A363" s="23">
        <v>2016</v>
      </c>
      <c r="B363" s="23" t="s">
        <v>514</v>
      </c>
      <c r="C363" s="13" t="s">
        <v>1294</v>
      </c>
      <c r="D363" s="34" t="s">
        <v>1153</v>
      </c>
      <c r="E363" s="34" t="s">
        <v>7729</v>
      </c>
      <c r="F363" s="34">
        <v>1</v>
      </c>
    </row>
    <row r="364" spans="1:6">
      <c r="A364" s="23">
        <v>2016</v>
      </c>
      <c r="B364" s="23" t="s">
        <v>514</v>
      </c>
      <c r="C364" s="13" t="s">
        <v>1294</v>
      </c>
      <c r="D364" s="34" t="s">
        <v>1153</v>
      </c>
      <c r="E364" s="34" t="s">
        <v>5133</v>
      </c>
      <c r="F364" s="34">
        <v>3</v>
      </c>
    </row>
    <row r="365" spans="1:6">
      <c r="A365" s="23">
        <v>2016</v>
      </c>
      <c r="B365" s="23" t="s">
        <v>514</v>
      </c>
      <c r="C365" s="13" t="s">
        <v>1294</v>
      </c>
      <c r="D365" s="34" t="s">
        <v>1153</v>
      </c>
      <c r="E365" s="34" t="s">
        <v>977</v>
      </c>
      <c r="F365" s="34">
        <v>1</v>
      </c>
    </row>
    <row r="366" spans="1:6">
      <c r="A366" s="23">
        <v>2016</v>
      </c>
      <c r="B366" s="23" t="s">
        <v>514</v>
      </c>
      <c r="C366" s="13" t="s">
        <v>1294</v>
      </c>
      <c r="D366" s="34" t="s">
        <v>1153</v>
      </c>
      <c r="E366" s="34" t="s">
        <v>1739</v>
      </c>
      <c r="F366" s="34">
        <v>2</v>
      </c>
    </row>
    <row r="367" spans="1:6">
      <c r="A367" s="23">
        <v>2016</v>
      </c>
      <c r="B367" s="23" t="s">
        <v>514</v>
      </c>
      <c r="C367" s="13" t="s">
        <v>1294</v>
      </c>
      <c r="D367" s="34" t="s">
        <v>1153</v>
      </c>
      <c r="E367" s="34" t="s">
        <v>7785</v>
      </c>
      <c r="F367" s="34">
        <v>1</v>
      </c>
    </row>
    <row r="368" spans="1:6">
      <c r="A368" s="23">
        <v>2016</v>
      </c>
      <c r="B368" s="23" t="s">
        <v>514</v>
      </c>
      <c r="C368" s="13" t="s">
        <v>1294</v>
      </c>
      <c r="D368" s="34" t="s">
        <v>1153</v>
      </c>
      <c r="E368" s="34" t="s">
        <v>967</v>
      </c>
      <c r="F368" s="34">
        <v>3</v>
      </c>
    </row>
    <row r="369" spans="1:6">
      <c r="A369" s="23">
        <v>2016</v>
      </c>
      <c r="B369" s="23" t="s">
        <v>514</v>
      </c>
      <c r="C369" s="13" t="s">
        <v>1294</v>
      </c>
      <c r="D369" s="34" t="s">
        <v>1153</v>
      </c>
      <c r="E369" s="34" t="s">
        <v>1742</v>
      </c>
      <c r="F369" s="34">
        <v>4</v>
      </c>
    </row>
    <row r="370" spans="1:6">
      <c r="A370" s="23">
        <v>2016</v>
      </c>
      <c r="B370" s="23" t="s">
        <v>514</v>
      </c>
      <c r="C370" s="13" t="s">
        <v>1735</v>
      </c>
      <c r="D370" s="34" t="s">
        <v>1153</v>
      </c>
      <c r="E370" s="34" t="s">
        <v>7812</v>
      </c>
      <c r="F370" s="34">
        <v>2</v>
      </c>
    </row>
    <row r="371" spans="1:6">
      <c r="A371" s="23">
        <v>2016</v>
      </c>
      <c r="B371" s="23" t="s">
        <v>514</v>
      </c>
      <c r="C371" s="13" t="s">
        <v>1735</v>
      </c>
      <c r="D371" s="34" t="s">
        <v>1153</v>
      </c>
      <c r="E371" s="34" t="s">
        <v>963</v>
      </c>
      <c r="F371" s="34">
        <v>2</v>
      </c>
    </row>
    <row r="372" spans="1:6">
      <c r="A372" s="23">
        <v>2016</v>
      </c>
      <c r="B372" s="23" t="s">
        <v>514</v>
      </c>
      <c r="C372" s="13" t="s">
        <v>1735</v>
      </c>
      <c r="D372" s="34" t="s">
        <v>1153</v>
      </c>
      <c r="E372" s="34" t="s">
        <v>5133</v>
      </c>
      <c r="F372" s="34">
        <v>2</v>
      </c>
    </row>
    <row r="373" spans="1:6">
      <c r="A373" s="23">
        <v>2016</v>
      </c>
      <c r="B373" s="23" t="s">
        <v>514</v>
      </c>
      <c r="C373" s="13" t="s">
        <v>1735</v>
      </c>
      <c r="D373" s="34" t="s">
        <v>1153</v>
      </c>
      <c r="E373" s="34" t="s">
        <v>1736</v>
      </c>
      <c r="F373" s="34">
        <v>1</v>
      </c>
    </row>
    <row r="374" spans="1:6">
      <c r="A374" s="23">
        <v>2016</v>
      </c>
      <c r="B374" s="23" t="s">
        <v>514</v>
      </c>
      <c r="C374" s="13" t="s">
        <v>1735</v>
      </c>
      <c r="D374" s="34" t="s">
        <v>1153</v>
      </c>
      <c r="E374" s="34" t="s">
        <v>977</v>
      </c>
      <c r="F374" s="34">
        <v>2</v>
      </c>
    </row>
    <row r="375" spans="1:6">
      <c r="A375" s="23">
        <v>2016</v>
      </c>
      <c r="B375" s="23" t="s">
        <v>514</v>
      </c>
      <c r="C375" s="13" t="s">
        <v>1735</v>
      </c>
      <c r="D375" s="34" t="s">
        <v>1153</v>
      </c>
      <c r="E375" s="34" t="s">
        <v>1737</v>
      </c>
      <c r="F375" s="34">
        <v>1</v>
      </c>
    </row>
    <row r="376" spans="1:6">
      <c r="A376" s="23">
        <v>2016</v>
      </c>
      <c r="B376" s="23" t="s">
        <v>514</v>
      </c>
      <c r="C376" s="13" t="s">
        <v>1735</v>
      </c>
      <c r="D376" s="34" t="s">
        <v>1153</v>
      </c>
      <c r="E376" s="34" t="s">
        <v>1738</v>
      </c>
      <c r="F376" s="34">
        <v>1</v>
      </c>
    </row>
    <row r="377" spans="1:6">
      <c r="A377" s="23">
        <v>2016</v>
      </c>
      <c r="B377" s="23" t="s">
        <v>514</v>
      </c>
      <c r="C377" s="13" t="s">
        <v>1735</v>
      </c>
      <c r="D377" s="34" t="s">
        <v>1153</v>
      </c>
      <c r="E377" s="34" t="s">
        <v>7785</v>
      </c>
      <c r="F377" s="34">
        <v>1</v>
      </c>
    </row>
    <row r="378" spans="1:6">
      <c r="A378" s="23">
        <v>2016</v>
      </c>
      <c r="B378" s="23" t="s">
        <v>514</v>
      </c>
      <c r="C378" s="13" t="s">
        <v>1735</v>
      </c>
      <c r="D378" s="34" t="s">
        <v>1153</v>
      </c>
      <c r="E378" s="34" t="s">
        <v>967</v>
      </c>
      <c r="F378" s="34">
        <v>1</v>
      </c>
    </row>
    <row r="379" spans="1:6">
      <c r="A379" s="23">
        <v>2016</v>
      </c>
      <c r="B379" s="23" t="s">
        <v>514</v>
      </c>
      <c r="C379" s="13" t="s">
        <v>1735</v>
      </c>
      <c r="D379" s="34" t="s">
        <v>1153</v>
      </c>
      <c r="E379" s="34" t="s">
        <v>7730</v>
      </c>
      <c r="F379" s="34">
        <v>1</v>
      </c>
    </row>
    <row r="380" spans="1:6">
      <c r="A380" s="23">
        <v>2016</v>
      </c>
      <c r="B380" s="23" t="s">
        <v>514</v>
      </c>
      <c r="C380" s="13" t="s">
        <v>1735</v>
      </c>
      <c r="D380" s="34" t="s">
        <v>1153</v>
      </c>
      <c r="E380" s="34" t="s">
        <v>1742</v>
      </c>
      <c r="F380" s="34">
        <v>2</v>
      </c>
    </row>
    <row r="381" spans="1:6">
      <c r="A381" s="23">
        <v>2016</v>
      </c>
      <c r="B381" s="23" t="s">
        <v>514</v>
      </c>
      <c r="C381" s="13" t="s">
        <v>184</v>
      </c>
      <c r="D381" s="34" t="s">
        <v>1153</v>
      </c>
      <c r="E381" s="34" t="s">
        <v>963</v>
      </c>
      <c r="F381" s="34">
        <v>4</v>
      </c>
    </row>
    <row r="382" spans="1:6">
      <c r="A382" s="23">
        <v>2016</v>
      </c>
      <c r="B382" s="23" t="s">
        <v>514</v>
      </c>
      <c r="C382" s="13" t="s">
        <v>184</v>
      </c>
      <c r="D382" s="34" t="s">
        <v>1153</v>
      </c>
      <c r="E382" s="34" t="s">
        <v>7731</v>
      </c>
      <c r="F382" s="34">
        <v>2</v>
      </c>
    </row>
    <row r="383" spans="1:6">
      <c r="A383" s="23">
        <v>2016</v>
      </c>
      <c r="B383" s="23" t="s">
        <v>514</v>
      </c>
      <c r="C383" s="13" t="s">
        <v>184</v>
      </c>
      <c r="D383" s="34" t="s">
        <v>1153</v>
      </c>
      <c r="E383" s="34" t="s">
        <v>7729</v>
      </c>
      <c r="F383" s="34">
        <v>3</v>
      </c>
    </row>
    <row r="384" spans="1:6">
      <c r="A384" s="23">
        <v>2016</v>
      </c>
      <c r="B384" s="23" t="s">
        <v>514</v>
      </c>
      <c r="C384" s="13" t="s">
        <v>184</v>
      </c>
      <c r="D384" s="34" t="s">
        <v>1153</v>
      </c>
      <c r="E384" s="34" t="s">
        <v>5133</v>
      </c>
      <c r="F384" s="34">
        <v>2</v>
      </c>
    </row>
    <row r="385" spans="1:6">
      <c r="A385" s="23">
        <v>2016</v>
      </c>
      <c r="B385" s="23" t="s">
        <v>514</v>
      </c>
      <c r="C385" s="13" t="s">
        <v>184</v>
      </c>
      <c r="D385" s="34" t="s">
        <v>1153</v>
      </c>
      <c r="E385" s="34" t="s">
        <v>967</v>
      </c>
      <c r="F385" s="34">
        <v>3</v>
      </c>
    </row>
    <row r="386" spans="1:6">
      <c r="A386" s="23">
        <v>2016</v>
      </c>
      <c r="B386" s="23" t="s">
        <v>514</v>
      </c>
      <c r="C386" s="13" t="s">
        <v>184</v>
      </c>
      <c r="D386" s="34" t="s">
        <v>1153</v>
      </c>
      <c r="E386" s="34" t="s">
        <v>7730</v>
      </c>
      <c r="F386" s="34">
        <v>2</v>
      </c>
    </row>
    <row r="387" spans="1:6">
      <c r="A387" s="23">
        <v>2016</v>
      </c>
      <c r="B387" s="23" t="s">
        <v>514</v>
      </c>
      <c r="C387" s="13" t="s">
        <v>23</v>
      </c>
      <c r="D387" s="34" t="s">
        <v>1153</v>
      </c>
      <c r="E387" s="34" t="s">
        <v>7805</v>
      </c>
      <c r="F387" s="34">
        <v>1</v>
      </c>
    </row>
    <row r="388" spans="1:6">
      <c r="A388" s="23">
        <v>2016</v>
      </c>
      <c r="B388" s="23" t="s">
        <v>514</v>
      </c>
      <c r="C388" s="13" t="s">
        <v>23</v>
      </c>
      <c r="D388" s="34" t="s">
        <v>1153</v>
      </c>
      <c r="E388" s="34" t="s">
        <v>7812</v>
      </c>
      <c r="F388" s="34">
        <v>7</v>
      </c>
    </row>
    <row r="389" spans="1:6">
      <c r="A389" s="23">
        <v>2016</v>
      </c>
      <c r="B389" s="23" t="s">
        <v>514</v>
      </c>
      <c r="C389" s="13" t="s">
        <v>23</v>
      </c>
      <c r="D389" s="34" t="s">
        <v>1153</v>
      </c>
      <c r="E389" s="34" t="s">
        <v>963</v>
      </c>
      <c r="F389" s="34">
        <v>1</v>
      </c>
    </row>
    <row r="390" spans="1:6">
      <c r="A390" s="23">
        <v>2016</v>
      </c>
      <c r="B390" s="23" t="s">
        <v>514</v>
      </c>
      <c r="C390" s="13" t="s">
        <v>23</v>
      </c>
      <c r="D390" s="34" t="s">
        <v>1153</v>
      </c>
      <c r="E390" s="34" t="s">
        <v>5133</v>
      </c>
      <c r="F390" s="34">
        <v>1</v>
      </c>
    </row>
    <row r="391" spans="1:6">
      <c r="A391" s="23">
        <v>2016</v>
      </c>
      <c r="B391" s="23" t="s">
        <v>514</v>
      </c>
      <c r="C391" s="13" t="s">
        <v>23</v>
      </c>
      <c r="D391" s="34" t="s">
        <v>1153</v>
      </c>
      <c r="E391" s="34" t="s">
        <v>1736</v>
      </c>
      <c r="F391" s="34">
        <v>1</v>
      </c>
    </row>
    <row r="392" spans="1:6">
      <c r="A392" s="23">
        <v>2016</v>
      </c>
      <c r="B392" s="23" t="s">
        <v>514</v>
      </c>
      <c r="C392" s="13" t="s">
        <v>23</v>
      </c>
      <c r="D392" s="34" t="s">
        <v>1153</v>
      </c>
      <c r="E392" s="34" t="s">
        <v>977</v>
      </c>
      <c r="F392" s="34">
        <v>6</v>
      </c>
    </row>
    <row r="393" spans="1:6">
      <c r="A393" s="23">
        <v>2016</v>
      </c>
      <c r="B393" s="23" t="s">
        <v>514</v>
      </c>
      <c r="C393" s="13" t="s">
        <v>23</v>
      </c>
      <c r="D393" s="34" t="s">
        <v>1153</v>
      </c>
      <c r="E393" s="34" t="s">
        <v>1737</v>
      </c>
      <c r="F393" s="34">
        <v>5</v>
      </c>
    </row>
    <row r="394" spans="1:6">
      <c r="A394" s="23">
        <v>2016</v>
      </c>
      <c r="B394" s="23" t="s">
        <v>514</v>
      </c>
      <c r="C394" s="13" t="s">
        <v>23</v>
      </c>
      <c r="D394" s="34" t="s">
        <v>1153</v>
      </c>
      <c r="E394" s="34" t="s">
        <v>1738</v>
      </c>
      <c r="F394" s="34">
        <v>2</v>
      </c>
    </row>
    <row r="395" spans="1:6">
      <c r="A395" s="23">
        <v>2016</v>
      </c>
      <c r="B395" s="23" t="s">
        <v>514</v>
      </c>
      <c r="C395" s="13" t="s">
        <v>23</v>
      </c>
      <c r="D395" s="34" t="s">
        <v>1153</v>
      </c>
      <c r="E395" s="34" t="s">
        <v>1739</v>
      </c>
      <c r="F395" s="34">
        <v>4</v>
      </c>
    </row>
    <row r="396" spans="1:6">
      <c r="A396" s="23">
        <v>2016</v>
      </c>
      <c r="B396" s="23" t="s">
        <v>514</v>
      </c>
      <c r="C396" s="13" t="s">
        <v>23</v>
      </c>
      <c r="D396" s="34" t="s">
        <v>1153</v>
      </c>
      <c r="E396" s="34" t="s">
        <v>7785</v>
      </c>
      <c r="F396" s="34">
        <v>7</v>
      </c>
    </row>
    <row r="397" spans="1:6">
      <c r="A397" s="23">
        <v>2016</v>
      </c>
      <c r="B397" s="23" t="s">
        <v>514</v>
      </c>
      <c r="C397" s="13" t="s">
        <v>23</v>
      </c>
      <c r="D397" s="34" t="s">
        <v>1153</v>
      </c>
      <c r="E397" s="34" t="s">
        <v>967</v>
      </c>
      <c r="F397" s="34">
        <v>3</v>
      </c>
    </row>
    <row r="398" spans="1:6">
      <c r="A398" s="23">
        <v>2016</v>
      </c>
      <c r="B398" s="23" t="s">
        <v>514</v>
      </c>
      <c r="C398" s="13" t="s">
        <v>23</v>
      </c>
      <c r="D398" s="34" t="s">
        <v>1153</v>
      </c>
      <c r="E398" s="34" t="s">
        <v>7730</v>
      </c>
      <c r="F398" s="34">
        <v>4</v>
      </c>
    </row>
    <row r="399" spans="1:6">
      <c r="A399" s="23">
        <v>2016</v>
      </c>
      <c r="B399" s="23" t="s">
        <v>514</v>
      </c>
      <c r="C399" s="13" t="s">
        <v>23</v>
      </c>
      <c r="D399" s="34" t="s">
        <v>1153</v>
      </c>
      <c r="E399" s="34" t="s">
        <v>1742</v>
      </c>
      <c r="F399" s="34">
        <v>2</v>
      </c>
    </row>
    <row r="400" spans="1:6">
      <c r="A400" s="23">
        <v>2016</v>
      </c>
      <c r="B400" s="23" t="s">
        <v>514</v>
      </c>
      <c r="C400" s="13" t="s">
        <v>185</v>
      </c>
      <c r="D400" s="34" t="s">
        <v>1153</v>
      </c>
      <c r="E400" s="34" t="s">
        <v>7805</v>
      </c>
      <c r="F400" s="34">
        <v>13</v>
      </c>
    </row>
    <row r="401" spans="1:6">
      <c r="A401" s="23">
        <v>2016</v>
      </c>
      <c r="B401" s="23" t="s">
        <v>514</v>
      </c>
      <c r="C401" s="13" t="s">
        <v>185</v>
      </c>
      <c r="D401" s="34" t="s">
        <v>1153</v>
      </c>
      <c r="E401" s="34" t="s">
        <v>7812</v>
      </c>
      <c r="F401" s="34">
        <v>1</v>
      </c>
    </row>
    <row r="402" spans="1:6">
      <c r="A402" s="23">
        <v>2016</v>
      </c>
      <c r="B402" s="23" t="s">
        <v>514</v>
      </c>
      <c r="C402" s="13" t="s">
        <v>185</v>
      </c>
      <c r="D402" s="34" t="s">
        <v>1153</v>
      </c>
      <c r="E402" s="34" t="s">
        <v>963</v>
      </c>
      <c r="F402" s="34">
        <v>22</v>
      </c>
    </row>
    <row r="403" spans="1:6">
      <c r="A403" s="23">
        <v>2016</v>
      </c>
      <c r="B403" s="23" t="s">
        <v>514</v>
      </c>
      <c r="C403" s="13" t="s">
        <v>185</v>
      </c>
      <c r="D403" s="34" t="s">
        <v>1153</v>
      </c>
      <c r="E403" s="34" t="s">
        <v>7731</v>
      </c>
      <c r="F403" s="34">
        <v>9</v>
      </c>
    </row>
    <row r="404" spans="1:6">
      <c r="A404" s="23">
        <v>2016</v>
      </c>
      <c r="B404" s="23" t="s">
        <v>514</v>
      </c>
      <c r="C404" s="13" t="s">
        <v>185</v>
      </c>
      <c r="D404" s="34" t="s">
        <v>1153</v>
      </c>
      <c r="E404" s="34" t="s">
        <v>7729</v>
      </c>
      <c r="F404" s="34">
        <v>2</v>
      </c>
    </row>
    <row r="405" spans="1:6">
      <c r="A405" s="23">
        <v>2016</v>
      </c>
      <c r="B405" s="23" t="s">
        <v>514</v>
      </c>
      <c r="C405" s="13" t="s">
        <v>185</v>
      </c>
      <c r="D405" s="34" t="s">
        <v>1153</v>
      </c>
      <c r="E405" s="34" t="s">
        <v>5133</v>
      </c>
      <c r="F405" s="34">
        <v>16</v>
      </c>
    </row>
    <row r="406" spans="1:6">
      <c r="A406" s="23">
        <v>2016</v>
      </c>
      <c r="B406" s="23" t="s">
        <v>514</v>
      </c>
      <c r="C406" s="13" t="s">
        <v>185</v>
      </c>
      <c r="D406" s="34" t="s">
        <v>1153</v>
      </c>
      <c r="E406" s="34" t="s">
        <v>1736</v>
      </c>
      <c r="F406" s="34">
        <v>14</v>
      </c>
    </row>
    <row r="407" spans="1:6">
      <c r="A407" s="23">
        <v>2016</v>
      </c>
      <c r="B407" s="23" t="s">
        <v>514</v>
      </c>
      <c r="C407" s="13" t="s">
        <v>185</v>
      </c>
      <c r="D407" s="34" t="s">
        <v>1153</v>
      </c>
      <c r="E407" s="34" t="s">
        <v>977</v>
      </c>
      <c r="F407" s="34">
        <v>11</v>
      </c>
    </row>
    <row r="408" spans="1:6">
      <c r="A408" s="23">
        <v>2016</v>
      </c>
      <c r="B408" s="23" t="s">
        <v>514</v>
      </c>
      <c r="C408" s="13" t="s">
        <v>185</v>
      </c>
      <c r="D408" s="34" t="s">
        <v>1153</v>
      </c>
      <c r="E408" s="34" t="s">
        <v>1737</v>
      </c>
      <c r="F408" s="34">
        <v>1</v>
      </c>
    </row>
    <row r="409" spans="1:6">
      <c r="A409" s="23">
        <v>2016</v>
      </c>
      <c r="B409" s="23" t="s">
        <v>514</v>
      </c>
      <c r="C409" s="13" t="s">
        <v>185</v>
      </c>
      <c r="D409" s="34" t="s">
        <v>1153</v>
      </c>
      <c r="E409" s="34" t="s">
        <v>1738</v>
      </c>
      <c r="F409" s="34">
        <v>3</v>
      </c>
    </row>
    <row r="410" spans="1:6">
      <c r="A410" s="23">
        <v>2016</v>
      </c>
      <c r="B410" s="23" t="s">
        <v>514</v>
      </c>
      <c r="C410" s="13" t="s">
        <v>185</v>
      </c>
      <c r="D410" s="34" t="s">
        <v>1153</v>
      </c>
      <c r="E410" s="34" t="s">
        <v>1739</v>
      </c>
      <c r="F410" s="34">
        <v>5</v>
      </c>
    </row>
    <row r="411" spans="1:6">
      <c r="A411" s="23">
        <v>2016</v>
      </c>
      <c r="B411" s="23" t="s">
        <v>514</v>
      </c>
      <c r="C411" s="13" t="s">
        <v>185</v>
      </c>
      <c r="D411" s="34" t="s">
        <v>1153</v>
      </c>
      <c r="E411" s="34" t="s">
        <v>7785</v>
      </c>
      <c r="F411" s="34">
        <v>13</v>
      </c>
    </row>
    <row r="412" spans="1:6">
      <c r="A412" s="23">
        <v>2016</v>
      </c>
      <c r="B412" s="23" t="s">
        <v>514</v>
      </c>
      <c r="C412" s="13" t="s">
        <v>185</v>
      </c>
      <c r="D412" s="34" t="s">
        <v>1153</v>
      </c>
      <c r="E412" s="34" t="s">
        <v>967</v>
      </c>
      <c r="F412" s="34">
        <v>7</v>
      </c>
    </row>
    <row r="413" spans="1:6">
      <c r="A413" s="23">
        <v>2016</v>
      </c>
      <c r="B413" s="23" t="s">
        <v>514</v>
      </c>
      <c r="C413" s="13" t="s">
        <v>185</v>
      </c>
      <c r="D413" s="34" t="s">
        <v>1153</v>
      </c>
      <c r="E413" s="34" t="s">
        <v>7730</v>
      </c>
      <c r="F413" s="34">
        <v>14</v>
      </c>
    </row>
    <row r="414" spans="1:6">
      <c r="A414" s="23">
        <v>2016</v>
      </c>
      <c r="B414" s="23" t="s">
        <v>514</v>
      </c>
      <c r="C414" s="13" t="s">
        <v>185</v>
      </c>
      <c r="D414" s="34" t="s">
        <v>1153</v>
      </c>
      <c r="E414" s="34" t="s">
        <v>1742</v>
      </c>
      <c r="F414" s="34">
        <v>7</v>
      </c>
    </row>
    <row r="415" spans="1:6">
      <c r="A415" s="23">
        <v>2016</v>
      </c>
      <c r="B415" s="23" t="s">
        <v>514</v>
      </c>
      <c r="C415" s="13" t="s">
        <v>3925</v>
      </c>
      <c r="D415" s="34" t="s">
        <v>1153</v>
      </c>
      <c r="E415" s="34" t="s">
        <v>7805</v>
      </c>
      <c r="F415" s="34">
        <v>8</v>
      </c>
    </row>
    <row r="416" spans="1:6">
      <c r="A416" s="23">
        <v>2016</v>
      </c>
      <c r="B416" s="23" t="s">
        <v>514</v>
      </c>
      <c r="C416" s="13" t="s">
        <v>3925</v>
      </c>
      <c r="D416" s="34" t="s">
        <v>1153</v>
      </c>
      <c r="E416" s="34" t="s">
        <v>7812</v>
      </c>
      <c r="F416" s="34">
        <v>9</v>
      </c>
    </row>
    <row r="417" spans="1:6">
      <c r="A417" s="23">
        <v>2016</v>
      </c>
      <c r="B417" s="23" t="s">
        <v>514</v>
      </c>
      <c r="C417" s="13" t="s">
        <v>3925</v>
      </c>
      <c r="D417" s="34" t="s">
        <v>1153</v>
      </c>
      <c r="E417" s="34" t="s">
        <v>963</v>
      </c>
      <c r="F417" s="34">
        <v>13</v>
      </c>
    </row>
    <row r="418" spans="1:6">
      <c r="A418" s="23">
        <v>2016</v>
      </c>
      <c r="B418" s="23" t="s">
        <v>514</v>
      </c>
      <c r="C418" s="13" t="s">
        <v>3925</v>
      </c>
      <c r="D418" s="34" t="s">
        <v>1153</v>
      </c>
      <c r="E418" s="34" t="s">
        <v>7731</v>
      </c>
      <c r="F418" s="34">
        <v>3</v>
      </c>
    </row>
    <row r="419" spans="1:6">
      <c r="A419" s="23">
        <v>2016</v>
      </c>
      <c r="B419" s="23" t="s">
        <v>514</v>
      </c>
      <c r="C419" s="13" t="s">
        <v>3925</v>
      </c>
      <c r="D419" s="34" t="s">
        <v>1153</v>
      </c>
      <c r="E419" s="34" t="s">
        <v>7729</v>
      </c>
      <c r="F419" s="34">
        <v>5</v>
      </c>
    </row>
    <row r="420" spans="1:6">
      <c r="A420" s="23">
        <v>2016</v>
      </c>
      <c r="B420" s="23" t="s">
        <v>514</v>
      </c>
      <c r="C420" s="13" t="s">
        <v>3925</v>
      </c>
      <c r="D420" s="34" t="s">
        <v>1153</v>
      </c>
      <c r="E420" s="34" t="s">
        <v>5133</v>
      </c>
      <c r="F420" s="34">
        <v>16</v>
      </c>
    </row>
    <row r="421" spans="1:6">
      <c r="A421" s="23">
        <v>2016</v>
      </c>
      <c r="B421" s="23" t="s">
        <v>514</v>
      </c>
      <c r="C421" s="13" t="s">
        <v>3925</v>
      </c>
      <c r="D421" s="34" t="s">
        <v>1153</v>
      </c>
      <c r="E421" s="34" t="s">
        <v>1736</v>
      </c>
      <c r="F421" s="34">
        <v>8</v>
      </c>
    </row>
    <row r="422" spans="1:6">
      <c r="A422" s="23">
        <v>2016</v>
      </c>
      <c r="B422" s="23" t="s">
        <v>514</v>
      </c>
      <c r="C422" s="13" t="s">
        <v>3925</v>
      </c>
      <c r="D422" s="34" t="s">
        <v>1153</v>
      </c>
      <c r="E422" s="34" t="s">
        <v>977</v>
      </c>
      <c r="F422" s="34">
        <v>19</v>
      </c>
    </row>
    <row r="423" spans="1:6">
      <c r="A423" s="23">
        <v>2016</v>
      </c>
      <c r="B423" s="23" t="s">
        <v>514</v>
      </c>
      <c r="C423" s="13" t="s">
        <v>3925</v>
      </c>
      <c r="D423" s="34" t="s">
        <v>1153</v>
      </c>
      <c r="E423" s="34" t="s">
        <v>1737</v>
      </c>
      <c r="F423" s="34">
        <v>2</v>
      </c>
    </row>
    <row r="424" spans="1:6">
      <c r="A424" s="23">
        <v>2016</v>
      </c>
      <c r="B424" s="23" t="s">
        <v>514</v>
      </c>
      <c r="C424" s="13" t="s">
        <v>3925</v>
      </c>
      <c r="D424" s="34" t="s">
        <v>1153</v>
      </c>
      <c r="E424" s="34" t="s">
        <v>1738</v>
      </c>
      <c r="F424" s="34">
        <v>4</v>
      </c>
    </row>
    <row r="425" spans="1:6">
      <c r="A425" s="23">
        <v>2016</v>
      </c>
      <c r="B425" s="23" t="s">
        <v>514</v>
      </c>
      <c r="C425" s="13" t="s">
        <v>3925</v>
      </c>
      <c r="D425" s="34" t="s">
        <v>1153</v>
      </c>
      <c r="E425" s="34" t="s">
        <v>1739</v>
      </c>
      <c r="F425" s="34">
        <v>3</v>
      </c>
    </row>
    <row r="426" spans="1:6">
      <c r="A426" s="23">
        <v>2016</v>
      </c>
      <c r="B426" s="23" t="s">
        <v>514</v>
      </c>
      <c r="C426" s="13" t="s">
        <v>3925</v>
      </c>
      <c r="D426" s="34" t="s">
        <v>1153</v>
      </c>
      <c r="E426" s="34" t="s">
        <v>7785</v>
      </c>
      <c r="F426" s="34">
        <v>6</v>
      </c>
    </row>
    <row r="427" spans="1:6">
      <c r="A427" s="23">
        <v>2016</v>
      </c>
      <c r="B427" s="23" t="s">
        <v>514</v>
      </c>
      <c r="C427" s="13" t="s">
        <v>3925</v>
      </c>
      <c r="D427" s="34" t="s">
        <v>1153</v>
      </c>
      <c r="E427" s="34" t="s">
        <v>967</v>
      </c>
      <c r="F427" s="34">
        <v>2</v>
      </c>
    </row>
    <row r="428" spans="1:6">
      <c r="A428" s="23">
        <v>2016</v>
      </c>
      <c r="B428" s="23" t="s">
        <v>514</v>
      </c>
      <c r="C428" s="13" t="s">
        <v>3925</v>
      </c>
      <c r="D428" s="34" t="s">
        <v>1153</v>
      </c>
      <c r="E428" s="34" t="s">
        <v>7730</v>
      </c>
      <c r="F428" s="34">
        <v>6</v>
      </c>
    </row>
    <row r="429" spans="1:6">
      <c r="A429" s="23">
        <v>2016</v>
      </c>
      <c r="B429" s="23" t="s">
        <v>514</v>
      </c>
      <c r="C429" s="13" t="s">
        <v>3925</v>
      </c>
      <c r="D429" s="34" t="s">
        <v>1153</v>
      </c>
      <c r="E429" s="34" t="s">
        <v>1742</v>
      </c>
      <c r="F429" s="34">
        <v>3</v>
      </c>
    </row>
    <row r="430" spans="1:6">
      <c r="A430" s="23">
        <v>2017</v>
      </c>
      <c r="B430" s="23" t="s">
        <v>514</v>
      </c>
      <c r="C430" s="13" t="s">
        <v>1294</v>
      </c>
      <c r="D430" s="34" t="s">
        <v>1153</v>
      </c>
      <c r="E430" s="34" t="s">
        <v>963</v>
      </c>
      <c r="F430" s="34">
        <v>22</v>
      </c>
    </row>
    <row r="431" spans="1:6">
      <c r="A431" s="23">
        <v>2017</v>
      </c>
      <c r="B431" s="23" t="s">
        <v>514</v>
      </c>
      <c r="C431" s="13" t="s">
        <v>1294</v>
      </c>
      <c r="D431" s="34" t="s">
        <v>1153</v>
      </c>
      <c r="E431" s="34" t="s">
        <v>7729</v>
      </c>
      <c r="F431" s="34">
        <v>1</v>
      </c>
    </row>
    <row r="432" spans="1:6">
      <c r="A432" s="23">
        <v>2017</v>
      </c>
      <c r="B432" s="23" t="s">
        <v>514</v>
      </c>
      <c r="C432" s="13" t="s">
        <v>1294</v>
      </c>
      <c r="D432" s="34" t="s">
        <v>1153</v>
      </c>
      <c r="E432" s="34" t="s">
        <v>1736</v>
      </c>
      <c r="F432" s="34">
        <v>1</v>
      </c>
    </row>
    <row r="433" spans="1:6">
      <c r="A433" s="23">
        <v>2017</v>
      </c>
      <c r="B433" s="23" t="s">
        <v>514</v>
      </c>
      <c r="C433" s="13" t="s">
        <v>1294</v>
      </c>
      <c r="D433" s="34" t="s">
        <v>1153</v>
      </c>
      <c r="E433" s="34" t="s">
        <v>977</v>
      </c>
      <c r="F433" s="34">
        <v>3</v>
      </c>
    </row>
    <row r="434" spans="1:6">
      <c r="A434" s="23">
        <v>2017</v>
      </c>
      <c r="B434" s="23" t="s">
        <v>514</v>
      </c>
      <c r="C434" s="13" t="s">
        <v>1294</v>
      </c>
      <c r="D434" s="34" t="s">
        <v>1153</v>
      </c>
      <c r="E434" s="34" t="s">
        <v>1737</v>
      </c>
      <c r="F434" s="34">
        <v>1</v>
      </c>
    </row>
    <row r="435" spans="1:6">
      <c r="A435" s="23">
        <v>2017</v>
      </c>
      <c r="B435" s="23" t="s">
        <v>514</v>
      </c>
      <c r="C435" s="13" t="s">
        <v>1294</v>
      </c>
      <c r="D435" s="34" t="s">
        <v>1153</v>
      </c>
      <c r="E435" s="34" t="s">
        <v>1739</v>
      </c>
      <c r="F435" s="34">
        <v>2</v>
      </c>
    </row>
    <row r="436" spans="1:6">
      <c r="A436" s="23">
        <v>2017</v>
      </c>
      <c r="B436" s="23" t="s">
        <v>514</v>
      </c>
      <c r="C436" s="13" t="s">
        <v>1294</v>
      </c>
      <c r="D436" s="34" t="s">
        <v>1153</v>
      </c>
      <c r="E436" s="34" t="s">
        <v>7785</v>
      </c>
      <c r="F436" s="34">
        <v>4</v>
      </c>
    </row>
    <row r="437" spans="1:6">
      <c r="A437" s="23">
        <v>2017</v>
      </c>
      <c r="B437" s="23" t="s">
        <v>514</v>
      </c>
      <c r="C437" s="13" t="s">
        <v>1294</v>
      </c>
      <c r="D437" s="34" t="s">
        <v>1153</v>
      </c>
      <c r="E437" s="34" t="s">
        <v>967</v>
      </c>
      <c r="F437" s="34">
        <v>1</v>
      </c>
    </row>
    <row r="438" spans="1:6">
      <c r="A438" s="23">
        <v>2017</v>
      </c>
      <c r="B438" s="23" t="s">
        <v>514</v>
      </c>
      <c r="C438" s="13" t="s">
        <v>1294</v>
      </c>
      <c r="D438" s="34" t="s">
        <v>1153</v>
      </c>
      <c r="E438" s="34" t="s">
        <v>7730</v>
      </c>
      <c r="F438" s="34">
        <v>2</v>
      </c>
    </row>
    <row r="439" spans="1:6">
      <c r="A439" s="23">
        <v>2017</v>
      </c>
      <c r="B439" s="23" t="s">
        <v>514</v>
      </c>
      <c r="C439" s="13" t="s">
        <v>1294</v>
      </c>
      <c r="D439" s="34" t="s">
        <v>1153</v>
      </c>
      <c r="E439" s="34" t="s">
        <v>1742</v>
      </c>
      <c r="F439" s="34">
        <v>3</v>
      </c>
    </row>
    <row r="440" spans="1:6">
      <c r="A440" s="23">
        <v>2017</v>
      </c>
      <c r="B440" s="23" t="s">
        <v>514</v>
      </c>
      <c r="C440" s="13" t="s">
        <v>1735</v>
      </c>
      <c r="D440" s="34" t="s">
        <v>1153</v>
      </c>
      <c r="E440" s="34" t="s">
        <v>7805</v>
      </c>
      <c r="F440" s="34">
        <v>3</v>
      </c>
    </row>
    <row r="441" spans="1:6">
      <c r="A441" s="23">
        <v>2017</v>
      </c>
      <c r="B441" s="23" t="s">
        <v>514</v>
      </c>
      <c r="C441" s="13" t="s">
        <v>1735</v>
      </c>
      <c r="D441" s="34" t="s">
        <v>1153</v>
      </c>
      <c r="E441" s="34" t="s">
        <v>7812</v>
      </c>
      <c r="F441" s="34">
        <v>2</v>
      </c>
    </row>
    <row r="442" spans="1:6">
      <c r="A442" s="23">
        <v>2017</v>
      </c>
      <c r="B442" s="23" t="s">
        <v>514</v>
      </c>
      <c r="C442" s="13" t="s">
        <v>1735</v>
      </c>
      <c r="D442" s="34" t="s">
        <v>1153</v>
      </c>
      <c r="E442" s="34" t="s">
        <v>963</v>
      </c>
      <c r="F442" s="34">
        <v>1</v>
      </c>
    </row>
    <row r="443" spans="1:6">
      <c r="A443" s="23">
        <v>2017</v>
      </c>
      <c r="B443" s="23" t="s">
        <v>514</v>
      </c>
      <c r="C443" s="13" t="s">
        <v>1735</v>
      </c>
      <c r="D443" s="34" t="s">
        <v>1153</v>
      </c>
      <c r="E443" s="34" t="s">
        <v>7731</v>
      </c>
      <c r="F443" s="34">
        <v>3</v>
      </c>
    </row>
    <row r="444" spans="1:6">
      <c r="A444" s="23">
        <v>2017</v>
      </c>
      <c r="B444" s="23" t="s">
        <v>514</v>
      </c>
      <c r="C444" s="13" t="s">
        <v>1735</v>
      </c>
      <c r="D444" s="34" t="s">
        <v>1153</v>
      </c>
      <c r="E444" s="34" t="s">
        <v>5133</v>
      </c>
      <c r="F444" s="34">
        <v>5</v>
      </c>
    </row>
    <row r="445" spans="1:6">
      <c r="A445" s="23">
        <v>2017</v>
      </c>
      <c r="B445" s="23" t="s">
        <v>514</v>
      </c>
      <c r="C445" s="13" t="s">
        <v>1735</v>
      </c>
      <c r="D445" s="34" t="s">
        <v>1153</v>
      </c>
      <c r="E445" s="34" t="s">
        <v>977</v>
      </c>
      <c r="F445" s="34">
        <v>1</v>
      </c>
    </row>
    <row r="446" spans="1:6">
      <c r="A446" s="23">
        <v>2017</v>
      </c>
      <c r="B446" s="23" t="s">
        <v>514</v>
      </c>
      <c r="C446" s="13" t="s">
        <v>1735</v>
      </c>
      <c r="D446" s="34" t="s">
        <v>1153</v>
      </c>
      <c r="E446" s="34" t="s">
        <v>1737</v>
      </c>
      <c r="F446" s="34">
        <v>1</v>
      </c>
    </row>
    <row r="447" spans="1:6">
      <c r="A447" s="23">
        <v>2017</v>
      </c>
      <c r="B447" s="23" t="s">
        <v>514</v>
      </c>
      <c r="C447" s="13" t="s">
        <v>1735</v>
      </c>
      <c r="D447" s="34" t="s">
        <v>1153</v>
      </c>
      <c r="E447" s="34" t="s">
        <v>967</v>
      </c>
      <c r="F447" s="34">
        <v>1</v>
      </c>
    </row>
    <row r="448" spans="1:6">
      <c r="A448" s="23">
        <v>2017</v>
      </c>
      <c r="B448" s="23" t="s">
        <v>514</v>
      </c>
      <c r="C448" s="13" t="s">
        <v>1735</v>
      </c>
      <c r="D448" s="34" t="s">
        <v>1153</v>
      </c>
      <c r="E448" s="34" t="s">
        <v>7730</v>
      </c>
      <c r="F448" s="34">
        <v>1</v>
      </c>
    </row>
    <row r="449" spans="1:6">
      <c r="A449" s="23">
        <v>2017</v>
      </c>
      <c r="B449" s="23" t="s">
        <v>514</v>
      </c>
      <c r="C449" s="13" t="s">
        <v>184</v>
      </c>
      <c r="D449" s="34" t="s">
        <v>1153</v>
      </c>
      <c r="E449" s="34" t="s">
        <v>7805</v>
      </c>
      <c r="F449" s="34">
        <v>3</v>
      </c>
    </row>
    <row r="450" spans="1:6">
      <c r="A450" s="23">
        <v>2017</v>
      </c>
      <c r="B450" s="23" t="s">
        <v>514</v>
      </c>
      <c r="C450" s="13" t="s">
        <v>184</v>
      </c>
      <c r="D450" s="34" t="s">
        <v>1153</v>
      </c>
      <c r="E450" s="34" t="s">
        <v>7812</v>
      </c>
      <c r="F450" s="34">
        <v>1</v>
      </c>
    </row>
    <row r="451" spans="1:6">
      <c r="A451" s="23">
        <v>2017</v>
      </c>
      <c r="B451" s="23" t="s">
        <v>514</v>
      </c>
      <c r="C451" s="13" t="s">
        <v>184</v>
      </c>
      <c r="D451" s="34" t="s">
        <v>1153</v>
      </c>
      <c r="E451" s="34" t="s">
        <v>7786</v>
      </c>
      <c r="F451" s="34">
        <v>3</v>
      </c>
    </row>
    <row r="452" spans="1:6">
      <c r="A452" s="23">
        <v>2017</v>
      </c>
      <c r="B452" s="23" t="s">
        <v>514</v>
      </c>
      <c r="C452" s="13" t="s">
        <v>184</v>
      </c>
      <c r="D452" s="34" t="s">
        <v>1153</v>
      </c>
      <c r="E452" s="34" t="s">
        <v>963</v>
      </c>
      <c r="F452" s="34">
        <v>9</v>
      </c>
    </row>
    <row r="453" spans="1:6">
      <c r="A453" s="23">
        <v>2017</v>
      </c>
      <c r="B453" s="23" t="s">
        <v>514</v>
      </c>
      <c r="C453" s="13" t="s">
        <v>184</v>
      </c>
      <c r="D453" s="34" t="s">
        <v>1153</v>
      </c>
      <c r="E453" s="34" t="s">
        <v>7731</v>
      </c>
      <c r="F453" s="34">
        <v>9</v>
      </c>
    </row>
    <row r="454" spans="1:6">
      <c r="A454" s="23">
        <v>2017</v>
      </c>
      <c r="B454" s="23" t="s">
        <v>514</v>
      </c>
      <c r="C454" s="13" t="s">
        <v>184</v>
      </c>
      <c r="D454" s="34" t="s">
        <v>1153</v>
      </c>
      <c r="E454" s="34" t="s">
        <v>7729</v>
      </c>
      <c r="F454" s="34">
        <v>1</v>
      </c>
    </row>
    <row r="455" spans="1:6">
      <c r="A455" s="23">
        <v>2017</v>
      </c>
      <c r="B455" s="23" t="s">
        <v>514</v>
      </c>
      <c r="C455" s="13" t="s">
        <v>184</v>
      </c>
      <c r="D455" s="34" t="s">
        <v>1153</v>
      </c>
      <c r="E455" s="34" t="s">
        <v>1736</v>
      </c>
      <c r="F455" s="34">
        <v>3</v>
      </c>
    </row>
    <row r="456" spans="1:6">
      <c r="A456" s="23">
        <v>2017</v>
      </c>
      <c r="B456" s="23" t="s">
        <v>514</v>
      </c>
      <c r="C456" s="13" t="s">
        <v>184</v>
      </c>
      <c r="D456" s="34" t="s">
        <v>1153</v>
      </c>
      <c r="E456" s="34" t="s">
        <v>7785</v>
      </c>
      <c r="F456" s="34">
        <v>1</v>
      </c>
    </row>
    <row r="457" spans="1:6">
      <c r="A457" s="23">
        <v>2017</v>
      </c>
      <c r="B457" s="23" t="s">
        <v>514</v>
      </c>
      <c r="C457" s="13" t="s">
        <v>184</v>
      </c>
      <c r="D457" s="34" t="s">
        <v>1153</v>
      </c>
      <c r="E457" s="34" t="s">
        <v>967</v>
      </c>
      <c r="F457" s="34">
        <v>2</v>
      </c>
    </row>
    <row r="458" spans="1:6">
      <c r="A458" s="23">
        <v>2017</v>
      </c>
      <c r="B458" s="23" t="s">
        <v>514</v>
      </c>
      <c r="C458" s="13" t="s">
        <v>184</v>
      </c>
      <c r="D458" s="34" t="s">
        <v>1153</v>
      </c>
      <c r="E458" s="34" t="s">
        <v>7730</v>
      </c>
      <c r="F458" s="34">
        <v>6</v>
      </c>
    </row>
    <row r="459" spans="1:6">
      <c r="A459" s="23">
        <v>2017</v>
      </c>
      <c r="B459" s="23" t="s">
        <v>514</v>
      </c>
      <c r="C459" s="13" t="s">
        <v>23</v>
      </c>
      <c r="D459" s="34" t="s">
        <v>1153</v>
      </c>
      <c r="E459" s="34" t="s">
        <v>7805</v>
      </c>
      <c r="F459" s="34">
        <v>7</v>
      </c>
    </row>
    <row r="460" spans="1:6">
      <c r="A460" s="23">
        <v>2017</v>
      </c>
      <c r="B460" s="23" t="s">
        <v>514</v>
      </c>
      <c r="C460" s="13" t="s">
        <v>23</v>
      </c>
      <c r="D460" s="34" t="s">
        <v>1153</v>
      </c>
      <c r="E460" s="34" t="s">
        <v>7812</v>
      </c>
      <c r="F460" s="34">
        <v>3</v>
      </c>
    </row>
    <row r="461" spans="1:6">
      <c r="A461" s="23">
        <v>2017</v>
      </c>
      <c r="B461" s="23" t="s">
        <v>514</v>
      </c>
      <c r="C461" s="13" t="s">
        <v>23</v>
      </c>
      <c r="D461" s="34" t="s">
        <v>1153</v>
      </c>
      <c r="E461" s="34" t="s">
        <v>7729</v>
      </c>
      <c r="F461" s="34">
        <v>4</v>
      </c>
    </row>
    <row r="462" spans="1:6">
      <c r="A462" s="23">
        <v>2017</v>
      </c>
      <c r="B462" s="23" t="s">
        <v>514</v>
      </c>
      <c r="C462" s="13" t="s">
        <v>23</v>
      </c>
      <c r="D462" s="34" t="s">
        <v>1153</v>
      </c>
      <c r="E462" s="34" t="s">
        <v>1736</v>
      </c>
      <c r="F462" s="34">
        <v>5</v>
      </c>
    </row>
    <row r="463" spans="1:6">
      <c r="A463" s="23">
        <v>2017</v>
      </c>
      <c r="B463" s="23" t="s">
        <v>514</v>
      </c>
      <c r="C463" s="13" t="s">
        <v>23</v>
      </c>
      <c r="D463" s="34" t="s">
        <v>1153</v>
      </c>
      <c r="E463" s="34" t="s">
        <v>977</v>
      </c>
      <c r="F463" s="34">
        <v>8</v>
      </c>
    </row>
    <row r="464" spans="1:6">
      <c r="A464" s="23">
        <v>2017</v>
      </c>
      <c r="B464" s="23" t="s">
        <v>514</v>
      </c>
      <c r="C464" s="13" t="s">
        <v>23</v>
      </c>
      <c r="D464" s="34" t="s">
        <v>1153</v>
      </c>
      <c r="E464" s="34" t="s">
        <v>1737</v>
      </c>
      <c r="F464" s="34">
        <v>6</v>
      </c>
    </row>
    <row r="465" spans="1:6">
      <c r="A465" s="23">
        <v>2017</v>
      </c>
      <c r="B465" s="23" t="s">
        <v>514</v>
      </c>
      <c r="C465" s="13" t="s">
        <v>23</v>
      </c>
      <c r="D465" s="34" t="s">
        <v>1153</v>
      </c>
      <c r="E465" s="34" t="s">
        <v>1738</v>
      </c>
      <c r="F465" s="34">
        <v>5</v>
      </c>
    </row>
    <row r="466" spans="1:6">
      <c r="A466" s="23">
        <v>2017</v>
      </c>
      <c r="B466" s="23" t="s">
        <v>514</v>
      </c>
      <c r="C466" s="13" t="s">
        <v>23</v>
      </c>
      <c r="D466" s="34" t="s">
        <v>1153</v>
      </c>
      <c r="E466" s="34" t="s">
        <v>1739</v>
      </c>
      <c r="F466" s="34">
        <v>4</v>
      </c>
    </row>
    <row r="467" spans="1:6">
      <c r="A467" s="23">
        <v>2017</v>
      </c>
      <c r="B467" s="23" t="s">
        <v>514</v>
      </c>
      <c r="C467" s="13" t="s">
        <v>23</v>
      </c>
      <c r="D467" s="34" t="s">
        <v>1153</v>
      </c>
      <c r="E467" s="34" t="s">
        <v>7785</v>
      </c>
      <c r="F467" s="34">
        <v>5</v>
      </c>
    </row>
    <row r="468" spans="1:6">
      <c r="A468" s="23">
        <v>2017</v>
      </c>
      <c r="B468" s="23" t="s">
        <v>514</v>
      </c>
      <c r="C468" s="13" t="s">
        <v>23</v>
      </c>
      <c r="D468" s="34" t="s">
        <v>1153</v>
      </c>
      <c r="E468" s="34" t="s">
        <v>967</v>
      </c>
      <c r="F468" s="34">
        <v>3</v>
      </c>
    </row>
    <row r="469" spans="1:6">
      <c r="A469" s="23">
        <v>2017</v>
      </c>
      <c r="B469" s="23" t="s">
        <v>514</v>
      </c>
      <c r="C469" s="13" t="s">
        <v>23</v>
      </c>
      <c r="D469" s="34" t="s">
        <v>1153</v>
      </c>
      <c r="E469" s="34" t="s">
        <v>7730</v>
      </c>
      <c r="F469" s="34">
        <v>21</v>
      </c>
    </row>
    <row r="470" spans="1:6">
      <c r="A470" s="23">
        <v>2017</v>
      </c>
      <c r="B470" s="23" t="s">
        <v>514</v>
      </c>
      <c r="C470" s="13" t="s">
        <v>23</v>
      </c>
      <c r="D470" s="34" t="s">
        <v>1153</v>
      </c>
      <c r="E470" s="34" t="s">
        <v>1742</v>
      </c>
      <c r="F470" s="34">
        <v>9</v>
      </c>
    </row>
    <row r="471" spans="1:6">
      <c r="A471" s="23">
        <v>2017</v>
      </c>
      <c r="B471" s="23" t="s">
        <v>514</v>
      </c>
      <c r="C471" s="13" t="s">
        <v>185</v>
      </c>
      <c r="D471" s="34" t="s">
        <v>1153</v>
      </c>
      <c r="E471" s="34" t="s">
        <v>7805</v>
      </c>
      <c r="F471" s="34">
        <v>13</v>
      </c>
    </row>
    <row r="472" spans="1:6">
      <c r="A472" s="23">
        <v>2017</v>
      </c>
      <c r="B472" s="23" t="s">
        <v>514</v>
      </c>
      <c r="C472" s="13" t="s">
        <v>185</v>
      </c>
      <c r="D472" s="34" t="s">
        <v>1153</v>
      </c>
      <c r="E472" s="34" t="s">
        <v>7812</v>
      </c>
      <c r="F472" s="34">
        <v>4</v>
      </c>
    </row>
    <row r="473" spans="1:6">
      <c r="A473" s="23">
        <v>2017</v>
      </c>
      <c r="B473" s="23" t="s">
        <v>514</v>
      </c>
      <c r="C473" s="13" t="s">
        <v>185</v>
      </c>
      <c r="D473" s="34" t="s">
        <v>1153</v>
      </c>
      <c r="E473" s="34" t="s">
        <v>963</v>
      </c>
      <c r="F473" s="34">
        <v>62</v>
      </c>
    </row>
    <row r="474" spans="1:6">
      <c r="A474" s="23">
        <v>2017</v>
      </c>
      <c r="B474" s="23" t="s">
        <v>514</v>
      </c>
      <c r="C474" s="13" t="s">
        <v>185</v>
      </c>
      <c r="D474" s="34" t="s">
        <v>1153</v>
      </c>
      <c r="E474" s="34" t="s">
        <v>7731</v>
      </c>
      <c r="F474" s="34">
        <v>16</v>
      </c>
    </row>
    <row r="475" spans="1:6">
      <c r="A475" s="23">
        <v>2017</v>
      </c>
      <c r="B475" s="23" t="s">
        <v>514</v>
      </c>
      <c r="C475" s="13" t="s">
        <v>185</v>
      </c>
      <c r="D475" s="34" t="s">
        <v>1153</v>
      </c>
      <c r="E475" s="34" t="s">
        <v>7729</v>
      </c>
      <c r="F475" s="34">
        <v>10</v>
      </c>
    </row>
    <row r="476" spans="1:6">
      <c r="A476" s="23">
        <v>2017</v>
      </c>
      <c r="B476" s="23" t="s">
        <v>514</v>
      </c>
      <c r="C476" s="13" t="s">
        <v>185</v>
      </c>
      <c r="D476" s="34" t="s">
        <v>1153</v>
      </c>
      <c r="E476" s="34" t="s">
        <v>1736</v>
      </c>
      <c r="F476" s="34">
        <v>15</v>
      </c>
    </row>
    <row r="477" spans="1:6">
      <c r="A477" s="23">
        <v>2017</v>
      </c>
      <c r="B477" s="23" t="s">
        <v>514</v>
      </c>
      <c r="C477" s="13" t="s">
        <v>185</v>
      </c>
      <c r="D477" s="34" t="s">
        <v>1153</v>
      </c>
      <c r="E477" s="34" t="s">
        <v>977</v>
      </c>
      <c r="F477" s="34">
        <v>8</v>
      </c>
    </row>
    <row r="478" spans="1:6">
      <c r="A478" s="23">
        <v>2017</v>
      </c>
      <c r="B478" s="23" t="s">
        <v>514</v>
      </c>
      <c r="C478" s="13" t="s">
        <v>185</v>
      </c>
      <c r="D478" s="34" t="s">
        <v>1153</v>
      </c>
      <c r="E478" s="34" t="s">
        <v>1737</v>
      </c>
      <c r="F478" s="34">
        <v>12</v>
      </c>
    </row>
    <row r="479" spans="1:6">
      <c r="A479" s="23">
        <v>2017</v>
      </c>
      <c r="B479" s="23" t="s">
        <v>514</v>
      </c>
      <c r="C479" s="13" t="s">
        <v>185</v>
      </c>
      <c r="D479" s="34" t="s">
        <v>1153</v>
      </c>
      <c r="E479" s="34" t="s">
        <v>1738</v>
      </c>
      <c r="F479" s="34">
        <v>2</v>
      </c>
    </row>
    <row r="480" spans="1:6">
      <c r="A480" s="23">
        <v>2017</v>
      </c>
      <c r="B480" s="23" t="s">
        <v>514</v>
      </c>
      <c r="C480" s="13" t="s">
        <v>185</v>
      </c>
      <c r="D480" s="34" t="s">
        <v>1153</v>
      </c>
      <c r="E480" s="34" t="s">
        <v>1739</v>
      </c>
      <c r="F480" s="34">
        <v>4</v>
      </c>
    </row>
    <row r="481" spans="1:6">
      <c r="A481" s="23">
        <v>2017</v>
      </c>
      <c r="B481" s="23" t="s">
        <v>514</v>
      </c>
      <c r="C481" s="13" t="s">
        <v>185</v>
      </c>
      <c r="D481" s="34" t="s">
        <v>1153</v>
      </c>
      <c r="E481" s="34" t="s">
        <v>7785</v>
      </c>
      <c r="F481" s="34">
        <v>32</v>
      </c>
    </row>
    <row r="482" spans="1:6">
      <c r="A482" s="23">
        <v>2017</v>
      </c>
      <c r="B482" s="23" t="s">
        <v>514</v>
      </c>
      <c r="C482" s="13" t="s">
        <v>185</v>
      </c>
      <c r="D482" s="34" t="s">
        <v>1153</v>
      </c>
      <c r="E482" s="34" t="s">
        <v>967</v>
      </c>
      <c r="F482" s="34">
        <v>19</v>
      </c>
    </row>
    <row r="483" spans="1:6">
      <c r="A483" s="23">
        <v>2017</v>
      </c>
      <c r="B483" s="23" t="s">
        <v>514</v>
      </c>
      <c r="C483" s="13" t="s">
        <v>185</v>
      </c>
      <c r="D483" s="34" t="s">
        <v>1153</v>
      </c>
      <c r="E483" s="34" t="s">
        <v>7730</v>
      </c>
      <c r="F483" s="34">
        <v>68</v>
      </c>
    </row>
    <row r="484" spans="1:6">
      <c r="A484" s="23">
        <v>2017</v>
      </c>
      <c r="B484" s="23" t="s">
        <v>514</v>
      </c>
      <c r="C484" s="13" t="s">
        <v>185</v>
      </c>
      <c r="D484" s="34" t="s">
        <v>1153</v>
      </c>
      <c r="E484" s="34" t="s">
        <v>1742</v>
      </c>
      <c r="F484" s="34">
        <v>2</v>
      </c>
    </row>
    <row r="485" spans="1:6">
      <c r="A485" s="23">
        <v>2017</v>
      </c>
      <c r="B485" s="23" t="s">
        <v>514</v>
      </c>
      <c r="C485" s="13" t="s">
        <v>3925</v>
      </c>
      <c r="D485" s="34" t="s">
        <v>1153</v>
      </c>
      <c r="E485" s="34" t="s">
        <v>7805</v>
      </c>
      <c r="F485" s="34">
        <v>7</v>
      </c>
    </row>
    <row r="486" spans="1:6">
      <c r="A486" s="23">
        <v>2017</v>
      </c>
      <c r="B486" s="23" t="s">
        <v>514</v>
      </c>
      <c r="C486" s="13" t="s">
        <v>3925</v>
      </c>
      <c r="D486" s="34" t="s">
        <v>1153</v>
      </c>
      <c r="E486" s="34" t="s">
        <v>7812</v>
      </c>
      <c r="F486" s="34">
        <v>12</v>
      </c>
    </row>
    <row r="487" spans="1:6">
      <c r="A487" s="23">
        <v>2017</v>
      </c>
      <c r="B487" s="23" t="s">
        <v>514</v>
      </c>
      <c r="C487" s="13" t="s">
        <v>3925</v>
      </c>
      <c r="D487" s="34" t="s">
        <v>1153</v>
      </c>
      <c r="E487" s="34" t="s">
        <v>963</v>
      </c>
      <c r="F487" s="34">
        <v>16</v>
      </c>
    </row>
    <row r="488" spans="1:6">
      <c r="A488" s="23">
        <v>2017</v>
      </c>
      <c r="B488" s="23" t="s">
        <v>514</v>
      </c>
      <c r="C488" s="13" t="s">
        <v>3925</v>
      </c>
      <c r="D488" s="34" t="s">
        <v>1153</v>
      </c>
      <c r="E488" s="34" t="s">
        <v>7731</v>
      </c>
      <c r="F488" s="34">
        <v>8</v>
      </c>
    </row>
    <row r="489" spans="1:6">
      <c r="A489" s="23">
        <v>2017</v>
      </c>
      <c r="B489" s="23" t="s">
        <v>514</v>
      </c>
      <c r="C489" s="13" t="s">
        <v>3925</v>
      </c>
      <c r="D489" s="34" t="s">
        <v>1153</v>
      </c>
      <c r="E489" s="34" t="s">
        <v>7729</v>
      </c>
      <c r="F489" s="34">
        <v>19</v>
      </c>
    </row>
    <row r="490" spans="1:6">
      <c r="A490" s="23">
        <v>2017</v>
      </c>
      <c r="B490" s="23" t="s">
        <v>514</v>
      </c>
      <c r="C490" s="13" t="s">
        <v>3925</v>
      </c>
      <c r="D490" s="34" t="s">
        <v>1153</v>
      </c>
      <c r="E490" s="34" t="s">
        <v>1736</v>
      </c>
      <c r="F490" s="34">
        <v>10</v>
      </c>
    </row>
    <row r="491" spans="1:6">
      <c r="A491" s="23">
        <v>2017</v>
      </c>
      <c r="B491" s="23" t="s">
        <v>514</v>
      </c>
      <c r="C491" s="13" t="s">
        <v>3925</v>
      </c>
      <c r="D491" s="34" t="s">
        <v>1153</v>
      </c>
      <c r="E491" s="34" t="s">
        <v>977</v>
      </c>
      <c r="F491" s="34">
        <v>32</v>
      </c>
    </row>
    <row r="492" spans="1:6">
      <c r="A492" s="23">
        <v>2017</v>
      </c>
      <c r="B492" s="23" t="s">
        <v>514</v>
      </c>
      <c r="C492" s="13" t="s">
        <v>3925</v>
      </c>
      <c r="D492" s="34" t="s">
        <v>1153</v>
      </c>
      <c r="E492" s="34" t="s">
        <v>1737</v>
      </c>
      <c r="F492" s="34">
        <v>8</v>
      </c>
    </row>
    <row r="493" spans="1:6">
      <c r="A493" s="23">
        <v>2017</v>
      </c>
      <c r="B493" s="23" t="s">
        <v>514</v>
      </c>
      <c r="C493" s="13" t="s">
        <v>3925</v>
      </c>
      <c r="D493" s="34" t="s">
        <v>1153</v>
      </c>
      <c r="E493" s="34" t="s">
        <v>1738</v>
      </c>
      <c r="F493" s="34">
        <v>10</v>
      </c>
    </row>
    <row r="494" spans="1:6">
      <c r="A494" s="23">
        <v>2017</v>
      </c>
      <c r="B494" s="23" t="s">
        <v>514</v>
      </c>
      <c r="C494" s="13" t="s">
        <v>3925</v>
      </c>
      <c r="D494" s="34" t="s">
        <v>1153</v>
      </c>
      <c r="E494" s="34" t="s">
        <v>1739</v>
      </c>
      <c r="F494" s="34">
        <v>10</v>
      </c>
    </row>
    <row r="495" spans="1:6">
      <c r="A495" s="23">
        <v>2017</v>
      </c>
      <c r="B495" s="23" t="s">
        <v>514</v>
      </c>
      <c r="C495" s="13" t="s">
        <v>3925</v>
      </c>
      <c r="D495" s="34" t="s">
        <v>1153</v>
      </c>
      <c r="E495" s="34" t="s">
        <v>7785</v>
      </c>
      <c r="F495" s="34">
        <v>12</v>
      </c>
    </row>
    <row r="496" spans="1:6">
      <c r="A496" s="23">
        <v>2017</v>
      </c>
      <c r="B496" s="23" t="s">
        <v>514</v>
      </c>
      <c r="C496" s="13" t="s">
        <v>3925</v>
      </c>
      <c r="D496" s="34" t="s">
        <v>1153</v>
      </c>
      <c r="E496" s="34" t="s">
        <v>967</v>
      </c>
      <c r="F496" s="34">
        <v>13</v>
      </c>
    </row>
    <row r="497" spans="1:6">
      <c r="A497" s="23">
        <v>2017</v>
      </c>
      <c r="B497" s="23" t="s">
        <v>514</v>
      </c>
      <c r="C497" s="13" t="s">
        <v>3925</v>
      </c>
      <c r="D497" s="34" t="s">
        <v>1153</v>
      </c>
      <c r="E497" s="34" t="s">
        <v>7730</v>
      </c>
      <c r="F497" s="34">
        <v>30</v>
      </c>
    </row>
    <row r="498" spans="1:6">
      <c r="A498" s="23">
        <v>2017</v>
      </c>
      <c r="B498" s="23" t="s">
        <v>514</v>
      </c>
      <c r="C498" s="13" t="s">
        <v>3925</v>
      </c>
      <c r="D498" s="34" t="s">
        <v>1153</v>
      </c>
      <c r="E498" s="34" t="s">
        <v>1742</v>
      </c>
      <c r="F498" s="34">
        <v>7</v>
      </c>
    </row>
    <row r="499" spans="1:6">
      <c r="A499" s="23">
        <v>2018</v>
      </c>
      <c r="B499" s="23" t="s">
        <v>514</v>
      </c>
      <c r="C499" s="13" t="s">
        <v>1294</v>
      </c>
      <c r="D499" s="34" t="s">
        <v>1153</v>
      </c>
      <c r="E499" s="34" t="s">
        <v>7805</v>
      </c>
      <c r="F499" s="34">
        <v>15</v>
      </c>
    </row>
    <row r="500" spans="1:6">
      <c r="A500" s="23">
        <v>2018</v>
      </c>
      <c r="B500" s="23" t="s">
        <v>514</v>
      </c>
      <c r="C500" s="13" t="s">
        <v>1294</v>
      </c>
      <c r="D500" s="34" t="s">
        <v>1153</v>
      </c>
      <c r="E500" s="34" t="s">
        <v>7812</v>
      </c>
      <c r="F500" s="34">
        <v>26</v>
      </c>
    </row>
    <row r="501" spans="1:6">
      <c r="A501" s="23">
        <v>2018</v>
      </c>
      <c r="B501" s="23" t="s">
        <v>514</v>
      </c>
      <c r="C501" s="13" t="s">
        <v>1294</v>
      </c>
      <c r="D501" s="34" t="s">
        <v>1153</v>
      </c>
      <c r="E501" s="34" t="s">
        <v>7786</v>
      </c>
      <c r="F501" s="34">
        <v>15</v>
      </c>
    </row>
    <row r="502" spans="1:6">
      <c r="A502" s="23">
        <v>2018</v>
      </c>
      <c r="B502" s="23" t="s">
        <v>514</v>
      </c>
      <c r="C502" s="13" t="s">
        <v>1294</v>
      </c>
      <c r="D502" s="34" t="s">
        <v>1153</v>
      </c>
      <c r="E502" s="34" t="s">
        <v>7729</v>
      </c>
      <c r="F502" s="34">
        <v>1</v>
      </c>
    </row>
    <row r="503" spans="1:6">
      <c r="A503" s="23">
        <v>2018</v>
      </c>
      <c r="B503" s="23" t="s">
        <v>514</v>
      </c>
      <c r="C503" s="13" t="s">
        <v>1294</v>
      </c>
      <c r="D503" s="34" t="s">
        <v>1153</v>
      </c>
      <c r="E503" s="34" t="s">
        <v>1739</v>
      </c>
      <c r="F503" s="34">
        <v>7</v>
      </c>
    </row>
    <row r="504" spans="1:6">
      <c r="A504" s="23">
        <v>2018</v>
      </c>
      <c r="B504" s="23" t="s">
        <v>514</v>
      </c>
      <c r="C504" s="13" t="s">
        <v>1294</v>
      </c>
      <c r="D504" s="34" t="s">
        <v>1153</v>
      </c>
      <c r="E504" s="34" t="s">
        <v>7785</v>
      </c>
      <c r="F504" s="34">
        <v>3</v>
      </c>
    </row>
    <row r="505" spans="1:6">
      <c r="A505" s="23">
        <v>2018</v>
      </c>
      <c r="B505" s="23" t="s">
        <v>514</v>
      </c>
      <c r="C505" s="13" t="s">
        <v>1294</v>
      </c>
      <c r="D505" s="34" t="s">
        <v>1153</v>
      </c>
      <c r="E505" s="34" t="s">
        <v>967</v>
      </c>
      <c r="F505" s="34">
        <v>1</v>
      </c>
    </row>
    <row r="506" spans="1:6">
      <c r="A506" s="23">
        <v>2018</v>
      </c>
      <c r="B506" s="23" t="s">
        <v>514</v>
      </c>
      <c r="C506" s="13" t="s">
        <v>1294</v>
      </c>
      <c r="D506" s="34" t="s">
        <v>1153</v>
      </c>
      <c r="E506" s="34" t="s">
        <v>1741</v>
      </c>
      <c r="F506" s="34">
        <v>2</v>
      </c>
    </row>
    <row r="507" spans="1:6">
      <c r="A507" s="23">
        <v>2018</v>
      </c>
      <c r="B507" s="23" t="s">
        <v>514</v>
      </c>
      <c r="C507" s="13" t="s">
        <v>1294</v>
      </c>
      <c r="D507" s="34" t="s">
        <v>1153</v>
      </c>
      <c r="E507" s="34" t="s">
        <v>1742</v>
      </c>
      <c r="F507" s="34">
        <v>8</v>
      </c>
    </row>
    <row r="508" spans="1:6">
      <c r="A508" s="23">
        <v>2018</v>
      </c>
      <c r="B508" s="23" t="s">
        <v>514</v>
      </c>
      <c r="C508" s="13" t="s">
        <v>1735</v>
      </c>
      <c r="D508" s="34" t="s">
        <v>1153</v>
      </c>
      <c r="E508" s="34" t="s">
        <v>7805</v>
      </c>
      <c r="F508" s="34">
        <v>15</v>
      </c>
    </row>
    <row r="509" spans="1:6">
      <c r="A509" s="23">
        <v>2018</v>
      </c>
      <c r="B509" s="23" t="s">
        <v>514</v>
      </c>
      <c r="C509" s="13" t="s">
        <v>1735</v>
      </c>
      <c r="D509" s="34" t="s">
        <v>1153</v>
      </c>
      <c r="E509" s="34" t="s">
        <v>7812</v>
      </c>
      <c r="F509" s="34">
        <v>2</v>
      </c>
    </row>
    <row r="510" spans="1:6">
      <c r="A510" s="23">
        <v>2018</v>
      </c>
      <c r="B510" s="23" t="s">
        <v>514</v>
      </c>
      <c r="C510" s="13" t="s">
        <v>1735</v>
      </c>
      <c r="D510" s="34" t="s">
        <v>1153</v>
      </c>
      <c r="E510" s="34" t="s">
        <v>7786</v>
      </c>
      <c r="F510" s="34">
        <v>7</v>
      </c>
    </row>
    <row r="511" spans="1:6">
      <c r="A511" s="23">
        <v>2018</v>
      </c>
      <c r="B511" s="23" t="s">
        <v>514</v>
      </c>
      <c r="C511" s="13" t="s">
        <v>1735</v>
      </c>
      <c r="D511" s="34" t="s">
        <v>1153</v>
      </c>
      <c r="E511" s="34" t="s">
        <v>5133</v>
      </c>
      <c r="F511" s="34">
        <v>2</v>
      </c>
    </row>
    <row r="512" spans="1:6">
      <c r="A512" s="23">
        <v>2018</v>
      </c>
      <c r="B512" s="23" t="s">
        <v>514</v>
      </c>
      <c r="C512" s="13" t="s">
        <v>1735</v>
      </c>
      <c r="D512" s="34" t="s">
        <v>1153</v>
      </c>
      <c r="E512" s="34" t="s">
        <v>1736</v>
      </c>
      <c r="F512" s="34">
        <v>25</v>
      </c>
    </row>
    <row r="513" spans="1:6">
      <c r="A513" s="23">
        <v>2018</v>
      </c>
      <c r="B513" s="23" t="s">
        <v>514</v>
      </c>
      <c r="C513" s="13" t="s">
        <v>1735</v>
      </c>
      <c r="D513" s="34" t="s">
        <v>1153</v>
      </c>
      <c r="E513" s="34" t="s">
        <v>7811</v>
      </c>
      <c r="F513" s="34">
        <v>4</v>
      </c>
    </row>
    <row r="514" spans="1:6">
      <c r="A514" s="23">
        <v>2018</v>
      </c>
      <c r="B514" s="23" t="s">
        <v>514</v>
      </c>
      <c r="C514" s="13" t="s">
        <v>1735</v>
      </c>
      <c r="D514" s="34" t="s">
        <v>1153</v>
      </c>
      <c r="E514" s="34" t="s">
        <v>977</v>
      </c>
      <c r="F514" s="34">
        <v>2</v>
      </c>
    </row>
    <row r="515" spans="1:6">
      <c r="A515" s="23">
        <v>2018</v>
      </c>
      <c r="B515" s="23" t="s">
        <v>514</v>
      </c>
      <c r="C515" s="13" t="s">
        <v>1735</v>
      </c>
      <c r="D515" s="34" t="s">
        <v>1153</v>
      </c>
      <c r="E515" s="34" t="s">
        <v>1737</v>
      </c>
      <c r="F515" s="34">
        <v>2</v>
      </c>
    </row>
    <row r="516" spans="1:6">
      <c r="A516" s="23">
        <v>2018</v>
      </c>
      <c r="B516" s="23" t="s">
        <v>514</v>
      </c>
      <c r="C516" s="13" t="s">
        <v>1735</v>
      </c>
      <c r="D516" s="34" t="s">
        <v>1153</v>
      </c>
      <c r="E516" s="34" t="s">
        <v>1738</v>
      </c>
      <c r="F516" s="34">
        <v>3</v>
      </c>
    </row>
    <row r="517" spans="1:6">
      <c r="A517" s="23">
        <v>2018</v>
      </c>
      <c r="B517" s="23" t="s">
        <v>514</v>
      </c>
      <c r="C517" s="13" t="s">
        <v>1735</v>
      </c>
      <c r="D517" s="34" t="s">
        <v>1153</v>
      </c>
      <c r="E517" s="34" t="s">
        <v>1739</v>
      </c>
      <c r="F517" s="34">
        <v>16</v>
      </c>
    </row>
    <row r="518" spans="1:6">
      <c r="A518" s="23">
        <v>2018</v>
      </c>
      <c r="B518" s="23" t="s">
        <v>514</v>
      </c>
      <c r="C518" s="13" t="s">
        <v>1735</v>
      </c>
      <c r="D518" s="34" t="s">
        <v>1153</v>
      </c>
      <c r="E518" s="34" t="s">
        <v>7785</v>
      </c>
      <c r="F518" s="34">
        <v>17</v>
      </c>
    </row>
    <row r="519" spans="1:6">
      <c r="A519" s="23">
        <v>2018</v>
      </c>
      <c r="B519" s="23" t="s">
        <v>514</v>
      </c>
      <c r="C519" s="13" t="s">
        <v>1735</v>
      </c>
      <c r="D519" s="34" t="s">
        <v>1153</v>
      </c>
      <c r="E519" s="34" t="s">
        <v>967</v>
      </c>
      <c r="F519" s="34">
        <v>3</v>
      </c>
    </row>
    <row r="520" spans="1:6">
      <c r="A520" s="23">
        <v>2018</v>
      </c>
      <c r="B520" s="23" t="s">
        <v>514</v>
      </c>
      <c r="C520" s="13" t="s">
        <v>1735</v>
      </c>
      <c r="D520" s="34" t="s">
        <v>1153</v>
      </c>
      <c r="E520" s="34" t="s">
        <v>7730</v>
      </c>
      <c r="F520" s="34">
        <v>1</v>
      </c>
    </row>
    <row r="521" spans="1:6">
      <c r="A521" s="23">
        <v>2018</v>
      </c>
      <c r="B521" s="23" t="s">
        <v>514</v>
      </c>
      <c r="C521" s="13" t="s">
        <v>1735</v>
      </c>
      <c r="D521" s="34" t="s">
        <v>1153</v>
      </c>
      <c r="E521" s="34" t="s">
        <v>1741</v>
      </c>
      <c r="F521" s="34">
        <v>2</v>
      </c>
    </row>
    <row r="522" spans="1:6">
      <c r="A522" s="23">
        <v>2018</v>
      </c>
      <c r="B522" s="23" t="s">
        <v>514</v>
      </c>
      <c r="C522" s="13" t="s">
        <v>1735</v>
      </c>
      <c r="D522" s="34" t="s">
        <v>1153</v>
      </c>
      <c r="E522" s="34" t="s">
        <v>1742</v>
      </c>
      <c r="F522" s="34">
        <v>2</v>
      </c>
    </row>
    <row r="523" spans="1:6">
      <c r="A523" s="23">
        <v>2018</v>
      </c>
      <c r="B523" s="23" t="s">
        <v>514</v>
      </c>
      <c r="C523" s="13" t="s">
        <v>184</v>
      </c>
      <c r="D523" s="34" t="s">
        <v>1153</v>
      </c>
      <c r="E523" s="34" t="s">
        <v>7805</v>
      </c>
      <c r="F523" s="34">
        <v>30</v>
      </c>
    </row>
    <row r="524" spans="1:6">
      <c r="A524" s="23">
        <v>2018</v>
      </c>
      <c r="B524" s="23" t="s">
        <v>514</v>
      </c>
      <c r="C524" s="13" t="s">
        <v>184</v>
      </c>
      <c r="D524" s="34" t="s">
        <v>1153</v>
      </c>
      <c r="E524" s="34" t="s">
        <v>7812</v>
      </c>
      <c r="F524" s="34">
        <v>21</v>
      </c>
    </row>
    <row r="525" spans="1:6">
      <c r="A525" s="23">
        <v>2018</v>
      </c>
      <c r="B525" s="23" t="s">
        <v>514</v>
      </c>
      <c r="C525" s="13" t="s">
        <v>184</v>
      </c>
      <c r="D525" s="34" t="s">
        <v>1153</v>
      </c>
      <c r="E525" s="34" t="s">
        <v>7786</v>
      </c>
      <c r="F525" s="34">
        <v>5</v>
      </c>
    </row>
    <row r="526" spans="1:6">
      <c r="A526" s="23">
        <v>2018</v>
      </c>
      <c r="B526" s="23" t="s">
        <v>514</v>
      </c>
      <c r="C526" s="13" t="s">
        <v>184</v>
      </c>
      <c r="D526" s="34" t="s">
        <v>1153</v>
      </c>
      <c r="E526" s="34" t="s">
        <v>7731</v>
      </c>
      <c r="F526" s="34">
        <v>4</v>
      </c>
    </row>
    <row r="527" spans="1:6">
      <c r="A527" s="23">
        <v>2018</v>
      </c>
      <c r="B527" s="23" t="s">
        <v>514</v>
      </c>
      <c r="C527" s="13" t="s">
        <v>184</v>
      </c>
      <c r="D527" s="34" t="s">
        <v>1153</v>
      </c>
      <c r="E527" s="34" t="s">
        <v>7729</v>
      </c>
      <c r="F527" s="34">
        <v>2</v>
      </c>
    </row>
    <row r="528" spans="1:6">
      <c r="A528" s="23">
        <v>2018</v>
      </c>
      <c r="B528" s="23" t="s">
        <v>514</v>
      </c>
      <c r="C528" s="13" t="s">
        <v>184</v>
      </c>
      <c r="D528" s="34" t="s">
        <v>1153</v>
      </c>
      <c r="E528" s="34" t="s">
        <v>5133</v>
      </c>
      <c r="F528" s="34">
        <v>1</v>
      </c>
    </row>
    <row r="529" spans="1:6">
      <c r="A529" s="23">
        <v>2018</v>
      </c>
      <c r="B529" s="23" t="s">
        <v>514</v>
      </c>
      <c r="C529" s="13" t="s">
        <v>184</v>
      </c>
      <c r="D529" s="34" t="s">
        <v>1153</v>
      </c>
      <c r="E529" s="34" t="s">
        <v>1736</v>
      </c>
      <c r="F529" s="34">
        <v>9</v>
      </c>
    </row>
    <row r="530" spans="1:6">
      <c r="A530" s="23">
        <v>2018</v>
      </c>
      <c r="B530" s="23" t="s">
        <v>514</v>
      </c>
      <c r="C530" s="13" t="s">
        <v>184</v>
      </c>
      <c r="D530" s="34" t="s">
        <v>1153</v>
      </c>
      <c r="E530" s="34" t="s">
        <v>7811</v>
      </c>
      <c r="F530" s="34">
        <v>4</v>
      </c>
    </row>
    <row r="531" spans="1:6">
      <c r="A531" s="23">
        <v>2018</v>
      </c>
      <c r="B531" s="23" t="s">
        <v>514</v>
      </c>
      <c r="C531" s="13" t="s">
        <v>184</v>
      </c>
      <c r="D531" s="34" t="s">
        <v>1153</v>
      </c>
      <c r="E531" s="34" t="s">
        <v>977</v>
      </c>
      <c r="F531" s="34">
        <v>3</v>
      </c>
    </row>
    <row r="532" spans="1:6">
      <c r="A532" s="23">
        <v>2018</v>
      </c>
      <c r="B532" s="23" t="s">
        <v>514</v>
      </c>
      <c r="C532" s="13" t="s">
        <v>184</v>
      </c>
      <c r="D532" s="34" t="s">
        <v>1153</v>
      </c>
      <c r="E532" s="34" t="s">
        <v>1737</v>
      </c>
      <c r="F532" s="34">
        <v>1</v>
      </c>
    </row>
    <row r="533" spans="1:6">
      <c r="A533" s="23">
        <v>2018</v>
      </c>
      <c r="B533" s="23" t="s">
        <v>514</v>
      </c>
      <c r="C533" s="13" t="s">
        <v>184</v>
      </c>
      <c r="D533" s="34" t="s">
        <v>1153</v>
      </c>
      <c r="E533" s="34" t="s">
        <v>1739</v>
      </c>
      <c r="F533" s="34">
        <v>19</v>
      </c>
    </row>
    <row r="534" spans="1:6">
      <c r="A534" s="23">
        <v>2018</v>
      </c>
      <c r="B534" s="23" t="s">
        <v>514</v>
      </c>
      <c r="C534" s="13" t="s">
        <v>184</v>
      </c>
      <c r="D534" s="34" t="s">
        <v>1153</v>
      </c>
      <c r="E534" s="34" t="s">
        <v>7785</v>
      </c>
      <c r="F534" s="34">
        <v>4</v>
      </c>
    </row>
    <row r="535" spans="1:6">
      <c r="A535" s="23">
        <v>2018</v>
      </c>
      <c r="B535" s="23" t="s">
        <v>514</v>
      </c>
      <c r="C535" s="13" t="s">
        <v>184</v>
      </c>
      <c r="D535" s="34" t="s">
        <v>1153</v>
      </c>
      <c r="E535" s="34" t="s">
        <v>967</v>
      </c>
      <c r="F535" s="34">
        <v>2</v>
      </c>
    </row>
    <row r="536" spans="1:6">
      <c r="A536" s="23">
        <v>2018</v>
      </c>
      <c r="B536" s="23" t="s">
        <v>514</v>
      </c>
      <c r="C536" s="13" t="s">
        <v>184</v>
      </c>
      <c r="D536" s="34" t="s">
        <v>1153</v>
      </c>
      <c r="E536" s="34" t="s">
        <v>7730</v>
      </c>
      <c r="F536" s="34">
        <v>2</v>
      </c>
    </row>
    <row r="537" spans="1:6">
      <c r="A537" s="23">
        <v>2018</v>
      </c>
      <c r="B537" s="23" t="s">
        <v>514</v>
      </c>
      <c r="C537" s="13" t="s">
        <v>184</v>
      </c>
      <c r="D537" s="34" t="s">
        <v>1153</v>
      </c>
      <c r="E537" s="34" t="s">
        <v>1741</v>
      </c>
      <c r="F537" s="34">
        <v>1</v>
      </c>
    </row>
    <row r="538" spans="1:6">
      <c r="A538" s="23">
        <v>2018</v>
      </c>
      <c r="B538" s="23" t="s">
        <v>514</v>
      </c>
      <c r="C538" s="13" t="s">
        <v>23</v>
      </c>
      <c r="D538" s="34" t="s">
        <v>1153</v>
      </c>
      <c r="E538" s="34" t="s">
        <v>7805</v>
      </c>
      <c r="F538" s="34">
        <v>14</v>
      </c>
    </row>
    <row r="539" spans="1:6">
      <c r="A539" s="23">
        <v>2018</v>
      </c>
      <c r="B539" s="23" t="s">
        <v>514</v>
      </c>
      <c r="C539" s="13" t="s">
        <v>23</v>
      </c>
      <c r="D539" s="34" t="s">
        <v>1153</v>
      </c>
      <c r="E539" s="34" t="s">
        <v>7812</v>
      </c>
      <c r="F539" s="34">
        <v>20</v>
      </c>
    </row>
    <row r="540" spans="1:6">
      <c r="A540" s="23">
        <v>2018</v>
      </c>
      <c r="B540" s="23" t="s">
        <v>514</v>
      </c>
      <c r="C540" s="13" t="s">
        <v>23</v>
      </c>
      <c r="D540" s="34" t="s">
        <v>1153</v>
      </c>
      <c r="E540" s="34" t="s">
        <v>7786</v>
      </c>
      <c r="F540" s="34">
        <v>3</v>
      </c>
    </row>
    <row r="541" spans="1:6">
      <c r="A541" s="23">
        <v>2018</v>
      </c>
      <c r="B541" s="23" t="s">
        <v>514</v>
      </c>
      <c r="C541" s="13" t="s">
        <v>23</v>
      </c>
      <c r="D541" s="34" t="s">
        <v>1153</v>
      </c>
      <c r="E541" s="34" t="s">
        <v>963</v>
      </c>
      <c r="F541" s="34">
        <v>6</v>
      </c>
    </row>
    <row r="542" spans="1:6">
      <c r="A542" s="23">
        <v>2018</v>
      </c>
      <c r="B542" s="23" t="s">
        <v>514</v>
      </c>
      <c r="C542" s="13" t="s">
        <v>23</v>
      </c>
      <c r="D542" s="34" t="s">
        <v>1153</v>
      </c>
      <c r="E542" s="34" t="s">
        <v>7731</v>
      </c>
      <c r="F542" s="34">
        <v>3</v>
      </c>
    </row>
    <row r="543" spans="1:6">
      <c r="A543" s="23">
        <v>2018</v>
      </c>
      <c r="B543" s="23" t="s">
        <v>514</v>
      </c>
      <c r="C543" s="13" t="s">
        <v>23</v>
      </c>
      <c r="D543" s="34" t="s">
        <v>1153</v>
      </c>
      <c r="E543" s="34" t="s">
        <v>7729</v>
      </c>
      <c r="F543" s="34">
        <v>1</v>
      </c>
    </row>
    <row r="544" spans="1:6">
      <c r="A544" s="23">
        <v>2018</v>
      </c>
      <c r="B544" s="23" t="s">
        <v>514</v>
      </c>
      <c r="C544" s="13" t="s">
        <v>23</v>
      </c>
      <c r="D544" s="34" t="s">
        <v>1153</v>
      </c>
      <c r="E544" s="34" t="s">
        <v>5133</v>
      </c>
      <c r="F544" s="34">
        <v>18</v>
      </c>
    </row>
    <row r="545" spans="1:6">
      <c r="A545" s="23">
        <v>2018</v>
      </c>
      <c r="B545" s="23" t="s">
        <v>514</v>
      </c>
      <c r="C545" s="13" t="s">
        <v>23</v>
      </c>
      <c r="D545" s="34" t="s">
        <v>1153</v>
      </c>
      <c r="E545" s="34" t="s">
        <v>1736</v>
      </c>
      <c r="F545" s="34">
        <v>33</v>
      </c>
    </row>
    <row r="546" spans="1:6">
      <c r="A546" s="23">
        <v>2018</v>
      </c>
      <c r="B546" s="23" t="s">
        <v>514</v>
      </c>
      <c r="C546" s="13" t="s">
        <v>23</v>
      </c>
      <c r="D546" s="34" t="s">
        <v>1153</v>
      </c>
      <c r="E546" s="34" t="s">
        <v>7811</v>
      </c>
      <c r="F546" s="34">
        <v>6</v>
      </c>
    </row>
    <row r="547" spans="1:6">
      <c r="A547" s="23">
        <v>2018</v>
      </c>
      <c r="B547" s="23" t="s">
        <v>514</v>
      </c>
      <c r="C547" s="13" t="s">
        <v>23</v>
      </c>
      <c r="D547" s="34" t="s">
        <v>1153</v>
      </c>
      <c r="E547" s="34" t="s">
        <v>977</v>
      </c>
      <c r="F547" s="34">
        <v>6</v>
      </c>
    </row>
    <row r="548" spans="1:6">
      <c r="A548" s="23">
        <v>2018</v>
      </c>
      <c r="B548" s="23" t="s">
        <v>514</v>
      </c>
      <c r="C548" s="13" t="s">
        <v>23</v>
      </c>
      <c r="D548" s="34" t="s">
        <v>1153</v>
      </c>
      <c r="E548" s="34" t="s">
        <v>1737</v>
      </c>
      <c r="F548" s="34">
        <v>8</v>
      </c>
    </row>
    <row r="549" spans="1:6">
      <c r="A549" s="23">
        <v>2018</v>
      </c>
      <c r="B549" s="23" t="s">
        <v>514</v>
      </c>
      <c r="C549" s="13" t="s">
        <v>23</v>
      </c>
      <c r="D549" s="34" t="s">
        <v>1153</v>
      </c>
      <c r="E549" s="34" t="s">
        <v>1738</v>
      </c>
      <c r="F549" s="34">
        <v>4</v>
      </c>
    </row>
    <row r="550" spans="1:6">
      <c r="A550" s="23">
        <v>2018</v>
      </c>
      <c r="B550" s="23" t="s">
        <v>514</v>
      </c>
      <c r="C550" s="13" t="s">
        <v>185</v>
      </c>
      <c r="D550" s="34" t="s">
        <v>1153</v>
      </c>
      <c r="E550" s="34" t="s">
        <v>7805</v>
      </c>
      <c r="F550" s="34">
        <v>12</v>
      </c>
    </row>
    <row r="551" spans="1:6">
      <c r="A551" s="23">
        <v>2018</v>
      </c>
      <c r="B551" s="23" t="s">
        <v>514</v>
      </c>
      <c r="C551" s="13" t="s">
        <v>185</v>
      </c>
      <c r="D551" s="34" t="s">
        <v>1153</v>
      </c>
      <c r="E551" s="34" t="s">
        <v>7812</v>
      </c>
      <c r="F551" s="34">
        <v>20</v>
      </c>
    </row>
    <row r="552" spans="1:6">
      <c r="A552" s="23">
        <v>2018</v>
      </c>
      <c r="B552" s="23" t="s">
        <v>514</v>
      </c>
      <c r="C552" s="13" t="s">
        <v>185</v>
      </c>
      <c r="D552" s="34" t="s">
        <v>1153</v>
      </c>
      <c r="E552" s="34" t="s">
        <v>7786</v>
      </c>
      <c r="F552" s="34">
        <v>1</v>
      </c>
    </row>
    <row r="553" spans="1:6">
      <c r="A553" s="23">
        <v>2018</v>
      </c>
      <c r="B553" s="23" t="s">
        <v>514</v>
      </c>
      <c r="C553" s="13" t="s">
        <v>185</v>
      </c>
      <c r="D553" s="34" t="s">
        <v>1153</v>
      </c>
      <c r="E553" s="34" t="s">
        <v>963</v>
      </c>
      <c r="F553" s="34">
        <v>3</v>
      </c>
    </row>
    <row r="554" spans="1:6">
      <c r="A554" s="23">
        <v>2018</v>
      </c>
      <c r="B554" s="23" t="s">
        <v>514</v>
      </c>
      <c r="C554" s="13" t="s">
        <v>185</v>
      </c>
      <c r="D554" s="34" t="s">
        <v>1153</v>
      </c>
      <c r="E554" s="34" t="s">
        <v>7729</v>
      </c>
      <c r="F554" s="34">
        <v>4</v>
      </c>
    </row>
    <row r="555" spans="1:6">
      <c r="A555" s="23">
        <v>2018</v>
      </c>
      <c r="B555" s="23" t="s">
        <v>514</v>
      </c>
      <c r="C555" s="13" t="s">
        <v>185</v>
      </c>
      <c r="D555" s="34" t="s">
        <v>1153</v>
      </c>
      <c r="E555" s="34" t="s">
        <v>5133</v>
      </c>
      <c r="F555" s="34">
        <v>12</v>
      </c>
    </row>
    <row r="556" spans="1:6">
      <c r="A556" s="23">
        <v>2018</v>
      </c>
      <c r="B556" s="23" t="s">
        <v>514</v>
      </c>
      <c r="C556" s="13" t="s">
        <v>185</v>
      </c>
      <c r="D556" s="34" t="s">
        <v>1153</v>
      </c>
      <c r="E556" s="34" t="s">
        <v>1736</v>
      </c>
      <c r="F556" s="34">
        <v>43</v>
      </c>
    </row>
    <row r="557" spans="1:6">
      <c r="A557" s="23">
        <v>2018</v>
      </c>
      <c r="B557" s="23" t="s">
        <v>514</v>
      </c>
      <c r="C557" s="13" t="s">
        <v>185</v>
      </c>
      <c r="D557" s="34" t="s">
        <v>1153</v>
      </c>
      <c r="E557" s="34" t="s">
        <v>7811</v>
      </c>
      <c r="F557" s="34">
        <v>8</v>
      </c>
    </row>
    <row r="558" spans="1:6">
      <c r="A558" s="23">
        <v>2018</v>
      </c>
      <c r="B558" s="23" t="s">
        <v>514</v>
      </c>
      <c r="C558" s="13" t="s">
        <v>185</v>
      </c>
      <c r="D558" s="34" t="s">
        <v>1153</v>
      </c>
      <c r="E558" s="34" t="s">
        <v>977</v>
      </c>
      <c r="F558" s="34">
        <v>11</v>
      </c>
    </row>
    <row r="559" spans="1:6">
      <c r="A559" s="23">
        <v>2018</v>
      </c>
      <c r="B559" s="23" t="s">
        <v>514</v>
      </c>
      <c r="C559" s="13" t="s">
        <v>185</v>
      </c>
      <c r="D559" s="34" t="s">
        <v>1153</v>
      </c>
      <c r="E559" s="34" t="s">
        <v>1737</v>
      </c>
      <c r="F559" s="34">
        <v>3</v>
      </c>
    </row>
    <row r="560" spans="1:6">
      <c r="A560" s="23">
        <v>2018</v>
      </c>
      <c r="B560" s="23" t="s">
        <v>514</v>
      </c>
      <c r="C560" s="13" t="s">
        <v>185</v>
      </c>
      <c r="D560" s="34" t="s">
        <v>1153</v>
      </c>
      <c r="E560" s="34" t="s">
        <v>1738</v>
      </c>
      <c r="F560" s="34">
        <v>4</v>
      </c>
    </row>
    <row r="561" spans="1:6">
      <c r="A561" s="23">
        <v>2018</v>
      </c>
      <c r="B561" s="23" t="s">
        <v>514</v>
      </c>
      <c r="C561" s="13" t="s">
        <v>185</v>
      </c>
      <c r="D561" s="34" t="s">
        <v>1153</v>
      </c>
      <c r="E561" s="34" t="s">
        <v>1739</v>
      </c>
      <c r="F561" s="34">
        <v>27</v>
      </c>
    </row>
    <row r="562" spans="1:6">
      <c r="A562" s="23">
        <v>2018</v>
      </c>
      <c r="B562" s="23" t="s">
        <v>514</v>
      </c>
      <c r="C562" s="13" t="s">
        <v>185</v>
      </c>
      <c r="D562" s="34" t="s">
        <v>1153</v>
      </c>
      <c r="E562" s="34" t="s">
        <v>7785</v>
      </c>
      <c r="F562" s="34">
        <v>15</v>
      </c>
    </row>
    <row r="563" spans="1:6">
      <c r="A563" s="23">
        <v>2018</v>
      </c>
      <c r="B563" s="23" t="s">
        <v>514</v>
      </c>
      <c r="C563" s="13" t="s">
        <v>185</v>
      </c>
      <c r="D563" s="34" t="s">
        <v>1153</v>
      </c>
      <c r="E563" s="34" t="s">
        <v>967</v>
      </c>
      <c r="F563" s="34">
        <v>3</v>
      </c>
    </row>
    <row r="564" spans="1:6">
      <c r="A564" s="23">
        <v>2018</v>
      </c>
      <c r="B564" s="23" t="s">
        <v>514</v>
      </c>
      <c r="C564" s="13" t="s">
        <v>185</v>
      </c>
      <c r="D564" s="34" t="s">
        <v>1153</v>
      </c>
      <c r="E564" s="34" t="s">
        <v>7730</v>
      </c>
      <c r="F564" s="34">
        <v>9</v>
      </c>
    </row>
    <row r="565" spans="1:6">
      <c r="A565" s="23">
        <v>2018</v>
      </c>
      <c r="B565" s="23" t="s">
        <v>514</v>
      </c>
      <c r="C565" s="13" t="s">
        <v>185</v>
      </c>
      <c r="D565" s="34" t="s">
        <v>1153</v>
      </c>
      <c r="E565" s="34" t="s">
        <v>1741</v>
      </c>
      <c r="F565" s="34">
        <v>2</v>
      </c>
    </row>
    <row r="566" spans="1:6">
      <c r="A566" s="23">
        <v>2018</v>
      </c>
      <c r="B566" s="23" t="s">
        <v>514</v>
      </c>
      <c r="C566" s="13" t="s">
        <v>185</v>
      </c>
      <c r="D566" s="34" t="s">
        <v>1153</v>
      </c>
      <c r="E566" s="34" t="s">
        <v>1742</v>
      </c>
      <c r="F566" s="34">
        <v>5</v>
      </c>
    </row>
    <row r="567" spans="1:6">
      <c r="A567" s="23">
        <v>2018</v>
      </c>
      <c r="B567" s="23" t="s">
        <v>514</v>
      </c>
      <c r="C567" s="13" t="s">
        <v>3925</v>
      </c>
      <c r="D567" s="34" t="s">
        <v>1153</v>
      </c>
      <c r="E567" s="34" t="s">
        <v>7805</v>
      </c>
      <c r="F567" s="34">
        <v>10</v>
      </c>
    </row>
    <row r="568" spans="1:6">
      <c r="A568" s="23">
        <v>2018</v>
      </c>
      <c r="B568" s="23" t="s">
        <v>514</v>
      </c>
      <c r="C568" s="13" t="s">
        <v>3925</v>
      </c>
      <c r="D568" s="34" t="s">
        <v>1153</v>
      </c>
      <c r="E568" s="34" t="s">
        <v>7812</v>
      </c>
      <c r="F568" s="34">
        <v>22</v>
      </c>
    </row>
    <row r="569" spans="1:6">
      <c r="A569" s="23">
        <v>2018</v>
      </c>
      <c r="B569" s="23" t="s">
        <v>514</v>
      </c>
      <c r="C569" s="13" t="s">
        <v>3925</v>
      </c>
      <c r="D569" s="34" t="s">
        <v>1153</v>
      </c>
      <c r="E569" s="34" t="s">
        <v>7786</v>
      </c>
      <c r="F569" s="34">
        <v>8</v>
      </c>
    </row>
    <row r="570" spans="1:6">
      <c r="A570" s="23">
        <v>2018</v>
      </c>
      <c r="B570" s="23" t="s">
        <v>514</v>
      </c>
      <c r="C570" s="13" t="s">
        <v>3925</v>
      </c>
      <c r="D570" s="34" t="s">
        <v>1153</v>
      </c>
      <c r="E570" s="34" t="s">
        <v>963</v>
      </c>
      <c r="F570" s="34">
        <v>4</v>
      </c>
    </row>
    <row r="571" spans="1:6">
      <c r="A571" s="23">
        <v>2018</v>
      </c>
      <c r="B571" s="23" t="s">
        <v>514</v>
      </c>
      <c r="C571" s="13" t="s">
        <v>3925</v>
      </c>
      <c r="D571" s="34" t="s">
        <v>1153</v>
      </c>
      <c r="E571" s="34" t="s">
        <v>7731</v>
      </c>
      <c r="F571" s="34">
        <v>2</v>
      </c>
    </row>
    <row r="572" spans="1:6">
      <c r="A572" s="23">
        <v>2018</v>
      </c>
      <c r="B572" s="23" t="s">
        <v>514</v>
      </c>
      <c r="C572" s="13" t="s">
        <v>3925</v>
      </c>
      <c r="D572" s="34" t="s">
        <v>1153</v>
      </c>
      <c r="E572" s="34" t="s">
        <v>1739</v>
      </c>
      <c r="F572" s="34">
        <v>17</v>
      </c>
    </row>
    <row r="573" spans="1:6">
      <c r="A573" s="23">
        <v>2018</v>
      </c>
      <c r="B573" s="23" t="s">
        <v>514</v>
      </c>
      <c r="C573" s="13" t="s">
        <v>3925</v>
      </c>
      <c r="D573" s="34" t="s">
        <v>1153</v>
      </c>
      <c r="E573" s="34" t="s">
        <v>7785</v>
      </c>
      <c r="F573" s="34">
        <v>9</v>
      </c>
    </row>
    <row r="574" spans="1:6">
      <c r="A574" s="23">
        <v>2018</v>
      </c>
      <c r="B574" s="23" t="s">
        <v>514</v>
      </c>
      <c r="C574" s="13" t="s">
        <v>3925</v>
      </c>
      <c r="D574" s="34" t="s">
        <v>1153</v>
      </c>
      <c r="E574" s="34" t="s">
        <v>7730</v>
      </c>
      <c r="F574" s="34">
        <v>3</v>
      </c>
    </row>
    <row r="575" spans="1:6">
      <c r="A575" s="23">
        <v>2019</v>
      </c>
      <c r="B575" s="23" t="s">
        <v>514</v>
      </c>
      <c r="C575" s="13" t="s">
        <v>1294</v>
      </c>
      <c r="D575" s="34" t="s">
        <v>1153</v>
      </c>
      <c r="E575" s="34" t="s">
        <v>4445</v>
      </c>
      <c r="F575" s="34">
        <v>4</v>
      </c>
    </row>
    <row r="576" spans="1:6">
      <c r="A576" s="23">
        <v>2019</v>
      </c>
      <c r="B576" s="23" t="s">
        <v>514</v>
      </c>
      <c r="C576" s="13" t="s">
        <v>1294</v>
      </c>
      <c r="D576" s="34" t="s">
        <v>1153</v>
      </c>
      <c r="E576" s="34" t="s">
        <v>4414</v>
      </c>
      <c r="F576" s="34">
        <v>2</v>
      </c>
    </row>
    <row r="577" spans="1:6">
      <c r="A577" s="23">
        <v>2019</v>
      </c>
      <c r="B577" s="23" t="s">
        <v>514</v>
      </c>
      <c r="C577" s="13" t="s">
        <v>1294</v>
      </c>
      <c r="D577" s="34" t="s">
        <v>1153</v>
      </c>
      <c r="E577" s="34" t="s">
        <v>4447</v>
      </c>
      <c r="F577" s="34">
        <v>1</v>
      </c>
    </row>
    <row r="578" spans="1:6">
      <c r="A578" s="23">
        <v>2019</v>
      </c>
      <c r="B578" s="23" t="s">
        <v>514</v>
      </c>
      <c r="C578" s="13" t="s">
        <v>1294</v>
      </c>
      <c r="D578" s="34" t="s">
        <v>1153</v>
      </c>
      <c r="E578" s="34" t="s">
        <v>4448</v>
      </c>
      <c r="F578" s="34">
        <v>1</v>
      </c>
    </row>
    <row r="579" spans="1:6">
      <c r="A579" s="23">
        <v>2019</v>
      </c>
      <c r="B579" s="23" t="s">
        <v>514</v>
      </c>
      <c r="C579" s="13" t="s">
        <v>1294</v>
      </c>
      <c r="D579" s="34" t="s">
        <v>1153</v>
      </c>
      <c r="E579" s="34" t="s">
        <v>4419</v>
      </c>
      <c r="F579" s="34">
        <v>1</v>
      </c>
    </row>
    <row r="580" spans="1:6">
      <c r="A580" s="23">
        <v>2019</v>
      </c>
      <c r="B580" s="23" t="s">
        <v>514</v>
      </c>
      <c r="C580" s="13" t="s">
        <v>1294</v>
      </c>
      <c r="D580" s="34" t="s">
        <v>1153</v>
      </c>
      <c r="E580" s="34" t="s">
        <v>4450</v>
      </c>
      <c r="F580" s="34">
        <v>1</v>
      </c>
    </row>
    <row r="581" spans="1:6">
      <c r="A581" s="23">
        <v>2019</v>
      </c>
      <c r="B581" s="23" t="s">
        <v>514</v>
      </c>
      <c r="C581" s="13" t="s">
        <v>1294</v>
      </c>
      <c r="D581" s="34" t="s">
        <v>1153</v>
      </c>
      <c r="E581" s="34" t="s">
        <v>4421</v>
      </c>
      <c r="F581" s="34">
        <v>2</v>
      </c>
    </row>
    <row r="582" spans="1:6">
      <c r="A582" s="23">
        <v>2019</v>
      </c>
      <c r="B582" s="23" t="s">
        <v>514</v>
      </c>
      <c r="C582" s="13" t="s">
        <v>1294</v>
      </c>
      <c r="D582" s="34" t="s">
        <v>1153</v>
      </c>
      <c r="E582" s="34" t="s">
        <v>4423</v>
      </c>
      <c r="F582" s="34">
        <v>1</v>
      </c>
    </row>
    <row r="583" spans="1:6">
      <c r="A583" s="23">
        <v>2019</v>
      </c>
      <c r="B583" s="23" t="s">
        <v>514</v>
      </c>
      <c r="C583" s="13" t="s">
        <v>1294</v>
      </c>
      <c r="D583" s="34" t="s">
        <v>1153</v>
      </c>
      <c r="E583" s="34" t="s">
        <v>4425</v>
      </c>
      <c r="F583" s="34">
        <v>6</v>
      </c>
    </row>
    <row r="584" spans="1:6">
      <c r="A584" s="23">
        <v>2019</v>
      </c>
      <c r="B584" s="23" t="s">
        <v>514</v>
      </c>
      <c r="C584" s="13" t="s">
        <v>1294</v>
      </c>
      <c r="D584" s="34" t="s">
        <v>1153</v>
      </c>
      <c r="E584" s="34" t="s">
        <v>5133</v>
      </c>
      <c r="F584" s="34">
        <v>2</v>
      </c>
    </row>
    <row r="585" spans="1:6">
      <c r="A585" s="23">
        <v>2019</v>
      </c>
      <c r="B585" s="23" t="s">
        <v>514</v>
      </c>
      <c r="C585" s="13" t="s">
        <v>1294</v>
      </c>
      <c r="D585" s="34" t="s">
        <v>1153</v>
      </c>
      <c r="E585" s="34" t="s">
        <v>4427</v>
      </c>
      <c r="F585" s="34">
        <v>1</v>
      </c>
    </row>
    <row r="586" spans="1:6">
      <c r="A586" s="23">
        <v>2019</v>
      </c>
      <c r="B586" s="23" t="s">
        <v>514</v>
      </c>
      <c r="C586" s="13" t="s">
        <v>1294</v>
      </c>
      <c r="D586" s="34" t="s">
        <v>1153</v>
      </c>
      <c r="E586" s="34" t="s">
        <v>7732</v>
      </c>
      <c r="F586" s="34">
        <v>1</v>
      </c>
    </row>
    <row r="587" spans="1:6">
      <c r="A587" s="23">
        <v>2019</v>
      </c>
      <c r="B587" s="23" t="s">
        <v>514</v>
      </c>
      <c r="C587" s="13" t="s">
        <v>1294</v>
      </c>
      <c r="D587" s="34" t="s">
        <v>1153</v>
      </c>
      <c r="E587" s="34" t="s">
        <v>4453</v>
      </c>
      <c r="F587" s="34">
        <v>1</v>
      </c>
    </row>
    <row r="588" spans="1:6">
      <c r="A588" s="23">
        <v>2019</v>
      </c>
      <c r="B588" s="23" t="s">
        <v>514</v>
      </c>
      <c r="C588" s="13" t="s">
        <v>1294</v>
      </c>
      <c r="D588" s="34" t="s">
        <v>1153</v>
      </c>
      <c r="E588" s="34" t="s">
        <v>1736</v>
      </c>
      <c r="F588" s="34">
        <v>1</v>
      </c>
    </row>
    <row r="589" spans="1:6">
      <c r="A589" s="23">
        <v>2019</v>
      </c>
      <c r="B589" s="23" t="s">
        <v>514</v>
      </c>
      <c r="C589" s="13" t="s">
        <v>1294</v>
      </c>
      <c r="D589" s="34" t="s">
        <v>1153</v>
      </c>
      <c r="E589" s="34" t="s">
        <v>977</v>
      </c>
      <c r="F589" s="34">
        <v>1</v>
      </c>
    </row>
    <row r="590" spans="1:6">
      <c r="A590" s="23">
        <v>2019</v>
      </c>
      <c r="B590" s="23" t="s">
        <v>514</v>
      </c>
      <c r="C590" s="13" t="s">
        <v>1294</v>
      </c>
      <c r="D590" s="34" t="s">
        <v>1153</v>
      </c>
      <c r="E590" s="34" t="s">
        <v>4430</v>
      </c>
      <c r="F590" s="34">
        <v>4</v>
      </c>
    </row>
    <row r="591" spans="1:6">
      <c r="A591" s="23">
        <v>2019</v>
      </c>
      <c r="B591" s="23" t="s">
        <v>514</v>
      </c>
      <c r="C591" s="13" t="s">
        <v>1294</v>
      </c>
      <c r="D591" s="34" t="s">
        <v>1153</v>
      </c>
      <c r="E591" s="34" t="s">
        <v>1737</v>
      </c>
      <c r="F591" s="34">
        <v>2</v>
      </c>
    </row>
    <row r="592" spans="1:6">
      <c r="A592" s="23">
        <v>2019</v>
      </c>
      <c r="B592" s="23" t="s">
        <v>514</v>
      </c>
      <c r="C592" s="13" t="s">
        <v>1294</v>
      </c>
      <c r="D592" s="34" t="s">
        <v>1153</v>
      </c>
      <c r="E592" s="34" t="s">
        <v>7735</v>
      </c>
      <c r="F592" s="34">
        <v>1</v>
      </c>
    </row>
    <row r="593" spans="1:6">
      <c r="A593" s="23">
        <v>2019</v>
      </c>
      <c r="B593" s="23" t="s">
        <v>514</v>
      </c>
      <c r="C593" s="13" t="s">
        <v>1294</v>
      </c>
      <c r="D593" s="34" t="s">
        <v>1153</v>
      </c>
      <c r="E593" s="34" t="s">
        <v>4456</v>
      </c>
      <c r="F593" s="34">
        <v>1</v>
      </c>
    </row>
    <row r="594" spans="1:6">
      <c r="A594" s="23">
        <v>2019</v>
      </c>
      <c r="B594" s="23" t="s">
        <v>514</v>
      </c>
      <c r="C594" s="13" t="s">
        <v>1294</v>
      </c>
      <c r="D594" s="34" t="s">
        <v>1153</v>
      </c>
      <c r="E594" s="34" t="s">
        <v>4432</v>
      </c>
      <c r="F594" s="34">
        <v>1</v>
      </c>
    </row>
    <row r="595" spans="1:6">
      <c r="A595" s="23">
        <v>2019</v>
      </c>
      <c r="B595" s="23" t="s">
        <v>514</v>
      </c>
      <c r="C595" s="13" t="s">
        <v>1294</v>
      </c>
      <c r="D595" s="34" t="s">
        <v>1153</v>
      </c>
      <c r="E595" s="34" t="s">
        <v>4433</v>
      </c>
      <c r="F595" s="34">
        <v>1</v>
      </c>
    </row>
    <row r="596" spans="1:6">
      <c r="A596" s="23">
        <v>2019</v>
      </c>
      <c r="B596" s="23" t="s">
        <v>514</v>
      </c>
      <c r="C596" s="13" t="s">
        <v>1294</v>
      </c>
      <c r="D596" s="34" t="s">
        <v>1153</v>
      </c>
      <c r="E596" s="34" t="s">
        <v>4435</v>
      </c>
      <c r="F596" s="34">
        <v>20</v>
      </c>
    </row>
    <row r="597" spans="1:6">
      <c r="A597" s="23">
        <v>2019</v>
      </c>
      <c r="B597" s="23" t="s">
        <v>514</v>
      </c>
      <c r="C597" s="13" t="s">
        <v>1294</v>
      </c>
      <c r="D597" s="34" t="s">
        <v>1153</v>
      </c>
      <c r="E597" s="34" t="s">
        <v>1738</v>
      </c>
      <c r="F597" s="34">
        <v>1</v>
      </c>
    </row>
    <row r="598" spans="1:6">
      <c r="A598" s="23">
        <v>2019</v>
      </c>
      <c r="B598" s="23" t="s">
        <v>514</v>
      </c>
      <c r="C598" s="13" t="s">
        <v>1294</v>
      </c>
      <c r="D598" s="34" t="s">
        <v>1153</v>
      </c>
      <c r="E598" s="34" t="s">
        <v>7817</v>
      </c>
      <c r="F598" s="34">
        <v>1</v>
      </c>
    </row>
    <row r="599" spans="1:6">
      <c r="A599" s="23">
        <v>2019</v>
      </c>
      <c r="B599" s="23" t="s">
        <v>514</v>
      </c>
      <c r="C599" s="13" t="s">
        <v>1294</v>
      </c>
      <c r="D599" s="34" t="s">
        <v>1153</v>
      </c>
      <c r="E599" s="34" t="s">
        <v>4458</v>
      </c>
      <c r="F599" s="34">
        <v>1</v>
      </c>
    </row>
    <row r="600" spans="1:6">
      <c r="A600" s="23">
        <v>2019</v>
      </c>
      <c r="B600" s="23" t="s">
        <v>514</v>
      </c>
      <c r="C600" s="13" t="s">
        <v>1294</v>
      </c>
      <c r="D600" s="34" t="s">
        <v>1153</v>
      </c>
      <c r="E600" s="34" t="s">
        <v>4466</v>
      </c>
      <c r="F600" s="34">
        <v>24</v>
      </c>
    </row>
    <row r="601" spans="1:6">
      <c r="A601" s="23">
        <v>2019</v>
      </c>
      <c r="B601" s="23" t="s">
        <v>514</v>
      </c>
      <c r="C601" s="13" t="s">
        <v>1294</v>
      </c>
      <c r="D601" s="34" t="s">
        <v>1153</v>
      </c>
      <c r="E601" s="34" t="s">
        <v>4438</v>
      </c>
      <c r="F601" s="34">
        <v>13</v>
      </c>
    </row>
    <row r="602" spans="1:6">
      <c r="A602" s="23">
        <v>2019</v>
      </c>
      <c r="B602" s="23" t="s">
        <v>514</v>
      </c>
      <c r="C602" s="13" t="s">
        <v>1294</v>
      </c>
      <c r="D602" s="34" t="s">
        <v>1153</v>
      </c>
      <c r="E602" s="34" t="s">
        <v>4439</v>
      </c>
      <c r="F602" s="34">
        <v>4</v>
      </c>
    </row>
    <row r="603" spans="1:6">
      <c r="A603" s="23">
        <v>2019</v>
      </c>
      <c r="B603" s="23" t="s">
        <v>514</v>
      </c>
      <c r="C603" s="13" t="s">
        <v>1294</v>
      </c>
      <c r="D603" s="34" t="s">
        <v>1153</v>
      </c>
      <c r="E603" s="34" t="s">
        <v>7806</v>
      </c>
      <c r="F603" s="34">
        <v>1</v>
      </c>
    </row>
    <row r="604" spans="1:6">
      <c r="A604" s="23">
        <v>2019</v>
      </c>
      <c r="B604" s="23" t="s">
        <v>514</v>
      </c>
      <c r="C604" s="13" t="s">
        <v>1294</v>
      </c>
      <c r="D604" s="34" t="s">
        <v>1153</v>
      </c>
      <c r="E604" s="34" t="s">
        <v>4442</v>
      </c>
      <c r="F604" s="34">
        <v>7</v>
      </c>
    </row>
    <row r="605" spans="1:6">
      <c r="A605" s="23">
        <v>2019</v>
      </c>
      <c r="B605" s="23" t="s">
        <v>514</v>
      </c>
      <c r="C605" s="13" t="s">
        <v>1294</v>
      </c>
      <c r="D605" s="34" t="s">
        <v>1153</v>
      </c>
      <c r="E605" s="34" t="s">
        <v>4467</v>
      </c>
      <c r="F605" s="34">
        <v>1</v>
      </c>
    </row>
    <row r="606" spans="1:6">
      <c r="A606" s="23">
        <v>2019</v>
      </c>
      <c r="B606" s="23" t="s">
        <v>514</v>
      </c>
      <c r="C606" s="13" t="s">
        <v>1294</v>
      </c>
      <c r="D606" s="34" t="s">
        <v>1153</v>
      </c>
      <c r="E606" s="34" t="s">
        <v>4460</v>
      </c>
      <c r="F606" s="34">
        <v>1</v>
      </c>
    </row>
    <row r="607" spans="1:6">
      <c r="A607" s="23">
        <v>2019</v>
      </c>
      <c r="B607" s="23" t="s">
        <v>514</v>
      </c>
      <c r="C607" s="13" t="s">
        <v>1294</v>
      </c>
      <c r="D607" s="34" t="s">
        <v>1153</v>
      </c>
      <c r="E607" s="34" t="s">
        <v>4461</v>
      </c>
      <c r="F607" s="34">
        <v>2</v>
      </c>
    </row>
    <row r="608" spans="1:6">
      <c r="A608" s="23">
        <v>2019</v>
      </c>
      <c r="B608" s="23" t="s">
        <v>514</v>
      </c>
      <c r="C608" s="13" t="s">
        <v>1294</v>
      </c>
      <c r="D608" s="34" t="s">
        <v>1153</v>
      </c>
      <c r="E608" s="34" t="s">
        <v>967</v>
      </c>
      <c r="F608" s="34">
        <v>2</v>
      </c>
    </row>
    <row r="609" spans="1:6">
      <c r="A609" s="23">
        <v>2019</v>
      </c>
      <c r="B609" s="23" t="s">
        <v>514</v>
      </c>
      <c r="C609" s="13" t="s">
        <v>1294</v>
      </c>
      <c r="D609" s="34" t="s">
        <v>1153</v>
      </c>
      <c r="E609" s="34" t="s">
        <v>1742</v>
      </c>
      <c r="F609" s="34">
        <v>7</v>
      </c>
    </row>
    <row r="610" spans="1:6">
      <c r="A610" s="23">
        <v>2019</v>
      </c>
      <c r="B610" s="23" t="s">
        <v>514</v>
      </c>
      <c r="C610" s="13" t="s">
        <v>1294</v>
      </c>
      <c r="D610" s="34" t="s">
        <v>1153</v>
      </c>
      <c r="E610" s="34" t="s">
        <v>7736</v>
      </c>
      <c r="F610" s="34">
        <v>1</v>
      </c>
    </row>
    <row r="611" spans="1:6">
      <c r="A611" s="23">
        <v>2019</v>
      </c>
      <c r="B611" s="23" t="s">
        <v>514</v>
      </c>
      <c r="C611" s="13" t="s">
        <v>184</v>
      </c>
      <c r="D611" s="34" t="s">
        <v>1153</v>
      </c>
      <c r="E611" s="34" t="s">
        <v>7805</v>
      </c>
      <c r="F611" s="34">
        <v>1</v>
      </c>
    </row>
    <row r="612" spans="1:6">
      <c r="A612" s="23">
        <v>2019</v>
      </c>
      <c r="B612" s="23" t="s">
        <v>514</v>
      </c>
      <c r="C612" s="13" t="s">
        <v>184</v>
      </c>
      <c r="D612" s="34" t="s">
        <v>1153</v>
      </c>
      <c r="E612" s="34" t="s">
        <v>4414</v>
      </c>
      <c r="F612" s="34">
        <v>1</v>
      </c>
    </row>
    <row r="613" spans="1:6">
      <c r="A613" s="23">
        <v>2019</v>
      </c>
      <c r="B613" s="23" t="s">
        <v>514</v>
      </c>
      <c r="C613" s="13" t="s">
        <v>184</v>
      </c>
      <c r="D613" s="34" t="s">
        <v>1153</v>
      </c>
      <c r="E613" s="34" t="s">
        <v>4415</v>
      </c>
      <c r="F613" s="34">
        <v>1</v>
      </c>
    </row>
    <row r="614" spans="1:6">
      <c r="A614" s="23">
        <v>2019</v>
      </c>
      <c r="B614" s="23" t="s">
        <v>514</v>
      </c>
      <c r="C614" s="13" t="s">
        <v>184</v>
      </c>
      <c r="D614" s="34" t="s">
        <v>1153</v>
      </c>
      <c r="E614" s="34" t="s">
        <v>4416</v>
      </c>
      <c r="F614" s="34">
        <v>1</v>
      </c>
    </row>
    <row r="615" spans="1:6">
      <c r="A615" s="23">
        <v>2019</v>
      </c>
      <c r="B615" s="23" t="s">
        <v>514</v>
      </c>
      <c r="C615" s="13" t="s">
        <v>184</v>
      </c>
      <c r="D615" s="34" t="s">
        <v>1153</v>
      </c>
      <c r="E615" s="34" t="s">
        <v>4417</v>
      </c>
      <c r="F615" s="34">
        <v>4</v>
      </c>
    </row>
    <row r="616" spans="1:6">
      <c r="A616" s="23">
        <v>2019</v>
      </c>
      <c r="B616" s="23" t="s">
        <v>514</v>
      </c>
      <c r="C616" s="13" t="s">
        <v>184</v>
      </c>
      <c r="D616" s="34" t="s">
        <v>1153</v>
      </c>
      <c r="E616" s="34" t="s">
        <v>4418</v>
      </c>
      <c r="F616" s="34">
        <v>2</v>
      </c>
    </row>
    <row r="617" spans="1:6">
      <c r="A617" s="23">
        <v>2019</v>
      </c>
      <c r="B617" s="23" t="s">
        <v>514</v>
      </c>
      <c r="C617" s="13" t="s">
        <v>184</v>
      </c>
      <c r="D617" s="34" t="s">
        <v>1153</v>
      </c>
      <c r="E617" s="34" t="s">
        <v>4419</v>
      </c>
      <c r="F617" s="34">
        <v>2</v>
      </c>
    </row>
    <row r="618" spans="1:6">
      <c r="A618" s="23">
        <v>2019</v>
      </c>
      <c r="B618" s="23" t="s">
        <v>514</v>
      </c>
      <c r="C618" s="13" t="s">
        <v>184</v>
      </c>
      <c r="D618" s="34" t="s">
        <v>1153</v>
      </c>
      <c r="E618" s="34" t="s">
        <v>4420</v>
      </c>
      <c r="F618" s="34">
        <v>1</v>
      </c>
    </row>
    <row r="619" spans="1:6">
      <c r="A619" s="23">
        <v>2019</v>
      </c>
      <c r="B619" s="23" t="s">
        <v>514</v>
      </c>
      <c r="C619" s="13" t="s">
        <v>184</v>
      </c>
      <c r="D619" s="34" t="s">
        <v>1153</v>
      </c>
      <c r="E619" s="34" t="s">
        <v>4421</v>
      </c>
      <c r="F619" s="34">
        <v>5</v>
      </c>
    </row>
    <row r="620" spans="1:6">
      <c r="A620" s="23">
        <v>2019</v>
      </c>
      <c r="B620" s="23" t="s">
        <v>514</v>
      </c>
      <c r="C620" s="13" t="s">
        <v>184</v>
      </c>
      <c r="D620" s="34" t="s">
        <v>1153</v>
      </c>
      <c r="E620" s="34" t="s">
        <v>7731</v>
      </c>
      <c r="F620" s="34">
        <v>2</v>
      </c>
    </row>
    <row r="621" spans="1:6">
      <c r="A621" s="23">
        <v>2019</v>
      </c>
      <c r="B621" s="23" t="s">
        <v>514</v>
      </c>
      <c r="C621" s="13" t="s">
        <v>184</v>
      </c>
      <c r="D621" s="34" t="s">
        <v>1153</v>
      </c>
      <c r="E621" s="34" t="s">
        <v>4422</v>
      </c>
      <c r="F621" s="34">
        <v>1</v>
      </c>
    </row>
    <row r="622" spans="1:6">
      <c r="A622" s="23">
        <v>2019</v>
      </c>
      <c r="B622" s="23" t="s">
        <v>514</v>
      </c>
      <c r="C622" s="13" t="s">
        <v>184</v>
      </c>
      <c r="D622" s="34" t="s">
        <v>1153</v>
      </c>
      <c r="E622" s="34" t="s">
        <v>4423</v>
      </c>
      <c r="F622" s="34">
        <v>1</v>
      </c>
    </row>
    <row r="623" spans="1:6">
      <c r="A623" s="23">
        <v>2019</v>
      </c>
      <c r="B623" s="23" t="s">
        <v>514</v>
      </c>
      <c r="C623" s="13" t="s">
        <v>184</v>
      </c>
      <c r="D623" s="34" t="s">
        <v>1153</v>
      </c>
      <c r="E623" s="34" t="s">
        <v>4424</v>
      </c>
      <c r="F623" s="34">
        <v>2</v>
      </c>
    </row>
    <row r="624" spans="1:6">
      <c r="A624" s="23">
        <v>2019</v>
      </c>
      <c r="B624" s="23" t="s">
        <v>514</v>
      </c>
      <c r="C624" s="13" t="s">
        <v>184</v>
      </c>
      <c r="D624" s="34" t="s">
        <v>1153</v>
      </c>
      <c r="E624" s="34" t="s">
        <v>4425</v>
      </c>
      <c r="F624" s="34">
        <v>2</v>
      </c>
    </row>
    <row r="625" spans="1:6">
      <c r="A625" s="23">
        <v>2019</v>
      </c>
      <c r="B625" s="23" t="s">
        <v>514</v>
      </c>
      <c r="C625" s="13" t="s">
        <v>184</v>
      </c>
      <c r="D625" s="34" t="s">
        <v>1153</v>
      </c>
      <c r="E625" s="34" t="s">
        <v>5133</v>
      </c>
      <c r="F625" s="34">
        <v>4</v>
      </c>
    </row>
    <row r="626" spans="1:6">
      <c r="A626" s="23">
        <v>2019</v>
      </c>
      <c r="B626" s="23" t="s">
        <v>514</v>
      </c>
      <c r="C626" s="13" t="s">
        <v>184</v>
      </c>
      <c r="D626" s="34" t="s">
        <v>1153</v>
      </c>
      <c r="E626" s="34" t="s">
        <v>4426</v>
      </c>
      <c r="F626" s="34">
        <v>2</v>
      </c>
    </row>
    <row r="627" spans="1:6">
      <c r="A627" s="23">
        <v>2019</v>
      </c>
      <c r="B627" s="23" t="s">
        <v>514</v>
      </c>
      <c r="C627" s="13" t="s">
        <v>184</v>
      </c>
      <c r="D627" s="34" t="s">
        <v>1153</v>
      </c>
      <c r="E627" s="34" t="s">
        <v>4427</v>
      </c>
      <c r="F627" s="34">
        <v>2</v>
      </c>
    </row>
    <row r="628" spans="1:6">
      <c r="A628" s="23">
        <v>2019</v>
      </c>
      <c r="B628" s="23" t="s">
        <v>514</v>
      </c>
      <c r="C628" s="13" t="s">
        <v>184</v>
      </c>
      <c r="D628" s="34" t="s">
        <v>1153</v>
      </c>
      <c r="E628" s="34" t="s">
        <v>7732</v>
      </c>
      <c r="F628" s="34">
        <v>4</v>
      </c>
    </row>
    <row r="629" spans="1:6">
      <c r="A629" s="23">
        <v>2019</v>
      </c>
      <c r="B629" s="23" t="s">
        <v>514</v>
      </c>
      <c r="C629" s="13" t="s">
        <v>184</v>
      </c>
      <c r="D629" s="34" t="s">
        <v>1153</v>
      </c>
      <c r="E629" s="34" t="s">
        <v>4428</v>
      </c>
      <c r="F629" s="34">
        <v>2</v>
      </c>
    </row>
    <row r="630" spans="1:6">
      <c r="A630" s="23">
        <v>2019</v>
      </c>
      <c r="B630" s="23" t="s">
        <v>514</v>
      </c>
      <c r="C630" s="13" t="s">
        <v>184</v>
      </c>
      <c r="D630" s="34" t="s">
        <v>1153</v>
      </c>
      <c r="E630" s="34" t="s">
        <v>4429</v>
      </c>
      <c r="F630" s="34">
        <v>2</v>
      </c>
    </row>
    <row r="631" spans="1:6">
      <c r="A631" s="23">
        <v>2019</v>
      </c>
      <c r="B631" s="23" t="s">
        <v>514</v>
      </c>
      <c r="C631" s="13" t="s">
        <v>184</v>
      </c>
      <c r="D631" s="34" t="s">
        <v>1153</v>
      </c>
      <c r="E631" s="34" t="s">
        <v>7813</v>
      </c>
      <c r="F631" s="34">
        <v>2</v>
      </c>
    </row>
    <row r="632" spans="1:6">
      <c r="A632" s="23">
        <v>2019</v>
      </c>
      <c r="B632" s="23" t="s">
        <v>514</v>
      </c>
      <c r="C632" s="13" t="s">
        <v>184</v>
      </c>
      <c r="D632" s="34" t="s">
        <v>1153</v>
      </c>
      <c r="E632" s="34" t="s">
        <v>7814</v>
      </c>
      <c r="F632" s="34">
        <v>2</v>
      </c>
    </row>
    <row r="633" spans="1:6">
      <c r="A633" s="23">
        <v>2019</v>
      </c>
      <c r="B633" s="23" t="s">
        <v>514</v>
      </c>
      <c r="C633" s="13" t="s">
        <v>184</v>
      </c>
      <c r="D633" s="34" t="s">
        <v>1153</v>
      </c>
      <c r="E633" s="34" t="s">
        <v>1736</v>
      </c>
      <c r="F633" s="34">
        <v>5</v>
      </c>
    </row>
    <row r="634" spans="1:6">
      <c r="A634" s="23">
        <v>2019</v>
      </c>
      <c r="B634" s="23" t="s">
        <v>514</v>
      </c>
      <c r="C634" s="13" t="s">
        <v>184</v>
      </c>
      <c r="D634" s="34" t="s">
        <v>1153</v>
      </c>
      <c r="E634" s="34" t="s">
        <v>977</v>
      </c>
      <c r="F634" s="34">
        <v>4</v>
      </c>
    </row>
    <row r="635" spans="1:6">
      <c r="A635" s="23">
        <v>2019</v>
      </c>
      <c r="B635" s="23" t="s">
        <v>514</v>
      </c>
      <c r="C635" s="13" t="s">
        <v>184</v>
      </c>
      <c r="D635" s="34" t="s">
        <v>1153</v>
      </c>
      <c r="E635" s="34" t="s">
        <v>7733</v>
      </c>
      <c r="F635" s="34">
        <v>2</v>
      </c>
    </row>
    <row r="636" spans="1:6">
      <c r="A636" s="23">
        <v>2019</v>
      </c>
      <c r="B636" s="23" t="s">
        <v>514</v>
      </c>
      <c r="C636" s="13" t="s">
        <v>184</v>
      </c>
      <c r="D636" s="34" t="s">
        <v>1153</v>
      </c>
      <c r="E636" s="34" t="s">
        <v>4430</v>
      </c>
      <c r="F636" s="34">
        <v>1</v>
      </c>
    </row>
    <row r="637" spans="1:6">
      <c r="A637" s="23">
        <v>2019</v>
      </c>
      <c r="B637" s="23" t="s">
        <v>514</v>
      </c>
      <c r="C637" s="13" t="s">
        <v>184</v>
      </c>
      <c r="D637" s="34" t="s">
        <v>1153</v>
      </c>
      <c r="E637" s="34" t="s">
        <v>1737</v>
      </c>
      <c r="F637" s="34">
        <v>4</v>
      </c>
    </row>
    <row r="638" spans="1:6">
      <c r="A638" s="23">
        <v>2019</v>
      </c>
      <c r="B638" s="23" t="s">
        <v>514</v>
      </c>
      <c r="C638" s="13" t="s">
        <v>184</v>
      </c>
      <c r="D638" s="34" t="s">
        <v>1153</v>
      </c>
      <c r="E638" s="34" t="s">
        <v>4431</v>
      </c>
      <c r="F638" s="34">
        <v>1</v>
      </c>
    </row>
    <row r="639" spans="1:6">
      <c r="A639" s="23">
        <v>2019</v>
      </c>
      <c r="B639" s="23" t="s">
        <v>514</v>
      </c>
      <c r="C639" s="13" t="s">
        <v>184</v>
      </c>
      <c r="D639" s="34" t="s">
        <v>1153</v>
      </c>
      <c r="E639" s="34" t="s">
        <v>4432</v>
      </c>
      <c r="F639" s="34">
        <v>1</v>
      </c>
    </row>
    <row r="640" spans="1:6">
      <c r="A640" s="23">
        <v>2019</v>
      </c>
      <c r="B640" s="23" t="s">
        <v>514</v>
      </c>
      <c r="C640" s="13" t="s">
        <v>184</v>
      </c>
      <c r="D640" s="34" t="s">
        <v>1153</v>
      </c>
      <c r="E640" s="34" t="s">
        <v>4433</v>
      </c>
      <c r="F640" s="34">
        <v>4</v>
      </c>
    </row>
    <row r="641" spans="1:6">
      <c r="A641" s="23">
        <v>2019</v>
      </c>
      <c r="B641" s="23" t="s">
        <v>514</v>
      </c>
      <c r="C641" s="13" t="s">
        <v>184</v>
      </c>
      <c r="D641" s="34" t="s">
        <v>1153</v>
      </c>
      <c r="E641" s="34" t="s">
        <v>4434</v>
      </c>
      <c r="F641" s="34">
        <v>2</v>
      </c>
    </row>
    <row r="642" spans="1:6">
      <c r="A642" s="23">
        <v>2019</v>
      </c>
      <c r="B642" s="23" t="s">
        <v>514</v>
      </c>
      <c r="C642" s="13" t="s">
        <v>184</v>
      </c>
      <c r="D642" s="34" t="s">
        <v>1153</v>
      </c>
      <c r="E642" s="34" t="s">
        <v>4435</v>
      </c>
      <c r="F642" s="34">
        <v>2</v>
      </c>
    </row>
    <row r="643" spans="1:6">
      <c r="A643" s="23">
        <v>2019</v>
      </c>
      <c r="B643" s="23" t="s">
        <v>514</v>
      </c>
      <c r="C643" s="13" t="s">
        <v>184</v>
      </c>
      <c r="D643" s="34" t="s">
        <v>1153</v>
      </c>
      <c r="E643" s="34" t="s">
        <v>4436</v>
      </c>
      <c r="F643" s="34">
        <v>2</v>
      </c>
    </row>
    <row r="644" spans="1:6">
      <c r="A644" s="23">
        <v>2019</v>
      </c>
      <c r="B644" s="23" t="s">
        <v>514</v>
      </c>
      <c r="C644" s="13" t="s">
        <v>184</v>
      </c>
      <c r="D644" s="34" t="s">
        <v>1153</v>
      </c>
      <c r="E644" s="34" t="s">
        <v>1738</v>
      </c>
      <c r="F644" s="34">
        <v>5</v>
      </c>
    </row>
    <row r="645" spans="1:6">
      <c r="A645" s="23">
        <v>2019</v>
      </c>
      <c r="B645" s="23" t="s">
        <v>514</v>
      </c>
      <c r="C645" s="13" t="s">
        <v>184</v>
      </c>
      <c r="D645" s="34" t="s">
        <v>1153</v>
      </c>
      <c r="E645" s="34" t="s">
        <v>4437</v>
      </c>
      <c r="F645" s="34">
        <v>1</v>
      </c>
    </row>
    <row r="646" spans="1:6">
      <c r="A646" s="23">
        <v>2019</v>
      </c>
      <c r="B646" s="23" t="s">
        <v>514</v>
      </c>
      <c r="C646" s="13" t="s">
        <v>184</v>
      </c>
      <c r="D646" s="34" t="s">
        <v>1153</v>
      </c>
      <c r="E646" s="34" t="s">
        <v>7734</v>
      </c>
      <c r="F646" s="34">
        <v>2</v>
      </c>
    </row>
    <row r="647" spans="1:6">
      <c r="A647" s="23">
        <v>2019</v>
      </c>
      <c r="B647" s="23" t="s">
        <v>514</v>
      </c>
      <c r="C647" s="13" t="s">
        <v>184</v>
      </c>
      <c r="D647" s="34" t="s">
        <v>1153</v>
      </c>
      <c r="E647" s="34" t="s">
        <v>4438</v>
      </c>
      <c r="F647" s="34">
        <v>14</v>
      </c>
    </row>
    <row r="648" spans="1:6">
      <c r="A648" s="23">
        <v>2019</v>
      </c>
      <c r="B648" s="23" t="s">
        <v>514</v>
      </c>
      <c r="C648" s="13" t="s">
        <v>184</v>
      </c>
      <c r="D648" s="34" t="s">
        <v>1153</v>
      </c>
      <c r="E648" s="34" t="s">
        <v>4439</v>
      </c>
      <c r="F648" s="34">
        <v>1</v>
      </c>
    </row>
    <row r="649" spans="1:6">
      <c r="A649" s="23">
        <v>2019</v>
      </c>
      <c r="B649" s="23" t="s">
        <v>514</v>
      </c>
      <c r="C649" s="13" t="s">
        <v>184</v>
      </c>
      <c r="D649" s="34" t="s">
        <v>1153</v>
      </c>
      <c r="E649" s="34" t="s">
        <v>4440</v>
      </c>
      <c r="F649" s="34">
        <v>2</v>
      </c>
    </row>
    <row r="650" spans="1:6">
      <c r="A650" s="23">
        <v>2019</v>
      </c>
      <c r="B650" s="23" t="s">
        <v>514</v>
      </c>
      <c r="C650" s="13" t="s">
        <v>184</v>
      </c>
      <c r="D650" s="34" t="s">
        <v>1153</v>
      </c>
      <c r="E650" s="34" t="s">
        <v>4441</v>
      </c>
      <c r="F650" s="34">
        <v>2</v>
      </c>
    </row>
    <row r="651" spans="1:6">
      <c r="A651" s="23">
        <v>2019</v>
      </c>
      <c r="B651" s="23" t="s">
        <v>514</v>
      </c>
      <c r="C651" s="13" t="s">
        <v>184</v>
      </c>
      <c r="D651" s="34" t="s">
        <v>1153</v>
      </c>
      <c r="E651" s="34" t="s">
        <v>4442</v>
      </c>
      <c r="F651" s="34">
        <v>1</v>
      </c>
    </row>
    <row r="652" spans="1:6">
      <c r="A652" s="23">
        <v>2019</v>
      </c>
      <c r="B652" s="23" t="s">
        <v>514</v>
      </c>
      <c r="C652" s="13" t="s">
        <v>184</v>
      </c>
      <c r="D652" s="34" t="s">
        <v>1153</v>
      </c>
      <c r="E652" s="34" t="s">
        <v>4443</v>
      </c>
      <c r="F652" s="34">
        <v>2</v>
      </c>
    </row>
    <row r="653" spans="1:6">
      <c r="A653" s="23">
        <v>2019</v>
      </c>
      <c r="B653" s="23" t="s">
        <v>514</v>
      </c>
      <c r="C653" s="13" t="s">
        <v>184</v>
      </c>
      <c r="D653" s="34" t="s">
        <v>1153</v>
      </c>
      <c r="E653" s="34" t="s">
        <v>7730</v>
      </c>
      <c r="F653" s="34">
        <v>3</v>
      </c>
    </row>
    <row r="654" spans="1:6">
      <c r="A654" s="23">
        <v>2019</v>
      </c>
      <c r="B654" s="23" t="s">
        <v>514</v>
      </c>
      <c r="C654" s="13" t="s">
        <v>184</v>
      </c>
      <c r="D654" s="34" t="s">
        <v>1153</v>
      </c>
      <c r="E654" s="34" t="s">
        <v>7863</v>
      </c>
      <c r="F654" s="34">
        <v>1</v>
      </c>
    </row>
    <row r="655" spans="1:6">
      <c r="A655" s="23">
        <v>2019</v>
      </c>
      <c r="B655" s="23" t="s">
        <v>514</v>
      </c>
      <c r="C655" s="13" t="s">
        <v>184</v>
      </c>
      <c r="D655" s="34" t="s">
        <v>1153</v>
      </c>
      <c r="E655" s="34" t="s">
        <v>4444</v>
      </c>
      <c r="F655" s="34">
        <v>1</v>
      </c>
    </row>
    <row r="656" spans="1:6">
      <c r="A656" s="23">
        <v>2019</v>
      </c>
      <c r="B656" s="23" t="s">
        <v>514</v>
      </c>
      <c r="C656" s="13" t="s">
        <v>23</v>
      </c>
      <c r="D656" s="34" t="s">
        <v>1153</v>
      </c>
      <c r="E656" s="34" t="s">
        <v>7815</v>
      </c>
      <c r="F656" s="34">
        <v>1</v>
      </c>
    </row>
    <row r="657" spans="1:6">
      <c r="A657" s="23">
        <v>2019</v>
      </c>
      <c r="B657" s="23" t="s">
        <v>514</v>
      </c>
      <c r="C657" s="13" t="s">
        <v>23</v>
      </c>
      <c r="D657" s="34" t="s">
        <v>1153</v>
      </c>
      <c r="E657" s="34" t="s">
        <v>7805</v>
      </c>
      <c r="F657" s="34">
        <v>2</v>
      </c>
    </row>
    <row r="658" spans="1:6">
      <c r="A658" s="23">
        <v>2019</v>
      </c>
      <c r="B658" s="23" t="s">
        <v>514</v>
      </c>
      <c r="C658" s="13" t="s">
        <v>23</v>
      </c>
      <c r="D658" s="34" t="s">
        <v>1153</v>
      </c>
      <c r="E658" s="34" t="s">
        <v>4445</v>
      </c>
      <c r="F658" s="34">
        <v>3</v>
      </c>
    </row>
    <row r="659" spans="1:6">
      <c r="A659" s="23">
        <v>2019</v>
      </c>
      <c r="B659" s="23" t="s">
        <v>514</v>
      </c>
      <c r="C659" s="13" t="s">
        <v>23</v>
      </c>
      <c r="D659" s="34" t="s">
        <v>1153</v>
      </c>
      <c r="E659" s="34" t="s">
        <v>4414</v>
      </c>
      <c r="F659" s="34">
        <v>2</v>
      </c>
    </row>
    <row r="660" spans="1:6">
      <c r="A660" s="23">
        <v>2019</v>
      </c>
      <c r="B660" s="23" t="s">
        <v>514</v>
      </c>
      <c r="C660" s="13" t="s">
        <v>23</v>
      </c>
      <c r="D660" s="34" t="s">
        <v>1153</v>
      </c>
      <c r="E660" s="34" t="s">
        <v>4446</v>
      </c>
      <c r="F660" s="34">
        <v>3</v>
      </c>
    </row>
    <row r="661" spans="1:6">
      <c r="A661" s="23">
        <v>2019</v>
      </c>
      <c r="B661" s="23" t="s">
        <v>514</v>
      </c>
      <c r="C661" s="13" t="s">
        <v>23</v>
      </c>
      <c r="D661" s="34" t="s">
        <v>1153</v>
      </c>
      <c r="E661" s="34" t="s">
        <v>4416</v>
      </c>
      <c r="F661" s="34">
        <v>2</v>
      </c>
    </row>
    <row r="662" spans="1:6">
      <c r="A662" s="23">
        <v>2019</v>
      </c>
      <c r="B662" s="23" t="s">
        <v>514</v>
      </c>
      <c r="C662" s="13" t="s">
        <v>23</v>
      </c>
      <c r="D662" s="34" t="s">
        <v>1153</v>
      </c>
      <c r="E662" s="34" t="s">
        <v>4447</v>
      </c>
      <c r="F662" s="34">
        <v>1</v>
      </c>
    </row>
    <row r="663" spans="1:6">
      <c r="A663" s="23">
        <v>2019</v>
      </c>
      <c r="B663" s="23" t="s">
        <v>514</v>
      </c>
      <c r="C663" s="13" t="s">
        <v>23</v>
      </c>
      <c r="D663" s="34" t="s">
        <v>1153</v>
      </c>
      <c r="E663" s="34" t="s">
        <v>4448</v>
      </c>
      <c r="F663" s="34">
        <v>1</v>
      </c>
    </row>
    <row r="664" spans="1:6">
      <c r="A664" s="23">
        <v>2019</v>
      </c>
      <c r="B664" s="23" t="s">
        <v>514</v>
      </c>
      <c r="C664" s="13" t="s">
        <v>23</v>
      </c>
      <c r="D664" s="34" t="s">
        <v>1153</v>
      </c>
      <c r="E664" s="34" t="s">
        <v>4449</v>
      </c>
      <c r="F664" s="34">
        <v>1</v>
      </c>
    </row>
    <row r="665" spans="1:6">
      <c r="A665" s="23">
        <v>2019</v>
      </c>
      <c r="B665" s="23" t="s">
        <v>514</v>
      </c>
      <c r="C665" s="13" t="s">
        <v>23</v>
      </c>
      <c r="D665" s="34" t="s">
        <v>1153</v>
      </c>
      <c r="E665" s="34" t="s">
        <v>4450</v>
      </c>
      <c r="F665" s="34">
        <v>1</v>
      </c>
    </row>
    <row r="666" spans="1:6">
      <c r="A666" s="23">
        <v>2019</v>
      </c>
      <c r="B666" s="23" t="s">
        <v>514</v>
      </c>
      <c r="C666" s="13" t="s">
        <v>23</v>
      </c>
      <c r="D666" s="34" t="s">
        <v>1153</v>
      </c>
      <c r="E666" s="34" t="s">
        <v>4420</v>
      </c>
      <c r="F666" s="34">
        <v>1</v>
      </c>
    </row>
    <row r="667" spans="1:6">
      <c r="A667" s="23">
        <v>2019</v>
      </c>
      <c r="B667" s="23" t="s">
        <v>514</v>
      </c>
      <c r="C667" s="13" t="s">
        <v>23</v>
      </c>
      <c r="D667" s="34" t="s">
        <v>1153</v>
      </c>
      <c r="E667" s="34" t="s">
        <v>4451</v>
      </c>
      <c r="F667" s="34">
        <v>1</v>
      </c>
    </row>
    <row r="668" spans="1:6">
      <c r="A668" s="23">
        <v>2019</v>
      </c>
      <c r="B668" s="23" t="s">
        <v>514</v>
      </c>
      <c r="C668" s="13" t="s">
        <v>23</v>
      </c>
      <c r="D668" s="34" t="s">
        <v>1153</v>
      </c>
      <c r="E668" s="34" t="s">
        <v>4421</v>
      </c>
      <c r="F668" s="34">
        <v>3</v>
      </c>
    </row>
    <row r="669" spans="1:6">
      <c r="A669" s="23">
        <v>2019</v>
      </c>
      <c r="B669" s="23" t="s">
        <v>514</v>
      </c>
      <c r="C669" s="13" t="s">
        <v>23</v>
      </c>
      <c r="D669" s="34" t="s">
        <v>1153</v>
      </c>
      <c r="E669" s="34" t="s">
        <v>7731</v>
      </c>
      <c r="F669" s="34">
        <v>1</v>
      </c>
    </row>
    <row r="670" spans="1:6">
      <c r="A670" s="23">
        <v>2019</v>
      </c>
      <c r="B670" s="23" t="s">
        <v>514</v>
      </c>
      <c r="C670" s="13" t="s">
        <v>23</v>
      </c>
      <c r="D670" s="34" t="s">
        <v>1153</v>
      </c>
      <c r="E670" s="34" t="s">
        <v>4422</v>
      </c>
      <c r="F670" s="34">
        <v>4</v>
      </c>
    </row>
    <row r="671" spans="1:6">
      <c r="A671" s="23">
        <v>2019</v>
      </c>
      <c r="B671" s="23" t="s">
        <v>514</v>
      </c>
      <c r="C671" s="13" t="s">
        <v>23</v>
      </c>
      <c r="D671" s="34" t="s">
        <v>1153</v>
      </c>
      <c r="E671" s="34" t="s">
        <v>4423</v>
      </c>
      <c r="F671" s="34">
        <v>1</v>
      </c>
    </row>
    <row r="672" spans="1:6">
      <c r="A672" s="23">
        <v>2019</v>
      </c>
      <c r="B672" s="23" t="s">
        <v>514</v>
      </c>
      <c r="C672" s="13" t="s">
        <v>23</v>
      </c>
      <c r="D672" s="34" t="s">
        <v>1153</v>
      </c>
      <c r="E672" s="34" t="s">
        <v>4452</v>
      </c>
      <c r="F672" s="34">
        <v>1</v>
      </c>
    </row>
    <row r="673" spans="1:6">
      <c r="A673" s="23">
        <v>2019</v>
      </c>
      <c r="B673" s="23" t="s">
        <v>514</v>
      </c>
      <c r="C673" s="13" t="s">
        <v>23</v>
      </c>
      <c r="D673" s="34" t="s">
        <v>1153</v>
      </c>
      <c r="E673" s="34" t="s">
        <v>4425</v>
      </c>
      <c r="F673" s="34">
        <v>3</v>
      </c>
    </row>
    <row r="674" spans="1:6">
      <c r="A674" s="23">
        <v>2019</v>
      </c>
      <c r="B674" s="23" t="s">
        <v>514</v>
      </c>
      <c r="C674" s="13" t="s">
        <v>23</v>
      </c>
      <c r="D674" s="34" t="s">
        <v>1153</v>
      </c>
      <c r="E674" s="34" t="s">
        <v>5133</v>
      </c>
      <c r="F674" s="34">
        <v>3</v>
      </c>
    </row>
    <row r="675" spans="1:6">
      <c r="A675" s="23">
        <v>2019</v>
      </c>
      <c r="B675" s="23" t="s">
        <v>514</v>
      </c>
      <c r="C675" s="13" t="s">
        <v>23</v>
      </c>
      <c r="D675" s="34" t="s">
        <v>1153</v>
      </c>
      <c r="E675" s="34" t="s">
        <v>4453</v>
      </c>
      <c r="F675" s="34">
        <v>1</v>
      </c>
    </row>
    <row r="676" spans="1:6">
      <c r="A676" s="23">
        <v>2019</v>
      </c>
      <c r="B676" s="23" t="s">
        <v>514</v>
      </c>
      <c r="C676" s="13" t="s">
        <v>23</v>
      </c>
      <c r="D676" s="34" t="s">
        <v>1153</v>
      </c>
      <c r="E676" s="34" t="s">
        <v>4454</v>
      </c>
      <c r="F676" s="34">
        <v>1</v>
      </c>
    </row>
    <row r="677" spans="1:6">
      <c r="A677" s="23">
        <v>2019</v>
      </c>
      <c r="B677" s="23" t="s">
        <v>514</v>
      </c>
      <c r="C677" s="13" t="s">
        <v>23</v>
      </c>
      <c r="D677" s="34" t="s">
        <v>1153</v>
      </c>
      <c r="E677" s="34" t="s">
        <v>4455</v>
      </c>
      <c r="F677" s="34">
        <v>3</v>
      </c>
    </row>
    <row r="678" spans="1:6">
      <c r="A678" s="23">
        <v>2019</v>
      </c>
      <c r="B678" s="23" t="s">
        <v>514</v>
      </c>
      <c r="C678" s="13" t="s">
        <v>23</v>
      </c>
      <c r="D678" s="34" t="s">
        <v>1153</v>
      </c>
      <c r="E678" s="34" t="s">
        <v>7816</v>
      </c>
      <c r="F678" s="34">
        <v>3</v>
      </c>
    </row>
    <row r="679" spans="1:6">
      <c r="A679" s="23">
        <v>2019</v>
      </c>
      <c r="B679" s="23" t="s">
        <v>514</v>
      </c>
      <c r="C679" s="13" t="s">
        <v>23</v>
      </c>
      <c r="D679" s="34" t="s">
        <v>1153</v>
      </c>
      <c r="E679" s="34" t="s">
        <v>7890</v>
      </c>
      <c r="F679" s="34">
        <v>1</v>
      </c>
    </row>
    <row r="680" spans="1:6">
      <c r="A680" s="23">
        <v>2019</v>
      </c>
      <c r="B680" s="23" t="s">
        <v>514</v>
      </c>
      <c r="C680" s="13" t="s">
        <v>23</v>
      </c>
      <c r="D680" s="34" t="s">
        <v>1153</v>
      </c>
      <c r="E680" s="34" t="s">
        <v>977</v>
      </c>
      <c r="F680" s="34">
        <v>4</v>
      </c>
    </row>
    <row r="681" spans="1:6">
      <c r="A681" s="23">
        <v>2019</v>
      </c>
      <c r="B681" s="23" t="s">
        <v>514</v>
      </c>
      <c r="C681" s="13" t="s">
        <v>23</v>
      </c>
      <c r="D681" s="34" t="s">
        <v>1153</v>
      </c>
      <c r="E681" s="34" t="s">
        <v>7733</v>
      </c>
      <c r="F681" s="34">
        <v>1</v>
      </c>
    </row>
    <row r="682" spans="1:6">
      <c r="A682" s="23">
        <v>2019</v>
      </c>
      <c r="B682" s="23" t="s">
        <v>514</v>
      </c>
      <c r="C682" s="13" t="s">
        <v>23</v>
      </c>
      <c r="D682" s="34" t="s">
        <v>1153</v>
      </c>
      <c r="E682" s="34" t="s">
        <v>4430</v>
      </c>
      <c r="F682" s="34">
        <v>1</v>
      </c>
    </row>
    <row r="683" spans="1:6">
      <c r="A683" s="23">
        <v>2019</v>
      </c>
      <c r="B683" s="23" t="s">
        <v>514</v>
      </c>
      <c r="C683" s="13" t="s">
        <v>23</v>
      </c>
      <c r="D683" s="34" t="s">
        <v>1153</v>
      </c>
      <c r="E683" s="34" t="s">
        <v>1737</v>
      </c>
      <c r="F683" s="34">
        <v>2</v>
      </c>
    </row>
    <row r="684" spans="1:6">
      <c r="A684" s="23">
        <v>2019</v>
      </c>
      <c r="B684" s="23" t="s">
        <v>514</v>
      </c>
      <c r="C684" s="13" t="s">
        <v>23</v>
      </c>
      <c r="D684" s="34" t="s">
        <v>1153</v>
      </c>
      <c r="E684" s="34" t="s">
        <v>7735</v>
      </c>
      <c r="F684" s="34">
        <v>1</v>
      </c>
    </row>
    <row r="685" spans="1:6">
      <c r="A685" s="23">
        <v>2019</v>
      </c>
      <c r="B685" s="23" t="s">
        <v>514</v>
      </c>
      <c r="C685" s="13" t="s">
        <v>23</v>
      </c>
      <c r="D685" s="34" t="s">
        <v>1153</v>
      </c>
      <c r="E685" s="34" t="s">
        <v>4456</v>
      </c>
      <c r="F685" s="34">
        <v>1</v>
      </c>
    </row>
    <row r="686" spans="1:6">
      <c r="A686" s="23">
        <v>2019</v>
      </c>
      <c r="B686" s="23" t="s">
        <v>514</v>
      </c>
      <c r="C686" s="13" t="s">
        <v>23</v>
      </c>
      <c r="D686" s="34" t="s">
        <v>1153</v>
      </c>
      <c r="E686" s="34" t="s">
        <v>4431</v>
      </c>
      <c r="F686" s="34">
        <v>1</v>
      </c>
    </row>
    <row r="687" spans="1:6">
      <c r="A687" s="23">
        <v>2019</v>
      </c>
      <c r="B687" s="23" t="s">
        <v>514</v>
      </c>
      <c r="C687" s="13" t="s">
        <v>23</v>
      </c>
      <c r="D687" s="34" t="s">
        <v>1153</v>
      </c>
      <c r="E687" s="34" t="s">
        <v>4457</v>
      </c>
      <c r="F687" s="34">
        <v>2</v>
      </c>
    </row>
    <row r="688" spans="1:6">
      <c r="A688" s="23">
        <v>2019</v>
      </c>
      <c r="B688" s="23" t="s">
        <v>514</v>
      </c>
      <c r="C688" s="13" t="s">
        <v>23</v>
      </c>
      <c r="D688" s="34" t="s">
        <v>1153</v>
      </c>
      <c r="E688" s="34" t="s">
        <v>4433</v>
      </c>
      <c r="F688" s="34">
        <v>2</v>
      </c>
    </row>
    <row r="689" spans="1:6">
      <c r="A689" s="23">
        <v>2019</v>
      </c>
      <c r="B689" s="23" t="s">
        <v>514</v>
      </c>
      <c r="C689" s="13" t="s">
        <v>23</v>
      </c>
      <c r="D689" s="34" t="s">
        <v>1153</v>
      </c>
      <c r="E689" s="34" t="s">
        <v>4435</v>
      </c>
      <c r="F689" s="34">
        <v>4</v>
      </c>
    </row>
    <row r="690" spans="1:6">
      <c r="A690" s="23">
        <v>2019</v>
      </c>
      <c r="B690" s="23" t="s">
        <v>514</v>
      </c>
      <c r="C690" s="13" t="s">
        <v>23</v>
      </c>
      <c r="D690" s="34" t="s">
        <v>1153</v>
      </c>
      <c r="E690" s="34" t="s">
        <v>1738</v>
      </c>
      <c r="F690" s="34">
        <v>2</v>
      </c>
    </row>
    <row r="691" spans="1:6">
      <c r="A691" s="23">
        <v>2019</v>
      </c>
      <c r="B691" s="23" t="s">
        <v>514</v>
      </c>
      <c r="C691" s="13" t="s">
        <v>23</v>
      </c>
      <c r="D691" s="34" t="s">
        <v>1153</v>
      </c>
      <c r="E691" s="34" t="s">
        <v>4437</v>
      </c>
      <c r="F691" s="34">
        <v>2</v>
      </c>
    </row>
    <row r="692" spans="1:6">
      <c r="A692" s="23">
        <v>2019</v>
      </c>
      <c r="B692" s="23" t="s">
        <v>514</v>
      </c>
      <c r="C692" s="13" t="s">
        <v>23</v>
      </c>
      <c r="D692" s="34" t="s">
        <v>1153</v>
      </c>
      <c r="E692" s="34" t="s">
        <v>7864</v>
      </c>
      <c r="F692" s="34">
        <v>1</v>
      </c>
    </row>
    <row r="693" spans="1:6">
      <c r="A693" s="23">
        <v>2019</v>
      </c>
      <c r="B693" s="23" t="s">
        <v>514</v>
      </c>
      <c r="C693" s="13" t="s">
        <v>23</v>
      </c>
      <c r="D693" s="34" t="s">
        <v>1153</v>
      </c>
      <c r="E693" s="34" t="s">
        <v>7817</v>
      </c>
      <c r="F693" s="34">
        <v>2</v>
      </c>
    </row>
    <row r="694" spans="1:6">
      <c r="A694" s="23">
        <v>2019</v>
      </c>
      <c r="B694" s="23" t="s">
        <v>514</v>
      </c>
      <c r="C694" s="13" t="s">
        <v>23</v>
      </c>
      <c r="D694" s="34" t="s">
        <v>1153</v>
      </c>
      <c r="E694" s="34" t="s">
        <v>4458</v>
      </c>
      <c r="F694" s="34">
        <v>1</v>
      </c>
    </row>
    <row r="695" spans="1:6">
      <c r="A695" s="23">
        <v>2019</v>
      </c>
      <c r="B695" s="23" t="s">
        <v>514</v>
      </c>
      <c r="C695" s="13" t="s">
        <v>23</v>
      </c>
      <c r="D695" s="34" t="s">
        <v>1153</v>
      </c>
      <c r="E695" s="34" t="s">
        <v>4459</v>
      </c>
      <c r="F695" s="34">
        <v>1</v>
      </c>
    </row>
    <row r="696" spans="1:6">
      <c r="A696" s="23">
        <v>2019</v>
      </c>
      <c r="B696" s="23" t="s">
        <v>514</v>
      </c>
      <c r="C696" s="13" t="s">
        <v>23</v>
      </c>
      <c r="D696" s="34" t="s">
        <v>1153</v>
      </c>
      <c r="E696" s="34" t="s">
        <v>4438</v>
      </c>
      <c r="F696" s="34">
        <v>12</v>
      </c>
    </row>
    <row r="697" spans="1:6">
      <c r="A697" s="23">
        <v>2019</v>
      </c>
      <c r="B697" s="23" t="s">
        <v>514</v>
      </c>
      <c r="C697" s="13" t="s">
        <v>23</v>
      </c>
      <c r="D697" s="34" t="s">
        <v>1153</v>
      </c>
      <c r="E697" s="34" t="s">
        <v>4439</v>
      </c>
      <c r="F697" s="34">
        <v>3</v>
      </c>
    </row>
    <row r="698" spans="1:6">
      <c r="A698" s="23">
        <v>2019</v>
      </c>
      <c r="B698" s="23" t="s">
        <v>514</v>
      </c>
      <c r="C698" s="13" t="s">
        <v>23</v>
      </c>
      <c r="D698" s="34" t="s">
        <v>1153</v>
      </c>
      <c r="E698" s="34" t="s">
        <v>7806</v>
      </c>
      <c r="F698" s="34">
        <v>1</v>
      </c>
    </row>
    <row r="699" spans="1:6">
      <c r="A699" s="23">
        <v>2019</v>
      </c>
      <c r="B699" s="23" t="s">
        <v>514</v>
      </c>
      <c r="C699" s="13" t="s">
        <v>23</v>
      </c>
      <c r="D699" s="34" t="s">
        <v>1153</v>
      </c>
      <c r="E699" s="34" t="s">
        <v>4442</v>
      </c>
      <c r="F699" s="34">
        <v>3</v>
      </c>
    </row>
    <row r="700" spans="1:6">
      <c r="A700" s="23">
        <v>2019</v>
      </c>
      <c r="B700" s="23" t="s">
        <v>514</v>
      </c>
      <c r="C700" s="13" t="s">
        <v>23</v>
      </c>
      <c r="D700" s="34" t="s">
        <v>1153</v>
      </c>
      <c r="E700" s="34" t="s">
        <v>4460</v>
      </c>
      <c r="F700" s="34">
        <v>2</v>
      </c>
    </row>
    <row r="701" spans="1:6">
      <c r="A701" s="23">
        <v>2019</v>
      </c>
      <c r="B701" s="23" t="s">
        <v>514</v>
      </c>
      <c r="C701" s="13" t="s">
        <v>23</v>
      </c>
      <c r="D701" s="34" t="s">
        <v>1153</v>
      </c>
      <c r="E701" s="34" t="s">
        <v>4461</v>
      </c>
      <c r="F701" s="34">
        <v>1</v>
      </c>
    </row>
    <row r="702" spans="1:6">
      <c r="A702" s="23">
        <v>2019</v>
      </c>
      <c r="B702" s="23" t="s">
        <v>514</v>
      </c>
      <c r="C702" s="13" t="s">
        <v>23</v>
      </c>
      <c r="D702" s="34" t="s">
        <v>1153</v>
      </c>
      <c r="E702" s="34" t="s">
        <v>7730</v>
      </c>
      <c r="F702" s="34">
        <v>7</v>
      </c>
    </row>
    <row r="703" spans="1:6">
      <c r="A703" s="23">
        <v>2019</v>
      </c>
      <c r="B703" s="23" t="s">
        <v>514</v>
      </c>
      <c r="C703" s="13" t="s">
        <v>23</v>
      </c>
      <c r="D703" s="34" t="s">
        <v>1153</v>
      </c>
      <c r="E703" s="34" t="s">
        <v>1742</v>
      </c>
      <c r="F703" s="34">
        <v>1</v>
      </c>
    </row>
    <row r="704" spans="1:6">
      <c r="A704" s="23">
        <v>2019</v>
      </c>
      <c r="B704" s="23" t="s">
        <v>514</v>
      </c>
      <c r="C704" s="13" t="s">
        <v>23</v>
      </c>
      <c r="D704" s="34" t="s">
        <v>1153</v>
      </c>
      <c r="E704" s="34" t="s">
        <v>7736</v>
      </c>
      <c r="F704" s="34">
        <v>1</v>
      </c>
    </row>
    <row r="705" spans="1:6">
      <c r="A705" s="23">
        <v>2019</v>
      </c>
      <c r="B705" s="23" t="s">
        <v>514</v>
      </c>
      <c r="C705" s="13" t="s">
        <v>185</v>
      </c>
      <c r="D705" s="34" t="s">
        <v>1153</v>
      </c>
      <c r="E705" s="34" t="s">
        <v>7815</v>
      </c>
      <c r="F705" s="34">
        <v>7</v>
      </c>
    </row>
    <row r="706" spans="1:6">
      <c r="A706" s="23">
        <v>2019</v>
      </c>
      <c r="B706" s="23" t="s">
        <v>514</v>
      </c>
      <c r="C706" s="13" t="s">
        <v>185</v>
      </c>
      <c r="D706" s="34" t="s">
        <v>1153</v>
      </c>
      <c r="E706" s="34" t="s">
        <v>7805</v>
      </c>
      <c r="F706" s="34">
        <v>14</v>
      </c>
    </row>
    <row r="707" spans="1:6">
      <c r="A707" s="23">
        <v>2019</v>
      </c>
      <c r="B707" s="23" t="s">
        <v>514</v>
      </c>
      <c r="C707" s="13" t="s">
        <v>185</v>
      </c>
      <c r="D707" s="34" t="s">
        <v>1153</v>
      </c>
      <c r="E707" s="34" t="s">
        <v>4445</v>
      </c>
      <c r="F707" s="34">
        <v>5</v>
      </c>
    </row>
    <row r="708" spans="1:6">
      <c r="A708" s="23">
        <v>2019</v>
      </c>
      <c r="B708" s="23" t="s">
        <v>514</v>
      </c>
      <c r="C708" s="13" t="s">
        <v>185</v>
      </c>
      <c r="D708" s="34" t="s">
        <v>1153</v>
      </c>
      <c r="E708" s="34" t="s">
        <v>4414</v>
      </c>
      <c r="F708" s="34">
        <v>6</v>
      </c>
    </row>
    <row r="709" spans="1:6">
      <c r="A709" s="23">
        <v>2019</v>
      </c>
      <c r="B709" s="23" t="s">
        <v>514</v>
      </c>
      <c r="C709" s="13" t="s">
        <v>185</v>
      </c>
      <c r="D709" s="34" t="s">
        <v>1153</v>
      </c>
      <c r="E709" s="34" t="s">
        <v>4446</v>
      </c>
      <c r="F709" s="34">
        <v>5</v>
      </c>
    </row>
    <row r="710" spans="1:6">
      <c r="A710" s="23">
        <v>2019</v>
      </c>
      <c r="B710" s="23" t="s">
        <v>514</v>
      </c>
      <c r="C710" s="13" t="s">
        <v>185</v>
      </c>
      <c r="D710" s="34" t="s">
        <v>1153</v>
      </c>
      <c r="E710" s="34" t="s">
        <v>4415</v>
      </c>
      <c r="F710" s="34">
        <v>5</v>
      </c>
    </row>
    <row r="711" spans="1:6">
      <c r="A711" s="23">
        <v>2019</v>
      </c>
      <c r="B711" s="23" t="s">
        <v>514</v>
      </c>
      <c r="C711" s="13" t="s">
        <v>185</v>
      </c>
      <c r="D711" s="34" t="s">
        <v>1153</v>
      </c>
      <c r="E711" s="34" t="s">
        <v>4416</v>
      </c>
      <c r="F711" s="34">
        <v>11</v>
      </c>
    </row>
    <row r="712" spans="1:6">
      <c r="A712" s="23">
        <v>2019</v>
      </c>
      <c r="B712" s="23" t="s">
        <v>514</v>
      </c>
      <c r="C712" s="13" t="s">
        <v>185</v>
      </c>
      <c r="D712" s="34" t="s">
        <v>1153</v>
      </c>
      <c r="E712" s="34" t="s">
        <v>4447</v>
      </c>
      <c r="F712" s="34">
        <v>8</v>
      </c>
    </row>
    <row r="713" spans="1:6">
      <c r="A713" s="23">
        <v>2019</v>
      </c>
      <c r="B713" s="23" t="s">
        <v>514</v>
      </c>
      <c r="C713" s="13" t="s">
        <v>185</v>
      </c>
      <c r="D713" s="34" t="s">
        <v>1153</v>
      </c>
      <c r="E713" s="34" t="s">
        <v>4448</v>
      </c>
      <c r="F713" s="34">
        <v>8</v>
      </c>
    </row>
    <row r="714" spans="1:6">
      <c r="A714" s="23">
        <v>2019</v>
      </c>
      <c r="B714" s="23" t="s">
        <v>514</v>
      </c>
      <c r="C714" s="13" t="s">
        <v>185</v>
      </c>
      <c r="D714" s="34" t="s">
        <v>1153</v>
      </c>
      <c r="E714" s="34" t="s">
        <v>4449</v>
      </c>
      <c r="F714" s="34">
        <v>8</v>
      </c>
    </row>
    <row r="715" spans="1:6">
      <c r="A715" s="23">
        <v>2019</v>
      </c>
      <c r="B715" s="23" t="s">
        <v>514</v>
      </c>
      <c r="C715" s="13" t="s">
        <v>185</v>
      </c>
      <c r="D715" s="34" t="s">
        <v>1153</v>
      </c>
      <c r="E715" s="34" t="s">
        <v>4417</v>
      </c>
      <c r="F715" s="34">
        <v>17</v>
      </c>
    </row>
    <row r="716" spans="1:6">
      <c r="A716" s="23">
        <v>2019</v>
      </c>
      <c r="B716" s="23" t="s">
        <v>514</v>
      </c>
      <c r="C716" s="13" t="s">
        <v>185</v>
      </c>
      <c r="D716" s="34" t="s">
        <v>1153</v>
      </c>
      <c r="E716" s="34" t="s">
        <v>4418</v>
      </c>
      <c r="F716" s="34">
        <v>7</v>
      </c>
    </row>
    <row r="717" spans="1:6">
      <c r="A717" s="23">
        <v>2019</v>
      </c>
      <c r="B717" s="23" t="s">
        <v>514</v>
      </c>
      <c r="C717" s="13" t="s">
        <v>185</v>
      </c>
      <c r="D717" s="34" t="s">
        <v>1153</v>
      </c>
      <c r="E717" s="34" t="s">
        <v>4419</v>
      </c>
      <c r="F717" s="34">
        <v>4</v>
      </c>
    </row>
    <row r="718" spans="1:6">
      <c r="A718" s="23">
        <v>2019</v>
      </c>
      <c r="B718" s="23" t="s">
        <v>514</v>
      </c>
      <c r="C718" s="13" t="s">
        <v>185</v>
      </c>
      <c r="D718" s="34" t="s">
        <v>1153</v>
      </c>
      <c r="E718" s="34" t="s">
        <v>4450</v>
      </c>
      <c r="F718" s="34">
        <v>10</v>
      </c>
    </row>
    <row r="719" spans="1:6">
      <c r="A719" s="23">
        <v>2019</v>
      </c>
      <c r="B719" s="23" t="s">
        <v>514</v>
      </c>
      <c r="C719" s="13" t="s">
        <v>185</v>
      </c>
      <c r="D719" s="34" t="s">
        <v>1153</v>
      </c>
      <c r="E719" s="34" t="s">
        <v>4420</v>
      </c>
      <c r="F719" s="34">
        <v>5</v>
      </c>
    </row>
    <row r="720" spans="1:6">
      <c r="A720" s="23">
        <v>2019</v>
      </c>
      <c r="B720" s="23" t="s">
        <v>514</v>
      </c>
      <c r="C720" s="13" t="s">
        <v>185</v>
      </c>
      <c r="D720" s="34" t="s">
        <v>1153</v>
      </c>
      <c r="E720" s="34" t="s">
        <v>4451</v>
      </c>
      <c r="F720" s="34">
        <v>7</v>
      </c>
    </row>
    <row r="721" spans="1:6">
      <c r="A721" s="23">
        <v>2019</v>
      </c>
      <c r="B721" s="23" t="s">
        <v>514</v>
      </c>
      <c r="C721" s="13" t="s">
        <v>185</v>
      </c>
      <c r="D721" s="34" t="s">
        <v>1153</v>
      </c>
      <c r="E721" s="34" t="s">
        <v>4421</v>
      </c>
      <c r="F721" s="34">
        <v>11</v>
      </c>
    </row>
    <row r="722" spans="1:6">
      <c r="A722" s="23">
        <v>2019</v>
      </c>
      <c r="B722" s="23" t="s">
        <v>514</v>
      </c>
      <c r="C722" s="13" t="s">
        <v>185</v>
      </c>
      <c r="D722" s="34" t="s">
        <v>1153</v>
      </c>
      <c r="E722" s="34" t="s">
        <v>7731</v>
      </c>
      <c r="F722" s="34">
        <v>16</v>
      </c>
    </row>
    <row r="723" spans="1:6">
      <c r="A723" s="23">
        <v>2019</v>
      </c>
      <c r="B723" s="23" t="s">
        <v>514</v>
      </c>
      <c r="C723" s="13" t="s">
        <v>185</v>
      </c>
      <c r="D723" s="34" t="s">
        <v>1153</v>
      </c>
      <c r="E723" s="34" t="s">
        <v>4422</v>
      </c>
      <c r="F723" s="34">
        <v>8</v>
      </c>
    </row>
    <row r="724" spans="1:6">
      <c r="A724" s="23">
        <v>2019</v>
      </c>
      <c r="B724" s="23" t="s">
        <v>514</v>
      </c>
      <c r="C724" s="13" t="s">
        <v>185</v>
      </c>
      <c r="D724" s="34" t="s">
        <v>1153</v>
      </c>
      <c r="E724" s="34" t="s">
        <v>4423</v>
      </c>
      <c r="F724" s="34">
        <v>9</v>
      </c>
    </row>
    <row r="725" spans="1:6">
      <c r="A725" s="23">
        <v>2019</v>
      </c>
      <c r="B725" s="23" t="s">
        <v>514</v>
      </c>
      <c r="C725" s="13" t="s">
        <v>185</v>
      </c>
      <c r="D725" s="34" t="s">
        <v>1153</v>
      </c>
      <c r="E725" s="34" t="s">
        <v>4424</v>
      </c>
      <c r="F725" s="34">
        <v>7</v>
      </c>
    </row>
    <row r="726" spans="1:6">
      <c r="A726" s="23">
        <v>2019</v>
      </c>
      <c r="B726" s="23" t="s">
        <v>514</v>
      </c>
      <c r="C726" s="13" t="s">
        <v>185</v>
      </c>
      <c r="D726" s="34" t="s">
        <v>1153</v>
      </c>
      <c r="E726" s="34" t="s">
        <v>4452</v>
      </c>
      <c r="F726" s="34">
        <v>25</v>
      </c>
    </row>
    <row r="727" spans="1:6">
      <c r="A727" s="23">
        <v>2019</v>
      </c>
      <c r="B727" s="23" t="s">
        <v>514</v>
      </c>
      <c r="C727" s="13" t="s">
        <v>185</v>
      </c>
      <c r="D727" s="34" t="s">
        <v>1153</v>
      </c>
      <c r="E727" s="34" t="s">
        <v>4425</v>
      </c>
      <c r="F727" s="34">
        <v>10</v>
      </c>
    </row>
    <row r="728" spans="1:6">
      <c r="A728" s="23">
        <v>2019</v>
      </c>
      <c r="B728" s="23" t="s">
        <v>514</v>
      </c>
      <c r="C728" s="13" t="s">
        <v>185</v>
      </c>
      <c r="D728" s="34" t="s">
        <v>1153</v>
      </c>
      <c r="E728" s="34" t="s">
        <v>5133</v>
      </c>
      <c r="F728" s="34">
        <v>11</v>
      </c>
    </row>
    <row r="729" spans="1:6">
      <c r="A729" s="23">
        <v>2019</v>
      </c>
      <c r="B729" s="23" t="s">
        <v>514</v>
      </c>
      <c r="C729" s="13" t="s">
        <v>185</v>
      </c>
      <c r="D729" s="34" t="s">
        <v>1153</v>
      </c>
      <c r="E729" s="34" t="s">
        <v>4426</v>
      </c>
      <c r="F729" s="34">
        <v>7</v>
      </c>
    </row>
    <row r="730" spans="1:6">
      <c r="A730" s="23">
        <v>2019</v>
      </c>
      <c r="B730" s="23" t="s">
        <v>514</v>
      </c>
      <c r="C730" s="13" t="s">
        <v>185</v>
      </c>
      <c r="D730" s="34" t="s">
        <v>1153</v>
      </c>
      <c r="E730" s="34" t="s">
        <v>4427</v>
      </c>
      <c r="F730" s="34">
        <v>4</v>
      </c>
    </row>
    <row r="731" spans="1:6">
      <c r="A731" s="23">
        <v>2019</v>
      </c>
      <c r="B731" s="23" t="s">
        <v>514</v>
      </c>
      <c r="C731" s="13" t="s">
        <v>185</v>
      </c>
      <c r="D731" s="34" t="s">
        <v>1153</v>
      </c>
      <c r="E731" s="34" t="s">
        <v>7732</v>
      </c>
      <c r="F731" s="34">
        <v>11</v>
      </c>
    </row>
    <row r="732" spans="1:6">
      <c r="A732" s="23">
        <v>2019</v>
      </c>
      <c r="B732" s="23" t="s">
        <v>514</v>
      </c>
      <c r="C732" s="13" t="s">
        <v>185</v>
      </c>
      <c r="D732" s="34" t="s">
        <v>1153</v>
      </c>
      <c r="E732" s="34" t="s">
        <v>4428</v>
      </c>
      <c r="F732" s="34">
        <v>7</v>
      </c>
    </row>
    <row r="733" spans="1:6">
      <c r="A733" s="23">
        <v>2019</v>
      </c>
      <c r="B733" s="23" t="s">
        <v>514</v>
      </c>
      <c r="C733" s="13" t="s">
        <v>185</v>
      </c>
      <c r="D733" s="34" t="s">
        <v>1153</v>
      </c>
      <c r="E733" s="34" t="s">
        <v>4429</v>
      </c>
      <c r="F733" s="34">
        <v>7</v>
      </c>
    </row>
    <row r="734" spans="1:6">
      <c r="A734" s="23">
        <v>2019</v>
      </c>
      <c r="B734" s="23" t="s">
        <v>514</v>
      </c>
      <c r="C734" s="13" t="s">
        <v>185</v>
      </c>
      <c r="D734" s="34" t="s">
        <v>1153</v>
      </c>
      <c r="E734" s="34" t="s">
        <v>4453</v>
      </c>
      <c r="F734" s="34">
        <v>8</v>
      </c>
    </row>
    <row r="735" spans="1:6">
      <c r="A735" s="23">
        <v>2019</v>
      </c>
      <c r="B735" s="23" t="s">
        <v>514</v>
      </c>
      <c r="C735" s="13" t="s">
        <v>185</v>
      </c>
      <c r="D735" s="34" t="s">
        <v>1153</v>
      </c>
      <c r="E735" s="34" t="s">
        <v>7813</v>
      </c>
      <c r="F735" s="34">
        <v>7</v>
      </c>
    </row>
    <row r="736" spans="1:6">
      <c r="A736" s="23">
        <v>2019</v>
      </c>
      <c r="B736" s="23" t="s">
        <v>514</v>
      </c>
      <c r="C736" s="13" t="s">
        <v>185</v>
      </c>
      <c r="D736" s="34" t="s">
        <v>1153</v>
      </c>
      <c r="E736" s="34" t="s">
        <v>7814</v>
      </c>
      <c r="F736" s="34">
        <v>7</v>
      </c>
    </row>
    <row r="737" spans="1:6">
      <c r="A737" s="23">
        <v>2019</v>
      </c>
      <c r="B737" s="23" t="s">
        <v>514</v>
      </c>
      <c r="C737" s="13" t="s">
        <v>185</v>
      </c>
      <c r="D737" s="34" t="s">
        <v>1153</v>
      </c>
      <c r="E737" s="34" t="s">
        <v>4454</v>
      </c>
      <c r="F737" s="34">
        <v>4</v>
      </c>
    </row>
    <row r="738" spans="1:6">
      <c r="A738" s="23">
        <v>2019</v>
      </c>
      <c r="B738" s="23" t="s">
        <v>514</v>
      </c>
      <c r="C738" s="13" t="s">
        <v>185</v>
      </c>
      <c r="D738" s="34" t="s">
        <v>1153</v>
      </c>
      <c r="E738" s="34" t="s">
        <v>1736</v>
      </c>
      <c r="F738" s="34">
        <v>9</v>
      </c>
    </row>
    <row r="739" spans="1:6">
      <c r="A739" s="23">
        <v>2019</v>
      </c>
      <c r="B739" s="23" t="s">
        <v>514</v>
      </c>
      <c r="C739" s="13" t="s">
        <v>185</v>
      </c>
      <c r="D739" s="34" t="s">
        <v>1153</v>
      </c>
      <c r="E739" s="34" t="s">
        <v>4455</v>
      </c>
      <c r="F739" s="34">
        <v>3</v>
      </c>
    </row>
    <row r="740" spans="1:6">
      <c r="A740" s="23">
        <v>2019</v>
      </c>
      <c r="B740" s="23" t="s">
        <v>514</v>
      </c>
      <c r="C740" s="13" t="s">
        <v>185</v>
      </c>
      <c r="D740" s="34" t="s">
        <v>1153</v>
      </c>
      <c r="E740" s="34" t="s">
        <v>7816</v>
      </c>
      <c r="F740" s="34">
        <v>3</v>
      </c>
    </row>
    <row r="741" spans="1:6">
      <c r="A741" s="23">
        <v>2019</v>
      </c>
      <c r="B741" s="23" t="s">
        <v>514</v>
      </c>
      <c r="C741" s="13" t="s">
        <v>185</v>
      </c>
      <c r="D741" s="34" t="s">
        <v>1153</v>
      </c>
      <c r="E741" s="34" t="s">
        <v>7890</v>
      </c>
      <c r="F741" s="34">
        <v>5</v>
      </c>
    </row>
    <row r="742" spans="1:6">
      <c r="A742" s="23">
        <v>2019</v>
      </c>
      <c r="B742" s="23" t="s">
        <v>514</v>
      </c>
      <c r="C742" s="13" t="s">
        <v>185</v>
      </c>
      <c r="D742" s="34" t="s">
        <v>1153</v>
      </c>
      <c r="E742" s="34" t="s">
        <v>977</v>
      </c>
      <c r="F742" s="34">
        <v>6</v>
      </c>
    </row>
    <row r="743" spans="1:6">
      <c r="A743" s="23">
        <v>2019</v>
      </c>
      <c r="B743" s="23" t="s">
        <v>514</v>
      </c>
      <c r="C743" s="13" t="s">
        <v>185</v>
      </c>
      <c r="D743" s="34" t="s">
        <v>1153</v>
      </c>
      <c r="E743" s="34" t="s">
        <v>7733</v>
      </c>
      <c r="F743" s="34">
        <v>15</v>
      </c>
    </row>
    <row r="744" spans="1:6">
      <c r="A744" s="23">
        <v>2019</v>
      </c>
      <c r="B744" s="23" t="s">
        <v>514</v>
      </c>
      <c r="C744" s="13" t="s">
        <v>185</v>
      </c>
      <c r="D744" s="34" t="s">
        <v>1153</v>
      </c>
      <c r="E744" s="34" t="s">
        <v>4430</v>
      </c>
      <c r="F744" s="34">
        <v>3</v>
      </c>
    </row>
    <row r="745" spans="1:6">
      <c r="A745" s="23">
        <v>2019</v>
      </c>
      <c r="B745" s="23" t="s">
        <v>514</v>
      </c>
      <c r="C745" s="13" t="s">
        <v>185</v>
      </c>
      <c r="D745" s="34" t="s">
        <v>1153</v>
      </c>
      <c r="E745" s="34" t="s">
        <v>1737</v>
      </c>
      <c r="F745" s="34">
        <v>4</v>
      </c>
    </row>
    <row r="746" spans="1:6">
      <c r="A746" s="23">
        <v>2019</v>
      </c>
      <c r="B746" s="23" t="s">
        <v>514</v>
      </c>
      <c r="C746" s="13" t="s">
        <v>185</v>
      </c>
      <c r="D746" s="34" t="s">
        <v>1153</v>
      </c>
      <c r="E746" s="34" t="s">
        <v>7735</v>
      </c>
      <c r="F746" s="34">
        <v>6</v>
      </c>
    </row>
    <row r="747" spans="1:6">
      <c r="A747" s="23">
        <v>2019</v>
      </c>
      <c r="B747" s="23" t="s">
        <v>514</v>
      </c>
      <c r="C747" s="13" t="s">
        <v>185</v>
      </c>
      <c r="D747" s="34" t="s">
        <v>1153</v>
      </c>
      <c r="E747" s="34" t="s">
        <v>4456</v>
      </c>
      <c r="F747" s="34">
        <v>7</v>
      </c>
    </row>
    <row r="748" spans="1:6">
      <c r="A748" s="23">
        <v>2019</v>
      </c>
      <c r="B748" s="23" t="s">
        <v>514</v>
      </c>
      <c r="C748" s="13" t="s">
        <v>185</v>
      </c>
      <c r="D748" s="34" t="s">
        <v>1153</v>
      </c>
      <c r="E748" s="34" t="s">
        <v>4462</v>
      </c>
      <c r="F748" s="34">
        <v>4</v>
      </c>
    </row>
    <row r="749" spans="1:6">
      <c r="A749" s="23">
        <v>2019</v>
      </c>
      <c r="B749" s="23" t="s">
        <v>514</v>
      </c>
      <c r="C749" s="13" t="s">
        <v>185</v>
      </c>
      <c r="D749" s="34" t="s">
        <v>1153</v>
      </c>
      <c r="E749" s="34" t="s">
        <v>4431</v>
      </c>
      <c r="F749" s="34">
        <v>5</v>
      </c>
    </row>
    <row r="750" spans="1:6">
      <c r="A750" s="23">
        <v>2019</v>
      </c>
      <c r="B750" s="23" t="s">
        <v>514</v>
      </c>
      <c r="C750" s="13" t="s">
        <v>185</v>
      </c>
      <c r="D750" s="34" t="s">
        <v>1153</v>
      </c>
      <c r="E750" s="34" t="s">
        <v>4432</v>
      </c>
      <c r="F750" s="34">
        <v>5</v>
      </c>
    </row>
    <row r="751" spans="1:6">
      <c r="A751" s="23">
        <v>2019</v>
      </c>
      <c r="B751" s="23" t="s">
        <v>514</v>
      </c>
      <c r="C751" s="13" t="s">
        <v>185</v>
      </c>
      <c r="D751" s="34" t="s">
        <v>1153</v>
      </c>
      <c r="E751" s="34" t="s">
        <v>4463</v>
      </c>
      <c r="F751" s="34">
        <v>2</v>
      </c>
    </row>
    <row r="752" spans="1:6">
      <c r="A752" s="23">
        <v>2019</v>
      </c>
      <c r="B752" s="23" t="s">
        <v>514</v>
      </c>
      <c r="C752" s="13" t="s">
        <v>185</v>
      </c>
      <c r="D752" s="34" t="s">
        <v>1153</v>
      </c>
      <c r="E752" s="34" t="s">
        <v>4457</v>
      </c>
      <c r="F752" s="34">
        <v>8</v>
      </c>
    </row>
    <row r="753" spans="1:6">
      <c r="A753" s="23">
        <v>2019</v>
      </c>
      <c r="B753" s="23" t="s">
        <v>514</v>
      </c>
      <c r="C753" s="13" t="s">
        <v>185</v>
      </c>
      <c r="D753" s="34" t="s">
        <v>1153</v>
      </c>
      <c r="E753" s="34" t="s">
        <v>4464</v>
      </c>
      <c r="F753" s="34">
        <v>1</v>
      </c>
    </row>
    <row r="754" spans="1:6">
      <c r="A754" s="23">
        <v>2019</v>
      </c>
      <c r="B754" s="23" t="s">
        <v>514</v>
      </c>
      <c r="C754" s="13" t="s">
        <v>185</v>
      </c>
      <c r="D754" s="34" t="s">
        <v>1153</v>
      </c>
      <c r="E754" s="34" t="s">
        <v>4433</v>
      </c>
      <c r="F754" s="34">
        <v>9</v>
      </c>
    </row>
    <row r="755" spans="1:6">
      <c r="A755" s="23">
        <v>2019</v>
      </c>
      <c r="B755" s="23" t="s">
        <v>514</v>
      </c>
      <c r="C755" s="13" t="s">
        <v>185</v>
      </c>
      <c r="D755" s="34" t="s">
        <v>1153</v>
      </c>
      <c r="E755" s="34" t="s">
        <v>4434</v>
      </c>
      <c r="F755" s="34">
        <v>5</v>
      </c>
    </row>
    <row r="756" spans="1:6">
      <c r="A756" s="23">
        <v>2019</v>
      </c>
      <c r="B756" s="23" t="s">
        <v>514</v>
      </c>
      <c r="C756" s="13" t="s">
        <v>185</v>
      </c>
      <c r="D756" s="34" t="s">
        <v>1153</v>
      </c>
      <c r="E756" s="34" t="s">
        <v>4435</v>
      </c>
      <c r="F756" s="34">
        <v>28</v>
      </c>
    </row>
    <row r="757" spans="1:6">
      <c r="A757" s="23">
        <v>2019</v>
      </c>
      <c r="B757" s="23" t="s">
        <v>514</v>
      </c>
      <c r="C757" s="13" t="s">
        <v>185</v>
      </c>
      <c r="D757" s="34" t="s">
        <v>1153</v>
      </c>
      <c r="E757" s="34" t="s">
        <v>4436</v>
      </c>
      <c r="F757" s="34">
        <v>3</v>
      </c>
    </row>
    <row r="758" spans="1:6">
      <c r="A758" s="23">
        <v>2019</v>
      </c>
      <c r="B758" s="23" t="s">
        <v>514</v>
      </c>
      <c r="C758" s="13" t="s">
        <v>185</v>
      </c>
      <c r="D758" s="34" t="s">
        <v>1153</v>
      </c>
      <c r="E758" s="34" t="s">
        <v>1738</v>
      </c>
      <c r="F758" s="34">
        <v>5</v>
      </c>
    </row>
    <row r="759" spans="1:6">
      <c r="A759" s="23">
        <v>2019</v>
      </c>
      <c r="B759" s="23" t="s">
        <v>514</v>
      </c>
      <c r="C759" s="13" t="s">
        <v>185</v>
      </c>
      <c r="D759" s="34" t="s">
        <v>1153</v>
      </c>
      <c r="E759" s="34" t="s">
        <v>4437</v>
      </c>
      <c r="F759" s="34">
        <v>2</v>
      </c>
    </row>
    <row r="760" spans="1:6">
      <c r="A760" s="23">
        <v>2019</v>
      </c>
      <c r="B760" s="23" t="s">
        <v>514</v>
      </c>
      <c r="C760" s="13" t="s">
        <v>185</v>
      </c>
      <c r="D760" s="34" t="s">
        <v>1153</v>
      </c>
      <c r="E760" s="34" t="s">
        <v>7864</v>
      </c>
      <c r="F760" s="34">
        <v>4</v>
      </c>
    </row>
    <row r="761" spans="1:6">
      <c r="A761" s="23">
        <v>2019</v>
      </c>
      <c r="B761" s="23" t="s">
        <v>514</v>
      </c>
      <c r="C761" s="13" t="s">
        <v>185</v>
      </c>
      <c r="D761" s="34" t="s">
        <v>1153</v>
      </c>
      <c r="E761" s="34" t="s">
        <v>7817</v>
      </c>
      <c r="F761" s="34">
        <v>6</v>
      </c>
    </row>
    <row r="762" spans="1:6">
      <c r="A762" s="23">
        <v>2019</v>
      </c>
      <c r="B762" s="23" t="s">
        <v>514</v>
      </c>
      <c r="C762" s="13" t="s">
        <v>185</v>
      </c>
      <c r="D762" s="34" t="s">
        <v>1153</v>
      </c>
      <c r="E762" s="34" t="s">
        <v>4465</v>
      </c>
      <c r="F762" s="34">
        <v>1</v>
      </c>
    </row>
    <row r="763" spans="1:6">
      <c r="A763" s="23">
        <v>2019</v>
      </c>
      <c r="B763" s="23" t="s">
        <v>514</v>
      </c>
      <c r="C763" s="13" t="s">
        <v>185</v>
      </c>
      <c r="D763" s="34" t="s">
        <v>1153</v>
      </c>
      <c r="E763" s="34" t="s">
        <v>4458</v>
      </c>
      <c r="F763" s="34">
        <v>7</v>
      </c>
    </row>
    <row r="764" spans="1:6">
      <c r="A764" s="23">
        <v>2019</v>
      </c>
      <c r="B764" s="23" t="s">
        <v>514</v>
      </c>
      <c r="C764" s="13" t="s">
        <v>185</v>
      </c>
      <c r="D764" s="34" t="s">
        <v>1153</v>
      </c>
      <c r="E764" s="34" t="s">
        <v>4466</v>
      </c>
      <c r="F764" s="34">
        <v>1</v>
      </c>
    </row>
    <row r="765" spans="1:6">
      <c r="A765" s="23">
        <v>2019</v>
      </c>
      <c r="B765" s="23" t="s">
        <v>514</v>
      </c>
      <c r="C765" s="13" t="s">
        <v>185</v>
      </c>
      <c r="D765" s="34" t="s">
        <v>1153</v>
      </c>
      <c r="E765" s="34" t="s">
        <v>7734</v>
      </c>
      <c r="F765" s="34">
        <v>5</v>
      </c>
    </row>
    <row r="766" spans="1:6">
      <c r="A766" s="23">
        <v>2019</v>
      </c>
      <c r="B766" s="23" t="s">
        <v>514</v>
      </c>
      <c r="C766" s="13" t="s">
        <v>185</v>
      </c>
      <c r="D766" s="34" t="s">
        <v>1153</v>
      </c>
      <c r="E766" s="34" t="s">
        <v>4459</v>
      </c>
      <c r="F766" s="34">
        <v>4</v>
      </c>
    </row>
    <row r="767" spans="1:6">
      <c r="A767" s="23">
        <v>2019</v>
      </c>
      <c r="B767" s="23" t="s">
        <v>514</v>
      </c>
      <c r="C767" s="13" t="s">
        <v>185</v>
      </c>
      <c r="D767" s="34" t="s">
        <v>1153</v>
      </c>
      <c r="E767" s="34" t="s">
        <v>4438</v>
      </c>
      <c r="F767" s="34">
        <v>50</v>
      </c>
    </row>
    <row r="768" spans="1:6">
      <c r="A768" s="23">
        <v>2019</v>
      </c>
      <c r="B768" s="23" t="s">
        <v>514</v>
      </c>
      <c r="C768" s="13" t="s">
        <v>185</v>
      </c>
      <c r="D768" s="34" t="s">
        <v>1153</v>
      </c>
      <c r="E768" s="34" t="s">
        <v>4439</v>
      </c>
      <c r="F768" s="34">
        <v>6</v>
      </c>
    </row>
    <row r="769" spans="1:6">
      <c r="A769" s="23">
        <v>2019</v>
      </c>
      <c r="B769" s="23" t="s">
        <v>514</v>
      </c>
      <c r="C769" s="13" t="s">
        <v>185</v>
      </c>
      <c r="D769" s="34" t="s">
        <v>1153</v>
      </c>
      <c r="E769" s="34" t="s">
        <v>4440</v>
      </c>
      <c r="F769" s="34">
        <v>7</v>
      </c>
    </row>
    <row r="770" spans="1:6">
      <c r="A770" s="23">
        <v>2019</v>
      </c>
      <c r="B770" s="23" t="s">
        <v>514</v>
      </c>
      <c r="C770" s="13" t="s">
        <v>185</v>
      </c>
      <c r="D770" s="34" t="s">
        <v>1153</v>
      </c>
      <c r="E770" s="34" t="s">
        <v>7806</v>
      </c>
      <c r="F770" s="34">
        <v>15</v>
      </c>
    </row>
    <row r="771" spans="1:6">
      <c r="A771" s="23">
        <v>2019</v>
      </c>
      <c r="B771" s="23" t="s">
        <v>514</v>
      </c>
      <c r="C771" s="13" t="s">
        <v>185</v>
      </c>
      <c r="D771" s="34" t="s">
        <v>1153</v>
      </c>
      <c r="E771" s="34" t="s">
        <v>4441</v>
      </c>
      <c r="F771" s="34">
        <v>7</v>
      </c>
    </row>
    <row r="772" spans="1:6">
      <c r="A772" s="23">
        <v>2019</v>
      </c>
      <c r="B772" s="23" t="s">
        <v>514</v>
      </c>
      <c r="C772" s="13" t="s">
        <v>185</v>
      </c>
      <c r="D772" s="34" t="s">
        <v>1153</v>
      </c>
      <c r="E772" s="34" t="s">
        <v>4442</v>
      </c>
      <c r="F772" s="34">
        <v>4</v>
      </c>
    </row>
    <row r="773" spans="1:6">
      <c r="A773" s="23">
        <v>2019</v>
      </c>
      <c r="B773" s="23" t="s">
        <v>514</v>
      </c>
      <c r="C773" s="13" t="s">
        <v>185</v>
      </c>
      <c r="D773" s="34" t="s">
        <v>1153</v>
      </c>
      <c r="E773" s="34" t="s">
        <v>4467</v>
      </c>
      <c r="F773" s="34">
        <v>7</v>
      </c>
    </row>
    <row r="774" spans="1:6">
      <c r="A774" s="23">
        <v>2019</v>
      </c>
      <c r="B774" s="23" t="s">
        <v>514</v>
      </c>
      <c r="C774" s="13" t="s">
        <v>185</v>
      </c>
      <c r="D774" s="34" t="s">
        <v>1153</v>
      </c>
      <c r="E774" s="34" t="s">
        <v>4460</v>
      </c>
      <c r="F774" s="34">
        <v>4</v>
      </c>
    </row>
    <row r="775" spans="1:6">
      <c r="A775" s="23">
        <v>2019</v>
      </c>
      <c r="B775" s="23" t="s">
        <v>514</v>
      </c>
      <c r="C775" s="13" t="s">
        <v>185</v>
      </c>
      <c r="D775" s="34" t="s">
        <v>1153</v>
      </c>
      <c r="E775" s="34" t="s">
        <v>4461</v>
      </c>
      <c r="F775" s="34">
        <v>11</v>
      </c>
    </row>
    <row r="776" spans="1:6">
      <c r="A776" s="23">
        <v>2019</v>
      </c>
      <c r="B776" s="23" t="s">
        <v>514</v>
      </c>
      <c r="C776" s="13" t="s">
        <v>185</v>
      </c>
      <c r="D776" s="34" t="s">
        <v>1153</v>
      </c>
      <c r="E776" s="34" t="s">
        <v>4443</v>
      </c>
      <c r="F776" s="34">
        <v>7</v>
      </c>
    </row>
    <row r="777" spans="1:6">
      <c r="A777" s="23">
        <v>2019</v>
      </c>
      <c r="B777" s="23" t="s">
        <v>514</v>
      </c>
      <c r="C777" s="13" t="s">
        <v>185</v>
      </c>
      <c r="D777" s="34" t="s">
        <v>1153</v>
      </c>
      <c r="E777" s="34" t="s">
        <v>967</v>
      </c>
      <c r="F777" s="34">
        <v>9</v>
      </c>
    </row>
    <row r="778" spans="1:6">
      <c r="A778" s="23">
        <v>2019</v>
      </c>
      <c r="B778" s="23" t="s">
        <v>514</v>
      </c>
      <c r="C778" s="13" t="s">
        <v>185</v>
      </c>
      <c r="D778" s="34" t="s">
        <v>1153</v>
      </c>
      <c r="E778" s="34" t="s">
        <v>7730</v>
      </c>
      <c r="F778" s="34">
        <v>13</v>
      </c>
    </row>
    <row r="779" spans="1:6">
      <c r="A779" s="23">
        <v>2019</v>
      </c>
      <c r="B779" s="23" t="s">
        <v>514</v>
      </c>
      <c r="C779" s="13" t="s">
        <v>185</v>
      </c>
      <c r="D779" s="34" t="s">
        <v>1153</v>
      </c>
      <c r="E779" s="34" t="s">
        <v>7863</v>
      </c>
      <c r="F779" s="34">
        <v>3</v>
      </c>
    </row>
    <row r="780" spans="1:6">
      <c r="A780" s="23">
        <v>2019</v>
      </c>
      <c r="B780" s="23" t="s">
        <v>514</v>
      </c>
      <c r="C780" s="13" t="s">
        <v>185</v>
      </c>
      <c r="D780" s="34" t="s">
        <v>1153</v>
      </c>
      <c r="E780" s="34" t="s">
        <v>4444</v>
      </c>
      <c r="F780" s="34">
        <v>2</v>
      </c>
    </row>
    <row r="781" spans="1:6">
      <c r="A781" s="23">
        <v>2019</v>
      </c>
      <c r="B781" s="23" t="s">
        <v>514</v>
      </c>
      <c r="C781" s="13" t="s">
        <v>185</v>
      </c>
      <c r="D781" s="34" t="s">
        <v>1153</v>
      </c>
      <c r="E781" s="34" t="s">
        <v>1742</v>
      </c>
      <c r="F781" s="34">
        <v>4</v>
      </c>
    </row>
    <row r="782" spans="1:6">
      <c r="A782" s="23">
        <v>2019</v>
      </c>
      <c r="B782" s="23" t="s">
        <v>514</v>
      </c>
      <c r="C782" s="13" t="s">
        <v>185</v>
      </c>
      <c r="D782" s="34" t="s">
        <v>1153</v>
      </c>
      <c r="E782" s="34" t="s">
        <v>7736</v>
      </c>
      <c r="F782" s="34">
        <v>7</v>
      </c>
    </row>
    <row r="783" spans="1:6">
      <c r="A783" s="23">
        <v>2019</v>
      </c>
      <c r="B783" s="23" t="s">
        <v>514</v>
      </c>
      <c r="C783" s="13" t="s">
        <v>3925</v>
      </c>
      <c r="D783" s="34" t="s">
        <v>1153</v>
      </c>
      <c r="E783" s="34" t="s">
        <v>7805</v>
      </c>
      <c r="F783" s="34">
        <v>4</v>
      </c>
    </row>
    <row r="784" spans="1:6">
      <c r="A784" s="23">
        <v>2019</v>
      </c>
      <c r="B784" s="23" t="s">
        <v>514</v>
      </c>
      <c r="C784" s="13" t="s">
        <v>3925</v>
      </c>
      <c r="D784" s="34" t="s">
        <v>1153</v>
      </c>
      <c r="E784" s="34" t="s">
        <v>4445</v>
      </c>
      <c r="F784" s="34">
        <v>5</v>
      </c>
    </row>
    <row r="785" spans="1:6">
      <c r="A785" s="23">
        <v>2019</v>
      </c>
      <c r="B785" s="23" t="s">
        <v>514</v>
      </c>
      <c r="C785" s="13" t="s">
        <v>3925</v>
      </c>
      <c r="D785" s="34" t="s">
        <v>1153</v>
      </c>
      <c r="E785" s="34" t="s">
        <v>4414</v>
      </c>
      <c r="F785" s="34">
        <v>7</v>
      </c>
    </row>
    <row r="786" spans="1:6">
      <c r="A786" s="23">
        <v>2019</v>
      </c>
      <c r="B786" s="23" t="s">
        <v>514</v>
      </c>
      <c r="C786" s="13" t="s">
        <v>3925</v>
      </c>
      <c r="D786" s="34" t="s">
        <v>1153</v>
      </c>
      <c r="E786" s="34" t="s">
        <v>4446</v>
      </c>
      <c r="F786" s="34">
        <v>2</v>
      </c>
    </row>
    <row r="787" spans="1:6">
      <c r="A787" s="23">
        <v>2019</v>
      </c>
      <c r="B787" s="23" t="s">
        <v>514</v>
      </c>
      <c r="C787" s="13" t="s">
        <v>3925</v>
      </c>
      <c r="D787" s="34" t="s">
        <v>1153</v>
      </c>
      <c r="E787" s="34" t="s">
        <v>4415</v>
      </c>
      <c r="F787" s="34">
        <v>2</v>
      </c>
    </row>
    <row r="788" spans="1:6">
      <c r="A788" s="23">
        <v>2019</v>
      </c>
      <c r="B788" s="23" t="s">
        <v>514</v>
      </c>
      <c r="C788" s="13" t="s">
        <v>3925</v>
      </c>
      <c r="D788" s="34" t="s">
        <v>1153</v>
      </c>
      <c r="E788" s="34" t="s">
        <v>4416</v>
      </c>
      <c r="F788" s="34">
        <v>3</v>
      </c>
    </row>
    <row r="789" spans="1:6">
      <c r="A789" s="23">
        <v>2019</v>
      </c>
      <c r="B789" s="23" t="s">
        <v>514</v>
      </c>
      <c r="C789" s="13" t="s">
        <v>3925</v>
      </c>
      <c r="D789" s="34" t="s">
        <v>1153</v>
      </c>
      <c r="E789" s="34" t="s">
        <v>4447</v>
      </c>
      <c r="F789" s="34">
        <v>5</v>
      </c>
    </row>
    <row r="790" spans="1:6">
      <c r="A790" s="23">
        <v>2019</v>
      </c>
      <c r="B790" s="23" t="s">
        <v>514</v>
      </c>
      <c r="C790" s="13" t="s">
        <v>3925</v>
      </c>
      <c r="D790" s="34" t="s">
        <v>1153</v>
      </c>
      <c r="E790" s="34" t="s">
        <v>4448</v>
      </c>
      <c r="F790" s="34">
        <v>5</v>
      </c>
    </row>
    <row r="791" spans="1:6">
      <c r="A791" s="23">
        <v>2019</v>
      </c>
      <c r="B791" s="23" t="s">
        <v>514</v>
      </c>
      <c r="C791" s="13" t="s">
        <v>3925</v>
      </c>
      <c r="D791" s="34" t="s">
        <v>1153</v>
      </c>
      <c r="E791" s="34" t="s">
        <v>4449</v>
      </c>
      <c r="F791" s="34">
        <v>5</v>
      </c>
    </row>
    <row r="792" spans="1:6">
      <c r="A792" s="23">
        <v>2019</v>
      </c>
      <c r="B792" s="23" t="s">
        <v>514</v>
      </c>
      <c r="C792" s="13" t="s">
        <v>3925</v>
      </c>
      <c r="D792" s="34" t="s">
        <v>1153</v>
      </c>
      <c r="E792" s="34" t="s">
        <v>4417</v>
      </c>
      <c r="F792" s="34">
        <v>2</v>
      </c>
    </row>
    <row r="793" spans="1:6">
      <c r="A793" s="23">
        <v>2019</v>
      </c>
      <c r="B793" s="23" t="s">
        <v>514</v>
      </c>
      <c r="C793" s="13" t="s">
        <v>3925</v>
      </c>
      <c r="D793" s="34" t="s">
        <v>1153</v>
      </c>
      <c r="E793" s="34" t="s">
        <v>4418</v>
      </c>
      <c r="F793" s="34">
        <v>10</v>
      </c>
    </row>
    <row r="794" spans="1:6">
      <c r="A794" s="23">
        <v>2019</v>
      </c>
      <c r="B794" s="23" t="s">
        <v>514</v>
      </c>
      <c r="C794" s="13" t="s">
        <v>3925</v>
      </c>
      <c r="D794" s="34" t="s">
        <v>1153</v>
      </c>
      <c r="E794" s="34" t="s">
        <v>4419</v>
      </c>
      <c r="F794" s="34">
        <v>9</v>
      </c>
    </row>
    <row r="795" spans="1:6">
      <c r="A795" s="23">
        <v>2019</v>
      </c>
      <c r="B795" s="23" t="s">
        <v>514</v>
      </c>
      <c r="C795" s="13" t="s">
        <v>3925</v>
      </c>
      <c r="D795" s="34" t="s">
        <v>1153</v>
      </c>
      <c r="E795" s="34" t="s">
        <v>4450</v>
      </c>
      <c r="F795" s="34">
        <v>5</v>
      </c>
    </row>
    <row r="796" spans="1:6">
      <c r="A796" s="23">
        <v>2019</v>
      </c>
      <c r="B796" s="23" t="s">
        <v>514</v>
      </c>
      <c r="C796" s="13" t="s">
        <v>3925</v>
      </c>
      <c r="D796" s="34" t="s">
        <v>1153</v>
      </c>
      <c r="E796" s="34" t="s">
        <v>4420</v>
      </c>
      <c r="F796" s="34">
        <v>4</v>
      </c>
    </row>
    <row r="797" spans="1:6">
      <c r="A797" s="23">
        <v>2019</v>
      </c>
      <c r="B797" s="23" t="s">
        <v>514</v>
      </c>
      <c r="C797" s="13" t="s">
        <v>3925</v>
      </c>
      <c r="D797" s="34" t="s">
        <v>1153</v>
      </c>
      <c r="E797" s="34" t="s">
        <v>4421</v>
      </c>
      <c r="F797" s="34">
        <v>3</v>
      </c>
    </row>
    <row r="798" spans="1:6">
      <c r="A798" s="23">
        <v>2019</v>
      </c>
      <c r="B798" s="23" t="s">
        <v>514</v>
      </c>
      <c r="C798" s="13" t="s">
        <v>3925</v>
      </c>
      <c r="D798" s="34" t="s">
        <v>1153</v>
      </c>
      <c r="E798" s="34" t="s">
        <v>7731</v>
      </c>
      <c r="F798" s="34">
        <v>3</v>
      </c>
    </row>
    <row r="799" spans="1:6">
      <c r="A799" s="23">
        <v>2019</v>
      </c>
      <c r="B799" s="23" t="s">
        <v>514</v>
      </c>
      <c r="C799" s="13" t="s">
        <v>3925</v>
      </c>
      <c r="D799" s="34" t="s">
        <v>1153</v>
      </c>
      <c r="E799" s="34" t="s">
        <v>4422</v>
      </c>
      <c r="F799" s="34">
        <v>6</v>
      </c>
    </row>
    <row r="800" spans="1:6">
      <c r="A800" s="23">
        <v>2019</v>
      </c>
      <c r="B800" s="23" t="s">
        <v>514</v>
      </c>
      <c r="C800" s="13" t="s">
        <v>3925</v>
      </c>
      <c r="D800" s="34" t="s">
        <v>1153</v>
      </c>
      <c r="E800" s="34" t="s">
        <v>4424</v>
      </c>
      <c r="F800" s="34">
        <v>10</v>
      </c>
    </row>
    <row r="801" spans="1:6">
      <c r="A801" s="23">
        <v>2019</v>
      </c>
      <c r="B801" s="23" t="s">
        <v>514</v>
      </c>
      <c r="C801" s="13" t="s">
        <v>3925</v>
      </c>
      <c r="D801" s="34" t="s">
        <v>1153</v>
      </c>
      <c r="E801" s="34" t="s">
        <v>4452</v>
      </c>
      <c r="F801" s="34">
        <v>1</v>
      </c>
    </row>
    <row r="802" spans="1:6">
      <c r="A802" s="23">
        <v>2019</v>
      </c>
      <c r="B802" s="23" t="s">
        <v>514</v>
      </c>
      <c r="C802" s="13" t="s">
        <v>3925</v>
      </c>
      <c r="D802" s="34" t="s">
        <v>1153</v>
      </c>
      <c r="E802" s="34" t="s">
        <v>4425</v>
      </c>
      <c r="F802" s="34">
        <v>3</v>
      </c>
    </row>
    <row r="803" spans="1:6">
      <c r="A803" s="23">
        <v>2019</v>
      </c>
      <c r="B803" s="23" t="s">
        <v>514</v>
      </c>
      <c r="C803" s="13" t="s">
        <v>3925</v>
      </c>
      <c r="D803" s="34" t="s">
        <v>1153</v>
      </c>
      <c r="E803" s="34" t="s">
        <v>5133</v>
      </c>
      <c r="F803" s="34">
        <v>13</v>
      </c>
    </row>
    <row r="804" spans="1:6">
      <c r="A804" s="23">
        <v>2019</v>
      </c>
      <c r="B804" s="23" t="s">
        <v>514</v>
      </c>
      <c r="C804" s="13" t="s">
        <v>3925</v>
      </c>
      <c r="D804" s="34" t="s">
        <v>1153</v>
      </c>
      <c r="E804" s="34" t="s">
        <v>4426</v>
      </c>
      <c r="F804" s="34">
        <v>10</v>
      </c>
    </row>
    <row r="805" spans="1:6">
      <c r="A805" s="23">
        <v>2019</v>
      </c>
      <c r="B805" s="23" t="s">
        <v>514</v>
      </c>
      <c r="C805" s="13" t="s">
        <v>3925</v>
      </c>
      <c r="D805" s="34" t="s">
        <v>1153</v>
      </c>
      <c r="E805" s="34" t="s">
        <v>4427</v>
      </c>
      <c r="F805" s="34">
        <v>9</v>
      </c>
    </row>
    <row r="806" spans="1:6">
      <c r="A806" s="23">
        <v>2019</v>
      </c>
      <c r="B806" s="23" t="s">
        <v>514</v>
      </c>
      <c r="C806" s="13" t="s">
        <v>3925</v>
      </c>
      <c r="D806" s="34" t="s">
        <v>1153</v>
      </c>
      <c r="E806" s="34" t="s">
        <v>7732</v>
      </c>
      <c r="F806" s="34">
        <v>19</v>
      </c>
    </row>
    <row r="807" spans="1:6">
      <c r="A807" s="23">
        <v>2019</v>
      </c>
      <c r="B807" s="23" t="s">
        <v>514</v>
      </c>
      <c r="C807" s="13" t="s">
        <v>3925</v>
      </c>
      <c r="D807" s="34" t="s">
        <v>1153</v>
      </c>
      <c r="E807" s="34" t="s">
        <v>4428</v>
      </c>
      <c r="F807" s="34">
        <v>10</v>
      </c>
    </row>
    <row r="808" spans="1:6">
      <c r="A808" s="23">
        <v>2019</v>
      </c>
      <c r="B808" s="23" t="s">
        <v>514</v>
      </c>
      <c r="C808" s="13" t="s">
        <v>3925</v>
      </c>
      <c r="D808" s="34" t="s">
        <v>1153</v>
      </c>
      <c r="E808" s="34" t="s">
        <v>4429</v>
      </c>
      <c r="F808" s="34">
        <v>10</v>
      </c>
    </row>
    <row r="809" spans="1:6">
      <c r="A809" s="23">
        <v>2019</v>
      </c>
      <c r="B809" s="23" t="s">
        <v>514</v>
      </c>
      <c r="C809" s="13" t="s">
        <v>3925</v>
      </c>
      <c r="D809" s="34" t="s">
        <v>1153</v>
      </c>
      <c r="E809" s="34" t="s">
        <v>4453</v>
      </c>
      <c r="F809" s="34">
        <v>5</v>
      </c>
    </row>
    <row r="810" spans="1:6">
      <c r="A810" s="23">
        <v>2019</v>
      </c>
      <c r="B810" s="23" t="s">
        <v>514</v>
      </c>
      <c r="C810" s="13" t="s">
        <v>3925</v>
      </c>
      <c r="D810" s="34" t="s">
        <v>1153</v>
      </c>
      <c r="E810" s="34" t="s">
        <v>7813</v>
      </c>
      <c r="F810" s="34">
        <v>10</v>
      </c>
    </row>
    <row r="811" spans="1:6">
      <c r="A811" s="23">
        <v>2019</v>
      </c>
      <c r="B811" s="23" t="s">
        <v>514</v>
      </c>
      <c r="C811" s="13" t="s">
        <v>3925</v>
      </c>
      <c r="D811" s="34" t="s">
        <v>1153</v>
      </c>
      <c r="E811" s="34" t="s">
        <v>7814</v>
      </c>
      <c r="F811" s="34">
        <v>10</v>
      </c>
    </row>
    <row r="812" spans="1:6">
      <c r="A812" s="23">
        <v>2019</v>
      </c>
      <c r="B812" s="23" t="s">
        <v>514</v>
      </c>
      <c r="C812" s="13" t="s">
        <v>3925</v>
      </c>
      <c r="D812" s="34" t="s">
        <v>1153</v>
      </c>
      <c r="E812" s="34" t="s">
        <v>1736</v>
      </c>
      <c r="F812" s="34">
        <v>6</v>
      </c>
    </row>
    <row r="813" spans="1:6">
      <c r="A813" s="23">
        <v>2019</v>
      </c>
      <c r="B813" s="23" t="s">
        <v>514</v>
      </c>
      <c r="C813" s="13" t="s">
        <v>3925</v>
      </c>
      <c r="D813" s="34" t="s">
        <v>1153</v>
      </c>
      <c r="E813" s="34" t="s">
        <v>4455</v>
      </c>
      <c r="F813" s="34">
        <v>2</v>
      </c>
    </row>
    <row r="814" spans="1:6">
      <c r="A814" s="23">
        <v>2019</v>
      </c>
      <c r="B814" s="23" t="s">
        <v>514</v>
      </c>
      <c r="C814" s="13" t="s">
        <v>3925</v>
      </c>
      <c r="D814" s="34" t="s">
        <v>1153</v>
      </c>
      <c r="E814" s="34" t="s">
        <v>7816</v>
      </c>
      <c r="F814" s="34">
        <v>2</v>
      </c>
    </row>
    <row r="815" spans="1:6">
      <c r="A815" s="23">
        <v>2019</v>
      </c>
      <c r="B815" s="23" t="s">
        <v>514</v>
      </c>
      <c r="C815" s="13" t="s">
        <v>3925</v>
      </c>
      <c r="D815" s="34" t="s">
        <v>1153</v>
      </c>
      <c r="E815" s="34" t="s">
        <v>977</v>
      </c>
      <c r="F815" s="34">
        <v>8</v>
      </c>
    </row>
    <row r="816" spans="1:6">
      <c r="A816" s="23">
        <v>2019</v>
      </c>
      <c r="B816" s="23" t="s">
        <v>514</v>
      </c>
      <c r="C816" s="13" t="s">
        <v>3925</v>
      </c>
      <c r="D816" s="34" t="s">
        <v>1153</v>
      </c>
      <c r="E816" s="34" t="s">
        <v>7733</v>
      </c>
      <c r="F816" s="34">
        <v>15</v>
      </c>
    </row>
    <row r="817" spans="1:6">
      <c r="A817" s="23">
        <v>2019</v>
      </c>
      <c r="B817" s="23" t="s">
        <v>514</v>
      </c>
      <c r="C817" s="13" t="s">
        <v>3925</v>
      </c>
      <c r="D817" s="34" t="s">
        <v>1153</v>
      </c>
      <c r="E817" s="34" t="s">
        <v>1737</v>
      </c>
      <c r="F817" s="34">
        <v>1</v>
      </c>
    </row>
    <row r="818" spans="1:6">
      <c r="A818" s="23">
        <v>2019</v>
      </c>
      <c r="B818" s="23" t="s">
        <v>514</v>
      </c>
      <c r="C818" s="13" t="s">
        <v>3925</v>
      </c>
      <c r="D818" s="34" t="s">
        <v>1153</v>
      </c>
      <c r="E818" s="34" t="s">
        <v>7735</v>
      </c>
      <c r="F818" s="34">
        <v>1</v>
      </c>
    </row>
    <row r="819" spans="1:6">
      <c r="A819" s="23">
        <v>2019</v>
      </c>
      <c r="B819" s="23" t="s">
        <v>514</v>
      </c>
      <c r="C819" s="13" t="s">
        <v>3925</v>
      </c>
      <c r="D819" s="34" t="s">
        <v>1153</v>
      </c>
      <c r="E819" s="34" t="s">
        <v>4431</v>
      </c>
      <c r="F819" s="34">
        <v>7</v>
      </c>
    </row>
    <row r="820" spans="1:6">
      <c r="A820" s="23">
        <v>2019</v>
      </c>
      <c r="B820" s="23" t="s">
        <v>514</v>
      </c>
      <c r="C820" s="13" t="s">
        <v>3925</v>
      </c>
      <c r="D820" s="34" t="s">
        <v>1153</v>
      </c>
      <c r="E820" s="34" t="s">
        <v>4432</v>
      </c>
      <c r="F820" s="34">
        <v>3</v>
      </c>
    </row>
    <row r="821" spans="1:6">
      <c r="A821" s="23">
        <v>2019</v>
      </c>
      <c r="B821" s="23" t="s">
        <v>514</v>
      </c>
      <c r="C821" s="13" t="s">
        <v>3925</v>
      </c>
      <c r="D821" s="34" t="s">
        <v>1153</v>
      </c>
      <c r="E821" s="34" t="s">
        <v>4463</v>
      </c>
      <c r="F821" s="34">
        <v>6</v>
      </c>
    </row>
    <row r="822" spans="1:6">
      <c r="A822" s="23">
        <v>2019</v>
      </c>
      <c r="B822" s="23" t="s">
        <v>514</v>
      </c>
      <c r="C822" s="13" t="s">
        <v>3925</v>
      </c>
      <c r="D822" s="34" t="s">
        <v>1153</v>
      </c>
      <c r="E822" s="34" t="s">
        <v>4457</v>
      </c>
      <c r="F822" s="34">
        <v>5</v>
      </c>
    </row>
    <row r="823" spans="1:6">
      <c r="A823" s="23">
        <v>2019</v>
      </c>
      <c r="B823" s="23" t="s">
        <v>514</v>
      </c>
      <c r="C823" s="13" t="s">
        <v>3925</v>
      </c>
      <c r="D823" s="34" t="s">
        <v>1153</v>
      </c>
      <c r="E823" s="34" t="s">
        <v>4464</v>
      </c>
      <c r="F823" s="34">
        <v>6</v>
      </c>
    </row>
    <row r="824" spans="1:6">
      <c r="A824" s="23">
        <v>2019</v>
      </c>
      <c r="B824" s="23" t="s">
        <v>514</v>
      </c>
      <c r="C824" s="13" t="s">
        <v>3925</v>
      </c>
      <c r="D824" s="34" t="s">
        <v>1153</v>
      </c>
      <c r="E824" s="34" t="s">
        <v>4433</v>
      </c>
      <c r="F824" s="34">
        <v>13</v>
      </c>
    </row>
    <row r="825" spans="1:6">
      <c r="A825" s="23">
        <v>2019</v>
      </c>
      <c r="B825" s="23" t="s">
        <v>514</v>
      </c>
      <c r="C825" s="13" t="s">
        <v>3925</v>
      </c>
      <c r="D825" s="34" t="s">
        <v>1153</v>
      </c>
      <c r="E825" s="34" t="s">
        <v>4434</v>
      </c>
      <c r="F825" s="34">
        <v>1</v>
      </c>
    </row>
    <row r="826" spans="1:6">
      <c r="A826" s="23">
        <v>2019</v>
      </c>
      <c r="B826" s="23" t="s">
        <v>514</v>
      </c>
      <c r="C826" s="13" t="s">
        <v>3925</v>
      </c>
      <c r="D826" s="34" t="s">
        <v>1153</v>
      </c>
      <c r="E826" s="34" t="s">
        <v>4435</v>
      </c>
      <c r="F826" s="34">
        <v>48</v>
      </c>
    </row>
    <row r="827" spans="1:6">
      <c r="A827" s="23">
        <v>2019</v>
      </c>
      <c r="B827" s="23" t="s">
        <v>514</v>
      </c>
      <c r="C827" s="13" t="s">
        <v>3925</v>
      </c>
      <c r="D827" s="34" t="s">
        <v>1153</v>
      </c>
      <c r="E827" s="34" t="s">
        <v>4436</v>
      </c>
      <c r="F827" s="34">
        <v>5</v>
      </c>
    </row>
    <row r="828" spans="1:6">
      <c r="A828" s="23">
        <v>2019</v>
      </c>
      <c r="B828" s="23" t="s">
        <v>514</v>
      </c>
      <c r="C828" s="13" t="s">
        <v>3925</v>
      </c>
      <c r="D828" s="34" t="s">
        <v>1153</v>
      </c>
      <c r="E828" s="34" t="s">
        <v>1738</v>
      </c>
      <c r="F828" s="34">
        <v>4</v>
      </c>
    </row>
    <row r="829" spans="1:6">
      <c r="A829" s="23">
        <v>2019</v>
      </c>
      <c r="B829" s="23" t="s">
        <v>514</v>
      </c>
      <c r="C829" s="13" t="s">
        <v>3925</v>
      </c>
      <c r="D829" s="34" t="s">
        <v>1153</v>
      </c>
      <c r="E829" s="34" t="s">
        <v>4437</v>
      </c>
      <c r="F829" s="34">
        <v>6</v>
      </c>
    </row>
    <row r="830" spans="1:6">
      <c r="A830" s="23">
        <v>2019</v>
      </c>
      <c r="B830" s="23" t="s">
        <v>514</v>
      </c>
      <c r="C830" s="13" t="s">
        <v>3925</v>
      </c>
      <c r="D830" s="34" t="s">
        <v>1153</v>
      </c>
      <c r="E830" s="34" t="s">
        <v>7817</v>
      </c>
      <c r="F830" s="34">
        <v>2</v>
      </c>
    </row>
    <row r="831" spans="1:6">
      <c r="A831" s="23">
        <v>2019</v>
      </c>
      <c r="B831" s="23" t="s">
        <v>514</v>
      </c>
      <c r="C831" s="13" t="s">
        <v>3925</v>
      </c>
      <c r="D831" s="34" t="s">
        <v>1153</v>
      </c>
      <c r="E831" s="34" t="s">
        <v>7734</v>
      </c>
      <c r="F831" s="34">
        <v>3</v>
      </c>
    </row>
    <row r="832" spans="1:6">
      <c r="A832" s="23">
        <v>2019</v>
      </c>
      <c r="B832" s="23" t="s">
        <v>514</v>
      </c>
      <c r="C832" s="13" t="s">
        <v>3925</v>
      </c>
      <c r="D832" s="34" t="s">
        <v>1153</v>
      </c>
      <c r="E832" s="34" t="s">
        <v>4438</v>
      </c>
      <c r="F832" s="34">
        <v>86</v>
      </c>
    </row>
    <row r="833" spans="1:6">
      <c r="A833" s="23">
        <v>2019</v>
      </c>
      <c r="B833" s="23" t="s">
        <v>514</v>
      </c>
      <c r="C833" s="13" t="s">
        <v>3925</v>
      </c>
      <c r="D833" s="34" t="s">
        <v>1153</v>
      </c>
      <c r="E833" s="34" t="s">
        <v>4439</v>
      </c>
      <c r="F833" s="34">
        <v>5</v>
      </c>
    </row>
    <row r="834" spans="1:6">
      <c r="A834" s="23">
        <v>2019</v>
      </c>
      <c r="B834" s="23" t="s">
        <v>514</v>
      </c>
      <c r="C834" s="13" t="s">
        <v>3925</v>
      </c>
      <c r="D834" s="34" t="s">
        <v>1153</v>
      </c>
      <c r="E834" s="34" t="s">
        <v>4440</v>
      </c>
      <c r="F834" s="34">
        <v>10</v>
      </c>
    </row>
    <row r="835" spans="1:6">
      <c r="A835" s="23">
        <v>2019</v>
      </c>
      <c r="B835" s="23" t="s">
        <v>514</v>
      </c>
      <c r="C835" s="13" t="s">
        <v>3925</v>
      </c>
      <c r="D835" s="34" t="s">
        <v>1153</v>
      </c>
      <c r="E835" s="34" t="s">
        <v>7806</v>
      </c>
      <c r="F835" s="34">
        <v>4</v>
      </c>
    </row>
    <row r="836" spans="1:6">
      <c r="A836" s="23">
        <v>2019</v>
      </c>
      <c r="B836" s="23" t="s">
        <v>514</v>
      </c>
      <c r="C836" s="13" t="s">
        <v>3925</v>
      </c>
      <c r="D836" s="34" t="s">
        <v>1153</v>
      </c>
      <c r="E836" s="34" t="s">
        <v>4441</v>
      </c>
      <c r="F836" s="34">
        <v>10</v>
      </c>
    </row>
    <row r="837" spans="1:6">
      <c r="A837" s="23">
        <v>2019</v>
      </c>
      <c r="B837" s="23" t="s">
        <v>514</v>
      </c>
      <c r="C837" s="13" t="s">
        <v>3925</v>
      </c>
      <c r="D837" s="34" t="s">
        <v>1153</v>
      </c>
      <c r="E837" s="34" t="s">
        <v>4442</v>
      </c>
      <c r="F837" s="34">
        <v>4</v>
      </c>
    </row>
    <row r="838" spans="1:6">
      <c r="A838" s="23">
        <v>2019</v>
      </c>
      <c r="B838" s="23" t="s">
        <v>514</v>
      </c>
      <c r="C838" s="13" t="s">
        <v>3925</v>
      </c>
      <c r="D838" s="34" t="s">
        <v>1153</v>
      </c>
      <c r="E838" s="34" t="s">
        <v>4467</v>
      </c>
      <c r="F838" s="34">
        <v>3</v>
      </c>
    </row>
    <row r="839" spans="1:6">
      <c r="A839" s="23">
        <v>2019</v>
      </c>
      <c r="B839" s="23" t="s">
        <v>514</v>
      </c>
      <c r="C839" s="13" t="s">
        <v>3925</v>
      </c>
      <c r="D839" s="34" t="s">
        <v>1153</v>
      </c>
      <c r="E839" s="34" t="s">
        <v>4460</v>
      </c>
      <c r="F839" s="34">
        <v>2</v>
      </c>
    </row>
    <row r="840" spans="1:6">
      <c r="A840" s="23">
        <v>2019</v>
      </c>
      <c r="B840" s="23" t="s">
        <v>514</v>
      </c>
      <c r="C840" s="13" t="s">
        <v>3925</v>
      </c>
      <c r="D840" s="34" t="s">
        <v>1153</v>
      </c>
      <c r="E840" s="34" t="s">
        <v>4461</v>
      </c>
      <c r="F840" s="34">
        <v>5</v>
      </c>
    </row>
    <row r="841" spans="1:6">
      <c r="A841" s="23">
        <v>2019</v>
      </c>
      <c r="B841" s="23" t="s">
        <v>514</v>
      </c>
      <c r="C841" s="13" t="s">
        <v>3925</v>
      </c>
      <c r="D841" s="34" t="s">
        <v>1153</v>
      </c>
      <c r="E841" s="34" t="s">
        <v>4443</v>
      </c>
      <c r="F841" s="34">
        <v>10</v>
      </c>
    </row>
    <row r="842" spans="1:6">
      <c r="A842" s="23">
        <v>2019</v>
      </c>
      <c r="B842" s="23" t="s">
        <v>514</v>
      </c>
      <c r="C842" s="13" t="s">
        <v>3925</v>
      </c>
      <c r="D842" s="34" t="s">
        <v>1153</v>
      </c>
      <c r="E842" s="34" t="s">
        <v>967</v>
      </c>
      <c r="F842" s="34">
        <v>6</v>
      </c>
    </row>
    <row r="843" spans="1:6">
      <c r="A843" s="23">
        <v>2019</v>
      </c>
      <c r="B843" s="23" t="s">
        <v>514</v>
      </c>
      <c r="C843" s="13" t="s">
        <v>3925</v>
      </c>
      <c r="D843" s="34" t="s">
        <v>1153</v>
      </c>
      <c r="E843" s="34" t="s">
        <v>7730</v>
      </c>
      <c r="F843" s="34">
        <v>11</v>
      </c>
    </row>
    <row r="844" spans="1:6">
      <c r="A844" s="23">
        <v>2019</v>
      </c>
      <c r="B844" s="23" t="s">
        <v>514</v>
      </c>
      <c r="C844" s="13" t="s">
        <v>3925</v>
      </c>
      <c r="D844" s="34" t="s">
        <v>1153</v>
      </c>
      <c r="E844" s="34" t="s">
        <v>7863</v>
      </c>
      <c r="F844" s="34">
        <v>2</v>
      </c>
    </row>
    <row r="845" spans="1:6">
      <c r="A845" s="23">
        <v>2019</v>
      </c>
      <c r="B845" s="23" t="s">
        <v>514</v>
      </c>
      <c r="C845" s="13" t="s">
        <v>3925</v>
      </c>
      <c r="D845" s="34" t="s">
        <v>1153</v>
      </c>
      <c r="E845" s="34" t="s">
        <v>4444</v>
      </c>
      <c r="F845" s="34">
        <v>2</v>
      </c>
    </row>
    <row r="846" spans="1:6">
      <c r="A846" s="23">
        <v>2020</v>
      </c>
      <c r="B846" s="23" t="s">
        <v>514</v>
      </c>
      <c r="C846" s="13" t="s">
        <v>1294</v>
      </c>
      <c r="D846" s="34" t="s">
        <v>5105</v>
      </c>
      <c r="E846" s="34" t="s">
        <v>5169</v>
      </c>
      <c r="F846" s="34">
        <v>1</v>
      </c>
    </row>
    <row r="847" spans="1:6">
      <c r="A847" s="23">
        <v>2020</v>
      </c>
      <c r="B847" s="23" t="s">
        <v>514</v>
      </c>
      <c r="C847" s="13" t="s">
        <v>1294</v>
      </c>
      <c r="D847" s="34" t="s">
        <v>5105</v>
      </c>
      <c r="E847" s="34" t="s">
        <v>5106</v>
      </c>
      <c r="F847" s="34">
        <v>1</v>
      </c>
    </row>
    <row r="848" spans="1:6">
      <c r="A848" s="23">
        <v>2020</v>
      </c>
      <c r="B848" s="23" t="s">
        <v>514</v>
      </c>
      <c r="C848" s="13" t="s">
        <v>1294</v>
      </c>
      <c r="D848" s="34" t="s">
        <v>5105</v>
      </c>
      <c r="E848" s="34" t="s">
        <v>5107</v>
      </c>
      <c r="F848" s="34">
        <v>6</v>
      </c>
    </row>
    <row r="849" spans="1:6">
      <c r="A849" s="23">
        <v>2020</v>
      </c>
      <c r="B849" s="23" t="s">
        <v>514</v>
      </c>
      <c r="C849" s="13" t="s">
        <v>1294</v>
      </c>
      <c r="D849" s="34" t="s">
        <v>5105</v>
      </c>
      <c r="E849" s="34" t="s">
        <v>7818</v>
      </c>
      <c r="F849" s="34">
        <v>18</v>
      </c>
    </row>
    <row r="850" spans="1:6">
      <c r="A850" s="23">
        <v>2020</v>
      </c>
      <c r="B850" s="23" t="s">
        <v>514</v>
      </c>
      <c r="C850" s="13" t="s">
        <v>1294</v>
      </c>
      <c r="D850" s="34" t="s">
        <v>5105</v>
      </c>
      <c r="E850" s="34" t="s">
        <v>5108</v>
      </c>
      <c r="F850" s="34">
        <v>41</v>
      </c>
    </row>
    <row r="851" spans="1:6">
      <c r="A851" s="23">
        <v>2020</v>
      </c>
      <c r="B851" s="23" t="s">
        <v>514</v>
      </c>
      <c r="C851" s="13" t="s">
        <v>1294</v>
      </c>
      <c r="D851" s="34" t="s">
        <v>5105</v>
      </c>
      <c r="E851" s="34" t="s">
        <v>5109</v>
      </c>
      <c r="F851" s="34">
        <v>10</v>
      </c>
    </row>
    <row r="852" spans="1:6">
      <c r="A852" s="23">
        <v>2020</v>
      </c>
      <c r="B852" s="23" t="s">
        <v>514</v>
      </c>
      <c r="C852" s="13" t="s">
        <v>1294</v>
      </c>
      <c r="D852" s="34" t="s">
        <v>5105</v>
      </c>
      <c r="E852" s="34" t="s">
        <v>7751</v>
      </c>
      <c r="F852" s="34">
        <v>3</v>
      </c>
    </row>
    <row r="853" spans="1:6">
      <c r="A853" s="23">
        <v>2020</v>
      </c>
      <c r="B853" s="23" t="s">
        <v>514</v>
      </c>
      <c r="C853" s="13" t="s">
        <v>1294</v>
      </c>
      <c r="D853" s="34" t="s">
        <v>5105</v>
      </c>
      <c r="E853" s="34" t="s">
        <v>7737</v>
      </c>
      <c r="F853" s="34">
        <v>1</v>
      </c>
    </row>
    <row r="854" spans="1:6">
      <c r="A854" s="23">
        <v>2020</v>
      </c>
      <c r="B854" s="23" t="s">
        <v>514</v>
      </c>
      <c r="C854" s="13" t="s">
        <v>1294</v>
      </c>
      <c r="D854" s="34" t="s">
        <v>5105</v>
      </c>
      <c r="E854" s="34" t="s">
        <v>5111</v>
      </c>
      <c r="F854" s="34">
        <v>2</v>
      </c>
    </row>
    <row r="855" spans="1:6">
      <c r="A855" s="23">
        <v>2020</v>
      </c>
      <c r="B855" s="23" t="s">
        <v>514</v>
      </c>
      <c r="C855" s="13" t="s">
        <v>1294</v>
      </c>
      <c r="D855" s="34" t="s">
        <v>5105</v>
      </c>
      <c r="E855" s="34" t="s">
        <v>7753</v>
      </c>
      <c r="F855" s="34">
        <v>1</v>
      </c>
    </row>
    <row r="856" spans="1:6">
      <c r="A856" s="23">
        <v>2020</v>
      </c>
      <c r="B856" s="23" t="s">
        <v>514</v>
      </c>
      <c r="C856" s="13" t="s">
        <v>1294</v>
      </c>
      <c r="D856" s="34" t="s">
        <v>5105</v>
      </c>
      <c r="E856" s="34" t="s">
        <v>5155</v>
      </c>
      <c r="F856" s="34">
        <v>3</v>
      </c>
    </row>
    <row r="857" spans="1:6">
      <c r="A857" s="23">
        <v>2020</v>
      </c>
      <c r="B857" s="23" t="s">
        <v>514</v>
      </c>
      <c r="C857" s="13" t="s">
        <v>1294</v>
      </c>
      <c r="D857" s="34" t="s">
        <v>5105</v>
      </c>
      <c r="E857" s="34" t="s">
        <v>5112</v>
      </c>
      <c r="F857" s="34">
        <v>28</v>
      </c>
    </row>
    <row r="858" spans="1:6">
      <c r="A858" s="23">
        <v>2020</v>
      </c>
      <c r="B858" s="23" t="s">
        <v>514</v>
      </c>
      <c r="C858" s="13" t="s">
        <v>1294</v>
      </c>
      <c r="D858" s="34" t="s">
        <v>5105</v>
      </c>
      <c r="E858" s="34" t="s">
        <v>5113</v>
      </c>
      <c r="F858" s="34">
        <v>4</v>
      </c>
    </row>
    <row r="859" spans="1:6">
      <c r="A859" s="23">
        <v>2020</v>
      </c>
      <c r="B859" s="23" t="s">
        <v>514</v>
      </c>
      <c r="C859" s="13" t="s">
        <v>1294</v>
      </c>
      <c r="D859" s="34" t="s">
        <v>5105</v>
      </c>
      <c r="E859" s="34" t="s">
        <v>5185</v>
      </c>
      <c r="F859" s="34">
        <v>80</v>
      </c>
    </row>
    <row r="860" spans="1:6">
      <c r="A860" s="23">
        <v>2020</v>
      </c>
      <c r="B860" s="23" t="s">
        <v>514</v>
      </c>
      <c r="C860" s="13" t="s">
        <v>1294</v>
      </c>
      <c r="D860" s="34" t="s">
        <v>5105</v>
      </c>
      <c r="E860" s="34" t="s">
        <v>7819</v>
      </c>
      <c r="F860" s="34">
        <v>1</v>
      </c>
    </row>
    <row r="861" spans="1:6">
      <c r="A861" s="23">
        <v>2020</v>
      </c>
      <c r="B861" s="23" t="s">
        <v>514</v>
      </c>
      <c r="C861" s="13" t="s">
        <v>1294</v>
      </c>
      <c r="D861" s="34" t="s">
        <v>5105</v>
      </c>
      <c r="E861" s="34" t="s">
        <v>5170</v>
      </c>
      <c r="F861" s="34">
        <v>8</v>
      </c>
    </row>
    <row r="862" spans="1:6">
      <c r="A862" s="23">
        <v>2020</v>
      </c>
      <c r="B862" s="23" t="s">
        <v>514</v>
      </c>
      <c r="C862" s="13" t="s">
        <v>1294</v>
      </c>
      <c r="D862" s="34" t="s">
        <v>5105</v>
      </c>
      <c r="E862" s="34" t="s">
        <v>5182</v>
      </c>
      <c r="F862" s="34">
        <v>5</v>
      </c>
    </row>
    <row r="863" spans="1:6">
      <c r="A863" s="23">
        <v>2020</v>
      </c>
      <c r="B863" s="23" t="s">
        <v>514</v>
      </c>
      <c r="C863" s="13" t="s">
        <v>1294</v>
      </c>
      <c r="D863" s="34" t="s">
        <v>5105</v>
      </c>
      <c r="E863" s="34" t="s">
        <v>5116</v>
      </c>
      <c r="F863" s="34">
        <v>1</v>
      </c>
    </row>
    <row r="864" spans="1:6">
      <c r="A864" s="23">
        <v>2020</v>
      </c>
      <c r="B864" s="23" t="s">
        <v>514</v>
      </c>
      <c r="C864" s="13" t="s">
        <v>1294</v>
      </c>
      <c r="D864" s="34" t="s">
        <v>5105</v>
      </c>
      <c r="E864" s="34" t="s">
        <v>7820</v>
      </c>
      <c r="F864" s="34">
        <v>1</v>
      </c>
    </row>
    <row r="865" spans="1:6">
      <c r="A865" s="23">
        <v>2020</v>
      </c>
      <c r="B865" s="23" t="s">
        <v>514</v>
      </c>
      <c r="C865" s="13" t="s">
        <v>1294</v>
      </c>
      <c r="D865" s="34" t="s">
        <v>5105</v>
      </c>
      <c r="E865" s="34" t="s">
        <v>7894</v>
      </c>
      <c r="F865" s="34">
        <v>8</v>
      </c>
    </row>
    <row r="866" spans="1:6">
      <c r="A866" s="23">
        <v>2020</v>
      </c>
      <c r="B866" s="23" t="s">
        <v>514</v>
      </c>
      <c r="C866" s="13" t="s">
        <v>1294</v>
      </c>
      <c r="D866" s="34" t="s">
        <v>5105</v>
      </c>
      <c r="E866" s="34" t="s">
        <v>5156</v>
      </c>
      <c r="F866" s="34">
        <v>12</v>
      </c>
    </row>
    <row r="867" spans="1:6">
      <c r="A867" s="23">
        <v>2020</v>
      </c>
      <c r="B867" s="23" t="s">
        <v>514</v>
      </c>
      <c r="C867" s="13" t="s">
        <v>1294</v>
      </c>
      <c r="D867" s="34" t="s">
        <v>5105</v>
      </c>
      <c r="E867" s="34" t="s">
        <v>5157</v>
      </c>
      <c r="F867" s="34">
        <v>9</v>
      </c>
    </row>
    <row r="868" spans="1:6">
      <c r="A868" s="23">
        <v>2020</v>
      </c>
      <c r="B868" s="23" t="s">
        <v>514</v>
      </c>
      <c r="C868" s="13" t="s">
        <v>1294</v>
      </c>
      <c r="D868" s="34" t="s">
        <v>5105</v>
      </c>
      <c r="E868" s="34" t="s">
        <v>5122</v>
      </c>
      <c r="F868" s="34">
        <v>1</v>
      </c>
    </row>
    <row r="869" spans="1:6">
      <c r="A869" s="23">
        <v>2020</v>
      </c>
      <c r="B869" s="23" t="s">
        <v>514</v>
      </c>
      <c r="C869" s="13" t="s">
        <v>1294</v>
      </c>
      <c r="D869" s="34" t="s">
        <v>5105</v>
      </c>
      <c r="E869" s="34" t="s">
        <v>5123</v>
      </c>
      <c r="F869" s="34">
        <v>4</v>
      </c>
    </row>
    <row r="870" spans="1:6">
      <c r="A870" s="23">
        <v>2020</v>
      </c>
      <c r="B870" s="23" t="s">
        <v>514</v>
      </c>
      <c r="C870" s="13" t="s">
        <v>1294</v>
      </c>
      <c r="D870" s="34" t="s">
        <v>5105</v>
      </c>
      <c r="E870" s="34" t="s">
        <v>5127</v>
      </c>
      <c r="F870" s="34">
        <v>1</v>
      </c>
    </row>
    <row r="871" spans="1:6">
      <c r="A871" s="23">
        <v>2020</v>
      </c>
      <c r="B871" s="23" t="s">
        <v>514</v>
      </c>
      <c r="C871" s="13" t="s">
        <v>1294</v>
      </c>
      <c r="D871" s="34" t="s">
        <v>5105</v>
      </c>
      <c r="E871" s="34" t="s">
        <v>5129</v>
      </c>
      <c r="F871" s="34">
        <v>3</v>
      </c>
    </row>
    <row r="872" spans="1:6">
      <c r="A872" s="23">
        <v>2020</v>
      </c>
      <c r="B872" s="23" t="s">
        <v>514</v>
      </c>
      <c r="C872" s="13" t="s">
        <v>1294</v>
      </c>
      <c r="D872" s="34" t="s">
        <v>5105</v>
      </c>
      <c r="E872" s="34" t="s">
        <v>7644</v>
      </c>
      <c r="F872" s="34">
        <v>1</v>
      </c>
    </row>
    <row r="873" spans="1:6">
      <c r="A873" s="23">
        <v>2020</v>
      </c>
      <c r="B873" s="23" t="s">
        <v>514</v>
      </c>
      <c r="C873" s="13" t="s">
        <v>1294</v>
      </c>
      <c r="D873" s="34" t="s">
        <v>5105</v>
      </c>
      <c r="E873" s="34" t="s">
        <v>5158</v>
      </c>
      <c r="F873" s="34">
        <v>1</v>
      </c>
    </row>
    <row r="874" spans="1:6">
      <c r="A874" s="23">
        <v>2020</v>
      </c>
      <c r="B874" s="23" t="s">
        <v>514</v>
      </c>
      <c r="C874" s="13" t="s">
        <v>1294</v>
      </c>
      <c r="D874" s="34" t="s">
        <v>5105</v>
      </c>
      <c r="E874" s="34" t="s">
        <v>5159</v>
      </c>
      <c r="F874" s="34">
        <v>1</v>
      </c>
    </row>
    <row r="875" spans="1:6">
      <c r="A875" s="23">
        <v>2020</v>
      </c>
      <c r="B875" s="23" t="s">
        <v>514</v>
      </c>
      <c r="C875" s="13" t="s">
        <v>1294</v>
      </c>
      <c r="D875" s="34" t="s">
        <v>5131</v>
      </c>
      <c r="E875" s="34" t="s">
        <v>7916</v>
      </c>
      <c r="F875" s="34">
        <v>2</v>
      </c>
    </row>
    <row r="876" spans="1:6">
      <c r="A876" s="23">
        <v>2020</v>
      </c>
      <c r="B876" s="23" t="s">
        <v>514</v>
      </c>
      <c r="C876" s="13" t="s">
        <v>1294</v>
      </c>
      <c r="D876" s="34" t="s">
        <v>5131</v>
      </c>
      <c r="E876" s="34" t="s">
        <v>5171</v>
      </c>
      <c r="F876" s="34">
        <v>6</v>
      </c>
    </row>
    <row r="877" spans="1:6">
      <c r="A877" s="23">
        <v>2020</v>
      </c>
      <c r="B877" s="23" t="s">
        <v>514</v>
      </c>
      <c r="C877" s="13" t="s">
        <v>1294</v>
      </c>
      <c r="D877" s="34" t="s">
        <v>5131</v>
      </c>
      <c r="E877" s="34" t="s">
        <v>7805</v>
      </c>
      <c r="F877" s="34">
        <v>5</v>
      </c>
    </row>
    <row r="878" spans="1:6">
      <c r="A878" s="23">
        <v>2020</v>
      </c>
      <c r="B878" s="23" t="s">
        <v>514</v>
      </c>
      <c r="C878" s="13" t="s">
        <v>1294</v>
      </c>
      <c r="D878" s="34" t="s">
        <v>5131</v>
      </c>
      <c r="E878" s="34" t="s">
        <v>4446</v>
      </c>
      <c r="F878" s="34">
        <v>6</v>
      </c>
    </row>
    <row r="879" spans="1:6">
      <c r="A879" s="23">
        <v>2020</v>
      </c>
      <c r="B879" s="23" t="s">
        <v>514</v>
      </c>
      <c r="C879" s="13" t="s">
        <v>1294</v>
      </c>
      <c r="D879" s="34" t="s">
        <v>5131</v>
      </c>
      <c r="E879" s="34" t="s">
        <v>7822</v>
      </c>
      <c r="F879" s="34">
        <v>43</v>
      </c>
    </row>
    <row r="880" spans="1:6">
      <c r="A880" s="23">
        <v>2020</v>
      </c>
      <c r="B880" s="23" t="s">
        <v>514</v>
      </c>
      <c r="C880" s="13" t="s">
        <v>1294</v>
      </c>
      <c r="D880" s="34" t="s">
        <v>5131</v>
      </c>
      <c r="E880" s="34" t="s">
        <v>7868</v>
      </c>
      <c r="F880" s="34">
        <v>12</v>
      </c>
    </row>
    <row r="881" spans="1:6">
      <c r="A881" s="23">
        <v>2020</v>
      </c>
      <c r="B881" s="23" t="s">
        <v>514</v>
      </c>
      <c r="C881" s="13" t="s">
        <v>1294</v>
      </c>
      <c r="D881" s="34" t="s">
        <v>5131</v>
      </c>
      <c r="E881" s="34" t="s">
        <v>4415</v>
      </c>
      <c r="F881" s="34">
        <v>1</v>
      </c>
    </row>
    <row r="882" spans="1:6">
      <c r="A882" s="23">
        <v>2020</v>
      </c>
      <c r="B882" s="23" t="s">
        <v>514</v>
      </c>
      <c r="C882" s="13" t="s">
        <v>1294</v>
      </c>
      <c r="D882" s="34" t="s">
        <v>5131</v>
      </c>
      <c r="E882" s="34" t="s">
        <v>7823</v>
      </c>
      <c r="F882" s="34">
        <v>8</v>
      </c>
    </row>
    <row r="883" spans="1:6">
      <c r="A883" s="23">
        <v>2020</v>
      </c>
      <c r="B883" s="23" t="s">
        <v>514</v>
      </c>
      <c r="C883" s="13" t="s">
        <v>1294</v>
      </c>
      <c r="D883" s="34" t="s">
        <v>5131</v>
      </c>
      <c r="E883" s="34" t="s">
        <v>7895</v>
      </c>
      <c r="F883" s="34">
        <v>3</v>
      </c>
    </row>
    <row r="884" spans="1:6">
      <c r="A884" s="23">
        <v>2020</v>
      </c>
      <c r="B884" s="23" t="s">
        <v>514</v>
      </c>
      <c r="C884" s="13" t="s">
        <v>1294</v>
      </c>
      <c r="D884" s="34" t="s">
        <v>5131</v>
      </c>
      <c r="E884" s="34" t="s">
        <v>7836</v>
      </c>
      <c r="F884" s="34">
        <v>13</v>
      </c>
    </row>
    <row r="885" spans="1:6">
      <c r="A885" s="23">
        <v>2020</v>
      </c>
      <c r="B885" s="23" t="s">
        <v>514</v>
      </c>
      <c r="C885" s="13" t="s">
        <v>1294</v>
      </c>
      <c r="D885" s="34" t="s">
        <v>5131</v>
      </c>
      <c r="E885" s="34" t="s">
        <v>5132</v>
      </c>
      <c r="F885" s="34">
        <v>13</v>
      </c>
    </row>
    <row r="886" spans="1:6">
      <c r="A886" s="23">
        <v>2020</v>
      </c>
      <c r="B886" s="23" t="s">
        <v>514</v>
      </c>
      <c r="C886" s="13" t="s">
        <v>1294</v>
      </c>
      <c r="D886" s="34" t="s">
        <v>5131</v>
      </c>
      <c r="E886" s="34" t="s">
        <v>5172</v>
      </c>
      <c r="F886" s="34">
        <v>77</v>
      </c>
    </row>
    <row r="887" spans="1:6">
      <c r="A887" s="23">
        <v>2020</v>
      </c>
      <c r="B887" s="23" t="s">
        <v>514</v>
      </c>
      <c r="C887" s="13" t="s">
        <v>1294</v>
      </c>
      <c r="D887" s="34" t="s">
        <v>5131</v>
      </c>
      <c r="E887" s="34" t="s">
        <v>4417</v>
      </c>
      <c r="F887" s="34">
        <v>1</v>
      </c>
    </row>
    <row r="888" spans="1:6">
      <c r="A888" s="23">
        <v>2020</v>
      </c>
      <c r="B888" s="23" t="s">
        <v>514</v>
      </c>
      <c r="C888" s="13" t="s">
        <v>1294</v>
      </c>
      <c r="D888" s="34" t="s">
        <v>5131</v>
      </c>
      <c r="E888" s="34" t="s">
        <v>4450</v>
      </c>
      <c r="F888" s="34">
        <v>15</v>
      </c>
    </row>
    <row r="889" spans="1:6">
      <c r="A889" s="23">
        <v>2020</v>
      </c>
      <c r="B889" s="23" t="s">
        <v>514</v>
      </c>
      <c r="C889" s="13" t="s">
        <v>1294</v>
      </c>
      <c r="D889" s="34" t="s">
        <v>5131</v>
      </c>
      <c r="E889" s="34" t="s">
        <v>7824</v>
      </c>
      <c r="F889" s="34">
        <v>69</v>
      </c>
    </row>
    <row r="890" spans="1:6">
      <c r="A890" s="23">
        <v>2020</v>
      </c>
      <c r="B890" s="23" t="s">
        <v>514</v>
      </c>
      <c r="C890" s="13" t="s">
        <v>1294</v>
      </c>
      <c r="D890" s="34" t="s">
        <v>5131</v>
      </c>
      <c r="E890" s="34" t="s">
        <v>7731</v>
      </c>
      <c r="F890" s="34">
        <v>13</v>
      </c>
    </row>
    <row r="891" spans="1:6">
      <c r="A891" s="23">
        <v>2020</v>
      </c>
      <c r="B891" s="23" t="s">
        <v>514</v>
      </c>
      <c r="C891" s="13" t="s">
        <v>1294</v>
      </c>
      <c r="D891" s="34" t="s">
        <v>5131</v>
      </c>
      <c r="E891" s="34" t="s">
        <v>4422</v>
      </c>
      <c r="F891" s="34">
        <v>9</v>
      </c>
    </row>
    <row r="892" spans="1:6">
      <c r="A892" s="23">
        <v>2020</v>
      </c>
      <c r="B892" s="23" t="s">
        <v>514</v>
      </c>
      <c r="C892" s="13" t="s">
        <v>1294</v>
      </c>
      <c r="D892" s="34" t="s">
        <v>5131</v>
      </c>
      <c r="E892" s="34" t="s">
        <v>4423</v>
      </c>
      <c r="F892" s="34">
        <v>7</v>
      </c>
    </row>
    <row r="893" spans="1:6">
      <c r="A893" s="23">
        <v>2020</v>
      </c>
      <c r="B893" s="23" t="s">
        <v>514</v>
      </c>
      <c r="C893" s="13" t="s">
        <v>1294</v>
      </c>
      <c r="D893" s="34" t="s">
        <v>5131</v>
      </c>
      <c r="E893" s="34" t="s">
        <v>7870</v>
      </c>
      <c r="F893" s="34">
        <v>60</v>
      </c>
    </row>
    <row r="894" spans="1:6">
      <c r="A894" s="23">
        <v>2020</v>
      </c>
      <c r="B894" s="23" t="s">
        <v>514</v>
      </c>
      <c r="C894" s="13" t="s">
        <v>1294</v>
      </c>
      <c r="D894" s="34" t="s">
        <v>5131</v>
      </c>
      <c r="E894" s="34" t="s">
        <v>7825</v>
      </c>
      <c r="F894" s="34">
        <v>78</v>
      </c>
    </row>
    <row r="895" spans="1:6">
      <c r="A895" s="23">
        <v>2020</v>
      </c>
      <c r="B895" s="23" t="s">
        <v>514</v>
      </c>
      <c r="C895" s="13" t="s">
        <v>1294</v>
      </c>
      <c r="D895" s="34" t="s">
        <v>5131</v>
      </c>
      <c r="E895" s="34" t="s">
        <v>4425</v>
      </c>
      <c r="F895" s="34">
        <v>13</v>
      </c>
    </row>
    <row r="896" spans="1:6">
      <c r="A896" s="23">
        <v>2020</v>
      </c>
      <c r="B896" s="23" t="s">
        <v>514</v>
      </c>
      <c r="C896" s="13" t="s">
        <v>1294</v>
      </c>
      <c r="D896" s="34" t="s">
        <v>5131</v>
      </c>
      <c r="E896" s="34" t="s">
        <v>7739</v>
      </c>
      <c r="F896" s="34">
        <v>10</v>
      </c>
    </row>
    <row r="897" spans="1:6">
      <c r="A897" s="23">
        <v>2020</v>
      </c>
      <c r="B897" s="23" t="s">
        <v>514</v>
      </c>
      <c r="C897" s="13" t="s">
        <v>1294</v>
      </c>
      <c r="D897" s="34" t="s">
        <v>5131</v>
      </c>
      <c r="E897" s="34" t="s">
        <v>5133</v>
      </c>
      <c r="F897" s="34">
        <v>12</v>
      </c>
    </row>
    <row r="898" spans="1:6">
      <c r="A898" s="23">
        <v>2020</v>
      </c>
      <c r="B898" s="23" t="s">
        <v>514</v>
      </c>
      <c r="C898" s="13" t="s">
        <v>1294</v>
      </c>
      <c r="D898" s="34" t="s">
        <v>5131</v>
      </c>
      <c r="E898" s="34" t="s">
        <v>7740</v>
      </c>
      <c r="F898" s="34">
        <v>7</v>
      </c>
    </row>
    <row r="899" spans="1:6">
      <c r="A899" s="23">
        <v>2020</v>
      </c>
      <c r="B899" s="23" t="s">
        <v>514</v>
      </c>
      <c r="C899" s="13" t="s">
        <v>1294</v>
      </c>
      <c r="D899" s="34" t="s">
        <v>5131</v>
      </c>
      <c r="E899" s="34" t="s">
        <v>7821</v>
      </c>
      <c r="F899" s="34">
        <v>67</v>
      </c>
    </row>
    <row r="900" spans="1:6">
      <c r="A900" s="23">
        <v>2020</v>
      </c>
      <c r="B900" s="23" t="s">
        <v>514</v>
      </c>
      <c r="C900" s="13" t="s">
        <v>1294</v>
      </c>
      <c r="D900" s="34" t="s">
        <v>5131</v>
      </c>
      <c r="E900" s="34" t="s">
        <v>1736</v>
      </c>
      <c r="F900" s="34">
        <v>12</v>
      </c>
    </row>
    <row r="901" spans="1:6">
      <c r="A901" s="23">
        <v>2020</v>
      </c>
      <c r="B901" s="23" t="s">
        <v>514</v>
      </c>
      <c r="C901" s="13" t="s">
        <v>1294</v>
      </c>
      <c r="D901" s="34" t="s">
        <v>5131</v>
      </c>
      <c r="E901" s="34" t="s">
        <v>7890</v>
      </c>
      <c r="F901" s="34">
        <v>6</v>
      </c>
    </row>
    <row r="902" spans="1:6">
      <c r="A902" s="23">
        <v>2020</v>
      </c>
      <c r="B902" s="23" t="s">
        <v>514</v>
      </c>
      <c r="C902" s="13" t="s">
        <v>1294</v>
      </c>
      <c r="D902" s="34" t="s">
        <v>5131</v>
      </c>
      <c r="E902" s="34" t="s">
        <v>977</v>
      </c>
      <c r="F902" s="34">
        <v>9</v>
      </c>
    </row>
    <row r="903" spans="1:6">
      <c r="A903" s="23">
        <v>2020</v>
      </c>
      <c r="B903" s="23" t="s">
        <v>514</v>
      </c>
      <c r="C903" s="13" t="s">
        <v>1294</v>
      </c>
      <c r="D903" s="34" t="s">
        <v>5131</v>
      </c>
      <c r="E903" s="34" t="s">
        <v>7741</v>
      </c>
      <c r="F903" s="34">
        <v>5</v>
      </c>
    </row>
    <row r="904" spans="1:6">
      <c r="A904" s="23">
        <v>2020</v>
      </c>
      <c r="B904" s="23" t="s">
        <v>514</v>
      </c>
      <c r="C904" s="13" t="s">
        <v>1294</v>
      </c>
      <c r="D904" s="34" t="s">
        <v>5131</v>
      </c>
      <c r="E904" s="34" t="s">
        <v>7790</v>
      </c>
      <c r="F904" s="34">
        <v>1</v>
      </c>
    </row>
    <row r="905" spans="1:6">
      <c r="A905" s="23">
        <v>2020</v>
      </c>
      <c r="B905" s="23" t="s">
        <v>514</v>
      </c>
      <c r="C905" s="13" t="s">
        <v>1294</v>
      </c>
      <c r="D905" s="34" t="s">
        <v>5131</v>
      </c>
      <c r="E905" s="34" t="s">
        <v>7837</v>
      </c>
      <c r="F905" s="34">
        <v>29</v>
      </c>
    </row>
    <row r="906" spans="1:6">
      <c r="A906" s="23">
        <v>2020</v>
      </c>
      <c r="B906" s="23" t="s">
        <v>514</v>
      </c>
      <c r="C906" s="13" t="s">
        <v>1294</v>
      </c>
      <c r="D906" s="34" t="s">
        <v>5131</v>
      </c>
      <c r="E906" s="34" t="s">
        <v>7754</v>
      </c>
      <c r="F906" s="34">
        <v>2</v>
      </c>
    </row>
    <row r="907" spans="1:6">
      <c r="A907" s="23">
        <v>2020</v>
      </c>
      <c r="B907" s="23" t="s">
        <v>514</v>
      </c>
      <c r="C907" s="13" t="s">
        <v>1294</v>
      </c>
      <c r="D907" s="34" t="s">
        <v>5131</v>
      </c>
      <c r="E907" s="34" t="s">
        <v>7742</v>
      </c>
      <c r="F907" s="34">
        <v>10</v>
      </c>
    </row>
    <row r="908" spans="1:6">
      <c r="A908" s="23">
        <v>2020</v>
      </c>
      <c r="B908" s="23" t="s">
        <v>514</v>
      </c>
      <c r="C908" s="13" t="s">
        <v>1294</v>
      </c>
      <c r="D908" s="34" t="s">
        <v>5131</v>
      </c>
      <c r="E908" s="34" t="s">
        <v>7735</v>
      </c>
      <c r="F908" s="34">
        <v>4</v>
      </c>
    </row>
    <row r="909" spans="1:6">
      <c r="A909" s="23">
        <v>2020</v>
      </c>
      <c r="B909" s="23" t="s">
        <v>514</v>
      </c>
      <c r="C909" s="13" t="s">
        <v>1294</v>
      </c>
      <c r="D909" s="34" t="s">
        <v>5131</v>
      </c>
      <c r="E909" s="34" t="s">
        <v>7771</v>
      </c>
      <c r="F909" s="34">
        <v>97</v>
      </c>
    </row>
    <row r="910" spans="1:6">
      <c r="A910" s="23">
        <v>2020</v>
      </c>
      <c r="B910" s="23" t="s">
        <v>514</v>
      </c>
      <c r="C910" s="13" t="s">
        <v>1294</v>
      </c>
      <c r="D910" s="34" t="s">
        <v>5131</v>
      </c>
      <c r="E910" s="34" t="s">
        <v>4431</v>
      </c>
      <c r="F910" s="34">
        <v>2</v>
      </c>
    </row>
    <row r="911" spans="1:6">
      <c r="A911" s="23">
        <v>2020</v>
      </c>
      <c r="B911" s="23" t="s">
        <v>514</v>
      </c>
      <c r="C911" s="13" t="s">
        <v>1294</v>
      </c>
      <c r="D911" s="34" t="s">
        <v>5131</v>
      </c>
      <c r="E911" s="34" t="s">
        <v>4457</v>
      </c>
      <c r="F911" s="34">
        <v>3</v>
      </c>
    </row>
    <row r="912" spans="1:6">
      <c r="A912" s="23">
        <v>2020</v>
      </c>
      <c r="B912" s="23" t="s">
        <v>514</v>
      </c>
      <c r="C912" s="13" t="s">
        <v>1294</v>
      </c>
      <c r="D912" s="34" t="s">
        <v>5131</v>
      </c>
      <c r="E912" s="34" t="s">
        <v>7826</v>
      </c>
      <c r="F912" s="34">
        <v>73</v>
      </c>
    </row>
    <row r="913" spans="1:6">
      <c r="A913" s="23">
        <v>2020</v>
      </c>
      <c r="B913" s="23" t="s">
        <v>514</v>
      </c>
      <c r="C913" s="13" t="s">
        <v>1294</v>
      </c>
      <c r="D913" s="34" t="s">
        <v>5131</v>
      </c>
      <c r="E913" s="34" t="s">
        <v>5160</v>
      </c>
      <c r="F913" s="34">
        <v>3</v>
      </c>
    </row>
    <row r="914" spans="1:6">
      <c r="A914" s="23">
        <v>2020</v>
      </c>
      <c r="B914" s="23" t="s">
        <v>514</v>
      </c>
      <c r="C914" s="13" t="s">
        <v>1294</v>
      </c>
      <c r="D914" s="34" t="s">
        <v>5131</v>
      </c>
      <c r="E914" s="34" t="s">
        <v>4433</v>
      </c>
      <c r="F914" s="34">
        <v>8</v>
      </c>
    </row>
    <row r="915" spans="1:6">
      <c r="A915" s="23">
        <v>2020</v>
      </c>
      <c r="B915" s="23" t="s">
        <v>514</v>
      </c>
      <c r="C915" s="13" t="s">
        <v>1294</v>
      </c>
      <c r="D915" s="34" t="s">
        <v>5131</v>
      </c>
      <c r="E915" s="34" t="s">
        <v>5135</v>
      </c>
      <c r="F915" s="34">
        <v>66</v>
      </c>
    </row>
    <row r="916" spans="1:6">
      <c r="A916" s="23">
        <v>2020</v>
      </c>
      <c r="B916" s="23" t="s">
        <v>514</v>
      </c>
      <c r="C916" s="13" t="s">
        <v>1294</v>
      </c>
      <c r="D916" s="34" t="s">
        <v>5131</v>
      </c>
      <c r="E916" s="34" t="s">
        <v>1738</v>
      </c>
      <c r="F916" s="34">
        <v>3</v>
      </c>
    </row>
    <row r="917" spans="1:6">
      <c r="A917" s="23">
        <v>2020</v>
      </c>
      <c r="B917" s="23" t="s">
        <v>514</v>
      </c>
      <c r="C917" s="13" t="s">
        <v>1294</v>
      </c>
      <c r="D917" s="34" t="s">
        <v>5131</v>
      </c>
      <c r="E917" s="34" t="s">
        <v>5174</v>
      </c>
      <c r="F917" s="34">
        <v>5</v>
      </c>
    </row>
    <row r="918" spans="1:6">
      <c r="A918" s="23">
        <v>2020</v>
      </c>
      <c r="B918" s="23" t="s">
        <v>514</v>
      </c>
      <c r="C918" s="13" t="s">
        <v>1294</v>
      </c>
      <c r="D918" s="34" t="s">
        <v>5131</v>
      </c>
      <c r="E918" s="34" t="s">
        <v>5161</v>
      </c>
      <c r="F918" s="34">
        <v>3</v>
      </c>
    </row>
    <row r="919" spans="1:6">
      <c r="A919" s="23">
        <v>2020</v>
      </c>
      <c r="B919" s="23" t="s">
        <v>514</v>
      </c>
      <c r="C919" s="13" t="s">
        <v>1294</v>
      </c>
      <c r="D919" s="34" t="s">
        <v>5131</v>
      </c>
      <c r="E919" s="34" t="s">
        <v>5184</v>
      </c>
      <c r="F919" s="34">
        <v>3</v>
      </c>
    </row>
    <row r="920" spans="1:6">
      <c r="A920" s="23">
        <v>2020</v>
      </c>
      <c r="B920" s="23" t="s">
        <v>514</v>
      </c>
      <c r="C920" s="13" t="s">
        <v>1294</v>
      </c>
      <c r="D920" s="34" t="s">
        <v>5131</v>
      </c>
      <c r="E920" s="34" t="s">
        <v>5136</v>
      </c>
      <c r="F920" s="34">
        <v>2</v>
      </c>
    </row>
    <row r="921" spans="1:6">
      <c r="A921" s="23">
        <v>2020</v>
      </c>
      <c r="B921" s="23" t="s">
        <v>514</v>
      </c>
      <c r="C921" s="13" t="s">
        <v>1294</v>
      </c>
      <c r="D921" s="34" t="s">
        <v>5131</v>
      </c>
      <c r="E921" s="34" t="s">
        <v>5175</v>
      </c>
      <c r="F921" s="34">
        <v>5</v>
      </c>
    </row>
    <row r="922" spans="1:6">
      <c r="A922" s="23">
        <v>2020</v>
      </c>
      <c r="B922" s="23" t="s">
        <v>514</v>
      </c>
      <c r="C922" s="13" t="s">
        <v>1294</v>
      </c>
      <c r="D922" s="34" t="s">
        <v>5131</v>
      </c>
      <c r="E922" s="34" t="s">
        <v>5137</v>
      </c>
      <c r="F922" s="34">
        <v>7</v>
      </c>
    </row>
    <row r="923" spans="1:6">
      <c r="A923" s="23">
        <v>2020</v>
      </c>
      <c r="B923" s="23" t="s">
        <v>514</v>
      </c>
      <c r="C923" s="13" t="s">
        <v>1294</v>
      </c>
      <c r="D923" s="34" t="s">
        <v>5131</v>
      </c>
      <c r="E923" s="34" t="s">
        <v>5176</v>
      </c>
      <c r="F923" s="34">
        <v>6</v>
      </c>
    </row>
    <row r="924" spans="1:6">
      <c r="A924" s="23">
        <v>2020</v>
      </c>
      <c r="B924" s="23" t="s">
        <v>514</v>
      </c>
      <c r="C924" s="13" t="s">
        <v>1294</v>
      </c>
      <c r="D924" s="34" t="s">
        <v>5131</v>
      </c>
      <c r="E924" s="34" t="s">
        <v>5138</v>
      </c>
      <c r="F924" s="34">
        <v>9</v>
      </c>
    </row>
    <row r="925" spans="1:6">
      <c r="A925" s="23">
        <v>2020</v>
      </c>
      <c r="B925" s="23" t="s">
        <v>514</v>
      </c>
      <c r="C925" s="13" t="s">
        <v>1294</v>
      </c>
      <c r="D925" s="34" t="s">
        <v>5131</v>
      </c>
      <c r="E925" s="34" t="s">
        <v>7827</v>
      </c>
      <c r="F925" s="34">
        <v>68</v>
      </c>
    </row>
    <row r="926" spans="1:6">
      <c r="A926" s="23">
        <v>2020</v>
      </c>
      <c r="B926" s="23" t="s">
        <v>514</v>
      </c>
      <c r="C926" s="13" t="s">
        <v>1294</v>
      </c>
      <c r="D926" s="34" t="s">
        <v>5131</v>
      </c>
      <c r="E926" s="34" t="s">
        <v>7755</v>
      </c>
      <c r="F926" s="34">
        <v>4</v>
      </c>
    </row>
    <row r="927" spans="1:6">
      <c r="A927" s="23">
        <v>2020</v>
      </c>
      <c r="B927" s="23" t="s">
        <v>514</v>
      </c>
      <c r="C927" s="13" t="s">
        <v>1294</v>
      </c>
      <c r="D927" s="34" t="s">
        <v>5131</v>
      </c>
      <c r="E927" s="34" t="s">
        <v>7743</v>
      </c>
      <c r="F927" s="34">
        <v>11</v>
      </c>
    </row>
    <row r="928" spans="1:6">
      <c r="A928" s="23">
        <v>2020</v>
      </c>
      <c r="B928" s="23" t="s">
        <v>514</v>
      </c>
      <c r="C928" s="13" t="s">
        <v>1294</v>
      </c>
      <c r="D928" s="34" t="s">
        <v>5131</v>
      </c>
      <c r="E928" s="34" t="s">
        <v>7840</v>
      </c>
      <c r="F928" s="34">
        <v>4</v>
      </c>
    </row>
    <row r="929" spans="1:6">
      <c r="A929" s="23">
        <v>2020</v>
      </c>
      <c r="B929" s="23" t="s">
        <v>514</v>
      </c>
      <c r="C929" s="13" t="s">
        <v>1294</v>
      </c>
      <c r="D929" s="34" t="s">
        <v>5131</v>
      </c>
      <c r="E929" s="34" t="s">
        <v>7819</v>
      </c>
      <c r="F929" s="34">
        <v>1</v>
      </c>
    </row>
    <row r="930" spans="1:6">
      <c r="A930" s="23">
        <v>2020</v>
      </c>
      <c r="B930" s="23" t="s">
        <v>514</v>
      </c>
      <c r="C930" s="13" t="s">
        <v>1294</v>
      </c>
      <c r="D930" s="34" t="s">
        <v>5131</v>
      </c>
      <c r="E930" s="34" t="s">
        <v>5177</v>
      </c>
      <c r="F930" s="34">
        <v>6</v>
      </c>
    </row>
    <row r="931" spans="1:6">
      <c r="A931" s="23">
        <v>2020</v>
      </c>
      <c r="B931" s="23" t="s">
        <v>514</v>
      </c>
      <c r="C931" s="13" t="s">
        <v>1294</v>
      </c>
      <c r="D931" s="34" t="s">
        <v>5131</v>
      </c>
      <c r="E931" s="34" t="s">
        <v>7773</v>
      </c>
      <c r="F931" s="34">
        <v>4</v>
      </c>
    </row>
    <row r="932" spans="1:6">
      <c r="A932" s="23">
        <v>2020</v>
      </c>
      <c r="B932" s="23" t="s">
        <v>514</v>
      </c>
      <c r="C932" s="13" t="s">
        <v>1294</v>
      </c>
      <c r="D932" s="34" t="s">
        <v>5131</v>
      </c>
      <c r="E932" s="34" t="s">
        <v>7911</v>
      </c>
      <c r="F932" s="34">
        <v>4</v>
      </c>
    </row>
    <row r="933" spans="1:6">
      <c r="A933" s="23">
        <v>2020</v>
      </c>
      <c r="B933" s="23" t="s">
        <v>514</v>
      </c>
      <c r="C933" s="13" t="s">
        <v>1294</v>
      </c>
      <c r="D933" s="34" t="s">
        <v>5131</v>
      </c>
      <c r="E933" s="34" t="s">
        <v>7841</v>
      </c>
      <c r="F933" s="34">
        <v>4</v>
      </c>
    </row>
    <row r="934" spans="1:6">
      <c r="A934" s="23">
        <v>2020</v>
      </c>
      <c r="B934" s="23" t="s">
        <v>514</v>
      </c>
      <c r="C934" s="13" t="s">
        <v>1294</v>
      </c>
      <c r="D934" s="34" t="s">
        <v>5131</v>
      </c>
      <c r="E934" s="34" t="s">
        <v>7842</v>
      </c>
      <c r="F934" s="34">
        <v>5</v>
      </c>
    </row>
    <row r="935" spans="1:6">
      <c r="A935" s="23">
        <v>2020</v>
      </c>
      <c r="B935" s="23" t="s">
        <v>514</v>
      </c>
      <c r="C935" s="13" t="s">
        <v>1294</v>
      </c>
      <c r="D935" s="34" t="s">
        <v>5131</v>
      </c>
      <c r="E935" s="34" t="s">
        <v>5178</v>
      </c>
      <c r="F935" s="34">
        <v>6</v>
      </c>
    </row>
    <row r="936" spans="1:6">
      <c r="A936" s="23">
        <v>2020</v>
      </c>
      <c r="B936" s="23" t="s">
        <v>514</v>
      </c>
      <c r="C936" s="13" t="s">
        <v>1294</v>
      </c>
      <c r="D936" s="34" t="s">
        <v>5131</v>
      </c>
      <c r="E936" s="34" t="s">
        <v>5179</v>
      </c>
      <c r="F936" s="34">
        <v>6</v>
      </c>
    </row>
    <row r="937" spans="1:6">
      <c r="A937" s="23">
        <v>2020</v>
      </c>
      <c r="B937" s="23" t="s">
        <v>514</v>
      </c>
      <c r="C937" s="13" t="s">
        <v>1294</v>
      </c>
      <c r="D937" s="34" t="s">
        <v>5131</v>
      </c>
      <c r="E937" s="34" t="s">
        <v>7744</v>
      </c>
      <c r="F937" s="34">
        <v>93</v>
      </c>
    </row>
    <row r="938" spans="1:6">
      <c r="A938" s="23">
        <v>2020</v>
      </c>
      <c r="B938" s="23" t="s">
        <v>514</v>
      </c>
      <c r="C938" s="13" t="s">
        <v>1294</v>
      </c>
      <c r="D938" s="34" t="s">
        <v>5131</v>
      </c>
      <c r="E938" s="34" t="s">
        <v>7734</v>
      </c>
      <c r="F938" s="34">
        <v>1</v>
      </c>
    </row>
    <row r="939" spans="1:6">
      <c r="A939" s="23">
        <v>2020</v>
      </c>
      <c r="B939" s="23" t="s">
        <v>514</v>
      </c>
      <c r="C939" s="13" t="s">
        <v>1294</v>
      </c>
      <c r="D939" s="34" t="s">
        <v>5131</v>
      </c>
      <c r="E939" s="34" t="s">
        <v>4438</v>
      </c>
      <c r="F939" s="34">
        <v>10</v>
      </c>
    </row>
    <row r="940" spans="1:6">
      <c r="A940" s="23">
        <v>2020</v>
      </c>
      <c r="B940" s="23" t="s">
        <v>514</v>
      </c>
      <c r="C940" s="13" t="s">
        <v>1294</v>
      </c>
      <c r="D940" s="34" t="s">
        <v>5131</v>
      </c>
      <c r="E940" s="34" t="s">
        <v>4439</v>
      </c>
      <c r="F940" s="34">
        <v>9</v>
      </c>
    </row>
    <row r="941" spans="1:6">
      <c r="A941" s="23">
        <v>2020</v>
      </c>
      <c r="B941" s="23" t="s">
        <v>514</v>
      </c>
      <c r="C941" s="13" t="s">
        <v>1294</v>
      </c>
      <c r="D941" s="34" t="s">
        <v>5131</v>
      </c>
      <c r="E941" s="34" t="s">
        <v>5139</v>
      </c>
      <c r="F941" s="34">
        <v>1</v>
      </c>
    </row>
    <row r="942" spans="1:6">
      <c r="A942" s="23">
        <v>2020</v>
      </c>
      <c r="B942" s="23" t="s">
        <v>514</v>
      </c>
      <c r="C942" s="13" t="s">
        <v>1294</v>
      </c>
      <c r="D942" s="34" t="s">
        <v>5131</v>
      </c>
      <c r="E942" s="34" t="s">
        <v>4442</v>
      </c>
      <c r="F942" s="34">
        <v>11</v>
      </c>
    </row>
    <row r="943" spans="1:6">
      <c r="A943" s="23">
        <v>2020</v>
      </c>
      <c r="B943" s="23" t="s">
        <v>514</v>
      </c>
      <c r="C943" s="13" t="s">
        <v>1294</v>
      </c>
      <c r="D943" s="34" t="s">
        <v>5131</v>
      </c>
      <c r="E943" s="34" t="s">
        <v>7891</v>
      </c>
      <c r="F943" s="34">
        <v>38</v>
      </c>
    </row>
    <row r="944" spans="1:6">
      <c r="A944" s="23">
        <v>2020</v>
      </c>
      <c r="B944" s="23" t="s">
        <v>514</v>
      </c>
      <c r="C944" s="13" t="s">
        <v>1294</v>
      </c>
      <c r="D944" s="34" t="s">
        <v>5131</v>
      </c>
      <c r="E944" s="34" t="s">
        <v>7828</v>
      </c>
      <c r="F944" s="34">
        <v>3</v>
      </c>
    </row>
    <row r="945" spans="1:6">
      <c r="A945" s="23">
        <v>2020</v>
      </c>
      <c r="B945" s="23" t="s">
        <v>514</v>
      </c>
      <c r="C945" s="13" t="s">
        <v>1294</v>
      </c>
      <c r="D945" s="34" t="s">
        <v>5131</v>
      </c>
      <c r="E945" s="34" t="s">
        <v>5140</v>
      </c>
      <c r="F945" s="34">
        <v>20</v>
      </c>
    </row>
    <row r="946" spans="1:6">
      <c r="A946" s="23">
        <v>2020</v>
      </c>
      <c r="B946" s="23" t="s">
        <v>514</v>
      </c>
      <c r="C946" s="13" t="s">
        <v>1294</v>
      </c>
      <c r="D946" s="34" t="s">
        <v>5131</v>
      </c>
      <c r="E946" s="34" t="s">
        <v>5141</v>
      </c>
      <c r="F946" s="34">
        <v>29</v>
      </c>
    </row>
    <row r="947" spans="1:6">
      <c r="A947" s="23">
        <v>2020</v>
      </c>
      <c r="B947" s="23" t="s">
        <v>514</v>
      </c>
      <c r="C947" s="13" t="s">
        <v>1294</v>
      </c>
      <c r="D947" s="34" t="s">
        <v>5131</v>
      </c>
      <c r="E947" s="34" t="s">
        <v>967</v>
      </c>
      <c r="F947" s="34">
        <v>7</v>
      </c>
    </row>
    <row r="948" spans="1:6">
      <c r="A948" s="23">
        <v>2020</v>
      </c>
      <c r="B948" s="23" t="s">
        <v>514</v>
      </c>
      <c r="C948" s="13" t="s">
        <v>1294</v>
      </c>
      <c r="D948" s="34" t="s">
        <v>5131</v>
      </c>
      <c r="E948" s="34" t="s">
        <v>7730</v>
      </c>
      <c r="F948" s="34">
        <v>8</v>
      </c>
    </row>
    <row r="949" spans="1:6">
      <c r="A949" s="23">
        <v>2020</v>
      </c>
      <c r="B949" s="23" t="s">
        <v>514</v>
      </c>
      <c r="C949" s="13" t="s">
        <v>1294</v>
      </c>
      <c r="D949" s="34" t="s">
        <v>5131</v>
      </c>
      <c r="E949" s="34" t="s">
        <v>5142</v>
      </c>
      <c r="F949" s="34">
        <v>5</v>
      </c>
    </row>
    <row r="950" spans="1:6">
      <c r="A950" s="23">
        <v>2020</v>
      </c>
      <c r="B950" s="23" t="s">
        <v>514</v>
      </c>
      <c r="C950" s="13" t="s">
        <v>1294</v>
      </c>
      <c r="D950" s="34" t="s">
        <v>5131</v>
      </c>
      <c r="E950" s="34" t="s">
        <v>4444</v>
      </c>
      <c r="F950" s="34">
        <v>7</v>
      </c>
    </row>
    <row r="951" spans="1:6">
      <c r="A951" s="23">
        <v>2020</v>
      </c>
      <c r="B951" s="23" t="s">
        <v>514</v>
      </c>
      <c r="C951" s="13" t="s">
        <v>1294</v>
      </c>
      <c r="D951" s="34" t="s">
        <v>5143</v>
      </c>
      <c r="E951" s="34" t="s">
        <v>5144</v>
      </c>
      <c r="F951" s="34">
        <v>21</v>
      </c>
    </row>
    <row r="952" spans="1:6">
      <c r="A952" s="23">
        <v>2020</v>
      </c>
      <c r="B952" s="23" t="s">
        <v>514</v>
      </c>
      <c r="C952" s="13" t="s">
        <v>1294</v>
      </c>
      <c r="D952" s="34" t="s">
        <v>5143</v>
      </c>
      <c r="E952" s="34" t="s">
        <v>7843</v>
      </c>
      <c r="F952" s="34">
        <v>1</v>
      </c>
    </row>
    <row r="953" spans="1:6">
      <c r="A953" s="23">
        <v>2020</v>
      </c>
      <c r="B953" s="23" t="s">
        <v>514</v>
      </c>
      <c r="C953" s="13" t="s">
        <v>1294</v>
      </c>
      <c r="D953" s="34" t="s">
        <v>5143</v>
      </c>
      <c r="E953" s="34" t="s">
        <v>7830</v>
      </c>
      <c r="F953" s="34">
        <v>6</v>
      </c>
    </row>
    <row r="954" spans="1:6">
      <c r="A954" s="23">
        <v>2020</v>
      </c>
      <c r="B954" s="23" t="s">
        <v>514</v>
      </c>
      <c r="C954" s="13" t="s">
        <v>1294</v>
      </c>
      <c r="D954" s="34" t="s">
        <v>5143</v>
      </c>
      <c r="E954" s="34" t="s">
        <v>5145</v>
      </c>
      <c r="F954" s="34">
        <v>5</v>
      </c>
    </row>
    <row r="955" spans="1:6">
      <c r="A955" s="23">
        <v>2020</v>
      </c>
      <c r="B955" s="23" t="s">
        <v>514</v>
      </c>
      <c r="C955" s="13" t="s">
        <v>1294</v>
      </c>
      <c r="D955" s="34" t="s">
        <v>5143</v>
      </c>
      <c r="E955" s="34" t="s">
        <v>5146</v>
      </c>
      <c r="F955" s="34">
        <v>7</v>
      </c>
    </row>
    <row r="956" spans="1:6">
      <c r="A956" s="23">
        <v>2020</v>
      </c>
      <c r="B956" s="23" t="s">
        <v>514</v>
      </c>
      <c r="C956" s="13" t="s">
        <v>1294</v>
      </c>
      <c r="D956" s="34" t="s">
        <v>5143</v>
      </c>
      <c r="E956" s="34" t="s">
        <v>5147</v>
      </c>
      <c r="F956" s="34">
        <v>4</v>
      </c>
    </row>
    <row r="957" spans="1:6">
      <c r="A957" s="23">
        <v>2020</v>
      </c>
      <c r="B957" s="23" t="s">
        <v>514</v>
      </c>
      <c r="C957" s="13" t="s">
        <v>1294</v>
      </c>
      <c r="D957" s="34" t="s">
        <v>5143</v>
      </c>
      <c r="E957" s="34" t="s">
        <v>7791</v>
      </c>
      <c r="F957" s="34">
        <v>2</v>
      </c>
    </row>
    <row r="958" spans="1:6">
      <c r="A958" s="23">
        <v>2020</v>
      </c>
      <c r="B958" s="23" t="s">
        <v>514</v>
      </c>
      <c r="C958" s="13" t="s">
        <v>1294</v>
      </c>
      <c r="D958" s="34" t="s">
        <v>5143</v>
      </c>
      <c r="E958" s="34" t="s">
        <v>7838</v>
      </c>
      <c r="F958" s="34">
        <v>48</v>
      </c>
    </row>
    <row r="959" spans="1:6">
      <c r="A959" s="23">
        <v>2020</v>
      </c>
      <c r="B959" s="23" t="s">
        <v>514</v>
      </c>
      <c r="C959" s="13" t="s">
        <v>1294</v>
      </c>
      <c r="D959" s="34" t="s">
        <v>5143</v>
      </c>
      <c r="E959" s="34" t="s">
        <v>7772</v>
      </c>
      <c r="F959" s="34">
        <v>22</v>
      </c>
    </row>
    <row r="960" spans="1:6">
      <c r="A960" s="23">
        <v>2020</v>
      </c>
      <c r="B960" s="23" t="s">
        <v>514</v>
      </c>
      <c r="C960" s="13" t="s">
        <v>1294</v>
      </c>
      <c r="D960" s="34" t="s">
        <v>5143</v>
      </c>
      <c r="E960" s="34" t="s">
        <v>5162</v>
      </c>
      <c r="F960" s="34">
        <v>169</v>
      </c>
    </row>
    <row r="961" spans="1:6">
      <c r="A961" s="23">
        <v>2020</v>
      </c>
      <c r="B961" s="23" t="s">
        <v>514</v>
      </c>
      <c r="C961" s="13" t="s">
        <v>1294</v>
      </c>
      <c r="D961" s="34" t="s">
        <v>5143</v>
      </c>
      <c r="E961" s="34" t="s">
        <v>7832</v>
      </c>
      <c r="F961" s="34">
        <v>44</v>
      </c>
    </row>
    <row r="962" spans="1:6">
      <c r="A962" s="23">
        <v>2020</v>
      </c>
      <c r="B962" s="23" t="s">
        <v>514</v>
      </c>
      <c r="C962" s="13" t="s">
        <v>1294</v>
      </c>
      <c r="D962" s="34" t="s">
        <v>5143</v>
      </c>
      <c r="E962" s="34" t="s">
        <v>5180</v>
      </c>
      <c r="F962" s="34">
        <v>50</v>
      </c>
    </row>
    <row r="963" spans="1:6">
      <c r="A963" s="23">
        <v>2020</v>
      </c>
      <c r="B963" s="23" t="s">
        <v>514</v>
      </c>
      <c r="C963" s="13" t="s">
        <v>1294</v>
      </c>
      <c r="D963" s="34" t="s">
        <v>5143</v>
      </c>
      <c r="E963" s="34" t="s">
        <v>7792</v>
      </c>
      <c r="F963" s="34">
        <v>2</v>
      </c>
    </row>
    <row r="964" spans="1:6">
      <c r="A964" s="23">
        <v>2020</v>
      </c>
      <c r="B964" s="23" t="s">
        <v>514</v>
      </c>
      <c r="C964" s="13" t="s">
        <v>1294</v>
      </c>
      <c r="D964" s="34" t="s">
        <v>5143</v>
      </c>
      <c r="E964" s="34" t="s">
        <v>7745</v>
      </c>
      <c r="F964" s="34">
        <v>11</v>
      </c>
    </row>
    <row r="965" spans="1:6">
      <c r="A965" s="23">
        <v>2020</v>
      </c>
      <c r="B965" s="23" t="s">
        <v>514</v>
      </c>
      <c r="C965" s="13" t="s">
        <v>1294</v>
      </c>
      <c r="D965" s="34" t="s">
        <v>5143</v>
      </c>
      <c r="E965" s="34" t="s">
        <v>7833</v>
      </c>
      <c r="F965" s="34">
        <v>5</v>
      </c>
    </row>
    <row r="966" spans="1:6">
      <c r="A966" s="23">
        <v>2020</v>
      </c>
      <c r="B966" s="23" t="s">
        <v>514</v>
      </c>
      <c r="C966" s="13" t="s">
        <v>1294</v>
      </c>
      <c r="D966" s="34" t="s">
        <v>5143</v>
      </c>
      <c r="E966" s="34" t="s">
        <v>7846</v>
      </c>
      <c r="F966" s="34">
        <v>5</v>
      </c>
    </row>
    <row r="967" spans="1:6">
      <c r="A967" s="23">
        <v>2020</v>
      </c>
      <c r="B967" s="23" t="s">
        <v>514</v>
      </c>
      <c r="C967" s="13" t="s">
        <v>1294</v>
      </c>
      <c r="D967" s="34" t="s">
        <v>5143</v>
      </c>
      <c r="E967" s="34" t="s">
        <v>5148</v>
      </c>
      <c r="F967" s="34">
        <v>12</v>
      </c>
    </row>
    <row r="968" spans="1:6">
      <c r="A968" s="23">
        <v>2020</v>
      </c>
      <c r="B968" s="23" t="s">
        <v>514</v>
      </c>
      <c r="C968" s="13" t="s">
        <v>1294</v>
      </c>
      <c r="D968" s="34" t="s">
        <v>5143</v>
      </c>
      <c r="E968" s="34" t="s">
        <v>7774</v>
      </c>
      <c r="F968" s="34">
        <v>6</v>
      </c>
    </row>
    <row r="969" spans="1:6">
      <c r="A969" s="23">
        <v>2020</v>
      </c>
      <c r="B969" s="23" t="s">
        <v>514</v>
      </c>
      <c r="C969" s="13" t="s">
        <v>1294</v>
      </c>
      <c r="D969" s="34" t="s">
        <v>5143</v>
      </c>
      <c r="E969" s="34" t="s">
        <v>5163</v>
      </c>
      <c r="F969" s="34">
        <v>100</v>
      </c>
    </row>
    <row r="970" spans="1:6">
      <c r="A970" s="23">
        <v>2020</v>
      </c>
      <c r="B970" s="23" t="s">
        <v>514</v>
      </c>
      <c r="C970" s="13" t="s">
        <v>1294</v>
      </c>
      <c r="D970" s="34" t="s">
        <v>5143</v>
      </c>
      <c r="E970" s="34" t="s">
        <v>7898</v>
      </c>
      <c r="F970" s="34">
        <v>12</v>
      </c>
    </row>
    <row r="971" spans="1:6">
      <c r="A971" s="23">
        <v>2020</v>
      </c>
      <c r="B971" s="23" t="s">
        <v>514</v>
      </c>
      <c r="C971" s="13" t="s">
        <v>1294</v>
      </c>
      <c r="D971" s="34" t="s">
        <v>5143</v>
      </c>
      <c r="E971" s="34" t="s">
        <v>7839</v>
      </c>
      <c r="F971" s="34">
        <v>1</v>
      </c>
    </row>
    <row r="972" spans="1:6">
      <c r="A972" s="23">
        <v>2020</v>
      </c>
      <c r="B972" s="23" t="s">
        <v>514</v>
      </c>
      <c r="C972" s="13" t="s">
        <v>1294</v>
      </c>
      <c r="D972" s="34" t="s">
        <v>5143</v>
      </c>
      <c r="E972" s="34" t="s">
        <v>7844</v>
      </c>
      <c r="F972" s="34">
        <v>1</v>
      </c>
    </row>
    <row r="973" spans="1:6">
      <c r="A973" s="23">
        <v>2020</v>
      </c>
      <c r="B973" s="23" t="s">
        <v>514</v>
      </c>
      <c r="C973" s="13" t="s">
        <v>1294</v>
      </c>
      <c r="D973" s="34" t="s">
        <v>5143</v>
      </c>
      <c r="E973" s="34" t="s">
        <v>5164</v>
      </c>
      <c r="F973" s="34">
        <v>2</v>
      </c>
    </row>
    <row r="974" spans="1:6">
      <c r="A974" s="23">
        <v>2020</v>
      </c>
      <c r="B974" s="23" t="s">
        <v>514</v>
      </c>
      <c r="C974" s="13" t="s">
        <v>1294</v>
      </c>
      <c r="D974" s="34" t="s">
        <v>5143</v>
      </c>
      <c r="E974" s="34" t="s">
        <v>5165</v>
      </c>
      <c r="F974" s="34">
        <v>1</v>
      </c>
    </row>
    <row r="975" spans="1:6">
      <c r="A975" s="23">
        <v>2020</v>
      </c>
      <c r="B975" s="23" t="s">
        <v>514</v>
      </c>
      <c r="C975" s="13" t="s">
        <v>1294</v>
      </c>
      <c r="D975" s="34" t="s">
        <v>5143</v>
      </c>
      <c r="E975" s="34" t="s">
        <v>7834</v>
      </c>
      <c r="F975" s="34">
        <v>22</v>
      </c>
    </row>
    <row r="976" spans="1:6">
      <c r="A976" s="23">
        <v>2020</v>
      </c>
      <c r="B976" s="23" t="s">
        <v>514</v>
      </c>
      <c r="C976" s="13" t="s">
        <v>1294</v>
      </c>
      <c r="D976" s="34" t="s">
        <v>5143</v>
      </c>
      <c r="E976" s="34" t="s">
        <v>7829</v>
      </c>
      <c r="F976" s="34">
        <v>12</v>
      </c>
    </row>
    <row r="977" spans="1:6">
      <c r="A977" s="23">
        <v>2020</v>
      </c>
      <c r="B977" s="23" t="s">
        <v>514</v>
      </c>
      <c r="C977" s="13" t="s">
        <v>1294</v>
      </c>
      <c r="D977" s="34" t="s">
        <v>5143</v>
      </c>
      <c r="E977" s="34" t="s">
        <v>7837</v>
      </c>
      <c r="F977" s="34">
        <v>28</v>
      </c>
    </row>
    <row r="978" spans="1:6">
      <c r="A978" s="23">
        <v>2020</v>
      </c>
      <c r="B978" s="23" t="s">
        <v>514</v>
      </c>
      <c r="C978" s="13" t="s">
        <v>1294</v>
      </c>
      <c r="D978" s="34" t="s">
        <v>5143</v>
      </c>
      <c r="E978" s="34" t="s">
        <v>7747</v>
      </c>
      <c r="F978" s="34">
        <v>51</v>
      </c>
    </row>
    <row r="979" spans="1:6">
      <c r="A979" s="23">
        <v>2020</v>
      </c>
      <c r="B979" s="23" t="s">
        <v>514</v>
      </c>
      <c r="C979" s="13" t="s">
        <v>1294</v>
      </c>
      <c r="D979" s="34" t="s">
        <v>5143</v>
      </c>
      <c r="E979" s="34" t="s">
        <v>7789</v>
      </c>
      <c r="F979" s="34">
        <v>1</v>
      </c>
    </row>
    <row r="980" spans="1:6">
      <c r="A980" s="23">
        <v>2020</v>
      </c>
      <c r="B980" s="23" t="s">
        <v>514</v>
      </c>
      <c r="C980" s="13" t="s">
        <v>1294</v>
      </c>
      <c r="D980" s="34" t="s">
        <v>5143</v>
      </c>
      <c r="E980" s="34" t="s">
        <v>7910</v>
      </c>
      <c r="F980" s="34">
        <v>1</v>
      </c>
    </row>
    <row r="981" spans="1:6">
      <c r="A981" s="23">
        <v>2020</v>
      </c>
      <c r="B981" s="23" t="s">
        <v>514</v>
      </c>
      <c r="C981" s="13" t="s">
        <v>1294</v>
      </c>
      <c r="D981" s="34" t="s">
        <v>5143</v>
      </c>
      <c r="E981" s="34" t="s">
        <v>7835</v>
      </c>
      <c r="F981" s="34">
        <v>35</v>
      </c>
    </row>
    <row r="982" spans="1:6">
      <c r="A982" s="23">
        <v>2020</v>
      </c>
      <c r="B982" s="23" t="s">
        <v>514</v>
      </c>
      <c r="C982" s="13" t="s">
        <v>1294</v>
      </c>
      <c r="D982" s="34" t="s">
        <v>5143</v>
      </c>
      <c r="E982" s="34" t="s">
        <v>5149</v>
      </c>
      <c r="F982" s="34">
        <v>26</v>
      </c>
    </row>
    <row r="983" spans="1:6">
      <c r="A983" s="23">
        <v>2020</v>
      </c>
      <c r="B983" s="23" t="s">
        <v>514</v>
      </c>
      <c r="C983" s="13" t="s">
        <v>1294</v>
      </c>
      <c r="D983" s="34" t="s">
        <v>5143</v>
      </c>
      <c r="E983" s="34" t="s">
        <v>5166</v>
      </c>
      <c r="F983" s="34">
        <v>26</v>
      </c>
    </row>
    <row r="984" spans="1:6">
      <c r="A984" s="23">
        <v>2020</v>
      </c>
      <c r="B984" s="23" t="s">
        <v>514</v>
      </c>
      <c r="C984" s="13" t="s">
        <v>1294</v>
      </c>
      <c r="D984" s="34" t="s">
        <v>5143</v>
      </c>
      <c r="E984" s="34" t="s">
        <v>7865</v>
      </c>
      <c r="F984" s="34">
        <v>10</v>
      </c>
    </row>
    <row r="985" spans="1:6">
      <c r="A985" s="23">
        <v>2020</v>
      </c>
      <c r="B985" s="23" t="s">
        <v>514</v>
      </c>
      <c r="C985" s="13" t="s">
        <v>1294</v>
      </c>
      <c r="D985" s="34" t="s">
        <v>5143</v>
      </c>
      <c r="E985" s="34" t="s">
        <v>7866</v>
      </c>
      <c r="F985" s="34">
        <v>10</v>
      </c>
    </row>
    <row r="986" spans="1:6">
      <c r="A986" s="23">
        <v>2020</v>
      </c>
      <c r="B986" s="23" t="s">
        <v>514</v>
      </c>
      <c r="C986" s="13" t="s">
        <v>1294</v>
      </c>
      <c r="D986" s="34" t="s">
        <v>5143</v>
      </c>
      <c r="E986" s="34" t="s">
        <v>7748</v>
      </c>
      <c r="F986" s="34">
        <v>28</v>
      </c>
    </row>
    <row r="987" spans="1:6">
      <c r="A987" s="23">
        <v>2020</v>
      </c>
      <c r="B987" s="23" t="s">
        <v>514</v>
      </c>
      <c r="C987" s="13" t="s">
        <v>1294</v>
      </c>
      <c r="D987" s="34" t="s">
        <v>5143</v>
      </c>
      <c r="E987" s="34" t="s">
        <v>7845</v>
      </c>
      <c r="F987" s="34">
        <v>2</v>
      </c>
    </row>
    <row r="988" spans="1:6">
      <c r="A988" s="23">
        <v>2020</v>
      </c>
      <c r="B988" s="23" t="s">
        <v>514</v>
      </c>
      <c r="C988" s="13" t="s">
        <v>1294</v>
      </c>
      <c r="D988" s="34" t="s">
        <v>5143</v>
      </c>
      <c r="E988" s="34" t="s">
        <v>7807</v>
      </c>
      <c r="F988" s="34">
        <v>180</v>
      </c>
    </row>
    <row r="989" spans="1:6">
      <c r="A989" s="23">
        <v>2020</v>
      </c>
      <c r="B989" s="23" t="s">
        <v>514</v>
      </c>
      <c r="C989" s="13" t="s">
        <v>1294</v>
      </c>
      <c r="D989" s="34" t="s">
        <v>5143</v>
      </c>
      <c r="E989" s="34" t="s">
        <v>5137</v>
      </c>
      <c r="F989" s="34">
        <v>66</v>
      </c>
    </row>
    <row r="990" spans="1:6">
      <c r="A990" s="23">
        <v>2020</v>
      </c>
      <c r="B990" s="23" t="s">
        <v>514</v>
      </c>
      <c r="C990" s="13" t="s">
        <v>1294</v>
      </c>
      <c r="D990" s="34" t="s">
        <v>5143</v>
      </c>
      <c r="E990" s="34" t="s">
        <v>5138</v>
      </c>
      <c r="F990" s="34">
        <v>27</v>
      </c>
    </row>
    <row r="991" spans="1:6">
      <c r="A991" s="23">
        <v>2020</v>
      </c>
      <c r="B991" s="23" t="s">
        <v>514</v>
      </c>
      <c r="C991" s="13" t="s">
        <v>1294</v>
      </c>
      <c r="D991" s="34" t="s">
        <v>5143</v>
      </c>
      <c r="E991" s="34" t="s">
        <v>5150</v>
      </c>
      <c r="F991" s="34">
        <v>6</v>
      </c>
    </row>
    <row r="992" spans="1:6">
      <c r="A992" s="23">
        <v>2020</v>
      </c>
      <c r="B992" s="23" t="s">
        <v>514</v>
      </c>
      <c r="C992" s="13" t="s">
        <v>1294</v>
      </c>
      <c r="D992" s="34" t="s">
        <v>5143</v>
      </c>
      <c r="E992" s="34" t="s">
        <v>4466</v>
      </c>
      <c r="F992" s="34">
        <v>40</v>
      </c>
    </row>
    <row r="993" spans="1:6">
      <c r="A993" s="23">
        <v>2020</v>
      </c>
      <c r="B993" s="23" t="s">
        <v>514</v>
      </c>
      <c r="C993" s="13" t="s">
        <v>1294</v>
      </c>
      <c r="D993" s="34" t="s">
        <v>5143</v>
      </c>
      <c r="E993" s="34" t="s">
        <v>5181</v>
      </c>
      <c r="F993" s="34">
        <v>11</v>
      </c>
    </row>
    <row r="994" spans="1:6">
      <c r="A994" s="23">
        <v>2020</v>
      </c>
      <c r="B994" s="23" t="s">
        <v>514</v>
      </c>
      <c r="C994" s="13" t="s">
        <v>1294</v>
      </c>
      <c r="D994" s="34" t="s">
        <v>5143</v>
      </c>
      <c r="E994" s="34" t="s">
        <v>7913</v>
      </c>
      <c r="F994" s="34">
        <v>33</v>
      </c>
    </row>
    <row r="995" spans="1:6">
      <c r="A995" s="23">
        <v>2020</v>
      </c>
      <c r="B995" s="23" t="s">
        <v>514</v>
      </c>
      <c r="C995" s="13" t="s">
        <v>1294</v>
      </c>
      <c r="D995" s="34" t="s">
        <v>5143</v>
      </c>
      <c r="E995" s="34" t="s">
        <v>7749</v>
      </c>
      <c r="F995" s="34">
        <v>1</v>
      </c>
    </row>
    <row r="996" spans="1:6">
      <c r="A996" s="23">
        <v>2020</v>
      </c>
      <c r="B996" s="23" t="s">
        <v>514</v>
      </c>
      <c r="C996" s="13" t="s">
        <v>1294</v>
      </c>
      <c r="D996" s="34" t="s">
        <v>5143</v>
      </c>
      <c r="E996" s="34" t="s">
        <v>7750</v>
      </c>
      <c r="F996" s="34">
        <v>2</v>
      </c>
    </row>
    <row r="997" spans="1:6">
      <c r="A997" s="23">
        <v>2020</v>
      </c>
      <c r="B997" s="23" t="s">
        <v>514</v>
      </c>
      <c r="C997" s="13" t="s">
        <v>1294</v>
      </c>
      <c r="D997" s="34" t="s">
        <v>5143</v>
      </c>
      <c r="E997" s="34" t="s">
        <v>7892</v>
      </c>
      <c r="F997" s="34">
        <v>18</v>
      </c>
    </row>
    <row r="998" spans="1:6">
      <c r="A998" s="23">
        <v>2020</v>
      </c>
      <c r="B998" s="23" t="s">
        <v>514</v>
      </c>
      <c r="C998" s="13" t="s">
        <v>1294</v>
      </c>
      <c r="D998" s="34" t="s">
        <v>5143</v>
      </c>
      <c r="E998" s="34" t="s">
        <v>7897</v>
      </c>
      <c r="F998" s="34">
        <v>1</v>
      </c>
    </row>
    <row r="999" spans="1:6">
      <c r="A999" s="23">
        <v>2020</v>
      </c>
      <c r="B999" s="23" t="s">
        <v>514</v>
      </c>
      <c r="C999" s="13" t="s">
        <v>1294</v>
      </c>
      <c r="D999" s="34" t="s">
        <v>5143</v>
      </c>
      <c r="E999" s="34" t="s">
        <v>5151</v>
      </c>
      <c r="F999" s="34">
        <v>5</v>
      </c>
    </row>
    <row r="1000" spans="1:6">
      <c r="A1000" s="23">
        <v>2020</v>
      </c>
      <c r="B1000" s="23" t="s">
        <v>514</v>
      </c>
      <c r="C1000" s="13" t="s">
        <v>1294</v>
      </c>
      <c r="D1000" s="34" t="s">
        <v>5143</v>
      </c>
      <c r="E1000" s="34" t="s">
        <v>5153</v>
      </c>
      <c r="F1000" s="34">
        <v>3</v>
      </c>
    </row>
    <row r="1001" spans="1:6">
      <c r="A1001" s="23">
        <v>2020</v>
      </c>
      <c r="B1001" s="23" t="s">
        <v>514</v>
      </c>
      <c r="C1001" s="13" t="s">
        <v>1294</v>
      </c>
      <c r="D1001" s="34" t="s">
        <v>5143</v>
      </c>
      <c r="E1001" s="34" t="s">
        <v>5168</v>
      </c>
      <c r="F1001" s="34">
        <v>35</v>
      </c>
    </row>
    <row r="1002" spans="1:6">
      <c r="A1002" s="23">
        <v>2020</v>
      </c>
      <c r="B1002" s="23" t="s">
        <v>514</v>
      </c>
      <c r="C1002" s="13" t="s">
        <v>1294</v>
      </c>
      <c r="D1002" s="34" t="s">
        <v>5143</v>
      </c>
      <c r="E1002" s="34" t="s">
        <v>7914</v>
      </c>
      <c r="F1002" s="34">
        <v>23</v>
      </c>
    </row>
    <row r="1003" spans="1:6">
      <c r="A1003" s="23">
        <v>2020</v>
      </c>
      <c r="B1003" s="23" t="s">
        <v>514</v>
      </c>
      <c r="C1003" s="13" t="s">
        <v>1294</v>
      </c>
      <c r="D1003" s="34" t="s">
        <v>5143</v>
      </c>
      <c r="E1003" s="34" t="s">
        <v>7915</v>
      </c>
      <c r="F1003" s="34">
        <v>23</v>
      </c>
    </row>
    <row r="1004" spans="1:6">
      <c r="A1004" s="23">
        <v>2020</v>
      </c>
      <c r="B1004" s="23" t="s">
        <v>514</v>
      </c>
      <c r="C1004" s="13" t="s">
        <v>1294</v>
      </c>
      <c r="D1004" s="34" t="s">
        <v>5143</v>
      </c>
      <c r="E1004" s="34" t="s">
        <v>7867</v>
      </c>
      <c r="F1004" s="34">
        <v>20</v>
      </c>
    </row>
    <row r="1005" spans="1:6">
      <c r="A1005" s="23">
        <v>2020</v>
      </c>
      <c r="B1005" s="23" t="s">
        <v>514</v>
      </c>
      <c r="C1005" s="13" t="s">
        <v>1294</v>
      </c>
      <c r="D1005" s="34" t="s">
        <v>5143</v>
      </c>
      <c r="E1005" s="34" t="s">
        <v>7893</v>
      </c>
      <c r="F1005" s="34">
        <v>9</v>
      </c>
    </row>
    <row r="1006" spans="1:6">
      <c r="A1006" s="23">
        <v>2020</v>
      </c>
      <c r="B1006" s="23" t="s">
        <v>514</v>
      </c>
      <c r="C1006" s="13" t="s">
        <v>1294</v>
      </c>
      <c r="D1006" s="34" t="s">
        <v>5143</v>
      </c>
      <c r="E1006" s="34" t="s">
        <v>5154</v>
      </c>
      <c r="F1006" s="34">
        <v>9</v>
      </c>
    </row>
    <row r="1007" spans="1:6">
      <c r="A1007" s="23">
        <v>2020</v>
      </c>
      <c r="B1007" s="23" t="s">
        <v>514</v>
      </c>
      <c r="C1007" s="13" t="s">
        <v>184</v>
      </c>
      <c r="D1007" s="34" t="s">
        <v>5105</v>
      </c>
      <c r="E1007" s="34" t="s">
        <v>5106</v>
      </c>
      <c r="F1007" s="34">
        <v>9</v>
      </c>
    </row>
    <row r="1008" spans="1:6">
      <c r="A1008" s="23">
        <v>2020</v>
      </c>
      <c r="B1008" s="23" t="s">
        <v>514</v>
      </c>
      <c r="C1008" s="13" t="s">
        <v>184</v>
      </c>
      <c r="D1008" s="34" t="s">
        <v>5105</v>
      </c>
      <c r="E1008" s="34" t="s">
        <v>5107</v>
      </c>
      <c r="F1008" s="34">
        <v>1</v>
      </c>
    </row>
    <row r="1009" spans="1:6">
      <c r="A1009" s="23">
        <v>2020</v>
      </c>
      <c r="B1009" s="23" t="s">
        <v>514</v>
      </c>
      <c r="C1009" s="13" t="s">
        <v>184</v>
      </c>
      <c r="D1009" s="34" t="s">
        <v>5105</v>
      </c>
      <c r="E1009" s="34" t="s">
        <v>7818</v>
      </c>
      <c r="F1009" s="34">
        <v>3</v>
      </c>
    </row>
    <row r="1010" spans="1:6">
      <c r="A1010" s="23">
        <v>2020</v>
      </c>
      <c r="B1010" s="23" t="s">
        <v>514</v>
      </c>
      <c r="C1010" s="13" t="s">
        <v>184</v>
      </c>
      <c r="D1010" s="34" t="s">
        <v>5105</v>
      </c>
      <c r="E1010" s="34" t="s">
        <v>5108</v>
      </c>
      <c r="F1010" s="34">
        <v>116</v>
      </c>
    </row>
    <row r="1011" spans="1:6">
      <c r="A1011" s="23">
        <v>2020</v>
      </c>
      <c r="B1011" s="23" t="s">
        <v>514</v>
      </c>
      <c r="C1011" s="13" t="s">
        <v>184</v>
      </c>
      <c r="D1011" s="34" t="s">
        <v>5105</v>
      </c>
      <c r="E1011" s="34" t="s">
        <v>5109</v>
      </c>
      <c r="F1011" s="34">
        <v>2</v>
      </c>
    </row>
    <row r="1012" spans="1:6">
      <c r="A1012" s="23">
        <v>2020</v>
      </c>
      <c r="B1012" s="23" t="s">
        <v>514</v>
      </c>
      <c r="C1012" s="13" t="s">
        <v>184</v>
      </c>
      <c r="D1012" s="34" t="s">
        <v>5105</v>
      </c>
      <c r="E1012" s="34" t="s">
        <v>5110</v>
      </c>
      <c r="F1012" s="34">
        <v>26</v>
      </c>
    </row>
    <row r="1013" spans="1:6">
      <c r="A1013" s="23">
        <v>2020</v>
      </c>
      <c r="B1013" s="23" t="s">
        <v>514</v>
      </c>
      <c r="C1013" s="13" t="s">
        <v>184</v>
      </c>
      <c r="D1013" s="34" t="s">
        <v>5105</v>
      </c>
      <c r="E1013" s="34" t="s">
        <v>7737</v>
      </c>
      <c r="F1013" s="34">
        <v>36</v>
      </c>
    </row>
    <row r="1014" spans="1:6">
      <c r="A1014" s="23">
        <v>2020</v>
      </c>
      <c r="B1014" s="23" t="s">
        <v>514</v>
      </c>
      <c r="C1014" s="13" t="s">
        <v>184</v>
      </c>
      <c r="D1014" s="34" t="s">
        <v>5105</v>
      </c>
      <c r="E1014" s="34" t="s">
        <v>5111</v>
      </c>
      <c r="F1014" s="34">
        <v>1</v>
      </c>
    </row>
    <row r="1015" spans="1:6">
      <c r="A1015" s="23">
        <v>2020</v>
      </c>
      <c r="B1015" s="23" t="s">
        <v>514</v>
      </c>
      <c r="C1015" s="13" t="s">
        <v>184</v>
      </c>
      <c r="D1015" s="34" t="s">
        <v>5105</v>
      </c>
      <c r="E1015" s="34" t="s">
        <v>5112</v>
      </c>
      <c r="F1015" s="34">
        <v>146</v>
      </c>
    </row>
    <row r="1016" spans="1:6">
      <c r="A1016" s="23">
        <v>2020</v>
      </c>
      <c r="B1016" s="23" t="s">
        <v>514</v>
      </c>
      <c r="C1016" s="13" t="s">
        <v>184</v>
      </c>
      <c r="D1016" s="34" t="s">
        <v>5105</v>
      </c>
      <c r="E1016" s="34" t="s">
        <v>5113</v>
      </c>
      <c r="F1016" s="34">
        <v>8</v>
      </c>
    </row>
    <row r="1017" spans="1:6">
      <c r="A1017" s="23">
        <v>2020</v>
      </c>
      <c r="B1017" s="23" t="s">
        <v>514</v>
      </c>
      <c r="C1017" s="13" t="s">
        <v>184</v>
      </c>
      <c r="D1017" s="34" t="s">
        <v>5105</v>
      </c>
      <c r="E1017" s="34" t="s">
        <v>7819</v>
      </c>
      <c r="F1017" s="34">
        <v>3</v>
      </c>
    </row>
    <row r="1018" spans="1:6">
      <c r="A1018" s="23">
        <v>2020</v>
      </c>
      <c r="B1018" s="23" t="s">
        <v>514</v>
      </c>
      <c r="C1018" s="13" t="s">
        <v>184</v>
      </c>
      <c r="D1018" s="34" t="s">
        <v>5105</v>
      </c>
      <c r="E1018" s="34" t="s">
        <v>5114</v>
      </c>
      <c r="F1018" s="34">
        <v>2</v>
      </c>
    </row>
    <row r="1019" spans="1:6">
      <c r="A1019" s="23">
        <v>2020</v>
      </c>
      <c r="B1019" s="23" t="s">
        <v>514</v>
      </c>
      <c r="C1019" s="13" t="s">
        <v>184</v>
      </c>
      <c r="D1019" s="34" t="s">
        <v>5105</v>
      </c>
      <c r="E1019" s="34" t="s">
        <v>5115</v>
      </c>
      <c r="F1019" s="34">
        <v>1</v>
      </c>
    </row>
    <row r="1020" spans="1:6">
      <c r="A1020" s="23">
        <v>2020</v>
      </c>
      <c r="B1020" s="23" t="s">
        <v>514</v>
      </c>
      <c r="C1020" s="13" t="s">
        <v>184</v>
      </c>
      <c r="D1020" s="34" t="s">
        <v>5105</v>
      </c>
      <c r="E1020" s="34" t="s">
        <v>5116</v>
      </c>
      <c r="F1020" s="34">
        <v>21</v>
      </c>
    </row>
    <row r="1021" spans="1:6">
      <c r="A1021" s="23">
        <v>2020</v>
      </c>
      <c r="B1021" s="23" t="s">
        <v>514</v>
      </c>
      <c r="C1021" s="13" t="s">
        <v>184</v>
      </c>
      <c r="D1021" s="34" t="s">
        <v>5105</v>
      </c>
      <c r="E1021" s="34" t="s">
        <v>5117</v>
      </c>
      <c r="F1021" s="34">
        <v>24</v>
      </c>
    </row>
    <row r="1022" spans="1:6">
      <c r="A1022" s="23">
        <v>2020</v>
      </c>
      <c r="B1022" s="23" t="s">
        <v>514</v>
      </c>
      <c r="C1022" s="13" t="s">
        <v>184</v>
      </c>
      <c r="D1022" s="34" t="s">
        <v>5105</v>
      </c>
      <c r="E1022" s="34" t="s">
        <v>5118</v>
      </c>
      <c r="F1022" s="34">
        <v>48</v>
      </c>
    </row>
    <row r="1023" spans="1:6">
      <c r="A1023" s="23">
        <v>2020</v>
      </c>
      <c r="B1023" s="23" t="s">
        <v>514</v>
      </c>
      <c r="C1023" s="13" t="s">
        <v>184</v>
      </c>
      <c r="D1023" s="34" t="s">
        <v>5105</v>
      </c>
      <c r="E1023" s="34" t="s">
        <v>5119</v>
      </c>
      <c r="F1023" s="34">
        <v>22</v>
      </c>
    </row>
    <row r="1024" spans="1:6">
      <c r="A1024" s="23">
        <v>2020</v>
      </c>
      <c r="B1024" s="23" t="s">
        <v>514</v>
      </c>
      <c r="C1024" s="13" t="s">
        <v>184</v>
      </c>
      <c r="D1024" s="34" t="s">
        <v>5105</v>
      </c>
      <c r="E1024" s="34" t="s">
        <v>5120</v>
      </c>
      <c r="F1024" s="34">
        <v>25</v>
      </c>
    </row>
    <row r="1025" spans="1:6">
      <c r="A1025" s="23">
        <v>2020</v>
      </c>
      <c r="B1025" s="23" t="s">
        <v>514</v>
      </c>
      <c r="C1025" s="13" t="s">
        <v>184</v>
      </c>
      <c r="D1025" s="34" t="s">
        <v>5105</v>
      </c>
      <c r="E1025" s="34" t="s">
        <v>5121</v>
      </c>
      <c r="F1025" s="34">
        <v>20</v>
      </c>
    </row>
    <row r="1026" spans="1:6">
      <c r="A1026" s="23">
        <v>2020</v>
      </c>
      <c r="B1026" s="23" t="s">
        <v>514</v>
      </c>
      <c r="C1026" s="13" t="s">
        <v>184</v>
      </c>
      <c r="D1026" s="34" t="s">
        <v>5105</v>
      </c>
      <c r="E1026" s="34" t="s">
        <v>7820</v>
      </c>
      <c r="F1026" s="34">
        <v>61</v>
      </c>
    </row>
    <row r="1027" spans="1:6">
      <c r="A1027" s="23">
        <v>2020</v>
      </c>
      <c r="B1027" s="23" t="s">
        <v>514</v>
      </c>
      <c r="C1027" s="13" t="s">
        <v>184</v>
      </c>
      <c r="D1027" s="34" t="s">
        <v>5105</v>
      </c>
      <c r="E1027" s="34" t="s">
        <v>5122</v>
      </c>
      <c r="F1027" s="34">
        <v>13</v>
      </c>
    </row>
    <row r="1028" spans="1:6">
      <c r="A1028" s="23">
        <v>2020</v>
      </c>
      <c r="B1028" s="23" t="s">
        <v>514</v>
      </c>
      <c r="C1028" s="13" t="s">
        <v>184</v>
      </c>
      <c r="D1028" s="34" t="s">
        <v>5105</v>
      </c>
      <c r="E1028" s="34" t="s">
        <v>5123</v>
      </c>
      <c r="F1028" s="34">
        <v>1</v>
      </c>
    </row>
    <row r="1029" spans="1:6">
      <c r="A1029" s="23">
        <v>2020</v>
      </c>
      <c r="B1029" s="23" t="s">
        <v>514</v>
      </c>
      <c r="C1029" s="13" t="s">
        <v>184</v>
      </c>
      <c r="D1029" s="34" t="s">
        <v>5105</v>
      </c>
      <c r="E1029" s="34" t="s">
        <v>5124</v>
      </c>
      <c r="F1029" s="34">
        <v>15</v>
      </c>
    </row>
    <row r="1030" spans="1:6">
      <c r="A1030" s="23">
        <v>2020</v>
      </c>
      <c r="B1030" s="23" t="s">
        <v>514</v>
      </c>
      <c r="C1030" s="13" t="s">
        <v>184</v>
      </c>
      <c r="D1030" s="34" t="s">
        <v>5105</v>
      </c>
      <c r="E1030" s="34" t="s">
        <v>5125</v>
      </c>
      <c r="F1030" s="34">
        <v>20</v>
      </c>
    </row>
    <row r="1031" spans="1:6">
      <c r="A1031" s="23">
        <v>2020</v>
      </c>
      <c r="B1031" s="23" t="s">
        <v>514</v>
      </c>
      <c r="C1031" s="13" t="s">
        <v>184</v>
      </c>
      <c r="D1031" s="34" t="s">
        <v>5105</v>
      </c>
      <c r="E1031" s="34" t="s">
        <v>5126</v>
      </c>
      <c r="F1031" s="34">
        <v>24</v>
      </c>
    </row>
    <row r="1032" spans="1:6">
      <c r="A1032" s="23">
        <v>2020</v>
      </c>
      <c r="B1032" s="23" t="s">
        <v>514</v>
      </c>
      <c r="C1032" s="13" t="s">
        <v>184</v>
      </c>
      <c r="D1032" s="34" t="s">
        <v>5105</v>
      </c>
      <c r="E1032" s="34" t="s">
        <v>5127</v>
      </c>
      <c r="F1032" s="34">
        <v>39</v>
      </c>
    </row>
    <row r="1033" spans="1:6">
      <c r="A1033" s="23">
        <v>2020</v>
      </c>
      <c r="B1033" s="23" t="s">
        <v>514</v>
      </c>
      <c r="C1033" s="13" t="s">
        <v>184</v>
      </c>
      <c r="D1033" s="34" t="s">
        <v>5105</v>
      </c>
      <c r="E1033" s="34" t="s">
        <v>5128</v>
      </c>
      <c r="F1033" s="34">
        <v>10</v>
      </c>
    </row>
    <row r="1034" spans="1:6">
      <c r="A1034" s="23">
        <v>2020</v>
      </c>
      <c r="B1034" s="23" t="s">
        <v>514</v>
      </c>
      <c r="C1034" s="13" t="s">
        <v>184</v>
      </c>
      <c r="D1034" s="34" t="s">
        <v>5105</v>
      </c>
      <c r="E1034" s="34" t="s">
        <v>5129</v>
      </c>
      <c r="F1034" s="34">
        <v>33</v>
      </c>
    </row>
    <row r="1035" spans="1:6">
      <c r="A1035" s="23">
        <v>2020</v>
      </c>
      <c r="B1035" s="23" t="s">
        <v>514</v>
      </c>
      <c r="C1035" s="13" t="s">
        <v>184</v>
      </c>
      <c r="D1035" s="34" t="s">
        <v>5105</v>
      </c>
      <c r="E1035" s="34" t="s">
        <v>7644</v>
      </c>
      <c r="F1035" s="34">
        <v>13</v>
      </c>
    </row>
    <row r="1036" spans="1:6">
      <c r="A1036" s="23">
        <v>2020</v>
      </c>
      <c r="B1036" s="23" t="s">
        <v>514</v>
      </c>
      <c r="C1036" s="13" t="s">
        <v>184</v>
      </c>
      <c r="D1036" s="34" t="s">
        <v>5105</v>
      </c>
      <c r="E1036" s="34" t="s">
        <v>7645</v>
      </c>
      <c r="F1036" s="34">
        <v>23</v>
      </c>
    </row>
    <row r="1037" spans="1:6">
      <c r="A1037" s="23">
        <v>2020</v>
      </c>
      <c r="B1037" s="23" t="s">
        <v>514</v>
      </c>
      <c r="C1037" s="13" t="s">
        <v>184</v>
      </c>
      <c r="D1037" s="34" t="s">
        <v>5105</v>
      </c>
      <c r="E1037" s="34" t="s">
        <v>5130</v>
      </c>
      <c r="F1037" s="34">
        <v>30</v>
      </c>
    </row>
    <row r="1038" spans="1:6">
      <c r="A1038" s="23">
        <v>2020</v>
      </c>
      <c r="B1038" s="23" t="s">
        <v>514</v>
      </c>
      <c r="C1038" s="13" t="s">
        <v>184</v>
      </c>
      <c r="D1038" s="34" t="s">
        <v>5105</v>
      </c>
      <c r="E1038" s="34" t="s">
        <v>7738</v>
      </c>
      <c r="F1038" s="34">
        <v>29</v>
      </c>
    </row>
    <row r="1039" spans="1:6">
      <c r="A1039" s="23">
        <v>2020</v>
      </c>
      <c r="B1039" s="23" t="s">
        <v>514</v>
      </c>
      <c r="C1039" s="13" t="s">
        <v>184</v>
      </c>
      <c r="D1039" s="34" t="s">
        <v>5131</v>
      </c>
      <c r="E1039" s="34" t="s">
        <v>7805</v>
      </c>
      <c r="F1039" s="34">
        <v>1</v>
      </c>
    </row>
    <row r="1040" spans="1:6">
      <c r="A1040" s="23">
        <v>2020</v>
      </c>
      <c r="B1040" s="23" t="s">
        <v>514</v>
      </c>
      <c r="C1040" s="13" t="s">
        <v>184</v>
      </c>
      <c r="D1040" s="34" t="s">
        <v>5131</v>
      </c>
      <c r="E1040" s="34" t="s">
        <v>7812</v>
      </c>
      <c r="F1040" s="34">
        <v>1</v>
      </c>
    </row>
    <row r="1041" spans="1:6">
      <c r="A1041" s="23">
        <v>2020</v>
      </c>
      <c r="B1041" s="23" t="s">
        <v>514</v>
      </c>
      <c r="C1041" s="13" t="s">
        <v>184</v>
      </c>
      <c r="D1041" s="34" t="s">
        <v>5131</v>
      </c>
      <c r="E1041" s="34" t="s">
        <v>4446</v>
      </c>
      <c r="F1041" s="34">
        <v>1</v>
      </c>
    </row>
    <row r="1042" spans="1:6">
      <c r="A1042" s="23">
        <v>2020</v>
      </c>
      <c r="B1042" s="23" t="s">
        <v>514</v>
      </c>
      <c r="C1042" s="13" t="s">
        <v>184</v>
      </c>
      <c r="D1042" s="34" t="s">
        <v>5131</v>
      </c>
      <c r="E1042" s="34" t="s">
        <v>7822</v>
      </c>
      <c r="F1042" s="34">
        <v>1</v>
      </c>
    </row>
    <row r="1043" spans="1:6">
      <c r="A1043" s="23">
        <v>2020</v>
      </c>
      <c r="B1043" s="23" t="s">
        <v>514</v>
      </c>
      <c r="C1043" s="13" t="s">
        <v>184</v>
      </c>
      <c r="D1043" s="34" t="s">
        <v>5131</v>
      </c>
      <c r="E1043" s="34" t="s">
        <v>1454</v>
      </c>
      <c r="F1043" s="34">
        <v>2</v>
      </c>
    </row>
    <row r="1044" spans="1:6">
      <c r="A1044" s="23">
        <v>2020</v>
      </c>
      <c r="B1044" s="23" t="s">
        <v>514</v>
      </c>
      <c r="C1044" s="13" t="s">
        <v>184</v>
      </c>
      <c r="D1044" s="34" t="s">
        <v>5131</v>
      </c>
      <c r="E1044" s="34" t="s">
        <v>7823</v>
      </c>
      <c r="F1044" s="34">
        <v>1</v>
      </c>
    </row>
    <row r="1045" spans="1:6">
      <c r="A1045" s="23">
        <v>2020</v>
      </c>
      <c r="B1045" s="23" t="s">
        <v>514</v>
      </c>
      <c r="C1045" s="13" t="s">
        <v>184</v>
      </c>
      <c r="D1045" s="34" t="s">
        <v>5131</v>
      </c>
      <c r="E1045" s="34" t="s">
        <v>5132</v>
      </c>
      <c r="F1045" s="34">
        <v>1</v>
      </c>
    </row>
    <row r="1046" spans="1:6">
      <c r="A1046" s="23">
        <v>2020</v>
      </c>
      <c r="B1046" s="23" t="s">
        <v>514</v>
      </c>
      <c r="C1046" s="13" t="s">
        <v>184</v>
      </c>
      <c r="D1046" s="34" t="s">
        <v>5131</v>
      </c>
      <c r="E1046" s="34" t="s">
        <v>4450</v>
      </c>
      <c r="F1046" s="34">
        <v>1</v>
      </c>
    </row>
    <row r="1047" spans="1:6">
      <c r="A1047" s="23">
        <v>2020</v>
      </c>
      <c r="B1047" s="23" t="s">
        <v>514</v>
      </c>
      <c r="C1047" s="13" t="s">
        <v>184</v>
      </c>
      <c r="D1047" s="34" t="s">
        <v>5131</v>
      </c>
      <c r="E1047" s="34" t="s">
        <v>7824</v>
      </c>
      <c r="F1047" s="34">
        <v>1</v>
      </c>
    </row>
    <row r="1048" spans="1:6">
      <c r="A1048" s="23">
        <v>2020</v>
      </c>
      <c r="B1048" s="23" t="s">
        <v>514</v>
      </c>
      <c r="C1048" s="13" t="s">
        <v>184</v>
      </c>
      <c r="D1048" s="34" t="s">
        <v>5131</v>
      </c>
      <c r="E1048" s="34" t="s">
        <v>7731</v>
      </c>
      <c r="F1048" s="34">
        <v>5</v>
      </c>
    </row>
    <row r="1049" spans="1:6">
      <c r="A1049" s="23">
        <v>2020</v>
      </c>
      <c r="B1049" s="23" t="s">
        <v>514</v>
      </c>
      <c r="C1049" s="13" t="s">
        <v>184</v>
      </c>
      <c r="D1049" s="34" t="s">
        <v>5131</v>
      </c>
      <c r="E1049" s="34" t="s">
        <v>4422</v>
      </c>
      <c r="F1049" s="34">
        <v>10</v>
      </c>
    </row>
    <row r="1050" spans="1:6">
      <c r="A1050" s="23">
        <v>2020</v>
      </c>
      <c r="B1050" s="23" t="s">
        <v>514</v>
      </c>
      <c r="C1050" s="13" t="s">
        <v>184</v>
      </c>
      <c r="D1050" s="34" t="s">
        <v>5131</v>
      </c>
      <c r="E1050" s="34" t="s">
        <v>4423</v>
      </c>
      <c r="F1050" s="34">
        <v>1</v>
      </c>
    </row>
    <row r="1051" spans="1:6">
      <c r="A1051" s="23">
        <v>2020</v>
      </c>
      <c r="B1051" s="23" t="s">
        <v>514</v>
      </c>
      <c r="C1051" s="13" t="s">
        <v>184</v>
      </c>
      <c r="D1051" s="34" t="s">
        <v>5131</v>
      </c>
      <c r="E1051" s="34" t="s">
        <v>7825</v>
      </c>
      <c r="F1051" s="34">
        <v>1</v>
      </c>
    </row>
    <row r="1052" spans="1:6">
      <c r="A1052" s="23">
        <v>2020</v>
      </c>
      <c r="B1052" s="23" t="s">
        <v>514</v>
      </c>
      <c r="C1052" s="13" t="s">
        <v>184</v>
      </c>
      <c r="D1052" s="34" t="s">
        <v>5131</v>
      </c>
      <c r="E1052" s="34" t="s">
        <v>4425</v>
      </c>
      <c r="F1052" s="34">
        <v>2</v>
      </c>
    </row>
    <row r="1053" spans="1:6">
      <c r="A1053" s="23">
        <v>2020</v>
      </c>
      <c r="B1053" s="23" t="s">
        <v>514</v>
      </c>
      <c r="C1053" s="13" t="s">
        <v>184</v>
      </c>
      <c r="D1053" s="34" t="s">
        <v>5131</v>
      </c>
      <c r="E1053" s="34" t="s">
        <v>7739</v>
      </c>
      <c r="F1053" s="34">
        <v>3</v>
      </c>
    </row>
    <row r="1054" spans="1:6">
      <c r="A1054" s="23">
        <v>2020</v>
      </c>
      <c r="B1054" s="23" t="s">
        <v>514</v>
      </c>
      <c r="C1054" s="13" t="s">
        <v>184</v>
      </c>
      <c r="D1054" s="34" t="s">
        <v>5131</v>
      </c>
      <c r="E1054" s="34" t="s">
        <v>5133</v>
      </c>
      <c r="F1054" s="34">
        <v>3</v>
      </c>
    </row>
    <row r="1055" spans="1:6">
      <c r="A1055" s="23">
        <v>2020</v>
      </c>
      <c r="B1055" s="23" t="s">
        <v>514</v>
      </c>
      <c r="C1055" s="13" t="s">
        <v>184</v>
      </c>
      <c r="D1055" s="34" t="s">
        <v>5131</v>
      </c>
      <c r="E1055" s="34" t="s">
        <v>7740</v>
      </c>
      <c r="F1055" s="34">
        <v>1</v>
      </c>
    </row>
    <row r="1056" spans="1:6">
      <c r="A1056" s="23">
        <v>2020</v>
      </c>
      <c r="B1056" s="23" t="s">
        <v>514</v>
      </c>
      <c r="C1056" s="13" t="s">
        <v>184</v>
      </c>
      <c r="D1056" s="34" t="s">
        <v>5131</v>
      </c>
      <c r="E1056" s="34" t="s">
        <v>7821</v>
      </c>
      <c r="F1056" s="34">
        <v>1</v>
      </c>
    </row>
    <row r="1057" spans="1:6">
      <c r="A1057" s="23">
        <v>2020</v>
      </c>
      <c r="B1057" s="23" t="s">
        <v>514</v>
      </c>
      <c r="C1057" s="13" t="s">
        <v>184</v>
      </c>
      <c r="D1057" s="34" t="s">
        <v>5131</v>
      </c>
      <c r="E1057" s="34" t="s">
        <v>5134</v>
      </c>
      <c r="F1057" s="34">
        <v>1</v>
      </c>
    </row>
    <row r="1058" spans="1:6">
      <c r="A1058" s="23">
        <v>2020</v>
      </c>
      <c r="B1058" s="23" t="s">
        <v>514</v>
      </c>
      <c r="C1058" s="13" t="s">
        <v>184</v>
      </c>
      <c r="D1058" s="34" t="s">
        <v>5131</v>
      </c>
      <c r="E1058" s="34" t="s">
        <v>977</v>
      </c>
      <c r="F1058" s="34">
        <v>1</v>
      </c>
    </row>
    <row r="1059" spans="1:6">
      <c r="A1059" s="23">
        <v>2020</v>
      </c>
      <c r="B1059" s="23" t="s">
        <v>514</v>
      </c>
      <c r="C1059" s="13" t="s">
        <v>184</v>
      </c>
      <c r="D1059" s="34" t="s">
        <v>5131</v>
      </c>
      <c r="E1059" s="34" t="s">
        <v>7741</v>
      </c>
      <c r="F1059" s="34">
        <v>1</v>
      </c>
    </row>
    <row r="1060" spans="1:6">
      <c r="A1060" s="23">
        <v>2020</v>
      </c>
      <c r="B1060" s="23" t="s">
        <v>514</v>
      </c>
      <c r="C1060" s="13" t="s">
        <v>184</v>
      </c>
      <c r="D1060" s="34" t="s">
        <v>5131</v>
      </c>
      <c r="E1060" s="34" t="s">
        <v>7742</v>
      </c>
      <c r="F1060" s="34">
        <v>2</v>
      </c>
    </row>
    <row r="1061" spans="1:6">
      <c r="A1061" s="23">
        <v>2020</v>
      </c>
      <c r="B1061" s="23" t="s">
        <v>514</v>
      </c>
      <c r="C1061" s="13" t="s">
        <v>184</v>
      </c>
      <c r="D1061" s="34" t="s">
        <v>5131</v>
      </c>
      <c r="E1061" s="34" t="s">
        <v>7771</v>
      </c>
      <c r="F1061" s="34">
        <v>2</v>
      </c>
    </row>
    <row r="1062" spans="1:6">
      <c r="A1062" s="23">
        <v>2020</v>
      </c>
      <c r="B1062" s="23" t="s">
        <v>514</v>
      </c>
      <c r="C1062" s="13" t="s">
        <v>184</v>
      </c>
      <c r="D1062" s="34" t="s">
        <v>5131</v>
      </c>
      <c r="E1062" s="34" t="s">
        <v>4431</v>
      </c>
      <c r="F1062" s="34">
        <v>2</v>
      </c>
    </row>
    <row r="1063" spans="1:6">
      <c r="A1063" s="23">
        <v>2020</v>
      </c>
      <c r="B1063" s="23" t="s">
        <v>514</v>
      </c>
      <c r="C1063" s="13" t="s">
        <v>184</v>
      </c>
      <c r="D1063" s="34" t="s">
        <v>5131</v>
      </c>
      <c r="E1063" s="34" t="s">
        <v>4432</v>
      </c>
      <c r="F1063" s="34">
        <v>1</v>
      </c>
    </row>
    <row r="1064" spans="1:6">
      <c r="A1064" s="23">
        <v>2020</v>
      </c>
      <c r="B1064" s="23" t="s">
        <v>514</v>
      </c>
      <c r="C1064" s="13" t="s">
        <v>184</v>
      </c>
      <c r="D1064" s="34" t="s">
        <v>5131</v>
      </c>
      <c r="E1064" s="34" t="s">
        <v>4457</v>
      </c>
      <c r="F1064" s="34">
        <v>6</v>
      </c>
    </row>
    <row r="1065" spans="1:6">
      <c r="A1065" s="23">
        <v>2020</v>
      </c>
      <c r="B1065" s="23" t="s">
        <v>514</v>
      </c>
      <c r="C1065" s="13" t="s">
        <v>184</v>
      </c>
      <c r="D1065" s="34" t="s">
        <v>5131</v>
      </c>
      <c r="E1065" s="34" t="s">
        <v>7826</v>
      </c>
      <c r="F1065" s="34">
        <v>1</v>
      </c>
    </row>
    <row r="1066" spans="1:6">
      <c r="A1066" s="23">
        <v>2020</v>
      </c>
      <c r="B1066" s="23" t="s">
        <v>514</v>
      </c>
      <c r="C1066" s="13" t="s">
        <v>184</v>
      </c>
      <c r="D1066" s="34" t="s">
        <v>5131</v>
      </c>
      <c r="E1066" s="34" t="s">
        <v>4433</v>
      </c>
      <c r="F1066" s="34">
        <v>4</v>
      </c>
    </row>
    <row r="1067" spans="1:6">
      <c r="A1067" s="23">
        <v>2020</v>
      </c>
      <c r="B1067" s="23" t="s">
        <v>514</v>
      </c>
      <c r="C1067" s="13" t="s">
        <v>184</v>
      </c>
      <c r="D1067" s="34" t="s">
        <v>5131</v>
      </c>
      <c r="E1067" s="34" t="s">
        <v>5135</v>
      </c>
      <c r="F1067" s="34">
        <v>1</v>
      </c>
    </row>
    <row r="1068" spans="1:6">
      <c r="A1068" s="23">
        <v>2020</v>
      </c>
      <c r="B1068" s="23" t="s">
        <v>514</v>
      </c>
      <c r="C1068" s="13" t="s">
        <v>184</v>
      </c>
      <c r="D1068" s="34" t="s">
        <v>5131</v>
      </c>
      <c r="E1068" s="34" t="s">
        <v>4436</v>
      </c>
      <c r="F1068" s="34">
        <v>1</v>
      </c>
    </row>
    <row r="1069" spans="1:6">
      <c r="A1069" s="23">
        <v>2020</v>
      </c>
      <c r="B1069" s="23" t="s">
        <v>514</v>
      </c>
      <c r="C1069" s="13" t="s">
        <v>184</v>
      </c>
      <c r="D1069" s="34" t="s">
        <v>5131</v>
      </c>
      <c r="E1069" s="34" t="s">
        <v>5136</v>
      </c>
      <c r="F1069" s="34">
        <v>3</v>
      </c>
    </row>
    <row r="1070" spans="1:6">
      <c r="A1070" s="23">
        <v>2020</v>
      </c>
      <c r="B1070" s="23" t="s">
        <v>514</v>
      </c>
      <c r="C1070" s="13" t="s">
        <v>184</v>
      </c>
      <c r="D1070" s="34" t="s">
        <v>5131</v>
      </c>
      <c r="E1070" s="34" t="s">
        <v>5137</v>
      </c>
      <c r="F1070" s="34">
        <v>1</v>
      </c>
    </row>
    <row r="1071" spans="1:6">
      <c r="A1071" s="23">
        <v>2020</v>
      </c>
      <c r="B1071" s="23" t="s">
        <v>514</v>
      </c>
      <c r="C1071" s="13" t="s">
        <v>184</v>
      </c>
      <c r="D1071" s="34" t="s">
        <v>5131</v>
      </c>
      <c r="E1071" s="34" t="s">
        <v>5138</v>
      </c>
      <c r="F1071" s="34">
        <v>1</v>
      </c>
    </row>
    <row r="1072" spans="1:6">
      <c r="A1072" s="23">
        <v>2020</v>
      </c>
      <c r="B1072" s="23" t="s">
        <v>514</v>
      </c>
      <c r="C1072" s="13" t="s">
        <v>184</v>
      </c>
      <c r="D1072" s="34" t="s">
        <v>5131</v>
      </c>
      <c r="E1072" s="34" t="s">
        <v>7827</v>
      </c>
      <c r="F1072" s="34">
        <v>1</v>
      </c>
    </row>
    <row r="1073" spans="1:6">
      <c r="A1073" s="23">
        <v>2020</v>
      </c>
      <c r="B1073" s="23" t="s">
        <v>514</v>
      </c>
      <c r="C1073" s="13" t="s">
        <v>184</v>
      </c>
      <c r="D1073" s="34" t="s">
        <v>5131</v>
      </c>
      <c r="E1073" s="34" t="s">
        <v>7743</v>
      </c>
      <c r="F1073" s="34">
        <v>1</v>
      </c>
    </row>
    <row r="1074" spans="1:6">
      <c r="A1074" s="23">
        <v>2020</v>
      </c>
      <c r="B1074" s="23" t="s">
        <v>514</v>
      </c>
      <c r="C1074" s="13" t="s">
        <v>184</v>
      </c>
      <c r="D1074" s="34" t="s">
        <v>5131</v>
      </c>
      <c r="E1074" s="34" t="s">
        <v>7819</v>
      </c>
      <c r="F1074" s="34">
        <v>3</v>
      </c>
    </row>
    <row r="1075" spans="1:6">
      <c r="A1075" s="23">
        <v>2020</v>
      </c>
      <c r="B1075" s="23" t="s">
        <v>514</v>
      </c>
      <c r="C1075" s="13" t="s">
        <v>184</v>
      </c>
      <c r="D1075" s="34" t="s">
        <v>5131</v>
      </c>
      <c r="E1075" s="34" t="s">
        <v>7744</v>
      </c>
      <c r="F1075" s="34">
        <v>1</v>
      </c>
    </row>
    <row r="1076" spans="1:6">
      <c r="A1076" s="23">
        <v>2020</v>
      </c>
      <c r="B1076" s="23" t="s">
        <v>514</v>
      </c>
      <c r="C1076" s="13" t="s">
        <v>184</v>
      </c>
      <c r="D1076" s="34" t="s">
        <v>5131</v>
      </c>
      <c r="E1076" s="34" t="s">
        <v>7734</v>
      </c>
      <c r="F1076" s="34">
        <v>4</v>
      </c>
    </row>
    <row r="1077" spans="1:6">
      <c r="A1077" s="23">
        <v>2020</v>
      </c>
      <c r="B1077" s="23" t="s">
        <v>514</v>
      </c>
      <c r="C1077" s="13" t="s">
        <v>184</v>
      </c>
      <c r="D1077" s="34" t="s">
        <v>5131</v>
      </c>
      <c r="E1077" s="34" t="s">
        <v>4438</v>
      </c>
      <c r="F1077" s="34">
        <v>4</v>
      </c>
    </row>
    <row r="1078" spans="1:6">
      <c r="A1078" s="23">
        <v>2020</v>
      </c>
      <c r="B1078" s="23" t="s">
        <v>514</v>
      </c>
      <c r="C1078" s="13" t="s">
        <v>184</v>
      </c>
      <c r="D1078" s="34" t="s">
        <v>5131</v>
      </c>
      <c r="E1078" s="34" t="s">
        <v>4439</v>
      </c>
      <c r="F1078" s="34">
        <v>1</v>
      </c>
    </row>
    <row r="1079" spans="1:6">
      <c r="A1079" s="23">
        <v>2020</v>
      </c>
      <c r="B1079" s="23" t="s">
        <v>514</v>
      </c>
      <c r="C1079" s="13" t="s">
        <v>184</v>
      </c>
      <c r="D1079" s="34" t="s">
        <v>5131</v>
      </c>
      <c r="E1079" s="34" t="s">
        <v>5139</v>
      </c>
      <c r="F1079" s="34">
        <v>1</v>
      </c>
    </row>
    <row r="1080" spans="1:6">
      <c r="A1080" s="23">
        <v>2020</v>
      </c>
      <c r="B1080" s="23" t="s">
        <v>514</v>
      </c>
      <c r="C1080" s="13" t="s">
        <v>184</v>
      </c>
      <c r="D1080" s="34" t="s">
        <v>5131</v>
      </c>
      <c r="E1080" s="34" t="s">
        <v>4442</v>
      </c>
      <c r="F1080" s="34">
        <v>3</v>
      </c>
    </row>
    <row r="1081" spans="1:6">
      <c r="A1081" s="23">
        <v>2020</v>
      </c>
      <c r="B1081" s="23" t="s">
        <v>514</v>
      </c>
      <c r="C1081" s="13" t="s">
        <v>184</v>
      </c>
      <c r="D1081" s="34" t="s">
        <v>5131</v>
      </c>
      <c r="E1081" s="34" t="s">
        <v>7891</v>
      </c>
      <c r="F1081" s="34">
        <v>1</v>
      </c>
    </row>
    <row r="1082" spans="1:6">
      <c r="A1082" s="23">
        <v>2020</v>
      </c>
      <c r="B1082" s="23" t="s">
        <v>514</v>
      </c>
      <c r="C1082" s="13" t="s">
        <v>184</v>
      </c>
      <c r="D1082" s="34" t="s">
        <v>5131</v>
      </c>
      <c r="E1082" s="34" t="s">
        <v>7828</v>
      </c>
      <c r="F1082" s="34">
        <v>3</v>
      </c>
    </row>
    <row r="1083" spans="1:6">
      <c r="A1083" s="23">
        <v>2020</v>
      </c>
      <c r="B1083" s="23" t="s">
        <v>514</v>
      </c>
      <c r="C1083" s="13" t="s">
        <v>184</v>
      </c>
      <c r="D1083" s="34" t="s">
        <v>5131</v>
      </c>
      <c r="E1083" s="34" t="s">
        <v>5140</v>
      </c>
      <c r="F1083" s="34">
        <v>4</v>
      </c>
    </row>
    <row r="1084" spans="1:6">
      <c r="A1084" s="23">
        <v>2020</v>
      </c>
      <c r="B1084" s="23" t="s">
        <v>514</v>
      </c>
      <c r="C1084" s="13" t="s">
        <v>184</v>
      </c>
      <c r="D1084" s="34" t="s">
        <v>5131</v>
      </c>
      <c r="E1084" s="34" t="s">
        <v>5141</v>
      </c>
      <c r="F1084" s="34">
        <v>12</v>
      </c>
    </row>
    <row r="1085" spans="1:6">
      <c r="A1085" s="23">
        <v>2020</v>
      </c>
      <c r="B1085" s="23" t="s">
        <v>514</v>
      </c>
      <c r="C1085" s="13" t="s">
        <v>184</v>
      </c>
      <c r="D1085" s="34" t="s">
        <v>5131</v>
      </c>
      <c r="E1085" s="34" t="s">
        <v>967</v>
      </c>
      <c r="F1085" s="34">
        <v>3</v>
      </c>
    </row>
    <row r="1086" spans="1:6">
      <c r="A1086" s="23">
        <v>2020</v>
      </c>
      <c r="B1086" s="23" t="s">
        <v>514</v>
      </c>
      <c r="C1086" s="13" t="s">
        <v>184</v>
      </c>
      <c r="D1086" s="34" t="s">
        <v>5131</v>
      </c>
      <c r="E1086" s="34" t="s">
        <v>7730</v>
      </c>
      <c r="F1086" s="34">
        <v>3</v>
      </c>
    </row>
    <row r="1087" spans="1:6">
      <c r="A1087" s="23">
        <v>2020</v>
      </c>
      <c r="B1087" s="23" t="s">
        <v>514</v>
      </c>
      <c r="C1087" s="13" t="s">
        <v>184</v>
      </c>
      <c r="D1087" s="34" t="s">
        <v>5131</v>
      </c>
      <c r="E1087" s="34" t="s">
        <v>5142</v>
      </c>
      <c r="F1087" s="34">
        <v>1</v>
      </c>
    </row>
    <row r="1088" spans="1:6">
      <c r="A1088" s="23">
        <v>2020</v>
      </c>
      <c r="B1088" s="23" t="s">
        <v>514</v>
      </c>
      <c r="C1088" s="13" t="s">
        <v>184</v>
      </c>
      <c r="D1088" s="34" t="s">
        <v>5143</v>
      </c>
      <c r="E1088" s="34" t="s">
        <v>5144</v>
      </c>
      <c r="F1088" s="34">
        <v>7</v>
      </c>
    </row>
    <row r="1089" spans="1:6">
      <c r="A1089" s="23">
        <v>2020</v>
      </c>
      <c r="B1089" s="23" t="s">
        <v>514</v>
      </c>
      <c r="C1089" s="13" t="s">
        <v>184</v>
      </c>
      <c r="D1089" s="34" t="s">
        <v>5143</v>
      </c>
      <c r="E1089" s="34" t="s">
        <v>7830</v>
      </c>
      <c r="F1089" s="34">
        <v>68</v>
      </c>
    </row>
    <row r="1090" spans="1:6">
      <c r="A1090" s="23">
        <v>2020</v>
      </c>
      <c r="B1090" s="23" t="s">
        <v>514</v>
      </c>
      <c r="C1090" s="13" t="s">
        <v>184</v>
      </c>
      <c r="D1090" s="34" t="s">
        <v>5143</v>
      </c>
      <c r="E1090" s="34" t="s">
        <v>5145</v>
      </c>
      <c r="F1090" s="34">
        <v>7</v>
      </c>
    </row>
    <row r="1091" spans="1:6">
      <c r="A1091" s="23">
        <v>2020</v>
      </c>
      <c r="B1091" s="23" t="s">
        <v>514</v>
      </c>
      <c r="C1091" s="13" t="s">
        <v>184</v>
      </c>
      <c r="D1091" s="34" t="s">
        <v>5143</v>
      </c>
      <c r="E1091" s="34" t="s">
        <v>5146</v>
      </c>
      <c r="F1091" s="34">
        <v>30</v>
      </c>
    </row>
    <row r="1092" spans="1:6">
      <c r="A1092" s="23">
        <v>2020</v>
      </c>
      <c r="B1092" s="23" t="s">
        <v>514</v>
      </c>
      <c r="C1092" s="13" t="s">
        <v>184</v>
      </c>
      <c r="D1092" s="34" t="s">
        <v>5143</v>
      </c>
      <c r="E1092" s="34" t="s">
        <v>7831</v>
      </c>
      <c r="F1092" s="34">
        <v>1</v>
      </c>
    </row>
    <row r="1093" spans="1:6">
      <c r="A1093" s="23">
        <v>2020</v>
      </c>
      <c r="B1093" s="23" t="s">
        <v>514</v>
      </c>
      <c r="C1093" s="13" t="s">
        <v>184</v>
      </c>
      <c r="D1093" s="34" t="s">
        <v>5143</v>
      </c>
      <c r="E1093" s="34" t="s">
        <v>5147</v>
      </c>
      <c r="F1093" s="34">
        <v>1</v>
      </c>
    </row>
    <row r="1094" spans="1:6">
      <c r="A1094" s="23">
        <v>2020</v>
      </c>
      <c r="B1094" s="23" t="s">
        <v>514</v>
      </c>
      <c r="C1094" s="13" t="s">
        <v>184</v>
      </c>
      <c r="D1094" s="34" t="s">
        <v>5143</v>
      </c>
      <c r="E1094" s="34" t="s">
        <v>7772</v>
      </c>
      <c r="F1094" s="34">
        <v>12</v>
      </c>
    </row>
    <row r="1095" spans="1:6">
      <c r="A1095" s="23">
        <v>2020</v>
      </c>
      <c r="B1095" s="23" t="s">
        <v>514</v>
      </c>
      <c r="C1095" s="13" t="s">
        <v>184</v>
      </c>
      <c r="D1095" s="34" t="s">
        <v>5143</v>
      </c>
      <c r="E1095" s="34" t="s">
        <v>7832</v>
      </c>
      <c r="F1095" s="34">
        <v>16</v>
      </c>
    </row>
    <row r="1096" spans="1:6">
      <c r="A1096" s="23">
        <v>2020</v>
      </c>
      <c r="B1096" s="23" t="s">
        <v>514</v>
      </c>
      <c r="C1096" s="13" t="s">
        <v>184</v>
      </c>
      <c r="D1096" s="34" t="s">
        <v>5143</v>
      </c>
      <c r="E1096" s="34" t="s">
        <v>7745</v>
      </c>
      <c r="F1096" s="34">
        <v>5</v>
      </c>
    </row>
    <row r="1097" spans="1:6">
      <c r="A1097" s="23">
        <v>2020</v>
      </c>
      <c r="B1097" s="23" t="s">
        <v>514</v>
      </c>
      <c r="C1097" s="13" t="s">
        <v>184</v>
      </c>
      <c r="D1097" s="34" t="s">
        <v>5143</v>
      </c>
      <c r="E1097" s="34" t="s">
        <v>7833</v>
      </c>
      <c r="F1097" s="34">
        <v>2</v>
      </c>
    </row>
    <row r="1098" spans="1:6">
      <c r="A1098" s="23">
        <v>2020</v>
      </c>
      <c r="B1098" s="23" t="s">
        <v>514</v>
      </c>
      <c r="C1098" s="13" t="s">
        <v>184</v>
      </c>
      <c r="D1098" s="34" t="s">
        <v>5143</v>
      </c>
      <c r="E1098" s="34" t="s">
        <v>5148</v>
      </c>
      <c r="F1098" s="34">
        <v>29</v>
      </c>
    </row>
    <row r="1099" spans="1:6">
      <c r="A1099" s="23">
        <v>2020</v>
      </c>
      <c r="B1099" s="23" t="s">
        <v>514</v>
      </c>
      <c r="C1099" s="13" t="s">
        <v>184</v>
      </c>
      <c r="D1099" s="34" t="s">
        <v>5143</v>
      </c>
      <c r="E1099" s="34" t="s">
        <v>7787</v>
      </c>
      <c r="F1099" s="34">
        <v>13</v>
      </c>
    </row>
    <row r="1100" spans="1:6">
      <c r="A1100" s="23">
        <v>2020</v>
      </c>
      <c r="B1100" s="23" t="s">
        <v>514</v>
      </c>
      <c r="C1100" s="13" t="s">
        <v>184</v>
      </c>
      <c r="D1100" s="34" t="s">
        <v>5143</v>
      </c>
      <c r="E1100" s="34" t="s">
        <v>7788</v>
      </c>
      <c r="F1100" s="34">
        <v>7</v>
      </c>
    </row>
    <row r="1101" spans="1:6">
      <c r="A1101" s="23">
        <v>2020</v>
      </c>
      <c r="B1101" s="23" t="s">
        <v>514</v>
      </c>
      <c r="C1101" s="13" t="s">
        <v>184</v>
      </c>
      <c r="D1101" s="34" t="s">
        <v>5143</v>
      </c>
      <c r="E1101" s="34" t="s">
        <v>7746</v>
      </c>
      <c r="F1101" s="34">
        <v>4</v>
      </c>
    </row>
    <row r="1102" spans="1:6">
      <c r="A1102" s="23">
        <v>2020</v>
      </c>
      <c r="B1102" s="23" t="s">
        <v>514</v>
      </c>
      <c r="C1102" s="13" t="s">
        <v>184</v>
      </c>
      <c r="D1102" s="34" t="s">
        <v>5143</v>
      </c>
      <c r="E1102" s="34" t="s">
        <v>7834</v>
      </c>
      <c r="F1102" s="34">
        <v>12</v>
      </c>
    </row>
    <row r="1103" spans="1:6">
      <c r="A1103" s="23">
        <v>2020</v>
      </c>
      <c r="B1103" s="23" t="s">
        <v>514</v>
      </c>
      <c r="C1103" s="13" t="s">
        <v>184</v>
      </c>
      <c r="D1103" s="34" t="s">
        <v>5143</v>
      </c>
      <c r="E1103" s="34" t="s">
        <v>7829</v>
      </c>
      <c r="F1103" s="34">
        <v>21</v>
      </c>
    </row>
    <row r="1104" spans="1:6">
      <c r="A1104" s="23">
        <v>2020</v>
      </c>
      <c r="B1104" s="23" t="s">
        <v>514</v>
      </c>
      <c r="C1104" s="13" t="s">
        <v>184</v>
      </c>
      <c r="D1104" s="34" t="s">
        <v>5143</v>
      </c>
      <c r="E1104" s="34" t="s">
        <v>7747</v>
      </c>
      <c r="F1104" s="34">
        <v>11</v>
      </c>
    </row>
    <row r="1105" spans="1:6">
      <c r="A1105" s="23">
        <v>2020</v>
      </c>
      <c r="B1105" s="23" t="s">
        <v>514</v>
      </c>
      <c r="C1105" s="13" t="s">
        <v>184</v>
      </c>
      <c r="D1105" s="34" t="s">
        <v>5143</v>
      </c>
      <c r="E1105" s="34" t="s">
        <v>7789</v>
      </c>
      <c r="F1105" s="34">
        <v>1</v>
      </c>
    </row>
    <row r="1106" spans="1:6">
      <c r="A1106" s="23">
        <v>2020</v>
      </c>
      <c r="B1106" s="23" t="s">
        <v>514</v>
      </c>
      <c r="C1106" s="13" t="s">
        <v>184</v>
      </c>
      <c r="D1106" s="34" t="s">
        <v>5143</v>
      </c>
      <c r="E1106" s="34" t="s">
        <v>7910</v>
      </c>
      <c r="F1106" s="34">
        <v>1</v>
      </c>
    </row>
    <row r="1107" spans="1:6">
      <c r="A1107" s="23">
        <v>2020</v>
      </c>
      <c r="B1107" s="23" t="s">
        <v>514</v>
      </c>
      <c r="C1107" s="13" t="s">
        <v>184</v>
      </c>
      <c r="D1107" s="34" t="s">
        <v>5143</v>
      </c>
      <c r="E1107" s="34" t="s">
        <v>7835</v>
      </c>
      <c r="F1107" s="34">
        <v>18</v>
      </c>
    </row>
    <row r="1108" spans="1:6">
      <c r="A1108" s="23">
        <v>2020</v>
      </c>
      <c r="B1108" s="23" t="s">
        <v>514</v>
      </c>
      <c r="C1108" s="13" t="s">
        <v>184</v>
      </c>
      <c r="D1108" s="34" t="s">
        <v>5143</v>
      </c>
      <c r="E1108" s="34" t="s">
        <v>5149</v>
      </c>
      <c r="F1108" s="34">
        <v>10</v>
      </c>
    </row>
    <row r="1109" spans="1:6">
      <c r="A1109" s="23">
        <v>2020</v>
      </c>
      <c r="B1109" s="23" t="s">
        <v>514</v>
      </c>
      <c r="C1109" s="13" t="s">
        <v>184</v>
      </c>
      <c r="D1109" s="34" t="s">
        <v>5143</v>
      </c>
      <c r="E1109" s="34" t="s">
        <v>7865</v>
      </c>
      <c r="F1109" s="34">
        <v>10</v>
      </c>
    </row>
    <row r="1110" spans="1:6">
      <c r="A1110" s="23">
        <v>2020</v>
      </c>
      <c r="B1110" s="23" t="s">
        <v>514</v>
      </c>
      <c r="C1110" s="13" t="s">
        <v>184</v>
      </c>
      <c r="D1110" s="34" t="s">
        <v>5143</v>
      </c>
      <c r="E1110" s="34" t="s">
        <v>7866</v>
      </c>
      <c r="F1110" s="34">
        <v>11</v>
      </c>
    </row>
    <row r="1111" spans="1:6">
      <c r="A1111" s="23">
        <v>2020</v>
      </c>
      <c r="B1111" s="23" t="s">
        <v>514</v>
      </c>
      <c r="C1111" s="13" t="s">
        <v>184</v>
      </c>
      <c r="D1111" s="34" t="s">
        <v>5143</v>
      </c>
      <c r="E1111" s="34" t="s">
        <v>7748</v>
      </c>
      <c r="F1111" s="34">
        <v>7</v>
      </c>
    </row>
    <row r="1112" spans="1:6">
      <c r="A1112" s="23">
        <v>2020</v>
      </c>
      <c r="B1112" s="23" t="s">
        <v>514</v>
      </c>
      <c r="C1112" s="13" t="s">
        <v>184</v>
      </c>
      <c r="D1112" s="34" t="s">
        <v>5143</v>
      </c>
      <c r="E1112" s="34" t="s">
        <v>5138</v>
      </c>
      <c r="F1112" s="34">
        <v>3</v>
      </c>
    </row>
    <row r="1113" spans="1:6">
      <c r="A1113" s="23">
        <v>2020</v>
      </c>
      <c r="B1113" s="23" t="s">
        <v>514</v>
      </c>
      <c r="C1113" s="13" t="s">
        <v>184</v>
      </c>
      <c r="D1113" s="34" t="s">
        <v>5143</v>
      </c>
      <c r="E1113" s="34" t="s">
        <v>5150</v>
      </c>
      <c r="F1113" s="34">
        <v>2</v>
      </c>
    </row>
    <row r="1114" spans="1:6">
      <c r="A1114" s="23">
        <v>2020</v>
      </c>
      <c r="B1114" s="23" t="s">
        <v>514</v>
      </c>
      <c r="C1114" s="13" t="s">
        <v>184</v>
      </c>
      <c r="D1114" s="34" t="s">
        <v>5143</v>
      </c>
      <c r="E1114" s="34" t="s">
        <v>7913</v>
      </c>
      <c r="F1114" s="34">
        <v>3</v>
      </c>
    </row>
    <row r="1115" spans="1:6">
      <c r="A1115" s="23">
        <v>2020</v>
      </c>
      <c r="B1115" s="23" t="s">
        <v>514</v>
      </c>
      <c r="C1115" s="13" t="s">
        <v>184</v>
      </c>
      <c r="D1115" s="34" t="s">
        <v>5143</v>
      </c>
      <c r="E1115" s="34" t="s">
        <v>7749</v>
      </c>
      <c r="F1115" s="34">
        <v>6</v>
      </c>
    </row>
    <row r="1116" spans="1:6">
      <c r="A1116" s="23">
        <v>2020</v>
      </c>
      <c r="B1116" s="23" t="s">
        <v>514</v>
      </c>
      <c r="C1116" s="13" t="s">
        <v>184</v>
      </c>
      <c r="D1116" s="34" t="s">
        <v>5143</v>
      </c>
      <c r="E1116" s="34" t="s">
        <v>7750</v>
      </c>
      <c r="F1116" s="34">
        <v>7</v>
      </c>
    </row>
    <row r="1117" spans="1:6">
      <c r="A1117" s="23">
        <v>2020</v>
      </c>
      <c r="B1117" s="23" t="s">
        <v>514</v>
      </c>
      <c r="C1117" s="13" t="s">
        <v>184</v>
      </c>
      <c r="D1117" s="34" t="s">
        <v>5143</v>
      </c>
      <c r="E1117" s="34" t="s">
        <v>7892</v>
      </c>
      <c r="F1117" s="34">
        <v>1</v>
      </c>
    </row>
    <row r="1118" spans="1:6">
      <c r="A1118" s="23">
        <v>2020</v>
      </c>
      <c r="B1118" s="23" t="s">
        <v>514</v>
      </c>
      <c r="C1118" s="13" t="s">
        <v>184</v>
      </c>
      <c r="D1118" s="34" t="s">
        <v>5143</v>
      </c>
      <c r="E1118" s="34" t="s">
        <v>5151</v>
      </c>
      <c r="F1118" s="34">
        <v>48</v>
      </c>
    </row>
    <row r="1119" spans="1:6">
      <c r="A1119" s="23">
        <v>2020</v>
      </c>
      <c r="B1119" s="23" t="s">
        <v>514</v>
      </c>
      <c r="C1119" s="13" t="s">
        <v>184</v>
      </c>
      <c r="D1119" s="34" t="s">
        <v>5143</v>
      </c>
      <c r="E1119" s="34" t="s">
        <v>5152</v>
      </c>
      <c r="F1119" s="34">
        <v>1</v>
      </c>
    </row>
    <row r="1120" spans="1:6">
      <c r="A1120" s="23">
        <v>2020</v>
      </c>
      <c r="B1120" s="23" t="s">
        <v>514</v>
      </c>
      <c r="C1120" s="13" t="s">
        <v>184</v>
      </c>
      <c r="D1120" s="34" t="s">
        <v>5143</v>
      </c>
      <c r="E1120" s="34" t="s">
        <v>5153</v>
      </c>
      <c r="F1120" s="34">
        <v>28</v>
      </c>
    </row>
    <row r="1121" spans="1:6">
      <c r="A1121" s="23">
        <v>2020</v>
      </c>
      <c r="B1121" s="23" t="s">
        <v>514</v>
      </c>
      <c r="C1121" s="13" t="s">
        <v>184</v>
      </c>
      <c r="D1121" s="34" t="s">
        <v>5143</v>
      </c>
      <c r="E1121" s="34" t="s">
        <v>7867</v>
      </c>
      <c r="F1121" s="34">
        <v>5</v>
      </c>
    </row>
    <row r="1122" spans="1:6">
      <c r="A1122" s="23">
        <v>2020</v>
      </c>
      <c r="B1122" s="23" t="s">
        <v>514</v>
      </c>
      <c r="C1122" s="13" t="s">
        <v>184</v>
      </c>
      <c r="D1122" s="34" t="s">
        <v>5143</v>
      </c>
      <c r="E1122" s="34" t="s">
        <v>7893</v>
      </c>
      <c r="F1122" s="34">
        <v>1</v>
      </c>
    </row>
    <row r="1123" spans="1:6">
      <c r="A1123" s="23">
        <v>2020</v>
      </c>
      <c r="B1123" s="23" t="s">
        <v>514</v>
      </c>
      <c r="C1123" s="13" t="s">
        <v>184</v>
      </c>
      <c r="D1123" s="34" t="s">
        <v>5143</v>
      </c>
      <c r="E1123" s="34" t="s">
        <v>5154</v>
      </c>
      <c r="F1123" s="34">
        <v>2</v>
      </c>
    </row>
    <row r="1124" spans="1:6">
      <c r="A1124" s="23">
        <v>2020</v>
      </c>
      <c r="B1124" s="23" t="s">
        <v>514</v>
      </c>
      <c r="C1124" s="13" t="s">
        <v>23</v>
      </c>
      <c r="D1124" s="34" t="s">
        <v>5105</v>
      </c>
      <c r="E1124" s="34" t="s">
        <v>5106</v>
      </c>
      <c r="F1124" s="34">
        <v>5</v>
      </c>
    </row>
    <row r="1125" spans="1:6">
      <c r="A1125" s="23">
        <v>2020</v>
      </c>
      <c r="B1125" s="23" t="s">
        <v>514</v>
      </c>
      <c r="C1125" s="13" t="s">
        <v>23</v>
      </c>
      <c r="D1125" s="34" t="s">
        <v>5105</v>
      </c>
      <c r="E1125" s="34" t="s">
        <v>5107</v>
      </c>
      <c r="F1125" s="34">
        <v>1</v>
      </c>
    </row>
    <row r="1126" spans="1:6">
      <c r="A1126" s="23">
        <v>2020</v>
      </c>
      <c r="B1126" s="23" t="s">
        <v>514</v>
      </c>
      <c r="C1126" s="13" t="s">
        <v>23</v>
      </c>
      <c r="D1126" s="34" t="s">
        <v>5105</v>
      </c>
      <c r="E1126" s="34" t="s">
        <v>5108</v>
      </c>
      <c r="F1126" s="34">
        <v>70</v>
      </c>
    </row>
    <row r="1127" spans="1:6">
      <c r="A1127" s="23">
        <v>2020</v>
      </c>
      <c r="B1127" s="23" t="s">
        <v>514</v>
      </c>
      <c r="C1127" s="13" t="s">
        <v>23</v>
      </c>
      <c r="D1127" s="34" t="s">
        <v>5105</v>
      </c>
      <c r="E1127" s="34" t="s">
        <v>7751</v>
      </c>
      <c r="F1127" s="34">
        <v>2</v>
      </c>
    </row>
    <row r="1128" spans="1:6">
      <c r="A1128" s="23">
        <v>2020</v>
      </c>
      <c r="B1128" s="23" t="s">
        <v>514</v>
      </c>
      <c r="C1128" s="13" t="s">
        <v>23</v>
      </c>
      <c r="D1128" s="34" t="s">
        <v>5105</v>
      </c>
      <c r="E1128" s="34" t="s">
        <v>5111</v>
      </c>
      <c r="F1128" s="34">
        <v>1</v>
      </c>
    </row>
    <row r="1129" spans="1:6">
      <c r="A1129" s="23">
        <v>2020</v>
      </c>
      <c r="B1129" s="23" t="s">
        <v>514</v>
      </c>
      <c r="C1129" s="13" t="s">
        <v>23</v>
      </c>
      <c r="D1129" s="34" t="s">
        <v>5105</v>
      </c>
      <c r="E1129" s="34" t="s">
        <v>7752</v>
      </c>
      <c r="F1129" s="34">
        <v>1</v>
      </c>
    </row>
    <row r="1130" spans="1:6">
      <c r="A1130" s="23">
        <v>2020</v>
      </c>
      <c r="B1130" s="23" t="s">
        <v>514</v>
      </c>
      <c r="C1130" s="13" t="s">
        <v>23</v>
      </c>
      <c r="D1130" s="34" t="s">
        <v>5105</v>
      </c>
      <c r="E1130" s="34" t="s">
        <v>5155</v>
      </c>
      <c r="F1130" s="34">
        <v>50</v>
      </c>
    </row>
    <row r="1131" spans="1:6">
      <c r="A1131" s="23">
        <v>2020</v>
      </c>
      <c r="B1131" s="23" t="s">
        <v>514</v>
      </c>
      <c r="C1131" s="13" t="s">
        <v>23</v>
      </c>
      <c r="D1131" s="34" t="s">
        <v>5105</v>
      </c>
      <c r="E1131" s="34" t="s">
        <v>5112</v>
      </c>
      <c r="F1131" s="34">
        <v>81</v>
      </c>
    </row>
    <row r="1132" spans="1:6">
      <c r="A1132" s="23">
        <v>2020</v>
      </c>
      <c r="B1132" s="23" t="s">
        <v>514</v>
      </c>
      <c r="C1132" s="13" t="s">
        <v>23</v>
      </c>
      <c r="D1132" s="34" t="s">
        <v>5105</v>
      </c>
      <c r="E1132" s="34" t="s">
        <v>5113</v>
      </c>
      <c r="F1132" s="34">
        <v>2</v>
      </c>
    </row>
    <row r="1133" spans="1:6">
      <c r="A1133" s="23">
        <v>2020</v>
      </c>
      <c r="B1133" s="23" t="s">
        <v>514</v>
      </c>
      <c r="C1133" s="13" t="s">
        <v>23</v>
      </c>
      <c r="D1133" s="34" t="s">
        <v>5105</v>
      </c>
      <c r="E1133" s="34" t="s">
        <v>7894</v>
      </c>
      <c r="F1133" s="34">
        <v>34</v>
      </c>
    </row>
    <row r="1134" spans="1:6">
      <c r="A1134" s="23">
        <v>2020</v>
      </c>
      <c r="B1134" s="23" t="s">
        <v>514</v>
      </c>
      <c r="C1134" s="13" t="s">
        <v>23</v>
      </c>
      <c r="D1134" s="34" t="s">
        <v>5105</v>
      </c>
      <c r="E1134" s="34" t="s">
        <v>5156</v>
      </c>
      <c r="F1134" s="34">
        <v>18</v>
      </c>
    </row>
    <row r="1135" spans="1:6">
      <c r="A1135" s="23">
        <v>2020</v>
      </c>
      <c r="B1135" s="23" t="s">
        <v>514</v>
      </c>
      <c r="C1135" s="13" t="s">
        <v>23</v>
      </c>
      <c r="D1135" s="34" t="s">
        <v>5105</v>
      </c>
      <c r="E1135" s="34" t="s">
        <v>5157</v>
      </c>
      <c r="F1135" s="34">
        <v>13</v>
      </c>
    </row>
    <row r="1136" spans="1:6">
      <c r="A1136" s="23">
        <v>2020</v>
      </c>
      <c r="B1136" s="23" t="s">
        <v>514</v>
      </c>
      <c r="C1136" s="13" t="s">
        <v>23</v>
      </c>
      <c r="D1136" s="34" t="s">
        <v>5105</v>
      </c>
      <c r="E1136" s="34" t="s">
        <v>5158</v>
      </c>
      <c r="F1136" s="34">
        <v>1</v>
      </c>
    </row>
    <row r="1137" spans="1:6">
      <c r="A1137" s="23">
        <v>2020</v>
      </c>
      <c r="B1137" s="23" t="s">
        <v>514</v>
      </c>
      <c r="C1137" s="13" t="s">
        <v>23</v>
      </c>
      <c r="D1137" s="34" t="s">
        <v>5105</v>
      </c>
      <c r="E1137" s="34" t="s">
        <v>5159</v>
      </c>
      <c r="F1137" s="34">
        <v>11</v>
      </c>
    </row>
    <row r="1138" spans="1:6">
      <c r="A1138" s="23">
        <v>2020</v>
      </c>
      <c r="B1138" s="23" t="s">
        <v>514</v>
      </c>
      <c r="C1138" s="13" t="s">
        <v>23</v>
      </c>
      <c r="D1138" s="34" t="s">
        <v>5131</v>
      </c>
      <c r="E1138" s="34" t="s">
        <v>7805</v>
      </c>
      <c r="F1138" s="34">
        <v>2</v>
      </c>
    </row>
    <row r="1139" spans="1:6">
      <c r="A1139" s="23">
        <v>2020</v>
      </c>
      <c r="B1139" s="23" t="s">
        <v>514</v>
      </c>
      <c r="C1139" s="13" t="s">
        <v>23</v>
      </c>
      <c r="D1139" s="34" t="s">
        <v>5131</v>
      </c>
      <c r="E1139" s="34" t="s">
        <v>7812</v>
      </c>
      <c r="F1139" s="34">
        <v>1</v>
      </c>
    </row>
    <row r="1140" spans="1:6">
      <c r="A1140" s="23">
        <v>2020</v>
      </c>
      <c r="B1140" s="23" t="s">
        <v>514</v>
      </c>
      <c r="C1140" s="13" t="s">
        <v>23</v>
      </c>
      <c r="D1140" s="34" t="s">
        <v>5131</v>
      </c>
      <c r="E1140" s="34" t="s">
        <v>4446</v>
      </c>
      <c r="F1140" s="34">
        <v>1</v>
      </c>
    </row>
    <row r="1141" spans="1:6">
      <c r="A1141" s="23">
        <v>2020</v>
      </c>
      <c r="B1141" s="23" t="s">
        <v>514</v>
      </c>
      <c r="C1141" s="13" t="s">
        <v>23</v>
      </c>
      <c r="D1141" s="34" t="s">
        <v>5131</v>
      </c>
      <c r="E1141" s="34" t="s">
        <v>7868</v>
      </c>
      <c r="F1141" s="34">
        <v>1</v>
      </c>
    </row>
    <row r="1142" spans="1:6">
      <c r="A1142" s="23">
        <v>2020</v>
      </c>
      <c r="B1142" s="23" t="s">
        <v>514</v>
      </c>
      <c r="C1142" s="13" t="s">
        <v>23</v>
      </c>
      <c r="D1142" s="34" t="s">
        <v>5131</v>
      </c>
      <c r="E1142" s="34" t="s">
        <v>7823</v>
      </c>
      <c r="F1142" s="34">
        <v>1</v>
      </c>
    </row>
    <row r="1143" spans="1:6">
      <c r="A1143" s="23">
        <v>2020</v>
      </c>
      <c r="B1143" s="23" t="s">
        <v>514</v>
      </c>
      <c r="C1143" s="13" t="s">
        <v>23</v>
      </c>
      <c r="D1143" s="34" t="s">
        <v>5131</v>
      </c>
      <c r="E1143" s="34" t="s">
        <v>7895</v>
      </c>
      <c r="F1143" s="34">
        <v>1</v>
      </c>
    </row>
    <row r="1144" spans="1:6">
      <c r="A1144" s="23">
        <v>2020</v>
      </c>
      <c r="B1144" s="23" t="s">
        <v>514</v>
      </c>
      <c r="C1144" s="13" t="s">
        <v>23</v>
      </c>
      <c r="D1144" s="34" t="s">
        <v>5131</v>
      </c>
      <c r="E1144" s="34" t="s">
        <v>7836</v>
      </c>
      <c r="F1144" s="34">
        <v>1</v>
      </c>
    </row>
    <row r="1145" spans="1:6">
      <c r="A1145" s="23">
        <v>2020</v>
      </c>
      <c r="B1145" s="23" t="s">
        <v>514</v>
      </c>
      <c r="C1145" s="13" t="s">
        <v>23</v>
      </c>
      <c r="D1145" s="34" t="s">
        <v>5131</v>
      </c>
      <c r="E1145" s="34" t="s">
        <v>5132</v>
      </c>
      <c r="F1145" s="34">
        <v>2</v>
      </c>
    </row>
    <row r="1146" spans="1:6">
      <c r="A1146" s="23">
        <v>2020</v>
      </c>
      <c r="B1146" s="23" t="s">
        <v>514</v>
      </c>
      <c r="C1146" s="13" t="s">
        <v>23</v>
      </c>
      <c r="D1146" s="34" t="s">
        <v>5131</v>
      </c>
      <c r="E1146" s="34" t="s">
        <v>4450</v>
      </c>
      <c r="F1146" s="34">
        <v>1</v>
      </c>
    </row>
    <row r="1147" spans="1:6">
      <c r="A1147" s="23">
        <v>2020</v>
      </c>
      <c r="B1147" s="23" t="s">
        <v>514</v>
      </c>
      <c r="C1147" s="13" t="s">
        <v>23</v>
      </c>
      <c r="D1147" s="34" t="s">
        <v>5131</v>
      </c>
      <c r="E1147" s="34" t="s">
        <v>7731</v>
      </c>
      <c r="F1147" s="34">
        <v>4</v>
      </c>
    </row>
    <row r="1148" spans="1:6">
      <c r="A1148" s="23">
        <v>2020</v>
      </c>
      <c r="B1148" s="23" t="s">
        <v>514</v>
      </c>
      <c r="C1148" s="13" t="s">
        <v>23</v>
      </c>
      <c r="D1148" s="34" t="s">
        <v>5131</v>
      </c>
      <c r="E1148" s="34" t="s">
        <v>4422</v>
      </c>
      <c r="F1148" s="34">
        <v>4</v>
      </c>
    </row>
    <row r="1149" spans="1:6">
      <c r="A1149" s="23">
        <v>2020</v>
      </c>
      <c r="B1149" s="23" t="s">
        <v>514</v>
      </c>
      <c r="C1149" s="13" t="s">
        <v>23</v>
      </c>
      <c r="D1149" s="34" t="s">
        <v>5131</v>
      </c>
      <c r="E1149" s="34" t="s">
        <v>4425</v>
      </c>
      <c r="F1149" s="34">
        <v>1</v>
      </c>
    </row>
    <row r="1150" spans="1:6">
      <c r="A1150" s="23">
        <v>2020</v>
      </c>
      <c r="B1150" s="23" t="s">
        <v>514</v>
      </c>
      <c r="C1150" s="13" t="s">
        <v>23</v>
      </c>
      <c r="D1150" s="34" t="s">
        <v>5131</v>
      </c>
      <c r="E1150" s="34" t="s">
        <v>7739</v>
      </c>
      <c r="F1150" s="34">
        <v>2</v>
      </c>
    </row>
    <row r="1151" spans="1:6">
      <c r="A1151" s="23">
        <v>2020</v>
      </c>
      <c r="B1151" s="23" t="s">
        <v>514</v>
      </c>
      <c r="C1151" s="13" t="s">
        <v>23</v>
      </c>
      <c r="D1151" s="34" t="s">
        <v>5131</v>
      </c>
      <c r="E1151" s="34" t="s">
        <v>5133</v>
      </c>
      <c r="F1151" s="34">
        <v>5</v>
      </c>
    </row>
    <row r="1152" spans="1:6">
      <c r="A1152" s="23">
        <v>2020</v>
      </c>
      <c r="B1152" s="23" t="s">
        <v>514</v>
      </c>
      <c r="C1152" s="13" t="s">
        <v>23</v>
      </c>
      <c r="D1152" s="34" t="s">
        <v>5131</v>
      </c>
      <c r="E1152" s="34" t="s">
        <v>1736</v>
      </c>
      <c r="F1152" s="34">
        <v>5</v>
      </c>
    </row>
    <row r="1153" spans="1:6">
      <c r="A1153" s="23">
        <v>2020</v>
      </c>
      <c r="B1153" s="23" t="s">
        <v>514</v>
      </c>
      <c r="C1153" s="13" t="s">
        <v>23</v>
      </c>
      <c r="D1153" s="34" t="s">
        <v>5131</v>
      </c>
      <c r="E1153" s="34" t="s">
        <v>7890</v>
      </c>
      <c r="F1153" s="34">
        <v>1</v>
      </c>
    </row>
    <row r="1154" spans="1:6">
      <c r="A1154" s="23">
        <v>2020</v>
      </c>
      <c r="B1154" s="23" t="s">
        <v>514</v>
      </c>
      <c r="C1154" s="13" t="s">
        <v>23</v>
      </c>
      <c r="D1154" s="34" t="s">
        <v>5131</v>
      </c>
      <c r="E1154" s="34" t="s">
        <v>5134</v>
      </c>
      <c r="F1154" s="34">
        <v>2</v>
      </c>
    </row>
    <row r="1155" spans="1:6">
      <c r="A1155" s="23">
        <v>2020</v>
      </c>
      <c r="B1155" s="23" t="s">
        <v>514</v>
      </c>
      <c r="C1155" s="13" t="s">
        <v>23</v>
      </c>
      <c r="D1155" s="34" t="s">
        <v>5131</v>
      </c>
      <c r="E1155" s="34" t="s">
        <v>977</v>
      </c>
      <c r="F1155" s="34">
        <v>4</v>
      </c>
    </row>
    <row r="1156" spans="1:6">
      <c r="A1156" s="23">
        <v>2020</v>
      </c>
      <c r="B1156" s="23" t="s">
        <v>514</v>
      </c>
      <c r="C1156" s="13" t="s">
        <v>23</v>
      </c>
      <c r="D1156" s="34" t="s">
        <v>5131</v>
      </c>
      <c r="E1156" s="34" t="s">
        <v>7837</v>
      </c>
      <c r="F1156" s="34">
        <v>1</v>
      </c>
    </row>
    <row r="1157" spans="1:6">
      <c r="A1157" s="23">
        <v>2020</v>
      </c>
      <c r="B1157" s="23" t="s">
        <v>514</v>
      </c>
      <c r="C1157" s="13" t="s">
        <v>23</v>
      </c>
      <c r="D1157" s="34" t="s">
        <v>5131</v>
      </c>
      <c r="E1157" s="34" t="s">
        <v>7742</v>
      </c>
      <c r="F1157" s="34">
        <v>3</v>
      </c>
    </row>
    <row r="1158" spans="1:6">
      <c r="A1158" s="23">
        <v>2020</v>
      </c>
      <c r="B1158" s="23" t="s">
        <v>514</v>
      </c>
      <c r="C1158" s="13" t="s">
        <v>23</v>
      </c>
      <c r="D1158" s="34" t="s">
        <v>5131</v>
      </c>
      <c r="E1158" s="34" t="s">
        <v>7735</v>
      </c>
      <c r="F1158" s="34">
        <v>1</v>
      </c>
    </row>
    <row r="1159" spans="1:6">
      <c r="A1159" s="23">
        <v>2020</v>
      </c>
      <c r="B1159" s="23" t="s">
        <v>514</v>
      </c>
      <c r="C1159" s="13" t="s">
        <v>23</v>
      </c>
      <c r="D1159" s="34" t="s">
        <v>5131</v>
      </c>
      <c r="E1159" s="34" t="s">
        <v>4431</v>
      </c>
      <c r="F1159" s="34">
        <v>1</v>
      </c>
    </row>
    <row r="1160" spans="1:6">
      <c r="A1160" s="23">
        <v>2020</v>
      </c>
      <c r="B1160" s="23" t="s">
        <v>514</v>
      </c>
      <c r="C1160" s="13" t="s">
        <v>23</v>
      </c>
      <c r="D1160" s="34" t="s">
        <v>5131</v>
      </c>
      <c r="E1160" s="34" t="s">
        <v>4432</v>
      </c>
      <c r="F1160" s="34">
        <v>1</v>
      </c>
    </row>
    <row r="1161" spans="1:6">
      <c r="A1161" s="23">
        <v>2020</v>
      </c>
      <c r="B1161" s="23" t="s">
        <v>514</v>
      </c>
      <c r="C1161" s="13" t="s">
        <v>23</v>
      </c>
      <c r="D1161" s="34" t="s">
        <v>5131</v>
      </c>
      <c r="E1161" s="34" t="s">
        <v>4457</v>
      </c>
      <c r="F1161" s="34">
        <v>4</v>
      </c>
    </row>
    <row r="1162" spans="1:6">
      <c r="A1162" s="23">
        <v>2020</v>
      </c>
      <c r="B1162" s="23" t="s">
        <v>514</v>
      </c>
      <c r="C1162" s="13" t="s">
        <v>23</v>
      </c>
      <c r="D1162" s="34" t="s">
        <v>5131</v>
      </c>
      <c r="E1162" s="34" t="s">
        <v>5160</v>
      </c>
      <c r="F1162" s="34">
        <v>1</v>
      </c>
    </row>
    <row r="1163" spans="1:6">
      <c r="A1163" s="23">
        <v>2020</v>
      </c>
      <c r="B1163" s="23" t="s">
        <v>514</v>
      </c>
      <c r="C1163" s="13" t="s">
        <v>23</v>
      </c>
      <c r="D1163" s="34" t="s">
        <v>5131</v>
      </c>
      <c r="E1163" s="34" t="s">
        <v>5161</v>
      </c>
      <c r="F1163" s="34">
        <v>3</v>
      </c>
    </row>
    <row r="1164" spans="1:6">
      <c r="A1164" s="23">
        <v>2020</v>
      </c>
      <c r="B1164" s="23" t="s">
        <v>514</v>
      </c>
      <c r="C1164" s="13" t="s">
        <v>23</v>
      </c>
      <c r="D1164" s="34" t="s">
        <v>5131</v>
      </c>
      <c r="E1164" s="34" t="s">
        <v>5136</v>
      </c>
      <c r="F1164" s="34">
        <v>2</v>
      </c>
    </row>
    <row r="1165" spans="1:6">
      <c r="A1165" s="23">
        <v>2020</v>
      </c>
      <c r="B1165" s="23" t="s">
        <v>514</v>
      </c>
      <c r="C1165" s="13" t="s">
        <v>23</v>
      </c>
      <c r="D1165" s="34" t="s">
        <v>5131</v>
      </c>
      <c r="E1165" s="34" t="s">
        <v>5137</v>
      </c>
      <c r="F1165" s="34">
        <v>2</v>
      </c>
    </row>
    <row r="1166" spans="1:6">
      <c r="A1166" s="23">
        <v>2020</v>
      </c>
      <c r="B1166" s="23" t="s">
        <v>514</v>
      </c>
      <c r="C1166" s="13" t="s">
        <v>23</v>
      </c>
      <c r="D1166" s="34" t="s">
        <v>5131</v>
      </c>
      <c r="E1166" s="34" t="s">
        <v>7743</v>
      </c>
      <c r="F1166" s="34">
        <v>1</v>
      </c>
    </row>
    <row r="1167" spans="1:6">
      <c r="A1167" s="23">
        <v>2020</v>
      </c>
      <c r="B1167" s="23" t="s">
        <v>514</v>
      </c>
      <c r="C1167" s="13" t="s">
        <v>23</v>
      </c>
      <c r="D1167" s="34" t="s">
        <v>5131</v>
      </c>
      <c r="E1167" s="34" t="s">
        <v>7734</v>
      </c>
      <c r="F1167" s="34">
        <v>3</v>
      </c>
    </row>
    <row r="1168" spans="1:6">
      <c r="A1168" s="23">
        <v>2020</v>
      </c>
      <c r="B1168" s="23" t="s">
        <v>514</v>
      </c>
      <c r="C1168" s="13" t="s">
        <v>23</v>
      </c>
      <c r="D1168" s="34" t="s">
        <v>5131</v>
      </c>
      <c r="E1168" s="34" t="s">
        <v>4438</v>
      </c>
      <c r="F1168" s="34">
        <v>2</v>
      </c>
    </row>
    <row r="1169" spans="1:6">
      <c r="A1169" s="23">
        <v>2020</v>
      </c>
      <c r="B1169" s="23" t="s">
        <v>514</v>
      </c>
      <c r="C1169" s="13" t="s">
        <v>23</v>
      </c>
      <c r="D1169" s="34" t="s">
        <v>5131</v>
      </c>
      <c r="E1169" s="34" t="s">
        <v>4439</v>
      </c>
      <c r="F1169" s="34">
        <v>3</v>
      </c>
    </row>
    <row r="1170" spans="1:6">
      <c r="A1170" s="23">
        <v>2020</v>
      </c>
      <c r="B1170" s="23" t="s">
        <v>514</v>
      </c>
      <c r="C1170" s="13" t="s">
        <v>23</v>
      </c>
      <c r="D1170" s="34" t="s">
        <v>5131</v>
      </c>
      <c r="E1170" s="34" t="s">
        <v>4442</v>
      </c>
      <c r="F1170" s="34">
        <v>1</v>
      </c>
    </row>
    <row r="1171" spans="1:6">
      <c r="A1171" s="23">
        <v>2020</v>
      </c>
      <c r="B1171" s="23" t="s">
        <v>514</v>
      </c>
      <c r="C1171" s="13" t="s">
        <v>23</v>
      </c>
      <c r="D1171" s="34" t="s">
        <v>5131</v>
      </c>
      <c r="E1171" s="34" t="s">
        <v>5140</v>
      </c>
      <c r="F1171" s="34">
        <v>1</v>
      </c>
    </row>
    <row r="1172" spans="1:6">
      <c r="A1172" s="23">
        <v>2020</v>
      </c>
      <c r="B1172" s="23" t="s">
        <v>514</v>
      </c>
      <c r="C1172" s="13" t="s">
        <v>23</v>
      </c>
      <c r="D1172" s="34" t="s">
        <v>5131</v>
      </c>
      <c r="E1172" s="34" t="s">
        <v>5141</v>
      </c>
      <c r="F1172" s="34">
        <v>17</v>
      </c>
    </row>
    <row r="1173" spans="1:6">
      <c r="A1173" s="23">
        <v>2020</v>
      </c>
      <c r="B1173" s="23" t="s">
        <v>514</v>
      </c>
      <c r="C1173" s="13" t="s">
        <v>23</v>
      </c>
      <c r="D1173" s="34" t="s">
        <v>5131</v>
      </c>
      <c r="E1173" s="34" t="s">
        <v>967</v>
      </c>
      <c r="F1173" s="34">
        <v>4</v>
      </c>
    </row>
    <row r="1174" spans="1:6">
      <c r="A1174" s="23">
        <v>2020</v>
      </c>
      <c r="B1174" s="23" t="s">
        <v>514</v>
      </c>
      <c r="C1174" s="13" t="s">
        <v>23</v>
      </c>
      <c r="D1174" s="34" t="s">
        <v>5131</v>
      </c>
      <c r="E1174" s="34" t="s">
        <v>7730</v>
      </c>
      <c r="F1174" s="34">
        <v>6</v>
      </c>
    </row>
    <row r="1175" spans="1:6">
      <c r="A1175" s="23">
        <v>2020</v>
      </c>
      <c r="B1175" s="23" t="s">
        <v>514</v>
      </c>
      <c r="C1175" s="13" t="s">
        <v>23</v>
      </c>
      <c r="D1175" s="34" t="s">
        <v>5131</v>
      </c>
      <c r="E1175" s="34" t="s">
        <v>4444</v>
      </c>
      <c r="F1175" s="34">
        <v>2</v>
      </c>
    </row>
    <row r="1176" spans="1:6">
      <c r="A1176" s="23">
        <v>2020</v>
      </c>
      <c r="B1176" s="23" t="s">
        <v>514</v>
      </c>
      <c r="C1176" s="13" t="s">
        <v>23</v>
      </c>
      <c r="D1176" s="34" t="s">
        <v>5143</v>
      </c>
      <c r="E1176" s="34" t="s">
        <v>7896</v>
      </c>
      <c r="F1176" s="34">
        <v>19</v>
      </c>
    </row>
    <row r="1177" spans="1:6">
      <c r="A1177" s="23">
        <v>2020</v>
      </c>
      <c r="B1177" s="23" t="s">
        <v>514</v>
      </c>
      <c r="C1177" s="13" t="s">
        <v>23</v>
      </c>
      <c r="D1177" s="34" t="s">
        <v>5143</v>
      </c>
      <c r="E1177" s="34" t="s">
        <v>7830</v>
      </c>
      <c r="F1177" s="34">
        <v>12</v>
      </c>
    </row>
    <row r="1178" spans="1:6">
      <c r="A1178" s="23">
        <v>2020</v>
      </c>
      <c r="B1178" s="23" t="s">
        <v>514</v>
      </c>
      <c r="C1178" s="13" t="s">
        <v>23</v>
      </c>
      <c r="D1178" s="34" t="s">
        <v>5143</v>
      </c>
      <c r="E1178" s="34" t="s">
        <v>5145</v>
      </c>
      <c r="F1178" s="34">
        <v>15</v>
      </c>
    </row>
    <row r="1179" spans="1:6">
      <c r="A1179" s="23">
        <v>2020</v>
      </c>
      <c r="B1179" s="23" t="s">
        <v>514</v>
      </c>
      <c r="C1179" s="13" t="s">
        <v>23</v>
      </c>
      <c r="D1179" s="34" t="s">
        <v>5143</v>
      </c>
      <c r="E1179" s="34" t="s">
        <v>5146</v>
      </c>
      <c r="F1179" s="34">
        <v>14</v>
      </c>
    </row>
    <row r="1180" spans="1:6">
      <c r="A1180" s="23">
        <v>2020</v>
      </c>
      <c r="B1180" s="23" t="s">
        <v>514</v>
      </c>
      <c r="C1180" s="13" t="s">
        <v>23</v>
      </c>
      <c r="D1180" s="34" t="s">
        <v>5143</v>
      </c>
      <c r="E1180" s="34" t="s">
        <v>7831</v>
      </c>
      <c r="F1180" s="34">
        <v>2</v>
      </c>
    </row>
    <row r="1181" spans="1:6">
      <c r="A1181" s="23">
        <v>2020</v>
      </c>
      <c r="B1181" s="23" t="s">
        <v>514</v>
      </c>
      <c r="C1181" s="13" t="s">
        <v>23</v>
      </c>
      <c r="D1181" s="34" t="s">
        <v>5143</v>
      </c>
      <c r="E1181" s="34" t="s">
        <v>5147</v>
      </c>
      <c r="F1181" s="34">
        <v>1</v>
      </c>
    </row>
    <row r="1182" spans="1:6">
      <c r="A1182" s="23">
        <v>2020</v>
      </c>
      <c r="B1182" s="23" t="s">
        <v>514</v>
      </c>
      <c r="C1182" s="13" t="s">
        <v>23</v>
      </c>
      <c r="D1182" s="34" t="s">
        <v>5143</v>
      </c>
      <c r="E1182" s="34" t="s">
        <v>7838</v>
      </c>
      <c r="F1182" s="34">
        <v>4</v>
      </c>
    </row>
    <row r="1183" spans="1:6">
      <c r="A1183" s="23">
        <v>2020</v>
      </c>
      <c r="B1183" s="23" t="s">
        <v>514</v>
      </c>
      <c r="C1183" s="13" t="s">
        <v>23</v>
      </c>
      <c r="D1183" s="34" t="s">
        <v>5143</v>
      </c>
      <c r="E1183" s="34" t="s">
        <v>7772</v>
      </c>
      <c r="F1183" s="34">
        <v>6</v>
      </c>
    </row>
    <row r="1184" spans="1:6">
      <c r="A1184" s="23">
        <v>2020</v>
      </c>
      <c r="B1184" s="23" t="s">
        <v>514</v>
      </c>
      <c r="C1184" s="13" t="s">
        <v>23</v>
      </c>
      <c r="D1184" s="34" t="s">
        <v>5143</v>
      </c>
      <c r="E1184" s="34" t="s">
        <v>5162</v>
      </c>
      <c r="F1184" s="34">
        <v>6</v>
      </c>
    </row>
    <row r="1185" spans="1:6">
      <c r="A1185" s="23">
        <v>2020</v>
      </c>
      <c r="B1185" s="23" t="s">
        <v>514</v>
      </c>
      <c r="C1185" s="13" t="s">
        <v>23</v>
      </c>
      <c r="D1185" s="34" t="s">
        <v>5143</v>
      </c>
      <c r="E1185" s="34" t="s">
        <v>7832</v>
      </c>
      <c r="F1185" s="34">
        <v>15</v>
      </c>
    </row>
    <row r="1186" spans="1:6">
      <c r="A1186" s="23">
        <v>2020</v>
      </c>
      <c r="B1186" s="23" t="s">
        <v>514</v>
      </c>
      <c r="C1186" s="13" t="s">
        <v>23</v>
      </c>
      <c r="D1186" s="34" t="s">
        <v>5143</v>
      </c>
      <c r="E1186" s="34" t="s">
        <v>7745</v>
      </c>
      <c r="F1186" s="34">
        <v>3</v>
      </c>
    </row>
    <row r="1187" spans="1:6">
      <c r="A1187" s="23">
        <v>2020</v>
      </c>
      <c r="B1187" s="23" t="s">
        <v>514</v>
      </c>
      <c r="C1187" s="13" t="s">
        <v>23</v>
      </c>
      <c r="D1187" s="34" t="s">
        <v>5143</v>
      </c>
      <c r="E1187" s="34" t="s">
        <v>5148</v>
      </c>
      <c r="F1187" s="34">
        <v>17</v>
      </c>
    </row>
    <row r="1188" spans="1:6">
      <c r="A1188" s="23">
        <v>2020</v>
      </c>
      <c r="B1188" s="23" t="s">
        <v>514</v>
      </c>
      <c r="C1188" s="13" t="s">
        <v>23</v>
      </c>
      <c r="D1188" s="34" t="s">
        <v>5143</v>
      </c>
      <c r="E1188" s="34" t="s">
        <v>5163</v>
      </c>
      <c r="F1188" s="34">
        <v>4</v>
      </c>
    </row>
    <row r="1189" spans="1:6">
      <c r="A1189" s="23">
        <v>2020</v>
      </c>
      <c r="B1189" s="23" t="s">
        <v>514</v>
      </c>
      <c r="C1189" s="13" t="s">
        <v>23</v>
      </c>
      <c r="D1189" s="34" t="s">
        <v>5143</v>
      </c>
      <c r="E1189" s="34" t="s">
        <v>7787</v>
      </c>
      <c r="F1189" s="34">
        <v>1</v>
      </c>
    </row>
    <row r="1190" spans="1:6">
      <c r="A1190" s="23">
        <v>2020</v>
      </c>
      <c r="B1190" s="23" t="s">
        <v>514</v>
      </c>
      <c r="C1190" s="13" t="s">
        <v>23</v>
      </c>
      <c r="D1190" s="34" t="s">
        <v>5143</v>
      </c>
      <c r="E1190" s="34" t="s">
        <v>7788</v>
      </c>
      <c r="F1190" s="34">
        <v>7</v>
      </c>
    </row>
    <row r="1191" spans="1:6">
      <c r="A1191" s="23">
        <v>2020</v>
      </c>
      <c r="B1191" s="23" t="s">
        <v>514</v>
      </c>
      <c r="C1191" s="13" t="s">
        <v>23</v>
      </c>
      <c r="D1191" s="34" t="s">
        <v>5143</v>
      </c>
      <c r="E1191" s="34" t="s">
        <v>7839</v>
      </c>
      <c r="F1191" s="34">
        <v>7</v>
      </c>
    </row>
    <row r="1192" spans="1:6">
      <c r="A1192" s="23">
        <v>2020</v>
      </c>
      <c r="B1192" s="23" t="s">
        <v>514</v>
      </c>
      <c r="C1192" s="13" t="s">
        <v>23</v>
      </c>
      <c r="D1192" s="34" t="s">
        <v>5143</v>
      </c>
      <c r="E1192" s="34" t="s">
        <v>5164</v>
      </c>
      <c r="F1192" s="34">
        <v>4</v>
      </c>
    </row>
    <row r="1193" spans="1:6">
      <c r="A1193" s="23">
        <v>2020</v>
      </c>
      <c r="B1193" s="23" t="s">
        <v>514</v>
      </c>
      <c r="C1193" s="13" t="s">
        <v>23</v>
      </c>
      <c r="D1193" s="34" t="s">
        <v>5143</v>
      </c>
      <c r="E1193" s="34" t="s">
        <v>5165</v>
      </c>
      <c r="F1193" s="34">
        <v>3</v>
      </c>
    </row>
    <row r="1194" spans="1:6">
      <c r="A1194" s="23">
        <v>2020</v>
      </c>
      <c r="B1194" s="23" t="s">
        <v>514</v>
      </c>
      <c r="C1194" s="13" t="s">
        <v>23</v>
      </c>
      <c r="D1194" s="34" t="s">
        <v>5143</v>
      </c>
      <c r="E1194" s="34" t="s">
        <v>7746</v>
      </c>
      <c r="F1194" s="34">
        <v>8</v>
      </c>
    </row>
    <row r="1195" spans="1:6">
      <c r="A1195" s="23">
        <v>2020</v>
      </c>
      <c r="B1195" s="23" t="s">
        <v>514</v>
      </c>
      <c r="C1195" s="13" t="s">
        <v>23</v>
      </c>
      <c r="D1195" s="34" t="s">
        <v>5143</v>
      </c>
      <c r="E1195" s="34" t="s">
        <v>7834</v>
      </c>
      <c r="F1195" s="34">
        <v>6</v>
      </c>
    </row>
    <row r="1196" spans="1:6">
      <c r="A1196" s="23">
        <v>2020</v>
      </c>
      <c r="B1196" s="23" t="s">
        <v>514</v>
      </c>
      <c r="C1196" s="13" t="s">
        <v>23</v>
      </c>
      <c r="D1196" s="34" t="s">
        <v>5143</v>
      </c>
      <c r="E1196" s="34" t="s">
        <v>7829</v>
      </c>
      <c r="F1196" s="34">
        <v>18</v>
      </c>
    </row>
    <row r="1197" spans="1:6">
      <c r="A1197" s="23">
        <v>2020</v>
      </c>
      <c r="B1197" s="23" t="s">
        <v>514</v>
      </c>
      <c r="C1197" s="13" t="s">
        <v>23</v>
      </c>
      <c r="D1197" s="34" t="s">
        <v>5143</v>
      </c>
      <c r="E1197" s="34" t="s">
        <v>7837</v>
      </c>
      <c r="F1197" s="34">
        <v>1</v>
      </c>
    </row>
    <row r="1198" spans="1:6">
      <c r="A1198" s="23">
        <v>2020</v>
      </c>
      <c r="B1198" s="23" t="s">
        <v>514</v>
      </c>
      <c r="C1198" s="13" t="s">
        <v>23</v>
      </c>
      <c r="D1198" s="34" t="s">
        <v>5143</v>
      </c>
      <c r="E1198" s="34" t="s">
        <v>7747</v>
      </c>
      <c r="F1198" s="34">
        <v>11</v>
      </c>
    </row>
    <row r="1199" spans="1:6">
      <c r="A1199" s="23">
        <v>2020</v>
      </c>
      <c r="B1199" s="23" t="s">
        <v>514</v>
      </c>
      <c r="C1199" s="13" t="s">
        <v>23</v>
      </c>
      <c r="D1199" s="34" t="s">
        <v>5143</v>
      </c>
      <c r="E1199" s="34" t="s">
        <v>7789</v>
      </c>
      <c r="F1199" s="34">
        <v>2</v>
      </c>
    </row>
    <row r="1200" spans="1:6">
      <c r="A1200" s="23">
        <v>2020</v>
      </c>
      <c r="B1200" s="23" t="s">
        <v>514</v>
      </c>
      <c r="C1200" s="13" t="s">
        <v>23</v>
      </c>
      <c r="D1200" s="34" t="s">
        <v>5143</v>
      </c>
      <c r="E1200" s="34" t="s">
        <v>7910</v>
      </c>
      <c r="F1200" s="34">
        <v>1</v>
      </c>
    </row>
    <row r="1201" spans="1:6">
      <c r="A1201" s="23">
        <v>2020</v>
      </c>
      <c r="B1201" s="23" t="s">
        <v>514</v>
      </c>
      <c r="C1201" s="13" t="s">
        <v>23</v>
      </c>
      <c r="D1201" s="34" t="s">
        <v>5143</v>
      </c>
      <c r="E1201" s="34" t="s">
        <v>7835</v>
      </c>
      <c r="F1201" s="34">
        <v>13</v>
      </c>
    </row>
    <row r="1202" spans="1:6">
      <c r="A1202" s="23">
        <v>2020</v>
      </c>
      <c r="B1202" s="23" t="s">
        <v>514</v>
      </c>
      <c r="C1202" s="13" t="s">
        <v>23</v>
      </c>
      <c r="D1202" s="34" t="s">
        <v>5143</v>
      </c>
      <c r="E1202" s="34" t="s">
        <v>5149</v>
      </c>
      <c r="F1202" s="34">
        <v>6</v>
      </c>
    </row>
    <row r="1203" spans="1:6">
      <c r="A1203" s="23">
        <v>2020</v>
      </c>
      <c r="B1203" s="23" t="s">
        <v>514</v>
      </c>
      <c r="C1203" s="13" t="s">
        <v>23</v>
      </c>
      <c r="D1203" s="34" t="s">
        <v>5143</v>
      </c>
      <c r="E1203" s="34" t="s">
        <v>5166</v>
      </c>
      <c r="F1203" s="34">
        <v>1</v>
      </c>
    </row>
    <row r="1204" spans="1:6">
      <c r="A1204" s="23">
        <v>2020</v>
      </c>
      <c r="B1204" s="23" t="s">
        <v>514</v>
      </c>
      <c r="C1204" s="13" t="s">
        <v>23</v>
      </c>
      <c r="D1204" s="34" t="s">
        <v>5143</v>
      </c>
      <c r="E1204" s="34" t="s">
        <v>7865</v>
      </c>
      <c r="F1204" s="34">
        <v>3</v>
      </c>
    </row>
    <row r="1205" spans="1:6">
      <c r="A1205" s="23">
        <v>2020</v>
      </c>
      <c r="B1205" s="23" t="s">
        <v>514</v>
      </c>
      <c r="C1205" s="13" t="s">
        <v>23</v>
      </c>
      <c r="D1205" s="34" t="s">
        <v>5143</v>
      </c>
      <c r="E1205" s="34" t="s">
        <v>7866</v>
      </c>
      <c r="F1205" s="34">
        <v>3</v>
      </c>
    </row>
    <row r="1206" spans="1:6">
      <c r="A1206" s="23">
        <v>2020</v>
      </c>
      <c r="B1206" s="23" t="s">
        <v>514</v>
      </c>
      <c r="C1206" s="13" t="s">
        <v>23</v>
      </c>
      <c r="D1206" s="34" t="s">
        <v>5143</v>
      </c>
      <c r="E1206" s="34" t="s">
        <v>7748</v>
      </c>
      <c r="F1206" s="34">
        <v>4</v>
      </c>
    </row>
    <row r="1207" spans="1:6">
      <c r="A1207" s="23">
        <v>2020</v>
      </c>
      <c r="B1207" s="23" t="s">
        <v>514</v>
      </c>
      <c r="C1207" s="13" t="s">
        <v>23</v>
      </c>
      <c r="D1207" s="34" t="s">
        <v>5143</v>
      </c>
      <c r="E1207" s="34" t="s">
        <v>5138</v>
      </c>
      <c r="F1207" s="34">
        <v>1</v>
      </c>
    </row>
    <row r="1208" spans="1:6">
      <c r="A1208" s="23">
        <v>2020</v>
      </c>
      <c r="B1208" s="23" t="s">
        <v>514</v>
      </c>
      <c r="C1208" s="13" t="s">
        <v>23</v>
      </c>
      <c r="D1208" s="34" t="s">
        <v>5143</v>
      </c>
      <c r="E1208" s="34" t="s">
        <v>5167</v>
      </c>
      <c r="F1208" s="34">
        <v>1</v>
      </c>
    </row>
    <row r="1209" spans="1:6">
      <c r="A1209" s="23">
        <v>2020</v>
      </c>
      <c r="B1209" s="23" t="s">
        <v>514</v>
      </c>
      <c r="C1209" s="13" t="s">
        <v>23</v>
      </c>
      <c r="D1209" s="34" t="s">
        <v>5143</v>
      </c>
      <c r="E1209" s="34" t="s">
        <v>7869</v>
      </c>
      <c r="F1209" s="34">
        <v>13</v>
      </c>
    </row>
    <row r="1210" spans="1:6">
      <c r="A1210" s="23">
        <v>2020</v>
      </c>
      <c r="B1210" s="23" t="s">
        <v>514</v>
      </c>
      <c r="C1210" s="13" t="s">
        <v>23</v>
      </c>
      <c r="D1210" s="34" t="s">
        <v>5143</v>
      </c>
      <c r="E1210" s="34" t="s">
        <v>7750</v>
      </c>
      <c r="F1210" s="34">
        <v>12</v>
      </c>
    </row>
    <row r="1211" spans="1:6">
      <c r="A1211" s="23">
        <v>2020</v>
      </c>
      <c r="B1211" s="23" t="s">
        <v>514</v>
      </c>
      <c r="C1211" s="13" t="s">
        <v>23</v>
      </c>
      <c r="D1211" s="34" t="s">
        <v>5143</v>
      </c>
      <c r="E1211" s="34" t="s">
        <v>7897</v>
      </c>
      <c r="F1211" s="34">
        <v>1</v>
      </c>
    </row>
    <row r="1212" spans="1:6">
      <c r="A1212" s="23">
        <v>2020</v>
      </c>
      <c r="B1212" s="23" t="s">
        <v>514</v>
      </c>
      <c r="C1212" s="13" t="s">
        <v>23</v>
      </c>
      <c r="D1212" s="34" t="s">
        <v>5143</v>
      </c>
      <c r="E1212" s="34" t="s">
        <v>5152</v>
      </c>
      <c r="F1212" s="34">
        <v>1</v>
      </c>
    </row>
    <row r="1213" spans="1:6">
      <c r="A1213" s="23">
        <v>2020</v>
      </c>
      <c r="B1213" s="23" t="s">
        <v>514</v>
      </c>
      <c r="C1213" s="13" t="s">
        <v>23</v>
      </c>
      <c r="D1213" s="34" t="s">
        <v>5143</v>
      </c>
      <c r="E1213" s="34" t="s">
        <v>5153</v>
      </c>
      <c r="F1213" s="34">
        <v>14</v>
      </c>
    </row>
    <row r="1214" spans="1:6">
      <c r="A1214" s="23">
        <v>2020</v>
      </c>
      <c r="B1214" s="23" t="s">
        <v>514</v>
      </c>
      <c r="C1214" s="13" t="s">
        <v>23</v>
      </c>
      <c r="D1214" s="34" t="s">
        <v>5143</v>
      </c>
      <c r="E1214" s="34" t="s">
        <v>5168</v>
      </c>
      <c r="F1214" s="34">
        <v>2</v>
      </c>
    </row>
    <row r="1215" spans="1:6">
      <c r="A1215" s="23">
        <v>2020</v>
      </c>
      <c r="B1215" s="23" t="s">
        <v>514</v>
      </c>
      <c r="C1215" s="13" t="s">
        <v>23</v>
      </c>
      <c r="D1215" s="34" t="s">
        <v>5143</v>
      </c>
      <c r="E1215" s="34" t="s">
        <v>7914</v>
      </c>
      <c r="F1215" s="34">
        <v>2</v>
      </c>
    </row>
    <row r="1216" spans="1:6">
      <c r="A1216" s="23">
        <v>2020</v>
      </c>
      <c r="B1216" s="23" t="s">
        <v>514</v>
      </c>
      <c r="C1216" s="13" t="s">
        <v>23</v>
      </c>
      <c r="D1216" s="34" t="s">
        <v>5143</v>
      </c>
      <c r="E1216" s="34" t="s">
        <v>7915</v>
      </c>
      <c r="F1216" s="34">
        <v>2</v>
      </c>
    </row>
    <row r="1217" spans="1:6">
      <c r="A1217" s="23">
        <v>2020</v>
      </c>
      <c r="B1217" s="23" t="s">
        <v>514</v>
      </c>
      <c r="C1217" s="13" t="s">
        <v>23</v>
      </c>
      <c r="D1217" s="34" t="s">
        <v>5143</v>
      </c>
      <c r="E1217" s="34" t="s">
        <v>7867</v>
      </c>
      <c r="F1217" s="34">
        <v>12</v>
      </c>
    </row>
    <row r="1218" spans="1:6">
      <c r="A1218" s="23">
        <v>2020</v>
      </c>
      <c r="B1218" s="23" t="s">
        <v>514</v>
      </c>
      <c r="C1218" s="13" t="s">
        <v>23</v>
      </c>
      <c r="D1218" s="34" t="s">
        <v>5143</v>
      </c>
      <c r="E1218" s="34" t="s">
        <v>5154</v>
      </c>
      <c r="F1218" s="34">
        <v>3</v>
      </c>
    </row>
    <row r="1219" spans="1:6">
      <c r="A1219" s="23">
        <v>2020</v>
      </c>
      <c r="B1219" s="23" t="s">
        <v>514</v>
      </c>
      <c r="C1219" s="13" t="s">
        <v>185</v>
      </c>
      <c r="D1219" s="34" t="s">
        <v>5105</v>
      </c>
      <c r="E1219" s="34" t="s">
        <v>5169</v>
      </c>
      <c r="F1219" s="34">
        <v>3</v>
      </c>
    </row>
    <row r="1220" spans="1:6">
      <c r="A1220" s="23">
        <v>2020</v>
      </c>
      <c r="B1220" s="23" t="s">
        <v>514</v>
      </c>
      <c r="C1220" s="13" t="s">
        <v>185</v>
      </c>
      <c r="D1220" s="34" t="s">
        <v>5105</v>
      </c>
      <c r="E1220" s="34" t="s">
        <v>5106</v>
      </c>
      <c r="F1220" s="34">
        <v>36</v>
      </c>
    </row>
    <row r="1221" spans="1:6">
      <c r="A1221" s="23">
        <v>2020</v>
      </c>
      <c r="B1221" s="23" t="s">
        <v>514</v>
      </c>
      <c r="C1221" s="13" t="s">
        <v>185</v>
      </c>
      <c r="D1221" s="34" t="s">
        <v>5105</v>
      </c>
      <c r="E1221" s="34" t="s">
        <v>5107</v>
      </c>
      <c r="F1221" s="34">
        <v>15</v>
      </c>
    </row>
    <row r="1222" spans="1:6">
      <c r="A1222" s="23">
        <v>2020</v>
      </c>
      <c r="B1222" s="23" t="s">
        <v>514</v>
      </c>
      <c r="C1222" s="13" t="s">
        <v>185</v>
      </c>
      <c r="D1222" s="34" t="s">
        <v>5105</v>
      </c>
      <c r="E1222" s="34" t="s">
        <v>7818</v>
      </c>
      <c r="F1222" s="34">
        <v>4</v>
      </c>
    </row>
    <row r="1223" spans="1:6">
      <c r="A1223" s="23">
        <v>2020</v>
      </c>
      <c r="B1223" s="23" t="s">
        <v>514</v>
      </c>
      <c r="C1223" s="13" t="s">
        <v>185</v>
      </c>
      <c r="D1223" s="34" t="s">
        <v>5105</v>
      </c>
      <c r="E1223" s="34" t="s">
        <v>5108</v>
      </c>
      <c r="F1223" s="34">
        <v>127</v>
      </c>
    </row>
    <row r="1224" spans="1:6">
      <c r="A1224" s="23">
        <v>2020</v>
      </c>
      <c r="B1224" s="23" t="s">
        <v>514</v>
      </c>
      <c r="C1224" s="13" t="s">
        <v>185</v>
      </c>
      <c r="D1224" s="34" t="s">
        <v>5105</v>
      </c>
      <c r="E1224" s="34" t="s">
        <v>5109</v>
      </c>
      <c r="F1224" s="34">
        <v>4</v>
      </c>
    </row>
    <row r="1225" spans="1:6">
      <c r="A1225" s="23">
        <v>2020</v>
      </c>
      <c r="B1225" s="23" t="s">
        <v>514</v>
      </c>
      <c r="C1225" s="13" t="s">
        <v>185</v>
      </c>
      <c r="D1225" s="34" t="s">
        <v>5105</v>
      </c>
      <c r="E1225" s="34" t="s">
        <v>5111</v>
      </c>
      <c r="F1225" s="34">
        <v>30</v>
      </c>
    </row>
    <row r="1226" spans="1:6">
      <c r="A1226" s="23">
        <v>2020</v>
      </c>
      <c r="B1226" s="23" t="s">
        <v>514</v>
      </c>
      <c r="C1226" s="13" t="s">
        <v>185</v>
      </c>
      <c r="D1226" s="34" t="s">
        <v>5105</v>
      </c>
      <c r="E1226" s="34" t="s">
        <v>7752</v>
      </c>
      <c r="F1226" s="34">
        <v>17</v>
      </c>
    </row>
    <row r="1227" spans="1:6">
      <c r="A1227" s="23">
        <v>2020</v>
      </c>
      <c r="B1227" s="23" t="s">
        <v>514</v>
      </c>
      <c r="C1227" s="13" t="s">
        <v>185</v>
      </c>
      <c r="D1227" s="34" t="s">
        <v>5105</v>
      </c>
      <c r="E1227" s="34" t="s">
        <v>7753</v>
      </c>
      <c r="F1227" s="34">
        <v>18</v>
      </c>
    </row>
    <row r="1228" spans="1:6">
      <c r="A1228" s="23">
        <v>2020</v>
      </c>
      <c r="B1228" s="23" t="s">
        <v>514</v>
      </c>
      <c r="C1228" s="13" t="s">
        <v>185</v>
      </c>
      <c r="D1228" s="34" t="s">
        <v>5105</v>
      </c>
      <c r="E1228" s="34" t="s">
        <v>5155</v>
      </c>
      <c r="F1228" s="34">
        <v>26</v>
      </c>
    </row>
    <row r="1229" spans="1:6">
      <c r="A1229" s="23">
        <v>2020</v>
      </c>
      <c r="B1229" s="23" t="s">
        <v>514</v>
      </c>
      <c r="C1229" s="13" t="s">
        <v>185</v>
      </c>
      <c r="D1229" s="34" t="s">
        <v>5105</v>
      </c>
      <c r="E1229" s="34" t="s">
        <v>5112</v>
      </c>
      <c r="F1229" s="34">
        <v>264</v>
      </c>
    </row>
    <row r="1230" spans="1:6">
      <c r="A1230" s="23">
        <v>2020</v>
      </c>
      <c r="B1230" s="23" t="s">
        <v>514</v>
      </c>
      <c r="C1230" s="13" t="s">
        <v>185</v>
      </c>
      <c r="D1230" s="34" t="s">
        <v>5105</v>
      </c>
      <c r="E1230" s="34" t="s">
        <v>5113</v>
      </c>
      <c r="F1230" s="34">
        <v>13</v>
      </c>
    </row>
    <row r="1231" spans="1:6">
      <c r="A1231" s="23">
        <v>2020</v>
      </c>
      <c r="B1231" s="23" t="s">
        <v>514</v>
      </c>
      <c r="C1231" s="13" t="s">
        <v>185</v>
      </c>
      <c r="D1231" s="34" t="s">
        <v>5105</v>
      </c>
      <c r="E1231" s="34" t="s">
        <v>7819</v>
      </c>
      <c r="F1231" s="34">
        <v>2</v>
      </c>
    </row>
    <row r="1232" spans="1:6">
      <c r="A1232" s="23">
        <v>2020</v>
      </c>
      <c r="B1232" s="23" t="s">
        <v>514</v>
      </c>
      <c r="C1232" s="13" t="s">
        <v>185</v>
      </c>
      <c r="D1232" s="34" t="s">
        <v>5105</v>
      </c>
      <c r="E1232" s="34" t="s">
        <v>5170</v>
      </c>
      <c r="F1232" s="34">
        <v>18</v>
      </c>
    </row>
    <row r="1233" spans="1:6">
      <c r="A1233" s="23">
        <v>2020</v>
      </c>
      <c r="B1233" s="23" t="s">
        <v>514</v>
      </c>
      <c r="C1233" s="13" t="s">
        <v>185</v>
      </c>
      <c r="D1233" s="34" t="s">
        <v>5105</v>
      </c>
      <c r="E1233" s="34" t="s">
        <v>5114</v>
      </c>
      <c r="F1233" s="34">
        <v>14</v>
      </c>
    </row>
    <row r="1234" spans="1:6">
      <c r="A1234" s="23">
        <v>2020</v>
      </c>
      <c r="B1234" s="23" t="s">
        <v>514</v>
      </c>
      <c r="C1234" s="13" t="s">
        <v>185</v>
      </c>
      <c r="D1234" s="34" t="s">
        <v>5105</v>
      </c>
      <c r="E1234" s="34" t="s">
        <v>5115</v>
      </c>
      <c r="F1234" s="34">
        <v>17</v>
      </c>
    </row>
    <row r="1235" spans="1:6">
      <c r="A1235" s="23">
        <v>2020</v>
      </c>
      <c r="B1235" s="23" t="s">
        <v>514</v>
      </c>
      <c r="C1235" s="13" t="s">
        <v>185</v>
      </c>
      <c r="D1235" s="34" t="s">
        <v>5105</v>
      </c>
      <c r="E1235" s="34" t="s">
        <v>7820</v>
      </c>
      <c r="F1235" s="34">
        <v>1</v>
      </c>
    </row>
    <row r="1236" spans="1:6">
      <c r="A1236" s="23">
        <v>2020</v>
      </c>
      <c r="B1236" s="23" t="s">
        <v>514</v>
      </c>
      <c r="C1236" s="13" t="s">
        <v>185</v>
      </c>
      <c r="D1236" s="34" t="s">
        <v>5105</v>
      </c>
      <c r="E1236" s="34" t="s">
        <v>5123</v>
      </c>
      <c r="F1236" s="34">
        <v>3</v>
      </c>
    </row>
    <row r="1237" spans="1:6">
      <c r="A1237" s="23">
        <v>2020</v>
      </c>
      <c r="B1237" s="23" t="s">
        <v>514</v>
      </c>
      <c r="C1237" s="13" t="s">
        <v>185</v>
      </c>
      <c r="D1237" s="34" t="s">
        <v>5105</v>
      </c>
      <c r="E1237" s="34" t="s">
        <v>5128</v>
      </c>
      <c r="F1237" s="34">
        <v>1</v>
      </c>
    </row>
    <row r="1238" spans="1:6">
      <c r="A1238" s="23">
        <v>2020</v>
      </c>
      <c r="B1238" s="23" t="s">
        <v>514</v>
      </c>
      <c r="C1238" s="13" t="s">
        <v>185</v>
      </c>
      <c r="D1238" s="34" t="s">
        <v>5105</v>
      </c>
      <c r="E1238" s="34" t="s">
        <v>7738</v>
      </c>
      <c r="F1238" s="34">
        <v>1</v>
      </c>
    </row>
    <row r="1239" spans="1:6">
      <c r="A1239" s="23">
        <v>2020</v>
      </c>
      <c r="B1239" s="23" t="s">
        <v>514</v>
      </c>
      <c r="C1239" s="13" t="s">
        <v>185</v>
      </c>
      <c r="D1239" s="34" t="s">
        <v>5105</v>
      </c>
      <c r="E1239" s="34" t="s">
        <v>5158</v>
      </c>
      <c r="F1239" s="34">
        <v>12</v>
      </c>
    </row>
    <row r="1240" spans="1:6">
      <c r="A1240" s="23">
        <v>2020</v>
      </c>
      <c r="B1240" s="23" t="s">
        <v>514</v>
      </c>
      <c r="C1240" s="13" t="s">
        <v>185</v>
      </c>
      <c r="D1240" s="34" t="s">
        <v>5131</v>
      </c>
      <c r="E1240" s="34" t="s">
        <v>7916</v>
      </c>
      <c r="F1240" s="34">
        <v>5</v>
      </c>
    </row>
    <row r="1241" spans="1:6">
      <c r="A1241" s="23">
        <v>2020</v>
      </c>
      <c r="B1241" s="23" t="s">
        <v>514</v>
      </c>
      <c r="C1241" s="13" t="s">
        <v>185</v>
      </c>
      <c r="D1241" s="34" t="s">
        <v>5131</v>
      </c>
      <c r="E1241" s="34" t="s">
        <v>5171</v>
      </c>
      <c r="F1241" s="34">
        <v>3</v>
      </c>
    </row>
    <row r="1242" spans="1:6">
      <c r="A1242" s="23">
        <v>2020</v>
      </c>
      <c r="B1242" s="23" t="s">
        <v>514</v>
      </c>
      <c r="C1242" s="13" t="s">
        <v>185</v>
      </c>
      <c r="D1242" s="34" t="s">
        <v>5131</v>
      </c>
      <c r="E1242" s="34" t="s">
        <v>7805</v>
      </c>
      <c r="F1242" s="34">
        <v>7</v>
      </c>
    </row>
    <row r="1243" spans="1:6">
      <c r="A1243" s="23">
        <v>2020</v>
      </c>
      <c r="B1243" s="23" t="s">
        <v>514</v>
      </c>
      <c r="C1243" s="13" t="s">
        <v>185</v>
      </c>
      <c r="D1243" s="34" t="s">
        <v>5131</v>
      </c>
      <c r="E1243" s="34" t="s">
        <v>7812</v>
      </c>
      <c r="F1243" s="34">
        <v>3</v>
      </c>
    </row>
    <row r="1244" spans="1:6">
      <c r="A1244" s="23">
        <v>2020</v>
      </c>
      <c r="B1244" s="23" t="s">
        <v>514</v>
      </c>
      <c r="C1244" s="13" t="s">
        <v>185</v>
      </c>
      <c r="D1244" s="34" t="s">
        <v>5131</v>
      </c>
      <c r="E1244" s="34" t="s">
        <v>4446</v>
      </c>
      <c r="F1244" s="34">
        <v>6</v>
      </c>
    </row>
    <row r="1245" spans="1:6">
      <c r="A1245" s="23">
        <v>2020</v>
      </c>
      <c r="B1245" s="23" t="s">
        <v>514</v>
      </c>
      <c r="C1245" s="13" t="s">
        <v>185</v>
      </c>
      <c r="D1245" s="34" t="s">
        <v>5131</v>
      </c>
      <c r="E1245" s="34" t="s">
        <v>7822</v>
      </c>
      <c r="F1245" s="34">
        <v>8</v>
      </c>
    </row>
    <row r="1246" spans="1:6">
      <c r="A1246" s="23">
        <v>2020</v>
      </c>
      <c r="B1246" s="23" t="s">
        <v>514</v>
      </c>
      <c r="C1246" s="13" t="s">
        <v>185</v>
      </c>
      <c r="D1246" s="34" t="s">
        <v>5131</v>
      </c>
      <c r="E1246" s="34" t="s">
        <v>7868</v>
      </c>
      <c r="F1246" s="34">
        <v>8</v>
      </c>
    </row>
    <row r="1247" spans="1:6">
      <c r="A1247" s="23">
        <v>2020</v>
      </c>
      <c r="B1247" s="23" t="s">
        <v>514</v>
      </c>
      <c r="C1247" s="13" t="s">
        <v>185</v>
      </c>
      <c r="D1247" s="34" t="s">
        <v>5131</v>
      </c>
      <c r="E1247" s="34" t="s">
        <v>4415</v>
      </c>
      <c r="F1247" s="34">
        <v>12</v>
      </c>
    </row>
    <row r="1248" spans="1:6">
      <c r="A1248" s="23">
        <v>2020</v>
      </c>
      <c r="B1248" s="23" t="s">
        <v>514</v>
      </c>
      <c r="C1248" s="13" t="s">
        <v>185</v>
      </c>
      <c r="D1248" s="34" t="s">
        <v>5131</v>
      </c>
      <c r="E1248" s="34" t="s">
        <v>1454</v>
      </c>
      <c r="F1248" s="34">
        <v>19</v>
      </c>
    </row>
    <row r="1249" spans="1:6">
      <c r="A1249" s="23">
        <v>2020</v>
      </c>
      <c r="B1249" s="23" t="s">
        <v>514</v>
      </c>
      <c r="C1249" s="13" t="s">
        <v>185</v>
      </c>
      <c r="D1249" s="34" t="s">
        <v>5131</v>
      </c>
      <c r="E1249" s="34" t="s">
        <v>7823</v>
      </c>
      <c r="F1249" s="34">
        <v>23</v>
      </c>
    </row>
    <row r="1250" spans="1:6">
      <c r="A1250" s="23">
        <v>2020</v>
      </c>
      <c r="B1250" s="23" t="s">
        <v>514</v>
      </c>
      <c r="C1250" s="13" t="s">
        <v>185</v>
      </c>
      <c r="D1250" s="34" t="s">
        <v>5131</v>
      </c>
      <c r="E1250" s="34" t="s">
        <v>7895</v>
      </c>
      <c r="F1250" s="34">
        <v>2</v>
      </c>
    </row>
    <row r="1251" spans="1:6">
      <c r="A1251" s="23">
        <v>2020</v>
      </c>
      <c r="B1251" s="23" t="s">
        <v>514</v>
      </c>
      <c r="C1251" s="13" t="s">
        <v>185</v>
      </c>
      <c r="D1251" s="34" t="s">
        <v>5131</v>
      </c>
      <c r="E1251" s="34" t="s">
        <v>7836</v>
      </c>
      <c r="F1251" s="34">
        <v>13</v>
      </c>
    </row>
    <row r="1252" spans="1:6">
      <c r="A1252" s="23">
        <v>2020</v>
      </c>
      <c r="B1252" s="23" t="s">
        <v>514</v>
      </c>
      <c r="C1252" s="13" t="s">
        <v>185</v>
      </c>
      <c r="D1252" s="34" t="s">
        <v>5131</v>
      </c>
      <c r="E1252" s="34" t="s">
        <v>5132</v>
      </c>
      <c r="F1252" s="34">
        <v>2</v>
      </c>
    </row>
    <row r="1253" spans="1:6">
      <c r="A1253" s="23">
        <v>2020</v>
      </c>
      <c r="B1253" s="23" t="s">
        <v>514</v>
      </c>
      <c r="C1253" s="13" t="s">
        <v>185</v>
      </c>
      <c r="D1253" s="34" t="s">
        <v>5131</v>
      </c>
      <c r="E1253" s="34" t="s">
        <v>5172</v>
      </c>
      <c r="F1253" s="34">
        <v>9</v>
      </c>
    </row>
    <row r="1254" spans="1:6">
      <c r="A1254" s="23">
        <v>2020</v>
      </c>
      <c r="B1254" s="23" t="s">
        <v>514</v>
      </c>
      <c r="C1254" s="13" t="s">
        <v>185</v>
      </c>
      <c r="D1254" s="34" t="s">
        <v>5131</v>
      </c>
      <c r="E1254" s="34" t="s">
        <v>4417</v>
      </c>
      <c r="F1254" s="34">
        <v>15</v>
      </c>
    </row>
    <row r="1255" spans="1:6">
      <c r="A1255" s="23">
        <v>2020</v>
      </c>
      <c r="B1255" s="23" t="s">
        <v>514</v>
      </c>
      <c r="C1255" s="13" t="s">
        <v>185</v>
      </c>
      <c r="D1255" s="34" t="s">
        <v>5131</v>
      </c>
      <c r="E1255" s="34" t="s">
        <v>4450</v>
      </c>
      <c r="F1255" s="34">
        <v>11</v>
      </c>
    </row>
    <row r="1256" spans="1:6">
      <c r="A1256" s="23">
        <v>2020</v>
      </c>
      <c r="B1256" s="23" t="s">
        <v>514</v>
      </c>
      <c r="C1256" s="13" t="s">
        <v>185</v>
      </c>
      <c r="D1256" s="34" t="s">
        <v>5131</v>
      </c>
      <c r="E1256" s="34" t="s">
        <v>7824</v>
      </c>
      <c r="F1256" s="34">
        <v>8</v>
      </c>
    </row>
    <row r="1257" spans="1:6">
      <c r="A1257" s="23">
        <v>2020</v>
      </c>
      <c r="B1257" s="23" t="s">
        <v>514</v>
      </c>
      <c r="C1257" s="13" t="s">
        <v>185</v>
      </c>
      <c r="D1257" s="34" t="s">
        <v>5131</v>
      </c>
      <c r="E1257" s="34" t="s">
        <v>7731</v>
      </c>
      <c r="F1257" s="34">
        <v>25</v>
      </c>
    </row>
    <row r="1258" spans="1:6">
      <c r="A1258" s="23">
        <v>2020</v>
      </c>
      <c r="B1258" s="23" t="s">
        <v>514</v>
      </c>
      <c r="C1258" s="13" t="s">
        <v>185</v>
      </c>
      <c r="D1258" s="34" t="s">
        <v>5131</v>
      </c>
      <c r="E1258" s="34" t="s">
        <v>4422</v>
      </c>
      <c r="F1258" s="34">
        <v>27</v>
      </c>
    </row>
    <row r="1259" spans="1:6">
      <c r="A1259" s="23">
        <v>2020</v>
      </c>
      <c r="B1259" s="23" t="s">
        <v>514</v>
      </c>
      <c r="C1259" s="13" t="s">
        <v>185</v>
      </c>
      <c r="D1259" s="34" t="s">
        <v>5131</v>
      </c>
      <c r="E1259" s="34" t="s">
        <v>4423</v>
      </c>
      <c r="F1259" s="34">
        <v>9</v>
      </c>
    </row>
    <row r="1260" spans="1:6">
      <c r="A1260" s="23">
        <v>2020</v>
      </c>
      <c r="B1260" s="23" t="s">
        <v>514</v>
      </c>
      <c r="C1260" s="13" t="s">
        <v>185</v>
      </c>
      <c r="D1260" s="34" t="s">
        <v>5131</v>
      </c>
      <c r="E1260" s="34" t="s">
        <v>7870</v>
      </c>
      <c r="F1260" s="34">
        <v>9</v>
      </c>
    </row>
    <row r="1261" spans="1:6">
      <c r="A1261" s="23">
        <v>2020</v>
      </c>
      <c r="B1261" s="23" t="s">
        <v>514</v>
      </c>
      <c r="C1261" s="13" t="s">
        <v>185</v>
      </c>
      <c r="D1261" s="34" t="s">
        <v>5131</v>
      </c>
      <c r="E1261" s="34" t="s">
        <v>7825</v>
      </c>
      <c r="F1261" s="34">
        <v>9</v>
      </c>
    </row>
    <row r="1262" spans="1:6">
      <c r="A1262" s="23">
        <v>2020</v>
      </c>
      <c r="B1262" s="23" t="s">
        <v>514</v>
      </c>
      <c r="C1262" s="13" t="s">
        <v>185</v>
      </c>
      <c r="D1262" s="34" t="s">
        <v>5131</v>
      </c>
      <c r="E1262" s="34" t="s">
        <v>4425</v>
      </c>
      <c r="F1262" s="34">
        <v>27</v>
      </c>
    </row>
    <row r="1263" spans="1:6">
      <c r="A1263" s="23">
        <v>2020</v>
      </c>
      <c r="B1263" s="23" t="s">
        <v>514</v>
      </c>
      <c r="C1263" s="13" t="s">
        <v>185</v>
      </c>
      <c r="D1263" s="34" t="s">
        <v>5131</v>
      </c>
      <c r="E1263" s="34" t="s">
        <v>7739</v>
      </c>
      <c r="F1263" s="34">
        <v>15</v>
      </c>
    </row>
    <row r="1264" spans="1:6">
      <c r="A1264" s="23">
        <v>2020</v>
      </c>
      <c r="B1264" s="23" t="s">
        <v>514</v>
      </c>
      <c r="C1264" s="13" t="s">
        <v>185</v>
      </c>
      <c r="D1264" s="34" t="s">
        <v>5131</v>
      </c>
      <c r="E1264" s="34" t="s">
        <v>5133</v>
      </c>
      <c r="F1264" s="34">
        <v>16</v>
      </c>
    </row>
    <row r="1265" spans="1:6">
      <c r="A1265" s="23">
        <v>2020</v>
      </c>
      <c r="B1265" s="23" t="s">
        <v>514</v>
      </c>
      <c r="C1265" s="13" t="s">
        <v>185</v>
      </c>
      <c r="D1265" s="34" t="s">
        <v>5131</v>
      </c>
      <c r="E1265" s="34" t="s">
        <v>7740</v>
      </c>
      <c r="F1265" s="34">
        <v>1</v>
      </c>
    </row>
    <row r="1266" spans="1:6">
      <c r="A1266" s="23">
        <v>2020</v>
      </c>
      <c r="B1266" s="23" t="s">
        <v>514</v>
      </c>
      <c r="C1266" s="13" t="s">
        <v>185</v>
      </c>
      <c r="D1266" s="34" t="s">
        <v>5131</v>
      </c>
      <c r="E1266" s="34" t="s">
        <v>7821</v>
      </c>
      <c r="F1266" s="34">
        <v>10</v>
      </c>
    </row>
    <row r="1267" spans="1:6">
      <c r="A1267" s="23">
        <v>2020</v>
      </c>
      <c r="B1267" s="23" t="s">
        <v>514</v>
      </c>
      <c r="C1267" s="13" t="s">
        <v>185</v>
      </c>
      <c r="D1267" s="34" t="s">
        <v>5131</v>
      </c>
      <c r="E1267" s="34" t="s">
        <v>1736</v>
      </c>
      <c r="F1267" s="34">
        <v>14</v>
      </c>
    </row>
    <row r="1268" spans="1:6">
      <c r="A1268" s="23">
        <v>2020</v>
      </c>
      <c r="B1268" s="23" t="s">
        <v>514</v>
      </c>
      <c r="C1268" s="13" t="s">
        <v>185</v>
      </c>
      <c r="D1268" s="34" t="s">
        <v>5131</v>
      </c>
      <c r="E1268" s="34" t="s">
        <v>7890</v>
      </c>
      <c r="F1268" s="34">
        <v>12</v>
      </c>
    </row>
    <row r="1269" spans="1:6">
      <c r="A1269" s="23">
        <v>2020</v>
      </c>
      <c r="B1269" s="23" t="s">
        <v>514</v>
      </c>
      <c r="C1269" s="13" t="s">
        <v>185</v>
      </c>
      <c r="D1269" s="34" t="s">
        <v>5131</v>
      </c>
      <c r="E1269" s="34" t="s">
        <v>5134</v>
      </c>
      <c r="F1269" s="34">
        <v>4</v>
      </c>
    </row>
    <row r="1270" spans="1:6">
      <c r="A1270" s="23">
        <v>2020</v>
      </c>
      <c r="B1270" s="23" t="s">
        <v>514</v>
      </c>
      <c r="C1270" s="13" t="s">
        <v>185</v>
      </c>
      <c r="D1270" s="34" t="s">
        <v>5131</v>
      </c>
      <c r="E1270" s="34" t="s">
        <v>5173</v>
      </c>
      <c r="F1270" s="34">
        <v>1</v>
      </c>
    </row>
    <row r="1271" spans="1:6">
      <c r="A1271" s="23">
        <v>2020</v>
      </c>
      <c r="B1271" s="23" t="s">
        <v>514</v>
      </c>
      <c r="C1271" s="13" t="s">
        <v>185</v>
      </c>
      <c r="D1271" s="34" t="s">
        <v>5131</v>
      </c>
      <c r="E1271" s="34" t="s">
        <v>977</v>
      </c>
      <c r="F1271" s="34">
        <v>6</v>
      </c>
    </row>
    <row r="1272" spans="1:6">
      <c r="A1272" s="23">
        <v>2020</v>
      </c>
      <c r="B1272" s="23" t="s">
        <v>514</v>
      </c>
      <c r="C1272" s="13" t="s">
        <v>185</v>
      </c>
      <c r="D1272" s="34" t="s">
        <v>5131</v>
      </c>
      <c r="E1272" s="34" t="s">
        <v>7741</v>
      </c>
      <c r="F1272" s="34">
        <v>1</v>
      </c>
    </row>
    <row r="1273" spans="1:6">
      <c r="A1273" s="23">
        <v>2020</v>
      </c>
      <c r="B1273" s="23" t="s">
        <v>514</v>
      </c>
      <c r="C1273" s="13" t="s">
        <v>185</v>
      </c>
      <c r="D1273" s="34" t="s">
        <v>5131</v>
      </c>
      <c r="E1273" s="34" t="s">
        <v>7790</v>
      </c>
      <c r="F1273" s="34">
        <v>6</v>
      </c>
    </row>
    <row r="1274" spans="1:6">
      <c r="A1274" s="23">
        <v>2020</v>
      </c>
      <c r="B1274" s="23" t="s">
        <v>514</v>
      </c>
      <c r="C1274" s="13" t="s">
        <v>185</v>
      </c>
      <c r="D1274" s="34" t="s">
        <v>5131</v>
      </c>
      <c r="E1274" s="34" t="s">
        <v>7754</v>
      </c>
      <c r="F1274" s="34">
        <v>5</v>
      </c>
    </row>
    <row r="1275" spans="1:6">
      <c r="A1275" s="23">
        <v>2020</v>
      </c>
      <c r="B1275" s="23" t="s">
        <v>514</v>
      </c>
      <c r="C1275" s="13" t="s">
        <v>185</v>
      </c>
      <c r="D1275" s="34" t="s">
        <v>5131</v>
      </c>
      <c r="E1275" s="34" t="s">
        <v>7742</v>
      </c>
      <c r="F1275" s="34">
        <v>4</v>
      </c>
    </row>
    <row r="1276" spans="1:6">
      <c r="A1276" s="23">
        <v>2020</v>
      </c>
      <c r="B1276" s="23" t="s">
        <v>514</v>
      </c>
      <c r="C1276" s="13" t="s">
        <v>185</v>
      </c>
      <c r="D1276" s="34" t="s">
        <v>5131</v>
      </c>
      <c r="E1276" s="34" t="s">
        <v>7735</v>
      </c>
      <c r="F1276" s="34">
        <v>6</v>
      </c>
    </row>
    <row r="1277" spans="1:6">
      <c r="A1277" s="23">
        <v>2020</v>
      </c>
      <c r="B1277" s="23" t="s">
        <v>514</v>
      </c>
      <c r="C1277" s="13" t="s">
        <v>185</v>
      </c>
      <c r="D1277" s="34" t="s">
        <v>5131</v>
      </c>
      <c r="E1277" s="34" t="s">
        <v>7771</v>
      </c>
      <c r="F1277" s="34">
        <v>12</v>
      </c>
    </row>
    <row r="1278" spans="1:6">
      <c r="A1278" s="23">
        <v>2020</v>
      </c>
      <c r="B1278" s="23" t="s">
        <v>514</v>
      </c>
      <c r="C1278" s="13" t="s">
        <v>185</v>
      </c>
      <c r="D1278" s="34" t="s">
        <v>5131</v>
      </c>
      <c r="E1278" s="34" t="s">
        <v>4431</v>
      </c>
      <c r="F1278" s="34">
        <v>3</v>
      </c>
    </row>
    <row r="1279" spans="1:6">
      <c r="A1279" s="23">
        <v>2020</v>
      </c>
      <c r="B1279" s="23" t="s">
        <v>514</v>
      </c>
      <c r="C1279" s="13" t="s">
        <v>185</v>
      </c>
      <c r="D1279" s="34" t="s">
        <v>5131</v>
      </c>
      <c r="E1279" s="34" t="s">
        <v>4432</v>
      </c>
      <c r="F1279" s="34">
        <v>7</v>
      </c>
    </row>
    <row r="1280" spans="1:6">
      <c r="A1280" s="23">
        <v>2020</v>
      </c>
      <c r="B1280" s="23" t="s">
        <v>514</v>
      </c>
      <c r="C1280" s="13" t="s">
        <v>185</v>
      </c>
      <c r="D1280" s="34" t="s">
        <v>5131</v>
      </c>
      <c r="E1280" s="34" t="s">
        <v>4457</v>
      </c>
      <c r="F1280" s="34">
        <v>4</v>
      </c>
    </row>
    <row r="1281" spans="1:6">
      <c r="A1281" s="23">
        <v>2020</v>
      </c>
      <c r="B1281" s="23" t="s">
        <v>514</v>
      </c>
      <c r="C1281" s="13" t="s">
        <v>185</v>
      </c>
      <c r="D1281" s="34" t="s">
        <v>5131</v>
      </c>
      <c r="E1281" s="34" t="s">
        <v>7826</v>
      </c>
      <c r="F1281" s="34">
        <v>7</v>
      </c>
    </row>
    <row r="1282" spans="1:6">
      <c r="A1282" s="23">
        <v>2020</v>
      </c>
      <c r="B1282" s="23" t="s">
        <v>514</v>
      </c>
      <c r="C1282" s="13" t="s">
        <v>185</v>
      </c>
      <c r="D1282" s="34" t="s">
        <v>5131</v>
      </c>
      <c r="E1282" s="34" t="s">
        <v>5160</v>
      </c>
      <c r="F1282" s="34">
        <v>4</v>
      </c>
    </row>
    <row r="1283" spans="1:6">
      <c r="A1283" s="23">
        <v>2020</v>
      </c>
      <c r="B1283" s="23" t="s">
        <v>514</v>
      </c>
      <c r="C1283" s="13" t="s">
        <v>185</v>
      </c>
      <c r="D1283" s="34" t="s">
        <v>5131</v>
      </c>
      <c r="E1283" s="34" t="s">
        <v>4464</v>
      </c>
      <c r="F1283" s="34">
        <v>1</v>
      </c>
    </row>
    <row r="1284" spans="1:6">
      <c r="A1284" s="23">
        <v>2020</v>
      </c>
      <c r="B1284" s="23" t="s">
        <v>514</v>
      </c>
      <c r="C1284" s="13" t="s">
        <v>185</v>
      </c>
      <c r="D1284" s="34" t="s">
        <v>5131</v>
      </c>
      <c r="E1284" s="34" t="s">
        <v>4433</v>
      </c>
      <c r="F1284" s="34">
        <v>10</v>
      </c>
    </row>
    <row r="1285" spans="1:6">
      <c r="A1285" s="23">
        <v>2020</v>
      </c>
      <c r="B1285" s="23" t="s">
        <v>514</v>
      </c>
      <c r="C1285" s="13" t="s">
        <v>185</v>
      </c>
      <c r="D1285" s="34" t="s">
        <v>5131</v>
      </c>
      <c r="E1285" s="34" t="s">
        <v>5135</v>
      </c>
      <c r="F1285" s="34">
        <v>8</v>
      </c>
    </row>
    <row r="1286" spans="1:6">
      <c r="A1286" s="23">
        <v>2020</v>
      </c>
      <c r="B1286" s="23" t="s">
        <v>514</v>
      </c>
      <c r="C1286" s="13" t="s">
        <v>185</v>
      </c>
      <c r="D1286" s="34" t="s">
        <v>5131</v>
      </c>
      <c r="E1286" s="34" t="s">
        <v>4436</v>
      </c>
      <c r="F1286" s="34">
        <v>1</v>
      </c>
    </row>
    <row r="1287" spans="1:6">
      <c r="A1287" s="23">
        <v>2020</v>
      </c>
      <c r="B1287" s="23" t="s">
        <v>514</v>
      </c>
      <c r="C1287" s="13" t="s">
        <v>185</v>
      </c>
      <c r="D1287" s="34" t="s">
        <v>5131</v>
      </c>
      <c r="E1287" s="34" t="s">
        <v>1738</v>
      </c>
      <c r="F1287" s="34">
        <v>1</v>
      </c>
    </row>
    <row r="1288" spans="1:6">
      <c r="A1288" s="23">
        <v>2020</v>
      </c>
      <c r="B1288" s="23" t="s">
        <v>514</v>
      </c>
      <c r="C1288" s="13" t="s">
        <v>185</v>
      </c>
      <c r="D1288" s="34" t="s">
        <v>5131</v>
      </c>
      <c r="E1288" s="34" t="s">
        <v>5174</v>
      </c>
      <c r="F1288" s="34">
        <v>1</v>
      </c>
    </row>
    <row r="1289" spans="1:6">
      <c r="A1289" s="23">
        <v>2020</v>
      </c>
      <c r="B1289" s="23" t="s">
        <v>514</v>
      </c>
      <c r="C1289" s="13" t="s">
        <v>185</v>
      </c>
      <c r="D1289" s="34" t="s">
        <v>5131</v>
      </c>
      <c r="E1289" s="34" t="s">
        <v>5161</v>
      </c>
      <c r="F1289" s="34">
        <v>3</v>
      </c>
    </row>
    <row r="1290" spans="1:6">
      <c r="A1290" s="23">
        <v>2020</v>
      </c>
      <c r="B1290" s="23" t="s">
        <v>514</v>
      </c>
      <c r="C1290" s="13" t="s">
        <v>185</v>
      </c>
      <c r="D1290" s="34" t="s">
        <v>5131</v>
      </c>
      <c r="E1290" s="34" t="s">
        <v>5136</v>
      </c>
      <c r="F1290" s="34">
        <v>4</v>
      </c>
    </row>
    <row r="1291" spans="1:6">
      <c r="A1291" s="23">
        <v>2020</v>
      </c>
      <c r="B1291" s="23" t="s">
        <v>514</v>
      </c>
      <c r="C1291" s="13" t="s">
        <v>185</v>
      </c>
      <c r="D1291" s="34" t="s">
        <v>5131</v>
      </c>
      <c r="E1291" s="34" t="s">
        <v>5175</v>
      </c>
      <c r="F1291" s="34">
        <v>2</v>
      </c>
    </row>
    <row r="1292" spans="1:6">
      <c r="A1292" s="23">
        <v>2020</v>
      </c>
      <c r="B1292" s="23" t="s">
        <v>514</v>
      </c>
      <c r="C1292" s="13" t="s">
        <v>185</v>
      </c>
      <c r="D1292" s="34" t="s">
        <v>5131</v>
      </c>
      <c r="E1292" s="34" t="s">
        <v>5137</v>
      </c>
      <c r="F1292" s="34">
        <v>4</v>
      </c>
    </row>
    <row r="1293" spans="1:6">
      <c r="A1293" s="23">
        <v>2020</v>
      </c>
      <c r="B1293" s="23" t="s">
        <v>514</v>
      </c>
      <c r="C1293" s="13" t="s">
        <v>185</v>
      </c>
      <c r="D1293" s="34" t="s">
        <v>5131</v>
      </c>
      <c r="E1293" s="34" t="s">
        <v>5176</v>
      </c>
      <c r="F1293" s="34">
        <v>3</v>
      </c>
    </row>
    <row r="1294" spans="1:6">
      <c r="A1294" s="23">
        <v>2020</v>
      </c>
      <c r="B1294" s="23" t="s">
        <v>514</v>
      </c>
      <c r="C1294" s="13" t="s">
        <v>185</v>
      </c>
      <c r="D1294" s="34" t="s">
        <v>5131</v>
      </c>
      <c r="E1294" s="34" t="s">
        <v>5138</v>
      </c>
      <c r="F1294" s="34">
        <v>6</v>
      </c>
    </row>
    <row r="1295" spans="1:6">
      <c r="A1295" s="23">
        <v>2020</v>
      </c>
      <c r="B1295" s="23" t="s">
        <v>514</v>
      </c>
      <c r="C1295" s="13" t="s">
        <v>185</v>
      </c>
      <c r="D1295" s="34" t="s">
        <v>5131</v>
      </c>
      <c r="E1295" s="34" t="s">
        <v>7827</v>
      </c>
      <c r="F1295" s="34">
        <v>5</v>
      </c>
    </row>
    <row r="1296" spans="1:6">
      <c r="A1296" s="23">
        <v>2020</v>
      </c>
      <c r="B1296" s="23" t="s">
        <v>514</v>
      </c>
      <c r="C1296" s="13" t="s">
        <v>185</v>
      </c>
      <c r="D1296" s="34" t="s">
        <v>5131</v>
      </c>
      <c r="E1296" s="34" t="s">
        <v>7755</v>
      </c>
      <c r="F1296" s="34">
        <v>7</v>
      </c>
    </row>
    <row r="1297" spans="1:6">
      <c r="A1297" s="23">
        <v>2020</v>
      </c>
      <c r="B1297" s="23" t="s">
        <v>514</v>
      </c>
      <c r="C1297" s="13" t="s">
        <v>185</v>
      </c>
      <c r="D1297" s="34" t="s">
        <v>5131</v>
      </c>
      <c r="E1297" s="34" t="s">
        <v>7743</v>
      </c>
      <c r="F1297" s="34">
        <v>10</v>
      </c>
    </row>
    <row r="1298" spans="1:6">
      <c r="A1298" s="23">
        <v>2020</v>
      </c>
      <c r="B1298" s="23" t="s">
        <v>514</v>
      </c>
      <c r="C1298" s="13" t="s">
        <v>185</v>
      </c>
      <c r="D1298" s="34" t="s">
        <v>5131</v>
      </c>
      <c r="E1298" s="34" t="s">
        <v>7840</v>
      </c>
      <c r="F1298" s="34">
        <v>7</v>
      </c>
    </row>
    <row r="1299" spans="1:6">
      <c r="A1299" s="23">
        <v>2020</v>
      </c>
      <c r="B1299" s="23" t="s">
        <v>514</v>
      </c>
      <c r="C1299" s="13" t="s">
        <v>185</v>
      </c>
      <c r="D1299" s="34" t="s">
        <v>5131</v>
      </c>
      <c r="E1299" s="34" t="s">
        <v>7819</v>
      </c>
      <c r="F1299" s="34">
        <v>2</v>
      </c>
    </row>
    <row r="1300" spans="1:6">
      <c r="A1300" s="23">
        <v>2020</v>
      </c>
      <c r="B1300" s="23" t="s">
        <v>514</v>
      </c>
      <c r="C1300" s="13" t="s">
        <v>185</v>
      </c>
      <c r="D1300" s="34" t="s">
        <v>5131</v>
      </c>
      <c r="E1300" s="34" t="s">
        <v>5177</v>
      </c>
      <c r="F1300" s="34">
        <v>4</v>
      </c>
    </row>
    <row r="1301" spans="1:6">
      <c r="A1301" s="23">
        <v>2020</v>
      </c>
      <c r="B1301" s="23" t="s">
        <v>514</v>
      </c>
      <c r="C1301" s="13" t="s">
        <v>185</v>
      </c>
      <c r="D1301" s="34" t="s">
        <v>5131</v>
      </c>
      <c r="E1301" s="34" t="s">
        <v>7773</v>
      </c>
      <c r="F1301" s="34">
        <v>7</v>
      </c>
    </row>
    <row r="1302" spans="1:6">
      <c r="A1302" s="23">
        <v>2020</v>
      </c>
      <c r="B1302" s="23" t="s">
        <v>514</v>
      </c>
      <c r="C1302" s="13" t="s">
        <v>185</v>
      </c>
      <c r="D1302" s="34" t="s">
        <v>5131</v>
      </c>
      <c r="E1302" s="34" t="s">
        <v>7911</v>
      </c>
      <c r="F1302" s="34">
        <v>7</v>
      </c>
    </row>
    <row r="1303" spans="1:6">
      <c r="A1303" s="23">
        <v>2020</v>
      </c>
      <c r="B1303" s="23" t="s">
        <v>514</v>
      </c>
      <c r="C1303" s="13" t="s">
        <v>185</v>
      </c>
      <c r="D1303" s="34" t="s">
        <v>5131</v>
      </c>
      <c r="E1303" s="34" t="s">
        <v>7841</v>
      </c>
      <c r="F1303" s="34">
        <v>7</v>
      </c>
    </row>
    <row r="1304" spans="1:6">
      <c r="A1304" s="23">
        <v>2020</v>
      </c>
      <c r="B1304" s="23" t="s">
        <v>514</v>
      </c>
      <c r="C1304" s="13" t="s">
        <v>185</v>
      </c>
      <c r="D1304" s="34" t="s">
        <v>5131</v>
      </c>
      <c r="E1304" s="34" t="s">
        <v>7842</v>
      </c>
      <c r="F1304" s="34">
        <v>7</v>
      </c>
    </row>
    <row r="1305" spans="1:6">
      <c r="A1305" s="23">
        <v>2020</v>
      </c>
      <c r="B1305" s="23" t="s">
        <v>514</v>
      </c>
      <c r="C1305" s="13" t="s">
        <v>185</v>
      </c>
      <c r="D1305" s="34" t="s">
        <v>5131</v>
      </c>
      <c r="E1305" s="34" t="s">
        <v>5178</v>
      </c>
      <c r="F1305" s="34">
        <v>4</v>
      </c>
    </row>
    <row r="1306" spans="1:6">
      <c r="A1306" s="23">
        <v>2020</v>
      </c>
      <c r="B1306" s="23" t="s">
        <v>514</v>
      </c>
      <c r="C1306" s="13" t="s">
        <v>185</v>
      </c>
      <c r="D1306" s="34" t="s">
        <v>5131</v>
      </c>
      <c r="E1306" s="34" t="s">
        <v>5179</v>
      </c>
      <c r="F1306" s="34">
        <v>4</v>
      </c>
    </row>
    <row r="1307" spans="1:6">
      <c r="A1307" s="23">
        <v>2020</v>
      </c>
      <c r="B1307" s="23" t="s">
        <v>514</v>
      </c>
      <c r="C1307" s="13" t="s">
        <v>185</v>
      </c>
      <c r="D1307" s="34" t="s">
        <v>5131</v>
      </c>
      <c r="E1307" s="34" t="s">
        <v>7744</v>
      </c>
      <c r="F1307" s="34">
        <v>7</v>
      </c>
    </row>
    <row r="1308" spans="1:6">
      <c r="A1308" s="23">
        <v>2020</v>
      </c>
      <c r="B1308" s="23" t="s">
        <v>514</v>
      </c>
      <c r="C1308" s="13" t="s">
        <v>185</v>
      </c>
      <c r="D1308" s="34" t="s">
        <v>5131</v>
      </c>
      <c r="E1308" s="34" t="s">
        <v>7734</v>
      </c>
      <c r="F1308" s="34">
        <v>3</v>
      </c>
    </row>
    <row r="1309" spans="1:6">
      <c r="A1309" s="23">
        <v>2020</v>
      </c>
      <c r="B1309" s="23" t="s">
        <v>514</v>
      </c>
      <c r="C1309" s="13" t="s">
        <v>185</v>
      </c>
      <c r="D1309" s="34" t="s">
        <v>5131</v>
      </c>
      <c r="E1309" s="34" t="s">
        <v>4438</v>
      </c>
      <c r="F1309" s="34">
        <v>17</v>
      </c>
    </row>
    <row r="1310" spans="1:6">
      <c r="A1310" s="23">
        <v>2020</v>
      </c>
      <c r="B1310" s="23" t="s">
        <v>514</v>
      </c>
      <c r="C1310" s="13" t="s">
        <v>185</v>
      </c>
      <c r="D1310" s="34" t="s">
        <v>5131</v>
      </c>
      <c r="E1310" s="34" t="s">
        <v>4439</v>
      </c>
      <c r="F1310" s="34">
        <v>4</v>
      </c>
    </row>
    <row r="1311" spans="1:6">
      <c r="A1311" s="23">
        <v>2020</v>
      </c>
      <c r="B1311" s="23" t="s">
        <v>514</v>
      </c>
      <c r="C1311" s="13" t="s">
        <v>185</v>
      </c>
      <c r="D1311" s="34" t="s">
        <v>5131</v>
      </c>
      <c r="E1311" s="34" t="s">
        <v>4442</v>
      </c>
      <c r="F1311" s="34">
        <v>8</v>
      </c>
    </row>
    <row r="1312" spans="1:6">
      <c r="A1312" s="23">
        <v>2020</v>
      </c>
      <c r="B1312" s="23" t="s">
        <v>514</v>
      </c>
      <c r="C1312" s="13" t="s">
        <v>185</v>
      </c>
      <c r="D1312" s="34" t="s">
        <v>5131</v>
      </c>
      <c r="E1312" s="34" t="s">
        <v>7891</v>
      </c>
      <c r="F1312" s="34">
        <v>4</v>
      </c>
    </row>
    <row r="1313" spans="1:6">
      <c r="A1313" s="23">
        <v>2020</v>
      </c>
      <c r="B1313" s="23" t="s">
        <v>514</v>
      </c>
      <c r="C1313" s="13" t="s">
        <v>185</v>
      </c>
      <c r="D1313" s="34" t="s">
        <v>5131</v>
      </c>
      <c r="E1313" s="34" t="s">
        <v>7828</v>
      </c>
      <c r="F1313" s="34">
        <v>5</v>
      </c>
    </row>
    <row r="1314" spans="1:6">
      <c r="A1314" s="23">
        <v>2020</v>
      </c>
      <c r="B1314" s="23" t="s">
        <v>514</v>
      </c>
      <c r="C1314" s="13" t="s">
        <v>185</v>
      </c>
      <c r="D1314" s="34" t="s">
        <v>5131</v>
      </c>
      <c r="E1314" s="34" t="s">
        <v>5140</v>
      </c>
      <c r="F1314" s="34">
        <v>10</v>
      </c>
    </row>
    <row r="1315" spans="1:6">
      <c r="A1315" s="23">
        <v>2020</v>
      </c>
      <c r="B1315" s="23" t="s">
        <v>514</v>
      </c>
      <c r="C1315" s="13" t="s">
        <v>185</v>
      </c>
      <c r="D1315" s="34" t="s">
        <v>5131</v>
      </c>
      <c r="E1315" s="34" t="s">
        <v>5141</v>
      </c>
      <c r="F1315" s="34">
        <v>15</v>
      </c>
    </row>
    <row r="1316" spans="1:6">
      <c r="A1316" s="23">
        <v>2020</v>
      </c>
      <c r="B1316" s="23" t="s">
        <v>514</v>
      </c>
      <c r="C1316" s="13" t="s">
        <v>185</v>
      </c>
      <c r="D1316" s="34" t="s">
        <v>5131</v>
      </c>
      <c r="E1316" s="34" t="s">
        <v>967</v>
      </c>
      <c r="F1316" s="34">
        <v>7</v>
      </c>
    </row>
    <row r="1317" spans="1:6">
      <c r="A1317" s="23">
        <v>2020</v>
      </c>
      <c r="B1317" s="23" t="s">
        <v>514</v>
      </c>
      <c r="C1317" s="13" t="s">
        <v>185</v>
      </c>
      <c r="D1317" s="34" t="s">
        <v>5131</v>
      </c>
      <c r="E1317" s="34" t="s">
        <v>7730</v>
      </c>
      <c r="F1317" s="34">
        <v>23</v>
      </c>
    </row>
    <row r="1318" spans="1:6">
      <c r="A1318" s="23">
        <v>2020</v>
      </c>
      <c r="B1318" s="23" t="s">
        <v>514</v>
      </c>
      <c r="C1318" s="13" t="s">
        <v>185</v>
      </c>
      <c r="D1318" s="34" t="s">
        <v>5131</v>
      </c>
      <c r="E1318" s="34" t="s">
        <v>5142</v>
      </c>
      <c r="F1318" s="34">
        <v>2</v>
      </c>
    </row>
    <row r="1319" spans="1:6">
      <c r="A1319" s="23">
        <v>2020</v>
      </c>
      <c r="B1319" s="23" t="s">
        <v>514</v>
      </c>
      <c r="C1319" s="13" t="s">
        <v>185</v>
      </c>
      <c r="D1319" s="34" t="s">
        <v>5131</v>
      </c>
      <c r="E1319" s="34" t="s">
        <v>4444</v>
      </c>
      <c r="F1319" s="34">
        <v>6</v>
      </c>
    </row>
    <row r="1320" spans="1:6">
      <c r="A1320" s="23">
        <v>2020</v>
      </c>
      <c r="B1320" s="23" t="s">
        <v>514</v>
      </c>
      <c r="C1320" s="13" t="s">
        <v>185</v>
      </c>
      <c r="D1320" s="34" t="s">
        <v>5143</v>
      </c>
      <c r="E1320" s="34" t="s">
        <v>7896</v>
      </c>
      <c r="F1320" s="34">
        <v>1</v>
      </c>
    </row>
    <row r="1321" spans="1:6">
      <c r="A1321" s="23">
        <v>2020</v>
      </c>
      <c r="B1321" s="23" t="s">
        <v>514</v>
      </c>
      <c r="C1321" s="13" t="s">
        <v>185</v>
      </c>
      <c r="D1321" s="34" t="s">
        <v>5143</v>
      </c>
      <c r="E1321" s="34" t="s">
        <v>5144</v>
      </c>
      <c r="F1321" s="34">
        <v>6</v>
      </c>
    </row>
    <row r="1322" spans="1:6">
      <c r="A1322" s="23">
        <v>2020</v>
      </c>
      <c r="B1322" s="23" t="s">
        <v>514</v>
      </c>
      <c r="C1322" s="13" t="s">
        <v>185</v>
      </c>
      <c r="D1322" s="34" t="s">
        <v>5143</v>
      </c>
      <c r="E1322" s="34" t="s">
        <v>7843</v>
      </c>
      <c r="F1322" s="34">
        <v>24</v>
      </c>
    </row>
    <row r="1323" spans="1:6">
      <c r="A1323" s="23">
        <v>2020</v>
      </c>
      <c r="B1323" s="23" t="s">
        <v>514</v>
      </c>
      <c r="C1323" s="13" t="s">
        <v>185</v>
      </c>
      <c r="D1323" s="34" t="s">
        <v>5143</v>
      </c>
      <c r="E1323" s="34" t="s">
        <v>7830</v>
      </c>
      <c r="F1323" s="34">
        <v>12</v>
      </c>
    </row>
    <row r="1324" spans="1:6">
      <c r="A1324" s="23">
        <v>2020</v>
      </c>
      <c r="B1324" s="23" t="s">
        <v>514</v>
      </c>
      <c r="C1324" s="13" t="s">
        <v>185</v>
      </c>
      <c r="D1324" s="34" t="s">
        <v>5143</v>
      </c>
      <c r="E1324" s="34" t="s">
        <v>5145</v>
      </c>
      <c r="F1324" s="34">
        <v>27</v>
      </c>
    </row>
    <row r="1325" spans="1:6">
      <c r="A1325" s="23">
        <v>2020</v>
      </c>
      <c r="B1325" s="23" t="s">
        <v>514</v>
      </c>
      <c r="C1325" s="13" t="s">
        <v>185</v>
      </c>
      <c r="D1325" s="34" t="s">
        <v>5143</v>
      </c>
      <c r="E1325" s="34" t="s">
        <v>5146</v>
      </c>
      <c r="F1325" s="34">
        <v>30</v>
      </c>
    </row>
    <row r="1326" spans="1:6">
      <c r="A1326" s="23">
        <v>2020</v>
      </c>
      <c r="B1326" s="23" t="s">
        <v>514</v>
      </c>
      <c r="C1326" s="13" t="s">
        <v>185</v>
      </c>
      <c r="D1326" s="34" t="s">
        <v>5143</v>
      </c>
      <c r="E1326" s="34" t="s">
        <v>7831</v>
      </c>
      <c r="F1326" s="34">
        <v>14</v>
      </c>
    </row>
    <row r="1327" spans="1:6">
      <c r="A1327" s="23">
        <v>2020</v>
      </c>
      <c r="B1327" s="23" t="s">
        <v>514</v>
      </c>
      <c r="C1327" s="13" t="s">
        <v>185</v>
      </c>
      <c r="D1327" s="34" t="s">
        <v>5143</v>
      </c>
      <c r="E1327" s="34" t="s">
        <v>5147</v>
      </c>
      <c r="F1327" s="34">
        <v>7</v>
      </c>
    </row>
    <row r="1328" spans="1:6">
      <c r="A1328" s="23">
        <v>2020</v>
      </c>
      <c r="B1328" s="23" t="s">
        <v>514</v>
      </c>
      <c r="C1328" s="13" t="s">
        <v>185</v>
      </c>
      <c r="D1328" s="34" t="s">
        <v>5143</v>
      </c>
      <c r="E1328" s="34" t="s">
        <v>7772</v>
      </c>
      <c r="F1328" s="34">
        <v>25</v>
      </c>
    </row>
    <row r="1329" spans="1:6">
      <c r="A1329" s="23">
        <v>2020</v>
      </c>
      <c r="B1329" s="23" t="s">
        <v>514</v>
      </c>
      <c r="C1329" s="13" t="s">
        <v>185</v>
      </c>
      <c r="D1329" s="34" t="s">
        <v>5143</v>
      </c>
      <c r="E1329" s="34" t="s">
        <v>5162</v>
      </c>
      <c r="F1329" s="34">
        <v>4</v>
      </c>
    </row>
    <row r="1330" spans="1:6">
      <c r="A1330" s="23">
        <v>2020</v>
      </c>
      <c r="B1330" s="23" t="s">
        <v>514</v>
      </c>
      <c r="C1330" s="13" t="s">
        <v>185</v>
      </c>
      <c r="D1330" s="34" t="s">
        <v>5143</v>
      </c>
      <c r="E1330" s="34" t="s">
        <v>7832</v>
      </c>
      <c r="F1330" s="34">
        <v>51</v>
      </c>
    </row>
    <row r="1331" spans="1:6">
      <c r="A1331" s="23">
        <v>2020</v>
      </c>
      <c r="B1331" s="23" t="s">
        <v>514</v>
      </c>
      <c r="C1331" s="13" t="s">
        <v>185</v>
      </c>
      <c r="D1331" s="34" t="s">
        <v>5143</v>
      </c>
      <c r="E1331" s="34" t="s">
        <v>5180</v>
      </c>
      <c r="F1331" s="34">
        <v>8</v>
      </c>
    </row>
    <row r="1332" spans="1:6">
      <c r="A1332" s="23">
        <v>2020</v>
      </c>
      <c r="B1332" s="23" t="s">
        <v>514</v>
      </c>
      <c r="C1332" s="13" t="s">
        <v>185</v>
      </c>
      <c r="D1332" s="34" t="s">
        <v>5143</v>
      </c>
      <c r="E1332" s="34" t="s">
        <v>7745</v>
      </c>
      <c r="F1332" s="34">
        <v>20</v>
      </c>
    </row>
    <row r="1333" spans="1:6">
      <c r="A1333" s="23">
        <v>2020</v>
      </c>
      <c r="B1333" s="23" t="s">
        <v>514</v>
      </c>
      <c r="C1333" s="13" t="s">
        <v>185</v>
      </c>
      <c r="D1333" s="34" t="s">
        <v>5143</v>
      </c>
      <c r="E1333" s="34" t="s">
        <v>7833</v>
      </c>
      <c r="F1333" s="34">
        <v>8</v>
      </c>
    </row>
    <row r="1334" spans="1:6">
      <c r="A1334" s="23">
        <v>2020</v>
      </c>
      <c r="B1334" s="23" t="s">
        <v>514</v>
      </c>
      <c r="C1334" s="13" t="s">
        <v>185</v>
      </c>
      <c r="D1334" s="34" t="s">
        <v>5143</v>
      </c>
      <c r="E1334" s="34" t="s">
        <v>5148</v>
      </c>
      <c r="F1334" s="34">
        <v>46</v>
      </c>
    </row>
    <row r="1335" spans="1:6">
      <c r="A1335" s="23">
        <v>2020</v>
      </c>
      <c r="B1335" s="23" t="s">
        <v>514</v>
      </c>
      <c r="C1335" s="13" t="s">
        <v>185</v>
      </c>
      <c r="D1335" s="34" t="s">
        <v>5143</v>
      </c>
      <c r="E1335" s="34" t="s">
        <v>7774</v>
      </c>
      <c r="F1335" s="34">
        <v>2</v>
      </c>
    </row>
    <row r="1336" spans="1:6">
      <c r="A1336" s="23">
        <v>2020</v>
      </c>
      <c r="B1336" s="23" t="s">
        <v>514</v>
      </c>
      <c r="C1336" s="13" t="s">
        <v>185</v>
      </c>
      <c r="D1336" s="34" t="s">
        <v>5143</v>
      </c>
      <c r="E1336" s="34" t="s">
        <v>7898</v>
      </c>
      <c r="F1336" s="34">
        <v>7</v>
      </c>
    </row>
    <row r="1337" spans="1:6">
      <c r="A1337" s="23">
        <v>2020</v>
      </c>
      <c r="B1337" s="23" t="s">
        <v>514</v>
      </c>
      <c r="C1337" s="13" t="s">
        <v>185</v>
      </c>
      <c r="D1337" s="34" t="s">
        <v>5143</v>
      </c>
      <c r="E1337" s="34" t="s">
        <v>7787</v>
      </c>
      <c r="F1337" s="34">
        <v>9</v>
      </c>
    </row>
    <row r="1338" spans="1:6">
      <c r="A1338" s="23">
        <v>2020</v>
      </c>
      <c r="B1338" s="23" t="s">
        <v>514</v>
      </c>
      <c r="C1338" s="13" t="s">
        <v>185</v>
      </c>
      <c r="D1338" s="34" t="s">
        <v>5143</v>
      </c>
      <c r="E1338" s="34" t="s">
        <v>7788</v>
      </c>
      <c r="F1338" s="34">
        <v>12</v>
      </c>
    </row>
    <row r="1339" spans="1:6">
      <c r="A1339" s="23">
        <v>2020</v>
      </c>
      <c r="B1339" s="23" t="s">
        <v>514</v>
      </c>
      <c r="C1339" s="13" t="s">
        <v>185</v>
      </c>
      <c r="D1339" s="34" t="s">
        <v>5143</v>
      </c>
      <c r="E1339" s="34" t="s">
        <v>7839</v>
      </c>
      <c r="F1339" s="34">
        <v>10</v>
      </c>
    </row>
    <row r="1340" spans="1:6">
      <c r="A1340" s="23">
        <v>2020</v>
      </c>
      <c r="B1340" s="23" t="s">
        <v>514</v>
      </c>
      <c r="C1340" s="13" t="s">
        <v>185</v>
      </c>
      <c r="D1340" s="34" t="s">
        <v>5143</v>
      </c>
      <c r="E1340" s="34" t="s">
        <v>7844</v>
      </c>
      <c r="F1340" s="34">
        <v>1</v>
      </c>
    </row>
    <row r="1341" spans="1:6">
      <c r="A1341" s="23">
        <v>2020</v>
      </c>
      <c r="B1341" s="23" t="s">
        <v>514</v>
      </c>
      <c r="C1341" s="13" t="s">
        <v>185</v>
      </c>
      <c r="D1341" s="34" t="s">
        <v>5143</v>
      </c>
      <c r="E1341" s="34" t="s">
        <v>5164</v>
      </c>
      <c r="F1341" s="34">
        <v>13</v>
      </c>
    </row>
    <row r="1342" spans="1:6">
      <c r="A1342" s="23">
        <v>2020</v>
      </c>
      <c r="B1342" s="23" t="s">
        <v>514</v>
      </c>
      <c r="C1342" s="13" t="s">
        <v>185</v>
      </c>
      <c r="D1342" s="34" t="s">
        <v>5143</v>
      </c>
      <c r="E1342" s="34" t="s">
        <v>5165</v>
      </c>
      <c r="F1342" s="34">
        <v>11</v>
      </c>
    </row>
    <row r="1343" spans="1:6">
      <c r="A1343" s="23">
        <v>2020</v>
      </c>
      <c r="B1343" s="23" t="s">
        <v>514</v>
      </c>
      <c r="C1343" s="13" t="s">
        <v>185</v>
      </c>
      <c r="D1343" s="34" t="s">
        <v>5143</v>
      </c>
      <c r="E1343" s="34" t="s">
        <v>7746</v>
      </c>
      <c r="F1343" s="34">
        <v>16</v>
      </c>
    </row>
    <row r="1344" spans="1:6">
      <c r="A1344" s="23">
        <v>2020</v>
      </c>
      <c r="B1344" s="23" t="s">
        <v>514</v>
      </c>
      <c r="C1344" s="13" t="s">
        <v>185</v>
      </c>
      <c r="D1344" s="34" t="s">
        <v>5143</v>
      </c>
      <c r="E1344" s="34" t="s">
        <v>7834</v>
      </c>
      <c r="F1344" s="34">
        <v>25</v>
      </c>
    </row>
    <row r="1345" spans="1:6">
      <c r="A1345" s="23">
        <v>2020</v>
      </c>
      <c r="B1345" s="23" t="s">
        <v>514</v>
      </c>
      <c r="C1345" s="13" t="s">
        <v>185</v>
      </c>
      <c r="D1345" s="34" t="s">
        <v>5143</v>
      </c>
      <c r="E1345" s="34" t="s">
        <v>7829</v>
      </c>
      <c r="F1345" s="34">
        <v>35</v>
      </c>
    </row>
    <row r="1346" spans="1:6">
      <c r="A1346" s="23">
        <v>2020</v>
      </c>
      <c r="B1346" s="23" t="s">
        <v>514</v>
      </c>
      <c r="C1346" s="13" t="s">
        <v>185</v>
      </c>
      <c r="D1346" s="34" t="s">
        <v>5143</v>
      </c>
      <c r="E1346" s="34" t="s">
        <v>7747</v>
      </c>
      <c r="F1346" s="34">
        <v>44</v>
      </c>
    </row>
    <row r="1347" spans="1:6">
      <c r="A1347" s="23">
        <v>2020</v>
      </c>
      <c r="B1347" s="23" t="s">
        <v>514</v>
      </c>
      <c r="C1347" s="13" t="s">
        <v>185</v>
      </c>
      <c r="D1347" s="34" t="s">
        <v>5143</v>
      </c>
      <c r="E1347" s="34" t="s">
        <v>7789</v>
      </c>
      <c r="F1347" s="34">
        <v>13</v>
      </c>
    </row>
    <row r="1348" spans="1:6">
      <c r="A1348" s="23">
        <v>2020</v>
      </c>
      <c r="B1348" s="23" t="s">
        <v>514</v>
      </c>
      <c r="C1348" s="13" t="s">
        <v>185</v>
      </c>
      <c r="D1348" s="34" t="s">
        <v>5143</v>
      </c>
      <c r="E1348" s="34" t="s">
        <v>7910</v>
      </c>
      <c r="F1348" s="34">
        <v>6</v>
      </c>
    </row>
    <row r="1349" spans="1:6">
      <c r="A1349" s="23">
        <v>2020</v>
      </c>
      <c r="B1349" s="23" t="s">
        <v>514</v>
      </c>
      <c r="C1349" s="13" t="s">
        <v>185</v>
      </c>
      <c r="D1349" s="34" t="s">
        <v>5143</v>
      </c>
      <c r="E1349" s="34" t="s">
        <v>7835</v>
      </c>
      <c r="F1349" s="34">
        <v>43</v>
      </c>
    </row>
    <row r="1350" spans="1:6">
      <c r="A1350" s="23">
        <v>2020</v>
      </c>
      <c r="B1350" s="23" t="s">
        <v>514</v>
      </c>
      <c r="C1350" s="13" t="s">
        <v>185</v>
      </c>
      <c r="D1350" s="34" t="s">
        <v>5143</v>
      </c>
      <c r="E1350" s="34" t="s">
        <v>5149</v>
      </c>
      <c r="F1350" s="34">
        <v>49</v>
      </c>
    </row>
    <row r="1351" spans="1:6">
      <c r="A1351" s="23">
        <v>2020</v>
      </c>
      <c r="B1351" s="23" t="s">
        <v>514</v>
      </c>
      <c r="C1351" s="13" t="s">
        <v>185</v>
      </c>
      <c r="D1351" s="34" t="s">
        <v>5143</v>
      </c>
      <c r="E1351" s="34" t="s">
        <v>7865</v>
      </c>
      <c r="F1351" s="34">
        <v>25</v>
      </c>
    </row>
    <row r="1352" spans="1:6">
      <c r="A1352" s="23">
        <v>2020</v>
      </c>
      <c r="B1352" s="23" t="s">
        <v>514</v>
      </c>
      <c r="C1352" s="13" t="s">
        <v>185</v>
      </c>
      <c r="D1352" s="34" t="s">
        <v>5143</v>
      </c>
      <c r="E1352" s="34" t="s">
        <v>7866</v>
      </c>
      <c r="F1352" s="34">
        <v>26</v>
      </c>
    </row>
    <row r="1353" spans="1:6">
      <c r="A1353" s="23">
        <v>2020</v>
      </c>
      <c r="B1353" s="23" t="s">
        <v>514</v>
      </c>
      <c r="C1353" s="13" t="s">
        <v>185</v>
      </c>
      <c r="D1353" s="34" t="s">
        <v>5143</v>
      </c>
      <c r="E1353" s="34" t="s">
        <v>7748</v>
      </c>
      <c r="F1353" s="34">
        <v>19</v>
      </c>
    </row>
    <row r="1354" spans="1:6">
      <c r="A1354" s="23">
        <v>2020</v>
      </c>
      <c r="B1354" s="23" t="s">
        <v>514</v>
      </c>
      <c r="C1354" s="13" t="s">
        <v>185</v>
      </c>
      <c r="D1354" s="34" t="s">
        <v>5143</v>
      </c>
      <c r="E1354" s="34" t="s">
        <v>7845</v>
      </c>
      <c r="F1354" s="34">
        <v>5</v>
      </c>
    </row>
    <row r="1355" spans="1:6">
      <c r="A1355" s="23">
        <v>2020</v>
      </c>
      <c r="B1355" s="23" t="s">
        <v>514</v>
      </c>
      <c r="C1355" s="13" t="s">
        <v>185</v>
      </c>
      <c r="D1355" s="34" t="s">
        <v>5143</v>
      </c>
      <c r="E1355" s="34" t="s">
        <v>7807</v>
      </c>
      <c r="F1355" s="34">
        <v>4</v>
      </c>
    </row>
    <row r="1356" spans="1:6">
      <c r="A1356" s="23">
        <v>2020</v>
      </c>
      <c r="B1356" s="23" t="s">
        <v>514</v>
      </c>
      <c r="C1356" s="13" t="s">
        <v>185</v>
      </c>
      <c r="D1356" s="34" t="s">
        <v>5143</v>
      </c>
      <c r="E1356" s="34" t="s">
        <v>5138</v>
      </c>
      <c r="F1356" s="34">
        <v>19</v>
      </c>
    </row>
    <row r="1357" spans="1:6">
      <c r="A1357" s="23">
        <v>2020</v>
      </c>
      <c r="B1357" s="23" t="s">
        <v>514</v>
      </c>
      <c r="C1357" s="13" t="s">
        <v>185</v>
      </c>
      <c r="D1357" s="34" t="s">
        <v>5143</v>
      </c>
      <c r="E1357" s="34" t="s">
        <v>5150</v>
      </c>
      <c r="F1357" s="34">
        <v>9</v>
      </c>
    </row>
    <row r="1358" spans="1:6">
      <c r="A1358" s="23">
        <v>2020</v>
      </c>
      <c r="B1358" s="23" t="s">
        <v>514</v>
      </c>
      <c r="C1358" s="13" t="s">
        <v>185</v>
      </c>
      <c r="D1358" s="34" t="s">
        <v>5143</v>
      </c>
      <c r="E1358" s="34" t="s">
        <v>4466</v>
      </c>
      <c r="F1358" s="34">
        <v>1</v>
      </c>
    </row>
    <row r="1359" spans="1:6">
      <c r="A1359" s="23">
        <v>2020</v>
      </c>
      <c r="B1359" s="23" t="s">
        <v>514</v>
      </c>
      <c r="C1359" s="13" t="s">
        <v>185</v>
      </c>
      <c r="D1359" s="34" t="s">
        <v>5143</v>
      </c>
      <c r="E1359" s="34" t="s">
        <v>5181</v>
      </c>
      <c r="F1359" s="34">
        <v>1</v>
      </c>
    </row>
    <row r="1360" spans="1:6">
      <c r="A1360" s="23">
        <v>2020</v>
      </c>
      <c r="B1360" s="23" t="s">
        <v>514</v>
      </c>
      <c r="C1360" s="13" t="s">
        <v>185</v>
      </c>
      <c r="D1360" s="34" t="s">
        <v>5143</v>
      </c>
      <c r="E1360" s="34" t="s">
        <v>7913</v>
      </c>
      <c r="F1360" s="34">
        <v>3</v>
      </c>
    </row>
    <row r="1361" spans="1:6">
      <c r="A1361" s="23">
        <v>2020</v>
      </c>
      <c r="B1361" s="23" t="s">
        <v>514</v>
      </c>
      <c r="C1361" s="13" t="s">
        <v>185</v>
      </c>
      <c r="D1361" s="34" t="s">
        <v>5143</v>
      </c>
      <c r="E1361" s="34" t="s">
        <v>5167</v>
      </c>
      <c r="F1361" s="34">
        <v>12</v>
      </c>
    </row>
    <row r="1362" spans="1:6">
      <c r="A1362" s="23">
        <v>2020</v>
      </c>
      <c r="B1362" s="23" t="s">
        <v>514</v>
      </c>
      <c r="C1362" s="13" t="s">
        <v>185</v>
      </c>
      <c r="D1362" s="34" t="s">
        <v>5143</v>
      </c>
      <c r="E1362" s="34" t="s">
        <v>7869</v>
      </c>
      <c r="F1362" s="34">
        <v>17</v>
      </c>
    </row>
    <row r="1363" spans="1:6">
      <c r="A1363" s="23">
        <v>2020</v>
      </c>
      <c r="B1363" s="23" t="s">
        <v>514</v>
      </c>
      <c r="C1363" s="13" t="s">
        <v>185</v>
      </c>
      <c r="D1363" s="34" t="s">
        <v>5143</v>
      </c>
      <c r="E1363" s="34" t="s">
        <v>7750</v>
      </c>
      <c r="F1363" s="34">
        <v>18</v>
      </c>
    </row>
    <row r="1364" spans="1:6">
      <c r="A1364" s="23">
        <v>2020</v>
      </c>
      <c r="B1364" s="23" t="s">
        <v>514</v>
      </c>
      <c r="C1364" s="13" t="s">
        <v>185</v>
      </c>
      <c r="D1364" s="34" t="s">
        <v>5143</v>
      </c>
      <c r="E1364" s="34" t="s">
        <v>7892</v>
      </c>
      <c r="F1364" s="34">
        <v>1</v>
      </c>
    </row>
    <row r="1365" spans="1:6">
      <c r="A1365" s="23">
        <v>2020</v>
      </c>
      <c r="B1365" s="23" t="s">
        <v>514</v>
      </c>
      <c r="C1365" s="13" t="s">
        <v>185</v>
      </c>
      <c r="D1365" s="34" t="s">
        <v>5143</v>
      </c>
      <c r="E1365" s="34" t="s">
        <v>7897</v>
      </c>
      <c r="F1365" s="34">
        <v>4</v>
      </c>
    </row>
    <row r="1366" spans="1:6">
      <c r="A1366" s="23">
        <v>2020</v>
      </c>
      <c r="B1366" s="23" t="s">
        <v>514</v>
      </c>
      <c r="C1366" s="13" t="s">
        <v>185</v>
      </c>
      <c r="D1366" s="34" t="s">
        <v>5143</v>
      </c>
      <c r="E1366" s="34" t="s">
        <v>5151</v>
      </c>
      <c r="F1366" s="34">
        <v>6</v>
      </c>
    </row>
    <row r="1367" spans="1:6">
      <c r="A1367" s="23">
        <v>2020</v>
      </c>
      <c r="B1367" s="23" t="s">
        <v>514</v>
      </c>
      <c r="C1367" s="13" t="s">
        <v>185</v>
      </c>
      <c r="D1367" s="34" t="s">
        <v>5143</v>
      </c>
      <c r="E1367" s="34" t="s">
        <v>5152</v>
      </c>
      <c r="F1367" s="34">
        <v>11</v>
      </c>
    </row>
    <row r="1368" spans="1:6">
      <c r="A1368" s="23">
        <v>2020</v>
      </c>
      <c r="B1368" s="23" t="s">
        <v>514</v>
      </c>
      <c r="C1368" s="13" t="s">
        <v>185</v>
      </c>
      <c r="D1368" s="34" t="s">
        <v>5143</v>
      </c>
      <c r="E1368" s="34" t="s">
        <v>5153</v>
      </c>
      <c r="F1368" s="34">
        <v>34</v>
      </c>
    </row>
    <row r="1369" spans="1:6">
      <c r="A1369" s="23">
        <v>2020</v>
      </c>
      <c r="B1369" s="23" t="s">
        <v>514</v>
      </c>
      <c r="C1369" s="13" t="s">
        <v>185</v>
      </c>
      <c r="D1369" s="34" t="s">
        <v>5143</v>
      </c>
      <c r="E1369" s="34" t="s">
        <v>7867</v>
      </c>
      <c r="F1369" s="34">
        <v>35</v>
      </c>
    </row>
    <row r="1370" spans="1:6">
      <c r="A1370" s="23">
        <v>2020</v>
      </c>
      <c r="B1370" s="23" t="s">
        <v>514</v>
      </c>
      <c r="C1370" s="13" t="s">
        <v>185</v>
      </c>
      <c r="D1370" s="34" t="s">
        <v>5143</v>
      </c>
      <c r="E1370" s="34" t="s">
        <v>7893</v>
      </c>
      <c r="F1370" s="34">
        <v>10</v>
      </c>
    </row>
    <row r="1371" spans="1:6">
      <c r="A1371" s="23">
        <v>2020</v>
      </c>
      <c r="B1371" s="23" t="s">
        <v>514</v>
      </c>
      <c r="C1371" s="13" t="s">
        <v>185</v>
      </c>
      <c r="D1371" s="34" t="s">
        <v>5143</v>
      </c>
      <c r="E1371" s="34" t="s">
        <v>5154</v>
      </c>
      <c r="F1371" s="34">
        <v>13</v>
      </c>
    </row>
    <row r="1372" spans="1:6">
      <c r="A1372" s="23">
        <v>2020</v>
      </c>
      <c r="B1372" s="23" t="s">
        <v>514</v>
      </c>
      <c r="C1372" s="13" t="s">
        <v>3925</v>
      </c>
      <c r="D1372" s="34" t="s">
        <v>5105</v>
      </c>
      <c r="E1372" s="34" t="s">
        <v>5106</v>
      </c>
      <c r="F1372" s="34">
        <v>8</v>
      </c>
    </row>
    <row r="1373" spans="1:6">
      <c r="A1373" s="23">
        <v>2020</v>
      </c>
      <c r="B1373" s="23" t="s">
        <v>514</v>
      </c>
      <c r="C1373" s="13" t="s">
        <v>3925</v>
      </c>
      <c r="D1373" s="34" t="s">
        <v>5105</v>
      </c>
      <c r="E1373" s="34" t="s">
        <v>5107</v>
      </c>
      <c r="F1373" s="34">
        <v>1</v>
      </c>
    </row>
    <row r="1374" spans="1:6">
      <c r="A1374" s="23">
        <v>2020</v>
      </c>
      <c r="B1374" s="23" t="s">
        <v>514</v>
      </c>
      <c r="C1374" s="13" t="s">
        <v>3925</v>
      </c>
      <c r="D1374" s="34" t="s">
        <v>5105</v>
      </c>
      <c r="E1374" s="34" t="s">
        <v>7818</v>
      </c>
      <c r="F1374" s="34">
        <v>1</v>
      </c>
    </row>
    <row r="1375" spans="1:6">
      <c r="A1375" s="23">
        <v>2020</v>
      </c>
      <c r="B1375" s="23" t="s">
        <v>514</v>
      </c>
      <c r="C1375" s="13" t="s">
        <v>3925</v>
      </c>
      <c r="D1375" s="34" t="s">
        <v>5105</v>
      </c>
      <c r="E1375" s="34" t="s">
        <v>5108</v>
      </c>
      <c r="F1375" s="34">
        <v>130</v>
      </c>
    </row>
    <row r="1376" spans="1:6">
      <c r="A1376" s="23">
        <v>2020</v>
      </c>
      <c r="B1376" s="23" t="s">
        <v>514</v>
      </c>
      <c r="C1376" s="13" t="s">
        <v>3925</v>
      </c>
      <c r="D1376" s="34" t="s">
        <v>5105</v>
      </c>
      <c r="E1376" s="34" t="s">
        <v>5155</v>
      </c>
      <c r="F1376" s="34">
        <v>27</v>
      </c>
    </row>
    <row r="1377" spans="1:6">
      <c r="A1377" s="23">
        <v>2020</v>
      </c>
      <c r="B1377" s="23" t="s">
        <v>514</v>
      </c>
      <c r="C1377" s="13" t="s">
        <v>3925</v>
      </c>
      <c r="D1377" s="34" t="s">
        <v>5105</v>
      </c>
      <c r="E1377" s="34" t="s">
        <v>5112</v>
      </c>
      <c r="F1377" s="34">
        <v>81</v>
      </c>
    </row>
    <row r="1378" spans="1:6">
      <c r="A1378" s="23">
        <v>2020</v>
      </c>
      <c r="B1378" s="23" t="s">
        <v>514</v>
      </c>
      <c r="C1378" s="13" t="s">
        <v>3925</v>
      </c>
      <c r="D1378" s="34" t="s">
        <v>5105</v>
      </c>
      <c r="E1378" s="34" t="s">
        <v>5113</v>
      </c>
      <c r="F1378" s="34">
        <v>1</v>
      </c>
    </row>
    <row r="1379" spans="1:6">
      <c r="A1379" s="23">
        <v>2020</v>
      </c>
      <c r="B1379" s="23" t="s">
        <v>514</v>
      </c>
      <c r="C1379" s="13" t="s">
        <v>3925</v>
      </c>
      <c r="D1379" s="34" t="s">
        <v>5105</v>
      </c>
      <c r="E1379" s="34" t="s">
        <v>7819</v>
      </c>
      <c r="F1379" s="34">
        <v>1</v>
      </c>
    </row>
    <row r="1380" spans="1:6">
      <c r="A1380" s="23">
        <v>2020</v>
      </c>
      <c r="B1380" s="23" t="s">
        <v>514</v>
      </c>
      <c r="C1380" s="13" t="s">
        <v>3925</v>
      </c>
      <c r="D1380" s="34" t="s">
        <v>5105</v>
      </c>
      <c r="E1380" s="34" t="s">
        <v>5182</v>
      </c>
      <c r="F1380" s="34">
        <v>1</v>
      </c>
    </row>
    <row r="1381" spans="1:6">
      <c r="A1381" s="23">
        <v>2020</v>
      </c>
      <c r="B1381" s="23" t="s">
        <v>514</v>
      </c>
      <c r="C1381" s="13" t="s">
        <v>3925</v>
      </c>
      <c r="D1381" s="34" t="s">
        <v>5105</v>
      </c>
      <c r="E1381" s="34" t="s">
        <v>7644</v>
      </c>
      <c r="F1381" s="34">
        <v>1</v>
      </c>
    </row>
    <row r="1382" spans="1:6">
      <c r="A1382" s="23">
        <v>2020</v>
      </c>
      <c r="B1382" s="23" t="s">
        <v>514</v>
      </c>
      <c r="C1382" s="13" t="s">
        <v>3925</v>
      </c>
      <c r="D1382" s="34" t="s">
        <v>5105</v>
      </c>
      <c r="E1382" s="34" t="s">
        <v>7645</v>
      </c>
      <c r="F1382" s="34">
        <v>21</v>
      </c>
    </row>
    <row r="1383" spans="1:6">
      <c r="A1383" s="23">
        <v>2020</v>
      </c>
      <c r="B1383" s="23" t="s">
        <v>514</v>
      </c>
      <c r="C1383" s="13" t="s">
        <v>3925</v>
      </c>
      <c r="D1383" s="34" t="s">
        <v>5105</v>
      </c>
      <c r="E1383" s="34" t="s">
        <v>5183</v>
      </c>
      <c r="F1383" s="34">
        <v>18</v>
      </c>
    </row>
    <row r="1384" spans="1:6">
      <c r="A1384" s="23">
        <v>2020</v>
      </c>
      <c r="B1384" s="23" t="s">
        <v>514</v>
      </c>
      <c r="C1384" s="13" t="s">
        <v>3925</v>
      </c>
      <c r="D1384" s="34" t="s">
        <v>5131</v>
      </c>
      <c r="E1384" s="34" t="s">
        <v>7916</v>
      </c>
      <c r="F1384" s="34">
        <v>4</v>
      </c>
    </row>
    <row r="1385" spans="1:6">
      <c r="A1385" s="23">
        <v>2020</v>
      </c>
      <c r="B1385" s="23" t="s">
        <v>514</v>
      </c>
      <c r="C1385" s="13" t="s">
        <v>3925</v>
      </c>
      <c r="D1385" s="34" t="s">
        <v>5131</v>
      </c>
      <c r="E1385" s="34" t="s">
        <v>7805</v>
      </c>
      <c r="F1385" s="34">
        <v>2</v>
      </c>
    </row>
    <row r="1386" spans="1:6">
      <c r="A1386" s="23">
        <v>2020</v>
      </c>
      <c r="B1386" s="23" t="s">
        <v>514</v>
      </c>
      <c r="C1386" s="13" t="s">
        <v>3925</v>
      </c>
      <c r="D1386" s="34" t="s">
        <v>5131</v>
      </c>
      <c r="E1386" s="34" t="s">
        <v>4446</v>
      </c>
      <c r="F1386" s="34">
        <v>2</v>
      </c>
    </row>
    <row r="1387" spans="1:6">
      <c r="A1387" s="23">
        <v>2020</v>
      </c>
      <c r="B1387" s="23" t="s">
        <v>514</v>
      </c>
      <c r="C1387" s="13" t="s">
        <v>3925</v>
      </c>
      <c r="D1387" s="34" t="s">
        <v>5131</v>
      </c>
      <c r="E1387" s="34" t="s">
        <v>7822</v>
      </c>
      <c r="F1387" s="34">
        <v>2</v>
      </c>
    </row>
    <row r="1388" spans="1:6">
      <c r="A1388" s="23">
        <v>2020</v>
      </c>
      <c r="B1388" s="23" t="s">
        <v>514</v>
      </c>
      <c r="C1388" s="13" t="s">
        <v>3925</v>
      </c>
      <c r="D1388" s="34" t="s">
        <v>5131</v>
      </c>
      <c r="E1388" s="34" t="s">
        <v>7868</v>
      </c>
      <c r="F1388" s="34">
        <v>1</v>
      </c>
    </row>
    <row r="1389" spans="1:6">
      <c r="A1389" s="23">
        <v>2020</v>
      </c>
      <c r="B1389" s="23" t="s">
        <v>514</v>
      </c>
      <c r="C1389" s="13" t="s">
        <v>3925</v>
      </c>
      <c r="D1389" s="34" t="s">
        <v>5131</v>
      </c>
      <c r="E1389" s="34" t="s">
        <v>4415</v>
      </c>
      <c r="F1389" s="34">
        <v>2</v>
      </c>
    </row>
    <row r="1390" spans="1:6">
      <c r="A1390" s="23">
        <v>2020</v>
      </c>
      <c r="B1390" s="23" t="s">
        <v>514</v>
      </c>
      <c r="C1390" s="13" t="s">
        <v>3925</v>
      </c>
      <c r="D1390" s="34" t="s">
        <v>5131</v>
      </c>
      <c r="E1390" s="34" t="s">
        <v>1454</v>
      </c>
      <c r="F1390" s="34">
        <v>3</v>
      </c>
    </row>
    <row r="1391" spans="1:6">
      <c r="A1391" s="23">
        <v>2020</v>
      </c>
      <c r="B1391" s="23" t="s">
        <v>514</v>
      </c>
      <c r="C1391" s="13" t="s">
        <v>3925</v>
      </c>
      <c r="D1391" s="34" t="s">
        <v>5131</v>
      </c>
      <c r="E1391" s="34" t="s">
        <v>7823</v>
      </c>
      <c r="F1391" s="34">
        <v>4</v>
      </c>
    </row>
    <row r="1392" spans="1:6">
      <c r="A1392" s="23">
        <v>2020</v>
      </c>
      <c r="B1392" s="23" t="s">
        <v>514</v>
      </c>
      <c r="C1392" s="13" t="s">
        <v>3925</v>
      </c>
      <c r="D1392" s="34" t="s">
        <v>5131</v>
      </c>
      <c r="E1392" s="34" t="s">
        <v>7895</v>
      </c>
      <c r="F1392" s="34">
        <v>10</v>
      </c>
    </row>
    <row r="1393" spans="1:6">
      <c r="A1393" s="23">
        <v>2020</v>
      </c>
      <c r="B1393" s="23" t="s">
        <v>514</v>
      </c>
      <c r="C1393" s="13" t="s">
        <v>3925</v>
      </c>
      <c r="D1393" s="34" t="s">
        <v>5131</v>
      </c>
      <c r="E1393" s="34" t="s">
        <v>7836</v>
      </c>
      <c r="F1393" s="34">
        <v>10</v>
      </c>
    </row>
    <row r="1394" spans="1:6">
      <c r="A1394" s="23">
        <v>2020</v>
      </c>
      <c r="B1394" s="23" t="s">
        <v>514</v>
      </c>
      <c r="C1394" s="13" t="s">
        <v>3925</v>
      </c>
      <c r="D1394" s="34" t="s">
        <v>5131</v>
      </c>
      <c r="E1394" s="34" t="s">
        <v>5132</v>
      </c>
      <c r="F1394" s="34">
        <v>3</v>
      </c>
    </row>
    <row r="1395" spans="1:6">
      <c r="A1395" s="23">
        <v>2020</v>
      </c>
      <c r="B1395" s="23" t="s">
        <v>514</v>
      </c>
      <c r="C1395" s="13" t="s">
        <v>3925</v>
      </c>
      <c r="D1395" s="34" t="s">
        <v>5131</v>
      </c>
      <c r="E1395" s="34" t="s">
        <v>5172</v>
      </c>
      <c r="F1395" s="34">
        <v>4</v>
      </c>
    </row>
    <row r="1396" spans="1:6">
      <c r="A1396" s="23">
        <v>2020</v>
      </c>
      <c r="B1396" s="23" t="s">
        <v>514</v>
      </c>
      <c r="C1396" s="13" t="s">
        <v>3925</v>
      </c>
      <c r="D1396" s="34" t="s">
        <v>5131</v>
      </c>
      <c r="E1396" s="34" t="s">
        <v>4417</v>
      </c>
      <c r="F1396" s="34">
        <v>5</v>
      </c>
    </row>
    <row r="1397" spans="1:6">
      <c r="A1397" s="23">
        <v>2020</v>
      </c>
      <c r="B1397" s="23" t="s">
        <v>514</v>
      </c>
      <c r="C1397" s="13" t="s">
        <v>3925</v>
      </c>
      <c r="D1397" s="34" t="s">
        <v>5131</v>
      </c>
      <c r="E1397" s="34" t="s">
        <v>4450</v>
      </c>
      <c r="F1397" s="34">
        <v>9</v>
      </c>
    </row>
    <row r="1398" spans="1:6">
      <c r="A1398" s="23">
        <v>2020</v>
      </c>
      <c r="B1398" s="23" t="s">
        <v>514</v>
      </c>
      <c r="C1398" s="13" t="s">
        <v>3925</v>
      </c>
      <c r="D1398" s="34" t="s">
        <v>5131</v>
      </c>
      <c r="E1398" s="34" t="s">
        <v>7824</v>
      </c>
      <c r="F1398" s="34">
        <v>3</v>
      </c>
    </row>
    <row r="1399" spans="1:6">
      <c r="A1399" s="23">
        <v>2020</v>
      </c>
      <c r="B1399" s="23" t="s">
        <v>514</v>
      </c>
      <c r="C1399" s="13" t="s">
        <v>3925</v>
      </c>
      <c r="D1399" s="34" t="s">
        <v>5131</v>
      </c>
      <c r="E1399" s="34" t="s">
        <v>7731</v>
      </c>
      <c r="F1399" s="34">
        <v>5</v>
      </c>
    </row>
    <row r="1400" spans="1:6">
      <c r="A1400" s="23">
        <v>2020</v>
      </c>
      <c r="B1400" s="23" t="s">
        <v>514</v>
      </c>
      <c r="C1400" s="13" t="s">
        <v>3925</v>
      </c>
      <c r="D1400" s="34" t="s">
        <v>5131</v>
      </c>
      <c r="E1400" s="34" t="s">
        <v>4422</v>
      </c>
      <c r="F1400" s="34">
        <v>4</v>
      </c>
    </row>
    <row r="1401" spans="1:6">
      <c r="A1401" s="23">
        <v>2020</v>
      </c>
      <c r="B1401" s="23" t="s">
        <v>514</v>
      </c>
      <c r="C1401" s="13" t="s">
        <v>3925</v>
      </c>
      <c r="D1401" s="34" t="s">
        <v>5131</v>
      </c>
      <c r="E1401" s="34" t="s">
        <v>7870</v>
      </c>
      <c r="F1401" s="34">
        <v>3</v>
      </c>
    </row>
    <row r="1402" spans="1:6">
      <c r="A1402" s="23">
        <v>2020</v>
      </c>
      <c r="B1402" s="23" t="s">
        <v>514</v>
      </c>
      <c r="C1402" s="13" t="s">
        <v>3925</v>
      </c>
      <c r="D1402" s="34" t="s">
        <v>5131</v>
      </c>
      <c r="E1402" s="34" t="s">
        <v>7825</v>
      </c>
      <c r="F1402" s="34">
        <v>3</v>
      </c>
    </row>
    <row r="1403" spans="1:6">
      <c r="A1403" s="23">
        <v>2020</v>
      </c>
      <c r="B1403" s="23" t="s">
        <v>514</v>
      </c>
      <c r="C1403" s="13" t="s">
        <v>3925</v>
      </c>
      <c r="D1403" s="34" t="s">
        <v>5131</v>
      </c>
      <c r="E1403" s="34" t="s">
        <v>4425</v>
      </c>
      <c r="F1403" s="34">
        <v>4</v>
      </c>
    </row>
    <row r="1404" spans="1:6">
      <c r="A1404" s="23">
        <v>2020</v>
      </c>
      <c r="B1404" s="23" t="s">
        <v>514</v>
      </c>
      <c r="C1404" s="13" t="s">
        <v>3925</v>
      </c>
      <c r="D1404" s="34" t="s">
        <v>5131</v>
      </c>
      <c r="E1404" s="34" t="s">
        <v>7739</v>
      </c>
      <c r="F1404" s="34">
        <v>18</v>
      </c>
    </row>
    <row r="1405" spans="1:6">
      <c r="A1405" s="23">
        <v>2020</v>
      </c>
      <c r="B1405" s="23" t="s">
        <v>514</v>
      </c>
      <c r="C1405" s="13" t="s">
        <v>3925</v>
      </c>
      <c r="D1405" s="34" t="s">
        <v>5131</v>
      </c>
      <c r="E1405" s="34" t="s">
        <v>5133</v>
      </c>
      <c r="F1405" s="34">
        <v>20</v>
      </c>
    </row>
    <row r="1406" spans="1:6">
      <c r="A1406" s="23">
        <v>2020</v>
      </c>
      <c r="B1406" s="23" t="s">
        <v>514</v>
      </c>
      <c r="C1406" s="13" t="s">
        <v>3925</v>
      </c>
      <c r="D1406" s="34" t="s">
        <v>5131</v>
      </c>
      <c r="E1406" s="34" t="s">
        <v>7740</v>
      </c>
      <c r="F1406" s="34">
        <v>2</v>
      </c>
    </row>
    <row r="1407" spans="1:6">
      <c r="A1407" s="23">
        <v>2020</v>
      </c>
      <c r="B1407" s="23" t="s">
        <v>514</v>
      </c>
      <c r="C1407" s="13" t="s">
        <v>3925</v>
      </c>
      <c r="D1407" s="34" t="s">
        <v>5131</v>
      </c>
      <c r="E1407" s="34" t="s">
        <v>7821</v>
      </c>
      <c r="F1407" s="34">
        <v>2</v>
      </c>
    </row>
    <row r="1408" spans="1:6">
      <c r="A1408" s="23">
        <v>2020</v>
      </c>
      <c r="B1408" s="23" t="s">
        <v>514</v>
      </c>
      <c r="C1408" s="13" t="s">
        <v>3925</v>
      </c>
      <c r="D1408" s="34" t="s">
        <v>5131</v>
      </c>
      <c r="E1408" s="34" t="s">
        <v>1736</v>
      </c>
      <c r="F1408" s="34">
        <v>15</v>
      </c>
    </row>
    <row r="1409" spans="1:6">
      <c r="A1409" s="23">
        <v>2020</v>
      </c>
      <c r="B1409" s="23" t="s">
        <v>514</v>
      </c>
      <c r="C1409" s="13" t="s">
        <v>3925</v>
      </c>
      <c r="D1409" s="34" t="s">
        <v>5131</v>
      </c>
      <c r="E1409" s="34" t="s">
        <v>7890</v>
      </c>
      <c r="F1409" s="34">
        <v>3</v>
      </c>
    </row>
    <row r="1410" spans="1:6">
      <c r="A1410" s="23">
        <v>2020</v>
      </c>
      <c r="B1410" s="23" t="s">
        <v>514</v>
      </c>
      <c r="C1410" s="13" t="s">
        <v>3925</v>
      </c>
      <c r="D1410" s="34" t="s">
        <v>5131</v>
      </c>
      <c r="E1410" s="34" t="s">
        <v>5134</v>
      </c>
      <c r="F1410" s="34">
        <v>3</v>
      </c>
    </row>
    <row r="1411" spans="1:6">
      <c r="A1411" s="23">
        <v>2020</v>
      </c>
      <c r="B1411" s="23" t="s">
        <v>514</v>
      </c>
      <c r="C1411" s="13" t="s">
        <v>3925</v>
      </c>
      <c r="D1411" s="34" t="s">
        <v>5131</v>
      </c>
      <c r="E1411" s="34" t="s">
        <v>5173</v>
      </c>
      <c r="F1411" s="34">
        <v>6</v>
      </c>
    </row>
    <row r="1412" spans="1:6">
      <c r="A1412" s="23">
        <v>2020</v>
      </c>
      <c r="B1412" s="23" t="s">
        <v>514</v>
      </c>
      <c r="C1412" s="13" t="s">
        <v>3925</v>
      </c>
      <c r="D1412" s="34" t="s">
        <v>5131</v>
      </c>
      <c r="E1412" s="34" t="s">
        <v>977</v>
      </c>
      <c r="F1412" s="34">
        <v>7</v>
      </c>
    </row>
    <row r="1413" spans="1:6">
      <c r="A1413" s="23">
        <v>2020</v>
      </c>
      <c r="B1413" s="23" t="s">
        <v>514</v>
      </c>
      <c r="C1413" s="13" t="s">
        <v>3925</v>
      </c>
      <c r="D1413" s="34" t="s">
        <v>5131</v>
      </c>
      <c r="E1413" s="34" t="s">
        <v>7741</v>
      </c>
      <c r="F1413" s="34">
        <v>1</v>
      </c>
    </row>
    <row r="1414" spans="1:6">
      <c r="A1414" s="23">
        <v>2020</v>
      </c>
      <c r="B1414" s="23" t="s">
        <v>514</v>
      </c>
      <c r="C1414" s="13" t="s">
        <v>3925</v>
      </c>
      <c r="D1414" s="34" t="s">
        <v>5131</v>
      </c>
      <c r="E1414" s="34" t="s">
        <v>7790</v>
      </c>
      <c r="F1414" s="34">
        <v>1</v>
      </c>
    </row>
    <row r="1415" spans="1:6">
      <c r="A1415" s="23">
        <v>2020</v>
      </c>
      <c r="B1415" s="23" t="s">
        <v>514</v>
      </c>
      <c r="C1415" s="13" t="s">
        <v>3925</v>
      </c>
      <c r="D1415" s="34" t="s">
        <v>5131</v>
      </c>
      <c r="E1415" s="34" t="s">
        <v>7754</v>
      </c>
      <c r="F1415" s="34">
        <v>6</v>
      </c>
    </row>
    <row r="1416" spans="1:6">
      <c r="A1416" s="23">
        <v>2020</v>
      </c>
      <c r="B1416" s="23" t="s">
        <v>514</v>
      </c>
      <c r="C1416" s="13" t="s">
        <v>3925</v>
      </c>
      <c r="D1416" s="34" t="s">
        <v>5131</v>
      </c>
      <c r="E1416" s="34" t="s">
        <v>7742</v>
      </c>
      <c r="F1416" s="34">
        <v>14</v>
      </c>
    </row>
    <row r="1417" spans="1:6">
      <c r="A1417" s="23">
        <v>2020</v>
      </c>
      <c r="B1417" s="23" t="s">
        <v>514</v>
      </c>
      <c r="C1417" s="13" t="s">
        <v>3925</v>
      </c>
      <c r="D1417" s="34" t="s">
        <v>5131</v>
      </c>
      <c r="E1417" s="34" t="s">
        <v>7771</v>
      </c>
      <c r="F1417" s="34">
        <v>2</v>
      </c>
    </row>
    <row r="1418" spans="1:6">
      <c r="A1418" s="23">
        <v>2020</v>
      </c>
      <c r="B1418" s="23" t="s">
        <v>514</v>
      </c>
      <c r="C1418" s="13" t="s">
        <v>3925</v>
      </c>
      <c r="D1418" s="34" t="s">
        <v>5131</v>
      </c>
      <c r="E1418" s="34" t="s">
        <v>4431</v>
      </c>
      <c r="F1418" s="34">
        <v>3</v>
      </c>
    </row>
    <row r="1419" spans="1:6">
      <c r="A1419" s="23">
        <v>2020</v>
      </c>
      <c r="B1419" s="23" t="s">
        <v>514</v>
      </c>
      <c r="C1419" s="13" t="s">
        <v>3925</v>
      </c>
      <c r="D1419" s="34" t="s">
        <v>5131</v>
      </c>
      <c r="E1419" s="34" t="s">
        <v>4432</v>
      </c>
      <c r="F1419" s="34">
        <v>7</v>
      </c>
    </row>
    <row r="1420" spans="1:6">
      <c r="A1420" s="23">
        <v>2020</v>
      </c>
      <c r="B1420" s="23" t="s">
        <v>514</v>
      </c>
      <c r="C1420" s="13" t="s">
        <v>3925</v>
      </c>
      <c r="D1420" s="34" t="s">
        <v>5131</v>
      </c>
      <c r="E1420" s="34" t="s">
        <v>4457</v>
      </c>
      <c r="F1420" s="34">
        <v>19</v>
      </c>
    </row>
    <row r="1421" spans="1:6">
      <c r="A1421" s="23">
        <v>2020</v>
      </c>
      <c r="B1421" s="23" t="s">
        <v>514</v>
      </c>
      <c r="C1421" s="13" t="s">
        <v>3925</v>
      </c>
      <c r="D1421" s="34" t="s">
        <v>5131</v>
      </c>
      <c r="E1421" s="34" t="s">
        <v>7826</v>
      </c>
      <c r="F1421" s="34">
        <v>1</v>
      </c>
    </row>
    <row r="1422" spans="1:6">
      <c r="A1422" s="23">
        <v>2020</v>
      </c>
      <c r="B1422" s="23" t="s">
        <v>514</v>
      </c>
      <c r="C1422" s="13" t="s">
        <v>3925</v>
      </c>
      <c r="D1422" s="34" t="s">
        <v>5131</v>
      </c>
      <c r="E1422" s="34" t="s">
        <v>5160</v>
      </c>
      <c r="F1422" s="34">
        <v>2</v>
      </c>
    </row>
    <row r="1423" spans="1:6">
      <c r="A1423" s="23">
        <v>2020</v>
      </c>
      <c r="B1423" s="23" t="s">
        <v>514</v>
      </c>
      <c r="C1423" s="13" t="s">
        <v>3925</v>
      </c>
      <c r="D1423" s="34" t="s">
        <v>5131</v>
      </c>
      <c r="E1423" s="34" t="s">
        <v>4464</v>
      </c>
      <c r="F1423" s="34">
        <v>8</v>
      </c>
    </row>
    <row r="1424" spans="1:6">
      <c r="A1424" s="23">
        <v>2020</v>
      </c>
      <c r="B1424" s="23" t="s">
        <v>514</v>
      </c>
      <c r="C1424" s="13" t="s">
        <v>3925</v>
      </c>
      <c r="D1424" s="34" t="s">
        <v>5131</v>
      </c>
      <c r="E1424" s="34" t="s">
        <v>4433</v>
      </c>
      <c r="F1424" s="34">
        <v>11</v>
      </c>
    </row>
    <row r="1425" spans="1:6">
      <c r="A1425" s="23">
        <v>2020</v>
      </c>
      <c r="B1425" s="23" t="s">
        <v>514</v>
      </c>
      <c r="C1425" s="13" t="s">
        <v>3925</v>
      </c>
      <c r="D1425" s="34" t="s">
        <v>5131</v>
      </c>
      <c r="E1425" s="34" t="s">
        <v>5135</v>
      </c>
      <c r="F1425" s="34">
        <v>2</v>
      </c>
    </row>
    <row r="1426" spans="1:6">
      <c r="A1426" s="23">
        <v>2020</v>
      </c>
      <c r="B1426" s="23" t="s">
        <v>514</v>
      </c>
      <c r="C1426" s="13" t="s">
        <v>3925</v>
      </c>
      <c r="D1426" s="34" t="s">
        <v>5131</v>
      </c>
      <c r="E1426" s="34" t="s">
        <v>4436</v>
      </c>
      <c r="F1426" s="34">
        <v>5</v>
      </c>
    </row>
    <row r="1427" spans="1:6">
      <c r="A1427" s="23">
        <v>2020</v>
      </c>
      <c r="B1427" s="23" t="s">
        <v>514</v>
      </c>
      <c r="C1427" s="13" t="s">
        <v>3925</v>
      </c>
      <c r="D1427" s="34" t="s">
        <v>5131</v>
      </c>
      <c r="E1427" s="34" t="s">
        <v>1738</v>
      </c>
      <c r="F1427" s="34">
        <v>4</v>
      </c>
    </row>
    <row r="1428" spans="1:6">
      <c r="A1428" s="23">
        <v>2020</v>
      </c>
      <c r="B1428" s="23" t="s">
        <v>514</v>
      </c>
      <c r="C1428" s="13" t="s">
        <v>3925</v>
      </c>
      <c r="D1428" s="34" t="s">
        <v>5131</v>
      </c>
      <c r="E1428" s="34" t="s">
        <v>5174</v>
      </c>
      <c r="F1428" s="34">
        <v>6</v>
      </c>
    </row>
    <row r="1429" spans="1:6">
      <c r="A1429" s="23">
        <v>2020</v>
      </c>
      <c r="B1429" s="23" t="s">
        <v>514</v>
      </c>
      <c r="C1429" s="13" t="s">
        <v>3925</v>
      </c>
      <c r="D1429" s="34" t="s">
        <v>5131</v>
      </c>
      <c r="E1429" s="34" t="s">
        <v>5161</v>
      </c>
      <c r="F1429" s="34">
        <v>3</v>
      </c>
    </row>
    <row r="1430" spans="1:6">
      <c r="A1430" s="23">
        <v>2020</v>
      </c>
      <c r="B1430" s="23" t="s">
        <v>514</v>
      </c>
      <c r="C1430" s="13" t="s">
        <v>3925</v>
      </c>
      <c r="D1430" s="34" t="s">
        <v>5131</v>
      </c>
      <c r="E1430" s="34" t="s">
        <v>5184</v>
      </c>
      <c r="F1430" s="34">
        <v>7</v>
      </c>
    </row>
    <row r="1431" spans="1:6">
      <c r="A1431" s="23">
        <v>2020</v>
      </c>
      <c r="B1431" s="23" t="s">
        <v>514</v>
      </c>
      <c r="C1431" s="13" t="s">
        <v>3925</v>
      </c>
      <c r="D1431" s="34" t="s">
        <v>5131</v>
      </c>
      <c r="E1431" s="34" t="s">
        <v>5136</v>
      </c>
      <c r="F1431" s="34">
        <v>3</v>
      </c>
    </row>
    <row r="1432" spans="1:6">
      <c r="A1432" s="23">
        <v>2020</v>
      </c>
      <c r="B1432" s="23" t="s">
        <v>514</v>
      </c>
      <c r="C1432" s="13" t="s">
        <v>3925</v>
      </c>
      <c r="D1432" s="34" t="s">
        <v>5131</v>
      </c>
      <c r="E1432" s="34" t="s">
        <v>5137</v>
      </c>
      <c r="F1432" s="34">
        <v>5</v>
      </c>
    </row>
    <row r="1433" spans="1:6">
      <c r="A1433" s="23">
        <v>2020</v>
      </c>
      <c r="B1433" s="23" t="s">
        <v>514</v>
      </c>
      <c r="C1433" s="13" t="s">
        <v>3925</v>
      </c>
      <c r="D1433" s="34" t="s">
        <v>5131</v>
      </c>
      <c r="E1433" s="34" t="s">
        <v>5138</v>
      </c>
      <c r="F1433" s="34">
        <v>6</v>
      </c>
    </row>
    <row r="1434" spans="1:6">
      <c r="A1434" s="23">
        <v>2020</v>
      </c>
      <c r="B1434" s="23" t="s">
        <v>514</v>
      </c>
      <c r="C1434" s="13" t="s">
        <v>3925</v>
      </c>
      <c r="D1434" s="34" t="s">
        <v>5131</v>
      </c>
      <c r="E1434" s="34" t="s">
        <v>7827</v>
      </c>
      <c r="F1434" s="34">
        <v>2</v>
      </c>
    </row>
    <row r="1435" spans="1:6">
      <c r="A1435" s="23">
        <v>2020</v>
      </c>
      <c r="B1435" s="23" t="s">
        <v>514</v>
      </c>
      <c r="C1435" s="13" t="s">
        <v>3925</v>
      </c>
      <c r="D1435" s="34" t="s">
        <v>5131</v>
      </c>
      <c r="E1435" s="34" t="s">
        <v>7755</v>
      </c>
      <c r="F1435" s="34">
        <v>2</v>
      </c>
    </row>
    <row r="1436" spans="1:6">
      <c r="A1436" s="23">
        <v>2020</v>
      </c>
      <c r="B1436" s="23" t="s">
        <v>514</v>
      </c>
      <c r="C1436" s="13" t="s">
        <v>3925</v>
      </c>
      <c r="D1436" s="34" t="s">
        <v>5131</v>
      </c>
      <c r="E1436" s="34" t="s">
        <v>7743</v>
      </c>
      <c r="F1436" s="34">
        <v>8</v>
      </c>
    </row>
    <row r="1437" spans="1:6">
      <c r="A1437" s="23">
        <v>2020</v>
      </c>
      <c r="B1437" s="23" t="s">
        <v>514</v>
      </c>
      <c r="C1437" s="13" t="s">
        <v>3925</v>
      </c>
      <c r="D1437" s="34" t="s">
        <v>5131</v>
      </c>
      <c r="E1437" s="34" t="s">
        <v>7840</v>
      </c>
      <c r="F1437" s="34">
        <v>2</v>
      </c>
    </row>
    <row r="1438" spans="1:6">
      <c r="A1438" s="23">
        <v>2020</v>
      </c>
      <c r="B1438" s="23" t="s">
        <v>514</v>
      </c>
      <c r="C1438" s="13" t="s">
        <v>3925</v>
      </c>
      <c r="D1438" s="34" t="s">
        <v>5131</v>
      </c>
      <c r="E1438" s="34" t="s">
        <v>7819</v>
      </c>
      <c r="F1438" s="34">
        <v>1</v>
      </c>
    </row>
    <row r="1439" spans="1:6">
      <c r="A1439" s="23">
        <v>2020</v>
      </c>
      <c r="B1439" s="23" t="s">
        <v>514</v>
      </c>
      <c r="C1439" s="13" t="s">
        <v>3925</v>
      </c>
      <c r="D1439" s="34" t="s">
        <v>5131</v>
      </c>
      <c r="E1439" s="34" t="s">
        <v>5177</v>
      </c>
      <c r="F1439" s="34">
        <v>1</v>
      </c>
    </row>
    <row r="1440" spans="1:6">
      <c r="A1440" s="23">
        <v>2020</v>
      </c>
      <c r="B1440" s="23" t="s">
        <v>514</v>
      </c>
      <c r="C1440" s="13" t="s">
        <v>3925</v>
      </c>
      <c r="D1440" s="34" t="s">
        <v>5131</v>
      </c>
      <c r="E1440" s="34" t="s">
        <v>7773</v>
      </c>
      <c r="F1440" s="34">
        <v>2</v>
      </c>
    </row>
    <row r="1441" spans="1:6">
      <c r="A1441" s="23">
        <v>2020</v>
      </c>
      <c r="B1441" s="23" t="s">
        <v>514</v>
      </c>
      <c r="C1441" s="13" t="s">
        <v>3925</v>
      </c>
      <c r="D1441" s="34" t="s">
        <v>5131</v>
      </c>
      <c r="E1441" s="34" t="s">
        <v>7911</v>
      </c>
      <c r="F1441" s="34">
        <v>2</v>
      </c>
    </row>
    <row r="1442" spans="1:6">
      <c r="A1442" s="23">
        <v>2020</v>
      </c>
      <c r="B1442" s="23" t="s">
        <v>514</v>
      </c>
      <c r="C1442" s="13" t="s">
        <v>3925</v>
      </c>
      <c r="D1442" s="34" t="s">
        <v>5131</v>
      </c>
      <c r="E1442" s="34" t="s">
        <v>7841</v>
      </c>
      <c r="F1442" s="34">
        <v>2</v>
      </c>
    </row>
    <row r="1443" spans="1:6">
      <c r="A1443" s="23">
        <v>2020</v>
      </c>
      <c r="B1443" s="23" t="s">
        <v>514</v>
      </c>
      <c r="C1443" s="13" t="s">
        <v>3925</v>
      </c>
      <c r="D1443" s="34" t="s">
        <v>5131</v>
      </c>
      <c r="E1443" s="34" t="s">
        <v>7842</v>
      </c>
      <c r="F1443" s="34">
        <v>1</v>
      </c>
    </row>
    <row r="1444" spans="1:6">
      <c r="A1444" s="23">
        <v>2020</v>
      </c>
      <c r="B1444" s="23" t="s">
        <v>514</v>
      </c>
      <c r="C1444" s="13" t="s">
        <v>3925</v>
      </c>
      <c r="D1444" s="34" t="s">
        <v>5131</v>
      </c>
      <c r="E1444" s="34" t="s">
        <v>5178</v>
      </c>
      <c r="F1444" s="34">
        <v>1</v>
      </c>
    </row>
    <row r="1445" spans="1:6">
      <c r="A1445" s="23">
        <v>2020</v>
      </c>
      <c r="B1445" s="23" t="s">
        <v>514</v>
      </c>
      <c r="C1445" s="13" t="s">
        <v>3925</v>
      </c>
      <c r="D1445" s="34" t="s">
        <v>5131</v>
      </c>
      <c r="E1445" s="34" t="s">
        <v>5179</v>
      </c>
      <c r="F1445" s="34">
        <v>1</v>
      </c>
    </row>
    <row r="1446" spans="1:6">
      <c r="A1446" s="23">
        <v>2020</v>
      </c>
      <c r="B1446" s="23" t="s">
        <v>514</v>
      </c>
      <c r="C1446" s="13" t="s">
        <v>3925</v>
      </c>
      <c r="D1446" s="34" t="s">
        <v>5131</v>
      </c>
      <c r="E1446" s="34" t="s">
        <v>7744</v>
      </c>
      <c r="F1446" s="34">
        <v>3</v>
      </c>
    </row>
    <row r="1447" spans="1:6">
      <c r="A1447" s="23">
        <v>2020</v>
      </c>
      <c r="B1447" s="23" t="s">
        <v>514</v>
      </c>
      <c r="C1447" s="13" t="s">
        <v>3925</v>
      </c>
      <c r="D1447" s="34" t="s">
        <v>5131</v>
      </c>
      <c r="E1447" s="34" t="s">
        <v>7734</v>
      </c>
      <c r="F1447" s="34">
        <v>6</v>
      </c>
    </row>
    <row r="1448" spans="1:6">
      <c r="A1448" s="23">
        <v>2020</v>
      </c>
      <c r="B1448" s="23" t="s">
        <v>514</v>
      </c>
      <c r="C1448" s="13" t="s">
        <v>3925</v>
      </c>
      <c r="D1448" s="34" t="s">
        <v>5131</v>
      </c>
      <c r="E1448" s="34" t="s">
        <v>4438</v>
      </c>
      <c r="F1448" s="34">
        <v>20</v>
      </c>
    </row>
    <row r="1449" spans="1:6">
      <c r="A1449" s="23">
        <v>2020</v>
      </c>
      <c r="B1449" s="23" t="s">
        <v>514</v>
      </c>
      <c r="C1449" s="13" t="s">
        <v>3925</v>
      </c>
      <c r="D1449" s="34" t="s">
        <v>5131</v>
      </c>
      <c r="E1449" s="34" t="s">
        <v>4439</v>
      </c>
      <c r="F1449" s="34">
        <v>8</v>
      </c>
    </row>
    <row r="1450" spans="1:6">
      <c r="A1450" s="23">
        <v>2020</v>
      </c>
      <c r="B1450" s="23" t="s">
        <v>514</v>
      </c>
      <c r="C1450" s="13" t="s">
        <v>3925</v>
      </c>
      <c r="D1450" s="34" t="s">
        <v>5131</v>
      </c>
      <c r="E1450" s="34" t="s">
        <v>5139</v>
      </c>
      <c r="F1450" s="34">
        <v>3</v>
      </c>
    </row>
    <row r="1451" spans="1:6">
      <c r="A1451" s="23">
        <v>2020</v>
      </c>
      <c r="B1451" s="23" t="s">
        <v>514</v>
      </c>
      <c r="C1451" s="13" t="s">
        <v>3925</v>
      </c>
      <c r="D1451" s="34" t="s">
        <v>5131</v>
      </c>
      <c r="E1451" s="34" t="s">
        <v>4442</v>
      </c>
      <c r="F1451" s="34">
        <v>8</v>
      </c>
    </row>
    <row r="1452" spans="1:6">
      <c r="A1452" s="23">
        <v>2020</v>
      </c>
      <c r="B1452" s="23" t="s">
        <v>514</v>
      </c>
      <c r="C1452" s="13" t="s">
        <v>3925</v>
      </c>
      <c r="D1452" s="34" t="s">
        <v>5131</v>
      </c>
      <c r="E1452" s="34" t="s">
        <v>7891</v>
      </c>
      <c r="F1452" s="34">
        <v>2</v>
      </c>
    </row>
    <row r="1453" spans="1:6">
      <c r="A1453" s="23">
        <v>2020</v>
      </c>
      <c r="B1453" s="23" t="s">
        <v>514</v>
      </c>
      <c r="C1453" s="13" t="s">
        <v>3925</v>
      </c>
      <c r="D1453" s="34" t="s">
        <v>5131</v>
      </c>
      <c r="E1453" s="34" t="s">
        <v>7828</v>
      </c>
      <c r="F1453" s="34">
        <v>8</v>
      </c>
    </row>
    <row r="1454" spans="1:6">
      <c r="A1454" s="23">
        <v>2020</v>
      </c>
      <c r="B1454" s="23" t="s">
        <v>514</v>
      </c>
      <c r="C1454" s="13" t="s">
        <v>3925</v>
      </c>
      <c r="D1454" s="34" t="s">
        <v>5131</v>
      </c>
      <c r="E1454" s="34" t="s">
        <v>5140</v>
      </c>
      <c r="F1454" s="34">
        <v>8</v>
      </c>
    </row>
    <row r="1455" spans="1:6">
      <c r="A1455" s="23">
        <v>2020</v>
      </c>
      <c r="B1455" s="23" t="s">
        <v>514</v>
      </c>
      <c r="C1455" s="13" t="s">
        <v>3925</v>
      </c>
      <c r="D1455" s="34" t="s">
        <v>5131</v>
      </c>
      <c r="E1455" s="34" t="s">
        <v>5141</v>
      </c>
      <c r="F1455" s="34">
        <v>69</v>
      </c>
    </row>
    <row r="1456" spans="1:6">
      <c r="A1456" s="23">
        <v>2020</v>
      </c>
      <c r="B1456" s="23" t="s">
        <v>514</v>
      </c>
      <c r="C1456" s="13" t="s">
        <v>3925</v>
      </c>
      <c r="D1456" s="34" t="s">
        <v>5131</v>
      </c>
      <c r="E1456" s="34" t="s">
        <v>967</v>
      </c>
      <c r="F1456" s="34">
        <v>12</v>
      </c>
    </row>
    <row r="1457" spans="1:6">
      <c r="A1457" s="23">
        <v>2020</v>
      </c>
      <c r="B1457" s="23" t="s">
        <v>514</v>
      </c>
      <c r="C1457" s="13" t="s">
        <v>3925</v>
      </c>
      <c r="D1457" s="34" t="s">
        <v>5131</v>
      </c>
      <c r="E1457" s="34" t="s">
        <v>7730</v>
      </c>
      <c r="F1457" s="34">
        <v>22</v>
      </c>
    </row>
    <row r="1458" spans="1:6">
      <c r="A1458" s="23">
        <v>2020</v>
      </c>
      <c r="B1458" s="23" t="s">
        <v>514</v>
      </c>
      <c r="C1458" s="13" t="s">
        <v>3925</v>
      </c>
      <c r="D1458" s="34" t="s">
        <v>5131</v>
      </c>
      <c r="E1458" s="34" t="s">
        <v>5142</v>
      </c>
      <c r="F1458" s="34">
        <v>3</v>
      </c>
    </row>
    <row r="1459" spans="1:6">
      <c r="A1459" s="23">
        <v>2020</v>
      </c>
      <c r="B1459" s="23" t="s">
        <v>514</v>
      </c>
      <c r="C1459" s="13" t="s">
        <v>3925</v>
      </c>
      <c r="D1459" s="34" t="s">
        <v>5131</v>
      </c>
      <c r="E1459" s="34" t="s">
        <v>4444</v>
      </c>
      <c r="F1459" s="34">
        <v>2</v>
      </c>
    </row>
    <row r="1460" spans="1:6">
      <c r="A1460" s="23">
        <v>2020</v>
      </c>
      <c r="B1460" s="23" t="s">
        <v>514</v>
      </c>
      <c r="C1460" s="13" t="s">
        <v>3925</v>
      </c>
      <c r="D1460" s="34" t="s">
        <v>5143</v>
      </c>
      <c r="E1460" s="34" t="s">
        <v>5144</v>
      </c>
      <c r="F1460" s="34">
        <v>17</v>
      </c>
    </row>
    <row r="1461" spans="1:6">
      <c r="A1461" s="23">
        <v>2020</v>
      </c>
      <c r="B1461" s="23" t="s">
        <v>514</v>
      </c>
      <c r="C1461" s="13" t="s">
        <v>3925</v>
      </c>
      <c r="D1461" s="34" t="s">
        <v>5143</v>
      </c>
      <c r="E1461" s="34" t="s">
        <v>7843</v>
      </c>
      <c r="F1461" s="34">
        <v>1</v>
      </c>
    </row>
    <row r="1462" spans="1:6">
      <c r="A1462" s="23">
        <v>2020</v>
      </c>
      <c r="B1462" s="23" t="s">
        <v>514</v>
      </c>
      <c r="C1462" s="13" t="s">
        <v>3925</v>
      </c>
      <c r="D1462" s="34" t="s">
        <v>5143</v>
      </c>
      <c r="E1462" s="34" t="s">
        <v>7830</v>
      </c>
      <c r="F1462" s="34">
        <v>6</v>
      </c>
    </row>
    <row r="1463" spans="1:6">
      <c r="A1463" s="23">
        <v>2020</v>
      </c>
      <c r="B1463" s="23" t="s">
        <v>514</v>
      </c>
      <c r="C1463" s="13" t="s">
        <v>3925</v>
      </c>
      <c r="D1463" s="34" t="s">
        <v>5143</v>
      </c>
      <c r="E1463" s="34" t="s">
        <v>5145</v>
      </c>
      <c r="F1463" s="34">
        <v>21</v>
      </c>
    </row>
    <row r="1464" spans="1:6">
      <c r="A1464" s="23">
        <v>2020</v>
      </c>
      <c r="B1464" s="23" t="s">
        <v>514</v>
      </c>
      <c r="C1464" s="13" t="s">
        <v>3925</v>
      </c>
      <c r="D1464" s="34" t="s">
        <v>5143</v>
      </c>
      <c r="E1464" s="34" t="s">
        <v>5146</v>
      </c>
      <c r="F1464" s="34">
        <v>17</v>
      </c>
    </row>
    <row r="1465" spans="1:6">
      <c r="A1465" s="23">
        <v>2020</v>
      </c>
      <c r="B1465" s="23" t="s">
        <v>514</v>
      </c>
      <c r="C1465" s="13" t="s">
        <v>3925</v>
      </c>
      <c r="D1465" s="34" t="s">
        <v>5143</v>
      </c>
      <c r="E1465" s="34" t="s">
        <v>7831</v>
      </c>
      <c r="F1465" s="34">
        <v>14</v>
      </c>
    </row>
    <row r="1466" spans="1:6">
      <c r="A1466" s="23">
        <v>2020</v>
      </c>
      <c r="B1466" s="23" t="s">
        <v>514</v>
      </c>
      <c r="C1466" s="13" t="s">
        <v>3925</v>
      </c>
      <c r="D1466" s="34" t="s">
        <v>5143</v>
      </c>
      <c r="E1466" s="34" t="s">
        <v>5147</v>
      </c>
      <c r="F1466" s="34">
        <v>2</v>
      </c>
    </row>
    <row r="1467" spans="1:6">
      <c r="A1467" s="23">
        <v>2020</v>
      </c>
      <c r="B1467" s="23" t="s">
        <v>514</v>
      </c>
      <c r="C1467" s="13" t="s">
        <v>3925</v>
      </c>
      <c r="D1467" s="34" t="s">
        <v>5143</v>
      </c>
      <c r="E1467" s="34" t="s">
        <v>7791</v>
      </c>
      <c r="F1467" s="34">
        <v>2</v>
      </c>
    </row>
    <row r="1468" spans="1:6">
      <c r="A1468" s="23">
        <v>2020</v>
      </c>
      <c r="B1468" s="23" t="s">
        <v>514</v>
      </c>
      <c r="C1468" s="13" t="s">
        <v>3925</v>
      </c>
      <c r="D1468" s="34" t="s">
        <v>5143</v>
      </c>
      <c r="E1468" s="34" t="s">
        <v>7772</v>
      </c>
      <c r="F1468" s="34">
        <v>24</v>
      </c>
    </row>
    <row r="1469" spans="1:6">
      <c r="A1469" s="23">
        <v>2020</v>
      </c>
      <c r="B1469" s="23" t="s">
        <v>514</v>
      </c>
      <c r="C1469" s="13" t="s">
        <v>3925</v>
      </c>
      <c r="D1469" s="34" t="s">
        <v>5143</v>
      </c>
      <c r="E1469" s="34" t="s">
        <v>5162</v>
      </c>
      <c r="F1469" s="34">
        <v>2</v>
      </c>
    </row>
    <row r="1470" spans="1:6">
      <c r="A1470" s="23">
        <v>2020</v>
      </c>
      <c r="B1470" s="23" t="s">
        <v>514</v>
      </c>
      <c r="C1470" s="13" t="s">
        <v>3925</v>
      </c>
      <c r="D1470" s="34" t="s">
        <v>5143</v>
      </c>
      <c r="E1470" s="34" t="s">
        <v>7832</v>
      </c>
      <c r="F1470" s="34">
        <v>36</v>
      </c>
    </row>
    <row r="1471" spans="1:6">
      <c r="A1471" s="23">
        <v>2020</v>
      </c>
      <c r="B1471" s="23" t="s">
        <v>514</v>
      </c>
      <c r="C1471" s="13" t="s">
        <v>3925</v>
      </c>
      <c r="D1471" s="34" t="s">
        <v>5143</v>
      </c>
      <c r="E1471" s="34" t="s">
        <v>5180</v>
      </c>
      <c r="F1471" s="34">
        <v>4</v>
      </c>
    </row>
    <row r="1472" spans="1:6">
      <c r="A1472" s="23">
        <v>2020</v>
      </c>
      <c r="B1472" s="23" t="s">
        <v>514</v>
      </c>
      <c r="C1472" s="13" t="s">
        <v>3925</v>
      </c>
      <c r="D1472" s="34" t="s">
        <v>5143</v>
      </c>
      <c r="E1472" s="34" t="s">
        <v>7745</v>
      </c>
      <c r="F1472" s="34">
        <v>5</v>
      </c>
    </row>
    <row r="1473" spans="1:6">
      <c r="A1473" s="23">
        <v>2020</v>
      </c>
      <c r="B1473" s="23" t="s">
        <v>514</v>
      </c>
      <c r="C1473" s="13" t="s">
        <v>3925</v>
      </c>
      <c r="D1473" s="34" t="s">
        <v>5143</v>
      </c>
      <c r="E1473" s="34" t="s">
        <v>7833</v>
      </c>
      <c r="F1473" s="34">
        <v>1</v>
      </c>
    </row>
    <row r="1474" spans="1:6">
      <c r="A1474" s="23">
        <v>2020</v>
      </c>
      <c r="B1474" s="23" t="s">
        <v>514</v>
      </c>
      <c r="C1474" s="13" t="s">
        <v>3925</v>
      </c>
      <c r="D1474" s="34" t="s">
        <v>5143</v>
      </c>
      <c r="E1474" s="34" t="s">
        <v>7846</v>
      </c>
      <c r="F1474" s="34">
        <v>1</v>
      </c>
    </row>
    <row r="1475" spans="1:6">
      <c r="A1475" s="23">
        <v>2020</v>
      </c>
      <c r="B1475" s="23" t="s">
        <v>514</v>
      </c>
      <c r="C1475" s="13" t="s">
        <v>3925</v>
      </c>
      <c r="D1475" s="34" t="s">
        <v>5143</v>
      </c>
      <c r="E1475" s="34" t="s">
        <v>5148</v>
      </c>
      <c r="F1475" s="34">
        <v>28</v>
      </c>
    </row>
    <row r="1476" spans="1:6">
      <c r="A1476" s="23">
        <v>2020</v>
      </c>
      <c r="B1476" s="23" t="s">
        <v>514</v>
      </c>
      <c r="C1476" s="13" t="s">
        <v>3925</v>
      </c>
      <c r="D1476" s="34" t="s">
        <v>5143</v>
      </c>
      <c r="E1476" s="34" t="s">
        <v>7774</v>
      </c>
      <c r="F1476" s="34">
        <v>5</v>
      </c>
    </row>
    <row r="1477" spans="1:6">
      <c r="A1477" s="23">
        <v>2020</v>
      </c>
      <c r="B1477" s="23" t="s">
        <v>514</v>
      </c>
      <c r="C1477" s="13" t="s">
        <v>3925</v>
      </c>
      <c r="D1477" s="34" t="s">
        <v>5143</v>
      </c>
      <c r="E1477" s="34" t="s">
        <v>7787</v>
      </c>
      <c r="F1477" s="34">
        <v>3</v>
      </c>
    </row>
    <row r="1478" spans="1:6">
      <c r="A1478" s="23">
        <v>2020</v>
      </c>
      <c r="B1478" s="23" t="s">
        <v>514</v>
      </c>
      <c r="C1478" s="13" t="s">
        <v>3925</v>
      </c>
      <c r="D1478" s="34" t="s">
        <v>5143</v>
      </c>
      <c r="E1478" s="34" t="s">
        <v>7788</v>
      </c>
      <c r="F1478" s="34">
        <v>3</v>
      </c>
    </row>
    <row r="1479" spans="1:6">
      <c r="A1479" s="23">
        <v>2020</v>
      </c>
      <c r="B1479" s="23" t="s">
        <v>514</v>
      </c>
      <c r="C1479" s="13" t="s">
        <v>3925</v>
      </c>
      <c r="D1479" s="34" t="s">
        <v>5143</v>
      </c>
      <c r="E1479" s="34" t="s">
        <v>7839</v>
      </c>
      <c r="F1479" s="34">
        <v>5</v>
      </c>
    </row>
    <row r="1480" spans="1:6">
      <c r="A1480" s="23">
        <v>2020</v>
      </c>
      <c r="B1480" s="23" t="s">
        <v>514</v>
      </c>
      <c r="C1480" s="13" t="s">
        <v>3925</v>
      </c>
      <c r="D1480" s="34" t="s">
        <v>5143</v>
      </c>
      <c r="E1480" s="34" t="s">
        <v>5164</v>
      </c>
      <c r="F1480" s="34">
        <v>4</v>
      </c>
    </row>
    <row r="1481" spans="1:6">
      <c r="A1481" s="23">
        <v>2020</v>
      </c>
      <c r="B1481" s="23" t="s">
        <v>514</v>
      </c>
      <c r="C1481" s="13" t="s">
        <v>3925</v>
      </c>
      <c r="D1481" s="34" t="s">
        <v>5143</v>
      </c>
      <c r="E1481" s="34" t="s">
        <v>5165</v>
      </c>
      <c r="F1481" s="34">
        <v>2</v>
      </c>
    </row>
    <row r="1482" spans="1:6">
      <c r="A1482" s="23">
        <v>2020</v>
      </c>
      <c r="B1482" s="23" t="s">
        <v>514</v>
      </c>
      <c r="C1482" s="13" t="s">
        <v>3925</v>
      </c>
      <c r="D1482" s="34" t="s">
        <v>5143</v>
      </c>
      <c r="E1482" s="34" t="s">
        <v>7746</v>
      </c>
      <c r="F1482" s="34">
        <v>8</v>
      </c>
    </row>
    <row r="1483" spans="1:6">
      <c r="A1483" s="23">
        <v>2020</v>
      </c>
      <c r="B1483" s="23" t="s">
        <v>514</v>
      </c>
      <c r="C1483" s="13" t="s">
        <v>3925</v>
      </c>
      <c r="D1483" s="34" t="s">
        <v>5143</v>
      </c>
      <c r="E1483" s="34" t="s">
        <v>7834</v>
      </c>
      <c r="F1483" s="34">
        <v>25</v>
      </c>
    </row>
    <row r="1484" spans="1:6">
      <c r="A1484" s="23">
        <v>2020</v>
      </c>
      <c r="B1484" s="23" t="s">
        <v>514</v>
      </c>
      <c r="C1484" s="13" t="s">
        <v>3925</v>
      </c>
      <c r="D1484" s="34" t="s">
        <v>5143</v>
      </c>
      <c r="E1484" s="34" t="s">
        <v>7829</v>
      </c>
      <c r="F1484" s="34">
        <v>2</v>
      </c>
    </row>
    <row r="1485" spans="1:6">
      <c r="A1485" s="23">
        <v>2020</v>
      </c>
      <c r="B1485" s="23" t="s">
        <v>514</v>
      </c>
      <c r="C1485" s="13" t="s">
        <v>3925</v>
      </c>
      <c r="D1485" s="34" t="s">
        <v>5143</v>
      </c>
      <c r="E1485" s="34" t="s">
        <v>7747</v>
      </c>
      <c r="F1485" s="34">
        <v>56</v>
      </c>
    </row>
    <row r="1486" spans="1:6">
      <c r="A1486" s="23">
        <v>2020</v>
      </c>
      <c r="B1486" s="23" t="s">
        <v>514</v>
      </c>
      <c r="C1486" s="13" t="s">
        <v>3925</v>
      </c>
      <c r="D1486" s="34" t="s">
        <v>5143</v>
      </c>
      <c r="E1486" s="34" t="s">
        <v>7789</v>
      </c>
      <c r="F1486" s="34">
        <v>14</v>
      </c>
    </row>
    <row r="1487" spans="1:6">
      <c r="A1487" s="23">
        <v>2020</v>
      </c>
      <c r="B1487" s="23" t="s">
        <v>514</v>
      </c>
      <c r="C1487" s="13" t="s">
        <v>3925</v>
      </c>
      <c r="D1487" s="34" t="s">
        <v>5143</v>
      </c>
      <c r="E1487" s="34" t="s">
        <v>7910</v>
      </c>
      <c r="F1487" s="34">
        <v>6</v>
      </c>
    </row>
    <row r="1488" spans="1:6">
      <c r="A1488" s="23">
        <v>2020</v>
      </c>
      <c r="B1488" s="23" t="s">
        <v>514</v>
      </c>
      <c r="C1488" s="13" t="s">
        <v>3925</v>
      </c>
      <c r="D1488" s="34" t="s">
        <v>5143</v>
      </c>
      <c r="E1488" s="34" t="s">
        <v>7835</v>
      </c>
      <c r="F1488" s="34">
        <v>16</v>
      </c>
    </row>
    <row r="1489" spans="1:6">
      <c r="A1489" s="23">
        <v>2020</v>
      </c>
      <c r="B1489" s="23" t="s">
        <v>514</v>
      </c>
      <c r="C1489" s="13" t="s">
        <v>3925</v>
      </c>
      <c r="D1489" s="34" t="s">
        <v>5143</v>
      </c>
      <c r="E1489" s="34" t="s">
        <v>5149</v>
      </c>
      <c r="F1489" s="34">
        <v>28</v>
      </c>
    </row>
    <row r="1490" spans="1:6">
      <c r="A1490" s="23">
        <v>2020</v>
      </c>
      <c r="B1490" s="23" t="s">
        <v>514</v>
      </c>
      <c r="C1490" s="13" t="s">
        <v>3925</v>
      </c>
      <c r="D1490" s="34" t="s">
        <v>5143</v>
      </c>
      <c r="E1490" s="34" t="s">
        <v>5166</v>
      </c>
      <c r="F1490" s="34">
        <v>3</v>
      </c>
    </row>
    <row r="1491" spans="1:6">
      <c r="A1491" s="23">
        <v>2020</v>
      </c>
      <c r="B1491" s="23" t="s">
        <v>514</v>
      </c>
      <c r="C1491" s="13" t="s">
        <v>3925</v>
      </c>
      <c r="D1491" s="34" t="s">
        <v>5143</v>
      </c>
      <c r="E1491" s="34" t="s">
        <v>7865</v>
      </c>
      <c r="F1491" s="34">
        <v>11</v>
      </c>
    </row>
    <row r="1492" spans="1:6">
      <c r="A1492" s="23">
        <v>2020</v>
      </c>
      <c r="B1492" s="23" t="s">
        <v>514</v>
      </c>
      <c r="C1492" s="13" t="s">
        <v>3925</v>
      </c>
      <c r="D1492" s="34" t="s">
        <v>5143</v>
      </c>
      <c r="E1492" s="34" t="s">
        <v>7866</v>
      </c>
      <c r="F1492" s="34">
        <v>13</v>
      </c>
    </row>
    <row r="1493" spans="1:6">
      <c r="A1493" s="23">
        <v>2020</v>
      </c>
      <c r="B1493" s="23" t="s">
        <v>514</v>
      </c>
      <c r="C1493" s="13" t="s">
        <v>3925</v>
      </c>
      <c r="D1493" s="34" t="s">
        <v>5143</v>
      </c>
      <c r="E1493" s="34" t="s">
        <v>7748</v>
      </c>
      <c r="F1493" s="34">
        <v>9</v>
      </c>
    </row>
    <row r="1494" spans="1:6">
      <c r="A1494" s="23">
        <v>2020</v>
      </c>
      <c r="B1494" s="23" t="s">
        <v>514</v>
      </c>
      <c r="C1494" s="13" t="s">
        <v>3925</v>
      </c>
      <c r="D1494" s="34" t="s">
        <v>5143</v>
      </c>
      <c r="E1494" s="34" t="s">
        <v>7845</v>
      </c>
      <c r="F1494" s="34">
        <v>4</v>
      </c>
    </row>
    <row r="1495" spans="1:6">
      <c r="A1495" s="23">
        <v>2020</v>
      </c>
      <c r="B1495" s="23" t="s">
        <v>514</v>
      </c>
      <c r="C1495" s="13" t="s">
        <v>3925</v>
      </c>
      <c r="D1495" s="34" t="s">
        <v>5143</v>
      </c>
      <c r="E1495" s="34" t="s">
        <v>7807</v>
      </c>
      <c r="F1495" s="34">
        <v>16</v>
      </c>
    </row>
    <row r="1496" spans="1:6">
      <c r="A1496" s="23">
        <v>2020</v>
      </c>
      <c r="B1496" s="23" t="s">
        <v>514</v>
      </c>
      <c r="C1496" s="13" t="s">
        <v>3925</v>
      </c>
      <c r="D1496" s="34" t="s">
        <v>5143</v>
      </c>
      <c r="E1496" s="34" t="s">
        <v>5138</v>
      </c>
      <c r="F1496" s="34">
        <v>18</v>
      </c>
    </row>
    <row r="1497" spans="1:6">
      <c r="A1497" s="23">
        <v>2020</v>
      </c>
      <c r="B1497" s="23" t="s">
        <v>514</v>
      </c>
      <c r="C1497" s="13" t="s">
        <v>3925</v>
      </c>
      <c r="D1497" s="34" t="s">
        <v>5143</v>
      </c>
      <c r="E1497" s="34" t="s">
        <v>5150</v>
      </c>
      <c r="F1497" s="34">
        <v>1</v>
      </c>
    </row>
    <row r="1498" spans="1:6">
      <c r="A1498" s="23">
        <v>2020</v>
      </c>
      <c r="B1498" s="23" t="s">
        <v>514</v>
      </c>
      <c r="C1498" s="13" t="s">
        <v>3925</v>
      </c>
      <c r="D1498" s="34" t="s">
        <v>5143</v>
      </c>
      <c r="E1498" s="34" t="s">
        <v>7913</v>
      </c>
      <c r="F1498" s="34">
        <v>2</v>
      </c>
    </row>
    <row r="1499" spans="1:6">
      <c r="A1499" s="23">
        <v>2020</v>
      </c>
      <c r="B1499" s="23" t="s">
        <v>514</v>
      </c>
      <c r="C1499" s="13" t="s">
        <v>3925</v>
      </c>
      <c r="D1499" s="34" t="s">
        <v>5143</v>
      </c>
      <c r="E1499" s="34" t="s">
        <v>5167</v>
      </c>
      <c r="F1499" s="34">
        <v>3</v>
      </c>
    </row>
    <row r="1500" spans="1:6">
      <c r="A1500" s="23">
        <v>2020</v>
      </c>
      <c r="B1500" s="23" t="s">
        <v>514</v>
      </c>
      <c r="C1500" s="13" t="s">
        <v>3925</v>
      </c>
      <c r="D1500" s="34" t="s">
        <v>5143</v>
      </c>
      <c r="E1500" s="34" t="s">
        <v>7750</v>
      </c>
      <c r="F1500" s="34">
        <v>18</v>
      </c>
    </row>
    <row r="1501" spans="1:6">
      <c r="A1501" s="23">
        <v>2020</v>
      </c>
      <c r="B1501" s="23" t="s">
        <v>514</v>
      </c>
      <c r="C1501" s="13" t="s">
        <v>3925</v>
      </c>
      <c r="D1501" s="34" t="s">
        <v>5143</v>
      </c>
      <c r="E1501" s="34" t="s">
        <v>7892</v>
      </c>
      <c r="F1501" s="34">
        <v>2</v>
      </c>
    </row>
    <row r="1502" spans="1:6">
      <c r="A1502" s="23">
        <v>2020</v>
      </c>
      <c r="B1502" s="23" t="s">
        <v>514</v>
      </c>
      <c r="C1502" s="13" t="s">
        <v>3925</v>
      </c>
      <c r="D1502" s="34" t="s">
        <v>5143</v>
      </c>
      <c r="E1502" s="34" t="s">
        <v>7897</v>
      </c>
      <c r="F1502" s="34">
        <v>1</v>
      </c>
    </row>
    <row r="1503" spans="1:6">
      <c r="A1503" s="23">
        <v>2020</v>
      </c>
      <c r="B1503" s="23" t="s">
        <v>514</v>
      </c>
      <c r="C1503" s="13" t="s">
        <v>3925</v>
      </c>
      <c r="D1503" s="34" t="s">
        <v>5143</v>
      </c>
      <c r="E1503" s="34" t="s">
        <v>5151</v>
      </c>
      <c r="F1503" s="34">
        <v>3</v>
      </c>
    </row>
    <row r="1504" spans="1:6">
      <c r="A1504" s="23">
        <v>2020</v>
      </c>
      <c r="B1504" s="23" t="s">
        <v>514</v>
      </c>
      <c r="C1504" s="13" t="s">
        <v>3925</v>
      </c>
      <c r="D1504" s="34" t="s">
        <v>5143</v>
      </c>
      <c r="E1504" s="34" t="s">
        <v>5152</v>
      </c>
      <c r="F1504" s="34">
        <v>4</v>
      </c>
    </row>
    <row r="1505" spans="1:6">
      <c r="A1505" s="23">
        <v>2020</v>
      </c>
      <c r="B1505" s="23" t="s">
        <v>514</v>
      </c>
      <c r="C1505" s="13" t="s">
        <v>3925</v>
      </c>
      <c r="D1505" s="34" t="s">
        <v>5143</v>
      </c>
      <c r="E1505" s="34" t="s">
        <v>5153</v>
      </c>
      <c r="F1505" s="34">
        <v>15</v>
      </c>
    </row>
    <row r="1506" spans="1:6">
      <c r="A1506" s="23">
        <v>2020</v>
      </c>
      <c r="B1506" s="23" t="s">
        <v>514</v>
      </c>
      <c r="C1506" s="13" t="s">
        <v>3925</v>
      </c>
      <c r="D1506" s="34" t="s">
        <v>5143</v>
      </c>
      <c r="E1506" s="34" t="s">
        <v>7867</v>
      </c>
      <c r="F1506" s="34">
        <v>36</v>
      </c>
    </row>
    <row r="1507" spans="1:6">
      <c r="A1507" s="23">
        <v>2020</v>
      </c>
      <c r="B1507" s="23" t="s">
        <v>514</v>
      </c>
      <c r="C1507" s="13" t="s">
        <v>3925</v>
      </c>
      <c r="D1507" s="34" t="s">
        <v>5143</v>
      </c>
      <c r="E1507" s="34" t="s">
        <v>7893</v>
      </c>
      <c r="F1507" s="34">
        <v>6</v>
      </c>
    </row>
    <row r="1508" spans="1:6">
      <c r="A1508" s="23">
        <v>2020</v>
      </c>
      <c r="B1508" s="23" t="s">
        <v>514</v>
      </c>
      <c r="C1508" s="13" t="s">
        <v>3925</v>
      </c>
      <c r="D1508" s="34" t="s">
        <v>5143</v>
      </c>
      <c r="E1508" s="34" t="s">
        <v>5154</v>
      </c>
      <c r="F1508" s="34">
        <v>6</v>
      </c>
    </row>
    <row r="1509" spans="1:6">
      <c r="A1509" s="23">
        <v>2021</v>
      </c>
      <c r="B1509" s="23" t="s">
        <v>514</v>
      </c>
      <c r="C1509" s="13" t="s">
        <v>1704</v>
      </c>
      <c r="D1509" s="34" t="s">
        <v>7624</v>
      </c>
      <c r="E1509" s="34" t="s">
        <v>4416</v>
      </c>
      <c r="F1509" s="34">
        <v>1</v>
      </c>
    </row>
    <row r="1510" spans="1:6">
      <c r="A1510" s="23">
        <v>2021</v>
      </c>
      <c r="B1510" s="23" t="s">
        <v>514</v>
      </c>
      <c r="C1510" s="13" t="s">
        <v>1704</v>
      </c>
      <c r="D1510" s="34" t="s">
        <v>7624</v>
      </c>
      <c r="E1510" s="34" t="s">
        <v>7804</v>
      </c>
      <c r="F1510" s="34">
        <v>7</v>
      </c>
    </row>
    <row r="1511" spans="1:6">
      <c r="A1511" s="23">
        <v>2021</v>
      </c>
      <c r="B1511" s="23" t="s">
        <v>514</v>
      </c>
      <c r="C1511" s="13" t="s">
        <v>1704</v>
      </c>
      <c r="D1511" s="34" t="s">
        <v>7624</v>
      </c>
      <c r="E1511" s="34" t="s">
        <v>7877</v>
      </c>
      <c r="F1511" s="34">
        <v>1</v>
      </c>
    </row>
    <row r="1512" spans="1:6">
      <c r="A1512" s="23">
        <v>2021</v>
      </c>
      <c r="B1512" s="23" t="s">
        <v>514</v>
      </c>
      <c r="C1512" s="13" t="s">
        <v>1704</v>
      </c>
      <c r="D1512" s="34" t="s">
        <v>7624</v>
      </c>
      <c r="E1512" s="34" t="s">
        <v>7693</v>
      </c>
      <c r="F1512" s="34">
        <v>5</v>
      </c>
    </row>
    <row r="1513" spans="1:6">
      <c r="A1513" s="23">
        <v>2021</v>
      </c>
      <c r="B1513" s="23" t="s">
        <v>514</v>
      </c>
      <c r="C1513" s="13" t="s">
        <v>1704</v>
      </c>
      <c r="D1513" s="34" t="s">
        <v>7624</v>
      </c>
      <c r="E1513" s="34" t="s">
        <v>7899</v>
      </c>
      <c r="F1513" s="34">
        <v>8</v>
      </c>
    </row>
    <row r="1514" spans="1:6">
      <c r="A1514" s="23">
        <v>2021</v>
      </c>
      <c r="B1514" s="23" t="s">
        <v>514</v>
      </c>
      <c r="C1514" s="13" t="s">
        <v>1704</v>
      </c>
      <c r="D1514" s="34" t="s">
        <v>7624</v>
      </c>
      <c r="E1514" s="34" t="s">
        <v>7700</v>
      </c>
      <c r="F1514" s="34">
        <v>1</v>
      </c>
    </row>
    <row r="1515" spans="1:6">
      <c r="A1515" s="23">
        <v>2021</v>
      </c>
      <c r="B1515" s="23" t="s">
        <v>514</v>
      </c>
      <c r="C1515" s="13" t="s">
        <v>1704</v>
      </c>
      <c r="D1515" s="34" t="s">
        <v>7624</v>
      </c>
      <c r="E1515" s="34" t="s">
        <v>7643</v>
      </c>
      <c r="F1515" s="34">
        <v>1</v>
      </c>
    </row>
    <row r="1516" spans="1:6">
      <c r="A1516" s="23">
        <v>2021</v>
      </c>
      <c r="B1516" s="23" t="s">
        <v>514</v>
      </c>
      <c r="C1516" s="13" t="s">
        <v>1704</v>
      </c>
      <c r="D1516" s="34" t="s">
        <v>7624</v>
      </c>
      <c r="E1516" s="34" t="s">
        <v>7780</v>
      </c>
      <c r="F1516" s="34">
        <v>2</v>
      </c>
    </row>
    <row r="1517" spans="1:6">
      <c r="A1517" s="23">
        <v>2021</v>
      </c>
      <c r="B1517" s="23" t="s">
        <v>514</v>
      </c>
      <c r="C1517" s="13" t="s">
        <v>1704</v>
      </c>
      <c r="D1517" s="34" t="s">
        <v>7624</v>
      </c>
      <c r="E1517" s="34" t="s">
        <v>7793</v>
      </c>
      <c r="F1517" s="34">
        <v>1</v>
      </c>
    </row>
    <row r="1518" spans="1:6">
      <c r="A1518" s="23">
        <v>2021</v>
      </c>
      <c r="B1518" s="23" t="s">
        <v>514</v>
      </c>
      <c r="C1518" s="13" t="s">
        <v>1704</v>
      </c>
      <c r="D1518" s="34" t="s">
        <v>7624</v>
      </c>
      <c r="E1518" s="34" t="s">
        <v>7794</v>
      </c>
      <c r="F1518" s="34">
        <v>1</v>
      </c>
    </row>
    <row r="1519" spans="1:6">
      <c r="A1519" s="23">
        <v>2021</v>
      </c>
      <c r="B1519" s="23" t="s">
        <v>514</v>
      </c>
      <c r="C1519" s="13" t="s">
        <v>1704</v>
      </c>
      <c r="D1519" s="34" t="s">
        <v>7624</v>
      </c>
      <c r="E1519" s="34" t="s">
        <v>7781</v>
      </c>
      <c r="F1519" s="34">
        <v>1</v>
      </c>
    </row>
    <row r="1520" spans="1:6">
      <c r="A1520" s="23">
        <v>2021</v>
      </c>
      <c r="B1520" s="23" t="s">
        <v>514</v>
      </c>
      <c r="C1520" s="13" t="s">
        <v>1704</v>
      </c>
      <c r="D1520" s="34" t="s">
        <v>7624</v>
      </c>
      <c r="E1520" s="34" t="s">
        <v>7782</v>
      </c>
      <c r="F1520" s="34">
        <v>8</v>
      </c>
    </row>
    <row r="1521" spans="1:6">
      <c r="A1521" s="23">
        <v>2021</v>
      </c>
      <c r="B1521" s="23" t="s">
        <v>514</v>
      </c>
      <c r="C1521" s="13" t="s">
        <v>1704</v>
      </c>
      <c r="D1521" s="34" t="s">
        <v>7624</v>
      </c>
      <c r="E1521" s="34" t="s">
        <v>7776</v>
      </c>
      <c r="F1521" s="34">
        <v>2</v>
      </c>
    </row>
    <row r="1522" spans="1:6">
      <c r="A1522" s="23">
        <v>2021</v>
      </c>
      <c r="B1522" s="23" t="s">
        <v>514</v>
      </c>
      <c r="C1522" s="13" t="s">
        <v>1704</v>
      </c>
      <c r="D1522" s="34" t="s">
        <v>7624</v>
      </c>
      <c r="E1522" s="34" t="s">
        <v>7856</v>
      </c>
      <c r="F1522" s="34">
        <v>15</v>
      </c>
    </row>
    <row r="1523" spans="1:6">
      <c r="A1523" s="23">
        <v>2021</v>
      </c>
      <c r="B1523" s="23" t="s">
        <v>514</v>
      </c>
      <c r="C1523" s="13" t="s">
        <v>1704</v>
      </c>
      <c r="D1523" s="34" t="s">
        <v>7624</v>
      </c>
      <c r="E1523" s="34" t="s">
        <v>7799</v>
      </c>
      <c r="F1523" s="34">
        <v>1</v>
      </c>
    </row>
    <row r="1524" spans="1:6">
      <c r="A1524" s="23">
        <v>2021</v>
      </c>
      <c r="B1524" s="23" t="s">
        <v>514</v>
      </c>
      <c r="C1524" s="13" t="s">
        <v>1704</v>
      </c>
      <c r="D1524" s="34" t="s">
        <v>7624</v>
      </c>
      <c r="E1524" s="34" t="s">
        <v>7783</v>
      </c>
      <c r="F1524" s="34">
        <v>1</v>
      </c>
    </row>
    <row r="1525" spans="1:6">
      <c r="A1525" s="23">
        <v>2021</v>
      </c>
      <c r="B1525" s="23" t="s">
        <v>514</v>
      </c>
      <c r="C1525" s="13" t="s">
        <v>1704</v>
      </c>
      <c r="D1525" s="34" t="s">
        <v>7624</v>
      </c>
      <c r="E1525" s="34" t="s">
        <v>7779</v>
      </c>
      <c r="F1525" s="34">
        <v>1</v>
      </c>
    </row>
    <row r="1526" spans="1:6">
      <c r="A1526" s="23">
        <v>2021</v>
      </c>
      <c r="B1526" s="23" t="s">
        <v>514</v>
      </c>
      <c r="C1526" s="13" t="s">
        <v>1704</v>
      </c>
      <c r="D1526" s="34" t="s">
        <v>7624</v>
      </c>
      <c r="E1526" s="34" t="s">
        <v>7650</v>
      </c>
      <c r="F1526" s="34">
        <v>1</v>
      </c>
    </row>
    <row r="1527" spans="1:6">
      <c r="A1527" s="23">
        <v>2021</v>
      </c>
      <c r="B1527" s="23" t="s">
        <v>514</v>
      </c>
      <c r="C1527" s="13" t="s">
        <v>1704</v>
      </c>
      <c r="D1527" s="34" t="s">
        <v>7651</v>
      </c>
      <c r="E1527" s="34" t="s">
        <v>7652</v>
      </c>
      <c r="F1527" s="34">
        <v>5</v>
      </c>
    </row>
    <row r="1528" spans="1:6">
      <c r="A1528" s="23">
        <v>2021</v>
      </c>
      <c r="B1528" s="23" t="s">
        <v>514</v>
      </c>
      <c r="C1528" s="13" t="s">
        <v>1704</v>
      </c>
      <c r="D1528" s="34" t="s">
        <v>7651</v>
      </c>
      <c r="E1528" s="34" t="s">
        <v>7849</v>
      </c>
      <c r="F1528" s="34">
        <v>3</v>
      </c>
    </row>
    <row r="1529" spans="1:6">
      <c r="A1529" s="23">
        <v>2021</v>
      </c>
      <c r="B1529" s="23" t="s">
        <v>514</v>
      </c>
      <c r="C1529" s="13" t="s">
        <v>1704</v>
      </c>
      <c r="D1529" s="34" t="s">
        <v>7651</v>
      </c>
      <c r="E1529" s="34" t="s">
        <v>7850</v>
      </c>
      <c r="F1529" s="34">
        <v>3</v>
      </c>
    </row>
    <row r="1530" spans="1:6">
      <c r="A1530" s="23">
        <v>2021</v>
      </c>
      <c r="B1530" s="23" t="s">
        <v>514</v>
      </c>
      <c r="C1530" s="13" t="s">
        <v>1704</v>
      </c>
      <c r="D1530" s="34" t="s">
        <v>7651</v>
      </c>
      <c r="E1530" s="34" t="s">
        <v>7653</v>
      </c>
      <c r="F1530" s="34">
        <v>1</v>
      </c>
    </row>
    <row r="1531" spans="1:6">
      <c r="A1531" s="23">
        <v>2021</v>
      </c>
      <c r="B1531" s="23" t="s">
        <v>514</v>
      </c>
      <c r="C1531" s="13" t="s">
        <v>1704</v>
      </c>
      <c r="D1531" s="34" t="s">
        <v>7651</v>
      </c>
      <c r="E1531" s="34" t="s">
        <v>7655</v>
      </c>
      <c r="F1531" s="34">
        <v>4</v>
      </c>
    </row>
    <row r="1532" spans="1:6">
      <c r="A1532" s="23">
        <v>2021</v>
      </c>
      <c r="B1532" s="23" t="s">
        <v>514</v>
      </c>
      <c r="C1532" s="13" t="s">
        <v>1704</v>
      </c>
      <c r="D1532" s="34" t="s">
        <v>7651</v>
      </c>
      <c r="E1532" s="34" t="s">
        <v>7921</v>
      </c>
      <c r="F1532" s="34">
        <v>4</v>
      </c>
    </row>
    <row r="1533" spans="1:6">
      <c r="A1533" s="23">
        <v>2021</v>
      </c>
      <c r="B1533" s="23" t="s">
        <v>514</v>
      </c>
      <c r="C1533" s="13" t="s">
        <v>1704</v>
      </c>
      <c r="D1533" s="34" t="s">
        <v>7651</v>
      </c>
      <c r="E1533" s="34" t="s">
        <v>7701</v>
      </c>
      <c r="F1533" s="34">
        <v>2</v>
      </c>
    </row>
    <row r="1534" spans="1:6">
      <c r="A1534" s="23">
        <v>2021</v>
      </c>
      <c r="B1534" s="23" t="s">
        <v>514</v>
      </c>
      <c r="C1534" s="13" t="s">
        <v>1704</v>
      </c>
      <c r="D1534" s="34" t="s">
        <v>7651</v>
      </c>
      <c r="E1534" s="34" t="s">
        <v>7656</v>
      </c>
      <c r="F1534" s="34">
        <v>4</v>
      </c>
    </row>
    <row r="1535" spans="1:6">
      <c r="A1535" s="23">
        <v>2021</v>
      </c>
      <c r="B1535" s="23" t="s">
        <v>514</v>
      </c>
      <c r="C1535" s="13" t="s">
        <v>1704</v>
      </c>
      <c r="D1535" s="34" t="s">
        <v>7651</v>
      </c>
      <c r="E1535" s="34" t="s">
        <v>7901</v>
      </c>
      <c r="F1535" s="34">
        <v>2</v>
      </c>
    </row>
    <row r="1536" spans="1:6">
      <c r="A1536" s="23">
        <v>2021</v>
      </c>
      <c r="B1536" s="23" t="s">
        <v>514</v>
      </c>
      <c r="C1536" s="13" t="s">
        <v>1704</v>
      </c>
      <c r="D1536" s="34" t="s">
        <v>7651</v>
      </c>
      <c r="E1536" s="34" t="s">
        <v>7857</v>
      </c>
      <c r="F1536" s="34">
        <v>1</v>
      </c>
    </row>
    <row r="1537" spans="1:6">
      <c r="A1537" s="23">
        <v>2021</v>
      </c>
      <c r="B1537" s="23" t="s">
        <v>514</v>
      </c>
      <c r="C1537" s="13" t="s">
        <v>1704</v>
      </c>
      <c r="D1537" s="34" t="s">
        <v>7651</v>
      </c>
      <c r="E1537" s="34" t="s">
        <v>7658</v>
      </c>
      <c r="F1537" s="34">
        <v>1</v>
      </c>
    </row>
    <row r="1538" spans="1:6">
      <c r="A1538" s="23">
        <v>2021</v>
      </c>
      <c r="B1538" s="23" t="s">
        <v>514</v>
      </c>
      <c r="C1538" s="13" t="s">
        <v>1704</v>
      </c>
      <c r="D1538" s="34" t="s">
        <v>7651</v>
      </c>
      <c r="E1538" s="34" t="s">
        <v>7696</v>
      </c>
      <c r="F1538" s="34">
        <v>1</v>
      </c>
    </row>
    <row r="1539" spans="1:6">
      <c r="A1539" s="23">
        <v>2021</v>
      </c>
      <c r="B1539" s="23" t="s">
        <v>514</v>
      </c>
      <c r="C1539" s="13" t="s">
        <v>1704</v>
      </c>
      <c r="D1539" s="34" t="s">
        <v>7651</v>
      </c>
      <c r="E1539" s="34" t="s">
        <v>7702</v>
      </c>
      <c r="F1539" s="34">
        <v>1</v>
      </c>
    </row>
    <row r="1540" spans="1:6">
      <c r="A1540" s="23">
        <v>2021</v>
      </c>
      <c r="B1540" s="23" t="s">
        <v>514</v>
      </c>
      <c r="C1540" s="13" t="s">
        <v>1704</v>
      </c>
      <c r="D1540" s="34" t="s">
        <v>7651</v>
      </c>
      <c r="E1540" s="34" t="s">
        <v>7703</v>
      </c>
      <c r="F1540" s="34">
        <v>1</v>
      </c>
    </row>
    <row r="1541" spans="1:6">
      <c r="A1541" s="23">
        <v>2021</v>
      </c>
      <c r="B1541" s="23" t="s">
        <v>514</v>
      </c>
      <c r="C1541" s="13" t="s">
        <v>1704</v>
      </c>
      <c r="D1541" s="34" t="s">
        <v>7651</v>
      </c>
      <c r="E1541" s="34" t="s">
        <v>4454</v>
      </c>
      <c r="F1541" s="34">
        <v>3</v>
      </c>
    </row>
    <row r="1542" spans="1:6">
      <c r="A1542" s="23">
        <v>2021</v>
      </c>
      <c r="B1542" s="23" t="s">
        <v>514</v>
      </c>
      <c r="C1542" s="13" t="s">
        <v>1704</v>
      </c>
      <c r="D1542" s="34" t="s">
        <v>7651</v>
      </c>
      <c r="E1542" s="34" t="s">
        <v>7660</v>
      </c>
      <c r="F1542" s="34">
        <v>1</v>
      </c>
    </row>
    <row r="1543" spans="1:6">
      <c r="A1543" s="23">
        <v>2021</v>
      </c>
      <c r="B1543" s="23" t="s">
        <v>514</v>
      </c>
      <c r="C1543" s="13" t="s">
        <v>1704</v>
      </c>
      <c r="D1543" s="34" t="s">
        <v>7651</v>
      </c>
      <c r="E1543" s="34" t="s">
        <v>7904</v>
      </c>
      <c r="F1543" s="34">
        <v>1</v>
      </c>
    </row>
    <row r="1544" spans="1:6">
      <c r="A1544" s="23">
        <v>2021</v>
      </c>
      <c r="B1544" s="23" t="s">
        <v>514</v>
      </c>
      <c r="C1544" s="13" t="s">
        <v>1704</v>
      </c>
      <c r="D1544" s="34" t="s">
        <v>7651</v>
      </c>
      <c r="E1544" s="34" t="s">
        <v>7905</v>
      </c>
      <c r="F1544" s="34">
        <v>1</v>
      </c>
    </row>
    <row r="1545" spans="1:6">
      <c r="A1545" s="23">
        <v>2021</v>
      </c>
      <c r="B1545" s="23" t="s">
        <v>514</v>
      </c>
      <c r="C1545" s="13" t="s">
        <v>1704</v>
      </c>
      <c r="D1545" s="34" t="s">
        <v>7651</v>
      </c>
      <c r="E1545" s="34" t="s">
        <v>7704</v>
      </c>
      <c r="F1545" s="34">
        <v>7</v>
      </c>
    </row>
    <row r="1546" spans="1:6">
      <c r="A1546" s="23">
        <v>2021</v>
      </c>
      <c r="B1546" s="23" t="s">
        <v>514</v>
      </c>
      <c r="C1546" s="13" t="s">
        <v>1704</v>
      </c>
      <c r="D1546" s="34" t="s">
        <v>7651</v>
      </c>
      <c r="E1546" s="34" t="s">
        <v>7778</v>
      </c>
      <c r="F1546" s="34">
        <v>1</v>
      </c>
    </row>
    <row r="1547" spans="1:6">
      <c r="A1547" s="23">
        <v>2021</v>
      </c>
      <c r="B1547" s="23" t="s">
        <v>514</v>
      </c>
      <c r="C1547" s="13" t="s">
        <v>1704</v>
      </c>
      <c r="D1547" s="34" t="s">
        <v>7651</v>
      </c>
      <c r="E1547" s="34" t="s">
        <v>7784</v>
      </c>
      <c r="F1547" s="34">
        <v>2</v>
      </c>
    </row>
    <row r="1548" spans="1:6">
      <c r="A1548" s="23">
        <v>2021</v>
      </c>
      <c r="B1548" s="23" t="s">
        <v>514</v>
      </c>
      <c r="C1548" s="13" t="s">
        <v>1704</v>
      </c>
      <c r="D1548" s="34" t="s">
        <v>7651</v>
      </c>
      <c r="E1548" s="34" t="s">
        <v>7858</v>
      </c>
      <c r="F1548" s="34">
        <v>1</v>
      </c>
    </row>
    <row r="1549" spans="1:6">
      <c r="A1549" s="23">
        <v>2021</v>
      </c>
      <c r="B1549" s="23" t="s">
        <v>514</v>
      </c>
      <c r="C1549" s="13" t="s">
        <v>1704</v>
      </c>
      <c r="D1549" s="34" t="s">
        <v>7651</v>
      </c>
      <c r="E1549" s="34" t="s">
        <v>7705</v>
      </c>
      <c r="F1549" s="34">
        <v>1</v>
      </c>
    </row>
    <row r="1550" spans="1:6">
      <c r="A1550" s="23">
        <v>2021</v>
      </c>
      <c r="B1550" s="23" t="s">
        <v>514</v>
      </c>
      <c r="C1550" s="13" t="s">
        <v>1704</v>
      </c>
      <c r="D1550" s="34" t="s">
        <v>7651</v>
      </c>
      <c r="E1550" s="34" t="s">
        <v>7762</v>
      </c>
      <c r="F1550" s="34">
        <v>6</v>
      </c>
    </row>
    <row r="1551" spans="1:6">
      <c r="A1551" s="23">
        <v>2021</v>
      </c>
      <c r="B1551" s="23" t="s">
        <v>514</v>
      </c>
      <c r="C1551" s="13" t="s">
        <v>1704</v>
      </c>
      <c r="D1551" s="34" t="s">
        <v>7651</v>
      </c>
      <c r="E1551" s="34" t="s">
        <v>7697</v>
      </c>
      <c r="F1551" s="34">
        <v>5</v>
      </c>
    </row>
    <row r="1552" spans="1:6">
      <c r="A1552" s="23">
        <v>2021</v>
      </c>
      <c r="B1552" s="23" t="s">
        <v>514</v>
      </c>
      <c r="C1552" s="13" t="s">
        <v>1704</v>
      </c>
      <c r="D1552" s="34" t="s">
        <v>7651</v>
      </c>
      <c r="E1552" s="34" t="s">
        <v>7887</v>
      </c>
      <c r="F1552" s="34">
        <v>2</v>
      </c>
    </row>
    <row r="1553" spans="1:6">
      <c r="A1553" s="23">
        <v>2021</v>
      </c>
      <c r="B1553" s="23" t="s">
        <v>514</v>
      </c>
      <c r="C1553" s="13" t="s">
        <v>1704</v>
      </c>
      <c r="D1553" s="34" t="s">
        <v>7651</v>
      </c>
      <c r="E1553" s="34" t="s">
        <v>7767</v>
      </c>
      <c r="F1553" s="34">
        <v>2</v>
      </c>
    </row>
    <row r="1554" spans="1:6">
      <c r="A1554" s="23">
        <v>2021</v>
      </c>
      <c r="B1554" s="23" t="s">
        <v>514</v>
      </c>
      <c r="C1554" s="13" t="s">
        <v>1704</v>
      </c>
      <c r="D1554" s="34" t="s">
        <v>7651</v>
      </c>
      <c r="E1554" s="34" t="s">
        <v>7706</v>
      </c>
      <c r="F1554" s="34">
        <v>6</v>
      </c>
    </row>
    <row r="1555" spans="1:6">
      <c r="A1555" s="23">
        <v>2021</v>
      </c>
      <c r="B1555" s="23" t="s">
        <v>514</v>
      </c>
      <c r="C1555" s="13" t="s">
        <v>1704</v>
      </c>
      <c r="D1555" s="34" t="s">
        <v>7651</v>
      </c>
      <c r="E1555" s="34" t="s">
        <v>7707</v>
      </c>
      <c r="F1555" s="34">
        <v>3</v>
      </c>
    </row>
    <row r="1556" spans="1:6">
      <c r="A1556" s="23">
        <v>2021</v>
      </c>
      <c r="B1556" s="23" t="s">
        <v>514</v>
      </c>
      <c r="C1556" s="13" t="s">
        <v>1704</v>
      </c>
      <c r="D1556" s="34" t="s">
        <v>7651</v>
      </c>
      <c r="E1556" s="34" t="s">
        <v>7663</v>
      </c>
      <c r="F1556" s="34">
        <v>1</v>
      </c>
    </row>
    <row r="1557" spans="1:6">
      <c r="A1557" s="23">
        <v>2021</v>
      </c>
      <c r="B1557" s="23" t="s">
        <v>514</v>
      </c>
      <c r="C1557" s="13" t="s">
        <v>1704</v>
      </c>
      <c r="D1557" s="34" t="s">
        <v>7651</v>
      </c>
      <c r="E1557" s="34" t="s">
        <v>7664</v>
      </c>
      <c r="F1557" s="34">
        <v>1</v>
      </c>
    </row>
    <row r="1558" spans="1:6">
      <c r="A1558" s="23">
        <v>2021</v>
      </c>
      <c r="B1558" s="23" t="s">
        <v>514</v>
      </c>
      <c r="C1558" s="13" t="s">
        <v>1704</v>
      </c>
      <c r="D1558" s="34" t="s">
        <v>7651</v>
      </c>
      <c r="E1558" s="34" t="s">
        <v>7698</v>
      </c>
      <c r="F1558" s="34">
        <v>9</v>
      </c>
    </row>
    <row r="1559" spans="1:6">
      <c r="A1559" s="23">
        <v>2021</v>
      </c>
      <c r="B1559" s="23" t="s">
        <v>514</v>
      </c>
      <c r="C1559" s="13" t="s">
        <v>1704</v>
      </c>
      <c r="D1559" s="34" t="s">
        <v>7651</v>
      </c>
      <c r="E1559" s="34" t="s">
        <v>7665</v>
      </c>
      <c r="F1559" s="34">
        <v>1</v>
      </c>
    </row>
    <row r="1560" spans="1:6">
      <c r="A1560" s="23">
        <v>2021</v>
      </c>
      <c r="B1560" s="23" t="s">
        <v>514</v>
      </c>
      <c r="C1560" s="13" t="s">
        <v>1704</v>
      </c>
      <c r="D1560" s="34" t="s">
        <v>7651</v>
      </c>
      <c r="E1560" s="34" t="s">
        <v>7666</v>
      </c>
      <c r="F1560" s="34">
        <v>2</v>
      </c>
    </row>
    <row r="1561" spans="1:6">
      <c r="A1561" s="23">
        <v>2021</v>
      </c>
      <c r="B1561" s="23" t="s">
        <v>514</v>
      </c>
      <c r="C1561" s="13" t="s">
        <v>1704</v>
      </c>
      <c r="D1561" s="34" t="s">
        <v>7651</v>
      </c>
      <c r="E1561" s="34" t="s">
        <v>7667</v>
      </c>
      <c r="F1561" s="34">
        <v>13</v>
      </c>
    </row>
    <row r="1562" spans="1:6">
      <c r="A1562" s="23">
        <v>2021</v>
      </c>
      <c r="B1562" s="23" t="s">
        <v>514</v>
      </c>
      <c r="C1562" s="13" t="s">
        <v>1704</v>
      </c>
      <c r="D1562" s="34" t="s">
        <v>7651</v>
      </c>
      <c r="E1562" s="34" t="s">
        <v>7854</v>
      </c>
      <c r="F1562" s="34">
        <v>2</v>
      </c>
    </row>
    <row r="1563" spans="1:6">
      <c r="A1563" s="23">
        <v>2021</v>
      </c>
      <c r="B1563" s="23" t="s">
        <v>514</v>
      </c>
      <c r="C1563" s="13" t="s">
        <v>1704</v>
      </c>
      <c r="D1563" s="34" t="s">
        <v>7651</v>
      </c>
      <c r="E1563" s="34" t="s">
        <v>7708</v>
      </c>
      <c r="F1563" s="34">
        <v>1</v>
      </c>
    </row>
    <row r="1564" spans="1:6">
      <c r="A1564" s="23">
        <v>2021</v>
      </c>
      <c r="B1564" s="23" t="s">
        <v>514</v>
      </c>
      <c r="C1564" s="13" t="s">
        <v>1704</v>
      </c>
      <c r="D1564" s="34" t="s">
        <v>7651</v>
      </c>
      <c r="E1564" s="34" t="s">
        <v>7859</v>
      </c>
      <c r="F1564" s="34">
        <v>3</v>
      </c>
    </row>
    <row r="1565" spans="1:6">
      <c r="A1565" s="23">
        <v>2021</v>
      </c>
      <c r="B1565" s="23" t="s">
        <v>514</v>
      </c>
      <c r="C1565" s="13" t="s">
        <v>1704</v>
      </c>
      <c r="D1565" s="34" t="s">
        <v>7651</v>
      </c>
      <c r="E1565" s="34" t="s">
        <v>7669</v>
      </c>
      <c r="F1565" s="34">
        <v>4</v>
      </c>
    </row>
    <row r="1566" spans="1:6">
      <c r="A1566" s="23">
        <v>2021</v>
      </c>
      <c r="B1566" s="23" t="s">
        <v>514</v>
      </c>
      <c r="C1566" s="13" t="s">
        <v>1704</v>
      </c>
      <c r="D1566" s="34" t="s">
        <v>7651</v>
      </c>
      <c r="E1566" s="34" t="s">
        <v>7671</v>
      </c>
      <c r="F1566" s="34">
        <v>4</v>
      </c>
    </row>
    <row r="1567" spans="1:6">
      <c r="A1567" s="23">
        <v>2021</v>
      </c>
      <c r="B1567" s="23" t="s">
        <v>514</v>
      </c>
      <c r="C1567" s="13" t="s">
        <v>1704</v>
      </c>
      <c r="D1567" s="34" t="s">
        <v>7651</v>
      </c>
      <c r="E1567" s="34" t="s">
        <v>7709</v>
      </c>
      <c r="F1567" s="34">
        <v>1</v>
      </c>
    </row>
    <row r="1568" spans="1:6">
      <c r="A1568" s="23">
        <v>2021</v>
      </c>
      <c r="B1568" s="23" t="s">
        <v>514</v>
      </c>
      <c r="C1568" s="13" t="s">
        <v>1704</v>
      </c>
      <c r="D1568" s="34" t="s">
        <v>7651</v>
      </c>
      <c r="E1568" s="34" t="s">
        <v>7672</v>
      </c>
      <c r="F1568" s="34">
        <v>1</v>
      </c>
    </row>
    <row r="1569" spans="1:6">
      <c r="A1569" s="23">
        <v>2021</v>
      </c>
      <c r="B1569" s="23" t="s">
        <v>514</v>
      </c>
      <c r="C1569" s="13" t="s">
        <v>1704</v>
      </c>
      <c r="D1569" s="34" t="s">
        <v>7651</v>
      </c>
      <c r="E1569" s="34" t="s">
        <v>7673</v>
      </c>
      <c r="F1569" s="34">
        <v>2</v>
      </c>
    </row>
    <row r="1570" spans="1:6">
      <c r="A1570" s="23">
        <v>2021</v>
      </c>
      <c r="B1570" s="23" t="s">
        <v>514</v>
      </c>
      <c r="C1570" s="13" t="s">
        <v>1704</v>
      </c>
      <c r="D1570" s="34" t="s">
        <v>7651</v>
      </c>
      <c r="E1570" s="34" t="s">
        <v>7710</v>
      </c>
      <c r="F1570" s="34">
        <v>3</v>
      </c>
    </row>
    <row r="1571" spans="1:6">
      <c r="A1571" s="23">
        <v>2021</v>
      </c>
      <c r="B1571" s="23" t="s">
        <v>514</v>
      </c>
      <c r="C1571" s="13" t="s">
        <v>1704</v>
      </c>
      <c r="D1571" s="34" t="s">
        <v>7651</v>
      </c>
      <c r="E1571" s="34" t="s">
        <v>7860</v>
      </c>
      <c r="F1571" s="34">
        <v>1</v>
      </c>
    </row>
    <row r="1572" spans="1:6">
      <c r="A1572" s="23">
        <v>2021</v>
      </c>
      <c r="B1572" s="23" t="s">
        <v>514</v>
      </c>
      <c r="C1572" s="13" t="s">
        <v>1704</v>
      </c>
      <c r="D1572" s="34" t="s">
        <v>7651</v>
      </c>
      <c r="E1572" s="34" t="s">
        <v>7674</v>
      </c>
      <c r="F1572" s="34">
        <v>3</v>
      </c>
    </row>
    <row r="1573" spans="1:6">
      <c r="A1573" s="23">
        <v>2021</v>
      </c>
      <c r="B1573" s="23" t="s">
        <v>514</v>
      </c>
      <c r="C1573" s="13" t="s">
        <v>1704</v>
      </c>
      <c r="D1573" s="34" t="s">
        <v>5143</v>
      </c>
      <c r="E1573" s="34" t="s">
        <v>7675</v>
      </c>
      <c r="F1573" s="34">
        <v>1</v>
      </c>
    </row>
    <row r="1574" spans="1:6">
      <c r="A1574" s="23">
        <v>2021</v>
      </c>
      <c r="B1574" s="23" t="s">
        <v>514</v>
      </c>
      <c r="C1574" s="13" t="s">
        <v>1704</v>
      </c>
      <c r="D1574" s="34" t="s">
        <v>5143</v>
      </c>
      <c r="E1574" s="34" t="s">
        <v>7711</v>
      </c>
      <c r="F1574" s="34">
        <v>2</v>
      </c>
    </row>
    <row r="1575" spans="1:6">
      <c r="A1575" s="23">
        <v>2021</v>
      </c>
      <c r="B1575" s="23" t="s">
        <v>514</v>
      </c>
      <c r="C1575" s="13" t="s">
        <v>1704</v>
      </c>
      <c r="D1575" s="34" t="s">
        <v>5143</v>
      </c>
      <c r="E1575" s="34" t="s">
        <v>7712</v>
      </c>
      <c r="F1575" s="34">
        <v>3</v>
      </c>
    </row>
    <row r="1576" spans="1:6">
      <c r="A1576" s="23">
        <v>2021</v>
      </c>
      <c r="B1576" s="23" t="s">
        <v>514</v>
      </c>
      <c r="C1576" s="13" t="s">
        <v>1704</v>
      </c>
      <c r="D1576" s="34" t="s">
        <v>5143</v>
      </c>
      <c r="E1576" s="34" t="s">
        <v>7677</v>
      </c>
      <c r="F1576" s="34">
        <v>24</v>
      </c>
    </row>
    <row r="1577" spans="1:6">
      <c r="A1577" s="23">
        <v>2021</v>
      </c>
      <c r="B1577" s="23" t="s">
        <v>514</v>
      </c>
      <c r="C1577" s="13" t="s">
        <v>1704</v>
      </c>
      <c r="D1577" s="34" t="s">
        <v>5143</v>
      </c>
      <c r="E1577" s="34" t="s">
        <v>7678</v>
      </c>
      <c r="F1577" s="34">
        <v>16</v>
      </c>
    </row>
    <row r="1578" spans="1:6">
      <c r="A1578" s="23">
        <v>2021</v>
      </c>
      <c r="B1578" s="23" t="s">
        <v>514</v>
      </c>
      <c r="C1578" s="13" t="s">
        <v>1704</v>
      </c>
      <c r="D1578" s="34" t="s">
        <v>5143</v>
      </c>
      <c r="E1578" s="34" t="s">
        <v>7679</v>
      </c>
      <c r="F1578" s="34">
        <v>3</v>
      </c>
    </row>
    <row r="1579" spans="1:6">
      <c r="A1579" s="23">
        <v>2021</v>
      </c>
      <c r="B1579" s="23" t="s">
        <v>514</v>
      </c>
      <c r="C1579" s="13" t="s">
        <v>1704</v>
      </c>
      <c r="D1579" s="34" t="s">
        <v>5143</v>
      </c>
      <c r="E1579" s="34" t="s">
        <v>7681</v>
      </c>
      <c r="F1579" s="34">
        <v>6</v>
      </c>
    </row>
    <row r="1580" spans="1:6">
      <c r="A1580" s="23">
        <v>2021</v>
      </c>
      <c r="B1580" s="23" t="s">
        <v>514</v>
      </c>
      <c r="C1580" s="13" t="s">
        <v>1704</v>
      </c>
      <c r="D1580" s="34" t="s">
        <v>5143</v>
      </c>
      <c r="E1580" s="34" t="s">
        <v>7682</v>
      </c>
      <c r="F1580" s="34">
        <v>3</v>
      </c>
    </row>
    <row r="1581" spans="1:6">
      <c r="A1581" s="23">
        <v>2021</v>
      </c>
      <c r="B1581" s="23" t="s">
        <v>514</v>
      </c>
      <c r="C1581" s="13" t="s">
        <v>1704</v>
      </c>
      <c r="D1581" s="34" t="s">
        <v>5143</v>
      </c>
      <c r="E1581" s="34" t="s">
        <v>7683</v>
      </c>
      <c r="F1581" s="34">
        <v>73</v>
      </c>
    </row>
    <row r="1582" spans="1:6">
      <c r="A1582" s="23">
        <v>2021</v>
      </c>
      <c r="B1582" s="23" t="s">
        <v>514</v>
      </c>
      <c r="C1582" s="13" t="s">
        <v>1704</v>
      </c>
      <c r="D1582" s="34" t="s">
        <v>5143</v>
      </c>
      <c r="E1582" s="34" t="s">
        <v>7763</v>
      </c>
      <c r="F1582" s="34">
        <v>1</v>
      </c>
    </row>
    <row r="1583" spans="1:6">
      <c r="A1583" s="23">
        <v>2021</v>
      </c>
      <c r="B1583" s="23" t="s">
        <v>514</v>
      </c>
      <c r="C1583" s="13" t="s">
        <v>1704</v>
      </c>
      <c r="D1583" s="34" t="s">
        <v>5143</v>
      </c>
      <c r="E1583" s="34" t="s">
        <v>7855</v>
      </c>
      <c r="F1583" s="34">
        <v>67</v>
      </c>
    </row>
    <row r="1584" spans="1:6">
      <c r="A1584" s="23">
        <v>2021</v>
      </c>
      <c r="B1584" s="23" t="s">
        <v>514</v>
      </c>
      <c r="C1584" s="13" t="s">
        <v>1704</v>
      </c>
      <c r="D1584" s="34" t="s">
        <v>5143</v>
      </c>
      <c r="E1584" s="34" t="s">
        <v>7888</v>
      </c>
      <c r="F1584" s="34">
        <v>3</v>
      </c>
    </row>
    <row r="1585" spans="1:6">
      <c r="A1585" s="23">
        <v>2021</v>
      </c>
      <c r="B1585" s="23" t="s">
        <v>514</v>
      </c>
      <c r="C1585" s="13" t="s">
        <v>1704</v>
      </c>
      <c r="D1585" s="34" t="s">
        <v>5143</v>
      </c>
      <c r="E1585" s="34" t="s">
        <v>7903</v>
      </c>
      <c r="F1585" s="34">
        <v>1</v>
      </c>
    </row>
    <row r="1586" spans="1:6">
      <c r="A1586" s="23">
        <v>2021</v>
      </c>
      <c r="B1586" s="23" t="s">
        <v>514</v>
      </c>
      <c r="C1586" s="13" t="s">
        <v>1704</v>
      </c>
      <c r="D1586" s="34" t="s">
        <v>5143</v>
      </c>
      <c r="E1586" s="34" t="s">
        <v>7685</v>
      </c>
      <c r="F1586" s="34">
        <v>1</v>
      </c>
    </row>
    <row r="1587" spans="1:6">
      <c r="A1587" s="23">
        <v>2021</v>
      </c>
      <c r="B1587" s="23" t="s">
        <v>514</v>
      </c>
      <c r="C1587" s="13" t="s">
        <v>1704</v>
      </c>
      <c r="D1587" s="34" t="s">
        <v>5143</v>
      </c>
      <c r="E1587" s="34" t="s">
        <v>7713</v>
      </c>
      <c r="F1587" s="34">
        <v>1</v>
      </c>
    </row>
    <row r="1588" spans="1:6">
      <c r="A1588" s="23">
        <v>2021</v>
      </c>
      <c r="B1588" s="23" t="s">
        <v>514</v>
      </c>
      <c r="C1588" s="13" t="s">
        <v>1704</v>
      </c>
      <c r="D1588" s="34" t="s">
        <v>5143</v>
      </c>
      <c r="E1588" s="34" t="s">
        <v>7764</v>
      </c>
      <c r="F1588" s="34">
        <v>2</v>
      </c>
    </row>
    <row r="1589" spans="1:6">
      <c r="A1589" s="23">
        <v>2021</v>
      </c>
      <c r="B1589" s="23" t="s">
        <v>514</v>
      </c>
      <c r="C1589" s="13" t="s">
        <v>1704</v>
      </c>
      <c r="D1589" s="34" t="s">
        <v>5143</v>
      </c>
      <c r="E1589" s="34" t="s">
        <v>7889</v>
      </c>
      <c r="F1589" s="34">
        <v>4</v>
      </c>
    </row>
    <row r="1590" spans="1:6">
      <c r="A1590" s="23">
        <v>2021</v>
      </c>
      <c r="B1590" s="23" t="s">
        <v>514</v>
      </c>
      <c r="C1590" s="13" t="s">
        <v>1704</v>
      </c>
      <c r="D1590" s="34" t="s">
        <v>5143</v>
      </c>
      <c r="E1590" s="34" t="s">
        <v>7686</v>
      </c>
      <c r="F1590" s="34">
        <v>3</v>
      </c>
    </row>
    <row r="1591" spans="1:6">
      <c r="A1591" s="23">
        <v>2021</v>
      </c>
      <c r="B1591" s="23" t="s">
        <v>514</v>
      </c>
      <c r="C1591" s="13" t="s">
        <v>1704</v>
      </c>
      <c r="D1591" s="34" t="s">
        <v>5143</v>
      </c>
      <c r="E1591" s="34" t="s">
        <v>7920</v>
      </c>
      <c r="F1591" s="34">
        <v>22</v>
      </c>
    </row>
    <row r="1592" spans="1:6">
      <c r="A1592" s="23">
        <v>2021</v>
      </c>
      <c r="B1592" s="23" t="s">
        <v>514</v>
      </c>
      <c r="C1592" s="13" t="s">
        <v>1704</v>
      </c>
      <c r="D1592" s="34" t="s">
        <v>5143</v>
      </c>
      <c r="E1592" s="34" t="s">
        <v>7687</v>
      </c>
      <c r="F1592" s="34">
        <v>6</v>
      </c>
    </row>
    <row r="1593" spans="1:6">
      <c r="A1593" s="23">
        <v>2021</v>
      </c>
      <c r="B1593" s="23" t="s">
        <v>514</v>
      </c>
      <c r="C1593" s="13" t="s">
        <v>1704</v>
      </c>
      <c r="D1593" s="34" t="s">
        <v>5143</v>
      </c>
      <c r="E1593" s="34" t="s">
        <v>7912</v>
      </c>
      <c r="F1593" s="34">
        <v>26</v>
      </c>
    </row>
    <row r="1594" spans="1:6">
      <c r="A1594" s="23">
        <v>2021</v>
      </c>
      <c r="B1594" s="23" t="s">
        <v>514</v>
      </c>
      <c r="C1594" s="13" t="s">
        <v>1704</v>
      </c>
      <c r="D1594" s="34" t="s">
        <v>5143</v>
      </c>
      <c r="E1594" s="34" t="s">
        <v>7853</v>
      </c>
      <c r="F1594" s="34">
        <v>3</v>
      </c>
    </row>
    <row r="1595" spans="1:6">
      <c r="A1595" s="23">
        <v>2021</v>
      </c>
      <c r="B1595" s="23" t="s">
        <v>514</v>
      </c>
      <c r="C1595" s="13" t="s">
        <v>1704</v>
      </c>
      <c r="D1595" s="34" t="s">
        <v>5143</v>
      </c>
      <c r="E1595" s="34" t="s">
        <v>7918</v>
      </c>
      <c r="F1595" s="34">
        <v>4</v>
      </c>
    </row>
    <row r="1596" spans="1:6">
      <c r="A1596" s="23">
        <v>2021</v>
      </c>
      <c r="B1596" s="23" t="s">
        <v>514</v>
      </c>
      <c r="C1596" s="13" t="s">
        <v>1704</v>
      </c>
      <c r="D1596" s="34" t="s">
        <v>5143</v>
      </c>
      <c r="E1596" s="34" t="s">
        <v>7714</v>
      </c>
      <c r="F1596" s="34">
        <v>2</v>
      </c>
    </row>
    <row r="1597" spans="1:6">
      <c r="A1597" s="23">
        <v>2021</v>
      </c>
      <c r="B1597" s="23" t="s">
        <v>514</v>
      </c>
      <c r="C1597" s="13" t="s">
        <v>1704</v>
      </c>
      <c r="D1597" s="34" t="s">
        <v>5143</v>
      </c>
      <c r="E1597" s="34" t="s">
        <v>7800</v>
      </c>
      <c r="F1597" s="34">
        <v>23</v>
      </c>
    </row>
    <row r="1598" spans="1:6">
      <c r="A1598" s="23">
        <v>2021</v>
      </c>
      <c r="B1598" s="23" t="s">
        <v>514</v>
      </c>
      <c r="C1598" s="13" t="s">
        <v>1704</v>
      </c>
      <c r="D1598" s="34" t="s">
        <v>5143</v>
      </c>
      <c r="E1598" s="34" t="s">
        <v>7801</v>
      </c>
      <c r="F1598" s="34">
        <v>25</v>
      </c>
    </row>
    <row r="1599" spans="1:6">
      <c r="A1599" s="23">
        <v>2021</v>
      </c>
      <c r="B1599" s="23" t="s">
        <v>514</v>
      </c>
      <c r="C1599" s="13" t="s">
        <v>1704</v>
      </c>
      <c r="D1599" s="34" t="s">
        <v>5143</v>
      </c>
      <c r="E1599" s="34" t="s">
        <v>7802</v>
      </c>
      <c r="F1599" s="34">
        <v>21</v>
      </c>
    </row>
    <row r="1600" spans="1:6">
      <c r="A1600" s="23">
        <v>2021</v>
      </c>
      <c r="B1600" s="23" t="s">
        <v>514</v>
      </c>
      <c r="C1600" s="13" t="s">
        <v>1704</v>
      </c>
      <c r="D1600" s="34" t="s">
        <v>5143</v>
      </c>
      <c r="E1600" s="34" t="s">
        <v>7715</v>
      </c>
      <c r="F1600" s="34">
        <v>14</v>
      </c>
    </row>
    <row r="1601" spans="1:6">
      <c r="A1601" s="23">
        <v>2021</v>
      </c>
      <c r="B1601" s="23" t="s">
        <v>514</v>
      </c>
      <c r="C1601" s="13" t="s">
        <v>1704</v>
      </c>
      <c r="D1601" s="34" t="s">
        <v>5143</v>
      </c>
      <c r="E1601" s="34" t="s">
        <v>7919</v>
      </c>
      <c r="F1601" s="34">
        <v>14</v>
      </c>
    </row>
    <row r="1602" spans="1:6">
      <c r="A1602" s="23">
        <v>2021</v>
      </c>
      <c r="B1602" s="23" t="s">
        <v>514</v>
      </c>
      <c r="C1602" s="13" t="s">
        <v>184</v>
      </c>
      <c r="D1602" s="34" t="s">
        <v>7624</v>
      </c>
      <c r="E1602" s="34" t="s">
        <v>7625</v>
      </c>
      <c r="F1602" s="34">
        <v>10</v>
      </c>
    </row>
    <row r="1603" spans="1:6">
      <c r="A1603" s="23">
        <v>2021</v>
      </c>
      <c r="B1603" s="23" t="s">
        <v>514</v>
      </c>
      <c r="C1603" s="13" t="s">
        <v>184</v>
      </c>
      <c r="D1603" s="34" t="s">
        <v>7624</v>
      </c>
      <c r="E1603" s="34" t="s">
        <v>4416</v>
      </c>
      <c r="F1603" s="34">
        <v>8</v>
      </c>
    </row>
    <row r="1604" spans="1:6">
      <c r="A1604" s="23">
        <v>2021</v>
      </c>
      <c r="B1604" s="23" t="s">
        <v>514</v>
      </c>
      <c r="C1604" s="13" t="s">
        <v>184</v>
      </c>
      <c r="D1604" s="34" t="s">
        <v>7624</v>
      </c>
      <c r="E1604" s="34" t="s">
        <v>7871</v>
      </c>
      <c r="F1604" s="34">
        <v>10</v>
      </c>
    </row>
    <row r="1605" spans="1:6">
      <c r="A1605" s="23">
        <v>2021</v>
      </c>
      <c r="B1605" s="23" t="s">
        <v>514</v>
      </c>
      <c r="C1605" s="13" t="s">
        <v>184</v>
      </c>
      <c r="D1605" s="34" t="s">
        <v>7624</v>
      </c>
      <c r="E1605" s="34" t="s">
        <v>7872</v>
      </c>
      <c r="F1605" s="34">
        <v>8</v>
      </c>
    </row>
    <row r="1606" spans="1:6">
      <c r="A1606" s="23">
        <v>2021</v>
      </c>
      <c r="B1606" s="23" t="s">
        <v>514</v>
      </c>
      <c r="C1606" s="13" t="s">
        <v>184</v>
      </c>
      <c r="D1606" s="34" t="s">
        <v>7624</v>
      </c>
      <c r="E1606" s="34" t="s">
        <v>7873</v>
      </c>
      <c r="F1606" s="34">
        <v>5</v>
      </c>
    </row>
    <row r="1607" spans="1:6">
      <c r="A1607" s="23">
        <v>2021</v>
      </c>
      <c r="B1607" s="23" t="s">
        <v>514</v>
      </c>
      <c r="C1607" s="13" t="s">
        <v>184</v>
      </c>
      <c r="D1607" s="34" t="s">
        <v>7624</v>
      </c>
      <c r="E1607" s="34" t="s">
        <v>7874</v>
      </c>
      <c r="F1607" s="34">
        <v>12</v>
      </c>
    </row>
    <row r="1608" spans="1:6">
      <c r="A1608" s="23">
        <v>2021</v>
      </c>
      <c r="B1608" s="23" t="s">
        <v>514</v>
      </c>
      <c r="C1608" s="13" t="s">
        <v>184</v>
      </c>
      <c r="D1608" s="34" t="s">
        <v>7624</v>
      </c>
      <c r="E1608" s="34" t="s">
        <v>7875</v>
      </c>
      <c r="F1608" s="34">
        <v>10</v>
      </c>
    </row>
    <row r="1609" spans="1:6">
      <c r="A1609" s="23">
        <v>2021</v>
      </c>
      <c r="B1609" s="23" t="s">
        <v>514</v>
      </c>
      <c r="C1609" s="13" t="s">
        <v>184</v>
      </c>
      <c r="D1609" s="34" t="s">
        <v>7624</v>
      </c>
      <c r="E1609" s="34" t="s">
        <v>7876</v>
      </c>
      <c r="F1609" s="34">
        <v>10</v>
      </c>
    </row>
    <row r="1610" spans="1:6">
      <c r="A1610" s="23">
        <v>2021</v>
      </c>
      <c r="B1610" s="23" t="s">
        <v>514</v>
      </c>
      <c r="C1610" s="13" t="s">
        <v>184</v>
      </c>
      <c r="D1610" s="34" t="s">
        <v>7624</v>
      </c>
      <c r="E1610" s="34" t="s">
        <v>7756</v>
      </c>
      <c r="F1610" s="34">
        <v>87</v>
      </c>
    </row>
    <row r="1611" spans="1:6">
      <c r="A1611" s="23">
        <v>2021</v>
      </c>
      <c r="B1611" s="23" t="s">
        <v>514</v>
      </c>
      <c r="C1611" s="13" t="s">
        <v>184</v>
      </c>
      <c r="D1611" s="34" t="s">
        <v>7624</v>
      </c>
      <c r="E1611" s="34" t="s">
        <v>7847</v>
      </c>
      <c r="F1611" s="34">
        <v>66</v>
      </c>
    </row>
    <row r="1612" spans="1:6">
      <c r="A1612" s="23">
        <v>2021</v>
      </c>
      <c r="B1612" s="23" t="s">
        <v>514</v>
      </c>
      <c r="C1612" s="13" t="s">
        <v>184</v>
      </c>
      <c r="D1612" s="34" t="s">
        <v>7624</v>
      </c>
      <c r="E1612" s="34" t="s">
        <v>7626</v>
      </c>
      <c r="F1612" s="34">
        <v>70</v>
      </c>
    </row>
    <row r="1613" spans="1:6">
      <c r="A1613" s="23">
        <v>2021</v>
      </c>
      <c r="B1613" s="23" t="s">
        <v>514</v>
      </c>
      <c r="C1613" s="13" t="s">
        <v>184</v>
      </c>
      <c r="D1613" s="34" t="s">
        <v>7624</v>
      </c>
      <c r="E1613" s="34" t="s">
        <v>7627</v>
      </c>
      <c r="F1613" s="34">
        <v>112</v>
      </c>
    </row>
    <row r="1614" spans="1:6">
      <c r="A1614" s="23">
        <v>2021</v>
      </c>
      <c r="B1614" s="23" t="s">
        <v>514</v>
      </c>
      <c r="C1614" s="13" t="s">
        <v>184</v>
      </c>
      <c r="D1614" s="34" t="s">
        <v>7624</v>
      </c>
      <c r="E1614" s="34" t="s">
        <v>7877</v>
      </c>
      <c r="F1614" s="34">
        <v>18</v>
      </c>
    </row>
    <row r="1615" spans="1:6">
      <c r="A1615" s="23">
        <v>2021</v>
      </c>
      <c r="B1615" s="23" t="s">
        <v>514</v>
      </c>
      <c r="C1615" s="13" t="s">
        <v>184</v>
      </c>
      <c r="D1615" s="34" t="s">
        <v>7624</v>
      </c>
      <c r="E1615" s="34" t="s">
        <v>7628</v>
      </c>
      <c r="F1615" s="34">
        <v>15</v>
      </c>
    </row>
    <row r="1616" spans="1:6">
      <c r="A1616" s="23">
        <v>2021</v>
      </c>
      <c r="B1616" s="23" t="s">
        <v>514</v>
      </c>
      <c r="C1616" s="13" t="s">
        <v>184</v>
      </c>
      <c r="D1616" s="34" t="s">
        <v>7624</v>
      </c>
      <c r="E1616" s="34" t="s">
        <v>7908</v>
      </c>
      <c r="F1616" s="34">
        <v>56</v>
      </c>
    </row>
    <row r="1617" spans="1:6">
      <c r="A1617" s="23">
        <v>2021</v>
      </c>
      <c r="B1617" s="23" t="s">
        <v>514</v>
      </c>
      <c r="C1617" s="13" t="s">
        <v>184</v>
      </c>
      <c r="D1617" s="34" t="s">
        <v>7624</v>
      </c>
      <c r="E1617" s="34" t="s">
        <v>7629</v>
      </c>
      <c r="F1617" s="34">
        <v>37</v>
      </c>
    </row>
    <row r="1618" spans="1:6">
      <c r="A1618" s="23">
        <v>2021</v>
      </c>
      <c r="B1618" s="23" t="s">
        <v>514</v>
      </c>
      <c r="C1618" s="13" t="s">
        <v>184</v>
      </c>
      <c r="D1618" s="34" t="s">
        <v>7624</v>
      </c>
      <c r="E1618" s="34" t="s">
        <v>7757</v>
      </c>
      <c r="F1618" s="34">
        <v>37</v>
      </c>
    </row>
    <row r="1619" spans="1:6">
      <c r="A1619" s="23">
        <v>2021</v>
      </c>
      <c r="B1619" s="23" t="s">
        <v>514</v>
      </c>
      <c r="C1619" s="13" t="s">
        <v>184</v>
      </c>
      <c r="D1619" s="34" t="s">
        <v>7624</v>
      </c>
      <c r="E1619" s="34" t="s">
        <v>7758</v>
      </c>
      <c r="F1619" s="34">
        <v>38</v>
      </c>
    </row>
    <row r="1620" spans="1:6">
      <c r="A1620" s="23">
        <v>2021</v>
      </c>
      <c r="B1620" s="23" t="s">
        <v>514</v>
      </c>
      <c r="C1620" s="13" t="s">
        <v>184</v>
      </c>
      <c r="D1620" s="34" t="s">
        <v>7624</v>
      </c>
      <c r="E1620" s="34" t="s">
        <v>7630</v>
      </c>
      <c r="F1620" s="34">
        <v>4</v>
      </c>
    </row>
    <row r="1621" spans="1:6">
      <c r="A1621" s="23">
        <v>2021</v>
      </c>
      <c r="B1621" s="23" t="s">
        <v>514</v>
      </c>
      <c r="C1621" s="13" t="s">
        <v>184</v>
      </c>
      <c r="D1621" s="34" t="s">
        <v>7624</v>
      </c>
      <c r="E1621" s="34" t="s">
        <v>7631</v>
      </c>
      <c r="F1621" s="34">
        <v>17</v>
      </c>
    </row>
    <row r="1622" spans="1:6">
      <c r="A1622" s="23">
        <v>2021</v>
      </c>
      <c r="B1622" s="23" t="s">
        <v>514</v>
      </c>
      <c r="C1622" s="13" t="s">
        <v>184</v>
      </c>
      <c r="D1622" s="34" t="s">
        <v>7624</v>
      </c>
      <c r="E1622" s="34" t="s">
        <v>7632</v>
      </c>
      <c r="F1622" s="34">
        <v>17</v>
      </c>
    </row>
    <row r="1623" spans="1:6">
      <c r="A1623" s="23">
        <v>2021</v>
      </c>
      <c r="B1623" s="23" t="s">
        <v>514</v>
      </c>
      <c r="C1623" s="13" t="s">
        <v>184</v>
      </c>
      <c r="D1623" s="34" t="s">
        <v>7624</v>
      </c>
      <c r="E1623" s="34" t="s">
        <v>7633</v>
      </c>
      <c r="F1623" s="34">
        <v>108</v>
      </c>
    </row>
    <row r="1624" spans="1:6">
      <c r="A1624" s="23">
        <v>2021</v>
      </c>
      <c r="B1624" s="23" t="s">
        <v>514</v>
      </c>
      <c r="C1624" s="13" t="s">
        <v>184</v>
      </c>
      <c r="D1624" s="34" t="s">
        <v>7624</v>
      </c>
      <c r="E1624" s="34" t="s">
        <v>7634</v>
      </c>
      <c r="F1624" s="34">
        <v>28</v>
      </c>
    </row>
    <row r="1625" spans="1:6">
      <c r="A1625" s="23">
        <v>2021</v>
      </c>
      <c r="B1625" s="23" t="s">
        <v>514</v>
      </c>
      <c r="C1625" s="13" t="s">
        <v>184</v>
      </c>
      <c r="D1625" s="34" t="s">
        <v>7624</v>
      </c>
      <c r="E1625" s="34" t="s">
        <v>7635</v>
      </c>
      <c r="F1625" s="34">
        <v>1</v>
      </c>
    </row>
    <row r="1626" spans="1:6">
      <c r="A1626" s="23">
        <v>2021</v>
      </c>
      <c r="B1626" s="23" t="s">
        <v>514</v>
      </c>
      <c r="C1626" s="13" t="s">
        <v>184</v>
      </c>
      <c r="D1626" s="34" t="s">
        <v>7624</v>
      </c>
      <c r="E1626" s="34" t="s">
        <v>7899</v>
      </c>
      <c r="F1626" s="34">
        <v>176</v>
      </c>
    </row>
    <row r="1627" spans="1:6">
      <c r="A1627" s="23">
        <v>2021</v>
      </c>
      <c r="B1627" s="23" t="s">
        <v>514</v>
      </c>
      <c r="C1627" s="13" t="s">
        <v>184</v>
      </c>
      <c r="D1627" s="34" t="s">
        <v>7624</v>
      </c>
      <c r="E1627" s="34" t="s">
        <v>7636</v>
      </c>
      <c r="F1627" s="34">
        <v>148</v>
      </c>
    </row>
    <row r="1628" spans="1:6">
      <c r="A1628" s="23">
        <v>2021</v>
      </c>
      <c r="B1628" s="23" t="s">
        <v>514</v>
      </c>
      <c r="C1628" s="13" t="s">
        <v>184</v>
      </c>
      <c r="D1628" s="34" t="s">
        <v>7624</v>
      </c>
      <c r="E1628" s="34" t="s">
        <v>7637</v>
      </c>
      <c r="F1628" s="34">
        <v>148</v>
      </c>
    </row>
    <row r="1629" spans="1:6">
      <c r="A1629" s="23">
        <v>2021</v>
      </c>
      <c r="B1629" s="23" t="s">
        <v>514</v>
      </c>
      <c r="C1629" s="13" t="s">
        <v>184</v>
      </c>
      <c r="D1629" s="34" t="s">
        <v>7624</v>
      </c>
      <c r="E1629" s="34" t="s">
        <v>7917</v>
      </c>
      <c r="F1629" s="34">
        <v>30</v>
      </c>
    </row>
    <row r="1630" spans="1:6">
      <c r="A1630" s="23">
        <v>2021</v>
      </c>
      <c r="B1630" s="23" t="s">
        <v>514</v>
      </c>
      <c r="C1630" s="13" t="s">
        <v>184</v>
      </c>
      <c r="D1630" s="34" t="s">
        <v>7624</v>
      </c>
      <c r="E1630" s="34" t="s">
        <v>7638</v>
      </c>
      <c r="F1630" s="34">
        <v>111</v>
      </c>
    </row>
    <row r="1631" spans="1:6">
      <c r="A1631" s="23">
        <v>2021</v>
      </c>
      <c r="B1631" s="23" t="s">
        <v>514</v>
      </c>
      <c r="C1631" s="13" t="s">
        <v>184</v>
      </c>
      <c r="D1631" s="34" t="s">
        <v>7624</v>
      </c>
      <c r="E1631" s="34" t="s">
        <v>7639</v>
      </c>
      <c r="F1631" s="34">
        <v>111</v>
      </c>
    </row>
    <row r="1632" spans="1:6">
      <c r="A1632" s="23">
        <v>2021</v>
      </c>
      <c r="B1632" s="23" t="s">
        <v>514</v>
      </c>
      <c r="C1632" s="13" t="s">
        <v>184</v>
      </c>
      <c r="D1632" s="34" t="s">
        <v>7624</v>
      </c>
      <c r="E1632" s="34" t="s">
        <v>7878</v>
      </c>
      <c r="F1632" s="34">
        <v>22</v>
      </c>
    </row>
    <row r="1633" spans="1:6">
      <c r="A1633" s="23">
        <v>2021</v>
      </c>
      <c r="B1633" s="23" t="s">
        <v>514</v>
      </c>
      <c r="C1633" s="13" t="s">
        <v>184</v>
      </c>
      <c r="D1633" s="34" t="s">
        <v>7624</v>
      </c>
      <c r="E1633" s="34" t="s">
        <v>7879</v>
      </c>
      <c r="F1633" s="34">
        <v>22</v>
      </c>
    </row>
    <row r="1634" spans="1:6">
      <c r="A1634" s="23">
        <v>2021</v>
      </c>
      <c r="B1634" s="23" t="s">
        <v>514</v>
      </c>
      <c r="C1634" s="13" t="s">
        <v>184</v>
      </c>
      <c r="D1634" s="34" t="s">
        <v>7624</v>
      </c>
      <c r="E1634" s="34" t="s">
        <v>7880</v>
      </c>
      <c r="F1634" s="34">
        <v>22</v>
      </c>
    </row>
    <row r="1635" spans="1:6">
      <c r="A1635" s="23">
        <v>2021</v>
      </c>
      <c r="B1635" s="23" t="s">
        <v>514</v>
      </c>
      <c r="C1635" s="13" t="s">
        <v>184</v>
      </c>
      <c r="D1635" s="34" t="s">
        <v>7624</v>
      </c>
      <c r="E1635" s="34" t="s">
        <v>7881</v>
      </c>
      <c r="F1635" s="34">
        <v>15</v>
      </c>
    </row>
    <row r="1636" spans="1:6">
      <c r="A1636" s="23">
        <v>2021</v>
      </c>
      <c r="B1636" s="23" t="s">
        <v>514</v>
      </c>
      <c r="C1636" s="13" t="s">
        <v>184</v>
      </c>
      <c r="D1636" s="34" t="s">
        <v>7624</v>
      </c>
      <c r="E1636" s="34" t="s">
        <v>7882</v>
      </c>
      <c r="F1636" s="34">
        <v>26</v>
      </c>
    </row>
    <row r="1637" spans="1:6">
      <c r="A1637" s="23">
        <v>2021</v>
      </c>
      <c r="B1637" s="23" t="s">
        <v>514</v>
      </c>
      <c r="C1637" s="13" t="s">
        <v>184</v>
      </c>
      <c r="D1637" s="34" t="s">
        <v>7624</v>
      </c>
      <c r="E1637" s="34" t="s">
        <v>7883</v>
      </c>
      <c r="F1637" s="34">
        <v>16</v>
      </c>
    </row>
    <row r="1638" spans="1:6">
      <c r="A1638" s="23">
        <v>2021</v>
      </c>
      <c r="B1638" s="23" t="s">
        <v>514</v>
      </c>
      <c r="C1638" s="13" t="s">
        <v>184</v>
      </c>
      <c r="D1638" s="34" t="s">
        <v>7624</v>
      </c>
      <c r="E1638" s="34" t="s">
        <v>7640</v>
      </c>
      <c r="F1638" s="34">
        <v>12</v>
      </c>
    </row>
    <row r="1639" spans="1:6">
      <c r="A1639" s="23">
        <v>2021</v>
      </c>
      <c r="B1639" s="23" t="s">
        <v>514</v>
      </c>
      <c r="C1639" s="13" t="s">
        <v>184</v>
      </c>
      <c r="D1639" s="34" t="s">
        <v>7624</v>
      </c>
      <c r="E1639" s="34" t="s">
        <v>7641</v>
      </c>
      <c r="F1639" s="34">
        <v>60</v>
      </c>
    </row>
    <row r="1640" spans="1:6">
      <c r="A1640" s="23">
        <v>2021</v>
      </c>
      <c r="B1640" s="23" t="s">
        <v>514</v>
      </c>
      <c r="C1640" s="13" t="s">
        <v>184</v>
      </c>
      <c r="D1640" s="34" t="s">
        <v>7624</v>
      </c>
      <c r="E1640" s="34" t="s">
        <v>7759</v>
      </c>
      <c r="F1640" s="34">
        <v>13</v>
      </c>
    </row>
    <row r="1641" spans="1:6">
      <c r="A1641" s="23">
        <v>2021</v>
      </c>
      <c r="B1641" s="23" t="s">
        <v>514</v>
      </c>
      <c r="C1641" s="13" t="s">
        <v>184</v>
      </c>
      <c r="D1641" s="34" t="s">
        <v>7624</v>
      </c>
      <c r="E1641" s="34" t="s">
        <v>7760</v>
      </c>
      <c r="F1641" s="34">
        <v>19</v>
      </c>
    </row>
    <row r="1642" spans="1:6">
      <c r="A1642" s="23">
        <v>2021</v>
      </c>
      <c r="B1642" s="23" t="s">
        <v>514</v>
      </c>
      <c r="C1642" s="13" t="s">
        <v>184</v>
      </c>
      <c r="D1642" s="34" t="s">
        <v>7624</v>
      </c>
      <c r="E1642" s="34" t="s">
        <v>7848</v>
      </c>
      <c r="F1642" s="34">
        <v>36</v>
      </c>
    </row>
    <row r="1643" spans="1:6">
      <c r="A1643" s="23">
        <v>2021</v>
      </c>
      <c r="B1643" s="23" t="s">
        <v>514</v>
      </c>
      <c r="C1643" s="13" t="s">
        <v>184</v>
      </c>
      <c r="D1643" s="34" t="s">
        <v>7624</v>
      </c>
      <c r="E1643" s="34" t="s">
        <v>7642</v>
      </c>
      <c r="F1643" s="34">
        <v>56</v>
      </c>
    </row>
    <row r="1644" spans="1:6">
      <c r="A1644" s="23">
        <v>2021</v>
      </c>
      <c r="B1644" s="23" t="s">
        <v>514</v>
      </c>
      <c r="C1644" s="13" t="s">
        <v>184</v>
      </c>
      <c r="D1644" s="34" t="s">
        <v>7624</v>
      </c>
      <c r="E1644" s="34" t="s">
        <v>7643</v>
      </c>
      <c r="F1644" s="34">
        <v>18</v>
      </c>
    </row>
    <row r="1645" spans="1:6">
      <c r="A1645" s="23">
        <v>2021</v>
      </c>
      <c r="B1645" s="23" t="s">
        <v>514</v>
      </c>
      <c r="C1645" s="13" t="s">
        <v>184</v>
      </c>
      <c r="D1645" s="34" t="s">
        <v>7624</v>
      </c>
      <c r="E1645" s="34" t="s">
        <v>7644</v>
      </c>
      <c r="F1645" s="34">
        <v>26</v>
      </c>
    </row>
    <row r="1646" spans="1:6">
      <c r="A1646" s="23">
        <v>2021</v>
      </c>
      <c r="B1646" s="23" t="s">
        <v>514</v>
      </c>
      <c r="C1646" s="13" t="s">
        <v>184</v>
      </c>
      <c r="D1646" s="34" t="s">
        <v>7624</v>
      </c>
      <c r="E1646" s="34" t="s">
        <v>7645</v>
      </c>
      <c r="F1646" s="34">
        <v>71</v>
      </c>
    </row>
    <row r="1647" spans="1:6">
      <c r="A1647" s="23">
        <v>2021</v>
      </c>
      <c r="B1647" s="23" t="s">
        <v>514</v>
      </c>
      <c r="C1647" s="13" t="s">
        <v>184</v>
      </c>
      <c r="D1647" s="34" t="s">
        <v>7624</v>
      </c>
      <c r="E1647" s="34" t="s">
        <v>7646</v>
      </c>
      <c r="F1647" s="34">
        <v>23</v>
      </c>
    </row>
    <row r="1648" spans="1:6">
      <c r="A1648" s="23">
        <v>2021</v>
      </c>
      <c r="B1648" s="23" t="s">
        <v>514</v>
      </c>
      <c r="C1648" s="13" t="s">
        <v>184</v>
      </c>
      <c r="D1648" s="34" t="s">
        <v>7624</v>
      </c>
      <c r="E1648" s="34" t="s">
        <v>7775</v>
      </c>
      <c r="F1648" s="34">
        <v>2</v>
      </c>
    </row>
    <row r="1649" spans="1:6">
      <c r="A1649" s="23">
        <v>2021</v>
      </c>
      <c r="B1649" s="23" t="s">
        <v>514</v>
      </c>
      <c r="C1649" s="13" t="s">
        <v>184</v>
      </c>
      <c r="D1649" s="34" t="s">
        <v>7624</v>
      </c>
      <c r="E1649" s="34" t="s">
        <v>7793</v>
      </c>
      <c r="F1649" s="34">
        <v>22</v>
      </c>
    </row>
    <row r="1650" spans="1:6">
      <c r="A1650" s="23">
        <v>2021</v>
      </c>
      <c r="B1650" s="23" t="s">
        <v>514</v>
      </c>
      <c r="C1650" s="13" t="s">
        <v>184</v>
      </c>
      <c r="D1650" s="34" t="s">
        <v>7624</v>
      </c>
      <c r="E1650" s="34" t="s">
        <v>7794</v>
      </c>
      <c r="F1650" s="34">
        <v>13</v>
      </c>
    </row>
    <row r="1651" spans="1:6">
      <c r="A1651" s="23">
        <v>2021</v>
      </c>
      <c r="B1651" s="23" t="s">
        <v>514</v>
      </c>
      <c r="C1651" s="13" t="s">
        <v>184</v>
      </c>
      <c r="D1651" s="34" t="s">
        <v>7624</v>
      </c>
      <c r="E1651" s="34" t="s">
        <v>7776</v>
      </c>
      <c r="F1651" s="34">
        <v>7</v>
      </c>
    </row>
    <row r="1652" spans="1:6">
      <c r="A1652" s="23">
        <v>2021</v>
      </c>
      <c r="B1652" s="23" t="s">
        <v>514</v>
      </c>
      <c r="C1652" s="13" t="s">
        <v>184</v>
      </c>
      <c r="D1652" s="34" t="s">
        <v>7624</v>
      </c>
      <c r="E1652" s="34" t="s">
        <v>7795</v>
      </c>
      <c r="F1652" s="34">
        <v>7</v>
      </c>
    </row>
    <row r="1653" spans="1:6">
      <c r="A1653" s="23">
        <v>2021</v>
      </c>
      <c r="B1653" s="23" t="s">
        <v>514</v>
      </c>
      <c r="C1653" s="13" t="s">
        <v>184</v>
      </c>
      <c r="D1653" s="34" t="s">
        <v>7624</v>
      </c>
      <c r="E1653" s="34" t="s">
        <v>7777</v>
      </c>
      <c r="F1653" s="34">
        <v>1</v>
      </c>
    </row>
    <row r="1654" spans="1:6">
      <c r="A1654" s="23">
        <v>2021</v>
      </c>
      <c r="B1654" s="23" t="s">
        <v>514</v>
      </c>
      <c r="C1654" s="13" t="s">
        <v>184</v>
      </c>
      <c r="D1654" s="34" t="s">
        <v>7624</v>
      </c>
      <c r="E1654" s="34" t="s">
        <v>7796</v>
      </c>
      <c r="F1654" s="34">
        <v>40</v>
      </c>
    </row>
    <row r="1655" spans="1:6">
      <c r="A1655" s="23">
        <v>2021</v>
      </c>
      <c r="B1655" s="23" t="s">
        <v>514</v>
      </c>
      <c r="C1655" s="13" t="s">
        <v>184</v>
      </c>
      <c r="D1655" s="34" t="s">
        <v>7624</v>
      </c>
      <c r="E1655" s="34" t="s">
        <v>7647</v>
      </c>
      <c r="F1655" s="34">
        <v>44</v>
      </c>
    </row>
    <row r="1656" spans="1:6">
      <c r="A1656" s="23">
        <v>2021</v>
      </c>
      <c r="B1656" s="23" t="s">
        <v>514</v>
      </c>
      <c r="C1656" s="13" t="s">
        <v>184</v>
      </c>
      <c r="D1656" s="34" t="s">
        <v>7624</v>
      </c>
      <c r="E1656" s="34" t="s">
        <v>7648</v>
      </c>
      <c r="F1656" s="34">
        <v>18</v>
      </c>
    </row>
    <row r="1657" spans="1:6">
      <c r="A1657" s="23">
        <v>2021</v>
      </c>
      <c r="B1657" s="23" t="s">
        <v>514</v>
      </c>
      <c r="C1657" s="13" t="s">
        <v>184</v>
      </c>
      <c r="D1657" s="34" t="s">
        <v>7624</v>
      </c>
      <c r="E1657" s="34" t="s">
        <v>7649</v>
      </c>
      <c r="F1657" s="34">
        <v>22</v>
      </c>
    </row>
    <row r="1658" spans="1:6">
      <c r="A1658" s="23">
        <v>2021</v>
      </c>
      <c r="B1658" s="23" t="s">
        <v>514</v>
      </c>
      <c r="C1658" s="13" t="s">
        <v>184</v>
      </c>
      <c r="D1658" s="34" t="s">
        <v>7624</v>
      </c>
      <c r="E1658" s="34" t="s">
        <v>7650</v>
      </c>
      <c r="F1658" s="34">
        <v>19</v>
      </c>
    </row>
    <row r="1659" spans="1:6">
      <c r="A1659" s="23">
        <v>2021</v>
      </c>
      <c r="B1659" s="23" t="s">
        <v>514</v>
      </c>
      <c r="C1659" s="13" t="s">
        <v>184</v>
      </c>
      <c r="D1659" s="34" t="s">
        <v>7651</v>
      </c>
      <c r="E1659" s="34" t="s">
        <v>7652</v>
      </c>
      <c r="F1659" s="34">
        <v>1</v>
      </c>
    </row>
    <row r="1660" spans="1:6">
      <c r="A1660" s="23">
        <v>2021</v>
      </c>
      <c r="B1660" s="23" t="s">
        <v>514</v>
      </c>
      <c r="C1660" s="13" t="s">
        <v>184</v>
      </c>
      <c r="D1660" s="34" t="s">
        <v>7651</v>
      </c>
      <c r="E1660" s="34" t="s">
        <v>7849</v>
      </c>
      <c r="F1660" s="34">
        <v>1</v>
      </c>
    </row>
    <row r="1661" spans="1:6">
      <c r="A1661" s="23">
        <v>2021</v>
      </c>
      <c r="B1661" s="23" t="s">
        <v>514</v>
      </c>
      <c r="C1661" s="13" t="s">
        <v>184</v>
      </c>
      <c r="D1661" s="34" t="s">
        <v>7651</v>
      </c>
      <c r="E1661" s="34" t="s">
        <v>7850</v>
      </c>
      <c r="F1661" s="34">
        <v>1</v>
      </c>
    </row>
    <row r="1662" spans="1:6">
      <c r="A1662" s="23">
        <v>2021</v>
      </c>
      <c r="B1662" s="23" t="s">
        <v>514</v>
      </c>
      <c r="C1662" s="13" t="s">
        <v>184</v>
      </c>
      <c r="D1662" s="34" t="s">
        <v>7651</v>
      </c>
      <c r="E1662" s="34" t="s">
        <v>7900</v>
      </c>
      <c r="F1662" s="34">
        <v>2</v>
      </c>
    </row>
    <row r="1663" spans="1:6">
      <c r="A1663" s="23">
        <v>2021</v>
      </c>
      <c r="B1663" s="23" t="s">
        <v>514</v>
      </c>
      <c r="C1663" s="13" t="s">
        <v>184</v>
      </c>
      <c r="D1663" s="34" t="s">
        <v>7651</v>
      </c>
      <c r="E1663" s="34" t="s">
        <v>7653</v>
      </c>
      <c r="F1663" s="34">
        <v>1</v>
      </c>
    </row>
    <row r="1664" spans="1:6">
      <c r="A1664" s="23">
        <v>2021</v>
      </c>
      <c r="B1664" s="23" t="s">
        <v>514</v>
      </c>
      <c r="C1664" s="13" t="s">
        <v>184</v>
      </c>
      <c r="D1664" s="34" t="s">
        <v>7651</v>
      </c>
      <c r="E1664" s="34" t="s">
        <v>1454</v>
      </c>
      <c r="F1664" s="34">
        <v>8</v>
      </c>
    </row>
    <row r="1665" spans="1:6">
      <c r="A1665" s="23">
        <v>2021</v>
      </c>
      <c r="B1665" s="23" t="s">
        <v>514</v>
      </c>
      <c r="C1665" s="13" t="s">
        <v>184</v>
      </c>
      <c r="D1665" s="34" t="s">
        <v>7651</v>
      </c>
      <c r="E1665" s="34" t="s">
        <v>7654</v>
      </c>
      <c r="F1665" s="34">
        <v>1</v>
      </c>
    </row>
    <row r="1666" spans="1:6">
      <c r="A1666" s="23">
        <v>2021</v>
      </c>
      <c r="B1666" s="23" t="s">
        <v>514</v>
      </c>
      <c r="C1666" s="13" t="s">
        <v>184</v>
      </c>
      <c r="D1666" s="34" t="s">
        <v>7651</v>
      </c>
      <c r="E1666" s="34" t="s">
        <v>7851</v>
      </c>
      <c r="F1666" s="34">
        <v>2</v>
      </c>
    </row>
    <row r="1667" spans="1:6">
      <c r="A1667" s="23">
        <v>2021</v>
      </c>
      <c r="B1667" s="23" t="s">
        <v>514</v>
      </c>
      <c r="C1667" s="13" t="s">
        <v>184</v>
      </c>
      <c r="D1667" s="34" t="s">
        <v>7651</v>
      </c>
      <c r="E1667" s="34" t="s">
        <v>7852</v>
      </c>
      <c r="F1667" s="34">
        <v>2</v>
      </c>
    </row>
    <row r="1668" spans="1:6">
      <c r="A1668" s="23">
        <v>2021</v>
      </c>
      <c r="B1668" s="23" t="s">
        <v>514</v>
      </c>
      <c r="C1668" s="13" t="s">
        <v>184</v>
      </c>
      <c r="D1668" s="34" t="s">
        <v>7651</v>
      </c>
      <c r="E1668" s="34" t="s">
        <v>7655</v>
      </c>
      <c r="F1668" s="34">
        <v>1</v>
      </c>
    </row>
    <row r="1669" spans="1:6">
      <c r="A1669" s="23">
        <v>2021</v>
      </c>
      <c r="B1669" s="23" t="s">
        <v>514</v>
      </c>
      <c r="C1669" s="13" t="s">
        <v>184</v>
      </c>
      <c r="D1669" s="34" t="s">
        <v>7651</v>
      </c>
      <c r="E1669" s="34" t="s">
        <v>7921</v>
      </c>
      <c r="F1669" s="34">
        <v>1</v>
      </c>
    </row>
    <row r="1670" spans="1:6">
      <c r="A1670" s="23">
        <v>2021</v>
      </c>
      <c r="B1670" s="23" t="s">
        <v>514</v>
      </c>
      <c r="C1670" s="13" t="s">
        <v>184</v>
      </c>
      <c r="D1670" s="34" t="s">
        <v>7651</v>
      </c>
      <c r="E1670" s="34" t="s">
        <v>7656</v>
      </c>
      <c r="F1670" s="34">
        <v>1</v>
      </c>
    </row>
    <row r="1671" spans="1:6">
      <c r="A1671" s="23">
        <v>2021</v>
      </c>
      <c r="B1671" s="23" t="s">
        <v>514</v>
      </c>
      <c r="C1671" s="13" t="s">
        <v>184</v>
      </c>
      <c r="D1671" s="34" t="s">
        <v>7651</v>
      </c>
      <c r="E1671" s="34" t="s">
        <v>7901</v>
      </c>
      <c r="F1671" s="34">
        <v>4</v>
      </c>
    </row>
    <row r="1672" spans="1:6">
      <c r="A1672" s="23">
        <v>2021</v>
      </c>
      <c r="B1672" s="23" t="s">
        <v>514</v>
      </c>
      <c r="C1672" s="13" t="s">
        <v>184</v>
      </c>
      <c r="D1672" s="34" t="s">
        <v>7651</v>
      </c>
      <c r="E1672" s="34" t="s">
        <v>7657</v>
      </c>
      <c r="F1672" s="34">
        <v>7</v>
      </c>
    </row>
    <row r="1673" spans="1:6">
      <c r="A1673" s="23">
        <v>2021</v>
      </c>
      <c r="B1673" s="23" t="s">
        <v>514</v>
      </c>
      <c r="C1673" s="13" t="s">
        <v>184</v>
      </c>
      <c r="D1673" s="34" t="s">
        <v>7651</v>
      </c>
      <c r="E1673" s="34" t="s">
        <v>7658</v>
      </c>
      <c r="F1673" s="34">
        <v>3</v>
      </c>
    </row>
    <row r="1674" spans="1:6">
      <c r="A1674" s="23">
        <v>2021</v>
      </c>
      <c r="B1674" s="23" t="s">
        <v>514</v>
      </c>
      <c r="C1674" s="13" t="s">
        <v>184</v>
      </c>
      <c r="D1674" s="34" t="s">
        <v>7651</v>
      </c>
      <c r="E1674" s="34" t="s">
        <v>7659</v>
      </c>
      <c r="F1674" s="34">
        <v>27</v>
      </c>
    </row>
    <row r="1675" spans="1:6">
      <c r="A1675" s="23">
        <v>2021</v>
      </c>
      <c r="B1675" s="23" t="s">
        <v>514</v>
      </c>
      <c r="C1675" s="13" t="s">
        <v>184</v>
      </c>
      <c r="D1675" s="34" t="s">
        <v>7651</v>
      </c>
      <c r="E1675" s="34" t="s">
        <v>7761</v>
      </c>
      <c r="F1675" s="34">
        <v>6</v>
      </c>
    </row>
    <row r="1676" spans="1:6">
      <c r="A1676" s="23">
        <v>2021</v>
      </c>
      <c r="B1676" s="23" t="s">
        <v>514</v>
      </c>
      <c r="C1676" s="13" t="s">
        <v>184</v>
      </c>
      <c r="D1676" s="34" t="s">
        <v>7651</v>
      </c>
      <c r="E1676" s="34" t="s">
        <v>4454</v>
      </c>
      <c r="F1676" s="34">
        <v>1</v>
      </c>
    </row>
    <row r="1677" spans="1:6">
      <c r="A1677" s="23">
        <v>2021</v>
      </c>
      <c r="B1677" s="23" t="s">
        <v>514</v>
      </c>
      <c r="C1677" s="13" t="s">
        <v>184</v>
      </c>
      <c r="D1677" s="34" t="s">
        <v>7651</v>
      </c>
      <c r="E1677" s="34" t="s">
        <v>7660</v>
      </c>
      <c r="F1677" s="34">
        <v>1</v>
      </c>
    </row>
    <row r="1678" spans="1:6">
      <c r="A1678" s="23">
        <v>2021</v>
      </c>
      <c r="B1678" s="23" t="s">
        <v>514</v>
      </c>
      <c r="C1678" s="13" t="s">
        <v>184</v>
      </c>
      <c r="D1678" s="34" t="s">
        <v>7651</v>
      </c>
      <c r="E1678" s="34" t="s">
        <v>7661</v>
      </c>
      <c r="F1678" s="34">
        <v>2</v>
      </c>
    </row>
    <row r="1679" spans="1:6">
      <c r="A1679" s="23">
        <v>2021</v>
      </c>
      <c r="B1679" s="23" t="s">
        <v>514</v>
      </c>
      <c r="C1679" s="13" t="s">
        <v>184</v>
      </c>
      <c r="D1679" s="34" t="s">
        <v>7651</v>
      </c>
      <c r="E1679" s="34" t="s">
        <v>7884</v>
      </c>
      <c r="F1679" s="34">
        <v>2</v>
      </c>
    </row>
    <row r="1680" spans="1:6">
      <c r="A1680" s="23">
        <v>2021</v>
      </c>
      <c r="B1680" s="23" t="s">
        <v>514</v>
      </c>
      <c r="C1680" s="13" t="s">
        <v>184</v>
      </c>
      <c r="D1680" s="34" t="s">
        <v>7651</v>
      </c>
      <c r="E1680" s="34" t="s">
        <v>7778</v>
      </c>
      <c r="F1680" s="34">
        <v>2</v>
      </c>
    </row>
    <row r="1681" spans="1:6">
      <c r="A1681" s="23">
        <v>2021</v>
      </c>
      <c r="B1681" s="23" t="s">
        <v>514</v>
      </c>
      <c r="C1681" s="13" t="s">
        <v>184</v>
      </c>
      <c r="D1681" s="34" t="s">
        <v>7651</v>
      </c>
      <c r="E1681" s="34" t="s">
        <v>7762</v>
      </c>
      <c r="F1681" s="34">
        <v>1</v>
      </c>
    </row>
    <row r="1682" spans="1:6">
      <c r="A1682" s="23">
        <v>2021</v>
      </c>
      <c r="B1682" s="23" t="s">
        <v>514</v>
      </c>
      <c r="C1682" s="13" t="s">
        <v>184</v>
      </c>
      <c r="D1682" s="34" t="s">
        <v>7651</v>
      </c>
      <c r="E1682" s="34" t="s">
        <v>7662</v>
      </c>
      <c r="F1682" s="34">
        <v>1</v>
      </c>
    </row>
    <row r="1683" spans="1:6">
      <c r="A1683" s="23">
        <v>2021</v>
      </c>
      <c r="B1683" s="23" t="s">
        <v>514</v>
      </c>
      <c r="C1683" s="13" t="s">
        <v>184</v>
      </c>
      <c r="D1683" s="34" t="s">
        <v>7651</v>
      </c>
      <c r="E1683" s="34" t="s">
        <v>7663</v>
      </c>
      <c r="F1683" s="34">
        <v>1</v>
      </c>
    </row>
    <row r="1684" spans="1:6">
      <c r="A1684" s="23">
        <v>2021</v>
      </c>
      <c r="B1684" s="23" t="s">
        <v>514</v>
      </c>
      <c r="C1684" s="13" t="s">
        <v>184</v>
      </c>
      <c r="D1684" s="34" t="s">
        <v>7651</v>
      </c>
      <c r="E1684" s="34" t="s">
        <v>7664</v>
      </c>
      <c r="F1684" s="34">
        <v>5</v>
      </c>
    </row>
    <row r="1685" spans="1:6">
      <c r="A1685" s="23">
        <v>2021</v>
      </c>
      <c r="B1685" s="23" t="s">
        <v>514</v>
      </c>
      <c r="C1685" s="13" t="s">
        <v>184</v>
      </c>
      <c r="D1685" s="34" t="s">
        <v>7651</v>
      </c>
      <c r="E1685" s="34" t="s">
        <v>7665</v>
      </c>
      <c r="F1685" s="34">
        <v>17</v>
      </c>
    </row>
    <row r="1686" spans="1:6">
      <c r="A1686" s="23">
        <v>2021</v>
      </c>
      <c r="B1686" s="23" t="s">
        <v>514</v>
      </c>
      <c r="C1686" s="13" t="s">
        <v>184</v>
      </c>
      <c r="D1686" s="34" t="s">
        <v>7651</v>
      </c>
      <c r="E1686" s="34" t="s">
        <v>7666</v>
      </c>
      <c r="F1686" s="34">
        <v>15</v>
      </c>
    </row>
    <row r="1687" spans="1:6">
      <c r="A1687" s="23">
        <v>2021</v>
      </c>
      <c r="B1687" s="23" t="s">
        <v>514</v>
      </c>
      <c r="C1687" s="13" t="s">
        <v>184</v>
      </c>
      <c r="D1687" s="34" t="s">
        <v>7651</v>
      </c>
      <c r="E1687" s="34" t="s">
        <v>7667</v>
      </c>
      <c r="F1687" s="34">
        <v>4</v>
      </c>
    </row>
    <row r="1688" spans="1:6">
      <c r="A1688" s="23">
        <v>2021</v>
      </c>
      <c r="B1688" s="23" t="s">
        <v>514</v>
      </c>
      <c r="C1688" s="13" t="s">
        <v>184</v>
      </c>
      <c r="D1688" s="34" t="s">
        <v>7651</v>
      </c>
      <c r="E1688" s="34" t="s">
        <v>7668</v>
      </c>
      <c r="F1688" s="34">
        <v>1</v>
      </c>
    </row>
    <row r="1689" spans="1:6">
      <c r="A1689" s="23">
        <v>2021</v>
      </c>
      <c r="B1689" s="23" t="s">
        <v>514</v>
      </c>
      <c r="C1689" s="13" t="s">
        <v>184</v>
      </c>
      <c r="D1689" s="34" t="s">
        <v>7651</v>
      </c>
      <c r="E1689" s="34" t="s">
        <v>7669</v>
      </c>
      <c r="F1689" s="34">
        <v>2</v>
      </c>
    </row>
    <row r="1690" spans="1:6">
      <c r="A1690" s="23">
        <v>2021</v>
      </c>
      <c r="B1690" s="23" t="s">
        <v>514</v>
      </c>
      <c r="C1690" s="13" t="s">
        <v>184</v>
      </c>
      <c r="D1690" s="34" t="s">
        <v>7651</v>
      </c>
      <c r="E1690" s="34" t="s">
        <v>7670</v>
      </c>
      <c r="F1690" s="34">
        <v>4</v>
      </c>
    </row>
    <row r="1691" spans="1:6">
      <c r="A1691" s="23">
        <v>2021</v>
      </c>
      <c r="B1691" s="23" t="s">
        <v>514</v>
      </c>
      <c r="C1691" s="13" t="s">
        <v>184</v>
      </c>
      <c r="D1691" s="34" t="s">
        <v>7651</v>
      </c>
      <c r="E1691" s="34" t="s">
        <v>7671</v>
      </c>
      <c r="F1691" s="34">
        <v>3</v>
      </c>
    </row>
    <row r="1692" spans="1:6">
      <c r="A1692" s="23">
        <v>2021</v>
      </c>
      <c r="B1692" s="23" t="s">
        <v>514</v>
      </c>
      <c r="C1692" s="13" t="s">
        <v>184</v>
      </c>
      <c r="D1692" s="34" t="s">
        <v>7651</v>
      </c>
      <c r="E1692" s="34" t="s">
        <v>7672</v>
      </c>
      <c r="F1692" s="34">
        <v>1</v>
      </c>
    </row>
    <row r="1693" spans="1:6">
      <c r="A1693" s="23">
        <v>2021</v>
      </c>
      <c r="B1693" s="23" t="s">
        <v>514</v>
      </c>
      <c r="C1693" s="13" t="s">
        <v>184</v>
      </c>
      <c r="D1693" s="34" t="s">
        <v>7651</v>
      </c>
      <c r="E1693" s="34" t="s">
        <v>7673</v>
      </c>
      <c r="F1693" s="34">
        <v>2</v>
      </c>
    </row>
    <row r="1694" spans="1:6">
      <c r="A1694" s="23">
        <v>2021</v>
      </c>
      <c r="B1694" s="23" t="s">
        <v>514</v>
      </c>
      <c r="C1694" s="13" t="s">
        <v>184</v>
      </c>
      <c r="D1694" s="34" t="s">
        <v>7651</v>
      </c>
      <c r="E1694" s="34" t="s">
        <v>7902</v>
      </c>
      <c r="F1694" s="34">
        <v>10</v>
      </c>
    </row>
    <row r="1695" spans="1:6">
      <c r="A1695" s="23">
        <v>2021</v>
      </c>
      <c r="B1695" s="23" t="s">
        <v>514</v>
      </c>
      <c r="C1695" s="13" t="s">
        <v>184</v>
      </c>
      <c r="D1695" s="34" t="s">
        <v>7651</v>
      </c>
      <c r="E1695" s="34" t="s">
        <v>7674</v>
      </c>
      <c r="F1695" s="34">
        <v>1</v>
      </c>
    </row>
    <row r="1696" spans="1:6">
      <c r="A1696" s="23">
        <v>2021</v>
      </c>
      <c r="B1696" s="23" t="s">
        <v>514</v>
      </c>
      <c r="C1696" s="13" t="s">
        <v>184</v>
      </c>
      <c r="D1696" s="34" t="s">
        <v>5143</v>
      </c>
      <c r="E1696" s="34" t="s">
        <v>7675</v>
      </c>
      <c r="F1696" s="34">
        <v>1</v>
      </c>
    </row>
    <row r="1697" spans="1:6">
      <c r="A1697" s="23">
        <v>2021</v>
      </c>
      <c r="B1697" s="23" t="s">
        <v>514</v>
      </c>
      <c r="C1697" s="13" t="s">
        <v>184</v>
      </c>
      <c r="D1697" s="34" t="s">
        <v>5143</v>
      </c>
      <c r="E1697" s="34" t="s">
        <v>7676</v>
      </c>
      <c r="F1697" s="34">
        <v>10</v>
      </c>
    </row>
    <row r="1698" spans="1:6">
      <c r="A1698" s="23">
        <v>2021</v>
      </c>
      <c r="B1698" s="23" t="s">
        <v>514</v>
      </c>
      <c r="C1698" s="13" t="s">
        <v>184</v>
      </c>
      <c r="D1698" s="34" t="s">
        <v>5143</v>
      </c>
      <c r="E1698" s="34" t="s">
        <v>7677</v>
      </c>
      <c r="F1698" s="34">
        <v>23</v>
      </c>
    </row>
    <row r="1699" spans="1:6">
      <c r="A1699" s="23">
        <v>2021</v>
      </c>
      <c r="B1699" s="23" t="s">
        <v>514</v>
      </c>
      <c r="C1699" s="13" t="s">
        <v>184</v>
      </c>
      <c r="D1699" s="34" t="s">
        <v>5143</v>
      </c>
      <c r="E1699" s="34" t="s">
        <v>7678</v>
      </c>
      <c r="F1699" s="34">
        <v>7</v>
      </c>
    </row>
    <row r="1700" spans="1:6">
      <c r="A1700" s="23">
        <v>2021</v>
      </c>
      <c r="B1700" s="23" t="s">
        <v>514</v>
      </c>
      <c r="C1700" s="13" t="s">
        <v>184</v>
      </c>
      <c r="D1700" s="34" t="s">
        <v>5143</v>
      </c>
      <c r="E1700" s="34" t="s">
        <v>7679</v>
      </c>
      <c r="F1700" s="34">
        <v>7</v>
      </c>
    </row>
    <row r="1701" spans="1:6">
      <c r="A1701" s="23">
        <v>2021</v>
      </c>
      <c r="B1701" s="23" t="s">
        <v>514</v>
      </c>
      <c r="C1701" s="13" t="s">
        <v>184</v>
      </c>
      <c r="D1701" s="34" t="s">
        <v>5143</v>
      </c>
      <c r="E1701" s="34" t="s">
        <v>7680</v>
      </c>
      <c r="F1701" s="34">
        <v>66</v>
      </c>
    </row>
    <row r="1702" spans="1:6">
      <c r="A1702" s="23">
        <v>2021</v>
      </c>
      <c r="B1702" s="23" t="s">
        <v>514</v>
      </c>
      <c r="C1702" s="13" t="s">
        <v>184</v>
      </c>
      <c r="D1702" s="34" t="s">
        <v>5143</v>
      </c>
      <c r="E1702" s="34" t="s">
        <v>7681</v>
      </c>
      <c r="F1702" s="34">
        <v>18</v>
      </c>
    </row>
    <row r="1703" spans="1:6">
      <c r="A1703" s="23">
        <v>2021</v>
      </c>
      <c r="B1703" s="23" t="s">
        <v>514</v>
      </c>
      <c r="C1703" s="13" t="s">
        <v>184</v>
      </c>
      <c r="D1703" s="34" t="s">
        <v>5143</v>
      </c>
      <c r="E1703" s="34" t="s">
        <v>7682</v>
      </c>
      <c r="F1703" s="34">
        <v>3</v>
      </c>
    </row>
    <row r="1704" spans="1:6">
      <c r="A1704" s="23">
        <v>2021</v>
      </c>
      <c r="B1704" s="23" t="s">
        <v>514</v>
      </c>
      <c r="C1704" s="13" t="s">
        <v>184</v>
      </c>
      <c r="D1704" s="34" t="s">
        <v>5143</v>
      </c>
      <c r="E1704" s="34" t="s">
        <v>7683</v>
      </c>
      <c r="F1704" s="34">
        <v>23</v>
      </c>
    </row>
    <row r="1705" spans="1:6">
      <c r="A1705" s="23">
        <v>2021</v>
      </c>
      <c r="B1705" s="23" t="s">
        <v>514</v>
      </c>
      <c r="C1705" s="13" t="s">
        <v>184</v>
      </c>
      <c r="D1705" s="34" t="s">
        <v>5143</v>
      </c>
      <c r="E1705" s="34" t="s">
        <v>7763</v>
      </c>
      <c r="F1705" s="34">
        <v>2</v>
      </c>
    </row>
    <row r="1706" spans="1:6">
      <c r="A1706" s="23">
        <v>2021</v>
      </c>
      <c r="B1706" s="23" t="s">
        <v>514</v>
      </c>
      <c r="C1706" s="13" t="s">
        <v>184</v>
      </c>
      <c r="D1706" s="34" t="s">
        <v>5143</v>
      </c>
      <c r="E1706" s="34" t="s">
        <v>7684</v>
      </c>
      <c r="F1706" s="34">
        <v>2</v>
      </c>
    </row>
    <row r="1707" spans="1:6">
      <c r="A1707" s="23">
        <v>2021</v>
      </c>
      <c r="B1707" s="23" t="s">
        <v>514</v>
      </c>
      <c r="C1707" s="13" t="s">
        <v>184</v>
      </c>
      <c r="D1707" s="34" t="s">
        <v>5143</v>
      </c>
      <c r="E1707" s="34" t="s">
        <v>7903</v>
      </c>
      <c r="F1707" s="34">
        <v>4</v>
      </c>
    </row>
    <row r="1708" spans="1:6">
      <c r="A1708" s="23">
        <v>2021</v>
      </c>
      <c r="B1708" s="23" t="s">
        <v>514</v>
      </c>
      <c r="C1708" s="13" t="s">
        <v>184</v>
      </c>
      <c r="D1708" s="34" t="s">
        <v>5143</v>
      </c>
      <c r="E1708" s="34" t="s">
        <v>7685</v>
      </c>
      <c r="F1708" s="34">
        <v>1</v>
      </c>
    </row>
    <row r="1709" spans="1:6">
      <c r="A1709" s="23">
        <v>2021</v>
      </c>
      <c r="B1709" s="23" t="s">
        <v>514</v>
      </c>
      <c r="C1709" s="13" t="s">
        <v>184</v>
      </c>
      <c r="D1709" s="34" t="s">
        <v>5143</v>
      </c>
      <c r="E1709" s="34" t="s">
        <v>7764</v>
      </c>
      <c r="F1709" s="34">
        <v>12</v>
      </c>
    </row>
    <row r="1710" spans="1:6">
      <c r="A1710" s="23">
        <v>2021</v>
      </c>
      <c r="B1710" s="23" t="s">
        <v>514</v>
      </c>
      <c r="C1710" s="13" t="s">
        <v>184</v>
      </c>
      <c r="D1710" s="34" t="s">
        <v>5143</v>
      </c>
      <c r="E1710" s="34" t="s">
        <v>7686</v>
      </c>
      <c r="F1710" s="34">
        <v>37</v>
      </c>
    </row>
    <row r="1711" spans="1:6">
      <c r="A1711" s="23">
        <v>2021</v>
      </c>
      <c r="B1711" s="23" t="s">
        <v>514</v>
      </c>
      <c r="C1711" s="13" t="s">
        <v>184</v>
      </c>
      <c r="D1711" s="34" t="s">
        <v>5143</v>
      </c>
      <c r="E1711" s="34" t="s">
        <v>7687</v>
      </c>
      <c r="F1711" s="34">
        <v>1</v>
      </c>
    </row>
    <row r="1712" spans="1:6">
      <c r="A1712" s="23">
        <v>2021</v>
      </c>
      <c r="B1712" s="23" t="s">
        <v>514</v>
      </c>
      <c r="C1712" s="13" t="s">
        <v>184</v>
      </c>
      <c r="D1712" s="34" t="s">
        <v>5143</v>
      </c>
      <c r="E1712" s="34" t="s">
        <v>7922</v>
      </c>
      <c r="F1712" s="34">
        <v>13</v>
      </c>
    </row>
    <row r="1713" spans="1:6">
      <c r="A1713" s="23">
        <v>2021</v>
      </c>
      <c r="B1713" s="23" t="s">
        <v>514</v>
      </c>
      <c r="C1713" s="13" t="s">
        <v>184</v>
      </c>
      <c r="D1713" s="34" t="s">
        <v>5143</v>
      </c>
      <c r="E1713" s="34" t="s">
        <v>7808</v>
      </c>
      <c r="F1713" s="34">
        <v>7</v>
      </c>
    </row>
    <row r="1714" spans="1:6">
      <c r="A1714" s="23">
        <v>2021</v>
      </c>
      <c r="B1714" s="23" t="s">
        <v>514</v>
      </c>
      <c r="C1714" s="13" t="s">
        <v>184</v>
      </c>
      <c r="D1714" s="34" t="s">
        <v>5143</v>
      </c>
      <c r="E1714" s="34" t="s">
        <v>7853</v>
      </c>
      <c r="F1714" s="34">
        <v>26</v>
      </c>
    </row>
    <row r="1715" spans="1:6">
      <c r="A1715" s="23">
        <v>2021</v>
      </c>
      <c r="B1715" s="23" t="s">
        <v>514</v>
      </c>
      <c r="C1715" s="13" t="s">
        <v>184</v>
      </c>
      <c r="D1715" s="34" t="s">
        <v>5143</v>
      </c>
      <c r="E1715" s="34" t="s">
        <v>7688</v>
      </c>
      <c r="F1715" s="34">
        <v>27</v>
      </c>
    </row>
    <row r="1716" spans="1:6">
      <c r="A1716" s="23">
        <v>2021</v>
      </c>
      <c r="B1716" s="23" t="s">
        <v>514</v>
      </c>
      <c r="C1716" s="13" t="s">
        <v>184</v>
      </c>
      <c r="D1716" s="34" t="s">
        <v>5143</v>
      </c>
      <c r="E1716" s="34" t="s">
        <v>7918</v>
      </c>
      <c r="F1716" s="34">
        <v>2</v>
      </c>
    </row>
    <row r="1717" spans="1:6">
      <c r="A1717" s="23">
        <v>2021</v>
      </c>
      <c r="B1717" s="23" t="s">
        <v>514</v>
      </c>
      <c r="C1717" s="13" t="s">
        <v>184</v>
      </c>
      <c r="D1717" s="34" t="s">
        <v>5143</v>
      </c>
      <c r="E1717" s="34" t="s">
        <v>7689</v>
      </c>
      <c r="F1717" s="34">
        <v>16</v>
      </c>
    </row>
    <row r="1718" spans="1:6">
      <c r="A1718" s="23">
        <v>2021</v>
      </c>
      <c r="B1718" s="23" t="s">
        <v>514</v>
      </c>
      <c r="C1718" s="13" t="s">
        <v>184</v>
      </c>
      <c r="D1718" s="34" t="s">
        <v>5143</v>
      </c>
      <c r="E1718" s="34" t="s">
        <v>7690</v>
      </c>
      <c r="F1718" s="34">
        <v>12</v>
      </c>
    </row>
    <row r="1719" spans="1:6">
      <c r="A1719" s="23">
        <v>2021</v>
      </c>
      <c r="B1719" s="23" t="s">
        <v>514</v>
      </c>
      <c r="C1719" s="13" t="s">
        <v>184</v>
      </c>
      <c r="D1719" s="34" t="s">
        <v>5143</v>
      </c>
      <c r="E1719" s="34" t="s">
        <v>7691</v>
      </c>
      <c r="F1719" s="34">
        <v>23</v>
      </c>
    </row>
    <row r="1720" spans="1:6">
      <c r="A1720" s="23">
        <v>2021</v>
      </c>
      <c r="B1720" s="23" t="s">
        <v>514</v>
      </c>
      <c r="C1720" s="13" t="s">
        <v>184</v>
      </c>
      <c r="D1720" s="34" t="s">
        <v>5143</v>
      </c>
      <c r="E1720" s="34" t="s">
        <v>7692</v>
      </c>
      <c r="F1720" s="34">
        <v>7</v>
      </c>
    </row>
    <row r="1721" spans="1:6">
      <c r="A1721" s="23">
        <v>2021</v>
      </c>
      <c r="B1721" s="23" t="s">
        <v>514</v>
      </c>
      <c r="C1721" s="13" t="s">
        <v>184</v>
      </c>
      <c r="D1721" s="34" t="s">
        <v>5143</v>
      </c>
      <c r="E1721" s="34" t="s">
        <v>7797</v>
      </c>
      <c r="F1721" s="34">
        <v>2</v>
      </c>
    </row>
    <row r="1722" spans="1:6">
      <c r="A1722" s="23">
        <v>2021</v>
      </c>
      <c r="B1722" s="23" t="s">
        <v>514</v>
      </c>
      <c r="C1722" s="13" t="s">
        <v>184</v>
      </c>
      <c r="D1722" s="34" t="s">
        <v>5143</v>
      </c>
      <c r="E1722" s="34" t="s">
        <v>7885</v>
      </c>
      <c r="F1722" s="34">
        <v>3</v>
      </c>
    </row>
    <row r="1723" spans="1:6">
      <c r="A1723" s="23">
        <v>2021</v>
      </c>
      <c r="B1723" s="23" t="s">
        <v>514</v>
      </c>
      <c r="C1723" s="13" t="s">
        <v>184</v>
      </c>
      <c r="D1723" s="34" t="s">
        <v>5143</v>
      </c>
      <c r="E1723" s="34" t="s">
        <v>7798</v>
      </c>
      <c r="F1723" s="34">
        <v>14</v>
      </c>
    </row>
    <row r="1724" spans="1:6">
      <c r="A1724" s="23">
        <v>2021</v>
      </c>
      <c r="B1724" s="23" t="s">
        <v>514</v>
      </c>
      <c r="C1724" s="13" t="s">
        <v>184</v>
      </c>
      <c r="D1724" s="34" t="s">
        <v>5143</v>
      </c>
      <c r="E1724" s="34" t="s">
        <v>7919</v>
      </c>
      <c r="F1724" s="34">
        <v>3</v>
      </c>
    </row>
    <row r="1725" spans="1:6">
      <c r="A1725" s="23">
        <v>2021</v>
      </c>
      <c r="B1725" s="23" t="s">
        <v>514</v>
      </c>
      <c r="C1725" s="13" t="s">
        <v>23</v>
      </c>
      <c r="D1725" s="34" t="s">
        <v>7624</v>
      </c>
      <c r="E1725" s="34" t="s">
        <v>7625</v>
      </c>
      <c r="F1725" s="34">
        <v>3</v>
      </c>
    </row>
    <row r="1726" spans="1:6">
      <c r="A1726" s="23">
        <v>2021</v>
      </c>
      <c r="B1726" s="23" t="s">
        <v>514</v>
      </c>
      <c r="C1726" s="13" t="s">
        <v>23</v>
      </c>
      <c r="D1726" s="34" t="s">
        <v>7624</v>
      </c>
      <c r="E1726" s="34" t="s">
        <v>7886</v>
      </c>
      <c r="F1726" s="34">
        <v>1</v>
      </c>
    </row>
    <row r="1727" spans="1:6">
      <c r="A1727" s="23">
        <v>2021</v>
      </c>
      <c r="B1727" s="23" t="s">
        <v>514</v>
      </c>
      <c r="C1727" s="13" t="s">
        <v>23</v>
      </c>
      <c r="D1727" s="34" t="s">
        <v>7624</v>
      </c>
      <c r="E1727" s="34" t="s">
        <v>7627</v>
      </c>
      <c r="F1727" s="34">
        <v>86</v>
      </c>
    </row>
    <row r="1728" spans="1:6">
      <c r="A1728" s="23">
        <v>2021</v>
      </c>
      <c r="B1728" s="23" t="s">
        <v>514</v>
      </c>
      <c r="C1728" s="13" t="s">
        <v>23</v>
      </c>
      <c r="D1728" s="34" t="s">
        <v>7624</v>
      </c>
      <c r="E1728" s="34" t="s">
        <v>7693</v>
      </c>
      <c r="F1728" s="34">
        <v>57</v>
      </c>
    </row>
    <row r="1729" spans="1:6">
      <c r="A1729" s="23">
        <v>2021</v>
      </c>
      <c r="B1729" s="23" t="s">
        <v>514</v>
      </c>
      <c r="C1729" s="13" t="s">
        <v>23</v>
      </c>
      <c r="D1729" s="34" t="s">
        <v>7624</v>
      </c>
      <c r="E1729" s="34" t="s">
        <v>7694</v>
      </c>
      <c r="F1729" s="34">
        <v>1</v>
      </c>
    </row>
    <row r="1730" spans="1:6">
      <c r="A1730" s="23">
        <v>2021</v>
      </c>
      <c r="B1730" s="23" t="s">
        <v>514</v>
      </c>
      <c r="C1730" s="13" t="s">
        <v>23</v>
      </c>
      <c r="D1730" s="34" t="s">
        <v>7624</v>
      </c>
      <c r="E1730" s="34" t="s">
        <v>7635</v>
      </c>
      <c r="F1730" s="34">
        <v>2</v>
      </c>
    </row>
    <row r="1731" spans="1:6">
      <c r="A1731" s="23">
        <v>2021</v>
      </c>
      <c r="B1731" s="23" t="s">
        <v>514</v>
      </c>
      <c r="C1731" s="13" t="s">
        <v>23</v>
      </c>
      <c r="D1731" s="34" t="s">
        <v>7624</v>
      </c>
      <c r="E1731" s="34" t="s">
        <v>7899</v>
      </c>
      <c r="F1731" s="34">
        <v>276</v>
      </c>
    </row>
    <row r="1732" spans="1:6">
      <c r="A1732" s="23">
        <v>2021</v>
      </c>
      <c r="B1732" s="23" t="s">
        <v>514</v>
      </c>
      <c r="C1732" s="13" t="s">
        <v>23</v>
      </c>
      <c r="D1732" s="34" t="s">
        <v>7624</v>
      </c>
      <c r="E1732" s="34" t="s">
        <v>7636</v>
      </c>
      <c r="F1732" s="34">
        <v>164</v>
      </c>
    </row>
    <row r="1733" spans="1:6">
      <c r="A1733" s="23">
        <v>2021</v>
      </c>
      <c r="B1733" s="23" t="s">
        <v>514</v>
      </c>
      <c r="C1733" s="13" t="s">
        <v>23</v>
      </c>
      <c r="D1733" s="34" t="s">
        <v>7624</v>
      </c>
      <c r="E1733" s="34" t="s">
        <v>7637</v>
      </c>
      <c r="F1733" s="34">
        <v>164</v>
      </c>
    </row>
    <row r="1734" spans="1:6">
      <c r="A1734" s="23">
        <v>2021</v>
      </c>
      <c r="B1734" s="23" t="s">
        <v>514</v>
      </c>
      <c r="C1734" s="13" t="s">
        <v>23</v>
      </c>
      <c r="D1734" s="34" t="s">
        <v>7624</v>
      </c>
      <c r="E1734" s="34" t="s">
        <v>7917</v>
      </c>
      <c r="F1734" s="34">
        <v>5</v>
      </c>
    </row>
    <row r="1735" spans="1:6">
      <c r="A1735" s="23">
        <v>2021</v>
      </c>
      <c r="B1735" s="23" t="s">
        <v>514</v>
      </c>
      <c r="C1735" s="13" t="s">
        <v>23</v>
      </c>
      <c r="D1735" s="34" t="s">
        <v>7624</v>
      </c>
      <c r="E1735" s="34" t="s">
        <v>7638</v>
      </c>
      <c r="F1735" s="34">
        <v>86</v>
      </c>
    </row>
    <row r="1736" spans="1:6">
      <c r="A1736" s="23">
        <v>2021</v>
      </c>
      <c r="B1736" s="23" t="s">
        <v>514</v>
      </c>
      <c r="C1736" s="13" t="s">
        <v>23</v>
      </c>
      <c r="D1736" s="34" t="s">
        <v>7624</v>
      </c>
      <c r="E1736" s="34" t="s">
        <v>7639</v>
      </c>
      <c r="F1736" s="34">
        <v>86</v>
      </c>
    </row>
    <row r="1737" spans="1:6">
      <c r="A1737" s="23">
        <v>2021</v>
      </c>
      <c r="B1737" s="23" t="s">
        <v>514</v>
      </c>
      <c r="C1737" s="13" t="s">
        <v>23</v>
      </c>
      <c r="D1737" s="34" t="s">
        <v>7624</v>
      </c>
      <c r="E1737" s="34" t="s">
        <v>7641</v>
      </c>
      <c r="F1737" s="34">
        <v>2</v>
      </c>
    </row>
    <row r="1738" spans="1:6">
      <c r="A1738" s="23">
        <v>2021</v>
      </c>
      <c r="B1738" s="23" t="s">
        <v>514</v>
      </c>
      <c r="C1738" s="13" t="s">
        <v>23</v>
      </c>
      <c r="D1738" s="34" t="s">
        <v>7624</v>
      </c>
      <c r="E1738" s="34" t="s">
        <v>7759</v>
      </c>
      <c r="F1738" s="34">
        <v>1</v>
      </c>
    </row>
    <row r="1739" spans="1:6">
      <c r="A1739" s="23">
        <v>2021</v>
      </c>
      <c r="B1739" s="23" t="s">
        <v>514</v>
      </c>
      <c r="C1739" s="13" t="s">
        <v>23</v>
      </c>
      <c r="D1739" s="34" t="s">
        <v>7624</v>
      </c>
      <c r="E1739" s="34" t="s">
        <v>7695</v>
      </c>
      <c r="F1739" s="34">
        <v>1</v>
      </c>
    </row>
    <row r="1740" spans="1:6">
      <c r="A1740" s="23">
        <v>2021</v>
      </c>
      <c r="B1740" s="23" t="s">
        <v>514</v>
      </c>
      <c r="C1740" s="13" t="s">
        <v>23</v>
      </c>
      <c r="D1740" s="34" t="s">
        <v>7624</v>
      </c>
      <c r="E1740" s="34" t="s">
        <v>7765</v>
      </c>
      <c r="F1740" s="34">
        <v>5</v>
      </c>
    </row>
    <row r="1741" spans="1:6">
      <c r="A1741" s="23">
        <v>2021</v>
      </c>
      <c r="B1741" s="23" t="s">
        <v>514</v>
      </c>
      <c r="C1741" s="13" t="s">
        <v>23</v>
      </c>
      <c r="D1741" s="34" t="s">
        <v>7624</v>
      </c>
      <c r="E1741" s="34" t="s">
        <v>7646</v>
      </c>
      <c r="F1741" s="34">
        <v>1</v>
      </c>
    </row>
    <row r="1742" spans="1:6">
      <c r="A1742" s="23">
        <v>2021</v>
      </c>
      <c r="B1742" s="23" t="s">
        <v>514</v>
      </c>
      <c r="C1742" s="13" t="s">
        <v>23</v>
      </c>
      <c r="D1742" s="34" t="s">
        <v>7624</v>
      </c>
      <c r="E1742" s="34" t="s">
        <v>7779</v>
      </c>
      <c r="F1742" s="34">
        <v>1</v>
      </c>
    </row>
    <row r="1743" spans="1:6">
      <c r="A1743" s="23">
        <v>2021</v>
      </c>
      <c r="B1743" s="23" t="s">
        <v>514</v>
      </c>
      <c r="C1743" s="13" t="s">
        <v>23</v>
      </c>
      <c r="D1743" s="34" t="s">
        <v>7651</v>
      </c>
      <c r="E1743" s="34" t="s">
        <v>7652</v>
      </c>
      <c r="F1743" s="34">
        <v>2</v>
      </c>
    </row>
    <row r="1744" spans="1:6">
      <c r="A1744" s="23">
        <v>2021</v>
      </c>
      <c r="B1744" s="23" t="s">
        <v>514</v>
      </c>
      <c r="C1744" s="13" t="s">
        <v>23</v>
      </c>
      <c r="D1744" s="34" t="s">
        <v>7651</v>
      </c>
      <c r="E1744" s="34" t="s">
        <v>7849</v>
      </c>
      <c r="F1744" s="34">
        <v>2</v>
      </c>
    </row>
    <row r="1745" spans="1:6">
      <c r="A1745" s="23">
        <v>2021</v>
      </c>
      <c r="B1745" s="23" t="s">
        <v>514</v>
      </c>
      <c r="C1745" s="13" t="s">
        <v>23</v>
      </c>
      <c r="D1745" s="34" t="s">
        <v>7651</v>
      </c>
      <c r="E1745" s="34" t="s">
        <v>7900</v>
      </c>
      <c r="F1745" s="34">
        <v>2</v>
      </c>
    </row>
    <row r="1746" spans="1:6">
      <c r="A1746" s="23">
        <v>2021</v>
      </c>
      <c r="B1746" s="23" t="s">
        <v>514</v>
      </c>
      <c r="C1746" s="13" t="s">
        <v>23</v>
      </c>
      <c r="D1746" s="34" t="s">
        <v>7651</v>
      </c>
      <c r="E1746" s="34" t="s">
        <v>7653</v>
      </c>
      <c r="F1746" s="34">
        <v>1</v>
      </c>
    </row>
    <row r="1747" spans="1:6">
      <c r="A1747" s="23">
        <v>2021</v>
      </c>
      <c r="B1747" s="23" t="s">
        <v>514</v>
      </c>
      <c r="C1747" s="13" t="s">
        <v>23</v>
      </c>
      <c r="D1747" s="34" t="s">
        <v>7651</v>
      </c>
      <c r="E1747" s="34" t="s">
        <v>7655</v>
      </c>
      <c r="F1747" s="34">
        <v>1</v>
      </c>
    </row>
    <row r="1748" spans="1:6">
      <c r="A1748" s="23">
        <v>2021</v>
      </c>
      <c r="B1748" s="23" t="s">
        <v>514</v>
      </c>
      <c r="C1748" s="13" t="s">
        <v>23</v>
      </c>
      <c r="D1748" s="34" t="s">
        <v>7651</v>
      </c>
      <c r="E1748" s="34" t="s">
        <v>7921</v>
      </c>
      <c r="F1748" s="34">
        <v>1</v>
      </c>
    </row>
    <row r="1749" spans="1:6">
      <c r="A1749" s="23">
        <v>2021</v>
      </c>
      <c r="B1749" s="23" t="s">
        <v>514</v>
      </c>
      <c r="C1749" s="13" t="s">
        <v>23</v>
      </c>
      <c r="D1749" s="34" t="s">
        <v>7651</v>
      </c>
      <c r="E1749" s="34" t="s">
        <v>7657</v>
      </c>
      <c r="F1749" s="34">
        <v>3</v>
      </c>
    </row>
    <row r="1750" spans="1:6">
      <c r="A1750" s="23">
        <v>2021</v>
      </c>
      <c r="B1750" s="23" t="s">
        <v>514</v>
      </c>
      <c r="C1750" s="13" t="s">
        <v>23</v>
      </c>
      <c r="D1750" s="34" t="s">
        <v>7651</v>
      </c>
      <c r="E1750" s="34" t="s">
        <v>7696</v>
      </c>
      <c r="F1750" s="34">
        <v>3</v>
      </c>
    </row>
    <row r="1751" spans="1:6">
      <c r="A1751" s="23">
        <v>2021</v>
      </c>
      <c r="B1751" s="23" t="s">
        <v>514</v>
      </c>
      <c r="C1751" s="13" t="s">
        <v>23</v>
      </c>
      <c r="D1751" s="34" t="s">
        <v>7651</v>
      </c>
      <c r="E1751" s="34" t="s">
        <v>7761</v>
      </c>
      <c r="F1751" s="34">
        <v>1</v>
      </c>
    </row>
    <row r="1752" spans="1:6">
      <c r="A1752" s="23">
        <v>2021</v>
      </c>
      <c r="B1752" s="23" t="s">
        <v>514</v>
      </c>
      <c r="C1752" s="13" t="s">
        <v>23</v>
      </c>
      <c r="D1752" s="34" t="s">
        <v>7651</v>
      </c>
      <c r="E1752" s="34" t="s">
        <v>4454</v>
      </c>
      <c r="F1752" s="34">
        <v>1</v>
      </c>
    </row>
    <row r="1753" spans="1:6">
      <c r="A1753" s="23">
        <v>2021</v>
      </c>
      <c r="B1753" s="23" t="s">
        <v>514</v>
      </c>
      <c r="C1753" s="13" t="s">
        <v>23</v>
      </c>
      <c r="D1753" s="34" t="s">
        <v>7651</v>
      </c>
      <c r="E1753" s="34" t="s">
        <v>7660</v>
      </c>
      <c r="F1753" s="34">
        <v>4</v>
      </c>
    </row>
    <row r="1754" spans="1:6">
      <c r="A1754" s="23">
        <v>2021</v>
      </c>
      <c r="B1754" s="23" t="s">
        <v>514</v>
      </c>
      <c r="C1754" s="13" t="s">
        <v>23</v>
      </c>
      <c r="D1754" s="34" t="s">
        <v>7651</v>
      </c>
      <c r="E1754" s="34" t="s">
        <v>7661</v>
      </c>
      <c r="F1754" s="34">
        <v>4</v>
      </c>
    </row>
    <row r="1755" spans="1:6">
      <c r="A1755" s="23">
        <v>2021</v>
      </c>
      <c r="B1755" s="23" t="s">
        <v>514</v>
      </c>
      <c r="C1755" s="13" t="s">
        <v>23</v>
      </c>
      <c r="D1755" s="34" t="s">
        <v>7651</v>
      </c>
      <c r="E1755" s="34" t="s">
        <v>7778</v>
      </c>
      <c r="F1755" s="34">
        <v>1</v>
      </c>
    </row>
    <row r="1756" spans="1:6">
      <c r="A1756" s="23">
        <v>2021</v>
      </c>
      <c r="B1756" s="23" t="s">
        <v>514</v>
      </c>
      <c r="C1756" s="13" t="s">
        <v>23</v>
      </c>
      <c r="D1756" s="34" t="s">
        <v>7651</v>
      </c>
      <c r="E1756" s="34" t="s">
        <v>7697</v>
      </c>
      <c r="F1756" s="34">
        <v>1</v>
      </c>
    </row>
    <row r="1757" spans="1:6">
      <c r="A1757" s="23">
        <v>2021</v>
      </c>
      <c r="B1757" s="23" t="s">
        <v>514</v>
      </c>
      <c r="C1757" s="13" t="s">
        <v>23</v>
      </c>
      <c r="D1757" s="34" t="s">
        <v>7651</v>
      </c>
      <c r="E1757" s="34" t="s">
        <v>7698</v>
      </c>
      <c r="F1757" s="34">
        <v>1</v>
      </c>
    </row>
    <row r="1758" spans="1:6">
      <c r="A1758" s="23">
        <v>2021</v>
      </c>
      <c r="B1758" s="23" t="s">
        <v>514</v>
      </c>
      <c r="C1758" s="13" t="s">
        <v>23</v>
      </c>
      <c r="D1758" s="34" t="s">
        <v>7651</v>
      </c>
      <c r="E1758" s="34" t="s">
        <v>7665</v>
      </c>
      <c r="F1758" s="34">
        <v>8</v>
      </c>
    </row>
    <row r="1759" spans="1:6">
      <c r="A1759" s="23">
        <v>2021</v>
      </c>
      <c r="B1759" s="23" t="s">
        <v>514</v>
      </c>
      <c r="C1759" s="13" t="s">
        <v>23</v>
      </c>
      <c r="D1759" s="34" t="s">
        <v>7651</v>
      </c>
      <c r="E1759" s="34" t="s">
        <v>7666</v>
      </c>
      <c r="F1759" s="34">
        <v>5</v>
      </c>
    </row>
    <row r="1760" spans="1:6">
      <c r="A1760" s="23">
        <v>2021</v>
      </c>
      <c r="B1760" s="23" t="s">
        <v>514</v>
      </c>
      <c r="C1760" s="13" t="s">
        <v>23</v>
      </c>
      <c r="D1760" s="34" t="s">
        <v>7651</v>
      </c>
      <c r="E1760" s="34" t="s">
        <v>7854</v>
      </c>
      <c r="F1760" s="34">
        <v>1</v>
      </c>
    </row>
    <row r="1761" spans="1:6">
      <c r="A1761" s="23">
        <v>2021</v>
      </c>
      <c r="B1761" s="23" t="s">
        <v>514</v>
      </c>
      <c r="C1761" s="13" t="s">
        <v>23</v>
      </c>
      <c r="D1761" s="34" t="s">
        <v>7651</v>
      </c>
      <c r="E1761" s="34" t="s">
        <v>7669</v>
      </c>
      <c r="F1761" s="34">
        <v>2</v>
      </c>
    </row>
    <row r="1762" spans="1:6">
      <c r="A1762" s="23">
        <v>2021</v>
      </c>
      <c r="B1762" s="23" t="s">
        <v>514</v>
      </c>
      <c r="C1762" s="13" t="s">
        <v>23</v>
      </c>
      <c r="D1762" s="34" t="s">
        <v>7651</v>
      </c>
      <c r="E1762" s="34" t="s">
        <v>7671</v>
      </c>
      <c r="F1762" s="34">
        <v>3</v>
      </c>
    </row>
    <row r="1763" spans="1:6">
      <c r="A1763" s="23">
        <v>2021</v>
      </c>
      <c r="B1763" s="23" t="s">
        <v>514</v>
      </c>
      <c r="C1763" s="13" t="s">
        <v>23</v>
      </c>
      <c r="D1763" s="34" t="s">
        <v>7651</v>
      </c>
      <c r="E1763" s="34" t="s">
        <v>7672</v>
      </c>
      <c r="F1763" s="34">
        <v>1</v>
      </c>
    </row>
    <row r="1764" spans="1:6">
      <c r="A1764" s="23">
        <v>2021</v>
      </c>
      <c r="B1764" s="23" t="s">
        <v>514</v>
      </c>
      <c r="C1764" s="13" t="s">
        <v>23</v>
      </c>
      <c r="D1764" s="34" t="s">
        <v>7651</v>
      </c>
      <c r="E1764" s="34" t="s">
        <v>7673</v>
      </c>
      <c r="F1764" s="34">
        <v>12</v>
      </c>
    </row>
    <row r="1765" spans="1:6">
      <c r="A1765" s="23">
        <v>2021</v>
      </c>
      <c r="B1765" s="23" t="s">
        <v>514</v>
      </c>
      <c r="C1765" s="13" t="s">
        <v>23</v>
      </c>
      <c r="D1765" s="34" t="s">
        <v>7651</v>
      </c>
      <c r="E1765" s="34" t="s">
        <v>7902</v>
      </c>
      <c r="F1765" s="34">
        <v>2</v>
      </c>
    </row>
    <row r="1766" spans="1:6">
      <c r="A1766" s="23">
        <v>2021</v>
      </c>
      <c r="B1766" s="23" t="s">
        <v>514</v>
      </c>
      <c r="C1766" s="13" t="s">
        <v>23</v>
      </c>
      <c r="D1766" s="34" t="s">
        <v>7651</v>
      </c>
      <c r="E1766" s="34" t="s">
        <v>7674</v>
      </c>
      <c r="F1766" s="34">
        <v>1</v>
      </c>
    </row>
    <row r="1767" spans="1:6">
      <c r="A1767" s="23">
        <v>2021</v>
      </c>
      <c r="B1767" s="23" t="s">
        <v>514</v>
      </c>
      <c r="C1767" s="13" t="s">
        <v>23</v>
      </c>
      <c r="D1767" s="34" t="s">
        <v>5143</v>
      </c>
      <c r="E1767" s="34" t="s">
        <v>7677</v>
      </c>
      <c r="F1767" s="34">
        <v>20</v>
      </c>
    </row>
    <row r="1768" spans="1:6">
      <c r="A1768" s="23">
        <v>2021</v>
      </c>
      <c r="B1768" s="23" t="s">
        <v>514</v>
      </c>
      <c r="C1768" s="13" t="s">
        <v>23</v>
      </c>
      <c r="D1768" s="34" t="s">
        <v>5143</v>
      </c>
      <c r="E1768" s="34" t="s">
        <v>7678</v>
      </c>
      <c r="F1768" s="34">
        <v>9</v>
      </c>
    </row>
    <row r="1769" spans="1:6">
      <c r="A1769" s="23">
        <v>2021</v>
      </c>
      <c r="B1769" s="23" t="s">
        <v>514</v>
      </c>
      <c r="C1769" s="13" t="s">
        <v>23</v>
      </c>
      <c r="D1769" s="34" t="s">
        <v>5143</v>
      </c>
      <c r="E1769" s="34" t="s">
        <v>7679</v>
      </c>
      <c r="F1769" s="34">
        <v>9</v>
      </c>
    </row>
    <row r="1770" spans="1:6">
      <c r="A1770" s="23">
        <v>2021</v>
      </c>
      <c r="B1770" s="23" t="s">
        <v>514</v>
      </c>
      <c r="C1770" s="13" t="s">
        <v>23</v>
      </c>
      <c r="D1770" s="34" t="s">
        <v>5143</v>
      </c>
      <c r="E1770" s="34" t="s">
        <v>7680</v>
      </c>
      <c r="F1770" s="34">
        <v>2</v>
      </c>
    </row>
    <row r="1771" spans="1:6">
      <c r="A1771" s="23">
        <v>2021</v>
      </c>
      <c r="B1771" s="23" t="s">
        <v>514</v>
      </c>
      <c r="C1771" s="13" t="s">
        <v>23</v>
      </c>
      <c r="D1771" s="34" t="s">
        <v>5143</v>
      </c>
      <c r="E1771" s="34" t="s">
        <v>7681</v>
      </c>
      <c r="F1771" s="34">
        <v>18</v>
      </c>
    </row>
    <row r="1772" spans="1:6">
      <c r="A1772" s="23">
        <v>2021</v>
      </c>
      <c r="B1772" s="23" t="s">
        <v>514</v>
      </c>
      <c r="C1772" s="13" t="s">
        <v>23</v>
      </c>
      <c r="D1772" s="34" t="s">
        <v>5143</v>
      </c>
      <c r="E1772" s="34" t="s">
        <v>7683</v>
      </c>
      <c r="F1772" s="34">
        <v>16</v>
      </c>
    </row>
    <row r="1773" spans="1:6">
      <c r="A1773" s="23">
        <v>2021</v>
      </c>
      <c r="B1773" s="23" t="s">
        <v>514</v>
      </c>
      <c r="C1773" s="13" t="s">
        <v>23</v>
      </c>
      <c r="D1773" s="34" t="s">
        <v>5143</v>
      </c>
      <c r="E1773" s="34" t="s">
        <v>7763</v>
      </c>
      <c r="F1773" s="34">
        <v>4</v>
      </c>
    </row>
    <row r="1774" spans="1:6">
      <c r="A1774" s="23">
        <v>2021</v>
      </c>
      <c r="B1774" s="23" t="s">
        <v>514</v>
      </c>
      <c r="C1774" s="13" t="s">
        <v>23</v>
      </c>
      <c r="D1774" s="34" t="s">
        <v>5143</v>
      </c>
      <c r="E1774" s="34" t="s">
        <v>7855</v>
      </c>
      <c r="F1774" s="34">
        <v>2</v>
      </c>
    </row>
    <row r="1775" spans="1:6">
      <c r="A1775" s="23">
        <v>2021</v>
      </c>
      <c r="B1775" s="23" t="s">
        <v>514</v>
      </c>
      <c r="C1775" s="13" t="s">
        <v>23</v>
      </c>
      <c r="D1775" s="34" t="s">
        <v>5143</v>
      </c>
      <c r="E1775" s="34" t="s">
        <v>7685</v>
      </c>
      <c r="F1775" s="34">
        <v>1</v>
      </c>
    </row>
    <row r="1776" spans="1:6">
      <c r="A1776" s="23">
        <v>2021</v>
      </c>
      <c r="B1776" s="23" t="s">
        <v>514</v>
      </c>
      <c r="C1776" s="13" t="s">
        <v>23</v>
      </c>
      <c r="D1776" s="34" t="s">
        <v>5143</v>
      </c>
      <c r="E1776" s="34" t="s">
        <v>7764</v>
      </c>
      <c r="F1776" s="34">
        <v>4</v>
      </c>
    </row>
    <row r="1777" spans="1:6">
      <c r="A1777" s="23">
        <v>2021</v>
      </c>
      <c r="B1777" s="23" t="s">
        <v>514</v>
      </c>
      <c r="C1777" s="13" t="s">
        <v>23</v>
      </c>
      <c r="D1777" s="34" t="s">
        <v>5143</v>
      </c>
      <c r="E1777" s="34" t="s">
        <v>7686</v>
      </c>
      <c r="F1777" s="34">
        <v>31</v>
      </c>
    </row>
    <row r="1778" spans="1:6">
      <c r="A1778" s="23">
        <v>2021</v>
      </c>
      <c r="B1778" s="23" t="s">
        <v>514</v>
      </c>
      <c r="C1778" s="13" t="s">
        <v>23</v>
      </c>
      <c r="D1778" s="34" t="s">
        <v>5143</v>
      </c>
      <c r="E1778" s="34" t="s">
        <v>7687</v>
      </c>
      <c r="F1778" s="34">
        <v>2</v>
      </c>
    </row>
    <row r="1779" spans="1:6">
      <c r="A1779" s="23">
        <v>2021</v>
      </c>
      <c r="B1779" s="23" t="s">
        <v>514</v>
      </c>
      <c r="C1779" s="13" t="s">
        <v>23</v>
      </c>
      <c r="D1779" s="34" t="s">
        <v>5143</v>
      </c>
      <c r="E1779" s="34" t="s">
        <v>7922</v>
      </c>
      <c r="F1779" s="34">
        <v>2</v>
      </c>
    </row>
    <row r="1780" spans="1:6">
      <c r="A1780" s="23">
        <v>2021</v>
      </c>
      <c r="B1780" s="23" t="s">
        <v>514</v>
      </c>
      <c r="C1780" s="13" t="s">
        <v>23</v>
      </c>
      <c r="D1780" s="34" t="s">
        <v>5143</v>
      </c>
      <c r="E1780" s="34" t="s">
        <v>7699</v>
      </c>
      <c r="F1780" s="34">
        <v>2</v>
      </c>
    </row>
    <row r="1781" spans="1:6">
      <c r="A1781" s="23">
        <v>2021</v>
      </c>
      <c r="B1781" s="23" t="s">
        <v>514</v>
      </c>
      <c r="C1781" s="13" t="s">
        <v>23</v>
      </c>
      <c r="D1781" s="34" t="s">
        <v>5143</v>
      </c>
      <c r="E1781" s="34" t="s">
        <v>7766</v>
      </c>
      <c r="F1781" s="34">
        <v>1</v>
      </c>
    </row>
    <row r="1782" spans="1:6">
      <c r="A1782" s="23">
        <v>2021</v>
      </c>
      <c r="B1782" s="23" t="s">
        <v>514</v>
      </c>
      <c r="C1782" s="13" t="s">
        <v>23</v>
      </c>
      <c r="D1782" s="34" t="s">
        <v>5143</v>
      </c>
      <c r="E1782" s="34" t="s">
        <v>7853</v>
      </c>
      <c r="F1782" s="34">
        <v>20</v>
      </c>
    </row>
    <row r="1783" spans="1:6">
      <c r="A1783" s="23">
        <v>2021</v>
      </c>
      <c r="B1783" s="23" t="s">
        <v>514</v>
      </c>
      <c r="C1783" s="13" t="s">
        <v>23</v>
      </c>
      <c r="D1783" s="34" t="s">
        <v>5143</v>
      </c>
      <c r="E1783" s="34" t="s">
        <v>7688</v>
      </c>
      <c r="F1783" s="34">
        <v>21</v>
      </c>
    </row>
    <row r="1784" spans="1:6">
      <c r="A1784" s="23">
        <v>2021</v>
      </c>
      <c r="B1784" s="23" t="s">
        <v>514</v>
      </c>
      <c r="C1784" s="13" t="s">
        <v>23</v>
      </c>
      <c r="D1784" s="34" t="s">
        <v>5143</v>
      </c>
      <c r="E1784" s="34" t="s">
        <v>7809</v>
      </c>
      <c r="F1784" s="34">
        <v>13</v>
      </c>
    </row>
    <row r="1785" spans="1:6">
      <c r="A1785" s="23">
        <v>2021</v>
      </c>
      <c r="B1785" s="23" t="s">
        <v>514</v>
      </c>
      <c r="C1785" s="13" t="s">
        <v>23</v>
      </c>
      <c r="D1785" s="34" t="s">
        <v>5143</v>
      </c>
      <c r="E1785" s="34" t="s">
        <v>7885</v>
      </c>
      <c r="F1785" s="34">
        <v>1</v>
      </c>
    </row>
    <row r="1786" spans="1:6">
      <c r="A1786" s="23">
        <v>2021</v>
      </c>
      <c r="B1786" s="23" t="s">
        <v>514</v>
      </c>
      <c r="C1786" s="13" t="s">
        <v>23</v>
      </c>
      <c r="D1786" s="34" t="s">
        <v>5143</v>
      </c>
      <c r="E1786" s="34" t="s">
        <v>7919</v>
      </c>
      <c r="F1786" s="34">
        <v>4</v>
      </c>
    </row>
    <row r="1787" spans="1:6">
      <c r="A1787" s="23">
        <v>2021</v>
      </c>
      <c r="B1787" s="23" t="s">
        <v>514</v>
      </c>
      <c r="C1787" s="13" t="s">
        <v>6804</v>
      </c>
      <c r="D1787" s="34" t="s">
        <v>7624</v>
      </c>
      <c r="E1787" s="34" t="s">
        <v>7906</v>
      </c>
      <c r="F1787" s="34">
        <v>1</v>
      </c>
    </row>
    <row r="1788" spans="1:6">
      <c r="A1788" s="23">
        <v>2021</v>
      </c>
      <c r="B1788" s="23" t="s">
        <v>514</v>
      </c>
      <c r="C1788" s="13" t="s">
        <v>6804</v>
      </c>
      <c r="D1788" s="34" t="s">
        <v>7624</v>
      </c>
      <c r="E1788" s="34" t="s">
        <v>7907</v>
      </c>
      <c r="F1788" s="34">
        <v>1</v>
      </c>
    </row>
    <row r="1789" spans="1:6">
      <c r="A1789" s="23">
        <v>2021</v>
      </c>
      <c r="B1789" s="23" t="s">
        <v>514</v>
      </c>
      <c r="C1789" s="13" t="s">
        <v>6804</v>
      </c>
      <c r="D1789" s="34" t="s">
        <v>7624</v>
      </c>
      <c r="E1789" s="34" t="s">
        <v>7627</v>
      </c>
      <c r="F1789" s="34">
        <v>69</v>
      </c>
    </row>
    <row r="1790" spans="1:6">
      <c r="A1790" s="23">
        <v>2021</v>
      </c>
      <c r="B1790" s="23" t="s">
        <v>514</v>
      </c>
      <c r="C1790" s="13" t="s">
        <v>6804</v>
      </c>
      <c r="D1790" s="34" t="s">
        <v>7624</v>
      </c>
      <c r="E1790" s="34" t="s">
        <v>7716</v>
      </c>
      <c r="F1790" s="34">
        <v>5</v>
      </c>
    </row>
    <row r="1791" spans="1:6">
      <c r="A1791" s="23">
        <v>2021</v>
      </c>
      <c r="B1791" s="23" t="s">
        <v>514</v>
      </c>
      <c r="C1791" s="13" t="s">
        <v>6804</v>
      </c>
      <c r="D1791" s="34" t="s">
        <v>7624</v>
      </c>
      <c r="E1791" s="34" t="s">
        <v>7635</v>
      </c>
      <c r="F1791" s="34">
        <v>1</v>
      </c>
    </row>
    <row r="1792" spans="1:6">
      <c r="A1792" s="23">
        <v>2021</v>
      </c>
      <c r="B1792" s="23" t="s">
        <v>514</v>
      </c>
      <c r="C1792" s="13" t="s">
        <v>6804</v>
      </c>
      <c r="D1792" s="34" t="s">
        <v>7624</v>
      </c>
      <c r="E1792" s="34" t="s">
        <v>7899</v>
      </c>
      <c r="F1792" s="34">
        <v>120</v>
      </c>
    </row>
    <row r="1793" spans="1:6">
      <c r="A1793" s="23">
        <v>2021</v>
      </c>
      <c r="B1793" s="23" t="s">
        <v>514</v>
      </c>
      <c r="C1793" s="13" t="s">
        <v>6804</v>
      </c>
      <c r="D1793" s="34" t="s">
        <v>7624</v>
      </c>
      <c r="E1793" s="34" t="s">
        <v>7636</v>
      </c>
      <c r="F1793" s="34">
        <v>103</v>
      </c>
    </row>
    <row r="1794" spans="1:6">
      <c r="A1794" s="23">
        <v>2021</v>
      </c>
      <c r="B1794" s="23" t="s">
        <v>514</v>
      </c>
      <c r="C1794" s="13" t="s">
        <v>6804</v>
      </c>
      <c r="D1794" s="34" t="s">
        <v>7624</v>
      </c>
      <c r="E1794" s="34" t="s">
        <v>7637</v>
      </c>
      <c r="F1794" s="34">
        <v>103</v>
      </c>
    </row>
    <row r="1795" spans="1:6">
      <c r="A1795" s="23">
        <v>2021</v>
      </c>
      <c r="B1795" s="23" t="s">
        <v>514</v>
      </c>
      <c r="C1795" s="13" t="s">
        <v>6804</v>
      </c>
      <c r="D1795" s="34" t="s">
        <v>7624</v>
      </c>
      <c r="E1795" s="34" t="s">
        <v>7917</v>
      </c>
      <c r="F1795" s="34">
        <v>6</v>
      </c>
    </row>
    <row r="1796" spans="1:6">
      <c r="A1796" s="23">
        <v>2021</v>
      </c>
      <c r="B1796" s="23" t="s">
        <v>514</v>
      </c>
      <c r="C1796" s="13" t="s">
        <v>6804</v>
      </c>
      <c r="D1796" s="34" t="s">
        <v>7624</v>
      </c>
      <c r="E1796" s="34" t="s">
        <v>7638</v>
      </c>
      <c r="F1796" s="34">
        <v>68</v>
      </c>
    </row>
    <row r="1797" spans="1:6">
      <c r="A1797" s="23">
        <v>2021</v>
      </c>
      <c r="B1797" s="23" t="s">
        <v>514</v>
      </c>
      <c r="C1797" s="13" t="s">
        <v>6804</v>
      </c>
      <c r="D1797" s="34" t="s">
        <v>7624</v>
      </c>
      <c r="E1797" s="34" t="s">
        <v>7639</v>
      </c>
      <c r="F1797" s="34">
        <v>68</v>
      </c>
    </row>
    <row r="1798" spans="1:6">
      <c r="A1798" s="23">
        <v>2021</v>
      </c>
      <c r="B1798" s="23" t="s">
        <v>514</v>
      </c>
      <c r="C1798" s="13" t="s">
        <v>6804</v>
      </c>
      <c r="D1798" s="34" t="s">
        <v>7624</v>
      </c>
      <c r="E1798" s="34" t="s">
        <v>7695</v>
      </c>
      <c r="F1798" s="34">
        <v>29</v>
      </c>
    </row>
    <row r="1799" spans="1:6">
      <c r="A1799" s="23">
        <v>2021</v>
      </c>
      <c r="B1799" s="23" t="s">
        <v>514</v>
      </c>
      <c r="C1799" s="13" t="s">
        <v>6804</v>
      </c>
      <c r="D1799" s="34" t="s">
        <v>7624</v>
      </c>
      <c r="E1799" s="34" t="s">
        <v>7775</v>
      </c>
      <c r="F1799" s="34">
        <v>1</v>
      </c>
    </row>
    <row r="1800" spans="1:6">
      <c r="A1800" s="23">
        <v>2021</v>
      </c>
      <c r="B1800" s="23" t="s">
        <v>514</v>
      </c>
      <c r="C1800" s="13" t="s">
        <v>6804</v>
      </c>
      <c r="D1800" s="34" t="s">
        <v>7624</v>
      </c>
      <c r="E1800" s="34" t="s">
        <v>7781</v>
      </c>
      <c r="F1800" s="34">
        <v>2</v>
      </c>
    </row>
    <row r="1801" spans="1:6">
      <c r="A1801" s="23">
        <v>2021</v>
      </c>
      <c r="B1801" s="23" t="s">
        <v>514</v>
      </c>
      <c r="C1801" s="13" t="s">
        <v>6804</v>
      </c>
      <c r="D1801" s="34" t="s">
        <v>7651</v>
      </c>
      <c r="E1801" s="34" t="s">
        <v>7652</v>
      </c>
      <c r="F1801" s="34">
        <v>5</v>
      </c>
    </row>
    <row r="1802" spans="1:6">
      <c r="A1802" s="23">
        <v>2021</v>
      </c>
      <c r="B1802" s="23" t="s">
        <v>514</v>
      </c>
      <c r="C1802" s="13" t="s">
        <v>6804</v>
      </c>
      <c r="D1802" s="34" t="s">
        <v>7651</v>
      </c>
      <c r="E1802" s="34" t="s">
        <v>7849</v>
      </c>
      <c r="F1802" s="34">
        <v>3</v>
      </c>
    </row>
    <row r="1803" spans="1:6">
      <c r="A1803" s="23">
        <v>2021</v>
      </c>
      <c r="B1803" s="23" t="s">
        <v>514</v>
      </c>
      <c r="C1803" s="13" t="s">
        <v>6804</v>
      </c>
      <c r="D1803" s="34" t="s">
        <v>7651</v>
      </c>
      <c r="E1803" s="34" t="s">
        <v>7850</v>
      </c>
      <c r="F1803" s="34">
        <v>4</v>
      </c>
    </row>
    <row r="1804" spans="1:6">
      <c r="A1804" s="23">
        <v>2021</v>
      </c>
      <c r="B1804" s="23" t="s">
        <v>514</v>
      </c>
      <c r="C1804" s="13" t="s">
        <v>6804</v>
      </c>
      <c r="D1804" s="34" t="s">
        <v>7651</v>
      </c>
      <c r="E1804" s="34" t="s">
        <v>7900</v>
      </c>
      <c r="F1804" s="34">
        <v>3</v>
      </c>
    </row>
    <row r="1805" spans="1:6">
      <c r="A1805" s="23">
        <v>2021</v>
      </c>
      <c r="B1805" s="23" t="s">
        <v>514</v>
      </c>
      <c r="C1805" s="13" t="s">
        <v>6804</v>
      </c>
      <c r="D1805" s="34" t="s">
        <v>7651</v>
      </c>
      <c r="E1805" s="34" t="s">
        <v>7653</v>
      </c>
      <c r="F1805" s="34">
        <v>3</v>
      </c>
    </row>
    <row r="1806" spans="1:6">
      <c r="A1806" s="23">
        <v>2021</v>
      </c>
      <c r="B1806" s="23" t="s">
        <v>514</v>
      </c>
      <c r="C1806" s="13" t="s">
        <v>6804</v>
      </c>
      <c r="D1806" s="34" t="s">
        <v>7651</v>
      </c>
      <c r="E1806" s="34" t="s">
        <v>1454</v>
      </c>
      <c r="F1806" s="34">
        <v>16</v>
      </c>
    </row>
    <row r="1807" spans="1:6">
      <c r="A1807" s="23">
        <v>2021</v>
      </c>
      <c r="B1807" s="23" t="s">
        <v>514</v>
      </c>
      <c r="C1807" s="13" t="s">
        <v>6804</v>
      </c>
      <c r="D1807" s="34" t="s">
        <v>7651</v>
      </c>
      <c r="E1807" s="34" t="s">
        <v>7654</v>
      </c>
      <c r="F1807" s="34">
        <v>2</v>
      </c>
    </row>
    <row r="1808" spans="1:6">
      <c r="A1808" s="23">
        <v>2021</v>
      </c>
      <c r="B1808" s="23" t="s">
        <v>514</v>
      </c>
      <c r="C1808" s="13" t="s">
        <v>6804</v>
      </c>
      <c r="D1808" s="34" t="s">
        <v>7651</v>
      </c>
      <c r="E1808" s="34" t="s">
        <v>7851</v>
      </c>
      <c r="F1808" s="34">
        <v>9</v>
      </c>
    </row>
    <row r="1809" spans="1:6">
      <c r="A1809" s="23">
        <v>2021</v>
      </c>
      <c r="B1809" s="23" t="s">
        <v>514</v>
      </c>
      <c r="C1809" s="13" t="s">
        <v>6804</v>
      </c>
      <c r="D1809" s="34" t="s">
        <v>7651</v>
      </c>
      <c r="E1809" s="34" t="s">
        <v>7852</v>
      </c>
      <c r="F1809" s="34">
        <v>9</v>
      </c>
    </row>
    <row r="1810" spans="1:6">
      <c r="A1810" s="23">
        <v>2021</v>
      </c>
      <c r="B1810" s="23" t="s">
        <v>514</v>
      </c>
      <c r="C1810" s="13" t="s">
        <v>6804</v>
      </c>
      <c r="D1810" s="34" t="s">
        <v>7651</v>
      </c>
      <c r="E1810" s="34" t="s">
        <v>7655</v>
      </c>
      <c r="F1810" s="34">
        <v>4</v>
      </c>
    </row>
    <row r="1811" spans="1:6">
      <c r="A1811" s="23">
        <v>2021</v>
      </c>
      <c r="B1811" s="23" t="s">
        <v>514</v>
      </c>
      <c r="C1811" s="13" t="s">
        <v>6804</v>
      </c>
      <c r="D1811" s="34" t="s">
        <v>7651</v>
      </c>
      <c r="E1811" s="34" t="s">
        <v>7921</v>
      </c>
      <c r="F1811" s="34">
        <v>5</v>
      </c>
    </row>
    <row r="1812" spans="1:6">
      <c r="A1812" s="23">
        <v>2021</v>
      </c>
      <c r="B1812" s="23" t="s">
        <v>514</v>
      </c>
      <c r="C1812" s="13" t="s">
        <v>6804</v>
      </c>
      <c r="D1812" s="34" t="s">
        <v>7651</v>
      </c>
      <c r="E1812" s="34" t="s">
        <v>7656</v>
      </c>
      <c r="F1812" s="34">
        <v>3</v>
      </c>
    </row>
    <row r="1813" spans="1:6">
      <c r="A1813" s="23">
        <v>2021</v>
      </c>
      <c r="B1813" s="23" t="s">
        <v>514</v>
      </c>
      <c r="C1813" s="13" t="s">
        <v>6804</v>
      </c>
      <c r="D1813" s="34" t="s">
        <v>7651</v>
      </c>
      <c r="E1813" s="34" t="s">
        <v>7901</v>
      </c>
      <c r="F1813" s="34">
        <v>6</v>
      </c>
    </row>
    <row r="1814" spans="1:6">
      <c r="A1814" s="23">
        <v>2021</v>
      </c>
      <c r="B1814" s="23" t="s">
        <v>514</v>
      </c>
      <c r="C1814" s="13" t="s">
        <v>6804</v>
      </c>
      <c r="D1814" s="34" t="s">
        <v>7651</v>
      </c>
      <c r="E1814" s="34" t="s">
        <v>7657</v>
      </c>
      <c r="F1814" s="34">
        <v>4</v>
      </c>
    </row>
    <row r="1815" spans="1:6">
      <c r="A1815" s="23">
        <v>2021</v>
      </c>
      <c r="B1815" s="23" t="s">
        <v>514</v>
      </c>
      <c r="C1815" s="13" t="s">
        <v>6804</v>
      </c>
      <c r="D1815" s="34" t="s">
        <v>7651</v>
      </c>
      <c r="E1815" s="34" t="s">
        <v>7857</v>
      </c>
      <c r="F1815" s="34">
        <v>1</v>
      </c>
    </row>
    <row r="1816" spans="1:6">
      <c r="A1816" s="23">
        <v>2021</v>
      </c>
      <c r="B1816" s="23" t="s">
        <v>514</v>
      </c>
      <c r="C1816" s="13" t="s">
        <v>6804</v>
      </c>
      <c r="D1816" s="34" t="s">
        <v>7651</v>
      </c>
      <c r="E1816" s="34" t="s">
        <v>7658</v>
      </c>
      <c r="F1816" s="34">
        <v>3</v>
      </c>
    </row>
    <row r="1817" spans="1:6">
      <c r="A1817" s="23">
        <v>2021</v>
      </c>
      <c r="B1817" s="23" t="s">
        <v>514</v>
      </c>
      <c r="C1817" s="13" t="s">
        <v>6804</v>
      </c>
      <c r="D1817" s="34" t="s">
        <v>7651</v>
      </c>
      <c r="E1817" s="34" t="s">
        <v>7696</v>
      </c>
      <c r="F1817" s="34">
        <v>15</v>
      </c>
    </row>
    <row r="1818" spans="1:6">
      <c r="A1818" s="23">
        <v>2021</v>
      </c>
      <c r="B1818" s="23" t="s">
        <v>514</v>
      </c>
      <c r="C1818" s="13" t="s">
        <v>6804</v>
      </c>
      <c r="D1818" s="34" t="s">
        <v>7651</v>
      </c>
      <c r="E1818" s="34" t="s">
        <v>7761</v>
      </c>
      <c r="F1818" s="34">
        <v>4</v>
      </c>
    </row>
    <row r="1819" spans="1:6">
      <c r="A1819" s="23">
        <v>2021</v>
      </c>
      <c r="B1819" s="23" t="s">
        <v>514</v>
      </c>
      <c r="C1819" s="13" t="s">
        <v>6804</v>
      </c>
      <c r="D1819" s="34" t="s">
        <v>7651</v>
      </c>
      <c r="E1819" s="34" t="s">
        <v>4454</v>
      </c>
      <c r="F1819" s="34">
        <v>5</v>
      </c>
    </row>
    <row r="1820" spans="1:6">
      <c r="A1820" s="23">
        <v>2021</v>
      </c>
      <c r="B1820" s="23" t="s">
        <v>514</v>
      </c>
      <c r="C1820" s="13" t="s">
        <v>6804</v>
      </c>
      <c r="D1820" s="34" t="s">
        <v>7651</v>
      </c>
      <c r="E1820" s="34" t="s">
        <v>7660</v>
      </c>
      <c r="F1820" s="34">
        <v>3</v>
      </c>
    </row>
    <row r="1821" spans="1:6">
      <c r="A1821" s="23">
        <v>2021</v>
      </c>
      <c r="B1821" s="23" t="s">
        <v>514</v>
      </c>
      <c r="C1821" s="13" t="s">
        <v>6804</v>
      </c>
      <c r="D1821" s="34" t="s">
        <v>7651</v>
      </c>
      <c r="E1821" s="34" t="s">
        <v>7905</v>
      </c>
      <c r="F1821" s="34">
        <v>9</v>
      </c>
    </row>
    <row r="1822" spans="1:6">
      <c r="A1822" s="23">
        <v>2021</v>
      </c>
      <c r="B1822" s="23" t="s">
        <v>514</v>
      </c>
      <c r="C1822" s="13" t="s">
        <v>6804</v>
      </c>
      <c r="D1822" s="34" t="s">
        <v>7651</v>
      </c>
      <c r="E1822" s="34" t="s">
        <v>7661</v>
      </c>
      <c r="F1822" s="34">
        <v>2</v>
      </c>
    </row>
    <row r="1823" spans="1:6">
      <c r="A1823" s="23">
        <v>2021</v>
      </c>
      <c r="B1823" s="23" t="s">
        <v>514</v>
      </c>
      <c r="C1823" s="13" t="s">
        <v>6804</v>
      </c>
      <c r="D1823" s="34" t="s">
        <v>7651</v>
      </c>
      <c r="E1823" s="34" t="s">
        <v>7884</v>
      </c>
      <c r="F1823" s="34">
        <v>9</v>
      </c>
    </row>
    <row r="1824" spans="1:6">
      <c r="A1824" s="23">
        <v>2021</v>
      </c>
      <c r="B1824" s="23" t="s">
        <v>514</v>
      </c>
      <c r="C1824" s="13" t="s">
        <v>6804</v>
      </c>
      <c r="D1824" s="34" t="s">
        <v>7651</v>
      </c>
      <c r="E1824" s="34" t="s">
        <v>7778</v>
      </c>
      <c r="F1824" s="34">
        <v>1</v>
      </c>
    </row>
    <row r="1825" spans="1:6">
      <c r="A1825" s="23">
        <v>2021</v>
      </c>
      <c r="B1825" s="23" t="s">
        <v>514</v>
      </c>
      <c r="C1825" s="13" t="s">
        <v>6804</v>
      </c>
      <c r="D1825" s="34" t="s">
        <v>7651</v>
      </c>
      <c r="E1825" s="34" t="s">
        <v>7705</v>
      </c>
      <c r="F1825" s="34">
        <v>1</v>
      </c>
    </row>
    <row r="1826" spans="1:6">
      <c r="A1826" s="23">
        <v>2021</v>
      </c>
      <c r="B1826" s="23" t="s">
        <v>514</v>
      </c>
      <c r="C1826" s="13" t="s">
        <v>6804</v>
      </c>
      <c r="D1826" s="34" t="s">
        <v>7651</v>
      </c>
      <c r="E1826" s="34" t="s">
        <v>7887</v>
      </c>
      <c r="F1826" s="34">
        <v>1</v>
      </c>
    </row>
    <row r="1827" spans="1:6">
      <c r="A1827" s="23">
        <v>2021</v>
      </c>
      <c r="B1827" s="23" t="s">
        <v>514</v>
      </c>
      <c r="C1827" s="13" t="s">
        <v>6804</v>
      </c>
      <c r="D1827" s="34" t="s">
        <v>7651</v>
      </c>
      <c r="E1827" s="34" t="s">
        <v>7767</v>
      </c>
      <c r="F1827" s="34">
        <v>3</v>
      </c>
    </row>
    <row r="1828" spans="1:6">
      <c r="A1828" s="23">
        <v>2021</v>
      </c>
      <c r="B1828" s="23" t="s">
        <v>514</v>
      </c>
      <c r="C1828" s="13" t="s">
        <v>6804</v>
      </c>
      <c r="D1828" s="34" t="s">
        <v>7651</v>
      </c>
      <c r="E1828" s="34" t="s">
        <v>7717</v>
      </c>
      <c r="F1828" s="34">
        <v>2</v>
      </c>
    </row>
    <row r="1829" spans="1:6">
      <c r="A1829" s="23">
        <v>2021</v>
      </c>
      <c r="B1829" s="23" t="s">
        <v>514</v>
      </c>
      <c r="C1829" s="13" t="s">
        <v>6804</v>
      </c>
      <c r="D1829" s="34" t="s">
        <v>7651</v>
      </c>
      <c r="E1829" s="34" t="s">
        <v>7665</v>
      </c>
      <c r="F1829" s="34">
        <v>11</v>
      </c>
    </row>
    <row r="1830" spans="1:6">
      <c r="A1830" s="23">
        <v>2021</v>
      </c>
      <c r="B1830" s="23" t="s">
        <v>514</v>
      </c>
      <c r="C1830" s="13" t="s">
        <v>6804</v>
      </c>
      <c r="D1830" s="34" t="s">
        <v>7651</v>
      </c>
      <c r="E1830" s="34" t="s">
        <v>7666</v>
      </c>
      <c r="F1830" s="34">
        <v>1</v>
      </c>
    </row>
    <row r="1831" spans="1:6">
      <c r="A1831" s="23">
        <v>2021</v>
      </c>
      <c r="B1831" s="23" t="s">
        <v>514</v>
      </c>
      <c r="C1831" s="13" t="s">
        <v>6804</v>
      </c>
      <c r="D1831" s="34" t="s">
        <v>7651</v>
      </c>
      <c r="E1831" s="34" t="s">
        <v>7854</v>
      </c>
      <c r="F1831" s="34">
        <v>5</v>
      </c>
    </row>
    <row r="1832" spans="1:6">
      <c r="A1832" s="23">
        <v>2021</v>
      </c>
      <c r="B1832" s="23" t="s">
        <v>514</v>
      </c>
      <c r="C1832" s="13" t="s">
        <v>6804</v>
      </c>
      <c r="D1832" s="34" t="s">
        <v>7651</v>
      </c>
      <c r="E1832" s="34" t="s">
        <v>7708</v>
      </c>
      <c r="F1832" s="34">
        <v>18</v>
      </c>
    </row>
    <row r="1833" spans="1:6">
      <c r="A1833" s="23">
        <v>2021</v>
      </c>
      <c r="B1833" s="23" t="s">
        <v>514</v>
      </c>
      <c r="C1833" s="13" t="s">
        <v>6804</v>
      </c>
      <c r="D1833" s="34" t="s">
        <v>7651</v>
      </c>
      <c r="E1833" s="34" t="s">
        <v>7669</v>
      </c>
      <c r="F1833" s="34">
        <v>2</v>
      </c>
    </row>
    <row r="1834" spans="1:6">
      <c r="A1834" s="23">
        <v>2021</v>
      </c>
      <c r="B1834" s="23" t="s">
        <v>514</v>
      </c>
      <c r="C1834" s="13" t="s">
        <v>6804</v>
      </c>
      <c r="D1834" s="34" t="s">
        <v>7651</v>
      </c>
      <c r="E1834" s="34" t="s">
        <v>7670</v>
      </c>
      <c r="F1834" s="34">
        <v>7</v>
      </c>
    </row>
    <row r="1835" spans="1:6">
      <c r="A1835" s="23">
        <v>2021</v>
      </c>
      <c r="B1835" s="23" t="s">
        <v>514</v>
      </c>
      <c r="C1835" s="13" t="s">
        <v>6804</v>
      </c>
      <c r="D1835" s="34" t="s">
        <v>7651</v>
      </c>
      <c r="E1835" s="34" t="s">
        <v>7671</v>
      </c>
      <c r="F1835" s="34">
        <v>6</v>
      </c>
    </row>
    <row r="1836" spans="1:6">
      <c r="A1836" s="23">
        <v>2021</v>
      </c>
      <c r="B1836" s="23" t="s">
        <v>514</v>
      </c>
      <c r="C1836" s="13" t="s">
        <v>6804</v>
      </c>
      <c r="D1836" s="34" t="s">
        <v>7651</v>
      </c>
      <c r="E1836" s="34" t="s">
        <v>7709</v>
      </c>
      <c r="F1836" s="34">
        <v>1</v>
      </c>
    </row>
    <row r="1837" spans="1:6">
      <c r="A1837" s="23">
        <v>2021</v>
      </c>
      <c r="B1837" s="23" t="s">
        <v>514</v>
      </c>
      <c r="C1837" s="13" t="s">
        <v>6804</v>
      </c>
      <c r="D1837" s="34" t="s">
        <v>7651</v>
      </c>
      <c r="E1837" s="34" t="s">
        <v>7672</v>
      </c>
      <c r="F1837" s="34">
        <v>3</v>
      </c>
    </row>
    <row r="1838" spans="1:6">
      <c r="A1838" s="23">
        <v>2021</v>
      </c>
      <c r="B1838" s="23" t="s">
        <v>514</v>
      </c>
      <c r="C1838" s="13" t="s">
        <v>6804</v>
      </c>
      <c r="D1838" s="34" t="s">
        <v>7651</v>
      </c>
      <c r="E1838" s="34" t="s">
        <v>7861</v>
      </c>
      <c r="F1838" s="34">
        <v>2</v>
      </c>
    </row>
    <row r="1839" spans="1:6">
      <c r="A1839" s="23">
        <v>2021</v>
      </c>
      <c r="B1839" s="23" t="s">
        <v>514</v>
      </c>
      <c r="C1839" s="13" t="s">
        <v>6804</v>
      </c>
      <c r="D1839" s="34" t="s">
        <v>7651</v>
      </c>
      <c r="E1839" s="34" t="s">
        <v>7768</v>
      </c>
      <c r="F1839" s="34">
        <v>1</v>
      </c>
    </row>
    <row r="1840" spans="1:6">
      <c r="A1840" s="23">
        <v>2021</v>
      </c>
      <c r="B1840" s="23" t="s">
        <v>514</v>
      </c>
      <c r="C1840" s="13" t="s">
        <v>6804</v>
      </c>
      <c r="D1840" s="34" t="s">
        <v>7651</v>
      </c>
      <c r="E1840" s="34" t="s">
        <v>7902</v>
      </c>
      <c r="F1840" s="34">
        <v>10</v>
      </c>
    </row>
    <row r="1841" spans="1:6">
      <c r="A1841" s="23">
        <v>2021</v>
      </c>
      <c r="B1841" s="23" t="s">
        <v>514</v>
      </c>
      <c r="C1841" s="13" t="s">
        <v>6804</v>
      </c>
      <c r="D1841" s="34" t="s">
        <v>7651</v>
      </c>
      <c r="E1841" s="34" t="s">
        <v>7860</v>
      </c>
      <c r="F1841" s="34">
        <v>1</v>
      </c>
    </row>
    <row r="1842" spans="1:6">
      <c r="A1842" s="23">
        <v>2021</v>
      </c>
      <c r="B1842" s="23" t="s">
        <v>514</v>
      </c>
      <c r="C1842" s="13" t="s">
        <v>6804</v>
      </c>
      <c r="D1842" s="34" t="s">
        <v>7651</v>
      </c>
      <c r="E1842" s="34" t="s">
        <v>7674</v>
      </c>
      <c r="F1842" s="34">
        <v>5</v>
      </c>
    </row>
    <row r="1843" spans="1:6">
      <c r="A1843" s="23">
        <v>2021</v>
      </c>
      <c r="B1843" s="23" t="s">
        <v>514</v>
      </c>
      <c r="C1843" s="13" t="s">
        <v>6804</v>
      </c>
      <c r="D1843" s="34" t="s">
        <v>5143</v>
      </c>
      <c r="E1843" s="34" t="s">
        <v>7712</v>
      </c>
      <c r="F1843" s="34">
        <v>17</v>
      </c>
    </row>
    <row r="1844" spans="1:6">
      <c r="A1844" s="23">
        <v>2021</v>
      </c>
      <c r="B1844" s="23" t="s">
        <v>514</v>
      </c>
      <c r="C1844" s="13" t="s">
        <v>6804</v>
      </c>
      <c r="D1844" s="34" t="s">
        <v>5143</v>
      </c>
      <c r="E1844" s="34" t="s">
        <v>7676</v>
      </c>
      <c r="F1844" s="34">
        <v>3</v>
      </c>
    </row>
    <row r="1845" spans="1:6">
      <c r="A1845" s="23">
        <v>2021</v>
      </c>
      <c r="B1845" s="23" t="s">
        <v>514</v>
      </c>
      <c r="C1845" s="13" t="s">
        <v>6804</v>
      </c>
      <c r="D1845" s="34" t="s">
        <v>5143</v>
      </c>
      <c r="E1845" s="34" t="s">
        <v>7677</v>
      </c>
      <c r="F1845" s="34">
        <v>4</v>
      </c>
    </row>
    <row r="1846" spans="1:6">
      <c r="A1846" s="23">
        <v>2021</v>
      </c>
      <c r="B1846" s="23" t="s">
        <v>514</v>
      </c>
      <c r="C1846" s="13" t="s">
        <v>6804</v>
      </c>
      <c r="D1846" s="34" t="s">
        <v>5143</v>
      </c>
      <c r="E1846" s="34" t="s">
        <v>7678</v>
      </c>
      <c r="F1846" s="34">
        <v>9</v>
      </c>
    </row>
    <row r="1847" spans="1:6">
      <c r="A1847" s="23">
        <v>2021</v>
      </c>
      <c r="B1847" s="23" t="s">
        <v>514</v>
      </c>
      <c r="C1847" s="13" t="s">
        <v>6804</v>
      </c>
      <c r="D1847" s="34" t="s">
        <v>5143</v>
      </c>
      <c r="E1847" s="34" t="s">
        <v>7679</v>
      </c>
      <c r="F1847" s="34">
        <v>2</v>
      </c>
    </row>
    <row r="1848" spans="1:6">
      <c r="A1848" s="23">
        <v>2021</v>
      </c>
      <c r="B1848" s="23" t="s">
        <v>514</v>
      </c>
      <c r="C1848" s="13" t="s">
        <v>6804</v>
      </c>
      <c r="D1848" s="34" t="s">
        <v>5143</v>
      </c>
      <c r="E1848" s="34" t="s">
        <v>7681</v>
      </c>
      <c r="F1848" s="34">
        <v>16</v>
      </c>
    </row>
    <row r="1849" spans="1:6">
      <c r="A1849" s="23">
        <v>2021</v>
      </c>
      <c r="B1849" s="23" t="s">
        <v>514</v>
      </c>
      <c r="C1849" s="13" t="s">
        <v>6804</v>
      </c>
      <c r="D1849" s="34" t="s">
        <v>5143</v>
      </c>
      <c r="E1849" s="34" t="s">
        <v>7682</v>
      </c>
      <c r="F1849" s="34">
        <v>1</v>
      </c>
    </row>
    <row r="1850" spans="1:6">
      <c r="A1850" s="23">
        <v>2021</v>
      </c>
      <c r="B1850" s="23" t="s">
        <v>514</v>
      </c>
      <c r="C1850" s="13" t="s">
        <v>6804</v>
      </c>
      <c r="D1850" s="34" t="s">
        <v>5143</v>
      </c>
      <c r="E1850" s="34" t="s">
        <v>7683</v>
      </c>
      <c r="F1850" s="34">
        <v>38</v>
      </c>
    </row>
    <row r="1851" spans="1:6">
      <c r="A1851" s="23">
        <v>2021</v>
      </c>
      <c r="B1851" s="23" t="s">
        <v>514</v>
      </c>
      <c r="C1851" s="13" t="s">
        <v>6804</v>
      </c>
      <c r="D1851" s="34" t="s">
        <v>5143</v>
      </c>
      <c r="E1851" s="34" t="s">
        <v>7763</v>
      </c>
      <c r="F1851" s="34">
        <v>2</v>
      </c>
    </row>
    <row r="1852" spans="1:6">
      <c r="A1852" s="23">
        <v>2021</v>
      </c>
      <c r="B1852" s="23" t="s">
        <v>514</v>
      </c>
      <c r="C1852" s="13" t="s">
        <v>6804</v>
      </c>
      <c r="D1852" s="34" t="s">
        <v>5143</v>
      </c>
      <c r="E1852" s="34" t="s">
        <v>7684</v>
      </c>
      <c r="F1852" s="34">
        <v>3</v>
      </c>
    </row>
    <row r="1853" spans="1:6">
      <c r="A1853" s="23">
        <v>2021</v>
      </c>
      <c r="B1853" s="23" t="s">
        <v>514</v>
      </c>
      <c r="C1853" s="13" t="s">
        <v>6804</v>
      </c>
      <c r="D1853" s="34" t="s">
        <v>5143</v>
      </c>
      <c r="E1853" s="34" t="s">
        <v>7903</v>
      </c>
      <c r="F1853" s="34">
        <v>3</v>
      </c>
    </row>
    <row r="1854" spans="1:6">
      <c r="A1854" s="23">
        <v>2021</v>
      </c>
      <c r="B1854" s="23" t="s">
        <v>514</v>
      </c>
      <c r="C1854" s="13" t="s">
        <v>6804</v>
      </c>
      <c r="D1854" s="34" t="s">
        <v>5143</v>
      </c>
      <c r="E1854" s="34" t="s">
        <v>7713</v>
      </c>
      <c r="F1854" s="34">
        <v>1</v>
      </c>
    </row>
    <row r="1855" spans="1:6">
      <c r="A1855" s="23">
        <v>2021</v>
      </c>
      <c r="B1855" s="23" t="s">
        <v>514</v>
      </c>
      <c r="C1855" s="13" t="s">
        <v>6804</v>
      </c>
      <c r="D1855" s="34" t="s">
        <v>5143</v>
      </c>
      <c r="E1855" s="34" t="s">
        <v>7764</v>
      </c>
      <c r="F1855" s="34">
        <v>3</v>
      </c>
    </row>
    <row r="1856" spans="1:6">
      <c r="A1856" s="23">
        <v>2021</v>
      </c>
      <c r="B1856" s="23" t="s">
        <v>514</v>
      </c>
      <c r="C1856" s="13" t="s">
        <v>6804</v>
      </c>
      <c r="D1856" s="34" t="s">
        <v>5143</v>
      </c>
      <c r="E1856" s="34" t="s">
        <v>7686</v>
      </c>
      <c r="F1856" s="34">
        <v>20</v>
      </c>
    </row>
    <row r="1857" spans="1:6">
      <c r="A1857" s="23">
        <v>2021</v>
      </c>
      <c r="B1857" s="23" t="s">
        <v>514</v>
      </c>
      <c r="C1857" s="13" t="s">
        <v>6804</v>
      </c>
      <c r="D1857" s="34" t="s">
        <v>5143</v>
      </c>
      <c r="E1857" s="34" t="s">
        <v>7920</v>
      </c>
      <c r="F1857" s="34">
        <v>1</v>
      </c>
    </row>
    <row r="1858" spans="1:6">
      <c r="A1858" s="23">
        <v>2021</v>
      </c>
      <c r="B1858" s="23" t="s">
        <v>514</v>
      </c>
      <c r="C1858" s="13" t="s">
        <v>6804</v>
      </c>
      <c r="D1858" s="34" t="s">
        <v>5143</v>
      </c>
      <c r="E1858" s="34" t="s">
        <v>7922</v>
      </c>
      <c r="F1858" s="34">
        <v>3</v>
      </c>
    </row>
    <row r="1859" spans="1:6">
      <c r="A1859" s="23">
        <v>2021</v>
      </c>
      <c r="B1859" s="23" t="s">
        <v>514</v>
      </c>
      <c r="C1859" s="13" t="s">
        <v>6804</v>
      </c>
      <c r="D1859" s="34" t="s">
        <v>5143</v>
      </c>
      <c r="E1859" s="34" t="s">
        <v>7699</v>
      </c>
      <c r="F1859" s="34">
        <v>6</v>
      </c>
    </row>
    <row r="1860" spans="1:6">
      <c r="A1860" s="23">
        <v>2021</v>
      </c>
      <c r="B1860" s="23" t="s">
        <v>514</v>
      </c>
      <c r="C1860" s="13" t="s">
        <v>6804</v>
      </c>
      <c r="D1860" s="34" t="s">
        <v>5143</v>
      </c>
      <c r="E1860" s="34" t="s">
        <v>7766</v>
      </c>
      <c r="F1860" s="34">
        <v>5</v>
      </c>
    </row>
    <row r="1861" spans="1:6">
      <c r="A1861" s="23">
        <v>2021</v>
      </c>
      <c r="B1861" s="23" t="s">
        <v>514</v>
      </c>
      <c r="C1861" s="13" t="s">
        <v>6804</v>
      </c>
      <c r="D1861" s="34" t="s">
        <v>5143</v>
      </c>
      <c r="E1861" s="34" t="s">
        <v>7808</v>
      </c>
      <c r="F1861" s="34">
        <v>2</v>
      </c>
    </row>
    <row r="1862" spans="1:6">
      <c r="A1862" s="23">
        <v>2021</v>
      </c>
      <c r="B1862" s="23" t="s">
        <v>514</v>
      </c>
      <c r="C1862" s="13" t="s">
        <v>6804</v>
      </c>
      <c r="D1862" s="34" t="s">
        <v>5143</v>
      </c>
      <c r="E1862" s="34" t="s">
        <v>7912</v>
      </c>
      <c r="F1862" s="34">
        <v>1</v>
      </c>
    </row>
    <row r="1863" spans="1:6">
      <c r="A1863" s="23">
        <v>2021</v>
      </c>
      <c r="B1863" s="23" t="s">
        <v>514</v>
      </c>
      <c r="C1863" s="13" t="s">
        <v>6804</v>
      </c>
      <c r="D1863" s="34" t="s">
        <v>5143</v>
      </c>
      <c r="E1863" s="34" t="s">
        <v>7853</v>
      </c>
      <c r="F1863" s="34">
        <v>10</v>
      </c>
    </row>
    <row r="1864" spans="1:6">
      <c r="A1864" s="23">
        <v>2021</v>
      </c>
      <c r="B1864" s="23" t="s">
        <v>514</v>
      </c>
      <c r="C1864" s="13" t="s">
        <v>6804</v>
      </c>
      <c r="D1864" s="34" t="s">
        <v>5143</v>
      </c>
      <c r="E1864" s="34" t="s">
        <v>7688</v>
      </c>
      <c r="F1864" s="34">
        <v>5</v>
      </c>
    </row>
    <row r="1865" spans="1:6">
      <c r="A1865" s="23">
        <v>2021</v>
      </c>
      <c r="B1865" s="23" t="s">
        <v>514</v>
      </c>
      <c r="C1865" s="13" t="s">
        <v>6804</v>
      </c>
      <c r="D1865" s="34" t="s">
        <v>5143</v>
      </c>
      <c r="E1865" s="34" t="s">
        <v>7918</v>
      </c>
      <c r="F1865" s="34">
        <v>2</v>
      </c>
    </row>
    <row r="1866" spans="1:6">
      <c r="A1866" s="23">
        <v>2021</v>
      </c>
      <c r="B1866" s="23" t="s">
        <v>514</v>
      </c>
      <c r="C1866" s="13" t="s">
        <v>6804</v>
      </c>
      <c r="D1866" s="34" t="s">
        <v>5143</v>
      </c>
      <c r="E1866" s="34" t="s">
        <v>7718</v>
      </c>
      <c r="F1866" s="34">
        <v>3</v>
      </c>
    </row>
    <row r="1867" spans="1:6">
      <c r="A1867" s="23">
        <v>2021</v>
      </c>
      <c r="B1867" s="23" t="s">
        <v>514</v>
      </c>
      <c r="C1867" s="13" t="s">
        <v>6804</v>
      </c>
      <c r="D1867" s="34" t="s">
        <v>5143</v>
      </c>
      <c r="E1867" s="34" t="s">
        <v>7714</v>
      </c>
      <c r="F1867" s="34">
        <v>1</v>
      </c>
    </row>
    <row r="1868" spans="1:6">
      <c r="A1868" s="23">
        <v>2021</v>
      </c>
      <c r="B1868" s="23" t="s">
        <v>514</v>
      </c>
      <c r="C1868" s="13" t="s">
        <v>6804</v>
      </c>
      <c r="D1868" s="34" t="s">
        <v>5143</v>
      </c>
      <c r="E1868" s="34" t="s">
        <v>7809</v>
      </c>
      <c r="F1868" s="34">
        <v>3</v>
      </c>
    </row>
    <row r="1869" spans="1:6">
      <c r="A1869" s="23">
        <v>2021</v>
      </c>
      <c r="B1869" s="23" t="s">
        <v>514</v>
      </c>
      <c r="C1869" s="13" t="s">
        <v>6804</v>
      </c>
      <c r="D1869" s="34" t="s">
        <v>5143</v>
      </c>
      <c r="E1869" s="34" t="s">
        <v>7797</v>
      </c>
      <c r="F1869" s="34">
        <v>9</v>
      </c>
    </row>
    <row r="1870" spans="1:6">
      <c r="A1870" s="23">
        <v>2021</v>
      </c>
      <c r="B1870" s="23" t="s">
        <v>514</v>
      </c>
      <c r="C1870" s="13" t="s">
        <v>6804</v>
      </c>
      <c r="D1870" s="34" t="s">
        <v>5143</v>
      </c>
      <c r="E1870" s="34" t="s">
        <v>7885</v>
      </c>
      <c r="F1870" s="34">
        <v>2</v>
      </c>
    </row>
    <row r="1871" spans="1:6">
      <c r="A1871" s="23">
        <v>2021</v>
      </c>
      <c r="B1871" s="23" t="s">
        <v>514</v>
      </c>
      <c r="C1871" s="13" t="s">
        <v>6804</v>
      </c>
      <c r="D1871" s="34" t="s">
        <v>5143</v>
      </c>
      <c r="E1871" s="34" t="s">
        <v>7719</v>
      </c>
      <c r="F1871" s="34">
        <v>22</v>
      </c>
    </row>
    <row r="1872" spans="1:6">
      <c r="A1872" s="23">
        <v>2021</v>
      </c>
      <c r="B1872" s="23" t="s">
        <v>514</v>
      </c>
      <c r="C1872" s="13" t="s">
        <v>6804</v>
      </c>
      <c r="D1872" s="34" t="s">
        <v>5143</v>
      </c>
      <c r="E1872" s="34" t="s">
        <v>7919</v>
      </c>
      <c r="F1872" s="34">
        <v>4</v>
      </c>
    </row>
    <row r="1873" spans="1:6">
      <c r="A1873" s="23">
        <v>2021</v>
      </c>
      <c r="B1873" s="23" t="s">
        <v>514</v>
      </c>
      <c r="C1873" s="13" t="s">
        <v>185</v>
      </c>
      <c r="D1873" s="34" t="s">
        <v>7624</v>
      </c>
      <c r="E1873" s="34" t="s">
        <v>7625</v>
      </c>
      <c r="F1873" s="34">
        <v>4</v>
      </c>
    </row>
    <row r="1874" spans="1:6">
      <c r="A1874" s="23">
        <v>2021</v>
      </c>
      <c r="B1874" s="23" t="s">
        <v>514</v>
      </c>
      <c r="C1874" s="13" t="s">
        <v>185</v>
      </c>
      <c r="D1874" s="34" t="s">
        <v>7624</v>
      </c>
      <c r="E1874" s="34" t="s">
        <v>4416</v>
      </c>
      <c r="F1874" s="34">
        <v>9</v>
      </c>
    </row>
    <row r="1875" spans="1:6">
      <c r="A1875" s="23">
        <v>2021</v>
      </c>
      <c r="B1875" s="23" t="s">
        <v>514</v>
      </c>
      <c r="C1875" s="13" t="s">
        <v>185</v>
      </c>
      <c r="D1875" s="34" t="s">
        <v>7624</v>
      </c>
      <c r="E1875" s="34" t="s">
        <v>7804</v>
      </c>
      <c r="F1875" s="34">
        <v>1</v>
      </c>
    </row>
    <row r="1876" spans="1:6">
      <c r="A1876" s="23">
        <v>2021</v>
      </c>
      <c r="B1876" s="23" t="s">
        <v>514</v>
      </c>
      <c r="C1876" s="13" t="s">
        <v>185</v>
      </c>
      <c r="D1876" s="34" t="s">
        <v>7624</v>
      </c>
      <c r="E1876" s="34" t="s">
        <v>7906</v>
      </c>
      <c r="F1876" s="34">
        <v>8</v>
      </c>
    </row>
    <row r="1877" spans="1:6">
      <c r="A1877" s="23">
        <v>2021</v>
      </c>
      <c r="B1877" s="23" t="s">
        <v>514</v>
      </c>
      <c r="C1877" s="13" t="s">
        <v>185</v>
      </c>
      <c r="D1877" s="34" t="s">
        <v>7624</v>
      </c>
      <c r="E1877" s="34" t="s">
        <v>7907</v>
      </c>
      <c r="F1877" s="34">
        <v>8</v>
      </c>
    </row>
    <row r="1878" spans="1:6">
      <c r="A1878" s="23">
        <v>2021</v>
      </c>
      <c r="B1878" s="23" t="s">
        <v>514</v>
      </c>
      <c r="C1878" s="13" t="s">
        <v>185</v>
      </c>
      <c r="D1878" s="34" t="s">
        <v>7624</v>
      </c>
      <c r="E1878" s="34" t="s">
        <v>7886</v>
      </c>
      <c r="F1878" s="34">
        <v>8</v>
      </c>
    </row>
    <row r="1879" spans="1:6">
      <c r="A1879" s="23">
        <v>2021</v>
      </c>
      <c r="B1879" s="23" t="s">
        <v>514</v>
      </c>
      <c r="C1879" s="13" t="s">
        <v>185</v>
      </c>
      <c r="D1879" s="34" t="s">
        <v>7624</v>
      </c>
      <c r="E1879" s="34" t="s">
        <v>7627</v>
      </c>
      <c r="F1879" s="34">
        <v>60</v>
      </c>
    </row>
    <row r="1880" spans="1:6">
      <c r="A1880" s="23">
        <v>2021</v>
      </c>
      <c r="B1880" s="23" t="s">
        <v>514</v>
      </c>
      <c r="C1880" s="13" t="s">
        <v>185</v>
      </c>
      <c r="D1880" s="34" t="s">
        <v>7624</v>
      </c>
      <c r="E1880" s="34" t="s">
        <v>7716</v>
      </c>
      <c r="F1880" s="34">
        <v>5</v>
      </c>
    </row>
    <row r="1881" spans="1:6">
      <c r="A1881" s="23">
        <v>2021</v>
      </c>
      <c r="B1881" s="23" t="s">
        <v>514</v>
      </c>
      <c r="C1881" s="13" t="s">
        <v>185</v>
      </c>
      <c r="D1881" s="34" t="s">
        <v>7624</v>
      </c>
      <c r="E1881" s="34" t="s">
        <v>7909</v>
      </c>
      <c r="F1881" s="34">
        <v>52</v>
      </c>
    </row>
    <row r="1882" spans="1:6">
      <c r="A1882" s="23">
        <v>2021</v>
      </c>
      <c r="B1882" s="23" t="s">
        <v>514</v>
      </c>
      <c r="C1882" s="13" t="s">
        <v>185</v>
      </c>
      <c r="D1882" s="34" t="s">
        <v>7624</v>
      </c>
      <c r="E1882" s="34" t="s">
        <v>7720</v>
      </c>
      <c r="F1882" s="34">
        <v>32</v>
      </c>
    </row>
    <row r="1883" spans="1:6">
      <c r="A1883" s="23">
        <v>2021</v>
      </c>
      <c r="B1883" s="23" t="s">
        <v>514</v>
      </c>
      <c r="C1883" s="13" t="s">
        <v>185</v>
      </c>
      <c r="D1883" s="34" t="s">
        <v>7624</v>
      </c>
      <c r="E1883" s="34" t="s">
        <v>7721</v>
      </c>
      <c r="F1883" s="34">
        <v>8</v>
      </c>
    </row>
    <row r="1884" spans="1:6">
      <c r="A1884" s="23">
        <v>2021</v>
      </c>
      <c r="B1884" s="23" t="s">
        <v>514</v>
      </c>
      <c r="C1884" s="13" t="s">
        <v>185</v>
      </c>
      <c r="D1884" s="34" t="s">
        <v>7624</v>
      </c>
      <c r="E1884" s="34" t="s">
        <v>7694</v>
      </c>
      <c r="F1884" s="34">
        <v>27</v>
      </c>
    </row>
    <row r="1885" spans="1:6">
      <c r="A1885" s="23">
        <v>2021</v>
      </c>
      <c r="B1885" s="23" t="s">
        <v>514</v>
      </c>
      <c r="C1885" s="13" t="s">
        <v>185</v>
      </c>
      <c r="D1885" s="34" t="s">
        <v>7624</v>
      </c>
      <c r="E1885" s="34" t="s">
        <v>7722</v>
      </c>
      <c r="F1885" s="34">
        <v>4</v>
      </c>
    </row>
    <row r="1886" spans="1:6">
      <c r="A1886" s="23">
        <v>2021</v>
      </c>
      <c r="B1886" s="23" t="s">
        <v>514</v>
      </c>
      <c r="C1886" s="13" t="s">
        <v>185</v>
      </c>
      <c r="D1886" s="34" t="s">
        <v>7624</v>
      </c>
      <c r="E1886" s="34" t="s">
        <v>7635</v>
      </c>
      <c r="F1886" s="34">
        <v>10</v>
      </c>
    </row>
    <row r="1887" spans="1:6">
      <c r="A1887" s="23">
        <v>2021</v>
      </c>
      <c r="B1887" s="23" t="s">
        <v>514</v>
      </c>
      <c r="C1887" s="13" t="s">
        <v>185</v>
      </c>
      <c r="D1887" s="34" t="s">
        <v>7624</v>
      </c>
      <c r="E1887" s="34" t="s">
        <v>7899</v>
      </c>
      <c r="F1887" s="34">
        <v>217</v>
      </c>
    </row>
    <row r="1888" spans="1:6">
      <c r="A1888" s="23">
        <v>2021</v>
      </c>
      <c r="B1888" s="23" t="s">
        <v>514</v>
      </c>
      <c r="C1888" s="13" t="s">
        <v>185</v>
      </c>
      <c r="D1888" s="34" t="s">
        <v>7624</v>
      </c>
      <c r="E1888" s="34" t="s">
        <v>7636</v>
      </c>
      <c r="F1888" s="34">
        <v>109</v>
      </c>
    </row>
    <row r="1889" spans="1:6">
      <c r="A1889" s="23">
        <v>2021</v>
      </c>
      <c r="B1889" s="23" t="s">
        <v>514</v>
      </c>
      <c r="C1889" s="13" t="s">
        <v>185</v>
      </c>
      <c r="D1889" s="34" t="s">
        <v>7624</v>
      </c>
      <c r="E1889" s="34" t="s">
        <v>7637</v>
      </c>
      <c r="F1889" s="34">
        <v>109</v>
      </c>
    </row>
    <row r="1890" spans="1:6">
      <c r="A1890" s="23">
        <v>2021</v>
      </c>
      <c r="B1890" s="23" t="s">
        <v>514</v>
      </c>
      <c r="C1890" s="13" t="s">
        <v>185</v>
      </c>
      <c r="D1890" s="34" t="s">
        <v>7624</v>
      </c>
      <c r="E1890" s="34" t="s">
        <v>7917</v>
      </c>
      <c r="F1890" s="34">
        <v>17</v>
      </c>
    </row>
    <row r="1891" spans="1:6">
      <c r="A1891" s="23">
        <v>2021</v>
      </c>
      <c r="B1891" s="23" t="s">
        <v>514</v>
      </c>
      <c r="C1891" s="13" t="s">
        <v>185</v>
      </c>
      <c r="D1891" s="34" t="s">
        <v>7624</v>
      </c>
      <c r="E1891" s="34" t="s">
        <v>7638</v>
      </c>
      <c r="F1891" s="34">
        <v>60</v>
      </c>
    </row>
    <row r="1892" spans="1:6">
      <c r="A1892" s="23">
        <v>2021</v>
      </c>
      <c r="B1892" s="23" t="s">
        <v>514</v>
      </c>
      <c r="C1892" s="13" t="s">
        <v>185</v>
      </c>
      <c r="D1892" s="34" t="s">
        <v>7624</v>
      </c>
      <c r="E1892" s="34" t="s">
        <v>7639</v>
      </c>
      <c r="F1892" s="34">
        <v>60</v>
      </c>
    </row>
    <row r="1893" spans="1:6">
      <c r="A1893" s="23">
        <v>2021</v>
      </c>
      <c r="B1893" s="23" t="s">
        <v>514</v>
      </c>
      <c r="C1893" s="13" t="s">
        <v>185</v>
      </c>
      <c r="D1893" s="34" t="s">
        <v>7624</v>
      </c>
      <c r="E1893" s="34" t="s">
        <v>7700</v>
      </c>
      <c r="F1893" s="34">
        <v>6</v>
      </c>
    </row>
    <row r="1894" spans="1:6">
      <c r="A1894" s="23">
        <v>2021</v>
      </c>
      <c r="B1894" s="23" t="s">
        <v>514</v>
      </c>
      <c r="C1894" s="13" t="s">
        <v>185</v>
      </c>
      <c r="D1894" s="34" t="s">
        <v>7624</v>
      </c>
      <c r="E1894" s="34" t="s">
        <v>7641</v>
      </c>
      <c r="F1894" s="34">
        <v>1</v>
      </c>
    </row>
    <row r="1895" spans="1:6">
      <c r="A1895" s="23">
        <v>2021</v>
      </c>
      <c r="B1895" s="23" t="s">
        <v>514</v>
      </c>
      <c r="C1895" s="13" t="s">
        <v>185</v>
      </c>
      <c r="D1895" s="34" t="s">
        <v>7624</v>
      </c>
      <c r="E1895" s="34" t="s">
        <v>7760</v>
      </c>
      <c r="F1895" s="34">
        <v>5</v>
      </c>
    </row>
    <row r="1896" spans="1:6">
      <c r="A1896" s="23">
        <v>2021</v>
      </c>
      <c r="B1896" s="23" t="s">
        <v>514</v>
      </c>
      <c r="C1896" s="13" t="s">
        <v>185</v>
      </c>
      <c r="D1896" s="34" t="s">
        <v>7624</v>
      </c>
      <c r="E1896" s="34" t="s">
        <v>7769</v>
      </c>
      <c r="F1896" s="34">
        <v>18</v>
      </c>
    </row>
    <row r="1897" spans="1:6">
      <c r="A1897" s="23">
        <v>2021</v>
      </c>
      <c r="B1897" s="23" t="s">
        <v>514</v>
      </c>
      <c r="C1897" s="13" t="s">
        <v>185</v>
      </c>
      <c r="D1897" s="34" t="s">
        <v>7624</v>
      </c>
      <c r="E1897" s="34" t="s">
        <v>7723</v>
      </c>
      <c r="F1897" s="34">
        <v>17</v>
      </c>
    </row>
    <row r="1898" spans="1:6">
      <c r="A1898" s="23">
        <v>2021</v>
      </c>
      <c r="B1898" s="23" t="s">
        <v>514</v>
      </c>
      <c r="C1898" s="13" t="s">
        <v>185</v>
      </c>
      <c r="D1898" s="34" t="s">
        <v>7624</v>
      </c>
      <c r="E1898" s="34" t="s">
        <v>7724</v>
      </c>
      <c r="F1898" s="34">
        <v>15</v>
      </c>
    </row>
    <row r="1899" spans="1:6">
      <c r="A1899" s="23">
        <v>2021</v>
      </c>
      <c r="B1899" s="23" t="s">
        <v>514</v>
      </c>
      <c r="C1899" s="13" t="s">
        <v>185</v>
      </c>
      <c r="D1899" s="34" t="s">
        <v>7624</v>
      </c>
      <c r="E1899" s="34" t="s">
        <v>7642</v>
      </c>
      <c r="F1899" s="34">
        <v>1</v>
      </c>
    </row>
    <row r="1900" spans="1:6">
      <c r="A1900" s="23">
        <v>2021</v>
      </c>
      <c r="B1900" s="23" t="s">
        <v>514</v>
      </c>
      <c r="C1900" s="13" t="s">
        <v>185</v>
      </c>
      <c r="D1900" s="34" t="s">
        <v>7624</v>
      </c>
      <c r="E1900" s="34" t="s">
        <v>7725</v>
      </c>
      <c r="F1900" s="34">
        <v>100</v>
      </c>
    </row>
    <row r="1901" spans="1:6">
      <c r="A1901" s="23">
        <v>2021</v>
      </c>
      <c r="B1901" s="23" t="s">
        <v>514</v>
      </c>
      <c r="C1901" s="13" t="s">
        <v>185</v>
      </c>
      <c r="D1901" s="34" t="s">
        <v>7624</v>
      </c>
      <c r="E1901" s="34" t="s">
        <v>7646</v>
      </c>
      <c r="F1901" s="34">
        <v>1</v>
      </c>
    </row>
    <row r="1902" spans="1:6">
      <c r="A1902" s="23">
        <v>2021</v>
      </c>
      <c r="B1902" s="23" t="s">
        <v>514</v>
      </c>
      <c r="C1902" s="13" t="s">
        <v>185</v>
      </c>
      <c r="D1902" s="34" t="s">
        <v>7624</v>
      </c>
      <c r="E1902" s="34" t="s">
        <v>7726</v>
      </c>
      <c r="F1902" s="34">
        <v>1</v>
      </c>
    </row>
    <row r="1903" spans="1:6">
      <c r="A1903" s="23">
        <v>2021</v>
      </c>
      <c r="B1903" s="23" t="s">
        <v>514</v>
      </c>
      <c r="C1903" s="13" t="s">
        <v>185</v>
      </c>
      <c r="D1903" s="34" t="s">
        <v>7624</v>
      </c>
      <c r="E1903" s="34" t="s">
        <v>7780</v>
      </c>
      <c r="F1903" s="34">
        <v>13</v>
      </c>
    </row>
    <row r="1904" spans="1:6">
      <c r="A1904" s="23">
        <v>2021</v>
      </c>
      <c r="B1904" s="23" t="s">
        <v>514</v>
      </c>
      <c r="C1904" s="13" t="s">
        <v>185</v>
      </c>
      <c r="D1904" s="34" t="s">
        <v>7624</v>
      </c>
      <c r="E1904" s="34" t="s">
        <v>7775</v>
      </c>
      <c r="F1904" s="34">
        <v>3</v>
      </c>
    </row>
    <row r="1905" spans="1:6">
      <c r="A1905" s="23">
        <v>2021</v>
      </c>
      <c r="B1905" s="23" t="s">
        <v>514</v>
      </c>
      <c r="C1905" s="13" t="s">
        <v>185</v>
      </c>
      <c r="D1905" s="34" t="s">
        <v>7624</v>
      </c>
      <c r="E1905" s="34" t="s">
        <v>7781</v>
      </c>
      <c r="F1905" s="34">
        <v>2</v>
      </c>
    </row>
    <row r="1906" spans="1:6">
      <c r="A1906" s="23">
        <v>2021</v>
      </c>
      <c r="B1906" s="23" t="s">
        <v>514</v>
      </c>
      <c r="C1906" s="13" t="s">
        <v>185</v>
      </c>
      <c r="D1906" s="34" t="s">
        <v>7624</v>
      </c>
      <c r="E1906" s="34" t="s">
        <v>7782</v>
      </c>
      <c r="F1906" s="34">
        <v>1</v>
      </c>
    </row>
    <row r="1907" spans="1:6">
      <c r="A1907" s="23">
        <v>2021</v>
      </c>
      <c r="B1907" s="23" t="s">
        <v>514</v>
      </c>
      <c r="C1907" s="13" t="s">
        <v>185</v>
      </c>
      <c r="D1907" s="34" t="s">
        <v>7624</v>
      </c>
      <c r="E1907" s="34" t="s">
        <v>7776</v>
      </c>
      <c r="F1907" s="34">
        <v>16</v>
      </c>
    </row>
    <row r="1908" spans="1:6">
      <c r="A1908" s="23">
        <v>2021</v>
      </c>
      <c r="B1908" s="23" t="s">
        <v>514</v>
      </c>
      <c r="C1908" s="13" t="s">
        <v>185</v>
      </c>
      <c r="D1908" s="34" t="s">
        <v>7624</v>
      </c>
      <c r="E1908" s="34" t="s">
        <v>7856</v>
      </c>
      <c r="F1908" s="34">
        <v>1</v>
      </c>
    </row>
    <row r="1909" spans="1:6">
      <c r="A1909" s="23">
        <v>2021</v>
      </c>
      <c r="B1909" s="23" t="s">
        <v>514</v>
      </c>
      <c r="C1909" s="13" t="s">
        <v>185</v>
      </c>
      <c r="D1909" s="34" t="s">
        <v>7624</v>
      </c>
      <c r="E1909" s="34" t="s">
        <v>7799</v>
      </c>
      <c r="F1909" s="34">
        <v>3</v>
      </c>
    </row>
    <row r="1910" spans="1:6">
      <c r="A1910" s="23">
        <v>2021</v>
      </c>
      <c r="B1910" s="23" t="s">
        <v>514</v>
      </c>
      <c r="C1910" s="13" t="s">
        <v>185</v>
      </c>
      <c r="D1910" s="34" t="s">
        <v>7624</v>
      </c>
      <c r="E1910" s="34" t="s">
        <v>7783</v>
      </c>
      <c r="F1910" s="34">
        <v>1</v>
      </c>
    </row>
    <row r="1911" spans="1:6">
      <c r="A1911" s="23">
        <v>2021</v>
      </c>
      <c r="B1911" s="23" t="s">
        <v>514</v>
      </c>
      <c r="C1911" s="13" t="s">
        <v>185</v>
      </c>
      <c r="D1911" s="34" t="s">
        <v>7624</v>
      </c>
      <c r="E1911" s="34" t="s">
        <v>7779</v>
      </c>
      <c r="F1911" s="34">
        <v>1</v>
      </c>
    </row>
    <row r="1912" spans="1:6">
      <c r="A1912" s="23">
        <v>2021</v>
      </c>
      <c r="B1912" s="23" t="s">
        <v>514</v>
      </c>
      <c r="C1912" s="13" t="s">
        <v>185</v>
      </c>
      <c r="D1912" s="34" t="s">
        <v>7624</v>
      </c>
      <c r="E1912" s="34" t="s">
        <v>7777</v>
      </c>
      <c r="F1912" s="34">
        <v>4</v>
      </c>
    </row>
    <row r="1913" spans="1:6">
      <c r="A1913" s="23">
        <v>2021</v>
      </c>
      <c r="B1913" s="23" t="s">
        <v>514</v>
      </c>
      <c r="C1913" s="13" t="s">
        <v>185</v>
      </c>
      <c r="D1913" s="34" t="s">
        <v>7624</v>
      </c>
      <c r="E1913" s="34" t="s">
        <v>7796</v>
      </c>
      <c r="F1913" s="34">
        <v>1</v>
      </c>
    </row>
    <row r="1914" spans="1:6">
      <c r="A1914" s="23">
        <v>2021</v>
      </c>
      <c r="B1914" s="23" t="s">
        <v>514</v>
      </c>
      <c r="C1914" s="13" t="s">
        <v>185</v>
      </c>
      <c r="D1914" s="34" t="s">
        <v>7651</v>
      </c>
      <c r="E1914" s="34" t="s">
        <v>7652</v>
      </c>
      <c r="F1914" s="34">
        <v>5</v>
      </c>
    </row>
    <row r="1915" spans="1:6">
      <c r="A1915" s="23">
        <v>2021</v>
      </c>
      <c r="B1915" s="23" t="s">
        <v>514</v>
      </c>
      <c r="C1915" s="13" t="s">
        <v>185</v>
      </c>
      <c r="D1915" s="34" t="s">
        <v>7651</v>
      </c>
      <c r="E1915" s="34" t="s">
        <v>7849</v>
      </c>
      <c r="F1915" s="34">
        <v>3</v>
      </c>
    </row>
    <row r="1916" spans="1:6">
      <c r="A1916" s="23">
        <v>2021</v>
      </c>
      <c r="B1916" s="23" t="s">
        <v>514</v>
      </c>
      <c r="C1916" s="13" t="s">
        <v>185</v>
      </c>
      <c r="D1916" s="34" t="s">
        <v>7651</v>
      </c>
      <c r="E1916" s="34" t="s">
        <v>7850</v>
      </c>
      <c r="F1916" s="34">
        <v>5</v>
      </c>
    </row>
    <row r="1917" spans="1:6">
      <c r="A1917" s="23">
        <v>2021</v>
      </c>
      <c r="B1917" s="23" t="s">
        <v>514</v>
      </c>
      <c r="C1917" s="13" t="s">
        <v>185</v>
      </c>
      <c r="D1917" s="34" t="s">
        <v>7651</v>
      </c>
      <c r="E1917" s="34" t="s">
        <v>7900</v>
      </c>
      <c r="F1917" s="34">
        <v>3</v>
      </c>
    </row>
    <row r="1918" spans="1:6">
      <c r="A1918" s="23">
        <v>2021</v>
      </c>
      <c r="B1918" s="23" t="s">
        <v>514</v>
      </c>
      <c r="C1918" s="13" t="s">
        <v>185</v>
      </c>
      <c r="D1918" s="34" t="s">
        <v>7651</v>
      </c>
      <c r="E1918" s="34" t="s">
        <v>7653</v>
      </c>
      <c r="F1918" s="34">
        <v>11</v>
      </c>
    </row>
    <row r="1919" spans="1:6">
      <c r="A1919" s="23">
        <v>2021</v>
      </c>
      <c r="B1919" s="23" t="s">
        <v>514</v>
      </c>
      <c r="C1919" s="13" t="s">
        <v>185</v>
      </c>
      <c r="D1919" s="34" t="s">
        <v>7651</v>
      </c>
      <c r="E1919" s="34" t="s">
        <v>1454</v>
      </c>
      <c r="F1919" s="34">
        <v>13</v>
      </c>
    </row>
    <row r="1920" spans="1:6">
      <c r="A1920" s="23">
        <v>2021</v>
      </c>
      <c r="B1920" s="23" t="s">
        <v>514</v>
      </c>
      <c r="C1920" s="13" t="s">
        <v>185</v>
      </c>
      <c r="D1920" s="34" t="s">
        <v>7651</v>
      </c>
      <c r="E1920" s="34" t="s">
        <v>7654</v>
      </c>
      <c r="F1920" s="34">
        <v>1</v>
      </c>
    </row>
    <row r="1921" spans="1:6">
      <c r="A1921" s="23">
        <v>2021</v>
      </c>
      <c r="B1921" s="23" t="s">
        <v>514</v>
      </c>
      <c r="C1921" s="13" t="s">
        <v>185</v>
      </c>
      <c r="D1921" s="34" t="s">
        <v>7651</v>
      </c>
      <c r="E1921" s="34" t="s">
        <v>7851</v>
      </c>
      <c r="F1921" s="34">
        <v>7</v>
      </c>
    </row>
    <row r="1922" spans="1:6">
      <c r="A1922" s="23">
        <v>2021</v>
      </c>
      <c r="B1922" s="23" t="s">
        <v>514</v>
      </c>
      <c r="C1922" s="13" t="s">
        <v>185</v>
      </c>
      <c r="D1922" s="34" t="s">
        <v>7651</v>
      </c>
      <c r="E1922" s="34" t="s">
        <v>7852</v>
      </c>
      <c r="F1922" s="34">
        <v>7</v>
      </c>
    </row>
    <row r="1923" spans="1:6">
      <c r="A1923" s="23">
        <v>2021</v>
      </c>
      <c r="B1923" s="23" t="s">
        <v>514</v>
      </c>
      <c r="C1923" s="13" t="s">
        <v>185</v>
      </c>
      <c r="D1923" s="34" t="s">
        <v>7651</v>
      </c>
      <c r="E1923" s="34" t="s">
        <v>7655</v>
      </c>
      <c r="F1923" s="34">
        <v>5</v>
      </c>
    </row>
    <row r="1924" spans="1:6">
      <c r="A1924" s="23">
        <v>2021</v>
      </c>
      <c r="B1924" s="23" t="s">
        <v>514</v>
      </c>
      <c r="C1924" s="13" t="s">
        <v>185</v>
      </c>
      <c r="D1924" s="34" t="s">
        <v>7651</v>
      </c>
      <c r="E1924" s="34" t="s">
        <v>7921</v>
      </c>
      <c r="F1924" s="34">
        <v>5</v>
      </c>
    </row>
    <row r="1925" spans="1:6">
      <c r="A1925" s="23">
        <v>2021</v>
      </c>
      <c r="B1925" s="23" t="s">
        <v>514</v>
      </c>
      <c r="C1925" s="13" t="s">
        <v>185</v>
      </c>
      <c r="D1925" s="34" t="s">
        <v>7651</v>
      </c>
      <c r="E1925" s="34" t="s">
        <v>7701</v>
      </c>
      <c r="F1925" s="34">
        <v>1</v>
      </c>
    </row>
    <row r="1926" spans="1:6">
      <c r="A1926" s="23">
        <v>2021</v>
      </c>
      <c r="B1926" s="23" t="s">
        <v>514</v>
      </c>
      <c r="C1926" s="13" t="s">
        <v>185</v>
      </c>
      <c r="D1926" s="34" t="s">
        <v>7651</v>
      </c>
      <c r="E1926" s="34" t="s">
        <v>7656</v>
      </c>
      <c r="F1926" s="34">
        <v>7</v>
      </c>
    </row>
    <row r="1927" spans="1:6">
      <c r="A1927" s="23">
        <v>2021</v>
      </c>
      <c r="B1927" s="23" t="s">
        <v>514</v>
      </c>
      <c r="C1927" s="13" t="s">
        <v>185</v>
      </c>
      <c r="D1927" s="34" t="s">
        <v>7651</v>
      </c>
      <c r="E1927" s="34" t="s">
        <v>7901</v>
      </c>
      <c r="F1927" s="34">
        <v>8</v>
      </c>
    </row>
    <row r="1928" spans="1:6">
      <c r="A1928" s="23">
        <v>2021</v>
      </c>
      <c r="B1928" s="23" t="s">
        <v>514</v>
      </c>
      <c r="C1928" s="13" t="s">
        <v>185</v>
      </c>
      <c r="D1928" s="34" t="s">
        <v>7651</v>
      </c>
      <c r="E1928" s="34" t="s">
        <v>7657</v>
      </c>
      <c r="F1928" s="34">
        <v>2</v>
      </c>
    </row>
    <row r="1929" spans="1:6">
      <c r="A1929" s="23">
        <v>2021</v>
      </c>
      <c r="B1929" s="23" t="s">
        <v>514</v>
      </c>
      <c r="C1929" s="13" t="s">
        <v>185</v>
      </c>
      <c r="D1929" s="34" t="s">
        <v>7651</v>
      </c>
      <c r="E1929" s="34" t="s">
        <v>7857</v>
      </c>
      <c r="F1929" s="34">
        <v>1</v>
      </c>
    </row>
    <row r="1930" spans="1:6">
      <c r="A1930" s="23">
        <v>2021</v>
      </c>
      <c r="B1930" s="23" t="s">
        <v>514</v>
      </c>
      <c r="C1930" s="13" t="s">
        <v>185</v>
      </c>
      <c r="D1930" s="34" t="s">
        <v>7651</v>
      </c>
      <c r="E1930" s="34" t="s">
        <v>7658</v>
      </c>
      <c r="F1930" s="34">
        <v>6</v>
      </c>
    </row>
    <row r="1931" spans="1:6">
      <c r="A1931" s="23">
        <v>2021</v>
      </c>
      <c r="B1931" s="23" t="s">
        <v>514</v>
      </c>
      <c r="C1931" s="13" t="s">
        <v>185</v>
      </c>
      <c r="D1931" s="34" t="s">
        <v>7651</v>
      </c>
      <c r="E1931" s="34" t="s">
        <v>7696</v>
      </c>
      <c r="F1931" s="34">
        <v>7</v>
      </c>
    </row>
    <row r="1932" spans="1:6">
      <c r="A1932" s="23">
        <v>2021</v>
      </c>
      <c r="B1932" s="23" t="s">
        <v>514</v>
      </c>
      <c r="C1932" s="13" t="s">
        <v>185</v>
      </c>
      <c r="D1932" s="34" t="s">
        <v>7651</v>
      </c>
      <c r="E1932" s="34" t="s">
        <v>7659</v>
      </c>
      <c r="F1932" s="34">
        <v>11</v>
      </c>
    </row>
    <row r="1933" spans="1:6">
      <c r="A1933" s="23">
        <v>2021</v>
      </c>
      <c r="B1933" s="23" t="s">
        <v>514</v>
      </c>
      <c r="C1933" s="13" t="s">
        <v>185</v>
      </c>
      <c r="D1933" s="34" t="s">
        <v>7651</v>
      </c>
      <c r="E1933" s="34" t="s">
        <v>7761</v>
      </c>
      <c r="F1933" s="34">
        <v>2</v>
      </c>
    </row>
    <row r="1934" spans="1:6">
      <c r="A1934" s="23">
        <v>2021</v>
      </c>
      <c r="B1934" s="23" t="s">
        <v>514</v>
      </c>
      <c r="C1934" s="13" t="s">
        <v>185</v>
      </c>
      <c r="D1934" s="34" t="s">
        <v>7651</v>
      </c>
      <c r="E1934" s="34" t="s">
        <v>4454</v>
      </c>
      <c r="F1934" s="34">
        <v>7</v>
      </c>
    </row>
    <row r="1935" spans="1:6">
      <c r="A1935" s="23">
        <v>2021</v>
      </c>
      <c r="B1935" s="23" t="s">
        <v>514</v>
      </c>
      <c r="C1935" s="13" t="s">
        <v>185</v>
      </c>
      <c r="D1935" s="34" t="s">
        <v>7651</v>
      </c>
      <c r="E1935" s="34" t="s">
        <v>7660</v>
      </c>
      <c r="F1935" s="34">
        <v>6</v>
      </c>
    </row>
    <row r="1936" spans="1:6">
      <c r="A1936" s="23">
        <v>2021</v>
      </c>
      <c r="B1936" s="23" t="s">
        <v>514</v>
      </c>
      <c r="C1936" s="13" t="s">
        <v>185</v>
      </c>
      <c r="D1936" s="34" t="s">
        <v>7651</v>
      </c>
      <c r="E1936" s="34" t="s">
        <v>7905</v>
      </c>
      <c r="F1936" s="34">
        <v>12</v>
      </c>
    </row>
    <row r="1937" spans="1:6">
      <c r="A1937" s="23">
        <v>2021</v>
      </c>
      <c r="B1937" s="23" t="s">
        <v>514</v>
      </c>
      <c r="C1937" s="13" t="s">
        <v>185</v>
      </c>
      <c r="D1937" s="34" t="s">
        <v>7651</v>
      </c>
      <c r="E1937" s="34" t="s">
        <v>7661</v>
      </c>
      <c r="F1937" s="34">
        <v>5</v>
      </c>
    </row>
    <row r="1938" spans="1:6">
      <c r="A1938" s="23">
        <v>2021</v>
      </c>
      <c r="B1938" s="23" t="s">
        <v>514</v>
      </c>
      <c r="C1938" s="13" t="s">
        <v>185</v>
      </c>
      <c r="D1938" s="34" t="s">
        <v>7651</v>
      </c>
      <c r="E1938" s="34" t="s">
        <v>7884</v>
      </c>
      <c r="F1938" s="34">
        <v>7</v>
      </c>
    </row>
    <row r="1939" spans="1:6">
      <c r="A1939" s="23">
        <v>2021</v>
      </c>
      <c r="B1939" s="23" t="s">
        <v>514</v>
      </c>
      <c r="C1939" s="13" t="s">
        <v>185</v>
      </c>
      <c r="D1939" s="34" t="s">
        <v>7651</v>
      </c>
      <c r="E1939" s="34" t="s">
        <v>7704</v>
      </c>
      <c r="F1939" s="34">
        <v>4</v>
      </c>
    </row>
    <row r="1940" spans="1:6">
      <c r="A1940" s="23">
        <v>2021</v>
      </c>
      <c r="B1940" s="23" t="s">
        <v>514</v>
      </c>
      <c r="C1940" s="13" t="s">
        <v>185</v>
      </c>
      <c r="D1940" s="34" t="s">
        <v>7651</v>
      </c>
      <c r="E1940" s="34" t="s">
        <v>7778</v>
      </c>
      <c r="F1940" s="34">
        <v>2</v>
      </c>
    </row>
    <row r="1941" spans="1:6">
      <c r="A1941" s="23">
        <v>2021</v>
      </c>
      <c r="B1941" s="23" t="s">
        <v>514</v>
      </c>
      <c r="C1941" s="13" t="s">
        <v>185</v>
      </c>
      <c r="D1941" s="34" t="s">
        <v>7651</v>
      </c>
      <c r="E1941" s="34" t="s">
        <v>7784</v>
      </c>
      <c r="F1941" s="34">
        <v>2</v>
      </c>
    </row>
    <row r="1942" spans="1:6">
      <c r="A1942" s="23">
        <v>2021</v>
      </c>
      <c r="B1942" s="23" t="s">
        <v>514</v>
      </c>
      <c r="C1942" s="13" t="s">
        <v>185</v>
      </c>
      <c r="D1942" s="34" t="s">
        <v>7651</v>
      </c>
      <c r="E1942" s="34" t="s">
        <v>7705</v>
      </c>
      <c r="F1942" s="34">
        <v>1</v>
      </c>
    </row>
    <row r="1943" spans="1:6">
      <c r="A1943" s="23">
        <v>2021</v>
      </c>
      <c r="B1943" s="23" t="s">
        <v>514</v>
      </c>
      <c r="C1943" s="13" t="s">
        <v>185</v>
      </c>
      <c r="D1943" s="34" t="s">
        <v>7651</v>
      </c>
      <c r="E1943" s="34" t="s">
        <v>7762</v>
      </c>
      <c r="F1943" s="34">
        <v>2</v>
      </c>
    </row>
    <row r="1944" spans="1:6">
      <c r="A1944" s="23">
        <v>2021</v>
      </c>
      <c r="B1944" s="23" t="s">
        <v>514</v>
      </c>
      <c r="C1944" s="13" t="s">
        <v>185</v>
      </c>
      <c r="D1944" s="34" t="s">
        <v>7651</v>
      </c>
      <c r="E1944" s="34" t="s">
        <v>7697</v>
      </c>
      <c r="F1944" s="34">
        <v>2</v>
      </c>
    </row>
    <row r="1945" spans="1:6">
      <c r="A1945" s="23">
        <v>2021</v>
      </c>
      <c r="B1945" s="23" t="s">
        <v>514</v>
      </c>
      <c r="C1945" s="13" t="s">
        <v>185</v>
      </c>
      <c r="D1945" s="34" t="s">
        <v>7651</v>
      </c>
      <c r="E1945" s="34" t="s">
        <v>7887</v>
      </c>
      <c r="F1945" s="34">
        <v>3</v>
      </c>
    </row>
    <row r="1946" spans="1:6">
      <c r="A1946" s="23">
        <v>2021</v>
      </c>
      <c r="B1946" s="23" t="s">
        <v>514</v>
      </c>
      <c r="C1946" s="13" t="s">
        <v>185</v>
      </c>
      <c r="D1946" s="34" t="s">
        <v>7651</v>
      </c>
      <c r="E1946" s="34" t="s">
        <v>7767</v>
      </c>
      <c r="F1946" s="34">
        <v>5</v>
      </c>
    </row>
    <row r="1947" spans="1:6">
      <c r="A1947" s="23">
        <v>2021</v>
      </c>
      <c r="B1947" s="23" t="s">
        <v>514</v>
      </c>
      <c r="C1947" s="13" t="s">
        <v>185</v>
      </c>
      <c r="D1947" s="34" t="s">
        <v>7651</v>
      </c>
      <c r="E1947" s="34" t="s">
        <v>7662</v>
      </c>
      <c r="F1947" s="34">
        <v>1</v>
      </c>
    </row>
    <row r="1948" spans="1:6">
      <c r="A1948" s="23">
        <v>2021</v>
      </c>
      <c r="B1948" s="23" t="s">
        <v>514</v>
      </c>
      <c r="C1948" s="13" t="s">
        <v>185</v>
      </c>
      <c r="D1948" s="34" t="s">
        <v>7651</v>
      </c>
      <c r="E1948" s="34" t="s">
        <v>7706</v>
      </c>
      <c r="F1948" s="34">
        <v>7</v>
      </c>
    </row>
    <row r="1949" spans="1:6">
      <c r="A1949" s="23">
        <v>2021</v>
      </c>
      <c r="B1949" s="23" t="s">
        <v>514</v>
      </c>
      <c r="C1949" s="13" t="s">
        <v>185</v>
      </c>
      <c r="D1949" s="34" t="s">
        <v>7651</v>
      </c>
      <c r="E1949" s="34" t="s">
        <v>7663</v>
      </c>
      <c r="F1949" s="34">
        <v>5</v>
      </c>
    </row>
    <row r="1950" spans="1:6">
      <c r="A1950" s="23">
        <v>2021</v>
      </c>
      <c r="B1950" s="23" t="s">
        <v>514</v>
      </c>
      <c r="C1950" s="13" t="s">
        <v>185</v>
      </c>
      <c r="D1950" s="34" t="s">
        <v>7651</v>
      </c>
      <c r="E1950" s="34" t="s">
        <v>7664</v>
      </c>
      <c r="F1950" s="34">
        <v>3</v>
      </c>
    </row>
    <row r="1951" spans="1:6">
      <c r="A1951" s="23">
        <v>2021</v>
      </c>
      <c r="B1951" s="23" t="s">
        <v>514</v>
      </c>
      <c r="C1951" s="13" t="s">
        <v>185</v>
      </c>
      <c r="D1951" s="34" t="s">
        <v>7651</v>
      </c>
      <c r="E1951" s="34" t="s">
        <v>7717</v>
      </c>
      <c r="F1951" s="34">
        <v>1</v>
      </c>
    </row>
    <row r="1952" spans="1:6">
      <c r="A1952" s="23">
        <v>2021</v>
      </c>
      <c r="B1952" s="23" t="s">
        <v>514</v>
      </c>
      <c r="C1952" s="13" t="s">
        <v>185</v>
      </c>
      <c r="D1952" s="34" t="s">
        <v>7651</v>
      </c>
      <c r="E1952" s="34" t="s">
        <v>7698</v>
      </c>
      <c r="F1952" s="34">
        <v>5</v>
      </c>
    </row>
    <row r="1953" spans="1:6">
      <c r="A1953" s="23">
        <v>2021</v>
      </c>
      <c r="B1953" s="23" t="s">
        <v>514</v>
      </c>
      <c r="C1953" s="13" t="s">
        <v>185</v>
      </c>
      <c r="D1953" s="34" t="s">
        <v>7651</v>
      </c>
      <c r="E1953" s="34" t="s">
        <v>7665</v>
      </c>
      <c r="F1953" s="34">
        <v>15</v>
      </c>
    </row>
    <row r="1954" spans="1:6">
      <c r="A1954" s="23">
        <v>2021</v>
      </c>
      <c r="B1954" s="23" t="s">
        <v>514</v>
      </c>
      <c r="C1954" s="13" t="s">
        <v>185</v>
      </c>
      <c r="D1954" s="34" t="s">
        <v>7651</v>
      </c>
      <c r="E1954" s="34" t="s">
        <v>7666</v>
      </c>
      <c r="F1954" s="34">
        <v>10</v>
      </c>
    </row>
    <row r="1955" spans="1:6">
      <c r="A1955" s="23">
        <v>2021</v>
      </c>
      <c r="B1955" s="23" t="s">
        <v>514</v>
      </c>
      <c r="C1955" s="13" t="s">
        <v>185</v>
      </c>
      <c r="D1955" s="34" t="s">
        <v>7651</v>
      </c>
      <c r="E1955" s="34" t="s">
        <v>7667</v>
      </c>
      <c r="F1955" s="34">
        <v>5</v>
      </c>
    </row>
    <row r="1956" spans="1:6">
      <c r="A1956" s="23">
        <v>2021</v>
      </c>
      <c r="B1956" s="23" t="s">
        <v>514</v>
      </c>
      <c r="C1956" s="13" t="s">
        <v>185</v>
      </c>
      <c r="D1956" s="34" t="s">
        <v>7651</v>
      </c>
      <c r="E1956" s="34" t="s">
        <v>7854</v>
      </c>
      <c r="F1956" s="34">
        <v>4</v>
      </c>
    </row>
    <row r="1957" spans="1:6">
      <c r="A1957" s="23">
        <v>2021</v>
      </c>
      <c r="B1957" s="23" t="s">
        <v>514</v>
      </c>
      <c r="C1957" s="13" t="s">
        <v>185</v>
      </c>
      <c r="D1957" s="34" t="s">
        <v>7651</v>
      </c>
      <c r="E1957" s="34" t="s">
        <v>7708</v>
      </c>
      <c r="F1957" s="34">
        <v>3</v>
      </c>
    </row>
    <row r="1958" spans="1:6">
      <c r="A1958" s="23">
        <v>2021</v>
      </c>
      <c r="B1958" s="23" t="s">
        <v>514</v>
      </c>
      <c r="C1958" s="13" t="s">
        <v>185</v>
      </c>
      <c r="D1958" s="34" t="s">
        <v>7651</v>
      </c>
      <c r="E1958" s="34" t="s">
        <v>7669</v>
      </c>
      <c r="F1958" s="34">
        <v>4</v>
      </c>
    </row>
    <row r="1959" spans="1:6">
      <c r="A1959" s="23">
        <v>2021</v>
      </c>
      <c r="B1959" s="23" t="s">
        <v>514</v>
      </c>
      <c r="C1959" s="13" t="s">
        <v>185</v>
      </c>
      <c r="D1959" s="34" t="s">
        <v>7651</v>
      </c>
      <c r="E1959" s="34" t="s">
        <v>7670</v>
      </c>
      <c r="F1959" s="34">
        <v>4</v>
      </c>
    </row>
    <row r="1960" spans="1:6">
      <c r="A1960" s="23">
        <v>2021</v>
      </c>
      <c r="B1960" s="23" t="s">
        <v>514</v>
      </c>
      <c r="C1960" s="13" t="s">
        <v>185</v>
      </c>
      <c r="D1960" s="34" t="s">
        <v>7651</v>
      </c>
      <c r="E1960" s="34" t="s">
        <v>7671</v>
      </c>
      <c r="F1960" s="34">
        <v>13</v>
      </c>
    </row>
    <row r="1961" spans="1:6">
      <c r="A1961" s="23">
        <v>2021</v>
      </c>
      <c r="B1961" s="23" t="s">
        <v>514</v>
      </c>
      <c r="C1961" s="13" t="s">
        <v>185</v>
      </c>
      <c r="D1961" s="34" t="s">
        <v>7651</v>
      </c>
      <c r="E1961" s="34" t="s">
        <v>7709</v>
      </c>
      <c r="F1961" s="34">
        <v>3</v>
      </c>
    </row>
    <row r="1962" spans="1:6">
      <c r="A1962" s="23">
        <v>2021</v>
      </c>
      <c r="B1962" s="23" t="s">
        <v>514</v>
      </c>
      <c r="C1962" s="13" t="s">
        <v>185</v>
      </c>
      <c r="D1962" s="34" t="s">
        <v>7651</v>
      </c>
      <c r="E1962" s="34" t="s">
        <v>7672</v>
      </c>
      <c r="F1962" s="34">
        <v>3</v>
      </c>
    </row>
    <row r="1963" spans="1:6">
      <c r="A1963" s="23">
        <v>2021</v>
      </c>
      <c r="B1963" s="23" t="s">
        <v>514</v>
      </c>
      <c r="C1963" s="13" t="s">
        <v>185</v>
      </c>
      <c r="D1963" s="34" t="s">
        <v>7651</v>
      </c>
      <c r="E1963" s="34" t="s">
        <v>7861</v>
      </c>
      <c r="F1963" s="34">
        <v>1</v>
      </c>
    </row>
    <row r="1964" spans="1:6">
      <c r="A1964" s="23">
        <v>2021</v>
      </c>
      <c r="B1964" s="23" t="s">
        <v>514</v>
      </c>
      <c r="C1964" s="13" t="s">
        <v>185</v>
      </c>
      <c r="D1964" s="34" t="s">
        <v>7651</v>
      </c>
      <c r="E1964" s="34" t="s">
        <v>7673</v>
      </c>
      <c r="F1964" s="34">
        <v>14</v>
      </c>
    </row>
    <row r="1965" spans="1:6">
      <c r="A1965" s="23">
        <v>2021</v>
      </c>
      <c r="B1965" s="23" t="s">
        <v>514</v>
      </c>
      <c r="C1965" s="13" t="s">
        <v>185</v>
      </c>
      <c r="D1965" s="34" t="s">
        <v>7651</v>
      </c>
      <c r="E1965" s="34" t="s">
        <v>7768</v>
      </c>
      <c r="F1965" s="34">
        <v>5</v>
      </c>
    </row>
    <row r="1966" spans="1:6">
      <c r="A1966" s="23">
        <v>2021</v>
      </c>
      <c r="B1966" s="23" t="s">
        <v>514</v>
      </c>
      <c r="C1966" s="13" t="s">
        <v>185</v>
      </c>
      <c r="D1966" s="34" t="s">
        <v>7651</v>
      </c>
      <c r="E1966" s="34" t="s">
        <v>7902</v>
      </c>
      <c r="F1966" s="34">
        <v>17</v>
      </c>
    </row>
    <row r="1967" spans="1:6">
      <c r="A1967" s="23">
        <v>2021</v>
      </c>
      <c r="B1967" s="23" t="s">
        <v>514</v>
      </c>
      <c r="C1967" s="13" t="s">
        <v>185</v>
      </c>
      <c r="D1967" s="34" t="s">
        <v>7651</v>
      </c>
      <c r="E1967" s="34" t="s">
        <v>7710</v>
      </c>
      <c r="F1967" s="34">
        <v>8</v>
      </c>
    </row>
    <row r="1968" spans="1:6">
      <c r="A1968" s="23">
        <v>2021</v>
      </c>
      <c r="B1968" s="23" t="s">
        <v>514</v>
      </c>
      <c r="C1968" s="13" t="s">
        <v>185</v>
      </c>
      <c r="D1968" s="34" t="s">
        <v>7651</v>
      </c>
      <c r="E1968" s="34" t="s">
        <v>7860</v>
      </c>
      <c r="F1968" s="34">
        <v>1</v>
      </c>
    </row>
    <row r="1969" spans="1:6">
      <c r="A1969" s="23">
        <v>2021</v>
      </c>
      <c r="B1969" s="23" t="s">
        <v>514</v>
      </c>
      <c r="C1969" s="13" t="s">
        <v>185</v>
      </c>
      <c r="D1969" s="34" t="s">
        <v>7651</v>
      </c>
      <c r="E1969" s="34" t="s">
        <v>7674</v>
      </c>
      <c r="F1969" s="34">
        <v>5</v>
      </c>
    </row>
    <row r="1970" spans="1:6">
      <c r="A1970" s="23">
        <v>2021</v>
      </c>
      <c r="B1970" s="23" t="s">
        <v>514</v>
      </c>
      <c r="C1970" s="13" t="s">
        <v>185</v>
      </c>
      <c r="D1970" s="34" t="s">
        <v>5143</v>
      </c>
      <c r="E1970" s="34" t="s">
        <v>7675</v>
      </c>
      <c r="F1970" s="34">
        <v>2</v>
      </c>
    </row>
    <row r="1971" spans="1:6">
      <c r="A1971" s="23">
        <v>2021</v>
      </c>
      <c r="B1971" s="23" t="s">
        <v>514</v>
      </c>
      <c r="C1971" s="13" t="s">
        <v>185</v>
      </c>
      <c r="D1971" s="34" t="s">
        <v>5143</v>
      </c>
      <c r="E1971" s="34" t="s">
        <v>7677</v>
      </c>
      <c r="F1971" s="34">
        <v>12</v>
      </c>
    </row>
    <row r="1972" spans="1:6">
      <c r="A1972" s="23">
        <v>2021</v>
      </c>
      <c r="B1972" s="23" t="s">
        <v>514</v>
      </c>
      <c r="C1972" s="13" t="s">
        <v>185</v>
      </c>
      <c r="D1972" s="34" t="s">
        <v>5143</v>
      </c>
      <c r="E1972" s="34" t="s">
        <v>7678</v>
      </c>
      <c r="F1972" s="34">
        <v>27</v>
      </c>
    </row>
    <row r="1973" spans="1:6">
      <c r="A1973" s="23">
        <v>2021</v>
      </c>
      <c r="B1973" s="23" t="s">
        <v>514</v>
      </c>
      <c r="C1973" s="13" t="s">
        <v>185</v>
      </c>
      <c r="D1973" s="34" t="s">
        <v>5143</v>
      </c>
      <c r="E1973" s="34" t="s">
        <v>7679</v>
      </c>
      <c r="F1973" s="34">
        <v>17</v>
      </c>
    </row>
    <row r="1974" spans="1:6">
      <c r="A1974" s="23">
        <v>2021</v>
      </c>
      <c r="B1974" s="23" t="s">
        <v>514</v>
      </c>
      <c r="C1974" s="13" t="s">
        <v>185</v>
      </c>
      <c r="D1974" s="34" t="s">
        <v>5143</v>
      </c>
      <c r="E1974" s="34" t="s">
        <v>7680</v>
      </c>
      <c r="F1974" s="34">
        <v>1</v>
      </c>
    </row>
    <row r="1975" spans="1:6">
      <c r="A1975" s="23">
        <v>2021</v>
      </c>
      <c r="B1975" s="23" t="s">
        <v>514</v>
      </c>
      <c r="C1975" s="13" t="s">
        <v>185</v>
      </c>
      <c r="D1975" s="34" t="s">
        <v>5143</v>
      </c>
      <c r="E1975" s="34" t="s">
        <v>7681</v>
      </c>
      <c r="F1975" s="34">
        <v>13</v>
      </c>
    </row>
    <row r="1976" spans="1:6">
      <c r="A1976" s="23">
        <v>2021</v>
      </c>
      <c r="B1976" s="23" t="s">
        <v>514</v>
      </c>
      <c r="C1976" s="13" t="s">
        <v>185</v>
      </c>
      <c r="D1976" s="34" t="s">
        <v>5143</v>
      </c>
      <c r="E1976" s="34" t="s">
        <v>7682</v>
      </c>
      <c r="F1976" s="34">
        <v>9</v>
      </c>
    </row>
    <row r="1977" spans="1:6">
      <c r="A1977" s="23">
        <v>2021</v>
      </c>
      <c r="B1977" s="23" t="s">
        <v>514</v>
      </c>
      <c r="C1977" s="13" t="s">
        <v>185</v>
      </c>
      <c r="D1977" s="34" t="s">
        <v>5143</v>
      </c>
      <c r="E1977" s="34" t="s">
        <v>7683</v>
      </c>
      <c r="F1977" s="34">
        <v>63</v>
      </c>
    </row>
    <row r="1978" spans="1:6">
      <c r="A1978" s="23">
        <v>2021</v>
      </c>
      <c r="B1978" s="23" t="s">
        <v>514</v>
      </c>
      <c r="C1978" s="13" t="s">
        <v>185</v>
      </c>
      <c r="D1978" s="34" t="s">
        <v>5143</v>
      </c>
      <c r="E1978" s="34" t="s">
        <v>7763</v>
      </c>
      <c r="F1978" s="34">
        <v>5</v>
      </c>
    </row>
    <row r="1979" spans="1:6">
      <c r="A1979" s="23">
        <v>2021</v>
      </c>
      <c r="B1979" s="23" t="s">
        <v>514</v>
      </c>
      <c r="C1979" s="13" t="s">
        <v>185</v>
      </c>
      <c r="D1979" s="34" t="s">
        <v>5143</v>
      </c>
      <c r="E1979" s="34" t="s">
        <v>7684</v>
      </c>
      <c r="F1979" s="34">
        <v>6</v>
      </c>
    </row>
    <row r="1980" spans="1:6">
      <c r="A1980" s="23">
        <v>2021</v>
      </c>
      <c r="B1980" s="23" t="s">
        <v>514</v>
      </c>
      <c r="C1980" s="13" t="s">
        <v>185</v>
      </c>
      <c r="D1980" s="34" t="s">
        <v>5143</v>
      </c>
      <c r="E1980" s="34" t="s">
        <v>7855</v>
      </c>
      <c r="F1980" s="34">
        <v>1</v>
      </c>
    </row>
    <row r="1981" spans="1:6">
      <c r="A1981" s="23">
        <v>2021</v>
      </c>
      <c r="B1981" s="23" t="s">
        <v>514</v>
      </c>
      <c r="C1981" s="13" t="s">
        <v>185</v>
      </c>
      <c r="D1981" s="34" t="s">
        <v>5143</v>
      </c>
      <c r="E1981" s="34" t="s">
        <v>7903</v>
      </c>
      <c r="F1981" s="34">
        <v>8</v>
      </c>
    </row>
    <row r="1982" spans="1:6">
      <c r="A1982" s="23">
        <v>2021</v>
      </c>
      <c r="B1982" s="23" t="s">
        <v>514</v>
      </c>
      <c r="C1982" s="13" t="s">
        <v>185</v>
      </c>
      <c r="D1982" s="34" t="s">
        <v>5143</v>
      </c>
      <c r="E1982" s="34" t="s">
        <v>7727</v>
      </c>
      <c r="F1982" s="34">
        <v>3</v>
      </c>
    </row>
    <row r="1983" spans="1:6">
      <c r="A1983" s="23">
        <v>2021</v>
      </c>
      <c r="B1983" s="23" t="s">
        <v>514</v>
      </c>
      <c r="C1983" s="13" t="s">
        <v>185</v>
      </c>
      <c r="D1983" s="34" t="s">
        <v>5143</v>
      </c>
      <c r="E1983" s="34" t="s">
        <v>7770</v>
      </c>
      <c r="F1983" s="34">
        <v>3</v>
      </c>
    </row>
    <row r="1984" spans="1:6">
      <c r="A1984" s="23">
        <v>2021</v>
      </c>
      <c r="B1984" s="23" t="s">
        <v>514</v>
      </c>
      <c r="C1984" s="13" t="s">
        <v>185</v>
      </c>
      <c r="D1984" s="34" t="s">
        <v>5143</v>
      </c>
      <c r="E1984" s="34" t="s">
        <v>7685</v>
      </c>
      <c r="F1984" s="34">
        <v>2</v>
      </c>
    </row>
    <row r="1985" spans="1:6">
      <c r="A1985" s="23">
        <v>2021</v>
      </c>
      <c r="B1985" s="23" t="s">
        <v>514</v>
      </c>
      <c r="C1985" s="13" t="s">
        <v>185</v>
      </c>
      <c r="D1985" s="34" t="s">
        <v>5143</v>
      </c>
      <c r="E1985" s="34" t="s">
        <v>7713</v>
      </c>
      <c r="F1985" s="34">
        <v>1</v>
      </c>
    </row>
    <row r="1986" spans="1:6">
      <c r="A1986" s="23">
        <v>2021</v>
      </c>
      <c r="B1986" s="23" t="s">
        <v>514</v>
      </c>
      <c r="C1986" s="13" t="s">
        <v>185</v>
      </c>
      <c r="D1986" s="34" t="s">
        <v>5143</v>
      </c>
      <c r="E1986" s="34" t="s">
        <v>7764</v>
      </c>
      <c r="F1986" s="34">
        <v>7</v>
      </c>
    </row>
    <row r="1987" spans="1:6">
      <c r="A1987" s="23">
        <v>2021</v>
      </c>
      <c r="B1987" s="23" t="s">
        <v>514</v>
      </c>
      <c r="C1987" s="13" t="s">
        <v>185</v>
      </c>
      <c r="D1987" s="34" t="s">
        <v>5143</v>
      </c>
      <c r="E1987" s="34" t="s">
        <v>7889</v>
      </c>
      <c r="F1987" s="34">
        <v>1</v>
      </c>
    </row>
    <row r="1988" spans="1:6">
      <c r="A1988" s="23">
        <v>2021</v>
      </c>
      <c r="B1988" s="23" t="s">
        <v>514</v>
      </c>
      <c r="C1988" s="13" t="s">
        <v>185</v>
      </c>
      <c r="D1988" s="34" t="s">
        <v>5143</v>
      </c>
      <c r="E1988" s="34" t="s">
        <v>7686</v>
      </c>
      <c r="F1988" s="34">
        <v>60</v>
      </c>
    </row>
    <row r="1989" spans="1:6">
      <c r="A1989" s="23">
        <v>2021</v>
      </c>
      <c r="B1989" s="23" t="s">
        <v>514</v>
      </c>
      <c r="C1989" s="13" t="s">
        <v>185</v>
      </c>
      <c r="D1989" s="34" t="s">
        <v>5143</v>
      </c>
      <c r="E1989" s="34" t="s">
        <v>7920</v>
      </c>
      <c r="F1989" s="34">
        <v>3</v>
      </c>
    </row>
    <row r="1990" spans="1:6">
      <c r="A1990" s="23">
        <v>2021</v>
      </c>
      <c r="B1990" s="23" t="s">
        <v>514</v>
      </c>
      <c r="C1990" s="13" t="s">
        <v>185</v>
      </c>
      <c r="D1990" s="34" t="s">
        <v>5143</v>
      </c>
      <c r="E1990" s="34" t="s">
        <v>7687</v>
      </c>
      <c r="F1990" s="34">
        <v>4</v>
      </c>
    </row>
    <row r="1991" spans="1:6">
      <c r="A1991" s="23">
        <v>2021</v>
      </c>
      <c r="B1991" s="23" t="s">
        <v>514</v>
      </c>
      <c r="C1991" s="13" t="s">
        <v>185</v>
      </c>
      <c r="D1991" s="34" t="s">
        <v>5143</v>
      </c>
      <c r="E1991" s="34" t="s">
        <v>7922</v>
      </c>
      <c r="F1991" s="34">
        <v>6</v>
      </c>
    </row>
    <row r="1992" spans="1:6">
      <c r="A1992" s="23">
        <v>2021</v>
      </c>
      <c r="B1992" s="23" t="s">
        <v>514</v>
      </c>
      <c r="C1992" s="13" t="s">
        <v>185</v>
      </c>
      <c r="D1992" s="34" t="s">
        <v>5143</v>
      </c>
      <c r="E1992" s="34" t="s">
        <v>7699</v>
      </c>
      <c r="F1992" s="34">
        <v>9</v>
      </c>
    </row>
    <row r="1993" spans="1:6">
      <c r="A1993" s="23">
        <v>2021</v>
      </c>
      <c r="B1993" s="23" t="s">
        <v>514</v>
      </c>
      <c r="C1993" s="13" t="s">
        <v>185</v>
      </c>
      <c r="D1993" s="34" t="s">
        <v>5143</v>
      </c>
      <c r="E1993" s="34" t="s">
        <v>7766</v>
      </c>
      <c r="F1993" s="34">
        <v>7</v>
      </c>
    </row>
    <row r="1994" spans="1:6">
      <c r="A1994" s="23">
        <v>2021</v>
      </c>
      <c r="B1994" s="23" t="s">
        <v>514</v>
      </c>
      <c r="C1994" s="13" t="s">
        <v>185</v>
      </c>
      <c r="D1994" s="34" t="s">
        <v>5143</v>
      </c>
      <c r="E1994" s="34" t="s">
        <v>7808</v>
      </c>
      <c r="F1994" s="34">
        <v>8</v>
      </c>
    </row>
    <row r="1995" spans="1:6">
      <c r="A1995" s="23">
        <v>2021</v>
      </c>
      <c r="B1995" s="23" t="s">
        <v>514</v>
      </c>
      <c r="C1995" s="13" t="s">
        <v>185</v>
      </c>
      <c r="D1995" s="34" t="s">
        <v>5143</v>
      </c>
      <c r="E1995" s="34" t="s">
        <v>7853</v>
      </c>
      <c r="F1995" s="34">
        <v>11</v>
      </c>
    </row>
    <row r="1996" spans="1:6">
      <c r="A1996" s="23">
        <v>2021</v>
      </c>
      <c r="B1996" s="23" t="s">
        <v>514</v>
      </c>
      <c r="C1996" s="13" t="s">
        <v>185</v>
      </c>
      <c r="D1996" s="34" t="s">
        <v>5143</v>
      </c>
      <c r="E1996" s="34" t="s">
        <v>7688</v>
      </c>
      <c r="F1996" s="34">
        <v>8</v>
      </c>
    </row>
    <row r="1997" spans="1:6">
      <c r="A1997" s="23">
        <v>2021</v>
      </c>
      <c r="B1997" s="23" t="s">
        <v>514</v>
      </c>
      <c r="C1997" s="13" t="s">
        <v>185</v>
      </c>
      <c r="D1997" s="34" t="s">
        <v>5143</v>
      </c>
      <c r="E1997" s="34" t="s">
        <v>7918</v>
      </c>
      <c r="F1997" s="34">
        <v>3</v>
      </c>
    </row>
    <row r="1998" spans="1:6">
      <c r="A1998" s="23">
        <v>2021</v>
      </c>
      <c r="B1998" s="23" t="s">
        <v>514</v>
      </c>
      <c r="C1998" s="13" t="s">
        <v>185</v>
      </c>
      <c r="D1998" s="34" t="s">
        <v>5143</v>
      </c>
      <c r="E1998" s="34" t="s">
        <v>7714</v>
      </c>
      <c r="F1998" s="34">
        <v>1</v>
      </c>
    </row>
    <row r="1999" spans="1:6">
      <c r="A1999" s="23">
        <v>2021</v>
      </c>
      <c r="B1999" s="23" t="s">
        <v>514</v>
      </c>
      <c r="C1999" s="13" t="s">
        <v>185</v>
      </c>
      <c r="D1999" s="34" t="s">
        <v>5143</v>
      </c>
      <c r="E1999" s="34" t="s">
        <v>7809</v>
      </c>
      <c r="F1999" s="34">
        <v>6</v>
      </c>
    </row>
    <row r="2000" spans="1:6">
      <c r="A2000" s="23">
        <v>2021</v>
      </c>
      <c r="B2000" s="23" t="s">
        <v>514</v>
      </c>
      <c r="C2000" s="13" t="s">
        <v>185</v>
      </c>
      <c r="D2000" s="34" t="s">
        <v>5143</v>
      </c>
      <c r="E2000" s="34" t="s">
        <v>7689</v>
      </c>
      <c r="F2000" s="34">
        <v>2</v>
      </c>
    </row>
    <row r="2001" spans="1:6">
      <c r="A2001" s="23">
        <v>2021</v>
      </c>
      <c r="B2001" s="23" t="s">
        <v>514</v>
      </c>
      <c r="C2001" s="13" t="s">
        <v>185</v>
      </c>
      <c r="D2001" s="34" t="s">
        <v>5143</v>
      </c>
      <c r="E2001" s="34" t="s">
        <v>7690</v>
      </c>
      <c r="F2001" s="34">
        <v>2</v>
      </c>
    </row>
    <row r="2002" spans="1:6">
      <c r="A2002" s="23">
        <v>2021</v>
      </c>
      <c r="B2002" s="23" t="s">
        <v>514</v>
      </c>
      <c r="C2002" s="13" t="s">
        <v>185</v>
      </c>
      <c r="D2002" s="34" t="s">
        <v>5143</v>
      </c>
      <c r="E2002" s="34" t="s">
        <v>7691</v>
      </c>
      <c r="F2002" s="34">
        <v>4</v>
      </c>
    </row>
    <row r="2003" spans="1:6">
      <c r="A2003" s="23">
        <v>2021</v>
      </c>
      <c r="B2003" s="23" t="s">
        <v>514</v>
      </c>
      <c r="C2003" s="13" t="s">
        <v>185</v>
      </c>
      <c r="D2003" s="34" t="s">
        <v>5143</v>
      </c>
      <c r="E2003" s="34" t="s">
        <v>7692</v>
      </c>
      <c r="F2003" s="34">
        <v>1</v>
      </c>
    </row>
    <row r="2004" spans="1:6">
      <c r="A2004" s="23">
        <v>2021</v>
      </c>
      <c r="B2004" s="23" t="s">
        <v>514</v>
      </c>
      <c r="C2004" s="13" t="s">
        <v>185</v>
      </c>
      <c r="D2004" s="34" t="s">
        <v>5143</v>
      </c>
      <c r="E2004" s="34" t="s">
        <v>7797</v>
      </c>
      <c r="F2004" s="34">
        <v>6</v>
      </c>
    </row>
    <row r="2005" spans="1:6">
      <c r="A2005" s="23">
        <v>2021</v>
      </c>
      <c r="B2005" s="23" t="s">
        <v>514</v>
      </c>
      <c r="C2005" s="13" t="s">
        <v>185</v>
      </c>
      <c r="D2005" s="34" t="s">
        <v>5143</v>
      </c>
      <c r="E2005" s="34" t="s">
        <v>7885</v>
      </c>
      <c r="F2005" s="34">
        <v>12</v>
      </c>
    </row>
    <row r="2006" spans="1:6">
      <c r="A2006" s="23">
        <v>2021</v>
      </c>
      <c r="B2006" s="23" t="s">
        <v>514</v>
      </c>
      <c r="C2006" s="13" t="s">
        <v>185</v>
      </c>
      <c r="D2006" s="34" t="s">
        <v>5143</v>
      </c>
      <c r="E2006" s="34" t="s">
        <v>7798</v>
      </c>
      <c r="F2006" s="34">
        <v>4</v>
      </c>
    </row>
    <row r="2007" spans="1:6">
      <c r="A2007" s="23">
        <v>2021</v>
      </c>
      <c r="B2007" s="23" t="s">
        <v>514</v>
      </c>
      <c r="C2007" s="13" t="s">
        <v>185</v>
      </c>
      <c r="D2007" s="34" t="s">
        <v>5143</v>
      </c>
      <c r="E2007" s="34" t="s">
        <v>7919</v>
      </c>
      <c r="F2007" s="34">
        <v>14</v>
      </c>
    </row>
    <row r="2008" spans="1:6">
      <c r="A2008" s="23">
        <v>2021</v>
      </c>
      <c r="B2008" s="23" t="s">
        <v>514</v>
      </c>
      <c r="C2008" s="13" t="s">
        <v>3925</v>
      </c>
      <c r="D2008" s="34" t="s">
        <v>7624</v>
      </c>
      <c r="E2008" s="34" t="s">
        <v>7625</v>
      </c>
      <c r="F2008" s="34">
        <v>1</v>
      </c>
    </row>
    <row r="2009" spans="1:6">
      <c r="A2009" s="23">
        <v>2021</v>
      </c>
      <c r="B2009" s="23" t="s">
        <v>514</v>
      </c>
      <c r="C2009" s="13" t="s">
        <v>3925</v>
      </c>
      <c r="D2009" s="34" t="s">
        <v>7624</v>
      </c>
      <c r="E2009" s="34" t="s">
        <v>4416</v>
      </c>
      <c r="F2009" s="34">
        <v>6</v>
      </c>
    </row>
    <row r="2010" spans="1:6">
      <c r="A2010" s="23">
        <v>2021</v>
      </c>
      <c r="B2010" s="23" t="s">
        <v>514</v>
      </c>
      <c r="C2010" s="13" t="s">
        <v>3925</v>
      </c>
      <c r="D2010" s="34" t="s">
        <v>7624</v>
      </c>
      <c r="E2010" s="34" t="s">
        <v>7627</v>
      </c>
      <c r="F2010" s="34">
        <v>98</v>
      </c>
    </row>
    <row r="2011" spans="1:6">
      <c r="A2011" s="23">
        <v>2021</v>
      </c>
      <c r="B2011" s="23" t="s">
        <v>514</v>
      </c>
      <c r="C2011" s="13" t="s">
        <v>3925</v>
      </c>
      <c r="D2011" s="34" t="s">
        <v>7624</v>
      </c>
      <c r="E2011" s="34" t="s">
        <v>7909</v>
      </c>
      <c r="F2011" s="34">
        <v>44</v>
      </c>
    </row>
    <row r="2012" spans="1:6">
      <c r="A2012" s="23">
        <v>2021</v>
      </c>
      <c r="B2012" s="23" t="s">
        <v>514</v>
      </c>
      <c r="C2012" s="13" t="s">
        <v>3925</v>
      </c>
      <c r="D2012" s="34" t="s">
        <v>7624</v>
      </c>
      <c r="E2012" s="34" t="s">
        <v>7899</v>
      </c>
      <c r="F2012" s="34">
        <v>192</v>
      </c>
    </row>
    <row r="2013" spans="1:6">
      <c r="A2013" s="23">
        <v>2021</v>
      </c>
      <c r="B2013" s="23" t="s">
        <v>514</v>
      </c>
      <c r="C2013" s="13" t="s">
        <v>3925</v>
      </c>
      <c r="D2013" s="34" t="s">
        <v>7624</v>
      </c>
      <c r="E2013" s="34" t="s">
        <v>7636</v>
      </c>
      <c r="F2013" s="34">
        <v>123</v>
      </c>
    </row>
    <row r="2014" spans="1:6">
      <c r="A2014" s="23">
        <v>2021</v>
      </c>
      <c r="B2014" s="23" t="s">
        <v>514</v>
      </c>
      <c r="C2014" s="13" t="s">
        <v>3925</v>
      </c>
      <c r="D2014" s="34" t="s">
        <v>7624</v>
      </c>
      <c r="E2014" s="34" t="s">
        <v>7637</v>
      </c>
      <c r="F2014" s="34">
        <v>123</v>
      </c>
    </row>
    <row r="2015" spans="1:6">
      <c r="A2015" s="23">
        <v>2021</v>
      </c>
      <c r="B2015" s="23" t="s">
        <v>514</v>
      </c>
      <c r="C2015" s="13" t="s">
        <v>3925</v>
      </c>
      <c r="D2015" s="34" t="s">
        <v>7624</v>
      </c>
      <c r="E2015" s="34" t="s">
        <v>7917</v>
      </c>
      <c r="F2015" s="34">
        <v>28</v>
      </c>
    </row>
    <row r="2016" spans="1:6">
      <c r="A2016" s="23">
        <v>2021</v>
      </c>
      <c r="B2016" s="23" t="s">
        <v>514</v>
      </c>
      <c r="C2016" s="13" t="s">
        <v>3925</v>
      </c>
      <c r="D2016" s="34" t="s">
        <v>7624</v>
      </c>
      <c r="E2016" s="34" t="s">
        <v>7638</v>
      </c>
      <c r="F2016" s="34">
        <v>98</v>
      </c>
    </row>
    <row r="2017" spans="1:6">
      <c r="A2017" s="23">
        <v>2021</v>
      </c>
      <c r="B2017" s="23" t="s">
        <v>514</v>
      </c>
      <c r="C2017" s="13" t="s">
        <v>3925</v>
      </c>
      <c r="D2017" s="34" t="s">
        <v>7624</v>
      </c>
      <c r="E2017" s="34" t="s">
        <v>7639</v>
      </c>
      <c r="F2017" s="34">
        <v>98</v>
      </c>
    </row>
    <row r="2018" spans="1:6">
      <c r="A2018" s="23">
        <v>2021</v>
      </c>
      <c r="B2018" s="23" t="s">
        <v>514</v>
      </c>
      <c r="C2018" s="13" t="s">
        <v>3925</v>
      </c>
      <c r="D2018" s="34" t="s">
        <v>7624</v>
      </c>
      <c r="E2018" s="34" t="s">
        <v>7759</v>
      </c>
      <c r="F2018" s="34">
        <v>1</v>
      </c>
    </row>
    <row r="2019" spans="1:6">
      <c r="A2019" s="23">
        <v>2021</v>
      </c>
      <c r="B2019" s="23" t="s">
        <v>514</v>
      </c>
      <c r="C2019" s="13" t="s">
        <v>3925</v>
      </c>
      <c r="D2019" s="34" t="s">
        <v>7624</v>
      </c>
      <c r="E2019" s="34" t="s">
        <v>7760</v>
      </c>
      <c r="F2019" s="34">
        <v>2</v>
      </c>
    </row>
    <row r="2020" spans="1:6">
      <c r="A2020" s="23">
        <v>2021</v>
      </c>
      <c r="B2020" s="23" t="s">
        <v>514</v>
      </c>
      <c r="C2020" s="13" t="s">
        <v>3925</v>
      </c>
      <c r="D2020" s="34" t="s">
        <v>7624</v>
      </c>
      <c r="E2020" s="34" t="s">
        <v>7803</v>
      </c>
      <c r="F2020" s="34">
        <v>12</v>
      </c>
    </row>
    <row r="2021" spans="1:6">
      <c r="A2021" s="23">
        <v>2021</v>
      </c>
      <c r="B2021" s="23" t="s">
        <v>514</v>
      </c>
      <c r="C2021" s="13" t="s">
        <v>3925</v>
      </c>
      <c r="D2021" s="34" t="s">
        <v>7624</v>
      </c>
      <c r="E2021" s="34" t="s">
        <v>7645</v>
      </c>
      <c r="F2021" s="34">
        <v>1</v>
      </c>
    </row>
    <row r="2022" spans="1:6">
      <c r="A2022" s="23">
        <v>2021</v>
      </c>
      <c r="B2022" s="23" t="s">
        <v>514</v>
      </c>
      <c r="C2022" s="13" t="s">
        <v>3925</v>
      </c>
      <c r="D2022" s="34" t="s">
        <v>7624</v>
      </c>
      <c r="E2022" s="34" t="s">
        <v>7783</v>
      </c>
      <c r="F2022" s="34">
        <v>1</v>
      </c>
    </row>
    <row r="2023" spans="1:6">
      <c r="A2023" s="23">
        <v>2021</v>
      </c>
      <c r="B2023" s="23" t="s">
        <v>514</v>
      </c>
      <c r="C2023" s="13" t="s">
        <v>3925</v>
      </c>
      <c r="D2023" s="34" t="s">
        <v>7624</v>
      </c>
      <c r="E2023" s="34" t="s">
        <v>7779</v>
      </c>
      <c r="F2023" s="34">
        <v>2</v>
      </c>
    </row>
    <row r="2024" spans="1:6">
      <c r="A2024" s="23">
        <v>2021</v>
      </c>
      <c r="B2024" s="23" t="s">
        <v>514</v>
      </c>
      <c r="C2024" s="13" t="s">
        <v>3925</v>
      </c>
      <c r="D2024" s="34" t="s">
        <v>7651</v>
      </c>
      <c r="E2024" s="34" t="s">
        <v>7652</v>
      </c>
      <c r="F2024" s="34">
        <v>2</v>
      </c>
    </row>
    <row r="2025" spans="1:6">
      <c r="A2025" s="23">
        <v>2021</v>
      </c>
      <c r="B2025" s="23" t="s">
        <v>514</v>
      </c>
      <c r="C2025" s="13" t="s">
        <v>3925</v>
      </c>
      <c r="D2025" s="34" t="s">
        <v>7651</v>
      </c>
      <c r="E2025" s="34" t="s">
        <v>7849</v>
      </c>
      <c r="F2025" s="34">
        <v>2</v>
      </c>
    </row>
    <row r="2026" spans="1:6">
      <c r="A2026" s="23">
        <v>2021</v>
      </c>
      <c r="B2026" s="23" t="s">
        <v>514</v>
      </c>
      <c r="C2026" s="13" t="s">
        <v>3925</v>
      </c>
      <c r="D2026" s="34" t="s">
        <v>7651</v>
      </c>
      <c r="E2026" s="34" t="s">
        <v>7850</v>
      </c>
      <c r="F2026" s="34">
        <v>1</v>
      </c>
    </row>
    <row r="2027" spans="1:6">
      <c r="A2027" s="23">
        <v>2021</v>
      </c>
      <c r="B2027" s="23" t="s">
        <v>514</v>
      </c>
      <c r="C2027" s="13" t="s">
        <v>3925</v>
      </c>
      <c r="D2027" s="34" t="s">
        <v>7651</v>
      </c>
      <c r="E2027" s="34" t="s">
        <v>7900</v>
      </c>
      <c r="F2027" s="34">
        <v>5</v>
      </c>
    </row>
    <row r="2028" spans="1:6">
      <c r="A2028" s="23">
        <v>2021</v>
      </c>
      <c r="B2028" s="23" t="s">
        <v>514</v>
      </c>
      <c r="C2028" s="13" t="s">
        <v>3925</v>
      </c>
      <c r="D2028" s="34" t="s">
        <v>7651</v>
      </c>
      <c r="E2028" s="34" t="s">
        <v>7653</v>
      </c>
      <c r="F2028" s="34">
        <v>6</v>
      </c>
    </row>
    <row r="2029" spans="1:6">
      <c r="A2029" s="23">
        <v>2021</v>
      </c>
      <c r="B2029" s="23" t="s">
        <v>514</v>
      </c>
      <c r="C2029" s="13" t="s">
        <v>3925</v>
      </c>
      <c r="D2029" s="34" t="s">
        <v>7651</v>
      </c>
      <c r="E2029" s="34" t="s">
        <v>1454</v>
      </c>
      <c r="F2029" s="34">
        <v>12</v>
      </c>
    </row>
    <row r="2030" spans="1:6">
      <c r="A2030" s="23">
        <v>2021</v>
      </c>
      <c r="B2030" s="23" t="s">
        <v>514</v>
      </c>
      <c r="C2030" s="13" t="s">
        <v>3925</v>
      </c>
      <c r="D2030" s="34" t="s">
        <v>7651</v>
      </c>
      <c r="E2030" s="34" t="s">
        <v>7654</v>
      </c>
      <c r="F2030" s="34">
        <v>1</v>
      </c>
    </row>
    <row r="2031" spans="1:6">
      <c r="A2031" s="23">
        <v>2021</v>
      </c>
      <c r="B2031" s="23" t="s">
        <v>514</v>
      </c>
      <c r="C2031" s="13" t="s">
        <v>3925</v>
      </c>
      <c r="D2031" s="34" t="s">
        <v>7651</v>
      </c>
      <c r="E2031" s="34" t="s">
        <v>7810</v>
      </c>
      <c r="F2031" s="34">
        <v>1</v>
      </c>
    </row>
    <row r="2032" spans="1:6">
      <c r="A2032" s="23">
        <v>2021</v>
      </c>
      <c r="B2032" s="23" t="s">
        <v>514</v>
      </c>
      <c r="C2032" s="13" t="s">
        <v>3925</v>
      </c>
      <c r="D2032" s="34" t="s">
        <v>7651</v>
      </c>
      <c r="E2032" s="34" t="s">
        <v>7851</v>
      </c>
      <c r="F2032" s="34">
        <v>6</v>
      </c>
    </row>
    <row r="2033" spans="1:6">
      <c r="A2033" s="23">
        <v>2021</v>
      </c>
      <c r="B2033" s="23" t="s">
        <v>514</v>
      </c>
      <c r="C2033" s="13" t="s">
        <v>3925</v>
      </c>
      <c r="D2033" s="34" t="s">
        <v>7651</v>
      </c>
      <c r="E2033" s="34" t="s">
        <v>7852</v>
      </c>
      <c r="F2033" s="34">
        <v>6</v>
      </c>
    </row>
    <row r="2034" spans="1:6">
      <c r="A2034" s="23">
        <v>2021</v>
      </c>
      <c r="B2034" s="23" t="s">
        <v>514</v>
      </c>
      <c r="C2034" s="13" t="s">
        <v>3925</v>
      </c>
      <c r="D2034" s="34" t="s">
        <v>7651</v>
      </c>
      <c r="E2034" s="34" t="s">
        <v>7655</v>
      </c>
      <c r="F2034" s="34">
        <v>2</v>
      </c>
    </row>
    <row r="2035" spans="1:6">
      <c r="A2035" s="23">
        <v>2021</v>
      </c>
      <c r="B2035" s="23" t="s">
        <v>514</v>
      </c>
      <c r="C2035" s="13" t="s">
        <v>3925</v>
      </c>
      <c r="D2035" s="34" t="s">
        <v>7651</v>
      </c>
      <c r="E2035" s="34" t="s">
        <v>7921</v>
      </c>
      <c r="F2035" s="34">
        <v>2</v>
      </c>
    </row>
    <row r="2036" spans="1:6">
      <c r="A2036" s="23">
        <v>2021</v>
      </c>
      <c r="B2036" s="23" t="s">
        <v>514</v>
      </c>
      <c r="C2036" s="13" t="s">
        <v>3925</v>
      </c>
      <c r="D2036" s="34" t="s">
        <v>7651</v>
      </c>
      <c r="E2036" s="34" t="s">
        <v>7656</v>
      </c>
      <c r="F2036" s="34">
        <v>5</v>
      </c>
    </row>
    <row r="2037" spans="1:6">
      <c r="A2037" s="23">
        <v>2021</v>
      </c>
      <c r="B2037" s="23" t="s">
        <v>514</v>
      </c>
      <c r="C2037" s="13" t="s">
        <v>3925</v>
      </c>
      <c r="D2037" s="34" t="s">
        <v>7651</v>
      </c>
      <c r="E2037" s="34" t="s">
        <v>7901</v>
      </c>
      <c r="F2037" s="34">
        <v>1</v>
      </c>
    </row>
    <row r="2038" spans="1:6">
      <c r="A2038" s="23">
        <v>2021</v>
      </c>
      <c r="B2038" s="23" t="s">
        <v>514</v>
      </c>
      <c r="C2038" s="13" t="s">
        <v>3925</v>
      </c>
      <c r="D2038" s="34" t="s">
        <v>7651</v>
      </c>
      <c r="E2038" s="34" t="s">
        <v>7657</v>
      </c>
      <c r="F2038" s="34">
        <v>4</v>
      </c>
    </row>
    <row r="2039" spans="1:6">
      <c r="A2039" s="23">
        <v>2021</v>
      </c>
      <c r="B2039" s="23" t="s">
        <v>514</v>
      </c>
      <c r="C2039" s="13" t="s">
        <v>3925</v>
      </c>
      <c r="D2039" s="34" t="s">
        <v>7651</v>
      </c>
      <c r="E2039" s="34" t="s">
        <v>7658</v>
      </c>
      <c r="F2039" s="34">
        <v>1</v>
      </c>
    </row>
    <row r="2040" spans="1:6">
      <c r="A2040" s="23">
        <v>2021</v>
      </c>
      <c r="B2040" s="23" t="s">
        <v>514</v>
      </c>
      <c r="C2040" s="13" t="s">
        <v>3925</v>
      </c>
      <c r="D2040" s="34" t="s">
        <v>7651</v>
      </c>
      <c r="E2040" s="34" t="s">
        <v>7696</v>
      </c>
      <c r="F2040" s="34">
        <v>3</v>
      </c>
    </row>
    <row r="2041" spans="1:6">
      <c r="A2041" s="23">
        <v>2021</v>
      </c>
      <c r="B2041" s="23" t="s">
        <v>514</v>
      </c>
      <c r="C2041" s="13" t="s">
        <v>3925</v>
      </c>
      <c r="D2041" s="34" t="s">
        <v>7651</v>
      </c>
      <c r="E2041" s="34" t="s">
        <v>7761</v>
      </c>
      <c r="F2041" s="34">
        <v>10</v>
      </c>
    </row>
    <row r="2042" spans="1:6">
      <c r="A2042" s="23">
        <v>2021</v>
      </c>
      <c r="B2042" s="23" t="s">
        <v>514</v>
      </c>
      <c r="C2042" s="13" t="s">
        <v>3925</v>
      </c>
      <c r="D2042" s="34" t="s">
        <v>7651</v>
      </c>
      <c r="E2042" s="34" t="s">
        <v>4454</v>
      </c>
      <c r="F2042" s="34">
        <v>2</v>
      </c>
    </row>
    <row r="2043" spans="1:6">
      <c r="A2043" s="23">
        <v>2021</v>
      </c>
      <c r="B2043" s="23" t="s">
        <v>514</v>
      </c>
      <c r="C2043" s="13" t="s">
        <v>3925</v>
      </c>
      <c r="D2043" s="34" t="s">
        <v>7651</v>
      </c>
      <c r="E2043" s="34" t="s">
        <v>7660</v>
      </c>
      <c r="F2043" s="34">
        <v>8</v>
      </c>
    </row>
    <row r="2044" spans="1:6">
      <c r="A2044" s="23">
        <v>2021</v>
      </c>
      <c r="B2044" s="23" t="s">
        <v>514</v>
      </c>
      <c r="C2044" s="13" t="s">
        <v>3925</v>
      </c>
      <c r="D2044" s="34" t="s">
        <v>7651</v>
      </c>
      <c r="E2044" s="34" t="s">
        <v>7661</v>
      </c>
      <c r="F2044" s="34">
        <v>5</v>
      </c>
    </row>
    <row r="2045" spans="1:6">
      <c r="A2045" s="23">
        <v>2021</v>
      </c>
      <c r="B2045" s="23" t="s">
        <v>514</v>
      </c>
      <c r="C2045" s="13" t="s">
        <v>3925</v>
      </c>
      <c r="D2045" s="34" t="s">
        <v>7651</v>
      </c>
      <c r="E2045" s="34" t="s">
        <v>7884</v>
      </c>
      <c r="F2045" s="34">
        <v>6</v>
      </c>
    </row>
    <row r="2046" spans="1:6">
      <c r="A2046" s="23">
        <v>2021</v>
      </c>
      <c r="B2046" s="23" t="s">
        <v>514</v>
      </c>
      <c r="C2046" s="13" t="s">
        <v>3925</v>
      </c>
      <c r="D2046" s="34" t="s">
        <v>7651</v>
      </c>
      <c r="E2046" s="34" t="s">
        <v>7704</v>
      </c>
      <c r="F2046" s="34">
        <v>1</v>
      </c>
    </row>
    <row r="2047" spans="1:6">
      <c r="A2047" s="23">
        <v>2021</v>
      </c>
      <c r="B2047" s="23" t="s">
        <v>514</v>
      </c>
      <c r="C2047" s="13" t="s">
        <v>3925</v>
      </c>
      <c r="D2047" s="34" t="s">
        <v>7651</v>
      </c>
      <c r="E2047" s="34" t="s">
        <v>7778</v>
      </c>
      <c r="F2047" s="34">
        <v>6</v>
      </c>
    </row>
    <row r="2048" spans="1:6">
      <c r="A2048" s="23">
        <v>2021</v>
      </c>
      <c r="B2048" s="23" t="s">
        <v>514</v>
      </c>
      <c r="C2048" s="13" t="s">
        <v>3925</v>
      </c>
      <c r="D2048" s="34" t="s">
        <v>7651</v>
      </c>
      <c r="E2048" s="34" t="s">
        <v>7784</v>
      </c>
      <c r="F2048" s="34">
        <v>5</v>
      </c>
    </row>
    <row r="2049" spans="1:6">
      <c r="A2049" s="23">
        <v>2021</v>
      </c>
      <c r="B2049" s="23" t="s">
        <v>514</v>
      </c>
      <c r="C2049" s="13" t="s">
        <v>3925</v>
      </c>
      <c r="D2049" s="34" t="s">
        <v>7651</v>
      </c>
      <c r="E2049" s="34" t="s">
        <v>7697</v>
      </c>
      <c r="F2049" s="34">
        <v>2</v>
      </c>
    </row>
    <row r="2050" spans="1:6">
      <c r="A2050" s="23">
        <v>2021</v>
      </c>
      <c r="B2050" s="23" t="s">
        <v>514</v>
      </c>
      <c r="C2050" s="13" t="s">
        <v>3925</v>
      </c>
      <c r="D2050" s="34" t="s">
        <v>7651</v>
      </c>
      <c r="E2050" s="34" t="s">
        <v>7887</v>
      </c>
      <c r="F2050" s="34">
        <v>2</v>
      </c>
    </row>
    <row r="2051" spans="1:6">
      <c r="A2051" s="23">
        <v>2021</v>
      </c>
      <c r="B2051" s="23" t="s">
        <v>514</v>
      </c>
      <c r="C2051" s="13" t="s">
        <v>3925</v>
      </c>
      <c r="D2051" s="34" t="s">
        <v>7651</v>
      </c>
      <c r="E2051" s="34" t="s">
        <v>7767</v>
      </c>
      <c r="F2051" s="34">
        <v>2</v>
      </c>
    </row>
    <row r="2052" spans="1:6">
      <c r="A2052" s="23">
        <v>2021</v>
      </c>
      <c r="B2052" s="23" t="s">
        <v>514</v>
      </c>
      <c r="C2052" s="13" t="s">
        <v>3925</v>
      </c>
      <c r="D2052" s="34" t="s">
        <v>7651</v>
      </c>
      <c r="E2052" s="34" t="s">
        <v>7662</v>
      </c>
      <c r="F2052" s="34">
        <v>5</v>
      </c>
    </row>
    <row r="2053" spans="1:6">
      <c r="A2053" s="23">
        <v>2021</v>
      </c>
      <c r="B2053" s="23" t="s">
        <v>514</v>
      </c>
      <c r="C2053" s="13" t="s">
        <v>3925</v>
      </c>
      <c r="D2053" s="34" t="s">
        <v>7651</v>
      </c>
      <c r="E2053" s="34" t="s">
        <v>7862</v>
      </c>
      <c r="F2053" s="34">
        <v>10</v>
      </c>
    </row>
    <row r="2054" spans="1:6">
      <c r="A2054" s="23">
        <v>2021</v>
      </c>
      <c r="B2054" s="23" t="s">
        <v>514</v>
      </c>
      <c r="C2054" s="13" t="s">
        <v>3925</v>
      </c>
      <c r="D2054" s="34" t="s">
        <v>7651</v>
      </c>
      <c r="E2054" s="34" t="s">
        <v>7706</v>
      </c>
      <c r="F2054" s="34">
        <v>12</v>
      </c>
    </row>
    <row r="2055" spans="1:6">
      <c r="A2055" s="23">
        <v>2021</v>
      </c>
      <c r="B2055" s="23" t="s">
        <v>514</v>
      </c>
      <c r="C2055" s="13" t="s">
        <v>3925</v>
      </c>
      <c r="D2055" s="34" t="s">
        <v>7651</v>
      </c>
      <c r="E2055" s="34" t="s">
        <v>7663</v>
      </c>
      <c r="F2055" s="34">
        <v>3</v>
      </c>
    </row>
    <row r="2056" spans="1:6">
      <c r="A2056" s="23">
        <v>2021</v>
      </c>
      <c r="B2056" s="23" t="s">
        <v>514</v>
      </c>
      <c r="C2056" s="13" t="s">
        <v>3925</v>
      </c>
      <c r="D2056" s="34" t="s">
        <v>7651</v>
      </c>
      <c r="E2056" s="34" t="s">
        <v>7664</v>
      </c>
      <c r="F2056" s="34">
        <v>3</v>
      </c>
    </row>
    <row r="2057" spans="1:6">
      <c r="A2057" s="23">
        <v>2021</v>
      </c>
      <c r="B2057" s="23" t="s">
        <v>514</v>
      </c>
      <c r="C2057" s="13" t="s">
        <v>3925</v>
      </c>
      <c r="D2057" s="34" t="s">
        <v>7651</v>
      </c>
      <c r="E2057" s="34" t="s">
        <v>7698</v>
      </c>
      <c r="F2057" s="34">
        <v>4</v>
      </c>
    </row>
    <row r="2058" spans="1:6">
      <c r="A2058" s="23">
        <v>2021</v>
      </c>
      <c r="B2058" s="23" t="s">
        <v>514</v>
      </c>
      <c r="C2058" s="13" t="s">
        <v>3925</v>
      </c>
      <c r="D2058" s="34" t="s">
        <v>7651</v>
      </c>
      <c r="E2058" s="34" t="s">
        <v>7665</v>
      </c>
      <c r="F2058" s="34">
        <v>37</v>
      </c>
    </row>
    <row r="2059" spans="1:6">
      <c r="A2059" s="23">
        <v>2021</v>
      </c>
      <c r="B2059" s="23" t="s">
        <v>514</v>
      </c>
      <c r="C2059" s="13" t="s">
        <v>3925</v>
      </c>
      <c r="D2059" s="34" t="s">
        <v>7651</v>
      </c>
      <c r="E2059" s="34" t="s">
        <v>7666</v>
      </c>
      <c r="F2059" s="34">
        <v>9</v>
      </c>
    </row>
    <row r="2060" spans="1:6">
      <c r="A2060" s="23">
        <v>2021</v>
      </c>
      <c r="B2060" s="23" t="s">
        <v>514</v>
      </c>
      <c r="C2060" s="13" t="s">
        <v>3925</v>
      </c>
      <c r="D2060" s="34" t="s">
        <v>7651</v>
      </c>
      <c r="E2060" s="34" t="s">
        <v>7667</v>
      </c>
      <c r="F2060" s="34">
        <v>9</v>
      </c>
    </row>
    <row r="2061" spans="1:6">
      <c r="A2061" s="23">
        <v>2021</v>
      </c>
      <c r="B2061" s="23" t="s">
        <v>514</v>
      </c>
      <c r="C2061" s="13" t="s">
        <v>3925</v>
      </c>
      <c r="D2061" s="34" t="s">
        <v>7651</v>
      </c>
      <c r="E2061" s="34" t="s">
        <v>7668</v>
      </c>
      <c r="F2061" s="34">
        <v>4</v>
      </c>
    </row>
    <row r="2062" spans="1:6">
      <c r="A2062" s="23">
        <v>2021</v>
      </c>
      <c r="B2062" s="23" t="s">
        <v>514</v>
      </c>
      <c r="C2062" s="13" t="s">
        <v>3925</v>
      </c>
      <c r="D2062" s="34" t="s">
        <v>7651</v>
      </c>
      <c r="E2062" s="34" t="s">
        <v>7854</v>
      </c>
      <c r="F2062" s="34">
        <v>1</v>
      </c>
    </row>
    <row r="2063" spans="1:6">
      <c r="A2063" s="23">
        <v>2021</v>
      </c>
      <c r="B2063" s="23" t="s">
        <v>514</v>
      </c>
      <c r="C2063" s="13" t="s">
        <v>3925</v>
      </c>
      <c r="D2063" s="34" t="s">
        <v>7651</v>
      </c>
      <c r="E2063" s="34" t="s">
        <v>7708</v>
      </c>
      <c r="F2063" s="34">
        <v>4</v>
      </c>
    </row>
    <row r="2064" spans="1:6">
      <c r="A2064" s="23">
        <v>2021</v>
      </c>
      <c r="B2064" s="23" t="s">
        <v>514</v>
      </c>
      <c r="C2064" s="13" t="s">
        <v>3925</v>
      </c>
      <c r="D2064" s="34" t="s">
        <v>7651</v>
      </c>
      <c r="E2064" s="34" t="s">
        <v>7669</v>
      </c>
      <c r="F2064" s="34">
        <v>5</v>
      </c>
    </row>
    <row r="2065" spans="1:6">
      <c r="A2065" s="23">
        <v>2021</v>
      </c>
      <c r="B2065" s="23" t="s">
        <v>514</v>
      </c>
      <c r="C2065" s="13" t="s">
        <v>3925</v>
      </c>
      <c r="D2065" s="34" t="s">
        <v>7651</v>
      </c>
      <c r="E2065" s="34" t="s">
        <v>7670</v>
      </c>
      <c r="F2065" s="34">
        <v>3</v>
      </c>
    </row>
    <row r="2066" spans="1:6">
      <c r="A2066" s="23">
        <v>2021</v>
      </c>
      <c r="B2066" s="23" t="s">
        <v>514</v>
      </c>
      <c r="C2066" s="13" t="s">
        <v>3925</v>
      </c>
      <c r="D2066" s="34" t="s">
        <v>7651</v>
      </c>
      <c r="E2066" s="34" t="s">
        <v>7671</v>
      </c>
      <c r="F2066" s="34">
        <v>6</v>
      </c>
    </row>
    <row r="2067" spans="1:6">
      <c r="A2067" s="23">
        <v>2021</v>
      </c>
      <c r="B2067" s="23" t="s">
        <v>514</v>
      </c>
      <c r="C2067" s="13" t="s">
        <v>3925</v>
      </c>
      <c r="D2067" s="34" t="s">
        <v>7651</v>
      </c>
      <c r="E2067" s="34" t="s">
        <v>7672</v>
      </c>
      <c r="F2067" s="34">
        <v>2</v>
      </c>
    </row>
    <row r="2068" spans="1:6">
      <c r="A2068" s="23">
        <v>2021</v>
      </c>
      <c r="B2068" s="23" t="s">
        <v>514</v>
      </c>
      <c r="C2068" s="13" t="s">
        <v>3925</v>
      </c>
      <c r="D2068" s="34" t="s">
        <v>7651</v>
      </c>
      <c r="E2068" s="34" t="s">
        <v>7861</v>
      </c>
      <c r="F2068" s="34">
        <v>3</v>
      </c>
    </row>
    <row r="2069" spans="1:6">
      <c r="A2069" s="23">
        <v>2021</v>
      </c>
      <c r="B2069" s="23" t="s">
        <v>514</v>
      </c>
      <c r="C2069" s="13" t="s">
        <v>3925</v>
      </c>
      <c r="D2069" s="34" t="s">
        <v>7651</v>
      </c>
      <c r="E2069" s="34" t="s">
        <v>7673</v>
      </c>
      <c r="F2069" s="34">
        <v>5</v>
      </c>
    </row>
    <row r="2070" spans="1:6">
      <c r="A2070" s="23">
        <v>2021</v>
      </c>
      <c r="B2070" s="23" t="s">
        <v>514</v>
      </c>
      <c r="C2070" s="13" t="s">
        <v>3925</v>
      </c>
      <c r="D2070" s="34" t="s">
        <v>7651</v>
      </c>
      <c r="E2070" s="34" t="s">
        <v>7902</v>
      </c>
      <c r="F2070" s="34">
        <v>18</v>
      </c>
    </row>
    <row r="2071" spans="1:6">
      <c r="A2071" s="23">
        <v>2021</v>
      </c>
      <c r="B2071" s="23" t="s">
        <v>514</v>
      </c>
      <c r="C2071" s="13" t="s">
        <v>3925</v>
      </c>
      <c r="D2071" s="34" t="s">
        <v>7651</v>
      </c>
      <c r="E2071" s="34" t="s">
        <v>7710</v>
      </c>
      <c r="F2071" s="34">
        <v>4</v>
      </c>
    </row>
    <row r="2072" spans="1:6">
      <c r="A2072" s="23">
        <v>2021</v>
      </c>
      <c r="B2072" s="23" t="s">
        <v>514</v>
      </c>
      <c r="C2072" s="13" t="s">
        <v>3925</v>
      </c>
      <c r="D2072" s="34" t="s">
        <v>7651</v>
      </c>
      <c r="E2072" s="34" t="s">
        <v>7674</v>
      </c>
      <c r="F2072" s="34">
        <v>2</v>
      </c>
    </row>
    <row r="2073" spans="1:6">
      <c r="A2073" s="23">
        <v>2021</v>
      </c>
      <c r="B2073" s="23" t="s">
        <v>514</v>
      </c>
      <c r="C2073" s="13" t="s">
        <v>3925</v>
      </c>
      <c r="D2073" s="34" t="s">
        <v>5143</v>
      </c>
      <c r="E2073" s="34" t="s">
        <v>7675</v>
      </c>
      <c r="F2073" s="34">
        <v>3</v>
      </c>
    </row>
    <row r="2074" spans="1:6">
      <c r="A2074" s="23">
        <v>2021</v>
      </c>
      <c r="B2074" s="23" t="s">
        <v>514</v>
      </c>
      <c r="C2074" s="13" t="s">
        <v>3925</v>
      </c>
      <c r="D2074" s="34" t="s">
        <v>5143</v>
      </c>
      <c r="E2074" s="34" t="s">
        <v>7711</v>
      </c>
      <c r="F2074" s="34">
        <v>7</v>
      </c>
    </row>
    <row r="2075" spans="1:6">
      <c r="A2075" s="23">
        <v>2021</v>
      </c>
      <c r="B2075" s="23" t="s">
        <v>514</v>
      </c>
      <c r="C2075" s="13" t="s">
        <v>3925</v>
      </c>
      <c r="D2075" s="34" t="s">
        <v>5143</v>
      </c>
      <c r="E2075" s="34" t="s">
        <v>7712</v>
      </c>
      <c r="F2075" s="34">
        <v>1</v>
      </c>
    </row>
    <row r="2076" spans="1:6">
      <c r="A2076" s="23">
        <v>2021</v>
      </c>
      <c r="B2076" s="23" t="s">
        <v>514</v>
      </c>
      <c r="C2076" s="13" t="s">
        <v>3925</v>
      </c>
      <c r="D2076" s="34" t="s">
        <v>5143</v>
      </c>
      <c r="E2076" s="34" t="s">
        <v>7676</v>
      </c>
      <c r="F2076" s="34">
        <v>10</v>
      </c>
    </row>
    <row r="2077" spans="1:6">
      <c r="A2077" s="23">
        <v>2021</v>
      </c>
      <c r="B2077" s="23" t="s">
        <v>514</v>
      </c>
      <c r="C2077" s="13" t="s">
        <v>3925</v>
      </c>
      <c r="D2077" s="34" t="s">
        <v>5143</v>
      </c>
      <c r="E2077" s="34" t="s">
        <v>7678</v>
      </c>
      <c r="F2077" s="34">
        <v>20</v>
      </c>
    </row>
    <row r="2078" spans="1:6">
      <c r="A2078" s="23">
        <v>2021</v>
      </c>
      <c r="B2078" s="23" t="s">
        <v>514</v>
      </c>
      <c r="C2078" s="13" t="s">
        <v>3925</v>
      </c>
      <c r="D2078" s="34" t="s">
        <v>5143</v>
      </c>
      <c r="E2078" s="34" t="s">
        <v>7679</v>
      </c>
      <c r="F2078" s="34">
        <v>13</v>
      </c>
    </row>
    <row r="2079" spans="1:6">
      <c r="A2079" s="23">
        <v>2021</v>
      </c>
      <c r="B2079" s="23" t="s">
        <v>514</v>
      </c>
      <c r="C2079" s="13" t="s">
        <v>3925</v>
      </c>
      <c r="D2079" s="34" t="s">
        <v>5143</v>
      </c>
      <c r="E2079" s="34" t="s">
        <v>7681</v>
      </c>
      <c r="F2079" s="34">
        <v>2</v>
      </c>
    </row>
    <row r="2080" spans="1:6">
      <c r="A2080" s="23">
        <v>2021</v>
      </c>
      <c r="B2080" s="23" t="s">
        <v>514</v>
      </c>
      <c r="C2080" s="13" t="s">
        <v>3925</v>
      </c>
      <c r="D2080" s="34" t="s">
        <v>5143</v>
      </c>
      <c r="E2080" s="34" t="s">
        <v>7682</v>
      </c>
      <c r="F2080" s="34">
        <v>4</v>
      </c>
    </row>
    <row r="2081" spans="1:6">
      <c r="A2081" s="23">
        <v>2021</v>
      </c>
      <c r="B2081" s="23" t="s">
        <v>514</v>
      </c>
      <c r="C2081" s="13" t="s">
        <v>3925</v>
      </c>
      <c r="D2081" s="34" t="s">
        <v>5143</v>
      </c>
      <c r="E2081" s="34" t="s">
        <v>7683</v>
      </c>
      <c r="F2081" s="34">
        <v>45</v>
      </c>
    </row>
    <row r="2082" spans="1:6">
      <c r="A2082" s="23">
        <v>2021</v>
      </c>
      <c r="B2082" s="23" t="s">
        <v>514</v>
      </c>
      <c r="C2082" s="13" t="s">
        <v>3925</v>
      </c>
      <c r="D2082" s="34" t="s">
        <v>5143</v>
      </c>
      <c r="E2082" s="34" t="s">
        <v>7763</v>
      </c>
      <c r="F2082" s="34">
        <v>3</v>
      </c>
    </row>
    <row r="2083" spans="1:6">
      <c r="A2083" s="23">
        <v>2021</v>
      </c>
      <c r="B2083" s="23" t="s">
        <v>514</v>
      </c>
      <c r="C2083" s="13" t="s">
        <v>3925</v>
      </c>
      <c r="D2083" s="34" t="s">
        <v>5143</v>
      </c>
      <c r="E2083" s="34" t="s">
        <v>7903</v>
      </c>
      <c r="F2083" s="34">
        <v>3</v>
      </c>
    </row>
    <row r="2084" spans="1:6">
      <c r="A2084" s="23">
        <v>2021</v>
      </c>
      <c r="B2084" s="23" t="s">
        <v>514</v>
      </c>
      <c r="C2084" s="13" t="s">
        <v>3925</v>
      </c>
      <c r="D2084" s="34" t="s">
        <v>5143</v>
      </c>
      <c r="E2084" s="34" t="s">
        <v>7764</v>
      </c>
      <c r="F2084" s="34">
        <v>1</v>
      </c>
    </row>
    <row r="2085" spans="1:6">
      <c r="A2085" s="23">
        <v>2021</v>
      </c>
      <c r="B2085" s="23" t="s">
        <v>514</v>
      </c>
      <c r="C2085" s="13" t="s">
        <v>3925</v>
      </c>
      <c r="D2085" s="34" t="s">
        <v>5143</v>
      </c>
      <c r="E2085" s="34" t="s">
        <v>7686</v>
      </c>
      <c r="F2085" s="34">
        <v>24</v>
      </c>
    </row>
    <row r="2086" spans="1:6">
      <c r="A2086" s="23">
        <v>2021</v>
      </c>
      <c r="B2086" s="23" t="s">
        <v>514</v>
      </c>
      <c r="C2086" s="13" t="s">
        <v>3925</v>
      </c>
      <c r="D2086" s="34" t="s">
        <v>5143</v>
      </c>
      <c r="E2086" s="34" t="s">
        <v>7920</v>
      </c>
      <c r="F2086" s="34">
        <v>1</v>
      </c>
    </row>
    <row r="2087" spans="1:6">
      <c r="A2087" s="23">
        <v>2021</v>
      </c>
      <c r="B2087" s="23" t="s">
        <v>514</v>
      </c>
      <c r="C2087" s="13" t="s">
        <v>3925</v>
      </c>
      <c r="D2087" s="34" t="s">
        <v>5143</v>
      </c>
      <c r="E2087" s="34" t="s">
        <v>7687</v>
      </c>
      <c r="F2087" s="34">
        <v>3</v>
      </c>
    </row>
    <row r="2088" spans="1:6">
      <c r="A2088" s="23">
        <v>2021</v>
      </c>
      <c r="B2088" s="23" t="s">
        <v>514</v>
      </c>
      <c r="C2088" s="13" t="s">
        <v>3925</v>
      </c>
      <c r="D2088" s="34" t="s">
        <v>5143</v>
      </c>
      <c r="E2088" s="34" t="s">
        <v>7922</v>
      </c>
      <c r="F2088" s="34">
        <v>11</v>
      </c>
    </row>
    <row r="2089" spans="1:6">
      <c r="A2089" s="23">
        <v>2021</v>
      </c>
      <c r="B2089" s="23" t="s">
        <v>514</v>
      </c>
      <c r="C2089" s="13" t="s">
        <v>3925</v>
      </c>
      <c r="D2089" s="34" t="s">
        <v>5143</v>
      </c>
      <c r="E2089" s="34" t="s">
        <v>7699</v>
      </c>
      <c r="F2089" s="34">
        <v>4</v>
      </c>
    </row>
    <row r="2090" spans="1:6">
      <c r="A2090" s="23">
        <v>2021</v>
      </c>
      <c r="B2090" s="23" t="s">
        <v>514</v>
      </c>
      <c r="C2090" s="13" t="s">
        <v>3925</v>
      </c>
      <c r="D2090" s="34" t="s">
        <v>5143</v>
      </c>
      <c r="E2090" s="34" t="s">
        <v>7766</v>
      </c>
      <c r="F2090" s="34">
        <v>4</v>
      </c>
    </row>
    <row r="2091" spans="1:6">
      <c r="A2091" s="23">
        <v>2021</v>
      </c>
      <c r="B2091" s="23" t="s">
        <v>514</v>
      </c>
      <c r="C2091" s="13" t="s">
        <v>3925</v>
      </c>
      <c r="D2091" s="34" t="s">
        <v>5143</v>
      </c>
      <c r="E2091" s="34" t="s">
        <v>7808</v>
      </c>
      <c r="F2091" s="34">
        <v>6</v>
      </c>
    </row>
    <row r="2092" spans="1:6">
      <c r="A2092" s="23">
        <v>2021</v>
      </c>
      <c r="B2092" s="23" t="s">
        <v>514</v>
      </c>
      <c r="C2092" s="13" t="s">
        <v>3925</v>
      </c>
      <c r="D2092" s="34" t="s">
        <v>5143</v>
      </c>
      <c r="E2092" s="34" t="s">
        <v>7853</v>
      </c>
      <c r="F2092" s="34">
        <v>17</v>
      </c>
    </row>
    <row r="2093" spans="1:6">
      <c r="A2093" s="23">
        <v>2021</v>
      </c>
      <c r="B2093" s="23" t="s">
        <v>514</v>
      </c>
      <c r="C2093" s="13" t="s">
        <v>3925</v>
      </c>
      <c r="D2093" s="34" t="s">
        <v>5143</v>
      </c>
      <c r="E2093" s="34" t="s">
        <v>7688</v>
      </c>
      <c r="F2093" s="34">
        <v>6</v>
      </c>
    </row>
    <row r="2094" spans="1:6">
      <c r="A2094" s="23">
        <v>2021</v>
      </c>
      <c r="B2094" s="23" t="s">
        <v>514</v>
      </c>
      <c r="C2094" s="13" t="s">
        <v>3925</v>
      </c>
      <c r="D2094" s="34" t="s">
        <v>5143</v>
      </c>
      <c r="E2094" s="34" t="s">
        <v>7918</v>
      </c>
      <c r="F2094" s="34">
        <v>5</v>
      </c>
    </row>
    <row r="2095" spans="1:6">
      <c r="A2095" s="23">
        <v>2021</v>
      </c>
      <c r="B2095" s="23" t="s">
        <v>514</v>
      </c>
      <c r="C2095" s="13" t="s">
        <v>3925</v>
      </c>
      <c r="D2095" s="34" t="s">
        <v>5143</v>
      </c>
      <c r="E2095" s="34" t="s">
        <v>7718</v>
      </c>
      <c r="F2095" s="34">
        <v>7</v>
      </c>
    </row>
    <row r="2096" spans="1:6">
      <c r="A2096" s="23">
        <v>2021</v>
      </c>
      <c r="B2096" s="23" t="s">
        <v>514</v>
      </c>
      <c r="C2096" s="13" t="s">
        <v>3925</v>
      </c>
      <c r="D2096" s="34" t="s">
        <v>5143</v>
      </c>
      <c r="E2096" s="34" t="s">
        <v>7809</v>
      </c>
      <c r="F2096" s="34">
        <v>6</v>
      </c>
    </row>
    <row r="2097" spans="1:6">
      <c r="A2097" s="23">
        <v>2021</v>
      </c>
      <c r="B2097" s="23" t="s">
        <v>514</v>
      </c>
      <c r="C2097" s="13" t="s">
        <v>3925</v>
      </c>
      <c r="D2097" s="34" t="s">
        <v>5143</v>
      </c>
      <c r="E2097" s="34" t="s">
        <v>7690</v>
      </c>
      <c r="F2097" s="34">
        <v>2</v>
      </c>
    </row>
    <row r="2098" spans="1:6">
      <c r="A2098" s="23">
        <v>2021</v>
      </c>
      <c r="B2098" s="23" t="s">
        <v>514</v>
      </c>
      <c r="C2098" s="13" t="s">
        <v>3925</v>
      </c>
      <c r="D2098" s="34" t="s">
        <v>5143</v>
      </c>
      <c r="E2098" s="34" t="s">
        <v>7691</v>
      </c>
      <c r="F2098" s="34">
        <v>3</v>
      </c>
    </row>
    <row r="2099" spans="1:6">
      <c r="A2099" s="23">
        <v>2021</v>
      </c>
      <c r="B2099" s="23" t="s">
        <v>514</v>
      </c>
      <c r="C2099" s="13" t="s">
        <v>3925</v>
      </c>
      <c r="D2099" s="34" t="s">
        <v>5143</v>
      </c>
      <c r="E2099" s="34" t="s">
        <v>7692</v>
      </c>
      <c r="F2099" s="34">
        <v>1</v>
      </c>
    </row>
    <row r="2100" spans="1:6">
      <c r="A2100" s="23">
        <v>2021</v>
      </c>
      <c r="B2100" s="23" t="s">
        <v>514</v>
      </c>
      <c r="C2100" s="13" t="s">
        <v>3925</v>
      </c>
      <c r="D2100" s="34" t="s">
        <v>5143</v>
      </c>
      <c r="E2100" s="34" t="s">
        <v>7797</v>
      </c>
      <c r="F2100" s="34">
        <v>6</v>
      </c>
    </row>
    <row r="2101" spans="1:6">
      <c r="A2101" s="23">
        <v>2021</v>
      </c>
      <c r="B2101" s="23" t="s">
        <v>514</v>
      </c>
      <c r="C2101" s="13" t="s">
        <v>3925</v>
      </c>
      <c r="D2101" s="34" t="s">
        <v>5143</v>
      </c>
      <c r="E2101" s="34" t="s">
        <v>7885</v>
      </c>
      <c r="F2101" s="34">
        <v>3</v>
      </c>
    </row>
    <row r="2102" spans="1:6">
      <c r="A2102" s="23">
        <v>2021</v>
      </c>
      <c r="B2102" s="23" t="s">
        <v>514</v>
      </c>
      <c r="C2102" s="13" t="s">
        <v>3925</v>
      </c>
      <c r="D2102" s="34" t="s">
        <v>5143</v>
      </c>
      <c r="E2102" s="34" t="s">
        <v>7798</v>
      </c>
      <c r="F2102" s="34">
        <v>2</v>
      </c>
    </row>
    <row r="2103" spans="1:6">
      <c r="A2103" s="23">
        <v>2021</v>
      </c>
      <c r="B2103" s="23" t="s">
        <v>514</v>
      </c>
      <c r="C2103" s="13" t="s">
        <v>3925</v>
      </c>
      <c r="D2103" s="34" t="s">
        <v>5143</v>
      </c>
      <c r="E2103" s="34" t="s">
        <v>7919</v>
      </c>
      <c r="F2103" s="34">
        <v>6</v>
      </c>
    </row>
  </sheetData>
  <sheetProtection autoFilter="0" pivotTables="0"/>
  <autoFilter ref="A1:F2104" xr:uid="{00000000-0001-0000-4E00-000000000000}"/>
  <sortState xmlns:xlrd2="http://schemas.microsoft.com/office/spreadsheetml/2017/richdata2" ref="A2:F2104">
    <sortCondition ref="A2:A2104"/>
    <sortCondition ref="C2:C2104"/>
    <sortCondition ref="D2:D2104"/>
    <sortCondition ref="E2:E210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1">
    <tabColor theme="0"/>
  </sheetPr>
  <dimension ref="A1:O3986"/>
  <sheetViews>
    <sheetView zoomScale="85" zoomScaleNormal="85" workbookViewId="0">
      <pane ySplit="1" topLeftCell="A2" activePane="bottomLeft" state="frozen"/>
      <selection pane="bottomLeft"/>
    </sheetView>
  </sheetViews>
  <sheetFormatPr baseColWidth="10" defaultColWidth="11" defaultRowHeight="14.25"/>
  <cols>
    <col min="1" max="1" width="9" style="5" bestFit="1" customWidth="1"/>
    <col min="2" max="2" width="11.875" style="5" bestFit="1" customWidth="1"/>
    <col min="3" max="3" width="11.375" style="5" bestFit="1" customWidth="1"/>
    <col min="4" max="4" width="45.875" style="5" bestFit="1" customWidth="1"/>
    <col min="5" max="5" width="17.25" style="5" customWidth="1"/>
    <col min="6" max="6" width="67.125" style="5" bestFit="1" customWidth="1"/>
    <col min="7" max="7" width="18.125" style="5" bestFit="1" customWidth="1"/>
    <col min="8" max="8" width="16.5" style="5" bestFit="1" customWidth="1"/>
    <col min="9" max="9" width="13.125" style="5" bestFit="1" customWidth="1"/>
    <col min="10" max="10" width="14.5" style="5" bestFit="1" customWidth="1"/>
    <col min="11" max="11" width="18.625" style="5" bestFit="1" customWidth="1"/>
    <col min="12" max="12" width="16.75" style="5" bestFit="1" customWidth="1"/>
    <col min="13" max="13" width="21.75" style="5" bestFit="1" customWidth="1"/>
    <col min="14" max="14" width="21.875" style="5" bestFit="1" customWidth="1"/>
    <col min="15" max="15" width="15" style="5" bestFit="1" customWidth="1"/>
    <col min="16" max="16384" width="11" style="5"/>
  </cols>
  <sheetData>
    <row r="1" spans="1:15">
      <c r="A1" s="43" t="s">
        <v>2398</v>
      </c>
      <c r="B1" s="43" t="s">
        <v>2639</v>
      </c>
      <c r="C1" s="43" t="s">
        <v>199</v>
      </c>
      <c r="D1" s="44" t="s">
        <v>3047</v>
      </c>
      <c r="E1" s="44" t="s">
        <v>2368</v>
      </c>
      <c r="F1" s="43" t="s">
        <v>2369</v>
      </c>
      <c r="G1" s="43" t="s">
        <v>3897</v>
      </c>
      <c r="H1" s="43" t="s">
        <v>4</v>
      </c>
      <c r="I1" s="43" t="s">
        <v>3048</v>
      </c>
      <c r="J1" s="43" t="s">
        <v>3049</v>
      </c>
      <c r="K1" s="43" t="s">
        <v>3050</v>
      </c>
      <c r="L1" s="43" t="s">
        <v>2399</v>
      </c>
      <c r="M1" s="43" t="s">
        <v>3169</v>
      </c>
      <c r="N1" s="43" t="s">
        <v>3170</v>
      </c>
      <c r="O1" s="43" t="s">
        <v>3174</v>
      </c>
    </row>
    <row r="2" spans="1:15" ht="14.25" customHeight="1">
      <c r="A2" s="23">
        <v>2014</v>
      </c>
      <c r="B2" s="23" t="s">
        <v>2366</v>
      </c>
      <c r="C2" s="13" t="s">
        <v>1886</v>
      </c>
      <c r="D2" s="13" t="s">
        <v>5</v>
      </c>
      <c r="E2" s="13" t="s">
        <v>205</v>
      </c>
      <c r="F2" s="24" t="s">
        <v>7</v>
      </c>
      <c r="G2" s="13"/>
      <c r="H2" s="13" t="s">
        <v>6</v>
      </c>
      <c r="I2" s="34">
        <v>13</v>
      </c>
      <c r="J2" s="34">
        <v>13</v>
      </c>
      <c r="K2" s="34">
        <v>10</v>
      </c>
      <c r="L2" s="34">
        <v>25</v>
      </c>
      <c r="M2" s="24">
        <f t="shared" ref="M2:M65" si="0">+IFERROR(J2/I2,0)</f>
        <v>1</v>
      </c>
      <c r="N2" s="24">
        <f t="shared" ref="N2:N65" si="1">+IFERROR(K2/J2,0)</f>
        <v>0.76923076923076927</v>
      </c>
      <c r="O2" s="34">
        <v>10</v>
      </c>
    </row>
    <row r="3" spans="1:15" ht="14.25" customHeight="1">
      <c r="A3" s="23">
        <v>2014</v>
      </c>
      <c r="B3" s="23" t="s">
        <v>2366</v>
      </c>
      <c r="C3" s="13" t="s">
        <v>1886</v>
      </c>
      <c r="D3" s="13" t="s">
        <v>5</v>
      </c>
      <c r="E3" s="13" t="s">
        <v>206</v>
      </c>
      <c r="F3" s="24" t="s">
        <v>1446</v>
      </c>
      <c r="G3" s="13"/>
      <c r="H3" s="13" t="s">
        <v>6</v>
      </c>
      <c r="I3" s="34">
        <v>0</v>
      </c>
      <c r="J3" s="34">
        <v>0</v>
      </c>
      <c r="K3" s="34">
        <v>0</v>
      </c>
      <c r="L3" s="34">
        <v>6</v>
      </c>
      <c r="M3" s="24">
        <f t="shared" si="0"/>
        <v>0</v>
      </c>
      <c r="N3" s="24">
        <f t="shared" si="1"/>
        <v>0</v>
      </c>
      <c r="O3" s="34">
        <v>2</v>
      </c>
    </row>
    <row r="4" spans="1:15" ht="14.25" customHeight="1">
      <c r="A4" s="23">
        <v>2014</v>
      </c>
      <c r="B4" s="23" t="s">
        <v>2366</v>
      </c>
      <c r="C4" s="13" t="s">
        <v>1886</v>
      </c>
      <c r="D4" s="13" t="s">
        <v>5</v>
      </c>
      <c r="E4" s="13" t="s">
        <v>206</v>
      </c>
      <c r="F4" s="24" t="s">
        <v>9</v>
      </c>
      <c r="G4" s="13"/>
      <c r="H4" s="13" t="s">
        <v>6</v>
      </c>
      <c r="I4" s="34">
        <v>21</v>
      </c>
      <c r="J4" s="34">
        <v>17</v>
      </c>
      <c r="K4" s="34">
        <v>15</v>
      </c>
      <c r="L4" s="34">
        <v>44</v>
      </c>
      <c r="M4" s="24">
        <f t="shared" si="0"/>
        <v>0.80952380952380953</v>
      </c>
      <c r="N4" s="24">
        <f t="shared" si="1"/>
        <v>0.88235294117647056</v>
      </c>
      <c r="O4" s="34">
        <v>10</v>
      </c>
    </row>
    <row r="5" spans="1:15" ht="14.25" customHeight="1">
      <c r="A5" s="23">
        <v>2014</v>
      </c>
      <c r="B5" s="23" t="s">
        <v>2366</v>
      </c>
      <c r="C5" s="13" t="s">
        <v>1886</v>
      </c>
      <c r="D5" s="13" t="s">
        <v>5</v>
      </c>
      <c r="E5" s="13" t="s">
        <v>204</v>
      </c>
      <c r="F5" s="24" t="s">
        <v>559</v>
      </c>
      <c r="G5" s="13"/>
      <c r="H5" s="13" t="s">
        <v>6</v>
      </c>
      <c r="I5" s="34">
        <v>446</v>
      </c>
      <c r="J5" s="34">
        <v>186</v>
      </c>
      <c r="K5" s="34">
        <v>109</v>
      </c>
      <c r="L5" s="34">
        <v>930</v>
      </c>
      <c r="M5" s="24">
        <f t="shared" si="0"/>
        <v>0.4170403587443946</v>
      </c>
      <c r="N5" s="24">
        <f t="shared" si="1"/>
        <v>0.58602150537634412</v>
      </c>
      <c r="O5" s="34">
        <v>73</v>
      </c>
    </row>
    <row r="6" spans="1:15" ht="14.25" customHeight="1">
      <c r="A6" s="23">
        <v>2014</v>
      </c>
      <c r="B6" s="23" t="s">
        <v>2366</v>
      </c>
      <c r="C6" s="13" t="s">
        <v>1886</v>
      </c>
      <c r="D6" s="13" t="s">
        <v>5</v>
      </c>
      <c r="E6" s="13" t="s">
        <v>204</v>
      </c>
      <c r="F6" s="24" t="s">
        <v>1462</v>
      </c>
      <c r="G6" s="13"/>
      <c r="H6" s="13" t="s">
        <v>6</v>
      </c>
      <c r="I6" s="34">
        <v>244</v>
      </c>
      <c r="J6" s="34">
        <v>185</v>
      </c>
      <c r="K6" s="34">
        <v>124</v>
      </c>
      <c r="L6" s="34">
        <v>1084</v>
      </c>
      <c r="M6" s="24">
        <f t="shared" si="0"/>
        <v>0.75819672131147542</v>
      </c>
      <c r="N6" s="24">
        <f t="shared" si="1"/>
        <v>0.67027027027027031</v>
      </c>
      <c r="O6" s="34">
        <v>94</v>
      </c>
    </row>
    <row r="7" spans="1:15" ht="14.25" customHeight="1">
      <c r="A7" s="23">
        <v>2014</v>
      </c>
      <c r="B7" s="23" t="s">
        <v>2366</v>
      </c>
      <c r="C7" s="13" t="s">
        <v>1886</v>
      </c>
      <c r="D7" s="13" t="s">
        <v>10</v>
      </c>
      <c r="E7" s="13" t="s">
        <v>205</v>
      </c>
      <c r="F7" s="24" t="s">
        <v>11</v>
      </c>
      <c r="G7" s="13"/>
      <c r="H7" s="13" t="s">
        <v>6</v>
      </c>
      <c r="I7" s="34">
        <v>0</v>
      </c>
      <c r="J7" s="34">
        <v>0</v>
      </c>
      <c r="K7" s="34">
        <v>0</v>
      </c>
      <c r="L7" s="34">
        <v>15</v>
      </c>
      <c r="M7" s="24">
        <f t="shared" si="0"/>
        <v>0</v>
      </c>
      <c r="N7" s="24">
        <f t="shared" si="1"/>
        <v>0</v>
      </c>
      <c r="O7" s="34">
        <v>0</v>
      </c>
    </row>
    <row r="8" spans="1:15" ht="14.25" customHeight="1">
      <c r="A8" s="23">
        <v>2014</v>
      </c>
      <c r="B8" s="23" t="s">
        <v>2366</v>
      </c>
      <c r="C8" s="13" t="s">
        <v>1886</v>
      </c>
      <c r="D8" s="13" t="s">
        <v>10</v>
      </c>
      <c r="E8" s="13" t="s">
        <v>206</v>
      </c>
      <c r="F8" s="24" t="s">
        <v>13</v>
      </c>
      <c r="G8" s="13"/>
      <c r="H8" s="13" t="s">
        <v>6</v>
      </c>
      <c r="I8" s="34">
        <v>23</v>
      </c>
      <c r="J8" s="34">
        <v>20</v>
      </c>
      <c r="K8" s="34">
        <v>15</v>
      </c>
      <c r="L8" s="34">
        <v>33</v>
      </c>
      <c r="M8" s="24">
        <f t="shared" si="0"/>
        <v>0.86956521739130432</v>
      </c>
      <c r="N8" s="24">
        <f t="shared" si="1"/>
        <v>0.75</v>
      </c>
      <c r="O8" s="34">
        <v>0</v>
      </c>
    </row>
    <row r="9" spans="1:15" ht="14.25" customHeight="1">
      <c r="A9" s="23">
        <v>2014</v>
      </c>
      <c r="B9" s="23" t="s">
        <v>2366</v>
      </c>
      <c r="C9" s="13" t="s">
        <v>1886</v>
      </c>
      <c r="D9" s="13" t="s">
        <v>10</v>
      </c>
      <c r="E9" s="13" t="s">
        <v>204</v>
      </c>
      <c r="F9" s="24" t="s">
        <v>1455</v>
      </c>
      <c r="G9" s="13"/>
      <c r="H9" s="13" t="s">
        <v>6</v>
      </c>
      <c r="I9" s="34">
        <v>190</v>
      </c>
      <c r="J9" s="34">
        <v>102</v>
      </c>
      <c r="K9" s="34">
        <v>81</v>
      </c>
      <c r="L9" s="34">
        <v>570</v>
      </c>
      <c r="M9" s="24">
        <f t="shared" si="0"/>
        <v>0.5368421052631579</v>
      </c>
      <c r="N9" s="24">
        <f t="shared" si="1"/>
        <v>0.79411764705882348</v>
      </c>
      <c r="O9" s="34">
        <v>41</v>
      </c>
    </row>
    <row r="10" spans="1:15" ht="14.25" customHeight="1">
      <c r="A10" s="23">
        <v>2014</v>
      </c>
      <c r="B10" s="23" t="s">
        <v>2366</v>
      </c>
      <c r="C10" s="13" t="s">
        <v>1886</v>
      </c>
      <c r="D10" s="13" t="s">
        <v>10</v>
      </c>
      <c r="E10" s="13" t="s">
        <v>204</v>
      </c>
      <c r="F10" s="24" t="s">
        <v>1467</v>
      </c>
      <c r="G10" s="13"/>
      <c r="H10" s="13" t="s">
        <v>6</v>
      </c>
      <c r="I10" s="34">
        <v>212</v>
      </c>
      <c r="J10" s="34">
        <v>81</v>
      </c>
      <c r="K10" s="34">
        <v>65</v>
      </c>
      <c r="L10" s="34">
        <v>529</v>
      </c>
      <c r="M10" s="24">
        <f t="shared" si="0"/>
        <v>0.38207547169811323</v>
      </c>
      <c r="N10" s="24">
        <f t="shared" si="1"/>
        <v>0.80246913580246915</v>
      </c>
      <c r="O10" s="34">
        <v>23</v>
      </c>
    </row>
    <row r="11" spans="1:15" ht="14.25" customHeight="1">
      <c r="A11" s="23">
        <v>2014</v>
      </c>
      <c r="B11" s="23" t="s">
        <v>2366</v>
      </c>
      <c r="C11" s="13" t="s">
        <v>1886</v>
      </c>
      <c r="D11" s="13" t="s">
        <v>14</v>
      </c>
      <c r="E11" s="13" t="s">
        <v>207</v>
      </c>
      <c r="F11" s="24" t="s">
        <v>22</v>
      </c>
      <c r="G11" s="13"/>
      <c r="H11" s="13" t="s">
        <v>6</v>
      </c>
      <c r="I11" s="34">
        <v>13</v>
      </c>
      <c r="J11" s="34">
        <v>8</v>
      </c>
      <c r="K11" s="34">
        <v>6</v>
      </c>
      <c r="L11" s="34">
        <v>44</v>
      </c>
      <c r="M11" s="24">
        <f t="shared" si="0"/>
        <v>0.61538461538461542</v>
      </c>
      <c r="N11" s="24">
        <f t="shared" si="1"/>
        <v>0.75</v>
      </c>
      <c r="O11" s="34">
        <v>2</v>
      </c>
    </row>
    <row r="12" spans="1:15" ht="14.25" customHeight="1">
      <c r="A12" s="23">
        <v>2014</v>
      </c>
      <c r="B12" s="23" t="s">
        <v>2366</v>
      </c>
      <c r="C12" s="13" t="s">
        <v>1886</v>
      </c>
      <c r="D12" s="13" t="s">
        <v>14</v>
      </c>
      <c r="E12" s="13" t="s">
        <v>205</v>
      </c>
      <c r="F12" s="24" t="s">
        <v>16</v>
      </c>
      <c r="G12" s="13"/>
      <c r="H12" s="13" t="s">
        <v>6</v>
      </c>
      <c r="I12" s="34">
        <v>19</v>
      </c>
      <c r="J12" s="34">
        <v>19</v>
      </c>
      <c r="K12" s="34">
        <v>9</v>
      </c>
      <c r="L12" s="34">
        <v>8</v>
      </c>
      <c r="M12" s="24">
        <f t="shared" si="0"/>
        <v>1</v>
      </c>
      <c r="N12" s="24">
        <f t="shared" si="1"/>
        <v>0.47368421052631576</v>
      </c>
      <c r="O12" s="34">
        <v>20</v>
      </c>
    </row>
    <row r="13" spans="1:15" ht="14.25" customHeight="1">
      <c r="A13" s="23">
        <v>2014</v>
      </c>
      <c r="B13" s="23" t="s">
        <v>2366</v>
      </c>
      <c r="C13" s="13" t="s">
        <v>1886</v>
      </c>
      <c r="D13" s="13" t="s">
        <v>14</v>
      </c>
      <c r="E13" s="13" t="s">
        <v>205</v>
      </c>
      <c r="F13" s="24" t="s">
        <v>17</v>
      </c>
      <c r="G13" s="13"/>
      <c r="H13" s="13" t="s">
        <v>6</v>
      </c>
      <c r="I13" s="34">
        <v>3</v>
      </c>
      <c r="J13" s="34">
        <v>0</v>
      </c>
      <c r="K13" s="34">
        <v>0</v>
      </c>
      <c r="L13" s="34">
        <v>0</v>
      </c>
      <c r="M13" s="24">
        <f t="shared" si="0"/>
        <v>0</v>
      </c>
      <c r="N13" s="24">
        <f t="shared" si="1"/>
        <v>0</v>
      </c>
      <c r="O13" s="34">
        <v>0</v>
      </c>
    </row>
    <row r="14" spans="1:15" ht="14.25" customHeight="1">
      <c r="A14" s="23">
        <v>2014</v>
      </c>
      <c r="B14" s="23" t="s">
        <v>2366</v>
      </c>
      <c r="C14" s="13" t="s">
        <v>1886</v>
      </c>
      <c r="D14" s="13" t="s">
        <v>14</v>
      </c>
      <c r="E14" s="13" t="s">
        <v>205</v>
      </c>
      <c r="F14" s="24" t="s">
        <v>18</v>
      </c>
      <c r="G14" s="13"/>
      <c r="H14" s="13" t="s">
        <v>6</v>
      </c>
      <c r="I14" s="34">
        <v>12</v>
      </c>
      <c r="J14" s="34">
        <v>11</v>
      </c>
      <c r="K14" s="34">
        <v>9</v>
      </c>
      <c r="L14" s="34">
        <v>9</v>
      </c>
      <c r="M14" s="24">
        <f t="shared" si="0"/>
        <v>0.91666666666666663</v>
      </c>
      <c r="N14" s="24">
        <f t="shared" si="1"/>
        <v>0.81818181818181823</v>
      </c>
      <c r="O14" s="34">
        <v>3</v>
      </c>
    </row>
    <row r="15" spans="1:15" ht="14.25" customHeight="1">
      <c r="A15" s="23">
        <v>2014</v>
      </c>
      <c r="B15" s="23" t="s">
        <v>2366</v>
      </c>
      <c r="C15" s="13" t="s">
        <v>1886</v>
      </c>
      <c r="D15" s="13" t="s">
        <v>14</v>
      </c>
      <c r="E15" s="13" t="s">
        <v>205</v>
      </c>
      <c r="F15" s="24" t="s">
        <v>19</v>
      </c>
      <c r="G15" s="13"/>
      <c r="H15" s="13" t="s">
        <v>6</v>
      </c>
      <c r="I15" s="34">
        <v>6</v>
      </c>
      <c r="J15" s="34">
        <v>0</v>
      </c>
      <c r="K15" s="34">
        <v>0</v>
      </c>
      <c r="L15" s="34">
        <v>0</v>
      </c>
      <c r="M15" s="24">
        <f t="shared" si="0"/>
        <v>0</v>
      </c>
      <c r="N15" s="24">
        <f t="shared" si="1"/>
        <v>0</v>
      </c>
      <c r="O15" s="34">
        <v>0</v>
      </c>
    </row>
    <row r="16" spans="1:15" ht="14.25" customHeight="1">
      <c r="A16" s="23">
        <v>2014</v>
      </c>
      <c r="B16" s="23" t="s">
        <v>2366</v>
      </c>
      <c r="C16" s="13" t="s">
        <v>1886</v>
      </c>
      <c r="D16" s="13" t="s">
        <v>14</v>
      </c>
      <c r="E16" s="13" t="s">
        <v>206</v>
      </c>
      <c r="F16" s="24" t="s">
        <v>20</v>
      </c>
      <c r="G16" s="13"/>
      <c r="H16" s="13" t="s">
        <v>6</v>
      </c>
      <c r="I16" s="34">
        <v>25</v>
      </c>
      <c r="J16" s="34">
        <v>22</v>
      </c>
      <c r="K16" s="34">
        <v>15</v>
      </c>
      <c r="L16" s="34">
        <v>50</v>
      </c>
      <c r="M16" s="24">
        <f t="shared" si="0"/>
        <v>0.88</v>
      </c>
      <c r="N16" s="24">
        <f t="shared" si="1"/>
        <v>0.68181818181818177</v>
      </c>
      <c r="O16" s="34">
        <v>18</v>
      </c>
    </row>
    <row r="17" spans="1:15" ht="14.25" customHeight="1">
      <c r="A17" s="23">
        <v>2014</v>
      </c>
      <c r="B17" s="23" t="s">
        <v>2366</v>
      </c>
      <c r="C17" s="13" t="s">
        <v>1886</v>
      </c>
      <c r="D17" s="13" t="s">
        <v>14</v>
      </c>
      <c r="E17" s="13" t="s">
        <v>206</v>
      </c>
      <c r="F17" s="24" t="s">
        <v>21</v>
      </c>
      <c r="G17" s="13"/>
      <c r="H17" s="13" t="s">
        <v>6</v>
      </c>
      <c r="I17" s="34">
        <v>0</v>
      </c>
      <c r="J17" s="34">
        <v>0</v>
      </c>
      <c r="K17" s="34">
        <v>0</v>
      </c>
      <c r="L17" s="34">
        <v>9</v>
      </c>
      <c r="M17" s="24">
        <f t="shared" si="0"/>
        <v>0</v>
      </c>
      <c r="N17" s="24">
        <f t="shared" si="1"/>
        <v>0</v>
      </c>
      <c r="O17" s="34">
        <v>0</v>
      </c>
    </row>
    <row r="18" spans="1:15" ht="14.25" customHeight="1">
      <c r="A18" s="23">
        <v>2014</v>
      </c>
      <c r="B18" s="23" t="s">
        <v>2366</v>
      </c>
      <c r="C18" s="13" t="s">
        <v>1886</v>
      </c>
      <c r="D18" s="13" t="s">
        <v>14</v>
      </c>
      <c r="E18" s="13" t="s">
        <v>204</v>
      </c>
      <c r="F18" s="24" t="s">
        <v>1456</v>
      </c>
      <c r="G18" s="13"/>
      <c r="H18" s="13" t="s">
        <v>6</v>
      </c>
      <c r="I18" s="34">
        <v>26</v>
      </c>
      <c r="J18" s="34">
        <v>25</v>
      </c>
      <c r="K18" s="34">
        <v>16</v>
      </c>
      <c r="L18" s="34">
        <v>154</v>
      </c>
      <c r="M18" s="24">
        <f t="shared" si="0"/>
        <v>0.96153846153846156</v>
      </c>
      <c r="N18" s="24">
        <f t="shared" si="1"/>
        <v>0.64</v>
      </c>
      <c r="O18" s="34">
        <v>22</v>
      </c>
    </row>
    <row r="19" spans="1:15" ht="14.25" customHeight="1">
      <c r="A19" s="23">
        <v>2014</v>
      </c>
      <c r="B19" s="23" t="s">
        <v>2366</v>
      </c>
      <c r="C19" s="13" t="s">
        <v>1886</v>
      </c>
      <c r="D19" s="13" t="s">
        <v>14</v>
      </c>
      <c r="E19" s="13" t="s">
        <v>204</v>
      </c>
      <c r="F19" s="24" t="s">
        <v>1457</v>
      </c>
      <c r="G19" s="13"/>
      <c r="H19" s="13" t="s">
        <v>6</v>
      </c>
      <c r="I19" s="34">
        <v>97</v>
      </c>
      <c r="J19" s="34">
        <v>87</v>
      </c>
      <c r="K19" s="34">
        <v>51</v>
      </c>
      <c r="L19" s="34">
        <v>268</v>
      </c>
      <c r="M19" s="24">
        <f t="shared" si="0"/>
        <v>0.89690721649484539</v>
      </c>
      <c r="N19" s="24">
        <f t="shared" si="1"/>
        <v>0.58620689655172409</v>
      </c>
      <c r="O19" s="34">
        <v>20</v>
      </c>
    </row>
    <row r="20" spans="1:15" ht="14.25" customHeight="1">
      <c r="A20" s="23">
        <v>2014</v>
      </c>
      <c r="B20" s="23" t="s">
        <v>2366</v>
      </c>
      <c r="C20" s="13" t="s">
        <v>1886</v>
      </c>
      <c r="D20" s="13" t="s">
        <v>14</v>
      </c>
      <c r="E20" s="13" t="s">
        <v>204</v>
      </c>
      <c r="F20" s="24" t="s">
        <v>2400</v>
      </c>
      <c r="G20" s="13"/>
      <c r="H20" s="13" t="s">
        <v>6</v>
      </c>
      <c r="I20" s="34">
        <v>0</v>
      </c>
      <c r="J20" s="34">
        <v>0</v>
      </c>
      <c r="K20" s="34">
        <v>0</v>
      </c>
      <c r="L20" s="34">
        <v>0</v>
      </c>
      <c r="M20" s="24">
        <f t="shared" si="0"/>
        <v>0</v>
      </c>
      <c r="N20" s="24">
        <f t="shared" si="1"/>
        <v>0</v>
      </c>
      <c r="O20" s="34">
        <v>2</v>
      </c>
    </row>
    <row r="21" spans="1:15" ht="14.25" customHeight="1">
      <c r="A21" s="23">
        <v>2014</v>
      </c>
      <c r="B21" s="23" t="s">
        <v>2366</v>
      </c>
      <c r="C21" s="13" t="s">
        <v>1886</v>
      </c>
      <c r="D21" s="13" t="s">
        <v>14</v>
      </c>
      <c r="E21" s="13" t="s">
        <v>204</v>
      </c>
      <c r="F21" s="24" t="s">
        <v>1474</v>
      </c>
      <c r="G21" s="13"/>
      <c r="H21" s="13" t="s">
        <v>6</v>
      </c>
      <c r="I21" s="34">
        <v>22</v>
      </c>
      <c r="J21" s="34">
        <v>20</v>
      </c>
      <c r="K21" s="34">
        <v>7</v>
      </c>
      <c r="L21" s="34">
        <v>37</v>
      </c>
      <c r="M21" s="24">
        <f t="shared" si="0"/>
        <v>0.90909090909090906</v>
      </c>
      <c r="N21" s="24">
        <f t="shared" si="1"/>
        <v>0.35</v>
      </c>
      <c r="O21" s="34">
        <v>4</v>
      </c>
    </row>
    <row r="22" spans="1:15" ht="14.25" customHeight="1">
      <c r="A22" s="23">
        <v>2014</v>
      </c>
      <c r="B22" s="23" t="s">
        <v>2366</v>
      </c>
      <c r="C22" s="13" t="s">
        <v>1886</v>
      </c>
      <c r="D22" s="13" t="s">
        <v>14</v>
      </c>
      <c r="E22" s="13" t="s">
        <v>204</v>
      </c>
      <c r="F22" s="24" t="s">
        <v>2397</v>
      </c>
      <c r="G22" s="13"/>
      <c r="H22" s="13" t="s">
        <v>6</v>
      </c>
      <c r="I22" s="34">
        <v>0</v>
      </c>
      <c r="J22" s="34">
        <v>0</v>
      </c>
      <c r="K22" s="34">
        <v>0</v>
      </c>
      <c r="L22" s="34">
        <v>7</v>
      </c>
      <c r="M22" s="24">
        <f t="shared" si="0"/>
        <v>0</v>
      </c>
      <c r="N22" s="24">
        <f t="shared" si="1"/>
        <v>0</v>
      </c>
      <c r="O22" s="34">
        <v>2</v>
      </c>
    </row>
    <row r="23" spans="1:15" ht="14.25" customHeight="1">
      <c r="A23" s="23">
        <v>2014</v>
      </c>
      <c r="B23" s="23" t="s">
        <v>2366</v>
      </c>
      <c r="C23" s="13" t="s">
        <v>1886</v>
      </c>
      <c r="D23" s="13" t="s">
        <v>14</v>
      </c>
      <c r="E23" s="13" t="s">
        <v>204</v>
      </c>
      <c r="F23" s="24" t="s">
        <v>1475</v>
      </c>
      <c r="G23" s="13"/>
      <c r="H23" s="13" t="s">
        <v>6</v>
      </c>
      <c r="I23" s="34">
        <v>68</v>
      </c>
      <c r="J23" s="34">
        <v>60</v>
      </c>
      <c r="K23" s="34">
        <v>45</v>
      </c>
      <c r="L23" s="34">
        <v>330</v>
      </c>
      <c r="M23" s="24">
        <f t="shared" si="0"/>
        <v>0.88235294117647056</v>
      </c>
      <c r="N23" s="24">
        <f t="shared" si="1"/>
        <v>0.75</v>
      </c>
      <c r="O23" s="34">
        <v>32</v>
      </c>
    </row>
    <row r="24" spans="1:15" ht="14.25" customHeight="1">
      <c r="A24" s="23">
        <v>2014</v>
      </c>
      <c r="B24" s="23" t="s">
        <v>2366</v>
      </c>
      <c r="C24" s="13" t="s">
        <v>1886</v>
      </c>
      <c r="D24" s="13" t="s">
        <v>14</v>
      </c>
      <c r="E24" s="13" t="s">
        <v>204</v>
      </c>
      <c r="F24" s="24" t="s">
        <v>1476</v>
      </c>
      <c r="G24" s="13"/>
      <c r="H24" s="13" t="s">
        <v>6</v>
      </c>
      <c r="I24" s="34">
        <v>74</v>
      </c>
      <c r="J24" s="34">
        <v>59</v>
      </c>
      <c r="K24" s="34">
        <v>45</v>
      </c>
      <c r="L24" s="34">
        <v>312</v>
      </c>
      <c r="M24" s="24">
        <f t="shared" si="0"/>
        <v>0.79729729729729726</v>
      </c>
      <c r="N24" s="24">
        <f t="shared" si="1"/>
        <v>0.76271186440677963</v>
      </c>
      <c r="O24" s="34">
        <v>23</v>
      </c>
    </row>
    <row r="25" spans="1:15" ht="14.25" customHeight="1">
      <c r="A25" s="23">
        <v>2014</v>
      </c>
      <c r="B25" s="23" t="s">
        <v>2366</v>
      </c>
      <c r="C25" s="13" t="s">
        <v>1886</v>
      </c>
      <c r="D25" s="13" t="s">
        <v>23</v>
      </c>
      <c r="E25" s="13" t="s">
        <v>205</v>
      </c>
      <c r="F25" s="24" t="s">
        <v>983</v>
      </c>
      <c r="G25" s="13"/>
      <c r="H25" s="13" t="s">
        <v>6</v>
      </c>
      <c r="I25" s="34">
        <v>10</v>
      </c>
      <c r="J25" s="34">
        <v>9</v>
      </c>
      <c r="K25" s="34">
        <v>8</v>
      </c>
      <c r="L25" s="34">
        <v>36</v>
      </c>
      <c r="M25" s="24">
        <f t="shared" si="0"/>
        <v>0.9</v>
      </c>
      <c r="N25" s="24">
        <f t="shared" si="1"/>
        <v>0.88888888888888884</v>
      </c>
      <c r="O25" s="34">
        <v>10</v>
      </c>
    </row>
    <row r="26" spans="1:15" ht="14.25" customHeight="1">
      <c r="A26" s="23">
        <v>2014</v>
      </c>
      <c r="B26" s="23" t="s">
        <v>2366</v>
      </c>
      <c r="C26" s="13" t="s">
        <v>1886</v>
      </c>
      <c r="D26" s="13" t="s">
        <v>23</v>
      </c>
      <c r="E26" s="13" t="s">
        <v>205</v>
      </c>
      <c r="F26" s="24" t="s">
        <v>24</v>
      </c>
      <c r="G26" s="13"/>
      <c r="H26" s="13" t="s">
        <v>6</v>
      </c>
      <c r="I26" s="34">
        <v>66</v>
      </c>
      <c r="J26" s="34">
        <v>60</v>
      </c>
      <c r="K26" s="34">
        <v>53</v>
      </c>
      <c r="L26" s="34">
        <v>82</v>
      </c>
      <c r="M26" s="24">
        <f t="shared" si="0"/>
        <v>0.90909090909090906</v>
      </c>
      <c r="N26" s="24">
        <f t="shared" si="1"/>
        <v>0.8833333333333333</v>
      </c>
      <c r="O26" s="34">
        <v>45</v>
      </c>
    </row>
    <row r="27" spans="1:15" ht="14.25" customHeight="1">
      <c r="A27" s="23">
        <v>2014</v>
      </c>
      <c r="B27" s="23" t="s">
        <v>2366</v>
      </c>
      <c r="C27" s="13" t="s">
        <v>1886</v>
      </c>
      <c r="D27" s="13" t="s">
        <v>23</v>
      </c>
      <c r="E27" s="13" t="s">
        <v>205</v>
      </c>
      <c r="F27" s="24" t="s">
        <v>25</v>
      </c>
      <c r="G27" s="13"/>
      <c r="H27" s="13" t="s">
        <v>6</v>
      </c>
      <c r="I27" s="34">
        <v>252</v>
      </c>
      <c r="J27" s="34">
        <v>120</v>
      </c>
      <c r="K27" s="34">
        <v>109</v>
      </c>
      <c r="L27" s="34">
        <v>237</v>
      </c>
      <c r="M27" s="24">
        <f t="shared" si="0"/>
        <v>0.47619047619047616</v>
      </c>
      <c r="N27" s="24">
        <f t="shared" si="1"/>
        <v>0.90833333333333333</v>
      </c>
      <c r="O27" s="34">
        <v>93</v>
      </c>
    </row>
    <row r="28" spans="1:15" ht="14.25" customHeight="1">
      <c r="A28" s="23">
        <v>2014</v>
      </c>
      <c r="B28" s="23" t="s">
        <v>2366</v>
      </c>
      <c r="C28" s="13" t="s">
        <v>1886</v>
      </c>
      <c r="D28" s="13" t="s">
        <v>23</v>
      </c>
      <c r="E28" s="13" t="s">
        <v>205</v>
      </c>
      <c r="F28" s="24" t="s">
        <v>26</v>
      </c>
      <c r="G28" s="13"/>
      <c r="H28" s="13" t="s">
        <v>6</v>
      </c>
      <c r="I28" s="34">
        <v>31</v>
      </c>
      <c r="J28" s="34">
        <v>29</v>
      </c>
      <c r="K28" s="34">
        <v>24</v>
      </c>
      <c r="L28" s="34">
        <v>33</v>
      </c>
      <c r="M28" s="24">
        <f t="shared" si="0"/>
        <v>0.93548387096774188</v>
      </c>
      <c r="N28" s="24">
        <f t="shared" si="1"/>
        <v>0.82758620689655171</v>
      </c>
      <c r="O28" s="34">
        <v>11</v>
      </c>
    </row>
    <row r="29" spans="1:15" ht="14.25" customHeight="1">
      <c r="A29" s="23">
        <v>2014</v>
      </c>
      <c r="B29" s="23" t="s">
        <v>2366</v>
      </c>
      <c r="C29" s="13" t="s">
        <v>1886</v>
      </c>
      <c r="D29" s="13" t="s">
        <v>23</v>
      </c>
      <c r="E29" s="13" t="s">
        <v>205</v>
      </c>
      <c r="F29" s="24" t="s">
        <v>27</v>
      </c>
      <c r="G29" s="13"/>
      <c r="H29" s="13" t="s">
        <v>6</v>
      </c>
      <c r="I29" s="34">
        <v>15</v>
      </c>
      <c r="J29" s="34">
        <v>15</v>
      </c>
      <c r="K29" s="34">
        <v>10</v>
      </c>
      <c r="L29" s="34">
        <v>20</v>
      </c>
      <c r="M29" s="24">
        <f t="shared" si="0"/>
        <v>1</v>
      </c>
      <c r="N29" s="24">
        <f t="shared" si="1"/>
        <v>0.66666666666666663</v>
      </c>
      <c r="O29" s="34">
        <v>12</v>
      </c>
    </row>
    <row r="30" spans="1:15" ht="14.25" customHeight="1">
      <c r="A30" s="23">
        <v>2014</v>
      </c>
      <c r="B30" s="23" t="s">
        <v>2366</v>
      </c>
      <c r="C30" s="13" t="s">
        <v>1886</v>
      </c>
      <c r="D30" s="13" t="s">
        <v>23</v>
      </c>
      <c r="E30" s="13" t="s">
        <v>205</v>
      </c>
      <c r="F30" s="24" t="s">
        <v>28</v>
      </c>
      <c r="G30" s="13"/>
      <c r="H30" s="13" t="s">
        <v>6</v>
      </c>
      <c r="I30" s="34">
        <v>30</v>
      </c>
      <c r="J30" s="34">
        <v>27</v>
      </c>
      <c r="K30" s="34">
        <v>21</v>
      </c>
      <c r="L30" s="34">
        <v>31</v>
      </c>
      <c r="M30" s="24">
        <f t="shared" si="0"/>
        <v>0.9</v>
      </c>
      <c r="N30" s="24">
        <f t="shared" si="1"/>
        <v>0.77777777777777779</v>
      </c>
      <c r="O30" s="34">
        <v>15</v>
      </c>
    </row>
    <row r="31" spans="1:15" ht="14.25" customHeight="1">
      <c r="A31" s="23">
        <v>2014</v>
      </c>
      <c r="B31" s="23" t="s">
        <v>2366</v>
      </c>
      <c r="C31" s="13" t="s">
        <v>1886</v>
      </c>
      <c r="D31" s="13" t="s">
        <v>23</v>
      </c>
      <c r="E31" s="13" t="s">
        <v>205</v>
      </c>
      <c r="F31" s="24" t="s">
        <v>29</v>
      </c>
      <c r="G31" s="13"/>
      <c r="H31" s="13" t="s">
        <v>6</v>
      </c>
      <c r="I31" s="34">
        <v>55</v>
      </c>
      <c r="J31" s="34">
        <v>41</v>
      </c>
      <c r="K31" s="34">
        <v>33</v>
      </c>
      <c r="L31" s="34">
        <v>98</v>
      </c>
      <c r="M31" s="24">
        <f t="shared" si="0"/>
        <v>0.74545454545454548</v>
      </c>
      <c r="N31" s="24">
        <f t="shared" si="1"/>
        <v>0.80487804878048785</v>
      </c>
      <c r="O31" s="34">
        <v>16</v>
      </c>
    </row>
    <row r="32" spans="1:15" ht="14.25" customHeight="1">
      <c r="A32" s="23">
        <v>2014</v>
      </c>
      <c r="B32" s="23" t="s">
        <v>2366</v>
      </c>
      <c r="C32" s="13" t="s">
        <v>1886</v>
      </c>
      <c r="D32" s="13" t="s">
        <v>23</v>
      </c>
      <c r="E32" s="13" t="s">
        <v>205</v>
      </c>
      <c r="F32" s="24" t="s">
        <v>30</v>
      </c>
      <c r="G32" s="13"/>
      <c r="H32" s="13" t="s">
        <v>6</v>
      </c>
      <c r="I32" s="34">
        <v>48</v>
      </c>
      <c r="J32" s="34">
        <v>33</v>
      </c>
      <c r="K32" s="34">
        <v>28</v>
      </c>
      <c r="L32" s="34">
        <v>66</v>
      </c>
      <c r="M32" s="24">
        <f t="shared" si="0"/>
        <v>0.6875</v>
      </c>
      <c r="N32" s="24">
        <f t="shared" si="1"/>
        <v>0.84848484848484851</v>
      </c>
      <c r="O32" s="34">
        <v>11</v>
      </c>
    </row>
    <row r="33" spans="1:15" ht="14.25" customHeight="1">
      <c r="A33" s="23">
        <v>2014</v>
      </c>
      <c r="B33" s="23" t="s">
        <v>2366</v>
      </c>
      <c r="C33" s="13" t="s">
        <v>1886</v>
      </c>
      <c r="D33" s="13" t="s">
        <v>23</v>
      </c>
      <c r="E33" s="13" t="s">
        <v>205</v>
      </c>
      <c r="F33" s="24" t="s">
        <v>31</v>
      </c>
      <c r="G33" s="13"/>
      <c r="H33" s="13" t="s">
        <v>6</v>
      </c>
      <c r="I33" s="34">
        <v>41</v>
      </c>
      <c r="J33" s="34">
        <v>20</v>
      </c>
      <c r="K33" s="34">
        <v>17</v>
      </c>
      <c r="L33" s="34">
        <v>66</v>
      </c>
      <c r="M33" s="24">
        <f t="shared" si="0"/>
        <v>0.48780487804878048</v>
      </c>
      <c r="N33" s="24">
        <f t="shared" si="1"/>
        <v>0.85</v>
      </c>
      <c r="O33" s="34">
        <v>19</v>
      </c>
    </row>
    <row r="34" spans="1:15" ht="14.25" customHeight="1">
      <c r="A34" s="23">
        <v>2014</v>
      </c>
      <c r="B34" s="23" t="s">
        <v>2366</v>
      </c>
      <c r="C34" s="13" t="s">
        <v>1886</v>
      </c>
      <c r="D34" s="13" t="s">
        <v>23</v>
      </c>
      <c r="E34" s="13" t="s">
        <v>205</v>
      </c>
      <c r="F34" s="24" t="s">
        <v>32</v>
      </c>
      <c r="G34" s="13"/>
      <c r="H34" s="13" t="s">
        <v>6</v>
      </c>
      <c r="I34" s="34">
        <v>12</v>
      </c>
      <c r="J34" s="34">
        <v>10</v>
      </c>
      <c r="K34" s="34">
        <v>7</v>
      </c>
      <c r="L34" s="34">
        <v>12</v>
      </c>
      <c r="M34" s="24">
        <f t="shared" si="0"/>
        <v>0.83333333333333337</v>
      </c>
      <c r="N34" s="24">
        <f t="shared" si="1"/>
        <v>0.7</v>
      </c>
      <c r="O34" s="34">
        <v>10</v>
      </c>
    </row>
    <row r="35" spans="1:15" ht="14.25" customHeight="1">
      <c r="A35" s="23">
        <v>2014</v>
      </c>
      <c r="B35" s="23" t="s">
        <v>2366</v>
      </c>
      <c r="C35" s="13" t="s">
        <v>1886</v>
      </c>
      <c r="D35" s="13" t="s">
        <v>23</v>
      </c>
      <c r="E35" s="13" t="s">
        <v>205</v>
      </c>
      <c r="F35" s="24" t="s">
        <v>33</v>
      </c>
      <c r="G35" s="13"/>
      <c r="H35" s="13" t="s">
        <v>6</v>
      </c>
      <c r="I35" s="34">
        <v>19</v>
      </c>
      <c r="J35" s="34">
        <v>17</v>
      </c>
      <c r="K35" s="34">
        <v>13</v>
      </c>
      <c r="L35" s="34">
        <v>36</v>
      </c>
      <c r="M35" s="24">
        <f t="shared" si="0"/>
        <v>0.89473684210526316</v>
      </c>
      <c r="N35" s="24">
        <f t="shared" si="1"/>
        <v>0.76470588235294112</v>
      </c>
      <c r="O35" s="34">
        <v>14</v>
      </c>
    </row>
    <row r="36" spans="1:15" ht="14.25" customHeight="1">
      <c r="A36" s="23">
        <v>2014</v>
      </c>
      <c r="B36" s="23" t="s">
        <v>2366</v>
      </c>
      <c r="C36" s="13" t="s">
        <v>1886</v>
      </c>
      <c r="D36" s="13" t="s">
        <v>23</v>
      </c>
      <c r="E36" s="13" t="s">
        <v>205</v>
      </c>
      <c r="F36" s="24" t="s">
        <v>34</v>
      </c>
      <c r="G36" s="13"/>
      <c r="H36" s="13" t="s">
        <v>6</v>
      </c>
      <c r="I36" s="34">
        <v>11</v>
      </c>
      <c r="J36" s="34">
        <v>10</v>
      </c>
      <c r="K36" s="34">
        <v>9</v>
      </c>
      <c r="L36" s="34">
        <v>21</v>
      </c>
      <c r="M36" s="24">
        <f t="shared" si="0"/>
        <v>0.90909090909090906</v>
      </c>
      <c r="N36" s="24">
        <f t="shared" si="1"/>
        <v>0.9</v>
      </c>
      <c r="O36" s="34">
        <v>0</v>
      </c>
    </row>
    <row r="37" spans="1:15" ht="14.25" customHeight="1">
      <c r="A37" s="23">
        <v>2014</v>
      </c>
      <c r="B37" s="23" t="s">
        <v>2366</v>
      </c>
      <c r="C37" s="13" t="s">
        <v>1886</v>
      </c>
      <c r="D37" s="13" t="s">
        <v>23</v>
      </c>
      <c r="E37" s="13" t="s">
        <v>205</v>
      </c>
      <c r="F37" s="24" t="s">
        <v>35</v>
      </c>
      <c r="G37" s="13"/>
      <c r="H37" s="13" t="s">
        <v>6</v>
      </c>
      <c r="I37" s="34">
        <v>12</v>
      </c>
      <c r="J37" s="34">
        <v>11</v>
      </c>
      <c r="K37" s="34">
        <v>8</v>
      </c>
      <c r="L37" s="34">
        <v>20</v>
      </c>
      <c r="M37" s="24">
        <f t="shared" si="0"/>
        <v>0.91666666666666663</v>
      </c>
      <c r="N37" s="24">
        <f t="shared" si="1"/>
        <v>0.72727272727272729</v>
      </c>
      <c r="O37" s="34">
        <v>6</v>
      </c>
    </row>
    <row r="38" spans="1:15" ht="14.25" customHeight="1">
      <c r="A38" s="23">
        <v>2014</v>
      </c>
      <c r="B38" s="23" t="s">
        <v>2366</v>
      </c>
      <c r="C38" s="13" t="s">
        <v>1886</v>
      </c>
      <c r="D38" s="13" t="s">
        <v>23</v>
      </c>
      <c r="E38" s="13" t="s">
        <v>206</v>
      </c>
      <c r="F38" s="24" t="s">
        <v>1878</v>
      </c>
      <c r="G38" s="13"/>
      <c r="H38" s="13" t="s">
        <v>6</v>
      </c>
      <c r="I38" s="34">
        <v>72</v>
      </c>
      <c r="J38" s="34">
        <v>38</v>
      </c>
      <c r="K38" s="34">
        <v>33</v>
      </c>
      <c r="L38" s="34">
        <v>56</v>
      </c>
      <c r="M38" s="24">
        <f t="shared" si="0"/>
        <v>0.52777777777777779</v>
      </c>
      <c r="N38" s="24">
        <f t="shared" si="1"/>
        <v>0.86842105263157898</v>
      </c>
      <c r="O38" s="34">
        <v>0</v>
      </c>
    </row>
    <row r="39" spans="1:15" ht="14.25" customHeight="1">
      <c r="A39" s="23">
        <v>2014</v>
      </c>
      <c r="B39" s="23" t="s">
        <v>2366</v>
      </c>
      <c r="C39" s="13" t="s">
        <v>1886</v>
      </c>
      <c r="D39" s="13" t="s">
        <v>23</v>
      </c>
      <c r="E39" s="13" t="s">
        <v>206</v>
      </c>
      <c r="F39" s="24" t="s">
        <v>37</v>
      </c>
      <c r="G39" s="13"/>
      <c r="H39" s="13" t="s">
        <v>6</v>
      </c>
      <c r="I39" s="34">
        <v>25</v>
      </c>
      <c r="J39" s="34">
        <v>25</v>
      </c>
      <c r="K39" s="34">
        <v>20</v>
      </c>
      <c r="L39" s="34">
        <v>33</v>
      </c>
      <c r="M39" s="24">
        <f t="shared" si="0"/>
        <v>1</v>
      </c>
      <c r="N39" s="24">
        <f t="shared" si="1"/>
        <v>0.8</v>
      </c>
      <c r="O39" s="34">
        <v>3</v>
      </c>
    </row>
    <row r="40" spans="1:15" ht="14.25" customHeight="1">
      <c r="A40" s="23">
        <v>2014</v>
      </c>
      <c r="B40" s="23" t="s">
        <v>2366</v>
      </c>
      <c r="C40" s="13" t="s">
        <v>1886</v>
      </c>
      <c r="D40" s="13" t="s">
        <v>23</v>
      </c>
      <c r="E40" s="13" t="s">
        <v>206</v>
      </c>
      <c r="F40" s="24" t="s">
        <v>38</v>
      </c>
      <c r="G40" s="13"/>
      <c r="H40" s="13" t="s">
        <v>6</v>
      </c>
      <c r="I40" s="34">
        <v>45</v>
      </c>
      <c r="J40" s="34">
        <v>25</v>
      </c>
      <c r="K40" s="34">
        <v>19</v>
      </c>
      <c r="L40" s="34">
        <v>80</v>
      </c>
      <c r="M40" s="24">
        <f t="shared" si="0"/>
        <v>0.55555555555555558</v>
      </c>
      <c r="N40" s="24">
        <f t="shared" si="1"/>
        <v>0.76</v>
      </c>
      <c r="O40" s="34">
        <v>21</v>
      </c>
    </row>
    <row r="41" spans="1:15" ht="14.25" customHeight="1">
      <c r="A41" s="23">
        <v>2014</v>
      </c>
      <c r="B41" s="23" t="s">
        <v>2366</v>
      </c>
      <c r="C41" s="13" t="s">
        <v>1886</v>
      </c>
      <c r="D41" s="13" t="s">
        <v>23</v>
      </c>
      <c r="E41" s="13" t="s">
        <v>206</v>
      </c>
      <c r="F41" s="24" t="s">
        <v>40</v>
      </c>
      <c r="G41" s="13"/>
      <c r="H41" s="13" t="s">
        <v>6</v>
      </c>
      <c r="I41" s="34">
        <v>14</v>
      </c>
      <c r="J41" s="34">
        <v>9</v>
      </c>
      <c r="K41" s="34">
        <v>8</v>
      </c>
      <c r="L41" s="34">
        <v>25</v>
      </c>
      <c r="M41" s="24">
        <f t="shared" si="0"/>
        <v>0.6428571428571429</v>
      </c>
      <c r="N41" s="24">
        <f t="shared" si="1"/>
        <v>0.88888888888888884</v>
      </c>
      <c r="O41" s="34">
        <v>1</v>
      </c>
    </row>
    <row r="42" spans="1:15" ht="14.25" customHeight="1">
      <c r="A42" s="23">
        <v>2014</v>
      </c>
      <c r="B42" s="23" t="s">
        <v>2366</v>
      </c>
      <c r="C42" s="13" t="s">
        <v>1886</v>
      </c>
      <c r="D42" s="13" t="s">
        <v>23</v>
      </c>
      <c r="E42" s="13" t="s">
        <v>204</v>
      </c>
      <c r="F42" s="24" t="s">
        <v>1453</v>
      </c>
      <c r="G42" s="13"/>
      <c r="H42" s="13" t="s">
        <v>6</v>
      </c>
      <c r="I42" s="34">
        <v>534</v>
      </c>
      <c r="J42" s="34">
        <v>338</v>
      </c>
      <c r="K42" s="34">
        <v>225</v>
      </c>
      <c r="L42" s="34">
        <v>1608</v>
      </c>
      <c r="M42" s="24">
        <f t="shared" si="0"/>
        <v>0.63295880149812733</v>
      </c>
      <c r="N42" s="24">
        <f t="shared" si="1"/>
        <v>0.66568047337278102</v>
      </c>
      <c r="O42" s="34">
        <v>153</v>
      </c>
    </row>
    <row r="43" spans="1:15" ht="14.25" customHeight="1">
      <c r="A43" s="23">
        <v>2014</v>
      </c>
      <c r="B43" s="23" t="s">
        <v>2366</v>
      </c>
      <c r="C43" s="13" t="s">
        <v>1886</v>
      </c>
      <c r="D43" s="13" t="s">
        <v>23</v>
      </c>
      <c r="E43" s="13" t="s">
        <v>204</v>
      </c>
      <c r="F43" s="24" t="s">
        <v>1460</v>
      </c>
      <c r="G43" s="13"/>
      <c r="H43" s="13" t="s">
        <v>6</v>
      </c>
      <c r="I43" s="34">
        <v>167</v>
      </c>
      <c r="J43" s="34">
        <v>133</v>
      </c>
      <c r="K43" s="34">
        <v>108</v>
      </c>
      <c r="L43" s="34">
        <v>771</v>
      </c>
      <c r="M43" s="24">
        <f t="shared" si="0"/>
        <v>0.79640718562874246</v>
      </c>
      <c r="N43" s="24">
        <f t="shared" si="1"/>
        <v>0.81203007518796988</v>
      </c>
      <c r="O43" s="34">
        <v>26</v>
      </c>
    </row>
    <row r="44" spans="1:15" ht="14.25" customHeight="1">
      <c r="A44" s="23">
        <v>2014</v>
      </c>
      <c r="B44" s="23" t="s">
        <v>2366</v>
      </c>
      <c r="C44" s="13" t="s">
        <v>1886</v>
      </c>
      <c r="D44" s="13" t="s">
        <v>23</v>
      </c>
      <c r="E44" s="13" t="s">
        <v>204</v>
      </c>
      <c r="F44" s="24" t="s">
        <v>1464</v>
      </c>
      <c r="G44" s="13"/>
      <c r="H44" s="13" t="s">
        <v>6</v>
      </c>
      <c r="I44" s="34">
        <v>196</v>
      </c>
      <c r="J44" s="34">
        <v>169</v>
      </c>
      <c r="K44" s="34">
        <v>73</v>
      </c>
      <c r="L44" s="34">
        <v>469</v>
      </c>
      <c r="M44" s="24">
        <f t="shared" si="0"/>
        <v>0.86224489795918369</v>
      </c>
      <c r="N44" s="24">
        <f t="shared" si="1"/>
        <v>0.43195266272189348</v>
      </c>
      <c r="O44" s="34">
        <v>49</v>
      </c>
    </row>
    <row r="45" spans="1:15" ht="14.25" customHeight="1">
      <c r="A45" s="23">
        <v>2014</v>
      </c>
      <c r="B45" s="23" t="s">
        <v>2366</v>
      </c>
      <c r="C45" s="13" t="s">
        <v>1886</v>
      </c>
      <c r="D45" s="13" t="s">
        <v>41</v>
      </c>
      <c r="E45" s="13" t="s">
        <v>207</v>
      </c>
      <c r="F45" s="24" t="s">
        <v>59</v>
      </c>
      <c r="G45" s="13"/>
      <c r="H45" s="13" t="s">
        <v>6</v>
      </c>
      <c r="I45" s="34">
        <v>0</v>
      </c>
      <c r="J45" s="34">
        <v>0</v>
      </c>
      <c r="K45" s="34">
        <v>0</v>
      </c>
      <c r="L45" s="34">
        <v>11</v>
      </c>
      <c r="M45" s="24">
        <f t="shared" si="0"/>
        <v>0</v>
      </c>
      <c r="N45" s="24">
        <f t="shared" si="1"/>
        <v>0</v>
      </c>
      <c r="O45" s="34">
        <v>0</v>
      </c>
    </row>
    <row r="46" spans="1:15" ht="14.25" customHeight="1">
      <c r="A46" s="23">
        <v>2014</v>
      </c>
      <c r="B46" s="23" t="s">
        <v>2366</v>
      </c>
      <c r="C46" s="13" t="s">
        <v>1886</v>
      </c>
      <c r="D46" s="13" t="s">
        <v>41</v>
      </c>
      <c r="E46" s="13" t="s">
        <v>205</v>
      </c>
      <c r="F46" s="24" t="s">
        <v>42</v>
      </c>
      <c r="G46" s="13"/>
      <c r="H46" s="13" t="s">
        <v>6</v>
      </c>
      <c r="I46" s="34">
        <v>58</v>
      </c>
      <c r="J46" s="34">
        <v>42</v>
      </c>
      <c r="K46" s="34">
        <v>33</v>
      </c>
      <c r="L46" s="34">
        <v>80</v>
      </c>
      <c r="M46" s="24">
        <f t="shared" si="0"/>
        <v>0.72413793103448276</v>
      </c>
      <c r="N46" s="24">
        <f t="shared" si="1"/>
        <v>0.7857142857142857</v>
      </c>
      <c r="O46" s="34">
        <v>38</v>
      </c>
    </row>
    <row r="47" spans="1:15" ht="14.25" customHeight="1">
      <c r="A47" s="23">
        <v>2014</v>
      </c>
      <c r="B47" s="23" t="s">
        <v>2366</v>
      </c>
      <c r="C47" s="13" t="s">
        <v>1886</v>
      </c>
      <c r="D47" s="13" t="s">
        <v>41</v>
      </c>
      <c r="E47" s="13" t="s">
        <v>205</v>
      </c>
      <c r="F47" s="24" t="s">
        <v>43</v>
      </c>
      <c r="G47" s="13"/>
      <c r="H47" s="13" t="s">
        <v>6</v>
      </c>
      <c r="I47" s="34">
        <v>54</v>
      </c>
      <c r="J47" s="34">
        <v>45</v>
      </c>
      <c r="K47" s="34">
        <v>34</v>
      </c>
      <c r="L47" s="34">
        <v>63</v>
      </c>
      <c r="M47" s="24">
        <f t="shared" si="0"/>
        <v>0.83333333333333337</v>
      </c>
      <c r="N47" s="24">
        <f t="shared" si="1"/>
        <v>0.75555555555555554</v>
      </c>
      <c r="O47" s="34">
        <v>52</v>
      </c>
    </row>
    <row r="48" spans="1:15" ht="14.25" customHeight="1">
      <c r="A48" s="23">
        <v>2014</v>
      </c>
      <c r="B48" s="23" t="s">
        <v>2366</v>
      </c>
      <c r="C48" s="13" t="s">
        <v>1886</v>
      </c>
      <c r="D48" s="13" t="s">
        <v>41</v>
      </c>
      <c r="E48" s="13" t="s">
        <v>205</v>
      </c>
      <c r="F48" s="24" t="s">
        <v>44</v>
      </c>
      <c r="G48" s="13"/>
      <c r="H48" s="13" t="s">
        <v>6</v>
      </c>
      <c r="I48" s="34">
        <v>0</v>
      </c>
      <c r="J48" s="34">
        <v>0</v>
      </c>
      <c r="K48" s="34">
        <v>0</v>
      </c>
      <c r="L48" s="34">
        <v>11</v>
      </c>
      <c r="M48" s="24">
        <f t="shared" si="0"/>
        <v>0</v>
      </c>
      <c r="N48" s="24">
        <f t="shared" si="1"/>
        <v>0</v>
      </c>
      <c r="O48" s="34">
        <v>0</v>
      </c>
    </row>
    <row r="49" spans="1:15" ht="14.25" customHeight="1">
      <c r="A49" s="23">
        <v>2014</v>
      </c>
      <c r="B49" s="23" t="s">
        <v>2366</v>
      </c>
      <c r="C49" s="13" t="s">
        <v>1886</v>
      </c>
      <c r="D49" s="13" t="s">
        <v>41</v>
      </c>
      <c r="E49" s="13" t="s">
        <v>205</v>
      </c>
      <c r="F49" s="24" t="s">
        <v>45</v>
      </c>
      <c r="G49" s="13"/>
      <c r="H49" s="13" t="s">
        <v>6</v>
      </c>
      <c r="I49" s="34">
        <v>0</v>
      </c>
      <c r="J49" s="34">
        <v>0</v>
      </c>
      <c r="K49" s="34">
        <v>0</v>
      </c>
      <c r="L49" s="34">
        <v>7</v>
      </c>
      <c r="M49" s="24">
        <f t="shared" si="0"/>
        <v>0</v>
      </c>
      <c r="N49" s="24">
        <f t="shared" si="1"/>
        <v>0</v>
      </c>
      <c r="O49" s="34">
        <v>0</v>
      </c>
    </row>
    <row r="50" spans="1:15" ht="14.25" customHeight="1">
      <c r="A50" s="23">
        <v>2014</v>
      </c>
      <c r="B50" s="23" t="s">
        <v>2366</v>
      </c>
      <c r="C50" s="13" t="s">
        <v>1886</v>
      </c>
      <c r="D50" s="13" t="s">
        <v>41</v>
      </c>
      <c r="E50" s="13" t="s">
        <v>205</v>
      </c>
      <c r="F50" s="24" t="s">
        <v>46</v>
      </c>
      <c r="G50" s="13"/>
      <c r="H50" s="13" t="s">
        <v>6</v>
      </c>
      <c r="I50" s="34">
        <v>0</v>
      </c>
      <c r="J50" s="34">
        <v>0</v>
      </c>
      <c r="K50" s="34">
        <v>0</v>
      </c>
      <c r="L50" s="34">
        <v>13</v>
      </c>
      <c r="M50" s="24">
        <f t="shared" si="0"/>
        <v>0</v>
      </c>
      <c r="N50" s="24">
        <f t="shared" si="1"/>
        <v>0</v>
      </c>
      <c r="O50" s="34">
        <v>0</v>
      </c>
    </row>
    <row r="51" spans="1:15" ht="14.25" customHeight="1">
      <c r="A51" s="23">
        <v>2014</v>
      </c>
      <c r="B51" s="23" t="s">
        <v>2366</v>
      </c>
      <c r="C51" s="13" t="s">
        <v>1886</v>
      </c>
      <c r="D51" s="13" t="s">
        <v>41</v>
      </c>
      <c r="E51" s="13" t="s">
        <v>205</v>
      </c>
      <c r="F51" s="24" t="s">
        <v>47</v>
      </c>
      <c r="G51" s="13"/>
      <c r="H51" s="13" t="s">
        <v>6</v>
      </c>
      <c r="I51" s="34">
        <v>75</v>
      </c>
      <c r="J51" s="34">
        <v>65</v>
      </c>
      <c r="K51" s="34">
        <v>57</v>
      </c>
      <c r="L51" s="34">
        <v>57</v>
      </c>
      <c r="M51" s="24">
        <f t="shared" si="0"/>
        <v>0.8666666666666667</v>
      </c>
      <c r="N51" s="24">
        <f t="shared" si="1"/>
        <v>0.87692307692307692</v>
      </c>
      <c r="O51" s="34">
        <v>46</v>
      </c>
    </row>
    <row r="52" spans="1:15" ht="14.25" customHeight="1">
      <c r="A52" s="23">
        <v>2014</v>
      </c>
      <c r="B52" s="23" t="s">
        <v>2366</v>
      </c>
      <c r="C52" s="13" t="s">
        <v>1886</v>
      </c>
      <c r="D52" s="13" t="s">
        <v>41</v>
      </c>
      <c r="E52" s="13" t="s">
        <v>205</v>
      </c>
      <c r="F52" s="24" t="s">
        <v>48</v>
      </c>
      <c r="G52" s="13"/>
      <c r="H52" s="13" t="s">
        <v>6</v>
      </c>
      <c r="I52" s="34">
        <v>11</v>
      </c>
      <c r="J52" s="34">
        <v>11</v>
      </c>
      <c r="K52" s="34">
        <v>9</v>
      </c>
      <c r="L52" s="34">
        <v>9</v>
      </c>
      <c r="M52" s="24">
        <f t="shared" si="0"/>
        <v>1</v>
      </c>
      <c r="N52" s="24">
        <f t="shared" si="1"/>
        <v>0.81818181818181823</v>
      </c>
      <c r="O52" s="34">
        <v>16</v>
      </c>
    </row>
    <row r="53" spans="1:15" ht="14.25" customHeight="1">
      <c r="A53" s="23">
        <v>2014</v>
      </c>
      <c r="B53" s="23" t="s">
        <v>2366</v>
      </c>
      <c r="C53" s="13" t="s">
        <v>1886</v>
      </c>
      <c r="D53" s="13" t="s">
        <v>41</v>
      </c>
      <c r="E53" s="13" t="s">
        <v>205</v>
      </c>
      <c r="F53" s="24" t="s">
        <v>49</v>
      </c>
      <c r="G53" s="13"/>
      <c r="H53" s="13" t="s">
        <v>6</v>
      </c>
      <c r="I53" s="34">
        <v>17</v>
      </c>
      <c r="J53" s="34">
        <v>16</v>
      </c>
      <c r="K53" s="34">
        <v>14</v>
      </c>
      <c r="L53" s="34">
        <v>17</v>
      </c>
      <c r="M53" s="24">
        <f t="shared" si="0"/>
        <v>0.94117647058823528</v>
      </c>
      <c r="N53" s="24">
        <f t="shared" si="1"/>
        <v>0.875</v>
      </c>
      <c r="O53" s="34">
        <v>12</v>
      </c>
    </row>
    <row r="54" spans="1:15" ht="14.25" customHeight="1">
      <c r="A54" s="23">
        <v>2014</v>
      </c>
      <c r="B54" s="23" t="s">
        <v>2366</v>
      </c>
      <c r="C54" s="13" t="s">
        <v>1886</v>
      </c>
      <c r="D54" s="13" t="s">
        <v>41</v>
      </c>
      <c r="E54" s="13" t="s">
        <v>205</v>
      </c>
      <c r="F54" s="24" t="s">
        <v>50</v>
      </c>
      <c r="G54" s="13"/>
      <c r="H54" s="13" t="s">
        <v>6</v>
      </c>
      <c r="I54" s="34">
        <v>64</v>
      </c>
      <c r="J54" s="34">
        <v>37</v>
      </c>
      <c r="K54" s="34">
        <v>31</v>
      </c>
      <c r="L54" s="34">
        <v>32</v>
      </c>
      <c r="M54" s="24">
        <f t="shared" si="0"/>
        <v>0.578125</v>
      </c>
      <c r="N54" s="24">
        <f t="shared" si="1"/>
        <v>0.83783783783783783</v>
      </c>
      <c r="O54" s="34">
        <v>35</v>
      </c>
    </row>
    <row r="55" spans="1:15" ht="14.25" customHeight="1">
      <c r="A55" s="23">
        <v>2014</v>
      </c>
      <c r="B55" s="23" t="s">
        <v>2366</v>
      </c>
      <c r="C55" s="13" t="s">
        <v>1886</v>
      </c>
      <c r="D55" s="13" t="s">
        <v>41</v>
      </c>
      <c r="E55" s="13" t="s">
        <v>205</v>
      </c>
      <c r="F55" s="24" t="s">
        <v>51</v>
      </c>
      <c r="G55" s="13"/>
      <c r="H55" s="13" t="s">
        <v>6</v>
      </c>
      <c r="I55" s="34">
        <v>2</v>
      </c>
      <c r="J55" s="34">
        <v>2</v>
      </c>
      <c r="K55" s="34">
        <v>2</v>
      </c>
      <c r="L55" s="34">
        <v>22</v>
      </c>
      <c r="M55" s="24">
        <f t="shared" si="0"/>
        <v>1</v>
      </c>
      <c r="N55" s="24">
        <f t="shared" si="1"/>
        <v>1</v>
      </c>
      <c r="O55" s="34">
        <v>7</v>
      </c>
    </row>
    <row r="56" spans="1:15" ht="14.25" customHeight="1">
      <c r="A56" s="23">
        <v>2014</v>
      </c>
      <c r="B56" s="23" t="s">
        <v>2366</v>
      </c>
      <c r="C56" s="13" t="s">
        <v>1886</v>
      </c>
      <c r="D56" s="13" t="s">
        <v>41</v>
      </c>
      <c r="E56" s="13" t="s">
        <v>205</v>
      </c>
      <c r="F56" s="24" t="s">
        <v>52</v>
      </c>
      <c r="G56" s="13"/>
      <c r="H56" s="13" t="s">
        <v>6</v>
      </c>
      <c r="I56" s="34">
        <v>21</v>
      </c>
      <c r="J56" s="34">
        <v>20</v>
      </c>
      <c r="K56" s="34">
        <v>17</v>
      </c>
      <c r="L56" s="34">
        <v>17</v>
      </c>
      <c r="M56" s="24">
        <f t="shared" si="0"/>
        <v>0.95238095238095233</v>
      </c>
      <c r="N56" s="24">
        <f t="shared" si="1"/>
        <v>0.85</v>
      </c>
      <c r="O56" s="34">
        <v>18</v>
      </c>
    </row>
    <row r="57" spans="1:15" ht="14.25" customHeight="1">
      <c r="A57" s="23">
        <v>2014</v>
      </c>
      <c r="B57" s="23" t="s">
        <v>2366</v>
      </c>
      <c r="C57" s="13" t="s">
        <v>1886</v>
      </c>
      <c r="D57" s="13" t="s">
        <v>41</v>
      </c>
      <c r="E57" s="13" t="s">
        <v>205</v>
      </c>
      <c r="F57" s="24" t="s">
        <v>53</v>
      </c>
      <c r="G57" s="13"/>
      <c r="H57" s="13" t="s">
        <v>6</v>
      </c>
      <c r="I57" s="34">
        <v>38</v>
      </c>
      <c r="J57" s="34">
        <v>36</v>
      </c>
      <c r="K57" s="34">
        <v>30</v>
      </c>
      <c r="L57" s="34">
        <v>30</v>
      </c>
      <c r="M57" s="24">
        <f t="shared" si="0"/>
        <v>0.94736842105263153</v>
      </c>
      <c r="N57" s="24">
        <f t="shared" si="1"/>
        <v>0.83333333333333337</v>
      </c>
      <c r="O57" s="34">
        <v>19</v>
      </c>
    </row>
    <row r="58" spans="1:15" ht="14.25" customHeight="1">
      <c r="A58" s="23">
        <v>2014</v>
      </c>
      <c r="B58" s="23" t="s">
        <v>2366</v>
      </c>
      <c r="C58" s="13" t="s">
        <v>1886</v>
      </c>
      <c r="D58" s="13" t="s">
        <v>41</v>
      </c>
      <c r="E58" s="13" t="s">
        <v>205</v>
      </c>
      <c r="F58" s="24" t="s">
        <v>54</v>
      </c>
      <c r="G58" s="13"/>
      <c r="H58" s="13" t="s">
        <v>6</v>
      </c>
      <c r="I58" s="34">
        <v>31</v>
      </c>
      <c r="J58" s="34">
        <v>31</v>
      </c>
      <c r="K58" s="34">
        <v>22</v>
      </c>
      <c r="L58" s="34">
        <v>21</v>
      </c>
      <c r="M58" s="24">
        <f t="shared" si="0"/>
        <v>1</v>
      </c>
      <c r="N58" s="24">
        <f t="shared" si="1"/>
        <v>0.70967741935483875</v>
      </c>
      <c r="O58" s="34">
        <v>7</v>
      </c>
    </row>
    <row r="59" spans="1:15" ht="14.25" customHeight="1">
      <c r="A59" s="23">
        <v>2014</v>
      </c>
      <c r="B59" s="23" t="s">
        <v>2366</v>
      </c>
      <c r="C59" s="13" t="s">
        <v>1886</v>
      </c>
      <c r="D59" s="13" t="s">
        <v>41</v>
      </c>
      <c r="E59" s="13" t="s">
        <v>206</v>
      </c>
      <c r="F59" s="24" t="s">
        <v>57</v>
      </c>
      <c r="G59" s="13"/>
      <c r="H59" s="13" t="s">
        <v>6</v>
      </c>
      <c r="I59" s="34">
        <v>0</v>
      </c>
      <c r="J59" s="34">
        <v>0</v>
      </c>
      <c r="K59" s="34">
        <v>0</v>
      </c>
      <c r="L59" s="34">
        <v>9</v>
      </c>
      <c r="M59" s="24">
        <f t="shared" si="0"/>
        <v>0</v>
      </c>
      <c r="N59" s="24">
        <f t="shared" si="1"/>
        <v>0</v>
      </c>
      <c r="O59" s="34">
        <v>0</v>
      </c>
    </row>
    <row r="60" spans="1:15" ht="14.25" customHeight="1">
      <c r="A60" s="23">
        <v>2014</v>
      </c>
      <c r="B60" s="23" t="s">
        <v>2366</v>
      </c>
      <c r="C60" s="13" t="s">
        <v>1886</v>
      </c>
      <c r="D60" s="13" t="s">
        <v>41</v>
      </c>
      <c r="E60" s="13" t="s">
        <v>206</v>
      </c>
      <c r="F60" s="24" t="s">
        <v>58</v>
      </c>
      <c r="G60" s="13"/>
      <c r="H60" s="13" t="s">
        <v>6</v>
      </c>
      <c r="I60" s="34">
        <v>17</v>
      </c>
      <c r="J60" s="34">
        <v>15</v>
      </c>
      <c r="K60" s="34">
        <v>11</v>
      </c>
      <c r="L60" s="34">
        <v>21</v>
      </c>
      <c r="M60" s="24">
        <f t="shared" si="0"/>
        <v>0.88235294117647056</v>
      </c>
      <c r="N60" s="24">
        <f t="shared" si="1"/>
        <v>0.73333333333333328</v>
      </c>
      <c r="O60" s="34">
        <v>6</v>
      </c>
    </row>
    <row r="61" spans="1:15" ht="14.25" customHeight="1">
      <c r="A61" s="23">
        <v>2014</v>
      </c>
      <c r="B61" s="23" t="s">
        <v>2366</v>
      </c>
      <c r="C61" s="13" t="s">
        <v>1886</v>
      </c>
      <c r="D61" s="13" t="s">
        <v>41</v>
      </c>
      <c r="E61" s="13" t="s">
        <v>204</v>
      </c>
      <c r="F61" s="24" t="s">
        <v>1461</v>
      </c>
      <c r="G61" s="13"/>
      <c r="H61" s="13" t="s">
        <v>6</v>
      </c>
      <c r="I61" s="34">
        <v>510</v>
      </c>
      <c r="J61" s="34">
        <v>245</v>
      </c>
      <c r="K61" s="34">
        <v>151</v>
      </c>
      <c r="L61" s="34">
        <v>1019</v>
      </c>
      <c r="M61" s="24">
        <f t="shared" si="0"/>
        <v>0.48039215686274511</v>
      </c>
      <c r="N61" s="24">
        <f t="shared" si="1"/>
        <v>0.61632653061224485</v>
      </c>
      <c r="O61" s="34">
        <v>44</v>
      </c>
    </row>
    <row r="62" spans="1:15" ht="14.25" customHeight="1">
      <c r="A62" s="23">
        <v>2014</v>
      </c>
      <c r="B62" s="23" t="s">
        <v>2366</v>
      </c>
      <c r="C62" s="13" t="s">
        <v>1886</v>
      </c>
      <c r="D62" s="13" t="s">
        <v>60</v>
      </c>
      <c r="E62" s="13" t="s">
        <v>205</v>
      </c>
      <c r="F62" s="24" t="s">
        <v>61</v>
      </c>
      <c r="G62" s="13"/>
      <c r="H62" s="13" t="s">
        <v>6</v>
      </c>
      <c r="I62" s="34">
        <v>31</v>
      </c>
      <c r="J62" s="34">
        <v>30</v>
      </c>
      <c r="K62" s="34">
        <v>28</v>
      </c>
      <c r="L62" s="34">
        <v>58</v>
      </c>
      <c r="M62" s="24">
        <f t="shared" si="0"/>
        <v>0.967741935483871</v>
      </c>
      <c r="N62" s="24">
        <f t="shared" si="1"/>
        <v>0.93333333333333335</v>
      </c>
      <c r="O62" s="34">
        <v>21</v>
      </c>
    </row>
    <row r="63" spans="1:15" ht="14.25" customHeight="1">
      <c r="A63" s="23">
        <v>2014</v>
      </c>
      <c r="B63" s="23" t="s">
        <v>2366</v>
      </c>
      <c r="C63" s="13" t="s">
        <v>1886</v>
      </c>
      <c r="D63" s="13" t="s">
        <v>60</v>
      </c>
      <c r="E63" s="13" t="s">
        <v>205</v>
      </c>
      <c r="F63" s="24" t="s">
        <v>62</v>
      </c>
      <c r="G63" s="13"/>
      <c r="H63" s="13" t="s">
        <v>6</v>
      </c>
      <c r="I63" s="34">
        <v>18</v>
      </c>
      <c r="J63" s="34">
        <v>18</v>
      </c>
      <c r="K63" s="34">
        <v>13</v>
      </c>
      <c r="L63" s="34">
        <v>29</v>
      </c>
      <c r="M63" s="24">
        <f t="shared" si="0"/>
        <v>1</v>
      </c>
      <c r="N63" s="24">
        <f t="shared" si="1"/>
        <v>0.72222222222222221</v>
      </c>
      <c r="O63" s="34">
        <v>13</v>
      </c>
    </row>
    <row r="64" spans="1:15" ht="14.25" customHeight="1">
      <c r="A64" s="23">
        <v>2014</v>
      </c>
      <c r="B64" s="23" t="s">
        <v>2366</v>
      </c>
      <c r="C64" s="13" t="s">
        <v>1886</v>
      </c>
      <c r="D64" s="13" t="s">
        <v>60</v>
      </c>
      <c r="E64" s="13" t="s">
        <v>205</v>
      </c>
      <c r="F64" s="24" t="s">
        <v>63</v>
      </c>
      <c r="G64" s="13"/>
      <c r="H64" s="13" t="s">
        <v>6</v>
      </c>
      <c r="I64" s="34">
        <v>17</v>
      </c>
      <c r="J64" s="34">
        <v>17</v>
      </c>
      <c r="K64" s="34">
        <v>14</v>
      </c>
      <c r="L64" s="34">
        <v>25</v>
      </c>
      <c r="M64" s="24">
        <f t="shared" si="0"/>
        <v>1</v>
      </c>
      <c r="N64" s="24">
        <f t="shared" si="1"/>
        <v>0.82352941176470584</v>
      </c>
      <c r="O64" s="34">
        <v>19</v>
      </c>
    </row>
    <row r="65" spans="1:15" ht="14.25" customHeight="1">
      <c r="A65" s="23">
        <v>2014</v>
      </c>
      <c r="B65" s="23" t="s">
        <v>2366</v>
      </c>
      <c r="C65" s="13" t="s">
        <v>1886</v>
      </c>
      <c r="D65" s="13" t="s">
        <v>60</v>
      </c>
      <c r="E65" s="13" t="s">
        <v>206</v>
      </c>
      <c r="F65" s="24" t="s">
        <v>65</v>
      </c>
      <c r="G65" s="13"/>
      <c r="H65" s="13" t="s">
        <v>6</v>
      </c>
      <c r="I65" s="34">
        <v>6</v>
      </c>
      <c r="J65" s="34">
        <v>5</v>
      </c>
      <c r="K65" s="34">
        <v>3</v>
      </c>
      <c r="L65" s="34">
        <v>21</v>
      </c>
      <c r="M65" s="24">
        <f t="shared" si="0"/>
        <v>0.83333333333333337</v>
      </c>
      <c r="N65" s="24">
        <f t="shared" si="1"/>
        <v>0.6</v>
      </c>
      <c r="O65" s="34">
        <v>1</v>
      </c>
    </row>
    <row r="66" spans="1:15" ht="14.25" customHeight="1">
      <c r="A66" s="23">
        <v>2014</v>
      </c>
      <c r="B66" s="23" t="s">
        <v>2366</v>
      </c>
      <c r="C66" s="13" t="s">
        <v>1886</v>
      </c>
      <c r="D66" s="13" t="s">
        <v>60</v>
      </c>
      <c r="E66" s="13" t="s">
        <v>206</v>
      </c>
      <c r="F66" s="24" t="s">
        <v>66</v>
      </c>
      <c r="G66" s="13"/>
      <c r="H66" s="13" t="s">
        <v>6</v>
      </c>
      <c r="I66" s="34">
        <v>22</v>
      </c>
      <c r="J66" s="34">
        <v>18</v>
      </c>
      <c r="K66" s="34">
        <v>11</v>
      </c>
      <c r="L66" s="34">
        <v>66</v>
      </c>
      <c r="M66" s="24">
        <f t="shared" ref="M66:M129" si="2">+IFERROR(J66/I66,0)</f>
        <v>0.81818181818181823</v>
      </c>
      <c r="N66" s="24">
        <f t="shared" ref="N66:N129" si="3">+IFERROR(K66/J66,0)</f>
        <v>0.61111111111111116</v>
      </c>
      <c r="O66" s="34">
        <v>11</v>
      </c>
    </row>
    <row r="67" spans="1:15" ht="14.25" customHeight="1">
      <c r="A67" s="23">
        <v>2014</v>
      </c>
      <c r="B67" s="23" t="s">
        <v>2366</v>
      </c>
      <c r="C67" s="13" t="s">
        <v>1886</v>
      </c>
      <c r="D67" s="13" t="s">
        <v>60</v>
      </c>
      <c r="E67" s="13" t="s">
        <v>206</v>
      </c>
      <c r="F67" s="24" t="s">
        <v>68</v>
      </c>
      <c r="G67" s="13"/>
      <c r="H67" s="13" t="s">
        <v>6</v>
      </c>
      <c r="I67" s="34">
        <v>19</v>
      </c>
      <c r="J67" s="34">
        <v>18</v>
      </c>
      <c r="K67" s="34">
        <v>9</v>
      </c>
      <c r="L67" s="34">
        <v>53</v>
      </c>
      <c r="M67" s="24">
        <f t="shared" si="2"/>
        <v>0.94736842105263153</v>
      </c>
      <c r="N67" s="24">
        <f t="shared" si="3"/>
        <v>0.5</v>
      </c>
      <c r="O67" s="34">
        <v>11</v>
      </c>
    </row>
    <row r="68" spans="1:15" ht="14.25" customHeight="1">
      <c r="A68" s="23">
        <v>2014</v>
      </c>
      <c r="B68" s="23" t="s">
        <v>2366</v>
      </c>
      <c r="C68" s="13" t="s">
        <v>1886</v>
      </c>
      <c r="D68" s="13" t="s">
        <v>60</v>
      </c>
      <c r="E68" s="13" t="s">
        <v>206</v>
      </c>
      <c r="F68" s="24" t="s">
        <v>69</v>
      </c>
      <c r="G68" s="13"/>
      <c r="H68" s="13" t="s">
        <v>6</v>
      </c>
      <c r="I68" s="34">
        <v>12</v>
      </c>
      <c r="J68" s="34">
        <v>11</v>
      </c>
      <c r="K68" s="34">
        <v>6</v>
      </c>
      <c r="L68" s="34">
        <v>44</v>
      </c>
      <c r="M68" s="24">
        <f t="shared" si="2"/>
        <v>0.91666666666666663</v>
      </c>
      <c r="N68" s="24">
        <f t="shared" si="3"/>
        <v>0.54545454545454541</v>
      </c>
      <c r="O68" s="34">
        <v>5</v>
      </c>
    </row>
    <row r="69" spans="1:15" ht="14.25" customHeight="1">
      <c r="A69" s="23">
        <v>2014</v>
      </c>
      <c r="B69" s="23" t="s">
        <v>2366</v>
      </c>
      <c r="C69" s="13" t="s">
        <v>1886</v>
      </c>
      <c r="D69" s="13" t="s">
        <v>60</v>
      </c>
      <c r="E69" s="13" t="s">
        <v>204</v>
      </c>
      <c r="F69" s="24" t="s">
        <v>1458</v>
      </c>
      <c r="G69" s="13"/>
      <c r="H69" s="13" t="s">
        <v>6</v>
      </c>
      <c r="I69" s="34">
        <v>145</v>
      </c>
      <c r="J69" s="34">
        <v>124</v>
      </c>
      <c r="K69" s="34">
        <v>84</v>
      </c>
      <c r="L69" s="34">
        <v>478</v>
      </c>
      <c r="M69" s="24">
        <f t="shared" si="2"/>
        <v>0.85517241379310349</v>
      </c>
      <c r="N69" s="24">
        <f t="shared" si="3"/>
        <v>0.67741935483870963</v>
      </c>
      <c r="O69" s="34">
        <v>65</v>
      </c>
    </row>
    <row r="70" spans="1:15" ht="14.25" customHeight="1">
      <c r="A70" s="23">
        <v>2014</v>
      </c>
      <c r="B70" s="23" t="s">
        <v>2366</v>
      </c>
      <c r="C70" s="13" t="s">
        <v>1886</v>
      </c>
      <c r="D70" s="13" t="s">
        <v>60</v>
      </c>
      <c r="E70" s="13" t="s">
        <v>204</v>
      </c>
      <c r="F70" s="24" t="s">
        <v>1477</v>
      </c>
      <c r="G70" s="13"/>
      <c r="H70" s="13" t="s">
        <v>6</v>
      </c>
      <c r="I70" s="34">
        <v>199</v>
      </c>
      <c r="J70" s="34">
        <v>117</v>
      </c>
      <c r="K70" s="34">
        <v>73</v>
      </c>
      <c r="L70" s="34">
        <v>220</v>
      </c>
      <c r="M70" s="24">
        <f t="shared" si="2"/>
        <v>0.5879396984924623</v>
      </c>
      <c r="N70" s="24">
        <f t="shared" si="3"/>
        <v>0.62393162393162394</v>
      </c>
      <c r="O70" s="34">
        <v>0</v>
      </c>
    </row>
    <row r="71" spans="1:15" ht="14.25" customHeight="1">
      <c r="A71" s="23">
        <v>2014</v>
      </c>
      <c r="B71" s="23" t="s">
        <v>2366</v>
      </c>
      <c r="C71" s="13" t="s">
        <v>1886</v>
      </c>
      <c r="D71" s="13" t="s">
        <v>70</v>
      </c>
      <c r="E71" s="13" t="s">
        <v>207</v>
      </c>
      <c r="F71" s="24" t="s">
        <v>75</v>
      </c>
      <c r="G71" s="13"/>
      <c r="H71" s="13" t="s">
        <v>6</v>
      </c>
      <c r="I71" s="34">
        <v>13</v>
      </c>
      <c r="J71" s="34">
        <v>9</v>
      </c>
      <c r="K71" s="34">
        <v>7</v>
      </c>
      <c r="L71" s="34">
        <v>44</v>
      </c>
      <c r="M71" s="24">
        <f t="shared" si="2"/>
        <v>0.69230769230769229</v>
      </c>
      <c r="N71" s="24">
        <f t="shared" si="3"/>
        <v>0.77777777777777779</v>
      </c>
      <c r="O71" s="34">
        <v>2</v>
      </c>
    </row>
    <row r="72" spans="1:15" ht="14.25" customHeight="1">
      <c r="A72" s="23">
        <v>2014</v>
      </c>
      <c r="B72" s="23" t="s">
        <v>2366</v>
      </c>
      <c r="C72" s="13" t="s">
        <v>1886</v>
      </c>
      <c r="D72" s="13" t="s">
        <v>70</v>
      </c>
      <c r="E72" s="13" t="s">
        <v>206</v>
      </c>
      <c r="F72" s="24" t="s">
        <v>72</v>
      </c>
      <c r="G72" s="13"/>
      <c r="H72" s="13" t="s">
        <v>6</v>
      </c>
      <c r="I72" s="34">
        <v>16</v>
      </c>
      <c r="J72" s="34">
        <v>13</v>
      </c>
      <c r="K72" s="34">
        <v>12</v>
      </c>
      <c r="L72" s="34">
        <v>69</v>
      </c>
      <c r="M72" s="24">
        <f t="shared" si="2"/>
        <v>0.8125</v>
      </c>
      <c r="N72" s="24">
        <f t="shared" si="3"/>
        <v>0.92307692307692313</v>
      </c>
      <c r="O72" s="34">
        <v>9</v>
      </c>
    </row>
    <row r="73" spans="1:15" ht="14.25" customHeight="1">
      <c r="A73" s="23">
        <v>2014</v>
      </c>
      <c r="B73" s="23" t="s">
        <v>2366</v>
      </c>
      <c r="C73" s="13" t="s">
        <v>1886</v>
      </c>
      <c r="D73" s="13" t="s">
        <v>70</v>
      </c>
      <c r="E73" s="13" t="s">
        <v>206</v>
      </c>
      <c r="F73" s="24" t="s">
        <v>73</v>
      </c>
      <c r="G73" s="13"/>
      <c r="H73" s="13" t="s">
        <v>6</v>
      </c>
      <c r="I73" s="34">
        <v>11</v>
      </c>
      <c r="J73" s="34">
        <v>8</v>
      </c>
      <c r="K73" s="34">
        <v>7</v>
      </c>
      <c r="L73" s="34">
        <v>27</v>
      </c>
      <c r="M73" s="24">
        <f t="shared" si="2"/>
        <v>0.72727272727272729</v>
      </c>
      <c r="N73" s="24">
        <f t="shared" si="3"/>
        <v>0.875</v>
      </c>
      <c r="O73" s="34">
        <v>12</v>
      </c>
    </row>
    <row r="74" spans="1:15" ht="14.25" customHeight="1">
      <c r="A74" s="23">
        <v>2014</v>
      </c>
      <c r="B74" s="23" t="s">
        <v>2366</v>
      </c>
      <c r="C74" s="13" t="s">
        <v>1886</v>
      </c>
      <c r="D74" s="13" t="s">
        <v>70</v>
      </c>
      <c r="E74" s="13" t="s">
        <v>206</v>
      </c>
      <c r="F74" s="24" t="s">
        <v>74</v>
      </c>
      <c r="G74" s="13"/>
      <c r="H74" s="13" t="s">
        <v>6</v>
      </c>
      <c r="I74" s="34">
        <v>14</v>
      </c>
      <c r="J74" s="34">
        <v>14</v>
      </c>
      <c r="K74" s="34">
        <v>10</v>
      </c>
      <c r="L74" s="34">
        <v>59</v>
      </c>
      <c r="M74" s="24">
        <f t="shared" si="2"/>
        <v>1</v>
      </c>
      <c r="N74" s="24">
        <f t="shared" si="3"/>
        <v>0.7142857142857143</v>
      </c>
      <c r="O74" s="34">
        <v>7</v>
      </c>
    </row>
    <row r="75" spans="1:15" ht="14.25" customHeight="1">
      <c r="A75" s="23">
        <v>2014</v>
      </c>
      <c r="B75" s="23" t="s">
        <v>2366</v>
      </c>
      <c r="C75" s="13" t="s">
        <v>1886</v>
      </c>
      <c r="D75" s="13" t="s">
        <v>70</v>
      </c>
      <c r="E75" s="13" t="s">
        <v>204</v>
      </c>
      <c r="F75" s="24" t="s">
        <v>577</v>
      </c>
      <c r="G75" s="13"/>
      <c r="H75" s="13" t="s">
        <v>6</v>
      </c>
      <c r="I75" s="34">
        <v>66</v>
      </c>
      <c r="J75" s="34">
        <v>46</v>
      </c>
      <c r="K75" s="34">
        <v>29</v>
      </c>
      <c r="L75" s="34">
        <v>169</v>
      </c>
      <c r="M75" s="24">
        <f t="shared" si="2"/>
        <v>0.69696969696969702</v>
      </c>
      <c r="N75" s="24">
        <f t="shared" si="3"/>
        <v>0.63043478260869568</v>
      </c>
      <c r="O75" s="34">
        <v>10</v>
      </c>
    </row>
    <row r="76" spans="1:15" ht="14.25" customHeight="1">
      <c r="A76" s="23">
        <v>2014</v>
      </c>
      <c r="B76" s="23" t="s">
        <v>2366</v>
      </c>
      <c r="C76" s="13" t="s">
        <v>1886</v>
      </c>
      <c r="D76" s="13" t="s">
        <v>70</v>
      </c>
      <c r="E76" s="13" t="s">
        <v>204</v>
      </c>
      <c r="F76" s="24" t="s">
        <v>1466</v>
      </c>
      <c r="G76" s="13"/>
      <c r="H76" s="13" t="s">
        <v>6</v>
      </c>
      <c r="I76" s="34">
        <v>88</v>
      </c>
      <c r="J76" s="34">
        <v>48</v>
      </c>
      <c r="K76" s="34">
        <v>45</v>
      </c>
      <c r="L76" s="34">
        <v>208</v>
      </c>
      <c r="M76" s="24">
        <f t="shared" si="2"/>
        <v>0.54545454545454541</v>
      </c>
      <c r="N76" s="24">
        <f t="shared" si="3"/>
        <v>0.9375</v>
      </c>
      <c r="O76" s="34">
        <v>22</v>
      </c>
    </row>
    <row r="77" spans="1:15" ht="14.25" customHeight="1">
      <c r="A77" s="23">
        <v>2014</v>
      </c>
      <c r="B77" s="23" t="s">
        <v>2366</v>
      </c>
      <c r="C77" s="13" t="s">
        <v>1886</v>
      </c>
      <c r="D77" s="13" t="s">
        <v>70</v>
      </c>
      <c r="E77" s="13" t="s">
        <v>204</v>
      </c>
      <c r="F77" s="24" t="s">
        <v>1469</v>
      </c>
      <c r="G77" s="13"/>
      <c r="H77" s="13" t="s">
        <v>6</v>
      </c>
      <c r="I77" s="34">
        <v>40</v>
      </c>
      <c r="J77" s="34">
        <v>37</v>
      </c>
      <c r="K77" s="34">
        <v>24</v>
      </c>
      <c r="L77" s="34">
        <v>130</v>
      </c>
      <c r="M77" s="24">
        <f t="shared" si="2"/>
        <v>0.92500000000000004</v>
      </c>
      <c r="N77" s="24">
        <f t="shared" si="3"/>
        <v>0.64864864864864868</v>
      </c>
      <c r="O77" s="34">
        <v>15</v>
      </c>
    </row>
    <row r="78" spans="1:15" ht="14.25" customHeight="1">
      <c r="A78" s="23">
        <v>2014</v>
      </c>
      <c r="B78" s="23" t="s">
        <v>2366</v>
      </c>
      <c r="C78" s="13" t="s">
        <v>1886</v>
      </c>
      <c r="D78" s="13" t="s">
        <v>70</v>
      </c>
      <c r="E78" s="13" t="s">
        <v>204</v>
      </c>
      <c r="F78" s="24" t="s">
        <v>1478</v>
      </c>
      <c r="G78" s="13"/>
      <c r="H78" s="13" t="s">
        <v>6</v>
      </c>
      <c r="I78" s="34">
        <v>37</v>
      </c>
      <c r="J78" s="34">
        <v>30</v>
      </c>
      <c r="K78" s="34">
        <v>24</v>
      </c>
      <c r="L78" s="34">
        <v>119</v>
      </c>
      <c r="M78" s="24">
        <f t="shared" si="2"/>
        <v>0.81081081081081086</v>
      </c>
      <c r="N78" s="24">
        <f t="shared" si="3"/>
        <v>0.8</v>
      </c>
      <c r="O78" s="34">
        <v>10</v>
      </c>
    </row>
    <row r="79" spans="1:15" ht="14.25" customHeight="1">
      <c r="A79" s="23">
        <v>2014</v>
      </c>
      <c r="B79" s="23" t="s">
        <v>2366</v>
      </c>
      <c r="C79" s="13" t="s">
        <v>1886</v>
      </c>
      <c r="D79" s="13" t="s">
        <v>76</v>
      </c>
      <c r="E79" s="13" t="s">
        <v>205</v>
      </c>
      <c r="F79" s="24" t="s">
        <v>78</v>
      </c>
      <c r="G79" s="13"/>
      <c r="H79" s="13" t="s">
        <v>6</v>
      </c>
      <c r="I79" s="34">
        <v>46</v>
      </c>
      <c r="J79" s="34">
        <v>44</v>
      </c>
      <c r="K79" s="34">
        <v>36</v>
      </c>
      <c r="L79" s="34">
        <v>37</v>
      </c>
      <c r="M79" s="24">
        <f t="shared" si="2"/>
        <v>0.95652173913043481</v>
      </c>
      <c r="N79" s="24">
        <f t="shared" si="3"/>
        <v>0.81818181818181823</v>
      </c>
      <c r="O79" s="34">
        <v>42</v>
      </c>
    </row>
    <row r="80" spans="1:15" ht="14.25" customHeight="1">
      <c r="A80" s="23">
        <v>2014</v>
      </c>
      <c r="B80" s="23" t="s">
        <v>2366</v>
      </c>
      <c r="C80" s="13" t="s">
        <v>1886</v>
      </c>
      <c r="D80" s="13" t="s">
        <v>76</v>
      </c>
      <c r="E80" s="13" t="s">
        <v>205</v>
      </c>
      <c r="F80" s="24" t="s">
        <v>79</v>
      </c>
      <c r="G80" s="13"/>
      <c r="H80" s="13" t="s">
        <v>6</v>
      </c>
      <c r="I80" s="34">
        <v>20</v>
      </c>
      <c r="J80" s="34">
        <v>19</v>
      </c>
      <c r="K80" s="34">
        <v>15</v>
      </c>
      <c r="L80" s="34">
        <v>16</v>
      </c>
      <c r="M80" s="24">
        <f t="shared" si="2"/>
        <v>0.95</v>
      </c>
      <c r="N80" s="24">
        <f t="shared" si="3"/>
        <v>0.78947368421052633</v>
      </c>
      <c r="O80" s="34">
        <v>11</v>
      </c>
    </row>
    <row r="81" spans="1:15" ht="14.25" customHeight="1">
      <c r="A81" s="23">
        <v>2014</v>
      </c>
      <c r="B81" s="23" t="s">
        <v>2366</v>
      </c>
      <c r="C81" s="13" t="s">
        <v>1886</v>
      </c>
      <c r="D81" s="13" t="s">
        <v>76</v>
      </c>
      <c r="E81" s="13" t="s">
        <v>206</v>
      </c>
      <c r="F81" s="24" t="s">
        <v>81</v>
      </c>
      <c r="G81" s="13"/>
      <c r="H81" s="13" t="s">
        <v>6</v>
      </c>
      <c r="I81" s="34">
        <v>16</v>
      </c>
      <c r="J81" s="34">
        <v>16</v>
      </c>
      <c r="K81" s="34">
        <v>10</v>
      </c>
      <c r="L81" s="34">
        <v>27</v>
      </c>
      <c r="M81" s="24">
        <f t="shared" si="2"/>
        <v>1</v>
      </c>
      <c r="N81" s="24">
        <f t="shared" si="3"/>
        <v>0.625</v>
      </c>
      <c r="O81" s="34">
        <v>15</v>
      </c>
    </row>
    <row r="82" spans="1:15" ht="14.25" customHeight="1">
      <c r="A82" s="23">
        <v>2014</v>
      </c>
      <c r="B82" s="23" t="s">
        <v>2366</v>
      </c>
      <c r="C82" s="13" t="s">
        <v>1886</v>
      </c>
      <c r="D82" s="13" t="s">
        <v>76</v>
      </c>
      <c r="E82" s="13" t="s">
        <v>206</v>
      </c>
      <c r="F82" s="24" t="s">
        <v>82</v>
      </c>
      <c r="G82" s="13"/>
      <c r="H82" s="13" t="s">
        <v>6</v>
      </c>
      <c r="I82" s="34">
        <v>36</v>
      </c>
      <c r="J82" s="34">
        <v>29</v>
      </c>
      <c r="K82" s="34">
        <v>29</v>
      </c>
      <c r="L82" s="34">
        <v>77</v>
      </c>
      <c r="M82" s="24">
        <f t="shared" si="2"/>
        <v>0.80555555555555558</v>
      </c>
      <c r="N82" s="24">
        <f t="shared" si="3"/>
        <v>1</v>
      </c>
      <c r="O82" s="34">
        <v>0</v>
      </c>
    </row>
    <row r="83" spans="1:15" ht="14.25" customHeight="1">
      <c r="A83" s="23">
        <v>2014</v>
      </c>
      <c r="B83" s="23" t="s">
        <v>2366</v>
      </c>
      <c r="C83" s="13" t="s">
        <v>1886</v>
      </c>
      <c r="D83" s="13" t="s">
        <v>76</v>
      </c>
      <c r="E83" s="13" t="s">
        <v>204</v>
      </c>
      <c r="F83" s="24" t="s">
        <v>2395</v>
      </c>
      <c r="G83" s="13"/>
      <c r="H83" s="13" t="s">
        <v>6</v>
      </c>
      <c r="I83" s="34">
        <v>34</v>
      </c>
      <c r="J83" s="34">
        <v>27</v>
      </c>
      <c r="K83" s="34">
        <v>22</v>
      </c>
      <c r="L83" s="34">
        <v>192</v>
      </c>
      <c r="M83" s="24">
        <f t="shared" si="2"/>
        <v>0.79411764705882348</v>
      </c>
      <c r="N83" s="24">
        <f t="shared" si="3"/>
        <v>0.81481481481481477</v>
      </c>
      <c r="O83" s="34">
        <v>11</v>
      </c>
    </row>
    <row r="84" spans="1:15" ht="14.25" customHeight="1">
      <c r="A84" s="23">
        <v>2014</v>
      </c>
      <c r="B84" s="23" t="s">
        <v>2366</v>
      </c>
      <c r="C84" s="13" t="s">
        <v>1886</v>
      </c>
      <c r="D84" s="13" t="s">
        <v>76</v>
      </c>
      <c r="E84" s="13" t="s">
        <v>204</v>
      </c>
      <c r="F84" s="24" t="s">
        <v>1459</v>
      </c>
      <c r="G84" s="13"/>
      <c r="H84" s="13" t="s">
        <v>6</v>
      </c>
      <c r="I84" s="34">
        <v>485</v>
      </c>
      <c r="J84" s="34">
        <v>337</v>
      </c>
      <c r="K84" s="34">
        <v>201</v>
      </c>
      <c r="L84" s="34">
        <v>1591</v>
      </c>
      <c r="M84" s="24">
        <f t="shared" si="2"/>
        <v>0.69484536082474224</v>
      </c>
      <c r="N84" s="24">
        <f t="shared" si="3"/>
        <v>0.59643916913946593</v>
      </c>
      <c r="O84" s="34">
        <v>125</v>
      </c>
    </row>
    <row r="85" spans="1:15" ht="14.25" customHeight="1">
      <c r="A85" s="23">
        <v>2014</v>
      </c>
      <c r="B85" s="23" t="s">
        <v>2366</v>
      </c>
      <c r="C85" s="13" t="s">
        <v>1886</v>
      </c>
      <c r="D85" s="13" t="s">
        <v>76</v>
      </c>
      <c r="E85" s="13" t="s">
        <v>204</v>
      </c>
      <c r="F85" s="24" t="s">
        <v>77</v>
      </c>
      <c r="G85" s="13"/>
      <c r="H85" s="13" t="s">
        <v>6</v>
      </c>
      <c r="I85" s="34">
        <v>151</v>
      </c>
      <c r="J85" s="34">
        <v>118</v>
      </c>
      <c r="K85" s="34">
        <v>90</v>
      </c>
      <c r="L85" s="34">
        <v>531</v>
      </c>
      <c r="M85" s="24">
        <f t="shared" si="2"/>
        <v>0.7814569536423841</v>
      </c>
      <c r="N85" s="24">
        <f t="shared" si="3"/>
        <v>0.76271186440677963</v>
      </c>
      <c r="O85" s="34">
        <v>36</v>
      </c>
    </row>
    <row r="86" spans="1:15" ht="14.25" customHeight="1">
      <c r="A86" s="23">
        <v>2014</v>
      </c>
      <c r="B86" s="23" t="s">
        <v>2366</v>
      </c>
      <c r="C86" s="13" t="s">
        <v>1886</v>
      </c>
      <c r="D86" s="13" t="s">
        <v>83</v>
      </c>
      <c r="E86" s="13" t="s">
        <v>207</v>
      </c>
      <c r="F86" s="24" t="s">
        <v>85</v>
      </c>
      <c r="G86" s="13"/>
      <c r="H86" s="13" t="s">
        <v>6</v>
      </c>
      <c r="I86" s="34">
        <v>2</v>
      </c>
      <c r="J86" s="34">
        <v>2</v>
      </c>
      <c r="K86" s="34">
        <v>2</v>
      </c>
      <c r="L86" s="34">
        <v>8</v>
      </c>
      <c r="M86" s="24">
        <f t="shared" si="2"/>
        <v>1</v>
      </c>
      <c r="N86" s="24">
        <f t="shared" si="3"/>
        <v>1</v>
      </c>
      <c r="O86" s="34">
        <v>1</v>
      </c>
    </row>
    <row r="87" spans="1:15" ht="14.25" customHeight="1">
      <c r="A87" s="23">
        <v>2014</v>
      </c>
      <c r="B87" s="23" t="s">
        <v>2366</v>
      </c>
      <c r="C87" s="13" t="s">
        <v>1886</v>
      </c>
      <c r="D87" s="13" t="s">
        <v>83</v>
      </c>
      <c r="E87" s="13" t="s">
        <v>206</v>
      </c>
      <c r="F87" s="24" t="s">
        <v>84</v>
      </c>
      <c r="G87" s="13"/>
      <c r="H87" s="13" t="s">
        <v>6</v>
      </c>
      <c r="I87" s="34">
        <v>5</v>
      </c>
      <c r="J87" s="34">
        <v>5</v>
      </c>
      <c r="K87" s="34">
        <v>3</v>
      </c>
      <c r="L87" s="34">
        <v>35</v>
      </c>
      <c r="M87" s="24">
        <f t="shared" si="2"/>
        <v>1</v>
      </c>
      <c r="N87" s="24">
        <f t="shared" si="3"/>
        <v>0.6</v>
      </c>
      <c r="O87" s="34">
        <v>0</v>
      </c>
    </row>
    <row r="88" spans="1:15" ht="14.25" customHeight="1">
      <c r="A88" s="23">
        <v>2014</v>
      </c>
      <c r="B88" s="23" t="s">
        <v>2366</v>
      </c>
      <c r="C88" s="13" t="s">
        <v>1886</v>
      </c>
      <c r="D88" s="13" t="s">
        <v>86</v>
      </c>
      <c r="E88" s="13" t="s">
        <v>206</v>
      </c>
      <c r="F88" s="24" t="s">
        <v>88</v>
      </c>
      <c r="G88" s="13"/>
      <c r="H88" s="13" t="s">
        <v>6</v>
      </c>
      <c r="I88" s="34">
        <v>248</v>
      </c>
      <c r="J88" s="34">
        <v>200</v>
      </c>
      <c r="K88" s="34">
        <v>176</v>
      </c>
      <c r="L88" s="34">
        <v>352</v>
      </c>
      <c r="M88" s="24">
        <f t="shared" si="2"/>
        <v>0.80645161290322576</v>
      </c>
      <c r="N88" s="24">
        <f t="shared" si="3"/>
        <v>0.88</v>
      </c>
      <c r="O88" s="34">
        <v>33</v>
      </c>
    </row>
    <row r="89" spans="1:15" ht="14.25" customHeight="1">
      <c r="A89" s="23">
        <v>2014</v>
      </c>
      <c r="B89" s="23" t="s">
        <v>2366</v>
      </c>
      <c r="C89" s="13" t="s">
        <v>1886</v>
      </c>
      <c r="D89" s="13" t="s">
        <v>86</v>
      </c>
      <c r="E89" s="13" t="s">
        <v>204</v>
      </c>
      <c r="F89" s="24" t="s">
        <v>984</v>
      </c>
      <c r="G89" s="13"/>
      <c r="H89" s="13" t="s">
        <v>203</v>
      </c>
      <c r="I89" s="34">
        <v>46</v>
      </c>
      <c r="J89" s="34">
        <v>45</v>
      </c>
      <c r="K89" s="34">
        <v>33</v>
      </c>
      <c r="L89" s="34">
        <v>239</v>
      </c>
      <c r="M89" s="24">
        <f t="shared" si="2"/>
        <v>0.97826086956521741</v>
      </c>
      <c r="N89" s="24">
        <f t="shared" si="3"/>
        <v>0.73333333333333328</v>
      </c>
      <c r="O89" s="34">
        <v>25</v>
      </c>
    </row>
    <row r="90" spans="1:15" ht="14.25" customHeight="1">
      <c r="A90" s="23">
        <v>2014</v>
      </c>
      <c r="B90" s="23" t="s">
        <v>2366</v>
      </c>
      <c r="C90" s="13" t="s">
        <v>1886</v>
      </c>
      <c r="D90" s="13" t="s">
        <v>86</v>
      </c>
      <c r="E90" s="13" t="s">
        <v>204</v>
      </c>
      <c r="F90" s="24" t="s">
        <v>3112</v>
      </c>
      <c r="G90" s="13"/>
      <c r="H90" s="13" t="s">
        <v>6</v>
      </c>
      <c r="I90" s="34">
        <v>0</v>
      </c>
      <c r="J90" s="34">
        <v>0</v>
      </c>
      <c r="K90" s="34">
        <v>0</v>
      </c>
      <c r="L90" s="34">
        <v>0</v>
      </c>
      <c r="M90" s="24">
        <f t="shared" si="2"/>
        <v>0</v>
      </c>
      <c r="N90" s="24">
        <f t="shared" si="3"/>
        <v>0</v>
      </c>
      <c r="O90" s="34">
        <v>2</v>
      </c>
    </row>
    <row r="91" spans="1:15" ht="14.25" customHeight="1">
      <c r="A91" s="23">
        <v>2014</v>
      </c>
      <c r="B91" s="23" t="s">
        <v>2366</v>
      </c>
      <c r="C91" s="13" t="s">
        <v>1886</v>
      </c>
      <c r="D91" s="13" t="s">
        <v>86</v>
      </c>
      <c r="E91" s="13" t="s">
        <v>204</v>
      </c>
      <c r="F91" s="24" t="s">
        <v>87</v>
      </c>
      <c r="G91" s="13"/>
      <c r="H91" s="13" t="s">
        <v>6</v>
      </c>
      <c r="I91" s="34">
        <v>32</v>
      </c>
      <c r="J91" s="34">
        <v>29</v>
      </c>
      <c r="K91" s="34">
        <v>24</v>
      </c>
      <c r="L91" s="34">
        <v>211</v>
      </c>
      <c r="M91" s="24">
        <f t="shared" si="2"/>
        <v>0.90625</v>
      </c>
      <c r="N91" s="24">
        <f t="shared" si="3"/>
        <v>0.82758620689655171</v>
      </c>
      <c r="O91" s="34">
        <v>15</v>
      </c>
    </row>
    <row r="92" spans="1:15" ht="14.25" customHeight="1">
      <c r="A92" s="23">
        <v>2014</v>
      </c>
      <c r="B92" s="23" t="s">
        <v>2366</v>
      </c>
      <c r="C92" s="13" t="s">
        <v>1886</v>
      </c>
      <c r="D92" s="13" t="s">
        <v>89</v>
      </c>
      <c r="E92" s="13" t="s">
        <v>205</v>
      </c>
      <c r="F92" s="24" t="s">
        <v>90</v>
      </c>
      <c r="G92" s="13"/>
      <c r="H92" s="13" t="s">
        <v>6</v>
      </c>
      <c r="I92" s="34">
        <v>0</v>
      </c>
      <c r="J92" s="34">
        <v>0</v>
      </c>
      <c r="K92" s="34">
        <v>0</v>
      </c>
      <c r="L92" s="34">
        <v>15</v>
      </c>
      <c r="M92" s="24">
        <f t="shared" si="2"/>
        <v>0</v>
      </c>
      <c r="N92" s="24">
        <f t="shared" si="3"/>
        <v>0</v>
      </c>
      <c r="O92" s="34">
        <v>3</v>
      </c>
    </row>
    <row r="93" spans="1:15" ht="14.25" customHeight="1">
      <c r="A93" s="23">
        <v>2014</v>
      </c>
      <c r="B93" s="23" t="s">
        <v>2366</v>
      </c>
      <c r="C93" s="13" t="s">
        <v>1886</v>
      </c>
      <c r="D93" s="13" t="s">
        <v>89</v>
      </c>
      <c r="E93" s="13" t="s">
        <v>205</v>
      </c>
      <c r="F93" s="24" t="s">
        <v>1447</v>
      </c>
      <c r="G93" s="13"/>
      <c r="H93" s="13" t="s">
        <v>6</v>
      </c>
      <c r="I93" s="34">
        <v>0</v>
      </c>
      <c r="J93" s="34">
        <v>0</v>
      </c>
      <c r="K93" s="34">
        <v>0</v>
      </c>
      <c r="L93" s="34">
        <v>13</v>
      </c>
      <c r="M93" s="24">
        <f t="shared" si="2"/>
        <v>0</v>
      </c>
      <c r="N93" s="24">
        <f t="shared" si="3"/>
        <v>0</v>
      </c>
      <c r="O93" s="34">
        <v>13</v>
      </c>
    </row>
    <row r="94" spans="1:15" ht="14.25" customHeight="1">
      <c r="A94" s="23">
        <v>2014</v>
      </c>
      <c r="B94" s="23" t="s">
        <v>2366</v>
      </c>
      <c r="C94" s="13" t="s">
        <v>1886</v>
      </c>
      <c r="D94" s="13" t="s">
        <v>89</v>
      </c>
      <c r="E94" s="13" t="s">
        <v>205</v>
      </c>
      <c r="F94" s="24" t="s">
        <v>92</v>
      </c>
      <c r="G94" s="13"/>
      <c r="H94" s="13" t="s">
        <v>6</v>
      </c>
      <c r="I94" s="34">
        <v>0</v>
      </c>
      <c r="J94" s="34">
        <v>0</v>
      </c>
      <c r="K94" s="34">
        <v>0</v>
      </c>
      <c r="L94" s="34">
        <v>31</v>
      </c>
      <c r="M94" s="24">
        <f t="shared" si="2"/>
        <v>0</v>
      </c>
      <c r="N94" s="24">
        <f t="shared" si="3"/>
        <v>0</v>
      </c>
      <c r="O94" s="34">
        <v>25</v>
      </c>
    </row>
    <row r="95" spans="1:15" ht="14.25" customHeight="1">
      <c r="A95" s="23">
        <v>2014</v>
      </c>
      <c r="B95" s="23" t="s">
        <v>2366</v>
      </c>
      <c r="C95" s="13" t="s">
        <v>1886</v>
      </c>
      <c r="D95" s="13" t="s">
        <v>89</v>
      </c>
      <c r="E95" s="13" t="s">
        <v>204</v>
      </c>
      <c r="F95" s="24" t="s">
        <v>1465</v>
      </c>
      <c r="G95" s="13"/>
      <c r="H95" s="13" t="s">
        <v>6</v>
      </c>
      <c r="I95" s="34">
        <v>55</v>
      </c>
      <c r="J95" s="34">
        <v>51</v>
      </c>
      <c r="K95" s="34">
        <v>38</v>
      </c>
      <c r="L95" s="34">
        <v>329</v>
      </c>
      <c r="M95" s="24">
        <f t="shared" si="2"/>
        <v>0.92727272727272725</v>
      </c>
      <c r="N95" s="24">
        <f t="shared" si="3"/>
        <v>0.74509803921568629</v>
      </c>
      <c r="O95" s="34">
        <v>46</v>
      </c>
    </row>
    <row r="96" spans="1:15" ht="14.25" customHeight="1">
      <c r="A96" s="23">
        <v>2014</v>
      </c>
      <c r="B96" s="23" t="s">
        <v>2366</v>
      </c>
      <c r="C96" s="13" t="s">
        <v>1886</v>
      </c>
      <c r="D96" s="13" t="s">
        <v>94</v>
      </c>
      <c r="E96" s="13" t="s">
        <v>207</v>
      </c>
      <c r="F96" s="24" t="s">
        <v>99</v>
      </c>
      <c r="G96" s="13"/>
      <c r="H96" s="13" t="s">
        <v>6</v>
      </c>
      <c r="I96" s="34">
        <v>1</v>
      </c>
      <c r="J96" s="34">
        <v>1</v>
      </c>
      <c r="K96" s="34">
        <v>1</v>
      </c>
      <c r="L96" s="34">
        <v>14</v>
      </c>
      <c r="M96" s="24">
        <f t="shared" si="2"/>
        <v>1</v>
      </c>
      <c r="N96" s="24">
        <f t="shared" si="3"/>
        <v>1</v>
      </c>
      <c r="O96" s="34">
        <v>0</v>
      </c>
    </row>
    <row r="97" spans="1:15" ht="14.25" customHeight="1">
      <c r="A97" s="23">
        <v>2014</v>
      </c>
      <c r="B97" s="23" t="s">
        <v>2366</v>
      </c>
      <c r="C97" s="13" t="s">
        <v>1886</v>
      </c>
      <c r="D97" s="13" t="s">
        <v>94</v>
      </c>
      <c r="E97" s="13" t="s">
        <v>205</v>
      </c>
      <c r="F97" s="24" t="s">
        <v>95</v>
      </c>
      <c r="G97" s="13"/>
      <c r="H97" s="13" t="s">
        <v>6</v>
      </c>
      <c r="I97" s="34">
        <v>7</v>
      </c>
      <c r="J97" s="34">
        <v>7</v>
      </c>
      <c r="K97" s="34">
        <v>6</v>
      </c>
      <c r="L97" s="34">
        <v>8</v>
      </c>
      <c r="M97" s="24">
        <f t="shared" si="2"/>
        <v>1</v>
      </c>
      <c r="N97" s="24">
        <f t="shared" si="3"/>
        <v>0.8571428571428571</v>
      </c>
      <c r="O97" s="34">
        <v>10</v>
      </c>
    </row>
    <row r="98" spans="1:15" ht="14.25" customHeight="1">
      <c r="A98" s="23">
        <v>2014</v>
      </c>
      <c r="B98" s="23" t="s">
        <v>2366</v>
      </c>
      <c r="C98" s="13" t="s">
        <v>1886</v>
      </c>
      <c r="D98" s="13" t="s">
        <v>94</v>
      </c>
      <c r="E98" s="13" t="s">
        <v>206</v>
      </c>
      <c r="F98" s="24" t="s">
        <v>96</v>
      </c>
      <c r="G98" s="13"/>
      <c r="H98" s="13" t="s">
        <v>6</v>
      </c>
      <c r="I98" s="34">
        <v>25</v>
      </c>
      <c r="J98" s="34">
        <v>20</v>
      </c>
      <c r="K98" s="34">
        <v>17</v>
      </c>
      <c r="L98" s="34">
        <v>60</v>
      </c>
      <c r="M98" s="24">
        <f t="shared" si="2"/>
        <v>0.8</v>
      </c>
      <c r="N98" s="24">
        <f t="shared" si="3"/>
        <v>0.85</v>
      </c>
      <c r="O98" s="34">
        <v>3</v>
      </c>
    </row>
    <row r="99" spans="1:15" ht="14.25" customHeight="1">
      <c r="A99" s="23">
        <v>2014</v>
      </c>
      <c r="B99" s="23" t="s">
        <v>2366</v>
      </c>
      <c r="C99" s="13" t="s">
        <v>1886</v>
      </c>
      <c r="D99" s="13" t="s">
        <v>94</v>
      </c>
      <c r="E99" s="13" t="s">
        <v>206</v>
      </c>
      <c r="F99" s="24" t="s">
        <v>97</v>
      </c>
      <c r="G99" s="13"/>
      <c r="H99" s="13" t="s">
        <v>6</v>
      </c>
      <c r="I99" s="34">
        <v>27</v>
      </c>
      <c r="J99" s="34">
        <v>22</v>
      </c>
      <c r="K99" s="34">
        <v>17</v>
      </c>
      <c r="L99" s="34">
        <v>96</v>
      </c>
      <c r="M99" s="24">
        <f t="shared" si="2"/>
        <v>0.81481481481481477</v>
      </c>
      <c r="N99" s="24">
        <f t="shared" si="3"/>
        <v>0.77272727272727271</v>
      </c>
      <c r="O99" s="34">
        <v>12</v>
      </c>
    </row>
    <row r="100" spans="1:15" ht="14.25" customHeight="1">
      <c r="A100" s="23">
        <v>2014</v>
      </c>
      <c r="B100" s="23" t="s">
        <v>2366</v>
      </c>
      <c r="C100" s="13" t="s">
        <v>1886</v>
      </c>
      <c r="D100" s="13" t="s">
        <v>94</v>
      </c>
      <c r="E100" s="13" t="s">
        <v>206</v>
      </c>
      <c r="F100" s="24" t="s">
        <v>98</v>
      </c>
      <c r="G100" s="13"/>
      <c r="H100" s="13" t="s">
        <v>6</v>
      </c>
      <c r="I100" s="34">
        <v>24</v>
      </c>
      <c r="J100" s="34">
        <v>20</v>
      </c>
      <c r="K100" s="34">
        <v>12</v>
      </c>
      <c r="L100" s="34">
        <v>95</v>
      </c>
      <c r="M100" s="24">
        <f t="shared" si="2"/>
        <v>0.83333333333333337</v>
      </c>
      <c r="N100" s="24">
        <f t="shared" si="3"/>
        <v>0.6</v>
      </c>
      <c r="O100" s="34">
        <v>28</v>
      </c>
    </row>
    <row r="101" spans="1:15" ht="14.25" customHeight="1">
      <c r="A101" s="23">
        <v>2014</v>
      </c>
      <c r="B101" s="23" t="s">
        <v>2366</v>
      </c>
      <c r="C101" s="13" t="s">
        <v>1886</v>
      </c>
      <c r="D101" s="13" t="s">
        <v>94</v>
      </c>
      <c r="E101" s="13" t="s">
        <v>204</v>
      </c>
      <c r="F101" s="24" t="s">
        <v>1463</v>
      </c>
      <c r="G101" s="13"/>
      <c r="H101" s="13" t="s">
        <v>6</v>
      </c>
      <c r="I101" s="34">
        <v>61</v>
      </c>
      <c r="J101" s="34">
        <v>45</v>
      </c>
      <c r="K101" s="34">
        <v>29</v>
      </c>
      <c r="L101" s="34">
        <v>255</v>
      </c>
      <c r="M101" s="24">
        <f t="shared" si="2"/>
        <v>0.73770491803278693</v>
      </c>
      <c r="N101" s="24">
        <f t="shared" si="3"/>
        <v>0.64444444444444449</v>
      </c>
      <c r="O101" s="34">
        <v>25</v>
      </c>
    </row>
    <row r="102" spans="1:15" ht="14.25" customHeight="1">
      <c r="A102" s="23">
        <v>2014</v>
      </c>
      <c r="B102" s="23" t="s">
        <v>2366</v>
      </c>
      <c r="C102" s="13" t="s">
        <v>1886</v>
      </c>
      <c r="D102" s="13" t="s">
        <v>100</v>
      </c>
      <c r="E102" s="13" t="s">
        <v>207</v>
      </c>
      <c r="F102" s="24" t="s">
        <v>103</v>
      </c>
      <c r="G102" s="13"/>
      <c r="H102" s="13" t="s">
        <v>6</v>
      </c>
      <c r="I102" s="34">
        <v>3</v>
      </c>
      <c r="J102" s="34">
        <v>1</v>
      </c>
      <c r="K102" s="34">
        <v>1</v>
      </c>
      <c r="L102" s="34">
        <v>7</v>
      </c>
      <c r="M102" s="24">
        <f t="shared" si="2"/>
        <v>0.33333333333333331</v>
      </c>
      <c r="N102" s="24">
        <f t="shared" si="3"/>
        <v>1</v>
      </c>
      <c r="O102" s="34">
        <v>0</v>
      </c>
    </row>
    <row r="103" spans="1:15" ht="14.25" customHeight="1">
      <c r="A103" s="23">
        <v>2014</v>
      </c>
      <c r="B103" s="23" t="s">
        <v>2366</v>
      </c>
      <c r="C103" s="13" t="s">
        <v>1886</v>
      </c>
      <c r="D103" s="13" t="s">
        <v>100</v>
      </c>
      <c r="E103" s="13" t="s">
        <v>206</v>
      </c>
      <c r="F103" s="24" t="s">
        <v>102</v>
      </c>
      <c r="G103" s="13"/>
      <c r="H103" s="13" t="s">
        <v>6</v>
      </c>
      <c r="I103" s="34">
        <v>16</v>
      </c>
      <c r="J103" s="34">
        <v>13</v>
      </c>
      <c r="K103" s="34">
        <v>12</v>
      </c>
      <c r="L103" s="34">
        <v>42</v>
      </c>
      <c r="M103" s="24">
        <f t="shared" si="2"/>
        <v>0.8125</v>
      </c>
      <c r="N103" s="24">
        <f t="shared" si="3"/>
        <v>0.92307692307692313</v>
      </c>
      <c r="O103" s="34">
        <v>3</v>
      </c>
    </row>
    <row r="104" spans="1:15" ht="14.25" customHeight="1">
      <c r="A104" s="23">
        <v>2014</v>
      </c>
      <c r="B104" s="23" t="s">
        <v>2366</v>
      </c>
      <c r="C104" s="13" t="s">
        <v>1886</v>
      </c>
      <c r="D104" s="13" t="s">
        <v>100</v>
      </c>
      <c r="E104" s="13" t="s">
        <v>204</v>
      </c>
      <c r="F104" s="24" t="s">
        <v>1468</v>
      </c>
      <c r="G104" s="13"/>
      <c r="H104" s="13" t="s">
        <v>6</v>
      </c>
      <c r="I104" s="34">
        <v>34</v>
      </c>
      <c r="J104" s="34">
        <v>31</v>
      </c>
      <c r="K104" s="34">
        <v>25</v>
      </c>
      <c r="L104" s="34">
        <v>97</v>
      </c>
      <c r="M104" s="24">
        <f t="shared" si="2"/>
        <v>0.91176470588235292</v>
      </c>
      <c r="N104" s="24">
        <f t="shared" si="3"/>
        <v>0.80645161290322576</v>
      </c>
      <c r="O104" s="34">
        <v>8</v>
      </c>
    </row>
    <row r="105" spans="1:15" ht="14.25" customHeight="1">
      <c r="A105" s="23">
        <v>2014</v>
      </c>
      <c r="B105" s="23" t="s">
        <v>2366</v>
      </c>
      <c r="C105" s="13" t="s">
        <v>1886</v>
      </c>
      <c r="D105" s="13" t="s">
        <v>100</v>
      </c>
      <c r="E105" s="13" t="s">
        <v>204</v>
      </c>
      <c r="F105" s="24" t="s">
        <v>101</v>
      </c>
      <c r="G105" s="13"/>
      <c r="H105" s="13" t="s">
        <v>6</v>
      </c>
      <c r="I105" s="34">
        <v>9</v>
      </c>
      <c r="J105" s="34">
        <v>8</v>
      </c>
      <c r="K105" s="34">
        <v>6</v>
      </c>
      <c r="L105" s="34">
        <v>34</v>
      </c>
      <c r="M105" s="24">
        <f t="shared" si="2"/>
        <v>0.88888888888888884</v>
      </c>
      <c r="N105" s="24">
        <f t="shared" si="3"/>
        <v>0.75</v>
      </c>
      <c r="O105" s="34">
        <v>2</v>
      </c>
    </row>
    <row r="106" spans="1:15" ht="14.25" customHeight="1">
      <c r="A106" s="23">
        <v>2014</v>
      </c>
      <c r="B106" s="23" t="s">
        <v>2366</v>
      </c>
      <c r="C106" s="13" t="s">
        <v>1886</v>
      </c>
      <c r="D106" s="13" t="s">
        <v>104</v>
      </c>
      <c r="E106" s="13" t="s">
        <v>207</v>
      </c>
      <c r="F106" s="24" t="s">
        <v>119</v>
      </c>
      <c r="G106" s="13"/>
      <c r="H106" s="13" t="s">
        <v>6</v>
      </c>
      <c r="I106" s="34">
        <v>11</v>
      </c>
      <c r="J106" s="34">
        <v>8</v>
      </c>
      <c r="K106" s="34">
        <v>2</v>
      </c>
      <c r="L106" s="34">
        <v>38</v>
      </c>
      <c r="M106" s="24">
        <f t="shared" si="2"/>
        <v>0.72727272727272729</v>
      </c>
      <c r="N106" s="24">
        <f t="shared" si="3"/>
        <v>0.25</v>
      </c>
      <c r="O106" s="34">
        <v>2</v>
      </c>
    </row>
    <row r="107" spans="1:15" ht="14.25" customHeight="1">
      <c r="A107" s="23">
        <v>2014</v>
      </c>
      <c r="B107" s="23" t="s">
        <v>2366</v>
      </c>
      <c r="C107" s="13" t="s">
        <v>1886</v>
      </c>
      <c r="D107" s="13" t="s">
        <v>104</v>
      </c>
      <c r="E107" s="13" t="s">
        <v>205</v>
      </c>
      <c r="F107" s="24" t="s">
        <v>106</v>
      </c>
      <c r="G107" s="13"/>
      <c r="H107" s="13" t="s">
        <v>6</v>
      </c>
      <c r="I107" s="34">
        <v>45</v>
      </c>
      <c r="J107" s="34">
        <v>20</v>
      </c>
      <c r="K107" s="34">
        <v>18</v>
      </c>
      <c r="L107" s="34">
        <v>40</v>
      </c>
      <c r="M107" s="24">
        <f t="shared" si="2"/>
        <v>0.44444444444444442</v>
      </c>
      <c r="N107" s="24">
        <f t="shared" si="3"/>
        <v>0.9</v>
      </c>
      <c r="O107" s="34">
        <v>20</v>
      </c>
    </row>
    <row r="108" spans="1:15" ht="14.25" customHeight="1">
      <c r="A108" s="23">
        <v>2014</v>
      </c>
      <c r="B108" s="23" t="s">
        <v>2366</v>
      </c>
      <c r="C108" s="13" t="s">
        <v>1886</v>
      </c>
      <c r="D108" s="13" t="s">
        <v>104</v>
      </c>
      <c r="E108" s="13" t="s">
        <v>205</v>
      </c>
      <c r="F108" s="24" t="s">
        <v>107</v>
      </c>
      <c r="G108" s="13"/>
      <c r="H108" s="13" t="s">
        <v>6</v>
      </c>
      <c r="I108" s="34">
        <v>12</v>
      </c>
      <c r="J108" s="34">
        <v>12</v>
      </c>
      <c r="K108" s="34">
        <v>9</v>
      </c>
      <c r="L108" s="34">
        <v>34</v>
      </c>
      <c r="M108" s="24">
        <f t="shared" si="2"/>
        <v>1</v>
      </c>
      <c r="N108" s="24">
        <f t="shared" si="3"/>
        <v>0.75</v>
      </c>
      <c r="O108" s="34">
        <v>21</v>
      </c>
    </row>
    <row r="109" spans="1:15" ht="14.25" customHeight="1">
      <c r="A109" s="23">
        <v>2014</v>
      </c>
      <c r="B109" s="23" t="s">
        <v>2366</v>
      </c>
      <c r="C109" s="13" t="s">
        <v>1886</v>
      </c>
      <c r="D109" s="13" t="s">
        <v>104</v>
      </c>
      <c r="E109" s="13" t="s">
        <v>205</v>
      </c>
      <c r="F109" s="24" t="s">
        <v>108</v>
      </c>
      <c r="G109" s="13"/>
      <c r="H109" s="13" t="s">
        <v>6</v>
      </c>
      <c r="I109" s="34">
        <v>29</v>
      </c>
      <c r="J109" s="34">
        <v>23</v>
      </c>
      <c r="K109" s="34">
        <v>17</v>
      </c>
      <c r="L109" s="34">
        <v>55</v>
      </c>
      <c r="M109" s="24">
        <f t="shared" si="2"/>
        <v>0.7931034482758621</v>
      </c>
      <c r="N109" s="24">
        <f t="shared" si="3"/>
        <v>0.73913043478260865</v>
      </c>
      <c r="O109" s="34">
        <v>14</v>
      </c>
    </row>
    <row r="110" spans="1:15" ht="14.25" customHeight="1">
      <c r="A110" s="23">
        <v>2014</v>
      </c>
      <c r="B110" s="23" t="s">
        <v>2366</v>
      </c>
      <c r="C110" s="13" t="s">
        <v>1886</v>
      </c>
      <c r="D110" s="13" t="s">
        <v>104</v>
      </c>
      <c r="E110" s="13" t="s">
        <v>205</v>
      </c>
      <c r="F110" s="24" t="s">
        <v>109</v>
      </c>
      <c r="G110" s="13"/>
      <c r="H110" s="13" t="s">
        <v>6</v>
      </c>
      <c r="I110" s="34">
        <v>15</v>
      </c>
      <c r="J110" s="34">
        <v>14</v>
      </c>
      <c r="K110" s="34">
        <v>14</v>
      </c>
      <c r="L110" s="34">
        <v>34</v>
      </c>
      <c r="M110" s="24">
        <f t="shared" si="2"/>
        <v>0.93333333333333335</v>
      </c>
      <c r="N110" s="24">
        <f t="shared" si="3"/>
        <v>1</v>
      </c>
      <c r="O110" s="34">
        <v>15</v>
      </c>
    </row>
    <row r="111" spans="1:15" ht="14.25" customHeight="1">
      <c r="A111" s="23">
        <v>2014</v>
      </c>
      <c r="B111" s="23" t="s">
        <v>2366</v>
      </c>
      <c r="C111" s="13" t="s">
        <v>1886</v>
      </c>
      <c r="D111" s="13" t="s">
        <v>104</v>
      </c>
      <c r="E111" s="13" t="s">
        <v>205</v>
      </c>
      <c r="F111" s="24" t="s">
        <v>110</v>
      </c>
      <c r="G111" s="13"/>
      <c r="H111" s="13" t="s">
        <v>6</v>
      </c>
      <c r="I111" s="34">
        <v>15</v>
      </c>
      <c r="J111" s="34">
        <v>9</v>
      </c>
      <c r="K111" s="34">
        <v>7</v>
      </c>
      <c r="L111" s="34">
        <v>38</v>
      </c>
      <c r="M111" s="24">
        <f t="shared" si="2"/>
        <v>0.6</v>
      </c>
      <c r="N111" s="24">
        <f t="shared" si="3"/>
        <v>0.77777777777777779</v>
      </c>
      <c r="O111" s="34">
        <v>20</v>
      </c>
    </row>
    <row r="112" spans="1:15" ht="14.25" customHeight="1">
      <c r="A112" s="23">
        <v>2014</v>
      </c>
      <c r="B112" s="23" t="s">
        <v>2366</v>
      </c>
      <c r="C112" s="13" t="s">
        <v>1886</v>
      </c>
      <c r="D112" s="13" t="s">
        <v>104</v>
      </c>
      <c r="E112" s="13" t="s">
        <v>205</v>
      </c>
      <c r="F112" s="24" t="s">
        <v>111</v>
      </c>
      <c r="G112" s="13"/>
      <c r="H112" s="13" t="s">
        <v>6</v>
      </c>
      <c r="I112" s="34">
        <v>16</v>
      </c>
      <c r="J112" s="34">
        <v>16</v>
      </c>
      <c r="K112" s="34">
        <v>11</v>
      </c>
      <c r="L112" s="34">
        <v>40</v>
      </c>
      <c r="M112" s="24">
        <f t="shared" si="2"/>
        <v>1</v>
      </c>
      <c r="N112" s="24">
        <f t="shared" si="3"/>
        <v>0.6875</v>
      </c>
      <c r="O112" s="34">
        <v>9</v>
      </c>
    </row>
    <row r="113" spans="1:15" ht="14.25" customHeight="1">
      <c r="A113" s="23">
        <v>2014</v>
      </c>
      <c r="B113" s="23" t="s">
        <v>2366</v>
      </c>
      <c r="C113" s="13" t="s">
        <v>1886</v>
      </c>
      <c r="D113" s="13" t="s">
        <v>104</v>
      </c>
      <c r="E113" s="13" t="s">
        <v>206</v>
      </c>
      <c r="F113" s="24" t="s">
        <v>114</v>
      </c>
      <c r="G113" s="13"/>
      <c r="H113" s="13" t="s">
        <v>6</v>
      </c>
      <c r="I113" s="34">
        <v>8</v>
      </c>
      <c r="J113" s="34">
        <v>7</v>
      </c>
      <c r="K113" s="34">
        <v>5</v>
      </c>
      <c r="L113" s="34">
        <v>22</v>
      </c>
      <c r="M113" s="24">
        <f t="shared" si="2"/>
        <v>0.875</v>
      </c>
      <c r="N113" s="24">
        <f t="shared" si="3"/>
        <v>0.7142857142857143</v>
      </c>
      <c r="O113" s="34">
        <v>1</v>
      </c>
    </row>
    <row r="114" spans="1:15" ht="14.25" customHeight="1">
      <c r="A114" s="23">
        <v>2014</v>
      </c>
      <c r="B114" s="23" t="s">
        <v>2366</v>
      </c>
      <c r="C114" s="13" t="s">
        <v>1886</v>
      </c>
      <c r="D114" s="13" t="s">
        <v>104</v>
      </c>
      <c r="E114" s="13" t="s">
        <v>206</v>
      </c>
      <c r="F114" s="24" t="s">
        <v>115</v>
      </c>
      <c r="G114" s="13"/>
      <c r="H114" s="13" t="s">
        <v>6</v>
      </c>
      <c r="I114" s="34">
        <v>32</v>
      </c>
      <c r="J114" s="34">
        <v>31</v>
      </c>
      <c r="K114" s="34">
        <v>20</v>
      </c>
      <c r="L114" s="34">
        <v>96</v>
      </c>
      <c r="M114" s="24">
        <f t="shared" si="2"/>
        <v>0.96875</v>
      </c>
      <c r="N114" s="24">
        <f t="shared" si="3"/>
        <v>0.64516129032258063</v>
      </c>
      <c r="O114" s="34">
        <v>11</v>
      </c>
    </row>
    <row r="115" spans="1:15" ht="14.25" customHeight="1">
      <c r="A115" s="23">
        <v>2014</v>
      </c>
      <c r="B115" s="23" t="s">
        <v>2366</v>
      </c>
      <c r="C115" s="13" t="s">
        <v>1886</v>
      </c>
      <c r="D115" s="13" t="s">
        <v>104</v>
      </c>
      <c r="E115" s="13" t="s">
        <v>206</v>
      </c>
      <c r="F115" s="24" t="s">
        <v>116</v>
      </c>
      <c r="G115" s="13"/>
      <c r="H115" s="13" t="s">
        <v>6</v>
      </c>
      <c r="I115" s="34">
        <v>26</v>
      </c>
      <c r="J115" s="34">
        <v>22</v>
      </c>
      <c r="K115" s="34">
        <v>14</v>
      </c>
      <c r="L115" s="34">
        <v>58</v>
      </c>
      <c r="M115" s="24">
        <f t="shared" si="2"/>
        <v>0.84615384615384615</v>
      </c>
      <c r="N115" s="24">
        <f t="shared" si="3"/>
        <v>0.63636363636363635</v>
      </c>
      <c r="O115" s="34">
        <v>7</v>
      </c>
    </row>
    <row r="116" spans="1:15" ht="14.25" customHeight="1">
      <c r="A116" s="23">
        <v>2014</v>
      </c>
      <c r="B116" s="23" t="s">
        <v>2366</v>
      </c>
      <c r="C116" s="13" t="s">
        <v>1886</v>
      </c>
      <c r="D116" s="13" t="s">
        <v>104</v>
      </c>
      <c r="E116" s="13" t="s">
        <v>206</v>
      </c>
      <c r="F116" s="24" t="s">
        <v>117</v>
      </c>
      <c r="G116" s="13"/>
      <c r="H116" s="13" t="s">
        <v>6</v>
      </c>
      <c r="I116" s="34">
        <v>20</v>
      </c>
      <c r="J116" s="34">
        <v>20</v>
      </c>
      <c r="K116" s="34">
        <v>11</v>
      </c>
      <c r="L116" s="34">
        <v>64</v>
      </c>
      <c r="M116" s="24">
        <f t="shared" si="2"/>
        <v>1</v>
      </c>
      <c r="N116" s="24">
        <f t="shared" si="3"/>
        <v>0.55000000000000004</v>
      </c>
      <c r="O116" s="34">
        <v>20</v>
      </c>
    </row>
    <row r="117" spans="1:15" ht="14.25" customHeight="1">
      <c r="A117" s="23">
        <v>2014</v>
      </c>
      <c r="B117" s="23" t="s">
        <v>2366</v>
      </c>
      <c r="C117" s="13" t="s">
        <v>1886</v>
      </c>
      <c r="D117" s="13" t="s">
        <v>104</v>
      </c>
      <c r="E117" s="13" t="s">
        <v>206</v>
      </c>
      <c r="F117" s="24" t="s">
        <v>118</v>
      </c>
      <c r="G117" s="13"/>
      <c r="H117" s="13" t="s">
        <v>6</v>
      </c>
      <c r="I117" s="34">
        <v>10</v>
      </c>
      <c r="J117" s="34">
        <v>8</v>
      </c>
      <c r="K117" s="34">
        <v>7</v>
      </c>
      <c r="L117" s="34">
        <v>34</v>
      </c>
      <c r="M117" s="24">
        <f t="shared" si="2"/>
        <v>0.8</v>
      </c>
      <c r="N117" s="24">
        <f t="shared" si="3"/>
        <v>0.875</v>
      </c>
      <c r="O117" s="34">
        <v>2</v>
      </c>
    </row>
    <row r="118" spans="1:15" ht="14.25" customHeight="1">
      <c r="A118" s="23">
        <v>2014</v>
      </c>
      <c r="B118" s="23" t="s">
        <v>2366</v>
      </c>
      <c r="C118" s="13" t="s">
        <v>1886</v>
      </c>
      <c r="D118" s="13" t="s">
        <v>104</v>
      </c>
      <c r="E118" s="13" t="s">
        <v>204</v>
      </c>
      <c r="F118" s="24" t="s">
        <v>1486</v>
      </c>
      <c r="G118" s="13"/>
      <c r="H118" s="13" t="s">
        <v>6</v>
      </c>
      <c r="I118" s="34">
        <v>328</v>
      </c>
      <c r="J118" s="34">
        <v>250</v>
      </c>
      <c r="K118" s="34">
        <v>131</v>
      </c>
      <c r="L118" s="34">
        <v>625</v>
      </c>
      <c r="M118" s="24">
        <f t="shared" si="2"/>
        <v>0.76219512195121952</v>
      </c>
      <c r="N118" s="24">
        <f t="shared" si="3"/>
        <v>0.52400000000000002</v>
      </c>
      <c r="O118" s="34">
        <v>45</v>
      </c>
    </row>
    <row r="119" spans="1:15" ht="14.25" customHeight="1">
      <c r="A119" s="23">
        <v>2014</v>
      </c>
      <c r="B119" s="23" t="s">
        <v>2366</v>
      </c>
      <c r="C119" s="13" t="s">
        <v>1886</v>
      </c>
      <c r="D119" s="13" t="s">
        <v>104</v>
      </c>
      <c r="E119" s="13" t="s">
        <v>204</v>
      </c>
      <c r="F119" s="24" t="s">
        <v>1470</v>
      </c>
      <c r="G119" s="13"/>
      <c r="H119" s="13" t="s">
        <v>6</v>
      </c>
      <c r="I119" s="34">
        <v>87</v>
      </c>
      <c r="J119" s="34">
        <v>80</v>
      </c>
      <c r="K119" s="34">
        <v>51</v>
      </c>
      <c r="L119" s="34">
        <v>290</v>
      </c>
      <c r="M119" s="24">
        <f t="shared" si="2"/>
        <v>0.91954022988505746</v>
      </c>
      <c r="N119" s="24">
        <f t="shared" si="3"/>
        <v>0.63749999999999996</v>
      </c>
      <c r="O119" s="34">
        <v>23</v>
      </c>
    </row>
    <row r="120" spans="1:15" ht="14.25" customHeight="1">
      <c r="A120" s="23">
        <v>2014</v>
      </c>
      <c r="B120" s="23" t="s">
        <v>2366</v>
      </c>
      <c r="C120" s="13" t="s">
        <v>1886</v>
      </c>
      <c r="D120" s="13" t="s">
        <v>104</v>
      </c>
      <c r="E120" s="13" t="s">
        <v>204</v>
      </c>
      <c r="F120" s="24" t="s">
        <v>1471</v>
      </c>
      <c r="G120" s="13"/>
      <c r="H120" s="13" t="s">
        <v>6</v>
      </c>
      <c r="I120" s="34">
        <v>133</v>
      </c>
      <c r="J120" s="34">
        <v>127</v>
      </c>
      <c r="K120" s="34">
        <v>68</v>
      </c>
      <c r="L120" s="34">
        <v>543</v>
      </c>
      <c r="M120" s="24">
        <f t="shared" si="2"/>
        <v>0.95488721804511278</v>
      </c>
      <c r="N120" s="24">
        <f t="shared" si="3"/>
        <v>0.53543307086614178</v>
      </c>
      <c r="O120" s="34">
        <v>43</v>
      </c>
    </row>
    <row r="121" spans="1:15" ht="14.25" customHeight="1">
      <c r="A121" s="23">
        <v>2014</v>
      </c>
      <c r="B121" s="23" t="s">
        <v>2366</v>
      </c>
      <c r="C121" s="13" t="s">
        <v>1886</v>
      </c>
      <c r="D121" s="13" t="s">
        <v>104</v>
      </c>
      <c r="E121" s="13" t="s">
        <v>204</v>
      </c>
      <c r="F121" s="24" t="s">
        <v>1472</v>
      </c>
      <c r="G121" s="13"/>
      <c r="H121" s="13" t="s">
        <v>6</v>
      </c>
      <c r="I121" s="34">
        <v>573</v>
      </c>
      <c r="J121" s="34">
        <v>367</v>
      </c>
      <c r="K121" s="34">
        <v>188</v>
      </c>
      <c r="L121" s="34">
        <v>1345</v>
      </c>
      <c r="M121" s="24">
        <f t="shared" si="2"/>
        <v>0.64048865619546247</v>
      </c>
      <c r="N121" s="24">
        <f t="shared" si="3"/>
        <v>0.5122615803814714</v>
      </c>
      <c r="O121" s="34">
        <v>96</v>
      </c>
    </row>
    <row r="122" spans="1:15" ht="14.25" customHeight="1">
      <c r="A122" s="23">
        <v>2014</v>
      </c>
      <c r="B122" s="23" t="s">
        <v>2366</v>
      </c>
      <c r="C122" s="13" t="s">
        <v>1886</v>
      </c>
      <c r="D122" s="13" t="s">
        <v>120</v>
      </c>
      <c r="E122" s="13" t="s">
        <v>2704</v>
      </c>
      <c r="F122" s="24" t="s">
        <v>121</v>
      </c>
      <c r="G122" s="13"/>
      <c r="H122" s="13" t="s">
        <v>6</v>
      </c>
      <c r="I122" s="34">
        <v>114</v>
      </c>
      <c r="J122" s="34">
        <v>6</v>
      </c>
      <c r="K122" s="34">
        <v>6</v>
      </c>
      <c r="L122" s="34">
        <v>18</v>
      </c>
      <c r="M122" s="24">
        <f t="shared" si="2"/>
        <v>5.2631578947368418E-2</v>
      </c>
      <c r="N122" s="24">
        <f t="shared" si="3"/>
        <v>1</v>
      </c>
      <c r="O122" s="34">
        <v>6</v>
      </c>
    </row>
    <row r="123" spans="1:15" ht="14.25" customHeight="1">
      <c r="A123" s="23">
        <v>2014</v>
      </c>
      <c r="B123" s="23" t="s">
        <v>2366</v>
      </c>
      <c r="C123" s="13" t="s">
        <v>1886</v>
      </c>
      <c r="D123" s="13" t="s">
        <v>120</v>
      </c>
      <c r="E123" s="13" t="s">
        <v>2704</v>
      </c>
      <c r="F123" s="24" t="s">
        <v>122</v>
      </c>
      <c r="G123" s="13"/>
      <c r="H123" s="13" t="s">
        <v>6</v>
      </c>
      <c r="I123" s="34">
        <v>6</v>
      </c>
      <c r="J123" s="34">
        <v>2</v>
      </c>
      <c r="K123" s="34">
        <v>2</v>
      </c>
      <c r="L123" s="34">
        <v>7</v>
      </c>
      <c r="M123" s="24">
        <f t="shared" si="2"/>
        <v>0.33333333333333331</v>
      </c>
      <c r="N123" s="24">
        <f t="shared" si="3"/>
        <v>1</v>
      </c>
      <c r="O123" s="34">
        <v>0</v>
      </c>
    </row>
    <row r="124" spans="1:15" ht="14.25" customHeight="1">
      <c r="A124" s="23">
        <v>2014</v>
      </c>
      <c r="B124" s="23" t="s">
        <v>2366</v>
      </c>
      <c r="C124" s="13" t="s">
        <v>1886</v>
      </c>
      <c r="D124" s="13" t="s">
        <v>120</v>
      </c>
      <c r="E124" s="13" t="s">
        <v>2704</v>
      </c>
      <c r="F124" s="24" t="s">
        <v>123</v>
      </c>
      <c r="G124" s="13"/>
      <c r="H124" s="13" t="s">
        <v>6</v>
      </c>
      <c r="I124" s="34">
        <v>0</v>
      </c>
      <c r="J124" s="34">
        <v>0</v>
      </c>
      <c r="K124" s="34">
        <v>0</v>
      </c>
      <c r="L124" s="34">
        <v>2</v>
      </c>
      <c r="M124" s="24">
        <f t="shared" si="2"/>
        <v>0</v>
      </c>
      <c r="N124" s="24">
        <f t="shared" si="3"/>
        <v>0</v>
      </c>
      <c r="O124" s="34">
        <v>0</v>
      </c>
    </row>
    <row r="125" spans="1:15" ht="14.25" customHeight="1">
      <c r="A125" s="23">
        <v>2014</v>
      </c>
      <c r="B125" s="23" t="s">
        <v>2366</v>
      </c>
      <c r="C125" s="13" t="s">
        <v>1886</v>
      </c>
      <c r="D125" s="13" t="s">
        <v>120</v>
      </c>
      <c r="E125" s="13" t="s">
        <v>2704</v>
      </c>
      <c r="F125" s="24" t="s">
        <v>124</v>
      </c>
      <c r="G125" s="13"/>
      <c r="H125" s="13" t="s">
        <v>6</v>
      </c>
      <c r="I125" s="34">
        <v>0</v>
      </c>
      <c r="J125" s="34">
        <v>0</v>
      </c>
      <c r="K125" s="34">
        <v>0</v>
      </c>
      <c r="L125" s="34">
        <v>20</v>
      </c>
      <c r="M125" s="24">
        <f t="shared" si="2"/>
        <v>0</v>
      </c>
      <c r="N125" s="24">
        <f t="shared" si="3"/>
        <v>0</v>
      </c>
      <c r="O125" s="34">
        <v>1</v>
      </c>
    </row>
    <row r="126" spans="1:15" ht="14.25" customHeight="1">
      <c r="A126" s="23">
        <v>2014</v>
      </c>
      <c r="B126" s="23" t="s">
        <v>2366</v>
      </c>
      <c r="C126" s="13" t="s">
        <v>1886</v>
      </c>
      <c r="D126" s="13" t="s">
        <v>120</v>
      </c>
      <c r="E126" s="13" t="s">
        <v>2704</v>
      </c>
      <c r="F126" s="24" t="s">
        <v>125</v>
      </c>
      <c r="G126" s="13"/>
      <c r="H126" s="13" t="s">
        <v>6</v>
      </c>
      <c r="I126" s="34">
        <v>76</v>
      </c>
      <c r="J126" s="34">
        <v>2</v>
      </c>
      <c r="K126" s="34">
        <v>2</v>
      </c>
      <c r="L126" s="34">
        <v>9</v>
      </c>
      <c r="M126" s="24">
        <f t="shared" si="2"/>
        <v>2.6315789473684209E-2</v>
      </c>
      <c r="N126" s="24">
        <f t="shared" si="3"/>
        <v>1</v>
      </c>
      <c r="O126" s="34">
        <v>1</v>
      </c>
    </row>
    <row r="127" spans="1:15" ht="14.25" customHeight="1">
      <c r="A127" s="23">
        <v>2014</v>
      </c>
      <c r="B127" s="23" t="s">
        <v>2366</v>
      </c>
      <c r="C127" s="13" t="s">
        <v>1886</v>
      </c>
      <c r="D127" s="13" t="s">
        <v>120</v>
      </c>
      <c r="E127" s="13" t="s">
        <v>2704</v>
      </c>
      <c r="F127" s="24" t="s">
        <v>127</v>
      </c>
      <c r="G127" s="13"/>
      <c r="H127" s="13" t="s">
        <v>6</v>
      </c>
      <c r="I127" s="34">
        <v>0</v>
      </c>
      <c r="J127" s="34">
        <v>0</v>
      </c>
      <c r="K127" s="34">
        <v>0</v>
      </c>
      <c r="L127" s="34">
        <v>2</v>
      </c>
      <c r="M127" s="24">
        <f t="shared" si="2"/>
        <v>0</v>
      </c>
      <c r="N127" s="24">
        <f t="shared" si="3"/>
        <v>0</v>
      </c>
      <c r="O127" s="34">
        <v>1</v>
      </c>
    </row>
    <row r="128" spans="1:15" ht="14.25" customHeight="1">
      <c r="A128" s="23">
        <v>2014</v>
      </c>
      <c r="B128" s="23" t="s">
        <v>2366</v>
      </c>
      <c r="C128" s="13" t="s">
        <v>1886</v>
      </c>
      <c r="D128" s="13" t="s">
        <v>120</v>
      </c>
      <c r="E128" s="13" t="s">
        <v>2704</v>
      </c>
      <c r="F128" s="24" t="s">
        <v>128</v>
      </c>
      <c r="G128" s="13"/>
      <c r="H128" s="13" t="s">
        <v>6</v>
      </c>
      <c r="I128" s="34">
        <v>6</v>
      </c>
      <c r="J128" s="34">
        <v>1</v>
      </c>
      <c r="K128" s="34">
        <v>1</v>
      </c>
      <c r="L128" s="34">
        <v>4</v>
      </c>
      <c r="M128" s="24">
        <f t="shared" si="2"/>
        <v>0.16666666666666666</v>
      </c>
      <c r="N128" s="24">
        <f t="shared" si="3"/>
        <v>1</v>
      </c>
      <c r="O128" s="34">
        <v>0</v>
      </c>
    </row>
    <row r="129" spans="1:15" ht="14.25" customHeight="1">
      <c r="A129" s="23">
        <v>2014</v>
      </c>
      <c r="B129" s="23" t="s">
        <v>2366</v>
      </c>
      <c r="C129" s="13" t="s">
        <v>1886</v>
      </c>
      <c r="D129" s="13" t="s">
        <v>120</v>
      </c>
      <c r="E129" s="13" t="s">
        <v>2704</v>
      </c>
      <c r="F129" s="24" t="s">
        <v>129</v>
      </c>
      <c r="G129" s="13"/>
      <c r="H129" s="13" t="s">
        <v>6</v>
      </c>
      <c r="I129" s="34">
        <v>4</v>
      </c>
      <c r="J129" s="34">
        <v>2</v>
      </c>
      <c r="K129" s="34">
        <v>2</v>
      </c>
      <c r="L129" s="34">
        <v>5</v>
      </c>
      <c r="M129" s="24">
        <f t="shared" si="2"/>
        <v>0.5</v>
      </c>
      <c r="N129" s="24">
        <f t="shared" si="3"/>
        <v>1</v>
      </c>
      <c r="O129" s="34">
        <v>1</v>
      </c>
    </row>
    <row r="130" spans="1:15" ht="14.25" customHeight="1">
      <c r="A130" s="23">
        <v>2014</v>
      </c>
      <c r="B130" s="23" t="s">
        <v>2366</v>
      </c>
      <c r="C130" s="13" t="s">
        <v>1886</v>
      </c>
      <c r="D130" s="13" t="s">
        <v>120</v>
      </c>
      <c r="E130" s="13" t="s">
        <v>2704</v>
      </c>
      <c r="F130" s="24" t="s">
        <v>130</v>
      </c>
      <c r="G130" s="13"/>
      <c r="H130" s="13" t="s">
        <v>6</v>
      </c>
      <c r="I130" s="34">
        <v>0</v>
      </c>
      <c r="J130" s="34">
        <v>0</v>
      </c>
      <c r="K130" s="34">
        <v>0</v>
      </c>
      <c r="L130" s="34">
        <v>4</v>
      </c>
      <c r="M130" s="24">
        <f t="shared" ref="M130:M193" si="4">+IFERROR(J130/I130,0)</f>
        <v>0</v>
      </c>
      <c r="N130" s="24">
        <f t="shared" ref="N130:N193" si="5">+IFERROR(K130/J130,0)</f>
        <v>0</v>
      </c>
      <c r="O130" s="34">
        <v>0</v>
      </c>
    </row>
    <row r="131" spans="1:15" ht="14.25" customHeight="1">
      <c r="A131" s="23">
        <v>2014</v>
      </c>
      <c r="B131" s="23" t="s">
        <v>2366</v>
      </c>
      <c r="C131" s="13" t="s">
        <v>1886</v>
      </c>
      <c r="D131" s="13" t="s">
        <v>120</v>
      </c>
      <c r="E131" s="13" t="s">
        <v>2704</v>
      </c>
      <c r="F131" s="24" t="s">
        <v>131</v>
      </c>
      <c r="G131" s="13"/>
      <c r="H131" s="13" t="s">
        <v>6</v>
      </c>
      <c r="I131" s="34">
        <v>12</v>
      </c>
      <c r="J131" s="34">
        <v>3</v>
      </c>
      <c r="K131" s="34">
        <v>1</v>
      </c>
      <c r="L131" s="34">
        <v>17</v>
      </c>
      <c r="M131" s="24">
        <f t="shared" si="4"/>
        <v>0.25</v>
      </c>
      <c r="N131" s="24">
        <f t="shared" si="5"/>
        <v>0.33333333333333331</v>
      </c>
      <c r="O131" s="34">
        <v>0</v>
      </c>
    </row>
    <row r="132" spans="1:15" ht="14.25" customHeight="1">
      <c r="A132" s="23">
        <v>2014</v>
      </c>
      <c r="B132" s="23" t="s">
        <v>2366</v>
      </c>
      <c r="C132" s="13" t="s">
        <v>1886</v>
      </c>
      <c r="D132" s="13" t="s">
        <v>120</v>
      </c>
      <c r="E132" s="13" t="s">
        <v>2704</v>
      </c>
      <c r="F132" s="24" t="s">
        <v>132</v>
      </c>
      <c r="G132" s="13"/>
      <c r="H132" s="13" t="s">
        <v>6</v>
      </c>
      <c r="I132" s="34">
        <v>0</v>
      </c>
      <c r="J132" s="34">
        <v>0</v>
      </c>
      <c r="K132" s="34">
        <v>0</v>
      </c>
      <c r="L132" s="34">
        <v>16</v>
      </c>
      <c r="M132" s="24">
        <f t="shared" si="4"/>
        <v>0</v>
      </c>
      <c r="N132" s="24">
        <f t="shared" si="5"/>
        <v>0</v>
      </c>
      <c r="O132" s="34">
        <v>0</v>
      </c>
    </row>
    <row r="133" spans="1:15" ht="14.25" customHeight="1">
      <c r="A133" s="23">
        <v>2014</v>
      </c>
      <c r="B133" s="23" t="s">
        <v>2366</v>
      </c>
      <c r="C133" s="13" t="s">
        <v>1886</v>
      </c>
      <c r="D133" s="13" t="s">
        <v>120</v>
      </c>
      <c r="E133" s="13" t="s">
        <v>2704</v>
      </c>
      <c r="F133" s="24" t="s">
        <v>133</v>
      </c>
      <c r="G133" s="13"/>
      <c r="H133" s="13" t="s">
        <v>6</v>
      </c>
      <c r="I133" s="34">
        <v>0</v>
      </c>
      <c r="J133" s="34">
        <v>0</v>
      </c>
      <c r="K133" s="34">
        <v>0</v>
      </c>
      <c r="L133" s="34">
        <v>1</v>
      </c>
      <c r="M133" s="24">
        <f t="shared" si="4"/>
        <v>0</v>
      </c>
      <c r="N133" s="24">
        <f t="shared" si="5"/>
        <v>0</v>
      </c>
      <c r="O133" s="34">
        <v>1</v>
      </c>
    </row>
    <row r="134" spans="1:15" ht="14.25" customHeight="1">
      <c r="A134" s="23">
        <v>2014</v>
      </c>
      <c r="B134" s="23" t="s">
        <v>2366</v>
      </c>
      <c r="C134" s="13" t="s">
        <v>1886</v>
      </c>
      <c r="D134" s="13" t="s">
        <v>120</v>
      </c>
      <c r="E134" s="13" t="s">
        <v>2704</v>
      </c>
      <c r="F134" s="24" t="s">
        <v>134</v>
      </c>
      <c r="G134" s="13"/>
      <c r="H134" s="13" t="s">
        <v>6</v>
      </c>
      <c r="I134" s="34">
        <v>1</v>
      </c>
      <c r="J134" s="34">
        <v>0</v>
      </c>
      <c r="K134" s="34">
        <v>0</v>
      </c>
      <c r="L134" s="34">
        <v>4</v>
      </c>
      <c r="M134" s="24">
        <f t="shared" si="4"/>
        <v>0</v>
      </c>
      <c r="N134" s="24">
        <f t="shared" si="5"/>
        <v>0</v>
      </c>
      <c r="O134" s="34">
        <v>0</v>
      </c>
    </row>
    <row r="135" spans="1:15" ht="14.25" customHeight="1">
      <c r="A135" s="23">
        <v>2014</v>
      </c>
      <c r="B135" s="23" t="s">
        <v>2366</v>
      </c>
      <c r="C135" s="13" t="s">
        <v>1886</v>
      </c>
      <c r="D135" s="13" t="s">
        <v>120</v>
      </c>
      <c r="E135" s="13" t="s">
        <v>2704</v>
      </c>
      <c r="F135" s="24" t="s">
        <v>135</v>
      </c>
      <c r="G135" s="13"/>
      <c r="H135" s="13" t="s">
        <v>6</v>
      </c>
      <c r="I135" s="34">
        <v>14</v>
      </c>
      <c r="J135" s="34">
        <v>5</v>
      </c>
      <c r="K135" s="34">
        <v>5</v>
      </c>
      <c r="L135" s="34">
        <v>21</v>
      </c>
      <c r="M135" s="24">
        <f t="shared" si="4"/>
        <v>0.35714285714285715</v>
      </c>
      <c r="N135" s="24">
        <f t="shared" si="5"/>
        <v>1</v>
      </c>
      <c r="O135" s="34">
        <v>1</v>
      </c>
    </row>
    <row r="136" spans="1:15" ht="14.25" customHeight="1">
      <c r="A136" s="23">
        <v>2014</v>
      </c>
      <c r="B136" s="23" t="s">
        <v>2366</v>
      </c>
      <c r="C136" s="13" t="s">
        <v>1886</v>
      </c>
      <c r="D136" s="13" t="s">
        <v>120</v>
      </c>
      <c r="E136" s="13" t="s">
        <v>2704</v>
      </c>
      <c r="F136" s="24" t="s">
        <v>136</v>
      </c>
      <c r="G136" s="13"/>
      <c r="H136" s="13" t="s">
        <v>6</v>
      </c>
      <c r="I136" s="34">
        <v>4</v>
      </c>
      <c r="J136" s="34">
        <v>4</v>
      </c>
      <c r="K136" s="34">
        <v>4</v>
      </c>
      <c r="L136" s="34">
        <v>19</v>
      </c>
      <c r="M136" s="24">
        <f t="shared" si="4"/>
        <v>1</v>
      </c>
      <c r="N136" s="24">
        <f t="shared" si="5"/>
        <v>1</v>
      </c>
      <c r="O136" s="34">
        <v>1</v>
      </c>
    </row>
    <row r="137" spans="1:15" ht="14.25" customHeight="1">
      <c r="A137" s="23">
        <v>2014</v>
      </c>
      <c r="B137" s="23" t="s">
        <v>2366</v>
      </c>
      <c r="C137" s="13" t="s">
        <v>1886</v>
      </c>
      <c r="D137" s="13" t="s">
        <v>120</v>
      </c>
      <c r="E137" s="13" t="s">
        <v>2704</v>
      </c>
      <c r="F137" s="24" t="s">
        <v>137</v>
      </c>
      <c r="G137" s="13"/>
      <c r="H137" s="13" t="s">
        <v>6</v>
      </c>
      <c r="I137" s="34">
        <v>123</v>
      </c>
      <c r="J137" s="34">
        <v>9</v>
      </c>
      <c r="K137" s="34">
        <v>8</v>
      </c>
      <c r="L137" s="34">
        <v>43</v>
      </c>
      <c r="M137" s="24">
        <f t="shared" si="4"/>
        <v>7.3170731707317069E-2</v>
      </c>
      <c r="N137" s="24">
        <f t="shared" si="5"/>
        <v>0.88888888888888884</v>
      </c>
      <c r="O137" s="34">
        <v>7</v>
      </c>
    </row>
    <row r="138" spans="1:15" ht="14.25" customHeight="1">
      <c r="A138" s="23">
        <v>2014</v>
      </c>
      <c r="B138" s="23" t="s">
        <v>2366</v>
      </c>
      <c r="C138" s="13" t="s">
        <v>1886</v>
      </c>
      <c r="D138" s="13" t="s">
        <v>120</v>
      </c>
      <c r="E138" s="13" t="s">
        <v>2704</v>
      </c>
      <c r="F138" s="24" t="s">
        <v>138</v>
      </c>
      <c r="G138" s="13"/>
      <c r="H138" s="13" t="s">
        <v>6</v>
      </c>
      <c r="I138" s="34">
        <v>2</v>
      </c>
      <c r="J138" s="34">
        <v>1</v>
      </c>
      <c r="K138" s="34">
        <v>1</v>
      </c>
      <c r="L138" s="34">
        <v>3</v>
      </c>
      <c r="M138" s="24">
        <f t="shared" si="4"/>
        <v>0.5</v>
      </c>
      <c r="N138" s="24">
        <f t="shared" si="5"/>
        <v>1</v>
      </c>
      <c r="O138" s="34">
        <v>0</v>
      </c>
    </row>
    <row r="139" spans="1:15" ht="14.25" customHeight="1">
      <c r="A139" s="23">
        <v>2014</v>
      </c>
      <c r="B139" s="23" t="s">
        <v>2366</v>
      </c>
      <c r="C139" s="13" t="s">
        <v>1886</v>
      </c>
      <c r="D139" s="13" t="s">
        <v>120</v>
      </c>
      <c r="E139" s="13" t="s">
        <v>2704</v>
      </c>
      <c r="F139" s="24" t="s">
        <v>139</v>
      </c>
      <c r="G139" s="13"/>
      <c r="H139" s="13" t="s">
        <v>6</v>
      </c>
      <c r="I139" s="34">
        <v>1</v>
      </c>
      <c r="J139" s="34">
        <v>0</v>
      </c>
      <c r="K139" s="34">
        <v>0</v>
      </c>
      <c r="L139" s="34">
        <v>2</v>
      </c>
      <c r="M139" s="24">
        <f t="shared" si="4"/>
        <v>0</v>
      </c>
      <c r="N139" s="24">
        <f t="shared" si="5"/>
        <v>0</v>
      </c>
      <c r="O139" s="34">
        <v>0</v>
      </c>
    </row>
    <row r="140" spans="1:15" ht="14.25" customHeight="1">
      <c r="A140" s="23">
        <v>2014</v>
      </c>
      <c r="B140" s="23" t="s">
        <v>2366</v>
      </c>
      <c r="C140" s="13" t="s">
        <v>1886</v>
      </c>
      <c r="D140" s="13" t="s">
        <v>120</v>
      </c>
      <c r="E140" s="13" t="s">
        <v>2704</v>
      </c>
      <c r="F140" s="24" t="s">
        <v>140</v>
      </c>
      <c r="G140" s="13"/>
      <c r="H140" s="13" t="s">
        <v>6</v>
      </c>
      <c r="I140" s="34">
        <v>1</v>
      </c>
      <c r="J140" s="34">
        <v>1</v>
      </c>
      <c r="K140" s="34">
        <v>1</v>
      </c>
      <c r="L140" s="34">
        <v>7</v>
      </c>
      <c r="M140" s="24">
        <f t="shared" si="4"/>
        <v>1</v>
      </c>
      <c r="N140" s="24">
        <f t="shared" si="5"/>
        <v>1</v>
      </c>
      <c r="O140" s="34">
        <v>0</v>
      </c>
    </row>
    <row r="141" spans="1:15" ht="14.25" customHeight="1">
      <c r="A141" s="23">
        <v>2014</v>
      </c>
      <c r="B141" s="23" t="s">
        <v>2366</v>
      </c>
      <c r="C141" s="13" t="s">
        <v>1886</v>
      </c>
      <c r="D141" s="13" t="s">
        <v>120</v>
      </c>
      <c r="E141" s="13" t="s">
        <v>2704</v>
      </c>
      <c r="F141" s="24" t="s">
        <v>141</v>
      </c>
      <c r="G141" s="13"/>
      <c r="H141" s="13" t="s">
        <v>6</v>
      </c>
      <c r="I141" s="34">
        <v>27</v>
      </c>
      <c r="J141" s="34">
        <v>2</v>
      </c>
      <c r="K141" s="34">
        <v>2</v>
      </c>
      <c r="L141" s="34">
        <v>10</v>
      </c>
      <c r="M141" s="24">
        <f t="shared" si="4"/>
        <v>7.407407407407407E-2</v>
      </c>
      <c r="N141" s="24">
        <f t="shared" si="5"/>
        <v>1</v>
      </c>
      <c r="O141" s="34">
        <v>1</v>
      </c>
    </row>
    <row r="142" spans="1:15" ht="14.25" customHeight="1">
      <c r="A142" s="23">
        <v>2014</v>
      </c>
      <c r="B142" s="23" t="s">
        <v>2366</v>
      </c>
      <c r="C142" s="13" t="s">
        <v>1886</v>
      </c>
      <c r="D142" s="13" t="s">
        <v>120</v>
      </c>
      <c r="E142" s="13" t="s">
        <v>2704</v>
      </c>
      <c r="F142" s="24" t="s">
        <v>142</v>
      </c>
      <c r="G142" s="13"/>
      <c r="H142" s="13" t="s">
        <v>6</v>
      </c>
      <c r="I142" s="34">
        <v>15</v>
      </c>
      <c r="J142" s="34">
        <v>1</v>
      </c>
      <c r="K142" s="34">
        <v>1</v>
      </c>
      <c r="L142" s="34">
        <v>5</v>
      </c>
      <c r="M142" s="24">
        <f t="shared" si="4"/>
        <v>6.6666666666666666E-2</v>
      </c>
      <c r="N142" s="24">
        <f t="shared" si="5"/>
        <v>1</v>
      </c>
      <c r="O142" s="34">
        <v>1</v>
      </c>
    </row>
    <row r="143" spans="1:15" ht="14.25" customHeight="1">
      <c r="A143" s="23">
        <v>2014</v>
      </c>
      <c r="B143" s="23" t="s">
        <v>2366</v>
      </c>
      <c r="C143" s="13" t="s">
        <v>1886</v>
      </c>
      <c r="D143" s="13" t="s">
        <v>120</v>
      </c>
      <c r="E143" s="13" t="s">
        <v>2704</v>
      </c>
      <c r="F143" s="24" t="s">
        <v>143</v>
      </c>
      <c r="G143" s="13"/>
      <c r="H143" s="13" t="s">
        <v>6</v>
      </c>
      <c r="I143" s="34">
        <v>2</v>
      </c>
      <c r="J143" s="34">
        <v>1</v>
      </c>
      <c r="K143" s="34">
        <v>1</v>
      </c>
      <c r="L143" s="34">
        <v>2</v>
      </c>
      <c r="M143" s="24">
        <f t="shared" si="4"/>
        <v>0.5</v>
      </c>
      <c r="N143" s="24">
        <f t="shared" si="5"/>
        <v>1</v>
      </c>
      <c r="O143" s="34">
        <v>1</v>
      </c>
    </row>
    <row r="144" spans="1:15" ht="14.25" customHeight="1">
      <c r="A144" s="23">
        <v>2014</v>
      </c>
      <c r="B144" s="23" t="s">
        <v>2366</v>
      </c>
      <c r="C144" s="13" t="s">
        <v>1886</v>
      </c>
      <c r="D144" s="13" t="s">
        <v>120</v>
      </c>
      <c r="E144" s="13" t="s">
        <v>2704</v>
      </c>
      <c r="F144" s="24" t="s">
        <v>144</v>
      </c>
      <c r="G144" s="13"/>
      <c r="H144" s="13" t="s">
        <v>6</v>
      </c>
      <c r="I144" s="34">
        <v>48</v>
      </c>
      <c r="J144" s="34">
        <v>8</v>
      </c>
      <c r="K144" s="34">
        <v>7</v>
      </c>
      <c r="L144" s="34">
        <v>24</v>
      </c>
      <c r="M144" s="24">
        <f t="shared" si="4"/>
        <v>0.16666666666666666</v>
      </c>
      <c r="N144" s="24">
        <f t="shared" si="5"/>
        <v>0.875</v>
      </c>
      <c r="O144" s="34">
        <v>6</v>
      </c>
    </row>
    <row r="145" spans="1:15" ht="14.25" customHeight="1">
      <c r="A145" s="23">
        <v>2014</v>
      </c>
      <c r="B145" s="23" t="s">
        <v>2366</v>
      </c>
      <c r="C145" s="13" t="s">
        <v>1886</v>
      </c>
      <c r="D145" s="13" t="s">
        <v>120</v>
      </c>
      <c r="E145" s="13" t="s">
        <v>2704</v>
      </c>
      <c r="F145" s="24" t="s">
        <v>145</v>
      </c>
      <c r="G145" s="13"/>
      <c r="H145" s="13" t="s">
        <v>6</v>
      </c>
      <c r="I145" s="34">
        <v>69</v>
      </c>
      <c r="J145" s="34">
        <v>2</v>
      </c>
      <c r="K145" s="34">
        <v>2</v>
      </c>
      <c r="L145" s="34">
        <v>6</v>
      </c>
      <c r="M145" s="24">
        <f t="shared" si="4"/>
        <v>2.8985507246376812E-2</v>
      </c>
      <c r="N145" s="24">
        <f t="shared" si="5"/>
        <v>1</v>
      </c>
      <c r="O145" s="34">
        <v>2</v>
      </c>
    </row>
    <row r="146" spans="1:15" ht="14.25" customHeight="1">
      <c r="A146" s="23">
        <v>2014</v>
      </c>
      <c r="B146" s="23" t="s">
        <v>2366</v>
      </c>
      <c r="C146" s="13" t="s">
        <v>1886</v>
      </c>
      <c r="D146" s="13" t="s">
        <v>120</v>
      </c>
      <c r="E146" s="13" t="s">
        <v>2704</v>
      </c>
      <c r="F146" s="24" t="s">
        <v>146</v>
      </c>
      <c r="G146" s="13"/>
      <c r="H146" s="13" t="s">
        <v>6</v>
      </c>
      <c r="I146" s="34">
        <v>10</v>
      </c>
      <c r="J146" s="34">
        <v>1</v>
      </c>
      <c r="K146" s="34">
        <v>1</v>
      </c>
      <c r="L146" s="34">
        <v>7</v>
      </c>
      <c r="M146" s="24">
        <f t="shared" si="4"/>
        <v>0.1</v>
      </c>
      <c r="N146" s="24">
        <f t="shared" si="5"/>
        <v>1</v>
      </c>
      <c r="O146" s="34">
        <v>1</v>
      </c>
    </row>
    <row r="147" spans="1:15" ht="14.25" customHeight="1">
      <c r="A147" s="23">
        <v>2014</v>
      </c>
      <c r="B147" s="23" t="s">
        <v>2366</v>
      </c>
      <c r="C147" s="13" t="s">
        <v>1886</v>
      </c>
      <c r="D147" s="13" t="s">
        <v>120</v>
      </c>
      <c r="E147" s="13" t="s">
        <v>2704</v>
      </c>
      <c r="F147" s="24" t="s">
        <v>147</v>
      </c>
      <c r="G147" s="13"/>
      <c r="H147" s="13" t="s">
        <v>6</v>
      </c>
      <c r="I147" s="34">
        <v>86</v>
      </c>
      <c r="J147" s="34">
        <v>12</v>
      </c>
      <c r="K147" s="34">
        <v>12</v>
      </c>
      <c r="L147" s="34">
        <v>35</v>
      </c>
      <c r="M147" s="24">
        <f t="shared" si="4"/>
        <v>0.13953488372093023</v>
      </c>
      <c r="N147" s="24">
        <f t="shared" si="5"/>
        <v>1</v>
      </c>
      <c r="O147" s="34">
        <v>1</v>
      </c>
    </row>
    <row r="148" spans="1:15" ht="14.25" customHeight="1">
      <c r="A148" s="23">
        <v>2014</v>
      </c>
      <c r="B148" s="23" t="s">
        <v>2366</v>
      </c>
      <c r="C148" s="13" t="s">
        <v>1886</v>
      </c>
      <c r="D148" s="13" t="s">
        <v>120</v>
      </c>
      <c r="E148" s="13" t="s">
        <v>2704</v>
      </c>
      <c r="F148" s="24" t="s">
        <v>148</v>
      </c>
      <c r="G148" s="13"/>
      <c r="H148" s="13" t="s">
        <v>6</v>
      </c>
      <c r="I148" s="34">
        <v>4</v>
      </c>
      <c r="J148" s="34">
        <v>4</v>
      </c>
      <c r="K148" s="34">
        <v>4</v>
      </c>
      <c r="L148" s="34">
        <v>6</v>
      </c>
      <c r="M148" s="24">
        <f t="shared" si="4"/>
        <v>1</v>
      </c>
      <c r="N148" s="24">
        <f t="shared" si="5"/>
        <v>1</v>
      </c>
      <c r="O148" s="34">
        <v>0</v>
      </c>
    </row>
    <row r="149" spans="1:15" ht="14.25" customHeight="1">
      <c r="A149" s="23">
        <v>2014</v>
      </c>
      <c r="B149" s="23" t="s">
        <v>2366</v>
      </c>
      <c r="C149" s="13" t="s">
        <v>1886</v>
      </c>
      <c r="D149" s="13" t="s">
        <v>120</v>
      </c>
      <c r="E149" s="13" t="s">
        <v>2704</v>
      </c>
      <c r="F149" s="24" t="s">
        <v>149</v>
      </c>
      <c r="G149" s="13"/>
      <c r="H149" s="13" t="s">
        <v>6</v>
      </c>
      <c r="I149" s="34">
        <v>0</v>
      </c>
      <c r="J149" s="34">
        <v>0</v>
      </c>
      <c r="K149" s="34">
        <v>0</v>
      </c>
      <c r="L149" s="34">
        <v>4</v>
      </c>
      <c r="M149" s="24">
        <f t="shared" si="4"/>
        <v>0</v>
      </c>
      <c r="N149" s="24">
        <f t="shared" si="5"/>
        <v>0</v>
      </c>
      <c r="O149" s="34">
        <v>0</v>
      </c>
    </row>
    <row r="150" spans="1:15" ht="14.25" customHeight="1">
      <c r="A150" s="23">
        <v>2014</v>
      </c>
      <c r="B150" s="23" t="s">
        <v>2366</v>
      </c>
      <c r="C150" s="13" t="s">
        <v>1886</v>
      </c>
      <c r="D150" s="13" t="s">
        <v>120</v>
      </c>
      <c r="E150" s="13" t="s">
        <v>2704</v>
      </c>
      <c r="F150" s="24" t="s">
        <v>150</v>
      </c>
      <c r="G150" s="13"/>
      <c r="H150" s="13" t="s">
        <v>6</v>
      </c>
      <c r="I150" s="34">
        <v>35</v>
      </c>
      <c r="J150" s="34">
        <v>5</v>
      </c>
      <c r="K150" s="34">
        <v>5</v>
      </c>
      <c r="L150" s="34">
        <v>33</v>
      </c>
      <c r="M150" s="24">
        <f t="shared" si="4"/>
        <v>0.14285714285714285</v>
      </c>
      <c r="N150" s="24">
        <f t="shared" si="5"/>
        <v>1</v>
      </c>
      <c r="O150" s="34">
        <v>3</v>
      </c>
    </row>
    <row r="151" spans="1:15" ht="14.25" customHeight="1">
      <c r="A151" s="23">
        <v>2014</v>
      </c>
      <c r="B151" s="23" t="s">
        <v>2366</v>
      </c>
      <c r="C151" s="13" t="s">
        <v>1886</v>
      </c>
      <c r="D151" s="13" t="s">
        <v>120</v>
      </c>
      <c r="E151" s="13" t="s">
        <v>2704</v>
      </c>
      <c r="F151" s="24" t="s">
        <v>151</v>
      </c>
      <c r="G151" s="13"/>
      <c r="H151" s="13" t="s">
        <v>6</v>
      </c>
      <c r="I151" s="34">
        <v>73</v>
      </c>
      <c r="J151" s="34">
        <v>3</v>
      </c>
      <c r="K151" s="34">
        <v>3</v>
      </c>
      <c r="L151" s="34">
        <v>21</v>
      </c>
      <c r="M151" s="24">
        <f t="shared" si="4"/>
        <v>4.1095890410958902E-2</v>
      </c>
      <c r="N151" s="24">
        <f t="shared" si="5"/>
        <v>1</v>
      </c>
      <c r="O151" s="34">
        <v>2</v>
      </c>
    </row>
    <row r="152" spans="1:15" ht="14.25" customHeight="1">
      <c r="A152" s="23">
        <v>2014</v>
      </c>
      <c r="B152" s="23" t="s">
        <v>2366</v>
      </c>
      <c r="C152" s="13" t="s">
        <v>1886</v>
      </c>
      <c r="D152" s="13" t="s">
        <v>120</v>
      </c>
      <c r="E152" s="13" t="s">
        <v>2704</v>
      </c>
      <c r="F152" s="24" t="s">
        <v>152</v>
      </c>
      <c r="G152" s="13"/>
      <c r="H152" s="13" t="s">
        <v>6</v>
      </c>
      <c r="I152" s="34">
        <v>40</v>
      </c>
      <c r="J152" s="34">
        <v>2</v>
      </c>
      <c r="K152" s="34">
        <v>2</v>
      </c>
      <c r="L152" s="34">
        <v>8</v>
      </c>
      <c r="M152" s="24">
        <f t="shared" si="4"/>
        <v>0.05</v>
      </c>
      <c r="N152" s="24">
        <f t="shared" si="5"/>
        <v>1</v>
      </c>
      <c r="O152" s="34">
        <v>2</v>
      </c>
    </row>
    <row r="153" spans="1:15" ht="14.25" customHeight="1">
      <c r="A153" s="23">
        <v>2014</v>
      </c>
      <c r="B153" s="23" t="s">
        <v>2366</v>
      </c>
      <c r="C153" s="13" t="s">
        <v>1886</v>
      </c>
      <c r="D153" s="13" t="s">
        <v>120</v>
      </c>
      <c r="E153" s="13" t="s">
        <v>2705</v>
      </c>
      <c r="F153" s="24" t="s">
        <v>161</v>
      </c>
      <c r="G153" s="13"/>
      <c r="H153" s="13" t="s">
        <v>6</v>
      </c>
      <c r="I153" s="34">
        <v>20</v>
      </c>
      <c r="J153" s="34">
        <v>10</v>
      </c>
      <c r="K153" s="34">
        <v>10</v>
      </c>
      <c r="L153" s="34">
        <v>21</v>
      </c>
      <c r="M153" s="24">
        <f t="shared" si="4"/>
        <v>0.5</v>
      </c>
      <c r="N153" s="24">
        <f t="shared" si="5"/>
        <v>1</v>
      </c>
      <c r="O153" s="34">
        <v>5</v>
      </c>
    </row>
    <row r="154" spans="1:15" ht="14.25" customHeight="1">
      <c r="A154" s="23">
        <v>2014</v>
      </c>
      <c r="B154" s="23" t="s">
        <v>2366</v>
      </c>
      <c r="C154" s="13" t="s">
        <v>1886</v>
      </c>
      <c r="D154" s="13" t="s">
        <v>120</v>
      </c>
      <c r="E154" s="13" t="s">
        <v>206</v>
      </c>
      <c r="F154" s="24" t="s">
        <v>154</v>
      </c>
      <c r="G154" s="13"/>
      <c r="H154" s="13" t="s">
        <v>6</v>
      </c>
      <c r="I154" s="34">
        <v>23</v>
      </c>
      <c r="J154" s="34">
        <v>12</v>
      </c>
      <c r="K154" s="34">
        <v>12</v>
      </c>
      <c r="L154" s="34">
        <v>33</v>
      </c>
      <c r="M154" s="24">
        <f t="shared" si="4"/>
        <v>0.52173913043478259</v>
      </c>
      <c r="N154" s="24">
        <f t="shared" si="5"/>
        <v>1</v>
      </c>
      <c r="O154" s="34">
        <v>7</v>
      </c>
    </row>
    <row r="155" spans="1:15" ht="14.25" customHeight="1">
      <c r="A155" s="23">
        <v>2014</v>
      </c>
      <c r="B155" s="23" t="s">
        <v>2366</v>
      </c>
      <c r="C155" s="13" t="s">
        <v>1886</v>
      </c>
      <c r="D155" s="13" t="s">
        <v>120</v>
      </c>
      <c r="E155" s="13" t="s">
        <v>204</v>
      </c>
      <c r="F155" s="24" t="s">
        <v>1482</v>
      </c>
      <c r="G155" s="13"/>
      <c r="H155" s="13" t="s">
        <v>6</v>
      </c>
      <c r="I155" s="34">
        <v>1132</v>
      </c>
      <c r="J155" s="34">
        <v>152</v>
      </c>
      <c r="K155" s="34">
        <v>96</v>
      </c>
      <c r="L155" s="34">
        <v>910</v>
      </c>
      <c r="M155" s="24">
        <f t="shared" si="4"/>
        <v>0.13427561837455831</v>
      </c>
      <c r="N155" s="24">
        <f t="shared" si="5"/>
        <v>0.63157894736842102</v>
      </c>
      <c r="O155" s="34">
        <v>57</v>
      </c>
    </row>
    <row r="156" spans="1:15" ht="14.25" customHeight="1">
      <c r="A156" s="23">
        <v>2014</v>
      </c>
      <c r="B156" s="23" t="s">
        <v>2366</v>
      </c>
      <c r="C156" s="13" t="s">
        <v>1886</v>
      </c>
      <c r="D156" s="13" t="s">
        <v>156</v>
      </c>
      <c r="E156" s="13" t="s">
        <v>2705</v>
      </c>
      <c r="F156" s="24" t="s">
        <v>157</v>
      </c>
      <c r="G156" s="13"/>
      <c r="H156" s="13" t="s">
        <v>6</v>
      </c>
      <c r="I156" s="34">
        <v>32</v>
      </c>
      <c r="J156" s="34">
        <v>9</v>
      </c>
      <c r="K156" s="34">
        <v>7</v>
      </c>
      <c r="L156" s="34">
        <v>23</v>
      </c>
      <c r="M156" s="24">
        <f t="shared" si="4"/>
        <v>0.28125</v>
      </c>
      <c r="N156" s="24">
        <f t="shared" si="5"/>
        <v>0.77777777777777779</v>
      </c>
      <c r="O156" s="34">
        <v>3</v>
      </c>
    </row>
    <row r="157" spans="1:15" ht="14.25" customHeight="1">
      <c r="A157" s="23">
        <v>2014</v>
      </c>
      <c r="B157" s="23" t="s">
        <v>2366</v>
      </c>
      <c r="C157" s="13" t="s">
        <v>1886</v>
      </c>
      <c r="D157" s="13" t="s">
        <v>156</v>
      </c>
      <c r="E157" s="13" t="s">
        <v>2705</v>
      </c>
      <c r="F157" s="24" t="s">
        <v>158</v>
      </c>
      <c r="G157" s="13"/>
      <c r="H157" s="13" t="s">
        <v>6</v>
      </c>
      <c r="I157" s="34">
        <v>14</v>
      </c>
      <c r="J157" s="34">
        <v>9</v>
      </c>
      <c r="K157" s="34">
        <v>8</v>
      </c>
      <c r="L157" s="34">
        <v>15</v>
      </c>
      <c r="M157" s="24">
        <f t="shared" si="4"/>
        <v>0.6428571428571429</v>
      </c>
      <c r="N157" s="24">
        <f t="shared" si="5"/>
        <v>0.88888888888888884</v>
      </c>
      <c r="O157" s="34">
        <v>4</v>
      </c>
    </row>
    <row r="158" spans="1:15" ht="14.25" customHeight="1">
      <c r="A158" s="23">
        <v>2014</v>
      </c>
      <c r="B158" s="23" t="s">
        <v>2366</v>
      </c>
      <c r="C158" s="13" t="s">
        <v>1886</v>
      </c>
      <c r="D158" s="13" t="s">
        <v>156</v>
      </c>
      <c r="E158" s="13" t="s">
        <v>2705</v>
      </c>
      <c r="F158" s="24" t="s">
        <v>159</v>
      </c>
      <c r="G158" s="13"/>
      <c r="H158" s="13" t="s">
        <v>6</v>
      </c>
      <c r="I158" s="34">
        <v>9</v>
      </c>
      <c r="J158" s="34">
        <v>8</v>
      </c>
      <c r="K158" s="34">
        <v>8</v>
      </c>
      <c r="L158" s="34">
        <v>9</v>
      </c>
      <c r="M158" s="24">
        <f t="shared" si="4"/>
        <v>0.88888888888888884</v>
      </c>
      <c r="N158" s="24">
        <f t="shared" si="5"/>
        <v>1</v>
      </c>
      <c r="O158" s="34">
        <v>5</v>
      </c>
    </row>
    <row r="159" spans="1:15" ht="14.25" customHeight="1">
      <c r="A159" s="23">
        <v>2014</v>
      </c>
      <c r="B159" s="23" t="s">
        <v>2366</v>
      </c>
      <c r="C159" s="13" t="s">
        <v>1886</v>
      </c>
      <c r="D159" s="13" t="s">
        <v>156</v>
      </c>
      <c r="E159" s="13" t="s">
        <v>2705</v>
      </c>
      <c r="F159" s="24" t="s">
        <v>160</v>
      </c>
      <c r="G159" s="13"/>
      <c r="H159" s="13" t="s">
        <v>6</v>
      </c>
      <c r="I159" s="34">
        <v>26</v>
      </c>
      <c r="J159" s="34">
        <v>6</v>
      </c>
      <c r="K159" s="34">
        <v>6</v>
      </c>
      <c r="L159" s="34">
        <v>32</v>
      </c>
      <c r="M159" s="24">
        <f t="shared" si="4"/>
        <v>0.23076923076923078</v>
      </c>
      <c r="N159" s="24">
        <f t="shared" si="5"/>
        <v>1</v>
      </c>
      <c r="O159" s="34">
        <v>8</v>
      </c>
    </row>
    <row r="160" spans="1:15" ht="14.25" customHeight="1">
      <c r="A160" s="23">
        <v>2014</v>
      </c>
      <c r="B160" s="23" t="s">
        <v>2366</v>
      </c>
      <c r="C160" s="13" t="s">
        <v>1886</v>
      </c>
      <c r="D160" s="13" t="s">
        <v>156</v>
      </c>
      <c r="E160" s="13" t="s">
        <v>2705</v>
      </c>
      <c r="F160" s="24" t="s">
        <v>162</v>
      </c>
      <c r="G160" s="13"/>
      <c r="H160" s="13" t="s">
        <v>6</v>
      </c>
      <c r="I160" s="34">
        <v>20</v>
      </c>
      <c r="J160" s="34">
        <v>12</v>
      </c>
      <c r="K160" s="34">
        <v>12</v>
      </c>
      <c r="L160" s="34">
        <v>25</v>
      </c>
      <c r="M160" s="24">
        <f t="shared" si="4"/>
        <v>0.6</v>
      </c>
      <c r="N160" s="24">
        <f t="shared" si="5"/>
        <v>1</v>
      </c>
      <c r="O160" s="34">
        <v>0</v>
      </c>
    </row>
    <row r="161" spans="1:15" ht="14.25" customHeight="1">
      <c r="A161" s="23">
        <v>2014</v>
      </c>
      <c r="B161" s="23" t="s">
        <v>2366</v>
      </c>
      <c r="C161" s="13" t="s">
        <v>1886</v>
      </c>
      <c r="D161" s="13" t="s">
        <v>156</v>
      </c>
      <c r="E161" s="13" t="s">
        <v>2705</v>
      </c>
      <c r="F161" s="24" t="s">
        <v>163</v>
      </c>
      <c r="G161" s="13"/>
      <c r="H161" s="13" t="s">
        <v>6</v>
      </c>
      <c r="I161" s="34">
        <v>37</v>
      </c>
      <c r="J161" s="34">
        <v>12</v>
      </c>
      <c r="K161" s="34">
        <v>12</v>
      </c>
      <c r="L161" s="34">
        <v>37</v>
      </c>
      <c r="M161" s="24">
        <f t="shared" si="4"/>
        <v>0.32432432432432434</v>
      </c>
      <c r="N161" s="24">
        <f t="shared" si="5"/>
        <v>1</v>
      </c>
      <c r="O161" s="34">
        <v>2</v>
      </c>
    </row>
    <row r="162" spans="1:15" ht="14.25" customHeight="1">
      <c r="A162" s="23">
        <v>2014</v>
      </c>
      <c r="B162" s="23" t="s">
        <v>2366</v>
      </c>
      <c r="C162" s="13" t="s">
        <v>1886</v>
      </c>
      <c r="D162" s="13" t="s">
        <v>156</v>
      </c>
      <c r="E162" s="13" t="s">
        <v>204</v>
      </c>
      <c r="F162" s="24" t="s">
        <v>1483</v>
      </c>
      <c r="G162" s="13"/>
      <c r="H162" s="13" t="s">
        <v>6</v>
      </c>
      <c r="I162" s="34">
        <v>140</v>
      </c>
      <c r="J162" s="34">
        <v>84</v>
      </c>
      <c r="K162" s="34">
        <v>67</v>
      </c>
      <c r="L162" s="34">
        <v>681</v>
      </c>
      <c r="M162" s="24">
        <f t="shared" si="4"/>
        <v>0.6</v>
      </c>
      <c r="N162" s="24">
        <f t="shared" si="5"/>
        <v>0.79761904761904767</v>
      </c>
      <c r="O162" s="34">
        <v>53</v>
      </c>
    </row>
    <row r="163" spans="1:15" ht="14.25" customHeight="1">
      <c r="A163" s="23">
        <v>2014</v>
      </c>
      <c r="B163" s="23" t="s">
        <v>2366</v>
      </c>
      <c r="C163" s="13" t="s">
        <v>1886</v>
      </c>
      <c r="D163" s="13" t="s">
        <v>164</v>
      </c>
      <c r="E163" s="13" t="s">
        <v>206</v>
      </c>
      <c r="F163" s="24" t="s">
        <v>165</v>
      </c>
      <c r="G163" s="13"/>
      <c r="H163" s="13" t="s">
        <v>6</v>
      </c>
      <c r="I163" s="34">
        <v>3</v>
      </c>
      <c r="J163" s="34">
        <v>3</v>
      </c>
      <c r="K163" s="34">
        <v>3</v>
      </c>
      <c r="L163" s="34">
        <v>62</v>
      </c>
      <c r="M163" s="24">
        <f t="shared" si="4"/>
        <v>1</v>
      </c>
      <c r="N163" s="24">
        <f t="shared" si="5"/>
        <v>1</v>
      </c>
      <c r="O163" s="34">
        <v>7</v>
      </c>
    </row>
    <row r="164" spans="1:15" ht="14.25" customHeight="1">
      <c r="A164" s="23">
        <v>2014</v>
      </c>
      <c r="B164" s="23" t="s">
        <v>2366</v>
      </c>
      <c r="C164" s="13" t="s">
        <v>1886</v>
      </c>
      <c r="D164" s="13" t="s">
        <v>164</v>
      </c>
      <c r="E164" s="13" t="s">
        <v>206</v>
      </c>
      <c r="F164" s="24" t="s">
        <v>3113</v>
      </c>
      <c r="G164" s="13"/>
      <c r="H164" s="13" t="s">
        <v>6</v>
      </c>
      <c r="I164" s="34">
        <v>0</v>
      </c>
      <c r="J164" s="34">
        <v>0</v>
      </c>
      <c r="K164" s="34">
        <v>0</v>
      </c>
      <c r="L164" s="34">
        <v>0</v>
      </c>
      <c r="M164" s="24">
        <f t="shared" si="4"/>
        <v>0</v>
      </c>
      <c r="N164" s="24">
        <f t="shared" si="5"/>
        <v>0</v>
      </c>
      <c r="O164" s="34">
        <v>1</v>
      </c>
    </row>
    <row r="165" spans="1:15" ht="14.25" customHeight="1">
      <c r="A165" s="23">
        <v>2014</v>
      </c>
      <c r="B165" s="23" t="s">
        <v>2366</v>
      </c>
      <c r="C165" s="13" t="s">
        <v>1886</v>
      </c>
      <c r="D165" s="13" t="s">
        <v>164</v>
      </c>
      <c r="E165" s="13" t="s">
        <v>204</v>
      </c>
      <c r="F165" s="24" t="s">
        <v>584</v>
      </c>
      <c r="G165" s="13"/>
      <c r="H165" s="13" t="s">
        <v>6</v>
      </c>
      <c r="I165" s="34">
        <v>296</v>
      </c>
      <c r="J165" s="34">
        <v>209</v>
      </c>
      <c r="K165" s="34">
        <v>142</v>
      </c>
      <c r="L165" s="34">
        <v>844</v>
      </c>
      <c r="M165" s="24">
        <f t="shared" si="4"/>
        <v>0.70608108108108103</v>
      </c>
      <c r="N165" s="24">
        <f t="shared" si="5"/>
        <v>0.67942583732057416</v>
      </c>
      <c r="O165" s="34">
        <v>63</v>
      </c>
    </row>
    <row r="166" spans="1:15" ht="14.25" customHeight="1">
      <c r="A166" s="23">
        <v>2014</v>
      </c>
      <c r="B166" s="23" t="s">
        <v>2366</v>
      </c>
      <c r="C166" s="13" t="s">
        <v>1886</v>
      </c>
      <c r="D166" s="13" t="s">
        <v>167</v>
      </c>
      <c r="E166" s="13" t="s">
        <v>207</v>
      </c>
      <c r="F166" s="24" t="s">
        <v>170</v>
      </c>
      <c r="G166" s="13"/>
      <c r="H166" s="13" t="s">
        <v>6</v>
      </c>
      <c r="I166" s="34">
        <v>2</v>
      </c>
      <c r="J166" s="34">
        <v>2</v>
      </c>
      <c r="K166" s="34">
        <v>1</v>
      </c>
      <c r="L166" s="34">
        <v>10</v>
      </c>
      <c r="M166" s="24">
        <f t="shared" si="4"/>
        <v>1</v>
      </c>
      <c r="N166" s="24">
        <f t="shared" si="5"/>
        <v>0.5</v>
      </c>
      <c r="O166" s="34">
        <v>3</v>
      </c>
    </row>
    <row r="167" spans="1:15" ht="14.25" customHeight="1">
      <c r="A167" s="23">
        <v>2014</v>
      </c>
      <c r="B167" s="23" t="s">
        <v>2366</v>
      </c>
      <c r="C167" s="13" t="s">
        <v>1886</v>
      </c>
      <c r="D167" s="13" t="s">
        <v>167</v>
      </c>
      <c r="E167" s="13" t="s">
        <v>206</v>
      </c>
      <c r="F167" s="24" t="s">
        <v>169</v>
      </c>
      <c r="G167" s="13"/>
      <c r="H167" s="13" t="s">
        <v>6</v>
      </c>
      <c r="I167" s="34">
        <v>8</v>
      </c>
      <c r="J167" s="34">
        <v>8</v>
      </c>
      <c r="K167" s="34">
        <v>8</v>
      </c>
      <c r="L167" s="34">
        <v>35</v>
      </c>
      <c r="M167" s="24">
        <f t="shared" si="4"/>
        <v>1</v>
      </c>
      <c r="N167" s="24">
        <f t="shared" si="5"/>
        <v>1</v>
      </c>
      <c r="O167" s="34">
        <v>8</v>
      </c>
    </row>
    <row r="168" spans="1:15" ht="14.25" customHeight="1">
      <c r="A168" s="23">
        <v>2014</v>
      </c>
      <c r="B168" s="23" t="s">
        <v>2366</v>
      </c>
      <c r="C168" s="13" t="s">
        <v>1886</v>
      </c>
      <c r="D168" s="13" t="s">
        <v>167</v>
      </c>
      <c r="E168" s="13" t="s">
        <v>204</v>
      </c>
      <c r="F168" s="24" t="s">
        <v>982</v>
      </c>
      <c r="G168" s="13"/>
      <c r="H168" s="13" t="s">
        <v>195</v>
      </c>
      <c r="I168" s="34">
        <v>41</v>
      </c>
      <c r="J168" s="34">
        <v>35</v>
      </c>
      <c r="K168" s="34">
        <v>27</v>
      </c>
      <c r="L168" s="34">
        <v>102</v>
      </c>
      <c r="M168" s="24">
        <f t="shared" si="4"/>
        <v>0.85365853658536583</v>
      </c>
      <c r="N168" s="24">
        <f t="shared" si="5"/>
        <v>0.77142857142857146</v>
      </c>
      <c r="O168" s="34">
        <v>6</v>
      </c>
    </row>
    <row r="169" spans="1:15" ht="14.25" customHeight="1">
      <c r="A169" s="23">
        <v>2014</v>
      </c>
      <c r="B169" s="23" t="s">
        <v>2366</v>
      </c>
      <c r="C169" s="13" t="s">
        <v>1886</v>
      </c>
      <c r="D169" s="13" t="s">
        <v>167</v>
      </c>
      <c r="E169" s="13" t="s">
        <v>204</v>
      </c>
      <c r="F169" s="24" t="s">
        <v>168</v>
      </c>
      <c r="G169" s="13"/>
      <c r="H169" s="13" t="s">
        <v>6</v>
      </c>
      <c r="I169" s="34">
        <v>11</v>
      </c>
      <c r="J169" s="34">
        <v>11</v>
      </c>
      <c r="K169" s="34">
        <v>9</v>
      </c>
      <c r="L169" s="34">
        <v>90</v>
      </c>
      <c r="M169" s="24">
        <f t="shared" si="4"/>
        <v>1</v>
      </c>
      <c r="N169" s="24">
        <f t="shared" si="5"/>
        <v>0.81818181818181823</v>
      </c>
      <c r="O169" s="34">
        <v>22</v>
      </c>
    </row>
    <row r="170" spans="1:15" ht="14.25" customHeight="1">
      <c r="A170" s="23">
        <v>2014</v>
      </c>
      <c r="B170" s="23" t="s">
        <v>2366</v>
      </c>
      <c r="C170" s="13" t="s">
        <v>1886</v>
      </c>
      <c r="D170" s="13" t="s">
        <v>167</v>
      </c>
      <c r="E170" s="13" t="s">
        <v>204</v>
      </c>
      <c r="F170" s="24" t="s">
        <v>1479</v>
      </c>
      <c r="G170" s="13"/>
      <c r="H170" s="13" t="s">
        <v>6</v>
      </c>
      <c r="I170" s="34">
        <v>34</v>
      </c>
      <c r="J170" s="34">
        <v>27</v>
      </c>
      <c r="K170" s="34">
        <v>25</v>
      </c>
      <c r="L170" s="34">
        <v>108</v>
      </c>
      <c r="M170" s="24">
        <f t="shared" si="4"/>
        <v>0.79411764705882348</v>
      </c>
      <c r="N170" s="24">
        <f t="shared" si="5"/>
        <v>0.92592592592592593</v>
      </c>
      <c r="O170" s="34">
        <v>20</v>
      </c>
    </row>
    <row r="171" spans="1:15" ht="14.25" customHeight="1">
      <c r="A171" s="23">
        <v>2014</v>
      </c>
      <c r="B171" s="23" t="s">
        <v>2366</v>
      </c>
      <c r="C171" s="13" t="s">
        <v>1886</v>
      </c>
      <c r="D171" s="13" t="s">
        <v>171</v>
      </c>
      <c r="E171" s="13" t="s">
        <v>206</v>
      </c>
      <c r="F171" s="24" t="s">
        <v>173</v>
      </c>
      <c r="G171" s="13"/>
      <c r="H171" s="13" t="s">
        <v>6</v>
      </c>
      <c r="I171" s="34">
        <v>14</v>
      </c>
      <c r="J171" s="34">
        <v>13</v>
      </c>
      <c r="K171" s="34">
        <v>10</v>
      </c>
      <c r="L171" s="34">
        <v>32</v>
      </c>
      <c r="M171" s="24">
        <f t="shared" si="4"/>
        <v>0.9285714285714286</v>
      </c>
      <c r="N171" s="24">
        <f t="shared" si="5"/>
        <v>0.76923076923076927</v>
      </c>
      <c r="O171" s="34">
        <v>0</v>
      </c>
    </row>
    <row r="172" spans="1:15" ht="14.25" customHeight="1">
      <c r="A172" s="23">
        <v>2014</v>
      </c>
      <c r="B172" s="23" t="s">
        <v>2366</v>
      </c>
      <c r="C172" s="13" t="s">
        <v>514</v>
      </c>
      <c r="D172" s="13" t="s">
        <v>184</v>
      </c>
      <c r="E172" s="13" t="s">
        <v>204</v>
      </c>
      <c r="F172" s="24" t="s">
        <v>1482</v>
      </c>
      <c r="G172" s="13"/>
      <c r="H172" s="13" t="s">
        <v>6</v>
      </c>
      <c r="I172" s="34">
        <v>287</v>
      </c>
      <c r="J172" s="34">
        <v>101</v>
      </c>
      <c r="K172" s="34">
        <v>74</v>
      </c>
      <c r="L172" s="34">
        <v>544</v>
      </c>
      <c r="M172" s="24">
        <f t="shared" si="4"/>
        <v>0.3519163763066202</v>
      </c>
      <c r="N172" s="24">
        <f t="shared" si="5"/>
        <v>0.73267326732673266</v>
      </c>
      <c r="O172" s="34">
        <v>0</v>
      </c>
    </row>
    <row r="173" spans="1:15" ht="14.25" customHeight="1">
      <c r="A173" s="23">
        <v>2014</v>
      </c>
      <c r="B173" s="23" t="s">
        <v>2366</v>
      </c>
      <c r="C173" s="13" t="s">
        <v>514</v>
      </c>
      <c r="D173" s="13" t="s">
        <v>23</v>
      </c>
      <c r="E173" s="13" t="s">
        <v>205</v>
      </c>
      <c r="F173" s="24" t="s">
        <v>174</v>
      </c>
      <c r="G173" s="13"/>
      <c r="H173" s="13" t="s">
        <v>6</v>
      </c>
      <c r="I173" s="34">
        <v>37</v>
      </c>
      <c r="J173" s="34">
        <v>37</v>
      </c>
      <c r="K173" s="34">
        <v>33</v>
      </c>
      <c r="L173" s="34">
        <v>63</v>
      </c>
      <c r="M173" s="24">
        <f t="shared" si="4"/>
        <v>1</v>
      </c>
      <c r="N173" s="24">
        <f t="shared" si="5"/>
        <v>0.89189189189189189</v>
      </c>
      <c r="O173" s="34">
        <v>0</v>
      </c>
    </row>
    <row r="174" spans="1:15" ht="14.25" customHeight="1">
      <c r="A174" s="23">
        <v>2014</v>
      </c>
      <c r="B174" s="23" t="s">
        <v>2366</v>
      </c>
      <c r="C174" s="13" t="s">
        <v>514</v>
      </c>
      <c r="D174" s="13" t="s">
        <v>23</v>
      </c>
      <c r="E174" s="13" t="s">
        <v>205</v>
      </c>
      <c r="F174" s="24" t="s">
        <v>25</v>
      </c>
      <c r="G174" s="13"/>
      <c r="H174" s="13" t="s">
        <v>6</v>
      </c>
      <c r="I174" s="34">
        <v>49</v>
      </c>
      <c r="J174" s="34">
        <v>47</v>
      </c>
      <c r="K174" s="34">
        <v>34</v>
      </c>
      <c r="L174" s="34">
        <v>34</v>
      </c>
      <c r="M174" s="24">
        <f t="shared" si="4"/>
        <v>0.95918367346938771</v>
      </c>
      <c r="N174" s="24">
        <f t="shared" si="5"/>
        <v>0.72340425531914898</v>
      </c>
      <c r="O174" s="34">
        <v>0</v>
      </c>
    </row>
    <row r="175" spans="1:15" ht="14.25" customHeight="1">
      <c r="A175" s="23">
        <v>2014</v>
      </c>
      <c r="B175" s="23" t="s">
        <v>2366</v>
      </c>
      <c r="C175" s="13" t="s">
        <v>514</v>
      </c>
      <c r="D175" s="13" t="s">
        <v>23</v>
      </c>
      <c r="E175" s="13" t="s">
        <v>205</v>
      </c>
      <c r="F175" s="24" t="s">
        <v>175</v>
      </c>
      <c r="G175" s="13"/>
      <c r="H175" s="13" t="s">
        <v>6</v>
      </c>
      <c r="I175" s="34">
        <v>23</v>
      </c>
      <c r="J175" s="34">
        <v>21</v>
      </c>
      <c r="K175" s="34">
        <v>14</v>
      </c>
      <c r="L175" s="34">
        <v>43</v>
      </c>
      <c r="M175" s="24">
        <f t="shared" si="4"/>
        <v>0.91304347826086951</v>
      </c>
      <c r="N175" s="24">
        <f t="shared" si="5"/>
        <v>0.66666666666666663</v>
      </c>
      <c r="O175" s="34">
        <v>0</v>
      </c>
    </row>
    <row r="176" spans="1:15" ht="14.25" customHeight="1">
      <c r="A176" s="23">
        <v>2014</v>
      </c>
      <c r="B176" s="23" t="s">
        <v>2366</v>
      </c>
      <c r="C176" s="13" t="s">
        <v>514</v>
      </c>
      <c r="D176" s="13" t="s">
        <v>23</v>
      </c>
      <c r="E176" s="13" t="s">
        <v>205</v>
      </c>
      <c r="F176" s="24" t="s">
        <v>176</v>
      </c>
      <c r="G176" s="13"/>
      <c r="H176" s="13" t="s">
        <v>6</v>
      </c>
      <c r="I176" s="34">
        <v>42</v>
      </c>
      <c r="J176" s="34">
        <v>37</v>
      </c>
      <c r="K176" s="34">
        <v>31</v>
      </c>
      <c r="L176" s="34">
        <v>67</v>
      </c>
      <c r="M176" s="24">
        <f t="shared" si="4"/>
        <v>0.88095238095238093</v>
      </c>
      <c r="N176" s="24">
        <f t="shared" si="5"/>
        <v>0.83783783783783783</v>
      </c>
      <c r="O176" s="34">
        <v>0</v>
      </c>
    </row>
    <row r="177" spans="1:15" ht="14.25" customHeight="1">
      <c r="A177" s="23">
        <v>2014</v>
      </c>
      <c r="B177" s="23" t="s">
        <v>2366</v>
      </c>
      <c r="C177" s="13" t="s">
        <v>514</v>
      </c>
      <c r="D177" s="13" t="s">
        <v>23</v>
      </c>
      <c r="E177" s="13" t="s">
        <v>205</v>
      </c>
      <c r="F177" s="24" t="s">
        <v>177</v>
      </c>
      <c r="G177" s="13"/>
      <c r="H177" s="13" t="s">
        <v>6</v>
      </c>
      <c r="I177" s="34">
        <v>12</v>
      </c>
      <c r="J177" s="34">
        <v>12</v>
      </c>
      <c r="K177" s="34">
        <v>11</v>
      </c>
      <c r="L177" s="34">
        <v>22</v>
      </c>
      <c r="M177" s="24">
        <f t="shared" si="4"/>
        <v>1</v>
      </c>
      <c r="N177" s="24">
        <f t="shared" si="5"/>
        <v>0.91666666666666663</v>
      </c>
      <c r="O177" s="34">
        <v>0</v>
      </c>
    </row>
    <row r="178" spans="1:15" ht="14.25" customHeight="1">
      <c r="A178" s="23">
        <v>2014</v>
      </c>
      <c r="B178" s="23" t="s">
        <v>2366</v>
      </c>
      <c r="C178" s="13" t="s">
        <v>514</v>
      </c>
      <c r="D178" s="13" t="s">
        <v>23</v>
      </c>
      <c r="E178" s="13" t="s">
        <v>205</v>
      </c>
      <c r="F178" s="24" t="s">
        <v>178</v>
      </c>
      <c r="G178" s="13"/>
      <c r="H178" s="13" t="s">
        <v>6</v>
      </c>
      <c r="I178" s="34">
        <v>24</v>
      </c>
      <c r="J178" s="34">
        <v>22</v>
      </c>
      <c r="K178" s="34">
        <v>19</v>
      </c>
      <c r="L178" s="34">
        <v>39</v>
      </c>
      <c r="M178" s="24">
        <f t="shared" si="4"/>
        <v>0.91666666666666663</v>
      </c>
      <c r="N178" s="24">
        <f t="shared" si="5"/>
        <v>0.86363636363636365</v>
      </c>
      <c r="O178" s="34">
        <v>0</v>
      </c>
    </row>
    <row r="179" spans="1:15" ht="14.25" customHeight="1">
      <c r="A179" s="23">
        <v>2014</v>
      </c>
      <c r="B179" s="23" t="s">
        <v>2366</v>
      </c>
      <c r="C179" s="13" t="s">
        <v>514</v>
      </c>
      <c r="D179" s="13" t="s">
        <v>23</v>
      </c>
      <c r="E179" s="13" t="s">
        <v>205</v>
      </c>
      <c r="F179" s="24" t="s">
        <v>179</v>
      </c>
      <c r="G179" s="13"/>
      <c r="H179" s="13" t="s">
        <v>6</v>
      </c>
      <c r="I179" s="34">
        <v>18</v>
      </c>
      <c r="J179" s="34">
        <v>18</v>
      </c>
      <c r="K179" s="34">
        <v>15</v>
      </c>
      <c r="L179" s="34">
        <v>32</v>
      </c>
      <c r="M179" s="24">
        <f t="shared" si="4"/>
        <v>1</v>
      </c>
      <c r="N179" s="24">
        <f t="shared" si="5"/>
        <v>0.83333333333333337</v>
      </c>
      <c r="O179" s="34">
        <v>0</v>
      </c>
    </row>
    <row r="180" spans="1:15" ht="14.25" customHeight="1">
      <c r="A180" s="23">
        <v>2014</v>
      </c>
      <c r="B180" s="23" t="s">
        <v>2366</v>
      </c>
      <c r="C180" s="13" t="s">
        <v>514</v>
      </c>
      <c r="D180" s="13" t="s">
        <v>23</v>
      </c>
      <c r="E180" s="13" t="s">
        <v>206</v>
      </c>
      <c r="F180" s="24" t="s">
        <v>1878</v>
      </c>
      <c r="G180" s="13"/>
      <c r="H180" s="13" t="s">
        <v>6</v>
      </c>
      <c r="I180" s="34">
        <v>43</v>
      </c>
      <c r="J180" s="34">
        <v>32</v>
      </c>
      <c r="K180" s="34">
        <v>28</v>
      </c>
      <c r="L180" s="34">
        <v>106</v>
      </c>
      <c r="M180" s="24">
        <f t="shared" si="4"/>
        <v>0.7441860465116279</v>
      </c>
      <c r="N180" s="24">
        <f t="shared" si="5"/>
        <v>0.875</v>
      </c>
      <c r="O180" s="34">
        <v>0</v>
      </c>
    </row>
    <row r="181" spans="1:15" ht="14.25" customHeight="1">
      <c r="A181" s="23">
        <v>2014</v>
      </c>
      <c r="B181" s="23" t="s">
        <v>2366</v>
      </c>
      <c r="C181" s="13" t="s">
        <v>514</v>
      </c>
      <c r="D181" s="13" t="s">
        <v>23</v>
      </c>
      <c r="E181" s="13" t="s">
        <v>206</v>
      </c>
      <c r="F181" s="24" t="s">
        <v>6850</v>
      </c>
      <c r="G181" s="13"/>
      <c r="H181" s="13" t="s">
        <v>6</v>
      </c>
      <c r="I181" s="34">
        <v>0</v>
      </c>
      <c r="J181" s="34">
        <v>0</v>
      </c>
      <c r="K181" s="34">
        <v>0</v>
      </c>
      <c r="L181" s="34">
        <v>29</v>
      </c>
      <c r="M181" s="24">
        <f t="shared" si="4"/>
        <v>0</v>
      </c>
      <c r="N181" s="24">
        <f t="shared" si="5"/>
        <v>0</v>
      </c>
      <c r="O181" s="34">
        <v>0</v>
      </c>
    </row>
    <row r="182" spans="1:15" ht="14.25" customHeight="1">
      <c r="A182" s="23">
        <v>2014</v>
      </c>
      <c r="B182" s="23" t="s">
        <v>2366</v>
      </c>
      <c r="C182" s="13" t="s">
        <v>514</v>
      </c>
      <c r="D182" s="13" t="s">
        <v>23</v>
      </c>
      <c r="E182" s="13" t="s">
        <v>206</v>
      </c>
      <c r="F182" s="24" t="s">
        <v>3173</v>
      </c>
      <c r="G182" s="13"/>
      <c r="H182" s="13" t="s">
        <v>6</v>
      </c>
      <c r="I182" s="34">
        <v>18</v>
      </c>
      <c r="J182" s="34">
        <v>17</v>
      </c>
      <c r="K182" s="34">
        <v>16</v>
      </c>
      <c r="L182" s="34">
        <v>16</v>
      </c>
      <c r="M182" s="24">
        <f t="shared" si="4"/>
        <v>0.94444444444444442</v>
      </c>
      <c r="N182" s="24">
        <f t="shared" si="5"/>
        <v>0.94117647058823528</v>
      </c>
      <c r="O182" s="34">
        <v>0</v>
      </c>
    </row>
    <row r="183" spans="1:15" ht="14.25" customHeight="1">
      <c r="A183" s="23">
        <v>2014</v>
      </c>
      <c r="B183" s="23" t="s">
        <v>2366</v>
      </c>
      <c r="C183" s="13" t="s">
        <v>514</v>
      </c>
      <c r="D183" s="13" t="s">
        <v>23</v>
      </c>
      <c r="E183" s="13" t="s">
        <v>206</v>
      </c>
      <c r="F183" s="24" t="s">
        <v>1887</v>
      </c>
      <c r="G183" s="13"/>
      <c r="H183" s="13" t="s">
        <v>6</v>
      </c>
      <c r="I183" s="34">
        <v>0</v>
      </c>
      <c r="J183" s="34">
        <v>0</v>
      </c>
      <c r="K183" s="34">
        <v>0</v>
      </c>
      <c r="L183" s="34">
        <v>22</v>
      </c>
      <c r="M183" s="24">
        <f t="shared" si="4"/>
        <v>0</v>
      </c>
      <c r="N183" s="24">
        <f t="shared" si="5"/>
        <v>0</v>
      </c>
      <c r="O183" s="34">
        <v>0</v>
      </c>
    </row>
    <row r="184" spans="1:15" ht="14.25" customHeight="1">
      <c r="A184" s="23">
        <v>2014</v>
      </c>
      <c r="B184" s="23" t="s">
        <v>2366</v>
      </c>
      <c r="C184" s="13" t="s">
        <v>514</v>
      </c>
      <c r="D184" s="13" t="s">
        <v>23</v>
      </c>
      <c r="E184" s="13" t="s">
        <v>206</v>
      </c>
      <c r="F184" s="24" t="s">
        <v>985</v>
      </c>
      <c r="G184" s="13"/>
      <c r="H184" s="13" t="s">
        <v>6</v>
      </c>
      <c r="I184" s="34">
        <v>7</v>
      </c>
      <c r="J184" s="34">
        <v>7</v>
      </c>
      <c r="K184" s="34">
        <v>6</v>
      </c>
      <c r="L184" s="34">
        <v>6</v>
      </c>
      <c r="M184" s="24">
        <f t="shared" si="4"/>
        <v>1</v>
      </c>
      <c r="N184" s="24">
        <f t="shared" si="5"/>
        <v>0.8571428571428571</v>
      </c>
      <c r="O184" s="34">
        <v>0</v>
      </c>
    </row>
    <row r="185" spans="1:15" ht="14.25" customHeight="1">
      <c r="A185" s="23">
        <v>2014</v>
      </c>
      <c r="B185" s="23" t="s">
        <v>2366</v>
      </c>
      <c r="C185" s="13" t="s">
        <v>514</v>
      </c>
      <c r="D185" s="13" t="s">
        <v>23</v>
      </c>
      <c r="E185" s="13" t="s">
        <v>204</v>
      </c>
      <c r="F185" s="24" t="s">
        <v>1453</v>
      </c>
      <c r="G185" s="13"/>
      <c r="H185" s="13" t="s">
        <v>6</v>
      </c>
      <c r="I185" s="34">
        <v>188</v>
      </c>
      <c r="J185" s="34">
        <v>158</v>
      </c>
      <c r="K185" s="34">
        <v>152</v>
      </c>
      <c r="L185" s="34">
        <v>1137</v>
      </c>
      <c r="M185" s="24">
        <f t="shared" si="4"/>
        <v>0.84042553191489366</v>
      </c>
      <c r="N185" s="24">
        <f t="shared" si="5"/>
        <v>0.96202531645569622</v>
      </c>
      <c r="O185" s="34">
        <v>0</v>
      </c>
    </row>
    <row r="186" spans="1:15" ht="14.25" customHeight="1">
      <c r="A186" s="23">
        <v>2014</v>
      </c>
      <c r="B186" s="23" t="s">
        <v>2366</v>
      </c>
      <c r="C186" s="13" t="s">
        <v>514</v>
      </c>
      <c r="D186" s="13" t="s">
        <v>23</v>
      </c>
      <c r="E186" s="13" t="s">
        <v>204</v>
      </c>
      <c r="F186" s="24" t="s">
        <v>1460</v>
      </c>
      <c r="G186" s="13"/>
      <c r="H186" s="13" t="s">
        <v>6</v>
      </c>
      <c r="I186" s="34">
        <v>21</v>
      </c>
      <c r="J186" s="34">
        <v>17</v>
      </c>
      <c r="K186" s="34">
        <v>16</v>
      </c>
      <c r="L186" s="34">
        <v>253</v>
      </c>
      <c r="M186" s="24">
        <f t="shared" si="4"/>
        <v>0.80952380952380953</v>
      </c>
      <c r="N186" s="24">
        <f t="shared" si="5"/>
        <v>0.94117647058823528</v>
      </c>
      <c r="O186" s="34">
        <v>0</v>
      </c>
    </row>
    <row r="187" spans="1:15" ht="14.25" customHeight="1">
      <c r="A187" s="23">
        <v>2014</v>
      </c>
      <c r="B187" s="23" t="s">
        <v>2366</v>
      </c>
      <c r="C187" s="13" t="s">
        <v>514</v>
      </c>
      <c r="D187" s="13" t="s">
        <v>23</v>
      </c>
      <c r="E187" s="13" t="s">
        <v>204</v>
      </c>
      <c r="F187" s="24" t="s">
        <v>1464</v>
      </c>
      <c r="G187" s="13"/>
      <c r="H187" s="13" t="s">
        <v>6</v>
      </c>
      <c r="I187" s="34">
        <v>40</v>
      </c>
      <c r="J187" s="34">
        <v>38</v>
      </c>
      <c r="K187" s="34">
        <v>33</v>
      </c>
      <c r="L187" s="34">
        <v>269</v>
      </c>
      <c r="M187" s="24">
        <f t="shared" si="4"/>
        <v>0.95</v>
      </c>
      <c r="N187" s="24">
        <f t="shared" si="5"/>
        <v>0.86842105263157898</v>
      </c>
      <c r="O187" s="34">
        <v>0</v>
      </c>
    </row>
    <row r="188" spans="1:15" ht="14.25" customHeight="1">
      <c r="A188" s="23">
        <v>2014</v>
      </c>
      <c r="B188" s="23" t="s">
        <v>2366</v>
      </c>
      <c r="C188" s="13" t="s">
        <v>514</v>
      </c>
      <c r="D188" s="13" t="s">
        <v>23</v>
      </c>
      <c r="E188" s="13" t="s">
        <v>204</v>
      </c>
      <c r="F188" s="24" t="s">
        <v>1490</v>
      </c>
      <c r="G188" s="13"/>
      <c r="H188" s="13" t="s">
        <v>6</v>
      </c>
      <c r="I188" s="34">
        <v>134</v>
      </c>
      <c r="J188" s="34">
        <v>64</v>
      </c>
      <c r="K188" s="34">
        <v>64</v>
      </c>
      <c r="L188" s="34">
        <v>142</v>
      </c>
      <c r="M188" s="24">
        <f t="shared" si="4"/>
        <v>0.47761194029850745</v>
      </c>
      <c r="N188" s="24">
        <f t="shared" si="5"/>
        <v>1</v>
      </c>
      <c r="O188" s="34">
        <v>0</v>
      </c>
    </row>
    <row r="189" spans="1:15" ht="14.25" customHeight="1">
      <c r="A189" s="23">
        <v>2014</v>
      </c>
      <c r="B189" s="23" t="s">
        <v>2366</v>
      </c>
      <c r="C189" s="13" t="s">
        <v>514</v>
      </c>
      <c r="D189" s="13" t="s">
        <v>185</v>
      </c>
      <c r="E189" s="13" t="s">
        <v>205</v>
      </c>
      <c r="F189" s="24" t="s">
        <v>186</v>
      </c>
      <c r="G189" s="13"/>
      <c r="H189" s="13" t="s">
        <v>6</v>
      </c>
      <c r="I189" s="34">
        <v>38</v>
      </c>
      <c r="J189" s="34">
        <v>36</v>
      </c>
      <c r="K189" s="34">
        <v>28</v>
      </c>
      <c r="L189" s="34">
        <v>60</v>
      </c>
      <c r="M189" s="24">
        <f t="shared" si="4"/>
        <v>0.94736842105263153</v>
      </c>
      <c r="N189" s="24">
        <f t="shared" si="5"/>
        <v>0.77777777777777779</v>
      </c>
      <c r="O189" s="34">
        <v>0</v>
      </c>
    </row>
    <row r="190" spans="1:15" ht="14.25" customHeight="1">
      <c r="A190" s="23">
        <v>2014</v>
      </c>
      <c r="B190" s="23" t="s">
        <v>2366</v>
      </c>
      <c r="C190" s="13" t="s">
        <v>514</v>
      </c>
      <c r="D190" s="13" t="s">
        <v>185</v>
      </c>
      <c r="E190" s="13" t="s">
        <v>205</v>
      </c>
      <c r="F190" s="24" t="s">
        <v>43</v>
      </c>
      <c r="G190" s="13"/>
      <c r="H190" s="13" t="s">
        <v>6</v>
      </c>
      <c r="I190" s="34">
        <v>39</v>
      </c>
      <c r="J190" s="34">
        <v>37</v>
      </c>
      <c r="K190" s="34">
        <v>33</v>
      </c>
      <c r="L190" s="34">
        <v>75</v>
      </c>
      <c r="M190" s="24">
        <f t="shared" si="4"/>
        <v>0.94871794871794868</v>
      </c>
      <c r="N190" s="24">
        <f t="shared" si="5"/>
        <v>0.89189189189189189</v>
      </c>
      <c r="O190" s="34">
        <v>0</v>
      </c>
    </row>
    <row r="191" spans="1:15" ht="14.25" customHeight="1">
      <c r="A191" s="23">
        <v>2014</v>
      </c>
      <c r="B191" s="23" t="s">
        <v>2366</v>
      </c>
      <c r="C191" s="13" t="s">
        <v>514</v>
      </c>
      <c r="D191" s="13" t="s">
        <v>185</v>
      </c>
      <c r="E191" s="13" t="s">
        <v>205</v>
      </c>
      <c r="F191" s="24" t="s">
        <v>1877</v>
      </c>
      <c r="G191" s="13"/>
      <c r="H191" s="13" t="s">
        <v>6</v>
      </c>
      <c r="I191" s="34">
        <v>0</v>
      </c>
      <c r="J191" s="34">
        <v>0</v>
      </c>
      <c r="K191" s="34">
        <v>0</v>
      </c>
      <c r="L191" s="34">
        <v>1</v>
      </c>
      <c r="M191" s="24">
        <f t="shared" si="4"/>
        <v>0</v>
      </c>
      <c r="N191" s="24">
        <f t="shared" si="5"/>
        <v>0</v>
      </c>
      <c r="O191" s="34">
        <v>0</v>
      </c>
    </row>
    <row r="192" spans="1:15" ht="14.25" customHeight="1">
      <c r="A192" s="23">
        <v>2014</v>
      </c>
      <c r="B192" s="23" t="s">
        <v>2366</v>
      </c>
      <c r="C192" s="13" t="s">
        <v>514</v>
      </c>
      <c r="D192" s="13" t="s">
        <v>185</v>
      </c>
      <c r="E192" s="13" t="s">
        <v>205</v>
      </c>
      <c r="F192" s="24" t="s">
        <v>187</v>
      </c>
      <c r="G192" s="13"/>
      <c r="H192" s="13" t="s">
        <v>6</v>
      </c>
      <c r="I192" s="34">
        <v>25</v>
      </c>
      <c r="J192" s="34">
        <v>24</v>
      </c>
      <c r="K192" s="34">
        <v>22</v>
      </c>
      <c r="L192" s="34">
        <v>46</v>
      </c>
      <c r="M192" s="24">
        <f t="shared" si="4"/>
        <v>0.96</v>
      </c>
      <c r="N192" s="24">
        <f t="shared" si="5"/>
        <v>0.91666666666666663</v>
      </c>
      <c r="O192" s="34">
        <v>0</v>
      </c>
    </row>
    <row r="193" spans="1:15" ht="14.25" customHeight="1">
      <c r="A193" s="23">
        <v>2014</v>
      </c>
      <c r="B193" s="23" t="s">
        <v>2366</v>
      </c>
      <c r="C193" s="13" t="s">
        <v>514</v>
      </c>
      <c r="D193" s="13" t="s">
        <v>185</v>
      </c>
      <c r="E193" s="13" t="s">
        <v>205</v>
      </c>
      <c r="F193" s="24" t="s">
        <v>188</v>
      </c>
      <c r="G193" s="13"/>
      <c r="H193" s="13" t="s">
        <v>6</v>
      </c>
      <c r="I193" s="34">
        <v>41</v>
      </c>
      <c r="J193" s="34">
        <v>33</v>
      </c>
      <c r="K193" s="34">
        <v>28</v>
      </c>
      <c r="L193" s="34">
        <v>27</v>
      </c>
      <c r="M193" s="24">
        <f t="shared" si="4"/>
        <v>0.80487804878048785</v>
      </c>
      <c r="N193" s="24">
        <f t="shared" si="5"/>
        <v>0.84848484848484851</v>
      </c>
      <c r="O193" s="34">
        <v>0</v>
      </c>
    </row>
    <row r="194" spans="1:15" ht="14.25" customHeight="1">
      <c r="A194" s="23">
        <v>2014</v>
      </c>
      <c r="B194" s="23" t="s">
        <v>2366</v>
      </c>
      <c r="C194" s="13" t="s">
        <v>514</v>
      </c>
      <c r="D194" s="13" t="s">
        <v>185</v>
      </c>
      <c r="E194" s="13" t="s">
        <v>205</v>
      </c>
      <c r="F194" s="24" t="s">
        <v>1449</v>
      </c>
      <c r="G194" s="13"/>
      <c r="H194" s="13" t="s">
        <v>6</v>
      </c>
      <c r="I194" s="34">
        <v>0</v>
      </c>
      <c r="J194" s="34">
        <v>0</v>
      </c>
      <c r="K194" s="34">
        <v>0</v>
      </c>
      <c r="L194" s="34">
        <v>17</v>
      </c>
      <c r="M194" s="24">
        <f t="shared" ref="M194:M257" si="6">+IFERROR(J194/I194,0)</f>
        <v>0</v>
      </c>
      <c r="N194" s="24">
        <f t="shared" ref="N194:N257" si="7">+IFERROR(K194/J194,0)</f>
        <v>0</v>
      </c>
      <c r="O194" s="34">
        <v>0</v>
      </c>
    </row>
    <row r="195" spans="1:15" ht="14.25" customHeight="1">
      <c r="A195" s="23">
        <v>2014</v>
      </c>
      <c r="B195" s="23" t="s">
        <v>2366</v>
      </c>
      <c r="C195" s="13" t="s">
        <v>514</v>
      </c>
      <c r="D195" s="13" t="s">
        <v>185</v>
      </c>
      <c r="E195" s="13" t="s">
        <v>205</v>
      </c>
      <c r="F195" s="24" t="s">
        <v>189</v>
      </c>
      <c r="G195" s="13"/>
      <c r="H195" s="13" t="s">
        <v>6</v>
      </c>
      <c r="I195" s="34">
        <v>23</v>
      </c>
      <c r="J195" s="34">
        <v>23</v>
      </c>
      <c r="K195" s="34">
        <v>23</v>
      </c>
      <c r="L195" s="34">
        <v>37</v>
      </c>
      <c r="M195" s="24">
        <f t="shared" si="6"/>
        <v>1</v>
      </c>
      <c r="N195" s="24">
        <f t="shared" si="7"/>
        <v>1</v>
      </c>
      <c r="O195" s="34">
        <v>0</v>
      </c>
    </row>
    <row r="196" spans="1:15" ht="14.25" customHeight="1">
      <c r="A196" s="23">
        <v>2014</v>
      </c>
      <c r="B196" s="23" t="s">
        <v>2366</v>
      </c>
      <c r="C196" s="13" t="s">
        <v>514</v>
      </c>
      <c r="D196" s="13" t="s">
        <v>185</v>
      </c>
      <c r="E196" s="13" t="s">
        <v>206</v>
      </c>
      <c r="F196" s="24" t="s">
        <v>1450</v>
      </c>
      <c r="G196" s="13"/>
      <c r="H196" s="13" t="s">
        <v>6</v>
      </c>
      <c r="I196" s="34">
        <v>19</v>
      </c>
      <c r="J196" s="34">
        <v>19</v>
      </c>
      <c r="K196" s="34">
        <v>12</v>
      </c>
      <c r="L196" s="34">
        <v>34</v>
      </c>
      <c r="M196" s="24">
        <f t="shared" si="6"/>
        <v>1</v>
      </c>
      <c r="N196" s="24">
        <f t="shared" si="7"/>
        <v>0.63157894736842102</v>
      </c>
      <c r="O196" s="34">
        <v>0</v>
      </c>
    </row>
    <row r="197" spans="1:15" ht="14.25" customHeight="1">
      <c r="A197" s="23">
        <v>2014</v>
      </c>
      <c r="B197" s="23" t="s">
        <v>2366</v>
      </c>
      <c r="C197" s="13" t="s">
        <v>514</v>
      </c>
      <c r="D197" s="13" t="s">
        <v>185</v>
      </c>
      <c r="E197" s="13" t="s">
        <v>206</v>
      </c>
      <c r="F197" s="24" t="s">
        <v>191</v>
      </c>
      <c r="G197" s="13"/>
      <c r="H197" s="13" t="s">
        <v>6</v>
      </c>
      <c r="I197" s="34">
        <v>1</v>
      </c>
      <c r="J197" s="34">
        <v>1</v>
      </c>
      <c r="K197" s="34">
        <v>1</v>
      </c>
      <c r="L197" s="34">
        <v>37</v>
      </c>
      <c r="M197" s="24">
        <f t="shared" si="6"/>
        <v>1</v>
      </c>
      <c r="N197" s="24">
        <f t="shared" si="7"/>
        <v>1</v>
      </c>
      <c r="O197" s="34">
        <v>0</v>
      </c>
    </row>
    <row r="198" spans="1:15" ht="14.25" customHeight="1">
      <c r="A198" s="23">
        <v>2014</v>
      </c>
      <c r="B198" s="23" t="s">
        <v>2366</v>
      </c>
      <c r="C198" s="13" t="s">
        <v>514</v>
      </c>
      <c r="D198" s="13" t="s">
        <v>185</v>
      </c>
      <c r="E198" s="13" t="s">
        <v>206</v>
      </c>
      <c r="F198" s="24" t="s">
        <v>66</v>
      </c>
      <c r="G198" s="13"/>
      <c r="H198" s="13" t="s">
        <v>6</v>
      </c>
      <c r="I198" s="34">
        <v>0</v>
      </c>
      <c r="J198" s="34">
        <v>0</v>
      </c>
      <c r="K198" s="34">
        <v>0</v>
      </c>
      <c r="L198" s="34">
        <v>4</v>
      </c>
      <c r="M198" s="24">
        <f t="shared" si="6"/>
        <v>0</v>
      </c>
      <c r="N198" s="24">
        <f t="shared" si="7"/>
        <v>0</v>
      </c>
      <c r="O198" s="34">
        <v>0</v>
      </c>
    </row>
    <row r="199" spans="1:15" ht="14.25" customHeight="1">
      <c r="A199" s="23">
        <v>2014</v>
      </c>
      <c r="B199" s="23" t="s">
        <v>2366</v>
      </c>
      <c r="C199" s="13" t="s">
        <v>514</v>
      </c>
      <c r="D199" s="13" t="s">
        <v>185</v>
      </c>
      <c r="E199" s="13" t="s">
        <v>206</v>
      </c>
      <c r="F199" s="24" t="s">
        <v>190</v>
      </c>
      <c r="G199" s="13"/>
      <c r="H199" s="13" t="s">
        <v>6</v>
      </c>
      <c r="I199" s="34">
        <v>15</v>
      </c>
      <c r="J199" s="34">
        <v>15</v>
      </c>
      <c r="K199" s="34">
        <v>11</v>
      </c>
      <c r="L199" s="34">
        <v>36</v>
      </c>
      <c r="M199" s="24">
        <f t="shared" si="6"/>
        <v>1</v>
      </c>
      <c r="N199" s="24">
        <f t="shared" si="7"/>
        <v>0.73333333333333328</v>
      </c>
      <c r="O199" s="34">
        <v>0</v>
      </c>
    </row>
    <row r="200" spans="1:15" ht="14.25" customHeight="1">
      <c r="A200" s="23">
        <v>2014</v>
      </c>
      <c r="B200" s="23" t="s">
        <v>2366</v>
      </c>
      <c r="C200" s="13" t="s">
        <v>514</v>
      </c>
      <c r="D200" s="13" t="s">
        <v>185</v>
      </c>
      <c r="E200" s="13" t="s">
        <v>204</v>
      </c>
      <c r="F200" s="24" t="s">
        <v>559</v>
      </c>
      <c r="G200" s="13"/>
      <c r="H200" s="13" t="s">
        <v>6</v>
      </c>
      <c r="I200" s="34">
        <v>69</v>
      </c>
      <c r="J200" s="34">
        <v>54</v>
      </c>
      <c r="K200" s="34">
        <v>52</v>
      </c>
      <c r="L200" s="34">
        <v>224</v>
      </c>
      <c r="M200" s="24">
        <f t="shared" si="6"/>
        <v>0.78260869565217395</v>
      </c>
      <c r="N200" s="24">
        <f t="shared" si="7"/>
        <v>0.96296296296296291</v>
      </c>
      <c r="O200" s="34">
        <v>0</v>
      </c>
    </row>
    <row r="201" spans="1:15" ht="14.25" customHeight="1">
      <c r="A201" s="23">
        <v>2014</v>
      </c>
      <c r="B201" s="23" t="s">
        <v>2366</v>
      </c>
      <c r="C201" s="13" t="s">
        <v>514</v>
      </c>
      <c r="D201" s="13" t="s">
        <v>185</v>
      </c>
      <c r="E201" s="13" t="s">
        <v>204</v>
      </c>
      <c r="F201" s="24" t="s">
        <v>1455</v>
      </c>
      <c r="G201" s="13"/>
      <c r="H201" s="13" t="s">
        <v>6</v>
      </c>
      <c r="I201" s="34">
        <v>23</v>
      </c>
      <c r="J201" s="34">
        <v>20</v>
      </c>
      <c r="K201" s="34">
        <v>18</v>
      </c>
      <c r="L201" s="34">
        <v>155</v>
      </c>
      <c r="M201" s="24">
        <f t="shared" si="6"/>
        <v>0.86956521739130432</v>
      </c>
      <c r="N201" s="24">
        <f t="shared" si="7"/>
        <v>0.9</v>
      </c>
      <c r="O201" s="34">
        <v>0</v>
      </c>
    </row>
    <row r="202" spans="1:15" ht="14.25" customHeight="1">
      <c r="A202" s="23">
        <v>2014</v>
      </c>
      <c r="B202" s="23" t="s">
        <v>2366</v>
      </c>
      <c r="C202" s="13" t="s">
        <v>514</v>
      </c>
      <c r="D202" s="13" t="s">
        <v>185</v>
      </c>
      <c r="E202" s="13" t="s">
        <v>204</v>
      </c>
      <c r="F202" s="24" t="s">
        <v>1458</v>
      </c>
      <c r="G202" s="13"/>
      <c r="H202" s="13" t="s">
        <v>6</v>
      </c>
      <c r="I202" s="34">
        <v>27</v>
      </c>
      <c r="J202" s="34">
        <v>27</v>
      </c>
      <c r="K202" s="34">
        <v>25</v>
      </c>
      <c r="L202" s="34">
        <v>131</v>
      </c>
      <c r="M202" s="24">
        <f t="shared" si="6"/>
        <v>1</v>
      </c>
      <c r="N202" s="24">
        <f t="shared" si="7"/>
        <v>0.92592592592592593</v>
      </c>
      <c r="O202" s="34">
        <v>0</v>
      </c>
    </row>
    <row r="203" spans="1:15" ht="14.25" customHeight="1">
      <c r="A203" s="23">
        <v>2014</v>
      </c>
      <c r="B203" s="23" t="s">
        <v>2366</v>
      </c>
      <c r="C203" s="13" t="s">
        <v>514</v>
      </c>
      <c r="D203" s="13" t="s">
        <v>185</v>
      </c>
      <c r="E203" s="13" t="s">
        <v>204</v>
      </c>
      <c r="F203" s="24" t="s">
        <v>1485</v>
      </c>
      <c r="G203" s="13"/>
      <c r="H203" s="13" t="s">
        <v>6</v>
      </c>
      <c r="I203" s="34">
        <v>38</v>
      </c>
      <c r="J203" s="34">
        <v>36</v>
      </c>
      <c r="K203" s="34">
        <v>24</v>
      </c>
      <c r="L203" s="34">
        <v>250</v>
      </c>
      <c r="M203" s="24">
        <f t="shared" si="6"/>
        <v>0.94736842105263153</v>
      </c>
      <c r="N203" s="24">
        <f t="shared" si="7"/>
        <v>0.66666666666666663</v>
      </c>
      <c r="O203" s="34">
        <v>0</v>
      </c>
    </row>
    <row r="204" spans="1:15" ht="14.25" customHeight="1">
      <c r="A204" s="23">
        <v>2014</v>
      </c>
      <c r="B204" s="23" t="s">
        <v>2366</v>
      </c>
      <c r="C204" s="13" t="s">
        <v>514</v>
      </c>
      <c r="D204" s="13" t="s">
        <v>185</v>
      </c>
      <c r="E204" s="13" t="s">
        <v>204</v>
      </c>
      <c r="F204" s="24" t="s">
        <v>1461</v>
      </c>
      <c r="G204" s="13"/>
      <c r="H204" s="13" t="s">
        <v>6</v>
      </c>
      <c r="I204" s="34">
        <v>101</v>
      </c>
      <c r="J204" s="34">
        <v>89</v>
      </c>
      <c r="K204" s="34">
        <v>74</v>
      </c>
      <c r="L204" s="34">
        <v>620</v>
      </c>
      <c r="M204" s="24">
        <f t="shared" si="6"/>
        <v>0.88118811881188119</v>
      </c>
      <c r="N204" s="24">
        <f t="shared" si="7"/>
        <v>0.8314606741573034</v>
      </c>
      <c r="O204" s="34">
        <v>0</v>
      </c>
    </row>
    <row r="205" spans="1:15" ht="14.25" customHeight="1">
      <c r="A205" s="23">
        <v>2014</v>
      </c>
      <c r="B205" s="23" t="s">
        <v>2366</v>
      </c>
      <c r="C205" s="13" t="s">
        <v>514</v>
      </c>
      <c r="D205" s="13" t="s">
        <v>185</v>
      </c>
      <c r="E205" s="13" t="s">
        <v>204</v>
      </c>
      <c r="F205" s="24" t="s">
        <v>1488</v>
      </c>
      <c r="G205" s="13"/>
      <c r="H205" s="13" t="s">
        <v>6</v>
      </c>
      <c r="I205" s="34">
        <v>47</v>
      </c>
      <c r="J205" s="34">
        <v>42</v>
      </c>
      <c r="K205" s="34">
        <v>30</v>
      </c>
      <c r="L205" s="34">
        <v>304</v>
      </c>
      <c r="M205" s="24">
        <f t="shared" si="6"/>
        <v>0.8936170212765957</v>
      </c>
      <c r="N205" s="24">
        <f t="shared" si="7"/>
        <v>0.7142857142857143</v>
      </c>
      <c r="O205" s="34">
        <v>0</v>
      </c>
    </row>
    <row r="206" spans="1:15" ht="14.25" customHeight="1">
      <c r="A206" s="23">
        <v>2014</v>
      </c>
      <c r="B206" s="23" t="s">
        <v>2366</v>
      </c>
      <c r="C206" s="13" t="s">
        <v>514</v>
      </c>
      <c r="D206" s="13" t="s">
        <v>185</v>
      </c>
      <c r="E206" s="13" t="s">
        <v>204</v>
      </c>
      <c r="F206" s="24" t="s">
        <v>1468</v>
      </c>
      <c r="G206" s="13"/>
      <c r="H206" s="13" t="s">
        <v>6</v>
      </c>
      <c r="I206" s="34">
        <v>5</v>
      </c>
      <c r="J206" s="34">
        <v>5</v>
      </c>
      <c r="K206" s="34">
        <v>5</v>
      </c>
      <c r="L206" s="34">
        <v>23</v>
      </c>
      <c r="M206" s="24">
        <f t="shared" si="6"/>
        <v>1</v>
      </c>
      <c r="N206" s="24">
        <f t="shared" si="7"/>
        <v>1</v>
      </c>
      <c r="O206" s="34">
        <v>0</v>
      </c>
    </row>
    <row r="207" spans="1:15" ht="14.25" customHeight="1">
      <c r="A207" s="23">
        <v>2014</v>
      </c>
      <c r="B207" s="23" t="s">
        <v>2366</v>
      </c>
      <c r="C207" s="13" t="s">
        <v>514</v>
      </c>
      <c r="D207" s="13" t="s">
        <v>185</v>
      </c>
      <c r="E207" s="13" t="s">
        <v>204</v>
      </c>
      <c r="F207" s="24" t="s">
        <v>584</v>
      </c>
      <c r="G207" s="13"/>
      <c r="H207" s="13" t="s">
        <v>6</v>
      </c>
      <c r="I207" s="34">
        <v>72</v>
      </c>
      <c r="J207" s="34">
        <v>54</v>
      </c>
      <c r="K207" s="34">
        <v>54</v>
      </c>
      <c r="L207" s="34">
        <v>419</v>
      </c>
      <c r="M207" s="24">
        <f t="shared" si="6"/>
        <v>0.75</v>
      </c>
      <c r="N207" s="24">
        <f t="shared" si="7"/>
        <v>1</v>
      </c>
      <c r="O207" s="34">
        <v>0</v>
      </c>
    </row>
    <row r="208" spans="1:15" ht="14.25" customHeight="1">
      <c r="A208" s="23">
        <v>2014</v>
      </c>
      <c r="B208" s="23" t="s">
        <v>2366</v>
      </c>
      <c r="C208" s="13" t="s">
        <v>514</v>
      </c>
      <c r="D208" s="13" t="s">
        <v>104</v>
      </c>
      <c r="E208" s="13" t="s">
        <v>205</v>
      </c>
      <c r="F208" s="24" t="s">
        <v>108</v>
      </c>
      <c r="G208" s="13"/>
      <c r="H208" s="13" t="s">
        <v>6</v>
      </c>
      <c r="I208" s="34">
        <v>20</v>
      </c>
      <c r="J208" s="34">
        <v>20</v>
      </c>
      <c r="K208" s="34">
        <v>20</v>
      </c>
      <c r="L208" s="34">
        <v>56</v>
      </c>
      <c r="M208" s="24">
        <f t="shared" si="6"/>
        <v>1</v>
      </c>
      <c r="N208" s="24">
        <f t="shared" si="7"/>
        <v>1</v>
      </c>
      <c r="O208" s="34">
        <v>0</v>
      </c>
    </row>
    <row r="209" spans="1:15" ht="14.25" customHeight="1">
      <c r="A209" s="23">
        <v>2014</v>
      </c>
      <c r="B209" s="23" t="s">
        <v>2366</v>
      </c>
      <c r="C209" s="13" t="s">
        <v>514</v>
      </c>
      <c r="D209" s="13" t="s">
        <v>104</v>
      </c>
      <c r="E209" s="13" t="s">
        <v>205</v>
      </c>
      <c r="F209" s="24" t="s">
        <v>196</v>
      </c>
      <c r="G209" s="13"/>
      <c r="H209" s="13" t="s">
        <v>6</v>
      </c>
      <c r="I209" s="34">
        <v>13</v>
      </c>
      <c r="J209" s="34">
        <v>12</v>
      </c>
      <c r="K209" s="34">
        <v>10</v>
      </c>
      <c r="L209" s="34">
        <v>23</v>
      </c>
      <c r="M209" s="24">
        <f t="shared" si="6"/>
        <v>0.92307692307692313</v>
      </c>
      <c r="N209" s="24">
        <f t="shared" si="7"/>
        <v>0.83333333333333337</v>
      </c>
      <c r="O209" s="34">
        <v>0</v>
      </c>
    </row>
    <row r="210" spans="1:15" ht="14.25" customHeight="1">
      <c r="A210" s="23">
        <v>2014</v>
      </c>
      <c r="B210" s="23" t="s">
        <v>2366</v>
      </c>
      <c r="C210" s="13" t="s">
        <v>514</v>
      </c>
      <c r="D210" s="13" t="s">
        <v>104</v>
      </c>
      <c r="E210" s="13" t="s">
        <v>205</v>
      </c>
      <c r="F210" s="24" t="s">
        <v>197</v>
      </c>
      <c r="G210" s="13"/>
      <c r="H210" s="13" t="s">
        <v>6</v>
      </c>
      <c r="I210" s="34">
        <v>15</v>
      </c>
      <c r="J210" s="34">
        <v>15</v>
      </c>
      <c r="K210" s="34">
        <v>13</v>
      </c>
      <c r="L210" s="34">
        <v>37</v>
      </c>
      <c r="M210" s="24">
        <f t="shared" si="6"/>
        <v>1</v>
      </c>
      <c r="N210" s="24">
        <f t="shared" si="7"/>
        <v>0.8666666666666667</v>
      </c>
      <c r="O210" s="34">
        <v>0</v>
      </c>
    </row>
    <row r="211" spans="1:15" ht="14.25" customHeight="1">
      <c r="A211" s="23">
        <v>2014</v>
      </c>
      <c r="B211" s="23" t="s">
        <v>2366</v>
      </c>
      <c r="C211" s="13" t="s">
        <v>514</v>
      </c>
      <c r="D211" s="13" t="s">
        <v>104</v>
      </c>
      <c r="E211" s="13" t="s">
        <v>205</v>
      </c>
      <c r="F211" s="24" t="s">
        <v>110</v>
      </c>
      <c r="G211" s="13"/>
      <c r="H211" s="13" t="s">
        <v>6</v>
      </c>
      <c r="I211" s="34">
        <v>13</v>
      </c>
      <c r="J211" s="34">
        <v>13</v>
      </c>
      <c r="K211" s="34">
        <v>13</v>
      </c>
      <c r="L211" s="34">
        <v>50</v>
      </c>
      <c r="M211" s="24">
        <f t="shared" si="6"/>
        <v>1</v>
      </c>
      <c r="N211" s="24">
        <f t="shared" si="7"/>
        <v>1</v>
      </c>
      <c r="O211" s="34">
        <v>0</v>
      </c>
    </row>
    <row r="212" spans="1:15" ht="14.25" customHeight="1">
      <c r="A212" s="23">
        <v>2014</v>
      </c>
      <c r="B212" s="23" t="s">
        <v>2366</v>
      </c>
      <c r="C212" s="13" t="s">
        <v>514</v>
      </c>
      <c r="D212" s="13" t="s">
        <v>104</v>
      </c>
      <c r="E212" s="13" t="s">
        <v>205</v>
      </c>
      <c r="F212" s="24" t="s">
        <v>3046</v>
      </c>
      <c r="G212" s="13"/>
      <c r="H212" s="13" t="s">
        <v>6</v>
      </c>
      <c r="I212" s="34">
        <v>2</v>
      </c>
      <c r="J212" s="34">
        <v>2</v>
      </c>
      <c r="K212" s="34">
        <v>2</v>
      </c>
      <c r="L212" s="34">
        <v>11</v>
      </c>
      <c r="M212" s="24">
        <f t="shared" si="6"/>
        <v>1</v>
      </c>
      <c r="N212" s="24">
        <f t="shared" si="7"/>
        <v>1</v>
      </c>
      <c r="O212" s="34">
        <v>0</v>
      </c>
    </row>
    <row r="213" spans="1:15" ht="14.25" customHeight="1">
      <c r="A213" s="23">
        <v>2014</v>
      </c>
      <c r="B213" s="23" t="s">
        <v>2366</v>
      </c>
      <c r="C213" s="13" t="s">
        <v>514</v>
      </c>
      <c r="D213" s="13" t="s">
        <v>104</v>
      </c>
      <c r="E213" s="13" t="s">
        <v>206</v>
      </c>
      <c r="F213" s="24" t="s">
        <v>198</v>
      </c>
      <c r="G213" s="13"/>
      <c r="H213" s="13" t="s">
        <v>6</v>
      </c>
      <c r="I213" s="34">
        <v>12</v>
      </c>
      <c r="J213" s="34">
        <v>12</v>
      </c>
      <c r="K213" s="34">
        <v>8</v>
      </c>
      <c r="L213" s="34">
        <v>45</v>
      </c>
      <c r="M213" s="24">
        <f t="shared" si="6"/>
        <v>1</v>
      </c>
      <c r="N213" s="24">
        <f t="shared" si="7"/>
        <v>0.66666666666666663</v>
      </c>
      <c r="O213" s="34">
        <v>0</v>
      </c>
    </row>
    <row r="214" spans="1:15" ht="14.25" customHeight="1">
      <c r="A214" s="23">
        <v>2014</v>
      </c>
      <c r="B214" s="23" t="s">
        <v>2366</v>
      </c>
      <c r="C214" s="13" t="s">
        <v>514</v>
      </c>
      <c r="D214" s="13" t="s">
        <v>104</v>
      </c>
      <c r="E214" s="13" t="s">
        <v>204</v>
      </c>
      <c r="F214" s="24" t="s">
        <v>1457</v>
      </c>
      <c r="G214" s="13"/>
      <c r="H214" s="13" t="s">
        <v>6</v>
      </c>
      <c r="I214" s="34">
        <v>15</v>
      </c>
      <c r="J214" s="34">
        <v>12</v>
      </c>
      <c r="K214" s="34">
        <v>11</v>
      </c>
      <c r="L214" s="34">
        <v>61</v>
      </c>
      <c r="M214" s="24">
        <f t="shared" si="6"/>
        <v>0.8</v>
      </c>
      <c r="N214" s="24">
        <f t="shared" si="7"/>
        <v>0.91666666666666663</v>
      </c>
      <c r="O214" s="34">
        <v>0</v>
      </c>
    </row>
    <row r="215" spans="1:15" ht="14.25" customHeight="1">
      <c r="A215" s="23">
        <v>2014</v>
      </c>
      <c r="B215" s="23" t="s">
        <v>2366</v>
      </c>
      <c r="C215" s="13" t="s">
        <v>514</v>
      </c>
      <c r="D215" s="13" t="s">
        <v>104</v>
      </c>
      <c r="E215" s="13" t="s">
        <v>204</v>
      </c>
      <c r="F215" s="24" t="s">
        <v>1486</v>
      </c>
      <c r="G215" s="13"/>
      <c r="H215" s="13" t="s">
        <v>6</v>
      </c>
      <c r="I215" s="34">
        <v>111</v>
      </c>
      <c r="J215" s="34">
        <v>84</v>
      </c>
      <c r="K215" s="34">
        <v>77</v>
      </c>
      <c r="L215" s="34">
        <v>471</v>
      </c>
      <c r="M215" s="24">
        <f t="shared" si="6"/>
        <v>0.7567567567567568</v>
      </c>
      <c r="N215" s="24">
        <f t="shared" si="7"/>
        <v>0.91666666666666663</v>
      </c>
      <c r="O215" s="34">
        <v>0</v>
      </c>
    </row>
    <row r="216" spans="1:15" ht="14.25" customHeight="1">
      <c r="A216" s="23">
        <v>2014</v>
      </c>
      <c r="B216" s="23" t="s">
        <v>2366</v>
      </c>
      <c r="C216" s="13" t="s">
        <v>514</v>
      </c>
      <c r="D216" s="13" t="s">
        <v>104</v>
      </c>
      <c r="E216" s="13" t="s">
        <v>204</v>
      </c>
      <c r="F216" s="24" t="s">
        <v>1489</v>
      </c>
      <c r="G216" s="13"/>
      <c r="H216" s="13" t="s">
        <v>6</v>
      </c>
      <c r="I216" s="34">
        <v>23</v>
      </c>
      <c r="J216" s="34">
        <v>22</v>
      </c>
      <c r="K216" s="34">
        <v>16</v>
      </c>
      <c r="L216" s="34">
        <v>110</v>
      </c>
      <c r="M216" s="24">
        <f t="shared" si="6"/>
        <v>0.95652173913043481</v>
      </c>
      <c r="N216" s="24">
        <f t="shared" si="7"/>
        <v>0.72727272727272729</v>
      </c>
      <c r="O216" s="34">
        <v>0</v>
      </c>
    </row>
    <row r="217" spans="1:15" ht="14.25" customHeight="1">
      <c r="A217" s="23">
        <v>2014</v>
      </c>
      <c r="B217" s="23" t="s">
        <v>2366</v>
      </c>
      <c r="C217" s="13" t="s">
        <v>514</v>
      </c>
      <c r="D217" s="13" t="s">
        <v>104</v>
      </c>
      <c r="E217" s="13" t="s">
        <v>204</v>
      </c>
      <c r="F217" s="24" t="s">
        <v>1471</v>
      </c>
      <c r="G217" s="13"/>
      <c r="H217" s="13" t="s">
        <v>6</v>
      </c>
      <c r="I217" s="34">
        <v>26</v>
      </c>
      <c r="J217" s="34">
        <v>25</v>
      </c>
      <c r="K217" s="34">
        <v>22</v>
      </c>
      <c r="L217" s="34">
        <v>149</v>
      </c>
      <c r="M217" s="24">
        <f t="shared" si="6"/>
        <v>0.96153846153846156</v>
      </c>
      <c r="N217" s="24">
        <f t="shared" si="7"/>
        <v>0.88</v>
      </c>
      <c r="O217" s="34">
        <v>0</v>
      </c>
    </row>
    <row r="218" spans="1:15" ht="14.25" customHeight="1">
      <c r="A218" s="23">
        <v>2014</v>
      </c>
      <c r="B218" s="23" t="s">
        <v>2366</v>
      </c>
      <c r="C218" s="13" t="s">
        <v>514</v>
      </c>
      <c r="D218" s="13" t="s">
        <v>104</v>
      </c>
      <c r="E218" s="13" t="s">
        <v>204</v>
      </c>
      <c r="F218" s="24" t="s">
        <v>1472</v>
      </c>
      <c r="G218" s="13"/>
      <c r="H218" s="13" t="s">
        <v>6</v>
      </c>
      <c r="I218" s="34">
        <v>79</v>
      </c>
      <c r="J218" s="34">
        <v>69</v>
      </c>
      <c r="K218" s="34">
        <v>60</v>
      </c>
      <c r="L218" s="34">
        <v>709</v>
      </c>
      <c r="M218" s="24">
        <f t="shared" si="6"/>
        <v>0.87341772151898733</v>
      </c>
      <c r="N218" s="24">
        <f t="shared" si="7"/>
        <v>0.86956521739130432</v>
      </c>
      <c r="O218" s="34">
        <v>0</v>
      </c>
    </row>
    <row r="219" spans="1:15" ht="14.25" customHeight="1">
      <c r="A219" s="23">
        <v>2014</v>
      </c>
      <c r="B219" s="23" t="s">
        <v>2366</v>
      </c>
      <c r="C219" s="13" t="s">
        <v>514</v>
      </c>
      <c r="D219" s="13" t="s">
        <v>104</v>
      </c>
      <c r="E219" s="13" t="s">
        <v>204</v>
      </c>
      <c r="F219" s="24" t="s">
        <v>1487</v>
      </c>
      <c r="G219" s="13"/>
      <c r="H219" s="13" t="s">
        <v>6</v>
      </c>
      <c r="I219" s="34">
        <v>6</v>
      </c>
      <c r="J219" s="34">
        <v>6</v>
      </c>
      <c r="K219" s="34">
        <v>5</v>
      </c>
      <c r="L219" s="34">
        <v>15</v>
      </c>
      <c r="M219" s="24">
        <f t="shared" si="6"/>
        <v>1</v>
      </c>
      <c r="N219" s="24">
        <f t="shared" si="7"/>
        <v>0.83333333333333337</v>
      </c>
      <c r="O219" s="34">
        <v>0</v>
      </c>
    </row>
    <row r="220" spans="1:15" ht="14.25" customHeight="1">
      <c r="A220" s="23">
        <v>2014</v>
      </c>
      <c r="B220" s="23" t="s">
        <v>2367</v>
      </c>
      <c r="C220" s="13" t="s">
        <v>1886</v>
      </c>
      <c r="D220" s="13" t="s">
        <v>5</v>
      </c>
      <c r="E220" s="13" t="s">
        <v>205</v>
      </c>
      <c r="F220" s="24" t="s">
        <v>7</v>
      </c>
      <c r="G220" s="13"/>
      <c r="H220" s="13" t="s">
        <v>6</v>
      </c>
      <c r="I220" s="34">
        <v>9</v>
      </c>
      <c r="J220" s="34">
        <v>9</v>
      </c>
      <c r="K220" s="34">
        <v>8</v>
      </c>
      <c r="L220" s="34">
        <v>17</v>
      </c>
      <c r="M220" s="24">
        <f t="shared" si="6"/>
        <v>1</v>
      </c>
      <c r="N220" s="24">
        <f t="shared" si="7"/>
        <v>0.88888888888888884</v>
      </c>
      <c r="O220" s="34">
        <v>14</v>
      </c>
    </row>
    <row r="221" spans="1:15" ht="14.25" customHeight="1">
      <c r="A221" s="23">
        <v>2014</v>
      </c>
      <c r="B221" s="23" t="s">
        <v>2367</v>
      </c>
      <c r="C221" s="13" t="s">
        <v>1886</v>
      </c>
      <c r="D221" s="13" t="s">
        <v>5</v>
      </c>
      <c r="E221" s="13" t="s">
        <v>206</v>
      </c>
      <c r="F221" s="24" t="s">
        <v>1446</v>
      </c>
      <c r="G221" s="13"/>
      <c r="H221" s="13" t="s">
        <v>6</v>
      </c>
      <c r="I221" s="34">
        <v>0</v>
      </c>
      <c r="J221" s="34">
        <v>0</v>
      </c>
      <c r="K221" s="34">
        <v>0</v>
      </c>
      <c r="L221" s="34">
        <v>2</v>
      </c>
      <c r="M221" s="24">
        <f t="shared" si="6"/>
        <v>0</v>
      </c>
      <c r="N221" s="24">
        <f t="shared" si="7"/>
        <v>0</v>
      </c>
      <c r="O221" s="34">
        <v>3</v>
      </c>
    </row>
    <row r="222" spans="1:15" ht="14.25" customHeight="1">
      <c r="A222" s="23">
        <v>2014</v>
      </c>
      <c r="B222" s="23" t="s">
        <v>2367</v>
      </c>
      <c r="C222" s="13" t="s">
        <v>1886</v>
      </c>
      <c r="D222" s="13" t="s">
        <v>5</v>
      </c>
      <c r="E222" s="13" t="s">
        <v>206</v>
      </c>
      <c r="F222" s="24" t="s">
        <v>9</v>
      </c>
      <c r="G222" s="13"/>
      <c r="H222" s="13" t="s">
        <v>6</v>
      </c>
      <c r="I222" s="34">
        <v>0</v>
      </c>
      <c r="J222" s="34">
        <v>0</v>
      </c>
      <c r="K222" s="34">
        <v>0</v>
      </c>
      <c r="L222" s="34">
        <v>34</v>
      </c>
      <c r="M222" s="24">
        <f t="shared" si="6"/>
        <v>0</v>
      </c>
      <c r="N222" s="24">
        <f t="shared" si="7"/>
        <v>0</v>
      </c>
      <c r="O222" s="34">
        <v>9</v>
      </c>
    </row>
    <row r="223" spans="1:15" ht="14.25" customHeight="1">
      <c r="A223" s="23">
        <v>2014</v>
      </c>
      <c r="B223" s="23" t="s">
        <v>2367</v>
      </c>
      <c r="C223" s="13" t="s">
        <v>1886</v>
      </c>
      <c r="D223" s="13" t="s">
        <v>5</v>
      </c>
      <c r="E223" s="13" t="s">
        <v>204</v>
      </c>
      <c r="F223" s="24" t="s">
        <v>559</v>
      </c>
      <c r="G223" s="13"/>
      <c r="H223" s="13" t="s">
        <v>6</v>
      </c>
      <c r="I223" s="34">
        <v>361</v>
      </c>
      <c r="J223" s="34">
        <v>200</v>
      </c>
      <c r="K223" s="34">
        <v>132</v>
      </c>
      <c r="L223" s="34">
        <v>949</v>
      </c>
      <c r="M223" s="24">
        <f t="shared" si="6"/>
        <v>0.554016620498615</v>
      </c>
      <c r="N223" s="24">
        <f t="shared" si="7"/>
        <v>0.66</v>
      </c>
      <c r="O223" s="34">
        <v>83</v>
      </c>
    </row>
    <row r="224" spans="1:15" ht="14.25" customHeight="1">
      <c r="A224" s="23">
        <v>2014</v>
      </c>
      <c r="B224" s="23" t="s">
        <v>2367</v>
      </c>
      <c r="C224" s="13" t="s">
        <v>1886</v>
      </c>
      <c r="D224" s="13" t="s">
        <v>5</v>
      </c>
      <c r="E224" s="13" t="s">
        <v>204</v>
      </c>
      <c r="F224" s="24" t="s">
        <v>1462</v>
      </c>
      <c r="G224" s="13"/>
      <c r="H224" s="13" t="s">
        <v>6</v>
      </c>
      <c r="I224" s="34">
        <v>212</v>
      </c>
      <c r="J224" s="34">
        <v>180</v>
      </c>
      <c r="K224" s="34">
        <v>124</v>
      </c>
      <c r="L224" s="34">
        <v>1082</v>
      </c>
      <c r="M224" s="24">
        <f t="shared" si="6"/>
        <v>0.84905660377358494</v>
      </c>
      <c r="N224" s="24">
        <f t="shared" si="7"/>
        <v>0.68888888888888888</v>
      </c>
      <c r="O224" s="34">
        <v>90</v>
      </c>
    </row>
    <row r="225" spans="1:15" ht="14.25" customHeight="1">
      <c r="A225" s="23">
        <v>2014</v>
      </c>
      <c r="B225" s="23" t="s">
        <v>2367</v>
      </c>
      <c r="C225" s="13" t="s">
        <v>1886</v>
      </c>
      <c r="D225" s="13" t="s">
        <v>10</v>
      </c>
      <c r="E225" s="13" t="s">
        <v>205</v>
      </c>
      <c r="F225" s="24" t="s">
        <v>11</v>
      </c>
      <c r="G225" s="13"/>
      <c r="H225" s="13" t="s">
        <v>6</v>
      </c>
      <c r="I225" s="34">
        <v>8</v>
      </c>
      <c r="J225" s="34">
        <v>8</v>
      </c>
      <c r="K225" s="34">
        <v>7</v>
      </c>
      <c r="L225" s="34">
        <v>23</v>
      </c>
      <c r="M225" s="24">
        <f t="shared" si="6"/>
        <v>1</v>
      </c>
      <c r="N225" s="24">
        <f t="shared" si="7"/>
        <v>0.875</v>
      </c>
      <c r="O225" s="34">
        <v>15</v>
      </c>
    </row>
    <row r="226" spans="1:15" ht="14.25" customHeight="1">
      <c r="A226" s="23">
        <v>2014</v>
      </c>
      <c r="B226" s="23" t="s">
        <v>2367</v>
      </c>
      <c r="C226" s="13" t="s">
        <v>1886</v>
      </c>
      <c r="D226" s="13" t="s">
        <v>10</v>
      </c>
      <c r="E226" s="13" t="s">
        <v>206</v>
      </c>
      <c r="F226" s="24" t="s">
        <v>13</v>
      </c>
      <c r="G226" s="13"/>
      <c r="H226" s="13" t="s">
        <v>6</v>
      </c>
      <c r="I226" s="34">
        <v>1</v>
      </c>
      <c r="J226" s="34">
        <v>1</v>
      </c>
      <c r="K226" s="34">
        <v>1</v>
      </c>
      <c r="L226" s="34">
        <v>28</v>
      </c>
      <c r="M226" s="24">
        <f t="shared" si="6"/>
        <v>1</v>
      </c>
      <c r="N226" s="24">
        <f t="shared" si="7"/>
        <v>1</v>
      </c>
      <c r="O226" s="34">
        <v>0</v>
      </c>
    </row>
    <row r="227" spans="1:15" ht="14.25" customHeight="1">
      <c r="A227" s="23">
        <v>2014</v>
      </c>
      <c r="B227" s="23" t="s">
        <v>2367</v>
      </c>
      <c r="C227" s="13" t="s">
        <v>1886</v>
      </c>
      <c r="D227" s="13" t="s">
        <v>10</v>
      </c>
      <c r="E227" s="13" t="s">
        <v>204</v>
      </c>
      <c r="F227" s="24" t="s">
        <v>1454</v>
      </c>
      <c r="G227" s="13"/>
      <c r="H227" s="13" t="s">
        <v>6</v>
      </c>
      <c r="I227" s="34">
        <v>97</v>
      </c>
      <c r="J227" s="34">
        <v>54</v>
      </c>
      <c r="K227" s="34">
        <v>50</v>
      </c>
      <c r="L227" s="34">
        <v>25</v>
      </c>
      <c r="M227" s="24">
        <f t="shared" si="6"/>
        <v>0.55670103092783507</v>
      </c>
      <c r="N227" s="24">
        <f t="shared" si="7"/>
        <v>0.92592592592592593</v>
      </c>
      <c r="O227" s="34">
        <v>0</v>
      </c>
    </row>
    <row r="228" spans="1:15" ht="14.25" customHeight="1">
      <c r="A228" s="23">
        <v>2014</v>
      </c>
      <c r="B228" s="23" t="s">
        <v>2367</v>
      </c>
      <c r="C228" s="13" t="s">
        <v>1886</v>
      </c>
      <c r="D228" s="13" t="s">
        <v>10</v>
      </c>
      <c r="E228" s="13" t="s">
        <v>204</v>
      </c>
      <c r="F228" s="24" t="s">
        <v>1455</v>
      </c>
      <c r="G228" s="13"/>
      <c r="H228" s="13" t="s">
        <v>6</v>
      </c>
      <c r="I228" s="34">
        <v>164</v>
      </c>
      <c r="J228" s="34">
        <v>106</v>
      </c>
      <c r="K228" s="34">
        <v>85</v>
      </c>
      <c r="L228" s="34">
        <v>585</v>
      </c>
      <c r="M228" s="24">
        <f t="shared" si="6"/>
        <v>0.64634146341463417</v>
      </c>
      <c r="N228" s="24">
        <f t="shared" si="7"/>
        <v>0.80188679245283023</v>
      </c>
      <c r="O228" s="34">
        <v>35</v>
      </c>
    </row>
    <row r="229" spans="1:15" ht="14.25" customHeight="1">
      <c r="A229" s="23">
        <v>2014</v>
      </c>
      <c r="B229" s="23" t="s">
        <v>2367</v>
      </c>
      <c r="C229" s="13" t="s">
        <v>1886</v>
      </c>
      <c r="D229" s="13" t="s">
        <v>10</v>
      </c>
      <c r="E229" s="13" t="s">
        <v>204</v>
      </c>
      <c r="F229" s="24" t="s">
        <v>1467</v>
      </c>
      <c r="G229" s="13"/>
      <c r="H229" s="13" t="s">
        <v>6</v>
      </c>
      <c r="I229" s="34">
        <v>173</v>
      </c>
      <c r="J229" s="34">
        <v>56</v>
      </c>
      <c r="K229" s="34">
        <v>50</v>
      </c>
      <c r="L229" s="34">
        <v>521</v>
      </c>
      <c r="M229" s="24">
        <f t="shared" si="6"/>
        <v>0.32369942196531792</v>
      </c>
      <c r="N229" s="24">
        <f t="shared" si="7"/>
        <v>0.8928571428571429</v>
      </c>
      <c r="O229" s="34">
        <v>24</v>
      </c>
    </row>
    <row r="230" spans="1:15" ht="14.25" customHeight="1">
      <c r="A230" s="23">
        <v>2014</v>
      </c>
      <c r="B230" s="23" t="s">
        <v>2367</v>
      </c>
      <c r="C230" s="13" t="s">
        <v>1886</v>
      </c>
      <c r="D230" s="13" t="s">
        <v>14</v>
      </c>
      <c r="E230" s="13" t="s">
        <v>207</v>
      </c>
      <c r="F230" s="24" t="s">
        <v>22</v>
      </c>
      <c r="G230" s="13"/>
      <c r="H230" s="13" t="s">
        <v>6</v>
      </c>
      <c r="I230" s="34">
        <v>10</v>
      </c>
      <c r="J230" s="34">
        <v>10</v>
      </c>
      <c r="K230" s="34">
        <v>7</v>
      </c>
      <c r="L230" s="34">
        <v>42</v>
      </c>
      <c r="M230" s="24">
        <f t="shared" si="6"/>
        <v>1</v>
      </c>
      <c r="N230" s="24">
        <f t="shared" si="7"/>
        <v>0.7</v>
      </c>
      <c r="O230" s="34">
        <v>4</v>
      </c>
    </row>
    <row r="231" spans="1:15" ht="14.25" customHeight="1">
      <c r="A231" s="23">
        <v>2014</v>
      </c>
      <c r="B231" s="23" t="s">
        <v>2367</v>
      </c>
      <c r="C231" s="13" t="s">
        <v>1886</v>
      </c>
      <c r="D231" s="13" t="s">
        <v>14</v>
      </c>
      <c r="E231" s="13" t="s">
        <v>205</v>
      </c>
      <c r="F231" s="24" t="s">
        <v>16</v>
      </c>
      <c r="G231" s="13"/>
      <c r="H231" s="13" t="s">
        <v>6</v>
      </c>
      <c r="I231" s="34">
        <v>1</v>
      </c>
      <c r="J231" s="34">
        <v>1</v>
      </c>
      <c r="K231" s="34">
        <v>1</v>
      </c>
      <c r="L231" s="34">
        <v>10</v>
      </c>
      <c r="M231" s="24">
        <f t="shared" si="6"/>
        <v>1</v>
      </c>
      <c r="N231" s="24">
        <f t="shared" si="7"/>
        <v>1</v>
      </c>
      <c r="O231" s="34">
        <v>0</v>
      </c>
    </row>
    <row r="232" spans="1:15" ht="14.25" customHeight="1">
      <c r="A232" s="23">
        <v>2014</v>
      </c>
      <c r="B232" s="23" t="s">
        <v>2367</v>
      </c>
      <c r="C232" s="13" t="s">
        <v>1886</v>
      </c>
      <c r="D232" s="13" t="s">
        <v>14</v>
      </c>
      <c r="E232" s="13" t="s">
        <v>205</v>
      </c>
      <c r="F232" s="24" t="s">
        <v>17</v>
      </c>
      <c r="G232" s="13"/>
      <c r="H232" s="13" t="s">
        <v>6</v>
      </c>
      <c r="I232" s="34">
        <v>3</v>
      </c>
      <c r="J232" s="34">
        <v>0</v>
      </c>
      <c r="K232" s="34">
        <v>0</v>
      </c>
      <c r="L232" s="34">
        <v>0</v>
      </c>
      <c r="M232" s="24">
        <f t="shared" si="6"/>
        <v>0</v>
      </c>
      <c r="N232" s="24">
        <f t="shared" si="7"/>
        <v>0</v>
      </c>
      <c r="O232" s="34">
        <v>0</v>
      </c>
    </row>
    <row r="233" spans="1:15" ht="14.25" customHeight="1">
      <c r="A233" s="23">
        <v>2014</v>
      </c>
      <c r="B233" s="23" t="s">
        <v>2367</v>
      </c>
      <c r="C233" s="13" t="s">
        <v>1886</v>
      </c>
      <c r="D233" s="13" t="s">
        <v>14</v>
      </c>
      <c r="E233" s="13" t="s">
        <v>205</v>
      </c>
      <c r="F233" s="24" t="s">
        <v>18</v>
      </c>
      <c r="G233" s="13"/>
      <c r="H233" s="13" t="s">
        <v>6</v>
      </c>
      <c r="I233" s="34">
        <v>0</v>
      </c>
      <c r="J233" s="34">
        <v>0</v>
      </c>
      <c r="K233" s="34">
        <v>0</v>
      </c>
      <c r="L233" s="34">
        <v>9</v>
      </c>
      <c r="M233" s="24">
        <f t="shared" si="6"/>
        <v>0</v>
      </c>
      <c r="N233" s="24">
        <f t="shared" si="7"/>
        <v>0</v>
      </c>
      <c r="O233" s="34">
        <v>0</v>
      </c>
    </row>
    <row r="234" spans="1:15" ht="14.25" customHeight="1">
      <c r="A234" s="23">
        <v>2014</v>
      </c>
      <c r="B234" s="23" t="s">
        <v>2367</v>
      </c>
      <c r="C234" s="13" t="s">
        <v>1886</v>
      </c>
      <c r="D234" s="13" t="s">
        <v>14</v>
      </c>
      <c r="E234" s="13" t="s">
        <v>205</v>
      </c>
      <c r="F234" s="24" t="s">
        <v>19</v>
      </c>
      <c r="G234" s="13"/>
      <c r="H234" s="13" t="s">
        <v>6</v>
      </c>
      <c r="I234" s="34">
        <v>17</v>
      </c>
      <c r="J234" s="34">
        <v>16</v>
      </c>
      <c r="K234" s="34">
        <v>15</v>
      </c>
      <c r="L234" s="34">
        <v>15</v>
      </c>
      <c r="M234" s="24">
        <f t="shared" si="6"/>
        <v>0.94117647058823528</v>
      </c>
      <c r="N234" s="24">
        <f t="shared" si="7"/>
        <v>0.9375</v>
      </c>
      <c r="O234" s="34">
        <v>0</v>
      </c>
    </row>
    <row r="235" spans="1:15" ht="14.25" customHeight="1">
      <c r="A235" s="23">
        <v>2014</v>
      </c>
      <c r="B235" s="23" t="s">
        <v>2367</v>
      </c>
      <c r="C235" s="13" t="s">
        <v>1886</v>
      </c>
      <c r="D235" s="13" t="s">
        <v>14</v>
      </c>
      <c r="E235" s="13" t="s">
        <v>206</v>
      </c>
      <c r="F235" s="24" t="s">
        <v>20</v>
      </c>
      <c r="G235" s="13"/>
      <c r="H235" s="13" t="s">
        <v>6</v>
      </c>
      <c r="I235" s="34">
        <v>19</v>
      </c>
      <c r="J235" s="34">
        <v>17</v>
      </c>
      <c r="K235" s="34">
        <v>17</v>
      </c>
      <c r="L235" s="34">
        <v>48</v>
      </c>
      <c r="M235" s="24">
        <f t="shared" si="6"/>
        <v>0.89473684210526316</v>
      </c>
      <c r="N235" s="24">
        <f t="shared" si="7"/>
        <v>1</v>
      </c>
      <c r="O235" s="34">
        <v>26</v>
      </c>
    </row>
    <row r="236" spans="1:15" ht="14.25" customHeight="1">
      <c r="A236" s="23">
        <v>2014</v>
      </c>
      <c r="B236" s="23" t="s">
        <v>2367</v>
      </c>
      <c r="C236" s="13" t="s">
        <v>1886</v>
      </c>
      <c r="D236" s="13" t="s">
        <v>14</v>
      </c>
      <c r="E236" s="13" t="s">
        <v>206</v>
      </c>
      <c r="F236" s="24" t="s">
        <v>21</v>
      </c>
      <c r="G236" s="13"/>
      <c r="H236" s="13" t="s">
        <v>6</v>
      </c>
      <c r="I236" s="34">
        <v>20</v>
      </c>
      <c r="J236" s="34">
        <v>14</v>
      </c>
      <c r="K236" s="34">
        <v>10</v>
      </c>
      <c r="L236" s="34">
        <v>17</v>
      </c>
      <c r="M236" s="24">
        <f t="shared" si="6"/>
        <v>0.7</v>
      </c>
      <c r="N236" s="24">
        <f t="shared" si="7"/>
        <v>0.7142857142857143</v>
      </c>
      <c r="O236" s="34">
        <v>0</v>
      </c>
    </row>
    <row r="237" spans="1:15" ht="14.25" customHeight="1">
      <c r="A237" s="23">
        <v>2014</v>
      </c>
      <c r="B237" s="23" t="s">
        <v>2367</v>
      </c>
      <c r="C237" s="13" t="s">
        <v>1886</v>
      </c>
      <c r="D237" s="13" t="s">
        <v>14</v>
      </c>
      <c r="E237" s="13" t="s">
        <v>204</v>
      </c>
      <c r="F237" s="24" t="s">
        <v>1456</v>
      </c>
      <c r="G237" s="13"/>
      <c r="H237" s="13" t="s">
        <v>6</v>
      </c>
      <c r="I237" s="34">
        <v>3</v>
      </c>
      <c r="J237" s="34">
        <v>3</v>
      </c>
      <c r="K237" s="34">
        <v>0</v>
      </c>
      <c r="L237" s="34">
        <v>141</v>
      </c>
      <c r="M237" s="24">
        <f t="shared" si="6"/>
        <v>1</v>
      </c>
      <c r="N237" s="24">
        <f t="shared" si="7"/>
        <v>0</v>
      </c>
      <c r="O237" s="34">
        <v>16</v>
      </c>
    </row>
    <row r="238" spans="1:15" ht="14.25" customHeight="1">
      <c r="A238" s="23">
        <v>2014</v>
      </c>
      <c r="B238" s="23" t="s">
        <v>2367</v>
      </c>
      <c r="C238" s="13" t="s">
        <v>1886</v>
      </c>
      <c r="D238" s="13" t="s">
        <v>14</v>
      </c>
      <c r="E238" s="13" t="s">
        <v>204</v>
      </c>
      <c r="F238" s="24" t="s">
        <v>1457</v>
      </c>
      <c r="G238" s="13"/>
      <c r="H238" s="13" t="s">
        <v>6</v>
      </c>
      <c r="I238" s="34">
        <v>76</v>
      </c>
      <c r="J238" s="34">
        <v>65</v>
      </c>
      <c r="K238" s="34">
        <v>41</v>
      </c>
      <c r="L238" s="34">
        <v>261</v>
      </c>
      <c r="M238" s="24">
        <f t="shared" si="6"/>
        <v>0.85526315789473684</v>
      </c>
      <c r="N238" s="24">
        <f t="shared" si="7"/>
        <v>0.63076923076923075</v>
      </c>
      <c r="O238" s="34">
        <v>15</v>
      </c>
    </row>
    <row r="239" spans="1:15" ht="14.25" customHeight="1">
      <c r="A239" s="23">
        <v>2014</v>
      </c>
      <c r="B239" s="23" t="s">
        <v>2367</v>
      </c>
      <c r="C239" s="13" t="s">
        <v>1886</v>
      </c>
      <c r="D239" s="13" t="s">
        <v>14</v>
      </c>
      <c r="E239" s="13" t="s">
        <v>204</v>
      </c>
      <c r="F239" s="24" t="s">
        <v>2400</v>
      </c>
      <c r="G239" s="13"/>
      <c r="H239" s="13" t="s">
        <v>6</v>
      </c>
      <c r="I239" s="34">
        <v>0</v>
      </c>
      <c r="J239" s="34">
        <v>0</v>
      </c>
      <c r="K239" s="34">
        <v>0</v>
      </c>
      <c r="L239" s="34">
        <v>0</v>
      </c>
      <c r="M239" s="24">
        <f t="shared" si="6"/>
        <v>0</v>
      </c>
      <c r="N239" s="24">
        <f t="shared" si="7"/>
        <v>0</v>
      </c>
      <c r="O239" s="34">
        <v>1</v>
      </c>
    </row>
    <row r="240" spans="1:15" ht="14.25" customHeight="1">
      <c r="A240" s="23">
        <v>2014</v>
      </c>
      <c r="B240" s="23" t="s">
        <v>2367</v>
      </c>
      <c r="C240" s="13" t="s">
        <v>1886</v>
      </c>
      <c r="D240" s="13" t="s">
        <v>14</v>
      </c>
      <c r="E240" s="13" t="s">
        <v>204</v>
      </c>
      <c r="F240" s="24" t="s">
        <v>1474</v>
      </c>
      <c r="G240" s="13"/>
      <c r="H240" s="13" t="s">
        <v>6</v>
      </c>
      <c r="I240" s="34">
        <v>15</v>
      </c>
      <c r="J240" s="34">
        <v>13</v>
      </c>
      <c r="K240" s="34">
        <v>7</v>
      </c>
      <c r="L240" s="34">
        <v>25</v>
      </c>
      <c r="M240" s="24">
        <f t="shared" si="6"/>
        <v>0.8666666666666667</v>
      </c>
      <c r="N240" s="24">
        <f t="shared" si="7"/>
        <v>0.53846153846153844</v>
      </c>
      <c r="O240" s="34">
        <v>6</v>
      </c>
    </row>
    <row r="241" spans="1:15" ht="14.25" customHeight="1">
      <c r="A241" s="23">
        <v>2014</v>
      </c>
      <c r="B241" s="23" t="s">
        <v>2367</v>
      </c>
      <c r="C241" s="13" t="s">
        <v>1886</v>
      </c>
      <c r="D241" s="13" t="s">
        <v>14</v>
      </c>
      <c r="E241" s="13" t="s">
        <v>204</v>
      </c>
      <c r="F241" s="24" t="s">
        <v>2397</v>
      </c>
      <c r="G241" s="13"/>
      <c r="H241" s="13" t="s">
        <v>6</v>
      </c>
      <c r="I241" s="34">
        <v>0</v>
      </c>
      <c r="J241" s="34">
        <v>0</v>
      </c>
      <c r="K241" s="34">
        <v>0</v>
      </c>
      <c r="L241" s="34">
        <v>5</v>
      </c>
      <c r="M241" s="24">
        <f t="shared" si="6"/>
        <v>0</v>
      </c>
      <c r="N241" s="24">
        <f t="shared" si="7"/>
        <v>0</v>
      </c>
      <c r="O241" s="34">
        <v>3</v>
      </c>
    </row>
    <row r="242" spans="1:15" ht="14.25" customHeight="1">
      <c r="A242" s="23">
        <v>2014</v>
      </c>
      <c r="B242" s="23" t="s">
        <v>2367</v>
      </c>
      <c r="C242" s="13" t="s">
        <v>1886</v>
      </c>
      <c r="D242" s="13" t="s">
        <v>14</v>
      </c>
      <c r="E242" s="13" t="s">
        <v>204</v>
      </c>
      <c r="F242" s="24" t="s">
        <v>1475</v>
      </c>
      <c r="G242" s="13"/>
      <c r="H242" s="13" t="s">
        <v>6</v>
      </c>
      <c r="I242" s="34">
        <v>58</v>
      </c>
      <c r="J242" s="34">
        <v>55</v>
      </c>
      <c r="K242" s="34">
        <v>48</v>
      </c>
      <c r="L242" s="34">
        <v>325</v>
      </c>
      <c r="M242" s="24">
        <f t="shared" si="6"/>
        <v>0.94827586206896552</v>
      </c>
      <c r="N242" s="24">
        <f t="shared" si="7"/>
        <v>0.87272727272727268</v>
      </c>
      <c r="O242" s="34">
        <v>41</v>
      </c>
    </row>
    <row r="243" spans="1:15" ht="14.25" customHeight="1">
      <c r="A243" s="23">
        <v>2014</v>
      </c>
      <c r="B243" s="23" t="s">
        <v>2367</v>
      </c>
      <c r="C243" s="13" t="s">
        <v>1886</v>
      </c>
      <c r="D243" s="13" t="s">
        <v>14</v>
      </c>
      <c r="E243" s="13" t="s">
        <v>204</v>
      </c>
      <c r="F243" s="24" t="s">
        <v>1476</v>
      </c>
      <c r="G243" s="13"/>
      <c r="H243" s="13" t="s">
        <v>6</v>
      </c>
      <c r="I243" s="34">
        <v>99</v>
      </c>
      <c r="J243" s="34">
        <v>67</v>
      </c>
      <c r="K243" s="34">
        <v>46</v>
      </c>
      <c r="L243" s="34">
        <v>318</v>
      </c>
      <c r="M243" s="24">
        <f t="shared" si="6"/>
        <v>0.6767676767676768</v>
      </c>
      <c r="N243" s="24">
        <f t="shared" si="7"/>
        <v>0.68656716417910446</v>
      </c>
      <c r="O243" s="34">
        <v>25</v>
      </c>
    </row>
    <row r="244" spans="1:15" ht="14.25" customHeight="1">
      <c r="A244" s="23">
        <v>2014</v>
      </c>
      <c r="B244" s="23" t="s">
        <v>2367</v>
      </c>
      <c r="C244" s="13" t="s">
        <v>1886</v>
      </c>
      <c r="D244" s="13" t="s">
        <v>23</v>
      </c>
      <c r="E244" s="13" t="s">
        <v>205</v>
      </c>
      <c r="F244" s="24" t="s">
        <v>983</v>
      </c>
      <c r="G244" s="13"/>
      <c r="H244" s="13" t="s">
        <v>6</v>
      </c>
      <c r="I244" s="34">
        <v>12</v>
      </c>
      <c r="J244" s="34">
        <v>10</v>
      </c>
      <c r="K244" s="34">
        <v>7</v>
      </c>
      <c r="L244" s="34">
        <v>28</v>
      </c>
      <c r="M244" s="24">
        <f t="shared" si="6"/>
        <v>0.83333333333333337</v>
      </c>
      <c r="N244" s="24">
        <f t="shared" si="7"/>
        <v>0.7</v>
      </c>
      <c r="O244" s="34">
        <v>12</v>
      </c>
    </row>
    <row r="245" spans="1:15" ht="14.25" customHeight="1">
      <c r="A245" s="23">
        <v>2014</v>
      </c>
      <c r="B245" s="23" t="s">
        <v>2367</v>
      </c>
      <c r="C245" s="13" t="s">
        <v>1886</v>
      </c>
      <c r="D245" s="13" t="s">
        <v>23</v>
      </c>
      <c r="E245" s="13" t="s">
        <v>205</v>
      </c>
      <c r="F245" s="24" t="s">
        <v>24</v>
      </c>
      <c r="G245" s="13"/>
      <c r="H245" s="13" t="s">
        <v>6</v>
      </c>
      <c r="I245" s="34">
        <v>74</v>
      </c>
      <c r="J245" s="34">
        <v>54</v>
      </c>
      <c r="K245" s="34">
        <v>49</v>
      </c>
      <c r="L245" s="34">
        <v>105</v>
      </c>
      <c r="M245" s="24">
        <f t="shared" si="6"/>
        <v>0.72972972972972971</v>
      </c>
      <c r="N245" s="24">
        <f t="shared" si="7"/>
        <v>0.90740740740740744</v>
      </c>
      <c r="O245" s="34">
        <v>30</v>
      </c>
    </row>
    <row r="246" spans="1:15" ht="14.25" customHeight="1">
      <c r="A246" s="23">
        <v>2014</v>
      </c>
      <c r="B246" s="23" t="s">
        <v>2367</v>
      </c>
      <c r="C246" s="13" t="s">
        <v>1886</v>
      </c>
      <c r="D246" s="13" t="s">
        <v>23</v>
      </c>
      <c r="E246" s="13" t="s">
        <v>205</v>
      </c>
      <c r="F246" s="24" t="s">
        <v>25</v>
      </c>
      <c r="G246" s="13"/>
      <c r="H246" s="13" t="s">
        <v>6</v>
      </c>
      <c r="I246" s="34">
        <v>180</v>
      </c>
      <c r="J246" s="34">
        <v>94</v>
      </c>
      <c r="K246" s="34">
        <v>81</v>
      </c>
      <c r="L246" s="34">
        <v>207</v>
      </c>
      <c r="M246" s="24">
        <f t="shared" si="6"/>
        <v>0.52222222222222225</v>
      </c>
      <c r="N246" s="24">
        <f t="shared" si="7"/>
        <v>0.86170212765957444</v>
      </c>
      <c r="O246" s="34">
        <v>131</v>
      </c>
    </row>
    <row r="247" spans="1:15" ht="14.25" customHeight="1">
      <c r="A247" s="23">
        <v>2014</v>
      </c>
      <c r="B247" s="23" t="s">
        <v>2367</v>
      </c>
      <c r="C247" s="13" t="s">
        <v>1886</v>
      </c>
      <c r="D247" s="13" t="s">
        <v>23</v>
      </c>
      <c r="E247" s="13" t="s">
        <v>205</v>
      </c>
      <c r="F247" s="24" t="s">
        <v>26</v>
      </c>
      <c r="G247" s="13"/>
      <c r="H247" s="13" t="s">
        <v>6</v>
      </c>
      <c r="I247" s="34">
        <v>21</v>
      </c>
      <c r="J247" s="34">
        <v>20</v>
      </c>
      <c r="K247" s="34">
        <v>17</v>
      </c>
      <c r="L247" s="34">
        <v>39</v>
      </c>
      <c r="M247" s="24">
        <f t="shared" si="6"/>
        <v>0.95238095238095233</v>
      </c>
      <c r="N247" s="24">
        <f t="shared" si="7"/>
        <v>0.85</v>
      </c>
      <c r="O247" s="34">
        <v>9</v>
      </c>
    </row>
    <row r="248" spans="1:15" ht="14.25" customHeight="1">
      <c r="A248" s="23">
        <v>2014</v>
      </c>
      <c r="B248" s="23" t="s">
        <v>2367</v>
      </c>
      <c r="C248" s="13" t="s">
        <v>1886</v>
      </c>
      <c r="D248" s="13" t="s">
        <v>23</v>
      </c>
      <c r="E248" s="13" t="s">
        <v>205</v>
      </c>
      <c r="F248" s="24" t="s">
        <v>27</v>
      </c>
      <c r="G248" s="13"/>
      <c r="H248" s="13" t="s">
        <v>6</v>
      </c>
      <c r="I248" s="34">
        <v>14</v>
      </c>
      <c r="J248" s="34">
        <v>14</v>
      </c>
      <c r="K248" s="34">
        <v>9</v>
      </c>
      <c r="L248" s="34">
        <v>16</v>
      </c>
      <c r="M248" s="24">
        <f t="shared" si="6"/>
        <v>1</v>
      </c>
      <c r="N248" s="24">
        <f t="shared" si="7"/>
        <v>0.6428571428571429</v>
      </c>
      <c r="O248" s="34">
        <v>10</v>
      </c>
    </row>
    <row r="249" spans="1:15" ht="14.25" customHeight="1">
      <c r="A249" s="23">
        <v>2014</v>
      </c>
      <c r="B249" s="23" t="s">
        <v>2367</v>
      </c>
      <c r="C249" s="13" t="s">
        <v>1886</v>
      </c>
      <c r="D249" s="13" t="s">
        <v>23</v>
      </c>
      <c r="E249" s="13" t="s">
        <v>205</v>
      </c>
      <c r="F249" s="24" t="s">
        <v>28</v>
      </c>
      <c r="G249" s="13"/>
      <c r="H249" s="13" t="s">
        <v>6</v>
      </c>
      <c r="I249" s="34">
        <v>25</v>
      </c>
      <c r="J249" s="34">
        <v>21</v>
      </c>
      <c r="K249" s="34">
        <v>17</v>
      </c>
      <c r="L249" s="34">
        <v>38</v>
      </c>
      <c r="M249" s="24">
        <f t="shared" si="6"/>
        <v>0.84</v>
      </c>
      <c r="N249" s="24">
        <f t="shared" si="7"/>
        <v>0.80952380952380953</v>
      </c>
      <c r="O249" s="34">
        <v>13</v>
      </c>
    </row>
    <row r="250" spans="1:15" ht="14.25" customHeight="1">
      <c r="A250" s="23">
        <v>2014</v>
      </c>
      <c r="B250" s="23" t="s">
        <v>2367</v>
      </c>
      <c r="C250" s="13" t="s">
        <v>1886</v>
      </c>
      <c r="D250" s="13" t="s">
        <v>23</v>
      </c>
      <c r="E250" s="13" t="s">
        <v>205</v>
      </c>
      <c r="F250" s="24" t="s">
        <v>29</v>
      </c>
      <c r="G250" s="13"/>
      <c r="H250" s="13" t="s">
        <v>6</v>
      </c>
      <c r="I250" s="34">
        <v>36</v>
      </c>
      <c r="J250" s="34">
        <v>33</v>
      </c>
      <c r="K250" s="34">
        <v>22</v>
      </c>
      <c r="L250" s="34">
        <v>85</v>
      </c>
      <c r="M250" s="24">
        <f t="shared" si="6"/>
        <v>0.91666666666666663</v>
      </c>
      <c r="N250" s="24">
        <f t="shared" si="7"/>
        <v>0.66666666666666663</v>
      </c>
      <c r="O250" s="34">
        <v>63</v>
      </c>
    </row>
    <row r="251" spans="1:15" ht="14.25" customHeight="1">
      <c r="A251" s="23">
        <v>2014</v>
      </c>
      <c r="B251" s="23" t="s">
        <v>2367</v>
      </c>
      <c r="C251" s="13" t="s">
        <v>1886</v>
      </c>
      <c r="D251" s="13" t="s">
        <v>23</v>
      </c>
      <c r="E251" s="13" t="s">
        <v>205</v>
      </c>
      <c r="F251" s="24" t="s">
        <v>30</v>
      </c>
      <c r="G251" s="13"/>
      <c r="H251" s="13" t="s">
        <v>6</v>
      </c>
      <c r="I251" s="34">
        <v>21</v>
      </c>
      <c r="J251" s="34">
        <v>18</v>
      </c>
      <c r="K251" s="34">
        <v>10</v>
      </c>
      <c r="L251" s="34">
        <v>61</v>
      </c>
      <c r="M251" s="24">
        <f t="shared" si="6"/>
        <v>0.8571428571428571</v>
      </c>
      <c r="N251" s="24">
        <f t="shared" si="7"/>
        <v>0.55555555555555558</v>
      </c>
      <c r="O251" s="34">
        <v>38</v>
      </c>
    </row>
    <row r="252" spans="1:15" ht="14.25" customHeight="1">
      <c r="A252" s="23">
        <v>2014</v>
      </c>
      <c r="B252" s="23" t="s">
        <v>2367</v>
      </c>
      <c r="C252" s="13" t="s">
        <v>1886</v>
      </c>
      <c r="D252" s="13" t="s">
        <v>23</v>
      </c>
      <c r="E252" s="13" t="s">
        <v>205</v>
      </c>
      <c r="F252" s="24" t="s">
        <v>31</v>
      </c>
      <c r="G252" s="13"/>
      <c r="H252" s="13" t="s">
        <v>6</v>
      </c>
      <c r="I252" s="34">
        <v>35</v>
      </c>
      <c r="J252" s="34">
        <v>22</v>
      </c>
      <c r="K252" s="34">
        <v>19</v>
      </c>
      <c r="L252" s="34">
        <v>62</v>
      </c>
      <c r="M252" s="24">
        <f t="shared" si="6"/>
        <v>0.62857142857142856</v>
      </c>
      <c r="N252" s="24">
        <f t="shared" si="7"/>
        <v>0.86363636363636365</v>
      </c>
      <c r="O252" s="34">
        <v>45</v>
      </c>
    </row>
    <row r="253" spans="1:15" ht="14.25" customHeight="1">
      <c r="A253" s="23">
        <v>2014</v>
      </c>
      <c r="B253" s="23" t="s">
        <v>2367</v>
      </c>
      <c r="C253" s="13" t="s">
        <v>1886</v>
      </c>
      <c r="D253" s="13" t="s">
        <v>23</v>
      </c>
      <c r="E253" s="13" t="s">
        <v>205</v>
      </c>
      <c r="F253" s="24" t="s">
        <v>32</v>
      </c>
      <c r="G253" s="13"/>
      <c r="H253" s="13" t="s">
        <v>6</v>
      </c>
      <c r="I253" s="34">
        <v>11</v>
      </c>
      <c r="J253" s="34">
        <v>10</v>
      </c>
      <c r="K253" s="34">
        <v>8</v>
      </c>
      <c r="L253" s="34">
        <v>14</v>
      </c>
      <c r="M253" s="24">
        <f t="shared" si="6"/>
        <v>0.90909090909090906</v>
      </c>
      <c r="N253" s="24">
        <f t="shared" si="7"/>
        <v>0.8</v>
      </c>
      <c r="O253" s="34">
        <v>6</v>
      </c>
    </row>
    <row r="254" spans="1:15" ht="14.25" customHeight="1">
      <c r="A254" s="23">
        <v>2014</v>
      </c>
      <c r="B254" s="23" t="s">
        <v>2367</v>
      </c>
      <c r="C254" s="13" t="s">
        <v>1886</v>
      </c>
      <c r="D254" s="13" t="s">
        <v>23</v>
      </c>
      <c r="E254" s="13" t="s">
        <v>205</v>
      </c>
      <c r="F254" s="24" t="s">
        <v>33</v>
      </c>
      <c r="G254" s="13"/>
      <c r="H254" s="13" t="s">
        <v>6</v>
      </c>
      <c r="I254" s="34">
        <v>13</v>
      </c>
      <c r="J254" s="34">
        <v>10</v>
      </c>
      <c r="K254" s="34">
        <v>7</v>
      </c>
      <c r="L254" s="34">
        <v>35</v>
      </c>
      <c r="M254" s="24">
        <f t="shared" si="6"/>
        <v>0.76923076923076927</v>
      </c>
      <c r="N254" s="24">
        <f t="shared" si="7"/>
        <v>0.7</v>
      </c>
      <c r="O254" s="34">
        <v>20</v>
      </c>
    </row>
    <row r="255" spans="1:15" ht="14.25" customHeight="1">
      <c r="A255" s="23">
        <v>2014</v>
      </c>
      <c r="B255" s="23" t="s">
        <v>2367</v>
      </c>
      <c r="C255" s="13" t="s">
        <v>1886</v>
      </c>
      <c r="D255" s="13" t="s">
        <v>23</v>
      </c>
      <c r="E255" s="13" t="s">
        <v>205</v>
      </c>
      <c r="F255" s="24" t="s">
        <v>34</v>
      </c>
      <c r="G255" s="13"/>
      <c r="H255" s="13" t="s">
        <v>6</v>
      </c>
      <c r="I255" s="34">
        <v>5</v>
      </c>
      <c r="J255" s="34">
        <v>5</v>
      </c>
      <c r="K255" s="34">
        <v>4</v>
      </c>
      <c r="L255" s="34">
        <v>25</v>
      </c>
      <c r="M255" s="24">
        <f t="shared" si="6"/>
        <v>1</v>
      </c>
      <c r="N255" s="24">
        <f t="shared" si="7"/>
        <v>0.8</v>
      </c>
      <c r="O255" s="34">
        <v>9</v>
      </c>
    </row>
    <row r="256" spans="1:15" ht="14.25" customHeight="1">
      <c r="A256" s="23">
        <v>2014</v>
      </c>
      <c r="B256" s="23" t="s">
        <v>2367</v>
      </c>
      <c r="C256" s="13" t="s">
        <v>1886</v>
      </c>
      <c r="D256" s="13" t="s">
        <v>23</v>
      </c>
      <c r="E256" s="13" t="s">
        <v>205</v>
      </c>
      <c r="F256" s="24" t="s">
        <v>35</v>
      </c>
      <c r="G256" s="13"/>
      <c r="H256" s="13" t="s">
        <v>6</v>
      </c>
      <c r="I256" s="34">
        <v>7</v>
      </c>
      <c r="J256" s="34">
        <v>7</v>
      </c>
      <c r="K256" s="34">
        <v>6</v>
      </c>
      <c r="L256" s="34">
        <v>18</v>
      </c>
      <c r="M256" s="24">
        <f t="shared" si="6"/>
        <v>1</v>
      </c>
      <c r="N256" s="24">
        <f t="shared" si="7"/>
        <v>0.8571428571428571</v>
      </c>
      <c r="O256" s="34">
        <v>8</v>
      </c>
    </row>
    <row r="257" spans="1:15" ht="14.25" customHeight="1">
      <c r="A257" s="23">
        <v>2014</v>
      </c>
      <c r="B257" s="23" t="s">
        <v>2367</v>
      </c>
      <c r="C257" s="13" t="s">
        <v>1886</v>
      </c>
      <c r="D257" s="13" t="s">
        <v>23</v>
      </c>
      <c r="E257" s="13" t="s">
        <v>206</v>
      </c>
      <c r="F257" s="24" t="s">
        <v>1878</v>
      </c>
      <c r="G257" s="13"/>
      <c r="H257" s="13" t="s">
        <v>6</v>
      </c>
      <c r="I257" s="34">
        <v>77</v>
      </c>
      <c r="J257" s="34">
        <v>31</v>
      </c>
      <c r="K257" s="34">
        <v>26</v>
      </c>
      <c r="L257" s="34">
        <v>77</v>
      </c>
      <c r="M257" s="24">
        <f t="shared" si="6"/>
        <v>0.40259740259740262</v>
      </c>
      <c r="N257" s="24">
        <f t="shared" si="7"/>
        <v>0.83870967741935487</v>
      </c>
      <c r="O257" s="34">
        <v>0</v>
      </c>
    </row>
    <row r="258" spans="1:15" ht="14.25" customHeight="1">
      <c r="A258" s="23">
        <v>2014</v>
      </c>
      <c r="B258" s="23" t="s">
        <v>2367</v>
      </c>
      <c r="C258" s="13" t="s">
        <v>1886</v>
      </c>
      <c r="D258" s="13" t="s">
        <v>23</v>
      </c>
      <c r="E258" s="13" t="s">
        <v>206</v>
      </c>
      <c r="F258" s="24" t="s">
        <v>37</v>
      </c>
      <c r="G258" s="13"/>
      <c r="H258" s="13" t="s">
        <v>6</v>
      </c>
      <c r="I258" s="34">
        <v>0</v>
      </c>
      <c r="J258" s="34">
        <v>0</v>
      </c>
      <c r="K258" s="34">
        <v>0</v>
      </c>
      <c r="L258" s="34">
        <v>30</v>
      </c>
      <c r="M258" s="24">
        <f t="shared" ref="M258:M321" si="8">+IFERROR(J258/I258,0)</f>
        <v>0</v>
      </c>
      <c r="N258" s="24">
        <f t="shared" ref="N258:N321" si="9">+IFERROR(K258/J258,0)</f>
        <v>0</v>
      </c>
      <c r="O258" s="34">
        <v>8</v>
      </c>
    </row>
    <row r="259" spans="1:15" ht="14.25" customHeight="1">
      <c r="A259" s="23">
        <v>2014</v>
      </c>
      <c r="B259" s="23" t="s">
        <v>2367</v>
      </c>
      <c r="C259" s="13" t="s">
        <v>1886</v>
      </c>
      <c r="D259" s="13" t="s">
        <v>23</v>
      </c>
      <c r="E259" s="13" t="s">
        <v>206</v>
      </c>
      <c r="F259" s="24" t="s">
        <v>38</v>
      </c>
      <c r="G259" s="13"/>
      <c r="H259" s="13" t="s">
        <v>6</v>
      </c>
      <c r="I259" s="34">
        <v>46</v>
      </c>
      <c r="J259" s="34">
        <v>32</v>
      </c>
      <c r="K259" s="34">
        <v>28</v>
      </c>
      <c r="L259" s="34">
        <v>87</v>
      </c>
      <c r="M259" s="24">
        <f t="shared" si="8"/>
        <v>0.69565217391304346</v>
      </c>
      <c r="N259" s="24">
        <f t="shared" si="9"/>
        <v>0.875</v>
      </c>
      <c r="O259" s="34">
        <v>24</v>
      </c>
    </row>
    <row r="260" spans="1:15" ht="14.25" customHeight="1">
      <c r="A260" s="23">
        <v>2014</v>
      </c>
      <c r="B260" s="23" t="s">
        <v>2367</v>
      </c>
      <c r="C260" s="13" t="s">
        <v>1886</v>
      </c>
      <c r="D260" s="13" t="s">
        <v>23</v>
      </c>
      <c r="E260" s="13" t="s">
        <v>206</v>
      </c>
      <c r="F260" s="24" t="s">
        <v>40</v>
      </c>
      <c r="G260" s="13"/>
      <c r="H260" s="13" t="s">
        <v>6</v>
      </c>
      <c r="I260" s="34">
        <v>0</v>
      </c>
      <c r="J260" s="34">
        <v>0</v>
      </c>
      <c r="K260" s="34">
        <v>0</v>
      </c>
      <c r="L260" s="34">
        <v>23</v>
      </c>
      <c r="M260" s="24">
        <f t="shared" si="8"/>
        <v>0</v>
      </c>
      <c r="N260" s="24">
        <f t="shared" si="9"/>
        <v>0</v>
      </c>
      <c r="O260" s="34">
        <v>9</v>
      </c>
    </row>
    <row r="261" spans="1:15" ht="14.25" customHeight="1">
      <c r="A261" s="23">
        <v>2014</v>
      </c>
      <c r="B261" s="23" t="s">
        <v>2367</v>
      </c>
      <c r="C261" s="13" t="s">
        <v>1886</v>
      </c>
      <c r="D261" s="13" t="s">
        <v>23</v>
      </c>
      <c r="E261" s="13" t="s">
        <v>204</v>
      </c>
      <c r="F261" s="24" t="s">
        <v>1453</v>
      </c>
      <c r="G261" s="13"/>
      <c r="H261" s="13" t="s">
        <v>6</v>
      </c>
      <c r="I261" s="34">
        <v>539</v>
      </c>
      <c r="J261" s="34">
        <v>320</v>
      </c>
      <c r="K261" s="34">
        <v>215</v>
      </c>
      <c r="L261" s="34">
        <v>1573</v>
      </c>
      <c r="M261" s="24">
        <f t="shared" si="8"/>
        <v>0.59369202226345086</v>
      </c>
      <c r="N261" s="24">
        <f t="shared" si="9"/>
        <v>0.671875</v>
      </c>
      <c r="O261" s="34">
        <v>181</v>
      </c>
    </row>
    <row r="262" spans="1:15" ht="14.25" customHeight="1">
      <c r="A262" s="23">
        <v>2014</v>
      </c>
      <c r="B262" s="23" t="s">
        <v>2367</v>
      </c>
      <c r="C262" s="13" t="s">
        <v>1886</v>
      </c>
      <c r="D262" s="13" t="s">
        <v>23</v>
      </c>
      <c r="E262" s="13" t="s">
        <v>204</v>
      </c>
      <c r="F262" s="24" t="s">
        <v>1460</v>
      </c>
      <c r="G262" s="13"/>
      <c r="H262" s="13" t="s">
        <v>6</v>
      </c>
      <c r="I262" s="34">
        <v>98</v>
      </c>
      <c r="J262" s="34">
        <v>71</v>
      </c>
      <c r="K262" s="34">
        <v>57</v>
      </c>
      <c r="L262" s="34">
        <v>731</v>
      </c>
      <c r="M262" s="24">
        <f t="shared" si="8"/>
        <v>0.72448979591836737</v>
      </c>
      <c r="N262" s="24">
        <f t="shared" si="9"/>
        <v>0.80281690140845074</v>
      </c>
      <c r="O262" s="34">
        <v>69</v>
      </c>
    </row>
    <row r="263" spans="1:15" ht="14.25" customHeight="1">
      <c r="A263" s="23">
        <v>2014</v>
      </c>
      <c r="B263" s="23" t="s">
        <v>2367</v>
      </c>
      <c r="C263" s="13" t="s">
        <v>1886</v>
      </c>
      <c r="D263" s="13" t="s">
        <v>23</v>
      </c>
      <c r="E263" s="13" t="s">
        <v>204</v>
      </c>
      <c r="F263" s="24" t="s">
        <v>1464</v>
      </c>
      <c r="G263" s="13"/>
      <c r="H263" s="13" t="s">
        <v>6</v>
      </c>
      <c r="I263" s="34">
        <v>203</v>
      </c>
      <c r="J263" s="34">
        <v>177</v>
      </c>
      <c r="K263" s="34">
        <v>87</v>
      </c>
      <c r="L263" s="34">
        <v>471</v>
      </c>
      <c r="M263" s="24">
        <f t="shared" si="8"/>
        <v>0.8719211822660099</v>
      </c>
      <c r="N263" s="24">
        <f t="shared" si="9"/>
        <v>0.49152542372881358</v>
      </c>
      <c r="O263" s="34">
        <v>48</v>
      </c>
    </row>
    <row r="264" spans="1:15" ht="14.25" customHeight="1">
      <c r="A264" s="23">
        <v>2014</v>
      </c>
      <c r="B264" s="23" t="s">
        <v>2367</v>
      </c>
      <c r="C264" s="13" t="s">
        <v>1886</v>
      </c>
      <c r="D264" s="13" t="s">
        <v>41</v>
      </c>
      <c r="E264" s="13" t="s">
        <v>207</v>
      </c>
      <c r="F264" s="24" t="s">
        <v>59</v>
      </c>
      <c r="G264" s="13"/>
      <c r="H264" s="13" t="s">
        <v>6</v>
      </c>
      <c r="I264" s="34">
        <v>8</v>
      </c>
      <c r="J264" s="34">
        <v>8</v>
      </c>
      <c r="K264" s="34">
        <v>7</v>
      </c>
      <c r="L264" s="34">
        <v>17</v>
      </c>
      <c r="M264" s="24">
        <f t="shared" si="8"/>
        <v>1</v>
      </c>
      <c r="N264" s="24">
        <f t="shared" si="9"/>
        <v>0.875</v>
      </c>
      <c r="O264" s="34">
        <v>2</v>
      </c>
    </row>
    <row r="265" spans="1:15" ht="14.25" customHeight="1">
      <c r="A265" s="23">
        <v>2014</v>
      </c>
      <c r="B265" s="23" t="s">
        <v>2367</v>
      </c>
      <c r="C265" s="13" t="s">
        <v>1886</v>
      </c>
      <c r="D265" s="13" t="s">
        <v>41</v>
      </c>
      <c r="E265" s="13" t="s">
        <v>205</v>
      </c>
      <c r="F265" s="24" t="s">
        <v>42</v>
      </c>
      <c r="G265" s="13"/>
      <c r="H265" s="13" t="s">
        <v>6</v>
      </c>
      <c r="I265" s="34">
        <v>72</v>
      </c>
      <c r="J265" s="34">
        <v>42</v>
      </c>
      <c r="K265" s="34">
        <v>40</v>
      </c>
      <c r="L265" s="34">
        <v>87</v>
      </c>
      <c r="M265" s="24">
        <f t="shared" si="8"/>
        <v>0.58333333333333337</v>
      </c>
      <c r="N265" s="24">
        <f t="shared" si="9"/>
        <v>0.95238095238095233</v>
      </c>
      <c r="O265" s="34">
        <v>33</v>
      </c>
    </row>
    <row r="266" spans="1:15" ht="14.25" customHeight="1">
      <c r="A266" s="23">
        <v>2014</v>
      </c>
      <c r="B266" s="23" t="s">
        <v>2367</v>
      </c>
      <c r="C266" s="13" t="s">
        <v>1886</v>
      </c>
      <c r="D266" s="13" t="s">
        <v>41</v>
      </c>
      <c r="E266" s="13" t="s">
        <v>205</v>
      </c>
      <c r="F266" s="24" t="s">
        <v>43</v>
      </c>
      <c r="G266" s="13"/>
      <c r="H266" s="13" t="s">
        <v>6</v>
      </c>
      <c r="I266" s="34">
        <v>50</v>
      </c>
      <c r="J266" s="34">
        <v>43</v>
      </c>
      <c r="K266" s="34">
        <v>37</v>
      </c>
      <c r="L266" s="34">
        <v>68</v>
      </c>
      <c r="M266" s="24">
        <f t="shared" si="8"/>
        <v>0.86</v>
      </c>
      <c r="N266" s="24">
        <f t="shared" si="9"/>
        <v>0.86046511627906974</v>
      </c>
      <c r="O266" s="34">
        <v>39</v>
      </c>
    </row>
    <row r="267" spans="1:15" ht="14.25" customHeight="1">
      <c r="A267" s="23">
        <v>2014</v>
      </c>
      <c r="B267" s="23" t="s">
        <v>2367</v>
      </c>
      <c r="C267" s="13" t="s">
        <v>1886</v>
      </c>
      <c r="D267" s="13" t="s">
        <v>41</v>
      </c>
      <c r="E267" s="13" t="s">
        <v>205</v>
      </c>
      <c r="F267" s="24" t="s">
        <v>44</v>
      </c>
      <c r="G267" s="13"/>
      <c r="H267" s="13" t="s">
        <v>6</v>
      </c>
      <c r="I267" s="34">
        <v>7</v>
      </c>
      <c r="J267" s="34">
        <v>0</v>
      </c>
      <c r="K267" s="34">
        <v>0</v>
      </c>
      <c r="L267" s="34">
        <v>0</v>
      </c>
      <c r="M267" s="24">
        <f t="shared" si="8"/>
        <v>0</v>
      </c>
      <c r="N267" s="24">
        <f t="shared" si="9"/>
        <v>0</v>
      </c>
      <c r="O267" s="34">
        <v>7</v>
      </c>
    </row>
    <row r="268" spans="1:15" ht="14.25" customHeight="1">
      <c r="A268" s="23">
        <v>2014</v>
      </c>
      <c r="B268" s="23" t="s">
        <v>2367</v>
      </c>
      <c r="C268" s="13" t="s">
        <v>1886</v>
      </c>
      <c r="D268" s="13" t="s">
        <v>41</v>
      </c>
      <c r="E268" s="13" t="s">
        <v>205</v>
      </c>
      <c r="F268" s="24" t="s">
        <v>45</v>
      </c>
      <c r="G268" s="13"/>
      <c r="H268" s="13" t="s">
        <v>6</v>
      </c>
      <c r="I268" s="34">
        <v>8</v>
      </c>
      <c r="J268" s="34">
        <v>8</v>
      </c>
      <c r="K268" s="34">
        <v>6</v>
      </c>
      <c r="L268" s="34">
        <v>6</v>
      </c>
      <c r="M268" s="24">
        <f t="shared" si="8"/>
        <v>1</v>
      </c>
      <c r="N268" s="24">
        <f t="shared" si="9"/>
        <v>0.75</v>
      </c>
      <c r="O268" s="34">
        <v>6</v>
      </c>
    </row>
    <row r="269" spans="1:15" ht="14.25" customHeight="1">
      <c r="A269" s="23">
        <v>2014</v>
      </c>
      <c r="B269" s="23" t="s">
        <v>2367</v>
      </c>
      <c r="C269" s="13" t="s">
        <v>1886</v>
      </c>
      <c r="D269" s="13" t="s">
        <v>41</v>
      </c>
      <c r="E269" s="13" t="s">
        <v>205</v>
      </c>
      <c r="F269" s="24" t="s">
        <v>46</v>
      </c>
      <c r="G269" s="13"/>
      <c r="H269" s="13" t="s">
        <v>6</v>
      </c>
      <c r="I269" s="34">
        <v>15</v>
      </c>
      <c r="J269" s="34">
        <v>14</v>
      </c>
      <c r="K269" s="34">
        <v>11</v>
      </c>
      <c r="L269" s="34">
        <v>12</v>
      </c>
      <c r="M269" s="24">
        <f t="shared" si="8"/>
        <v>0.93333333333333335</v>
      </c>
      <c r="N269" s="24">
        <f t="shared" si="9"/>
        <v>0.7857142857142857</v>
      </c>
      <c r="O269" s="34">
        <v>11</v>
      </c>
    </row>
    <row r="270" spans="1:15" ht="14.25" customHeight="1">
      <c r="A270" s="23">
        <v>2014</v>
      </c>
      <c r="B270" s="23" t="s">
        <v>2367</v>
      </c>
      <c r="C270" s="13" t="s">
        <v>1886</v>
      </c>
      <c r="D270" s="13" t="s">
        <v>41</v>
      </c>
      <c r="E270" s="13" t="s">
        <v>205</v>
      </c>
      <c r="F270" s="24" t="s">
        <v>47</v>
      </c>
      <c r="G270" s="13"/>
      <c r="H270" s="13" t="s">
        <v>6</v>
      </c>
      <c r="I270" s="34">
        <v>2</v>
      </c>
      <c r="J270" s="34">
        <v>2</v>
      </c>
      <c r="K270" s="34">
        <v>2</v>
      </c>
      <c r="L270" s="34">
        <v>59</v>
      </c>
      <c r="M270" s="24">
        <f t="shared" si="8"/>
        <v>1</v>
      </c>
      <c r="N270" s="24">
        <f t="shared" si="9"/>
        <v>1</v>
      </c>
      <c r="O270" s="34">
        <v>4</v>
      </c>
    </row>
    <row r="271" spans="1:15" ht="14.25" customHeight="1">
      <c r="A271" s="23">
        <v>2014</v>
      </c>
      <c r="B271" s="23" t="s">
        <v>2367</v>
      </c>
      <c r="C271" s="13" t="s">
        <v>1886</v>
      </c>
      <c r="D271" s="13" t="s">
        <v>41</v>
      </c>
      <c r="E271" s="13" t="s">
        <v>205</v>
      </c>
      <c r="F271" s="24" t="s">
        <v>48</v>
      </c>
      <c r="G271" s="13"/>
      <c r="H271" s="13" t="s">
        <v>6</v>
      </c>
      <c r="I271" s="34">
        <v>3</v>
      </c>
      <c r="J271" s="34">
        <v>3</v>
      </c>
      <c r="K271" s="34">
        <v>3</v>
      </c>
      <c r="L271" s="34">
        <v>12</v>
      </c>
      <c r="M271" s="24">
        <f t="shared" si="8"/>
        <v>1</v>
      </c>
      <c r="N271" s="24">
        <f t="shared" si="9"/>
        <v>1</v>
      </c>
      <c r="O271" s="34">
        <v>0</v>
      </c>
    </row>
    <row r="272" spans="1:15" ht="14.25" customHeight="1">
      <c r="A272" s="23">
        <v>2014</v>
      </c>
      <c r="B272" s="23" t="s">
        <v>2367</v>
      </c>
      <c r="C272" s="13" t="s">
        <v>1886</v>
      </c>
      <c r="D272" s="13" t="s">
        <v>41</v>
      </c>
      <c r="E272" s="13" t="s">
        <v>205</v>
      </c>
      <c r="F272" s="24" t="s">
        <v>49</v>
      </c>
      <c r="G272" s="13"/>
      <c r="H272" s="13" t="s">
        <v>6</v>
      </c>
      <c r="I272" s="34">
        <v>1</v>
      </c>
      <c r="J272" s="34">
        <v>1</v>
      </c>
      <c r="K272" s="34">
        <v>1</v>
      </c>
      <c r="L272" s="34">
        <v>15</v>
      </c>
      <c r="M272" s="24">
        <f t="shared" si="8"/>
        <v>1</v>
      </c>
      <c r="N272" s="24">
        <f t="shared" si="9"/>
        <v>1</v>
      </c>
      <c r="O272" s="34">
        <v>3</v>
      </c>
    </row>
    <row r="273" spans="1:15" ht="14.25" customHeight="1">
      <c r="A273" s="23">
        <v>2014</v>
      </c>
      <c r="B273" s="23" t="s">
        <v>2367</v>
      </c>
      <c r="C273" s="13" t="s">
        <v>1886</v>
      </c>
      <c r="D273" s="13" t="s">
        <v>41</v>
      </c>
      <c r="E273" s="13" t="s">
        <v>205</v>
      </c>
      <c r="F273" s="24" t="s">
        <v>50</v>
      </c>
      <c r="G273" s="13"/>
      <c r="H273" s="13" t="s">
        <v>6</v>
      </c>
      <c r="I273" s="34">
        <v>0</v>
      </c>
      <c r="J273" s="34">
        <v>0</v>
      </c>
      <c r="K273" s="34">
        <v>0</v>
      </c>
      <c r="L273" s="34">
        <v>31</v>
      </c>
      <c r="M273" s="24">
        <f t="shared" si="8"/>
        <v>0</v>
      </c>
      <c r="N273" s="24">
        <f t="shared" si="9"/>
        <v>0</v>
      </c>
      <c r="O273" s="34">
        <v>1</v>
      </c>
    </row>
    <row r="274" spans="1:15" ht="14.25" customHeight="1">
      <c r="A274" s="23">
        <v>2014</v>
      </c>
      <c r="B274" s="23" t="s">
        <v>2367</v>
      </c>
      <c r="C274" s="13" t="s">
        <v>1886</v>
      </c>
      <c r="D274" s="13" t="s">
        <v>41</v>
      </c>
      <c r="E274" s="13" t="s">
        <v>205</v>
      </c>
      <c r="F274" s="24" t="s">
        <v>51</v>
      </c>
      <c r="G274" s="13"/>
      <c r="H274" s="13" t="s">
        <v>6</v>
      </c>
      <c r="I274" s="34">
        <v>15</v>
      </c>
      <c r="J274" s="34">
        <v>11</v>
      </c>
      <c r="K274" s="34">
        <v>10</v>
      </c>
      <c r="L274" s="34">
        <v>10</v>
      </c>
      <c r="M274" s="24">
        <f t="shared" si="8"/>
        <v>0.73333333333333328</v>
      </c>
      <c r="N274" s="24">
        <f t="shared" si="9"/>
        <v>0.90909090909090906</v>
      </c>
      <c r="O274" s="34">
        <v>15</v>
      </c>
    </row>
    <row r="275" spans="1:15" ht="14.25" customHeight="1">
      <c r="A275" s="23">
        <v>2014</v>
      </c>
      <c r="B275" s="23" t="s">
        <v>2367</v>
      </c>
      <c r="C275" s="13" t="s">
        <v>1886</v>
      </c>
      <c r="D275" s="13" t="s">
        <v>41</v>
      </c>
      <c r="E275" s="13" t="s">
        <v>205</v>
      </c>
      <c r="F275" s="24" t="s">
        <v>52</v>
      </c>
      <c r="G275" s="13"/>
      <c r="H275" s="13" t="s">
        <v>6</v>
      </c>
      <c r="I275" s="34">
        <v>0</v>
      </c>
      <c r="J275" s="34">
        <v>0</v>
      </c>
      <c r="K275" s="34">
        <v>0</v>
      </c>
      <c r="L275" s="34">
        <v>17</v>
      </c>
      <c r="M275" s="24">
        <f t="shared" si="8"/>
        <v>0</v>
      </c>
      <c r="N275" s="24">
        <f t="shared" si="9"/>
        <v>0</v>
      </c>
      <c r="O275" s="34">
        <v>4</v>
      </c>
    </row>
    <row r="276" spans="1:15" ht="14.25" customHeight="1">
      <c r="A276" s="23">
        <v>2014</v>
      </c>
      <c r="B276" s="23" t="s">
        <v>2367</v>
      </c>
      <c r="C276" s="13" t="s">
        <v>1886</v>
      </c>
      <c r="D276" s="13" t="s">
        <v>41</v>
      </c>
      <c r="E276" s="13" t="s">
        <v>205</v>
      </c>
      <c r="F276" s="24" t="s">
        <v>53</v>
      </c>
      <c r="G276" s="13"/>
      <c r="H276" s="13" t="s">
        <v>6</v>
      </c>
      <c r="I276" s="34">
        <v>0</v>
      </c>
      <c r="J276" s="34">
        <v>0</v>
      </c>
      <c r="K276" s="34">
        <v>0</v>
      </c>
      <c r="L276" s="34">
        <v>30</v>
      </c>
      <c r="M276" s="24">
        <f t="shared" si="8"/>
        <v>0</v>
      </c>
      <c r="N276" s="24">
        <f t="shared" si="9"/>
        <v>0</v>
      </c>
      <c r="O276" s="34">
        <v>8</v>
      </c>
    </row>
    <row r="277" spans="1:15" ht="14.25" customHeight="1">
      <c r="A277" s="23">
        <v>2014</v>
      </c>
      <c r="B277" s="23" t="s">
        <v>2367</v>
      </c>
      <c r="C277" s="13" t="s">
        <v>1886</v>
      </c>
      <c r="D277" s="13" t="s">
        <v>41</v>
      </c>
      <c r="E277" s="13" t="s">
        <v>205</v>
      </c>
      <c r="F277" s="24" t="s">
        <v>54</v>
      </c>
      <c r="G277" s="13"/>
      <c r="H277" s="13" t="s">
        <v>6</v>
      </c>
      <c r="I277" s="34">
        <v>2</v>
      </c>
      <c r="J277" s="34">
        <v>2</v>
      </c>
      <c r="K277" s="34">
        <v>1</v>
      </c>
      <c r="L277" s="34">
        <v>21</v>
      </c>
      <c r="M277" s="24">
        <f t="shared" si="8"/>
        <v>1</v>
      </c>
      <c r="N277" s="24">
        <f t="shared" si="9"/>
        <v>0.5</v>
      </c>
      <c r="O277" s="34">
        <v>7</v>
      </c>
    </row>
    <row r="278" spans="1:15" ht="14.25" customHeight="1">
      <c r="A278" s="23">
        <v>2014</v>
      </c>
      <c r="B278" s="23" t="s">
        <v>2367</v>
      </c>
      <c r="C278" s="13" t="s">
        <v>1886</v>
      </c>
      <c r="D278" s="13" t="s">
        <v>41</v>
      </c>
      <c r="E278" s="13" t="s">
        <v>206</v>
      </c>
      <c r="F278" s="24" t="s">
        <v>57</v>
      </c>
      <c r="G278" s="13"/>
      <c r="H278" s="13" t="s">
        <v>6</v>
      </c>
      <c r="I278" s="34">
        <v>0</v>
      </c>
      <c r="J278" s="34">
        <v>0</v>
      </c>
      <c r="K278" s="34">
        <v>0</v>
      </c>
      <c r="L278" s="34">
        <v>6</v>
      </c>
      <c r="M278" s="24">
        <f t="shared" si="8"/>
        <v>0</v>
      </c>
      <c r="N278" s="24">
        <f t="shared" si="9"/>
        <v>0</v>
      </c>
      <c r="O278" s="34">
        <v>0</v>
      </c>
    </row>
    <row r="279" spans="1:15" ht="14.25" customHeight="1">
      <c r="A279" s="23">
        <v>2014</v>
      </c>
      <c r="B279" s="23" t="s">
        <v>2367</v>
      </c>
      <c r="C279" s="13" t="s">
        <v>1886</v>
      </c>
      <c r="D279" s="13" t="s">
        <v>41</v>
      </c>
      <c r="E279" s="13" t="s">
        <v>206</v>
      </c>
      <c r="F279" s="24" t="s">
        <v>58</v>
      </c>
      <c r="G279" s="13"/>
      <c r="H279" s="13" t="s">
        <v>6</v>
      </c>
      <c r="I279" s="34">
        <v>2</v>
      </c>
      <c r="J279" s="34">
        <v>2</v>
      </c>
      <c r="K279" s="34">
        <v>2</v>
      </c>
      <c r="L279" s="34">
        <v>23</v>
      </c>
      <c r="M279" s="24">
        <f t="shared" si="8"/>
        <v>1</v>
      </c>
      <c r="N279" s="24">
        <f t="shared" si="9"/>
        <v>1</v>
      </c>
      <c r="O279" s="34">
        <v>9</v>
      </c>
    </row>
    <row r="280" spans="1:15" ht="14.25" customHeight="1">
      <c r="A280" s="23">
        <v>2014</v>
      </c>
      <c r="B280" s="23" t="s">
        <v>2367</v>
      </c>
      <c r="C280" s="13" t="s">
        <v>1886</v>
      </c>
      <c r="D280" s="13" t="s">
        <v>41</v>
      </c>
      <c r="E280" s="13" t="s">
        <v>204</v>
      </c>
      <c r="F280" s="24" t="s">
        <v>1461</v>
      </c>
      <c r="G280" s="13"/>
      <c r="H280" s="13" t="s">
        <v>6</v>
      </c>
      <c r="I280" s="34">
        <v>479</v>
      </c>
      <c r="J280" s="34">
        <v>239</v>
      </c>
      <c r="K280" s="34">
        <v>131</v>
      </c>
      <c r="L280" s="34">
        <v>1031</v>
      </c>
      <c r="M280" s="24">
        <f t="shared" si="8"/>
        <v>0.4989561586638831</v>
      </c>
      <c r="N280" s="24">
        <f t="shared" si="9"/>
        <v>0.54811715481171552</v>
      </c>
      <c r="O280" s="34">
        <v>70</v>
      </c>
    </row>
    <row r="281" spans="1:15" ht="14.25" customHeight="1">
      <c r="A281" s="23">
        <v>2014</v>
      </c>
      <c r="B281" s="23" t="s">
        <v>2367</v>
      </c>
      <c r="C281" s="13" t="s">
        <v>1886</v>
      </c>
      <c r="D281" s="13" t="s">
        <v>60</v>
      </c>
      <c r="E281" s="13" t="s">
        <v>205</v>
      </c>
      <c r="F281" s="24" t="s">
        <v>61</v>
      </c>
      <c r="G281" s="13"/>
      <c r="H281" s="13" t="s">
        <v>6</v>
      </c>
      <c r="I281" s="34">
        <v>25</v>
      </c>
      <c r="J281" s="34">
        <v>25</v>
      </c>
      <c r="K281" s="34">
        <v>23</v>
      </c>
      <c r="L281" s="34">
        <v>52</v>
      </c>
      <c r="M281" s="24">
        <f t="shared" si="8"/>
        <v>1</v>
      </c>
      <c r="N281" s="24">
        <f t="shared" si="9"/>
        <v>0.92</v>
      </c>
      <c r="O281" s="34">
        <v>33</v>
      </c>
    </row>
    <row r="282" spans="1:15" ht="14.25" customHeight="1">
      <c r="A282" s="23">
        <v>2014</v>
      </c>
      <c r="B282" s="23" t="s">
        <v>2367</v>
      </c>
      <c r="C282" s="13" t="s">
        <v>1886</v>
      </c>
      <c r="D282" s="13" t="s">
        <v>60</v>
      </c>
      <c r="E282" s="13" t="s">
        <v>205</v>
      </c>
      <c r="F282" s="24" t="s">
        <v>62</v>
      </c>
      <c r="G282" s="13"/>
      <c r="H282" s="13" t="s">
        <v>6</v>
      </c>
      <c r="I282" s="34">
        <v>19</v>
      </c>
      <c r="J282" s="34">
        <v>19</v>
      </c>
      <c r="K282" s="34">
        <v>14</v>
      </c>
      <c r="L282" s="34">
        <v>27</v>
      </c>
      <c r="M282" s="24">
        <f t="shared" si="8"/>
        <v>1</v>
      </c>
      <c r="N282" s="24">
        <f t="shared" si="9"/>
        <v>0.73684210526315785</v>
      </c>
      <c r="O282" s="34">
        <v>16</v>
      </c>
    </row>
    <row r="283" spans="1:15" ht="14.25" customHeight="1">
      <c r="A283" s="23">
        <v>2014</v>
      </c>
      <c r="B283" s="23" t="s">
        <v>2367</v>
      </c>
      <c r="C283" s="13" t="s">
        <v>1886</v>
      </c>
      <c r="D283" s="13" t="s">
        <v>60</v>
      </c>
      <c r="E283" s="13" t="s">
        <v>205</v>
      </c>
      <c r="F283" s="24" t="s">
        <v>63</v>
      </c>
      <c r="G283" s="13"/>
      <c r="H283" s="13" t="s">
        <v>6</v>
      </c>
      <c r="I283" s="34">
        <v>20</v>
      </c>
      <c r="J283" s="34">
        <v>20</v>
      </c>
      <c r="K283" s="34">
        <v>16</v>
      </c>
      <c r="L283" s="34">
        <v>27</v>
      </c>
      <c r="M283" s="24">
        <f t="shared" si="8"/>
        <v>1</v>
      </c>
      <c r="N283" s="24">
        <f t="shared" si="9"/>
        <v>0.8</v>
      </c>
      <c r="O283" s="34">
        <v>13</v>
      </c>
    </row>
    <row r="284" spans="1:15" ht="14.25" customHeight="1">
      <c r="A284" s="23">
        <v>2014</v>
      </c>
      <c r="B284" s="23" t="s">
        <v>2367</v>
      </c>
      <c r="C284" s="13" t="s">
        <v>1886</v>
      </c>
      <c r="D284" s="13" t="s">
        <v>60</v>
      </c>
      <c r="E284" s="13" t="s">
        <v>206</v>
      </c>
      <c r="F284" s="24" t="s">
        <v>65</v>
      </c>
      <c r="G284" s="13"/>
      <c r="H284" s="13" t="s">
        <v>6</v>
      </c>
      <c r="I284" s="34">
        <v>13</v>
      </c>
      <c r="J284" s="34">
        <v>13</v>
      </c>
      <c r="K284" s="34">
        <v>10</v>
      </c>
      <c r="L284" s="34">
        <v>21</v>
      </c>
      <c r="M284" s="24">
        <f t="shared" si="8"/>
        <v>1</v>
      </c>
      <c r="N284" s="24">
        <f t="shared" si="9"/>
        <v>0.76923076923076927</v>
      </c>
      <c r="O284" s="34">
        <v>6</v>
      </c>
    </row>
    <row r="285" spans="1:15" ht="14.25" customHeight="1">
      <c r="A285" s="23">
        <v>2014</v>
      </c>
      <c r="B285" s="23" t="s">
        <v>2367</v>
      </c>
      <c r="C285" s="13" t="s">
        <v>1886</v>
      </c>
      <c r="D285" s="13" t="s">
        <v>60</v>
      </c>
      <c r="E285" s="13" t="s">
        <v>206</v>
      </c>
      <c r="F285" s="24" t="s">
        <v>66</v>
      </c>
      <c r="G285" s="13"/>
      <c r="H285" s="13" t="s">
        <v>6</v>
      </c>
      <c r="I285" s="34">
        <v>16</v>
      </c>
      <c r="J285" s="34">
        <v>14</v>
      </c>
      <c r="K285" s="34">
        <v>10</v>
      </c>
      <c r="L285" s="34">
        <v>65</v>
      </c>
      <c r="M285" s="24">
        <f t="shared" si="8"/>
        <v>0.875</v>
      </c>
      <c r="N285" s="24">
        <f t="shared" si="9"/>
        <v>0.7142857142857143</v>
      </c>
      <c r="O285" s="34">
        <v>12</v>
      </c>
    </row>
    <row r="286" spans="1:15" ht="14.25" customHeight="1">
      <c r="A286" s="23">
        <v>2014</v>
      </c>
      <c r="B286" s="23" t="s">
        <v>2367</v>
      </c>
      <c r="C286" s="13" t="s">
        <v>1886</v>
      </c>
      <c r="D286" s="13" t="s">
        <v>60</v>
      </c>
      <c r="E286" s="13" t="s">
        <v>206</v>
      </c>
      <c r="F286" s="24" t="s">
        <v>68</v>
      </c>
      <c r="G286" s="13"/>
      <c r="H286" s="13" t="s">
        <v>6</v>
      </c>
      <c r="I286" s="34">
        <v>20</v>
      </c>
      <c r="J286" s="34">
        <v>20</v>
      </c>
      <c r="K286" s="34">
        <v>12</v>
      </c>
      <c r="L286" s="34">
        <v>62</v>
      </c>
      <c r="M286" s="24">
        <f t="shared" si="8"/>
        <v>1</v>
      </c>
      <c r="N286" s="24">
        <f t="shared" si="9"/>
        <v>0.6</v>
      </c>
      <c r="O286" s="34">
        <v>9</v>
      </c>
    </row>
    <row r="287" spans="1:15" ht="14.25" customHeight="1">
      <c r="A287" s="23">
        <v>2014</v>
      </c>
      <c r="B287" s="23" t="s">
        <v>2367</v>
      </c>
      <c r="C287" s="13" t="s">
        <v>1886</v>
      </c>
      <c r="D287" s="13" t="s">
        <v>60</v>
      </c>
      <c r="E287" s="13" t="s">
        <v>206</v>
      </c>
      <c r="F287" s="24" t="s">
        <v>69</v>
      </c>
      <c r="G287" s="13"/>
      <c r="H287" s="13" t="s">
        <v>6</v>
      </c>
      <c r="I287" s="34">
        <v>13</v>
      </c>
      <c r="J287" s="34">
        <v>12</v>
      </c>
      <c r="K287" s="34">
        <v>11</v>
      </c>
      <c r="L287" s="34">
        <v>44</v>
      </c>
      <c r="M287" s="24">
        <f t="shared" si="8"/>
        <v>0.92307692307692313</v>
      </c>
      <c r="N287" s="24">
        <f t="shared" si="9"/>
        <v>0.91666666666666663</v>
      </c>
      <c r="O287" s="34">
        <v>7</v>
      </c>
    </row>
    <row r="288" spans="1:15" ht="14.25" customHeight="1">
      <c r="A288" s="23">
        <v>2014</v>
      </c>
      <c r="B288" s="23" t="s">
        <v>2367</v>
      </c>
      <c r="C288" s="13" t="s">
        <v>1886</v>
      </c>
      <c r="D288" s="13" t="s">
        <v>60</v>
      </c>
      <c r="E288" s="13" t="s">
        <v>204</v>
      </c>
      <c r="F288" s="24" t="s">
        <v>1458</v>
      </c>
      <c r="G288" s="13"/>
      <c r="H288" s="13" t="s">
        <v>6</v>
      </c>
      <c r="I288" s="34">
        <v>150</v>
      </c>
      <c r="J288" s="34">
        <v>128</v>
      </c>
      <c r="K288" s="34">
        <v>86</v>
      </c>
      <c r="L288" s="34">
        <v>516</v>
      </c>
      <c r="M288" s="24">
        <f t="shared" si="8"/>
        <v>0.85333333333333339</v>
      </c>
      <c r="N288" s="24">
        <f t="shared" si="9"/>
        <v>0.671875</v>
      </c>
      <c r="O288" s="34">
        <v>39</v>
      </c>
    </row>
    <row r="289" spans="1:15" ht="14.25" customHeight="1">
      <c r="A289" s="23">
        <v>2014</v>
      </c>
      <c r="B289" s="23" t="s">
        <v>2367</v>
      </c>
      <c r="C289" s="13" t="s">
        <v>1886</v>
      </c>
      <c r="D289" s="13" t="s">
        <v>60</v>
      </c>
      <c r="E289" s="13" t="s">
        <v>204</v>
      </c>
      <c r="F289" s="24" t="s">
        <v>1477</v>
      </c>
      <c r="G289" s="13"/>
      <c r="H289" s="13" t="s">
        <v>6</v>
      </c>
      <c r="I289" s="34">
        <v>158</v>
      </c>
      <c r="J289" s="34">
        <v>118</v>
      </c>
      <c r="K289" s="34">
        <v>81</v>
      </c>
      <c r="L289" s="34">
        <v>280</v>
      </c>
      <c r="M289" s="24">
        <f t="shared" si="8"/>
        <v>0.74683544303797467</v>
      </c>
      <c r="N289" s="24">
        <f t="shared" si="9"/>
        <v>0.68644067796610164</v>
      </c>
      <c r="O289" s="34">
        <v>0</v>
      </c>
    </row>
    <row r="290" spans="1:15" ht="14.25" customHeight="1">
      <c r="A290" s="23">
        <v>2014</v>
      </c>
      <c r="B290" s="23" t="s">
        <v>2367</v>
      </c>
      <c r="C290" s="13" t="s">
        <v>1886</v>
      </c>
      <c r="D290" s="13" t="s">
        <v>70</v>
      </c>
      <c r="E290" s="13" t="s">
        <v>207</v>
      </c>
      <c r="F290" s="24" t="s">
        <v>75</v>
      </c>
      <c r="G290" s="13"/>
      <c r="H290" s="13" t="s">
        <v>6</v>
      </c>
      <c r="I290" s="34">
        <v>0</v>
      </c>
      <c r="J290" s="34">
        <v>0</v>
      </c>
      <c r="K290" s="34">
        <v>0</v>
      </c>
      <c r="L290" s="34">
        <v>43</v>
      </c>
      <c r="M290" s="24">
        <f t="shared" si="8"/>
        <v>0</v>
      </c>
      <c r="N290" s="24">
        <f t="shared" si="9"/>
        <v>0</v>
      </c>
      <c r="O290" s="34">
        <v>1</v>
      </c>
    </row>
    <row r="291" spans="1:15" ht="14.25" customHeight="1">
      <c r="A291" s="23">
        <v>2014</v>
      </c>
      <c r="B291" s="23" t="s">
        <v>2367</v>
      </c>
      <c r="C291" s="13" t="s">
        <v>1886</v>
      </c>
      <c r="D291" s="13" t="s">
        <v>70</v>
      </c>
      <c r="E291" s="13" t="s">
        <v>206</v>
      </c>
      <c r="F291" s="24" t="s">
        <v>72</v>
      </c>
      <c r="G291" s="13"/>
      <c r="H291" s="13" t="s">
        <v>6</v>
      </c>
      <c r="I291" s="34">
        <v>8</v>
      </c>
      <c r="J291" s="34">
        <v>7</v>
      </c>
      <c r="K291" s="34">
        <v>6</v>
      </c>
      <c r="L291" s="34">
        <v>60</v>
      </c>
      <c r="M291" s="24">
        <f t="shared" si="8"/>
        <v>0.875</v>
      </c>
      <c r="N291" s="24">
        <f t="shared" si="9"/>
        <v>0.8571428571428571</v>
      </c>
      <c r="O291" s="34">
        <v>10</v>
      </c>
    </row>
    <row r="292" spans="1:15" ht="14.25" customHeight="1">
      <c r="A292" s="23">
        <v>2014</v>
      </c>
      <c r="B292" s="23" t="s">
        <v>2367</v>
      </c>
      <c r="C292" s="13" t="s">
        <v>1886</v>
      </c>
      <c r="D292" s="13" t="s">
        <v>70</v>
      </c>
      <c r="E292" s="13" t="s">
        <v>206</v>
      </c>
      <c r="F292" s="24" t="s">
        <v>73</v>
      </c>
      <c r="G292" s="13"/>
      <c r="H292" s="13" t="s">
        <v>6</v>
      </c>
      <c r="I292" s="34">
        <v>13</v>
      </c>
      <c r="J292" s="34">
        <v>13</v>
      </c>
      <c r="K292" s="34">
        <v>12</v>
      </c>
      <c r="L292" s="34">
        <v>38</v>
      </c>
      <c r="M292" s="24">
        <f t="shared" si="8"/>
        <v>1</v>
      </c>
      <c r="N292" s="24">
        <f t="shared" si="9"/>
        <v>0.92307692307692313</v>
      </c>
      <c r="O292" s="34">
        <v>5</v>
      </c>
    </row>
    <row r="293" spans="1:15" ht="14.25" customHeight="1">
      <c r="A293" s="23">
        <v>2014</v>
      </c>
      <c r="B293" s="23" t="s">
        <v>2367</v>
      </c>
      <c r="C293" s="13" t="s">
        <v>1886</v>
      </c>
      <c r="D293" s="13" t="s">
        <v>70</v>
      </c>
      <c r="E293" s="13" t="s">
        <v>206</v>
      </c>
      <c r="F293" s="24" t="s">
        <v>74</v>
      </c>
      <c r="G293" s="13"/>
      <c r="H293" s="13" t="s">
        <v>6</v>
      </c>
      <c r="I293" s="34">
        <v>19</v>
      </c>
      <c r="J293" s="34">
        <v>18</v>
      </c>
      <c r="K293" s="34">
        <v>17</v>
      </c>
      <c r="L293" s="34">
        <v>59</v>
      </c>
      <c r="M293" s="24">
        <f t="shared" si="8"/>
        <v>0.94736842105263153</v>
      </c>
      <c r="N293" s="24">
        <f t="shared" si="9"/>
        <v>0.94444444444444442</v>
      </c>
      <c r="O293" s="34">
        <v>12</v>
      </c>
    </row>
    <row r="294" spans="1:15" ht="14.25" customHeight="1">
      <c r="A294" s="23">
        <v>2014</v>
      </c>
      <c r="B294" s="23" t="s">
        <v>2367</v>
      </c>
      <c r="C294" s="13" t="s">
        <v>1886</v>
      </c>
      <c r="D294" s="13" t="s">
        <v>70</v>
      </c>
      <c r="E294" s="13" t="s">
        <v>204</v>
      </c>
      <c r="F294" s="24" t="s">
        <v>577</v>
      </c>
      <c r="G294" s="13"/>
      <c r="H294" s="13" t="s">
        <v>6</v>
      </c>
      <c r="I294" s="34">
        <v>83</v>
      </c>
      <c r="J294" s="34">
        <v>56</v>
      </c>
      <c r="K294" s="34">
        <v>38</v>
      </c>
      <c r="L294" s="34">
        <v>182</v>
      </c>
      <c r="M294" s="24">
        <f t="shared" si="8"/>
        <v>0.67469879518072284</v>
      </c>
      <c r="N294" s="24">
        <f t="shared" si="9"/>
        <v>0.6785714285714286</v>
      </c>
      <c r="O294" s="34">
        <v>14</v>
      </c>
    </row>
    <row r="295" spans="1:15" ht="14.25" customHeight="1">
      <c r="A295" s="23">
        <v>2014</v>
      </c>
      <c r="B295" s="23" t="s">
        <v>2367</v>
      </c>
      <c r="C295" s="13" t="s">
        <v>1886</v>
      </c>
      <c r="D295" s="13" t="s">
        <v>70</v>
      </c>
      <c r="E295" s="13" t="s">
        <v>204</v>
      </c>
      <c r="F295" s="24" t="s">
        <v>1466</v>
      </c>
      <c r="G295" s="13"/>
      <c r="H295" s="13" t="s">
        <v>6</v>
      </c>
      <c r="I295" s="34">
        <v>92</v>
      </c>
      <c r="J295" s="34">
        <v>66</v>
      </c>
      <c r="K295" s="34">
        <v>49</v>
      </c>
      <c r="L295" s="34">
        <v>219</v>
      </c>
      <c r="M295" s="24">
        <f t="shared" si="8"/>
        <v>0.71739130434782605</v>
      </c>
      <c r="N295" s="24">
        <f t="shared" si="9"/>
        <v>0.74242424242424243</v>
      </c>
      <c r="O295" s="34">
        <v>19</v>
      </c>
    </row>
    <row r="296" spans="1:15" ht="14.25" customHeight="1">
      <c r="A296" s="23">
        <v>2014</v>
      </c>
      <c r="B296" s="23" t="s">
        <v>2367</v>
      </c>
      <c r="C296" s="13" t="s">
        <v>1886</v>
      </c>
      <c r="D296" s="13" t="s">
        <v>70</v>
      </c>
      <c r="E296" s="13" t="s">
        <v>204</v>
      </c>
      <c r="F296" s="24" t="s">
        <v>1469</v>
      </c>
      <c r="G296" s="13"/>
      <c r="H296" s="13" t="s">
        <v>6</v>
      </c>
      <c r="I296" s="34">
        <v>32</v>
      </c>
      <c r="J296" s="34">
        <v>29</v>
      </c>
      <c r="K296" s="34">
        <v>19</v>
      </c>
      <c r="L296" s="34">
        <v>121</v>
      </c>
      <c r="M296" s="24">
        <f t="shared" si="8"/>
        <v>0.90625</v>
      </c>
      <c r="N296" s="24">
        <f t="shared" si="9"/>
        <v>0.65517241379310343</v>
      </c>
      <c r="O296" s="34">
        <v>10</v>
      </c>
    </row>
    <row r="297" spans="1:15" ht="14.25" customHeight="1">
      <c r="A297" s="23">
        <v>2014</v>
      </c>
      <c r="B297" s="23" t="s">
        <v>2367</v>
      </c>
      <c r="C297" s="13" t="s">
        <v>1886</v>
      </c>
      <c r="D297" s="13" t="s">
        <v>70</v>
      </c>
      <c r="E297" s="13" t="s">
        <v>204</v>
      </c>
      <c r="F297" s="24" t="s">
        <v>1478</v>
      </c>
      <c r="G297" s="13"/>
      <c r="H297" s="13" t="s">
        <v>6</v>
      </c>
      <c r="I297" s="34">
        <v>36</v>
      </c>
      <c r="J297" s="34">
        <v>30</v>
      </c>
      <c r="K297" s="34">
        <v>24</v>
      </c>
      <c r="L297" s="34">
        <v>101</v>
      </c>
      <c r="M297" s="24">
        <f t="shared" si="8"/>
        <v>0.83333333333333337</v>
      </c>
      <c r="N297" s="24">
        <f t="shared" si="9"/>
        <v>0.8</v>
      </c>
      <c r="O297" s="34">
        <v>11</v>
      </c>
    </row>
    <row r="298" spans="1:15" ht="14.25" customHeight="1">
      <c r="A298" s="23">
        <v>2014</v>
      </c>
      <c r="B298" s="23" t="s">
        <v>2367</v>
      </c>
      <c r="C298" s="13" t="s">
        <v>1886</v>
      </c>
      <c r="D298" s="13" t="s">
        <v>76</v>
      </c>
      <c r="E298" s="13" t="s">
        <v>205</v>
      </c>
      <c r="F298" s="24" t="s">
        <v>78</v>
      </c>
      <c r="G298" s="13"/>
      <c r="H298" s="13" t="s">
        <v>6</v>
      </c>
      <c r="I298" s="34">
        <v>0</v>
      </c>
      <c r="J298" s="34">
        <v>0</v>
      </c>
      <c r="K298" s="34">
        <v>0</v>
      </c>
      <c r="L298" s="34">
        <v>37</v>
      </c>
      <c r="M298" s="24">
        <f t="shared" si="8"/>
        <v>0</v>
      </c>
      <c r="N298" s="24">
        <f t="shared" si="9"/>
        <v>0</v>
      </c>
      <c r="O298" s="34">
        <v>0</v>
      </c>
    </row>
    <row r="299" spans="1:15" ht="14.25" customHeight="1">
      <c r="A299" s="23">
        <v>2014</v>
      </c>
      <c r="B299" s="23" t="s">
        <v>2367</v>
      </c>
      <c r="C299" s="13" t="s">
        <v>1886</v>
      </c>
      <c r="D299" s="13" t="s">
        <v>76</v>
      </c>
      <c r="E299" s="13" t="s">
        <v>205</v>
      </c>
      <c r="F299" s="24" t="s">
        <v>79</v>
      </c>
      <c r="G299" s="13"/>
      <c r="H299" s="13" t="s">
        <v>6</v>
      </c>
      <c r="I299" s="34">
        <v>0</v>
      </c>
      <c r="J299" s="34">
        <v>0</v>
      </c>
      <c r="K299" s="34">
        <v>0</v>
      </c>
      <c r="L299" s="34">
        <v>15</v>
      </c>
      <c r="M299" s="24">
        <f t="shared" si="8"/>
        <v>0</v>
      </c>
      <c r="N299" s="24">
        <f t="shared" si="9"/>
        <v>0</v>
      </c>
      <c r="O299" s="34">
        <v>1</v>
      </c>
    </row>
    <row r="300" spans="1:15" ht="14.25" customHeight="1">
      <c r="A300" s="23">
        <v>2014</v>
      </c>
      <c r="B300" s="23" t="s">
        <v>2367</v>
      </c>
      <c r="C300" s="13" t="s">
        <v>1886</v>
      </c>
      <c r="D300" s="13" t="s">
        <v>76</v>
      </c>
      <c r="E300" s="13" t="s">
        <v>206</v>
      </c>
      <c r="F300" s="24" t="s">
        <v>81</v>
      </c>
      <c r="G300" s="13"/>
      <c r="H300" s="13" t="s">
        <v>6</v>
      </c>
      <c r="I300" s="34">
        <v>0</v>
      </c>
      <c r="J300" s="34">
        <v>0</v>
      </c>
      <c r="K300" s="34">
        <v>0</v>
      </c>
      <c r="L300" s="34">
        <v>28</v>
      </c>
      <c r="M300" s="24">
        <f t="shared" si="8"/>
        <v>0</v>
      </c>
      <c r="N300" s="24">
        <f t="shared" si="9"/>
        <v>0</v>
      </c>
      <c r="O300" s="34">
        <v>8</v>
      </c>
    </row>
    <row r="301" spans="1:15" ht="14.25" customHeight="1">
      <c r="A301" s="23">
        <v>2014</v>
      </c>
      <c r="B301" s="23" t="s">
        <v>2367</v>
      </c>
      <c r="C301" s="13" t="s">
        <v>1886</v>
      </c>
      <c r="D301" s="13" t="s">
        <v>76</v>
      </c>
      <c r="E301" s="13" t="s">
        <v>206</v>
      </c>
      <c r="F301" s="24" t="s">
        <v>82</v>
      </c>
      <c r="G301" s="13"/>
      <c r="H301" s="13" t="s">
        <v>6</v>
      </c>
      <c r="I301" s="34">
        <v>43</v>
      </c>
      <c r="J301" s="34">
        <v>29</v>
      </c>
      <c r="K301" s="34">
        <v>24</v>
      </c>
      <c r="L301" s="34">
        <v>86</v>
      </c>
      <c r="M301" s="24">
        <f t="shared" si="8"/>
        <v>0.67441860465116277</v>
      </c>
      <c r="N301" s="24">
        <f t="shared" si="9"/>
        <v>0.82758620689655171</v>
      </c>
      <c r="O301" s="34">
        <v>9</v>
      </c>
    </row>
    <row r="302" spans="1:15" ht="14.25" customHeight="1">
      <c r="A302" s="23">
        <v>2014</v>
      </c>
      <c r="B302" s="23" t="s">
        <v>2367</v>
      </c>
      <c r="C302" s="13" t="s">
        <v>1886</v>
      </c>
      <c r="D302" s="13" t="s">
        <v>76</v>
      </c>
      <c r="E302" s="13" t="s">
        <v>204</v>
      </c>
      <c r="F302" s="24" t="s">
        <v>2395</v>
      </c>
      <c r="G302" s="13"/>
      <c r="H302" s="13" t="s">
        <v>6</v>
      </c>
      <c r="I302" s="34">
        <v>31</v>
      </c>
      <c r="J302" s="34">
        <v>27</v>
      </c>
      <c r="K302" s="34">
        <v>24</v>
      </c>
      <c r="L302" s="34">
        <v>206</v>
      </c>
      <c r="M302" s="24">
        <f t="shared" si="8"/>
        <v>0.87096774193548387</v>
      </c>
      <c r="N302" s="24">
        <f t="shared" si="9"/>
        <v>0.88888888888888884</v>
      </c>
      <c r="O302" s="34">
        <v>22</v>
      </c>
    </row>
    <row r="303" spans="1:15" ht="14.25" customHeight="1">
      <c r="A303" s="23">
        <v>2014</v>
      </c>
      <c r="B303" s="23" t="s">
        <v>2367</v>
      </c>
      <c r="C303" s="13" t="s">
        <v>1886</v>
      </c>
      <c r="D303" s="13" t="s">
        <v>76</v>
      </c>
      <c r="E303" s="13" t="s">
        <v>204</v>
      </c>
      <c r="F303" s="24" t="s">
        <v>1459</v>
      </c>
      <c r="G303" s="13"/>
      <c r="H303" s="13" t="s">
        <v>6</v>
      </c>
      <c r="I303" s="34">
        <v>418</v>
      </c>
      <c r="J303" s="34">
        <v>277</v>
      </c>
      <c r="K303" s="34">
        <v>202</v>
      </c>
      <c r="L303" s="34">
        <v>1613</v>
      </c>
      <c r="M303" s="24">
        <f t="shared" si="8"/>
        <v>0.66267942583732053</v>
      </c>
      <c r="N303" s="24">
        <f t="shared" si="9"/>
        <v>0.72924187725631773</v>
      </c>
      <c r="O303" s="34">
        <v>137</v>
      </c>
    </row>
    <row r="304" spans="1:15" ht="14.25" customHeight="1">
      <c r="A304" s="23">
        <v>2014</v>
      </c>
      <c r="B304" s="23" t="s">
        <v>2367</v>
      </c>
      <c r="C304" s="13" t="s">
        <v>1886</v>
      </c>
      <c r="D304" s="13" t="s">
        <v>76</v>
      </c>
      <c r="E304" s="13" t="s">
        <v>204</v>
      </c>
      <c r="F304" s="24" t="s">
        <v>77</v>
      </c>
      <c r="G304" s="13"/>
      <c r="H304" s="13" t="s">
        <v>6</v>
      </c>
      <c r="I304" s="34">
        <v>136</v>
      </c>
      <c r="J304" s="34">
        <v>104</v>
      </c>
      <c r="K304" s="34">
        <v>72</v>
      </c>
      <c r="L304" s="34">
        <v>528</v>
      </c>
      <c r="M304" s="24">
        <f t="shared" si="8"/>
        <v>0.76470588235294112</v>
      </c>
      <c r="N304" s="24">
        <f t="shared" si="9"/>
        <v>0.69230769230769229</v>
      </c>
      <c r="O304" s="34">
        <v>28</v>
      </c>
    </row>
    <row r="305" spans="1:15" ht="14.25" customHeight="1">
      <c r="A305" s="23">
        <v>2014</v>
      </c>
      <c r="B305" s="23" t="s">
        <v>2367</v>
      </c>
      <c r="C305" s="13" t="s">
        <v>1886</v>
      </c>
      <c r="D305" s="13" t="s">
        <v>83</v>
      </c>
      <c r="E305" s="13" t="s">
        <v>207</v>
      </c>
      <c r="F305" s="24" t="s">
        <v>85</v>
      </c>
      <c r="G305" s="13"/>
      <c r="H305" s="13" t="s">
        <v>6</v>
      </c>
      <c r="I305" s="34">
        <v>1</v>
      </c>
      <c r="J305" s="34">
        <v>1</v>
      </c>
      <c r="K305" s="34">
        <v>0</v>
      </c>
      <c r="L305" s="34">
        <v>4</v>
      </c>
      <c r="M305" s="24">
        <f t="shared" si="8"/>
        <v>1</v>
      </c>
      <c r="N305" s="24">
        <f t="shared" si="9"/>
        <v>0</v>
      </c>
      <c r="O305" s="34">
        <v>0</v>
      </c>
    </row>
    <row r="306" spans="1:15" ht="14.25" customHeight="1">
      <c r="A306" s="23">
        <v>2014</v>
      </c>
      <c r="B306" s="23" t="s">
        <v>2367</v>
      </c>
      <c r="C306" s="13" t="s">
        <v>1886</v>
      </c>
      <c r="D306" s="13" t="s">
        <v>83</v>
      </c>
      <c r="E306" s="13" t="s">
        <v>206</v>
      </c>
      <c r="F306" s="24" t="s">
        <v>84</v>
      </c>
      <c r="G306" s="13"/>
      <c r="H306" s="13" t="s">
        <v>6</v>
      </c>
      <c r="I306" s="34">
        <v>1</v>
      </c>
      <c r="J306" s="34">
        <v>1</v>
      </c>
      <c r="K306" s="34">
        <v>1</v>
      </c>
      <c r="L306" s="34">
        <v>18</v>
      </c>
      <c r="M306" s="24">
        <f t="shared" si="8"/>
        <v>1</v>
      </c>
      <c r="N306" s="24">
        <f t="shared" si="9"/>
        <v>1</v>
      </c>
      <c r="O306" s="34">
        <v>7</v>
      </c>
    </row>
    <row r="307" spans="1:15" ht="14.25" customHeight="1">
      <c r="A307" s="23">
        <v>2014</v>
      </c>
      <c r="B307" s="23" t="s">
        <v>2367</v>
      </c>
      <c r="C307" s="13" t="s">
        <v>1886</v>
      </c>
      <c r="D307" s="13" t="s">
        <v>86</v>
      </c>
      <c r="E307" s="13" t="s">
        <v>205</v>
      </c>
      <c r="F307" s="24" t="s">
        <v>3111</v>
      </c>
      <c r="G307" s="13"/>
      <c r="H307" s="13" t="s">
        <v>6</v>
      </c>
      <c r="I307" s="34">
        <v>0</v>
      </c>
      <c r="J307" s="34">
        <v>0</v>
      </c>
      <c r="K307" s="34">
        <v>0</v>
      </c>
      <c r="L307" s="34">
        <v>0</v>
      </c>
      <c r="M307" s="24">
        <f t="shared" si="8"/>
        <v>0</v>
      </c>
      <c r="N307" s="24">
        <f t="shared" si="9"/>
        <v>0</v>
      </c>
      <c r="O307" s="34">
        <v>1</v>
      </c>
    </row>
    <row r="308" spans="1:15" ht="14.25" customHeight="1">
      <c r="A308" s="23">
        <v>2014</v>
      </c>
      <c r="B308" s="23" t="s">
        <v>2367</v>
      </c>
      <c r="C308" s="13" t="s">
        <v>1886</v>
      </c>
      <c r="D308" s="13" t="s">
        <v>86</v>
      </c>
      <c r="E308" s="13" t="s">
        <v>206</v>
      </c>
      <c r="F308" s="24" t="s">
        <v>88</v>
      </c>
      <c r="G308" s="13"/>
      <c r="H308" s="13" t="s">
        <v>6</v>
      </c>
      <c r="I308" s="34">
        <v>162</v>
      </c>
      <c r="J308" s="34">
        <v>120</v>
      </c>
      <c r="K308" s="34">
        <v>107</v>
      </c>
      <c r="L308" s="34">
        <v>410</v>
      </c>
      <c r="M308" s="24">
        <f t="shared" si="8"/>
        <v>0.7407407407407407</v>
      </c>
      <c r="N308" s="24">
        <f t="shared" si="9"/>
        <v>0.89166666666666672</v>
      </c>
      <c r="O308" s="34">
        <v>37</v>
      </c>
    </row>
    <row r="309" spans="1:15" ht="14.25" customHeight="1">
      <c r="A309" s="23">
        <v>2014</v>
      </c>
      <c r="B309" s="23" t="s">
        <v>2367</v>
      </c>
      <c r="C309" s="13" t="s">
        <v>1886</v>
      </c>
      <c r="D309" s="13" t="s">
        <v>86</v>
      </c>
      <c r="E309" s="13" t="s">
        <v>204</v>
      </c>
      <c r="F309" s="24" t="s">
        <v>984</v>
      </c>
      <c r="G309" s="13"/>
      <c r="H309" s="13" t="s">
        <v>203</v>
      </c>
      <c r="I309" s="34">
        <v>51</v>
      </c>
      <c r="J309" s="34">
        <v>44</v>
      </c>
      <c r="K309" s="34">
        <v>38</v>
      </c>
      <c r="L309" s="34">
        <v>243</v>
      </c>
      <c r="M309" s="24">
        <f t="shared" si="8"/>
        <v>0.86274509803921573</v>
      </c>
      <c r="N309" s="24">
        <f t="shared" si="9"/>
        <v>0.86363636363636365</v>
      </c>
      <c r="O309" s="34">
        <v>16</v>
      </c>
    </row>
    <row r="310" spans="1:15" ht="14.25" customHeight="1">
      <c r="A310" s="23">
        <v>2014</v>
      </c>
      <c r="B310" s="23" t="s">
        <v>2367</v>
      </c>
      <c r="C310" s="13" t="s">
        <v>1886</v>
      </c>
      <c r="D310" s="13" t="s">
        <v>86</v>
      </c>
      <c r="E310" s="13" t="s">
        <v>204</v>
      </c>
      <c r="F310" s="24" t="s">
        <v>87</v>
      </c>
      <c r="G310" s="13"/>
      <c r="H310" s="13" t="s">
        <v>6</v>
      </c>
      <c r="I310" s="34">
        <v>30</v>
      </c>
      <c r="J310" s="34">
        <v>27</v>
      </c>
      <c r="K310" s="34">
        <v>24</v>
      </c>
      <c r="L310" s="34">
        <v>199</v>
      </c>
      <c r="M310" s="24">
        <f t="shared" si="8"/>
        <v>0.9</v>
      </c>
      <c r="N310" s="24">
        <f t="shared" si="9"/>
        <v>0.88888888888888884</v>
      </c>
      <c r="O310" s="34">
        <v>23</v>
      </c>
    </row>
    <row r="311" spans="1:15" ht="14.25" customHeight="1">
      <c r="A311" s="23">
        <v>2014</v>
      </c>
      <c r="B311" s="23" t="s">
        <v>2367</v>
      </c>
      <c r="C311" s="13" t="s">
        <v>1886</v>
      </c>
      <c r="D311" s="13" t="s">
        <v>89</v>
      </c>
      <c r="E311" s="13" t="s">
        <v>205</v>
      </c>
      <c r="F311" s="24" t="s">
        <v>90</v>
      </c>
      <c r="G311" s="13"/>
      <c r="H311" s="13" t="s">
        <v>6</v>
      </c>
      <c r="I311" s="34">
        <v>12</v>
      </c>
      <c r="J311" s="34">
        <v>11</v>
      </c>
      <c r="K311" s="34">
        <v>11</v>
      </c>
      <c r="L311" s="34">
        <v>21</v>
      </c>
      <c r="M311" s="24">
        <f t="shared" si="8"/>
        <v>0.91666666666666663</v>
      </c>
      <c r="N311" s="24">
        <f t="shared" si="9"/>
        <v>1</v>
      </c>
      <c r="O311" s="34">
        <v>5</v>
      </c>
    </row>
    <row r="312" spans="1:15" ht="14.25" customHeight="1">
      <c r="A312" s="23">
        <v>2014</v>
      </c>
      <c r="B312" s="23" t="s">
        <v>2367</v>
      </c>
      <c r="C312" s="13" t="s">
        <v>1886</v>
      </c>
      <c r="D312" s="13" t="s">
        <v>89</v>
      </c>
      <c r="E312" s="13" t="s">
        <v>205</v>
      </c>
      <c r="F312" s="24" t="s">
        <v>1447</v>
      </c>
      <c r="G312" s="13"/>
      <c r="H312" s="13" t="s">
        <v>6</v>
      </c>
      <c r="I312" s="34">
        <v>29</v>
      </c>
      <c r="J312" s="34">
        <v>18</v>
      </c>
      <c r="K312" s="34">
        <v>15</v>
      </c>
      <c r="L312" s="34">
        <v>27</v>
      </c>
      <c r="M312" s="24">
        <f t="shared" si="8"/>
        <v>0.62068965517241381</v>
      </c>
      <c r="N312" s="24">
        <f t="shared" si="9"/>
        <v>0.83333333333333337</v>
      </c>
      <c r="O312" s="34">
        <v>0</v>
      </c>
    </row>
    <row r="313" spans="1:15" ht="14.25" customHeight="1">
      <c r="A313" s="23">
        <v>2014</v>
      </c>
      <c r="B313" s="23" t="s">
        <v>2367</v>
      </c>
      <c r="C313" s="13" t="s">
        <v>1886</v>
      </c>
      <c r="D313" s="13" t="s">
        <v>89</v>
      </c>
      <c r="E313" s="13" t="s">
        <v>205</v>
      </c>
      <c r="F313" s="24" t="s">
        <v>91</v>
      </c>
      <c r="G313" s="13"/>
      <c r="H313" s="13" t="s">
        <v>6</v>
      </c>
      <c r="I313" s="34">
        <v>1</v>
      </c>
      <c r="J313" s="34">
        <v>0</v>
      </c>
      <c r="K313" s="34">
        <v>0</v>
      </c>
      <c r="L313" s="34">
        <v>0</v>
      </c>
      <c r="M313" s="24">
        <f t="shared" si="8"/>
        <v>0</v>
      </c>
      <c r="N313" s="24">
        <f t="shared" si="9"/>
        <v>0</v>
      </c>
      <c r="O313" s="34">
        <v>0</v>
      </c>
    </row>
    <row r="314" spans="1:15" ht="14.25" customHeight="1">
      <c r="A314" s="23">
        <v>2014</v>
      </c>
      <c r="B314" s="23" t="s">
        <v>2367</v>
      </c>
      <c r="C314" s="13" t="s">
        <v>1886</v>
      </c>
      <c r="D314" s="13" t="s">
        <v>89</v>
      </c>
      <c r="E314" s="13" t="s">
        <v>205</v>
      </c>
      <c r="F314" s="24" t="s">
        <v>92</v>
      </c>
      <c r="G314" s="13"/>
      <c r="H314" s="13" t="s">
        <v>6</v>
      </c>
      <c r="I314" s="34">
        <v>52</v>
      </c>
      <c r="J314" s="34">
        <v>36</v>
      </c>
      <c r="K314" s="34">
        <v>31</v>
      </c>
      <c r="L314" s="34">
        <v>57</v>
      </c>
      <c r="M314" s="24">
        <f t="shared" si="8"/>
        <v>0.69230769230769229</v>
      </c>
      <c r="N314" s="24">
        <f t="shared" si="9"/>
        <v>0.86111111111111116</v>
      </c>
      <c r="O314" s="34">
        <v>2</v>
      </c>
    </row>
    <row r="315" spans="1:15" ht="14.25" customHeight="1">
      <c r="A315" s="23">
        <v>2014</v>
      </c>
      <c r="B315" s="23" t="s">
        <v>2367</v>
      </c>
      <c r="C315" s="13" t="s">
        <v>1886</v>
      </c>
      <c r="D315" s="13" t="s">
        <v>89</v>
      </c>
      <c r="E315" s="13" t="s">
        <v>204</v>
      </c>
      <c r="F315" s="24" t="s">
        <v>1465</v>
      </c>
      <c r="G315" s="13"/>
      <c r="H315" s="13" t="s">
        <v>6</v>
      </c>
      <c r="I315" s="34">
        <v>69</v>
      </c>
      <c r="J315" s="34">
        <v>62</v>
      </c>
      <c r="K315" s="34">
        <v>53</v>
      </c>
      <c r="L315" s="34">
        <v>322</v>
      </c>
      <c r="M315" s="24">
        <f t="shared" si="8"/>
        <v>0.89855072463768115</v>
      </c>
      <c r="N315" s="24">
        <f t="shared" si="9"/>
        <v>0.85483870967741937</v>
      </c>
      <c r="O315" s="34">
        <v>49</v>
      </c>
    </row>
    <row r="316" spans="1:15" ht="14.25" customHeight="1">
      <c r="A316" s="23">
        <v>2014</v>
      </c>
      <c r="B316" s="23" t="s">
        <v>2367</v>
      </c>
      <c r="C316" s="13" t="s">
        <v>1886</v>
      </c>
      <c r="D316" s="13" t="s">
        <v>94</v>
      </c>
      <c r="E316" s="13" t="s">
        <v>207</v>
      </c>
      <c r="F316" s="24" t="s">
        <v>99</v>
      </c>
      <c r="G316" s="13"/>
      <c r="H316" s="13" t="s">
        <v>6</v>
      </c>
      <c r="I316" s="34">
        <v>0</v>
      </c>
      <c r="J316" s="34">
        <v>0</v>
      </c>
      <c r="K316" s="34">
        <v>0</v>
      </c>
      <c r="L316" s="34">
        <v>12</v>
      </c>
      <c r="M316" s="24">
        <f t="shared" si="8"/>
        <v>0</v>
      </c>
      <c r="N316" s="24">
        <f t="shared" si="9"/>
        <v>0</v>
      </c>
      <c r="O316" s="34">
        <v>2</v>
      </c>
    </row>
    <row r="317" spans="1:15" ht="14.25" customHeight="1">
      <c r="A317" s="23">
        <v>2014</v>
      </c>
      <c r="B317" s="23" t="s">
        <v>2367</v>
      </c>
      <c r="C317" s="13" t="s">
        <v>1886</v>
      </c>
      <c r="D317" s="13" t="s">
        <v>94</v>
      </c>
      <c r="E317" s="13" t="s">
        <v>205</v>
      </c>
      <c r="F317" s="24" t="s">
        <v>95</v>
      </c>
      <c r="G317" s="13"/>
      <c r="H317" s="13" t="s">
        <v>6</v>
      </c>
      <c r="I317" s="34">
        <v>0</v>
      </c>
      <c r="J317" s="34">
        <v>0</v>
      </c>
      <c r="K317" s="34">
        <v>0</v>
      </c>
      <c r="L317" s="34">
        <v>7</v>
      </c>
      <c r="M317" s="24">
        <f t="shared" si="8"/>
        <v>0</v>
      </c>
      <c r="N317" s="24">
        <f t="shared" si="9"/>
        <v>0</v>
      </c>
      <c r="O317" s="34">
        <v>0</v>
      </c>
    </row>
    <row r="318" spans="1:15" ht="14.25" customHeight="1">
      <c r="A318" s="23">
        <v>2014</v>
      </c>
      <c r="B318" s="23" t="s">
        <v>2367</v>
      </c>
      <c r="C318" s="13" t="s">
        <v>1886</v>
      </c>
      <c r="D318" s="13" t="s">
        <v>94</v>
      </c>
      <c r="E318" s="13" t="s">
        <v>206</v>
      </c>
      <c r="F318" s="24" t="s">
        <v>96</v>
      </c>
      <c r="G318" s="13"/>
      <c r="H318" s="13" t="s">
        <v>6</v>
      </c>
      <c r="I318" s="34">
        <v>9</v>
      </c>
      <c r="J318" s="34">
        <v>8</v>
      </c>
      <c r="K318" s="34">
        <v>6</v>
      </c>
      <c r="L318" s="34">
        <v>46</v>
      </c>
      <c r="M318" s="24">
        <f t="shared" si="8"/>
        <v>0.88888888888888884</v>
      </c>
      <c r="N318" s="24">
        <f t="shared" si="9"/>
        <v>0.75</v>
      </c>
      <c r="O318" s="34">
        <v>3</v>
      </c>
    </row>
    <row r="319" spans="1:15" ht="14.25" customHeight="1">
      <c r="A319" s="23">
        <v>2014</v>
      </c>
      <c r="B319" s="23" t="s">
        <v>2367</v>
      </c>
      <c r="C319" s="13" t="s">
        <v>1886</v>
      </c>
      <c r="D319" s="13" t="s">
        <v>94</v>
      </c>
      <c r="E319" s="13" t="s">
        <v>206</v>
      </c>
      <c r="F319" s="24" t="s">
        <v>97</v>
      </c>
      <c r="G319" s="13"/>
      <c r="H319" s="13" t="s">
        <v>6</v>
      </c>
      <c r="I319" s="34">
        <v>25</v>
      </c>
      <c r="J319" s="34">
        <v>23</v>
      </c>
      <c r="K319" s="34">
        <v>16</v>
      </c>
      <c r="L319" s="34">
        <v>101</v>
      </c>
      <c r="M319" s="24">
        <f t="shared" si="8"/>
        <v>0.92</v>
      </c>
      <c r="N319" s="24">
        <f t="shared" si="9"/>
        <v>0.69565217391304346</v>
      </c>
      <c r="O319" s="34">
        <v>14</v>
      </c>
    </row>
    <row r="320" spans="1:15" ht="14.25" customHeight="1">
      <c r="A320" s="23">
        <v>2014</v>
      </c>
      <c r="B320" s="23" t="s">
        <v>2367</v>
      </c>
      <c r="C320" s="13" t="s">
        <v>1886</v>
      </c>
      <c r="D320" s="13" t="s">
        <v>94</v>
      </c>
      <c r="E320" s="13" t="s">
        <v>206</v>
      </c>
      <c r="F320" s="24" t="s">
        <v>98</v>
      </c>
      <c r="G320" s="13"/>
      <c r="H320" s="13" t="s">
        <v>6</v>
      </c>
      <c r="I320" s="34">
        <v>21</v>
      </c>
      <c r="J320" s="34">
        <v>18</v>
      </c>
      <c r="K320" s="34">
        <v>13</v>
      </c>
      <c r="L320" s="34">
        <v>83</v>
      </c>
      <c r="M320" s="24">
        <f t="shared" si="8"/>
        <v>0.8571428571428571</v>
      </c>
      <c r="N320" s="24">
        <f t="shared" si="9"/>
        <v>0.72222222222222221</v>
      </c>
      <c r="O320" s="34">
        <v>17</v>
      </c>
    </row>
    <row r="321" spans="1:15" ht="14.25" customHeight="1">
      <c r="A321" s="23">
        <v>2014</v>
      </c>
      <c r="B321" s="23" t="s">
        <v>2367</v>
      </c>
      <c r="C321" s="13" t="s">
        <v>1886</v>
      </c>
      <c r="D321" s="13" t="s">
        <v>94</v>
      </c>
      <c r="E321" s="13" t="s">
        <v>204</v>
      </c>
      <c r="F321" s="24" t="s">
        <v>1463</v>
      </c>
      <c r="G321" s="13"/>
      <c r="H321" s="13" t="s">
        <v>6</v>
      </c>
      <c r="I321" s="34">
        <v>44</v>
      </c>
      <c r="J321" s="34">
        <v>37</v>
      </c>
      <c r="K321" s="34">
        <v>26</v>
      </c>
      <c r="L321" s="34">
        <v>244</v>
      </c>
      <c r="M321" s="24">
        <f t="shared" si="8"/>
        <v>0.84090909090909094</v>
      </c>
      <c r="N321" s="24">
        <f t="shared" si="9"/>
        <v>0.70270270270270274</v>
      </c>
      <c r="O321" s="34">
        <v>21</v>
      </c>
    </row>
    <row r="322" spans="1:15" ht="14.25" customHeight="1">
      <c r="A322" s="23">
        <v>2014</v>
      </c>
      <c r="B322" s="23" t="s">
        <v>2367</v>
      </c>
      <c r="C322" s="13" t="s">
        <v>1886</v>
      </c>
      <c r="D322" s="13" t="s">
        <v>100</v>
      </c>
      <c r="E322" s="13" t="s">
        <v>207</v>
      </c>
      <c r="F322" s="24" t="s">
        <v>103</v>
      </c>
      <c r="G322" s="13"/>
      <c r="H322" s="13" t="s">
        <v>6</v>
      </c>
      <c r="I322" s="34">
        <v>8</v>
      </c>
      <c r="J322" s="34">
        <v>6</v>
      </c>
      <c r="K322" s="34">
        <v>4</v>
      </c>
      <c r="L322" s="34">
        <v>9</v>
      </c>
      <c r="M322" s="24">
        <f t="shared" ref="M322:M385" si="10">+IFERROR(J322/I322,0)</f>
        <v>0.75</v>
      </c>
      <c r="N322" s="24">
        <f t="shared" ref="N322:N385" si="11">+IFERROR(K322/J322,0)</f>
        <v>0.66666666666666663</v>
      </c>
      <c r="O322" s="34">
        <v>2</v>
      </c>
    </row>
    <row r="323" spans="1:15" ht="14.25" customHeight="1">
      <c r="A323" s="23">
        <v>2014</v>
      </c>
      <c r="B323" s="23" t="s">
        <v>2367</v>
      </c>
      <c r="C323" s="13" t="s">
        <v>1886</v>
      </c>
      <c r="D323" s="13" t="s">
        <v>100</v>
      </c>
      <c r="E323" s="13" t="s">
        <v>206</v>
      </c>
      <c r="F323" s="24" t="s">
        <v>102</v>
      </c>
      <c r="G323" s="13"/>
      <c r="H323" s="13" t="s">
        <v>6</v>
      </c>
      <c r="I323" s="34">
        <v>10</v>
      </c>
      <c r="J323" s="34">
        <v>8</v>
      </c>
      <c r="K323" s="34">
        <v>7</v>
      </c>
      <c r="L323" s="34">
        <v>41</v>
      </c>
      <c r="M323" s="24">
        <f t="shared" si="10"/>
        <v>0.8</v>
      </c>
      <c r="N323" s="24">
        <f t="shared" si="11"/>
        <v>0.875</v>
      </c>
      <c r="O323" s="34">
        <v>6</v>
      </c>
    </row>
    <row r="324" spans="1:15" ht="14.25" customHeight="1">
      <c r="A324" s="23">
        <v>2014</v>
      </c>
      <c r="B324" s="23" t="s">
        <v>2367</v>
      </c>
      <c r="C324" s="13" t="s">
        <v>1886</v>
      </c>
      <c r="D324" s="13" t="s">
        <v>100</v>
      </c>
      <c r="E324" s="13" t="s">
        <v>204</v>
      </c>
      <c r="F324" s="24" t="s">
        <v>1468</v>
      </c>
      <c r="G324" s="13"/>
      <c r="H324" s="13" t="s">
        <v>6</v>
      </c>
      <c r="I324" s="34">
        <v>41</v>
      </c>
      <c r="J324" s="34">
        <v>39</v>
      </c>
      <c r="K324" s="34">
        <v>30</v>
      </c>
      <c r="L324" s="34">
        <v>109</v>
      </c>
      <c r="M324" s="24">
        <f t="shared" si="10"/>
        <v>0.95121951219512191</v>
      </c>
      <c r="N324" s="24">
        <f t="shared" si="11"/>
        <v>0.76923076923076927</v>
      </c>
      <c r="O324" s="34">
        <v>7</v>
      </c>
    </row>
    <row r="325" spans="1:15" ht="14.25" customHeight="1">
      <c r="A325" s="23">
        <v>2014</v>
      </c>
      <c r="B325" s="23" t="s">
        <v>2367</v>
      </c>
      <c r="C325" s="13" t="s">
        <v>1886</v>
      </c>
      <c r="D325" s="13" t="s">
        <v>100</v>
      </c>
      <c r="E325" s="13" t="s">
        <v>204</v>
      </c>
      <c r="F325" s="24" t="s">
        <v>101</v>
      </c>
      <c r="G325" s="13"/>
      <c r="H325" s="13" t="s">
        <v>6</v>
      </c>
      <c r="I325" s="34">
        <v>8</v>
      </c>
      <c r="J325" s="34">
        <v>7</v>
      </c>
      <c r="K325" s="34">
        <v>6</v>
      </c>
      <c r="L325" s="34">
        <v>36</v>
      </c>
      <c r="M325" s="24">
        <f t="shared" si="10"/>
        <v>0.875</v>
      </c>
      <c r="N325" s="24">
        <f t="shared" si="11"/>
        <v>0.8571428571428571</v>
      </c>
      <c r="O325" s="34">
        <v>2</v>
      </c>
    </row>
    <row r="326" spans="1:15" ht="14.25" customHeight="1">
      <c r="A326" s="23">
        <v>2014</v>
      </c>
      <c r="B326" s="23" t="s">
        <v>2367</v>
      </c>
      <c r="C326" s="13" t="s">
        <v>1886</v>
      </c>
      <c r="D326" s="13" t="s">
        <v>104</v>
      </c>
      <c r="E326" s="13" t="s">
        <v>207</v>
      </c>
      <c r="F326" s="24" t="s">
        <v>119</v>
      </c>
      <c r="G326" s="13"/>
      <c r="H326" s="13" t="s">
        <v>6</v>
      </c>
      <c r="I326" s="34">
        <v>15</v>
      </c>
      <c r="J326" s="34">
        <v>10</v>
      </c>
      <c r="K326" s="34">
        <v>9</v>
      </c>
      <c r="L326" s="34">
        <v>43</v>
      </c>
      <c r="M326" s="24">
        <f t="shared" si="10"/>
        <v>0.66666666666666663</v>
      </c>
      <c r="N326" s="24">
        <f t="shared" si="11"/>
        <v>0.9</v>
      </c>
      <c r="O326" s="34">
        <v>3</v>
      </c>
    </row>
    <row r="327" spans="1:15" ht="14.25" customHeight="1">
      <c r="A327" s="23">
        <v>2014</v>
      </c>
      <c r="B327" s="23" t="s">
        <v>2367</v>
      </c>
      <c r="C327" s="13" t="s">
        <v>1886</v>
      </c>
      <c r="D327" s="13" t="s">
        <v>104</v>
      </c>
      <c r="E327" s="13" t="s">
        <v>205</v>
      </c>
      <c r="F327" s="24" t="s">
        <v>106</v>
      </c>
      <c r="G327" s="13"/>
      <c r="H327" s="13" t="s">
        <v>6</v>
      </c>
      <c r="I327" s="34">
        <v>75</v>
      </c>
      <c r="J327" s="34">
        <v>24</v>
      </c>
      <c r="K327" s="34">
        <v>21</v>
      </c>
      <c r="L327" s="34">
        <v>40</v>
      </c>
      <c r="M327" s="24">
        <f t="shared" si="10"/>
        <v>0.32</v>
      </c>
      <c r="N327" s="24">
        <f t="shared" si="11"/>
        <v>0.875</v>
      </c>
      <c r="O327" s="34">
        <v>24</v>
      </c>
    </row>
    <row r="328" spans="1:15" ht="14.25" customHeight="1">
      <c r="A328" s="23">
        <v>2014</v>
      </c>
      <c r="B328" s="23" t="s">
        <v>2367</v>
      </c>
      <c r="C328" s="13" t="s">
        <v>1886</v>
      </c>
      <c r="D328" s="13" t="s">
        <v>104</v>
      </c>
      <c r="E328" s="13" t="s">
        <v>205</v>
      </c>
      <c r="F328" s="24" t="s">
        <v>107</v>
      </c>
      <c r="G328" s="13"/>
      <c r="H328" s="13" t="s">
        <v>6</v>
      </c>
      <c r="I328" s="34">
        <v>20</v>
      </c>
      <c r="J328" s="34">
        <v>19</v>
      </c>
      <c r="K328" s="34">
        <v>14</v>
      </c>
      <c r="L328" s="34">
        <v>36</v>
      </c>
      <c r="M328" s="24">
        <f t="shared" si="10"/>
        <v>0.95</v>
      </c>
      <c r="N328" s="24">
        <f t="shared" si="11"/>
        <v>0.73684210526315785</v>
      </c>
      <c r="O328" s="34">
        <v>11</v>
      </c>
    </row>
    <row r="329" spans="1:15" ht="14.25" customHeight="1">
      <c r="A329" s="23">
        <v>2014</v>
      </c>
      <c r="B329" s="23" t="s">
        <v>2367</v>
      </c>
      <c r="C329" s="13" t="s">
        <v>1886</v>
      </c>
      <c r="D329" s="13" t="s">
        <v>104</v>
      </c>
      <c r="E329" s="13" t="s">
        <v>205</v>
      </c>
      <c r="F329" s="24" t="s">
        <v>108</v>
      </c>
      <c r="G329" s="13"/>
      <c r="H329" s="13" t="s">
        <v>6</v>
      </c>
      <c r="I329" s="34">
        <v>35</v>
      </c>
      <c r="J329" s="34">
        <v>32</v>
      </c>
      <c r="K329" s="34">
        <v>27</v>
      </c>
      <c r="L329" s="34">
        <v>61</v>
      </c>
      <c r="M329" s="24">
        <f t="shared" si="10"/>
        <v>0.91428571428571426</v>
      </c>
      <c r="N329" s="24">
        <f t="shared" si="11"/>
        <v>0.84375</v>
      </c>
      <c r="O329" s="34">
        <v>21</v>
      </c>
    </row>
    <row r="330" spans="1:15" ht="14.25" customHeight="1">
      <c r="A330" s="23">
        <v>2014</v>
      </c>
      <c r="B330" s="23" t="s">
        <v>2367</v>
      </c>
      <c r="C330" s="13" t="s">
        <v>1886</v>
      </c>
      <c r="D330" s="13" t="s">
        <v>104</v>
      </c>
      <c r="E330" s="13" t="s">
        <v>205</v>
      </c>
      <c r="F330" s="24" t="s">
        <v>109</v>
      </c>
      <c r="G330" s="13"/>
      <c r="H330" s="13" t="s">
        <v>6</v>
      </c>
      <c r="I330" s="34">
        <v>20</v>
      </c>
      <c r="J330" s="34">
        <v>17</v>
      </c>
      <c r="K330" s="34">
        <v>17</v>
      </c>
      <c r="L330" s="34">
        <v>32</v>
      </c>
      <c r="M330" s="24">
        <f t="shared" si="10"/>
        <v>0.85</v>
      </c>
      <c r="N330" s="24">
        <f t="shared" si="11"/>
        <v>1</v>
      </c>
      <c r="O330" s="34">
        <v>18</v>
      </c>
    </row>
    <row r="331" spans="1:15" ht="14.25" customHeight="1">
      <c r="A331" s="23">
        <v>2014</v>
      </c>
      <c r="B331" s="23" t="s">
        <v>2367</v>
      </c>
      <c r="C331" s="13" t="s">
        <v>1886</v>
      </c>
      <c r="D331" s="13" t="s">
        <v>104</v>
      </c>
      <c r="E331" s="13" t="s">
        <v>205</v>
      </c>
      <c r="F331" s="24" t="s">
        <v>110</v>
      </c>
      <c r="G331" s="13"/>
      <c r="H331" s="13" t="s">
        <v>6</v>
      </c>
      <c r="I331" s="34">
        <v>17</v>
      </c>
      <c r="J331" s="34">
        <v>11</v>
      </c>
      <c r="K331" s="34">
        <v>11</v>
      </c>
      <c r="L331" s="34">
        <v>33</v>
      </c>
      <c r="M331" s="24">
        <f t="shared" si="10"/>
        <v>0.6470588235294118</v>
      </c>
      <c r="N331" s="24">
        <f t="shared" si="11"/>
        <v>1</v>
      </c>
      <c r="O331" s="34">
        <v>14</v>
      </c>
    </row>
    <row r="332" spans="1:15" ht="14.25" customHeight="1">
      <c r="A332" s="23">
        <v>2014</v>
      </c>
      <c r="B332" s="23" t="s">
        <v>2367</v>
      </c>
      <c r="C332" s="13" t="s">
        <v>1886</v>
      </c>
      <c r="D332" s="13" t="s">
        <v>104</v>
      </c>
      <c r="E332" s="13" t="s">
        <v>205</v>
      </c>
      <c r="F332" s="24" t="s">
        <v>111</v>
      </c>
      <c r="G332" s="13"/>
      <c r="H332" s="13" t="s">
        <v>6</v>
      </c>
      <c r="I332" s="34">
        <v>11</v>
      </c>
      <c r="J332" s="34">
        <v>10</v>
      </c>
      <c r="K332" s="34">
        <v>8</v>
      </c>
      <c r="L332" s="34">
        <v>33</v>
      </c>
      <c r="M332" s="24">
        <f t="shared" si="10"/>
        <v>0.90909090909090906</v>
      </c>
      <c r="N332" s="24">
        <f t="shared" si="11"/>
        <v>0.8</v>
      </c>
      <c r="O332" s="34">
        <v>11</v>
      </c>
    </row>
    <row r="333" spans="1:15" ht="14.25" customHeight="1">
      <c r="A333" s="23">
        <v>2014</v>
      </c>
      <c r="B333" s="23" t="s">
        <v>2367</v>
      </c>
      <c r="C333" s="13" t="s">
        <v>1886</v>
      </c>
      <c r="D333" s="13" t="s">
        <v>104</v>
      </c>
      <c r="E333" s="13" t="s">
        <v>206</v>
      </c>
      <c r="F333" s="24" t="s">
        <v>114</v>
      </c>
      <c r="G333" s="13"/>
      <c r="H333" s="13" t="s">
        <v>6</v>
      </c>
      <c r="I333" s="34">
        <v>9</v>
      </c>
      <c r="J333" s="34">
        <v>8</v>
      </c>
      <c r="K333" s="34">
        <v>6</v>
      </c>
      <c r="L333" s="34">
        <v>22</v>
      </c>
      <c r="M333" s="24">
        <f t="shared" si="10"/>
        <v>0.88888888888888884</v>
      </c>
      <c r="N333" s="24">
        <f t="shared" si="11"/>
        <v>0.75</v>
      </c>
      <c r="O333" s="34">
        <v>1</v>
      </c>
    </row>
    <row r="334" spans="1:15" ht="14.25" customHeight="1">
      <c r="A334" s="23">
        <v>2014</v>
      </c>
      <c r="B334" s="23" t="s">
        <v>2367</v>
      </c>
      <c r="C334" s="13" t="s">
        <v>1886</v>
      </c>
      <c r="D334" s="13" t="s">
        <v>104</v>
      </c>
      <c r="E334" s="13" t="s">
        <v>206</v>
      </c>
      <c r="F334" s="24" t="s">
        <v>115</v>
      </c>
      <c r="G334" s="13"/>
      <c r="H334" s="13" t="s">
        <v>6</v>
      </c>
      <c r="I334" s="34">
        <v>36</v>
      </c>
      <c r="J334" s="34">
        <v>33</v>
      </c>
      <c r="K334" s="34">
        <v>26</v>
      </c>
      <c r="L334" s="34">
        <v>93</v>
      </c>
      <c r="M334" s="24">
        <f t="shared" si="10"/>
        <v>0.91666666666666663</v>
      </c>
      <c r="N334" s="24">
        <f t="shared" si="11"/>
        <v>0.78787878787878785</v>
      </c>
      <c r="O334" s="34">
        <v>8</v>
      </c>
    </row>
    <row r="335" spans="1:15" ht="14.25" customHeight="1">
      <c r="A335" s="23">
        <v>2014</v>
      </c>
      <c r="B335" s="23" t="s">
        <v>2367</v>
      </c>
      <c r="C335" s="13" t="s">
        <v>1886</v>
      </c>
      <c r="D335" s="13" t="s">
        <v>104</v>
      </c>
      <c r="E335" s="13" t="s">
        <v>206</v>
      </c>
      <c r="F335" s="24" t="s">
        <v>116</v>
      </c>
      <c r="G335" s="13"/>
      <c r="H335" s="13" t="s">
        <v>6</v>
      </c>
      <c r="I335" s="34">
        <v>26</v>
      </c>
      <c r="J335" s="34">
        <v>16</v>
      </c>
      <c r="K335" s="34">
        <v>14</v>
      </c>
      <c r="L335" s="34">
        <v>62</v>
      </c>
      <c r="M335" s="24">
        <f t="shared" si="10"/>
        <v>0.61538461538461542</v>
      </c>
      <c r="N335" s="24">
        <f t="shared" si="11"/>
        <v>0.875</v>
      </c>
      <c r="O335" s="34">
        <v>7</v>
      </c>
    </row>
    <row r="336" spans="1:15" ht="14.25" customHeight="1">
      <c r="A336" s="23">
        <v>2014</v>
      </c>
      <c r="B336" s="23" t="s">
        <v>2367</v>
      </c>
      <c r="C336" s="13" t="s">
        <v>1886</v>
      </c>
      <c r="D336" s="13" t="s">
        <v>104</v>
      </c>
      <c r="E336" s="13" t="s">
        <v>206</v>
      </c>
      <c r="F336" s="24" t="s">
        <v>117</v>
      </c>
      <c r="G336" s="13"/>
      <c r="H336" s="13" t="s">
        <v>6</v>
      </c>
      <c r="I336" s="34">
        <v>20</v>
      </c>
      <c r="J336" s="34">
        <v>19</v>
      </c>
      <c r="K336" s="34">
        <v>16</v>
      </c>
      <c r="L336" s="34">
        <v>65</v>
      </c>
      <c r="M336" s="24">
        <f t="shared" si="10"/>
        <v>0.95</v>
      </c>
      <c r="N336" s="24">
        <f t="shared" si="11"/>
        <v>0.84210526315789469</v>
      </c>
      <c r="O336" s="34">
        <v>13</v>
      </c>
    </row>
    <row r="337" spans="1:15" ht="14.25" customHeight="1">
      <c r="A337" s="23">
        <v>2014</v>
      </c>
      <c r="B337" s="23" t="s">
        <v>2367</v>
      </c>
      <c r="C337" s="13" t="s">
        <v>1886</v>
      </c>
      <c r="D337" s="13" t="s">
        <v>104</v>
      </c>
      <c r="E337" s="13" t="s">
        <v>206</v>
      </c>
      <c r="F337" s="24" t="s">
        <v>118</v>
      </c>
      <c r="G337" s="13"/>
      <c r="H337" s="13" t="s">
        <v>6</v>
      </c>
      <c r="I337" s="34">
        <v>16</v>
      </c>
      <c r="J337" s="34">
        <v>13</v>
      </c>
      <c r="K337" s="34">
        <v>12</v>
      </c>
      <c r="L337" s="34">
        <v>40</v>
      </c>
      <c r="M337" s="24">
        <f t="shared" si="10"/>
        <v>0.8125</v>
      </c>
      <c r="N337" s="24">
        <f t="shared" si="11"/>
        <v>0.92307692307692313</v>
      </c>
      <c r="O337" s="34">
        <v>1</v>
      </c>
    </row>
    <row r="338" spans="1:15" ht="14.25" customHeight="1">
      <c r="A338" s="23">
        <v>2014</v>
      </c>
      <c r="B338" s="23" t="s">
        <v>2367</v>
      </c>
      <c r="C338" s="13" t="s">
        <v>1886</v>
      </c>
      <c r="D338" s="13" t="s">
        <v>104</v>
      </c>
      <c r="E338" s="13" t="s">
        <v>204</v>
      </c>
      <c r="F338" s="24" t="s">
        <v>1486</v>
      </c>
      <c r="G338" s="13"/>
      <c r="H338" s="13" t="s">
        <v>6</v>
      </c>
      <c r="I338" s="34">
        <v>217</v>
      </c>
      <c r="J338" s="34">
        <v>160</v>
      </c>
      <c r="K338" s="34">
        <v>82</v>
      </c>
      <c r="L338" s="34">
        <v>621</v>
      </c>
      <c r="M338" s="24">
        <f t="shared" si="10"/>
        <v>0.73732718894009219</v>
      </c>
      <c r="N338" s="24">
        <f t="shared" si="11"/>
        <v>0.51249999999999996</v>
      </c>
      <c r="O338" s="34">
        <v>41</v>
      </c>
    </row>
    <row r="339" spans="1:15" ht="14.25" customHeight="1">
      <c r="A339" s="23">
        <v>2014</v>
      </c>
      <c r="B339" s="23" t="s">
        <v>2367</v>
      </c>
      <c r="C339" s="13" t="s">
        <v>1886</v>
      </c>
      <c r="D339" s="13" t="s">
        <v>104</v>
      </c>
      <c r="E339" s="13" t="s">
        <v>204</v>
      </c>
      <c r="F339" s="24" t="s">
        <v>1470</v>
      </c>
      <c r="G339" s="13"/>
      <c r="H339" s="13" t="s">
        <v>6</v>
      </c>
      <c r="I339" s="34">
        <v>84</v>
      </c>
      <c r="J339" s="34">
        <v>76</v>
      </c>
      <c r="K339" s="34">
        <v>46</v>
      </c>
      <c r="L339" s="34">
        <v>293</v>
      </c>
      <c r="M339" s="24">
        <f t="shared" si="10"/>
        <v>0.90476190476190477</v>
      </c>
      <c r="N339" s="24">
        <f t="shared" si="11"/>
        <v>0.60526315789473684</v>
      </c>
      <c r="O339" s="34">
        <v>19</v>
      </c>
    </row>
    <row r="340" spans="1:15" ht="14.25" customHeight="1">
      <c r="A340" s="23">
        <v>2014</v>
      </c>
      <c r="B340" s="23" t="s">
        <v>2367</v>
      </c>
      <c r="C340" s="13" t="s">
        <v>1886</v>
      </c>
      <c r="D340" s="13" t="s">
        <v>104</v>
      </c>
      <c r="E340" s="13" t="s">
        <v>204</v>
      </c>
      <c r="F340" s="24" t="s">
        <v>1471</v>
      </c>
      <c r="G340" s="13"/>
      <c r="H340" s="13" t="s">
        <v>6</v>
      </c>
      <c r="I340" s="34">
        <v>85</v>
      </c>
      <c r="J340" s="34">
        <v>80</v>
      </c>
      <c r="K340" s="34">
        <v>51</v>
      </c>
      <c r="L340" s="34">
        <v>513</v>
      </c>
      <c r="M340" s="24">
        <f t="shared" si="10"/>
        <v>0.94117647058823528</v>
      </c>
      <c r="N340" s="24">
        <f t="shared" si="11"/>
        <v>0.63749999999999996</v>
      </c>
      <c r="O340" s="34">
        <v>55</v>
      </c>
    </row>
    <row r="341" spans="1:15" ht="14.25" customHeight="1">
      <c r="A341" s="23">
        <v>2014</v>
      </c>
      <c r="B341" s="23" t="s">
        <v>2367</v>
      </c>
      <c r="C341" s="13" t="s">
        <v>1886</v>
      </c>
      <c r="D341" s="13" t="s">
        <v>104</v>
      </c>
      <c r="E341" s="13" t="s">
        <v>204</v>
      </c>
      <c r="F341" s="24" t="s">
        <v>1472</v>
      </c>
      <c r="G341" s="13"/>
      <c r="H341" s="13" t="s">
        <v>6</v>
      </c>
      <c r="I341" s="34">
        <v>457</v>
      </c>
      <c r="J341" s="34">
        <v>326</v>
      </c>
      <c r="K341" s="34">
        <v>150</v>
      </c>
      <c r="L341" s="34">
        <v>1331</v>
      </c>
      <c r="M341" s="24">
        <f t="shared" si="10"/>
        <v>0.71334792122538293</v>
      </c>
      <c r="N341" s="24">
        <f t="shared" si="11"/>
        <v>0.46012269938650308</v>
      </c>
      <c r="O341" s="34">
        <v>117</v>
      </c>
    </row>
    <row r="342" spans="1:15" ht="14.25" customHeight="1">
      <c r="A342" s="23">
        <v>2014</v>
      </c>
      <c r="B342" s="23" t="s">
        <v>2367</v>
      </c>
      <c r="C342" s="13" t="s">
        <v>1886</v>
      </c>
      <c r="D342" s="13" t="s">
        <v>120</v>
      </c>
      <c r="E342" s="13" t="s">
        <v>2704</v>
      </c>
      <c r="F342" s="24" t="s">
        <v>121</v>
      </c>
      <c r="G342" s="13"/>
      <c r="H342" s="13" t="s">
        <v>6</v>
      </c>
      <c r="I342" s="34">
        <v>0</v>
      </c>
      <c r="J342" s="34">
        <v>0</v>
      </c>
      <c r="K342" s="34">
        <v>0</v>
      </c>
      <c r="L342" s="34">
        <v>18</v>
      </c>
      <c r="M342" s="24">
        <f t="shared" si="10"/>
        <v>0</v>
      </c>
      <c r="N342" s="24">
        <f t="shared" si="11"/>
        <v>0</v>
      </c>
      <c r="O342" s="34">
        <v>0</v>
      </c>
    </row>
    <row r="343" spans="1:15" ht="14.25" customHeight="1">
      <c r="A343" s="23">
        <v>2014</v>
      </c>
      <c r="B343" s="23" t="s">
        <v>2367</v>
      </c>
      <c r="C343" s="13" t="s">
        <v>1886</v>
      </c>
      <c r="D343" s="13" t="s">
        <v>120</v>
      </c>
      <c r="E343" s="13" t="s">
        <v>2704</v>
      </c>
      <c r="F343" s="24" t="s">
        <v>122</v>
      </c>
      <c r="G343" s="13"/>
      <c r="H343" s="13" t="s">
        <v>6</v>
      </c>
      <c r="I343" s="34">
        <v>1</v>
      </c>
      <c r="J343" s="34">
        <v>1</v>
      </c>
      <c r="K343" s="34">
        <v>1</v>
      </c>
      <c r="L343" s="34">
        <v>5</v>
      </c>
      <c r="M343" s="24">
        <f t="shared" si="10"/>
        <v>1</v>
      </c>
      <c r="N343" s="24">
        <f t="shared" si="11"/>
        <v>1</v>
      </c>
      <c r="O343" s="34">
        <v>2</v>
      </c>
    </row>
    <row r="344" spans="1:15" ht="14.25" customHeight="1">
      <c r="A344" s="23">
        <v>2014</v>
      </c>
      <c r="B344" s="23" t="s">
        <v>2367</v>
      </c>
      <c r="C344" s="13" t="s">
        <v>1886</v>
      </c>
      <c r="D344" s="13" t="s">
        <v>120</v>
      </c>
      <c r="E344" s="13" t="s">
        <v>2704</v>
      </c>
      <c r="F344" s="24" t="s">
        <v>123</v>
      </c>
      <c r="G344" s="13"/>
      <c r="H344" s="13" t="s">
        <v>6</v>
      </c>
      <c r="I344" s="34">
        <v>8</v>
      </c>
      <c r="J344" s="34">
        <v>1</v>
      </c>
      <c r="K344" s="34">
        <v>1</v>
      </c>
      <c r="L344" s="34">
        <v>2</v>
      </c>
      <c r="M344" s="24">
        <f t="shared" si="10"/>
        <v>0.125</v>
      </c>
      <c r="N344" s="24">
        <f t="shared" si="11"/>
        <v>1</v>
      </c>
      <c r="O344" s="34">
        <v>1</v>
      </c>
    </row>
    <row r="345" spans="1:15" ht="14.25" customHeight="1">
      <c r="A345" s="23">
        <v>2014</v>
      </c>
      <c r="B345" s="23" t="s">
        <v>2367</v>
      </c>
      <c r="C345" s="13" t="s">
        <v>1886</v>
      </c>
      <c r="D345" s="13" t="s">
        <v>120</v>
      </c>
      <c r="E345" s="13" t="s">
        <v>2704</v>
      </c>
      <c r="F345" s="24" t="s">
        <v>124</v>
      </c>
      <c r="G345" s="13"/>
      <c r="H345" s="13" t="s">
        <v>6</v>
      </c>
      <c r="I345" s="34">
        <v>81</v>
      </c>
      <c r="J345" s="34">
        <v>6</v>
      </c>
      <c r="K345" s="34">
        <v>6</v>
      </c>
      <c r="L345" s="34">
        <v>22</v>
      </c>
      <c r="M345" s="24">
        <f t="shared" si="10"/>
        <v>7.407407407407407E-2</v>
      </c>
      <c r="N345" s="24">
        <f t="shared" si="11"/>
        <v>1</v>
      </c>
      <c r="O345" s="34">
        <v>5</v>
      </c>
    </row>
    <row r="346" spans="1:15" ht="14.25" customHeight="1">
      <c r="A346" s="23">
        <v>2014</v>
      </c>
      <c r="B346" s="23" t="s">
        <v>2367</v>
      </c>
      <c r="C346" s="13" t="s">
        <v>1886</v>
      </c>
      <c r="D346" s="13" t="s">
        <v>120</v>
      </c>
      <c r="E346" s="13" t="s">
        <v>2704</v>
      </c>
      <c r="F346" s="24" t="s">
        <v>125</v>
      </c>
      <c r="G346" s="13"/>
      <c r="H346" s="13" t="s">
        <v>6</v>
      </c>
      <c r="I346" s="34">
        <v>0</v>
      </c>
      <c r="J346" s="34">
        <v>0</v>
      </c>
      <c r="K346" s="34">
        <v>0</v>
      </c>
      <c r="L346" s="34">
        <v>8</v>
      </c>
      <c r="M346" s="24">
        <f t="shared" si="10"/>
        <v>0</v>
      </c>
      <c r="N346" s="24">
        <f t="shared" si="11"/>
        <v>0</v>
      </c>
      <c r="O346" s="34">
        <v>1</v>
      </c>
    </row>
    <row r="347" spans="1:15" ht="14.25" customHeight="1">
      <c r="A347" s="23">
        <v>2014</v>
      </c>
      <c r="B347" s="23" t="s">
        <v>2367</v>
      </c>
      <c r="C347" s="13" t="s">
        <v>1886</v>
      </c>
      <c r="D347" s="13" t="s">
        <v>120</v>
      </c>
      <c r="E347" s="13" t="s">
        <v>2704</v>
      </c>
      <c r="F347" s="24" t="s">
        <v>127</v>
      </c>
      <c r="G347" s="13"/>
      <c r="H347" s="13" t="s">
        <v>6</v>
      </c>
      <c r="I347" s="34">
        <v>0</v>
      </c>
      <c r="J347" s="34">
        <v>0</v>
      </c>
      <c r="K347" s="34">
        <v>0</v>
      </c>
      <c r="L347" s="34">
        <v>2</v>
      </c>
      <c r="M347" s="24">
        <f t="shared" si="10"/>
        <v>0</v>
      </c>
      <c r="N347" s="24">
        <f t="shared" si="11"/>
        <v>0</v>
      </c>
      <c r="O347" s="34">
        <v>0</v>
      </c>
    </row>
    <row r="348" spans="1:15" ht="14.25" customHeight="1">
      <c r="A348" s="23">
        <v>2014</v>
      </c>
      <c r="B348" s="23" t="s">
        <v>2367</v>
      </c>
      <c r="C348" s="13" t="s">
        <v>1886</v>
      </c>
      <c r="D348" s="13" t="s">
        <v>120</v>
      </c>
      <c r="E348" s="13" t="s">
        <v>2704</v>
      </c>
      <c r="F348" s="24" t="s">
        <v>128</v>
      </c>
      <c r="G348" s="13"/>
      <c r="H348" s="13" t="s">
        <v>6</v>
      </c>
      <c r="I348" s="34">
        <v>6</v>
      </c>
      <c r="J348" s="34">
        <v>1</v>
      </c>
      <c r="K348" s="34">
        <v>1</v>
      </c>
      <c r="L348" s="34">
        <v>4</v>
      </c>
      <c r="M348" s="24">
        <f t="shared" si="10"/>
        <v>0.16666666666666666</v>
      </c>
      <c r="N348" s="24">
        <f t="shared" si="11"/>
        <v>1</v>
      </c>
      <c r="O348" s="34">
        <v>1</v>
      </c>
    </row>
    <row r="349" spans="1:15" ht="14.25" customHeight="1">
      <c r="A349" s="23">
        <v>2014</v>
      </c>
      <c r="B349" s="23" t="s">
        <v>2367</v>
      </c>
      <c r="C349" s="13" t="s">
        <v>1886</v>
      </c>
      <c r="D349" s="13" t="s">
        <v>120</v>
      </c>
      <c r="E349" s="13" t="s">
        <v>2704</v>
      </c>
      <c r="F349" s="24" t="s">
        <v>129</v>
      </c>
      <c r="G349" s="13"/>
      <c r="H349" s="13" t="s">
        <v>6</v>
      </c>
      <c r="I349" s="34">
        <v>4</v>
      </c>
      <c r="J349" s="34">
        <v>2</v>
      </c>
      <c r="K349" s="34">
        <v>2</v>
      </c>
      <c r="L349" s="34">
        <v>6</v>
      </c>
      <c r="M349" s="24">
        <f t="shared" si="10"/>
        <v>0.5</v>
      </c>
      <c r="N349" s="24">
        <f t="shared" si="11"/>
        <v>1</v>
      </c>
      <c r="O349" s="34">
        <v>1</v>
      </c>
    </row>
    <row r="350" spans="1:15" ht="14.25" customHeight="1">
      <c r="A350" s="23">
        <v>2014</v>
      </c>
      <c r="B350" s="23" t="s">
        <v>2367</v>
      </c>
      <c r="C350" s="13" t="s">
        <v>1886</v>
      </c>
      <c r="D350" s="13" t="s">
        <v>120</v>
      </c>
      <c r="E350" s="13" t="s">
        <v>2704</v>
      </c>
      <c r="F350" s="24" t="s">
        <v>130</v>
      </c>
      <c r="G350" s="13"/>
      <c r="H350" s="13" t="s">
        <v>6</v>
      </c>
      <c r="I350" s="34">
        <v>13</v>
      </c>
      <c r="J350" s="34">
        <v>2</v>
      </c>
      <c r="K350" s="34">
        <v>2</v>
      </c>
      <c r="L350" s="34">
        <v>6</v>
      </c>
      <c r="M350" s="24">
        <f t="shared" si="10"/>
        <v>0.15384615384615385</v>
      </c>
      <c r="N350" s="24">
        <f t="shared" si="11"/>
        <v>1</v>
      </c>
      <c r="O350" s="34">
        <v>2</v>
      </c>
    </row>
    <row r="351" spans="1:15" ht="14.25" customHeight="1">
      <c r="A351" s="23">
        <v>2014</v>
      </c>
      <c r="B351" s="23" t="s">
        <v>2367</v>
      </c>
      <c r="C351" s="13" t="s">
        <v>1886</v>
      </c>
      <c r="D351" s="13" t="s">
        <v>120</v>
      </c>
      <c r="E351" s="13" t="s">
        <v>2704</v>
      </c>
      <c r="F351" s="24" t="s">
        <v>131</v>
      </c>
      <c r="G351" s="13"/>
      <c r="H351" s="13" t="s">
        <v>6</v>
      </c>
      <c r="I351" s="34">
        <v>5</v>
      </c>
      <c r="J351" s="34">
        <v>3</v>
      </c>
      <c r="K351" s="34">
        <v>3</v>
      </c>
      <c r="L351" s="34">
        <v>17</v>
      </c>
      <c r="M351" s="24">
        <f t="shared" si="10"/>
        <v>0.6</v>
      </c>
      <c r="N351" s="24">
        <f t="shared" si="11"/>
        <v>1</v>
      </c>
      <c r="O351" s="34">
        <v>1</v>
      </c>
    </row>
    <row r="352" spans="1:15" ht="14.25" customHeight="1">
      <c r="A352" s="23">
        <v>2014</v>
      </c>
      <c r="B352" s="23" t="s">
        <v>2367</v>
      </c>
      <c r="C352" s="13" t="s">
        <v>1886</v>
      </c>
      <c r="D352" s="13" t="s">
        <v>120</v>
      </c>
      <c r="E352" s="13" t="s">
        <v>2704</v>
      </c>
      <c r="F352" s="24" t="s">
        <v>132</v>
      </c>
      <c r="G352" s="13"/>
      <c r="H352" s="13" t="s">
        <v>6</v>
      </c>
      <c r="I352" s="34">
        <v>51</v>
      </c>
      <c r="J352" s="34">
        <v>3</v>
      </c>
      <c r="K352" s="34">
        <v>3</v>
      </c>
      <c r="L352" s="34">
        <v>16</v>
      </c>
      <c r="M352" s="24">
        <f t="shared" si="10"/>
        <v>5.8823529411764705E-2</v>
      </c>
      <c r="N352" s="24">
        <f t="shared" si="11"/>
        <v>1</v>
      </c>
      <c r="O352" s="34">
        <v>4</v>
      </c>
    </row>
    <row r="353" spans="1:15" ht="14.25" customHeight="1">
      <c r="A353" s="23">
        <v>2014</v>
      </c>
      <c r="B353" s="23" t="s">
        <v>2367</v>
      </c>
      <c r="C353" s="13" t="s">
        <v>1886</v>
      </c>
      <c r="D353" s="13" t="s">
        <v>120</v>
      </c>
      <c r="E353" s="13" t="s">
        <v>2704</v>
      </c>
      <c r="F353" s="24" t="s">
        <v>133</v>
      </c>
      <c r="G353" s="13"/>
      <c r="H353" s="13" t="s">
        <v>6</v>
      </c>
      <c r="I353" s="34">
        <v>3</v>
      </c>
      <c r="J353" s="34">
        <v>1</v>
      </c>
      <c r="K353" s="34">
        <v>1</v>
      </c>
      <c r="L353" s="34">
        <v>2</v>
      </c>
      <c r="M353" s="24">
        <f t="shared" si="10"/>
        <v>0.33333333333333331</v>
      </c>
      <c r="N353" s="24">
        <f t="shared" si="11"/>
        <v>1</v>
      </c>
      <c r="O353" s="34">
        <v>0</v>
      </c>
    </row>
    <row r="354" spans="1:15" ht="14.25" customHeight="1">
      <c r="A354" s="23">
        <v>2014</v>
      </c>
      <c r="B354" s="23" t="s">
        <v>2367</v>
      </c>
      <c r="C354" s="13" t="s">
        <v>1886</v>
      </c>
      <c r="D354" s="13" t="s">
        <v>120</v>
      </c>
      <c r="E354" s="13" t="s">
        <v>2704</v>
      </c>
      <c r="F354" s="24" t="s">
        <v>134</v>
      </c>
      <c r="G354" s="13"/>
      <c r="H354" s="13" t="s">
        <v>6</v>
      </c>
      <c r="I354" s="34">
        <v>1</v>
      </c>
      <c r="J354" s="34">
        <v>0</v>
      </c>
      <c r="K354" s="34">
        <v>0</v>
      </c>
      <c r="L354" s="34">
        <v>4</v>
      </c>
      <c r="M354" s="24">
        <f t="shared" si="10"/>
        <v>0</v>
      </c>
      <c r="N354" s="24">
        <f t="shared" si="11"/>
        <v>0</v>
      </c>
      <c r="O354" s="34">
        <v>1</v>
      </c>
    </row>
    <row r="355" spans="1:15" ht="14.25" customHeight="1">
      <c r="A355" s="23">
        <v>2014</v>
      </c>
      <c r="B355" s="23" t="s">
        <v>2367</v>
      </c>
      <c r="C355" s="13" t="s">
        <v>1886</v>
      </c>
      <c r="D355" s="13" t="s">
        <v>120</v>
      </c>
      <c r="E355" s="13" t="s">
        <v>2704</v>
      </c>
      <c r="F355" s="24" t="s">
        <v>135</v>
      </c>
      <c r="G355" s="13"/>
      <c r="H355" s="13" t="s">
        <v>6</v>
      </c>
      <c r="I355" s="34">
        <v>1</v>
      </c>
      <c r="J355" s="34">
        <v>1</v>
      </c>
      <c r="K355" s="34">
        <v>0</v>
      </c>
      <c r="L355" s="34">
        <v>18</v>
      </c>
      <c r="M355" s="24">
        <f t="shared" si="10"/>
        <v>1</v>
      </c>
      <c r="N355" s="24">
        <f t="shared" si="11"/>
        <v>0</v>
      </c>
      <c r="O355" s="34">
        <v>4</v>
      </c>
    </row>
    <row r="356" spans="1:15" ht="14.25" customHeight="1">
      <c r="A356" s="23">
        <v>2014</v>
      </c>
      <c r="B356" s="23" t="s">
        <v>2367</v>
      </c>
      <c r="C356" s="13" t="s">
        <v>1886</v>
      </c>
      <c r="D356" s="13" t="s">
        <v>120</v>
      </c>
      <c r="E356" s="13" t="s">
        <v>2704</v>
      </c>
      <c r="F356" s="24" t="s">
        <v>136</v>
      </c>
      <c r="G356" s="13"/>
      <c r="H356" s="13" t="s">
        <v>6</v>
      </c>
      <c r="I356" s="34">
        <v>11</v>
      </c>
      <c r="J356" s="34">
        <v>4</v>
      </c>
      <c r="K356" s="34">
        <v>4</v>
      </c>
      <c r="L356" s="34">
        <v>18</v>
      </c>
      <c r="M356" s="24">
        <f t="shared" si="10"/>
        <v>0.36363636363636365</v>
      </c>
      <c r="N356" s="24">
        <f t="shared" si="11"/>
        <v>1</v>
      </c>
      <c r="O356" s="34">
        <v>5</v>
      </c>
    </row>
    <row r="357" spans="1:15" ht="14.25" customHeight="1">
      <c r="A357" s="23">
        <v>2014</v>
      </c>
      <c r="B357" s="23" t="s">
        <v>2367</v>
      </c>
      <c r="C357" s="13" t="s">
        <v>1886</v>
      </c>
      <c r="D357" s="13" t="s">
        <v>120</v>
      </c>
      <c r="E357" s="13" t="s">
        <v>2704</v>
      </c>
      <c r="F357" s="24" t="s">
        <v>137</v>
      </c>
      <c r="G357" s="13"/>
      <c r="H357" s="13" t="s">
        <v>6</v>
      </c>
      <c r="I357" s="34">
        <v>187</v>
      </c>
      <c r="J357" s="34">
        <v>9</v>
      </c>
      <c r="K357" s="34">
        <v>7</v>
      </c>
      <c r="L357" s="34">
        <v>40</v>
      </c>
      <c r="M357" s="24">
        <f t="shared" si="10"/>
        <v>4.8128342245989303E-2</v>
      </c>
      <c r="N357" s="24">
        <f t="shared" si="11"/>
        <v>0.77777777777777779</v>
      </c>
      <c r="O357" s="34">
        <v>10</v>
      </c>
    </row>
    <row r="358" spans="1:15" ht="14.25" customHeight="1">
      <c r="A358" s="23">
        <v>2014</v>
      </c>
      <c r="B358" s="23" t="s">
        <v>2367</v>
      </c>
      <c r="C358" s="13" t="s">
        <v>1886</v>
      </c>
      <c r="D358" s="13" t="s">
        <v>120</v>
      </c>
      <c r="E358" s="13" t="s">
        <v>2704</v>
      </c>
      <c r="F358" s="24" t="s">
        <v>138</v>
      </c>
      <c r="G358" s="13"/>
      <c r="H358" s="13" t="s">
        <v>6</v>
      </c>
      <c r="I358" s="34">
        <v>2</v>
      </c>
      <c r="J358" s="34">
        <v>1</v>
      </c>
      <c r="K358" s="34">
        <v>1</v>
      </c>
      <c r="L358" s="34">
        <v>3</v>
      </c>
      <c r="M358" s="24">
        <f t="shared" si="10"/>
        <v>0.5</v>
      </c>
      <c r="N358" s="24">
        <f t="shared" si="11"/>
        <v>1</v>
      </c>
      <c r="O358" s="34">
        <v>1</v>
      </c>
    </row>
    <row r="359" spans="1:15" ht="14.25" customHeight="1">
      <c r="A359" s="23">
        <v>2014</v>
      </c>
      <c r="B359" s="23" t="s">
        <v>2367</v>
      </c>
      <c r="C359" s="13" t="s">
        <v>1886</v>
      </c>
      <c r="D359" s="13" t="s">
        <v>120</v>
      </c>
      <c r="E359" s="13" t="s">
        <v>2704</v>
      </c>
      <c r="F359" s="24" t="s">
        <v>139</v>
      </c>
      <c r="G359" s="13"/>
      <c r="H359" s="13" t="s">
        <v>6</v>
      </c>
      <c r="I359" s="34">
        <v>1</v>
      </c>
      <c r="J359" s="34">
        <v>1</v>
      </c>
      <c r="K359" s="34">
        <v>1</v>
      </c>
      <c r="L359" s="34">
        <v>1</v>
      </c>
      <c r="M359" s="24">
        <f t="shared" si="10"/>
        <v>1</v>
      </c>
      <c r="N359" s="24">
        <f t="shared" si="11"/>
        <v>1</v>
      </c>
      <c r="O359" s="34">
        <v>1</v>
      </c>
    </row>
    <row r="360" spans="1:15" ht="14.25" customHeight="1">
      <c r="A360" s="23">
        <v>2014</v>
      </c>
      <c r="B360" s="23" t="s">
        <v>2367</v>
      </c>
      <c r="C360" s="13" t="s">
        <v>1886</v>
      </c>
      <c r="D360" s="13" t="s">
        <v>120</v>
      </c>
      <c r="E360" s="13" t="s">
        <v>2704</v>
      </c>
      <c r="F360" s="24" t="s">
        <v>140</v>
      </c>
      <c r="G360" s="13"/>
      <c r="H360" s="13" t="s">
        <v>6</v>
      </c>
      <c r="I360" s="34">
        <v>1</v>
      </c>
      <c r="J360" s="34">
        <v>0</v>
      </c>
      <c r="K360" s="34">
        <v>0</v>
      </c>
      <c r="L360" s="34">
        <v>6</v>
      </c>
      <c r="M360" s="24">
        <f t="shared" si="10"/>
        <v>0</v>
      </c>
      <c r="N360" s="24">
        <f t="shared" si="11"/>
        <v>0</v>
      </c>
      <c r="O360" s="34">
        <v>1</v>
      </c>
    </row>
    <row r="361" spans="1:15" ht="14.25" customHeight="1">
      <c r="A361" s="23">
        <v>2014</v>
      </c>
      <c r="B361" s="23" t="s">
        <v>2367</v>
      </c>
      <c r="C361" s="13" t="s">
        <v>1886</v>
      </c>
      <c r="D361" s="13" t="s">
        <v>120</v>
      </c>
      <c r="E361" s="13" t="s">
        <v>2704</v>
      </c>
      <c r="F361" s="24" t="s">
        <v>141</v>
      </c>
      <c r="G361" s="13"/>
      <c r="H361" s="13" t="s">
        <v>6</v>
      </c>
      <c r="I361" s="34">
        <v>0</v>
      </c>
      <c r="J361" s="34">
        <v>0</v>
      </c>
      <c r="K361" s="34">
        <v>0</v>
      </c>
      <c r="L361" s="34">
        <v>10</v>
      </c>
      <c r="M361" s="24">
        <f t="shared" si="10"/>
        <v>0</v>
      </c>
      <c r="N361" s="24">
        <f t="shared" si="11"/>
        <v>0</v>
      </c>
      <c r="O361" s="34">
        <v>0</v>
      </c>
    </row>
    <row r="362" spans="1:15" ht="14.25" customHeight="1">
      <c r="A362" s="23">
        <v>2014</v>
      </c>
      <c r="B362" s="23" t="s">
        <v>2367</v>
      </c>
      <c r="C362" s="13" t="s">
        <v>1886</v>
      </c>
      <c r="D362" s="13" t="s">
        <v>120</v>
      </c>
      <c r="E362" s="13" t="s">
        <v>2704</v>
      </c>
      <c r="F362" s="24" t="s">
        <v>142</v>
      </c>
      <c r="G362" s="13"/>
      <c r="H362" s="13" t="s">
        <v>6</v>
      </c>
      <c r="I362" s="34">
        <v>26</v>
      </c>
      <c r="J362" s="34">
        <v>1</v>
      </c>
      <c r="K362" s="34">
        <v>1</v>
      </c>
      <c r="L362" s="34">
        <v>4</v>
      </c>
      <c r="M362" s="24">
        <f t="shared" si="10"/>
        <v>3.8461538461538464E-2</v>
      </c>
      <c r="N362" s="24">
        <f t="shared" si="11"/>
        <v>1</v>
      </c>
      <c r="O362" s="34">
        <v>1</v>
      </c>
    </row>
    <row r="363" spans="1:15" ht="14.25" customHeight="1">
      <c r="A363" s="23">
        <v>2014</v>
      </c>
      <c r="B363" s="23" t="s">
        <v>2367</v>
      </c>
      <c r="C363" s="13" t="s">
        <v>1886</v>
      </c>
      <c r="D363" s="13" t="s">
        <v>120</v>
      </c>
      <c r="E363" s="13" t="s">
        <v>2704</v>
      </c>
      <c r="F363" s="24" t="s">
        <v>143</v>
      </c>
      <c r="G363" s="13"/>
      <c r="H363" s="13" t="s">
        <v>6</v>
      </c>
      <c r="I363" s="34">
        <v>2</v>
      </c>
      <c r="J363" s="34">
        <v>1</v>
      </c>
      <c r="K363" s="34">
        <v>1</v>
      </c>
      <c r="L363" s="34">
        <v>2</v>
      </c>
      <c r="M363" s="24">
        <f t="shared" si="10"/>
        <v>0.5</v>
      </c>
      <c r="N363" s="24">
        <f t="shared" si="11"/>
        <v>1</v>
      </c>
      <c r="O363" s="34">
        <v>1</v>
      </c>
    </row>
    <row r="364" spans="1:15" ht="14.25" customHeight="1">
      <c r="A364" s="23">
        <v>2014</v>
      </c>
      <c r="B364" s="23" t="s">
        <v>2367</v>
      </c>
      <c r="C364" s="13" t="s">
        <v>1886</v>
      </c>
      <c r="D364" s="13" t="s">
        <v>120</v>
      </c>
      <c r="E364" s="13" t="s">
        <v>2704</v>
      </c>
      <c r="F364" s="24" t="s">
        <v>144</v>
      </c>
      <c r="G364" s="13"/>
      <c r="H364" s="13" t="s">
        <v>6</v>
      </c>
      <c r="I364" s="34">
        <v>0</v>
      </c>
      <c r="J364" s="34">
        <v>0</v>
      </c>
      <c r="K364" s="34">
        <v>0</v>
      </c>
      <c r="L364" s="34">
        <v>22</v>
      </c>
      <c r="M364" s="24">
        <f t="shared" si="10"/>
        <v>0</v>
      </c>
      <c r="N364" s="24">
        <f t="shared" si="11"/>
        <v>0</v>
      </c>
      <c r="O364" s="34">
        <v>1</v>
      </c>
    </row>
    <row r="365" spans="1:15" ht="14.25" customHeight="1">
      <c r="A365" s="23">
        <v>2014</v>
      </c>
      <c r="B365" s="23" t="s">
        <v>2367</v>
      </c>
      <c r="C365" s="13" t="s">
        <v>1886</v>
      </c>
      <c r="D365" s="13" t="s">
        <v>120</v>
      </c>
      <c r="E365" s="13" t="s">
        <v>2704</v>
      </c>
      <c r="F365" s="24" t="s">
        <v>145</v>
      </c>
      <c r="G365" s="13"/>
      <c r="H365" s="13" t="s">
        <v>6</v>
      </c>
      <c r="I365" s="34">
        <v>0</v>
      </c>
      <c r="J365" s="34">
        <v>0</v>
      </c>
      <c r="K365" s="34">
        <v>0</v>
      </c>
      <c r="L365" s="34">
        <v>6</v>
      </c>
      <c r="M365" s="24">
        <f t="shared" si="10"/>
        <v>0</v>
      </c>
      <c r="N365" s="24">
        <f t="shared" si="11"/>
        <v>0</v>
      </c>
      <c r="O365" s="34">
        <v>0</v>
      </c>
    </row>
    <row r="366" spans="1:15" ht="14.25" customHeight="1">
      <c r="A366" s="23">
        <v>2014</v>
      </c>
      <c r="B366" s="23" t="s">
        <v>2367</v>
      </c>
      <c r="C366" s="13" t="s">
        <v>1886</v>
      </c>
      <c r="D366" s="13" t="s">
        <v>120</v>
      </c>
      <c r="E366" s="13" t="s">
        <v>2704</v>
      </c>
      <c r="F366" s="24" t="s">
        <v>146</v>
      </c>
      <c r="G366" s="13"/>
      <c r="H366" s="13" t="s">
        <v>6</v>
      </c>
      <c r="I366" s="34">
        <v>9</v>
      </c>
      <c r="J366" s="34">
        <v>1</v>
      </c>
      <c r="K366" s="34">
        <v>1</v>
      </c>
      <c r="L366" s="34">
        <v>6</v>
      </c>
      <c r="M366" s="24">
        <f t="shared" si="10"/>
        <v>0.1111111111111111</v>
      </c>
      <c r="N366" s="24">
        <f t="shared" si="11"/>
        <v>1</v>
      </c>
      <c r="O366" s="34">
        <v>1</v>
      </c>
    </row>
    <row r="367" spans="1:15" ht="14.25" customHeight="1">
      <c r="A367" s="23">
        <v>2014</v>
      </c>
      <c r="B367" s="23" t="s">
        <v>2367</v>
      </c>
      <c r="C367" s="13" t="s">
        <v>1886</v>
      </c>
      <c r="D367" s="13" t="s">
        <v>120</v>
      </c>
      <c r="E367" s="13" t="s">
        <v>2704</v>
      </c>
      <c r="F367" s="24" t="s">
        <v>147</v>
      </c>
      <c r="G367" s="13"/>
      <c r="H367" s="13" t="s">
        <v>6</v>
      </c>
      <c r="I367" s="34">
        <v>135</v>
      </c>
      <c r="J367" s="34">
        <v>13</v>
      </c>
      <c r="K367" s="34">
        <v>12</v>
      </c>
      <c r="L367" s="34">
        <v>36</v>
      </c>
      <c r="M367" s="24">
        <f t="shared" si="10"/>
        <v>9.6296296296296297E-2</v>
      </c>
      <c r="N367" s="24">
        <f t="shared" si="11"/>
        <v>0.92307692307692313</v>
      </c>
      <c r="O367" s="34">
        <v>12</v>
      </c>
    </row>
    <row r="368" spans="1:15" ht="14.25" customHeight="1">
      <c r="A368" s="23">
        <v>2014</v>
      </c>
      <c r="B368" s="23" t="s">
        <v>2367</v>
      </c>
      <c r="C368" s="13" t="s">
        <v>1886</v>
      </c>
      <c r="D368" s="13" t="s">
        <v>120</v>
      </c>
      <c r="E368" s="13" t="s">
        <v>2704</v>
      </c>
      <c r="F368" s="24" t="s">
        <v>148</v>
      </c>
      <c r="G368" s="13"/>
      <c r="H368" s="13" t="s">
        <v>6</v>
      </c>
      <c r="I368" s="34">
        <v>3</v>
      </c>
      <c r="J368" s="34">
        <v>3</v>
      </c>
      <c r="K368" s="34">
        <v>3</v>
      </c>
      <c r="L368" s="34">
        <v>7</v>
      </c>
      <c r="M368" s="24">
        <f t="shared" si="10"/>
        <v>1</v>
      </c>
      <c r="N368" s="24">
        <f t="shared" si="11"/>
        <v>1</v>
      </c>
      <c r="O368" s="34">
        <v>2</v>
      </c>
    </row>
    <row r="369" spans="1:15" ht="14.25" customHeight="1">
      <c r="A369" s="23">
        <v>2014</v>
      </c>
      <c r="B369" s="23" t="s">
        <v>2367</v>
      </c>
      <c r="C369" s="13" t="s">
        <v>1886</v>
      </c>
      <c r="D369" s="13" t="s">
        <v>120</v>
      </c>
      <c r="E369" s="13" t="s">
        <v>2704</v>
      </c>
      <c r="F369" s="24" t="s">
        <v>149</v>
      </c>
      <c r="G369" s="13"/>
      <c r="H369" s="13" t="s">
        <v>6</v>
      </c>
      <c r="I369" s="34">
        <v>0</v>
      </c>
      <c r="J369" s="34">
        <v>0</v>
      </c>
      <c r="K369" s="34">
        <v>0</v>
      </c>
      <c r="L369" s="34">
        <v>1</v>
      </c>
      <c r="M369" s="24">
        <f t="shared" si="10"/>
        <v>0</v>
      </c>
      <c r="N369" s="24">
        <f t="shared" si="11"/>
        <v>0</v>
      </c>
      <c r="O369" s="34">
        <v>3</v>
      </c>
    </row>
    <row r="370" spans="1:15" ht="14.25" customHeight="1">
      <c r="A370" s="23">
        <v>2014</v>
      </c>
      <c r="B370" s="23" t="s">
        <v>2367</v>
      </c>
      <c r="C370" s="13" t="s">
        <v>1886</v>
      </c>
      <c r="D370" s="13" t="s">
        <v>120</v>
      </c>
      <c r="E370" s="13" t="s">
        <v>2704</v>
      </c>
      <c r="F370" s="24" t="s">
        <v>150</v>
      </c>
      <c r="G370" s="13"/>
      <c r="H370" s="13" t="s">
        <v>6</v>
      </c>
      <c r="I370" s="34">
        <v>23</v>
      </c>
      <c r="J370" s="34">
        <v>5</v>
      </c>
      <c r="K370" s="34">
        <v>5</v>
      </c>
      <c r="L370" s="34">
        <v>31</v>
      </c>
      <c r="M370" s="24">
        <f t="shared" si="10"/>
        <v>0.21739130434782608</v>
      </c>
      <c r="N370" s="24">
        <f t="shared" si="11"/>
        <v>1</v>
      </c>
      <c r="O370" s="34">
        <v>7</v>
      </c>
    </row>
    <row r="371" spans="1:15" ht="14.25" customHeight="1">
      <c r="A371" s="23">
        <v>2014</v>
      </c>
      <c r="B371" s="23" t="s">
        <v>2367</v>
      </c>
      <c r="C371" s="13" t="s">
        <v>1886</v>
      </c>
      <c r="D371" s="13" t="s">
        <v>120</v>
      </c>
      <c r="E371" s="13" t="s">
        <v>2704</v>
      </c>
      <c r="F371" s="24" t="s">
        <v>151</v>
      </c>
      <c r="G371" s="13"/>
      <c r="H371" s="13" t="s">
        <v>6</v>
      </c>
      <c r="I371" s="34">
        <v>2</v>
      </c>
      <c r="J371" s="34">
        <v>2</v>
      </c>
      <c r="K371" s="34">
        <v>2</v>
      </c>
      <c r="L371" s="34">
        <v>20</v>
      </c>
      <c r="M371" s="24">
        <f t="shared" si="10"/>
        <v>1</v>
      </c>
      <c r="N371" s="24">
        <f t="shared" si="11"/>
        <v>1</v>
      </c>
      <c r="O371" s="34">
        <v>3</v>
      </c>
    </row>
    <row r="372" spans="1:15" ht="14.25" customHeight="1">
      <c r="A372" s="23">
        <v>2014</v>
      </c>
      <c r="B372" s="23" t="s">
        <v>2367</v>
      </c>
      <c r="C372" s="13" t="s">
        <v>1886</v>
      </c>
      <c r="D372" s="13" t="s">
        <v>120</v>
      </c>
      <c r="E372" s="13" t="s">
        <v>2704</v>
      </c>
      <c r="F372" s="24" t="s">
        <v>152</v>
      </c>
      <c r="G372" s="13"/>
      <c r="H372" s="13" t="s">
        <v>6</v>
      </c>
      <c r="I372" s="34">
        <v>0</v>
      </c>
      <c r="J372" s="34">
        <v>0</v>
      </c>
      <c r="K372" s="34">
        <v>0</v>
      </c>
      <c r="L372" s="34">
        <v>8</v>
      </c>
      <c r="M372" s="24">
        <f t="shared" si="10"/>
        <v>0</v>
      </c>
      <c r="N372" s="24">
        <f t="shared" si="11"/>
        <v>0</v>
      </c>
      <c r="O372" s="34">
        <v>0</v>
      </c>
    </row>
    <row r="373" spans="1:15" ht="14.25" customHeight="1">
      <c r="A373" s="23">
        <v>2014</v>
      </c>
      <c r="B373" s="23" t="s">
        <v>2367</v>
      </c>
      <c r="C373" s="13" t="s">
        <v>1886</v>
      </c>
      <c r="D373" s="13" t="s">
        <v>120</v>
      </c>
      <c r="E373" s="13" t="s">
        <v>2705</v>
      </c>
      <c r="F373" s="24" t="s">
        <v>161</v>
      </c>
      <c r="G373" s="13"/>
      <c r="H373" s="13" t="s">
        <v>6</v>
      </c>
      <c r="I373" s="34">
        <v>0</v>
      </c>
      <c r="J373" s="34">
        <v>0</v>
      </c>
      <c r="K373" s="34">
        <v>0</v>
      </c>
      <c r="L373" s="34">
        <v>18</v>
      </c>
      <c r="M373" s="24">
        <f t="shared" si="10"/>
        <v>0</v>
      </c>
      <c r="N373" s="24">
        <f t="shared" si="11"/>
        <v>0</v>
      </c>
      <c r="O373" s="34">
        <v>2</v>
      </c>
    </row>
    <row r="374" spans="1:15" ht="14.25" customHeight="1">
      <c r="A374" s="23">
        <v>2014</v>
      </c>
      <c r="B374" s="23" t="s">
        <v>2367</v>
      </c>
      <c r="C374" s="13" t="s">
        <v>1886</v>
      </c>
      <c r="D374" s="13" t="s">
        <v>120</v>
      </c>
      <c r="E374" s="13" t="s">
        <v>206</v>
      </c>
      <c r="F374" s="24" t="s">
        <v>154</v>
      </c>
      <c r="G374" s="13"/>
      <c r="H374" s="13" t="s">
        <v>6</v>
      </c>
      <c r="I374" s="34">
        <v>0</v>
      </c>
      <c r="J374" s="34">
        <v>0</v>
      </c>
      <c r="K374" s="34">
        <v>0</v>
      </c>
      <c r="L374" s="34">
        <v>29</v>
      </c>
      <c r="M374" s="24">
        <f t="shared" si="10"/>
        <v>0</v>
      </c>
      <c r="N374" s="24">
        <f t="shared" si="11"/>
        <v>0</v>
      </c>
      <c r="O374" s="34">
        <v>8</v>
      </c>
    </row>
    <row r="375" spans="1:15" ht="14.25" customHeight="1">
      <c r="A375" s="23">
        <v>2014</v>
      </c>
      <c r="B375" s="23" t="s">
        <v>2367</v>
      </c>
      <c r="C375" s="13" t="s">
        <v>1886</v>
      </c>
      <c r="D375" s="13" t="s">
        <v>120</v>
      </c>
      <c r="E375" s="13" t="s">
        <v>204</v>
      </c>
      <c r="F375" s="24" t="s">
        <v>1482</v>
      </c>
      <c r="G375" s="13"/>
      <c r="H375" s="13" t="s">
        <v>6</v>
      </c>
      <c r="I375" s="34">
        <v>811</v>
      </c>
      <c r="J375" s="34">
        <v>136</v>
      </c>
      <c r="K375" s="34">
        <v>92</v>
      </c>
      <c r="L375" s="34">
        <v>939</v>
      </c>
      <c r="M375" s="24">
        <f t="shared" si="10"/>
        <v>0.16769420468557336</v>
      </c>
      <c r="N375" s="24">
        <f t="shared" si="11"/>
        <v>0.67647058823529416</v>
      </c>
      <c r="O375" s="34">
        <v>50</v>
      </c>
    </row>
    <row r="376" spans="1:15" ht="14.25" customHeight="1">
      <c r="A376" s="23">
        <v>2014</v>
      </c>
      <c r="B376" s="23" t="s">
        <v>2367</v>
      </c>
      <c r="C376" s="13" t="s">
        <v>1886</v>
      </c>
      <c r="D376" s="13" t="s">
        <v>156</v>
      </c>
      <c r="E376" s="13" t="s">
        <v>2705</v>
      </c>
      <c r="F376" s="24" t="s">
        <v>157</v>
      </c>
      <c r="G376" s="13"/>
      <c r="H376" s="13" t="s">
        <v>6</v>
      </c>
      <c r="I376" s="34">
        <v>0</v>
      </c>
      <c r="J376" s="34">
        <v>0</v>
      </c>
      <c r="K376" s="34">
        <v>0</v>
      </c>
      <c r="L376" s="34">
        <v>22</v>
      </c>
      <c r="M376" s="24">
        <f t="shared" si="10"/>
        <v>0</v>
      </c>
      <c r="N376" s="24">
        <f t="shared" si="11"/>
        <v>0</v>
      </c>
      <c r="O376" s="34">
        <v>2</v>
      </c>
    </row>
    <row r="377" spans="1:15" ht="14.25" customHeight="1">
      <c r="A377" s="23">
        <v>2014</v>
      </c>
      <c r="B377" s="23" t="s">
        <v>2367</v>
      </c>
      <c r="C377" s="13" t="s">
        <v>1886</v>
      </c>
      <c r="D377" s="13" t="s">
        <v>156</v>
      </c>
      <c r="E377" s="13" t="s">
        <v>2705</v>
      </c>
      <c r="F377" s="24" t="s">
        <v>158</v>
      </c>
      <c r="G377" s="13"/>
      <c r="H377" s="13" t="s">
        <v>6</v>
      </c>
      <c r="I377" s="34">
        <v>0</v>
      </c>
      <c r="J377" s="34">
        <v>0</v>
      </c>
      <c r="K377" s="34">
        <v>0</v>
      </c>
      <c r="L377" s="34">
        <v>14</v>
      </c>
      <c r="M377" s="24">
        <f t="shared" si="10"/>
        <v>0</v>
      </c>
      <c r="N377" s="24">
        <f t="shared" si="11"/>
        <v>0</v>
      </c>
      <c r="O377" s="34">
        <v>0</v>
      </c>
    </row>
    <row r="378" spans="1:15" ht="14.25" customHeight="1">
      <c r="A378" s="23">
        <v>2014</v>
      </c>
      <c r="B378" s="23" t="s">
        <v>2367</v>
      </c>
      <c r="C378" s="13" t="s">
        <v>1886</v>
      </c>
      <c r="D378" s="13" t="s">
        <v>156</v>
      </c>
      <c r="E378" s="13" t="s">
        <v>2705</v>
      </c>
      <c r="F378" s="24" t="s">
        <v>159</v>
      </c>
      <c r="G378" s="13"/>
      <c r="H378" s="13" t="s">
        <v>6</v>
      </c>
      <c r="I378" s="34">
        <v>0</v>
      </c>
      <c r="J378" s="34">
        <v>0</v>
      </c>
      <c r="K378" s="34">
        <v>0</v>
      </c>
      <c r="L378" s="34">
        <v>7</v>
      </c>
      <c r="M378" s="24">
        <f t="shared" si="10"/>
        <v>0</v>
      </c>
      <c r="N378" s="24">
        <f t="shared" si="11"/>
        <v>0</v>
      </c>
      <c r="O378" s="34">
        <v>0</v>
      </c>
    </row>
    <row r="379" spans="1:15" ht="14.25" customHeight="1">
      <c r="A379" s="23">
        <v>2014</v>
      </c>
      <c r="B379" s="23" t="s">
        <v>2367</v>
      </c>
      <c r="C379" s="13" t="s">
        <v>1886</v>
      </c>
      <c r="D379" s="13" t="s">
        <v>156</v>
      </c>
      <c r="E379" s="13" t="s">
        <v>2705</v>
      </c>
      <c r="F379" s="24" t="s">
        <v>160</v>
      </c>
      <c r="G379" s="13"/>
      <c r="H379" s="13" t="s">
        <v>6</v>
      </c>
      <c r="I379" s="34">
        <v>0</v>
      </c>
      <c r="J379" s="34">
        <v>0</v>
      </c>
      <c r="K379" s="34">
        <v>0</v>
      </c>
      <c r="L379" s="34">
        <v>31</v>
      </c>
      <c r="M379" s="24">
        <f t="shared" si="10"/>
        <v>0</v>
      </c>
      <c r="N379" s="24">
        <f t="shared" si="11"/>
        <v>0</v>
      </c>
      <c r="O379" s="34">
        <v>2</v>
      </c>
    </row>
    <row r="380" spans="1:15" ht="14.25" customHeight="1">
      <c r="A380" s="23">
        <v>2014</v>
      </c>
      <c r="B380" s="23" t="s">
        <v>2367</v>
      </c>
      <c r="C380" s="13" t="s">
        <v>1886</v>
      </c>
      <c r="D380" s="13" t="s">
        <v>156</v>
      </c>
      <c r="E380" s="13" t="s">
        <v>2705</v>
      </c>
      <c r="F380" s="24" t="s">
        <v>162</v>
      </c>
      <c r="G380" s="13"/>
      <c r="H380" s="13" t="s">
        <v>6</v>
      </c>
      <c r="I380" s="34">
        <v>0</v>
      </c>
      <c r="J380" s="34">
        <v>0</v>
      </c>
      <c r="K380" s="34">
        <v>0</v>
      </c>
      <c r="L380" s="34">
        <v>23</v>
      </c>
      <c r="M380" s="24">
        <f t="shared" si="10"/>
        <v>0</v>
      </c>
      <c r="N380" s="24">
        <f t="shared" si="11"/>
        <v>0</v>
      </c>
      <c r="O380" s="34">
        <v>5</v>
      </c>
    </row>
    <row r="381" spans="1:15" ht="14.25" customHeight="1">
      <c r="A381" s="23">
        <v>2014</v>
      </c>
      <c r="B381" s="23" t="s">
        <v>2367</v>
      </c>
      <c r="C381" s="13" t="s">
        <v>1886</v>
      </c>
      <c r="D381" s="13" t="s">
        <v>156</v>
      </c>
      <c r="E381" s="13" t="s">
        <v>2705</v>
      </c>
      <c r="F381" s="24" t="s">
        <v>163</v>
      </c>
      <c r="G381" s="13"/>
      <c r="H381" s="13" t="s">
        <v>6</v>
      </c>
      <c r="I381" s="34">
        <v>1</v>
      </c>
      <c r="J381" s="34">
        <v>1</v>
      </c>
      <c r="K381" s="34">
        <v>1</v>
      </c>
      <c r="L381" s="34">
        <v>30</v>
      </c>
      <c r="M381" s="24">
        <f t="shared" si="10"/>
        <v>1</v>
      </c>
      <c r="N381" s="24">
        <f t="shared" si="11"/>
        <v>1</v>
      </c>
      <c r="O381" s="34">
        <v>7</v>
      </c>
    </row>
    <row r="382" spans="1:15" ht="14.25" customHeight="1">
      <c r="A382" s="23">
        <v>2014</v>
      </c>
      <c r="B382" s="23" t="s">
        <v>2367</v>
      </c>
      <c r="C382" s="13" t="s">
        <v>1886</v>
      </c>
      <c r="D382" s="13" t="s">
        <v>156</v>
      </c>
      <c r="E382" s="13" t="s">
        <v>204</v>
      </c>
      <c r="F382" s="24" t="s">
        <v>1483</v>
      </c>
      <c r="G382" s="13"/>
      <c r="H382" s="13" t="s">
        <v>6</v>
      </c>
      <c r="I382" s="34">
        <v>96</v>
      </c>
      <c r="J382" s="34">
        <v>73</v>
      </c>
      <c r="K382" s="34">
        <v>57</v>
      </c>
      <c r="L382" s="34">
        <v>650</v>
      </c>
      <c r="M382" s="24">
        <f t="shared" si="10"/>
        <v>0.76041666666666663</v>
      </c>
      <c r="N382" s="24">
        <f t="shared" si="11"/>
        <v>0.78082191780821919</v>
      </c>
      <c r="O382" s="34">
        <v>56</v>
      </c>
    </row>
    <row r="383" spans="1:15" ht="14.25" customHeight="1">
      <c r="A383" s="23">
        <v>2014</v>
      </c>
      <c r="B383" s="23" t="s">
        <v>2367</v>
      </c>
      <c r="C383" s="13" t="s">
        <v>1886</v>
      </c>
      <c r="D383" s="13" t="s">
        <v>164</v>
      </c>
      <c r="E383" s="13" t="s">
        <v>205</v>
      </c>
      <c r="F383" s="24" t="s">
        <v>1448</v>
      </c>
      <c r="G383" s="13"/>
      <c r="H383" s="13" t="s">
        <v>6</v>
      </c>
      <c r="I383" s="34">
        <v>0</v>
      </c>
      <c r="J383" s="34">
        <v>0</v>
      </c>
      <c r="K383" s="34">
        <v>0</v>
      </c>
      <c r="L383" s="34">
        <v>2</v>
      </c>
      <c r="M383" s="24">
        <f t="shared" si="10"/>
        <v>0</v>
      </c>
      <c r="N383" s="24">
        <f t="shared" si="11"/>
        <v>0</v>
      </c>
      <c r="O383" s="34">
        <v>0</v>
      </c>
    </row>
    <row r="384" spans="1:15" ht="14.25" customHeight="1">
      <c r="A384" s="23">
        <v>2014</v>
      </c>
      <c r="B384" s="23" t="s">
        <v>2367</v>
      </c>
      <c r="C384" s="13" t="s">
        <v>1886</v>
      </c>
      <c r="D384" s="13" t="s">
        <v>164</v>
      </c>
      <c r="E384" s="13" t="s">
        <v>206</v>
      </c>
      <c r="F384" s="24" t="s">
        <v>165</v>
      </c>
      <c r="G384" s="13"/>
      <c r="H384" s="13" t="s">
        <v>6</v>
      </c>
      <c r="I384" s="34">
        <v>30</v>
      </c>
      <c r="J384" s="34">
        <v>24</v>
      </c>
      <c r="K384" s="34">
        <v>22</v>
      </c>
      <c r="L384" s="34">
        <v>71</v>
      </c>
      <c r="M384" s="24">
        <f t="shared" si="10"/>
        <v>0.8</v>
      </c>
      <c r="N384" s="24">
        <f t="shared" si="11"/>
        <v>0.91666666666666663</v>
      </c>
      <c r="O384" s="34">
        <v>15</v>
      </c>
    </row>
    <row r="385" spans="1:15" ht="14.25" customHeight="1">
      <c r="A385" s="23">
        <v>2014</v>
      </c>
      <c r="B385" s="23" t="s">
        <v>2367</v>
      </c>
      <c r="C385" s="13" t="s">
        <v>1886</v>
      </c>
      <c r="D385" s="13" t="s">
        <v>164</v>
      </c>
      <c r="E385" s="13" t="s">
        <v>206</v>
      </c>
      <c r="F385" s="24" t="s">
        <v>3113</v>
      </c>
      <c r="G385" s="13"/>
      <c r="H385" s="13" t="s">
        <v>6</v>
      </c>
      <c r="I385" s="34">
        <v>0</v>
      </c>
      <c r="J385" s="34">
        <v>0</v>
      </c>
      <c r="K385" s="34">
        <v>0</v>
      </c>
      <c r="L385" s="34">
        <v>0</v>
      </c>
      <c r="M385" s="24">
        <f t="shared" si="10"/>
        <v>0</v>
      </c>
      <c r="N385" s="24">
        <f t="shared" si="11"/>
        <v>0</v>
      </c>
      <c r="O385" s="34">
        <v>2</v>
      </c>
    </row>
    <row r="386" spans="1:15" ht="14.25" customHeight="1">
      <c r="A386" s="23">
        <v>2014</v>
      </c>
      <c r="B386" s="23" t="s">
        <v>2367</v>
      </c>
      <c r="C386" s="13" t="s">
        <v>1886</v>
      </c>
      <c r="D386" s="13" t="s">
        <v>164</v>
      </c>
      <c r="E386" s="13" t="s">
        <v>204</v>
      </c>
      <c r="F386" s="24" t="s">
        <v>584</v>
      </c>
      <c r="G386" s="13"/>
      <c r="H386" s="13" t="s">
        <v>6</v>
      </c>
      <c r="I386" s="34">
        <v>340</v>
      </c>
      <c r="J386" s="34">
        <v>163</v>
      </c>
      <c r="K386" s="34">
        <v>109</v>
      </c>
      <c r="L386" s="34">
        <v>822</v>
      </c>
      <c r="M386" s="24">
        <f t="shared" ref="M386:M449" si="12">+IFERROR(J386/I386,0)</f>
        <v>0.47941176470588237</v>
      </c>
      <c r="N386" s="24">
        <f t="shared" ref="N386:N449" si="13">+IFERROR(K386/J386,0)</f>
        <v>0.66871165644171782</v>
      </c>
      <c r="O386" s="34">
        <v>89</v>
      </c>
    </row>
    <row r="387" spans="1:15" ht="14.25" customHeight="1">
      <c r="A387" s="23">
        <v>2014</v>
      </c>
      <c r="B387" s="23" t="s">
        <v>2367</v>
      </c>
      <c r="C387" s="13" t="s">
        <v>1886</v>
      </c>
      <c r="D387" s="13" t="s">
        <v>167</v>
      </c>
      <c r="E387" s="13" t="s">
        <v>207</v>
      </c>
      <c r="F387" s="24" t="s">
        <v>170</v>
      </c>
      <c r="G387" s="13"/>
      <c r="H387" s="13" t="s">
        <v>6</v>
      </c>
      <c r="I387" s="34">
        <v>5</v>
      </c>
      <c r="J387" s="34">
        <v>5</v>
      </c>
      <c r="K387" s="34">
        <v>4</v>
      </c>
      <c r="L387" s="34">
        <v>14</v>
      </c>
      <c r="M387" s="24">
        <f t="shared" si="12"/>
        <v>1</v>
      </c>
      <c r="N387" s="24">
        <f t="shared" si="13"/>
        <v>0.8</v>
      </c>
      <c r="O387" s="34">
        <v>7</v>
      </c>
    </row>
    <row r="388" spans="1:15" ht="14.25" customHeight="1">
      <c r="A388" s="23">
        <v>2014</v>
      </c>
      <c r="B388" s="23" t="s">
        <v>2367</v>
      </c>
      <c r="C388" s="13" t="s">
        <v>1886</v>
      </c>
      <c r="D388" s="13" t="s">
        <v>167</v>
      </c>
      <c r="E388" s="13" t="s">
        <v>206</v>
      </c>
      <c r="F388" s="24" t="s">
        <v>169</v>
      </c>
      <c r="G388" s="13"/>
      <c r="H388" s="13" t="s">
        <v>6</v>
      </c>
      <c r="I388" s="34">
        <v>3</v>
      </c>
      <c r="J388" s="34">
        <v>3</v>
      </c>
      <c r="K388" s="34">
        <v>2</v>
      </c>
      <c r="L388" s="34">
        <v>29</v>
      </c>
      <c r="M388" s="24">
        <f t="shared" si="12"/>
        <v>1</v>
      </c>
      <c r="N388" s="24">
        <f t="shared" si="13"/>
        <v>0.66666666666666663</v>
      </c>
      <c r="O388" s="34">
        <v>6</v>
      </c>
    </row>
    <row r="389" spans="1:15" ht="14.25" customHeight="1">
      <c r="A389" s="23">
        <v>2014</v>
      </c>
      <c r="B389" s="23" t="s">
        <v>2367</v>
      </c>
      <c r="C389" s="13" t="s">
        <v>1886</v>
      </c>
      <c r="D389" s="13" t="s">
        <v>167</v>
      </c>
      <c r="E389" s="13" t="s">
        <v>204</v>
      </c>
      <c r="F389" s="24" t="s">
        <v>982</v>
      </c>
      <c r="G389" s="13"/>
      <c r="H389" s="13" t="s">
        <v>195</v>
      </c>
      <c r="I389" s="34">
        <v>43</v>
      </c>
      <c r="J389" s="34">
        <v>38</v>
      </c>
      <c r="K389" s="34">
        <v>29</v>
      </c>
      <c r="L389" s="34">
        <v>114</v>
      </c>
      <c r="M389" s="24">
        <f t="shared" si="12"/>
        <v>0.88372093023255816</v>
      </c>
      <c r="N389" s="24">
        <f t="shared" si="13"/>
        <v>0.76315789473684215</v>
      </c>
      <c r="O389" s="34">
        <v>9</v>
      </c>
    </row>
    <row r="390" spans="1:15" ht="14.25" customHeight="1">
      <c r="A390" s="23">
        <v>2014</v>
      </c>
      <c r="B390" s="23" t="s">
        <v>2367</v>
      </c>
      <c r="C390" s="13" t="s">
        <v>1886</v>
      </c>
      <c r="D390" s="13" t="s">
        <v>167</v>
      </c>
      <c r="E390" s="13" t="s">
        <v>204</v>
      </c>
      <c r="F390" s="24" t="s">
        <v>168</v>
      </c>
      <c r="G390" s="13"/>
      <c r="H390" s="13" t="s">
        <v>6</v>
      </c>
      <c r="I390" s="34">
        <v>20</v>
      </c>
      <c r="J390" s="34">
        <v>19</v>
      </c>
      <c r="K390" s="34">
        <v>19</v>
      </c>
      <c r="L390" s="34">
        <v>88</v>
      </c>
      <c r="M390" s="24">
        <f t="shared" si="12"/>
        <v>0.95</v>
      </c>
      <c r="N390" s="24">
        <f t="shared" si="13"/>
        <v>1</v>
      </c>
      <c r="O390" s="34">
        <v>13</v>
      </c>
    </row>
    <row r="391" spans="1:15" ht="14.25" customHeight="1">
      <c r="A391" s="23">
        <v>2014</v>
      </c>
      <c r="B391" s="23" t="s">
        <v>2367</v>
      </c>
      <c r="C391" s="13" t="s">
        <v>1886</v>
      </c>
      <c r="D391" s="13" t="s">
        <v>167</v>
      </c>
      <c r="E391" s="13" t="s">
        <v>204</v>
      </c>
      <c r="F391" s="24" t="s">
        <v>1479</v>
      </c>
      <c r="G391" s="13"/>
      <c r="H391" s="13" t="s">
        <v>6</v>
      </c>
      <c r="I391" s="34">
        <v>23</v>
      </c>
      <c r="J391" s="34">
        <v>21</v>
      </c>
      <c r="K391" s="34">
        <v>20</v>
      </c>
      <c r="L391" s="34">
        <v>115</v>
      </c>
      <c r="M391" s="24">
        <f t="shared" si="12"/>
        <v>0.91304347826086951</v>
      </c>
      <c r="N391" s="24">
        <f t="shared" si="13"/>
        <v>0.95238095238095233</v>
      </c>
      <c r="O391" s="34">
        <v>43</v>
      </c>
    </row>
    <row r="392" spans="1:15" ht="14.25" customHeight="1">
      <c r="A392" s="23">
        <v>2014</v>
      </c>
      <c r="B392" s="23" t="s">
        <v>2367</v>
      </c>
      <c r="C392" s="13" t="s">
        <v>1886</v>
      </c>
      <c r="D392" s="13" t="s">
        <v>171</v>
      </c>
      <c r="E392" s="13" t="s">
        <v>206</v>
      </c>
      <c r="F392" s="24" t="s">
        <v>173</v>
      </c>
      <c r="G392" s="13"/>
      <c r="H392" s="13" t="s">
        <v>6</v>
      </c>
      <c r="I392" s="34">
        <v>12</v>
      </c>
      <c r="J392" s="34">
        <v>12</v>
      </c>
      <c r="K392" s="34">
        <v>11</v>
      </c>
      <c r="L392" s="34">
        <v>36</v>
      </c>
      <c r="M392" s="24">
        <f t="shared" si="12"/>
        <v>1</v>
      </c>
      <c r="N392" s="24">
        <f t="shared" si="13"/>
        <v>0.91666666666666663</v>
      </c>
      <c r="O392" s="34">
        <v>2</v>
      </c>
    </row>
    <row r="393" spans="1:15" ht="14.25" customHeight="1">
      <c r="A393" s="23">
        <v>2014</v>
      </c>
      <c r="B393" s="23" t="s">
        <v>2367</v>
      </c>
      <c r="C393" s="13" t="s">
        <v>514</v>
      </c>
      <c r="D393" s="13" t="s">
        <v>184</v>
      </c>
      <c r="E393" s="13" t="s">
        <v>206</v>
      </c>
      <c r="F393" s="24" t="s">
        <v>40</v>
      </c>
      <c r="G393" s="13"/>
      <c r="H393" s="13" t="s">
        <v>6</v>
      </c>
      <c r="I393" s="34">
        <v>54</v>
      </c>
      <c r="J393" s="34">
        <v>27</v>
      </c>
      <c r="K393" s="34">
        <v>24</v>
      </c>
      <c r="L393" s="34">
        <v>24</v>
      </c>
      <c r="M393" s="24">
        <f t="shared" si="12"/>
        <v>0.5</v>
      </c>
      <c r="N393" s="24">
        <f t="shared" si="13"/>
        <v>0.88888888888888884</v>
      </c>
      <c r="O393" s="34">
        <v>0</v>
      </c>
    </row>
    <row r="394" spans="1:15" ht="14.25" customHeight="1">
      <c r="A394" s="23">
        <v>2014</v>
      </c>
      <c r="B394" s="23" t="s">
        <v>2367</v>
      </c>
      <c r="C394" s="13" t="s">
        <v>514</v>
      </c>
      <c r="D394" s="13" t="s">
        <v>184</v>
      </c>
      <c r="E394" s="13" t="s">
        <v>204</v>
      </c>
      <c r="F394" s="24" t="s">
        <v>1482</v>
      </c>
      <c r="G394" s="13"/>
      <c r="H394" s="13" t="s">
        <v>6</v>
      </c>
      <c r="I394" s="34">
        <v>313</v>
      </c>
      <c r="J394" s="34">
        <v>107</v>
      </c>
      <c r="K394" s="34">
        <v>75</v>
      </c>
      <c r="L394" s="34">
        <v>583</v>
      </c>
      <c r="M394" s="24">
        <f t="shared" si="12"/>
        <v>0.34185303514376997</v>
      </c>
      <c r="N394" s="24">
        <f t="shared" si="13"/>
        <v>0.7009345794392523</v>
      </c>
      <c r="O394" s="34">
        <v>0</v>
      </c>
    </row>
    <row r="395" spans="1:15" ht="14.25" customHeight="1">
      <c r="A395" s="23">
        <v>2014</v>
      </c>
      <c r="B395" s="23" t="s">
        <v>2367</v>
      </c>
      <c r="C395" s="13" t="s">
        <v>514</v>
      </c>
      <c r="D395" s="13" t="s">
        <v>23</v>
      </c>
      <c r="E395" s="13" t="s">
        <v>205</v>
      </c>
      <c r="F395" s="24" t="s">
        <v>174</v>
      </c>
      <c r="G395" s="13"/>
      <c r="H395" s="13" t="s">
        <v>6</v>
      </c>
      <c r="I395" s="34">
        <v>35</v>
      </c>
      <c r="J395" s="34">
        <v>34</v>
      </c>
      <c r="K395" s="34">
        <v>34</v>
      </c>
      <c r="L395" s="34">
        <v>67</v>
      </c>
      <c r="M395" s="24">
        <f t="shared" si="12"/>
        <v>0.97142857142857142</v>
      </c>
      <c r="N395" s="24">
        <f t="shared" si="13"/>
        <v>1</v>
      </c>
      <c r="O395" s="34">
        <v>0</v>
      </c>
    </row>
    <row r="396" spans="1:15" ht="14.25" customHeight="1">
      <c r="A396" s="23">
        <v>2014</v>
      </c>
      <c r="B396" s="23" t="s">
        <v>2367</v>
      </c>
      <c r="C396" s="13" t="s">
        <v>514</v>
      </c>
      <c r="D396" s="13" t="s">
        <v>23</v>
      </c>
      <c r="E396" s="13" t="s">
        <v>205</v>
      </c>
      <c r="F396" s="24" t="s">
        <v>25</v>
      </c>
      <c r="G396" s="13"/>
      <c r="H396" s="13" t="s">
        <v>6</v>
      </c>
      <c r="I396" s="34">
        <v>32</v>
      </c>
      <c r="J396" s="34">
        <v>30</v>
      </c>
      <c r="K396" s="34">
        <v>29</v>
      </c>
      <c r="L396" s="34">
        <v>61</v>
      </c>
      <c r="M396" s="24">
        <f t="shared" si="12"/>
        <v>0.9375</v>
      </c>
      <c r="N396" s="24">
        <f t="shared" si="13"/>
        <v>0.96666666666666667</v>
      </c>
      <c r="O396" s="34">
        <v>0</v>
      </c>
    </row>
    <row r="397" spans="1:15" ht="14.25" customHeight="1">
      <c r="A397" s="23">
        <v>2014</v>
      </c>
      <c r="B397" s="23" t="s">
        <v>2367</v>
      </c>
      <c r="C397" s="13" t="s">
        <v>514</v>
      </c>
      <c r="D397" s="13" t="s">
        <v>23</v>
      </c>
      <c r="E397" s="13" t="s">
        <v>205</v>
      </c>
      <c r="F397" s="24" t="s">
        <v>175</v>
      </c>
      <c r="G397" s="13"/>
      <c r="H397" s="13" t="s">
        <v>6</v>
      </c>
      <c r="I397" s="34">
        <v>33</v>
      </c>
      <c r="J397" s="34">
        <v>22</v>
      </c>
      <c r="K397" s="34">
        <v>21</v>
      </c>
      <c r="L397" s="34">
        <v>44</v>
      </c>
      <c r="M397" s="24">
        <f t="shared" si="12"/>
        <v>0.66666666666666663</v>
      </c>
      <c r="N397" s="24">
        <f t="shared" si="13"/>
        <v>0.95454545454545459</v>
      </c>
      <c r="O397" s="34">
        <v>0</v>
      </c>
    </row>
    <row r="398" spans="1:15" ht="14.25" customHeight="1">
      <c r="A398" s="23">
        <v>2014</v>
      </c>
      <c r="B398" s="23" t="s">
        <v>2367</v>
      </c>
      <c r="C398" s="13" t="s">
        <v>514</v>
      </c>
      <c r="D398" s="13" t="s">
        <v>23</v>
      </c>
      <c r="E398" s="13" t="s">
        <v>205</v>
      </c>
      <c r="F398" s="24" t="s">
        <v>176</v>
      </c>
      <c r="G398" s="13"/>
      <c r="H398" s="13" t="s">
        <v>6</v>
      </c>
      <c r="I398" s="34">
        <v>53</v>
      </c>
      <c r="J398" s="34">
        <v>52</v>
      </c>
      <c r="K398" s="34">
        <v>52</v>
      </c>
      <c r="L398" s="34">
        <v>95</v>
      </c>
      <c r="M398" s="24">
        <f t="shared" si="12"/>
        <v>0.98113207547169812</v>
      </c>
      <c r="N398" s="24">
        <f t="shared" si="13"/>
        <v>1</v>
      </c>
      <c r="O398" s="34">
        <v>0</v>
      </c>
    </row>
    <row r="399" spans="1:15" ht="14.25" customHeight="1">
      <c r="A399" s="23">
        <v>2014</v>
      </c>
      <c r="B399" s="23" t="s">
        <v>2367</v>
      </c>
      <c r="C399" s="13" t="s">
        <v>514</v>
      </c>
      <c r="D399" s="13" t="s">
        <v>23</v>
      </c>
      <c r="E399" s="13" t="s">
        <v>205</v>
      </c>
      <c r="F399" s="24" t="s">
        <v>177</v>
      </c>
      <c r="G399" s="13"/>
      <c r="H399" s="13" t="s">
        <v>6</v>
      </c>
      <c r="I399" s="34">
        <v>25</v>
      </c>
      <c r="J399" s="34">
        <v>25</v>
      </c>
      <c r="K399" s="34">
        <v>25</v>
      </c>
      <c r="L399" s="34">
        <v>38</v>
      </c>
      <c r="M399" s="24">
        <f t="shared" si="12"/>
        <v>1</v>
      </c>
      <c r="N399" s="24">
        <f t="shared" si="13"/>
        <v>1</v>
      </c>
      <c r="O399" s="34">
        <v>0</v>
      </c>
    </row>
    <row r="400" spans="1:15" ht="14.25" customHeight="1">
      <c r="A400" s="23">
        <v>2014</v>
      </c>
      <c r="B400" s="23" t="s">
        <v>2367</v>
      </c>
      <c r="C400" s="13" t="s">
        <v>514</v>
      </c>
      <c r="D400" s="13" t="s">
        <v>23</v>
      </c>
      <c r="E400" s="13" t="s">
        <v>205</v>
      </c>
      <c r="F400" s="24" t="s">
        <v>178</v>
      </c>
      <c r="G400" s="13"/>
      <c r="H400" s="13" t="s">
        <v>6</v>
      </c>
      <c r="I400" s="34">
        <v>27</v>
      </c>
      <c r="J400" s="34">
        <v>26</v>
      </c>
      <c r="K400" s="34">
        <v>25</v>
      </c>
      <c r="L400" s="34">
        <v>47</v>
      </c>
      <c r="M400" s="24">
        <f t="shared" si="12"/>
        <v>0.96296296296296291</v>
      </c>
      <c r="N400" s="24">
        <f t="shared" si="13"/>
        <v>0.96153846153846156</v>
      </c>
      <c r="O400" s="34">
        <v>0</v>
      </c>
    </row>
    <row r="401" spans="1:15" ht="14.25" customHeight="1">
      <c r="A401" s="23">
        <v>2014</v>
      </c>
      <c r="B401" s="23" t="s">
        <v>2367</v>
      </c>
      <c r="C401" s="13" t="s">
        <v>514</v>
      </c>
      <c r="D401" s="13" t="s">
        <v>23</v>
      </c>
      <c r="E401" s="13" t="s">
        <v>205</v>
      </c>
      <c r="F401" s="24" t="s">
        <v>179</v>
      </c>
      <c r="G401" s="13"/>
      <c r="H401" s="13" t="s">
        <v>6</v>
      </c>
      <c r="I401" s="34">
        <v>15</v>
      </c>
      <c r="J401" s="34">
        <v>15</v>
      </c>
      <c r="K401" s="34">
        <v>15</v>
      </c>
      <c r="L401" s="34">
        <v>32</v>
      </c>
      <c r="M401" s="24">
        <f t="shared" si="12"/>
        <v>1</v>
      </c>
      <c r="N401" s="24">
        <f t="shared" si="13"/>
        <v>1</v>
      </c>
      <c r="O401" s="34">
        <v>0</v>
      </c>
    </row>
    <row r="402" spans="1:15" ht="14.25" customHeight="1">
      <c r="A402" s="23">
        <v>2014</v>
      </c>
      <c r="B402" s="23" t="s">
        <v>2367</v>
      </c>
      <c r="C402" s="13" t="s">
        <v>514</v>
      </c>
      <c r="D402" s="13" t="s">
        <v>23</v>
      </c>
      <c r="E402" s="13" t="s">
        <v>206</v>
      </c>
      <c r="F402" s="24" t="s">
        <v>1878</v>
      </c>
      <c r="G402" s="13"/>
      <c r="H402" s="13" t="s">
        <v>6</v>
      </c>
      <c r="I402" s="34">
        <v>39</v>
      </c>
      <c r="J402" s="34">
        <v>29</v>
      </c>
      <c r="K402" s="34">
        <v>27</v>
      </c>
      <c r="L402" s="34">
        <v>104</v>
      </c>
      <c r="M402" s="24">
        <f t="shared" si="12"/>
        <v>0.74358974358974361</v>
      </c>
      <c r="N402" s="24">
        <f t="shared" si="13"/>
        <v>0.93103448275862066</v>
      </c>
      <c r="O402" s="34">
        <v>0</v>
      </c>
    </row>
    <row r="403" spans="1:15" ht="14.25" customHeight="1">
      <c r="A403" s="23">
        <v>2014</v>
      </c>
      <c r="B403" s="23" t="s">
        <v>2367</v>
      </c>
      <c r="C403" s="13" t="s">
        <v>514</v>
      </c>
      <c r="D403" s="13" t="s">
        <v>23</v>
      </c>
      <c r="E403" s="13" t="s">
        <v>206</v>
      </c>
      <c r="F403" s="24" t="s">
        <v>6850</v>
      </c>
      <c r="G403" s="13"/>
      <c r="H403" s="13" t="s">
        <v>6</v>
      </c>
      <c r="I403" s="34">
        <v>0</v>
      </c>
      <c r="J403" s="34">
        <v>0</v>
      </c>
      <c r="K403" s="34">
        <v>0</v>
      </c>
      <c r="L403" s="34">
        <v>5</v>
      </c>
      <c r="M403" s="24">
        <f t="shared" si="12"/>
        <v>0</v>
      </c>
      <c r="N403" s="24">
        <f t="shared" si="13"/>
        <v>0</v>
      </c>
      <c r="O403" s="34">
        <v>0</v>
      </c>
    </row>
    <row r="404" spans="1:15" ht="14.25" customHeight="1">
      <c r="A404" s="23">
        <v>2014</v>
      </c>
      <c r="B404" s="23" t="s">
        <v>2367</v>
      </c>
      <c r="C404" s="13" t="s">
        <v>514</v>
      </c>
      <c r="D404" s="13" t="s">
        <v>23</v>
      </c>
      <c r="E404" s="13" t="s">
        <v>206</v>
      </c>
      <c r="F404" s="24" t="s">
        <v>3173</v>
      </c>
      <c r="G404" s="13"/>
      <c r="H404" s="13" t="s">
        <v>6</v>
      </c>
      <c r="I404" s="34">
        <v>0</v>
      </c>
      <c r="J404" s="34">
        <v>0</v>
      </c>
      <c r="K404" s="34">
        <v>0</v>
      </c>
      <c r="L404" s="34">
        <v>14</v>
      </c>
      <c r="M404" s="24">
        <f t="shared" si="12"/>
        <v>0</v>
      </c>
      <c r="N404" s="24">
        <f t="shared" si="13"/>
        <v>0</v>
      </c>
      <c r="O404" s="34">
        <v>0</v>
      </c>
    </row>
    <row r="405" spans="1:15" ht="14.25" customHeight="1">
      <c r="A405" s="23">
        <v>2014</v>
      </c>
      <c r="B405" s="23" t="s">
        <v>2367</v>
      </c>
      <c r="C405" s="13" t="s">
        <v>514</v>
      </c>
      <c r="D405" s="13" t="s">
        <v>23</v>
      </c>
      <c r="E405" s="13" t="s">
        <v>206</v>
      </c>
      <c r="F405" s="24" t="s">
        <v>1887</v>
      </c>
      <c r="G405" s="13"/>
      <c r="H405" s="13" t="s">
        <v>6</v>
      </c>
      <c r="I405" s="34">
        <v>0</v>
      </c>
      <c r="J405" s="34">
        <v>0</v>
      </c>
      <c r="K405" s="34">
        <v>0</v>
      </c>
      <c r="L405" s="34">
        <v>22</v>
      </c>
      <c r="M405" s="24">
        <f t="shared" si="12"/>
        <v>0</v>
      </c>
      <c r="N405" s="24">
        <f t="shared" si="13"/>
        <v>0</v>
      </c>
      <c r="O405" s="34">
        <v>0</v>
      </c>
    </row>
    <row r="406" spans="1:15" ht="14.25" customHeight="1">
      <c r="A406" s="23">
        <v>2014</v>
      </c>
      <c r="B406" s="23" t="s">
        <v>2367</v>
      </c>
      <c r="C406" s="13" t="s">
        <v>514</v>
      </c>
      <c r="D406" s="13" t="s">
        <v>23</v>
      </c>
      <c r="E406" s="13" t="s">
        <v>206</v>
      </c>
      <c r="F406" s="24" t="s">
        <v>985</v>
      </c>
      <c r="G406" s="13"/>
      <c r="H406" s="13" t="s">
        <v>6</v>
      </c>
      <c r="I406" s="34">
        <v>17</v>
      </c>
      <c r="J406" s="34">
        <v>15</v>
      </c>
      <c r="K406" s="34">
        <v>12</v>
      </c>
      <c r="L406" s="34">
        <v>18</v>
      </c>
      <c r="M406" s="24">
        <f t="shared" si="12"/>
        <v>0.88235294117647056</v>
      </c>
      <c r="N406" s="24">
        <f t="shared" si="13"/>
        <v>0.8</v>
      </c>
      <c r="O406" s="34">
        <v>0</v>
      </c>
    </row>
    <row r="407" spans="1:15" ht="14.25" customHeight="1">
      <c r="A407" s="23">
        <v>2014</v>
      </c>
      <c r="B407" s="23" t="s">
        <v>2367</v>
      </c>
      <c r="C407" s="13" t="s">
        <v>514</v>
      </c>
      <c r="D407" s="13" t="s">
        <v>23</v>
      </c>
      <c r="E407" s="13" t="s">
        <v>204</v>
      </c>
      <c r="F407" s="24" t="s">
        <v>1453</v>
      </c>
      <c r="G407" s="13"/>
      <c r="H407" s="13" t="s">
        <v>6</v>
      </c>
      <c r="I407" s="34">
        <v>218</v>
      </c>
      <c r="J407" s="34">
        <v>174</v>
      </c>
      <c r="K407" s="34">
        <v>149</v>
      </c>
      <c r="L407" s="34">
        <v>1116</v>
      </c>
      <c r="M407" s="24">
        <f t="shared" si="12"/>
        <v>0.79816513761467889</v>
      </c>
      <c r="N407" s="24">
        <f t="shared" si="13"/>
        <v>0.85632183908045978</v>
      </c>
      <c r="O407" s="34">
        <v>0</v>
      </c>
    </row>
    <row r="408" spans="1:15" ht="14.25" customHeight="1">
      <c r="A408" s="23">
        <v>2014</v>
      </c>
      <c r="B408" s="23" t="s">
        <v>2367</v>
      </c>
      <c r="C408" s="13" t="s">
        <v>514</v>
      </c>
      <c r="D408" s="13" t="s">
        <v>23</v>
      </c>
      <c r="E408" s="13" t="s">
        <v>204</v>
      </c>
      <c r="F408" s="24" t="s">
        <v>1460</v>
      </c>
      <c r="G408" s="13"/>
      <c r="H408" s="13" t="s">
        <v>6</v>
      </c>
      <c r="I408" s="34">
        <v>22</v>
      </c>
      <c r="J408" s="34">
        <v>19</v>
      </c>
      <c r="K408" s="34">
        <v>18</v>
      </c>
      <c r="L408" s="34">
        <v>244</v>
      </c>
      <c r="M408" s="24">
        <f t="shared" si="12"/>
        <v>0.86363636363636365</v>
      </c>
      <c r="N408" s="24">
        <f t="shared" si="13"/>
        <v>0.94736842105263153</v>
      </c>
      <c r="O408" s="34">
        <v>0</v>
      </c>
    </row>
    <row r="409" spans="1:15" ht="14.25" customHeight="1">
      <c r="A409" s="23">
        <v>2014</v>
      </c>
      <c r="B409" s="23" t="s">
        <v>2367</v>
      </c>
      <c r="C409" s="13" t="s">
        <v>514</v>
      </c>
      <c r="D409" s="13" t="s">
        <v>23</v>
      </c>
      <c r="E409" s="13" t="s">
        <v>204</v>
      </c>
      <c r="F409" s="24" t="s">
        <v>1464</v>
      </c>
      <c r="G409" s="13"/>
      <c r="H409" s="13" t="s">
        <v>6</v>
      </c>
      <c r="I409" s="34">
        <v>49</v>
      </c>
      <c r="J409" s="34">
        <v>46</v>
      </c>
      <c r="K409" s="34">
        <v>37</v>
      </c>
      <c r="L409" s="34">
        <v>259</v>
      </c>
      <c r="M409" s="24">
        <f t="shared" si="12"/>
        <v>0.93877551020408168</v>
      </c>
      <c r="N409" s="24">
        <f t="shared" si="13"/>
        <v>0.80434782608695654</v>
      </c>
      <c r="O409" s="34">
        <v>0</v>
      </c>
    </row>
    <row r="410" spans="1:15" ht="14.25" customHeight="1">
      <c r="A410" s="23">
        <v>2014</v>
      </c>
      <c r="B410" s="23" t="s">
        <v>2367</v>
      </c>
      <c r="C410" s="13" t="s">
        <v>514</v>
      </c>
      <c r="D410" s="13" t="s">
        <v>23</v>
      </c>
      <c r="E410" s="13" t="s">
        <v>204</v>
      </c>
      <c r="F410" s="24" t="s">
        <v>1490</v>
      </c>
      <c r="G410" s="13"/>
      <c r="H410" s="13" t="s">
        <v>6</v>
      </c>
      <c r="I410" s="34">
        <v>163</v>
      </c>
      <c r="J410" s="34">
        <v>93</v>
      </c>
      <c r="K410" s="34">
        <v>77</v>
      </c>
      <c r="L410" s="34">
        <v>201</v>
      </c>
      <c r="M410" s="24">
        <f t="shared" si="12"/>
        <v>0.57055214723926384</v>
      </c>
      <c r="N410" s="24">
        <f t="shared" si="13"/>
        <v>0.82795698924731187</v>
      </c>
      <c r="O410" s="34">
        <v>0</v>
      </c>
    </row>
    <row r="411" spans="1:15" ht="14.25" customHeight="1">
      <c r="A411" s="23">
        <v>2014</v>
      </c>
      <c r="B411" s="23" t="s">
        <v>2367</v>
      </c>
      <c r="C411" s="13" t="s">
        <v>514</v>
      </c>
      <c r="D411" s="13" t="s">
        <v>185</v>
      </c>
      <c r="E411" s="13" t="s">
        <v>205</v>
      </c>
      <c r="F411" s="24" t="s">
        <v>186</v>
      </c>
      <c r="G411" s="13"/>
      <c r="H411" s="13" t="s">
        <v>6</v>
      </c>
      <c r="I411" s="34">
        <v>29</v>
      </c>
      <c r="J411" s="34">
        <v>29</v>
      </c>
      <c r="K411" s="34">
        <v>29</v>
      </c>
      <c r="L411" s="34">
        <v>59</v>
      </c>
      <c r="M411" s="24">
        <f t="shared" si="12"/>
        <v>1</v>
      </c>
      <c r="N411" s="24">
        <f t="shared" si="13"/>
        <v>1</v>
      </c>
      <c r="O411" s="34">
        <v>0</v>
      </c>
    </row>
    <row r="412" spans="1:15" ht="14.25" customHeight="1">
      <c r="A412" s="23">
        <v>2014</v>
      </c>
      <c r="B412" s="23" t="s">
        <v>2367</v>
      </c>
      <c r="C412" s="13" t="s">
        <v>514</v>
      </c>
      <c r="D412" s="13" t="s">
        <v>185</v>
      </c>
      <c r="E412" s="13" t="s">
        <v>205</v>
      </c>
      <c r="F412" s="24" t="s">
        <v>43</v>
      </c>
      <c r="G412" s="13"/>
      <c r="H412" s="13" t="s">
        <v>6</v>
      </c>
      <c r="I412" s="34">
        <v>28</v>
      </c>
      <c r="J412" s="34">
        <v>25</v>
      </c>
      <c r="K412" s="34">
        <v>22</v>
      </c>
      <c r="L412" s="34">
        <v>57</v>
      </c>
      <c r="M412" s="24">
        <f t="shared" si="12"/>
        <v>0.8928571428571429</v>
      </c>
      <c r="N412" s="24">
        <f t="shared" si="13"/>
        <v>0.88</v>
      </c>
      <c r="O412" s="34">
        <v>0</v>
      </c>
    </row>
    <row r="413" spans="1:15" ht="14.25" customHeight="1">
      <c r="A413" s="23">
        <v>2014</v>
      </c>
      <c r="B413" s="23" t="s">
        <v>2367</v>
      </c>
      <c r="C413" s="13" t="s">
        <v>514</v>
      </c>
      <c r="D413" s="13" t="s">
        <v>185</v>
      </c>
      <c r="E413" s="13" t="s">
        <v>205</v>
      </c>
      <c r="F413" s="24" t="s">
        <v>187</v>
      </c>
      <c r="G413" s="13"/>
      <c r="H413" s="13" t="s">
        <v>6</v>
      </c>
      <c r="I413" s="34">
        <v>20</v>
      </c>
      <c r="J413" s="34">
        <v>20</v>
      </c>
      <c r="K413" s="34">
        <v>20</v>
      </c>
      <c r="L413" s="34">
        <v>48</v>
      </c>
      <c r="M413" s="24">
        <f t="shared" si="12"/>
        <v>1</v>
      </c>
      <c r="N413" s="24">
        <f t="shared" si="13"/>
        <v>1</v>
      </c>
      <c r="O413" s="34">
        <v>0</v>
      </c>
    </row>
    <row r="414" spans="1:15" ht="14.25" customHeight="1">
      <c r="A414" s="23">
        <v>2014</v>
      </c>
      <c r="B414" s="23" t="s">
        <v>2367</v>
      </c>
      <c r="C414" s="13" t="s">
        <v>514</v>
      </c>
      <c r="D414" s="13" t="s">
        <v>185</v>
      </c>
      <c r="E414" s="13" t="s">
        <v>205</v>
      </c>
      <c r="F414" s="24" t="s">
        <v>188</v>
      </c>
      <c r="G414" s="13"/>
      <c r="H414" s="13" t="s">
        <v>6</v>
      </c>
      <c r="I414" s="34">
        <v>49</v>
      </c>
      <c r="J414" s="34">
        <v>37</v>
      </c>
      <c r="K414" s="34">
        <v>36</v>
      </c>
      <c r="L414" s="34">
        <v>62</v>
      </c>
      <c r="M414" s="24">
        <f t="shared" si="12"/>
        <v>0.75510204081632648</v>
      </c>
      <c r="N414" s="24">
        <f t="shared" si="13"/>
        <v>0.97297297297297303</v>
      </c>
      <c r="O414" s="34">
        <v>0</v>
      </c>
    </row>
    <row r="415" spans="1:15" ht="14.25" customHeight="1">
      <c r="A415" s="23">
        <v>2014</v>
      </c>
      <c r="B415" s="23" t="s">
        <v>2367</v>
      </c>
      <c r="C415" s="13" t="s">
        <v>514</v>
      </c>
      <c r="D415" s="13" t="s">
        <v>185</v>
      </c>
      <c r="E415" s="13" t="s">
        <v>205</v>
      </c>
      <c r="F415" s="24" t="s">
        <v>1449</v>
      </c>
      <c r="G415" s="13"/>
      <c r="H415" s="13" t="s">
        <v>6</v>
      </c>
      <c r="I415" s="34">
        <v>0</v>
      </c>
      <c r="J415" s="34">
        <v>0</v>
      </c>
      <c r="K415" s="34">
        <v>0</v>
      </c>
      <c r="L415" s="34">
        <v>3</v>
      </c>
      <c r="M415" s="24">
        <f t="shared" si="12"/>
        <v>0</v>
      </c>
      <c r="N415" s="24">
        <f t="shared" si="13"/>
        <v>0</v>
      </c>
      <c r="O415" s="34">
        <v>0</v>
      </c>
    </row>
    <row r="416" spans="1:15" ht="14.25" customHeight="1">
      <c r="A416" s="23">
        <v>2014</v>
      </c>
      <c r="B416" s="23" t="s">
        <v>2367</v>
      </c>
      <c r="C416" s="13" t="s">
        <v>514</v>
      </c>
      <c r="D416" s="13" t="s">
        <v>185</v>
      </c>
      <c r="E416" s="13" t="s">
        <v>205</v>
      </c>
      <c r="F416" s="24" t="s">
        <v>189</v>
      </c>
      <c r="G416" s="13"/>
      <c r="H416" s="13" t="s">
        <v>6</v>
      </c>
      <c r="I416" s="34">
        <v>22</v>
      </c>
      <c r="J416" s="34">
        <v>22</v>
      </c>
      <c r="K416" s="34">
        <v>20</v>
      </c>
      <c r="L416" s="34">
        <v>42</v>
      </c>
      <c r="M416" s="24">
        <f t="shared" si="12"/>
        <v>1</v>
      </c>
      <c r="N416" s="24">
        <f t="shared" si="13"/>
        <v>0.90909090909090906</v>
      </c>
      <c r="O416" s="34">
        <v>0</v>
      </c>
    </row>
    <row r="417" spans="1:15" ht="14.25" customHeight="1">
      <c r="A417" s="23">
        <v>2014</v>
      </c>
      <c r="B417" s="23" t="s">
        <v>2367</v>
      </c>
      <c r="C417" s="13" t="s">
        <v>514</v>
      </c>
      <c r="D417" s="13" t="s">
        <v>185</v>
      </c>
      <c r="E417" s="13" t="s">
        <v>206</v>
      </c>
      <c r="F417" s="24" t="s">
        <v>1450</v>
      </c>
      <c r="G417" s="13"/>
      <c r="H417" s="13" t="s">
        <v>6</v>
      </c>
      <c r="I417" s="34">
        <v>27</v>
      </c>
      <c r="J417" s="34">
        <v>26</v>
      </c>
      <c r="K417" s="34">
        <v>17</v>
      </c>
      <c r="L417" s="34">
        <v>38</v>
      </c>
      <c r="M417" s="24">
        <f t="shared" si="12"/>
        <v>0.96296296296296291</v>
      </c>
      <c r="N417" s="24">
        <f t="shared" si="13"/>
        <v>0.65384615384615385</v>
      </c>
      <c r="O417" s="34">
        <v>0</v>
      </c>
    </row>
    <row r="418" spans="1:15" ht="14.25" customHeight="1">
      <c r="A418" s="23">
        <v>2014</v>
      </c>
      <c r="B418" s="23" t="s">
        <v>2367</v>
      </c>
      <c r="C418" s="13" t="s">
        <v>514</v>
      </c>
      <c r="D418" s="13" t="s">
        <v>185</v>
      </c>
      <c r="E418" s="13" t="s">
        <v>206</v>
      </c>
      <c r="F418" s="24" t="s">
        <v>191</v>
      </c>
      <c r="G418" s="13"/>
      <c r="H418" s="13" t="s">
        <v>6</v>
      </c>
      <c r="I418" s="34">
        <v>53</v>
      </c>
      <c r="J418" s="34">
        <v>49</v>
      </c>
      <c r="K418" s="34">
        <v>42</v>
      </c>
      <c r="L418" s="34">
        <v>75</v>
      </c>
      <c r="M418" s="24">
        <f t="shared" si="12"/>
        <v>0.92452830188679247</v>
      </c>
      <c r="N418" s="24">
        <f t="shared" si="13"/>
        <v>0.8571428571428571</v>
      </c>
      <c r="O418" s="34">
        <v>0</v>
      </c>
    </row>
    <row r="419" spans="1:15" ht="14.25" customHeight="1">
      <c r="A419" s="23">
        <v>2014</v>
      </c>
      <c r="B419" s="23" t="s">
        <v>2367</v>
      </c>
      <c r="C419" s="13" t="s">
        <v>514</v>
      </c>
      <c r="D419" s="13" t="s">
        <v>185</v>
      </c>
      <c r="E419" s="13" t="s">
        <v>206</v>
      </c>
      <c r="F419" s="24" t="s">
        <v>66</v>
      </c>
      <c r="G419" s="13"/>
      <c r="H419" s="13" t="s">
        <v>6</v>
      </c>
      <c r="I419" s="34">
        <v>0</v>
      </c>
      <c r="J419" s="34">
        <v>0</v>
      </c>
      <c r="K419" s="34">
        <v>0</v>
      </c>
      <c r="L419" s="34">
        <v>1</v>
      </c>
      <c r="M419" s="24">
        <f t="shared" si="12"/>
        <v>0</v>
      </c>
      <c r="N419" s="24">
        <f t="shared" si="13"/>
        <v>0</v>
      </c>
      <c r="O419" s="34">
        <v>0</v>
      </c>
    </row>
    <row r="420" spans="1:15" ht="14.25" customHeight="1">
      <c r="A420" s="23">
        <v>2014</v>
      </c>
      <c r="B420" s="23" t="s">
        <v>2367</v>
      </c>
      <c r="C420" s="13" t="s">
        <v>514</v>
      </c>
      <c r="D420" s="13" t="s">
        <v>185</v>
      </c>
      <c r="E420" s="13" t="s">
        <v>206</v>
      </c>
      <c r="F420" s="24" t="s">
        <v>190</v>
      </c>
      <c r="G420" s="13"/>
      <c r="H420" s="13" t="s">
        <v>6</v>
      </c>
      <c r="I420" s="34">
        <v>1</v>
      </c>
      <c r="J420" s="34">
        <v>1</v>
      </c>
      <c r="K420" s="34">
        <v>1</v>
      </c>
      <c r="L420" s="34">
        <v>30</v>
      </c>
      <c r="M420" s="24">
        <f t="shared" si="12"/>
        <v>1</v>
      </c>
      <c r="N420" s="24">
        <f t="shared" si="13"/>
        <v>1</v>
      </c>
      <c r="O420" s="34">
        <v>0</v>
      </c>
    </row>
    <row r="421" spans="1:15" ht="14.25" customHeight="1">
      <c r="A421" s="23">
        <v>2014</v>
      </c>
      <c r="B421" s="23" t="s">
        <v>2367</v>
      </c>
      <c r="C421" s="13" t="s">
        <v>514</v>
      </c>
      <c r="D421" s="13" t="s">
        <v>185</v>
      </c>
      <c r="E421" s="13" t="s">
        <v>204</v>
      </c>
      <c r="F421" s="24" t="s">
        <v>559</v>
      </c>
      <c r="G421" s="13"/>
      <c r="H421" s="13" t="s">
        <v>6</v>
      </c>
      <c r="I421" s="34">
        <v>86</v>
      </c>
      <c r="J421" s="34">
        <v>64</v>
      </c>
      <c r="K421" s="34">
        <v>52</v>
      </c>
      <c r="L421" s="34">
        <v>256</v>
      </c>
      <c r="M421" s="24">
        <f t="shared" si="12"/>
        <v>0.7441860465116279</v>
      </c>
      <c r="N421" s="24">
        <f t="shared" si="13"/>
        <v>0.8125</v>
      </c>
      <c r="O421" s="34">
        <v>0</v>
      </c>
    </row>
    <row r="422" spans="1:15" ht="14.25" customHeight="1">
      <c r="A422" s="23">
        <v>2014</v>
      </c>
      <c r="B422" s="23" t="s">
        <v>2367</v>
      </c>
      <c r="C422" s="13" t="s">
        <v>514</v>
      </c>
      <c r="D422" s="13" t="s">
        <v>185</v>
      </c>
      <c r="E422" s="13" t="s">
        <v>204</v>
      </c>
      <c r="F422" s="24" t="s">
        <v>1455</v>
      </c>
      <c r="G422" s="13"/>
      <c r="H422" s="13" t="s">
        <v>6</v>
      </c>
      <c r="I422" s="34">
        <v>27</v>
      </c>
      <c r="J422" s="34">
        <v>24</v>
      </c>
      <c r="K422" s="34">
        <v>20</v>
      </c>
      <c r="L422" s="34">
        <v>157</v>
      </c>
      <c r="M422" s="24">
        <f t="shared" si="12"/>
        <v>0.88888888888888884</v>
      </c>
      <c r="N422" s="24">
        <f t="shared" si="13"/>
        <v>0.83333333333333337</v>
      </c>
      <c r="O422" s="34">
        <v>0</v>
      </c>
    </row>
    <row r="423" spans="1:15" ht="14.25" customHeight="1">
      <c r="A423" s="23">
        <v>2014</v>
      </c>
      <c r="B423" s="23" t="s">
        <v>2367</v>
      </c>
      <c r="C423" s="13" t="s">
        <v>514</v>
      </c>
      <c r="D423" s="13" t="s">
        <v>185</v>
      </c>
      <c r="E423" s="13" t="s">
        <v>204</v>
      </c>
      <c r="F423" s="24" t="s">
        <v>1458</v>
      </c>
      <c r="G423" s="13"/>
      <c r="H423" s="13" t="s">
        <v>6</v>
      </c>
      <c r="I423" s="34">
        <v>33</v>
      </c>
      <c r="J423" s="34">
        <v>31</v>
      </c>
      <c r="K423" s="34">
        <v>24</v>
      </c>
      <c r="L423" s="34">
        <v>133</v>
      </c>
      <c r="M423" s="24">
        <f t="shared" si="12"/>
        <v>0.93939393939393945</v>
      </c>
      <c r="N423" s="24">
        <f t="shared" si="13"/>
        <v>0.77419354838709675</v>
      </c>
      <c r="O423" s="34">
        <v>0</v>
      </c>
    </row>
    <row r="424" spans="1:15" ht="14.25" customHeight="1">
      <c r="A424" s="23">
        <v>2014</v>
      </c>
      <c r="B424" s="23" t="s">
        <v>2367</v>
      </c>
      <c r="C424" s="13" t="s">
        <v>514</v>
      </c>
      <c r="D424" s="13" t="s">
        <v>185</v>
      </c>
      <c r="E424" s="13" t="s">
        <v>204</v>
      </c>
      <c r="F424" s="24" t="s">
        <v>1485</v>
      </c>
      <c r="G424" s="13"/>
      <c r="H424" s="13" t="s">
        <v>6</v>
      </c>
      <c r="I424" s="34">
        <v>69</v>
      </c>
      <c r="J424" s="34">
        <v>57</v>
      </c>
      <c r="K424" s="34">
        <v>44</v>
      </c>
      <c r="L424" s="34">
        <v>264</v>
      </c>
      <c r="M424" s="24">
        <f t="shared" si="12"/>
        <v>0.82608695652173914</v>
      </c>
      <c r="N424" s="24">
        <f t="shared" si="13"/>
        <v>0.77192982456140347</v>
      </c>
      <c r="O424" s="34">
        <v>0</v>
      </c>
    </row>
    <row r="425" spans="1:15" ht="14.25" customHeight="1">
      <c r="A425" s="23">
        <v>2014</v>
      </c>
      <c r="B425" s="23" t="s">
        <v>2367</v>
      </c>
      <c r="C425" s="13" t="s">
        <v>514</v>
      </c>
      <c r="D425" s="13" t="s">
        <v>185</v>
      </c>
      <c r="E425" s="13" t="s">
        <v>204</v>
      </c>
      <c r="F425" s="24" t="s">
        <v>1461</v>
      </c>
      <c r="G425" s="13"/>
      <c r="H425" s="13" t="s">
        <v>6</v>
      </c>
      <c r="I425" s="34">
        <v>125</v>
      </c>
      <c r="J425" s="34">
        <v>96</v>
      </c>
      <c r="K425" s="34">
        <v>83</v>
      </c>
      <c r="L425" s="34">
        <v>635</v>
      </c>
      <c r="M425" s="24">
        <f t="shared" si="12"/>
        <v>0.76800000000000002</v>
      </c>
      <c r="N425" s="24">
        <f t="shared" si="13"/>
        <v>0.86458333333333337</v>
      </c>
      <c r="O425" s="34">
        <v>0</v>
      </c>
    </row>
    <row r="426" spans="1:15" ht="14.25" customHeight="1">
      <c r="A426" s="23">
        <v>2014</v>
      </c>
      <c r="B426" s="23" t="s">
        <v>2367</v>
      </c>
      <c r="C426" s="13" t="s">
        <v>514</v>
      </c>
      <c r="D426" s="13" t="s">
        <v>185</v>
      </c>
      <c r="E426" s="13" t="s">
        <v>204</v>
      </c>
      <c r="F426" s="24" t="s">
        <v>1488</v>
      </c>
      <c r="G426" s="13"/>
      <c r="H426" s="13" t="s">
        <v>6</v>
      </c>
      <c r="I426" s="34">
        <v>49</v>
      </c>
      <c r="J426" s="34">
        <v>42</v>
      </c>
      <c r="K426" s="34">
        <v>40</v>
      </c>
      <c r="L426" s="34">
        <v>292</v>
      </c>
      <c r="M426" s="24">
        <f t="shared" si="12"/>
        <v>0.8571428571428571</v>
      </c>
      <c r="N426" s="24">
        <f t="shared" si="13"/>
        <v>0.95238095238095233</v>
      </c>
      <c r="O426" s="34">
        <v>0</v>
      </c>
    </row>
    <row r="427" spans="1:15" ht="14.25" customHeight="1">
      <c r="A427" s="23">
        <v>2014</v>
      </c>
      <c r="B427" s="23" t="s">
        <v>2367</v>
      </c>
      <c r="C427" s="13" t="s">
        <v>514</v>
      </c>
      <c r="D427" s="13" t="s">
        <v>185</v>
      </c>
      <c r="E427" s="13" t="s">
        <v>204</v>
      </c>
      <c r="F427" s="24" t="s">
        <v>1468</v>
      </c>
      <c r="G427" s="13"/>
      <c r="H427" s="13" t="s">
        <v>6</v>
      </c>
      <c r="I427" s="34">
        <v>1</v>
      </c>
      <c r="J427" s="34">
        <v>1</v>
      </c>
      <c r="K427" s="34">
        <v>1</v>
      </c>
      <c r="L427" s="34">
        <v>24</v>
      </c>
      <c r="M427" s="24">
        <f t="shared" si="12"/>
        <v>1</v>
      </c>
      <c r="N427" s="24">
        <f t="shared" si="13"/>
        <v>1</v>
      </c>
      <c r="O427" s="34">
        <v>0</v>
      </c>
    </row>
    <row r="428" spans="1:15" ht="14.25" customHeight="1">
      <c r="A428" s="23">
        <v>2014</v>
      </c>
      <c r="B428" s="23" t="s">
        <v>2367</v>
      </c>
      <c r="C428" s="13" t="s">
        <v>514</v>
      </c>
      <c r="D428" s="13" t="s">
        <v>185</v>
      </c>
      <c r="E428" s="13" t="s">
        <v>204</v>
      </c>
      <c r="F428" s="24" t="s">
        <v>584</v>
      </c>
      <c r="G428" s="13"/>
      <c r="H428" s="13" t="s">
        <v>6</v>
      </c>
      <c r="I428" s="34">
        <v>92</v>
      </c>
      <c r="J428" s="34">
        <v>68</v>
      </c>
      <c r="K428" s="34">
        <v>52</v>
      </c>
      <c r="L428" s="34">
        <v>422</v>
      </c>
      <c r="M428" s="24">
        <f t="shared" si="12"/>
        <v>0.73913043478260865</v>
      </c>
      <c r="N428" s="24">
        <f t="shared" si="13"/>
        <v>0.76470588235294112</v>
      </c>
      <c r="O428" s="34">
        <v>0</v>
      </c>
    </row>
    <row r="429" spans="1:15" ht="14.25" customHeight="1">
      <c r="A429" s="23">
        <v>2014</v>
      </c>
      <c r="B429" s="23" t="s">
        <v>2367</v>
      </c>
      <c r="C429" s="13" t="s">
        <v>514</v>
      </c>
      <c r="D429" s="13" t="s">
        <v>104</v>
      </c>
      <c r="E429" s="13" t="s">
        <v>205</v>
      </c>
      <c r="F429" s="24" t="s">
        <v>108</v>
      </c>
      <c r="G429" s="13"/>
      <c r="H429" s="13" t="s">
        <v>6</v>
      </c>
      <c r="I429" s="34">
        <v>19</v>
      </c>
      <c r="J429" s="34">
        <v>16</v>
      </c>
      <c r="K429" s="34">
        <v>14</v>
      </c>
      <c r="L429" s="34">
        <v>49</v>
      </c>
      <c r="M429" s="24">
        <f t="shared" si="12"/>
        <v>0.84210526315789469</v>
      </c>
      <c r="N429" s="24">
        <f t="shared" si="13"/>
        <v>0.875</v>
      </c>
      <c r="O429" s="34">
        <v>0</v>
      </c>
    </row>
    <row r="430" spans="1:15" ht="14.25" customHeight="1">
      <c r="A430" s="23">
        <v>2014</v>
      </c>
      <c r="B430" s="23" t="s">
        <v>2367</v>
      </c>
      <c r="C430" s="13" t="s">
        <v>514</v>
      </c>
      <c r="D430" s="13" t="s">
        <v>104</v>
      </c>
      <c r="E430" s="13" t="s">
        <v>205</v>
      </c>
      <c r="F430" s="24" t="s">
        <v>196</v>
      </c>
      <c r="G430" s="13"/>
      <c r="H430" s="13" t="s">
        <v>6</v>
      </c>
      <c r="I430" s="34">
        <v>10</v>
      </c>
      <c r="J430" s="34">
        <v>10</v>
      </c>
      <c r="K430" s="34">
        <v>9</v>
      </c>
      <c r="L430" s="34">
        <v>22</v>
      </c>
      <c r="M430" s="24">
        <f t="shared" si="12"/>
        <v>1</v>
      </c>
      <c r="N430" s="24">
        <f t="shared" si="13"/>
        <v>0.9</v>
      </c>
      <c r="O430" s="34">
        <v>0</v>
      </c>
    </row>
    <row r="431" spans="1:15" ht="14.25" customHeight="1">
      <c r="A431" s="23">
        <v>2014</v>
      </c>
      <c r="B431" s="23" t="s">
        <v>2367</v>
      </c>
      <c r="C431" s="13" t="s">
        <v>514</v>
      </c>
      <c r="D431" s="13" t="s">
        <v>104</v>
      </c>
      <c r="E431" s="13" t="s">
        <v>205</v>
      </c>
      <c r="F431" s="24" t="s">
        <v>197</v>
      </c>
      <c r="G431" s="13"/>
      <c r="H431" s="13" t="s">
        <v>6</v>
      </c>
      <c r="I431" s="34">
        <v>14</v>
      </c>
      <c r="J431" s="34">
        <v>14</v>
      </c>
      <c r="K431" s="34">
        <v>13</v>
      </c>
      <c r="L431" s="34">
        <v>33</v>
      </c>
      <c r="M431" s="24">
        <f t="shared" si="12"/>
        <v>1</v>
      </c>
      <c r="N431" s="24">
        <f t="shared" si="13"/>
        <v>0.9285714285714286</v>
      </c>
      <c r="O431" s="34">
        <v>0</v>
      </c>
    </row>
    <row r="432" spans="1:15" ht="14.25" customHeight="1">
      <c r="A432" s="23">
        <v>2014</v>
      </c>
      <c r="B432" s="23" t="s">
        <v>2367</v>
      </c>
      <c r="C432" s="13" t="s">
        <v>514</v>
      </c>
      <c r="D432" s="13" t="s">
        <v>104</v>
      </c>
      <c r="E432" s="13" t="s">
        <v>205</v>
      </c>
      <c r="F432" s="24" t="s">
        <v>110</v>
      </c>
      <c r="G432" s="13"/>
      <c r="H432" s="13" t="s">
        <v>6</v>
      </c>
      <c r="I432" s="34">
        <v>25</v>
      </c>
      <c r="J432" s="34">
        <v>24</v>
      </c>
      <c r="K432" s="34">
        <v>21</v>
      </c>
      <c r="L432" s="34">
        <v>53</v>
      </c>
      <c r="M432" s="24">
        <f t="shared" si="12"/>
        <v>0.96</v>
      </c>
      <c r="N432" s="24">
        <f t="shared" si="13"/>
        <v>0.875</v>
      </c>
      <c r="O432" s="34">
        <v>0</v>
      </c>
    </row>
    <row r="433" spans="1:15" ht="14.25" customHeight="1">
      <c r="A433" s="23">
        <v>2014</v>
      </c>
      <c r="B433" s="23" t="s">
        <v>2367</v>
      </c>
      <c r="C433" s="13" t="s">
        <v>514</v>
      </c>
      <c r="D433" s="13" t="s">
        <v>104</v>
      </c>
      <c r="E433" s="13" t="s">
        <v>205</v>
      </c>
      <c r="F433" s="24" t="s">
        <v>3046</v>
      </c>
      <c r="G433" s="13"/>
      <c r="H433" s="13" t="s">
        <v>6</v>
      </c>
      <c r="I433" s="34">
        <v>5</v>
      </c>
      <c r="J433" s="34">
        <v>5</v>
      </c>
      <c r="K433" s="34">
        <v>5</v>
      </c>
      <c r="L433" s="34">
        <v>10</v>
      </c>
      <c r="M433" s="24">
        <f t="shared" si="12"/>
        <v>1</v>
      </c>
      <c r="N433" s="24">
        <f t="shared" si="13"/>
        <v>1</v>
      </c>
      <c r="O433" s="34">
        <v>0</v>
      </c>
    </row>
    <row r="434" spans="1:15" ht="14.25" customHeight="1">
      <c r="A434" s="23">
        <v>2014</v>
      </c>
      <c r="B434" s="23" t="s">
        <v>2367</v>
      </c>
      <c r="C434" s="13" t="s">
        <v>514</v>
      </c>
      <c r="D434" s="13" t="s">
        <v>104</v>
      </c>
      <c r="E434" s="13" t="s">
        <v>206</v>
      </c>
      <c r="F434" s="24" t="s">
        <v>198</v>
      </c>
      <c r="G434" s="13"/>
      <c r="H434" s="13" t="s">
        <v>6</v>
      </c>
      <c r="I434" s="34">
        <v>12</v>
      </c>
      <c r="J434" s="34">
        <v>10</v>
      </c>
      <c r="K434" s="34">
        <v>10</v>
      </c>
      <c r="L434" s="34">
        <v>47</v>
      </c>
      <c r="M434" s="24">
        <f t="shared" si="12"/>
        <v>0.83333333333333337</v>
      </c>
      <c r="N434" s="24">
        <f t="shared" si="13"/>
        <v>1</v>
      </c>
      <c r="O434" s="34">
        <v>0</v>
      </c>
    </row>
    <row r="435" spans="1:15" ht="14.25" customHeight="1">
      <c r="A435" s="23">
        <v>2014</v>
      </c>
      <c r="B435" s="23" t="s">
        <v>2367</v>
      </c>
      <c r="C435" s="13" t="s">
        <v>514</v>
      </c>
      <c r="D435" s="13" t="s">
        <v>104</v>
      </c>
      <c r="E435" s="13" t="s">
        <v>206</v>
      </c>
      <c r="F435" s="24" t="s">
        <v>115</v>
      </c>
      <c r="G435" s="13"/>
      <c r="H435" s="13" t="s">
        <v>6</v>
      </c>
      <c r="I435" s="34">
        <v>18</v>
      </c>
      <c r="J435" s="34">
        <v>16</v>
      </c>
      <c r="K435" s="34">
        <v>15</v>
      </c>
      <c r="L435" s="34">
        <v>15</v>
      </c>
      <c r="M435" s="24">
        <f t="shared" si="12"/>
        <v>0.88888888888888884</v>
      </c>
      <c r="N435" s="24">
        <f t="shared" si="13"/>
        <v>0.9375</v>
      </c>
      <c r="O435" s="34">
        <v>0</v>
      </c>
    </row>
    <row r="436" spans="1:15" ht="14.25" customHeight="1">
      <c r="A436" s="23">
        <v>2014</v>
      </c>
      <c r="B436" s="23" t="s">
        <v>2367</v>
      </c>
      <c r="C436" s="13" t="s">
        <v>514</v>
      </c>
      <c r="D436" s="13" t="s">
        <v>104</v>
      </c>
      <c r="E436" s="13" t="s">
        <v>204</v>
      </c>
      <c r="F436" s="24" t="s">
        <v>1457</v>
      </c>
      <c r="G436" s="13"/>
      <c r="H436" s="13" t="s">
        <v>6</v>
      </c>
      <c r="I436" s="34">
        <v>26</v>
      </c>
      <c r="J436" s="34">
        <v>24</v>
      </c>
      <c r="K436" s="34">
        <v>19</v>
      </c>
      <c r="L436" s="34">
        <v>67</v>
      </c>
      <c r="M436" s="24">
        <f t="shared" si="12"/>
        <v>0.92307692307692313</v>
      </c>
      <c r="N436" s="24">
        <f t="shared" si="13"/>
        <v>0.79166666666666663</v>
      </c>
      <c r="O436" s="34">
        <v>0</v>
      </c>
    </row>
    <row r="437" spans="1:15" ht="14.25" customHeight="1">
      <c r="A437" s="23">
        <v>2014</v>
      </c>
      <c r="B437" s="23" t="s">
        <v>2367</v>
      </c>
      <c r="C437" s="13" t="s">
        <v>514</v>
      </c>
      <c r="D437" s="13" t="s">
        <v>104</v>
      </c>
      <c r="E437" s="13" t="s">
        <v>204</v>
      </c>
      <c r="F437" s="24" t="s">
        <v>1486</v>
      </c>
      <c r="G437" s="13"/>
      <c r="H437" s="13" t="s">
        <v>6</v>
      </c>
      <c r="I437" s="34">
        <v>144</v>
      </c>
      <c r="J437" s="34">
        <v>107</v>
      </c>
      <c r="K437" s="34">
        <v>83</v>
      </c>
      <c r="L437" s="34">
        <v>483</v>
      </c>
      <c r="M437" s="24">
        <f t="shared" si="12"/>
        <v>0.74305555555555558</v>
      </c>
      <c r="N437" s="24">
        <f t="shared" si="13"/>
        <v>0.77570093457943923</v>
      </c>
      <c r="O437" s="34">
        <v>0</v>
      </c>
    </row>
    <row r="438" spans="1:15" ht="14.25" customHeight="1">
      <c r="A438" s="23">
        <v>2014</v>
      </c>
      <c r="B438" s="23" t="s">
        <v>2367</v>
      </c>
      <c r="C438" s="13" t="s">
        <v>514</v>
      </c>
      <c r="D438" s="13" t="s">
        <v>104</v>
      </c>
      <c r="E438" s="13" t="s">
        <v>204</v>
      </c>
      <c r="F438" s="24" t="s">
        <v>1489</v>
      </c>
      <c r="G438" s="13"/>
      <c r="H438" s="13" t="s">
        <v>6</v>
      </c>
      <c r="I438" s="34">
        <v>42</v>
      </c>
      <c r="J438" s="34">
        <v>33</v>
      </c>
      <c r="K438" s="34">
        <v>26</v>
      </c>
      <c r="L438" s="34">
        <v>114</v>
      </c>
      <c r="M438" s="24">
        <f t="shared" si="12"/>
        <v>0.7857142857142857</v>
      </c>
      <c r="N438" s="24">
        <f t="shared" si="13"/>
        <v>0.78787878787878785</v>
      </c>
      <c r="O438" s="34">
        <v>0</v>
      </c>
    </row>
    <row r="439" spans="1:15" ht="14.25" customHeight="1">
      <c r="A439" s="23">
        <v>2014</v>
      </c>
      <c r="B439" s="23" t="s">
        <v>2367</v>
      </c>
      <c r="C439" s="13" t="s">
        <v>514</v>
      </c>
      <c r="D439" s="13" t="s">
        <v>104</v>
      </c>
      <c r="E439" s="13" t="s">
        <v>204</v>
      </c>
      <c r="F439" s="24" t="s">
        <v>1471</v>
      </c>
      <c r="G439" s="13"/>
      <c r="H439" s="13" t="s">
        <v>6</v>
      </c>
      <c r="I439" s="34">
        <v>36</v>
      </c>
      <c r="J439" s="34">
        <v>35</v>
      </c>
      <c r="K439" s="34">
        <v>27</v>
      </c>
      <c r="L439" s="34">
        <v>147</v>
      </c>
      <c r="M439" s="24">
        <f t="shared" si="12"/>
        <v>0.97222222222222221</v>
      </c>
      <c r="N439" s="24">
        <f t="shared" si="13"/>
        <v>0.77142857142857146</v>
      </c>
      <c r="O439" s="34">
        <v>0</v>
      </c>
    </row>
    <row r="440" spans="1:15" ht="14.25" customHeight="1">
      <c r="A440" s="23">
        <v>2014</v>
      </c>
      <c r="B440" s="23" t="s">
        <v>2367</v>
      </c>
      <c r="C440" s="13" t="s">
        <v>514</v>
      </c>
      <c r="D440" s="13" t="s">
        <v>104</v>
      </c>
      <c r="E440" s="13" t="s">
        <v>204</v>
      </c>
      <c r="F440" s="24" t="s">
        <v>1472</v>
      </c>
      <c r="G440" s="13"/>
      <c r="H440" s="13" t="s">
        <v>6</v>
      </c>
      <c r="I440" s="34">
        <v>137</v>
      </c>
      <c r="J440" s="34">
        <v>115</v>
      </c>
      <c r="K440" s="34">
        <v>97</v>
      </c>
      <c r="L440" s="34">
        <v>731</v>
      </c>
      <c r="M440" s="24">
        <f t="shared" si="12"/>
        <v>0.83941605839416056</v>
      </c>
      <c r="N440" s="24">
        <f t="shared" si="13"/>
        <v>0.84347826086956523</v>
      </c>
      <c r="O440" s="34">
        <v>0</v>
      </c>
    </row>
    <row r="441" spans="1:15" ht="14.25" customHeight="1">
      <c r="A441" s="23">
        <v>2014</v>
      </c>
      <c r="B441" s="23" t="s">
        <v>2367</v>
      </c>
      <c r="C441" s="13" t="s">
        <v>514</v>
      </c>
      <c r="D441" s="13" t="s">
        <v>104</v>
      </c>
      <c r="E441" s="13" t="s">
        <v>204</v>
      </c>
      <c r="F441" s="24" t="s">
        <v>1487</v>
      </c>
      <c r="G441" s="13"/>
      <c r="H441" s="13" t="s">
        <v>6</v>
      </c>
      <c r="I441" s="34">
        <v>10</v>
      </c>
      <c r="J441" s="34">
        <v>10</v>
      </c>
      <c r="K441" s="34">
        <v>10</v>
      </c>
      <c r="L441" s="34">
        <v>25</v>
      </c>
      <c r="M441" s="24">
        <f t="shared" si="12"/>
        <v>1</v>
      </c>
      <c r="N441" s="24">
        <f t="shared" si="13"/>
        <v>1</v>
      </c>
      <c r="O441" s="34">
        <v>0</v>
      </c>
    </row>
    <row r="442" spans="1:15" ht="14.25" customHeight="1">
      <c r="A442" s="23">
        <v>2015</v>
      </c>
      <c r="B442" s="23" t="s">
        <v>2366</v>
      </c>
      <c r="C442" s="13" t="s">
        <v>1886</v>
      </c>
      <c r="D442" s="13" t="s">
        <v>5</v>
      </c>
      <c r="E442" s="13" t="s">
        <v>205</v>
      </c>
      <c r="F442" s="24" t="s">
        <v>7</v>
      </c>
      <c r="G442" s="13"/>
      <c r="H442" s="13" t="s">
        <v>6</v>
      </c>
      <c r="I442" s="34">
        <v>5</v>
      </c>
      <c r="J442" s="34">
        <v>5</v>
      </c>
      <c r="K442" s="34">
        <v>4</v>
      </c>
      <c r="L442" s="34">
        <v>10</v>
      </c>
      <c r="M442" s="24">
        <f t="shared" si="12"/>
        <v>1</v>
      </c>
      <c r="N442" s="24">
        <f t="shared" si="13"/>
        <v>0.8</v>
      </c>
      <c r="O442" s="34">
        <v>10</v>
      </c>
    </row>
    <row r="443" spans="1:15" ht="14.25" customHeight="1">
      <c r="A443" s="23">
        <v>2015</v>
      </c>
      <c r="B443" s="23" t="s">
        <v>2366</v>
      </c>
      <c r="C443" s="13" t="s">
        <v>1886</v>
      </c>
      <c r="D443" s="13" t="s">
        <v>5</v>
      </c>
      <c r="E443" s="13" t="s">
        <v>206</v>
      </c>
      <c r="F443" s="24" t="s">
        <v>1446</v>
      </c>
      <c r="G443" s="13"/>
      <c r="H443" s="13" t="s">
        <v>6</v>
      </c>
      <c r="I443" s="34">
        <v>0</v>
      </c>
      <c r="J443" s="34">
        <v>0</v>
      </c>
      <c r="K443" s="34">
        <v>0</v>
      </c>
      <c r="L443" s="34">
        <v>1</v>
      </c>
      <c r="M443" s="24">
        <f t="shared" si="12"/>
        <v>0</v>
      </c>
      <c r="N443" s="24">
        <f t="shared" si="13"/>
        <v>0</v>
      </c>
      <c r="O443" s="34">
        <v>3</v>
      </c>
    </row>
    <row r="444" spans="1:15" ht="14.25" customHeight="1">
      <c r="A444" s="23">
        <v>2015</v>
      </c>
      <c r="B444" s="23" t="s">
        <v>2366</v>
      </c>
      <c r="C444" s="13" t="s">
        <v>1886</v>
      </c>
      <c r="D444" s="13" t="s">
        <v>5</v>
      </c>
      <c r="E444" s="13" t="s">
        <v>206</v>
      </c>
      <c r="F444" s="24" t="s">
        <v>9</v>
      </c>
      <c r="G444" s="13"/>
      <c r="H444" s="13" t="s">
        <v>6</v>
      </c>
      <c r="I444" s="34">
        <v>25</v>
      </c>
      <c r="J444" s="34">
        <v>20</v>
      </c>
      <c r="K444" s="34">
        <v>15</v>
      </c>
      <c r="L444" s="34">
        <v>43</v>
      </c>
      <c r="M444" s="24">
        <f t="shared" si="12"/>
        <v>0.8</v>
      </c>
      <c r="N444" s="24">
        <f t="shared" si="13"/>
        <v>0.75</v>
      </c>
      <c r="O444" s="34">
        <v>15</v>
      </c>
    </row>
    <row r="445" spans="1:15" ht="14.25" customHeight="1">
      <c r="A445" s="23">
        <v>2015</v>
      </c>
      <c r="B445" s="23" t="s">
        <v>2366</v>
      </c>
      <c r="C445" s="13" t="s">
        <v>1886</v>
      </c>
      <c r="D445" s="13" t="s">
        <v>5</v>
      </c>
      <c r="E445" s="13" t="s">
        <v>204</v>
      </c>
      <c r="F445" s="24" t="s">
        <v>559</v>
      </c>
      <c r="G445" s="13"/>
      <c r="H445" s="13" t="s">
        <v>6</v>
      </c>
      <c r="I445" s="34">
        <v>464</v>
      </c>
      <c r="J445" s="34">
        <v>168</v>
      </c>
      <c r="K445" s="34">
        <v>94</v>
      </c>
      <c r="L445" s="34">
        <v>935</v>
      </c>
      <c r="M445" s="24">
        <f t="shared" si="12"/>
        <v>0.36206896551724138</v>
      </c>
      <c r="N445" s="24">
        <f t="shared" si="13"/>
        <v>0.55952380952380953</v>
      </c>
      <c r="O445" s="34">
        <v>105</v>
      </c>
    </row>
    <row r="446" spans="1:15" ht="14.25" customHeight="1">
      <c r="A446" s="23">
        <v>2015</v>
      </c>
      <c r="B446" s="23" t="s">
        <v>2366</v>
      </c>
      <c r="C446" s="13" t="s">
        <v>1886</v>
      </c>
      <c r="D446" s="13" t="s">
        <v>5</v>
      </c>
      <c r="E446" s="13" t="s">
        <v>204</v>
      </c>
      <c r="F446" s="24" t="s">
        <v>1462</v>
      </c>
      <c r="G446" s="13"/>
      <c r="H446" s="13" t="s">
        <v>6</v>
      </c>
      <c r="I446" s="34">
        <v>223</v>
      </c>
      <c r="J446" s="34">
        <v>174</v>
      </c>
      <c r="K446" s="34">
        <v>122</v>
      </c>
      <c r="L446" s="34">
        <v>1062</v>
      </c>
      <c r="M446" s="24">
        <f t="shared" si="12"/>
        <v>0.78026905829596416</v>
      </c>
      <c r="N446" s="24">
        <f t="shared" si="13"/>
        <v>0.70114942528735635</v>
      </c>
      <c r="O446" s="34">
        <v>112</v>
      </c>
    </row>
    <row r="447" spans="1:15" ht="14.25" customHeight="1">
      <c r="A447" s="23">
        <v>2015</v>
      </c>
      <c r="B447" s="23" t="s">
        <v>2366</v>
      </c>
      <c r="C447" s="13" t="s">
        <v>1886</v>
      </c>
      <c r="D447" s="13" t="s">
        <v>10</v>
      </c>
      <c r="E447" s="13" t="s">
        <v>205</v>
      </c>
      <c r="F447" s="24" t="s">
        <v>11</v>
      </c>
      <c r="G447" s="13"/>
      <c r="H447" s="13" t="s">
        <v>6</v>
      </c>
      <c r="I447" s="34">
        <v>0</v>
      </c>
      <c r="J447" s="34">
        <v>0</v>
      </c>
      <c r="K447" s="34">
        <v>0</v>
      </c>
      <c r="L447" s="34">
        <v>7</v>
      </c>
      <c r="M447" s="24">
        <f t="shared" si="12"/>
        <v>0</v>
      </c>
      <c r="N447" s="24">
        <f t="shared" si="13"/>
        <v>0</v>
      </c>
      <c r="O447" s="34">
        <v>0</v>
      </c>
    </row>
    <row r="448" spans="1:15" ht="14.25" customHeight="1">
      <c r="A448" s="23">
        <v>2015</v>
      </c>
      <c r="B448" s="23" t="s">
        <v>2366</v>
      </c>
      <c r="C448" s="13" t="s">
        <v>1886</v>
      </c>
      <c r="D448" s="13" t="s">
        <v>10</v>
      </c>
      <c r="E448" s="13" t="s">
        <v>206</v>
      </c>
      <c r="F448" s="24" t="s">
        <v>13</v>
      </c>
      <c r="G448" s="13"/>
      <c r="H448" s="13" t="s">
        <v>6</v>
      </c>
      <c r="I448" s="34">
        <v>22</v>
      </c>
      <c r="J448" s="34">
        <v>19</v>
      </c>
      <c r="K448" s="34">
        <v>14</v>
      </c>
      <c r="L448" s="34">
        <v>34</v>
      </c>
      <c r="M448" s="24">
        <f t="shared" si="12"/>
        <v>0.86363636363636365</v>
      </c>
      <c r="N448" s="24">
        <f t="shared" si="13"/>
        <v>0.73684210526315785</v>
      </c>
      <c r="O448" s="34">
        <v>7</v>
      </c>
    </row>
    <row r="449" spans="1:15" ht="14.25" customHeight="1">
      <c r="A449" s="23">
        <v>2015</v>
      </c>
      <c r="B449" s="23" t="s">
        <v>2366</v>
      </c>
      <c r="C449" s="13" t="s">
        <v>1886</v>
      </c>
      <c r="D449" s="13" t="s">
        <v>10</v>
      </c>
      <c r="E449" s="13" t="s">
        <v>204</v>
      </c>
      <c r="F449" s="24" t="s">
        <v>1454</v>
      </c>
      <c r="G449" s="13"/>
      <c r="H449" s="13" t="s">
        <v>6</v>
      </c>
      <c r="I449" s="34">
        <v>94</v>
      </c>
      <c r="J449" s="34">
        <v>57</v>
      </c>
      <c r="K449" s="34">
        <v>45</v>
      </c>
      <c r="L449" s="34">
        <v>57</v>
      </c>
      <c r="M449" s="24">
        <f t="shared" si="12"/>
        <v>0.6063829787234043</v>
      </c>
      <c r="N449" s="24">
        <f t="shared" si="13"/>
        <v>0.78947368421052633</v>
      </c>
      <c r="O449" s="34">
        <v>0</v>
      </c>
    </row>
    <row r="450" spans="1:15" ht="14.25" customHeight="1">
      <c r="A450" s="23">
        <v>2015</v>
      </c>
      <c r="B450" s="23" t="s">
        <v>2366</v>
      </c>
      <c r="C450" s="13" t="s">
        <v>1886</v>
      </c>
      <c r="D450" s="13" t="s">
        <v>10</v>
      </c>
      <c r="E450" s="13" t="s">
        <v>204</v>
      </c>
      <c r="F450" s="24" t="s">
        <v>1455</v>
      </c>
      <c r="G450" s="13"/>
      <c r="H450" s="13" t="s">
        <v>6</v>
      </c>
      <c r="I450" s="34">
        <v>173</v>
      </c>
      <c r="J450" s="34">
        <v>101</v>
      </c>
      <c r="K450" s="34">
        <v>83</v>
      </c>
      <c r="L450" s="34">
        <v>592</v>
      </c>
      <c r="M450" s="24">
        <f t="shared" ref="M450:M513" si="14">+IFERROR(J450/I450,0)</f>
        <v>0.58381502890173409</v>
      </c>
      <c r="N450" s="24">
        <f t="shared" ref="N450:N513" si="15">+IFERROR(K450/J450,0)</f>
        <v>0.82178217821782173</v>
      </c>
      <c r="O450" s="34">
        <v>37</v>
      </c>
    </row>
    <row r="451" spans="1:15" ht="14.25" customHeight="1">
      <c r="A451" s="23">
        <v>2015</v>
      </c>
      <c r="B451" s="23" t="s">
        <v>2366</v>
      </c>
      <c r="C451" s="13" t="s">
        <v>1886</v>
      </c>
      <c r="D451" s="13" t="s">
        <v>10</v>
      </c>
      <c r="E451" s="13" t="s">
        <v>204</v>
      </c>
      <c r="F451" s="24" t="s">
        <v>1467</v>
      </c>
      <c r="G451" s="13"/>
      <c r="H451" s="13" t="s">
        <v>6</v>
      </c>
      <c r="I451" s="34">
        <v>206</v>
      </c>
      <c r="J451" s="34">
        <v>72</v>
      </c>
      <c r="K451" s="34">
        <v>63</v>
      </c>
      <c r="L451" s="34">
        <v>518</v>
      </c>
      <c r="M451" s="24">
        <f t="shared" si="14"/>
        <v>0.34951456310679613</v>
      </c>
      <c r="N451" s="24">
        <f t="shared" si="15"/>
        <v>0.875</v>
      </c>
      <c r="O451" s="34">
        <v>33</v>
      </c>
    </row>
    <row r="452" spans="1:15" ht="14.25" customHeight="1">
      <c r="A452" s="23">
        <v>2015</v>
      </c>
      <c r="B452" s="23" t="s">
        <v>2366</v>
      </c>
      <c r="C452" s="13" t="s">
        <v>1886</v>
      </c>
      <c r="D452" s="13" t="s">
        <v>14</v>
      </c>
      <c r="E452" s="13" t="s">
        <v>207</v>
      </c>
      <c r="F452" s="24" t="s">
        <v>22</v>
      </c>
      <c r="G452" s="13"/>
      <c r="H452" s="13" t="s">
        <v>6</v>
      </c>
      <c r="I452" s="34">
        <v>15</v>
      </c>
      <c r="J452" s="34">
        <v>11</v>
      </c>
      <c r="K452" s="34">
        <v>8</v>
      </c>
      <c r="L452" s="34">
        <v>47</v>
      </c>
      <c r="M452" s="24">
        <f t="shared" si="14"/>
        <v>0.73333333333333328</v>
      </c>
      <c r="N452" s="24">
        <f t="shared" si="15"/>
        <v>0.72727272727272729</v>
      </c>
      <c r="O452" s="34">
        <v>5</v>
      </c>
    </row>
    <row r="453" spans="1:15" ht="14.25" customHeight="1">
      <c r="A453" s="23">
        <v>2015</v>
      </c>
      <c r="B453" s="23" t="s">
        <v>2366</v>
      </c>
      <c r="C453" s="13" t="s">
        <v>1886</v>
      </c>
      <c r="D453" s="13" t="s">
        <v>14</v>
      </c>
      <c r="E453" s="13" t="s">
        <v>205</v>
      </c>
      <c r="F453" s="24" t="s">
        <v>16</v>
      </c>
      <c r="G453" s="13"/>
      <c r="H453" s="13" t="s">
        <v>6</v>
      </c>
      <c r="I453" s="34">
        <v>18</v>
      </c>
      <c r="J453" s="34">
        <v>16</v>
      </c>
      <c r="K453" s="34">
        <v>11</v>
      </c>
      <c r="L453" s="34">
        <v>13</v>
      </c>
      <c r="M453" s="24">
        <f t="shared" si="14"/>
        <v>0.88888888888888884</v>
      </c>
      <c r="N453" s="24">
        <f t="shared" si="15"/>
        <v>0.6875</v>
      </c>
      <c r="O453" s="34">
        <v>5</v>
      </c>
    </row>
    <row r="454" spans="1:15" ht="14.25" customHeight="1">
      <c r="A454" s="23">
        <v>2015</v>
      </c>
      <c r="B454" s="23" t="s">
        <v>2366</v>
      </c>
      <c r="C454" s="13" t="s">
        <v>1886</v>
      </c>
      <c r="D454" s="13" t="s">
        <v>14</v>
      </c>
      <c r="E454" s="13" t="s">
        <v>205</v>
      </c>
      <c r="F454" s="24" t="s">
        <v>17</v>
      </c>
      <c r="G454" s="13"/>
      <c r="H454" s="13" t="s">
        <v>6</v>
      </c>
      <c r="I454" s="34">
        <v>2</v>
      </c>
      <c r="J454" s="34">
        <v>0</v>
      </c>
      <c r="K454" s="34">
        <v>0</v>
      </c>
      <c r="L454" s="34">
        <v>0</v>
      </c>
      <c r="M454" s="24">
        <f t="shared" si="14"/>
        <v>0</v>
      </c>
      <c r="N454" s="24">
        <f t="shared" si="15"/>
        <v>0</v>
      </c>
      <c r="O454" s="34">
        <v>0</v>
      </c>
    </row>
    <row r="455" spans="1:15" ht="14.25" customHeight="1">
      <c r="A455" s="23">
        <v>2015</v>
      </c>
      <c r="B455" s="23" t="s">
        <v>2366</v>
      </c>
      <c r="C455" s="13" t="s">
        <v>1886</v>
      </c>
      <c r="D455" s="13" t="s">
        <v>14</v>
      </c>
      <c r="E455" s="13" t="s">
        <v>205</v>
      </c>
      <c r="F455" s="24" t="s">
        <v>18</v>
      </c>
      <c r="G455" s="13"/>
      <c r="H455" s="13" t="s">
        <v>6</v>
      </c>
      <c r="I455" s="34">
        <v>11</v>
      </c>
      <c r="J455" s="34">
        <v>11</v>
      </c>
      <c r="K455" s="34">
        <v>10</v>
      </c>
      <c r="L455" s="34">
        <v>10</v>
      </c>
      <c r="M455" s="24">
        <f t="shared" si="14"/>
        <v>1</v>
      </c>
      <c r="N455" s="24">
        <f t="shared" si="15"/>
        <v>0.90909090909090906</v>
      </c>
      <c r="O455" s="34">
        <v>6</v>
      </c>
    </row>
    <row r="456" spans="1:15" ht="14.25" customHeight="1">
      <c r="A456" s="23">
        <v>2015</v>
      </c>
      <c r="B456" s="23" t="s">
        <v>2366</v>
      </c>
      <c r="C456" s="13" t="s">
        <v>1886</v>
      </c>
      <c r="D456" s="13" t="s">
        <v>14</v>
      </c>
      <c r="E456" s="13" t="s">
        <v>205</v>
      </c>
      <c r="F456" s="24" t="s">
        <v>19</v>
      </c>
      <c r="G456" s="13"/>
      <c r="H456" s="13" t="s">
        <v>6</v>
      </c>
      <c r="I456" s="34">
        <v>0</v>
      </c>
      <c r="J456" s="34">
        <v>0</v>
      </c>
      <c r="K456" s="34">
        <v>0</v>
      </c>
      <c r="L456" s="34">
        <v>14</v>
      </c>
      <c r="M456" s="24">
        <f t="shared" si="14"/>
        <v>0</v>
      </c>
      <c r="N456" s="24">
        <f t="shared" si="15"/>
        <v>0</v>
      </c>
      <c r="O456" s="34">
        <v>0</v>
      </c>
    </row>
    <row r="457" spans="1:15" ht="14.25" customHeight="1">
      <c r="A457" s="23">
        <v>2015</v>
      </c>
      <c r="B457" s="23" t="s">
        <v>2366</v>
      </c>
      <c r="C457" s="13" t="s">
        <v>1886</v>
      </c>
      <c r="D457" s="13" t="s">
        <v>14</v>
      </c>
      <c r="E457" s="13" t="s">
        <v>206</v>
      </c>
      <c r="F457" s="24" t="s">
        <v>20</v>
      </c>
      <c r="G457" s="13"/>
      <c r="H457" s="13" t="s">
        <v>6</v>
      </c>
      <c r="I457" s="34">
        <v>26</v>
      </c>
      <c r="J457" s="34">
        <v>20</v>
      </c>
      <c r="K457" s="34">
        <v>9</v>
      </c>
      <c r="L457" s="34">
        <v>58</v>
      </c>
      <c r="M457" s="24">
        <f t="shared" si="14"/>
        <v>0.76923076923076927</v>
      </c>
      <c r="N457" s="24">
        <f t="shared" si="15"/>
        <v>0.45</v>
      </c>
      <c r="O457" s="34">
        <v>10</v>
      </c>
    </row>
    <row r="458" spans="1:15" ht="14.25" customHeight="1">
      <c r="A458" s="23">
        <v>2015</v>
      </c>
      <c r="B458" s="23" t="s">
        <v>2366</v>
      </c>
      <c r="C458" s="13" t="s">
        <v>1886</v>
      </c>
      <c r="D458" s="13" t="s">
        <v>14</v>
      </c>
      <c r="E458" s="13" t="s">
        <v>206</v>
      </c>
      <c r="F458" s="24" t="s">
        <v>21</v>
      </c>
      <c r="G458" s="13"/>
      <c r="H458" s="13" t="s">
        <v>6</v>
      </c>
      <c r="I458" s="34">
        <v>0</v>
      </c>
      <c r="J458" s="34">
        <v>0</v>
      </c>
      <c r="K458" s="34">
        <v>0</v>
      </c>
      <c r="L458" s="34">
        <v>13</v>
      </c>
      <c r="M458" s="24">
        <f t="shared" si="14"/>
        <v>0</v>
      </c>
      <c r="N458" s="24">
        <f t="shared" si="15"/>
        <v>0</v>
      </c>
      <c r="O458" s="34">
        <v>0</v>
      </c>
    </row>
    <row r="459" spans="1:15" ht="14.25" customHeight="1">
      <c r="A459" s="23">
        <v>2015</v>
      </c>
      <c r="B459" s="23" t="s">
        <v>2366</v>
      </c>
      <c r="C459" s="13" t="s">
        <v>1886</v>
      </c>
      <c r="D459" s="13" t="s">
        <v>14</v>
      </c>
      <c r="E459" s="13" t="s">
        <v>204</v>
      </c>
      <c r="F459" s="24" t="s">
        <v>1456</v>
      </c>
      <c r="G459" s="13"/>
      <c r="H459" s="13" t="s">
        <v>6</v>
      </c>
      <c r="I459" s="34">
        <v>70</v>
      </c>
      <c r="J459" s="34">
        <v>51</v>
      </c>
      <c r="K459" s="34">
        <v>34</v>
      </c>
      <c r="L459" s="34">
        <v>150</v>
      </c>
      <c r="M459" s="24">
        <f t="shared" si="14"/>
        <v>0.72857142857142854</v>
      </c>
      <c r="N459" s="24">
        <f t="shared" si="15"/>
        <v>0.66666666666666663</v>
      </c>
      <c r="O459" s="34">
        <v>19</v>
      </c>
    </row>
    <row r="460" spans="1:15" ht="14.25" customHeight="1">
      <c r="A460" s="23">
        <v>2015</v>
      </c>
      <c r="B460" s="23" t="s">
        <v>2366</v>
      </c>
      <c r="C460" s="13" t="s">
        <v>1886</v>
      </c>
      <c r="D460" s="13" t="s">
        <v>14</v>
      </c>
      <c r="E460" s="13" t="s">
        <v>204</v>
      </c>
      <c r="F460" s="24" t="s">
        <v>1457</v>
      </c>
      <c r="G460" s="13"/>
      <c r="H460" s="13" t="s">
        <v>6</v>
      </c>
      <c r="I460" s="34">
        <v>91</v>
      </c>
      <c r="J460" s="34">
        <v>75</v>
      </c>
      <c r="K460" s="34">
        <v>44</v>
      </c>
      <c r="L460" s="34">
        <v>270</v>
      </c>
      <c r="M460" s="24">
        <f t="shared" si="14"/>
        <v>0.82417582417582413</v>
      </c>
      <c r="N460" s="24">
        <f t="shared" si="15"/>
        <v>0.58666666666666667</v>
      </c>
      <c r="O460" s="34">
        <v>29</v>
      </c>
    </row>
    <row r="461" spans="1:15" ht="14.25" customHeight="1">
      <c r="A461" s="23">
        <v>2015</v>
      </c>
      <c r="B461" s="23" t="s">
        <v>2366</v>
      </c>
      <c r="C461" s="13" t="s">
        <v>1886</v>
      </c>
      <c r="D461" s="13" t="s">
        <v>14</v>
      </c>
      <c r="E461" s="13" t="s">
        <v>204</v>
      </c>
      <c r="F461" s="24" t="s">
        <v>1474</v>
      </c>
      <c r="G461" s="13"/>
      <c r="H461" s="13" t="s">
        <v>6</v>
      </c>
      <c r="I461" s="34">
        <v>34</v>
      </c>
      <c r="J461" s="34">
        <v>28</v>
      </c>
      <c r="K461" s="34">
        <v>22</v>
      </c>
      <c r="L461" s="34">
        <v>46</v>
      </c>
      <c r="M461" s="24">
        <f t="shared" si="14"/>
        <v>0.82352941176470584</v>
      </c>
      <c r="N461" s="24">
        <f t="shared" si="15"/>
        <v>0.7857142857142857</v>
      </c>
      <c r="O461" s="34">
        <v>0</v>
      </c>
    </row>
    <row r="462" spans="1:15" ht="14.25" customHeight="1">
      <c r="A462" s="23">
        <v>2015</v>
      </c>
      <c r="B462" s="23" t="s">
        <v>2366</v>
      </c>
      <c r="C462" s="13" t="s">
        <v>1886</v>
      </c>
      <c r="D462" s="13" t="s">
        <v>14</v>
      </c>
      <c r="E462" s="13" t="s">
        <v>204</v>
      </c>
      <c r="F462" s="24" t="s">
        <v>2397</v>
      </c>
      <c r="G462" s="13"/>
      <c r="H462" s="13" t="s">
        <v>6</v>
      </c>
      <c r="I462" s="34">
        <v>0</v>
      </c>
      <c r="J462" s="34">
        <v>0</v>
      </c>
      <c r="K462" s="34">
        <v>0</v>
      </c>
      <c r="L462" s="34">
        <v>2</v>
      </c>
      <c r="M462" s="24">
        <f t="shared" si="14"/>
        <v>0</v>
      </c>
      <c r="N462" s="24">
        <f t="shared" si="15"/>
        <v>0</v>
      </c>
      <c r="O462" s="34">
        <v>6</v>
      </c>
    </row>
    <row r="463" spans="1:15" ht="14.25" customHeight="1">
      <c r="A463" s="23">
        <v>2015</v>
      </c>
      <c r="B463" s="23" t="s">
        <v>2366</v>
      </c>
      <c r="C463" s="13" t="s">
        <v>1886</v>
      </c>
      <c r="D463" s="13" t="s">
        <v>14</v>
      </c>
      <c r="E463" s="13" t="s">
        <v>204</v>
      </c>
      <c r="F463" s="24" t="s">
        <v>1475</v>
      </c>
      <c r="G463" s="13"/>
      <c r="H463" s="13" t="s">
        <v>6</v>
      </c>
      <c r="I463" s="34">
        <v>108</v>
      </c>
      <c r="J463" s="34">
        <v>69</v>
      </c>
      <c r="K463" s="34">
        <v>45</v>
      </c>
      <c r="L463" s="34">
        <v>335</v>
      </c>
      <c r="M463" s="24">
        <f t="shared" si="14"/>
        <v>0.63888888888888884</v>
      </c>
      <c r="N463" s="24">
        <f t="shared" si="15"/>
        <v>0.65217391304347827</v>
      </c>
      <c r="O463" s="34">
        <v>32</v>
      </c>
    </row>
    <row r="464" spans="1:15" ht="14.25" customHeight="1">
      <c r="A464" s="23">
        <v>2015</v>
      </c>
      <c r="B464" s="23" t="s">
        <v>2366</v>
      </c>
      <c r="C464" s="13" t="s">
        <v>1886</v>
      </c>
      <c r="D464" s="13" t="s">
        <v>14</v>
      </c>
      <c r="E464" s="13" t="s">
        <v>204</v>
      </c>
      <c r="F464" s="24" t="s">
        <v>1476</v>
      </c>
      <c r="G464" s="13"/>
      <c r="H464" s="13" t="s">
        <v>6</v>
      </c>
      <c r="I464" s="34">
        <v>111</v>
      </c>
      <c r="J464" s="34">
        <v>55</v>
      </c>
      <c r="K464" s="34">
        <v>37</v>
      </c>
      <c r="L464" s="34">
        <v>327</v>
      </c>
      <c r="M464" s="24">
        <f t="shared" si="14"/>
        <v>0.49549549549549549</v>
      </c>
      <c r="N464" s="24">
        <f t="shared" si="15"/>
        <v>0.67272727272727273</v>
      </c>
      <c r="O464" s="34">
        <v>18</v>
      </c>
    </row>
    <row r="465" spans="1:15" ht="14.25" customHeight="1">
      <c r="A465" s="23">
        <v>2015</v>
      </c>
      <c r="B465" s="23" t="s">
        <v>2366</v>
      </c>
      <c r="C465" s="13" t="s">
        <v>1886</v>
      </c>
      <c r="D465" s="13" t="s">
        <v>23</v>
      </c>
      <c r="E465" s="13" t="s">
        <v>205</v>
      </c>
      <c r="F465" s="24" t="s">
        <v>983</v>
      </c>
      <c r="G465" s="13"/>
      <c r="H465" s="13" t="s">
        <v>6</v>
      </c>
      <c r="I465" s="34">
        <v>11</v>
      </c>
      <c r="J465" s="34">
        <v>10</v>
      </c>
      <c r="K465" s="34">
        <v>7</v>
      </c>
      <c r="L465" s="34">
        <v>19</v>
      </c>
      <c r="M465" s="24">
        <f t="shared" si="14"/>
        <v>0.90909090909090906</v>
      </c>
      <c r="N465" s="24">
        <f t="shared" si="15"/>
        <v>0.7</v>
      </c>
      <c r="O465" s="34">
        <v>13</v>
      </c>
    </row>
    <row r="466" spans="1:15" ht="14.25" customHeight="1">
      <c r="A466" s="23">
        <v>2015</v>
      </c>
      <c r="B466" s="23" t="s">
        <v>2366</v>
      </c>
      <c r="C466" s="13" t="s">
        <v>1886</v>
      </c>
      <c r="D466" s="13" t="s">
        <v>23</v>
      </c>
      <c r="E466" s="13" t="s">
        <v>205</v>
      </c>
      <c r="F466" s="24" t="s">
        <v>24</v>
      </c>
      <c r="G466" s="13"/>
      <c r="H466" s="13" t="s">
        <v>6</v>
      </c>
      <c r="I466" s="34">
        <v>81</v>
      </c>
      <c r="J466" s="34">
        <v>57</v>
      </c>
      <c r="K466" s="34">
        <v>49</v>
      </c>
      <c r="L466" s="34">
        <v>94</v>
      </c>
      <c r="M466" s="24">
        <f t="shared" si="14"/>
        <v>0.70370370370370372</v>
      </c>
      <c r="N466" s="24">
        <f t="shared" si="15"/>
        <v>0.85964912280701755</v>
      </c>
      <c r="O466" s="34">
        <v>56</v>
      </c>
    </row>
    <row r="467" spans="1:15" ht="14.25" customHeight="1">
      <c r="A467" s="23">
        <v>2015</v>
      </c>
      <c r="B467" s="23" t="s">
        <v>2366</v>
      </c>
      <c r="C467" s="13" t="s">
        <v>1886</v>
      </c>
      <c r="D467" s="13" t="s">
        <v>23</v>
      </c>
      <c r="E467" s="13" t="s">
        <v>205</v>
      </c>
      <c r="F467" s="24" t="s">
        <v>25</v>
      </c>
      <c r="G467" s="13"/>
      <c r="H467" s="13" t="s">
        <v>6</v>
      </c>
      <c r="I467" s="34">
        <v>173</v>
      </c>
      <c r="J467" s="34">
        <v>105</v>
      </c>
      <c r="K467" s="34">
        <v>89</v>
      </c>
      <c r="L467" s="34">
        <v>181</v>
      </c>
      <c r="M467" s="24">
        <f t="shared" si="14"/>
        <v>0.60693641618497107</v>
      </c>
      <c r="N467" s="24">
        <f t="shared" si="15"/>
        <v>0.84761904761904761</v>
      </c>
      <c r="O467" s="34">
        <v>97</v>
      </c>
    </row>
    <row r="468" spans="1:15" ht="14.25" customHeight="1">
      <c r="A468" s="23">
        <v>2015</v>
      </c>
      <c r="B468" s="23" t="s">
        <v>2366</v>
      </c>
      <c r="C468" s="13" t="s">
        <v>1886</v>
      </c>
      <c r="D468" s="13" t="s">
        <v>23</v>
      </c>
      <c r="E468" s="13" t="s">
        <v>205</v>
      </c>
      <c r="F468" s="24" t="s">
        <v>26</v>
      </c>
      <c r="G468" s="13"/>
      <c r="H468" s="13" t="s">
        <v>6</v>
      </c>
      <c r="I468" s="34">
        <v>26</v>
      </c>
      <c r="J468" s="34">
        <v>23</v>
      </c>
      <c r="K468" s="34">
        <v>18</v>
      </c>
      <c r="L468" s="34">
        <v>36</v>
      </c>
      <c r="M468" s="24">
        <f t="shared" si="14"/>
        <v>0.88461538461538458</v>
      </c>
      <c r="N468" s="24">
        <f t="shared" si="15"/>
        <v>0.78260869565217395</v>
      </c>
      <c r="O468" s="34">
        <v>22</v>
      </c>
    </row>
    <row r="469" spans="1:15" ht="14.25" customHeight="1">
      <c r="A469" s="23">
        <v>2015</v>
      </c>
      <c r="B469" s="23" t="s">
        <v>2366</v>
      </c>
      <c r="C469" s="13" t="s">
        <v>1886</v>
      </c>
      <c r="D469" s="13" t="s">
        <v>23</v>
      </c>
      <c r="E469" s="13" t="s">
        <v>205</v>
      </c>
      <c r="F469" s="24" t="s">
        <v>27</v>
      </c>
      <c r="G469" s="13"/>
      <c r="H469" s="13" t="s">
        <v>6</v>
      </c>
      <c r="I469" s="34">
        <v>20</v>
      </c>
      <c r="J469" s="34">
        <v>20</v>
      </c>
      <c r="K469" s="34">
        <v>15</v>
      </c>
      <c r="L469" s="34">
        <v>22</v>
      </c>
      <c r="M469" s="24">
        <f t="shared" si="14"/>
        <v>1</v>
      </c>
      <c r="N469" s="24">
        <f t="shared" si="15"/>
        <v>0.75</v>
      </c>
      <c r="O469" s="34">
        <v>6</v>
      </c>
    </row>
    <row r="470" spans="1:15" ht="14.25" customHeight="1">
      <c r="A470" s="23">
        <v>2015</v>
      </c>
      <c r="B470" s="23" t="s">
        <v>2366</v>
      </c>
      <c r="C470" s="13" t="s">
        <v>1886</v>
      </c>
      <c r="D470" s="13" t="s">
        <v>23</v>
      </c>
      <c r="E470" s="13" t="s">
        <v>205</v>
      </c>
      <c r="F470" s="24" t="s">
        <v>28</v>
      </c>
      <c r="G470" s="13"/>
      <c r="H470" s="13" t="s">
        <v>6</v>
      </c>
      <c r="I470" s="34">
        <v>18</v>
      </c>
      <c r="J470" s="34">
        <v>12</v>
      </c>
      <c r="K470" s="34">
        <v>8</v>
      </c>
      <c r="L470" s="34">
        <v>27</v>
      </c>
      <c r="M470" s="24">
        <f t="shared" si="14"/>
        <v>0.66666666666666663</v>
      </c>
      <c r="N470" s="24">
        <f t="shared" si="15"/>
        <v>0.66666666666666663</v>
      </c>
      <c r="O470" s="34">
        <v>21</v>
      </c>
    </row>
    <row r="471" spans="1:15" ht="14.25" customHeight="1">
      <c r="A471" s="23">
        <v>2015</v>
      </c>
      <c r="B471" s="23" t="s">
        <v>2366</v>
      </c>
      <c r="C471" s="13" t="s">
        <v>1886</v>
      </c>
      <c r="D471" s="13" t="s">
        <v>23</v>
      </c>
      <c r="E471" s="13" t="s">
        <v>205</v>
      </c>
      <c r="F471" s="24" t="s">
        <v>29</v>
      </c>
      <c r="G471" s="13"/>
      <c r="H471" s="13" t="s">
        <v>6</v>
      </c>
      <c r="I471" s="34">
        <v>53</v>
      </c>
      <c r="J471" s="34">
        <v>32</v>
      </c>
      <c r="K471" s="34">
        <v>26</v>
      </c>
      <c r="L471" s="34">
        <v>78</v>
      </c>
      <c r="M471" s="24">
        <f t="shared" si="14"/>
        <v>0.60377358490566035</v>
      </c>
      <c r="N471" s="24">
        <f t="shared" si="15"/>
        <v>0.8125</v>
      </c>
      <c r="O471" s="34">
        <v>33</v>
      </c>
    </row>
    <row r="472" spans="1:15" ht="14.25" customHeight="1">
      <c r="A472" s="23">
        <v>2015</v>
      </c>
      <c r="B472" s="23" t="s">
        <v>2366</v>
      </c>
      <c r="C472" s="13" t="s">
        <v>1886</v>
      </c>
      <c r="D472" s="13" t="s">
        <v>23</v>
      </c>
      <c r="E472" s="13" t="s">
        <v>205</v>
      </c>
      <c r="F472" s="24" t="s">
        <v>30</v>
      </c>
      <c r="G472" s="13"/>
      <c r="H472" s="13" t="s">
        <v>6</v>
      </c>
      <c r="I472" s="34">
        <v>40</v>
      </c>
      <c r="J472" s="34">
        <v>28</v>
      </c>
      <c r="K472" s="34">
        <v>15</v>
      </c>
      <c r="L472" s="34">
        <v>53</v>
      </c>
      <c r="M472" s="24">
        <f t="shared" si="14"/>
        <v>0.7</v>
      </c>
      <c r="N472" s="24">
        <f t="shared" si="15"/>
        <v>0.5357142857142857</v>
      </c>
      <c r="O472" s="34">
        <v>26</v>
      </c>
    </row>
    <row r="473" spans="1:15" ht="14.25" customHeight="1">
      <c r="A473" s="23">
        <v>2015</v>
      </c>
      <c r="B473" s="23" t="s">
        <v>2366</v>
      </c>
      <c r="C473" s="13" t="s">
        <v>1886</v>
      </c>
      <c r="D473" s="13" t="s">
        <v>23</v>
      </c>
      <c r="E473" s="13" t="s">
        <v>205</v>
      </c>
      <c r="F473" s="24" t="s">
        <v>31</v>
      </c>
      <c r="G473" s="13"/>
      <c r="H473" s="13" t="s">
        <v>6</v>
      </c>
      <c r="I473" s="34">
        <v>66</v>
      </c>
      <c r="J473" s="34">
        <v>26</v>
      </c>
      <c r="K473" s="34">
        <v>24</v>
      </c>
      <c r="L473" s="34">
        <v>72</v>
      </c>
      <c r="M473" s="24">
        <f t="shared" si="14"/>
        <v>0.39393939393939392</v>
      </c>
      <c r="N473" s="24">
        <f t="shared" si="15"/>
        <v>0.92307692307692313</v>
      </c>
      <c r="O473" s="34">
        <v>11</v>
      </c>
    </row>
    <row r="474" spans="1:15" ht="14.25" customHeight="1">
      <c r="A474" s="23">
        <v>2015</v>
      </c>
      <c r="B474" s="23" t="s">
        <v>2366</v>
      </c>
      <c r="C474" s="13" t="s">
        <v>1886</v>
      </c>
      <c r="D474" s="13" t="s">
        <v>23</v>
      </c>
      <c r="E474" s="13" t="s">
        <v>205</v>
      </c>
      <c r="F474" s="24" t="s">
        <v>32</v>
      </c>
      <c r="G474" s="13"/>
      <c r="H474" s="13" t="s">
        <v>6</v>
      </c>
      <c r="I474" s="34">
        <v>7</v>
      </c>
      <c r="J474" s="34">
        <v>7</v>
      </c>
      <c r="K474" s="34">
        <v>4</v>
      </c>
      <c r="L474" s="34">
        <v>15</v>
      </c>
      <c r="M474" s="24">
        <f t="shared" si="14"/>
        <v>1</v>
      </c>
      <c r="N474" s="24">
        <f t="shared" si="15"/>
        <v>0.5714285714285714</v>
      </c>
      <c r="O474" s="34">
        <v>4</v>
      </c>
    </row>
    <row r="475" spans="1:15" ht="14.25" customHeight="1">
      <c r="A475" s="23">
        <v>2015</v>
      </c>
      <c r="B475" s="23" t="s">
        <v>2366</v>
      </c>
      <c r="C475" s="13" t="s">
        <v>1886</v>
      </c>
      <c r="D475" s="13" t="s">
        <v>23</v>
      </c>
      <c r="E475" s="13" t="s">
        <v>205</v>
      </c>
      <c r="F475" s="24" t="s">
        <v>33</v>
      </c>
      <c r="G475" s="13"/>
      <c r="H475" s="13" t="s">
        <v>6</v>
      </c>
      <c r="I475" s="34">
        <v>21</v>
      </c>
      <c r="J475" s="34">
        <v>17</v>
      </c>
      <c r="K475" s="34">
        <v>11</v>
      </c>
      <c r="L475" s="34">
        <v>35</v>
      </c>
      <c r="M475" s="24">
        <f t="shared" si="14"/>
        <v>0.80952380952380953</v>
      </c>
      <c r="N475" s="24">
        <f t="shared" si="15"/>
        <v>0.6470588235294118</v>
      </c>
      <c r="O475" s="34">
        <v>12</v>
      </c>
    </row>
    <row r="476" spans="1:15" ht="14.25" customHeight="1">
      <c r="A476" s="23">
        <v>2015</v>
      </c>
      <c r="B476" s="23" t="s">
        <v>2366</v>
      </c>
      <c r="C476" s="13" t="s">
        <v>1886</v>
      </c>
      <c r="D476" s="13" t="s">
        <v>23</v>
      </c>
      <c r="E476" s="13" t="s">
        <v>205</v>
      </c>
      <c r="F476" s="24" t="s">
        <v>34</v>
      </c>
      <c r="G476" s="13"/>
      <c r="H476" s="13" t="s">
        <v>6</v>
      </c>
      <c r="I476" s="34">
        <v>8</v>
      </c>
      <c r="J476" s="34">
        <v>8</v>
      </c>
      <c r="K476" s="34">
        <v>3</v>
      </c>
      <c r="L476" s="34">
        <v>20</v>
      </c>
      <c r="M476" s="24">
        <f t="shared" si="14"/>
        <v>1</v>
      </c>
      <c r="N476" s="24">
        <f t="shared" si="15"/>
        <v>0.375</v>
      </c>
      <c r="O476" s="34">
        <v>8</v>
      </c>
    </row>
    <row r="477" spans="1:15" ht="14.25" customHeight="1">
      <c r="A477" s="23">
        <v>2015</v>
      </c>
      <c r="B477" s="23" t="s">
        <v>2366</v>
      </c>
      <c r="C477" s="13" t="s">
        <v>1886</v>
      </c>
      <c r="D477" s="13" t="s">
        <v>23</v>
      </c>
      <c r="E477" s="13" t="s">
        <v>205</v>
      </c>
      <c r="F477" s="24" t="s">
        <v>35</v>
      </c>
      <c r="G477" s="13"/>
      <c r="H477" s="13" t="s">
        <v>6</v>
      </c>
      <c r="I477" s="34">
        <v>8</v>
      </c>
      <c r="J477" s="34">
        <v>6</v>
      </c>
      <c r="K477" s="34">
        <v>6</v>
      </c>
      <c r="L477" s="34">
        <v>19</v>
      </c>
      <c r="M477" s="24">
        <f t="shared" si="14"/>
        <v>0.75</v>
      </c>
      <c r="N477" s="24">
        <f t="shared" si="15"/>
        <v>1</v>
      </c>
      <c r="O477" s="34">
        <v>4</v>
      </c>
    </row>
    <row r="478" spans="1:15" ht="14.25" customHeight="1">
      <c r="A478" s="23">
        <v>2015</v>
      </c>
      <c r="B478" s="23" t="s">
        <v>2366</v>
      </c>
      <c r="C478" s="13" t="s">
        <v>1886</v>
      </c>
      <c r="D478" s="13" t="s">
        <v>23</v>
      </c>
      <c r="E478" s="13" t="s">
        <v>206</v>
      </c>
      <c r="F478" s="24" t="s">
        <v>1878</v>
      </c>
      <c r="G478" s="13"/>
      <c r="H478" s="13" t="s">
        <v>6</v>
      </c>
      <c r="I478" s="34">
        <v>60</v>
      </c>
      <c r="J478" s="34">
        <v>33</v>
      </c>
      <c r="K478" s="34">
        <v>22</v>
      </c>
      <c r="L478" s="34">
        <v>93</v>
      </c>
      <c r="M478" s="24">
        <f t="shared" si="14"/>
        <v>0.55000000000000004</v>
      </c>
      <c r="N478" s="24">
        <f t="shared" si="15"/>
        <v>0.66666666666666663</v>
      </c>
      <c r="O478" s="34">
        <v>0</v>
      </c>
    </row>
    <row r="479" spans="1:15" ht="14.25" customHeight="1">
      <c r="A479" s="23">
        <v>2015</v>
      </c>
      <c r="B479" s="23" t="s">
        <v>2366</v>
      </c>
      <c r="C479" s="13" t="s">
        <v>1886</v>
      </c>
      <c r="D479" s="13" t="s">
        <v>23</v>
      </c>
      <c r="E479" s="13" t="s">
        <v>206</v>
      </c>
      <c r="F479" s="24" t="s">
        <v>37</v>
      </c>
      <c r="G479" s="13"/>
      <c r="H479" s="13" t="s">
        <v>6</v>
      </c>
      <c r="I479" s="34">
        <v>19</v>
      </c>
      <c r="J479" s="34">
        <v>14</v>
      </c>
      <c r="K479" s="34">
        <v>12</v>
      </c>
      <c r="L479" s="34">
        <v>31</v>
      </c>
      <c r="M479" s="24">
        <f t="shared" si="14"/>
        <v>0.73684210526315785</v>
      </c>
      <c r="N479" s="24">
        <f t="shared" si="15"/>
        <v>0.8571428571428571</v>
      </c>
      <c r="O479" s="34">
        <v>11</v>
      </c>
    </row>
    <row r="480" spans="1:15" ht="14.25" customHeight="1">
      <c r="A480" s="23">
        <v>2015</v>
      </c>
      <c r="B480" s="23" t="s">
        <v>2366</v>
      </c>
      <c r="C480" s="13" t="s">
        <v>1886</v>
      </c>
      <c r="D480" s="13" t="s">
        <v>23</v>
      </c>
      <c r="E480" s="13" t="s">
        <v>206</v>
      </c>
      <c r="F480" s="24" t="s">
        <v>38</v>
      </c>
      <c r="G480" s="13"/>
      <c r="H480" s="13" t="s">
        <v>6</v>
      </c>
      <c r="I480" s="34">
        <v>40</v>
      </c>
      <c r="J480" s="34">
        <v>26</v>
      </c>
      <c r="K480" s="34">
        <v>21</v>
      </c>
      <c r="L480" s="34">
        <v>74</v>
      </c>
      <c r="M480" s="24">
        <f t="shared" si="14"/>
        <v>0.65</v>
      </c>
      <c r="N480" s="24">
        <f t="shared" si="15"/>
        <v>0.80769230769230771</v>
      </c>
      <c r="O480" s="34">
        <v>25</v>
      </c>
    </row>
    <row r="481" spans="1:15" ht="14.25" customHeight="1">
      <c r="A481" s="23">
        <v>2015</v>
      </c>
      <c r="B481" s="23" t="s">
        <v>2366</v>
      </c>
      <c r="C481" s="13" t="s">
        <v>1886</v>
      </c>
      <c r="D481" s="13" t="s">
        <v>23</v>
      </c>
      <c r="E481" s="13" t="s">
        <v>206</v>
      </c>
      <c r="F481" s="24" t="s">
        <v>40</v>
      </c>
      <c r="G481" s="13"/>
      <c r="H481" s="13" t="s">
        <v>6</v>
      </c>
      <c r="I481" s="34">
        <v>24</v>
      </c>
      <c r="J481" s="34">
        <v>11</v>
      </c>
      <c r="K481" s="34">
        <v>8</v>
      </c>
      <c r="L481" s="34">
        <v>14</v>
      </c>
      <c r="M481" s="24">
        <f t="shared" si="14"/>
        <v>0.45833333333333331</v>
      </c>
      <c r="N481" s="24">
        <f t="shared" si="15"/>
        <v>0.72727272727272729</v>
      </c>
      <c r="O481" s="34">
        <v>5</v>
      </c>
    </row>
    <row r="482" spans="1:15" ht="14.25" customHeight="1">
      <c r="A482" s="23">
        <v>2015</v>
      </c>
      <c r="B482" s="23" t="s">
        <v>2366</v>
      </c>
      <c r="C482" s="13" t="s">
        <v>1886</v>
      </c>
      <c r="D482" s="13" t="s">
        <v>23</v>
      </c>
      <c r="E482" s="13" t="s">
        <v>204</v>
      </c>
      <c r="F482" s="24" t="s">
        <v>1453</v>
      </c>
      <c r="G482" s="13"/>
      <c r="H482" s="13" t="s">
        <v>6</v>
      </c>
      <c r="I482" s="34">
        <v>530</v>
      </c>
      <c r="J482" s="34">
        <v>329</v>
      </c>
      <c r="K482" s="34">
        <v>198</v>
      </c>
      <c r="L482" s="34">
        <v>1556</v>
      </c>
      <c r="M482" s="24">
        <f t="shared" si="14"/>
        <v>0.62075471698113205</v>
      </c>
      <c r="N482" s="24">
        <f t="shared" si="15"/>
        <v>0.60182370820668696</v>
      </c>
      <c r="O482" s="34">
        <v>137</v>
      </c>
    </row>
    <row r="483" spans="1:15" ht="14.25" customHeight="1">
      <c r="A483" s="23">
        <v>2015</v>
      </c>
      <c r="B483" s="23" t="s">
        <v>2366</v>
      </c>
      <c r="C483" s="13" t="s">
        <v>1886</v>
      </c>
      <c r="D483" s="13" t="s">
        <v>23</v>
      </c>
      <c r="E483" s="13" t="s">
        <v>204</v>
      </c>
      <c r="F483" s="24" t="s">
        <v>1460</v>
      </c>
      <c r="G483" s="13"/>
      <c r="H483" s="13" t="s">
        <v>6</v>
      </c>
      <c r="I483" s="34">
        <v>170</v>
      </c>
      <c r="J483" s="34">
        <v>131</v>
      </c>
      <c r="K483" s="34">
        <v>93</v>
      </c>
      <c r="L483" s="34">
        <v>708</v>
      </c>
      <c r="M483" s="24">
        <f t="shared" si="14"/>
        <v>0.77058823529411768</v>
      </c>
      <c r="N483" s="24">
        <f t="shared" si="15"/>
        <v>0.70992366412213737</v>
      </c>
      <c r="O483" s="34">
        <v>52</v>
      </c>
    </row>
    <row r="484" spans="1:15" ht="14.25" customHeight="1">
      <c r="A484" s="23">
        <v>2015</v>
      </c>
      <c r="B484" s="23" t="s">
        <v>2366</v>
      </c>
      <c r="C484" s="13" t="s">
        <v>1886</v>
      </c>
      <c r="D484" s="13" t="s">
        <v>23</v>
      </c>
      <c r="E484" s="13" t="s">
        <v>204</v>
      </c>
      <c r="F484" s="24" t="s">
        <v>1464</v>
      </c>
      <c r="G484" s="13"/>
      <c r="H484" s="13" t="s">
        <v>6</v>
      </c>
      <c r="I484" s="34">
        <v>257</v>
      </c>
      <c r="J484" s="34">
        <v>235</v>
      </c>
      <c r="K484" s="34">
        <v>130</v>
      </c>
      <c r="L484" s="34">
        <v>524</v>
      </c>
      <c r="M484" s="24">
        <f t="shared" si="14"/>
        <v>0.91439688715953304</v>
      </c>
      <c r="N484" s="24">
        <f t="shared" si="15"/>
        <v>0.55319148936170215</v>
      </c>
      <c r="O484" s="34">
        <v>44</v>
      </c>
    </row>
    <row r="485" spans="1:15" ht="14.25" customHeight="1">
      <c r="A485" s="23">
        <v>2015</v>
      </c>
      <c r="B485" s="23" t="s">
        <v>2366</v>
      </c>
      <c r="C485" s="13" t="s">
        <v>1886</v>
      </c>
      <c r="D485" s="13" t="s">
        <v>41</v>
      </c>
      <c r="E485" s="13" t="s">
        <v>205</v>
      </c>
      <c r="F485" s="24" t="s">
        <v>42</v>
      </c>
      <c r="G485" s="13"/>
      <c r="H485" s="13" t="s">
        <v>6</v>
      </c>
      <c r="I485" s="34">
        <v>70</v>
      </c>
      <c r="J485" s="34">
        <v>43</v>
      </c>
      <c r="K485" s="34">
        <v>34</v>
      </c>
      <c r="L485" s="34">
        <v>74</v>
      </c>
      <c r="M485" s="24">
        <f t="shared" si="14"/>
        <v>0.61428571428571432</v>
      </c>
      <c r="N485" s="24">
        <f t="shared" si="15"/>
        <v>0.79069767441860461</v>
      </c>
      <c r="O485" s="34">
        <v>30</v>
      </c>
    </row>
    <row r="486" spans="1:15" ht="14.25" customHeight="1">
      <c r="A486" s="23">
        <v>2015</v>
      </c>
      <c r="B486" s="23" t="s">
        <v>2366</v>
      </c>
      <c r="C486" s="13" t="s">
        <v>1886</v>
      </c>
      <c r="D486" s="13" t="s">
        <v>41</v>
      </c>
      <c r="E486" s="13" t="s">
        <v>205</v>
      </c>
      <c r="F486" s="24" t="s">
        <v>43</v>
      </c>
      <c r="G486" s="13"/>
      <c r="H486" s="13" t="s">
        <v>6</v>
      </c>
      <c r="I486" s="34">
        <v>56</v>
      </c>
      <c r="J486" s="34">
        <v>39</v>
      </c>
      <c r="K486" s="34">
        <v>31</v>
      </c>
      <c r="L486" s="34">
        <v>65</v>
      </c>
      <c r="M486" s="24">
        <f t="shared" si="14"/>
        <v>0.6964285714285714</v>
      </c>
      <c r="N486" s="24">
        <f t="shared" si="15"/>
        <v>0.79487179487179482</v>
      </c>
      <c r="O486" s="34">
        <v>39</v>
      </c>
    </row>
    <row r="487" spans="1:15" ht="14.25" customHeight="1">
      <c r="A487" s="23">
        <v>2015</v>
      </c>
      <c r="B487" s="23" t="s">
        <v>2366</v>
      </c>
      <c r="C487" s="13" t="s">
        <v>1886</v>
      </c>
      <c r="D487" s="13" t="s">
        <v>41</v>
      </c>
      <c r="E487" s="13" t="s">
        <v>205</v>
      </c>
      <c r="F487" s="24" t="s">
        <v>44</v>
      </c>
      <c r="G487" s="13"/>
      <c r="H487" s="13" t="s">
        <v>6</v>
      </c>
      <c r="I487" s="34">
        <v>10</v>
      </c>
      <c r="J487" s="34">
        <v>10</v>
      </c>
      <c r="K487" s="34">
        <v>7</v>
      </c>
      <c r="L487" s="34">
        <v>11</v>
      </c>
      <c r="M487" s="24">
        <f t="shared" si="14"/>
        <v>1</v>
      </c>
      <c r="N487" s="24">
        <f t="shared" si="15"/>
        <v>0.7</v>
      </c>
      <c r="O487" s="34">
        <v>2</v>
      </c>
    </row>
    <row r="488" spans="1:15" ht="14.25" customHeight="1">
      <c r="A488" s="23">
        <v>2015</v>
      </c>
      <c r="B488" s="23" t="s">
        <v>2366</v>
      </c>
      <c r="C488" s="13" t="s">
        <v>1886</v>
      </c>
      <c r="D488" s="13" t="s">
        <v>41</v>
      </c>
      <c r="E488" s="13" t="s">
        <v>205</v>
      </c>
      <c r="F488" s="24" t="s">
        <v>45</v>
      </c>
      <c r="G488" s="13"/>
      <c r="H488" s="13" t="s">
        <v>6</v>
      </c>
      <c r="I488" s="34">
        <v>2</v>
      </c>
      <c r="J488" s="34">
        <v>2</v>
      </c>
      <c r="K488" s="34">
        <v>2</v>
      </c>
      <c r="L488" s="34">
        <v>8</v>
      </c>
      <c r="M488" s="24">
        <f t="shared" si="14"/>
        <v>1</v>
      </c>
      <c r="N488" s="24">
        <f t="shared" si="15"/>
        <v>1</v>
      </c>
      <c r="O488" s="34">
        <v>0</v>
      </c>
    </row>
    <row r="489" spans="1:15" ht="14.25" customHeight="1">
      <c r="A489" s="23">
        <v>2015</v>
      </c>
      <c r="B489" s="23" t="s">
        <v>2366</v>
      </c>
      <c r="C489" s="13" t="s">
        <v>1886</v>
      </c>
      <c r="D489" s="13" t="s">
        <v>41</v>
      </c>
      <c r="E489" s="13" t="s">
        <v>205</v>
      </c>
      <c r="F489" s="24" t="s">
        <v>46</v>
      </c>
      <c r="G489" s="13"/>
      <c r="H489" s="13" t="s">
        <v>6</v>
      </c>
      <c r="I489" s="34">
        <v>1</v>
      </c>
      <c r="J489" s="34">
        <v>1</v>
      </c>
      <c r="K489" s="34">
        <v>1</v>
      </c>
      <c r="L489" s="34">
        <v>11</v>
      </c>
      <c r="M489" s="24">
        <f t="shared" si="14"/>
        <v>1</v>
      </c>
      <c r="N489" s="24">
        <f t="shared" si="15"/>
        <v>1</v>
      </c>
      <c r="O489" s="34">
        <v>0</v>
      </c>
    </row>
    <row r="490" spans="1:15" ht="14.25" customHeight="1">
      <c r="A490" s="23">
        <v>2015</v>
      </c>
      <c r="B490" s="23" t="s">
        <v>2366</v>
      </c>
      <c r="C490" s="13" t="s">
        <v>1886</v>
      </c>
      <c r="D490" s="13" t="s">
        <v>41</v>
      </c>
      <c r="E490" s="13" t="s">
        <v>205</v>
      </c>
      <c r="F490" s="24" t="s">
        <v>47</v>
      </c>
      <c r="G490" s="13"/>
      <c r="H490" s="13" t="s">
        <v>6</v>
      </c>
      <c r="I490" s="34">
        <v>51</v>
      </c>
      <c r="J490" s="34">
        <v>38</v>
      </c>
      <c r="K490" s="34">
        <v>31</v>
      </c>
      <c r="L490" s="34">
        <v>57</v>
      </c>
      <c r="M490" s="24">
        <f t="shared" si="14"/>
        <v>0.74509803921568629</v>
      </c>
      <c r="N490" s="24">
        <f t="shared" si="15"/>
        <v>0.81578947368421051</v>
      </c>
      <c r="O490" s="34">
        <v>20</v>
      </c>
    </row>
    <row r="491" spans="1:15" ht="14.25" customHeight="1">
      <c r="A491" s="23">
        <v>2015</v>
      </c>
      <c r="B491" s="23" t="s">
        <v>2366</v>
      </c>
      <c r="C491" s="13" t="s">
        <v>1886</v>
      </c>
      <c r="D491" s="13" t="s">
        <v>41</v>
      </c>
      <c r="E491" s="13" t="s">
        <v>205</v>
      </c>
      <c r="F491" s="24" t="s">
        <v>48</v>
      </c>
      <c r="G491" s="13"/>
      <c r="H491" s="13" t="s">
        <v>6</v>
      </c>
      <c r="I491" s="34">
        <v>17</v>
      </c>
      <c r="J491" s="34">
        <v>16</v>
      </c>
      <c r="K491" s="34">
        <v>11</v>
      </c>
      <c r="L491" s="34">
        <v>11</v>
      </c>
      <c r="M491" s="24">
        <f t="shared" si="14"/>
        <v>0.94117647058823528</v>
      </c>
      <c r="N491" s="24">
        <f t="shared" si="15"/>
        <v>0.6875</v>
      </c>
      <c r="O491" s="34">
        <v>11</v>
      </c>
    </row>
    <row r="492" spans="1:15" ht="14.25" customHeight="1">
      <c r="A492" s="23">
        <v>2015</v>
      </c>
      <c r="B492" s="23" t="s">
        <v>2366</v>
      </c>
      <c r="C492" s="13" t="s">
        <v>1886</v>
      </c>
      <c r="D492" s="13" t="s">
        <v>41</v>
      </c>
      <c r="E492" s="13" t="s">
        <v>205</v>
      </c>
      <c r="F492" s="24" t="s">
        <v>49</v>
      </c>
      <c r="G492" s="13"/>
      <c r="H492" s="13" t="s">
        <v>6</v>
      </c>
      <c r="I492" s="34">
        <v>10</v>
      </c>
      <c r="J492" s="34">
        <v>9</v>
      </c>
      <c r="K492" s="34">
        <v>8</v>
      </c>
      <c r="L492" s="34">
        <v>10</v>
      </c>
      <c r="M492" s="24">
        <f t="shared" si="14"/>
        <v>0.9</v>
      </c>
      <c r="N492" s="24">
        <f t="shared" si="15"/>
        <v>0.88888888888888884</v>
      </c>
      <c r="O492" s="34">
        <v>12</v>
      </c>
    </row>
    <row r="493" spans="1:15" ht="14.25" customHeight="1">
      <c r="A493" s="23">
        <v>2015</v>
      </c>
      <c r="B493" s="23" t="s">
        <v>2366</v>
      </c>
      <c r="C493" s="13" t="s">
        <v>1886</v>
      </c>
      <c r="D493" s="13" t="s">
        <v>41</v>
      </c>
      <c r="E493" s="13" t="s">
        <v>205</v>
      </c>
      <c r="F493" s="24" t="s">
        <v>50</v>
      </c>
      <c r="G493" s="13"/>
      <c r="H493" s="13" t="s">
        <v>6</v>
      </c>
      <c r="I493" s="34">
        <v>78</v>
      </c>
      <c r="J493" s="34">
        <v>39</v>
      </c>
      <c r="K493" s="34">
        <v>35</v>
      </c>
      <c r="L493" s="34">
        <v>35</v>
      </c>
      <c r="M493" s="24">
        <f t="shared" si="14"/>
        <v>0.5</v>
      </c>
      <c r="N493" s="24">
        <f t="shared" si="15"/>
        <v>0.89743589743589747</v>
      </c>
      <c r="O493" s="34">
        <v>31</v>
      </c>
    </row>
    <row r="494" spans="1:15" ht="14.25" customHeight="1">
      <c r="A494" s="23">
        <v>2015</v>
      </c>
      <c r="B494" s="23" t="s">
        <v>2366</v>
      </c>
      <c r="C494" s="13" t="s">
        <v>1886</v>
      </c>
      <c r="D494" s="13" t="s">
        <v>41</v>
      </c>
      <c r="E494" s="13" t="s">
        <v>205</v>
      </c>
      <c r="F494" s="24" t="s">
        <v>51</v>
      </c>
      <c r="G494" s="13"/>
      <c r="H494" s="13" t="s">
        <v>6</v>
      </c>
      <c r="I494" s="34">
        <v>1</v>
      </c>
      <c r="J494" s="34">
        <v>1</v>
      </c>
      <c r="K494" s="34">
        <v>1</v>
      </c>
      <c r="L494" s="34">
        <v>10</v>
      </c>
      <c r="M494" s="24">
        <f t="shared" si="14"/>
        <v>1</v>
      </c>
      <c r="N494" s="24">
        <f t="shared" si="15"/>
        <v>1</v>
      </c>
      <c r="O494" s="34">
        <v>0</v>
      </c>
    </row>
    <row r="495" spans="1:15" ht="14.25" customHeight="1">
      <c r="A495" s="23">
        <v>2015</v>
      </c>
      <c r="B495" s="23" t="s">
        <v>2366</v>
      </c>
      <c r="C495" s="13" t="s">
        <v>1886</v>
      </c>
      <c r="D495" s="13" t="s">
        <v>41</v>
      </c>
      <c r="E495" s="13" t="s">
        <v>205</v>
      </c>
      <c r="F495" s="24" t="s">
        <v>52</v>
      </c>
      <c r="G495" s="13"/>
      <c r="H495" s="13" t="s">
        <v>6</v>
      </c>
      <c r="I495" s="34">
        <v>20</v>
      </c>
      <c r="J495" s="34">
        <v>20</v>
      </c>
      <c r="K495" s="34">
        <v>17</v>
      </c>
      <c r="L495" s="34">
        <v>17</v>
      </c>
      <c r="M495" s="24">
        <f t="shared" si="14"/>
        <v>1</v>
      </c>
      <c r="N495" s="24">
        <f t="shared" si="15"/>
        <v>0.85</v>
      </c>
      <c r="O495" s="34">
        <v>9</v>
      </c>
    </row>
    <row r="496" spans="1:15" ht="14.25" customHeight="1">
      <c r="A496" s="23">
        <v>2015</v>
      </c>
      <c r="B496" s="23" t="s">
        <v>2366</v>
      </c>
      <c r="C496" s="13" t="s">
        <v>1886</v>
      </c>
      <c r="D496" s="13" t="s">
        <v>41</v>
      </c>
      <c r="E496" s="13" t="s">
        <v>205</v>
      </c>
      <c r="F496" s="24" t="s">
        <v>53</v>
      </c>
      <c r="G496" s="13"/>
      <c r="H496" s="13" t="s">
        <v>6</v>
      </c>
      <c r="I496" s="34">
        <v>79</v>
      </c>
      <c r="J496" s="34">
        <v>46</v>
      </c>
      <c r="K496" s="34">
        <v>40</v>
      </c>
      <c r="L496" s="34">
        <v>39</v>
      </c>
      <c r="M496" s="24">
        <f t="shared" si="14"/>
        <v>0.58227848101265822</v>
      </c>
      <c r="N496" s="24">
        <f t="shared" si="15"/>
        <v>0.86956521739130432</v>
      </c>
      <c r="O496" s="34">
        <v>19</v>
      </c>
    </row>
    <row r="497" spans="1:15" ht="14.25" customHeight="1">
      <c r="A497" s="23">
        <v>2015</v>
      </c>
      <c r="B497" s="23" t="s">
        <v>2366</v>
      </c>
      <c r="C497" s="13" t="s">
        <v>1886</v>
      </c>
      <c r="D497" s="13" t="s">
        <v>41</v>
      </c>
      <c r="E497" s="13" t="s">
        <v>205</v>
      </c>
      <c r="F497" s="24" t="s">
        <v>54</v>
      </c>
      <c r="G497" s="13"/>
      <c r="H497" s="13" t="s">
        <v>6</v>
      </c>
      <c r="I497" s="34">
        <v>36</v>
      </c>
      <c r="J497" s="34">
        <v>33</v>
      </c>
      <c r="K497" s="34">
        <v>28</v>
      </c>
      <c r="L497" s="34">
        <v>28</v>
      </c>
      <c r="M497" s="24">
        <f t="shared" si="14"/>
        <v>0.91666666666666663</v>
      </c>
      <c r="N497" s="24">
        <f t="shared" si="15"/>
        <v>0.84848484848484851</v>
      </c>
      <c r="O497" s="34">
        <v>17</v>
      </c>
    </row>
    <row r="498" spans="1:15" ht="14.25" customHeight="1">
      <c r="A498" s="23">
        <v>2015</v>
      </c>
      <c r="B498" s="23" t="s">
        <v>2366</v>
      </c>
      <c r="C498" s="13" t="s">
        <v>1886</v>
      </c>
      <c r="D498" s="13" t="s">
        <v>41</v>
      </c>
      <c r="E498" s="13" t="s">
        <v>206</v>
      </c>
      <c r="F498" s="24" t="s">
        <v>58</v>
      </c>
      <c r="G498" s="13"/>
      <c r="H498" s="13" t="s">
        <v>6</v>
      </c>
      <c r="I498" s="34">
        <v>18</v>
      </c>
      <c r="J498" s="34">
        <v>16</v>
      </c>
      <c r="K498" s="34">
        <v>13</v>
      </c>
      <c r="L498" s="34">
        <v>27</v>
      </c>
      <c r="M498" s="24">
        <f t="shared" si="14"/>
        <v>0.88888888888888884</v>
      </c>
      <c r="N498" s="24">
        <f t="shared" si="15"/>
        <v>0.8125</v>
      </c>
      <c r="O498" s="34">
        <v>6</v>
      </c>
    </row>
    <row r="499" spans="1:15" ht="14.25" customHeight="1">
      <c r="A499" s="23">
        <v>2015</v>
      </c>
      <c r="B499" s="23" t="s">
        <v>2366</v>
      </c>
      <c r="C499" s="13" t="s">
        <v>1886</v>
      </c>
      <c r="D499" s="13" t="s">
        <v>41</v>
      </c>
      <c r="E499" s="13" t="s">
        <v>204</v>
      </c>
      <c r="F499" s="24" t="s">
        <v>1461</v>
      </c>
      <c r="G499" s="13"/>
      <c r="H499" s="13" t="s">
        <v>6</v>
      </c>
      <c r="I499" s="34">
        <v>636</v>
      </c>
      <c r="J499" s="34">
        <v>263</v>
      </c>
      <c r="K499" s="34">
        <v>137</v>
      </c>
      <c r="L499" s="34">
        <v>1049</v>
      </c>
      <c r="M499" s="24">
        <f t="shared" si="14"/>
        <v>0.41352201257861637</v>
      </c>
      <c r="N499" s="24">
        <f t="shared" si="15"/>
        <v>0.52091254752851712</v>
      </c>
      <c r="O499" s="34">
        <v>63</v>
      </c>
    </row>
    <row r="500" spans="1:15" ht="14.25" customHeight="1">
      <c r="A500" s="23">
        <v>2015</v>
      </c>
      <c r="B500" s="23" t="s">
        <v>2366</v>
      </c>
      <c r="C500" s="13" t="s">
        <v>1886</v>
      </c>
      <c r="D500" s="13" t="s">
        <v>60</v>
      </c>
      <c r="E500" s="13" t="s">
        <v>205</v>
      </c>
      <c r="F500" s="24" t="s">
        <v>61</v>
      </c>
      <c r="G500" s="13"/>
      <c r="H500" s="13" t="s">
        <v>6</v>
      </c>
      <c r="I500" s="34">
        <v>41</v>
      </c>
      <c r="J500" s="34">
        <v>41</v>
      </c>
      <c r="K500" s="34">
        <v>29</v>
      </c>
      <c r="L500" s="34">
        <v>50</v>
      </c>
      <c r="M500" s="24">
        <f t="shared" si="14"/>
        <v>1</v>
      </c>
      <c r="N500" s="24">
        <f t="shared" si="15"/>
        <v>0.70731707317073167</v>
      </c>
      <c r="O500" s="34">
        <v>24</v>
      </c>
    </row>
    <row r="501" spans="1:15" ht="14.25" customHeight="1">
      <c r="A501" s="23">
        <v>2015</v>
      </c>
      <c r="B501" s="23" t="s">
        <v>2366</v>
      </c>
      <c r="C501" s="13" t="s">
        <v>1886</v>
      </c>
      <c r="D501" s="13" t="s">
        <v>60</v>
      </c>
      <c r="E501" s="13" t="s">
        <v>205</v>
      </c>
      <c r="F501" s="24" t="s">
        <v>62</v>
      </c>
      <c r="G501" s="13"/>
      <c r="H501" s="13" t="s">
        <v>6</v>
      </c>
      <c r="I501" s="34">
        <v>24</v>
      </c>
      <c r="J501" s="34">
        <v>24</v>
      </c>
      <c r="K501" s="34">
        <v>19</v>
      </c>
      <c r="L501" s="34">
        <v>33</v>
      </c>
      <c r="M501" s="24">
        <f t="shared" si="14"/>
        <v>1</v>
      </c>
      <c r="N501" s="24">
        <f t="shared" si="15"/>
        <v>0.79166666666666663</v>
      </c>
      <c r="O501" s="34">
        <v>12</v>
      </c>
    </row>
    <row r="502" spans="1:15" ht="14.25" customHeight="1">
      <c r="A502" s="23">
        <v>2015</v>
      </c>
      <c r="B502" s="23" t="s">
        <v>2366</v>
      </c>
      <c r="C502" s="13" t="s">
        <v>1886</v>
      </c>
      <c r="D502" s="13" t="s">
        <v>60</v>
      </c>
      <c r="E502" s="13" t="s">
        <v>205</v>
      </c>
      <c r="F502" s="24" t="s">
        <v>63</v>
      </c>
      <c r="G502" s="13"/>
      <c r="H502" s="13" t="s">
        <v>6</v>
      </c>
      <c r="I502" s="34">
        <v>30</v>
      </c>
      <c r="J502" s="34">
        <v>27</v>
      </c>
      <c r="K502" s="34">
        <v>21</v>
      </c>
      <c r="L502" s="34">
        <v>39</v>
      </c>
      <c r="M502" s="24">
        <f t="shared" si="14"/>
        <v>0.9</v>
      </c>
      <c r="N502" s="24">
        <f t="shared" si="15"/>
        <v>0.77777777777777779</v>
      </c>
      <c r="O502" s="34">
        <v>13</v>
      </c>
    </row>
    <row r="503" spans="1:15" ht="14.25" customHeight="1">
      <c r="A503" s="23">
        <v>2015</v>
      </c>
      <c r="B503" s="23" t="s">
        <v>2366</v>
      </c>
      <c r="C503" s="13" t="s">
        <v>1886</v>
      </c>
      <c r="D503" s="13" t="s">
        <v>60</v>
      </c>
      <c r="E503" s="13" t="s">
        <v>206</v>
      </c>
      <c r="F503" s="24" t="s">
        <v>65</v>
      </c>
      <c r="G503" s="13"/>
      <c r="H503" s="13" t="s">
        <v>6</v>
      </c>
      <c r="I503" s="34">
        <v>4</v>
      </c>
      <c r="J503" s="34">
        <v>3</v>
      </c>
      <c r="K503" s="34">
        <v>1</v>
      </c>
      <c r="L503" s="34">
        <v>17</v>
      </c>
      <c r="M503" s="24">
        <f t="shared" si="14"/>
        <v>0.75</v>
      </c>
      <c r="N503" s="24">
        <f t="shared" si="15"/>
        <v>0.33333333333333331</v>
      </c>
      <c r="O503" s="34">
        <v>3</v>
      </c>
    </row>
    <row r="504" spans="1:15" ht="14.25" customHeight="1">
      <c r="A504" s="23">
        <v>2015</v>
      </c>
      <c r="B504" s="23" t="s">
        <v>2366</v>
      </c>
      <c r="C504" s="13" t="s">
        <v>1886</v>
      </c>
      <c r="D504" s="13" t="s">
        <v>60</v>
      </c>
      <c r="E504" s="13" t="s">
        <v>206</v>
      </c>
      <c r="F504" s="24" t="s">
        <v>66</v>
      </c>
      <c r="G504" s="13"/>
      <c r="H504" s="13" t="s">
        <v>6</v>
      </c>
      <c r="I504" s="34">
        <v>25</v>
      </c>
      <c r="J504" s="34">
        <v>23</v>
      </c>
      <c r="K504" s="34">
        <v>11</v>
      </c>
      <c r="L504" s="34">
        <v>63</v>
      </c>
      <c r="M504" s="24">
        <f t="shared" si="14"/>
        <v>0.92</v>
      </c>
      <c r="N504" s="24">
        <f t="shared" si="15"/>
        <v>0.47826086956521741</v>
      </c>
      <c r="O504" s="34">
        <v>15</v>
      </c>
    </row>
    <row r="505" spans="1:15" ht="14.25" customHeight="1">
      <c r="A505" s="23">
        <v>2015</v>
      </c>
      <c r="B505" s="23" t="s">
        <v>2366</v>
      </c>
      <c r="C505" s="13" t="s">
        <v>1886</v>
      </c>
      <c r="D505" s="13" t="s">
        <v>60</v>
      </c>
      <c r="E505" s="13" t="s">
        <v>206</v>
      </c>
      <c r="F505" s="24" t="s">
        <v>68</v>
      </c>
      <c r="G505" s="13"/>
      <c r="H505" s="13" t="s">
        <v>6</v>
      </c>
      <c r="I505" s="34">
        <v>30</v>
      </c>
      <c r="J505" s="34">
        <v>25</v>
      </c>
      <c r="K505" s="34">
        <v>18</v>
      </c>
      <c r="L505" s="34">
        <v>60</v>
      </c>
      <c r="M505" s="24">
        <f t="shared" si="14"/>
        <v>0.83333333333333337</v>
      </c>
      <c r="N505" s="24">
        <f t="shared" si="15"/>
        <v>0.72</v>
      </c>
      <c r="O505" s="34">
        <v>12</v>
      </c>
    </row>
    <row r="506" spans="1:15" ht="14.25" customHeight="1">
      <c r="A506" s="23">
        <v>2015</v>
      </c>
      <c r="B506" s="23" t="s">
        <v>2366</v>
      </c>
      <c r="C506" s="13" t="s">
        <v>1886</v>
      </c>
      <c r="D506" s="13" t="s">
        <v>60</v>
      </c>
      <c r="E506" s="13" t="s">
        <v>206</v>
      </c>
      <c r="F506" s="24" t="s">
        <v>69</v>
      </c>
      <c r="G506" s="13"/>
      <c r="H506" s="13" t="s">
        <v>6</v>
      </c>
      <c r="I506" s="34">
        <v>23</v>
      </c>
      <c r="J506" s="34">
        <v>18</v>
      </c>
      <c r="K506" s="34">
        <v>12</v>
      </c>
      <c r="L506" s="34">
        <v>47</v>
      </c>
      <c r="M506" s="24">
        <f t="shared" si="14"/>
        <v>0.78260869565217395</v>
      </c>
      <c r="N506" s="24">
        <f t="shared" si="15"/>
        <v>0.66666666666666663</v>
      </c>
      <c r="O506" s="34">
        <v>11</v>
      </c>
    </row>
    <row r="507" spans="1:15" ht="14.25" customHeight="1">
      <c r="A507" s="23">
        <v>2015</v>
      </c>
      <c r="B507" s="23" t="s">
        <v>2366</v>
      </c>
      <c r="C507" s="13" t="s">
        <v>1886</v>
      </c>
      <c r="D507" s="13" t="s">
        <v>60</v>
      </c>
      <c r="E507" s="13" t="s">
        <v>204</v>
      </c>
      <c r="F507" s="24" t="s">
        <v>1458</v>
      </c>
      <c r="G507" s="13"/>
      <c r="H507" s="13" t="s">
        <v>6</v>
      </c>
      <c r="I507" s="34">
        <v>152</v>
      </c>
      <c r="J507" s="34">
        <v>131</v>
      </c>
      <c r="K507" s="34">
        <v>78</v>
      </c>
      <c r="L507" s="34">
        <v>524</v>
      </c>
      <c r="M507" s="24">
        <f t="shared" si="14"/>
        <v>0.86184210526315785</v>
      </c>
      <c r="N507" s="24">
        <f t="shared" si="15"/>
        <v>0.59541984732824427</v>
      </c>
      <c r="O507" s="34">
        <v>56</v>
      </c>
    </row>
    <row r="508" spans="1:15" ht="14.25" customHeight="1">
      <c r="A508" s="23">
        <v>2015</v>
      </c>
      <c r="B508" s="23" t="s">
        <v>2366</v>
      </c>
      <c r="C508" s="13" t="s">
        <v>1886</v>
      </c>
      <c r="D508" s="13" t="s">
        <v>60</v>
      </c>
      <c r="E508" s="13" t="s">
        <v>204</v>
      </c>
      <c r="F508" s="24" t="s">
        <v>1477</v>
      </c>
      <c r="G508" s="13"/>
      <c r="H508" s="13" t="s">
        <v>6</v>
      </c>
      <c r="I508" s="34">
        <v>265</v>
      </c>
      <c r="J508" s="34">
        <v>121</v>
      </c>
      <c r="K508" s="34">
        <v>69</v>
      </c>
      <c r="L508" s="34">
        <v>324</v>
      </c>
      <c r="M508" s="24">
        <f t="shared" si="14"/>
        <v>0.45660377358490567</v>
      </c>
      <c r="N508" s="24">
        <f t="shared" si="15"/>
        <v>0.57024793388429751</v>
      </c>
      <c r="O508" s="34">
        <v>0</v>
      </c>
    </row>
    <row r="509" spans="1:15" ht="14.25" customHeight="1">
      <c r="A509" s="23">
        <v>2015</v>
      </c>
      <c r="B509" s="23" t="s">
        <v>2366</v>
      </c>
      <c r="C509" s="13" t="s">
        <v>1886</v>
      </c>
      <c r="D509" s="13" t="s">
        <v>70</v>
      </c>
      <c r="E509" s="13" t="s">
        <v>207</v>
      </c>
      <c r="F509" s="24" t="s">
        <v>75</v>
      </c>
      <c r="G509" s="13"/>
      <c r="H509" s="13" t="s">
        <v>6</v>
      </c>
      <c r="I509" s="34">
        <v>12</v>
      </c>
      <c r="J509" s="34">
        <v>7</v>
      </c>
      <c r="K509" s="34">
        <v>4</v>
      </c>
      <c r="L509" s="34">
        <v>44</v>
      </c>
      <c r="M509" s="24">
        <f t="shared" si="14"/>
        <v>0.58333333333333337</v>
      </c>
      <c r="N509" s="24">
        <f t="shared" si="15"/>
        <v>0.5714285714285714</v>
      </c>
      <c r="O509" s="34">
        <v>4</v>
      </c>
    </row>
    <row r="510" spans="1:15" ht="14.25" customHeight="1">
      <c r="A510" s="23">
        <v>2015</v>
      </c>
      <c r="B510" s="23" t="s">
        <v>2366</v>
      </c>
      <c r="C510" s="13" t="s">
        <v>1886</v>
      </c>
      <c r="D510" s="13" t="s">
        <v>70</v>
      </c>
      <c r="E510" s="13" t="s">
        <v>206</v>
      </c>
      <c r="F510" s="24" t="s">
        <v>72</v>
      </c>
      <c r="G510" s="13"/>
      <c r="H510" s="13" t="s">
        <v>6</v>
      </c>
      <c r="I510" s="34">
        <v>11</v>
      </c>
      <c r="J510" s="34">
        <v>8</v>
      </c>
      <c r="K510" s="34">
        <v>5</v>
      </c>
      <c r="L510" s="34">
        <v>57</v>
      </c>
      <c r="M510" s="24">
        <f t="shared" si="14"/>
        <v>0.72727272727272729</v>
      </c>
      <c r="N510" s="24">
        <f t="shared" si="15"/>
        <v>0.625</v>
      </c>
      <c r="O510" s="34">
        <v>11</v>
      </c>
    </row>
    <row r="511" spans="1:15" ht="14.25" customHeight="1">
      <c r="A511" s="23">
        <v>2015</v>
      </c>
      <c r="B511" s="23" t="s">
        <v>2366</v>
      </c>
      <c r="C511" s="13" t="s">
        <v>1886</v>
      </c>
      <c r="D511" s="13" t="s">
        <v>70</v>
      </c>
      <c r="E511" s="13" t="s">
        <v>206</v>
      </c>
      <c r="F511" s="24" t="s">
        <v>73</v>
      </c>
      <c r="G511" s="13"/>
      <c r="H511" s="13" t="s">
        <v>6</v>
      </c>
      <c r="I511" s="34">
        <v>6</v>
      </c>
      <c r="J511" s="34">
        <v>5</v>
      </c>
      <c r="K511" s="34">
        <v>4</v>
      </c>
      <c r="L511" s="34">
        <v>32</v>
      </c>
      <c r="M511" s="24">
        <f t="shared" si="14"/>
        <v>0.83333333333333337</v>
      </c>
      <c r="N511" s="24">
        <f t="shared" si="15"/>
        <v>0.8</v>
      </c>
      <c r="O511" s="34">
        <v>9</v>
      </c>
    </row>
    <row r="512" spans="1:15" ht="14.25" customHeight="1">
      <c r="A512" s="23">
        <v>2015</v>
      </c>
      <c r="B512" s="23" t="s">
        <v>2366</v>
      </c>
      <c r="C512" s="13" t="s">
        <v>1886</v>
      </c>
      <c r="D512" s="13" t="s">
        <v>70</v>
      </c>
      <c r="E512" s="13" t="s">
        <v>206</v>
      </c>
      <c r="F512" s="24" t="s">
        <v>74</v>
      </c>
      <c r="G512" s="13"/>
      <c r="H512" s="13" t="s">
        <v>6</v>
      </c>
      <c r="I512" s="34">
        <v>13</v>
      </c>
      <c r="J512" s="34">
        <v>12</v>
      </c>
      <c r="K512" s="34">
        <v>10</v>
      </c>
      <c r="L512" s="34">
        <v>71</v>
      </c>
      <c r="M512" s="24">
        <f t="shared" si="14"/>
        <v>0.92307692307692313</v>
      </c>
      <c r="N512" s="24">
        <f t="shared" si="15"/>
        <v>0.83333333333333337</v>
      </c>
      <c r="O512" s="34">
        <v>5</v>
      </c>
    </row>
    <row r="513" spans="1:15" ht="14.25" customHeight="1">
      <c r="A513" s="23">
        <v>2015</v>
      </c>
      <c r="B513" s="23" t="s">
        <v>2366</v>
      </c>
      <c r="C513" s="13" t="s">
        <v>1886</v>
      </c>
      <c r="D513" s="13" t="s">
        <v>70</v>
      </c>
      <c r="E513" s="13" t="s">
        <v>204</v>
      </c>
      <c r="F513" s="24" t="s">
        <v>577</v>
      </c>
      <c r="G513" s="13"/>
      <c r="H513" s="13" t="s">
        <v>6</v>
      </c>
      <c r="I513" s="34">
        <v>62</v>
      </c>
      <c r="J513" s="34">
        <v>42</v>
      </c>
      <c r="K513" s="34">
        <v>27</v>
      </c>
      <c r="L513" s="34">
        <v>184</v>
      </c>
      <c r="M513" s="24">
        <f t="shared" si="14"/>
        <v>0.67741935483870963</v>
      </c>
      <c r="N513" s="24">
        <f t="shared" si="15"/>
        <v>0.6428571428571429</v>
      </c>
      <c r="O513" s="34">
        <v>10</v>
      </c>
    </row>
    <row r="514" spans="1:15" ht="14.25" customHeight="1">
      <c r="A514" s="23">
        <v>2015</v>
      </c>
      <c r="B514" s="23" t="s">
        <v>2366</v>
      </c>
      <c r="C514" s="13" t="s">
        <v>1886</v>
      </c>
      <c r="D514" s="13" t="s">
        <v>70</v>
      </c>
      <c r="E514" s="13" t="s">
        <v>204</v>
      </c>
      <c r="F514" s="24" t="s">
        <v>1466</v>
      </c>
      <c r="G514" s="13"/>
      <c r="H514" s="13" t="s">
        <v>6</v>
      </c>
      <c r="I514" s="34">
        <v>89</v>
      </c>
      <c r="J514" s="34">
        <v>68</v>
      </c>
      <c r="K514" s="34">
        <v>43</v>
      </c>
      <c r="L514" s="34">
        <v>238</v>
      </c>
      <c r="M514" s="24">
        <f t="shared" ref="M514:M577" si="16">+IFERROR(J514/I514,0)</f>
        <v>0.7640449438202247</v>
      </c>
      <c r="N514" s="24">
        <f t="shared" ref="N514:N577" si="17">+IFERROR(K514/J514,0)</f>
        <v>0.63235294117647056</v>
      </c>
      <c r="O514" s="34">
        <v>17</v>
      </c>
    </row>
    <row r="515" spans="1:15" ht="14.25" customHeight="1">
      <c r="A515" s="23">
        <v>2015</v>
      </c>
      <c r="B515" s="23" t="s">
        <v>2366</v>
      </c>
      <c r="C515" s="13" t="s">
        <v>1886</v>
      </c>
      <c r="D515" s="13" t="s">
        <v>70</v>
      </c>
      <c r="E515" s="13" t="s">
        <v>204</v>
      </c>
      <c r="F515" s="24" t="s">
        <v>1469</v>
      </c>
      <c r="G515" s="13"/>
      <c r="H515" s="13" t="s">
        <v>6</v>
      </c>
      <c r="I515" s="34">
        <v>51</v>
      </c>
      <c r="J515" s="34">
        <v>45</v>
      </c>
      <c r="K515" s="34">
        <v>30</v>
      </c>
      <c r="L515" s="34">
        <v>138</v>
      </c>
      <c r="M515" s="24">
        <f t="shared" si="16"/>
        <v>0.88235294117647056</v>
      </c>
      <c r="N515" s="24">
        <f t="shared" si="17"/>
        <v>0.66666666666666663</v>
      </c>
      <c r="O515" s="34">
        <v>13</v>
      </c>
    </row>
    <row r="516" spans="1:15" ht="14.25" customHeight="1">
      <c r="A516" s="23">
        <v>2015</v>
      </c>
      <c r="B516" s="23" t="s">
        <v>2366</v>
      </c>
      <c r="C516" s="13" t="s">
        <v>1886</v>
      </c>
      <c r="D516" s="13" t="s">
        <v>70</v>
      </c>
      <c r="E516" s="13" t="s">
        <v>204</v>
      </c>
      <c r="F516" s="24" t="s">
        <v>1478</v>
      </c>
      <c r="G516" s="13"/>
      <c r="H516" s="13" t="s">
        <v>6</v>
      </c>
      <c r="I516" s="34">
        <v>51</v>
      </c>
      <c r="J516" s="34">
        <v>44</v>
      </c>
      <c r="K516" s="34">
        <v>35</v>
      </c>
      <c r="L516" s="34">
        <v>114</v>
      </c>
      <c r="M516" s="24">
        <f t="shared" si="16"/>
        <v>0.86274509803921573</v>
      </c>
      <c r="N516" s="24">
        <f t="shared" si="17"/>
        <v>0.79545454545454541</v>
      </c>
      <c r="O516" s="34">
        <v>13</v>
      </c>
    </row>
    <row r="517" spans="1:15" ht="14.25" customHeight="1">
      <c r="A517" s="23">
        <v>2015</v>
      </c>
      <c r="B517" s="23" t="s">
        <v>2366</v>
      </c>
      <c r="C517" s="13" t="s">
        <v>1886</v>
      </c>
      <c r="D517" s="13" t="s">
        <v>76</v>
      </c>
      <c r="E517" s="13" t="s">
        <v>205</v>
      </c>
      <c r="F517" s="24" t="s">
        <v>78</v>
      </c>
      <c r="G517" s="13"/>
      <c r="H517" s="13" t="s">
        <v>6</v>
      </c>
      <c r="I517" s="34">
        <v>51</v>
      </c>
      <c r="J517" s="34">
        <v>47</v>
      </c>
      <c r="K517" s="34">
        <v>38</v>
      </c>
      <c r="L517" s="34">
        <v>38</v>
      </c>
      <c r="M517" s="24">
        <f t="shared" si="16"/>
        <v>0.92156862745098034</v>
      </c>
      <c r="N517" s="24">
        <f t="shared" si="17"/>
        <v>0.80851063829787229</v>
      </c>
      <c r="O517" s="34">
        <v>37</v>
      </c>
    </row>
    <row r="518" spans="1:15" ht="14.25" customHeight="1">
      <c r="A518" s="23">
        <v>2015</v>
      </c>
      <c r="B518" s="23" t="s">
        <v>2366</v>
      </c>
      <c r="C518" s="13" t="s">
        <v>1886</v>
      </c>
      <c r="D518" s="13" t="s">
        <v>76</v>
      </c>
      <c r="E518" s="13" t="s">
        <v>205</v>
      </c>
      <c r="F518" s="24" t="s">
        <v>79</v>
      </c>
      <c r="G518" s="13"/>
      <c r="H518" s="13" t="s">
        <v>6</v>
      </c>
      <c r="I518" s="34">
        <v>22</v>
      </c>
      <c r="J518" s="34">
        <v>22</v>
      </c>
      <c r="K518" s="34">
        <v>17</v>
      </c>
      <c r="L518" s="34">
        <v>17</v>
      </c>
      <c r="M518" s="24">
        <f t="shared" si="16"/>
        <v>1</v>
      </c>
      <c r="N518" s="24">
        <f t="shared" si="17"/>
        <v>0.77272727272727271</v>
      </c>
      <c r="O518" s="34">
        <v>15</v>
      </c>
    </row>
    <row r="519" spans="1:15" ht="14.25" customHeight="1">
      <c r="A519" s="23">
        <v>2015</v>
      </c>
      <c r="B519" s="23" t="s">
        <v>2366</v>
      </c>
      <c r="C519" s="13" t="s">
        <v>1886</v>
      </c>
      <c r="D519" s="13" t="s">
        <v>76</v>
      </c>
      <c r="E519" s="13" t="s">
        <v>206</v>
      </c>
      <c r="F519" s="24" t="s">
        <v>81</v>
      </c>
      <c r="G519" s="13"/>
      <c r="H519" s="13" t="s">
        <v>6</v>
      </c>
      <c r="I519" s="34">
        <v>13</v>
      </c>
      <c r="J519" s="34">
        <v>12</v>
      </c>
      <c r="K519" s="34">
        <v>10</v>
      </c>
      <c r="L519" s="34">
        <v>24</v>
      </c>
      <c r="M519" s="24">
        <f t="shared" si="16"/>
        <v>0.92307692307692313</v>
      </c>
      <c r="N519" s="24">
        <f t="shared" si="17"/>
        <v>0.83333333333333337</v>
      </c>
      <c r="O519" s="34">
        <v>4</v>
      </c>
    </row>
    <row r="520" spans="1:15" ht="14.25" customHeight="1">
      <c r="A520" s="23">
        <v>2015</v>
      </c>
      <c r="B520" s="23" t="s">
        <v>2366</v>
      </c>
      <c r="C520" s="13" t="s">
        <v>1886</v>
      </c>
      <c r="D520" s="13" t="s">
        <v>76</v>
      </c>
      <c r="E520" s="13" t="s">
        <v>206</v>
      </c>
      <c r="F520" s="24" t="s">
        <v>82</v>
      </c>
      <c r="G520" s="13"/>
      <c r="H520" s="13" t="s">
        <v>6</v>
      </c>
      <c r="I520" s="34">
        <v>30</v>
      </c>
      <c r="J520" s="34">
        <v>22</v>
      </c>
      <c r="K520" s="34">
        <v>18</v>
      </c>
      <c r="L520" s="34">
        <v>72</v>
      </c>
      <c r="M520" s="24">
        <f t="shared" si="16"/>
        <v>0.73333333333333328</v>
      </c>
      <c r="N520" s="24">
        <f t="shared" si="17"/>
        <v>0.81818181818181823</v>
      </c>
      <c r="O520" s="34">
        <v>21</v>
      </c>
    </row>
    <row r="521" spans="1:15" ht="14.25" customHeight="1">
      <c r="A521" s="23">
        <v>2015</v>
      </c>
      <c r="B521" s="23" t="s">
        <v>2366</v>
      </c>
      <c r="C521" s="13" t="s">
        <v>1886</v>
      </c>
      <c r="D521" s="13" t="s">
        <v>76</v>
      </c>
      <c r="E521" s="13" t="s">
        <v>204</v>
      </c>
      <c r="F521" s="24" t="s">
        <v>2395</v>
      </c>
      <c r="G521" s="13"/>
      <c r="H521" s="13" t="s">
        <v>6</v>
      </c>
      <c r="I521" s="34">
        <v>44</v>
      </c>
      <c r="J521" s="34">
        <v>35</v>
      </c>
      <c r="K521" s="34">
        <v>30</v>
      </c>
      <c r="L521" s="34">
        <v>207</v>
      </c>
      <c r="M521" s="24">
        <f t="shared" si="16"/>
        <v>0.79545454545454541</v>
      </c>
      <c r="N521" s="24">
        <f t="shared" si="17"/>
        <v>0.8571428571428571</v>
      </c>
      <c r="O521" s="34">
        <v>16</v>
      </c>
    </row>
    <row r="522" spans="1:15" ht="14.25" customHeight="1">
      <c r="A522" s="23">
        <v>2015</v>
      </c>
      <c r="B522" s="23" t="s">
        <v>2366</v>
      </c>
      <c r="C522" s="13" t="s">
        <v>1886</v>
      </c>
      <c r="D522" s="13" t="s">
        <v>76</v>
      </c>
      <c r="E522" s="13" t="s">
        <v>204</v>
      </c>
      <c r="F522" s="24" t="s">
        <v>1459</v>
      </c>
      <c r="G522" s="13"/>
      <c r="H522" s="13" t="s">
        <v>6</v>
      </c>
      <c r="I522" s="34">
        <v>606</v>
      </c>
      <c r="J522" s="34">
        <v>270</v>
      </c>
      <c r="K522" s="34">
        <v>184</v>
      </c>
      <c r="L522" s="34">
        <v>1655</v>
      </c>
      <c r="M522" s="24">
        <f t="shared" si="16"/>
        <v>0.44554455445544555</v>
      </c>
      <c r="N522" s="24">
        <f t="shared" si="17"/>
        <v>0.68148148148148147</v>
      </c>
      <c r="O522" s="34">
        <v>113</v>
      </c>
    </row>
    <row r="523" spans="1:15" ht="14.25" customHeight="1">
      <c r="A523" s="23">
        <v>2015</v>
      </c>
      <c r="B523" s="23" t="s">
        <v>2366</v>
      </c>
      <c r="C523" s="13" t="s">
        <v>1886</v>
      </c>
      <c r="D523" s="13" t="s">
        <v>76</v>
      </c>
      <c r="E523" s="13" t="s">
        <v>204</v>
      </c>
      <c r="F523" s="24" t="s">
        <v>77</v>
      </c>
      <c r="G523" s="13"/>
      <c r="H523" s="13" t="s">
        <v>6</v>
      </c>
      <c r="I523" s="34">
        <v>217</v>
      </c>
      <c r="J523" s="34">
        <v>128</v>
      </c>
      <c r="K523" s="34">
        <v>84</v>
      </c>
      <c r="L523" s="34">
        <v>543</v>
      </c>
      <c r="M523" s="24">
        <f t="shared" si="16"/>
        <v>0.58986175115207373</v>
      </c>
      <c r="N523" s="24">
        <f t="shared" si="17"/>
        <v>0.65625</v>
      </c>
      <c r="O523" s="34">
        <v>34</v>
      </c>
    </row>
    <row r="524" spans="1:15" ht="14.25" customHeight="1">
      <c r="A524" s="23">
        <v>2015</v>
      </c>
      <c r="B524" s="23" t="s">
        <v>2366</v>
      </c>
      <c r="C524" s="13" t="s">
        <v>1886</v>
      </c>
      <c r="D524" s="13" t="s">
        <v>83</v>
      </c>
      <c r="E524" s="13" t="s">
        <v>207</v>
      </c>
      <c r="F524" s="24" t="s">
        <v>85</v>
      </c>
      <c r="G524" s="13"/>
      <c r="H524" s="13" t="s">
        <v>6</v>
      </c>
      <c r="I524" s="34">
        <v>4</v>
      </c>
      <c r="J524" s="34">
        <v>4</v>
      </c>
      <c r="K524" s="34">
        <v>4</v>
      </c>
      <c r="L524" s="34">
        <v>8</v>
      </c>
      <c r="M524" s="24">
        <f t="shared" si="16"/>
        <v>1</v>
      </c>
      <c r="N524" s="24">
        <f t="shared" si="17"/>
        <v>1</v>
      </c>
      <c r="O524" s="34">
        <v>2</v>
      </c>
    </row>
    <row r="525" spans="1:15" ht="14.25" customHeight="1">
      <c r="A525" s="23">
        <v>2015</v>
      </c>
      <c r="B525" s="23" t="s">
        <v>2366</v>
      </c>
      <c r="C525" s="13" t="s">
        <v>1886</v>
      </c>
      <c r="D525" s="13" t="s">
        <v>83</v>
      </c>
      <c r="E525" s="13" t="s">
        <v>206</v>
      </c>
      <c r="F525" s="24" t="s">
        <v>84</v>
      </c>
      <c r="G525" s="13"/>
      <c r="H525" s="13" t="s">
        <v>6</v>
      </c>
      <c r="I525" s="34">
        <v>4</v>
      </c>
      <c r="J525" s="34">
        <v>4</v>
      </c>
      <c r="K525" s="34">
        <v>3</v>
      </c>
      <c r="L525" s="34">
        <v>18</v>
      </c>
      <c r="M525" s="24">
        <f t="shared" si="16"/>
        <v>1</v>
      </c>
      <c r="N525" s="24">
        <f t="shared" si="17"/>
        <v>0.75</v>
      </c>
      <c r="O525" s="34">
        <v>2</v>
      </c>
    </row>
    <row r="526" spans="1:15" ht="14.25" customHeight="1">
      <c r="A526" s="23">
        <v>2015</v>
      </c>
      <c r="B526" s="23" t="s">
        <v>2366</v>
      </c>
      <c r="C526" s="13" t="s">
        <v>1886</v>
      </c>
      <c r="D526" s="13" t="s">
        <v>86</v>
      </c>
      <c r="E526" s="13" t="s">
        <v>206</v>
      </c>
      <c r="F526" s="24" t="s">
        <v>88</v>
      </c>
      <c r="G526" s="13"/>
      <c r="H526" s="13" t="s">
        <v>6</v>
      </c>
      <c r="I526" s="34">
        <v>52</v>
      </c>
      <c r="J526" s="34">
        <v>47</v>
      </c>
      <c r="K526" s="34">
        <v>39</v>
      </c>
      <c r="L526" s="34">
        <v>415</v>
      </c>
      <c r="M526" s="24">
        <f t="shared" si="16"/>
        <v>0.90384615384615385</v>
      </c>
      <c r="N526" s="24">
        <f t="shared" si="17"/>
        <v>0.82978723404255317</v>
      </c>
      <c r="O526" s="34">
        <v>29</v>
      </c>
    </row>
    <row r="527" spans="1:15" ht="14.25" customHeight="1">
      <c r="A527" s="23">
        <v>2015</v>
      </c>
      <c r="B527" s="23" t="s">
        <v>2366</v>
      </c>
      <c r="C527" s="13" t="s">
        <v>1886</v>
      </c>
      <c r="D527" s="13" t="s">
        <v>86</v>
      </c>
      <c r="E527" s="13" t="s">
        <v>204</v>
      </c>
      <c r="F527" s="24" t="s">
        <v>984</v>
      </c>
      <c r="G527" s="13"/>
      <c r="H527" s="13" t="s">
        <v>203</v>
      </c>
      <c r="I527" s="34">
        <v>39</v>
      </c>
      <c r="J527" s="34">
        <v>35</v>
      </c>
      <c r="K527" s="34">
        <v>30</v>
      </c>
      <c r="L527" s="34">
        <v>210</v>
      </c>
      <c r="M527" s="24">
        <f t="shared" si="16"/>
        <v>0.89743589743589747</v>
      </c>
      <c r="N527" s="24">
        <f t="shared" si="17"/>
        <v>0.8571428571428571</v>
      </c>
      <c r="O527" s="34">
        <v>33</v>
      </c>
    </row>
    <row r="528" spans="1:15" ht="14.25" customHeight="1">
      <c r="A528" s="23">
        <v>2015</v>
      </c>
      <c r="B528" s="23" t="s">
        <v>2366</v>
      </c>
      <c r="C528" s="13" t="s">
        <v>1886</v>
      </c>
      <c r="D528" s="13" t="s">
        <v>86</v>
      </c>
      <c r="E528" s="13" t="s">
        <v>204</v>
      </c>
      <c r="F528" s="24" t="s">
        <v>87</v>
      </c>
      <c r="G528" s="13"/>
      <c r="H528" s="13" t="s">
        <v>6</v>
      </c>
      <c r="I528" s="34">
        <v>41</v>
      </c>
      <c r="J528" s="34">
        <v>35</v>
      </c>
      <c r="K528" s="34">
        <v>21</v>
      </c>
      <c r="L528" s="34">
        <v>194</v>
      </c>
      <c r="M528" s="24">
        <f t="shared" si="16"/>
        <v>0.85365853658536583</v>
      </c>
      <c r="N528" s="24">
        <f t="shared" si="17"/>
        <v>0.6</v>
      </c>
      <c r="O528" s="34">
        <v>19</v>
      </c>
    </row>
    <row r="529" spans="1:15" ht="14.25" customHeight="1">
      <c r="A529" s="23">
        <v>2015</v>
      </c>
      <c r="B529" s="23" t="s">
        <v>2366</v>
      </c>
      <c r="C529" s="13" t="s">
        <v>1886</v>
      </c>
      <c r="D529" s="13" t="s">
        <v>89</v>
      </c>
      <c r="E529" s="13" t="s">
        <v>205</v>
      </c>
      <c r="F529" s="24" t="s">
        <v>90</v>
      </c>
      <c r="G529" s="13"/>
      <c r="H529" s="13" t="s">
        <v>6</v>
      </c>
      <c r="I529" s="34">
        <v>11</v>
      </c>
      <c r="J529" s="34">
        <v>11</v>
      </c>
      <c r="K529" s="34">
        <v>8</v>
      </c>
      <c r="L529" s="34">
        <v>29</v>
      </c>
      <c r="M529" s="24">
        <f t="shared" si="16"/>
        <v>1</v>
      </c>
      <c r="N529" s="24">
        <f t="shared" si="17"/>
        <v>0.72727272727272729</v>
      </c>
      <c r="O529" s="34">
        <v>0</v>
      </c>
    </row>
    <row r="530" spans="1:15" ht="14.25" customHeight="1">
      <c r="A530" s="23">
        <v>2015</v>
      </c>
      <c r="B530" s="23" t="s">
        <v>2366</v>
      </c>
      <c r="C530" s="13" t="s">
        <v>1886</v>
      </c>
      <c r="D530" s="13" t="s">
        <v>89</v>
      </c>
      <c r="E530" s="13" t="s">
        <v>205</v>
      </c>
      <c r="F530" s="24" t="s">
        <v>1447</v>
      </c>
      <c r="G530" s="13"/>
      <c r="H530" s="13" t="s">
        <v>6</v>
      </c>
      <c r="I530" s="34">
        <v>0</v>
      </c>
      <c r="J530" s="34">
        <v>0</v>
      </c>
      <c r="K530" s="34">
        <v>0</v>
      </c>
      <c r="L530" s="34">
        <v>16</v>
      </c>
      <c r="M530" s="24">
        <f t="shared" si="16"/>
        <v>0</v>
      </c>
      <c r="N530" s="24">
        <f t="shared" si="17"/>
        <v>0</v>
      </c>
      <c r="O530" s="34">
        <v>11</v>
      </c>
    </row>
    <row r="531" spans="1:15" ht="14.25" customHeight="1">
      <c r="A531" s="23">
        <v>2015</v>
      </c>
      <c r="B531" s="23" t="s">
        <v>2366</v>
      </c>
      <c r="C531" s="13" t="s">
        <v>1886</v>
      </c>
      <c r="D531" s="13" t="s">
        <v>89</v>
      </c>
      <c r="E531" s="13" t="s">
        <v>205</v>
      </c>
      <c r="F531" s="24" t="s">
        <v>91</v>
      </c>
      <c r="G531" s="13"/>
      <c r="H531" s="13" t="s">
        <v>6</v>
      </c>
      <c r="I531" s="34">
        <v>6</v>
      </c>
      <c r="J531" s="34">
        <v>5</v>
      </c>
      <c r="K531" s="34">
        <v>5</v>
      </c>
      <c r="L531" s="34">
        <v>5</v>
      </c>
      <c r="M531" s="24">
        <f t="shared" si="16"/>
        <v>0.83333333333333337</v>
      </c>
      <c r="N531" s="24">
        <f t="shared" si="17"/>
        <v>1</v>
      </c>
      <c r="O531" s="34">
        <v>0</v>
      </c>
    </row>
    <row r="532" spans="1:15" ht="14.25" customHeight="1">
      <c r="A532" s="23">
        <v>2015</v>
      </c>
      <c r="B532" s="23" t="s">
        <v>2366</v>
      </c>
      <c r="C532" s="13" t="s">
        <v>1886</v>
      </c>
      <c r="D532" s="13" t="s">
        <v>89</v>
      </c>
      <c r="E532" s="13" t="s">
        <v>205</v>
      </c>
      <c r="F532" s="24" t="s">
        <v>92</v>
      </c>
      <c r="G532" s="13"/>
      <c r="H532" s="13" t="s">
        <v>6</v>
      </c>
      <c r="I532" s="34">
        <v>0</v>
      </c>
      <c r="J532" s="34">
        <v>0</v>
      </c>
      <c r="K532" s="34">
        <v>0</v>
      </c>
      <c r="L532" s="34">
        <v>29</v>
      </c>
      <c r="M532" s="24">
        <f t="shared" si="16"/>
        <v>0</v>
      </c>
      <c r="N532" s="24">
        <f t="shared" si="17"/>
        <v>0</v>
      </c>
      <c r="O532" s="34">
        <v>27</v>
      </c>
    </row>
    <row r="533" spans="1:15" ht="14.25" customHeight="1">
      <c r="A533" s="23">
        <v>2015</v>
      </c>
      <c r="B533" s="23" t="s">
        <v>2366</v>
      </c>
      <c r="C533" s="13" t="s">
        <v>1886</v>
      </c>
      <c r="D533" s="13" t="s">
        <v>89</v>
      </c>
      <c r="E533" s="13" t="s">
        <v>204</v>
      </c>
      <c r="F533" s="24" t="s">
        <v>1465</v>
      </c>
      <c r="G533" s="13"/>
      <c r="H533" s="13" t="s">
        <v>6</v>
      </c>
      <c r="I533" s="34">
        <v>132</v>
      </c>
      <c r="J533" s="34">
        <v>94</v>
      </c>
      <c r="K533" s="34">
        <v>72</v>
      </c>
      <c r="L533" s="34">
        <v>342</v>
      </c>
      <c r="M533" s="24">
        <f t="shared" si="16"/>
        <v>0.71212121212121215</v>
      </c>
      <c r="N533" s="24">
        <f t="shared" si="17"/>
        <v>0.76595744680851063</v>
      </c>
      <c r="O533" s="34">
        <v>35</v>
      </c>
    </row>
    <row r="534" spans="1:15" ht="14.25" customHeight="1">
      <c r="A534" s="23">
        <v>2015</v>
      </c>
      <c r="B534" s="23" t="s">
        <v>2366</v>
      </c>
      <c r="C534" s="13" t="s">
        <v>1886</v>
      </c>
      <c r="D534" s="13" t="s">
        <v>94</v>
      </c>
      <c r="E534" s="13" t="s">
        <v>207</v>
      </c>
      <c r="F534" s="24" t="s">
        <v>99</v>
      </c>
      <c r="G534" s="13"/>
      <c r="H534" s="13" t="s">
        <v>6</v>
      </c>
      <c r="I534" s="34">
        <v>7</v>
      </c>
      <c r="J534" s="34">
        <v>5</v>
      </c>
      <c r="K534" s="34">
        <v>4</v>
      </c>
      <c r="L534" s="34">
        <v>15</v>
      </c>
      <c r="M534" s="24">
        <f t="shared" si="16"/>
        <v>0.7142857142857143</v>
      </c>
      <c r="N534" s="24">
        <f t="shared" si="17"/>
        <v>0.8</v>
      </c>
      <c r="O534" s="34">
        <v>2</v>
      </c>
    </row>
    <row r="535" spans="1:15" ht="14.25" customHeight="1">
      <c r="A535" s="23">
        <v>2015</v>
      </c>
      <c r="B535" s="23" t="s">
        <v>2366</v>
      </c>
      <c r="C535" s="13" t="s">
        <v>1886</v>
      </c>
      <c r="D535" s="13" t="s">
        <v>94</v>
      </c>
      <c r="E535" s="13" t="s">
        <v>205</v>
      </c>
      <c r="F535" s="24" t="s">
        <v>95</v>
      </c>
      <c r="G535" s="13"/>
      <c r="H535" s="13" t="s">
        <v>6</v>
      </c>
      <c r="I535" s="34">
        <v>9</v>
      </c>
      <c r="J535" s="34">
        <v>9</v>
      </c>
      <c r="K535" s="34">
        <v>9</v>
      </c>
      <c r="L535" s="34">
        <v>10</v>
      </c>
      <c r="M535" s="24">
        <f t="shared" si="16"/>
        <v>1</v>
      </c>
      <c r="N535" s="24">
        <f t="shared" si="17"/>
        <v>1</v>
      </c>
      <c r="O535" s="34">
        <v>5</v>
      </c>
    </row>
    <row r="536" spans="1:15" ht="14.25" customHeight="1">
      <c r="A536" s="23">
        <v>2015</v>
      </c>
      <c r="B536" s="23" t="s">
        <v>2366</v>
      </c>
      <c r="C536" s="13" t="s">
        <v>1886</v>
      </c>
      <c r="D536" s="13" t="s">
        <v>94</v>
      </c>
      <c r="E536" s="13" t="s">
        <v>206</v>
      </c>
      <c r="F536" s="24" t="s">
        <v>96</v>
      </c>
      <c r="G536" s="13"/>
      <c r="H536" s="13" t="s">
        <v>6</v>
      </c>
      <c r="I536" s="34">
        <v>26</v>
      </c>
      <c r="J536" s="34">
        <v>19</v>
      </c>
      <c r="K536" s="34">
        <v>12</v>
      </c>
      <c r="L536" s="34">
        <v>57</v>
      </c>
      <c r="M536" s="24">
        <f t="shared" si="16"/>
        <v>0.73076923076923073</v>
      </c>
      <c r="N536" s="24">
        <f t="shared" si="17"/>
        <v>0.63157894736842102</v>
      </c>
      <c r="O536" s="34">
        <v>4</v>
      </c>
    </row>
    <row r="537" spans="1:15" ht="14.25" customHeight="1">
      <c r="A537" s="23">
        <v>2015</v>
      </c>
      <c r="B537" s="23" t="s">
        <v>2366</v>
      </c>
      <c r="C537" s="13" t="s">
        <v>1886</v>
      </c>
      <c r="D537" s="13" t="s">
        <v>94</v>
      </c>
      <c r="E537" s="13" t="s">
        <v>206</v>
      </c>
      <c r="F537" s="24" t="s">
        <v>97</v>
      </c>
      <c r="G537" s="13"/>
      <c r="H537" s="13" t="s">
        <v>6</v>
      </c>
      <c r="I537" s="34">
        <v>19</v>
      </c>
      <c r="J537" s="34">
        <v>18</v>
      </c>
      <c r="K537" s="34">
        <v>12</v>
      </c>
      <c r="L537" s="34">
        <v>80</v>
      </c>
      <c r="M537" s="24">
        <f t="shared" si="16"/>
        <v>0.94736842105263153</v>
      </c>
      <c r="N537" s="24">
        <f t="shared" si="17"/>
        <v>0.66666666666666663</v>
      </c>
      <c r="O537" s="34">
        <v>7</v>
      </c>
    </row>
    <row r="538" spans="1:15" ht="14.25" customHeight="1">
      <c r="A538" s="23">
        <v>2015</v>
      </c>
      <c r="B538" s="23" t="s">
        <v>2366</v>
      </c>
      <c r="C538" s="13" t="s">
        <v>1886</v>
      </c>
      <c r="D538" s="13" t="s">
        <v>94</v>
      </c>
      <c r="E538" s="13" t="s">
        <v>206</v>
      </c>
      <c r="F538" s="24" t="s">
        <v>98</v>
      </c>
      <c r="G538" s="13"/>
      <c r="H538" s="13" t="s">
        <v>6</v>
      </c>
      <c r="I538" s="34">
        <v>33</v>
      </c>
      <c r="J538" s="34">
        <v>27</v>
      </c>
      <c r="K538" s="34">
        <v>13</v>
      </c>
      <c r="L538" s="34">
        <v>78</v>
      </c>
      <c r="M538" s="24">
        <f t="shared" si="16"/>
        <v>0.81818181818181823</v>
      </c>
      <c r="N538" s="24">
        <f t="shared" si="17"/>
        <v>0.48148148148148145</v>
      </c>
      <c r="O538" s="34">
        <v>15</v>
      </c>
    </row>
    <row r="539" spans="1:15" ht="14.25" customHeight="1">
      <c r="A539" s="23">
        <v>2015</v>
      </c>
      <c r="B539" s="23" t="s">
        <v>2366</v>
      </c>
      <c r="C539" s="13" t="s">
        <v>1886</v>
      </c>
      <c r="D539" s="13" t="s">
        <v>94</v>
      </c>
      <c r="E539" s="13" t="s">
        <v>204</v>
      </c>
      <c r="F539" s="24" t="s">
        <v>1463</v>
      </c>
      <c r="G539" s="13"/>
      <c r="H539" s="13" t="s">
        <v>6</v>
      </c>
      <c r="I539" s="34">
        <v>61</v>
      </c>
      <c r="J539" s="34">
        <v>56</v>
      </c>
      <c r="K539" s="34">
        <v>40</v>
      </c>
      <c r="L539" s="34">
        <v>254</v>
      </c>
      <c r="M539" s="24">
        <f t="shared" si="16"/>
        <v>0.91803278688524592</v>
      </c>
      <c r="N539" s="24">
        <f t="shared" si="17"/>
        <v>0.7142857142857143</v>
      </c>
      <c r="O539" s="34">
        <v>24</v>
      </c>
    </row>
    <row r="540" spans="1:15" ht="14.25" customHeight="1">
      <c r="A540" s="23">
        <v>2015</v>
      </c>
      <c r="B540" s="23" t="s">
        <v>2366</v>
      </c>
      <c r="C540" s="13" t="s">
        <v>1886</v>
      </c>
      <c r="D540" s="13" t="s">
        <v>100</v>
      </c>
      <c r="E540" s="13" t="s">
        <v>207</v>
      </c>
      <c r="F540" s="24" t="s">
        <v>103</v>
      </c>
      <c r="G540" s="13"/>
      <c r="H540" s="13" t="s">
        <v>6</v>
      </c>
      <c r="I540" s="34">
        <v>3</v>
      </c>
      <c r="J540" s="34">
        <v>3</v>
      </c>
      <c r="K540" s="34">
        <v>2</v>
      </c>
      <c r="L540" s="34">
        <v>7</v>
      </c>
      <c r="M540" s="24">
        <f t="shared" si="16"/>
        <v>1</v>
      </c>
      <c r="N540" s="24">
        <f t="shared" si="17"/>
        <v>0.66666666666666663</v>
      </c>
      <c r="O540" s="34">
        <v>0</v>
      </c>
    </row>
    <row r="541" spans="1:15" ht="14.25" customHeight="1">
      <c r="A541" s="23">
        <v>2015</v>
      </c>
      <c r="B541" s="23" t="s">
        <v>2366</v>
      </c>
      <c r="C541" s="13" t="s">
        <v>1886</v>
      </c>
      <c r="D541" s="13" t="s">
        <v>100</v>
      </c>
      <c r="E541" s="13" t="s">
        <v>206</v>
      </c>
      <c r="F541" s="24" t="s">
        <v>102</v>
      </c>
      <c r="G541" s="13"/>
      <c r="H541" s="13" t="s">
        <v>6</v>
      </c>
      <c r="I541" s="34">
        <v>9</v>
      </c>
      <c r="J541" s="34">
        <v>8</v>
      </c>
      <c r="K541" s="34">
        <v>8</v>
      </c>
      <c r="L541" s="34">
        <v>46</v>
      </c>
      <c r="M541" s="24">
        <f t="shared" si="16"/>
        <v>0.88888888888888884</v>
      </c>
      <c r="N541" s="24">
        <f t="shared" si="17"/>
        <v>1</v>
      </c>
      <c r="O541" s="34">
        <v>16</v>
      </c>
    </row>
    <row r="542" spans="1:15" ht="14.25" customHeight="1">
      <c r="A542" s="23">
        <v>2015</v>
      </c>
      <c r="B542" s="23" t="s">
        <v>2366</v>
      </c>
      <c r="C542" s="13" t="s">
        <v>1886</v>
      </c>
      <c r="D542" s="13" t="s">
        <v>100</v>
      </c>
      <c r="E542" s="13" t="s">
        <v>204</v>
      </c>
      <c r="F542" s="24" t="s">
        <v>1468</v>
      </c>
      <c r="G542" s="13"/>
      <c r="H542" s="13" t="s">
        <v>6</v>
      </c>
      <c r="I542" s="34">
        <v>24</v>
      </c>
      <c r="J542" s="34">
        <v>21</v>
      </c>
      <c r="K542" s="34">
        <v>16</v>
      </c>
      <c r="L542" s="34">
        <v>112</v>
      </c>
      <c r="M542" s="24">
        <f t="shared" si="16"/>
        <v>0.875</v>
      </c>
      <c r="N542" s="24">
        <f t="shared" si="17"/>
        <v>0.76190476190476186</v>
      </c>
      <c r="O542" s="34">
        <v>7</v>
      </c>
    </row>
    <row r="543" spans="1:15" ht="14.25" customHeight="1">
      <c r="A543" s="23">
        <v>2015</v>
      </c>
      <c r="B543" s="23" t="s">
        <v>2366</v>
      </c>
      <c r="C543" s="13" t="s">
        <v>1886</v>
      </c>
      <c r="D543" s="13" t="s">
        <v>100</v>
      </c>
      <c r="E543" s="13" t="s">
        <v>204</v>
      </c>
      <c r="F543" s="24" t="s">
        <v>101</v>
      </c>
      <c r="G543" s="13"/>
      <c r="H543" s="13" t="s">
        <v>6</v>
      </c>
      <c r="I543" s="34">
        <v>4</v>
      </c>
      <c r="J543" s="34">
        <v>4</v>
      </c>
      <c r="K543" s="34">
        <v>3</v>
      </c>
      <c r="L543" s="34">
        <v>30</v>
      </c>
      <c r="M543" s="24">
        <f t="shared" si="16"/>
        <v>1</v>
      </c>
      <c r="N543" s="24">
        <f t="shared" si="17"/>
        <v>0.75</v>
      </c>
      <c r="O543" s="34">
        <v>2</v>
      </c>
    </row>
    <row r="544" spans="1:15" ht="14.25" customHeight="1">
      <c r="A544" s="23">
        <v>2015</v>
      </c>
      <c r="B544" s="23" t="s">
        <v>2366</v>
      </c>
      <c r="C544" s="13" t="s">
        <v>1886</v>
      </c>
      <c r="D544" s="13" t="s">
        <v>104</v>
      </c>
      <c r="E544" s="13" t="s">
        <v>207</v>
      </c>
      <c r="F544" s="24" t="s">
        <v>119</v>
      </c>
      <c r="G544" s="13"/>
      <c r="H544" s="13" t="s">
        <v>6</v>
      </c>
      <c r="I544" s="34">
        <v>20</v>
      </c>
      <c r="J544" s="34">
        <v>14</v>
      </c>
      <c r="K544" s="34">
        <v>8</v>
      </c>
      <c r="L544" s="34">
        <v>51</v>
      </c>
      <c r="M544" s="24">
        <f t="shared" si="16"/>
        <v>0.7</v>
      </c>
      <c r="N544" s="24">
        <f t="shared" si="17"/>
        <v>0.5714285714285714</v>
      </c>
      <c r="O544" s="34">
        <v>2</v>
      </c>
    </row>
    <row r="545" spans="1:15" ht="14.25" customHeight="1">
      <c r="A545" s="23">
        <v>2015</v>
      </c>
      <c r="B545" s="23" t="s">
        <v>2366</v>
      </c>
      <c r="C545" s="13" t="s">
        <v>1886</v>
      </c>
      <c r="D545" s="13" t="s">
        <v>104</v>
      </c>
      <c r="E545" s="13" t="s">
        <v>205</v>
      </c>
      <c r="F545" s="24" t="s">
        <v>106</v>
      </c>
      <c r="G545" s="13"/>
      <c r="H545" s="13" t="s">
        <v>6</v>
      </c>
      <c r="I545" s="34">
        <v>43</v>
      </c>
      <c r="J545" s="34">
        <v>22</v>
      </c>
      <c r="K545" s="34">
        <v>21</v>
      </c>
      <c r="L545" s="34">
        <v>45</v>
      </c>
      <c r="M545" s="24">
        <f t="shared" si="16"/>
        <v>0.51162790697674421</v>
      </c>
      <c r="N545" s="24">
        <f t="shared" si="17"/>
        <v>0.95454545454545459</v>
      </c>
      <c r="O545" s="34">
        <v>13</v>
      </c>
    </row>
    <row r="546" spans="1:15" ht="14.25" customHeight="1">
      <c r="A546" s="23">
        <v>2015</v>
      </c>
      <c r="B546" s="23" t="s">
        <v>2366</v>
      </c>
      <c r="C546" s="13" t="s">
        <v>1886</v>
      </c>
      <c r="D546" s="13" t="s">
        <v>104</v>
      </c>
      <c r="E546" s="13" t="s">
        <v>205</v>
      </c>
      <c r="F546" s="24" t="s">
        <v>107</v>
      </c>
      <c r="G546" s="13"/>
      <c r="H546" s="13" t="s">
        <v>6</v>
      </c>
      <c r="I546" s="34">
        <v>27</v>
      </c>
      <c r="J546" s="34">
        <v>26</v>
      </c>
      <c r="K546" s="34">
        <v>17</v>
      </c>
      <c r="L546" s="34">
        <v>43</v>
      </c>
      <c r="M546" s="24">
        <f t="shared" si="16"/>
        <v>0.96296296296296291</v>
      </c>
      <c r="N546" s="24">
        <f t="shared" si="17"/>
        <v>0.65384615384615385</v>
      </c>
      <c r="O546" s="34">
        <v>9</v>
      </c>
    </row>
    <row r="547" spans="1:15" ht="14.25" customHeight="1">
      <c r="A547" s="23">
        <v>2015</v>
      </c>
      <c r="B547" s="23" t="s">
        <v>2366</v>
      </c>
      <c r="C547" s="13" t="s">
        <v>1886</v>
      </c>
      <c r="D547" s="13" t="s">
        <v>104</v>
      </c>
      <c r="E547" s="13" t="s">
        <v>205</v>
      </c>
      <c r="F547" s="24" t="s">
        <v>108</v>
      </c>
      <c r="G547" s="13"/>
      <c r="H547" s="13" t="s">
        <v>6</v>
      </c>
      <c r="I547" s="34">
        <v>35</v>
      </c>
      <c r="J547" s="34">
        <v>30</v>
      </c>
      <c r="K547" s="34">
        <v>24</v>
      </c>
      <c r="L547" s="34">
        <v>62</v>
      </c>
      <c r="M547" s="24">
        <f t="shared" si="16"/>
        <v>0.8571428571428571</v>
      </c>
      <c r="N547" s="24">
        <f t="shared" si="17"/>
        <v>0.8</v>
      </c>
      <c r="O547" s="34">
        <v>16</v>
      </c>
    </row>
    <row r="548" spans="1:15" ht="14.25" customHeight="1">
      <c r="A548" s="23">
        <v>2015</v>
      </c>
      <c r="B548" s="23" t="s">
        <v>2366</v>
      </c>
      <c r="C548" s="13" t="s">
        <v>1886</v>
      </c>
      <c r="D548" s="13" t="s">
        <v>104</v>
      </c>
      <c r="E548" s="13" t="s">
        <v>205</v>
      </c>
      <c r="F548" s="24" t="s">
        <v>109</v>
      </c>
      <c r="G548" s="13"/>
      <c r="H548" s="13" t="s">
        <v>6</v>
      </c>
      <c r="I548" s="34">
        <v>20</v>
      </c>
      <c r="J548" s="34">
        <v>16</v>
      </c>
      <c r="K548" s="34">
        <v>14</v>
      </c>
      <c r="L548" s="34">
        <v>31</v>
      </c>
      <c r="M548" s="24">
        <f t="shared" si="16"/>
        <v>0.8</v>
      </c>
      <c r="N548" s="24">
        <f t="shared" si="17"/>
        <v>0.875</v>
      </c>
      <c r="O548" s="34">
        <v>15</v>
      </c>
    </row>
    <row r="549" spans="1:15" ht="14.25" customHeight="1">
      <c r="A549" s="23">
        <v>2015</v>
      </c>
      <c r="B549" s="23" t="s">
        <v>2366</v>
      </c>
      <c r="C549" s="13" t="s">
        <v>1886</v>
      </c>
      <c r="D549" s="13" t="s">
        <v>104</v>
      </c>
      <c r="E549" s="13" t="s">
        <v>205</v>
      </c>
      <c r="F549" s="24" t="s">
        <v>110</v>
      </c>
      <c r="G549" s="13"/>
      <c r="H549" s="13" t="s">
        <v>6</v>
      </c>
      <c r="I549" s="34">
        <v>23</v>
      </c>
      <c r="J549" s="34">
        <v>10</v>
      </c>
      <c r="K549" s="34">
        <v>6</v>
      </c>
      <c r="L549" s="34">
        <v>25</v>
      </c>
      <c r="M549" s="24">
        <f t="shared" si="16"/>
        <v>0.43478260869565216</v>
      </c>
      <c r="N549" s="24">
        <f t="shared" si="17"/>
        <v>0.6</v>
      </c>
      <c r="O549" s="34">
        <v>16</v>
      </c>
    </row>
    <row r="550" spans="1:15" ht="14.25" customHeight="1">
      <c r="A550" s="23">
        <v>2015</v>
      </c>
      <c r="B550" s="23" t="s">
        <v>2366</v>
      </c>
      <c r="C550" s="13" t="s">
        <v>1886</v>
      </c>
      <c r="D550" s="13" t="s">
        <v>104</v>
      </c>
      <c r="E550" s="13" t="s">
        <v>205</v>
      </c>
      <c r="F550" s="24" t="s">
        <v>111</v>
      </c>
      <c r="G550" s="13"/>
      <c r="H550" s="13" t="s">
        <v>6</v>
      </c>
      <c r="I550" s="34">
        <v>16</v>
      </c>
      <c r="J550" s="34">
        <v>15</v>
      </c>
      <c r="K550" s="34">
        <v>9</v>
      </c>
      <c r="L550" s="34">
        <v>26</v>
      </c>
      <c r="M550" s="24">
        <f t="shared" si="16"/>
        <v>0.9375</v>
      </c>
      <c r="N550" s="24">
        <f t="shared" si="17"/>
        <v>0.6</v>
      </c>
      <c r="O550" s="34">
        <v>15</v>
      </c>
    </row>
    <row r="551" spans="1:15" ht="14.25" customHeight="1">
      <c r="A551" s="23">
        <v>2015</v>
      </c>
      <c r="B551" s="23" t="s">
        <v>2366</v>
      </c>
      <c r="C551" s="13" t="s">
        <v>1886</v>
      </c>
      <c r="D551" s="13" t="s">
        <v>104</v>
      </c>
      <c r="E551" s="13" t="s">
        <v>206</v>
      </c>
      <c r="F551" s="24" t="s">
        <v>114</v>
      </c>
      <c r="G551" s="13"/>
      <c r="H551" s="13" t="s">
        <v>6</v>
      </c>
      <c r="I551" s="34">
        <v>10</v>
      </c>
      <c r="J551" s="34">
        <v>9</v>
      </c>
      <c r="K551" s="34">
        <v>6</v>
      </c>
      <c r="L551" s="34">
        <v>24</v>
      </c>
      <c r="M551" s="24">
        <f t="shared" si="16"/>
        <v>0.9</v>
      </c>
      <c r="N551" s="24">
        <f t="shared" si="17"/>
        <v>0.66666666666666663</v>
      </c>
      <c r="O551" s="34">
        <v>3</v>
      </c>
    </row>
    <row r="552" spans="1:15" ht="14.25" customHeight="1">
      <c r="A552" s="23">
        <v>2015</v>
      </c>
      <c r="B552" s="23" t="s">
        <v>2366</v>
      </c>
      <c r="C552" s="13" t="s">
        <v>1886</v>
      </c>
      <c r="D552" s="13" t="s">
        <v>104</v>
      </c>
      <c r="E552" s="13" t="s">
        <v>206</v>
      </c>
      <c r="F552" s="24" t="s">
        <v>115</v>
      </c>
      <c r="G552" s="13"/>
      <c r="H552" s="13" t="s">
        <v>6</v>
      </c>
      <c r="I552" s="34">
        <v>51</v>
      </c>
      <c r="J552" s="34">
        <v>42</v>
      </c>
      <c r="K552" s="34">
        <v>27</v>
      </c>
      <c r="L552" s="34">
        <v>100</v>
      </c>
      <c r="M552" s="24">
        <f t="shared" si="16"/>
        <v>0.82352941176470584</v>
      </c>
      <c r="N552" s="24">
        <f t="shared" si="17"/>
        <v>0.6428571428571429</v>
      </c>
      <c r="O552" s="34">
        <v>12</v>
      </c>
    </row>
    <row r="553" spans="1:15" ht="14.25" customHeight="1">
      <c r="A553" s="23">
        <v>2015</v>
      </c>
      <c r="B553" s="23" t="s">
        <v>2366</v>
      </c>
      <c r="C553" s="13" t="s">
        <v>1886</v>
      </c>
      <c r="D553" s="13" t="s">
        <v>104</v>
      </c>
      <c r="E553" s="13" t="s">
        <v>206</v>
      </c>
      <c r="F553" s="24" t="s">
        <v>116</v>
      </c>
      <c r="G553" s="13"/>
      <c r="H553" s="13" t="s">
        <v>6</v>
      </c>
      <c r="I553" s="34">
        <v>20</v>
      </c>
      <c r="J553" s="34">
        <v>16</v>
      </c>
      <c r="K553" s="34">
        <v>9</v>
      </c>
      <c r="L553" s="34">
        <v>55</v>
      </c>
      <c r="M553" s="24">
        <f t="shared" si="16"/>
        <v>0.8</v>
      </c>
      <c r="N553" s="24">
        <f t="shared" si="17"/>
        <v>0.5625</v>
      </c>
      <c r="O553" s="34">
        <v>13</v>
      </c>
    </row>
    <row r="554" spans="1:15" ht="14.25" customHeight="1">
      <c r="A554" s="23">
        <v>2015</v>
      </c>
      <c r="B554" s="23" t="s">
        <v>2366</v>
      </c>
      <c r="C554" s="13" t="s">
        <v>1886</v>
      </c>
      <c r="D554" s="13" t="s">
        <v>104</v>
      </c>
      <c r="E554" s="13" t="s">
        <v>206</v>
      </c>
      <c r="F554" s="24" t="s">
        <v>117</v>
      </c>
      <c r="G554" s="13"/>
      <c r="H554" s="13" t="s">
        <v>6</v>
      </c>
      <c r="I554" s="34">
        <v>12</v>
      </c>
      <c r="J554" s="34">
        <v>10</v>
      </c>
      <c r="K554" s="34">
        <v>6</v>
      </c>
      <c r="L554" s="34">
        <v>63</v>
      </c>
      <c r="M554" s="24">
        <f t="shared" si="16"/>
        <v>0.83333333333333337</v>
      </c>
      <c r="N554" s="24">
        <f t="shared" si="17"/>
        <v>0.6</v>
      </c>
      <c r="O554" s="34">
        <v>5</v>
      </c>
    </row>
    <row r="555" spans="1:15" ht="14.25" customHeight="1">
      <c r="A555" s="23">
        <v>2015</v>
      </c>
      <c r="B555" s="23" t="s">
        <v>2366</v>
      </c>
      <c r="C555" s="13" t="s">
        <v>1886</v>
      </c>
      <c r="D555" s="13" t="s">
        <v>104</v>
      </c>
      <c r="E555" s="13" t="s">
        <v>206</v>
      </c>
      <c r="F555" s="24" t="s">
        <v>118</v>
      </c>
      <c r="G555" s="13"/>
      <c r="H555" s="13" t="s">
        <v>6</v>
      </c>
      <c r="I555" s="34">
        <v>14</v>
      </c>
      <c r="J555" s="34">
        <v>11</v>
      </c>
      <c r="K555" s="34">
        <v>9</v>
      </c>
      <c r="L555" s="34">
        <v>42</v>
      </c>
      <c r="M555" s="24">
        <f t="shared" si="16"/>
        <v>0.7857142857142857</v>
      </c>
      <c r="N555" s="24">
        <f t="shared" si="17"/>
        <v>0.81818181818181823</v>
      </c>
      <c r="O555" s="34">
        <v>5</v>
      </c>
    </row>
    <row r="556" spans="1:15" ht="14.25" customHeight="1">
      <c r="A556" s="23">
        <v>2015</v>
      </c>
      <c r="B556" s="23" t="s">
        <v>2366</v>
      </c>
      <c r="C556" s="13" t="s">
        <v>1886</v>
      </c>
      <c r="D556" s="13" t="s">
        <v>104</v>
      </c>
      <c r="E556" s="13" t="s">
        <v>204</v>
      </c>
      <c r="F556" s="24" t="s">
        <v>1486</v>
      </c>
      <c r="G556" s="13"/>
      <c r="H556" s="13" t="s">
        <v>6</v>
      </c>
      <c r="I556" s="34">
        <v>486</v>
      </c>
      <c r="J556" s="34">
        <v>301</v>
      </c>
      <c r="K556" s="34">
        <v>128</v>
      </c>
      <c r="L556" s="34">
        <v>670</v>
      </c>
      <c r="M556" s="24">
        <f t="shared" si="16"/>
        <v>0.61934156378600824</v>
      </c>
      <c r="N556" s="24">
        <f t="shared" si="17"/>
        <v>0.42524916943521596</v>
      </c>
      <c r="O556" s="34">
        <v>29</v>
      </c>
    </row>
    <row r="557" spans="1:15" ht="14.25" customHeight="1">
      <c r="A557" s="23">
        <v>2015</v>
      </c>
      <c r="B557" s="23" t="s">
        <v>2366</v>
      </c>
      <c r="C557" s="13" t="s">
        <v>1886</v>
      </c>
      <c r="D557" s="13" t="s">
        <v>104</v>
      </c>
      <c r="E557" s="13" t="s">
        <v>204</v>
      </c>
      <c r="F557" s="24" t="s">
        <v>1470</v>
      </c>
      <c r="G557" s="13"/>
      <c r="H557" s="13" t="s">
        <v>6</v>
      </c>
      <c r="I557" s="34">
        <v>170</v>
      </c>
      <c r="J557" s="34">
        <v>121</v>
      </c>
      <c r="K557" s="34">
        <v>68</v>
      </c>
      <c r="L557" s="34">
        <v>320</v>
      </c>
      <c r="M557" s="24">
        <f t="shared" si="16"/>
        <v>0.71176470588235297</v>
      </c>
      <c r="N557" s="24">
        <f t="shared" si="17"/>
        <v>0.56198347107438018</v>
      </c>
      <c r="O557" s="34">
        <v>22</v>
      </c>
    </row>
    <row r="558" spans="1:15" ht="14.25" customHeight="1">
      <c r="A558" s="23">
        <v>2015</v>
      </c>
      <c r="B558" s="23" t="s">
        <v>2366</v>
      </c>
      <c r="C558" s="13" t="s">
        <v>1886</v>
      </c>
      <c r="D558" s="13" t="s">
        <v>104</v>
      </c>
      <c r="E558" s="13" t="s">
        <v>204</v>
      </c>
      <c r="F558" s="24" t="s">
        <v>1471</v>
      </c>
      <c r="G558" s="13"/>
      <c r="H558" s="13" t="s">
        <v>6</v>
      </c>
      <c r="I558" s="34">
        <v>245</v>
      </c>
      <c r="J558" s="34">
        <v>216</v>
      </c>
      <c r="K558" s="34">
        <v>114</v>
      </c>
      <c r="L558" s="34">
        <v>548</v>
      </c>
      <c r="M558" s="24">
        <f t="shared" si="16"/>
        <v>0.88163265306122451</v>
      </c>
      <c r="N558" s="24">
        <f t="shared" si="17"/>
        <v>0.52777777777777779</v>
      </c>
      <c r="O558" s="34">
        <v>44</v>
      </c>
    </row>
    <row r="559" spans="1:15" ht="14.25" customHeight="1">
      <c r="A559" s="23">
        <v>2015</v>
      </c>
      <c r="B559" s="23" t="s">
        <v>2366</v>
      </c>
      <c r="C559" s="13" t="s">
        <v>1886</v>
      </c>
      <c r="D559" s="13" t="s">
        <v>104</v>
      </c>
      <c r="E559" s="13" t="s">
        <v>204</v>
      </c>
      <c r="F559" s="24" t="s">
        <v>1472</v>
      </c>
      <c r="G559" s="13"/>
      <c r="H559" s="13" t="s">
        <v>6</v>
      </c>
      <c r="I559" s="34">
        <v>641</v>
      </c>
      <c r="J559" s="34">
        <v>352</v>
      </c>
      <c r="K559" s="34">
        <v>193</v>
      </c>
      <c r="L559" s="34">
        <v>1340</v>
      </c>
      <c r="M559" s="24">
        <f t="shared" si="16"/>
        <v>0.54914196567862716</v>
      </c>
      <c r="N559" s="24">
        <f t="shared" si="17"/>
        <v>0.54829545454545459</v>
      </c>
      <c r="O559" s="34">
        <v>115</v>
      </c>
    </row>
    <row r="560" spans="1:15" ht="14.25" customHeight="1">
      <c r="A560" s="23">
        <v>2015</v>
      </c>
      <c r="B560" s="23" t="s">
        <v>2366</v>
      </c>
      <c r="C560" s="13" t="s">
        <v>1886</v>
      </c>
      <c r="D560" s="13" t="s">
        <v>120</v>
      </c>
      <c r="E560" s="13" t="s">
        <v>2704</v>
      </c>
      <c r="F560" s="24" t="s">
        <v>121</v>
      </c>
      <c r="G560" s="13"/>
      <c r="H560" s="13" t="s">
        <v>6</v>
      </c>
      <c r="I560" s="34">
        <v>122</v>
      </c>
      <c r="J560" s="34">
        <v>6</v>
      </c>
      <c r="K560" s="34">
        <v>6</v>
      </c>
      <c r="L560" s="34">
        <v>18</v>
      </c>
      <c r="M560" s="24">
        <f t="shared" si="16"/>
        <v>4.9180327868852458E-2</v>
      </c>
      <c r="N560" s="24">
        <f t="shared" si="17"/>
        <v>1</v>
      </c>
      <c r="O560" s="34">
        <v>6</v>
      </c>
    </row>
    <row r="561" spans="1:15" ht="14.25" customHeight="1">
      <c r="A561" s="23">
        <v>2015</v>
      </c>
      <c r="B561" s="23" t="s">
        <v>2366</v>
      </c>
      <c r="C561" s="13" t="s">
        <v>1886</v>
      </c>
      <c r="D561" s="13" t="s">
        <v>120</v>
      </c>
      <c r="E561" s="13" t="s">
        <v>2704</v>
      </c>
      <c r="F561" s="24" t="s">
        <v>122</v>
      </c>
      <c r="G561" s="13"/>
      <c r="H561" s="13" t="s">
        <v>6</v>
      </c>
      <c r="I561" s="34">
        <v>5</v>
      </c>
      <c r="J561" s="34">
        <v>2</v>
      </c>
      <c r="K561" s="34">
        <v>2</v>
      </c>
      <c r="L561" s="34">
        <v>6</v>
      </c>
      <c r="M561" s="24">
        <f t="shared" si="16"/>
        <v>0.4</v>
      </c>
      <c r="N561" s="24">
        <f t="shared" si="17"/>
        <v>1</v>
      </c>
      <c r="O561" s="34">
        <v>2</v>
      </c>
    </row>
    <row r="562" spans="1:15" ht="14.25" customHeight="1">
      <c r="A562" s="23">
        <v>2015</v>
      </c>
      <c r="B562" s="23" t="s">
        <v>2366</v>
      </c>
      <c r="C562" s="13" t="s">
        <v>1886</v>
      </c>
      <c r="D562" s="13" t="s">
        <v>120</v>
      </c>
      <c r="E562" s="13" t="s">
        <v>2704</v>
      </c>
      <c r="F562" s="24" t="s">
        <v>123</v>
      </c>
      <c r="G562" s="13"/>
      <c r="H562" s="13" t="s">
        <v>6</v>
      </c>
      <c r="I562" s="34">
        <v>0</v>
      </c>
      <c r="J562" s="34">
        <v>0</v>
      </c>
      <c r="K562" s="34">
        <v>0</v>
      </c>
      <c r="L562" s="34">
        <v>2</v>
      </c>
      <c r="M562" s="24">
        <f t="shared" si="16"/>
        <v>0</v>
      </c>
      <c r="N562" s="24">
        <f t="shared" si="17"/>
        <v>0</v>
      </c>
      <c r="O562" s="34">
        <v>0</v>
      </c>
    </row>
    <row r="563" spans="1:15" ht="14.25" customHeight="1">
      <c r="A563" s="23">
        <v>2015</v>
      </c>
      <c r="B563" s="23" t="s">
        <v>2366</v>
      </c>
      <c r="C563" s="13" t="s">
        <v>1886</v>
      </c>
      <c r="D563" s="13" t="s">
        <v>120</v>
      </c>
      <c r="E563" s="13" t="s">
        <v>2704</v>
      </c>
      <c r="F563" s="24" t="s">
        <v>124</v>
      </c>
      <c r="G563" s="13"/>
      <c r="H563" s="13" t="s">
        <v>6</v>
      </c>
      <c r="I563" s="34">
        <v>0</v>
      </c>
      <c r="J563" s="34">
        <v>0</v>
      </c>
      <c r="K563" s="34">
        <v>0</v>
      </c>
      <c r="L563" s="34">
        <v>20</v>
      </c>
      <c r="M563" s="24">
        <f t="shared" si="16"/>
        <v>0</v>
      </c>
      <c r="N563" s="24">
        <f t="shared" si="17"/>
        <v>0</v>
      </c>
      <c r="O563" s="34">
        <v>0</v>
      </c>
    </row>
    <row r="564" spans="1:15" ht="14.25" customHeight="1">
      <c r="A564" s="23">
        <v>2015</v>
      </c>
      <c r="B564" s="23" t="s">
        <v>2366</v>
      </c>
      <c r="C564" s="13" t="s">
        <v>1886</v>
      </c>
      <c r="D564" s="13" t="s">
        <v>120</v>
      </c>
      <c r="E564" s="13" t="s">
        <v>2704</v>
      </c>
      <c r="F564" s="24" t="s">
        <v>125</v>
      </c>
      <c r="G564" s="13"/>
      <c r="H564" s="13" t="s">
        <v>6</v>
      </c>
      <c r="I564" s="34">
        <v>116</v>
      </c>
      <c r="J564" s="34">
        <v>2</v>
      </c>
      <c r="K564" s="34">
        <v>2</v>
      </c>
      <c r="L564" s="34">
        <v>8</v>
      </c>
      <c r="M564" s="24">
        <f t="shared" si="16"/>
        <v>1.7241379310344827E-2</v>
      </c>
      <c r="N564" s="24">
        <f t="shared" si="17"/>
        <v>1</v>
      </c>
      <c r="O564" s="34">
        <v>2</v>
      </c>
    </row>
    <row r="565" spans="1:15" ht="14.25" customHeight="1">
      <c r="A565" s="23">
        <v>2015</v>
      </c>
      <c r="B565" s="23" t="s">
        <v>2366</v>
      </c>
      <c r="C565" s="13" t="s">
        <v>1886</v>
      </c>
      <c r="D565" s="13" t="s">
        <v>120</v>
      </c>
      <c r="E565" s="13" t="s">
        <v>2704</v>
      </c>
      <c r="F565" s="24" t="s">
        <v>127</v>
      </c>
      <c r="G565" s="13"/>
      <c r="H565" s="13" t="s">
        <v>6</v>
      </c>
      <c r="I565" s="34">
        <v>0</v>
      </c>
      <c r="J565" s="34">
        <v>0</v>
      </c>
      <c r="K565" s="34">
        <v>0</v>
      </c>
      <c r="L565" s="34">
        <v>1</v>
      </c>
      <c r="M565" s="24">
        <f t="shared" si="16"/>
        <v>0</v>
      </c>
      <c r="N565" s="24">
        <f t="shared" si="17"/>
        <v>0</v>
      </c>
      <c r="O565" s="34">
        <v>1</v>
      </c>
    </row>
    <row r="566" spans="1:15" ht="14.25" customHeight="1">
      <c r="A566" s="23">
        <v>2015</v>
      </c>
      <c r="B566" s="23" t="s">
        <v>2366</v>
      </c>
      <c r="C566" s="13" t="s">
        <v>1886</v>
      </c>
      <c r="D566" s="13" t="s">
        <v>120</v>
      </c>
      <c r="E566" s="13" t="s">
        <v>2704</v>
      </c>
      <c r="F566" s="24" t="s">
        <v>128</v>
      </c>
      <c r="G566" s="13"/>
      <c r="H566" s="13" t="s">
        <v>6</v>
      </c>
      <c r="I566" s="34">
        <v>1</v>
      </c>
      <c r="J566" s="34">
        <v>1</v>
      </c>
      <c r="K566" s="34">
        <v>1</v>
      </c>
      <c r="L566" s="34">
        <v>4</v>
      </c>
      <c r="M566" s="24">
        <f t="shared" si="16"/>
        <v>1</v>
      </c>
      <c r="N566" s="24">
        <f t="shared" si="17"/>
        <v>1</v>
      </c>
      <c r="O566" s="34">
        <v>1</v>
      </c>
    </row>
    <row r="567" spans="1:15" ht="14.25" customHeight="1">
      <c r="A567" s="23">
        <v>2015</v>
      </c>
      <c r="B567" s="23" t="s">
        <v>2366</v>
      </c>
      <c r="C567" s="13" t="s">
        <v>1886</v>
      </c>
      <c r="D567" s="13" t="s">
        <v>120</v>
      </c>
      <c r="E567" s="13" t="s">
        <v>2704</v>
      </c>
      <c r="F567" s="24" t="s">
        <v>129</v>
      </c>
      <c r="G567" s="13"/>
      <c r="H567" s="13" t="s">
        <v>6</v>
      </c>
      <c r="I567" s="34">
        <v>6</v>
      </c>
      <c r="J567" s="34">
        <v>2</v>
      </c>
      <c r="K567" s="34">
        <v>2</v>
      </c>
      <c r="L567" s="34">
        <v>6</v>
      </c>
      <c r="M567" s="24">
        <f t="shared" si="16"/>
        <v>0.33333333333333331</v>
      </c>
      <c r="N567" s="24">
        <f t="shared" si="17"/>
        <v>1</v>
      </c>
      <c r="O567" s="34">
        <v>2</v>
      </c>
    </row>
    <row r="568" spans="1:15" ht="14.25" customHeight="1">
      <c r="A568" s="23">
        <v>2015</v>
      </c>
      <c r="B568" s="23" t="s">
        <v>2366</v>
      </c>
      <c r="C568" s="13" t="s">
        <v>1886</v>
      </c>
      <c r="D568" s="13" t="s">
        <v>120</v>
      </c>
      <c r="E568" s="13" t="s">
        <v>2704</v>
      </c>
      <c r="F568" s="24" t="s">
        <v>130</v>
      </c>
      <c r="G568" s="13"/>
      <c r="H568" s="13" t="s">
        <v>6</v>
      </c>
      <c r="I568" s="34">
        <v>0</v>
      </c>
      <c r="J568" s="34">
        <v>0</v>
      </c>
      <c r="K568" s="34">
        <v>0</v>
      </c>
      <c r="L568" s="34">
        <v>6</v>
      </c>
      <c r="M568" s="24">
        <f t="shared" si="16"/>
        <v>0</v>
      </c>
      <c r="N568" s="24">
        <f t="shared" si="17"/>
        <v>0</v>
      </c>
      <c r="O568" s="34">
        <v>0</v>
      </c>
    </row>
    <row r="569" spans="1:15" ht="14.25" customHeight="1">
      <c r="A569" s="23">
        <v>2015</v>
      </c>
      <c r="B569" s="23" t="s">
        <v>2366</v>
      </c>
      <c r="C569" s="13" t="s">
        <v>1886</v>
      </c>
      <c r="D569" s="13" t="s">
        <v>120</v>
      </c>
      <c r="E569" s="13" t="s">
        <v>2704</v>
      </c>
      <c r="F569" s="24" t="s">
        <v>131</v>
      </c>
      <c r="G569" s="13"/>
      <c r="H569" s="13" t="s">
        <v>6</v>
      </c>
      <c r="I569" s="34">
        <v>9</v>
      </c>
      <c r="J569" s="34">
        <v>3</v>
      </c>
      <c r="K569" s="34">
        <v>3</v>
      </c>
      <c r="L569" s="34">
        <v>19</v>
      </c>
      <c r="M569" s="24">
        <f t="shared" si="16"/>
        <v>0.33333333333333331</v>
      </c>
      <c r="N569" s="24">
        <f t="shared" si="17"/>
        <v>1</v>
      </c>
      <c r="O569" s="34">
        <v>2</v>
      </c>
    </row>
    <row r="570" spans="1:15" ht="14.25" customHeight="1">
      <c r="A570" s="23">
        <v>2015</v>
      </c>
      <c r="B570" s="23" t="s">
        <v>2366</v>
      </c>
      <c r="C570" s="13" t="s">
        <v>1886</v>
      </c>
      <c r="D570" s="13" t="s">
        <v>120</v>
      </c>
      <c r="E570" s="13" t="s">
        <v>2704</v>
      </c>
      <c r="F570" s="24" t="s">
        <v>132</v>
      </c>
      <c r="G570" s="13"/>
      <c r="H570" s="13" t="s">
        <v>6</v>
      </c>
      <c r="I570" s="34">
        <v>0</v>
      </c>
      <c r="J570" s="34">
        <v>0</v>
      </c>
      <c r="K570" s="34">
        <v>0</v>
      </c>
      <c r="L570" s="34">
        <v>16</v>
      </c>
      <c r="M570" s="24">
        <f t="shared" si="16"/>
        <v>0</v>
      </c>
      <c r="N570" s="24">
        <f t="shared" si="17"/>
        <v>0</v>
      </c>
      <c r="O570" s="34">
        <v>0</v>
      </c>
    </row>
    <row r="571" spans="1:15" ht="14.25" customHeight="1">
      <c r="A571" s="23">
        <v>2015</v>
      </c>
      <c r="B571" s="23" t="s">
        <v>2366</v>
      </c>
      <c r="C571" s="13" t="s">
        <v>1886</v>
      </c>
      <c r="D571" s="13" t="s">
        <v>120</v>
      </c>
      <c r="E571" s="13" t="s">
        <v>2704</v>
      </c>
      <c r="F571" s="24" t="s">
        <v>133</v>
      </c>
      <c r="G571" s="13"/>
      <c r="H571" s="13" t="s">
        <v>6</v>
      </c>
      <c r="I571" s="34">
        <v>4</v>
      </c>
      <c r="J571" s="34">
        <v>1</v>
      </c>
      <c r="K571" s="34">
        <v>1</v>
      </c>
      <c r="L571" s="34">
        <v>2</v>
      </c>
      <c r="M571" s="24">
        <f t="shared" si="16"/>
        <v>0.25</v>
      </c>
      <c r="N571" s="24">
        <f t="shared" si="17"/>
        <v>1</v>
      </c>
      <c r="O571" s="34">
        <v>1</v>
      </c>
    </row>
    <row r="572" spans="1:15" ht="14.25" customHeight="1">
      <c r="A572" s="23">
        <v>2015</v>
      </c>
      <c r="B572" s="23" t="s">
        <v>2366</v>
      </c>
      <c r="C572" s="13" t="s">
        <v>1886</v>
      </c>
      <c r="D572" s="13" t="s">
        <v>120</v>
      </c>
      <c r="E572" s="13" t="s">
        <v>2704</v>
      </c>
      <c r="F572" s="24" t="s">
        <v>134</v>
      </c>
      <c r="G572" s="13"/>
      <c r="H572" s="13" t="s">
        <v>6</v>
      </c>
      <c r="I572" s="34">
        <v>1</v>
      </c>
      <c r="J572" s="34">
        <v>0</v>
      </c>
      <c r="K572" s="34">
        <v>0</v>
      </c>
      <c r="L572" s="34">
        <v>1</v>
      </c>
      <c r="M572" s="24">
        <f t="shared" si="16"/>
        <v>0</v>
      </c>
      <c r="N572" s="24">
        <f t="shared" si="17"/>
        <v>0</v>
      </c>
      <c r="O572" s="34">
        <v>2</v>
      </c>
    </row>
    <row r="573" spans="1:15" ht="14.25" customHeight="1">
      <c r="A573" s="23">
        <v>2015</v>
      </c>
      <c r="B573" s="23" t="s">
        <v>2366</v>
      </c>
      <c r="C573" s="13" t="s">
        <v>1886</v>
      </c>
      <c r="D573" s="13" t="s">
        <v>120</v>
      </c>
      <c r="E573" s="13" t="s">
        <v>2704</v>
      </c>
      <c r="F573" s="24" t="s">
        <v>135</v>
      </c>
      <c r="G573" s="13"/>
      <c r="H573" s="13" t="s">
        <v>6</v>
      </c>
      <c r="I573" s="34">
        <v>15</v>
      </c>
      <c r="J573" s="34">
        <v>5</v>
      </c>
      <c r="K573" s="34">
        <v>5</v>
      </c>
      <c r="L573" s="34">
        <v>17</v>
      </c>
      <c r="M573" s="24">
        <f t="shared" si="16"/>
        <v>0.33333333333333331</v>
      </c>
      <c r="N573" s="24">
        <f t="shared" si="17"/>
        <v>1</v>
      </c>
      <c r="O573" s="34">
        <v>4</v>
      </c>
    </row>
    <row r="574" spans="1:15" ht="14.25" customHeight="1">
      <c r="A574" s="23">
        <v>2015</v>
      </c>
      <c r="B574" s="23" t="s">
        <v>2366</v>
      </c>
      <c r="C574" s="13" t="s">
        <v>1886</v>
      </c>
      <c r="D574" s="13" t="s">
        <v>120</v>
      </c>
      <c r="E574" s="13" t="s">
        <v>2704</v>
      </c>
      <c r="F574" s="24" t="s">
        <v>136</v>
      </c>
      <c r="G574" s="13"/>
      <c r="H574" s="13" t="s">
        <v>6</v>
      </c>
      <c r="I574" s="34">
        <v>21</v>
      </c>
      <c r="J574" s="34">
        <v>4</v>
      </c>
      <c r="K574" s="34">
        <v>4</v>
      </c>
      <c r="L574" s="34">
        <v>18</v>
      </c>
      <c r="M574" s="24">
        <f t="shared" si="16"/>
        <v>0.19047619047619047</v>
      </c>
      <c r="N574" s="24">
        <f t="shared" si="17"/>
        <v>1</v>
      </c>
      <c r="O574" s="34">
        <v>3</v>
      </c>
    </row>
    <row r="575" spans="1:15" ht="14.25" customHeight="1">
      <c r="A575" s="23">
        <v>2015</v>
      </c>
      <c r="B575" s="23" t="s">
        <v>2366</v>
      </c>
      <c r="C575" s="13" t="s">
        <v>1886</v>
      </c>
      <c r="D575" s="13" t="s">
        <v>120</v>
      </c>
      <c r="E575" s="13" t="s">
        <v>2704</v>
      </c>
      <c r="F575" s="24" t="s">
        <v>137</v>
      </c>
      <c r="G575" s="13"/>
      <c r="H575" s="13" t="s">
        <v>6</v>
      </c>
      <c r="I575" s="34">
        <v>188</v>
      </c>
      <c r="J575" s="34">
        <v>8</v>
      </c>
      <c r="K575" s="34">
        <v>8</v>
      </c>
      <c r="L575" s="34">
        <v>42</v>
      </c>
      <c r="M575" s="24">
        <f t="shared" si="16"/>
        <v>4.2553191489361701E-2</v>
      </c>
      <c r="N575" s="24">
        <f t="shared" si="17"/>
        <v>1</v>
      </c>
      <c r="O575" s="34">
        <v>6</v>
      </c>
    </row>
    <row r="576" spans="1:15" ht="14.25" customHeight="1">
      <c r="A576" s="23">
        <v>2015</v>
      </c>
      <c r="B576" s="23" t="s">
        <v>2366</v>
      </c>
      <c r="C576" s="13" t="s">
        <v>1886</v>
      </c>
      <c r="D576" s="13" t="s">
        <v>120</v>
      </c>
      <c r="E576" s="13" t="s">
        <v>2704</v>
      </c>
      <c r="F576" s="24" t="s">
        <v>138</v>
      </c>
      <c r="G576" s="13"/>
      <c r="H576" s="13" t="s">
        <v>6</v>
      </c>
      <c r="I576" s="34">
        <v>2</v>
      </c>
      <c r="J576" s="34">
        <v>1</v>
      </c>
      <c r="K576" s="34">
        <v>1</v>
      </c>
      <c r="L576" s="34">
        <v>4</v>
      </c>
      <c r="M576" s="24">
        <f t="shared" si="16"/>
        <v>0.5</v>
      </c>
      <c r="N576" s="24">
        <f t="shared" si="17"/>
        <v>1</v>
      </c>
      <c r="O576" s="34">
        <v>0</v>
      </c>
    </row>
    <row r="577" spans="1:15" ht="14.25" customHeight="1">
      <c r="A577" s="23">
        <v>2015</v>
      </c>
      <c r="B577" s="23" t="s">
        <v>2366</v>
      </c>
      <c r="C577" s="13" t="s">
        <v>1886</v>
      </c>
      <c r="D577" s="13" t="s">
        <v>120</v>
      </c>
      <c r="E577" s="13" t="s">
        <v>2704</v>
      </c>
      <c r="F577" s="24" t="s">
        <v>139</v>
      </c>
      <c r="G577" s="13"/>
      <c r="H577" s="13" t="s">
        <v>6</v>
      </c>
      <c r="I577" s="34">
        <v>1</v>
      </c>
      <c r="J577" s="34">
        <v>1</v>
      </c>
      <c r="K577" s="34">
        <v>1</v>
      </c>
      <c r="L577" s="34">
        <v>2</v>
      </c>
      <c r="M577" s="24">
        <f t="shared" si="16"/>
        <v>1</v>
      </c>
      <c r="N577" s="24">
        <f t="shared" si="17"/>
        <v>1</v>
      </c>
      <c r="O577" s="34">
        <v>0</v>
      </c>
    </row>
    <row r="578" spans="1:15" ht="14.25" customHeight="1">
      <c r="A578" s="23">
        <v>2015</v>
      </c>
      <c r="B578" s="23" t="s">
        <v>2366</v>
      </c>
      <c r="C578" s="13" t="s">
        <v>1886</v>
      </c>
      <c r="D578" s="13" t="s">
        <v>120</v>
      </c>
      <c r="E578" s="13" t="s">
        <v>2704</v>
      </c>
      <c r="F578" s="24" t="s">
        <v>140</v>
      </c>
      <c r="G578" s="13"/>
      <c r="H578" s="13" t="s">
        <v>6</v>
      </c>
      <c r="I578" s="34">
        <v>0</v>
      </c>
      <c r="J578" s="34">
        <v>0</v>
      </c>
      <c r="K578" s="34">
        <v>0</v>
      </c>
      <c r="L578" s="34">
        <v>6</v>
      </c>
      <c r="M578" s="24">
        <f t="shared" ref="M578:M641" si="18">+IFERROR(J578/I578,0)</f>
        <v>0</v>
      </c>
      <c r="N578" s="24">
        <f t="shared" ref="N578:N641" si="19">+IFERROR(K578/J578,0)</f>
        <v>0</v>
      </c>
      <c r="O578" s="34">
        <v>0</v>
      </c>
    </row>
    <row r="579" spans="1:15" ht="14.25" customHeight="1">
      <c r="A579" s="23">
        <v>2015</v>
      </c>
      <c r="B579" s="23" t="s">
        <v>2366</v>
      </c>
      <c r="C579" s="13" t="s">
        <v>1886</v>
      </c>
      <c r="D579" s="13" t="s">
        <v>120</v>
      </c>
      <c r="E579" s="13" t="s">
        <v>2704</v>
      </c>
      <c r="F579" s="24" t="s">
        <v>141</v>
      </c>
      <c r="G579" s="13"/>
      <c r="H579" s="13" t="s">
        <v>6</v>
      </c>
      <c r="I579" s="34">
        <v>46</v>
      </c>
      <c r="J579" s="34">
        <v>2</v>
      </c>
      <c r="K579" s="34">
        <v>2</v>
      </c>
      <c r="L579" s="34">
        <v>8</v>
      </c>
      <c r="M579" s="24">
        <f t="shared" si="18"/>
        <v>4.3478260869565216E-2</v>
      </c>
      <c r="N579" s="24">
        <f t="shared" si="19"/>
        <v>1</v>
      </c>
      <c r="O579" s="34">
        <v>4</v>
      </c>
    </row>
    <row r="580" spans="1:15" ht="14.25" customHeight="1">
      <c r="A580" s="23">
        <v>2015</v>
      </c>
      <c r="B580" s="23" t="s">
        <v>2366</v>
      </c>
      <c r="C580" s="13" t="s">
        <v>1886</v>
      </c>
      <c r="D580" s="13" t="s">
        <v>120</v>
      </c>
      <c r="E580" s="13" t="s">
        <v>2704</v>
      </c>
      <c r="F580" s="24" t="s">
        <v>142</v>
      </c>
      <c r="G580" s="13"/>
      <c r="H580" s="13" t="s">
        <v>6</v>
      </c>
      <c r="I580" s="34">
        <v>36</v>
      </c>
      <c r="J580" s="34">
        <v>1</v>
      </c>
      <c r="K580" s="34">
        <v>1</v>
      </c>
      <c r="L580" s="34">
        <v>5</v>
      </c>
      <c r="M580" s="24">
        <f t="shared" si="18"/>
        <v>2.7777777777777776E-2</v>
      </c>
      <c r="N580" s="24">
        <f t="shared" si="19"/>
        <v>1</v>
      </c>
      <c r="O580" s="34">
        <v>0</v>
      </c>
    </row>
    <row r="581" spans="1:15" ht="14.25" customHeight="1">
      <c r="A581" s="23">
        <v>2015</v>
      </c>
      <c r="B581" s="23" t="s">
        <v>2366</v>
      </c>
      <c r="C581" s="13" t="s">
        <v>1886</v>
      </c>
      <c r="D581" s="13" t="s">
        <v>120</v>
      </c>
      <c r="E581" s="13" t="s">
        <v>2704</v>
      </c>
      <c r="F581" s="24" t="s">
        <v>143</v>
      </c>
      <c r="G581" s="13"/>
      <c r="H581" s="13" t="s">
        <v>6</v>
      </c>
      <c r="I581" s="34">
        <v>4</v>
      </c>
      <c r="J581" s="34">
        <v>1</v>
      </c>
      <c r="K581" s="34">
        <v>1</v>
      </c>
      <c r="L581" s="34">
        <v>2</v>
      </c>
      <c r="M581" s="24">
        <f t="shared" si="18"/>
        <v>0.25</v>
      </c>
      <c r="N581" s="24">
        <f t="shared" si="19"/>
        <v>1</v>
      </c>
      <c r="O581" s="34">
        <v>1</v>
      </c>
    </row>
    <row r="582" spans="1:15" ht="14.25" customHeight="1">
      <c r="A582" s="23">
        <v>2015</v>
      </c>
      <c r="B582" s="23" t="s">
        <v>2366</v>
      </c>
      <c r="C582" s="13" t="s">
        <v>1886</v>
      </c>
      <c r="D582" s="13" t="s">
        <v>120</v>
      </c>
      <c r="E582" s="13" t="s">
        <v>2704</v>
      </c>
      <c r="F582" s="24" t="s">
        <v>144</v>
      </c>
      <c r="G582" s="13"/>
      <c r="H582" s="13" t="s">
        <v>6</v>
      </c>
      <c r="I582" s="34">
        <v>91</v>
      </c>
      <c r="J582" s="34">
        <v>5</v>
      </c>
      <c r="K582" s="34">
        <v>5</v>
      </c>
      <c r="L582" s="34">
        <v>25</v>
      </c>
      <c r="M582" s="24">
        <f t="shared" si="18"/>
        <v>5.4945054945054944E-2</v>
      </c>
      <c r="N582" s="24">
        <f t="shared" si="19"/>
        <v>1</v>
      </c>
      <c r="O582" s="34">
        <v>4</v>
      </c>
    </row>
    <row r="583" spans="1:15" ht="14.25" customHeight="1">
      <c r="A583" s="23">
        <v>2015</v>
      </c>
      <c r="B583" s="23" t="s">
        <v>2366</v>
      </c>
      <c r="C583" s="13" t="s">
        <v>1886</v>
      </c>
      <c r="D583" s="13" t="s">
        <v>120</v>
      </c>
      <c r="E583" s="13" t="s">
        <v>2704</v>
      </c>
      <c r="F583" s="24" t="s">
        <v>145</v>
      </c>
      <c r="G583" s="13"/>
      <c r="H583" s="13" t="s">
        <v>6</v>
      </c>
      <c r="I583" s="34">
        <v>71</v>
      </c>
      <c r="J583" s="34">
        <v>2</v>
      </c>
      <c r="K583" s="34">
        <v>2</v>
      </c>
      <c r="L583" s="34">
        <v>6</v>
      </c>
      <c r="M583" s="24">
        <f t="shared" si="18"/>
        <v>2.8169014084507043E-2</v>
      </c>
      <c r="N583" s="24">
        <f t="shared" si="19"/>
        <v>1</v>
      </c>
      <c r="O583" s="34">
        <v>2</v>
      </c>
    </row>
    <row r="584" spans="1:15" ht="14.25" customHeight="1">
      <c r="A584" s="23">
        <v>2015</v>
      </c>
      <c r="B584" s="23" t="s">
        <v>2366</v>
      </c>
      <c r="C584" s="13" t="s">
        <v>1886</v>
      </c>
      <c r="D584" s="13" t="s">
        <v>120</v>
      </c>
      <c r="E584" s="13" t="s">
        <v>2704</v>
      </c>
      <c r="F584" s="24" t="s">
        <v>146</v>
      </c>
      <c r="G584" s="13"/>
      <c r="H584" s="13" t="s">
        <v>6</v>
      </c>
      <c r="I584" s="34">
        <v>10</v>
      </c>
      <c r="J584" s="34">
        <v>1</v>
      </c>
      <c r="K584" s="34">
        <v>1</v>
      </c>
      <c r="L584" s="34">
        <v>6</v>
      </c>
      <c r="M584" s="24">
        <f t="shared" si="18"/>
        <v>0.1</v>
      </c>
      <c r="N584" s="24">
        <f t="shared" si="19"/>
        <v>1</v>
      </c>
      <c r="O584" s="34">
        <v>1</v>
      </c>
    </row>
    <row r="585" spans="1:15" ht="14.25" customHeight="1">
      <c r="A585" s="23">
        <v>2015</v>
      </c>
      <c r="B585" s="23" t="s">
        <v>2366</v>
      </c>
      <c r="C585" s="13" t="s">
        <v>1886</v>
      </c>
      <c r="D585" s="13" t="s">
        <v>120</v>
      </c>
      <c r="E585" s="13" t="s">
        <v>2704</v>
      </c>
      <c r="F585" s="24" t="s">
        <v>147</v>
      </c>
      <c r="G585" s="13"/>
      <c r="H585" s="13" t="s">
        <v>6</v>
      </c>
      <c r="I585" s="34">
        <v>0</v>
      </c>
      <c r="J585" s="34">
        <v>0</v>
      </c>
      <c r="K585" s="34">
        <v>0</v>
      </c>
      <c r="L585" s="34">
        <v>33</v>
      </c>
      <c r="M585" s="24">
        <f t="shared" si="18"/>
        <v>0</v>
      </c>
      <c r="N585" s="24">
        <f t="shared" si="19"/>
        <v>0</v>
      </c>
      <c r="O585" s="34">
        <v>0</v>
      </c>
    </row>
    <row r="586" spans="1:15" ht="14.25" customHeight="1">
      <c r="A586" s="23">
        <v>2015</v>
      </c>
      <c r="B586" s="23" t="s">
        <v>2366</v>
      </c>
      <c r="C586" s="13" t="s">
        <v>1886</v>
      </c>
      <c r="D586" s="13" t="s">
        <v>120</v>
      </c>
      <c r="E586" s="13" t="s">
        <v>2704</v>
      </c>
      <c r="F586" s="24" t="s">
        <v>148</v>
      </c>
      <c r="G586" s="13"/>
      <c r="H586" s="13" t="s">
        <v>6</v>
      </c>
      <c r="I586" s="34">
        <v>2</v>
      </c>
      <c r="J586" s="34">
        <v>1</v>
      </c>
      <c r="K586" s="34">
        <v>1</v>
      </c>
      <c r="L586" s="34">
        <v>4</v>
      </c>
      <c r="M586" s="24">
        <f t="shared" si="18"/>
        <v>0.5</v>
      </c>
      <c r="N586" s="24">
        <f t="shared" si="19"/>
        <v>1</v>
      </c>
      <c r="O586" s="34">
        <v>4</v>
      </c>
    </row>
    <row r="587" spans="1:15" ht="14.25" customHeight="1">
      <c r="A587" s="23">
        <v>2015</v>
      </c>
      <c r="B587" s="23" t="s">
        <v>2366</v>
      </c>
      <c r="C587" s="13" t="s">
        <v>1886</v>
      </c>
      <c r="D587" s="13" t="s">
        <v>120</v>
      </c>
      <c r="E587" s="13" t="s">
        <v>2704</v>
      </c>
      <c r="F587" s="24" t="s">
        <v>149</v>
      </c>
      <c r="G587" s="13"/>
      <c r="H587" s="13" t="s">
        <v>6</v>
      </c>
      <c r="I587" s="34">
        <v>5</v>
      </c>
      <c r="J587" s="34">
        <v>3</v>
      </c>
      <c r="K587" s="34">
        <v>3</v>
      </c>
      <c r="L587" s="34">
        <v>3</v>
      </c>
      <c r="M587" s="24">
        <f t="shared" si="18"/>
        <v>0.6</v>
      </c>
      <c r="N587" s="24">
        <f t="shared" si="19"/>
        <v>1</v>
      </c>
      <c r="O587" s="34">
        <v>1</v>
      </c>
    </row>
    <row r="588" spans="1:15" ht="14.25" customHeight="1">
      <c r="A588" s="23">
        <v>2015</v>
      </c>
      <c r="B588" s="23" t="s">
        <v>2366</v>
      </c>
      <c r="C588" s="13" t="s">
        <v>1886</v>
      </c>
      <c r="D588" s="13" t="s">
        <v>120</v>
      </c>
      <c r="E588" s="13" t="s">
        <v>2704</v>
      </c>
      <c r="F588" s="24" t="s">
        <v>150</v>
      </c>
      <c r="G588" s="13"/>
      <c r="H588" s="13" t="s">
        <v>6</v>
      </c>
      <c r="I588" s="34">
        <v>27</v>
      </c>
      <c r="J588" s="34">
        <v>4</v>
      </c>
      <c r="K588" s="34">
        <v>4</v>
      </c>
      <c r="L588" s="34">
        <v>29</v>
      </c>
      <c r="M588" s="24">
        <f t="shared" si="18"/>
        <v>0.14814814814814814</v>
      </c>
      <c r="N588" s="24">
        <f t="shared" si="19"/>
        <v>1</v>
      </c>
      <c r="O588" s="34">
        <v>7</v>
      </c>
    </row>
    <row r="589" spans="1:15" ht="14.25" customHeight="1">
      <c r="A589" s="23">
        <v>2015</v>
      </c>
      <c r="B589" s="23" t="s">
        <v>2366</v>
      </c>
      <c r="C589" s="13" t="s">
        <v>1886</v>
      </c>
      <c r="D589" s="13" t="s">
        <v>120</v>
      </c>
      <c r="E589" s="13" t="s">
        <v>2704</v>
      </c>
      <c r="F589" s="24" t="s">
        <v>151</v>
      </c>
      <c r="G589" s="13"/>
      <c r="H589" s="13" t="s">
        <v>6</v>
      </c>
      <c r="I589" s="34">
        <v>113</v>
      </c>
      <c r="J589" s="34">
        <v>3</v>
      </c>
      <c r="K589" s="34">
        <v>3</v>
      </c>
      <c r="L589" s="34">
        <v>20</v>
      </c>
      <c r="M589" s="24">
        <f t="shared" si="18"/>
        <v>2.6548672566371681E-2</v>
      </c>
      <c r="N589" s="24">
        <f t="shared" si="19"/>
        <v>1</v>
      </c>
      <c r="O589" s="34">
        <v>3</v>
      </c>
    </row>
    <row r="590" spans="1:15" ht="14.25" customHeight="1">
      <c r="A590" s="23">
        <v>2015</v>
      </c>
      <c r="B590" s="23" t="s">
        <v>2366</v>
      </c>
      <c r="C590" s="13" t="s">
        <v>1886</v>
      </c>
      <c r="D590" s="13" t="s">
        <v>120</v>
      </c>
      <c r="E590" s="13" t="s">
        <v>2704</v>
      </c>
      <c r="F590" s="24" t="s">
        <v>152</v>
      </c>
      <c r="G590" s="13"/>
      <c r="H590" s="13" t="s">
        <v>6</v>
      </c>
      <c r="I590" s="34">
        <v>52</v>
      </c>
      <c r="J590" s="34">
        <v>2</v>
      </c>
      <c r="K590" s="34">
        <v>2</v>
      </c>
      <c r="L590" s="34">
        <v>8</v>
      </c>
      <c r="M590" s="24">
        <f t="shared" si="18"/>
        <v>3.8461538461538464E-2</v>
      </c>
      <c r="N590" s="24">
        <f t="shared" si="19"/>
        <v>1</v>
      </c>
      <c r="O590" s="34">
        <v>2</v>
      </c>
    </row>
    <row r="591" spans="1:15" ht="14.25" customHeight="1">
      <c r="A591" s="23">
        <v>2015</v>
      </c>
      <c r="B591" s="23" t="s">
        <v>2366</v>
      </c>
      <c r="C591" s="13" t="s">
        <v>1886</v>
      </c>
      <c r="D591" s="13" t="s">
        <v>120</v>
      </c>
      <c r="E591" s="13" t="s">
        <v>2705</v>
      </c>
      <c r="F591" s="24" t="s">
        <v>161</v>
      </c>
      <c r="G591" s="13"/>
      <c r="H591" s="13" t="s">
        <v>6</v>
      </c>
      <c r="I591" s="34">
        <v>43</v>
      </c>
      <c r="J591" s="34">
        <v>13</v>
      </c>
      <c r="K591" s="34">
        <v>10</v>
      </c>
      <c r="L591" s="34">
        <v>18</v>
      </c>
      <c r="M591" s="24">
        <f t="shared" si="18"/>
        <v>0.30232558139534882</v>
      </c>
      <c r="N591" s="24">
        <f t="shared" si="19"/>
        <v>0.76923076923076927</v>
      </c>
      <c r="O591" s="34">
        <v>9</v>
      </c>
    </row>
    <row r="592" spans="1:15" ht="14.25" customHeight="1">
      <c r="A592" s="23">
        <v>2015</v>
      </c>
      <c r="B592" s="23" t="s">
        <v>2366</v>
      </c>
      <c r="C592" s="13" t="s">
        <v>1886</v>
      </c>
      <c r="D592" s="13" t="s">
        <v>120</v>
      </c>
      <c r="E592" s="13" t="s">
        <v>206</v>
      </c>
      <c r="F592" s="24" t="s">
        <v>154</v>
      </c>
      <c r="G592" s="13"/>
      <c r="H592" s="13" t="s">
        <v>6</v>
      </c>
      <c r="I592" s="34">
        <v>10</v>
      </c>
      <c r="J592" s="34">
        <v>10</v>
      </c>
      <c r="K592" s="34">
        <v>10</v>
      </c>
      <c r="L592" s="34">
        <v>23</v>
      </c>
      <c r="M592" s="24">
        <f t="shared" si="18"/>
        <v>1</v>
      </c>
      <c r="N592" s="24">
        <f t="shared" si="19"/>
        <v>1</v>
      </c>
      <c r="O592" s="34">
        <v>3</v>
      </c>
    </row>
    <row r="593" spans="1:15" ht="14.25" customHeight="1">
      <c r="A593" s="23">
        <v>2015</v>
      </c>
      <c r="B593" s="23" t="s">
        <v>2366</v>
      </c>
      <c r="C593" s="13" t="s">
        <v>1886</v>
      </c>
      <c r="D593" s="13" t="s">
        <v>120</v>
      </c>
      <c r="E593" s="13" t="s">
        <v>204</v>
      </c>
      <c r="F593" s="24" t="s">
        <v>1482</v>
      </c>
      <c r="G593" s="13"/>
      <c r="H593" s="13" t="s">
        <v>6</v>
      </c>
      <c r="I593" s="34">
        <v>1395</v>
      </c>
      <c r="J593" s="34">
        <v>143</v>
      </c>
      <c r="K593" s="34">
        <v>91</v>
      </c>
      <c r="L593" s="34">
        <v>945</v>
      </c>
      <c r="M593" s="24">
        <f t="shared" si="18"/>
        <v>0.10250896057347671</v>
      </c>
      <c r="N593" s="24">
        <f t="shared" si="19"/>
        <v>0.63636363636363635</v>
      </c>
      <c r="O593" s="34">
        <v>65</v>
      </c>
    </row>
    <row r="594" spans="1:15" ht="14.25" customHeight="1">
      <c r="A594" s="23">
        <v>2015</v>
      </c>
      <c r="B594" s="23" t="s">
        <v>2366</v>
      </c>
      <c r="C594" s="13" t="s">
        <v>1886</v>
      </c>
      <c r="D594" s="13" t="s">
        <v>156</v>
      </c>
      <c r="E594" s="13" t="s">
        <v>2705</v>
      </c>
      <c r="F594" s="24" t="s">
        <v>157</v>
      </c>
      <c r="G594" s="13"/>
      <c r="H594" s="13" t="s">
        <v>6</v>
      </c>
      <c r="I594" s="34">
        <v>0</v>
      </c>
      <c r="J594" s="34">
        <v>0</v>
      </c>
      <c r="K594" s="34">
        <v>0</v>
      </c>
      <c r="L594" s="34">
        <v>18</v>
      </c>
      <c r="M594" s="24">
        <f t="shared" si="18"/>
        <v>0</v>
      </c>
      <c r="N594" s="24">
        <f t="shared" si="19"/>
        <v>0</v>
      </c>
      <c r="O594" s="34">
        <v>5</v>
      </c>
    </row>
    <row r="595" spans="1:15" ht="14.25" customHeight="1">
      <c r="A595" s="23">
        <v>2015</v>
      </c>
      <c r="B595" s="23" t="s">
        <v>2366</v>
      </c>
      <c r="C595" s="13" t="s">
        <v>1886</v>
      </c>
      <c r="D595" s="13" t="s">
        <v>156</v>
      </c>
      <c r="E595" s="13" t="s">
        <v>2705</v>
      </c>
      <c r="F595" s="24" t="s">
        <v>158</v>
      </c>
      <c r="G595" s="13"/>
      <c r="H595" s="13" t="s">
        <v>6</v>
      </c>
      <c r="I595" s="34">
        <v>19</v>
      </c>
      <c r="J595" s="34">
        <v>10</v>
      </c>
      <c r="K595" s="34">
        <v>7</v>
      </c>
      <c r="L595" s="34">
        <v>18</v>
      </c>
      <c r="M595" s="24">
        <f t="shared" si="18"/>
        <v>0.52631578947368418</v>
      </c>
      <c r="N595" s="24">
        <f t="shared" si="19"/>
        <v>0.7</v>
      </c>
      <c r="O595" s="34">
        <v>4</v>
      </c>
    </row>
    <row r="596" spans="1:15" ht="14.25" customHeight="1">
      <c r="A596" s="23">
        <v>2015</v>
      </c>
      <c r="B596" s="23" t="s">
        <v>2366</v>
      </c>
      <c r="C596" s="13" t="s">
        <v>1886</v>
      </c>
      <c r="D596" s="13" t="s">
        <v>156</v>
      </c>
      <c r="E596" s="13" t="s">
        <v>2705</v>
      </c>
      <c r="F596" s="24" t="s">
        <v>159</v>
      </c>
      <c r="G596" s="13"/>
      <c r="H596" s="13" t="s">
        <v>6</v>
      </c>
      <c r="I596" s="34">
        <v>7</v>
      </c>
      <c r="J596" s="34">
        <v>4</v>
      </c>
      <c r="K596" s="34">
        <v>4</v>
      </c>
      <c r="L596" s="34">
        <v>10</v>
      </c>
      <c r="M596" s="24">
        <f t="shared" si="18"/>
        <v>0.5714285714285714</v>
      </c>
      <c r="N596" s="24">
        <f t="shared" si="19"/>
        <v>1</v>
      </c>
      <c r="O596" s="34">
        <v>1</v>
      </c>
    </row>
    <row r="597" spans="1:15" ht="14.25" customHeight="1">
      <c r="A597" s="23">
        <v>2015</v>
      </c>
      <c r="B597" s="23" t="s">
        <v>2366</v>
      </c>
      <c r="C597" s="13" t="s">
        <v>1886</v>
      </c>
      <c r="D597" s="13" t="s">
        <v>156</v>
      </c>
      <c r="E597" s="13" t="s">
        <v>2705</v>
      </c>
      <c r="F597" s="24" t="s">
        <v>160</v>
      </c>
      <c r="G597" s="13"/>
      <c r="H597" s="13" t="s">
        <v>6</v>
      </c>
      <c r="I597" s="34">
        <v>76</v>
      </c>
      <c r="J597" s="34">
        <v>8</v>
      </c>
      <c r="K597" s="34">
        <v>8</v>
      </c>
      <c r="L597" s="34">
        <v>29</v>
      </c>
      <c r="M597" s="24">
        <f t="shared" si="18"/>
        <v>0.10526315789473684</v>
      </c>
      <c r="N597" s="24">
        <f t="shared" si="19"/>
        <v>1</v>
      </c>
      <c r="O597" s="34">
        <v>10</v>
      </c>
    </row>
    <row r="598" spans="1:15" ht="14.25" customHeight="1">
      <c r="A598" s="23">
        <v>2015</v>
      </c>
      <c r="B598" s="23" t="s">
        <v>2366</v>
      </c>
      <c r="C598" s="13" t="s">
        <v>1886</v>
      </c>
      <c r="D598" s="13" t="s">
        <v>156</v>
      </c>
      <c r="E598" s="13" t="s">
        <v>2705</v>
      </c>
      <c r="F598" s="24" t="s">
        <v>162</v>
      </c>
      <c r="G598" s="13"/>
      <c r="H598" s="13" t="s">
        <v>6</v>
      </c>
      <c r="I598" s="34">
        <v>0</v>
      </c>
      <c r="J598" s="34">
        <v>0</v>
      </c>
      <c r="K598" s="34">
        <v>0</v>
      </c>
      <c r="L598" s="34">
        <v>28</v>
      </c>
      <c r="M598" s="24">
        <f t="shared" si="18"/>
        <v>0</v>
      </c>
      <c r="N598" s="24">
        <f t="shared" si="19"/>
        <v>0</v>
      </c>
      <c r="O598" s="34">
        <v>5</v>
      </c>
    </row>
    <row r="599" spans="1:15" ht="14.25" customHeight="1">
      <c r="A599" s="23">
        <v>2015</v>
      </c>
      <c r="B599" s="23" t="s">
        <v>2366</v>
      </c>
      <c r="C599" s="13" t="s">
        <v>1886</v>
      </c>
      <c r="D599" s="13" t="s">
        <v>156</v>
      </c>
      <c r="E599" s="13" t="s">
        <v>2705</v>
      </c>
      <c r="F599" s="24" t="s">
        <v>163</v>
      </c>
      <c r="G599" s="13"/>
      <c r="H599" s="13" t="s">
        <v>6</v>
      </c>
      <c r="I599" s="34">
        <v>54</v>
      </c>
      <c r="J599" s="34">
        <v>15</v>
      </c>
      <c r="K599" s="34">
        <v>12</v>
      </c>
      <c r="L599" s="34">
        <v>32</v>
      </c>
      <c r="M599" s="24">
        <f t="shared" si="18"/>
        <v>0.27777777777777779</v>
      </c>
      <c r="N599" s="24">
        <f t="shared" si="19"/>
        <v>0.8</v>
      </c>
      <c r="O599" s="34">
        <v>3</v>
      </c>
    </row>
    <row r="600" spans="1:15" ht="14.25" customHeight="1">
      <c r="A600" s="23">
        <v>2015</v>
      </c>
      <c r="B600" s="23" t="s">
        <v>2366</v>
      </c>
      <c r="C600" s="13" t="s">
        <v>1886</v>
      </c>
      <c r="D600" s="13" t="s">
        <v>156</v>
      </c>
      <c r="E600" s="13" t="s">
        <v>204</v>
      </c>
      <c r="F600" s="24" t="s">
        <v>1483</v>
      </c>
      <c r="G600" s="13"/>
      <c r="H600" s="13" t="s">
        <v>6</v>
      </c>
      <c r="I600" s="34">
        <v>111</v>
      </c>
      <c r="J600" s="34">
        <v>69</v>
      </c>
      <c r="K600" s="34">
        <v>52</v>
      </c>
      <c r="L600" s="34">
        <v>607</v>
      </c>
      <c r="M600" s="24">
        <f t="shared" si="18"/>
        <v>0.6216216216216216</v>
      </c>
      <c r="N600" s="24">
        <f t="shared" si="19"/>
        <v>0.75362318840579712</v>
      </c>
      <c r="O600" s="34">
        <v>66</v>
      </c>
    </row>
    <row r="601" spans="1:15" ht="14.25" customHeight="1">
      <c r="A601" s="23">
        <v>2015</v>
      </c>
      <c r="B601" s="23" t="s">
        <v>2366</v>
      </c>
      <c r="C601" s="13" t="s">
        <v>1886</v>
      </c>
      <c r="D601" s="13" t="s">
        <v>164</v>
      </c>
      <c r="E601" s="13" t="s">
        <v>205</v>
      </c>
      <c r="F601" s="24" t="s">
        <v>1448</v>
      </c>
      <c r="G601" s="13"/>
      <c r="H601" s="13" t="s">
        <v>6</v>
      </c>
      <c r="I601" s="34">
        <v>0</v>
      </c>
      <c r="J601" s="34">
        <v>0</v>
      </c>
      <c r="K601" s="34">
        <v>0</v>
      </c>
      <c r="L601" s="34">
        <v>2</v>
      </c>
      <c r="M601" s="24">
        <f t="shared" si="18"/>
        <v>0</v>
      </c>
      <c r="N601" s="24">
        <f t="shared" si="19"/>
        <v>0</v>
      </c>
      <c r="O601" s="34">
        <v>1</v>
      </c>
    </row>
    <row r="602" spans="1:15" ht="14.25" customHeight="1">
      <c r="A602" s="23">
        <v>2015</v>
      </c>
      <c r="B602" s="23" t="s">
        <v>2366</v>
      </c>
      <c r="C602" s="13" t="s">
        <v>1886</v>
      </c>
      <c r="D602" s="13" t="s">
        <v>164</v>
      </c>
      <c r="E602" s="13" t="s">
        <v>206</v>
      </c>
      <c r="F602" s="24" t="s">
        <v>165</v>
      </c>
      <c r="G602" s="13"/>
      <c r="H602" s="13" t="s">
        <v>6</v>
      </c>
      <c r="I602" s="34">
        <v>4</v>
      </c>
      <c r="J602" s="34">
        <v>4</v>
      </c>
      <c r="K602" s="34">
        <v>4</v>
      </c>
      <c r="L602" s="34">
        <v>59</v>
      </c>
      <c r="M602" s="24">
        <f t="shared" si="18"/>
        <v>1</v>
      </c>
      <c r="N602" s="24">
        <f t="shared" si="19"/>
        <v>1</v>
      </c>
      <c r="O602" s="34">
        <v>14</v>
      </c>
    </row>
    <row r="603" spans="1:15" ht="14.25" customHeight="1">
      <c r="A603" s="23">
        <v>2015</v>
      </c>
      <c r="B603" s="23" t="s">
        <v>2366</v>
      </c>
      <c r="C603" s="13" t="s">
        <v>1886</v>
      </c>
      <c r="D603" s="13" t="s">
        <v>164</v>
      </c>
      <c r="E603" s="13" t="s">
        <v>204</v>
      </c>
      <c r="F603" s="24" t="s">
        <v>584</v>
      </c>
      <c r="G603" s="13"/>
      <c r="H603" s="13" t="s">
        <v>6</v>
      </c>
      <c r="I603" s="34">
        <v>404</v>
      </c>
      <c r="J603" s="34">
        <v>138</v>
      </c>
      <c r="K603" s="34">
        <v>95</v>
      </c>
      <c r="L603" s="34">
        <v>818</v>
      </c>
      <c r="M603" s="24">
        <f t="shared" si="18"/>
        <v>0.34158415841584161</v>
      </c>
      <c r="N603" s="24">
        <f t="shared" si="19"/>
        <v>0.68840579710144922</v>
      </c>
      <c r="O603" s="34">
        <v>73</v>
      </c>
    </row>
    <row r="604" spans="1:15" ht="14.25" customHeight="1">
      <c r="A604" s="23">
        <v>2015</v>
      </c>
      <c r="B604" s="23" t="s">
        <v>2366</v>
      </c>
      <c r="C604" s="13" t="s">
        <v>1886</v>
      </c>
      <c r="D604" s="13" t="s">
        <v>167</v>
      </c>
      <c r="E604" s="13" t="s">
        <v>207</v>
      </c>
      <c r="F604" s="24" t="s">
        <v>170</v>
      </c>
      <c r="G604" s="13"/>
      <c r="H604" s="13" t="s">
        <v>6</v>
      </c>
      <c r="I604" s="34">
        <v>2</v>
      </c>
      <c r="J604" s="34">
        <v>2</v>
      </c>
      <c r="K604" s="34">
        <v>2</v>
      </c>
      <c r="L604" s="34">
        <v>12</v>
      </c>
      <c r="M604" s="24">
        <f t="shared" si="18"/>
        <v>1</v>
      </c>
      <c r="N604" s="24">
        <f t="shared" si="19"/>
        <v>1</v>
      </c>
      <c r="O604" s="34">
        <v>0</v>
      </c>
    </row>
    <row r="605" spans="1:15" ht="14.25" customHeight="1">
      <c r="A605" s="23">
        <v>2015</v>
      </c>
      <c r="B605" s="23" t="s">
        <v>2366</v>
      </c>
      <c r="C605" s="13" t="s">
        <v>1886</v>
      </c>
      <c r="D605" s="13" t="s">
        <v>167</v>
      </c>
      <c r="E605" s="13" t="s">
        <v>206</v>
      </c>
      <c r="F605" s="24" t="s">
        <v>169</v>
      </c>
      <c r="G605" s="13"/>
      <c r="H605" s="13" t="s">
        <v>6</v>
      </c>
      <c r="I605" s="34">
        <v>10</v>
      </c>
      <c r="J605" s="34">
        <v>8</v>
      </c>
      <c r="K605" s="34">
        <v>8</v>
      </c>
      <c r="L605" s="34">
        <v>20</v>
      </c>
      <c r="M605" s="24">
        <f t="shared" si="18"/>
        <v>0.8</v>
      </c>
      <c r="N605" s="24">
        <f t="shared" si="19"/>
        <v>1</v>
      </c>
      <c r="O605" s="34">
        <v>8</v>
      </c>
    </row>
    <row r="606" spans="1:15" ht="14.25" customHeight="1">
      <c r="A606" s="23">
        <v>2015</v>
      </c>
      <c r="B606" s="23" t="s">
        <v>2366</v>
      </c>
      <c r="C606" s="13" t="s">
        <v>1886</v>
      </c>
      <c r="D606" s="13" t="s">
        <v>167</v>
      </c>
      <c r="E606" s="13" t="s">
        <v>204</v>
      </c>
      <c r="F606" s="24" t="s">
        <v>982</v>
      </c>
      <c r="G606" s="13"/>
      <c r="H606" s="13" t="s">
        <v>195</v>
      </c>
      <c r="I606" s="34">
        <v>43</v>
      </c>
      <c r="J606" s="34">
        <v>34</v>
      </c>
      <c r="K606" s="34">
        <v>29</v>
      </c>
      <c r="L606" s="34">
        <v>120</v>
      </c>
      <c r="M606" s="24">
        <f t="shared" si="18"/>
        <v>0.79069767441860461</v>
      </c>
      <c r="N606" s="24">
        <f t="shared" si="19"/>
        <v>0.8529411764705882</v>
      </c>
      <c r="O606" s="34">
        <v>15</v>
      </c>
    </row>
    <row r="607" spans="1:15" ht="14.25" customHeight="1">
      <c r="A607" s="23">
        <v>2015</v>
      </c>
      <c r="B607" s="23" t="s">
        <v>2366</v>
      </c>
      <c r="C607" s="13" t="s">
        <v>1886</v>
      </c>
      <c r="D607" s="13" t="s">
        <v>167</v>
      </c>
      <c r="E607" s="13" t="s">
        <v>204</v>
      </c>
      <c r="F607" s="24" t="s">
        <v>168</v>
      </c>
      <c r="G607" s="13"/>
      <c r="H607" s="13" t="s">
        <v>6</v>
      </c>
      <c r="I607" s="34">
        <v>17</v>
      </c>
      <c r="J607" s="34">
        <v>16</v>
      </c>
      <c r="K607" s="34">
        <v>14</v>
      </c>
      <c r="L607" s="34">
        <v>90</v>
      </c>
      <c r="M607" s="24">
        <f t="shared" si="18"/>
        <v>0.94117647058823528</v>
      </c>
      <c r="N607" s="24">
        <f t="shared" si="19"/>
        <v>0.875</v>
      </c>
      <c r="O607" s="34">
        <v>20</v>
      </c>
    </row>
    <row r="608" spans="1:15" ht="14.25" customHeight="1">
      <c r="A608" s="23">
        <v>2015</v>
      </c>
      <c r="B608" s="23" t="s">
        <v>2366</v>
      </c>
      <c r="C608" s="13" t="s">
        <v>1886</v>
      </c>
      <c r="D608" s="13" t="s">
        <v>167</v>
      </c>
      <c r="E608" s="13" t="s">
        <v>204</v>
      </c>
      <c r="F608" s="24" t="s">
        <v>1479</v>
      </c>
      <c r="G608" s="13"/>
      <c r="H608" s="13" t="s">
        <v>6</v>
      </c>
      <c r="I608" s="34">
        <v>24</v>
      </c>
      <c r="J608" s="34">
        <v>23</v>
      </c>
      <c r="K608" s="34">
        <v>23</v>
      </c>
      <c r="L608" s="34">
        <v>96</v>
      </c>
      <c r="M608" s="24">
        <f t="shared" si="18"/>
        <v>0.95833333333333337</v>
      </c>
      <c r="N608" s="24">
        <f t="shared" si="19"/>
        <v>1</v>
      </c>
      <c r="O608" s="34">
        <v>47</v>
      </c>
    </row>
    <row r="609" spans="1:15" ht="14.25" customHeight="1">
      <c r="A609" s="23">
        <v>2015</v>
      </c>
      <c r="B609" s="23" t="s">
        <v>2366</v>
      </c>
      <c r="C609" s="13" t="s">
        <v>1886</v>
      </c>
      <c r="D609" s="13" t="s">
        <v>171</v>
      </c>
      <c r="E609" s="13" t="s">
        <v>206</v>
      </c>
      <c r="F609" s="24" t="s">
        <v>173</v>
      </c>
      <c r="G609" s="13"/>
      <c r="H609" s="13" t="s">
        <v>6</v>
      </c>
      <c r="I609" s="34">
        <v>3</v>
      </c>
      <c r="J609" s="34">
        <v>1</v>
      </c>
      <c r="K609" s="34">
        <v>1</v>
      </c>
      <c r="L609" s="34">
        <v>27</v>
      </c>
      <c r="M609" s="24">
        <f t="shared" si="18"/>
        <v>0.33333333333333331</v>
      </c>
      <c r="N609" s="24">
        <f t="shared" si="19"/>
        <v>1</v>
      </c>
      <c r="O609" s="34">
        <v>1</v>
      </c>
    </row>
    <row r="610" spans="1:15" ht="14.25" customHeight="1">
      <c r="A610" s="23">
        <v>2015</v>
      </c>
      <c r="B610" s="23" t="s">
        <v>2366</v>
      </c>
      <c r="C610" s="13" t="s">
        <v>514</v>
      </c>
      <c r="D610" s="13" t="s">
        <v>184</v>
      </c>
      <c r="E610" s="13" t="s">
        <v>206</v>
      </c>
      <c r="F610" s="24" t="s">
        <v>40</v>
      </c>
      <c r="G610" s="13"/>
      <c r="H610" s="13" t="s">
        <v>6</v>
      </c>
      <c r="I610" s="34">
        <v>1</v>
      </c>
      <c r="J610" s="34">
        <v>0</v>
      </c>
      <c r="K610" s="34">
        <v>0</v>
      </c>
      <c r="L610" s="34">
        <v>22</v>
      </c>
      <c r="M610" s="24">
        <f t="shared" si="18"/>
        <v>0</v>
      </c>
      <c r="N610" s="24">
        <f t="shared" si="19"/>
        <v>0</v>
      </c>
      <c r="O610" s="34">
        <v>0</v>
      </c>
    </row>
    <row r="611" spans="1:15" ht="14.25" customHeight="1">
      <c r="A611" s="23">
        <v>2015</v>
      </c>
      <c r="B611" s="23" t="s">
        <v>2366</v>
      </c>
      <c r="C611" s="13" t="s">
        <v>514</v>
      </c>
      <c r="D611" s="13" t="s">
        <v>184</v>
      </c>
      <c r="E611" s="13" t="s">
        <v>204</v>
      </c>
      <c r="F611" s="24" t="s">
        <v>1482</v>
      </c>
      <c r="G611" s="13"/>
      <c r="H611" s="13" t="s">
        <v>6</v>
      </c>
      <c r="I611" s="34">
        <v>399</v>
      </c>
      <c r="J611" s="34">
        <v>96</v>
      </c>
      <c r="K611" s="34">
        <v>73</v>
      </c>
      <c r="L611" s="34">
        <v>634</v>
      </c>
      <c r="M611" s="24">
        <f t="shared" si="18"/>
        <v>0.24060150375939848</v>
      </c>
      <c r="N611" s="24">
        <f t="shared" si="19"/>
        <v>0.76041666666666663</v>
      </c>
      <c r="O611" s="34">
        <v>0</v>
      </c>
    </row>
    <row r="612" spans="1:15" ht="14.25" customHeight="1">
      <c r="A612" s="23">
        <v>2015</v>
      </c>
      <c r="B612" s="23" t="s">
        <v>2366</v>
      </c>
      <c r="C612" s="13" t="s">
        <v>514</v>
      </c>
      <c r="D612" s="13" t="s">
        <v>23</v>
      </c>
      <c r="E612" s="13" t="s">
        <v>205</v>
      </c>
      <c r="F612" s="24" t="s">
        <v>174</v>
      </c>
      <c r="G612" s="13"/>
      <c r="H612" s="13" t="s">
        <v>6</v>
      </c>
      <c r="I612" s="34">
        <v>37</v>
      </c>
      <c r="J612" s="34">
        <v>35</v>
      </c>
      <c r="K612" s="34">
        <v>30</v>
      </c>
      <c r="L612" s="34">
        <v>66</v>
      </c>
      <c r="M612" s="24">
        <f t="shared" si="18"/>
        <v>0.94594594594594594</v>
      </c>
      <c r="N612" s="24">
        <f t="shared" si="19"/>
        <v>0.8571428571428571</v>
      </c>
      <c r="O612" s="34">
        <v>31</v>
      </c>
    </row>
    <row r="613" spans="1:15" ht="14.25" customHeight="1">
      <c r="A613" s="23">
        <v>2015</v>
      </c>
      <c r="B613" s="23" t="s">
        <v>2366</v>
      </c>
      <c r="C613" s="13" t="s">
        <v>514</v>
      </c>
      <c r="D613" s="13" t="s">
        <v>23</v>
      </c>
      <c r="E613" s="13" t="s">
        <v>205</v>
      </c>
      <c r="F613" s="24" t="s">
        <v>25</v>
      </c>
      <c r="G613" s="13"/>
      <c r="H613" s="13" t="s">
        <v>6</v>
      </c>
      <c r="I613" s="34">
        <v>22</v>
      </c>
      <c r="J613" s="34">
        <v>21</v>
      </c>
      <c r="K613" s="34">
        <v>20</v>
      </c>
      <c r="L613" s="34">
        <v>47</v>
      </c>
      <c r="M613" s="24">
        <f t="shared" si="18"/>
        <v>0.95454545454545459</v>
      </c>
      <c r="N613" s="24">
        <f t="shared" si="19"/>
        <v>0.95238095238095233</v>
      </c>
      <c r="O613" s="34">
        <v>28</v>
      </c>
    </row>
    <row r="614" spans="1:15" ht="14.25" customHeight="1">
      <c r="A614" s="23">
        <v>2015</v>
      </c>
      <c r="B614" s="23" t="s">
        <v>2366</v>
      </c>
      <c r="C614" s="13" t="s">
        <v>514</v>
      </c>
      <c r="D614" s="13" t="s">
        <v>23</v>
      </c>
      <c r="E614" s="13" t="s">
        <v>205</v>
      </c>
      <c r="F614" s="24" t="s">
        <v>175</v>
      </c>
      <c r="G614" s="13"/>
      <c r="H614" s="13" t="s">
        <v>6</v>
      </c>
      <c r="I614" s="34">
        <v>27</v>
      </c>
      <c r="J614" s="34">
        <v>21</v>
      </c>
      <c r="K614" s="34">
        <v>18</v>
      </c>
      <c r="L614" s="34">
        <v>47</v>
      </c>
      <c r="M614" s="24">
        <f t="shared" si="18"/>
        <v>0.77777777777777779</v>
      </c>
      <c r="N614" s="24">
        <f t="shared" si="19"/>
        <v>0.8571428571428571</v>
      </c>
      <c r="O614" s="34">
        <v>14</v>
      </c>
    </row>
    <row r="615" spans="1:15" ht="14.25" customHeight="1">
      <c r="A615" s="23">
        <v>2015</v>
      </c>
      <c r="B615" s="23" t="s">
        <v>2366</v>
      </c>
      <c r="C615" s="13" t="s">
        <v>514</v>
      </c>
      <c r="D615" s="13" t="s">
        <v>23</v>
      </c>
      <c r="E615" s="13" t="s">
        <v>205</v>
      </c>
      <c r="F615" s="24" t="s">
        <v>176</v>
      </c>
      <c r="G615" s="13"/>
      <c r="H615" s="13" t="s">
        <v>6</v>
      </c>
      <c r="I615" s="34">
        <v>44</v>
      </c>
      <c r="J615" s="34">
        <v>35</v>
      </c>
      <c r="K615" s="34">
        <v>28</v>
      </c>
      <c r="L615" s="34">
        <v>86</v>
      </c>
      <c r="M615" s="24">
        <f t="shared" si="18"/>
        <v>0.79545454545454541</v>
      </c>
      <c r="N615" s="24">
        <f t="shared" si="19"/>
        <v>0.8</v>
      </c>
      <c r="O615" s="34">
        <v>34</v>
      </c>
    </row>
    <row r="616" spans="1:15" ht="14.25" customHeight="1">
      <c r="A616" s="23">
        <v>2015</v>
      </c>
      <c r="B616" s="23" t="s">
        <v>2366</v>
      </c>
      <c r="C616" s="13" t="s">
        <v>514</v>
      </c>
      <c r="D616" s="13" t="s">
        <v>23</v>
      </c>
      <c r="E616" s="13" t="s">
        <v>205</v>
      </c>
      <c r="F616" s="24" t="s">
        <v>177</v>
      </c>
      <c r="G616" s="13"/>
      <c r="H616" s="13" t="s">
        <v>6</v>
      </c>
      <c r="I616" s="34">
        <v>24</v>
      </c>
      <c r="J616" s="34">
        <v>24</v>
      </c>
      <c r="K616" s="34">
        <v>22</v>
      </c>
      <c r="L616" s="34">
        <v>46</v>
      </c>
      <c r="M616" s="24">
        <f t="shared" si="18"/>
        <v>1</v>
      </c>
      <c r="N616" s="24">
        <f t="shared" si="19"/>
        <v>0.91666666666666663</v>
      </c>
      <c r="O616" s="34">
        <v>8</v>
      </c>
    </row>
    <row r="617" spans="1:15" ht="14.25" customHeight="1">
      <c r="A617" s="23">
        <v>2015</v>
      </c>
      <c r="B617" s="23" t="s">
        <v>2366</v>
      </c>
      <c r="C617" s="13" t="s">
        <v>514</v>
      </c>
      <c r="D617" s="13" t="s">
        <v>23</v>
      </c>
      <c r="E617" s="13" t="s">
        <v>205</v>
      </c>
      <c r="F617" s="24" t="s">
        <v>178</v>
      </c>
      <c r="G617" s="13"/>
      <c r="H617" s="13" t="s">
        <v>6</v>
      </c>
      <c r="I617" s="34">
        <v>21</v>
      </c>
      <c r="J617" s="34">
        <v>15</v>
      </c>
      <c r="K617" s="34">
        <v>14</v>
      </c>
      <c r="L617" s="34">
        <v>37</v>
      </c>
      <c r="M617" s="24">
        <f t="shared" si="18"/>
        <v>0.7142857142857143</v>
      </c>
      <c r="N617" s="24">
        <f t="shared" si="19"/>
        <v>0.93333333333333335</v>
      </c>
      <c r="O617" s="34">
        <v>0</v>
      </c>
    </row>
    <row r="618" spans="1:15" ht="14.25" customHeight="1">
      <c r="A618" s="23">
        <v>2015</v>
      </c>
      <c r="B618" s="23" t="s">
        <v>2366</v>
      </c>
      <c r="C618" s="13" t="s">
        <v>514</v>
      </c>
      <c r="D618" s="13" t="s">
        <v>23</v>
      </c>
      <c r="E618" s="13" t="s">
        <v>205</v>
      </c>
      <c r="F618" s="24" t="s">
        <v>179</v>
      </c>
      <c r="G618" s="13"/>
      <c r="H618" s="13" t="s">
        <v>6</v>
      </c>
      <c r="I618" s="34">
        <v>16</v>
      </c>
      <c r="J618" s="34">
        <v>15</v>
      </c>
      <c r="K618" s="34">
        <v>15</v>
      </c>
      <c r="L618" s="34">
        <v>32</v>
      </c>
      <c r="M618" s="24">
        <f t="shared" si="18"/>
        <v>0.9375</v>
      </c>
      <c r="N618" s="24">
        <f t="shared" si="19"/>
        <v>1</v>
      </c>
      <c r="O618" s="34">
        <v>14</v>
      </c>
    </row>
    <row r="619" spans="1:15" ht="14.25" customHeight="1">
      <c r="A619" s="23">
        <v>2015</v>
      </c>
      <c r="B619" s="23" t="s">
        <v>2366</v>
      </c>
      <c r="C619" s="13" t="s">
        <v>514</v>
      </c>
      <c r="D619" s="13" t="s">
        <v>23</v>
      </c>
      <c r="E619" s="13" t="s">
        <v>206</v>
      </c>
      <c r="F619" s="24" t="s">
        <v>1878</v>
      </c>
      <c r="G619" s="13"/>
      <c r="H619" s="13" t="s">
        <v>6</v>
      </c>
      <c r="I619" s="34">
        <v>63</v>
      </c>
      <c r="J619" s="34">
        <v>38</v>
      </c>
      <c r="K619" s="34">
        <v>31</v>
      </c>
      <c r="L619" s="34">
        <v>107</v>
      </c>
      <c r="M619" s="24">
        <f t="shared" si="18"/>
        <v>0.60317460317460314</v>
      </c>
      <c r="N619" s="24">
        <f t="shared" si="19"/>
        <v>0.81578947368421051</v>
      </c>
      <c r="O619" s="34">
        <v>24</v>
      </c>
    </row>
    <row r="620" spans="1:15" ht="14.25" customHeight="1">
      <c r="A620" s="23">
        <v>2015</v>
      </c>
      <c r="B620" s="23" t="s">
        <v>2366</v>
      </c>
      <c r="C620" s="13" t="s">
        <v>514</v>
      </c>
      <c r="D620" s="13" t="s">
        <v>23</v>
      </c>
      <c r="E620" s="13" t="s">
        <v>206</v>
      </c>
      <c r="F620" s="24" t="s">
        <v>6850</v>
      </c>
      <c r="G620" s="13"/>
      <c r="H620" s="13" t="s">
        <v>6</v>
      </c>
      <c r="I620" s="34">
        <v>1</v>
      </c>
      <c r="J620" s="34">
        <v>0</v>
      </c>
      <c r="K620" s="34">
        <v>0</v>
      </c>
      <c r="L620" s="34">
        <v>3</v>
      </c>
      <c r="M620" s="24">
        <f t="shared" si="18"/>
        <v>0</v>
      </c>
      <c r="N620" s="24">
        <f t="shared" si="19"/>
        <v>0</v>
      </c>
      <c r="O620" s="34">
        <v>8</v>
      </c>
    </row>
    <row r="621" spans="1:15" ht="14.25" customHeight="1">
      <c r="A621" s="23">
        <v>2015</v>
      </c>
      <c r="B621" s="23" t="s">
        <v>2366</v>
      </c>
      <c r="C621" s="13" t="s">
        <v>514</v>
      </c>
      <c r="D621" s="13" t="s">
        <v>23</v>
      </c>
      <c r="E621" s="13" t="s">
        <v>206</v>
      </c>
      <c r="F621" s="24" t="s">
        <v>6851</v>
      </c>
      <c r="G621" s="13"/>
      <c r="H621" s="13" t="s">
        <v>6</v>
      </c>
      <c r="I621" s="34">
        <v>49</v>
      </c>
      <c r="J621" s="34">
        <v>32</v>
      </c>
      <c r="K621" s="34">
        <v>29</v>
      </c>
      <c r="L621" s="34">
        <v>29</v>
      </c>
      <c r="M621" s="24">
        <f t="shared" si="18"/>
        <v>0.65306122448979587</v>
      </c>
      <c r="N621" s="24">
        <f t="shared" si="19"/>
        <v>0.90625</v>
      </c>
      <c r="O621" s="34">
        <v>0</v>
      </c>
    </row>
    <row r="622" spans="1:15" ht="14.25" customHeight="1">
      <c r="A622" s="23">
        <v>2015</v>
      </c>
      <c r="B622" s="23" t="s">
        <v>2366</v>
      </c>
      <c r="C622" s="13" t="s">
        <v>514</v>
      </c>
      <c r="D622" s="13" t="s">
        <v>23</v>
      </c>
      <c r="E622" s="13" t="s">
        <v>206</v>
      </c>
      <c r="F622" s="24" t="s">
        <v>3173</v>
      </c>
      <c r="G622" s="13"/>
      <c r="H622" s="13" t="s">
        <v>6</v>
      </c>
      <c r="I622" s="34">
        <v>0</v>
      </c>
      <c r="J622" s="34">
        <v>0</v>
      </c>
      <c r="K622" s="34">
        <v>0</v>
      </c>
      <c r="L622" s="34">
        <v>14</v>
      </c>
      <c r="M622" s="24">
        <f t="shared" si="18"/>
        <v>0</v>
      </c>
      <c r="N622" s="24">
        <f t="shared" si="19"/>
        <v>0</v>
      </c>
      <c r="O622" s="34">
        <v>0</v>
      </c>
    </row>
    <row r="623" spans="1:15" ht="14.25" customHeight="1">
      <c r="A623" s="23">
        <v>2015</v>
      </c>
      <c r="B623" s="23" t="s">
        <v>2366</v>
      </c>
      <c r="C623" s="13" t="s">
        <v>514</v>
      </c>
      <c r="D623" s="13" t="s">
        <v>23</v>
      </c>
      <c r="E623" s="13" t="s">
        <v>206</v>
      </c>
      <c r="F623" s="24" t="s">
        <v>1887</v>
      </c>
      <c r="G623" s="13"/>
      <c r="H623" s="13" t="s">
        <v>6</v>
      </c>
      <c r="I623" s="34">
        <v>3</v>
      </c>
      <c r="J623" s="34">
        <v>0</v>
      </c>
      <c r="K623" s="34">
        <v>0</v>
      </c>
      <c r="L623" s="34">
        <v>9</v>
      </c>
      <c r="M623" s="24">
        <f t="shared" si="18"/>
        <v>0</v>
      </c>
      <c r="N623" s="24">
        <f t="shared" si="19"/>
        <v>0</v>
      </c>
      <c r="O623" s="34">
        <v>0</v>
      </c>
    </row>
    <row r="624" spans="1:15" ht="14.25" customHeight="1">
      <c r="A624" s="23">
        <v>2015</v>
      </c>
      <c r="B624" s="23" t="s">
        <v>2366</v>
      </c>
      <c r="C624" s="13" t="s">
        <v>514</v>
      </c>
      <c r="D624" s="13" t="s">
        <v>23</v>
      </c>
      <c r="E624" s="13" t="s">
        <v>206</v>
      </c>
      <c r="F624" s="24" t="s">
        <v>985</v>
      </c>
      <c r="G624" s="13"/>
      <c r="H624" s="13" t="s">
        <v>6</v>
      </c>
      <c r="I624" s="34">
        <v>11</v>
      </c>
      <c r="J624" s="34">
        <v>10</v>
      </c>
      <c r="K624" s="34">
        <v>8</v>
      </c>
      <c r="L624" s="34">
        <v>21</v>
      </c>
      <c r="M624" s="24">
        <f t="shared" si="18"/>
        <v>0.90909090909090906</v>
      </c>
      <c r="N624" s="24">
        <f t="shared" si="19"/>
        <v>0.8</v>
      </c>
      <c r="O624" s="34">
        <v>0</v>
      </c>
    </row>
    <row r="625" spans="1:15" ht="14.25" customHeight="1">
      <c r="A625" s="23">
        <v>2015</v>
      </c>
      <c r="B625" s="23" t="s">
        <v>2366</v>
      </c>
      <c r="C625" s="13" t="s">
        <v>514</v>
      </c>
      <c r="D625" s="13" t="s">
        <v>23</v>
      </c>
      <c r="E625" s="13" t="s">
        <v>206</v>
      </c>
      <c r="F625" s="24" t="s">
        <v>986</v>
      </c>
      <c r="G625" s="13"/>
      <c r="H625" s="13" t="s">
        <v>6</v>
      </c>
      <c r="I625" s="34">
        <v>0</v>
      </c>
      <c r="J625" s="34">
        <v>0</v>
      </c>
      <c r="K625" s="34">
        <v>0</v>
      </c>
      <c r="L625" s="34">
        <v>0</v>
      </c>
      <c r="M625" s="24">
        <f t="shared" si="18"/>
        <v>0</v>
      </c>
      <c r="N625" s="24">
        <f t="shared" si="19"/>
        <v>0</v>
      </c>
      <c r="O625" s="34">
        <v>21</v>
      </c>
    </row>
    <row r="626" spans="1:15" ht="14.25" customHeight="1">
      <c r="A626" s="23">
        <v>2015</v>
      </c>
      <c r="B626" s="23" t="s">
        <v>2366</v>
      </c>
      <c r="C626" s="13" t="s">
        <v>514</v>
      </c>
      <c r="D626" s="13" t="s">
        <v>23</v>
      </c>
      <c r="E626" s="13" t="s">
        <v>204</v>
      </c>
      <c r="F626" s="24" t="s">
        <v>1453</v>
      </c>
      <c r="G626" s="13"/>
      <c r="H626" s="13" t="s">
        <v>6</v>
      </c>
      <c r="I626" s="34">
        <v>205</v>
      </c>
      <c r="J626" s="34">
        <v>161</v>
      </c>
      <c r="K626" s="34">
        <v>153</v>
      </c>
      <c r="L626" s="34">
        <v>1084</v>
      </c>
      <c r="M626" s="24">
        <f t="shared" si="18"/>
        <v>0.78536585365853662</v>
      </c>
      <c r="N626" s="24">
        <f t="shared" si="19"/>
        <v>0.9503105590062112</v>
      </c>
      <c r="O626" s="34">
        <v>93</v>
      </c>
    </row>
    <row r="627" spans="1:15" ht="14.25" customHeight="1">
      <c r="A627" s="23">
        <v>2015</v>
      </c>
      <c r="B627" s="23" t="s">
        <v>2366</v>
      </c>
      <c r="C627" s="13" t="s">
        <v>514</v>
      </c>
      <c r="D627" s="13" t="s">
        <v>23</v>
      </c>
      <c r="E627" s="13" t="s">
        <v>204</v>
      </c>
      <c r="F627" s="24" t="s">
        <v>1460</v>
      </c>
      <c r="G627" s="13"/>
      <c r="H627" s="13" t="s">
        <v>6</v>
      </c>
      <c r="I627" s="34">
        <v>33</v>
      </c>
      <c r="J627" s="34">
        <v>28</v>
      </c>
      <c r="K627" s="34">
        <v>18</v>
      </c>
      <c r="L627" s="34">
        <v>217</v>
      </c>
      <c r="M627" s="24">
        <f t="shared" si="18"/>
        <v>0.84848484848484851</v>
      </c>
      <c r="N627" s="24">
        <f t="shared" si="19"/>
        <v>0.6428571428571429</v>
      </c>
      <c r="O627" s="34">
        <v>26</v>
      </c>
    </row>
    <row r="628" spans="1:15" ht="14.25" customHeight="1">
      <c r="A628" s="23">
        <v>2015</v>
      </c>
      <c r="B628" s="23" t="s">
        <v>2366</v>
      </c>
      <c r="C628" s="13" t="s">
        <v>514</v>
      </c>
      <c r="D628" s="13" t="s">
        <v>23</v>
      </c>
      <c r="E628" s="13" t="s">
        <v>204</v>
      </c>
      <c r="F628" s="24" t="s">
        <v>1464</v>
      </c>
      <c r="G628" s="13"/>
      <c r="H628" s="13" t="s">
        <v>6</v>
      </c>
      <c r="I628" s="34">
        <v>64</v>
      </c>
      <c r="J628" s="34">
        <v>57</v>
      </c>
      <c r="K628" s="34">
        <v>47</v>
      </c>
      <c r="L628" s="34">
        <v>267</v>
      </c>
      <c r="M628" s="24">
        <f t="shared" si="18"/>
        <v>0.890625</v>
      </c>
      <c r="N628" s="24">
        <f t="shared" si="19"/>
        <v>0.82456140350877194</v>
      </c>
      <c r="O628" s="34">
        <v>20</v>
      </c>
    </row>
    <row r="629" spans="1:15" ht="14.25" customHeight="1">
      <c r="A629" s="23">
        <v>2015</v>
      </c>
      <c r="B629" s="23" t="s">
        <v>2366</v>
      </c>
      <c r="C629" s="13" t="s">
        <v>514</v>
      </c>
      <c r="D629" s="13" t="s">
        <v>23</v>
      </c>
      <c r="E629" s="13" t="s">
        <v>204</v>
      </c>
      <c r="F629" s="24" t="s">
        <v>1490</v>
      </c>
      <c r="G629" s="13"/>
      <c r="H629" s="13" t="s">
        <v>6</v>
      </c>
      <c r="I629" s="34">
        <v>135</v>
      </c>
      <c r="J629" s="34">
        <v>70</v>
      </c>
      <c r="K629" s="34">
        <v>69</v>
      </c>
      <c r="L629" s="34">
        <v>261</v>
      </c>
      <c r="M629" s="24">
        <f t="shared" si="18"/>
        <v>0.51851851851851849</v>
      </c>
      <c r="N629" s="24">
        <f t="shared" si="19"/>
        <v>0.98571428571428577</v>
      </c>
      <c r="O629" s="34">
        <v>0</v>
      </c>
    </row>
    <row r="630" spans="1:15" ht="14.25" customHeight="1">
      <c r="A630" s="23">
        <v>2015</v>
      </c>
      <c r="B630" s="23" t="s">
        <v>2366</v>
      </c>
      <c r="C630" s="13" t="s">
        <v>514</v>
      </c>
      <c r="D630" s="13" t="s">
        <v>185</v>
      </c>
      <c r="E630" s="13" t="s">
        <v>205</v>
      </c>
      <c r="F630" s="24" t="s">
        <v>186</v>
      </c>
      <c r="G630" s="13"/>
      <c r="H630" s="13" t="s">
        <v>6</v>
      </c>
      <c r="I630" s="34">
        <v>29</v>
      </c>
      <c r="J630" s="34">
        <v>28</v>
      </c>
      <c r="K630" s="34">
        <v>26</v>
      </c>
      <c r="L630" s="34">
        <v>59</v>
      </c>
      <c r="M630" s="24">
        <f t="shared" si="18"/>
        <v>0.96551724137931039</v>
      </c>
      <c r="N630" s="24">
        <f t="shared" si="19"/>
        <v>0.9285714285714286</v>
      </c>
      <c r="O630" s="34">
        <v>26</v>
      </c>
    </row>
    <row r="631" spans="1:15" ht="14.25" customHeight="1">
      <c r="A631" s="23">
        <v>2015</v>
      </c>
      <c r="B631" s="23" t="s">
        <v>2366</v>
      </c>
      <c r="C631" s="13" t="s">
        <v>514</v>
      </c>
      <c r="D631" s="13" t="s">
        <v>185</v>
      </c>
      <c r="E631" s="13" t="s">
        <v>205</v>
      </c>
      <c r="F631" s="24" t="s">
        <v>43</v>
      </c>
      <c r="G631" s="13"/>
      <c r="H631" s="13" t="s">
        <v>6</v>
      </c>
      <c r="I631" s="34">
        <v>39</v>
      </c>
      <c r="J631" s="34">
        <v>38</v>
      </c>
      <c r="K631" s="34">
        <v>31</v>
      </c>
      <c r="L631" s="34">
        <v>68</v>
      </c>
      <c r="M631" s="24">
        <f t="shared" si="18"/>
        <v>0.97435897435897434</v>
      </c>
      <c r="N631" s="24">
        <f t="shared" si="19"/>
        <v>0.81578947368421051</v>
      </c>
      <c r="O631" s="34">
        <v>31</v>
      </c>
    </row>
    <row r="632" spans="1:15" ht="14.25" customHeight="1">
      <c r="A632" s="23">
        <v>2015</v>
      </c>
      <c r="B632" s="23" t="s">
        <v>2366</v>
      </c>
      <c r="C632" s="13" t="s">
        <v>514</v>
      </c>
      <c r="D632" s="13" t="s">
        <v>185</v>
      </c>
      <c r="E632" s="13" t="s">
        <v>205</v>
      </c>
      <c r="F632" s="24" t="s">
        <v>187</v>
      </c>
      <c r="G632" s="13"/>
      <c r="H632" s="13" t="s">
        <v>6</v>
      </c>
      <c r="I632" s="34">
        <v>32</v>
      </c>
      <c r="J632" s="34">
        <v>28</v>
      </c>
      <c r="K632" s="34">
        <v>23</v>
      </c>
      <c r="L632" s="34">
        <v>48</v>
      </c>
      <c r="M632" s="24">
        <f t="shared" si="18"/>
        <v>0.875</v>
      </c>
      <c r="N632" s="24">
        <f t="shared" si="19"/>
        <v>0.8214285714285714</v>
      </c>
      <c r="O632" s="34">
        <v>20</v>
      </c>
    </row>
    <row r="633" spans="1:15" ht="14.25" customHeight="1">
      <c r="A633" s="23">
        <v>2015</v>
      </c>
      <c r="B633" s="23" t="s">
        <v>2366</v>
      </c>
      <c r="C633" s="13" t="s">
        <v>514</v>
      </c>
      <c r="D633" s="13" t="s">
        <v>185</v>
      </c>
      <c r="E633" s="13" t="s">
        <v>205</v>
      </c>
      <c r="F633" s="24" t="s">
        <v>188</v>
      </c>
      <c r="G633" s="13"/>
      <c r="H633" s="13" t="s">
        <v>6</v>
      </c>
      <c r="I633" s="34">
        <v>48</v>
      </c>
      <c r="J633" s="34">
        <v>36</v>
      </c>
      <c r="K633" s="34">
        <v>34</v>
      </c>
      <c r="L633" s="34">
        <v>69</v>
      </c>
      <c r="M633" s="24">
        <f t="shared" si="18"/>
        <v>0.75</v>
      </c>
      <c r="N633" s="24">
        <f t="shared" si="19"/>
        <v>0.94444444444444442</v>
      </c>
      <c r="O633" s="34">
        <v>25</v>
      </c>
    </row>
    <row r="634" spans="1:15" ht="14.25" customHeight="1">
      <c r="A634" s="23">
        <v>2015</v>
      </c>
      <c r="B634" s="23" t="s">
        <v>2366</v>
      </c>
      <c r="C634" s="13" t="s">
        <v>514</v>
      </c>
      <c r="D634" s="13" t="s">
        <v>185</v>
      </c>
      <c r="E634" s="13" t="s">
        <v>205</v>
      </c>
      <c r="F634" s="24" t="s">
        <v>1449</v>
      </c>
      <c r="G634" s="13"/>
      <c r="H634" s="13" t="s">
        <v>6</v>
      </c>
      <c r="I634" s="34">
        <v>0</v>
      </c>
      <c r="J634" s="34">
        <v>0</v>
      </c>
      <c r="K634" s="34">
        <v>0</v>
      </c>
      <c r="L634" s="34">
        <v>0</v>
      </c>
      <c r="M634" s="24">
        <f t="shared" si="18"/>
        <v>0</v>
      </c>
      <c r="N634" s="24">
        <f t="shared" si="19"/>
        <v>0</v>
      </c>
      <c r="O634" s="34">
        <v>2</v>
      </c>
    </row>
    <row r="635" spans="1:15" ht="14.25" customHeight="1">
      <c r="A635" s="23">
        <v>2015</v>
      </c>
      <c r="B635" s="23" t="s">
        <v>2366</v>
      </c>
      <c r="C635" s="13" t="s">
        <v>514</v>
      </c>
      <c r="D635" s="13" t="s">
        <v>185</v>
      </c>
      <c r="E635" s="13" t="s">
        <v>205</v>
      </c>
      <c r="F635" s="24" t="s">
        <v>189</v>
      </c>
      <c r="G635" s="13"/>
      <c r="H635" s="13" t="s">
        <v>6</v>
      </c>
      <c r="I635" s="34">
        <v>20</v>
      </c>
      <c r="J635" s="34">
        <v>20</v>
      </c>
      <c r="K635" s="34">
        <v>18</v>
      </c>
      <c r="L635" s="34">
        <v>36</v>
      </c>
      <c r="M635" s="24">
        <f t="shared" si="18"/>
        <v>1</v>
      </c>
      <c r="N635" s="24">
        <f t="shared" si="19"/>
        <v>0.9</v>
      </c>
      <c r="O635" s="34">
        <v>22</v>
      </c>
    </row>
    <row r="636" spans="1:15" ht="14.25" customHeight="1">
      <c r="A636" s="23">
        <v>2015</v>
      </c>
      <c r="B636" s="23" t="s">
        <v>2366</v>
      </c>
      <c r="C636" s="13" t="s">
        <v>514</v>
      </c>
      <c r="D636" s="13" t="s">
        <v>185</v>
      </c>
      <c r="E636" s="13" t="s">
        <v>206</v>
      </c>
      <c r="F636" s="24" t="s">
        <v>1450</v>
      </c>
      <c r="G636" s="13"/>
      <c r="H636" s="13" t="s">
        <v>6</v>
      </c>
      <c r="I636" s="34">
        <v>18</v>
      </c>
      <c r="J636" s="34">
        <v>11</v>
      </c>
      <c r="K636" s="34">
        <v>9</v>
      </c>
      <c r="L636" s="34">
        <v>32</v>
      </c>
      <c r="M636" s="24">
        <f t="shared" si="18"/>
        <v>0.61111111111111116</v>
      </c>
      <c r="N636" s="24">
        <f t="shared" si="19"/>
        <v>0.81818181818181823</v>
      </c>
      <c r="O636" s="34">
        <v>10</v>
      </c>
    </row>
    <row r="637" spans="1:15" ht="14.25" customHeight="1">
      <c r="A637" s="23">
        <v>2015</v>
      </c>
      <c r="B637" s="23" t="s">
        <v>2366</v>
      </c>
      <c r="C637" s="13" t="s">
        <v>514</v>
      </c>
      <c r="D637" s="13" t="s">
        <v>185</v>
      </c>
      <c r="E637" s="13" t="s">
        <v>206</v>
      </c>
      <c r="F637" s="24" t="s">
        <v>191</v>
      </c>
      <c r="G637" s="13"/>
      <c r="H637" s="13" t="s">
        <v>6</v>
      </c>
      <c r="I637" s="34">
        <v>43</v>
      </c>
      <c r="J637" s="34">
        <v>42</v>
      </c>
      <c r="K637" s="34">
        <v>28</v>
      </c>
      <c r="L637" s="34">
        <v>74</v>
      </c>
      <c r="M637" s="24">
        <f t="shared" si="18"/>
        <v>0.97674418604651159</v>
      </c>
      <c r="N637" s="24">
        <f t="shared" si="19"/>
        <v>0.66666666666666663</v>
      </c>
      <c r="O637" s="34">
        <v>3</v>
      </c>
    </row>
    <row r="638" spans="1:15" ht="14.25" customHeight="1">
      <c r="A638" s="23">
        <v>2015</v>
      </c>
      <c r="B638" s="23" t="s">
        <v>2366</v>
      </c>
      <c r="C638" s="13" t="s">
        <v>514</v>
      </c>
      <c r="D638" s="13" t="s">
        <v>185</v>
      </c>
      <c r="E638" s="13" t="s">
        <v>206</v>
      </c>
      <c r="F638" s="24" t="s">
        <v>66</v>
      </c>
      <c r="G638" s="13"/>
      <c r="H638" s="13" t="s">
        <v>6</v>
      </c>
      <c r="I638" s="34">
        <v>0</v>
      </c>
      <c r="J638" s="34">
        <v>0</v>
      </c>
      <c r="K638" s="34">
        <v>0</v>
      </c>
      <c r="L638" s="34">
        <v>1</v>
      </c>
      <c r="M638" s="24">
        <f t="shared" si="18"/>
        <v>0</v>
      </c>
      <c r="N638" s="24">
        <f t="shared" si="19"/>
        <v>0</v>
      </c>
      <c r="O638" s="34">
        <v>1</v>
      </c>
    </row>
    <row r="639" spans="1:15" ht="14.25" customHeight="1">
      <c r="A639" s="23">
        <v>2015</v>
      </c>
      <c r="B639" s="23" t="s">
        <v>2366</v>
      </c>
      <c r="C639" s="13" t="s">
        <v>514</v>
      </c>
      <c r="D639" s="13" t="s">
        <v>185</v>
      </c>
      <c r="E639" s="13" t="s">
        <v>206</v>
      </c>
      <c r="F639" s="24" t="s">
        <v>190</v>
      </c>
      <c r="G639" s="13"/>
      <c r="H639" s="13" t="s">
        <v>6</v>
      </c>
      <c r="I639" s="34">
        <v>20</v>
      </c>
      <c r="J639" s="34">
        <v>20</v>
      </c>
      <c r="K639" s="34">
        <v>17</v>
      </c>
      <c r="L639" s="34">
        <v>33</v>
      </c>
      <c r="M639" s="24">
        <f t="shared" si="18"/>
        <v>1</v>
      </c>
      <c r="N639" s="24">
        <f t="shared" si="19"/>
        <v>0.85</v>
      </c>
      <c r="O639" s="34">
        <v>7</v>
      </c>
    </row>
    <row r="640" spans="1:15" ht="14.25" customHeight="1">
      <c r="A640" s="23">
        <v>2015</v>
      </c>
      <c r="B640" s="23" t="s">
        <v>2366</v>
      </c>
      <c r="C640" s="13" t="s">
        <v>514</v>
      </c>
      <c r="D640" s="13" t="s">
        <v>185</v>
      </c>
      <c r="E640" s="13" t="s">
        <v>206</v>
      </c>
      <c r="F640" s="24" t="s">
        <v>193</v>
      </c>
      <c r="G640" s="13"/>
      <c r="H640" s="13" t="s">
        <v>6</v>
      </c>
      <c r="I640" s="34">
        <v>29</v>
      </c>
      <c r="J640" s="34">
        <v>25</v>
      </c>
      <c r="K640" s="34">
        <v>20</v>
      </c>
      <c r="L640" s="34">
        <v>19</v>
      </c>
      <c r="M640" s="24">
        <f t="shared" si="18"/>
        <v>0.86206896551724133</v>
      </c>
      <c r="N640" s="24">
        <f t="shared" si="19"/>
        <v>0.8</v>
      </c>
      <c r="O640" s="34">
        <v>0</v>
      </c>
    </row>
    <row r="641" spans="1:15" ht="14.25" customHeight="1">
      <c r="A641" s="23">
        <v>2015</v>
      </c>
      <c r="B641" s="23" t="s">
        <v>2366</v>
      </c>
      <c r="C641" s="13" t="s">
        <v>514</v>
      </c>
      <c r="D641" s="13" t="s">
        <v>185</v>
      </c>
      <c r="E641" s="13" t="s">
        <v>204</v>
      </c>
      <c r="F641" s="24" t="s">
        <v>559</v>
      </c>
      <c r="G641" s="13"/>
      <c r="H641" s="13" t="s">
        <v>6</v>
      </c>
      <c r="I641" s="34">
        <v>109</v>
      </c>
      <c r="J641" s="34">
        <v>73</v>
      </c>
      <c r="K641" s="34">
        <v>60</v>
      </c>
      <c r="L641" s="34">
        <v>292</v>
      </c>
      <c r="M641" s="24">
        <f t="shared" si="18"/>
        <v>0.66972477064220182</v>
      </c>
      <c r="N641" s="24">
        <f t="shared" si="19"/>
        <v>0.82191780821917804</v>
      </c>
      <c r="O641" s="34">
        <v>13</v>
      </c>
    </row>
    <row r="642" spans="1:15" ht="14.25" customHeight="1">
      <c r="A642" s="23">
        <v>2015</v>
      </c>
      <c r="B642" s="23" t="s">
        <v>2366</v>
      </c>
      <c r="C642" s="13" t="s">
        <v>514</v>
      </c>
      <c r="D642" s="13" t="s">
        <v>185</v>
      </c>
      <c r="E642" s="13" t="s">
        <v>204</v>
      </c>
      <c r="F642" s="24" t="s">
        <v>1455</v>
      </c>
      <c r="G642" s="13"/>
      <c r="H642" s="13" t="s">
        <v>6</v>
      </c>
      <c r="I642" s="34">
        <v>24</v>
      </c>
      <c r="J642" s="34">
        <v>22</v>
      </c>
      <c r="K642" s="34">
        <v>20</v>
      </c>
      <c r="L642" s="34">
        <v>152</v>
      </c>
      <c r="M642" s="24">
        <f t="shared" ref="M642:M705" si="20">+IFERROR(J642/I642,0)</f>
        <v>0.91666666666666663</v>
      </c>
      <c r="N642" s="24">
        <f t="shared" ref="N642:N705" si="21">+IFERROR(K642/J642,0)</f>
        <v>0.90909090909090906</v>
      </c>
      <c r="O642" s="34">
        <v>12</v>
      </c>
    </row>
    <row r="643" spans="1:15" ht="14.25" customHeight="1">
      <c r="A643" s="23">
        <v>2015</v>
      </c>
      <c r="B643" s="23" t="s">
        <v>2366</v>
      </c>
      <c r="C643" s="13" t="s">
        <v>514</v>
      </c>
      <c r="D643" s="13" t="s">
        <v>185</v>
      </c>
      <c r="E643" s="13" t="s">
        <v>204</v>
      </c>
      <c r="F643" s="24" t="s">
        <v>1458</v>
      </c>
      <c r="G643" s="13"/>
      <c r="H643" s="13" t="s">
        <v>6</v>
      </c>
      <c r="I643" s="34">
        <v>30</v>
      </c>
      <c r="J643" s="34">
        <v>30</v>
      </c>
      <c r="K643" s="34">
        <v>24</v>
      </c>
      <c r="L643" s="34">
        <v>147</v>
      </c>
      <c r="M643" s="24">
        <f t="shared" si="20"/>
        <v>1</v>
      </c>
      <c r="N643" s="24">
        <f t="shared" si="21"/>
        <v>0.8</v>
      </c>
      <c r="O643" s="34">
        <v>2</v>
      </c>
    </row>
    <row r="644" spans="1:15" ht="14.25" customHeight="1">
      <c r="A644" s="23">
        <v>2015</v>
      </c>
      <c r="B644" s="23" t="s">
        <v>2366</v>
      </c>
      <c r="C644" s="13" t="s">
        <v>514</v>
      </c>
      <c r="D644" s="13" t="s">
        <v>185</v>
      </c>
      <c r="E644" s="13" t="s">
        <v>204</v>
      </c>
      <c r="F644" s="24" t="s">
        <v>1485</v>
      </c>
      <c r="G644" s="13"/>
      <c r="H644" s="13" t="s">
        <v>6</v>
      </c>
      <c r="I644" s="34">
        <v>47</v>
      </c>
      <c r="J644" s="34">
        <v>39</v>
      </c>
      <c r="K644" s="34">
        <v>33</v>
      </c>
      <c r="L644" s="34">
        <v>258</v>
      </c>
      <c r="M644" s="24">
        <f t="shared" si="20"/>
        <v>0.82978723404255317</v>
      </c>
      <c r="N644" s="24">
        <f t="shared" si="21"/>
        <v>0.84615384615384615</v>
      </c>
      <c r="O644" s="34">
        <v>32</v>
      </c>
    </row>
    <row r="645" spans="1:15" ht="14.25" customHeight="1">
      <c r="A645" s="23">
        <v>2015</v>
      </c>
      <c r="B645" s="23" t="s">
        <v>2366</v>
      </c>
      <c r="C645" s="13" t="s">
        <v>514</v>
      </c>
      <c r="D645" s="13" t="s">
        <v>185</v>
      </c>
      <c r="E645" s="13" t="s">
        <v>204</v>
      </c>
      <c r="F645" s="24" t="s">
        <v>1461</v>
      </c>
      <c r="G645" s="13"/>
      <c r="H645" s="13" t="s">
        <v>6</v>
      </c>
      <c r="I645" s="34">
        <v>142</v>
      </c>
      <c r="J645" s="34">
        <v>111</v>
      </c>
      <c r="K645" s="34">
        <v>87</v>
      </c>
      <c r="L645" s="34">
        <v>677</v>
      </c>
      <c r="M645" s="24">
        <f t="shared" si="20"/>
        <v>0.78169014084507038</v>
      </c>
      <c r="N645" s="24">
        <f t="shared" si="21"/>
        <v>0.78378378378378377</v>
      </c>
      <c r="O645" s="34">
        <v>31</v>
      </c>
    </row>
    <row r="646" spans="1:15" ht="14.25" customHeight="1">
      <c r="A646" s="23">
        <v>2015</v>
      </c>
      <c r="B646" s="23" t="s">
        <v>2366</v>
      </c>
      <c r="C646" s="13" t="s">
        <v>514</v>
      </c>
      <c r="D646" s="13" t="s">
        <v>185</v>
      </c>
      <c r="E646" s="13" t="s">
        <v>204</v>
      </c>
      <c r="F646" s="24" t="s">
        <v>1488</v>
      </c>
      <c r="G646" s="13"/>
      <c r="H646" s="13" t="s">
        <v>6</v>
      </c>
      <c r="I646" s="34">
        <v>35</v>
      </c>
      <c r="J646" s="34">
        <v>31</v>
      </c>
      <c r="K646" s="34">
        <v>30</v>
      </c>
      <c r="L646" s="34">
        <v>287</v>
      </c>
      <c r="M646" s="24">
        <f t="shared" si="20"/>
        <v>0.88571428571428568</v>
      </c>
      <c r="N646" s="24">
        <f t="shared" si="21"/>
        <v>0.967741935483871</v>
      </c>
      <c r="O646" s="34">
        <v>30</v>
      </c>
    </row>
    <row r="647" spans="1:15" ht="14.25" customHeight="1">
      <c r="A647" s="23">
        <v>2015</v>
      </c>
      <c r="B647" s="23" t="s">
        <v>2366</v>
      </c>
      <c r="C647" s="13" t="s">
        <v>514</v>
      </c>
      <c r="D647" s="13" t="s">
        <v>185</v>
      </c>
      <c r="E647" s="13" t="s">
        <v>204</v>
      </c>
      <c r="F647" s="24" t="s">
        <v>1468</v>
      </c>
      <c r="G647" s="13"/>
      <c r="H647" s="13" t="s">
        <v>6</v>
      </c>
      <c r="I647" s="34">
        <v>5</v>
      </c>
      <c r="J647" s="34">
        <v>5</v>
      </c>
      <c r="K647" s="34">
        <v>3</v>
      </c>
      <c r="L647" s="34">
        <v>23</v>
      </c>
      <c r="M647" s="24">
        <f t="shared" si="20"/>
        <v>1</v>
      </c>
      <c r="N647" s="24">
        <f t="shared" si="21"/>
        <v>0.6</v>
      </c>
      <c r="O647" s="34">
        <v>0</v>
      </c>
    </row>
    <row r="648" spans="1:15" ht="14.25" customHeight="1">
      <c r="A648" s="23">
        <v>2015</v>
      </c>
      <c r="B648" s="23" t="s">
        <v>2366</v>
      </c>
      <c r="C648" s="13" t="s">
        <v>514</v>
      </c>
      <c r="D648" s="13" t="s">
        <v>185</v>
      </c>
      <c r="E648" s="13" t="s">
        <v>204</v>
      </c>
      <c r="F648" s="24" t="s">
        <v>584</v>
      </c>
      <c r="G648" s="13"/>
      <c r="H648" s="13" t="s">
        <v>6</v>
      </c>
      <c r="I648" s="34">
        <v>113</v>
      </c>
      <c r="J648" s="34">
        <v>83</v>
      </c>
      <c r="K648" s="34">
        <v>71</v>
      </c>
      <c r="L648" s="34">
        <v>434</v>
      </c>
      <c r="M648" s="24">
        <f t="shared" si="20"/>
        <v>0.73451327433628322</v>
      </c>
      <c r="N648" s="24">
        <f t="shared" si="21"/>
        <v>0.85542168674698793</v>
      </c>
      <c r="O648" s="34">
        <v>29</v>
      </c>
    </row>
    <row r="649" spans="1:15" ht="14.25" customHeight="1">
      <c r="A649" s="23">
        <v>2015</v>
      </c>
      <c r="B649" s="23" t="s">
        <v>2366</v>
      </c>
      <c r="C649" s="13" t="s">
        <v>514</v>
      </c>
      <c r="D649" s="13" t="s">
        <v>104</v>
      </c>
      <c r="E649" s="13" t="s">
        <v>207</v>
      </c>
      <c r="F649" s="24" t="s">
        <v>119</v>
      </c>
      <c r="G649" s="13"/>
      <c r="H649" s="13" t="s">
        <v>6</v>
      </c>
      <c r="I649" s="34">
        <v>4</v>
      </c>
      <c r="J649" s="34">
        <v>1</v>
      </c>
      <c r="K649" s="34">
        <v>0</v>
      </c>
      <c r="L649" s="34">
        <v>0</v>
      </c>
      <c r="M649" s="24">
        <f t="shared" si="20"/>
        <v>0.25</v>
      </c>
      <c r="N649" s="24">
        <f t="shared" si="21"/>
        <v>0</v>
      </c>
      <c r="O649" s="34">
        <v>0</v>
      </c>
    </row>
    <row r="650" spans="1:15" ht="14.25" customHeight="1">
      <c r="A650" s="23">
        <v>2015</v>
      </c>
      <c r="B650" s="23" t="s">
        <v>2366</v>
      </c>
      <c r="C650" s="13" t="s">
        <v>514</v>
      </c>
      <c r="D650" s="13" t="s">
        <v>104</v>
      </c>
      <c r="E650" s="13" t="s">
        <v>205</v>
      </c>
      <c r="F650" s="24" t="s">
        <v>108</v>
      </c>
      <c r="G650" s="13"/>
      <c r="H650" s="13" t="s">
        <v>6</v>
      </c>
      <c r="I650" s="34">
        <v>26</v>
      </c>
      <c r="J650" s="34">
        <v>25</v>
      </c>
      <c r="K650" s="34">
        <v>25</v>
      </c>
      <c r="L650" s="34">
        <v>58</v>
      </c>
      <c r="M650" s="24">
        <f t="shared" si="20"/>
        <v>0.96153846153846156</v>
      </c>
      <c r="N650" s="24">
        <f t="shared" si="21"/>
        <v>1</v>
      </c>
      <c r="O650" s="34">
        <v>16</v>
      </c>
    </row>
    <row r="651" spans="1:15" ht="14.25" customHeight="1">
      <c r="A651" s="23">
        <v>2015</v>
      </c>
      <c r="B651" s="23" t="s">
        <v>2366</v>
      </c>
      <c r="C651" s="13" t="s">
        <v>514</v>
      </c>
      <c r="D651" s="13" t="s">
        <v>104</v>
      </c>
      <c r="E651" s="13" t="s">
        <v>205</v>
      </c>
      <c r="F651" s="24" t="s">
        <v>196</v>
      </c>
      <c r="G651" s="13"/>
      <c r="H651" s="13" t="s">
        <v>6</v>
      </c>
      <c r="I651" s="34">
        <v>0</v>
      </c>
      <c r="J651" s="34">
        <v>0</v>
      </c>
      <c r="K651" s="34">
        <v>0</v>
      </c>
      <c r="L651" s="34">
        <v>0</v>
      </c>
      <c r="M651" s="24">
        <f t="shared" si="20"/>
        <v>0</v>
      </c>
      <c r="N651" s="24">
        <f t="shared" si="21"/>
        <v>0</v>
      </c>
      <c r="O651" s="34">
        <v>7</v>
      </c>
    </row>
    <row r="652" spans="1:15" ht="14.25" customHeight="1">
      <c r="A652" s="23">
        <v>2015</v>
      </c>
      <c r="B652" s="23" t="s">
        <v>2366</v>
      </c>
      <c r="C652" s="13" t="s">
        <v>514</v>
      </c>
      <c r="D652" s="13" t="s">
        <v>104</v>
      </c>
      <c r="E652" s="13" t="s">
        <v>205</v>
      </c>
      <c r="F652" s="24" t="s">
        <v>196</v>
      </c>
      <c r="G652" s="13"/>
      <c r="H652" s="13" t="s">
        <v>6</v>
      </c>
      <c r="I652" s="34">
        <v>7</v>
      </c>
      <c r="J652" s="34">
        <v>7</v>
      </c>
      <c r="K652" s="34">
        <v>7</v>
      </c>
      <c r="L652" s="34">
        <v>21</v>
      </c>
      <c r="M652" s="24">
        <f t="shared" si="20"/>
        <v>1</v>
      </c>
      <c r="N652" s="24">
        <f t="shared" si="21"/>
        <v>1</v>
      </c>
      <c r="O652" s="34">
        <v>0</v>
      </c>
    </row>
    <row r="653" spans="1:15" ht="14.25" customHeight="1">
      <c r="A653" s="23">
        <v>2015</v>
      </c>
      <c r="B653" s="23" t="s">
        <v>2366</v>
      </c>
      <c r="C653" s="13" t="s">
        <v>514</v>
      </c>
      <c r="D653" s="13" t="s">
        <v>104</v>
      </c>
      <c r="E653" s="13" t="s">
        <v>205</v>
      </c>
      <c r="F653" s="24" t="s">
        <v>197</v>
      </c>
      <c r="G653" s="13"/>
      <c r="H653" s="13" t="s">
        <v>6</v>
      </c>
      <c r="I653" s="34">
        <v>18</v>
      </c>
      <c r="J653" s="34">
        <v>18</v>
      </c>
      <c r="K653" s="34">
        <v>17</v>
      </c>
      <c r="L653" s="34">
        <v>42</v>
      </c>
      <c r="M653" s="24">
        <f t="shared" si="20"/>
        <v>1</v>
      </c>
      <c r="N653" s="24">
        <f t="shared" si="21"/>
        <v>0.94444444444444442</v>
      </c>
      <c r="O653" s="34">
        <v>6</v>
      </c>
    </row>
    <row r="654" spans="1:15" ht="14.25" customHeight="1">
      <c r="A654" s="23">
        <v>2015</v>
      </c>
      <c r="B654" s="23" t="s">
        <v>2366</v>
      </c>
      <c r="C654" s="13" t="s">
        <v>514</v>
      </c>
      <c r="D654" s="13" t="s">
        <v>104</v>
      </c>
      <c r="E654" s="13" t="s">
        <v>205</v>
      </c>
      <c r="F654" s="24" t="s">
        <v>110</v>
      </c>
      <c r="G654" s="13"/>
      <c r="H654" s="13" t="s">
        <v>6</v>
      </c>
      <c r="I654" s="34">
        <v>23</v>
      </c>
      <c r="J654" s="34">
        <v>21</v>
      </c>
      <c r="K654" s="34">
        <v>19</v>
      </c>
      <c r="L654" s="34">
        <v>55</v>
      </c>
      <c r="M654" s="24">
        <f t="shared" si="20"/>
        <v>0.91304347826086951</v>
      </c>
      <c r="N654" s="24">
        <f t="shared" si="21"/>
        <v>0.90476190476190477</v>
      </c>
      <c r="O654" s="34">
        <v>17</v>
      </c>
    </row>
    <row r="655" spans="1:15" ht="14.25" customHeight="1">
      <c r="A655" s="23">
        <v>2015</v>
      </c>
      <c r="B655" s="23" t="s">
        <v>2366</v>
      </c>
      <c r="C655" s="13" t="s">
        <v>514</v>
      </c>
      <c r="D655" s="13" t="s">
        <v>104</v>
      </c>
      <c r="E655" s="13" t="s">
        <v>205</v>
      </c>
      <c r="F655" s="24" t="s">
        <v>3046</v>
      </c>
      <c r="G655" s="13"/>
      <c r="H655" s="13" t="s">
        <v>6</v>
      </c>
      <c r="I655" s="34">
        <v>3</v>
      </c>
      <c r="J655" s="34">
        <v>3</v>
      </c>
      <c r="K655" s="34">
        <v>1</v>
      </c>
      <c r="L655" s="34">
        <v>8</v>
      </c>
      <c r="M655" s="24">
        <f t="shared" si="20"/>
        <v>1</v>
      </c>
      <c r="N655" s="24">
        <f t="shared" si="21"/>
        <v>0.33333333333333331</v>
      </c>
      <c r="O655" s="34">
        <v>2</v>
      </c>
    </row>
    <row r="656" spans="1:15" ht="14.25" customHeight="1">
      <c r="A656" s="23">
        <v>2015</v>
      </c>
      <c r="B656" s="23" t="s">
        <v>2366</v>
      </c>
      <c r="C656" s="13" t="s">
        <v>514</v>
      </c>
      <c r="D656" s="13" t="s">
        <v>104</v>
      </c>
      <c r="E656" s="13" t="s">
        <v>206</v>
      </c>
      <c r="F656" s="24" t="s">
        <v>198</v>
      </c>
      <c r="G656" s="13"/>
      <c r="H656" s="13" t="s">
        <v>6</v>
      </c>
      <c r="I656" s="34">
        <v>14</v>
      </c>
      <c r="J656" s="34">
        <v>14</v>
      </c>
      <c r="K656" s="34">
        <v>14</v>
      </c>
      <c r="L656" s="34">
        <v>39</v>
      </c>
      <c r="M656" s="24">
        <f t="shared" si="20"/>
        <v>1</v>
      </c>
      <c r="N656" s="24">
        <f t="shared" si="21"/>
        <v>1</v>
      </c>
      <c r="O656" s="34">
        <v>15</v>
      </c>
    </row>
    <row r="657" spans="1:15" ht="14.25" customHeight="1">
      <c r="A657" s="23">
        <v>2015</v>
      </c>
      <c r="B657" s="23" t="s">
        <v>2366</v>
      </c>
      <c r="C657" s="13" t="s">
        <v>514</v>
      </c>
      <c r="D657" s="13" t="s">
        <v>104</v>
      </c>
      <c r="E657" s="13" t="s">
        <v>206</v>
      </c>
      <c r="F657" s="24" t="s">
        <v>115</v>
      </c>
      <c r="G657" s="13"/>
      <c r="H657" s="13" t="s">
        <v>6</v>
      </c>
      <c r="I657" s="34">
        <v>17</v>
      </c>
      <c r="J657" s="34">
        <v>15</v>
      </c>
      <c r="K657" s="34">
        <v>15</v>
      </c>
      <c r="L657" s="34">
        <v>28</v>
      </c>
      <c r="M657" s="24">
        <f t="shared" si="20"/>
        <v>0.88235294117647056</v>
      </c>
      <c r="N657" s="24">
        <f t="shared" si="21"/>
        <v>1</v>
      </c>
      <c r="O657" s="34">
        <v>0</v>
      </c>
    </row>
    <row r="658" spans="1:15" ht="14.25" customHeight="1">
      <c r="A658" s="23">
        <v>2015</v>
      </c>
      <c r="B658" s="23" t="s">
        <v>2366</v>
      </c>
      <c r="C658" s="13" t="s">
        <v>514</v>
      </c>
      <c r="D658" s="13" t="s">
        <v>104</v>
      </c>
      <c r="E658" s="13" t="s">
        <v>204</v>
      </c>
      <c r="F658" s="24" t="s">
        <v>1457</v>
      </c>
      <c r="G658" s="13"/>
      <c r="H658" s="13" t="s">
        <v>6</v>
      </c>
      <c r="I658" s="34">
        <v>27</v>
      </c>
      <c r="J658" s="34">
        <v>23</v>
      </c>
      <c r="K658" s="34">
        <v>21</v>
      </c>
      <c r="L658" s="34">
        <v>84</v>
      </c>
      <c r="M658" s="24">
        <f t="shared" si="20"/>
        <v>0.85185185185185186</v>
      </c>
      <c r="N658" s="24">
        <f t="shared" si="21"/>
        <v>0.91304347826086951</v>
      </c>
      <c r="O658" s="34">
        <v>0</v>
      </c>
    </row>
    <row r="659" spans="1:15" ht="14.25" customHeight="1">
      <c r="A659" s="23">
        <v>2015</v>
      </c>
      <c r="B659" s="23" t="s">
        <v>2366</v>
      </c>
      <c r="C659" s="13" t="s">
        <v>514</v>
      </c>
      <c r="D659" s="13" t="s">
        <v>104</v>
      </c>
      <c r="E659" s="13" t="s">
        <v>204</v>
      </c>
      <c r="F659" s="24" t="s">
        <v>1486</v>
      </c>
      <c r="G659" s="13"/>
      <c r="H659" s="13" t="s">
        <v>6</v>
      </c>
      <c r="I659" s="34">
        <v>161</v>
      </c>
      <c r="J659" s="34">
        <v>126</v>
      </c>
      <c r="K659" s="34">
        <v>112</v>
      </c>
      <c r="L659" s="34">
        <v>537</v>
      </c>
      <c r="M659" s="24">
        <f t="shared" si="20"/>
        <v>0.78260869565217395</v>
      </c>
      <c r="N659" s="24">
        <f t="shared" si="21"/>
        <v>0.88888888888888884</v>
      </c>
      <c r="O659" s="34">
        <v>33</v>
      </c>
    </row>
    <row r="660" spans="1:15" ht="14.25" customHeight="1">
      <c r="A660" s="23">
        <v>2015</v>
      </c>
      <c r="B660" s="23" t="s">
        <v>2366</v>
      </c>
      <c r="C660" s="13" t="s">
        <v>514</v>
      </c>
      <c r="D660" s="13" t="s">
        <v>104</v>
      </c>
      <c r="E660" s="13" t="s">
        <v>204</v>
      </c>
      <c r="F660" s="24" t="s">
        <v>1489</v>
      </c>
      <c r="G660" s="13"/>
      <c r="H660" s="13" t="s">
        <v>6</v>
      </c>
      <c r="I660" s="34">
        <v>30</v>
      </c>
      <c r="J660" s="34">
        <v>25</v>
      </c>
      <c r="K660" s="34">
        <v>19</v>
      </c>
      <c r="L660" s="34">
        <v>112</v>
      </c>
      <c r="M660" s="24">
        <f t="shared" si="20"/>
        <v>0.83333333333333337</v>
      </c>
      <c r="N660" s="24">
        <f t="shared" si="21"/>
        <v>0.76</v>
      </c>
      <c r="O660" s="34">
        <v>7</v>
      </c>
    </row>
    <row r="661" spans="1:15" ht="14.25" customHeight="1">
      <c r="A661" s="23">
        <v>2015</v>
      </c>
      <c r="B661" s="23" t="s">
        <v>2366</v>
      </c>
      <c r="C661" s="13" t="s">
        <v>514</v>
      </c>
      <c r="D661" s="13" t="s">
        <v>104</v>
      </c>
      <c r="E661" s="13" t="s">
        <v>204</v>
      </c>
      <c r="F661" s="24" t="s">
        <v>1471</v>
      </c>
      <c r="G661" s="13"/>
      <c r="H661" s="13" t="s">
        <v>6</v>
      </c>
      <c r="I661" s="34">
        <v>66</v>
      </c>
      <c r="J661" s="34">
        <v>64</v>
      </c>
      <c r="K661" s="34">
        <v>57</v>
      </c>
      <c r="L661" s="34">
        <v>190</v>
      </c>
      <c r="M661" s="24">
        <f t="shared" si="20"/>
        <v>0.96969696969696972</v>
      </c>
      <c r="N661" s="24">
        <f t="shared" si="21"/>
        <v>0.890625</v>
      </c>
      <c r="O661" s="34">
        <v>10</v>
      </c>
    </row>
    <row r="662" spans="1:15" ht="14.25" customHeight="1">
      <c r="A662" s="23">
        <v>2015</v>
      </c>
      <c r="B662" s="23" t="s">
        <v>2366</v>
      </c>
      <c r="C662" s="13" t="s">
        <v>514</v>
      </c>
      <c r="D662" s="13" t="s">
        <v>104</v>
      </c>
      <c r="E662" s="13" t="s">
        <v>204</v>
      </c>
      <c r="F662" s="24" t="s">
        <v>1472</v>
      </c>
      <c r="G662" s="13"/>
      <c r="H662" s="13" t="s">
        <v>6</v>
      </c>
      <c r="I662" s="34">
        <v>109</v>
      </c>
      <c r="J662" s="34">
        <v>93</v>
      </c>
      <c r="K662" s="34">
        <v>77</v>
      </c>
      <c r="L662" s="34">
        <v>674</v>
      </c>
      <c r="M662" s="24">
        <f t="shared" si="20"/>
        <v>0.85321100917431192</v>
      </c>
      <c r="N662" s="24">
        <f t="shared" si="21"/>
        <v>0.82795698924731187</v>
      </c>
      <c r="O662" s="34">
        <v>88</v>
      </c>
    </row>
    <row r="663" spans="1:15" ht="14.25" customHeight="1">
      <c r="A663" s="23">
        <v>2015</v>
      </c>
      <c r="B663" s="23" t="s">
        <v>2366</v>
      </c>
      <c r="C663" s="13" t="s">
        <v>514</v>
      </c>
      <c r="D663" s="13" t="s">
        <v>104</v>
      </c>
      <c r="E663" s="13" t="s">
        <v>204</v>
      </c>
      <c r="F663" s="24" t="s">
        <v>1487</v>
      </c>
      <c r="G663" s="13"/>
      <c r="H663" s="13" t="s">
        <v>6</v>
      </c>
      <c r="I663" s="34">
        <v>5</v>
      </c>
      <c r="J663" s="34">
        <v>5</v>
      </c>
      <c r="K663" s="34">
        <v>5</v>
      </c>
      <c r="L663" s="34">
        <v>27</v>
      </c>
      <c r="M663" s="24">
        <f t="shared" si="20"/>
        <v>1</v>
      </c>
      <c r="N663" s="24">
        <f t="shared" si="21"/>
        <v>1</v>
      </c>
      <c r="O663" s="34">
        <v>2</v>
      </c>
    </row>
    <row r="664" spans="1:15" ht="14.25" customHeight="1">
      <c r="A664" s="23">
        <v>2015</v>
      </c>
      <c r="B664" s="23" t="s">
        <v>2367</v>
      </c>
      <c r="C664" s="13" t="s">
        <v>1886</v>
      </c>
      <c r="D664" s="13" t="s">
        <v>5</v>
      </c>
      <c r="E664" s="13" t="s">
        <v>205</v>
      </c>
      <c r="F664" s="24" t="s">
        <v>7</v>
      </c>
      <c r="G664" s="13"/>
      <c r="H664" s="13" t="s">
        <v>6</v>
      </c>
      <c r="I664" s="34">
        <v>10</v>
      </c>
      <c r="J664" s="34">
        <v>10</v>
      </c>
      <c r="K664" s="34">
        <v>10</v>
      </c>
      <c r="L664" s="34">
        <v>12</v>
      </c>
      <c r="M664" s="24">
        <f t="shared" si="20"/>
        <v>1</v>
      </c>
      <c r="N664" s="24">
        <f t="shared" si="21"/>
        <v>1</v>
      </c>
      <c r="O664" s="34">
        <v>6</v>
      </c>
    </row>
    <row r="665" spans="1:15" ht="14.25" customHeight="1">
      <c r="A665" s="23">
        <v>2015</v>
      </c>
      <c r="B665" s="23" t="s">
        <v>2367</v>
      </c>
      <c r="C665" s="13" t="s">
        <v>1886</v>
      </c>
      <c r="D665" s="13" t="s">
        <v>5</v>
      </c>
      <c r="E665" s="13" t="s">
        <v>206</v>
      </c>
      <c r="F665" s="24" t="s">
        <v>1446</v>
      </c>
      <c r="G665" s="13"/>
      <c r="H665" s="13" t="s">
        <v>6</v>
      </c>
      <c r="I665" s="34">
        <v>0</v>
      </c>
      <c r="J665" s="34">
        <v>0</v>
      </c>
      <c r="K665" s="34">
        <v>0</v>
      </c>
      <c r="L665" s="34">
        <v>0</v>
      </c>
      <c r="M665" s="24">
        <f t="shared" si="20"/>
        <v>0</v>
      </c>
      <c r="N665" s="24">
        <f t="shared" si="21"/>
        <v>0</v>
      </c>
      <c r="O665" s="34">
        <v>1</v>
      </c>
    </row>
    <row r="666" spans="1:15" ht="14.25" customHeight="1">
      <c r="A666" s="23">
        <v>2015</v>
      </c>
      <c r="B666" s="23" t="s">
        <v>2367</v>
      </c>
      <c r="C666" s="13" t="s">
        <v>1886</v>
      </c>
      <c r="D666" s="13" t="s">
        <v>5</v>
      </c>
      <c r="E666" s="13" t="s">
        <v>206</v>
      </c>
      <c r="F666" s="24" t="s">
        <v>9</v>
      </c>
      <c r="G666" s="13"/>
      <c r="H666" s="13" t="s">
        <v>6</v>
      </c>
      <c r="I666" s="34">
        <v>0</v>
      </c>
      <c r="J666" s="34">
        <v>0</v>
      </c>
      <c r="K666" s="34">
        <v>0</v>
      </c>
      <c r="L666" s="34">
        <v>33</v>
      </c>
      <c r="M666" s="24">
        <f t="shared" si="20"/>
        <v>0</v>
      </c>
      <c r="N666" s="24">
        <f t="shared" si="21"/>
        <v>0</v>
      </c>
      <c r="O666" s="34">
        <v>5</v>
      </c>
    </row>
    <row r="667" spans="1:15" ht="14.25" customHeight="1">
      <c r="A667" s="23">
        <v>2015</v>
      </c>
      <c r="B667" s="23" t="s">
        <v>2367</v>
      </c>
      <c r="C667" s="13" t="s">
        <v>1886</v>
      </c>
      <c r="D667" s="13" t="s">
        <v>5</v>
      </c>
      <c r="E667" s="13" t="s">
        <v>204</v>
      </c>
      <c r="F667" s="24" t="s">
        <v>559</v>
      </c>
      <c r="G667" s="13"/>
      <c r="H667" s="13" t="s">
        <v>6</v>
      </c>
      <c r="I667" s="34">
        <v>416</v>
      </c>
      <c r="J667" s="34">
        <v>195</v>
      </c>
      <c r="K667" s="34">
        <v>121</v>
      </c>
      <c r="L667" s="34">
        <v>915</v>
      </c>
      <c r="M667" s="24">
        <f t="shared" si="20"/>
        <v>0.46875</v>
      </c>
      <c r="N667" s="24">
        <f t="shared" si="21"/>
        <v>0.62051282051282053</v>
      </c>
      <c r="O667" s="34">
        <v>97</v>
      </c>
    </row>
    <row r="668" spans="1:15" ht="14.25" customHeight="1">
      <c r="A668" s="23">
        <v>2015</v>
      </c>
      <c r="B668" s="23" t="s">
        <v>2367</v>
      </c>
      <c r="C668" s="13" t="s">
        <v>1886</v>
      </c>
      <c r="D668" s="13" t="s">
        <v>5</v>
      </c>
      <c r="E668" s="13" t="s">
        <v>204</v>
      </c>
      <c r="F668" s="24" t="s">
        <v>1462</v>
      </c>
      <c r="G668" s="13"/>
      <c r="H668" s="13" t="s">
        <v>6</v>
      </c>
      <c r="I668" s="34">
        <v>238</v>
      </c>
      <c r="J668" s="34">
        <v>173</v>
      </c>
      <c r="K668" s="34">
        <v>101</v>
      </c>
      <c r="L668" s="34">
        <v>1037</v>
      </c>
      <c r="M668" s="24">
        <f t="shared" si="20"/>
        <v>0.72689075630252098</v>
      </c>
      <c r="N668" s="24">
        <f t="shared" si="21"/>
        <v>0.58381502890173409</v>
      </c>
      <c r="O668" s="34">
        <v>103</v>
      </c>
    </row>
    <row r="669" spans="1:15" ht="14.25" customHeight="1">
      <c r="A669" s="23">
        <v>2015</v>
      </c>
      <c r="B669" s="23" t="s">
        <v>2367</v>
      </c>
      <c r="C669" s="13" t="s">
        <v>1886</v>
      </c>
      <c r="D669" s="13" t="s">
        <v>10</v>
      </c>
      <c r="E669" s="13" t="s">
        <v>205</v>
      </c>
      <c r="F669" s="24" t="s">
        <v>11</v>
      </c>
      <c r="G669" s="13"/>
      <c r="H669" s="13" t="s">
        <v>6</v>
      </c>
      <c r="I669" s="34">
        <v>0</v>
      </c>
      <c r="J669" s="34">
        <v>0</v>
      </c>
      <c r="K669" s="34">
        <v>0</v>
      </c>
      <c r="L669" s="34">
        <v>7</v>
      </c>
      <c r="M669" s="24">
        <f t="shared" si="20"/>
        <v>0</v>
      </c>
      <c r="N669" s="24">
        <f t="shared" si="21"/>
        <v>0</v>
      </c>
      <c r="O669" s="34">
        <v>7</v>
      </c>
    </row>
    <row r="670" spans="1:15" ht="14.25" customHeight="1">
      <c r="A670" s="23">
        <v>2015</v>
      </c>
      <c r="B670" s="23" t="s">
        <v>2367</v>
      </c>
      <c r="C670" s="13" t="s">
        <v>1886</v>
      </c>
      <c r="D670" s="13" t="s">
        <v>10</v>
      </c>
      <c r="E670" s="13" t="s">
        <v>206</v>
      </c>
      <c r="F670" s="24" t="s">
        <v>13</v>
      </c>
      <c r="G670" s="13"/>
      <c r="H670" s="13" t="s">
        <v>6</v>
      </c>
      <c r="I670" s="34">
        <v>18</v>
      </c>
      <c r="J670" s="34">
        <v>15</v>
      </c>
      <c r="K670" s="34">
        <v>14</v>
      </c>
      <c r="L670" s="34">
        <v>43</v>
      </c>
      <c r="M670" s="24">
        <f t="shared" si="20"/>
        <v>0.83333333333333337</v>
      </c>
      <c r="N670" s="24">
        <f t="shared" si="21"/>
        <v>0.93333333333333335</v>
      </c>
      <c r="O670" s="34">
        <v>4</v>
      </c>
    </row>
    <row r="671" spans="1:15" ht="14.25" customHeight="1">
      <c r="A671" s="23">
        <v>2015</v>
      </c>
      <c r="B671" s="23" t="s">
        <v>2367</v>
      </c>
      <c r="C671" s="13" t="s">
        <v>1886</v>
      </c>
      <c r="D671" s="13" t="s">
        <v>10</v>
      </c>
      <c r="E671" s="13" t="s">
        <v>204</v>
      </c>
      <c r="F671" s="24" t="s">
        <v>1454</v>
      </c>
      <c r="G671" s="13"/>
      <c r="H671" s="13" t="s">
        <v>6</v>
      </c>
      <c r="I671" s="34">
        <v>106</v>
      </c>
      <c r="J671" s="34">
        <v>62</v>
      </c>
      <c r="K671" s="34">
        <v>51</v>
      </c>
      <c r="L671" s="34">
        <v>93</v>
      </c>
      <c r="M671" s="24">
        <f t="shared" si="20"/>
        <v>0.58490566037735847</v>
      </c>
      <c r="N671" s="24">
        <f t="shared" si="21"/>
        <v>0.82258064516129037</v>
      </c>
      <c r="O671" s="34">
        <v>0</v>
      </c>
    </row>
    <row r="672" spans="1:15" ht="14.25" customHeight="1">
      <c r="A672" s="23">
        <v>2015</v>
      </c>
      <c r="B672" s="23" t="s">
        <v>2367</v>
      </c>
      <c r="C672" s="13" t="s">
        <v>1886</v>
      </c>
      <c r="D672" s="13" t="s">
        <v>10</v>
      </c>
      <c r="E672" s="13" t="s">
        <v>204</v>
      </c>
      <c r="F672" s="24" t="s">
        <v>1455</v>
      </c>
      <c r="G672" s="13"/>
      <c r="H672" s="13" t="s">
        <v>6</v>
      </c>
      <c r="I672" s="34">
        <v>158</v>
      </c>
      <c r="J672" s="34">
        <v>103</v>
      </c>
      <c r="K672" s="34">
        <v>81</v>
      </c>
      <c r="L672" s="34">
        <v>612</v>
      </c>
      <c r="M672" s="24">
        <f t="shared" si="20"/>
        <v>0.65189873417721522</v>
      </c>
      <c r="N672" s="24">
        <f t="shared" si="21"/>
        <v>0.78640776699029125</v>
      </c>
      <c r="O672" s="34">
        <v>43</v>
      </c>
    </row>
    <row r="673" spans="1:15" ht="14.25" customHeight="1">
      <c r="A673" s="23">
        <v>2015</v>
      </c>
      <c r="B673" s="23" t="s">
        <v>2367</v>
      </c>
      <c r="C673" s="13" t="s">
        <v>1886</v>
      </c>
      <c r="D673" s="13" t="s">
        <v>10</v>
      </c>
      <c r="E673" s="13" t="s">
        <v>204</v>
      </c>
      <c r="F673" s="24" t="s">
        <v>1467</v>
      </c>
      <c r="G673" s="13"/>
      <c r="H673" s="13" t="s">
        <v>6</v>
      </c>
      <c r="I673" s="34">
        <v>167</v>
      </c>
      <c r="J673" s="34">
        <v>76</v>
      </c>
      <c r="K673" s="34">
        <v>58</v>
      </c>
      <c r="L673" s="34">
        <v>526</v>
      </c>
      <c r="M673" s="24">
        <f t="shared" si="20"/>
        <v>0.45508982035928142</v>
      </c>
      <c r="N673" s="24">
        <f t="shared" si="21"/>
        <v>0.76315789473684215</v>
      </c>
      <c r="O673" s="34">
        <v>22</v>
      </c>
    </row>
    <row r="674" spans="1:15" ht="14.25" customHeight="1">
      <c r="A674" s="23">
        <v>2015</v>
      </c>
      <c r="B674" s="23" t="s">
        <v>2367</v>
      </c>
      <c r="C674" s="13" t="s">
        <v>1886</v>
      </c>
      <c r="D674" s="13" t="s">
        <v>14</v>
      </c>
      <c r="E674" s="13" t="s">
        <v>207</v>
      </c>
      <c r="F674" s="24" t="s">
        <v>22</v>
      </c>
      <c r="G674" s="13"/>
      <c r="H674" s="13" t="s">
        <v>6</v>
      </c>
      <c r="I674" s="34">
        <v>6</v>
      </c>
      <c r="J674" s="34">
        <v>4</v>
      </c>
      <c r="K674" s="34">
        <v>4</v>
      </c>
      <c r="L674" s="34">
        <v>38</v>
      </c>
      <c r="M674" s="24">
        <f t="shared" si="20"/>
        <v>0.66666666666666663</v>
      </c>
      <c r="N674" s="24">
        <f t="shared" si="21"/>
        <v>1</v>
      </c>
      <c r="O674" s="34">
        <v>4</v>
      </c>
    </row>
    <row r="675" spans="1:15" ht="14.25" customHeight="1">
      <c r="A675" s="23">
        <v>2015</v>
      </c>
      <c r="B675" s="23" t="s">
        <v>2367</v>
      </c>
      <c r="C675" s="13" t="s">
        <v>1886</v>
      </c>
      <c r="D675" s="13" t="s">
        <v>14</v>
      </c>
      <c r="E675" s="13" t="s">
        <v>205</v>
      </c>
      <c r="F675" s="24" t="s">
        <v>16</v>
      </c>
      <c r="G675" s="13"/>
      <c r="H675" s="13" t="s">
        <v>6</v>
      </c>
      <c r="I675" s="34">
        <v>1</v>
      </c>
      <c r="J675" s="34">
        <v>1</v>
      </c>
      <c r="K675" s="34">
        <v>1</v>
      </c>
      <c r="L675" s="34">
        <v>13</v>
      </c>
      <c r="M675" s="24">
        <f t="shared" si="20"/>
        <v>1</v>
      </c>
      <c r="N675" s="24">
        <f t="shared" si="21"/>
        <v>1</v>
      </c>
      <c r="O675" s="34">
        <v>4</v>
      </c>
    </row>
    <row r="676" spans="1:15" ht="14.25" customHeight="1">
      <c r="A676" s="23">
        <v>2015</v>
      </c>
      <c r="B676" s="23" t="s">
        <v>2367</v>
      </c>
      <c r="C676" s="13" t="s">
        <v>1886</v>
      </c>
      <c r="D676" s="13" t="s">
        <v>14</v>
      </c>
      <c r="E676" s="13" t="s">
        <v>205</v>
      </c>
      <c r="F676" s="24" t="s">
        <v>18</v>
      </c>
      <c r="G676" s="13"/>
      <c r="H676" s="13" t="s">
        <v>6</v>
      </c>
      <c r="I676" s="34">
        <v>0</v>
      </c>
      <c r="J676" s="34">
        <v>0</v>
      </c>
      <c r="K676" s="34">
        <v>0</v>
      </c>
      <c r="L676" s="34">
        <v>10</v>
      </c>
      <c r="M676" s="24">
        <f t="shared" si="20"/>
        <v>0</v>
      </c>
      <c r="N676" s="24">
        <f t="shared" si="21"/>
        <v>0</v>
      </c>
      <c r="O676" s="34">
        <v>2</v>
      </c>
    </row>
    <row r="677" spans="1:15" ht="14.25" customHeight="1">
      <c r="A677" s="23">
        <v>2015</v>
      </c>
      <c r="B677" s="23" t="s">
        <v>2367</v>
      </c>
      <c r="C677" s="13" t="s">
        <v>1886</v>
      </c>
      <c r="D677" s="13" t="s">
        <v>14</v>
      </c>
      <c r="E677" s="13" t="s">
        <v>205</v>
      </c>
      <c r="F677" s="24" t="s">
        <v>19</v>
      </c>
      <c r="G677" s="13"/>
      <c r="H677" s="13" t="s">
        <v>6</v>
      </c>
      <c r="I677" s="34">
        <v>12</v>
      </c>
      <c r="J677" s="34">
        <v>10</v>
      </c>
      <c r="K677" s="34">
        <v>7</v>
      </c>
      <c r="L677" s="34">
        <v>7</v>
      </c>
      <c r="M677" s="24">
        <f t="shared" si="20"/>
        <v>0.83333333333333337</v>
      </c>
      <c r="N677" s="24">
        <f t="shared" si="21"/>
        <v>0.7</v>
      </c>
      <c r="O677" s="34">
        <v>14</v>
      </c>
    </row>
    <row r="678" spans="1:15" ht="14.25" customHeight="1">
      <c r="A678" s="23">
        <v>2015</v>
      </c>
      <c r="B678" s="23" t="s">
        <v>2367</v>
      </c>
      <c r="C678" s="13" t="s">
        <v>1886</v>
      </c>
      <c r="D678" s="13" t="s">
        <v>14</v>
      </c>
      <c r="E678" s="13" t="s">
        <v>206</v>
      </c>
      <c r="F678" s="24" t="s">
        <v>20</v>
      </c>
      <c r="G678" s="13"/>
      <c r="H678" s="13" t="s">
        <v>6</v>
      </c>
      <c r="I678" s="34">
        <v>21</v>
      </c>
      <c r="J678" s="34">
        <v>20</v>
      </c>
      <c r="K678" s="34">
        <v>16</v>
      </c>
      <c r="L678" s="34">
        <v>52</v>
      </c>
      <c r="M678" s="24">
        <f t="shared" si="20"/>
        <v>0.95238095238095233</v>
      </c>
      <c r="N678" s="24">
        <f t="shared" si="21"/>
        <v>0.8</v>
      </c>
      <c r="O678" s="34">
        <v>14</v>
      </c>
    </row>
    <row r="679" spans="1:15" ht="14.25" customHeight="1">
      <c r="A679" s="23">
        <v>2015</v>
      </c>
      <c r="B679" s="23" t="s">
        <v>2367</v>
      </c>
      <c r="C679" s="13" t="s">
        <v>1886</v>
      </c>
      <c r="D679" s="13" t="s">
        <v>14</v>
      </c>
      <c r="E679" s="13" t="s">
        <v>206</v>
      </c>
      <c r="F679" s="24" t="s">
        <v>21</v>
      </c>
      <c r="G679" s="13"/>
      <c r="H679" s="13" t="s">
        <v>6</v>
      </c>
      <c r="I679" s="34">
        <v>13</v>
      </c>
      <c r="J679" s="34">
        <v>11</v>
      </c>
      <c r="K679" s="34">
        <v>10</v>
      </c>
      <c r="L679" s="34">
        <v>21</v>
      </c>
      <c r="M679" s="24">
        <f t="shared" si="20"/>
        <v>0.84615384615384615</v>
      </c>
      <c r="N679" s="24">
        <f t="shared" si="21"/>
        <v>0.90909090909090906</v>
      </c>
      <c r="O679" s="34">
        <v>1</v>
      </c>
    </row>
    <row r="680" spans="1:15" ht="14.25" customHeight="1">
      <c r="A680" s="23">
        <v>2015</v>
      </c>
      <c r="B680" s="23" t="s">
        <v>2367</v>
      </c>
      <c r="C680" s="13" t="s">
        <v>1886</v>
      </c>
      <c r="D680" s="13" t="s">
        <v>14</v>
      </c>
      <c r="E680" s="13" t="s">
        <v>204</v>
      </c>
      <c r="F680" s="24" t="s">
        <v>1456</v>
      </c>
      <c r="G680" s="13"/>
      <c r="H680" s="13" t="s">
        <v>6</v>
      </c>
      <c r="I680" s="34">
        <v>69</v>
      </c>
      <c r="J680" s="34">
        <v>45</v>
      </c>
      <c r="K680" s="34">
        <v>26</v>
      </c>
      <c r="L680" s="34">
        <v>154</v>
      </c>
      <c r="M680" s="24">
        <f t="shared" si="20"/>
        <v>0.65217391304347827</v>
      </c>
      <c r="N680" s="24">
        <f t="shared" si="21"/>
        <v>0.57777777777777772</v>
      </c>
      <c r="O680" s="34">
        <v>13</v>
      </c>
    </row>
    <row r="681" spans="1:15" ht="14.25" customHeight="1">
      <c r="A681" s="23">
        <v>2015</v>
      </c>
      <c r="B681" s="23" t="s">
        <v>2367</v>
      </c>
      <c r="C681" s="13" t="s">
        <v>1886</v>
      </c>
      <c r="D681" s="13" t="s">
        <v>14</v>
      </c>
      <c r="E681" s="13" t="s">
        <v>204</v>
      </c>
      <c r="F681" s="24" t="s">
        <v>1457</v>
      </c>
      <c r="G681" s="13"/>
      <c r="H681" s="13" t="s">
        <v>6</v>
      </c>
      <c r="I681" s="34">
        <v>82</v>
      </c>
      <c r="J681" s="34">
        <v>65</v>
      </c>
      <c r="K681" s="34">
        <v>39</v>
      </c>
      <c r="L681" s="34">
        <v>279</v>
      </c>
      <c r="M681" s="24">
        <f t="shared" si="20"/>
        <v>0.79268292682926833</v>
      </c>
      <c r="N681" s="24">
        <f t="shared" si="21"/>
        <v>0.6</v>
      </c>
      <c r="O681" s="34">
        <v>16</v>
      </c>
    </row>
    <row r="682" spans="1:15" ht="14.25" customHeight="1">
      <c r="A682" s="23">
        <v>2015</v>
      </c>
      <c r="B682" s="23" t="s">
        <v>2367</v>
      </c>
      <c r="C682" s="13" t="s">
        <v>1886</v>
      </c>
      <c r="D682" s="13" t="s">
        <v>14</v>
      </c>
      <c r="E682" s="13" t="s">
        <v>204</v>
      </c>
      <c r="F682" s="24" t="s">
        <v>1474</v>
      </c>
      <c r="G682" s="13"/>
      <c r="H682" s="13" t="s">
        <v>6</v>
      </c>
      <c r="I682" s="34">
        <v>30</v>
      </c>
      <c r="J682" s="34">
        <v>24</v>
      </c>
      <c r="K682" s="34">
        <v>13</v>
      </c>
      <c r="L682" s="34">
        <v>49</v>
      </c>
      <c r="M682" s="24">
        <f t="shared" si="20"/>
        <v>0.8</v>
      </c>
      <c r="N682" s="24">
        <f t="shared" si="21"/>
        <v>0.54166666666666663</v>
      </c>
      <c r="O682" s="34">
        <v>4</v>
      </c>
    </row>
    <row r="683" spans="1:15" ht="14.25" customHeight="1">
      <c r="A683" s="23">
        <v>2015</v>
      </c>
      <c r="B683" s="23" t="s">
        <v>2367</v>
      </c>
      <c r="C683" s="13" t="s">
        <v>1886</v>
      </c>
      <c r="D683" s="13" t="s">
        <v>14</v>
      </c>
      <c r="E683" s="13" t="s">
        <v>204</v>
      </c>
      <c r="F683" s="24" t="s">
        <v>2397</v>
      </c>
      <c r="G683" s="13"/>
      <c r="H683" s="13" t="s">
        <v>6</v>
      </c>
      <c r="I683" s="34">
        <v>0</v>
      </c>
      <c r="J683" s="34">
        <v>0</v>
      </c>
      <c r="K683" s="34">
        <v>0</v>
      </c>
      <c r="L683" s="34">
        <v>1</v>
      </c>
      <c r="M683" s="24">
        <f t="shared" si="20"/>
        <v>0</v>
      </c>
      <c r="N683" s="24">
        <f t="shared" si="21"/>
        <v>0</v>
      </c>
      <c r="O683" s="34">
        <v>0</v>
      </c>
    </row>
    <row r="684" spans="1:15" ht="14.25" customHeight="1">
      <c r="A684" s="23">
        <v>2015</v>
      </c>
      <c r="B684" s="23" t="s">
        <v>2367</v>
      </c>
      <c r="C684" s="13" t="s">
        <v>1886</v>
      </c>
      <c r="D684" s="13" t="s">
        <v>14</v>
      </c>
      <c r="E684" s="13" t="s">
        <v>204</v>
      </c>
      <c r="F684" s="24" t="s">
        <v>1475</v>
      </c>
      <c r="G684" s="13"/>
      <c r="H684" s="13" t="s">
        <v>6</v>
      </c>
      <c r="I684" s="34">
        <v>61</v>
      </c>
      <c r="J684" s="34">
        <v>43</v>
      </c>
      <c r="K684" s="34">
        <v>33</v>
      </c>
      <c r="L684" s="34">
        <v>316</v>
      </c>
      <c r="M684" s="24">
        <f t="shared" si="20"/>
        <v>0.70491803278688525</v>
      </c>
      <c r="N684" s="24">
        <f t="shared" si="21"/>
        <v>0.76744186046511631</v>
      </c>
      <c r="O684" s="34">
        <v>29</v>
      </c>
    </row>
    <row r="685" spans="1:15" ht="14.25" customHeight="1">
      <c r="A685" s="23">
        <v>2015</v>
      </c>
      <c r="B685" s="23" t="s">
        <v>2367</v>
      </c>
      <c r="C685" s="13" t="s">
        <v>1886</v>
      </c>
      <c r="D685" s="13" t="s">
        <v>14</v>
      </c>
      <c r="E685" s="13" t="s">
        <v>204</v>
      </c>
      <c r="F685" s="24" t="s">
        <v>1476</v>
      </c>
      <c r="G685" s="13"/>
      <c r="H685" s="13" t="s">
        <v>6</v>
      </c>
      <c r="I685" s="34">
        <v>129</v>
      </c>
      <c r="J685" s="34">
        <v>47</v>
      </c>
      <c r="K685" s="34">
        <v>40</v>
      </c>
      <c r="L685" s="34">
        <v>325</v>
      </c>
      <c r="M685" s="24">
        <f t="shared" si="20"/>
        <v>0.36434108527131781</v>
      </c>
      <c r="N685" s="24">
        <f t="shared" si="21"/>
        <v>0.85106382978723405</v>
      </c>
      <c r="O685" s="34">
        <v>26</v>
      </c>
    </row>
    <row r="686" spans="1:15" ht="14.25" customHeight="1">
      <c r="A686" s="23">
        <v>2015</v>
      </c>
      <c r="B686" s="23" t="s">
        <v>2367</v>
      </c>
      <c r="C686" s="13" t="s">
        <v>1886</v>
      </c>
      <c r="D686" s="13" t="s">
        <v>23</v>
      </c>
      <c r="E686" s="13" t="s">
        <v>205</v>
      </c>
      <c r="F686" s="24" t="s">
        <v>983</v>
      </c>
      <c r="G686" s="13"/>
      <c r="H686" s="13" t="s">
        <v>6</v>
      </c>
      <c r="I686" s="34">
        <v>11</v>
      </c>
      <c r="J686" s="34">
        <v>9</v>
      </c>
      <c r="K686" s="34">
        <v>7</v>
      </c>
      <c r="L686" s="34">
        <v>19</v>
      </c>
      <c r="M686" s="24">
        <f t="shared" si="20"/>
        <v>0.81818181818181823</v>
      </c>
      <c r="N686" s="24">
        <f t="shared" si="21"/>
        <v>0.77777777777777779</v>
      </c>
      <c r="O686" s="34">
        <v>8</v>
      </c>
    </row>
    <row r="687" spans="1:15" ht="14.25" customHeight="1">
      <c r="A687" s="23">
        <v>2015</v>
      </c>
      <c r="B687" s="23" t="s">
        <v>2367</v>
      </c>
      <c r="C687" s="13" t="s">
        <v>1886</v>
      </c>
      <c r="D687" s="13" t="s">
        <v>23</v>
      </c>
      <c r="E687" s="13" t="s">
        <v>205</v>
      </c>
      <c r="F687" s="24" t="s">
        <v>24</v>
      </c>
      <c r="G687" s="13"/>
      <c r="H687" s="13" t="s">
        <v>6</v>
      </c>
      <c r="I687" s="34">
        <v>96</v>
      </c>
      <c r="J687" s="34">
        <v>74</v>
      </c>
      <c r="K687" s="34">
        <v>69</v>
      </c>
      <c r="L687" s="34">
        <v>118</v>
      </c>
      <c r="M687" s="24">
        <f t="shared" si="20"/>
        <v>0.77083333333333337</v>
      </c>
      <c r="N687" s="24">
        <f t="shared" si="21"/>
        <v>0.93243243243243246</v>
      </c>
      <c r="O687" s="34">
        <v>46</v>
      </c>
    </row>
    <row r="688" spans="1:15" ht="14.25" customHeight="1">
      <c r="A688" s="23">
        <v>2015</v>
      </c>
      <c r="B688" s="23" t="s">
        <v>2367</v>
      </c>
      <c r="C688" s="13" t="s">
        <v>1886</v>
      </c>
      <c r="D688" s="13" t="s">
        <v>23</v>
      </c>
      <c r="E688" s="13" t="s">
        <v>205</v>
      </c>
      <c r="F688" s="24" t="s">
        <v>25</v>
      </c>
      <c r="G688" s="13"/>
      <c r="H688" s="13" t="s">
        <v>6</v>
      </c>
      <c r="I688" s="34">
        <v>144</v>
      </c>
      <c r="J688" s="34">
        <v>127</v>
      </c>
      <c r="K688" s="34">
        <v>115</v>
      </c>
      <c r="L688" s="34">
        <v>211</v>
      </c>
      <c r="M688" s="24">
        <f t="shared" si="20"/>
        <v>0.88194444444444442</v>
      </c>
      <c r="N688" s="24">
        <f t="shared" si="21"/>
        <v>0.90551181102362199</v>
      </c>
      <c r="O688" s="34">
        <v>78</v>
      </c>
    </row>
    <row r="689" spans="1:15" ht="14.25" customHeight="1">
      <c r="A689" s="23">
        <v>2015</v>
      </c>
      <c r="B689" s="23" t="s">
        <v>2367</v>
      </c>
      <c r="C689" s="13" t="s">
        <v>1886</v>
      </c>
      <c r="D689" s="13" t="s">
        <v>23</v>
      </c>
      <c r="E689" s="13" t="s">
        <v>205</v>
      </c>
      <c r="F689" s="24" t="s">
        <v>26</v>
      </c>
      <c r="G689" s="13"/>
      <c r="H689" s="13" t="s">
        <v>6</v>
      </c>
      <c r="I689" s="34">
        <v>17</v>
      </c>
      <c r="J689" s="34">
        <v>17</v>
      </c>
      <c r="K689" s="34">
        <v>16</v>
      </c>
      <c r="L689" s="34">
        <v>34</v>
      </c>
      <c r="M689" s="24">
        <f t="shared" si="20"/>
        <v>1</v>
      </c>
      <c r="N689" s="24">
        <f t="shared" si="21"/>
        <v>0.94117647058823528</v>
      </c>
      <c r="O689" s="34">
        <v>15</v>
      </c>
    </row>
    <row r="690" spans="1:15" ht="14.25" customHeight="1">
      <c r="A690" s="23">
        <v>2015</v>
      </c>
      <c r="B690" s="23" t="s">
        <v>2367</v>
      </c>
      <c r="C690" s="13" t="s">
        <v>1886</v>
      </c>
      <c r="D690" s="13" t="s">
        <v>23</v>
      </c>
      <c r="E690" s="13" t="s">
        <v>205</v>
      </c>
      <c r="F690" s="24" t="s">
        <v>27</v>
      </c>
      <c r="G690" s="13"/>
      <c r="H690" s="13" t="s">
        <v>6</v>
      </c>
      <c r="I690" s="34">
        <v>14</v>
      </c>
      <c r="J690" s="34">
        <v>11</v>
      </c>
      <c r="K690" s="34">
        <v>8</v>
      </c>
      <c r="L690" s="34">
        <v>21</v>
      </c>
      <c r="M690" s="24">
        <f t="shared" si="20"/>
        <v>0.7857142857142857</v>
      </c>
      <c r="N690" s="24">
        <f t="shared" si="21"/>
        <v>0.72727272727272729</v>
      </c>
      <c r="O690" s="34">
        <v>10</v>
      </c>
    </row>
    <row r="691" spans="1:15" ht="14.25" customHeight="1">
      <c r="A691" s="23">
        <v>2015</v>
      </c>
      <c r="B691" s="23" t="s">
        <v>2367</v>
      </c>
      <c r="C691" s="13" t="s">
        <v>1886</v>
      </c>
      <c r="D691" s="13" t="s">
        <v>23</v>
      </c>
      <c r="E691" s="13" t="s">
        <v>205</v>
      </c>
      <c r="F691" s="24" t="s">
        <v>28</v>
      </c>
      <c r="G691" s="13"/>
      <c r="H691" s="13" t="s">
        <v>6</v>
      </c>
      <c r="I691" s="34">
        <v>19</v>
      </c>
      <c r="J691" s="34">
        <v>15</v>
      </c>
      <c r="K691" s="34">
        <v>12</v>
      </c>
      <c r="L691" s="34">
        <v>21</v>
      </c>
      <c r="M691" s="24">
        <f t="shared" si="20"/>
        <v>0.78947368421052633</v>
      </c>
      <c r="N691" s="24">
        <f t="shared" si="21"/>
        <v>0.8</v>
      </c>
      <c r="O691" s="34">
        <v>17</v>
      </c>
    </row>
    <row r="692" spans="1:15" ht="14.25" customHeight="1">
      <c r="A692" s="23">
        <v>2015</v>
      </c>
      <c r="B692" s="23" t="s">
        <v>2367</v>
      </c>
      <c r="C692" s="13" t="s">
        <v>1886</v>
      </c>
      <c r="D692" s="13" t="s">
        <v>23</v>
      </c>
      <c r="E692" s="13" t="s">
        <v>205</v>
      </c>
      <c r="F692" s="24" t="s">
        <v>29</v>
      </c>
      <c r="G692" s="13"/>
      <c r="H692" s="13" t="s">
        <v>6</v>
      </c>
      <c r="I692" s="34">
        <v>39</v>
      </c>
      <c r="J692" s="34">
        <v>33</v>
      </c>
      <c r="K692" s="34">
        <v>23</v>
      </c>
      <c r="L692" s="34">
        <v>82</v>
      </c>
      <c r="M692" s="24">
        <f t="shared" si="20"/>
        <v>0.84615384615384615</v>
      </c>
      <c r="N692" s="24">
        <f t="shared" si="21"/>
        <v>0.69696969696969702</v>
      </c>
      <c r="O692" s="34">
        <v>45</v>
      </c>
    </row>
    <row r="693" spans="1:15" ht="14.25" customHeight="1">
      <c r="A693" s="23">
        <v>2015</v>
      </c>
      <c r="B693" s="23" t="s">
        <v>2367</v>
      </c>
      <c r="C693" s="13" t="s">
        <v>1886</v>
      </c>
      <c r="D693" s="13" t="s">
        <v>23</v>
      </c>
      <c r="E693" s="13" t="s">
        <v>205</v>
      </c>
      <c r="F693" s="24" t="s">
        <v>30</v>
      </c>
      <c r="G693" s="13"/>
      <c r="H693" s="13" t="s">
        <v>6</v>
      </c>
      <c r="I693" s="34">
        <v>27</v>
      </c>
      <c r="J693" s="34">
        <v>24</v>
      </c>
      <c r="K693" s="34">
        <v>19</v>
      </c>
      <c r="L693" s="34">
        <v>63</v>
      </c>
      <c r="M693" s="24">
        <f t="shared" si="20"/>
        <v>0.88888888888888884</v>
      </c>
      <c r="N693" s="24">
        <f t="shared" si="21"/>
        <v>0.79166666666666663</v>
      </c>
      <c r="O693" s="34">
        <v>33</v>
      </c>
    </row>
    <row r="694" spans="1:15" ht="14.25" customHeight="1">
      <c r="A694" s="23">
        <v>2015</v>
      </c>
      <c r="B694" s="23" t="s">
        <v>2367</v>
      </c>
      <c r="C694" s="13" t="s">
        <v>1886</v>
      </c>
      <c r="D694" s="13" t="s">
        <v>23</v>
      </c>
      <c r="E694" s="13" t="s">
        <v>205</v>
      </c>
      <c r="F694" s="24" t="s">
        <v>31</v>
      </c>
      <c r="G694" s="13"/>
      <c r="H694" s="13" t="s">
        <v>6</v>
      </c>
      <c r="I694" s="34">
        <v>51</v>
      </c>
      <c r="J694" s="34">
        <v>39</v>
      </c>
      <c r="K694" s="34">
        <v>35</v>
      </c>
      <c r="L694" s="34">
        <v>107</v>
      </c>
      <c r="M694" s="24">
        <f t="shared" si="20"/>
        <v>0.76470588235294112</v>
      </c>
      <c r="N694" s="24">
        <f t="shared" si="21"/>
        <v>0.89743589743589747</v>
      </c>
      <c r="O694" s="34">
        <v>43</v>
      </c>
    </row>
    <row r="695" spans="1:15" ht="14.25" customHeight="1">
      <c r="A695" s="23">
        <v>2015</v>
      </c>
      <c r="B695" s="23" t="s">
        <v>2367</v>
      </c>
      <c r="C695" s="13" t="s">
        <v>1886</v>
      </c>
      <c r="D695" s="13" t="s">
        <v>23</v>
      </c>
      <c r="E695" s="13" t="s">
        <v>205</v>
      </c>
      <c r="F695" s="24" t="s">
        <v>32</v>
      </c>
      <c r="G695" s="13"/>
      <c r="H695" s="13" t="s">
        <v>6</v>
      </c>
      <c r="I695" s="34">
        <v>16</v>
      </c>
      <c r="J695" s="34">
        <v>15</v>
      </c>
      <c r="K695" s="34">
        <v>12</v>
      </c>
      <c r="L695" s="34">
        <v>16</v>
      </c>
      <c r="M695" s="24">
        <f t="shared" si="20"/>
        <v>0.9375</v>
      </c>
      <c r="N695" s="24">
        <f t="shared" si="21"/>
        <v>0.8</v>
      </c>
      <c r="O695" s="34">
        <v>7</v>
      </c>
    </row>
    <row r="696" spans="1:15" ht="14.25" customHeight="1">
      <c r="A696" s="23">
        <v>2015</v>
      </c>
      <c r="B696" s="23" t="s">
        <v>2367</v>
      </c>
      <c r="C696" s="13" t="s">
        <v>1886</v>
      </c>
      <c r="D696" s="13" t="s">
        <v>23</v>
      </c>
      <c r="E696" s="13" t="s">
        <v>205</v>
      </c>
      <c r="F696" s="24" t="s">
        <v>33</v>
      </c>
      <c r="G696" s="13"/>
      <c r="H696" s="13" t="s">
        <v>6</v>
      </c>
      <c r="I696" s="34">
        <v>17</v>
      </c>
      <c r="J696" s="34">
        <v>13</v>
      </c>
      <c r="K696" s="34">
        <v>11</v>
      </c>
      <c r="L696" s="34">
        <v>34</v>
      </c>
      <c r="M696" s="24">
        <f t="shared" si="20"/>
        <v>0.76470588235294112</v>
      </c>
      <c r="N696" s="24">
        <f t="shared" si="21"/>
        <v>0.84615384615384615</v>
      </c>
      <c r="O696" s="34">
        <v>23</v>
      </c>
    </row>
    <row r="697" spans="1:15" ht="14.25" customHeight="1">
      <c r="A697" s="23">
        <v>2015</v>
      </c>
      <c r="B697" s="23" t="s">
        <v>2367</v>
      </c>
      <c r="C697" s="13" t="s">
        <v>1886</v>
      </c>
      <c r="D697" s="13" t="s">
        <v>23</v>
      </c>
      <c r="E697" s="13" t="s">
        <v>205</v>
      </c>
      <c r="F697" s="24" t="s">
        <v>34</v>
      </c>
      <c r="G697" s="13"/>
      <c r="H697" s="13" t="s">
        <v>6</v>
      </c>
      <c r="I697" s="34">
        <v>15</v>
      </c>
      <c r="J697" s="34">
        <v>14</v>
      </c>
      <c r="K697" s="34">
        <v>13</v>
      </c>
      <c r="L697" s="34">
        <v>16</v>
      </c>
      <c r="M697" s="24">
        <f t="shared" si="20"/>
        <v>0.93333333333333335</v>
      </c>
      <c r="N697" s="24">
        <f t="shared" si="21"/>
        <v>0.9285714285714286</v>
      </c>
      <c r="O697" s="34">
        <v>16</v>
      </c>
    </row>
    <row r="698" spans="1:15" ht="14.25" customHeight="1">
      <c r="A698" s="23">
        <v>2015</v>
      </c>
      <c r="B698" s="23" t="s">
        <v>2367</v>
      </c>
      <c r="C698" s="13" t="s">
        <v>1886</v>
      </c>
      <c r="D698" s="13" t="s">
        <v>23</v>
      </c>
      <c r="E698" s="13" t="s">
        <v>205</v>
      </c>
      <c r="F698" s="24" t="s">
        <v>35</v>
      </c>
      <c r="G698" s="13"/>
      <c r="H698" s="13" t="s">
        <v>6</v>
      </c>
      <c r="I698" s="34">
        <v>7</v>
      </c>
      <c r="J698" s="34">
        <v>6</v>
      </c>
      <c r="K698" s="34">
        <v>5</v>
      </c>
      <c r="L698" s="34">
        <v>16</v>
      </c>
      <c r="M698" s="24">
        <f t="shared" si="20"/>
        <v>0.8571428571428571</v>
      </c>
      <c r="N698" s="24">
        <f t="shared" si="21"/>
        <v>0.83333333333333337</v>
      </c>
      <c r="O698" s="34">
        <v>8</v>
      </c>
    </row>
    <row r="699" spans="1:15" ht="14.25" customHeight="1">
      <c r="A699" s="23">
        <v>2015</v>
      </c>
      <c r="B699" s="23" t="s">
        <v>2367</v>
      </c>
      <c r="C699" s="13" t="s">
        <v>1886</v>
      </c>
      <c r="D699" s="13" t="s">
        <v>23</v>
      </c>
      <c r="E699" s="13" t="s">
        <v>206</v>
      </c>
      <c r="F699" s="24" t="s">
        <v>1878</v>
      </c>
      <c r="G699" s="13"/>
      <c r="H699" s="13" t="s">
        <v>6</v>
      </c>
      <c r="I699" s="34">
        <v>40</v>
      </c>
      <c r="J699" s="34">
        <v>35</v>
      </c>
      <c r="K699" s="34">
        <v>31</v>
      </c>
      <c r="L699" s="34">
        <v>102</v>
      </c>
      <c r="M699" s="24">
        <f t="shared" si="20"/>
        <v>0.875</v>
      </c>
      <c r="N699" s="24">
        <f t="shared" si="21"/>
        <v>0.88571428571428568</v>
      </c>
      <c r="O699" s="34">
        <v>19</v>
      </c>
    </row>
    <row r="700" spans="1:15" ht="14.25" customHeight="1">
      <c r="A700" s="23">
        <v>2015</v>
      </c>
      <c r="B700" s="23" t="s">
        <v>2367</v>
      </c>
      <c r="C700" s="13" t="s">
        <v>1886</v>
      </c>
      <c r="D700" s="13" t="s">
        <v>23</v>
      </c>
      <c r="E700" s="13" t="s">
        <v>206</v>
      </c>
      <c r="F700" s="24" t="s">
        <v>37</v>
      </c>
      <c r="G700" s="13"/>
      <c r="H700" s="13" t="s">
        <v>6</v>
      </c>
      <c r="I700" s="34">
        <v>0</v>
      </c>
      <c r="J700" s="34">
        <v>0</v>
      </c>
      <c r="K700" s="34">
        <v>0</v>
      </c>
      <c r="L700" s="34">
        <v>26</v>
      </c>
      <c r="M700" s="24">
        <f t="shared" si="20"/>
        <v>0</v>
      </c>
      <c r="N700" s="24">
        <f t="shared" si="21"/>
        <v>0</v>
      </c>
      <c r="O700" s="34">
        <v>2</v>
      </c>
    </row>
    <row r="701" spans="1:15" ht="14.25" customHeight="1">
      <c r="A701" s="23">
        <v>2015</v>
      </c>
      <c r="B701" s="23" t="s">
        <v>2367</v>
      </c>
      <c r="C701" s="13" t="s">
        <v>1886</v>
      </c>
      <c r="D701" s="13" t="s">
        <v>23</v>
      </c>
      <c r="E701" s="13" t="s">
        <v>206</v>
      </c>
      <c r="F701" s="24" t="s">
        <v>38</v>
      </c>
      <c r="G701" s="13"/>
      <c r="H701" s="13" t="s">
        <v>6</v>
      </c>
      <c r="I701" s="34">
        <v>36</v>
      </c>
      <c r="J701" s="34">
        <v>21</v>
      </c>
      <c r="K701" s="34">
        <v>19</v>
      </c>
      <c r="L701" s="34">
        <v>70</v>
      </c>
      <c r="M701" s="24">
        <f t="shared" si="20"/>
        <v>0.58333333333333337</v>
      </c>
      <c r="N701" s="24">
        <f t="shared" si="21"/>
        <v>0.90476190476190477</v>
      </c>
      <c r="O701" s="34">
        <v>31</v>
      </c>
    </row>
    <row r="702" spans="1:15" ht="14.25" customHeight="1">
      <c r="A702" s="23">
        <v>2015</v>
      </c>
      <c r="B702" s="23" t="s">
        <v>2367</v>
      </c>
      <c r="C702" s="13" t="s">
        <v>1886</v>
      </c>
      <c r="D702" s="13" t="s">
        <v>23</v>
      </c>
      <c r="E702" s="13" t="s">
        <v>206</v>
      </c>
      <c r="F702" s="24" t="s">
        <v>40</v>
      </c>
      <c r="G702" s="13"/>
      <c r="H702" s="13" t="s">
        <v>6</v>
      </c>
      <c r="I702" s="34">
        <v>0</v>
      </c>
      <c r="J702" s="34">
        <v>0</v>
      </c>
      <c r="K702" s="34">
        <v>0</v>
      </c>
      <c r="L702" s="34">
        <v>14</v>
      </c>
      <c r="M702" s="24">
        <f t="shared" si="20"/>
        <v>0</v>
      </c>
      <c r="N702" s="24">
        <f t="shared" si="21"/>
        <v>0</v>
      </c>
      <c r="O702" s="34">
        <v>9</v>
      </c>
    </row>
    <row r="703" spans="1:15" ht="14.25" customHeight="1">
      <c r="A703" s="23">
        <v>2015</v>
      </c>
      <c r="B703" s="23" t="s">
        <v>2367</v>
      </c>
      <c r="C703" s="13" t="s">
        <v>1886</v>
      </c>
      <c r="D703" s="13" t="s">
        <v>23</v>
      </c>
      <c r="E703" s="13" t="s">
        <v>204</v>
      </c>
      <c r="F703" s="24" t="s">
        <v>1453</v>
      </c>
      <c r="G703" s="13"/>
      <c r="H703" s="13" t="s">
        <v>6</v>
      </c>
      <c r="I703" s="34">
        <v>714</v>
      </c>
      <c r="J703" s="34">
        <v>413</v>
      </c>
      <c r="K703" s="34">
        <v>276</v>
      </c>
      <c r="L703" s="34">
        <v>1590</v>
      </c>
      <c r="M703" s="24">
        <f t="shared" si="20"/>
        <v>0.57843137254901966</v>
      </c>
      <c r="N703" s="24">
        <f t="shared" si="21"/>
        <v>0.66828087167070216</v>
      </c>
      <c r="O703" s="34">
        <v>143</v>
      </c>
    </row>
    <row r="704" spans="1:15" ht="14.25" customHeight="1">
      <c r="A704" s="23">
        <v>2015</v>
      </c>
      <c r="B704" s="23" t="s">
        <v>2367</v>
      </c>
      <c r="C704" s="13" t="s">
        <v>1886</v>
      </c>
      <c r="D704" s="13" t="s">
        <v>23</v>
      </c>
      <c r="E704" s="13" t="s">
        <v>204</v>
      </c>
      <c r="F704" s="24" t="s">
        <v>1460</v>
      </c>
      <c r="G704" s="13"/>
      <c r="H704" s="13" t="s">
        <v>6</v>
      </c>
      <c r="I704" s="34">
        <v>103</v>
      </c>
      <c r="J704" s="34">
        <v>81</v>
      </c>
      <c r="K704" s="34">
        <v>68</v>
      </c>
      <c r="L704" s="34">
        <v>703</v>
      </c>
      <c r="M704" s="24">
        <f t="shared" si="20"/>
        <v>0.78640776699029125</v>
      </c>
      <c r="N704" s="24">
        <f t="shared" si="21"/>
        <v>0.83950617283950613</v>
      </c>
      <c r="O704" s="34">
        <v>64</v>
      </c>
    </row>
    <row r="705" spans="1:15" ht="14.25" customHeight="1">
      <c r="A705" s="23">
        <v>2015</v>
      </c>
      <c r="B705" s="23" t="s">
        <v>2367</v>
      </c>
      <c r="C705" s="13" t="s">
        <v>1886</v>
      </c>
      <c r="D705" s="13" t="s">
        <v>23</v>
      </c>
      <c r="E705" s="13" t="s">
        <v>204</v>
      </c>
      <c r="F705" s="24" t="s">
        <v>1464</v>
      </c>
      <c r="G705" s="13"/>
      <c r="H705" s="13" t="s">
        <v>6</v>
      </c>
      <c r="I705" s="34">
        <v>206</v>
      </c>
      <c r="J705" s="34">
        <v>181</v>
      </c>
      <c r="K705" s="34">
        <v>100</v>
      </c>
      <c r="L705" s="34">
        <v>549</v>
      </c>
      <c r="M705" s="24">
        <f t="shared" si="20"/>
        <v>0.87864077669902918</v>
      </c>
      <c r="N705" s="24">
        <f t="shared" si="21"/>
        <v>0.5524861878453039</v>
      </c>
      <c r="O705" s="34">
        <v>36</v>
      </c>
    </row>
    <row r="706" spans="1:15" ht="14.25" customHeight="1">
      <c r="A706" s="23">
        <v>2015</v>
      </c>
      <c r="B706" s="23" t="s">
        <v>2367</v>
      </c>
      <c r="C706" s="13" t="s">
        <v>1886</v>
      </c>
      <c r="D706" s="13" t="s">
        <v>41</v>
      </c>
      <c r="E706" s="13" t="s">
        <v>207</v>
      </c>
      <c r="F706" s="24" t="s">
        <v>59</v>
      </c>
      <c r="G706" s="13"/>
      <c r="H706" s="13" t="s">
        <v>6</v>
      </c>
      <c r="I706" s="34">
        <v>5</v>
      </c>
      <c r="J706" s="34">
        <v>5</v>
      </c>
      <c r="K706" s="34">
        <v>4</v>
      </c>
      <c r="L706" s="34">
        <v>18</v>
      </c>
      <c r="M706" s="24">
        <f t="shared" ref="M706:M769" si="22">+IFERROR(J706/I706,0)</f>
        <v>1</v>
      </c>
      <c r="N706" s="24">
        <f t="shared" ref="N706:N769" si="23">+IFERROR(K706/J706,0)</f>
        <v>0.8</v>
      </c>
      <c r="O706" s="34">
        <v>2</v>
      </c>
    </row>
    <row r="707" spans="1:15" ht="14.25" customHeight="1">
      <c r="A707" s="23">
        <v>2015</v>
      </c>
      <c r="B707" s="23" t="s">
        <v>2367</v>
      </c>
      <c r="C707" s="13" t="s">
        <v>1886</v>
      </c>
      <c r="D707" s="13" t="s">
        <v>41</v>
      </c>
      <c r="E707" s="13" t="s">
        <v>205</v>
      </c>
      <c r="F707" s="24" t="s">
        <v>42</v>
      </c>
      <c r="G707" s="13"/>
      <c r="H707" s="13" t="s">
        <v>6</v>
      </c>
      <c r="I707" s="34">
        <v>83</v>
      </c>
      <c r="J707" s="34">
        <v>43</v>
      </c>
      <c r="K707" s="34">
        <v>37</v>
      </c>
      <c r="L707" s="34">
        <v>75</v>
      </c>
      <c r="M707" s="24">
        <f t="shared" si="22"/>
        <v>0.51807228915662651</v>
      </c>
      <c r="N707" s="24">
        <f t="shared" si="23"/>
        <v>0.86046511627906974</v>
      </c>
      <c r="O707" s="34">
        <v>43</v>
      </c>
    </row>
    <row r="708" spans="1:15" ht="14.25" customHeight="1">
      <c r="A708" s="23">
        <v>2015</v>
      </c>
      <c r="B708" s="23" t="s">
        <v>2367</v>
      </c>
      <c r="C708" s="13" t="s">
        <v>1886</v>
      </c>
      <c r="D708" s="13" t="s">
        <v>41</v>
      </c>
      <c r="E708" s="13" t="s">
        <v>205</v>
      </c>
      <c r="F708" s="24" t="s">
        <v>43</v>
      </c>
      <c r="G708" s="13"/>
      <c r="H708" s="13" t="s">
        <v>6</v>
      </c>
      <c r="I708" s="34">
        <v>57</v>
      </c>
      <c r="J708" s="34">
        <v>38</v>
      </c>
      <c r="K708" s="34">
        <v>28</v>
      </c>
      <c r="L708" s="34">
        <v>57</v>
      </c>
      <c r="M708" s="24">
        <f t="shared" si="22"/>
        <v>0.66666666666666663</v>
      </c>
      <c r="N708" s="24">
        <f t="shared" si="23"/>
        <v>0.73684210526315785</v>
      </c>
      <c r="O708" s="34">
        <v>41</v>
      </c>
    </row>
    <row r="709" spans="1:15" ht="14.25" customHeight="1">
      <c r="A709" s="23">
        <v>2015</v>
      </c>
      <c r="B709" s="23" t="s">
        <v>2367</v>
      </c>
      <c r="C709" s="13" t="s">
        <v>1886</v>
      </c>
      <c r="D709" s="13" t="s">
        <v>41</v>
      </c>
      <c r="E709" s="13" t="s">
        <v>205</v>
      </c>
      <c r="F709" s="24" t="s">
        <v>44</v>
      </c>
      <c r="G709" s="13"/>
      <c r="H709" s="13" t="s">
        <v>6</v>
      </c>
      <c r="I709" s="34">
        <v>0</v>
      </c>
      <c r="J709" s="34">
        <v>0</v>
      </c>
      <c r="K709" s="34">
        <v>0</v>
      </c>
      <c r="L709" s="34">
        <v>5</v>
      </c>
      <c r="M709" s="24">
        <f t="shared" si="22"/>
        <v>0</v>
      </c>
      <c r="N709" s="24">
        <f t="shared" si="23"/>
        <v>0</v>
      </c>
      <c r="O709" s="34">
        <v>2</v>
      </c>
    </row>
    <row r="710" spans="1:15" ht="14.25" customHeight="1">
      <c r="A710" s="23">
        <v>2015</v>
      </c>
      <c r="B710" s="23" t="s">
        <v>2367</v>
      </c>
      <c r="C710" s="13" t="s">
        <v>1886</v>
      </c>
      <c r="D710" s="13" t="s">
        <v>41</v>
      </c>
      <c r="E710" s="13" t="s">
        <v>205</v>
      </c>
      <c r="F710" s="24" t="s">
        <v>45</v>
      </c>
      <c r="G710" s="13"/>
      <c r="H710" s="13" t="s">
        <v>6</v>
      </c>
      <c r="I710" s="34">
        <v>15</v>
      </c>
      <c r="J710" s="34">
        <v>14</v>
      </c>
      <c r="K710" s="34">
        <v>9</v>
      </c>
      <c r="L710" s="34">
        <v>9</v>
      </c>
      <c r="M710" s="24">
        <f t="shared" si="22"/>
        <v>0.93333333333333335</v>
      </c>
      <c r="N710" s="24">
        <f t="shared" si="23"/>
        <v>0.6428571428571429</v>
      </c>
      <c r="O710" s="34">
        <v>7</v>
      </c>
    </row>
    <row r="711" spans="1:15" ht="14.25" customHeight="1">
      <c r="A711" s="23">
        <v>2015</v>
      </c>
      <c r="B711" s="23" t="s">
        <v>2367</v>
      </c>
      <c r="C711" s="13" t="s">
        <v>1886</v>
      </c>
      <c r="D711" s="13" t="s">
        <v>41</v>
      </c>
      <c r="E711" s="13" t="s">
        <v>205</v>
      </c>
      <c r="F711" s="24" t="s">
        <v>46</v>
      </c>
      <c r="G711" s="13"/>
      <c r="H711" s="13" t="s">
        <v>6</v>
      </c>
      <c r="I711" s="34">
        <v>19</v>
      </c>
      <c r="J711" s="34">
        <v>16</v>
      </c>
      <c r="K711" s="34">
        <v>15</v>
      </c>
      <c r="L711" s="34">
        <v>15</v>
      </c>
      <c r="M711" s="24">
        <f t="shared" si="22"/>
        <v>0.84210526315789469</v>
      </c>
      <c r="N711" s="24">
        <f t="shared" si="23"/>
        <v>0.9375</v>
      </c>
      <c r="O711" s="34">
        <v>12</v>
      </c>
    </row>
    <row r="712" spans="1:15" ht="14.25" customHeight="1">
      <c r="A712" s="23">
        <v>2015</v>
      </c>
      <c r="B712" s="23" t="s">
        <v>2367</v>
      </c>
      <c r="C712" s="13" t="s">
        <v>1886</v>
      </c>
      <c r="D712" s="13" t="s">
        <v>41</v>
      </c>
      <c r="E712" s="13" t="s">
        <v>205</v>
      </c>
      <c r="F712" s="24" t="s">
        <v>47</v>
      </c>
      <c r="G712" s="13"/>
      <c r="H712" s="13" t="s">
        <v>6</v>
      </c>
      <c r="I712" s="34">
        <v>3</v>
      </c>
      <c r="J712" s="34">
        <v>3</v>
      </c>
      <c r="K712" s="34">
        <v>3</v>
      </c>
      <c r="L712" s="34">
        <v>32</v>
      </c>
      <c r="M712" s="24">
        <f t="shared" si="22"/>
        <v>1</v>
      </c>
      <c r="N712" s="24">
        <f t="shared" si="23"/>
        <v>1</v>
      </c>
      <c r="O712" s="34">
        <v>13</v>
      </c>
    </row>
    <row r="713" spans="1:15" ht="14.25" customHeight="1">
      <c r="A713" s="23">
        <v>2015</v>
      </c>
      <c r="B713" s="23" t="s">
        <v>2367</v>
      </c>
      <c r="C713" s="13" t="s">
        <v>1886</v>
      </c>
      <c r="D713" s="13" t="s">
        <v>41</v>
      </c>
      <c r="E713" s="13" t="s">
        <v>205</v>
      </c>
      <c r="F713" s="24" t="s">
        <v>48</v>
      </c>
      <c r="G713" s="13"/>
      <c r="H713" s="13" t="s">
        <v>6</v>
      </c>
      <c r="I713" s="34">
        <v>1</v>
      </c>
      <c r="J713" s="34">
        <v>1</v>
      </c>
      <c r="K713" s="34">
        <v>1</v>
      </c>
      <c r="L713" s="34">
        <v>12</v>
      </c>
      <c r="M713" s="24">
        <f t="shared" si="22"/>
        <v>1</v>
      </c>
      <c r="N713" s="24">
        <f t="shared" si="23"/>
        <v>1</v>
      </c>
      <c r="O713" s="34">
        <v>0</v>
      </c>
    </row>
    <row r="714" spans="1:15" ht="14.25" customHeight="1">
      <c r="A714" s="23">
        <v>2015</v>
      </c>
      <c r="B714" s="23" t="s">
        <v>2367</v>
      </c>
      <c r="C714" s="13" t="s">
        <v>1886</v>
      </c>
      <c r="D714" s="13" t="s">
        <v>41</v>
      </c>
      <c r="E714" s="13" t="s">
        <v>205</v>
      </c>
      <c r="F714" s="24" t="s">
        <v>49</v>
      </c>
      <c r="G714" s="13"/>
      <c r="H714" s="13" t="s">
        <v>6</v>
      </c>
      <c r="I714" s="34">
        <v>1</v>
      </c>
      <c r="J714" s="34">
        <v>1</v>
      </c>
      <c r="K714" s="34">
        <v>1</v>
      </c>
      <c r="L714" s="34">
        <v>10</v>
      </c>
      <c r="M714" s="24">
        <f t="shared" si="22"/>
        <v>1</v>
      </c>
      <c r="N714" s="24">
        <f t="shared" si="23"/>
        <v>1</v>
      </c>
      <c r="O714" s="34">
        <v>0</v>
      </c>
    </row>
    <row r="715" spans="1:15" ht="14.25" customHeight="1">
      <c r="A715" s="23">
        <v>2015</v>
      </c>
      <c r="B715" s="23" t="s">
        <v>2367</v>
      </c>
      <c r="C715" s="13" t="s">
        <v>1886</v>
      </c>
      <c r="D715" s="13" t="s">
        <v>41</v>
      </c>
      <c r="E715" s="13" t="s">
        <v>205</v>
      </c>
      <c r="F715" s="24" t="s">
        <v>50</v>
      </c>
      <c r="G715" s="13"/>
      <c r="H715" s="13" t="s">
        <v>6</v>
      </c>
      <c r="I715" s="34">
        <v>2</v>
      </c>
      <c r="J715" s="34">
        <v>2</v>
      </c>
      <c r="K715" s="34">
        <v>2</v>
      </c>
      <c r="L715" s="34">
        <v>37</v>
      </c>
      <c r="M715" s="24">
        <f t="shared" si="22"/>
        <v>1</v>
      </c>
      <c r="N715" s="24">
        <f t="shared" si="23"/>
        <v>1</v>
      </c>
      <c r="O715" s="34">
        <v>0</v>
      </c>
    </row>
    <row r="716" spans="1:15" ht="14.25" customHeight="1">
      <c r="A716" s="23">
        <v>2015</v>
      </c>
      <c r="B716" s="23" t="s">
        <v>2367</v>
      </c>
      <c r="C716" s="13" t="s">
        <v>1886</v>
      </c>
      <c r="D716" s="13" t="s">
        <v>41</v>
      </c>
      <c r="E716" s="13" t="s">
        <v>205</v>
      </c>
      <c r="F716" s="24" t="s">
        <v>51</v>
      </c>
      <c r="G716" s="13"/>
      <c r="H716" s="13" t="s">
        <v>6</v>
      </c>
      <c r="I716" s="34">
        <v>18</v>
      </c>
      <c r="J716" s="34">
        <v>13</v>
      </c>
      <c r="K716" s="34">
        <v>12</v>
      </c>
      <c r="L716" s="34">
        <v>12</v>
      </c>
      <c r="M716" s="24">
        <f t="shared" si="22"/>
        <v>0.72222222222222221</v>
      </c>
      <c r="N716" s="24">
        <f t="shared" si="23"/>
        <v>0.92307692307692313</v>
      </c>
      <c r="O716" s="34">
        <v>10</v>
      </c>
    </row>
    <row r="717" spans="1:15" ht="14.25" customHeight="1">
      <c r="A717" s="23">
        <v>2015</v>
      </c>
      <c r="B717" s="23" t="s">
        <v>2367</v>
      </c>
      <c r="C717" s="13" t="s">
        <v>1886</v>
      </c>
      <c r="D717" s="13" t="s">
        <v>41</v>
      </c>
      <c r="E717" s="13" t="s">
        <v>205</v>
      </c>
      <c r="F717" s="24" t="s">
        <v>52</v>
      </c>
      <c r="G717" s="13"/>
      <c r="H717" s="13" t="s">
        <v>6</v>
      </c>
      <c r="I717" s="34">
        <v>0</v>
      </c>
      <c r="J717" s="34">
        <v>0</v>
      </c>
      <c r="K717" s="34">
        <v>0</v>
      </c>
      <c r="L717" s="34">
        <v>17</v>
      </c>
      <c r="M717" s="24">
        <f t="shared" si="22"/>
        <v>0</v>
      </c>
      <c r="N717" s="24">
        <f t="shared" si="23"/>
        <v>0</v>
      </c>
      <c r="O717" s="34">
        <v>8</v>
      </c>
    </row>
    <row r="718" spans="1:15" ht="14.25" customHeight="1">
      <c r="A718" s="23">
        <v>2015</v>
      </c>
      <c r="B718" s="23" t="s">
        <v>2367</v>
      </c>
      <c r="C718" s="13" t="s">
        <v>1886</v>
      </c>
      <c r="D718" s="13" t="s">
        <v>41</v>
      </c>
      <c r="E718" s="13" t="s">
        <v>205</v>
      </c>
      <c r="F718" s="24" t="s">
        <v>53</v>
      </c>
      <c r="G718" s="13"/>
      <c r="H718" s="13" t="s">
        <v>6</v>
      </c>
      <c r="I718" s="34">
        <v>28</v>
      </c>
      <c r="J718" s="34">
        <v>24</v>
      </c>
      <c r="K718" s="34">
        <v>20</v>
      </c>
      <c r="L718" s="34">
        <v>58</v>
      </c>
      <c r="M718" s="24">
        <f t="shared" si="22"/>
        <v>0.8571428571428571</v>
      </c>
      <c r="N718" s="24">
        <f t="shared" si="23"/>
        <v>0.83333333333333337</v>
      </c>
      <c r="O718" s="34">
        <v>7</v>
      </c>
    </row>
    <row r="719" spans="1:15" ht="14.25" customHeight="1">
      <c r="A719" s="23">
        <v>2015</v>
      </c>
      <c r="B719" s="23" t="s">
        <v>2367</v>
      </c>
      <c r="C719" s="13" t="s">
        <v>1886</v>
      </c>
      <c r="D719" s="13" t="s">
        <v>41</v>
      </c>
      <c r="E719" s="13" t="s">
        <v>205</v>
      </c>
      <c r="F719" s="24" t="s">
        <v>54</v>
      </c>
      <c r="G719" s="13"/>
      <c r="H719" s="13" t="s">
        <v>6</v>
      </c>
      <c r="I719" s="34">
        <v>1</v>
      </c>
      <c r="J719" s="34">
        <v>1</v>
      </c>
      <c r="K719" s="34">
        <v>1</v>
      </c>
      <c r="L719" s="34">
        <v>28</v>
      </c>
      <c r="M719" s="24">
        <f t="shared" si="22"/>
        <v>1</v>
      </c>
      <c r="N719" s="24">
        <f t="shared" si="23"/>
        <v>1</v>
      </c>
      <c r="O719" s="34">
        <v>5</v>
      </c>
    </row>
    <row r="720" spans="1:15" ht="14.25" customHeight="1">
      <c r="A720" s="23">
        <v>2015</v>
      </c>
      <c r="B720" s="23" t="s">
        <v>2367</v>
      </c>
      <c r="C720" s="13" t="s">
        <v>1886</v>
      </c>
      <c r="D720" s="13" t="s">
        <v>41</v>
      </c>
      <c r="E720" s="13" t="s">
        <v>206</v>
      </c>
      <c r="F720" s="24" t="s">
        <v>57</v>
      </c>
      <c r="G720" s="13"/>
      <c r="H720" s="13" t="s">
        <v>6</v>
      </c>
      <c r="I720" s="34">
        <v>2</v>
      </c>
      <c r="J720" s="34">
        <v>0</v>
      </c>
      <c r="K720" s="34">
        <v>0</v>
      </c>
      <c r="L720" s="34">
        <v>0</v>
      </c>
      <c r="M720" s="24">
        <f t="shared" si="22"/>
        <v>0</v>
      </c>
      <c r="N720" s="24">
        <f t="shared" si="23"/>
        <v>0</v>
      </c>
      <c r="O720" s="34">
        <v>1</v>
      </c>
    </row>
    <row r="721" spans="1:15" ht="14.25" customHeight="1">
      <c r="A721" s="23">
        <v>2015</v>
      </c>
      <c r="B721" s="23" t="s">
        <v>2367</v>
      </c>
      <c r="C721" s="13" t="s">
        <v>1886</v>
      </c>
      <c r="D721" s="13" t="s">
        <v>41</v>
      </c>
      <c r="E721" s="13" t="s">
        <v>206</v>
      </c>
      <c r="F721" s="24" t="s">
        <v>58</v>
      </c>
      <c r="G721" s="13"/>
      <c r="H721" s="13" t="s">
        <v>6</v>
      </c>
      <c r="I721" s="34">
        <v>1</v>
      </c>
      <c r="J721" s="34">
        <v>1</v>
      </c>
      <c r="K721" s="34">
        <v>1</v>
      </c>
      <c r="L721" s="34">
        <v>28</v>
      </c>
      <c r="M721" s="24">
        <f t="shared" si="22"/>
        <v>1</v>
      </c>
      <c r="N721" s="24">
        <f t="shared" si="23"/>
        <v>1</v>
      </c>
      <c r="O721" s="34">
        <v>12</v>
      </c>
    </row>
    <row r="722" spans="1:15" ht="14.25" customHeight="1">
      <c r="A722" s="23">
        <v>2015</v>
      </c>
      <c r="B722" s="23" t="s">
        <v>2367</v>
      </c>
      <c r="C722" s="13" t="s">
        <v>1886</v>
      </c>
      <c r="D722" s="13" t="s">
        <v>41</v>
      </c>
      <c r="E722" s="13" t="s">
        <v>204</v>
      </c>
      <c r="F722" s="24" t="s">
        <v>1461</v>
      </c>
      <c r="G722" s="13"/>
      <c r="H722" s="13" t="s">
        <v>6</v>
      </c>
      <c r="I722" s="34">
        <v>553</v>
      </c>
      <c r="J722" s="34">
        <v>277</v>
      </c>
      <c r="K722" s="34">
        <v>154</v>
      </c>
      <c r="L722" s="34">
        <v>1112</v>
      </c>
      <c r="M722" s="24">
        <f t="shared" si="22"/>
        <v>0.50090415913200725</v>
      </c>
      <c r="N722" s="24">
        <f t="shared" si="23"/>
        <v>0.55595667870036103</v>
      </c>
      <c r="O722" s="34">
        <v>111</v>
      </c>
    </row>
    <row r="723" spans="1:15" ht="14.25" customHeight="1">
      <c r="A723" s="23">
        <v>2015</v>
      </c>
      <c r="B723" s="23" t="s">
        <v>2367</v>
      </c>
      <c r="C723" s="13" t="s">
        <v>1886</v>
      </c>
      <c r="D723" s="13" t="s">
        <v>60</v>
      </c>
      <c r="E723" s="13" t="s">
        <v>205</v>
      </c>
      <c r="F723" s="24" t="s">
        <v>61</v>
      </c>
      <c r="G723" s="13"/>
      <c r="H723" s="13" t="s">
        <v>6</v>
      </c>
      <c r="I723" s="34">
        <v>35</v>
      </c>
      <c r="J723" s="34">
        <v>33</v>
      </c>
      <c r="K723" s="34">
        <v>26</v>
      </c>
      <c r="L723" s="34">
        <v>50</v>
      </c>
      <c r="M723" s="24">
        <f t="shared" si="22"/>
        <v>0.94285714285714284</v>
      </c>
      <c r="N723" s="24">
        <f t="shared" si="23"/>
        <v>0.78787878787878785</v>
      </c>
      <c r="O723" s="34">
        <v>22</v>
      </c>
    </row>
    <row r="724" spans="1:15" ht="14.25" customHeight="1">
      <c r="A724" s="23">
        <v>2015</v>
      </c>
      <c r="B724" s="23" t="s">
        <v>2367</v>
      </c>
      <c r="C724" s="13" t="s">
        <v>1886</v>
      </c>
      <c r="D724" s="13" t="s">
        <v>60</v>
      </c>
      <c r="E724" s="13" t="s">
        <v>205</v>
      </c>
      <c r="F724" s="24" t="s">
        <v>62</v>
      </c>
      <c r="G724" s="13"/>
      <c r="H724" s="13" t="s">
        <v>6</v>
      </c>
      <c r="I724" s="34">
        <v>23</v>
      </c>
      <c r="J724" s="34">
        <v>21</v>
      </c>
      <c r="K724" s="34">
        <v>17</v>
      </c>
      <c r="L724" s="34">
        <v>35</v>
      </c>
      <c r="M724" s="24">
        <f t="shared" si="22"/>
        <v>0.91304347826086951</v>
      </c>
      <c r="N724" s="24">
        <f t="shared" si="23"/>
        <v>0.80952380952380953</v>
      </c>
      <c r="O724" s="34">
        <v>15</v>
      </c>
    </row>
    <row r="725" spans="1:15" ht="14.25" customHeight="1">
      <c r="A725" s="23">
        <v>2015</v>
      </c>
      <c r="B725" s="23" t="s">
        <v>2367</v>
      </c>
      <c r="C725" s="13" t="s">
        <v>1886</v>
      </c>
      <c r="D725" s="13" t="s">
        <v>60</v>
      </c>
      <c r="E725" s="13" t="s">
        <v>205</v>
      </c>
      <c r="F725" s="24" t="s">
        <v>63</v>
      </c>
      <c r="G725" s="13"/>
      <c r="H725" s="13" t="s">
        <v>6</v>
      </c>
      <c r="I725" s="34">
        <v>34</v>
      </c>
      <c r="J725" s="34">
        <v>27</v>
      </c>
      <c r="K725" s="34">
        <v>21</v>
      </c>
      <c r="L725" s="34">
        <v>42</v>
      </c>
      <c r="M725" s="24">
        <f t="shared" si="22"/>
        <v>0.79411764705882348</v>
      </c>
      <c r="N725" s="24">
        <f t="shared" si="23"/>
        <v>0.77777777777777779</v>
      </c>
      <c r="O725" s="34">
        <v>15</v>
      </c>
    </row>
    <row r="726" spans="1:15" ht="14.25" customHeight="1">
      <c r="A726" s="23">
        <v>2015</v>
      </c>
      <c r="B726" s="23" t="s">
        <v>2367</v>
      </c>
      <c r="C726" s="13" t="s">
        <v>1886</v>
      </c>
      <c r="D726" s="13" t="s">
        <v>60</v>
      </c>
      <c r="E726" s="13" t="s">
        <v>206</v>
      </c>
      <c r="F726" s="24" t="s">
        <v>65</v>
      </c>
      <c r="G726" s="13"/>
      <c r="H726" s="13" t="s">
        <v>6</v>
      </c>
      <c r="I726" s="34">
        <v>0</v>
      </c>
      <c r="J726" s="34">
        <v>0</v>
      </c>
      <c r="K726" s="34">
        <v>0</v>
      </c>
      <c r="L726" s="34">
        <v>14</v>
      </c>
      <c r="M726" s="24">
        <f t="shared" si="22"/>
        <v>0</v>
      </c>
      <c r="N726" s="24">
        <f t="shared" si="23"/>
        <v>0</v>
      </c>
      <c r="O726" s="34">
        <v>0</v>
      </c>
    </row>
    <row r="727" spans="1:15" ht="14.25" customHeight="1">
      <c r="A727" s="23">
        <v>2015</v>
      </c>
      <c r="B727" s="23" t="s">
        <v>2367</v>
      </c>
      <c r="C727" s="13" t="s">
        <v>1886</v>
      </c>
      <c r="D727" s="13" t="s">
        <v>60</v>
      </c>
      <c r="E727" s="13" t="s">
        <v>206</v>
      </c>
      <c r="F727" s="24" t="s">
        <v>66</v>
      </c>
      <c r="G727" s="13"/>
      <c r="H727" s="13" t="s">
        <v>6</v>
      </c>
      <c r="I727" s="34">
        <v>24</v>
      </c>
      <c r="J727" s="34">
        <v>22</v>
      </c>
      <c r="K727" s="34">
        <v>10</v>
      </c>
      <c r="L727" s="34">
        <v>51</v>
      </c>
      <c r="M727" s="24">
        <f t="shared" si="22"/>
        <v>0.91666666666666663</v>
      </c>
      <c r="N727" s="24">
        <f t="shared" si="23"/>
        <v>0.45454545454545453</v>
      </c>
      <c r="O727" s="34">
        <v>20</v>
      </c>
    </row>
    <row r="728" spans="1:15" ht="14.25" customHeight="1">
      <c r="A728" s="23">
        <v>2015</v>
      </c>
      <c r="B728" s="23" t="s">
        <v>2367</v>
      </c>
      <c r="C728" s="13" t="s">
        <v>1886</v>
      </c>
      <c r="D728" s="13" t="s">
        <v>60</v>
      </c>
      <c r="E728" s="13" t="s">
        <v>206</v>
      </c>
      <c r="F728" s="24" t="s">
        <v>68</v>
      </c>
      <c r="G728" s="13"/>
      <c r="H728" s="13" t="s">
        <v>6</v>
      </c>
      <c r="I728" s="34">
        <v>17</v>
      </c>
      <c r="J728" s="34">
        <v>13</v>
      </c>
      <c r="K728" s="34">
        <v>7</v>
      </c>
      <c r="L728" s="34">
        <v>56</v>
      </c>
      <c r="M728" s="24">
        <f t="shared" si="22"/>
        <v>0.76470588235294112</v>
      </c>
      <c r="N728" s="24">
        <f t="shared" si="23"/>
        <v>0.53846153846153844</v>
      </c>
      <c r="O728" s="34">
        <v>11</v>
      </c>
    </row>
    <row r="729" spans="1:15" ht="14.25" customHeight="1">
      <c r="A729" s="23">
        <v>2015</v>
      </c>
      <c r="B729" s="23" t="s">
        <v>2367</v>
      </c>
      <c r="C729" s="13" t="s">
        <v>1886</v>
      </c>
      <c r="D729" s="13" t="s">
        <v>60</v>
      </c>
      <c r="E729" s="13" t="s">
        <v>206</v>
      </c>
      <c r="F729" s="24" t="s">
        <v>69</v>
      </c>
      <c r="G729" s="13"/>
      <c r="H729" s="13" t="s">
        <v>6</v>
      </c>
      <c r="I729" s="34">
        <v>14</v>
      </c>
      <c r="J729" s="34">
        <v>13</v>
      </c>
      <c r="K729" s="34">
        <v>8</v>
      </c>
      <c r="L729" s="34">
        <v>42</v>
      </c>
      <c r="M729" s="24">
        <f t="shared" si="22"/>
        <v>0.9285714285714286</v>
      </c>
      <c r="N729" s="24">
        <f t="shared" si="23"/>
        <v>0.61538461538461542</v>
      </c>
      <c r="O729" s="34">
        <v>11</v>
      </c>
    </row>
    <row r="730" spans="1:15" ht="14.25" customHeight="1">
      <c r="A730" s="23">
        <v>2015</v>
      </c>
      <c r="B730" s="23" t="s">
        <v>2367</v>
      </c>
      <c r="C730" s="13" t="s">
        <v>1886</v>
      </c>
      <c r="D730" s="13" t="s">
        <v>60</v>
      </c>
      <c r="E730" s="13" t="s">
        <v>204</v>
      </c>
      <c r="F730" s="24" t="s">
        <v>1458</v>
      </c>
      <c r="G730" s="13"/>
      <c r="H730" s="13" t="s">
        <v>6</v>
      </c>
      <c r="I730" s="34">
        <v>133</v>
      </c>
      <c r="J730" s="34">
        <v>102</v>
      </c>
      <c r="K730" s="34">
        <v>68</v>
      </c>
      <c r="L730" s="34">
        <v>490</v>
      </c>
      <c r="M730" s="24">
        <f t="shared" si="22"/>
        <v>0.76691729323308266</v>
      </c>
      <c r="N730" s="24">
        <f t="shared" si="23"/>
        <v>0.66666666666666663</v>
      </c>
      <c r="O730" s="34">
        <v>48</v>
      </c>
    </row>
    <row r="731" spans="1:15" ht="14.25" customHeight="1">
      <c r="A731" s="23">
        <v>2015</v>
      </c>
      <c r="B731" s="23" t="s">
        <v>2367</v>
      </c>
      <c r="C731" s="13" t="s">
        <v>1886</v>
      </c>
      <c r="D731" s="13" t="s">
        <v>60</v>
      </c>
      <c r="E731" s="13" t="s">
        <v>204</v>
      </c>
      <c r="F731" s="24" t="s">
        <v>1477</v>
      </c>
      <c r="G731" s="13"/>
      <c r="H731" s="13" t="s">
        <v>6</v>
      </c>
      <c r="I731" s="34">
        <v>191</v>
      </c>
      <c r="J731" s="34">
        <v>137</v>
      </c>
      <c r="K731" s="34">
        <v>101</v>
      </c>
      <c r="L731" s="34">
        <v>397</v>
      </c>
      <c r="M731" s="24">
        <f t="shared" si="22"/>
        <v>0.7172774869109948</v>
      </c>
      <c r="N731" s="24">
        <f t="shared" si="23"/>
        <v>0.73722627737226276</v>
      </c>
      <c r="O731" s="34">
        <v>0</v>
      </c>
    </row>
    <row r="732" spans="1:15" ht="14.25" customHeight="1">
      <c r="A732" s="23">
        <v>2015</v>
      </c>
      <c r="B732" s="23" t="s">
        <v>2367</v>
      </c>
      <c r="C732" s="13" t="s">
        <v>1886</v>
      </c>
      <c r="D732" s="13" t="s">
        <v>70</v>
      </c>
      <c r="E732" s="13" t="s">
        <v>207</v>
      </c>
      <c r="F732" s="24" t="s">
        <v>75</v>
      </c>
      <c r="G732" s="13"/>
      <c r="H732" s="13" t="s">
        <v>6</v>
      </c>
      <c r="I732" s="34">
        <v>3</v>
      </c>
      <c r="J732" s="34">
        <v>2</v>
      </c>
      <c r="K732" s="34">
        <v>2</v>
      </c>
      <c r="L732" s="34">
        <v>38</v>
      </c>
      <c r="M732" s="24">
        <f t="shared" si="22"/>
        <v>0.66666666666666663</v>
      </c>
      <c r="N732" s="24">
        <f t="shared" si="23"/>
        <v>1</v>
      </c>
      <c r="O732" s="34">
        <v>6</v>
      </c>
    </row>
    <row r="733" spans="1:15" ht="14.25" customHeight="1">
      <c r="A733" s="23">
        <v>2015</v>
      </c>
      <c r="B733" s="23" t="s">
        <v>2367</v>
      </c>
      <c r="C733" s="13" t="s">
        <v>1886</v>
      </c>
      <c r="D733" s="13" t="s">
        <v>70</v>
      </c>
      <c r="E733" s="13" t="s">
        <v>206</v>
      </c>
      <c r="F733" s="24" t="s">
        <v>72</v>
      </c>
      <c r="G733" s="13"/>
      <c r="H733" s="13" t="s">
        <v>6</v>
      </c>
      <c r="I733" s="34">
        <v>20</v>
      </c>
      <c r="J733" s="34">
        <v>19</v>
      </c>
      <c r="K733" s="34">
        <v>13</v>
      </c>
      <c r="L733" s="34">
        <v>49</v>
      </c>
      <c r="M733" s="24">
        <f t="shared" si="22"/>
        <v>0.95</v>
      </c>
      <c r="N733" s="24">
        <f t="shared" si="23"/>
        <v>0.68421052631578949</v>
      </c>
      <c r="O733" s="34">
        <v>14</v>
      </c>
    </row>
    <row r="734" spans="1:15" ht="14.25" customHeight="1">
      <c r="A734" s="23">
        <v>2015</v>
      </c>
      <c r="B734" s="23" t="s">
        <v>2367</v>
      </c>
      <c r="C734" s="13" t="s">
        <v>1886</v>
      </c>
      <c r="D734" s="13" t="s">
        <v>70</v>
      </c>
      <c r="E734" s="13" t="s">
        <v>206</v>
      </c>
      <c r="F734" s="24" t="s">
        <v>73</v>
      </c>
      <c r="G734" s="13"/>
      <c r="H734" s="13" t="s">
        <v>6</v>
      </c>
      <c r="I734" s="34">
        <v>8</v>
      </c>
      <c r="J734" s="34">
        <v>8</v>
      </c>
      <c r="K734" s="34">
        <v>7</v>
      </c>
      <c r="L734" s="34">
        <v>33</v>
      </c>
      <c r="M734" s="24">
        <f t="shared" si="22"/>
        <v>1</v>
      </c>
      <c r="N734" s="24">
        <f t="shared" si="23"/>
        <v>0.875</v>
      </c>
      <c r="O734" s="34">
        <v>7</v>
      </c>
    </row>
    <row r="735" spans="1:15" ht="14.25" customHeight="1">
      <c r="A735" s="23">
        <v>2015</v>
      </c>
      <c r="B735" s="23" t="s">
        <v>2367</v>
      </c>
      <c r="C735" s="13" t="s">
        <v>1886</v>
      </c>
      <c r="D735" s="13" t="s">
        <v>70</v>
      </c>
      <c r="E735" s="13" t="s">
        <v>206</v>
      </c>
      <c r="F735" s="24" t="s">
        <v>74</v>
      </c>
      <c r="G735" s="13"/>
      <c r="H735" s="13" t="s">
        <v>6</v>
      </c>
      <c r="I735" s="34">
        <v>6</v>
      </c>
      <c r="J735" s="34">
        <v>6</v>
      </c>
      <c r="K735" s="34">
        <v>4</v>
      </c>
      <c r="L735" s="34">
        <v>56</v>
      </c>
      <c r="M735" s="24">
        <f t="shared" si="22"/>
        <v>1</v>
      </c>
      <c r="N735" s="24">
        <f t="shared" si="23"/>
        <v>0.66666666666666663</v>
      </c>
      <c r="O735" s="34">
        <v>14</v>
      </c>
    </row>
    <row r="736" spans="1:15" ht="14.25" customHeight="1">
      <c r="A736" s="23">
        <v>2015</v>
      </c>
      <c r="B736" s="23" t="s">
        <v>2367</v>
      </c>
      <c r="C736" s="13" t="s">
        <v>1886</v>
      </c>
      <c r="D736" s="13" t="s">
        <v>70</v>
      </c>
      <c r="E736" s="13" t="s">
        <v>204</v>
      </c>
      <c r="F736" s="24" t="s">
        <v>577</v>
      </c>
      <c r="G736" s="13"/>
      <c r="H736" s="13" t="s">
        <v>6</v>
      </c>
      <c r="I736" s="34">
        <v>63</v>
      </c>
      <c r="J736" s="34">
        <v>50</v>
      </c>
      <c r="K736" s="34">
        <v>31</v>
      </c>
      <c r="L736" s="34">
        <v>187</v>
      </c>
      <c r="M736" s="24">
        <f t="shared" si="22"/>
        <v>0.79365079365079361</v>
      </c>
      <c r="N736" s="24">
        <f t="shared" si="23"/>
        <v>0.62</v>
      </c>
      <c r="O736" s="34">
        <v>18</v>
      </c>
    </row>
    <row r="737" spans="1:15" ht="14.25" customHeight="1">
      <c r="A737" s="23">
        <v>2015</v>
      </c>
      <c r="B737" s="23" t="s">
        <v>2367</v>
      </c>
      <c r="C737" s="13" t="s">
        <v>1886</v>
      </c>
      <c r="D737" s="13" t="s">
        <v>70</v>
      </c>
      <c r="E737" s="13" t="s">
        <v>204</v>
      </c>
      <c r="F737" s="24" t="s">
        <v>1466</v>
      </c>
      <c r="G737" s="13"/>
      <c r="H737" s="13" t="s">
        <v>6</v>
      </c>
      <c r="I737" s="34">
        <v>81</v>
      </c>
      <c r="J737" s="34">
        <v>53</v>
      </c>
      <c r="K737" s="34">
        <v>46</v>
      </c>
      <c r="L737" s="34">
        <v>232</v>
      </c>
      <c r="M737" s="24">
        <f t="shared" si="22"/>
        <v>0.65432098765432101</v>
      </c>
      <c r="N737" s="24">
        <f t="shared" si="23"/>
        <v>0.86792452830188682</v>
      </c>
      <c r="O737" s="34">
        <v>21</v>
      </c>
    </row>
    <row r="738" spans="1:15" ht="14.25" customHeight="1">
      <c r="A738" s="23">
        <v>2015</v>
      </c>
      <c r="B738" s="23" t="s">
        <v>2367</v>
      </c>
      <c r="C738" s="13" t="s">
        <v>1886</v>
      </c>
      <c r="D738" s="13" t="s">
        <v>70</v>
      </c>
      <c r="E738" s="13" t="s">
        <v>204</v>
      </c>
      <c r="F738" s="24" t="s">
        <v>1469</v>
      </c>
      <c r="G738" s="13"/>
      <c r="H738" s="13" t="s">
        <v>6</v>
      </c>
      <c r="I738" s="34">
        <v>33</v>
      </c>
      <c r="J738" s="34">
        <v>29</v>
      </c>
      <c r="K738" s="34">
        <v>21</v>
      </c>
      <c r="L738" s="34">
        <v>131</v>
      </c>
      <c r="M738" s="24">
        <f t="shared" si="22"/>
        <v>0.87878787878787878</v>
      </c>
      <c r="N738" s="24">
        <f t="shared" si="23"/>
        <v>0.72413793103448276</v>
      </c>
      <c r="O738" s="34">
        <v>11</v>
      </c>
    </row>
    <row r="739" spans="1:15" ht="14.25" customHeight="1">
      <c r="A739" s="23">
        <v>2015</v>
      </c>
      <c r="B739" s="23" t="s">
        <v>2367</v>
      </c>
      <c r="C739" s="13" t="s">
        <v>1886</v>
      </c>
      <c r="D739" s="13" t="s">
        <v>70</v>
      </c>
      <c r="E739" s="13" t="s">
        <v>204</v>
      </c>
      <c r="F739" s="24" t="s">
        <v>1478</v>
      </c>
      <c r="G739" s="13"/>
      <c r="H739" s="13" t="s">
        <v>6</v>
      </c>
      <c r="I739" s="34">
        <v>39</v>
      </c>
      <c r="J739" s="34">
        <v>31</v>
      </c>
      <c r="K739" s="34">
        <v>22</v>
      </c>
      <c r="L739" s="34">
        <v>109</v>
      </c>
      <c r="M739" s="24">
        <f t="shared" si="22"/>
        <v>0.79487179487179482</v>
      </c>
      <c r="N739" s="24">
        <f t="shared" si="23"/>
        <v>0.70967741935483875</v>
      </c>
      <c r="O739" s="34">
        <v>15</v>
      </c>
    </row>
    <row r="740" spans="1:15" ht="14.25" customHeight="1">
      <c r="A740" s="23">
        <v>2015</v>
      </c>
      <c r="B740" s="23" t="s">
        <v>2367</v>
      </c>
      <c r="C740" s="13" t="s">
        <v>1886</v>
      </c>
      <c r="D740" s="13" t="s">
        <v>76</v>
      </c>
      <c r="E740" s="13" t="s">
        <v>205</v>
      </c>
      <c r="F740" s="24" t="s">
        <v>78</v>
      </c>
      <c r="G740" s="13"/>
      <c r="H740" s="13" t="s">
        <v>6</v>
      </c>
      <c r="I740" s="34">
        <v>0</v>
      </c>
      <c r="J740" s="34">
        <v>0</v>
      </c>
      <c r="K740" s="34">
        <v>0</v>
      </c>
      <c r="L740" s="34">
        <v>37</v>
      </c>
      <c r="M740" s="24">
        <f t="shared" si="22"/>
        <v>0</v>
      </c>
      <c r="N740" s="24">
        <f t="shared" si="23"/>
        <v>0</v>
      </c>
      <c r="O740" s="34">
        <v>0</v>
      </c>
    </row>
    <row r="741" spans="1:15" ht="14.25" customHeight="1">
      <c r="A741" s="23">
        <v>2015</v>
      </c>
      <c r="B741" s="23" t="s">
        <v>2367</v>
      </c>
      <c r="C741" s="13" t="s">
        <v>1886</v>
      </c>
      <c r="D741" s="13" t="s">
        <v>76</v>
      </c>
      <c r="E741" s="13" t="s">
        <v>205</v>
      </c>
      <c r="F741" s="24" t="s">
        <v>79</v>
      </c>
      <c r="G741" s="13"/>
      <c r="H741" s="13" t="s">
        <v>6</v>
      </c>
      <c r="I741" s="34">
        <v>0</v>
      </c>
      <c r="J741" s="34">
        <v>0</v>
      </c>
      <c r="K741" s="34">
        <v>0</v>
      </c>
      <c r="L741" s="34">
        <v>17</v>
      </c>
      <c r="M741" s="24">
        <f t="shared" si="22"/>
        <v>0</v>
      </c>
      <c r="N741" s="24">
        <f t="shared" si="23"/>
        <v>0</v>
      </c>
      <c r="O741" s="34">
        <v>0</v>
      </c>
    </row>
    <row r="742" spans="1:15" ht="14.25" customHeight="1">
      <c r="A742" s="23">
        <v>2015</v>
      </c>
      <c r="B742" s="23" t="s">
        <v>2367</v>
      </c>
      <c r="C742" s="13" t="s">
        <v>1886</v>
      </c>
      <c r="D742" s="13" t="s">
        <v>76</v>
      </c>
      <c r="E742" s="13" t="s">
        <v>206</v>
      </c>
      <c r="F742" s="24" t="s">
        <v>81</v>
      </c>
      <c r="G742" s="13"/>
      <c r="H742" s="13" t="s">
        <v>6</v>
      </c>
      <c r="I742" s="34">
        <v>2</v>
      </c>
      <c r="J742" s="34">
        <v>2</v>
      </c>
      <c r="K742" s="34">
        <v>2</v>
      </c>
      <c r="L742" s="34">
        <v>27</v>
      </c>
      <c r="M742" s="24">
        <f t="shared" si="22"/>
        <v>1</v>
      </c>
      <c r="N742" s="24">
        <f t="shared" si="23"/>
        <v>1</v>
      </c>
      <c r="O742" s="34">
        <v>9</v>
      </c>
    </row>
    <row r="743" spans="1:15" ht="14.25" customHeight="1">
      <c r="A743" s="23">
        <v>2015</v>
      </c>
      <c r="B743" s="23" t="s">
        <v>2367</v>
      </c>
      <c r="C743" s="13" t="s">
        <v>1886</v>
      </c>
      <c r="D743" s="13" t="s">
        <v>76</v>
      </c>
      <c r="E743" s="13" t="s">
        <v>206</v>
      </c>
      <c r="F743" s="24" t="s">
        <v>82</v>
      </c>
      <c r="G743" s="13"/>
      <c r="H743" s="13" t="s">
        <v>6</v>
      </c>
      <c r="I743" s="34">
        <v>23</v>
      </c>
      <c r="J743" s="34">
        <v>20</v>
      </c>
      <c r="K743" s="34">
        <v>15</v>
      </c>
      <c r="L743" s="34">
        <v>67</v>
      </c>
      <c r="M743" s="24">
        <f t="shared" si="22"/>
        <v>0.86956521739130432</v>
      </c>
      <c r="N743" s="24">
        <f t="shared" si="23"/>
        <v>0.75</v>
      </c>
      <c r="O743" s="34">
        <v>16</v>
      </c>
    </row>
    <row r="744" spans="1:15" ht="14.25" customHeight="1">
      <c r="A744" s="23">
        <v>2015</v>
      </c>
      <c r="B744" s="23" t="s">
        <v>2367</v>
      </c>
      <c r="C744" s="13" t="s">
        <v>1886</v>
      </c>
      <c r="D744" s="13" t="s">
        <v>76</v>
      </c>
      <c r="E744" s="13" t="s">
        <v>204</v>
      </c>
      <c r="F744" s="24" t="s">
        <v>2395</v>
      </c>
      <c r="G744" s="13"/>
      <c r="H744" s="13" t="s">
        <v>6</v>
      </c>
      <c r="I744" s="34">
        <v>32</v>
      </c>
      <c r="J744" s="34">
        <v>28</v>
      </c>
      <c r="K744" s="34">
        <v>24</v>
      </c>
      <c r="L744" s="34">
        <v>210</v>
      </c>
      <c r="M744" s="24">
        <f t="shared" si="22"/>
        <v>0.875</v>
      </c>
      <c r="N744" s="24">
        <f t="shared" si="23"/>
        <v>0.8571428571428571</v>
      </c>
      <c r="O744" s="34">
        <v>11</v>
      </c>
    </row>
    <row r="745" spans="1:15" ht="14.25" customHeight="1">
      <c r="A745" s="23">
        <v>2015</v>
      </c>
      <c r="B745" s="23" t="s">
        <v>2367</v>
      </c>
      <c r="C745" s="13" t="s">
        <v>1886</v>
      </c>
      <c r="D745" s="13" t="s">
        <v>76</v>
      </c>
      <c r="E745" s="13" t="s">
        <v>204</v>
      </c>
      <c r="F745" s="24" t="s">
        <v>1459</v>
      </c>
      <c r="G745" s="13"/>
      <c r="H745" s="13" t="s">
        <v>6</v>
      </c>
      <c r="I745" s="34">
        <v>472</v>
      </c>
      <c r="J745" s="34">
        <v>290</v>
      </c>
      <c r="K745" s="34">
        <v>192</v>
      </c>
      <c r="L745" s="34">
        <v>1685</v>
      </c>
      <c r="M745" s="24">
        <f t="shared" si="22"/>
        <v>0.61440677966101698</v>
      </c>
      <c r="N745" s="24">
        <f t="shared" si="23"/>
        <v>0.66206896551724137</v>
      </c>
      <c r="O745" s="34">
        <v>117</v>
      </c>
    </row>
    <row r="746" spans="1:15" ht="14.25" customHeight="1">
      <c r="A746" s="23">
        <v>2015</v>
      </c>
      <c r="B746" s="23" t="s">
        <v>2367</v>
      </c>
      <c r="C746" s="13" t="s">
        <v>1886</v>
      </c>
      <c r="D746" s="13" t="s">
        <v>76</v>
      </c>
      <c r="E746" s="13" t="s">
        <v>204</v>
      </c>
      <c r="F746" s="24" t="s">
        <v>77</v>
      </c>
      <c r="G746" s="13"/>
      <c r="H746" s="13" t="s">
        <v>6</v>
      </c>
      <c r="I746" s="34">
        <v>149</v>
      </c>
      <c r="J746" s="34">
        <v>102</v>
      </c>
      <c r="K746" s="34">
        <v>68</v>
      </c>
      <c r="L746" s="34">
        <v>560</v>
      </c>
      <c r="M746" s="24">
        <f t="shared" si="22"/>
        <v>0.68456375838926176</v>
      </c>
      <c r="N746" s="24">
        <f t="shared" si="23"/>
        <v>0.66666666666666663</v>
      </c>
      <c r="O746" s="34">
        <v>30</v>
      </c>
    </row>
    <row r="747" spans="1:15" ht="14.25" customHeight="1">
      <c r="A747" s="23">
        <v>2015</v>
      </c>
      <c r="B747" s="23" t="s">
        <v>2367</v>
      </c>
      <c r="C747" s="13" t="s">
        <v>1886</v>
      </c>
      <c r="D747" s="13" t="s">
        <v>83</v>
      </c>
      <c r="E747" s="13" t="s">
        <v>207</v>
      </c>
      <c r="F747" s="24" t="s">
        <v>85</v>
      </c>
      <c r="G747" s="13"/>
      <c r="H747" s="13" t="s">
        <v>6</v>
      </c>
      <c r="I747" s="34">
        <v>2</v>
      </c>
      <c r="J747" s="34">
        <v>2</v>
      </c>
      <c r="K747" s="34">
        <v>2</v>
      </c>
      <c r="L747" s="34">
        <v>7</v>
      </c>
      <c r="M747" s="24">
        <f t="shared" si="22"/>
        <v>1</v>
      </c>
      <c r="N747" s="24">
        <f t="shared" si="23"/>
        <v>1</v>
      </c>
      <c r="O747" s="34">
        <v>0</v>
      </c>
    </row>
    <row r="748" spans="1:15" ht="14.25" customHeight="1">
      <c r="A748" s="23">
        <v>2015</v>
      </c>
      <c r="B748" s="23" t="s">
        <v>2367</v>
      </c>
      <c r="C748" s="13" t="s">
        <v>1886</v>
      </c>
      <c r="D748" s="13" t="s">
        <v>83</v>
      </c>
      <c r="E748" s="13" t="s">
        <v>206</v>
      </c>
      <c r="F748" s="24" t="s">
        <v>84</v>
      </c>
      <c r="G748" s="13"/>
      <c r="H748" s="13" t="s">
        <v>6</v>
      </c>
      <c r="I748" s="34">
        <v>8</v>
      </c>
      <c r="J748" s="34">
        <v>2</v>
      </c>
      <c r="K748" s="34">
        <v>2</v>
      </c>
      <c r="L748" s="34">
        <v>19</v>
      </c>
      <c r="M748" s="24">
        <f t="shared" si="22"/>
        <v>0.25</v>
      </c>
      <c r="N748" s="24">
        <f t="shared" si="23"/>
        <v>1</v>
      </c>
      <c r="O748" s="34">
        <v>4</v>
      </c>
    </row>
    <row r="749" spans="1:15" ht="14.25" customHeight="1">
      <c r="A749" s="23">
        <v>2015</v>
      </c>
      <c r="B749" s="23" t="s">
        <v>2367</v>
      </c>
      <c r="C749" s="13" t="s">
        <v>1886</v>
      </c>
      <c r="D749" s="13" t="s">
        <v>86</v>
      </c>
      <c r="E749" s="13" t="s">
        <v>206</v>
      </c>
      <c r="F749" s="24" t="s">
        <v>88</v>
      </c>
      <c r="G749" s="13"/>
      <c r="H749" s="13" t="s">
        <v>6</v>
      </c>
      <c r="I749" s="34">
        <v>234</v>
      </c>
      <c r="J749" s="34">
        <v>127</v>
      </c>
      <c r="K749" s="34">
        <v>117</v>
      </c>
      <c r="L749" s="34">
        <v>435</v>
      </c>
      <c r="M749" s="24">
        <f t="shared" si="22"/>
        <v>0.54273504273504269</v>
      </c>
      <c r="N749" s="24">
        <f t="shared" si="23"/>
        <v>0.92125984251968507</v>
      </c>
      <c r="O749" s="34">
        <v>95</v>
      </c>
    </row>
    <row r="750" spans="1:15" ht="14.25" customHeight="1">
      <c r="A750" s="23">
        <v>2015</v>
      </c>
      <c r="B750" s="23" t="s">
        <v>2367</v>
      </c>
      <c r="C750" s="13" t="s">
        <v>1886</v>
      </c>
      <c r="D750" s="13" t="s">
        <v>86</v>
      </c>
      <c r="E750" s="13" t="s">
        <v>204</v>
      </c>
      <c r="F750" s="24" t="s">
        <v>984</v>
      </c>
      <c r="G750" s="13"/>
      <c r="H750" s="13" t="s">
        <v>203</v>
      </c>
      <c r="I750" s="34">
        <v>51</v>
      </c>
      <c r="J750" s="34">
        <v>45</v>
      </c>
      <c r="K750" s="34">
        <v>38</v>
      </c>
      <c r="L750" s="34">
        <v>208</v>
      </c>
      <c r="M750" s="24">
        <f t="shared" si="22"/>
        <v>0.88235294117647056</v>
      </c>
      <c r="N750" s="24">
        <f t="shared" si="23"/>
        <v>0.84444444444444444</v>
      </c>
      <c r="O750" s="34">
        <v>18</v>
      </c>
    </row>
    <row r="751" spans="1:15" ht="14.25" customHeight="1">
      <c r="A751" s="23">
        <v>2015</v>
      </c>
      <c r="B751" s="23" t="s">
        <v>2367</v>
      </c>
      <c r="C751" s="13" t="s">
        <v>1886</v>
      </c>
      <c r="D751" s="13" t="s">
        <v>86</v>
      </c>
      <c r="E751" s="13" t="s">
        <v>204</v>
      </c>
      <c r="F751" s="24" t="s">
        <v>87</v>
      </c>
      <c r="G751" s="13"/>
      <c r="H751" s="13" t="s">
        <v>6</v>
      </c>
      <c r="I751" s="34">
        <v>31</v>
      </c>
      <c r="J751" s="34">
        <v>21</v>
      </c>
      <c r="K751" s="34">
        <v>14</v>
      </c>
      <c r="L751" s="34">
        <v>191</v>
      </c>
      <c r="M751" s="24">
        <f t="shared" si="22"/>
        <v>0.67741935483870963</v>
      </c>
      <c r="N751" s="24">
        <f t="shared" si="23"/>
        <v>0.66666666666666663</v>
      </c>
      <c r="O751" s="34">
        <v>6</v>
      </c>
    </row>
    <row r="752" spans="1:15" ht="14.25" customHeight="1">
      <c r="A752" s="23">
        <v>2015</v>
      </c>
      <c r="B752" s="23" t="s">
        <v>2367</v>
      </c>
      <c r="C752" s="13" t="s">
        <v>1886</v>
      </c>
      <c r="D752" s="13" t="s">
        <v>89</v>
      </c>
      <c r="E752" s="13" t="s">
        <v>205</v>
      </c>
      <c r="F752" s="24" t="s">
        <v>90</v>
      </c>
      <c r="G752" s="13"/>
      <c r="H752" s="13" t="s">
        <v>6</v>
      </c>
      <c r="I752" s="34">
        <v>12</v>
      </c>
      <c r="J752" s="34">
        <v>11</v>
      </c>
      <c r="K752" s="34">
        <v>8</v>
      </c>
      <c r="L752" s="34">
        <v>18</v>
      </c>
      <c r="M752" s="24">
        <f t="shared" si="22"/>
        <v>0.91666666666666663</v>
      </c>
      <c r="N752" s="24">
        <f t="shared" si="23"/>
        <v>0.72727272727272729</v>
      </c>
      <c r="O752" s="34">
        <v>19</v>
      </c>
    </row>
    <row r="753" spans="1:15" ht="14.25" customHeight="1">
      <c r="A753" s="23">
        <v>2015</v>
      </c>
      <c r="B753" s="23" t="s">
        <v>2367</v>
      </c>
      <c r="C753" s="13" t="s">
        <v>1886</v>
      </c>
      <c r="D753" s="13" t="s">
        <v>89</v>
      </c>
      <c r="E753" s="13" t="s">
        <v>205</v>
      </c>
      <c r="F753" s="24" t="s">
        <v>1447</v>
      </c>
      <c r="G753" s="13"/>
      <c r="H753" s="13" t="s">
        <v>6</v>
      </c>
      <c r="I753" s="34">
        <v>0</v>
      </c>
      <c r="J753" s="34">
        <v>0</v>
      </c>
      <c r="K753" s="34">
        <v>0</v>
      </c>
      <c r="L753" s="34">
        <v>16</v>
      </c>
      <c r="M753" s="24">
        <f t="shared" si="22"/>
        <v>0</v>
      </c>
      <c r="N753" s="24">
        <f t="shared" si="23"/>
        <v>0</v>
      </c>
      <c r="O753" s="34">
        <v>0</v>
      </c>
    </row>
    <row r="754" spans="1:15" ht="14.25" customHeight="1">
      <c r="A754" s="23">
        <v>2015</v>
      </c>
      <c r="B754" s="23" t="s">
        <v>2367</v>
      </c>
      <c r="C754" s="13" t="s">
        <v>1886</v>
      </c>
      <c r="D754" s="13" t="s">
        <v>89</v>
      </c>
      <c r="E754" s="13" t="s">
        <v>205</v>
      </c>
      <c r="F754" s="24" t="s">
        <v>91</v>
      </c>
      <c r="G754" s="13"/>
      <c r="H754" s="13" t="s">
        <v>6</v>
      </c>
      <c r="I754" s="34">
        <v>0</v>
      </c>
      <c r="J754" s="34">
        <v>0</v>
      </c>
      <c r="K754" s="34">
        <v>0</v>
      </c>
      <c r="L754" s="34">
        <v>5</v>
      </c>
      <c r="M754" s="24">
        <f t="shared" si="22"/>
        <v>0</v>
      </c>
      <c r="N754" s="24">
        <f t="shared" si="23"/>
        <v>0</v>
      </c>
      <c r="O754" s="34">
        <v>0</v>
      </c>
    </row>
    <row r="755" spans="1:15" ht="14.25" customHeight="1">
      <c r="A755" s="23">
        <v>2015</v>
      </c>
      <c r="B755" s="23" t="s">
        <v>2367</v>
      </c>
      <c r="C755" s="13" t="s">
        <v>1886</v>
      </c>
      <c r="D755" s="13" t="s">
        <v>89</v>
      </c>
      <c r="E755" s="13" t="s">
        <v>205</v>
      </c>
      <c r="F755" s="24" t="s">
        <v>92</v>
      </c>
      <c r="G755" s="13"/>
      <c r="H755" s="13" t="s">
        <v>6</v>
      </c>
      <c r="I755" s="34">
        <v>45</v>
      </c>
      <c r="J755" s="34">
        <v>30</v>
      </c>
      <c r="K755" s="34">
        <v>29</v>
      </c>
      <c r="L755" s="34">
        <v>59</v>
      </c>
      <c r="M755" s="24">
        <f t="shared" si="22"/>
        <v>0.66666666666666663</v>
      </c>
      <c r="N755" s="24">
        <f t="shared" si="23"/>
        <v>0.96666666666666667</v>
      </c>
      <c r="O755" s="34">
        <v>0</v>
      </c>
    </row>
    <row r="756" spans="1:15" ht="14.25" customHeight="1">
      <c r="A756" s="23">
        <v>2015</v>
      </c>
      <c r="B756" s="23" t="s">
        <v>2367</v>
      </c>
      <c r="C756" s="13" t="s">
        <v>1886</v>
      </c>
      <c r="D756" s="13" t="s">
        <v>89</v>
      </c>
      <c r="E756" s="13" t="s">
        <v>204</v>
      </c>
      <c r="F756" s="24" t="s">
        <v>1465</v>
      </c>
      <c r="G756" s="13"/>
      <c r="H756" s="13" t="s">
        <v>6</v>
      </c>
      <c r="I756" s="34">
        <v>95</v>
      </c>
      <c r="J756" s="34">
        <v>70</v>
      </c>
      <c r="K756" s="34">
        <v>53</v>
      </c>
      <c r="L756" s="34">
        <v>335</v>
      </c>
      <c r="M756" s="24">
        <f t="shared" si="22"/>
        <v>0.73684210526315785</v>
      </c>
      <c r="N756" s="24">
        <f t="shared" si="23"/>
        <v>0.75714285714285712</v>
      </c>
      <c r="O756" s="34">
        <v>29</v>
      </c>
    </row>
    <row r="757" spans="1:15" ht="14.25" customHeight="1">
      <c r="A757" s="23">
        <v>2015</v>
      </c>
      <c r="B757" s="23" t="s">
        <v>2367</v>
      </c>
      <c r="C757" s="13" t="s">
        <v>1886</v>
      </c>
      <c r="D757" s="13" t="s">
        <v>94</v>
      </c>
      <c r="E757" s="13" t="s">
        <v>207</v>
      </c>
      <c r="F757" s="24" t="s">
        <v>99</v>
      </c>
      <c r="G757" s="13"/>
      <c r="H757" s="13" t="s">
        <v>6</v>
      </c>
      <c r="I757" s="34">
        <v>2</v>
      </c>
      <c r="J757" s="34">
        <v>1</v>
      </c>
      <c r="K757" s="34">
        <v>1</v>
      </c>
      <c r="L757" s="34">
        <v>18</v>
      </c>
      <c r="M757" s="24">
        <f t="shared" si="22"/>
        <v>0.5</v>
      </c>
      <c r="N757" s="24">
        <f t="shared" si="23"/>
        <v>1</v>
      </c>
      <c r="O757" s="34">
        <v>0</v>
      </c>
    </row>
    <row r="758" spans="1:15" ht="14.25" customHeight="1">
      <c r="A758" s="23">
        <v>2015</v>
      </c>
      <c r="B758" s="23" t="s">
        <v>2367</v>
      </c>
      <c r="C758" s="13" t="s">
        <v>1886</v>
      </c>
      <c r="D758" s="13" t="s">
        <v>94</v>
      </c>
      <c r="E758" s="13" t="s">
        <v>205</v>
      </c>
      <c r="F758" s="24" t="s">
        <v>95</v>
      </c>
      <c r="G758" s="13"/>
      <c r="H758" s="13" t="s">
        <v>6</v>
      </c>
      <c r="I758" s="34">
        <v>0</v>
      </c>
      <c r="J758" s="34">
        <v>0</v>
      </c>
      <c r="K758" s="34">
        <v>0</v>
      </c>
      <c r="L758" s="34">
        <v>9</v>
      </c>
      <c r="M758" s="24">
        <f t="shared" si="22"/>
        <v>0</v>
      </c>
      <c r="N758" s="24">
        <f t="shared" si="23"/>
        <v>0</v>
      </c>
      <c r="O758" s="34">
        <v>1</v>
      </c>
    </row>
    <row r="759" spans="1:15" ht="14.25" customHeight="1">
      <c r="A759" s="23">
        <v>2015</v>
      </c>
      <c r="B759" s="23" t="s">
        <v>2367</v>
      </c>
      <c r="C759" s="13" t="s">
        <v>1886</v>
      </c>
      <c r="D759" s="13" t="s">
        <v>94</v>
      </c>
      <c r="E759" s="13" t="s">
        <v>206</v>
      </c>
      <c r="F759" s="24" t="s">
        <v>96</v>
      </c>
      <c r="G759" s="13"/>
      <c r="H759" s="13" t="s">
        <v>6</v>
      </c>
      <c r="I759" s="34">
        <v>12</v>
      </c>
      <c r="J759" s="34">
        <v>11</v>
      </c>
      <c r="K759" s="34">
        <v>8</v>
      </c>
      <c r="L759" s="34">
        <v>49</v>
      </c>
      <c r="M759" s="24">
        <f t="shared" si="22"/>
        <v>0.91666666666666663</v>
      </c>
      <c r="N759" s="24">
        <f t="shared" si="23"/>
        <v>0.72727272727272729</v>
      </c>
      <c r="O759" s="34">
        <v>6</v>
      </c>
    </row>
    <row r="760" spans="1:15" ht="14.25" customHeight="1">
      <c r="A760" s="23">
        <v>2015</v>
      </c>
      <c r="B760" s="23" t="s">
        <v>2367</v>
      </c>
      <c r="C760" s="13" t="s">
        <v>1886</v>
      </c>
      <c r="D760" s="13" t="s">
        <v>94</v>
      </c>
      <c r="E760" s="13" t="s">
        <v>206</v>
      </c>
      <c r="F760" s="24" t="s">
        <v>97</v>
      </c>
      <c r="G760" s="13"/>
      <c r="H760" s="13" t="s">
        <v>6</v>
      </c>
      <c r="I760" s="34">
        <v>22</v>
      </c>
      <c r="J760" s="34">
        <v>22</v>
      </c>
      <c r="K760" s="34">
        <v>11</v>
      </c>
      <c r="L760" s="34">
        <v>82</v>
      </c>
      <c r="M760" s="24">
        <f t="shared" si="22"/>
        <v>1</v>
      </c>
      <c r="N760" s="24">
        <f t="shared" si="23"/>
        <v>0.5</v>
      </c>
      <c r="O760" s="34">
        <v>10</v>
      </c>
    </row>
    <row r="761" spans="1:15" ht="14.25" customHeight="1">
      <c r="A761" s="23">
        <v>2015</v>
      </c>
      <c r="B761" s="23" t="s">
        <v>2367</v>
      </c>
      <c r="C761" s="13" t="s">
        <v>1886</v>
      </c>
      <c r="D761" s="13" t="s">
        <v>94</v>
      </c>
      <c r="E761" s="13" t="s">
        <v>206</v>
      </c>
      <c r="F761" s="24" t="s">
        <v>98</v>
      </c>
      <c r="G761" s="13"/>
      <c r="H761" s="13" t="s">
        <v>6</v>
      </c>
      <c r="I761" s="34">
        <v>34</v>
      </c>
      <c r="J761" s="34">
        <v>24</v>
      </c>
      <c r="K761" s="34">
        <v>14</v>
      </c>
      <c r="L761" s="34">
        <v>70</v>
      </c>
      <c r="M761" s="24">
        <f t="shared" si="22"/>
        <v>0.70588235294117652</v>
      </c>
      <c r="N761" s="24">
        <f t="shared" si="23"/>
        <v>0.58333333333333337</v>
      </c>
      <c r="O761" s="34">
        <v>30</v>
      </c>
    </row>
    <row r="762" spans="1:15" ht="14.25" customHeight="1">
      <c r="A762" s="23">
        <v>2015</v>
      </c>
      <c r="B762" s="23" t="s">
        <v>2367</v>
      </c>
      <c r="C762" s="13" t="s">
        <v>1886</v>
      </c>
      <c r="D762" s="13" t="s">
        <v>94</v>
      </c>
      <c r="E762" s="13" t="s">
        <v>204</v>
      </c>
      <c r="F762" s="24" t="s">
        <v>1463</v>
      </c>
      <c r="G762" s="13"/>
      <c r="H762" s="13" t="s">
        <v>6</v>
      </c>
      <c r="I762" s="34">
        <v>37</v>
      </c>
      <c r="J762" s="34">
        <v>30</v>
      </c>
      <c r="K762" s="34">
        <v>25</v>
      </c>
      <c r="L762" s="34">
        <v>250</v>
      </c>
      <c r="M762" s="24">
        <f t="shared" si="22"/>
        <v>0.81081081081081086</v>
      </c>
      <c r="N762" s="24">
        <f t="shared" si="23"/>
        <v>0.83333333333333337</v>
      </c>
      <c r="O762" s="34">
        <v>20</v>
      </c>
    </row>
    <row r="763" spans="1:15" ht="14.25" customHeight="1">
      <c r="A763" s="23">
        <v>2015</v>
      </c>
      <c r="B763" s="23" t="s">
        <v>2367</v>
      </c>
      <c r="C763" s="13" t="s">
        <v>1886</v>
      </c>
      <c r="D763" s="13" t="s">
        <v>100</v>
      </c>
      <c r="E763" s="13" t="s">
        <v>207</v>
      </c>
      <c r="F763" s="24" t="s">
        <v>103</v>
      </c>
      <c r="G763" s="13"/>
      <c r="H763" s="13" t="s">
        <v>6</v>
      </c>
      <c r="I763" s="34">
        <v>5</v>
      </c>
      <c r="J763" s="34">
        <v>4</v>
      </c>
      <c r="K763" s="34">
        <v>1</v>
      </c>
      <c r="L763" s="34">
        <v>8</v>
      </c>
      <c r="M763" s="24">
        <f t="shared" si="22"/>
        <v>0.8</v>
      </c>
      <c r="N763" s="24">
        <f t="shared" si="23"/>
        <v>0.25</v>
      </c>
      <c r="O763" s="34">
        <v>1</v>
      </c>
    </row>
    <row r="764" spans="1:15" ht="14.25" customHeight="1">
      <c r="A764" s="23">
        <v>2015</v>
      </c>
      <c r="B764" s="23" t="s">
        <v>2367</v>
      </c>
      <c r="C764" s="13" t="s">
        <v>1886</v>
      </c>
      <c r="D764" s="13" t="s">
        <v>100</v>
      </c>
      <c r="E764" s="13" t="s">
        <v>206</v>
      </c>
      <c r="F764" s="24" t="s">
        <v>102</v>
      </c>
      <c r="G764" s="13"/>
      <c r="H764" s="13" t="s">
        <v>6</v>
      </c>
      <c r="I764" s="34">
        <v>14</v>
      </c>
      <c r="J764" s="34">
        <v>11</v>
      </c>
      <c r="K764" s="34">
        <v>9</v>
      </c>
      <c r="L764" s="34">
        <v>42</v>
      </c>
      <c r="M764" s="24">
        <f t="shared" si="22"/>
        <v>0.7857142857142857</v>
      </c>
      <c r="N764" s="24">
        <f t="shared" si="23"/>
        <v>0.81818181818181823</v>
      </c>
      <c r="O764" s="34">
        <v>9</v>
      </c>
    </row>
    <row r="765" spans="1:15" ht="14.25" customHeight="1">
      <c r="A765" s="23">
        <v>2015</v>
      </c>
      <c r="B765" s="23" t="s">
        <v>2367</v>
      </c>
      <c r="C765" s="13" t="s">
        <v>1886</v>
      </c>
      <c r="D765" s="13" t="s">
        <v>100</v>
      </c>
      <c r="E765" s="13" t="s">
        <v>204</v>
      </c>
      <c r="F765" s="24" t="s">
        <v>1468</v>
      </c>
      <c r="G765" s="13"/>
      <c r="H765" s="13" t="s">
        <v>6</v>
      </c>
      <c r="I765" s="34">
        <v>30</v>
      </c>
      <c r="J765" s="34">
        <v>26</v>
      </c>
      <c r="K765" s="34">
        <v>23</v>
      </c>
      <c r="L765" s="34">
        <v>114</v>
      </c>
      <c r="M765" s="24">
        <f t="shared" si="22"/>
        <v>0.8666666666666667</v>
      </c>
      <c r="N765" s="24">
        <f t="shared" si="23"/>
        <v>0.88461538461538458</v>
      </c>
      <c r="O765" s="34">
        <v>7</v>
      </c>
    </row>
    <row r="766" spans="1:15" ht="14.25" customHeight="1">
      <c r="A766" s="23">
        <v>2015</v>
      </c>
      <c r="B766" s="23" t="s">
        <v>2367</v>
      </c>
      <c r="C766" s="13" t="s">
        <v>1886</v>
      </c>
      <c r="D766" s="13" t="s">
        <v>100</v>
      </c>
      <c r="E766" s="13" t="s">
        <v>204</v>
      </c>
      <c r="F766" s="24" t="s">
        <v>101</v>
      </c>
      <c r="G766" s="13"/>
      <c r="H766" s="13" t="s">
        <v>6</v>
      </c>
      <c r="I766" s="34">
        <v>2</v>
      </c>
      <c r="J766" s="34">
        <v>2</v>
      </c>
      <c r="K766" s="34">
        <v>2</v>
      </c>
      <c r="L766" s="34">
        <v>28</v>
      </c>
      <c r="M766" s="24">
        <f t="shared" si="22"/>
        <v>1</v>
      </c>
      <c r="N766" s="24">
        <f t="shared" si="23"/>
        <v>1</v>
      </c>
      <c r="O766" s="34">
        <v>2</v>
      </c>
    </row>
    <row r="767" spans="1:15" ht="14.25" customHeight="1">
      <c r="A767" s="23">
        <v>2015</v>
      </c>
      <c r="B767" s="23" t="s">
        <v>2367</v>
      </c>
      <c r="C767" s="13" t="s">
        <v>1886</v>
      </c>
      <c r="D767" s="13" t="s">
        <v>104</v>
      </c>
      <c r="E767" s="13" t="s">
        <v>207</v>
      </c>
      <c r="F767" s="24" t="s">
        <v>119</v>
      </c>
      <c r="G767" s="13"/>
      <c r="H767" s="13" t="s">
        <v>6</v>
      </c>
      <c r="I767" s="34">
        <v>11</v>
      </c>
      <c r="J767" s="34">
        <v>5</v>
      </c>
      <c r="K767" s="34">
        <v>2</v>
      </c>
      <c r="L767" s="34">
        <v>53</v>
      </c>
      <c r="M767" s="24">
        <f t="shared" si="22"/>
        <v>0.45454545454545453</v>
      </c>
      <c r="N767" s="24">
        <f t="shared" si="23"/>
        <v>0.4</v>
      </c>
      <c r="O767" s="34">
        <v>3</v>
      </c>
    </row>
    <row r="768" spans="1:15" ht="14.25" customHeight="1">
      <c r="A768" s="23">
        <v>2015</v>
      </c>
      <c r="B768" s="23" t="s">
        <v>2367</v>
      </c>
      <c r="C768" s="13" t="s">
        <v>1886</v>
      </c>
      <c r="D768" s="13" t="s">
        <v>104</v>
      </c>
      <c r="E768" s="13" t="s">
        <v>205</v>
      </c>
      <c r="F768" s="24" t="s">
        <v>106</v>
      </c>
      <c r="G768" s="13"/>
      <c r="H768" s="13" t="s">
        <v>6</v>
      </c>
      <c r="I768" s="34">
        <v>49</v>
      </c>
      <c r="J768" s="34">
        <v>24</v>
      </c>
      <c r="K768" s="34">
        <v>22</v>
      </c>
      <c r="L768" s="34">
        <v>43</v>
      </c>
      <c r="M768" s="24">
        <f t="shared" si="22"/>
        <v>0.48979591836734693</v>
      </c>
      <c r="N768" s="24">
        <f t="shared" si="23"/>
        <v>0.91666666666666663</v>
      </c>
      <c r="O768" s="34">
        <v>22</v>
      </c>
    </row>
    <row r="769" spans="1:15" ht="14.25" customHeight="1">
      <c r="A769" s="23">
        <v>2015</v>
      </c>
      <c r="B769" s="23" t="s">
        <v>2367</v>
      </c>
      <c r="C769" s="13" t="s">
        <v>1886</v>
      </c>
      <c r="D769" s="13" t="s">
        <v>104</v>
      </c>
      <c r="E769" s="13" t="s">
        <v>205</v>
      </c>
      <c r="F769" s="24" t="s">
        <v>107</v>
      </c>
      <c r="G769" s="13"/>
      <c r="H769" s="13" t="s">
        <v>6</v>
      </c>
      <c r="I769" s="34">
        <v>10</v>
      </c>
      <c r="J769" s="34">
        <v>10</v>
      </c>
      <c r="K769" s="34">
        <v>7</v>
      </c>
      <c r="L769" s="34">
        <v>39</v>
      </c>
      <c r="M769" s="24">
        <f t="shared" si="22"/>
        <v>1</v>
      </c>
      <c r="N769" s="24">
        <f t="shared" si="23"/>
        <v>0.7</v>
      </c>
      <c r="O769" s="34">
        <v>8</v>
      </c>
    </row>
    <row r="770" spans="1:15" ht="14.25" customHeight="1">
      <c r="A770" s="23">
        <v>2015</v>
      </c>
      <c r="B770" s="23" t="s">
        <v>2367</v>
      </c>
      <c r="C770" s="13" t="s">
        <v>1886</v>
      </c>
      <c r="D770" s="13" t="s">
        <v>104</v>
      </c>
      <c r="E770" s="13" t="s">
        <v>205</v>
      </c>
      <c r="F770" s="24" t="s">
        <v>108</v>
      </c>
      <c r="G770" s="13"/>
      <c r="H770" s="13" t="s">
        <v>6</v>
      </c>
      <c r="I770" s="34">
        <v>56</v>
      </c>
      <c r="J770" s="34">
        <v>35</v>
      </c>
      <c r="K770" s="34">
        <v>27</v>
      </c>
      <c r="L770" s="34">
        <v>78</v>
      </c>
      <c r="M770" s="24">
        <f t="shared" ref="M770:M833" si="24">+IFERROR(J770/I770,0)</f>
        <v>0.625</v>
      </c>
      <c r="N770" s="24">
        <f t="shared" ref="N770:N833" si="25">+IFERROR(K770/J770,0)</f>
        <v>0.77142857142857146</v>
      </c>
      <c r="O770" s="34">
        <v>13</v>
      </c>
    </row>
    <row r="771" spans="1:15" ht="14.25" customHeight="1">
      <c r="A771" s="23">
        <v>2015</v>
      </c>
      <c r="B771" s="23" t="s">
        <v>2367</v>
      </c>
      <c r="C771" s="13" t="s">
        <v>1886</v>
      </c>
      <c r="D771" s="13" t="s">
        <v>104</v>
      </c>
      <c r="E771" s="13" t="s">
        <v>205</v>
      </c>
      <c r="F771" s="24" t="s">
        <v>109</v>
      </c>
      <c r="G771" s="13"/>
      <c r="H771" s="13" t="s">
        <v>6</v>
      </c>
      <c r="I771" s="34">
        <v>20</v>
      </c>
      <c r="J771" s="34">
        <v>15</v>
      </c>
      <c r="K771" s="34">
        <v>14</v>
      </c>
      <c r="L771" s="34">
        <v>30</v>
      </c>
      <c r="M771" s="24">
        <f t="shared" si="24"/>
        <v>0.75</v>
      </c>
      <c r="N771" s="24">
        <f t="shared" si="25"/>
        <v>0.93333333333333335</v>
      </c>
      <c r="O771" s="34">
        <v>14</v>
      </c>
    </row>
    <row r="772" spans="1:15" ht="14.25" customHeight="1">
      <c r="A772" s="23">
        <v>2015</v>
      </c>
      <c r="B772" s="23" t="s">
        <v>2367</v>
      </c>
      <c r="C772" s="13" t="s">
        <v>1886</v>
      </c>
      <c r="D772" s="13" t="s">
        <v>104</v>
      </c>
      <c r="E772" s="13" t="s">
        <v>205</v>
      </c>
      <c r="F772" s="24" t="s">
        <v>110</v>
      </c>
      <c r="G772" s="13"/>
      <c r="H772" s="13" t="s">
        <v>6</v>
      </c>
      <c r="I772" s="34">
        <v>26</v>
      </c>
      <c r="J772" s="34">
        <v>20</v>
      </c>
      <c r="K772" s="34">
        <v>18</v>
      </c>
      <c r="L772" s="34">
        <v>31</v>
      </c>
      <c r="M772" s="24">
        <f t="shared" si="24"/>
        <v>0.76923076923076927</v>
      </c>
      <c r="N772" s="24">
        <f t="shared" si="25"/>
        <v>0.9</v>
      </c>
      <c r="O772" s="34">
        <v>8</v>
      </c>
    </row>
    <row r="773" spans="1:15" ht="14.25" customHeight="1">
      <c r="A773" s="23">
        <v>2015</v>
      </c>
      <c r="B773" s="23" t="s">
        <v>2367</v>
      </c>
      <c r="C773" s="13" t="s">
        <v>1886</v>
      </c>
      <c r="D773" s="13" t="s">
        <v>104</v>
      </c>
      <c r="E773" s="13" t="s">
        <v>205</v>
      </c>
      <c r="F773" s="24" t="s">
        <v>111</v>
      </c>
      <c r="G773" s="13"/>
      <c r="H773" s="13" t="s">
        <v>6</v>
      </c>
      <c r="I773" s="34">
        <v>16</v>
      </c>
      <c r="J773" s="34">
        <v>13</v>
      </c>
      <c r="K773" s="34">
        <v>11</v>
      </c>
      <c r="L773" s="34">
        <v>28</v>
      </c>
      <c r="M773" s="24">
        <f t="shared" si="24"/>
        <v>0.8125</v>
      </c>
      <c r="N773" s="24">
        <f t="shared" si="25"/>
        <v>0.84615384615384615</v>
      </c>
      <c r="O773" s="34">
        <v>10</v>
      </c>
    </row>
    <row r="774" spans="1:15" ht="14.25" customHeight="1">
      <c r="A774" s="23">
        <v>2015</v>
      </c>
      <c r="B774" s="23" t="s">
        <v>2367</v>
      </c>
      <c r="C774" s="13" t="s">
        <v>1886</v>
      </c>
      <c r="D774" s="13" t="s">
        <v>104</v>
      </c>
      <c r="E774" s="13" t="s">
        <v>206</v>
      </c>
      <c r="F774" s="24" t="s">
        <v>114</v>
      </c>
      <c r="G774" s="13"/>
      <c r="H774" s="13" t="s">
        <v>6</v>
      </c>
      <c r="I774" s="34">
        <v>9</v>
      </c>
      <c r="J774" s="34">
        <v>8</v>
      </c>
      <c r="K774" s="34">
        <v>4</v>
      </c>
      <c r="L774" s="34">
        <v>26</v>
      </c>
      <c r="M774" s="24">
        <f t="shared" si="24"/>
        <v>0.88888888888888884</v>
      </c>
      <c r="N774" s="24">
        <f t="shared" si="25"/>
        <v>0.5</v>
      </c>
      <c r="O774" s="34">
        <v>2</v>
      </c>
    </row>
    <row r="775" spans="1:15" ht="14.25" customHeight="1">
      <c r="A775" s="23">
        <v>2015</v>
      </c>
      <c r="B775" s="23" t="s">
        <v>2367</v>
      </c>
      <c r="C775" s="13" t="s">
        <v>1886</v>
      </c>
      <c r="D775" s="13" t="s">
        <v>104</v>
      </c>
      <c r="E775" s="13" t="s">
        <v>206</v>
      </c>
      <c r="F775" s="24" t="s">
        <v>115</v>
      </c>
      <c r="G775" s="13"/>
      <c r="H775" s="13" t="s">
        <v>6</v>
      </c>
      <c r="I775" s="34">
        <v>26</v>
      </c>
      <c r="J775" s="34">
        <v>22</v>
      </c>
      <c r="K775" s="34">
        <v>16</v>
      </c>
      <c r="L775" s="34">
        <v>87</v>
      </c>
      <c r="M775" s="24">
        <f t="shared" si="24"/>
        <v>0.84615384615384615</v>
      </c>
      <c r="N775" s="24">
        <f t="shared" si="25"/>
        <v>0.72727272727272729</v>
      </c>
      <c r="O775" s="34">
        <v>35</v>
      </c>
    </row>
    <row r="776" spans="1:15" ht="14.25" customHeight="1">
      <c r="A776" s="23">
        <v>2015</v>
      </c>
      <c r="B776" s="23" t="s">
        <v>2367</v>
      </c>
      <c r="C776" s="13" t="s">
        <v>1886</v>
      </c>
      <c r="D776" s="13" t="s">
        <v>104</v>
      </c>
      <c r="E776" s="13" t="s">
        <v>206</v>
      </c>
      <c r="F776" s="24" t="s">
        <v>116</v>
      </c>
      <c r="G776" s="13"/>
      <c r="H776" s="13" t="s">
        <v>6</v>
      </c>
      <c r="I776" s="34">
        <v>16</v>
      </c>
      <c r="J776" s="34">
        <v>10</v>
      </c>
      <c r="K776" s="34">
        <v>9</v>
      </c>
      <c r="L776" s="34">
        <v>58</v>
      </c>
      <c r="M776" s="24">
        <f t="shared" si="24"/>
        <v>0.625</v>
      </c>
      <c r="N776" s="24">
        <f t="shared" si="25"/>
        <v>0.9</v>
      </c>
      <c r="O776" s="34">
        <v>10</v>
      </c>
    </row>
    <row r="777" spans="1:15" ht="14.25" customHeight="1">
      <c r="A777" s="23">
        <v>2015</v>
      </c>
      <c r="B777" s="23" t="s">
        <v>2367</v>
      </c>
      <c r="C777" s="13" t="s">
        <v>1886</v>
      </c>
      <c r="D777" s="13" t="s">
        <v>104</v>
      </c>
      <c r="E777" s="13" t="s">
        <v>206</v>
      </c>
      <c r="F777" s="24" t="s">
        <v>117</v>
      </c>
      <c r="G777" s="13"/>
      <c r="H777" s="13" t="s">
        <v>6</v>
      </c>
      <c r="I777" s="34">
        <v>14</v>
      </c>
      <c r="J777" s="34">
        <v>14</v>
      </c>
      <c r="K777" s="34">
        <v>7</v>
      </c>
      <c r="L777" s="34">
        <v>64</v>
      </c>
      <c r="M777" s="24">
        <f t="shared" si="24"/>
        <v>1</v>
      </c>
      <c r="N777" s="24">
        <f t="shared" si="25"/>
        <v>0.5</v>
      </c>
      <c r="O777" s="34">
        <v>10</v>
      </c>
    </row>
    <row r="778" spans="1:15" ht="14.25" customHeight="1">
      <c r="A778" s="23">
        <v>2015</v>
      </c>
      <c r="B778" s="23" t="s">
        <v>2367</v>
      </c>
      <c r="C778" s="13" t="s">
        <v>1886</v>
      </c>
      <c r="D778" s="13" t="s">
        <v>104</v>
      </c>
      <c r="E778" s="13" t="s">
        <v>206</v>
      </c>
      <c r="F778" s="24" t="s">
        <v>118</v>
      </c>
      <c r="G778" s="13"/>
      <c r="H778" s="13" t="s">
        <v>6</v>
      </c>
      <c r="I778" s="34">
        <v>13</v>
      </c>
      <c r="J778" s="34">
        <v>12</v>
      </c>
      <c r="K778" s="34">
        <v>9</v>
      </c>
      <c r="L778" s="34">
        <v>39</v>
      </c>
      <c r="M778" s="24">
        <f t="shared" si="24"/>
        <v>0.92307692307692313</v>
      </c>
      <c r="N778" s="24">
        <f t="shared" si="25"/>
        <v>0.75</v>
      </c>
      <c r="O778" s="34">
        <v>6</v>
      </c>
    </row>
    <row r="779" spans="1:15" ht="14.25" customHeight="1">
      <c r="A779" s="23">
        <v>2015</v>
      </c>
      <c r="B779" s="23" t="s">
        <v>2367</v>
      </c>
      <c r="C779" s="13" t="s">
        <v>1886</v>
      </c>
      <c r="D779" s="13" t="s">
        <v>104</v>
      </c>
      <c r="E779" s="13" t="s">
        <v>204</v>
      </c>
      <c r="F779" s="24" t="s">
        <v>1486</v>
      </c>
      <c r="G779" s="13"/>
      <c r="H779" s="13" t="s">
        <v>6</v>
      </c>
      <c r="I779" s="34">
        <v>236</v>
      </c>
      <c r="J779" s="34">
        <v>170</v>
      </c>
      <c r="K779" s="34">
        <v>85</v>
      </c>
      <c r="L779" s="34">
        <v>713</v>
      </c>
      <c r="M779" s="24">
        <f t="shared" si="24"/>
        <v>0.72033898305084743</v>
      </c>
      <c r="N779" s="24">
        <f t="shared" si="25"/>
        <v>0.5</v>
      </c>
      <c r="O779" s="34">
        <v>43</v>
      </c>
    </row>
    <row r="780" spans="1:15" ht="14.25" customHeight="1">
      <c r="A780" s="23">
        <v>2015</v>
      </c>
      <c r="B780" s="23" t="s">
        <v>2367</v>
      </c>
      <c r="C780" s="13" t="s">
        <v>1886</v>
      </c>
      <c r="D780" s="13" t="s">
        <v>104</v>
      </c>
      <c r="E780" s="13" t="s">
        <v>204</v>
      </c>
      <c r="F780" s="24" t="s">
        <v>1470</v>
      </c>
      <c r="G780" s="13"/>
      <c r="H780" s="13" t="s">
        <v>6</v>
      </c>
      <c r="I780" s="34">
        <v>95</v>
      </c>
      <c r="J780" s="34">
        <v>78</v>
      </c>
      <c r="K780" s="34">
        <v>38</v>
      </c>
      <c r="L780" s="34">
        <v>311</v>
      </c>
      <c r="M780" s="24">
        <f t="shared" si="24"/>
        <v>0.82105263157894737</v>
      </c>
      <c r="N780" s="24">
        <f t="shared" si="25"/>
        <v>0.48717948717948717</v>
      </c>
      <c r="O780" s="34">
        <v>17</v>
      </c>
    </row>
    <row r="781" spans="1:15" ht="14.25" customHeight="1">
      <c r="A781" s="23">
        <v>2015</v>
      </c>
      <c r="B781" s="23" t="s">
        <v>2367</v>
      </c>
      <c r="C781" s="13" t="s">
        <v>1886</v>
      </c>
      <c r="D781" s="13" t="s">
        <v>104</v>
      </c>
      <c r="E781" s="13" t="s">
        <v>204</v>
      </c>
      <c r="F781" s="24" t="s">
        <v>1471</v>
      </c>
      <c r="G781" s="13"/>
      <c r="H781" s="13" t="s">
        <v>6</v>
      </c>
      <c r="I781" s="34">
        <v>71</v>
      </c>
      <c r="J781" s="34">
        <v>64</v>
      </c>
      <c r="K781" s="34">
        <v>32</v>
      </c>
      <c r="L781" s="34">
        <v>510</v>
      </c>
      <c r="M781" s="24">
        <f t="shared" si="24"/>
        <v>0.90140845070422537</v>
      </c>
      <c r="N781" s="24">
        <f t="shared" si="25"/>
        <v>0.5</v>
      </c>
      <c r="O781" s="34">
        <v>37</v>
      </c>
    </row>
    <row r="782" spans="1:15" ht="14.25" customHeight="1">
      <c r="A782" s="23">
        <v>2015</v>
      </c>
      <c r="B782" s="23" t="s">
        <v>2367</v>
      </c>
      <c r="C782" s="13" t="s">
        <v>1886</v>
      </c>
      <c r="D782" s="13" t="s">
        <v>104</v>
      </c>
      <c r="E782" s="13" t="s">
        <v>204</v>
      </c>
      <c r="F782" s="24" t="s">
        <v>1472</v>
      </c>
      <c r="G782" s="13"/>
      <c r="H782" s="13" t="s">
        <v>6</v>
      </c>
      <c r="I782" s="34">
        <v>415</v>
      </c>
      <c r="J782" s="34">
        <v>344</v>
      </c>
      <c r="K782" s="34">
        <v>166</v>
      </c>
      <c r="L782" s="34">
        <v>1382</v>
      </c>
      <c r="M782" s="24">
        <f t="shared" si="24"/>
        <v>0.82891566265060246</v>
      </c>
      <c r="N782" s="24">
        <f t="shared" si="25"/>
        <v>0.48255813953488375</v>
      </c>
      <c r="O782" s="34">
        <v>119</v>
      </c>
    </row>
    <row r="783" spans="1:15" ht="14.25" customHeight="1">
      <c r="A783" s="23">
        <v>2015</v>
      </c>
      <c r="B783" s="23" t="s">
        <v>2367</v>
      </c>
      <c r="C783" s="13" t="s">
        <v>1886</v>
      </c>
      <c r="D783" s="13" t="s">
        <v>120</v>
      </c>
      <c r="E783" s="13" t="s">
        <v>205</v>
      </c>
      <c r="F783" s="24" t="s">
        <v>1876</v>
      </c>
      <c r="G783" s="13"/>
      <c r="H783" s="13" t="s">
        <v>6</v>
      </c>
      <c r="I783" s="34">
        <v>8</v>
      </c>
      <c r="J783" s="34">
        <v>3</v>
      </c>
      <c r="K783" s="34">
        <v>3</v>
      </c>
      <c r="L783" s="34">
        <v>0</v>
      </c>
      <c r="M783" s="24">
        <f t="shared" si="24"/>
        <v>0.375</v>
      </c>
      <c r="N783" s="24">
        <f t="shared" si="25"/>
        <v>1</v>
      </c>
      <c r="O783" s="34">
        <v>0</v>
      </c>
    </row>
    <row r="784" spans="1:15" ht="14.25" customHeight="1">
      <c r="A784" s="23">
        <v>2015</v>
      </c>
      <c r="B784" s="23" t="s">
        <v>2367</v>
      </c>
      <c r="C784" s="13" t="s">
        <v>1886</v>
      </c>
      <c r="D784" s="13" t="s">
        <v>120</v>
      </c>
      <c r="E784" s="13" t="s">
        <v>2704</v>
      </c>
      <c r="F784" s="24" t="s">
        <v>121</v>
      </c>
      <c r="G784" s="13"/>
      <c r="H784" s="13" t="s">
        <v>6</v>
      </c>
      <c r="I784" s="34">
        <v>0</v>
      </c>
      <c r="J784" s="34">
        <v>0</v>
      </c>
      <c r="K784" s="34">
        <v>0</v>
      </c>
      <c r="L784" s="34">
        <v>18</v>
      </c>
      <c r="M784" s="24">
        <f t="shared" si="24"/>
        <v>0</v>
      </c>
      <c r="N784" s="24">
        <f t="shared" si="25"/>
        <v>0</v>
      </c>
      <c r="O784" s="34">
        <v>0</v>
      </c>
    </row>
    <row r="785" spans="1:15" ht="14.25" customHeight="1">
      <c r="A785" s="23">
        <v>2015</v>
      </c>
      <c r="B785" s="23" t="s">
        <v>2367</v>
      </c>
      <c r="C785" s="13" t="s">
        <v>1886</v>
      </c>
      <c r="D785" s="13" t="s">
        <v>120</v>
      </c>
      <c r="E785" s="13" t="s">
        <v>2704</v>
      </c>
      <c r="F785" s="24" t="s">
        <v>122</v>
      </c>
      <c r="G785" s="13"/>
      <c r="H785" s="13" t="s">
        <v>6</v>
      </c>
      <c r="I785" s="34">
        <v>7</v>
      </c>
      <c r="J785" s="34">
        <v>2</v>
      </c>
      <c r="K785" s="34">
        <v>2</v>
      </c>
      <c r="L785" s="34">
        <v>6</v>
      </c>
      <c r="M785" s="24">
        <f t="shared" si="24"/>
        <v>0.2857142857142857</v>
      </c>
      <c r="N785" s="24">
        <f t="shared" si="25"/>
        <v>1</v>
      </c>
      <c r="O785" s="34">
        <v>1</v>
      </c>
    </row>
    <row r="786" spans="1:15" ht="14.25" customHeight="1">
      <c r="A786" s="23">
        <v>2015</v>
      </c>
      <c r="B786" s="23" t="s">
        <v>2367</v>
      </c>
      <c r="C786" s="13" t="s">
        <v>1886</v>
      </c>
      <c r="D786" s="13" t="s">
        <v>120</v>
      </c>
      <c r="E786" s="13" t="s">
        <v>2704</v>
      </c>
      <c r="F786" s="24" t="s">
        <v>123</v>
      </c>
      <c r="G786" s="13"/>
      <c r="H786" s="13" t="s">
        <v>6</v>
      </c>
      <c r="I786" s="34">
        <v>7</v>
      </c>
      <c r="J786" s="34">
        <v>1</v>
      </c>
      <c r="K786" s="34">
        <v>1</v>
      </c>
      <c r="L786" s="34">
        <v>2</v>
      </c>
      <c r="M786" s="24">
        <f t="shared" si="24"/>
        <v>0.14285714285714285</v>
      </c>
      <c r="N786" s="24">
        <f t="shared" si="25"/>
        <v>1</v>
      </c>
      <c r="O786" s="34">
        <v>1</v>
      </c>
    </row>
    <row r="787" spans="1:15" ht="14.25" customHeight="1">
      <c r="A787" s="23">
        <v>2015</v>
      </c>
      <c r="B787" s="23" t="s">
        <v>2367</v>
      </c>
      <c r="C787" s="13" t="s">
        <v>1886</v>
      </c>
      <c r="D787" s="13" t="s">
        <v>120</v>
      </c>
      <c r="E787" s="13" t="s">
        <v>2704</v>
      </c>
      <c r="F787" s="24" t="s">
        <v>124</v>
      </c>
      <c r="G787" s="13"/>
      <c r="H787" s="13" t="s">
        <v>6</v>
      </c>
      <c r="I787" s="34">
        <v>71</v>
      </c>
      <c r="J787" s="34">
        <v>6</v>
      </c>
      <c r="K787" s="34">
        <v>6</v>
      </c>
      <c r="L787" s="34">
        <v>25</v>
      </c>
      <c r="M787" s="24">
        <f t="shared" si="24"/>
        <v>8.4507042253521125E-2</v>
      </c>
      <c r="N787" s="24">
        <f t="shared" si="25"/>
        <v>1</v>
      </c>
      <c r="O787" s="34">
        <v>2</v>
      </c>
    </row>
    <row r="788" spans="1:15" ht="14.25" customHeight="1">
      <c r="A788" s="23">
        <v>2015</v>
      </c>
      <c r="B788" s="23" t="s">
        <v>2367</v>
      </c>
      <c r="C788" s="13" t="s">
        <v>1886</v>
      </c>
      <c r="D788" s="13" t="s">
        <v>120</v>
      </c>
      <c r="E788" s="13" t="s">
        <v>2704</v>
      </c>
      <c r="F788" s="24" t="s">
        <v>125</v>
      </c>
      <c r="G788" s="13"/>
      <c r="H788" s="13" t="s">
        <v>6</v>
      </c>
      <c r="I788" s="34">
        <v>0</v>
      </c>
      <c r="J788" s="34">
        <v>0</v>
      </c>
      <c r="K788" s="34">
        <v>0</v>
      </c>
      <c r="L788" s="34">
        <v>8</v>
      </c>
      <c r="M788" s="24">
        <f t="shared" si="24"/>
        <v>0</v>
      </c>
      <c r="N788" s="24">
        <f t="shared" si="25"/>
        <v>0</v>
      </c>
      <c r="O788" s="34">
        <v>0</v>
      </c>
    </row>
    <row r="789" spans="1:15" ht="14.25" customHeight="1">
      <c r="A789" s="23">
        <v>2015</v>
      </c>
      <c r="B789" s="23" t="s">
        <v>2367</v>
      </c>
      <c r="C789" s="13" t="s">
        <v>1886</v>
      </c>
      <c r="D789" s="13" t="s">
        <v>120</v>
      </c>
      <c r="E789" s="13" t="s">
        <v>2704</v>
      </c>
      <c r="F789" s="24" t="s">
        <v>127</v>
      </c>
      <c r="G789" s="13"/>
      <c r="H789" s="13" t="s">
        <v>6</v>
      </c>
      <c r="I789" s="34">
        <v>0</v>
      </c>
      <c r="J789" s="34">
        <v>0</v>
      </c>
      <c r="K789" s="34">
        <v>0</v>
      </c>
      <c r="L789" s="34">
        <v>0</v>
      </c>
      <c r="M789" s="24">
        <f t="shared" si="24"/>
        <v>0</v>
      </c>
      <c r="N789" s="24">
        <f t="shared" si="25"/>
        <v>0</v>
      </c>
      <c r="O789" s="34">
        <v>1</v>
      </c>
    </row>
    <row r="790" spans="1:15" ht="14.25" customHeight="1">
      <c r="A790" s="23">
        <v>2015</v>
      </c>
      <c r="B790" s="23" t="s">
        <v>2367</v>
      </c>
      <c r="C790" s="13" t="s">
        <v>1886</v>
      </c>
      <c r="D790" s="13" t="s">
        <v>120</v>
      </c>
      <c r="E790" s="13" t="s">
        <v>2704</v>
      </c>
      <c r="F790" s="24" t="s">
        <v>128</v>
      </c>
      <c r="G790" s="13"/>
      <c r="H790" s="13" t="s">
        <v>6</v>
      </c>
      <c r="I790" s="34">
        <v>5</v>
      </c>
      <c r="J790" s="34">
        <v>1</v>
      </c>
      <c r="K790" s="34">
        <v>1</v>
      </c>
      <c r="L790" s="34">
        <v>4</v>
      </c>
      <c r="M790" s="24">
        <f t="shared" si="24"/>
        <v>0.2</v>
      </c>
      <c r="N790" s="24">
        <f t="shared" si="25"/>
        <v>1</v>
      </c>
      <c r="O790" s="34">
        <v>1</v>
      </c>
    </row>
    <row r="791" spans="1:15" ht="14.25" customHeight="1">
      <c r="A791" s="23">
        <v>2015</v>
      </c>
      <c r="B791" s="23" t="s">
        <v>2367</v>
      </c>
      <c r="C791" s="13" t="s">
        <v>1886</v>
      </c>
      <c r="D791" s="13" t="s">
        <v>120</v>
      </c>
      <c r="E791" s="13" t="s">
        <v>2704</v>
      </c>
      <c r="F791" s="24" t="s">
        <v>129</v>
      </c>
      <c r="G791" s="13"/>
      <c r="H791" s="13" t="s">
        <v>6</v>
      </c>
      <c r="I791" s="34">
        <v>5</v>
      </c>
      <c r="J791" s="34">
        <v>2</v>
      </c>
      <c r="K791" s="34">
        <v>2</v>
      </c>
      <c r="L791" s="34">
        <v>8</v>
      </c>
      <c r="M791" s="24">
        <f t="shared" si="24"/>
        <v>0.4</v>
      </c>
      <c r="N791" s="24">
        <f t="shared" si="25"/>
        <v>1</v>
      </c>
      <c r="O791" s="34">
        <v>0</v>
      </c>
    </row>
    <row r="792" spans="1:15" ht="14.25" customHeight="1">
      <c r="A792" s="23">
        <v>2015</v>
      </c>
      <c r="B792" s="23" t="s">
        <v>2367</v>
      </c>
      <c r="C792" s="13" t="s">
        <v>1886</v>
      </c>
      <c r="D792" s="13" t="s">
        <v>120</v>
      </c>
      <c r="E792" s="13" t="s">
        <v>2704</v>
      </c>
      <c r="F792" s="24" t="s">
        <v>130</v>
      </c>
      <c r="G792" s="13"/>
      <c r="H792" s="13" t="s">
        <v>6</v>
      </c>
      <c r="I792" s="34">
        <v>14</v>
      </c>
      <c r="J792" s="34">
        <v>2</v>
      </c>
      <c r="K792" s="34">
        <v>2</v>
      </c>
      <c r="L792" s="34">
        <v>6</v>
      </c>
      <c r="M792" s="24">
        <f t="shared" si="24"/>
        <v>0.14285714285714285</v>
      </c>
      <c r="N792" s="24">
        <f t="shared" si="25"/>
        <v>1</v>
      </c>
      <c r="O792" s="34">
        <v>2</v>
      </c>
    </row>
    <row r="793" spans="1:15" ht="14.25" customHeight="1">
      <c r="A793" s="23">
        <v>2015</v>
      </c>
      <c r="B793" s="23" t="s">
        <v>2367</v>
      </c>
      <c r="C793" s="13" t="s">
        <v>1886</v>
      </c>
      <c r="D793" s="13" t="s">
        <v>120</v>
      </c>
      <c r="E793" s="13" t="s">
        <v>2704</v>
      </c>
      <c r="F793" s="24" t="s">
        <v>131</v>
      </c>
      <c r="G793" s="13"/>
      <c r="H793" s="13" t="s">
        <v>6</v>
      </c>
      <c r="I793" s="34">
        <v>16</v>
      </c>
      <c r="J793" s="34">
        <v>3</v>
      </c>
      <c r="K793" s="34">
        <v>3</v>
      </c>
      <c r="L793" s="34">
        <v>21</v>
      </c>
      <c r="M793" s="24">
        <f t="shared" si="24"/>
        <v>0.1875</v>
      </c>
      <c r="N793" s="24">
        <f t="shared" si="25"/>
        <v>1</v>
      </c>
      <c r="O793" s="34">
        <v>1</v>
      </c>
    </row>
    <row r="794" spans="1:15" ht="14.25" customHeight="1">
      <c r="A794" s="23">
        <v>2015</v>
      </c>
      <c r="B794" s="23" t="s">
        <v>2367</v>
      </c>
      <c r="C794" s="13" t="s">
        <v>1886</v>
      </c>
      <c r="D794" s="13" t="s">
        <v>120</v>
      </c>
      <c r="E794" s="13" t="s">
        <v>2704</v>
      </c>
      <c r="F794" s="24" t="s">
        <v>132</v>
      </c>
      <c r="G794" s="13"/>
      <c r="H794" s="13" t="s">
        <v>6</v>
      </c>
      <c r="I794" s="34">
        <v>56</v>
      </c>
      <c r="J794" s="34">
        <v>5</v>
      </c>
      <c r="K794" s="34">
        <v>4</v>
      </c>
      <c r="L794" s="34">
        <v>17</v>
      </c>
      <c r="M794" s="24">
        <f t="shared" si="24"/>
        <v>8.9285714285714288E-2</v>
      </c>
      <c r="N794" s="24">
        <f t="shared" si="25"/>
        <v>0.8</v>
      </c>
      <c r="O794" s="34">
        <v>4</v>
      </c>
    </row>
    <row r="795" spans="1:15" ht="14.25" customHeight="1">
      <c r="A795" s="23">
        <v>2015</v>
      </c>
      <c r="B795" s="23" t="s">
        <v>2367</v>
      </c>
      <c r="C795" s="13" t="s">
        <v>1886</v>
      </c>
      <c r="D795" s="13" t="s">
        <v>120</v>
      </c>
      <c r="E795" s="13" t="s">
        <v>2704</v>
      </c>
      <c r="F795" s="24" t="s">
        <v>133</v>
      </c>
      <c r="G795" s="13"/>
      <c r="H795" s="13" t="s">
        <v>6</v>
      </c>
      <c r="I795" s="34">
        <v>1</v>
      </c>
      <c r="J795" s="34">
        <v>1</v>
      </c>
      <c r="K795" s="34">
        <v>1</v>
      </c>
      <c r="L795" s="34">
        <v>2</v>
      </c>
      <c r="M795" s="24">
        <f t="shared" si="24"/>
        <v>1</v>
      </c>
      <c r="N795" s="24">
        <f t="shared" si="25"/>
        <v>1</v>
      </c>
      <c r="O795" s="34">
        <v>0</v>
      </c>
    </row>
    <row r="796" spans="1:15" ht="14.25" customHeight="1">
      <c r="A796" s="23">
        <v>2015</v>
      </c>
      <c r="B796" s="23" t="s">
        <v>2367</v>
      </c>
      <c r="C796" s="13" t="s">
        <v>1886</v>
      </c>
      <c r="D796" s="13" t="s">
        <v>120</v>
      </c>
      <c r="E796" s="13" t="s">
        <v>2704</v>
      </c>
      <c r="F796" s="24" t="s">
        <v>134</v>
      </c>
      <c r="G796" s="13"/>
      <c r="H796" s="13" t="s">
        <v>6</v>
      </c>
      <c r="I796" s="34">
        <v>2</v>
      </c>
      <c r="J796" s="34">
        <v>2</v>
      </c>
      <c r="K796" s="34">
        <v>2</v>
      </c>
      <c r="L796" s="34">
        <v>1</v>
      </c>
      <c r="M796" s="24">
        <f t="shared" si="24"/>
        <v>1</v>
      </c>
      <c r="N796" s="24">
        <f t="shared" si="25"/>
        <v>1</v>
      </c>
      <c r="O796" s="34">
        <v>1</v>
      </c>
    </row>
    <row r="797" spans="1:15" ht="14.25" customHeight="1">
      <c r="A797" s="23">
        <v>2015</v>
      </c>
      <c r="B797" s="23" t="s">
        <v>2367</v>
      </c>
      <c r="C797" s="13" t="s">
        <v>1886</v>
      </c>
      <c r="D797" s="13" t="s">
        <v>120</v>
      </c>
      <c r="E797" s="13" t="s">
        <v>2704</v>
      </c>
      <c r="F797" s="24" t="s">
        <v>135</v>
      </c>
      <c r="G797" s="13"/>
      <c r="H797" s="13" t="s">
        <v>6</v>
      </c>
      <c r="I797" s="34">
        <v>14</v>
      </c>
      <c r="J797" s="34">
        <v>4</v>
      </c>
      <c r="K797" s="34">
        <v>4</v>
      </c>
      <c r="L797" s="34">
        <v>18</v>
      </c>
      <c r="M797" s="24">
        <f t="shared" si="24"/>
        <v>0.2857142857142857</v>
      </c>
      <c r="N797" s="24">
        <f t="shared" si="25"/>
        <v>1</v>
      </c>
      <c r="O797" s="34">
        <v>4</v>
      </c>
    </row>
    <row r="798" spans="1:15" ht="14.25" customHeight="1">
      <c r="A798" s="23">
        <v>2015</v>
      </c>
      <c r="B798" s="23" t="s">
        <v>2367</v>
      </c>
      <c r="C798" s="13" t="s">
        <v>1886</v>
      </c>
      <c r="D798" s="13" t="s">
        <v>120</v>
      </c>
      <c r="E798" s="13" t="s">
        <v>2704</v>
      </c>
      <c r="F798" s="24" t="s">
        <v>136</v>
      </c>
      <c r="G798" s="13"/>
      <c r="H798" s="13" t="s">
        <v>6</v>
      </c>
      <c r="I798" s="34">
        <v>11</v>
      </c>
      <c r="J798" s="34">
        <v>4</v>
      </c>
      <c r="K798" s="34">
        <v>4</v>
      </c>
      <c r="L798" s="34">
        <v>19</v>
      </c>
      <c r="M798" s="24">
        <f t="shared" si="24"/>
        <v>0.36363636363636365</v>
      </c>
      <c r="N798" s="24">
        <f t="shared" si="25"/>
        <v>1</v>
      </c>
      <c r="O798" s="34">
        <v>3</v>
      </c>
    </row>
    <row r="799" spans="1:15" ht="14.25" customHeight="1">
      <c r="A799" s="23">
        <v>2015</v>
      </c>
      <c r="B799" s="23" t="s">
        <v>2367</v>
      </c>
      <c r="C799" s="13" t="s">
        <v>1886</v>
      </c>
      <c r="D799" s="13" t="s">
        <v>120</v>
      </c>
      <c r="E799" s="13" t="s">
        <v>2704</v>
      </c>
      <c r="F799" s="24" t="s">
        <v>137</v>
      </c>
      <c r="G799" s="13"/>
      <c r="H799" s="13" t="s">
        <v>6</v>
      </c>
      <c r="I799" s="34">
        <v>196</v>
      </c>
      <c r="J799" s="34">
        <v>9</v>
      </c>
      <c r="K799" s="34">
        <v>8</v>
      </c>
      <c r="L799" s="34">
        <v>42</v>
      </c>
      <c r="M799" s="24">
        <f t="shared" si="24"/>
        <v>4.5918367346938778E-2</v>
      </c>
      <c r="N799" s="24">
        <f t="shared" si="25"/>
        <v>0.88888888888888884</v>
      </c>
      <c r="O799" s="34">
        <v>8</v>
      </c>
    </row>
    <row r="800" spans="1:15" ht="14.25" customHeight="1">
      <c r="A800" s="23">
        <v>2015</v>
      </c>
      <c r="B800" s="23" t="s">
        <v>2367</v>
      </c>
      <c r="C800" s="13" t="s">
        <v>1886</v>
      </c>
      <c r="D800" s="13" t="s">
        <v>120</v>
      </c>
      <c r="E800" s="13" t="s">
        <v>2704</v>
      </c>
      <c r="F800" s="24" t="s">
        <v>138</v>
      </c>
      <c r="G800" s="13"/>
      <c r="H800" s="13" t="s">
        <v>6</v>
      </c>
      <c r="I800" s="34">
        <v>2</v>
      </c>
      <c r="J800" s="34">
        <v>1</v>
      </c>
      <c r="K800" s="34">
        <v>1</v>
      </c>
      <c r="L800" s="34">
        <v>4</v>
      </c>
      <c r="M800" s="24">
        <f t="shared" si="24"/>
        <v>0.5</v>
      </c>
      <c r="N800" s="24">
        <f t="shared" si="25"/>
        <v>1</v>
      </c>
      <c r="O800" s="34">
        <v>1</v>
      </c>
    </row>
    <row r="801" spans="1:15" ht="14.25" customHeight="1">
      <c r="A801" s="23">
        <v>2015</v>
      </c>
      <c r="B801" s="23" t="s">
        <v>2367</v>
      </c>
      <c r="C801" s="13" t="s">
        <v>1886</v>
      </c>
      <c r="D801" s="13" t="s">
        <v>120</v>
      </c>
      <c r="E801" s="13" t="s">
        <v>2704</v>
      </c>
      <c r="F801" s="24" t="s">
        <v>139</v>
      </c>
      <c r="G801" s="13"/>
      <c r="H801" s="13" t="s">
        <v>6</v>
      </c>
      <c r="I801" s="34">
        <v>1</v>
      </c>
      <c r="J801" s="34">
        <v>0</v>
      </c>
      <c r="K801" s="34">
        <v>0</v>
      </c>
      <c r="L801" s="34">
        <v>2</v>
      </c>
      <c r="M801" s="24">
        <f t="shared" si="24"/>
        <v>0</v>
      </c>
      <c r="N801" s="24">
        <f t="shared" si="25"/>
        <v>0</v>
      </c>
      <c r="O801" s="34">
        <v>0</v>
      </c>
    </row>
    <row r="802" spans="1:15" ht="14.25" customHeight="1">
      <c r="A802" s="23">
        <v>2015</v>
      </c>
      <c r="B802" s="23" t="s">
        <v>2367</v>
      </c>
      <c r="C802" s="13" t="s">
        <v>1886</v>
      </c>
      <c r="D802" s="13" t="s">
        <v>120</v>
      </c>
      <c r="E802" s="13" t="s">
        <v>2704</v>
      </c>
      <c r="F802" s="24" t="s">
        <v>140</v>
      </c>
      <c r="G802" s="13"/>
      <c r="H802" s="13" t="s">
        <v>6</v>
      </c>
      <c r="I802" s="34">
        <v>28</v>
      </c>
      <c r="J802" s="34">
        <v>1</v>
      </c>
      <c r="K802" s="34">
        <v>1</v>
      </c>
      <c r="L802" s="34">
        <v>6</v>
      </c>
      <c r="M802" s="24">
        <f t="shared" si="24"/>
        <v>3.5714285714285712E-2</v>
      </c>
      <c r="N802" s="24">
        <f t="shared" si="25"/>
        <v>1</v>
      </c>
      <c r="O802" s="34">
        <v>1</v>
      </c>
    </row>
    <row r="803" spans="1:15" ht="14.25" customHeight="1">
      <c r="A803" s="23">
        <v>2015</v>
      </c>
      <c r="B803" s="23" t="s">
        <v>2367</v>
      </c>
      <c r="C803" s="13" t="s">
        <v>1886</v>
      </c>
      <c r="D803" s="13" t="s">
        <v>120</v>
      </c>
      <c r="E803" s="13" t="s">
        <v>2704</v>
      </c>
      <c r="F803" s="24" t="s">
        <v>141</v>
      </c>
      <c r="G803" s="13"/>
      <c r="H803" s="13" t="s">
        <v>6</v>
      </c>
      <c r="I803" s="34">
        <v>0</v>
      </c>
      <c r="J803" s="34">
        <v>0</v>
      </c>
      <c r="K803" s="34">
        <v>0</v>
      </c>
      <c r="L803" s="34">
        <v>8</v>
      </c>
      <c r="M803" s="24">
        <f t="shared" si="24"/>
        <v>0</v>
      </c>
      <c r="N803" s="24">
        <f t="shared" si="25"/>
        <v>0</v>
      </c>
      <c r="O803" s="34">
        <v>0</v>
      </c>
    </row>
    <row r="804" spans="1:15" ht="14.25" customHeight="1">
      <c r="A804" s="23">
        <v>2015</v>
      </c>
      <c r="B804" s="23" t="s">
        <v>2367</v>
      </c>
      <c r="C804" s="13" t="s">
        <v>1886</v>
      </c>
      <c r="D804" s="13" t="s">
        <v>120</v>
      </c>
      <c r="E804" s="13" t="s">
        <v>2704</v>
      </c>
      <c r="F804" s="24" t="s">
        <v>142</v>
      </c>
      <c r="G804" s="13"/>
      <c r="H804" s="13" t="s">
        <v>6</v>
      </c>
      <c r="I804" s="34">
        <v>32</v>
      </c>
      <c r="J804" s="34">
        <v>1</v>
      </c>
      <c r="K804" s="34">
        <v>1</v>
      </c>
      <c r="L804" s="34">
        <v>5</v>
      </c>
      <c r="M804" s="24">
        <f t="shared" si="24"/>
        <v>3.125E-2</v>
      </c>
      <c r="N804" s="24">
        <f t="shared" si="25"/>
        <v>1</v>
      </c>
      <c r="O804" s="34">
        <v>1</v>
      </c>
    </row>
    <row r="805" spans="1:15" ht="14.25" customHeight="1">
      <c r="A805" s="23">
        <v>2015</v>
      </c>
      <c r="B805" s="23" t="s">
        <v>2367</v>
      </c>
      <c r="C805" s="13" t="s">
        <v>1886</v>
      </c>
      <c r="D805" s="13" t="s">
        <v>120</v>
      </c>
      <c r="E805" s="13" t="s">
        <v>2704</v>
      </c>
      <c r="F805" s="24" t="s">
        <v>143</v>
      </c>
      <c r="G805" s="13"/>
      <c r="H805" s="13" t="s">
        <v>6</v>
      </c>
      <c r="I805" s="34">
        <v>1</v>
      </c>
      <c r="J805" s="34">
        <v>1</v>
      </c>
      <c r="K805" s="34">
        <v>1</v>
      </c>
      <c r="L805" s="34">
        <v>1</v>
      </c>
      <c r="M805" s="24">
        <f t="shared" si="24"/>
        <v>1</v>
      </c>
      <c r="N805" s="24">
        <f t="shared" si="25"/>
        <v>1</v>
      </c>
      <c r="O805" s="34">
        <v>1</v>
      </c>
    </row>
    <row r="806" spans="1:15" ht="14.25" customHeight="1">
      <c r="A806" s="23">
        <v>2015</v>
      </c>
      <c r="B806" s="23" t="s">
        <v>2367</v>
      </c>
      <c r="C806" s="13" t="s">
        <v>1886</v>
      </c>
      <c r="D806" s="13" t="s">
        <v>120</v>
      </c>
      <c r="E806" s="13" t="s">
        <v>2704</v>
      </c>
      <c r="F806" s="24" t="s">
        <v>144</v>
      </c>
      <c r="G806" s="13"/>
      <c r="H806" s="13" t="s">
        <v>6</v>
      </c>
      <c r="I806" s="34">
        <v>0</v>
      </c>
      <c r="J806" s="34">
        <v>0</v>
      </c>
      <c r="K806" s="34">
        <v>0</v>
      </c>
      <c r="L806" s="34">
        <v>24</v>
      </c>
      <c r="M806" s="24">
        <f t="shared" si="24"/>
        <v>0</v>
      </c>
      <c r="N806" s="24">
        <f t="shared" si="25"/>
        <v>0</v>
      </c>
      <c r="O806" s="34">
        <v>0</v>
      </c>
    </row>
    <row r="807" spans="1:15" ht="14.25" customHeight="1">
      <c r="A807" s="23">
        <v>2015</v>
      </c>
      <c r="B807" s="23" t="s">
        <v>2367</v>
      </c>
      <c r="C807" s="13" t="s">
        <v>1886</v>
      </c>
      <c r="D807" s="13" t="s">
        <v>120</v>
      </c>
      <c r="E807" s="13" t="s">
        <v>2704</v>
      </c>
      <c r="F807" s="24" t="s">
        <v>145</v>
      </c>
      <c r="G807" s="13"/>
      <c r="H807" s="13" t="s">
        <v>6</v>
      </c>
      <c r="I807" s="34">
        <v>0</v>
      </c>
      <c r="J807" s="34">
        <v>0</v>
      </c>
      <c r="K807" s="34">
        <v>0</v>
      </c>
      <c r="L807" s="34">
        <v>6</v>
      </c>
      <c r="M807" s="24">
        <f t="shared" si="24"/>
        <v>0</v>
      </c>
      <c r="N807" s="24">
        <f t="shared" si="25"/>
        <v>0</v>
      </c>
      <c r="O807" s="34">
        <v>0</v>
      </c>
    </row>
    <row r="808" spans="1:15" ht="14.25" customHeight="1">
      <c r="A808" s="23">
        <v>2015</v>
      </c>
      <c r="B808" s="23" t="s">
        <v>2367</v>
      </c>
      <c r="C808" s="13" t="s">
        <v>1886</v>
      </c>
      <c r="D808" s="13" t="s">
        <v>120</v>
      </c>
      <c r="E808" s="13" t="s">
        <v>2704</v>
      </c>
      <c r="F808" s="24" t="s">
        <v>146</v>
      </c>
      <c r="G808" s="13"/>
      <c r="H808" s="13" t="s">
        <v>6</v>
      </c>
      <c r="I808" s="34">
        <v>5</v>
      </c>
      <c r="J808" s="34">
        <v>2</v>
      </c>
      <c r="K808" s="34">
        <v>2</v>
      </c>
      <c r="L808" s="34">
        <v>6</v>
      </c>
      <c r="M808" s="24">
        <f t="shared" si="24"/>
        <v>0.4</v>
      </c>
      <c r="N808" s="24">
        <f t="shared" si="25"/>
        <v>1</v>
      </c>
      <c r="O808" s="34">
        <v>2</v>
      </c>
    </row>
    <row r="809" spans="1:15" ht="14.25" customHeight="1">
      <c r="A809" s="23">
        <v>2015</v>
      </c>
      <c r="B809" s="23" t="s">
        <v>2367</v>
      </c>
      <c r="C809" s="13" t="s">
        <v>1886</v>
      </c>
      <c r="D809" s="13" t="s">
        <v>120</v>
      </c>
      <c r="E809" s="13" t="s">
        <v>2704</v>
      </c>
      <c r="F809" s="24" t="s">
        <v>147</v>
      </c>
      <c r="G809" s="13"/>
      <c r="H809" s="13" t="s">
        <v>6</v>
      </c>
      <c r="I809" s="34">
        <v>133</v>
      </c>
      <c r="J809" s="34">
        <v>12</v>
      </c>
      <c r="K809" s="34">
        <v>12</v>
      </c>
      <c r="L809" s="34">
        <v>34</v>
      </c>
      <c r="M809" s="24">
        <f t="shared" si="24"/>
        <v>9.0225563909774431E-2</v>
      </c>
      <c r="N809" s="24">
        <f t="shared" si="25"/>
        <v>1</v>
      </c>
      <c r="O809" s="34">
        <v>11</v>
      </c>
    </row>
    <row r="810" spans="1:15" ht="14.25" customHeight="1">
      <c r="A810" s="23">
        <v>2015</v>
      </c>
      <c r="B810" s="23" t="s">
        <v>2367</v>
      </c>
      <c r="C810" s="13" t="s">
        <v>1886</v>
      </c>
      <c r="D810" s="13" t="s">
        <v>120</v>
      </c>
      <c r="E810" s="13" t="s">
        <v>2704</v>
      </c>
      <c r="F810" s="24" t="s">
        <v>148</v>
      </c>
      <c r="G810" s="13"/>
      <c r="H810" s="13" t="s">
        <v>6</v>
      </c>
      <c r="I810" s="34">
        <v>0</v>
      </c>
      <c r="J810" s="34">
        <v>0</v>
      </c>
      <c r="K810" s="34">
        <v>0</v>
      </c>
      <c r="L810" s="34">
        <v>4</v>
      </c>
      <c r="M810" s="24">
        <f t="shared" si="24"/>
        <v>0</v>
      </c>
      <c r="N810" s="24">
        <f t="shared" si="25"/>
        <v>0</v>
      </c>
      <c r="O810" s="34">
        <v>3</v>
      </c>
    </row>
    <row r="811" spans="1:15" ht="14.25" customHeight="1">
      <c r="A811" s="23">
        <v>2015</v>
      </c>
      <c r="B811" s="23" t="s">
        <v>2367</v>
      </c>
      <c r="C811" s="13" t="s">
        <v>1886</v>
      </c>
      <c r="D811" s="13" t="s">
        <v>120</v>
      </c>
      <c r="E811" s="13" t="s">
        <v>2704</v>
      </c>
      <c r="F811" s="24" t="s">
        <v>149</v>
      </c>
      <c r="G811" s="13"/>
      <c r="H811" s="13" t="s">
        <v>6</v>
      </c>
      <c r="I811" s="34">
        <v>2</v>
      </c>
      <c r="J811" s="34">
        <v>2</v>
      </c>
      <c r="K811" s="34">
        <v>2</v>
      </c>
      <c r="L811" s="34">
        <v>3</v>
      </c>
      <c r="M811" s="24">
        <f t="shared" si="24"/>
        <v>1</v>
      </c>
      <c r="N811" s="24">
        <f t="shared" si="25"/>
        <v>1</v>
      </c>
      <c r="O811" s="34">
        <v>0</v>
      </c>
    </row>
    <row r="812" spans="1:15" ht="14.25" customHeight="1">
      <c r="A812" s="23">
        <v>2015</v>
      </c>
      <c r="B812" s="23" t="s">
        <v>2367</v>
      </c>
      <c r="C812" s="13" t="s">
        <v>1886</v>
      </c>
      <c r="D812" s="13" t="s">
        <v>120</v>
      </c>
      <c r="E812" s="13" t="s">
        <v>2704</v>
      </c>
      <c r="F812" s="24" t="s">
        <v>150</v>
      </c>
      <c r="G812" s="13"/>
      <c r="H812" s="13" t="s">
        <v>6</v>
      </c>
      <c r="I812" s="34">
        <v>46</v>
      </c>
      <c r="J812" s="34">
        <v>10</v>
      </c>
      <c r="K812" s="34">
        <v>10</v>
      </c>
      <c r="L812" s="34">
        <v>28</v>
      </c>
      <c r="M812" s="24">
        <f t="shared" si="24"/>
        <v>0.21739130434782608</v>
      </c>
      <c r="N812" s="24">
        <f t="shared" si="25"/>
        <v>1</v>
      </c>
      <c r="O812" s="34">
        <v>5</v>
      </c>
    </row>
    <row r="813" spans="1:15" ht="14.25" customHeight="1">
      <c r="A813" s="23">
        <v>2015</v>
      </c>
      <c r="B813" s="23" t="s">
        <v>2367</v>
      </c>
      <c r="C813" s="13" t="s">
        <v>1886</v>
      </c>
      <c r="D813" s="13" t="s">
        <v>120</v>
      </c>
      <c r="E813" s="13" t="s">
        <v>2704</v>
      </c>
      <c r="F813" s="24" t="s">
        <v>151</v>
      </c>
      <c r="G813" s="13"/>
      <c r="H813" s="13" t="s">
        <v>6</v>
      </c>
      <c r="I813" s="34">
        <v>2</v>
      </c>
      <c r="J813" s="34">
        <v>2</v>
      </c>
      <c r="K813" s="34">
        <v>2</v>
      </c>
      <c r="L813" s="34">
        <v>18</v>
      </c>
      <c r="M813" s="24">
        <f t="shared" si="24"/>
        <v>1</v>
      </c>
      <c r="N813" s="24">
        <f t="shared" si="25"/>
        <v>1</v>
      </c>
      <c r="O813" s="34">
        <v>3</v>
      </c>
    </row>
    <row r="814" spans="1:15" ht="14.25" customHeight="1">
      <c r="A814" s="23">
        <v>2015</v>
      </c>
      <c r="B814" s="23" t="s">
        <v>2367</v>
      </c>
      <c r="C814" s="13" t="s">
        <v>1886</v>
      </c>
      <c r="D814" s="13" t="s">
        <v>120</v>
      </c>
      <c r="E814" s="13" t="s">
        <v>2704</v>
      </c>
      <c r="F814" s="24" t="s">
        <v>1448</v>
      </c>
      <c r="G814" s="13"/>
      <c r="H814" s="13" t="s">
        <v>6</v>
      </c>
      <c r="I814" s="34">
        <v>0</v>
      </c>
      <c r="J814" s="34">
        <v>0</v>
      </c>
      <c r="K814" s="34">
        <v>0</v>
      </c>
      <c r="L814" s="34">
        <v>0</v>
      </c>
      <c r="M814" s="24">
        <f t="shared" si="24"/>
        <v>0</v>
      </c>
      <c r="N814" s="24">
        <f t="shared" si="25"/>
        <v>0</v>
      </c>
      <c r="O814" s="34">
        <v>1</v>
      </c>
    </row>
    <row r="815" spans="1:15" ht="14.25" customHeight="1">
      <c r="A815" s="23">
        <v>2015</v>
      </c>
      <c r="B815" s="23" t="s">
        <v>2367</v>
      </c>
      <c r="C815" s="13" t="s">
        <v>1886</v>
      </c>
      <c r="D815" s="13" t="s">
        <v>120</v>
      </c>
      <c r="E815" s="13" t="s">
        <v>2704</v>
      </c>
      <c r="F815" s="24" t="s">
        <v>152</v>
      </c>
      <c r="G815" s="13"/>
      <c r="H815" s="13" t="s">
        <v>6</v>
      </c>
      <c r="I815" s="34">
        <v>0</v>
      </c>
      <c r="J815" s="34">
        <v>0</v>
      </c>
      <c r="K815" s="34">
        <v>0</v>
      </c>
      <c r="L815" s="34">
        <v>8</v>
      </c>
      <c r="M815" s="24">
        <f t="shared" si="24"/>
        <v>0</v>
      </c>
      <c r="N815" s="24">
        <f t="shared" si="25"/>
        <v>0</v>
      </c>
      <c r="O815" s="34">
        <v>0</v>
      </c>
    </row>
    <row r="816" spans="1:15" ht="14.25" customHeight="1">
      <c r="A816" s="23">
        <v>2015</v>
      </c>
      <c r="B816" s="23" t="s">
        <v>2367</v>
      </c>
      <c r="C816" s="13" t="s">
        <v>1886</v>
      </c>
      <c r="D816" s="13" t="s">
        <v>120</v>
      </c>
      <c r="E816" s="13" t="s">
        <v>2705</v>
      </c>
      <c r="F816" s="24" t="s">
        <v>161</v>
      </c>
      <c r="G816" s="13"/>
      <c r="H816" s="13" t="s">
        <v>6</v>
      </c>
      <c r="I816" s="34">
        <v>0</v>
      </c>
      <c r="J816" s="34">
        <v>0</v>
      </c>
      <c r="K816" s="34">
        <v>0</v>
      </c>
      <c r="L816" s="34">
        <v>20</v>
      </c>
      <c r="M816" s="24">
        <f t="shared" si="24"/>
        <v>0</v>
      </c>
      <c r="N816" s="24">
        <f t="shared" si="25"/>
        <v>0</v>
      </c>
      <c r="O816" s="34">
        <v>0</v>
      </c>
    </row>
    <row r="817" spans="1:15" ht="14.25" customHeight="1">
      <c r="A817" s="23">
        <v>2015</v>
      </c>
      <c r="B817" s="23" t="s">
        <v>2367</v>
      </c>
      <c r="C817" s="13" t="s">
        <v>1886</v>
      </c>
      <c r="D817" s="13" t="s">
        <v>120</v>
      </c>
      <c r="E817" s="13" t="s">
        <v>206</v>
      </c>
      <c r="F817" s="24" t="s">
        <v>154</v>
      </c>
      <c r="G817" s="13"/>
      <c r="H817" s="13" t="s">
        <v>6</v>
      </c>
      <c r="I817" s="34">
        <v>0</v>
      </c>
      <c r="J817" s="34">
        <v>0</v>
      </c>
      <c r="K817" s="34">
        <v>0</v>
      </c>
      <c r="L817" s="34">
        <v>19</v>
      </c>
      <c r="M817" s="24">
        <f t="shared" si="24"/>
        <v>0</v>
      </c>
      <c r="N817" s="24">
        <f t="shared" si="25"/>
        <v>0</v>
      </c>
      <c r="O817" s="34">
        <v>5</v>
      </c>
    </row>
    <row r="818" spans="1:15" ht="14.25" customHeight="1">
      <c r="A818" s="23">
        <v>2015</v>
      </c>
      <c r="B818" s="23" t="s">
        <v>2367</v>
      </c>
      <c r="C818" s="13" t="s">
        <v>1886</v>
      </c>
      <c r="D818" s="13" t="s">
        <v>120</v>
      </c>
      <c r="E818" s="13" t="s">
        <v>204</v>
      </c>
      <c r="F818" s="24" t="s">
        <v>1482</v>
      </c>
      <c r="G818" s="13"/>
      <c r="H818" s="13" t="s">
        <v>6</v>
      </c>
      <c r="I818" s="34">
        <v>865</v>
      </c>
      <c r="J818" s="34">
        <v>132</v>
      </c>
      <c r="K818" s="34">
        <v>99</v>
      </c>
      <c r="L818" s="34">
        <v>961</v>
      </c>
      <c r="M818" s="24">
        <f t="shared" si="24"/>
        <v>0.15260115606936417</v>
      </c>
      <c r="N818" s="24">
        <f t="shared" si="25"/>
        <v>0.75</v>
      </c>
      <c r="O818" s="34">
        <v>65</v>
      </c>
    </row>
    <row r="819" spans="1:15" ht="14.25" customHeight="1">
      <c r="A819" s="23">
        <v>2015</v>
      </c>
      <c r="B819" s="23" t="s">
        <v>2367</v>
      </c>
      <c r="C819" s="13" t="s">
        <v>1886</v>
      </c>
      <c r="D819" s="13" t="s">
        <v>156</v>
      </c>
      <c r="E819" s="13" t="s">
        <v>2705</v>
      </c>
      <c r="F819" s="24" t="s">
        <v>157</v>
      </c>
      <c r="G819" s="13"/>
      <c r="H819" s="13" t="s">
        <v>6</v>
      </c>
      <c r="I819" s="34">
        <v>0</v>
      </c>
      <c r="J819" s="34">
        <v>0</v>
      </c>
      <c r="K819" s="34">
        <v>0</v>
      </c>
      <c r="L819" s="34">
        <v>16</v>
      </c>
      <c r="M819" s="24">
        <f t="shared" si="24"/>
        <v>0</v>
      </c>
      <c r="N819" s="24">
        <f t="shared" si="25"/>
        <v>0</v>
      </c>
      <c r="O819" s="34">
        <v>1</v>
      </c>
    </row>
    <row r="820" spans="1:15" ht="14.25" customHeight="1">
      <c r="A820" s="23">
        <v>2015</v>
      </c>
      <c r="B820" s="23" t="s">
        <v>2367</v>
      </c>
      <c r="C820" s="13" t="s">
        <v>1886</v>
      </c>
      <c r="D820" s="13" t="s">
        <v>156</v>
      </c>
      <c r="E820" s="13" t="s">
        <v>2705</v>
      </c>
      <c r="F820" s="24" t="s">
        <v>158</v>
      </c>
      <c r="G820" s="13"/>
      <c r="H820" s="13" t="s">
        <v>6</v>
      </c>
      <c r="I820" s="34">
        <v>0</v>
      </c>
      <c r="J820" s="34">
        <v>0</v>
      </c>
      <c r="K820" s="34">
        <v>0</v>
      </c>
      <c r="L820" s="34">
        <v>16</v>
      </c>
      <c r="M820" s="24">
        <f t="shared" si="24"/>
        <v>0</v>
      </c>
      <c r="N820" s="24">
        <f t="shared" si="25"/>
        <v>0</v>
      </c>
      <c r="O820" s="34">
        <v>0</v>
      </c>
    </row>
    <row r="821" spans="1:15" ht="14.25" customHeight="1">
      <c r="A821" s="23">
        <v>2015</v>
      </c>
      <c r="B821" s="23" t="s">
        <v>2367</v>
      </c>
      <c r="C821" s="13" t="s">
        <v>1886</v>
      </c>
      <c r="D821" s="13" t="s">
        <v>156</v>
      </c>
      <c r="E821" s="13" t="s">
        <v>2705</v>
      </c>
      <c r="F821" s="24" t="s">
        <v>159</v>
      </c>
      <c r="G821" s="13"/>
      <c r="H821" s="13" t="s">
        <v>6</v>
      </c>
      <c r="I821" s="34">
        <v>0</v>
      </c>
      <c r="J821" s="34">
        <v>0</v>
      </c>
      <c r="K821" s="34">
        <v>0</v>
      </c>
      <c r="L821" s="34">
        <v>9</v>
      </c>
      <c r="M821" s="24">
        <f t="shared" si="24"/>
        <v>0</v>
      </c>
      <c r="N821" s="24">
        <f t="shared" si="25"/>
        <v>0</v>
      </c>
      <c r="O821" s="34">
        <v>0</v>
      </c>
    </row>
    <row r="822" spans="1:15" ht="14.25" customHeight="1">
      <c r="A822" s="23">
        <v>2015</v>
      </c>
      <c r="B822" s="23" t="s">
        <v>2367</v>
      </c>
      <c r="C822" s="13" t="s">
        <v>1886</v>
      </c>
      <c r="D822" s="13" t="s">
        <v>156</v>
      </c>
      <c r="E822" s="13" t="s">
        <v>2705</v>
      </c>
      <c r="F822" s="24" t="s">
        <v>160</v>
      </c>
      <c r="G822" s="13"/>
      <c r="H822" s="13" t="s">
        <v>6</v>
      </c>
      <c r="I822" s="34">
        <v>0</v>
      </c>
      <c r="J822" s="34">
        <v>0</v>
      </c>
      <c r="K822" s="34">
        <v>0</v>
      </c>
      <c r="L822" s="34">
        <v>29</v>
      </c>
      <c r="M822" s="24">
        <f t="shared" si="24"/>
        <v>0</v>
      </c>
      <c r="N822" s="24">
        <f t="shared" si="25"/>
        <v>0</v>
      </c>
      <c r="O822" s="34">
        <v>0</v>
      </c>
    </row>
    <row r="823" spans="1:15" ht="14.25" customHeight="1">
      <c r="A823" s="23">
        <v>2015</v>
      </c>
      <c r="B823" s="23" t="s">
        <v>2367</v>
      </c>
      <c r="C823" s="13" t="s">
        <v>1886</v>
      </c>
      <c r="D823" s="13" t="s">
        <v>156</v>
      </c>
      <c r="E823" s="13" t="s">
        <v>2705</v>
      </c>
      <c r="F823" s="24" t="s">
        <v>162</v>
      </c>
      <c r="G823" s="13"/>
      <c r="H823" s="13" t="s">
        <v>6</v>
      </c>
      <c r="I823" s="34">
        <v>0</v>
      </c>
      <c r="J823" s="34">
        <v>0</v>
      </c>
      <c r="K823" s="34">
        <v>0</v>
      </c>
      <c r="L823" s="34">
        <v>24</v>
      </c>
      <c r="M823" s="24">
        <f t="shared" si="24"/>
        <v>0</v>
      </c>
      <c r="N823" s="24">
        <f t="shared" si="25"/>
        <v>0</v>
      </c>
      <c r="O823" s="34">
        <v>7</v>
      </c>
    </row>
    <row r="824" spans="1:15" ht="14.25" customHeight="1">
      <c r="A824" s="23">
        <v>2015</v>
      </c>
      <c r="B824" s="23" t="s">
        <v>2367</v>
      </c>
      <c r="C824" s="13" t="s">
        <v>1886</v>
      </c>
      <c r="D824" s="13" t="s">
        <v>156</v>
      </c>
      <c r="E824" s="13" t="s">
        <v>2705</v>
      </c>
      <c r="F824" s="24" t="s">
        <v>163</v>
      </c>
      <c r="G824" s="13"/>
      <c r="H824" s="13" t="s">
        <v>6</v>
      </c>
      <c r="I824" s="34">
        <v>0</v>
      </c>
      <c r="J824" s="34">
        <v>0</v>
      </c>
      <c r="K824" s="34">
        <v>0</v>
      </c>
      <c r="L824" s="34">
        <v>25</v>
      </c>
      <c r="M824" s="24">
        <f t="shared" si="24"/>
        <v>0</v>
      </c>
      <c r="N824" s="24">
        <f t="shared" si="25"/>
        <v>0</v>
      </c>
      <c r="O824" s="34">
        <v>8</v>
      </c>
    </row>
    <row r="825" spans="1:15" ht="14.25" customHeight="1">
      <c r="A825" s="23">
        <v>2015</v>
      </c>
      <c r="B825" s="23" t="s">
        <v>2367</v>
      </c>
      <c r="C825" s="13" t="s">
        <v>1886</v>
      </c>
      <c r="D825" s="13" t="s">
        <v>156</v>
      </c>
      <c r="E825" s="13" t="s">
        <v>204</v>
      </c>
      <c r="F825" s="24" t="s">
        <v>1483</v>
      </c>
      <c r="G825" s="13"/>
      <c r="H825" s="13" t="s">
        <v>6</v>
      </c>
      <c r="I825" s="34">
        <v>61</v>
      </c>
      <c r="J825" s="34">
        <v>45</v>
      </c>
      <c r="K825" s="34">
        <v>37</v>
      </c>
      <c r="L825" s="34">
        <v>588</v>
      </c>
      <c r="M825" s="24">
        <f t="shared" si="24"/>
        <v>0.73770491803278693</v>
      </c>
      <c r="N825" s="24">
        <f t="shared" si="25"/>
        <v>0.82222222222222219</v>
      </c>
      <c r="O825" s="34">
        <v>43</v>
      </c>
    </row>
    <row r="826" spans="1:15" ht="14.25" customHeight="1">
      <c r="A826" s="23">
        <v>2015</v>
      </c>
      <c r="B826" s="23" t="s">
        <v>2367</v>
      </c>
      <c r="C826" s="13" t="s">
        <v>1886</v>
      </c>
      <c r="D826" s="13" t="s">
        <v>164</v>
      </c>
      <c r="E826" s="13" t="s">
        <v>206</v>
      </c>
      <c r="F826" s="24" t="s">
        <v>165</v>
      </c>
      <c r="G826" s="13"/>
      <c r="H826" s="13" t="s">
        <v>6</v>
      </c>
      <c r="I826" s="34">
        <v>0</v>
      </c>
      <c r="J826" s="34">
        <v>0</v>
      </c>
      <c r="K826" s="34">
        <v>0</v>
      </c>
      <c r="L826" s="34">
        <v>49</v>
      </c>
      <c r="M826" s="24">
        <f t="shared" si="24"/>
        <v>0</v>
      </c>
      <c r="N826" s="24">
        <f t="shared" si="25"/>
        <v>0</v>
      </c>
      <c r="O826" s="34">
        <v>13</v>
      </c>
    </row>
    <row r="827" spans="1:15" ht="14.25" customHeight="1">
      <c r="A827" s="23">
        <v>2015</v>
      </c>
      <c r="B827" s="23" t="s">
        <v>2367</v>
      </c>
      <c r="C827" s="13" t="s">
        <v>1886</v>
      </c>
      <c r="D827" s="13" t="s">
        <v>164</v>
      </c>
      <c r="E827" s="13" t="s">
        <v>204</v>
      </c>
      <c r="F827" s="24" t="s">
        <v>584</v>
      </c>
      <c r="G827" s="13"/>
      <c r="H827" s="13" t="s">
        <v>6</v>
      </c>
      <c r="I827" s="34">
        <v>348</v>
      </c>
      <c r="J827" s="34">
        <v>152</v>
      </c>
      <c r="K827" s="34">
        <v>98</v>
      </c>
      <c r="L827" s="34">
        <v>824</v>
      </c>
      <c r="M827" s="24">
        <f t="shared" si="24"/>
        <v>0.43678160919540232</v>
      </c>
      <c r="N827" s="24">
        <f t="shared" si="25"/>
        <v>0.64473684210526316</v>
      </c>
      <c r="O827" s="34">
        <v>76</v>
      </c>
    </row>
    <row r="828" spans="1:15" ht="14.25" customHeight="1">
      <c r="A828" s="23">
        <v>2015</v>
      </c>
      <c r="B828" s="23" t="s">
        <v>2367</v>
      </c>
      <c r="C828" s="13" t="s">
        <v>1886</v>
      </c>
      <c r="D828" s="13" t="s">
        <v>167</v>
      </c>
      <c r="E828" s="13" t="s">
        <v>207</v>
      </c>
      <c r="F828" s="24" t="s">
        <v>170</v>
      </c>
      <c r="G828" s="13"/>
      <c r="H828" s="13" t="s">
        <v>6</v>
      </c>
      <c r="I828" s="34">
        <v>0</v>
      </c>
      <c r="J828" s="34">
        <v>0</v>
      </c>
      <c r="K828" s="34">
        <v>0</v>
      </c>
      <c r="L828" s="34">
        <v>10</v>
      </c>
      <c r="M828" s="24">
        <f t="shared" si="24"/>
        <v>0</v>
      </c>
      <c r="N828" s="24">
        <f t="shared" si="25"/>
        <v>0</v>
      </c>
      <c r="O828" s="34">
        <v>2</v>
      </c>
    </row>
    <row r="829" spans="1:15" ht="14.25" customHeight="1">
      <c r="A829" s="23">
        <v>2015</v>
      </c>
      <c r="B829" s="23" t="s">
        <v>2367</v>
      </c>
      <c r="C829" s="13" t="s">
        <v>1886</v>
      </c>
      <c r="D829" s="13" t="s">
        <v>167</v>
      </c>
      <c r="E829" s="13" t="s">
        <v>206</v>
      </c>
      <c r="F829" s="24" t="s">
        <v>169</v>
      </c>
      <c r="G829" s="13"/>
      <c r="H829" s="13" t="s">
        <v>6</v>
      </c>
      <c r="I829" s="34">
        <v>6</v>
      </c>
      <c r="J829" s="34">
        <v>6</v>
      </c>
      <c r="K829" s="34">
        <v>5</v>
      </c>
      <c r="L829" s="34">
        <v>26</v>
      </c>
      <c r="M829" s="24">
        <f t="shared" si="24"/>
        <v>1</v>
      </c>
      <c r="N829" s="24">
        <f t="shared" si="25"/>
        <v>0.83333333333333337</v>
      </c>
      <c r="O829" s="34">
        <v>5</v>
      </c>
    </row>
    <row r="830" spans="1:15" ht="14.25" customHeight="1">
      <c r="A830" s="23">
        <v>2015</v>
      </c>
      <c r="B830" s="23" t="s">
        <v>2367</v>
      </c>
      <c r="C830" s="13" t="s">
        <v>1886</v>
      </c>
      <c r="D830" s="13" t="s">
        <v>167</v>
      </c>
      <c r="E830" s="13" t="s">
        <v>204</v>
      </c>
      <c r="F830" s="24" t="s">
        <v>982</v>
      </c>
      <c r="G830" s="13"/>
      <c r="H830" s="13" t="s">
        <v>195</v>
      </c>
      <c r="I830" s="34">
        <v>54</v>
      </c>
      <c r="J830" s="34">
        <v>45</v>
      </c>
      <c r="K830" s="34">
        <v>40</v>
      </c>
      <c r="L830" s="34">
        <v>142</v>
      </c>
      <c r="M830" s="24">
        <f t="shared" si="24"/>
        <v>0.83333333333333337</v>
      </c>
      <c r="N830" s="24">
        <f t="shared" si="25"/>
        <v>0.88888888888888884</v>
      </c>
      <c r="O830" s="34">
        <v>5</v>
      </c>
    </row>
    <row r="831" spans="1:15" ht="14.25" customHeight="1">
      <c r="A831" s="23">
        <v>2015</v>
      </c>
      <c r="B831" s="23" t="s">
        <v>2367</v>
      </c>
      <c r="C831" s="13" t="s">
        <v>1886</v>
      </c>
      <c r="D831" s="13" t="s">
        <v>167</v>
      </c>
      <c r="E831" s="13" t="s">
        <v>204</v>
      </c>
      <c r="F831" s="24" t="s">
        <v>168</v>
      </c>
      <c r="G831" s="13"/>
      <c r="H831" s="13" t="s">
        <v>6</v>
      </c>
      <c r="I831" s="34">
        <v>14</v>
      </c>
      <c r="J831" s="34">
        <v>13</v>
      </c>
      <c r="K831" s="34">
        <v>13</v>
      </c>
      <c r="L831" s="34">
        <v>80</v>
      </c>
      <c r="M831" s="24">
        <f t="shared" si="24"/>
        <v>0.9285714285714286</v>
      </c>
      <c r="N831" s="24">
        <f t="shared" si="25"/>
        <v>1</v>
      </c>
      <c r="O831" s="34">
        <v>24</v>
      </c>
    </row>
    <row r="832" spans="1:15" ht="14.25" customHeight="1">
      <c r="A832" s="23">
        <v>2015</v>
      </c>
      <c r="B832" s="23" t="s">
        <v>2367</v>
      </c>
      <c r="C832" s="13" t="s">
        <v>1886</v>
      </c>
      <c r="D832" s="13" t="s">
        <v>167</v>
      </c>
      <c r="E832" s="13" t="s">
        <v>204</v>
      </c>
      <c r="F832" s="24" t="s">
        <v>1479</v>
      </c>
      <c r="G832" s="13"/>
      <c r="H832" s="13" t="s">
        <v>6</v>
      </c>
      <c r="I832" s="34">
        <v>22</v>
      </c>
      <c r="J832" s="34">
        <v>20</v>
      </c>
      <c r="K832" s="34">
        <v>17</v>
      </c>
      <c r="L832" s="34">
        <v>96</v>
      </c>
      <c r="M832" s="24">
        <f t="shared" si="24"/>
        <v>0.90909090909090906</v>
      </c>
      <c r="N832" s="24">
        <f t="shared" si="25"/>
        <v>0.85</v>
      </c>
      <c r="O832" s="34">
        <v>14</v>
      </c>
    </row>
    <row r="833" spans="1:15" ht="14.25" customHeight="1">
      <c r="A833" s="23">
        <v>2015</v>
      </c>
      <c r="B833" s="23" t="s">
        <v>2367</v>
      </c>
      <c r="C833" s="13" t="s">
        <v>1886</v>
      </c>
      <c r="D833" s="13" t="s">
        <v>171</v>
      </c>
      <c r="E833" s="13" t="s">
        <v>206</v>
      </c>
      <c r="F833" s="24" t="s">
        <v>173</v>
      </c>
      <c r="G833" s="13"/>
      <c r="H833" s="13" t="s">
        <v>6</v>
      </c>
      <c r="I833" s="34">
        <v>9</v>
      </c>
      <c r="J833" s="34">
        <v>7</v>
      </c>
      <c r="K833" s="34">
        <v>7</v>
      </c>
      <c r="L833" s="34">
        <v>32</v>
      </c>
      <c r="M833" s="24">
        <f t="shared" si="24"/>
        <v>0.77777777777777779</v>
      </c>
      <c r="N833" s="24">
        <f t="shared" si="25"/>
        <v>1</v>
      </c>
      <c r="O833" s="34">
        <v>1</v>
      </c>
    </row>
    <row r="834" spans="1:15" ht="14.25" customHeight="1">
      <c r="A834" s="23">
        <v>2015</v>
      </c>
      <c r="B834" s="23" t="s">
        <v>2367</v>
      </c>
      <c r="C834" s="13" t="s">
        <v>514</v>
      </c>
      <c r="D834" s="13" t="s">
        <v>184</v>
      </c>
      <c r="E834" s="13" t="s">
        <v>206</v>
      </c>
      <c r="F834" s="24" t="s">
        <v>40</v>
      </c>
      <c r="G834" s="13"/>
      <c r="H834" s="13" t="s">
        <v>6</v>
      </c>
      <c r="I834" s="34">
        <v>49</v>
      </c>
      <c r="J834" s="34">
        <v>36</v>
      </c>
      <c r="K834" s="34">
        <v>29</v>
      </c>
      <c r="L834" s="34">
        <v>49</v>
      </c>
      <c r="M834" s="24">
        <f t="shared" ref="M834:M897" si="26">+IFERROR(J834/I834,0)</f>
        <v>0.73469387755102045</v>
      </c>
      <c r="N834" s="24">
        <f t="shared" ref="N834:N897" si="27">+IFERROR(K834/J834,0)</f>
        <v>0.80555555555555558</v>
      </c>
      <c r="O834" s="34">
        <v>0</v>
      </c>
    </row>
    <row r="835" spans="1:15" ht="14.25" customHeight="1">
      <c r="A835" s="23">
        <v>2015</v>
      </c>
      <c r="B835" s="23" t="s">
        <v>2367</v>
      </c>
      <c r="C835" s="13" t="s">
        <v>514</v>
      </c>
      <c r="D835" s="13" t="s">
        <v>184</v>
      </c>
      <c r="E835" s="13" t="s">
        <v>204</v>
      </c>
      <c r="F835" s="24" t="s">
        <v>1482</v>
      </c>
      <c r="G835" s="13"/>
      <c r="H835" s="13" t="s">
        <v>6</v>
      </c>
      <c r="I835" s="34">
        <v>306</v>
      </c>
      <c r="J835" s="34">
        <v>110</v>
      </c>
      <c r="K835" s="34">
        <v>75</v>
      </c>
      <c r="L835" s="34">
        <v>684</v>
      </c>
      <c r="M835" s="24">
        <f t="shared" si="26"/>
        <v>0.35947712418300654</v>
      </c>
      <c r="N835" s="24">
        <f t="shared" si="27"/>
        <v>0.68181818181818177</v>
      </c>
      <c r="O835" s="34">
        <v>0</v>
      </c>
    </row>
    <row r="836" spans="1:15" ht="14.25" customHeight="1">
      <c r="A836" s="23">
        <v>2015</v>
      </c>
      <c r="B836" s="23" t="s">
        <v>2367</v>
      </c>
      <c r="C836" s="13" t="s">
        <v>514</v>
      </c>
      <c r="D836" s="13" t="s">
        <v>23</v>
      </c>
      <c r="E836" s="13" t="s">
        <v>205</v>
      </c>
      <c r="F836" s="24" t="s">
        <v>174</v>
      </c>
      <c r="G836" s="13"/>
      <c r="H836" s="13" t="s">
        <v>6</v>
      </c>
      <c r="I836" s="34">
        <v>39</v>
      </c>
      <c r="J836" s="34">
        <v>36</v>
      </c>
      <c r="K836" s="34">
        <v>30</v>
      </c>
      <c r="L836" s="34">
        <v>58</v>
      </c>
      <c r="M836" s="24">
        <f t="shared" si="26"/>
        <v>0.92307692307692313</v>
      </c>
      <c r="N836" s="24">
        <f t="shared" si="27"/>
        <v>0.83333333333333337</v>
      </c>
      <c r="O836" s="34">
        <v>34</v>
      </c>
    </row>
    <row r="837" spans="1:15" ht="14.25" customHeight="1">
      <c r="A837" s="23">
        <v>2015</v>
      </c>
      <c r="B837" s="23" t="s">
        <v>2367</v>
      </c>
      <c r="C837" s="13" t="s">
        <v>514</v>
      </c>
      <c r="D837" s="13" t="s">
        <v>23</v>
      </c>
      <c r="E837" s="13" t="s">
        <v>205</v>
      </c>
      <c r="F837" s="24" t="s">
        <v>25</v>
      </c>
      <c r="G837" s="13"/>
      <c r="H837" s="13" t="s">
        <v>6</v>
      </c>
      <c r="I837" s="34">
        <v>13</v>
      </c>
      <c r="J837" s="34">
        <v>12</v>
      </c>
      <c r="K837" s="34">
        <v>9</v>
      </c>
      <c r="L837" s="34">
        <v>37</v>
      </c>
      <c r="M837" s="24">
        <f t="shared" si="26"/>
        <v>0.92307692307692313</v>
      </c>
      <c r="N837" s="24">
        <f t="shared" si="27"/>
        <v>0.75</v>
      </c>
      <c r="O837" s="34">
        <v>25</v>
      </c>
    </row>
    <row r="838" spans="1:15" ht="14.25" customHeight="1">
      <c r="A838" s="23">
        <v>2015</v>
      </c>
      <c r="B838" s="23" t="s">
        <v>2367</v>
      </c>
      <c r="C838" s="13" t="s">
        <v>514</v>
      </c>
      <c r="D838" s="13" t="s">
        <v>23</v>
      </c>
      <c r="E838" s="13" t="s">
        <v>205</v>
      </c>
      <c r="F838" s="24" t="s">
        <v>175</v>
      </c>
      <c r="G838" s="13"/>
      <c r="H838" s="13" t="s">
        <v>6</v>
      </c>
      <c r="I838" s="34">
        <v>28</v>
      </c>
      <c r="J838" s="34">
        <v>20</v>
      </c>
      <c r="K838" s="34">
        <v>12</v>
      </c>
      <c r="L838" s="34">
        <v>41</v>
      </c>
      <c r="M838" s="24">
        <f t="shared" si="26"/>
        <v>0.7142857142857143</v>
      </c>
      <c r="N838" s="24">
        <f t="shared" si="27"/>
        <v>0.6</v>
      </c>
      <c r="O838" s="34">
        <v>20</v>
      </c>
    </row>
    <row r="839" spans="1:15" ht="14.25" customHeight="1">
      <c r="A839" s="23">
        <v>2015</v>
      </c>
      <c r="B839" s="23" t="s">
        <v>2367</v>
      </c>
      <c r="C839" s="13" t="s">
        <v>514</v>
      </c>
      <c r="D839" s="13" t="s">
        <v>23</v>
      </c>
      <c r="E839" s="13" t="s">
        <v>205</v>
      </c>
      <c r="F839" s="24" t="s">
        <v>176</v>
      </c>
      <c r="G839" s="13"/>
      <c r="H839" s="13" t="s">
        <v>6</v>
      </c>
      <c r="I839" s="34">
        <v>47</v>
      </c>
      <c r="J839" s="34">
        <v>40</v>
      </c>
      <c r="K839" s="34">
        <v>34</v>
      </c>
      <c r="L839" s="34">
        <v>70</v>
      </c>
      <c r="M839" s="24">
        <f t="shared" si="26"/>
        <v>0.85106382978723405</v>
      </c>
      <c r="N839" s="24">
        <f t="shared" si="27"/>
        <v>0.85</v>
      </c>
      <c r="O839" s="34">
        <v>49</v>
      </c>
    </row>
    <row r="840" spans="1:15" ht="14.25" customHeight="1">
      <c r="A840" s="23">
        <v>2015</v>
      </c>
      <c r="B840" s="23" t="s">
        <v>2367</v>
      </c>
      <c r="C840" s="13" t="s">
        <v>514</v>
      </c>
      <c r="D840" s="13" t="s">
        <v>23</v>
      </c>
      <c r="E840" s="13" t="s">
        <v>205</v>
      </c>
      <c r="F840" s="24" t="s">
        <v>177</v>
      </c>
      <c r="G840" s="13"/>
      <c r="H840" s="13" t="s">
        <v>6</v>
      </c>
      <c r="I840" s="34">
        <v>27</v>
      </c>
      <c r="J840" s="34">
        <v>26</v>
      </c>
      <c r="K840" s="34">
        <v>26</v>
      </c>
      <c r="L840" s="34">
        <v>55</v>
      </c>
      <c r="M840" s="24">
        <f t="shared" si="26"/>
        <v>0.96296296296296291</v>
      </c>
      <c r="N840" s="24">
        <f t="shared" si="27"/>
        <v>1</v>
      </c>
      <c r="O840" s="34">
        <v>20</v>
      </c>
    </row>
    <row r="841" spans="1:15" ht="14.25" customHeight="1">
      <c r="A841" s="23">
        <v>2015</v>
      </c>
      <c r="B841" s="23" t="s">
        <v>2367</v>
      </c>
      <c r="C841" s="13" t="s">
        <v>514</v>
      </c>
      <c r="D841" s="13" t="s">
        <v>23</v>
      </c>
      <c r="E841" s="13" t="s">
        <v>205</v>
      </c>
      <c r="F841" s="24" t="s">
        <v>178</v>
      </c>
      <c r="G841" s="13"/>
      <c r="H841" s="13" t="s">
        <v>6</v>
      </c>
      <c r="I841" s="34">
        <v>20</v>
      </c>
      <c r="J841" s="34">
        <v>13</v>
      </c>
      <c r="K841" s="34">
        <v>13</v>
      </c>
      <c r="L841" s="34">
        <v>30</v>
      </c>
      <c r="M841" s="24">
        <f t="shared" si="26"/>
        <v>0.65</v>
      </c>
      <c r="N841" s="24">
        <f t="shared" si="27"/>
        <v>1</v>
      </c>
      <c r="O841" s="34">
        <v>0</v>
      </c>
    </row>
    <row r="842" spans="1:15" ht="14.25" customHeight="1">
      <c r="A842" s="23">
        <v>2015</v>
      </c>
      <c r="B842" s="23" t="s">
        <v>2367</v>
      </c>
      <c r="C842" s="13" t="s">
        <v>514</v>
      </c>
      <c r="D842" s="13" t="s">
        <v>23</v>
      </c>
      <c r="E842" s="13" t="s">
        <v>205</v>
      </c>
      <c r="F842" s="24" t="s">
        <v>179</v>
      </c>
      <c r="G842" s="13"/>
      <c r="H842" s="13" t="s">
        <v>6</v>
      </c>
      <c r="I842" s="34">
        <v>13</v>
      </c>
      <c r="J842" s="34">
        <v>13</v>
      </c>
      <c r="K842" s="34">
        <v>8</v>
      </c>
      <c r="L842" s="34">
        <v>22</v>
      </c>
      <c r="M842" s="24">
        <f t="shared" si="26"/>
        <v>1</v>
      </c>
      <c r="N842" s="24">
        <f t="shared" si="27"/>
        <v>0.61538461538461542</v>
      </c>
      <c r="O842" s="34">
        <v>13</v>
      </c>
    </row>
    <row r="843" spans="1:15" ht="14.25" customHeight="1">
      <c r="A843" s="23">
        <v>2015</v>
      </c>
      <c r="B843" s="23" t="s">
        <v>2367</v>
      </c>
      <c r="C843" s="13" t="s">
        <v>514</v>
      </c>
      <c r="D843" s="13" t="s">
        <v>23</v>
      </c>
      <c r="E843" s="13" t="s">
        <v>206</v>
      </c>
      <c r="F843" s="24" t="s">
        <v>1878</v>
      </c>
      <c r="G843" s="13"/>
      <c r="H843" s="13" t="s">
        <v>6</v>
      </c>
      <c r="I843" s="34">
        <v>45</v>
      </c>
      <c r="J843" s="34">
        <v>31</v>
      </c>
      <c r="K843" s="34">
        <v>27</v>
      </c>
      <c r="L843" s="34">
        <v>99</v>
      </c>
      <c r="M843" s="24">
        <f t="shared" si="26"/>
        <v>0.68888888888888888</v>
      </c>
      <c r="N843" s="24">
        <f t="shared" si="27"/>
        <v>0.87096774193548387</v>
      </c>
      <c r="O843" s="34">
        <v>37</v>
      </c>
    </row>
    <row r="844" spans="1:15" ht="14.25" customHeight="1">
      <c r="A844" s="23">
        <v>2015</v>
      </c>
      <c r="B844" s="23" t="s">
        <v>2367</v>
      </c>
      <c r="C844" s="13" t="s">
        <v>514</v>
      </c>
      <c r="D844" s="13" t="s">
        <v>23</v>
      </c>
      <c r="E844" s="13" t="s">
        <v>206</v>
      </c>
      <c r="F844" s="24" t="s">
        <v>6850</v>
      </c>
      <c r="G844" s="13"/>
      <c r="H844" s="13" t="s">
        <v>6</v>
      </c>
      <c r="I844" s="34">
        <v>29</v>
      </c>
      <c r="J844" s="34">
        <v>26</v>
      </c>
      <c r="K844" s="34">
        <v>23</v>
      </c>
      <c r="L844" s="34">
        <v>25</v>
      </c>
      <c r="M844" s="24">
        <f t="shared" si="26"/>
        <v>0.89655172413793105</v>
      </c>
      <c r="N844" s="24">
        <f t="shared" si="27"/>
        <v>0.88461538461538458</v>
      </c>
      <c r="O844" s="34">
        <v>4</v>
      </c>
    </row>
    <row r="845" spans="1:15" ht="14.25" customHeight="1">
      <c r="A845" s="23">
        <v>2015</v>
      </c>
      <c r="B845" s="23" t="s">
        <v>2367</v>
      </c>
      <c r="C845" s="13" t="s">
        <v>514</v>
      </c>
      <c r="D845" s="13" t="s">
        <v>23</v>
      </c>
      <c r="E845" s="13" t="s">
        <v>206</v>
      </c>
      <c r="F845" s="24" t="s">
        <v>6851</v>
      </c>
      <c r="G845" s="13"/>
      <c r="H845" s="13" t="s">
        <v>6</v>
      </c>
      <c r="I845" s="34">
        <v>0</v>
      </c>
      <c r="J845" s="34">
        <v>0</v>
      </c>
      <c r="K845" s="34">
        <v>0</v>
      </c>
      <c r="L845" s="34">
        <v>27</v>
      </c>
      <c r="M845" s="24">
        <f t="shared" si="26"/>
        <v>0</v>
      </c>
      <c r="N845" s="24">
        <f t="shared" si="27"/>
        <v>0</v>
      </c>
      <c r="O845" s="34">
        <v>0</v>
      </c>
    </row>
    <row r="846" spans="1:15" ht="14.25" customHeight="1">
      <c r="A846" s="23">
        <v>2015</v>
      </c>
      <c r="B846" s="23" t="s">
        <v>2367</v>
      </c>
      <c r="C846" s="13" t="s">
        <v>514</v>
      </c>
      <c r="D846" s="13" t="s">
        <v>23</v>
      </c>
      <c r="E846" s="13" t="s">
        <v>206</v>
      </c>
      <c r="F846" s="24" t="s">
        <v>3173</v>
      </c>
      <c r="G846" s="13"/>
      <c r="H846" s="13" t="s">
        <v>6</v>
      </c>
      <c r="I846" s="34">
        <v>17</v>
      </c>
      <c r="J846" s="34">
        <v>17</v>
      </c>
      <c r="K846" s="34">
        <v>13</v>
      </c>
      <c r="L846" s="34">
        <v>18</v>
      </c>
      <c r="M846" s="24">
        <f t="shared" si="26"/>
        <v>1</v>
      </c>
      <c r="N846" s="24">
        <f t="shared" si="27"/>
        <v>0.76470588235294112</v>
      </c>
      <c r="O846" s="34">
        <v>12</v>
      </c>
    </row>
    <row r="847" spans="1:15" ht="14.25" customHeight="1">
      <c r="A847" s="23">
        <v>2015</v>
      </c>
      <c r="B847" s="23" t="s">
        <v>2367</v>
      </c>
      <c r="C847" s="13" t="s">
        <v>514</v>
      </c>
      <c r="D847" s="13" t="s">
        <v>23</v>
      </c>
      <c r="E847" s="13" t="s">
        <v>206</v>
      </c>
      <c r="F847" s="24" t="s">
        <v>1887</v>
      </c>
      <c r="G847" s="13"/>
      <c r="H847" s="13" t="s">
        <v>6</v>
      </c>
      <c r="I847" s="34">
        <v>0</v>
      </c>
      <c r="J847" s="34">
        <v>0</v>
      </c>
      <c r="K847" s="34">
        <v>0</v>
      </c>
      <c r="L847" s="34">
        <v>2</v>
      </c>
      <c r="M847" s="24">
        <f t="shared" si="26"/>
        <v>0</v>
      </c>
      <c r="N847" s="24">
        <f t="shared" si="27"/>
        <v>0</v>
      </c>
      <c r="O847" s="34">
        <v>0</v>
      </c>
    </row>
    <row r="848" spans="1:15" ht="14.25" customHeight="1">
      <c r="A848" s="23">
        <v>2015</v>
      </c>
      <c r="B848" s="23" t="s">
        <v>2367</v>
      </c>
      <c r="C848" s="13" t="s">
        <v>514</v>
      </c>
      <c r="D848" s="13" t="s">
        <v>23</v>
      </c>
      <c r="E848" s="13" t="s">
        <v>206</v>
      </c>
      <c r="F848" s="24" t="s">
        <v>985</v>
      </c>
      <c r="G848" s="13"/>
      <c r="H848" s="13" t="s">
        <v>6</v>
      </c>
      <c r="I848" s="34">
        <v>12</v>
      </c>
      <c r="J848" s="34">
        <v>9</v>
      </c>
      <c r="K848" s="34">
        <v>7</v>
      </c>
      <c r="L848" s="34">
        <v>24</v>
      </c>
      <c r="M848" s="24">
        <f t="shared" si="26"/>
        <v>0.75</v>
      </c>
      <c r="N848" s="24">
        <f t="shared" si="27"/>
        <v>0.77777777777777779</v>
      </c>
      <c r="O848" s="34">
        <v>0</v>
      </c>
    </row>
    <row r="849" spans="1:15" ht="14.25" customHeight="1">
      <c r="A849" s="23">
        <v>2015</v>
      </c>
      <c r="B849" s="23" t="s">
        <v>2367</v>
      </c>
      <c r="C849" s="13" t="s">
        <v>514</v>
      </c>
      <c r="D849" s="13" t="s">
        <v>23</v>
      </c>
      <c r="E849" s="13" t="s">
        <v>206</v>
      </c>
      <c r="F849" s="24" t="s">
        <v>986</v>
      </c>
      <c r="G849" s="13"/>
      <c r="H849" s="13" t="s">
        <v>6</v>
      </c>
      <c r="I849" s="34">
        <v>18</v>
      </c>
      <c r="J849" s="34">
        <v>17</v>
      </c>
      <c r="K849" s="34">
        <v>13</v>
      </c>
      <c r="L849" s="34">
        <v>13</v>
      </c>
      <c r="M849" s="24">
        <f t="shared" si="26"/>
        <v>0.94444444444444442</v>
      </c>
      <c r="N849" s="24">
        <f t="shared" si="27"/>
        <v>0.76470588235294112</v>
      </c>
      <c r="O849" s="34">
        <v>21</v>
      </c>
    </row>
    <row r="850" spans="1:15" ht="14.25" customHeight="1">
      <c r="A850" s="23">
        <v>2015</v>
      </c>
      <c r="B850" s="23" t="s">
        <v>2367</v>
      </c>
      <c r="C850" s="13" t="s">
        <v>514</v>
      </c>
      <c r="D850" s="13" t="s">
        <v>23</v>
      </c>
      <c r="E850" s="13" t="s">
        <v>204</v>
      </c>
      <c r="F850" s="24" t="s">
        <v>1453</v>
      </c>
      <c r="G850" s="13"/>
      <c r="H850" s="13" t="s">
        <v>6</v>
      </c>
      <c r="I850" s="34">
        <v>225</v>
      </c>
      <c r="J850" s="34">
        <v>145</v>
      </c>
      <c r="K850" s="34">
        <v>117</v>
      </c>
      <c r="L850" s="34">
        <v>1061</v>
      </c>
      <c r="M850" s="24">
        <f t="shared" si="26"/>
        <v>0.64444444444444449</v>
      </c>
      <c r="N850" s="24">
        <f t="shared" si="27"/>
        <v>0.80689655172413788</v>
      </c>
      <c r="O850" s="34">
        <v>97</v>
      </c>
    </row>
    <row r="851" spans="1:15" ht="14.25" customHeight="1">
      <c r="A851" s="23">
        <v>2015</v>
      </c>
      <c r="B851" s="23" t="s">
        <v>2367</v>
      </c>
      <c r="C851" s="13" t="s">
        <v>514</v>
      </c>
      <c r="D851" s="13" t="s">
        <v>23</v>
      </c>
      <c r="E851" s="13" t="s">
        <v>204</v>
      </c>
      <c r="F851" s="24" t="s">
        <v>1460</v>
      </c>
      <c r="G851" s="13"/>
      <c r="H851" s="13" t="s">
        <v>6</v>
      </c>
      <c r="I851" s="34">
        <v>30</v>
      </c>
      <c r="J851" s="34">
        <v>22</v>
      </c>
      <c r="K851" s="34">
        <v>19</v>
      </c>
      <c r="L851" s="34">
        <v>207</v>
      </c>
      <c r="M851" s="24">
        <f t="shared" si="26"/>
        <v>0.73333333333333328</v>
      </c>
      <c r="N851" s="24">
        <f t="shared" si="27"/>
        <v>0.86363636363636365</v>
      </c>
      <c r="O851" s="34">
        <v>11</v>
      </c>
    </row>
    <row r="852" spans="1:15" ht="14.25" customHeight="1">
      <c r="A852" s="23">
        <v>2015</v>
      </c>
      <c r="B852" s="23" t="s">
        <v>2367</v>
      </c>
      <c r="C852" s="13" t="s">
        <v>514</v>
      </c>
      <c r="D852" s="13" t="s">
        <v>23</v>
      </c>
      <c r="E852" s="13" t="s">
        <v>204</v>
      </c>
      <c r="F852" s="24" t="s">
        <v>1464</v>
      </c>
      <c r="G852" s="13"/>
      <c r="H852" s="13" t="s">
        <v>6</v>
      </c>
      <c r="I852" s="34">
        <v>61</v>
      </c>
      <c r="J852" s="34">
        <v>50</v>
      </c>
      <c r="K852" s="34">
        <v>40</v>
      </c>
      <c r="L852" s="34">
        <v>254</v>
      </c>
      <c r="M852" s="24">
        <f t="shared" si="26"/>
        <v>0.81967213114754101</v>
      </c>
      <c r="N852" s="24">
        <f t="shared" si="27"/>
        <v>0.8</v>
      </c>
      <c r="O852" s="34">
        <v>24</v>
      </c>
    </row>
    <row r="853" spans="1:15" ht="14.25" customHeight="1">
      <c r="A853" s="23">
        <v>2015</v>
      </c>
      <c r="B853" s="23" t="s">
        <v>2367</v>
      </c>
      <c r="C853" s="13" t="s">
        <v>514</v>
      </c>
      <c r="D853" s="13" t="s">
        <v>23</v>
      </c>
      <c r="E853" s="13" t="s">
        <v>204</v>
      </c>
      <c r="F853" s="24" t="s">
        <v>1490</v>
      </c>
      <c r="G853" s="13"/>
      <c r="H853" s="13" t="s">
        <v>6</v>
      </c>
      <c r="I853" s="34">
        <v>173</v>
      </c>
      <c r="J853" s="34">
        <v>76</v>
      </c>
      <c r="K853" s="34">
        <v>66</v>
      </c>
      <c r="L853" s="34">
        <v>313</v>
      </c>
      <c r="M853" s="24">
        <f t="shared" si="26"/>
        <v>0.43930635838150289</v>
      </c>
      <c r="N853" s="24">
        <f t="shared" si="27"/>
        <v>0.86842105263157898</v>
      </c>
      <c r="O853" s="34">
        <v>0</v>
      </c>
    </row>
    <row r="854" spans="1:15" ht="14.25" customHeight="1">
      <c r="A854" s="23">
        <v>2015</v>
      </c>
      <c r="B854" s="23" t="s">
        <v>2367</v>
      </c>
      <c r="C854" s="13" t="s">
        <v>514</v>
      </c>
      <c r="D854" s="13" t="s">
        <v>185</v>
      </c>
      <c r="E854" s="13" t="s">
        <v>205</v>
      </c>
      <c r="F854" s="24" t="s">
        <v>186</v>
      </c>
      <c r="G854" s="13"/>
      <c r="H854" s="13" t="s">
        <v>6</v>
      </c>
      <c r="I854" s="34">
        <v>40</v>
      </c>
      <c r="J854" s="34">
        <v>37</v>
      </c>
      <c r="K854" s="34">
        <v>30</v>
      </c>
      <c r="L854" s="34">
        <v>54</v>
      </c>
      <c r="M854" s="24">
        <f t="shared" si="26"/>
        <v>0.92500000000000004</v>
      </c>
      <c r="N854" s="24">
        <f t="shared" si="27"/>
        <v>0.81081081081081086</v>
      </c>
      <c r="O854" s="34">
        <v>34</v>
      </c>
    </row>
    <row r="855" spans="1:15" ht="14.25" customHeight="1">
      <c r="A855" s="23">
        <v>2015</v>
      </c>
      <c r="B855" s="23" t="s">
        <v>2367</v>
      </c>
      <c r="C855" s="13" t="s">
        <v>514</v>
      </c>
      <c r="D855" s="13" t="s">
        <v>185</v>
      </c>
      <c r="E855" s="13" t="s">
        <v>205</v>
      </c>
      <c r="F855" s="24" t="s">
        <v>43</v>
      </c>
      <c r="G855" s="13"/>
      <c r="H855" s="13" t="s">
        <v>6</v>
      </c>
      <c r="I855" s="34">
        <v>27</v>
      </c>
      <c r="J855" s="34">
        <v>25</v>
      </c>
      <c r="K855" s="34">
        <v>24</v>
      </c>
      <c r="L855" s="34">
        <v>55</v>
      </c>
      <c r="M855" s="24">
        <f t="shared" si="26"/>
        <v>0.92592592592592593</v>
      </c>
      <c r="N855" s="24">
        <f t="shared" si="27"/>
        <v>0.96</v>
      </c>
      <c r="O855" s="34">
        <v>19</v>
      </c>
    </row>
    <row r="856" spans="1:15" ht="14.25" customHeight="1">
      <c r="A856" s="23">
        <v>2015</v>
      </c>
      <c r="B856" s="23" t="s">
        <v>2367</v>
      </c>
      <c r="C856" s="13" t="s">
        <v>514</v>
      </c>
      <c r="D856" s="13" t="s">
        <v>185</v>
      </c>
      <c r="E856" s="13" t="s">
        <v>205</v>
      </c>
      <c r="F856" s="24" t="s">
        <v>187</v>
      </c>
      <c r="G856" s="13"/>
      <c r="H856" s="13" t="s">
        <v>6</v>
      </c>
      <c r="I856" s="34">
        <v>24</v>
      </c>
      <c r="J856" s="34">
        <v>21</v>
      </c>
      <c r="K856" s="34">
        <v>21</v>
      </c>
      <c r="L856" s="34">
        <v>48</v>
      </c>
      <c r="M856" s="24">
        <f t="shared" si="26"/>
        <v>0.875</v>
      </c>
      <c r="N856" s="24">
        <f t="shared" si="27"/>
        <v>1</v>
      </c>
      <c r="O856" s="34">
        <v>21</v>
      </c>
    </row>
    <row r="857" spans="1:15" ht="14.25" customHeight="1">
      <c r="A857" s="23">
        <v>2015</v>
      </c>
      <c r="B857" s="23" t="s">
        <v>2367</v>
      </c>
      <c r="C857" s="13" t="s">
        <v>514</v>
      </c>
      <c r="D857" s="13" t="s">
        <v>185</v>
      </c>
      <c r="E857" s="13" t="s">
        <v>205</v>
      </c>
      <c r="F857" s="24" t="s">
        <v>188</v>
      </c>
      <c r="G857" s="13"/>
      <c r="H857" s="13" t="s">
        <v>6</v>
      </c>
      <c r="I857" s="34">
        <v>50</v>
      </c>
      <c r="J857" s="34">
        <v>38</v>
      </c>
      <c r="K857" s="34">
        <v>26</v>
      </c>
      <c r="L857" s="34">
        <v>63</v>
      </c>
      <c r="M857" s="24">
        <f t="shared" si="26"/>
        <v>0.76</v>
      </c>
      <c r="N857" s="24">
        <f t="shared" si="27"/>
        <v>0.68421052631578949</v>
      </c>
      <c r="O857" s="34">
        <v>33</v>
      </c>
    </row>
    <row r="858" spans="1:15" ht="14.25" customHeight="1">
      <c r="A858" s="23">
        <v>2015</v>
      </c>
      <c r="B858" s="23" t="s">
        <v>2367</v>
      </c>
      <c r="C858" s="13" t="s">
        <v>514</v>
      </c>
      <c r="D858" s="13" t="s">
        <v>185</v>
      </c>
      <c r="E858" s="13" t="s">
        <v>205</v>
      </c>
      <c r="F858" s="24" t="s">
        <v>189</v>
      </c>
      <c r="G858" s="13"/>
      <c r="H858" s="13" t="s">
        <v>6</v>
      </c>
      <c r="I858" s="34">
        <v>16</v>
      </c>
      <c r="J858" s="34">
        <v>16</v>
      </c>
      <c r="K858" s="34">
        <v>16</v>
      </c>
      <c r="L858" s="34">
        <v>35</v>
      </c>
      <c r="M858" s="24">
        <f t="shared" si="26"/>
        <v>1</v>
      </c>
      <c r="N858" s="24">
        <f t="shared" si="27"/>
        <v>1</v>
      </c>
      <c r="O858" s="34">
        <v>17</v>
      </c>
    </row>
    <row r="859" spans="1:15" ht="14.25" customHeight="1">
      <c r="A859" s="23">
        <v>2015</v>
      </c>
      <c r="B859" s="23" t="s">
        <v>2367</v>
      </c>
      <c r="C859" s="13" t="s">
        <v>514</v>
      </c>
      <c r="D859" s="13" t="s">
        <v>185</v>
      </c>
      <c r="E859" s="13" t="s">
        <v>206</v>
      </c>
      <c r="F859" s="24" t="s">
        <v>1450</v>
      </c>
      <c r="G859" s="13"/>
      <c r="H859" s="13" t="s">
        <v>6</v>
      </c>
      <c r="I859" s="34">
        <v>20</v>
      </c>
      <c r="J859" s="34">
        <v>20</v>
      </c>
      <c r="K859" s="34">
        <v>16</v>
      </c>
      <c r="L859" s="34">
        <v>37</v>
      </c>
      <c r="M859" s="24">
        <f t="shared" si="26"/>
        <v>1</v>
      </c>
      <c r="N859" s="24">
        <f t="shared" si="27"/>
        <v>0.8</v>
      </c>
      <c r="O859" s="34">
        <v>2</v>
      </c>
    </row>
    <row r="860" spans="1:15" ht="14.25" customHeight="1">
      <c r="A860" s="23">
        <v>2015</v>
      </c>
      <c r="B860" s="23" t="s">
        <v>2367</v>
      </c>
      <c r="C860" s="13" t="s">
        <v>514</v>
      </c>
      <c r="D860" s="13" t="s">
        <v>185</v>
      </c>
      <c r="E860" s="13" t="s">
        <v>206</v>
      </c>
      <c r="F860" s="24" t="s">
        <v>191</v>
      </c>
      <c r="G860" s="13"/>
      <c r="H860" s="13" t="s">
        <v>6</v>
      </c>
      <c r="I860" s="34">
        <v>45</v>
      </c>
      <c r="J860" s="34">
        <v>32</v>
      </c>
      <c r="K860" s="34">
        <v>30</v>
      </c>
      <c r="L860" s="34">
        <v>107</v>
      </c>
      <c r="M860" s="24">
        <f t="shared" si="26"/>
        <v>0.71111111111111114</v>
      </c>
      <c r="N860" s="24">
        <f t="shared" si="27"/>
        <v>0.9375</v>
      </c>
      <c r="O860" s="34">
        <v>7</v>
      </c>
    </row>
    <row r="861" spans="1:15" ht="14.25" customHeight="1">
      <c r="A861" s="23">
        <v>2015</v>
      </c>
      <c r="B861" s="23" t="s">
        <v>2367</v>
      </c>
      <c r="C861" s="13" t="s">
        <v>514</v>
      </c>
      <c r="D861" s="13" t="s">
        <v>185</v>
      </c>
      <c r="E861" s="13" t="s">
        <v>206</v>
      </c>
      <c r="F861" s="24" t="s">
        <v>190</v>
      </c>
      <c r="G861" s="13"/>
      <c r="H861" s="13" t="s">
        <v>6</v>
      </c>
      <c r="I861" s="34">
        <v>0</v>
      </c>
      <c r="J861" s="34">
        <v>0</v>
      </c>
      <c r="K861" s="34">
        <v>0</v>
      </c>
      <c r="L861" s="34">
        <v>17</v>
      </c>
      <c r="M861" s="24">
        <f t="shared" si="26"/>
        <v>0</v>
      </c>
      <c r="N861" s="24">
        <f t="shared" si="27"/>
        <v>0</v>
      </c>
      <c r="O861" s="34">
        <v>11</v>
      </c>
    </row>
    <row r="862" spans="1:15" ht="14.25" customHeight="1">
      <c r="A862" s="23">
        <v>2015</v>
      </c>
      <c r="B862" s="23" t="s">
        <v>2367</v>
      </c>
      <c r="C862" s="13" t="s">
        <v>514</v>
      </c>
      <c r="D862" s="13" t="s">
        <v>185</v>
      </c>
      <c r="E862" s="13" t="s">
        <v>206</v>
      </c>
      <c r="F862" s="24" t="s">
        <v>193</v>
      </c>
      <c r="G862" s="13"/>
      <c r="H862" s="13" t="s">
        <v>6</v>
      </c>
      <c r="I862" s="34">
        <v>14</v>
      </c>
      <c r="J862" s="34">
        <v>13</v>
      </c>
      <c r="K862" s="34">
        <v>13</v>
      </c>
      <c r="L862" s="34">
        <v>31</v>
      </c>
      <c r="M862" s="24">
        <f t="shared" si="26"/>
        <v>0.9285714285714286</v>
      </c>
      <c r="N862" s="24">
        <f t="shared" si="27"/>
        <v>1</v>
      </c>
      <c r="O862" s="34">
        <v>0</v>
      </c>
    </row>
    <row r="863" spans="1:15" ht="14.25" customHeight="1">
      <c r="A863" s="23">
        <v>2015</v>
      </c>
      <c r="B863" s="23" t="s">
        <v>2367</v>
      </c>
      <c r="C863" s="13" t="s">
        <v>514</v>
      </c>
      <c r="D863" s="13" t="s">
        <v>185</v>
      </c>
      <c r="E863" s="13" t="s">
        <v>204</v>
      </c>
      <c r="F863" s="24" t="s">
        <v>559</v>
      </c>
      <c r="G863" s="13"/>
      <c r="H863" s="13" t="s">
        <v>6</v>
      </c>
      <c r="I863" s="34">
        <v>84</v>
      </c>
      <c r="J863" s="34">
        <v>63</v>
      </c>
      <c r="K863" s="34">
        <v>49</v>
      </c>
      <c r="L863" s="34">
        <v>318</v>
      </c>
      <c r="M863" s="24">
        <f t="shared" si="26"/>
        <v>0.75</v>
      </c>
      <c r="N863" s="24">
        <f t="shared" si="27"/>
        <v>0.77777777777777779</v>
      </c>
      <c r="O863" s="34">
        <v>2</v>
      </c>
    </row>
    <row r="864" spans="1:15" ht="14.25" customHeight="1">
      <c r="A864" s="23">
        <v>2015</v>
      </c>
      <c r="B864" s="23" t="s">
        <v>2367</v>
      </c>
      <c r="C864" s="13" t="s">
        <v>514</v>
      </c>
      <c r="D864" s="13" t="s">
        <v>185</v>
      </c>
      <c r="E864" s="13" t="s">
        <v>204</v>
      </c>
      <c r="F864" s="24" t="s">
        <v>1455</v>
      </c>
      <c r="G864" s="13"/>
      <c r="H864" s="13" t="s">
        <v>6</v>
      </c>
      <c r="I864" s="34">
        <v>31</v>
      </c>
      <c r="J864" s="34">
        <v>27</v>
      </c>
      <c r="K864" s="34">
        <v>27</v>
      </c>
      <c r="L864" s="34">
        <v>164</v>
      </c>
      <c r="M864" s="24">
        <f t="shared" si="26"/>
        <v>0.87096774193548387</v>
      </c>
      <c r="N864" s="24">
        <f t="shared" si="27"/>
        <v>1</v>
      </c>
      <c r="O864" s="34">
        <v>6</v>
      </c>
    </row>
    <row r="865" spans="1:15" ht="14.25" customHeight="1">
      <c r="A865" s="23">
        <v>2015</v>
      </c>
      <c r="B865" s="23" t="s">
        <v>2367</v>
      </c>
      <c r="C865" s="13" t="s">
        <v>514</v>
      </c>
      <c r="D865" s="13" t="s">
        <v>185</v>
      </c>
      <c r="E865" s="13" t="s">
        <v>204</v>
      </c>
      <c r="F865" s="24" t="s">
        <v>1458</v>
      </c>
      <c r="G865" s="13"/>
      <c r="H865" s="13" t="s">
        <v>6</v>
      </c>
      <c r="I865" s="34">
        <v>43</v>
      </c>
      <c r="J865" s="34">
        <v>40</v>
      </c>
      <c r="K865" s="34">
        <v>39</v>
      </c>
      <c r="L865" s="34">
        <v>164</v>
      </c>
      <c r="M865" s="24">
        <f t="shared" si="26"/>
        <v>0.93023255813953487</v>
      </c>
      <c r="N865" s="24">
        <f t="shared" si="27"/>
        <v>0.97499999999999998</v>
      </c>
      <c r="O865" s="34">
        <v>10</v>
      </c>
    </row>
    <row r="866" spans="1:15" ht="14.25" customHeight="1">
      <c r="A866" s="23">
        <v>2015</v>
      </c>
      <c r="B866" s="23" t="s">
        <v>2367</v>
      </c>
      <c r="C866" s="13" t="s">
        <v>514</v>
      </c>
      <c r="D866" s="13" t="s">
        <v>185</v>
      </c>
      <c r="E866" s="13" t="s">
        <v>204</v>
      </c>
      <c r="F866" s="24" t="s">
        <v>1485</v>
      </c>
      <c r="G866" s="13"/>
      <c r="H866" s="13" t="s">
        <v>6</v>
      </c>
      <c r="I866" s="34">
        <v>49</v>
      </c>
      <c r="J866" s="34">
        <v>41</v>
      </c>
      <c r="K866" s="34">
        <v>35</v>
      </c>
      <c r="L866" s="34">
        <v>244</v>
      </c>
      <c r="M866" s="24">
        <f t="shared" si="26"/>
        <v>0.83673469387755106</v>
      </c>
      <c r="N866" s="24">
        <f t="shared" si="27"/>
        <v>0.85365853658536583</v>
      </c>
      <c r="O866" s="34">
        <v>32</v>
      </c>
    </row>
    <row r="867" spans="1:15" ht="14.25" customHeight="1">
      <c r="A867" s="23">
        <v>2015</v>
      </c>
      <c r="B867" s="23" t="s">
        <v>2367</v>
      </c>
      <c r="C867" s="13" t="s">
        <v>514</v>
      </c>
      <c r="D867" s="13" t="s">
        <v>185</v>
      </c>
      <c r="E867" s="13" t="s">
        <v>204</v>
      </c>
      <c r="F867" s="24" t="s">
        <v>1461</v>
      </c>
      <c r="G867" s="13"/>
      <c r="H867" s="13" t="s">
        <v>6</v>
      </c>
      <c r="I867" s="34">
        <v>151</v>
      </c>
      <c r="J867" s="34">
        <v>109</v>
      </c>
      <c r="K867" s="34">
        <v>89</v>
      </c>
      <c r="L867" s="34">
        <v>670</v>
      </c>
      <c r="M867" s="24">
        <f t="shared" si="26"/>
        <v>0.72185430463576161</v>
      </c>
      <c r="N867" s="24">
        <f t="shared" si="27"/>
        <v>0.8165137614678899</v>
      </c>
      <c r="O867" s="34">
        <v>47</v>
      </c>
    </row>
    <row r="868" spans="1:15" ht="14.25" customHeight="1">
      <c r="A868" s="23">
        <v>2015</v>
      </c>
      <c r="B868" s="23" t="s">
        <v>2367</v>
      </c>
      <c r="C868" s="13" t="s">
        <v>514</v>
      </c>
      <c r="D868" s="13" t="s">
        <v>185</v>
      </c>
      <c r="E868" s="13" t="s">
        <v>204</v>
      </c>
      <c r="F868" s="24" t="s">
        <v>1488</v>
      </c>
      <c r="G868" s="13"/>
      <c r="H868" s="13" t="s">
        <v>6</v>
      </c>
      <c r="I868" s="34">
        <v>63</v>
      </c>
      <c r="J868" s="34">
        <v>55</v>
      </c>
      <c r="K868" s="34">
        <v>47</v>
      </c>
      <c r="L868" s="34">
        <v>282</v>
      </c>
      <c r="M868" s="24">
        <f t="shared" si="26"/>
        <v>0.87301587301587302</v>
      </c>
      <c r="N868" s="24">
        <f t="shared" si="27"/>
        <v>0.8545454545454545</v>
      </c>
      <c r="O868" s="34">
        <v>30</v>
      </c>
    </row>
    <row r="869" spans="1:15" ht="14.25" customHeight="1">
      <c r="A869" s="23">
        <v>2015</v>
      </c>
      <c r="B869" s="23" t="s">
        <v>2367</v>
      </c>
      <c r="C869" s="13" t="s">
        <v>514</v>
      </c>
      <c r="D869" s="13" t="s">
        <v>185</v>
      </c>
      <c r="E869" s="13" t="s">
        <v>204</v>
      </c>
      <c r="F869" s="24" t="s">
        <v>1468</v>
      </c>
      <c r="G869" s="13"/>
      <c r="H869" s="13" t="s">
        <v>6</v>
      </c>
      <c r="I869" s="34">
        <v>8</v>
      </c>
      <c r="J869" s="34">
        <v>7</v>
      </c>
      <c r="K869" s="34">
        <v>7</v>
      </c>
      <c r="L869" s="34">
        <v>29</v>
      </c>
      <c r="M869" s="24">
        <f t="shared" si="26"/>
        <v>0.875</v>
      </c>
      <c r="N869" s="24">
        <f t="shared" si="27"/>
        <v>1</v>
      </c>
      <c r="O869" s="34">
        <v>1</v>
      </c>
    </row>
    <row r="870" spans="1:15" ht="14.25" customHeight="1">
      <c r="A870" s="23">
        <v>2015</v>
      </c>
      <c r="B870" s="23" t="s">
        <v>2367</v>
      </c>
      <c r="C870" s="13" t="s">
        <v>514</v>
      </c>
      <c r="D870" s="13" t="s">
        <v>185</v>
      </c>
      <c r="E870" s="13" t="s">
        <v>204</v>
      </c>
      <c r="F870" s="24" t="s">
        <v>584</v>
      </c>
      <c r="G870" s="13"/>
      <c r="H870" s="13" t="s">
        <v>6</v>
      </c>
      <c r="I870" s="34">
        <v>114</v>
      </c>
      <c r="J870" s="34">
        <v>86</v>
      </c>
      <c r="K870" s="34">
        <v>68</v>
      </c>
      <c r="L870" s="34">
        <v>455</v>
      </c>
      <c r="M870" s="24">
        <f t="shared" si="26"/>
        <v>0.75438596491228072</v>
      </c>
      <c r="N870" s="24">
        <f t="shared" si="27"/>
        <v>0.79069767441860461</v>
      </c>
      <c r="O870" s="34">
        <v>47</v>
      </c>
    </row>
    <row r="871" spans="1:15" ht="14.25" customHeight="1">
      <c r="A871" s="23">
        <v>2015</v>
      </c>
      <c r="B871" s="23" t="s">
        <v>2367</v>
      </c>
      <c r="C871" s="13" t="s">
        <v>514</v>
      </c>
      <c r="D871" s="13" t="s">
        <v>104</v>
      </c>
      <c r="E871" s="13" t="s">
        <v>207</v>
      </c>
      <c r="F871" s="24" t="s">
        <v>119</v>
      </c>
      <c r="G871" s="13"/>
      <c r="H871" s="13" t="s">
        <v>6</v>
      </c>
      <c r="I871" s="34">
        <v>5</v>
      </c>
      <c r="J871" s="34">
        <v>4</v>
      </c>
      <c r="K871" s="34">
        <v>4</v>
      </c>
      <c r="L871" s="34">
        <v>4</v>
      </c>
      <c r="M871" s="24">
        <f t="shared" si="26"/>
        <v>0.8</v>
      </c>
      <c r="N871" s="24">
        <f t="shared" si="27"/>
        <v>1</v>
      </c>
      <c r="O871" s="34">
        <v>0</v>
      </c>
    </row>
    <row r="872" spans="1:15" ht="14.25" customHeight="1">
      <c r="A872" s="23">
        <v>2015</v>
      </c>
      <c r="B872" s="23" t="s">
        <v>2367</v>
      </c>
      <c r="C872" s="13" t="s">
        <v>514</v>
      </c>
      <c r="D872" s="13" t="s">
        <v>104</v>
      </c>
      <c r="E872" s="13" t="s">
        <v>205</v>
      </c>
      <c r="F872" s="24" t="s">
        <v>108</v>
      </c>
      <c r="G872" s="13"/>
      <c r="H872" s="13" t="s">
        <v>6</v>
      </c>
      <c r="I872" s="34">
        <v>25</v>
      </c>
      <c r="J872" s="34">
        <v>22</v>
      </c>
      <c r="K872" s="34">
        <v>21</v>
      </c>
      <c r="L872" s="34">
        <v>58</v>
      </c>
      <c r="M872" s="24">
        <f t="shared" si="26"/>
        <v>0.88</v>
      </c>
      <c r="N872" s="24">
        <f t="shared" si="27"/>
        <v>0.95454545454545459</v>
      </c>
      <c r="O872" s="34">
        <v>18</v>
      </c>
    </row>
    <row r="873" spans="1:15" ht="14.25" customHeight="1">
      <c r="A873" s="23">
        <v>2015</v>
      </c>
      <c r="B873" s="23" t="s">
        <v>2367</v>
      </c>
      <c r="C873" s="13" t="s">
        <v>514</v>
      </c>
      <c r="D873" s="13" t="s">
        <v>104</v>
      </c>
      <c r="E873" s="13" t="s">
        <v>205</v>
      </c>
      <c r="F873" s="24" t="s">
        <v>196</v>
      </c>
      <c r="G873" s="13"/>
      <c r="H873" s="13" t="s">
        <v>6</v>
      </c>
      <c r="I873" s="34">
        <v>0</v>
      </c>
      <c r="J873" s="34">
        <v>0</v>
      </c>
      <c r="K873" s="34">
        <v>0</v>
      </c>
      <c r="L873" s="34">
        <v>0</v>
      </c>
      <c r="M873" s="24">
        <f t="shared" si="26"/>
        <v>0</v>
      </c>
      <c r="N873" s="24">
        <f t="shared" si="27"/>
        <v>0</v>
      </c>
      <c r="O873" s="34">
        <v>6</v>
      </c>
    </row>
    <row r="874" spans="1:15" ht="14.25" customHeight="1">
      <c r="A874" s="23">
        <v>2015</v>
      </c>
      <c r="B874" s="23" t="s">
        <v>2367</v>
      </c>
      <c r="C874" s="13" t="s">
        <v>514</v>
      </c>
      <c r="D874" s="13" t="s">
        <v>104</v>
      </c>
      <c r="E874" s="13" t="s">
        <v>205</v>
      </c>
      <c r="F874" s="24" t="s">
        <v>196</v>
      </c>
      <c r="G874" s="13"/>
      <c r="H874" s="13" t="s">
        <v>6</v>
      </c>
      <c r="I874" s="34">
        <v>3</v>
      </c>
      <c r="J874" s="34">
        <v>3</v>
      </c>
      <c r="K874" s="34">
        <v>0</v>
      </c>
      <c r="L874" s="34">
        <v>14</v>
      </c>
      <c r="M874" s="24">
        <f t="shared" si="26"/>
        <v>1</v>
      </c>
      <c r="N874" s="24">
        <f t="shared" si="27"/>
        <v>0</v>
      </c>
      <c r="O874" s="34">
        <v>0</v>
      </c>
    </row>
    <row r="875" spans="1:15" ht="14.25" customHeight="1">
      <c r="A875" s="23">
        <v>2015</v>
      </c>
      <c r="B875" s="23" t="s">
        <v>2367</v>
      </c>
      <c r="C875" s="13" t="s">
        <v>514</v>
      </c>
      <c r="D875" s="13" t="s">
        <v>104</v>
      </c>
      <c r="E875" s="13" t="s">
        <v>205</v>
      </c>
      <c r="F875" s="24" t="s">
        <v>197</v>
      </c>
      <c r="G875" s="13"/>
      <c r="H875" s="13" t="s">
        <v>6</v>
      </c>
      <c r="I875" s="34">
        <v>11</v>
      </c>
      <c r="J875" s="34">
        <v>11</v>
      </c>
      <c r="K875" s="34">
        <v>10</v>
      </c>
      <c r="L875" s="34">
        <v>39</v>
      </c>
      <c r="M875" s="24">
        <f t="shared" si="26"/>
        <v>1</v>
      </c>
      <c r="N875" s="24">
        <f t="shared" si="27"/>
        <v>0.90909090909090906</v>
      </c>
      <c r="O875" s="34">
        <v>9</v>
      </c>
    </row>
    <row r="876" spans="1:15" ht="14.25" customHeight="1">
      <c r="A876" s="23">
        <v>2015</v>
      </c>
      <c r="B876" s="23" t="s">
        <v>2367</v>
      </c>
      <c r="C876" s="13" t="s">
        <v>514</v>
      </c>
      <c r="D876" s="13" t="s">
        <v>104</v>
      </c>
      <c r="E876" s="13" t="s">
        <v>205</v>
      </c>
      <c r="F876" s="24" t="s">
        <v>110</v>
      </c>
      <c r="G876" s="13"/>
      <c r="H876" s="13" t="s">
        <v>6</v>
      </c>
      <c r="I876" s="34">
        <v>20</v>
      </c>
      <c r="J876" s="34">
        <v>20</v>
      </c>
      <c r="K876" s="34">
        <v>20</v>
      </c>
      <c r="L876" s="34">
        <v>57</v>
      </c>
      <c r="M876" s="24">
        <f t="shared" si="26"/>
        <v>1</v>
      </c>
      <c r="N876" s="24">
        <f t="shared" si="27"/>
        <v>1</v>
      </c>
      <c r="O876" s="34">
        <v>18</v>
      </c>
    </row>
    <row r="877" spans="1:15" ht="14.25" customHeight="1">
      <c r="A877" s="23">
        <v>2015</v>
      </c>
      <c r="B877" s="23" t="s">
        <v>2367</v>
      </c>
      <c r="C877" s="13" t="s">
        <v>514</v>
      </c>
      <c r="D877" s="13" t="s">
        <v>104</v>
      </c>
      <c r="E877" s="13" t="s">
        <v>205</v>
      </c>
      <c r="F877" s="24" t="s">
        <v>3046</v>
      </c>
      <c r="G877" s="13"/>
      <c r="H877" s="13" t="s">
        <v>6</v>
      </c>
      <c r="I877" s="34">
        <v>4</v>
      </c>
      <c r="J877" s="34">
        <v>4</v>
      </c>
      <c r="K877" s="34">
        <v>4</v>
      </c>
      <c r="L877" s="34">
        <v>10</v>
      </c>
      <c r="M877" s="24">
        <f t="shared" si="26"/>
        <v>1</v>
      </c>
      <c r="N877" s="24">
        <f t="shared" si="27"/>
        <v>1</v>
      </c>
      <c r="O877" s="34">
        <v>3</v>
      </c>
    </row>
    <row r="878" spans="1:15" ht="14.25" customHeight="1">
      <c r="A878" s="23">
        <v>2015</v>
      </c>
      <c r="B878" s="23" t="s">
        <v>2367</v>
      </c>
      <c r="C878" s="13" t="s">
        <v>514</v>
      </c>
      <c r="D878" s="13" t="s">
        <v>104</v>
      </c>
      <c r="E878" s="13" t="s">
        <v>206</v>
      </c>
      <c r="F878" s="24" t="s">
        <v>198</v>
      </c>
      <c r="G878" s="13"/>
      <c r="H878" s="13" t="s">
        <v>6</v>
      </c>
      <c r="I878" s="34">
        <v>12</v>
      </c>
      <c r="J878" s="34">
        <v>10</v>
      </c>
      <c r="K878" s="34">
        <v>9</v>
      </c>
      <c r="L878" s="34">
        <v>35</v>
      </c>
      <c r="M878" s="24">
        <f t="shared" si="26"/>
        <v>0.83333333333333337</v>
      </c>
      <c r="N878" s="24">
        <f t="shared" si="27"/>
        <v>0.9</v>
      </c>
      <c r="O878" s="34">
        <v>10</v>
      </c>
    </row>
    <row r="879" spans="1:15" ht="14.25" customHeight="1">
      <c r="A879" s="23">
        <v>2015</v>
      </c>
      <c r="B879" s="23" t="s">
        <v>2367</v>
      </c>
      <c r="C879" s="13" t="s">
        <v>514</v>
      </c>
      <c r="D879" s="13" t="s">
        <v>104</v>
      </c>
      <c r="E879" s="13" t="s">
        <v>206</v>
      </c>
      <c r="F879" s="24" t="s">
        <v>115</v>
      </c>
      <c r="G879" s="13"/>
      <c r="H879" s="13" t="s">
        <v>6</v>
      </c>
      <c r="I879" s="34">
        <v>12</v>
      </c>
      <c r="J879" s="34">
        <v>6</v>
      </c>
      <c r="K879" s="34">
        <v>6</v>
      </c>
      <c r="L879" s="34">
        <v>27</v>
      </c>
      <c r="M879" s="24">
        <f t="shared" si="26"/>
        <v>0.5</v>
      </c>
      <c r="N879" s="24">
        <f t="shared" si="27"/>
        <v>1</v>
      </c>
      <c r="O879" s="34">
        <v>0</v>
      </c>
    </row>
    <row r="880" spans="1:15" ht="14.25" customHeight="1">
      <c r="A880" s="23">
        <v>2015</v>
      </c>
      <c r="B880" s="23" t="s">
        <v>2367</v>
      </c>
      <c r="C880" s="13" t="s">
        <v>514</v>
      </c>
      <c r="D880" s="13" t="s">
        <v>104</v>
      </c>
      <c r="E880" s="13" t="s">
        <v>204</v>
      </c>
      <c r="F880" s="24" t="s">
        <v>1457</v>
      </c>
      <c r="G880" s="13"/>
      <c r="H880" s="13" t="s">
        <v>6</v>
      </c>
      <c r="I880" s="34">
        <v>29</v>
      </c>
      <c r="J880" s="34">
        <v>18</v>
      </c>
      <c r="K880" s="34">
        <v>15</v>
      </c>
      <c r="L880" s="34">
        <v>88</v>
      </c>
      <c r="M880" s="24">
        <f t="shared" si="26"/>
        <v>0.62068965517241381</v>
      </c>
      <c r="N880" s="24">
        <f t="shared" si="27"/>
        <v>0.83333333333333337</v>
      </c>
      <c r="O880" s="34">
        <v>2</v>
      </c>
    </row>
    <row r="881" spans="1:15" ht="14.25" customHeight="1">
      <c r="A881" s="23">
        <v>2015</v>
      </c>
      <c r="B881" s="23" t="s">
        <v>2367</v>
      </c>
      <c r="C881" s="13" t="s">
        <v>514</v>
      </c>
      <c r="D881" s="13" t="s">
        <v>104</v>
      </c>
      <c r="E881" s="13" t="s">
        <v>204</v>
      </c>
      <c r="F881" s="24" t="s">
        <v>1486</v>
      </c>
      <c r="G881" s="13"/>
      <c r="H881" s="13" t="s">
        <v>6</v>
      </c>
      <c r="I881" s="34">
        <v>125</v>
      </c>
      <c r="J881" s="34">
        <v>90</v>
      </c>
      <c r="K881" s="34">
        <v>78</v>
      </c>
      <c r="L881" s="34">
        <v>553</v>
      </c>
      <c r="M881" s="24">
        <f t="shared" si="26"/>
        <v>0.72</v>
      </c>
      <c r="N881" s="24">
        <f t="shared" si="27"/>
        <v>0.8666666666666667</v>
      </c>
      <c r="O881" s="34">
        <v>26</v>
      </c>
    </row>
    <row r="882" spans="1:15" ht="14.25" customHeight="1">
      <c r="A882" s="23">
        <v>2015</v>
      </c>
      <c r="B882" s="23" t="s">
        <v>2367</v>
      </c>
      <c r="C882" s="13" t="s">
        <v>514</v>
      </c>
      <c r="D882" s="13" t="s">
        <v>104</v>
      </c>
      <c r="E882" s="13" t="s">
        <v>204</v>
      </c>
      <c r="F882" s="24" t="s">
        <v>1489</v>
      </c>
      <c r="G882" s="13"/>
      <c r="H882" s="13" t="s">
        <v>6</v>
      </c>
      <c r="I882" s="34">
        <v>33</v>
      </c>
      <c r="J882" s="34">
        <v>29</v>
      </c>
      <c r="K882" s="34">
        <v>21</v>
      </c>
      <c r="L882" s="34">
        <v>113</v>
      </c>
      <c r="M882" s="24">
        <f t="shared" si="26"/>
        <v>0.87878787878787878</v>
      </c>
      <c r="N882" s="24">
        <f t="shared" si="27"/>
        <v>0.72413793103448276</v>
      </c>
      <c r="O882" s="34">
        <v>5</v>
      </c>
    </row>
    <row r="883" spans="1:15" ht="14.25" customHeight="1">
      <c r="A883" s="23">
        <v>2015</v>
      </c>
      <c r="B883" s="23" t="s">
        <v>2367</v>
      </c>
      <c r="C883" s="13" t="s">
        <v>514</v>
      </c>
      <c r="D883" s="13" t="s">
        <v>104</v>
      </c>
      <c r="E883" s="13" t="s">
        <v>204</v>
      </c>
      <c r="F883" s="24" t="s">
        <v>1471</v>
      </c>
      <c r="G883" s="13"/>
      <c r="H883" s="13" t="s">
        <v>6</v>
      </c>
      <c r="I883" s="34">
        <v>32</v>
      </c>
      <c r="J883" s="34">
        <v>30</v>
      </c>
      <c r="K883" s="34">
        <v>26</v>
      </c>
      <c r="L883" s="34">
        <v>198</v>
      </c>
      <c r="M883" s="24">
        <f t="shared" si="26"/>
        <v>0.9375</v>
      </c>
      <c r="N883" s="24">
        <f t="shared" si="27"/>
        <v>0.8666666666666667</v>
      </c>
      <c r="O883" s="34">
        <v>7</v>
      </c>
    </row>
    <row r="884" spans="1:15" ht="14.25" customHeight="1">
      <c r="A884" s="23">
        <v>2015</v>
      </c>
      <c r="B884" s="23" t="s">
        <v>2367</v>
      </c>
      <c r="C884" s="13" t="s">
        <v>514</v>
      </c>
      <c r="D884" s="13" t="s">
        <v>104</v>
      </c>
      <c r="E884" s="13" t="s">
        <v>204</v>
      </c>
      <c r="F884" s="24" t="s">
        <v>1472</v>
      </c>
      <c r="G884" s="13"/>
      <c r="H884" s="13" t="s">
        <v>6</v>
      </c>
      <c r="I884" s="34">
        <v>122</v>
      </c>
      <c r="J884" s="34">
        <v>93</v>
      </c>
      <c r="K884" s="34">
        <v>73</v>
      </c>
      <c r="L884" s="34">
        <v>685</v>
      </c>
      <c r="M884" s="24">
        <f t="shared" si="26"/>
        <v>0.76229508196721307</v>
      </c>
      <c r="N884" s="24">
        <f t="shared" si="27"/>
        <v>0.78494623655913975</v>
      </c>
      <c r="O884" s="34">
        <v>56</v>
      </c>
    </row>
    <row r="885" spans="1:15" ht="14.25" customHeight="1">
      <c r="A885" s="23">
        <v>2015</v>
      </c>
      <c r="B885" s="23" t="s">
        <v>2367</v>
      </c>
      <c r="C885" s="13" t="s">
        <v>514</v>
      </c>
      <c r="D885" s="13" t="s">
        <v>104</v>
      </c>
      <c r="E885" s="13" t="s">
        <v>204</v>
      </c>
      <c r="F885" s="24" t="s">
        <v>1487</v>
      </c>
      <c r="G885" s="13"/>
      <c r="H885" s="13" t="s">
        <v>6</v>
      </c>
      <c r="I885" s="34">
        <v>9</v>
      </c>
      <c r="J885" s="34">
        <v>8</v>
      </c>
      <c r="K885" s="34">
        <v>6</v>
      </c>
      <c r="L885" s="34">
        <v>24</v>
      </c>
      <c r="M885" s="24">
        <f t="shared" si="26"/>
        <v>0.88888888888888884</v>
      </c>
      <c r="N885" s="24">
        <f t="shared" si="27"/>
        <v>0.75</v>
      </c>
      <c r="O885" s="34">
        <v>1</v>
      </c>
    </row>
    <row r="886" spans="1:15" ht="14.25" customHeight="1">
      <c r="A886" s="23">
        <v>2016</v>
      </c>
      <c r="B886" s="23" t="s">
        <v>2366</v>
      </c>
      <c r="C886" s="13" t="s">
        <v>1886</v>
      </c>
      <c r="D886" s="13" t="s">
        <v>5</v>
      </c>
      <c r="E886" s="13" t="s">
        <v>205</v>
      </c>
      <c r="F886" s="24" t="s">
        <v>7</v>
      </c>
      <c r="G886" s="13"/>
      <c r="H886" s="13" t="s">
        <v>6</v>
      </c>
      <c r="I886" s="34">
        <v>7</v>
      </c>
      <c r="J886" s="34">
        <v>7</v>
      </c>
      <c r="K886" s="34">
        <v>6</v>
      </c>
      <c r="L886" s="34">
        <v>13</v>
      </c>
      <c r="M886" s="24">
        <f t="shared" si="26"/>
        <v>1</v>
      </c>
      <c r="N886" s="24">
        <f t="shared" si="27"/>
        <v>0.8571428571428571</v>
      </c>
      <c r="O886" s="34">
        <v>5</v>
      </c>
    </row>
    <row r="887" spans="1:15" ht="14.25" customHeight="1">
      <c r="A887" s="23">
        <v>2016</v>
      </c>
      <c r="B887" s="23" t="s">
        <v>2366</v>
      </c>
      <c r="C887" s="13" t="s">
        <v>1886</v>
      </c>
      <c r="D887" s="13" t="s">
        <v>5</v>
      </c>
      <c r="E887" s="13" t="s">
        <v>206</v>
      </c>
      <c r="F887" s="24" t="s">
        <v>9</v>
      </c>
      <c r="G887" s="13"/>
      <c r="H887" s="13" t="s">
        <v>6</v>
      </c>
      <c r="I887" s="34">
        <v>29</v>
      </c>
      <c r="J887" s="34">
        <v>20</v>
      </c>
      <c r="K887" s="34">
        <v>16</v>
      </c>
      <c r="L887" s="34">
        <v>38</v>
      </c>
      <c r="M887" s="24">
        <f t="shared" si="26"/>
        <v>0.68965517241379315</v>
      </c>
      <c r="N887" s="24">
        <f t="shared" si="27"/>
        <v>0.8</v>
      </c>
      <c r="O887" s="34">
        <v>7</v>
      </c>
    </row>
    <row r="888" spans="1:15" ht="14.25" customHeight="1">
      <c r="A888" s="23">
        <v>2016</v>
      </c>
      <c r="B888" s="23" t="s">
        <v>2366</v>
      </c>
      <c r="C888" s="13" t="s">
        <v>1886</v>
      </c>
      <c r="D888" s="13" t="s">
        <v>5</v>
      </c>
      <c r="E888" s="13" t="s">
        <v>204</v>
      </c>
      <c r="F888" s="24" t="s">
        <v>559</v>
      </c>
      <c r="G888" s="13"/>
      <c r="H888" s="13" t="s">
        <v>6</v>
      </c>
      <c r="I888" s="34">
        <v>665</v>
      </c>
      <c r="J888" s="34">
        <v>188</v>
      </c>
      <c r="K888" s="34">
        <v>121</v>
      </c>
      <c r="L888" s="34">
        <v>957</v>
      </c>
      <c r="M888" s="24">
        <f t="shared" si="26"/>
        <v>0.28270676691729324</v>
      </c>
      <c r="N888" s="24">
        <f t="shared" si="27"/>
        <v>0.6436170212765957</v>
      </c>
      <c r="O888" s="34">
        <v>90</v>
      </c>
    </row>
    <row r="889" spans="1:15" ht="14.25" customHeight="1">
      <c r="A889" s="23">
        <v>2016</v>
      </c>
      <c r="B889" s="23" t="s">
        <v>2366</v>
      </c>
      <c r="C889" s="13" t="s">
        <v>1886</v>
      </c>
      <c r="D889" s="13" t="s">
        <v>5</v>
      </c>
      <c r="E889" s="13" t="s">
        <v>204</v>
      </c>
      <c r="F889" s="24" t="s">
        <v>1462</v>
      </c>
      <c r="G889" s="13"/>
      <c r="H889" s="13" t="s">
        <v>6</v>
      </c>
      <c r="I889" s="34">
        <v>252</v>
      </c>
      <c r="J889" s="34">
        <v>185</v>
      </c>
      <c r="K889" s="34">
        <v>122</v>
      </c>
      <c r="L889" s="34">
        <v>1057</v>
      </c>
      <c r="M889" s="24">
        <f t="shared" si="26"/>
        <v>0.73412698412698407</v>
      </c>
      <c r="N889" s="24">
        <f t="shared" si="27"/>
        <v>0.6594594594594595</v>
      </c>
      <c r="O889" s="34">
        <v>125</v>
      </c>
    </row>
    <row r="890" spans="1:15" ht="14.25" customHeight="1">
      <c r="A890" s="23">
        <v>2016</v>
      </c>
      <c r="B890" s="23" t="s">
        <v>2366</v>
      </c>
      <c r="C890" s="13" t="s">
        <v>1886</v>
      </c>
      <c r="D890" s="13" t="s">
        <v>10</v>
      </c>
      <c r="E890" s="13" t="s">
        <v>205</v>
      </c>
      <c r="F890" s="24" t="s">
        <v>11</v>
      </c>
      <c r="G890" s="13"/>
      <c r="H890" s="13" t="s">
        <v>6</v>
      </c>
      <c r="I890" s="34">
        <v>0</v>
      </c>
      <c r="J890" s="34">
        <v>0</v>
      </c>
      <c r="K890" s="34">
        <v>0</v>
      </c>
      <c r="L890" s="34">
        <v>0</v>
      </c>
      <c r="M890" s="24">
        <f t="shared" si="26"/>
        <v>0</v>
      </c>
      <c r="N890" s="24">
        <f t="shared" si="27"/>
        <v>0</v>
      </c>
      <c r="O890" s="34">
        <v>1</v>
      </c>
    </row>
    <row r="891" spans="1:15" ht="14.25" customHeight="1">
      <c r="A891" s="23">
        <v>2016</v>
      </c>
      <c r="B891" s="23" t="s">
        <v>2366</v>
      </c>
      <c r="C891" s="13" t="s">
        <v>1886</v>
      </c>
      <c r="D891" s="13" t="s">
        <v>10</v>
      </c>
      <c r="E891" s="13" t="s">
        <v>206</v>
      </c>
      <c r="F891" s="24" t="s">
        <v>13</v>
      </c>
      <c r="G891" s="13"/>
      <c r="H891" s="13" t="s">
        <v>6</v>
      </c>
      <c r="I891" s="34">
        <v>17</v>
      </c>
      <c r="J891" s="34">
        <v>16</v>
      </c>
      <c r="K891" s="34">
        <v>13</v>
      </c>
      <c r="L891" s="34">
        <v>46</v>
      </c>
      <c r="M891" s="24">
        <f t="shared" si="26"/>
        <v>0.94117647058823528</v>
      </c>
      <c r="N891" s="24">
        <f t="shared" si="27"/>
        <v>0.8125</v>
      </c>
      <c r="O891" s="34">
        <v>5</v>
      </c>
    </row>
    <row r="892" spans="1:15" ht="14.25" customHeight="1">
      <c r="A892" s="23">
        <v>2016</v>
      </c>
      <c r="B892" s="23" t="s">
        <v>2366</v>
      </c>
      <c r="C892" s="13" t="s">
        <v>1886</v>
      </c>
      <c r="D892" s="13" t="s">
        <v>10</v>
      </c>
      <c r="E892" s="13" t="s">
        <v>204</v>
      </c>
      <c r="F892" s="24" t="s">
        <v>1454</v>
      </c>
      <c r="G892" s="13"/>
      <c r="H892" s="13" t="s">
        <v>6</v>
      </c>
      <c r="I892" s="34">
        <v>149</v>
      </c>
      <c r="J892" s="34">
        <v>68</v>
      </c>
      <c r="K892" s="34">
        <v>57</v>
      </c>
      <c r="L892" s="34">
        <v>179</v>
      </c>
      <c r="M892" s="24">
        <f t="shared" si="26"/>
        <v>0.4563758389261745</v>
      </c>
      <c r="N892" s="24">
        <f t="shared" si="27"/>
        <v>0.83823529411764708</v>
      </c>
      <c r="O892" s="34">
        <v>0</v>
      </c>
    </row>
    <row r="893" spans="1:15" ht="14.25" customHeight="1">
      <c r="A893" s="23">
        <v>2016</v>
      </c>
      <c r="B893" s="23" t="s">
        <v>2366</v>
      </c>
      <c r="C893" s="13" t="s">
        <v>1886</v>
      </c>
      <c r="D893" s="13" t="s">
        <v>10</v>
      </c>
      <c r="E893" s="13" t="s">
        <v>204</v>
      </c>
      <c r="F893" s="24" t="s">
        <v>1455</v>
      </c>
      <c r="G893" s="13"/>
      <c r="H893" s="13" t="s">
        <v>6</v>
      </c>
      <c r="I893" s="34">
        <v>196</v>
      </c>
      <c r="J893" s="34">
        <v>109</v>
      </c>
      <c r="K893" s="34">
        <v>79</v>
      </c>
      <c r="L893" s="34">
        <v>630</v>
      </c>
      <c r="M893" s="24">
        <f t="shared" si="26"/>
        <v>0.55612244897959184</v>
      </c>
      <c r="N893" s="24">
        <f t="shared" si="27"/>
        <v>0.72477064220183485</v>
      </c>
      <c r="O893" s="34">
        <v>40</v>
      </c>
    </row>
    <row r="894" spans="1:15" ht="14.25" customHeight="1">
      <c r="A894" s="23">
        <v>2016</v>
      </c>
      <c r="B894" s="23" t="s">
        <v>2366</v>
      </c>
      <c r="C894" s="13" t="s">
        <v>1886</v>
      </c>
      <c r="D894" s="13" t="s">
        <v>10</v>
      </c>
      <c r="E894" s="13" t="s">
        <v>204</v>
      </c>
      <c r="F894" s="24" t="s">
        <v>1467</v>
      </c>
      <c r="G894" s="13"/>
      <c r="H894" s="13" t="s">
        <v>6</v>
      </c>
      <c r="I894" s="34">
        <v>247</v>
      </c>
      <c r="J894" s="34">
        <v>63</v>
      </c>
      <c r="K894" s="34">
        <v>52</v>
      </c>
      <c r="L894" s="34">
        <v>513</v>
      </c>
      <c r="M894" s="24">
        <f t="shared" si="26"/>
        <v>0.25506072874493929</v>
      </c>
      <c r="N894" s="24">
        <f t="shared" si="27"/>
        <v>0.82539682539682535</v>
      </c>
      <c r="O894" s="34">
        <v>24</v>
      </c>
    </row>
    <row r="895" spans="1:15" ht="14.25" customHeight="1">
      <c r="A895" s="23">
        <v>2016</v>
      </c>
      <c r="B895" s="23" t="s">
        <v>2366</v>
      </c>
      <c r="C895" s="13" t="s">
        <v>1886</v>
      </c>
      <c r="D895" s="13" t="s">
        <v>14</v>
      </c>
      <c r="E895" s="13" t="s">
        <v>207</v>
      </c>
      <c r="F895" s="24" t="s">
        <v>22</v>
      </c>
      <c r="G895" s="13"/>
      <c r="H895" s="13" t="s">
        <v>6</v>
      </c>
      <c r="I895" s="34">
        <v>18</v>
      </c>
      <c r="J895" s="34">
        <v>5</v>
      </c>
      <c r="K895" s="34">
        <v>4</v>
      </c>
      <c r="L895" s="34">
        <v>39</v>
      </c>
      <c r="M895" s="24">
        <f t="shared" si="26"/>
        <v>0.27777777777777779</v>
      </c>
      <c r="N895" s="24">
        <f t="shared" si="27"/>
        <v>0.8</v>
      </c>
      <c r="O895" s="34">
        <v>6</v>
      </c>
    </row>
    <row r="896" spans="1:15" ht="14.25" customHeight="1">
      <c r="A896" s="23">
        <v>2016</v>
      </c>
      <c r="B896" s="23" t="s">
        <v>2366</v>
      </c>
      <c r="C896" s="13" t="s">
        <v>1886</v>
      </c>
      <c r="D896" s="13" t="s">
        <v>14</v>
      </c>
      <c r="E896" s="13" t="s">
        <v>205</v>
      </c>
      <c r="F896" s="24" t="s">
        <v>16</v>
      </c>
      <c r="G896" s="13"/>
      <c r="H896" s="13" t="s">
        <v>6</v>
      </c>
      <c r="I896" s="34">
        <v>11</v>
      </c>
      <c r="J896" s="34">
        <v>11</v>
      </c>
      <c r="K896" s="34">
        <v>9</v>
      </c>
      <c r="L896" s="34">
        <v>14</v>
      </c>
      <c r="M896" s="24">
        <f t="shared" si="26"/>
        <v>1</v>
      </c>
      <c r="N896" s="24">
        <f t="shared" si="27"/>
        <v>0.81818181818181823</v>
      </c>
      <c r="O896" s="34">
        <v>9</v>
      </c>
    </row>
    <row r="897" spans="1:15" ht="14.25" customHeight="1">
      <c r="A897" s="23">
        <v>2016</v>
      </c>
      <c r="B897" s="23" t="s">
        <v>2366</v>
      </c>
      <c r="C897" s="13" t="s">
        <v>1886</v>
      </c>
      <c r="D897" s="13" t="s">
        <v>14</v>
      </c>
      <c r="E897" s="13" t="s">
        <v>205</v>
      </c>
      <c r="F897" s="24" t="s">
        <v>18</v>
      </c>
      <c r="G897" s="13"/>
      <c r="H897" s="13" t="s">
        <v>6</v>
      </c>
      <c r="I897" s="34">
        <v>8</v>
      </c>
      <c r="J897" s="34">
        <v>8</v>
      </c>
      <c r="K897" s="34">
        <v>5</v>
      </c>
      <c r="L897" s="34">
        <v>5</v>
      </c>
      <c r="M897" s="24">
        <f t="shared" si="26"/>
        <v>1</v>
      </c>
      <c r="N897" s="24">
        <f t="shared" si="27"/>
        <v>0.625</v>
      </c>
      <c r="O897" s="34">
        <v>10</v>
      </c>
    </row>
    <row r="898" spans="1:15" ht="14.25" customHeight="1">
      <c r="A898" s="23">
        <v>2016</v>
      </c>
      <c r="B898" s="23" t="s">
        <v>2366</v>
      </c>
      <c r="C898" s="13" t="s">
        <v>1886</v>
      </c>
      <c r="D898" s="13" t="s">
        <v>14</v>
      </c>
      <c r="E898" s="13" t="s">
        <v>205</v>
      </c>
      <c r="F898" s="24" t="s">
        <v>19</v>
      </c>
      <c r="G898" s="13"/>
      <c r="H898" s="13" t="s">
        <v>6</v>
      </c>
      <c r="I898" s="34">
        <v>0</v>
      </c>
      <c r="J898" s="34">
        <v>0</v>
      </c>
      <c r="K898" s="34">
        <v>0</v>
      </c>
      <c r="L898" s="34">
        <v>7</v>
      </c>
      <c r="M898" s="24">
        <f t="shared" ref="M898:M961" si="28">+IFERROR(J898/I898,0)</f>
        <v>0</v>
      </c>
      <c r="N898" s="24">
        <f t="shared" ref="N898:N961" si="29">+IFERROR(K898/J898,0)</f>
        <v>0</v>
      </c>
      <c r="O898" s="34">
        <v>0</v>
      </c>
    </row>
    <row r="899" spans="1:15" ht="14.25" customHeight="1">
      <c r="A899" s="23">
        <v>2016</v>
      </c>
      <c r="B899" s="23" t="s">
        <v>2366</v>
      </c>
      <c r="C899" s="13" t="s">
        <v>1886</v>
      </c>
      <c r="D899" s="13" t="s">
        <v>14</v>
      </c>
      <c r="E899" s="13" t="s">
        <v>206</v>
      </c>
      <c r="F899" s="24" t="s">
        <v>20</v>
      </c>
      <c r="G899" s="13"/>
      <c r="H899" s="13" t="s">
        <v>6</v>
      </c>
      <c r="I899" s="34">
        <v>24</v>
      </c>
      <c r="J899" s="34">
        <v>22</v>
      </c>
      <c r="K899" s="34">
        <v>17</v>
      </c>
      <c r="L899" s="34">
        <v>53</v>
      </c>
      <c r="M899" s="24">
        <f t="shared" si="28"/>
        <v>0.91666666666666663</v>
      </c>
      <c r="N899" s="24">
        <f t="shared" si="29"/>
        <v>0.77272727272727271</v>
      </c>
      <c r="O899" s="34">
        <v>14</v>
      </c>
    </row>
    <row r="900" spans="1:15" ht="14.25" customHeight="1">
      <c r="A900" s="23">
        <v>2016</v>
      </c>
      <c r="B900" s="23" t="s">
        <v>2366</v>
      </c>
      <c r="C900" s="13" t="s">
        <v>1886</v>
      </c>
      <c r="D900" s="13" t="s">
        <v>14</v>
      </c>
      <c r="E900" s="13" t="s">
        <v>206</v>
      </c>
      <c r="F900" s="24" t="s">
        <v>21</v>
      </c>
      <c r="G900" s="13"/>
      <c r="H900" s="13" t="s">
        <v>6</v>
      </c>
      <c r="I900" s="34">
        <v>0</v>
      </c>
      <c r="J900" s="34">
        <v>0</v>
      </c>
      <c r="K900" s="34">
        <v>0</v>
      </c>
      <c r="L900" s="34">
        <v>18</v>
      </c>
      <c r="M900" s="24">
        <f t="shared" si="28"/>
        <v>0</v>
      </c>
      <c r="N900" s="24">
        <f t="shared" si="29"/>
        <v>0</v>
      </c>
      <c r="O900" s="34">
        <v>0</v>
      </c>
    </row>
    <row r="901" spans="1:15" ht="14.25" customHeight="1">
      <c r="A901" s="23">
        <v>2016</v>
      </c>
      <c r="B901" s="23" t="s">
        <v>2366</v>
      </c>
      <c r="C901" s="13" t="s">
        <v>1886</v>
      </c>
      <c r="D901" s="13" t="s">
        <v>14</v>
      </c>
      <c r="E901" s="13" t="s">
        <v>204</v>
      </c>
      <c r="F901" s="24" t="s">
        <v>1456</v>
      </c>
      <c r="G901" s="13"/>
      <c r="H901" s="13" t="s">
        <v>6</v>
      </c>
      <c r="I901" s="34">
        <v>130</v>
      </c>
      <c r="J901" s="34">
        <v>39</v>
      </c>
      <c r="K901" s="34">
        <v>28</v>
      </c>
      <c r="L901" s="34">
        <v>168</v>
      </c>
      <c r="M901" s="24">
        <f t="shared" si="28"/>
        <v>0.3</v>
      </c>
      <c r="N901" s="24">
        <f t="shared" si="29"/>
        <v>0.71794871794871795</v>
      </c>
      <c r="O901" s="34">
        <v>9</v>
      </c>
    </row>
    <row r="902" spans="1:15" ht="14.25" customHeight="1">
      <c r="A902" s="23">
        <v>2016</v>
      </c>
      <c r="B902" s="23" t="s">
        <v>2366</v>
      </c>
      <c r="C902" s="13" t="s">
        <v>1886</v>
      </c>
      <c r="D902" s="13" t="s">
        <v>14</v>
      </c>
      <c r="E902" s="13" t="s">
        <v>204</v>
      </c>
      <c r="F902" s="24" t="s">
        <v>1457</v>
      </c>
      <c r="G902" s="13"/>
      <c r="H902" s="13" t="s">
        <v>6</v>
      </c>
      <c r="I902" s="34">
        <v>167</v>
      </c>
      <c r="J902" s="34">
        <v>94</v>
      </c>
      <c r="K902" s="34">
        <v>56</v>
      </c>
      <c r="L902" s="34">
        <v>308</v>
      </c>
      <c r="M902" s="24">
        <f t="shared" si="28"/>
        <v>0.56287425149700598</v>
      </c>
      <c r="N902" s="24">
        <f t="shared" si="29"/>
        <v>0.5957446808510638</v>
      </c>
      <c r="O902" s="34">
        <v>30</v>
      </c>
    </row>
    <row r="903" spans="1:15" ht="14.25" customHeight="1">
      <c r="A903" s="23">
        <v>2016</v>
      </c>
      <c r="B903" s="23" t="s">
        <v>2366</v>
      </c>
      <c r="C903" s="13" t="s">
        <v>1886</v>
      </c>
      <c r="D903" s="13" t="s">
        <v>14</v>
      </c>
      <c r="E903" s="13" t="s">
        <v>204</v>
      </c>
      <c r="F903" s="24" t="s">
        <v>1474</v>
      </c>
      <c r="G903" s="13"/>
      <c r="H903" s="13" t="s">
        <v>6</v>
      </c>
      <c r="I903" s="34">
        <v>85</v>
      </c>
      <c r="J903" s="34">
        <v>43</v>
      </c>
      <c r="K903" s="34">
        <v>28</v>
      </c>
      <c r="L903" s="34">
        <v>74</v>
      </c>
      <c r="M903" s="24">
        <f t="shared" si="28"/>
        <v>0.50588235294117645</v>
      </c>
      <c r="N903" s="24">
        <f t="shared" si="29"/>
        <v>0.65116279069767447</v>
      </c>
      <c r="O903" s="34">
        <v>3</v>
      </c>
    </row>
    <row r="904" spans="1:15" ht="14.25" customHeight="1">
      <c r="A904" s="23">
        <v>2016</v>
      </c>
      <c r="B904" s="23" t="s">
        <v>2366</v>
      </c>
      <c r="C904" s="13" t="s">
        <v>1886</v>
      </c>
      <c r="D904" s="13" t="s">
        <v>14</v>
      </c>
      <c r="E904" s="13" t="s">
        <v>204</v>
      </c>
      <c r="F904" s="24" t="s">
        <v>2397</v>
      </c>
      <c r="G904" s="13"/>
      <c r="H904" s="13" t="s">
        <v>6</v>
      </c>
      <c r="I904" s="34">
        <v>0</v>
      </c>
      <c r="J904" s="34">
        <v>0</v>
      </c>
      <c r="K904" s="34">
        <v>0</v>
      </c>
      <c r="L904" s="34">
        <v>1</v>
      </c>
      <c r="M904" s="24">
        <f t="shared" si="28"/>
        <v>0</v>
      </c>
      <c r="N904" s="24">
        <f t="shared" si="29"/>
        <v>0</v>
      </c>
      <c r="O904" s="34">
        <v>1</v>
      </c>
    </row>
    <row r="905" spans="1:15" ht="14.25" customHeight="1">
      <c r="A905" s="23">
        <v>2016</v>
      </c>
      <c r="B905" s="23" t="s">
        <v>2366</v>
      </c>
      <c r="C905" s="13" t="s">
        <v>1886</v>
      </c>
      <c r="D905" s="13" t="s">
        <v>14</v>
      </c>
      <c r="E905" s="13" t="s">
        <v>204</v>
      </c>
      <c r="F905" s="24" t="s">
        <v>1475</v>
      </c>
      <c r="G905" s="13"/>
      <c r="H905" s="13" t="s">
        <v>6</v>
      </c>
      <c r="I905" s="34">
        <v>126</v>
      </c>
      <c r="J905" s="34">
        <v>61</v>
      </c>
      <c r="K905" s="34">
        <v>46</v>
      </c>
      <c r="L905" s="34">
        <v>316</v>
      </c>
      <c r="M905" s="24">
        <f t="shared" si="28"/>
        <v>0.48412698412698413</v>
      </c>
      <c r="N905" s="24">
        <f t="shared" si="29"/>
        <v>0.75409836065573765</v>
      </c>
      <c r="O905" s="34">
        <v>41</v>
      </c>
    </row>
    <row r="906" spans="1:15" ht="14.25" customHeight="1">
      <c r="A906" s="23">
        <v>2016</v>
      </c>
      <c r="B906" s="23" t="s">
        <v>2366</v>
      </c>
      <c r="C906" s="13" t="s">
        <v>1886</v>
      </c>
      <c r="D906" s="13" t="s">
        <v>14</v>
      </c>
      <c r="E906" s="13" t="s">
        <v>204</v>
      </c>
      <c r="F906" s="24" t="s">
        <v>1476</v>
      </c>
      <c r="G906" s="13"/>
      <c r="H906" s="13" t="s">
        <v>6</v>
      </c>
      <c r="I906" s="34">
        <v>188</v>
      </c>
      <c r="J906" s="34">
        <v>49</v>
      </c>
      <c r="K906" s="34">
        <v>41</v>
      </c>
      <c r="L906" s="34">
        <v>348</v>
      </c>
      <c r="M906" s="24">
        <f t="shared" si="28"/>
        <v>0.26063829787234044</v>
      </c>
      <c r="N906" s="24">
        <f t="shared" si="29"/>
        <v>0.83673469387755106</v>
      </c>
      <c r="O906" s="34">
        <v>18</v>
      </c>
    </row>
    <row r="907" spans="1:15" ht="14.25" customHeight="1">
      <c r="A907" s="23">
        <v>2016</v>
      </c>
      <c r="B907" s="23" t="s">
        <v>2366</v>
      </c>
      <c r="C907" s="13" t="s">
        <v>1886</v>
      </c>
      <c r="D907" s="13" t="s">
        <v>23</v>
      </c>
      <c r="E907" s="13" t="s">
        <v>205</v>
      </c>
      <c r="F907" s="24" t="s">
        <v>983</v>
      </c>
      <c r="G907" s="13"/>
      <c r="H907" s="13" t="s">
        <v>6</v>
      </c>
      <c r="I907" s="34">
        <v>18</v>
      </c>
      <c r="J907" s="34">
        <v>15</v>
      </c>
      <c r="K907" s="34">
        <v>8</v>
      </c>
      <c r="L907" s="34">
        <v>20</v>
      </c>
      <c r="M907" s="24">
        <f t="shared" si="28"/>
        <v>0.83333333333333337</v>
      </c>
      <c r="N907" s="24">
        <f t="shared" si="29"/>
        <v>0.53333333333333333</v>
      </c>
      <c r="O907" s="34">
        <v>4</v>
      </c>
    </row>
    <row r="908" spans="1:15" ht="14.25" customHeight="1">
      <c r="A908" s="23">
        <v>2016</v>
      </c>
      <c r="B908" s="23" t="s">
        <v>2366</v>
      </c>
      <c r="C908" s="13" t="s">
        <v>1886</v>
      </c>
      <c r="D908" s="13" t="s">
        <v>23</v>
      </c>
      <c r="E908" s="13" t="s">
        <v>205</v>
      </c>
      <c r="F908" s="24" t="s">
        <v>24</v>
      </c>
      <c r="G908" s="13"/>
      <c r="H908" s="13" t="s">
        <v>6</v>
      </c>
      <c r="I908" s="34">
        <v>90</v>
      </c>
      <c r="J908" s="34">
        <v>77</v>
      </c>
      <c r="K908" s="34">
        <v>64</v>
      </c>
      <c r="L908" s="34">
        <v>129</v>
      </c>
      <c r="M908" s="24">
        <f t="shared" si="28"/>
        <v>0.85555555555555551</v>
      </c>
      <c r="N908" s="24">
        <f t="shared" si="29"/>
        <v>0.83116883116883122</v>
      </c>
      <c r="O908" s="34">
        <v>50</v>
      </c>
    </row>
    <row r="909" spans="1:15" ht="14.25" customHeight="1">
      <c r="A909" s="23">
        <v>2016</v>
      </c>
      <c r="B909" s="23" t="s">
        <v>2366</v>
      </c>
      <c r="C909" s="13" t="s">
        <v>1886</v>
      </c>
      <c r="D909" s="13" t="s">
        <v>23</v>
      </c>
      <c r="E909" s="13" t="s">
        <v>205</v>
      </c>
      <c r="F909" s="24" t="s">
        <v>25</v>
      </c>
      <c r="G909" s="13"/>
      <c r="H909" s="13" t="s">
        <v>6</v>
      </c>
      <c r="I909" s="34">
        <v>154</v>
      </c>
      <c r="J909" s="34">
        <v>134</v>
      </c>
      <c r="K909" s="34">
        <v>116</v>
      </c>
      <c r="L909" s="34">
        <v>240</v>
      </c>
      <c r="M909" s="24">
        <f t="shared" si="28"/>
        <v>0.87012987012987009</v>
      </c>
      <c r="N909" s="24">
        <f t="shared" si="29"/>
        <v>0.86567164179104472</v>
      </c>
      <c r="O909" s="34">
        <v>85</v>
      </c>
    </row>
    <row r="910" spans="1:15" ht="14.25" customHeight="1">
      <c r="A910" s="23">
        <v>2016</v>
      </c>
      <c r="B910" s="23" t="s">
        <v>2366</v>
      </c>
      <c r="C910" s="13" t="s">
        <v>1886</v>
      </c>
      <c r="D910" s="13" t="s">
        <v>23</v>
      </c>
      <c r="E910" s="13" t="s">
        <v>205</v>
      </c>
      <c r="F910" s="24" t="s">
        <v>26</v>
      </c>
      <c r="G910" s="13"/>
      <c r="H910" s="13" t="s">
        <v>6</v>
      </c>
      <c r="I910" s="34">
        <v>16</v>
      </c>
      <c r="J910" s="34">
        <v>14</v>
      </c>
      <c r="K910" s="34">
        <v>12</v>
      </c>
      <c r="L910" s="34">
        <v>26</v>
      </c>
      <c r="M910" s="24">
        <f t="shared" si="28"/>
        <v>0.875</v>
      </c>
      <c r="N910" s="24">
        <f t="shared" si="29"/>
        <v>0.8571428571428571</v>
      </c>
      <c r="O910" s="34">
        <v>20</v>
      </c>
    </row>
    <row r="911" spans="1:15" ht="14.25" customHeight="1">
      <c r="A911" s="23">
        <v>2016</v>
      </c>
      <c r="B911" s="23" t="s">
        <v>2366</v>
      </c>
      <c r="C911" s="13" t="s">
        <v>1886</v>
      </c>
      <c r="D911" s="13" t="s">
        <v>23</v>
      </c>
      <c r="E911" s="13" t="s">
        <v>205</v>
      </c>
      <c r="F911" s="24" t="s">
        <v>27</v>
      </c>
      <c r="G911" s="13"/>
      <c r="H911" s="13" t="s">
        <v>6</v>
      </c>
      <c r="I911" s="34">
        <v>20</v>
      </c>
      <c r="J911" s="34">
        <v>20</v>
      </c>
      <c r="K911" s="34">
        <v>15</v>
      </c>
      <c r="L911" s="34">
        <v>92</v>
      </c>
      <c r="M911" s="24">
        <f t="shared" si="28"/>
        <v>1</v>
      </c>
      <c r="N911" s="24">
        <f t="shared" si="29"/>
        <v>0.75</v>
      </c>
      <c r="O911" s="34">
        <v>15</v>
      </c>
    </row>
    <row r="912" spans="1:15" ht="14.25" customHeight="1">
      <c r="A912" s="23">
        <v>2016</v>
      </c>
      <c r="B912" s="23" t="s">
        <v>2366</v>
      </c>
      <c r="C912" s="13" t="s">
        <v>1886</v>
      </c>
      <c r="D912" s="13" t="s">
        <v>23</v>
      </c>
      <c r="E912" s="13" t="s">
        <v>205</v>
      </c>
      <c r="F912" s="24" t="s">
        <v>28</v>
      </c>
      <c r="G912" s="13"/>
      <c r="H912" s="13" t="s">
        <v>6</v>
      </c>
      <c r="I912" s="34">
        <v>23</v>
      </c>
      <c r="J912" s="34">
        <v>18</v>
      </c>
      <c r="K912" s="34">
        <v>13</v>
      </c>
      <c r="L912" s="34">
        <v>26</v>
      </c>
      <c r="M912" s="24">
        <f t="shared" si="28"/>
        <v>0.78260869565217395</v>
      </c>
      <c r="N912" s="24">
        <f t="shared" si="29"/>
        <v>0.72222222222222221</v>
      </c>
      <c r="O912" s="34">
        <v>8</v>
      </c>
    </row>
    <row r="913" spans="1:15" ht="14.25" customHeight="1">
      <c r="A913" s="23">
        <v>2016</v>
      </c>
      <c r="B913" s="23" t="s">
        <v>2366</v>
      </c>
      <c r="C913" s="13" t="s">
        <v>1886</v>
      </c>
      <c r="D913" s="13" t="s">
        <v>23</v>
      </c>
      <c r="E913" s="13" t="s">
        <v>205</v>
      </c>
      <c r="F913" s="24" t="s">
        <v>29</v>
      </c>
      <c r="G913" s="13"/>
      <c r="H913" s="13" t="s">
        <v>6</v>
      </c>
      <c r="I913" s="34">
        <v>58</v>
      </c>
      <c r="J913" s="34">
        <v>41</v>
      </c>
      <c r="K913" s="34">
        <v>23</v>
      </c>
      <c r="L913" s="34">
        <v>80</v>
      </c>
      <c r="M913" s="24">
        <f t="shared" si="28"/>
        <v>0.7068965517241379</v>
      </c>
      <c r="N913" s="24">
        <f t="shared" si="29"/>
        <v>0.56097560975609762</v>
      </c>
      <c r="O913" s="34">
        <v>58</v>
      </c>
    </row>
    <row r="914" spans="1:15" ht="14.25" customHeight="1">
      <c r="A914" s="23">
        <v>2016</v>
      </c>
      <c r="B914" s="23" t="s">
        <v>2366</v>
      </c>
      <c r="C914" s="13" t="s">
        <v>1886</v>
      </c>
      <c r="D914" s="13" t="s">
        <v>23</v>
      </c>
      <c r="E914" s="13" t="s">
        <v>205</v>
      </c>
      <c r="F914" s="24" t="s">
        <v>30</v>
      </c>
      <c r="G914" s="13"/>
      <c r="H914" s="13" t="s">
        <v>6</v>
      </c>
      <c r="I914" s="34">
        <v>29</v>
      </c>
      <c r="J914" s="34">
        <v>25</v>
      </c>
      <c r="K914" s="34">
        <v>19</v>
      </c>
      <c r="L914" s="34">
        <v>65</v>
      </c>
      <c r="M914" s="24">
        <f t="shared" si="28"/>
        <v>0.86206896551724133</v>
      </c>
      <c r="N914" s="24">
        <f t="shared" si="29"/>
        <v>0.76</v>
      </c>
      <c r="O914" s="34">
        <v>43</v>
      </c>
    </row>
    <row r="915" spans="1:15" ht="14.25" customHeight="1">
      <c r="A915" s="23">
        <v>2016</v>
      </c>
      <c r="B915" s="23" t="s">
        <v>2366</v>
      </c>
      <c r="C915" s="13" t="s">
        <v>1886</v>
      </c>
      <c r="D915" s="13" t="s">
        <v>23</v>
      </c>
      <c r="E915" s="13" t="s">
        <v>205</v>
      </c>
      <c r="F915" s="24" t="s">
        <v>31</v>
      </c>
      <c r="G915" s="13"/>
      <c r="H915" s="13" t="s">
        <v>6</v>
      </c>
      <c r="I915" s="34">
        <v>71</v>
      </c>
      <c r="J915" s="34">
        <v>39</v>
      </c>
      <c r="K915" s="34">
        <v>33</v>
      </c>
      <c r="L915" s="34">
        <v>109</v>
      </c>
      <c r="M915" s="24">
        <f t="shared" si="28"/>
        <v>0.54929577464788737</v>
      </c>
      <c r="N915" s="24">
        <f t="shared" si="29"/>
        <v>0.84615384615384615</v>
      </c>
      <c r="O915" s="34">
        <v>51</v>
      </c>
    </row>
    <row r="916" spans="1:15" ht="14.25" customHeight="1">
      <c r="A916" s="23">
        <v>2016</v>
      </c>
      <c r="B916" s="23" t="s">
        <v>2366</v>
      </c>
      <c r="C916" s="13" t="s">
        <v>1886</v>
      </c>
      <c r="D916" s="13" t="s">
        <v>23</v>
      </c>
      <c r="E916" s="13" t="s">
        <v>205</v>
      </c>
      <c r="F916" s="24" t="s">
        <v>32</v>
      </c>
      <c r="G916" s="13"/>
      <c r="H916" s="13" t="s">
        <v>6</v>
      </c>
      <c r="I916" s="34">
        <v>21</v>
      </c>
      <c r="J916" s="34">
        <v>14</v>
      </c>
      <c r="K916" s="34">
        <v>7</v>
      </c>
      <c r="L916" s="34">
        <v>17</v>
      </c>
      <c r="M916" s="24">
        <f t="shared" si="28"/>
        <v>0.66666666666666663</v>
      </c>
      <c r="N916" s="24">
        <f t="shared" si="29"/>
        <v>0.5</v>
      </c>
      <c r="O916" s="34">
        <v>5</v>
      </c>
    </row>
    <row r="917" spans="1:15" ht="14.25" customHeight="1">
      <c r="A917" s="23">
        <v>2016</v>
      </c>
      <c r="B917" s="23" t="s">
        <v>2366</v>
      </c>
      <c r="C917" s="13" t="s">
        <v>1886</v>
      </c>
      <c r="D917" s="13" t="s">
        <v>23</v>
      </c>
      <c r="E917" s="13" t="s">
        <v>205</v>
      </c>
      <c r="F917" s="24" t="s">
        <v>33</v>
      </c>
      <c r="G917" s="13"/>
      <c r="H917" s="13" t="s">
        <v>6</v>
      </c>
      <c r="I917" s="34">
        <v>18</v>
      </c>
      <c r="J917" s="34">
        <v>17</v>
      </c>
      <c r="K917" s="34">
        <v>16</v>
      </c>
      <c r="L917" s="34">
        <v>38</v>
      </c>
      <c r="M917" s="24">
        <f t="shared" si="28"/>
        <v>0.94444444444444442</v>
      </c>
      <c r="N917" s="24">
        <f t="shared" si="29"/>
        <v>0.94117647058823528</v>
      </c>
      <c r="O917" s="34">
        <v>22</v>
      </c>
    </row>
    <row r="918" spans="1:15" ht="14.25" customHeight="1">
      <c r="A918" s="23">
        <v>2016</v>
      </c>
      <c r="B918" s="23" t="s">
        <v>2366</v>
      </c>
      <c r="C918" s="13" t="s">
        <v>1886</v>
      </c>
      <c r="D918" s="13" t="s">
        <v>23</v>
      </c>
      <c r="E918" s="13" t="s">
        <v>205</v>
      </c>
      <c r="F918" s="24" t="s">
        <v>34</v>
      </c>
      <c r="G918" s="13"/>
      <c r="H918" s="13" t="s">
        <v>6</v>
      </c>
      <c r="I918" s="34">
        <v>5</v>
      </c>
      <c r="J918" s="34">
        <v>5</v>
      </c>
      <c r="K918" s="34">
        <v>4</v>
      </c>
      <c r="L918" s="34">
        <v>16</v>
      </c>
      <c r="M918" s="24">
        <f t="shared" si="28"/>
        <v>1</v>
      </c>
      <c r="N918" s="24">
        <f t="shared" si="29"/>
        <v>0.8</v>
      </c>
      <c r="O918" s="34">
        <v>3</v>
      </c>
    </row>
    <row r="919" spans="1:15" ht="14.25" customHeight="1">
      <c r="A919" s="23">
        <v>2016</v>
      </c>
      <c r="B919" s="23" t="s">
        <v>2366</v>
      </c>
      <c r="C919" s="13" t="s">
        <v>1886</v>
      </c>
      <c r="D919" s="13" t="s">
        <v>23</v>
      </c>
      <c r="E919" s="13" t="s">
        <v>205</v>
      </c>
      <c r="F919" s="24" t="s">
        <v>35</v>
      </c>
      <c r="G919" s="13"/>
      <c r="H919" s="13" t="s">
        <v>6</v>
      </c>
      <c r="I919" s="34">
        <v>22</v>
      </c>
      <c r="J919" s="34">
        <v>19</v>
      </c>
      <c r="K919" s="34">
        <v>16</v>
      </c>
      <c r="L919" s="34">
        <v>21</v>
      </c>
      <c r="M919" s="24">
        <f t="shared" si="28"/>
        <v>0.86363636363636365</v>
      </c>
      <c r="N919" s="24">
        <f t="shared" si="29"/>
        <v>0.84210526315789469</v>
      </c>
      <c r="O919" s="34">
        <v>11</v>
      </c>
    </row>
    <row r="920" spans="1:15" ht="14.25" customHeight="1">
      <c r="A920" s="23">
        <v>2016</v>
      </c>
      <c r="B920" s="23" t="s">
        <v>2366</v>
      </c>
      <c r="C920" s="13" t="s">
        <v>1886</v>
      </c>
      <c r="D920" s="13" t="s">
        <v>23</v>
      </c>
      <c r="E920" s="13" t="s">
        <v>206</v>
      </c>
      <c r="F920" s="24" t="s">
        <v>1878</v>
      </c>
      <c r="G920" s="13"/>
      <c r="H920" s="13" t="s">
        <v>6</v>
      </c>
      <c r="I920" s="34">
        <v>41</v>
      </c>
      <c r="J920" s="34">
        <v>34</v>
      </c>
      <c r="K920" s="34">
        <v>30</v>
      </c>
      <c r="L920" s="34">
        <v>110</v>
      </c>
      <c r="M920" s="24">
        <f t="shared" si="28"/>
        <v>0.82926829268292679</v>
      </c>
      <c r="N920" s="24">
        <f t="shared" si="29"/>
        <v>0.88235294117647056</v>
      </c>
      <c r="O920" s="34">
        <v>23</v>
      </c>
    </row>
    <row r="921" spans="1:15" ht="14.25" customHeight="1">
      <c r="A921" s="23">
        <v>2016</v>
      </c>
      <c r="B921" s="23" t="s">
        <v>2366</v>
      </c>
      <c r="C921" s="13" t="s">
        <v>1886</v>
      </c>
      <c r="D921" s="13" t="s">
        <v>23</v>
      </c>
      <c r="E921" s="13" t="s">
        <v>206</v>
      </c>
      <c r="F921" s="24" t="s">
        <v>37</v>
      </c>
      <c r="G921" s="13"/>
      <c r="H921" s="13" t="s">
        <v>6</v>
      </c>
      <c r="I921" s="34">
        <v>11</v>
      </c>
      <c r="J921" s="34">
        <v>11</v>
      </c>
      <c r="K921" s="34">
        <v>9</v>
      </c>
      <c r="L921" s="34">
        <v>20</v>
      </c>
      <c r="M921" s="24">
        <f t="shared" si="28"/>
        <v>1</v>
      </c>
      <c r="N921" s="24">
        <f t="shared" si="29"/>
        <v>0.81818181818181823</v>
      </c>
      <c r="O921" s="34">
        <v>9</v>
      </c>
    </row>
    <row r="922" spans="1:15" ht="14.25" customHeight="1">
      <c r="A922" s="23">
        <v>2016</v>
      </c>
      <c r="B922" s="23" t="s">
        <v>2366</v>
      </c>
      <c r="C922" s="13" t="s">
        <v>1886</v>
      </c>
      <c r="D922" s="13" t="s">
        <v>23</v>
      </c>
      <c r="E922" s="13" t="s">
        <v>206</v>
      </c>
      <c r="F922" s="24" t="s">
        <v>38</v>
      </c>
      <c r="G922" s="13"/>
      <c r="H922" s="13" t="s">
        <v>6</v>
      </c>
      <c r="I922" s="34">
        <v>38</v>
      </c>
      <c r="J922" s="34">
        <v>28</v>
      </c>
      <c r="K922" s="34">
        <v>21</v>
      </c>
      <c r="L922" s="34">
        <v>69</v>
      </c>
      <c r="M922" s="24">
        <f t="shared" si="28"/>
        <v>0.73684210526315785</v>
      </c>
      <c r="N922" s="24">
        <f t="shared" si="29"/>
        <v>0.75</v>
      </c>
      <c r="O922" s="34">
        <v>25</v>
      </c>
    </row>
    <row r="923" spans="1:15" ht="14.25" customHeight="1">
      <c r="A923" s="23">
        <v>2016</v>
      </c>
      <c r="B923" s="23" t="s">
        <v>2366</v>
      </c>
      <c r="C923" s="13" t="s">
        <v>1886</v>
      </c>
      <c r="D923" s="13" t="s">
        <v>23</v>
      </c>
      <c r="E923" s="13" t="s">
        <v>204</v>
      </c>
      <c r="F923" s="24" t="s">
        <v>1453</v>
      </c>
      <c r="G923" s="13"/>
      <c r="H923" s="13" t="s">
        <v>6</v>
      </c>
      <c r="I923" s="34">
        <v>680</v>
      </c>
      <c r="J923" s="34">
        <v>394</v>
      </c>
      <c r="K923" s="34">
        <v>224</v>
      </c>
      <c r="L923" s="34">
        <v>1682</v>
      </c>
      <c r="M923" s="24">
        <f t="shared" si="28"/>
        <v>0.5794117647058824</v>
      </c>
      <c r="N923" s="24">
        <f t="shared" si="29"/>
        <v>0.56852791878172593</v>
      </c>
      <c r="O923" s="34">
        <v>150</v>
      </c>
    </row>
    <row r="924" spans="1:15" ht="14.25" customHeight="1">
      <c r="A924" s="23">
        <v>2016</v>
      </c>
      <c r="B924" s="23" t="s">
        <v>2366</v>
      </c>
      <c r="C924" s="13" t="s">
        <v>1886</v>
      </c>
      <c r="D924" s="13" t="s">
        <v>23</v>
      </c>
      <c r="E924" s="13" t="s">
        <v>204</v>
      </c>
      <c r="F924" s="24" t="s">
        <v>1460</v>
      </c>
      <c r="G924" s="13"/>
      <c r="H924" s="13" t="s">
        <v>6</v>
      </c>
      <c r="I924" s="34">
        <v>226</v>
      </c>
      <c r="J924" s="34">
        <v>172</v>
      </c>
      <c r="K924" s="34">
        <v>99</v>
      </c>
      <c r="L924" s="34">
        <v>693</v>
      </c>
      <c r="M924" s="24">
        <f t="shared" si="28"/>
        <v>0.76106194690265483</v>
      </c>
      <c r="N924" s="24">
        <f t="shared" si="29"/>
        <v>0.57558139534883723</v>
      </c>
      <c r="O924" s="34">
        <v>59</v>
      </c>
    </row>
    <row r="925" spans="1:15" ht="14.25" customHeight="1">
      <c r="A925" s="23">
        <v>2016</v>
      </c>
      <c r="B925" s="23" t="s">
        <v>2366</v>
      </c>
      <c r="C925" s="13" t="s">
        <v>1886</v>
      </c>
      <c r="D925" s="13" t="s">
        <v>23</v>
      </c>
      <c r="E925" s="13" t="s">
        <v>204</v>
      </c>
      <c r="F925" s="24" t="s">
        <v>1464</v>
      </c>
      <c r="G925" s="13"/>
      <c r="H925" s="13" t="s">
        <v>6</v>
      </c>
      <c r="I925" s="34">
        <v>382</v>
      </c>
      <c r="J925" s="34">
        <v>263</v>
      </c>
      <c r="K925" s="34">
        <v>98</v>
      </c>
      <c r="L925" s="34">
        <v>606</v>
      </c>
      <c r="M925" s="24">
        <f t="shared" si="28"/>
        <v>0.68848167539267013</v>
      </c>
      <c r="N925" s="24">
        <f t="shared" si="29"/>
        <v>0.37262357414448671</v>
      </c>
      <c r="O925" s="34">
        <v>39</v>
      </c>
    </row>
    <row r="926" spans="1:15" ht="14.25" customHeight="1">
      <c r="A926" s="23">
        <v>2016</v>
      </c>
      <c r="B926" s="23" t="s">
        <v>2366</v>
      </c>
      <c r="C926" s="13" t="s">
        <v>1886</v>
      </c>
      <c r="D926" s="13" t="s">
        <v>41</v>
      </c>
      <c r="E926" s="13" t="s">
        <v>207</v>
      </c>
      <c r="F926" s="24" t="s">
        <v>59</v>
      </c>
      <c r="G926" s="13"/>
      <c r="H926" s="13" t="s">
        <v>6</v>
      </c>
      <c r="I926" s="34">
        <v>0</v>
      </c>
      <c r="J926" s="34">
        <v>0</v>
      </c>
      <c r="K926" s="34">
        <v>0</v>
      </c>
      <c r="L926" s="34">
        <v>3</v>
      </c>
      <c r="M926" s="24">
        <f t="shared" si="28"/>
        <v>0</v>
      </c>
      <c r="N926" s="24">
        <f t="shared" si="29"/>
        <v>0</v>
      </c>
      <c r="O926" s="34">
        <v>1</v>
      </c>
    </row>
    <row r="927" spans="1:15" ht="14.25" customHeight="1">
      <c r="A927" s="23">
        <v>2016</v>
      </c>
      <c r="B927" s="23" t="s">
        <v>2366</v>
      </c>
      <c r="C927" s="13" t="s">
        <v>1886</v>
      </c>
      <c r="D927" s="13" t="s">
        <v>41</v>
      </c>
      <c r="E927" s="13" t="s">
        <v>205</v>
      </c>
      <c r="F927" s="24" t="s">
        <v>42</v>
      </c>
      <c r="G927" s="13"/>
      <c r="H927" s="13" t="s">
        <v>6</v>
      </c>
      <c r="I927" s="34">
        <v>66</v>
      </c>
      <c r="J927" s="34">
        <v>52</v>
      </c>
      <c r="K927" s="34">
        <v>41</v>
      </c>
      <c r="L927" s="34">
        <v>82</v>
      </c>
      <c r="M927" s="24">
        <f t="shared" si="28"/>
        <v>0.78787878787878785</v>
      </c>
      <c r="N927" s="24">
        <f t="shared" si="29"/>
        <v>0.78846153846153844</v>
      </c>
      <c r="O927" s="34">
        <v>32</v>
      </c>
    </row>
    <row r="928" spans="1:15" ht="14.25" customHeight="1">
      <c r="A928" s="23">
        <v>2016</v>
      </c>
      <c r="B928" s="23" t="s">
        <v>2366</v>
      </c>
      <c r="C928" s="13" t="s">
        <v>1886</v>
      </c>
      <c r="D928" s="13" t="s">
        <v>41</v>
      </c>
      <c r="E928" s="13" t="s">
        <v>205</v>
      </c>
      <c r="F928" s="24" t="s">
        <v>43</v>
      </c>
      <c r="G928" s="13"/>
      <c r="H928" s="13" t="s">
        <v>6</v>
      </c>
      <c r="I928" s="34">
        <v>67</v>
      </c>
      <c r="J928" s="34">
        <v>38</v>
      </c>
      <c r="K928" s="34">
        <v>37</v>
      </c>
      <c r="L928" s="34">
        <v>61</v>
      </c>
      <c r="M928" s="24">
        <f t="shared" si="28"/>
        <v>0.56716417910447758</v>
      </c>
      <c r="N928" s="24">
        <f t="shared" si="29"/>
        <v>0.97368421052631582</v>
      </c>
      <c r="O928" s="34">
        <v>28</v>
      </c>
    </row>
    <row r="929" spans="1:15" ht="14.25" customHeight="1">
      <c r="A929" s="23">
        <v>2016</v>
      </c>
      <c r="B929" s="23" t="s">
        <v>2366</v>
      </c>
      <c r="C929" s="13" t="s">
        <v>1886</v>
      </c>
      <c r="D929" s="13" t="s">
        <v>41</v>
      </c>
      <c r="E929" s="13" t="s">
        <v>205</v>
      </c>
      <c r="F929" s="24" t="s">
        <v>44</v>
      </c>
      <c r="G929" s="13"/>
      <c r="H929" s="13" t="s">
        <v>6</v>
      </c>
      <c r="I929" s="34">
        <v>4</v>
      </c>
      <c r="J929" s="34">
        <v>0</v>
      </c>
      <c r="K929" s="34">
        <v>0</v>
      </c>
      <c r="L929" s="34">
        <v>0</v>
      </c>
      <c r="M929" s="24">
        <f t="shared" si="28"/>
        <v>0</v>
      </c>
      <c r="N929" s="24">
        <f t="shared" si="29"/>
        <v>0</v>
      </c>
      <c r="O929" s="34">
        <v>3</v>
      </c>
    </row>
    <row r="930" spans="1:15" ht="14.25" customHeight="1">
      <c r="A930" s="23">
        <v>2016</v>
      </c>
      <c r="B930" s="23" t="s">
        <v>2366</v>
      </c>
      <c r="C930" s="13" t="s">
        <v>1886</v>
      </c>
      <c r="D930" s="13" t="s">
        <v>41</v>
      </c>
      <c r="E930" s="13" t="s">
        <v>205</v>
      </c>
      <c r="F930" s="24" t="s">
        <v>45</v>
      </c>
      <c r="G930" s="13"/>
      <c r="H930" s="13" t="s">
        <v>6</v>
      </c>
      <c r="I930" s="34">
        <v>2</v>
      </c>
      <c r="J930" s="34">
        <v>2</v>
      </c>
      <c r="K930" s="34">
        <v>2</v>
      </c>
      <c r="L930" s="34">
        <v>10</v>
      </c>
      <c r="M930" s="24">
        <f t="shared" si="28"/>
        <v>1</v>
      </c>
      <c r="N930" s="24">
        <f t="shared" si="29"/>
        <v>1</v>
      </c>
      <c r="O930" s="34">
        <v>1</v>
      </c>
    </row>
    <row r="931" spans="1:15" ht="14.25" customHeight="1">
      <c r="A931" s="23">
        <v>2016</v>
      </c>
      <c r="B931" s="23" t="s">
        <v>2366</v>
      </c>
      <c r="C931" s="13" t="s">
        <v>1886</v>
      </c>
      <c r="D931" s="13" t="s">
        <v>41</v>
      </c>
      <c r="E931" s="13" t="s">
        <v>205</v>
      </c>
      <c r="F931" s="24" t="s">
        <v>46</v>
      </c>
      <c r="G931" s="13"/>
      <c r="H931" s="13" t="s">
        <v>6</v>
      </c>
      <c r="I931" s="34">
        <v>1</v>
      </c>
      <c r="J931" s="34">
        <v>1</v>
      </c>
      <c r="K931" s="34">
        <v>1</v>
      </c>
      <c r="L931" s="34">
        <v>16</v>
      </c>
      <c r="M931" s="24">
        <f t="shared" si="28"/>
        <v>1</v>
      </c>
      <c r="N931" s="24">
        <f t="shared" si="29"/>
        <v>1</v>
      </c>
      <c r="O931" s="34">
        <v>0</v>
      </c>
    </row>
    <row r="932" spans="1:15" ht="14.25" customHeight="1">
      <c r="A932" s="23">
        <v>2016</v>
      </c>
      <c r="B932" s="23" t="s">
        <v>2366</v>
      </c>
      <c r="C932" s="13" t="s">
        <v>1886</v>
      </c>
      <c r="D932" s="13" t="s">
        <v>41</v>
      </c>
      <c r="E932" s="13" t="s">
        <v>205</v>
      </c>
      <c r="F932" s="24" t="s">
        <v>47</v>
      </c>
      <c r="G932" s="13"/>
      <c r="H932" s="13" t="s">
        <v>6</v>
      </c>
      <c r="I932" s="34">
        <v>34</v>
      </c>
      <c r="J932" s="34">
        <v>31</v>
      </c>
      <c r="K932" s="34">
        <v>27</v>
      </c>
      <c r="L932" s="34">
        <v>27</v>
      </c>
      <c r="M932" s="24">
        <f t="shared" si="28"/>
        <v>0.91176470588235292</v>
      </c>
      <c r="N932" s="24">
        <f t="shared" si="29"/>
        <v>0.87096774193548387</v>
      </c>
      <c r="O932" s="34">
        <v>19</v>
      </c>
    </row>
    <row r="933" spans="1:15" ht="14.25" customHeight="1">
      <c r="A933" s="23">
        <v>2016</v>
      </c>
      <c r="B933" s="23" t="s">
        <v>2366</v>
      </c>
      <c r="C933" s="13" t="s">
        <v>1886</v>
      </c>
      <c r="D933" s="13" t="s">
        <v>41</v>
      </c>
      <c r="E933" s="13" t="s">
        <v>205</v>
      </c>
      <c r="F933" s="24" t="s">
        <v>48</v>
      </c>
      <c r="G933" s="13"/>
      <c r="H933" s="13" t="s">
        <v>6</v>
      </c>
      <c r="I933" s="34">
        <v>21</v>
      </c>
      <c r="J933" s="34">
        <v>19</v>
      </c>
      <c r="K933" s="34">
        <v>15</v>
      </c>
      <c r="L933" s="34">
        <v>16</v>
      </c>
      <c r="M933" s="24">
        <f t="shared" si="28"/>
        <v>0.90476190476190477</v>
      </c>
      <c r="N933" s="24">
        <f t="shared" si="29"/>
        <v>0.78947368421052633</v>
      </c>
      <c r="O933" s="34">
        <v>9</v>
      </c>
    </row>
    <row r="934" spans="1:15" ht="14.25" customHeight="1">
      <c r="A934" s="23">
        <v>2016</v>
      </c>
      <c r="B934" s="23" t="s">
        <v>2366</v>
      </c>
      <c r="C934" s="13" t="s">
        <v>1886</v>
      </c>
      <c r="D934" s="13" t="s">
        <v>41</v>
      </c>
      <c r="E934" s="13" t="s">
        <v>205</v>
      </c>
      <c r="F934" s="24" t="s">
        <v>49</v>
      </c>
      <c r="G934" s="13"/>
      <c r="H934" s="13" t="s">
        <v>6</v>
      </c>
      <c r="I934" s="34">
        <v>16</v>
      </c>
      <c r="J934" s="34">
        <v>16</v>
      </c>
      <c r="K934" s="34">
        <v>15</v>
      </c>
      <c r="L934" s="34">
        <v>16</v>
      </c>
      <c r="M934" s="24">
        <f t="shared" si="28"/>
        <v>1</v>
      </c>
      <c r="N934" s="24">
        <f t="shared" si="29"/>
        <v>0.9375</v>
      </c>
      <c r="O934" s="34">
        <v>11</v>
      </c>
    </row>
    <row r="935" spans="1:15" ht="14.25" customHeight="1">
      <c r="A935" s="23">
        <v>2016</v>
      </c>
      <c r="B935" s="23" t="s">
        <v>2366</v>
      </c>
      <c r="C935" s="13" t="s">
        <v>1886</v>
      </c>
      <c r="D935" s="13" t="s">
        <v>41</v>
      </c>
      <c r="E935" s="13" t="s">
        <v>205</v>
      </c>
      <c r="F935" s="24" t="s">
        <v>50</v>
      </c>
      <c r="G935" s="13"/>
      <c r="H935" s="13" t="s">
        <v>6</v>
      </c>
      <c r="I935" s="34">
        <v>83</v>
      </c>
      <c r="J935" s="34">
        <v>50</v>
      </c>
      <c r="K935" s="34">
        <v>47</v>
      </c>
      <c r="L935" s="34">
        <v>48</v>
      </c>
      <c r="M935" s="24">
        <f t="shared" si="28"/>
        <v>0.60240963855421692</v>
      </c>
      <c r="N935" s="24">
        <f t="shared" si="29"/>
        <v>0.94</v>
      </c>
      <c r="O935" s="34">
        <v>35</v>
      </c>
    </row>
    <row r="936" spans="1:15" ht="14.25" customHeight="1">
      <c r="A936" s="23">
        <v>2016</v>
      </c>
      <c r="B936" s="23" t="s">
        <v>2366</v>
      </c>
      <c r="C936" s="13" t="s">
        <v>1886</v>
      </c>
      <c r="D936" s="13" t="s">
        <v>41</v>
      </c>
      <c r="E936" s="13" t="s">
        <v>205</v>
      </c>
      <c r="F936" s="24" t="s">
        <v>51</v>
      </c>
      <c r="G936" s="13"/>
      <c r="H936" s="13" t="s">
        <v>6</v>
      </c>
      <c r="I936" s="34">
        <v>0</v>
      </c>
      <c r="J936" s="34">
        <v>0</v>
      </c>
      <c r="K936" s="34">
        <v>0</v>
      </c>
      <c r="L936" s="34">
        <v>12</v>
      </c>
      <c r="M936" s="24">
        <f t="shared" si="28"/>
        <v>0</v>
      </c>
      <c r="N936" s="24">
        <f t="shared" si="29"/>
        <v>0</v>
      </c>
      <c r="O936" s="34">
        <v>0</v>
      </c>
    </row>
    <row r="937" spans="1:15" ht="14.25" customHeight="1">
      <c r="A937" s="23">
        <v>2016</v>
      </c>
      <c r="B937" s="23" t="s">
        <v>2366</v>
      </c>
      <c r="C937" s="13" t="s">
        <v>1886</v>
      </c>
      <c r="D937" s="13" t="s">
        <v>41</v>
      </c>
      <c r="E937" s="13" t="s">
        <v>205</v>
      </c>
      <c r="F937" s="24" t="s">
        <v>52</v>
      </c>
      <c r="G937" s="13"/>
      <c r="H937" s="13" t="s">
        <v>6</v>
      </c>
      <c r="I937" s="34">
        <v>17</v>
      </c>
      <c r="J937" s="34">
        <v>17</v>
      </c>
      <c r="K937" s="34">
        <v>15</v>
      </c>
      <c r="L937" s="34">
        <v>16</v>
      </c>
      <c r="M937" s="24">
        <f t="shared" si="28"/>
        <v>1</v>
      </c>
      <c r="N937" s="24">
        <f t="shared" si="29"/>
        <v>0.88235294117647056</v>
      </c>
      <c r="O937" s="34">
        <v>15</v>
      </c>
    </row>
    <row r="938" spans="1:15" ht="14.25" customHeight="1">
      <c r="A938" s="23">
        <v>2016</v>
      </c>
      <c r="B938" s="23" t="s">
        <v>2366</v>
      </c>
      <c r="C938" s="13" t="s">
        <v>1886</v>
      </c>
      <c r="D938" s="13" t="s">
        <v>41</v>
      </c>
      <c r="E938" s="13" t="s">
        <v>205</v>
      </c>
      <c r="F938" s="24" t="s">
        <v>53</v>
      </c>
      <c r="G938" s="13"/>
      <c r="H938" s="13" t="s">
        <v>6</v>
      </c>
      <c r="I938" s="34">
        <v>57</v>
      </c>
      <c r="J938" s="34">
        <v>43</v>
      </c>
      <c r="K938" s="34">
        <v>37</v>
      </c>
      <c r="L938" s="34">
        <v>53</v>
      </c>
      <c r="M938" s="24">
        <f t="shared" si="28"/>
        <v>0.75438596491228072</v>
      </c>
      <c r="N938" s="24">
        <f t="shared" si="29"/>
        <v>0.86046511627906974</v>
      </c>
      <c r="O938" s="34">
        <v>19</v>
      </c>
    </row>
    <row r="939" spans="1:15" ht="14.25" customHeight="1">
      <c r="A939" s="23">
        <v>2016</v>
      </c>
      <c r="B939" s="23" t="s">
        <v>2366</v>
      </c>
      <c r="C939" s="13" t="s">
        <v>1886</v>
      </c>
      <c r="D939" s="13" t="s">
        <v>41</v>
      </c>
      <c r="E939" s="13" t="s">
        <v>205</v>
      </c>
      <c r="F939" s="24" t="s">
        <v>54</v>
      </c>
      <c r="G939" s="13"/>
      <c r="H939" s="13" t="s">
        <v>6</v>
      </c>
      <c r="I939" s="34">
        <v>26</v>
      </c>
      <c r="J939" s="34">
        <v>22</v>
      </c>
      <c r="K939" s="34">
        <v>19</v>
      </c>
      <c r="L939" s="34">
        <v>18</v>
      </c>
      <c r="M939" s="24">
        <f t="shared" si="28"/>
        <v>0.84615384615384615</v>
      </c>
      <c r="N939" s="24">
        <f t="shared" si="29"/>
        <v>0.86363636363636365</v>
      </c>
      <c r="O939" s="34">
        <v>1</v>
      </c>
    </row>
    <row r="940" spans="1:15" ht="14.25" customHeight="1">
      <c r="A940" s="23">
        <v>2016</v>
      </c>
      <c r="B940" s="23" t="s">
        <v>2366</v>
      </c>
      <c r="C940" s="13" t="s">
        <v>1886</v>
      </c>
      <c r="D940" s="13" t="s">
        <v>41</v>
      </c>
      <c r="E940" s="13" t="s">
        <v>206</v>
      </c>
      <c r="F940" s="24" t="s">
        <v>57</v>
      </c>
      <c r="G940" s="13"/>
      <c r="H940" s="13" t="s">
        <v>6</v>
      </c>
      <c r="I940" s="34">
        <v>0</v>
      </c>
      <c r="J940" s="34">
        <v>0</v>
      </c>
      <c r="K940" s="34">
        <v>0</v>
      </c>
      <c r="L940" s="34">
        <v>0</v>
      </c>
      <c r="M940" s="24">
        <f t="shared" si="28"/>
        <v>0</v>
      </c>
      <c r="N940" s="24">
        <f t="shared" si="29"/>
        <v>0</v>
      </c>
      <c r="O940" s="34">
        <v>4</v>
      </c>
    </row>
    <row r="941" spans="1:15" ht="14.25" customHeight="1">
      <c r="A941" s="23">
        <v>2016</v>
      </c>
      <c r="B941" s="23" t="s">
        <v>2366</v>
      </c>
      <c r="C941" s="13" t="s">
        <v>1886</v>
      </c>
      <c r="D941" s="13" t="s">
        <v>41</v>
      </c>
      <c r="E941" s="13" t="s">
        <v>206</v>
      </c>
      <c r="F941" s="24" t="s">
        <v>58</v>
      </c>
      <c r="G941" s="13"/>
      <c r="H941" s="13" t="s">
        <v>6</v>
      </c>
      <c r="I941" s="34">
        <v>19</v>
      </c>
      <c r="J941" s="34">
        <v>18</v>
      </c>
      <c r="K941" s="34">
        <v>14</v>
      </c>
      <c r="L941" s="34">
        <v>28</v>
      </c>
      <c r="M941" s="24">
        <f t="shared" si="28"/>
        <v>0.94736842105263153</v>
      </c>
      <c r="N941" s="24">
        <f t="shared" si="29"/>
        <v>0.77777777777777779</v>
      </c>
      <c r="O941" s="34">
        <v>10</v>
      </c>
    </row>
    <row r="942" spans="1:15" ht="14.25" customHeight="1">
      <c r="A942" s="23">
        <v>2016</v>
      </c>
      <c r="B942" s="23" t="s">
        <v>2366</v>
      </c>
      <c r="C942" s="13" t="s">
        <v>1886</v>
      </c>
      <c r="D942" s="13" t="s">
        <v>41</v>
      </c>
      <c r="E942" s="13" t="s">
        <v>204</v>
      </c>
      <c r="F942" s="24" t="s">
        <v>1461</v>
      </c>
      <c r="G942" s="13"/>
      <c r="H942" s="13" t="s">
        <v>6</v>
      </c>
      <c r="I942" s="34">
        <v>925</v>
      </c>
      <c r="J942" s="34">
        <v>244</v>
      </c>
      <c r="K942" s="34">
        <v>122</v>
      </c>
      <c r="L942" s="34">
        <v>1139</v>
      </c>
      <c r="M942" s="24">
        <f t="shared" si="28"/>
        <v>0.26378378378378381</v>
      </c>
      <c r="N942" s="24">
        <f t="shared" si="29"/>
        <v>0.5</v>
      </c>
      <c r="O942" s="34">
        <v>68</v>
      </c>
    </row>
    <row r="943" spans="1:15" ht="14.25" customHeight="1">
      <c r="A943" s="23">
        <v>2016</v>
      </c>
      <c r="B943" s="23" t="s">
        <v>2366</v>
      </c>
      <c r="C943" s="13" t="s">
        <v>1886</v>
      </c>
      <c r="D943" s="13" t="s">
        <v>60</v>
      </c>
      <c r="E943" s="13" t="s">
        <v>205</v>
      </c>
      <c r="F943" s="24" t="s">
        <v>61</v>
      </c>
      <c r="G943" s="13"/>
      <c r="H943" s="13" t="s">
        <v>6</v>
      </c>
      <c r="I943" s="34">
        <v>41</v>
      </c>
      <c r="J943" s="34">
        <v>40</v>
      </c>
      <c r="K943" s="34">
        <v>30</v>
      </c>
      <c r="L943" s="34">
        <v>56</v>
      </c>
      <c r="M943" s="24">
        <f t="shared" si="28"/>
        <v>0.97560975609756095</v>
      </c>
      <c r="N943" s="24">
        <f t="shared" si="29"/>
        <v>0.75</v>
      </c>
      <c r="O943" s="34">
        <v>26</v>
      </c>
    </row>
    <row r="944" spans="1:15" ht="14.25" customHeight="1">
      <c r="A944" s="23">
        <v>2016</v>
      </c>
      <c r="B944" s="23" t="s">
        <v>2366</v>
      </c>
      <c r="C944" s="13" t="s">
        <v>1886</v>
      </c>
      <c r="D944" s="13" t="s">
        <v>60</v>
      </c>
      <c r="E944" s="13" t="s">
        <v>205</v>
      </c>
      <c r="F944" s="24" t="s">
        <v>62</v>
      </c>
      <c r="G944" s="13"/>
      <c r="H944" s="13" t="s">
        <v>6</v>
      </c>
      <c r="I944" s="34">
        <v>13</v>
      </c>
      <c r="J944" s="34">
        <v>13</v>
      </c>
      <c r="K944" s="34">
        <v>8</v>
      </c>
      <c r="L944" s="34">
        <v>25</v>
      </c>
      <c r="M944" s="24">
        <f t="shared" si="28"/>
        <v>1</v>
      </c>
      <c r="N944" s="24">
        <f t="shared" si="29"/>
        <v>0.61538461538461542</v>
      </c>
      <c r="O944" s="34">
        <v>19</v>
      </c>
    </row>
    <row r="945" spans="1:15" ht="14.25" customHeight="1">
      <c r="A945" s="23">
        <v>2016</v>
      </c>
      <c r="B945" s="23" t="s">
        <v>2366</v>
      </c>
      <c r="C945" s="13" t="s">
        <v>1886</v>
      </c>
      <c r="D945" s="13" t="s">
        <v>60</v>
      </c>
      <c r="E945" s="13" t="s">
        <v>205</v>
      </c>
      <c r="F945" s="24" t="s">
        <v>63</v>
      </c>
      <c r="G945" s="13"/>
      <c r="H945" s="13" t="s">
        <v>6</v>
      </c>
      <c r="I945" s="34">
        <v>21</v>
      </c>
      <c r="J945" s="34">
        <v>19</v>
      </c>
      <c r="K945" s="34">
        <v>12</v>
      </c>
      <c r="L945" s="34">
        <v>32</v>
      </c>
      <c r="M945" s="24">
        <f t="shared" si="28"/>
        <v>0.90476190476190477</v>
      </c>
      <c r="N945" s="24">
        <f t="shared" si="29"/>
        <v>0.63157894736842102</v>
      </c>
      <c r="O945" s="34">
        <v>19</v>
      </c>
    </row>
    <row r="946" spans="1:15" ht="14.25" customHeight="1">
      <c r="A946" s="23">
        <v>2016</v>
      </c>
      <c r="B946" s="23" t="s">
        <v>2366</v>
      </c>
      <c r="C946" s="13" t="s">
        <v>1886</v>
      </c>
      <c r="D946" s="13" t="s">
        <v>60</v>
      </c>
      <c r="E946" s="13" t="s">
        <v>206</v>
      </c>
      <c r="F946" s="24" t="s">
        <v>64</v>
      </c>
      <c r="G946" s="13"/>
      <c r="H946" s="13" t="s">
        <v>6</v>
      </c>
      <c r="I946" s="34">
        <v>70</v>
      </c>
      <c r="J946" s="34">
        <v>49</v>
      </c>
      <c r="K946" s="34">
        <v>43</v>
      </c>
      <c r="L946" s="34">
        <v>46</v>
      </c>
      <c r="M946" s="24">
        <f t="shared" si="28"/>
        <v>0.7</v>
      </c>
      <c r="N946" s="24">
        <f t="shared" si="29"/>
        <v>0.87755102040816324</v>
      </c>
      <c r="O946" s="34">
        <v>0</v>
      </c>
    </row>
    <row r="947" spans="1:15" ht="14.25" customHeight="1">
      <c r="A947" s="23">
        <v>2016</v>
      </c>
      <c r="B947" s="23" t="s">
        <v>2366</v>
      </c>
      <c r="C947" s="13" t="s">
        <v>1886</v>
      </c>
      <c r="D947" s="13" t="s">
        <v>60</v>
      </c>
      <c r="E947" s="13" t="s">
        <v>206</v>
      </c>
      <c r="F947" s="24" t="s">
        <v>65</v>
      </c>
      <c r="G947" s="13"/>
      <c r="H947" s="13" t="s">
        <v>6</v>
      </c>
      <c r="I947" s="34">
        <v>0</v>
      </c>
      <c r="J947" s="34">
        <v>0</v>
      </c>
      <c r="K947" s="34">
        <v>0</v>
      </c>
      <c r="L947" s="34">
        <v>13</v>
      </c>
      <c r="M947" s="24">
        <f t="shared" si="28"/>
        <v>0</v>
      </c>
      <c r="N947" s="24">
        <f t="shared" si="29"/>
        <v>0</v>
      </c>
      <c r="O947" s="34">
        <v>0</v>
      </c>
    </row>
    <row r="948" spans="1:15" ht="14.25" customHeight="1">
      <c r="A948" s="23">
        <v>2016</v>
      </c>
      <c r="B948" s="23" t="s">
        <v>2366</v>
      </c>
      <c r="C948" s="13" t="s">
        <v>1886</v>
      </c>
      <c r="D948" s="13" t="s">
        <v>60</v>
      </c>
      <c r="E948" s="13" t="s">
        <v>206</v>
      </c>
      <c r="F948" s="24" t="s">
        <v>66</v>
      </c>
      <c r="G948" s="13"/>
      <c r="H948" s="13" t="s">
        <v>6</v>
      </c>
      <c r="I948" s="34">
        <v>12</v>
      </c>
      <c r="J948" s="34">
        <v>11</v>
      </c>
      <c r="K948" s="34">
        <v>11</v>
      </c>
      <c r="L948" s="34">
        <v>47</v>
      </c>
      <c r="M948" s="24">
        <f t="shared" si="28"/>
        <v>0.91666666666666663</v>
      </c>
      <c r="N948" s="24">
        <f t="shared" si="29"/>
        <v>1</v>
      </c>
      <c r="O948" s="34">
        <v>8</v>
      </c>
    </row>
    <row r="949" spans="1:15" ht="14.25" customHeight="1">
      <c r="A949" s="23">
        <v>2016</v>
      </c>
      <c r="B949" s="23" t="s">
        <v>2366</v>
      </c>
      <c r="C949" s="13" t="s">
        <v>1886</v>
      </c>
      <c r="D949" s="13" t="s">
        <v>60</v>
      </c>
      <c r="E949" s="13" t="s">
        <v>206</v>
      </c>
      <c r="F949" s="24" t="s">
        <v>68</v>
      </c>
      <c r="G949" s="13"/>
      <c r="H949" s="13" t="s">
        <v>6</v>
      </c>
      <c r="I949" s="34">
        <v>15</v>
      </c>
      <c r="J949" s="34">
        <v>14</v>
      </c>
      <c r="K949" s="34">
        <v>10</v>
      </c>
      <c r="L949" s="34">
        <v>53</v>
      </c>
      <c r="M949" s="24">
        <f t="shared" si="28"/>
        <v>0.93333333333333335</v>
      </c>
      <c r="N949" s="24">
        <f t="shared" si="29"/>
        <v>0.7142857142857143</v>
      </c>
      <c r="O949" s="34">
        <v>14</v>
      </c>
    </row>
    <row r="950" spans="1:15" ht="14.25" customHeight="1">
      <c r="A950" s="23">
        <v>2016</v>
      </c>
      <c r="B950" s="23" t="s">
        <v>2366</v>
      </c>
      <c r="C950" s="13" t="s">
        <v>1886</v>
      </c>
      <c r="D950" s="13" t="s">
        <v>60</v>
      </c>
      <c r="E950" s="13" t="s">
        <v>206</v>
      </c>
      <c r="F950" s="24" t="s">
        <v>69</v>
      </c>
      <c r="G950" s="13"/>
      <c r="H950" s="13" t="s">
        <v>6</v>
      </c>
      <c r="I950" s="34">
        <v>25</v>
      </c>
      <c r="J950" s="34">
        <v>24</v>
      </c>
      <c r="K950" s="34">
        <v>18</v>
      </c>
      <c r="L950" s="34">
        <v>52</v>
      </c>
      <c r="M950" s="24">
        <f t="shared" si="28"/>
        <v>0.96</v>
      </c>
      <c r="N950" s="24">
        <f t="shared" si="29"/>
        <v>0.75</v>
      </c>
      <c r="O950" s="34">
        <v>6</v>
      </c>
    </row>
    <row r="951" spans="1:15" ht="14.25" customHeight="1">
      <c r="A951" s="23">
        <v>2016</v>
      </c>
      <c r="B951" s="23" t="s">
        <v>2366</v>
      </c>
      <c r="C951" s="13" t="s">
        <v>1886</v>
      </c>
      <c r="D951" s="13" t="s">
        <v>60</v>
      </c>
      <c r="E951" s="13" t="s">
        <v>204</v>
      </c>
      <c r="F951" s="24" t="s">
        <v>1458</v>
      </c>
      <c r="G951" s="13"/>
      <c r="H951" s="13" t="s">
        <v>6</v>
      </c>
      <c r="I951" s="34">
        <v>244</v>
      </c>
      <c r="J951" s="34">
        <v>149</v>
      </c>
      <c r="K951" s="34">
        <v>91</v>
      </c>
      <c r="L951" s="34">
        <v>556</v>
      </c>
      <c r="M951" s="24">
        <f t="shared" si="28"/>
        <v>0.61065573770491799</v>
      </c>
      <c r="N951" s="24">
        <f t="shared" si="29"/>
        <v>0.61073825503355705</v>
      </c>
      <c r="O951" s="34">
        <v>49</v>
      </c>
    </row>
    <row r="952" spans="1:15" ht="14.25" customHeight="1">
      <c r="A952" s="23">
        <v>2016</v>
      </c>
      <c r="B952" s="23" t="s">
        <v>2366</v>
      </c>
      <c r="C952" s="13" t="s">
        <v>1886</v>
      </c>
      <c r="D952" s="13" t="s">
        <v>60</v>
      </c>
      <c r="E952" s="13" t="s">
        <v>204</v>
      </c>
      <c r="F952" s="24" t="s">
        <v>1477</v>
      </c>
      <c r="G952" s="13"/>
      <c r="H952" s="13" t="s">
        <v>6</v>
      </c>
      <c r="I952" s="34">
        <v>403</v>
      </c>
      <c r="J952" s="34">
        <v>138</v>
      </c>
      <c r="K952" s="34">
        <v>82</v>
      </c>
      <c r="L952" s="34">
        <v>496</v>
      </c>
      <c r="M952" s="24">
        <f t="shared" si="28"/>
        <v>0.34243176178660051</v>
      </c>
      <c r="N952" s="24">
        <f t="shared" si="29"/>
        <v>0.59420289855072461</v>
      </c>
      <c r="O952" s="34">
        <v>11</v>
      </c>
    </row>
    <row r="953" spans="1:15" ht="14.25" customHeight="1">
      <c r="A953" s="23">
        <v>2016</v>
      </c>
      <c r="B953" s="23" t="s">
        <v>2366</v>
      </c>
      <c r="C953" s="13" t="s">
        <v>1886</v>
      </c>
      <c r="D953" s="13" t="s">
        <v>70</v>
      </c>
      <c r="E953" s="13" t="s">
        <v>207</v>
      </c>
      <c r="F953" s="24" t="s">
        <v>75</v>
      </c>
      <c r="G953" s="13"/>
      <c r="H953" s="13" t="s">
        <v>6</v>
      </c>
      <c r="I953" s="34">
        <v>19</v>
      </c>
      <c r="J953" s="34">
        <v>13</v>
      </c>
      <c r="K953" s="34">
        <v>10</v>
      </c>
      <c r="L953" s="34">
        <v>41</v>
      </c>
      <c r="M953" s="24">
        <f t="shared" si="28"/>
        <v>0.68421052631578949</v>
      </c>
      <c r="N953" s="24">
        <f t="shared" si="29"/>
        <v>0.76923076923076927</v>
      </c>
      <c r="O953" s="34">
        <v>7</v>
      </c>
    </row>
    <row r="954" spans="1:15" ht="14.25" customHeight="1">
      <c r="A954" s="23">
        <v>2016</v>
      </c>
      <c r="B954" s="23" t="s">
        <v>2366</v>
      </c>
      <c r="C954" s="13" t="s">
        <v>1886</v>
      </c>
      <c r="D954" s="13" t="s">
        <v>70</v>
      </c>
      <c r="E954" s="13" t="s">
        <v>206</v>
      </c>
      <c r="F954" s="24" t="s">
        <v>72</v>
      </c>
      <c r="G954" s="13"/>
      <c r="H954" s="13" t="s">
        <v>6</v>
      </c>
      <c r="I954" s="34">
        <v>24</v>
      </c>
      <c r="J954" s="34">
        <v>20</v>
      </c>
      <c r="K954" s="34">
        <v>15</v>
      </c>
      <c r="L954" s="34">
        <v>59</v>
      </c>
      <c r="M954" s="24">
        <f t="shared" si="28"/>
        <v>0.83333333333333337</v>
      </c>
      <c r="N954" s="24">
        <f t="shared" si="29"/>
        <v>0.75</v>
      </c>
      <c r="O954" s="34">
        <v>1</v>
      </c>
    </row>
    <row r="955" spans="1:15" ht="14.25" customHeight="1">
      <c r="A955" s="23">
        <v>2016</v>
      </c>
      <c r="B955" s="23" t="s">
        <v>2366</v>
      </c>
      <c r="C955" s="13" t="s">
        <v>1886</v>
      </c>
      <c r="D955" s="13" t="s">
        <v>70</v>
      </c>
      <c r="E955" s="13" t="s">
        <v>206</v>
      </c>
      <c r="F955" s="24" t="s">
        <v>73</v>
      </c>
      <c r="G955" s="13"/>
      <c r="H955" s="13" t="s">
        <v>6</v>
      </c>
      <c r="I955" s="34">
        <v>9</v>
      </c>
      <c r="J955" s="34">
        <v>8</v>
      </c>
      <c r="K955" s="34">
        <v>6</v>
      </c>
      <c r="L955" s="34">
        <v>30</v>
      </c>
      <c r="M955" s="24">
        <f t="shared" si="28"/>
        <v>0.88888888888888884</v>
      </c>
      <c r="N955" s="24">
        <f t="shared" si="29"/>
        <v>0.75</v>
      </c>
      <c r="O955" s="34">
        <v>3</v>
      </c>
    </row>
    <row r="956" spans="1:15" ht="14.25" customHeight="1">
      <c r="A956" s="23">
        <v>2016</v>
      </c>
      <c r="B956" s="23" t="s">
        <v>2366</v>
      </c>
      <c r="C956" s="13" t="s">
        <v>1886</v>
      </c>
      <c r="D956" s="13" t="s">
        <v>70</v>
      </c>
      <c r="E956" s="13" t="s">
        <v>206</v>
      </c>
      <c r="F956" s="24" t="s">
        <v>74</v>
      </c>
      <c r="G956" s="13"/>
      <c r="H956" s="13" t="s">
        <v>6</v>
      </c>
      <c r="I956" s="34">
        <v>8</v>
      </c>
      <c r="J956" s="34">
        <v>8</v>
      </c>
      <c r="K956" s="34">
        <v>8</v>
      </c>
      <c r="L956" s="34">
        <v>55</v>
      </c>
      <c r="M956" s="24">
        <f t="shared" si="28"/>
        <v>1</v>
      </c>
      <c r="N956" s="24">
        <f t="shared" si="29"/>
        <v>1</v>
      </c>
      <c r="O956" s="34">
        <v>7</v>
      </c>
    </row>
    <row r="957" spans="1:15" ht="14.25" customHeight="1">
      <c r="A957" s="23">
        <v>2016</v>
      </c>
      <c r="B957" s="23" t="s">
        <v>2366</v>
      </c>
      <c r="C957" s="13" t="s">
        <v>1886</v>
      </c>
      <c r="D957" s="13" t="s">
        <v>70</v>
      </c>
      <c r="E957" s="13" t="s">
        <v>204</v>
      </c>
      <c r="F957" s="24" t="s">
        <v>577</v>
      </c>
      <c r="G957" s="13"/>
      <c r="H957" s="13" t="s">
        <v>6</v>
      </c>
      <c r="I957" s="34">
        <v>84</v>
      </c>
      <c r="J957" s="34">
        <v>53</v>
      </c>
      <c r="K957" s="34">
        <v>32</v>
      </c>
      <c r="L957" s="34">
        <v>204</v>
      </c>
      <c r="M957" s="24">
        <f t="shared" si="28"/>
        <v>0.63095238095238093</v>
      </c>
      <c r="N957" s="24">
        <f t="shared" si="29"/>
        <v>0.60377358490566035</v>
      </c>
      <c r="O957" s="34">
        <v>12</v>
      </c>
    </row>
    <row r="958" spans="1:15" ht="14.25" customHeight="1">
      <c r="A958" s="23">
        <v>2016</v>
      </c>
      <c r="B958" s="23" t="s">
        <v>2366</v>
      </c>
      <c r="C958" s="13" t="s">
        <v>1886</v>
      </c>
      <c r="D958" s="13" t="s">
        <v>70</v>
      </c>
      <c r="E958" s="13" t="s">
        <v>204</v>
      </c>
      <c r="F958" s="24" t="s">
        <v>1466</v>
      </c>
      <c r="G958" s="13"/>
      <c r="H958" s="13" t="s">
        <v>6</v>
      </c>
      <c r="I958" s="34">
        <v>124</v>
      </c>
      <c r="J958" s="34">
        <v>77</v>
      </c>
      <c r="K958" s="34">
        <v>54</v>
      </c>
      <c r="L958" s="34">
        <v>305</v>
      </c>
      <c r="M958" s="24">
        <f t="shared" si="28"/>
        <v>0.62096774193548387</v>
      </c>
      <c r="N958" s="24">
        <f t="shared" si="29"/>
        <v>0.70129870129870131</v>
      </c>
      <c r="O958" s="34">
        <v>33</v>
      </c>
    </row>
    <row r="959" spans="1:15" ht="14.25" customHeight="1">
      <c r="A959" s="23">
        <v>2016</v>
      </c>
      <c r="B959" s="23" t="s">
        <v>2366</v>
      </c>
      <c r="C959" s="13" t="s">
        <v>1886</v>
      </c>
      <c r="D959" s="13" t="s">
        <v>70</v>
      </c>
      <c r="E959" s="13" t="s">
        <v>204</v>
      </c>
      <c r="F959" s="24" t="s">
        <v>1469</v>
      </c>
      <c r="G959" s="13"/>
      <c r="H959" s="13" t="s">
        <v>6</v>
      </c>
      <c r="I959" s="34">
        <v>54</v>
      </c>
      <c r="J959" s="34">
        <v>46</v>
      </c>
      <c r="K959" s="34">
        <v>30</v>
      </c>
      <c r="L959" s="34">
        <v>160</v>
      </c>
      <c r="M959" s="24">
        <f t="shared" si="28"/>
        <v>0.85185185185185186</v>
      </c>
      <c r="N959" s="24">
        <f t="shared" si="29"/>
        <v>0.65217391304347827</v>
      </c>
      <c r="O959" s="34">
        <v>12</v>
      </c>
    </row>
    <row r="960" spans="1:15" ht="14.25" customHeight="1">
      <c r="A960" s="23">
        <v>2016</v>
      </c>
      <c r="B960" s="23" t="s">
        <v>2366</v>
      </c>
      <c r="C960" s="13" t="s">
        <v>1886</v>
      </c>
      <c r="D960" s="13" t="s">
        <v>70</v>
      </c>
      <c r="E960" s="13" t="s">
        <v>204</v>
      </c>
      <c r="F960" s="24" t="s">
        <v>1478</v>
      </c>
      <c r="G960" s="13"/>
      <c r="H960" s="13" t="s">
        <v>6</v>
      </c>
      <c r="I960" s="34">
        <v>63</v>
      </c>
      <c r="J960" s="34">
        <v>45</v>
      </c>
      <c r="K960" s="34">
        <v>26</v>
      </c>
      <c r="L960" s="34">
        <v>156</v>
      </c>
      <c r="M960" s="24">
        <f t="shared" si="28"/>
        <v>0.7142857142857143</v>
      </c>
      <c r="N960" s="24">
        <f t="shared" si="29"/>
        <v>0.57777777777777772</v>
      </c>
      <c r="O960" s="34">
        <v>7</v>
      </c>
    </row>
    <row r="961" spans="1:15" ht="14.25" customHeight="1">
      <c r="A961" s="23">
        <v>2016</v>
      </c>
      <c r="B961" s="23" t="s">
        <v>2366</v>
      </c>
      <c r="C961" s="13" t="s">
        <v>1886</v>
      </c>
      <c r="D961" s="13" t="s">
        <v>76</v>
      </c>
      <c r="E961" s="13" t="s">
        <v>205</v>
      </c>
      <c r="F961" s="24" t="s">
        <v>78</v>
      </c>
      <c r="G961" s="13"/>
      <c r="H961" s="13" t="s">
        <v>6</v>
      </c>
      <c r="I961" s="34">
        <v>37</v>
      </c>
      <c r="J961" s="34">
        <v>35</v>
      </c>
      <c r="K961" s="34">
        <v>28</v>
      </c>
      <c r="L961" s="34">
        <v>28</v>
      </c>
      <c r="M961" s="24">
        <f t="shared" si="28"/>
        <v>0.94594594594594594</v>
      </c>
      <c r="N961" s="24">
        <f t="shared" si="29"/>
        <v>0.8</v>
      </c>
      <c r="O961" s="34">
        <v>36</v>
      </c>
    </row>
    <row r="962" spans="1:15" ht="14.25" customHeight="1">
      <c r="A962" s="23">
        <v>2016</v>
      </c>
      <c r="B962" s="23" t="s">
        <v>2366</v>
      </c>
      <c r="C962" s="13" t="s">
        <v>1886</v>
      </c>
      <c r="D962" s="13" t="s">
        <v>76</v>
      </c>
      <c r="E962" s="13" t="s">
        <v>205</v>
      </c>
      <c r="F962" s="24" t="s">
        <v>79</v>
      </c>
      <c r="G962" s="13"/>
      <c r="H962" s="13" t="s">
        <v>6</v>
      </c>
      <c r="I962" s="34">
        <v>16</v>
      </c>
      <c r="J962" s="34">
        <v>14</v>
      </c>
      <c r="K962" s="34">
        <v>13</v>
      </c>
      <c r="L962" s="34">
        <v>13</v>
      </c>
      <c r="M962" s="24">
        <f t="shared" ref="M962:M1025" si="30">+IFERROR(J962/I962,0)</f>
        <v>0.875</v>
      </c>
      <c r="N962" s="24">
        <f t="shared" ref="N962:N1025" si="31">+IFERROR(K962/J962,0)</f>
        <v>0.9285714285714286</v>
      </c>
      <c r="O962" s="34">
        <v>16</v>
      </c>
    </row>
    <row r="963" spans="1:15" ht="14.25" customHeight="1">
      <c r="A963" s="23">
        <v>2016</v>
      </c>
      <c r="B963" s="23" t="s">
        <v>2366</v>
      </c>
      <c r="C963" s="13" t="s">
        <v>1886</v>
      </c>
      <c r="D963" s="13" t="s">
        <v>76</v>
      </c>
      <c r="E963" s="13" t="s">
        <v>206</v>
      </c>
      <c r="F963" s="24" t="s">
        <v>80</v>
      </c>
      <c r="G963" s="13"/>
      <c r="H963" s="13" t="s">
        <v>6</v>
      </c>
      <c r="I963" s="34">
        <v>24</v>
      </c>
      <c r="J963" s="34">
        <v>23</v>
      </c>
      <c r="K963" s="34">
        <v>16</v>
      </c>
      <c r="L963" s="34">
        <v>16</v>
      </c>
      <c r="M963" s="24">
        <f t="shared" si="30"/>
        <v>0.95833333333333337</v>
      </c>
      <c r="N963" s="24">
        <f t="shared" si="31"/>
        <v>0.69565217391304346</v>
      </c>
      <c r="O963" s="34">
        <v>0</v>
      </c>
    </row>
    <row r="964" spans="1:15" ht="14.25" customHeight="1">
      <c r="A964" s="23">
        <v>2016</v>
      </c>
      <c r="B964" s="23" t="s">
        <v>2366</v>
      </c>
      <c r="C964" s="13" t="s">
        <v>1886</v>
      </c>
      <c r="D964" s="13" t="s">
        <v>76</v>
      </c>
      <c r="E964" s="13" t="s">
        <v>206</v>
      </c>
      <c r="F964" s="24" t="s">
        <v>81</v>
      </c>
      <c r="G964" s="13"/>
      <c r="H964" s="13" t="s">
        <v>6</v>
      </c>
      <c r="I964" s="34">
        <v>15</v>
      </c>
      <c r="J964" s="34">
        <v>13</v>
      </c>
      <c r="K964" s="34">
        <v>9</v>
      </c>
      <c r="L964" s="34">
        <v>24</v>
      </c>
      <c r="M964" s="24">
        <f t="shared" si="30"/>
        <v>0.8666666666666667</v>
      </c>
      <c r="N964" s="24">
        <f t="shared" si="31"/>
        <v>0.69230769230769229</v>
      </c>
      <c r="O964" s="34">
        <v>3</v>
      </c>
    </row>
    <row r="965" spans="1:15" ht="14.25" customHeight="1">
      <c r="A965" s="23">
        <v>2016</v>
      </c>
      <c r="B965" s="23" t="s">
        <v>2366</v>
      </c>
      <c r="C965" s="13" t="s">
        <v>1886</v>
      </c>
      <c r="D965" s="13" t="s">
        <v>76</v>
      </c>
      <c r="E965" s="13" t="s">
        <v>206</v>
      </c>
      <c r="F965" s="24" t="s">
        <v>82</v>
      </c>
      <c r="G965" s="13"/>
      <c r="H965" s="13" t="s">
        <v>6</v>
      </c>
      <c r="I965" s="34">
        <v>35</v>
      </c>
      <c r="J965" s="34">
        <v>28</v>
      </c>
      <c r="K965" s="34">
        <v>24</v>
      </c>
      <c r="L965" s="34">
        <v>0</v>
      </c>
      <c r="M965" s="24">
        <f t="shared" si="30"/>
        <v>0.8</v>
      </c>
      <c r="N965" s="24">
        <f t="shared" si="31"/>
        <v>0.8571428571428571</v>
      </c>
      <c r="O965" s="34">
        <v>16</v>
      </c>
    </row>
    <row r="966" spans="1:15" ht="14.25" customHeight="1">
      <c r="A966" s="23">
        <v>2016</v>
      </c>
      <c r="B966" s="23" t="s">
        <v>2366</v>
      </c>
      <c r="C966" s="13" t="s">
        <v>1886</v>
      </c>
      <c r="D966" s="13" t="s">
        <v>76</v>
      </c>
      <c r="E966" s="13" t="s">
        <v>204</v>
      </c>
      <c r="F966" s="24" t="s">
        <v>2395</v>
      </c>
      <c r="G966" s="13"/>
      <c r="H966" s="13" t="s">
        <v>6</v>
      </c>
      <c r="I966" s="34">
        <v>47</v>
      </c>
      <c r="J966" s="34">
        <v>38</v>
      </c>
      <c r="K966" s="34">
        <v>31</v>
      </c>
      <c r="L966" s="34">
        <v>207</v>
      </c>
      <c r="M966" s="24">
        <f t="shared" si="30"/>
        <v>0.80851063829787229</v>
      </c>
      <c r="N966" s="24">
        <f t="shared" si="31"/>
        <v>0.81578947368421051</v>
      </c>
      <c r="O966" s="34">
        <v>19</v>
      </c>
    </row>
    <row r="967" spans="1:15" ht="14.25" customHeight="1">
      <c r="A967" s="23">
        <v>2016</v>
      </c>
      <c r="B967" s="23" t="s">
        <v>2366</v>
      </c>
      <c r="C967" s="13" t="s">
        <v>1886</v>
      </c>
      <c r="D967" s="13" t="s">
        <v>76</v>
      </c>
      <c r="E967" s="13" t="s">
        <v>204</v>
      </c>
      <c r="F967" s="24" t="s">
        <v>1459</v>
      </c>
      <c r="G967" s="13"/>
      <c r="H967" s="13" t="s">
        <v>6</v>
      </c>
      <c r="I967" s="34">
        <v>737</v>
      </c>
      <c r="J967" s="34">
        <v>270</v>
      </c>
      <c r="K967" s="34">
        <v>182</v>
      </c>
      <c r="L967" s="34">
        <v>1742</v>
      </c>
      <c r="M967" s="24">
        <f t="shared" si="30"/>
        <v>0.36635006784260515</v>
      </c>
      <c r="N967" s="24">
        <f t="shared" si="31"/>
        <v>0.67407407407407405</v>
      </c>
      <c r="O967" s="34">
        <v>113</v>
      </c>
    </row>
    <row r="968" spans="1:15" ht="14.25" customHeight="1">
      <c r="A968" s="23">
        <v>2016</v>
      </c>
      <c r="B968" s="23" t="s">
        <v>2366</v>
      </c>
      <c r="C968" s="13" t="s">
        <v>1886</v>
      </c>
      <c r="D968" s="13" t="s">
        <v>76</v>
      </c>
      <c r="E968" s="13" t="s">
        <v>204</v>
      </c>
      <c r="F968" s="24" t="s">
        <v>77</v>
      </c>
      <c r="G968" s="13"/>
      <c r="H968" s="13" t="s">
        <v>6</v>
      </c>
      <c r="I968" s="34">
        <v>302</v>
      </c>
      <c r="J968" s="34">
        <v>147</v>
      </c>
      <c r="K968" s="34">
        <v>93</v>
      </c>
      <c r="L968" s="34">
        <v>606</v>
      </c>
      <c r="M968" s="24">
        <f t="shared" si="30"/>
        <v>0.48675496688741721</v>
      </c>
      <c r="N968" s="24">
        <f t="shared" si="31"/>
        <v>0.63265306122448983</v>
      </c>
      <c r="O968" s="34">
        <v>34</v>
      </c>
    </row>
    <row r="969" spans="1:15" ht="14.25" customHeight="1">
      <c r="A969" s="23">
        <v>2016</v>
      </c>
      <c r="B969" s="23" t="s">
        <v>2366</v>
      </c>
      <c r="C969" s="13" t="s">
        <v>1886</v>
      </c>
      <c r="D969" s="13" t="s">
        <v>83</v>
      </c>
      <c r="E969" s="13" t="s">
        <v>207</v>
      </c>
      <c r="F969" s="24" t="s">
        <v>85</v>
      </c>
      <c r="G969" s="13"/>
      <c r="H969" s="13" t="s">
        <v>6</v>
      </c>
      <c r="I969" s="34">
        <v>1</v>
      </c>
      <c r="J969" s="34">
        <v>1</v>
      </c>
      <c r="K969" s="34">
        <v>1</v>
      </c>
      <c r="L969" s="34">
        <v>5</v>
      </c>
      <c r="M969" s="24">
        <f t="shared" si="30"/>
        <v>1</v>
      </c>
      <c r="N969" s="24">
        <f t="shared" si="31"/>
        <v>1</v>
      </c>
      <c r="O969" s="34">
        <v>0</v>
      </c>
    </row>
    <row r="970" spans="1:15" ht="14.25" customHeight="1">
      <c r="A970" s="23">
        <v>2016</v>
      </c>
      <c r="B970" s="23" t="s">
        <v>2366</v>
      </c>
      <c r="C970" s="13" t="s">
        <v>1886</v>
      </c>
      <c r="D970" s="13" t="s">
        <v>83</v>
      </c>
      <c r="E970" s="13" t="s">
        <v>206</v>
      </c>
      <c r="F970" s="24" t="s">
        <v>84</v>
      </c>
      <c r="G970" s="13"/>
      <c r="H970" s="13" t="s">
        <v>6</v>
      </c>
      <c r="I970" s="34">
        <v>6</v>
      </c>
      <c r="J970" s="34">
        <v>6</v>
      </c>
      <c r="K970" s="34">
        <v>5</v>
      </c>
      <c r="L970" s="34">
        <v>21</v>
      </c>
      <c r="M970" s="24">
        <f t="shared" si="30"/>
        <v>1</v>
      </c>
      <c r="N970" s="24">
        <f t="shared" si="31"/>
        <v>0.83333333333333337</v>
      </c>
      <c r="O970" s="34">
        <v>3</v>
      </c>
    </row>
    <row r="971" spans="1:15" ht="14.25" customHeight="1">
      <c r="A971" s="23">
        <v>2016</v>
      </c>
      <c r="B971" s="23" t="s">
        <v>2366</v>
      </c>
      <c r="C971" s="13" t="s">
        <v>1886</v>
      </c>
      <c r="D971" s="13" t="s">
        <v>86</v>
      </c>
      <c r="E971" s="13" t="s">
        <v>206</v>
      </c>
      <c r="F971" s="24" t="s">
        <v>88</v>
      </c>
      <c r="G971" s="13"/>
      <c r="H971" s="13" t="s">
        <v>6</v>
      </c>
      <c r="I971" s="34">
        <v>147</v>
      </c>
      <c r="J971" s="34">
        <v>114</v>
      </c>
      <c r="K971" s="34">
        <v>97</v>
      </c>
      <c r="L971" s="34">
        <v>357</v>
      </c>
      <c r="M971" s="24">
        <f t="shared" si="30"/>
        <v>0.77551020408163263</v>
      </c>
      <c r="N971" s="24">
        <f t="shared" si="31"/>
        <v>0.85087719298245612</v>
      </c>
      <c r="O971" s="34">
        <v>161</v>
      </c>
    </row>
    <row r="972" spans="1:15" ht="14.25" customHeight="1">
      <c r="A972" s="23">
        <v>2016</v>
      </c>
      <c r="B972" s="23" t="s">
        <v>2366</v>
      </c>
      <c r="C972" s="13" t="s">
        <v>1886</v>
      </c>
      <c r="D972" s="13" t="s">
        <v>86</v>
      </c>
      <c r="E972" s="13" t="s">
        <v>204</v>
      </c>
      <c r="F972" s="24" t="s">
        <v>984</v>
      </c>
      <c r="G972" s="13"/>
      <c r="H972" s="13" t="s">
        <v>203</v>
      </c>
      <c r="I972" s="34">
        <v>16</v>
      </c>
      <c r="J972" s="34">
        <v>0</v>
      </c>
      <c r="K972" s="34">
        <v>0</v>
      </c>
      <c r="L972" s="34">
        <v>177</v>
      </c>
      <c r="M972" s="24">
        <f t="shared" si="30"/>
        <v>0</v>
      </c>
      <c r="N972" s="24">
        <f t="shared" si="31"/>
        <v>0</v>
      </c>
      <c r="O972" s="34">
        <v>22</v>
      </c>
    </row>
    <row r="973" spans="1:15" ht="14.25" customHeight="1">
      <c r="A973" s="23">
        <v>2016</v>
      </c>
      <c r="B973" s="23" t="s">
        <v>2366</v>
      </c>
      <c r="C973" s="13" t="s">
        <v>1886</v>
      </c>
      <c r="D973" s="13" t="s">
        <v>86</v>
      </c>
      <c r="E973" s="13" t="s">
        <v>204</v>
      </c>
      <c r="F973" s="24" t="s">
        <v>87</v>
      </c>
      <c r="G973" s="13"/>
      <c r="H973" s="13" t="s">
        <v>6</v>
      </c>
      <c r="I973" s="34">
        <v>53</v>
      </c>
      <c r="J973" s="34">
        <v>40</v>
      </c>
      <c r="K973" s="34">
        <v>27</v>
      </c>
      <c r="L973" s="34">
        <v>197</v>
      </c>
      <c r="M973" s="24">
        <f t="shared" si="30"/>
        <v>0.75471698113207553</v>
      </c>
      <c r="N973" s="24">
        <f t="shared" si="31"/>
        <v>0.67500000000000004</v>
      </c>
      <c r="O973" s="34">
        <v>19</v>
      </c>
    </row>
    <row r="974" spans="1:15" ht="14.25" customHeight="1">
      <c r="A974" s="23">
        <v>2016</v>
      </c>
      <c r="B974" s="23" t="s">
        <v>2366</v>
      </c>
      <c r="C974" s="13" t="s">
        <v>1886</v>
      </c>
      <c r="D974" s="13" t="s">
        <v>89</v>
      </c>
      <c r="E974" s="13" t="s">
        <v>205</v>
      </c>
      <c r="F974" s="24" t="s">
        <v>90</v>
      </c>
      <c r="G974" s="13"/>
      <c r="H974" s="13" t="s">
        <v>6</v>
      </c>
      <c r="I974" s="34">
        <v>10</v>
      </c>
      <c r="J974" s="34">
        <v>10</v>
      </c>
      <c r="K974" s="34">
        <v>9</v>
      </c>
      <c r="L974" s="34">
        <v>20</v>
      </c>
      <c r="M974" s="24">
        <f t="shared" si="30"/>
        <v>1</v>
      </c>
      <c r="N974" s="24">
        <f t="shared" si="31"/>
        <v>0.9</v>
      </c>
      <c r="O974" s="34">
        <v>7</v>
      </c>
    </row>
    <row r="975" spans="1:15" ht="14.25" customHeight="1">
      <c r="A975" s="23">
        <v>2016</v>
      </c>
      <c r="B975" s="23" t="s">
        <v>2366</v>
      </c>
      <c r="C975" s="13" t="s">
        <v>1886</v>
      </c>
      <c r="D975" s="13" t="s">
        <v>89</v>
      </c>
      <c r="E975" s="13" t="s">
        <v>205</v>
      </c>
      <c r="F975" s="24" t="s">
        <v>1447</v>
      </c>
      <c r="G975" s="13"/>
      <c r="H975" s="13" t="s">
        <v>6</v>
      </c>
      <c r="I975" s="34">
        <v>0</v>
      </c>
      <c r="J975" s="34">
        <v>0</v>
      </c>
      <c r="K975" s="34">
        <v>0</v>
      </c>
      <c r="L975" s="34">
        <v>0</v>
      </c>
      <c r="M975" s="24">
        <f t="shared" si="30"/>
        <v>0</v>
      </c>
      <c r="N975" s="24">
        <f t="shared" si="31"/>
        <v>0</v>
      </c>
      <c r="O975" s="34">
        <v>16</v>
      </c>
    </row>
    <row r="976" spans="1:15" ht="14.25" customHeight="1">
      <c r="A976" s="23">
        <v>2016</v>
      </c>
      <c r="B976" s="23" t="s">
        <v>2366</v>
      </c>
      <c r="C976" s="13" t="s">
        <v>1886</v>
      </c>
      <c r="D976" s="13" t="s">
        <v>89</v>
      </c>
      <c r="E976" s="13" t="s">
        <v>205</v>
      </c>
      <c r="F976" s="24" t="s">
        <v>91</v>
      </c>
      <c r="G976" s="13"/>
      <c r="H976" s="13" t="s">
        <v>6</v>
      </c>
      <c r="I976" s="34">
        <v>9</v>
      </c>
      <c r="J976" s="34">
        <v>9</v>
      </c>
      <c r="K976" s="34">
        <v>6</v>
      </c>
      <c r="L976" s="34">
        <v>6</v>
      </c>
      <c r="M976" s="24">
        <f t="shared" si="30"/>
        <v>1</v>
      </c>
      <c r="N976" s="24">
        <f t="shared" si="31"/>
        <v>0.66666666666666663</v>
      </c>
      <c r="O976" s="34">
        <v>5</v>
      </c>
    </row>
    <row r="977" spans="1:15" ht="14.25" customHeight="1">
      <c r="A977" s="23">
        <v>2016</v>
      </c>
      <c r="B977" s="23" t="s">
        <v>2366</v>
      </c>
      <c r="C977" s="13" t="s">
        <v>1886</v>
      </c>
      <c r="D977" s="13" t="s">
        <v>89</v>
      </c>
      <c r="E977" s="13" t="s">
        <v>205</v>
      </c>
      <c r="F977" s="24" t="s">
        <v>92</v>
      </c>
      <c r="G977" s="13"/>
      <c r="H977" s="13" t="s">
        <v>6</v>
      </c>
      <c r="I977" s="34">
        <v>0</v>
      </c>
      <c r="J977" s="34">
        <v>0</v>
      </c>
      <c r="K977" s="34">
        <v>0</v>
      </c>
      <c r="L977" s="34">
        <v>28</v>
      </c>
      <c r="M977" s="24">
        <f t="shared" si="30"/>
        <v>0</v>
      </c>
      <c r="N977" s="24">
        <f t="shared" si="31"/>
        <v>0</v>
      </c>
      <c r="O977" s="34">
        <v>30</v>
      </c>
    </row>
    <row r="978" spans="1:15" ht="14.25" customHeight="1">
      <c r="A978" s="23">
        <v>2016</v>
      </c>
      <c r="B978" s="23" t="s">
        <v>2366</v>
      </c>
      <c r="C978" s="13" t="s">
        <v>1886</v>
      </c>
      <c r="D978" s="13" t="s">
        <v>89</v>
      </c>
      <c r="E978" s="13" t="s">
        <v>206</v>
      </c>
      <c r="F978" s="24" t="s">
        <v>93</v>
      </c>
      <c r="G978" s="13"/>
      <c r="H978" s="13" t="s">
        <v>6</v>
      </c>
      <c r="I978" s="34">
        <v>2</v>
      </c>
      <c r="J978" s="34">
        <v>0</v>
      </c>
      <c r="K978" s="34">
        <v>0</v>
      </c>
      <c r="L978" s="34">
        <v>0</v>
      </c>
      <c r="M978" s="24">
        <f t="shared" si="30"/>
        <v>0</v>
      </c>
      <c r="N978" s="24">
        <f t="shared" si="31"/>
        <v>0</v>
      </c>
      <c r="O978" s="34">
        <v>0</v>
      </c>
    </row>
    <row r="979" spans="1:15" ht="14.25" customHeight="1">
      <c r="A979" s="23">
        <v>2016</v>
      </c>
      <c r="B979" s="23" t="s">
        <v>2366</v>
      </c>
      <c r="C979" s="13" t="s">
        <v>1886</v>
      </c>
      <c r="D979" s="13" t="s">
        <v>89</v>
      </c>
      <c r="E979" s="13" t="s">
        <v>204</v>
      </c>
      <c r="F979" s="24" t="s">
        <v>1465</v>
      </c>
      <c r="G979" s="13"/>
      <c r="H979" s="13" t="s">
        <v>6</v>
      </c>
      <c r="I979" s="34">
        <v>226</v>
      </c>
      <c r="J979" s="34">
        <v>114</v>
      </c>
      <c r="K979" s="34">
        <v>85</v>
      </c>
      <c r="L979" s="34">
        <v>341</v>
      </c>
      <c r="M979" s="24">
        <f t="shared" si="30"/>
        <v>0.50442477876106195</v>
      </c>
      <c r="N979" s="24">
        <f t="shared" si="31"/>
        <v>0.74561403508771928</v>
      </c>
      <c r="O979" s="34">
        <v>45</v>
      </c>
    </row>
    <row r="980" spans="1:15" ht="14.25" customHeight="1">
      <c r="A980" s="23">
        <v>2016</v>
      </c>
      <c r="B980" s="23" t="s">
        <v>2366</v>
      </c>
      <c r="C980" s="13" t="s">
        <v>1886</v>
      </c>
      <c r="D980" s="13" t="s">
        <v>94</v>
      </c>
      <c r="E980" s="13" t="s">
        <v>207</v>
      </c>
      <c r="F980" s="24" t="s">
        <v>99</v>
      </c>
      <c r="G980" s="13"/>
      <c r="H980" s="13" t="s">
        <v>6</v>
      </c>
      <c r="I980" s="34">
        <v>1</v>
      </c>
      <c r="J980" s="34">
        <v>1</v>
      </c>
      <c r="K980" s="34">
        <v>1</v>
      </c>
      <c r="L980" s="34">
        <v>18</v>
      </c>
      <c r="M980" s="24">
        <f t="shared" si="30"/>
        <v>1</v>
      </c>
      <c r="N980" s="24">
        <f t="shared" si="31"/>
        <v>1</v>
      </c>
      <c r="O980" s="34">
        <v>0</v>
      </c>
    </row>
    <row r="981" spans="1:15" ht="14.25" customHeight="1">
      <c r="A981" s="23">
        <v>2016</v>
      </c>
      <c r="B981" s="23" t="s">
        <v>2366</v>
      </c>
      <c r="C981" s="13" t="s">
        <v>1886</v>
      </c>
      <c r="D981" s="13" t="s">
        <v>94</v>
      </c>
      <c r="E981" s="13" t="s">
        <v>205</v>
      </c>
      <c r="F981" s="24" t="s">
        <v>95</v>
      </c>
      <c r="G981" s="13"/>
      <c r="H981" s="13" t="s">
        <v>6</v>
      </c>
      <c r="I981" s="34">
        <v>0</v>
      </c>
      <c r="J981" s="34">
        <v>0</v>
      </c>
      <c r="K981" s="34">
        <v>0</v>
      </c>
      <c r="L981" s="34">
        <v>0</v>
      </c>
      <c r="M981" s="24">
        <f t="shared" si="30"/>
        <v>0</v>
      </c>
      <c r="N981" s="24">
        <f t="shared" si="31"/>
        <v>0</v>
      </c>
      <c r="O981" s="34">
        <v>9</v>
      </c>
    </row>
    <row r="982" spans="1:15" ht="14.25" customHeight="1">
      <c r="A982" s="23">
        <v>2016</v>
      </c>
      <c r="B982" s="23" t="s">
        <v>2366</v>
      </c>
      <c r="C982" s="13" t="s">
        <v>1886</v>
      </c>
      <c r="D982" s="13" t="s">
        <v>94</v>
      </c>
      <c r="E982" s="13" t="s">
        <v>206</v>
      </c>
      <c r="F982" s="24" t="s">
        <v>96</v>
      </c>
      <c r="G982" s="13"/>
      <c r="H982" s="13" t="s">
        <v>6</v>
      </c>
      <c r="I982" s="34">
        <v>17</v>
      </c>
      <c r="J982" s="34">
        <v>17</v>
      </c>
      <c r="K982" s="34">
        <v>12</v>
      </c>
      <c r="L982" s="34">
        <v>48</v>
      </c>
      <c r="M982" s="24">
        <f t="shared" si="30"/>
        <v>1</v>
      </c>
      <c r="N982" s="24">
        <f t="shared" si="31"/>
        <v>0.70588235294117652</v>
      </c>
      <c r="O982" s="34">
        <v>4</v>
      </c>
    </row>
    <row r="983" spans="1:15" ht="14.25" customHeight="1">
      <c r="A983" s="23">
        <v>2016</v>
      </c>
      <c r="B983" s="23" t="s">
        <v>2366</v>
      </c>
      <c r="C983" s="13" t="s">
        <v>1886</v>
      </c>
      <c r="D983" s="13" t="s">
        <v>94</v>
      </c>
      <c r="E983" s="13" t="s">
        <v>206</v>
      </c>
      <c r="F983" s="24" t="s">
        <v>97</v>
      </c>
      <c r="G983" s="13"/>
      <c r="H983" s="13" t="s">
        <v>6</v>
      </c>
      <c r="I983" s="34">
        <v>31</v>
      </c>
      <c r="J983" s="34">
        <v>29</v>
      </c>
      <c r="K983" s="34">
        <v>19</v>
      </c>
      <c r="L983" s="34">
        <v>84</v>
      </c>
      <c r="M983" s="24">
        <f t="shared" si="30"/>
        <v>0.93548387096774188</v>
      </c>
      <c r="N983" s="24">
        <f t="shared" si="31"/>
        <v>0.65517241379310343</v>
      </c>
      <c r="O983" s="34">
        <v>8</v>
      </c>
    </row>
    <row r="984" spans="1:15" ht="14.25" customHeight="1">
      <c r="A984" s="23">
        <v>2016</v>
      </c>
      <c r="B984" s="23" t="s">
        <v>2366</v>
      </c>
      <c r="C984" s="13" t="s">
        <v>1886</v>
      </c>
      <c r="D984" s="13" t="s">
        <v>94</v>
      </c>
      <c r="E984" s="13" t="s">
        <v>206</v>
      </c>
      <c r="F984" s="24" t="s">
        <v>98</v>
      </c>
      <c r="G984" s="13"/>
      <c r="H984" s="13" t="s">
        <v>6</v>
      </c>
      <c r="I984" s="34">
        <v>23</v>
      </c>
      <c r="J984" s="34">
        <v>19</v>
      </c>
      <c r="K984" s="34">
        <v>8</v>
      </c>
      <c r="L984" s="34">
        <v>57</v>
      </c>
      <c r="M984" s="24">
        <f t="shared" si="30"/>
        <v>0.82608695652173914</v>
      </c>
      <c r="N984" s="24">
        <f t="shared" si="31"/>
        <v>0.42105263157894735</v>
      </c>
      <c r="O984" s="34">
        <v>8</v>
      </c>
    </row>
    <row r="985" spans="1:15" ht="14.25" customHeight="1">
      <c r="A985" s="23">
        <v>2016</v>
      </c>
      <c r="B985" s="23" t="s">
        <v>2366</v>
      </c>
      <c r="C985" s="13" t="s">
        <v>1886</v>
      </c>
      <c r="D985" s="13" t="s">
        <v>94</v>
      </c>
      <c r="E985" s="13" t="s">
        <v>204</v>
      </c>
      <c r="F985" s="24" t="s">
        <v>1463</v>
      </c>
      <c r="G985" s="13"/>
      <c r="H985" s="13" t="s">
        <v>6</v>
      </c>
      <c r="I985" s="34">
        <v>62</v>
      </c>
      <c r="J985" s="34">
        <v>49</v>
      </c>
      <c r="K985" s="34">
        <v>36</v>
      </c>
      <c r="L985" s="34">
        <v>269</v>
      </c>
      <c r="M985" s="24">
        <f t="shared" si="30"/>
        <v>0.79032258064516125</v>
      </c>
      <c r="N985" s="24">
        <f t="shared" si="31"/>
        <v>0.73469387755102045</v>
      </c>
      <c r="O985" s="34">
        <v>28</v>
      </c>
    </row>
    <row r="986" spans="1:15" ht="14.25" customHeight="1">
      <c r="A986" s="23">
        <v>2016</v>
      </c>
      <c r="B986" s="23" t="s">
        <v>2366</v>
      </c>
      <c r="C986" s="13" t="s">
        <v>1886</v>
      </c>
      <c r="D986" s="13" t="s">
        <v>100</v>
      </c>
      <c r="E986" s="13" t="s">
        <v>207</v>
      </c>
      <c r="F986" s="24" t="s">
        <v>103</v>
      </c>
      <c r="G986" s="13"/>
      <c r="H986" s="13" t="s">
        <v>6</v>
      </c>
      <c r="I986" s="34">
        <v>4</v>
      </c>
      <c r="J986" s="34">
        <v>3</v>
      </c>
      <c r="K986" s="34">
        <v>1</v>
      </c>
      <c r="L986" s="34">
        <v>9</v>
      </c>
      <c r="M986" s="24">
        <f t="shared" si="30"/>
        <v>0.75</v>
      </c>
      <c r="N986" s="24">
        <f t="shared" si="31"/>
        <v>0.33333333333333331</v>
      </c>
      <c r="O986" s="34">
        <v>2</v>
      </c>
    </row>
    <row r="987" spans="1:15" ht="14.25" customHeight="1">
      <c r="A987" s="23">
        <v>2016</v>
      </c>
      <c r="B987" s="23" t="s">
        <v>2366</v>
      </c>
      <c r="C987" s="13" t="s">
        <v>1886</v>
      </c>
      <c r="D987" s="13" t="s">
        <v>100</v>
      </c>
      <c r="E987" s="13" t="s">
        <v>206</v>
      </c>
      <c r="F987" s="24" t="s">
        <v>102</v>
      </c>
      <c r="G987" s="13"/>
      <c r="H987" s="13" t="s">
        <v>6</v>
      </c>
      <c r="I987" s="34">
        <v>7</v>
      </c>
      <c r="J987" s="34">
        <v>6</v>
      </c>
      <c r="K987" s="34">
        <v>6</v>
      </c>
      <c r="L987" s="34">
        <v>36</v>
      </c>
      <c r="M987" s="24">
        <f t="shared" si="30"/>
        <v>0.8571428571428571</v>
      </c>
      <c r="N987" s="24">
        <f t="shared" si="31"/>
        <v>1</v>
      </c>
      <c r="O987" s="34">
        <v>4</v>
      </c>
    </row>
    <row r="988" spans="1:15" ht="14.25" customHeight="1">
      <c r="A988" s="23">
        <v>2016</v>
      </c>
      <c r="B988" s="23" t="s">
        <v>2366</v>
      </c>
      <c r="C988" s="13" t="s">
        <v>1886</v>
      </c>
      <c r="D988" s="13" t="s">
        <v>100</v>
      </c>
      <c r="E988" s="13" t="s">
        <v>204</v>
      </c>
      <c r="F988" s="24" t="s">
        <v>1468</v>
      </c>
      <c r="G988" s="13"/>
      <c r="H988" s="13" t="s">
        <v>6</v>
      </c>
      <c r="I988" s="34">
        <v>45</v>
      </c>
      <c r="J988" s="34">
        <v>36</v>
      </c>
      <c r="K988" s="34">
        <v>21</v>
      </c>
      <c r="L988" s="34">
        <v>135</v>
      </c>
      <c r="M988" s="24">
        <f t="shared" si="30"/>
        <v>0.8</v>
      </c>
      <c r="N988" s="24">
        <f t="shared" si="31"/>
        <v>0.58333333333333337</v>
      </c>
      <c r="O988" s="34">
        <v>9</v>
      </c>
    </row>
    <row r="989" spans="1:15" ht="14.25" customHeight="1">
      <c r="A989" s="23">
        <v>2016</v>
      </c>
      <c r="B989" s="23" t="s">
        <v>2366</v>
      </c>
      <c r="C989" s="13" t="s">
        <v>1886</v>
      </c>
      <c r="D989" s="13" t="s">
        <v>100</v>
      </c>
      <c r="E989" s="13" t="s">
        <v>204</v>
      </c>
      <c r="F989" s="24" t="s">
        <v>101</v>
      </c>
      <c r="G989" s="13"/>
      <c r="H989" s="13" t="s">
        <v>6</v>
      </c>
      <c r="I989" s="34">
        <v>17</v>
      </c>
      <c r="J989" s="34">
        <v>14</v>
      </c>
      <c r="K989" s="34">
        <v>12</v>
      </c>
      <c r="L989" s="34">
        <v>32</v>
      </c>
      <c r="M989" s="24">
        <f t="shared" si="30"/>
        <v>0.82352941176470584</v>
      </c>
      <c r="N989" s="24">
        <f t="shared" si="31"/>
        <v>0.8571428571428571</v>
      </c>
      <c r="O989" s="34">
        <v>2</v>
      </c>
    </row>
    <row r="990" spans="1:15" ht="14.25" customHeight="1">
      <c r="A990" s="23">
        <v>2016</v>
      </c>
      <c r="B990" s="23" t="s">
        <v>2366</v>
      </c>
      <c r="C990" s="13" t="s">
        <v>1886</v>
      </c>
      <c r="D990" s="13" t="s">
        <v>104</v>
      </c>
      <c r="E990" s="13" t="s">
        <v>207</v>
      </c>
      <c r="F990" s="24" t="s">
        <v>119</v>
      </c>
      <c r="G990" s="13"/>
      <c r="H990" s="13" t="s">
        <v>6</v>
      </c>
      <c r="I990" s="34">
        <v>24</v>
      </c>
      <c r="J990" s="34">
        <v>19</v>
      </c>
      <c r="K990" s="34">
        <v>14</v>
      </c>
      <c r="L990" s="34">
        <v>65</v>
      </c>
      <c r="M990" s="24">
        <f t="shared" si="30"/>
        <v>0.79166666666666663</v>
      </c>
      <c r="N990" s="24">
        <f t="shared" si="31"/>
        <v>0.73684210526315785</v>
      </c>
      <c r="O990" s="34">
        <v>1</v>
      </c>
    </row>
    <row r="991" spans="1:15" ht="14.25" customHeight="1">
      <c r="A991" s="23">
        <v>2016</v>
      </c>
      <c r="B991" s="23" t="s">
        <v>2366</v>
      </c>
      <c r="C991" s="13" t="s">
        <v>1886</v>
      </c>
      <c r="D991" s="13" t="s">
        <v>104</v>
      </c>
      <c r="E991" s="13" t="s">
        <v>205</v>
      </c>
      <c r="F991" s="24" t="s">
        <v>106</v>
      </c>
      <c r="G991" s="13"/>
      <c r="H991" s="13" t="s">
        <v>6</v>
      </c>
      <c r="I991" s="34">
        <v>40</v>
      </c>
      <c r="J991" s="34">
        <v>29</v>
      </c>
      <c r="K991" s="34">
        <v>24</v>
      </c>
      <c r="L991" s="34">
        <v>48</v>
      </c>
      <c r="M991" s="24">
        <f t="shared" si="30"/>
        <v>0.72499999999999998</v>
      </c>
      <c r="N991" s="24">
        <f t="shared" si="31"/>
        <v>0.82758620689655171</v>
      </c>
      <c r="O991" s="34">
        <v>20</v>
      </c>
    </row>
    <row r="992" spans="1:15" ht="14.25" customHeight="1">
      <c r="A992" s="23">
        <v>2016</v>
      </c>
      <c r="B992" s="23" t="s">
        <v>2366</v>
      </c>
      <c r="C992" s="13" t="s">
        <v>1886</v>
      </c>
      <c r="D992" s="13" t="s">
        <v>104</v>
      </c>
      <c r="E992" s="13" t="s">
        <v>205</v>
      </c>
      <c r="F992" s="24" t="s">
        <v>107</v>
      </c>
      <c r="G992" s="13"/>
      <c r="H992" s="13" t="s">
        <v>6</v>
      </c>
      <c r="I992" s="34">
        <v>20</v>
      </c>
      <c r="J992" s="34">
        <v>19</v>
      </c>
      <c r="K992" s="34">
        <v>16</v>
      </c>
      <c r="L992" s="34">
        <v>39</v>
      </c>
      <c r="M992" s="24">
        <f t="shared" si="30"/>
        <v>0.95</v>
      </c>
      <c r="N992" s="24">
        <f t="shared" si="31"/>
        <v>0.84210526315789469</v>
      </c>
      <c r="O992" s="34">
        <v>15</v>
      </c>
    </row>
    <row r="993" spans="1:15" ht="14.25" customHeight="1">
      <c r="A993" s="23">
        <v>2016</v>
      </c>
      <c r="B993" s="23" t="s">
        <v>2366</v>
      </c>
      <c r="C993" s="13" t="s">
        <v>1886</v>
      </c>
      <c r="D993" s="13" t="s">
        <v>104</v>
      </c>
      <c r="E993" s="13" t="s">
        <v>205</v>
      </c>
      <c r="F993" s="24" t="s">
        <v>108</v>
      </c>
      <c r="G993" s="13"/>
      <c r="H993" s="13" t="s">
        <v>6</v>
      </c>
      <c r="I993" s="34">
        <v>49</v>
      </c>
      <c r="J993" s="34">
        <v>31</v>
      </c>
      <c r="K993" s="34">
        <v>29</v>
      </c>
      <c r="L993" s="34">
        <v>75</v>
      </c>
      <c r="M993" s="24">
        <f t="shared" si="30"/>
        <v>0.63265306122448983</v>
      </c>
      <c r="N993" s="24">
        <f t="shared" si="31"/>
        <v>0.93548387096774188</v>
      </c>
      <c r="O993" s="34">
        <v>46</v>
      </c>
    </row>
    <row r="994" spans="1:15" ht="14.25" customHeight="1">
      <c r="A994" s="23">
        <v>2016</v>
      </c>
      <c r="B994" s="23" t="s">
        <v>2366</v>
      </c>
      <c r="C994" s="13" t="s">
        <v>1886</v>
      </c>
      <c r="D994" s="13" t="s">
        <v>104</v>
      </c>
      <c r="E994" s="13" t="s">
        <v>205</v>
      </c>
      <c r="F994" s="24" t="s">
        <v>109</v>
      </c>
      <c r="G994" s="13"/>
      <c r="H994" s="13" t="s">
        <v>6</v>
      </c>
      <c r="I994" s="34">
        <v>22</v>
      </c>
      <c r="J994" s="34">
        <v>16</v>
      </c>
      <c r="K994" s="34">
        <v>13</v>
      </c>
      <c r="L994" s="34">
        <v>24</v>
      </c>
      <c r="M994" s="24">
        <f t="shared" si="30"/>
        <v>0.72727272727272729</v>
      </c>
      <c r="N994" s="24">
        <f t="shared" si="31"/>
        <v>0.8125</v>
      </c>
      <c r="O994" s="34">
        <v>16</v>
      </c>
    </row>
    <row r="995" spans="1:15" ht="14.25" customHeight="1">
      <c r="A995" s="23">
        <v>2016</v>
      </c>
      <c r="B995" s="23" t="s">
        <v>2366</v>
      </c>
      <c r="C995" s="13" t="s">
        <v>1886</v>
      </c>
      <c r="D995" s="13" t="s">
        <v>104</v>
      </c>
      <c r="E995" s="13" t="s">
        <v>205</v>
      </c>
      <c r="F995" s="24" t="s">
        <v>110</v>
      </c>
      <c r="G995" s="13"/>
      <c r="H995" s="13" t="s">
        <v>6</v>
      </c>
      <c r="I995" s="34">
        <v>96</v>
      </c>
      <c r="J995" s="34">
        <v>24</v>
      </c>
      <c r="K995" s="34">
        <v>21</v>
      </c>
      <c r="L995" s="34">
        <v>48</v>
      </c>
      <c r="M995" s="24">
        <f t="shared" si="30"/>
        <v>0.25</v>
      </c>
      <c r="N995" s="24">
        <f t="shared" si="31"/>
        <v>0.875</v>
      </c>
      <c r="O995" s="34">
        <v>10</v>
      </c>
    </row>
    <row r="996" spans="1:15" ht="14.25" customHeight="1">
      <c r="A996" s="23">
        <v>2016</v>
      </c>
      <c r="B996" s="23" t="s">
        <v>2366</v>
      </c>
      <c r="C996" s="13" t="s">
        <v>1886</v>
      </c>
      <c r="D996" s="13" t="s">
        <v>104</v>
      </c>
      <c r="E996" s="13" t="s">
        <v>205</v>
      </c>
      <c r="F996" s="24" t="s">
        <v>111</v>
      </c>
      <c r="G996" s="13"/>
      <c r="H996" s="13" t="s">
        <v>6</v>
      </c>
      <c r="I996" s="34">
        <v>23</v>
      </c>
      <c r="J996" s="34">
        <v>23</v>
      </c>
      <c r="K996" s="34">
        <v>19</v>
      </c>
      <c r="L996" s="34">
        <v>42</v>
      </c>
      <c r="M996" s="24">
        <f t="shared" si="30"/>
        <v>1</v>
      </c>
      <c r="N996" s="24">
        <f t="shared" si="31"/>
        <v>0.82608695652173914</v>
      </c>
      <c r="O996" s="34">
        <v>6</v>
      </c>
    </row>
    <row r="997" spans="1:15" ht="14.25" customHeight="1">
      <c r="A997" s="23">
        <v>2016</v>
      </c>
      <c r="B997" s="23" t="s">
        <v>2366</v>
      </c>
      <c r="C997" s="13" t="s">
        <v>1886</v>
      </c>
      <c r="D997" s="13" t="s">
        <v>104</v>
      </c>
      <c r="E997" s="13" t="s">
        <v>206</v>
      </c>
      <c r="F997" s="24" t="s">
        <v>114</v>
      </c>
      <c r="G997" s="13"/>
      <c r="H997" s="13" t="s">
        <v>6</v>
      </c>
      <c r="I997" s="34">
        <v>8</v>
      </c>
      <c r="J997" s="34">
        <v>8</v>
      </c>
      <c r="K997" s="34">
        <v>6</v>
      </c>
      <c r="L997" s="34">
        <v>27</v>
      </c>
      <c r="M997" s="24">
        <f t="shared" si="30"/>
        <v>1</v>
      </c>
      <c r="N997" s="24">
        <f t="shared" si="31"/>
        <v>0.75</v>
      </c>
      <c r="O997" s="34">
        <v>4</v>
      </c>
    </row>
    <row r="998" spans="1:15" ht="14.25" customHeight="1">
      <c r="A998" s="23">
        <v>2016</v>
      </c>
      <c r="B998" s="23" t="s">
        <v>2366</v>
      </c>
      <c r="C998" s="13" t="s">
        <v>1886</v>
      </c>
      <c r="D998" s="13" t="s">
        <v>104</v>
      </c>
      <c r="E998" s="13" t="s">
        <v>206</v>
      </c>
      <c r="F998" s="24" t="s">
        <v>115</v>
      </c>
      <c r="G998" s="13"/>
      <c r="H998" s="13" t="s">
        <v>6</v>
      </c>
      <c r="I998" s="34">
        <v>48</v>
      </c>
      <c r="J998" s="34">
        <v>39</v>
      </c>
      <c r="K998" s="34">
        <v>28</v>
      </c>
      <c r="L998" s="34">
        <v>110</v>
      </c>
      <c r="M998" s="24">
        <f t="shared" si="30"/>
        <v>0.8125</v>
      </c>
      <c r="N998" s="24">
        <f t="shared" si="31"/>
        <v>0.71794871794871795</v>
      </c>
      <c r="O998" s="34">
        <v>7</v>
      </c>
    </row>
    <row r="999" spans="1:15" ht="14.25" customHeight="1">
      <c r="A999" s="23">
        <v>2016</v>
      </c>
      <c r="B999" s="23" t="s">
        <v>2366</v>
      </c>
      <c r="C999" s="13" t="s">
        <v>1886</v>
      </c>
      <c r="D999" s="13" t="s">
        <v>104</v>
      </c>
      <c r="E999" s="13" t="s">
        <v>206</v>
      </c>
      <c r="F999" s="24" t="s">
        <v>116</v>
      </c>
      <c r="G999" s="13"/>
      <c r="H999" s="13" t="s">
        <v>6</v>
      </c>
      <c r="I999" s="34">
        <v>18</v>
      </c>
      <c r="J999" s="34">
        <v>5</v>
      </c>
      <c r="K999" s="34">
        <v>5</v>
      </c>
      <c r="L999" s="34">
        <v>51</v>
      </c>
      <c r="M999" s="24">
        <f t="shared" si="30"/>
        <v>0.27777777777777779</v>
      </c>
      <c r="N999" s="24">
        <f t="shared" si="31"/>
        <v>1</v>
      </c>
      <c r="O999" s="34">
        <v>12</v>
      </c>
    </row>
    <row r="1000" spans="1:15" ht="14.25" customHeight="1">
      <c r="A1000" s="23">
        <v>2016</v>
      </c>
      <c r="B1000" s="23" t="s">
        <v>2366</v>
      </c>
      <c r="C1000" s="13" t="s">
        <v>1886</v>
      </c>
      <c r="D1000" s="13" t="s">
        <v>104</v>
      </c>
      <c r="E1000" s="13" t="s">
        <v>206</v>
      </c>
      <c r="F1000" s="24" t="s">
        <v>117</v>
      </c>
      <c r="G1000" s="13"/>
      <c r="H1000" s="13" t="s">
        <v>6</v>
      </c>
      <c r="I1000" s="34">
        <v>29</v>
      </c>
      <c r="J1000" s="34">
        <v>29</v>
      </c>
      <c r="K1000" s="34">
        <v>15</v>
      </c>
      <c r="L1000" s="34">
        <v>65</v>
      </c>
      <c r="M1000" s="24">
        <f t="shared" si="30"/>
        <v>1</v>
      </c>
      <c r="N1000" s="24">
        <f t="shared" si="31"/>
        <v>0.51724137931034486</v>
      </c>
      <c r="O1000" s="34">
        <v>13</v>
      </c>
    </row>
    <row r="1001" spans="1:15" ht="14.25" customHeight="1">
      <c r="A1001" s="23">
        <v>2016</v>
      </c>
      <c r="B1001" s="23" t="s">
        <v>2366</v>
      </c>
      <c r="C1001" s="13" t="s">
        <v>1886</v>
      </c>
      <c r="D1001" s="13" t="s">
        <v>104</v>
      </c>
      <c r="E1001" s="13" t="s">
        <v>206</v>
      </c>
      <c r="F1001" s="24" t="s">
        <v>118</v>
      </c>
      <c r="G1001" s="13"/>
      <c r="H1001" s="13" t="s">
        <v>6</v>
      </c>
      <c r="I1001" s="34">
        <v>13</v>
      </c>
      <c r="J1001" s="34">
        <v>13</v>
      </c>
      <c r="K1001" s="34">
        <v>8</v>
      </c>
      <c r="L1001" s="34">
        <v>37</v>
      </c>
      <c r="M1001" s="24">
        <f t="shared" si="30"/>
        <v>1</v>
      </c>
      <c r="N1001" s="24">
        <f t="shared" si="31"/>
        <v>0.61538461538461542</v>
      </c>
      <c r="O1001" s="34">
        <v>4</v>
      </c>
    </row>
    <row r="1002" spans="1:15" ht="14.25" customHeight="1">
      <c r="A1002" s="23">
        <v>2016</v>
      </c>
      <c r="B1002" s="23" t="s">
        <v>2366</v>
      </c>
      <c r="C1002" s="13" t="s">
        <v>1886</v>
      </c>
      <c r="D1002" s="13" t="s">
        <v>104</v>
      </c>
      <c r="E1002" s="13" t="s">
        <v>204</v>
      </c>
      <c r="F1002" s="24" t="s">
        <v>1486</v>
      </c>
      <c r="G1002" s="13"/>
      <c r="H1002" s="13" t="s">
        <v>6</v>
      </c>
      <c r="I1002" s="34">
        <v>821</v>
      </c>
      <c r="J1002" s="34">
        <v>373</v>
      </c>
      <c r="K1002" s="34">
        <v>210</v>
      </c>
      <c r="L1002" s="34">
        <v>853</v>
      </c>
      <c r="M1002" s="24">
        <f t="shared" si="30"/>
        <v>0.45432399512789279</v>
      </c>
      <c r="N1002" s="24">
        <f t="shared" si="31"/>
        <v>0.5630026809651475</v>
      </c>
      <c r="O1002" s="34">
        <v>39</v>
      </c>
    </row>
    <row r="1003" spans="1:15" ht="14.25" customHeight="1">
      <c r="A1003" s="23">
        <v>2016</v>
      </c>
      <c r="B1003" s="23" t="s">
        <v>2366</v>
      </c>
      <c r="C1003" s="13" t="s">
        <v>1886</v>
      </c>
      <c r="D1003" s="13" t="s">
        <v>104</v>
      </c>
      <c r="E1003" s="13" t="s">
        <v>204</v>
      </c>
      <c r="F1003" s="24" t="s">
        <v>1470</v>
      </c>
      <c r="G1003" s="13"/>
      <c r="H1003" s="13" t="s">
        <v>6</v>
      </c>
      <c r="I1003" s="34">
        <v>367</v>
      </c>
      <c r="J1003" s="34">
        <v>167</v>
      </c>
      <c r="K1003" s="34">
        <v>59</v>
      </c>
      <c r="L1003" s="34">
        <v>343</v>
      </c>
      <c r="M1003" s="24">
        <f t="shared" si="30"/>
        <v>0.45504087193460491</v>
      </c>
      <c r="N1003" s="24">
        <f t="shared" si="31"/>
        <v>0.3532934131736527</v>
      </c>
      <c r="O1003" s="34">
        <v>15</v>
      </c>
    </row>
    <row r="1004" spans="1:15" ht="14.25" customHeight="1">
      <c r="A1004" s="23">
        <v>2016</v>
      </c>
      <c r="B1004" s="23" t="s">
        <v>2366</v>
      </c>
      <c r="C1004" s="13" t="s">
        <v>1886</v>
      </c>
      <c r="D1004" s="13" t="s">
        <v>104</v>
      </c>
      <c r="E1004" s="13" t="s">
        <v>204</v>
      </c>
      <c r="F1004" s="24" t="s">
        <v>1471</v>
      </c>
      <c r="G1004" s="13"/>
      <c r="H1004" s="13" t="s">
        <v>6</v>
      </c>
      <c r="I1004" s="34">
        <v>431</v>
      </c>
      <c r="J1004" s="34">
        <v>242</v>
      </c>
      <c r="K1004" s="34">
        <v>129</v>
      </c>
      <c r="L1004" s="34">
        <v>579</v>
      </c>
      <c r="M1004" s="24">
        <f t="shared" si="30"/>
        <v>0.56148491879350348</v>
      </c>
      <c r="N1004" s="24">
        <f t="shared" si="31"/>
        <v>0.53305785123966942</v>
      </c>
      <c r="O1004" s="34">
        <v>43</v>
      </c>
    </row>
    <row r="1005" spans="1:15" ht="14.25" customHeight="1">
      <c r="A1005" s="23">
        <v>2016</v>
      </c>
      <c r="B1005" s="23" t="s">
        <v>2366</v>
      </c>
      <c r="C1005" s="13" t="s">
        <v>1886</v>
      </c>
      <c r="D1005" s="13" t="s">
        <v>104</v>
      </c>
      <c r="E1005" s="13" t="s">
        <v>204</v>
      </c>
      <c r="F1005" s="24" t="s">
        <v>1472</v>
      </c>
      <c r="G1005" s="13"/>
      <c r="H1005" s="13" t="s">
        <v>6</v>
      </c>
      <c r="I1005" s="34">
        <v>866</v>
      </c>
      <c r="J1005" s="34">
        <v>314</v>
      </c>
      <c r="K1005" s="34">
        <v>130</v>
      </c>
      <c r="L1005" s="34">
        <v>1377</v>
      </c>
      <c r="M1005" s="24">
        <f t="shared" si="30"/>
        <v>0.3625866050808314</v>
      </c>
      <c r="N1005" s="24">
        <f t="shared" si="31"/>
        <v>0.4140127388535032</v>
      </c>
      <c r="O1005" s="34">
        <v>128</v>
      </c>
    </row>
    <row r="1006" spans="1:15" ht="14.25" customHeight="1">
      <c r="A1006" s="23">
        <v>2016</v>
      </c>
      <c r="B1006" s="23" t="s">
        <v>2366</v>
      </c>
      <c r="C1006" s="13" t="s">
        <v>1886</v>
      </c>
      <c r="D1006" s="13" t="s">
        <v>120</v>
      </c>
      <c r="E1006" s="13" t="s">
        <v>207</v>
      </c>
      <c r="F1006" s="24" t="s">
        <v>155</v>
      </c>
      <c r="G1006" s="13"/>
      <c r="H1006" s="13" t="s">
        <v>6</v>
      </c>
      <c r="I1006" s="34">
        <v>14</v>
      </c>
      <c r="J1006" s="34">
        <v>6</v>
      </c>
      <c r="K1006" s="34">
        <v>5</v>
      </c>
      <c r="L1006" s="34">
        <v>5</v>
      </c>
      <c r="M1006" s="24">
        <f t="shared" si="30"/>
        <v>0.42857142857142855</v>
      </c>
      <c r="N1006" s="24">
        <f t="shared" si="31"/>
        <v>0.83333333333333337</v>
      </c>
      <c r="O1006" s="34">
        <v>0</v>
      </c>
    </row>
    <row r="1007" spans="1:15" ht="14.25" customHeight="1">
      <c r="A1007" s="23">
        <v>2016</v>
      </c>
      <c r="B1007" s="23" t="s">
        <v>2366</v>
      </c>
      <c r="C1007" s="13" t="s">
        <v>1886</v>
      </c>
      <c r="D1007" s="13" t="s">
        <v>120</v>
      </c>
      <c r="E1007" s="13" t="s">
        <v>2704</v>
      </c>
      <c r="F1007" s="24" t="s">
        <v>121</v>
      </c>
      <c r="G1007" s="13"/>
      <c r="H1007" s="13" t="s">
        <v>6</v>
      </c>
      <c r="I1007" s="34">
        <v>106</v>
      </c>
      <c r="J1007" s="34">
        <v>6</v>
      </c>
      <c r="K1007" s="34">
        <v>6</v>
      </c>
      <c r="L1007" s="34">
        <v>18</v>
      </c>
      <c r="M1007" s="24">
        <f t="shared" si="30"/>
        <v>5.6603773584905662E-2</v>
      </c>
      <c r="N1007" s="24">
        <f t="shared" si="31"/>
        <v>1</v>
      </c>
      <c r="O1007" s="34">
        <v>6</v>
      </c>
    </row>
    <row r="1008" spans="1:15" ht="14.25" customHeight="1">
      <c r="A1008" s="23">
        <v>2016</v>
      </c>
      <c r="B1008" s="23" t="s">
        <v>2366</v>
      </c>
      <c r="C1008" s="13" t="s">
        <v>1886</v>
      </c>
      <c r="D1008" s="13" t="s">
        <v>120</v>
      </c>
      <c r="E1008" s="13" t="s">
        <v>2704</v>
      </c>
      <c r="F1008" s="24" t="s">
        <v>122</v>
      </c>
      <c r="G1008" s="13"/>
      <c r="H1008" s="13" t="s">
        <v>6</v>
      </c>
      <c r="I1008" s="34">
        <v>4</v>
      </c>
      <c r="J1008" s="34">
        <v>2</v>
      </c>
      <c r="K1008" s="34">
        <v>2</v>
      </c>
      <c r="L1008" s="34">
        <v>7</v>
      </c>
      <c r="M1008" s="24">
        <f t="shared" si="30"/>
        <v>0.5</v>
      </c>
      <c r="N1008" s="24">
        <f t="shared" si="31"/>
        <v>1</v>
      </c>
      <c r="O1008" s="34">
        <v>1</v>
      </c>
    </row>
    <row r="1009" spans="1:15" ht="14.25" customHeight="1">
      <c r="A1009" s="23">
        <v>2016</v>
      </c>
      <c r="B1009" s="23" t="s">
        <v>2366</v>
      </c>
      <c r="C1009" s="13" t="s">
        <v>1886</v>
      </c>
      <c r="D1009" s="13" t="s">
        <v>120</v>
      </c>
      <c r="E1009" s="13" t="s">
        <v>2704</v>
      </c>
      <c r="F1009" s="24" t="s">
        <v>123</v>
      </c>
      <c r="G1009" s="13"/>
      <c r="H1009" s="13" t="s">
        <v>6</v>
      </c>
      <c r="I1009" s="34">
        <v>0</v>
      </c>
      <c r="J1009" s="34">
        <v>0</v>
      </c>
      <c r="K1009" s="34">
        <v>0</v>
      </c>
      <c r="L1009" s="34">
        <v>2</v>
      </c>
      <c r="M1009" s="24">
        <f t="shared" si="30"/>
        <v>0</v>
      </c>
      <c r="N1009" s="24">
        <f t="shared" si="31"/>
        <v>0</v>
      </c>
      <c r="O1009" s="34">
        <v>0</v>
      </c>
    </row>
    <row r="1010" spans="1:15" ht="14.25" customHeight="1">
      <c r="A1010" s="23">
        <v>2016</v>
      </c>
      <c r="B1010" s="23" t="s">
        <v>2366</v>
      </c>
      <c r="C1010" s="13" t="s">
        <v>1886</v>
      </c>
      <c r="D1010" s="13" t="s">
        <v>120</v>
      </c>
      <c r="E1010" s="13" t="s">
        <v>2704</v>
      </c>
      <c r="F1010" s="24" t="s">
        <v>124</v>
      </c>
      <c r="G1010" s="13"/>
      <c r="H1010" s="13" t="s">
        <v>6</v>
      </c>
      <c r="I1010" s="34">
        <v>0</v>
      </c>
      <c r="J1010" s="34">
        <v>0</v>
      </c>
      <c r="K1010" s="34">
        <v>0</v>
      </c>
      <c r="L1010" s="34">
        <v>22</v>
      </c>
      <c r="M1010" s="24">
        <f t="shared" si="30"/>
        <v>0</v>
      </c>
      <c r="N1010" s="24">
        <f t="shared" si="31"/>
        <v>0</v>
      </c>
      <c r="O1010" s="34">
        <v>0</v>
      </c>
    </row>
    <row r="1011" spans="1:15" ht="14.25" customHeight="1">
      <c r="A1011" s="23">
        <v>2016</v>
      </c>
      <c r="B1011" s="23" t="s">
        <v>2366</v>
      </c>
      <c r="C1011" s="13" t="s">
        <v>1886</v>
      </c>
      <c r="D1011" s="13" t="s">
        <v>120</v>
      </c>
      <c r="E1011" s="13" t="s">
        <v>2704</v>
      </c>
      <c r="F1011" s="24" t="s">
        <v>125</v>
      </c>
      <c r="G1011" s="13"/>
      <c r="H1011" s="13" t="s">
        <v>6</v>
      </c>
      <c r="I1011" s="34">
        <v>104</v>
      </c>
      <c r="J1011" s="34">
        <v>2</v>
      </c>
      <c r="K1011" s="34">
        <v>2</v>
      </c>
      <c r="L1011" s="34">
        <v>8</v>
      </c>
      <c r="M1011" s="24">
        <f t="shared" si="30"/>
        <v>1.9230769230769232E-2</v>
      </c>
      <c r="N1011" s="24">
        <f t="shared" si="31"/>
        <v>1</v>
      </c>
      <c r="O1011" s="34">
        <v>2</v>
      </c>
    </row>
    <row r="1012" spans="1:15" ht="14.25" customHeight="1">
      <c r="A1012" s="23">
        <v>2016</v>
      </c>
      <c r="B1012" s="23" t="s">
        <v>2366</v>
      </c>
      <c r="C1012" s="13" t="s">
        <v>1886</v>
      </c>
      <c r="D1012" s="13" t="s">
        <v>120</v>
      </c>
      <c r="E1012" s="13" t="s">
        <v>2704</v>
      </c>
      <c r="F1012" s="24" t="s">
        <v>128</v>
      </c>
      <c r="G1012" s="13"/>
      <c r="H1012" s="13" t="s">
        <v>6</v>
      </c>
      <c r="I1012" s="34">
        <v>8</v>
      </c>
      <c r="J1012" s="34">
        <v>1</v>
      </c>
      <c r="K1012" s="34">
        <v>1</v>
      </c>
      <c r="L1012" s="34">
        <v>4</v>
      </c>
      <c r="M1012" s="24">
        <f t="shared" si="30"/>
        <v>0.125</v>
      </c>
      <c r="N1012" s="24">
        <f t="shared" si="31"/>
        <v>1</v>
      </c>
      <c r="O1012" s="34">
        <v>1</v>
      </c>
    </row>
    <row r="1013" spans="1:15" ht="14.25" customHeight="1">
      <c r="A1013" s="23">
        <v>2016</v>
      </c>
      <c r="B1013" s="23" t="s">
        <v>2366</v>
      </c>
      <c r="C1013" s="13" t="s">
        <v>1886</v>
      </c>
      <c r="D1013" s="13" t="s">
        <v>120</v>
      </c>
      <c r="E1013" s="13" t="s">
        <v>2704</v>
      </c>
      <c r="F1013" s="24" t="s">
        <v>129</v>
      </c>
      <c r="G1013" s="13"/>
      <c r="H1013" s="13" t="s">
        <v>6</v>
      </c>
      <c r="I1013" s="34">
        <v>6</v>
      </c>
      <c r="J1013" s="34">
        <v>2</v>
      </c>
      <c r="K1013" s="34">
        <v>2</v>
      </c>
      <c r="L1013" s="34">
        <v>8</v>
      </c>
      <c r="M1013" s="24">
        <f t="shared" si="30"/>
        <v>0.33333333333333331</v>
      </c>
      <c r="N1013" s="24">
        <f t="shared" si="31"/>
        <v>1</v>
      </c>
      <c r="O1013" s="34">
        <v>1</v>
      </c>
    </row>
    <row r="1014" spans="1:15" ht="14.25" customHeight="1">
      <c r="A1014" s="23">
        <v>2016</v>
      </c>
      <c r="B1014" s="23" t="s">
        <v>2366</v>
      </c>
      <c r="C1014" s="13" t="s">
        <v>1886</v>
      </c>
      <c r="D1014" s="13" t="s">
        <v>120</v>
      </c>
      <c r="E1014" s="13" t="s">
        <v>2704</v>
      </c>
      <c r="F1014" s="24" t="s">
        <v>130</v>
      </c>
      <c r="G1014" s="13"/>
      <c r="H1014" s="13" t="s">
        <v>6</v>
      </c>
      <c r="I1014" s="34">
        <v>0</v>
      </c>
      <c r="J1014" s="34">
        <v>0</v>
      </c>
      <c r="K1014" s="34">
        <v>0</v>
      </c>
      <c r="L1014" s="34">
        <v>6</v>
      </c>
      <c r="M1014" s="24">
        <f t="shared" si="30"/>
        <v>0</v>
      </c>
      <c r="N1014" s="24">
        <f t="shared" si="31"/>
        <v>0</v>
      </c>
      <c r="O1014" s="34">
        <v>0</v>
      </c>
    </row>
    <row r="1015" spans="1:15" ht="14.25" customHeight="1">
      <c r="A1015" s="23">
        <v>2016</v>
      </c>
      <c r="B1015" s="23" t="s">
        <v>2366</v>
      </c>
      <c r="C1015" s="13" t="s">
        <v>1886</v>
      </c>
      <c r="D1015" s="13" t="s">
        <v>120</v>
      </c>
      <c r="E1015" s="13" t="s">
        <v>2704</v>
      </c>
      <c r="F1015" s="24" t="s">
        <v>131</v>
      </c>
      <c r="G1015" s="13"/>
      <c r="H1015" s="13" t="s">
        <v>6</v>
      </c>
      <c r="I1015" s="34">
        <v>16</v>
      </c>
      <c r="J1015" s="34">
        <v>4</v>
      </c>
      <c r="K1015" s="34">
        <v>3</v>
      </c>
      <c r="L1015" s="34">
        <v>22</v>
      </c>
      <c r="M1015" s="24">
        <f t="shared" si="30"/>
        <v>0.25</v>
      </c>
      <c r="N1015" s="24">
        <f t="shared" si="31"/>
        <v>0.75</v>
      </c>
      <c r="O1015" s="34">
        <v>3</v>
      </c>
    </row>
    <row r="1016" spans="1:15" ht="14.25" customHeight="1">
      <c r="A1016" s="23">
        <v>2016</v>
      </c>
      <c r="B1016" s="23" t="s">
        <v>2366</v>
      </c>
      <c r="C1016" s="13" t="s">
        <v>1886</v>
      </c>
      <c r="D1016" s="13" t="s">
        <v>120</v>
      </c>
      <c r="E1016" s="13" t="s">
        <v>2704</v>
      </c>
      <c r="F1016" s="24" t="s">
        <v>132</v>
      </c>
      <c r="G1016" s="13"/>
      <c r="H1016" s="13" t="s">
        <v>6</v>
      </c>
      <c r="I1016" s="34">
        <v>0</v>
      </c>
      <c r="J1016" s="34">
        <v>0</v>
      </c>
      <c r="K1016" s="34">
        <v>0</v>
      </c>
      <c r="L1016" s="34">
        <v>16</v>
      </c>
      <c r="M1016" s="24">
        <f t="shared" si="30"/>
        <v>0</v>
      </c>
      <c r="N1016" s="24">
        <f t="shared" si="31"/>
        <v>0</v>
      </c>
      <c r="O1016" s="34">
        <v>0</v>
      </c>
    </row>
    <row r="1017" spans="1:15" ht="14.25" customHeight="1">
      <c r="A1017" s="23">
        <v>2016</v>
      </c>
      <c r="B1017" s="23" t="s">
        <v>2366</v>
      </c>
      <c r="C1017" s="13" t="s">
        <v>1886</v>
      </c>
      <c r="D1017" s="13" t="s">
        <v>120</v>
      </c>
      <c r="E1017" s="13" t="s">
        <v>2704</v>
      </c>
      <c r="F1017" s="24" t="s">
        <v>133</v>
      </c>
      <c r="G1017" s="13"/>
      <c r="H1017" s="13" t="s">
        <v>6</v>
      </c>
      <c r="I1017" s="34">
        <v>3</v>
      </c>
      <c r="J1017" s="34">
        <v>1</v>
      </c>
      <c r="K1017" s="34">
        <v>1</v>
      </c>
      <c r="L1017" s="34">
        <v>2</v>
      </c>
      <c r="M1017" s="24">
        <f t="shared" si="30"/>
        <v>0.33333333333333331</v>
      </c>
      <c r="N1017" s="24">
        <f t="shared" si="31"/>
        <v>1</v>
      </c>
      <c r="O1017" s="34">
        <v>0</v>
      </c>
    </row>
    <row r="1018" spans="1:15" ht="14.25" customHeight="1">
      <c r="A1018" s="23">
        <v>2016</v>
      </c>
      <c r="B1018" s="23" t="s">
        <v>2366</v>
      </c>
      <c r="C1018" s="13" t="s">
        <v>1886</v>
      </c>
      <c r="D1018" s="13" t="s">
        <v>120</v>
      </c>
      <c r="E1018" s="13" t="s">
        <v>2704</v>
      </c>
      <c r="F1018" s="24" t="s">
        <v>134</v>
      </c>
      <c r="G1018" s="13"/>
      <c r="H1018" s="13" t="s">
        <v>6</v>
      </c>
      <c r="I1018" s="34">
        <v>4</v>
      </c>
      <c r="J1018" s="34">
        <v>0</v>
      </c>
      <c r="K1018" s="34">
        <v>0</v>
      </c>
      <c r="L1018" s="34">
        <v>2</v>
      </c>
      <c r="M1018" s="24">
        <f t="shared" si="30"/>
        <v>0</v>
      </c>
      <c r="N1018" s="24">
        <f t="shared" si="31"/>
        <v>0</v>
      </c>
      <c r="O1018" s="34">
        <v>0</v>
      </c>
    </row>
    <row r="1019" spans="1:15" ht="14.25" customHeight="1">
      <c r="A1019" s="23">
        <v>2016</v>
      </c>
      <c r="B1019" s="23" t="s">
        <v>2366</v>
      </c>
      <c r="C1019" s="13" t="s">
        <v>1886</v>
      </c>
      <c r="D1019" s="13" t="s">
        <v>120</v>
      </c>
      <c r="E1019" s="13" t="s">
        <v>2704</v>
      </c>
      <c r="F1019" s="24" t="s">
        <v>135</v>
      </c>
      <c r="G1019" s="13"/>
      <c r="H1019" s="13" t="s">
        <v>6</v>
      </c>
      <c r="I1019" s="34">
        <v>29</v>
      </c>
      <c r="J1019" s="34">
        <v>4</v>
      </c>
      <c r="K1019" s="34">
        <v>4</v>
      </c>
      <c r="L1019" s="34">
        <v>21</v>
      </c>
      <c r="M1019" s="24">
        <f t="shared" si="30"/>
        <v>0.13793103448275862</v>
      </c>
      <c r="N1019" s="24">
        <f t="shared" si="31"/>
        <v>1</v>
      </c>
      <c r="O1019" s="34">
        <v>0</v>
      </c>
    </row>
    <row r="1020" spans="1:15" ht="14.25" customHeight="1">
      <c r="A1020" s="23">
        <v>2016</v>
      </c>
      <c r="B1020" s="23" t="s">
        <v>2366</v>
      </c>
      <c r="C1020" s="13" t="s">
        <v>1886</v>
      </c>
      <c r="D1020" s="13" t="s">
        <v>120</v>
      </c>
      <c r="E1020" s="13" t="s">
        <v>2704</v>
      </c>
      <c r="F1020" s="24" t="s">
        <v>136</v>
      </c>
      <c r="G1020" s="13"/>
      <c r="H1020" s="13" t="s">
        <v>6</v>
      </c>
      <c r="I1020" s="34">
        <v>17</v>
      </c>
      <c r="J1020" s="34">
        <v>4</v>
      </c>
      <c r="K1020" s="34">
        <v>4</v>
      </c>
      <c r="L1020" s="34">
        <v>19</v>
      </c>
      <c r="M1020" s="24">
        <f t="shared" si="30"/>
        <v>0.23529411764705882</v>
      </c>
      <c r="N1020" s="24">
        <f t="shared" si="31"/>
        <v>1</v>
      </c>
      <c r="O1020" s="34">
        <v>4</v>
      </c>
    </row>
    <row r="1021" spans="1:15" ht="14.25" customHeight="1">
      <c r="A1021" s="23">
        <v>2016</v>
      </c>
      <c r="B1021" s="23" t="s">
        <v>2366</v>
      </c>
      <c r="C1021" s="13" t="s">
        <v>1886</v>
      </c>
      <c r="D1021" s="13" t="s">
        <v>120</v>
      </c>
      <c r="E1021" s="13" t="s">
        <v>2704</v>
      </c>
      <c r="F1021" s="24" t="s">
        <v>137</v>
      </c>
      <c r="G1021" s="13"/>
      <c r="H1021" s="13" t="s">
        <v>6</v>
      </c>
      <c r="I1021" s="34">
        <v>205</v>
      </c>
      <c r="J1021" s="34">
        <v>9</v>
      </c>
      <c r="K1021" s="34">
        <v>9</v>
      </c>
      <c r="L1021" s="34">
        <v>48</v>
      </c>
      <c r="M1021" s="24">
        <f t="shared" si="30"/>
        <v>4.3902439024390241E-2</v>
      </c>
      <c r="N1021" s="24">
        <f t="shared" si="31"/>
        <v>1</v>
      </c>
      <c r="O1021" s="34">
        <v>3</v>
      </c>
    </row>
    <row r="1022" spans="1:15" ht="14.25" customHeight="1">
      <c r="A1022" s="23">
        <v>2016</v>
      </c>
      <c r="B1022" s="23" t="s">
        <v>2366</v>
      </c>
      <c r="C1022" s="13" t="s">
        <v>1886</v>
      </c>
      <c r="D1022" s="13" t="s">
        <v>120</v>
      </c>
      <c r="E1022" s="13" t="s">
        <v>2704</v>
      </c>
      <c r="F1022" s="24" t="s">
        <v>138</v>
      </c>
      <c r="G1022" s="13"/>
      <c r="H1022" s="13" t="s">
        <v>6</v>
      </c>
      <c r="I1022" s="34">
        <v>3</v>
      </c>
      <c r="J1022" s="34">
        <v>1</v>
      </c>
      <c r="K1022" s="34">
        <v>1</v>
      </c>
      <c r="L1022" s="34">
        <v>4</v>
      </c>
      <c r="M1022" s="24">
        <f t="shared" si="30"/>
        <v>0.33333333333333331</v>
      </c>
      <c r="N1022" s="24">
        <f t="shared" si="31"/>
        <v>1</v>
      </c>
      <c r="O1022" s="34">
        <v>1</v>
      </c>
    </row>
    <row r="1023" spans="1:15" ht="14.25" customHeight="1">
      <c r="A1023" s="23">
        <v>2016</v>
      </c>
      <c r="B1023" s="23" t="s">
        <v>2366</v>
      </c>
      <c r="C1023" s="13" t="s">
        <v>1886</v>
      </c>
      <c r="D1023" s="13" t="s">
        <v>120</v>
      </c>
      <c r="E1023" s="13" t="s">
        <v>2704</v>
      </c>
      <c r="F1023" s="24" t="s">
        <v>139</v>
      </c>
      <c r="G1023" s="13"/>
      <c r="H1023" s="13" t="s">
        <v>6</v>
      </c>
      <c r="I1023" s="34">
        <v>2</v>
      </c>
      <c r="J1023" s="34">
        <v>1</v>
      </c>
      <c r="K1023" s="34">
        <v>1</v>
      </c>
      <c r="L1023" s="34">
        <v>2</v>
      </c>
      <c r="M1023" s="24">
        <f t="shared" si="30"/>
        <v>0.5</v>
      </c>
      <c r="N1023" s="24">
        <f t="shared" si="31"/>
        <v>1</v>
      </c>
      <c r="O1023" s="34">
        <v>0</v>
      </c>
    </row>
    <row r="1024" spans="1:15" ht="14.25" customHeight="1">
      <c r="A1024" s="23">
        <v>2016</v>
      </c>
      <c r="B1024" s="23" t="s">
        <v>2366</v>
      </c>
      <c r="C1024" s="13" t="s">
        <v>1886</v>
      </c>
      <c r="D1024" s="13" t="s">
        <v>120</v>
      </c>
      <c r="E1024" s="13" t="s">
        <v>2704</v>
      </c>
      <c r="F1024" s="24" t="s">
        <v>140</v>
      </c>
      <c r="G1024" s="13"/>
      <c r="H1024" s="13" t="s">
        <v>6</v>
      </c>
      <c r="I1024" s="34">
        <v>0</v>
      </c>
      <c r="J1024" s="34">
        <v>0</v>
      </c>
      <c r="K1024" s="34">
        <v>0</v>
      </c>
      <c r="L1024" s="34">
        <v>6</v>
      </c>
      <c r="M1024" s="24">
        <f t="shared" si="30"/>
        <v>0</v>
      </c>
      <c r="N1024" s="24">
        <f t="shared" si="31"/>
        <v>0</v>
      </c>
      <c r="O1024" s="34">
        <v>0</v>
      </c>
    </row>
    <row r="1025" spans="1:15" ht="14.25" customHeight="1">
      <c r="A1025" s="23">
        <v>2016</v>
      </c>
      <c r="B1025" s="23" t="s">
        <v>2366</v>
      </c>
      <c r="C1025" s="13" t="s">
        <v>1886</v>
      </c>
      <c r="D1025" s="13" t="s">
        <v>120</v>
      </c>
      <c r="E1025" s="13" t="s">
        <v>2704</v>
      </c>
      <c r="F1025" s="24" t="s">
        <v>141</v>
      </c>
      <c r="G1025" s="13"/>
      <c r="H1025" s="13" t="s">
        <v>6</v>
      </c>
      <c r="I1025" s="34">
        <v>40</v>
      </c>
      <c r="J1025" s="34">
        <v>2</v>
      </c>
      <c r="K1025" s="34">
        <v>2</v>
      </c>
      <c r="L1025" s="34">
        <v>8</v>
      </c>
      <c r="M1025" s="24">
        <f t="shared" si="30"/>
        <v>0.05</v>
      </c>
      <c r="N1025" s="24">
        <f t="shared" si="31"/>
        <v>1</v>
      </c>
      <c r="O1025" s="34">
        <v>2</v>
      </c>
    </row>
    <row r="1026" spans="1:15" ht="14.25" customHeight="1">
      <c r="A1026" s="23">
        <v>2016</v>
      </c>
      <c r="B1026" s="23" t="s">
        <v>2366</v>
      </c>
      <c r="C1026" s="13" t="s">
        <v>1886</v>
      </c>
      <c r="D1026" s="13" t="s">
        <v>120</v>
      </c>
      <c r="E1026" s="13" t="s">
        <v>2704</v>
      </c>
      <c r="F1026" s="24" t="s">
        <v>142</v>
      </c>
      <c r="G1026" s="13"/>
      <c r="H1026" s="13" t="s">
        <v>6</v>
      </c>
      <c r="I1026" s="34">
        <v>42</v>
      </c>
      <c r="J1026" s="34">
        <v>1</v>
      </c>
      <c r="K1026" s="34">
        <v>1</v>
      </c>
      <c r="L1026" s="34">
        <v>5</v>
      </c>
      <c r="M1026" s="24">
        <f t="shared" ref="M1026:M1089" si="32">+IFERROR(J1026/I1026,0)</f>
        <v>2.3809523809523808E-2</v>
      </c>
      <c r="N1026" s="24">
        <f t="shared" ref="N1026:N1089" si="33">+IFERROR(K1026/J1026,0)</f>
        <v>1</v>
      </c>
      <c r="O1026" s="34">
        <v>1</v>
      </c>
    </row>
    <row r="1027" spans="1:15" ht="14.25" customHeight="1">
      <c r="A1027" s="23">
        <v>2016</v>
      </c>
      <c r="B1027" s="23" t="s">
        <v>2366</v>
      </c>
      <c r="C1027" s="13" t="s">
        <v>1886</v>
      </c>
      <c r="D1027" s="13" t="s">
        <v>120</v>
      </c>
      <c r="E1027" s="13" t="s">
        <v>2704</v>
      </c>
      <c r="F1027" s="24" t="s">
        <v>143</v>
      </c>
      <c r="G1027" s="13"/>
      <c r="H1027" s="13" t="s">
        <v>6</v>
      </c>
      <c r="I1027" s="34">
        <v>3</v>
      </c>
      <c r="J1027" s="34">
        <v>1</v>
      </c>
      <c r="K1027" s="34">
        <v>1</v>
      </c>
      <c r="L1027" s="34">
        <v>2</v>
      </c>
      <c r="M1027" s="24">
        <f t="shared" si="32"/>
        <v>0.33333333333333331</v>
      </c>
      <c r="N1027" s="24">
        <f t="shared" si="33"/>
        <v>1</v>
      </c>
      <c r="O1027" s="34">
        <v>0</v>
      </c>
    </row>
    <row r="1028" spans="1:15" ht="14.25" customHeight="1">
      <c r="A1028" s="23">
        <v>2016</v>
      </c>
      <c r="B1028" s="23" t="s">
        <v>2366</v>
      </c>
      <c r="C1028" s="13" t="s">
        <v>1886</v>
      </c>
      <c r="D1028" s="13" t="s">
        <v>120</v>
      </c>
      <c r="E1028" s="13" t="s">
        <v>2704</v>
      </c>
      <c r="F1028" s="24" t="s">
        <v>144</v>
      </c>
      <c r="G1028" s="13"/>
      <c r="H1028" s="13" t="s">
        <v>6</v>
      </c>
      <c r="I1028" s="34">
        <v>102</v>
      </c>
      <c r="J1028" s="34">
        <v>6</v>
      </c>
      <c r="K1028" s="34">
        <v>6</v>
      </c>
      <c r="L1028" s="34">
        <v>26</v>
      </c>
      <c r="M1028" s="24">
        <f t="shared" si="32"/>
        <v>5.8823529411764705E-2</v>
      </c>
      <c r="N1028" s="24">
        <f t="shared" si="33"/>
        <v>1</v>
      </c>
      <c r="O1028" s="34">
        <v>5</v>
      </c>
    </row>
    <row r="1029" spans="1:15" ht="14.25" customHeight="1">
      <c r="A1029" s="23">
        <v>2016</v>
      </c>
      <c r="B1029" s="23" t="s">
        <v>2366</v>
      </c>
      <c r="C1029" s="13" t="s">
        <v>1886</v>
      </c>
      <c r="D1029" s="13" t="s">
        <v>120</v>
      </c>
      <c r="E1029" s="13" t="s">
        <v>2704</v>
      </c>
      <c r="F1029" s="24" t="s">
        <v>145</v>
      </c>
      <c r="G1029" s="13"/>
      <c r="H1029" s="13" t="s">
        <v>6</v>
      </c>
      <c r="I1029" s="34">
        <v>51</v>
      </c>
      <c r="J1029" s="34">
        <v>2</v>
      </c>
      <c r="K1029" s="34">
        <v>2</v>
      </c>
      <c r="L1029" s="34">
        <v>6</v>
      </c>
      <c r="M1029" s="24">
        <f t="shared" si="32"/>
        <v>3.9215686274509803E-2</v>
      </c>
      <c r="N1029" s="24">
        <f t="shared" si="33"/>
        <v>1</v>
      </c>
      <c r="O1029" s="34">
        <v>2</v>
      </c>
    </row>
    <row r="1030" spans="1:15" ht="14.25" customHeight="1">
      <c r="A1030" s="23">
        <v>2016</v>
      </c>
      <c r="B1030" s="23" t="s">
        <v>2366</v>
      </c>
      <c r="C1030" s="13" t="s">
        <v>1886</v>
      </c>
      <c r="D1030" s="13" t="s">
        <v>120</v>
      </c>
      <c r="E1030" s="13" t="s">
        <v>2704</v>
      </c>
      <c r="F1030" s="24" t="s">
        <v>146</v>
      </c>
      <c r="G1030" s="13"/>
      <c r="H1030" s="13" t="s">
        <v>6</v>
      </c>
      <c r="I1030" s="34">
        <v>11</v>
      </c>
      <c r="J1030" s="34">
        <v>1</v>
      </c>
      <c r="K1030" s="34">
        <v>1</v>
      </c>
      <c r="L1030" s="34">
        <v>5</v>
      </c>
      <c r="M1030" s="24">
        <f t="shared" si="32"/>
        <v>9.0909090909090912E-2</v>
      </c>
      <c r="N1030" s="24">
        <f t="shared" si="33"/>
        <v>1</v>
      </c>
      <c r="O1030" s="34">
        <v>2</v>
      </c>
    </row>
    <row r="1031" spans="1:15" ht="14.25" customHeight="1">
      <c r="A1031" s="23">
        <v>2016</v>
      </c>
      <c r="B1031" s="23" t="s">
        <v>2366</v>
      </c>
      <c r="C1031" s="13" t="s">
        <v>1886</v>
      </c>
      <c r="D1031" s="13" t="s">
        <v>120</v>
      </c>
      <c r="E1031" s="13" t="s">
        <v>2704</v>
      </c>
      <c r="F1031" s="24" t="s">
        <v>147</v>
      </c>
      <c r="G1031" s="13"/>
      <c r="H1031" s="13" t="s">
        <v>6</v>
      </c>
      <c r="I1031" s="34">
        <v>0</v>
      </c>
      <c r="J1031" s="34">
        <v>0</v>
      </c>
      <c r="K1031" s="34">
        <v>0</v>
      </c>
      <c r="L1031" s="34">
        <v>34</v>
      </c>
      <c r="M1031" s="24">
        <f t="shared" si="32"/>
        <v>0</v>
      </c>
      <c r="N1031" s="24">
        <f t="shared" si="33"/>
        <v>0</v>
      </c>
      <c r="O1031" s="34">
        <v>0</v>
      </c>
    </row>
    <row r="1032" spans="1:15" ht="14.25" customHeight="1">
      <c r="A1032" s="23">
        <v>2016</v>
      </c>
      <c r="B1032" s="23" t="s">
        <v>2366</v>
      </c>
      <c r="C1032" s="13" t="s">
        <v>1886</v>
      </c>
      <c r="D1032" s="13" t="s">
        <v>120</v>
      </c>
      <c r="E1032" s="13" t="s">
        <v>2704</v>
      </c>
      <c r="F1032" s="24" t="s">
        <v>148</v>
      </c>
      <c r="G1032" s="13"/>
      <c r="H1032" s="13" t="s">
        <v>6</v>
      </c>
      <c r="I1032" s="34">
        <v>1</v>
      </c>
      <c r="J1032" s="34">
        <v>1</v>
      </c>
      <c r="K1032" s="34">
        <v>1</v>
      </c>
      <c r="L1032" s="34">
        <v>4</v>
      </c>
      <c r="M1032" s="24">
        <f t="shared" si="32"/>
        <v>1</v>
      </c>
      <c r="N1032" s="24">
        <f t="shared" si="33"/>
        <v>1</v>
      </c>
      <c r="O1032" s="34">
        <v>1</v>
      </c>
    </row>
    <row r="1033" spans="1:15" ht="14.25" customHeight="1">
      <c r="A1033" s="23">
        <v>2016</v>
      </c>
      <c r="B1033" s="23" t="s">
        <v>2366</v>
      </c>
      <c r="C1033" s="13" t="s">
        <v>1886</v>
      </c>
      <c r="D1033" s="13" t="s">
        <v>120</v>
      </c>
      <c r="E1033" s="13" t="s">
        <v>2704</v>
      </c>
      <c r="F1033" s="24" t="s">
        <v>149</v>
      </c>
      <c r="G1033" s="13"/>
      <c r="H1033" s="13" t="s">
        <v>6</v>
      </c>
      <c r="I1033" s="34">
        <v>2</v>
      </c>
      <c r="J1033" s="34">
        <v>2</v>
      </c>
      <c r="K1033" s="34">
        <v>2</v>
      </c>
      <c r="L1033" s="34">
        <v>7</v>
      </c>
      <c r="M1033" s="24">
        <f t="shared" si="32"/>
        <v>1</v>
      </c>
      <c r="N1033" s="24">
        <f t="shared" si="33"/>
        <v>1</v>
      </c>
      <c r="O1033" s="34">
        <v>0</v>
      </c>
    </row>
    <row r="1034" spans="1:15" ht="14.25" customHeight="1">
      <c r="A1034" s="23">
        <v>2016</v>
      </c>
      <c r="B1034" s="23" t="s">
        <v>2366</v>
      </c>
      <c r="C1034" s="13" t="s">
        <v>1886</v>
      </c>
      <c r="D1034" s="13" t="s">
        <v>120</v>
      </c>
      <c r="E1034" s="13" t="s">
        <v>2704</v>
      </c>
      <c r="F1034" s="24" t="s">
        <v>150</v>
      </c>
      <c r="G1034" s="13"/>
      <c r="H1034" s="13" t="s">
        <v>6</v>
      </c>
      <c r="I1034" s="34">
        <v>36</v>
      </c>
      <c r="J1034" s="34">
        <v>12</v>
      </c>
      <c r="K1034" s="34">
        <v>10</v>
      </c>
      <c r="L1034" s="34">
        <v>28</v>
      </c>
      <c r="M1034" s="24">
        <f t="shared" si="32"/>
        <v>0.33333333333333331</v>
      </c>
      <c r="N1034" s="24">
        <f t="shared" si="33"/>
        <v>0.83333333333333337</v>
      </c>
      <c r="O1034" s="34">
        <v>5</v>
      </c>
    </row>
    <row r="1035" spans="1:15" ht="14.25" customHeight="1">
      <c r="A1035" s="23">
        <v>2016</v>
      </c>
      <c r="B1035" s="23" t="s">
        <v>2366</v>
      </c>
      <c r="C1035" s="13" t="s">
        <v>1886</v>
      </c>
      <c r="D1035" s="13" t="s">
        <v>120</v>
      </c>
      <c r="E1035" s="13" t="s">
        <v>2704</v>
      </c>
      <c r="F1035" s="24" t="s">
        <v>151</v>
      </c>
      <c r="G1035" s="13"/>
      <c r="H1035" s="13" t="s">
        <v>6</v>
      </c>
      <c r="I1035" s="34">
        <v>109</v>
      </c>
      <c r="J1035" s="34">
        <v>3</v>
      </c>
      <c r="K1035" s="34">
        <v>3</v>
      </c>
      <c r="L1035" s="34">
        <v>16</v>
      </c>
      <c r="M1035" s="24">
        <f t="shared" si="32"/>
        <v>2.7522935779816515E-2</v>
      </c>
      <c r="N1035" s="24">
        <f t="shared" si="33"/>
        <v>1</v>
      </c>
      <c r="O1035" s="34">
        <v>2</v>
      </c>
    </row>
    <row r="1036" spans="1:15" ht="14.25" customHeight="1">
      <c r="A1036" s="23">
        <v>2016</v>
      </c>
      <c r="B1036" s="23" t="s">
        <v>2366</v>
      </c>
      <c r="C1036" s="13" t="s">
        <v>1886</v>
      </c>
      <c r="D1036" s="13" t="s">
        <v>120</v>
      </c>
      <c r="E1036" s="13" t="s">
        <v>2704</v>
      </c>
      <c r="F1036" s="24" t="s">
        <v>152</v>
      </c>
      <c r="G1036" s="13"/>
      <c r="H1036" s="13" t="s">
        <v>6</v>
      </c>
      <c r="I1036" s="34">
        <v>47</v>
      </c>
      <c r="J1036" s="34">
        <v>2</v>
      </c>
      <c r="K1036" s="34">
        <v>2</v>
      </c>
      <c r="L1036" s="34">
        <v>8</v>
      </c>
      <c r="M1036" s="24">
        <f t="shared" si="32"/>
        <v>4.2553191489361701E-2</v>
      </c>
      <c r="N1036" s="24">
        <f t="shared" si="33"/>
        <v>1</v>
      </c>
      <c r="O1036" s="34">
        <v>2</v>
      </c>
    </row>
    <row r="1037" spans="1:15" ht="14.25" customHeight="1">
      <c r="A1037" s="23">
        <v>2016</v>
      </c>
      <c r="B1037" s="23" t="s">
        <v>2366</v>
      </c>
      <c r="C1037" s="13" t="s">
        <v>1886</v>
      </c>
      <c r="D1037" s="13" t="s">
        <v>120</v>
      </c>
      <c r="E1037" s="13" t="s">
        <v>2705</v>
      </c>
      <c r="F1037" s="24" t="s">
        <v>161</v>
      </c>
      <c r="G1037" s="13"/>
      <c r="H1037" s="13" t="s">
        <v>6</v>
      </c>
      <c r="I1037" s="34">
        <v>25</v>
      </c>
      <c r="J1037" s="34">
        <v>10</v>
      </c>
      <c r="K1037" s="34">
        <v>10</v>
      </c>
      <c r="L1037" s="34">
        <v>21</v>
      </c>
      <c r="M1037" s="24">
        <f t="shared" si="32"/>
        <v>0.4</v>
      </c>
      <c r="N1037" s="24">
        <f t="shared" si="33"/>
        <v>1</v>
      </c>
      <c r="O1037" s="34">
        <v>9</v>
      </c>
    </row>
    <row r="1038" spans="1:15" ht="14.25" customHeight="1">
      <c r="A1038" s="23">
        <v>2016</v>
      </c>
      <c r="B1038" s="23" t="s">
        <v>2366</v>
      </c>
      <c r="C1038" s="13" t="s">
        <v>1886</v>
      </c>
      <c r="D1038" s="13" t="s">
        <v>120</v>
      </c>
      <c r="E1038" s="13" t="s">
        <v>206</v>
      </c>
      <c r="F1038" s="24" t="s">
        <v>153</v>
      </c>
      <c r="G1038" s="13"/>
      <c r="H1038" s="13" t="s">
        <v>6</v>
      </c>
      <c r="I1038" s="34">
        <v>4</v>
      </c>
      <c r="J1038" s="34">
        <v>4</v>
      </c>
      <c r="K1038" s="34">
        <v>4</v>
      </c>
      <c r="L1038" s="34">
        <v>3</v>
      </c>
      <c r="M1038" s="24">
        <f t="shared" si="32"/>
        <v>1</v>
      </c>
      <c r="N1038" s="24">
        <f t="shared" si="33"/>
        <v>1</v>
      </c>
      <c r="O1038" s="34">
        <v>0</v>
      </c>
    </row>
    <row r="1039" spans="1:15" ht="14.25" customHeight="1">
      <c r="A1039" s="23">
        <v>2016</v>
      </c>
      <c r="B1039" s="23" t="s">
        <v>2366</v>
      </c>
      <c r="C1039" s="13" t="s">
        <v>1886</v>
      </c>
      <c r="D1039" s="13" t="s">
        <v>120</v>
      </c>
      <c r="E1039" s="13" t="s">
        <v>206</v>
      </c>
      <c r="F1039" s="24" t="s">
        <v>154</v>
      </c>
      <c r="G1039" s="13"/>
      <c r="H1039" s="13" t="s">
        <v>6</v>
      </c>
      <c r="I1039" s="34">
        <v>13</v>
      </c>
      <c r="J1039" s="34">
        <v>8</v>
      </c>
      <c r="K1039" s="34">
        <v>8</v>
      </c>
      <c r="L1039" s="34">
        <v>21</v>
      </c>
      <c r="M1039" s="24">
        <f t="shared" si="32"/>
        <v>0.61538461538461542</v>
      </c>
      <c r="N1039" s="24">
        <f t="shared" si="33"/>
        <v>1</v>
      </c>
      <c r="O1039" s="34">
        <v>4</v>
      </c>
    </row>
    <row r="1040" spans="1:15" ht="14.25" customHeight="1">
      <c r="A1040" s="23">
        <v>2016</v>
      </c>
      <c r="B1040" s="23" t="s">
        <v>2366</v>
      </c>
      <c r="C1040" s="13" t="s">
        <v>1886</v>
      </c>
      <c r="D1040" s="13" t="s">
        <v>120</v>
      </c>
      <c r="E1040" s="13" t="s">
        <v>204</v>
      </c>
      <c r="F1040" s="24" t="s">
        <v>1482</v>
      </c>
      <c r="G1040" s="13"/>
      <c r="H1040" s="13" t="s">
        <v>6</v>
      </c>
      <c r="I1040" s="34">
        <v>2365</v>
      </c>
      <c r="J1040" s="34">
        <v>141</v>
      </c>
      <c r="K1040" s="34">
        <v>93</v>
      </c>
      <c r="L1040" s="34">
        <v>983</v>
      </c>
      <c r="M1040" s="24">
        <f t="shared" si="32"/>
        <v>5.9619450317124734E-2</v>
      </c>
      <c r="N1040" s="24">
        <f t="shared" si="33"/>
        <v>0.65957446808510634</v>
      </c>
      <c r="O1040" s="34">
        <v>63</v>
      </c>
    </row>
    <row r="1041" spans="1:15" ht="14.25" customHeight="1">
      <c r="A1041" s="23">
        <v>2016</v>
      </c>
      <c r="B1041" s="23" t="s">
        <v>2366</v>
      </c>
      <c r="C1041" s="13" t="s">
        <v>1886</v>
      </c>
      <c r="D1041" s="13" t="s">
        <v>156</v>
      </c>
      <c r="E1041" s="13" t="s">
        <v>2705</v>
      </c>
      <c r="F1041" s="24" t="s">
        <v>157</v>
      </c>
      <c r="G1041" s="13"/>
      <c r="H1041" s="13" t="s">
        <v>6</v>
      </c>
      <c r="I1041" s="34">
        <v>0</v>
      </c>
      <c r="J1041" s="34">
        <v>0</v>
      </c>
      <c r="K1041" s="34">
        <v>0</v>
      </c>
      <c r="L1041" s="34">
        <v>16</v>
      </c>
      <c r="M1041" s="24">
        <f t="shared" si="32"/>
        <v>0</v>
      </c>
      <c r="N1041" s="24">
        <f t="shared" si="33"/>
        <v>0</v>
      </c>
      <c r="O1041" s="34">
        <v>0</v>
      </c>
    </row>
    <row r="1042" spans="1:15" ht="14.25" customHeight="1">
      <c r="A1042" s="23">
        <v>2016</v>
      </c>
      <c r="B1042" s="23" t="s">
        <v>2366</v>
      </c>
      <c r="C1042" s="13" t="s">
        <v>1886</v>
      </c>
      <c r="D1042" s="13" t="s">
        <v>156</v>
      </c>
      <c r="E1042" s="13" t="s">
        <v>2705</v>
      </c>
      <c r="F1042" s="24" t="s">
        <v>158</v>
      </c>
      <c r="G1042" s="13"/>
      <c r="H1042" s="13" t="s">
        <v>6</v>
      </c>
      <c r="I1042" s="34">
        <v>10</v>
      </c>
      <c r="J1042" s="34">
        <v>7</v>
      </c>
      <c r="K1042" s="34">
        <v>4</v>
      </c>
      <c r="L1042" s="34">
        <v>10</v>
      </c>
      <c r="M1042" s="24">
        <f t="shared" si="32"/>
        <v>0.7</v>
      </c>
      <c r="N1042" s="24">
        <f t="shared" si="33"/>
        <v>0.5714285714285714</v>
      </c>
      <c r="O1042" s="34">
        <v>11</v>
      </c>
    </row>
    <row r="1043" spans="1:15" ht="14.25" customHeight="1">
      <c r="A1043" s="23">
        <v>2016</v>
      </c>
      <c r="B1043" s="23" t="s">
        <v>2366</v>
      </c>
      <c r="C1043" s="13" t="s">
        <v>1886</v>
      </c>
      <c r="D1043" s="13" t="s">
        <v>156</v>
      </c>
      <c r="E1043" s="13" t="s">
        <v>2705</v>
      </c>
      <c r="F1043" s="24" t="s">
        <v>159</v>
      </c>
      <c r="G1043" s="13"/>
      <c r="H1043" s="13" t="s">
        <v>6</v>
      </c>
      <c r="I1043" s="34">
        <v>10</v>
      </c>
      <c r="J1043" s="34">
        <v>8</v>
      </c>
      <c r="K1043" s="34">
        <v>6</v>
      </c>
      <c r="L1043" s="34">
        <v>9</v>
      </c>
      <c r="M1043" s="24">
        <f t="shared" si="32"/>
        <v>0.8</v>
      </c>
      <c r="N1043" s="24">
        <f t="shared" si="33"/>
        <v>0.75</v>
      </c>
      <c r="O1043" s="34">
        <v>6</v>
      </c>
    </row>
    <row r="1044" spans="1:15" ht="14.25" customHeight="1">
      <c r="A1044" s="23">
        <v>2016</v>
      </c>
      <c r="B1044" s="23" t="s">
        <v>2366</v>
      </c>
      <c r="C1044" s="13" t="s">
        <v>1886</v>
      </c>
      <c r="D1044" s="13" t="s">
        <v>156</v>
      </c>
      <c r="E1044" s="13" t="s">
        <v>2705</v>
      </c>
      <c r="F1044" s="24" t="s">
        <v>160</v>
      </c>
      <c r="G1044" s="13"/>
      <c r="H1044" s="13" t="s">
        <v>6</v>
      </c>
      <c r="I1044" s="34">
        <v>61</v>
      </c>
      <c r="J1044" s="34">
        <v>8</v>
      </c>
      <c r="K1044" s="34">
        <v>8</v>
      </c>
      <c r="L1044" s="34">
        <v>27</v>
      </c>
      <c r="M1044" s="24">
        <f t="shared" si="32"/>
        <v>0.13114754098360656</v>
      </c>
      <c r="N1044" s="24">
        <f t="shared" si="33"/>
        <v>1</v>
      </c>
      <c r="O1044" s="34">
        <v>9</v>
      </c>
    </row>
    <row r="1045" spans="1:15" ht="14.25" customHeight="1">
      <c r="A1045" s="23">
        <v>2016</v>
      </c>
      <c r="B1045" s="23" t="s">
        <v>2366</v>
      </c>
      <c r="C1045" s="13" t="s">
        <v>1886</v>
      </c>
      <c r="D1045" s="13" t="s">
        <v>156</v>
      </c>
      <c r="E1045" s="13" t="s">
        <v>2705</v>
      </c>
      <c r="F1045" s="24" t="s">
        <v>162</v>
      </c>
      <c r="G1045" s="13"/>
      <c r="H1045" s="13" t="s">
        <v>6</v>
      </c>
      <c r="I1045" s="34">
        <v>25</v>
      </c>
      <c r="J1045" s="34">
        <v>13</v>
      </c>
      <c r="K1045" s="34">
        <v>10</v>
      </c>
      <c r="L1045" s="34">
        <v>22</v>
      </c>
      <c r="M1045" s="24">
        <f t="shared" si="32"/>
        <v>0.52</v>
      </c>
      <c r="N1045" s="24">
        <f t="shared" si="33"/>
        <v>0.76923076923076927</v>
      </c>
      <c r="O1045" s="34">
        <v>13</v>
      </c>
    </row>
    <row r="1046" spans="1:15" ht="14.25" customHeight="1">
      <c r="A1046" s="23">
        <v>2016</v>
      </c>
      <c r="B1046" s="23" t="s">
        <v>2366</v>
      </c>
      <c r="C1046" s="13" t="s">
        <v>1886</v>
      </c>
      <c r="D1046" s="13" t="s">
        <v>156</v>
      </c>
      <c r="E1046" s="13" t="s">
        <v>2705</v>
      </c>
      <c r="F1046" s="24" t="s">
        <v>163</v>
      </c>
      <c r="G1046" s="13"/>
      <c r="H1046" s="13" t="s">
        <v>6</v>
      </c>
      <c r="I1046" s="34">
        <v>41</v>
      </c>
      <c r="J1046" s="34">
        <v>16</v>
      </c>
      <c r="K1046" s="34">
        <v>13</v>
      </c>
      <c r="L1046" s="34">
        <v>33</v>
      </c>
      <c r="M1046" s="24">
        <f t="shared" si="32"/>
        <v>0.3902439024390244</v>
      </c>
      <c r="N1046" s="24">
        <f t="shared" si="33"/>
        <v>0.8125</v>
      </c>
      <c r="O1046" s="34">
        <v>6</v>
      </c>
    </row>
    <row r="1047" spans="1:15" ht="14.25" customHeight="1">
      <c r="A1047" s="23">
        <v>2016</v>
      </c>
      <c r="B1047" s="23" t="s">
        <v>2366</v>
      </c>
      <c r="C1047" s="13" t="s">
        <v>1886</v>
      </c>
      <c r="D1047" s="13" t="s">
        <v>156</v>
      </c>
      <c r="E1047" s="13" t="s">
        <v>204</v>
      </c>
      <c r="F1047" s="24" t="s">
        <v>1483</v>
      </c>
      <c r="G1047" s="13"/>
      <c r="H1047" s="13" t="s">
        <v>6</v>
      </c>
      <c r="I1047" s="34">
        <v>171</v>
      </c>
      <c r="J1047" s="34">
        <v>83</v>
      </c>
      <c r="K1047" s="34">
        <v>53</v>
      </c>
      <c r="L1047" s="34">
        <v>572</v>
      </c>
      <c r="M1047" s="24">
        <f t="shared" si="32"/>
        <v>0.4853801169590643</v>
      </c>
      <c r="N1047" s="24">
        <f t="shared" si="33"/>
        <v>0.63855421686746983</v>
      </c>
      <c r="O1047" s="34">
        <v>52</v>
      </c>
    </row>
    <row r="1048" spans="1:15" ht="14.25" customHeight="1">
      <c r="A1048" s="23">
        <v>2016</v>
      </c>
      <c r="B1048" s="23" t="s">
        <v>2366</v>
      </c>
      <c r="C1048" s="13" t="s">
        <v>1886</v>
      </c>
      <c r="D1048" s="13" t="s">
        <v>164</v>
      </c>
      <c r="E1048" s="13" t="s">
        <v>206</v>
      </c>
      <c r="F1048" s="24" t="s">
        <v>165</v>
      </c>
      <c r="G1048" s="13"/>
      <c r="H1048" s="13" t="s">
        <v>6</v>
      </c>
      <c r="I1048" s="34">
        <v>0</v>
      </c>
      <c r="J1048" s="34">
        <v>0</v>
      </c>
      <c r="K1048" s="34">
        <v>0</v>
      </c>
      <c r="L1048" s="34">
        <v>32</v>
      </c>
      <c r="M1048" s="24">
        <f t="shared" si="32"/>
        <v>0</v>
      </c>
      <c r="N1048" s="24">
        <f t="shared" si="33"/>
        <v>0</v>
      </c>
      <c r="O1048" s="34">
        <v>19</v>
      </c>
    </row>
    <row r="1049" spans="1:15" ht="14.25" customHeight="1">
      <c r="A1049" s="23">
        <v>2016</v>
      </c>
      <c r="B1049" s="23" t="s">
        <v>2366</v>
      </c>
      <c r="C1049" s="13" t="s">
        <v>1886</v>
      </c>
      <c r="D1049" s="13" t="s">
        <v>164</v>
      </c>
      <c r="E1049" s="13" t="s">
        <v>204</v>
      </c>
      <c r="F1049" s="24" t="s">
        <v>584</v>
      </c>
      <c r="G1049" s="13"/>
      <c r="H1049" s="13" t="s">
        <v>6</v>
      </c>
      <c r="I1049" s="34">
        <v>523</v>
      </c>
      <c r="J1049" s="34">
        <v>184</v>
      </c>
      <c r="K1049" s="34">
        <v>113</v>
      </c>
      <c r="L1049" s="34">
        <v>898</v>
      </c>
      <c r="M1049" s="24">
        <f t="shared" si="32"/>
        <v>0.35181644359464626</v>
      </c>
      <c r="N1049" s="24">
        <f t="shared" si="33"/>
        <v>0.61413043478260865</v>
      </c>
      <c r="O1049" s="34">
        <v>73</v>
      </c>
    </row>
    <row r="1050" spans="1:15" ht="14.25" customHeight="1">
      <c r="A1050" s="23">
        <v>2016</v>
      </c>
      <c r="B1050" s="23" t="s">
        <v>2366</v>
      </c>
      <c r="C1050" s="13" t="s">
        <v>1886</v>
      </c>
      <c r="D1050" s="13" t="s">
        <v>167</v>
      </c>
      <c r="E1050" s="13" t="s">
        <v>207</v>
      </c>
      <c r="F1050" s="24" t="s">
        <v>170</v>
      </c>
      <c r="G1050" s="13"/>
      <c r="H1050" s="13" t="s">
        <v>6</v>
      </c>
      <c r="I1050" s="34">
        <v>3</v>
      </c>
      <c r="J1050" s="34">
        <v>3</v>
      </c>
      <c r="K1050" s="34">
        <v>3</v>
      </c>
      <c r="L1050" s="34">
        <v>12</v>
      </c>
      <c r="M1050" s="24">
        <f t="shared" si="32"/>
        <v>1</v>
      </c>
      <c r="N1050" s="24">
        <f t="shared" si="33"/>
        <v>1</v>
      </c>
      <c r="O1050" s="34">
        <v>3</v>
      </c>
    </row>
    <row r="1051" spans="1:15" ht="14.25" customHeight="1">
      <c r="A1051" s="23">
        <v>2016</v>
      </c>
      <c r="B1051" s="23" t="s">
        <v>2366</v>
      </c>
      <c r="C1051" s="13" t="s">
        <v>1886</v>
      </c>
      <c r="D1051" s="13" t="s">
        <v>167</v>
      </c>
      <c r="E1051" s="13" t="s">
        <v>206</v>
      </c>
      <c r="F1051" s="24" t="s">
        <v>169</v>
      </c>
      <c r="G1051" s="13"/>
      <c r="H1051" s="13" t="s">
        <v>6</v>
      </c>
      <c r="I1051" s="34">
        <v>7</v>
      </c>
      <c r="J1051" s="34">
        <v>7</v>
      </c>
      <c r="K1051" s="34">
        <v>6</v>
      </c>
      <c r="L1051" s="34">
        <v>29</v>
      </c>
      <c r="M1051" s="24">
        <f t="shared" si="32"/>
        <v>1</v>
      </c>
      <c r="N1051" s="24">
        <f t="shared" si="33"/>
        <v>0.8571428571428571</v>
      </c>
      <c r="O1051" s="34">
        <v>5</v>
      </c>
    </row>
    <row r="1052" spans="1:15" ht="14.25" customHeight="1">
      <c r="A1052" s="23">
        <v>2016</v>
      </c>
      <c r="B1052" s="23" t="s">
        <v>2366</v>
      </c>
      <c r="C1052" s="13" t="s">
        <v>1886</v>
      </c>
      <c r="D1052" s="13" t="s">
        <v>167</v>
      </c>
      <c r="E1052" s="13" t="s">
        <v>204</v>
      </c>
      <c r="F1052" s="24" t="s">
        <v>982</v>
      </c>
      <c r="G1052" s="13"/>
      <c r="H1052" s="13" t="s">
        <v>195</v>
      </c>
      <c r="I1052" s="34">
        <v>34</v>
      </c>
      <c r="J1052" s="34">
        <v>29</v>
      </c>
      <c r="K1052" s="34">
        <v>25</v>
      </c>
      <c r="L1052" s="34">
        <v>121</v>
      </c>
      <c r="M1052" s="24">
        <f t="shared" si="32"/>
        <v>0.8529411764705882</v>
      </c>
      <c r="N1052" s="24">
        <f t="shared" si="33"/>
        <v>0.86206896551724133</v>
      </c>
      <c r="O1052" s="34">
        <v>21</v>
      </c>
    </row>
    <row r="1053" spans="1:15" ht="14.25" customHeight="1">
      <c r="A1053" s="23">
        <v>2016</v>
      </c>
      <c r="B1053" s="23" t="s">
        <v>2366</v>
      </c>
      <c r="C1053" s="13" t="s">
        <v>1886</v>
      </c>
      <c r="D1053" s="13" t="s">
        <v>167</v>
      </c>
      <c r="E1053" s="13" t="s">
        <v>204</v>
      </c>
      <c r="F1053" s="24" t="s">
        <v>982</v>
      </c>
      <c r="G1053" s="13"/>
      <c r="H1053" s="13" t="s">
        <v>203</v>
      </c>
      <c r="I1053" s="34">
        <v>0</v>
      </c>
      <c r="J1053" s="34">
        <v>0</v>
      </c>
      <c r="K1053" s="34">
        <v>0</v>
      </c>
      <c r="L1053" s="34">
        <v>3</v>
      </c>
      <c r="M1053" s="24">
        <f t="shared" si="32"/>
        <v>0</v>
      </c>
      <c r="N1053" s="24">
        <f t="shared" si="33"/>
        <v>0</v>
      </c>
      <c r="O1053" s="34">
        <v>0</v>
      </c>
    </row>
    <row r="1054" spans="1:15" ht="14.25" customHeight="1">
      <c r="A1054" s="23">
        <v>2016</v>
      </c>
      <c r="B1054" s="23" t="s">
        <v>2366</v>
      </c>
      <c r="C1054" s="13" t="s">
        <v>1886</v>
      </c>
      <c r="D1054" s="13" t="s">
        <v>167</v>
      </c>
      <c r="E1054" s="13" t="s">
        <v>204</v>
      </c>
      <c r="F1054" s="24" t="s">
        <v>168</v>
      </c>
      <c r="G1054" s="13"/>
      <c r="H1054" s="13" t="s">
        <v>6</v>
      </c>
      <c r="I1054" s="34">
        <v>32</v>
      </c>
      <c r="J1054" s="34">
        <v>20</v>
      </c>
      <c r="K1054" s="34">
        <v>11</v>
      </c>
      <c r="L1054" s="34">
        <v>67</v>
      </c>
      <c r="M1054" s="24">
        <f t="shared" si="32"/>
        <v>0.625</v>
      </c>
      <c r="N1054" s="24">
        <f t="shared" si="33"/>
        <v>0.55000000000000004</v>
      </c>
      <c r="O1054" s="34">
        <v>15</v>
      </c>
    </row>
    <row r="1055" spans="1:15" ht="14.25" customHeight="1">
      <c r="A1055" s="23">
        <v>2016</v>
      </c>
      <c r="B1055" s="23" t="s">
        <v>2366</v>
      </c>
      <c r="C1055" s="13" t="s">
        <v>1886</v>
      </c>
      <c r="D1055" s="13" t="s">
        <v>167</v>
      </c>
      <c r="E1055" s="13" t="s">
        <v>204</v>
      </c>
      <c r="F1055" s="24" t="s">
        <v>1479</v>
      </c>
      <c r="G1055" s="13"/>
      <c r="H1055" s="13" t="s">
        <v>6</v>
      </c>
      <c r="I1055" s="34">
        <v>31</v>
      </c>
      <c r="J1055" s="34">
        <v>26</v>
      </c>
      <c r="K1055" s="34">
        <v>22</v>
      </c>
      <c r="L1055" s="34">
        <v>91</v>
      </c>
      <c r="M1055" s="24">
        <f t="shared" si="32"/>
        <v>0.83870967741935487</v>
      </c>
      <c r="N1055" s="24">
        <f t="shared" si="33"/>
        <v>0.84615384615384615</v>
      </c>
      <c r="O1055" s="34">
        <v>16</v>
      </c>
    </row>
    <row r="1056" spans="1:15" ht="14.25" customHeight="1">
      <c r="A1056" s="23">
        <v>2016</v>
      </c>
      <c r="B1056" s="23" t="s">
        <v>2366</v>
      </c>
      <c r="C1056" s="13" t="s">
        <v>1886</v>
      </c>
      <c r="D1056" s="13" t="s">
        <v>171</v>
      </c>
      <c r="E1056" s="13" t="s">
        <v>206</v>
      </c>
      <c r="F1056" s="24" t="s">
        <v>173</v>
      </c>
      <c r="G1056" s="13"/>
      <c r="H1056" s="13" t="s">
        <v>6</v>
      </c>
      <c r="I1056" s="34">
        <v>12</v>
      </c>
      <c r="J1056" s="34">
        <v>12</v>
      </c>
      <c r="K1056" s="34">
        <v>10</v>
      </c>
      <c r="L1056" s="34">
        <v>23</v>
      </c>
      <c r="M1056" s="24">
        <f t="shared" si="32"/>
        <v>1</v>
      </c>
      <c r="N1056" s="24">
        <f t="shared" si="33"/>
        <v>0.83333333333333337</v>
      </c>
      <c r="O1056" s="34">
        <v>6</v>
      </c>
    </row>
    <row r="1057" spans="1:15" ht="14.25" customHeight="1">
      <c r="A1057" s="23">
        <v>2016</v>
      </c>
      <c r="B1057" s="23" t="s">
        <v>2366</v>
      </c>
      <c r="C1057" s="13" t="s">
        <v>1886</v>
      </c>
      <c r="D1057" s="13" t="s">
        <v>848</v>
      </c>
      <c r="E1057" s="13" t="s">
        <v>206</v>
      </c>
      <c r="F1057" s="24" t="s">
        <v>40</v>
      </c>
      <c r="G1057" s="13"/>
      <c r="H1057" s="13" t="s">
        <v>6</v>
      </c>
      <c r="I1057" s="34">
        <v>15</v>
      </c>
      <c r="J1057" s="34">
        <v>12</v>
      </c>
      <c r="K1057" s="34">
        <v>8</v>
      </c>
      <c r="L1057" s="34">
        <v>17</v>
      </c>
      <c r="M1057" s="24">
        <f t="shared" si="32"/>
        <v>0.8</v>
      </c>
      <c r="N1057" s="24">
        <f t="shared" si="33"/>
        <v>0.66666666666666663</v>
      </c>
      <c r="O1057" s="34">
        <v>1</v>
      </c>
    </row>
    <row r="1058" spans="1:15" ht="14.25" customHeight="1">
      <c r="A1058" s="23">
        <v>2016</v>
      </c>
      <c r="B1058" s="23" t="s">
        <v>2366</v>
      </c>
      <c r="C1058" s="13" t="s">
        <v>514</v>
      </c>
      <c r="D1058" s="13" t="s">
        <v>184</v>
      </c>
      <c r="E1058" s="13" t="s">
        <v>206</v>
      </c>
      <c r="F1058" s="24" t="s">
        <v>40</v>
      </c>
      <c r="G1058" s="13"/>
      <c r="H1058" s="13" t="s">
        <v>6</v>
      </c>
      <c r="I1058" s="34">
        <v>0</v>
      </c>
      <c r="J1058" s="34">
        <v>0</v>
      </c>
      <c r="K1058" s="34">
        <v>0</v>
      </c>
      <c r="L1058" s="34">
        <v>34</v>
      </c>
      <c r="M1058" s="24">
        <f t="shared" si="32"/>
        <v>0</v>
      </c>
      <c r="N1058" s="24">
        <f t="shared" si="33"/>
        <v>0</v>
      </c>
      <c r="O1058" s="34">
        <v>0</v>
      </c>
    </row>
    <row r="1059" spans="1:15" ht="14.25" customHeight="1">
      <c r="A1059" s="23">
        <v>2016</v>
      </c>
      <c r="B1059" s="23" t="s">
        <v>2366</v>
      </c>
      <c r="C1059" s="13" t="s">
        <v>514</v>
      </c>
      <c r="D1059" s="13" t="s">
        <v>184</v>
      </c>
      <c r="E1059" s="13" t="s">
        <v>204</v>
      </c>
      <c r="F1059" s="24" t="s">
        <v>1482</v>
      </c>
      <c r="G1059" s="13"/>
      <c r="H1059" s="13" t="s">
        <v>6</v>
      </c>
      <c r="I1059" s="34">
        <v>362</v>
      </c>
      <c r="J1059" s="34">
        <v>91</v>
      </c>
      <c r="K1059" s="34">
        <v>75</v>
      </c>
      <c r="L1059" s="34">
        <v>719</v>
      </c>
      <c r="M1059" s="24">
        <f t="shared" si="32"/>
        <v>0.25138121546961328</v>
      </c>
      <c r="N1059" s="24">
        <f t="shared" si="33"/>
        <v>0.82417582417582413</v>
      </c>
      <c r="O1059" s="34">
        <v>20</v>
      </c>
    </row>
    <row r="1060" spans="1:15" ht="14.25" customHeight="1">
      <c r="A1060" s="23">
        <v>2016</v>
      </c>
      <c r="B1060" s="23" t="s">
        <v>2366</v>
      </c>
      <c r="C1060" s="13" t="s">
        <v>514</v>
      </c>
      <c r="D1060" s="13" t="s">
        <v>23</v>
      </c>
      <c r="E1060" s="13" t="s">
        <v>205</v>
      </c>
      <c r="F1060" s="24" t="s">
        <v>174</v>
      </c>
      <c r="G1060" s="13"/>
      <c r="H1060" s="13" t="s">
        <v>6</v>
      </c>
      <c r="I1060" s="34">
        <v>37</v>
      </c>
      <c r="J1060" s="34">
        <v>36</v>
      </c>
      <c r="K1060" s="34">
        <v>32</v>
      </c>
      <c r="L1060" s="34">
        <v>67</v>
      </c>
      <c r="M1060" s="24">
        <f t="shared" si="32"/>
        <v>0.97297297297297303</v>
      </c>
      <c r="N1060" s="24">
        <f t="shared" si="33"/>
        <v>0.88888888888888884</v>
      </c>
      <c r="O1060" s="34">
        <v>26</v>
      </c>
    </row>
    <row r="1061" spans="1:15" ht="14.25" customHeight="1">
      <c r="A1061" s="23">
        <v>2016</v>
      </c>
      <c r="B1061" s="23" t="s">
        <v>2366</v>
      </c>
      <c r="C1061" s="13" t="s">
        <v>514</v>
      </c>
      <c r="D1061" s="13" t="s">
        <v>23</v>
      </c>
      <c r="E1061" s="13" t="s">
        <v>205</v>
      </c>
      <c r="F1061" s="24" t="s">
        <v>25</v>
      </c>
      <c r="G1061" s="13"/>
      <c r="H1061" s="13" t="s">
        <v>6</v>
      </c>
      <c r="I1061" s="34">
        <v>0</v>
      </c>
      <c r="J1061" s="34">
        <v>0</v>
      </c>
      <c r="K1061" s="34">
        <v>0</v>
      </c>
      <c r="L1061" s="34">
        <v>11</v>
      </c>
      <c r="M1061" s="24">
        <f t="shared" si="32"/>
        <v>0</v>
      </c>
      <c r="N1061" s="24">
        <f t="shared" si="33"/>
        <v>0</v>
      </c>
      <c r="O1061" s="34">
        <v>18</v>
      </c>
    </row>
    <row r="1062" spans="1:15" ht="14.25" customHeight="1">
      <c r="A1062" s="23">
        <v>2016</v>
      </c>
      <c r="B1062" s="23" t="s">
        <v>2366</v>
      </c>
      <c r="C1062" s="13" t="s">
        <v>514</v>
      </c>
      <c r="D1062" s="13" t="s">
        <v>23</v>
      </c>
      <c r="E1062" s="13" t="s">
        <v>205</v>
      </c>
      <c r="F1062" s="24" t="s">
        <v>175</v>
      </c>
      <c r="G1062" s="13"/>
      <c r="H1062" s="13" t="s">
        <v>6</v>
      </c>
      <c r="I1062" s="34">
        <v>31</v>
      </c>
      <c r="J1062" s="34">
        <v>21</v>
      </c>
      <c r="K1062" s="34">
        <v>20</v>
      </c>
      <c r="L1062" s="34">
        <v>41</v>
      </c>
      <c r="M1062" s="24">
        <f t="shared" si="32"/>
        <v>0.67741935483870963</v>
      </c>
      <c r="N1062" s="24">
        <f t="shared" si="33"/>
        <v>0.95238095238095233</v>
      </c>
      <c r="O1062" s="34">
        <v>26</v>
      </c>
    </row>
    <row r="1063" spans="1:15" ht="14.25" customHeight="1">
      <c r="A1063" s="23">
        <v>2016</v>
      </c>
      <c r="B1063" s="23" t="s">
        <v>2366</v>
      </c>
      <c r="C1063" s="13" t="s">
        <v>514</v>
      </c>
      <c r="D1063" s="13" t="s">
        <v>23</v>
      </c>
      <c r="E1063" s="13" t="s">
        <v>205</v>
      </c>
      <c r="F1063" s="24" t="s">
        <v>176</v>
      </c>
      <c r="G1063" s="13"/>
      <c r="H1063" s="13" t="s">
        <v>6</v>
      </c>
      <c r="I1063" s="34">
        <v>27</v>
      </c>
      <c r="J1063" s="34">
        <v>22</v>
      </c>
      <c r="K1063" s="34">
        <v>21</v>
      </c>
      <c r="L1063" s="34">
        <v>62</v>
      </c>
      <c r="M1063" s="24">
        <f t="shared" si="32"/>
        <v>0.81481481481481477</v>
      </c>
      <c r="N1063" s="24">
        <f t="shared" si="33"/>
        <v>0.95454545454545459</v>
      </c>
      <c r="O1063" s="34">
        <v>31</v>
      </c>
    </row>
    <row r="1064" spans="1:15" ht="14.25" customHeight="1">
      <c r="A1064" s="23">
        <v>2016</v>
      </c>
      <c r="B1064" s="23" t="s">
        <v>2366</v>
      </c>
      <c r="C1064" s="13" t="s">
        <v>514</v>
      </c>
      <c r="D1064" s="13" t="s">
        <v>23</v>
      </c>
      <c r="E1064" s="13" t="s">
        <v>205</v>
      </c>
      <c r="F1064" s="24" t="s">
        <v>177</v>
      </c>
      <c r="G1064" s="13"/>
      <c r="H1064" s="13" t="s">
        <v>6</v>
      </c>
      <c r="I1064" s="34">
        <v>26</v>
      </c>
      <c r="J1064" s="34">
        <v>25</v>
      </c>
      <c r="K1064" s="34">
        <v>22</v>
      </c>
      <c r="L1064" s="34">
        <v>52</v>
      </c>
      <c r="M1064" s="24">
        <f t="shared" si="32"/>
        <v>0.96153846153846156</v>
      </c>
      <c r="N1064" s="24">
        <f t="shared" si="33"/>
        <v>0.88</v>
      </c>
      <c r="O1064" s="34">
        <v>22</v>
      </c>
    </row>
    <row r="1065" spans="1:15" ht="14.25" customHeight="1">
      <c r="A1065" s="23">
        <v>2016</v>
      </c>
      <c r="B1065" s="23" t="s">
        <v>2366</v>
      </c>
      <c r="C1065" s="13" t="s">
        <v>514</v>
      </c>
      <c r="D1065" s="13" t="s">
        <v>23</v>
      </c>
      <c r="E1065" s="13" t="s">
        <v>205</v>
      </c>
      <c r="F1065" s="24" t="s">
        <v>178</v>
      </c>
      <c r="G1065" s="13"/>
      <c r="H1065" s="13" t="s">
        <v>6</v>
      </c>
      <c r="I1065" s="34">
        <v>17</v>
      </c>
      <c r="J1065" s="34">
        <v>14</v>
      </c>
      <c r="K1065" s="34">
        <v>12</v>
      </c>
      <c r="L1065" s="34">
        <v>26</v>
      </c>
      <c r="M1065" s="24">
        <f t="shared" si="32"/>
        <v>0.82352941176470584</v>
      </c>
      <c r="N1065" s="24">
        <f t="shared" si="33"/>
        <v>0.8571428571428571</v>
      </c>
      <c r="O1065" s="34">
        <v>0</v>
      </c>
    </row>
    <row r="1066" spans="1:15" ht="14.25" customHeight="1">
      <c r="A1066" s="23">
        <v>2016</v>
      </c>
      <c r="B1066" s="23" t="s">
        <v>2366</v>
      </c>
      <c r="C1066" s="13" t="s">
        <v>514</v>
      </c>
      <c r="D1066" s="13" t="s">
        <v>23</v>
      </c>
      <c r="E1066" s="13" t="s">
        <v>205</v>
      </c>
      <c r="F1066" s="24" t="s">
        <v>179</v>
      </c>
      <c r="G1066" s="13"/>
      <c r="H1066" s="13" t="s">
        <v>6</v>
      </c>
      <c r="I1066" s="34">
        <v>16</v>
      </c>
      <c r="J1066" s="34">
        <v>15</v>
      </c>
      <c r="K1066" s="34">
        <v>14</v>
      </c>
      <c r="L1066" s="34">
        <v>26</v>
      </c>
      <c r="M1066" s="24">
        <f t="shared" si="32"/>
        <v>0.9375</v>
      </c>
      <c r="N1066" s="24">
        <f t="shared" si="33"/>
        <v>0.93333333333333335</v>
      </c>
      <c r="O1066" s="34">
        <v>11</v>
      </c>
    </row>
    <row r="1067" spans="1:15" ht="14.25" customHeight="1">
      <c r="A1067" s="23">
        <v>2016</v>
      </c>
      <c r="B1067" s="23" t="s">
        <v>2366</v>
      </c>
      <c r="C1067" s="13" t="s">
        <v>514</v>
      </c>
      <c r="D1067" s="13" t="s">
        <v>23</v>
      </c>
      <c r="E1067" s="13" t="s">
        <v>206</v>
      </c>
      <c r="F1067" s="24" t="s">
        <v>1878</v>
      </c>
      <c r="G1067" s="13"/>
      <c r="H1067" s="13" t="s">
        <v>6</v>
      </c>
      <c r="I1067" s="34">
        <v>50</v>
      </c>
      <c r="J1067" s="34">
        <v>39</v>
      </c>
      <c r="K1067" s="34">
        <v>32</v>
      </c>
      <c r="L1067" s="34">
        <v>95</v>
      </c>
      <c r="M1067" s="24">
        <f t="shared" si="32"/>
        <v>0.78</v>
      </c>
      <c r="N1067" s="24">
        <f t="shared" si="33"/>
        <v>0.82051282051282048</v>
      </c>
      <c r="O1067" s="34">
        <v>48</v>
      </c>
    </row>
    <row r="1068" spans="1:15" ht="14.25" customHeight="1">
      <c r="A1068" s="23">
        <v>2016</v>
      </c>
      <c r="B1068" s="23" t="s">
        <v>2366</v>
      </c>
      <c r="C1068" s="13" t="s">
        <v>514</v>
      </c>
      <c r="D1068" s="13" t="s">
        <v>23</v>
      </c>
      <c r="E1068" s="13" t="s">
        <v>206</v>
      </c>
      <c r="F1068" s="24" t="s">
        <v>6850</v>
      </c>
      <c r="G1068" s="13"/>
      <c r="H1068" s="13" t="s">
        <v>6</v>
      </c>
      <c r="I1068" s="34">
        <v>0</v>
      </c>
      <c r="J1068" s="34">
        <v>0</v>
      </c>
      <c r="K1068" s="34">
        <v>0</v>
      </c>
      <c r="L1068" s="34">
        <v>24</v>
      </c>
      <c r="M1068" s="24">
        <f t="shared" si="32"/>
        <v>0</v>
      </c>
      <c r="N1068" s="24">
        <f t="shared" si="33"/>
        <v>0</v>
      </c>
      <c r="O1068" s="34">
        <v>0</v>
      </c>
    </row>
    <row r="1069" spans="1:15" ht="14.25" customHeight="1">
      <c r="A1069" s="23">
        <v>2016</v>
      </c>
      <c r="B1069" s="23" t="s">
        <v>2366</v>
      </c>
      <c r="C1069" s="13" t="s">
        <v>514</v>
      </c>
      <c r="D1069" s="13" t="s">
        <v>23</v>
      </c>
      <c r="E1069" s="13" t="s">
        <v>206</v>
      </c>
      <c r="F1069" s="24" t="s">
        <v>6851</v>
      </c>
      <c r="G1069" s="13"/>
      <c r="H1069" s="13" t="s">
        <v>6</v>
      </c>
      <c r="I1069" s="34">
        <v>42</v>
      </c>
      <c r="J1069" s="34">
        <v>36</v>
      </c>
      <c r="K1069" s="34">
        <v>27</v>
      </c>
      <c r="L1069" s="34">
        <v>53</v>
      </c>
      <c r="M1069" s="24">
        <f t="shared" si="32"/>
        <v>0.8571428571428571</v>
      </c>
      <c r="N1069" s="24">
        <f t="shared" si="33"/>
        <v>0.75</v>
      </c>
      <c r="O1069" s="34">
        <v>0</v>
      </c>
    </row>
    <row r="1070" spans="1:15" ht="14.25" customHeight="1">
      <c r="A1070" s="23">
        <v>2016</v>
      </c>
      <c r="B1070" s="23" t="s">
        <v>2366</v>
      </c>
      <c r="C1070" s="13" t="s">
        <v>514</v>
      </c>
      <c r="D1070" s="13" t="s">
        <v>23</v>
      </c>
      <c r="E1070" s="13" t="s">
        <v>206</v>
      </c>
      <c r="F1070" s="24" t="s">
        <v>3173</v>
      </c>
      <c r="G1070" s="13"/>
      <c r="H1070" s="13" t="s">
        <v>6</v>
      </c>
      <c r="I1070" s="34">
        <v>19</v>
      </c>
      <c r="J1070" s="34">
        <v>16</v>
      </c>
      <c r="K1070" s="34">
        <v>14</v>
      </c>
      <c r="L1070" s="34">
        <v>27</v>
      </c>
      <c r="M1070" s="24">
        <f t="shared" si="32"/>
        <v>0.84210526315789469</v>
      </c>
      <c r="N1070" s="24">
        <f t="shared" si="33"/>
        <v>0.875</v>
      </c>
      <c r="O1070" s="34">
        <v>1</v>
      </c>
    </row>
    <row r="1071" spans="1:15" ht="14.25" customHeight="1">
      <c r="A1071" s="23">
        <v>2016</v>
      </c>
      <c r="B1071" s="23" t="s">
        <v>2366</v>
      </c>
      <c r="C1071" s="13" t="s">
        <v>514</v>
      </c>
      <c r="D1071" s="13" t="s">
        <v>23</v>
      </c>
      <c r="E1071" s="13" t="s">
        <v>206</v>
      </c>
      <c r="F1071" s="24" t="s">
        <v>1880</v>
      </c>
      <c r="G1071" s="13"/>
      <c r="H1071" s="13" t="s">
        <v>6</v>
      </c>
      <c r="I1071" s="34">
        <v>15</v>
      </c>
      <c r="J1071" s="34">
        <v>14</v>
      </c>
      <c r="K1071" s="34">
        <v>11</v>
      </c>
      <c r="L1071" s="34">
        <v>11</v>
      </c>
      <c r="M1071" s="24">
        <f t="shared" si="32"/>
        <v>0.93333333333333335</v>
      </c>
      <c r="N1071" s="24">
        <f t="shared" si="33"/>
        <v>0.7857142857142857</v>
      </c>
      <c r="O1071" s="34">
        <v>0</v>
      </c>
    </row>
    <row r="1072" spans="1:15" ht="14.25" customHeight="1">
      <c r="A1072" s="23">
        <v>2016</v>
      </c>
      <c r="B1072" s="23" t="s">
        <v>2366</v>
      </c>
      <c r="C1072" s="13" t="s">
        <v>514</v>
      </c>
      <c r="D1072" s="13" t="s">
        <v>23</v>
      </c>
      <c r="E1072" s="13" t="s">
        <v>206</v>
      </c>
      <c r="F1072" s="24" t="s">
        <v>1887</v>
      </c>
      <c r="G1072" s="13"/>
      <c r="H1072" s="13" t="s">
        <v>6</v>
      </c>
      <c r="I1072" s="34">
        <v>0</v>
      </c>
      <c r="J1072" s="34">
        <v>0</v>
      </c>
      <c r="K1072" s="34">
        <v>0</v>
      </c>
      <c r="L1072" s="34">
        <v>1</v>
      </c>
      <c r="M1072" s="24">
        <f t="shared" si="32"/>
        <v>0</v>
      </c>
      <c r="N1072" s="24">
        <f t="shared" si="33"/>
        <v>0</v>
      </c>
      <c r="O1072" s="34">
        <v>0</v>
      </c>
    </row>
    <row r="1073" spans="1:15" ht="14.25" customHeight="1">
      <c r="A1073" s="23">
        <v>2016</v>
      </c>
      <c r="B1073" s="23" t="s">
        <v>2366</v>
      </c>
      <c r="C1073" s="13" t="s">
        <v>514</v>
      </c>
      <c r="D1073" s="13" t="s">
        <v>23</v>
      </c>
      <c r="E1073" s="13" t="s">
        <v>206</v>
      </c>
      <c r="F1073" s="24" t="s">
        <v>985</v>
      </c>
      <c r="G1073" s="13"/>
      <c r="H1073" s="13" t="s">
        <v>6</v>
      </c>
      <c r="I1073" s="34">
        <v>11</v>
      </c>
      <c r="J1073" s="34">
        <v>11</v>
      </c>
      <c r="K1073" s="34">
        <v>11</v>
      </c>
      <c r="L1073" s="34">
        <v>30</v>
      </c>
      <c r="M1073" s="24">
        <f t="shared" si="32"/>
        <v>1</v>
      </c>
      <c r="N1073" s="24">
        <f t="shared" si="33"/>
        <v>1</v>
      </c>
      <c r="O1073" s="34">
        <v>1</v>
      </c>
    </row>
    <row r="1074" spans="1:15" ht="14.25" customHeight="1">
      <c r="A1074" s="23">
        <v>2016</v>
      </c>
      <c r="B1074" s="23" t="s">
        <v>2366</v>
      </c>
      <c r="C1074" s="13" t="s">
        <v>514</v>
      </c>
      <c r="D1074" s="13" t="s">
        <v>23</v>
      </c>
      <c r="E1074" s="13" t="s">
        <v>206</v>
      </c>
      <c r="F1074" s="24" t="s">
        <v>986</v>
      </c>
      <c r="G1074" s="13"/>
      <c r="H1074" s="13" t="s">
        <v>6</v>
      </c>
      <c r="I1074" s="34">
        <v>25</v>
      </c>
      <c r="J1074" s="34">
        <v>21</v>
      </c>
      <c r="K1074" s="34">
        <v>19</v>
      </c>
      <c r="L1074" s="34">
        <v>32</v>
      </c>
      <c r="M1074" s="24">
        <f t="shared" si="32"/>
        <v>0.84</v>
      </c>
      <c r="N1074" s="24">
        <f t="shared" si="33"/>
        <v>0.90476190476190477</v>
      </c>
      <c r="O1074" s="34">
        <v>12</v>
      </c>
    </row>
    <row r="1075" spans="1:15" ht="14.25" customHeight="1">
      <c r="A1075" s="23">
        <v>2016</v>
      </c>
      <c r="B1075" s="23" t="s">
        <v>2366</v>
      </c>
      <c r="C1075" s="13" t="s">
        <v>514</v>
      </c>
      <c r="D1075" s="13" t="s">
        <v>23</v>
      </c>
      <c r="E1075" s="13" t="s">
        <v>204</v>
      </c>
      <c r="F1075" s="24" t="s">
        <v>1453</v>
      </c>
      <c r="G1075" s="13"/>
      <c r="H1075" s="13" t="s">
        <v>6</v>
      </c>
      <c r="I1075" s="34">
        <v>222</v>
      </c>
      <c r="J1075" s="34">
        <v>144</v>
      </c>
      <c r="K1075" s="34">
        <v>123</v>
      </c>
      <c r="L1075" s="34">
        <v>1048</v>
      </c>
      <c r="M1075" s="24">
        <f t="shared" si="32"/>
        <v>0.64864864864864868</v>
      </c>
      <c r="N1075" s="24">
        <f t="shared" si="33"/>
        <v>0.85416666666666663</v>
      </c>
      <c r="O1075" s="34">
        <v>80</v>
      </c>
    </row>
    <row r="1076" spans="1:15" ht="14.25" customHeight="1">
      <c r="A1076" s="23">
        <v>2016</v>
      </c>
      <c r="B1076" s="23" t="s">
        <v>2366</v>
      </c>
      <c r="C1076" s="13" t="s">
        <v>514</v>
      </c>
      <c r="D1076" s="13" t="s">
        <v>23</v>
      </c>
      <c r="E1076" s="13" t="s">
        <v>204</v>
      </c>
      <c r="F1076" s="24" t="s">
        <v>1460</v>
      </c>
      <c r="G1076" s="13"/>
      <c r="H1076" s="13" t="s">
        <v>6</v>
      </c>
      <c r="I1076" s="34">
        <v>42</v>
      </c>
      <c r="J1076" s="34">
        <v>37</v>
      </c>
      <c r="K1076" s="34">
        <v>22</v>
      </c>
      <c r="L1076" s="34">
        <v>199</v>
      </c>
      <c r="M1076" s="24">
        <f t="shared" si="32"/>
        <v>0.88095238095238093</v>
      </c>
      <c r="N1076" s="24">
        <f t="shared" si="33"/>
        <v>0.59459459459459463</v>
      </c>
      <c r="O1076" s="34">
        <v>11</v>
      </c>
    </row>
    <row r="1077" spans="1:15" ht="14.25" customHeight="1">
      <c r="A1077" s="23">
        <v>2016</v>
      </c>
      <c r="B1077" s="23" t="s">
        <v>2366</v>
      </c>
      <c r="C1077" s="13" t="s">
        <v>514</v>
      </c>
      <c r="D1077" s="13" t="s">
        <v>23</v>
      </c>
      <c r="E1077" s="13" t="s">
        <v>204</v>
      </c>
      <c r="F1077" s="24" t="s">
        <v>1464</v>
      </c>
      <c r="G1077" s="13"/>
      <c r="H1077" s="13" t="s">
        <v>6</v>
      </c>
      <c r="I1077" s="34">
        <v>55</v>
      </c>
      <c r="J1077" s="34">
        <v>41</v>
      </c>
      <c r="K1077" s="34">
        <v>36</v>
      </c>
      <c r="L1077" s="34">
        <v>246</v>
      </c>
      <c r="M1077" s="24">
        <f t="shared" si="32"/>
        <v>0.74545454545454548</v>
      </c>
      <c r="N1077" s="24">
        <f t="shared" si="33"/>
        <v>0.87804878048780488</v>
      </c>
      <c r="O1077" s="34">
        <v>26</v>
      </c>
    </row>
    <row r="1078" spans="1:15" ht="14.25" customHeight="1">
      <c r="A1078" s="23">
        <v>2016</v>
      </c>
      <c r="B1078" s="23" t="s">
        <v>2366</v>
      </c>
      <c r="C1078" s="13" t="s">
        <v>514</v>
      </c>
      <c r="D1078" s="13" t="s">
        <v>23</v>
      </c>
      <c r="E1078" s="13" t="s">
        <v>204</v>
      </c>
      <c r="F1078" s="24" t="s">
        <v>1490</v>
      </c>
      <c r="G1078" s="13"/>
      <c r="H1078" s="13" t="s">
        <v>6</v>
      </c>
      <c r="I1078" s="34">
        <v>157</v>
      </c>
      <c r="J1078" s="34">
        <v>79</v>
      </c>
      <c r="K1078" s="34">
        <v>63</v>
      </c>
      <c r="L1078" s="34">
        <v>361</v>
      </c>
      <c r="M1078" s="24">
        <f t="shared" si="32"/>
        <v>0.50318471337579618</v>
      </c>
      <c r="N1078" s="24">
        <f t="shared" si="33"/>
        <v>0.79746835443037978</v>
      </c>
      <c r="O1078" s="34">
        <v>0</v>
      </c>
    </row>
    <row r="1079" spans="1:15" ht="14.25" customHeight="1">
      <c r="A1079" s="23">
        <v>2016</v>
      </c>
      <c r="B1079" s="23" t="s">
        <v>2366</v>
      </c>
      <c r="C1079" s="13" t="s">
        <v>514</v>
      </c>
      <c r="D1079" s="13" t="s">
        <v>185</v>
      </c>
      <c r="E1079" s="13" t="s">
        <v>205</v>
      </c>
      <c r="F1079" s="24" t="s">
        <v>186</v>
      </c>
      <c r="G1079" s="13"/>
      <c r="H1079" s="13" t="s">
        <v>6</v>
      </c>
      <c r="I1079" s="34">
        <v>68</v>
      </c>
      <c r="J1079" s="34">
        <v>63</v>
      </c>
      <c r="K1079" s="34">
        <v>56</v>
      </c>
      <c r="L1079" s="34">
        <v>87</v>
      </c>
      <c r="M1079" s="24">
        <f t="shared" si="32"/>
        <v>0.92647058823529416</v>
      </c>
      <c r="N1079" s="24">
        <f t="shared" si="33"/>
        <v>0.88888888888888884</v>
      </c>
      <c r="O1079" s="34">
        <v>19</v>
      </c>
    </row>
    <row r="1080" spans="1:15" ht="14.25" customHeight="1">
      <c r="A1080" s="23">
        <v>2016</v>
      </c>
      <c r="B1080" s="23" t="s">
        <v>2366</v>
      </c>
      <c r="C1080" s="13" t="s">
        <v>514</v>
      </c>
      <c r="D1080" s="13" t="s">
        <v>185</v>
      </c>
      <c r="E1080" s="13" t="s">
        <v>205</v>
      </c>
      <c r="F1080" s="24" t="s">
        <v>43</v>
      </c>
      <c r="G1080" s="13"/>
      <c r="H1080" s="13" t="s">
        <v>6</v>
      </c>
      <c r="I1080" s="34">
        <v>42</v>
      </c>
      <c r="J1080" s="34">
        <v>38</v>
      </c>
      <c r="K1080" s="34">
        <v>34</v>
      </c>
      <c r="L1080" s="34">
        <v>60</v>
      </c>
      <c r="M1080" s="24">
        <f t="shared" si="32"/>
        <v>0.90476190476190477</v>
      </c>
      <c r="N1080" s="24">
        <f t="shared" si="33"/>
        <v>0.89473684210526316</v>
      </c>
      <c r="O1080" s="34">
        <v>25</v>
      </c>
    </row>
    <row r="1081" spans="1:15" ht="14.25" customHeight="1">
      <c r="A1081" s="23">
        <v>2016</v>
      </c>
      <c r="B1081" s="23" t="s">
        <v>2366</v>
      </c>
      <c r="C1081" s="13" t="s">
        <v>514</v>
      </c>
      <c r="D1081" s="13" t="s">
        <v>185</v>
      </c>
      <c r="E1081" s="13" t="s">
        <v>205</v>
      </c>
      <c r="F1081" s="24" t="s">
        <v>187</v>
      </c>
      <c r="G1081" s="13"/>
      <c r="H1081" s="13" t="s">
        <v>6</v>
      </c>
      <c r="I1081" s="34">
        <v>28</v>
      </c>
      <c r="J1081" s="34">
        <v>27</v>
      </c>
      <c r="K1081" s="34">
        <v>26</v>
      </c>
      <c r="L1081" s="34">
        <v>50</v>
      </c>
      <c r="M1081" s="24">
        <f t="shared" si="32"/>
        <v>0.9642857142857143</v>
      </c>
      <c r="N1081" s="24">
        <f t="shared" si="33"/>
        <v>0.96296296296296291</v>
      </c>
      <c r="O1081" s="34">
        <v>20</v>
      </c>
    </row>
    <row r="1082" spans="1:15" ht="14.25" customHeight="1">
      <c r="A1082" s="23">
        <v>2016</v>
      </c>
      <c r="B1082" s="23" t="s">
        <v>2366</v>
      </c>
      <c r="C1082" s="13" t="s">
        <v>514</v>
      </c>
      <c r="D1082" s="13" t="s">
        <v>185</v>
      </c>
      <c r="E1082" s="13" t="s">
        <v>205</v>
      </c>
      <c r="F1082" s="24" t="s">
        <v>188</v>
      </c>
      <c r="G1082" s="13"/>
      <c r="H1082" s="13" t="s">
        <v>6</v>
      </c>
      <c r="I1082" s="34">
        <v>39</v>
      </c>
      <c r="J1082" s="34">
        <v>30</v>
      </c>
      <c r="K1082" s="34">
        <v>28</v>
      </c>
      <c r="L1082" s="34">
        <v>58</v>
      </c>
      <c r="M1082" s="24">
        <f t="shared" si="32"/>
        <v>0.76923076923076927</v>
      </c>
      <c r="N1082" s="24">
        <f t="shared" si="33"/>
        <v>0.93333333333333335</v>
      </c>
      <c r="O1082" s="34">
        <v>30</v>
      </c>
    </row>
    <row r="1083" spans="1:15" ht="14.25" customHeight="1">
      <c r="A1083" s="23">
        <v>2016</v>
      </c>
      <c r="B1083" s="23" t="s">
        <v>2366</v>
      </c>
      <c r="C1083" s="13" t="s">
        <v>514</v>
      </c>
      <c r="D1083" s="13" t="s">
        <v>185</v>
      </c>
      <c r="E1083" s="13" t="s">
        <v>205</v>
      </c>
      <c r="F1083" s="24" t="s">
        <v>189</v>
      </c>
      <c r="G1083" s="13"/>
      <c r="H1083" s="13" t="s">
        <v>6</v>
      </c>
      <c r="I1083" s="34">
        <v>15</v>
      </c>
      <c r="J1083" s="34">
        <v>15</v>
      </c>
      <c r="K1083" s="34">
        <v>15</v>
      </c>
      <c r="L1083" s="34">
        <v>33</v>
      </c>
      <c r="M1083" s="24">
        <f t="shared" si="32"/>
        <v>1</v>
      </c>
      <c r="N1083" s="24">
        <f t="shared" si="33"/>
        <v>1</v>
      </c>
      <c r="O1083" s="34">
        <v>15</v>
      </c>
    </row>
    <row r="1084" spans="1:15" ht="14.25" customHeight="1">
      <c r="A1084" s="23">
        <v>2016</v>
      </c>
      <c r="B1084" s="23" t="s">
        <v>2366</v>
      </c>
      <c r="C1084" s="13" t="s">
        <v>514</v>
      </c>
      <c r="D1084" s="13" t="s">
        <v>185</v>
      </c>
      <c r="E1084" s="13" t="s">
        <v>206</v>
      </c>
      <c r="F1084" s="24" t="s">
        <v>1452</v>
      </c>
      <c r="G1084" s="13"/>
      <c r="H1084" s="13" t="s">
        <v>6</v>
      </c>
      <c r="I1084" s="34">
        <v>23</v>
      </c>
      <c r="J1084" s="34">
        <v>23</v>
      </c>
      <c r="K1084" s="34">
        <v>20</v>
      </c>
      <c r="L1084" s="34">
        <v>20</v>
      </c>
      <c r="M1084" s="24">
        <f t="shared" si="32"/>
        <v>1</v>
      </c>
      <c r="N1084" s="24">
        <f t="shared" si="33"/>
        <v>0.86956521739130432</v>
      </c>
      <c r="O1084" s="34">
        <v>0</v>
      </c>
    </row>
    <row r="1085" spans="1:15" ht="14.25" customHeight="1">
      <c r="A1085" s="23">
        <v>2016</v>
      </c>
      <c r="B1085" s="23" t="s">
        <v>2366</v>
      </c>
      <c r="C1085" s="13" t="s">
        <v>514</v>
      </c>
      <c r="D1085" s="13" t="s">
        <v>185</v>
      </c>
      <c r="E1085" s="13" t="s">
        <v>206</v>
      </c>
      <c r="F1085" s="24" t="s">
        <v>1450</v>
      </c>
      <c r="G1085" s="13"/>
      <c r="H1085" s="13" t="s">
        <v>6</v>
      </c>
      <c r="I1085" s="34">
        <v>32</v>
      </c>
      <c r="J1085" s="34">
        <v>31</v>
      </c>
      <c r="K1085" s="34">
        <v>27</v>
      </c>
      <c r="L1085" s="34">
        <v>54</v>
      </c>
      <c r="M1085" s="24">
        <f t="shared" si="32"/>
        <v>0.96875</v>
      </c>
      <c r="N1085" s="24">
        <f t="shared" si="33"/>
        <v>0.87096774193548387</v>
      </c>
      <c r="O1085" s="34">
        <v>6</v>
      </c>
    </row>
    <row r="1086" spans="1:15" ht="14.25" customHeight="1">
      <c r="A1086" s="23">
        <v>2016</v>
      </c>
      <c r="B1086" s="23" t="s">
        <v>2366</v>
      </c>
      <c r="C1086" s="13" t="s">
        <v>514</v>
      </c>
      <c r="D1086" s="13" t="s">
        <v>185</v>
      </c>
      <c r="E1086" s="13" t="s">
        <v>206</v>
      </c>
      <c r="F1086" s="24" t="s">
        <v>191</v>
      </c>
      <c r="G1086" s="13"/>
      <c r="H1086" s="13" t="s">
        <v>6</v>
      </c>
      <c r="I1086" s="34">
        <v>46</v>
      </c>
      <c r="J1086" s="34">
        <v>38</v>
      </c>
      <c r="K1086" s="34">
        <v>29</v>
      </c>
      <c r="L1086" s="34">
        <v>111</v>
      </c>
      <c r="M1086" s="24">
        <f t="shared" si="32"/>
        <v>0.82608695652173914</v>
      </c>
      <c r="N1086" s="24">
        <f t="shared" si="33"/>
        <v>0.76315789473684215</v>
      </c>
      <c r="O1086" s="34">
        <v>5</v>
      </c>
    </row>
    <row r="1087" spans="1:15" ht="14.25" customHeight="1">
      <c r="A1087" s="23">
        <v>2016</v>
      </c>
      <c r="B1087" s="23" t="s">
        <v>2366</v>
      </c>
      <c r="C1087" s="13" t="s">
        <v>514</v>
      </c>
      <c r="D1087" s="13" t="s">
        <v>185</v>
      </c>
      <c r="E1087" s="13" t="s">
        <v>206</v>
      </c>
      <c r="F1087" s="24" t="s">
        <v>66</v>
      </c>
      <c r="G1087" s="13"/>
      <c r="H1087" s="13" t="s">
        <v>6</v>
      </c>
      <c r="I1087" s="34">
        <v>0</v>
      </c>
      <c r="J1087" s="34">
        <v>0</v>
      </c>
      <c r="K1087" s="34">
        <v>0</v>
      </c>
      <c r="L1087" s="34">
        <v>0</v>
      </c>
      <c r="M1087" s="24">
        <f t="shared" si="32"/>
        <v>0</v>
      </c>
      <c r="N1087" s="24">
        <f t="shared" si="33"/>
        <v>0</v>
      </c>
      <c r="O1087" s="34">
        <v>2</v>
      </c>
    </row>
    <row r="1088" spans="1:15" ht="14.25" customHeight="1">
      <c r="A1088" s="23">
        <v>2016</v>
      </c>
      <c r="B1088" s="23" t="s">
        <v>2366</v>
      </c>
      <c r="C1088" s="13" t="s">
        <v>514</v>
      </c>
      <c r="D1088" s="13" t="s">
        <v>185</v>
      </c>
      <c r="E1088" s="13" t="s">
        <v>206</v>
      </c>
      <c r="F1088" s="24" t="s">
        <v>190</v>
      </c>
      <c r="G1088" s="13"/>
      <c r="H1088" s="13" t="s">
        <v>6</v>
      </c>
      <c r="I1088" s="34">
        <v>13</v>
      </c>
      <c r="J1088" s="34">
        <v>12</v>
      </c>
      <c r="K1088" s="34">
        <v>10</v>
      </c>
      <c r="L1088" s="34">
        <v>36</v>
      </c>
      <c r="M1088" s="24">
        <f t="shared" si="32"/>
        <v>0.92307692307692313</v>
      </c>
      <c r="N1088" s="24">
        <f t="shared" si="33"/>
        <v>0.83333333333333337</v>
      </c>
      <c r="O1088" s="34">
        <v>2</v>
      </c>
    </row>
    <row r="1089" spans="1:15" ht="14.25" customHeight="1">
      <c r="A1089" s="23">
        <v>2016</v>
      </c>
      <c r="B1089" s="23" t="s">
        <v>2366</v>
      </c>
      <c r="C1089" s="13" t="s">
        <v>514</v>
      </c>
      <c r="D1089" s="13" t="s">
        <v>185</v>
      </c>
      <c r="E1089" s="13" t="s">
        <v>206</v>
      </c>
      <c r="F1089" s="24" t="s">
        <v>193</v>
      </c>
      <c r="G1089" s="13"/>
      <c r="H1089" s="13" t="s">
        <v>6</v>
      </c>
      <c r="I1089" s="34">
        <v>0</v>
      </c>
      <c r="J1089" s="34">
        <v>0</v>
      </c>
      <c r="K1089" s="34">
        <v>0</v>
      </c>
      <c r="L1089" s="34">
        <v>30</v>
      </c>
      <c r="M1089" s="24">
        <f t="shared" si="32"/>
        <v>0</v>
      </c>
      <c r="N1089" s="24">
        <f t="shared" si="33"/>
        <v>0</v>
      </c>
      <c r="O1089" s="34">
        <v>0</v>
      </c>
    </row>
    <row r="1090" spans="1:15" ht="14.25" customHeight="1">
      <c r="A1090" s="23">
        <v>2016</v>
      </c>
      <c r="B1090" s="23" t="s">
        <v>2366</v>
      </c>
      <c r="C1090" s="13" t="s">
        <v>514</v>
      </c>
      <c r="D1090" s="13" t="s">
        <v>185</v>
      </c>
      <c r="E1090" s="13" t="s">
        <v>204</v>
      </c>
      <c r="F1090" s="24" t="s">
        <v>559</v>
      </c>
      <c r="G1090" s="13"/>
      <c r="H1090" s="13" t="s">
        <v>6</v>
      </c>
      <c r="I1090" s="34">
        <v>127</v>
      </c>
      <c r="J1090" s="34">
        <v>73</v>
      </c>
      <c r="K1090" s="34">
        <v>61</v>
      </c>
      <c r="L1090" s="34">
        <v>344</v>
      </c>
      <c r="M1090" s="24">
        <f t="shared" ref="M1090:M1153" si="34">+IFERROR(J1090/I1090,0)</f>
        <v>0.57480314960629919</v>
      </c>
      <c r="N1090" s="24">
        <f t="shared" ref="N1090:N1153" si="35">+IFERROR(K1090/J1090,0)</f>
        <v>0.83561643835616439</v>
      </c>
      <c r="O1090" s="34">
        <v>14</v>
      </c>
    </row>
    <row r="1091" spans="1:15" ht="14.25" customHeight="1">
      <c r="A1091" s="23">
        <v>2016</v>
      </c>
      <c r="B1091" s="23" t="s">
        <v>2366</v>
      </c>
      <c r="C1091" s="13" t="s">
        <v>514</v>
      </c>
      <c r="D1091" s="13" t="s">
        <v>185</v>
      </c>
      <c r="E1091" s="13" t="s">
        <v>204</v>
      </c>
      <c r="F1091" s="24" t="s">
        <v>1455</v>
      </c>
      <c r="G1091" s="13"/>
      <c r="H1091" s="13" t="s">
        <v>6</v>
      </c>
      <c r="I1091" s="34">
        <v>27</v>
      </c>
      <c r="J1091" s="34">
        <v>23</v>
      </c>
      <c r="K1091" s="34">
        <v>17</v>
      </c>
      <c r="L1091" s="34">
        <v>154</v>
      </c>
      <c r="M1091" s="24">
        <f t="shared" si="34"/>
        <v>0.85185185185185186</v>
      </c>
      <c r="N1091" s="24">
        <f t="shared" si="35"/>
        <v>0.73913043478260865</v>
      </c>
      <c r="O1091" s="34">
        <v>11</v>
      </c>
    </row>
    <row r="1092" spans="1:15" ht="14.25" customHeight="1">
      <c r="A1092" s="23">
        <v>2016</v>
      </c>
      <c r="B1092" s="23" t="s">
        <v>2366</v>
      </c>
      <c r="C1092" s="13" t="s">
        <v>514</v>
      </c>
      <c r="D1092" s="13" t="s">
        <v>185</v>
      </c>
      <c r="E1092" s="13" t="s">
        <v>204</v>
      </c>
      <c r="F1092" s="24" t="s">
        <v>1458</v>
      </c>
      <c r="G1092" s="13"/>
      <c r="H1092" s="13" t="s">
        <v>6</v>
      </c>
      <c r="I1092" s="34">
        <v>36</v>
      </c>
      <c r="J1092" s="34">
        <v>32</v>
      </c>
      <c r="K1092" s="34">
        <v>22</v>
      </c>
      <c r="L1092" s="34">
        <v>164</v>
      </c>
      <c r="M1092" s="24">
        <f t="shared" si="34"/>
        <v>0.88888888888888884</v>
      </c>
      <c r="N1092" s="24">
        <f t="shared" si="35"/>
        <v>0.6875</v>
      </c>
      <c r="O1092" s="34">
        <v>6</v>
      </c>
    </row>
    <row r="1093" spans="1:15" ht="14.25" customHeight="1">
      <c r="A1093" s="23">
        <v>2016</v>
      </c>
      <c r="B1093" s="23" t="s">
        <v>2366</v>
      </c>
      <c r="C1093" s="13" t="s">
        <v>514</v>
      </c>
      <c r="D1093" s="13" t="s">
        <v>185</v>
      </c>
      <c r="E1093" s="13" t="s">
        <v>204</v>
      </c>
      <c r="F1093" s="24" t="s">
        <v>1485</v>
      </c>
      <c r="G1093" s="13"/>
      <c r="H1093" s="13" t="s">
        <v>6</v>
      </c>
      <c r="I1093" s="34">
        <v>61</v>
      </c>
      <c r="J1093" s="34">
        <v>54</v>
      </c>
      <c r="K1093" s="34">
        <v>40</v>
      </c>
      <c r="L1093" s="34">
        <v>249</v>
      </c>
      <c r="M1093" s="24">
        <f t="shared" si="34"/>
        <v>0.88524590163934425</v>
      </c>
      <c r="N1093" s="24">
        <f t="shared" si="35"/>
        <v>0.7407407407407407</v>
      </c>
      <c r="O1093" s="34">
        <v>27</v>
      </c>
    </row>
    <row r="1094" spans="1:15" ht="14.25" customHeight="1">
      <c r="A1094" s="23">
        <v>2016</v>
      </c>
      <c r="B1094" s="23" t="s">
        <v>2366</v>
      </c>
      <c r="C1094" s="13" t="s">
        <v>514</v>
      </c>
      <c r="D1094" s="13" t="s">
        <v>185</v>
      </c>
      <c r="E1094" s="13" t="s">
        <v>204</v>
      </c>
      <c r="F1094" s="24" t="s">
        <v>1461</v>
      </c>
      <c r="G1094" s="13"/>
      <c r="H1094" s="13" t="s">
        <v>6</v>
      </c>
      <c r="I1094" s="34">
        <v>260</v>
      </c>
      <c r="J1094" s="34">
        <v>194</v>
      </c>
      <c r="K1094" s="34">
        <v>153</v>
      </c>
      <c r="L1094" s="34">
        <v>762</v>
      </c>
      <c r="M1094" s="24">
        <f t="shared" si="34"/>
        <v>0.74615384615384617</v>
      </c>
      <c r="N1094" s="24">
        <f t="shared" si="35"/>
        <v>0.78865979381443296</v>
      </c>
      <c r="O1094" s="34">
        <v>36</v>
      </c>
    </row>
    <row r="1095" spans="1:15" ht="14.25" customHeight="1">
      <c r="A1095" s="23">
        <v>2016</v>
      </c>
      <c r="B1095" s="23" t="s">
        <v>2366</v>
      </c>
      <c r="C1095" s="13" t="s">
        <v>514</v>
      </c>
      <c r="D1095" s="13" t="s">
        <v>185</v>
      </c>
      <c r="E1095" s="13" t="s">
        <v>204</v>
      </c>
      <c r="F1095" s="24" t="s">
        <v>1488</v>
      </c>
      <c r="G1095" s="13"/>
      <c r="H1095" s="13" t="s">
        <v>6</v>
      </c>
      <c r="I1095" s="34">
        <v>48</v>
      </c>
      <c r="J1095" s="34">
        <v>43</v>
      </c>
      <c r="K1095" s="34">
        <v>41</v>
      </c>
      <c r="L1095" s="34">
        <v>286</v>
      </c>
      <c r="M1095" s="24">
        <f t="shared" si="34"/>
        <v>0.89583333333333337</v>
      </c>
      <c r="N1095" s="24">
        <f t="shared" si="35"/>
        <v>0.95348837209302328</v>
      </c>
      <c r="O1095" s="34">
        <v>26</v>
      </c>
    </row>
    <row r="1096" spans="1:15" ht="14.25" customHeight="1">
      <c r="A1096" s="23">
        <v>2016</v>
      </c>
      <c r="B1096" s="23" t="s">
        <v>2366</v>
      </c>
      <c r="C1096" s="13" t="s">
        <v>514</v>
      </c>
      <c r="D1096" s="13" t="s">
        <v>185</v>
      </c>
      <c r="E1096" s="13" t="s">
        <v>204</v>
      </c>
      <c r="F1096" s="24" t="s">
        <v>1468</v>
      </c>
      <c r="G1096" s="13"/>
      <c r="H1096" s="13" t="s">
        <v>6</v>
      </c>
      <c r="I1096" s="34">
        <v>2</v>
      </c>
      <c r="J1096" s="34">
        <v>2</v>
      </c>
      <c r="K1096" s="34">
        <v>1</v>
      </c>
      <c r="L1096" s="34">
        <v>26</v>
      </c>
      <c r="M1096" s="24">
        <f t="shared" si="34"/>
        <v>1</v>
      </c>
      <c r="N1096" s="24">
        <f t="shared" si="35"/>
        <v>0.5</v>
      </c>
      <c r="O1096" s="34">
        <v>1</v>
      </c>
    </row>
    <row r="1097" spans="1:15" ht="14.25" customHeight="1">
      <c r="A1097" s="23">
        <v>2016</v>
      </c>
      <c r="B1097" s="23" t="s">
        <v>2366</v>
      </c>
      <c r="C1097" s="13" t="s">
        <v>514</v>
      </c>
      <c r="D1097" s="13" t="s">
        <v>185</v>
      </c>
      <c r="E1097" s="13" t="s">
        <v>204</v>
      </c>
      <c r="F1097" s="24" t="s">
        <v>584</v>
      </c>
      <c r="G1097" s="13"/>
      <c r="H1097" s="13" t="s">
        <v>6</v>
      </c>
      <c r="I1097" s="34">
        <v>181</v>
      </c>
      <c r="J1097" s="34">
        <v>109</v>
      </c>
      <c r="K1097" s="34">
        <v>93</v>
      </c>
      <c r="L1097" s="34">
        <v>517</v>
      </c>
      <c r="M1097" s="24">
        <f t="shared" si="34"/>
        <v>0.60220994475138123</v>
      </c>
      <c r="N1097" s="24">
        <f t="shared" si="35"/>
        <v>0.85321100917431192</v>
      </c>
      <c r="O1097" s="34">
        <v>28</v>
      </c>
    </row>
    <row r="1098" spans="1:15" ht="14.25" customHeight="1">
      <c r="A1098" s="23">
        <v>2016</v>
      </c>
      <c r="B1098" s="23" t="s">
        <v>2366</v>
      </c>
      <c r="C1098" s="13" t="s">
        <v>514</v>
      </c>
      <c r="D1098" s="13" t="s">
        <v>104</v>
      </c>
      <c r="E1098" s="13" t="s">
        <v>207</v>
      </c>
      <c r="F1098" s="24" t="s">
        <v>119</v>
      </c>
      <c r="G1098" s="13"/>
      <c r="H1098" s="13" t="s">
        <v>6</v>
      </c>
      <c r="I1098" s="34">
        <v>6</v>
      </c>
      <c r="J1098" s="34">
        <v>4</v>
      </c>
      <c r="K1098" s="34">
        <v>3</v>
      </c>
      <c r="L1098" s="34">
        <v>6</v>
      </c>
      <c r="M1098" s="24">
        <f t="shared" si="34"/>
        <v>0.66666666666666663</v>
      </c>
      <c r="N1098" s="24">
        <f t="shared" si="35"/>
        <v>0.75</v>
      </c>
      <c r="O1098" s="34">
        <v>0</v>
      </c>
    </row>
    <row r="1099" spans="1:15" ht="14.25" customHeight="1">
      <c r="A1099" s="23">
        <v>2016</v>
      </c>
      <c r="B1099" s="23" t="s">
        <v>2366</v>
      </c>
      <c r="C1099" s="13" t="s">
        <v>514</v>
      </c>
      <c r="D1099" s="13" t="s">
        <v>104</v>
      </c>
      <c r="E1099" s="13" t="s">
        <v>205</v>
      </c>
      <c r="F1099" s="24" t="s">
        <v>108</v>
      </c>
      <c r="G1099" s="13"/>
      <c r="H1099" s="13" t="s">
        <v>6</v>
      </c>
      <c r="I1099" s="34">
        <v>26</v>
      </c>
      <c r="J1099" s="34">
        <v>20</v>
      </c>
      <c r="K1099" s="34">
        <v>19</v>
      </c>
      <c r="L1099" s="34">
        <v>59</v>
      </c>
      <c r="M1099" s="24">
        <f t="shared" si="34"/>
        <v>0.76923076923076927</v>
      </c>
      <c r="N1099" s="24">
        <f t="shared" si="35"/>
        <v>0.95</v>
      </c>
      <c r="O1099" s="34">
        <v>14</v>
      </c>
    </row>
    <row r="1100" spans="1:15" ht="14.25" customHeight="1">
      <c r="A1100" s="23">
        <v>2016</v>
      </c>
      <c r="B1100" s="23" t="s">
        <v>2366</v>
      </c>
      <c r="C1100" s="13" t="s">
        <v>514</v>
      </c>
      <c r="D1100" s="13" t="s">
        <v>104</v>
      </c>
      <c r="E1100" s="13" t="s">
        <v>205</v>
      </c>
      <c r="F1100" s="24" t="s">
        <v>196</v>
      </c>
      <c r="G1100" s="13"/>
      <c r="H1100" s="13" t="s">
        <v>6</v>
      </c>
      <c r="I1100" s="34">
        <v>0</v>
      </c>
      <c r="J1100" s="34">
        <v>0</v>
      </c>
      <c r="K1100" s="34">
        <v>0</v>
      </c>
      <c r="L1100" s="34">
        <v>0</v>
      </c>
      <c r="M1100" s="24">
        <f t="shared" si="34"/>
        <v>0</v>
      </c>
      <c r="N1100" s="24">
        <f t="shared" si="35"/>
        <v>0</v>
      </c>
      <c r="O1100" s="34">
        <v>8</v>
      </c>
    </row>
    <row r="1101" spans="1:15" ht="14.25" customHeight="1">
      <c r="A1101" s="23">
        <v>2016</v>
      </c>
      <c r="B1101" s="23" t="s">
        <v>2366</v>
      </c>
      <c r="C1101" s="13" t="s">
        <v>514</v>
      </c>
      <c r="D1101" s="13" t="s">
        <v>104</v>
      </c>
      <c r="E1101" s="13" t="s">
        <v>205</v>
      </c>
      <c r="F1101" s="24" t="s">
        <v>196</v>
      </c>
      <c r="G1101" s="13"/>
      <c r="H1101" s="13" t="s">
        <v>6</v>
      </c>
      <c r="I1101" s="34">
        <v>0</v>
      </c>
      <c r="J1101" s="34">
        <v>0</v>
      </c>
      <c r="K1101" s="34">
        <v>0</v>
      </c>
      <c r="L1101" s="34">
        <v>6</v>
      </c>
      <c r="M1101" s="24">
        <f t="shared" si="34"/>
        <v>0</v>
      </c>
      <c r="N1101" s="24">
        <f t="shared" si="35"/>
        <v>0</v>
      </c>
      <c r="O1101" s="34">
        <v>0</v>
      </c>
    </row>
    <row r="1102" spans="1:15" ht="14.25" customHeight="1">
      <c r="A1102" s="23">
        <v>2016</v>
      </c>
      <c r="B1102" s="23" t="s">
        <v>2366</v>
      </c>
      <c r="C1102" s="13" t="s">
        <v>514</v>
      </c>
      <c r="D1102" s="13" t="s">
        <v>104</v>
      </c>
      <c r="E1102" s="13" t="s">
        <v>205</v>
      </c>
      <c r="F1102" s="24" t="s">
        <v>197</v>
      </c>
      <c r="G1102" s="13"/>
      <c r="H1102" s="13" t="s">
        <v>6</v>
      </c>
      <c r="I1102" s="34">
        <v>9</v>
      </c>
      <c r="J1102" s="34">
        <v>8</v>
      </c>
      <c r="K1102" s="34">
        <v>8</v>
      </c>
      <c r="L1102" s="34">
        <v>31</v>
      </c>
      <c r="M1102" s="24">
        <f t="shared" si="34"/>
        <v>0.88888888888888884</v>
      </c>
      <c r="N1102" s="24">
        <f t="shared" si="35"/>
        <v>1</v>
      </c>
      <c r="O1102" s="34">
        <v>15</v>
      </c>
    </row>
    <row r="1103" spans="1:15" ht="14.25" customHeight="1">
      <c r="A1103" s="23">
        <v>2016</v>
      </c>
      <c r="B1103" s="23" t="s">
        <v>2366</v>
      </c>
      <c r="C1103" s="13" t="s">
        <v>514</v>
      </c>
      <c r="D1103" s="13" t="s">
        <v>104</v>
      </c>
      <c r="E1103" s="13" t="s">
        <v>205</v>
      </c>
      <c r="F1103" s="24" t="s">
        <v>110</v>
      </c>
      <c r="G1103" s="13"/>
      <c r="H1103" s="13" t="s">
        <v>6</v>
      </c>
      <c r="I1103" s="34">
        <v>22</v>
      </c>
      <c r="J1103" s="34">
        <v>19</v>
      </c>
      <c r="K1103" s="34">
        <v>16</v>
      </c>
      <c r="L1103" s="34">
        <v>55</v>
      </c>
      <c r="M1103" s="24">
        <f t="shared" si="34"/>
        <v>0.86363636363636365</v>
      </c>
      <c r="N1103" s="24">
        <f t="shared" si="35"/>
        <v>0.84210526315789469</v>
      </c>
      <c r="O1103" s="34">
        <v>20</v>
      </c>
    </row>
    <row r="1104" spans="1:15" ht="14.25" customHeight="1">
      <c r="A1104" s="23">
        <v>2016</v>
      </c>
      <c r="B1104" s="23" t="s">
        <v>2366</v>
      </c>
      <c r="C1104" s="13" t="s">
        <v>514</v>
      </c>
      <c r="D1104" s="13" t="s">
        <v>104</v>
      </c>
      <c r="E1104" s="13" t="s">
        <v>205</v>
      </c>
      <c r="F1104" s="24" t="s">
        <v>3046</v>
      </c>
      <c r="G1104" s="13"/>
      <c r="H1104" s="13" t="s">
        <v>6</v>
      </c>
      <c r="I1104" s="34">
        <v>4</v>
      </c>
      <c r="J1104" s="34">
        <v>4</v>
      </c>
      <c r="K1104" s="34">
        <v>2</v>
      </c>
      <c r="L1104" s="34">
        <v>7</v>
      </c>
      <c r="M1104" s="24">
        <f t="shared" si="34"/>
        <v>1</v>
      </c>
      <c r="N1104" s="24">
        <f t="shared" si="35"/>
        <v>0.5</v>
      </c>
      <c r="O1104" s="34">
        <v>4</v>
      </c>
    </row>
    <row r="1105" spans="1:15" ht="14.25" customHeight="1">
      <c r="A1105" s="23">
        <v>2016</v>
      </c>
      <c r="B1105" s="23" t="s">
        <v>2366</v>
      </c>
      <c r="C1105" s="13" t="s">
        <v>514</v>
      </c>
      <c r="D1105" s="13" t="s">
        <v>104</v>
      </c>
      <c r="E1105" s="13" t="s">
        <v>206</v>
      </c>
      <c r="F1105" s="24" t="s">
        <v>198</v>
      </c>
      <c r="G1105" s="13"/>
      <c r="H1105" s="13" t="s">
        <v>6</v>
      </c>
      <c r="I1105" s="34">
        <v>16</v>
      </c>
      <c r="J1105" s="34">
        <v>15</v>
      </c>
      <c r="K1105" s="34">
        <v>13</v>
      </c>
      <c r="L1105" s="34">
        <v>34</v>
      </c>
      <c r="M1105" s="24">
        <f t="shared" si="34"/>
        <v>0.9375</v>
      </c>
      <c r="N1105" s="24">
        <f t="shared" si="35"/>
        <v>0.8666666666666667</v>
      </c>
      <c r="O1105" s="34">
        <v>7</v>
      </c>
    </row>
    <row r="1106" spans="1:15" ht="14.25" customHeight="1">
      <c r="A1106" s="23">
        <v>2016</v>
      </c>
      <c r="B1106" s="23" t="s">
        <v>2366</v>
      </c>
      <c r="C1106" s="13" t="s">
        <v>514</v>
      </c>
      <c r="D1106" s="13" t="s">
        <v>104</v>
      </c>
      <c r="E1106" s="13" t="s">
        <v>206</v>
      </c>
      <c r="F1106" s="24" t="s">
        <v>115</v>
      </c>
      <c r="G1106" s="13"/>
      <c r="H1106" s="13" t="s">
        <v>6</v>
      </c>
      <c r="I1106" s="34">
        <v>13</v>
      </c>
      <c r="J1106" s="34">
        <v>12</v>
      </c>
      <c r="K1106" s="34">
        <v>11</v>
      </c>
      <c r="L1106" s="34">
        <v>34</v>
      </c>
      <c r="M1106" s="24">
        <f t="shared" si="34"/>
        <v>0.92307692307692313</v>
      </c>
      <c r="N1106" s="24">
        <f t="shared" si="35"/>
        <v>0.91666666666666663</v>
      </c>
      <c r="O1106" s="34">
        <v>0</v>
      </c>
    </row>
    <row r="1107" spans="1:15" ht="14.25" customHeight="1">
      <c r="A1107" s="23">
        <v>2016</v>
      </c>
      <c r="B1107" s="23" t="s">
        <v>2366</v>
      </c>
      <c r="C1107" s="13" t="s">
        <v>514</v>
      </c>
      <c r="D1107" s="13" t="s">
        <v>104</v>
      </c>
      <c r="E1107" s="13" t="s">
        <v>204</v>
      </c>
      <c r="F1107" s="24" t="s">
        <v>1457</v>
      </c>
      <c r="G1107" s="13"/>
      <c r="H1107" s="13" t="s">
        <v>6</v>
      </c>
      <c r="I1107" s="34">
        <v>81</v>
      </c>
      <c r="J1107" s="34">
        <v>51</v>
      </c>
      <c r="K1107" s="34">
        <v>21</v>
      </c>
      <c r="L1107" s="34">
        <v>100</v>
      </c>
      <c r="M1107" s="24">
        <f t="shared" si="34"/>
        <v>0.62962962962962965</v>
      </c>
      <c r="N1107" s="24">
        <f t="shared" si="35"/>
        <v>0.41176470588235292</v>
      </c>
      <c r="O1107" s="34">
        <v>5</v>
      </c>
    </row>
    <row r="1108" spans="1:15" ht="14.25" customHeight="1">
      <c r="A1108" s="23">
        <v>2016</v>
      </c>
      <c r="B1108" s="23" t="s">
        <v>2366</v>
      </c>
      <c r="C1108" s="13" t="s">
        <v>514</v>
      </c>
      <c r="D1108" s="13" t="s">
        <v>104</v>
      </c>
      <c r="E1108" s="13" t="s">
        <v>204</v>
      </c>
      <c r="F1108" s="24" t="s">
        <v>1486</v>
      </c>
      <c r="G1108" s="13"/>
      <c r="H1108" s="13" t="s">
        <v>6</v>
      </c>
      <c r="I1108" s="34">
        <v>337</v>
      </c>
      <c r="J1108" s="34">
        <v>211</v>
      </c>
      <c r="K1108" s="34">
        <v>157</v>
      </c>
      <c r="L1108" s="34">
        <v>642</v>
      </c>
      <c r="M1108" s="24">
        <f t="shared" si="34"/>
        <v>0.62611275964391688</v>
      </c>
      <c r="N1108" s="24">
        <f t="shared" si="35"/>
        <v>0.74407582938388628</v>
      </c>
      <c r="O1108" s="34">
        <v>40</v>
      </c>
    </row>
    <row r="1109" spans="1:15" ht="14.25" customHeight="1">
      <c r="A1109" s="23">
        <v>2016</v>
      </c>
      <c r="B1109" s="23" t="s">
        <v>2366</v>
      </c>
      <c r="C1109" s="13" t="s">
        <v>514</v>
      </c>
      <c r="D1109" s="13" t="s">
        <v>104</v>
      </c>
      <c r="E1109" s="13" t="s">
        <v>204</v>
      </c>
      <c r="F1109" s="24" t="s">
        <v>1489</v>
      </c>
      <c r="G1109" s="13"/>
      <c r="H1109" s="13" t="s">
        <v>6</v>
      </c>
      <c r="I1109" s="34">
        <v>78</v>
      </c>
      <c r="J1109" s="34">
        <v>52</v>
      </c>
      <c r="K1109" s="34">
        <v>37</v>
      </c>
      <c r="L1109" s="34">
        <v>137</v>
      </c>
      <c r="M1109" s="24">
        <f t="shared" si="34"/>
        <v>0.66666666666666663</v>
      </c>
      <c r="N1109" s="24">
        <f t="shared" si="35"/>
        <v>0.71153846153846156</v>
      </c>
      <c r="O1109" s="34">
        <v>5</v>
      </c>
    </row>
    <row r="1110" spans="1:15" ht="14.25" customHeight="1">
      <c r="A1110" s="23">
        <v>2016</v>
      </c>
      <c r="B1110" s="23" t="s">
        <v>2366</v>
      </c>
      <c r="C1110" s="13" t="s">
        <v>514</v>
      </c>
      <c r="D1110" s="13" t="s">
        <v>104</v>
      </c>
      <c r="E1110" s="13" t="s">
        <v>204</v>
      </c>
      <c r="F1110" s="24" t="s">
        <v>1471</v>
      </c>
      <c r="G1110" s="13"/>
      <c r="H1110" s="13" t="s">
        <v>6</v>
      </c>
      <c r="I1110" s="34">
        <v>125</v>
      </c>
      <c r="J1110" s="34">
        <v>111</v>
      </c>
      <c r="K1110" s="34">
        <v>73</v>
      </c>
      <c r="L1110" s="34">
        <v>231</v>
      </c>
      <c r="M1110" s="24">
        <f t="shared" si="34"/>
        <v>0.88800000000000001</v>
      </c>
      <c r="N1110" s="24">
        <f t="shared" si="35"/>
        <v>0.65765765765765771</v>
      </c>
      <c r="O1110" s="34">
        <v>20</v>
      </c>
    </row>
    <row r="1111" spans="1:15" ht="14.25" customHeight="1">
      <c r="A1111" s="23">
        <v>2016</v>
      </c>
      <c r="B1111" s="23" t="s">
        <v>2366</v>
      </c>
      <c r="C1111" s="13" t="s">
        <v>514</v>
      </c>
      <c r="D1111" s="13" t="s">
        <v>104</v>
      </c>
      <c r="E1111" s="13" t="s">
        <v>204</v>
      </c>
      <c r="F1111" s="24" t="s">
        <v>1472</v>
      </c>
      <c r="G1111" s="13"/>
      <c r="H1111" s="13" t="s">
        <v>6</v>
      </c>
      <c r="I1111" s="34">
        <v>184</v>
      </c>
      <c r="J1111" s="34">
        <v>142</v>
      </c>
      <c r="K1111" s="34">
        <v>103</v>
      </c>
      <c r="L1111" s="34">
        <v>649</v>
      </c>
      <c r="M1111" s="24">
        <f t="shared" si="34"/>
        <v>0.77173913043478259</v>
      </c>
      <c r="N1111" s="24">
        <f t="shared" si="35"/>
        <v>0.72535211267605637</v>
      </c>
      <c r="O1111" s="34">
        <v>73</v>
      </c>
    </row>
    <row r="1112" spans="1:15" ht="14.25" customHeight="1">
      <c r="A1112" s="23">
        <v>2016</v>
      </c>
      <c r="B1112" s="23" t="s">
        <v>2366</v>
      </c>
      <c r="C1112" s="13" t="s">
        <v>514</v>
      </c>
      <c r="D1112" s="13" t="s">
        <v>104</v>
      </c>
      <c r="E1112" s="13" t="s">
        <v>204</v>
      </c>
      <c r="F1112" s="24" t="s">
        <v>1487</v>
      </c>
      <c r="G1112" s="13"/>
      <c r="H1112" s="13" t="s">
        <v>6</v>
      </c>
      <c r="I1112" s="34">
        <v>12</v>
      </c>
      <c r="J1112" s="34">
        <v>10</v>
      </c>
      <c r="K1112" s="34">
        <v>5</v>
      </c>
      <c r="L1112" s="34">
        <v>28</v>
      </c>
      <c r="M1112" s="24">
        <f t="shared" si="34"/>
        <v>0.83333333333333337</v>
      </c>
      <c r="N1112" s="24">
        <f t="shared" si="35"/>
        <v>0.5</v>
      </c>
      <c r="O1112" s="34">
        <v>3</v>
      </c>
    </row>
    <row r="1113" spans="1:15" ht="14.25" customHeight="1">
      <c r="A1113" s="23">
        <v>2016</v>
      </c>
      <c r="B1113" s="23" t="s">
        <v>2367</v>
      </c>
      <c r="C1113" s="13" t="s">
        <v>1886</v>
      </c>
      <c r="D1113" s="13" t="s">
        <v>5</v>
      </c>
      <c r="E1113" s="13" t="s">
        <v>205</v>
      </c>
      <c r="F1113" s="24" t="s">
        <v>7</v>
      </c>
      <c r="G1113" s="13"/>
      <c r="H1113" s="13" t="s">
        <v>6</v>
      </c>
      <c r="I1113" s="34">
        <v>12</v>
      </c>
      <c r="J1113" s="34">
        <v>12</v>
      </c>
      <c r="K1113" s="34">
        <v>10</v>
      </c>
      <c r="L1113" s="34">
        <v>16</v>
      </c>
      <c r="M1113" s="24">
        <f t="shared" si="34"/>
        <v>1</v>
      </c>
      <c r="N1113" s="24">
        <f t="shared" si="35"/>
        <v>0.83333333333333337</v>
      </c>
      <c r="O1113" s="34">
        <v>7</v>
      </c>
    </row>
    <row r="1114" spans="1:15" ht="14.25" customHeight="1">
      <c r="A1114" s="23">
        <v>2016</v>
      </c>
      <c r="B1114" s="23" t="s">
        <v>2367</v>
      </c>
      <c r="C1114" s="13" t="s">
        <v>1886</v>
      </c>
      <c r="D1114" s="13" t="s">
        <v>5</v>
      </c>
      <c r="E1114" s="13" t="s">
        <v>206</v>
      </c>
      <c r="F1114" s="24" t="s">
        <v>9</v>
      </c>
      <c r="G1114" s="13"/>
      <c r="H1114" s="13" t="s">
        <v>6</v>
      </c>
      <c r="I1114" s="34">
        <v>0</v>
      </c>
      <c r="J1114" s="34">
        <v>0</v>
      </c>
      <c r="K1114" s="34">
        <v>0</v>
      </c>
      <c r="L1114" s="34">
        <v>34</v>
      </c>
      <c r="M1114" s="24">
        <f t="shared" si="34"/>
        <v>0</v>
      </c>
      <c r="N1114" s="24">
        <f t="shared" si="35"/>
        <v>0</v>
      </c>
      <c r="O1114" s="34">
        <v>5</v>
      </c>
    </row>
    <row r="1115" spans="1:15" ht="14.25" customHeight="1">
      <c r="A1115" s="23">
        <v>2016</v>
      </c>
      <c r="B1115" s="23" t="s">
        <v>2367</v>
      </c>
      <c r="C1115" s="13" t="s">
        <v>1886</v>
      </c>
      <c r="D1115" s="13" t="s">
        <v>5</v>
      </c>
      <c r="E1115" s="13" t="s">
        <v>204</v>
      </c>
      <c r="F1115" s="24" t="s">
        <v>559</v>
      </c>
      <c r="G1115" s="13"/>
      <c r="H1115" s="13" t="s">
        <v>6</v>
      </c>
      <c r="I1115" s="34">
        <v>385</v>
      </c>
      <c r="J1115" s="34">
        <v>218</v>
      </c>
      <c r="K1115" s="34">
        <v>103</v>
      </c>
      <c r="L1115" s="34">
        <v>925</v>
      </c>
      <c r="M1115" s="24">
        <f t="shared" si="34"/>
        <v>0.5662337662337662</v>
      </c>
      <c r="N1115" s="24">
        <f t="shared" si="35"/>
        <v>0.47247706422018348</v>
      </c>
      <c r="O1115" s="34">
        <v>97</v>
      </c>
    </row>
    <row r="1116" spans="1:15" ht="14.25" customHeight="1">
      <c r="A1116" s="23">
        <v>2016</v>
      </c>
      <c r="B1116" s="23" t="s">
        <v>2367</v>
      </c>
      <c r="C1116" s="13" t="s">
        <v>1886</v>
      </c>
      <c r="D1116" s="13" t="s">
        <v>5</v>
      </c>
      <c r="E1116" s="13" t="s">
        <v>204</v>
      </c>
      <c r="F1116" s="24" t="s">
        <v>1462</v>
      </c>
      <c r="G1116" s="13"/>
      <c r="H1116" s="13" t="s">
        <v>6</v>
      </c>
      <c r="I1116" s="34">
        <v>238</v>
      </c>
      <c r="J1116" s="34">
        <v>177</v>
      </c>
      <c r="K1116" s="34">
        <v>89</v>
      </c>
      <c r="L1116" s="34">
        <v>1037</v>
      </c>
      <c r="M1116" s="24">
        <f t="shared" si="34"/>
        <v>0.74369747899159666</v>
      </c>
      <c r="N1116" s="24">
        <f t="shared" si="35"/>
        <v>0.50282485875706218</v>
      </c>
      <c r="O1116" s="34">
        <v>96</v>
      </c>
    </row>
    <row r="1117" spans="1:15" ht="14.25" customHeight="1">
      <c r="A1117" s="23">
        <v>2016</v>
      </c>
      <c r="B1117" s="23" t="s">
        <v>2367</v>
      </c>
      <c r="C1117" s="13" t="s">
        <v>1886</v>
      </c>
      <c r="D1117" s="13" t="s">
        <v>10</v>
      </c>
      <c r="E1117" s="13" t="s">
        <v>206</v>
      </c>
      <c r="F1117" s="24" t="s">
        <v>12</v>
      </c>
      <c r="G1117" s="13"/>
      <c r="H1117" s="13" t="s">
        <v>6</v>
      </c>
      <c r="I1117" s="34">
        <v>23</v>
      </c>
      <c r="J1117" s="34">
        <v>20</v>
      </c>
      <c r="K1117" s="34">
        <v>20</v>
      </c>
      <c r="L1117" s="34">
        <v>20</v>
      </c>
      <c r="M1117" s="24">
        <f t="shared" si="34"/>
        <v>0.86956521739130432</v>
      </c>
      <c r="N1117" s="24">
        <f t="shared" si="35"/>
        <v>1</v>
      </c>
      <c r="O1117" s="34">
        <v>0</v>
      </c>
    </row>
    <row r="1118" spans="1:15" ht="14.25" customHeight="1">
      <c r="A1118" s="23">
        <v>2016</v>
      </c>
      <c r="B1118" s="23" t="s">
        <v>2367</v>
      </c>
      <c r="C1118" s="13" t="s">
        <v>1886</v>
      </c>
      <c r="D1118" s="13" t="s">
        <v>10</v>
      </c>
      <c r="E1118" s="13" t="s">
        <v>206</v>
      </c>
      <c r="F1118" s="24" t="s">
        <v>13</v>
      </c>
      <c r="G1118" s="13"/>
      <c r="H1118" s="13" t="s">
        <v>6</v>
      </c>
      <c r="I1118" s="34">
        <v>13</v>
      </c>
      <c r="J1118" s="34">
        <v>9</v>
      </c>
      <c r="K1118" s="34">
        <v>6</v>
      </c>
      <c r="L1118" s="34">
        <v>47</v>
      </c>
      <c r="M1118" s="24">
        <f t="shared" si="34"/>
        <v>0.69230769230769229</v>
      </c>
      <c r="N1118" s="24">
        <f t="shared" si="35"/>
        <v>0.66666666666666663</v>
      </c>
      <c r="O1118" s="34">
        <v>1</v>
      </c>
    </row>
    <row r="1119" spans="1:15" ht="14.25" customHeight="1">
      <c r="A1119" s="23">
        <v>2016</v>
      </c>
      <c r="B1119" s="23" t="s">
        <v>2367</v>
      </c>
      <c r="C1119" s="13" t="s">
        <v>1886</v>
      </c>
      <c r="D1119" s="13" t="s">
        <v>10</v>
      </c>
      <c r="E1119" s="13" t="s">
        <v>204</v>
      </c>
      <c r="F1119" s="24" t="s">
        <v>1454</v>
      </c>
      <c r="G1119" s="13"/>
      <c r="H1119" s="13" t="s">
        <v>6</v>
      </c>
      <c r="I1119" s="34">
        <v>116</v>
      </c>
      <c r="J1119" s="34">
        <v>72</v>
      </c>
      <c r="K1119" s="34">
        <v>42</v>
      </c>
      <c r="L1119" s="34">
        <v>204</v>
      </c>
      <c r="M1119" s="24">
        <f t="shared" si="34"/>
        <v>0.62068965517241381</v>
      </c>
      <c r="N1119" s="24">
        <f t="shared" si="35"/>
        <v>0.58333333333333337</v>
      </c>
      <c r="O1119" s="34">
        <v>0</v>
      </c>
    </row>
    <row r="1120" spans="1:15" ht="14.25" customHeight="1">
      <c r="A1120" s="23">
        <v>2016</v>
      </c>
      <c r="B1120" s="23" t="s">
        <v>2367</v>
      </c>
      <c r="C1120" s="13" t="s">
        <v>1886</v>
      </c>
      <c r="D1120" s="13" t="s">
        <v>10</v>
      </c>
      <c r="E1120" s="13" t="s">
        <v>204</v>
      </c>
      <c r="F1120" s="24" t="s">
        <v>1455</v>
      </c>
      <c r="G1120" s="13"/>
      <c r="H1120" s="13" t="s">
        <v>6</v>
      </c>
      <c r="I1120" s="34">
        <v>158</v>
      </c>
      <c r="J1120" s="34">
        <v>123</v>
      </c>
      <c r="K1120" s="34">
        <v>74</v>
      </c>
      <c r="L1120" s="34">
        <v>618</v>
      </c>
      <c r="M1120" s="24">
        <f t="shared" si="34"/>
        <v>0.77848101265822789</v>
      </c>
      <c r="N1120" s="24">
        <f t="shared" si="35"/>
        <v>0.60162601626016265</v>
      </c>
      <c r="O1120" s="34">
        <v>72</v>
      </c>
    </row>
    <row r="1121" spans="1:15" ht="14.25" customHeight="1">
      <c r="A1121" s="23">
        <v>2016</v>
      </c>
      <c r="B1121" s="23" t="s">
        <v>2367</v>
      </c>
      <c r="C1121" s="13" t="s">
        <v>1886</v>
      </c>
      <c r="D1121" s="13" t="s">
        <v>10</v>
      </c>
      <c r="E1121" s="13" t="s">
        <v>204</v>
      </c>
      <c r="F1121" s="24" t="s">
        <v>1467</v>
      </c>
      <c r="G1121" s="13"/>
      <c r="H1121" s="13" t="s">
        <v>6</v>
      </c>
      <c r="I1121" s="34">
        <v>183</v>
      </c>
      <c r="J1121" s="34">
        <v>101</v>
      </c>
      <c r="K1121" s="34">
        <v>61</v>
      </c>
      <c r="L1121" s="34">
        <v>515</v>
      </c>
      <c r="M1121" s="24">
        <f t="shared" si="34"/>
        <v>0.55191256830601088</v>
      </c>
      <c r="N1121" s="24">
        <f t="shared" si="35"/>
        <v>0.60396039603960394</v>
      </c>
      <c r="O1121" s="34">
        <v>29</v>
      </c>
    </row>
    <row r="1122" spans="1:15" ht="14.25" customHeight="1">
      <c r="A1122" s="23">
        <v>2016</v>
      </c>
      <c r="B1122" s="23" t="s">
        <v>2367</v>
      </c>
      <c r="C1122" s="13" t="s">
        <v>1886</v>
      </c>
      <c r="D1122" s="13" t="s">
        <v>14</v>
      </c>
      <c r="E1122" s="13" t="s">
        <v>207</v>
      </c>
      <c r="F1122" s="24" t="s">
        <v>22</v>
      </c>
      <c r="G1122" s="13"/>
      <c r="H1122" s="13" t="s">
        <v>6</v>
      </c>
      <c r="I1122" s="34">
        <v>19</v>
      </c>
      <c r="J1122" s="34">
        <v>11</v>
      </c>
      <c r="K1122" s="34">
        <v>6</v>
      </c>
      <c r="L1122" s="34">
        <v>38</v>
      </c>
      <c r="M1122" s="24">
        <f t="shared" si="34"/>
        <v>0.57894736842105265</v>
      </c>
      <c r="N1122" s="24">
        <f t="shared" si="35"/>
        <v>0.54545454545454541</v>
      </c>
      <c r="O1122" s="34">
        <v>12</v>
      </c>
    </row>
    <row r="1123" spans="1:15" ht="14.25" customHeight="1">
      <c r="A1123" s="23">
        <v>2016</v>
      </c>
      <c r="B1123" s="23" t="s">
        <v>2367</v>
      </c>
      <c r="C1123" s="13" t="s">
        <v>1886</v>
      </c>
      <c r="D1123" s="13" t="s">
        <v>14</v>
      </c>
      <c r="E1123" s="13" t="s">
        <v>205</v>
      </c>
      <c r="F1123" s="24" t="s">
        <v>16</v>
      </c>
      <c r="G1123" s="13"/>
      <c r="H1123" s="13" t="s">
        <v>6</v>
      </c>
      <c r="I1123" s="34">
        <v>0</v>
      </c>
      <c r="J1123" s="34">
        <v>0</v>
      </c>
      <c r="K1123" s="34">
        <v>0</v>
      </c>
      <c r="L1123" s="34">
        <v>7</v>
      </c>
      <c r="M1123" s="24">
        <f t="shared" si="34"/>
        <v>0</v>
      </c>
      <c r="N1123" s="24">
        <f t="shared" si="35"/>
        <v>0</v>
      </c>
      <c r="O1123" s="34">
        <v>4</v>
      </c>
    </row>
    <row r="1124" spans="1:15" ht="14.25" customHeight="1">
      <c r="A1124" s="23">
        <v>2016</v>
      </c>
      <c r="B1124" s="23" t="s">
        <v>2367</v>
      </c>
      <c r="C1124" s="13" t="s">
        <v>1886</v>
      </c>
      <c r="D1124" s="13" t="s">
        <v>14</v>
      </c>
      <c r="E1124" s="13" t="s">
        <v>205</v>
      </c>
      <c r="F1124" s="24" t="s">
        <v>18</v>
      </c>
      <c r="G1124" s="13"/>
      <c r="H1124" s="13" t="s">
        <v>6</v>
      </c>
      <c r="I1124" s="34">
        <v>0</v>
      </c>
      <c r="J1124" s="34">
        <v>0</v>
      </c>
      <c r="K1124" s="34">
        <v>0</v>
      </c>
      <c r="L1124" s="34">
        <v>5</v>
      </c>
      <c r="M1124" s="24">
        <f t="shared" si="34"/>
        <v>0</v>
      </c>
      <c r="N1124" s="24">
        <f t="shared" si="35"/>
        <v>0</v>
      </c>
      <c r="O1124" s="34">
        <v>1</v>
      </c>
    </row>
    <row r="1125" spans="1:15" ht="14.25" customHeight="1">
      <c r="A1125" s="23">
        <v>2016</v>
      </c>
      <c r="B1125" s="23" t="s">
        <v>2367</v>
      </c>
      <c r="C1125" s="13" t="s">
        <v>1886</v>
      </c>
      <c r="D1125" s="13" t="s">
        <v>14</v>
      </c>
      <c r="E1125" s="13" t="s">
        <v>205</v>
      </c>
      <c r="F1125" s="24" t="s">
        <v>19</v>
      </c>
      <c r="G1125" s="13"/>
      <c r="H1125" s="13" t="s">
        <v>6</v>
      </c>
      <c r="I1125" s="34">
        <v>9</v>
      </c>
      <c r="J1125" s="34">
        <v>7</v>
      </c>
      <c r="K1125" s="34">
        <v>5</v>
      </c>
      <c r="L1125" s="34">
        <v>5</v>
      </c>
      <c r="M1125" s="24">
        <f t="shared" si="34"/>
        <v>0.77777777777777779</v>
      </c>
      <c r="N1125" s="24">
        <f t="shared" si="35"/>
        <v>0.7142857142857143</v>
      </c>
      <c r="O1125" s="34">
        <v>7</v>
      </c>
    </row>
    <row r="1126" spans="1:15" ht="14.25" customHeight="1">
      <c r="A1126" s="23">
        <v>2016</v>
      </c>
      <c r="B1126" s="23" t="s">
        <v>2367</v>
      </c>
      <c r="C1126" s="13" t="s">
        <v>1886</v>
      </c>
      <c r="D1126" s="13" t="s">
        <v>14</v>
      </c>
      <c r="E1126" s="13" t="s">
        <v>206</v>
      </c>
      <c r="F1126" s="24" t="s">
        <v>20</v>
      </c>
      <c r="G1126" s="13"/>
      <c r="H1126" s="13" t="s">
        <v>6</v>
      </c>
      <c r="I1126" s="34">
        <v>18</v>
      </c>
      <c r="J1126" s="34">
        <v>16</v>
      </c>
      <c r="K1126" s="34">
        <v>14</v>
      </c>
      <c r="L1126" s="34">
        <v>57</v>
      </c>
      <c r="M1126" s="24">
        <f t="shared" si="34"/>
        <v>0.88888888888888884</v>
      </c>
      <c r="N1126" s="24">
        <f t="shared" si="35"/>
        <v>0.875</v>
      </c>
      <c r="O1126" s="34">
        <v>9</v>
      </c>
    </row>
    <row r="1127" spans="1:15" ht="14.25" customHeight="1">
      <c r="A1127" s="23">
        <v>2016</v>
      </c>
      <c r="B1127" s="23" t="s">
        <v>2367</v>
      </c>
      <c r="C1127" s="13" t="s">
        <v>1886</v>
      </c>
      <c r="D1127" s="13" t="s">
        <v>14</v>
      </c>
      <c r="E1127" s="13" t="s">
        <v>206</v>
      </c>
      <c r="F1127" s="24" t="s">
        <v>21</v>
      </c>
      <c r="G1127" s="13"/>
      <c r="H1127" s="13" t="s">
        <v>6</v>
      </c>
      <c r="I1127" s="34">
        <v>16</v>
      </c>
      <c r="J1127" s="34">
        <v>10</v>
      </c>
      <c r="K1127" s="34">
        <v>7</v>
      </c>
      <c r="L1127" s="34">
        <v>20</v>
      </c>
      <c r="M1127" s="24">
        <f t="shared" si="34"/>
        <v>0.625</v>
      </c>
      <c r="N1127" s="24">
        <f t="shared" si="35"/>
        <v>0.7</v>
      </c>
      <c r="O1127" s="34">
        <v>1</v>
      </c>
    </row>
    <row r="1128" spans="1:15" ht="14.25" customHeight="1">
      <c r="A1128" s="23">
        <v>2016</v>
      </c>
      <c r="B1128" s="23" t="s">
        <v>2367</v>
      </c>
      <c r="C1128" s="13" t="s">
        <v>1886</v>
      </c>
      <c r="D1128" s="13" t="s">
        <v>14</v>
      </c>
      <c r="E1128" s="13" t="s">
        <v>204</v>
      </c>
      <c r="F1128" s="24" t="s">
        <v>1456</v>
      </c>
      <c r="G1128" s="13"/>
      <c r="H1128" s="13" t="s">
        <v>6</v>
      </c>
      <c r="I1128" s="34">
        <v>45</v>
      </c>
      <c r="J1128" s="34">
        <v>38</v>
      </c>
      <c r="K1128" s="34">
        <v>25</v>
      </c>
      <c r="L1128" s="34">
        <v>175</v>
      </c>
      <c r="M1128" s="24">
        <f t="shared" si="34"/>
        <v>0.84444444444444444</v>
      </c>
      <c r="N1128" s="24">
        <f t="shared" si="35"/>
        <v>0.65789473684210531</v>
      </c>
      <c r="O1128" s="34">
        <v>9</v>
      </c>
    </row>
    <row r="1129" spans="1:15" ht="14.25" customHeight="1">
      <c r="A1129" s="23">
        <v>2016</v>
      </c>
      <c r="B1129" s="23" t="s">
        <v>2367</v>
      </c>
      <c r="C1129" s="13" t="s">
        <v>1886</v>
      </c>
      <c r="D1129" s="13" t="s">
        <v>14</v>
      </c>
      <c r="E1129" s="13" t="s">
        <v>204</v>
      </c>
      <c r="F1129" s="24" t="s">
        <v>1457</v>
      </c>
      <c r="G1129" s="13"/>
      <c r="H1129" s="13" t="s">
        <v>6</v>
      </c>
      <c r="I1129" s="34">
        <v>63</v>
      </c>
      <c r="J1129" s="34">
        <v>50</v>
      </c>
      <c r="K1129" s="34">
        <v>30</v>
      </c>
      <c r="L1129" s="34">
        <v>300</v>
      </c>
      <c r="M1129" s="24">
        <f t="shared" si="34"/>
        <v>0.79365079365079361</v>
      </c>
      <c r="N1129" s="24">
        <f t="shared" si="35"/>
        <v>0.6</v>
      </c>
      <c r="O1129" s="34">
        <v>17</v>
      </c>
    </row>
    <row r="1130" spans="1:15" ht="14.25" customHeight="1">
      <c r="A1130" s="23">
        <v>2016</v>
      </c>
      <c r="B1130" s="23" t="s">
        <v>2367</v>
      </c>
      <c r="C1130" s="13" t="s">
        <v>1886</v>
      </c>
      <c r="D1130" s="13" t="s">
        <v>14</v>
      </c>
      <c r="E1130" s="13" t="s">
        <v>204</v>
      </c>
      <c r="F1130" s="24" t="s">
        <v>1474</v>
      </c>
      <c r="G1130" s="13"/>
      <c r="H1130" s="13" t="s">
        <v>6</v>
      </c>
      <c r="I1130" s="34">
        <v>24</v>
      </c>
      <c r="J1130" s="34">
        <v>20</v>
      </c>
      <c r="K1130" s="34">
        <v>13</v>
      </c>
      <c r="L1130" s="34">
        <v>72</v>
      </c>
      <c r="M1130" s="24">
        <f t="shared" si="34"/>
        <v>0.83333333333333337</v>
      </c>
      <c r="N1130" s="24">
        <f t="shared" si="35"/>
        <v>0.65</v>
      </c>
      <c r="O1130" s="34">
        <v>3</v>
      </c>
    </row>
    <row r="1131" spans="1:15" ht="14.25" customHeight="1">
      <c r="A1131" s="23">
        <v>2016</v>
      </c>
      <c r="B1131" s="23" t="s">
        <v>2367</v>
      </c>
      <c r="C1131" s="13" t="s">
        <v>1886</v>
      </c>
      <c r="D1131" s="13" t="s">
        <v>14</v>
      </c>
      <c r="E1131" s="13" t="s">
        <v>204</v>
      </c>
      <c r="F1131" s="24" t="s">
        <v>1475</v>
      </c>
      <c r="G1131" s="13"/>
      <c r="H1131" s="13" t="s">
        <v>6</v>
      </c>
      <c r="I1131" s="34">
        <v>46</v>
      </c>
      <c r="J1131" s="34">
        <v>41</v>
      </c>
      <c r="K1131" s="34">
        <v>22</v>
      </c>
      <c r="L1131" s="34">
        <v>300</v>
      </c>
      <c r="M1131" s="24">
        <f t="shared" si="34"/>
        <v>0.89130434782608692</v>
      </c>
      <c r="N1131" s="24">
        <f t="shared" si="35"/>
        <v>0.53658536585365857</v>
      </c>
      <c r="O1131" s="34">
        <v>34</v>
      </c>
    </row>
    <row r="1132" spans="1:15" ht="14.25" customHeight="1">
      <c r="A1132" s="23">
        <v>2016</v>
      </c>
      <c r="B1132" s="23" t="s">
        <v>2367</v>
      </c>
      <c r="C1132" s="13" t="s">
        <v>1886</v>
      </c>
      <c r="D1132" s="13" t="s">
        <v>14</v>
      </c>
      <c r="E1132" s="13" t="s">
        <v>204</v>
      </c>
      <c r="F1132" s="24" t="s">
        <v>1476</v>
      </c>
      <c r="G1132" s="13"/>
      <c r="H1132" s="13" t="s">
        <v>6</v>
      </c>
      <c r="I1132" s="34">
        <v>159</v>
      </c>
      <c r="J1132" s="34">
        <v>71</v>
      </c>
      <c r="K1132" s="34">
        <v>39</v>
      </c>
      <c r="L1132" s="34">
        <v>347</v>
      </c>
      <c r="M1132" s="24">
        <f t="shared" si="34"/>
        <v>0.44654088050314467</v>
      </c>
      <c r="N1132" s="24">
        <f t="shared" si="35"/>
        <v>0.54929577464788737</v>
      </c>
      <c r="O1132" s="34">
        <v>21</v>
      </c>
    </row>
    <row r="1133" spans="1:15" ht="14.25" customHeight="1">
      <c r="A1133" s="23">
        <v>2016</v>
      </c>
      <c r="B1133" s="23" t="s">
        <v>2367</v>
      </c>
      <c r="C1133" s="13" t="s">
        <v>1886</v>
      </c>
      <c r="D1133" s="13" t="s">
        <v>23</v>
      </c>
      <c r="E1133" s="13" t="s">
        <v>205</v>
      </c>
      <c r="F1133" s="24" t="s">
        <v>983</v>
      </c>
      <c r="G1133" s="13"/>
      <c r="H1133" s="13" t="s">
        <v>6</v>
      </c>
      <c r="I1133" s="34">
        <v>12</v>
      </c>
      <c r="J1133" s="34">
        <v>12</v>
      </c>
      <c r="K1133" s="34">
        <v>6</v>
      </c>
      <c r="L1133" s="34">
        <v>19</v>
      </c>
      <c r="M1133" s="24">
        <f t="shared" si="34"/>
        <v>1</v>
      </c>
      <c r="N1133" s="24">
        <f t="shared" si="35"/>
        <v>0.5</v>
      </c>
      <c r="O1133" s="34">
        <v>7</v>
      </c>
    </row>
    <row r="1134" spans="1:15" ht="14.25" customHeight="1">
      <c r="A1134" s="23">
        <v>2016</v>
      </c>
      <c r="B1134" s="23" t="s">
        <v>2367</v>
      </c>
      <c r="C1134" s="13" t="s">
        <v>1886</v>
      </c>
      <c r="D1134" s="13" t="s">
        <v>23</v>
      </c>
      <c r="E1134" s="13" t="s">
        <v>205</v>
      </c>
      <c r="F1134" s="24" t="s">
        <v>24</v>
      </c>
      <c r="G1134" s="13"/>
      <c r="H1134" s="13" t="s">
        <v>6</v>
      </c>
      <c r="I1134" s="34">
        <v>71</v>
      </c>
      <c r="J1134" s="34">
        <v>65</v>
      </c>
      <c r="K1134" s="34">
        <v>60</v>
      </c>
      <c r="L1134" s="34">
        <v>123</v>
      </c>
      <c r="M1134" s="24">
        <f t="shared" si="34"/>
        <v>0.91549295774647887</v>
      </c>
      <c r="N1134" s="24">
        <f t="shared" si="35"/>
        <v>0.92307692307692313</v>
      </c>
      <c r="O1134" s="34">
        <v>65</v>
      </c>
    </row>
    <row r="1135" spans="1:15" ht="14.25" customHeight="1">
      <c r="A1135" s="23">
        <v>2016</v>
      </c>
      <c r="B1135" s="23" t="s">
        <v>2367</v>
      </c>
      <c r="C1135" s="13" t="s">
        <v>1886</v>
      </c>
      <c r="D1135" s="13" t="s">
        <v>23</v>
      </c>
      <c r="E1135" s="13" t="s">
        <v>205</v>
      </c>
      <c r="F1135" s="24" t="s">
        <v>25</v>
      </c>
      <c r="G1135" s="13"/>
      <c r="H1135" s="13" t="s">
        <v>6</v>
      </c>
      <c r="I1135" s="34">
        <v>122</v>
      </c>
      <c r="J1135" s="34">
        <v>106</v>
      </c>
      <c r="K1135" s="34">
        <v>91</v>
      </c>
      <c r="L1135" s="34">
        <v>215</v>
      </c>
      <c r="M1135" s="24">
        <f t="shared" si="34"/>
        <v>0.86885245901639341</v>
      </c>
      <c r="N1135" s="24">
        <f t="shared" si="35"/>
        <v>0.85849056603773588</v>
      </c>
      <c r="O1135" s="34">
        <v>88</v>
      </c>
    </row>
    <row r="1136" spans="1:15" ht="14.25" customHeight="1">
      <c r="A1136" s="23">
        <v>2016</v>
      </c>
      <c r="B1136" s="23" t="s">
        <v>2367</v>
      </c>
      <c r="C1136" s="13" t="s">
        <v>1886</v>
      </c>
      <c r="D1136" s="13" t="s">
        <v>23</v>
      </c>
      <c r="E1136" s="13" t="s">
        <v>205</v>
      </c>
      <c r="F1136" s="24" t="s">
        <v>26</v>
      </c>
      <c r="G1136" s="13"/>
      <c r="H1136" s="13" t="s">
        <v>6</v>
      </c>
      <c r="I1136" s="34">
        <v>14</v>
      </c>
      <c r="J1136" s="34">
        <v>13</v>
      </c>
      <c r="K1136" s="34">
        <v>12</v>
      </c>
      <c r="L1136" s="34">
        <v>24</v>
      </c>
      <c r="M1136" s="24">
        <f t="shared" si="34"/>
        <v>0.9285714285714286</v>
      </c>
      <c r="N1136" s="24">
        <f t="shared" si="35"/>
        <v>0.92307692307692313</v>
      </c>
      <c r="O1136" s="34">
        <v>15</v>
      </c>
    </row>
    <row r="1137" spans="1:15" ht="14.25" customHeight="1">
      <c r="A1137" s="23">
        <v>2016</v>
      </c>
      <c r="B1137" s="23" t="s">
        <v>2367</v>
      </c>
      <c r="C1137" s="13" t="s">
        <v>1886</v>
      </c>
      <c r="D1137" s="13" t="s">
        <v>23</v>
      </c>
      <c r="E1137" s="13" t="s">
        <v>205</v>
      </c>
      <c r="F1137" s="24" t="s">
        <v>27</v>
      </c>
      <c r="G1137" s="13"/>
      <c r="H1137" s="13" t="s">
        <v>6</v>
      </c>
      <c r="I1137" s="34">
        <v>11</v>
      </c>
      <c r="J1137" s="34">
        <v>11</v>
      </c>
      <c r="K1137" s="34">
        <v>9</v>
      </c>
      <c r="L1137" s="34">
        <v>26</v>
      </c>
      <c r="M1137" s="24">
        <f t="shared" si="34"/>
        <v>1</v>
      </c>
      <c r="N1137" s="24">
        <f t="shared" si="35"/>
        <v>0.81818181818181823</v>
      </c>
      <c r="O1137" s="34">
        <v>2</v>
      </c>
    </row>
    <row r="1138" spans="1:15" ht="14.25" customHeight="1">
      <c r="A1138" s="23">
        <v>2016</v>
      </c>
      <c r="B1138" s="23" t="s">
        <v>2367</v>
      </c>
      <c r="C1138" s="13" t="s">
        <v>1886</v>
      </c>
      <c r="D1138" s="13" t="s">
        <v>23</v>
      </c>
      <c r="E1138" s="13" t="s">
        <v>205</v>
      </c>
      <c r="F1138" s="24" t="s">
        <v>28</v>
      </c>
      <c r="G1138" s="13"/>
      <c r="H1138" s="13" t="s">
        <v>6</v>
      </c>
      <c r="I1138" s="34">
        <v>17</v>
      </c>
      <c r="J1138" s="34">
        <v>15</v>
      </c>
      <c r="K1138" s="34">
        <v>7</v>
      </c>
      <c r="L1138" s="34">
        <v>16</v>
      </c>
      <c r="M1138" s="24">
        <f t="shared" si="34"/>
        <v>0.88235294117647056</v>
      </c>
      <c r="N1138" s="24">
        <f t="shared" si="35"/>
        <v>0.46666666666666667</v>
      </c>
      <c r="O1138" s="34">
        <v>12</v>
      </c>
    </row>
    <row r="1139" spans="1:15" ht="14.25" customHeight="1">
      <c r="A1139" s="23">
        <v>2016</v>
      </c>
      <c r="B1139" s="23" t="s">
        <v>2367</v>
      </c>
      <c r="C1139" s="13" t="s">
        <v>1886</v>
      </c>
      <c r="D1139" s="13" t="s">
        <v>23</v>
      </c>
      <c r="E1139" s="13" t="s">
        <v>205</v>
      </c>
      <c r="F1139" s="24" t="s">
        <v>29</v>
      </c>
      <c r="G1139" s="13"/>
      <c r="H1139" s="13" t="s">
        <v>6</v>
      </c>
      <c r="I1139" s="34">
        <v>38</v>
      </c>
      <c r="J1139" s="34">
        <v>25</v>
      </c>
      <c r="K1139" s="34">
        <v>21</v>
      </c>
      <c r="L1139" s="34">
        <v>66</v>
      </c>
      <c r="M1139" s="24">
        <f t="shared" si="34"/>
        <v>0.65789473684210531</v>
      </c>
      <c r="N1139" s="24">
        <f t="shared" si="35"/>
        <v>0.84</v>
      </c>
      <c r="O1139" s="34">
        <v>21</v>
      </c>
    </row>
    <row r="1140" spans="1:15" ht="14.25" customHeight="1">
      <c r="A1140" s="23">
        <v>2016</v>
      </c>
      <c r="B1140" s="23" t="s">
        <v>2367</v>
      </c>
      <c r="C1140" s="13" t="s">
        <v>1886</v>
      </c>
      <c r="D1140" s="13" t="s">
        <v>23</v>
      </c>
      <c r="E1140" s="13" t="s">
        <v>205</v>
      </c>
      <c r="F1140" s="24" t="s">
        <v>30</v>
      </c>
      <c r="G1140" s="13"/>
      <c r="H1140" s="13" t="s">
        <v>6</v>
      </c>
      <c r="I1140" s="34">
        <v>19</v>
      </c>
      <c r="J1140" s="34">
        <v>10</v>
      </c>
      <c r="K1140" s="34">
        <v>9</v>
      </c>
      <c r="L1140" s="34">
        <v>58</v>
      </c>
      <c r="M1140" s="24">
        <f t="shared" si="34"/>
        <v>0.52631578947368418</v>
      </c>
      <c r="N1140" s="24">
        <f t="shared" si="35"/>
        <v>0.9</v>
      </c>
      <c r="O1140" s="34">
        <v>20</v>
      </c>
    </row>
    <row r="1141" spans="1:15" ht="14.25" customHeight="1">
      <c r="A1141" s="23">
        <v>2016</v>
      </c>
      <c r="B1141" s="23" t="s">
        <v>2367</v>
      </c>
      <c r="C1141" s="13" t="s">
        <v>1886</v>
      </c>
      <c r="D1141" s="13" t="s">
        <v>23</v>
      </c>
      <c r="E1141" s="13" t="s">
        <v>205</v>
      </c>
      <c r="F1141" s="24" t="s">
        <v>31</v>
      </c>
      <c r="G1141" s="13"/>
      <c r="H1141" s="13" t="s">
        <v>6</v>
      </c>
      <c r="I1141" s="34">
        <v>53</v>
      </c>
      <c r="J1141" s="34">
        <v>35</v>
      </c>
      <c r="K1141" s="34">
        <v>34</v>
      </c>
      <c r="L1141" s="34">
        <v>105</v>
      </c>
      <c r="M1141" s="24">
        <f t="shared" si="34"/>
        <v>0.660377358490566</v>
      </c>
      <c r="N1141" s="24">
        <f t="shared" si="35"/>
        <v>0.97142857142857142</v>
      </c>
      <c r="O1141" s="34">
        <v>44</v>
      </c>
    </row>
    <row r="1142" spans="1:15" ht="14.25" customHeight="1">
      <c r="A1142" s="23">
        <v>2016</v>
      </c>
      <c r="B1142" s="23" t="s">
        <v>2367</v>
      </c>
      <c r="C1142" s="13" t="s">
        <v>1886</v>
      </c>
      <c r="D1142" s="13" t="s">
        <v>23</v>
      </c>
      <c r="E1142" s="13" t="s">
        <v>205</v>
      </c>
      <c r="F1142" s="24" t="s">
        <v>32</v>
      </c>
      <c r="G1142" s="13"/>
      <c r="H1142" s="13" t="s">
        <v>6</v>
      </c>
      <c r="I1142" s="34">
        <v>14</v>
      </c>
      <c r="J1142" s="34">
        <v>11</v>
      </c>
      <c r="K1142" s="34">
        <v>5</v>
      </c>
      <c r="L1142" s="34">
        <v>12</v>
      </c>
      <c r="M1142" s="24">
        <f t="shared" si="34"/>
        <v>0.7857142857142857</v>
      </c>
      <c r="N1142" s="24">
        <f t="shared" si="35"/>
        <v>0.45454545454545453</v>
      </c>
      <c r="O1142" s="34">
        <v>12</v>
      </c>
    </row>
    <row r="1143" spans="1:15" ht="14.25" customHeight="1">
      <c r="A1143" s="23">
        <v>2016</v>
      </c>
      <c r="B1143" s="23" t="s">
        <v>2367</v>
      </c>
      <c r="C1143" s="13" t="s">
        <v>1886</v>
      </c>
      <c r="D1143" s="13" t="s">
        <v>23</v>
      </c>
      <c r="E1143" s="13" t="s">
        <v>205</v>
      </c>
      <c r="F1143" s="24" t="s">
        <v>33</v>
      </c>
      <c r="G1143" s="13"/>
      <c r="H1143" s="13" t="s">
        <v>6</v>
      </c>
      <c r="I1143" s="34">
        <v>11</v>
      </c>
      <c r="J1143" s="34">
        <v>10</v>
      </c>
      <c r="K1143" s="34">
        <v>10</v>
      </c>
      <c r="L1143" s="34">
        <v>35</v>
      </c>
      <c r="M1143" s="24">
        <f t="shared" si="34"/>
        <v>0.90909090909090906</v>
      </c>
      <c r="N1143" s="24">
        <f t="shared" si="35"/>
        <v>1</v>
      </c>
      <c r="O1143" s="34">
        <v>13</v>
      </c>
    </row>
    <row r="1144" spans="1:15" ht="14.25" customHeight="1">
      <c r="A1144" s="23">
        <v>2016</v>
      </c>
      <c r="B1144" s="23" t="s">
        <v>2367</v>
      </c>
      <c r="C1144" s="13" t="s">
        <v>1886</v>
      </c>
      <c r="D1144" s="13" t="s">
        <v>23</v>
      </c>
      <c r="E1144" s="13" t="s">
        <v>205</v>
      </c>
      <c r="F1144" s="24" t="s">
        <v>34</v>
      </c>
      <c r="G1144" s="13"/>
      <c r="H1144" s="13" t="s">
        <v>6</v>
      </c>
      <c r="I1144" s="34">
        <v>1</v>
      </c>
      <c r="J1144" s="34">
        <v>0</v>
      </c>
      <c r="K1144" s="34">
        <v>0</v>
      </c>
      <c r="L1144" s="34">
        <v>7</v>
      </c>
      <c r="M1144" s="24">
        <f t="shared" si="34"/>
        <v>0</v>
      </c>
      <c r="N1144" s="24">
        <f t="shared" si="35"/>
        <v>0</v>
      </c>
      <c r="O1144" s="34">
        <v>10</v>
      </c>
    </row>
    <row r="1145" spans="1:15" ht="14.25" customHeight="1">
      <c r="A1145" s="23">
        <v>2016</v>
      </c>
      <c r="B1145" s="23" t="s">
        <v>2367</v>
      </c>
      <c r="C1145" s="13" t="s">
        <v>1886</v>
      </c>
      <c r="D1145" s="13" t="s">
        <v>23</v>
      </c>
      <c r="E1145" s="13" t="s">
        <v>205</v>
      </c>
      <c r="F1145" s="24" t="s">
        <v>35</v>
      </c>
      <c r="G1145" s="13"/>
      <c r="H1145" s="13" t="s">
        <v>6</v>
      </c>
      <c r="I1145" s="34">
        <v>20</v>
      </c>
      <c r="J1145" s="34">
        <v>16</v>
      </c>
      <c r="K1145" s="34">
        <v>16</v>
      </c>
      <c r="L1145" s="34">
        <v>32</v>
      </c>
      <c r="M1145" s="24">
        <f t="shared" si="34"/>
        <v>0.8</v>
      </c>
      <c r="N1145" s="24">
        <f t="shared" si="35"/>
        <v>1</v>
      </c>
      <c r="O1145" s="34">
        <v>5</v>
      </c>
    </row>
    <row r="1146" spans="1:15" ht="14.25" customHeight="1">
      <c r="A1146" s="23">
        <v>2016</v>
      </c>
      <c r="B1146" s="23" t="s">
        <v>2367</v>
      </c>
      <c r="C1146" s="13" t="s">
        <v>1886</v>
      </c>
      <c r="D1146" s="13" t="s">
        <v>23</v>
      </c>
      <c r="E1146" s="13" t="s">
        <v>206</v>
      </c>
      <c r="F1146" s="24" t="s">
        <v>1878</v>
      </c>
      <c r="G1146" s="13"/>
      <c r="H1146" s="13" t="s">
        <v>6</v>
      </c>
      <c r="I1146" s="34">
        <v>43</v>
      </c>
      <c r="J1146" s="34">
        <v>34</v>
      </c>
      <c r="K1146" s="34">
        <v>33</v>
      </c>
      <c r="L1146" s="34">
        <v>117</v>
      </c>
      <c r="M1146" s="24">
        <f t="shared" si="34"/>
        <v>0.79069767441860461</v>
      </c>
      <c r="N1146" s="24">
        <f t="shared" si="35"/>
        <v>0.97058823529411764</v>
      </c>
      <c r="O1146" s="34">
        <v>7</v>
      </c>
    </row>
    <row r="1147" spans="1:15" ht="14.25" customHeight="1">
      <c r="A1147" s="23">
        <v>2016</v>
      </c>
      <c r="B1147" s="23" t="s">
        <v>2367</v>
      </c>
      <c r="C1147" s="13" t="s">
        <v>1886</v>
      </c>
      <c r="D1147" s="13" t="s">
        <v>23</v>
      </c>
      <c r="E1147" s="13" t="s">
        <v>206</v>
      </c>
      <c r="F1147" s="24" t="s">
        <v>37</v>
      </c>
      <c r="G1147" s="13"/>
      <c r="H1147" s="13" t="s">
        <v>6</v>
      </c>
      <c r="I1147" s="34">
        <v>1</v>
      </c>
      <c r="J1147" s="34">
        <v>1</v>
      </c>
      <c r="K1147" s="34">
        <v>1</v>
      </c>
      <c r="L1147" s="34">
        <v>19</v>
      </c>
      <c r="M1147" s="24">
        <f t="shared" si="34"/>
        <v>1</v>
      </c>
      <c r="N1147" s="24">
        <f t="shared" si="35"/>
        <v>1</v>
      </c>
      <c r="O1147" s="34">
        <v>8</v>
      </c>
    </row>
    <row r="1148" spans="1:15" ht="14.25" customHeight="1">
      <c r="A1148" s="23">
        <v>2016</v>
      </c>
      <c r="B1148" s="23" t="s">
        <v>2367</v>
      </c>
      <c r="C1148" s="13" t="s">
        <v>1886</v>
      </c>
      <c r="D1148" s="13" t="s">
        <v>23</v>
      </c>
      <c r="E1148" s="13" t="s">
        <v>206</v>
      </c>
      <c r="F1148" s="24" t="s">
        <v>38</v>
      </c>
      <c r="G1148" s="13"/>
      <c r="H1148" s="13" t="s">
        <v>6</v>
      </c>
      <c r="I1148" s="34">
        <v>32</v>
      </c>
      <c r="J1148" s="34">
        <v>22</v>
      </c>
      <c r="K1148" s="34">
        <v>15</v>
      </c>
      <c r="L1148" s="34">
        <v>50</v>
      </c>
      <c r="M1148" s="24">
        <f t="shared" si="34"/>
        <v>0.6875</v>
      </c>
      <c r="N1148" s="24">
        <f t="shared" si="35"/>
        <v>0.68181818181818177</v>
      </c>
      <c r="O1148" s="34">
        <v>33</v>
      </c>
    </row>
    <row r="1149" spans="1:15" ht="14.25" customHeight="1">
      <c r="A1149" s="23">
        <v>2016</v>
      </c>
      <c r="B1149" s="23" t="s">
        <v>2367</v>
      </c>
      <c r="C1149" s="13" t="s">
        <v>1886</v>
      </c>
      <c r="D1149" s="13" t="s">
        <v>23</v>
      </c>
      <c r="E1149" s="13" t="s">
        <v>206</v>
      </c>
      <c r="F1149" s="24" t="s">
        <v>1875</v>
      </c>
      <c r="G1149" s="13"/>
      <c r="H1149" s="13" t="s">
        <v>6</v>
      </c>
      <c r="I1149" s="34">
        <v>19</v>
      </c>
      <c r="J1149" s="34">
        <v>13</v>
      </c>
      <c r="K1149" s="34">
        <v>10</v>
      </c>
      <c r="L1149" s="34">
        <v>7</v>
      </c>
      <c r="M1149" s="24">
        <f t="shared" si="34"/>
        <v>0.68421052631578949</v>
      </c>
      <c r="N1149" s="24">
        <f t="shared" si="35"/>
        <v>0.76923076923076927</v>
      </c>
      <c r="O1149" s="34">
        <v>0</v>
      </c>
    </row>
    <row r="1150" spans="1:15" ht="14.25" customHeight="1">
      <c r="A1150" s="23">
        <v>2016</v>
      </c>
      <c r="B1150" s="23" t="s">
        <v>2367</v>
      </c>
      <c r="C1150" s="13" t="s">
        <v>1886</v>
      </c>
      <c r="D1150" s="13" t="s">
        <v>23</v>
      </c>
      <c r="E1150" s="13" t="s">
        <v>204</v>
      </c>
      <c r="F1150" s="24" t="s">
        <v>1453</v>
      </c>
      <c r="G1150" s="13"/>
      <c r="H1150" s="13" t="s">
        <v>6</v>
      </c>
      <c r="I1150" s="34">
        <v>558</v>
      </c>
      <c r="J1150" s="34">
        <v>463</v>
      </c>
      <c r="K1150" s="34">
        <v>208</v>
      </c>
      <c r="L1150" s="34">
        <v>1632</v>
      </c>
      <c r="M1150" s="24">
        <f t="shared" si="34"/>
        <v>0.82974910394265233</v>
      </c>
      <c r="N1150" s="24">
        <f t="shared" si="35"/>
        <v>0.44924406047516197</v>
      </c>
      <c r="O1150" s="34">
        <v>142</v>
      </c>
    </row>
    <row r="1151" spans="1:15" ht="14.25" customHeight="1">
      <c r="A1151" s="23">
        <v>2016</v>
      </c>
      <c r="B1151" s="23" t="s">
        <v>2367</v>
      </c>
      <c r="C1151" s="13" t="s">
        <v>1886</v>
      </c>
      <c r="D1151" s="13" t="s">
        <v>23</v>
      </c>
      <c r="E1151" s="13" t="s">
        <v>204</v>
      </c>
      <c r="F1151" s="24" t="s">
        <v>1460</v>
      </c>
      <c r="G1151" s="13"/>
      <c r="H1151" s="13" t="s">
        <v>6</v>
      </c>
      <c r="I1151" s="34">
        <v>79</v>
      </c>
      <c r="J1151" s="34">
        <v>73</v>
      </c>
      <c r="K1151" s="34">
        <v>46</v>
      </c>
      <c r="L1151" s="34">
        <v>642</v>
      </c>
      <c r="M1151" s="24">
        <f t="shared" si="34"/>
        <v>0.92405063291139244</v>
      </c>
      <c r="N1151" s="24">
        <f t="shared" si="35"/>
        <v>0.63013698630136983</v>
      </c>
      <c r="O1151" s="34">
        <v>62</v>
      </c>
    </row>
    <row r="1152" spans="1:15" ht="14.25" customHeight="1">
      <c r="A1152" s="23">
        <v>2016</v>
      </c>
      <c r="B1152" s="23" t="s">
        <v>2367</v>
      </c>
      <c r="C1152" s="13" t="s">
        <v>1886</v>
      </c>
      <c r="D1152" s="13" t="s">
        <v>23</v>
      </c>
      <c r="E1152" s="13" t="s">
        <v>204</v>
      </c>
      <c r="F1152" s="24" t="s">
        <v>1464</v>
      </c>
      <c r="G1152" s="13"/>
      <c r="H1152" s="13" t="s">
        <v>6</v>
      </c>
      <c r="I1152" s="34">
        <v>209</v>
      </c>
      <c r="J1152" s="34">
        <v>192</v>
      </c>
      <c r="K1152" s="34">
        <v>66</v>
      </c>
      <c r="L1152" s="34">
        <v>585</v>
      </c>
      <c r="M1152" s="24">
        <f t="shared" si="34"/>
        <v>0.91866028708133973</v>
      </c>
      <c r="N1152" s="24">
        <f t="shared" si="35"/>
        <v>0.34375</v>
      </c>
      <c r="O1152" s="34">
        <v>51</v>
      </c>
    </row>
    <row r="1153" spans="1:15" ht="14.25" customHeight="1">
      <c r="A1153" s="23">
        <v>2016</v>
      </c>
      <c r="B1153" s="23" t="s">
        <v>2367</v>
      </c>
      <c r="C1153" s="13" t="s">
        <v>1886</v>
      </c>
      <c r="D1153" s="13" t="s">
        <v>41</v>
      </c>
      <c r="E1153" s="13" t="s">
        <v>207</v>
      </c>
      <c r="F1153" s="24" t="s">
        <v>59</v>
      </c>
      <c r="G1153" s="13"/>
      <c r="H1153" s="13" t="s">
        <v>6</v>
      </c>
      <c r="I1153" s="34">
        <v>3</v>
      </c>
      <c r="J1153" s="34">
        <v>3</v>
      </c>
      <c r="K1153" s="34">
        <v>2</v>
      </c>
      <c r="L1153" s="34">
        <v>14</v>
      </c>
      <c r="M1153" s="24">
        <f t="shared" si="34"/>
        <v>1</v>
      </c>
      <c r="N1153" s="24">
        <f t="shared" si="35"/>
        <v>0.66666666666666663</v>
      </c>
      <c r="O1153" s="34">
        <v>1</v>
      </c>
    </row>
    <row r="1154" spans="1:15" ht="14.25" customHeight="1">
      <c r="A1154" s="23">
        <v>2016</v>
      </c>
      <c r="B1154" s="23" t="s">
        <v>2367</v>
      </c>
      <c r="C1154" s="13" t="s">
        <v>1886</v>
      </c>
      <c r="D1154" s="13" t="s">
        <v>41</v>
      </c>
      <c r="E1154" s="13" t="s">
        <v>205</v>
      </c>
      <c r="F1154" s="24" t="s">
        <v>42</v>
      </c>
      <c r="G1154" s="13"/>
      <c r="H1154" s="13" t="s">
        <v>6</v>
      </c>
      <c r="I1154" s="34">
        <v>73</v>
      </c>
      <c r="J1154" s="34">
        <v>51</v>
      </c>
      <c r="K1154" s="34">
        <v>41</v>
      </c>
      <c r="L1154" s="34">
        <v>78</v>
      </c>
      <c r="M1154" s="24">
        <f t="shared" ref="M1154:M1217" si="36">+IFERROR(J1154/I1154,0)</f>
        <v>0.69863013698630139</v>
      </c>
      <c r="N1154" s="24">
        <f t="shared" ref="N1154:N1217" si="37">+IFERROR(K1154/J1154,0)</f>
        <v>0.80392156862745101</v>
      </c>
      <c r="O1154" s="34">
        <v>35</v>
      </c>
    </row>
    <row r="1155" spans="1:15" ht="14.25" customHeight="1">
      <c r="A1155" s="23">
        <v>2016</v>
      </c>
      <c r="B1155" s="23" t="s">
        <v>2367</v>
      </c>
      <c r="C1155" s="13" t="s">
        <v>1886</v>
      </c>
      <c r="D1155" s="13" t="s">
        <v>41</v>
      </c>
      <c r="E1155" s="13" t="s">
        <v>205</v>
      </c>
      <c r="F1155" s="24" t="s">
        <v>43</v>
      </c>
      <c r="G1155" s="13"/>
      <c r="H1155" s="13" t="s">
        <v>6</v>
      </c>
      <c r="I1155" s="34">
        <v>61</v>
      </c>
      <c r="J1155" s="34">
        <v>30</v>
      </c>
      <c r="K1155" s="34">
        <v>28</v>
      </c>
      <c r="L1155" s="34">
        <v>65</v>
      </c>
      <c r="M1155" s="24">
        <f t="shared" si="36"/>
        <v>0.49180327868852458</v>
      </c>
      <c r="N1155" s="24">
        <f t="shared" si="37"/>
        <v>0.93333333333333335</v>
      </c>
      <c r="O1155" s="34">
        <v>30</v>
      </c>
    </row>
    <row r="1156" spans="1:15" ht="14.25" customHeight="1">
      <c r="A1156" s="23">
        <v>2016</v>
      </c>
      <c r="B1156" s="23" t="s">
        <v>2367</v>
      </c>
      <c r="C1156" s="13" t="s">
        <v>1886</v>
      </c>
      <c r="D1156" s="13" t="s">
        <v>41</v>
      </c>
      <c r="E1156" s="13" t="s">
        <v>205</v>
      </c>
      <c r="F1156" s="24" t="s">
        <v>45</v>
      </c>
      <c r="G1156" s="13"/>
      <c r="H1156" s="13" t="s">
        <v>6</v>
      </c>
      <c r="I1156" s="34">
        <v>30</v>
      </c>
      <c r="J1156" s="34">
        <v>30</v>
      </c>
      <c r="K1156" s="34">
        <v>22</v>
      </c>
      <c r="L1156" s="34">
        <v>11</v>
      </c>
      <c r="M1156" s="24">
        <f t="shared" si="36"/>
        <v>1</v>
      </c>
      <c r="N1156" s="24">
        <f t="shared" si="37"/>
        <v>0.73333333333333328</v>
      </c>
      <c r="O1156" s="34">
        <v>11</v>
      </c>
    </row>
    <row r="1157" spans="1:15" ht="14.25" customHeight="1">
      <c r="A1157" s="23">
        <v>2016</v>
      </c>
      <c r="B1157" s="23" t="s">
        <v>2367</v>
      </c>
      <c r="C1157" s="13" t="s">
        <v>1886</v>
      </c>
      <c r="D1157" s="13" t="s">
        <v>41</v>
      </c>
      <c r="E1157" s="13" t="s">
        <v>205</v>
      </c>
      <c r="F1157" s="24" t="s">
        <v>46</v>
      </c>
      <c r="G1157" s="13"/>
      <c r="H1157" s="13" t="s">
        <v>6</v>
      </c>
      <c r="I1157" s="34">
        <v>21</v>
      </c>
      <c r="J1157" s="34">
        <v>18</v>
      </c>
      <c r="K1157" s="34">
        <v>16</v>
      </c>
      <c r="L1157" s="34">
        <v>16</v>
      </c>
      <c r="M1157" s="24">
        <f t="shared" si="36"/>
        <v>0.8571428571428571</v>
      </c>
      <c r="N1157" s="24">
        <f t="shared" si="37"/>
        <v>0.88888888888888884</v>
      </c>
      <c r="O1157" s="34">
        <v>15</v>
      </c>
    </row>
    <row r="1158" spans="1:15" ht="14.25" customHeight="1">
      <c r="A1158" s="23">
        <v>2016</v>
      </c>
      <c r="B1158" s="23" t="s">
        <v>2367</v>
      </c>
      <c r="C1158" s="13" t="s">
        <v>1886</v>
      </c>
      <c r="D1158" s="13" t="s">
        <v>41</v>
      </c>
      <c r="E1158" s="13" t="s">
        <v>205</v>
      </c>
      <c r="F1158" s="24" t="s">
        <v>47</v>
      </c>
      <c r="G1158" s="13"/>
      <c r="H1158" s="13" t="s">
        <v>6</v>
      </c>
      <c r="I1158" s="34">
        <v>0</v>
      </c>
      <c r="J1158" s="34">
        <v>0</v>
      </c>
      <c r="K1158" s="34">
        <v>0</v>
      </c>
      <c r="L1158" s="34">
        <v>30</v>
      </c>
      <c r="M1158" s="24">
        <f t="shared" si="36"/>
        <v>0</v>
      </c>
      <c r="N1158" s="24">
        <f t="shared" si="37"/>
        <v>0</v>
      </c>
      <c r="O1158" s="34">
        <v>11</v>
      </c>
    </row>
    <row r="1159" spans="1:15" ht="14.25" customHeight="1">
      <c r="A1159" s="23">
        <v>2016</v>
      </c>
      <c r="B1159" s="23" t="s">
        <v>2367</v>
      </c>
      <c r="C1159" s="13" t="s">
        <v>1886</v>
      </c>
      <c r="D1159" s="13" t="s">
        <v>41</v>
      </c>
      <c r="E1159" s="13" t="s">
        <v>205</v>
      </c>
      <c r="F1159" s="24" t="s">
        <v>48</v>
      </c>
      <c r="G1159" s="13"/>
      <c r="H1159" s="13" t="s">
        <v>6</v>
      </c>
      <c r="I1159" s="34">
        <v>1</v>
      </c>
      <c r="J1159" s="34">
        <v>1</v>
      </c>
      <c r="K1159" s="34">
        <v>1</v>
      </c>
      <c r="L1159" s="34">
        <v>15</v>
      </c>
      <c r="M1159" s="24">
        <f t="shared" si="36"/>
        <v>1</v>
      </c>
      <c r="N1159" s="24">
        <f t="shared" si="37"/>
        <v>1</v>
      </c>
      <c r="O1159" s="34">
        <v>3</v>
      </c>
    </row>
    <row r="1160" spans="1:15" ht="14.25" customHeight="1">
      <c r="A1160" s="23">
        <v>2016</v>
      </c>
      <c r="B1160" s="23" t="s">
        <v>2367</v>
      </c>
      <c r="C1160" s="13" t="s">
        <v>1886</v>
      </c>
      <c r="D1160" s="13" t="s">
        <v>41</v>
      </c>
      <c r="E1160" s="13" t="s">
        <v>205</v>
      </c>
      <c r="F1160" s="24" t="s">
        <v>49</v>
      </c>
      <c r="G1160" s="13"/>
      <c r="H1160" s="13" t="s">
        <v>6</v>
      </c>
      <c r="I1160" s="34">
        <v>0</v>
      </c>
      <c r="J1160" s="34">
        <v>0</v>
      </c>
      <c r="K1160" s="34">
        <v>0</v>
      </c>
      <c r="L1160" s="34">
        <v>14</v>
      </c>
      <c r="M1160" s="24">
        <f t="shared" si="36"/>
        <v>0</v>
      </c>
      <c r="N1160" s="24">
        <f t="shared" si="37"/>
        <v>0</v>
      </c>
      <c r="O1160" s="34">
        <v>2</v>
      </c>
    </row>
    <row r="1161" spans="1:15" ht="14.25" customHeight="1">
      <c r="A1161" s="23">
        <v>2016</v>
      </c>
      <c r="B1161" s="23" t="s">
        <v>2367</v>
      </c>
      <c r="C1161" s="13" t="s">
        <v>1886</v>
      </c>
      <c r="D1161" s="13" t="s">
        <v>41</v>
      </c>
      <c r="E1161" s="13" t="s">
        <v>205</v>
      </c>
      <c r="F1161" s="24" t="s">
        <v>50</v>
      </c>
      <c r="G1161" s="13"/>
      <c r="H1161" s="13" t="s">
        <v>6</v>
      </c>
      <c r="I1161" s="34">
        <v>1</v>
      </c>
      <c r="J1161" s="34">
        <v>1</v>
      </c>
      <c r="K1161" s="34">
        <v>1</v>
      </c>
      <c r="L1161" s="34">
        <v>50</v>
      </c>
      <c r="M1161" s="24">
        <f t="shared" si="36"/>
        <v>1</v>
      </c>
      <c r="N1161" s="24">
        <f t="shared" si="37"/>
        <v>1</v>
      </c>
      <c r="O1161" s="34">
        <v>2</v>
      </c>
    </row>
    <row r="1162" spans="1:15" ht="14.25" customHeight="1">
      <c r="A1162" s="23">
        <v>2016</v>
      </c>
      <c r="B1162" s="23" t="s">
        <v>2367</v>
      </c>
      <c r="C1162" s="13" t="s">
        <v>1886</v>
      </c>
      <c r="D1162" s="13" t="s">
        <v>41</v>
      </c>
      <c r="E1162" s="13" t="s">
        <v>205</v>
      </c>
      <c r="F1162" s="24" t="s">
        <v>51</v>
      </c>
      <c r="G1162" s="13"/>
      <c r="H1162" s="13" t="s">
        <v>6</v>
      </c>
      <c r="I1162" s="34">
        <v>0</v>
      </c>
      <c r="J1162" s="34">
        <v>0</v>
      </c>
      <c r="K1162" s="34">
        <v>0</v>
      </c>
      <c r="L1162" s="34">
        <v>0</v>
      </c>
      <c r="M1162" s="24">
        <f t="shared" si="36"/>
        <v>0</v>
      </c>
      <c r="N1162" s="24">
        <f t="shared" si="37"/>
        <v>0</v>
      </c>
      <c r="O1162" s="34">
        <v>8</v>
      </c>
    </row>
    <row r="1163" spans="1:15" ht="14.25" customHeight="1">
      <c r="A1163" s="23">
        <v>2016</v>
      </c>
      <c r="B1163" s="23" t="s">
        <v>2367</v>
      </c>
      <c r="C1163" s="13" t="s">
        <v>1886</v>
      </c>
      <c r="D1163" s="13" t="s">
        <v>41</v>
      </c>
      <c r="E1163" s="13" t="s">
        <v>205</v>
      </c>
      <c r="F1163" s="24" t="s">
        <v>52</v>
      </c>
      <c r="G1163" s="13"/>
      <c r="H1163" s="13" t="s">
        <v>6</v>
      </c>
      <c r="I1163" s="34">
        <v>0</v>
      </c>
      <c r="J1163" s="34">
        <v>0</v>
      </c>
      <c r="K1163" s="34">
        <v>0</v>
      </c>
      <c r="L1163" s="34">
        <v>15</v>
      </c>
      <c r="M1163" s="24">
        <f t="shared" si="36"/>
        <v>0</v>
      </c>
      <c r="N1163" s="24">
        <f t="shared" si="37"/>
        <v>0</v>
      </c>
      <c r="O1163" s="34">
        <v>0</v>
      </c>
    </row>
    <row r="1164" spans="1:15" ht="14.25" customHeight="1">
      <c r="A1164" s="23">
        <v>2016</v>
      </c>
      <c r="B1164" s="23" t="s">
        <v>2367</v>
      </c>
      <c r="C1164" s="13" t="s">
        <v>1886</v>
      </c>
      <c r="D1164" s="13" t="s">
        <v>41</v>
      </c>
      <c r="E1164" s="13" t="s">
        <v>205</v>
      </c>
      <c r="F1164" s="24" t="s">
        <v>53</v>
      </c>
      <c r="G1164" s="13"/>
      <c r="H1164" s="13" t="s">
        <v>6</v>
      </c>
      <c r="I1164" s="34">
        <v>28</v>
      </c>
      <c r="J1164" s="34">
        <v>26</v>
      </c>
      <c r="K1164" s="34">
        <v>22</v>
      </c>
      <c r="L1164" s="34">
        <v>56</v>
      </c>
      <c r="M1164" s="24">
        <f t="shared" si="36"/>
        <v>0.9285714285714286</v>
      </c>
      <c r="N1164" s="24">
        <f t="shared" si="37"/>
        <v>0.84615384615384615</v>
      </c>
      <c r="O1164" s="34">
        <v>26</v>
      </c>
    </row>
    <row r="1165" spans="1:15" ht="14.25" customHeight="1">
      <c r="A1165" s="23">
        <v>2016</v>
      </c>
      <c r="B1165" s="23" t="s">
        <v>2367</v>
      </c>
      <c r="C1165" s="13" t="s">
        <v>1886</v>
      </c>
      <c r="D1165" s="13" t="s">
        <v>41</v>
      </c>
      <c r="E1165" s="13" t="s">
        <v>205</v>
      </c>
      <c r="F1165" s="24" t="s">
        <v>54</v>
      </c>
      <c r="G1165" s="13"/>
      <c r="H1165" s="13" t="s">
        <v>6</v>
      </c>
      <c r="I1165" s="34">
        <v>0</v>
      </c>
      <c r="J1165" s="34">
        <v>0</v>
      </c>
      <c r="K1165" s="34">
        <v>0</v>
      </c>
      <c r="L1165" s="34">
        <v>17</v>
      </c>
      <c r="M1165" s="24">
        <f t="shared" si="36"/>
        <v>0</v>
      </c>
      <c r="N1165" s="24">
        <f t="shared" si="37"/>
        <v>0</v>
      </c>
      <c r="O1165" s="34">
        <v>15</v>
      </c>
    </row>
    <row r="1166" spans="1:15" ht="14.25" customHeight="1">
      <c r="A1166" s="23">
        <v>2016</v>
      </c>
      <c r="B1166" s="23" t="s">
        <v>2367</v>
      </c>
      <c r="C1166" s="13" t="s">
        <v>1886</v>
      </c>
      <c r="D1166" s="13" t="s">
        <v>41</v>
      </c>
      <c r="E1166" s="13" t="s">
        <v>206</v>
      </c>
      <c r="F1166" s="24" t="s">
        <v>55</v>
      </c>
      <c r="G1166" s="13"/>
      <c r="H1166" s="13" t="s">
        <v>6</v>
      </c>
      <c r="I1166" s="34">
        <v>41</v>
      </c>
      <c r="J1166" s="34">
        <v>32</v>
      </c>
      <c r="K1166" s="34">
        <v>26</v>
      </c>
      <c r="L1166" s="34">
        <v>27</v>
      </c>
      <c r="M1166" s="24">
        <f t="shared" si="36"/>
        <v>0.78048780487804881</v>
      </c>
      <c r="N1166" s="24">
        <f t="shared" si="37"/>
        <v>0.8125</v>
      </c>
      <c r="O1166" s="34">
        <v>0</v>
      </c>
    </row>
    <row r="1167" spans="1:15" ht="14.25" customHeight="1">
      <c r="A1167" s="23">
        <v>2016</v>
      </c>
      <c r="B1167" s="23" t="s">
        <v>2367</v>
      </c>
      <c r="C1167" s="13" t="s">
        <v>1886</v>
      </c>
      <c r="D1167" s="13" t="s">
        <v>41</v>
      </c>
      <c r="E1167" s="13" t="s">
        <v>206</v>
      </c>
      <c r="F1167" s="24" t="s">
        <v>56</v>
      </c>
      <c r="G1167" s="13"/>
      <c r="H1167" s="13" t="s">
        <v>6</v>
      </c>
      <c r="I1167" s="34">
        <v>34</v>
      </c>
      <c r="J1167" s="34">
        <v>27</v>
      </c>
      <c r="K1167" s="34">
        <v>26</v>
      </c>
      <c r="L1167" s="34">
        <v>26</v>
      </c>
      <c r="M1167" s="24">
        <f t="shared" si="36"/>
        <v>0.79411764705882348</v>
      </c>
      <c r="N1167" s="24">
        <f t="shared" si="37"/>
        <v>0.96296296296296291</v>
      </c>
      <c r="O1167" s="34">
        <v>0</v>
      </c>
    </row>
    <row r="1168" spans="1:15" ht="14.25" customHeight="1">
      <c r="A1168" s="23">
        <v>2016</v>
      </c>
      <c r="B1168" s="23" t="s">
        <v>2367</v>
      </c>
      <c r="C1168" s="13" t="s">
        <v>1886</v>
      </c>
      <c r="D1168" s="13" t="s">
        <v>41</v>
      </c>
      <c r="E1168" s="13" t="s">
        <v>206</v>
      </c>
      <c r="F1168" s="24" t="s">
        <v>57</v>
      </c>
      <c r="G1168" s="13"/>
      <c r="H1168" s="13" t="s">
        <v>6</v>
      </c>
      <c r="I1168" s="34">
        <v>0</v>
      </c>
      <c r="J1168" s="34">
        <v>0</v>
      </c>
      <c r="K1168" s="34">
        <v>0</v>
      </c>
      <c r="L1168" s="34">
        <v>0</v>
      </c>
      <c r="M1168" s="24">
        <f t="shared" si="36"/>
        <v>0</v>
      </c>
      <c r="N1168" s="24">
        <f t="shared" si="37"/>
        <v>0</v>
      </c>
      <c r="O1168" s="34">
        <v>1</v>
      </c>
    </row>
    <row r="1169" spans="1:15" ht="14.25" customHeight="1">
      <c r="A1169" s="23">
        <v>2016</v>
      </c>
      <c r="B1169" s="23" t="s">
        <v>2367</v>
      </c>
      <c r="C1169" s="13" t="s">
        <v>1886</v>
      </c>
      <c r="D1169" s="13" t="s">
        <v>41</v>
      </c>
      <c r="E1169" s="13" t="s">
        <v>206</v>
      </c>
      <c r="F1169" s="24" t="s">
        <v>58</v>
      </c>
      <c r="G1169" s="13"/>
      <c r="H1169" s="13" t="s">
        <v>6</v>
      </c>
      <c r="I1169" s="34">
        <v>0</v>
      </c>
      <c r="J1169" s="34">
        <v>0</v>
      </c>
      <c r="K1169" s="34">
        <v>0</v>
      </c>
      <c r="L1169" s="34">
        <v>27</v>
      </c>
      <c r="M1169" s="24">
        <f t="shared" si="36"/>
        <v>0</v>
      </c>
      <c r="N1169" s="24">
        <f t="shared" si="37"/>
        <v>0</v>
      </c>
      <c r="O1169" s="34">
        <v>0</v>
      </c>
    </row>
    <row r="1170" spans="1:15" ht="14.25" customHeight="1">
      <c r="A1170" s="23">
        <v>2016</v>
      </c>
      <c r="B1170" s="23" t="s">
        <v>2367</v>
      </c>
      <c r="C1170" s="13" t="s">
        <v>1886</v>
      </c>
      <c r="D1170" s="13" t="s">
        <v>41</v>
      </c>
      <c r="E1170" s="13" t="s">
        <v>204</v>
      </c>
      <c r="F1170" s="24" t="s">
        <v>1461</v>
      </c>
      <c r="G1170" s="13"/>
      <c r="H1170" s="13" t="s">
        <v>6</v>
      </c>
      <c r="I1170" s="34">
        <v>558</v>
      </c>
      <c r="J1170" s="34">
        <v>411</v>
      </c>
      <c r="K1170" s="34">
        <v>162</v>
      </c>
      <c r="L1170" s="34">
        <v>1195</v>
      </c>
      <c r="M1170" s="24">
        <f t="shared" si="36"/>
        <v>0.73655913978494625</v>
      </c>
      <c r="N1170" s="24">
        <f t="shared" si="37"/>
        <v>0.39416058394160586</v>
      </c>
      <c r="O1170" s="34">
        <v>110</v>
      </c>
    </row>
    <row r="1171" spans="1:15" ht="14.25" customHeight="1">
      <c r="A1171" s="23">
        <v>2016</v>
      </c>
      <c r="B1171" s="23" t="s">
        <v>2367</v>
      </c>
      <c r="C1171" s="13" t="s">
        <v>1886</v>
      </c>
      <c r="D1171" s="13" t="s">
        <v>60</v>
      </c>
      <c r="E1171" s="13" t="s">
        <v>205</v>
      </c>
      <c r="F1171" s="24" t="s">
        <v>61</v>
      </c>
      <c r="G1171" s="13"/>
      <c r="H1171" s="13" t="s">
        <v>6</v>
      </c>
      <c r="I1171" s="34">
        <v>68</v>
      </c>
      <c r="J1171" s="34">
        <v>41</v>
      </c>
      <c r="K1171" s="34">
        <v>36</v>
      </c>
      <c r="L1171" s="34">
        <v>68</v>
      </c>
      <c r="M1171" s="24">
        <f t="shared" si="36"/>
        <v>0.6029411764705882</v>
      </c>
      <c r="N1171" s="24">
        <f t="shared" si="37"/>
        <v>0.87804878048780488</v>
      </c>
      <c r="O1171" s="34">
        <v>20</v>
      </c>
    </row>
    <row r="1172" spans="1:15" ht="14.25" customHeight="1">
      <c r="A1172" s="23">
        <v>2016</v>
      </c>
      <c r="B1172" s="23" t="s">
        <v>2367</v>
      </c>
      <c r="C1172" s="13" t="s">
        <v>1886</v>
      </c>
      <c r="D1172" s="13" t="s">
        <v>60</v>
      </c>
      <c r="E1172" s="13" t="s">
        <v>205</v>
      </c>
      <c r="F1172" s="24" t="s">
        <v>62</v>
      </c>
      <c r="G1172" s="13"/>
      <c r="H1172" s="13" t="s">
        <v>6</v>
      </c>
      <c r="I1172" s="34">
        <v>11</v>
      </c>
      <c r="J1172" s="34">
        <v>11</v>
      </c>
      <c r="K1172" s="34">
        <v>10</v>
      </c>
      <c r="L1172" s="34">
        <v>18</v>
      </c>
      <c r="M1172" s="24">
        <f t="shared" si="36"/>
        <v>1</v>
      </c>
      <c r="N1172" s="24">
        <f t="shared" si="37"/>
        <v>0.90909090909090906</v>
      </c>
      <c r="O1172" s="34">
        <v>17</v>
      </c>
    </row>
    <row r="1173" spans="1:15" ht="14.25" customHeight="1">
      <c r="A1173" s="23">
        <v>2016</v>
      </c>
      <c r="B1173" s="23" t="s">
        <v>2367</v>
      </c>
      <c r="C1173" s="13" t="s">
        <v>1886</v>
      </c>
      <c r="D1173" s="13" t="s">
        <v>60</v>
      </c>
      <c r="E1173" s="13" t="s">
        <v>205</v>
      </c>
      <c r="F1173" s="24" t="s">
        <v>63</v>
      </c>
      <c r="G1173" s="13"/>
      <c r="H1173" s="13" t="s">
        <v>6</v>
      </c>
      <c r="I1173" s="34">
        <v>28</v>
      </c>
      <c r="J1173" s="34">
        <v>24</v>
      </c>
      <c r="K1173" s="34">
        <v>19</v>
      </c>
      <c r="L1173" s="34">
        <v>29</v>
      </c>
      <c r="M1173" s="24">
        <f t="shared" si="36"/>
        <v>0.8571428571428571</v>
      </c>
      <c r="N1173" s="24">
        <f t="shared" si="37"/>
        <v>0.79166666666666663</v>
      </c>
      <c r="O1173" s="34">
        <v>21</v>
      </c>
    </row>
    <row r="1174" spans="1:15" ht="14.25" customHeight="1">
      <c r="A1174" s="23">
        <v>2016</v>
      </c>
      <c r="B1174" s="23" t="s">
        <v>2367</v>
      </c>
      <c r="C1174" s="13" t="s">
        <v>1886</v>
      </c>
      <c r="D1174" s="13" t="s">
        <v>60</v>
      </c>
      <c r="E1174" s="13" t="s">
        <v>206</v>
      </c>
      <c r="F1174" s="24" t="s">
        <v>64</v>
      </c>
      <c r="G1174" s="13"/>
      <c r="H1174" s="13" t="s">
        <v>6</v>
      </c>
      <c r="I1174" s="34">
        <v>39</v>
      </c>
      <c r="J1174" s="34">
        <v>34</v>
      </c>
      <c r="K1174" s="34">
        <v>23</v>
      </c>
      <c r="L1174" s="34">
        <v>68</v>
      </c>
      <c r="M1174" s="24">
        <f t="shared" si="36"/>
        <v>0.87179487179487181</v>
      </c>
      <c r="N1174" s="24">
        <f t="shared" si="37"/>
        <v>0.67647058823529416</v>
      </c>
      <c r="O1174" s="34">
        <v>0</v>
      </c>
    </row>
    <row r="1175" spans="1:15" ht="14.25" customHeight="1">
      <c r="A1175" s="23">
        <v>2016</v>
      </c>
      <c r="B1175" s="23" t="s">
        <v>2367</v>
      </c>
      <c r="C1175" s="13" t="s">
        <v>1886</v>
      </c>
      <c r="D1175" s="13" t="s">
        <v>60</v>
      </c>
      <c r="E1175" s="13" t="s">
        <v>206</v>
      </c>
      <c r="F1175" s="24" t="s">
        <v>65</v>
      </c>
      <c r="G1175" s="13"/>
      <c r="H1175" s="13" t="s">
        <v>6</v>
      </c>
      <c r="I1175" s="34">
        <v>0</v>
      </c>
      <c r="J1175" s="34">
        <v>0</v>
      </c>
      <c r="K1175" s="34">
        <v>0</v>
      </c>
      <c r="L1175" s="34">
        <v>8</v>
      </c>
      <c r="M1175" s="24">
        <f t="shared" si="36"/>
        <v>0</v>
      </c>
      <c r="N1175" s="24">
        <f t="shared" si="37"/>
        <v>0</v>
      </c>
      <c r="O1175" s="34">
        <v>5</v>
      </c>
    </row>
    <row r="1176" spans="1:15" ht="14.25" customHeight="1">
      <c r="A1176" s="23">
        <v>2016</v>
      </c>
      <c r="B1176" s="23" t="s">
        <v>2367</v>
      </c>
      <c r="C1176" s="13" t="s">
        <v>1886</v>
      </c>
      <c r="D1176" s="13" t="s">
        <v>60</v>
      </c>
      <c r="E1176" s="13" t="s">
        <v>206</v>
      </c>
      <c r="F1176" s="24" t="s">
        <v>66</v>
      </c>
      <c r="G1176" s="13"/>
      <c r="H1176" s="13" t="s">
        <v>6</v>
      </c>
      <c r="I1176" s="34">
        <v>6</v>
      </c>
      <c r="J1176" s="34">
        <v>6</v>
      </c>
      <c r="K1176" s="34">
        <v>2</v>
      </c>
      <c r="L1176" s="34">
        <v>44</v>
      </c>
      <c r="M1176" s="24">
        <f t="shared" si="36"/>
        <v>1</v>
      </c>
      <c r="N1176" s="24">
        <f t="shared" si="37"/>
        <v>0.33333333333333331</v>
      </c>
      <c r="O1176" s="34">
        <v>8</v>
      </c>
    </row>
    <row r="1177" spans="1:15" ht="14.25" customHeight="1">
      <c r="A1177" s="23">
        <v>2016</v>
      </c>
      <c r="B1177" s="23" t="s">
        <v>2367</v>
      </c>
      <c r="C1177" s="13" t="s">
        <v>1886</v>
      </c>
      <c r="D1177" s="13" t="s">
        <v>60</v>
      </c>
      <c r="E1177" s="13" t="s">
        <v>206</v>
      </c>
      <c r="F1177" s="24" t="s">
        <v>67</v>
      </c>
      <c r="G1177" s="13"/>
      <c r="H1177" s="13" t="s">
        <v>6</v>
      </c>
      <c r="I1177" s="34">
        <v>40</v>
      </c>
      <c r="J1177" s="34">
        <v>25</v>
      </c>
      <c r="K1177" s="34">
        <v>19</v>
      </c>
      <c r="L1177" s="34">
        <v>17</v>
      </c>
      <c r="M1177" s="24">
        <f t="shared" si="36"/>
        <v>0.625</v>
      </c>
      <c r="N1177" s="24">
        <f t="shared" si="37"/>
        <v>0.76</v>
      </c>
      <c r="O1177" s="34">
        <v>0</v>
      </c>
    </row>
    <row r="1178" spans="1:15" ht="14.25" customHeight="1">
      <c r="A1178" s="23">
        <v>2016</v>
      </c>
      <c r="B1178" s="23" t="s">
        <v>2367</v>
      </c>
      <c r="C1178" s="13" t="s">
        <v>1886</v>
      </c>
      <c r="D1178" s="13" t="s">
        <v>60</v>
      </c>
      <c r="E1178" s="13" t="s">
        <v>206</v>
      </c>
      <c r="F1178" s="24" t="s">
        <v>68</v>
      </c>
      <c r="G1178" s="13"/>
      <c r="H1178" s="13" t="s">
        <v>6</v>
      </c>
      <c r="I1178" s="34">
        <v>19</v>
      </c>
      <c r="J1178" s="34">
        <v>15</v>
      </c>
      <c r="K1178" s="34">
        <v>6</v>
      </c>
      <c r="L1178" s="34">
        <v>54</v>
      </c>
      <c r="M1178" s="24">
        <f t="shared" si="36"/>
        <v>0.78947368421052633</v>
      </c>
      <c r="N1178" s="24">
        <f t="shared" si="37"/>
        <v>0.4</v>
      </c>
      <c r="O1178" s="34">
        <v>7</v>
      </c>
    </row>
    <row r="1179" spans="1:15" ht="14.25" customHeight="1">
      <c r="A1179" s="23">
        <v>2016</v>
      </c>
      <c r="B1179" s="23" t="s">
        <v>2367</v>
      </c>
      <c r="C1179" s="13" t="s">
        <v>1886</v>
      </c>
      <c r="D1179" s="13" t="s">
        <v>60</v>
      </c>
      <c r="E1179" s="13" t="s">
        <v>206</v>
      </c>
      <c r="F1179" s="24" t="s">
        <v>69</v>
      </c>
      <c r="G1179" s="13"/>
      <c r="H1179" s="13" t="s">
        <v>6</v>
      </c>
      <c r="I1179" s="34">
        <v>10</v>
      </c>
      <c r="J1179" s="34">
        <v>8</v>
      </c>
      <c r="K1179" s="34">
        <v>5</v>
      </c>
      <c r="L1179" s="34">
        <v>43</v>
      </c>
      <c r="M1179" s="24">
        <f t="shared" si="36"/>
        <v>0.8</v>
      </c>
      <c r="N1179" s="24">
        <f t="shared" si="37"/>
        <v>0.625</v>
      </c>
      <c r="O1179" s="34">
        <v>8</v>
      </c>
    </row>
    <row r="1180" spans="1:15" ht="14.25" customHeight="1">
      <c r="A1180" s="23">
        <v>2016</v>
      </c>
      <c r="B1180" s="23" t="s">
        <v>2367</v>
      </c>
      <c r="C1180" s="13" t="s">
        <v>1886</v>
      </c>
      <c r="D1180" s="13" t="s">
        <v>60</v>
      </c>
      <c r="E1180" s="13" t="s">
        <v>204</v>
      </c>
      <c r="F1180" s="24" t="s">
        <v>1458</v>
      </c>
      <c r="G1180" s="13"/>
      <c r="H1180" s="13" t="s">
        <v>6</v>
      </c>
      <c r="I1180" s="34">
        <v>155</v>
      </c>
      <c r="J1180" s="34">
        <v>125</v>
      </c>
      <c r="K1180" s="34">
        <v>62</v>
      </c>
      <c r="L1180" s="34">
        <v>553</v>
      </c>
      <c r="M1180" s="24">
        <f t="shared" si="36"/>
        <v>0.80645161290322576</v>
      </c>
      <c r="N1180" s="24">
        <f t="shared" si="37"/>
        <v>0.496</v>
      </c>
      <c r="O1180" s="34">
        <v>50</v>
      </c>
    </row>
    <row r="1181" spans="1:15" ht="14.25" customHeight="1">
      <c r="A1181" s="23">
        <v>2016</v>
      </c>
      <c r="B1181" s="23" t="s">
        <v>2367</v>
      </c>
      <c r="C1181" s="13" t="s">
        <v>1886</v>
      </c>
      <c r="D1181" s="13" t="s">
        <v>60</v>
      </c>
      <c r="E1181" s="13" t="s">
        <v>204</v>
      </c>
      <c r="F1181" s="24" t="s">
        <v>1477</v>
      </c>
      <c r="G1181" s="13"/>
      <c r="H1181" s="13" t="s">
        <v>6</v>
      </c>
      <c r="I1181" s="34">
        <v>236</v>
      </c>
      <c r="J1181" s="34">
        <v>141</v>
      </c>
      <c r="K1181" s="34">
        <v>72</v>
      </c>
      <c r="L1181" s="34">
        <v>525</v>
      </c>
      <c r="M1181" s="24">
        <f t="shared" si="36"/>
        <v>0.59745762711864403</v>
      </c>
      <c r="N1181" s="24">
        <f t="shared" si="37"/>
        <v>0.51063829787234039</v>
      </c>
      <c r="O1181" s="34">
        <v>10</v>
      </c>
    </row>
    <row r="1182" spans="1:15" ht="14.25" customHeight="1">
      <c r="A1182" s="23">
        <v>2016</v>
      </c>
      <c r="B1182" s="23" t="s">
        <v>2367</v>
      </c>
      <c r="C1182" s="13" t="s">
        <v>1886</v>
      </c>
      <c r="D1182" s="13" t="s">
        <v>70</v>
      </c>
      <c r="E1182" s="13" t="s">
        <v>207</v>
      </c>
      <c r="F1182" s="24" t="s">
        <v>75</v>
      </c>
      <c r="G1182" s="13"/>
      <c r="H1182" s="13" t="s">
        <v>6</v>
      </c>
      <c r="I1182" s="34">
        <v>0</v>
      </c>
      <c r="J1182" s="34">
        <v>0</v>
      </c>
      <c r="K1182" s="34">
        <v>0</v>
      </c>
      <c r="L1182" s="34">
        <v>38</v>
      </c>
      <c r="M1182" s="24">
        <f t="shared" si="36"/>
        <v>0</v>
      </c>
      <c r="N1182" s="24">
        <f t="shared" si="37"/>
        <v>0</v>
      </c>
      <c r="O1182" s="34">
        <v>4</v>
      </c>
    </row>
    <row r="1183" spans="1:15" ht="14.25" customHeight="1">
      <c r="A1183" s="23">
        <v>2016</v>
      </c>
      <c r="B1183" s="23" t="s">
        <v>2367</v>
      </c>
      <c r="C1183" s="13" t="s">
        <v>1886</v>
      </c>
      <c r="D1183" s="13" t="s">
        <v>70</v>
      </c>
      <c r="E1183" s="13" t="s">
        <v>206</v>
      </c>
      <c r="F1183" s="24" t="s">
        <v>72</v>
      </c>
      <c r="G1183" s="13"/>
      <c r="H1183" s="13" t="s">
        <v>6</v>
      </c>
      <c r="I1183" s="34">
        <v>15</v>
      </c>
      <c r="J1183" s="34">
        <v>12</v>
      </c>
      <c r="K1183" s="34">
        <v>8</v>
      </c>
      <c r="L1183" s="34">
        <v>49</v>
      </c>
      <c r="M1183" s="24">
        <f t="shared" si="36"/>
        <v>0.8</v>
      </c>
      <c r="N1183" s="24">
        <f t="shared" si="37"/>
        <v>0.66666666666666663</v>
      </c>
      <c r="O1183" s="34">
        <v>6</v>
      </c>
    </row>
    <row r="1184" spans="1:15" ht="14.25" customHeight="1">
      <c r="A1184" s="23">
        <v>2016</v>
      </c>
      <c r="B1184" s="23" t="s">
        <v>2367</v>
      </c>
      <c r="C1184" s="13" t="s">
        <v>1886</v>
      </c>
      <c r="D1184" s="13" t="s">
        <v>70</v>
      </c>
      <c r="E1184" s="13" t="s">
        <v>206</v>
      </c>
      <c r="F1184" s="24" t="s">
        <v>73</v>
      </c>
      <c r="G1184" s="13"/>
      <c r="H1184" s="13" t="s">
        <v>6</v>
      </c>
      <c r="I1184" s="34">
        <v>5</v>
      </c>
      <c r="J1184" s="34">
        <v>5</v>
      </c>
      <c r="K1184" s="34">
        <v>2</v>
      </c>
      <c r="L1184" s="34">
        <v>27</v>
      </c>
      <c r="M1184" s="24">
        <f t="shared" si="36"/>
        <v>1</v>
      </c>
      <c r="N1184" s="24">
        <f t="shared" si="37"/>
        <v>0.4</v>
      </c>
      <c r="O1184" s="34">
        <v>3</v>
      </c>
    </row>
    <row r="1185" spans="1:15" ht="14.25" customHeight="1">
      <c r="A1185" s="23">
        <v>2016</v>
      </c>
      <c r="B1185" s="23" t="s">
        <v>2367</v>
      </c>
      <c r="C1185" s="13" t="s">
        <v>1886</v>
      </c>
      <c r="D1185" s="13" t="s">
        <v>70</v>
      </c>
      <c r="E1185" s="13" t="s">
        <v>206</v>
      </c>
      <c r="F1185" s="24" t="s">
        <v>74</v>
      </c>
      <c r="G1185" s="13"/>
      <c r="H1185" s="13" t="s">
        <v>6</v>
      </c>
      <c r="I1185" s="34">
        <v>12</v>
      </c>
      <c r="J1185" s="34">
        <v>11</v>
      </c>
      <c r="K1185" s="34">
        <v>10</v>
      </c>
      <c r="L1185" s="34">
        <v>44</v>
      </c>
      <c r="M1185" s="24">
        <f t="shared" si="36"/>
        <v>0.91666666666666663</v>
      </c>
      <c r="N1185" s="24">
        <f t="shared" si="37"/>
        <v>0.90909090909090906</v>
      </c>
      <c r="O1185" s="34">
        <v>8</v>
      </c>
    </row>
    <row r="1186" spans="1:15" ht="14.25" customHeight="1">
      <c r="A1186" s="23">
        <v>2016</v>
      </c>
      <c r="B1186" s="23" t="s">
        <v>2367</v>
      </c>
      <c r="C1186" s="13" t="s">
        <v>1886</v>
      </c>
      <c r="D1186" s="13" t="s">
        <v>70</v>
      </c>
      <c r="E1186" s="13" t="s">
        <v>204</v>
      </c>
      <c r="F1186" s="24" t="s">
        <v>577</v>
      </c>
      <c r="G1186" s="13"/>
      <c r="H1186" s="13" t="s">
        <v>6</v>
      </c>
      <c r="I1186" s="34">
        <v>71</v>
      </c>
      <c r="J1186" s="34">
        <v>63</v>
      </c>
      <c r="K1186" s="34">
        <v>36</v>
      </c>
      <c r="L1186" s="34">
        <v>217</v>
      </c>
      <c r="M1186" s="24">
        <f t="shared" si="36"/>
        <v>0.88732394366197187</v>
      </c>
      <c r="N1186" s="24">
        <f t="shared" si="37"/>
        <v>0.5714285714285714</v>
      </c>
      <c r="O1186" s="34">
        <v>12</v>
      </c>
    </row>
    <row r="1187" spans="1:15" ht="14.25" customHeight="1">
      <c r="A1187" s="23">
        <v>2016</v>
      </c>
      <c r="B1187" s="23" t="s">
        <v>2367</v>
      </c>
      <c r="C1187" s="13" t="s">
        <v>1886</v>
      </c>
      <c r="D1187" s="13" t="s">
        <v>70</v>
      </c>
      <c r="E1187" s="13" t="s">
        <v>204</v>
      </c>
      <c r="F1187" s="24" t="s">
        <v>1466</v>
      </c>
      <c r="G1187" s="13"/>
      <c r="H1187" s="13" t="s">
        <v>6</v>
      </c>
      <c r="I1187" s="34">
        <v>86</v>
      </c>
      <c r="J1187" s="34">
        <v>67</v>
      </c>
      <c r="K1187" s="34">
        <v>38</v>
      </c>
      <c r="L1187" s="34">
        <v>293</v>
      </c>
      <c r="M1187" s="24">
        <f t="shared" si="36"/>
        <v>0.77906976744186052</v>
      </c>
      <c r="N1187" s="24">
        <f t="shared" si="37"/>
        <v>0.56716417910447758</v>
      </c>
      <c r="O1187" s="34">
        <v>11</v>
      </c>
    </row>
    <row r="1188" spans="1:15" ht="14.25" customHeight="1">
      <c r="A1188" s="23">
        <v>2016</v>
      </c>
      <c r="B1188" s="23" t="s">
        <v>2367</v>
      </c>
      <c r="C1188" s="13" t="s">
        <v>1886</v>
      </c>
      <c r="D1188" s="13" t="s">
        <v>70</v>
      </c>
      <c r="E1188" s="13" t="s">
        <v>204</v>
      </c>
      <c r="F1188" s="24" t="s">
        <v>1469</v>
      </c>
      <c r="G1188" s="13"/>
      <c r="H1188" s="13" t="s">
        <v>6</v>
      </c>
      <c r="I1188" s="34">
        <v>43</v>
      </c>
      <c r="J1188" s="34">
        <v>41</v>
      </c>
      <c r="K1188" s="34">
        <v>30</v>
      </c>
      <c r="L1188" s="34">
        <v>172</v>
      </c>
      <c r="M1188" s="24">
        <f t="shared" si="36"/>
        <v>0.95348837209302328</v>
      </c>
      <c r="N1188" s="24">
        <f t="shared" si="37"/>
        <v>0.73170731707317072</v>
      </c>
      <c r="O1188" s="34">
        <v>8</v>
      </c>
    </row>
    <row r="1189" spans="1:15" ht="14.25" customHeight="1">
      <c r="A1189" s="23">
        <v>2016</v>
      </c>
      <c r="B1189" s="23" t="s">
        <v>2367</v>
      </c>
      <c r="C1189" s="13" t="s">
        <v>1886</v>
      </c>
      <c r="D1189" s="13" t="s">
        <v>70</v>
      </c>
      <c r="E1189" s="13" t="s">
        <v>204</v>
      </c>
      <c r="F1189" s="24" t="s">
        <v>1478</v>
      </c>
      <c r="G1189" s="13"/>
      <c r="H1189" s="13" t="s">
        <v>6</v>
      </c>
      <c r="I1189" s="34">
        <v>44</v>
      </c>
      <c r="J1189" s="34">
        <v>39</v>
      </c>
      <c r="K1189" s="34">
        <v>21</v>
      </c>
      <c r="L1189" s="34">
        <v>163</v>
      </c>
      <c r="M1189" s="24">
        <f t="shared" si="36"/>
        <v>0.88636363636363635</v>
      </c>
      <c r="N1189" s="24">
        <f t="shared" si="37"/>
        <v>0.53846153846153844</v>
      </c>
      <c r="O1189" s="34">
        <v>11</v>
      </c>
    </row>
    <row r="1190" spans="1:15" ht="14.25" customHeight="1">
      <c r="A1190" s="23">
        <v>2016</v>
      </c>
      <c r="B1190" s="23" t="s">
        <v>2367</v>
      </c>
      <c r="C1190" s="13" t="s">
        <v>1886</v>
      </c>
      <c r="D1190" s="13" t="s">
        <v>76</v>
      </c>
      <c r="E1190" s="13" t="s">
        <v>205</v>
      </c>
      <c r="F1190" s="24" t="s">
        <v>78</v>
      </c>
      <c r="G1190" s="13"/>
      <c r="H1190" s="13" t="s">
        <v>6</v>
      </c>
      <c r="I1190" s="34">
        <v>0</v>
      </c>
      <c r="J1190" s="34">
        <v>0</v>
      </c>
      <c r="K1190" s="34">
        <v>0</v>
      </c>
      <c r="L1190" s="34">
        <v>28</v>
      </c>
      <c r="M1190" s="24">
        <f t="shared" si="36"/>
        <v>0</v>
      </c>
      <c r="N1190" s="24">
        <f t="shared" si="37"/>
        <v>0</v>
      </c>
      <c r="O1190" s="34">
        <v>1</v>
      </c>
    </row>
    <row r="1191" spans="1:15" ht="14.25" customHeight="1">
      <c r="A1191" s="23">
        <v>2016</v>
      </c>
      <c r="B1191" s="23" t="s">
        <v>2367</v>
      </c>
      <c r="C1191" s="13" t="s">
        <v>1886</v>
      </c>
      <c r="D1191" s="13" t="s">
        <v>76</v>
      </c>
      <c r="E1191" s="13" t="s">
        <v>205</v>
      </c>
      <c r="F1191" s="24" t="s">
        <v>79</v>
      </c>
      <c r="G1191" s="13"/>
      <c r="H1191" s="13" t="s">
        <v>6</v>
      </c>
      <c r="I1191" s="34">
        <v>0</v>
      </c>
      <c r="J1191" s="34">
        <v>0</v>
      </c>
      <c r="K1191" s="34">
        <v>0</v>
      </c>
      <c r="L1191" s="34">
        <v>13</v>
      </c>
      <c r="M1191" s="24">
        <f t="shared" si="36"/>
        <v>0</v>
      </c>
      <c r="N1191" s="24">
        <f t="shared" si="37"/>
        <v>0</v>
      </c>
      <c r="O1191" s="34">
        <v>1</v>
      </c>
    </row>
    <row r="1192" spans="1:15" ht="14.25" customHeight="1">
      <c r="A1192" s="23">
        <v>2016</v>
      </c>
      <c r="B1192" s="23" t="s">
        <v>2367</v>
      </c>
      <c r="C1192" s="13" t="s">
        <v>1886</v>
      </c>
      <c r="D1192" s="13" t="s">
        <v>76</v>
      </c>
      <c r="E1192" s="13" t="s">
        <v>206</v>
      </c>
      <c r="F1192" s="24" t="s">
        <v>80</v>
      </c>
      <c r="G1192" s="13"/>
      <c r="H1192" s="13" t="s">
        <v>6</v>
      </c>
      <c r="I1192" s="34">
        <v>0</v>
      </c>
      <c r="J1192" s="34">
        <v>0</v>
      </c>
      <c r="K1192" s="34">
        <v>0</v>
      </c>
      <c r="L1192" s="34">
        <v>17</v>
      </c>
      <c r="M1192" s="24">
        <f t="shared" si="36"/>
        <v>0</v>
      </c>
      <c r="N1192" s="24">
        <f t="shared" si="37"/>
        <v>0</v>
      </c>
      <c r="O1192" s="34">
        <v>0</v>
      </c>
    </row>
    <row r="1193" spans="1:15" ht="14.25" customHeight="1">
      <c r="A1193" s="23">
        <v>2016</v>
      </c>
      <c r="B1193" s="23" t="s">
        <v>2367</v>
      </c>
      <c r="C1193" s="13" t="s">
        <v>1886</v>
      </c>
      <c r="D1193" s="13" t="s">
        <v>76</v>
      </c>
      <c r="E1193" s="13" t="s">
        <v>206</v>
      </c>
      <c r="F1193" s="24" t="s">
        <v>81</v>
      </c>
      <c r="G1193" s="13"/>
      <c r="H1193" s="13" t="s">
        <v>6</v>
      </c>
      <c r="I1193" s="34">
        <v>0</v>
      </c>
      <c r="J1193" s="34">
        <v>0</v>
      </c>
      <c r="K1193" s="34">
        <v>0</v>
      </c>
      <c r="L1193" s="34">
        <v>18</v>
      </c>
      <c r="M1193" s="24">
        <f t="shared" si="36"/>
        <v>0</v>
      </c>
      <c r="N1193" s="24">
        <f t="shared" si="37"/>
        <v>0</v>
      </c>
      <c r="O1193" s="34">
        <v>5</v>
      </c>
    </row>
    <row r="1194" spans="1:15" ht="14.25" customHeight="1">
      <c r="A1194" s="23">
        <v>2016</v>
      </c>
      <c r="B1194" s="23" t="s">
        <v>2367</v>
      </c>
      <c r="C1194" s="13" t="s">
        <v>1886</v>
      </c>
      <c r="D1194" s="13" t="s">
        <v>76</v>
      </c>
      <c r="E1194" s="13" t="s">
        <v>206</v>
      </c>
      <c r="F1194" s="24" t="s">
        <v>82</v>
      </c>
      <c r="G1194" s="13"/>
      <c r="H1194" s="13" t="s">
        <v>6</v>
      </c>
      <c r="I1194" s="34">
        <v>21</v>
      </c>
      <c r="J1194" s="34">
        <v>18</v>
      </c>
      <c r="K1194" s="34">
        <v>17</v>
      </c>
      <c r="L1194" s="34">
        <v>61</v>
      </c>
      <c r="M1194" s="24">
        <f t="shared" si="36"/>
        <v>0.8571428571428571</v>
      </c>
      <c r="N1194" s="24">
        <f t="shared" si="37"/>
        <v>0.94444444444444442</v>
      </c>
      <c r="O1194" s="34">
        <v>25</v>
      </c>
    </row>
    <row r="1195" spans="1:15" ht="14.25" customHeight="1">
      <c r="A1195" s="23">
        <v>2016</v>
      </c>
      <c r="B1195" s="23" t="s">
        <v>2367</v>
      </c>
      <c r="C1195" s="13" t="s">
        <v>1886</v>
      </c>
      <c r="D1195" s="13" t="s">
        <v>76</v>
      </c>
      <c r="E1195" s="13" t="s">
        <v>204</v>
      </c>
      <c r="F1195" s="24" t="s">
        <v>2395</v>
      </c>
      <c r="G1195" s="13"/>
      <c r="H1195" s="13" t="s">
        <v>6</v>
      </c>
      <c r="I1195" s="34">
        <v>33</v>
      </c>
      <c r="J1195" s="34">
        <v>31</v>
      </c>
      <c r="K1195" s="34">
        <v>24</v>
      </c>
      <c r="L1195" s="34">
        <v>191</v>
      </c>
      <c r="M1195" s="24">
        <f t="shared" si="36"/>
        <v>0.93939393939393945</v>
      </c>
      <c r="N1195" s="24">
        <f t="shared" si="37"/>
        <v>0.77419354838709675</v>
      </c>
      <c r="O1195" s="34">
        <v>23</v>
      </c>
    </row>
    <row r="1196" spans="1:15" ht="14.25" customHeight="1">
      <c r="A1196" s="23">
        <v>2016</v>
      </c>
      <c r="B1196" s="23" t="s">
        <v>2367</v>
      </c>
      <c r="C1196" s="13" t="s">
        <v>1886</v>
      </c>
      <c r="D1196" s="13" t="s">
        <v>76</v>
      </c>
      <c r="E1196" s="13" t="s">
        <v>204</v>
      </c>
      <c r="F1196" s="24" t="s">
        <v>1459</v>
      </c>
      <c r="G1196" s="13"/>
      <c r="H1196" s="13" t="s">
        <v>6</v>
      </c>
      <c r="I1196" s="34">
        <v>434</v>
      </c>
      <c r="J1196" s="34">
        <v>339</v>
      </c>
      <c r="K1196" s="34">
        <v>181</v>
      </c>
      <c r="L1196" s="34">
        <v>1709</v>
      </c>
      <c r="M1196" s="24">
        <f t="shared" si="36"/>
        <v>0.78110599078341014</v>
      </c>
      <c r="N1196" s="24">
        <f t="shared" si="37"/>
        <v>0.53392330383480824</v>
      </c>
      <c r="O1196" s="34">
        <v>150</v>
      </c>
    </row>
    <row r="1197" spans="1:15" ht="14.25" customHeight="1">
      <c r="A1197" s="23">
        <v>2016</v>
      </c>
      <c r="B1197" s="23" t="s">
        <v>2367</v>
      </c>
      <c r="C1197" s="13" t="s">
        <v>1886</v>
      </c>
      <c r="D1197" s="13" t="s">
        <v>76</v>
      </c>
      <c r="E1197" s="13" t="s">
        <v>204</v>
      </c>
      <c r="F1197" s="24" t="s">
        <v>77</v>
      </c>
      <c r="G1197" s="13"/>
      <c r="H1197" s="13" t="s">
        <v>6</v>
      </c>
      <c r="I1197" s="34">
        <v>102</v>
      </c>
      <c r="J1197" s="34">
        <v>95</v>
      </c>
      <c r="K1197" s="34">
        <v>66</v>
      </c>
      <c r="L1197" s="34">
        <v>607</v>
      </c>
      <c r="M1197" s="24">
        <f t="shared" si="36"/>
        <v>0.93137254901960786</v>
      </c>
      <c r="N1197" s="24">
        <f t="shared" si="37"/>
        <v>0.69473684210526321</v>
      </c>
      <c r="O1197" s="34">
        <v>39</v>
      </c>
    </row>
    <row r="1198" spans="1:15" ht="14.25" customHeight="1">
      <c r="A1198" s="23">
        <v>2016</v>
      </c>
      <c r="B1198" s="23" t="s">
        <v>2367</v>
      </c>
      <c r="C1198" s="13" t="s">
        <v>1886</v>
      </c>
      <c r="D1198" s="13" t="s">
        <v>83</v>
      </c>
      <c r="E1198" s="13" t="s">
        <v>207</v>
      </c>
      <c r="F1198" s="24" t="s">
        <v>85</v>
      </c>
      <c r="G1198" s="13"/>
      <c r="H1198" s="13" t="s">
        <v>6</v>
      </c>
      <c r="I1198" s="34">
        <v>3</v>
      </c>
      <c r="J1198" s="34">
        <v>3</v>
      </c>
      <c r="K1198" s="34">
        <v>3</v>
      </c>
      <c r="L1198" s="34">
        <v>8</v>
      </c>
      <c r="M1198" s="24">
        <f t="shared" si="36"/>
        <v>1</v>
      </c>
      <c r="N1198" s="24">
        <f t="shared" si="37"/>
        <v>1</v>
      </c>
      <c r="O1198" s="34">
        <v>0</v>
      </c>
    </row>
    <row r="1199" spans="1:15" ht="14.25" customHeight="1">
      <c r="A1199" s="23">
        <v>2016</v>
      </c>
      <c r="B1199" s="23" t="s">
        <v>2367</v>
      </c>
      <c r="C1199" s="13" t="s">
        <v>1886</v>
      </c>
      <c r="D1199" s="13" t="s">
        <v>83</v>
      </c>
      <c r="E1199" s="13" t="s">
        <v>206</v>
      </c>
      <c r="F1199" s="24" t="s">
        <v>84</v>
      </c>
      <c r="G1199" s="13"/>
      <c r="H1199" s="13" t="s">
        <v>6</v>
      </c>
      <c r="I1199" s="34">
        <v>5</v>
      </c>
      <c r="J1199" s="34">
        <v>5</v>
      </c>
      <c r="K1199" s="34">
        <v>4</v>
      </c>
      <c r="L1199" s="34">
        <v>21</v>
      </c>
      <c r="M1199" s="24">
        <f t="shared" si="36"/>
        <v>1</v>
      </c>
      <c r="N1199" s="24">
        <f t="shared" si="37"/>
        <v>0.8</v>
      </c>
      <c r="O1199" s="34">
        <v>5</v>
      </c>
    </row>
    <row r="1200" spans="1:15" ht="14.25" customHeight="1">
      <c r="A1200" s="23">
        <v>2016</v>
      </c>
      <c r="B1200" s="23" t="s">
        <v>2367</v>
      </c>
      <c r="C1200" s="13" t="s">
        <v>1886</v>
      </c>
      <c r="D1200" s="13" t="s">
        <v>86</v>
      </c>
      <c r="E1200" s="13" t="s">
        <v>206</v>
      </c>
      <c r="F1200" s="24" t="s">
        <v>88</v>
      </c>
      <c r="G1200" s="13"/>
      <c r="H1200" s="13" t="s">
        <v>6</v>
      </c>
      <c r="I1200" s="34">
        <v>345</v>
      </c>
      <c r="J1200" s="34">
        <v>236</v>
      </c>
      <c r="K1200" s="34">
        <v>225</v>
      </c>
      <c r="L1200" s="34">
        <v>479</v>
      </c>
      <c r="M1200" s="24">
        <f t="shared" si="36"/>
        <v>0.68405797101449273</v>
      </c>
      <c r="N1200" s="24">
        <f t="shared" si="37"/>
        <v>0.95338983050847459</v>
      </c>
      <c r="O1200" s="34">
        <v>102</v>
      </c>
    </row>
    <row r="1201" spans="1:15" ht="14.25" customHeight="1">
      <c r="A1201" s="23">
        <v>2016</v>
      </c>
      <c r="B1201" s="23" t="s">
        <v>2367</v>
      </c>
      <c r="C1201" s="13" t="s">
        <v>1886</v>
      </c>
      <c r="D1201" s="13" t="s">
        <v>86</v>
      </c>
      <c r="E1201" s="13" t="s">
        <v>204</v>
      </c>
      <c r="F1201" s="24" t="s">
        <v>984</v>
      </c>
      <c r="G1201" s="13"/>
      <c r="H1201" s="13" t="s">
        <v>203</v>
      </c>
      <c r="I1201" s="34">
        <v>0</v>
      </c>
      <c r="J1201" s="34">
        <v>0</v>
      </c>
      <c r="K1201" s="34">
        <v>0</v>
      </c>
      <c r="L1201" s="34">
        <v>151</v>
      </c>
      <c r="M1201" s="24">
        <f t="shared" si="36"/>
        <v>0</v>
      </c>
      <c r="N1201" s="24">
        <f t="shared" si="37"/>
        <v>0</v>
      </c>
      <c r="O1201" s="34">
        <v>17</v>
      </c>
    </row>
    <row r="1202" spans="1:15" ht="14.25" customHeight="1">
      <c r="A1202" s="23">
        <v>2016</v>
      </c>
      <c r="B1202" s="23" t="s">
        <v>2367</v>
      </c>
      <c r="C1202" s="13" t="s">
        <v>1886</v>
      </c>
      <c r="D1202" s="13" t="s">
        <v>86</v>
      </c>
      <c r="E1202" s="13" t="s">
        <v>204</v>
      </c>
      <c r="F1202" s="24" t="s">
        <v>87</v>
      </c>
      <c r="G1202" s="13"/>
      <c r="H1202" s="13" t="s">
        <v>6</v>
      </c>
      <c r="I1202" s="34">
        <v>32</v>
      </c>
      <c r="J1202" s="34">
        <v>28</v>
      </c>
      <c r="K1202" s="34">
        <v>18</v>
      </c>
      <c r="L1202" s="34">
        <v>198</v>
      </c>
      <c r="M1202" s="24">
        <f t="shared" si="36"/>
        <v>0.875</v>
      </c>
      <c r="N1202" s="24">
        <f t="shared" si="37"/>
        <v>0.6428571428571429</v>
      </c>
      <c r="O1202" s="34">
        <v>9</v>
      </c>
    </row>
    <row r="1203" spans="1:15" ht="14.25" customHeight="1">
      <c r="A1203" s="23">
        <v>2016</v>
      </c>
      <c r="B1203" s="23" t="s">
        <v>2367</v>
      </c>
      <c r="C1203" s="13" t="s">
        <v>1886</v>
      </c>
      <c r="D1203" s="13" t="s">
        <v>89</v>
      </c>
      <c r="E1203" s="13" t="s">
        <v>205</v>
      </c>
      <c r="F1203" s="24" t="s">
        <v>90</v>
      </c>
      <c r="G1203" s="13"/>
      <c r="H1203" s="13" t="s">
        <v>6</v>
      </c>
      <c r="I1203" s="34">
        <v>13</v>
      </c>
      <c r="J1203" s="34">
        <v>11</v>
      </c>
      <c r="K1203" s="34">
        <v>11</v>
      </c>
      <c r="L1203" s="34">
        <v>25</v>
      </c>
      <c r="M1203" s="24">
        <f t="shared" si="36"/>
        <v>0.84615384615384615</v>
      </c>
      <c r="N1203" s="24">
        <f t="shared" si="37"/>
        <v>1</v>
      </c>
      <c r="O1203" s="34">
        <v>6</v>
      </c>
    </row>
    <row r="1204" spans="1:15" ht="14.25" customHeight="1">
      <c r="A1204" s="23">
        <v>2016</v>
      </c>
      <c r="B1204" s="23" t="s">
        <v>2367</v>
      </c>
      <c r="C1204" s="13" t="s">
        <v>1886</v>
      </c>
      <c r="D1204" s="13" t="s">
        <v>89</v>
      </c>
      <c r="E1204" s="13" t="s">
        <v>205</v>
      </c>
      <c r="F1204" s="24" t="s">
        <v>91</v>
      </c>
      <c r="G1204" s="13"/>
      <c r="H1204" s="13" t="s">
        <v>6</v>
      </c>
      <c r="I1204" s="34">
        <v>0</v>
      </c>
      <c r="J1204" s="34">
        <v>0</v>
      </c>
      <c r="K1204" s="34">
        <v>0</v>
      </c>
      <c r="L1204" s="34">
        <v>6</v>
      </c>
      <c r="M1204" s="24">
        <f t="shared" si="36"/>
        <v>0</v>
      </c>
      <c r="N1204" s="24">
        <f t="shared" si="37"/>
        <v>0</v>
      </c>
      <c r="O1204" s="34">
        <v>0</v>
      </c>
    </row>
    <row r="1205" spans="1:15" ht="14.25" customHeight="1">
      <c r="A1205" s="23">
        <v>2016</v>
      </c>
      <c r="B1205" s="23" t="s">
        <v>2367</v>
      </c>
      <c r="C1205" s="13" t="s">
        <v>1886</v>
      </c>
      <c r="D1205" s="13" t="s">
        <v>89</v>
      </c>
      <c r="E1205" s="13" t="s">
        <v>205</v>
      </c>
      <c r="F1205" s="24" t="s">
        <v>92</v>
      </c>
      <c r="G1205" s="13"/>
      <c r="H1205" s="13" t="s">
        <v>6</v>
      </c>
      <c r="I1205" s="34">
        <v>38</v>
      </c>
      <c r="J1205" s="34">
        <v>28</v>
      </c>
      <c r="K1205" s="34">
        <v>25</v>
      </c>
      <c r="L1205" s="34">
        <v>53</v>
      </c>
      <c r="M1205" s="24">
        <f t="shared" si="36"/>
        <v>0.73684210526315785</v>
      </c>
      <c r="N1205" s="24">
        <f t="shared" si="37"/>
        <v>0.8928571428571429</v>
      </c>
      <c r="O1205" s="34">
        <v>0</v>
      </c>
    </row>
    <row r="1206" spans="1:15" ht="14.25" customHeight="1">
      <c r="A1206" s="23">
        <v>2016</v>
      </c>
      <c r="B1206" s="23" t="s">
        <v>2367</v>
      </c>
      <c r="C1206" s="13" t="s">
        <v>1886</v>
      </c>
      <c r="D1206" s="13" t="s">
        <v>89</v>
      </c>
      <c r="E1206" s="13" t="s">
        <v>206</v>
      </c>
      <c r="F1206" s="24" t="s">
        <v>93</v>
      </c>
      <c r="G1206" s="13"/>
      <c r="H1206" s="13" t="s">
        <v>6</v>
      </c>
      <c r="I1206" s="34">
        <v>6</v>
      </c>
      <c r="J1206" s="34">
        <v>6</v>
      </c>
      <c r="K1206" s="34">
        <v>4</v>
      </c>
      <c r="L1206" s="34">
        <v>4</v>
      </c>
      <c r="M1206" s="24">
        <f t="shared" si="36"/>
        <v>1</v>
      </c>
      <c r="N1206" s="24">
        <f t="shared" si="37"/>
        <v>0.66666666666666663</v>
      </c>
      <c r="O1206" s="34">
        <v>0</v>
      </c>
    </row>
    <row r="1207" spans="1:15" ht="14.25" customHeight="1">
      <c r="A1207" s="23">
        <v>2016</v>
      </c>
      <c r="B1207" s="23" t="s">
        <v>2367</v>
      </c>
      <c r="C1207" s="13" t="s">
        <v>1886</v>
      </c>
      <c r="D1207" s="13" t="s">
        <v>89</v>
      </c>
      <c r="E1207" s="13" t="s">
        <v>204</v>
      </c>
      <c r="F1207" s="24" t="s">
        <v>1465</v>
      </c>
      <c r="G1207" s="13"/>
      <c r="H1207" s="13" t="s">
        <v>6</v>
      </c>
      <c r="I1207" s="34">
        <v>103</v>
      </c>
      <c r="J1207" s="34">
        <v>96</v>
      </c>
      <c r="K1207" s="34">
        <v>63</v>
      </c>
      <c r="L1207" s="34">
        <v>359</v>
      </c>
      <c r="M1207" s="24">
        <f t="shared" si="36"/>
        <v>0.93203883495145634</v>
      </c>
      <c r="N1207" s="24">
        <f t="shared" si="37"/>
        <v>0.65625</v>
      </c>
      <c r="O1207" s="34">
        <v>28</v>
      </c>
    </row>
    <row r="1208" spans="1:15" ht="14.25" customHeight="1">
      <c r="A1208" s="23">
        <v>2016</v>
      </c>
      <c r="B1208" s="23" t="s">
        <v>2367</v>
      </c>
      <c r="C1208" s="13" t="s">
        <v>1886</v>
      </c>
      <c r="D1208" s="13" t="s">
        <v>94</v>
      </c>
      <c r="E1208" s="13" t="s">
        <v>207</v>
      </c>
      <c r="F1208" s="24" t="s">
        <v>99</v>
      </c>
      <c r="G1208" s="13"/>
      <c r="H1208" s="13" t="s">
        <v>6</v>
      </c>
      <c r="I1208" s="34">
        <v>2</v>
      </c>
      <c r="J1208" s="34">
        <v>2</v>
      </c>
      <c r="K1208" s="34">
        <v>2</v>
      </c>
      <c r="L1208" s="34">
        <v>21</v>
      </c>
      <c r="M1208" s="24">
        <f t="shared" si="36"/>
        <v>1</v>
      </c>
      <c r="N1208" s="24">
        <f t="shared" si="37"/>
        <v>1</v>
      </c>
      <c r="O1208" s="34">
        <v>0</v>
      </c>
    </row>
    <row r="1209" spans="1:15" ht="14.25" customHeight="1">
      <c r="A1209" s="23">
        <v>2016</v>
      </c>
      <c r="B1209" s="23" t="s">
        <v>2367</v>
      </c>
      <c r="C1209" s="13" t="s">
        <v>1886</v>
      </c>
      <c r="D1209" s="13" t="s">
        <v>94</v>
      </c>
      <c r="E1209" s="13" t="s">
        <v>206</v>
      </c>
      <c r="F1209" s="24" t="s">
        <v>96</v>
      </c>
      <c r="G1209" s="13"/>
      <c r="H1209" s="13" t="s">
        <v>6</v>
      </c>
      <c r="I1209" s="34">
        <v>32</v>
      </c>
      <c r="J1209" s="34">
        <v>25</v>
      </c>
      <c r="K1209" s="34">
        <v>19</v>
      </c>
      <c r="L1209" s="34">
        <v>64</v>
      </c>
      <c r="M1209" s="24">
        <f t="shared" si="36"/>
        <v>0.78125</v>
      </c>
      <c r="N1209" s="24">
        <f t="shared" si="37"/>
        <v>0.76</v>
      </c>
      <c r="O1209" s="34">
        <v>8</v>
      </c>
    </row>
    <row r="1210" spans="1:15" ht="14.25" customHeight="1">
      <c r="A1210" s="23">
        <v>2016</v>
      </c>
      <c r="B1210" s="23" t="s">
        <v>2367</v>
      </c>
      <c r="C1210" s="13" t="s">
        <v>1886</v>
      </c>
      <c r="D1210" s="13" t="s">
        <v>94</v>
      </c>
      <c r="E1210" s="13" t="s">
        <v>206</v>
      </c>
      <c r="F1210" s="24" t="s">
        <v>97</v>
      </c>
      <c r="G1210" s="13"/>
      <c r="H1210" s="13" t="s">
        <v>6</v>
      </c>
      <c r="I1210" s="34">
        <v>24</v>
      </c>
      <c r="J1210" s="34">
        <v>24</v>
      </c>
      <c r="K1210" s="34">
        <v>15</v>
      </c>
      <c r="L1210" s="34">
        <v>79</v>
      </c>
      <c r="M1210" s="24">
        <f t="shared" si="36"/>
        <v>1</v>
      </c>
      <c r="N1210" s="24">
        <f t="shared" si="37"/>
        <v>0.625</v>
      </c>
      <c r="O1210" s="34">
        <v>18</v>
      </c>
    </row>
    <row r="1211" spans="1:15" ht="14.25" customHeight="1">
      <c r="A1211" s="23">
        <v>2016</v>
      </c>
      <c r="B1211" s="23" t="s">
        <v>2367</v>
      </c>
      <c r="C1211" s="13" t="s">
        <v>1886</v>
      </c>
      <c r="D1211" s="13" t="s">
        <v>94</v>
      </c>
      <c r="E1211" s="13" t="s">
        <v>206</v>
      </c>
      <c r="F1211" s="24" t="s">
        <v>98</v>
      </c>
      <c r="G1211" s="13"/>
      <c r="H1211" s="13" t="s">
        <v>6</v>
      </c>
      <c r="I1211" s="34">
        <v>33</v>
      </c>
      <c r="J1211" s="34">
        <v>27</v>
      </c>
      <c r="K1211" s="34">
        <v>19</v>
      </c>
      <c r="L1211" s="34">
        <v>73</v>
      </c>
      <c r="M1211" s="24">
        <f t="shared" si="36"/>
        <v>0.81818181818181823</v>
      </c>
      <c r="N1211" s="24">
        <f t="shared" si="37"/>
        <v>0.70370370370370372</v>
      </c>
      <c r="O1211" s="34">
        <v>26</v>
      </c>
    </row>
    <row r="1212" spans="1:15" ht="14.25" customHeight="1">
      <c r="A1212" s="23">
        <v>2016</v>
      </c>
      <c r="B1212" s="23" t="s">
        <v>2367</v>
      </c>
      <c r="C1212" s="13" t="s">
        <v>1886</v>
      </c>
      <c r="D1212" s="13" t="s">
        <v>94</v>
      </c>
      <c r="E1212" s="13" t="s">
        <v>204</v>
      </c>
      <c r="F1212" s="24" t="s">
        <v>1463</v>
      </c>
      <c r="G1212" s="13"/>
      <c r="H1212" s="13" t="s">
        <v>6</v>
      </c>
      <c r="I1212" s="34">
        <v>38</v>
      </c>
      <c r="J1212" s="34">
        <v>38</v>
      </c>
      <c r="K1212" s="34">
        <v>27</v>
      </c>
      <c r="L1212" s="34">
        <v>252</v>
      </c>
      <c r="M1212" s="24">
        <f t="shared" si="36"/>
        <v>1</v>
      </c>
      <c r="N1212" s="24">
        <f t="shared" si="37"/>
        <v>0.71052631578947367</v>
      </c>
      <c r="O1212" s="34">
        <v>23</v>
      </c>
    </row>
    <row r="1213" spans="1:15" ht="14.25" customHeight="1">
      <c r="A1213" s="23">
        <v>2016</v>
      </c>
      <c r="B1213" s="23" t="s">
        <v>2367</v>
      </c>
      <c r="C1213" s="13" t="s">
        <v>1886</v>
      </c>
      <c r="D1213" s="13" t="s">
        <v>100</v>
      </c>
      <c r="E1213" s="13" t="s">
        <v>207</v>
      </c>
      <c r="F1213" s="24" t="s">
        <v>103</v>
      </c>
      <c r="G1213" s="13"/>
      <c r="H1213" s="13" t="s">
        <v>6</v>
      </c>
      <c r="I1213" s="34">
        <v>4</v>
      </c>
      <c r="J1213" s="34">
        <v>1</v>
      </c>
      <c r="K1213" s="34">
        <v>1</v>
      </c>
      <c r="L1213" s="34">
        <v>7</v>
      </c>
      <c r="M1213" s="24">
        <f t="shared" si="36"/>
        <v>0.25</v>
      </c>
      <c r="N1213" s="24">
        <f t="shared" si="37"/>
        <v>1</v>
      </c>
      <c r="O1213" s="34">
        <v>0</v>
      </c>
    </row>
    <row r="1214" spans="1:15" ht="14.25" customHeight="1">
      <c r="A1214" s="23">
        <v>2016</v>
      </c>
      <c r="B1214" s="23" t="s">
        <v>2367</v>
      </c>
      <c r="C1214" s="13" t="s">
        <v>1886</v>
      </c>
      <c r="D1214" s="13" t="s">
        <v>100</v>
      </c>
      <c r="E1214" s="13" t="s">
        <v>206</v>
      </c>
      <c r="F1214" s="24" t="s">
        <v>102</v>
      </c>
      <c r="G1214" s="13"/>
      <c r="H1214" s="13" t="s">
        <v>6</v>
      </c>
      <c r="I1214" s="34">
        <v>7</v>
      </c>
      <c r="J1214" s="34">
        <v>6</v>
      </c>
      <c r="K1214" s="34">
        <v>5</v>
      </c>
      <c r="L1214" s="34">
        <v>24</v>
      </c>
      <c r="M1214" s="24">
        <f t="shared" si="36"/>
        <v>0.8571428571428571</v>
      </c>
      <c r="N1214" s="24">
        <f t="shared" si="37"/>
        <v>0.83333333333333337</v>
      </c>
      <c r="O1214" s="34">
        <v>19</v>
      </c>
    </row>
    <row r="1215" spans="1:15" ht="14.25" customHeight="1">
      <c r="A1215" s="23">
        <v>2016</v>
      </c>
      <c r="B1215" s="23" t="s">
        <v>2367</v>
      </c>
      <c r="C1215" s="13" t="s">
        <v>1886</v>
      </c>
      <c r="D1215" s="13" t="s">
        <v>100</v>
      </c>
      <c r="E1215" s="13" t="s">
        <v>204</v>
      </c>
      <c r="F1215" s="24" t="s">
        <v>1468</v>
      </c>
      <c r="G1215" s="13"/>
      <c r="H1215" s="13" t="s">
        <v>6</v>
      </c>
      <c r="I1215" s="34">
        <v>47</v>
      </c>
      <c r="J1215" s="34">
        <v>41</v>
      </c>
      <c r="K1215" s="34">
        <v>23</v>
      </c>
      <c r="L1215" s="34">
        <v>135</v>
      </c>
      <c r="M1215" s="24">
        <f t="shared" si="36"/>
        <v>0.87234042553191493</v>
      </c>
      <c r="N1215" s="24">
        <f t="shared" si="37"/>
        <v>0.56097560975609762</v>
      </c>
      <c r="O1215" s="34">
        <v>11</v>
      </c>
    </row>
    <row r="1216" spans="1:15" ht="14.25" customHeight="1">
      <c r="A1216" s="23">
        <v>2016</v>
      </c>
      <c r="B1216" s="23" t="s">
        <v>2367</v>
      </c>
      <c r="C1216" s="13" t="s">
        <v>1886</v>
      </c>
      <c r="D1216" s="13" t="s">
        <v>100</v>
      </c>
      <c r="E1216" s="13" t="s">
        <v>204</v>
      </c>
      <c r="F1216" s="24" t="s">
        <v>101</v>
      </c>
      <c r="G1216" s="13"/>
      <c r="H1216" s="13" t="s">
        <v>6</v>
      </c>
      <c r="I1216" s="34">
        <v>3</v>
      </c>
      <c r="J1216" s="34">
        <v>3</v>
      </c>
      <c r="K1216" s="34">
        <v>2</v>
      </c>
      <c r="L1216" s="34">
        <v>30</v>
      </c>
      <c r="M1216" s="24">
        <f t="shared" si="36"/>
        <v>1</v>
      </c>
      <c r="N1216" s="24">
        <f t="shared" si="37"/>
        <v>0.66666666666666663</v>
      </c>
      <c r="O1216" s="34">
        <v>2</v>
      </c>
    </row>
    <row r="1217" spans="1:15" ht="14.25" customHeight="1">
      <c r="A1217" s="23">
        <v>2016</v>
      </c>
      <c r="B1217" s="23" t="s">
        <v>2367</v>
      </c>
      <c r="C1217" s="13" t="s">
        <v>1886</v>
      </c>
      <c r="D1217" s="13" t="s">
        <v>104</v>
      </c>
      <c r="E1217" s="13" t="s">
        <v>207</v>
      </c>
      <c r="F1217" s="24" t="s">
        <v>119</v>
      </c>
      <c r="G1217" s="13"/>
      <c r="H1217" s="13" t="s">
        <v>6</v>
      </c>
      <c r="I1217" s="34">
        <v>19</v>
      </c>
      <c r="J1217" s="34">
        <v>15</v>
      </c>
      <c r="K1217" s="34">
        <v>7</v>
      </c>
      <c r="L1217" s="34">
        <v>64</v>
      </c>
      <c r="M1217" s="24">
        <f t="shared" si="36"/>
        <v>0.78947368421052633</v>
      </c>
      <c r="N1217" s="24">
        <f t="shared" si="37"/>
        <v>0.46666666666666667</v>
      </c>
      <c r="O1217" s="34">
        <v>5</v>
      </c>
    </row>
    <row r="1218" spans="1:15" ht="14.25" customHeight="1">
      <c r="A1218" s="23">
        <v>2016</v>
      </c>
      <c r="B1218" s="23" t="s">
        <v>2367</v>
      </c>
      <c r="C1218" s="13" t="s">
        <v>1886</v>
      </c>
      <c r="D1218" s="13" t="s">
        <v>104</v>
      </c>
      <c r="E1218" s="13" t="s">
        <v>205</v>
      </c>
      <c r="F1218" s="24" t="s">
        <v>106</v>
      </c>
      <c r="G1218" s="13"/>
      <c r="H1218" s="13" t="s">
        <v>6</v>
      </c>
      <c r="I1218" s="34">
        <v>56</v>
      </c>
      <c r="J1218" s="34">
        <v>53</v>
      </c>
      <c r="K1218" s="34">
        <v>46</v>
      </c>
      <c r="L1218" s="34">
        <v>73</v>
      </c>
      <c r="M1218" s="24">
        <f t="shared" ref="M1218:M1281" si="38">+IFERROR(J1218/I1218,0)</f>
        <v>0.9464285714285714</v>
      </c>
      <c r="N1218" s="24">
        <f t="shared" ref="N1218:N1281" si="39">+IFERROR(K1218/J1218,0)</f>
        <v>0.86792452830188682</v>
      </c>
      <c r="O1218" s="34">
        <v>25</v>
      </c>
    </row>
    <row r="1219" spans="1:15" ht="14.25" customHeight="1">
      <c r="A1219" s="23">
        <v>2016</v>
      </c>
      <c r="B1219" s="23" t="s">
        <v>2367</v>
      </c>
      <c r="C1219" s="13" t="s">
        <v>1886</v>
      </c>
      <c r="D1219" s="13" t="s">
        <v>104</v>
      </c>
      <c r="E1219" s="13" t="s">
        <v>205</v>
      </c>
      <c r="F1219" s="24" t="s">
        <v>107</v>
      </c>
      <c r="G1219" s="13"/>
      <c r="H1219" s="13" t="s">
        <v>6</v>
      </c>
      <c r="I1219" s="34">
        <v>24</v>
      </c>
      <c r="J1219" s="34">
        <v>22</v>
      </c>
      <c r="K1219" s="34">
        <v>18</v>
      </c>
      <c r="L1219" s="34">
        <v>42</v>
      </c>
      <c r="M1219" s="24">
        <f t="shared" si="38"/>
        <v>0.91666666666666663</v>
      </c>
      <c r="N1219" s="24">
        <f t="shared" si="39"/>
        <v>0.81818181818181823</v>
      </c>
      <c r="O1219" s="34">
        <v>13</v>
      </c>
    </row>
    <row r="1220" spans="1:15" ht="14.25" customHeight="1">
      <c r="A1220" s="23">
        <v>2016</v>
      </c>
      <c r="B1220" s="23" t="s">
        <v>2367</v>
      </c>
      <c r="C1220" s="13" t="s">
        <v>1886</v>
      </c>
      <c r="D1220" s="13" t="s">
        <v>104</v>
      </c>
      <c r="E1220" s="13" t="s">
        <v>205</v>
      </c>
      <c r="F1220" s="24" t="s">
        <v>108</v>
      </c>
      <c r="G1220" s="13"/>
      <c r="H1220" s="13" t="s">
        <v>6</v>
      </c>
      <c r="I1220" s="34">
        <v>66</v>
      </c>
      <c r="J1220" s="34">
        <v>34</v>
      </c>
      <c r="K1220" s="34">
        <v>29</v>
      </c>
      <c r="L1220" s="34">
        <v>59</v>
      </c>
      <c r="M1220" s="24">
        <f t="shared" si="38"/>
        <v>0.51515151515151514</v>
      </c>
      <c r="N1220" s="24">
        <f t="shared" si="39"/>
        <v>0.8529411764705882</v>
      </c>
      <c r="O1220" s="34">
        <v>30</v>
      </c>
    </row>
    <row r="1221" spans="1:15" ht="14.25" customHeight="1">
      <c r="A1221" s="23">
        <v>2016</v>
      </c>
      <c r="B1221" s="23" t="s">
        <v>2367</v>
      </c>
      <c r="C1221" s="13" t="s">
        <v>1886</v>
      </c>
      <c r="D1221" s="13" t="s">
        <v>104</v>
      </c>
      <c r="E1221" s="13" t="s">
        <v>205</v>
      </c>
      <c r="F1221" s="24" t="s">
        <v>109</v>
      </c>
      <c r="G1221" s="13"/>
      <c r="H1221" s="13" t="s">
        <v>6</v>
      </c>
      <c r="I1221" s="34">
        <v>22</v>
      </c>
      <c r="J1221" s="34">
        <v>17</v>
      </c>
      <c r="K1221" s="34">
        <v>16</v>
      </c>
      <c r="L1221" s="34">
        <v>30</v>
      </c>
      <c r="M1221" s="24">
        <f t="shared" si="38"/>
        <v>0.77272727272727271</v>
      </c>
      <c r="N1221" s="24">
        <f t="shared" si="39"/>
        <v>0.94117647058823528</v>
      </c>
      <c r="O1221" s="34">
        <v>11</v>
      </c>
    </row>
    <row r="1222" spans="1:15" ht="14.25" customHeight="1">
      <c r="A1222" s="23">
        <v>2016</v>
      </c>
      <c r="B1222" s="23" t="s">
        <v>2367</v>
      </c>
      <c r="C1222" s="13" t="s">
        <v>1886</v>
      </c>
      <c r="D1222" s="13" t="s">
        <v>104</v>
      </c>
      <c r="E1222" s="13" t="s">
        <v>205</v>
      </c>
      <c r="F1222" s="24" t="s">
        <v>110</v>
      </c>
      <c r="G1222" s="13"/>
      <c r="H1222" s="13" t="s">
        <v>6</v>
      </c>
      <c r="I1222" s="34">
        <v>86</v>
      </c>
      <c r="J1222" s="34">
        <v>24</v>
      </c>
      <c r="K1222" s="34">
        <v>23</v>
      </c>
      <c r="L1222" s="34">
        <v>60</v>
      </c>
      <c r="M1222" s="24">
        <f t="shared" si="38"/>
        <v>0.27906976744186046</v>
      </c>
      <c r="N1222" s="24">
        <f t="shared" si="39"/>
        <v>0.95833333333333337</v>
      </c>
      <c r="O1222" s="34">
        <v>20</v>
      </c>
    </row>
    <row r="1223" spans="1:15" ht="14.25" customHeight="1">
      <c r="A1223" s="23">
        <v>2016</v>
      </c>
      <c r="B1223" s="23" t="s">
        <v>2367</v>
      </c>
      <c r="C1223" s="13" t="s">
        <v>1886</v>
      </c>
      <c r="D1223" s="13" t="s">
        <v>104</v>
      </c>
      <c r="E1223" s="13" t="s">
        <v>205</v>
      </c>
      <c r="F1223" s="24" t="s">
        <v>111</v>
      </c>
      <c r="G1223" s="13"/>
      <c r="H1223" s="13" t="s">
        <v>6</v>
      </c>
      <c r="I1223" s="34">
        <v>19</v>
      </c>
      <c r="J1223" s="34">
        <v>19</v>
      </c>
      <c r="K1223" s="34">
        <v>11</v>
      </c>
      <c r="L1223" s="34">
        <v>42</v>
      </c>
      <c r="M1223" s="24">
        <f t="shared" si="38"/>
        <v>1</v>
      </c>
      <c r="N1223" s="24">
        <f t="shared" si="39"/>
        <v>0.57894736842105265</v>
      </c>
      <c r="O1223" s="34">
        <v>6</v>
      </c>
    </row>
    <row r="1224" spans="1:15" ht="14.25" customHeight="1">
      <c r="A1224" s="23">
        <v>2016</v>
      </c>
      <c r="B1224" s="23" t="s">
        <v>2367</v>
      </c>
      <c r="C1224" s="13" t="s">
        <v>1886</v>
      </c>
      <c r="D1224" s="13" t="s">
        <v>104</v>
      </c>
      <c r="E1224" s="13" t="s">
        <v>206</v>
      </c>
      <c r="F1224" s="24" t="s">
        <v>112</v>
      </c>
      <c r="G1224" s="13"/>
      <c r="H1224" s="13" t="s">
        <v>6</v>
      </c>
      <c r="I1224" s="34">
        <v>38</v>
      </c>
      <c r="J1224" s="34">
        <v>25</v>
      </c>
      <c r="K1224" s="34">
        <v>20</v>
      </c>
      <c r="L1224" s="34">
        <v>18</v>
      </c>
      <c r="M1224" s="24">
        <f t="shared" si="38"/>
        <v>0.65789473684210531</v>
      </c>
      <c r="N1224" s="24">
        <f t="shared" si="39"/>
        <v>0.8</v>
      </c>
      <c r="O1224" s="34">
        <v>0</v>
      </c>
    </row>
    <row r="1225" spans="1:15" ht="14.25" customHeight="1">
      <c r="A1225" s="23">
        <v>2016</v>
      </c>
      <c r="B1225" s="23" t="s">
        <v>2367</v>
      </c>
      <c r="C1225" s="13" t="s">
        <v>1886</v>
      </c>
      <c r="D1225" s="13" t="s">
        <v>104</v>
      </c>
      <c r="E1225" s="13" t="s">
        <v>206</v>
      </c>
      <c r="F1225" s="24" t="s">
        <v>113</v>
      </c>
      <c r="G1225" s="13"/>
      <c r="H1225" s="13" t="s">
        <v>6</v>
      </c>
      <c r="I1225" s="34">
        <v>13</v>
      </c>
      <c r="J1225" s="34">
        <v>10</v>
      </c>
      <c r="K1225" s="34">
        <v>4</v>
      </c>
      <c r="L1225" s="34">
        <v>4</v>
      </c>
      <c r="M1225" s="24">
        <f t="shared" si="38"/>
        <v>0.76923076923076927</v>
      </c>
      <c r="N1225" s="24">
        <f t="shared" si="39"/>
        <v>0.4</v>
      </c>
      <c r="O1225" s="34">
        <v>0</v>
      </c>
    </row>
    <row r="1226" spans="1:15" ht="14.25" customHeight="1">
      <c r="A1226" s="23">
        <v>2016</v>
      </c>
      <c r="B1226" s="23" t="s">
        <v>2367</v>
      </c>
      <c r="C1226" s="13" t="s">
        <v>1886</v>
      </c>
      <c r="D1226" s="13" t="s">
        <v>104</v>
      </c>
      <c r="E1226" s="13" t="s">
        <v>206</v>
      </c>
      <c r="F1226" s="24" t="s">
        <v>114</v>
      </c>
      <c r="G1226" s="13"/>
      <c r="H1226" s="13" t="s">
        <v>6</v>
      </c>
      <c r="I1226" s="34">
        <v>9</v>
      </c>
      <c r="J1226" s="34">
        <v>8</v>
      </c>
      <c r="K1226" s="34">
        <v>6</v>
      </c>
      <c r="L1226" s="34">
        <v>23</v>
      </c>
      <c r="M1226" s="24">
        <f t="shared" si="38"/>
        <v>0.88888888888888884</v>
      </c>
      <c r="N1226" s="24">
        <f t="shared" si="39"/>
        <v>0.75</v>
      </c>
      <c r="O1226" s="34">
        <v>5</v>
      </c>
    </row>
    <row r="1227" spans="1:15" ht="14.25" customHeight="1">
      <c r="A1227" s="23">
        <v>2016</v>
      </c>
      <c r="B1227" s="23" t="s">
        <v>2367</v>
      </c>
      <c r="C1227" s="13" t="s">
        <v>1886</v>
      </c>
      <c r="D1227" s="13" t="s">
        <v>104</v>
      </c>
      <c r="E1227" s="13" t="s">
        <v>206</v>
      </c>
      <c r="F1227" s="24" t="s">
        <v>115</v>
      </c>
      <c r="G1227" s="13"/>
      <c r="H1227" s="13" t="s">
        <v>6</v>
      </c>
      <c r="I1227" s="34">
        <v>41</v>
      </c>
      <c r="J1227" s="34">
        <v>30</v>
      </c>
      <c r="K1227" s="34">
        <v>22</v>
      </c>
      <c r="L1227" s="34">
        <v>104</v>
      </c>
      <c r="M1227" s="24">
        <f t="shared" si="38"/>
        <v>0.73170731707317072</v>
      </c>
      <c r="N1227" s="24">
        <f t="shared" si="39"/>
        <v>0.73333333333333328</v>
      </c>
      <c r="O1227" s="34">
        <v>27</v>
      </c>
    </row>
    <row r="1228" spans="1:15" ht="14.25" customHeight="1">
      <c r="A1228" s="23">
        <v>2016</v>
      </c>
      <c r="B1228" s="23" t="s">
        <v>2367</v>
      </c>
      <c r="C1228" s="13" t="s">
        <v>1886</v>
      </c>
      <c r="D1228" s="13" t="s">
        <v>104</v>
      </c>
      <c r="E1228" s="13" t="s">
        <v>206</v>
      </c>
      <c r="F1228" s="24" t="s">
        <v>116</v>
      </c>
      <c r="G1228" s="13"/>
      <c r="H1228" s="13" t="s">
        <v>6</v>
      </c>
      <c r="I1228" s="34">
        <v>19</v>
      </c>
      <c r="J1228" s="34">
        <v>13</v>
      </c>
      <c r="K1228" s="34">
        <v>11</v>
      </c>
      <c r="L1228" s="34">
        <v>46</v>
      </c>
      <c r="M1228" s="24">
        <f t="shared" si="38"/>
        <v>0.68421052631578949</v>
      </c>
      <c r="N1228" s="24">
        <f t="shared" si="39"/>
        <v>0.84615384615384615</v>
      </c>
      <c r="O1228" s="34">
        <v>10</v>
      </c>
    </row>
    <row r="1229" spans="1:15" ht="14.25" customHeight="1">
      <c r="A1229" s="23">
        <v>2016</v>
      </c>
      <c r="B1229" s="23" t="s">
        <v>2367</v>
      </c>
      <c r="C1229" s="13" t="s">
        <v>1886</v>
      </c>
      <c r="D1229" s="13" t="s">
        <v>104</v>
      </c>
      <c r="E1229" s="13" t="s">
        <v>206</v>
      </c>
      <c r="F1229" s="24" t="s">
        <v>117</v>
      </c>
      <c r="G1229" s="13"/>
      <c r="H1229" s="13" t="s">
        <v>6</v>
      </c>
      <c r="I1229" s="34">
        <v>23</v>
      </c>
      <c r="J1229" s="34">
        <v>21</v>
      </c>
      <c r="K1229" s="34">
        <v>11</v>
      </c>
      <c r="L1229" s="34">
        <v>59</v>
      </c>
      <c r="M1229" s="24">
        <f t="shared" si="38"/>
        <v>0.91304347826086951</v>
      </c>
      <c r="N1229" s="24">
        <f t="shared" si="39"/>
        <v>0.52380952380952384</v>
      </c>
      <c r="O1229" s="34">
        <v>12</v>
      </c>
    </row>
    <row r="1230" spans="1:15" ht="14.25" customHeight="1">
      <c r="A1230" s="23">
        <v>2016</v>
      </c>
      <c r="B1230" s="23" t="s">
        <v>2367</v>
      </c>
      <c r="C1230" s="13" t="s">
        <v>1886</v>
      </c>
      <c r="D1230" s="13" t="s">
        <v>104</v>
      </c>
      <c r="E1230" s="13" t="s">
        <v>206</v>
      </c>
      <c r="F1230" s="24" t="s">
        <v>118</v>
      </c>
      <c r="G1230" s="13"/>
      <c r="H1230" s="13" t="s">
        <v>6</v>
      </c>
      <c r="I1230" s="34">
        <v>25</v>
      </c>
      <c r="J1230" s="34">
        <v>23</v>
      </c>
      <c r="K1230" s="34">
        <v>16</v>
      </c>
      <c r="L1230" s="34">
        <v>43</v>
      </c>
      <c r="M1230" s="24">
        <f t="shared" si="38"/>
        <v>0.92</v>
      </c>
      <c r="N1230" s="24">
        <f t="shared" si="39"/>
        <v>0.69565217391304346</v>
      </c>
      <c r="O1230" s="34">
        <v>5</v>
      </c>
    </row>
    <row r="1231" spans="1:15" ht="14.25" customHeight="1">
      <c r="A1231" s="23">
        <v>2016</v>
      </c>
      <c r="B1231" s="23" t="s">
        <v>2367</v>
      </c>
      <c r="C1231" s="13" t="s">
        <v>1886</v>
      </c>
      <c r="D1231" s="13" t="s">
        <v>104</v>
      </c>
      <c r="E1231" s="13" t="s">
        <v>204</v>
      </c>
      <c r="F1231" s="24" t="s">
        <v>1486</v>
      </c>
      <c r="G1231" s="13"/>
      <c r="H1231" s="13" t="s">
        <v>6</v>
      </c>
      <c r="I1231" s="34">
        <v>234</v>
      </c>
      <c r="J1231" s="34">
        <v>170</v>
      </c>
      <c r="K1231" s="34">
        <v>62</v>
      </c>
      <c r="L1231" s="34">
        <v>836</v>
      </c>
      <c r="M1231" s="24">
        <f t="shared" si="38"/>
        <v>0.72649572649572647</v>
      </c>
      <c r="N1231" s="24">
        <f t="shared" si="39"/>
        <v>0.36470588235294116</v>
      </c>
      <c r="O1231" s="34">
        <v>40</v>
      </c>
    </row>
    <row r="1232" spans="1:15" ht="14.25" customHeight="1">
      <c r="A1232" s="23">
        <v>2016</v>
      </c>
      <c r="B1232" s="23" t="s">
        <v>2367</v>
      </c>
      <c r="C1232" s="13" t="s">
        <v>1886</v>
      </c>
      <c r="D1232" s="13" t="s">
        <v>104</v>
      </c>
      <c r="E1232" s="13" t="s">
        <v>204</v>
      </c>
      <c r="F1232" s="24" t="s">
        <v>1470</v>
      </c>
      <c r="G1232" s="13"/>
      <c r="H1232" s="13" t="s">
        <v>6</v>
      </c>
      <c r="I1232" s="34">
        <v>143</v>
      </c>
      <c r="J1232" s="34">
        <v>124</v>
      </c>
      <c r="K1232" s="34">
        <v>48</v>
      </c>
      <c r="L1232" s="34">
        <v>352</v>
      </c>
      <c r="M1232" s="24">
        <f t="shared" si="38"/>
        <v>0.86713286713286708</v>
      </c>
      <c r="N1232" s="24">
        <f t="shared" si="39"/>
        <v>0.38709677419354838</v>
      </c>
      <c r="O1232" s="34">
        <v>23</v>
      </c>
    </row>
    <row r="1233" spans="1:15" ht="14.25" customHeight="1">
      <c r="A1233" s="23">
        <v>2016</v>
      </c>
      <c r="B1233" s="23" t="s">
        <v>2367</v>
      </c>
      <c r="C1233" s="13" t="s">
        <v>1886</v>
      </c>
      <c r="D1233" s="13" t="s">
        <v>104</v>
      </c>
      <c r="E1233" s="13" t="s">
        <v>204</v>
      </c>
      <c r="F1233" s="24" t="s">
        <v>1471</v>
      </c>
      <c r="G1233" s="13"/>
      <c r="H1233" s="13" t="s">
        <v>6</v>
      </c>
      <c r="I1233" s="34">
        <v>93</v>
      </c>
      <c r="J1233" s="34">
        <v>88</v>
      </c>
      <c r="K1233" s="34">
        <v>41</v>
      </c>
      <c r="L1233" s="34">
        <v>543</v>
      </c>
      <c r="M1233" s="24">
        <f t="shared" si="38"/>
        <v>0.94623655913978499</v>
      </c>
      <c r="N1233" s="24">
        <f t="shared" si="39"/>
        <v>0.46590909090909088</v>
      </c>
      <c r="O1233" s="34">
        <v>48</v>
      </c>
    </row>
    <row r="1234" spans="1:15" ht="14.25" customHeight="1">
      <c r="A1234" s="23">
        <v>2016</v>
      </c>
      <c r="B1234" s="23" t="s">
        <v>2367</v>
      </c>
      <c r="C1234" s="13" t="s">
        <v>1886</v>
      </c>
      <c r="D1234" s="13" t="s">
        <v>104</v>
      </c>
      <c r="E1234" s="13" t="s">
        <v>204</v>
      </c>
      <c r="F1234" s="24" t="s">
        <v>1472</v>
      </c>
      <c r="G1234" s="13"/>
      <c r="H1234" s="13" t="s">
        <v>6</v>
      </c>
      <c r="I1234" s="34">
        <v>404</v>
      </c>
      <c r="J1234" s="34">
        <v>350</v>
      </c>
      <c r="K1234" s="34">
        <v>160</v>
      </c>
      <c r="L1234" s="34">
        <v>1366</v>
      </c>
      <c r="M1234" s="24">
        <f t="shared" si="38"/>
        <v>0.86633663366336633</v>
      </c>
      <c r="N1234" s="24">
        <f t="shared" si="39"/>
        <v>0.45714285714285713</v>
      </c>
      <c r="O1234" s="34">
        <v>107</v>
      </c>
    </row>
    <row r="1235" spans="1:15" ht="14.25" customHeight="1">
      <c r="A1235" s="23">
        <v>2016</v>
      </c>
      <c r="B1235" s="23" t="s">
        <v>2367</v>
      </c>
      <c r="C1235" s="13" t="s">
        <v>1886</v>
      </c>
      <c r="D1235" s="13" t="s">
        <v>120</v>
      </c>
      <c r="E1235" s="13" t="s">
        <v>207</v>
      </c>
      <c r="F1235" s="24" t="s">
        <v>155</v>
      </c>
      <c r="G1235" s="13"/>
      <c r="H1235" s="13" t="s">
        <v>6</v>
      </c>
      <c r="I1235" s="34">
        <v>0</v>
      </c>
      <c r="J1235" s="34">
        <v>0</v>
      </c>
      <c r="K1235" s="34">
        <v>0</v>
      </c>
      <c r="L1235" s="34">
        <v>5</v>
      </c>
      <c r="M1235" s="24">
        <f t="shared" si="38"/>
        <v>0</v>
      </c>
      <c r="N1235" s="24">
        <f t="shared" si="39"/>
        <v>0</v>
      </c>
      <c r="O1235" s="34">
        <v>0</v>
      </c>
    </row>
    <row r="1236" spans="1:15" ht="14.25" customHeight="1">
      <c r="A1236" s="23">
        <v>2016</v>
      </c>
      <c r="B1236" s="23" t="s">
        <v>2367</v>
      </c>
      <c r="C1236" s="13" t="s">
        <v>1886</v>
      </c>
      <c r="D1236" s="13" t="s">
        <v>120</v>
      </c>
      <c r="E1236" s="13" t="s">
        <v>2704</v>
      </c>
      <c r="F1236" s="24" t="s">
        <v>121</v>
      </c>
      <c r="G1236" s="13"/>
      <c r="H1236" s="13" t="s">
        <v>6</v>
      </c>
      <c r="I1236" s="34">
        <v>0</v>
      </c>
      <c r="J1236" s="34">
        <v>0</v>
      </c>
      <c r="K1236" s="34">
        <v>0</v>
      </c>
      <c r="L1236" s="34">
        <v>18</v>
      </c>
      <c r="M1236" s="24">
        <f t="shared" si="38"/>
        <v>0</v>
      </c>
      <c r="N1236" s="24">
        <f t="shared" si="39"/>
        <v>0</v>
      </c>
      <c r="O1236" s="34">
        <v>0</v>
      </c>
    </row>
    <row r="1237" spans="1:15" ht="14.25" customHeight="1">
      <c r="A1237" s="23">
        <v>2016</v>
      </c>
      <c r="B1237" s="23" t="s">
        <v>2367</v>
      </c>
      <c r="C1237" s="13" t="s">
        <v>1886</v>
      </c>
      <c r="D1237" s="13" t="s">
        <v>120</v>
      </c>
      <c r="E1237" s="13" t="s">
        <v>2704</v>
      </c>
      <c r="F1237" s="24" t="s">
        <v>122</v>
      </c>
      <c r="G1237" s="13"/>
      <c r="H1237" s="13" t="s">
        <v>6</v>
      </c>
      <c r="I1237" s="34">
        <v>8</v>
      </c>
      <c r="J1237" s="34">
        <v>1</v>
      </c>
      <c r="K1237" s="34">
        <v>0</v>
      </c>
      <c r="L1237" s="34">
        <v>7</v>
      </c>
      <c r="M1237" s="24">
        <f t="shared" si="38"/>
        <v>0.125</v>
      </c>
      <c r="N1237" s="24">
        <f t="shared" si="39"/>
        <v>0</v>
      </c>
      <c r="O1237" s="34">
        <v>2</v>
      </c>
    </row>
    <row r="1238" spans="1:15" ht="14.25" customHeight="1">
      <c r="A1238" s="23">
        <v>2016</v>
      </c>
      <c r="B1238" s="23" t="s">
        <v>2367</v>
      </c>
      <c r="C1238" s="13" t="s">
        <v>1886</v>
      </c>
      <c r="D1238" s="13" t="s">
        <v>120</v>
      </c>
      <c r="E1238" s="13" t="s">
        <v>2704</v>
      </c>
      <c r="F1238" s="24" t="s">
        <v>123</v>
      </c>
      <c r="G1238" s="13"/>
      <c r="H1238" s="13" t="s">
        <v>6</v>
      </c>
      <c r="I1238" s="34">
        <v>3</v>
      </c>
      <c r="J1238" s="34">
        <v>1</v>
      </c>
      <c r="K1238" s="34">
        <v>1</v>
      </c>
      <c r="L1238" s="34">
        <v>2</v>
      </c>
      <c r="M1238" s="24">
        <f t="shared" si="38"/>
        <v>0.33333333333333331</v>
      </c>
      <c r="N1238" s="24">
        <f t="shared" si="39"/>
        <v>1</v>
      </c>
      <c r="O1238" s="34">
        <v>1</v>
      </c>
    </row>
    <row r="1239" spans="1:15" ht="14.25" customHeight="1">
      <c r="A1239" s="23">
        <v>2016</v>
      </c>
      <c r="B1239" s="23" t="s">
        <v>2367</v>
      </c>
      <c r="C1239" s="13" t="s">
        <v>1886</v>
      </c>
      <c r="D1239" s="13" t="s">
        <v>120</v>
      </c>
      <c r="E1239" s="13" t="s">
        <v>2704</v>
      </c>
      <c r="F1239" s="24" t="s">
        <v>124</v>
      </c>
      <c r="G1239" s="13"/>
      <c r="H1239" s="13" t="s">
        <v>6</v>
      </c>
      <c r="I1239" s="34">
        <v>181</v>
      </c>
      <c r="J1239" s="34">
        <v>20</v>
      </c>
      <c r="K1239" s="34">
        <v>18</v>
      </c>
      <c r="L1239" s="34">
        <v>21</v>
      </c>
      <c r="M1239" s="24">
        <f t="shared" si="38"/>
        <v>0.11049723756906077</v>
      </c>
      <c r="N1239" s="24">
        <f t="shared" si="39"/>
        <v>0.9</v>
      </c>
      <c r="O1239" s="34">
        <v>5</v>
      </c>
    </row>
    <row r="1240" spans="1:15" ht="14.25" customHeight="1">
      <c r="A1240" s="23">
        <v>2016</v>
      </c>
      <c r="B1240" s="23" t="s">
        <v>2367</v>
      </c>
      <c r="C1240" s="13" t="s">
        <v>1886</v>
      </c>
      <c r="D1240" s="13" t="s">
        <v>120</v>
      </c>
      <c r="E1240" s="13" t="s">
        <v>2704</v>
      </c>
      <c r="F1240" s="24" t="s">
        <v>125</v>
      </c>
      <c r="G1240" s="13"/>
      <c r="H1240" s="13" t="s">
        <v>6</v>
      </c>
      <c r="I1240" s="34">
        <v>0</v>
      </c>
      <c r="J1240" s="34">
        <v>0</v>
      </c>
      <c r="K1240" s="34">
        <v>0</v>
      </c>
      <c r="L1240" s="34">
        <v>7</v>
      </c>
      <c r="M1240" s="24">
        <f t="shared" si="38"/>
        <v>0</v>
      </c>
      <c r="N1240" s="24">
        <f t="shared" si="39"/>
        <v>0</v>
      </c>
      <c r="O1240" s="34">
        <v>0</v>
      </c>
    </row>
    <row r="1241" spans="1:15" ht="14.25" customHeight="1">
      <c r="A1241" s="23">
        <v>2016</v>
      </c>
      <c r="B1241" s="23" t="s">
        <v>2367</v>
      </c>
      <c r="C1241" s="13" t="s">
        <v>1886</v>
      </c>
      <c r="D1241" s="13" t="s">
        <v>120</v>
      </c>
      <c r="E1241" s="13" t="s">
        <v>2704</v>
      </c>
      <c r="F1241" s="24" t="s">
        <v>128</v>
      </c>
      <c r="G1241" s="13"/>
      <c r="H1241" s="13" t="s">
        <v>6</v>
      </c>
      <c r="I1241" s="34">
        <v>1</v>
      </c>
      <c r="J1241" s="34">
        <v>1</v>
      </c>
      <c r="K1241" s="34">
        <v>1</v>
      </c>
      <c r="L1241" s="34">
        <v>4</v>
      </c>
      <c r="M1241" s="24">
        <f t="shared" si="38"/>
        <v>1</v>
      </c>
      <c r="N1241" s="24">
        <f t="shared" si="39"/>
        <v>1</v>
      </c>
      <c r="O1241" s="34">
        <v>1</v>
      </c>
    </row>
    <row r="1242" spans="1:15" ht="14.25" customHeight="1">
      <c r="A1242" s="23">
        <v>2016</v>
      </c>
      <c r="B1242" s="23" t="s">
        <v>2367</v>
      </c>
      <c r="C1242" s="13" t="s">
        <v>1886</v>
      </c>
      <c r="D1242" s="13" t="s">
        <v>120</v>
      </c>
      <c r="E1242" s="13" t="s">
        <v>2704</v>
      </c>
      <c r="F1242" s="24" t="s">
        <v>129</v>
      </c>
      <c r="G1242" s="13"/>
      <c r="H1242" s="13" t="s">
        <v>6</v>
      </c>
      <c r="I1242" s="34">
        <v>5</v>
      </c>
      <c r="J1242" s="34">
        <v>2</v>
      </c>
      <c r="K1242" s="34">
        <v>2</v>
      </c>
      <c r="L1242" s="34">
        <v>8</v>
      </c>
      <c r="M1242" s="24">
        <f t="shared" si="38"/>
        <v>0.4</v>
      </c>
      <c r="N1242" s="24">
        <f t="shared" si="39"/>
        <v>1</v>
      </c>
      <c r="O1242" s="34">
        <v>3</v>
      </c>
    </row>
    <row r="1243" spans="1:15" ht="14.25" customHeight="1">
      <c r="A1243" s="23">
        <v>2016</v>
      </c>
      <c r="B1243" s="23" t="s">
        <v>2367</v>
      </c>
      <c r="C1243" s="13" t="s">
        <v>1886</v>
      </c>
      <c r="D1243" s="13" t="s">
        <v>120</v>
      </c>
      <c r="E1243" s="13" t="s">
        <v>2704</v>
      </c>
      <c r="F1243" s="24" t="s">
        <v>130</v>
      </c>
      <c r="G1243" s="13"/>
      <c r="H1243" s="13" t="s">
        <v>6</v>
      </c>
      <c r="I1243" s="34">
        <v>17</v>
      </c>
      <c r="J1243" s="34">
        <v>2</v>
      </c>
      <c r="K1243" s="34">
        <v>1</v>
      </c>
      <c r="L1243" s="34">
        <v>5</v>
      </c>
      <c r="M1243" s="24">
        <f t="shared" si="38"/>
        <v>0.11764705882352941</v>
      </c>
      <c r="N1243" s="24">
        <f t="shared" si="39"/>
        <v>0.5</v>
      </c>
      <c r="O1243" s="34">
        <v>2</v>
      </c>
    </row>
    <row r="1244" spans="1:15" ht="14.25" customHeight="1">
      <c r="A1244" s="23">
        <v>2016</v>
      </c>
      <c r="B1244" s="23" t="s">
        <v>2367</v>
      </c>
      <c r="C1244" s="13" t="s">
        <v>1886</v>
      </c>
      <c r="D1244" s="13" t="s">
        <v>120</v>
      </c>
      <c r="E1244" s="13" t="s">
        <v>2704</v>
      </c>
      <c r="F1244" s="24" t="s">
        <v>131</v>
      </c>
      <c r="G1244" s="13"/>
      <c r="H1244" s="13" t="s">
        <v>6</v>
      </c>
      <c r="I1244" s="34">
        <v>18</v>
      </c>
      <c r="J1244" s="34">
        <v>4</v>
      </c>
      <c r="K1244" s="34">
        <v>3</v>
      </c>
      <c r="L1244" s="34">
        <v>20</v>
      </c>
      <c r="M1244" s="24">
        <f t="shared" si="38"/>
        <v>0.22222222222222221</v>
      </c>
      <c r="N1244" s="24">
        <f t="shared" si="39"/>
        <v>0.75</v>
      </c>
      <c r="O1244" s="34">
        <v>6</v>
      </c>
    </row>
    <row r="1245" spans="1:15" ht="14.25" customHeight="1">
      <c r="A1245" s="23">
        <v>2016</v>
      </c>
      <c r="B1245" s="23" t="s">
        <v>2367</v>
      </c>
      <c r="C1245" s="13" t="s">
        <v>1886</v>
      </c>
      <c r="D1245" s="13" t="s">
        <v>120</v>
      </c>
      <c r="E1245" s="13" t="s">
        <v>2704</v>
      </c>
      <c r="F1245" s="24" t="s">
        <v>132</v>
      </c>
      <c r="G1245" s="13"/>
      <c r="H1245" s="13" t="s">
        <v>6</v>
      </c>
      <c r="I1245" s="34">
        <v>34</v>
      </c>
      <c r="J1245" s="34">
        <v>5</v>
      </c>
      <c r="K1245" s="34">
        <v>4</v>
      </c>
      <c r="L1245" s="34">
        <v>16</v>
      </c>
      <c r="M1245" s="24">
        <f t="shared" si="38"/>
        <v>0.14705882352941177</v>
      </c>
      <c r="N1245" s="24">
        <f t="shared" si="39"/>
        <v>0.8</v>
      </c>
      <c r="O1245" s="34">
        <v>4</v>
      </c>
    </row>
    <row r="1246" spans="1:15" ht="14.25" customHeight="1">
      <c r="A1246" s="23">
        <v>2016</v>
      </c>
      <c r="B1246" s="23" t="s">
        <v>2367</v>
      </c>
      <c r="C1246" s="13" t="s">
        <v>1886</v>
      </c>
      <c r="D1246" s="13" t="s">
        <v>120</v>
      </c>
      <c r="E1246" s="13" t="s">
        <v>2704</v>
      </c>
      <c r="F1246" s="24" t="s">
        <v>133</v>
      </c>
      <c r="G1246" s="13"/>
      <c r="H1246" s="13" t="s">
        <v>6</v>
      </c>
      <c r="I1246" s="34">
        <v>0</v>
      </c>
      <c r="J1246" s="34">
        <v>0</v>
      </c>
      <c r="K1246" s="34">
        <v>0</v>
      </c>
      <c r="L1246" s="34">
        <v>2</v>
      </c>
      <c r="M1246" s="24">
        <f t="shared" si="38"/>
        <v>0</v>
      </c>
      <c r="N1246" s="24">
        <f t="shared" si="39"/>
        <v>0</v>
      </c>
      <c r="O1246" s="34">
        <v>1</v>
      </c>
    </row>
    <row r="1247" spans="1:15" ht="14.25" customHeight="1">
      <c r="A1247" s="23">
        <v>2016</v>
      </c>
      <c r="B1247" s="23" t="s">
        <v>2367</v>
      </c>
      <c r="C1247" s="13" t="s">
        <v>1886</v>
      </c>
      <c r="D1247" s="13" t="s">
        <v>120</v>
      </c>
      <c r="E1247" s="13" t="s">
        <v>2704</v>
      </c>
      <c r="F1247" s="24" t="s">
        <v>134</v>
      </c>
      <c r="G1247" s="13"/>
      <c r="H1247" s="13" t="s">
        <v>6</v>
      </c>
      <c r="I1247" s="34">
        <v>1</v>
      </c>
      <c r="J1247" s="34">
        <v>0</v>
      </c>
      <c r="K1247" s="34">
        <v>0</v>
      </c>
      <c r="L1247" s="34">
        <v>2</v>
      </c>
      <c r="M1247" s="24">
        <f t="shared" si="38"/>
        <v>0</v>
      </c>
      <c r="N1247" s="24">
        <f t="shared" si="39"/>
        <v>0</v>
      </c>
      <c r="O1247" s="34">
        <v>0</v>
      </c>
    </row>
    <row r="1248" spans="1:15" ht="14.25" customHeight="1">
      <c r="A1248" s="23">
        <v>2016</v>
      </c>
      <c r="B1248" s="23" t="s">
        <v>2367</v>
      </c>
      <c r="C1248" s="13" t="s">
        <v>1886</v>
      </c>
      <c r="D1248" s="13" t="s">
        <v>120</v>
      </c>
      <c r="E1248" s="13" t="s">
        <v>2704</v>
      </c>
      <c r="F1248" s="24" t="s">
        <v>135</v>
      </c>
      <c r="G1248" s="13"/>
      <c r="H1248" s="13" t="s">
        <v>6</v>
      </c>
      <c r="I1248" s="34">
        <v>22</v>
      </c>
      <c r="J1248" s="34">
        <v>4</v>
      </c>
      <c r="K1248" s="34">
        <v>3</v>
      </c>
      <c r="L1248" s="34">
        <v>19</v>
      </c>
      <c r="M1248" s="24">
        <f t="shared" si="38"/>
        <v>0.18181818181818182</v>
      </c>
      <c r="N1248" s="24">
        <f t="shared" si="39"/>
        <v>0.75</v>
      </c>
      <c r="O1248" s="34">
        <v>4</v>
      </c>
    </row>
    <row r="1249" spans="1:15" ht="14.25" customHeight="1">
      <c r="A1249" s="23">
        <v>2016</v>
      </c>
      <c r="B1249" s="23" t="s">
        <v>2367</v>
      </c>
      <c r="C1249" s="13" t="s">
        <v>1886</v>
      </c>
      <c r="D1249" s="13" t="s">
        <v>120</v>
      </c>
      <c r="E1249" s="13" t="s">
        <v>2704</v>
      </c>
      <c r="F1249" s="24" t="s">
        <v>136</v>
      </c>
      <c r="G1249" s="13"/>
      <c r="H1249" s="13" t="s">
        <v>6</v>
      </c>
      <c r="I1249" s="34">
        <v>10</v>
      </c>
      <c r="J1249" s="34">
        <v>4</v>
      </c>
      <c r="K1249" s="34">
        <v>3</v>
      </c>
      <c r="L1249" s="34">
        <v>22</v>
      </c>
      <c r="M1249" s="24">
        <f t="shared" si="38"/>
        <v>0.4</v>
      </c>
      <c r="N1249" s="24">
        <f t="shared" si="39"/>
        <v>0.75</v>
      </c>
      <c r="O1249" s="34">
        <v>0</v>
      </c>
    </row>
    <row r="1250" spans="1:15" ht="14.25" customHeight="1">
      <c r="A1250" s="23">
        <v>2016</v>
      </c>
      <c r="B1250" s="23" t="s">
        <v>2367</v>
      </c>
      <c r="C1250" s="13" t="s">
        <v>1886</v>
      </c>
      <c r="D1250" s="13" t="s">
        <v>120</v>
      </c>
      <c r="E1250" s="13" t="s">
        <v>2704</v>
      </c>
      <c r="F1250" s="24" t="s">
        <v>137</v>
      </c>
      <c r="G1250" s="13"/>
      <c r="H1250" s="13" t="s">
        <v>6</v>
      </c>
      <c r="I1250" s="34">
        <v>191</v>
      </c>
      <c r="J1250" s="34">
        <v>10</v>
      </c>
      <c r="K1250" s="34">
        <v>8</v>
      </c>
      <c r="L1250" s="34">
        <v>49</v>
      </c>
      <c r="M1250" s="24">
        <f t="shared" si="38"/>
        <v>5.2356020942408377E-2</v>
      </c>
      <c r="N1250" s="24">
        <f t="shared" si="39"/>
        <v>0.8</v>
      </c>
      <c r="O1250" s="34">
        <v>7</v>
      </c>
    </row>
    <row r="1251" spans="1:15" ht="14.25" customHeight="1">
      <c r="A1251" s="23">
        <v>2016</v>
      </c>
      <c r="B1251" s="23" t="s">
        <v>2367</v>
      </c>
      <c r="C1251" s="13" t="s">
        <v>1886</v>
      </c>
      <c r="D1251" s="13" t="s">
        <v>120</v>
      </c>
      <c r="E1251" s="13" t="s">
        <v>2704</v>
      </c>
      <c r="F1251" s="24" t="s">
        <v>138</v>
      </c>
      <c r="G1251" s="13"/>
      <c r="H1251" s="13" t="s">
        <v>6</v>
      </c>
      <c r="I1251" s="34">
        <v>2</v>
      </c>
      <c r="J1251" s="34">
        <v>2</v>
      </c>
      <c r="K1251" s="34">
        <v>1</v>
      </c>
      <c r="L1251" s="34">
        <v>4</v>
      </c>
      <c r="M1251" s="24">
        <f t="shared" si="38"/>
        <v>1</v>
      </c>
      <c r="N1251" s="24">
        <f t="shared" si="39"/>
        <v>0.5</v>
      </c>
      <c r="O1251" s="34">
        <v>1</v>
      </c>
    </row>
    <row r="1252" spans="1:15" ht="14.25" customHeight="1">
      <c r="A1252" s="23">
        <v>2016</v>
      </c>
      <c r="B1252" s="23" t="s">
        <v>2367</v>
      </c>
      <c r="C1252" s="13" t="s">
        <v>1886</v>
      </c>
      <c r="D1252" s="13" t="s">
        <v>120</v>
      </c>
      <c r="E1252" s="13" t="s">
        <v>2704</v>
      </c>
      <c r="F1252" s="24" t="s">
        <v>139</v>
      </c>
      <c r="G1252" s="13"/>
      <c r="H1252" s="13" t="s">
        <v>6</v>
      </c>
      <c r="I1252" s="34">
        <v>1</v>
      </c>
      <c r="J1252" s="34">
        <v>0</v>
      </c>
      <c r="K1252" s="34">
        <v>0</v>
      </c>
      <c r="L1252" s="34">
        <v>3</v>
      </c>
      <c r="M1252" s="24">
        <f t="shared" si="38"/>
        <v>0</v>
      </c>
      <c r="N1252" s="24">
        <f t="shared" si="39"/>
        <v>0</v>
      </c>
      <c r="O1252" s="34">
        <v>0</v>
      </c>
    </row>
    <row r="1253" spans="1:15" ht="14.25" customHeight="1">
      <c r="A1253" s="23">
        <v>2016</v>
      </c>
      <c r="B1253" s="23" t="s">
        <v>2367</v>
      </c>
      <c r="C1253" s="13" t="s">
        <v>1886</v>
      </c>
      <c r="D1253" s="13" t="s">
        <v>120</v>
      </c>
      <c r="E1253" s="13" t="s">
        <v>2704</v>
      </c>
      <c r="F1253" s="24" t="s">
        <v>140</v>
      </c>
      <c r="G1253" s="13"/>
      <c r="H1253" s="13" t="s">
        <v>6</v>
      </c>
      <c r="I1253" s="34">
        <v>30</v>
      </c>
      <c r="J1253" s="34">
        <v>1</v>
      </c>
      <c r="K1253" s="34">
        <v>1</v>
      </c>
      <c r="L1253" s="34">
        <v>5</v>
      </c>
      <c r="M1253" s="24">
        <f t="shared" si="38"/>
        <v>3.3333333333333333E-2</v>
      </c>
      <c r="N1253" s="24">
        <f t="shared" si="39"/>
        <v>1</v>
      </c>
      <c r="O1253" s="34">
        <v>2</v>
      </c>
    </row>
    <row r="1254" spans="1:15" ht="14.25" customHeight="1">
      <c r="A1254" s="23">
        <v>2016</v>
      </c>
      <c r="B1254" s="23" t="s">
        <v>2367</v>
      </c>
      <c r="C1254" s="13" t="s">
        <v>1886</v>
      </c>
      <c r="D1254" s="13" t="s">
        <v>120</v>
      </c>
      <c r="E1254" s="13" t="s">
        <v>2704</v>
      </c>
      <c r="F1254" s="24" t="s">
        <v>141</v>
      </c>
      <c r="G1254" s="13"/>
      <c r="H1254" s="13" t="s">
        <v>6</v>
      </c>
      <c r="I1254" s="34">
        <v>0</v>
      </c>
      <c r="J1254" s="34">
        <v>0</v>
      </c>
      <c r="K1254" s="34">
        <v>0</v>
      </c>
      <c r="L1254" s="34">
        <v>8</v>
      </c>
      <c r="M1254" s="24">
        <f t="shared" si="38"/>
        <v>0</v>
      </c>
      <c r="N1254" s="24">
        <f t="shared" si="39"/>
        <v>0</v>
      </c>
      <c r="O1254" s="34">
        <v>0</v>
      </c>
    </row>
    <row r="1255" spans="1:15" ht="14.25" customHeight="1">
      <c r="A1255" s="23">
        <v>2016</v>
      </c>
      <c r="B1255" s="23" t="s">
        <v>2367</v>
      </c>
      <c r="C1255" s="13" t="s">
        <v>1886</v>
      </c>
      <c r="D1255" s="13" t="s">
        <v>120</v>
      </c>
      <c r="E1255" s="13" t="s">
        <v>2704</v>
      </c>
      <c r="F1255" s="24" t="s">
        <v>142</v>
      </c>
      <c r="G1255" s="13"/>
      <c r="H1255" s="13" t="s">
        <v>6</v>
      </c>
      <c r="I1255" s="34">
        <v>38</v>
      </c>
      <c r="J1255" s="34">
        <v>2</v>
      </c>
      <c r="K1255" s="34">
        <v>2</v>
      </c>
      <c r="L1255" s="34">
        <v>6</v>
      </c>
      <c r="M1255" s="24">
        <f t="shared" si="38"/>
        <v>5.2631578947368418E-2</v>
      </c>
      <c r="N1255" s="24">
        <f t="shared" si="39"/>
        <v>1</v>
      </c>
      <c r="O1255" s="34">
        <v>1</v>
      </c>
    </row>
    <row r="1256" spans="1:15" ht="14.25" customHeight="1">
      <c r="A1256" s="23">
        <v>2016</v>
      </c>
      <c r="B1256" s="23" t="s">
        <v>2367</v>
      </c>
      <c r="C1256" s="13" t="s">
        <v>1886</v>
      </c>
      <c r="D1256" s="13" t="s">
        <v>120</v>
      </c>
      <c r="E1256" s="13" t="s">
        <v>2704</v>
      </c>
      <c r="F1256" s="24" t="s">
        <v>143</v>
      </c>
      <c r="G1256" s="13"/>
      <c r="H1256" s="13" t="s">
        <v>6</v>
      </c>
      <c r="I1256" s="34">
        <v>1</v>
      </c>
      <c r="J1256" s="34">
        <v>0</v>
      </c>
      <c r="K1256" s="34">
        <v>0</v>
      </c>
      <c r="L1256" s="34">
        <v>1</v>
      </c>
      <c r="M1256" s="24">
        <f t="shared" si="38"/>
        <v>0</v>
      </c>
      <c r="N1256" s="24">
        <f t="shared" si="39"/>
        <v>0</v>
      </c>
      <c r="O1256" s="34">
        <v>1</v>
      </c>
    </row>
    <row r="1257" spans="1:15" ht="14.25" customHeight="1">
      <c r="A1257" s="23">
        <v>2016</v>
      </c>
      <c r="B1257" s="23" t="s">
        <v>2367</v>
      </c>
      <c r="C1257" s="13" t="s">
        <v>1886</v>
      </c>
      <c r="D1257" s="13" t="s">
        <v>120</v>
      </c>
      <c r="E1257" s="13" t="s">
        <v>2704</v>
      </c>
      <c r="F1257" s="24" t="s">
        <v>144</v>
      </c>
      <c r="G1257" s="13"/>
      <c r="H1257" s="13" t="s">
        <v>6</v>
      </c>
      <c r="I1257" s="34">
        <v>0</v>
      </c>
      <c r="J1257" s="34">
        <v>0</v>
      </c>
      <c r="K1257" s="34">
        <v>0</v>
      </c>
      <c r="L1257" s="34">
        <v>26</v>
      </c>
      <c r="M1257" s="24">
        <f t="shared" si="38"/>
        <v>0</v>
      </c>
      <c r="N1257" s="24">
        <f t="shared" si="39"/>
        <v>0</v>
      </c>
      <c r="O1257" s="34">
        <v>0</v>
      </c>
    </row>
    <row r="1258" spans="1:15" ht="14.25" customHeight="1">
      <c r="A1258" s="23">
        <v>2016</v>
      </c>
      <c r="B1258" s="23" t="s">
        <v>2367</v>
      </c>
      <c r="C1258" s="13" t="s">
        <v>1886</v>
      </c>
      <c r="D1258" s="13" t="s">
        <v>120</v>
      </c>
      <c r="E1258" s="13" t="s">
        <v>2704</v>
      </c>
      <c r="F1258" s="24" t="s">
        <v>145</v>
      </c>
      <c r="G1258" s="13"/>
      <c r="H1258" s="13" t="s">
        <v>6</v>
      </c>
      <c r="I1258" s="34">
        <v>0</v>
      </c>
      <c r="J1258" s="34">
        <v>0</v>
      </c>
      <c r="K1258" s="34">
        <v>0</v>
      </c>
      <c r="L1258" s="34">
        <v>6</v>
      </c>
      <c r="M1258" s="24">
        <f t="shared" si="38"/>
        <v>0</v>
      </c>
      <c r="N1258" s="24">
        <f t="shared" si="39"/>
        <v>0</v>
      </c>
      <c r="O1258" s="34">
        <v>0</v>
      </c>
    </row>
    <row r="1259" spans="1:15" ht="14.25" customHeight="1">
      <c r="A1259" s="23">
        <v>2016</v>
      </c>
      <c r="B1259" s="23" t="s">
        <v>2367</v>
      </c>
      <c r="C1259" s="13" t="s">
        <v>1886</v>
      </c>
      <c r="D1259" s="13" t="s">
        <v>120</v>
      </c>
      <c r="E1259" s="13" t="s">
        <v>2704</v>
      </c>
      <c r="F1259" s="24" t="s">
        <v>146</v>
      </c>
      <c r="G1259" s="13"/>
      <c r="H1259" s="13" t="s">
        <v>6</v>
      </c>
      <c r="I1259" s="34">
        <v>2</v>
      </c>
      <c r="J1259" s="34">
        <v>1</v>
      </c>
      <c r="K1259" s="34">
        <v>1</v>
      </c>
      <c r="L1259" s="34">
        <v>6</v>
      </c>
      <c r="M1259" s="24">
        <f t="shared" si="38"/>
        <v>0.5</v>
      </c>
      <c r="N1259" s="24">
        <f t="shared" si="39"/>
        <v>1</v>
      </c>
      <c r="O1259" s="34">
        <v>0</v>
      </c>
    </row>
    <row r="1260" spans="1:15" ht="14.25" customHeight="1">
      <c r="A1260" s="23">
        <v>2016</v>
      </c>
      <c r="B1260" s="23" t="s">
        <v>2367</v>
      </c>
      <c r="C1260" s="13" t="s">
        <v>1886</v>
      </c>
      <c r="D1260" s="13" t="s">
        <v>120</v>
      </c>
      <c r="E1260" s="13" t="s">
        <v>2704</v>
      </c>
      <c r="F1260" s="24" t="s">
        <v>147</v>
      </c>
      <c r="G1260" s="13"/>
      <c r="H1260" s="13" t="s">
        <v>6</v>
      </c>
      <c r="I1260" s="34">
        <v>155</v>
      </c>
      <c r="J1260" s="34">
        <v>14</v>
      </c>
      <c r="K1260" s="34">
        <v>13</v>
      </c>
      <c r="L1260" s="34">
        <v>48</v>
      </c>
      <c r="M1260" s="24">
        <f t="shared" si="38"/>
        <v>9.0322580645161285E-2</v>
      </c>
      <c r="N1260" s="24">
        <f t="shared" si="39"/>
        <v>0.9285714285714286</v>
      </c>
      <c r="O1260" s="34">
        <v>0</v>
      </c>
    </row>
    <row r="1261" spans="1:15" ht="14.25" customHeight="1">
      <c r="A1261" s="23">
        <v>2016</v>
      </c>
      <c r="B1261" s="23" t="s">
        <v>2367</v>
      </c>
      <c r="C1261" s="13" t="s">
        <v>1886</v>
      </c>
      <c r="D1261" s="13" t="s">
        <v>120</v>
      </c>
      <c r="E1261" s="13" t="s">
        <v>2704</v>
      </c>
      <c r="F1261" s="24" t="s">
        <v>148</v>
      </c>
      <c r="G1261" s="13"/>
      <c r="H1261" s="13" t="s">
        <v>6</v>
      </c>
      <c r="I1261" s="34">
        <v>3</v>
      </c>
      <c r="J1261" s="34">
        <v>3</v>
      </c>
      <c r="K1261" s="34">
        <v>3</v>
      </c>
      <c r="L1261" s="34">
        <v>3</v>
      </c>
      <c r="M1261" s="24">
        <f t="shared" si="38"/>
        <v>1</v>
      </c>
      <c r="N1261" s="24">
        <f t="shared" si="39"/>
        <v>1</v>
      </c>
      <c r="O1261" s="34">
        <v>3</v>
      </c>
    </row>
    <row r="1262" spans="1:15" ht="14.25" customHeight="1">
      <c r="A1262" s="23">
        <v>2016</v>
      </c>
      <c r="B1262" s="23" t="s">
        <v>2367</v>
      </c>
      <c r="C1262" s="13" t="s">
        <v>1886</v>
      </c>
      <c r="D1262" s="13" t="s">
        <v>120</v>
      </c>
      <c r="E1262" s="13" t="s">
        <v>2704</v>
      </c>
      <c r="F1262" s="24" t="s">
        <v>149</v>
      </c>
      <c r="G1262" s="13"/>
      <c r="H1262" s="13" t="s">
        <v>6</v>
      </c>
      <c r="I1262" s="34">
        <v>0</v>
      </c>
      <c r="J1262" s="34">
        <v>0</v>
      </c>
      <c r="K1262" s="34">
        <v>0</v>
      </c>
      <c r="L1262" s="34">
        <v>7</v>
      </c>
      <c r="M1262" s="24">
        <f t="shared" si="38"/>
        <v>0</v>
      </c>
      <c r="N1262" s="24">
        <f t="shared" si="39"/>
        <v>0</v>
      </c>
      <c r="O1262" s="34">
        <v>0</v>
      </c>
    </row>
    <row r="1263" spans="1:15" ht="14.25" customHeight="1">
      <c r="A1263" s="23">
        <v>2016</v>
      </c>
      <c r="B1263" s="23" t="s">
        <v>2367</v>
      </c>
      <c r="C1263" s="13" t="s">
        <v>1886</v>
      </c>
      <c r="D1263" s="13" t="s">
        <v>120</v>
      </c>
      <c r="E1263" s="13" t="s">
        <v>2704</v>
      </c>
      <c r="F1263" s="24" t="s">
        <v>150</v>
      </c>
      <c r="G1263" s="13"/>
      <c r="H1263" s="13" t="s">
        <v>6</v>
      </c>
      <c r="I1263" s="34">
        <v>29</v>
      </c>
      <c r="J1263" s="34">
        <v>6</v>
      </c>
      <c r="K1263" s="34">
        <v>6</v>
      </c>
      <c r="L1263" s="34">
        <v>30</v>
      </c>
      <c r="M1263" s="24">
        <f t="shared" si="38"/>
        <v>0.20689655172413793</v>
      </c>
      <c r="N1263" s="24">
        <f t="shared" si="39"/>
        <v>1</v>
      </c>
      <c r="O1263" s="34">
        <v>4</v>
      </c>
    </row>
    <row r="1264" spans="1:15" ht="14.25" customHeight="1">
      <c r="A1264" s="23">
        <v>2016</v>
      </c>
      <c r="B1264" s="23" t="s">
        <v>2367</v>
      </c>
      <c r="C1264" s="13" t="s">
        <v>1886</v>
      </c>
      <c r="D1264" s="13" t="s">
        <v>120</v>
      </c>
      <c r="E1264" s="13" t="s">
        <v>2704</v>
      </c>
      <c r="F1264" s="24" t="s">
        <v>151</v>
      </c>
      <c r="G1264" s="13"/>
      <c r="H1264" s="13" t="s">
        <v>6</v>
      </c>
      <c r="I1264" s="34">
        <v>2</v>
      </c>
      <c r="J1264" s="34">
        <v>1</v>
      </c>
      <c r="K1264" s="34">
        <v>1</v>
      </c>
      <c r="L1264" s="34">
        <v>17</v>
      </c>
      <c r="M1264" s="24">
        <f t="shared" si="38"/>
        <v>0.5</v>
      </c>
      <c r="N1264" s="24">
        <f t="shared" si="39"/>
        <v>1</v>
      </c>
      <c r="O1264" s="34">
        <v>2</v>
      </c>
    </row>
    <row r="1265" spans="1:15" ht="14.25" customHeight="1">
      <c r="A1265" s="23">
        <v>2016</v>
      </c>
      <c r="B1265" s="23" t="s">
        <v>2367</v>
      </c>
      <c r="C1265" s="13" t="s">
        <v>1886</v>
      </c>
      <c r="D1265" s="13" t="s">
        <v>120</v>
      </c>
      <c r="E1265" s="13" t="s">
        <v>2704</v>
      </c>
      <c r="F1265" s="24" t="s">
        <v>152</v>
      </c>
      <c r="G1265" s="13"/>
      <c r="H1265" s="13" t="s">
        <v>6</v>
      </c>
      <c r="I1265" s="34">
        <v>0</v>
      </c>
      <c r="J1265" s="34">
        <v>0</v>
      </c>
      <c r="K1265" s="34">
        <v>0</v>
      </c>
      <c r="L1265" s="34">
        <v>8</v>
      </c>
      <c r="M1265" s="24">
        <f t="shared" si="38"/>
        <v>0</v>
      </c>
      <c r="N1265" s="24">
        <f t="shared" si="39"/>
        <v>0</v>
      </c>
      <c r="O1265" s="34">
        <v>0</v>
      </c>
    </row>
    <row r="1266" spans="1:15" ht="14.25" customHeight="1">
      <c r="A1266" s="23">
        <v>2016</v>
      </c>
      <c r="B1266" s="23" t="s">
        <v>2367</v>
      </c>
      <c r="C1266" s="13" t="s">
        <v>1886</v>
      </c>
      <c r="D1266" s="13" t="s">
        <v>120</v>
      </c>
      <c r="E1266" s="13" t="s">
        <v>2705</v>
      </c>
      <c r="F1266" s="24" t="s">
        <v>161</v>
      </c>
      <c r="G1266" s="13"/>
      <c r="H1266" s="13" t="s">
        <v>6</v>
      </c>
      <c r="I1266" s="34">
        <v>0</v>
      </c>
      <c r="J1266" s="34">
        <v>0</v>
      </c>
      <c r="K1266" s="34">
        <v>0</v>
      </c>
      <c r="L1266" s="34">
        <v>21</v>
      </c>
      <c r="M1266" s="24">
        <f t="shared" si="38"/>
        <v>0</v>
      </c>
      <c r="N1266" s="24">
        <f t="shared" si="39"/>
        <v>0</v>
      </c>
      <c r="O1266" s="34">
        <v>0</v>
      </c>
    </row>
    <row r="1267" spans="1:15" ht="14.25" customHeight="1">
      <c r="A1267" s="23">
        <v>2016</v>
      </c>
      <c r="B1267" s="23" t="s">
        <v>2367</v>
      </c>
      <c r="C1267" s="13" t="s">
        <v>1886</v>
      </c>
      <c r="D1267" s="13" t="s">
        <v>120</v>
      </c>
      <c r="E1267" s="13" t="s">
        <v>206</v>
      </c>
      <c r="F1267" s="24" t="s">
        <v>153</v>
      </c>
      <c r="G1267" s="13"/>
      <c r="H1267" s="13" t="s">
        <v>6</v>
      </c>
      <c r="I1267" s="34">
        <v>0</v>
      </c>
      <c r="J1267" s="34">
        <v>0</v>
      </c>
      <c r="K1267" s="34">
        <v>0</v>
      </c>
      <c r="L1267" s="34">
        <v>2</v>
      </c>
      <c r="M1267" s="24">
        <f t="shared" si="38"/>
        <v>0</v>
      </c>
      <c r="N1267" s="24">
        <f t="shared" si="39"/>
        <v>0</v>
      </c>
      <c r="O1267" s="34">
        <v>0</v>
      </c>
    </row>
    <row r="1268" spans="1:15" ht="14.25" customHeight="1">
      <c r="A1268" s="23">
        <v>2016</v>
      </c>
      <c r="B1268" s="23" t="s">
        <v>2367</v>
      </c>
      <c r="C1268" s="13" t="s">
        <v>1886</v>
      </c>
      <c r="D1268" s="13" t="s">
        <v>120</v>
      </c>
      <c r="E1268" s="13" t="s">
        <v>206</v>
      </c>
      <c r="F1268" s="24" t="s">
        <v>154</v>
      </c>
      <c r="G1268" s="13"/>
      <c r="H1268" s="13" t="s">
        <v>6</v>
      </c>
      <c r="I1268" s="34">
        <v>0</v>
      </c>
      <c r="J1268" s="34">
        <v>0</v>
      </c>
      <c r="K1268" s="34">
        <v>0</v>
      </c>
      <c r="L1268" s="34">
        <v>19</v>
      </c>
      <c r="M1268" s="24">
        <f t="shared" si="38"/>
        <v>0</v>
      </c>
      <c r="N1268" s="24">
        <f t="shared" si="39"/>
        <v>0</v>
      </c>
      <c r="O1268" s="34">
        <v>1</v>
      </c>
    </row>
    <row r="1269" spans="1:15" ht="14.25" customHeight="1">
      <c r="A1269" s="23">
        <v>2016</v>
      </c>
      <c r="B1269" s="23" t="s">
        <v>2367</v>
      </c>
      <c r="C1269" s="13" t="s">
        <v>1886</v>
      </c>
      <c r="D1269" s="13" t="s">
        <v>120</v>
      </c>
      <c r="E1269" s="13" t="s">
        <v>204</v>
      </c>
      <c r="F1269" s="24" t="s">
        <v>1482</v>
      </c>
      <c r="G1269" s="13"/>
      <c r="H1269" s="13" t="s">
        <v>6</v>
      </c>
      <c r="I1269" s="34">
        <v>909</v>
      </c>
      <c r="J1269" s="34">
        <v>205</v>
      </c>
      <c r="K1269" s="34">
        <v>91</v>
      </c>
      <c r="L1269" s="34">
        <v>992</v>
      </c>
      <c r="M1269" s="24">
        <f t="shared" si="38"/>
        <v>0.22552255225522552</v>
      </c>
      <c r="N1269" s="24">
        <f t="shared" si="39"/>
        <v>0.44390243902439025</v>
      </c>
      <c r="O1269" s="34">
        <v>60</v>
      </c>
    </row>
    <row r="1270" spans="1:15" ht="14.25" customHeight="1">
      <c r="A1270" s="23">
        <v>2016</v>
      </c>
      <c r="B1270" s="23" t="s">
        <v>2367</v>
      </c>
      <c r="C1270" s="13" t="s">
        <v>1886</v>
      </c>
      <c r="D1270" s="13" t="s">
        <v>156</v>
      </c>
      <c r="E1270" s="13" t="s">
        <v>2705</v>
      </c>
      <c r="F1270" s="24" t="s">
        <v>157</v>
      </c>
      <c r="G1270" s="13"/>
      <c r="H1270" s="13" t="s">
        <v>6</v>
      </c>
      <c r="I1270" s="34">
        <v>0</v>
      </c>
      <c r="J1270" s="34">
        <v>0</v>
      </c>
      <c r="K1270" s="34">
        <v>0</v>
      </c>
      <c r="L1270" s="34">
        <v>15</v>
      </c>
      <c r="M1270" s="24">
        <f t="shared" si="38"/>
        <v>0</v>
      </c>
      <c r="N1270" s="24">
        <f t="shared" si="39"/>
        <v>0</v>
      </c>
      <c r="O1270" s="34">
        <v>1</v>
      </c>
    </row>
    <row r="1271" spans="1:15" ht="14.25" customHeight="1">
      <c r="A1271" s="23">
        <v>2016</v>
      </c>
      <c r="B1271" s="23" t="s">
        <v>2367</v>
      </c>
      <c r="C1271" s="13" t="s">
        <v>1886</v>
      </c>
      <c r="D1271" s="13" t="s">
        <v>156</v>
      </c>
      <c r="E1271" s="13" t="s">
        <v>2705</v>
      </c>
      <c r="F1271" s="24" t="s">
        <v>158</v>
      </c>
      <c r="G1271" s="13"/>
      <c r="H1271" s="13" t="s">
        <v>6</v>
      </c>
      <c r="I1271" s="34">
        <v>0</v>
      </c>
      <c r="J1271" s="34">
        <v>0</v>
      </c>
      <c r="K1271" s="34">
        <v>0</v>
      </c>
      <c r="L1271" s="34">
        <v>10</v>
      </c>
      <c r="M1271" s="24">
        <f t="shared" si="38"/>
        <v>0</v>
      </c>
      <c r="N1271" s="24">
        <f t="shared" si="39"/>
        <v>0</v>
      </c>
      <c r="O1271" s="34">
        <v>0</v>
      </c>
    </row>
    <row r="1272" spans="1:15" ht="14.25" customHeight="1">
      <c r="A1272" s="23">
        <v>2016</v>
      </c>
      <c r="B1272" s="23" t="s">
        <v>2367</v>
      </c>
      <c r="C1272" s="13" t="s">
        <v>1886</v>
      </c>
      <c r="D1272" s="13" t="s">
        <v>156</v>
      </c>
      <c r="E1272" s="13" t="s">
        <v>2705</v>
      </c>
      <c r="F1272" s="24" t="s">
        <v>159</v>
      </c>
      <c r="G1272" s="13"/>
      <c r="H1272" s="13" t="s">
        <v>6</v>
      </c>
      <c r="I1272" s="34">
        <v>0</v>
      </c>
      <c r="J1272" s="34">
        <v>0</v>
      </c>
      <c r="K1272" s="34">
        <v>0</v>
      </c>
      <c r="L1272" s="34">
        <v>9</v>
      </c>
      <c r="M1272" s="24">
        <f t="shared" si="38"/>
        <v>0</v>
      </c>
      <c r="N1272" s="24">
        <f t="shared" si="39"/>
        <v>0</v>
      </c>
      <c r="O1272" s="34">
        <v>0</v>
      </c>
    </row>
    <row r="1273" spans="1:15" ht="14.25" customHeight="1">
      <c r="A1273" s="23">
        <v>2016</v>
      </c>
      <c r="B1273" s="23" t="s">
        <v>2367</v>
      </c>
      <c r="C1273" s="13" t="s">
        <v>1886</v>
      </c>
      <c r="D1273" s="13" t="s">
        <v>156</v>
      </c>
      <c r="E1273" s="13" t="s">
        <v>2705</v>
      </c>
      <c r="F1273" s="24" t="s">
        <v>160</v>
      </c>
      <c r="G1273" s="13"/>
      <c r="H1273" s="13" t="s">
        <v>6</v>
      </c>
      <c r="I1273" s="34">
        <v>0</v>
      </c>
      <c r="J1273" s="34">
        <v>0</v>
      </c>
      <c r="K1273" s="34">
        <v>0</v>
      </c>
      <c r="L1273" s="34">
        <v>24</v>
      </c>
      <c r="M1273" s="24">
        <f t="shared" si="38"/>
        <v>0</v>
      </c>
      <c r="N1273" s="24">
        <f t="shared" si="39"/>
        <v>0</v>
      </c>
      <c r="O1273" s="34">
        <v>2</v>
      </c>
    </row>
    <row r="1274" spans="1:15" ht="14.25" customHeight="1">
      <c r="A1274" s="23">
        <v>2016</v>
      </c>
      <c r="B1274" s="23" t="s">
        <v>2367</v>
      </c>
      <c r="C1274" s="13" t="s">
        <v>1886</v>
      </c>
      <c r="D1274" s="13" t="s">
        <v>156</v>
      </c>
      <c r="E1274" s="13" t="s">
        <v>2705</v>
      </c>
      <c r="F1274" s="24" t="s">
        <v>162</v>
      </c>
      <c r="G1274" s="13"/>
      <c r="H1274" s="13" t="s">
        <v>6</v>
      </c>
      <c r="I1274" s="34">
        <v>0</v>
      </c>
      <c r="J1274" s="34">
        <v>0</v>
      </c>
      <c r="K1274" s="34">
        <v>0</v>
      </c>
      <c r="L1274" s="34">
        <v>22</v>
      </c>
      <c r="M1274" s="24">
        <f t="shared" si="38"/>
        <v>0</v>
      </c>
      <c r="N1274" s="24">
        <f t="shared" si="39"/>
        <v>0</v>
      </c>
      <c r="O1274" s="34">
        <v>1</v>
      </c>
    </row>
    <row r="1275" spans="1:15" ht="14.25" customHeight="1">
      <c r="A1275" s="23">
        <v>2016</v>
      </c>
      <c r="B1275" s="23" t="s">
        <v>2367</v>
      </c>
      <c r="C1275" s="13" t="s">
        <v>1886</v>
      </c>
      <c r="D1275" s="13" t="s">
        <v>156</v>
      </c>
      <c r="E1275" s="13" t="s">
        <v>2705</v>
      </c>
      <c r="F1275" s="24" t="s">
        <v>163</v>
      </c>
      <c r="G1275" s="13"/>
      <c r="H1275" s="13" t="s">
        <v>6</v>
      </c>
      <c r="I1275" s="34">
        <v>0</v>
      </c>
      <c r="J1275" s="34">
        <v>0</v>
      </c>
      <c r="K1275" s="34">
        <v>0</v>
      </c>
      <c r="L1275" s="34">
        <v>29</v>
      </c>
      <c r="M1275" s="24">
        <f t="shared" si="38"/>
        <v>0</v>
      </c>
      <c r="N1275" s="24">
        <f t="shared" si="39"/>
        <v>0</v>
      </c>
      <c r="O1275" s="34">
        <v>3</v>
      </c>
    </row>
    <row r="1276" spans="1:15" ht="14.25" customHeight="1">
      <c r="A1276" s="23">
        <v>2016</v>
      </c>
      <c r="B1276" s="23" t="s">
        <v>2367</v>
      </c>
      <c r="C1276" s="13" t="s">
        <v>1886</v>
      </c>
      <c r="D1276" s="13" t="s">
        <v>156</v>
      </c>
      <c r="E1276" s="13" t="s">
        <v>204</v>
      </c>
      <c r="F1276" s="24" t="s">
        <v>1483</v>
      </c>
      <c r="G1276" s="13"/>
      <c r="H1276" s="13" t="s">
        <v>6</v>
      </c>
      <c r="I1276" s="34">
        <v>74</v>
      </c>
      <c r="J1276" s="34">
        <v>63</v>
      </c>
      <c r="K1276" s="34">
        <v>34</v>
      </c>
      <c r="L1276" s="34">
        <v>550</v>
      </c>
      <c r="M1276" s="24">
        <f t="shared" si="38"/>
        <v>0.85135135135135132</v>
      </c>
      <c r="N1276" s="24">
        <f t="shared" si="39"/>
        <v>0.53968253968253965</v>
      </c>
      <c r="O1276" s="34">
        <v>28</v>
      </c>
    </row>
    <row r="1277" spans="1:15" ht="14.25" customHeight="1">
      <c r="A1277" s="23">
        <v>2016</v>
      </c>
      <c r="B1277" s="23" t="s">
        <v>2367</v>
      </c>
      <c r="C1277" s="13" t="s">
        <v>1886</v>
      </c>
      <c r="D1277" s="13" t="s">
        <v>164</v>
      </c>
      <c r="E1277" s="13" t="s">
        <v>206</v>
      </c>
      <c r="F1277" s="24" t="s">
        <v>165</v>
      </c>
      <c r="G1277" s="13"/>
      <c r="H1277" s="13" t="s">
        <v>6</v>
      </c>
      <c r="I1277" s="34">
        <v>39</v>
      </c>
      <c r="J1277" s="34">
        <v>31</v>
      </c>
      <c r="K1277" s="34">
        <v>24</v>
      </c>
      <c r="L1277" s="34">
        <v>35</v>
      </c>
      <c r="M1277" s="24">
        <f t="shared" si="38"/>
        <v>0.79487179487179482</v>
      </c>
      <c r="N1277" s="24">
        <f t="shared" si="39"/>
        <v>0.77419354838709675</v>
      </c>
      <c r="O1277" s="34">
        <v>18</v>
      </c>
    </row>
    <row r="1278" spans="1:15" ht="14.25" customHeight="1">
      <c r="A1278" s="23">
        <v>2016</v>
      </c>
      <c r="B1278" s="23" t="s">
        <v>2367</v>
      </c>
      <c r="C1278" s="13" t="s">
        <v>1886</v>
      </c>
      <c r="D1278" s="13" t="s">
        <v>164</v>
      </c>
      <c r="E1278" s="13" t="s">
        <v>204</v>
      </c>
      <c r="F1278" s="24" t="s">
        <v>584</v>
      </c>
      <c r="G1278" s="13"/>
      <c r="H1278" s="13" t="s">
        <v>6</v>
      </c>
      <c r="I1278" s="34">
        <v>394</v>
      </c>
      <c r="J1278" s="34">
        <v>272</v>
      </c>
      <c r="K1278" s="34">
        <v>138</v>
      </c>
      <c r="L1278" s="34">
        <v>920</v>
      </c>
      <c r="M1278" s="24">
        <f t="shared" si="38"/>
        <v>0.69035532994923854</v>
      </c>
      <c r="N1278" s="24">
        <f t="shared" si="39"/>
        <v>0.50735294117647056</v>
      </c>
      <c r="O1278" s="34">
        <v>75</v>
      </c>
    </row>
    <row r="1279" spans="1:15" ht="14.25" customHeight="1">
      <c r="A1279" s="23">
        <v>2016</v>
      </c>
      <c r="B1279" s="23" t="s">
        <v>2367</v>
      </c>
      <c r="C1279" s="13" t="s">
        <v>1886</v>
      </c>
      <c r="D1279" s="13" t="s">
        <v>167</v>
      </c>
      <c r="E1279" s="13" t="s">
        <v>207</v>
      </c>
      <c r="F1279" s="24" t="s">
        <v>170</v>
      </c>
      <c r="G1279" s="13"/>
      <c r="H1279" s="13" t="s">
        <v>6</v>
      </c>
      <c r="I1279" s="34">
        <v>2</v>
      </c>
      <c r="J1279" s="34">
        <v>2</v>
      </c>
      <c r="K1279" s="34">
        <v>2</v>
      </c>
      <c r="L1279" s="34">
        <v>13</v>
      </c>
      <c r="M1279" s="24">
        <f t="shared" si="38"/>
        <v>1</v>
      </c>
      <c r="N1279" s="24">
        <f t="shared" si="39"/>
        <v>1</v>
      </c>
      <c r="O1279" s="34">
        <v>2</v>
      </c>
    </row>
    <row r="1280" spans="1:15" ht="14.25" customHeight="1">
      <c r="A1280" s="23">
        <v>2016</v>
      </c>
      <c r="B1280" s="23" t="s">
        <v>2367</v>
      </c>
      <c r="C1280" s="13" t="s">
        <v>1886</v>
      </c>
      <c r="D1280" s="13" t="s">
        <v>167</v>
      </c>
      <c r="E1280" s="13" t="s">
        <v>206</v>
      </c>
      <c r="F1280" s="24" t="s">
        <v>169</v>
      </c>
      <c r="G1280" s="13"/>
      <c r="H1280" s="13" t="s">
        <v>6</v>
      </c>
      <c r="I1280" s="34">
        <v>1</v>
      </c>
      <c r="J1280" s="34">
        <v>1</v>
      </c>
      <c r="K1280" s="34">
        <v>1</v>
      </c>
      <c r="L1280" s="34">
        <v>18</v>
      </c>
      <c r="M1280" s="24">
        <f t="shared" si="38"/>
        <v>1</v>
      </c>
      <c r="N1280" s="24">
        <f t="shared" si="39"/>
        <v>1</v>
      </c>
      <c r="O1280" s="34">
        <v>9</v>
      </c>
    </row>
    <row r="1281" spans="1:15" ht="14.25" customHeight="1">
      <c r="A1281" s="23">
        <v>2016</v>
      </c>
      <c r="B1281" s="23" t="s">
        <v>2367</v>
      </c>
      <c r="C1281" s="13" t="s">
        <v>1886</v>
      </c>
      <c r="D1281" s="13" t="s">
        <v>167</v>
      </c>
      <c r="E1281" s="13" t="s">
        <v>204</v>
      </c>
      <c r="F1281" s="24" t="s">
        <v>982</v>
      </c>
      <c r="G1281" s="13"/>
      <c r="H1281" s="13" t="s">
        <v>195</v>
      </c>
      <c r="I1281" s="34">
        <v>31</v>
      </c>
      <c r="J1281" s="34">
        <v>30</v>
      </c>
      <c r="K1281" s="34">
        <v>26</v>
      </c>
      <c r="L1281" s="34">
        <v>126</v>
      </c>
      <c r="M1281" s="24">
        <f t="shared" si="38"/>
        <v>0.967741935483871</v>
      </c>
      <c r="N1281" s="24">
        <f t="shared" si="39"/>
        <v>0.8666666666666667</v>
      </c>
      <c r="O1281" s="34">
        <v>21</v>
      </c>
    </row>
    <row r="1282" spans="1:15" ht="14.25" customHeight="1">
      <c r="A1282" s="23">
        <v>2016</v>
      </c>
      <c r="B1282" s="23" t="s">
        <v>2367</v>
      </c>
      <c r="C1282" s="13" t="s">
        <v>1886</v>
      </c>
      <c r="D1282" s="13" t="s">
        <v>167</v>
      </c>
      <c r="E1282" s="13" t="s">
        <v>204</v>
      </c>
      <c r="F1282" s="24" t="s">
        <v>982</v>
      </c>
      <c r="G1282" s="13"/>
      <c r="H1282" s="13" t="s">
        <v>203</v>
      </c>
      <c r="I1282" s="34">
        <v>0</v>
      </c>
      <c r="J1282" s="34">
        <v>0</v>
      </c>
      <c r="K1282" s="34">
        <v>0</v>
      </c>
      <c r="L1282" s="34">
        <v>2</v>
      </c>
      <c r="M1282" s="24">
        <f t="shared" ref="M1282:M1345" si="40">+IFERROR(J1282/I1282,0)</f>
        <v>0</v>
      </c>
      <c r="N1282" s="24">
        <f t="shared" ref="N1282:N1345" si="41">+IFERROR(K1282/J1282,0)</f>
        <v>0</v>
      </c>
      <c r="O1282" s="34">
        <v>0</v>
      </c>
    </row>
    <row r="1283" spans="1:15" ht="14.25" customHeight="1">
      <c r="A1283" s="23">
        <v>2016</v>
      </c>
      <c r="B1283" s="23" t="s">
        <v>2367</v>
      </c>
      <c r="C1283" s="13" t="s">
        <v>1886</v>
      </c>
      <c r="D1283" s="13" t="s">
        <v>167</v>
      </c>
      <c r="E1283" s="13" t="s">
        <v>204</v>
      </c>
      <c r="F1283" s="24" t="s">
        <v>168</v>
      </c>
      <c r="G1283" s="13"/>
      <c r="H1283" s="13" t="s">
        <v>6</v>
      </c>
      <c r="I1283" s="34">
        <v>16</v>
      </c>
      <c r="J1283" s="34">
        <v>16</v>
      </c>
      <c r="K1283" s="34">
        <v>13</v>
      </c>
      <c r="L1283" s="34">
        <v>81</v>
      </c>
      <c r="M1283" s="24">
        <f t="shared" si="40"/>
        <v>1</v>
      </c>
      <c r="N1283" s="24">
        <f t="shared" si="41"/>
        <v>0.8125</v>
      </c>
      <c r="O1283" s="34">
        <v>9</v>
      </c>
    </row>
    <row r="1284" spans="1:15" ht="14.25" customHeight="1">
      <c r="A1284" s="23">
        <v>2016</v>
      </c>
      <c r="B1284" s="23" t="s">
        <v>2367</v>
      </c>
      <c r="C1284" s="13" t="s">
        <v>1886</v>
      </c>
      <c r="D1284" s="13" t="s">
        <v>167</v>
      </c>
      <c r="E1284" s="13" t="s">
        <v>204</v>
      </c>
      <c r="F1284" s="24" t="s">
        <v>1479</v>
      </c>
      <c r="G1284" s="13"/>
      <c r="H1284" s="13" t="s">
        <v>6</v>
      </c>
      <c r="I1284" s="34">
        <v>13</v>
      </c>
      <c r="J1284" s="34">
        <v>11</v>
      </c>
      <c r="K1284" s="34">
        <v>7</v>
      </c>
      <c r="L1284" s="34">
        <v>91</v>
      </c>
      <c r="M1284" s="24">
        <f t="shared" si="40"/>
        <v>0.84615384615384615</v>
      </c>
      <c r="N1284" s="24">
        <f t="shared" si="41"/>
        <v>0.63636363636363635</v>
      </c>
      <c r="O1284" s="34">
        <v>11</v>
      </c>
    </row>
    <row r="1285" spans="1:15" ht="14.25" customHeight="1">
      <c r="A1285" s="23">
        <v>2016</v>
      </c>
      <c r="B1285" s="23" t="s">
        <v>2367</v>
      </c>
      <c r="C1285" s="13" t="s">
        <v>1886</v>
      </c>
      <c r="D1285" s="13" t="s">
        <v>171</v>
      </c>
      <c r="E1285" s="13" t="s">
        <v>206</v>
      </c>
      <c r="F1285" s="24" t="s">
        <v>173</v>
      </c>
      <c r="G1285" s="13"/>
      <c r="H1285" s="13" t="s">
        <v>6</v>
      </c>
      <c r="I1285" s="34">
        <v>10</v>
      </c>
      <c r="J1285" s="34">
        <v>10</v>
      </c>
      <c r="K1285" s="34">
        <v>9</v>
      </c>
      <c r="L1285" s="34">
        <v>29</v>
      </c>
      <c r="M1285" s="24">
        <f t="shared" si="40"/>
        <v>1</v>
      </c>
      <c r="N1285" s="24">
        <f t="shared" si="41"/>
        <v>0.9</v>
      </c>
      <c r="O1285" s="34">
        <v>6</v>
      </c>
    </row>
    <row r="1286" spans="1:15" ht="14.25" customHeight="1">
      <c r="A1286" s="23">
        <v>2016</v>
      </c>
      <c r="B1286" s="23" t="s">
        <v>2367</v>
      </c>
      <c r="C1286" s="13" t="s">
        <v>1886</v>
      </c>
      <c r="D1286" s="13" t="s">
        <v>848</v>
      </c>
      <c r="E1286" s="13" t="s">
        <v>206</v>
      </c>
      <c r="F1286" s="24" t="s">
        <v>40</v>
      </c>
      <c r="G1286" s="13"/>
      <c r="H1286" s="13" t="s">
        <v>6</v>
      </c>
      <c r="I1286" s="34">
        <v>0</v>
      </c>
      <c r="J1286" s="34">
        <v>0</v>
      </c>
      <c r="K1286" s="34">
        <v>0</v>
      </c>
      <c r="L1286" s="34">
        <v>17</v>
      </c>
      <c r="M1286" s="24">
        <f t="shared" si="40"/>
        <v>0</v>
      </c>
      <c r="N1286" s="24">
        <f t="shared" si="41"/>
        <v>0</v>
      </c>
      <c r="O1286" s="34">
        <v>7</v>
      </c>
    </row>
    <row r="1287" spans="1:15" ht="14.25" customHeight="1">
      <c r="A1287" s="23">
        <v>2016</v>
      </c>
      <c r="B1287" s="23" t="s">
        <v>2367</v>
      </c>
      <c r="C1287" s="13" t="s">
        <v>514</v>
      </c>
      <c r="D1287" s="13" t="s">
        <v>184</v>
      </c>
      <c r="E1287" s="13" t="s">
        <v>206</v>
      </c>
      <c r="F1287" s="24" t="s">
        <v>40</v>
      </c>
      <c r="G1287" s="13"/>
      <c r="H1287" s="13" t="s">
        <v>6</v>
      </c>
      <c r="I1287" s="34">
        <v>53</v>
      </c>
      <c r="J1287" s="34">
        <v>25</v>
      </c>
      <c r="K1287" s="34">
        <v>23</v>
      </c>
      <c r="L1287" s="34">
        <v>53</v>
      </c>
      <c r="M1287" s="24">
        <f t="shared" si="40"/>
        <v>0.47169811320754718</v>
      </c>
      <c r="N1287" s="24">
        <f t="shared" si="41"/>
        <v>0.92</v>
      </c>
      <c r="O1287" s="34">
        <v>13</v>
      </c>
    </row>
    <row r="1288" spans="1:15" ht="14.25" customHeight="1">
      <c r="A1288" s="23">
        <v>2016</v>
      </c>
      <c r="B1288" s="23" t="s">
        <v>2367</v>
      </c>
      <c r="C1288" s="13" t="s">
        <v>514</v>
      </c>
      <c r="D1288" s="13" t="s">
        <v>184</v>
      </c>
      <c r="E1288" s="13" t="s">
        <v>204</v>
      </c>
      <c r="F1288" s="24" t="s">
        <v>1482</v>
      </c>
      <c r="G1288" s="13"/>
      <c r="H1288" s="13" t="s">
        <v>6</v>
      </c>
      <c r="I1288" s="34">
        <v>235</v>
      </c>
      <c r="J1288" s="34">
        <v>100</v>
      </c>
      <c r="K1288" s="34">
        <v>75</v>
      </c>
      <c r="L1288" s="34">
        <v>764</v>
      </c>
      <c r="M1288" s="24">
        <f t="shared" si="40"/>
        <v>0.42553191489361702</v>
      </c>
      <c r="N1288" s="24">
        <f t="shared" si="41"/>
        <v>0.75</v>
      </c>
      <c r="O1288" s="34">
        <v>22</v>
      </c>
    </row>
    <row r="1289" spans="1:15" ht="14.25" customHeight="1">
      <c r="A1289" s="23">
        <v>2016</v>
      </c>
      <c r="B1289" s="23" t="s">
        <v>2367</v>
      </c>
      <c r="C1289" s="13" t="s">
        <v>514</v>
      </c>
      <c r="D1289" s="13" t="s">
        <v>23</v>
      </c>
      <c r="E1289" s="13" t="s">
        <v>205</v>
      </c>
      <c r="F1289" s="24" t="s">
        <v>174</v>
      </c>
      <c r="G1289" s="13"/>
      <c r="H1289" s="13" t="s">
        <v>6</v>
      </c>
      <c r="I1289" s="34">
        <v>39</v>
      </c>
      <c r="J1289" s="34">
        <v>35</v>
      </c>
      <c r="K1289" s="34">
        <v>33</v>
      </c>
      <c r="L1289" s="34">
        <v>66</v>
      </c>
      <c r="M1289" s="24">
        <f t="shared" si="40"/>
        <v>0.89743589743589747</v>
      </c>
      <c r="N1289" s="24">
        <f t="shared" si="41"/>
        <v>0.94285714285714284</v>
      </c>
      <c r="O1289" s="34">
        <v>34</v>
      </c>
    </row>
    <row r="1290" spans="1:15" ht="14.25" customHeight="1">
      <c r="A1290" s="23">
        <v>2016</v>
      </c>
      <c r="B1290" s="23" t="s">
        <v>2367</v>
      </c>
      <c r="C1290" s="13" t="s">
        <v>514</v>
      </c>
      <c r="D1290" s="13" t="s">
        <v>23</v>
      </c>
      <c r="E1290" s="13" t="s">
        <v>205</v>
      </c>
      <c r="F1290" s="24" t="s">
        <v>25</v>
      </c>
      <c r="G1290" s="13"/>
      <c r="H1290" s="13" t="s">
        <v>6</v>
      </c>
      <c r="I1290" s="34">
        <v>0</v>
      </c>
      <c r="J1290" s="34">
        <v>0</v>
      </c>
      <c r="K1290" s="34">
        <v>0</v>
      </c>
      <c r="L1290" s="34">
        <v>1</v>
      </c>
      <c r="M1290" s="24">
        <f t="shared" si="40"/>
        <v>0</v>
      </c>
      <c r="N1290" s="24">
        <f t="shared" si="41"/>
        <v>0</v>
      </c>
      <c r="O1290" s="34">
        <v>7</v>
      </c>
    </row>
    <row r="1291" spans="1:15" ht="14.25" customHeight="1">
      <c r="A1291" s="23">
        <v>2016</v>
      </c>
      <c r="B1291" s="23" t="s">
        <v>2367</v>
      </c>
      <c r="C1291" s="13" t="s">
        <v>514</v>
      </c>
      <c r="D1291" s="13" t="s">
        <v>23</v>
      </c>
      <c r="E1291" s="13" t="s">
        <v>205</v>
      </c>
      <c r="F1291" s="24" t="s">
        <v>175</v>
      </c>
      <c r="G1291" s="13"/>
      <c r="H1291" s="13" t="s">
        <v>6</v>
      </c>
      <c r="I1291" s="34">
        <v>48</v>
      </c>
      <c r="J1291" s="34">
        <v>46</v>
      </c>
      <c r="K1291" s="34">
        <v>40</v>
      </c>
      <c r="L1291" s="34">
        <v>65</v>
      </c>
      <c r="M1291" s="24">
        <f t="shared" si="40"/>
        <v>0.95833333333333337</v>
      </c>
      <c r="N1291" s="24">
        <f t="shared" si="41"/>
        <v>0.86956521739130432</v>
      </c>
      <c r="O1291" s="34">
        <v>9</v>
      </c>
    </row>
    <row r="1292" spans="1:15" ht="14.25" customHeight="1">
      <c r="A1292" s="23">
        <v>2016</v>
      </c>
      <c r="B1292" s="23" t="s">
        <v>2367</v>
      </c>
      <c r="C1292" s="13" t="s">
        <v>514</v>
      </c>
      <c r="D1292" s="13" t="s">
        <v>23</v>
      </c>
      <c r="E1292" s="13" t="s">
        <v>205</v>
      </c>
      <c r="F1292" s="24" t="s">
        <v>176</v>
      </c>
      <c r="G1292" s="13"/>
      <c r="H1292" s="13" t="s">
        <v>6</v>
      </c>
      <c r="I1292" s="34">
        <v>56</v>
      </c>
      <c r="J1292" s="34">
        <v>46</v>
      </c>
      <c r="K1292" s="34">
        <v>45</v>
      </c>
      <c r="L1292" s="34">
        <v>69</v>
      </c>
      <c r="M1292" s="24">
        <f t="shared" si="40"/>
        <v>0.8214285714285714</v>
      </c>
      <c r="N1292" s="24">
        <f t="shared" si="41"/>
        <v>0.97826086956521741</v>
      </c>
      <c r="O1292" s="34">
        <v>33</v>
      </c>
    </row>
    <row r="1293" spans="1:15" ht="14.25" customHeight="1">
      <c r="A1293" s="23">
        <v>2016</v>
      </c>
      <c r="B1293" s="23" t="s">
        <v>2367</v>
      </c>
      <c r="C1293" s="13" t="s">
        <v>514</v>
      </c>
      <c r="D1293" s="13" t="s">
        <v>23</v>
      </c>
      <c r="E1293" s="13" t="s">
        <v>205</v>
      </c>
      <c r="F1293" s="24" t="s">
        <v>177</v>
      </c>
      <c r="G1293" s="13"/>
      <c r="H1293" s="13" t="s">
        <v>6</v>
      </c>
      <c r="I1293" s="34">
        <v>19</v>
      </c>
      <c r="J1293" s="34">
        <v>19</v>
      </c>
      <c r="K1293" s="34">
        <v>19</v>
      </c>
      <c r="L1293" s="34">
        <v>49</v>
      </c>
      <c r="M1293" s="24">
        <f t="shared" si="40"/>
        <v>1</v>
      </c>
      <c r="N1293" s="24">
        <f t="shared" si="41"/>
        <v>1</v>
      </c>
      <c r="O1293" s="34">
        <v>27</v>
      </c>
    </row>
    <row r="1294" spans="1:15" ht="14.25" customHeight="1">
      <c r="A1294" s="23">
        <v>2016</v>
      </c>
      <c r="B1294" s="23" t="s">
        <v>2367</v>
      </c>
      <c r="C1294" s="13" t="s">
        <v>514</v>
      </c>
      <c r="D1294" s="13" t="s">
        <v>23</v>
      </c>
      <c r="E1294" s="13" t="s">
        <v>205</v>
      </c>
      <c r="F1294" s="24" t="s">
        <v>178</v>
      </c>
      <c r="G1294" s="13"/>
      <c r="H1294" s="13" t="s">
        <v>6</v>
      </c>
      <c r="I1294" s="34">
        <v>1</v>
      </c>
      <c r="J1294" s="34">
        <v>0</v>
      </c>
      <c r="K1294" s="34">
        <v>0</v>
      </c>
      <c r="L1294" s="34">
        <v>15</v>
      </c>
      <c r="M1294" s="24">
        <f t="shared" si="40"/>
        <v>0</v>
      </c>
      <c r="N1294" s="24">
        <f t="shared" si="41"/>
        <v>0</v>
      </c>
      <c r="O1294" s="34">
        <v>0</v>
      </c>
    </row>
    <row r="1295" spans="1:15" ht="14.25" customHeight="1">
      <c r="A1295" s="23">
        <v>2016</v>
      </c>
      <c r="B1295" s="23" t="s">
        <v>2367</v>
      </c>
      <c r="C1295" s="13" t="s">
        <v>514</v>
      </c>
      <c r="D1295" s="13" t="s">
        <v>23</v>
      </c>
      <c r="E1295" s="13" t="s">
        <v>205</v>
      </c>
      <c r="F1295" s="24" t="s">
        <v>179</v>
      </c>
      <c r="G1295" s="13"/>
      <c r="H1295" s="13" t="s">
        <v>6</v>
      </c>
      <c r="I1295" s="34">
        <v>0</v>
      </c>
      <c r="J1295" s="34">
        <v>0</v>
      </c>
      <c r="K1295" s="34">
        <v>0</v>
      </c>
      <c r="L1295" s="34">
        <v>16</v>
      </c>
      <c r="M1295" s="24">
        <f t="shared" si="40"/>
        <v>0</v>
      </c>
      <c r="N1295" s="24">
        <f t="shared" si="41"/>
        <v>0</v>
      </c>
      <c r="O1295" s="34">
        <v>8</v>
      </c>
    </row>
    <row r="1296" spans="1:15" ht="14.25" customHeight="1">
      <c r="A1296" s="23">
        <v>2016</v>
      </c>
      <c r="B1296" s="23" t="s">
        <v>2367</v>
      </c>
      <c r="C1296" s="13" t="s">
        <v>514</v>
      </c>
      <c r="D1296" s="13" t="s">
        <v>23</v>
      </c>
      <c r="E1296" s="13" t="s">
        <v>206</v>
      </c>
      <c r="F1296" s="24" t="s">
        <v>1878</v>
      </c>
      <c r="G1296" s="13"/>
      <c r="H1296" s="13" t="s">
        <v>6</v>
      </c>
      <c r="I1296" s="34">
        <v>51</v>
      </c>
      <c r="J1296" s="34">
        <v>39</v>
      </c>
      <c r="K1296" s="34">
        <v>31</v>
      </c>
      <c r="L1296" s="34">
        <v>99</v>
      </c>
      <c r="M1296" s="24">
        <f t="shared" si="40"/>
        <v>0.76470588235294112</v>
      </c>
      <c r="N1296" s="24">
        <f t="shared" si="41"/>
        <v>0.79487179487179482</v>
      </c>
      <c r="O1296" s="34">
        <v>17</v>
      </c>
    </row>
    <row r="1297" spans="1:15" ht="14.25" customHeight="1">
      <c r="A1297" s="23">
        <v>2016</v>
      </c>
      <c r="B1297" s="23" t="s">
        <v>2367</v>
      </c>
      <c r="C1297" s="13" t="s">
        <v>514</v>
      </c>
      <c r="D1297" s="13" t="s">
        <v>23</v>
      </c>
      <c r="E1297" s="13" t="s">
        <v>206</v>
      </c>
      <c r="F1297" s="24" t="s">
        <v>6852</v>
      </c>
      <c r="G1297" s="13"/>
      <c r="H1297" s="13" t="s">
        <v>6</v>
      </c>
      <c r="I1297" s="34">
        <v>20</v>
      </c>
      <c r="J1297" s="34">
        <v>19</v>
      </c>
      <c r="K1297" s="34">
        <v>15</v>
      </c>
      <c r="L1297" s="34">
        <v>15</v>
      </c>
      <c r="M1297" s="24">
        <f t="shared" si="40"/>
        <v>0.95</v>
      </c>
      <c r="N1297" s="24">
        <f t="shared" si="41"/>
        <v>0.78947368421052633</v>
      </c>
      <c r="O1297" s="34">
        <v>0</v>
      </c>
    </row>
    <row r="1298" spans="1:15" ht="14.25" customHeight="1">
      <c r="A1298" s="23">
        <v>2016</v>
      </c>
      <c r="B1298" s="23" t="s">
        <v>2367</v>
      </c>
      <c r="C1298" s="13" t="s">
        <v>514</v>
      </c>
      <c r="D1298" s="13" t="s">
        <v>23</v>
      </c>
      <c r="E1298" s="13" t="s">
        <v>206</v>
      </c>
      <c r="F1298" s="24" t="s">
        <v>6850</v>
      </c>
      <c r="G1298" s="13"/>
      <c r="H1298" s="13" t="s">
        <v>6</v>
      </c>
      <c r="I1298" s="34">
        <v>0</v>
      </c>
      <c r="J1298" s="34">
        <v>0</v>
      </c>
      <c r="K1298" s="34">
        <v>0</v>
      </c>
      <c r="L1298" s="34">
        <v>22</v>
      </c>
      <c r="M1298" s="24">
        <f t="shared" si="40"/>
        <v>0</v>
      </c>
      <c r="N1298" s="24">
        <f t="shared" si="41"/>
        <v>0</v>
      </c>
      <c r="O1298" s="34">
        <v>0</v>
      </c>
    </row>
    <row r="1299" spans="1:15" ht="14.25" customHeight="1">
      <c r="A1299" s="23">
        <v>2016</v>
      </c>
      <c r="B1299" s="23" t="s">
        <v>2367</v>
      </c>
      <c r="C1299" s="13" t="s">
        <v>514</v>
      </c>
      <c r="D1299" s="13" t="s">
        <v>23</v>
      </c>
      <c r="E1299" s="13" t="s">
        <v>206</v>
      </c>
      <c r="F1299" s="24" t="s">
        <v>6851</v>
      </c>
      <c r="G1299" s="13"/>
      <c r="H1299" s="13" t="s">
        <v>6</v>
      </c>
      <c r="I1299" s="34">
        <v>0</v>
      </c>
      <c r="J1299" s="34">
        <v>0</v>
      </c>
      <c r="K1299" s="34">
        <v>0</v>
      </c>
      <c r="L1299" s="34">
        <v>29</v>
      </c>
      <c r="M1299" s="24">
        <f t="shared" si="40"/>
        <v>0</v>
      </c>
      <c r="N1299" s="24">
        <f t="shared" si="41"/>
        <v>0</v>
      </c>
      <c r="O1299" s="34">
        <v>0</v>
      </c>
    </row>
    <row r="1300" spans="1:15" ht="14.25" customHeight="1">
      <c r="A1300" s="23">
        <v>2016</v>
      </c>
      <c r="B1300" s="23" t="s">
        <v>2367</v>
      </c>
      <c r="C1300" s="13" t="s">
        <v>514</v>
      </c>
      <c r="D1300" s="13" t="s">
        <v>23</v>
      </c>
      <c r="E1300" s="13" t="s">
        <v>206</v>
      </c>
      <c r="F1300" s="24" t="s">
        <v>3173</v>
      </c>
      <c r="G1300" s="13"/>
      <c r="H1300" s="13" t="s">
        <v>6</v>
      </c>
      <c r="I1300" s="34">
        <v>0</v>
      </c>
      <c r="J1300" s="34">
        <v>0</v>
      </c>
      <c r="K1300" s="34">
        <v>0</v>
      </c>
      <c r="L1300" s="34">
        <v>25</v>
      </c>
      <c r="M1300" s="24">
        <f t="shared" si="40"/>
        <v>0</v>
      </c>
      <c r="N1300" s="24">
        <f t="shared" si="41"/>
        <v>0</v>
      </c>
      <c r="O1300" s="34">
        <v>0</v>
      </c>
    </row>
    <row r="1301" spans="1:15" ht="14.25" customHeight="1">
      <c r="A1301" s="23">
        <v>2016</v>
      </c>
      <c r="B1301" s="23" t="s">
        <v>2367</v>
      </c>
      <c r="C1301" s="13" t="s">
        <v>514</v>
      </c>
      <c r="D1301" s="13" t="s">
        <v>23</v>
      </c>
      <c r="E1301" s="13" t="s">
        <v>206</v>
      </c>
      <c r="F1301" s="24" t="s">
        <v>1880</v>
      </c>
      <c r="G1301" s="13"/>
      <c r="H1301" s="13" t="s">
        <v>6</v>
      </c>
      <c r="I1301" s="34">
        <v>0</v>
      </c>
      <c r="J1301" s="34">
        <v>0</v>
      </c>
      <c r="K1301" s="34">
        <v>0</v>
      </c>
      <c r="L1301" s="34">
        <v>7</v>
      </c>
      <c r="M1301" s="24">
        <f t="shared" si="40"/>
        <v>0</v>
      </c>
      <c r="N1301" s="24">
        <f t="shared" si="41"/>
        <v>0</v>
      </c>
      <c r="O1301" s="34">
        <v>0</v>
      </c>
    </row>
    <row r="1302" spans="1:15" ht="14.25" customHeight="1">
      <c r="A1302" s="23">
        <v>2016</v>
      </c>
      <c r="B1302" s="23" t="s">
        <v>2367</v>
      </c>
      <c r="C1302" s="13" t="s">
        <v>514</v>
      </c>
      <c r="D1302" s="13" t="s">
        <v>23</v>
      </c>
      <c r="E1302" s="13" t="s">
        <v>206</v>
      </c>
      <c r="F1302" s="24" t="s">
        <v>1887</v>
      </c>
      <c r="G1302" s="13"/>
      <c r="H1302" s="13" t="s">
        <v>6</v>
      </c>
      <c r="I1302" s="34">
        <v>0</v>
      </c>
      <c r="J1302" s="34">
        <v>0</v>
      </c>
      <c r="K1302" s="34">
        <v>0</v>
      </c>
      <c r="L1302" s="34">
        <v>3</v>
      </c>
      <c r="M1302" s="24">
        <f t="shared" si="40"/>
        <v>0</v>
      </c>
      <c r="N1302" s="24">
        <f t="shared" si="41"/>
        <v>0</v>
      </c>
      <c r="O1302" s="34">
        <v>0</v>
      </c>
    </row>
    <row r="1303" spans="1:15" ht="14.25" customHeight="1">
      <c r="A1303" s="23">
        <v>2016</v>
      </c>
      <c r="B1303" s="23" t="s">
        <v>2367</v>
      </c>
      <c r="C1303" s="13" t="s">
        <v>514</v>
      </c>
      <c r="D1303" s="13" t="s">
        <v>23</v>
      </c>
      <c r="E1303" s="13" t="s">
        <v>206</v>
      </c>
      <c r="F1303" s="24" t="s">
        <v>985</v>
      </c>
      <c r="G1303" s="13"/>
      <c r="H1303" s="13" t="s">
        <v>6</v>
      </c>
      <c r="I1303" s="34">
        <v>20</v>
      </c>
      <c r="J1303" s="34">
        <v>20</v>
      </c>
      <c r="K1303" s="34">
        <v>16</v>
      </c>
      <c r="L1303" s="34">
        <v>29</v>
      </c>
      <c r="M1303" s="24">
        <f t="shared" si="40"/>
        <v>1</v>
      </c>
      <c r="N1303" s="24">
        <f t="shared" si="41"/>
        <v>0.8</v>
      </c>
      <c r="O1303" s="34">
        <v>5</v>
      </c>
    </row>
    <row r="1304" spans="1:15" ht="14.25" customHeight="1">
      <c r="A1304" s="23">
        <v>2016</v>
      </c>
      <c r="B1304" s="23" t="s">
        <v>2367</v>
      </c>
      <c r="C1304" s="13" t="s">
        <v>514</v>
      </c>
      <c r="D1304" s="13" t="s">
        <v>23</v>
      </c>
      <c r="E1304" s="13" t="s">
        <v>206</v>
      </c>
      <c r="F1304" s="24" t="s">
        <v>986</v>
      </c>
      <c r="G1304" s="13"/>
      <c r="H1304" s="13" t="s">
        <v>6</v>
      </c>
      <c r="I1304" s="34">
        <v>15</v>
      </c>
      <c r="J1304" s="34">
        <v>14</v>
      </c>
      <c r="K1304" s="34">
        <v>14</v>
      </c>
      <c r="L1304" s="34">
        <v>46</v>
      </c>
      <c r="M1304" s="24">
        <f t="shared" si="40"/>
        <v>0.93333333333333335</v>
      </c>
      <c r="N1304" s="24">
        <f t="shared" si="41"/>
        <v>1</v>
      </c>
      <c r="O1304" s="34">
        <v>13</v>
      </c>
    </row>
    <row r="1305" spans="1:15" ht="14.25" customHeight="1">
      <c r="A1305" s="23">
        <v>2016</v>
      </c>
      <c r="B1305" s="23" t="s">
        <v>2367</v>
      </c>
      <c r="C1305" s="13" t="s">
        <v>514</v>
      </c>
      <c r="D1305" s="13" t="s">
        <v>23</v>
      </c>
      <c r="E1305" s="13" t="s">
        <v>204</v>
      </c>
      <c r="F1305" s="24" t="s">
        <v>1453</v>
      </c>
      <c r="G1305" s="13"/>
      <c r="H1305" s="13" t="s">
        <v>6</v>
      </c>
      <c r="I1305" s="34">
        <v>202</v>
      </c>
      <c r="J1305" s="34">
        <v>143</v>
      </c>
      <c r="K1305" s="34">
        <v>131</v>
      </c>
      <c r="L1305" s="34">
        <v>1018</v>
      </c>
      <c r="M1305" s="24">
        <f t="shared" si="40"/>
        <v>0.70792079207920788</v>
      </c>
      <c r="N1305" s="24">
        <f t="shared" si="41"/>
        <v>0.91608391608391604</v>
      </c>
      <c r="O1305" s="34">
        <v>112</v>
      </c>
    </row>
    <row r="1306" spans="1:15" ht="14.25" customHeight="1">
      <c r="A1306" s="23">
        <v>2016</v>
      </c>
      <c r="B1306" s="23" t="s">
        <v>2367</v>
      </c>
      <c r="C1306" s="13" t="s">
        <v>514</v>
      </c>
      <c r="D1306" s="13" t="s">
        <v>23</v>
      </c>
      <c r="E1306" s="13" t="s">
        <v>204</v>
      </c>
      <c r="F1306" s="24" t="s">
        <v>1460</v>
      </c>
      <c r="G1306" s="13"/>
      <c r="H1306" s="13" t="s">
        <v>6</v>
      </c>
      <c r="I1306" s="34">
        <v>17</v>
      </c>
      <c r="J1306" s="34">
        <v>16</v>
      </c>
      <c r="K1306" s="34">
        <v>12</v>
      </c>
      <c r="L1306" s="34">
        <v>187</v>
      </c>
      <c r="M1306" s="24">
        <f t="shared" si="40"/>
        <v>0.94117647058823528</v>
      </c>
      <c r="N1306" s="24">
        <f t="shared" si="41"/>
        <v>0.75</v>
      </c>
      <c r="O1306" s="34">
        <v>6</v>
      </c>
    </row>
    <row r="1307" spans="1:15" ht="14.25" customHeight="1">
      <c r="A1307" s="23">
        <v>2016</v>
      </c>
      <c r="B1307" s="23" t="s">
        <v>2367</v>
      </c>
      <c r="C1307" s="13" t="s">
        <v>514</v>
      </c>
      <c r="D1307" s="13" t="s">
        <v>23</v>
      </c>
      <c r="E1307" s="13" t="s">
        <v>204</v>
      </c>
      <c r="F1307" s="24" t="s">
        <v>1464</v>
      </c>
      <c r="G1307" s="13"/>
      <c r="H1307" s="13" t="s">
        <v>6</v>
      </c>
      <c r="I1307" s="34">
        <v>51</v>
      </c>
      <c r="J1307" s="34">
        <v>41</v>
      </c>
      <c r="K1307" s="34">
        <v>35</v>
      </c>
      <c r="L1307" s="34">
        <v>246</v>
      </c>
      <c r="M1307" s="24">
        <f t="shared" si="40"/>
        <v>0.80392156862745101</v>
      </c>
      <c r="N1307" s="24">
        <f t="shared" si="41"/>
        <v>0.85365853658536583</v>
      </c>
      <c r="O1307" s="34">
        <v>20</v>
      </c>
    </row>
    <row r="1308" spans="1:15" ht="14.25" customHeight="1">
      <c r="A1308" s="23">
        <v>2016</v>
      </c>
      <c r="B1308" s="23" t="s">
        <v>2367</v>
      </c>
      <c r="C1308" s="13" t="s">
        <v>514</v>
      </c>
      <c r="D1308" s="13" t="s">
        <v>23</v>
      </c>
      <c r="E1308" s="13" t="s">
        <v>204</v>
      </c>
      <c r="F1308" s="24" t="s">
        <v>1490</v>
      </c>
      <c r="G1308" s="13"/>
      <c r="H1308" s="13" t="s">
        <v>6</v>
      </c>
      <c r="I1308" s="34">
        <v>107</v>
      </c>
      <c r="J1308" s="34">
        <v>70</v>
      </c>
      <c r="K1308" s="34">
        <v>55</v>
      </c>
      <c r="L1308" s="34">
        <v>389</v>
      </c>
      <c r="M1308" s="24">
        <f t="shared" si="40"/>
        <v>0.65420560747663548</v>
      </c>
      <c r="N1308" s="24">
        <f t="shared" si="41"/>
        <v>0.7857142857142857</v>
      </c>
      <c r="O1308" s="34">
        <v>0</v>
      </c>
    </row>
    <row r="1309" spans="1:15" ht="14.25" customHeight="1">
      <c r="A1309" s="23">
        <v>2016</v>
      </c>
      <c r="B1309" s="23" t="s">
        <v>2367</v>
      </c>
      <c r="C1309" s="13" t="s">
        <v>514</v>
      </c>
      <c r="D1309" s="13" t="s">
        <v>185</v>
      </c>
      <c r="E1309" s="13" t="s">
        <v>205</v>
      </c>
      <c r="F1309" s="24" t="s">
        <v>186</v>
      </c>
      <c r="G1309" s="13"/>
      <c r="H1309" s="13" t="s">
        <v>6</v>
      </c>
      <c r="I1309" s="34">
        <v>56</v>
      </c>
      <c r="J1309" s="34">
        <v>45</v>
      </c>
      <c r="K1309" s="34">
        <v>42</v>
      </c>
      <c r="L1309" s="34">
        <v>100</v>
      </c>
      <c r="M1309" s="24">
        <f t="shared" si="40"/>
        <v>0.8035714285714286</v>
      </c>
      <c r="N1309" s="24">
        <f t="shared" si="41"/>
        <v>0.93333333333333335</v>
      </c>
      <c r="O1309" s="34">
        <v>36</v>
      </c>
    </row>
    <row r="1310" spans="1:15" ht="14.25" customHeight="1">
      <c r="A1310" s="23">
        <v>2016</v>
      </c>
      <c r="B1310" s="23" t="s">
        <v>2367</v>
      </c>
      <c r="C1310" s="13" t="s">
        <v>514</v>
      </c>
      <c r="D1310" s="13" t="s">
        <v>185</v>
      </c>
      <c r="E1310" s="13" t="s">
        <v>205</v>
      </c>
      <c r="F1310" s="24" t="s">
        <v>43</v>
      </c>
      <c r="G1310" s="13"/>
      <c r="H1310" s="13" t="s">
        <v>6</v>
      </c>
      <c r="I1310" s="34">
        <v>26</v>
      </c>
      <c r="J1310" s="34">
        <v>25</v>
      </c>
      <c r="K1310" s="34">
        <v>20</v>
      </c>
      <c r="L1310" s="34">
        <v>55</v>
      </c>
      <c r="M1310" s="24">
        <f t="shared" si="40"/>
        <v>0.96153846153846156</v>
      </c>
      <c r="N1310" s="24">
        <f t="shared" si="41"/>
        <v>0.8</v>
      </c>
      <c r="O1310" s="34">
        <v>30</v>
      </c>
    </row>
    <row r="1311" spans="1:15" ht="14.25" customHeight="1">
      <c r="A1311" s="23">
        <v>2016</v>
      </c>
      <c r="B1311" s="23" t="s">
        <v>2367</v>
      </c>
      <c r="C1311" s="13" t="s">
        <v>514</v>
      </c>
      <c r="D1311" s="13" t="s">
        <v>185</v>
      </c>
      <c r="E1311" s="13" t="s">
        <v>205</v>
      </c>
      <c r="F1311" s="24" t="s">
        <v>187</v>
      </c>
      <c r="G1311" s="13"/>
      <c r="H1311" s="13" t="s">
        <v>6</v>
      </c>
      <c r="I1311" s="34">
        <v>32</v>
      </c>
      <c r="J1311" s="34">
        <v>25</v>
      </c>
      <c r="K1311" s="34">
        <v>20</v>
      </c>
      <c r="L1311" s="34">
        <v>44</v>
      </c>
      <c r="M1311" s="24">
        <f t="shared" si="40"/>
        <v>0.78125</v>
      </c>
      <c r="N1311" s="24">
        <f t="shared" si="41"/>
        <v>0.8</v>
      </c>
      <c r="O1311" s="34">
        <v>21</v>
      </c>
    </row>
    <row r="1312" spans="1:15" ht="14.25" customHeight="1">
      <c r="A1312" s="23">
        <v>2016</v>
      </c>
      <c r="B1312" s="23" t="s">
        <v>2367</v>
      </c>
      <c r="C1312" s="13" t="s">
        <v>514</v>
      </c>
      <c r="D1312" s="13" t="s">
        <v>185</v>
      </c>
      <c r="E1312" s="13" t="s">
        <v>205</v>
      </c>
      <c r="F1312" s="24" t="s">
        <v>188</v>
      </c>
      <c r="G1312" s="13"/>
      <c r="H1312" s="13" t="s">
        <v>6</v>
      </c>
      <c r="I1312" s="34">
        <v>53</v>
      </c>
      <c r="J1312" s="34">
        <v>44</v>
      </c>
      <c r="K1312" s="34">
        <v>40</v>
      </c>
      <c r="L1312" s="34">
        <v>72</v>
      </c>
      <c r="M1312" s="24">
        <f t="shared" si="40"/>
        <v>0.83018867924528306</v>
      </c>
      <c r="N1312" s="24">
        <f t="shared" si="41"/>
        <v>0.90909090909090906</v>
      </c>
      <c r="O1312" s="34">
        <v>27</v>
      </c>
    </row>
    <row r="1313" spans="1:15" ht="14.25" customHeight="1">
      <c r="A1313" s="23">
        <v>2016</v>
      </c>
      <c r="B1313" s="23" t="s">
        <v>2367</v>
      </c>
      <c r="C1313" s="13" t="s">
        <v>514</v>
      </c>
      <c r="D1313" s="13" t="s">
        <v>185</v>
      </c>
      <c r="E1313" s="13" t="s">
        <v>205</v>
      </c>
      <c r="F1313" s="24" t="s">
        <v>189</v>
      </c>
      <c r="G1313" s="13"/>
      <c r="H1313" s="13" t="s">
        <v>6</v>
      </c>
      <c r="I1313" s="34">
        <v>15</v>
      </c>
      <c r="J1313" s="34">
        <v>15</v>
      </c>
      <c r="K1313" s="34">
        <v>15</v>
      </c>
      <c r="L1313" s="34">
        <v>30</v>
      </c>
      <c r="M1313" s="24">
        <f t="shared" si="40"/>
        <v>1</v>
      </c>
      <c r="N1313" s="24">
        <f t="shared" si="41"/>
        <v>1</v>
      </c>
      <c r="O1313" s="34">
        <v>16</v>
      </c>
    </row>
    <row r="1314" spans="1:15" ht="14.25" customHeight="1">
      <c r="A1314" s="23">
        <v>2016</v>
      </c>
      <c r="B1314" s="23" t="s">
        <v>2367</v>
      </c>
      <c r="C1314" s="13" t="s">
        <v>514</v>
      </c>
      <c r="D1314" s="13" t="s">
        <v>185</v>
      </c>
      <c r="E1314" s="13" t="s">
        <v>206</v>
      </c>
      <c r="F1314" s="24" t="s">
        <v>1452</v>
      </c>
      <c r="G1314" s="13"/>
      <c r="H1314" s="13" t="s">
        <v>6</v>
      </c>
      <c r="I1314" s="34">
        <v>20</v>
      </c>
      <c r="J1314" s="34">
        <v>19</v>
      </c>
      <c r="K1314" s="34">
        <v>17</v>
      </c>
      <c r="L1314" s="34">
        <v>34</v>
      </c>
      <c r="M1314" s="24">
        <f t="shared" si="40"/>
        <v>0.95</v>
      </c>
      <c r="N1314" s="24">
        <f t="shared" si="41"/>
        <v>0.89473684210526316</v>
      </c>
      <c r="O1314" s="34">
        <v>0</v>
      </c>
    </row>
    <row r="1315" spans="1:15" ht="14.25" customHeight="1">
      <c r="A1315" s="23">
        <v>2016</v>
      </c>
      <c r="B1315" s="23" t="s">
        <v>2367</v>
      </c>
      <c r="C1315" s="13" t="s">
        <v>514</v>
      </c>
      <c r="D1315" s="13" t="s">
        <v>185</v>
      </c>
      <c r="E1315" s="13" t="s">
        <v>206</v>
      </c>
      <c r="F1315" s="24" t="s">
        <v>1450</v>
      </c>
      <c r="G1315" s="13"/>
      <c r="H1315" s="13" t="s">
        <v>6</v>
      </c>
      <c r="I1315" s="34">
        <v>31</v>
      </c>
      <c r="J1315" s="34">
        <v>24</v>
      </c>
      <c r="K1315" s="34">
        <v>17</v>
      </c>
      <c r="L1315" s="34">
        <v>51</v>
      </c>
      <c r="M1315" s="24">
        <f t="shared" si="40"/>
        <v>0.77419354838709675</v>
      </c>
      <c r="N1315" s="24">
        <f t="shared" si="41"/>
        <v>0.70833333333333337</v>
      </c>
      <c r="O1315" s="34">
        <v>5</v>
      </c>
    </row>
    <row r="1316" spans="1:15" ht="14.25" customHeight="1">
      <c r="A1316" s="23">
        <v>2016</v>
      </c>
      <c r="B1316" s="23" t="s">
        <v>2367</v>
      </c>
      <c r="C1316" s="13" t="s">
        <v>514</v>
      </c>
      <c r="D1316" s="13" t="s">
        <v>185</v>
      </c>
      <c r="E1316" s="13" t="s">
        <v>206</v>
      </c>
      <c r="F1316" s="24" t="s">
        <v>191</v>
      </c>
      <c r="G1316" s="13"/>
      <c r="H1316" s="13" t="s">
        <v>6</v>
      </c>
      <c r="I1316" s="34">
        <v>51</v>
      </c>
      <c r="J1316" s="34">
        <v>39</v>
      </c>
      <c r="K1316" s="34">
        <v>37</v>
      </c>
      <c r="L1316" s="34">
        <v>107</v>
      </c>
      <c r="M1316" s="24">
        <f t="shared" si="40"/>
        <v>0.76470588235294112</v>
      </c>
      <c r="N1316" s="24">
        <f t="shared" si="41"/>
        <v>0.94871794871794868</v>
      </c>
      <c r="O1316" s="34">
        <v>31</v>
      </c>
    </row>
    <row r="1317" spans="1:15" ht="14.25" customHeight="1">
      <c r="A1317" s="23">
        <v>2016</v>
      </c>
      <c r="B1317" s="23" t="s">
        <v>2367</v>
      </c>
      <c r="C1317" s="13" t="s">
        <v>514</v>
      </c>
      <c r="D1317" s="13" t="s">
        <v>185</v>
      </c>
      <c r="E1317" s="13" t="s">
        <v>206</v>
      </c>
      <c r="F1317" s="24" t="s">
        <v>88</v>
      </c>
      <c r="G1317" s="13"/>
      <c r="H1317" s="13" t="s">
        <v>6</v>
      </c>
      <c r="I1317" s="34">
        <v>60</v>
      </c>
      <c r="J1317" s="34">
        <v>51</v>
      </c>
      <c r="K1317" s="34">
        <v>47</v>
      </c>
      <c r="L1317" s="34">
        <v>45</v>
      </c>
      <c r="M1317" s="24">
        <f t="shared" si="40"/>
        <v>0.85</v>
      </c>
      <c r="N1317" s="24">
        <f t="shared" si="41"/>
        <v>0.92156862745098034</v>
      </c>
      <c r="O1317" s="34">
        <v>0</v>
      </c>
    </row>
    <row r="1318" spans="1:15" ht="14.25" customHeight="1">
      <c r="A1318" s="23">
        <v>2016</v>
      </c>
      <c r="B1318" s="23" t="s">
        <v>2367</v>
      </c>
      <c r="C1318" s="13" t="s">
        <v>514</v>
      </c>
      <c r="D1318" s="13" t="s">
        <v>185</v>
      </c>
      <c r="E1318" s="13" t="s">
        <v>206</v>
      </c>
      <c r="F1318" s="24" t="s">
        <v>190</v>
      </c>
      <c r="G1318" s="13"/>
      <c r="H1318" s="13" t="s">
        <v>6</v>
      </c>
      <c r="I1318" s="34">
        <v>0</v>
      </c>
      <c r="J1318" s="34">
        <v>0</v>
      </c>
      <c r="K1318" s="34">
        <v>0</v>
      </c>
      <c r="L1318" s="34">
        <v>27</v>
      </c>
      <c r="M1318" s="24">
        <f t="shared" si="40"/>
        <v>0</v>
      </c>
      <c r="N1318" s="24">
        <f t="shared" si="41"/>
        <v>0</v>
      </c>
      <c r="O1318" s="34">
        <v>7</v>
      </c>
    </row>
    <row r="1319" spans="1:15" ht="14.25" customHeight="1">
      <c r="A1319" s="23">
        <v>2016</v>
      </c>
      <c r="B1319" s="23" t="s">
        <v>2367</v>
      </c>
      <c r="C1319" s="13" t="s">
        <v>514</v>
      </c>
      <c r="D1319" s="13" t="s">
        <v>185</v>
      </c>
      <c r="E1319" s="13" t="s">
        <v>206</v>
      </c>
      <c r="F1319" s="24" t="s">
        <v>193</v>
      </c>
      <c r="G1319" s="13"/>
      <c r="H1319" s="13" t="s">
        <v>6</v>
      </c>
      <c r="I1319" s="34">
        <v>23</v>
      </c>
      <c r="J1319" s="34">
        <v>20</v>
      </c>
      <c r="K1319" s="34">
        <v>20</v>
      </c>
      <c r="L1319" s="34">
        <v>29</v>
      </c>
      <c r="M1319" s="24">
        <f t="shared" si="40"/>
        <v>0.86956521739130432</v>
      </c>
      <c r="N1319" s="24">
        <f t="shared" si="41"/>
        <v>1</v>
      </c>
      <c r="O1319" s="34">
        <v>5</v>
      </c>
    </row>
    <row r="1320" spans="1:15" ht="14.25" customHeight="1">
      <c r="A1320" s="23">
        <v>2016</v>
      </c>
      <c r="B1320" s="23" t="s">
        <v>2367</v>
      </c>
      <c r="C1320" s="13" t="s">
        <v>514</v>
      </c>
      <c r="D1320" s="13" t="s">
        <v>185</v>
      </c>
      <c r="E1320" s="13" t="s">
        <v>204</v>
      </c>
      <c r="F1320" s="24" t="s">
        <v>559</v>
      </c>
      <c r="G1320" s="13"/>
      <c r="H1320" s="13" t="s">
        <v>6</v>
      </c>
      <c r="I1320" s="34">
        <v>90</v>
      </c>
      <c r="J1320" s="34">
        <v>69</v>
      </c>
      <c r="K1320" s="34">
        <v>52</v>
      </c>
      <c r="L1320" s="34">
        <v>355</v>
      </c>
      <c r="M1320" s="24">
        <f t="shared" si="40"/>
        <v>0.76666666666666672</v>
      </c>
      <c r="N1320" s="24">
        <f t="shared" si="41"/>
        <v>0.75362318840579712</v>
      </c>
      <c r="O1320" s="34">
        <v>16</v>
      </c>
    </row>
    <row r="1321" spans="1:15" ht="14.25" customHeight="1">
      <c r="A1321" s="23">
        <v>2016</v>
      </c>
      <c r="B1321" s="23" t="s">
        <v>2367</v>
      </c>
      <c r="C1321" s="13" t="s">
        <v>514</v>
      </c>
      <c r="D1321" s="13" t="s">
        <v>185</v>
      </c>
      <c r="E1321" s="13" t="s">
        <v>204</v>
      </c>
      <c r="F1321" s="24" t="s">
        <v>1455</v>
      </c>
      <c r="G1321" s="13"/>
      <c r="H1321" s="13" t="s">
        <v>6</v>
      </c>
      <c r="I1321" s="34">
        <v>38</v>
      </c>
      <c r="J1321" s="34">
        <v>32</v>
      </c>
      <c r="K1321" s="34">
        <v>31</v>
      </c>
      <c r="L1321" s="34">
        <v>158</v>
      </c>
      <c r="M1321" s="24">
        <f t="shared" si="40"/>
        <v>0.84210526315789469</v>
      </c>
      <c r="N1321" s="24">
        <f t="shared" si="41"/>
        <v>0.96875</v>
      </c>
      <c r="O1321" s="34">
        <v>15</v>
      </c>
    </row>
    <row r="1322" spans="1:15" ht="14.25" customHeight="1">
      <c r="A1322" s="23">
        <v>2016</v>
      </c>
      <c r="B1322" s="23" t="s">
        <v>2367</v>
      </c>
      <c r="C1322" s="13" t="s">
        <v>514</v>
      </c>
      <c r="D1322" s="13" t="s">
        <v>185</v>
      </c>
      <c r="E1322" s="13" t="s">
        <v>204</v>
      </c>
      <c r="F1322" s="24" t="s">
        <v>1458</v>
      </c>
      <c r="G1322" s="13"/>
      <c r="H1322" s="13" t="s">
        <v>6</v>
      </c>
      <c r="I1322" s="34">
        <v>38</v>
      </c>
      <c r="J1322" s="34">
        <v>38</v>
      </c>
      <c r="K1322" s="34">
        <v>29</v>
      </c>
      <c r="L1322" s="34">
        <v>181</v>
      </c>
      <c r="M1322" s="24">
        <f t="shared" si="40"/>
        <v>1</v>
      </c>
      <c r="N1322" s="24">
        <f t="shared" si="41"/>
        <v>0.76315789473684215</v>
      </c>
      <c r="O1322" s="34">
        <v>9</v>
      </c>
    </row>
    <row r="1323" spans="1:15" ht="14.25" customHeight="1">
      <c r="A1323" s="23">
        <v>2016</v>
      </c>
      <c r="B1323" s="23" t="s">
        <v>2367</v>
      </c>
      <c r="C1323" s="13" t="s">
        <v>514</v>
      </c>
      <c r="D1323" s="13" t="s">
        <v>185</v>
      </c>
      <c r="E1323" s="13" t="s">
        <v>204</v>
      </c>
      <c r="F1323" s="24" t="s">
        <v>1485</v>
      </c>
      <c r="G1323" s="13"/>
      <c r="H1323" s="13" t="s">
        <v>6</v>
      </c>
      <c r="I1323" s="34">
        <v>60</v>
      </c>
      <c r="J1323" s="34">
        <v>45</v>
      </c>
      <c r="K1323" s="34">
        <v>37</v>
      </c>
      <c r="L1323" s="34">
        <v>264</v>
      </c>
      <c r="M1323" s="24">
        <f t="shared" si="40"/>
        <v>0.75</v>
      </c>
      <c r="N1323" s="24">
        <f t="shared" si="41"/>
        <v>0.82222222222222219</v>
      </c>
      <c r="O1323" s="34">
        <v>22</v>
      </c>
    </row>
    <row r="1324" spans="1:15" ht="14.25" customHeight="1">
      <c r="A1324" s="23">
        <v>2016</v>
      </c>
      <c r="B1324" s="23" t="s">
        <v>2367</v>
      </c>
      <c r="C1324" s="13" t="s">
        <v>514</v>
      </c>
      <c r="D1324" s="13" t="s">
        <v>185</v>
      </c>
      <c r="E1324" s="13" t="s">
        <v>204</v>
      </c>
      <c r="F1324" s="24" t="s">
        <v>1461</v>
      </c>
      <c r="G1324" s="13"/>
      <c r="H1324" s="13" t="s">
        <v>6</v>
      </c>
      <c r="I1324" s="34">
        <v>131</v>
      </c>
      <c r="J1324" s="34">
        <v>107</v>
      </c>
      <c r="K1324" s="34">
        <v>87</v>
      </c>
      <c r="L1324" s="34">
        <v>755</v>
      </c>
      <c r="M1324" s="24">
        <f t="shared" si="40"/>
        <v>0.81679389312977102</v>
      </c>
      <c r="N1324" s="24">
        <f t="shared" si="41"/>
        <v>0.81308411214953269</v>
      </c>
      <c r="O1324" s="34">
        <v>39</v>
      </c>
    </row>
    <row r="1325" spans="1:15" ht="14.25" customHeight="1">
      <c r="A1325" s="23">
        <v>2016</v>
      </c>
      <c r="B1325" s="23" t="s">
        <v>2367</v>
      </c>
      <c r="C1325" s="13" t="s">
        <v>514</v>
      </c>
      <c r="D1325" s="13" t="s">
        <v>185</v>
      </c>
      <c r="E1325" s="13" t="s">
        <v>204</v>
      </c>
      <c r="F1325" s="24" t="s">
        <v>1488</v>
      </c>
      <c r="G1325" s="13"/>
      <c r="H1325" s="13" t="s">
        <v>6</v>
      </c>
      <c r="I1325" s="34">
        <v>55</v>
      </c>
      <c r="J1325" s="34">
        <v>48</v>
      </c>
      <c r="K1325" s="34">
        <v>41</v>
      </c>
      <c r="L1325" s="34">
        <v>260</v>
      </c>
      <c r="M1325" s="24">
        <f t="shared" si="40"/>
        <v>0.87272727272727268</v>
      </c>
      <c r="N1325" s="24">
        <f t="shared" si="41"/>
        <v>0.85416666666666663</v>
      </c>
      <c r="O1325" s="34">
        <v>34</v>
      </c>
    </row>
    <row r="1326" spans="1:15" ht="14.25" customHeight="1">
      <c r="A1326" s="23">
        <v>2016</v>
      </c>
      <c r="B1326" s="23" t="s">
        <v>2367</v>
      </c>
      <c r="C1326" s="13" t="s">
        <v>514</v>
      </c>
      <c r="D1326" s="13" t="s">
        <v>185</v>
      </c>
      <c r="E1326" s="13" t="s">
        <v>204</v>
      </c>
      <c r="F1326" s="24" t="s">
        <v>1468</v>
      </c>
      <c r="G1326" s="13"/>
      <c r="H1326" s="13" t="s">
        <v>6</v>
      </c>
      <c r="I1326" s="34">
        <v>15</v>
      </c>
      <c r="J1326" s="34">
        <v>15</v>
      </c>
      <c r="K1326" s="34">
        <v>15</v>
      </c>
      <c r="L1326" s="34">
        <v>35</v>
      </c>
      <c r="M1326" s="24">
        <f t="shared" si="40"/>
        <v>1</v>
      </c>
      <c r="N1326" s="24">
        <f t="shared" si="41"/>
        <v>1</v>
      </c>
      <c r="O1326" s="34">
        <v>0</v>
      </c>
    </row>
    <row r="1327" spans="1:15" ht="14.25" customHeight="1">
      <c r="A1327" s="23">
        <v>2016</v>
      </c>
      <c r="B1327" s="23" t="s">
        <v>2367</v>
      </c>
      <c r="C1327" s="13" t="s">
        <v>514</v>
      </c>
      <c r="D1327" s="13" t="s">
        <v>185</v>
      </c>
      <c r="E1327" s="13" t="s">
        <v>204</v>
      </c>
      <c r="F1327" s="24" t="s">
        <v>584</v>
      </c>
      <c r="G1327" s="13"/>
      <c r="H1327" s="13" t="s">
        <v>6</v>
      </c>
      <c r="I1327" s="34">
        <v>105</v>
      </c>
      <c r="J1327" s="34">
        <v>71</v>
      </c>
      <c r="K1327" s="34">
        <v>64</v>
      </c>
      <c r="L1327" s="34">
        <v>521</v>
      </c>
      <c r="M1327" s="24">
        <f t="shared" si="40"/>
        <v>0.67619047619047623</v>
      </c>
      <c r="N1327" s="24">
        <f t="shared" si="41"/>
        <v>0.90140845070422537</v>
      </c>
      <c r="O1327" s="34">
        <v>35</v>
      </c>
    </row>
    <row r="1328" spans="1:15" ht="14.25" customHeight="1">
      <c r="A1328" s="23">
        <v>2016</v>
      </c>
      <c r="B1328" s="23" t="s">
        <v>2367</v>
      </c>
      <c r="C1328" s="13" t="s">
        <v>514</v>
      </c>
      <c r="D1328" s="13" t="s">
        <v>104</v>
      </c>
      <c r="E1328" s="13" t="s">
        <v>207</v>
      </c>
      <c r="F1328" s="24" t="s">
        <v>119</v>
      </c>
      <c r="G1328" s="13"/>
      <c r="H1328" s="13" t="s">
        <v>6</v>
      </c>
      <c r="I1328" s="34">
        <v>2</v>
      </c>
      <c r="J1328" s="34">
        <v>2</v>
      </c>
      <c r="K1328" s="34">
        <v>1</v>
      </c>
      <c r="L1328" s="34">
        <v>7</v>
      </c>
      <c r="M1328" s="24">
        <f t="shared" si="40"/>
        <v>1</v>
      </c>
      <c r="N1328" s="24">
        <f t="shared" si="41"/>
        <v>0.5</v>
      </c>
      <c r="O1328" s="34">
        <v>0</v>
      </c>
    </row>
    <row r="1329" spans="1:15" ht="14.25" customHeight="1">
      <c r="A1329" s="23">
        <v>2016</v>
      </c>
      <c r="B1329" s="23" t="s">
        <v>2367</v>
      </c>
      <c r="C1329" s="13" t="s">
        <v>514</v>
      </c>
      <c r="D1329" s="13" t="s">
        <v>104</v>
      </c>
      <c r="E1329" s="13" t="s">
        <v>205</v>
      </c>
      <c r="F1329" s="24" t="s">
        <v>108</v>
      </c>
      <c r="G1329" s="13"/>
      <c r="H1329" s="13" t="s">
        <v>6</v>
      </c>
      <c r="I1329" s="34">
        <v>36</v>
      </c>
      <c r="J1329" s="34">
        <v>35</v>
      </c>
      <c r="K1329" s="34">
        <v>30</v>
      </c>
      <c r="L1329" s="34">
        <v>70</v>
      </c>
      <c r="M1329" s="24">
        <f t="shared" si="40"/>
        <v>0.97222222222222221</v>
      </c>
      <c r="N1329" s="24">
        <f t="shared" si="41"/>
        <v>0.8571428571428571</v>
      </c>
      <c r="O1329" s="34">
        <v>14</v>
      </c>
    </row>
    <row r="1330" spans="1:15" ht="14.25" customHeight="1">
      <c r="A1330" s="23">
        <v>2016</v>
      </c>
      <c r="B1330" s="23" t="s">
        <v>2367</v>
      </c>
      <c r="C1330" s="13" t="s">
        <v>514</v>
      </c>
      <c r="D1330" s="13" t="s">
        <v>104</v>
      </c>
      <c r="E1330" s="13" t="s">
        <v>205</v>
      </c>
      <c r="F1330" s="24" t="s">
        <v>196</v>
      </c>
      <c r="G1330" s="13"/>
      <c r="H1330" s="13" t="s">
        <v>6</v>
      </c>
      <c r="I1330" s="34">
        <v>0</v>
      </c>
      <c r="J1330" s="34">
        <v>0</v>
      </c>
      <c r="K1330" s="34">
        <v>0</v>
      </c>
      <c r="L1330" s="34">
        <v>0</v>
      </c>
      <c r="M1330" s="24">
        <f t="shared" si="40"/>
        <v>0</v>
      </c>
      <c r="N1330" s="24">
        <f t="shared" si="41"/>
        <v>0</v>
      </c>
      <c r="O1330" s="34">
        <v>7</v>
      </c>
    </row>
    <row r="1331" spans="1:15" ht="14.25" customHeight="1">
      <c r="A1331" s="23">
        <v>2016</v>
      </c>
      <c r="B1331" s="23" t="s">
        <v>2367</v>
      </c>
      <c r="C1331" s="13" t="s">
        <v>514</v>
      </c>
      <c r="D1331" s="13" t="s">
        <v>104</v>
      </c>
      <c r="E1331" s="13" t="s">
        <v>205</v>
      </c>
      <c r="F1331" s="24" t="s">
        <v>1881</v>
      </c>
      <c r="G1331" s="13"/>
      <c r="H1331" s="13" t="s">
        <v>6</v>
      </c>
      <c r="I1331" s="34">
        <v>4</v>
      </c>
      <c r="J1331" s="34">
        <v>4</v>
      </c>
      <c r="K1331" s="34">
        <v>4</v>
      </c>
      <c r="L1331" s="34">
        <v>4</v>
      </c>
      <c r="M1331" s="24">
        <f t="shared" si="40"/>
        <v>1</v>
      </c>
      <c r="N1331" s="24">
        <f t="shared" si="41"/>
        <v>1</v>
      </c>
      <c r="O1331" s="34">
        <v>0</v>
      </c>
    </row>
    <row r="1332" spans="1:15" ht="14.25" customHeight="1">
      <c r="A1332" s="23">
        <v>2016</v>
      </c>
      <c r="B1332" s="23" t="s">
        <v>2367</v>
      </c>
      <c r="C1332" s="13" t="s">
        <v>514</v>
      </c>
      <c r="D1332" s="13" t="s">
        <v>104</v>
      </c>
      <c r="E1332" s="13" t="s">
        <v>205</v>
      </c>
      <c r="F1332" s="24" t="s">
        <v>197</v>
      </c>
      <c r="G1332" s="13"/>
      <c r="H1332" s="13" t="s">
        <v>6</v>
      </c>
      <c r="I1332" s="34">
        <v>15</v>
      </c>
      <c r="J1332" s="34">
        <v>15</v>
      </c>
      <c r="K1332" s="34">
        <v>13</v>
      </c>
      <c r="L1332" s="34">
        <v>31</v>
      </c>
      <c r="M1332" s="24">
        <f t="shared" si="40"/>
        <v>1</v>
      </c>
      <c r="N1332" s="24">
        <f t="shared" si="41"/>
        <v>0.8666666666666667</v>
      </c>
      <c r="O1332" s="34">
        <v>15</v>
      </c>
    </row>
    <row r="1333" spans="1:15" ht="14.25" customHeight="1">
      <c r="A1333" s="23">
        <v>2016</v>
      </c>
      <c r="B1333" s="23" t="s">
        <v>2367</v>
      </c>
      <c r="C1333" s="13" t="s">
        <v>514</v>
      </c>
      <c r="D1333" s="13" t="s">
        <v>104</v>
      </c>
      <c r="E1333" s="13" t="s">
        <v>205</v>
      </c>
      <c r="F1333" s="24" t="s">
        <v>110</v>
      </c>
      <c r="G1333" s="13"/>
      <c r="H1333" s="13" t="s">
        <v>6</v>
      </c>
      <c r="I1333" s="34">
        <v>13</v>
      </c>
      <c r="J1333" s="34">
        <v>13</v>
      </c>
      <c r="K1333" s="34">
        <v>12</v>
      </c>
      <c r="L1333" s="34">
        <v>50</v>
      </c>
      <c r="M1333" s="24">
        <f t="shared" si="40"/>
        <v>1</v>
      </c>
      <c r="N1333" s="24">
        <f t="shared" si="41"/>
        <v>0.92307692307692313</v>
      </c>
      <c r="O1333" s="34">
        <v>17</v>
      </c>
    </row>
    <row r="1334" spans="1:15" ht="14.25" customHeight="1">
      <c r="A1334" s="23">
        <v>2016</v>
      </c>
      <c r="B1334" s="23" t="s">
        <v>2367</v>
      </c>
      <c r="C1334" s="13" t="s">
        <v>514</v>
      </c>
      <c r="D1334" s="13" t="s">
        <v>104</v>
      </c>
      <c r="E1334" s="13" t="s">
        <v>205</v>
      </c>
      <c r="F1334" s="24" t="s">
        <v>3046</v>
      </c>
      <c r="G1334" s="13"/>
      <c r="H1334" s="13" t="s">
        <v>6</v>
      </c>
      <c r="I1334" s="34">
        <v>0</v>
      </c>
      <c r="J1334" s="34">
        <v>0</v>
      </c>
      <c r="K1334" s="34">
        <v>0</v>
      </c>
      <c r="L1334" s="34">
        <v>7</v>
      </c>
      <c r="M1334" s="24">
        <f t="shared" si="40"/>
        <v>0</v>
      </c>
      <c r="N1334" s="24">
        <f t="shared" si="41"/>
        <v>0</v>
      </c>
      <c r="O1334" s="34">
        <v>1</v>
      </c>
    </row>
    <row r="1335" spans="1:15" ht="14.25" customHeight="1">
      <c r="A1335" s="23">
        <v>2016</v>
      </c>
      <c r="B1335" s="23" t="s">
        <v>2367</v>
      </c>
      <c r="C1335" s="13" t="s">
        <v>514</v>
      </c>
      <c r="D1335" s="13" t="s">
        <v>104</v>
      </c>
      <c r="E1335" s="13" t="s">
        <v>206</v>
      </c>
      <c r="F1335" s="24" t="s">
        <v>198</v>
      </c>
      <c r="G1335" s="13"/>
      <c r="H1335" s="13" t="s">
        <v>6</v>
      </c>
      <c r="I1335" s="34">
        <v>15</v>
      </c>
      <c r="J1335" s="34">
        <v>15</v>
      </c>
      <c r="K1335" s="34">
        <v>13</v>
      </c>
      <c r="L1335" s="34">
        <v>43</v>
      </c>
      <c r="M1335" s="24">
        <f t="shared" si="40"/>
        <v>1</v>
      </c>
      <c r="N1335" s="24">
        <f t="shared" si="41"/>
        <v>0.8666666666666667</v>
      </c>
      <c r="O1335" s="34">
        <v>5</v>
      </c>
    </row>
    <row r="1336" spans="1:15" ht="14.25" customHeight="1">
      <c r="A1336" s="23">
        <v>2016</v>
      </c>
      <c r="B1336" s="23" t="s">
        <v>2367</v>
      </c>
      <c r="C1336" s="13" t="s">
        <v>514</v>
      </c>
      <c r="D1336" s="13" t="s">
        <v>104</v>
      </c>
      <c r="E1336" s="13" t="s">
        <v>206</v>
      </c>
      <c r="F1336" s="24" t="s">
        <v>115</v>
      </c>
      <c r="G1336" s="13"/>
      <c r="H1336" s="13" t="s">
        <v>6</v>
      </c>
      <c r="I1336" s="34">
        <v>17</v>
      </c>
      <c r="J1336" s="34">
        <v>13</v>
      </c>
      <c r="K1336" s="34">
        <v>13</v>
      </c>
      <c r="L1336" s="34">
        <v>37</v>
      </c>
      <c r="M1336" s="24">
        <f t="shared" si="40"/>
        <v>0.76470588235294112</v>
      </c>
      <c r="N1336" s="24">
        <f t="shared" si="41"/>
        <v>1</v>
      </c>
      <c r="O1336" s="34">
        <v>2</v>
      </c>
    </row>
    <row r="1337" spans="1:15" ht="14.25" customHeight="1">
      <c r="A1337" s="23">
        <v>2016</v>
      </c>
      <c r="B1337" s="23" t="s">
        <v>2367</v>
      </c>
      <c r="C1337" s="13" t="s">
        <v>514</v>
      </c>
      <c r="D1337" s="13" t="s">
        <v>104</v>
      </c>
      <c r="E1337" s="13" t="s">
        <v>206</v>
      </c>
      <c r="F1337" s="24" t="s">
        <v>1422</v>
      </c>
      <c r="G1337" s="13"/>
      <c r="H1337" s="13" t="s">
        <v>6</v>
      </c>
      <c r="I1337" s="34">
        <v>8</v>
      </c>
      <c r="J1337" s="34">
        <v>8</v>
      </c>
      <c r="K1337" s="34">
        <v>8</v>
      </c>
      <c r="L1337" s="34">
        <v>8</v>
      </c>
      <c r="M1337" s="24">
        <f t="shared" si="40"/>
        <v>1</v>
      </c>
      <c r="N1337" s="24">
        <f t="shared" si="41"/>
        <v>1</v>
      </c>
      <c r="O1337" s="34">
        <v>0</v>
      </c>
    </row>
    <row r="1338" spans="1:15" ht="14.25" customHeight="1">
      <c r="A1338" s="23">
        <v>2016</v>
      </c>
      <c r="B1338" s="23" t="s">
        <v>2367</v>
      </c>
      <c r="C1338" s="13" t="s">
        <v>514</v>
      </c>
      <c r="D1338" s="13" t="s">
        <v>104</v>
      </c>
      <c r="E1338" s="13" t="s">
        <v>204</v>
      </c>
      <c r="F1338" s="24" t="s">
        <v>1457</v>
      </c>
      <c r="G1338" s="13"/>
      <c r="H1338" s="13" t="s">
        <v>6</v>
      </c>
      <c r="I1338" s="34">
        <v>40</v>
      </c>
      <c r="J1338" s="34">
        <v>38</v>
      </c>
      <c r="K1338" s="34">
        <v>30</v>
      </c>
      <c r="L1338" s="34">
        <v>123</v>
      </c>
      <c r="M1338" s="24">
        <f t="shared" si="40"/>
        <v>0.95</v>
      </c>
      <c r="N1338" s="24">
        <f t="shared" si="41"/>
        <v>0.78947368421052633</v>
      </c>
      <c r="O1338" s="34">
        <v>1</v>
      </c>
    </row>
    <row r="1339" spans="1:15" ht="14.25" customHeight="1">
      <c r="A1339" s="23">
        <v>2016</v>
      </c>
      <c r="B1339" s="23" t="s">
        <v>2367</v>
      </c>
      <c r="C1339" s="13" t="s">
        <v>514</v>
      </c>
      <c r="D1339" s="13" t="s">
        <v>104</v>
      </c>
      <c r="E1339" s="13" t="s">
        <v>204</v>
      </c>
      <c r="F1339" s="24" t="s">
        <v>1486</v>
      </c>
      <c r="G1339" s="13"/>
      <c r="H1339" s="13" t="s">
        <v>6</v>
      </c>
      <c r="I1339" s="34">
        <v>79</v>
      </c>
      <c r="J1339" s="34">
        <v>74</v>
      </c>
      <c r="K1339" s="34">
        <v>64</v>
      </c>
      <c r="L1339" s="34">
        <v>630</v>
      </c>
      <c r="M1339" s="24">
        <f t="shared" si="40"/>
        <v>0.93670886075949367</v>
      </c>
      <c r="N1339" s="24">
        <f t="shared" si="41"/>
        <v>0.86486486486486491</v>
      </c>
      <c r="O1339" s="34">
        <v>30</v>
      </c>
    </row>
    <row r="1340" spans="1:15" ht="14.25" customHeight="1">
      <c r="A1340" s="23">
        <v>2016</v>
      </c>
      <c r="B1340" s="23" t="s">
        <v>2367</v>
      </c>
      <c r="C1340" s="13" t="s">
        <v>514</v>
      </c>
      <c r="D1340" s="13" t="s">
        <v>104</v>
      </c>
      <c r="E1340" s="13" t="s">
        <v>204</v>
      </c>
      <c r="F1340" s="24" t="s">
        <v>1489</v>
      </c>
      <c r="G1340" s="13"/>
      <c r="H1340" s="13" t="s">
        <v>6</v>
      </c>
      <c r="I1340" s="34">
        <v>40</v>
      </c>
      <c r="J1340" s="34">
        <v>36</v>
      </c>
      <c r="K1340" s="34">
        <v>36</v>
      </c>
      <c r="L1340" s="34">
        <v>146</v>
      </c>
      <c r="M1340" s="24">
        <f t="shared" si="40"/>
        <v>0.9</v>
      </c>
      <c r="N1340" s="24">
        <f t="shared" si="41"/>
        <v>1</v>
      </c>
      <c r="O1340" s="34">
        <v>5</v>
      </c>
    </row>
    <row r="1341" spans="1:15" ht="14.25" customHeight="1">
      <c r="A1341" s="23">
        <v>2016</v>
      </c>
      <c r="B1341" s="23" t="s">
        <v>2367</v>
      </c>
      <c r="C1341" s="13" t="s">
        <v>514</v>
      </c>
      <c r="D1341" s="13" t="s">
        <v>104</v>
      </c>
      <c r="E1341" s="13" t="s">
        <v>204</v>
      </c>
      <c r="F1341" s="24" t="s">
        <v>1471</v>
      </c>
      <c r="G1341" s="13"/>
      <c r="H1341" s="13" t="s">
        <v>6</v>
      </c>
      <c r="I1341" s="34">
        <v>20</v>
      </c>
      <c r="J1341" s="34">
        <v>20</v>
      </c>
      <c r="K1341" s="34">
        <v>20</v>
      </c>
      <c r="L1341" s="34">
        <v>230</v>
      </c>
      <c r="M1341" s="24">
        <f t="shared" si="40"/>
        <v>1</v>
      </c>
      <c r="N1341" s="24">
        <f t="shared" si="41"/>
        <v>1</v>
      </c>
      <c r="O1341" s="34">
        <v>6</v>
      </c>
    </row>
    <row r="1342" spans="1:15" ht="14.25" customHeight="1">
      <c r="A1342" s="23">
        <v>2016</v>
      </c>
      <c r="B1342" s="23" t="s">
        <v>2367</v>
      </c>
      <c r="C1342" s="13" t="s">
        <v>514</v>
      </c>
      <c r="D1342" s="13" t="s">
        <v>104</v>
      </c>
      <c r="E1342" s="13" t="s">
        <v>204</v>
      </c>
      <c r="F1342" s="24" t="s">
        <v>1472</v>
      </c>
      <c r="G1342" s="13"/>
      <c r="H1342" s="13" t="s">
        <v>6</v>
      </c>
      <c r="I1342" s="34">
        <v>83</v>
      </c>
      <c r="J1342" s="34">
        <v>73</v>
      </c>
      <c r="K1342" s="34">
        <v>60</v>
      </c>
      <c r="L1342" s="34">
        <v>633</v>
      </c>
      <c r="M1342" s="24">
        <f t="shared" si="40"/>
        <v>0.87951807228915657</v>
      </c>
      <c r="N1342" s="24">
        <f t="shared" si="41"/>
        <v>0.82191780821917804</v>
      </c>
      <c r="O1342" s="34">
        <v>53</v>
      </c>
    </row>
    <row r="1343" spans="1:15" ht="14.25" customHeight="1">
      <c r="A1343" s="23">
        <v>2016</v>
      </c>
      <c r="B1343" s="23" t="s">
        <v>2367</v>
      </c>
      <c r="C1343" s="13" t="s">
        <v>514</v>
      </c>
      <c r="D1343" s="13" t="s">
        <v>104</v>
      </c>
      <c r="E1343" s="13" t="s">
        <v>204</v>
      </c>
      <c r="F1343" s="24" t="s">
        <v>1487</v>
      </c>
      <c r="G1343" s="13"/>
      <c r="H1343" s="13" t="s">
        <v>6</v>
      </c>
      <c r="I1343" s="34">
        <v>5</v>
      </c>
      <c r="J1343" s="34">
        <v>4</v>
      </c>
      <c r="K1343" s="34">
        <v>4</v>
      </c>
      <c r="L1343" s="34">
        <v>28</v>
      </c>
      <c r="M1343" s="24">
        <f t="shared" si="40"/>
        <v>0.8</v>
      </c>
      <c r="N1343" s="24">
        <f t="shared" si="41"/>
        <v>1</v>
      </c>
      <c r="O1343" s="34">
        <v>0</v>
      </c>
    </row>
    <row r="1344" spans="1:15" ht="14.25" customHeight="1">
      <c r="A1344" s="23">
        <v>2017</v>
      </c>
      <c r="B1344" s="23" t="s">
        <v>2366</v>
      </c>
      <c r="C1344" s="13" t="s">
        <v>1886</v>
      </c>
      <c r="D1344" s="13" t="s">
        <v>5</v>
      </c>
      <c r="E1344" s="13" t="s">
        <v>205</v>
      </c>
      <c r="F1344" s="24" t="s">
        <v>7</v>
      </c>
      <c r="G1344" s="13"/>
      <c r="H1344" s="13" t="s">
        <v>6</v>
      </c>
      <c r="I1344" s="34">
        <v>6</v>
      </c>
      <c r="J1344" s="34">
        <v>6</v>
      </c>
      <c r="K1344" s="34">
        <v>5</v>
      </c>
      <c r="L1344" s="34">
        <v>12</v>
      </c>
      <c r="M1344" s="24">
        <f t="shared" si="40"/>
        <v>1</v>
      </c>
      <c r="N1344" s="24">
        <f t="shared" si="41"/>
        <v>0.83333333333333337</v>
      </c>
      <c r="O1344" s="34">
        <v>7</v>
      </c>
    </row>
    <row r="1345" spans="1:15" ht="14.25" customHeight="1">
      <c r="A1345" s="23">
        <v>2017</v>
      </c>
      <c r="B1345" s="23" t="s">
        <v>2366</v>
      </c>
      <c r="C1345" s="13" t="s">
        <v>1886</v>
      </c>
      <c r="D1345" s="13" t="s">
        <v>5</v>
      </c>
      <c r="E1345" s="13" t="s">
        <v>206</v>
      </c>
      <c r="F1345" s="24" t="s">
        <v>8</v>
      </c>
      <c r="G1345" s="13"/>
      <c r="H1345" s="13" t="s">
        <v>6</v>
      </c>
      <c r="I1345" s="34">
        <v>8</v>
      </c>
      <c r="J1345" s="34">
        <v>8</v>
      </c>
      <c r="K1345" s="34">
        <v>8</v>
      </c>
      <c r="L1345" s="34">
        <v>8</v>
      </c>
      <c r="M1345" s="24">
        <f t="shared" si="40"/>
        <v>1</v>
      </c>
      <c r="N1345" s="24">
        <f t="shared" si="41"/>
        <v>1</v>
      </c>
      <c r="O1345" s="34">
        <v>0</v>
      </c>
    </row>
    <row r="1346" spans="1:15" ht="14.25" customHeight="1">
      <c r="A1346" s="23">
        <v>2017</v>
      </c>
      <c r="B1346" s="23" t="s">
        <v>2366</v>
      </c>
      <c r="C1346" s="13" t="s">
        <v>1886</v>
      </c>
      <c r="D1346" s="13" t="s">
        <v>5</v>
      </c>
      <c r="E1346" s="13" t="s">
        <v>206</v>
      </c>
      <c r="F1346" s="24" t="s">
        <v>9</v>
      </c>
      <c r="G1346" s="13"/>
      <c r="H1346" s="13" t="s">
        <v>6</v>
      </c>
      <c r="I1346" s="34">
        <v>25</v>
      </c>
      <c r="J1346" s="34">
        <v>17</v>
      </c>
      <c r="K1346" s="34">
        <v>15</v>
      </c>
      <c r="L1346" s="34">
        <v>36</v>
      </c>
      <c r="M1346" s="24">
        <f t="shared" ref="M1346:M1409" si="42">+IFERROR(J1346/I1346,0)</f>
        <v>0.68</v>
      </c>
      <c r="N1346" s="24">
        <f t="shared" ref="N1346:N1409" si="43">+IFERROR(K1346/J1346,0)</f>
        <v>0.88235294117647056</v>
      </c>
      <c r="O1346" s="34">
        <v>11</v>
      </c>
    </row>
    <row r="1347" spans="1:15" ht="14.25" customHeight="1">
      <c r="A1347" s="23">
        <v>2017</v>
      </c>
      <c r="B1347" s="23" t="s">
        <v>2366</v>
      </c>
      <c r="C1347" s="13" t="s">
        <v>1886</v>
      </c>
      <c r="D1347" s="13" t="s">
        <v>5</v>
      </c>
      <c r="E1347" s="13" t="s">
        <v>204</v>
      </c>
      <c r="F1347" s="24" t="s">
        <v>559</v>
      </c>
      <c r="G1347" s="13"/>
      <c r="H1347" s="13" t="s">
        <v>6</v>
      </c>
      <c r="I1347" s="34">
        <v>536</v>
      </c>
      <c r="J1347" s="34">
        <v>161</v>
      </c>
      <c r="K1347" s="34">
        <v>107</v>
      </c>
      <c r="L1347" s="34">
        <v>918</v>
      </c>
      <c r="M1347" s="24">
        <f t="shared" si="42"/>
        <v>0.30037313432835822</v>
      </c>
      <c r="N1347" s="24">
        <f t="shared" si="43"/>
        <v>0.6645962732919255</v>
      </c>
      <c r="O1347" s="34">
        <v>80</v>
      </c>
    </row>
    <row r="1348" spans="1:15" ht="14.25" customHeight="1">
      <c r="A1348" s="23">
        <v>2017</v>
      </c>
      <c r="B1348" s="23" t="s">
        <v>2366</v>
      </c>
      <c r="C1348" s="13" t="s">
        <v>1886</v>
      </c>
      <c r="D1348" s="13" t="s">
        <v>5</v>
      </c>
      <c r="E1348" s="13" t="s">
        <v>204</v>
      </c>
      <c r="F1348" s="24" t="s">
        <v>1462</v>
      </c>
      <c r="G1348" s="13"/>
      <c r="H1348" s="13" t="s">
        <v>6</v>
      </c>
      <c r="I1348" s="34">
        <v>196</v>
      </c>
      <c r="J1348" s="34">
        <v>163</v>
      </c>
      <c r="K1348" s="34">
        <v>105</v>
      </c>
      <c r="L1348" s="34">
        <v>1006</v>
      </c>
      <c r="M1348" s="24">
        <f t="shared" si="42"/>
        <v>0.83163265306122447</v>
      </c>
      <c r="N1348" s="24">
        <f t="shared" si="43"/>
        <v>0.64417177914110424</v>
      </c>
      <c r="O1348" s="34">
        <v>95</v>
      </c>
    </row>
    <row r="1349" spans="1:15" ht="14.25" customHeight="1">
      <c r="A1349" s="23">
        <v>2017</v>
      </c>
      <c r="B1349" s="23" t="s">
        <v>2366</v>
      </c>
      <c r="C1349" s="13" t="s">
        <v>1886</v>
      </c>
      <c r="D1349" s="13" t="s">
        <v>10</v>
      </c>
      <c r="E1349" s="13" t="s">
        <v>206</v>
      </c>
      <c r="F1349" s="24" t="s">
        <v>12</v>
      </c>
      <c r="G1349" s="13"/>
      <c r="H1349" s="13" t="s">
        <v>6</v>
      </c>
      <c r="I1349" s="34">
        <v>0</v>
      </c>
      <c r="J1349" s="34">
        <v>0</v>
      </c>
      <c r="K1349" s="34">
        <v>0</v>
      </c>
      <c r="L1349" s="34">
        <v>17</v>
      </c>
      <c r="M1349" s="24">
        <f t="shared" si="42"/>
        <v>0</v>
      </c>
      <c r="N1349" s="24">
        <f t="shared" si="43"/>
        <v>0</v>
      </c>
      <c r="O1349" s="34">
        <v>0</v>
      </c>
    </row>
    <row r="1350" spans="1:15" ht="14.25" customHeight="1">
      <c r="A1350" s="23">
        <v>2017</v>
      </c>
      <c r="B1350" s="23" t="s">
        <v>2366</v>
      </c>
      <c r="C1350" s="13" t="s">
        <v>1886</v>
      </c>
      <c r="D1350" s="13" t="s">
        <v>10</v>
      </c>
      <c r="E1350" s="13" t="s">
        <v>206</v>
      </c>
      <c r="F1350" s="24" t="s">
        <v>13</v>
      </c>
      <c r="G1350" s="13"/>
      <c r="H1350" s="13" t="s">
        <v>6</v>
      </c>
      <c r="I1350" s="34">
        <v>15</v>
      </c>
      <c r="J1350" s="34">
        <v>12</v>
      </c>
      <c r="K1350" s="34">
        <v>10</v>
      </c>
      <c r="L1350" s="34">
        <v>50</v>
      </c>
      <c r="M1350" s="24">
        <f t="shared" si="42"/>
        <v>0.8</v>
      </c>
      <c r="N1350" s="24">
        <f t="shared" si="43"/>
        <v>0.83333333333333337</v>
      </c>
      <c r="O1350" s="34">
        <v>15</v>
      </c>
    </row>
    <row r="1351" spans="1:15" ht="14.25" customHeight="1">
      <c r="A1351" s="23">
        <v>2017</v>
      </c>
      <c r="B1351" s="23" t="s">
        <v>2366</v>
      </c>
      <c r="C1351" s="13" t="s">
        <v>1886</v>
      </c>
      <c r="D1351" s="13" t="s">
        <v>10</v>
      </c>
      <c r="E1351" s="13" t="s">
        <v>204</v>
      </c>
      <c r="F1351" s="24" t="s">
        <v>1454</v>
      </c>
      <c r="G1351" s="13"/>
      <c r="H1351" s="13" t="s">
        <v>6</v>
      </c>
      <c r="I1351" s="34">
        <v>128</v>
      </c>
      <c r="J1351" s="34">
        <v>52</v>
      </c>
      <c r="K1351" s="34">
        <v>44</v>
      </c>
      <c r="L1351" s="34">
        <v>234</v>
      </c>
      <c r="M1351" s="24">
        <f t="shared" si="42"/>
        <v>0.40625</v>
      </c>
      <c r="N1351" s="24">
        <f t="shared" si="43"/>
        <v>0.84615384615384615</v>
      </c>
      <c r="O1351" s="34">
        <v>2</v>
      </c>
    </row>
    <row r="1352" spans="1:15" ht="14.25" customHeight="1">
      <c r="A1352" s="23">
        <v>2017</v>
      </c>
      <c r="B1352" s="23" t="s">
        <v>2366</v>
      </c>
      <c r="C1352" s="13" t="s">
        <v>1886</v>
      </c>
      <c r="D1352" s="13" t="s">
        <v>10</v>
      </c>
      <c r="E1352" s="13" t="s">
        <v>204</v>
      </c>
      <c r="F1352" s="24" t="s">
        <v>1455</v>
      </c>
      <c r="G1352" s="13"/>
      <c r="H1352" s="13" t="s">
        <v>6</v>
      </c>
      <c r="I1352" s="34">
        <v>190</v>
      </c>
      <c r="J1352" s="34">
        <v>102</v>
      </c>
      <c r="K1352" s="34">
        <v>81</v>
      </c>
      <c r="L1352" s="34">
        <v>634</v>
      </c>
      <c r="M1352" s="24">
        <f t="shared" si="42"/>
        <v>0.5368421052631579</v>
      </c>
      <c r="N1352" s="24">
        <f t="shared" si="43"/>
        <v>0.79411764705882348</v>
      </c>
      <c r="O1352" s="34">
        <v>47</v>
      </c>
    </row>
    <row r="1353" spans="1:15" ht="14.25" customHeight="1">
      <c r="A1353" s="23">
        <v>2017</v>
      </c>
      <c r="B1353" s="23" t="s">
        <v>2366</v>
      </c>
      <c r="C1353" s="13" t="s">
        <v>1886</v>
      </c>
      <c r="D1353" s="13" t="s">
        <v>10</v>
      </c>
      <c r="E1353" s="13" t="s">
        <v>204</v>
      </c>
      <c r="F1353" s="24" t="s">
        <v>1467</v>
      </c>
      <c r="G1353" s="13"/>
      <c r="H1353" s="13" t="s">
        <v>6</v>
      </c>
      <c r="I1353" s="34">
        <v>189</v>
      </c>
      <c r="J1353" s="34">
        <v>79</v>
      </c>
      <c r="K1353" s="34">
        <v>64</v>
      </c>
      <c r="L1353" s="34">
        <v>534</v>
      </c>
      <c r="M1353" s="24">
        <f t="shared" si="42"/>
        <v>0.41798941798941797</v>
      </c>
      <c r="N1353" s="24">
        <f t="shared" si="43"/>
        <v>0.810126582278481</v>
      </c>
      <c r="O1353" s="34">
        <v>32</v>
      </c>
    </row>
    <row r="1354" spans="1:15" ht="14.25" customHeight="1">
      <c r="A1354" s="23">
        <v>2017</v>
      </c>
      <c r="B1354" s="23" t="s">
        <v>2366</v>
      </c>
      <c r="C1354" s="13" t="s">
        <v>1886</v>
      </c>
      <c r="D1354" s="13" t="s">
        <v>14</v>
      </c>
      <c r="E1354" s="13" t="s">
        <v>207</v>
      </c>
      <c r="F1354" s="24" t="s">
        <v>22</v>
      </c>
      <c r="G1354" s="13"/>
      <c r="H1354" s="13" t="s">
        <v>6</v>
      </c>
      <c r="I1354" s="34">
        <v>19</v>
      </c>
      <c r="J1354" s="34">
        <v>13</v>
      </c>
      <c r="K1354" s="34">
        <v>11</v>
      </c>
      <c r="L1354" s="34">
        <v>46</v>
      </c>
      <c r="M1354" s="24">
        <f t="shared" si="42"/>
        <v>0.68421052631578949</v>
      </c>
      <c r="N1354" s="24">
        <f t="shared" si="43"/>
        <v>0.84615384615384615</v>
      </c>
      <c r="O1354" s="34">
        <v>3</v>
      </c>
    </row>
    <row r="1355" spans="1:15" ht="14.25" customHeight="1">
      <c r="A1355" s="23">
        <v>2017</v>
      </c>
      <c r="B1355" s="23" t="s">
        <v>2366</v>
      </c>
      <c r="C1355" s="13" t="s">
        <v>1886</v>
      </c>
      <c r="D1355" s="13" t="s">
        <v>14</v>
      </c>
      <c r="E1355" s="13" t="s">
        <v>205</v>
      </c>
      <c r="F1355" s="24" t="s">
        <v>16</v>
      </c>
      <c r="G1355" s="13"/>
      <c r="H1355" s="13" t="s">
        <v>6</v>
      </c>
      <c r="I1355" s="34">
        <v>19</v>
      </c>
      <c r="J1355" s="34">
        <v>19</v>
      </c>
      <c r="K1355" s="34">
        <v>15</v>
      </c>
      <c r="L1355" s="34">
        <v>17</v>
      </c>
      <c r="M1355" s="24">
        <f t="shared" si="42"/>
        <v>1</v>
      </c>
      <c r="N1355" s="24">
        <f t="shared" si="43"/>
        <v>0.78947368421052633</v>
      </c>
      <c r="O1355" s="34">
        <v>4</v>
      </c>
    </row>
    <row r="1356" spans="1:15" ht="14.25" customHeight="1">
      <c r="A1356" s="23">
        <v>2017</v>
      </c>
      <c r="B1356" s="23" t="s">
        <v>2366</v>
      </c>
      <c r="C1356" s="13" t="s">
        <v>1886</v>
      </c>
      <c r="D1356" s="13" t="s">
        <v>14</v>
      </c>
      <c r="E1356" s="13" t="s">
        <v>205</v>
      </c>
      <c r="F1356" s="24" t="s">
        <v>18</v>
      </c>
      <c r="G1356" s="13"/>
      <c r="H1356" s="13" t="s">
        <v>6</v>
      </c>
      <c r="I1356" s="34">
        <v>12</v>
      </c>
      <c r="J1356" s="34">
        <v>11</v>
      </c>
      <c r="K1356" s="34">
        <v>9</v>
      </c>
      <c r="L1356" s="34">
        <v>10</v>
      </c>
      <c r="M1356" s="24">
        <f t="shared" si="42"/>
        <v>0.91666666666666663</v>
      </c>
      <c r="N1356" s="24">
        <f t="shared" si="43"/>
        <v>0.81818181818181823</v>
      </c>
      <c r="O1356" s="34">
        <v>4</v>
      </c>
    </row>
    <row r="1357" spans="1:15" ht="14.25" customHeight="1">
      <c r="A1357" s="23">
        <v>2017</v>
      </c>
      <c r="B1357" s="23" t="s">
        <v>2366</v>
      </c>
      <c r="C1357" s="13" t="s">
        <v>1886</v>
      </c>
      <c r="D1357" s="13" t="s">
        <v>14</v>
      </c>
      <c r="E1357" s="13" t="s">
        <v>205</v>
      </c>
      <c r="F1357" s="24" t="s">
        <v>19</v>
      </c>
      <c r="G1357" s="13"/>
      <c r="H1357" s="13" t="s">
        <v>6</v>
      </c>
      <c r="I1357" s="34">
        <v>0</v>
      </c>
      <c r="J1357" s="34">
        <v>0</v>
      </c>
      <c r="K1357" s="34">
        <v>0</v>
      </c>
      <c r="L1357" s="34">
        <v>5</v>
      </c>
      <c r="M1357" s="24">
        <f t="shared" si="42"/>
        <v>0</v>
      </c>
      <c r="N1357" s="24">
        <f t="shared" si="43"/>
        <v>0</v>
      </c>
      <c r="O1357" s="34">
        <v>0</v>
      </c>
    </row>
    <row r="1358" spans="1:15" ht="14.25" customHeight="1">
      <c r="A1358" s="23">
        <v>2017</v>
      </c>
      <c r="B1358" s="23" t="s">
        <v>2366</v>
      </c>
      <c r="C1358" s="13" t="s">
        <v>1886</v>
      </c>
      <c r="D1358" s="13" t="s">
        <v>14</v>
      </c>
      <c r="E1358" s="13" t="s">
        <v>206</v>
      </c>
      <c r="F1358" s="24" t="s">
        <v>20</v>
      </c>
      <c r="G1358" s="13"/>
      <c r="H1358" s="13" t="s">
        <v>6</v>
      </c>
      <c r="I1358" s="34">
        <v>19</v>
      </c>
      <c r="J1358" s="34">
        <v>14</v>
      </c>
      <c r="K1358" s="34">
        <v>12</v>
      </c>
      <c r="L1358" s="34">
        <v>49</v>
      </c>
      <c r="M1358" s="24">
        <f t="shared" si="42"/>
        <v>0.73684210526315785</v>
      </c>
      <c r="N1358" s="24">
        <f t="shared" si="43"/>
        <v>0.8571428571428571</v>
      </c>
      <c r="O1358" s="34">
        <v>7</v>
      </c>
    </row>
    <row r="1359" spans="1:15" ht="14.25" customHeight="1">
      <c r="A1359" s="23">
        <v>2017</v>
      </c>
      <c r="B1359" s="23" t="s">
        <v>2366</v>
      </c>
      <c r="C1359" s="13" t="s">
        <v>1886</v>
      </c>
      <c r="D1359" s="13" t="s">
        <v>14</v>
      </c>
      <c r="E1359" s="13" t="s">
        <v>206</v>
      </c>
      <c r="F1359" s="24" t="s">
        <v>21</v>
      </c>
      <c r="G1359" s="13"/>
      <c r="H1359" s="13" t="s">
        <v>6</v>
      </c>
      <c r="I1359" s="34">
        <v>0</v>
      </c>
      <c r="J1359" s="34">
        <v>0</v>
      </c>
      <c r="K1359" s="34">
        <v>0</v>
      </c>
      <c r="L1359" s="34">
        <v>11</v>
      </c>
      <c r="M1359" s="24">
        <f t="shared" si="42"/>
        <v>0</v>
      </c>
      <c r="N1359" s="24">
        <f t="shared" si="43"/>
        <v>0</v>
      </c>
      <c r="O1359" s="34">
        <v>2</v>
      </c>
    </row>
    <row r="1360" spans="1:15" ht="14.25" customHeight="1">
      <c r="A1360" s="23">
        <v>2017</v>
      </c>
      <c r="B1360" s="23" t="s">
        <v>2366</v>
      </c>
      <c r="C1360" s="13" t="s">
        <v>1886</v>
      </c>
      <c r="D1360" s="13" t="s">
        <v>14</v>
      </c>
      <c r="E1360" s="13" t="s">
        <v>204</v>
      </c>
      <c r="F1360" s="24" t="s">
        <v>1456</v>
      </c>
      <c r="G1360" s="13"/>
      <c r="H1360" s="13" t="s">
        <v>6</v>
      </c>
      <c r="I1360" s="34">
        <v>125</v>
      </c>
      <c r="J1360" s="34">
        <v>52</v>
      </c>
      <c r="K1360" s="34">
        <v>32</v>
      </c>
      <c r="L1360" s="34">
        <v>176</v>
      </c>
      <c r="M1360" s="24">
        <f t="shared" si="42"/>
        <v>0.41599999999999998</v>
      </c>
      <c r="N1360" s="24">
        <f t="shared" si="43"/>
        <v>0.61538461538461542</v>
      </c>
      <c r="O1360" s="34">
        <v>18</v>
      </c>
    </row>
    <row r="1361" spans="1:15" ht="14.25" customHeight="1">
      <c r="A1361" s="23">
        <v>2017</v>
      </c>
      <c r="B1361" s="23" t="s">
        <v>2366</v>
      </c>
      <c r="C1361" s="13" t="s">
        <v>1886</v>
      </c>
      <c r="D1361" s="13" t="s">
        <v>14</v>
      </c>
      <c r="E1361" s="13" t="s">
        <v>204</v>
      </c>
      <c r="F1361" s="24" t="s">
        <v>1457</v>
      </c>
      <c r="G1361" s="13"/>
      <c r="H1361" s="13" t="s">
        <v>6</v>
      </c>
      <c r="I1361" s="34">
        <v>148</v>
      </c>
      <c r="J1361" s="34">
        <v>94</v>
      </c>
      <c r="K1361" s="34">
        <v>55</v>
      </c>
      <c r="L1361" s="34">
        <v>307</v>
      </c>
      <c r="M1361" s="24">
        <f t="shared" si="42"/>
        <v>0.63513513513513509</v>
      </c>
      <c r="N1361" s="24">
        <f t="shared" si="43"/>
        <v>0.58510638297872342</v>
      </c>
      <c r="O1361" s="34">
        <v>28</v>
      </c>
    </row>
    <row r="1362" spans="1:15" ht="14.25" customHeight="1">
      <c r="A1362" s="23">
        <v>2017</v>
      </c>
      <c r="B1362" s="23" t="s">
        <v>2366</v>
      </c>
      <c r="C1362" s="13" t="s">
        <v>1886</v>
      </c>
      <c r="D1362" s="13" t="s">
        <v>14</v>
      </c>
      <c r="E1362" s="13" t="s">
        <v>204</v>
      </c>
      <c r="F1362" s="24" t="s">
        <v>1474</v>
      </c>
      <c r="G1362" s="13"/>
      <c r="H1362" s="13" t="s">
        <v>6</v>
      </c>
      <c r="I1362" s="34">
        <v>56</v>
      </c>
      <c r="J1362" s="34">
        <v>32</v>
      </c>
      <c r="K1362" s="34">
        <v>17</v>
      </c>
      <c r="L1362" s="34">
        <v>69</v>
      </c>
      <c r="M1362" s="24">
        <f t="shared" si="42"/>
        <v>0.5714285714285714</v>
      </c>
      <c r="N1362" s="24">
        <f t="shared" si="43"/>
        <v>0.53125</v>
      </c>
      <c r="O1362" s="34">
        <v>1</v>
      </c>
    </row>
    <row r="1363" spans="1:15" ht="14.25" customHeight="1">
      <c r="A1363" s="23">
        <v>2017</v>
      </c>
      <c r="B1363" s="23" t="s">
        <v>2366</v>
      </c>
      <c r="C1363" s="13" t="s">
        <v>1886</v>
      </c>
      <c r="D1363" s="13" t="s">
        <v>14</v>
      </c>
      <c r="E1363" s="13" t="s">
        <v>204</v>
      </c>
      <c r="F1363" s="24" t="s">
        <v>1475</v>
      </c>
      <c r="G1363" s="13"/>
      <c r="H1363" s="13" t="s">
        <v>6</v>
      </c>
      <c r="I1363" s="34">
        <v>130</v>
      </c>
      <c r="J1363" s="34">
        <v>65</v>
      </c>
      <c r="K1363" s="34">
        <v>36</v>
      </c>
      <c r="L1363" s="34">
        <v>297</v>
      </c>
      <c r="M1363" s="24">
        <f t="shared" si="42"/>
        <v>0.5</v>
      </c>
      <c r="N1363" s="24">
        <f t="shared" si="43"/>
        <v>0.55384615384615388</v>
      </c>
      <c r="O1363" s="34">
        <v>29</v>
      </c>
    </row>
    <row r="1364" spans="1:15" ht="14.25" customHeight="1">
      <c r="A1364" s="23">
        <v>2017</v>
      </c>
      <c r="B1364" s="23" t="s">
        <v>2366</v>
      </c>
      <c r="C1364" s="13" t="s">
        <v>1886</v>
      </c>
      <c r="D1364" s="13" t="s">
        <v>14</v>
      </c>
      <c r="E1364" s="13" t="s">
        <v>204</v>
      </c>
      <c r="F1364" s="24" t="s">
        <v>1476</v>
      </c>
      <c r="G1364" s="13"/>
      <c r="H1364" s="13" t="s">
        <v>6</v>
      </c>
      <c r="I1364" s="34">
        <v>232</v>
      </c>
      <c r="J1364" s="34">
        <v>45</v>
      </c>
      <c r="K1364" s="34">
        <v>38</v>
      </c>
      <c r="L1364" s="34">
        <v>348</v>
      </c>
      <c r="M1364" s="24">
        <f t="shared" si="42"/>
        <v>0.19396551724137931</v>
      </c>
      <c r="N1364" s="24">
        <f t="shared" si="43"/>
        <v>0.84444444444444444</v>
      </c>
      <c r="O1364" s="34">
        <v>32</v>
      </c>
    </row>
    <row r="1365" spans="1:15" ht="14.25" customHeight="1">
      <c r="A1365" s="23">
        <v>2017</v>
      </c>
      <c r="B1365" s="23" t="s">
        <v>2366</v>
      </c>
      <c r="C1365" s="13" t="s">
        <v>1886</v>
      </c>
      <c r="D1365" s="13" t="s">
        <v>23</v>
      </c>
      <c r="E1365" s="13" t="s">
        <v>205</v>
      </c>
      <c r="F1365" s="24" t="s">
        <v>983</v>
      </c>
      <c r="G1365" s="13"/>
      <c r="H1365" s="13" t="s">
        <v>6</v>
      </c>
      <c r="I1365" s="34">
        <v>11</v>
      </c>
      <c r="J1365" s="34">
        <v>9</v>
      </c>
      <c r="K1365" s="34">
        <v>5</v>
      </c>
      <c r="L1365" s="34">
        <v>17</v>
      </c>
      <c r="M1365" s="24">
        <f t="shared" si="42"/>
        <v>0.81818181818181823</v>
      </c>
      <c r="N1365" s="24">
        <f t="shared" si="43"/>
        <v>0.55555555555555558</v>
      </c>
      <c r="O1365" s="34">
        <v>7</v>
      </c>
    </row>
    <row r="1366" spans="1:15" ht="14.25" customHeight="1">
      <c r="A1366" s="23">
        <v>2017</v>
      </c>
      <c r="B1366" s="23" t="s">
        <v>2366</v>
      </c>
      <c r="C1366" s="13" t="s">
        <v>1886</v>
      </c>
      <c r="D1366" s="13" t="s">
        <v>23</v>
      </c>
      <c r="E1366" s="13" t="s">
        <v>205</v>
      </c>
      <c r="F1366" s="24" t="s">
        <v>24</v>
      </c>
      <c r="G1366" s="13"/>
      <c r="H1366" s="13" t="s">
        <v>6</v>
      </c>
      <c r="I1366" s="34">
        <v>61</v>
      </c>
      <c r="J1366" s="34">
        <v>60</v>
      </c>
      <c r="K1366" s="34">
        <v>51</v>
      </c>
      <c r="L1366" s="34">
        <v>112</v>
      </c>
      <c r="M1366" s="24">
        <f t="shared" si="42"/>
        <v>0.98360655737704916</v>
      </c>
      <c r="N1366" s="24">
        <f t="shared" si="43"/>
        <v>0.85</v>
      </c>
      <c r="O1366" s="34">
        <v>61</v>
      </c>
    </row>
    <row r="1367" spans="1:15" ht="14.25" customHeight="1">
      <c r="A1367" s="23">
        <v>2017</v>
      </c>
      <c r="B1367" s="23" t="s">
        <v>2366</v>
      </c>
      <c r="C1367" s="13" t="s">
        <v>1886</v>
      </c>
      <c r="D1367" s="13" t="s">
        <v>23</v>
      </c>
      <c r="E1367" s="13" t="s">
        <v>205</v>
      </c>
      <c r="F1367" s="24" t="s">
        <v>25</v>
      </c>
      <c r="G1367" s="13"/>
      <c r="H1367" s="13" t="s">
        <v>6</v>
      </c>
      <c r="I1367" s="34">
        <v>155</v>
      </c>
      <c r="J1367" s="34">
        <v>136</v>
      </c>
      <c r="K1367" s="34">
        <v>110</v>
      </c>
      <c r="L1367" s="34">
        <v>219</v>
      </c>
      <c r="M1367" s="24">
        <f t="shared" si="42"/>
        <v>0.8774193548387097</v>
      </c>
      <c r="N1367" s="24">
        <f t="shared" si="43"/>
        <v>0.80882352941176472</v>
      </c>
      <c r="O1367" s="34">
        <v>123</v>
      </c>
    </row>
    <row r="1368" spans="1:15" ht="14.25" customHeight="1">
      <c r="A1368" s="23">
        <v>2017</v>
      </c>
      <c r="B1368" s="23" t="s">
        <v>2366</v>
      </c>
      <c r="C1368" s="13" t="s">
        <v>1886</v>
      </c>
      <c r="D1368" s="13" t="s">
        <v>23</v>
      </c>
      <c r="E1368" s="13" t="s">
        <v>205</v>
      </c>
      <c r="F1368" s="24" t="s">
        <v>26</v>
      </c>
      <c r="G1368" s="13"/>
      <c r="H1368" s="13" t="s">
        <v>6</v>
      </c>
      <c r="I1368" s="34">
        <v>25</v>
      </c>
      <c r="J1368" s="34">
        <v>24</v>
      </c>
      <c r="K1368" s="34">
        <v>20</v>
      </c>
      <c r="L1368" s="34">
        <v>31</v>
      </c>
      <c r="M1368" s="24">
        <f t="shared" si="42"/>
        <v>0.96</v>
      </c>
      <c r="N1368" s="24">
        <f t="shared" si="43"/>
        <v>0.83333333333333337</v>
      </c>
      <c r="O1368" s="34">
        <v>11</v>
      </c>
    </row>
    <row r="1369" spans="1:15" ht="14.25" customHeight="1">
      <c r="A1369" s="23">
        <v>2017</v>
      </c>
      <c r="B1369" s="23" t="s">
        <v>2366</v>
      </c>
      <c r="C1369" s="13" t="s">
        <v>1886</v>
      </c>
      <c r="D1369" s="13" t="s">
        <v>23</v>
      </c>
      <c r="E1369" s="13" t="s">
        <v>205</v>
      </c>
      <c r="F1369" s="24" t="s">
        <v>27</v>
      </c>
      <c r="G1369" s="13"/>
      <c r="H1369" s="13" t="s">
        <v>6</v>
      </c>
      <c r="I1369" s="34">
        <v>13</v>
      </c>
      <c r="J1369" s="34">
        <v>13</v>
      </c>
      <c r="K1369" s="34">
        <v>5</v>
      </c>
      <c r="L1369" s="34">
        <v>13</v>
      </c>
      <c r="M1369" s="24">
        <f t="shared" si="42"/>
        <v>1</v>
      </c>
      <c r="N1369" s="24">
        <f t="shared" si="43"/>
        <v>0.38461538461538464</v>
      </c>
      <c r="O1369" s="34">
        <v>11</v>
      </c>
    </row>
    <row r="1370" spans="1:15" ht="14.25" customHeight="1">
      <c r="A1370" s="23">
        <v>2017</v>
      </c>
      <c r="B1370" s="23" t="s">
        <v>2366</v>
      </c>
      <c r="C1370" s="13" t="s">
        <v>1886</v>
      </c>
      <c r="D1370" s="13" t="s">
        <v>23</v>
      </c>
      <c r="E1370" s="13" t="s">
        <v>205</v>
      </c>
      <c r="F1370" s="24" t="s">
        <v>28</v>
      </c>
      <c r="G1370" s="13"/>
      <c r="H1370" s="13" t="s">
        <v>6</v>
      </c>
      <c r="I1370" s="34">
        <v>27</v>
      </c>
      <c r="J1370" s="34">
        <v>25</v>
      </c>
      <c r="K1370" s="34">
        <v>21</v>
      </c>
      <c r="L1370" s="34">
        <v>28</v>
      </c>
      <c r="M1370" s="24">
        <f t="shared" si="42"/>
        <v>0.92592592592592593</v>
      </c>
      <c r="N1370" s="24">
        <f t="shared" si="43"/>
        <v>0.84</v>
      </c>
      <c r="O1370" s="34">
        <v>8</v>
      </c>
    </row>
    <row r="1371" spans="1:15" ht="14.25" customHeight="1">
      <c r="A1371" s="23">
        <v>2017</v>
      </c>
      <c r="B1371" s="23" t="s">
        <v>2366</v>
      </c>
      <c r="C1371" s="13" t="s">
        <v>1886</v>
      </c>
      <c r="D1371" s="13" t="s">
        <v>23</v>
      </c>
      <c r="E1371" s="13" t="s">
        <v>205</v>
      </c>
      <c r="F1371" s="24" t="s">
        <v>29</v>
      </c>
      <c r="G1371" s="13"/>
      <c r="H1371" s="13" t="s">
        <v>6</v>
      </c>
      <c r="I1371" s="34">
        <v>52</v>
      </c>
      <c r="J1371" s="34">
        <v>43</v>
      </c>
      <c r="K1371" s="34">
        <v>36</v>
      </c>
      <c r="L1371" s="34">
        <v>74</v>
      </c>
      <c r="M1371" s="24">
        <f t="shared" si="42"/>
        <v>0.82692307692307687</v>
      </c>
      <c r="N1371" s="24">
        <f t="shared" si="43"/>
        <v>0.83720930232558144</v>
      </c>
      <c r="O1371" s="34">
        <v>24</v>
      </c>
    </row>
    <row r="1372" spans="1:15" ht="14.25" customHeight="1">
      <c r="A1372" s="23">
        <v>2017</v>
      </c>
      <c r="B1372" s="23" t="s">
        <v>2366</v>
      </c>
      <c r="C1372" s="13" t="s">
        <v>1886</v>
      </c>
      <c r="D1372" s="13" t="s">
        <v>23</v>
      </c>
      <c r="E1372" s="13" t="s">
        <v>205</v>
      </c>
      <c r="F1372" s="24" t="s">
        <v>30</v>
      </c>
      <c r="G1372" s="13"/>
      <c r="H1372" s="13" t="s">
        <v>6</v>
      </c>
      <c r="I1372" s="34">
        <v>30</v>
      </c>
      <c r="J1372" s="34">
        <v>18</v>
      </c>
      <c r="K1372" s="34">
        <v>15</v>
      </c>
      <c r="L1372" s="34">
        <v>51</v>
      </c>
      <c r="M1372" s="24">
        <f t="shared" si="42"/>
        <v>0.6</v>
      </c>
      <c r="N1372" s="24">
        <f t="shared" si="43"/>
        <v>0.83333333333333337</v>
      </c>
      <c r="O1372" s="34">
        <v>18</v>
      </c>
    </row>
    <row r="1373" spans="1:15" ht="14.25" customHeight="1">
      <c r="A1373" s="23">
        <v>2017</v>
      </c>
      <c r="B1373" s="23" t="s">
        <v>2366</v>
      </c>
      <c r="C1373" s="13" t="s">
        <v>1886</v>
      </c>
      <c r="D1373" s="13" t="s">
        <v>23</v>
      </c>
      <c r="E1373" s="13" t="s">
        <v>205</v>
      </c>
      <c r="F1373" s="24" t="s">
        <v>31</v>
      </c>
      <c r="G1373" s="13"/>
      <c r="H1373" s="13" t="s">
        <v>6</v>
      </c>
      <c r="I1373" s="34">
        <v>58</v>
      </c>
      <c r="J1373" s="34">
        <v>45</v>
      </c>
      <c r="K1373" s="34">
        <v>33</v>
      </c>
      <c r="L1373" s="34">
        <v>98</v>
      </c>
      <c r="M1373" s="24">
        <f t="shared" si="42"/>
        <v>0.77586206896551724</v>
      </c>
      <c r="N1373" s="24">
        <f t="shared" si="43"/>
        <v>0.73333333333333328</v>
      </c>
      <c r="O1373" s="34">
        <v>28</v>
      </c>
    </row>
    <row r="1374" spans="1:15" ht="14.25" customHeight="1">
      <c r="A1374" s="23">
        <v>2017</v>
      </c>
      <c r="B1374" s="23" t="s">
        <v>2366</v>
      </c>
      <c r="C1374" s="13" t="s">
        <v>1886</v>
      </c>
      <c r="D1374" s="13" t="s">
        <v>23</v>
      </c>
      <c r="E1374" s="13" t="s">
        <v>205</v>
      </c>
      <c r="F1374" s="24" t="s">
        <v>32</v>
      </c>
      <c r="G1374" s="13"/>
      <c r="H1374" s="13" t="s">
        <v>6</v>
      </c>
      <c r="I1374" s="34">
        <v>13</v>
      </c>
      <c r="J1374" s="34">
        <v>12</v>
      </c>
      <c r="K1374" s="34">
        <v>9</v>
      </c>
      <c r="L1374" s="34">
        <v>14</v>
      </c>
      <c r="M1374" s="24">
        <f t="shared" si="42"/>
        <v>0.92307692307692313</v>
      </c>
      <c r="N1374" s="24">
        <f t="shared" si="43"/>
        <v>0.75</v>
      </c>
      <c r="O1374" s="34">
        <v>7</v>
      </c>
    </row>
    <row r="1375" spans="1:15" ht="14.25" customHeight="1">
      <c r="A1375" s="23">
        <v>2017</v>
      </c>
      <c r="B1375" s="23" t="s">
        <v>2366</v>
      </c>
      <c r="C1375" s="13" t="s">
        <v>1886</v>
      </c>
      <c r="D1375" s="13" t="s">
        <v>23</v>
      </c>
      <c r="E1375" s="13" t="s">
        <v>205</v>
      </c>
      <c r="F1375" s="24" t="s">
        <v>33</v>
      </c>
      <c r="G1375" s="13"/>
      <c r="H1375" s="13" t="s">
        <v>6</v>
      </c>
      <c r="I1375" s="34">
        <v>5</v>
      </c>
      <c r="J1375" s="34">
        <v>3</v>
      </c>
      <c r="K1375" s="34">
        <v>3</v>
      </c>
      <c r="L1375" s="34">
        <v>19</v>
      </c>
      <c r="M1375" s="24">
        <f t="shared" si="42"/>
        <v>0.6</v>
      </c>
      <c r="N1375" s="24">
        <f t="shared" si="43"/>
        <v>1</v>
      </c>
      <c r="O1375" s="34">
        <v>17</v>
      </c>
    </row>
    <row r="1376" spans="1:15" ht="14.25" customHeight="1">
      <c r="A1376" s="23">
        <v>2017</v>
      </c>
      <c r="B1376" s="23" t="s">
        <v>2366</v>
      </c>
      <c r="C1376" s="13" t="s">
        <v>1886</v>
      </c>
      <c r="D1376" s="13" t="s">
        <v>23</v>
      </c>
      <c r="E1376" s="13" t="s">
        <v>205</v>
      </c>
      <c r="F1376" s="24" t="s">
        <v>34</v>
      </c>
      <c r="G1376" s="13"/>
      <c r="H1376" s="13" t="s">
        <v>6</v>
      </c>
      <c r="I1376" s="34">
        <v>9</v>
      </c>
      <c r="J1376" s="34">
        <v>9</v>
      </c>
      <c r="K1376" s="34">
        <v>8</v>
      </c>
      <c r="L1376" s="34">
        <v>10</v>
      </c>
      <c r="M1376" s="24">
        <f t="shared" si="42"/>
        <v>1</v>
      </c>
      <c r="N1376" s="24">
        <f t="shared" si="43"/>
        <v>0.88888888888888884</v>
      </c>
      <c r="O1376" s="34">
        <v>5</v>
      </c>
    </row>
    <row r="1377" spans="1:15" ht="14.25" customHeight="1">
      <c r="A1377" s="23">
        <v>2017</v>
      </c>
      <c r="B1377" s="23" t="s">
        <v>2366</v>
      </c>
      <c r="C1377" s="13" t="s">
        <v>1886</v>
      </c>
      <c r="D1377" s="13" t="s">
        <v>23</v>
      </c>
      <c r="E1377" s="13" t="s">
        <v>205</v>
      </c>
      <c r="F1377" s="24" t="s">
        <v>35</v>
      </c>
      <c r="G1377" s="13"/>
      <c r="H1377" s="13" t="s">
        <v>6</v>
      </c>
      <c r="I1377" s="34">
        <v>26</v>
      </c>
      <c r="J1377" s="34">
        <v>23</v>
      </c>
      <c r="K1377" s="34">
        <v>19</v>
      </c>
      <c r="L1377" s="34">
        <v>34</v>
      </c>
      <c r="M1377" s="24">
        <f t="shared" si="42"/>
        <v>0.88461538461538458</v>
      </c>
      <c r="N1377" s="24">
        <f t="shared" si="43"/>
        <v>0.82608695652173914</v>
      </c>
      <c r="O1377" s="34">
        <v>15</v>
      </c>
    </row>
    <row r="1378" spans="1:15" ht="14.25" customHeight="1">
      <c r="A1378" s="23">
        <v>2017</v>
      </c>
      <c r="B1378" s="23" t="s">
        <v>2366</v>
      </c>
      <c r="C1378" s="13" t="s">
        <v>1886</v>
      </c>
      <c r="D1378" s="13" t="s">
        <v>23</v>
      </c>
      <c r="E1378" s="13" t="s">
        <v>206</v>
      </c>
      <c r="F1378" s="24" t="s">
        <v>1878</v>
      </c>
      <c r="G1378" s="13"/>
      <c r="H1378" s="13" t="s">
        <v>6</v>
      </c>
      <c r="I1378" s="34">
        <v>30</v>
      </c>
      <c r="J1378" s="34">
        <v>27</v>
      </c>
      <c r="K1378" s="34">
        <v>25</v>
      </c>
      <c r="L1378" s="34">
        <v>113</v>
      </c>
      <c r="M1378" s="24">
        <f t="shared" si="42"/>
        <v>0.9</v>
      </c>
      <c r="N1378" s="24">
        <f t="shared" si="43"/>
        <v>0.92592592592592593</v>
      </c>
      <c r="O1378" s="34">
        <v>12</v>
      </c>
    </row>
    <row r="1379" spans="1:15" ht="14.25" customHeight="1">
      <c r="A1379" s="23">
        <v>2017</v>
      </c>
      <c r="B1379" s="23" t="s">
        <v>2366</v>
      </c>
      <c r="C1379" s="13" t="s">
        <v>1886</v>
      </c>
      <c r="D1379" s="13" t="s">
        <v>23</v>
      </c>
      <c r="E1379" s="13" t="s">
        <v>206</v>
      </c>
      <c r="F1379" s="24" t="s">
        <v>3173</v>
      </c>
      <c r="G1379" s="13"/>
      <c r="H1379" s="13" t="s">
        <v>6</v>
      </c>
      <c r="I1379" s="34">
        <v>14</v>
      </c>
      <c r="J1379" s="34">
        <v>14</v>
      </c>
      <c r="K1379" s="34">
        <v>13</v>
      </c>
      <c r="L1379" s="34">
        <v>14</v>
      </c>
      <c r="M1379" s="24">
        <f t="shared" si="42"/>
        <v>1</v>
      </c>
      <c r="N1379" s="24">
        <f t="shared" si="43"/>
        <v>0.9285714285714286</v>
      </c>
      <c r="O1379" s="34">
        <v>0</v>
      </c>
    </row>
    <row r="1380" spans="1:15" ht="14.25" customHeight="1">
      <c r="A1380" s="23">
        <v>2017</v>
      </c>
      <c r="B1380" s="23" t="s">
        <v>2366</v>
      </c>
      <c r="C1380" s="13" t="s">
        <v>1886</v>
      </c>
      <c r="D1380" s="13" t="s">
        <v>23</v>
      </c>
      <c r="E1380" s="13" t="s">
        <v>206</v>
      </c>
      <c r="F1380" s="24" t="s">
        <v>37</v>
      </c>
      <c r="G1380" s="13"/>
      <c r="H1380" s="13" t="s">
        <v>6</v>
      </c>
      <c r="I1380" s="34">
        <v>25</v>
      </c>
      <c r="J1380" s="34">
        <v>23</v>
      </c>
      <c r="K1380" s="34">
        <v>20</v>
      </c>
      <c r="L1380" s="34">
        <v>31</v>
      </c>
      <c r="M1380" s="24">
        <f t="shared" si="42"/>
        <v>0.92</v>
      </c>
      <c r="N1380" s="24">
        <f t="shared" si="43"/>
        <v>0.86956521739130432</v>
      </c>
      <c r="O1380" s="34">
        <v>3</v>
      </c>
    </row>
    <row r="1381" spans="1:15" ht="14.25" customHeight="1">
      <c r="A1381" s="23">
        <v>2017</v>
      </c>
      <c r="B1381" s="23" t="s">
        <v>2366</v>
      </c>
      <c r="C1381" s="13" t="s">
        <v>1886</v>
      </c>
      <c r="D1381" s="13" t="s">
        <v>23</v>
      </c>
      <c r="E1381" s="13" t="s">
        <v>206</v>
      </c>
      <c r="F1381" s="24" t="s">
        <v>38</v>
      </c>
      <c r="G1381" s="13"/>
      <c r="H1381" s="13" t="s">
        <v>6</v>
      </c>
      <c r="I1381" s="34">
        <v>23</v>
      </c>
      <c r="J1381" s="34">
        <v>18</v>
      </c>
      <c r="K1381" s="34">
        <v>14</v>
      </c>
      <c r="L1381" s="34">
        <v>51</v>
      </c>
      <c r="M1381" s="24">
        <f t="shared" si="42"/>
        <v>0.78260869565217395</v>
      </c>
      <c r="N1381" s="24">
        <f t="shared" si="43"/>
        <v>0.77777777777777779</v>
      </c>
      <c r="O1381" s="34">
        <v>25</v>
      </c>
    </row>
    <row r="1382" spans="1:15" ht="14.25" customHeight="1">
      <c r="A1382" s="23">
        <v>2017</v>
      </c>
      <c r="B1382" s="23" t="s">
        <v>2366</v>
      </c>
      <c r="C1382" s="13" t="s">
        <v>1886</v>
      </c>
      <c r="D1382" s="13" t="s">
        <v>23</v>
      </c>
      <c r="E1382" s="13" t="s">
        <v>206</v>
      </c>
      <c r="F1382" s="24" t="s">
        <v>39</v>
      </c>
      <c r="G1382" s="13"/>
      <c r="H1382" s="13" t="s">
        <v>6</v>
      </c>
      <c r="I1382" s="34">
        <v>38</v>
      </c>
      <c r="J1382" s="34">
        <v>37</v>
      </c>
      <c r="K1382" s="34">
        <v>21</v>
      </c>
      <c r="L1382" s="34">
        <v>20</v>
      </c>
      <c r="M1382" s="24">
        <f t="shared" si="42"/>
        <v>0.97368421052631582</v>
      </c>
      <c r="N1382" s="24">
        <f t="shared" si="43"/>
        <v>0.56756756756756754</v>
      </c>
      <c r="O1382" s="34">
        <v>0</v>
      </c>
    </row>
    <row r="1383" spans="1:15" ht="14.25" customHeight="1">
      <c r="A1383" s="23">
        <v>2017</v>
      </c>
      <c r="B1383" s="23" t="s">
        <v>2366</v>
      </c>
      <c r="C1383" s="13" t="s">
        <v>1886</v>
      </c>
      <c r="D1383" s="13" t="s">
        <v>23</v>
      </c>
      <c r="E1383" s="13" t="s">
        <v>206</v>
      </c>
      <c r="F1383" s="24" t="s">
        <v>1875</v>
      </c>
      <c r="G1383" s="13"/>
      <c r="H1383" s="13" t="s">
        <v>6</v>
      </c>
      <c r="I1383" s="34">
        <v>18</v>
      </c>
      <c r="J1383" s="34">
        <v>18</v>
      </c>
      <c r="K1383" s="34">
        <v>13</v>
      </c>
      <c r="L1383" s="34">
        <v>18</v>
      </c>
      <c r="M1383" s="24">
        <f t="shared" si="42"/>
        <v>1</v>
      </c>
      <c r="N1383" s="24">
        <f t="shared" si="43"/>
        <v>0.72222222222222221</v>
      </c>
      <c r="O1383" s="34">
        <v>0</v>
      </c>
    </row>
    <row r="1384" spans="1:15" ht="14.25" customHeight="1">
      <c r="A1384" s="23">
        <v>2017</v>
      </c>
      <c r="B1384" s="23" t="s">
        <v>2366</v>
      </c>
      <c r="C1384" s="13" t="s">
        <v>1886</v>
      </c>
      <c r="D1384" s="13" t="s">
        <v>23</v>
      </c>
      <c r="E1384" s="13" t="s">
        <v>204</v>
      </c>
      <c r="F1384" s="24" t="s">
        <v>1453</v>
      </c>
      <c r="G1384" s="13"/>
      <c r="H1384" s="13" t="s">
        <v>6</v>
      </c>
      <c r="I1384" s="34">
        <v>594</v>
      </c>
      <c r="J1384" s="34">
        <v>418</v>
      </c>
      <c r="K1384" s="34">
        <v>233</v>
      </c>
      <c r="L1384" s="34">
        <v>1648</v>
      </c>
      <c r="M1384" s="24">
        <f t="shared" si="42"/>
        <v>0.70370370370370372</v>
      </c>
      <c r="N1384" s="24">
        <f t="shared" si="43"/>
        <v>0.5574162679425837</v>
      </c>
      <c r="O1384" s="34">
        <v>152</v>
      </c>
    </row>
    <row r="1385" spans="1:15" ht="14.25" customHeight="1">
      <c r="A1385" s="23">
        <v>2017</v>
      </c>
      <c r="B1385" s="23" t="s">
        <v>2366</v>
      </c>
      <c r="C1385" s="13" t="s">
        <v>1886</v>
      </c>
      <c r="D1385" s="13" t="s">
        <v>23</v>
      </c>
      <c r="E1385" s="13" t="s">
        <v>204</v>
      </c>
      <c r="F1385" s="24" t="s">
        <v>1460</v>
      </c>
      <c r="G1385" s="13"/>
      <c r="H1385" s="13" t="s">
        <v>6</v>
      </c>
      <c r="I1385" s="34">
        <v>150</v>
      </c>
      <c r="J1385" s="34">
        <v>121</v>
      </c>
      <c r="K1385" s="34">
        <v>84</v>
      </c>
      <c r="L1385" s="34">
        <v>641</v>
      </c>
      <c r="M1385" s="24">
        <f t="shared" si="42"/>
        <v>0.80666666666666664</v>
      </c>
      <c r="N1385" s="24">
        <f t="shared" si="43"/>
        <v>0.69421487603305787</v>
      </c>
      <c r="O1385" s="34">
        <v>53</v>
      </c>
    </row>
    <row r="1386" spans="1:15" ht="14.25" customHeight="1">
      <c r="A1386" s="23">
        <v>2017</v>
      </c>
      <c r="B1386" s="23" t="s">
        <v>2366</v>
      </c>
      <c r="C1386" s="13" t="s">
        <v>1886</v>
      </c>
      <c r="D1386" s="13" t="s">
        <v>23</v>
      </c>
      <c r="E1386" s="13" t="s">
        <v>204</v>
      </c>
      <c r="F1386" s="24" t="s">
        <v>1464</v>
      </c>
      <c r="G1386" s="13"/>
      <c r="H1386" s="13" t="s">
        <v>6</v>
      </c>
      <c r="I1386" s="34">
        <v>312</v>
      </c>
      <c r="J1386" s="34">
        <v>270</v>
      </c>
      <c r="K1386" s="34">
        <v>142</v>
      </c>
      <c r="L1386" s="34">
        <v>657</v>
      </c>
      <c r="M1386" s="24">
        <f t="shared" si="42"/>
        <v>0.86538461538461542</v>
      </c>
      <c r="N1386" s="24">
        <f t="shared" si="43"/>
        <v>0.52592592592592591</v>
      </c>
      <c r="O1386" s="34">
        <v>31</v>
      </c>
    </row>
    <row r="1387" spans="1:15" ht="14.25" customHeight="1">
      <c r="A1387" s="23">
        <v>2017</v>
      </c>
      <c r="B1387" s="23" t="s">
        <v>2366</v>
      </c>
      <c r="C1387" s="13" t="s">
        <v>1886</v>
      </c>
      <c r="D1387" s="13" t="s">
        <v>41</v>
      </c>
      <c r="E1387" s="13" t="s">
        <v>207</v>
      </c>
      <c r="F1387" s="24" t="s">
        <v>59</v>
      </c>
      <c r="G1387" s="13"/>
      <c r="H1387" s="13" t="s">
        <v>6</v>
      </c>
      <c r="I1387" s="34">
        <v>0</v>
      </c>
      <c r="J1387" s="34">
        <v>0</v>
      </c>
      <c r="K1387" s="34">
        <v>0</v>
      </c>
      <c r="L1387" s="34">
        <v>10</v>
      </c>
      <c r="M1387" s="24">
        <f t="shared" si="42"/>
        <v>0</v>
      </c>
      <c r="N1387" s="24">
        <f t="shared" si="43"/>
        <v>0</v>
      </c>
      <c r="O1387" s="34">
        <v>0</v>
      </c>
    </row>
    <row r="1388" spans="1:15" ht="14.25" customHeight="1">
      <c r="A1388" s="23">
        <v>2017</v>
      </c>
      <c r="B1388" s="23" t="s">
        <v>2366</v>
      </c>
      <c r="C1388" s="13" t="s">
        <v>1886</v>
      </c>
      <c r="D1388" s="13" t="s">
        <v>41</v>
      </c>
      <c r="E1388" s="13" t="s">
        <v>205</v>
      </c>
      <c r="F1388" s="24" t="s">
        <v>42</v>
      </c>
      <c r="G1388" s="13"/>
      <c r="H1388" s="13" t="s">
        <v>6</v>
      </c>
      <c r="I1388" s="34">
        <v>56</v>
      </c>
      <c r="J1388" s="34">
        <v>53</v>
      </c>
      <c r="K1388" s="34">
        <v>41</v>
      </c>
      <c r="L1388" s="34">
        <v>88</v>
      </c>
      <c r="M1388" s="24">
        <f t="shared" si="42"/>
        <v>0.9464285714285714</v>
      </c>
      <c r="N1388" s="24">
        <f t="shared" si="43"/>
        <v>0.77358490566037741</v>
      </c>
      <c r="O1388" s="34">
        <v>39</v>
      </c>
    </row>
    <row r="1389" spans="1:15" ht="14.25" customHeight="1">
      <c r="A1389" s="23">
        <v>2017</v>
      </c>
      <c r="B1389" s="23" t="s">
        <v>2366</v>
      </c>
      <c r="C1389" s="13" t="s">
        <v>1886</v>
      </c>
      <c r="D1389" s="13" t="s">
        <v>41</v>
      </c>
      <c r="E1389" s="13" t="s">
        <v>205</v>
      </c>
      <c r="F1389" s="24" t="s">
        <v>43</v>
      </c>
      <c r="G1389" s="13"/>
      <c r="H1389" s="13" t="s">
        <v>6</v>
      </c>
      <c r="I1389" s="34">
        <v>45</v>
      </c>
      <c r="J1389" s="34">
        <v>26</v>
      </c>
      <c r="K1389" s="34">
        <v>26</v>
      </c>
      <c r="L1389" s="34">
        <v>51</v>
      </c>
      <c r="M1389" s="24">
        <f t="shared" si="42"/>
        <v>0.57777777777777772</v>
      </c>
      <c r="N1389" s="24">
        <f t="shared" si="43"/>
        <v>1</v>
      </c>
      <c r="O1389" s="34">
        <v>33</v>
      </c>
    </row>
    <row r="1390" spans="1:15" ht="14.25" customHeight="1">
      <c r="A1390" s="23">
        <v>2017</v>
      </c>
      <c r="B1390" s="23" t="s">
        <v>2366</v>
      </c>
      <c r="C1390" s="13" t="s">
        <v>1886</v>
      </c>
      <c r="D1390" s="13" t="s">
        <v>41</v>
      </c>
      <c r="E1390" s="13" t="s">
        <v>205</v>
      </c>
      <c r="F1390" s="24" t="s">
        <v>44</v>
      </c>
      <c r="G1390" s="13"/>
      <c r="H1390" s="13" t="s">
        <v>6</v>
      </c>
      <c r="I1390" s="34">
        <v>0</v>
      </c>
      <c r="J1390" s="34">
        <v>0</v>
      </c>
      <c r="K1390" s="34">
        <v>0</v>
      </c>
      <c r="L1390" s="34">
        <v>3</v>
      </c>
      <c r="M1390" s="24">
        <f t="shared" si="42"/>
        <v>0</v>
      </c>
      <c r="N1390" s="24">
        <f t="shared" si="43"/>
        <v>0</v>
      </c>
      <c r="O1390" s="34">
        <v>0</v>
      </c>
    </row>
    <row r="1391" spans="1:15" ht="14.25" customHeight="1">
      <c r="A1391" s="23">
        <v>2017</v>
      </c>
      <c r="B1391" s="23" t="s">
        <v>2366</v>
      </c>
      <c r="C1391" s="13" t="s">
        <v>1886</v>
      </c>
      <c r="D1391" s="13" t="s">
        <v>41</v>
      </c>
      <c r="E1391" s="13" t="s">
        <v>205</v>
      </c>
      <c r="F1391" s="24" t="s">
        <v>45</v>
      </c>
      <c r="G1391" s="13"/>
      <c r="H1391" s="13" t="s">
        <v>6</v>
      </c>
      <c r="I1391" s="34">
        <v>0</v>
      </c>
      <c r="J1391" s="34">
        <v>0</v>
      </c>
      <c r="K1391" s="34">
        <v>0</v>
      </c>
      <c r="L1391" s="34">
        <v>11</v>
      </c>
      <c r="M1391" s="24">
        <f t="shared" si="42"/>
        <v>0</v>
      </c>
      <c r="N1391" s="24">
        <f t="shared" si="43"/>
        <v>0</v>
      </c>
      <c r="O1391" s="34">
        <v>0</v>
      </c>
    </row>
    <row r="1392" spans="1:15" ht="14.25" customHeight="1">
      <c r="A1392" s="23">
        <v>2017</v>
      </c>
      <c r="B1392" s="23" t="s">
        <v>2366</v>
      </c>
      <c r="C1392" s="13" t="s">
        <v>1886</v>
      </c>
      <c r="D1392" s="13" t="s">
        <v>41</v>
      </c>
      <c r="E1392" s="13" t="s">
        <v>205</v>
      </c>
      <c r="F1392" s="24" t="s">
        <v>46</v>
      </c>
      <c r="G1392" s="13"/>
      <c r="H1392" s="13" t="s">
        <v>6</v>
      </c>
      <c r="I1392" s="34">
        <v>0</v>
      </c>
      <c r="J1392" s="34">
        <v>0</v>
      </c>
      <c r="K1392" s="34">
        <v>0</v>
      </c>
      <c r="L1392" s="34">
        <v>16</v>
      </c>
      <c r="M1392" s="24">
        <f t="shared" si="42"/>
        <v>0</v>
      </c>
      <c r="N1392" s="24">
        <f t="shared" si="43"/>
        <v>0</v>
      </c>
      <c r="O1392" s="34">
        <v>0</v>
      </c>
    </row>
    <row r="1393" spans="1:15" ht="14.25" customHeight="1">
      <c r="A1393" s="23">
        <v>2017</v>
      </c>
      <c r="B1393" s="23" t="s">
        <v>2366</v>
      </c>
      <c r="C1393" s="13" t="s">
        <v>1886</v>
      </c>
      <c r="D1393" s="13" t="s">
        <v>41</v>
      </c>
      <c r="E1393" s="13" t="s">
        <v>205</v>
      </c>
      <c r="F1393" s="24" t="s">
        <v>47</v>
      </c>
      <c r="G1393" s="13"/>
      <c r="H1393" s="13" t="s">
        <v>6</v>
      </c>
      <c r="I1393" s="34">
        <v>72</v>
      </c>
      <c r="J1393" s="34">
        <v>58</v>
      </c>
      <c r="K1393" s="34">
        <v>54</v>
      </c>
      <c r="L1393" s="34">
        <v>55</v>
      </c>
      <c r="M1393" s="24">
        <f t="shared" si="42"/>
        <v>0.80555555555555558</v>
      </c>
      <c r="N1393" s="24">
        <f t="shared" si="43"/>
        <v>0.93103448275862066</v>
      </c>
      <c r="O1393" s="34">
        <v>12</v>
      </c>
    </row>
    <row r="1394" spans="1:15" ht="14.25" customHeight="1">
      <c r="A1394" s="23">
        <v>2017</v>
      </c>
      <c r="B1394" s="23" t="s">
        <v>2366</v>
      </c>
      <c r="C1394" s="13" t="s">
        <v>1886</v>
      </c>
      <c r="D1394" s="13" t="s">
        <v>41</v>
      </c>
      <c r="E1394" s="13" t="s">
        <v>205</v>
      </c>
      <c r="F1394" s="24" t="s">
        <v>48</v>
      </c>
      <c r="G1394" s="13"/>
      <c r="H1394" s="13" t="s">
        <v>6</v>
      </c>
      <c r="I1394" s="34">
        <v>29</v>
      </c>
      <c r="J1394" s="34">
        <v>25</v>
      </c>
      <c r="K1394" s="34">
        <v>20</v>
      </c>
      <c r="L1394" s="34">
        <v>23</v>
      </c>
      <c r="M1394" s="24">
        <f t="shared" si="42"/>
        <v>0.86206896551724133</v>
      </c>
      <c r="N1394" s="24">
        <f t="shared" si="43"/>
        <v>0.8</v>
      </c>
      <c r="O1394" s="34">
        <v>13</v>
      </c>
    </row>
    <row r="1395" spans="1:15" ht="14.25" customHeight="1">
      <c r="A1395" s="23">
        <v>2017</v>
      </c>
      <c r="B1395" s="23" t="s">
        <v>2366</v>
      </c>
      <c r="C1395" s="13" t="s">
        <v>1886</v>
      </c>
      <c r="D1395" s="13" t="s">
        <v>41</v>
      </c>
      <c r="E1395" s="13" t="s">
        <v>205</v>
      </c>
      <c r="F1395" s="24" t="s">
        <v>49</v>
      </c>
      <c r="G1395" s="13"/>
      <c r="H1395" s="13" t="s">
        <v>6</v>
      </c>
      <c r="I1395" s="34">
        <v>18</v>
      </c>
      <c r="J1395" s="34">
        <v>18</v>
      </c>
      <c r="K1395" s="34">
        <v>17</v>
      </c>
      <c r="L1395" s="34">
        <v>0</v>
      </c>
      <c r="M1395" s="24">
        <f t="shared" si="42"/>
        <v>1</v>
      </c>
      <c r="N1395" s="24">
        <f t="shared" si="43"/>
        <v>0.94444444444444442</v>
      </c>
      <c r="O1395" s="34">
        <v>12</v>
      </c>
    </row>
    <row r="1396" spans="1:15" ht="14.25" customHeight="1">
      <c r="A1396" s="23">
        <v>2017</v>
      </c>
      <c r="B1396" s="23" t="s">
        <v>2366</v>
      </c>
      <c r="C1396" s="13" t="s">
        <v>1886</v>
      </c>
      <c r="D1396" s="13" t="s">
        <v>41</v>
      </c>
      <c r="E1396" s="13" t="s">
        <v>205</v>
      </c>
      <c r="F1396" s="24" t="s">
        <v>3919</v>
      </c>
      <c r="G1396" s="13"/>
      <c r="H1396" s="13" t="s">
        <v>6</v>
      </c>
      <c r="I1396" s="34">
        <v>0</v>
      </c>
      <c r="J1396" s="34">
        <v>0</v>
      </c>
      <c r="K1396" s="34">
        <v>0</v>
      </c>
      <c r="L1396" s="34">
        <v>16</v>
      </c>
      <c r="M1396" s="24">
        <f t="shared" si="42"/>
        <v>0</v>
      </c>
      <c r="N1396" s="24">
        <f t="shared" si="43"/>
        <v>0</v>
      </c>
      <c r="O1396" s="34">
        <v>0</v>
      </c>
    </row>
    <row r="1397" spans="1:15" ht="14.25" customHeight="1">
      <c r="A1397" s="23">
        <v>2017</v>
      </c>
      <c r="B1397" s="23" t="s">
        <v>2366</v>
      </c>
      <c r="C1397" s="13" t="s">
        <v>1886</v>
      </c>
      <c r="D1397" s="13" t="s">
        <v>41</v>
      </c>
      <c r="E1397" s="13" t="s">
        <v>205</v>
      </c>
      <c r="F1397" s="24" t="s">
        <v>50</v>
      </c>
      <c r="G1397" s="13"/>
      <c r="H1397" s="13" t="s">
        <v>6</v>
      </c>
      <c r="I1397" s="34">
        <v>71</v>
      </c>
      <c r="J1397" s="34">
        <v>57</v>
      </c>
      <c r="K1397" s="34">
        <v>50</v>
      </c>
      <c r="L1397" s="34">
        <v>51</v>
      </c>
      <c r="M1397" s="24">
        <f t="shared" si="42"/>
        <v>0.80281690140845074</v>
      </c>
      <c r="N1397" s="24">
        <f t="shared" si="43"/>
        <v>0.8771929824561403</v>
      </c>
      <c r="O1397" s="34">
        <v>46</v>
      </c>
    </row>
    <row r="1398" spans="1:15" ht="14.25" customHeight="1">
      <c r="A1398" s="23">
        <v>2017</v>
      </c>
      <c r="B1398" s="23" t="s">
        <v>2366</v>
      </c>
      <c r="C1398" s="13" t="s">
        <v>1886</v>
      </c>
      <c r="D1398" s="13" t="s">
        <v>41</v>
      </c>
      <c r="E1398" s="13" t="s">
        <v>205</v>
      </c>
      <c r="F1398" s="24" t="s">
        <v>51</v>
      </c>
      <c r="G1398" s="13"/>
      <c r="H1398" s="13" t="s">
        <v>6</v>
      </c>
      <c r="I1398" s="34">
        <v>0</v>
      </c>
      <c r="J1398" s="34">
        <v>0</v>
      </c>
      <c r="K1398" s="34">
        <v>0</v>
      </c>
      <c r="L1398" s="34">
        <v>1</v>
      </c>
      <c r="M1398" s="24">
        <f t="shared" si="42"/>
        <v>0</v>
      </c>
      <c r="N1398" s="24">
        <f t="shared" si="43"/>
        <v>0</v>
      </c>
      <c r="O1398" s="34">
        <v>2</v>
      </c>
    </row>
    <row r="1399" spans="1:15" ht="14.25" customHeight="1">
      <c r="A1399" s="23">
        <v>2017</v>
      </c>
      <c r="B1399" s="23" t="s">
        <v>2366</v>
      </c>
      <c r="C1399" s="13" t="s">
        <v>1886</v>
      </c>
      <c r="D1399" s="13" t="s">
        <v>41</v>
      </c>
      <c r="E1399" s="13" t="s">
        <v>205</v>
      </c>
      <c r="F1399" s="24" t="s">
        <v>52</v>
      </c>
      <c r="G1399" s="13"/>
      <c r="H1399" s="13" t="s">
        <v>6</v>
      </c>
      <c r="I1399" s="34">
        <v>24</v>
      </c>
      <c r="J1399" s="34">
        <v>23</v>
      </c>
      <c r="K1399" s="34">
        <v>18</v>
      </c>
      <c r="L1399" s="34">
        <v>18</v>
      </c>
      <c r="M1399" s="24">
        <f t="shared" si="42"/>
        <v>0.95833333333333337</v>
      </c>
      <c r="N1399" s="24">
        <f t="shared" si="43"/>
        <v>0.78260869565217395</v>
      </c>
      <c r="O1399" s="34">
        <v>14</v>
      </c>
    </row>
    <row r="1400" spans="1:15" ht="14.25" customHeight="1">
      <c r="A1400" s="23">
        <v>2017</v>
      </c>
      <c r="B1400" s="23" t="s">
        <v>2366</v>
      </c>
      <c r="C1400" s="13" t="s">
        <v>1886</v>
      </c>
      <c r="D1400" s="13" t="s">
        <v>41</v>
      </c>
      <c r="E1400" s="13" t="s">
        <v>205</v>
      </c>
      <c r="F1400" s="24" t="s">
        <v>53</v>
      </c>
      <c r="G1400" s="13"/>
      <c r="H1400" s="13" t="s">
        <v>6</v>
      </c>
      <c r="I1400" s="34">
        <v>39</v>
      </c>
      <c r="J1400" s="34">
        <v>34</v>
      </c>
      <c r="K1400" s="34">
        <v>21</v>
      </c>
      <c r="L1400" s="34">
        <v>43</v>
      </c>
      <c r="M1400" s="24">
        <f t="shared" si="42"/>
        <v>0.87179487179487181</v>
      </c>
      <c r="N1400" s="24">
        <f t="shared" si="43"/>
        <v>0.61764705882352944</v>
      </c>
      <c r="O1400" s="34">
        <v>10</v>
      </c>
    </row>
    <row r="1401" spans="1:15" ht="14.25" customHeight="1">
      <c r="A1401" s="23">
        <v>2017</v>
      </c>
      <c r="B1401" s="23" t="s">
        <v>2366</v>
      </c>
      <c r="C1401" s="13" t="s">
        <v>1886</v>
      </c>
      <c r="D1401" s="13" t="s">
        <v>41</v>
      </c>
      <c r="E1401" s="13" t="s">
        <v>205</v>
      </c>
      <c r="F1401" s="24" t="s">
        <v>54</v>
      </c>
      <c r="G1401" s="13"/>
      <c r="H1401" s="13" t="s">
        <v>6</v>
      </c>
      <c r="I1401" s="34">
        <v>20</v>
      </c>
      <c r="J1401" s="34">
        <v>19</v>
      </c>
      <c r="K1401" s="34">
        <v>17</v>
      </c>
      <c r="L1401" s="34">
        <v>16</v>
      </c>
      <c r="M1401" s="24">
        <f t="shared" si="42"/>
        <v>0.95</v>
      </c>
      <c r="N1401" s="24">
        <f t="shared" si="43"/>
        <v>0.89473684210526316</v>
      </c>
      <c r="O1401" s="34">
        <v>7</v>
      </c>
    </row>
    <row r="1402" spans="1:15" ht="14.25" customHeight="1">
      <c r="A1402" s="23">
        <v>2017</v>
      </c>
      <c r="B1402" s="23" t="s">
        <v>2366</v>
      </c>
      <c r="C1402" s="13" t="s">
        <v>1886</v>
      </c>
      <c r="D1402" s="13" t="s">
        <v>41</v>
      </c>
      <c r="E1402" s="13" t="s">
        <v>206</v>
      </c>
      <c r="F1402" s="24" t="s">
        <v>55</v>
      </c>
      <c r="G1402" s="13"/>
      <c r="H1402" s="13" t="s">
        <v>6</v>
      </c>
      <c r="I1402" s="34">
        <v>29</v>
      </c>
      <c r="J1402" s="34">
        <v>20</v>
      </c>
      <c r="K1402" s="34">
        <v>17</v>
      </c>
      <c r="L1402" s="34">
        <v>41</v>
      </c>
      <c r="M1402" s="24">
        <f t="shared" si="42"/>
        <v>0.68965517241379315</v>
      </c>
      <c r="N1402" s="24">
        <f t="shared" si="43"/>
        <v>0.85</v>
      </c>
      <c r="O1402" s="34">
        <v>0</v>
      </c>
    </row>
    <row r="1403" spans="1:15" ht="14.25" customHeight="1">
      <c r="A1403" s="23">
        <v>2017</v>
      </c>
      <c r="B1403" s="23" t="s">
        <v>2366</v>
      </c>
      <c r="C1403" s="13" t="s">
        <v>1886</v>
      </c>
      <c r="D1403" s="13" t="s">
        <v>41</v>
      </c>
      <c r="E1403" s="13" t="s">
        <v>206</v>
      </c>
      <c r="F1403" s="24" t="s">
        <v>56</v>
      </c>
      <c r="G1403" s="13"/>
      <c r="H1403" s="13" t="s">
        <v>6</v>
      </c>
      <c r="I1403" s="34">
        <v>0</v>
      </c>
      <c r="J1403" s="34">
        <v>0</v>
      </c>
      <c r="K1403" s="34">
        <v>0</v>
      </c>
      <c r="L1403" s="34">
        <v>26</v>
      </c>
      <c r="M1403" s="24">
        <f t="shared" si="42"/>
        <v>0</v>
      </c>
      <c r="N1403" s="24">
        <f t="shared" si="43"/>
        <v>0</v>
      </c>
      <c r="O1403" s="34">
        <v>0</v>
      </c>
    </row>
    <row r="1404" spans="1:15" ht="14.25" customHeight="1">
      <c r="A1404" s="23">
        <v>2017</v>
      </c>
      <c r="B1404" s="23" t="s">
        <v>2366</v>
      </c>
      <c r="C1404" s="13" t="s">
        <v>1886</v>
      </c>
      <c r="D1404" s="13" t="s">
        <v>41</v>
      </c>
      <c r="E1404" s="13" t="s">
        <v>206</v>
      </c>
      <c r="F1404" s="24" t="s">
        <v>58</v>
      </c>
      <c r="G1404" s="13"/>
      <c r="H1404" s="13" t="s">
        <v>6</v>
      </c>
      <c r="I1404" s="34">
        <v>13</v>
      </c>
      <c r="J1404" s="34">
        <v>13</v>
      </c>
      <c r="K1404" s="34">
        <v>12</v>
      </c>
      <c r="L1404" s="34">
        <v>27</v>
      </c>
      <c r="M1404" s="24">
        <f t="shared" si="42"/>
        <v>1</v>
      </c>
      <c r="N1404" s="24">
        <f t="shared" si="43"/>
        <v>0.92307692307692313</v>
      </c>
      <c r="O1404" s="34">
        <v>2</v>
      </c>
    </row>
    <row r="1405" spans="1:15" ht="14.25" customHeight="1">
      <c r="A1405" s="23">
        <v>2017</v>
      </c>
      <c r="B1405" s="23" t="s">
        <v>2366</v>
      </c>
      <c r="C1405" s="13" t="s">
        <v>1886</v>
      </c>
      <c r="D1405" s="13" t="s">
        <v>41</v>
      </c>
      <c r="E1405" s="13" t="s">
        <v>204</v>
      </c>
      <c r="F1405" s="24" t="s">
        <v>1461</v>
      </c>
      <c r="G1405" s="13"/>
      <c r="H1405" s="13" t="s">
        <v>6</v>
      </c>
      <c r="I1405" s="34">
        <v>747</v>
      </c>
      <c r="J1405" s="34">
        <v>215</v>
      </c>
      <c r="K1405" s="34">
        <v>105</v>
      </c>
      <c r="L1405" s="34">
        <v>1168</v>
      </c>
      <c r="M1405" s="24">
        <f t="shared" si="42"/>
        <v>0.28781793842034809</v>
      </c>
      <c r="N1405" s="24">
        <f t="shared" si="43"/>
        <v>0.48837209302325579</v>
      </c>
      <c r="O1405" s="34">
        <v>62</v>
      </c>
    </row>
    <row r="1406" spans="1:15" ht="14.25" customHeight="1">
      <c r="A1406" s="23">
        <v>2017</v>
      </c>
      <c r="B1406" s="23" t="s">
        <v>2366</v>
      </c>
      <c r="C1406" s="13" t="s">
        <v>1886</v>
      </c>
      <c r="D1406" s="13" t="s">
        <v>60</v>
      </c>
      <c r="E1406" s="13" t="s">
        <v>205</v>
      </c>
      <c r="F1406" s="24" t="s">
        <v>61</v>
      </c>
      <c r="G1406" s="13"/>
      <c r="H1406" s="13" t="s">
        <v>6</v>
      </c>
      <c r="I1406" s="34">
        <v>52</v>
      </c>
      <c r="J1406" s="34">
        <v>46</v>
      </c>
      <c r="K1406" s="34">
        <v>35</v>
      </c>
      <c r="L1406" s="34">
        <v>70</v>
      </c>
      <c r="M1406" s="24">
        <f t="shared" si="42"/>
        <v>0.88461538461538458</v>
      </c>
      <c r="N1406" s="24">
        <f t="shared" si="43"/>
        <v>0.76086956521739135</v>
      </c>
      <c r="O1406" s="34">
        <v>31</v>
      </c>
    </row>
    <row r="1407" spans="1:15" ht="14.25" customHeight="1">
      <c r="A1407" s="23">
        <v>2017</v>
      </c>
      <c r="B1407" s="23" t="s">
        <v>2366</v>
      </c>
      <c r="C1407" s="13" t="s">
        <v>1886</v>
      </c>
      <c r="D1407" s="13" t="s">
        <v>60</v>
      </c>
      <c r="E1407" s="13" t="s">
        <v>205</v>
      </c>
      <c r="F1407" s="24" t="s">
        <v>62</v>
      </c>
      <c r="G1407" s="13"/>
      <c r="H1407" s="13" t="s">
        <v>6</v>
      </c>
      <c r="I1407" s="34">
        <v>17</v>
      </c>
      <c r="J1407" s="34">
        <v>16</v>
      </c>
      <c r="K1407" s="34">
        <v>10</v>
      </c>
      <c r="L1407" s="34">
        <v>21</v>
      </c>
      <c r="M1407" s="24">
        <f t="shared" si="42"/>
        <v>0.94117647058823528</v>
      </c>
      <c r="N1407" s="24">
        <f t="shared" si="43"/>
        <v>0.625</v>
      </c>
      <c r="O1407" s="34">
        <v>8</v>
      </c>
    </row>
    <row r="1408" spans="1:15" ht="14.25" customHeight="1">
      <c r="A1408" s="23">
        <v>2017</v>
      </c>
      <c r="B1408" s="23" t="s">
        <v>2366</v>
      </c>
      <c r="C1408" s="13" t="s">
        <v>1886</v>
      </c>
      <c r="D1408" s="13" t="s">
        <v>60</v>
      </c>
      <c r="E1408" s="13" t="s">
        <v>205</v>
      </c>
      <c r="F1408" s="24" t="s">
        <v>63</v>
      </c>
      <c r="G1408" s="13"/>
      <c r="H1408" s="13" t="s">
        <v>6</v>
      </c>
      <c r="I1408" s="34">
        <v>29</v>
      </c>
      <c r="J1408" s="34">
        <v>26</v>
      </c>
      <c r="K1408" s="34">
        <v>21</v>
      </c>
      <c r="L1408" s="34">
        <v>43</v>
      </c>
      <c r="M1408" s="24">
        <f t="shared" si="42"/>
        <v>0.89655172413793105</v>
      </c>
      <c r="N1408" s="24">
        <f t="shared" si="43"/>
        <v>0.80769230769230771</v>
      </c>
      <c r="O1408" s="34">
        <v>5</v>
      </c>
    </row>
    <row r="1409" spans="1:15" ht="14.25" customHeight="1">
      <c r="A1409" s="23">
        <v>2017</v>
      </c>
      <c r="B1409" s="23" t="s">
        <v>2366</v>
      </c>
      <c r="C1409" s="13" t="s">
        <v>1886</v>
      </c>
      <c r="D1409" s="13" t="s">
        <v>60</v>
      </c>
      <c r="E1409" s="13" t="s">
        <v>206</v>
      </c>
      <c r="F1409" s="24" t="s">
        <v>64</v>
      </c>
      <c r="G1409" s="13"/>
      <c r="H1409" s="13" t="s">
        <v>6</v>
      </c>
      <c r="I1409" s="34">
        <v>35</v>
      </c>
      <c r="J1409" s="34">
        <v>29</v>
      </c>
      <c r="K1409" s="34">
        <v>20</v>
      </c>
      <c r="L1409" s="34">
        <v>77</v>
      </c>
      <c r="M1409" s="24">
        <f t="shared" si="42"/>
        <v>0.82857142857142863</v>
      </c>
      <c r="N1409" s="24">
        <f t="shared" si="43"/>
        <v>0.68965517241379315</v>
      </c>
      <c r="O1409" s="34">
        <v>0</v>
      </c>
    </row>
    <row r="1410" spans="1:15" ht="14.25" customHeight="1">
      <c r="A1410" s="23">
        <v>2017</v>
      </c>
      <c r="B1410" s="23" t="s">
        <v>2366</v>
      </c>
      <c r="C1410" s="13" t="s">
        <v>1886</v>
      </c>
      <c r="D1410" s="13" t="s">
        <v>60</v>
      </c>
      <c r="E1410" s="13" t="s">
        <v>206</v>
      </c>
      <c r="F1410" s="24" t="s">
        <v>65</v>
      </c>
      <c r="G1410" s="13"/>
      <c r="H1410" s="13" t="s">
        <v>6</v>
      </c>
      <c r="I1410" s="34">
        <v>0</v>
      </c>
      <c r="J1410" s="34">
        <v>0</v>
      </c>
      <c r="K1410" s="34">
        <v>0</v>
      </c>
      <c r="L1410" s="34">
        <v>9</v>
      </c>
      <c r="M1410" s="24">
        <f t="shared" ref="M1410:M1473" si="44">+IFERROR(J1410/I1410,0)</f>
        <v>0</v>
      </c>
      <c r="N1410" s="24">
        <f t="shared" ref="N1410:N1473" si="45">+IFERROR(K1410/J1410,0)</f>
        <v>0</v>
      </c>
      <c r="O1410" s="34">
        <v>2</v>
      </c>
    </row>
    <row r="1411" spans="1:15" ht="14.25" customHeight="1">
      <c r="A1411" s="23">
        <v>2017</v>
      </c>
      <c r="B1411" s="23" t="s">
        <v>2366</v>
      </c>
      <c r="C1411" s="13" t="s">
        <v>1886</v>
      </c>
      <c r="D1411" s="13" t="s">
        <v>60</v>
      </c>
      <c r="E1411" s="13" t="s">
        <v>206</v>
      </c>
      <c r="F1411" s="24" t="s">
        <v>66</v>
      </c>
      <c r="G1411" s="13"/>
      <c r="H1411" s="13" t="s">
        <v>6</v>
      </c>
      <c r="I1411" s="34">
        <v>13</v>
      </c>
      <c r="J1411" s="34">
        <v>11</v>
      </c>
      <c r="K1411" s="34">
        <v>8</v>
      </c>
      <c r="L1411" s="34">
        <v>42</v>
      </c>
      <c r="M1411" s="24">
        <f t="shared" si="44"/>
        <v>0.84615384615384615</v>
      </c>
      <c r="N1411" s="24">
        <f t="shared" si="45"/>
        <v>0.72727272727272729</v>
      </c>
      <c r="O1411" s="34">
        <v>10</v>
      </c>
    </row>
    <row r="1412" spans="1:15" ht="14.25" customHeight="1">
      <c r="A1412" s="23">
        <v>2017</v>
      </c>
      <c r="B1412" s="23" t="s">
        <v>2366</v>
      </c>
      <c r="C1412" s="13" t="s">
        <v>1886</v>
      </c>
      <c r="D1412" s="13" t="s">
        <v>60</v>
      </c>
      <c r="E1412" s="13" t="s">
        <v>206</v>
      </c>
      <c r="F1412" s="24" t="s">
        <v>67</v>
      </c>
      <c r="G1412" s="13"/>
      <c r="H1412" s="13" t="s">
        <v>6</v>
      </c>
      <c r="I1412" s="34">
        <v>42</v>
      </c>
      <c r="J1412" s="34">
        <v>32</v>
      </c>
      <c r="K1412" s="34">
        <v>20</v>
      </c>
      <c r="L1412" s="34">
        <v>34</v>
      </c>
      <c r="M1412" s="24">
        <f t="shared" si="44"/>
        <v>0.76190476190476186</v>
      </c>
      <c r="N1412" s="24">
        <f t="shared" si="45"/>
        <v>0.625</v>
      </c>
      <c r="O1412" s="34">
        <v>0</v>
      </c>
    </row>
    <row r="1413" spans="1:15" ht="14.25" customHeight="1">
      <c r="A1413" s="23">
        <v>2017</v>
      </c>
      <c r="B1413" s="23" t="s">
        <v>2366</v>
      </c>
      <c r="C1413" s="13" t="s">
        <v>1886</v>
      </c>
      <c r="D1413" s="13" t="s">
        <v>60</v>
      </c>
      <c r="E1413" s="13" t="s">
        <v>206</v>
      </c>
      <c r="F1413" s="24" t="s">
        <v>68</v>
      </c>
      <c r="G1413" s="13"/>
      <c r="H1413" s="13" t="s">
        <v>6</v>
      </c>
      <c r="I1413" s="34">
        <v>17</v>
      </c>
      <c r="J1413" s="34">
        <v>11</v>
      </c>
      <c r="K1413" s="34">
        <v>6</v>
      </c>
      <c r="L1413" s="34">
        <v>37</v>
      </c>
      <c r="M1413" s="24">
        <f t="shared" si="44"/>
        <v>0.6470588235294118</v>
      </c>
      <c r="N1413" s="24">
        <f t="shared" si="45"/>
        <v>0.54545454545454541</v>
      </c>
      <c r="O1413" s="34">
        <v>15</v>
      </c>
    </row>
    <row r="1414" spans="1:15" ht="14.25" customHeight="1">
      <c r="A1414" s="23">
        <v>2017</v>
      </c>
      <c r="B1414" s="23" t="s">
        <v>2366</v>
      </c>
      <c r="C1414" s="13" t="s">
        <v>1886</v>
      </c>
      <c r="D1414" s="13" t="s">
        <v>60</v>
      </c>
      <c r="E1414" s="13" t="s">
        <v>206</v>
      </c>
      <c r="F1414" s="24" t="s">
        <v>69</v>
      </c>
      <c r="G1414" s="13"/>
      <c r="H1414" s="13" t="s">
        <v>6</v>
      </c>
      <c r="I1414" s="34">
        <v>16</v>
      </c>
      <c r="J1414" s="34">
        <v>13</v>
      </c>
      <c r="K1414" s="34">
        <v>4</v>
      </c>
      <c r="L1414" s="34">
        <v>39</v>
      </c>
      <c r="M1414" s="24">
        <f t="shared" si="44"/>
        <v>0.8125</v>
      </c>
      <c r="N1414" s="24">
        <f t="shared" si="45"/>
        <v>0.30769230769230771</v>
      </c>
      <c r="O1414" s="34">
        <v>4</v>
      </c>
    </row>
    <row r="1415" spans="1:15" ht="14.25" customHeight="1">
      <c r="A1415" s="23">
        <v>2017</v>
      </c>
      <c r="B1415" s="23" t="s">
        <v>2366</v>
      </c>
      <c r="C1415" s="13" t="s">
        <v>1886</v>
      </c>
      <c r="D1415" s="13" t="s">
        <v>60</v>
      </c>
      <c r="E1415" s="13" t="s">
        <v>204</v>
      </c>
      <c r="F1415" s="24" t="s">
        <v>1458</v>
      </c>
      <c r="G1415" s="13"/>
      <c r="H1415" s="13" t="s">
        <v>6</v>
      </c>
      <c r="I1415" s="34">
        <v>233</v>
      </c>
      <c r="J1415" s="34">
        <v>144</v>
      </c>
      <c r="K1415" s="34">
        <v>73</v>
      </c>
      <c r="L1415" s="34">
        <v>562</v>
      </c>
      <c r="M1415" s="24">
        <f t="shared" si="44"/>
        <v>0.61802575107296143</v>
      </c>
      <c r="N1415" s="24">
        <f t="shared" si="45"/>
        <v>0.50694444444444442</v>
      </c>
      <c r="O1415" s="34">
        <v>48</v>
      </c>
    </row>
    <row r="1416" spans="1:15" ht="14.25" customHeight="1">
      <c r="A1416" s="23">
        <v>2017</v>
      </c>
      <c r="B1416" s="23" t="s">
        <v>2366</v>
      </c>
      <c r="C1416" s="13" t="s">
        <v>1886</v>
      </c>
      <c r="D1416" s="13" t="s">
        <v>60</v>
      </c>
      <c r="E1416" s="13" t="s">
        <v>204</v>
      </c>
      <c r="F1416" s="24" t="s">
        <v>1477</v>
      </c>
      <c r="G1416" s="13"/>
      <c r="H1416" s="13" t="s">
        <v>6</v>
      </c>
      <c r="I1416" s="34">
        <v>329</v>
      </c>
      <c r="J1416" s="34">
        <v>147</v>
      </c>
      <c r="K1416" s="34">
        <v>71</v>
      </c>
      <c r="L1416" s="34">
        <v>549</v>
      </c>
      <c r="M1416" s="24">
        <f t="shared" si="44"/>
        <v>0.44680851063829785</v>
      </c>
      <c r="N1416" s="24">
        <f t="shared" si="45"/>
        <v>0.48299319727891155</v>
      </c>
      <c r="O1416" s="34">
        <v>22</v>
      </c>
    </row>
    <row r="1417" spans="1:15" ht="14.25" customHeight="1">
      <c r="A1417" s="23">
        <v>2017</v>
      </c>
      <c r="B1417" s="23" t="s">
        <v>2366</v>
      </c>
      <c r="C1417" s="13" t="s">
        <v>1886</v>
      </c>
      <c r="D1417" s="13" t="s">
        <v>70</v>
      </c>
      <c r="E1417" s="13" t="s">
        <v>207</v>
      </c>
      <c r="F1417" s="24" t="s">
        <v>75</v>
      </c>
      <c r="G1417" s="13"/>
      <c r="H1417" s="13" t="s">
        <v>6</v>
      </c>
      <c r="I1417" s="34">
        <v>19</v>
      </c>
      <c r="J1417" s="34">
        <v>13</v>
      </c>
      <c r="K1417" s="34">
        <v>9</v>
      </c>
      <c r="L1417" s="34">
        <v>34</v>
      </c>
      <c r="M1417" s="24">
        <f t="shared" si="44"/>
        <v>0.68421052631578949</v>
      </c>
      <c r="N1417" s="24">
        <f t="shared" si="45"/>
        <v>0.69230769230769229</v>
      </c>
      <c r="O1417" s="34">
        <v>3</v>
      </c>
    </row>
    <row r="1418" spans="1:15" ht="14.25" customHeight="1">
      <c r="A1418" s="23">
        <v>2017</v>
      </c>
      <c r="B1418" s="23" t="s">
        <v>2366</v>
      </c>
      <c r="C1418" s="13" t="s">
        <v>1886</v>
      </c>
      <c r="D1418" s="13" t="s">
        <v>70</v>
      </c>
      <c r="E1418" s="13" t="s">
        <v>206</v>
      </c>
      <c r="F1418" s="24" t="s">
        <v>72</v>
      </c>
      <c r="G1418" s="13"/>
      <c r="H1418" s="13" t="s">
        <v>6</v>
      </c>
      <c r="I1418" s="34">
        <v>15</v>
      </c>
      <c r="J1418" s="34">
        <v>15</v>
      </c>
      <c r="K1418" s="34">
        <v>12</v>
      </c>
      <c r="L1418" s="34">
        <v>52</v>
      </c>
      <c r="M1418" s="24">
        <f t="shared" si="44"/>
        <v>1</v>
      </c>
      <c r="N1418" s="24">
        <f t="shared" si="45"/>
        <v>0.8</v>
      </c>
      <c r="O1418" s="34">
        <v>4</v>
      </c>
    </row>
    <row r="1419" spans="1:15" ht="14.25" customHeight="1">
      <c r="A1419" s="23">
        <v>2017</v>
      </c>
      <c r="B1419" s="23" t="s">
        <v>2366</v>
      </c>
      <c r="C1419" s="13" t="s">
        <v>1886</v>
      </c>
      <c r="D1419" s="13" t="s">
        <v>70</v>
      </c>
      <c r="E1419" s="13" t="s">
        <v>206</v>
      </c>
      <c r="F1419" s="24" t="s">
        <v>73</v>
      </c>
      <c r="G1419" s="13"/>
      <c r="H1419" s="13" t="s">
        <v>6</v>
      </c>
      <c r="I1419" s="34">
        <v>11</v>
      </c>
      <c r="J1419" s="34">
        <v>11</v>
      </c>
      <c r="K1419" s="34">
        <v>9</v>
      </c>
      <c r="L1419" s="34">
        <v>25</v>
      </c>
      <c r="M1419" s="24">
        <f t="shared" si="44"/>
        <v>1</v>
      </c>
      <c r="N1419" s="24">
        <f t="shared" si="45"/>
        <v>0.81818181818181823</v>
      </c>
      <c r="O1419" s="34">
        <v>9</v>
      </c>
    </row>
    <row r="1420" spans="1:15" ht="14.25" customHeight="1">
      <c r="A1420" s="23">
        <v>2017</v>
      </c>
      <c r="B1420" s="23" t="s">
        <v>2366</v>
      </c>
      <c r="C1420" s="13" t="s">
        <v>1886</v>
      </c>
      <c r="D1420" s="13" t="s">
        <v>70</v>
      </c>
      <c r="E1420" s="13" t="s">
        <v>206</v>
      </c>
      <c r="F1420" s="24" t="s">
        <v>74</v>
      </c>
      <c r="G1420" s="13"/>
      <c r="H1420" s="13" t="s">
        <v>6</v>
      </c>
      <c r="I1420" s="34">
        <v>8</v>
      </c>
      <c r="J1420" s="34">
        <v>8</v>
      </c>
      <c r="K1420" s="34">
        <v>8</v>
      </c>
      <c r="L1420" s="34">
        <v>36</v>
      </c>
      <c r="M1420" s="24">
        <f t="shared" si="44"/>
        <v>1</v>
      </c>
      <c r="N1420" s="24">
        <f t="shared" si="45"/>
        <v>1</v>
      </c>
      <c r="O1420" s="34">
        <v>17</v>
      </c>
    </row>
    <row r="1421" spans="1:15" ht="14.25" customHeight="1">
      <c r="A1421" s="23">
        <v>2017</v>
      </c>
      <c r="B1421" s="23" t="s">
        <v>2366</v>
      </c>
      <c r="C1421" s="13" t="s">
        <v>1886</v>
      </c>
      <c r="D1421" s="13" t="s">
        <v>70</v>
      </c>
      <c r="E1421" s="13" t="s">
        <v>204</v>
      </c>
      <c r="F1421" s="24" t="s">
        <v>577</v>
      </c>
      <c r="G1421" s="13"/>
      <c r="H1421" s="13" t="s">
        <v>6</v>
      </c>
      <c r="I1421" s="34">
        <v>66</v>
      </c>
      <c r="J1421" s="34">
        <v>45</v>
      </c>
      <c r="K1421" s="34">
        <v>25</v>
      </c>
      <c r="L1421" s="34">
        <v>216</v>
      </c>
      <c r="M1421" s="24">
        <f t="shared" si="44"/>
        <v>0.68181818181818177</v>
      </c>
      <c r="N1421" s="24">
        <f t="shared" si="45"/>
        <v>0.55555555555555558</v>
      </c>
      <c r="O1421" s="34">
        <v>9</v>
      </c>
    </row>
    <row r="1422" spans="1:15" ht="14.25" customHeight="1">
      <c r="A1422" s="23">
        <v>2017</v>
      </c>
      <c r="B1422" s="23" t="s">
        <v>2366</v>
      </c>
      <c r="C1422" s="13" t="s">
        <v>1886</v>
      </c>
      <c r="D1422" s="13" t="s">
        <v>70</v>
      </c>
      <c r="E1422" s="13" t="s">
        <v>204</v>
      </c>
      <c r="F1422" s="24" t="s">
        <v>1466</v>
      </c>
      <c r="G1422" s="13"/>
      <c r="H1422" s="13" t="s">
        <v>6</v>
      </c>
      <c r="I1422" s="34">
        <v>102</v>
      </c>
      <c r="J1422" s="34">
        <v>44</v>
      </c>
      <c r="K1422" s="34">
        <v>29</v>
      </c>
      <c r="L1422" s="34">
        <v>295</v>
      </c>
      <c r="M1422" s="24">
        <f t="shared" si="44"/>
        <v>0.43137254901960786</v>
      </c>
      <c r="N1422" s="24">
        <f t="shared" si="45"/>
        <v>0.65909090909090906</v>
      </c>
      <c r="O1422" s="34">
        <v>23</v>
      </c>
    </row>
    <row r="1423" spans="1:15" ht="14.25" customHeight="1">
      <c r="A1423" s="23">
        <v>2017</v>
      </c>
      <c r="B1423" s="23" t="s">
        <v>2366</v>
      </c>
      <c r="C1423" s="13" t="s">
        <v>1886</v>
      </c>
      <c r="D1423" s="13" t="s">
        <v>70</v>
      </c>
      <c r="E1423" s="13" t="s">
        <v>204</v>
      </c>
      <c r="F1423" s="24" t="s">
        <v>1469</v>
      </c>
      <c r="G1423" s="13"/>
      <c r="H1423" s="13" t="s">
        <v>6</v>
      </c>
      <c r="I1423" s="34">
        <v>49</v>
      </c>
      <c r="J1423" s="34">
        <v>42</v>
      </c>
      <c r="K1423" s="34">
        <v>27</v>
      </c>
      <c r="L1423" s="34">
        <v>163</v>
      </c>
      <c r="M1423" s="24">
        <f t="shared" si="44"/>
        <v>0.8571428571428571</v>
      </c>
      <c r="N1423" s="24">
        <f t="shared" si="45"/>
        <v>0.6428571428571429</v>
      </c>
      <c r="O1423" s="34">
        <v>8</v>
      </c>
    </row>
    <row r="1424" spans="1:15" ht="14.25" customHeight="1">
      <c r="A1424" s="23">
        <v>2017</v>
      </c>
      <c r="B1424" s="23" t="s">
        <v>2366</v>
      </c>
      <c r="C1424" s="13" t="s">
        <v>1886</v>
      </c>
      <c r="D1424" s="13" t="s">
        <v>70</v>
      </c>
      <c r="E1424" s="13" t="s">
        <v>204</v>
      </c>
      <c r="F1424" s="24" t="s">
        <v>1478</v>
      </c>
      <c r="G1424" s="13"/>
      <c r="H1424" s="13" t="s">
        <v>6</v>
      </c>
      <c r="I1424" s="34">
        <v>70</v>
      </c>
      <c r="J1424" s="34">
        <v>39</v>
      </c>
      <c r="K1424" s="34">
        <v>24</v>
      </c>
      <c r="L1424" s="34">
        <v>158</v>
      </c>
      <c r="M1424" s="24">
        <f t="shared" si="44"/>
        <v>0.55714285714285716</v>
      </c>
      <c r="N1424" s="24">
        <f t="shared" si="45"/>
        <v>0.61538461538461542</v>
      </c>
      <c r="O1424" s="34">
        <v>9</v>
      </c>
    </row>
    <row r="1425" spans="1:15" ht="14.25" customHeight="1">
      <c r="A1425" s="23">
        <v>2017</v>
      </c>
      <c r="B1425" s="23" t="s">
        <v>2366</v>
      </c>
      <c r="C1425" s="13" t="s">
        <v>1886</v>
      </c>
      <c r="D1425" s="13" t="s">
        <v>76</v>
      </c>
      <c r="E1425" s="13" t="s">
        <v>205</v>
      </c>
      <c r="F1425" s="24" t="s">
        <v>78</v>
      </c>
      <c r="G1425" s="13"/>
      <c r="H1425" s="13" t="s">
        <v>6</v>
      </c>
      <c r="I1425" s="34">
        <v>36</v>
      </c>
      <c r="J1425" s="34">
        <v>34</v>
      </c>
      <c r="K1425" s="34">
        <v>28</v>
      </c>
      <c r="L1425" s="34">
        <v>27</v>
      </c>
      <c r="M1425" s="24">
        <f t="shared" si="44"/>
        <v>0.94444444444444442</v>
      </c>
      <c r="N1425" s="24">
        <f t="shared" si="45"/>
        <v>0.82352941176470584</v>
      </c>
      <c r="O1425" s="34">
        <v>27</v>
      </c>
    </row>
    <row r="1426" spans="1:15" ht="14.25" customHeight="1">
      <c r="A1426" s="23">
        <v>2017</v>
      </c>
      <c r="B1426" s="23" t="s">
        <v>2366</v>
      </c>
      <c r="C1426" s="13" t="s">
        <v>1886</v>
      </c>
      <c r="D1426" s="13" t="s">
        <v>76</v>
      </c>
      <c r="E1426" s="13" t="s">
        <v>205</v>
      </c>
      <c r="F1426" s="24" t="s">
        <v>79</v>
      </c>
      <c r="G1426" s="13"/>
      <c r="H1426" s="13" t="s">
        <v>6</v>
      </c>
      <c r="I1426" s="34">
        <v>6</v>
      </c>
      <c r="J1426" s="34">
        <v>6</v>
      </c>
      <c r="K1426" s="34">
        <v>2</v>
      </c>
      <c r="L1426" s="34">
        <v>0</v>
      </c>
      <c r="M1426" s="24">
        <f t="shared" si="44"/>
        <v>1</v>
      </c>
      <c r="N1426" s="24">
        <f t="shared" si="45"/>
        <v>0.33333333333333331</v>
      </c>
      <c r="O1426" s="34">
        <v>13</v>
      </c>
    </row>
    <row r="1427" spans="1:15" ht="14.25" customHeight="1">
      <c r="A1427" s="23">
        <v>2017</v>
      </c>
      <c r="B1427" s="23" t="s">
        <v>2366</v>
      </c>
      <c r="C1427" s="13" t="s">
        <v>1886</v>
      </c>
      <c r="D1427" s="13" t="s">
        <v>76</v>
      </c>
      <c r="E1427" s="13" t="s">
        <v>206</v>
      </c>
      <c r="F1427" s="24" t="s">
        <v>80</v>
      </c>
      <c r="G1427" s="13"/>
      <c r="H1427" s="13" t="s">
        <v>6</v>
      </c>
      <c r="I1427" s="34">
        <v>17</v>
      </c>
      <c r="J1427" s="34">
        <v>17</v>
      </c>
      <c r="K1427" s="34">
        <v>13</v>
      </c>
      <c r="L1427" s="34">
        <v>27</v>
      </c>
      <c r="M1427" s="24">
        <f t="shared" si="44"/>
        <v>1</v>
      </c>
      <c r="N1427" s="24">
        <f t="shared" si="45"/>
        <v>0.76470588235294112</v>
      </c>
      <c r="O1427" s="34">
        <v>0</v>
      </c>
    </row>
    <row r="1428" spans="1:15" ht="14.25" customHeight="1">
      <c r="A1428" s="23">
        <v>2017</v>
      </c>
      <c r="B1428" s="23" t="s">
        <v>2366</v>
      </c>
      <c r="C1428" s="13" t="s">
        <v>1886</v>
      </c>
      <c r="D1428" s="13" t="s">
        <v>76</v>
      </c>
      <c r="E1428" s="13" t="s">
        <v>206</v>
      </c>
      <c r="F1428" s="24" t="s">
        <v>81</v>
      </c>
      <c r="G1428" s="13"/>
      <c r="H1428" s="13" t="s">
        <v>6</v>
      </c>
      <c r="I1428" s="34">
        <v>14</v>
      </c>
      <c r="J1428" s="34">
        <v>13</v>
      </c>
      <c r="K1428" s="34">
        <v>10</v>
      </c>
      <c r="L1428" s="34">
        <v>19</v>
      </c>
      <c r="M1428" s="24">
        <f t="shared" si="44"/>
        <v>0.9285714285714286</v>
      </c>
      <c r="N1428" s="24">
        <f t="shared" si="45"/>
        <v>0.76923076923076927</v>
      </c>
      <c r="O1428" s="34">
        <v>3</v>
      </c>
    </row>
    <row r="1429" spans="1:15" ht="14.25" customHeight="1">
      <c r="A1429" s="23">
        <v>2017</v>
      </c>
      <c r="B1429" s="23" t="s">
        <v>2366</v>
      </c>
      <c r="C1429" s="13" t="s">
        <v>1886</v>
      </c>
      <c r="D1429" s="13" t="s">
        <v>76</v>
      </c>
      <c r="E1429" s="13" t="s">
        <v>206</v>
      </c>
      <c r="F1429" s="24" t="s">
        <v>82</v>
      </c>
      <c r="G1429" s="13"/>
      <c r="H1429" s="13" t="s">
        <v>6</v>
      </c>
      <c r="I1429" s="34">
        <v>21</v>
      </c>
      <c r="J1429" s="34">
        <v>19</v>
      </c>
      <c r="K1429" s="34">
        <v>15</v>
      </c>
      <c r="L1429" s="34">
        <v>63</v>
      </c>
      <c r="M1429" s="24">
        <f t="shared" si="44"/>
        <v>0.90476190476190477</v>
      </c>
      <c r="N1429" s="24">
        <f t="shared" si="45"/>
        <v>0.78947368421052633</v>
      </c>
      <c r="O1429" s="34">
        <v>13</v>
      </c>
    </row>
    <row r="1430" spans="1:15" ht="14.25" customHeight="1">
      <c r="A1430" s="23">
        <v>2017</v>
      </c>
      <c r="B1430" s="23" t="s">
        <v>2366</v>
      </c>
      <c r="C1430" s="13" t="s">
        <v>1886</v>
      </c>
      <c r="D1430" s="13" t="s">
        <v>76</v>
      </c>
      <c r="E1430" s="13" t="s">
        <v>204</v>
      </c>
      <c r="F1430" s="24" t="s">
        <v>2395</v>
      </c>
      <c r="G1430" s="13"/>
      <c r="H1430" s="13" t="s">
        <v>6</v>
      </c>
      <c r="I1430" s="34">
        <v>42</v>
      </c>
      <c r="J1430" s="34">
        <v>36</v>
      </c>
      <c r="K1430" s="34">
        <v>26</v>
      </c>
      <c r="L1430" s="34">
        <v>179</v>
      </c>
      <c r="M1430" s="24">
        <f t="shared" si="44"/>
        <v>0.8571428571428571</v>
      </c>
      <c r="N1430" s="24">
        <f t="shared" si="45"/>
        <v>0.72222222222222221</v>
      </c>
      <c r="O1430" s="34">
        <v>13</v>
      </c>
    </row>
    <row r="1431" spans="1:15" ht="14.25" customHeight="1">
      <c r="A1431" s="23">
        <v>2017</v>
      </c>
      <c r="B1431" s="23" t="s">
        <v>2366</v>
      </c>
      <c r="C1431" s="13" t="s">
        <v>1886</v>
      </c>
      <c r="D1431" s="13" t="s">
        <v>76</v>
      </c>
      <c r="E1431" s="13" t="s">
        <v>204</v>
      </c>
      <c r="F1431" s="24" t="s">
        <v>1459</v>
      </c>
      <c r="G1431" s="13"/>
      <c r="H1431" s="13" t="s">
        <v>6</v>
      </c>
      <c r="I1431" s="34">
        <v>572</v>
      </c>
      <c r="J1431" s="34">
        <v>240</v>
      </c>
      <c r="K1431" s="34">
        <v>180</v>
      </c>
      <c r="L1431" s="34">
        <v>1748</v>
      </c>
      <c r="M1431" s="24">
        <f t="shared" si="44"/>
        <v>0.41958041958041958</v>
      </c>
      <c r="N1431" s="24">
        <f t="shared" si="45"/>
        <v>0.75</v>
      </c>
      <c r="O1431" s="34">
        <v>134</v>
      </c>
    </row>
    <row r="1432" spans="1:15" ht="14.25" customHeight="1">
      <c r="A1432" s="23">
        <v>2017</v>
      </c>
      <c r="B1432" s="23" t="s">
        <v>2366</v>
      </c>
      <c r="C1432" s="13" t="s">
        <v>1886</v>
      </c>
      <c r="D1432" s="13" t="s">
        <v>76</v>
      </c>
      <c r="E1432" s="13" t="s">
        <v>204</v>
      </c>
      <c r="F1432" s="24" t="s">
        <v>77</v>
      </c>
      <c r="G1432" s="13"/>
      <c r="H1432" s="13" t="s">
        <v>6</v>
      </c>
      <c r="I1432" s="34">
        <v>234</v>
      </c>
      <c r="J1432" s="34">
        <v>120</v>
      </c>
      <c r="K1432" s="34">
        <v>85</v>
      </c>
      <c r="L1432" s="34">
        <v>628</v>
      </c>
      <c r="M1432" s="24">
        <f t="shared" si="44"/>
        <v>0.51282051282051277</v>
      </c>
      <c r="N1432" s="24">
        <f t="shared" si="45"/>
        <v>0.70833333333333337</v>
      </c>
      <c r="O1432" s="34">
        <v>34</v>
      </c>
    </row>
    <row r="1433" spans="1:15" ht="14.25" customHeight="1">
      <c r="A1433" s="23">
        <v>2017</v>
      </c>
      <c r="B1433" s="23" t="s">
        <v>2366</v>
      </c>
      <c r="C1433" s="13" t="s">
        <v>1886</v>
      </c>
      <c r="D1433" s="13" t="s">
        <v>83</v>
      </c>
      <c r="E1433" s="13" t="s">
        <v>207</v>
      </c>
      <c r="F1433" s="24" t="s">
        <v>85</v>
      </c>
      <c r="G1433" s="13"/>
      <c r="H1433" s="13" t="s">
        <v>6</v>
      </c>
      <c r="I1433" s="34">
        <v>2</v>
      </c>
      <c r="J1433" s="34">
        <v>2</v>
      </c>
      <c r="K1433" s="34">
        <v>2</v>
      </c>
      <c r="L1433" s="34">
        <v>0</v>
      </c>
      <c r="M1433" s="24">
        <f t="shared" si="44"/>
        <v>1</v>
      </c>
      <c r="N1433" s="24">
        <f t="shared" si="45"/>
        <v>1</v>
      </c>
      <c r="O1433" s="34">
        <v>2</v>
      </c>
    </row>
    <row r="1434" spans="1:15" ht="14.25" customHeight="1">
      <c r="A1434" s="23">
        <v>2017</v>
      </c>
      <c r="B1434" s="23" t="s">
        <v>2366</v>
      </c>
      <c r="C1434" s="13" t="s">
        <v>1886</v>
      </c>
      <c r="D1434" s="13" t="s">
        <v>83</v>
      </c>
      <c r="E1434" s="13" t="s">
        <v>206</v>
      </c>
      <c r="F1434" s="24" t="s">
        <v>84</v>
      </c>
      <c r="G1434" s="13"/>
      <c r="H1434" s="13" t="s">
        <v>6</v>
      </c>
      <c r="I1434" s="34">
        <v>7</v>
      </c>
      <c r="J1434" s="34">
        <v>7</v>
      </c>
      <c r="K1434" s="34">
        <v>5</v>
      </c>
      <c r="L1434" s="34">
        <v>12</v>
      </c>
      <c r="M1434" s="24">
        <f t="shared" si="44"/>
        <v>1</v>
      </c>
      <c r="N1434" s="24">
        <f t="shared" si="45"/>
        <v>0.7142857142857143</v>
      </c>
      <c r="O1434" s="34">
        <v>7</v>
      </c>
    </row>
    <row r="1435" spans="1:15" ht="14.25" customHeight="1">
      <c r="A1435" s="23">
        <v>2017</v>
      </c>
      <c r="B1435" s="23" t="s">
        <v>2366</v>
      </c>
      <c r="C1435" s="13" t="s">
        <v>1886</v>
      </c>
      <c r="D1435" s="13" t="s">
        <v>86</v>
      </c>
      <c r="E1435" s="13" t="s">
        <v>206</v>
      </c>
      <c r="F1435" s="24" t="s">
        <v>88</v>
      </c>
      <c r="G1435" s="13"/>
      <c r="H1435" s="13" t="s">
        <v>6</v>
      </c>
      <c r="I1435" s="34">
        <v>92</v>
      </c>
      <c r="J1435" s="34">
        <v>48</v>
      </c>
      <c r="K1435" s="34">
        <v>38</v>
      </c>
      <c r="L1435" s="34">
        <v>467</v>
      </c>
      <c r="M1435" s="24">
        <f t="shared" si="44"/>
        <v>0.52173913043478259</v>
      </c>
      <c r="N1435" s="24">
        <f t="shared" si="45"/>
        <v>0.79166666666666663</v>
      </c>
      <c r="O1435" s="34">
        <v>42</v>
      </c>
    </row>
    <row r="1436" spans="1:15" ht="14.25" customHeight="1">
      <c r="A1436" s="23">
        <v>2017</v>
      </c>
      <c r="B1436" s="23" t="s">
        <v>2366</v>
      </c>
      <c r="C1436" s="13" t="s">
        <v>1886</v>
      </c>
      <c r="D1436" s="13" t="s">
        <v>86</v>
      </c>
      <c r="E1436" s="13" t="s">
        <v>204</v>
      </c>
      <c r="F1436" s="24" t="s">
        <v>984</v>
      </c>
      <c r="G1436" s="13"/>
      <c r="H1436" s="13" t="s">
        <v>203</v>
      </c>
      <c r="I1436" s="34">
        <v>0</v>
      </c>
      <c r="J1436" s="34">
        <v>0</v>
      </c>
      <c r="K1436" s="34">
        <v>0</v>
      </c>
      <c r="L1436" s="34">
        <v>136</v>
      </c>
      <c r="M1436" s="24">
        <f t="shared" si="44"/>
        <v>0</v>
      </c>
      <c r="N1436" s="24">
        <f t="shared" si="45"/>
        <v>0</v>
      </c>
      <c r="O1436" s="34">
        <v>12</v>
      </c>
    </row>
    <row r="1437" spans="1:15" ht="14.25" customHeight="1">
      <c r="A1437" s="23">
        <v>2017</v>
      </c>
      <c r="B1437" s="23" t="s">
        <v>2366</v>
      </c>
      <c r="C1437" s="13" t="s">
        <v>1886</v>
      </c>
      <c r="D1437" s="13" t="s">
        <v>86</v>
      </c>
      <c r="E1437" s="13" t="s">
        <v>204</v>
      </c>
      <c r="F1437" s="24" t="s">
        <v>3112</v>
      </c>
      <c r="G1437" s="13"/>
      <c r="H1437" s="13" t="s">
        <v>6</v>
      </c>
      <c r="I1437" s="34">
        <v>0</v>
      </c>
      <c r="J1437" s="34">
        <v>0</v>
      </c>
      <c r="K1437" s="34">
        <v>0</v>
      </c>
      <c r="L1437" s="34">
        <v>0</v>
      </c>
      <c r="M1437" s="24">
        <f t="shared" si="44"/>
        <v>0</v>
      </c>
      <c r="N1437" s="24">
        <f t="shared" si="45"/>
        <v>0</v>
      </c>
      <c r="O1437" s="34">
        <v>1</v>
      </c>
    </row>
    <row r="1438" spans="1:15" ht="14.25" customHeight="1">
      <c r="A1438" s="23">
        <v>2017</v>
      </c>
      <c r="B1438" s="23" t="s">
        <v>2366</v>
      </c>
      <c r="C1438" s="13" t="s">
        <v>1886</v>
      </c>
      <c r="D1438" s="13" t="s">
        <v>86</v>
      </c>
      <c r="E1438" s="13" t="s">
        <v>204</v>
      </c>
      <c r="F1438" s="24" t="s">
        <v>87</v>
      </c>
      <c r="G1438" s="13"/>
      <c r="H1438" s="13" t="s">
        <v>6</v>
      </c>
      <c r="I1438" s="34">
        <v>31</v>
      </c>
      <c r="J1438" s="34">
        <v>25</v>
      </c>
      <c r="K1438" s="34">
        <v>19</v>
      </c>
      <c r="L1438" s="34">
        <v>196</v>
      </c>
      <c r="M1438" s="24">
        <f t="shared" si="44"/>
        <v>0.80645161290322576</v>
      </c>
      <c r="N1438" s="24">
        <f t="shared" si="45"/>
        <v>0.76</v>
      </c>
      <c r="O1438" s="34">
        <v>15</v>
      </c>
    </row>
    <row r="1439" spans="1:15" ht="14.25" customHeight="1">
      <c r="A1439" s="23">
        <v>2017</v>
      </c>
      <c r="B1439" s="23" t="s">
        <v>2366</v>
      </c>
      <c r="C1439" s="13" t="s">
        <v>1886</v>
      </c>
      <c r="D1439" s="13" t="s">
        <v>89</v>
      </c>
      <c r="E1439" s="13" t="s">
        <v>205</v>
      </c>
      <c r="F1439" s="24" t="s">
        <v>90</v>
      </c>
      <c r="G1439" s="13"/>
      <c r="H1439" s="13" t="s">
        <v>6</v>
      </c>
      <c r="I1439" s="34">
        <v>23</v>
      </c>
      <c r="J1439" s="34">
        <v>14</v>
      </c>
      <c r="K1439" s="34">
        <v>12</v>
      </c>
      <c r="L1439" s="34">
        <v>24</v>
      </c>
      <c r="M1439" s="24">
        <f t="shared" si="44"/>
        <v>0.60869565217391308</v>
      </c>
      <c r="N1439" s="24">
        <f t="shared" si="45"/>
        <v>0.8571428571428571</v>
      </c>
      <c r="O1439" s="34">
        <v>13</v>
      </c>
    </row>
    <row r="1440" spans="1:15" ht="14.25" customHeight="1">
      <c r="A1440" s="23">
        <v>2017</v>
      </c>
      <c r="B1440" s="23" t="s">
        <v>2366</v>
      </c>
      <c r="C1440" s="13" t="s">
        <v>1886</v>
      </c>
      <c r="D1440" s="13" t="s">
        <v>89</v>
      </c>
      <c r="E1440" s="13" t="s">
        <v>205</v>
      </c>
      <c r="F1440" s="24" t="s">
        <v>91</v>
      </c>
      <c r="G1440" s="13"/>
      <c r="H1440" s="13" t="s">
        <v>6</v>
      </c>
      <c r="I1440" s="34">
        <v>10</v>
      </c>
      <c r="J1440" s="34">
        <v>10</v>
      </c>
      <c r="K1440" s="34">
        <v>8</v>
      </c>
      <c r="L1440" s="34">
        <v>8</v>
      </c>
      <c r="M1440" s="24">
        <f t="shared" si="44"/>
        <v>1</v>
      </c>
      <c r="N1440" s="24">
        <f t="shared" si="45"/>
        <v>0.8</v>
      </c>
      <c r="O1440" s="34">
        <v>6</v>
      </c>
    </row>
    <row r="1441" spans="1:15" ht="14.25" customHeight="1">
      <c r="A1441" s="23">
        <v>2017</v>
      </c>
      <c r="B1441" s="23" t="s">
        <v>2366</v>
      </c>
      <c r="C1441" s="13" t="s">
        <v>1886</v>
      </c>
      <c r="D1441" s="13" t="s">
        <v>89</v>
      </c>
      <c r="E1441" s="13" t="s">
        <v>205</v>
      </c>
      <c r="F1441" s="24" t="s">
        <v>92</v>
      </c>
      <c r="G1441" s="13"/>
      <c r="H1441" s="13" t="s">
        <v>6</v>
      </c>
      <c r="I1441" s="34">
        <v>0</v>
      </c>
      <c r="J1441" s="34">
        <v>0</v>
      </c>
      <c r="K1441" s="34">
        <v>0</v>
      </c>
      <c r="L1441" s="34">
        <v>22</v>
      </c>
      <c r="M1441" s="24">
        <f t="shared" si="44"/>
        <v>0</v>
      </c>
      <c r="N1441" s="24">
        <f t="shared" si="45"/>
        <v>0</v>
      </c>
      <c r="O1441" s="34">
        <v>29</v>
      </c>
    </row>
    <row r="1442" spans="1:15" ht="14.25" customHeight="1">
      <c r="A1442" s="23">
        <v>2017</v>
      </c>
      <c r="B1442" s="23" t="s">
        <v>2366</v>
      </c>
      <c r="C1442" s="13" t="s">
        <v>1886</v>
      </c>
      <c r="D1442" s="13" t="s">
        <v>89</v>
      </c>
      <c r="E1442" s="13" t="s">
        <v>206</v>
      </c>
      <c r="F1442" s="24" t="s">
        <v>93</v>
      </c>
      <c r="G1442" s="13"/>
      <c r="H1442" s="13" t="s">
        <v>6</v>
      </c>
      <c r="I1442" s="34">
        <v>0</v>
      </c>
      <c r="J1442" s="34">
        <v>0</v>
      </c>
      <c r="K1442" s="34">
        <v>0</v>
      </c>
      <c r="L1442" s="34">
        <v>1</v>
      </c>
      <c r="M1442" s="24">
        <f t="shared" si="44"/>
        <v>0</v>
      </c>
      <c r="N1442" s="24">
        <f t="shared" si="45"/>
        <v>0</v>
      </c>
      <c r="O1442" s="34">
        <v>0</v>
      </c>
    </row>
    <row r="1443" spans="1:15" ht="14.25" customHeight="1">
      <c r="A1443" s="23">
        <v>2017</v>
      </c>
      <c r="B1443" s="23" t="s">
        <v>2366</v>
      </c>
      <c r="C1443" s="13" t="s">
        <v>1886</v>
      </c>
      <c r="D1443" s="13" t="s">
        <v>89</v>
      </c>
      <c r="E1443" s="13" t="s">
        <v>204</v>
      </c>
      <c r="F1443" s="24" t="s">
        <v>1465</v>
      </c>
      <c r="G1443" s="13"/>
      <c r="H1443" s="13" t="s">
        <v>6</v>
      </c>
      <c r="I1443" s="34">
        <v>160</v>
      </c>
      <c r="J1443" s="34">
        <v>92</v>
      </c>
      <c r="K1443" s="34">
        <v>74</v>
      </c>
      <c r="L1443" s="34">
        <v>373</v>
      </c>
      <c r="M1443" s="24">
        <f t="shared" si="44"/>
        <v>0.57499999999999996</v>
      </c>
      <c r="N1443" s="24">
        <f t="shared" si="45"/>
        <v>0.80434782608695654</v>
      </c>
      <c r="O1443" s="34">
        <v>48</v>
      </c>
    </row>
    <row r="1444" spans="1:15" ht="14.25" customHeight="1">
      <c r="A1444" s="23">
        <v>2017</v>
      </c>
      <c r="B1444" s="23" t="s">
        <v>2366</v>
      </c>
      <c r="C1444" s="13" t="s">
        <v>1886</v>
      </c>
      <c r="D1444" s="13" t="s">
        <v>94</v>
      </c>
      <c r="E1444" s="13" t="s">
        <v>207</v>
      </c>
      <c r="F1444" s="24" t="s">
        <v>99</v>
      </c>
      <c r="G1444" s="13"/>
      <c r="H1444" s="13" t="s">
        <v>6</v>
      </c>
      <c r="I1444" s="34">
        <v>4</v>
      </c>
      <c r="J1444" s="34">
        <v>2</v>
      </c>
      <c r="K1444" s="34">
        <v>1</v>
      </c>
      <c r="L1444" s="34">
        <v>10</v>
      </c>
      <c r="M1444" s="24">
        <f t="shared" si="44"/>
        <v>0.5</v>
      </c>
      <c r="N1444" s="24">
        <f t="shared" si="45"/>
        <v>0.5</v>
      </c>
      <c r="O1444" s="34">
        <v>0</v>
      </c>
    </row>
    <row r="1445" spans="1:15" ht="14.25" customHeight="1">
      <c r="A1445" s="23">
        <v>2017</v>
      </c>
      <c r="B1445" s="23" t="s">
        <v>2366</v>
      </c>
      <c r="C1445" s="13" t="s">
        <v>1886</v>
      </c>
      <c r="D1445" s="13" t="s">
        <v>94</v>
      </c>
      <c r="E1445" s="13" t="s">
        <v>206</v>
      </c>
      <c r="F1445" s="24" t="s">
        <v>96</v>
      </c>
      <c r="G1445" s="13"/>
      <c r="H1445" s="13" t="s">
        <v>6</v>
      </c>
      <c r="I1445" s="34">
        <v>22</v>
      </c>
      <c r="J1445" s="34">
        <v>19</v>
      </c>
      <c r="K1445" s="34">
        <v>17</v>
      </c>
      <c r="L1445" s="34">
        <v>68</v>
      </c>
      <c r="M1445" s="24">
        <f t="shared" si="44"/>
        <v>0.86363636363636365</v>
      </c>
      <c r="N1445" s="24">
        <f t="shared" si="45"/>
        <v>0.89473684210526316</v>
      </c>
      <c r="O1445" s="34">
        <v>8</v>
      </c>
    </row>
    <row r="1446" spans="1:15" ht="14.25" customHeight="1">
      <c r="A1446" s="23">
        <v>2017</v>
      </c>
      <c r="B1446" s="23" t="s">
        <v>2366</v>
      </c>
      <c r="C1446" s="13" t="s">
        <v>1886</v>
      </c>
      <c r="D1446" s="13" t="s">
        <v>94</v>
      </c>
      <c r="E1446" s="13" t="s">
        <v>206</v>
      </c>
      <c r="F1446" s="24" t="s">
        <v>97</v>
      </c>
      <c r="G1446" s="13"/>
      <c r="H1446" s="13" t="s">
        <v>6</v>
      </c>
      <c r="I1446" s="34">
        <v>30</v>
      </c>
      <c r="J1446" s="34">
        <v>27</v>
      </c>
      <c r="K1446" s="34">
        <v>20</v>
      </c>
      <c r="L1446" s="34">
        <v>93</v>
      </c>
      <c r="M1446" s="24">
        <f t="shared" si="44"/>
        <v>0.9</v>
      </c>
      <c r="N1446" s="24">
        <f t="shared" si="45"/>
        <v>0.7407407407407407</v>
      </c>
      <c r="O1446" s="34">
        <v>9</v>
      </c>
    </row>
    <row r="1447" spans="1:15" ht="14.25" customHeight="1">
      <c r="A1447" s="23">
        <v>2017</v>
      </c>
      <c r="B1447" s="23" t="s">
        <v>2366</v>
      </c>
      <c r="C1447" s="13" t="s">
        <v>1886</v>
      </c>
      <c r="D1447" s="13" t="s">
        <v>94</v>
      </c>
      <c r="E1447" s="13" t="s">
        <v>206</v>
      </c>
      <c r="F1447" s="24" t="s">
        <v>98</v>
      </c>
      <c r="G1447" s="13"/>
      <c r="H1447" s="13" t="s">
        <v>6</v>
      </c>
      <c r="I1447" s="34">
        <v>22</v>
      </c>
      <c r="J1447" s="34">
        <v>21</v>
      </c>
      <c r="K1447" s="34">
        <v>17</v>
      </c>
      <c r="L1447" s="34">
        <v>64</v>
      </c>
      <c r="M1447" s="24">
        <f t="shared" si="44"/>
        <v>0.95454545454545459</v>
      </c>
      <c r="N1447" s="24">
        <f t="shared" si="45"/>
        <v>0.80952380952380953</v>
      </c>
      <c r="O1447" s="34">
        <v>5</v>
      </c>
    </row>
    <row r="1448" spans="1:15" ht="14.25" customHeight="1">
      <c r="A1448" s="23">
        <v>2017</v>
      </c>
      <c r="B1448" s="23" t="s">
        <v>2366</v>
      </c>
      <c r="C1448" s="13" t="s">
        <v>1886</v>
      </c>
      <c r="D1448" s="13" t="s">
        <v>94</v>
      </c>
      <c r="E1448" s="13" t="s">
        <v>204</v>
      </c>
      <c r="F1448" s="24" t="s">
        <v>1463</v>
      </c>
      <c r="G1448" s="13"/>
      <c r="H1448" s="13" t="s">
        <v>6</v>
      </c>
      <c r="I1448" s="34">
        <v>58</v>
      </c>
      <c r="J1448" s="34">
        <v>48</v>
      </c>
      <c r="K1448" s="34">
        <v>33</v>
      </c>
      <c r="L1448" s="34">
        <v>261</v>
      </c>
      <c r="M1448" s="24">
        <f t="shared" si="44"/>
        <v>0.82758620689655171</v>
      </c>
      <c r="N1448" s="24">
        <f t="shared" si="45"/>
        <v>0.6875</v>
      </c>
      <c r="O1448" s="34">
        <v>18</v>
      </c>
    </row>
    <row r="1449" spans="1:15" ht="14.25" customHeight="1">
      <c r="A1449" s="23">
        <v>2017</v>
      </c>
      <c r="B1449" s="23" t="s">
        <v>2366</v>
      </c>
      <c r="C1449" s="13" t="s">
        <v>1886</v>
      </c>
      <c r="D1449" s="13" t="s">
        <v>100</v>
      </c>
      <c r="E1449" s="13" t="s">
        <v>207</v>
      </c>
      <c r="F1449" s="24" t="s">
        <v>103</v>
      </c>
      <c r="G1449" s="13"/>
      <c r="H1449" s="13" t="s">
        <v>6</v>
      </c>
      <c r="I1449" s="34">
        <v>8</v>
      </c>
      <c r="J1449" s="34">
        <v>6</v>
      </c>
      <c r="K1449" s="34">
        <v>5</v>
      </c>
      <c r="L1449" s="34">
        <v>10</v>
      </c>
      <c r="M1449" s="24">
        <f t="shared" si="44"/>
        <v>0.75</v>
      </c>
      <c r="N1449" s="24">
        <f t="shared" si="45"/>
        <v>0.83333333333333337</v>
      </c>
      <c r="O1449" s="34">
        <v>1</v>
      </c>
    </row>
    <row r="1450" spans="1:15" ht="14.25" customHeight="1">
      <c r="A1450" s="23">
        <v>2017</v>
      </c>
      <c r="B1450" s="23" t="s">
        <v>2366</v>
      </c>
      <c r="C1450" s="13" t="s">
        <v>1886</v>
      </c>
      <c r="D1450" s="13" t="s">
        <v>100</v>
      </c>
      <c r="E1450" s="13" t="s">
        <v>206</v>
      </c>
      <c r="F1450" s="24" t="s">
        <v>102</v>
      </c>
      <c r="G1450" s="13"/>
      <c r="H1450" s="13" t="s">
        <v>6</v>
      </c>
      <c r="I1450" s="34">
        <v>8</v>
      </c>
      <c r="J1450" s="34">
        <v>8</v>
      </c>
      <c r="K1450" s="34">
        <v>8</v>
      </c>
      <c r="L1450" s="34">
        <v>30</v>
      </c>
      <c r="M1450" s="24">
        <f t="shared" si="44"/>
        <v>1</v>
      </c>
      <c r="N1450" s="24">
        <f t="shared" si="45"/>
        <v>1</v>
      </c>
      <c r="O1450" s="34">
        <v>11</v>
      </c>
    </row>
    <row r="1451" spans="1:15" ht="14.25" customHeight="1">
      <c r="A1451" s="23">
        <v>2017</v>
      </c>
      <c r="B1451" s="23" t="s">
        <v>2366</v>
      </c>
      <c r="C1451" s="13" t="s">
        <v>1886</v>
      </c>
      <c r="D1451" s="13" t="s">
        <v>100</v>
      </c>
      <c r="E1451" s="13" t="s">
        <v>204</v>
      </c>
      <c r="F1451" s="24" t="s">
        <v>1468</v>
      </c>
      <c r="G1451" s="13"/>
      <c r="H1451" s="13" t="s">
        <v>6</v>
      </c>
      <c r="I1451" s="34">
        <v>39</v>
      </c>
      <c r="J1451" s="34">
        <v>26</v>
      </c>
      <c r="K1451" s="34">
        <v>17</v>
      </c>
      <c r="L1451" s="34">
        <v>130</v>
      </c>
      <c r="M1451" s="24">
        <f t="shared" si="44"/>
        <v>0.66666666666666663</v>
      </c>
      <c r="N1451" s="24">
        <f t="shared" si="45"/>
        <v>0.65384615384615385</v>
      </c>
      <c r="O1451" s="34">
        <v>14</v>
      </c>
    </row>
    <row r="1452" spans="1:15" ht="14.25" customHeight="1">
      <c r="A1452" s="23">
        <v>2017</v>
      </c>
      <c r="B1452" s="23" t="s">
        <v>2366</v>
      </c>
      <c r="C1452" s="13" t="s">
        <v>1886</v>
      </c>
      <c r="D1452" s="13" t="s">
        <v>100</v>
      </c>
      <c r="E1452" s="13" t="s">
        <v>204</v>
      </c>
      <c r="F1452" s="24" t="s">
        <v>101</v>
      </c>
      <c r="G1452" s="13"/>
      <c r="H1452" s="13" t="s">
        <v>6</v>
      </c>
      <c r="I1452" s="34">
        <v>11</v>
      </c>
      <c r="J1452" s="34">
        <v>8</v>
      </c>
      <c r="K1452" s="34">
        <v>6</v>
      </c>
      <c r="L1452" s="34">
        <v>28</v>
      </c>
      <c r="M1452" s="24">
        <f t="shared" si="44"/>
        <v>0.72727272727272729</v>
      </c>
      <c r="N1452" s="24">
        <f t="shared" si="45"/>
        <v>0.75</v>
      </c>
      <c r="O1452" s="34">
        <v>3</v>
      </c>
    </row>
    <row r="1453" spans="1:15" ht="14.25" customHeight="1">
      <c r="A1453" s="23">
        <v>2017</v>
      </c>
      <c r="B1453" s="23" t="s">
        <v>2366</v>
      </c>
      <c r="C1453" s="13" t="s">
        <v>1886</v>
      </c>
      <c r="D1453" s="13" t="s">
        <v>104</v>
      </c>
      <c r="E1453" s="13" t="s">
        <v>207</v>
      </c>
      <c r="F1453" s="24" t="s">
        <v>119</v>
      </c>
      <c r="G1453" s="13"/>
      <c r="H1453" s="13" t="s">
        <v>6</v>
      </c>
      <c r="I1453" s="34">
        <v>21</v>
      </c>
      <c r="J1453" s="34">
        <v>17</v>
      </c>
      <c r="K1453" s="34">
        <v>7</v>
      </c>
      <c r="L1453" s="34">
        <v>65</v>
      </c>
      <c r="M1453" s="24">
        <f t="shared" si="44"/>
        <v>0.80952380952380953</v>
      </c>
      <c r="N1453" s="24">
        <f t="shared" si="45"/>
        <v>0.41176470588235292</v>
      </c>
      <c r="O1453" s="34">
        <v>3</v>
      </c>
    </row>
    <row r="1454" spans="1:15" ht="14.25" customHeight="1">
      <c r="A1454" s="23">
        <v>2017</v>
      </c>
      <c r="B1454" s="23" t="s">
        <v>2366</v>
      </c>
      <c r="C1454" s="13" t="s">
        <v>1886</v>
      </c>
      <c r="D1454" s="13" t="s">
        <v>104</v>
      </c>
      <c r="E1454" s="13" t="s">
        <v>205</v>
      </c>
      <c r="F1454" s="24" t="s">
        <v>106</v>
      </c>
      <c r="G1454" s="13"/>
      <c r="H1454" s="13" t="s">
        <v>6</v>
      </c>
      <c r="I1454" s="34">
        <v>49</v>
      </c>
      <c r="J1454" s="34">
        <v>42</v>
      </c>
      <c r="K1454" s="34">
        <v>35</v>
      </c>
      <c r="L1454" s="34">
        <v>77</v>
      </c>
      <c r="M1454" s="24">
        <f t="shared" si="44"/>
        <v>0.8571428571428571</v>
      </c>
      <c r="N1454" s="24">
        <f t="shared" si="45"/>
        <v>0.83333333333333337</v>
      </c>
      <c r="O1454" s="34">
        <v>23</v>
      </c>
    </row>
    <row r="1455" spans="1:15" ht="14.25" customHeight="1">
      <c r="A1455" s="23">
        <v>2017</v>
      </c>
      <c r="B1455" s="23" t="s">
        <v>2366</v>
      </c>
      <c r="C1455" s="13" t="s">
        <v>1886</v>
      </c>
      <c r="D1455" s="13" t="s">
        <v>104</v>
      </c>
      <c r="E1455" s="13" t="s">
        <v>205</v>
      </c>
      <c r="F1455" s="24" t="s">
        <v>107</v>
      </c>
      <c r="G1455" s="13"/>
      <c r="H1455" s="13" t="s">
        <v>6</v>
      </c>
      <c r="I1455" s="34">
        <v>37</v>
      </c>
      <c r="J1455" s="34">
        <v>31</v>
      </c>
      <c r="K1455" s="34">
        <v>17</v>
      </c>
      <c r="L1455" s="34">
        <v>42</v>
      </c>
      <c r="M1455" s="24">
        <f t="shared" si="44"/>
        <v>0.83783783783783783</v>
      </c>
      <c r="N1455" s="24">
        <f t="shared" si="45"/>
        <v>0.54838709677419351</v>
      </c>
      <c r="O1455" s="34">
        <v>15</v>
      </c>
    </row>
    <row r="1456" spans="1:15" ht="14.25" customHeight="1">
      <c r="A1456" s="23">
        <v>2017</v>
      </c>
      <c r="B1456" s="23" t="s">
        <v>2366</v>
      </c>
      <c r="C1456" s="13" t="s">
        <v>1886</v>
      </c>
      <c r="D1456" s="13" t="s">
        <v>104</v>
      </c>
      <c r="E1456" s="13" t="s">
        <v>205</v>
      </c>
      <c r="F1456" s="24" t="s">
        <v>108</v>
      </c>
      <c r="G1456" s="13"/>
      <c r="H1456" s="13" t="s">
        <v>6</v>
      </c>
      <c r="I1456" s="34">
        <v>71</v>
      </c>
      <c r="J1456" s="34">
        <v>49</v>
      </c>
      <c r="K1456" s="34">
        <v>43</v>
      </c>
      <c r="L1456" s="34">
        <v>84</v>
      </c>
      <c r="M1456" s="24">
        <f t="shared" si="44"/>
        <v>0.6901408450704225</v>
      </c>
      <c r="N1456" s="24">
        <f t="shared" si="45"/>
        <v>0.87755102040816324</v>
      </c>
      <c r="O1456" s="34">
        <v>29</v>
      </c>
    </row>
    <row r="1457" spans="1:15" ht="14.25" customHeight="1">
      <c r="A1457" s="23">
        <v>2017</v>
      </c>
      <c r="B1457" s="23" t="s">
        <v>2366</v>
      </c>
      <c r="C1457" s="13" t="s">
        <v>1886</v>
      </c>
      <c r="D1457" s="13" t="s">
        <v>104</v>
      </c>
      <c r="E1457" s="13" t="s">
        <v>205</v>
      </c>
      <c r="F1457" s="24" t="s">
        <v>109</v>
      </c>
      <c r="G1457" s="13"/>
      <c r="H1457" s="13" t="s">
        <v>6</v>
      </c>
      <c r="I1457" s="34">
        <v>12</v>
      </c>
      <c r="J1457" s="34">
        <v>10</v>
      </c>
      <c r="K1457" s="34">
        <v>8</v>
      </c>
      <c r="L1457" s="34">
        <v>25</v>
      </c>
      <c r="M1457" s="24">
        <f t="shared" si="44"/>
        <v>0.83333333333333337</v>
      </c>
      <c r="N1457" s="24">
        <f t="shared" si="45"/>
        <v>0.8</v>
      </c>
      <c r="O1457" s="34">
        <v>13</v>
      </c>
    </row>
    <row r="1458" spans="1:15" ht="14.25" customHeight="1">
      <c r="A1458" s="23">
        <v>2017</v>
      </c>
      <c r="B1458" s="23" t="s">
        <v>2366</v>
      </c>
      <c r="C1458" s="13" t="s">
        <v>1886</v>
      </c>
      <c r="D1458" s="13" t="s">
        <v>104</v>
      </c>
      <c r="E1458" s="13" t="s">
        <v>205</v>
      </c>
      <c r="F1458" s="24" t="s">
        <v>110</v>
      </c>
      <c r="G1458" s="13"/>
      <c r="H1458" s="13" t="s">
        <v>6</v>
      </c>
      <c r="I1458" s="34">
        <v>63</v>
      </c>
      <c r="J1458" s="34">
        <v>22</v>
      </c>
      <c r="K1458" s="34">
        <v>20</v>
      </c>
      <c r="L1458" s="34">
        <v>42</v>
      </c>
      <c r="M1458" s="24">
        <f t="shared" si="44"/>
        <v>0.34920634920634919</v>
      </c>
      <c r="N1458" s="24">
        <f t="shared" si="45"/>
        <v>0.90909090909090906</v>
      </c>
      <c r="O1458" s="34">
        <v>25</v>
      </c>
    </row>
    <row r="1459" spans="1:15" ht="14.25" customHeight="1">
      <c r="A1459" s="23">
        <v>2017</v>
      </c>
      <c r="B1459" s="23" t="s">
        <v>2366</v>
      </c>
      <c r="C1459" s="13" t="s">
        <v>1886</v>
      </c>
      <c r="D1459" s="13" t="s">
        <v>104</v>
      </c>
      <c r="E1459" s="13" t="s">
        <v>205</v>
      </c>
      <c r="F1459" s="24" t="s">
        <v>111</v>
      </c>
      <c r="G1459" s="13"/>
      <c r="H1459" s="13" t="s">
        <v>6</v>
      </c>
      <c r="I1459" s="34">
        <v>12</v>
      </c>
      <c r="J1459" s="34">
        <v>11</v>
      </c>
      <c r="K1459" s="34">
        <v>6</v>
      </c>
      <c r="L1459" s="34">
        <v>36</v>
      </c>
      <c r="M1459" s="24">
        <f t="shared" si="44"/>
        <v>0.91666666666666663</v>
      </c>
      <c r="N1459" s="24">
        <f t="shared" si="45"/>
        <v>0.54545454545454541</v>
      </c>
      <c r="O1459" s="34">
        <v>10</v>
      </c>
    </row>
    <row r="1460" spans="1:15" ht="14.25" customHeight="1">
      <c r="A1460" s="23">
        <v>2017</v>
      </c>
      <c r="B1460" s="23" t="s">
        <v>2366</v>
      </c>
      <c r="C1460" s="13" t="s">
        <v>1886</v>
      </c>
      <c r="D1460" s="13" t="s">
        <v>104</v>
      </c>
      <c r="E1460" s="13" t="s">
        <v>206</v>
      </c>
      <c r="F1460" s="24" t="s">
        <v>112</v>
      </c>
      <c r="G1460" s="13"/>
      <c r="H1460" s="13" t="s">
        <v>6</v>
      </c>
      <c r="I1460" s="34">
        <v>36</v>
      </c>
      <c r="J1460" s="34">
        <v>19</v>
      </c>
      <c r="K1460" s="34">
        <v>15</v>
      </c>
      <c r="L1460" s="34">
        <v>33</v>
      </c>
      <c r="M1460" s="24">
        <f t="shared" si="44"/>
        <v>0.52777777777777779</v>
      </c>
      <c r="N1460" s="24">
        <f t="shared" si="45"/>
        <v>0.78947368421052633</v>
      </c>
      <c r="O1460" s="34">
        <v>0</v>
      </c>
    </row>
    <row r="1461" spans="1:15" ht="14.25" customHeight="1">
      <c r="A1461" s="23">
        <v>2017</v>
      </c>
      <c r="B1461" s="23" t="s">
        <v>2366</v>
      </c>
      <c r="C1461" s="13" t="s">
        <v>1886</v>
      </c>
      <c r="D1461" s="13" t="s">
        <v>104</v>
      </c>
      <c r="E1461" s="13" t="s">
        <v>206</v>
      </c>
      <c r="F1461" s="24" t="s">
        <v>113</v>
      </c>
      <c r="G1461" s="13"/>
      <c r="H1461" s="13" t="s">
        <v>6</v>
      </c>
      <c r="I1461" s="34">
        <v>9</v>
      </c>
      <c r="J1461" s="34">
        <v>9</v>
      </c>
      <c r="K1461" s="34">
        <v>6</v>
      </c>
      <c r="L1461" s="34">
        <v>9</v>
      </c>
      <c r="M1461" s="24">
        <f t="shared" si="44"/>
        <v>1</v>
      </c>
      <c r="N1461" s="24">
        <f t="shared" si="45"/>
        <v>0.66666666666666663</v>
      </c>
      <c r="O1461" s="34">
        <v>0</v>
      </c>
    </row>
    <row r="1462" spans="1:15" ht="14.25" customHeight="1">
      <c r="A1462" s="23">
        <v>2017</v>
      </c>
      <c r="B1462" s="23" t="s">
        <v>2366</v>
      </c>
      <c r="C1462" s="13" t="s">
        <v>1886</v>
      </c>
      <c r="D1462" s="13" t="s">
        <v>104</v>
      </c>
      <c r="E1462" s="13" t="s">
        <v>206</v>
      </c>
      <c r="F1462" s="24" t="s">
        <v>114</v>
      </c>
      <c r="G1462" s="13"/>
      <c r="H1462" s="13" t="s">
        <v>6</v>
      </c>
      <c r="I1462" s="34">
        <v>11</v>
      </c>
      <c r="J1462" s="34">
        <v>10</v>
      </c>
      <c r="K1462" s="34">
        <v>7</v>
      </c>
      <c r="L1462" s="34">
        <v>22</v>
      </c>
      <c r="M1462" s="24">
        <f t="shared" si="44"/>
        <v>0.90909090909090906</v>
      </c>
      <c r="N1462" s="24">
        <f t="shared" si="45"/>
        <v>0.7</v>
      </c>
      <c r="O1462" s="34">
        <v>0</v>
      </c>
    </row>
    <row r="1463" spans="1:15" ht="14.25" customHeight="1">
      <c r="A1463" s="23">
        <v>2017</v>
      </c>
      <c r="B1463" s="23" t="s">
        <v>2366</v>
      </c>
      <c r="C1463" s="13" t="s">
        <v>1886</v>
      </c>
      <c r="D1463" s="13" t="s">
        <v>104</v>
      </c>
      <c r="E1463" s="13" t="s">
        <v>206</v>
      </c>
      <c r="F1463" s="24" t="s">
        <v>115</v>
      </c>
      <c r="G1463" s="13"/>
      <c r="H1463" s="13" t="s">
        <v>6</v>
      </c>
      <c r="I1463" s="34">
        <v>42</v>
      </c>
      <c r="J1463" s="34">
        <v>25</v>
      </c>
      <c r="K1463" s="34">
        <v>16</v>
      </c>
      <c r="L1463" s="34">
        <v>94</v>
      </c>
      <c r="M1463" s="24">
        <f t="shared" si="44"/>
        <v>0.59523809523809523</v>
      </c>
      <c r="N1463" s="24">
        <f t="shared" si="45"/>
        <v>0.64</v>
      </c>
      <c r="O1463" s="34">
        <v>14</v>
      </c>
    </row>
    <row r="1464" spans="1:15" ht="14.25" customHeight="1">
      <c r="A1464" s="23">
        <v>2017</v>
      </c>
      <c r="B1464" s="23" t="s">
        <v>2366</v>
      </c>
      <c r="C1464" s="13" t="s">
        <v>1886</v>
      </c>
      <c r="D1464" s="13" t="s">
        <v>104</v>
      </c>
      <c r="E1464" s="13" t="s">
        <v>206</v>
      </c>
      <c r="F1464" s="24" t="s">
        <v>116</v>
      </c>
      <c r="G1464" s="13"/>
      <c r="H1464" s="13" t="s">
        <v>6</v>
      </c>
      <c r="I1464" s="34">
        <v>8</v>
      </c>
      <c r="J1464" s="34">
        <v>6</v>
      </c>
      <c r="K1464" s="34">
        <v>6</v>
      </c>
      <c r="L1464" s="34">
        <v>42</v>
      </c>
      <c r="M1464" s="24">
        <f t="shared" si="44"/>
        <v>0.75</v>
      </c>
      <c r="N1464" s="24">
        <f t="shared" si="45"/>
        <v>1</v>
      </c>
      <c r="O1464" s="34">
        <v>4</v>
      </c>
    </row>
    <row r="1465" spans="1:15" ht="14.25" customHeight="1">
      <c r="A1465" s="23">
        <v>2017</v>
      </c>
      <c r="B1465" s="23" t="s">
        <v>2366</v>
      </c>
      <c r="C1465" s="13" t="s">
        <v>1886</v>
      </c>
      <c r="D1465" s="13" t="s">
        <v>104</v>
      </c>
      <c r="E1465" s="13" t="s">
        <v>206</v>
      </c>
      <c r="F1465" s="24" t="s">
        <v>117</v>
      </c>
      <c r="G1465" s="13"/>
      <c r="H1465" s="13" t="s">
        <v>6</v>
      </c>
      <c r="I1465" s="34">
        <v>17</v>
      </c>
      <c r="J1465" s="34">
        <v>16</v>
      </c>
      <c r="K1465" s="34">
        <v>13</v>
      </c>
      <c r="L1465" s="34">
        <v>62</v>
      </c>
      <c r="M1465" s="24">
        <f t="shared" si="44"/>
        <v>0.94117647058823528</v>
      </c>
      <c r="N1465" s="24">
        <f t="shared" si="45"/>
        <v>0.8125</v>
      </c>
      <c r="O1465" s="34">
        <v>7</v>
      </c>
    </row>
    <row r="1466" spans="1:15" ht="14.25" customHeight="1">
      <c r="A1466" s="23">
        <v>2017</v>
      </c>
      <c r="B1466" s="23" t="s">
        <v>2366</v>
      </c>
      <c r="C1466" s="13" t="s">
        <v>1886</v>
      </c>
      <c r="D1466" s="13" t="s">
        <v>104</v>
      </c>
      <c r="E1466" s="13" t="s">
        <v>206</v>
      </c>
      <c r="F1466" s="24" t="s">
        <v>118</v>
      </c>
      <c r="G1466" s="13"/>
      <c r="H1466" s="13" t="s">
        <v>6</v>
      </c>
      <c r="I1466" s="34">
        <v>24</v>
      </c>
      <c r="J1466" s="34">
        <v>21</v>
      </c>
      <c r="K1466" s="34">
        <v>16</v>
      </c>
      <c r="L1466" s="34">
        <v>51</v>
      </c>
      <c r="M1466" s="24">
        <f t="shared" si="44"/>
        <v>0.875</v>
      </c>
      <c r="N1466" s="24">
        <f t="shared" si="45"/>
        <v>0.76190476190476186</v>
      </c>
      <c r="O1466" s="34">
        <v>3</v>
      </c>
    </row>
    <row r="1467" spans="1:15" ht="14.25" customHeight="1">
      <c r="A1467" s="23">
        <v>2017</v>
      </c>
      <c r="B1467" s="23" t="s">
        <v>2366</v>
      </c>
      <c r="C1467" s="13" t="s">
        <v>1886</v>
      </c>
      <c r="D1467" s="13" t="s">
        <v>104</v>
      </c>
      <c r="E1467" s="13" t="s">
        <v>204</v>
      </c>
      <c r="F1467" s="24" t="s">
        <v>1486</v>
      </c>
      <c r="G1467" s="13"/>
      <c r="H1467" s="13" t="s">
        <v>6</v>
      </c>
      <c r="I1467" s="34">
        <v>590</v>
      </c>
      <c r="J1467" s="34">
        <v>227</v>
      </c>
      <c r="K1467" s="34">
        <v>112</v>
      </c>
      <c r="L1467" s="34">
        <v>855</v>
      </c>
      <c r="M1467" s="24">
        <f t="shared" si="44"/>
        <v>0.38474576271186439</v>
      </c>
      <c r="N1467" s="24">
        <f t="shared" si="45"/>
        <v>0.4933920704845815</v>
      </c>
      <c r="O1467" s="34">
        <v>50</v>
      </c>
    </row>
    <row r="1468" spans="1:15" ht="14.25" customHeight="1">
      <c r="A1468" s="23">
        <v>2017</v>
      </c>
      <c r="B1468" s="23" t="s">
        <v>2366</v>
      </c>
      <c r="C1468" s="13" t="s">
        <v>1886</v>
      </c>
      <c r="D1468" s="13" t="s">
        <v>104</v>
      </c>
      <c r="E1468" s="13" t="s">
        <v>204</v>
      </c>
      <c r="F1468" s="24" t="s">
        <v>1470</v>
      </c>
      <c r="G1468" s="13"/>
      <c r="H1468" s="13" t="s">
        <v>6</v>
      </c>
      <c r="I1468" s="34">
        <v>328</v>
      </c>
      <c r="J1468" s="34">
        <v>176</v>
      </c>
      <c r="K1468" s="34">
        <v>99</v>
      </c>
      <c r="L1468" s="34">
        <v>398</v>
      </c>
      <c r="M1468" s="24">
        <f t="shared" si="44"/>
        <v>0.53658536585365857</v>
      </c>
      <c r="N1468" s="24">
        <f t="shared" si="45"/>
        <v>0.5625</v>
      </c>
      <c r="O1468" s="34">
        <v>25</v>
      </c>
    </row>
    <row r="1469" spans="1:15" ht="14.25" customHeight="1">
      <c r="A1469" s="23">
        <v>2017</v>
      </c>
      <c r="B1469" s="23" t="s">
        <v>2366</v>
      </c>
      <c r="C1469" s="13" t="s">
        <v>1886</v>
      </c>
      <c r="D1469" s="13" t="s">
        <v>104</v>
      </c>
      <c r="E1469" s="13" t="s">
        <v>204</v>
      </c>
      <c r="F1469" s="24" t="s">
        <v>1471</v>
      </c>
      <c r="G1469" s="13"/>
      <c r="H1469" s="13" t="s">
        <v>6</v>
      </c>
      <c r="I1469" s="34">
        <v>302</v>
      </c>
      <c r="J1469" s="34">
        <v>224</v>
      </c>
      <c r="K1469" s="34">
        <v>120</v>
      </c>
      <c r="L1469" s="34">
        <v>599</v>
      </c>
      <c r="M1469" s="24">
        <f t="shared" si="44"/>
        <v>0.74172185430463577</v>
      </c>
      <c r="N1469" s="24">
        <f t="shared" si="45"/>
        <v>0.5357142857142857</v>
      </c>
      <c r="O1469" s="34">
        <v>41</v>
      </c>
    </row>
    <row r="1470" spans="1:15" ht="14.25" customHeight="1">
      <c r="A1470" s="23">
        <v>2017</v>
      </c>
      <c r="B1470" s="23" t="s">
        <v>2366</v>
      </c>
      <c r="C1470" s="13" t="s">
        <v>1886</v>
      </c>
      <c r="D1470" s="13" t="s">
        <v>104</v>
      </c>
      <c r="E1470" s="13" t="s">
        <v>204</v>
      </c>
      <c r="F1470" s="24" t="s">
        <v>1472</v>
      </c>
      <c r="G1470" s="13"/>
      <c r="H1470" s="13" t="s">
        <v>6</v>
      </c>
      <c r="I1470" s="34">
        <v>614</v>
      </c>
      <c r="J1470" s="34">
        <v>377</v>
      </c>
      <c r="K1470" s="34">
        <v>189</v>
      </c>
      <c r="L1470" s="34">
        <v>1411</v>
      </c>
      <c r="M1470" s="24">
        <f t="shared" si="44"/>
        <v>0.61400651465798051</v>
      </c>
      <c r="N1470" s="24">
        <f t="shared" si="45"/>
        <v>0.50132625994694957</v>
      </c>
      <c r="O1470" s="34">
        <v>95</v>
      </c>
    </row>
    <row r="1471" spans="1:15" ht="14.25" customHeight="1">
      <c r="A1471" s="23">
        <v>2017</v>
      </c>
      <c r="B1471" s="23" t="s">
        <v>2366</v>
      </c>
      <c r="C1471" s="13" t="s">
        <v>1886</v>
      </c>
      <c r="D1471" s="13" t="s">
        <v>120</v>
      </c>
      <c r="E1471" s="13" t="s">
        <v>207</v>
      </c>
      <c r="F1471" s="24" t="s">
        <v>155</v>
      </c>
      <c r="G1471" s="13"/>
      <c r="H1471" s="13" t="s">
        <v>6</v>
      </c>
      <c r="I1471" s="34">
        <v>7</v>
      </c>
      <c r="J1471" s="34">
        <v>5</v>
      </c>
      <c r="K1471" s="34">
        <v>5</v>
      </c>
      <c r="L1471" s="34">
        <v>10</v>
      </c>
      <c r="M1471" s="24">
        <f t="shared" si="44"/>
        <v>0.7142857142857143</v>
      </c>
      <c r="N1471" s="24">
        <f t="shared" si="45"/>
        <v>1</v>
      </c>
      <c r="O1471" s="34">
        <v>0</v>
      </c>
    </row>
    <row r="1472" spans="1:15" ht="14.25" customHeight="1">
      <c r="A1472" s="23">
        <v>2017</v>
      </c>
      <c r="B1472" s="23" t="s">
        <v>2366</v>
      </c>
      <c r="C1472" s="13" t="s">
        <v>1886</v>
      </c>
      <c r="D1472" s="13" t="s">
        <v>120</v>
      </c>
      <c r="E1472" s="13" t="s">
        <v>2704</v>
      </c>
      <c r="F1472" s="24" t="s">
        <v>121</v>
      </c>
      <c r="G1472" s="13"/>
      <c r="H1472" s="13" t="s">
        <v>6</v>
      </c>
      <c r="I1472" s="34">
        <v>135</v>
      </c>
      <c r="J1472" s="34">
        <v>7</v>
      </c>
      <c r="K1472" s="34">
        <v>6</v>
      </c>
      <c r="L1472" s="34">
        <v>19</v>
      </c>
      <c r="M1472" s="24">
        <f t="shared" si="44"/>
        <v>5.185185185185185E-2</v>
      </c>
      <c r="N1472" s="24">
        <f t="shared" si="45"/>
        <v>0.8571428571428571</v>
      </c>
      <c r="O1472" s="34">
        <v>6</v>
      </c>
    </row>
    <row r="1473" spans="1:15" ht="14.25" customHeight="1">
      <c r="A1473" s="23">
        <v>2017</v>
      </c>
      <c r="B1473" s="23" t="s">
        <v>2366</v>
      </c>
      <c r="C1473" s="13" t="s">
        <v>1886</v>
      </c>
      <c r="D1473" s="13" t="s">
        <v>120</v>
      </c>
      <c r="E1473" s="13" t="s">
        <v>2704</v>
      </c>
      <c r="F1473" s="24" t="s">
        <v>122</v>
      </c>
      <c r="G1473" s="13"/>
      <c r="H1473" s="13" t="s">
        <v>6</v>
      </c>
      <c r="I1473" s="34">
        <v>8</v>
      </c>
      <c r="J1473" s="34">
        <v>2</v>
      </c>
      <c r="K1473" s="34">
        <v>2</v>
      </c>
      <c r="L1473" s="34">
        <v>7</v>
      </c>
      <c r="M1473" s="24">
        <f t="shared" si="44"/>
        <v>0.25</v>
      </c>
      <c r="N1473" s="24">
        <f t="shared" si="45"/>
        <v>1</v>
      </c>
      <c r="O1473" s="34">
        <v>2</v>
      </c>
    </row>
    <row r="1474" spans="1:15" ht="14.25" customHeight="1">
      <c r="A1474" s="23">
        <v>2017</v>
      </c>
      <c r="B1474" s="23" t="s">
        <v>2366</v>
      </c>
      <c r="C1474" s="13" t="s">
        <v>1886</v>
      </c>
      <c r="D1474" s="13" t="s">
        <v>120</v>
      </c>
      <c r="E1474" s="13" t="s">
        <v>2704</v>
      </c>
      <c r="F1474" s="24" t="s">
        <v>123</v>
      </c>
      <c r="G1474" s="13"/>
      <c r="H1474" s="13" t="s">
        <v>6</v>
      </c>
      <c r="I1474" s="34">
        <v>0</v>
      </c>
      <c r="J1474" s="34">
        <v>0</v>
      </c>
      <c r="K1474" s="34">
        <v>0</v>
      </c>
      <c r="L1474" s="34">
        <v>2</v>
      </c>
      <c r="M1474" s="24">
        <f t="shared" ref="M1474:M1537" si="46">+IFERROR(J1474/I1474,0)</f>
        <v>0</v>
      </c>
      <c r="N1474" s="24">
        <f t="shared" ref="N1474:N1537" si="47">+IFERROR(K1474/J1474,0)</f>
        <v>0</v>
      </c>
      <c r="O1474" s="34">
        <v>0</v>
      </c>
    </row>
    <row r="1475" spans="1:15" ht="14.25" customHeight="1">
      <c r="A1475" s="23">
        <v>2017</v>
      </c>
      <c r="B1475" s="23" t="s">
        <v>2366</v>
      </c>
      <c r="C1475" s="13" t="s">
        <v>1886</v>
      </c>
      <c r="D1475" s="13" t="s">
        <v>120</v>
      </c>
      <c r="E1475" s="13" t="s">
        <v>2704</v>
      </c>
      <c r="F1475" s="24" t="s">
        <v>124</v>
      </c>
      <c r="G1475" s="13"/>
      <c r="H1475" s="13" t="s">
        <v>6</v>
      </c>
      <c r="I1475" s="34">
        <v>0</v>
      </c>
      <c r="J1475" s="34">
        <v>0</v>
      </c>
      <c r="K1475" s="34">
        <v>0</v>
      </c>
      <c r="L1475" s="34">
        <v>19</v>
      </c>
      <c r="M1475" s="24">
        <f t="shared" si="46"/>
        <v>0</v>
      </c>
      <c r="N1475" s="24">
        <f t="shared" si="47"/>
        <v>0</v>
      </c>
      <c r="O1475" s="34">
        <v>0</v>
      </c>
    </row>
    <row r="1476" spans="1:15" ht="14.25" customHeight="1">
      <c r="A1476" s="23">
        <v>2017</v>
      </c>
      <c r="B1476" s="23" t="s">
        <v>2366</v>
      </c>
      <c r="C1476" s="13" t="s">
        <v>1886</v>
      </c>
      <c r="D1476" s="13" t="s">
        <v>120</v>
      </c>
      <c r="E1476" s="13" t="s">
        <v>2704</v>
      </c>
      <c r="F1476" s="24" t="s">
        <v>125</v>
      </c>
      <c r="G1476" s="13"/>
      <c r="H1476" s="13" t="s">
        <v>6</v>
      </c>
      <c r="I1476" s="34">
        <v>120</v>
      </c>
      <c r="J1476" s="34">
        <v>2</v>
      </c>
      <c r="K1476" s="34">
        <v>2</v>
      </c>
      <c r="L1476" s="34">
        <v>7</v>
      </c>
      <c r="M1476" s="24">
        <f t="shared" si="46"/>
        <v>1.6666666666666666E-2</v>
      </c>
      <c r="N1476" s="24">
        <f t="shared" si="47"/>
        <v>1</v>
      </c>
      <c r="O1476" s="34">
        <v>2</v>
      </c>
    </row>
    <row r="1477" spans="1:15" ht="14.25" customHeight="1">
      <c r="A1477" s="23">
        <v>2017</v>
      </c>
      <c r="B1477" s="23" t="s">
        <v>2366</v>
      </c>
      <c r="C1477" s="13" t="s">
        <v>1886</v>
      </c>
      <c r="D1477" s="13" t="s">
        <v>120</v>
      </c>
      <c r="E1477" s="13" t="s">
        <v>2704</v>
      </c>
      <c r="F1477" s="24" t="s">
        <v>126</v>
      </c>
      <c r="G1477" s="13"/>
      <c r="H1477" s="13" t="s">
        <v>6</v>
      </c>
      <c r="I1477" s="34">
        <v>94</v>
      </c>
      <c r="J1477" s="34">
        <v>2</v>
      </c>
      <c r="K1477" s="34">
        <v>2</v>
      </c>
      <c r="L1477" s="34">
        <v>2</v>
      </c>
      <c r="M1477" s="24">
        <f t="shared" si="46"/>
        <v>2.1276595744680851E-2</v>
      </c>
      <c r="N1477" s="24">
        <f t="shared" si="47"/>
        <v>1</v>
      </c>
      <c r="O1477" s="34">
        <v>0</v>
      </c>
    </row>
    <row r="1478" spans="1:15" ht="14.25" customHeight="1">
      <c r="A1478" s="23">
        <v>2017</v>
      </c>
      <c r="B1478" s="23" t="s">
        <v>2366</v>
      </c>
      <c r="C1478" s="13" t="s">
        <v>1886</v>
      </c>
      <c r="D1478" s="13" t="s">
        <v>120</v>
      </c>
      <c r="E1478" s="13" t="s">
        <v>2704</v>
      </c>
      <c r="F1478" s="24" t="s">
        <v>128</v>
      </c>
      <c r="G1478" s="13"/>
      <c r="H1478" s="13" t="s">
        <v>6</v>
      </c>
      <c r="I1478" s="34">
        <v>7</v>
      </c>
      <c r="J1478" s="34">
        <v>1</v>
      </c>
      <c r="K1478" s="34">
        <v>1</v>
      </c>
      <c r="L1478" s="34">
        <v>4</v>
      </c>
      <c r="M1478" s="24">
        <f t="shared" si="46"/>
        <v>0.14285714285714285</v>
      </c>
      <c r="N1478" s="24">
        <f t="shared" si="47"/>
        <v>1</v>
      </c>
      <c r="O1478" s="34">
        <v>1</v>
      </c>
    </row>
    <row r="1479" spans="1:15" ht="14.25" customHeight="1">
      <c r="A1479" s="23">
        <v>2017</v>
      </c>
      <c r="B1479" s="23" t="s">
        <v>2366</v>
      </c>
      <c r="C1479" s="13" t="s">
        <v>1886</v>
      </c>
      <c r="D1479" s="13" t="s">
        <v>120</v>
      </c>
      <c r="E1479" s="13" t="s">
        <v>2704</v>
      </c>
      <c r="F1479" s="24" t="s">
        <v>129</v>
      </c>
      <c r="G1479" s="13"/>
      <c r="H1479" s="13" t="s">
        <v>6</v>
      </c>
      <c r="I1479" s="34">
        <v>13</v>
      </c>
      <c r="J1479" s="34">
        <v>2</v>
      </c>
      <c r="K1479" s="34">
        <v>2</v>
      </c>
      <c r="L1479" s="34">
        <v>8</v>
      </c>
      <c r="M1479" s="24">
        <f t="shared" si="46"/>
        <v>0.15384615384615385</v>
      </c>
      <c r="N1479" s="24">
        <f t="shared" si="47"/>
        <v>1</v>
      </c>
      <c r="O1479" s="34">
        <v>2</v>
      </c>
    </row>
    <row r="1480" spans="1:15" ht="14.25" customHeight="1">
      <c r="A1480" s="23">
        <v>2017</v>
      </c>
      <c r="B1480" s="23" t="s">
        <v>2366</v>
      </c>
      <c r="C1480" s="13" t="s">
        <v>1886</v>
      </c>
      <c r="D1480" s="13" t="s">
        <v>120</v>
      </c>
      <c r="E1480" s="13" t="s">
        <v>2704</v>
      </c>
      <c r="F1480" s="24" t="s">
        <v>130</v>
      </c>
      <c r="G1480" s="13"/>
      <c r="H1480" s="13" t="s">
        <v>6</v>
      </c>
      <c r="I1480" s="34">
        <v>0</v>
      </c>
      <c r="J1480" s="34">
        <v>0</v>
      </c>
      <c r="K1480" s="34">
        <v>0</v>
      </c>
      <c r="L1480" s="34">
        <v>5</v>
      </c>
      <c r="M1480" s="24">
        <f t="shared" si="46"/>
        <v>0</v>
      </c>
      <c r="N1480" s="24">
        <f t="shared" si="47"/>
        <v>0</v>
      </c>
      <c r="O1480" s="34">
        <v>0</v>
      </c>
    </row>
    <row r="1481" spans="1:15" ht="14.25" customHeight="1">
      <c r="A1481" s="23">
        <v>2017</v>
      </c>
      <c r="B1481" s="23" t="s">
        <v>2366</v>
      </c>
      <c r="C1481" s="13" t="s">
        <v>1886</v>
      </c>
      <c r="D1481" s="13" t="s">
        <v>120</v>
      </c>
      <c r="E1481" s="13" t="s">
        <v>2704</v>
      </c>
      <c r="F1481" s="24" t="s">
        <v>131</v>
      </c>
      <c r="G1481" s="13"/>
      <c r="H1481" s="13" t="s">
        <v>6</v>
      </c>
      <c r="I1481" s="34">
        <v>13</v>
      </c>
      <c r="J1481" s="34">
        <v>3</v>
      </c>
      <c r="K1481" s="34">
        <v>3</v>
      </c>
      <c r="L1481" s="34">
        <v>21</v>
      </c>
      <c r="M1481" s="24">
        <f t="shared" si="46"/>
        <v>0.23076923076923078</v>
      </c>
      <c r="N1481" s="24">
        <f t="shared" si="47"/>
        <v>1</v>
      </c>
      <c r="O1481" s="34">
        <v>0</v>
      </c>
    </row>
    <row r="1482" spans="1:15" ht="14.25" customHeight="1">
      <c r="A1482" s="23">
        <v>2017</v>
      </c>
      <c r="B1482" s="23" t="s">
        <v>2366</v>
      </c>
      <c r="C1482" s="13" t="s">
        <v>1886</v>
      </c>
      <c r="D1482" s="13" t="s">
        <v>120</v>
      </c>
      <c r="E1482" s="13" t="s">
        <v>2704</v>
      </c>
      <c r="F1482" s="24" t="s">
        <v>132</v>
      </c>
      <c r="G1482" s="13"/>
      <c r="H1482" s="13" t="s">
        <v>6</v>
      </c>
      <c r="I1482" s="34">
        <v>0</v>
      </c>
      <c r="J1482" s="34">
        <v>0</v>
      </c>
      <c r="K1482" s="34">
        <v>0</v>
      </c>
      <c r="L1482" s="34">
        <v>16</v>
      </c>
      <c r="M1482" s="24">
        <f t="shared" si="46"/>
        <v>0</v>
      </c>
      <c r="N1482" s="24">
        <f t="shared" si="47"/>
        <v>0</v>
      </c>
      <c r="O1482" s="34">
        <v>0</v>
      </c>
    </row>
    <row r="1483" spans="1:15" ht="14.25" customHeight="1">
      <c r="A1483" s="23">
        <v>2017</v>
      </c>
      <c r="B1483" s="23" t="s">
        <v>2366</v>
      </c>
      <c r="C1483" s="13" t="s">
        <v>1886</v>
      </c>
      <c r="D1483" s="13" t="s">
        <v>120</v>
      </c>
      <c r="E1483" s="13" t="s">
        <v>2704</v>
      </c>
      <c r="F1483" s="24" t="s">
        <v>133</v>
      </c>
      <c r="G1483" s="13"/>
      <c r="H1483" s="13" t="s">
        <v>6</v>
      </c>
      <c r="I1483" s="34">
        <v>4</v>
      </c>
      <c r="J1483" s="34">
        <v>0</v>
      </c>
      <c r="K1483" s="34">
        <v>0</v>
      </c>
      <c r="L1483" s="34">
        <v>2</v>
      </c>
      <c r="M1483" s="24">
        <f t="shared" si="46"/>
        <v>0</v>
      </c>
      <c r="N1483" s="24">
        <f t="shared" si="47"/>
        <v>0</v>
      </c>
      <c r="O1483" s="34">
        <v>0</v>
      </c>
    </row>
    <row r="1484" spans="1:15" ht="14.25" customHeight="1">
      <c r="A1484" s="23">
        <v>2017</v>
      </c>
      <c r="B1484" s="23" t="s">
        <v>2366</v>
      </c>
      <c r="C1484" s="13" t="s">
        <v>1886</v>
      </c>
      <c r="D1484" s="13" t="s">
        <v>120</v>
      </c>
      <c r="E1484" s="13" t="s">
        <v>2704</v>
      </c>
      <c r="F1484" s="24" t="s">
        <v>134</v>
      </c>
      <c r="G1484" s="13"/>
      <c r="H1484" s="13" t="s">
        <v>6</v>
      </c>
      <c r="I1484" s="34">
        <v>1</v>
      </c>
      <c r="J1484" s="34">
        <v>0</v>
      </c>
      <c r="K1484" s="34">
        <v>0</v>
      </c>
      <c r="L1484" s="34">
        <v>2</v>
      </c>
      <c r="M1484" s="24">
        <f t="shared" si="46"/>
        <v>0</v>
      </c>
      <c r="N1484" s="24">
        <f t="shared" si="47"/>
        <v>0</v>
      </c>
      <c r="O1484" s="34">
        <v>0</v>
      </c>
    </row>
    <row r="1485" spans="1:15" ht="14.25" customHeight="1">
      <c r="A1485" s="23">
        <v>2017</v>
      </c>
      <c r="B1485" s="23" t="s">
        <v>2366</v>
      </c>
      <c r="C1485" s="13" t="s">
        <v>1886</v>
      </c>
      <c r="D1485" s="13" t="s">
        <v>120</v>
      </c>
      <c r="E1485" s="13" t="s">
        <v>2704</v>
      </c>
      <c r="F1485" s="24" t="s">
        <v>135</v>
      </c>
      <c r="G1485" s="13"/>
      <c r="H1485" s="13" t="s">
        <v>6</v>
      </c>
      <c r="I1485" s="34">
        <v>24</v>
      </c>
      <c r="J1485" s="34">
        <v>5</v>
      </c>
      <c r="K1485" s="34">
        <v>4</v>
      </c>
      <c r="L1485" s="34">
        <v>19</v>
      </c>
      <c r="M1485" s="24">
        <f t="shared" si="46"/>
        <v>0.20833333333333334</v>
      </c>
      <c r="N1485" s="24">
        <f t="shared" si="47"/>
        <v>0.8</v>
      </c>
      <c r="O1485" s="34">
        <v>5</v>
      </c>
    </row>
    <row r="1486" spans="1:15" ht="14.25" customHeight="1">
      <c r="A1486" s="23">
        <v>2017</v>
      </c>
      <c r="B1486" s="23" t="s">
        <v>2366</v>
      </c>
      <c r="C1486" s="13" t="s">
        <v>1886</v>
      </c>
      <c r="D1486" s="13" t="s">
        <v>120</v>
      </c>
      <c r="E1486" s="13" t="s">
        <v>2704</v>
      </c>
      <c r="F1486" s="24" t="s">
        <v>136</v>
      </c>
      <c r="G1486" s="13"/>
      <c r="H1486" s="13" t="s">
        <v>6</v>
      </c>
      <c r="I1486" s="34">
        <v>14</v>
      </c>
      <c r="J1486" s="34">
        <v>4</v>
      </c>
      <c r="K1486" s="34">
        <v>4</v>
      </c>
      <c r="L1486" s="34">
        <v>21</v>
      </c>
      <c r="M1486" s="24">
        <f t="shared" si="46"/>
        <v>0.2857142857142857</v>
      </c>
      <c r="N1486" s="24">
        <f t="shared" si="47"/>
        <v>1</v>
      </c>
      <c r="O1486" s="34">
        <v>3</v>
      </c>
    </row>
    <row r="1487" spans="1:15" ht="14.25" customHeight="1">
      <c r="A1487" s="23">
        <v>2017</v>
      </c>
      <c r="B1487" s="23" t="s">
        <v>2366</v>
      </c>
      <c r="C1487" s="13" t="s">
        <v>1886</v>
      </c>
      <c r="D1487" s="13" t="s">
        <v>120</v>
      </c>
      <c r="E1487" s="13" t="s">
        <v>2704</v>
      </c>
      <c r="F1487" s="24" t="s">
        <v>137</v>
      </c>
      <c r="G1487" s="13"/>
      <c r="H1487" s="13" t="s">
        <v>6</v>
      </c>
      <c r="I1487" s="34">
        <v>191</v>
      </c>
      <c r="J1487" s="34">
        <v>8</v>
      </c>
      <c r="K1487" s="34">
        <v>7</v>
      </c>
      <c r="L1487" s="34">
        <v>47</v>
      </c>
      <c r="M1487" s="24">
        <f t="shared" si="46"/>
        <v>4.1884816753926704E-2</v>
      </c>
      <c r="N1487" s="24">
        <f t="shared" si="47"/>
        <v>0.875</v>
      </c>
      <c r="O1487" s="34">
        <v>9</v>
      </c>
    </row>
    <row r="1488" spans="1:15" ht="14.25" customHeight="1">
      <c r="A1488" s="23">
        <v>2017</v>
      </c>
      <c r="B1488" s="23" t="s">
        <v>2366</v>
      </c>
      <c r="C1488" s="13" t="s">
        <v>1886</v>
      </c>
      <c r="D1488" s="13" t="s">
        <v>120</v>
      </c>
      <c r="E1488" s="13" t="s">
        <v>2704</v>
      </c>
      <c r="F1488" s="24" t="s">
        <v>138</v>
      </c>
      <c r="G1488" s="13"/>
      <c r="H1488" s="13" t="s">
        <v>6</v>
      </c>
      <c r="I1488" s="34">
        <v>4</v>
      </c>
      <c r="J1488" s="34">
        <v>2</v>
      </c>
      <c r="K1488" s="34">
        <v>2</v>
      </c>
      <c r="L1488" s="34">
        <v>4</v>
      </c>
      <c r="M1488" s="24">
        <f t="shared" si="46"/>
        <v>0.5</v>
      </c>
      <c r="N1488" s="24">
        <f t="shared" si="47"/>
        <v>1</v>
      </c>
      <c r="O1488" s="34">
        <v>1</v>
      </c>
    </row>
    <row r="1489" spans="1:15" ht="14.25" customHeight="1">
      <c r="A1489" s="23">
        <v>2017</v>
      </c>
      <c r="B1489" s="23" t="s">
        <v>2366</v>
      </c>
      <c r="C1489" s="13" t="s">
        <v>1886</v>
      </c>
      <c r="D1489" s="13" t="s">
        <v>120</v>
      </c>
      <c r="E1489" s="13" t="s">
        <v>2704</v>
      </c>
      <c r="F1489" s="24" t="s">
        <v>139</v>
      </c>
      <c r="G1489" s="13"/>
      <c r="H1489" s="13" t="s">
        <v>6</v>
      </c>
      <c r="I1489" s="34">
        <v>4</v>
      </c>
      <c r="J1489" s="34">
        <v>1</v>
      </c>
      <c r="K1489" s="34">
        <v>1</v>
      </c>
      <c r="L1489" s="34">
        <v>2</v>
      </c>
      <c r="M1489" s="24">
        <f t="shared" si="46"/>
        <v>0.25</v>
      </c>
      <c r="N1489" s="24">
        <f t="shared" si="47"/>
        <v>1</v>
      </c>
      <c r="O1489" s="34">
        <v>2</v>
      </c>
    </row>
    <row r="1490" spans="1:15" ht="14.25" customHeight="1">
      <c r="A1490" s="23">
        <v>2017</v>
      </c>
      <c r="B1490" s="23" t="s">
        <v>2366</v>
      </c>
      <c r="C1490" s="13" t="s">
        <v>1886</v>
      </c>
      <c r="D1490" s="13" t="s">
        <v>120</v>
      </c>
      <c r="E1490" s="13" t="s">
        <v>2704</v>
      </c>
      <c r="F1490" s="24" t="s">
        <v>140</v>
      </c>
      <c r="G1490" s="13"/>
      <c r="H1490" s="13" t="s">
        <v>6</v>
      </c>
      <c r="I1490" s="34">
        <v>0</v>
      </c>
      <c r="J1490" s="34">
        <v>0</v>
      </c>
      <c r="K1490" s="34">
        <v>0</v>
      </c>
      <c r="L1490" s="34">
        <v>5</v>
      </c>
      <c r="M1490" s="24">
        <f t="shared" si="46"/>
        <v>0</v>
      </c>
      <c r="N1490" s="24">
        <f t="shared" si="47"/>
        <v>0</v>
      </c>
      <c r="O1490" s="34">
        <v>0</v>
      </c>
    </row>
    <row r="1491" spans="1:15" ht="14.25" customHeight="1">
      <c r="A1491" s="23">
        <v>2017</v>
      </c>
      <c r="B1491" s="23" t="s">
        <v>2366</v>
      </c>
      <c r="C1491" s="13" t="s">
        <v>1886</v>
      </c>
      <c r="D1491" s="13" t="s">
        <v>120</v>
      </c>
      <c r="E1491" s="13" t="s">
        <v>2704</v>
      </c>
      <c r="F1491" s="24" t="s">
        <v>141</v>
      </c>
      <c r="G1491" s="13"/>
      <c r="H1491" s="13" t="s">
        <v>6</v>
      </c>
      <c r="I1491" s="34">
        <v>60</v>
      </c>
      <c r="J1491" s="34">
        <v>2</v>
      </c>
      <c r="K1491" s="34">
        <v>2</v>
      </c>
      <c r="L1491" s="34">
        <v>8</v>
      </c>
      <c r="M1491" s="24">
        <f t="shared" si="46"/>
        <v>3.3333333333333333E-2</v>
      </c>
      <c r="N1491" s="24">
        <f t="shared" si="47"/>
        <v>1</v>
      </c>
      <c r="O1491" s="34">
        <v>2</v>
      </c>
    </row>
    <row r="1492" spans="1:15" ht="14.25" customHeight="1">
      <c r="A1492" s="23">
        <v>2017</v>
      </c>
      <c r="B1492" s="23" t="s">
        <v>2366</v>
      </c>
      <c r="C1492" s="13" t="s">
        <v>1886</v>
      </c>
      <c r="D1492" s="13" t="s">
        <v>120</v>
      </c>
      <c r="E1492" s="13" t="s">
        <v>2704</v>
      </c>
      <c r="F1492" s="24" t="s">
        <v>142</v>
      </c>
      <c r="G1492" s="13"/>
      <c r="H1492" s="13" t="s">
        <v>6</v>
      </c>
      <c r="I1492" s="34">
        <v>39</v>
      </c>
      <c r="J1492" s="34">
        <v>2</v>
      </c>
      <c r="K1492" s="34">
        <v>2</v>
      </c>
      <c r="L1492" s="34">
        <v>8</v>
      </c>
      <c r="M1492" s="24">
        <f t="shared" si="46"/>
        <v>5.128205128205128E-2</v>
      </c>
      <c r="N1492" s="24">
        <f t="shared" si="47"/>
        <v>1</v>
      </c>
      <c r="O1492" s="34">
        <v>0</v>
      </c>
    </row>
    <row r="1493" spans="1:15" ht="14.25" customHeight="1">
      <c r="A1493" s="23">
        <v>2017</v>
      </c>
      <c r="B1493" s="23" t="s">
        <v>2366</v>
      </c>
      <c r="C1493" s="13" t="s">
        <v>1886</v>
      </c>
      <c r="D1493" s="13" t="s">
        <v>120</v>
      </c>
      <c r="E1493" s="13" t="s">
        <v>2704</v>
      </c>
      <c r="F1493" s="24" t="s">
        <v>143</v>
      </c>
      <c r="G1493" s="13"/>
      <c r="H1493" s="13" t="s">
        <v>6</v>
      </c>
      <c r="I1493" s="34">
        <v>6</v>
      </c>
      <c r="J1493" s="34">
        <v>2</v>
      </c>
      <c r="K1493" s="34">
        <v>2</v>
      </c>
      <c r="L1493" s="34">
        <v>2</v>
      </c>
      <c r="M1493" s="24">
        <f t="shared" si="46"/>
        <v>0.33333333333333331</v>
      </c>
      <c r="N1493" s="24">
        <f t="shared" si="47"/>
        <v>1</v>
      </c>
      <c r="O1493" s="34">
        <v>1</v>
      </c>
    </row>
    <row r="1494" spans="1:15" ht="14.25" customHeight="1">
      <c r="A1494" s="23">
        <v>2017</v>
      </c>
      <c r="B1494" s="23" t="s">
        <v>2366</v>
      </c>
      <c r="C1494" s="13" t="s">
        <v>1886</v>
      </c>
      <c r="D1494" s="13" t="s">
        <v>120</v>
      </c>
      <c r="E1494" s="13" t="s">
        <v>2704</v>
      </c>
      <c r="F1494" s="24" t="s">
        <v>144</v>
      </c>
      <c r="G1494" s="13"/>
      <c r="H1494" s="13" t="s">
        <v>6</v>
      </c>
      <c r="I1494" s="34">
        <v>107</v>
      </c>
      <c r="J1494" s="34">
        <v>6</v>
      </c>
      <c r="K1494" s="34">
        <v>6</v>
      </c>
      <c r="L1494" s="34">
        <v>25</v>
      </c>
      <c r="M1494" s="24">
        <f t="shared" si="46"/>
        <v>5.6074766355140186E-2</v>
      </c>
      <c r="N1494" s="24">
        <f t="shared" si="47"/>
        <v>1</v>
      </c>
      <c r="O1494" s="34">
        <v>8</v>
      </c>
    </row>
    <row r="1495" spans="1:15" ht="14.25" customHeight="1">
      <c r="A1495" s="23">
        <v>2017</v>
      </c>
      <c r="B1495" s="23" t="s">
        <v>2366</v>
      </c>
      <c r="C1495" s="13" t="s">
        <v>1886</v>
      </c>
      <c r="D1495" s="13" t="s">
        <v>120</v>
      </c>
      <c r="E1495" s="13" t="s">
        <v>2704</v>
      </c>
      <c r="F1495" s="24" t="s">
        <v>145</v>
      </c>
      <c r="G1495" s="13"/>
      <c r="H1495" s="13" t="s">
        <v>6</v>
      </c>
      <c r="I1495" s="34">
        <v>60</v>
      </c>
      <c r="J1495" s="34">
        <v>2</v>
      </c>
      <c r="K1495" s="34">
        <v>2</v>
      </c>
      <c r="L1495" s="34">
        <v>6</v>
      </c>
      <c r="M1495" s="24">
        <f t="shared" si="46"/>
        <v>3.3333333333333333E-2</v>
      </c>
      <c r="N1495" s="24">
        <f t="shared" si="47"/>
        <v>1</v>
      </c>
      <c r="O1495" s="34">
        <v>2</v>
      </c>
    </row>
    <row r="1496" spans="1:15" ht="14.25" customHeight="1">
      <c r="A1496" s="23">
        <v>2017</v>
      </c>
      <c r="B1496" s="23" t="s">
        <v>2366</v>
      </c>
      <c r="C1496" s="13" t="s">
        <v>1886</v>
      </c>
      <c r="D1496" s="13" t="s">
        <v>120</v>
      </c>
      <c r="E1496" s="13" t="s">
        <v>2704</v>
      </c>
      <c r="F1496" s="24" t="s">
        <v>146</v>
      </c>
      <c r="G1496" s="13"/>
      <c r="H1496" s="13" t="s">
        <v>6</v>
      </c>
      <c r="I1496" s="34">
        <v>10</v>
      </c>
      <c r="J1496" s="34">
        <v>0</v>
      </c>
      <c r="K1496" s="34">
        <v>0</v>
      </c>
      <c r="L1496" s="34">
        <v>6</v>
      </c>
      <c r="M1496" s="24">
        <f t="shared" si="46"/>
        <v>0</v>
      </c>
      <c r="N1496" s="24">
        <f t="shared" si="47"/>
        <v>0</v>
      </c>
      <c r="O1496" s="34">
        <v>0</v>
      </c>
    </row>
    <row r="1497" spans="1:15" ht="14.25" customHeight="1">
      <c r="A1497" s="23">
        <v>2017</v>
      </c>
      <c r="B1497" s="23" t="s">
        <v>2366</v>
      </c>
      <c r="C1497" s="13" t="s">
        <v>1886</v>
      </c>
      <c r="D1497" s="13" t="s">
        <v>120</v>
      </c>
      <c r="E1497" s="13" t="s">
        <v>2704</v>
      </c>
      <c r="F1497" s="24" t="s">
        <v>147</v>
      </c>
      <c r="G1497" s="13"/>
      <c r="H1497" s="13" t="s">
        <v>6</v>
      </c>
      <c r="I1497" s="34">
        <v>0</v>
      </c>
      <c r="J1497" s="34">
        <v>0</v>
      </c>
      <c r="K1497" s="34">
        <v>0</v>
      </c>
      <c r="L1497" s="34">
        <v>37</v>
      </c>
      <c r="M1497" s="24">
        <f t="shared" si="46"/>
        <v>0</v>
      </c>
      <c r="N1497" s="24">
        <f t="shared" si="47"/>
        <v>0</v>
      </c>
      <c r="O1497" s="34">
        <v>9</v>
      </c>
    </row>
    <row r="1498" spans="1:15" ht="14.25" customHeight="1">
      <c r="A1498" s="23">
        <v>2017</v>
      </c>
      <c r="B1498" s="23" t="s">
        <v>2366</v>
      </c>
      <c r="C1498" s="13" t="s">
        <v>1886</v>
      </c>
      <c r="D1498" s="13" t="s">
        <v>120</v>
      </c>
      <c r="E1498" s="13" t="s">
        <v>2704</v>
      </c>
      <c r="F1498" s="24" t="s">
        <v>148</v>
      </c>
      <c r="G1498" s="13"/>
      <c r="H1498" s="13" t="s">
        <v>6</v>
      </c>
      <c r="I1498" s="34">
        <v>2</v>
      </c>
      <c r="J1498" s="34">
        <v>2</v>
      </c>
      <c r="K1498" s="34">
        <v>2</v>
      </c>
      <c r="L1498" s="34">
        <v>4</v>
      </c>
      <c r="M1498" s="24">
        <f t="shared" si="46"/>
        <v>1</v>
      </c>
      <c r="N1498" s="24">
        <f t="shared" si="47"/>
        <v>1</v>
      </c>
      <c r="O1498" s="34">
        <v>1</v>
      </c>
    </row>
    <row r="1499" spans="1:15" ht="14.25" customHeight="1">
      <c r="A1499" s="23">
        <v>2017</v>
      </c>
      <c r="B1499" s="23" t="s">
        <v>2366</v>
      </c>
      <c r="C1499" s="13" t="s">
        <v>1886</v>
      </c>
      <c r="D1499" s="13" t="s">
        <v>120</v>
      </c>
      <c r="E1499" s="13" t="s">
        <v>2704</v>
      </c>
      <c r="F1499" s="24" t="s">
        <v>149</v>
      </c>
      <c r="G1499" s="13"/>
      <c r="H1499" s="13" t="s">
        <v>6</v>
      </c>
      <c r="I1499" s="34">
        <v>3</v>
      </c>
      <c r="J1499" s="34">
        <v>2</v>
      </c>
      <c r="K1499" s="34">
        <v>2</v>
      </c>
      <c r="L1499" s="34">
        <v>6</v>
      </c>
      <c r="M1499" s="24">
        <f t="shared" si="46"/>
        <v>0.66666666666666663</v>
      </c>
      <c r="N1499" s="24">
        <f t="shared" si="47"/>
        <v>1</v>
      </c>
      <c r="O1499" s="34">
        <v>3</v>
      </c>
    </row>
    <row r="1500" spans="1:15" ht="14.25" customHeight="1">
      <c r="A1500" s="23">
        <v>2017</v>
      </c>
      <c r="B1500" s="23" t="s">
        <v>2366</v>
      </c>
      <c r="C1500" s="13" t="s">
        <v>1886</v>
      </c>
      <c r="D1500" s="13" t="s">
        <v>120</v>
      </c>
      <c r="E1500" s="13" t="s">
        <v>2704</v>
      </c>
      <c r="F1500" s="24" t="s">
        <v>150</v>
      </c>
      <c r="G1500" s="13"/>
      <c r="H1500" s="13" t="s">
        <v>6</v>
      </c>
      <c r="I1500" s="34">
        <v>82</v>
      </c>
      <c r="J1500" s="34">
        <v>12</v>
      </c>
      <c r="K1500" s="34">
        <v>10</v>
      </c>
      <c r="L1500" s="34">
        <v>29</v>
      </c>
      <c r="M1500" s="24">
        <f t="shared" si="46"/>
        <v>0.14634146341463414</v>
      </c>
      <c r="N1500" s="24">
        <f t="shared" si="47"/>
        <v>0.83333333333333337</v>
      </c>
      <c r="O1500" s="34">
        <v>5</v>
      </c>
    </row>
    <row r="1501" spans="1:15" ht="14.25" customHeight="1">
      <c r="A1501" s="23">
        <v>2017</v>
      </c>
      <c r="B1501" s="23" t="s">
        <v>2366</v>
      </c>
      <c r="C1501" s="13" t="s">
        <v>1886</v>
      </c>
      <c r="D1501" s="13" t="s">
        <v>120</v>
      </c>
      <c r="E1501" s="13" t="s">
        <v>2704</v>
      </c>
      <c r="F1501" s="24" t="s">
        <v>151</v>
      </c>
      <c r="G1501" s="13"/>
      <c r="H1501" s="13" t="s">
        <v>6</v>
      </c>
      <c r="I1501" s="34">
        <v>108</v>
      </c>
      <c r="J1501" s="34">
        <v>3</v>
      </c>
      <c r="K1501" s="34">
        <v>3</v>
      </c>
      <c r="L1501" s="34">
        <v>17</v>
      </c>
      <c r="M1501" s="24">
        <f t="shared" si="46"/>
        <v>2.7777777777777776E-2</v>
      </c>
      <c r="N1501" s="24">
        <f t="shared" si="47"/>
        <v>1</v>
      </c>
      <c r="O1501" s="34">
        <v>2</v>
      </c>
    </row>
    <row r="1502" spans="1:15" ht="14.25" customHeight="1">
      <c r="A1502" s="23">
        <v>2017</v>
      </c>
      <c r="B1502" s="23" t="s">
        <v>2366</v>
      </c>
      <c r="C1502" s="13" t="s">
        <v>1886</v>
      </c>
      <c r="D1502" s="13" t="s">
        <v>120</v>
      </c>
      <c r="E1502" s="13" t="s">
        <v>2704</v>
      </c>
      <c r="F1502" s="24" t="s">
        <v>152</v>
      </c>
      <c r="G1502" s="13"/>
      <c r="H1502" s="13" t="s">
        <v>6</v>
      </c>
      <c r="I1502" s="34">
        <v>69</v>
      </c>
      <c r="J1502" s="34">
        <v>2</v>
      </c>
      <c r="K1502" s="34">
        <v>2</v>
      </c>
      <c r="L1502" s="34">
        <v>8</v>
      </c>
      <c r="M1502" s="24">
        <f t="shared" si="46"/>
        <v>2.8985507246376812E-2</v>
      </c>
      <c r="N1502" s="24">
        <f t="shared" si="47"/>
        <v>1</v>
      </c>
      <c r="O1502" s="34">
        <v>2</v>
      </c>
    </row>
    <row r="1503" spans="1:15" ht="14.25" customHeight="1">
      <c r="A1503" s="23">
        <v>2017</v>
      </c>
      <c r="B1503" s="23" t="s">
        <v>2366</v>
      </c>
      <c r="C1503" s="13" t="s">
        <v>1886</v>
      </c>
      <c r="D1503" s="13" t="s">
        <v>120</v>
      </c>
      <c r="E1503" s="13" t="s">
        <v>2705</v>
      </c>
      <c r="F1503" s="24" t="s">
        <v>161</v>
      </c>
      <c r="G1503" s="13"/>
      <c r="H1503" s="13" t="s">
        <v>6</v>
      </c>
      <c r="I1503" s="34">
        <v>36</v>
      </c>
      <c r="J1503" s="34">
        <v>13</v>
      </c>
      <c r="K1503" s="34">
        <v>10</v>
      </c>
      <c r="L1503" s="34">
        <v>24</v>
      </c>
      <c r="M1503" s="24">
        <f t="shared" si="46"/>
        <v>0.3611111111111111</v>
      </c>
      <c r="N1503" s="24">
        <f t="shared" si="47"/>
        <v>0.76923076923076927</v>
      </c>
      <c r="O1503" s="34">
        <v>6</v>
      </c>
    </row>
    <row r="1504" spans="1:15" ht="14.25" customHeight="1">
      <c r="A1504" s="23">
        <v>2017</v>
      </c>
      <c r="B1504" s="23" t="s">
        <v>2366</v>
      </c>
      <c r="C1504" s="13" t="s">
        <v>1886</v>
      </c>
      <c r="D1504" s="13" t="s">
        <v>120</v>
      </c>
      <c r="E1504" s="13" t="s">
        <v>206</v>
      </c>
      <c r="F1504" s="24" t="s">
        <v>153</v>
      </c>
      <c r="G1504" s="13"/>
      <c r="H1504" s="13" t="s">
        <v>6</v>
      </c>
      <c r="I1504" s="34">
        <v>9</v>
      </c>
      <c r="J1504" s="34">
        <v>7</v>
      </c>
      <c r="K1504" s="34">
        <v>5</v>
      </c>
      <c r="L1504" s="34">
        <v>6</v>
      </c>
      <c r="M1504" s="24">
        <f t="shared" si="46"/>
        <v>0.77777777777777779</v>
      </c>
      <c r="N1504" s="24">
        <f t="shared" si="47"/>
        <v>0.7142857142857143</v>
      </c>
      <c r="O1504" s="34">
        <v>0</v>
      </c>
    </row>
    <row r="1505" spans="1:15" ht="14.25" customHeight="1">
      <c r="A1505" s="23">
        <v>2017</v>
      </c>
      <c r="B1505" s="23" t="s">
        <v>2366</v>
      </c>
      <c r="C1505" s="13" t="s">
        <v>1886</v>
      </c>
      <c r="D1505" s="13" t="s">
        <v>120</v>
      </c>
      <c r="E1505" s="13" t="s">
        <v>206</v>
      </c>
      <c r="F1505" s="24" t="s">
        <v>154</v>
      </c>
      <c r="G1505" s="13"/>
      <c r="H1505" s="13" t="s">
        <v>6</v>
      </c>
      <c r="I1505" s="34">
        <v>9</v>
      </c>
      <c r="J1505" s="34">
        <v>9</v>
      </c>
      <c r="K1505" s="34">
        <v>7</v>
      </c>
      <c r="L1505" s="34">
        <v>15</v>
      </c>
      <c r="M1505" s="24">
        <f t="shared" si="46"/>
        <v>1</v>
      </c>
      <c r="N1505" s="24">
        <f t="shared" si="47"/>
        <v>0.77777777777777779</v>
      </c>
      <c r="O1505" s="34">
        <v>8</v>
      </c>
    </row>
    <row r="1506" spans="1:15" ht="14.25" customHeight="1">
      <c r="A1506" s="23">
        <v>2017</v>
      </c>
      <c r="B1506" s="23" t="s">
        <v>2366</v>
      </c>
      <c r="C1506" s="13" t="s">
        <v>1886</v>
      </c>
      <c r="D1506" s="13" t="s">
        <v>120</v>
      </c>
      <c r="E1506" s="13" t="s">
        <v>204</v>
      </c>
      <c r="F1506" s="24" t="s">
        <v>1482</v>
      </c>
      <c r="G1506" s="13"/>
      <c r="H1506" s="13" t="s">
        <v>6</v>
      </c>
      <c r="I1506" s="34">
        <v>1951</v>
      </c>
      <c r="J1506" s="34">
        <v>139</v>
      </c>
      <c r="K1506" s="34">
        <v>98</v>
      </c>
      <c r="L1506" s="34">
        <v>1004</v>
      </c>
      <c r="M1506" s="24">
        <f t="shared" si="46"/>
        <v>7.1245515120451047E-2</v>
      </c>
      <c r="N1506" s="24">
        <f t="shared" si="47"/>
        <v>0.70503597122302153</v>
      </c>
      <c r="O1506" s="34">
        <v>81</v>
      </c>
    </row>
    <row r="1507" spans="1:15" ht="14.25" customHeight="1">
      <c r="A1507" s="23">
        <v>2017</v>
      </c>
      <c r="B1507" s="23" t="s">
        <v>2366</v>
      </c>
      <c r="C1507" s="13" t="s">
        <v>1886</v>
      </c>
      <c r="D1507" s="13" t="s">
        <v>156</v>
      </c>
      <c r="E1507" s="13" t="s">
        <v>2705</v>
      </c>
      <c r="F1507" s="24" t="s">
        <v>157</v>
      </c>
      <c r="G1507" s="13"/>
      <c r="H1507" s="13" t="s">
        <v>6</v>
      </c>
      <c r="I1507" s="34">
        <v>62</v>
      </c>
      <c r="J1507" s="34">
        <v>8</v>
      </c>
      <c r="K1507" s="34">
        <v>7</v>
      </c>
      <c r="L1507" s="34">
        <v>21</v>
      </c>
      <c r="M1507" s="24">
        <f t="shared" si="46"/>
        <v>0.12903225806451613</v>
      </c>
      <c r="N1507" s="24">
        <f t="shared" si="47"/>
        <v>0.875</v>
      </c>
      <c r="O1507" s="34">
        <v>1</v>
      </c>
    </row>
    <row r="1508" spans="1:15" ht="14.25" customHeight="1">
      <c r="A1508" s="23">
        <v>2017</v>
      </c>
      <c r="B1508" s="23" t="s">
        <v>2366</v>
      </c>
      <c r="C1508" s="13" t="s">
        <v>1886</v>
      </c>
      <c r="D1508" s="13" t="s">
        <v>156</v>
      </c>
      <c r="E1508" s="13" t="s">
        <v>2705</v>
      </c>
      <c r="F1508" s="24" t="s">
        <v>158</v>
      </c>
      <c r="G1508" s="13"/>
      <c r="H1508" s="13" t="s">
        <v>6</v>
      </c>
      <c r="I1508" s="34">
        <v>11</v>
      </c>
      <c r="J1508" s="34">
        <v>7</v>
      </c>
      <c r="K1508" s="34">
        <v>5</v>
      </c>
      <c r="L1508" s="34">
        <v>11</v>
      </c>
      <c r="M1508" s="24">
        <f t="shared" si="46"/>
        <v>0.63636363636363635</v>
      </c>
      <c r="N1508" s="24">
        <f t="shared" si="47"/>
        <v>0.7142857142857143</v>
      </c>
      <c r="O1508" s="34">
        <v>5</v>
      </c>
    </row>
    <row r="1509" spans="1:15" ht="14.25" customHeight="1">
      <c r="A1509" s="23">
        <v>2017</v>
      </c>
      <c r="B1509" s="23" t="s">
        <v>2366</v>
      </c>
      <c r="C1509" s="13" t="s">
        <v>1886</v>
      </c>
      <c r="D1509" s="13" t="s">
        <v>156</v>
      </c>
      <c r="E1509" s="13" t="s">
        <v>2705</v>
      </c>
      <c r="F1509" s="24" t="s">
        <v>159</v>
      </c>
      <c r="G1509" s="13"/>
      <c r="H1509" s="13" t="s">
        <v>6</v>
      </c>
      <c r="I1509" s="34">
        <v>11</v>
      </c>
      <c r="J1509" s="34">
        <v>9</v>
      </c>
      <c r="K1509" s="34">
        <v>9</v>
      </c>
      <c r="L1509" s="34">
        <v>15</v>
      </c>
      <c r="M1509" s="24">
        <f t="shared" si="46"/>
        <v>0.81818181818181823</v>
      </c>
      <c r="N1509" s="24">
        <f t="shared" si="47"/>
        <v>1</v>
      </c>
      <c r="O1509" s="34">
        <v>3</v>
      </c>
    </row>
    <row r="1510" spans="1:15" ht="14.25" customHeight="1">
      <c r="A1510" s="23">
        <v>2017</v>
      </c>
      <c r="B1510" s="23" t="s">
        <v>2366</v>
      </c>
      <c r="C1510" s="13" t="s">
        <v>1886</v>
      </c>
      <c r="D1510" s="13" t="s">
        <v>156</v>
      </c>
      <c r="E1510" s="13" t="s">
        <v>2705</v>
      </c>
      <c r="F1510" s="24" t="s">
        <v>160</v>
      </c>
      <c r="G1510" s="13"/>
      <c r="H1510" s="13" t="s">
        <v>6</v>
      </c>
      <c r="I1510" s="34">
        <v>65</v>
      </c>
      <c r="J1510" s="34">
        <v>9</v>
      </c>
      <c r="K1510" s="34">
        <v>8</v>
      </c>
      <c r="L1510" s="34">
        <v>22</v>
      </c>
      <c r="M1510" s="24">
        <f t="shared" si="46"/>
        <v>0.13846153846153847</v>
      </c>
      <c r="N1510" s="24">
        <f t="shared" si="47"/>
        <v>0.88888888888888884</v>
      </c>
      <c r="O1510" s="34">
        <v>9</v>
      </c>
    </row>
    <row r="1511" spans="1:15" ht="14.25" customHeight="1">
      <c r="A1511" s="23">
        <v>2017</v>
      </c>
      <c r="B1511" s="23" t="s">
        <v>2366</v>
      </c>
      <c r="C1511" s="13" t="s">
        <v>1886</v>
      </c>
      <c r="D1511" s="13" t="s">
        <v>156</v>
      </c>
      <c r="E1511" s="13" t="s">
        <v>2705</v>
      </c>
      <c r="F1511" s="24" t="s">
        <v>162</v>
      </c>
      <c r="G1511" s="13"/>
      <c r="H1511" s="13" t="s">
        <v>6</v>
      </c>
      <c r="I1511" s="34">
        <v>31</v>
      </c>
      <c r="J1511" s="34">
        <v>12</v>
      </c>
      <c r="K1511" s="34">
        <v>12</v>
      </c>
      <c r="L1511" s="34">
        <v>22</v>
      </c>
      <c r="M1511" s="24">
        <f t="shared" si="46"/>
        <v>0.38709677419354838</v>
      </c>
      <c r="N1511" s="24">
        <f t="shared" si="47"/>
        <v>1</v>
      </c>
      <c r="O1511" s="34">
        <v>12</v>
      </c>
    </row>
    <row r="1512" spans="1:15" ht="14.25" customHeight="1">
      <c r="A1512" s="23">
        <v>2017</v>
      </c>
      <c r="B1512" s="23" t="s">
        <v>2366</v>
      </c>
      <c r="C1512" s="13" t="s">
        <v>1886</v>
      </c>
      <c r="D1512" s="13" t="s">
        <v>156</v>
      </c>
      <c r="E1512" s="13" t="s">
        <v>2705</v>
      </c>
      <c r="F1512" s="24" t="s">
        <v>163</v>
      </c>
      <c r="G1512" s="13"/>
      <c r="H1512" s="13" t="s">
        <v>6</v>
      </c>
      <c r="I1512" s="34">
        <v>45</v>
      </c>
      <c r="J1512" s="34">
        <v>12</v>
      </c>
      <c r="K1512" s="34">
        <v>12</v>
      </c>
      <c r="L1512" s="34">
        <v>34</v>
      </c>
      <c r="M1512" s="24">
        <f t="shared" si="46"/>
        <v>0.26666666666666666</v>
      </c>
      <c r="N1512" s="24">
        <f t="shared" si="47"/>
        <v>1</v>
      </c>
      <c r="O1512" s="34">
        <v>7</v>
      </c>
    </row>
    <row r="1513" spans="1:15" ht="14.25" customHeight="1">
      <c r="A1513" s="23">
        <v>2017</v>
      </c>
      <c r="B1513" s="23" t="s">
        <v>2366</v>
      </c>
      <c r="C1513" s="13" t="s">
        <v>1886</v>
      </c>
      <c r="D1513" s="13" t="s">
        <v>156</v>
      </c>
      <c r="E1513" s="13" t="s">
        <v>204</v>
      </c>
      <c r="F1513" s="24" t="s">
        <v>1483</v>
      </c>
      <c r="G1513" s="13"/>
      <c r="H1513" s="13" t="s">
        <v>6</v>
      </c>
      <c r="I1513" s="34">
        <v>172</v>
      </c>
      <c r="J1513" s="34">
        <v>64</v>
      </c>
      <c r="K1513" s="34">
        <v>42</v>
      </c>
      <c r="L1513" s="34">
        <v>534</v>
      </c>
      <c r="M1513" s="24">
        <f t="shared" si="46"/>
        <v>0.37209302325581395</v>
      </c>
      <c r="N1513" s="24">
        <f t="shared" si="47"/>
        <v>0.65625</v>
      </c>
      <c r="O1513" s="34">
        <v>40</v>
      </c>
    </row>
    <row r="1514" spans="1:15" ht="14.25" customHeight="1">
      <c r="A1514" s="23">
        <v>2017</v>
      </c>
      <c r="B1514" s="23" t="s">
        <v>2366</v>
      </c>
      <c r="C1514" s="13" t="s">
        <v>1886</v>
      </c>
      <c r="D1514" s="13" t="s">
        <v>164</v>
      </c>
      <c r="E1514" s="13" t="s">
        <v>206</v>
      </c>
      <c r="F1514" s="24" t="s">
        <v>165</v>
      </c>
      <c r="G1514" s="13"/>
      <c r="H1514" s="13" t="s">
        <v>6</v>
      </c>
      <c r="I1514" s="34">
        <v>0</v>
      </c>
      <c r="J1514" s="34">
        <v>0</v>
      </c>
      <c r="K1514" s="34">
        <v>0</v>
      </c>
      <c r="L1514" s="34">
        <v>32</v>
      </c>
      <c r="M1514" s="24">
        <f t="shared" si="46"/>
        <v>0</v>
      </c>
      <c r="N1514" s="24">
        <f t="shared" si="47"/>
        <v>0</v>
      </c>
      <c r="O1514" s="34">
        <v>8</v>
      </c>
    </row>
    <row r="1515" spans="1:15" ht="14.25" customHeight="1">
      <c r="A1515" s="23">
        <v>2017</v>
      </c>
      <c r="B1515" s="23" t="s">
        <v>2366</v>
      </c>
      <c r="C1515" s="13" t="s">
        <v>1886</v>
      </c>
      <c r="D1515" s="13" t="s">
        <v>164</v>
      </c>
      <c r="E1515" s="13" t="s">
        <v>204</v>
      </c>
      <c r="F1515" s="24" t="s">
        <v>584</v>
      </c>
      <c r="G1515" s="13"/>
      <c r="H1515" s="13" t="s">
        <v>6</v>
      </c>
      <c r="I1515" s="34">
        <v>418</v>
      </c>
      <c r="J1515" s="34">
        <v>190</v>
      </c>
      <c r="K1515" s="34">
        <v>124</v>
      </c>
      <c r="L1515" s="34">
        <v>954</v>
      </c>
      <c r="M1515" s="24">
        <f t="shared" si="46"/>
        <v>0.45454545454545453</v>
      </c>
      <c r="N1515" s="24">
        <f t="shared" si="47"/>
        <v>0.65263157894736845</v>
      </c>
      <c r="O1515" s="34">
        <v>59</v>
      </c>
    </row>
    <row r="1516" spans="1:15" ht="14.25" customHeight="1">
      <c r="A1516" s="23">
        <v>2017</v>
      </c>
      <c r="B1516" s="23" t="s">
        <v>2366</v>
      </c>
      <c r="C1516" s="13" t="s">
        <v>1886</v>
      </c>
      <c r="D1516" s="13" t="s">
        <v>167</v>
      </c>
      <c r="E1516" s="13" t="s">
        <v>207</v>
      </c>
      <c r="F1516" s="24" t="s">
        <v>170</v>
      </c>
      <c r="G1516" s="13"/>
      <c r="H1516" s="13" t="s">
        <v>6</v>
      </c>
      <c r="I1516" s="34">
        <v>4</v>
      </c>
      <c r="J1516" s="34">
        <v>4</v>
      </c>
      <c r="K1516" s="34">
        <v>3</v>
      </c>
      <c r="L1516" s="34">
        <v>14</v>
      </c>
      <c r="M1516" s="24">
        <f t="shared" si="46"/>
        <v>1</v>
      </c>
      <c r="N1516" s="24">
        <f t="shared" si="47"/>
        <v>0.75</v>
      </c>
      <c r="O1516" s="34">
        <v>0</v>
      </c>
    </row>
    <row r="1517" spans="1:15" ht="14.25" customHeight="1">
      <c r="A1517" s="23">
        <v>2017</v>
      </c>
      <c r="B1517" s="23" t="s">
        <v>2366</v>
      </c>
      <c r="C1517" s="13" t="s">
        <v>1886</v>
      </c>
      <c r="D1517" s="13" t="s">
        <v>167</v>
      </c>
      <c r="E1517" s="13" t="s">
        <v>206</v>
      </c>
      <c r="F1517" s="24" t="s">
        <v>169</v>
      </c>
      <c r="G1517" s="13"/>
      <c r="H1517" s="13" t="s">
        <v>6</v>
      </c>
      <c r="I1517" s="34">
        <v>11</v>
      </c>
      <c r="J1517" s="34">
        <v>10</v>
      </c>
      <c r="K1517" s="34">
        <v>10</v>
      </c>
      <c r="L1517" s="34">
        <v>21</v>
      </c>
      <c r="M1517" s="24">
        <f t="shared" si="46"/>
        <v>0.90909090909090906</v>
      </c>
      <c r="N1517" s="24">
        <f t="shared" si="47"/>
        <v>1</v>
      </c>
      <c r="O1517" s="34">
        <v>6</v>
      </c>
    </row>
    <row r="1518" spans="1:15" ht="14.25" customHeight="1">
      <c r="A1518" s="23">
        <v>2017</v>
      </c>
      <c r="B1518" s="23" t="s">
        <v>2366</v>
      </c>
      <c r="C1518" s="13" t="s">
        <v>1886</v>
      </c>
      <c r="D1518" s="13" t="s">
        <v>167</v>
      </c>
      <c r="E1518" s="13" t="s">
        <v>204</v>
      </c>
      <c r="F1518" s="24" t="s">
        <v>982</v>
      </c>
      <c r="G1518" s="13"/>
      <c r="H1518" s="13" t="s">
        <v>195</v>
      </c>
      <c r="I1518" s="34">
        <v>28</v>
      </c>
      <c r="J1518" s="34">
        <v>28</v>
      </c>
      <c r="K1518" s="34">
        <v>24</v>
      </c>
      <c r="L1518" s="34">
        <v>109</v>
      </c>
      <c r="M1518" s="24">
        <f t="shared" si="46"/>
        <v>1</v>
      </c>
      <c r="N1518" s="24">
        <f t="shared" si="47"/>
        <v>0.8571428571428571</v>
      </c>
      <c r="O1518" s="34">
        <v>26</v>
      </c>
    </row>
    <row r="1519" spans="1:15" ht="14.25" customHeight="1">
      <c r="A1519" s="23">
        <v>2017</v>
      </c>
      <c r="B1519" s="23" t="s">
        <v>2366</v>
      </c>
      <c r="C1519" s="13" t="s">
        <v>1886</v>
      </c>
      <c r="D1519" s="13" t="s">
        <v>167</v>
      </c>
      <c r="E1519" s="13" t="s">
        <v>204</v>
      </c>
      <c r="F1519" s="24" t="s">
        <v>168</v>
      </c>
      <c r="G1519" s="13"/>
      <c r="H1519" s="13" t="s">
        <v>6</v>
      </c>
      <c r="I1519" s="34">
        <v>13</v>
      </c>
      <c r="J1519" s="34">
        <v>10</v>
      </c>
      <c r="K1519" s="34">
        <v>10</v>
      </c>
      <c r="L1519" s="34">
        <v>63</v>
      </c>
      <c r="M1519" s="24">
        <f t="shared" si="46"/>
        <v>0.76923076923076927</v>
      </c>
      <c r="N1519" s="24">
        <f t="shared" si="47"/>
        <v>1</v>
      </c>
      <c r="O1519" s="34">
        <v>8</v>
      </c>
    </row>
    <row r="1520" spans="1:15" ht="14.25" customHeight="1">
      <c r="A1520" s="23">
        <v>2017</v>
      </c>
      <c r="B1520" s="23" t="s">
        <v>2366</v>
      </c>
      <c r="C1520" s="13" t="s">
        <v>1886</v>
      </c>
      <c r="D1520" s="13" t="s">
        <v>167</v>
      </c>
      <c r="E1520" s="13" t="s">
        <v>204</v>
      </c>
      <c r="F1520" s="24" t="s">
        <v>1479</v>
      </c>
      <c r="G1520" s="13"/>
      <c r="H1520" s="13" t="s">
        <v>6</v>
      </c>
      <c r="I1520" s="34">
        <v>29</v>
      </c>
      <c r="J1520" s="34">
        <v>26</v>
      </c>
      <c r="K1520" s="34">
        <v>25</v>
      </c>
      <c r="L1520" s="34">
        <v>86</v>
      </c>
      <c r="M1520" s="24">
        <f t="shared" si="46"/>
        <v>0.89655172413793105</v>
      </c>
      <c r="N1520" s="24">
        <f t="shared" si="47"/>
        <v>0.96153846153846156</v>
      </c>
      <c r="O1520" s="34">
        <v>16</v>
      </c>
    </row>
    <row r="1521" spans="1:15" ht="14.25" customHeight="1">
      <c r="A1521" s="23">
        <v>2017</v>
      </c>
      <c r="B1521" s="23" t="s">
        <v>2366</v>
      </c>
      <c r="C1521" s="13" t="s">
        <v>1886</v>
      </c>
      <c r="D1521" s="13" t="s">
        <v>171</v>
      </c>
      <c r="E1521" s="13" t="s">
        <v>206</v>
      </c>
      <c r="F1521" s="24" t="s">
        <v>173</v>
      </c>
      <c r="G1521" s="13"/>
      <c r="H1521" s="13" t="s">
        <v>6</v>
      </c>
      <c r="I1521" s="34">
        <v>11</v>
      </c>
      <c r="J1521" s="34">
        <v>11</v>
      </c>
      <c r="K1521" s="34">
        <v>9</v>
      </c>
      <c r="L1521" s="34">
        <v>31</v>
      </c>
      <c r="M1521" s="24">
        <f t="shared" si="46"/>
        <v>1</v>
      </c>
      <c r="N1521" s="24">
        <f t="shared" si="47"/>
        <v>0.81818181818181823</v>
      </c>
      <c r="O1521" s="34">
        <v>3</v>
      </c>
    </row>
    <row r="1522" spans="1:15" ht="14.25" customHeight="1">
      <c r="A1522" s="23">
        <v>2017</v>
      </c>
      <c r="B1522" s="23" t="s">
        <v>2366</v>
      </c>
      <c r="C1522" s="13" t="s">
        <v>1886</v>
      </c>
      <c r="D1522" s="13" t="s">
        <v>848</v>
      </c>
      <c r="E1522" s="13" t="s">
        <v>206</v>
      </c>
      <c r="F1522" s="24" t="s">
        <v>40</v>
      </c>
      <c r="G1522" s="13"/>
      <c r="H1522" s="13" t="s">
        <v>6</v>
      </c>
      <c r="I1522" s="34">
        <v>20</v>
      </c>
      <c r="J1522" s="34">
        <v>19</v>
      </c>
      <c r="K1522" s="34">
        <v>9</v>
      </c>
      <c r="L1522" s="34">
        <v>17</v>
      </c>
      <c r="M1522" s="24">
        <f t="shared" si="46"/>
        <v>0.95</v>
      </c>
      <c r="N1522" s="24">
        <f t="shared" si="47"/>
        <v>0.47368421052631576</v>
      </c>
      <c r="O1522" s="34">
        <v>1</v>
      </c>
    </row>
    <row r="1523" spans="1:15" ht="14.25" customHeight="1">
      <c r="A1523" s="23">
        <v>2017</v>
      </c>
      <c r="B1523" s="23" t="s">
        <v>2366</v>
      </c>
      <c r="C1523" s="13" t="s">
        <v>514</v>
      </c>
      <c r="D1523" s="13" t="s">
        <v>184</v>
      </c>
      <c r="E1523" s="13" t="s">
        <v>2704</v>
      </c>
      <c r="F1523" s="24" t="s">
        <v>142</v>
      </c>
      <c r="G1523" s="13"/>
      <c r="H1523" s="13" t="s">
        <v>6</v>
      </c>
      <c r="I1523" s="34">
        <v>20</v>
      </c>
      <c r="J1523" s="34">
        <v>3</v>
      </c>
      <c r="K1523" s="34">
        <v>3</v>
      </c>
      <c r="L1523" s="34">
        <v>2</v>
      </c>
      <c r="M1523" s="24">
        <f t="shared" si="46"/>
        <v>0.15</v>
      </c>
      <c r="N1523" s="24">
        <f t="shared" si="47"/>
        <v>1</v>
      </c>
      <c r="O1523" s="34">
        <v>0</v>
      </c>
    </row>
    <row r="1524" spans="1:15" ht="14.25" customHeight="1">
      <c r="A1524" s="23">
        <v>2017</v>
      </c>
      <c r="B1524" s="23" t="s">
        <v>2366</v>
      </c>
      <c r="C1524" s="13" t="s">
        <v>514</v>
      </c>
      <c r="D1524" s="13" t="s">
        <v>184</v>
      </c>
      <c r="E1524" s="13" t="s">
        <v>206</v>
      </c>
      <c r="F1524" s="24" t="s">
        <v>40</v>
      </c>
      <c r="G1524" s="13"/>
      <c r="H1524" s="13" t="s">
        <v>6</v>
      </c>
      <c r="I1524" s="34">
        <v>1</v>
      </c>
      <c r="J1524" s="34">
        <v>1</v>
      </c>
      <c r="K1524" s="34">
        <v>1</v>
      </c>
      <c r="L1524" s="34">
        <v>22</v>
      </c>
      <c r="M1524" s="24">
        <f t="shared" si="46"/>
        <v>1</v>
      </c>
      <c r="N1524" s="24">
        <f t="shared" si="47"/>
        <v>1</v>
      </c>
      <c r="O1524" s="34">
        <v>6</v>
      </c>
    </row>
    <row r="1525" spans="1:15" ht="14.25" customHeight="1">
      <c r="A1525" s="23">
        <v>2017</v>
      </c>
      <c r="B1525" s="23" t="s">
        <v>2366</v>
      </c>
      <c r="C1525" s="13" t="s">
        <v>514</v>
      </c>
      <c r="D1525" s="13" t="s">
        <v>184</v>
      </c>
      <c r="E1525" s="13" t="s">
        <v>204</v>
      </c>
      <c r="F1525" s="24" t="s">
        <v>1482</v>
      </c>
      <c r="G1525" s="13"/>
      <c r="H1525" s="13" t="s">
        <v>6</v>
      </c>
      <c r="I1525" s="34">
        <v>218</v>
      </c>
      <c r="J1525" s="34">
        <v>92</v>
      </c>
      <c r="K1525" s="34">
        <v>73</v>
      </c>
      <c r="L1525" s="34">
        <v>752</v>
      </c>
      <c r="M1525" s="24">
        <f t="shared" si="46"/>
        <v>0.42201834862385323</v>
      </c>
      <c r="N1525" s="24">
        <f t="shared" si="47"/>
        <v>0.79347826086956519</v>
      </c>
      <c r="O1525" s="34">
        <v>47</v>
      </c>
    </row>
    <row r="1526" spans="1:15" ht="14.25" customHeight="1">
      <c r="A1526" s="23">
        <v>2017</v>
      </c>
      <c r="B1526" s="23" t="s">
        <v>2366</v>
      </c>
      <c r="C1526" s="13" t="s">
        <v>514</v>
      </c>
      <c r="D1526" s="13" t="s">
        <v>184</v>
      </c>
      <c r="E1526" s="13" t="s">
        <v>204</v>
      </c>
      <c r="F1526" s="24" t="s">
        <v>1476</v>
      </c>
      <c r="G1526" s="13"/>
      <c r="H1526" s="13" t="s">
        <v>6</v>
      </c>
      <c r="I1526" s="34">
        <v>101</v>
      </c>
      <c r="J1526" s="34">
        <v>48</v>
      </c>
      <c r="K1526" s="34">
        <v>36</v>
      </c>
      <c r="L1526" s="34">
        <v>35</v>
      </c>
      <c r="M1526" s="24">
        <f t="shared" si="46"/>
        <v>0.47524752475247523</v>
      </c>
      <c r="N1526" s="24">
        <f t="shared" si="47"/>
        <v>0.75</v>
      </c>
      <c r="O1526" s="34">
        <v>0</v>
      </c>
    </row>
    <row r="1527" spans="1:15" ht="14.25" customHeight="1">
      <c r="A1527" s="23">
        <v>2017</v>
      </c>
      <c r="B1527" s="23" t="s">
        <v>2366</v>
      </c>
      <c r="C1527" s="13" t="s">
        <v>514</v>
      </c>
      <c r="D1527" s="13" t="s">
        <v>23</v>
      </c>
      <c r="E1527" s="13" t="s">
        <v>207</v>
      </c>
      <c r="F1527" s="24" t="s">
        <v>2115</v>
      </c>
      <c r="G1527" s="13"/>
      <c r="H1527" s="13" t="s">
        <v>6</v>
      </c>
      <c r="I1527" s="34">
        <v>13</v>
      </c>
      <c r="J1527" s="34">
        <v>9</v>
      </c>
      <c r="K1527" s="34">
        <v>5</v>
      </c>
      <c r="L1527" s="34">
        <v>5</v>
      </c>
      <c r="M1527" s="24">
        <f t="shared" si="46"/>
        <v>0.69230769230769229</v>
      </c>
      <c r="N1527" s="24">
        <f t="shared" si="47"/>
        <v>0.55555555555555558</v>
      </c>
      <c r="O1527" s="34">
        <v>0</v>
      </c>
    </row>
    <row r="1528" spans="1:15" ht="14.25" customHeight="1">
      <c r="A1528" s="23">
        <v>2017</v>
      </c>
      <c r="B1528" s="23" t="s">
        <v>2366</v>
      </c>
      <c r="C1528" s="13" t="s">
        <v>514</v>
      </c>
      <c r="D1528" s="13" t="s">
        <v>23</v>
      </c>
      <c r="E1528" s="13" t="s">
        <v>205</v>
      </c>
      <c r="F1528" s="24" t="s">
        <v>174</v>
      </c>
      <c r="G1528" s="13"/>
      <c r="H1528" s="13" t="s">
        <v>6</v>
      </c>
      <c r="I1528" s="34">
        <v>33</v>
      </c>
      <c r="J1528" s="34">
        <v>32</v>
      </c>
      <c r="K1528" s="34">
        <v>28</v>
      </c>
      <c r="L1528" s="34">
        <v>61</v>
      </c>
      <c r="M1528" s="24">
        <f t="shared" si="46"/>
        <v>0.96969696969696972</v>
      </c>
      <c r="N1528" s="24">
        <f t="shared" si="47"/>
        <v>0.875</v>
      </c>
      <c r="O1528" s="34">
        <v>31</v>
      </c>
    </row>
    <row r="1529" spans="1:15" ht="14.25" customHeight="1">
      <c r="A1529" s="23">
        <v>2017</v>
      </c>
      <c r="B1529" s="23" t="s">
        <v>2366</v>
      </c>
      <c r="C1529" s="13" t="s">
        <v>514</v>
      </c>
      <c r="D1529" s="13" t="s">
        <v>23</v>
      </c>
      <c r="E1529" s="13" t="s">
        <v>205</v>
      </c>
      <c r="F1529" s="24" t="s">
        <v>25</v>
      </c>
      <c r="G1529" s="13"/>
      <c r="H1529" s="13" t="s">
        <v>6</v>
      </c>
      <c r="I1529" s="34">
        <v>18</v>
      </c>
      <c r="J1529" s="34">
        <v>17</v>
      </c>
      <c r="K1529" s="34">
        <v>16</v>
      </c>
      <c r="L1529" s="34">
        <v>16</v>
      </c>
      <c r="M1529" s="24">
        <f t="shared" si="46"/>
        <v>0.94444444444444442</v>
      </c>
      <c r="N1529" s="24">
        <f t="shared" si="47"/>
        <v>0.94117647058823528</v>
      </c>
      <c r="O1529" s="34">
        <v>1</v>
      </c>
    </row>
    <row r="1530" spans="1:15" ht="14.25" customHeight="1">
      <c r="A1530" s="23">
        <v>2017</v>
      </c>
      <c r="B1530" s="23" t="s">
        <v>2366</v>
      </c>
      <c r="C1530" s="13" t="s">
        <v>514</v>
      </c>
      <c r="D1530" s="13" t="s">
        <v>23</v>
      </c>
      <c r="E1530" s="13" t="s">
        <v>205</v>
      </c>
      <c r="F1530" s="24" t="s">
        <v>175</v>
      </c>
      <c r="G1530" s="13"/>
      <c r="H1530" s="13" t="s">
        <v>6</v>
      </c>
      <c r="I1530" s="34">
        <v>39</v>
      </c>
      <c r="J1530" s="34">
        <v>34</v>
      </c>
      <c r="K1530" s="34">
        <v>27</v>
      </c>
      <c r="L1530" s="34">
        <v>66</v>
      </c>
      <c r="M1530" s="24">
        <f t="shared" si="46"/>
        <v>0.87179487179487181</v>
      </c>
      <c r="N1530" s="24">
        <f t="shared" si="47"/>
        <v>0.79411764705882348</v>
      </c>
      <c r="O1530" s="34">
        <v>28</v>
      </c>
    </row>
    <row r="1531" spans="1:15" ht="14.25" customHeight="1">
      <c r="A1531" s="23">
        <v>2017</v>
      </c>
      <c r="B1531" s="23" t="s">
        <v>2366</v>
      </c>
      <c r="C1531" s="13" t="s">
        <v>514</v>
      </c>
      <c r="D1531" s="13" t="s">
        <v>23</v>
      </c>
      <c r="E1531" s="13" t="s">
        <v>205</v>
      </c>
      <c r="F1531" s="24" t="s">
        <v>176</v>
      </c>
      <c r="G1531" s="13"/>
      <c r="H1531" s="13" t="s">
        <v>6</v>
      </c>
      <c r="I1531" s="34">
        <v>37</v>
      </c>
      <c r="J1531" s="34">
        <v>35</v>
      </c>
      <c r="K1531" s="34">
        <v>33</v>
      </c>
      <c r="L1531" s="34">
        <v>81</v>
      </c>
      <c r="M1531" s="24">
        <f t="shared" si="46"/>
        <v>0.94594594594594594</v>
      </c>
      <c r="N1531" s="24">
        <f t="shared" si="47"/>
        <v>0.94285714285714284</v>
      </c>
      <c r="O1531" s="34">
        <v>23</v>
      </c>
    </row>
    <row r="1532" spans="1:15" ht="14.25" customHeight="1">
      <c r="A1532" s="23">
        <v>2017</v>
      </c>
      <c r="B1532" s="23" t="s">
        <v>2366</v>
      </c>
      <c r="C1532" s="13" t="s">
        <v>514</v>
      </c>
      <c r="D1532" s="13" t="s">
        <v>23</v>
      </c>
      <c r="E1532" s="13" t="s">
        <v>205</v>
      </c>
      <c r="F1532" s="24" t="s">
        <v>177</v>
      </c>
      <c r="G1532" s="13"/>
      <c r="H1532" s="13" t="s">
        <v>6</v>
      </c>
      <c r="I1532" s="34">
        <v>16</v>
      </c>
      <c r="J1532" s="34">
        <v>15</v>
      </c>
      <c r="K1532" s="34">
        <v>13</v>
      </c>
      <c r="L1532" s="34">
        <v>38</v>
      </c>
      <c r="M1532" s="24">
        <f t="shared" si="46"/>
        <v>0.9375</v>
      </c>
      <c r="N1532" s="24">
        <f t="shared" si="47"/>
        <v>0.8666666666666667</v>
      </c>
      <c r="O1532" s="34">
        <v>27</v>
      </c>
    </row>
    <row r="1533" spans="1:15" ht="14.25" customHeight="1">
      <c r="A1533" s="23">
        <v>2017</v>
      </c>
      <c r="B1533" s="23" t="s">
        <v>2366</v>
      </c>
      <c r="C1533" s="13" t="s">
        <v>514</v>
      </c>
      <c r="D1533" s="13" t="s">
        <v>23</v>
      </c>
      <c r="E1533" s="13" t="s">
        <v>205</v>
      </c>
      <c r="F1533" s="24" t="s">
        <v>178</v>
      </c>
      <c r="G1533" s="13"/>
      <c r="H1533" s="13" t="s">
        <v>6</v>
      </c>
      <c r="I1533" s="34">
        <v>0</v>
      </c>
      <c r="J1533" s="34">
        <v>0</v>
      </c>
      <c r="K1533" s="34">
        <v>0</v>
      </c>
      <c r="L1533" s="34">
        <v>0</v>
      </c>
      <c r="M1533" s="24">
        <f t="shared" si="46"/>
        <v>0</v>
      </c>
      <c r="N1533" s="24">
        <f t="shared" si="47"/>
        <v>0</v>
      </c>
      <c r="O1533" s="34">
        <v>11</v>
      </c>
    </row>
    <row r="1534" spans="1:15" ht="14.25" customHeight="1">
      <c r="A1534" s="23">
        <v>2017</v>
      </c>
      <c r="B1534" s="23" t="s">
        <v>2366</v>
      </c>
      <c r="C1534" s="13" t="s">
        <v>514</v>
      </c>
      <c r="D1534" s="13" t="s">
        <v>23</v>
      </c>
      <c r="E1534" s="13" t="s">
        <v>205</v>
      </c>
      <c r="F1534" s="24" t="s">
        <v>179</v>
      </c>
      <c r="G1534" s="13"/>
      <c r="H1534" s="13" t="s">
        <v>6</v>
      </c>
      <c r="I1534" s="34">
        <v>0</v>
      </c>
      <c r="J1534" s="34">
        <v>0</v>
      </c>
      <c r="K1534" s="34">
        <v>0</v>
      </c>
      <c r="L1534" s="34">
        <v>0</v>
      </c>
      <c r="M1534" s="24">
        <f t="shared" si="46"/>
        <v>0</v>
      </c>
      <c r="N1534" s="24">
        <f t="shared" si="47"/>
        <v>0</v>
      </c>
      <c r="O1534" s="34">
        <v>16</v>
      </c>
    </row>
    <row r="1535" spans="1:15" ht="14.25" customHeight="1">
      <c r="A1535" s="23">
        <v>2017</v>
      </c>
      <c r="B1535" s="23" t="s">
        <v>2366</v>
      </c>
      <c r="C1535" s="13" t="s">
        <v>514</v>
      </c>
      <c r="D1535" s="13" t="s">
        <v>23</v>
      </c>
      <c r="E1535" s="13" t="s">
        <v>206</v>
      </c>
      <c r="F1535" s="24" t="s">
        <v>1878</v>
      </c>
      <c r="G1535" s="13"/>
      <c r="H1535" s="13" t="s">
        <v>6</v>
      </c>
      <c r="I1535" s="34">
        <v>35</v>
      </c>
      <c r="J1535" s="34">
        <v>25</v>
      </c>
      <c r="K1535" s="34">
        <v>21</v>
      </c>
      <c r="L1535" s="34">
        <v>94</v>
      </c>
      <c r="M1535" s="24">
        <f t="shared" si="46"/>
        <v>0.7142857142857143</v>
      </c>
      <c r="N1535" s="24">
        <f t="shared" si="47"/>
        <v>0.84</v>
      </c>
      <c r="O1535" s="34">
        <v>31</v>
      </c>
    </row>
    <row r="1536" spans="1:15" ht="14.25" customHeight="1">
      <c r="A1536" s="23">
        <v>2017</v>
      </c>
      <c r="B1536" s="23" t="s">
        <v>2366</v>
      </c>
      <c r="C1536" s="13" t="s">
        <v>514</v>
      </c>
      <c r="D1536" s="13" t="s">
        <v>23</v>
      </c>
      <c r="E1536" s="13" t="s">
        <v>206</v>
      </c>
      <c r="F1536" s="24" t="s">
        <v>6852</v>
      </c>
      <c r="G1536" s="13"/>
      <c r="H1536" s="13" t="s">
        <v>6</v>
      </c>
      <c r="I1536" s="34">
        <v>1</v>
      </c>
      <c r="J1536" s="34">
        <v>1</v>
      </c>
      <c r="K1536" s="34">
        <v>0</v>
      </c>
      <c r="L1536" s="34">
        <v>14</v>
      </c>
      <c r="M1536" s="24">
        <f t="shared" si="46"/>
        <v>1</v>
      </c>
      <c r="N1536" s="24">
        <f t="shared" si="47"/>
        <v>0</v>
      </c>
      <c r="O1536" s="34">
        <v>0</v>
      </c>
    </row>
    <row r="1537" spans="1:15" ht="14.25" customHeight="1">
      <c r="A1537" s="23">
        <v>2017</v>
      </c>
      <c r="B1537" s="23" t="s">
        <v>2366</v>
      </c>
      <c r="C1537" s="13" t="s">
        <v>514</v>
      </c>
      <c r="D1537" s="13" t="s">
        <v>23</v>
      </c>
      <c r="E1537" s="13" t="s">
        <v>206</v>
      </c>
      <c r="F1537" s="24" t="s">
        <v>6850</v>
      </c>
      <c r="G1537" s="13"/>
      <c r="H1537" s="13" t="s">
        <v>6</v>
      </c>
      <c r="I1537" s="34">
        <v>0</v>
      </c>
      <c r="J1537" s="34">
        <v>0</v>
      </c>
      <c r="K1537" s="34">
        <v>0</v>
      </c>
      <c r="L1537" s="34">
        <v>2</v>
      </c>
      <c r="M1537" s="24">
        <f t="shared" si="46"/>
        <v>0</v>
      </c>
      <c r="N1537" s="24">
        <f t="shared" si="47"/>
        <v>0</v>
      </c>
      <c r="O1537" s="34">
        <v>6</v>
      </c>
    </row>
    <row r="1538" spans="1:15" ht="14.25" customHeight="1">
      <c r="A1538" s="23">
        <v>2017</v>
      </c>
      <c r="B1538" s="23" t="s">
        <v>2366</v>
      </c>
      <c r="C1538" s="13" t="s">
        <v>514</v>
      </c>
      <c r="D1538" s="13" t="s">
        <v>23</v>
      </c>
      <c r="E1538" s="13" t="s">
        <v>206</v>
      </c>
      <c r="F1538" s="24" t="s">
        <v>6851</v>
      </c>
      <c r="G1538" s="13"/>
      <c r="H1538" s="13" t="s">
        <v>6</v>
      </c>
      <c r="I1538" s="34">
        <v>29</v>
      </c>
      <c r="J1538" s="34">
        <v>25</v>
      </c>
      <c r="K1538" s="34">
        <v>19</v>
      </c>
      <c r="L1538" s="34">
        <v>45</v>
      </c>
      <c r="M1538" s="24">
        <f t="shared" ref="M1538:M1601" si="48">+IFERROR(J1538/I1538,0)</f>
        <v>0.86206896551724133</v>
      </c>
      <c r="N1538" s="24">
        <f t="shared" ref="N1538:N1601" si="49">+IFERROR(K1538/J1538,0)</f>
        <v>0.76</v>
      </c>
      <c r="O1538" s="34">
        <v>8</v>
      </c>
    </row>
    <row r="1539" spans="1:15" ht="14.25" customHeight="1">
      <c r="A1539" s="23">
        <v>2017</v>
      </c>
      <c r="B1539" s="23" t="s">
        <v>2366</v>
      </c>
      <c r="C1539" s="13" t="s">
        <v>514</v>
      </c>
      <c r="D1539" s="13" t="s">
        <v>23</v>
      </c>
      <c r="E1539" s="13" t="s">
        <v>206</v>
      </c>
      <c r="F1539" s="24" t="s">
        <v>3173</v>
      </c>
      <c r="G1539" s="13"/>
      <c r="H1539" s="13" t="s">
        <v>6</v>
      </c>
      <c r="I1539" s="34">
        <v>0</v>
      </c>
      <c r="J1539" s="34">
        <v>0</v>
      </c>
      <c r="K1539" s="34">
        <v>0</v>
      </c>
      <c r="L1539" s="34">
        <v>14</v>
      </c>
      <c r="M1539" s="24">
        <f t="shared" si="48"/>
        <v>0</v>
      </c>
      <c r="N1539" s="24">
        <f t="shared" si="49"/>
        <v>0</v>
      </c>
      <c r="O1539" s="34">
        <v>6</v>
      </c>
    </row>
    <row r="1540" spans="1:15" ht="14.25" customHeight="1">
      <c r="A1540" s="23">
        <v>2017</v>
      </c>
      <c r="B1540" s="23" t="s">
        <v>2366</v>
      </c>
      <c r="C1540" s="13" t="s">
        <v>514</v>
      </c>
      <c r="D1540" s="13" t="s">
        <v>23</v>
      </c>
      <c r="E1540" s="13" t="s">
        <v>206</v>
      </c>
      <c r="F1540" s="24" t="s">
        <v>1880</v>
      </c>
      <c r="G1540" s="13"/>
      <c r="H1540" s="13" t="s">
        <v>6</v>
      </c>
      <c r="I1540" s="34">
        <v>2</v>
      </c>
      <c r="J1540" s="34">
        <v>2</v>
      </c>
      <c r="K1540" s="34">
        <v>2</v>
      </c>
      <c r="L1540" s="34">
        <v>11</v>
      </c>
      <c r="M1540" s="24">
        <f t="shared" si="48"/>
        <v>1</v>
      </c>
      <c r="N1540" s="24">
        <f t="shared" si="49"/>
        <v>1</v>
      </c>
      <c r="O1540" s="34">
        <v>0</v>
      </c>
    </row>
    <row r="1541" spans="1:15" ht="14.25" customHeight="1">
      <c r="A1541" s="23">
        <v>2017</v>
      </c>
      <c r="B1541" s="23" t="s">
        <v>2366</v>
      </c>
      <c r="C1541" s="13" t="s">
        <v>514</v>
      </c>
      <c r="D1541" s="13" t="s">
        <v>23</v>
      </c>
      <c r="E1541" s="13" t="s">
        <v>206</v>
      </c>
      <c r="F1541" s="24" t="s">
        <v>1887</v>
      </c>
      <c r="G1541" s="13"/>
      <c r="H1541" s="13" t="s">
        <v>6</v>
      </c>
      <c r="I1541" s="34">
        <v>0</v>
      </c>
      <c r="J1541" s="34">
        <v>0</v>
      </c>
      <c r="K1541" s="34">
        <v>0</v>
      </c>
      <c r="L1541" s="34">
        <v>1</v>
      </c>
      <c r="M1541" s="24">
        <f t="shared" si="48"/>
        <v>0</v>
      </c>
      <c r="N1541" s="24">
        <f t="shared" si="49"/>
        <v>0</v>
      </c>
      <c r="O1541" s="34">
        <v>0</v>
      </c>
    </row>
    <row r="1542" spans="1:15" ht="14.25" customHeight="1">
      <c r="A1542" s="23">
        <v>2017</v>
      </c>
      <c r="B1542" s="23" t="s">
        <v>2366</v>
      </c>
      <c r="C1542" s="13" t="s">
        <v>514</v>
      </c>
      <c r="D1542" s="13" t="s">
        <v>23</v>
      </c>
      <c r="E1542" s="13" t="s">
        <v>206</v>
      </c>
      <c r="F1542" s="24" t="s">
        <v>985</v>
      </c>
      <c r="G1542" s="13"/>
      <c r="H1542" s="13" t="s">
        <v>6</v>
      </c>
      <c r="I1542" s="34">
        <v>13</v>
      </c>
      <c r="J1542" s="34">
        <v>13</v>
      </c>
      <c r="K1542" s="34">
        <v>12</v>
      </c>
      <c r="L1542" s="34">
        <v>35</v>
      </c>
      <c r="M1542" s="24">
        <f t="shared" si="48"/>
        <v>1</v>
      </c>
      <c r="N1542" s="24">
        <f t="shared" si="49"/>
        <v>0.92307692307692313</v>
      </c>
      <c r="O1542" s="34">
        <v>1</v>
      </c>
    </row>
    <row r="1543" spans="1:15" ht="14.25" customHeight="1">
      <c r="A1543" s="23">
        <v>2017</v>
      </c>
      <c r="B1543" s="23" t="s">
        <v>2366</v>
      </c>
      <c r="C1543" s="13" t="s">
        <v>514</v>
      </c>
      <c r="D1543" s="13" t="s">
        <v>23</v>
      </c>
      <c r="E1543" s="13" t="s">
        <v>206</v>
      </c>
      <c r="F1543" s="24" t="s">
        <v>986</v>
      </c>
      <c r="G1543" s="13"/>
      <c r="H1543" s="13" t="s">
        <v>6</v>
      </c>
      <c r="I1543" s="34">
        <v>15</v>
      </c>
      <c r="J1543" s="34">
        <v>14</v>
      </c>
      <c r="K1543" s="34">
        <v>14</v>
      </c>
      <c r="L1543" s="34">
        <v>46</v>
      </c>
      <c r="M1543" s="24">
        <f t="shared" si="48"/>
        <v>0.93333333333333335</v>
      </c>
      <c r="N1543" s="24">
        <f t="shared" si="49"/>
        <v>1</v>
      </c>
      <c r="O1543" s="34">
        <v>14</v>
      </c>
    </row>
    <row r="1544" spans="1:15" ht="14.25" customHeight="1">
      <c r="A1544" s="23">
        <v>2017</v>
      </c>
      <c r="B1544" s="23" t="s">
        <v>2366</v>
      </c>
      <c r="C1544" s="13" t="s">
        <v>514</v>
      </c>
      <c r="D1544" s="13" t="s">
        <v>23</v>
      </c>
      <c r="E1544" s="13" t="s">
        <v>204</v>
      </c>
      <c r="F1544" s="24" t="s">
        <v>1453</v>
      </c>
      <c r="G1544" s="13"/>
      <c r="H1544" s="13" t="s">
        <v>6</v>
      </c>
      <c r="I1544" s="34">
        <v>142</v>
      </c>
      <c r="J1544" s="34">
        <v>112</v>
      </c>
      <c r="K1544" s="34">
        <v>97</v>
      </c>
      <c r="L1544" s="34">
        <v>966</v>
      </c>
      <c r="M1544" s="24">
        <f t="shared" si="48"/>
        <v>0.78873239436619713</v>
      </c>
      <c r="N1544" s="24">
        <f t="shared" si="49"/>
        <v>0.8660714285714286</v>
      </c>
      <c r="O1544" s="34">
        <v>83</v>
      </c>
    </row>
    <row r="1545" spans="1:15" ht="14.25" customHeight="1">
      <c r="A1545" s="23">
        <v>2017</v>
      </c>
      <c r="B1545" s="23" t="s">
        <v>2366</v>
      </c>
      <c r="C1545" s="13" t="s">
        <v>514</v>
      </c>
      <c r="D1545" s="13" t="s">
        <v>23</v>
      </c>
      <c r="E1545" s="13" t="s">
        <v>204</v>
      </c>
      <c r="F1545" s="24" t="s">
        <v>1460</v>
      </c>
      <c r="G1545" s="13"/>
      <c r="H1545" s="13" t="s">
        <v>6</v>
      </c>
      <c r="I1545" s="34">
        <v>33</v>
      </c>
      <c r="J1545" s="34">
        <v>30</v>
      </c>
      <c r="K1545" s="34">
        <v>16</v>
      </c>
      <c r="L1545" s="34">
        <v>216</v>
      </c>
      <c r="M1545" s="24">
        <f t="shared" si="48"/>
        <v>0.90909090909090906</v>
      </c>
      <c r="N1545" s="24">
        <f t="shared" si="49"/>
        <v>0.53333333333333333</v>
      </c>
      <c r="O1545" s="34">
        <v>12</v>
      </c>
    </row>
    <row r="1546" spans="1:15" ht="14.25" customHeight="1">
      <c r="A1546" s="23">
        <v>2017</v>
      </c>
      <c r="B1546" s="23" t="s">
        <v>2366</v>
      </c>
      <c r="C1546" s="13" t="s">
        <v>514</v>
      </c>
      <c r="D1546" s="13" t="s">
        <v>23</v>
      </c>
      <c r="E1546" s="13" t="s">
        <v>204</v>
      </c>
      <c r="F1546" s="24" t="s">
        <v>1464</v>
      </c>
      <c r="G1546" s="13"/>
      <c r="H1546" s="13" t="s">
        <v>6</v>
      </c>
      <c r="I1546" s="34">
        <v>38</v>
      </c>
      <c r="J1546" s="34">
        <v>37</v>
      </c>
      <c r="K1546" s="34">
        <v>26</v>
      </c>
      <c r="L1546" s="34">
        <v>229</v>
      </c>
      <c r="M1546" s="24">
        <f t="shared" si="48"/>
        <v>0.97368421052631582</v>
      </c>
      <c r="N1546" s="24">
        <f t="shared" si="49"/>
        <v>0.70270270270270274</v>
      </c>
      <c r="O1546" s="34">
        <v>29</v>
      </c>
    </row>
    <row r="1547" spans="1:15" ht="14.25" customHeight="1">
      <c r="A1547" s="23">
        <v>2017</v>
      </c>
      <c r="B1547" s="23" t="s">
        <v>2366</v>
      </c>
      <c r="C1547" s="13" t="s">
        <v>514</v>
      </c>
      <c r="D1547" s="13" t="s">
        <v>23</v>
      </c>
      <c r="E1547" s="13" t="s">
        <v>204</v>
      </c>
      <c r="F1547" s="24" t="s">
        <v>1490</v>
      </c>
      <c r="G1547" s="13"/>
      <c r="H1547" s="13" t="s">
        <v>6</v>
      </c>
      <c r="I1547" s="34">
        <v>104</v>
      </c>
      <c r="J1547" s="34">
        <v>67</v>
      </c>
      <c r="K1547" s="34">
        <v>63</v>
      </c>
      <c r="L1547" s="34">
        <v>432</v>
      </c>
      <c r="M1547" s="24">
        <f t="shared" si="48"/>
        <v>0.64423076923076927</v>
      </c>
      <c r="N1547" s="24">
        <f t="shared" si="49"/>
        <v>0.94029850746268662</v>
      </c>
      <c r="O1547" s="34">
        <v>6</v>
      </c>
    </row>
    <row r="1548" spans="1:15" ht="14.25" customHeight="1">
      <c r="A1548" s="23">
        <v>2017</v>
      </c>
      <c r="B1548" s="23" t="s">
        <v>2366</v>
      </c>
      <c r="C1548" s="13" t="s">
        <v>514</v>
      </c>
      <c r="D1548" s="13" t="s">
        <v>185</v>
      </c>
      <c r="E1548" s="13" t="s">
        <v>205</v>
      </c>
      <c r="F1548" s="24" t="s">
        <v>186</v>
      </c>
      <c r="G1548" s="13"/>
      <c r="H1548" s="13" t="s">
        <v>6</v>
      </c>
      <c r="I1548" s="34">
        <v>37</v>
      </c>
      <c r="J1548" s="34">
        <v>35</v>
      </c>
      <c r="K1548" s="34">
        <v>27</v>
      </c>
      <c r="L1548" s="34">
        <v>69</v>
      </c>
      <c r="M1548" s="24">
        <f t="shared" si="48"/>
        <v>0.94594594594594594</v>
      </c>
      <c r="N1548" s="24">
        <f t="shared" si="49"/>
        <v>0.77142857142857146</v>
      </c>
      <c r="O1548" s="34">
        <v>53</v>
      </c>
    </row>
    <row r="1549" spans="1:15" ht="14.25" customHeight="1">
      <c r="A1549" s="23">
        <v>2017</v>
      </c>
      <c r="B1549" s="23" t="s">
        <v>2366</v>
      </c>
      <c r="C1549" s="13" t="s">
        <v>514</v>
      </c>
      <c r="D1549" s="13" t="s">
        <v>185</v>
      </c>
      <c r="E1549" s="13" t="s">
        <v>205</v>
      </c>
      <c r="F1549" s="24" t="s">
        <v>43</v>
      </c>
      <c r="G1549" s="13"/>
      <c r="H1549" s="13" t="s">
        <v>6</v>
      </c>
      <c r="I1549" s="34">
        <v>26</v>
      </c>
      <c r="J1549" s="34">
        <v>24</v>
      </c>
      <c r="K1549" s="34">
        <v>20</v>
      </c>
      <c r="L1549" s="34">
        <v>38</v>
      </c>
      <c r="M1549" s="24">
        <f t="shared" si="48"/>
        <v>0.92307692307692313</v>
      </c>
      <c r="N1549" s="24">
        <f t="shared" si="49"/>
        <v>0.83333333333333337</v>
      </c>
      <c r="O1549" s="34">
        <v>33</v>
      </c>
    </row>
    <row r="1550" spans="1:15" ht="14.25" customHeight="1">
      <c r="A1550" s="23">
        <v>2017</v>
      </c>
      <c r="B1550" s="23" t="s">
        <v>2366</v>
      </c>
      <c r="C1550" s="13" t="s">
        <v>514</v>
      </c>
      <c r="D1550" s="13" t="s">
        <v>185</v>
      </c>
      <c r="E1550" s="13" t="s">
        <v>205</v>
      </c>
      <c r="F1550" s="24" t="s">
        <v>187</v>
      </c>
      <c r="G1550" s="13"/>
      <c r="H1550" s="13" t="s">
        <v>6</v>
      </c>
      <c r="I1550" s="34">
        <v>32</v>
      </c>
      <c r="J1550" s="34">
        <v>24</v>
      </c>
      <c r="K1550" s="34">
        <v>23</v>
      </c>
      <c r="L1550" s="34">
        <v>42</v>
      </c>
      <c r="M1550" s="24">
        <f t="shared" si="48"/>
        <v>0.75</v>
      </c>
      <c r="N1550" s="24">
        <f t="shared" si="49"/>
        <v>0.95833333333333337</v>
      </c>
      <c r="O1550" s="34">
        <v>19</v>
      </c>
    </row>
    <row r="1551" spans="1:15" ht="14.25" customHeight="1">
      <c r="A1551" s="23">
        <v>2017</v>
      </c>
      <c r="B1551" s="23" t="s">
        <v>2366</v>
      </c>
      <c r="C1551" s="13" t="s">
        <v>514</v>
      </c>
      <c r="D1551" s="13" t="s">
        <v>185</v>
      </c>
      <c r="E1551" s="13" t="s">
        <v>205</v>
      </c>
      <c r="F1551" s="24" t="s">
        <v>188</v>
      </c>
      <c r="G1551" s="13"/>
      <c r="H1551" s="13" t="s">
        <v>6</v>
      </c>
      <c r="I1551" s="34">
        <v>56</v>
      </c>
      <c r="J1551" s="34">
        <v>45</v>
      </c>
      <c r="K1551" s="34">
        <v>44</v>
      </c>
      <c r="L1551" s="34">
        <v>85</v>
      </c>
      <c r="M1551" s="24">
        <f t="shared" si="48"/>
        <v>0.8035714285714286</v>
      </c>
      <c r="N1551" s="24">
        <f t="shared" si="49"/>
        <v>0.97777777777777775</v>
      </c>
      <c r="O1551" s="34">
        <v>30</v>
      </c>
    </row>
    <row r="1552" spans="1:15" ht="14.25" customHeight="1">
      <c r="A1552" s="23">
        <v>2017</v>
      </c>
      <c r="B1552" s="23" t="s">
        <v>2366</v>
      </c>
      <c r="C1552" s="13" t="s">
        <v>514</v>
      </c>
      <c r="D1552" s="13" t="s">
        <v>185</v>
      </c>
      <c r="E1552" s="13" t="s">
        <v>205</v>
      </c>
      <c r="F1552" s="24" t="s">
        <v>189</v>
      </c>
      <c r="G1552" s="13"/>
      <c r="H1552" s="13" t="s">
        <v>6</v>
      </c>
      <c r="I1552" s="34">
        <v>16</v>
      </c>
      <c r="J1552" s="34">
        <v>16</v>
      </c>
      <c r="K1552" s="34">
        <v>14</v>
      </c>
      <c r="L1552" s="34">
        <v>29</v>
      </c>
      <c r="M1552" s="24">
        <f t="shared" si="48"/>
        <v>1</v>
      </c>
      <c r="N1552" s="24">
        <f t="shared" si="49"/>
        <v>0.875</v>
      </c>
      <c r="O1552" s="34">
        <v>15</v>
      </c>
    </row>
    <row r="1553" spans="1:15" ht="14.25" customHeight="1">
      <c r="A1553" s="23">
        <v>2017</v>
      </c>
      <c r="B1553" s="23" t="s">
        <v>2366</v>
      </c>
      <c r="C1553" s="13" t="s">
        <v>514</v>
      </c>
      <c r="D1553" s="13" t="s">
        <v>185</v>
      </c>
      <c r="E1553" s="13" t="s">
        <v>206</v>
      </c>
      <c r="F1553" s="24" t="s">
        <v>1452</v>
      </c>
      <c r="G1553" s="13"/>
      <c r="H1553" s="13" t="s">
        <v>6</v>
      </c>
      <c r="I1553" s="34">
        <v>19</v>
      </c>
      <c r="J1553" s="34">
        <v>18</v>
      </c>
      <c r="K1553" s="34">
        <v>16</v>
      </c>
      <c r="L1553" s="34">
        <v>47</v>
      </c>
      <c r="M1553" s="24">
        <f t="shared" si="48"/>
        <v>0.94736842105263153</v>
      </c>
      <c r="N1553" s="24">
        <f t="shared" si="49"/>
        <v>0.88888888888888884</v>
      </c>
      <c r="O1553" s="34">
        <v>0</v>
      </c>
    </row>
    <row r="1554" spans="1:15" ht="14.25" customHeight="1">
      <c r="A1554" s="23">
        <v>2017</v>
      </c>
      <c r="B1554" s="23" t="s">
        <v>2366</v>
      </c>
      <c r="C1554" s="13" t="s">
        <v>514</v>
      </c>
      <c r="D1554" s="13" t="s">
        <v>185</v>
      </c>
      <c r="E1554" s="13" t="s">
        <v>206</v>
      </c>
      <c r="F1554" s="24" t="s">
        <v>1450</v>
      </c>
      <c r="G1554" s="13"/>
      <c r="H1554" s="13" t="s">
        <v>6</v>
      </c>
      <c r="I1554" s="34">
        <v>26</v>
      </c>
      <c r="J1554" s="34">
        <v>26</v>
      </c>
      <c r="K1554" s="34">
        <v>20</v>
      </c>
      <c r="L1554" s="34">
        <v>49</v>
      </c>
      <c r="M1554" s="24">
        <f t="shared" si="48"/>
        <v>1</v>
      </c>
      <c r="N1554" s="24">
        <f t="shared" si="49"/>
        <v>0.76923076923076927</v>
      </c>
      <c r="O1554" s="34">
        <v>14</v>
      </c>
    </row>
    <row r="1555" spans="1:15" ht="14.25" customHeight="1">
      <c r="A1555" s="23">
        <v>2017</v>
      </c>
      <c r="B1555" s="23" t="s">
        <v>2366</v>
      </c>
      <c r="C1555" s="13" t="s">
        <v>514</v>
      </c>
      <c r="D1555" s="13" t="s">
        <v>185</v>
      </c>
      <c r="E1555" s="13" t="s">
        <v>206</v>
      </c>
      <c r="F1555" s="24" t="s">
        <v>191</v>
      </c>
      <c r="G1555" s="13"/>
      <c r="H1555" s="13" t="s">
        <v>6</v>
      </c>
      <c r="I1555" s="34">
        <v>44</v>
      </c>
      <c r="J1555" s="34">
        <v>41</v>
      </c>
      <c r="K1555" s="34">
        <v>33</v>
      </c>
      <c r="L1555" s="34">
        <v>107</v>
      </c>
      <c r="M1555" s="24">
        <f t="shared" si="48"/>
        <v>0.93181818181818177</v>
      </c>
      <c r="N1555" s="24">
        <f t="shared" si="49"/>
        <v>0.80487804878048785</v>
      </c>
      <c r="O1555" s="34">
        <v>11</v>
      </c>
    </row>
    <row r="1556" spans="1:15" ht="14.25" customHeight="1">
      <c r="A1556" s="23">
        <v>2017</v>
      </c>
      <c r="B1556" s="23" t="s">
        <v>2366</v>
      </c>
      <c r="C1556" s="13" t="s">
        <v>514</v>
      </c>
      <c r="D1556" s="13" t="s">
        <v>185</v>
      </c>
      <c r="E1556" s="13" t="s">
        <v>206</v>
      </c>
      <c r="F1556" s="24" t="s">
        <v>88</v>
      </c>
      <c r="G1556" s="13"/>
      <c r="H1556" s="13" t="s">
        <v>6</v>
      </c>
      <c r="I1556" s="34">
        <v>1</v>
      </c>
      <c r="J1556" s="34">
        <v>0</v>
      </c>
      <c r="K1556" s="34">
        <v>0</v>
      </c>
      <c r="L1556" s="34">
        <v>45</v>
      </c>
      <c r="M1556" s="24">
        <f t="shared" si="48"/>
        <v>0</v>
      </c>
      <c r="N1556" s="24">
        <f t="shared" si="49"/>
        <v>0</v>
      </c>
      <c r="O1556" s="34">
        <v>0</v>
      </c>
    </row>
    <row r="1557" spans="1:15" ht="14.25" customHeight="1">
      <c r="A1557" s="23">
        <v>2017</v>
      </c>
      <c r="B1557" s="23" t="s">
        <v>2366</v>
      </c>
      <c r="C1557" s="13" t="s">
        <v>514</v>
      </c>
      <c r="D1557" s="13" t="s">
        <v>185</v>
      </c>
      <c r="E1557" s="13" t="s">
        <v>206</v>
      </c>
      <c r="F1557" s="24" t="s">
        <v>66</v>
      </c>
      <c r="G1557" s="13"/>
      <c r="H1557" s="13" t="s">
        <v>6</v>
      </c>
      <c r="I1557" s="34">
        <v>0</v>
      </c>
      <c r="J1557" s="34">
        <v>0</v>
      </c>
      <c r="K1557" s="34">
        <v>0</v>
      </c>
      <c r="L1557" s="34">
        <v>0</v>
      </c>
      <c r="M1557" s="24">
        <f t="shared" si="48"/>
        <v>0</v>
      </c>
      <c r="N1557" s="24">
        <f t="shared" si="49"/>
        <v>0</v>
      </c>
      <c r="O1557" s="34">
        <v>1</v>
      </c>
    </row>
    <row r="1558" spans="1:15" ht="14.25" customHeight="1">
      <c r="A1558" s="23">
        <v>2017</v>
      </c>
      <c r="B1558" s="23" t="s">
        <v>2366</v>
      </c>
      <c r="C1558" s="13" t="s">
        <v>514</v>
      </c>
      <c r="D1558" s="13" t="s">
        <v>185</v>
      </c>
      <c r="E1558" s="13" t="s">
        <v>206</v>
      </c>
      <c r="F1558" s="24" t="s">
        <v>190</v>
      </c>
      <c r="G1558" s="13"/>
      <c r="H1558" s="13" t="s">
        <v>6</v>
      </c>
      <c r="I1558" s="34">
        <v>17</v>
      </c>
      <c r="J1558" s="34">
        <v>16</v>
      </c>
      <c r="K1558" s="34">
        <v>14</v>
      </c>
      <c r="L1558" s="34">
        <v>29</v>
      </c>
      <c r="M1558" s="24">
        <f t="shared" si="48"/>
        <v>0.94117647058823528</v>
      </c>
      <c r="N1558" s="24">
        <f t="shared" si="49"/>
        <v>0.875</v>
      </c>
      <c r="O1558" s="34">
        <v>3</v>
      </c>
    </row>
    <row r="1559" spans="1:15" ht="14.25" customHeight="1">
      <c r="A1559" s="23">
        <v>2017</v>
      </c>
      <c r="B1559" s="23" t="s">
        <v>2366</v>
      </c>
      <c r="C1559" s="13" t="s">
        <v>514</v>
      </c>
      <c r="D1559" s="13" t="s">
        <v>185</v>
      </c>
      <c r="E1559" s="13" t="s">
        <v>206</v>
      </c>
      <c r="F1559" s="24" t="s">
        <v>193</v>
      </c>
      <c r="G1559" s="13"/>
      <c r="H1559" s="13" t="s">
        <v>6</v>
      </c>
      <c r="I1559" s="34">
        <v>0</v>
      </c>
      <c r="J1559" s="34">
        <v>0</v>
      </c>
      <c r="K1559" s="34">
        <v>0</v>
      </c>
      <c r="L1559" s="34">
        <v>22</v>
      </c>
      <c r="M1559" s="24">
        <f t="shared" si="48"/>
        <v>0</v>
      </c>
      <c r="N1559" s="24">
        <f t="shared" si="49"/>
        <v>0</v>
      </c>
      <c r="O1559" s="34">
        <v>9</v>
      </c>
    </row>
    <row r="1560" spans="1:15" ht="14.25" customHeight="1">
      <c r="A1560" s="23">
        <v>2017</v>
      </c>
      <c r="B1560" s="23" t="s">
        <v>2366</v>
      </c>
      <c r="C1560" s="13" t="s">
        <v>514</v>
      </c>
      <c r="D1560" s="13" t="s">
        <v>185</v>
      </c>
      <c r="E1560" s="13" t="s">
        <v>204</v>
      </c>
      <c r="F1560" s="24" t="s">
        <v>559</v>
      </c>
      <c r="G1560" s="13"/>
      <c r="H1560" s="13" t="s">
        <v>6</v>
      </c>
      <c r="I1560" s="34">
        <v>89</v>
      </c>
      <c r="J1560" s="34">
        <v>59</v>
      </c>
      <c r="K1560" s="34">
        <v>54</v>
      </c>
      <c r="L1560" s="34">
        <v>371</v>
      </c>
      <c r="M1560" s="24">
        <f t="shared" si="48"/>
        <v>0.6629213483146067</v>
      </c>
      <c r="N1560" s="24">
        <f t="shared" si="49"/>
        <v>0.9152542372881356</v>
      </c>
      <c r="O1560" s="34">
        <v>16</v>
      </c>
    </row>
    <row r="1561" spans="1:15" ht="14.25" customHeight="1">
      <c r="A1561" s="23">
        <v>2017</v>
      </c>
      <c r="B1561" s="23" t="s">
        <v>2366</v>
      </c>
      <c r="C1561" s="13" t="s">
        <v>514</v>
      </c>
      <c r="D1561" s="13" t="s">
        <v>185</v>
      </c>
      <c r="E1561" s="13" t="s">
        <v>204</v>
      </c>
      <c r="F1561" s="24" t="s">
        <v>1455</v>
      </c>
      <c r="G1561" s="13"/>
      <c r="H1561" s="13" t="s">
        <v>6</v>
      </c>
      <c r="I1561" s="34">
        <v>30</v>
      </c>
      <c r="J1561" s="34">
        <v>27</v>
      </c>
      <c r="K1561" s="34">
        <v>22</v>
      </c>
      <c r="L1561" s="34">
        <v>157</v>
      </c>
      <c r="M1561" s="24">
        <f t="shared" si="48"/>
        <v>0.9</v>
      </c>
      <c r="N1561" s="24">
        <f t="shared" si="49"/>
        <v>0.81481481481481477</v>
      </c>
      <c r="O1561" s="34">
        <v>18</v>
      </c>
    </row>
    <row r="1562" spans="1:15" ht="14.25" customHeight="1">
      <c r="A1562" s="23">
        <v>2017</v>
      </c>
      <c r="B1562" s="23" t="s">
        <v>2366</v>
      </c>
      <c r="C1562" s="13" t="s">
        <v>514</v>
      </c>
      <c r="D1562" s="13" t="s">
        <v>185</v>
      </c>
      <c r="E1562" s="13" t="s">
        <v>204</v>
      </c>
      <c r="F1562" s="24" t="s">
        <v>1458</v>
      </c>
      <c r="G1562" s="13"/>
      <c r="H1562" s="13" t="s">
        <v>6</v>
      </c>
      <c r="I1562" s="34">
        <v>47</v>
      </c>
      <c r="J1562" s="34">
        <v>41</v>
      </c>
      <c r="K1562" s="34">
        <v>34</v>
      </c>
      <c r="L1562" s="34">
        <v>195</v>
      </c>
      <c r="M1562" s="24">
        <f t="shared" si="48"/>
        <v>0.87234042553191493</v>
      </c>
      <c r="N1562" s="24">
        <f t="shared" si="49"/>
        <v>0.82926829268292679</v>
      </c>
      <c r="O1562" s="34">
        <v>9</v>
      </c>
    </row>
    <row r="1563" spans="1:15" ht="14.25" customHeight="1">
      <c r="A1563" s="23">
        <v>2017</v>
      </c>
      <c r="B1563" s="23" t="s">
        <v>2366</v>
      </c>
      <c r="C1563" s="13" t="s">
        <v>514</v>
      </c>
      <c r="D1563" s="13" t="s">
        <v>185</v>
      </c>
      <c r="E1563" s="13" t="s">
        <v>204</v>
      </c>
      <c r="F1563" s="24" t="s">
        <v>1485</v>
      </c>
      <c r="G1563" s="13"/>
      <c r="H1563" s="13" t="s">
        <v>6</v>
      </c>
      <c r="I1563" s="34">
        <v>46</v>
      </c>
      <c r="J1563" s="34">
        <v>35</v>
      </c>
      <c r="K1563" s="34">
        <v>25</v>
      </c>
      <c r="L1563" s="34">
        <v>250</v>
      </c>
      <c r="M1563" s="24">
        <f t="shared" si="48"/>
        <v>0.76086956521739135</v>
      </c>
      <c r="N1563" s="24">
        <f t="shared" si="49"/>
        <v>0.7142857142857143</v>
      </c>
      <c r="O1563" s="34">
        <v>26</v>
      </c>
    </row>
    <row r="1564" spans="1:15" ht="14.25" customHeight="1">
      <c r="A1564" s="23">
        <v>2017</v>
      </c>
      <c r="B1564" s="23" t="s">
        <v>2366</v>
      </c>
      <c r="C1564" s="13" t="s">
        <v>514</v>
      </c>
      <c r="D1564" s="13" t="s">
        <v>185</v>
      </c>
      <c r="E1564" s="13" t="s">
        <v>204</v>
      </c>
      <c r="F1564" s="24" t="s">
        <v>1461</v>
      </c>
      <c r="G1564" s="13"/>
      <c r="H1564" s="13" t="s">
        <v>6</v>
      </c>
      <c r="I1564" s="34">
        <v>151</v>
      </c>
      <c r="J1564" s="34">
        <v>83</v>
      </c>
      <c r="K1564" s="34">
        <v>73</v>
      </c>
      <c r="L1564" s="34">
        <v>747</v>
      </c>
      <c r="M1564" s="24">
        <f t="shared" si="48"/>
        <v>0.54966887417218546</v>
      </c>
      <c r="N1564" s="24">
        <f t="shared" si="49"/>
        <v>0.87951807228915657</v>
      </c>
      <c r="O1564" s="34">
        <v>24</v>
      </c>
    </row>
    <row r="1565" spans="1:15" ht="14.25" customHeight="1">
      <c r="A1565" s="23">
        <v>2017</v>
      </c>
      <c r="B1565" s="23" t="s">
        <v>2366</v>
      </c>
      <c r="C1565" s="13" t="s">
        <v>514</v>
      </c>
      <c r="D1565" s="13" t="s">
        <v>185</v>
      </c>
      <c r="E1565" s="13" t="s">
        <v>204</v>
      </c>
      <c r="F1565" s="24" t="s">
        <v>1488</v>
      </c>
      <c r="G1565" s="13"/>
      <c r="H1565" s="13" t="s">
        <v>6</v>
      </c>
      <c r="I1565" s="34">
        <v>33</v>
      </c>
      <c r="J1565" s="34">
        <v>31</v>
      </c>
      <c r="K1565" s="34">
        <v>30</v>
      </c>
      <c r="L1565" s="34">
        <v>261</v>
      </c>
      <c r="M1565" s="24">
        <f t="shared" si="48"/>
        <v>0.93939393939393945</v>
      </c>
      <c r="N1565" s="24">
        <f t="shared" si="49"/>
        <v>0.967741935483871</v>
      </c>
      <c r="O1565" s="34">
        <v>32</v>
      </c>
    </row>
    <row r="1566" spans="1:15" ht="14.25" customHeight="1">
      <c r="A1566" s="23">
        <v>2017</v>
      </c>
      <c r="B1566" s="23" t="s">
        <v>2366</v>
      </c>
      <c r="C1566" s="13" t="s">
        <v>514</v>
      </c>
      <c r="D1566" s="13" t="s">
        <v>185</v>
      </c>
      <c r="E1566" s="13" t="s">
        <v>204</v>
      </c>
      <c r="F1566" s="24" t="s">
        <v>1468</v>
      </c>
      <c r="G1566" s="13"/>
      <c r="H1566" s="13" t="s">
        <v>6</v>
      </c>
      <c r="I1566" s="34">
        <v>8</v>
      </c>
      <c r="J1566" s="34">
        <v>8</v>
      </c>
      <c r="K1566" s="34">
        <v>8</v>
      </c>
      <c r="L1566" s="34">
        <v>36</v>
      </c>
      <c r="M1566" s="24">
        <f t="shared" si="48"/>
        <v>1</v>
      </c>
      <c r="N1566" s="24">
        <f t="shared" si="49"/>
        <v>1</v>
      </c>
      <c r="O1566" s="34">
        <v>4</v>
      </c>
    </row>
    <row r="1567" spans="1:15" ht="14.25" customHeight="1">
      <c r="A1567" s="23">
        <v>2017</v>
      </c>
      <c r="B1567" s="23" t="s">
        <v>2366</v>
      </c>
      <c r="C1567" s="13" t="s">
        <v>514</v>
      </c>
      <c r="D1567" s="13" t="s">
        <v>185</v>
      </c>
      <c r="E1567" s="13" t="s">
        <v>204</v>
      </c>
      <c r="F1567" s="24" t="s">
        <v>584</v>
      </c>
      <c r="G1567" s="13"/>
      <c r="H1567" s="13" t="s">
        <v>6</v>
      </c>
      <c r="I1567" s="34">
        <v>122</v>
      </c>
      <c r="J1567" s="34">
        <v>77</v>
      </c>
      <c r="K1567" s="34">
        <v>63</v>
      </c>
      <c r="L1567" s="34">
        <v>543</v>
      </c>
      <c r="M1567" s="24">
        <f t="shared" si="48"/>
        <v>0.63114754098360659</v>
      </c>
      <c r="N1567" s="24">
        <f t="shared" si="49"/>
        <v>0.81818181818181823</v>
      </c>
      <c r="O1567" s="34">
        <v>30</v>
      </c>
    </row>
    <row r="1568" spans="1:15" ht="14.25" customHeight="1">
      <c r="A1568" s="23">
        <v>2017</v>
      </c>
      <c r="B1568" s="23" t="s">
        <v>2366</v>
      </c>
      <c r="C1568" s="13" t="s">
        <v>514</v>
      </c>
      <c r="D1568" s="13" t="s">
        <v>104</v>
      </c>
      <c r="E1568" s="13" t="s">
        <v>207</v>
      </c>
      <c r="F1568" s="24" t="s">
        <v>119</v>
      </c>
      <c r="G1568" s="13"/>
      <c r="H1568" s="13" t="s">
        <v>6</v>
      </c>
      <c r="I1568" s="34">
        <v>4</v>
      </c>
      <c r="J1568" s="34">
        <v>4</v>
      </c>
      <c r="K1568" s="34">
        <v>1</v>
      </c>
      <c r="L1568" s="34">
        <v>8</v>
      </c>
      <c r="M1568" s="24">
        <f t="shared" si="48"/>
        <v>1</v>
      </c>
      <c r="N1568" s="24">
        <f t="shared" si="49"/>
        <v>0.25</v>
      </c>
      <c r="O1568" s="34">
        <v>0</v>
      </c>
    </row>
    <row r="1569" spans="1:15" ht="14.25" customHeight="1">
      <c r="A1569" s="23">
        <v>2017</v>
      </c>
      <c r="B1569" s="23" t="s">
        <v>2366</v>
      </c>
      <c r="C1569" s="13" t="s">
        <v>514</v>
      </c>
      <c r="D1569" s="13" t="s">
        <v>104</v>
      </c>
      <c r="E1569" s="13" t="s">
        <v>205</v>
      </c>
      <c r="F1569" s="24" t="s">
        <v>108</v>
      </c>
      <c r="G1569" s="13"/>
      <c r="H1569" s="13" t="s">
        <v>6</v>
      </c>
      <c r="I1569" s="34">
        <v>20</v>
      </c>
      <c r="J1569" s="34">
        <v>18</v>
      </c>
      <c r="K1569" s="34">
        <v>18</v>
      </c>
      <c r="L1569" s="34">
        <v>61</v>
      </c>
      <c r="M1569" s="24">
        <f t="shared" si="48"/>
        <v>0.9</v>
      </c>
      <c r="N1569" s="24">
        <f t="shared" si="49"/>
        <v>1</v>
      </c>
      <c r="O1569" s="34">
        <v>23</v>
      </c>
    </row>
    <row r="1570" spans="1:15" ht="14.25" customHeight="1">
      <c r="A1570" s="23">
        <v>2017</v>
      </c>
      <c r="B1570" s="23" t="s">
        <v>2366</v>
      </c>
      <c r="C1570" s="13" t="s">
        <v>514</v>
      </c>
      <c r="D1570" s="13" t="s">
        <v>104</v>
      </c>
      <c r="E1570" s="13" t="s">
        <v>205</v>
      </c>
      <c r="F1570" s="24" t="s">
        <v>2117</v>
      </c>
      <c r="G1570" s="13"/>
      <c r="H1570" s="13" t="s">
        <v>6</v>
      </c>
      <c r="I1570" s="34">
        <v>1</v>
      </c>
      <c r="J1570" s="34">
        <v>0</v>
      </c>
      <c r="K1570" s="34">
        <v>0</v>
      </c>
      <c r="L1570" s="34">
        <v>0</v>
      </c>
      <c r="M1570" s="24">
        <f t="shared" si="48"/>
        <v>0</v>
      </c>
      <c r="N1570" s="24">
        <f t="shared" si="49"/>
        <v>0</v>
      </c>
      <c r="O1570" s="34">
        <v>0</v>
      </c>
    </row>
    <row r="1571" spans="1:15" ht="14.25" customHeight="1">
      <c r="A1571" s="23">
        <v>2017</v>
      </c>
      <c r="B1571" s="23" t="s">
        <v>2366</v>
      </c>
      <c r="C1571" s="13" t="s">
        <v>514</v>
      </c>
      <c r="D1571" s="13" t="s">
        <v>104</v>
      </c>
      <c r="E1571" s="13" t="s">
        <v>205</v>
      </c>
      <c r="F1571" s="24" t="s">
        <v>1881</v>
      </c>
      <c r="G1571" s="13"/>
      <c r="H1571" s="13" t="s">
        <v>6</v>
      </c>
      <c r="I1571" s="34">
        <v>13</v>
      </c>
      <c r="J1571" s="34">
        <v>13</v>
      </c>
      <c r="K1571" s="34">
        <v>3</v>
      </c>
      <c r="L1571" s="34">
        <v>7</v>
      </c>
      <c r="M1571" s="24">
        <f t="shared" si="48"/>
        <v>1</v>
      </c>
      <c r="N1571" s="24">
        <f t="shared" si="49"/>
        <v>0.23076923076923078</v>
      </c>
      <c r="O1571" s="34">
        <v>0</v>
      </c>
    </row>
    <row r="1572" spans="1:15" ht="14.25" customHeight="1">
      <c r="A1572" s="23">
        <v>2017</v>
      </c>
      <c r="B1572" s="23" t="s">
        <v>2366</v>
      </c>
      <c r="C1572" s="13" t="s">
        <v>514</v>
      </c>
      <c r="D1572" s="13" t="s">
        <v>104</v>
      </c>
      <c r="E1572" s="13" t="s">
        <v>205</v>
      </c>
      <c r="F1572" s="24" t="s">
        <v>197</v>
      </c>
      <c r="G1572" s="13"/>
      <c r="H1572" s="13" t="s">
        <v>6</v>
      </c>
      <c r="I1572" s="34">
        <v>8</v>
      </c>
      <c r="J1572" s="34">
        <v>8</v>
      </c>
      <c r="K1572" s="34">
        <v>8</v>
      </c>
      <c r="L1572" s="34">
        <v>30</v>
      </c>
      <c r="M1572" s="24">
        <f t="shared" si="48"/>
        <v>1</v>
      </c>
      <c r="N1572" s="24">
        <f t="shared" si="49"/>
        <v>1</v>
      </c>
      <c r="O1572" s="34">
        <v>8</v>
      </c>
    </row>
    <row r="1573" spans="1:15" ht="14.25" customHeight="1">
      <c r="A1573" s="23">
        <v>2017</v>
      </c>
      <c r="B1573" s="23" t="s">
        <v>2366</v>
      </c>
      <c r="C1573" s="13" t="s">
        <v>514</v>
      </c>
      <c r="D1573" s="13" t="s">
        <v>104</v>
      </c>
      <c r="E1573" s="13" t="s">
        <v>205</v>
      </c>
      <c r="F1573" s="24" t="s">
        <v>110</v>
      </c>
      <c r="G1573" s="13"/>
      <c r="H1573" s="13" t="s">
        <v>6</v>
      </c>
      <c r="I1573" s="34">
        <v>24</v>
      </c>
      <c r="J1573" s="34">
        <v>22</v>
      </c>
      <c r="K1573" s="34">
        <v>19</v>
      </c>
      <c r="L1573" s="34">
        <v>47</v>
      </c>
      <c r="M1573" s="24">
        <f t="shared" si="48"/>
        <v>0.91666666666666663</v>
      </c>
      <c r="N1573" s="24">
        <f t="shared" si="49"/>
        <v>0.86363636363636365</v>
      </c>
      <c r="O1573" s="34">
        <v>19</v>
      </c>
    </row>
    <row r="1574" spans="1:15" ht="14.25" customHeight="1">
      <c r="A1574" s="23">
        <v>2017</v>
      </c>
      <c r="B1574" s="23" t="s">
        <v>2366</v>
      </c>
      <c r="C1574" s="13" t="s">
        <v>514</v>
      </c>
      <c r="D1574" s="13" t="s">
        <v>104</v>
      </c>
      <c r="E1574" s="13" t="s">
        <v>205</v>
      </c>
      <c r="F1574" s="24" t="s">
        <v>3046</v>
      </c>
      <c r="G1574" s="13"/>
      <c r="H1574" s="13" t="s">
        <v>6</v>
      </c>
      <c r="I1574" s="34">
        <v>6</v>
      </c>
      <c r="J1574" s="34">
        <v>5</v>
      </c>
      <c r="K1574" s="34">
        <v>5</v>
      </c>
      <c r="L1574" s="34">
        <v>7</v>
      </c>
      <c r="M1574" s="24">
        <f t="shared" si="48"/>
        <v>0.83333333333333337</v>
      </c>
      <c r="N1574" s="24">
        <f t="shared" si="49"/>
        <v>1</v>
      </c>
      <c r="O1574" s="34">
        <v>5</v>
      </c>
    </row>
    <row r="1575" spans="1:15" ht="14.25" customHeight="1">
      <c r="A1575" s="23">
        <v>2017</v>
      </c>
      <c r="B1575" s="23" t="s">
        <v>2366</v>
      </c>
      <c r="C1575" s="13" t="s">
        <v>514</v>
      </c>
      <c r="D1575" s="13" t="s">
        <v>104</v>
      </c>
      <c r="E1575" s="13" t="s">
        <v>206</v>
      </c>
      <c r="F1575" s="24" t="s">
        <v>198</v>
      </c>
      <c r="G1575" s="13"/>
      <c r="H1575" s="13" t="s">
        <v>6</v>
      </c>
      <c r="I1575" s="34">
        <v>6</v>
      </c>
      <c r="J1575" s="34">
        <v>5</v>
      </c>
      <c r="K1575" s="34">
        <v>4</v>
      </c>
      <c r="L1575" s="34">
        <v>35</v>
      </c>
      <c r="M1575" s="24">
        <f t="shared" si="48"/>
        <v>0.83333333333333337</v>
      </c>
      <c r="N1575" s="24">
        <f t="shared" si="49"/>
        <v>0.8</v>
      </c>
      <c r="O1575" s="34">
        <v>7</v>
      </c>
    </row>
    <row r="1576" spans="1:15" ht="14.25" customHeight="1">
      <c r="A1576" s="23">
        <v>2017</v>
      </c>
      <c r="B1576" s="23" t="s">
        <v>2366</v>
      </c>
      <c r="C1576" s="13" t="s">
        <v>514</v>
      </c>
      <c r="D1576" s="13" t="s">
        <v>104</v>
      </c>
      <c r="E1576" s="13" t="s">
        <v>206</v>
      </c>
      <c r="F1576" s="24" t="s">
        <v>115</v>
      </c>
      <c r="G1576" s="13"/>
      <c r="H1576" s="13" t="s">
        <v>6</v>
      </c>
      <c r="I1576" s="34">
        <v>12</v>
      </c>
      <c r="J1576" s="34">
        <v>12</v>
      </c>
      <c r="K1576" s="34">
        <v>10</v>
      </c>
      <c r="L1576" s="34">
        <v>36</v>
      </c>
      <c r="M1576" s="24">
        <f t="shared" si="48"/>
        <v>1</v>
      </c>
      <c r="N1576" s="24">
        <f t="shared" si="49"/>
        <v>0.83333333333333337</v>
      </c>
      <c r="O1576" s="34">
        <v>6</v>
      </c>
    </row>
    <row r="1577" spans="1:15" ht="14.25" customHeight="1">
      <c r="A1577" s="23">
        <v>2017</v>
      </c>
      <c r="B1577" s="23" t="s">
        <v>2366</v>
      </c>
      <c r="C1577" s="13" t="s">
        <v>514</v>
      </c>
      <c r="D1577" s="13" t="s">
        <v>104</v>
      </c>
      <c r="E1577" s="13" t="s">
        <v>206</v>
      </c>
      <c r="F1577" s="24" t="s">
        <v>1422</v>
      </c>
      <c r="G1577" s="13"/>
      <c r="H1577" s="13" t="s">
        <v>6</v>
      </c>
      <c r="I1577" s="34">
        <v>9</v>
      </c>
      <c r="J1577" s="34">
        <v>7</v>
      </c>
      <c r="K1577" s="34">
        <v>6</v>
      </c>
      <c r="L1577" s="34">
        <v>14</v>
      </c>
      <c r="M1577" s="24">
        <f t="shared" si="48"/>
        <v>0.77777777777777779</v>
      </c>
      <c r="N1577" s="24">
        <f t="shared" si="49"/>
        <v>0.8571428571428571</v>
      </c>
      <c r="O1577" s="34">
        <v>0</v>
      </c>
    </row>
    <row r="1578" spans="1:15" ht="14.25" customHeight="1">
      <c r="A1578" s="23">
        <v>2017</v>
      </c>
      <c r="B1578" s="23" t="s">
        <v>2366</v>
      </c>
      <c r="C1578" s="13" t="s">
        <v>514</v>
      </c>
      <c r="D1578" s="13" t="s">
        <v>104</v>
      </c>
      <c r="E1578" s="13" t="s">
        <v>204</v>
      </c>
      <c r="F1578" s="24" t="s">
        <v>1457</v>
      </c>
      <c r="G1578" s="13"/>
      <c r="H1578" s="13" t="s">
        <v>6</v>
      </c>
      <c r="I1578" s="34">
        <v>58</v>
      </c>
      <c r="J1578" s="34">
        <v>48</v>
      </c>
      <c r="K1578" s="34">
        <v>38</v>
      </c>
      <c r="L1578" s="34">
        <v>143</v>
      </c>
      <c r="M1578" s="24">
        <f t="shared" si="48"/>
        <v>0.82758620689655171</v>
      </c>
      <c r="N1578" s="24">
        <f t="shared" si="49"/>
        <v>0.79166666666666663</v>
      </c>
      <c r="O1578" s="34">
        <v>8</v>
      </c>
    </row>
    <row r="1579" spans="1:15" ht="14.25" customHeight="1">
      <c r="A1579" s="23">
        <v>2017</v>
      </c>
      <c r="B1579" s="23" t="s">
        <v>2366</v>
      </c>
      <c r="C1579" s="13" t="s">
        <v>514</v>
      </c>
      <c r="D1579" s="13" t="s">
        <v>104</v>
      </c>
      <c r="E1579" s="13" t="s">
        <v>204</v>
      </c>
      <c r="F1579" s="24" t="s">
        <v>1486</v>
      </c>
      <c r="G1579" s="13"/>
      <c r="H1579" s="13" t="s">
        <v>6</v>
      </c>
      <c r="I1579" s="34">
        <v>207</v>
      </c>
      <c r="J1579" s="34">
        <v>161</v>
      </c>
      <c r="K1579" s="34">
        <v>127</v>
      </c>
      <c r="L1579" s="34">
        <v>671</v>
      </c>
      <c r="M1579" s="24">
        <f t="shared" si="48"/>
        <v>0.77777777777777779</v>
      </c>
      <c r="N1579" s="24">
        <f t="shared" si="49"/>
        <v>0.78881987577639756</v>
      </c>
      <c r="O1579" s="34">
        <v>40</v>
      </c>
    </row>
    <row r="1580" spans="1:15" ht="14.25" customHeight="1">
      <c r="A1580" s="23">
        <v>2017</v>
      </c>
      <c r="B1580" s="23" t="s">
        <v>2366</v>
      </c>
      <c r="C1580" s="13" t="s">
        <v>514</v>
      </c>
      <c r="D1580" s="13" t="s">
        <v>104</v>
      </c>
      <c r="E1580" s="13" t="s">
        <v>204</v>
      </c>
      <c r="F1580" s="24" t="s">
        <v>1489</v>
      </c>
      <c r="G1580" s="13"/>
      <c r="H1580" s="13" t="s">
        <v>6</v>
      </c>
      <c r="I1580" s="34">
        <v>80</v>
      </c>
      <c r="J1580" s="34">
        <v>74</v>
      </c>
      <c r="K1580" s="34">
        <v>51</v>
      </c>
      <c r="L1580" s="34">
        <v>174</v>
      </c>
      <c r="M1580" s="24">
        <f t="shared" si="48"/>
        <v>0.92500000000000004</v>
      </c>
      <c r="N1580" s="24">
        <f t="shared" si="49"/>
        <v>0.68918918918918914</v>
      </c>
      <c r="O1580" s="34">
        <v>11</v>
      </c>
    </row>
    <row r="1581" spans="1:15" ht="14.25" customHeight="1">
      <c r="A1581" s="23">
        <v>2017</v>
      </c>
      <c r="B1581" s="23" t="s">
        <v>2366</v>
      </c>
      <c r="C1581" s="13" t="s">
        <v>514</v>
      </c>
      <c r="D1581" s="13" t="s">
        <v>104</v>
      </c>
      <c r="E1581" s="13" t="s">
        <v>204</v>
      </c>
      <c r="F1581" s="24" t="s">
        <v>1471</v>
      </c>
      <c r="G1581" s="13"/>
      <c r="H1581" s="13" t="s">
        <v>6</v>
      </c>
      <c r="I1581" s="34">
        <v>76</v>
      </c>
      <c r="J1581" s="34">
        <v>69</v>
      </c>
      <c r="K1581" s="34">
        <v>53</v>
      </c>
      <c r="L1581" s="34">
        <v>260</v>
      </c>
      <c r="M1581" s="24">
        <f t="shared" si="48"/>
        <v>0.90789473684210531</v>
      </c>
      <c r="N1581" s="24">
        <f t="shared" si="49"/>
        <v>0.76811594202898548</v>
      </c>
      <c r="O1581" s="34">
        <v>17</v>
      </c>
    </row>
    <row r="1582" spans="1:15" ht="14.25" customHeight="1">
      <c r="A1582" s="23">
        <v>2017</v>
      </c>
      <c r="B1582" s="23" t="s">
        <v>2366</v>
      </c>
      <c r="C1582" s="13" t="s">
        <v>514</v>
      </c>
      <c r="D1582" s="13" t="s">
        <v>104</v>
      </c>
      <c r="E1582" s="13" t="s">
        <v>204</v>
      </c>
      <c r="F1582" s="24" t="s">
        <v>1472</v>
      </c>
      <c r="G1582" s="13"/>
      <c r="H1582" s="13" t="s">
        <v>6</v>
      </c>
      <c r="I1582" s="34">
        <v>101</v>
      </c>
      <c r="J1582" s="34">
        <v>90</v>
      </c>
      <c r="K1582" s="34">
        <v>67</v>
      </c>
      <c r="L1582" s="34">
        <v>604</v>
      </c>
      <c r="M1582" s="24">
        <f t="shared" si="48"/>
        <v>0.8910891089108911</v>
      </c>
      <c r="N1582" s="24">
        <f t="shared" si="49"/>
        <v>0.74444444444444446</v>
      </c>
      <c r="O1582" s="34">
        <v>71</v>
      </c>
    </row>
    <row r="1583" spans="1:15" ht="14.25" customHeight="1">
      <c r="A1583" s="23">
        <v>2017</v>
      </c>
      <c r="B1583" s="23" t="s">
        <v>2366</v>
      </c>
      <c r="C1583" s="13" t="s">
        <v>514</v>
      </c>
      <c r="D1583" s="13" t="s">
        <v>104</v>
      </c>
      <c r="E1583" s="13" t="s">
        <v>204</v>
      </c>
      <c r="F1583" s="24" t="s">
        <v>1487</v>
      </c>
      <c r="G1583" s="13"/>
      <c r="H1583" s="13" t="s">
        <v>6</v>
      </c>
      <c r="I1583" s="34">
        <v>10</v>
      </c>
      <c r="J1583" s="34">
        <v>8</v>
      </c>
      <c r="K1583" s="34">
        <v>6</v>
      </c>
      <c r="L1583" s="34">
        <v>31</v>
      </c>
      <c r="M1583" s="24">
        <f t="shared" si="48"/>
        <v>0.8</v>
      </c>
      <c r="N1583" s="24">
        <f t="shared" si="49"/>
        <v>0.75</v>
      </c>
      <c r="O1583" s="34">
        <v>1</v>
      </c>
    </row>
    <row r="1584" spans="1:15" ht="14.25" customHeight="1">
      <c r="A1584" s="23">
        <v>2017</v>
      </c>
      <c r="B1584" s="23" t="s">
        <v>2367</v>
      </c>
      <c r="C1584" s="13" t="s">
        <v>1886</v>
      </c>
      <c r="D1584" s="13" t="s">
        <v>5</v>
      </c>
      <c r="E1584" s="13" t="s">
        <v>205</v>
      </c>
      <c r="F1584" s="24" t="s">
        <v>7</v>
      </c>
      <c r="G1584" s="13"/>
      <c r="H1584" s="13" t="s">
        <v>6</v>
      </c>
      <c r="I1584" s="34">
        <v>11</v>
      </c>
      <c r="J1584" s="34">
        <v>11</v>
      </c>
      <c r="K1584" s="34">
        <v>10</v>
      </c>
      <c r="L1584" s="34">
        <v>16</v>
      </c>
      <c r="M1584" s="24">
        <f t="shared" si="48"/>
        <v>1</v>
      </c>
      <c r="N1584" s="24">
        <f t="shared" si="49"/>
        <v>0.90909090909090906</v>
      </c>
      <c r="O1584" s="34">
        <v>8</v>
      </c>
    </row>
    <row r="1585" spans="1:15" ht="14.25" customHeight="1">
      <c r="A1585" s="23">
        <v>2017</v>
      </c>
      <c r="B1585" s="23" t="s">
        <v>2367</v>
      </c>
      <c r="C1585" s="13" t="s">
        <v>1886</v>
      </c>
      <c r="D1585" s="13" t="s">
        <v>5</v>
      </c>
      <c r="E1585" s="13" t="s">
        <v>206</v>
      </c>
      <c r="F1585" s="24" t="s">
        <v>8</v>
      </c>
      <c r="G1585" s="13"/>
      <c r="H1585" s="13" t="s">
        <v>6</v>
      </c>
      <c r="I1585" s="34">
        <v>14</v>
      </c>
      <c r="J1585" s="34">
        <v>13</v>
      </c>
      <c r="K1585" s="34">
        <v>8</v>
      </c>
      <c r="L1585" s="34">
        <v>16</v>
      </c>
      <c r="M1585" s="24">
        <f t="shared" si="48"/>
        <v>0.9285714285714286</v>
      </c>
      <c r="N1585" s="24">
        <f t="shared" si="49"/>
        <v>0.61538461538461542</v>
      </c>
      <c r="O1585" s="34">
        <v>0</v>
      </c>
    </row>
    <row r="1586" spans="1:15" ht="14.25" customHeight="1">
      <c r="A1586" s="23">
        <v>2017</v>
      </c>
      <c r="B1586" s="23" t="s">
        <v>2367</v>
      </c>
      <c r="C1586" s="13" t="s">
        <v>1886</v>
      </c>
      <c r="D1586" s="13" t="s">
        <v>5</v>
      </c>
      <c r="E1586" s="13" t="s">
        <v>206</v>
      </c>
      <c r="F1586" s="24" t="s">
        <v>9</v>
      </c>
      <c r="G1586" s="13"/>
      <c r="H1586" s="13" t="s">
        <v>6</v>
      </c>
      <c r="I1586" s="34">
        <v>0</v>
      </c>
      <c r="J1586" s="34">
        <v>0</v>
      </c>
      <c r="K1586" s="34">
        <v>0</v>
      </c>
      <c r="L1586" s="34">
        <v>27</v>
      </c>
      <c r="M1586" s="24">
        <f t="shared" si="48"/>
        <v>0</v>
      </c>
      <c r="N1586" s="24">
        <f t="shared" si="49"/>
        <v>0</v>
      </c>
      <c r="O1586" s="34">
        <v>5</v>
      </c>
    </row>
    <row r="1587" spans="1:15" ht="14.25" customHeight="1">
      <c r="A1587" s="23">
        <v>2017</v>
      </c>
      <c r="B1587" s="23" t="s">
        <v>2367</v>
      </c>
      <c r="C1587" s="13" t="s">
        <v>1886</v>
      </c>
      <c r="D1587" s="13" t="s">
        <v>5</v>
      </c>
      <c r="E1587" s="13" t="s">
        <v>204</v>
      </c>
      <c r="F1587" s="24" t="s">
        <v>559</v>
      </c>
      <c r="G1587" s="13"/>
      <c r="H1587" s="13" t="s">
        <v>6</v>
      </c>
      <c r="I1587" s="34">
        <v>342</v>
      </c>
      <c r="J1587" s="34">
        <v>167</v>
      </c>
      <c r="K1587" s="34">
        <v>108</v>
      </c>
      <c r="L1587" s="34">
        <v>918</v>
      </c>
      <c r="M1587" s="24">
        <f t="shared" si="48"/>
        <v>0.48830409356725146</v>
      </c>
      <c r="N1587" s="24">
        <f t="shared" si="49"/>
        <v>0.6467065868263473</v>
      </c>
      <c r="O1587" s="34">
        <v>73</v>
      </c>
    </row>
    <row r="1588" spans="1:15" ht="14.25" customHeight="1">
      <c r="A1588" s="23">
        <v>2017</v>
      </c>
      <c r="B1588" s="23" t="s">
        <v>2367</v>
      </c>
      <c r="C1588" s="13" t="s">
        <v>1886</v>
      </c>
      <c r="D1588" s="13" t="s">
        <v>5</v>
      </c>
      <c r="E1588" s="13" t="s">
        <v>204</v>
      </c>
      <c r="F1588" s="24" t="s">
        <v>1462</v>
      </c>
      <c r="G1588" s="13"/>
      <c r="H1588" s="13" t="s">
        <v>6</v>
      </c>
      <c r="I1588" s="34">
        <v>171</v>
      </c>
      <c r="J1588" s="34">
        <v>140</v>
      </c>
      <c r="K1588" s="34">
        <v>90</v>
      </c>
      <c r="L1588" s="34">
        <v>965</v>
      </c>
      <c r="M1588" s="24">
        <f t="shared" si="48"/>
        <v>0.81871345029239762</v>
      </c>
      <c r="N1588" s="24">
        <f t="shared" si="49"/>
        <v>0.6428571428571429</v>
      </c>
      <c r="O1588" s="34">
        <v>96</v>
      </c>
    </row>
    <row r="1589" spans="1:15" ht="14.25" customHeight="1">
      <c r="A1589" s="23">
        <v>2017</v>
      </c>
      <c r="B1589" s="23" t="s">
        <v>2367</v>
      </c>
      <c r="C1589" s="13" t="s">
        <v>1886</v>
      </c>
      <c r="D1589" s="13" t="s">
        <v>10</v>
      </c>
      <c r="E1589" s="13" t="s">
        <v>206</v>
      </c>
      <c r="F1589" s="24" t="s">
        <v>12</v>
      </c>
      <c r="G1589" s="13"/>
      <c r="H1589" s="13" t="s">
        <v>6</v>
      </c>
      <c r="I1589" s="34">
        <v>10</v>
      </c>
      <c r="J1589" s="34">
        <v>10</v>
      </c>
      <c r="K1589" s="34">
        <v>9</v>
      </c>
      <c r="L1589" s="34">
        <v>26</v>
      </c>
      <c r="M1589" s="24">
        <f t="shared" si="48"/>
        <v>1</v>
      </c>
      <c r="N1589" s="24">
        <f t="shared" si="49"/>
        <v>0.9</v>
      </c>
      <c r="O1589" s="34">
        <v>0</v>
      </c>
    </row>
    <row r="1590" spans="1:15" ht="14.25" customHeight="1">
      <c r="A1590" s="23">
        <v>2017</v>
      </c>
      <c r="B1590" s="23" t="s">
        <v>2367</v>
      </c>
      <c r="C1590" s="13" t="s">
        <v>1886</v>
      </c>
      <c r="D1590" s="13" t="s">
        <v>10</v>
      </c>
      <c r="E1590" s="13" t="s">
        <v>206</v>
      </c>
      <c r="F1590" s="24" t="s">
        <v>13</v>
      </c>
      <c r="G1590" s="13"/>
      <c r="H1590" s="13" t="s">
        <v>6</v>
      </c>
      <c r="I1590" s="34">
        <v>12</v>
      </c>
      <c r="J1590" s="34">
        <v>11</v>
      </c>
      <c r="K1590" s="34">
        <v>8</v>
      </c>
      <c r="L1590" s="34">
        <v>43</v>
      </c>
      <c r="M1590" s="24">
        <f t="shared" si="48"/>
        <v>0.91666666666666663</v>
      </c>
      <c r="N1590" s="24">
        <f t="shared" si="49"/>
        <v>0.72727272727272729</v>
      </c>
      <c r="O1590" s="34">
        <v>14</v>
      </c>
    </row>
    <row r="1591" spans="1:15" ht="14.25" customHeight="1">
      <c r="A1591" s="23">
        <v>2017</v>
      </c>
      <c r="B1591" s="23" t="s">
        <v>2367</v>
      </c>
      <c r="C1591" s="13" t="s">
        <v>1886</v>
      </c>
      <c r="D1591" s="13" t="s">
        <v>10</v>
      </c>
      <c r="E1591" s="13" t="s">
        <v>204</v>
      </c>
      <c r="F1591" s="24" t="s">
        <v>1454</v>
      </c>
      <c r="G1591" s="13"/>
      <c r="H1591" s="13" t="s">
        <v>6</v>
      </c>
      <c r="I1591" s="34">
        <v>98</v>
      </c>
      <c r="J1591" s="34">
        <v>51</v>
      </c>
      <c r="K1591" s="34">
        <v>45</v>
      </c>
      <c r="L1591" s="34">
        <v>257</v>
      </c>
      <c r="M1591" s="24">
        <f t="shared" si="48"/>
        <v>0.52040816326530615</v>
      </c>
      <c r="N1591" s="24">
        <f t="shared" si="49"/>
        <v>0.88235294117647056</v>
      </c>
      <c r="O1591" s="34">
        <v>1</v>
      </c>
    </row>
    <row r="1592" spans="1:15" ht="14.25" customHeight="1">
      <c r="A1592" s="23">
        <v>2017</v>
      </c>
      <c r="B1592" s="23" t="s">
        <v>2367</v>
      </c>
      <c r="C1592" s="13" t="s">
        <v>1886</v>
      </c>
      <c r="D1592" s="13" t="s">
        <v>10</v>
      </c>
      <c r="E1592" s="13" t="s">
        <v>204</v>
      </c>
      <c r="F1592" s="24" t="s">
        <v>1455</v>
      </c>
      <c r="G1592" s="13"/>
      <c r="H1592" s="13" t="s">
        <v>6</v>
      </c>
      <c r="I1592" s="34">
        <v>151</v>
      </c>
      <c r="J1592" s="34">
        <v>101</v>
      </c>
      <c r="K1592" s="34">
        <v>76</v>
      </c>
      <c r="L1592" s="34">
        <v>649</v>
      </c>
      <c r="M1592" s="24">
        <f t="shared" si="48"/>
        <v>0.66887417218543044</v>
      </c>
      <c r="N1592" s="24">
        <f t="shared" si="49"/>
        <v>0.75247524752475248</v>
      </c>
      <c r="O1592" s="34">
        <v>41</v>
      </c>
    </row>
    <row r="1593" spans="1:15" ht="14.25" customHeight="1">
      <c r="A1593" s="23">
        <v>2017</v>
      </c>
      <c r="B1593" s="23" t="s">
        <v>2367</v>
      </c>
      <c r="C1593" s="13" t="s">
        <v>1886</v>
      </c>
      <c r="D1593" s="13" t="s">
        <v>10</v>
      </c>
      <c r="E1593" s="13" t="s">
        <v>204</v>
      </c>
      <c r="F1593" s="24" t="s">
        <v>1467</v>
      </c>
      <c r="G1593" s="13"/>
      <c r="H1593" s="13" t="s">
        <v>6</v>
      </c>
      <c r="I1593" s="34">
        <v>171</v>
      </c>
      <c r="J1593" s="34">
        <v>74</v>
      </c>
      <c r="K1593" s="34">
        <v>61</v>
      </c>
      <c r="L1593" s="34">
        <v>551</v>
      </c>
      <c r="M1593" s="24">
        <f t="shared" si="48"/>
        <v>0.43274853801169588</v>
      </c>
      <c r="N1593" s="24">
        <f t="shared" si="49"/>
        <v>0.82432432432432434</v>
      </c>
      <c r="O1593" s="34">
        <v>29</v>
      </c>
    </row>
    <row r="1594" spans="1:15" ht="14.25" customHeight="1">
      <c r="A1594" s="23">
        <v>2017</v>
      </c>
      <c r="B1594" s="23" t="s">
        <v>2367</v>
      </c>
      <c r="C1594" s="13" t="s">
        <v>1886</v>
      </c>
      <c r="D1594" s="13" t="s">
        <v>14</v>
      </c>
      <c r="E1594" s="13" t="s">
        <v>207</v>
      </c>
      <c r="F1594" s="24" t="s">
        <v>22</v>
      </c>
      <c r="G1594" s="13"/>
      <c r="H1594" s="13" t="s">
        <v>6</v>
      </c>
      <c r="I1594" s="34">
        <v>12</v>
      </c>
      <c r="J1594" s="34">
        <v>7</v>
      </c>
      <c r="K1594" s="34">
        <v>5</v>
      </c>
      <c r="L1594" s="34">
        <v>48</v>
      </c>
      <c r="M1594" s="24">
        <f t="shared" si="48"/>
        <v>0.58333333333333337</v>
      </c>
      <c r="N1594" s="24">
        <f t="shared" si="49"/>
        <v>0.7142857142857143</v>
      </c>
      <c r="O1594" s="34">
        <v>3</v>
      </c>
    </row>
    <row r="1595" spans="1:15" ht="14.25" customHeight="1">
      <c r="A1595" s="23">
        <v>2017</v>
      </c>
      <c r="B1595" s="23" t="s">
        <v>2367</v>
      </c>
      <c r="C1595" s="13" t="s">
        <v>1886</v>
      </c>
      <c r="D1595" s="13" t="s">
        <v>14</v>
      </c>
      <c r="E1595" s="13" t="s">
        <v>205</v>
      </c>
      <c r="F1595" s="24" t="s">
        <v>16</v>
      </c>
      <c r="G1595" s="13"/>
      <c r="H1595" s="13" t="s">
        <v>6</v>
      </c>
      <c r="I1595" s="34">
        <v>0</v>
      </c>
      <c r="J1595" s="34">
        <v>0</v>
      </c>
      <c r="K1595" s="34">
        <v>0</v>
      </c>
      <c r="L1595" s="34">
        <v>14</v>
      </c>
      <c r="M1595" s="24">
        <f t="shared" si="48"/>
        <v>0</v>
      </c>
      <c r="N1595" s="24">
        <f t="shared" si="49"/>
        <v>0</v>
      </c>
      <c r="O1595" s="34">
        <v>2</v>
      </c>
    </row>
    <row r="1596" spans="1:15" ht="14.25" customHeight="1">
      <c r="A1596" s="23">
        <v>2017</v>
      </c>
      <c r="B1596" s="23" t="s">
        <v>2367</v>
      </c>
      <c r="C1596" s="13" t="s">
        <v>1886</v>
      </c>
      <c r="D1596" s="13" t="s">
        <v>14</v>
      </c>
      <c r="E1596" s="13" t="s">
        <v>205</v>
      </c>
      <c r="F1596" s="24" t="s">
        <v>17</v>
      </c>
      <c r="G1596" s="13"/>
      <c r="H1596" s="13" t="s">
        <v>6</v>
      </c>
      <c r="I1596" s="34">
        <v>0</v>
      </c>
      <c r="J1596" s="34">
        <v>0</v>
      </c>
      <c r="K1596" s="34">
        <v>0</v>
      </c>
      <c r="L1596" s="34">
        <v>0</v>
      </c>
      <c r="M1596" s="24">
        <f t="shared" si="48"/>
        <v>0</v>
      </c>
      <c r="N1596" s="24">
        <f t="shared" si="49"/>
        <v>0</v>
      </c>
      <c r="O1596" s="34">
        <v>1</v>
      </c>
    </row>
    <row r="1597" spans="1:15" ht="14.25" customHeight="1">
      <c r="A1597" s="23">
        <v>2017</v>
      </c>
      <c r="B1597" s="23" t="s">
        <v>2367</v>
      </c>
      <c r="C1597" s="13" t="s">
        <v>1886</v>
      </c>
      <c r="D1597" s="13" t="s">
        <v>14</v>
      </c>
      <c r="E1597" s="13" t="s">
        <v>205</v>
      </c>
      <c r="F1597" s="24" t="s">
        <v>18</v>
      </c>
      <c r="G1597" s="13"/>
      <c r="H1597" s="13" t="s">
        <v>6</v>
      </c>
      <c r="I1597" s="34">
        <v>0</v>
      </c>
      <c r="J1597" s="34">
        <v>0</v>
      </c>
      <c r="K1597" s="34">
        <v>0</v>
      </c>
      <c r="L1597" s="34">
        <v>9</v>
      </c>
      <c r="M1597" s="24">
        <f t="shared" si="48"/>
        <v>0</v>
      </c>
      <c r="N1597" s="24">
        <f t="shared" si="49"/>
        <v>0</v>
      </c>
      <c r="O1597" s="34">
        <v>0</v>
      </c>
    </row>
    <row r="1598" spans="1:15" ht="14.25" customHeight="1">
      <c r="A1598" s="23">
        <v>2017</v>
      </c>
      <c r="B1598" s="23" t="s">
        <v>2367</v>
      </c>
      <c r="C1598" s="13" t="s">
        <v>1886</v>
      </c>
      <c r="D1598" s="13" t="s">
        <v>14</v>
      </c>
      <c r="E1598" s="13" t="s">
        <v>205</v>
      </c>
      <c r="F1598" s="24" t="s">
        <v>19</v>
      </c>
      <c r="G1598" s="13"/>
      <c r="H1598" s="13" t="s">
        <v>6</v>
      </c>
      <c r="I1598" s="34">
        <v>13</v>
      </c>
      <c r="J1598" s="34">
        <v>12</v>
      </c>
      <c r="K1598" s="34">
        <v>11</v>
      </c>
      <c r="L1598" s="34">
        <v>11</v>
      </c>
      <c r="M1598" s="24">
        <f t="shared" si="48"/>
        <v>0.92307692307692313</v>
      </c>
      <c r="N1598" s="24">
        <f t="shared" si="49"/>
        <v>0.91666666666666663</v>
      </c>
      <c r="O1598" s="34">
        <v>5</v>
      </c>
    </row>
    <row r="1599" spans="1:15" ht="14.25" customHeight="1">
      <c r="A1599" s="23">
        <v>2017</v>
      </c>
      <c r="B1599" s="23" t="s">
        <v>2367</v>
      </c>
      <c r="C1599" s="13" t="s">
        <v>1886</v>
      </c>
      <c r="D1599" s="13" t="s">
        <v>14</v>
      </c>
      <c r="E1599" s="13" t="s">
        <v>206</v>
      </c>
      <c r="F1599" s="24" t="s">
        <v>20</v>
      </c>
      <c r="G1599" s="13"/>
      <c r="H1599" s="13" t="s">
        <v>6</v>
      </c>
      <c r="I1599" s="34">
        <v>18</v>
      </c>
      <c r="J1599" s="34">
        <v>16</v>
      </c>
      <c r="K1599" s="34">
        <v>10</v>
      </c>
      <c r="L1599" s="34">
        <v>40</v>
      </c>
      <c r="M1599" s="24">
        <f t="shared" si="48"/>
        <v>0.88888888888888884</v>
      </c>
      <c r="N1599" s="24">
        <f t="shared" si="49"/>
        <v>0.625</v>
      </c>
      <c r="O1599" s="34">
        <v>15</v>
      </c>
    </row>
    <row r="1600" spans="1:15" ht="14.25" customHeight="1">
      <c r="A1600" s="23">
        <v>2017</v>
      </c>
      <c r="B1600" s="23" t="s">
        <v>2367</v>
      </c>
      <c r="C1600" s="13" t="s">
        <v>1886</v>
      </c>
      <c r="D1600" s="13" t="s">
        <v>14</v>
      </c>
      <c r="E1600" s="13" t="s">
        <v>206</v>
      </c>
      <c r="F1600" s="24" t="s">
        <v>21</v>
      </c>
      <c r="G1600" s="13"/>
      <c r="H1600" s="13" t="s">
        <v>6</v>
      </c>
      <c r="I1600" s="34">
        <v>11</v>
      </c>
      <c r="J1600" s="34">
        <v>8</v>
      </c>
      <c r="K1600" s="34">
        <v>8</v>
      </c>
      <c r="L1600" s="34">
        <v>16</v>
      </c>
      <c r="M1600" s="24">
        <f t="shared" si="48"/>
        <v>0.72727272727272729</v>
      </c>
      <c r="N1600" s="24">
        <f t="shared" si="49"/>
        <v>1</v>
      </c>
      <c r="O1600" s="34">
        <v>1</v>
      </c>
    </row>
    <row r="1601" spans="1:15" ht="14.25" customHeight="1">
      <c r="A1601" s="23">
        <v>2017</v>
      </c>
      <c r="B1601" s="23" t="s">
        <v>2367</v>
      </c>
      <c r="C1601" s="13" t="s">
        <v>1886</v>
      </c>
      <c r="D1601" s="13" t="s">
        <v>14</v>
      </c>
      <c r="E1601" s="13" t="s">
        <v>206</v>
      </c>
      <c r="F1601" s="24" t="s">
        <v>1916</v>
      </c>
      <c r="G1601" s="13"/>
      <c r="H1601" s="13" t="s">
        <v>6</v>
      </c>
      <c r="I1601" s="34">
        <v>2</v>
      </c>
      <c r="J1601" s="34">
        <v>0</v>
      </c>
      <c r="K1601" s="34">
        <v>0</v>
      </c>
      <c r="L1601" s="34">
        <v>0</v>
      </c>
      <c r="M1601" s="24">
        <f t="shared" si="48"/>
        <v>0</v>
      </c>
      <c r="N1601" s="24">
        <f t="shared" si="49"/>
        <v>0</v>
      </c>
      <c r="O1601" s="34">
        <v>0</v>
      </c>
    </row>
    <row r="1602" spans="1:15" ht="14.25" customHeight="1">
      <c r="A1602" s="23">
        <v>2017</v>
      </c>
      <c r="B1602" s="23" t="s">
        <v>2367</v>
      </c>
      <c r="C1602" s="13" t="s">
        <v>1886</v>
      </c>
      <c r="D1602" s="13" t="s">
        <v>14</v>
      </c>
      <c r="E1602" s="13" t="s">
        <v>204</v>
      </c>
      <c r="F1602" s="24" t="s">
        <v>1456</v>
      </c>
      <c r="G1602" s="13"/>
      <c r="H1602" s="13" t="s">
        <v>6</v>
      </c>
      <c r="I1602" s="34">
        <v>25</v>
      </c>
      <c r="J1602" s="34">
        <v>15</v>
      </c>
      <c r="K1602" s="34">
        <v>11</v>
      </c>
      <c r="L1602" s="34">
        <v>150</v>
      </c>
      <c r="M1602" s="24">
        <f t="shared" ref="M1602:M1665" si="50">+IFERROR(J1602/I1602,0)</f>
        <v>0.6</v>
      </c>
      <c r="N1602" s="24">
        <f t="shared" ref="N1602:N1665" si="51">+IFERROR(K1602/J1602,0)</f>
        <v>0.73333333333333328</v>
      </c>
      <c r="O1602" s="34">
        <v>13</v>
      </c>
    </row>
    <row r="1603" spans="1:15" ht="14.25" customHeight="1">
      <c r="A1603" s="23">
        <v>2017</v>
      </c>
      <c r="B1603" s="23" t="s">
        <v>2367</v>
      </c>
      <c r="C1603" s="13" t="s">
        <v>1886</v>
      </c>
      <c r="D1603" s="13" t="s">
        <v>14</v>
      </c>
      <c r="E1603" s="13" t="s">
        <v>204</v>
      </c>
      <c r="F1603" s="24" t="s">
        <v>1457</v>
      </c>
      <c r="G1603" s="13"/>
      <c r="H1603" s="13" t="s">
        <v>6</v>
      </c>
      <c r="I1603" s="34">
        <v>66</v>
      </c>
      <c r="J1603" s="34">
        <v>49</v>
      </c>
      <c r="K1603" s="34">
        <v>21</v>
      </c>
      <c r="L1603" s="34">
        <v>290</v>
      </c>
      <c r="M1603" s="24">
        <f t="shared" si="50"/>
        <v>0.74242424242424243</v>
      </c>
      <c r="N1603" s="24">
        <f t="shared" si="51"/>
        <v>0.42857142857142855</v>
      </c>
      <c r="O1603" s="34">
        <v>24</v>
      </c>
    </row>
    <row r="1604" spans="1:15" ht="14.25" customHeight="1">
      <c r="A1604" s="23">
        <v>2017</v>
      </c>
      <c r="B1604" s="23" t="s">
        <v>2367</v>
      </c>
      <c r="C1604" s="13" t="s">
        <v>1886</v>
      </c>
      <c r="D1604" s="13" t="s">
        <v>14</v>
      </c>
      <c r="E1604" s="13" t="s">
        <v>204</v>
      </c>
      <c r="F1604" s="24" t="s">
        <v>1474</v>
      </c>
      <c r="G1604" s="13"/>
      <c r="H1604" s="13" t="s">
        <v>6</v>
      </c>
      <c r="I1604" s="34">
        <v>25</v>
      </c>
      <c r="J1604" s="34">
        <v>16</v>
      </c>
      <c r="K1604" s="34">
        <v>10</v>
      </c>
      <c r="L1604" s="34">
        <v>72</v>
      </c>
      <c r="M1604" s="24">
        <f t="shared" si="50"/>
        <v>0.64</v>
      </c>
      <c r="N1604" s="24">
        <f t="shared" si="51"/>
        <v>0.625</v>
      </c>
      <c r="O1604" s="34">
        <v>1</v>
      </c>
    </row>
    <row r="1605" spans="1:15" ht="14.25" customHeight="1">
      <c r="A1605" s="23">
        <v>2017</v>
      </c>
      <c r="B1605" s="23" t="s">
        <v>2367</v>
      </c>
      <c r="C1605" s="13" t="s">
        <v>1886</v>
      </c>
      <c r="D1605" s="13" t="s">
        <v>14</v>
      </c>
      <c r="E1605" s="13" t="s">
        <v>204</v>
      </c>
      <c r="F1605" s="24" t="s">
        <v>1475</v>
      </c>
      <c r="G1605" s="13"/>
      <c r="H1605" s="13" t="s">
        <v>6</v>
      </c>
      <c r="I1605" s="34">
        <v>67</v>
      </c>
      <c r="J1605" s="34">
        <v>48</v>
      </c>
      <c r="K1605" s="34">
        <v>32</v>
      </c>
      <c r="L1605" s="34">
        <v>277</v>
      </c>
      <c r="M1605" s="24">
        <f t="shared" si="50"/>
        <v>0.71641791044776115</v>
      </c>
      <c r="N1605" s="24">
        <f t="shared" si="51"/>
        <v>0.66666666666666663</v>
      </c>
      <c r="O1605" s="34">
        <v>32</v>
      </c>
    </row>
    <row r="1606" spans="1:15" ht="14.25" customHeight="1">
      <c r="A1606" s="23">
        <v>2017</v>
      </c>
      <c r="B1606" s="23" t="s">
        <v>2367</v>
      </c>
      <c r="C1606" s="13" t="s">
        <v>1886</v>
      </c>
      <c r="D1606" s="13" t="s">
        <v>14</v>
      </c>
      <c r="E1606" s="13" t="s">
        <v>204</v>
      </c>
      <c r="F1606" s="24" t="s">
        <v>1476</v>
      </c>
      <c r="G1606" s="13"/>
      <c r="H1606" s="13" t="s">
        <v>6</v>
      </c>
      <c r="I1606" s="34">
        <v>138</v>
      </c>
      <c r="J1606" s="34">
        <v>47</v>
      </c>
      <c r="K1606" s="34">
        <v>40</v>
      </c>
      <c r="L1606" s="34">
        <v>353</v>
      </c>
      <c r="M1606" s="24">
        <f t="shared" si="50"/>
        <v>0.34057971014492755</v>
      </c>
      <c r="N1606" s="24">
        <f t="shared" si="51"/>
        <v>0.85106382978723405</v>
      </c>
      <c r="O1606" s="34">
        <v>19</v>
      </c>
    </row>
    <row r="1607" spans="1:15" ht="14.25" customHeight="1">
      <c r="A1607" s="23">
        <v>2017</v>
      </c>
      <c r="B1607" s="23" t="s">
        <v>2367</v>
      </c>
      <c r="C1607" s="13" t="s">
        <v>1886</v>
      </c>
      <c r="D1607" s="13" t="s">
        <v>23</v>
      </c>
      <c r="E1607" s="13" t="s">
        <v>205</v>
      </c>
      <c r="F1607" s="24" t="s">
        <v>983</v>
      </c>
      <c r="G1607" s="13"/>
      <c r="H1607" s="13" t="s">
        <v>6</v>
      </c>
      <c r="I1607" s="34">
        <v>11</v>
      </c>
      <c r="J1607" s="34">
        <v>10</v>
      </c>
      <c r="K1607" s="34">
        <v>10</v>
      </c>
      <c r="L1607" s="34">
        <v>22</v>
      </c>
      <c r="M1607" s="24">
        <f t="shared" si="50"/>
        <v>0.90909090909090906</v>
      </c>
      <c r="N1607" s="24">
        <f t="shared" si="51"/>
        <v>1</v>
      </c>
      <c r="O1607" s="34">
        <v>5</v>
      </c>
    </row>
    <row r="1608" spans="1:15" ht="14.25" customHeight="1">
      <c r="A1608" s="23">
        <v>2017</v>
      </c>
      <c r="B1608" s="23" t="s">
        <v>2367</v>
      </c>
      <c r="C1608" s="13" t="s">
        <v>1886</v>
      </c>
      <c r="D1608" s="13" t="s">
        <v>23</v>
      </c>
      <c r="E1608" s="13" t="s">
        <v>205</v>
      </c>
      <c r="F1608" s="24" t="s">
        <v>24</v>
      </c>
      <c r="G1608" s="13"/>
      <c r="H1608" s="13" t="s">
        <v>6</v>
      </c>
      <c r="I1608" s="34">
        <v>54</v>
      </c>
      <c r="J1608" s="34">
        <v>52</v>
      </c>
      <c r="K1608" s="34">
        <v>46</v>
      </c>
      <c r="L1608" s="34">
        <v>100</v>
      </c>
      <c r="M1608" s="24">
        <f t="shared" si="50"/>
        <v>0.96296296296296291</v>
      </c>
      <c r="N1608" s="24">
        <f t="shared" si="51"/>
        <v>0.88461538461538458</v>
      </c>
      <c r="O1608" s="34">
        <v>63</v>
      </c>
    </row>
    <row r="1609" spans="1:15" ht="14.25" customHeight="1">
      <c r="A1609" s="23">
        <v>2017</v>
      </c>
      <c r="B1609" s="23" t="s">
        <v>2367</v>
      </c>
      <c r="C1609" s="13" t="s">
        <v>1886</v>
      </c>
      <c r="D1609" s="13" t="s">
        <v>23</v>
      </c>
      <c r="E1609" s="13" t="s">
        <v>205</v>
      </c>
      <c r="F1609" s="24" t="s">
        <v>25</v>
      </c>
      <c r="G1609" s="13"/>
      <c r="H1609" s="13" t="s">
        <v>6</v>
      </c>
      <c r="I1609" s="34">
        <v>117</v>
      </c>
      <c r="J1609" s="34">
        <v>110</v>
      </c>
      <c r="K1609" s="34">
        <v>84</v>
      </c>
      <c r="L1609" s="34">
        <v>206</v>
      </c>
      <c r="M1609" s="24">
        <f t="shared" si="50"/>
        <v>0.94017094017094016</v>
      </c>
      <c r="N1609" s="24">
        <f t="shared" si="51"/>
        <v>0.76363636363636367</v>
      </c>
      <c r="O1609" s="34">
        <v>93</v>
      </c>
    </row>
    <row r="1610" spans="1:15" ht="14.25" customHeight="1">
      <c r="A1610" s="23">
        <v>2017</v>
      </c>
      <c r="B1610" s="23" t="s">
        <v>2367</v>
      </c>
      <c r="C1610" s="13" t="s">
        <v>1886</v>
      </c>
      <c r="D1610" s="13" t="s">
        <v>23</v>
      </c>
      <c r="E1610" s="13" t="s">
        <v>205</v>
      </c>
      <c r="F1610" s="24" t="s">
        <v>26</v>
      </c>
      <c r="G1610" s="13"/>
      <c r="H1610" s="13" t="s">
        <v>6</v>
      </c>
      <c r="I1610" s="34">
        <v>15</v>
      </c>
      <c r="J1610" s="34">
        <v>13</v>
      </c>
      <c r="K1610" s="34">
        <v>11</v>
      </c>
      <c r="L1610" s="34">
        <v>32</v>
      </c>
      <c r="M1610" s="24">
        <f t="shared" si="50"/>
        <v>0.8666666666666667</v>
      </c>
      <c r="N1610" s="24">
        <f t="shared" si="51"/>
        <v>0.84615384615384615</v>
      </c>
      <c r="O1610" s="34">
        <v>12</v>
      </c>
    </row>
    <row r="1611" spans="1:15" ht="14.25" customHeight="1">
      <c r="A1611" s="23">
        <v>2017</v>
      </c>
      <c r="B1611" s="23" t="s">
        <v>2367</v>
      </c>
      <c r="C1611" s="13" t="s">
        <v>1886</v>
      </c>
      <c r="D1611" s="13" t="s">
        <v>23</v>
      </c>
      <c r="E1611" s="13" t="s">
        <v>205</v>
      </c>
      <c r="F1611" s="24" t="s">
        <v>27</v>
      </c>
      <c r="G1611" s="13"/>
      <c r="H1611" s="13" t="s">
        <v>6</v>
      </c>
      <c r="I1611" s="34">
        <v>4</v>
      </c>
      <c r="J1611" s="34">
        <v>0</v>
      </c>
      <c r="K1611" s="34">
        <v>0</v>
      </c>
      <c r="L1611" s="34">
        <v>19</v>
      </c>
      <c r="M1611" s="24">
        <f t="shared" si="50"/>
        <v>0</v>
      </c>
      <c r="N1611" s="24">
        <f t="shared" si="51"/>
        <v>0</v>
      </c>
      <c r="O1611" s="34">
        <v>7</v>
      </c>
    </row>
    <row r="1612" spans="1:15" ht="14.25" customHeight="1">
      <c r="A1612" s="23">
        <v>2017</v>
      </c>
      <c r="B1612" s="23" t="s">
        <v>2367</v>
      </c>
      <c r="C1612" s="13" t="s">
        <v>1886</v>
      </c>
      <c r="D1612" s="13" t="s">
        <v>23</v>
      </c>
      <c r="E1612" s="13" t="s">
        <v>205</v>
      </c>
      <c r="F1612" s="24" t="s">
        <v>28</v>
      </c>
      <c r="G1612" s="13"/>
      <c r="H1612" s="13" t="s">
        <v>6</v>
      </c>
      <c r="I1612" s="34">
        <v>22</v>
      </c>
      <c r="J1612" s="34">
        <v>20</v>
      </c>
      <c r="K1612" s="34">
        <v>14</v>
      </c>
      <c r="L1612" s="34">
        <v>36</v>
      </c>
      <c r="M1612" s="24">
        <f t="shared" si="50"/>
        <v>0.90909090909090906</v>
      </c>
      <c r="N1612" s="24">
        <f t="shared" si="51"/>
        <v>0.7</v>
      </c>
      <c r="O1612" s="34">
        <v>5</v>
      </c>
    </row>
    <row r="1613" spans="1:15" ht="14.25" customHeight="1">
      <c r="A1613" s="23">
        <v>2017</v>
      </c>
      <c r="B1613" s="23" t="s">
        <v>2367</v>
      </c>
      <c r="C1613" s="13" t="s">
        <v>1886</v>
      </c>
      <c r="D1613" s="13" t="s">
        <v>23</v>
      </c>
      <c r="E1613" s="13" t="s">
        <v>205</v>
      </c>
      <c r="F1613" s="24" t="s">
        <v>29</v>
      </c>
      <c r="G1613" s="13"/>
      <c r="H1613" s="13" t="s">
        <v>6</v>
      </c>
      <c r="I1613" s="34">
        <v>24</v>
      </c>
      <c r="J1613" s="34">
        <v>20</v>
      </c>
      <c r="K1613" s="34">
        <v>0</v>
      </c>
      <c r="L1613" s="34">
        <v>72</v>
      </c>
      <c r="M1613" s="24">
        <f t="shared" si="50"/>
        <v>0.83333333333333337</v>
      </c>
      <c r="N1613" s="24">
        <f t="shared" si="51"/>
        <v>0</v>
      </c>
      <c r="O1613" s="34">
        <v>38</v>
      </c>
    </row>
    <row r="1614" spans="1:15" ht="14.25" customHeight="1">
      <c r="A1614" s="23">
        <v>2017</v>
      </c>
      <c r="B1614" s="23" t="s">
        <v>2367</v>
      </c>
      <c r="C1614" s="13" t="s">
        <v>1886</v>
      </c>
      <c r="D1614" s="13" t="s">
        <v>23</v>
      </c>
      <c r="E1614" s="13" t="s">
        <v>205</v>
      </c>
      <c r="F1614" s="24" t="s">
        <v>30</v>
      </c>
      <c r="G1614" s="13"/>
      <c r="H1614" s="13" t="s">
        <v>6</v>
      </c>
      <c r="I1614" s="34">
        <v>11</v>
      </c>
      <c r="J1614" s="34">
        <v>4</v>
      </c>
      <c r="K1614" s="34">
        <v>1</v>
      </c>
      <c r="L1614" s="34">
        <v>42</v>
      </c>
      <c r="M1614" s="24">
        <f t="shared" si="50"/>
        <v>0.36363636363636365</v>
      </c>
      <c r="N1614" s="24">
        <f t="shared" si="51"/>
        <v>0.25</v>
      </c>
      <c r="O1614" s="34">
        <v>34</v>
      </c>
    </row>
    <row r="1615" spans="1:15" ht="14.25" customHeight="1">
      <c r="A1615" s="23">
        <v>2017</v>
      </c>
      <c r="B1615" s="23" t="s">
        <v>2367</v>
      </c>
      <c r="C1615" s="13" t="s">
        <v>1886</v>
      </c>
      <c r="D1615" s="13" t="s">
        <v>23</v>
      </c>
      <c r="E1615" s="13" t="s">
        <v>205</v>
      </c>
      <c r="F1615" s="24" t="s">
        <v>31</v>
      </c>
      <c r="G1615" s="13"/>
      <c r="H1615" s="13" t="s">
        <v>6</v>
      </c>
      <c r="I1615" s="34">
        <v>21</v>
      </c>
      <c r="J1615" s="34">
        <v>15</v>
      </c>
      <c r="K1615" s="34">
        <v>0</v>
      </c>
      <c r="L1615" s="34">
        <v>92</v>
      </c>
      <c r="M1615" s="24">
        <f t="shared" si="50"/>
        <v>0.7142857142857143</v>
      </c>
      <c r="N1615" s="24">
        <f t="shared" si="51"/>
        <v>0</v>
      </c>
      <c r="O1615" s="34">
        <v>55</v>
      </c>
    </row>
    <row r="1616" spans="1:15" ht="14.25" customHeight="1">
      <c r="A1616" s="23">
        <v>2017</v>
      </c>
      <c r="B1616" s="23" t="s">
        <v>2367</v>
      </c>
      <c r="C1616" s="13" t="s">
        <v>1886</v>
      </c>
      <c r="D1616" s="13" t="s">
        <v>23</v>
      </c>
      <c r="E1616" s="13" t="s">
        <v>205</v>
      </c>
      <c r="F1616" s="24" t="s">
        <v>32</v>
      </c>
      <c r="G1616" s="13"/>
      <c r="H1616" s="13" t="s">
        <v>6</v>
      </c>
      <c r="I1616" s="34">
        <v>5</v>
      </c>
      <c r="J1616" s="34">
        <v>5</v>
      </c>
      <c r="K1616" s="34">
        <v>4</v>
      </c>
      <c r="L1616" s="34">
        <v>12</v>
      </c>
      <c r="M1616" s="24">
        <f t="shared" si="50"/>
        <v>1</v>
      </c>
      <c r="N1616" s="24">
        <f t="shared" si="51"/>
        <v>0.8</v>
      </c>
      <c r="O1616" s="34">
        <v>5</v>
      </c>
    </row>
    <row r="1617" spans="1:15" ht="14.25" customHeight="1">
      <c r="A1617" s="23">
        <v>2017</v>
      </c>
      <c r="B1617" s="23" t="s">
        <v>2367</v>
      </c>
      <c r="C1617" s="13" t="s">
        <v>1886</v>
      </c>
      <c r="D1617" s="13" t="s">
        <v>23</v>
      </c>
      <c r="E1617" s="13" t="s">
        <v>205</v>
      </c>
      <c r="F1617" s="24" t="s">
        <v>33</v>
      </c>
      <c r="G1617" s="13"/>
      <c r="H1617" s="13" t="s">
        <v>6</v>
      </c>
      <c r="I1617" s="34">
        <v>6</v>
      </c>
      <c r="J1617" s="34">
        <v>6</v>
      </c>
      <c r="K1617" s="34">
        <v>0</v>
      </c>
      <c r="L1617" s="34">
        <v>9</v>
      </c>
      <c r="M1617" s="24">
        <f t="shared" si="50"/>
        <v>1</v>
      </c>
      <c r="N1617" s="24">
        <f t="shared" si="51"/>
        <v>0</v>
      </c>
      <c r="O1617" s="34">
        <v>15</v>
      </c>
    </row>
    <row r="1618" spans="1:15" ht="14.25" customHeight="1">
      <c r="A1618" s="23">
        <v>2017</v>
      </c>
      <c r="B1618" s="23" t="s">
        <v>2367</v>
      </c>
      <c r="C1618" s="13" t="s">
        <v>1886</v>
      </c>
      <c r="D1618" s="13" t="s">
        <v>23</v>
      </c>
      <c r="E1618" s="13" t="s">
        <v>205</v>
      </c>
      <c r="F1618" s="24" t="s">
        <v>34</v>
      </c>
      <c r="G1618" s="13"/>
      <c r="H1618" s="13" t="s">
        <v>6</v>
      </c>
      <c r="I1618" s="34">
        <v>2</v>
      </c>
      <c r="J1618" s="34">
        <v>0</v>
      </c>
      <c r="K1618" s="34">
        <v>0</v>
      </c>
      <c r="L1618" s="34">
        <v>15</v>
      </c>
      <c r="M1618" s="24">
        <f t="shared" si="50"/>
        <v>0</v>
      </c>
      <c r="N1618" s="24">
        <f t="shared" si="51"/>
        <v>0</v>
      </c>
      <c r="O1618" s="34">
        <v>5</v>
      </c>
    </row>
    <row r="1619" spans="1:15" ht="14.25" customHeight="1">
      <c r="A1619" s="23">
        <v>2017</v>
      </c>
      <c r="B1619" s="23" t="s">
        <v>2367</v>
      </c>
      <c r="C1619" s="13" t="s">
        <v>1886</v>
      </c>
      <c r="D1619" s="13" t="s">
        <v>23</v>
      </c>
      <c r="E1619" s="13" t="s">
        <v>205</v>
      </c>
      <c r="F1619" s="24" t="s">
        <v>35</v>
      </c>
      <c r="G1619" s="13"/>
      <c r="H1619" s="13" t="s">
        <v>6</v>
      </c>
      <c r="I1619" s="34">
        <v>14</v>
      </c>
      <c r="J1619" s="34">
        <v>13</v>
      </c>
      <c r="K1619" s="34">
        <v>12</v>
      </c>
      <c r="L1619" s="34">
        <v>32</v>
      </c>
      <c r="M1619" s="24">
        <f t="shared" si="50"/>
        <v>0.9285714285714286</v>
      </c>
      <c r="N1619" s="24">
        <f t="shared" si="51"/>
        <v>0.92307692307692313</v>
      </c>
      <c r="O1619" s="34">
        <v>16</v>
      </c>
    </row>
    <row r="1620" spans="1:15" ht="14.25" customHeight="1">
      <c r="A1620" s="23">
        <v>2017</v>
      </c>
      <c r="B1620" s="23" t="s">
        <v>2367</v>
      </c>
      <c r="C1620" s="13" t="s">
        <v>1886</v>
      </c>
      <c r="D1620" s="13" t="s">
        <v>23</v>
      </c>
      <c r="E1620" s="13" t="s">
        <v>206</v>
      </c>
      <c r="F1620" s="24" t="s">
        <v>1878</v>
      </c>
      <c r="G1620" s="13"/>
      <c r="H1620" s="13" t="s">
        <v>6</v>
      </c>
      <c r="I1620" s="34">
        <v>28</v>
      </c>
      <c r="J1620" s="34">
        <v>26</v>
      </c>
      <c r="K1620" s="34">
        <v>26</v>
      </c>
      <c r="L1620" s="34">
        <v>108</v>
      </c>
      <c r="M1620" s="24">
        <f t="shared" si="50"/>
        <v>0.9285714285714286</v>
      </c>
      <c r="N1620" s="24">
        <f t="shared" si="51"/>
        <v>1</v>
      </c>
      <c r="O1620" s="34">
        <v>46</v>
      </c>
    </row>
    <row r="1621" spans="1:15" ht="14.25" customHeight="1">
      <c r="A1621" s="23">
        <v>2017</v>
      </c>
      <c r="B1621" s="23" t="s">
        <v>2367</v>
      </c>
      <c r="C1621" s="13" t="s">
        <v>1886</v>
      </c>
      <c r="D1621" s="13" t="s">
        <v>23</v>
      </c>
      <c r="E1621" s="13" t="s">
        <v>206</v>
      </c>
      <c r="F1621" s="24" t="s">
        <v>37</v>
      </c>
      <c r="G1621" s="13"/>
      <c r="H1621" s="13" t="s">
        <v>6</v>
      </c>
      <c r="I1621" s="34">
        <v>0</v>
      </c>
      <c r="J1621" s="34">
        <v>0</v>
      </c>
      <c r="K1621" s="34">
        <v>0</v>
      </c>
      <c r="L1621" s="34">
        <v>32</v>
      </c>
      <c r="M1621" s="24">
        <f t="shared" si="50"/>
        <v>0</v>
      </c>
      <c r="N1621" s="24">
        <f t="shared" si="51"/>
        <v>0</v>
      </c>
      <c r="O1621" s="34">
        <v>7</v>
      </c>
    </row>
    <row r="1622" spans="1:15" ht="14.25" customHeight="1">
      <c r="A1622" s="23">
        <v>2017</v>
      </c>
      <c r="B1622" s="23" t="s">
        <v>2367</v>
      </c>
      <c r="C1622" s="13" t="s">
        <v>1886</v>
      </c>
      <c r="D1622" s="13" t="s">
        <v>23</v>
      </c>
      <c r="E1622" s="13" t="s">
        <v>206</v>
      </c>
      <c r="F1622" s="24" t="s">
        <v>38</v>
      </c>
      <c r="G1622" s="13"/>
      <c r="H1622" s="13" t="s">
        <v>6</v>
      </c>
      <c r="I1622" s="34">
        <v>34</v>
      </c>
      <c r="J1622" s="34">
        <v>22</v>
      </c>
      <c r="K1622" s="34">
        <v>21</v>
      </c>
      <c r="L1622" s="34">
        <v>52</v>
      </c>
      <c r="M1622" s="24">
        <f t="shared" si="50"/>
        <v>0.6470588235294118</v>
      </c>
      <c r="N1622" s="24">
        <f t="shared" si="51"/>
        <v>0.95454545454545459</v>
      </c>
      <c r="O1622" s="34">
        <v>28</v>
      </c>
    </row>
    <row r="1623" spans="1:15" ht="14.25" customHeight="1">
      <c r="A1623" s="23">
        <v>2017</v>
      </c>
      <c r="B1623" s="23" t="s">
        <v>2367</v>
      </c>
      <c r="C1623" s="13" t="s">
        <v>1886</v>
      </c>
      <c r="D1623" s="13" t="s">
        <v>23</v>
      </c>
      <c r="E1623" s="13" t="s">
        <v>206</v>
      </c>
      <c r="F1623" s="24" t="s">
        <v>39</v>
      </c>
      <c r="G1623" s="13"/>
      <c r="H1623" s="13" t="s">
        <v>6</v>
      </c>
      <c r="I1623" s="34">
        <v>1</v>
      </c>
      <c r="J1623" s="34">
        <v>1</v>
      </c>
      <c r="K1623" s="34">
        <v>1</v>
      </c>
      <c r="L1623" s="34">
        <v>19</v>
      </c>
      <c r="M1623" s="24">
        <f t="shared" si="50"/>
        <v>1</v>
      </c>
      <c r="N1623" s="24">
        <f t="shared" si="51"/>
        <v>1</v>
      </c>
      <c r="O1623" s="34">
        <v>0</v>
      </c>
    </row>
    <row r="1624" spans="1:15" ht="14.25" customHeight="1">
      <c r="A1624" s="23">
        <v>2017</v>
      </c>
      <c r="B1624" s="23" t="s">
        <v>2367</v>
      </c>
      <c r="C1624" s="13" t="s">
        <v>1886</v>
      </c>
      <c r="D1624" s="13" t="s">
        <v>23</v>
      </c>
      <c r="E1624" s="13" t="s">
        <v>206</v>
      </c>
      <c r="F1624" s="24" t="s">
        <v>1875</v>
      </c>
      <c r="G1624" s="13"/>
      <c r="H1624" s="13" t="s">
        <v>6</v>
      </c>
      <c r="I1624" s="34">
        <v>11</v>
      </c>
      <c r="J1624" s="34">
        <v>10</v>
      </c>
      <c r="K1624" s="34">
        <v>7</v>
      </c>
      <c r="L1624" s="34">
        <v>26</v>
      </c>
      <c r="M1624" s="24">
        <f t="shared" si="50"/>
        <v>0.90909090909090906</v>
      </c>
      <c r="N1624" s="24">
        <f t="shared" si="51"/>
        <v>0.7</v>
      </c>
      <c r="O1624" s="34">
        <v>0</v>
      </c>
    </row>
    <row r="1625" spans="1:15" ht="14.25" customHeight="1">
      <c r="A1625" s="23">
        <v>2017</v>
      </c>
      <c r="B1625" s="23" t="s">
        <v>2367</v>
      </c>
      <c r="C1625" s="13" t="s">
        <v>1886</v>
      </c>
      <c r="D1625" s="13" t="s">
        <v>23</v>
      </c>
      <c r="E1625" s="13" t="s">
        <v>204</v>
      </c>
      <c r="F1625" s="24" t="s">
        <v>1453</v>
      </c>
      <c r="G1625" s="13"/>
      <c r="H1625" s="13" t="s">
        <v>6</v>
      </c>
      <c r="I1625" s="34">
        <v>612</v>
      </c>
      <c r="J1625" s="34">
        <v>456</v>
      </c>
      <c r="K1625" s="34">
        <v>236</v>
      </c>
      <c r="L1625" s="34">
        <v>1666</v>
      </c>
      <c r="M1625" s="24">
        <f t="shared" si="50"/>
        <v>0.74509803921568629</v>
      </c>
      <c r="N1625" s="24">
        <f t="shared" si="51"/>
        <v>0.51754385964912286</v>
      </c>
      <c r="O1625" s="34">
        <v>124</v>
      </c>
    </row>
    <row r="1626" spans="1:15" ht="14.25" customHeight="1">
      <c r="A1626" s="23">
        <v>2017</v>
      </c>
      <c r="B1626" s="23" t="s">
        <v>2367</v>
      </c>
      <c r="C1626" s="13" t="s">
        <v>1886</v>
      </c>
      <c r="D1626" s="13" t="s">
        <v>23</v>
      </c>
      <c r="E1626" s="13" t="s">
        <v>204</v>
      </c>
      <c r="F1626" s="24" t="s">
        <v>1460</v>
      </c>
      <c r="G1626" s="13"/>
      <c r="H1626" s="13" t="s">
        <v>6</v>
      </c>
      <c r="I1626" s="34">
        <v>66</v>
      </c>
      <c r="J1626" s="34">
        <v>60</v>
      </c>
      <c r="K1626" s="34">
        <v>46</v>
      </c>
      <c r="L1626" s="34">
        <v>586</v>
      </c>
      <c r="M1626" s="24">
        <f t="shared" si="50"/>
        <v>0.90909090909090906</v>
      </c>
      <c r="N1626" s="24">
        <f t="shared" si="51"/>
        <v>0.76666666666666672</v>
      </c>
      <c r="O1626" s="34">
        <v>72</v>
      </c>
    </row>
    <row r="1627" spans="1:15" ht="14.25" customHeight="1">
      <c r="A1627" s="23">
        <v>2017</v>
      </c>
      <c r="B1627" s="23" t="s">
        <v>2367</v>
      </c>
      <c r="C1627" s="13" t="s">
        <v>1886</v>
      </c>
      <c r="D1627" s="13" t="s">
        <v>23</v>
      </c>
      <c r="E1627" s="13" t="s">
        <v>204</v>
      </c>
      <c r="F1627" s="24" t="s">
        <v>1464</v>
      </c>
      <c r="G1627" s="13"/>
      <c r="H1627" s="13" t="s">
        <v>6</v>
      </c>
      <c r="I1627" s="34">
        <v>206</v>
      </c>
      <c r="J1627" s="34">
        <v>182</v>
      </c>
      <c r="K1627" s="34">
        <v>71</v>
      </c>
      <c r="L1627" s="34">
        <v>629</v>
      </c>
      <c r="M1627" s="24">
        <f t="shared" si="50"/>
        <v>0.88349514563106801</v>
      </c>
      <c r="N1627" s="24">
        <f t="shared" si="51"/>
        <v>0.39010989010989011</v>
      </c>
      <c r="O1627" s="34">
        <v>41</v>
      </c>
    </row>
    <row r="1628" spans="1:15" ht="14.25" customHeight="1">
      <c r="A1628" s="23">
        <v>2017</v>
      </c>
      <c r="B1628" s="23" t="s">
        <v>2367</v>
      </c>
      <c r="C1628" s="13" t="s">
        <v>1886</v>
      </c>
      <c r="D1628" s="13" t="s">
        <v>41</v>
      </c>
      <c r="E1628" s="13" t="s">
        <v>207</v>
      </c>
      <c r="F1628" s="24" t="s">
        <v>59</v>
      </c>
      <c r="G1628" s="13"/>
      <c r="H1628" s="13" t="s">
        <v>6</v>
      </c>
      <c r="I1628" s="34">
        <v>6</v>
      </c>
      <c r="J1628" s="34">
        <v>4</v>
      </c>
      <c r="K1628" s="34">
        <v>2</v>
      </c>
      <c r="L1628" s="34">
        <v>6</v>
      </c>
      <c r="M1628" s="24">
        <f t="shared" si="50"/>
        <v>0.66666666666666663</v>
      </c>
      <c r="N1628" s="24">
        <f t="shared" si="51"/>
        <v>0.5</v>
      </c>
      <c r="O1628" s="34">
        <v>1</v>
      </c>
    </row>
    <row r="1629" spans="1:15" ht="14.25" customHeight="1">
      <c r="A1629" s="23">
        <v>2017</v>
      </c>
      <c r="B1629" s="23" t="s">
        <v>2367</v>
      </c>
      <c r="C1629" s="13" t="s">
        <v>1886</v>
      </c>
      <c r="D1629" s="13" t="s">
        <v>41</v>
      </c>
      <c r="E1629" s="13" t="s">
        <v>207</v>
      </c>
      <c r="F1629" s="24" t="s">
        <v>3171</v>
      </c>
      <c r="G1629" s="13"/>
      <c r="H1629" s="13" t="s">
        <v>6</v>
      </c>
      <c r="I1629" s="34">
        <v>0</v>
      </c>
      <c r="J1629" s="34">
        <v>0</v>
      </c>
      <c r="K1629" s="34">
        <v>0</v>
      </c>
      <c r="L1629" s="34">
        <v>7</v>
      </c>
      <c r="M1629" s="24">
        <f t="shared" si="50"/>
        <v>0</v>
      </c>
      <c r="N1629" s="24">
        <f t="shared" si="51"/>
        <v>0</v>
      </c>
      <c r="O1629" s="34">
        <v>0</v>
      </c>
    </row>
    <row r="1630" spans="1:15" ht="14.25" customHeight="1">
      <c r="A1630" s="23">
        <v>2017</v>
      </c>
      <c r="B1630" s="23" t="s">
        <v>2367</v>
      </c>
      <c r="C1630" s="13" t="s">
        <v>1886</v>
      </c>
      <c r="D1630" s="13" t="s">
        <v>41</v>
      </c>
      <c r="E1630" s="13" t="s">
        <v>205</v>
      </c>
      <c r="F1630" s="24" t="s">
        <v>42</v>
      </c>
      <c r="G1630" s="13"/>
      <c r="H1630" s="13" t="s">
        <v>6</v>
      </c>
      <c r="I1630" s="34">
        <v>60</v>
      </c>
      <c r="J1630" s="34">
        <v>40</v>
      </c>
      <c r="K1630" s="34">
        <v>34</v>
      </c>
      <c r="L1630" s="34">
        <v>83</v>
      </c>
      <c r="M1630" s="24">
        <f t="shared" si="50"/>
        <v>0.66666666666666663</v>
      </c>
      <c r="N1630" s="24">
        <f t="shared" si="51"/>
        <v>0.85</v>
      </c>
      <c r="O1630" s="34">
        <v>33</v>
      </c>
    </row>
    <row r="1631" spans="1:15" ht="14.25" customHeight="1">
      <c r="A1631" s="23">
        <v>2017</v>
      </c>
      <c r="B1631" s="23" t="s">
        <v>2367</v>
      </c>
      <c r="C1631" s="13" t="s">
        <v>1886</v>
      </c>
      <c r="D1631" s="13" t="s">
        <v>41</v>
      </c>
      <c r="E1631" s="13" t="s">
        <v>205</v>
      </c>
      <c r="F1631" s="24" t="s">
        <v>43</v>
      </c>
      <c r="G1631" s="13"/>
      <c r="H1631" s="13" t="s">
        <v>6</v>
      </c>
      <c r="I1631" s="34">
        <v>65</v>
      </c>
      <c r="J1631" s="34">
        <v>43</v>
      </c>
      <c r="K1631" s="34">
        <v>34</v>
      </c>
      <c r="L1631" s="34">
        <v>58</v>
      </c>
      <c r="M1631" s="24">
        <f t="shared" si="50"/>
        <v>0.66153846153846152</v>
      </c>
      <c r="N1631" s="24">
        <f t="shared" si="51"/>
        <v>0.79069767441860461</v>
      </c>
      <c r="O1631" s="34">
        <v>32</v>
      </c>
    </row>
    <row r="1632" spans="1:15" ht="14.25" customHeight="1">
      <c r="A1632" s="23">
        <v>2017</v>
      </c>
      <c r="B1632" s="23" t="s">
        <v>2367</v>
      </c>
      <c r="C1632" s="13" t="s">
        <v>1886</v>
      </c>
      <c r="D1632" s="13" t="s">
        <v>41</v>
      </c>
      <c r="E1632" s="13" t="s">
        <v>205</v>
      </c>
      <c r="F1632" s="24" t="s">
        <v>44</v>
      </c>
      <c r="G1632" s="13"/>
      <c r="H1632" s="13" t="s">
        <v>6</v>
      </c>
      <c r="I1632" s="34">
        <v>0</v>
      </c>
      <c r="J1632" s="34">
        <v>0</v>
      </c>
      <c r="K1632" s="34">
        <v>0</v>
      </c>
      <c r="L1632" s="34">
        <v>0</v>
      </c>
      <c r="M1632" s="24">
        <f t="shared" si="50"/>
        <v>0</v>
      </c>
      <c r="N1632" s="24">
        <f t="shared" si="51"/>
        <v>0</v>
      </c>
      <c r="O1632" s="34">
        <v>1</v>
      </c>
    </row>
    <row r="1633" spans="1:15" ht="14.25" customHeight="1">
      <c r="A1633" s="23">
        <v>2017</v>
      </c>
      <c r="B1633" s="23" t="s">
        <v>2367</v>
      </c>
      <c r="C1633" s="13" t="s">
        <v>1886</v>
      </c>
      <c r="D1633" s="13" t="s">
        <v>41</v>
      </c>
      <c r="E1633" s="13" t="s">
        <v>205</v>
      </c>
      <c r="F1633" s="24" t="s">
        <v>2637</v>
      </c>
      <c r="G1633" s="13"/>
      <c r="H1633" s="13" t="s">
        <v>6</v>
      </c>
      <c r="I1633" s="34">
        <v>0</v>
      </c>
      <c r="J1633" s="34">
        <v>0</v>
      </c>
      <c r="K1633" s="34">
        <v>0</v>
      </c>
      <c r="L1633" s="34">
        <v>0</v>
      </c>
      <c r="M1633" s="24">
        <f t="shared" si="50"/>
        <v>0</v>
      </c>
      <c r="N1633" s="24">
        <f t="shared" si="51"/>
        <v>0</v>
      </c>
      <c r="O1633" s="34">
        <v>11</v>
      </c>
    </row>
    <row r="1634" spans="1:15" ht="14.25" customHeight="1">
      <c r="A1634" s="23">
        <v>2017</v>
      </c>
      <c r="B1634" s="23" t="s">
        <v>2367</v>
      </c>
      <c r="C1634" s="13" t="s">
        <v>1886</v>
      </c>
      <c r="D1634" s="13" t="s">
        <v>41</v>
      </c>
      <c r="E1634" s="13" t="s">
        <v>205</v>
      </c>
      <c r="F1634" s="24" t="s">
        <v>45</v>
      </c>
      <c r="G1634" s="13"/>
      <c r="H1634" s="13" t="s">
        <v>6</v>
      </c>
      <c r="I1634" s="34">
        <v>24</v>
      </c>
      <c r="J1634" s="34">
        <v>20</v>
      </c>
      <c r="K1634" s="34">
        <v>14</v>
      </c>
      <c r="L1634" s="34">
        <v>7</v>
      </c>
      <c r="M1634" s="24">
        <f t="shared" si="50"/>
        <v>0.83333333333333337</v>
      </c>
      <c r="N1634" s="24">
        <f t="shared" si="51"/>
        <v>0.7</v>
      </c>
      <c r="O1634" s="34">
        <v>0</v>
      </c>
    </row>
    <row r="1635" spans="1:15" ht="14.25" customHeight="1">
      <c r="A1635" s="23">
        <v>2017</v>
      </c>
      <c r="B1635" s="23" t="s">
        <v>2367</v>
      </c>
      <c r="C1635" s="13" t="s">
        <v>1886</v>
      </c>
      <c r="D1635" s="13" t="s">
        <v>41</v>
      </c>
      <c r="E1635" s="13" t="s">
        <v>205</v>
      </c>
      <c r="F1635" s="24" t="s">
        <v>46</v>
      </c>
      <c r="G1635" s="13"/>
      <c r="H1635" s="13" t="s">
        <v>6</v>
      </c>
      <c r="I1635" s="34">
        <v>13</v>
      </c>
      <c r="J1635" s="34">
        <v>11</v>
      </c>
      <c r="K1635" s="34">
        <v>11</v>
      </c>
      <c r="L1635" s="34">
        <v>11</v>
      </c>
      <c r="M1635" s="24">
        <f t="shared" si="50"/>
        <v>0.84615384615384615</v>
      </c>
      <c r="N1635" s="24">
        <f t="shared" si="51"/>
        <v>1</v>
      </c>
      <c r="O1635" s="34">
        <v>16</v>
      </c>
    </row>
    <row r="1636" spans="1:15" ht="14.25" customHeight="1">
      <c r="A1636" s="23">
        <v>2017</v>
      </c>
      <c r="B1636" s="23" t="s">
        <v>2367</v>
      </c>
      <c r="C1636" s="13" t="s">
        <v>1886</v>
      </c>
      <c r="D1636" s="13" t="s">
        <v>41</v>
      </c>
      <c r="E1636" s="13" t="s">
        <v>205</v>
      </c>
      <c r="F1636" s="24" t="s">
        <v>47</v>
      </c>
      <c r="G1636" s="13"/>
      <c r="H1636" s="13" t="s">
        <v>6</v>
      </c>
      <c r="I1636" s="34">
        <v>0</v>
      </c>
      <c r="J1636" s="34">
        <v>0</v>
      </c>
      <c r="K1636" s="34">
        <v>0</v>
      </c>
      <c r="L1636" s="34">
        <v>51</v>
      </c>
      <c r="M1636" s="24">
        <f t="shared" si="50"/>
        <v>0</v>
      </c>
      <c r="N1636" s="24">
        <f t="shared" si="51"/>
        <v>0</v>
      </c>
      <c r="O1636" s="34">
        <v>15</v>
      </c>
    </row>
    <row r="1637" spans="1:15" ht="14.25" customHeight="1">
      <c r="A1637" s="23">
        <v>2017</v>
      </c>
      <c r="B1637" s="23" t="s">
        <v>2367</v>
      </c>
      <c r="C1637" s="13" t="s">
        <v>1886</v>
      </c>
      <c r="D1637" s="13" t="s">
        <v>41</v>
      </c>
      <c r="E1637" s="13" t="s">
        <v>205</v>
      </c>
      <c r="F1637" s="24" t="s">
        <v>48</v>
      </c>
      <c r="G1637" s="13"/>
      <c r="H1637" s="13" t="s">
        <v>6</v>
      </c>
      <c r="I1637" s="34">
        <v>0</v>
      </c>
      <c r="J1637" s="34">
        <v>0</v>
      </c>
      <c r="K1637" s="34">
        <v>0</v>
      </c>
      <c r="L1637" s="34">
        <v>20</v>
      </c>
      <c r="M1637" s="24">
        <f t="shared" si="50"/>
        <v>0</v>
      </c>
      <c r="N1637" s="24">
        <f t="shared" si="51"/>
        <v>0</v>
      </c>
      <c r="O1637" s="34">
        <v>2</v>
      </c>
    </row>
    <row r="1638" spans="1:15" ht="14.25" customHeight="1">
      <c r="A1638" s="23">
        <v>2017</v>
      </c>
      <c r="B1638" s="23" t="s">
        <v>2367</v>
      </c>
      <c r="C1638" s="13" t="s">
        <v>1886</v>
      </c>
      <c r="D1638" s="13" t="s">
        <v>41</v>
      </c>
      <c r="E1638" s="13" t="s">
        <v>205</v>
      </c>
      <c r="F1638" s="24" t="s">
        <v>49</v>
      </c>
      <c r="G1638" s="13"/>
      <c r="H1638" s="13" t="s">
        <v>6</v>
      </c>
      <c r="I1638" s="34">
        <v>0</v>
      </c>
      <c r="J1638" s="34">
        <v>0</v>
      </c>
      <c r="K1638" s="34">
        <v>0</v>
      </c>
      <c r="L1638" s="34">
        <v>16</v>
      </c>
      <c r="M1638" s="24">
        <f t="shared" si="50"/>
        <v>0</v>
      </c>
      <c r="N1638" s="24">
        <f t="shared" si="51"/>
        <v>0</v>
      </c>
      <c r="O1638" s="34">
        <v>1</v>
      </c>
    </row>
    <row r="1639" spans="1:15" ht="14.25" customHeight="1">
      <c r="A1639" s="23">
        <v>2017</v>
      </c>
      <c r="B1639" s="23" t="s">
        <v>2367</v>
      </c>
      <c r="C1639" s="13" t="s">
        <v>1886</v>
      </c>
      <c r="D1639" s="13" t="s">
        <v>41</v>
      </c>
      <c r="E1639" s="13" t="s">
        <v>205</v>
      </c>
      <c r="F1639" s="24" t="s">
        <v>50</v>
      </c>
      <c r="G1639" s="13"/>
      <c r="H1639" s="13" t="s">
        <v>6</v>
      </c>
      <c r="I1639" s="34">
        <v>0</v>
      </c>
      <c r="J1639" s="34">
        <v>0</v>
      </c>
      <c r="K1639" s="34">
        <v>0</v>
      </c>
      <c r="L1639" s="34">
        <v>53</v>
      </c>
      <c r="M1639" s="24">
        <f t="shared" si="50"/>
        <v>0</v>
      </c>
      <c r="N1639" s="24">
        <f t="shared" si="51"/>
        <v>0</v>
      </c>
      <c r="O1639" s="34">
        <v>3</v>
      </c>
    </row>
    <row r="1640" spans="1:15" ht="14.25" customHeight="1">
      <c r="A1640" s="23">
        <v>2017</v>
      </c>
      <c r="B1640" s="23" t="s">
        <v>2367</v>
      </c>
      <c r="C1640" s="13" t="s">
        <v>1886</v>
      </c>
      <c r="D1640" s="13" t="s">
        <v>41</v>
      </c>
      <c r="E1640" s="13" t="s">
        <v>205</v>
      </c>
      <c r="F1640" s="24" t="s">
        <v>51</v>
      </c>
      <c r="G1640" s="13"/>
      <c r="H1640" s="13" t="s">
        <v>6</v>
      </c>
      <c r="I1640" s="34">
        <v>0</v>
      </c>
      <c r="J1640" s="34">
        <v>0</v>
      </c>
      <c r="K1640" s="34">
        <v>0</v>
      </c>
      <c r="L1640" s="34">
        <v>1</v>
      </c>
      <c r="M1640" s="24">
        <f t="shared" si="50"/>
        <v>0</v>
      </c>
      <c r="N1640" s="24">
        <f t="shared" si="51"/>
        <v>0</v>
      </c>
      <c r="O1640" s="34">
        <v>1</v>
      </c>
    </row>
    <row r="1641" spans="1:15" ht="14.25" customHeight="1">
      <c r="A1641" s="23">
        <v>2017</v>
      </c>
      <c r="B1641" s="23" t="s">
        <v>2367</v>
      </c>
      <c r="C1641" s="13" t="s">
        <v>1886</v>
      </c>
      <c r="D1641" s="13" t="s">
        <v>41</v>
      </c>
      <c r="E1641" s="13" t="s">
        <v>205</v>
      </c>
      <c r="F1641" s="24" t="s">
        <v>52</v>
      </c>
      <c r="G1641" s="13"/>
      <c r="H1641" s="13" t="s">
        <v>6</v>
      </c>
      <c r="I1641" s="34">
        <v>0</v>
      </c>
      <c r="J1641" s="34">
        <v>0</v>
      </c>
      <c r="K1641" s="34">
        <v>0</v>
      </c>
      <c r="L1641" s="34">
        <v>17</v>
      </c>
      <c r="M1641" s="24">
        <f t="shared" si="50"/>
        <v>0</v>
      </c>
      <c r="N1641" s="24">
        <f t="shared" si="51"/>
        <v>0</v>
      </c>
      <c r="O1641" s="34">
        <v>2</v>
      </c>
    </row>
    <row r="1642" spans="1:15" ht="14.25" customHeight="1">
      <c r="A1642" s="23">
        <v>2017</v>
      </c>
      <c r="B1642" s="23" t="s">
        <v>2367</v>
      </c>
      <c r="C1642" s="13" t="s">
        <v>1886</v>
      </c>
      <c r="D1642" s="13" t="s">
        <v>41</v>
      </c>
      <c r="E1642" s="13" t="s">
        <v>205</v>
      </c>
      <c r="F1642" s="24" t="s">
        <v>53</v>
      </c>
      <c r="G1642" s="13"/>
      <c r="H1642" s="13" t="s">
        <v>6</v>
      </c>
      <c r="I1642" s="34">
        <v>39</v>
      </c>
      <c r="J1642" s="34">
        <v>33</v>
      </c>
      <c r="K1642" s="34">
        <v>27</v>
      </c>
      <c r="L1642" s="34">
        <v>49</v>
      </c>
      <c r="M1642" s="24">
        <f t="shared" si="50"/>
        <v>0.84615384615384615</v>
      </c>
      <c r="N1642" s="24">
        <f t="shared" si="51"/>
        <v>0.81818181818181823</v>
      </c>
      <c r="O1642" s="34">
        <v>35</v>
      </c>
    </row>
    <row r="1643" spans="1:15" ht="14.25" customHeight="1">
      <c r="A1643" s="23">
        <v>2017</v>
      </c>
      <c r="B1643" s="23" t="s">
        <v>2367</v>
      </c>
      <c r="C1643" s="13" t="s">
        <v>1886</v>
      </c>
      <c r="D1643" s="13" t="s">
        <v>41</v>
      </c>
      <c r="E1643" s="13" t="s">
        <v>205</v>
      </c>
      <c r="F1643" s="24" t="s">
        <v>54</v>
      </c>
      <c r="G1643" s="13"/>
      <c r="H1643" s="13" t="s">
        <v>6</v>
      </c>
      <c r="I1643" s="34">
        <v>0</v>
      </c>
      <c r="J1643" s="34">
        <v>0</v>
      </c>
      <c r="K1643" s="34">
        <v>0</v>
      </c>
      <c r="L1643" s="34">
        <v>16</v>
      </c>
      <c r="M1643" s="24">
        <f t="shared" si="50"/>
        <v>0</v>
      </c>
      <c r="N1643" s="24">
        <f t="shared" si="51"/>
        <v>0</v>
      </c>
      <c r="O1643" s="34">
        <v>7</v>
      </c>
    </row>
    <row r="1644" spans="1:15" ht="14.25" customHeight="1">
      <c r="A1644" s="23">
        <v>2017</v>
      </c>
      <c r="B1644" s="23" t="s">
        <v>2367</v>
      </c>
      <c r="C1644" s="13" t="s">
        <v>1886</v>
      </c>
      <c r="D1644" s="13" t="s">
        <v>41</v>
      </c>
      <c r="E1644" s="13" t="s">
        <v>206</v>
      </c>
      <c r="F1644" s="24" t="s">
        <v>55</v>
      </c>
      <c r="G1644" s="13"/>
      <c r="H1644" s="13" t="s">
        <v>6</v>
      </c>
      <c r="I1644" s="34">
        <v>26</v>
      </c>
      <c r="J1644" s="34">
        <v>23</v>
      </c>
      <c r="K1644" s="34">
        <v>15</v>
      </c>
      <c r="L1644" s="34">
        <v>55</v>
      </c>
      <c r="M1644" s="24">
        <f t="shared" si="50"/>
        <v>0.88461538461538458</v>
      </c>
      <c r="N1644" s="24">
        <f t="shared" si="51"/>
        <v>0.65217391304347827</v>
      </c>
      <c r="O1644" s="34">
        <v>0</v>
      </c>
    </row>
    <row r="1645" spans="1:15" ht="14.25" customHeight="1">
      <c r="A1645" s="23">
        <v>2017</v>
      </c>
      <c r="B1645" s="23" t="s">
        <v>2367</v>
      </c>
      <c r="C1645" s="13" t="s">
        <v>1886</v>
      </c>
      <c r="D1645" s="13" t="s">
        <v>41</v>
      </c>
      <c r="E1645" s="13" t="s">
        <v>206</v>
      </c>
      <c r="F1645" s="24" t="s">
        <v>56</v>
      </c>
      <c r="G1645" s="13"/>
      <c r="H1645" s="13" t="s">
        <v>6</v>
      </c>
      <c r="I1645" s="34">
        <v>29</v>
      </c>
      <c r="J1645" s="34">
        <v>23</v>
      </c>
      <c r="K1645" s="34">
        <v>19</v>
      </c>
      <c r="L1645" s="34">
        <v>44</v>
      </c>
      <c r="M1645" s="24">
        <f t="shared" si="50"/>
        <v>0.7931034482758621</v>
      </c>
      <c r="N1645" s="24">
        <f t="shared" si="51"/>
        <v>0.82608695652173914</v>
      </c>
      <c r="O1645" s="34">
        <v>0</v>
      </c>
    </row>
    <row r="1646" spans="1:15" ht="14.25" customHeight="1">
      <c r="A1646" s="23">
        <v>2017</v>
      </c>
      <c r="B1646" s="23" t="s">
        <v>2367</v>
      </c>
      <c r="C1646" s="13" t="s">
        <v>1886</v>
      </c>
      <c r="D1646" s="13" t="s">
        <v>41</v>
      </c>
      <c r="E1646" s="13" t="s">
        <v>206</v>
      </c>
      <c r="F1646" s="24" t="s">
        <v>57</v>
      </c>
      <c r="G1646" s="13"/>
      <c r="H1646" s="13" t="s">
        <v>6</v>
      </c>
      <c r="I1646" s="34">
        <v>0</v>
      </c>
      <c r="J1646" s="34">
        <v>0</v>
      </c>
      <c r="K1646" s="34">
        <v>0</v>
      </c>
      <c r="L1646" s="34">
        <v>0</v>
      </c>
      <c r="M1646" s="24">
        <f t="shared" si="50"/>
        <v>0</v>
      </c>
      <c r="N1646" s="24">
        <f t="shared" si="51"/>
        <v>0</v>
      </c>
      <c r="O1646" s="34">
        <v>1</v>
      </c>
    </row>
    <row r="1647" spans="1:15" ht="14.25" customHeight="1">
      <c r="A1647" s="23">
        <v>2017</v>
      </c>
      <c r="B1647" s="23" t="s">
        <v>2367</v>
      </c>
      <c r="C1647" s="13" t="s">
        <v>1886</v>
      </c>
      <c r="D1647" s="13" t="s">
        <v>41</v>
      </c>
      <c r="E1647" s="13" t="s">
        <v>206</v>
      </c>
      <c r="F1647" s="24" t="s">
        <v>58</v>
      </c>
      <c r="G1647" s="13"/>
      <c r="H1647" s="13" t="s">
        <v>6</v>
      </c>
      <c r="I1647" s="34">
        <v>0</v>
      </c>
      <c r="J1647" s="34">
        <v>0</v>
      </c>
      <c r="K1647" s="34">
        <v>0</v>
      </c>
      <c r="L1647" s="34">
        <v>23</v>
      </c>
      <c r="M1647" s="24">
        <f t="shared" si="50"/>
        <v>0</v>
      </c>
      <c r="N1647" s="24">
        <f t="shared" si="51"/>
        <v>0</v>
      </c>
      <c r="O1647" s="34">
        <v>7</v>
      </c>
    </row>
    <row r="1648" spans="1:15" ht="14.25" customHeight="1">
      <c r="A1648" s="23">
        <v>2017</v>
      </c>
      <c r="B1648" s="23" t="s">
        <v>2367</v>
      </c>
      <c r="C1648" s="13" t="s">
        <v>1886</v>
      </c>
      <c r="D1648" s="13" t="s">
        <v>41</v>
      </c>
      <c r="E1648" s="13" t="s">
        <v>204</v>
      </c>
      <c r="F1648" s="24" t="s">
        <v>1461</v>
      </c>
      <c r="G1648" s="13"/>
      <c r="H1648" s="13" t="s">
        <v>6</v>
      </c>
      <c r="I1648" s="34">
        <v>602</v>
      </c>
      <c r="J1648" s="34">
        <v>257</v>
      </c>
      <c r="K1648" s="34">
        <v>145</v>
      </c>
      <c r="L1648" s="34">
        <v>1199</v>
      </c>
      <c r="M1648" s="24">
        <f t="shared" si="50"/>
        <v>0.42691029900332228</v>
      </c>
      <c r="N1648" s="24">
        <f t="shared" si="51"/>
        <v>0.56420233463035019</v>
      </c>
      <c r="O1648" s="34">
        <v>87</v>
      </c>
    </row>
    <row r="1649" spans="1:15" ht="14.25" customHeight="1">
      <c r="A1649" s="23">
        <v>2017</v>
      </c>
      <c r="B1649" s="23" t="s">
        <v>2367</v>
      </c>
      <c r="C1649" s="13" t="s">
        <v>1886</v>
      </c>
      <c r="D1649" s="13" t="s">
        <v>60</v>
      </c>
      <c r="E1649" s="13" t="s">
        <v>205</v>
      </c>
      <c r="F1649" s="24" t="s">
        <v>61</v>
      </c>
      <c r="G1649" s="13"/>
      <c r="H1649" s="13" t="s">
        <v>6</v>
      </c>
      <c r="I1649" s="34">
        <v>41</v>
      </c>
      <c r="J1649" s="34">
        <v>36</v>
      </c>
      <c r="K1649" s="34">
        <v>30</v>
      </c>
      <c r="L1649" s="34">
        <v>70</v>
      </c>
      <c r="M1649" s="24">
        <f t="shared" si="50"/>
        <v>0.87804878048780488</v>
      </c>
      <c r="N1649" s="24">
        <f t="shared" si="51"/>
        <v>0.83333333333333337</v>
      </c>
      <c r="O1649" s="34">
        <v>31</v>
      </c>
    </row>
    <row r="1650" spans="1:15" ht="14.25" customHeight="1">
      <c r="A1650" s="23">
        <v>2017</v>
      </c>
      <c r="B1650" s="23" t="s">
        <v>2367</v>
      </c>
      <c r="C1650" s="13" t="s">
        <v>1886</v>
      </c>
      <c r="D1650" s="13" t="s">
        <v>60</v>
      </c>
      <c r="E1650" s="13" t="s">
        <v>205</v>
      </c>
      <c r="F1650" s="24" t="s">
        <v>62</v>
      </c>
      <c r="G1650" s="13"/>
      <c r="H1650" s="13" t="s">
        <v>6</v>
      </c>
      <c r="I1650" s="34">
        <v>17</v>
      </c>
      <c r="J1650" s="34">
        <v>17</v>
      </c>
      <c r="K1650" s="34">
        <v>13</v>
      </c>
      <c r="L1650" s="34">
        <v>23</v>
      </c>
      <c r="M1650" s="24">
        <f t="shared" si="50"/>
        <v>1</v>
      </c>
      <c r="N1650" s="24">
        <f t="shared" si="51"/>
        <v>0.76470588235294112</v>
      </c>
      <c r="O1650" s="34">
        <v>10</v>
      </c>
    </row>
    <row r="1651" spans="1:15" ht="14.25" customHeight="1">
      <c r="A1651" s="23">
        <v>2017</v>
      </c>
      <c r="B1651" s="23" t="s">
        <v>2367</v>
      </c>
      <c r="C1651" s="13" t="s">
        <v>1886</v>
      </c>
      <c r="D1651" s="13" t="s">
        <v>60</v>
      </c>
      <c r="E1651" s="13" t="s">
        <v>205</v>
      </c>
      <c r="F1651" s="24" t="s">
        <v>63</v>
      </c>
      <c r="G1651" s="13"/>
      <c r="H1651" s="13" t="s">
        <v>6</v>
      </c>
      <c r="I1651" s="34">
        <v>22</v>
      </c>
      <c r="J1651" s="34">
        <v>18</v>
      </c>
      <c r="K1651" s="34">
        <v>10</v>
      </c>
      <c r="L1651" s="34">
        <v>33</v>
      </c>
      <c r="M1651" s="24">
        <f t="shared" si="50"/>
        <v>0.81818181818181823</v>
      </c>
      <c r="N1651" s="24">
        <f t="shared" si="51"/>
        <v>0.55555555555555558</v>
      </c>
      <c r="O1651" s="34">
        <v>24</v>
      </c>
    </row>
    <row r="1652" spans="1:15" ht="14.25" customHeight="1">
      <c r="A1652" s="23">
        <v>2017</v>
      </c>
      <c r="B1652" s="23" t="s">
        <v>2367</v>
      </c>
      <c r="C1652" s="13" t="s">
        <v>1886</v>
      </c>
      <c r="D1652" s="13" t="s">
        <v>60</v>
      </c>
      <c r="E1652" s="13" t="s">
        <v>206</v>
      </c>
      <c r="F1652" s="24" t="s">
        <v>64</v>
      </c>
      <c r="G1652" s="13"/>
      <c r="H1652" s="13" t="s">
        <v>6</v>
      </c>
      <c r="I1652" s="34">
        <v>27</v>
      </c>
      <c r="J1652" s="34">
        <v>20</v>
      </c>
      <c r="K1652" s="34">
        <v>13</v>
      </c>
      <c r="L1652" s="34">
        <v>72</v>
      </c>
      <c r="M1652" s="24">
        <f t="shared" si="50"/>
        <v>0.7407407407407407</v>
      </c>
      <c r="N1652" s="24">
        <f t="shared" si="51"/>
        <v>0.65</v>
      </c>
      <c r="O1652" s="34">
        <v>16</v>
      </c>
    </row>
    <row r="1653" spans="1:15" ht="14.25" customHeight="1">
      <c r="A1653" s="23">
        <v>2017</v>
      </c>
      <c r="B1653" s="23" t="s">
        <v>2367</v>
      </c>
      <c r="C1653" s="13" t="s">
        <v>1886</v>
      </c>
      <c r="D1653" s="13" t="s">
        <v>60</v>
      </c>
      <c r="E1653" s="13" t="s">
        <v>206</v>
      </c>
      <c r="F1653" s="24" t="s">
        <v>65</v>
      </c>
      <c r="G1653" s="13"/>
      <c r="H1653" s="13" t="s">
        <v>6</v>
      </c>
      <c r="I1653" s="34">
        <v>0</v>
      </c>
      <c r="J1653" s="34">
        <v>0</v>
      </c>
      <c r="K1653" s="34">
        <v>0</v>
      </c>
      <c r="L1653" s="34">
        <v>5</v>
      </c>
      <c r="M1653" s="24">
        <f t="shared" si="50"/>
        <v>0</v>
      </c>
      <c r="N1653" s="24">
        <f t="shared" si="51"/>
        <v>0</v>
      </c>
      <c r="O1653" s="34">
        <v>6</v>
      </c>
    </row>
    <row r="1654" spans="1:15" ht="14.25" customHeight="1">
      <c r="A1654" s="23">
        <v>2017</v>
      </c>
      <c r="B1654" s="23" t="s">
        <v>2367</v>
      </c>
      <c r="C1654" s="13" t="s">
        <v>1886</v>
      </c>
      <c r="D1654" s="13" t="s">
        <v>60</v>
      </c>
      <c r="E1654" s="13" t="s">
        <v>206</v>
      </c>
      <c r="F1654" s="24" t="s">
        <v>66</v>
      </c>
      <c r="G1654" s="13"/>
      <c r="H1654" s="13" t="s">
        <v>6</v>
      </c>
      <c r="I1654" s="34">
        <v>12</v>
      </c>
      <c r="J1654" s="34">
        <v>10</v>
      </c>
      <c r="K1654" s="34">
        <v>4</v>
      </c>
      <c r="L1654" s="34">
        <v>34</v>
      </c>
      <c r="M1654" s="24">
        <f t="shared" si="50"/>
        <v>0.83333333333333337</v>
      </c>
      <c r="N1654" s="24">
        <f t="shared" si="51"/>
        <v>0.4</v>
      </c>
      <c r="O1654" s="34">
        <v>13</v>
      </c>
    </row>
    <row r="1655" spans="1:15" ht="14.25" customHeight="1">
      <c r="A1655" s="23">
        <v>2017</v>
      </c>
      <c r="B1655" s="23" t="s">
        <v>2367</v>
      </c>
      <c r="C1655" s="13" t="s">
        <v>1886</v>
      </c>
      <c r="D1655" s="13" t="s">
        <v>60</v>
      </c>
      <c r="E1655" s="13" t="s">
        <v>206</v>
      </c>
      <c r="F1655" s="24" t="s">
        <v>67</v>
      </c>
      <c r="G1655" s="13"/>
      <c r="H1655" s="13" t="s">
        <v>6</v>
      </c>
      <c r="I1655" s="34">
        <v>107</v>
      </c>
      <c r="J1655" s="34">
        <v>45</v>
      </c>
      <c r="K1655" s="34">
        <v>26</v>
      </c>
      <c r="L1655" s="34">
        <v>66</v>
      </c>
      <c r="M1655" s="24">
        <f t="shared" si="50"/>
        <v>0.42056074766355139</v>
      </c>
      <c r="N1655" s="24">
        <f t="shared" si="51"/>
        <v>0.57777777777777772</v>
      </c>
      <c r="O1655" s="34">
        <v>0</v>
      </c>
    </row>
    <row r="1656" spans="1:15" ht="14.25" customHeight="1">
      <c r="A1656" s="23">
        <v>2017</v>
      </c>
      <c r="B1656" s="23" t="s">
        <v>2367</v>
      </c>
      <c r="C1656" s="13" t="s">
        <v>1886</v>
      </c>
      <c r="D1656" s="13" t="s">
        <v>60</v>
      </c>
      <c r="E1656" s="13" t="s">
        <v>206</v>
      </c>
      <c r="F1656" s="24" t="s">
        <v>68</v>
      </c>
      <c r="G1656" s="13"/>
      <c r="H1656" s="13" t="s">
        <v>6</v>
      </c>
      <c r="I1656" s="34">
        <v>2</v>
      </c>
      <c r="J1656" s="34">
        <v>0</v>
      </c>
      <c r="K1656" s="34">
        <v>0</v>
      </c>
      <c r="L1656" s="34">
        <v>30</v>
      </c>
      <c r="M1656" s="24">
        <f t="shared" si="50"/>
        <v>0</v>
      </c>
      <c r="N1656" s="24">
        <f t="shared" si="51"/>
        <v>0</v>
      </c>
      <c r="O1656" s="34">
        <v>13</v>
      </c>
    </row>
    <row r="1657" spans="1:15" ht="14.25" customHeight="1">
      <c r="A1657" s="23">
        <v>2017</v>
      </c>
      <c r="B1657" s="23" t="s">
        <v>2367</v>
      </c>
      <c r="C1657" s="13" t="s">
        <v>1886</v>
      </c>
      <c r="D1657" s="13" t="s">
        <v>60</v>
      </c>
      <c r="E1657" s="13" t="s">
        <v>206</v>
      </c>
      <c r="F1657" s="24" t="s">
        <v>69</v>
      </c>
      <c r="G1657" s="13"/>
      <c r="H1657" s="13" t="s">
        <v>6</v>
      </c>
      <c r="I1657" s="34">
        <v>7</v>
      </c>
      <c r="J1657" s="34">
        <v>6</v>
      </c>
      <c r="K1657" s="34">
        <v>3</v>
      </c>
      <c r="L1657" s="34">
        <v>35</v>
      </c>
      <c r="M1657" s="24">
        <f t="shared" si="50"/>
        <v>0.8571428571428571</v>
      </c>
      <c r="N1657" s="24">
        <f t="shared" si="51"/>
        <v>0.5</v>
      </c>
      <c r="O1657" s="34">
        <v>10</v>
      </c>
    </row>
    <row r="1658" spans="1:15" ht="14.25" customHeight="1">
      <c r="A1658" s="23">
        <v>2017</v>
      </c>
      <c r="B1658" s="23" t="s">
        <v>2367</v>
      </c>
      <c r="C1658" s="13" t="s">
        <v>1886</v>
      </c>
      <c r="D1658" s="13" t="s">
        <v>60</v>
      </c>
      <c r="E1658" s="13" t="s">
        <v>204</v>
      </c>
      <c r="F1658" s="24" t="s">
        <v>1458</v>
      </c>
      <c r="G1658" s="13"/>
      <c r="H1658" s="13" t="s">
        <v>6</v>
      </c>
      <c r="I1658" s="34">
        <v>126</v>
      </c>
      <c r="J1658" s="34">
        <v>90</v>
      </c>
      <c r="K1658" s="34">
        <v>46</v>
      </c>
      <c r="L1658" s="34">
        <v>555</v>
      </c>
      <c r="M1658" s="24">
        <f t="shared" si="50"/>
        <v>0.7142857142857143</v>
      </c>
      <c r="N1658" s="24">
        <f t="shared" si="51"/>
        <v>0.51111111111111107</v>
      </c>
      <c r="O1658" s="34">
        <v>47</v>
      </c>
    </row>
    <row r="1659" spans="1:15" ht="14.25" customHeight="1">
      <c r="A1659" s="23">
        <v>2017</v>
      </c>
      <c r="B1659" s="23" t="s">
        <v>2367</v>
      </c>
      <c r="C1659" s="13" t="s">
        <v>1886</v>
      </c>
      <c r="D1659" s="13" t="s">
        <v>60</v>
      </c>
      <c r="E1659" s="13" t="s">
        <v>204</v>
      </c>
      <c r="F1659" s="24" t="s">
        <v>1477</v>
      </c>
      <c r="G1659" s="13"/>
      <c r="H1659" s="13" t="s">
        <v>6</v>
      </c>
      <c r="I1659" s="34">
        <v>197</v>
      </c>
      <c r="J1659" s="34">
        <v>126</v>
      </c>
      <c r="K1659" s="34">
        <v>85</v>
      </c>
      <c r="L1659" s="34">
        <v>566</v>
      </c>
      <c r="M1659" s="24">
        <f t="shared" si="50"/>
        <v>0.63959390862944165</v>
      </c>
      <c r="N1659" s="24">
        <f t="shared" si="51"/>
        <v>0.67460317460317465</v>
      </c>
      <c r="O1659" s="34">
        <v>30</v>
      </c>
    </row>
    <row r="1660" spans="1:15" ht="14.25" customHeight="1">
      <c r="A1660" s="23">
        <v>2017</v>
      </c>
      <c r="B1660" s="23" t="s">
        <v>2367</v>
      </c>
      <c r="C1660" s="13" t="s">
        <v>1886</v>
      </c>
      <c r="D1660" s="13" t="s">
        <v>70</v>
      </c>
      <c r="E1660" s="13" t="s">
        <v>207</v>
      </c>
      <c r="F1660" s="24" t="s">
        <v>75</v>
      </c>
      <c r="G1660" s="13"/>
      <c r="H1660" s="13" t="s">
        <v>6</v>
      </c>
      <c r="I1660" s="34">
        <v>1</v>
      </c>
      <c r="J1660" s="34">
        <v>1</v>
      </c>
      <c r="K1660" s="34">
        <v>1</v>
      </c>
      <c r="L1660" s="34">
        <v>36</v>
      </c>
      <c r="M1660" s="24">
        <f t="shared" si="50"/>
        <v>1</v>
      </c>
      <c r="N1660" s="24">
        <f t="shared" si="51"/>
        <v>1</v>
      </c>
      <c r="O1660" s="34">
        <v>4</v>
      </c>
    </row>
    <row r="1661" spans="1:15" ht="14.25" customHeight="1">
      <c r="A1661" s="23">
        <v>2017</v>
      </c>
      <c r="B1661" s="23" t="s">
        <v>2367</v>
      </c>
      <c r="C1661" s="13" t="s">
        <v>1886</v>
      </c>
      <c r="D1661" s="13" t="s">
        <v>70</v>
      </c>
      <c r="E1661" s="13" t="s">
        <v>205</v>
      </c>
      <c r="F1661" s="24" t="s">
        <v>71</v>
      </c>
      <c r="G1661" s="13"/>
      <c r="H1661" s="13" t="s">
        <v>6</v>
      </c>
      <c r="I1661" s="34">
        <v>22</v>
      </c>
      <c r="J1661" s="34">
        <v>21</v>
      </c>
      <c r="K1661" s="34">
        <v>17</v>
      </c>
      <c r="L1661" s="34">
        <v>21</v>
      </c>
      <c r="M1661" s="24">
        <f t="shared" si="50"/>
        <v>0.95454545454545459</v>
      </c>
      <c r="N1661" s="24">
        <f t="shared" si="51"/>
        <v>0.80952380952380953</v>
      </c>
      <c r="O1661" s="34">
        <v>0</v>
      </c>
    </row>
    <row r="1662" spans="1:15" ht="14.25" customHeight="1">
      <c r="A1662" s="23">
        <v>2017</v>
      </c>
      <c r="B1662" s="23" t="s">
        <v>2367</v>
      </c>
      <c r="C1662" s="13" t="s">
        <v>1886</v>
      </c>
      <c r="D1662" s="13" t="s">
        <v>70</v>
      </c>
      <c r="E1662" s="13" t="s">
        <v>206</v>
      </c>
      <c r="F1662" s="24" t="s">
        <v>72</v>
      </c>
      <c r="G1662" s="13"/>
      <c r="H1662" s="13" t="s">
        <v>6</v>
      </c>
      <c r="I1662" s="34">
        <v>10</v>
      </c>
      <c r="J1662" s="34">
        <v>6</v>
      </c>
      <c r="K1662" s="34">
        <v>6</v>
      </c>
      <c r="L1662" s="34">
        <v>47</v>
      </c>
      <c r="M1662" s="24">
        <f t="shared" si="50"/>
        <v>0.6</v>
      </c>
      <c r="N1662" s="24">
        <f t="shared" si="51"/>
        <v>1</v>
      </c>
      <c r="O1662" s="34">
        <v>7</v>
      </c>
    </row>
    <row r="1663" spans="1:15" ht="14.25" customHeight="1">
      <c r="A1663" s="23">
        <v>2017</v>
      </c>
      <c r="B1663" s="23" t="s">
        <v>2367</v>
      </c>
      <c r="C1663" s="13" t="s">
        <v>1886</v>
      </c>
      <c r="D1663" s="13" t="s">
        <v>70</v>
      </c>
      <c r="E1663" s="13" t="s">
        <v>206</v>
      </c>
      <c r="F1663" s="24" t="s">
        <v>73</v>
      </c>
      <c r="G1663" s="13"/>
      <c r="H1663" s="13" t="s">
        <v>6</v>
      </c>
      <c r="I1663" s="34">
        <v>6</v>
      </c>
      <c r="J1663" s="34">
        <v>6</v>
      </c>
      <c r="K1663" s="34">
        <v>6</v>
      </c>
      <c r="L1663" s="34">
        <v>28</v>
      </c>
      <c r="M1663" s="24">
        <f t="shared" si="50"/>
        <v>1</v>
      </c>
      <c r="N1663" s="24">
        <f t="shared" si="51"/>
        <v>1</v>
      </c>
      <c r="O1663" s="34">
        <v>1</v>
      </c>
    </row>
    <row r="1664" spans="1:15" ht="14.25" customHeight="1">
      <c r="A1664" s="23">
        <v>2017</v>
      </c>
      <c r="B1664" s="23" t="s">
        <v>2367</v>
      </c>
      <c r="C1664" s="13" t="s">
        <v>1886</v>
      </c>
      <c r="D1664" s="13" t="s">
        <v>70</v>
      </c>
      <c r="E1664" s="13" t="s">
        <v>206</v>
      </c>
      <c r="F1664" s="24" t="s">
        <v>74</v>
      </c>
      <c r="G1664" s="13"/>
      <c r="H1664" s="13" t="s">
        <v>6</v>
      </c>
      <c r="I1664" s="34">
        <v>6</v>
      </c>
      <c r="J1664" s="34">
        <v>6</v>
      </c>
      <c r="K1664" s="34">
        <v>5</v>
      </c>
      <c r="L1664" s="34">
        <v>35</v>
      </c>
      <c r="M1664" s="24">
        <f t="shared" si="50"/>
        <v>1</v>
      </c>
      <c r="N1664" s="24">
        <f t="shared" si="51"/>
        <v>0.83333333333333337</v>
      </c>
      <c r="O1664" s="34">
        <v>11</v>
      </c>
    </row>
    <row r="1665" spans="1:15" ht="14.25" customHeight="1">
      <c r="A1665" s="23">
        <v>2017</v>
      </c>
      <c r="B1665" s="23" t="s">
        <v>2367</v>
      </c>
      <c r="C1665" s="13" t="s">
        <v>1886</v>
      </c>
      <c r="D1665" s="13" t="s">
        <v>70</v>
      </c>
      <c r="E1665" s="13" t="s">
        <v>204</v>
      </c>
      <c r="F1665" s="24" t="s">
        <v>577</v>
      </c>
      <c r="G1665" s="13"/>
      <c r="H1665" s="13" t="s">
        <v>6</v>
      </c>
      <c r="I1665" s="34">
        <v>45</v>
      </c>
      <c r="J1665" s="34">
        <v>36</v>
      </c>
      <c r="K1665" s="34">
        <v>28</v>
      </c>
      <c r="L1665" s="34">
        <v>225</v>
      </c>
      <c r="M1665" s="24">
        <f t="shared" si="50"/>
        <v>0.8</v>
      </c>
      <c r="N1665" s="24">
        <f t="shared" si="51"/>
        <v>0.77777777777777779</v>
      </c>
      <c r="O1665" s="34">
        <v>15</v>
      </c>
    </row>
    <row r="1666" spans="1:15" ht="14.25" customHeight="1">
      <c r="A1666" s="23">
        <v>2017</v>
      </c>
      <c r="B1666" s="23" t="s">
        <v>2367</v>
      </c>
      <c r="C1666" s="13" t="s">
        <v>1886</v>
      </c>
      <c r="D1666" s="13" t="s">
        <v>70</v>
      </c>
      <c r="E1666" s="13" t="s">
        <v>204</v>
      </c>
      <c r="F1666" s="24" t="s">
        <v>1466</v>
      </c>
      <c r="G1666" s="13"/>
      <c r="H1666" s="13" t="s">
        <v>6</v>
      </c>
      <c r="I1666" s="34">
        <v>73</v>
      </c>
      <c r="J1666" s="34">
        <v>54</v>
      </c>
      <c r="K1666" s="34">
        <v>38</v>
      </c>
      <c r="L1666" s="34">
        <v>296</v>
      </c>
      <c r="M1666" s="24">
        <f t="shared" ref="M1666:M1729" si="52">+IFERROR(J1666/I1666,0)</f>
        <v>0.73972602739726023</v>
      </c>
      <c r="N1666" s="24">
        <f t="shared" ref="N1666:N1729" si="53">+IFERROR(K1666/J1666,0)</f>
        <v>0.70370370370370372</v>
      </c>
      <c r="O1666" s="34">
        <v>15</v>
      </c>
    </row>
    <row r="1667" spans="1:15" ht="14.25" customHeight="1">
      <c r="A1667" s="23">
        <v>2017</v>
      </c>
      <c r="B1667" s="23" t="s">
        <v>2367</v>
      </c>
      <c r="C1667" s="13" t="s">
        <v>1886</v>
      </c>
      <c r="D1667" s="13" t="s">
        <v>70</v>
      </c>
      <c r="E1667" s="13" t="s">
        <v>204</v>
      </c>
      <c r="F1667" s="24" t="s">
        <v>1469</v>
      </c>
      <c r="G1667" s="13"/>
      <c r="H1667" s="13" t="s">
        <v>6</v>
      </c>
      <c r="I1667" s="34">
        <v>44</v>
      </c>
      <c r="J1667" s="34">
        <v>42</v>
      </c>
      <c r="K1667" s="34">
        <v>23</v>
      </c>
      <c r="L1667" s="34">
        <v>150</v>
      </c>
      <c r="M1667" s="24">
        <f t="shared" si="52"/>
        <v>0.95454545454545459</v>
      </c>
      <c r="N1667" s="24">
        <f t="shared" si="53"/>
        <v>0.54761904761904767</v>
      </c>
      <c r="O1667" s="34">
        <v>14</v>
      </c>
    </row>
    <row r="1668" spans="1:15" ht="14.25" customHeight="1">
      <c r="A1668" s="23">
        <v>2017</v>
      </c>
      <c r="B1668" s="23" t="s">
        <v>2367</v>
      </c>
      <c r="C1668" s="13" t="s">
        <v>1886</v>
      </c>
      <c r="D1668" s="13" t="s">
        <v>70</v>
      </c>
      <c r="E1668" s="13" t="s">
        <v>204</v>
      </c>
      <c r="F1668" s="24" t="s">
        <v>1478</v>
      </c>
      <c r="G1668" s="13"/>
      <c r="H1668" s="13" t="s">
        <v>6</v>
      </c>
      <c r="I1668" s="34">
        <v>39</v>
      </c>
      <c r="J1668" s="34">
        <v>30</v>
      </c>
      <c r="K1668" s="34">
        <v>16</v>
      </c>
      <c r="L1668" s="34">
        <v>168</v>
      </c>
      <c r="M1668" s="24">
        <f t="shared" si="52"/>
        <v>0.76923076923076927</v>
      </c>
      <c r="N1668" s="24">
        <f t="shared" si="53"/>
        <v>0.53333333333333333</v>
      </c>
      <c r="O1668" s="34">
        <v>7</v>
      </c>
    </row>
    <row r="1669" spans="1:15" ht="14.25" customHeight="1">
      <c r="A1669" s="23">
        <v>2017</v>
      </c>
      <c r="B1669" s="23" t="s">
        <v>2367</v>
      </c>
      <c r="C1669" s="13" t="s">
        <v>1886</v>
      </c>
      <c r="D1669" s="13" t="s">
        <v>76</v>
      </c>
      <c r="E1669" s="13" t="s">
        <v>205</v>
      </c>
      <c r="F1669" s="24" t="s">
        <v>78</v>
      </c>
      <c r="G1669" s="13"/>
      <c r="H1669" s="13" t="s">
        <v>6</v>
      </c>
      <c r="I1669" s="34">
        <v>0</v>
      </c>
      <c r="J1669" s="34">
        <v>0</v>
      </c>
      <c r="K1669" s="34">
        <v>0</v>
      </c>
      <c r="L1669" s="34">
        <v>27</v>
      </c>
      <c r="M1669" s="24">
        <f t="shared" si="52"/>
        <v>0</v>
      </c>
      <c r="N1669" s="24">
        <f t="shared" si="53"/>
        <v>0</v>
      </c>
      <c r="O1669" s="34">
        <v>0</v>
      </c>
    </row>
    <row r="1670" spans="1:15" ht="14.25" customHeight="1">
      <c r="A1670" s="23">
        <v>2017</v>
      </c>
      <c r="B1670" s="23" t="s">
        <v>2367</v>
      </c>
      <c r="C1670" s="13" t="s">
        <v>1886</v>
      </c>
      <c r="D1670" s="13" t="s">
        <v>76</v>
      </c>
      <c r="E1670" s="13" t="s">
        <v>206</v>
      </c>
      <c r="F1670" s="24" t="s">
        <v>80</v>
      </c>
      <c r="G1670" s="13"/>
      <c r="H1670" s="13" t="s">
        <v>6</v>
      </c>
      <c r="I1670" s="34">
        <v>0</v>
      </c>
      <c r="J1670" s="34">
        <v>0</v>
      </c>
      <c r="K1670" s="34">
        <v>0</v>
      </c>
      <c r="L1670" s="34">
        <v>26</v>
      </c>
      <c r="M1670" s="24">
        <f t="shared" si="52"/>
        <v>0</v>
      </c>
      <c r="N1670" s="24">
        <f t="shared" si="53"/>
        <v>0</v>
      </c>
      <c r="O1670" s="34">
        <v>0</v>
      </c>
    </row>
    <row r="1671" spans="1:15" ht="14.25" customHeight="1">
      <c r="A1671" s="23">
        <v>2017</v>
      </c>
      <c r="B1671" s="23" t="s">
        <v>2367</v>
      </c>
      <c r="C1671" s="13" t="s">
        <v>1886</v>
      </c>
      <c r="D1671" s="13" t="s">
        <v>76</v>
      </c>
      <c r="E1671" s="13" t="s">
        <v>206</v>
      </c>
      <c r="F1671" s="24" t="s">
        <v>81</v>
      </c>
      <c r="G1671" s="13"/>
      <c r="H1671" s="13" t="s">
        <v>6</v>
      </c>
      <c r="I1671" s="34">
        <v>0</v>
      </c>
      <c r="J1671" s="34">
        <v>0</v>
      </c>
      <c r="K1671" s="34">
        <v>0</v>
      </c>
      <c r="L1671" s="34">
        <v>21</v>
      </c>
      <c r="M1671" s="24">
        <f t="shared" si="52"/>
        <v>0</v>
      </c>
      <c r="N1671" s="24">
        <f t="shared" si="53"/>
        <v>0</v>
      </c>
      <c r="O1671" s="34">
        <v>5</v>
      </c>
    </row>
    <row r="1672" spans="1:15" ht="14.25" customHeight="1">
      <c r="A1672" s="23">
        <v>2017</v>
      </c>
      <c r="B1672" s="23" t="s">
        <v>2367</v>
      </c>
      <c r="C1672" s="13" t="s">
        <v>1886</v>
      </c>
      <c r="D1672" s="13" t="s">
        <v>76</v>
      </c>
      <c r="E1672" s="13" t="s">
        <v>206</v>
      </c>
      <c r="F1672" s="24" t="s">
        <v>82</v>
      </c>
      <c r="G1672" s="13"/>
      <c r="H1672" s="13" t="s">
        <v>6</v>
      </c>
      <c r="I1672" s="34">
        <v>17</v>
      </c>
      <c r="J1672" s="34">
        <v>17</v>
      </c>
      <c r="K1672" s="34">
        <v>13</v>
      </c>
      <c r="L1672" s="34">
        <v>53</v>
      </c>
      <c r="M1672" s="24">
        <f t="shared" si="52"/>
        <v>1</v>
      </c>
      <c r="N1672" s="24">
        <f t="shared" si="53"/>
        <v>0.76470588235294112</v>
      </c>
      <c r="O1672" s="34">
        <v>22</v>
      </c>
    </row>
    <row r="1673" spans="1:15" ht="14.25" customHeight="1">
      <c r="A1673" s="23">
        <v>2017</v>
      </c>
      <c r="B1673" s="23" t="s">
        <v>2367</v>
      </c>
      <c r="C1673" s="13" t="s">
        <v>1886</v>
      </c>
      <c r="D1673" s="13" t="s">
        <v>76</v>
      </c>
      <c r="E1673" s="13" t="s">
        <v>204</v>
      </c>
      <c r="F1673" s="24" t="s">
        <v>2395</v>
      </c>
      <c r="G1673" s="13"/>
      <c r="H1673" s="13" t="s">
        <v>6</v>
      </c>
      <c r="I1673" s="34">
        <v>45</v>
      </c>
      <c r="J1673" s="34">
        <v>41</v>
      </c>
      <c r="K1673" s="34">
        <v>9</v>
      </c>
      <c r="L1673" s="34">
        <v>170</v>
      </c>
      <c r="M1673" s="24">
        <f t="shared" si="52"/>
        <v>0.91111111111111109</v>
      </c>
      <c r="N1673" s="24">
        <f t="shared" si="53"/>
        <v>0.21951219512195122</v>
      </c>
      <c r="O1673" s="34">
        <v>18</v>
      </c>
    </row>
    <row r="1674" spans="1:15" ht="14.25" customHeight="1">
      <c r="A1674" s="23">
        <v>2017</v>
      </c>
      <c r="B1674" s="23" t="s">
        <v>2367</v>
      </c>
      <c r="C1674" s="13" t="s">
        <v>1886</v>
      </c>
      <c r="D1674" s="13" t="s">
        <v>76</v>
      </c>
      <c r="E1674" s="13" t="s">
        <v>204</v>
      </c>
      <c r="F1674" s="24" t="s">
        <v>1459</v>
      </c>
      <c r="G1674" s="13"/>
      <c r="H1674" s="13" t="s">
        <v>6</v>
      </c>
      <c r="I1674" s="34">
        <v>415</v>
      </c>
      <c r="J1674" s="34">
        <v>231</v>
      </c>
      <c r="K1674" s="34">
        <v>180</v>
      </c>
      <c r="L1674" s="34">
        <v>1724</v>
      </c>
      <c r="M1674" s="24">
        <f t="shared" si="52"/>
        <v>0.55662650602409636</v>
      </c>
      <c r="N1674" s="24">
        <f t="shared" si="53"/>
        <v>0.77922077922077926</v>
      </c>
      <c r="O1674" s="34">
        <v>139</v>
      </c>
    </row>
    <row r="1675" spans="1:15" ht="14.25" customHeight="1">
      <c r="A1675" s="23">
        <v>2017</v>
      </c>
      <c r="B1675" s="23" t="s">
        <v>2367</v>
      </c>
      <c r="C1675" s="13" t="s">
        <v>1886</v>
      </c>
      <c r="D1675" s="13" t="s">
        <v>76</v>
      </c>
      <c r="E1675" s="13" t="s">
        <v>204</v>
      </c>
      <c r="F1675" s="24" t="s">
        <v>77</v>
      </c>
      <c r="G1675" s="13"/>
      <c r="H1675" s="13" t="s">
        <v>6</v>
      </c>
      <c r="I1675" s="34">
        <v>88</v>
      </c>
      <c r="J1675" s="34">
        <v>72</v>
      </c>
      <c r="K1675" s="34">
        <v>51</v>
      </c>
      <c r="L1675" s="34">
        <v>546</v>
      </c>
      <c r="M1675" s="24">
        <f t="shared" si="52"/>
        <v>0.81818181818181823</v>
      </c>
      <c r="N1675" s="24">
        <f t="shared" si="53"/>
        <v>0.70833333333333337</v>
      </c>
      <c r="O1675" s="34">
        <v>42</v>
      </c>
    </row>
    <row r="1676" spans="1:15" ht="14.25" customHeight="1">
      <c r="A1676" s="23">
        <v>2017</v>
      </c>
      <c r="B1676" s="23" t="s">
        <v>2367</v>
      </c>
      <c r="C1676" s="13" t="s">
        <v>1886</v>
      </c>
      <c r="D1676" s="13" t="s">
        <v>83</v>
      </c>
      <c r="E1676" s="13" t="s">
        <v>206</v>
      </c>
      <c r="F1676" s="24" t="s">
        <v>84</v>
      </c>
      <c r="G1676" s="13"/>
      <c r="H1676" s="13" t="s">
        <v>6</v>
      </c>
      <c r="I1676" s="34">
        <v>4</v>
      </c>
      <c r="J1676" s="34">
        <v>4</v>
      </c>
      <c r="K1676" s="34">
        <v>3</v>
      </c>
      <c r="L1676" s="34">
        <v>14</v>
      </c>
      <c r="M1676" s="24">
        <f t="shared" si="52"/>
        <v>1</v>
      </c>
      <c r="N1676" s="24">
        <f t="shared" si="53"/>
        <v>0.75</v>
      </c>
      <c r="O1676" s="34">
        <v>0</v>
      </c>
    </row>
    <row r="1677" spans="1:15" ht="14.25" customHeight="1">
      <c r="A1677" s="23">
        <v>2017</v>
      </c>
      <c r="B1677" s="23" t="s">
        <v>2367</v>
      </c>
      <c r="C1677" s="13" t="s">
        <v>1886</v>
      </c>
      <c r="D1677" s="13" t="s">
        <v>86</v>
      </c>
      <c r="E1677" s="13" t="s">
        <v>206</v>
      </c>
      <c r="F1677" s="24" t="s">
        <v>88</v>
      </c>
      <c r="G1677" s="13"/>
      <c r="H1677" s="13" t="s">
        <v>6</v>
      </c>
      <c r="I1677" s="34">
        <v>41</v>
      </c>
      <c r="J1677" s="34">
        <v>38</v>
      </c>
      <c r="K1677" s="34">
        <v>28</v>
      </c>
      <c r="L1677" s="34">
        <v>380</v>
      </c>
      <c r="M1677" s="24">
        <f t="shared" si="52"/>
        <v>0.92682926829268297</v>
      </c>
      <c r="N1677" s="24">
        <f t="shared" si="53"/>
        <v>0.73684210526315785</v>
      </c>
      <c r="O1677" s="34">
        <v>112</v>
      </c>
    </row>
    <row r="1678" spans="1:15" ht="14.25" customHeight="1">
      <c r="A1678" s="23">
        <v>2017</v>
      </c>
      <c r="B1678" s="23" t="s">
        <v>2367</v>
      </c>
      <c r="C1678" s="13" t="s">
        <v>1886</v>
      </c>
      <c r="D1678" s="13" t="s">
        <v>86</v>
      </c>
      <c r="E1678" s="13" t="s">
        <v>204</v>
      </c>
      <c r="F1678" s="24" t="s">
        <v>984</v>
      </c>
      <c r="G1678" s="13"/>
      <c r="H1678" s="13" t="s">
        <v>203</v>
      </c>
      <c r="I1678" s="34">
        <v>0</v>
      </c>
      <c r="J1678" s="34">
        <v>0</v>
      </c>
      <c r="K1678" s="34">
        <v>0</v>
      </c>
      <c r="L1678" s="34">
        <v>108</v>
      </c>
      <c r="M1678" s="24">
        <f t="shared" si="52"/>
        <v>0</v>
      </c>
      <c r="N1678" s="24">
        <f t="shared" si="53"/>
        <v>0</v>
      </c>
      <c r="O1678" s="34">
        <v>20</v>
      </c>
    </row>
    <row r="1679" spans="1:15" ht="14.25" customHeight="1">
      <c r="A1679" s="23">
        <v>2017</v>
      </c>
      <c r="B1679" s="23" t="s">
        <v>2367</v>
      </c>
      <c r="C1679" s="13" t="s">
        <v>1886</v>
      </c>
      <c r="D1679" s="13" t="s">
        <v>86</v>
      </c>
      <c r="E1679" s="13" t="s">
        <v>204</v>
      </c>
      <c r="F1679" s="24" t="s">
        <v>87</v>
      </c>
      <c r="G1679" s="13"/>
      <c r="H1679" s="13" t="s">
        <v>6</v>
      </c>
      <c r="I1679" s="34">
        <v>25</v>
      </c>
      <c r="J1679" s="34">
        <v>20</v>
      </c>
      <c r="K1679" s="34">
        <v>12</v>
      </c>
      <c r="L1679" s="34">
        <v>173</v>
      </c>
      <c r="M1679" s="24">
        <f t="shared" si="52"/>
        <v>0.8</v>
      </c>
      <c r="N1679" s="24">
        <f t="shared" si="53"/>
        <v>0.6</v>
      </c>
      <c r="O1679" s="34">
        <v>16</v>
      </c>
    </row>
    <row r="1680" spans="1:15" ht="14.25" customHeight="1">
      <c r="A1680" s="23">
        <v>2017</v>
      </c>
      <c r="B1680" s="23" t="s">
        <v>2367</v>
      </c>
      <c r="C1680" s="13" t="s">
        <v>1886</v>
      </c>
      <c r="D1680" s="13" t="s">
        <v>89</v>
      </c>
      <c r="E1680" s="13" t="s">
        <v>205</v>
      </c>
      <c r="F1680" s="24" t="s">
        <v>90</v>
      </c>
      <c r="G1680" s="13"/>
      <c r="H1680" s="13" t="s">
        <v>6</v>
      </c>
      <c r="I1680" s="34">
        <v>23</v>
      </c>
      <c r="J1680" s="34">
        <v>14</v>
      </c>
      <c r="K1680" s="34">
        <v>13</v>
      </c>
      <c r="L1680" s="34">
        <v>24</v>
      </c>
      <c r="M1680" s="24">
        <f t="shared" si="52"/>
        <v>0.60869565217391308</v>
      </c>
      <c r="N1680" s="24">
        <f t="shared" si="53"/>
        <v>0.9285714285714286</v>
      </c>
      <c r="O1680" s="34">
        <v>11</v>
      </c>
    </row>
    <row r="1681" spans="1:15" ht="14.25" customHeight="1">
      <c r="A1681" s="23">
        <v>2017</v>
      </c>
      <c r="B1681" s="23" t="s">
        <v>2367</v>
      </c>
      <c r="C1681" s="13" t="s">
        <v>1886</v>
      </c>
      <c r="D1681" s="13" t="s">
        <v>89</v>
      </c>
      <c r="E1681" s="13" t="s">
        <v>205</v>
      </c>
      <c r="F1681" s="24" t="s">
        <v>91</v>
      </c>
      <c r="G1681" s="13"/>
      <c r="H1681" s="13" t="s">
        <v>6</v>
      </c>
      <c r="I1681" s="34">
        <v>0</v>
      </c>
      <c r="J1681" s="34">
        <v>0</v>
      </c>
      <c r="K1681" s="34">
        <v>0</v>
      </c>
      <c r="L1681" s="34">
        <v>7</v>
      </c>
      <c r="M1681" s="24">
        <f t="shared" si="52"/>
        <v>0</v>
      </c>
      <c r="N1681" s="24">
        <f t="shared" si="53"/>
        <v>0</v>
      </c>
      <c r="O1681" s="34">
        <v>0</v>
      </c>
    </row>
    <row r="1682" spans="1:15" ht="14.25" customHeight="1">
      <c r="A1682" s="23">
        <v>2017</v>
      </c>
      <c r="B1682" s="23" t="s">
        <v>2367</v>
      </c>
      <c r="C1682" s="13" t="s">
        <v>1886</v>
      </c>
      <c r="D1682" s="13" t="s">
        <v>89</v>
      </c>
      <c r="E1682" s="13" t="s">
        <v>205</v>
      </c>
      <c r="F1682" s="24" t="s">
        <v>92</v>
      </c>
      <c r="G1682" s="13"/>
      <c r="H1682" s="13" t="s">
        <v>6</v>
      </c>
      <c r="I1682" s="34">
        <v>36</v>
      </c>
      <c r="J1682" s="34">
        <v>32</v>
      </c>
      <c r="K1682" s="34">
        <v>25</v>
      </c>
      <c r="L1682" s="34">
        <v>50</v>
      </c>
      <c r="M1682" s="24">
        <f t="shared" si="52"/>
        <v>0.88888888888888884</v>
      </c>
      <c r="N1682" s="24">
        <f t="shared" si="53"/>
        <v>0.78125</v>
      </c>
      <c r="O1682" s="34">
        <v>0</v>
      </c>
    </row>
    <row r="1683" spans="1:15" ht="14.25" customHeight="1">
      <c r="A1683" s="23">
        <v>2017</v>
      </c>
      <c r="B1683" s="23" t="s">
        <v>2367</v>
      </c>
      <c r="C1683" s="13" t="s">
        <v>1886</v>
      </c>
      <c r="D1683" s="13" t="s">
        <v>89</v>
      </c>
      <c r="E1683" s="13" t="s">
        <v>206</v>
      </c>
      <c r="F1683" s="24" t="s">
        <v>93</v>
      </c>
      <c r="G1683" s="13"/>
      <c r="H1683" s="13" t="s">
        <v>6</v>
      </c>
      <c r="I1683" s="34">
        <v>0</v>
      </c>
      <c r="J1683" s="34">
        <v>0</v>
      </c>
      <c r="K1683" s="34">
        <v>0</v>
      </c>
      <c r="L1683" s="34">
        <v>1</v>
      </c>
      <c r="M1683" s="24">
        <f t="shared" si="52"/>
        <v>0</v>
      </c>
      <c r="N1683" s="24">
        <f t="shared" si="53"/>
        <v>0</v>
      </c>
      <c r="O1683" s="34">
        <v>0</v>
      </c>
    </row>
    <row r="1684" spans="1:15" ht="14.25" customHeight="1">
      <c r="A1684" s="23">
        <v>2017</v>
      </c>
      <c r="B1684" s="23" t="s">
        <v>2367</v>
      </c>
      <c r="C1684" s="13" t="s">
        <v>1886</v>
      </c>
      <c r="D1684" s="13" t="s">
        <v>89</v>
      </c>
      <c r="E1684" s="13" t="s">
        <v>206</v>
      </c>
      <c r="F1684" s="24" t="s">
        <v>2078</v>
      </c>
      <c r="G1684" s="13"/>
      <c r="H1684" s="13" t="s">
        <v>6</v>
      </c>
      <c r="I1684" s="34">
        <v>12</v>
      </c>
      <c r="J1684" s="34">
        <v>9</v>
      </c>
      <c r="K1684" s="34">
        <v>5</v>
      </c>
      <c r="L1684" s="34">
        <v>18</v>
      </c>
      <c r="M1684" s="24">
        <f t="shared" si="52"/>
        <v>0.75</v>
      </c>
      <c r="N1684" s="24">
        <f t="shared" si="53"/>
        <v>0.55555555555555558</v>
      </c>
      <c r="O1684" s="34">
        <v>0</v>
      </c>
    </row>
    <row r="1685" spans="1:15" ht="14.25" customHeight="1">
      <c r="A1685" s="23">
        <v>2017</v>
      </c>
      <c r="B1685" s="23" t="s">
        <v>2367</v>
      </c>
      <c r="C1685" s="13" t="s">
        <v>1886</v>
      </c>
      <c r="D1685" s="13" t="s">
        <v>89</v>
      </c>
      <c r="E1685" s="13" t="s">
        <v>204</v>
      </c>
      <c r="F1685" s="24" t="s">
        <v>1465</v>
      </c>
      <c r="G1685" s="13"/>
      <c r="H1685" s="13" t="s">
        <v>6</v>
      </c>
      <c r="I1685" s="34">
        <v>86</v>
      </c>
      <c r="J1685" s="34">
        <v>68</v>
      </c>
      <c r="K1685" s="34">
        <v>51</v>
      </c>
      <c r="L1685" s="34">
        <v>368</v>
      </c>
      <c r="M1685" s="24">
        <f t="shared" si="52"/>
        <v>0.79069767441860461</v>
      </c>
      <c r="N1685" s="24">
        <f t="shared" si="53"/>
        <v>0.75</v>
      </c>
      <c r="O1685" s="34">
        <v>18</v>
      </c>
    </row>
    <row r="1686" spans="1:15" ht="14.25" customHeight="1">
      <c r="A1686" s="23">
        <v>2017</v>
      </c>
      <c r="B1686" s="23" t="s">
        <v>2367</v>
      </c>
      <c r="C1686" s="13" t="s">
        <v>1886</v>
      </c>
      <c r="D1686" s="13" t="s">
        <v>94</v>
      </c>
      <c r="E1686" s="13" t="s">
        <v>207</v>
      </c>
      <c r="F1686" s="24" t="s">
        <v>99</v>
      </c>
      <c r="G1686" s="13"/>
      <c r="H1686" s="13" t="s">
        <v>6</v>
      </c>
      <c r="I1686" s="34">
        <v>1</v>
      </c>
      <c r="J1686" s="34">
        <v>0</v>
      </c>
      <c r="K1686" s="34">
        <v>0</v>
      </c>
      <c r="L1686" s="34">
        <v>8</v>
      </c>
      <c r="M1686" s="24">
        <f t="shared" si="52"/>
        <v>0</v>
      </c>
      <c r="N1686" s="24">
        <f t="shared" si="53"/>
        <v>0</v>
      </c>
      <c r="O1686" s="34">
        <v>2</v>
      </c>
    </row>
    <row r="1687" spans="1:15" ht="14.25" customHeight="1">
      <c r="A1687" s="23">
        <v>2017</v>
      </c>
      <c r="B1687" s="23" t="s">
        <v>2367</v>
      </c>
      <c r="C1687" s="13" t="s">
        <v>1886</v>
      </c>
      <c r="D1687" s="13" t="s">
        <v>94</v>
      </c>
      <c r="E1687" s="13" t="s">
        <v>206</v>
      </c>
      <c r="F1687" s="24" t="s">
        <v>96</v>
      </c>
      <c r="G1687" s="13"/>
      <c r="H1687" s="13" t="s">
        <v>6</v>
      </c>
      <c r="I1687" s="34">
        <v>18</v>
      </c>
      <c r="J1687" s="34">
        <v>11</v>
      </c>
      <c r="K1687" s="34">
        <v>5</v>
      </c>
      <c r="L1687" s="34">
        <v>69</v>
      </c>
      <c r="M1687" s="24">
        <f t="shared" si="52"/>
        <v>0.61111111111111116</v>
      </c>
      <c r="N1687" s="24">
        <f t="shared" si="53"/>
        <v>0.45454545454545453</v>
      </c>
      <c r="O1687" s="34">
        <v>7</v>
      </c>
    </row>
    <row r="1688" spans="1:15" ht="14.25" customHeight="1">
      <c r="A1688" s="23">
        <v>2017</v>
      </c>
      <c r="B1688" s="23" t="s">
        <v>2367</v>
      </c>
      <c r="C1688" s="13" t="s">
        <v>1886</v>
      </c>
      <c r="D1688" s="13" t="s">
        <v>94</v>
      </c>
      <c r="E1688" s="13" t="s">
        <v>206</v>
      </c>
      <c r="F1688" s="24" t="s">
        <v>97</v>
      </c>
      <c r="G1688" s="13"/>
      <c r="H1688" s="13" t="s">
        <v>6</v>
      </c>
      <c r="I1688" s="34">
        <v>17</v>
      </c>
      <c r="J1688" s="34">
        <v>13</v>
      </c>
      <c r="K1688" s="34">
        <v>7</v>
      </c>
      <c r="L1688" s="34">
        <v>77</v>
      </c>
      <c r="M1688" s="24">
        <f t="shared" si="52"/>
        <v>0.76470588235294112</v>
      </c>
      <c r="N1688" s="24">
        <f t="shared" si="53"/>
        <v>0.53846153846153844</v>
      </c>
      <c r="O1688" s="34">
        <v>11</v>
      </c>
    </row>
    <row r="1689" spans="1:15" ht="14.25" customHeight="1">
      <c r="A1689" s="23">
        <v>2017</v>
      </c>
      <c r="B1689" s="23" t="s">
        <v>2367</v>
      </c>
      <c r="C1689" s="13" t="s">
        <v>1886</v>
      </c>
      <c r="D1689" s="13" t="s">
        <v>94</v>
      </c>
      <c r="E1689" s="13" t="s">
        <v>206</v>
      </c>
      <c r="F1689" s="24" t="s">
        <v>98</v>
      </c>
      <c r="G1689" s="13"/>
      <c r="H1689" s="13" t="s">
        <v>6</v>
      </c>
      <c r="I1689" s="34">
        <v>14</v>
      </c>
      <c r="J1689" s="34">
        <v>13</v>
      </c>
      <c r="K1689" s="34">
        <v>11</v>
      </c>
      <c r="L1689" s="34">
        <v>69</v>
      </c>
      <c r="M1689" s="24">
        <f t="shared" si="52"/>
        <v>0.9285714285714286</v>
      </c>
      <c r="N1689" s="24">
        <f t="shared" si="53"/>
        <v>0.84615384615384615</v>
      </c>
      <c r="O1689" s="34">
        <v>22</v>
      </c>
    </row>
    <row r="1690" spans="1:15" ht="14.25" customHeight="1">
      <c r="A1690" s="23">
        <v>2017</v>
      </c>
      <c r="B1690" s="23" t="s">
        <v>2367</v>
      </c>
      <c r="C1690" s="13" t="s">
        <v>1886</v>
      </c>
      <c r="D1690" s="13" t="s">
        <v>94</v>
      </c>
      <c r="E1690" s="13" t="s">
        <v>204</v>
      </c>
      <c r="F1690" s="24" t="s">
        <v>1463</v>
      </c>
      <c r="G1690" s="13"/>
      <c r="H1690" s="13" t="s">
        <v>6</v>
      </c>
      <c r="I1690" s="34">
        <v>36</v>
      </c>
      <c r="J1690" s="34">
        <v>34</v>
      </c>
      <c r="K1690" s="34">
        <v>18</v>
      </c>
      <c r="L1690" s="34">
        <v>254</v>
      </c>
      <c r="M1690" s="24">
        <f t="shared" si="52"/>
        <v>0.94444444444444442</v>
      </c>
      <c r="N1690" s="24">
        <f t="shared" si="53"/>
        <v>0.52941176470588236</v>
      </c>
      <c r="O1690" s="34">
        <v>13</v>
      </c>
    </row>
    <row r="1691" spans="1:15" ht="14.25" customHeight="1">
      <c r="A1691" s="23">
        <v>2017</v>
      </c>
      <c r="B1691" s="23" t="s">
        <v>2367</v>
      </c>
      <c r="C1691" s="13" t="s">
        <v>1886</v>
      </c>
      <c r="D1691" s="13" t="s">
        <v>100</v>
      </c>
      <c r="E1691" s="13" t="s">
        <v>207</v>
      </c>
      <c r="F1691" s="24" t="s">
        <v>103</v>
      </c>
      <c r="G1691" s="13"/>
      <c r="H1691" s="13" t="s">
        <v>6</v>
      </c>
      <c r="I1691" s="34">
        <v>5</v>
      </c>
      <c r="J1691" s="34">
        <v>2</v>
      </c>
      <c r="K1691" s="34">
        <v>2</v>
      </c>
      <c r="L1691" s="34">
        <v>10</v>
      </c>
      <c r="M1691" s="24">
        <f t="shared" si="52"/>
        <v>0.4</v>
      </c>
      <c r="N1691" s="24">
        <f t="shared" si="53"/>
        <v>1</v>
      </c>
      <c r="O1691" s="34">
        <v>0</v>
      </c>
    </row>
    <row r="1692" spans="1:15" ht="14.25" customHeight="1">
      <c r="A1692" s="23">
        <v>2017</v>
      </c>
      <c r="B1692" s="23" t="s">
        <v>2367</v>
      </c>
      <c r="C1692" s="13" t="s">
        <v>1886</v>
      </c>
      <c r="D1692" s="13" t="s">
        <v>100</v>
      </c>
      <c r="E1692" s="13" t="s">
        <v>206</v>
      </c>
      <c r="F1692" s="24" t="s">
        <v>102</v>
      </c>
      <c r="G1692" s="13"/>
      <c r="H1692" s="13" t="s">
        <v>6</v>
      </c>
      <c r="I1692" s="34">
        <v>9</v>
      </c>
      <c r="J1692" s="34">
        <v>9</v>
      </c>
      <c r="K1692" s="34">
        <v>8</v>
      </c>
      <c r="L1692" s="34">
        <v>26</v>
      </c>
      <c r="M1692" s="24">
        <f t="shared" si="52"/>
        <v>1</v>
      </c>
      <c r="N1692" s="24">
        <f t="shared" si="53"/>
        <v>0.88888888888888884</v>
      </c>
      <c r="O1692" s="34">
        <v>5</v>
      </c>
    </row>
    <row r="1693" spans="1:15" ht="14.25" customHeight="1">
      <c r="A1693" s="23">
        <v>2017</v>
      </c>
      <c r="B1693" s="23" t="s">
        <v>2367</v>
      </c>
      <c r="C1693" s="13" t="s">
        <v>1886</v>
      </c>
      <c r="D1693" s="13" t="s">
        <v>100</v>
      </c>
      <c r="E1693" s="13" t="s">
        <v>204</v>
      </c>
      <c r="F1693" s="24" t="s">
        <v>1468</v>
      </c>
      <c r="G1693" s="13"/>
      <c r="H1693" s="13" t="s">
        <v>6</v>
      </c>
      <c r="I1693" s="34">
        <v>35</v>
      </c>
      <c r="J1693" s="34">
        <v>24</v>
      </c>
      <c r="K1693" s="34">
        <v>18</v>
      </c>
      <c r="L1693" s="34">
        <v>120</v>
      </c>
      <c r="M1693" s="24">
        <f t="shared" si="52"/>
        <v>0.68571428571428572</v>
      </c>
      <c r="N1693" s="24">
        <f t="shared" si="53"/>
        <v>0.75</v>
      </c>
      <c r="O1693" s="34">
        <v>14</v>
      </c>
    </row>
    <row r="1694" spans="1:15" ht="14.25" customHeight="1">
      <c r="A1694" s="23">
        <v>2017</v>
      </c>
      <c r="B1694" s="23" t="s">
        <v>2367</v>
      </c>
      <c r="C1694" s="13" t="s">
        <v>1886</v>
      </c>
      <c r="D1694" s="13" t="s">
        <v>100</v>
      </c>
      <c r="E1694" s="13" t="s">
        <v>204</v>
      </c>
      <c r="F1694" s="24" t="s">
        <v>101</v>
      </c>
      <c r="G1694" s="13"/>
      <c r="H1694" s="13" t="s">
        <v>6</v>
      </c>
      <c r="I1694" s="34">
        <v>6</v>
      </c>
      <c r="J1694" s="34">
        <v>3</v>
      </c>
      <c r="K1694" s="34">
        <v>2</v>
      </c>
      <c r="L1694" s="34">
        <v>20</v>
      </c>
      <c r="M1694" s="24">
        <f t="shared" si="52"/>
        <v>0.5</v>
      </c>
      <c r="N1694" s="24">
        <f t="shared" si="53"/>
        <v>0.66666666666666663</v>
      </c>
      <c r="O1694" s="34">
        <v>2</v>
      </c>
    </row>
    <row r="1695" spans="1:15" ht="14.25" customHeight="1">
      <c r="A1695" s="23">
        <v>2017</v>
      </c>
      <c r="B1695" s="23" t="s">
        <v>2367</v>
      </c>
      <c r="C1695" s="13" t="s">
        <v>1886</v>
      </c>
      <c r="D1695" s="13" t="s">
        <v>104</v>
      </c>
      <c r="E1695" s="13" t="s">
        <v>207</v>
      </c>
      <c r="F1695" s="24" t="s">
        <v>119</v>
      </c>
      <c r="G1695" s="13"/>
      <c r="H1695" s="13" t="s">
        <v>6</v>
      </c>
      <c r="I1695" s="34">
        <v>15</v>
      </c>
      <c r="J1695" s="34">
        <v>14</v>
      </c>
      <c r="K1695" s="34">
        <v>4</v>
      </c>
      <c r="L1695" s="34">
        <v>63</v>
      </c>
      <c r="M1695" s="24">
        <f t="shared" si="52"/>
        <v>0.93333333333333335</v>
      </c>
      <c r="N1695" s="24">
        <f t="shared" si="53"/>
        <v>0.2857142857142857</v>
      </c>
      <c r="O1695" s="34">
        <v>1</v>
      </c>
    </row>
    <row r="1696" spans="1:15" ht="14.25" customHeight="1">
      <c r="A1696" s="23">
        <v>2017</v>
      </c>
      <c r="B1696" s="23" t="s">
        <v>2367</v>
      </c>
      <c r="C1696" s="13" t="s">
        <v>1886</v>
      </c>
      <c r="D1696" s="13" t="s">
        <v>104</v>
      </c>
      <c r="E1696" s="13" t="s">
        <v>205</v>
      </c>
      <c r="F1696" s="24" t="s">
        <v>106</v>
      </c>
      <c r="G1696" s="13"/>
      <c r="H1696" s="13" t="s">
        <v>6</v>
      </c>
      <c r="I1696" s="34">
        <v>40</v>
      </c>
      <c r="J1696" s="34">
        <v>29</v>
      </c>
      <c r="K1696" s="34">
        <v>22</v>
      </c>
      <c r="L1696" s="34">
        <v>56</v>
      </c>
      <c r="M1696" s="24">
        <f t="shared" si="52"/>
        <v>0.72499999999999998</v>
      </c>
      <c r="N1696" s="24">
        <f t="shared" si="53"/>
        <v>0.75862068965517238</v>
      </c>
      <c r="O1696" s="34">
        <v>42</v>
      </c>
    </row>
    <row r="1697" spans="1:15" ht="14.25" customHeight="1">
      <c r="A1697" s="23">
        <v>2017</v>
      </c>
      <c r="B1697" s="23" t="s">
        <v>2367</v>
      </c>
      <c r="C1697" s="13" t="s">
        <v>1886</v>
      </c>
      <c r="D1697" s="13" t="s">
        <v>104</v>
      </c>
      <c r="E1697" s="13" t="s">
        <v>205</v>
      </c>
      <c r="F1697" s="24" t="s">
        <v>107</v>
      </c>
      <c r="G1697" s="13"/>
      <c r="H1697" s="13" t="s">
        <v>6</v>
      </c>
      <c r="I1697" s="34">
        <v>27</v>
      </c>
      <c r="J1697" s="34">
        <v>24</v>
      </c>
      <c r="K1697" s="34">
        <v>21</v>
      </c>
      <c r="L1697" s="34">
        <v>50</v>
      </c>
      <c r="M1697" s="24">
        <f t="shared" si="52"/>
        <v>0.88888888888888884</v>
      </c>
      <c r="N1697" s="24">
        <f t="shared" si="53"/>
        <v>0.875</v>
      </c>
      <c r="O1697" s="34">
        <v>11</v>
      </c>
    </row>
    <row r="1698" spans="1:15" ht="14.25" customHeight="1">
      <c r="A1698" s="23">
        <v>2017</v>
      </c>
      <c r="B1698" s="23" t="s">
        <v>2367</v>
      </c>
      <c r="C1698" s="13" t="s">
        <v>1886</v>
      </c>
      <c r="D1698" s="13" t="s">
        <v>104</v>
      </c>
      <c r="E1698" s="13" t="s">
        <v>205</v>
      </c>
      <c r="F1698" s="24" t="s">
        <v>108</v>
      </c>
      <c r="G1698" s="13"/>
      <c r="H1698" s="13" t="s">
        <v>6</v>
      </c>
      <c r="I1698" s="34">
        <v>57</v>
      </c>
      <c r="J1698" s="34">
        <v>38</v>
      </c>
      <c r="K1698" s="34">
        <v>32</v>
      </c>
      <c r="L1698" s="34">
        <v>74</v>
      </c>
      <c r="M1698" s="24">
        <f t="shared" si="52"/>
        <v>0.66666666666666663</v>
      </c>
      <c r="N1698" s="24">
        <f t="shared" si="53"/>
        <v>0.84210526315789469</v>
      </c>
      <c r="O1698" s="34">
        <v>28</v>
      </c>
    </row>
    <row r="1699" spans="1:15" ht="14.25" customHeight="1">
      <c r="A1699" s="23">
        <v>2017</v>
      </c>
      <c r="B1699" s="23" t="s">
        <v>2367</v>
      </c>
      <c r="C1699" s="13" t="s">
        <v>1886</v>
      </c>
      <c r="D1699" s="13" t="s">
        <v>104</v>
      </c>
      <c r="E1699" s="13" t="s">
        <v>205</v>
      </c>
      <c r="F1699" s="24" t="s">
        <v>109</v>
      </c>
      <c r="G1699" s="13"/>
      <c r="H1699" s="13" t="s">
        <v>6</v>
      </c>
      <c r="I1699" s="34">
        <v>19</v>
      </c>
      <c r="J1699" s="34">
        <v>16</v>
      </c>
      <c r="K1699" s="34">
        <v>12</v>
      </c>
      <c r="L1699" s="34">
        <v>19</v>
      </c>
      <c r="M1699" s="24">
        <f t="shared" si="52"/>
        <v>0.84210526315789469</v>
      </c>
      <c r="N1699" s="24">
        <f t="shared" si="53"/>
        <v>0.75</v>
      </c>
      <c r="O1699" s="34">
        <v>15</v>
      </c>
    </row>
    <row r="1700" spans="1:15" ht="14.25" customHeight="1">
      <c r="A1700" s="23">
        <v>2017</v>
      </c>
      <c r="B1700" s="23" t="s">
        <v>2367</v>
      </c>
      <c r="C1700" s="13" t="s">
        <v>1886</v>
      </c>
      <c r="D1700" s="13" t="s">
        <v>104</v>
      </c>
      <c r="E1700" s="13" t="s">
        <v>205</v>
      </c>
      <c r="F1700" s="24" t="s">
        <v>110</v>
      </c>
      <c r="G1700" s="13"/>
      <c r="H1700" s="13" t="s">
        <v>6</v>
      </c>
      <c r="I1700" s="34">
        <v>47</v>
      </c>
      <c r="J1700" s="34">
        <v>25</v>
      </c>
      <c r="K1700" s="34">
        <v>21</v>
      </c>
      <c r="L1700" s="34">
        <v>41</v>
      </c>
      <c r="M1700" s="24">
        <f t="shared" si="52"/>
        <v>0.53191489361702127</v>
      </c>
      <c r="N1700" s="24">
        <f t="shared" si="53"/>
        <v>0.84</v>
      </c>
      <c r="O1700" s="34">
        <v>20</v>
      </c>
    </row>
    <row r="1701" spans="1:15" ht="14.25" customHeight="1">
      <c r="A1701" s="23">
        <v>2017</v>
      </c>
      <c r="B1701" s="23" t="s">
        <v>2367</v>
      </c>
      <c r="C1701" s="13" t="s">
        <v>1886</v>
      </c>
      <c r="D1701" s="13" t="s">
        <v>104</v>
      </c>
      <c r="E1701" s="13" t="s">
        <v>205</v>
      </c>
      <c r="F1701" s="24" t="s">
        <v>111</v>
      </c>
      <c r="G1701" s="13"/>
      <c r="H1701" s="13" t="s">
        <v>6</v>
      </c>
      <c r="I1701" s="34">
        <v>9</v>
      </c>
      <c r="J1701" s="34">
        <v>8</v>
      </c>
      <c r="K1701" s="34">
        <v>6</v>
      </c>
      <c r="L1701" s="34">
        <v>21</v>
      </c>
      <c r="M1701" s="24">
        <f t="shared" si="52"/>
        <v>0.88888888888888884</v>
      </c>
      <c r="N1701" s="24">
        <f t="shared" si="53"/>
        <v>0.75</v>
      </c>
      <c r="O1701" s="34">
        <v>22</v>
      </c>
    </row>
    <row r="1702" spans="1:15" ht="14.25" customHeight="1">
      <c r="A1702" s="23">
        <v>2017</v>
      </c>
      <c r="B1702" s="23" t="s">
        <v>2367</v>
      </c>
      <c r="C1702" s="13" t="s">
        <v>1886</v>
      </c>
      <c r="D1702" s="13" t="s">
        <v>104</v>
      </c>
      <c r="E1702" s="13" t="s">
        <v>206</v>
      </c>
      <c r="F1702" s="24" t="s">
        <v>112</v>
      </c>
      <c r="G1702" s="13"/>
      <c r="H1702" s="13" t="s">
        <v>6</v>
      </c>
      <c r="I1702" s="34">
        <v>43</v>
      </c>
      <c r="J1702" s="34">
        <v>20</v>
      </c>
      <c r="K1702" s="34">
        <v>18</v>
      </c>
      <c r="L1702" s="34">
        <v>50</v>
      </c>
      <c r="M1702" s="24">
        <f t="shared" si="52"/>
        <v>0.46511627906976744</v>
      </c>
      <c r="N1702" s="24">
        <f t="shared" si="53"/>
        <v>0.9</v>
      </c>
      <c r="O1702" s="34">
        <v>0</v>
      </c>
    </row>
    <row r="1703" spans="1:15" ht="14.25" customHeight="1">
      <c r="A1703" s="23">
        <v>2017</v>
      </c>
      <c r="B1703" s="23" t="s">
        <v>2367</v>
      </c>
      <c r="C1703" s="13" t="s">
        <v>1886</v>
      </c>
      <c r="D1703" s="13" t="s">
        <v>104</v>
      </c>
      <c r="E1703" s="13" t="s">
        <v>206</v>
      </c>
      <c r="F1703" s="24" t="s">
        <v>113</v>
      </c>
      <c r="G1703" s="13"/>
      <c r="H1703" s="13" t="s">
        <v>6</v>
      </c>
      <c r="I1703" s="34">
        <v>6</v>
      </c>
      <c r="J1703" s="34">
        <v>5</v>
      </c>
      <c r="K1703" s="34">
        <v>4</v>
      </c>
      <c r="L1703" s="34">
        <v>12</v>
      </c>
      <c r="M1703" s="24">
        <f t="shared" si="52"/>
        <v>0.83333333333333337</v>
      </c>
      <c r="N1703" s="24">
        <f t="shared" si="53"/>
        <v>0.8</v>
      </c>
      <c r="O1703" s="34">
        <v>0</v>
      </c>
    </row>
    <row r="1704" spans="1:15" ht="14.25" customHeight="1">
      <c r="A1704" s="23">
        <v>2017</v>
      </c>
      <c r="B1704" s="23" t="s">
        <v>2367</v>
      </c>
      <c r="C1704" s="13" t="s">
        <v>1886</v>
      </c>
      <c r="D1704" s="13" t="s">
        <v>104</v>
      </c>
      <c r="E1704" s="13" t="s">
        <v>206</v>
      </c>
      <c r="F1704" s="24" t="s">
        <v>114</v>
      </c>
      <c r="G1704" s="13"/>
      <c r="H1704" s="13" t="s">
        <v>6</v>
      </c>
      <c r="I1704" s="34">
        <v>9</v>
      </c>
      <c r="J1704" s="34">
        <v>9</v>
      </c>
      <c r="K1704" s="34">
        <v>6</v>
      </c>
      <c r="L1704" s="34">
        <v>22</v>
      </c>
      <c r="M1704" s="24">
        <f t="shared" si="52"/>
        <v>1</v>
      </c>
      <c r="N1704" s="24">
        <f t="shared" si="53"/>
        <v>0.66666666666666663</v>
      </c>
      <c r="O1704" s="34">
        <v>6</v>
      </c>
    </row>
    <row r="1705" spans="1:15" ht="14.25" customHeight="1">
      <c r="A1705" s="23">
        <v>2017</v>
      </c>
      <c r="B1705" s="23" t="s">
        <v>2367</v>
      </c>
      <c r="C1705" s="13" t="s">
        <v>1886</v>
      </c>
      <c r="D1705" s="13" t="s">
        <v>104</v>
      </c>
      <c r="E1705" s="13" t="s">
        <v>206</v>
      </c>
      <c r="F1705" s="24" t="s">
        <v>115</v>
      </c>
      <c r="G1705" s="13"/>
      <c r="H1705" s="13" t="s">
        <v>6</v>
      </c>
      <c r="I1705" s="34">
        <v>42</v>
      </c>
      <c r="J1705" s="34">
        <v>35</v>
      </c>
      <c r="K1705" s="34">
        <v>24</v>
      </c>
      <c r="L1705" s="34">
        <v>92</v>
      </c>
      <c r="M1705" s="24">
        <f t="shared" si="52"/>
        <v>0.83333333333333337</v>
      </c>
      <c r="N1705" s="24">
        <f t="shared" si="53"/>
        <v>0.68571428571428572</v>
      </c>
      <c r="O1705" s="34">
        <v>30</v>
      </c>
    </row>
    <row r="1706" spans="1:15" ht="14.25" customHeight="1">
      <c r="A1706" s="23">
        <v>2017</v>
      </c>
      <c r="B1706" s="23" t="s">
        <v>2367</v>
      </c>
      <c r="C1706" s="13" t="s">
        <v>1886</v>
      </c>
      <c r="D1706" s="13" t="s">
        <v>104</v>
      </c>
      <c r="E1706" s="13" t="s">
        <v>206</v>
      </c>
      <c r="F1706" s="24" t="s">
        <v>116</v>
      </c>
      <c r="G1706" s="13"/>
      <c r="H1706" s="13" t="s">
        <v>6</v>
      </c>
      <c r="I1706" s="34">
        <v>8</v>
      </c>
      <c r="J1706" s="34">
        <v>6</v>
      </c>
      <c r="K1706" s="34">
        <v>4</v>
      </c>
      <c r="L1706" s="34">
        <v>31</v>
      </c>
      <c r="M1706" s="24">
        <f t="shared" si="52"/>
        <v>0.75</v>
      </c>
      <c r="N1706" s="24">
        <f t="shared" si="53"/>
        <v>0.66666666666666663</v>
      </c>
      <c r="O1706" s="34">
        <v>19</v>
      </c>
    </row>
    <row r="1707" spans="1:15" ht="14.25" customHeight="1">
      <c r="A1707" s="23">
        <v>2017</v>
      </c>
      <c r="B1707" s="23" t="s">
        <v>2367</v>
      </c>
      <c r="C1707" s="13" t="s">
        <v>1886</v>
      </c>
      <c r="D1707" s="13" t="s">
        <v>104</v>
      </c>
      <c r="E1707" s="13" t="s">
        <v>206</v>
      </c>
      <c r="F1707" s="24" t="s">
        <v>117</v>
      </c>
      <c r="G1707" s="13"/>
      <c r="H1707" s="13" t="s">
        <v>6</v>
      </c>
      <c r="I1707" s="34">
        <v>17</v>
      </c>
      <c r="J1707" s="34">
        <v>14</v>
      </c>
      <c r="K1707" s="34">
        <v>9</v>
      </c>
      <c r="L1707" s="34">
        <v>53</v>
      </c>
      <c r="M1707" s="24">
        <f t="shared" si="52"/>
        <v>0.82352941176470584</v>
      </c>
      <c r="N1707" s="24">
        <f t="shared" si="53"/>
        <v>0.6428571428571429</v>
      </c>
      <c r="O1707" s="34">
        <v>9</v>
      </c>
    </row>
    <row r="1708" spans="1:15" ht="14.25" customHeight="1">
      <c r="A1708" s="23">
        <v>2017</v>
      </c>
      <c r="B1708" s="23" t="s">
        <v>2367</v>
      </c>
      <c r="C1708" s="13" t="s">
        <v>1886</v>
      </c>
      <c r="D1708" s="13" t="s">
        <v>104</v>
      </c>
      <c r="E1708" s="13" t="s">
        <v>206</v>
      </c>
      <c r="F1708" s="24" t="s">
        <v>118</v>
      </c>
      <c r="G1708" s="13"/>
      <c r="H1708" s="13" t="s">
        <v>6</v>
      </c>
      <c r="I1708" s="34">
        <v>18</v>
      </c>
      <c r="J1708" s="34">
        <v>15</v>
      </c>
      <c r="K1708" s="34">
        <v>10</v>
      </c>
      <c r="L1708" s="34">
        <v>54</v>
      </c>
      <c r="M1708" s="24">
        <f t="shared" si="52"/>
        <v>0.83333333333333337</v>
      </c>
      <c r="N1708" s="24">
        <f t="shared" si="53"/>
        <v>0.66666666666666663</v>
      </c>
      <c r="O1708" s="34">
        <v>3</v>
      </c>
    </row>
    <row r="1709" spans="1:15" ht="14.25" customHeight="1">
      <c r="A1709" s="23">
        <v>2017</v>
      </c>
      <c r="B1709" s="23" t="s">
        <v>2367</v>
      </c>
      <c r="C1709" s="13" t="s">
        <v>1886</v>
      </c>
      <c r="D1709" s="13" t="s">
        <v>104</v>
      </c>
      <c r="E1709" s="13" t="s">
        <v>204</v>
      </c>
      <c r="F1709" s="24" t="s">
        <v>1486</v>
      </c>
      <c r="G1709" s="13"/>
      <c r="H1709" s="13" t="s">
        <v>6</v>
      </c>
      <c r="I1709" s="34">
        <v>203</v>
      </c>
      <c r="J1709" s="34">
        <v>164</v>
      </c>
      <c r="K1709" s="34">
        <v>84</v>
      </c>
      <c r="L1709" s="34">
        <v>828</v>
      </c>
      <c r="M1709" s="24">
        <f t="shared" si="52"/>
        <v>0.80788177339901479</v>
      </c>
      <c r="N1709" s="24">
        <f t="shared" si="53"/>
        <v>0.51219512195121952</v>
      </c>
      <c r="O1709" s="34">
        <v>57</v>
      </c>
    </row>
    <row r="1710" spans="1:15" ht="14.25" customHeight="1">
      <c r="A1710" s="23">
        <v>2017</v>
      </c>
      <c r="B1710" s="23" t="s">
        <v>2367</v>
      </c>
      <c r="C1710" s="13" t="s">
        <v>1886</v>
      </c>
      <c r="D1710" s="13" t="s">
        <v>104</v>
      </c>
      <c r="E1710" s="13" t="s">
        <v>204</v>
      </c>
      <c r="F1710" s="24" t="s">
        <v>1470</v>
      </c>
      <c r="G1710" s="13"/>
      <c r="H1710" s="13" t="s">
        <v>6</v>
      </c>
      <c r="I1710" s="34">
        <v>152</v>
      </c>
      <c r="J1710" s="34">
        <v>115</v>
      </c>
      <c r="K1710" s="34">
        <v>42</v>
      </c>
      <c r="L1710" s="34">
        <v>395</v>
      </c>
      <c r="M1710" s="24">
        <f t="shared" si="52"/>
        <v>0.75657894736842102</v>
      </c>
      <c r="N1710" s="24">
        <f t="shared" si="53"/>
        <v>0.36521739130434783</v>
      </c>
      <c r="O1710" s="34">
        <v>22</v>
      </c>
    </row>
    <row r="1711" spans="1:15" ht="14.25" customHeight="1">
      <c r="A1711" s="23">
        <v>2017</v>
      </c>
      <c r="B1711" s="23" t="s">
        <v>2367</v>
      </c>
      <c r="C1711" s="13" t="s">
        <v>1886</v>
      </c>
      <c r="D1711" s="13" t="s">
        <v>104</v>
      </c>
      <c r="E1711" s="13" t="s">
        <v>204</v>
      </c>
      <c r="F1711" s="24" t="s">
        <v>1471</v>
      </c>
      <c r="G1711" s="13"/>
      <c r="H1711" s="13" t="s">
        <v>6</v>
      </c>
      <c r="I1711" s="34">
        <v>88</v>
      </c>
      <c r="J1711" s="34">
        <v>81</v>
      </c>
      <c r="K1711" s="34">
        <v>37</v>
      </c>
      <c r="L1711" s="34">
        <v>557</v>
      </c>
      <c r="M1711" s="24">
        <f t="shared" si="52"/>
        <v>0.92045454545454541</v>
      </c>
      <c r="N1711" s="24">
        <f t="shared" si="53"/>
        <v>0.4567901234567901</v>
      </c>
      <c r="O1711" s="34">
        <v>38</v>
      </c>
    </row>
    <row r="1712" spans="1:15" ht="14.25" customHeight="1">
      <c r="A1712" s="23">
        <v>2017</v>
      </c>
      <c r="B1712" s="23" t="s">
        <v>2367</v>
      </c>
      <c r="C1712" s="13" t="s">
        <v>1886</v>
      </c>
      <c r="D1712" s="13" t="s">
        <v>104</v>
      </c>
      <c r="E1712" s="13" t="s">
        <v>204</v>
      </c>
      <c r="F1712" s="24" t="s">
        <v>1472</v>
      </c>
      <c r="G1712" s="13"/>
      <c r="H1712" s="13" t="s">
        <v>6</v>
      </c>
      <c r="I1712" s="34">
        <v>374</v>
      </c>
      <c r="J1712" s="34">
        <v>293</v>
      </c>
      <c r="K1712" s="34">
        <v>121</v>
      </c>
      <c r="L1712" s="34">
        <v>1353</v>
      </c>
      <c r="M1712" s="24">
        <f t="shared" si="52"/>
        <v>0.78342245989304815</v>
      </c>
      <c r="N1712" s="24">
        <f t="shared" si="53"/>
        <v>0.41296928327645049</v>
      </c>
      <c r="O1712" s="34">
        <v>121</v>
      </c>
    </row>
    <row r="1713" spans="1:15" ht="14.25" customHeight="1">
      <c r="A1713" s="23">
        <v>2017</v>
      </c>
      <c r="B1713" s="23" t="s">
        <v>2367</v>
      </c>
      <c r="C1713" s="13" t="s">
        <v>1886</v>
      </c>
      <c r="D1713" s="13" t="s">
        <v>120</v>
      </c>
      <c r="E1713" s="13" t="s">
        <v>207</v>
      </c>
      <c r="F1713" s="24" t="s">
        <v>155</v>
      </c>
      <c r="G1713" s="13"/>
      <c r="H1713" s="13" t="s">
        <v>6</v>
      </c>
      <c r="I1713" s="34">
        <v>0</v>
      </c>
      <c r="J1713" s="34">
        <v>0</v>
      </c>
      <c r="K1713" s="34">
        <v>0</v>
      </c>
      <c r="L1713" s="34">
        <v>10</v>
      </c>
      <c r="M1713" s="24">
        <f t="shared" si="52"/>
        <v>0</v>
      </c>
      <c r="N1713" s="24">
        <f t="shared" si="53"/>
        <v>0</v>
      </c>
      <c r="O1713" s="34">
        <v>0</v>
      </c>
    </row>
    <row r="1714" spans="1:15" ht="14.25" customHeight="1">
      <c r="A1714" s="23">
        <v>2017</v>
      </c>
      <c r="B1714" s="23" t="s">
        <v>2367</v>
      </c>
      <c r="C1714" s="13" t="s">
        <v>1886</v>
      </c>
      <c r="D1714" s="13" t="s">
        <v>120</v>
      </c>
      <c r="E1714" s="13" t="s">
        <v>2704</v>
      </c>
      <c r="F1714" s="24" t="s">
        <v>121</v>
      </c>
      <c r="G1714" s="13"/>
      <c r="H1714" s="13" t="s">
        <v>6</v>
      </c>
      <c r="I1714" s="34">
        <v>0</v>
      </c>
      <c r="J1714" s="34">
        <v>0</v>
      </c>
      <c r="K1714" s="34">
        <v>0</v>
      </c>
      <c r="L1714" s="34">
        <v>18</v>
      </c>
      <c r="M1714" s="24">
        <f t="shared" si="52"/>
        <v>0</v>
      </c>
      <c r="N1714" s="24">
        <f t="shared" si="53"/>
        <v>0</v>
      </c>
      <c r="O1714" s="34">
        <v>0</v>
      </c>
    </row>
    <row r="1715" spans="1:15" ht="14.25" customHeight="1">
      <c r="A1715" s="23">
        <v>2017</v>
      </c>
      <c r="B1715" s="23" t="s">
        <v>2367</v>
      </c>
      <c r="C1715" s="13" t="s">
        <v>1886</v>
      </c>
      <c r="D1715" s="13" t="s">
        <v>120</v>
      </c>
      <c r="E1715" s="13" t="s">
        <v>2704</v>
      </c>
      <c r="F1715" s="24" t="s">
        <v>122</v>
      </c>
      <c r="G1715" s="13"/>
      <c r="H1715" s="13" t="s">
        <v>6</v>
      </c>
      <c r="I1715" s="34">
        <v>6</v>
      </c>
      <c r="J1715" s="34">
        <v>2</v>
      </c>
      <c r="K1715" s="34">
        <v>2</v>
      </c>
      <c r="L1715" s="34">
        <v>7</v>
      </c>
      <c r="M1715" s="24">
        <f t="shared" si="52"/>
        <v>0.33333333333333331</v>
      </c>
      <c r="N1715" s="24">
        <f t="shared" si="53"/>
        <v>1</v>
      </c>
      <c r="O1715" s="34">
        <v>1</v>
      </c>
    </row>
    <row r="1716" spans="1:15" ht="14.25" customHeight="1">
      <c r="A1716" s="23">
        <v>2017</v>
      </c>
      <c r="B1716" s="23" t="s">
        <v>2367</v>
      </c>
      <c r="C1716" s="13" t="s">
        <v>1886</v>
      </c>
      <c r="D1716" s="13" t="s">
        <v>120</v>
      </c>
      <c r="E1716" s="13" t="s">
        <v>2704</v>
      </c>
      <c r="F1716" s="24" t="s">
        <v>123</v>
      </c>
      <c r="G1716" s="13"/>
      <c r="H1716" s="13" t="s">
        <v>6</v>
      </c>
      <c r="I1716" s="34">
        <v>2</v>
      </c>
      <c r="J1716" s="34">
        <v>1</v>
      </c>
      <c r="K1716" s="34">
        <v>1</v>
      </c>
      <c r="L1716" s="34">
        <v>2</v>
      </c>
      <c r="M1716" s="24">
        <f t="shared" si="52"/>
        <v>0.5</v>
      </c>
      <c r="N1716" s="24">
        <f t="shared" si="53"/>
        <v>1</v>
      </c>
      <c r="O1716" s="34">
        <v>1</v>
      </c>
    </row>
    <row r="1717" spans="1:15" ht="14.25" customHeight="1">
      <c r="A1717" s="23">
        <v>2017</v>
      </c>
      <c r="B1717" s="23" t="s">
        <v>2367</v>
      </c>
      <c r="C1717" s="13" t="s">
        <v>1886</v>
      </c>
      <c r="D1717" s="13" t="s">
        <v>120</v>
      </c>
      <c r="E1717" s="13" t="s">
        <v>2704</v>
      </c>
      <c r="F1717" s="24" t="s">
        <v>124</v>
      </c>
      <c r="G1717" s="13"/>
      <c r="H1717" s="13" t="s">
        <v>6</v>
      </c>
      <c r="I1717" s="34">
        <v>180</v>
      </c>
      <c r="J1717" s="34">
        <v>10</v>
      </c>
      <c r="K1717" s="34">
        <v>10</v>
      </c>
      <c r="L1717" s="34">
        <v>23</v>
      </c>
      <c r="M1717" s="24">
        <f t="shared" si="52"/>
        <v>5.5555555555555552E-2</v>
      </c>
      <c r="N1717" s="24">
        <f t="shared" si="53"/>
        <v>1</v>
      </c>
      <c r="O1717" s="34">
        <v>5</v>
      </c>
    </row>
    <row r="1718" spans="1:15" ht="14.25" customHeight="1">
      <c r="A1718" s="23">
        <v>2017</v>
      </c>
      <c r="B1718" s="23" t="s">
        <v>2367</v>
      </c>
      <c r="C1718" s="13" t="s">
        <v>1886</v>
      </c>
      <c r="D1718" s="13" t="s">
        <v>120</v>
      </c>
      <c r="E1718" s="13" t="s">
        <v>2704</v>
      </c>
      <c r="F1718" s="24" t="s">
        <v>126</v>
      </c>
      <c r="G1718" s="13"/>
      <c r="H1718" s="13" t="s">
        <v>6</v>
      </c>
      <c r="I1718" s="34">
        <v>2</v>
      </c>
      <c r="J1718" s="34">
        <v>2</v>
      </c>
      <c r="K1718" s="34">
        <v>2</v>
      </c>
      <c r="L1718" s="34">
        <v>4</v>
      </c>
      <c r="M1718" s="24">
        <f t="shared" si="52"/>
        <v>1</v>
      </c>
      <c r="N1718" s="24">
        <f t="shared" si="53"/>
        <v>1</v>
      </c>
      <c r="O1718" s="34">
        <v>0</v>
      </c>
    </row>
    <row r="1719" spans="1:15" ht="14.25" customHeight="1">
      <c r="A1719" s="23">
        <v>2017</v>
      </c>
      <c r="B1719" s="23" t="s">
        <v>2367</v>
      </c>
      <c r="C1719" s="13" t="s">
        <v>1886</v>
      </c>
      <c r="D1719" s="13" t="s">
        <v>120</v>
      </c>
      <c r="E1719" s="13" t="s">
        <v>2704</v>
      </c>
      <c r="F1719" s="24" t="s">
        <v>128</v>
      </c>
      <c r="G1719" s="13"/>
      <c r="H1719" s="13" t="s">
        <v>6</v>
      </c>
      <c r="I1719" s="34">
        <v>8</v>
      </c>
      <c r="J1719" s="34">
        <v>1</v>
      </c>
      <c r="K1719" s="34">
        <v>1</v>
      </c>
      <c r="L1719" s="34">
        <v>3</v>
      </c>
      <c r="M1719" s="24">
        <f t="shared" si="52"/>
        <v>0.125</v>
      </c>
      <c r="N1719" s="24">
        <f t="shared" si="53"/>
        <v>1</v>
      </c>
      <c r="O1719" s="34">
        <v>1</v>
      </c>
    </row>
    <row r="1720" spans="1:15" ht="14.25" customHeight="1">
      <c r="A1720" s="23">
        <v>2017</v>
      </c>
      <c r="B1720" s="23" t="s">
        <v>2367</v>
      </c>
      <c r="C1720" s="13" t="s">
        <v>1886</v>
      </c>
      <c r="D1720" s="13" t="s">
        <v>120</v>
      </c>
      <c r="E1720" s="13" t="s">
        <v>2704</v>
      </c>
      <c r="F1720" s="24" t="s">
        <v>129</v>
      </c>
      <c r="G1720" s="13"/>
      <c r="H1720" s="13" t="s">
        <v>6</v>
      </c>
      <c r="I1720" s="34">
        <v>6</v>
      </c>
      <c r="J1720" s="34">
        <v>3</v>
      </c>
      <c r="K1720" s="34">
        <v>2</v>
      </c>
      <c r="L1720" s="34">
        <v>9</v>
      </c>
      <c r="M1720" s="24">
        <f t="shared" si="52"/>
        <v>0.5</v>
      </c>
      <c r="N1720" s="24">
        <f t="shared" si="53"/>
        <v>0.66666666666666663</v>
      </c>
      <c r="O1720" s="34">
        <v>1</v>
      </c>
    </row>
    <row r="1721" spans="1:15" ht="14.25" customHeight="1">
      <c r="A1721" s="23">
        <v>2017</v>
      </c>
      <c r="B1721" s="23" t="s">
        <v>2367</v>
      </c>
      <c r="C1721" s="13" t="s">
        <v>1886</v>
      </c>
      <c r="D1721" s="13" t="s">
        <v>120</v>
      </c>
      <c r="E1721" s="13" t="s">
        <v>2704</v>
      </c>
      <c r="F1721" s="24" t="s">
        <v>130</v>
      </c>
      <c r="G1721" s="13"/>
      <c r="H1721" s="13" t="s">
        <v>6</v>
      </c>
      <c r="I1721" s="34">
        <v>16</v>
      </c>
      <c r="J1721" s="34">
        <v>3</v>
      </c>
      <c r="K1721" s="34">
        <v>2</v>
      </c>
      <c r="L1721" s="34">
        <v>5</v>
      </c>
      <c r="M1721" s="24">
        <f t="shared" si="52"/>
        <v>0.1875</v>
      </c>
      <c r="N1721" s="24">
        <f t="shared" si="53"/>
        <v>0.66666666666666663</v>
      </c>
      <c r="O1721" s="34">
        <v>2</v>
      </c>
    </row>
    <row r="1722" spans="1:15" ht="14.25" customHeight="1">
      <c r="A1722" s="23">
        <v>2017</v>
      </c>
      <c r="B1722" s="23" t="s">
        <v>2367</v>
      </c>
      <c r="C1722" s="13" t="s">
        <v>1886</v>
      </c>
      <c r="D1722" s="13" t="s">
        <v>120</v>
      </c>
      <c r="E1722" s="13" t="s">
        <v>2704</v>
      </c>
      <c r="F1722" s="24" t="s">
        <v>131</v>
      </c>
      <c r="G1722" s="13"/>
      <c r="H1722" s="13" t="s">
        <v>6</v>
      </c>
      <c r="I1722" s="34">
        <v>11</v>
      </c>
      <c r="J1722" s="34">
        <v>3</v>
      </c>
      <c r="K1722" s="34">
        <v>3</v>
      </c>
      <c r="L1722" s="34">
        <v>12</v>
      </c>
      <c r="M1722" s="24">
        <f t="shared" si="52"/>
        <v>0.27272727272727271</v>
      </c>
      <c r="N1722" s="24">
        <f t="shared" si="53"/>
        <v>1</v>
      </c>
      <c r="O1722" s="34">
        <v>2</v>
      </c>
    </row>
    <row r="1723" spans="1:15" ht="14.25" customHeight="1">
      <c r="A1723" s="23">
        <v>2017</v>
      </c>
      <c r="B1723" s="23" t="s">
        <v>2367</v>
      </c>
      <c r="C1723" s="13" t="s">
        <v>1886</v>
      </c>
      <c r="D1723" s="13" t="s">
        <v>120</v>
      </c>
      <c r="E1723" s="13" t="s">
        <v>2704</v>
      </c>
      <c r="F1723" s="24" t="s">
        <v>132</v>
      </c>
      <c r="G1723" s="13"/>
      <c r="H1723" s="13" t="s">
        <v>6</v>
      </c>
      <c r="I1723" s="34">
        <v>36</v>
      </c>
      <c r="J1723" s="34">
        <v>4</v>
      </c>
      <c r="K1723" s="34">
        <v>4</v>
      </c>
      <c r="L1723" s="34">
        <v>17</v>
      </c>
      <c r="M1723" s="24">
        <f t="shared" si="52"/>
        <v>0.1111111111111111</v>
      </c>
      <c r="N1723" s="24">
        <f t="shared" si="53"/>
        <v>1</v>
      </c>
      <c r="O1723" s="34">
        <v>4</v>
      </c>
    </row>
    <row r="1724" spans="1:15" ht="14.25" customHeight="1">
      <c r="A1724" s="23">
        <v>2017</v>
      </c>
      <c r="B1724" s="23" t="s">
        <v>2367</v>
      </c>
      <c r="C1724" s="13" t="s">
        <v>1886</v>
      </c>
      <c r="D1724" s="13" t="s">
        <v>120</v>
      </c>
      <c r="E1724" s="13" t="s">
        <v>2704</v>
      </c>
      <c r="F1724" s="24" t="s">
        <v>133</v>
      </c>
      <c r="G1724" s="13"/>
      <c r="H1724" s="13" t="s">
        <v>6</v>
      </c>
      <c r="I1724" s="34">
        <v>1</v>
      </c>
      <c r="J1724" s="34">
        <v>1</v>
      </c>
      <c r="K1724" s="34">
        <v>1</v>
      </c>
      <c r="L1724" s="34">
        <v>2</v>
      </c>
      <c r="M1724" s="24">
        <f t="shared" si="52"/>
        <v>1</v>
      </c>
      <c r="N1724" s="24">
        <f t="shared" si="53"/>
        <v>1</v>
      </c>
      <c r="O1724" s="34">
        <v>1</v>
      </c>
    </row>
    <row r="1725" spans="1:15" ht="14.25" customHeight="1">
      <c r="A1725" s="23">
        <v>2017</v>
      </c>
      <c r="B1725" s="23" t="s">
        <v>2367</v>
      </c>
      <c r="C1725" s="13" t="s">
        <v>1886</v>
      </c>
      <c r="D1725" s="13" t="s">
        <v>120</v>
      </c>
      <c r="E1725" s="13" t="s">
        <v>2704</v>
      </c>
      <c r="F1725" s="24" t="s">
        <v>134</v>
      </c>
      <c r="G1725" s="13"/>
      <c r="H1725" s="13" t="s">
        <v>6</v>
      </c>
      <c r="I1725" s="34">
        <v>0</v>
      </c>
      <c r="J1725" s="34">
        <v>0</v>
      </c>
      <c r="K1725" s="34">
        <v>0</v>
      </c>
      <c r="L1725" s="34">
        <v>0</v>
      </c>
      <c r="M1725" s="24">
        <f t="shared" si="52"/>
        <v>0</v>
      </c>
      <c r="N1725" s="24">
        <f t="shared" si="53"/>
        <v>0</v>
      </c>
      <c r="O1725" s="34">
        <v>1</v>
      </c>
    </row>
    <row r="1726" spans="1:15" ht="14.25" customHeight="1">
      <c r="A1726" s="23">
        <v>2017</v>
      </c>
      <c r="B1726" s="23" t="s">
        <v>2367</v>
      </c>
      <c r="C1726" s="13" t="s">
        <v>1886</v>
      </c>
      <c r="D1726" s="13" t="s">
        <v>120</v>
      </c>
      <c r="E1726" s="13" t="s">
        <v>2704</v>
      </c>
      <c r="F1726" s="24" t="s">
        <v>135</v>
      </c>
      <c r="G1726" s="13"/>
      <c r="H1726" s="13" t="s">
        <v>6</v>
      </c>
      <c r="I1726" s="34">
        <v>16</v>
      </c>
      <c r="J1726" s="34">
        <v>3</v>
      </c>
      <c r="K1726" s="34">
        <v>3</v>
      </c>
      <c r="L1726" s="34">
        <v>9</v>
      </c>
      <c r="M1726" s="24">
        <f t="shared" si="52"/>
        <v>0.1875</v>
      </c>
      <c r="N1726" s="24">
        <f t="shared" si="53"/>
        <v>1</v>
      </c>
      <c r="O1726" s="34">
        <v>0</v>
      </c>
    </row>
    <row r="1727" spans="1:15" ht="14.25" customHeight="1">
      <c r="A1727" s="23">
        <v>2017</v>
      </c>
      <c r="B1727" s="23" t="s">
        <v>2367</v>
      </c>
      <c r="C1727" s="13" t="s">
        <v>1886</v>
      </c>
      <c r="D1727" s="13" t="s">
        <v>120</v>
      </c>
      <c r="E1727" s="13" t="s">
        <v>2704</v>
      </c>
      <c r="F1727" s="24" t="s">
        <v>136</v>
      </c>
      <c r="G1727" s="13"/>
      <c r="H1727" s="13" t="s">
        <v>6</v>
      </c>
      <c r="I1727" s="34">
        <v>10</v>
      </c>
      <c r="J1727" s="34">
        <v>4</v>
      </c>
      <c r="K1727" s="34">
        <v>3</v>
      </c>
      <c r="L1727" s="34">
        <v>11</v>
      </c>
      <c r="M1727" s="24">
        <f t="shared" si="52"/>
        <v>0.4</v>
      </c>
      <c r="N1727" s="24">
        <f t="shared" si="53"/>
        <v>0.75</v>
      </c>
      <c r="O1727" s="34">
        <v>4</v>
      </c>
    </row>
    <row r="1728" spans="1:15" ht="14.25" customHeight="1">
      <c r="A1728" s="23">
        <v>2017</v>
      </c>
      <c r="B1728" s="23" t="s">
        <v>2367</v>
      </c>
      <c r="C1728" s="13" t="s">
        <v>1886</v>
      </c>
      <c r="D1728" s="13" t="s">
        <v>120</v>
      </c>
      <c r="E1728" s="13" t="s">
        <v>2704</v>
      </c>
      <c r="F1728" s="24" t="s">
        <v>137</v>
      </c>
      <c r="G1728" s="13"/>
      <c r="H1728" s="13" t="s">
        <v>6</v>
      </c>
      <c r="I1728" s="34">
        <v>151</v>
      </c>
      <c r="J1728" s="34">
        <v>7</v>
      </c>
      <c r="K1728" s="34">
        <v>7</v>
      </c>
      <c r="L1728" s="34">
        <v>24</v>
      </c>
      <c r="M1728" s="24">
        <f t="shared" si="52"/>
        <v>4.6357615894039736E-2</v>
      </c>
      <c r="N1728" s="24">
        <f t="shared" si="53"/>
        <v>1</v>
      </c>
      <c r="O1728" s="34">
        <v>7</v>
      </c>
    </row>
    <row r="1729" spans="1:15" ht="14.25" customHeight="1">
      <c r="A1729" s="23">
        <v>2017</v>
      </c>
      <c r="B1729" s="23" t="s">
        <v>2367</v>
      </c>
      <c r="C1729" s="13" t="s">
        <v>1886</v>
      </c>
      <c r="D1729" s="13" t="s">
        <v>120</v>
      </c>
      <c r="E1729" s="13" t="s">
        <v>2704</v>
      </c>
      <c r="F1729" s="24" t="s">
        <v>138</v>
      </c>
      <c r="G1729" s="13"/>
      <c r="H1729" s="13" t="s">
        <v>6</v>
      </c>
      <c r="I1729" s="34">
        <v>1</v>
      </c>
      <c r="J1729" s="34">
        <v>1</v>
      </c>
      <c r="K1729" s="34">
        <v>1</v>
      </c>
      <c r="L1729" s="34">
        <v>3</v>
      </c>
      <c r="M1729" s="24">
        <f t="shared" si="52"/>
        <v>1</v>
      </c>
      <c r="N1729" s="24">
        <f t="shared" si="53"/>
        <v>1</v>
      </c>
      <c r="O1729" s="34">
        <v>1</v>
      </c>
    </row>
    <row r="1730" spans="1:15" ht="14.25" customHeight="1">
      <c r="A1730" s="23">
        <v>2017</v>
      </c>
      <c r="B1730" s="23" t="s">
        <v>2367</v>
      </c>
      <c r="C1730" s="13" t="s">
        <v>1886</v>
      </c>
      <c r="D1730" s="13" t="s">
        <v>120</v>
      </c>
      <c r="E1730" s="13" t="s">
        <v>2704</v>
      </c>
      <c r="F1730" s="24" t="s">
        <v>139</v>
      </c>
      <c r="G1730" s="13"/>
      <c r="H1730" s="13" t="s">
        <v>6</v>
      </c>
      <c r="I1730" s="34">
        <v>1</v>
      </c>
      <c r="J1730" s="34">
        <v>0</v>
      </c>
      <c r="K1730" s="34">
        <v>0</v>
      </c>
      <c r="L1730" s="34">
        <v>3</v>
      </c>
      <c r="M1730" s="24">
        <f t="shared" ref="M1730:M1793" si="54">+IFERROR(J1730/I1730,0)</f>
        <v>0</v>
      </c>
      <c r="N1730" s="24">
        <f t="shared" ref="N1730:N1793" si="55">+IFERROR(K1730/J1730,0)</f>
        <v>0</v>
      </c>
      <c r="O1730" s="34">
        <v>0</v>
      </c>
    </row>
    <row r="1731" spans="1:15" ht="14.25" customHeight="1">
      <c r="A1731" s="23">
        <v>2017</v>
      </c>
      <c r="B1731" s="23" t="s">
        <v>2367</v>
      </c>
      <c r="C1731" s="13" t="s">
        <v>1886</v>
      </c>
      <c r="D1731" s="13" t="s">
        <v>120</v>
      </c>
      <c r="E1731" s="13" t="s">
        <v>2704</v>
      </c>
      <c r="F1731" s="24" t="s">
        <v>140</v>
      </c>
      <c r="G1731" s="13"/>
      <c r="H1731" s="13" t="s">
        <v>6</v>
      </c>
      <c r="I1731" s="34">
        <v>32</v>
      </c>
      <c r="J1731" s="34">
        <v>1</v>
      </c>
      <c r="K1731" s="34">
        <v>1</v>
      </c>
      <c r="L1731" s="34">
        <v>3</v>
      </c>
      <c r="M1731" s="24">
        <f t="shared" si="54"/>
        <v>3.125E-2</v>
      </c>
      <c r="N1731" s="24">
        <f t="shared" si="55"/>
        <v>1</v>
      </c>
      <c r="O1731" s="34">
        <v>1</v>
      </c>
    </row>
    <row r="1732" spans="1:15" ht="14.25" customHeight="1">
      <c r="A1732" s="23">
        <v>2017</v>
      </c>
      <c r="B1732" s="23" t="s">
        <v>2367</v>
      </c>
      <c r="C1732" s="13" t="s">
        <v>1886</v>
      </c>
      <c r="D1732" s="13" t="s">
        <v>120</v>
      </c>
      <c r="E1732" s="13" t="s">
        <v>2704</v>
      </c>
      <c r="F1732" s="24" t="s">
        <v>142</v>
      </c>
      <c r="G1732" s="13"/>
      <c r="H1732" s="13" t="s">
        <v>6</v>
      </c>
      <c r="I1732" s="34">
        <v>44</v>
      </c>
      <c r="J1732" s="34">
        <v>2</v>
      </c>
      <c r="K1732" s="34">
        <v>2</v>
      </c>
      <c r="L1732" s="34">
        <v>9</v>
      </c>
      <c r="M1732" s="24">
        <f t="shared" si="54"/>
        <v>4.5454545454545456E-2</v>
      </c>
      <c r="N1732" s="24">
        <f t="shared" si="55"/>
        <v>1</v>
      </c>
      <c r="O1732" s="34">
        <v>1</v>
      </c>
    </row>
    <row r="1733" spans="1:15" ht="14.25" customHeight="1">
      <c r="A1733" s="23">
        <v>2017</v>
      </c>
      <c r="B1733" s="23" t="s">
        <v>2367</v>
      </c>
      <c r="C1733" s="13" t="s">
        <v>1886</v>
      </c>
      <c r="D1733" s="13" t="s">
        <v>120</v>
      </c>
      <c r="E1733" s="13" t="s">
        <v>2704</v>
      </c>
      <c r="F1733" s="24" t="s">
        <v>143</v>
      </c>
      <c r="G1733" s="13"/>
      <c r="H1733" s="13" t="s">
        <v>6</v>
      </c>
      <c r="I1733" s="34">
        <v>0</v>
      </c>
      <c r="J1733" s="34">
        <v>0</v>
      </c>
      <c r="K1733" s="34">
        <v>0</v>
      </c>
      <c r="L1733" s="34">
        <v>2</v>
      </c>
      <c r="M1733" s="24">
        <f t="shared" si="54"/>
        <v>0</v>
      </c>
      <c r="N1733" s="24">
        <f t="shared" si="55"/>
        <v>0</v>
      </c>
      <c r="O1733" s="34">
        <v>0</v>
      </c>
    </row>
    <row r="1734" spans="1:15" ht="14.25" customHeight="1">
      <c r="A1734" s="23">
        <v>2017</v>
      </c>
      <c r="B1734" s="23" t="s">
        <v>2367</v>
      </c>
      <c r="C1734" s="13" t="s">
        <v>1886</v>
      </c>
      <c r="D1734" s="13" t="s">
        <v>120</v>
      </c>
      <c r="E1734" s="13" t="s">
        <v>2704</v>
      </c>
      <c r="F1734" s="24" t="s">
        <v>144</v>
      </c>
      <c r="G1734" s="13"/>
      <c r="H1734" s="13" t="s">
        <v>6</v>
      </c>
      <c r="I1734" s="34">
        <v>0</v>
      </c>
      <c r="J1734" s="34">
        <v>0</v>
      </c>
      <c r="K1734" s="34">
        <v>0</v>
      </c>
      <c r="L1734" s="34">
        <v>2</v>
      </c>
      <c r="M1734" s="24">
        <f t="shared" si="54"/>
        <v>0</v>
      </c>
      <c r="N1734" s="24">
        <f t="shared" si="55"/>
        <v>0</v>
      </c>
      <c r="O1734" s="34">
        <v>0</v>
      </c>
    </row>
    <row r="1735" spans="1:15" ht="14.25" customHeight="1">
      <c r="A1735" s="23">
        <v>2017</v>
      </c>
      <c r="B1735" s="23" t="s">
        <v>2367</v>
      </c>
      <c r="C1735" s="13" t="s">
        <v>1886</v>
      </c>
      <c r="D1735" s="13" t="s">
        <v>120</v>
      </c>
      <c r="E1735" s="13" t="s">
        <v>2704</v>
      </c>
      <c r="F1735" s="24" t="s">
        <v>146</v>
      </c>
      <c r="G1735" s="13"/>
      <c r="H1735" s="13" t="s">
        <v>6</v>
      </c>
      <c r="I1735" s="34">
        <v>7</v>
      </c>
      <c r="J1735" s="34">
        <v>1</v>
      </c>
      <c r="K1735" s="34">
        <v>1</v>
      </c>
      <c r="L1735" s="34">
        <v>4</v>
      </c>
      <c r="M1735" s="24">
        <f t="shared" si="54"/>
        <v>0.14285714285714285</v>
      </c>
      <c r="N1735" s="24">
        <f t="shared" si="55"/>
        <v>1</v>
      </c>
      <c r="O1735" s="34">
        <v>1</v>
      </c>
    </row>
    <row r="1736" spans="1:15" ht="14.25" customHeight="1">
      <c r="A1736" s="23">
        <v>2017</v>
      </c>
      <c r="B1736" s="23" t="s">
        <v>2367</v>
      </c>
      <c r="C1736" s="13" t="s">
        <v>1886</v>
      </c>
      <c r="D1736" s="13" t="s">
        <v>120</v>
      </c>
      <c r="E1736" s="13" t="s">
        <v>2704</v>
      </c>
      <c r="F1736" s="24" t="s">
        <v>147</v>
      </c>
      <c r="G1736" s="13"/>
      <c r="H1736" s="13" t="s">
        <v>6</v>
      </c>
      <c r="I1736" s="34">
        <v>151</v>
      </c>
      <c r="J1736" s="34">
        <v>11</v>
      </c>
      <c r="K1736" s="34">
        <v>11</v>
      </c>
      <c r="L1736" s="34">
        <v>35</v>
      </c>
      <c r="M1736" s="24">
        <f t="shared" si="54"/>
        <v>7.2847682119205295E-2</v>
      </c>
      <c r="N1736" s="24">
        <f t="shared" si="55"/>
        <v>1</v>
      </c>
      <c r="O1736" s="34">
        <v>13</v>
      </c>
    </row>
    <row r="1737" spans="1:15" ht="14.25" customHeight="1">
      <c r="A1737" s="23">
        <v>2017</v>
      </c>
      <c r="B1737" s="23" t="s">
        <v>2367</v>
      </c>
      <c r="C1737" s="13" t="s">
        <v>1886</v>
      </c>
      <c r="D1737" s="13" t="s">
        <v>120</v>
      </c>
      <c r="E1737" s="13" t="s">
        <v>2704</v>
      </c>
      <c r="F1737" s="24" t="s">
        <v>1874</v>
      </c>
      <c r="G1737" s="13"/>
      <c r="H1737" s="13" t="s">
        <v>6</v>
      </c>
      <c r="I1737" s="34">
        <v>44</v>
      </c>
      <c r="J1737" s="34">
        <v>6</v>
      </c>
      <c r="K1737" s="34">
        <v>5</v>
      </c>
      <c r="L1737" s="34">
        <v>0</v>
      </c>
      <c r="M1737" s="24">
        <f t="shared" si="54"/>
        <v>0.13636363636363635</v>
      </c>
      <c r="N1737" s="24">
        <f t="shared" si="55"/>
        <v>0.83333333333333337</v>
      </c>
      <c r="O1737" s="34">
        <v>0</v>
      </c>
    </row>
    <row r="1738" spans="1:15" ht="14.25" customHeight="1">
      <c r="A1738" s="23">
        <v>2017</v>
      </c>
      <c r="B1738" s="23" t="s">
        <v>2367</v>
      </c>
      <c r="C1738" s="13" t="s">
        <v>1886</v>
      </c>
      <c r="D1738" s="13" t="s">
        <v>120</v>
      </c>
      <c r="E1738" s="13" t="s">
        <v>2704</v>
      </c>
      <c r="F1738" s="24" t="s">
        <v>148</v>
      </c>
      <c r="G1738" s="13"/>
      <c r="H1738" s="13" t="s">
        <v>6</v>
      </c>
      <c r="I1738" s="34">
        <v>2</v>
      </c>
      <c r="J1738" s="34">
        <v>1</v>
      </c>
      <c r="K1738" s="34">
        <v>1</v>
      </c>
      <c r="L1738" s="34">
        <v>2</v>
      </c>
      <c r="M1738" s="24">
        <f t="shared" si="54"/>
        <v>0.5</v>
      </c>
      <c r="N1738" s="24">
        <f t="shared" si="55"/>
        <v>1</v>
      </c>
      <c r="O1738" s="34">
        <v>2</v>
      </c>
    </row>
    <row r="1739" spans="1:15" ht="14.25" customHeight="1">
      <c r="A1739" s="23">
        <v>2017</v>
      </c>
      <c r="B1739" s="23" t="s">
        <v>2367</v>
      </c>
      <c r="C1739" s="13" t="s">
        <v>1886</v>
      </c>
      <c r="D1739" s="13" t="s">
        <v>120</v>
      </c>
      <c r="E1739" s="13" t="s">
        <v>2704</v>
      </c>
      <c r="F1739" s="24" t="s">
        <v>150</v>
      </c>
      <c r="G1739" s="13"/>
      <c r="H1739" s="13" t="s">
        <v>6</v>
      </c>
      <c r="I1739" s="34">
        <v>44</v>
      </c>
      <c r="J1739" s="34">
        <v>6</v>
      </c>
      <c r="K1739" s="34">
        <v>5</v>
      </c>
      <c r="L1739" s="34">
        <v>30</v>
      </c>
      <c r="M1739" s="24">
        <f t="shared" si="54"/>
        <v>0.13636363636363635</v>
      </c>
      <c r="N1739" s="24">
        <f t="shared" si="55"/>
        <v>0.83333333333333337</v>
      </c>
      <c r="O1739" s="34">
        <v>3</v>
      </c>
    </row>
    <row r="1740" spans="1:15" ht="14.25" customHeight="1">
      <c r="A1740" s="23">
        <v>2017</v>
      </c>
      <c r="B1740" s="23" t="s">
        <v>2367</v>
      </c>
      <c r="C1740" s="13" t="s">
        <v>1886</v>
      </c>
      <c r="D1740" s="13" t="s">
        <v>120</v>
      </c>
      <c r="E1740" s="13" t="s">
        <v>2704</v>
      </c>
      <c r="F1740" s="24" t="s">
        <v>151</v>
      </c>
      <c r="G1740" s="13"/>
      <c r="H1740" s="13" t="s">
        <v>6</v>
      </c>
      <c r="I1740" s="34">
        <v>2</v>
      </c>
      <c r="J1740" s="34">
        <v>2</v>
      </c>
      <c r="K1740" s="34">
        <v>2</v>
      </c>
      <c r="L1740" s="34">
        <v>8</v>
      </c>
      <c r="M1740" s="24">
        <f t="shared" si="54"/>
        <v>1</v>
      </c>
      <c r="N1740" s="24">
        <f t="shared" si="55"/>
        <v>1</v>
      </c>
      <c r="O1740" s="34">
        <v>2</v>
      </c>
    </row>
    <row r="1741" spans="1:15" ht="14.25" customHeight="1">
      <c r="A1741" s="23">
        <v>2017</v>
      </c>
      <c r="B1741" s="23" t="s">
        <v>2367</v>
      </c>
      <c r="C1741" s="13" t="s">
        <v>1886</v>
      </c>
      <c r="D1741" s="13" t="s">
        <v>120</v>
      </c>
      <c r="E1741" s="13" t="s">
        <v>2704</v>
      </c>
      <c r="F1741" s="24" t="s">
        <v>152</v>
      </c>
      <c r="G1741" s="13"/>
      <c r="H1741" s="13" t="s">
        <v>6</v>
      </c>
      <c r="I1741" s="34">
        <v>0</v>
      </c>
      <c r="J1741" s="34">
        <v>0</v>
      </c>
      <c r="K1741" s="34">
        <v>0</v>
      </c>
      <c r="L1741" s="34">
        <v>8</v>
      </c>
      <c r="M1741" s="24">
        <f t="shared" si="54"/>
        <v>0</v>
      </c>
      <c r="N1741" s="24">
        <f t="shared" si="55"/>
        <v>0</v>
      </c>
      <c r="O1741" s="34">
        <v>0</v>
      </c>
    </row>
    <row r="1742" spans="1:15" ht="14.25" customHeight="1">
      <c r="A1742" s="23">
        <v>2017</v>
      </c>
      <c r="B1742" s="23" t="s">
        <v>2367</v>
      </c>
      <c r="C1742" s="13" t="s">
        <v>1886</v>
      </c>
      <c r="D1742" s="13" t="s">
        <v>120</v>
      </c>
      <c r="E1742" s="13" t="s">
        <v>2705</v>
      </c>
      <c r="F1742" s="24" t="s">
        <v>161</v>
      </c>
      <c r="G1742" s="13"/>
      <c r="H1742" s="13" t="s">
        <v>6</v>
      </c>
      <c r="I1742" s="34">
        <v>0</v>
      </c>
      <c r="J1742" s="34">
        <v>0</v>
      </c>
      <c r="K1742" s="34">
        <v>0</v>
      </c>
      <c r="L1742" s="34">
        <v>20</v>
      </c>
      <c r="M1742" s="24">
        <f t="shared" si="54"/>
        <v>0</v>
      </c>
      <c r="N1742" s="24">
        <f t="shared" si="55"/>
        <v>0</v>
      </c>
      <c r="O1742" s="34">
        <v>4</v>
      </c>
    </row>
    <row r="1743" spans="1:15" ht="14.25" customHeight="1">
      <c r="A1743" s="23">
        <v>2017</v>
      </c>
      <c r="B1743" s="23" t="s">
        <v>2367</v>
      </c>
      <c r="C1743" s="13" t="s">
        <v>1886</v>
      </c>
      <c r="D1743" s="13" t="s">
        <v>120</v>
      </c>
      <c r="E1743" s="13" t="s">
        <v>206</v>
      </c>
      <c r="F1743" s="24" t="s">
        <v>153</v>
      </c>
      <c r="G1743" s="13"/>
      <c r="H1743" s="13" t="s">
        <v>6</v>
      </c>
      <c r="I1743" s="34">
        <v>0</v>
      </c>
      <c r="J1743" s="34">
        <v>0</v>
      </c>
      <c r="K1743" s="34">
        <v>0</v>
      </c>
      <c r="L1743" s="34">
        <v>4</v>
      </c>
      <c r="M1743" s="24">
        <f t="shared" si="54"/>
        <v>0</v>
      </c>
      <c r="N1743" s="24">
        <f t="shared" si="55"/>
        <v>0</v>
      </c>
      <c r="O1743" s="34">
        <v>0</v>
      </c>
    </row>
    <row r="1744" spans="1:15" ht="14.25" customHeight="1">
      <c r="A1744" s="23">
        <v>2017</v>
      </c>
      <c r="B1744" s="23" t="s">
        <v>2367</v>
      </c>
      <c r="C1744" s="13" t="s">
        <v>1886</v>
      </c>
      <c r="D1744" s="13" t="s">
        <v>120</v>
      </c>
      <c r="E1744" s="13" t="s">
        <v>206</v>
      </c>
      <c r="F1744" s="24" t="s">
        <v>154</v>
      </c>
      <c r="G1744" s="13"/>
      <c r="H1744" s="13" t="s">
        <v>6</v>
      </c>
      <c r="I1744" s="34">
        <v>0</v>
      </c>
      <c r="J1744" s="34">
        <v>0</v>
      </c>
      <c r="K1744" s="34">
        <v>0</v>
      </c>
      <c r="L1744" s="34">
        <v>10</v>
      </c>
      <c r="M1744" s="24">
        <f t="shared" si="54"/>
        <v>0</v>
      </c>
      <c r="N1744" s="24">
        <f t="shared" si="55"/>
        <v>0</v>
      </c>
      <c r="O1744" s="34">
        <v>3</v>
      </c>
    </row>
    <row r="1745" spans="1:15" ht="14.25" customHeight="1">
      <c r="A1745" s="23">
        <v>2017</v>
      </c>
      <c r="B1745" s="23" t="s">
        <v>2367</v>
      </c>
      <c r="C1745" s="13" t="s">
        <v>1886</v>
      </c>
      <c r="D1745" s="13" t="s">
        <v>120</v>
      </c>
      <c r="E1745" s="13" t="s">
        <v>204</v>
      </c>
      <c r="F1745" s="24" t="s">
        <v>1482</v>
      </c>
      <c r="G1745" s="13"/>
      <c r="H1745" s="13" t="s">
        <v>6</v>
      </c>
      <c r="I1745" s="34">
        <v>868</v>
      </c>
      <c r="J1745" s="34">
        <v>127</v>
      </c>
      <c r="K1745" s="34">
        <v>89</v>
      </c>
      <c r="L1745" s="34">
        <v>1002</v>
      </c>
      <c r="M1745" s="24">
        <f t="shared" si="54"/>
        <v>0.14631336405529954</v>
      </c>
      <c r="N1745" s="24">
        <f t="shared" si="55"/>
        <v>0.70078740157480313</v>
      </c>
      <c r="O1745" s="34">
        <v>77</v>
      </c>
    </row>
    <row r="1746" spans="1:15" ht="14.25" customHeight="1">
      <c r="A1746" s="23">
        <v>2017</v>
      </c>
      <c r="B1746" s="23" t="s">
        <v>2367</v>
      </c>
      <c r="C1746" s="13" t="s">
        <v>1886</v>
      </c>
      <c r="D1746" s="13" t="s">
        <v>156</v>
      </c>
      <c r="E1746" s="13" t="s">
        <v>2705</v>
      </c>
      <c r="F1746" s="24" t="s">
        <v>157</v>
      </c>
      <c r="G1746" s="13"/>
      <c r="H1746" s="13" t="s">
        <v>6</v>
      </c>
      <c r="I1746" s="34">
        <v>0</v>
      </c>
      <c r="J1746" s="34">
        <v>0</v>
      </c>
      <c r="K1746" s="34">
        <v>0</v>
      </c>
      <c r="L1746" s="34">
        <v>0</v>
      </c>
      <c r="M1746" s="24">
        <f t="shared" si="54"/>
        <v>0</v>
      </c>
      <c r="N1746" s="24">
        <f t="shared" si="55"/>
        <v>0</v>
      </c>
      <c r="O1746" s="34">
        <v>4</v>
      </c>
    </row>
    <row r="1747" spans="1:15" ht="14.25" customHeight="1">
      <c r="A1747" s="23">
        <v>2017</v>
      </c>
      <c r="B1747" s="23" t="s">
        <v>2367</v>
      </c>
      <c r="C1747" s="13" t="s">
        <v>1886</v>
      </c>
      <c r="D1747" s="13" t="s">
        <v>156</v>
      </c>
      <c r="E1747" s="13" t="s">
        <v>2705</v>
      </c>
      <c r="F1747" s="24" t="s">
        <v>158</v>
      </c>
      <c r="G1747" s="13"/>
      <c r="H1747" s="13" t="s">
        <v>6</v>
      </c>
      <c r="I1747" s="34">
        <v>0</v>
      </c>
      <c r="J1747" s="34">
        <v>0</v>
      </c>
      <c r="K1747" s="34">
        <v>0</v>
      </c>
      <c r="L1747" s="34">
        <v>9</v>
      </c>
      <c r="M1747" s="24">
        <f t="shared" si="54"/>
        <v>0</v>
      </c>
      <c r="N1747" s="24">
        <f t="shared" si="55"/>
        <v>0</v>
      </c>
      <c r="O1747" s="34">
        <v>0</v>
      </c>
    </row>
    <row r="1748" spans="1:15" ht="14.25" customHeight="1">
      <c r="A1748" s="23">
        <v>2017</v>
      </c>
      <c r="B1748" s="23" t="s">
        <v>2367</v>
      </c>
      <c r="C1748" s="13" t="s">
        <v>1886</v>
      </c>
      <c r="D1748" s="13" t="s">
        <v>156</v>
      </c>
      <c r="E1748" s="13" t="s">
        <v>2705</v>
      </c>
      <c r="F1748" s="24" t="s">
        <v>159</v>
      </c>
      <c r="G1748" s="13"/>
      <c r="H1748" s="13" t="s">
        <v>6</v>
      </c>
      <c r="I1748" s="34">
        <v>0</v>
      </c>
      <c r="J1748" s="34">
        <v>0</v>
      </c>
      <c r="K1748" s="34">
        <v>0</v>
      </c>
      <c r="L1748" s="34">
        <v>15</v>
      </c>
      <c r="M1748" s="24">
        <f t="shared" si="54"/>
        <v>0</v>
      </c>
      <c r="N1748" s="24">
        <f t="shared" si="55"/>
        <v>0</v>
      </c>
      <c r="O1748" s="34">
        <v>0</v>
      </c>
    </row>
    <row r="1749" spans="1:15" ht="14.25" customHeight="1">
      <c r="A1749" s="23">
        <v>2017</v>
      </c>
      <c r="B1749" s="23" t="s">
        <v>2367</v>
      </c>
      <c r="C1749" s="13" t="s">
        <v>1886</v>
      </c>
      <c r="D1749" s="13" t="s">
        <v>156</v>
      </c>
      <c r="E1749" s="13" t="s">
        <v>2705</v>
      </c>
      <c r="F1749" s="24" t="s">
        <v>160</v>
      </c>
      <c r="G1749" s="13"/>
      <c r="H1749" s="13" t="s">
        <v>6</v>
      </c>
      <c r="I1749" s="34">
        <v>0</v>
      </c>
      <c r="J1749" s="34">
        <v>0</v>
      </c>
      <c r="K1749" s="34">
        <v>0</v>
      </c>
      <c r="L1749" s="34">
        <v>20</v>
      </c>
      <c r="M1749" s="24">
        <f t="shared" si="54"/>
        <v>0</v>
      </c>
      <c r="N1749" s="24">
        <f t="shared" si="55"/>
        <v>0</v>
      </c>
      <c r="O1749" s="34">
        <v>0</v>
      </c>
    </row>
    <row r="1750" spans="1:15" ht="14.25" customHeight="1">
      <c r="A1750" s="23">
        <v>2017</v>
      </c>
      <c r="B1750" s="23" t="s">
        <v>2367</v>
      </c>
      <c r="C1750" s="13" t="s">
        <v>1886</v>
      </c>
      <c r="D1750" s="13" t="s">
        <v>156</v>
      </c>
      <c r="E1750" s="13" t="s">
        <v>2705</v>
      </c>
      <c r="F1750" s="24" t="s">
        <v>162</v>
      </c>
      <c r="G1750" s="13"/>
      <c r="H1750" s="13" t="s">
        <v>6</v>
      </c>
      <c r="I1750" s="34">
        <v>0</v>
      </c>
      <c r="J1750" s="34">
        <v>0</v>
      </c>
      <c r="K1750" s="34">
        <v>0</v>
      </c>
      <c r="L1750" s="34">
        <v>22</v>
      </c>
      <c r="M1750" s="24">
        <f t="shared" si="54"/>
        <v>0</v>
      </c>
      <c r="N1750" s="24">
        <f t="shared" si="55"/>
        <v>0</v>
      </c>
      <c r="O1750" s="34">
        <v>1</v>
      </c>
    </row>
    <row r="1751" spans="1:15" ht="14.25" customHeight="1">
      <c r="A1751" s="23">
        <v>2017</v>
      </c>
      <c r="B1751" s="23" t="s">
        <v>2367</v>
      </c>
      <c r="C1751" s="13" t="s">
        <v>1886</v>
      </c>
      <c r="D1751" s="13" t="s">
        <v>156</v>
      </c>
      <c r="E1751" s="13" t="s">
        <v>2705</v>
      </c>
      <c r="F1751" s="24" t="s">
        <v>163</v>
      </c>
      <c r="G1751" s="13"/>
      <c r="H1751" s="13" t="s">
        <v>6</v>
      </c>
      <c r="I1751" s="34">
        <v>0</v>
      </c>
      <c r="J1751" s="34">
        <v>0</v>
      </c>
      <c r="K1751" s="34">
        <v>0</v>
      </c>
      <c r="L1751" s="34">
        <v>30</v>
      </c>
      <c r="M1751" s="24">
        <f t="shared" si="54"/>
        <v>0</v>
      </c>
      <c r="N1751" s="24">
        <f t="shared" si="55"/>
        <v>0</v>
      </c>
      <c r="O1751" s="34">
        <v>2</v>
      </c>
    </row>
    <row r="1752" spans="1:15" ht="14.25" customHeight="1">
      <c r="A1752" s="23">
        <v>2017</v>
      </c>
      <c r="B1752" s="23" t="s">
        <v>2367</v>
      </c>
      <c r="C1752" s="13" t="s">
        <v>1886</v>
      </c>
      <c r="D1752" s="13" t="s">
        <v>156</v>
      </c>
      <c r="E1752" s="13" t="s">
        <v>204</v>
      </c>
      <c r="F1752" s="24" t="s">
        <v>1483</v>
      </c>
      <c r="G1752" s="13"/>
      <c r="H1752" s="13" t="s">
        <v>6</v>
      </c>
      <c r="I1752" s="34">
        <v>73</v>
      </c>
      <c r="J1752" s="34">
        <v>56</v>
      </c>
      <c r="K1752" s="34">
        <v>38</v>
      </c>
      <c r="L1752" s="34">
        <v>513</v>
      </c>
      <c r="M1752" s="24">
        <f t="shared" si="54"/>
        <v>0.76712328767123283</v>
      </c>
      <c r="N1752" s="24">
        <f t="shared" si="55"/>
        <v>0.6785714285714286</v>
      </c>
      <c r="O1752" s="34">
        <v>34</v>
      </c>
    </row>
    <row r="1753" spans="1:15" ht="14.25" customHeight="1">
      <c r="A1753" s="23">
        <v>2017</v>
      </c>
      <c r="B1753" s="23" t="s">
        <v>2367</v>
      </c>
      <c r="C1753" s="13" t="s">
        <v>1886</v>
      </c>
      <c r="D1753" s="13" t="s">
        <v>164</v>
      </c>
      <c r="E1753" s="13" t="s">
        <v>206</v>
      </c>
      <c r="F1753" s="24" t="s">
        <v>165</v>
      </c>
      <c r="G1753" s="13"/>
      <c r="H1753" s="13" t="s">
        <v>6</v>
      </c>
      <c r="I1753" s="34">
        <v>25</v>
      </c>
      <c r="J1753" s="34">
        <v>21</v>
      </c>
      <c r="K1753" s="34">
        <v>18</v>
      </c>
      <c r="L1753" s="34">
        <v>44</v>
      </c>
      <c r="M1753" s="24">
        <f t="shared" si="54"/>
        <v>0.84</v>
      </c>
      <c r="N1753" s="24">
        <f t="shared" si="55"/>
        <v>0.8571428571428571</v>
      </c>
      <c r="O1753" s="34">
        <v>4</v>
      </c>
    </row>
    <row r="1754" spans="1:15" ht="14.25" customHeight="1">
      <c r="A1754" s="23">
        <v>2017</v>
      </c>
      <c r="B1754" s="23" t="s">
        <v>2367</v>
      </c>
      <c r="C1754" s="13" t="s">
        <v>1886</v>
      </c>
      <c r="D1754" s="13" t="s">
        <v>164</v>
      </c>
      <c r="E1754" s="13" t="s">
        <v>204</v>
      </c>
      <c r="F1754" s="24" t="s">
        <v>584</v>
      </c>
      <c r="G1754" s="13"/>
      <c r="H1754" s="13" t="s">
        <v>6</v>
      </c>
      <c r="I1754" s="34">
        <v>347</v>
      </c>
      <c r="J1754" s="34">
        <v>175</v>
      </c>
      <c r="K1754" s="34">
        <v>112</v>
      </c>
      <c r="L1754" s="34">
        <v>955</v>
      </c>
      <c r="M1754" s="24">
        <f t="shared" si="54"/>
        <v>0.50432276657060515</v>
      </c>
      <c r="N1754" s="24">
        <f t="shared" si="55"/>
        <v>0.64</v>
      </c>
      <c r="O1754" s="34">
        <v>81</v>
      </c>
    </row>
    <row r="1755" spans="1:15" ht="14.25" customHeight="1">
      <c r="A1755" s="23">
        <v>2017</v>
      </c>
      <c r="B1755" s="23" t="s">
        <v>2367</v>
      </c>
      <c r="C1755" s="13" t="s">
        <v>1886</v>
      </c>
      <c r="D1755" s="13" t="s">
        <v>167</v>
      </c>
      <c r="E1755" s="13" t="s">
        <v>207</v>
      </c>
      <c r="F1755" s="24" t="s">
        <v>170</v>
      </c>
      <c r="G1755" s="13"/>
      <c r="H1755" s="13" t="s">
        <v>6</v>
      </c>
      <c r="I1755" s="34">
        <v>11</v>
      </c>
      <c r="J1755" s="34">
        <v>8</v>
      </c>
      <c r="K1755" s="34">
        <v>1</v>
      </c>
      <c r="L1755" s="34">
        <v>19</v>
      </c>
      <c r="M1755" s="24">
        <f t="shared" si="54"/>
        <v>0.72727272727272729</v>
      </c>
      <c r="N1755" s="24">
        <f t="shared" si="55"/>
        <v>0.125</v>
      </c>
      <c r="O1755" s="34">
        <v>2</v>
      </c>
    </row>
    <row r="1756" spans="1:15" ht="14.25" customHeight="1">
      <c r="A1756" s="23">
        <v>2017</v>
      </c>
      <c r="B1756" s="23" t="s">
        <v>2367</v>
      </c>
      <c r="C1756" s="13" t="s">
        <v>1886</v>
      </c>
      <c r="D1756" s="13" t="s">
        <v>167</v>
      </c>
      <c r="E1756" s="13" t="s">
        <v>206</v>
      </c>
      <c r="F1756" s="24" t="s">
        <v>169</v>
      </c>
      <c r="G1756" s="13"/>
      <c r="H1756" s="13" t="s">
        <v>6</v>
      </c>
      <c r="I1756" s="34">
        <v>4</v>
      </c>
      <c r="J1756" s="34">
        <v>4</v>
      </c>
      <c r="K1756" s="34">
        <v>4</v>
      </c>
      <c r="L1756" s="34">
        <v>23</v>
      </c>
      <c r="M1756" s="24">
        <f t="shared" si="54"/>
        <v>1</v>
      </c>
      <c r="N1756" s="24">
        <f t="shared" si="55"/>
        <v>1</v>
      </c>
      <c r="O1756" s="34">
        <v>8</v>
      </c>
    </row>
    <row r="1757" spans="1:15" ht="14.25" customHeight="1">
      <c r="A1757" s="23">
        <v>2017</v>
      </c>
      <c r="B1757" s="23" t="s">
        <v>2367</v>
      </c>
      <c r="C1757" s="13" t="s">
        <v>1886</v>
      </c>
      <c r="D1757" s="13" t="s">
        <v>167</v>
      </c>
      <c r="E1757" s="13" t="s">
        <v>204</v>
      </c>
      <c r="F1757" s="24" t="s">
        <v>982</v>
      </c>
      <c r="G1757" s="13"/>
      <c r="H1757" s="13" t="s">
        <v>195</v>
      </c>
      <c r="I1757" s="34">
        <v>27</v>
      </c>
      <c r="J1757" s="34">
        <v>27</v>
      </c>
      <c r="K1757" s="34">
        <v>22</v>
      </c>
      <c r="L1757" s="34">
        <v>109</v>
      </c>
      <c r="M1757" s="24">
        <f t="shared" si="54"/>
        <v>1</v>
      </c>
      <c r="N1757" s="24">
        <f t="shared" si="55"/>
        <v>0.81481481481481477</v>
      </c>
      <c r="O1757" s="34">
        <v>22</v>
      </c>
    </row>
    <row r="1758" spans="1:15" ht="14.25" customHeight="1">
      <c r="A1758" s="23">
        <v>2017</v>
      </c>
      <c r="B1758" s="23" t="s">
        <v>2367</v>
      </c>
      <c r="C1758" s="13" t="s">
        <v>1886</v>
      </c>
      <c r="D1758" s="13" t="s">
        <v>167</v>
      </c>
      <c r="E1758" s="13" t="s">
        <v>204</v>
      </c>
      <c r="F1758" s="24" t="s">
        <v>168</v>
      </c>
      <c r="G1758" s="13"/>
      <c r="H1758" s="13" t="s">
        <v>6</v>
      </c>
      <c r="I1758" s="34">
        <v>48</v>
      </c>
      <c r="J1758" s="34">
        <v>45</v>
      </c>
      <c r="K1758" s="34">
        <v>20</v>
      </c>
      <c r="L1758" s="34">
        <v>101</v>
      </c>
      <c r="M1758" s="24">
        <f t="shared" si="54"/>
        <v>0.9375</v>
      </c>
      <c r="N1758" s="24">
        <f t="shared" si="55"/>
        <v>0.44444444444444442</v>
      </c>
      <c r="O1758" s="34">
        <v>8</v>
      </c>
    </row>
    <row r="1759" spans="1:15" ht="14.25" customHeight="1">
      <c r="A1759" s="23">
        <v>2017</v>
      </c>
      <c r="B1759" s="23" t="s">
        <v>2367</v>
      </c>
      <c r="C1759" s="13" t="s">
        <v>1886</v>
      </c>
      <c r="D1759" s="13" t="s">
        <v>167</v>
      </c>
      <c r="E1759" s="13" t="s">
        <v>204</v>
      </c>
      <c r="F1759" s="24" t="s">
        <v>1479</v>
      </c>
      <c r="G1759" s="13"/>
      <c r="H1759" s="13" t="s">
        <v>6</v>
      </c>
      <c r="I1759" s="34">
        <v>17</v>
      </c>
      <c r="J1759" s="34">
        <v>13</v>
      </c>
      <c r="K1759" s="34">
        <v>12</v>
      </c>
      <c r="L1759" s="34">
        <v>98</v>
      </c>
      <c r="M1759" s="24">
        <f t="shared" si="54"/>
        <v>0.76470588235294112</v>
      </c>
      <c r="N1759" s="24">
        <f t="shared" si="55"/>
        <v>0.92307692307692313</v>
      </c>
      <c r="O1759" s="34">
        <v>10</v>
      </c>
    </row>
    <row r="1760" spans="1:15" ht="14.25" customHeight="1">
      <c r="A1760" s="23">
        <v>2017</v>
      </c>
      <c r="B1760" s="23" t="s">
        <v>2367</v>
      </c>
      <c r="C1760" s="13" t="s">
        <v>1886</v>
      </c>
      <c r="D1760" s="13" t="s">
        <v>171</v>
      </c>
      <c r="E1760" s="13" t="s">
        <v>206</v>
      </c>
      <c r="F1760" s="24" t="s">
        <v>173</v>
      </c>
      <c r="G1760" s="13"/>
      <c r="H1760" s="13" t="s">
        <v>6</v>
      </c>
      <c r="I1760" s="34">
        <v>7</v>
      </c>
      <c r="J1760" s="34">
        <v>7</v>
      </c>
      <c r="K1760" s="34">
        <v>5</v>
      </c>
      <c r="L1760" s="34">
        <v>30</v>
      </c>
      <c r="M1760" s="24">
        <f t="shared" si="54"/>
        <v>1</v>
      </c>
      <c r="N1760" s="24">
        <f t="shared" si="55"/>
        <v>0.7142857142857143</v>
      </c>
      <c r="O1760" s="34">
        <v>3</v>
      </c>
    </row>
    <row r="1761" spans="1:15" ht="14.25" customHeight="1">
      <c r="A1761" s="23">
        <v>2017</v>
      </c>
      <c r="B1761" s="23" t="s">
        <v>2367</v>
      </c>
      <c r="C1761" s="13" t="s">
        <v>1886</v>
      </c>
      <c r="D1761" s="13" t="s">
        <v>848</v>
      </c>
      <c r="E1761" s="13" t="s">
        <v>206</v>
      </c>
      <c r="F1761" s="24" t="s">
        <v>40</v>
      </c>
      <c r="G1761" s="13"/>
      <c r="H1761" s="13" t="s">
        <v>6</v>
      </c>
      <c r="I1761" s="34">
        <v>0</v>
      </c>
      <c r="J1761" s="34">
        <v>0</v>
      </c>
      <c r="K1761" s="34">
        <v>0</v>
      </c>
      <c r="L1761" s="34">
        <v>14</v>
      </c>
      <c r="M1761" s="24">
        <f t="shared" si="54"/>
        <v>0</v>
      </c>
      <c r="N1761" s="24">
        <f t="shared" si="55"/>
        <v>0</v>
      </c>
      <c r="O1761" s="34">
        <v>4</v>
      </c>
    </row>
    <row r="1762" spans="1:15" ht="14.25" customHeight="1">
      <c r="A1762" s="23">
        <v>2017</v>
      </c>
      <c r="B1762" s="23" t="s">
        <v>2367</v>
      </c>
      <c r="C1762" s="13" t="s">
        <v>514</v>
      </c>
      <c r="D1762" s="13" t="s">
        <v>184</v>
      </c>
      <c r="E1762" s="13" t="s">
        <v>2704</v>
      </c>
      <c r="F1762" s="24" t="s">
        <v>135</v>
      </c>
      <c r="G1762" s="13"/>
      <c r="H1762" s="13" t="s">
        <v>6</v>
      </c>
      <c r="I1762" s="34">
        <v>16</v>
      </c>
      <c r="J1762" s="34">
        <v>5</v>
      </c>
      <c r="K1762" s="34">
        <v>5</v>
      </c>
      <c r="L1762" s="34">
        <v>5</v>
      </c>
      <c r="M1762" s="24">
        <f t="shared" si="54"/>
        <v>0.3125</v>
      </c>
      <c r="N1762" s="24">
        <f t="shared" si="55"/>
        <v>1</v>
      </c>
      <c r="O1762" s="34">
        <v>0</v>
      </c>
    </row>
    <row r="1763" spans="1:15" ht="14.25" customHeight="1">
      <c r="A1763" s="23">
        <v>2017</v>
      </c>
      <c r="B1763" s="23" t="s">
        <v>2367</v>
      </c>
      <c r="C1763" s="13" t="s">
        <v>514</v>
      </c>
      <c r="D1763" s="13" t="s">
        <v>184</v>
      </c>
      <c r="E1763" s="13" t="s">
        <v>2704</v>
      </c>
      <c r="F1763" s="24" t="s">
        <v>142</v>
      </c>
      <c r="G1763" s="13"/>
      <c r="H1763" s="13" t="s">
        <v>6</v>
      </c>
      <c r="I1763" s="34">
        <v>20</v>
      </c>
      <c r="J1763" s="34">
        <v>3</v>
      </c>
      <c r="K1763" s="34">
        <v>3</v>
      </c>
      <c r="L1763" s="34">
        <v>5</v>
      </c>
      <c r="M1763" s="24">
        <f t="shared" si="54"/>
        <v>0.15</v>
      </c>
      <c r="N1763" s="24">
        <f t="shared" si="55"/>
        <v>1</v>
      </c>
      <c r="O1763" s="34">
        <v>0</v>
      </c>
    </row>
    <row r="1764" spans="1:15" ht="14.25" customHeight="1">
      <c r="A1764" s="23">
        <v>2017</v>
      </c>
      <c r="B1764" s="23" t="s">
        <v>2367</v>
      </c>
      <c r="C1764" s="13" t="s">
        <v>514</v>
      </c>
      <c r="D1764" s="13" t="s">
        <v>184</v>
      </c>
      <c r="E1764" s="13" t="s">
        <v>206</v>
      </c>
      <c r="F1764" s="24" t="s">
        <v>40</v>
      </c>
      <c r="G1764" s="13"/>
      <c r="H1764" s="13" t="s">
        <v>6</v>
      </c>
      <c r="I1764" s="34">
        <v>51</v>
      </c>
      <c r="J1764" s="34">
        <v>30</v>
      </c>
      <c r="K1764" s="34">
        <v>24</v>
      </c>
      <c r="L1764" s="34">
        <v>47</v>
      </c>
      <c r="M1764" s="24">
        <f t="shared" si="54"/>
        <v>0.58823529411764708</v>
      </c>
      <c r="N1764" s="24">
        <f t="shared" si="55"/>
        <v>0.8</v>
      </c>
      <c r="O1764" s="34">
        <v>13</v>
      </c>
    </row>
    <row r="1765" spans="1:15" ht="14.25" customHeight="1">
      <c r="A1765" s="23">
        <v>2017</v>
      </c>
      <c r="B1765" s="23" t="s">
        <v>2367</v>
      </c>
      <c r="C1765" s="13" t="s">
        <v>514</v>
      </c>
      <c r="D1765" s="13" t="s">
        <v>184</v>
      </c>
      <c r="E1765" s="13" t="s">
        <v>204</v>
      </c>
      <c r="F1765" s="24" t="s">
        <v>1465</v>
      </c>
      <c r="G1765" s="13"/>
      <c r="H1765" s="13" t="s">
        <v>6</v>
      </c>
      <c r="I1765" s="34">
        <v>36</v>
      </c>
      <c r="J1765" s="34">
        <v>35</v>
      </c>
      <c r="K1765" s="34">
        <v>30</v>
      </c>
      <c r="L1765" s="34">
        <v>30</v>
      </c>
      <c r="M1765" s="24">
        <f t="shared" si="54"/>
        <v>0.97222222222222221</v>
      </c>
      <c r="N1765" s="24">
        <f t="shared" si="55"/>
        <v>0.8571428571428571</v>
      </c>
      <c r="O1765" s="34">
        <v>0</v>
      </c>
    </row>
    <row r="1766" spans="1:15" ht="14.25" customHeight="1">
      <c r="A1766" s="23">
        <v>2017</v>
      </c>
      <c r="B1766" s="23" t="s">
        <v>2367</v>
      </c>
      <c r="C1766" s="13" t="s">
        <v>514</v>
      </c>
      <c r="D1766" s="13" t="s">
        <v>184</v>
      </c>
      <c r="E1766" s="13" t="s">
        <v>204</v>
      </c>
      <c r="F1766" s="24" t="s">
        <v>1482</v>
      </c>
      <c r="G1766" s="13"/>
      <c r="H1766" s="13" t="s">
        <v>6</v>
      </c>
      <c r="I1766" s="34">
        <v>233</v>
      </c>
      <c r="J1766" s="34">
        <v>116</v>
      </c>
      <c r="K1766" s="34">
        <v>76</v>
      </c>
      <c r="L1766" s="34">
        <v>764</v>
      </c>
      <c r="M1766" s="24">
        <f t="shared" si="54"/>
        <v>0.4978540772532189</v>
      </c>
      <c r="N1766" s="24">
        <f t="shared" si="55"/>
        <v>0.65517241379310343</v>
      </c>
      <c r="O1766" s="34">
        <v>48</v>
      </c>
    </row>
    <row r="1767" spans="1:15" ht="14.25" customHeight="1">
      <c r="A1767" s="23">
        <v>2017</v>
      </c>
      <c r="B1767" s="23" t="s">
        <v>2367</v>
      </c>
      <c r="C1767" s="13" t="s">
        <v>514</v>
      </c>
      <c r="D1767" s="13" t="s">
        <v>184</v>
      </c>
      <c r="E1767" s="13" t="s">
        <v>204</v>
      </c>
      <c r="F1767" s="24" t="s">
        <v>1476</v>
      </c>
      <c r="G1767" s="13"/>
      <c r="H1767" s="13" t="s">
        <v>6</v>
      </c>
      <c r="I1767" s="34">
        <v>81</v>
      </c>
      <c r="J1767" s="34">
        <v>55</v>
      </c>
      <c r="K1767" s="34">
        <v>49</v>
      </c>
      <c r="L1767" s="34">
        <v>78</v>
      </c>
      <c r="M1767" s="24">
        <f t="shared" si="54"/>
        <v>0.67901234567901236</v>
      </c>
      <c r="N1767" s="24">
        <f t="shared" si="55"/>
        <v>0.89090909090909087</v>
      </c>
      <c r="O1767" s="34">
        <v>0</v>
      </c>
    </row>
    <row r="1768" spans="1:15" ht="14.25" customHeight="1">
      <c r="A1768" s="23">
        <v>2017</v>
      </c>
      <c r="B1768" s="23" t="s">
        <v>2367</v>
      </c>
      <c r="C1768" s="13" t="s">
        <v>514</v>
      </c>
      <c r="D1768" s="13" t="s">
        <v>23</v>
      </c>
      <c r="E1768" s="13" t="s">
        <v>207</v>
      </c>
      <c r="F1768" s="24" t="s">
        <v>2115</v>
      </c>
      <c r="G1768" s="13"/>
      <c r="H1768" s="13" t="s">
        <v>6</v>
      </c>
      <c r="I1768" s="34">
        <v>4</v>
      </c>
      <c r="J1768" s="34">
        <v>2</v>
      </c>
      <c r="K1768" s="34">
        <v>2</v>
      </c>
      <c r="L1768" s="34">
        <v>6</v>
      </c>
      <c r="M1768" s="24">
        <f t="shared" si="54"/>
        <v>0.5</v>
      </c>
      <c r="N1768" s="24">
        <f t="shared" si="55"/>
        <v>1</v>
      </c>
      <c r="O1768" s="34">
        <v>0</v>
      </c>
    </row>
    <row r="1769" spans="1:15" ht="14.25" customHeight="1">
      <c r="A1769" s="23">
        <v>2017</v>
      </c>
      <c r="B1769" s="23" t="s">
        <v>2367</v>
      </c>
      <c r="C1769" s="13" t="s">
        <v>514</v>
      </c>
      <c r="D1769" s="13" t="s">
        <v>23</v>
      </c>
      <c r="E1769" s="13" t="s">
        <v>205</v>
      </c>
      <c r="F1769" s="24" t="s">
        <v>174</v>
      </c>
      <c r="G1769" s="13"/>
      <c r="H1769" s="13" t="s">
        <v>6</v>
      </c>
      <c r="I1769" s="34">
        <v>21</v>
      </c>
      <c r="J1769" s="34">
        <v>20</v>
      </c>
      <c r="K1769" s="34">
        <v>19</v>
      </c>
      <c r="L1769" s="34">
        <v>46</v>
      </c>
      <c r="M1769" s="24">
        <f t="shared" si="54"/>
        <v>0.95238095238095233</v>
      </c>
      <c r="N1769" s="24">
        <f t="shared" si="55"/>
        <v>0.95</v>
      </c>
      <c r="O1769" s="34">
        <v>35</v>
      </c>
    </row>
    <row r="1770" spans="1:15" ht="14.25" customHeight="1">
      <c r="A1770" s="23">
        <v>2017</v>
      </c>
      <c r="B1770" s="23" t="s">
        <v>2367</v>
      </c>
      <c r="C1770" s="13" t="s">
        <v>514</v>
      </c>
      <c r="D1770" s="13" t="s">
        <v>23</v>
      </c>
      <c r="E1770" s="13" t="s">
        <v>205</v>
      </c>
      <c r="F1770" s="24" t="s">
        <v>25</v>
      </c>
      <c r="G1770" s="13"/>
      <c r="H1770" s="13" t="s">
        <v>6</v>
      </c>
      <c r="I1770" s="34">
        <v>12</v>
      </c>
      <c r="J1770" s="34">
        <v>10</v>
      </c>
      <c r="K1770" s="34">
        <v>10</v>
      </c>
      <c r="L1770" s="34">
        <v>26</v>
      </c>
      <c r="M1770" s="24">
        <f t="shared" si="54"/>
        <v>0.83333333333333337</v>
      </c>
      <c r="N1770" s="24">
        <f t="shared" si="55"/>
        <v>1</v>
      </c>
      <c r="O1770" s="34">
        <v>2</v>
      </c>
    </row>
    <row r="1771" spans="1:15" ht="14.25" customHeight="1">
      <c r="A1771" s="23">
        <v>2017</v>
      </c>
      <c r="B1771" s="23" t="s">
        <v>2367</v>
      </c>
      <c r="C1771" s="13" t="s">
        <v>514</v>
      </c>
      <c r="D1771" s="13" t="s">
        <v>23</v>
      </c>
      <c r="E1771" s="13" t="s">
        <v>205</v>
      </c>
      <c r="F1771" s="24" t="s">
        <v>175</v>
      </c>
      <c r="G1771" s="13"/>
      <c r="H1771" s="13" t="s">
        <v>6</v>
      </c>
      <c r="I1771" s="34">
        <v>33</v>
      </c>
      <c r="J1771" s="34">
        <v>32</v>
      </c>
      <c r="K1771" s="34">
        <v>18</v>
      </c>
      <c r="L1771" s="34">
        <v>53</v>
      </c>
      <c r="M1771" s="24">
        <f t="shared" si="54"/>
        <v>0.96969696969696972</v>
      </c>
      <c r="N1771" s="24">
        <f t="shared" si="55"/>
        <v>0.5625</v>
      </c>
      <c r="O1771" s="34">
        <v>37</v>
      </c>
    </row>
    <row r="1772" spans="1:15" ht="14.25" customHeight="1">
      <c r="A1772" s="23">
        <v>2017</v>
      </c>
      <c r="B1772" s="23" t="s">
        <v>2367</v>
      </c>
      <c r="C1772" s="13" t="s">
        <v>514</v>
      </c>
      <c r="D1772" s="13" t="s">
        <v>23</v>
      </c>
      <c r="E1772" s="13" t="s">
        <v>205</v>
      </c>
      <c r="F1772" s="24" t="s">
        <v>176</v>
      </c>
      <c r="G1772" s="13"/>
      <c r="H1772" s="13" t="s">
        <v>6</v>
      </c>
      <c r="I1772" s="34">
        <v>37</v>
      </c>
      <c r="J1772" s="34">
        <v>32</v>
      </c>
      <c r="K1772" s="34">
        <v>29</v>
      </c>
      <c r="L1772" s="34">
        <v>65</v>
      </c>
      <c r="M1772" s="24">
        <f t="shared" si="54"/>
        <v>0.86486486486486491</v>
      </c>
      <c r="N1772" s="24">
        <f t="shared" si="55"/>
        <v>0.90625</v>
      </c>
      <c r="O1772" s="34">
        <v>45</v>
      </c>
    </row>
    <row r="1773" spans="1:15" ht="14.25" customHeight="1">
      <c r="A1773" s="23">
        <v>2017</v>
      </c>
      <c r="B1773" s="23" t="s">
        <v>2367</v>
      </c>
      <c r="C1773" s="13" t="s">
        <v>514</v>
      </c>
      <c r="D1773" s="13" t="s">
        <v>23</v>
      </c>
      <c r="E1773" s="13" t="s">
        <v>205</v>
      </c>
      <c r="F1773" s="24" t="s">
        <v>177</v>
      </c>
      <c r="G1773" s="13"/>
      <c r="H1773" s="13" t="s">
        <v>6</v>
      </c>
      <c r="I1773" s="34">
        <v>22</v>
      </c>
      <c r="J1773" s="34">
        <v>20</v>
      </c>
      <c r="K1773" s="34">
        <v>16</v>
      </c>
      <c r="L1773" s="34">
        <v>29</v>
      </c>
      <c r="M1773" s="24">
        <f t="shared" si="54"/>
        <v>0.90909090909090906</v>
      </c>
      <c r="N1773" s="24">
        <f t="shared" si="55"/>
        <v>0.8</v>
      </c>
      <c r="O1773" s="34">
        <v>18</v>
      </c>
    </row>
    <row r="1774" spans="1:15" ht="14.25" customHeight="1">
      <c r="A1774" s="23">
        <v>2017</v>
      </c>
      <c r="B1774" s="23" t="s">
        <v>2367</v>
      </c>
      <c r="C1774" s="13" t="s">
        <v>514</v>
      </c>
      <c r="D1774" s="13" t="s">
        <v>23</v>
      </c>
      <c r="E1774" s="13" t="s">
        <v>205</v>
      </c>
      <c r="F1774" s="24" t="s">
        <v>178</v>
      </c>
      <c r="G1774" s="13"/>
      <c r="H1774" s="13" t="s">
        <v>6</v>
      </c>
      <c r="I1774" s="34">
        <v>0</v>
      </c>
      <c r="J1774" s="34">
        <v>0</v>
      </c>
      <c r="K1774" s="34">
        <v>0</v>
      </c>
      <c r="L1774" s="34">
        <v>0</v>
      </c>
      <c r="M1774" s="24">
        <f t="shared" si="54"/>
        <v>0</v>
      </c>
      <c r="N1774" s="24">
        <f t="shared" si="55"/>
        <v>0</v>
      </c>
      <c r="O1774" s="34">
        <v>14</v>
      </c>
    </row>
    <row r="1775" spans="1:15" ht="14.25" customHeight="1">
      <c r="A1775" s="23">
        <v>2017</v>
      </c>
      <c r="B1775" s="23" t="s">
        <v>2367</v>
      </c>
      <c r="C1775" s="13" t="s">
        <v>514</v>
      </c>
      <c r="D1775" s="13" t="s">
        <v>23</v>
      </c>
      <c r="E1775" s="13" t="s">
        <v>205</v>
      </c>
      <c r="F1775" s="24" t="s">
        <v>179</v>
      </c>
      <c r="G1775" s="13"/>
      <c r="H1775" s="13" t="s">
        <v>6</v>
      </c>
      <c r="I1775" s="34">
        <v>0</v>
      </c>
      <c r="J1775" s="34">
        <v>0</v>
      </c>
      <c r="K1775" s="34">
        <v>0</v>
      </c>
      <c r="L1775" s="34">
        <v>0</v>
      </c>
      <c r="M1775" s="24">
        <f t="shared" si="54"/>
        <v>0</v>
      </c>
      <c r="N1775" s="24">
        <f t="shared" si="55"/>
        <v>0</v>
      </c>
      <c r="O1775" s="34">
        <v>1</v>
      </c>
    </row>
    <row r="1776" spans="1:15" ht="14.25" customHeight="1">
      <c r="A1776" s="23">
        <v>2017</v>
      </c>
      <c r="B1776" s="23" t="s">
        <v>2367</v>
      </c>
      <c r="C1776" s="13" t="s">
        <v>514</v>
      </c>
      <c r="D1776" s="13" t="s">
        <v>23</v>
      </c>
      <c r="E1776" s="13" t="s">
        <v>206</v>
      </c>
      <c r="F1776" s="24" t="s">
        <v>1878</v>
      </c>
      <c r="G1776" s="13"/>
      <c r="H1776" s="13" t="s">
        <v>6</v>
      </c>
      <c r="I1776" s="34">
        <v>74</v>
      </c>
      <c r="J1776" s="34">
        <v>64</v>
      </c>
      <c r="K1776" s="34">
        <v>57</v>
      </c>
      <c r="L1776" s="34">
        <v>113</v>
      </c>
      <c r="M1776" s="24">
        <f t="shared" si="54"/>
        <v>0.86486486486486491</v>
      </c>
      <c r="N1776" s="24">
        <f t="shared" si="55"/>
        <v>0.890625</v>
      </c>
      <c r="O1776" s="34">
        <v>42</v>
      </c>
    </row>
    <row r="1777" spans="1:15" ht="14.25" customHeight="1">
      <c r="A1777" s="23">
        <v>2017</v>
      </c>
      <c r="B1777" s="23" t="s">
        <v>2367</v>
      </c>
      <c r="C1777" s="13" t="s">
        <v>514</v>
      </c>
      <c r="D1777" s="13" t="s">
        <v>23</v>
      </c>
      <c r="E1777" s="13" t="s">
        <v>206</v>
      </c>
      <c r="F1777" s="24" t="s">
        <v>6852</v>
      </c>
      <c r="G1777" s="13"/>
      <c r="H1777" s="13" t="s">
        <v>6</v>
      </c>
      <c r="I1777" s="34">
        <v>20</v>
      </c>
      <c r="J1777" s="34">
        <v>16</v>
      </c>
      <c r="K1777" s="34">
        <v>14</v>
      </c>
      <c r="L1777" s="34">
        <v>14</v>
      </c>
      <c r="M1777" s="24">
        <f t="shared" si="54"/>
        <v>0.8</v>
      </c>
      <c r="N1777" s="24">
        <f t="shared" si="55"/>
        <v>0.875</v>
      </c>
      <c r="O1777" s="34">
        <v>0</v>
      </c>
    </row>
    <row r="1778" spans="1:15" ht="14.25" customHeight="1">
      <c r="A1778" s="23">
        <v>2017</v>
      </c>
      <c r="B1778" s="23" t="s">
        <v>2367</v>
      </c>
      <c r="C1778" s="13" t="s">
        <v>514</v>
      </c>
      <c r="D1778" s="13" t="s">
        <v>23</v>
      </c>
      <c r="E1778" s="13" t="s">
        <v>206</v>
      </c>
      <c r="F1778" s="24" t="s">
        <v>6850</v>
      </c>
      <c r="G1778" s="13"/>
      <c r="H1778" s="13" t="s">
        <v>6</v>
      </c>
      <c r="I1778" s="34">
        <v>0</v>
      </c>
      <c r="J1778" s="34">
        <v>0</v>
      </c>
      <c r="K1778" s="34">
        <v>0</v>
      </c>
      <c r="L1778" s="34">
        <v>2</v>
      </c>
      <c r="M1778" s="24">
        <f t="shared" si="54"/>
        <v>0</v>
      </c>
      <c r="N1778" s="24">
        <f t="shared" si="55"/>
        <v>0</v>
      </c>
      <c r="O1778" s="34">
        <v>4</v>
      </c>
    </row>
    <row r="1779" spans="1:15" ht="14.25" customHeight="1">
      <c r="A1779" s="23">
        <v>2017</v>
      </c>
      <c r="B1779" s="23" t="s">
        <v>2367</v>
      </c>
      <c r="C1779" s="13" t="s">
        <v>514</v>
      </c>
      <c r="D1779" s="13" t="s">
        <v>23</v>
      </c>
      <c r="E1779" s="13" t="s">
        <v>206</v>
      </c>
      <c r="F1779" s="24" t="s">
        <v>6851</v>
      </c>
      <c r="G1779" s="13"/>
      <c r="H1779" s="13" t="s">
        <v>6</v>
      </c>
      <c r="I1779" s="34">
        <v>1</v>
      </c>
      <c r="J1779" s="34">
        <v>1</v>
      </c>
      <c r="K1779" s="34">
        <v>0</v>
      </c>
      <c r="L1779" s="34">
        <v>3</v>
      </c>
      <c r="M1779" s="24">
        <f t="shared" si="54"/>
        <v>1</v>
      </c>
      <c r="N1779" s="24">
        <f t="shared" si="55"/>
        <v>0</v>
      </c>
      <c r="O1779" s="34">
        <v>10</v>
      </c>
    </row>
    <row r="1780" spans="1:15" ht="14.25" customHeight="1">
      <c r="A1780" s="23">
        <v>2017</v>
      </c>
      <c r="B1780" s="23" t="s">
        <v>2367</v>
      </c>
      <c r="C1780" s="13" t="s">
        <v>514</v>
      </c>
      <c r="D1780" s="13" t="s">
        <v>23</v>
      </c>
      <c r="E1780" s="13" t="s">
        <v>206</v>
      </c>
      <c r="F1780" s="24" t="s">
        <v>3173</v>
      </c>
      <c r="G1780" s="13"/>
      <c r="H1780" s="13" t="s">
        <v>6</v>
      </c>
      <c r="I1780" s="34">
        <v>0</v>
      </c>
      <c r="J1780" s="34">
        <v>0</v>
      </c>
      <c r="K1780" s="34">
        <v>0</v>
      </c>
      <c r="L1780" s="34">
        <v>0</v>
      </c>
      <c r="M1780" s="24">
        <f t="shared" si="54"/>
        <v>0</v>
      </c>
      <c r="N1780" s="24">
        <f t="shared" si="55"/>
        <v>0</v>
      </c>
      <c r="O1780" s="34">
        <v>13</v>
      </c>
    </row>
    <row r="1781" spans="1:15" ht="14.25" customHeight="1">
      <c r="A1781" s="23">
        <v>2017</v>
      </c>
      <c r="B1781" s="23" t="s">
        <v>2367</v>
      </c>
      <c r="C1781" s="13" t="s">
        <v>514</v>
      </c>
      <c r="D1781" s="13" t="s">
        <v>23</v>
      </c>
      <c r="E1781" s="13" t="s">
        <v>206</v>
      </c>
      <c r="F1781" s="24" t="s">
        <v>1880</v>
      </c>
      <c r="G1781" s="13"/>
      <c r="H1781" s="13" t="s">
        <v>6</v>
      </c>
      <c r="I1781" s="34">
        <v>2</v>
      </c>
      <c r="J1781" s="34">
        <v>0</v>
      </c>
      <c r="K1781" s="34">
        <v>0</v>
      </c>
      <c r="L1781" s="34">
        <v>3</v>
      </c>
      <c r="M1781" s="24">
        <f t="shared" si="54"/>
        <v>0</v>
      </c>
      <c r="N1781" s="24">
        <f t="shared" si="55"/>
        <v>0</v>
      </c>
      <c r="O1781" s="34">
        <v>0</v>
      </c>
    </row>
    <row r="1782" spans="1:15" ht="14.25" customHeight="1">
      <c r="A1782" s="23">
        <v>2017</v>
      </c>
      <c r="B1782" s="23" t="s">
        <v>2367</v>
      </c>
      <c r="C1782" s="13" t="s">
        <v>514</v>
      </c>
      <c r="D1782" s="13" t="s">
        <v>23</v>
      </c>
      <c r="E1782" s="13" t="s">
        <v>206</v>
      </c>
      <c r="F1782" s="24" t="s">
        <v>1887</v>
      </c>
      <c r="G1782" s="13"/>
      <c r="H1782" s="13" t="s">
        <v>6</v>
      </c>
      <c r="I1782" s="34">
        <v>0</v>
      </c>
      <c r="J1782" s="34">
        <v>0</v>
      </c>
      <c r="K1782" s="34">
        <v>0</v>
      </c>
      <c r="L1782" s="34">
        <v>4</v>
      </c>
      <c r="M1782" s="24">
        <f t="shared" si="54"/>
        <v>0</v>
      </c>
      <c r="N1782" s="24">
        <f t="shared" si="55"/>
        <v>0</v>
      </c>
      <c r="O1782" s="34">
        <v>0</v>
      </c>
    </row>
    <row r="1783" spans="1:15" ht="14.25" customHeight="1">
      <c r="A1783" s="23">
        <v>2017</v>
      </c>
      <c r="B1783" s="23" t="s">
        <v>2367</v>
      </c>
      <c r="C1783" s="13" t="s">
        <v>514</v>
      </c>
      <c r="D1783" s="13" t="s">
        <v>23</v>
      </c>
      <c r="E1783" s="13" t="s">
        <v>206</v>
      </c>
      <c r="F1783" s="24" t="s">
        <v>985</v>
      </c>
      <c r="G1783" s="13"/>
      <c r="H1783" s="13" t="s">
        <v>6</v>
      </c>
      <c r="I1783" s="34">
        <v>24</v>
      </c>
      <c r="J1783" s="34">
        <v>24</v>
      </c>
      <c r="K1783" s="34">
        <v>18</v>
      </c>
      <c r="L1783" s="34">
        <v>44</v>
      </c>
      <c r="M1783" s="24">
        <f t="shared" si="54"/>
        <v>1</v>
      </c>
      <c r="N1783" s="24">
        <f t="shared" si="55"/>
        <v>0.75</v>
      </c>
      <c r="O1783" s="34">
        <v>2</v>
      </c>
    </row>
    <row r="1784" spans="1:15" ht="14.25" customHeight="1">
      <c r="A1784" s="23">
        <v>2017</v>
      </c>
      <c r="B1784" s="23" t="s">
        <v>2367</v>
      </c>
      <c r="C1784" s="13" t="s">
        <v>514</v>
      </c>
      <c r="D1784" s="13" t="s">
        <v>23</v>
      </c>
      <c r="E1784" s="13" t="s">
        <v>206</v>
      </c>
      <c r="F1784" s="24" t="s">
        <v>986</v>
      </c>
      <c r="G1784" s="13"/>
      <c r="H1784" s="13" t="s">
        <v>6</v>
      </c>
      <c r="I1784" s="34">
        <v>7</v>
      </c>
      <c r="J1784" s="34">
        <v>7</v>
      </c>
      <c r="K1784" s="34">
        <v>0</v>
      </c>
      <c r="L1784" s="34">
        <v>22</v>
      </c>
      <c r="M1784" s="24">
        <f t="shared" si="54"/>
        <v>1</v>
      </c>
      <c r="N1784" s="24">
        <f t="shared" si="55"/>
        <v>0</v>
      </c>
      <c r="O1784" s="34">
        <v>0</v>
      </c>
    </row>
    <row r="1785" spans="1:15" ht="14.25" customHeight="1">
      <c r="A1785" s="23">
        <v>2017</v>
      </c>
      <c r="B1785" s="23" t="s">
        <v>2367</v>
      </c>
      <c r="C1785" s="13" t="s">
        <v>514</v>
      </c>
      <c r="D1785" s="13" t="s">
        <v>23</v>
      </c>
      <c r="E1785" s="13" t="s">
        <v>204</v>
      </c>
      <c r="F1785" s="24" t="s">
        <v>1453</v>
      </c>
      <c r="G1785" s="13"/>
      <c r="H1785" s="13" t="s">
        <v>6</v>
      </c>
      <c r="I1785" s="34">
        <v>145</v>
      </c>
      <c r="J1785" s="34">
        <v>124</v>
      </c>
      <c r="K1785" s="34">
        <v>103</v>
      </c>
      <c r="L1785" s="34">
        <v>951</v>
      </c>
      <c r="M1785" s="24">
        <f t="shared" si="54"/>
        <v>0.85517241379310349</v>
      </c>
      <c r="N1785" s="24">
        <f t="shared" si="55"/>
        <v>0.83064516129032262</v>
      </c>
      <c r="O1785" s="34">
        <v>87</v>
      </c>
    </row>
    <row r="1786" spans="1:15" ht="14.25" customHeight="1">
      <c r="A1786" s="23">
        <v>2017</v>
      </c>
      <c r="B1786" s="23" t="s">
        <v>2367</v>
      </c>
      <c r="C1786" s="13" t="s">
        <v>514</v>
      </c>
      <c r="D1786" s="13" t="s">
        <v>23</v>
      </c>
      <c r="E1786" s="13" t="s">
        <v>204</v>
      </c>
      <c r="F1786" s="24" t="s">
        <v>1460</v>
      </c>
      <c r="G1786" s="13"/>
      <c r="H1786" s="13" t="s">
        <v>6</v>
      </c>
      <c r="I1786" s="34">
        <v>16</v>
      </c>
      <c r="J1786" s="34">
        <v>15</v>
      </c>
      <c r="K1786" s="34">
        <v>13</v>
      </c>
      <c r="L1786" s="34">
        <v>185</v>
      </c>
      <c r="M1786" s="24">
        <f t="shared" si="54"/>
        <v>0.9375</v>
      </c>
      <c r="N1786" s="24">
        <f t="shared" si="55"/>
        <v>0.8666666666666667</v>
      </c>
      <c r="O1786" s="34">
        <v>39</v>
      </c>
    </row>
    <row r="1787" spans="1:15" ht="14.25" customHeight="1">
      <c r="A1787" s="23">
        <v>2017</v>
      </c>
      <c r="B1787" s="23" t="s">
        <v>2367</v>
      </c>
      <c r="C1787" s="13" t="s">
        <v>514</v>
      </c>
      <c r="D1787" s="13" t="s">
        <v>23</v>
      </c>
      <c r="E1787" s="13" t="s">
        <v>204</v>
      </c>
      <c r="F1787" s="24" t="s">
        <v>1464</v>
      </c>
      <c r="G1787" s="13"/>
      <c r="H1787" s="13" t="s">
        <v>6</v>
      </c>
      <c r="I1787" s="34">
        <v>32</v>
      </c>
      <c r="J1787" s="34">
        <v>30</v>
      </c>
      <c r="K1787" s="34">
        <v>22</v>
      </c>
      <c r="L1787" s="34">
        <v>204</v>
      </c>
      <c r="M1787" s="24">
        <f t="shared" si="54"/>
        <v>0.9375</v>
      </c>
      <c r="N1787" s="24">
        <f t="shared" si="55"/>
        <v>0.73333333333333328</v>
      </c>
      <c r="O1787" s="34">
        <v>20</v>
      </c>
    </row>
    <row r="1788" spans="1:15" ht="14.25" customHeight="1">
      <c r="A1788" s="23">
        <v>2017</v>
      </c>
      <c r="B1788" s="23" t="s">
        <v>2367</v>
      </c>
      <c r="C1788" s="13" t="s">
        <v>514</v>
      </c>
      <c r="D1788" s="13" t="s">
        <v>23</v>
      </c>
      <c r="E1788" s="13" t="s">
        <v>204</v>
      </c>
      <c r="F1788" s="24" t="s">
        <v>1490</v>
      </c>
      <c r="G1788" s="13"/>
      <c r="H1788" s="13" t="s">
        <v>6</v>
      </c>
      <c r="I1788" s="34">
        <v>84</v>
      </c>
      <c r="J1788" s="34">
        <v>56</v>
      </c>
      <c r="K1788" s="34">
        <v>43</v>
      </c>
      <c r="L1788" s="34">
        <v>426</v>
      </c>
      <c r="M1788" s="24">
        <f t="shared" si="54"/>
        <v>0.66666666666666663</v>
      </c>
      <c r="N1788" s="24">
        <f t="shared" si="55"/>
        <v>0.7678571428571429</v>
      </c>
      <c r="O1788" s="34">
        <v>19</v>
      </c>
    </row>
    <row r="1789" spans="1:15" ht="14.25" customHeight="1">
      <c r="A1789" s="23">
        <v>2017</v>
      </c>
      <c r="B1789" s="23" t="s">
        <v>2367</v>
      </c>
      <c r="C1789" s="13" t="s">
        <v>514</v>
      </c>
      <c r="D1789" s="13" t="s">
        <v>185</v>
      </c>
      <c r="E1789" s="13" t="s">
        <v>207</v>
      </c>
      <c r="F1789" s="24" t="s">
        <v>166</v>
      </c>
      <c r="G1789" s="13"/>
      <c r="H1789" s="13" t="s">
        <v>6</v>
      </c>
      <c r="I1789" s="34">
        <v>6</v>
      </c>
      <c r="J1789" s="34">
        <v>2</v>
      </c>
      <c r="K1789" s="34">
        <v>0</v>
      </c>
      <c r="L1789" s="34">
        <v>0</v>
      </c>
      <c r="M1789" s="24">
        <f t="shared" si="54"/>
        <v>0.33333333333333331</v>
      </c>
      <c r="N1789" s="24">
        <f t="shared" si="55"/>
        <v>0</v>
      </c>
      <c r="O1789" s="34">
        <v>0</v>
      </c>
    </row>
    <row r="1790" spans="1:15" ht="14.25" customHeight="1">
      <c r="A1790" s="23">
        <v>2017</v>
      </c>
      <c r="B1790" s="23" t="s">
        <v>2367</v>
      </c>
      <c r="C1790" s="13" t="s">
        <v>514</v>
      </c>
      <c r="D1790" s="13" t="s">
        <v>185</v>
      </c>
      <c r="E1790" s="13" t="s">
        <v>205</v>
      </c>
      <c r="F1790" s="24" t="s">
        <v>186</v>
      </c>
      <c r="G1790" s="13"/>
      <c r="H1790" s="13" t="s">
        <v>6</v>
      </c>
      <c r="I1790" s="34">
        <v>39</v>
      </c>
      <c r="J1790" s="34">
        <v>38</v>
      </c>
      <c r="K1790" s="34">
        <v>31</v>
      </c>
      <c r="L1790" s="34">
        <v>58</v>
      </c>
      <c r="M1790" s="24">
        <f t="shared" si="54"/>
        <v>0.97435897435897434</v>
      </c>
      <c r="N1790" s="24">
        <f t="shared" si="55"/>
        <v>0.81578947368421051</v>
      </c>
      <c r="O1790" s="34">
        <v>42</v>
      </c>
    </row>
    <row r="1791" spans="1:15" ht="14.25" customHeight="1">
      <c r="A1791" s="23">
        <v>2017</v>
      </c>
      <c r="B1791" s="23" t="s">
        <v>2367</v>
      </c>
      <c r="C1791" s="13" t="s">
        <v>514</v>
      </c>
      <c r="D1791" s="13" t="s">
        <v>185</v>
      </c>
      <c r="E1791" s="13" t="s">
        <v>205</v>
      </c>
      <c r="F1791" s="24" t="s">
        <v>43</v>
      </c>
      <c r="G1791" s="13"/>
      <c r="H1791" s="13" t="s">
        <v>6</v>
      </c>
      <c r="I1791" s="34">
        <v>13</v>
      </c>
      <c r="J1791" s="34">
        <v>13</v>
      </c>
      <c r="K1791" s="34">
        <v>11</v>
      </c>
      <c r="L1791" s="34">
        <v>36</v>
      </c>
      <c r="M1791" s="24">
        <f t="shared" si="54"/>
        <v>1</v>
      </c>
      <c r="N1791" s="24">
        <f t="shared" si="55"/>
        <v>0.84615384615384615</v>
      </c>
      <c r="O1791" s="34">
        <v>10</v>
      </c>
    </row>
    <row r="1792" spans="1:15" ht="14.25" customHeight="1">
      <c r="A1792" s="23">
        <v>2017</v>
      </c>
      <c r="B1792" s="23" t="s">
        <v>2367</v>
      </c>
      <c r="C1792" s="13" t="s">
        <v>514</v>
      </c>
      <c r="D1792" s="13" t="s">
        <v>185</v>
      </c>
      <c r="E1792" s="13" t="s">
        <v>205</v>
      </c>
      <c r="F1792" s="24" t="s">
        <v>187</v>
      </c>
      <c r="G1792" s="13"/>
      <c r="H1792" s="13" t="s">
        <v>6</v>
      </c>
      <c r="I1792" s="34">
        <v>36</v>
      </c>
      <c r="J1792" s="34">
        <v>28</v>
      </c>
      <c r="K1792" s="34">
        <v>24</v>
      </c>
      <c r="L1792" s="34">
        <v>58</v>
      </c>
      <c r="M1792" s="24">
        <f t="shared" si="54"/>
        <v>0.77777777777777779</v>
      </c>
      <c r="N1792" s="24">
        <f t="shared" si="55"/>
        <v>0.8571428571428571</v>
      </c>
      <c r="O1792" s="34">
        <v>15</v>
      </c>
    </row>
    <row r="1793" spans="1:15" ht="14.25" customHeight="1">
      <c r="A1793" s="23">
        <v>2017</v>
      </c>
      <c r="B1793" s="23" t="s">
        <v>2367</v>
      </c>
      <c r="C1793" s="13" t="s">
        <v>514</v>
      </c>
      <c r="D1793" s="13" t="s">
        <v>185</v>
      </c>
      <c r="E1793" s="13" t="s">
        <v>205</v>
      </c>
      <c r="F1793" s="24" t="s">
        <v>188</v>
      </c>
      <c r="G1793" s="13"/>
      <c r="H1793" s="13" t="s">
        <v>6</v>
      </c>
      <c r="I1793" s="34">
        <v>39</v>
      </c>
      <c r="J1793" s="34">
        <v>30</v>
      </c>
      <c r="K1793" s="34">
        <v>28</v>
      </c>
      <c r="L1793" s="34">
        <v>70</v>
      </c>
      <c r="M1793" s="24">
        <f t="shared" si="54"/>
        <v>0.76923076923076927</v>
      </c>
      <c r="N1793" s="24">
        <f t="shared" si="55"/>
        <v>0.93333333333333335</v>
      </c>
      <c r="O1793" s="34">
        <v>36</v>
      </c>
    </row>
    <row r="1794" spans="1:15" ht="14.25" customHeight="1">
      <c r="A1794" s="23">
        <v>2017</v>
      </c>
      <c r="B1794" s="23" t="s">
        <v>2367</v>
      </c>
      <c r="C1794" s="13" t="s">
        <v>514</v>
      </c>
      <c r="D1794" s="13" t="s">
        <v>185</v>
      </c>
      <c r="E1794" s="13" t="s">
        <v>205</v>
      </c>
      <c r="F1794" s="24" t="s">
        <v>189</v>
      </c>
      <c r="G1794" s="13"/>
      <c r="H1794" s="13" t="s">
        <v>6</v>
      </c>
      <c r="I1794" s="34">
        <v>10</v>
      </c>
      <c r="J1794" s="34">
        <v>10</v>
      </c>
      <c r="K1794" s="34">
        <v>10</v>
      </c>
      <c r="L1794" s="34">
        <v>25</v>
      </c>
      <c r="M1794" s="24">
        <f t="shared" ref="M1794:M1857" si="56">+IFERROR(J1794/I1794,0)</f>
        <v>1</v>
      </c>
      <c r="N1794" s="24">
        <f t="shared" ref="N1794:N1857" si="57">+IFERROR(K1794/J1794,0)</f>
        <v>1</v>
      </c>
      <c r="O1794" s="34">
        <v>16</v>
      </c>
    </row>
    <row r="1795" spans="1:15" ht="14.25" customHeight="1">
      <c r="A1795" s="23">
        <v>2017</v>
      </c>
      <c r="B1795" s="23" t="s">
        <v>2367</v>
      </c>
      <c r="C1795" s="13" t="s">
        <v>514</v>
      </c>
      <c r="D1795" s="13" t="s">
        <v>185</v>
      </c>
      <c r="E1795" s="13" t="s">
        <v>206</v>
      </c>
      <c r="F1795" s="24" t="s">
        <v>1452</v>
      </c>
      <c r="G1795" s="13"/>
      <c r="H1795" s="13" t="s">
        <v>6</v>
      </c>
      <c r="I1795" s="34">
        <v>15</v>
      </c>
      <c r="J1795" s="34">
        <v>14</v>
      </c>
      <c r="K1795" s="34">
        <v>13</v>
      </c>
      <c r="L1795" s="34">
        <v>55</v>
      </c>
      <c r="M1795" s="24">
        <f t="shared" si="56"/>
        <v>0.93333333333333335</v>
      </c>
      <c r="N1795" s="24">
        <f t="shared" si="57"/>
        <v>0.9285714285714286</v>
      </c>
      <c r="O1795" s="34">
        <v>0</v>
      </c>
    </row>
    <row r="1796" spans="1:15" ht="14.25" customHeight="1">
      <c r="A1796" s="23">
        <v>2017</v>
      </c>
      <c r="B1796" s="23" t="s">
        <v>2367</v>
      </c>
      <c r="C1796" s="13" t="s">
        <v>514</v>
      </c>
      <c r="D1796" s="13" t="s">
        <v>185</v>
      </c>
      <c r="E1796" s="13" t="s">
        <v>206</v>
      </c>
      <c r="F1796" s="24" t="s">
        <v>1450</v>
      </c>
      <c r="G1796" s="13"/>
      <c r="H1796" s="13" t="s">
        <v>6</v>
      </c>
      <c r="I1796" s="34">
        <v>14</v>
      </c>
      <c r="J1796" s="34">
        <v>12</v>
      </c>
      <c r="K1796" s="34">
        <v>11</v>
      </c>
      <c r="L1796" s="34">
        <v>46</v>
      </c>
      <c r="M1796" s="24">
        <f t="shared" si="56"/>
        <v>0.8571428571428571</v>
      </c>
      <c r="N1796" s="24">
        <f t="shared" si="57"/>
        <v>0.91666666666666663</v>
      </c>
      <c r="O1796" s="34">
        <v>13</v>
      </c>
    </row>
    <row r="1797" spans="1:15" ht="14.25" customHeight="1">
      <c r="A1797" s="23">
        <v>2017</v>
      </c>
      <c r="B1797" s="23" t="s">
        <v>2367</v>
      </c>
      <c r="C1797" s="13" t="s">
        <v>514</v>
      </c>
      <c r="D1797" s="13" t="s">
        <v>185</v>
      </c>
      <c r="E1797" s="13" t="s">
        <v>206</v>
      </c>
      <c r="F1797" s="24" t="s">
        <v>191</v>
      </c>
      <c r="G1797" s="13"/>
      <c r="H1797" s="13" t="s">
        <v>6</v>
      </c>
      <c r="I1797" s="34">
        <v>38</v>
      </c>
      <c r="J1797" s="34">
        <v>37</v>
      </c>
      <c r="K1797" s="34">
        <v>25</v>
      </c>
      <c r="L1797" s="34">
        <v>118</v>
      </c>
      <c r="M1797" s="24">
        <f t="shared" si="56"/>
        <v>0.97368421052631582</v>
      </c>
      <c r="N1797" s="24">
        <f t="shared" si="57"/>
        <v>0.67567567567567566</v>
      </c>
      <c r="O1797" s="34">
        <v>21</v>
      </c>
    </row>
    <row r="1798" spans="1:15" ht="14.25" customHeight="1">
      <c r="A1798" s="23">
        <v>2017</v>
      </c>
      <c r="B1798" s="23" t="s">
        <v>2367</v>
      </c>
      <c r="C1798" s="13" t="s">
        <v>514</v>
      </c>
      <c r="D1798" s="13" t="s">
        <v>185</v>
      </c>
      <c r="E1798" s="13" t="s">
        <v>206</v>
      </c>
      <c r="F1798" s="24" t="s">
        <v>88</v>
      </c>
      <c r="G1798" s="13"/>
      <c r="H1798" s="13" t="s">
        <v>6</v>
      </c>
      <c r="I1798" s="34">
        <v>97</v>
      </c>
      <c r="J1798" s="34">
        <v>74</v>
      </c>
      <c r="K1798" s="34">
        <v>0</v>
      </c>
      <c r="L1798" s="34">
        <v>45</v>
      </c>
      <c r="M1798" s="24">
        <f t="shared" si="56"/>
        <v>0.76288659793814428</v>
      </c>
      <c r="N1798" s="24">
        <f t="shared" si="57"/>
        <v>0</v>
      </c>
      <c r="O1798" s="34">
        <v>0</v>
      </c>
    </row>
    <row r="1799" spans="1:15" ht="14.25" customHeight="1">
      <c r="A1799" s="23">
        <v>2017</v>
      </c>
      <c r="B1799" s="23" t="s">
        <v>2367</v>
      </c>
      <c r="C1799" s="13" t="s">
        <v>514</v>
      </c>
      <c r="D1799" s="13" t="s">
        <v>185</v>
      </c>
      <c r="E1799" s="13" t="s">
        <v>206</v>
      </c>
      <c r="F1799" s="24" t="s">
        <v>190</v>
      </c>
      <c r="G1799" s="13"/>
      <c r="H1799" s="13" t="s">
        <v>6</v>
      </c>
      <c r="I1799" s="34">
        <v>0</v>
      </c>
      <c r="J1799" s="34">
        <v>0</v>
      </c>
      <c r="K1799" s="34">
        <v>0</v>
      </c>
      <c r="L1799" s="34">
        <v>24</v>
      </c>
      <c r="M1799" s="24">
        <f t="shared" si="56"/>
        <v>0</v>
      </c>
      <c r="N1799" s="24">
        <f t="shared" si="57"/>
        <v>0</v>
      </c>
      <c r="O1799" s="34">
        <v>10</v>
      </c>
    </row>
    <row r="1800" spans="1:15" ht="14.25" customHeight="1">
      <c r="A1800" s="23">
        <v>2017</v>
      </c>
      <c r="B1800" s="23" t="s">
        <v>2367</v>
      </c>
      <c r="C1800" s="13" t="s">
        <v>514</v>
      </c>
      <c r="D1800" s="13" t="s">
        <v>185</v>
      </c>
      <c r="E1800" s="13" t="s">
        <v>206</v>
      </c>
      <c r="F1800" s="24" t="s">
        <v>193</v>
      </c>
      <c r="G1800" s="13"/>
      <c r="H1800" s="13" t="s">
        <v>6</v>
      </c>
      <c r="I1800" s="34">
        <v>25</v>
      </c>
      <c r="J1800" s="34">
        <v>23</v>
      </c>
      <c r="K1800" s="34">
        <v>17</v>
      </c>
      <c r="L1800" s="34">
        <v>36</v>
      </c>
      <c r="M1800" s="24">
        <f t="shared" si="56"/>
        <v>0.92</v>
      </c>
      <c r="N1800" s="24">
        <f t="shared" si="57"/>
        <v>0.73913043478260865</v>
      </c>
      <c r="O1800" s="34">
        <v>10</v>
      </c>
    </row>
    <row r="1801" spans="1:15" ht="14.25" customHeight="1">
      <c r="A1801" s="23">
        <v>2017</v>
      </c>
      <c r="B1801" s="23" t="s">
        <v>2367</v>
      </c>
      <c r="C1801" s="13" t="s">
        <v>514</v>
      </c>
      <c r="D1801" s="13" t="s">
        <v>185</v>
      </c>
      <c r="E1801" s="13" t="s">
        <v>204</v>
      </c>
      <c r="F1801" s="24" t="s">
        <v>559</v>
      </c>
      <c r="G1801" s="13"/>
      <c r="H1801" s="13" t="s">
        <v>6</v>
      </c>
      <c r="I1801" s="34">
        <v>85</v>
      </c>
      <c r="J1801" s="34">
        <v>61</v>
      </c>
      <c r="K1801" s="34">
        <v>55</v>
      </c>
      <c r="L1801" s="34">
        <v>396</v>
      </c>
      <c r="M1801" s="24">
        <f t="shared" si="56"/>
        <v>0.71764705882352942</v>
      </c>
      <c r="N1801" s="24">
        <f t="shared" si="57"/>
        <v>0.90163934426229508</v>
      </c>
      <c r="O1801" s="34">
        <v>8</v>
      </c>
    </row>
    <row r="1802" spans="1:15" ht="14.25" customHeight="1">
      <c r="A1802" s="23">
        <v>2017</v>
      </c>
      <c r="B1802" s="23" t="s">
        <v>2367</v>
      </c>
      <c r="C1802" s="13" t="s">
        <v>514</v>
      </c>
      <c r="D1802" s="13" t="s">
        <v>185</v>
      </c>
      <c r="E1802" s="13" t="s">
        <v>204</v>
      </c>
      <c r="F1802" s="24" t="s">
        <v>1455</v>
      </c>
      <c r="G1802" s="13"/>
      <c r="H1802" s="13" t="s">
        <v>6</v>
      </c>
      <c r="I1802" s="34">
        <v>22</v>
      </c>
      <c r="J1802" s="34">
        <v>22</v>
      </c>
      <c r="K1802" s="34">
        <v>20</v>
      </c>
      <c r="L1802" s="34">
        <v>154</v>
      </c>
      <c r="M1802" s="24">
        <f t="shared" si="56"/>
        <v>1</v>
      </c>
      <c r="N1802" s="24">
        <f t="shared" si="57"/>
        <v>0.90909090909090906</v>
      </c>
      <c r="O1802" s="34">
        <v>4</v>
      </c>
    </row>
    <row r="1803" spans="1:15" ht="14.25" customHeight="1">
      <c r="A1803" s="23">
        <v>2017</v>
      </c>
      <c r="B1803" s="23" t="s">
        <v>2367</v>
      </c>
      <c r="C1803" s="13" t="s">
        <v>514</v>
      </c>
      <c r="D1803" s="13" t="s">
        <v>185</v>
      </c>
      <c r="E1803" s="13" t="s">
        <v>204</v>
      </c>
      <c r="F1803" s="24" t="s">
        <v>1458</v>
      </c>
      <c r="G1803" s="13"/>
      <c r="H1803" s="13" t="s">
        <v>6</v>
      </c>
      <c r="I1803" s="34">
        <v>36</v>
      </c>
      <c r="J1803" s="34">
        <v>34</v>
      </c>
      <c r="K1803" s="34">
        <v>32</v>
      </c>
      <c r="L1803" s="34">
        <v>199</v>
      </c>
      <c r="M1803" s="24">
        <f t="shared" si="56"/>
        <v>0.94444444444444442</v>
      </c>
      <c r="N1803" s="24">
        <f t="shared" si="57"/>
        <v>0.94117647058823528</v>
      </c>
      <c r="O1803" s="34">
        <v>20</v>
      </c>
    </row>
    <row r="1804" spans="1:15" ht="14.25" customHeight="1">
      <c r="A1804" s="23">
        <v>2017</v>
      </c>
      <c r="B1804" s="23" t="s">
        <v>2367</v>
      </c>
      <c r="C1804" s="13" t="s">
        <v>514</v>
      </c>
      <c r="D1804" s="13" t="s">
        <v>185</v>
      </c>
      <c r="E1804" s="13" t="s">
        <v>204</v>
      </c>
      <c r="F1804" s="24" t="s">
        <v>1485</v>
      </c>
      <c r="G1804" s="13"/>
      <c r="H1804" s="13" t="s">
        <v>6</v>
      </c>
      <c r="I1804" s="34">
        <v>52</v>
      </c>
      <c r="J1804" s="34">
        <v>46</v>
      </c>
      <c r="K1804" s="34">
        <v>37</v>
      </c>
      <c r="L1804" s="34">
        <v>258</v>
      </c>
      <c r="M1804" s="24">
        <f t="shared" si="56"/>
        <v>0.88461538461538458</v>
      </c>
      <c r="N1804" s="24">
        <f t="shared" si="57"/>
        <v>0.80434782608695654</v>
      </c>
      <c r="O1804" s="34">
        <v>22</v>
      </c>
    </row>
    <row r="1805" spans="1:15" ht="14.25" customHeight="1">
      <c r="A1805" s="23">
        <v>2017</v>
      </c>
      <c r="B1805" s="23" t="s">
        <v>2367</v>
      </c>
      <c r="C1805" s="13" t="s">
        <v>514</v>
      </c>
      <c r="D1805" s="13" t="s">
        <v>185</v>
      </c>
      <c r="E1805" s="13" t="s">
        <v>204</v>
      </c>
      <c r="F1805" s="24" t="s">
        <v>1461</v>
      </c>
      <c r="G1805" s="13"/>
      <c r="H1805" s="13" t="s">
        <v>6</v>
      </c>
      <c r="I1805" s="34">
        <v>123</v>
      </c>
      <c r="J1805" s="34">
        <v>102</v>
      </c>
      <c r="K1805" s="34">
        <v>76</v>
      </c>
      <c r="L1805" s="34">
        <v>745</v>
      </c>
      <c r="M1805" s="24">
        <f t="shared" si="56"/>
        <v>0.82926829268292679</v>
      </c>
      <c r="N1805" s="24">
        <f t="shared" si="57"/>
        <v>0.74509803921568629</v>
      </c>
      <c r="O1805" s="34">
        <v>32</v>
      </c>
    </row>
    <row r="1806" spans="1:15" ht="14.25" customHeight="1">
      <c r="A1806" s="23">
        <v>2017</v>
      </c>
      <c r="B1806" s="23" t="s">
        <v>2367</v>
      </c>
      <c r="C1806" s="13" t="s">
        <v>514</v>
      </c>
      <c r="D1806" s="13" t="s">
        <v>185</v>
      </c>
      <c r="E1806" s="13" t="s">
        <v>204</v>
      </c>
      <c r="F1806" s="24" t="s">
        <v>1488</v>
      </c>
      <c r="G1806" s="13"/>
      <c r="H1806" s="13" t="s">
        <v>6</v>
      </c>
      <c r="I1806" s="34">
        <v>51</v>
      </c>
      <c r="J1806" s="34">
        <v>49</v>
      </c>
      <c r="K1806" s="34">
        <v>40</v>
      </c>
      <c r="L1806" s="34">
        <v>261</v>
      </c>
      <c r="M1806" s="24">
        <f t="shared" si="56"/>
        <v>0.96078431372549022</v>
      </c>
      <c r="N1806" s="24">
        <f t="shared" si="57"/>
        <v>0.81632653061224492</v>
      </c>
      <c r="O1806" s="34">
        <v>26</v>
      </c>
    </row>
    <row r="1807" spans="1:15" ht="14.25" customHeight="1">
      <c r="A1807" s="23">
        <v>2017</v>
      </c>
      <c r="B1807" s="23" t="s">
        <v>2367</v>
      </c>
      <c r="C1807" s="13" t="s">
        <v>514</v>
      </c>
      <c r="D1807" s="13" t="s">
        <v>185</v>
      </c>
      <c r="E1807" s="13" t="s">
        <v>204</v>
      </c>
      <c r="F1807" s="24" t="s">
        <v>1468</v>
      </c>
      <c r="G1807" s="13"/>
      <c r="H1807" s="13" t="s">
        <v>6</v>
      </c>
      <c r="I1807" s="34">
        <v>11</v>
      </c>
      <c r="J1807" s="34">
        <v>11</v>
      </c>
      <c r="K1807" s="34">
        <v>11</v>
      </c>
      <c r="L1807" s="34">
        <v>42</v>
      </c>
      <c r="M1807" s="24">
        <f t="shared" si="56"/>
        <v>1</v>
      </c>
      <c r="N1807" s="24">
        <f t="shared" si="57"/>
        <v>1</v>
      </c>
      <c r="O1807" s="34">
        <v>7</v>
      </c>
    </row>
    <row r="1808" spans="1:15" ht="14.25" customHeight="1">
      <c r="A1808" s="23">
        <v>2017</v>
      </c>
      <c r="B1808" s="23" t="s">
        <v>2367</v>
      </c>
      <c r="C1808" s="13" t="s">
        <v>514</v>
      </c>
      <c r="D1808" s="13" t="s">
        <v>185</v>
      </c>
      <c r="E1808" s="13" t="s">
        <v>204</v>
      </c>
      <c r="F1808" s="24" t="s">
        <v>584</v>
      </c>
      <c r="G1808" s="13"/>
      <c r="H1808" s="13" t="s">
        <v>6</v>
      </c>
      <c r="I1808" s="34">
        <v>88</v>
      </c>
      <c r="J1808" s="34">
        <v>65</v>
      </c>
      <c r="K1808" s="34">
        <v>50</v>
      </c>
      <c r="L1808" s="34">
        <v>544</v>
      </c>
      <c r="M1808" s="24">
        <f t="shared" si="56"/>
        <v>0.73863636363636365</v>
      </c>
      <c r="N1808" s="24">
        <f t="shared" si="57"/>
        <v>0.76923076923076927</v>
      </c>
      <c r="O1808" s="34">
        <v>42</v>
      </c>
    </row>
    <row r="1809" spans="1:15" ht="14.25" customHeight="1">
      <c r="A1809" s="23">
        <v>2017</v>
      </c>
      <c r="B1809" s="23" t="s">
        <v>2367</v>
      </c>
      <c r="C1809" s="13" t="s">
        <v>514</v>
      </c>
      <c r="D1809" s="13" t="s">
        <v>104</v>
      </c>
      <c r="E1809" s="13" t="s">
        <v>207</v>
      </c>
      <c r="F1809" s="24" t="s">
        <v>119</v>
      </c>
      <c r="G1809" s="13"/>
      <c r="H1809" s="13" t="s">
        <v>6</v>
      </c>
      <c r="I1809" s="34">
        <v>5</v>
      </c>
      <c r="J1809" s="34">
        <v>5</v>
      </c>
      <c r="K1809" s="34">
        <v>2</v>
      </c>
      <c r="L1809" s="34">
        <v>6</v>
      </c>
      <c r="M1809" s="24">
        <f t="shared" si="56"/>
        <v>1</v>
      </c>
      <c r="N1809" s="24">
        <f t="shared" si="57"/>
        <v>0.4</v>
      </c>
      <c r="O1809" s="34">
        <v>0</v>
      </c>
    </row>
    <row r="1810" spans="1:15" ht="14.25" customHeight="1">
      <c r="A1810" s="23">
        <v>2017</v>
      </c>
      <c r="B1810" s="23" t="s">
        <v>2367</v>
      </c>
      <c r="C1810" s="13" t="s">
        <v>514</v>
      </c>
      <c r="D1810" s="13" t="s">
        <v>104</v>
      </c>
      <c r="E1810" s="13" t="s">
        <v>205</v>
      </c>
      <c r="F1810" s="24" t="s">
        <v>108</v>
      </c>
      <c r="G1810" s="13"/>
      <c r="H1810" s="13" t="s">
        <v>6</v>
      </c>
      <c r="I1810" s="34">
        <v>20</v>
      </c>
      <c r="J1810" s="34">
        <v>20</v>
      </c>
      <c r="K1810" s="34">
        <v>14</v>
      </c>
      <c r="L1810" s="34">
        <v>49</v>
      </c>
      <c r="M1810" s="24">
        <f t="shared" si="56"/>
        <v>1</v>
      </c>
      <c r="N1810" s="24">
        <f t="shared" si="57"/>
        <v>0.7</v>
      </c>
      <c r="O1810" s="34">
        <v>28</v>
      </c>
    </row>
    <row r="1811" spans="1:15" ht="14.25" customHeight="1">
      <c r="A1811" s="23">
        <v>2017</v>
      </c>
      <c r="B1811" s="23" t="s">
        <v>2367</v>
      </c>
      <c r="C1811" s="13" t="s">
        <v>514</v>
      </c>
      <c r="D1811" s="13" t="s">
        <v>104</v>
      </c>
      <c r="E1811" s="13" t="s">
        <v>205</v>
      </c>
      <c r="F1811" s="24" t="s">
        <v>1881</v>
      </c>
      <c r="G1811" s="13"/>
      <c r="H1811" s="13" t="s">
        <v>6</v>
      </c>
      <c r="I1811" s="34">
        <v>11</v>
      </c>
      <c r="J1811" s="34">
        <v>11</v>
      </c>
      <c r="K1811" s="34">
        <v>5</v>
      </c>
      <c r="L1811" s="34">
        <v>8</v>
      </c>
      <c r="M1811" s="24">
        <f t="shared" si="56"/>
        <v>1</v>
      </c>
      <c r="N1811" s="24">
        <f t="shared" si="57"/>
        <v>0.45454545454545453</v>
      </c>
      <c r="O1811" s="34">
        <v>11</v>
      </c>
    </row>
    <row r="1812" spans="1:15" ht="14.25" customHeight="1">
      <c r="A1812" s="23">
        <v>2017</v>
      </c>
      <c r="B1812" s="23" t="s">
        <v>2367</v>
      </c>
      <c r="C1812" s="13" t="s">
        <v>514</v>
      </c>
      <c r="D1812" s="13" t="s">
        <v>104</v>
      </c>
      <c r="E1812" s="13" t="s">
        <v>205</v>
      </c>
      <c r="F1812" s="24" t="s">
        <v>197</v>
      </c>
      <c r="G1812" s="13"/>
      <c r="H1812" s="13" t="s">
        <v>6</v>
      </c>
      <c r="I1812" s="34">
        <v>6</v>
      </c>
      <c r="J1812" s="34">
        <v>6</v>
      </c>
      <c r="K1812" s="34">
        <v>0</v>
      </c>
      <c r="L1812" s="34">
        <v>19</v>
      </c>
      <c r="M1812" s="24">
        <f t="shared" si="56"/>
        <v>1</v>
      </c>
      <c r="N1812" s="24">
        <f t="shared" si="57"/>
        <v>0</v>
      </c>
      <c r="O1812" s="34">
        <v>9</v>
      </c>
    </row>
    <row r="1813" spans="1:15" ht="14.25" customHeight="1">
      <c r="A1813" s="23">
        <v>2017</v>
      </c>
      <c r="B1813" s="23" t="s">
        <v>2367</v>
      </c>
      <c r="C1813" s="13" t="s">
        <v>514</v>
      </c>
      <c r="D1813" s="13" t="s">
        <v>104</v>
      </c>
      <c r="E1813" s="13" t="s">
        <v>205</v>
      </c>
      <c r="F1813" s="24" t="s">
        <v>110</v>
      </c>
      <c r="G1813" s="13"/>
      <c r="H1813" s="13" t="s">
        <v>6</v>
      </c>
      <c r="I1813" s="34">
        <v>15</v>
      </c>
      <c r="J1813" s="34">
        <v>14</v>
      </c>
      <c r="K1813" s="34">
        <v>12</v>
      </c>
      <c r="L1813" s="34">
        <v>42</v>
      </c>
      <c r="M1813" s="24">
        <f t="shared" si="56"/>
        <v>0.93333333333333335</v>
      </c>
      <c r="N1813" s="24">
        <f t="shared" si="57"/>
        <v>0.8571428571428571</v>
      </c>
      <c r="O1813" s="34">
        <v>14</v>
      </c>
    </row>
    <row r="1814" spans="1:15" ht="14.25" customHeight="1">
      <c r="A1814" s="23">
        <v>2017</v>
      </c>
      <c r="B1814" s="23" t="s">
        <v>2367</v>
      </c>
      <c r="C1814" s="13" t="s">
        <v>514</v>
      </c>
      <c r="D1814" s="13" t="s">
        <v>104</v>
      </c>
      <c r="E1814" s="13" t="s">
        <v>205</v>
      </c>
      <c r="F1814" s="24" t="s">
        <v>3046</v>
      </c>
      <c r="G1814" s="13"/>
      <c r="H1814" s="13" t="s">
        <v>6</v>
      </c>
      <c r="I1814" s="34">
        <v>3</v>
      </c>
      <c r="J1814" s="34">
        <v>3</v>
      </c>
      <c r="K1814" s="34">
        <v>1</v>
      </c>
      <c r="L1814" s="34">
        <v>5</v>
      </c>
      <c r="M1814" s="24">
        <f t="shared" si="56"/>
        <v>1</v>
      </c>
      <c r="N1814" s="24">
        <f t="shared" si="57"/>
        <v>0.33333333333333331</v>
      </c>
      <c r="O1814" s="34">
        <v>2</v>
      </c>
    </row>
    <row r="1815" spans="1:15" ht="14.25" customHeight="1">
      <c r="A1815" s="23">
        <v>2017</v>
      </c>
      <c r="B1815" s="23" t="s">
        <v>2367</v>
      </c>
      <c r="C1815" s="13" t="s">
        <v>514</v>
      </c>
      <c r="D1815" s="13" t="s">
        <v>104</v>
      </c>
      <c r="E1815" s="13" t="s">
        <v>206</v>
      </c>
      <c r="F1815" s="24" t="s">
        <v>198</v>
      </c>
      <c r="G1815" s="13"/>
      <c r="H1815" s="13" t="s">
        <v>6</v>
      </c>
      <c r="I1815" s="34">
        <v>14</v>
      </c>
      <c r="J1815" s="34">
        <v>12</v>
      </c>
      <c r="K1815" s="34">
        <v>8</v>
      </c>
      <c r="L1815" s="34">
        <v>35</v>
      </c>
      <c r="M1815" s="24">
        <f t="shared" si="56"/>
        <v>0.8571428571428571</v>
      </c>
      <c r="N1815" s="24">
        <f t="shared" si="57"/>
        <v>0.66666666666666663</v>
      </c>
      <c r="O1815" s="34">
        <v>11</v>
      </c>
    </row>
    <row r="1816" spans="1:15" ht="14.25" customHeight="1">
      <c r="A1816" s="23">
        <v>2017</v>
      </c>
      <c r="B1816" s="23" t="s">
        <v>2367</v>
      </c>
      <c r="C1816" s="13" t="s">
        <v>514</v>
      </c>
      <c r="D1816" s="13" t="s">
        <v>104</v>
      </c>
      <c r="E1816" s="13" t="s">
        <v>206</v>
      </c>
      <c r="F1816" s="24" t="s">
        <v>115</v>
      </c>
      <c r="G1816" s="13"/>
      <c r="H1816" s="13" t="s">
        <v>6</v>
      </c>
      <c r="I1816" s="34">
        <v>25</v>
      </c>
      <c r="J1816" s="34">
        <v>22</v>
      </c>
      <c r="K1816" s="34">
        <v>13</v>
      </c>
      <c r="L1816" s="34">
        <v>38</v>
      </c>
      <c r="M1816" s="24">
        <f t="shared" si="56"/>
        <v>0.88</v>
      </c>
      <c r="N1816" s="24">
        <f t="shared" si="57"/>
        <v>0.59090909090909094</v>
      </c>
      <c r="O1816" s="34">
        <v>3</v>
      </c>
    </row>
    <row r="1817" spans="1:15" ht="14.25" customHeight="1">
      <c r="A1817" s="23">
        <v>2017</v>
      </c>
      <c r="B1817" s="23" t="s">
        <v>2367</v>
      </c>
      <c r="C1817" s="13" t="s">
        <v>514</v>
      </c>
      <c r="D1817" s="13" t="s">
        <v>104</v>
      </c>
      <c r="E1817" s="13" t="s">
        <v>206</v>
      </c>
      <c r="F1817" s="24" t="s">
        <v>1422</v>
      </c>
      <c r="G1817" s="13"/>
      <c r="H1817" s="13" t="s">
        <v>6</v>
      </c>
      <c r="I1817" s="34">
        <v>7</v>
      </c>
      <c r="J1817" s="34">
        <v>7</v>
      </c>
      <c r="K1817" s="34">
        <v>5</v>
      </c>
      <c r="L1817" s="34">
        <v>18</v>
      </c>
      <c r="M1817" s="24">
        <f t="shared" si="56"/>
        <v>1</v>
      </c>
      <c r="N1817" s="24">
        <f t="shared" si="57"/>
        <v>0.7142857142857143</v>
      </c>
      <c r="O1817" s="34">
        <v>0</v>
      </c>
    </row>
    <row r="1818" spans="1:15" ht="14.25" customHeight="1">
      <c r="A1818" s="23">
        <v>2017</v>
      </c>
      <c r="B1818" s="23" t="s">
        <v>2367</v>
      </c>
      <c r="C1818" s="13" t="s">
        <v>514</v>
      </c>
      <c r="D1818" s="13" t="s">
        <v>104</v>
      </c>
      <c r="E1818" s="13" t="s">
        <v>204</v>
      </c>
      <c r="F1818" s="24" t="s">
        <v>1457</v>
      </c>
      <c r="G1818" s="13"/>
      <c r="H1818" s="13" t="s">
        <v>6</v>
      </c>
      <c r="I1818" s="34">
        <v>25</v>
      </c>
      <c r="J1818" s="34">
        <v>25</v>
      </c>
      <c r="K1818" s="34">
        <v>17</v>
      </c>
      <c r="L1818" s="34">
        <v>143</v>
      </c>
      <c r="M1818" s="24">
        <f t="shared" si="56"/>
        <v>1</v>
      </c>
      <c r="N1818" s="24">
        <f t="shared" si="57"/>
        <v>0.68</v>
      </c>
      <c r="O1818" s="34">
        <v>4</v>
      </c>
    </row>
    <row r="1819" spans="1:15" ht="14.25" customHeight="1">
      <c r="A1819" s="23">
        <v>2017</v>
      </c>
      <c r="B1819" s="23" t="s">
        <v>2367</v>
      </c>
      <c r="C1819" s="13" t="s">
        <v>514</v>
      </c>
      <c r="D1819" s="13" t="s">
        <v>104</v>
      </c>
      <c r="E1819" s="13" t="s">
        <v>204</v>
      </c>
      <c r="F1819" s="24" t="s">
        <v>1486</v>
      </c>
      <c r="G1819" s="13"/>
      <c r="H1819" s="13" t="s">
        <v>6</v>
      </c>
      <c r="I1819" s="34">
        <v>78</v>
      </c>
      <c r="J1819" s="34">
        <v>73</v>
      </c>
      <c r="K1819" s="34">
        <v>64</v>
      </c>
      <c r="L1819" s="34">
        <v>651</v>
      </c>
      <c r="M1819" s="24">
        <f t="shared" si="56"/>
        <v>0.9358974358974359</v>
      </c>
      <c r="N1819" s="24">
        <f t="shared" si="57"/>
        <v>0.87671232876712324</v>
      </c>
      <c r="O1819" s="34">
        <v>45</v>
      </c>
    </row>
    <row r="1820" spans="1:15" ht="14.25" customHeight="1">
      <c r="A1820" s="23">
        <v>2017</v>
      </c>
      <c r="B1820" s="23" t="s">
        <v>2367</v>
      </c>
      <c r="C1820" s="13" t="s">
        <v>514</v>
      </c>
      <c r="D1820" s="13" t="s">
        <v>104</v>
      </c>
      <c r="E1820" s="13" t="s">
        <v>204</v>
      </c>
      <c r="F1820" s="24" t="s">
        <v>1489</v>
      </c>
      <c r="G1820" s="13"/>
      <c r="H1820" s="13" t="s">
        <v>6</v>
      </c>
      <c r="I1820" s="34">
        <v>27</v>
      </c>
      <c r="J1820" s="34">
        <v>26</v>
      </c>
      <c r="K1820" s="34">
        <v>26</v>
      </c>
      <c r="L1820" s="34">
        <v>175</v>
      </c>
      <c r="M1820" s="24">
        <f t="shared" si="56"/>
        <v>0.96296296296296291</v>
      </c>
      <c r="N1820" s="24">
        <f t="shared" si="57"/>
        <v>1</v>
      </c>
      <c r="O1820" s="34">
        <v>13</v>
      </c>
    </row>
    <row r="1821" spans="1:15" ht="14.25" customHeight="1">
      <c r="A1821" s="23">
        <v>2017</v>
      </c>
      <c r="B1821" s="23" t="s">
        <v>2367</v>
      </c>
      <c r="C1821" s="13" t="s">
        <v>514</v>
      </c>
      <c r="D1821" s="13" t="s">
        <v>104</v>
      </c>
      <c r="E1821" s="13" t="s">
        <v>204</v>
      </c>
      <c r="F1821" s="24" t="s">
        <v>1471</v>
      </c>
      <c r="G1821" s="13"/>
      <c r="H1821" s="13" t="s">
        <v>6</v>
      </c>
      <c r="I1821" s="34">
        <v>25</v>
      </c>
      <c r="J1821" s="34">
        <v>25</v>
      </c>
      <c r="K1821" s="34">
        <v>20</v>
      </c>
      <c r="L1821" s="34">
        <v>236</v>
      </c>
      <c r="M1821" s="24">
        <f t="shared" si="56"/>
        <v>1</v>
      </c>
      <c r="N1821" s="24">
        <f t="shared" si="57"/>
        <v>0.8</v>
      </c>
      <c r="O1821" s="34">
        <v>5</v>
      </c>
    </row>
    <row r="1822" spans="1:15" ht="14.25" customHeight="1">
      <c r="A1822" s="23">
        <v>2017</v>
      </c>
      <c r="B1822" s="23" t="s">
        <v>2367</v>
      </c>
      <c r="C1822" s="13" t="s">
        <v>514</v>
      </c>
      <c r="D1822" s="13" t="s">
        <v>104</v>
      </c>
      <c r="E1822" s="13" t="s">
        <v>204</v>
      </c>
      <c r="F1822" s="24" t="s">
        <v>1472</v>
      </c>
      <c r="G1822" s="13"/>
      <c r="H1822" s="13" t="s">
        <v>6</v>
      </c>
      <c r="I1822" s="34">
        <v>89</v>
      </c>
      <c r="J1822" s="34">
        <v>82</v>
      </c>
      <c r="K1822" s="34">
        <v>59</v>
      </c>
      <c r="L1822" s="34">
        <v>570</v>
      </c>
      <c r="M1822" s="24">
        <f t="shared" si="56"/>
        <v>0.9213483146067416</v>
      </c>
      <c r="N1822" s="24">
        <f t="shared" si="57"/>
        <v>0.71951219512195119</v>
      </c>
      <c r="O1822" s="34">
        <v>55</v>
      </c>
    </row>
    <row r="1823" spans="1:15" ht="14.25" customHeight="1">
      <c r="A1823" s="23">
        <v>2017</v>
      </c>
      <c r="B1823" s="23" t="s">
        <v>2367</v>
      </c>
      <c r="C1823" s="13" t="s">
        <v>514</v>
      </c>
      <c r="D1823" s="13" t="s">
        <v>104</v>
      </c>
      <c r="E1823" s="13" t="s">
        <v>204</v>
      </c>
      <c r="F1823" s="24" t="s">
        <v>1487</v>
      </c>
      <c r="G1823" s="13"/>
      <c r="H1823" s="13" t="s">
        <v>6</v>
      </c>
      <c r="I1823" s="34">
        <v>4</v>
      </c>
      <c r="J1823" s="34">
        <v>4</v>
      </c>
      <c r="K1823" s="34">
        <v>4</v>
      </c>
      <c r="L1823" s="34">
        <v>29</v>
      </c>
      <c r="M1823" s="24">
        <f t="shared" si="56"/>
        <v>1</v>
      </c>
      <c r="N1823" s="24">
        <f t="shared" si="57"/>
        <v>1</v>
      </c>
      <c r="O1823" s="34">
        <v>0</v>
      </c>
    </row>
    <row r="1824" spans="1:15" ht="14.25" customHeight="1">
      <c r="A1824" s="23">
        <v>2018</v>
      </c>
      <c r="B1824" s="23" t="s">
        <v>2366</v>
      </c>
      <c r="C1824" s="13" t="s">
        <v>1886</v>
      </c>
      <c r="D1824" s="13" t="s">
        <v>5</v>
      </c>
      <c r="E1824" s="13" t="s">
        <v>205</v>
      </c>
      <c r="F1824" s="24" t="s">
        <v>7</v>
      </c>
      <c r="G1824" s="13"/>
      <c r="H1824" s="13" t="s">
        <v>6</v>
      </c>
      <c r="I1824" s="34">
        <v>5</v>
      </c>
      <c r="J1824" s="34">
        <v>0</v>
      </c>
      <c r="K1824" s="34">
        <v>0</v>
      </c>
      <c r="L1824" s="34">
        <v>11</v>
      </c>
      <c r="M1824" s="24">
        <f t="shared" si="56"/>
        <v>0</v>
      </c>
      <c r="N1824" s="24">
        <f t="shared" si="57"/>
        <v>0</v>
      </c>
      <c r="O1824" s="34">
        <v>6</v>
      </c>
    </row>
    <row r="1825" spans="1:15" ht="14.25" customHeight="1">
      <c r="A1825" s="23">
        <v>2018</v>
      </c>
      <c r="B1825" s="23" t="s">
        <v>2366</v>
      </c>
      <c r="C1825" s="13" t="s">
        <v>1886</v>
      </c>
      <c r="D1825" s="13" t="s">
        <v>5</v>
      </c>
      <c r="E1825" s="13" t="s">
        <v>206</v>
      </c>
      <c r="F1825" s="24" t="s">
        <v>8</v>
      </c>
      <c r="G1825" s="13"/>
      <c r="H1825" s="13" t="s">
        <v>6</v>
      </c>
      <c r="I1825" s="34">
        <v>12</v>
      </c>
      <c r="J1825" s="34">
        <v>10</v>
      </c>
      <c r="K1825" s="34">
        <v>8</v>
      </c>
      <c r="L1825" s="34">
        <v>24</v>
      </c>
      <c r="M1825" s="24">
        <f t="shared" si="56"/>
        <v>0.83333333333333337</v>
      </c>
      <c r="N1825" s="24">
        <f t="shared" si="57"/>
        <v>0.8</v>
      </c>
      <c r="O1825" s="34">
        <v>0</v>
      </c>
    </row>
    <row r="1826" spans="1:15" ht="14.25" customHeight="1">
      <c r="A1826" s="23">
        <v>2018</v>
      </c>
      <c r="B1826" s="23" t="s">
        <v>2366</v>
      </c>
      <c r="C1826" s="13" t="s">
        <v>1886</v>
      </c>
      <c r="D1826" s="13" t="s">
        <v>5</v>
      </c>
      <c r="E1826" s="13" t="s">
        <v>206</v>
      </c>
      <c r="F1826" s="24" t="s">
        <v>9</v>
      </c>
      <c r="G1826" s="13"/>
      <c r="H1826" s="13" t="s">
        <v>6</v>
      </c>
      <c r="I1826" s="34">
        <v>24</v>
      </c>
      <c r="J1826" s="34">
        <v>15</v>
      </c>
      <c r="K1826" s="34">
        <v>12</v>
      </c>
      <c r="L1826" s="34">
        <v>34</v>
      </c>
      <c r="M1826" s="24">
        <f t="shared" si="56"/>
        <v>0.625</v>
      </c>
      <c r="N1826" s="24">
        <f t="shared" si="57"/>
        <v>0.8</v>
      </c>
      <c r="O1826" s="34">
        <v>6</v>
      </c>
    </row>
    <row r="1827" spans="1:15" ht="14.25" customHeight="1">
      <c r="A1827" s="23">
        <v>2018</v>
      </c>
      <c r="B1827" s="23" t="s">
        <v>2366</v>
      </c>
      <c r="C1827" s="13" t="s">
        <v>1886</v>
      </c>
      <c r="D1827" s="13" t="s">
        <v>5</v>
      </c>
      <c r="E1827" s="13" t="s">
        <v>204</v>
      </c>
      <c r="F1827" s="24" t="s">
        <v>559</v>
      </c>
      <c r="G1827" s="13"/>
      <c r="H1827" s="13" t="s">
        <v>6</v>
      </c>
      <c r="I1827" s="34">
        <v>366</v>
      </c>
      <c r="J1827" s="34">
        <v>176</v>
      </c>
      <c r="K1827" s="34">
        <v>116</v>
      </c>
      <c r="L1827" s="34">
        <v>917</v>
      </c>
      <c r="M1827" s="24">
        <f t="shared" si="56"/>
        <v>0.48087431693989069</v>
      </c>
      <c r="N1827" s="24">
        <f t="shared" si="57"/>
        <v>0.65909090909090906</v>
      </c>
      <c r="O1827" s="34">
        <v>89</v>
      </c>
    </row>
    <row r="1828" spans="1:15" ht="14.25" customHeight="1">
      <c r="A1828" s="23">
        <v>2018</v>
      </c>
      <c r="B1828" s="23" t="s">
        <v>2366</v>
      </c>
      <c r="C1828" s="13" t="s">
        <v>1886</v>
      </c>
      <c r="D1828" s="13" t="s">
        <v>5</v>
      </c>
      <c r="E1828" s="13" t="s">
        <v>204</v>
      </c>
      <c r="F1828" s="24" t="s">
        <v>1462</v>
      </c>
      <c r="G1828" s="13"/>
      <c r="H1828" s="13" t="s">
        <v>6</v>
      </c>
      <c r="I1828" s="34">
        <v>163</v>
      </c>
      <c r="J1828" s="34">
        <v>142</v>
      </c>
      <c r="K1828" s="34">
        <v>96</v>
      </c>
      <c r="L1828" s="34">
        <v>956</v>
      </c>
      <c r="M1828" s="24">
        <f t="shared" si="56"/>
        <v>0.87116564417177911</v>
      </c>
      <c r="N1828" s="24">
        <f t="shared" si="57"/>
        <v>0.676056338028169</v>
      </c>
      <c r="O1828" s="34">
        <v>86</v>
      </c>
    </row>
    <row r="1829" spans="1:15" ht="14.25" customHeight="1">
      <c r="A1829" s="23">
        <v>2018</v>
      </c>
      <c r="B1829" s="23" t="s">
        <v>2366</v>
      </c>
      <c r="C1829" s="13" t="s">
        <v>1886</v>
      </c>
      <c r="D1829" s="13" t="s">
        <v>10</v>
      </c>
      <c r="E1829" s="13" t="s">
        <v>206</v>
      </c>
      <c r="F1829" s="24" t="s">
        <v>12</v>
      </c>
      <c r="G1829" s="13"/>
      <c r="H1829" s="13" t="s">
        <v>6</v>
      </c>
      <c r="I1829" s="34">
        <v>0</v>
      </c>
      <c r="J1829" s="34">
        <v>0</v>
      </c>
      <c r="K1829" s="34">
        <v>0</v>
      </c>
      <c r="L1829" s="34">
        <v>24</v>
      </c>
      <c r="M1829" s="24">
        <f t="shared" si="56"/>
        <v>0</v>
      </c>
      <c r="N1829" s="24">
        <f t="shared" si="57"/>
        <v>0</v>
      </c>
      <c r="O1829" s="34">
        <v>0</v>
      </c>
    </row>
    <row r="1830" spans="1:15" ht="14.25" customHeight="1">
      <c r="A1830" s="23">
        <v>2018</v>
      </c>
      <c r="B1830" s="23" t="s">
        <v>2366</v>
      </c>
      <c r="C1830" s="13" t="s">
        <v>1886</v>
      </c>
      <c r="D1830" s="13" t="s">
        <v>10</v>
      </c>
      <c r="E1830" s="13" t="s">
        <v>206</v>
      </c>
      <c r="F1830" s="24" t="s">
        <v>13</v>
      </c>
      <c r="G1830" s="13"/>
      <c r="H1830" s="13" t="s">
        <v>6</v>
      </c>
      <c r="I1830" s="34">
        <v>14</v>
      </c>
      <c r="J1830" s="34">
        <v>12</v>
      </c>
      <c r="K1830" s="34">
        <v>8</v>
      </c>
      <c r="L1830" s="34">
        <v>37</v>
      </c>
      <c r="M1830" s="24">
        <f t="shared" si="56"/>
        <v>0.8571428571428571</v>
      </c>
      <c r="N1830" s="24">
        <f t="shared" si="57"/>
        <v>0.66666666666666663</v>
      </c>
      <c r="O1830" s="34">
        <v>9</v>
      </c>
    </row>
    <row r="1831" spans="1:15" ht="14.25" customHeight="1">
      <c r="A1831" s="23">
        <v>2018</v>
      </c>
      <c r="B1831" s="23" t="s">
        <v>2366</v>
      </c>
      <c r="C1831" s="13" t="s">
        <v>1886</v>
      </c>
      <c r="D1831" s="13" t="s">
        <v>10</v>
      </c>
      <c r="E1831" s="13" t="s">
        <v>204</v>
      </c>
      <c r="F1831" s="24" t="s">
        <v>1454</v>
      </c>
      <c r="G1831" s="13"/>
      <c r="H1831" s="13" t="s">
        <v>6</v>
      </c>
      <c r="I1831" s="34">
        <v>101</v>
      </c>
      <c r="J1831" s="34">
        <v>51</v>
      </c>
      <c r="K1831" s="34">
        <v>41</v>
      </c>
      <c r="L1831" s="34">
        <v>267</v>
      </c>
      <c r="M1831" s="24">
        <f t="shared" si="56"/>
        <v>0.50495049504950495</v>
      </c>
      <c r="N1831" s="24">
        <f t="shared" si="57"/>
        <v>0.80392156862745101</v>
      </c>
      <c r="O1831" s="34">
        <v>0</v>
      </c>
    </row>
    <row r="1832" spans="1:15" ht="14.25" customHeight="1">
      <c r="A1832" s="23">
        <v>2018</v>
      </c>
      <c r="B1832" s="23" t="s">
        <v>2366</v>
      </c>
      <c r="C1832" s="13" t="s">
        <v>1886</v>
      </c>
      <c r="D1832" s="13" t="s">
        <v>10</v>
      </c>
      <c r="E1832" s="13" t="s">
        <v>204</v>
      </c>
      <c r="F1832" s="24" t="s">
        <v>1455</v>
      </c>
      <c r="G1832" s="13"/>
      <c r="H1832" s="13" t="s">
        <v>6</v>
      </c>
      <c r="I1832" s="34">
        <v>152</v>
      </c>
      <c r="J1832" s="34">
        <v>92</v>
      </c>
      <c r="K1832" s="34">
        <v>66</v>
      </c>
      <c r="L1832" s="34">
        <v>648</v>
      </c>
      <c r="M1832" s="24">
        <f t="shared" si="56"/>
        <v>0.60526315789473684</v>
      </c>
      <c r="N1832" s="24">
        <f t="shared" si="57"/>
        <v>0.71739130434782605</v>
      </c>
      <c r="O1832" s="34">
        <v>56</v>
      </c>
    </row>
    <row r="1833" spans="1:15" ht="14.25" customHeight="1">
      <c r="A1833" s="23">
        <v>2018</v>
      </c>
      <c r="B1833" s="23" t="s">
        <v>2366</v>
      </c>
      <c r="C1833" s="13" t="s">
        <v>1886</v>
      </c>
      <c r="D1833" s="13" t="s">
        <v>10</v>
      </c>
      <c r="E1833" s="13" t="s">
        <v>204</v>
      </c>
      <c r="F1833" s="24" t="s">
        <v>1467</v>
      </c>
      <c r="G1833" s="13"/>
      <c r="H1833" s="13" t="s">
        <v>6</v>
      </c>
      <c r="I1833" s="34">
        <v>160</v>
      </c>
      <c r="J1833" s="34">
        <v>63</v>
      </c>
      <c r="K1833" s="34">
        <v>49</v>
      </c>
      <c r="L1833" s="34">
        <v>543</v>
      </c>
      <c r="M1833" s="24">
        <f t="shared" si="56"/>
        <v>0.39374999999999999</v>
      </c>
      <c r="N1833" s="24">
        <f t="shared" si="57"/>
        <v>0.77777777777777779</v>
      </c>
      <c r="O1833" s="34">
        <v>38</v>
      </c>
    </row>
    <row r="1834" spans="1:15" ht="14.25" customHeight="1">
      <c r="A1834" s="23">
        <v>2018</v>
      </c>
      <c r="B1834" s="23" t="s">
        <v>2366</v>
      </c>
      <c r="C1834" s="13" t="s">
        <v>1886</v>
      </c>
      <c r="D1834" s="13" t="s">
        <v>14</v>
      </c>
      <c r="E1834" s="13" t="s">
        <v>207</v>
      </c>
      <c r="F1834" s="24" t="s">
        <v>22</v>
      </c>
      <c r="G1834" s="13"/>
      <c r="H1834" s="13" t="s">
        <v>6</v>
      </c>
      <c r="I1834" s="34">
        <v>2</v>
      </c>
      <c r="J1834" s="34">
        <v>1</v>
      </c>
      <c r="K1834" s="34">
        <v>1</v>
      </c>
      <c r="L1834" s="34">
        <v>40</v>
      </c>
      <c r="M1834" s="24">
        <f t="shared" si="56"/>
        <v>0.5</v>
      </c>
      <c r="N1834" s="24">
        <f t="shared" si="57"/>
        <v>1</v>
      </c>
      <c r="O1834" s="34">
        <v>1</v>
      </c>
    </row>
    <row r="1835" spans="1:15" ht="14.25" customHeight="1">
      <c r="A1835" s="23">
        <v>2018</v>
      </c>
      <c r="B1835" s="23" t="s">
        <v>2366</v>
      </c>
      <c r="C1835" s="13" t="s">
        <v>1886</v>
      </c>
      <c r="D1835" s="13" t="s">
        <v>14</v>
      </c>
      <c r="E1835" s="13" t="s">
        <v>205</v>
      </c>
      <c r="F1835" s="24" t="s">
        <v>16</v>
      </c>
      <c r="G1835" s="13"/>
      <c r="H1835" s="13" t="s">
        <v>6</v>
      </c>
      <c r="I1835" s="34">
        <v>13</v>
      </c>
      <c r="J1835" s="34">
        <v>11</v>
      </c>
      <c r="K1835" s="34">
        <v>7</v>
      </c>
      <c r="L1835" s="34">
        <v>10</v>
      </c>
      <c r="M1835" s="24">
        <f t="shared" si="56"/>
        <v>0.84615384615384615</v>
      </c>
      <c r="N1835" s="24">
        <f t="shared" si="57"/>
        <v>0.63636363636363635</v>
      </c>
      <c r="O1835" s="34">
        <v>11</v>
      </c>
    </row>
    <row r="1836" spans="1:15" ht="14.25" customHeight="1">
      <c r="A1836" s="23">
        <v>2018</v>
      </c>
      <c r="B1836" s="23" t="s">
        <v>2366</v>
      </c>
      <c r="C1836" s="13" t="s">
        <v>1886</v>
      </c>
      <c r="D1836" s="13" t="s">
        <v>14</v>
      </c>
      <c r="E1836" s="13" t="s">
        <v>205</v>
      </c>
      <c r="F1836" s="24" t="s">
        <v>18</v>
      </c>
      <c r="G1836" s="13"/>
      <c r="H1836" s="13" t="s">
        <v>6</v>
      </c>
      <c r="I1836" s="34">
        <v>12</v>
      </c>
      <c r="J1836" s="34">
        <v>11</v>
      </c>
      <c r="K1836" s="34">
        <v>11</v>
      </c>
      <c r="L1836" s="34">
        <v>11</v>
      </c>
      <c r="M1836" s="24">
        <f t="shared" si="56"/>
        <v>0.91666666666666663</v>
      </c>
      <c r="N1836" s="24">
        <f t="shared" si="57"/>
        <v>1</v>
      </c>
      <c r="O1836" s="34">
        <v>9</v>
      </c>
    </row>
    <row r="1837" spans="1:15" ht="14.25" customHeight="1">
      <c r="A1837" s="23">
        <v>2018</v>
      </c>
      <c r="B1837" s="23" t="s">
        <v>2366</v>
      </c>
      <c r="C1837" s="13" t="s">
        <v>1886</v>
      </c>
      <c r="D1837" s="13" t="s">
        <v>14</v>
      </c>
      <c r="E1837" s="13" t="s">
        <v>205</v>
      </c>
      <c r="F1837" s="24" t="s">
        <v>19</v>
      </c>
      <c r="G1837" s="13"/>
      <c r="H1837" s="13" t="s">
        <v>6</v>
      </c>
      <c r="I1837" s="34">
        <v>3</v>
      </c>
      <c r="J1837" s="34">
        <v>0</v>
      </c>
      <c r="K1837" s="34">
        <v>0</v>
      </c>
      <c r="L1837" s="34">
        <v>11</v>
      </c>
      <c r="M1837" s="24">
        <f t="shared" si="56"/>
        <v>0</v>
      </c>
      <c r="N1837" s="24">
        <f t="shared" si="57"/>
        <v>0</v>
      </c>
      <c r="O1837" s="34">
        <v>0</v>
      </c>
    </row>
    <row r="1838" spans="1:15" ht="14.25" customHeight="1">
      <c r="A1838" s="23">
        <v>2018</v>
      </c>
      <c r="B1838" s="23" t="s">
        <v>2366</v>
      </c>
      <c r="C1838" s="13" t="s">
        <v>1886</v>
      </c>
      <c r="D1838" s="13" t="s">
        <v>14</v>
      </c>
      <c r="E1838" s="13" t="s">
        <v>206</v>
      </c>
      <c r="F1838" s="24" t="s">
        <v>20</v>
      </c>
      <c r="G1838" s="13"/>
      <c r="H1838" s="13" t="s">
        <v>6</v>
      </c>
      <c r="I1838" s="34">
        <v>12</v>
      </c>
      <c r="J1838" s="34">
        <v>9</v>
      </c>
      <c r="K1838" s="34">
        <v>7</v>
      </c>
      <c r="L1838" s="34">
        <v>38</v>
      </c>
      <c r="M1838" s="24">
        <f t="shared" si="56"/>
        <v>0.75</v>
      </c>
      <c r="N1838" s="24">
        <f t="shared" si="57"/>
        <v>0.77777777777777779</v>
      </c>
      <c r="O1838" s="34">
        <v>12</v>
      </c>
    </row>
    <row r="1839" spans="1:15" ht="14.25" customHeight="1">
      <c r="A1839" s="23">
        <v>2018</v>
      </c>
      <c r="B1839" s="23" t="s">
        <v>2366</v>
      </c>
      <c r="C1839" s="13" t="s">
        <v>1886</v>
      </c>
      <c r="D1839" s="13" t="s">
        <v>14</v>
      </c>
      <c r="E1839" s="13" t="s">
        <v>206</v>
      </c>
      <c r="F1839" s="24" t="s">
        <v>21</v>
      </c>
      <c r="G1839" s="13"/>
      <c r="H1839" s="13" t="s">
        <v>6</v>
      </c>
      <c r="I1839" s="34">
        <v>4</v>
      </c>
      <c r="J1839" s="34">
        <v>0</v>
      </c>
      <c r="K1839" s="34">
        <v>0</v>
      </c>
      <c r="L1839" s="34">
        <v>14</v>
      </c>
      <c r="M1839" s="24">
        <f t="shared" si="56"/>
        <v>0</v>
      </c>
      <c r="N1839" s="24">
        <f t="shared" si="57"/>
        <v>0</v>
      </c>
      <c r="O1839" s="34">
        <v>4</v>
      </c>
    </row>
    <row r="1840" spans="1:15" ht="14.25" customHeight="1">
      <c r="A1840" s="23">
        <v>2018</v>
      </c>
      <c r="B1840" s="23" t="s">
        <v>2366</v>
      </c>
      <c r="C1840" s="13" t="s">
        <v>1886</v>
      </c>
      <c r="D1840" s="13" t="s">
        <v>14</v>
      </c>
      <c r="E1840" s="13" t="s">
        <v>206</v>
      </c>
      <c r="F1840" s="24" t="s">
        <v>1916</v>
      </c>
      <c r="G1840" s="13"/>
      <c r="H1840" s="13" t="s">
        <v>6</v>
      </c>
      <c r="I1840" s="34">
        <v>5</v>
      </c>
      <c r="J1840" s="34">
        <v>5</v>
      </c>
      <c r="K1840" s="34">
        <v>3</v>
      </c>
      <c r="L1840" s="34">
        <v>0</v>
      </c>
      <c r="M1840" s="24">
        <f t="shared" si="56"/>
        <v>1</v>
      </c>
      <c r="N1840" s="24">
        <f t="shared" si="57"/>
        <v>0.6</v>
      </c>
      <c r="O1840" s="34">
        <v>0</v>
      </c>
    </row>
    <row r="1841" spans="1:15" ht="14.25" customHeight="1">
      <c r="A1841" s="23">
        <v>2018</v>
      </c>
      <c r="B1841" s="23" t="s">
        <v>2366</v>
      </c>
      <c r="C1841" s="13" t="s">
        <v>1886</v>
      </c>
      <c r="D1841" s="13" t="s">
        <v>14</v>
      </c>
      <c r="E1841" s="13" t="s">
        <v>204</v>
      </c>
      <c r="F1841" s="24" t="s">
        <v>1456</v>
      </c>
      <c r="G1841" s="13"/>
      <c r="H1841" s="13" t="s">
        <v>6</v>
      </c>
      <c r="I1841" s="34">
        <v>66</v>
      </c>
      <c r="J1841" s="34">
        <v>32</v>
      </c>
      <c r="K1841" s="34">
        <v>24</v>
      </c>
      <c r="L1841" s="34">
        <v>153</v>
      </c>
      <c r="M1841" s="24">
        <f t="shared" si="56"/>
        <v>0.48484848484848486</v>
      </c>
      <c r="N1841" s="24">
        <f t="shared" si="57"/>
        <v>0.75</v>
      </c>
      <c r="O1841" s="34">
        <v>17</v>
      </c>
    </row>
    <row r="1842" spans="1:15" ht="14.25" customHeight="1">
      <c r="A1842" s="23">
        <v>2018</v>
      </c>
      <c r="B1842" s="23" t="s">
        <v>2366</v>
      </c>
      <c r="C1842" s="13" t="s">
        <v>1886</v>
      </c>
      <c r="D1842" s="13" t="s">
        <v>14</v>
      </c>
      <c r="E1842" s="13" t="s">
        <v>204</v>
      </c>
      <c r="F1842" s="24" t="s">
        <v>1457</v>
      </c>
      <c r="G1842" s="13"/>
      <c r="H1842" s="13" t="s">
        <v>6</v>
      </c>
      <c r="I1842" s="34">
        <v>81</v>
      </c>
      <c r="J1842" s="34">
        <v>61</v>
      </c>
      <c r="K1842" s="34">
        <v>39</v>
      </c>
      <c r="L1842" s="34">
        <v>290</v>
      </c>
      <c r="M1842" s="24">
        <f t="shared" si="56"/>
        <v>0.75308641975308643</v>
      </c>
      <c r="N1842" s="24">
        <f t="shared" si="57"/>
        <v>0.63934426229508201</v>
      </c>
      <c r="O1842" s="34">
        <v>20</v>
      </c>
    </row>
    <row r="1843" spans="1:15" ht="14.25" customHeight="1">
      <c r="A1843" s="23">
        <v>2018</v>
      </c>
      <c r="B1843" s="23" t="s">
        <v>2366</v>
      </c>
      <c r="C1843" s="13" t="s">
        <v>1886</v>
      </c>
      <c r="D1843" s="13" t="s">
        <v>14</v>
      </c>
      <c r="E1843" s="13" t="s">
        <v>204</v>
      </c>
      <c r="F1843" s="24" t="s">
        <v>1474</v>
      </c>
      <c r="G1843" s="13"/>
      <c r="H1843" s="13" t="s">
        <v>6</v>
      </c>
      <c r="I1843" s="34">
        <v>38</v>
      </c>
      <c r="J1843" s="34">
        <v>28</v>
      </c>
      <c r="K1843" s="34">
        <v>14</v>
      </c>
      <c r="L1843" s="34">
        <v>82</v>
      </c>
      <c r="M1843" s="24">
        <f t="shared" si="56"/>
        <v>0.73684210526315785</v>
      </c>
      <c r="N1843" s="24">
        <f t="shared" si="57"/>
        <v>0.5</v>
      </c>
      <c r="O1843" s="34">
        <v>2</v>
      </c>
    </row>
    <row r="1844" spans="1:15" ht="14.25" customHeight="1">
      <c r="A1844" s="23">
        <v>2018</v>
      </c>
      <c r="B1844" s="23" t="s">
        <v>2366</v>
      </c>
      <c r="C1844" s="13" t="s">
        <v>1886</v>
      </c>
      <c r="D1844" s="13" t="s">
        <v>14</v>
      </c>
      <c r="E1844" s="13" t="s">
        <v>204</v>
      </c>
      <c r="F1844" s="24" t="s">
        <v>1475</v>
      </c>
      <c r="G1844" s="13"/>
      <c r="H1844" s="13" t="s">
        <v>6</v>
      </c>
      <c r="I1844" s="34">
        <v>82</v>
      </c>
      <c r="J1844" s="34">
        <v>53</v>
      </c>
      <c r="K1844" s="34">
        <v>35</v>
      </c>
      <c r="L1844" s="34">
        <v>284</v>
      </c>
      <c r="M1844" s="24">
        <f t="shared" si="56"/>
        <v>0.64634146341463417</v>
      </c>
      <c r="N1844" s="24">
        <f t="shared" si="57"/>
        <v>0.660377358490566</v>
      </c>
      <c r="O1844" s="34">
        <v>21</v>
      </c>
    </row>
    <row r="1845" spans="1:15" ht="14.25" customHeight="1">
      <c r="A1845" s="23">
        <v>2018</v>
      </c>
      <c r="B1845" s="23" t="s">
        <v>2366</v>
      </c>
      <c r="C1845" s="13" t="s">
        <v>1886</v>
      </c>
      <c r="D1845" s="13" t="s">
        <v>14</v>
      </c>
      <c r="E1845" s="13" t="s">
        <v>204</v>
      </c>
      <c r="F1845" s="24" t="s">
        <v>1476</v>
      </c>
      <c r="G1845" s="13"/>
      <c r="H1845" s="13" t="s">
        <v>6</v>
      </c>
      <c r="I1845" s="34">
        <v>146</v>
      </c>
      <c r="J1845" s="34">
        <v>50</v>
      </c>
      <c r="K1845" s="34">
        <v>39</v>
      </c>
      <c r="L1845" s="34">
        <v>362</v>
      </c>
      <c r="M1845" s="24">
        <f t="shared" si="56"/>
        <v>0.34246575342465752</v>
      </c>
      <c r="N1845" s="24">
        <f t="shared" si="57"/>
        <v>0.78</v>
      </c>
      <c r="O1845" s="34">
        <v>15</v>
      </c>
    </row>
    <row r="1846" spans="1:15" ht="14.25" customHeight="1">
      <c r="A1846" s="23">
        <v>2018</v>
      </c>
      <c r="B1846" s="23" t="s">
        <v>2366</v>
      </c>
      <c r="C1846" s="13" t="s">
        <v>1886</v>
      </c>
      <c r="D1846" s="13" t="s">
        <v>23</v>
      </c>
      <c r="E1846" s="13" t="s">
        <v>205</v>
      </c>
      <c r="F1846" s="24" t="s">
        <v>983</v>
      </c>
      <c r="G1846" s="13"/>
      <c r="H1846" s="13" t="s">
        <v>6</v>
      </c>
      <c r="I1846" s="34">
        <v>14</v>
      </c>
      <c r="J1846" s="34">
        <v>12</v>
      </c>
      <c r="K1846" s="34">
        <v>7</v>
      </c>
      <c r="L1846" s="34">
        <v>24</v>
      </c>
      <c r="M1846" s="24">
        <f t="shared" si="56"/>
        <v>0.8571428571428571</v>
      </c>
      <c r="N1846" s="24">
        <f t="shared" si="57"/>
        <v>0.58333333333333337</v>
      </c>
      <c r="O1846" s="34">
        <v>5</v>
      </c>
    </row>
    <row r="1847" spans="1:15" ht="14.25" customHeight="1">
      <c r="A1847" s="23">
        <v>2018</v>
      </c>
      <c r="B1847" s="23" t="s">
        <v>2366</v>
      </c>
      <c r="C1847" s="13" t="s">
        <v>1886</v>
      </c>
      <c r="D1847" s="13" t="s">
        <v>23</v>
      </c>
      <c r="E1847" s="13" t="s">
        <v>205</v>
      </c>
      <c r="F1847" s="24" t="s">
        <v>24</v>
      </c>
      <c r="G1847" s="13"/>
      <c r="H1847" s="13" t="s">
        <v>6</v>
      </c>
      <c r="I1847" s="34">
        <v>54</v>
      </c>
      <c r="J1847" s="34">
        <v>50</v>
      </c>
      <c r="K1847" s="34">
        <v>39</v>
      </c>
      <c r="L1847" s="34">
        <v>83</v>
      </c>
      <c r="M1847" s="24">
        <f t="shared" si="56"/>
        <v>0.92592592592592593</v>
      </c>
      <c r="N1847" s="24">
        <f t="shared" si="57"/>
        <v>0.78</v>
      </c>
      <c r="O1847" s="34">
        <v>52</v>
      </c>
    </row>
    <row r="1848" spans="1:15" ht="14.25" customHeight="1">
      <c r="A1848" s="23">
        <v>2018</v>
      </c>
      <c r="B1848" s="23" t="s">
        <v>2366</v>
      </c>
      <c r="C1848" s="13" t="s">
        <v>1886</v>
      </c>
      <c r="D1848" s="13" t="s">
        <v>23</v>
      </c>
      <c r="E1848" s="13" t="s">
        <v>205</v>
      </c>
      <c r="F1848" s="24" t="s">
        <v>25</v>
      </c>
      <c r="G1848" s="13"/>
      <c r="H1848" s="13" t="s">
        <v>6</v>
      </c>
      <c r="I1848" s="34">
        <v>67</v>
      </c>
      <c r="J1848" s="34">
        <v>61</v>
      </c>
      <c r="K1848" s="34">
        <v>48</v>
      </c>
      <c r="L1848" s="34">
        <v>158</v>
      </c>
      <c r="M1848" s="24">
        <f t="shared" si="56"/>
        <v>0.91044776119402981</v>
      </c>
      <c r="N1848" s="24">
        <f t="shared" si="57"/>
        <v>0.78688524590163933</v>
      </c>
      <c r="O1848" s="34">
        <v>112</v>
      </c>
    </row>
    <row r="1849" spans="1:15" ht="14.25" customHeight="1">
      <c r="A1849" s="23">
        <v>2018</v>
      </c>
      <c r="B1849" s="23" t="s">
        <v>2366</v>
      </c>
      <c r="C1849" s="13" t="s">
        <v>1886</v>
      </c>
      <c r="D1849" s="13" t="s">
        <v>23</v>
      </c>
      <c r="E1849" s="13" t="s">
        <v>205</v>
      </c>
      <c r="F1849" s="24" t="s">
        <v>26</v>
      </c>
      <c r="G1849" s="13"/>
      <c r="H1849" s="13" t="s">
        <v>6</v>
      </c>
      <c r="I1849" s="34">
        <v>16</v>
      </c>
      <c r="J1849" s="34">
        <v>16</v>
      </c>
      <c r="K1849" s="34">
        <v>13</v>
      </c>
      <c r="L1849" s="34">
        <v>26</v>
      </c>
      <c r="M1849" s="24">
        <f t="shared" si="56"/>
        <v>1</v>
      </c>
      <c r="N1849" s="24">
        <f t="shared" si="57"/>
        <v>0.8125</v>
      </c>
      <c r="O1849" s="34">
        <v>21</v>
      </c>
    </row>
    <row r="1850" spans="1:15" ht="14.25" customHeight="1">
      <c r="A1850" s="23">
        <v>2018</v>
      </c>
      <c r="B1850" s="23" t="s">
        <v>2366</v>
      </c>
      <c r="C1850" s="13" t="s">
        <v>1886</v>
      </c>
      <c r="D1850" s="13" t="s">
        <v>23</v>
      </c>
      <c r="E1850" s="13" t="s">
        <v>205</v>
      </c>
      <c r="F1850" s="24" t="s">
        <v>27</v>
      </c>
      <c r="G1850" s="13"/>
      <c r="H1850" s="13" t="s">
        <v>6</v>
      </c>
      <c r="I1850" s="34">
        <v>7</v>
      </c>
      <c r="J1850" s="34">
        <v>7</v>
      </c>
      <c r="K1850" s="34">
        <v>5</v>
      </c>
      <c r="L1850" s="34">
        <v>16</v>
      </c>
      <c r="M1850" s="24">
        <f t="shared" si="56"/>
        <v>1</v>
      </c>
      <c r="N1850" s="24">
        <f t="shared" si="57"/>
        <v>0.7142857142857143</v>
      </c>
      <c r="O1850" s="34">
        <v>4</v>
      </c>
    </row>
    <row r="1851" spans="1:15" ht="14.25" customHeight="1">
      <c r="A1851" s="23">
        <v>2018</v>
      </c>
      <c r="B1851" s="23" t="s">
        <v>2366</v>
      </c>
      <c r="C1851" s="13" t="s">
        <v>1886</v>
      </c>
      <c r="D1851" s="13" t="s">
        <v>23</v>
      </c>
      <c r="E1851" s="13" t="s">
        <v>205</v>
      </c>
      <c r="F1851" s="24" t="s">
        <v>28</v>
      </c>
      <c r="G1851" s="13"/>
      <c r="H1851" s="13" t="s">
        <v>6</v>
      </c>
      <c r="I1851" s="34">
        <v>12</v>
      </c>
      <c r="J1851" s="34">
        <v>11</v>
      </c>
      <c r="K1851" s="34">
        <v>7</v>
      </c>
      <c r="L1851" s="34">
        <v>21</v>
      </c>
      <c r="M1851" s="24">
        <f t="shared" si="56"/>
        <v>0.91666666666666663</v>
      </c>
      <c r="N1851" s="24">
        <f t="shared" si="57"/>
        <v>0.63636363636363635</v>
      </c>
      <c r="O1851" s="34">
        <v>21</v>
      </c>
    </row>
    <row r="1852" spans="1:15" ht="14.25" customHeight="1">
      <c r="A1852" s="23">
        <v>2018</v>
      </c>
      <c r="B1852" s="23" t="s">
        <v>2366</v>
      </c>
      <c r="C1852" s="13" t="s">
        <v>1886</v>
      </c>
      <c r="D1852" s="13" t="s">
        <v>23</v>
      </c>
      <c r="E1852" s="13" t="s">
        <v>205</v>
      </c>
      <c r="F1852" s="24" t="s">
        <v>29</v>
      </c>
      <c r="G1852" s="13"/>
      <c r="H1852" s="13" t="s">
        <v>6</v>
      </c>
      <c r="I1852" s="34">
        <v>33</v>
      </c>
      <c r="J1852" s="34">
        <v>32</v>
      </c>
      <c r="K1852" s="34">
        <v>26</v>
      </c>
      <c r="L1852" s="34">
        <v>70</v>
      </c>
      <c r="M1852" s="24">
        <f t="shared" si="56"/>
        <v>0.96969696969696972</v>
      </c>
      <c r="N1852" s="24">
        <f t="shared" si="57"/>
        <v>0.8125</v>
      </c>
      <c r="O1852" s="34">
        <v>34</v>
      </c>
    </row>
    <row r="1853" spans="1:15" ht="14.25" customHeight="1">
      <c r="A1853" s="23">
        <v>2018</v>
      </c>
      <c r="B1853" s="23" t="s">
        <v>2366</v>
      </c>
      <c r="C1853" s="13" t="s">
        <v>1886</v>
      </c>
      <c r="D1853" s="13" t="s">
        <v>23</v>
      </c>
      <c r="E1853" s="13" t="s">
        <v>205</v>
      </c>
      <c r="F1853" s="24" t="s">
        <v>30</v>
      </c>
      <c r="G1853" s="13"/>
      <c r="H1853" s="13" t="s">
        <v>6</v>
      </c>
      <c r="I1853" s="34">
        <v>32</v>
      </c>
      <c r="J1853" s="34">
        <v>24</v>
      </c>
      <c r="K1853" s="34">
        <v>20</v>
      </c>
      <c r="L1853" s="34">
        <v>45</v>
      </c>
      <c r="M1853" s="24">
        <f t="shared" si="56"/>
        <v>0.75</v>
      </c>
      <c r="N1853" s="24">
        <f t="shared" si="57"/>
        <v>0.83333333333333337</v>
      </c>
      <c r="O1853" s="34">
        <v>18</v>
      </c>
    </row>
    <row r="1854" spans="1:15" ht="14.25" customHeight="1">
      <c r="A1854" s="23">
        <v>2018</v>
      </c>
      <c r="B1854" s="23" t="s">
        <v>2366</v>
      </c>
      <c r="C1854" s="13" t="s">
        <v>1886</v>
      </c>
      <c r="D1854" s="13" t="s">
        <v>23</v>
      </c>
      <c r="E1854" s="13" t="s">
        <v>205</v>
      </c>
      <c r="F1854" s="24" t="s">
        <v>31</v>
      </c>
      <c r="G1854" s="13"/>
      <c r="H1854" s="13" t="s">
        <v>6</v>
      </c>
      <c r="I1854" s="34">
        <v>54</v>
      </c>
      <c r="J1854" s="34">
        <v>43</v>
      </c>
      <c r="K1854" s="34">
        <v>34</v>
      </c>
      <c r="L1854" s="34">
        <v>85</v>
      </c>
      <c r="M1854" s="24">
        <f t="shared" si="56"/>
        <v>0.79629629629629628</v>
      </c>
      <c r="N1854" s="24">
        <f t="shared" si="57"/>
        <v>0.79069767441860461</v>
      </c>
      <c r="O1854" s="34">
        <v>43</v>
      </c>
    </row>
    <row r="1855" spans="1:15" ht="14.25" customHeight="1">
      <c r="A1855" s="23">
        <v>2018</v>
      </c>
      <c r="B1855" s="23" t="s">
        <v>2366</v>
      </c>
      <c r="C1855" s="13" t="s">
        <v>1886</v>
      </c>
      <c r="D1855" s="13" t="s">
        <v>23</v>
      </c>
      <c r="E1855" s="13" t="s">
        <v>205</v>
      </c>
      <c r="F1855" s="24" t="s">
        <v>32</v>
      </c>
      <c r="G1855" s="13"/>
      <c r="H1855" s="13" t="s">
        <v>6</v>
      </c>
      <c r="I1855" s="34">
        <v>8</v>
      </c>
      <c r="J1855" s="34">
        <v>7</v>
      </c>
      <c r="K1855" s="34">
        <v>6</v>
      </c>
      <c r="L1855" s="34">
        <v>11</v>
      </c>
      <c r="M1855" s="24">
        <f t="shared" si="56"/>
        <v>0.875</v>
      </c>
      <c r="N1855" s="24">
        <f t="shared" si="57"/>
        <v>0.8571428571428571</v>
      </c>
      <c r="O1855" s="34">
        <v>8</v>
      </c>
    </row>
    <row r="1856" spans="1:15" ht="14.25" customHeight="1">
      <c r="A1856" s="23">
        <v>2018</v>
      </c>
      <c r="B1856" s="23" t="s">
        <v>2366</v>
      </c>
      <c r="C1856" s="13" t="s">
        <v>1886</v>
      </c>
      <c r="D1856" s="13" t="s">
        <v>23</v>
      </c>
      <c r="E1856" s="13" t="s">
        <v>205</v>
      </c>
      <c r="F1856" s="24" t="s">
        <v>33</v>
      </c>
      <c r="G1856" s="13"/>
      <c r="H1856" s="13" t="s">
        <v>6</v>
      </c>
      <c r="I1856" s="34">
        <v>12</v>
      </c>
      <c r="J1856" s="34">
        <v>12</v>
      </c>
      <c r="K1856" s="34">
        <v>9</v>
      </c>
      <c r="L1856" s="34">
        <v>16</v>
      </c>
      <c r="M1856" s="24">
        <f t="shared" si="56"/>
        <v>1</v>
      </c>
      <c r="N1856" s="24">
        <f t="shared" si="57"/>
        <v>0.75</v>
      </c>
      <c r="O1856" s="34">
        <v>2</v>
      </c>
    </row>
    <row r="1857" spans="1:15" ht="14.25" customHeight="1">
      <c r="A1857" s="23">
        <v>2018</v>
      </c>
      <c r="B1857" s="23" t="s">
        <v>2366</v>
      </c>
      <c r="C1857" s="13" t="s">
        <v>1886</v>
      </c>
      <c r="D1857" s="13" t="s">
        <v>23</v>
      </c>
      <c r="E1857" s="13" t="s">
        <v>205</v>
      </c>
      <c r="F1857" s="24" t="s">
        <v>34</v>
      </c>
      <c r="G1857" s="13"/>
      <c r="H1857" s="13" t="s">
        <v>6</v>
      </c>
      <c r="I1857" s="34">
        <v>5</v>
      </c>
      <c r="J1857" s="34">
        <v>4</v>
      </c>
      <c r="K1857" s="34">
        <v>3</v>
      </c>
      <c r="L1857" s="34">
        <v>11</v>
      </c>
      <c r="M1857" s="24">
        <f t="shared" si="56"/>
        <v>0.8</v>
      </c>
      <c r="N1857" s="24">
        <f t="shared" si="57"/>
        <v>0.75</v>
      </c>
      <c r="O1857" s="34">
        <v>7</v>
      </c>
    </row>
    <row r="1858" spans="1:15" ht="14.25" customHeight="1">
      <c r="A1858" s="23">
        <v>2018</v>
      </c>
      <c r="B1858" s="23" t="s">
        <v>2366</v>
      </c>
      <c r="C1858" s="13" t="s">
        <v>1886</v>
      </c>
      <c r="D1858" s="13" t="s">
        <v>23</v>
      </c>
      <c r="E1858" s="13" t="s">
        <v>205</v>
      </c>
      <c r="F1858" s="24" t="s">
        <v>35</v>
      </c>
      <c r="G1858" s="13"/>
      <c r="H1858" s="13" t="s">
        <v>6</v>
      </c>
      <c r="I1858" s="34">
        <v>12</v>
      </c>
      <c r="J1858" s="34">
        <v>11</v>
      </c>
      <c r="K1858" s="34">
        <v>8</v>
      </c>
      <c r="L1858" s="34">
        <v>21</v>
      </c>
      <c r="M1858" s="24">
        <f t="shared" ref="M1858:M1921" si="58">+IFERROR(J1858/I1858,0)</f>
        <v>0.91666666666666663</v>
      </c>
      <c r="N1858" s="24">
        <f t="shared" ref="N1858:N1921" si="59">+IFERROR(K1858/J1858,0)</f>
        <v>0.72727272727272729</v>
      </c>
      <c r="O1858" s="34">
        <v>18</v>
      </c>
    </row>
    <row r="1859" spans="1:15" ht="14.25" customHeight="1">
      <c r="A1859" s="23">
        <v>2018</v>
      </c>
      <c r="B1859" s="23" t="s">
        <v>2366</v>
      </c>
      <c r="C1859" s="13" t="s">
        <v>1886</v>
      </c>
      <c r="D1859" s="13" t="s">
        <v>23</v>
      </c>
      <c r="E1859" s="13" t="s">
        <v>206</v>
      </c>
      <c r="F1859" s="24" t="s">
        <v>1878</v>
      </c>
      <c r="G1859" s="13"/>
      <c r="H1859" s="13" t="s">
        <v>6</v>
      </c>
      <c r="I1859" s="34">
        <v>26</v>
      </c>
      <c r="J1859" s="34">
        <v>24</v>
      </c>
      <c r="K1859" s="34">
        <v>20</v>
      </c>
      <c r="L1859" s="34">
        <v>88</v>
      </c>
      <c r="M1859" s="24">
        <f t="shared" si="58"/>
        <v>0.92307692307692313</v>
      </c>
      <c r="N1859" s="24">
        <f t="shared" si="59"/>
        <v>0.83333333333333337</v>
      </c>
      <c r="O1859" s="34">
        <v>27</v>
      </c>
    </row>
    <row r="1860" spans="1:15" ht="14.25" customHeight="1">
      <c r="A1860" s="23">
        <v>2018</v>
      </c>
      <c r="B1860" s="23" t="s">
        <v>2366</v>
      </c>
      <c r="C1860" s="13" t="s">
        <v>1886</v>
      </c>
      <c r="D1860" s="13" t="s">
        <v>23</v>
      </c>
      <c r="E1860" s="13" t="s">
        <v>206</v>
      </c>
      <c r="F1860" s="24" t="s">
        <v>3173</v>
      </c>
      <c r="G1860" s="13"/>
      <c r="H1860" s="13" t="s">
        <v>6</v>
      </c>
      <c r="I1860" s="34">
        <v>5</v>
      </c>
      <c r="J1860" s="34">
        <v>4</v>
      </c>
      <c r="K1860" s="34">
        <v>2</v>
      </c>
      <c r="L1860" s="34">
        <v>26</v>
      </c>
      <c r="M1860" s="24">
        <f t="shared" si="58"/>
        <v>0.8</v>
      </c>
      <c r="N1860" s="24">
        <f t="shared" si="59"/>
        <v>0.5</v>
      </c>
      <c r="O1860" s="34">
        <v>0</v>
      </c>
    </row>
    <row r="1861" spans="1:15" ht="14.25" customHeight="1">
      <c r="A1861" s="23">
        <v>2018</v>
      </c>
      <c r="B1861" s="23" t="s">
        <v>2366</v>
      </c>
      <c r="C1861" s="13" t="s">
        <v>1886</v>
      </c>
      <c r="D1861" s="13" t="s">
        <v>23</v>
      </c>
      <c r="E1861" s="13" t="s">
        <v>206</v>
      </c>
      <c r="F1861" s="24" t="s">
        <v>37</v>
      </c>
      <c r="G1861" s="13"/>
      <c r="H1861" s="13" t="s">
        <v>6</v>
      </c>
      <c r="I1861" s="34">
        <v>26</v>
      </c>
      <c r="J1861" s="34">
        <v>24</v>
      </c>
      <c r="K1861" s="34">
        <v>17</v>
      </c>
      <c r="L1861" s="34">
        <v>35</v>
      </c>
      <c r="M1861" s="24">
        <f t="shared" si="58"/>
        <v>0.92307692307692313</v>
      </c>
      <c r="N1861" s="24">
        <f t="shared" si="59"/>
        <v>0.70833333333333337</v>
      </c>
      <c r="O1861" s="34">
        <v>9</v>
      </c>
    </row>
    <row r="1862" spans="1:15" ht="14.25" customHeight="1">
      <c r="A1862" s="23">
        <v>2018</v>
      </c>
      <c r="B1862" s="23" t="s">
        <v>2366</v>
      </c>
      <c r="C1862" s="13" t="s">
        <v>1886</v>
      </c>
      <c r="D1862" s="13" t="s">
        <v>23</v>
      </c>
      <c r="E1862" s="13" t="s">
        <v>206</v>
      </c>
      <c r="F1862" s="24" t="s">
        <v>38</v>
      </c>
      <c r="G1862" s="13"/>
      <c r="H1862" s="13" t="s">
        <v>6</v>
      </c>
      <c r="I1862" s="34">
        <v>32</v>
      </c>
      <c r="J1862" s="34">
        <v>21</v>
      </c>
      <c r="K1862" s="34">
        <v>19</v>
      </c>
      <c r="L1862" s="34">
        <v>57</v>
      </c>
      <c r="M1862" s="24">
        <f t="shared" si="58"/>
        <v>0.65625</v>
      </c>
      <c r="N1862" s="24">
        <f t="shared" si="59"/>
        <v>0.90476190476190477</v>
      </c>
      <c r="O1862" s="34">
        <v>18</v>
      </c>
    </row>
    <row r="1863" spans="1:15" ht="14.25" customHeight="1">
      <c r="A1863" s="23">
        <v>2018</v>
      </c>
      <c r="B1863" s="23" t="s">
        <v>2366</v>
      </c>
      <c r="C1863" s="13" t="s">
        <v>1886</v>
      </c>
      <c r="D1863" s="13" t="s">
        <v>23</v>
      </c>
      <c r="E1863" s="13" t="s">
        <v>206</v>
      </c>
      <c r="F1863" s="24" t="s">
        <v>39</v>
      </c>
      <c r="G1863" s="13"/>
      <c r="H1863" s="13" t="s">
        <v>6</v>
      </c>
      <c r="I1863" s="34">
        <v>28</v>
      </c>
      <c r="J1863" s="34">
        <v>26</v>
      </c>
      <c r="K1863" s="34">
        <v>18</v>
      </c>
      <c r="L1863" s="34">
        <v>35</v>
      </c>
      <c r="M1863" s="24">
        <f t="shared" si="58"/>
        <v>0.9285714285714286</v>
      </c>
      <c r="N1863" s="24">
        <f t="shared" si="59"/>
        <v>0.69230769230769229</v>
      </c>
      <c r="O1863" s="34">
        <v>0</v>
      </c>
    </row>
    <row r="1864" spans="1:15" ht="14.25" customHeight="1">
      <c r="A1864" s="23">
        <v>2018</v>
      </c>
      <c r="B1864" s="23" t="s">
        <v>2366</v>
      </c>
      <c r="C1864" s="13" t="s">
        <v>1886</v>
      </c>
      <c r="D1864" s="13" t="s">
        <v>23</v>
      </c>
      <c r="E1864" s="13" t="s">
        <v>206</v>
      </c>
      <c r="F1864" s="24" t="s">
        <v>1875</v>
      </c>
      <c r="G1864" s="13"/>
      <c r="H1864" s="13" t="s">
        <v>6</v>
      </c>
      <c r="I1864" s="34">
        <v>15</v>
      </c>
      <c r="J1864" s="34">
        <v>14</v>
      </c>
      <c r="K1864" s="34">
        <v>7</v>
      </c>
      <c r="L1864" s="34">
        <v>30</v>
      </c>
      <c r="M1864" s="24">
        <f t="shared" si="58"/>
        <v>0.93333333333333335</v>
      </c>
      <c r="N1864" s="24">
        <f t="shared" si="59"/>
        <v>0.5</v>
      </c>
      <c r="O1864" s="34">
        <v>0</v>
      </c>
    </row>
    <row r="1865" spans="1:15" ht="14.25" customHeight="1">
      <c r="A1865" s="23">
        <v>2018</v>
      </c>
      <c r="B1865" s="23" t="s">
        <v>2366</v>
      </c>
      <c r="C1865" s="13" t="s">
        <v>1886</v>
      </c>
      <c r="D1865" s="13" t="s">
        <v>23</v>
      </c>
      <c r="E1865" s="13" t="s">
        <v>204</v>
      </c>
      <c r="F1865" s="24" t="s">
        <v>1453</v>
      </c>
      <c r="G1865" s="13"/>
      <c r="H1865" s="13" t="s">
        <v>6</v>
      </c>
      <c r="I1865" s="34">
        <v>580</v>
      </c>
      <c r="J1865" s="34">
        <v>457</v>
      </c>
      <c r="K1865" s="34">
        <v>232</v>
      </c>
      <c r="L1865" s="34">
        <v>1599</v>
      </c>
      <c r="M1865" s="24">
        <f t="shared" si="58"/>
        <v>0.78793103448275859</v>
      </c>
      <c r="N1865" s="24">
        <f t="shared" si="59"/>
        <v>0.50765864332603938</v>
      </c>
      <c r="O1865" s="34">
        <v>206</v>
      </c>
    </row>
    <row r="1866" spans="1:15" ht="14.25" customHeight="1">
      <c r="A1866" s="23">
        <v>2018</v>
      </c>
      <c r="B1866" s="23" t="s">
        <v>2366</v>
      </c>
      <c r="C1866" s="13" t="s">
        <v>1886</v>
      </c>
      <c r="D1866" s="13" t="s">
        <v>23</v>
      </c>
      <c r="E1866" s="13" t="s">
        <v>204</v>
      </c>
      <c r="F1866" s="24" t="s">
        <v>1460</v>
      </c>
      <c r="G1866" s="13"/>
      <c r="H1866" s="13" t="s">
        <v>6</v>
      </c>
      <c r="I1866" s="34">
        <v>120</v>
      </c>
      <c r="J1866" s="34">
        <v>104</v>
      </c>
      <c r="K1866" s="34">
        <v>78</v>
      </c>
      <c r="L1866" s="34">
        <v>586</v>
      </c>
      <c r="M1866" s="24">
        <f t="shared" si="58"/>
        <v>0.8666666666666667</v>
      </c>
      <c r="N1866" s="24">
        <f t="shared" si="59"/>
        <v>0.75</v>
      </c>
      <c r="O1866" s="34">
        <v>63</v>
      </c>
    </row>
    <row r="1867" spans="1:15" ht="14.25" customHeight="1">
      <c r="A1867" s="23">
        <v>2018</v>
      </c>
      <c r="B1867" s="23" t="s">
        <v>2366</v>
      </c>
      <c r="C1867" s="13" t="s">
        <v>1886</v>
      </c>
      <c r="D1867" s="13" t="s">
        <v>23</v>
      </c>
      <c r="E1867" s="13" t="s">
        <v>204</v>
      </c>
      <c r="F1867" s="24" t="s">
        <v>1464</v>
      </c>
      <c r="G1867" s="13"/>
      <c r="H1867" s="13" t="s">
        <v>6</v>
      </c>
      <c r="I1867" s="34">
        <v>246</v>
      </c>
      <c r="J1867" s="34">
        <v>219</v>
      </c>
      <c r="K1867" s="34">
        <v>97</v>
      </c>
      <c r="L1867" s="34">
        <v>660</v>
      </c>
      <c r="M1867" s="24">
        <f t="shared" si="58"/>
        <v>0.8902439024390244</v>
      </c>
      <c r="N1867" s="24">
        <f t="shared" si="59"/>
        <v>0.44292237442922372</v>
      </c>
      <c r="O1867" s="34">
        <v>38</v>
      </c>
    </row>
    <row r="1868" spans="1:15" ht="14.25" customHeight="1">
      <c r="A1868" s="23">
        <v>2018</v>
      </c>
      <c r="B1868" s="23" t="s">
        <v>2366</v>
      </c>
      <c r="C1868" s="13" t="s">
        <v>1886</v>
      </c>
      <c r="D1868" s="13" t="s">
        <v>41</v>
      </c>
      <c r="E1868" s="13" t="s">
        <v>207</v>
      </c>
      <c r="F1868" s="24" t="s">
        <v>59</v>
      </c>
      <c r="G1868" s="13"/>
      <c r="H1868" s="13" t="s">
        <v>6</v>
      </c>
      <c r="I1868" s="34">
        <v>0</v>
      </c>
      <c r="J1868" s="34">
        <v>0</v>
      </c>
      <c r="K1868" s="34">
        <v>0</v>
      </c>
      <c r="L1868" s="34">
        <v>5</v>
      </c>
      <c r="M1868" s="24">
        <f t="shared" si="58"/>
        <v>0</v>
      </c>
      <c r="N1868" s="24">
        <f t="shared" si="59"/>
        <v>0</v>
      </c>
      <c r="O1868" s="34">
        <v>0</v>
      </c>
    </row>
    <row r="1869" spans="1:15" ht="14.25" customHeight="1">
      <c r="A1869" s="23">
        <v>2018</v>
      </c>
      <c r="B1869" s="23" t="s">
        <v>2366</v>
      </c>
      <c r="C1869" s="13" t="s">
        <v>1886</v>
      </c>
      <c r="D1869" s="13" t="s">
        <v>41</v>
      </c>
      <c r="E1869" s="13" t="s">
        <v>205</v>
      </c>
      <c r="F1869" s="24" t="s">
        <v>42</v>
      </c>
      <c r="G1869" s="13"/>
      <c r="H1869" s="13" t="s">
        <v>6</v>
      </c>
      <c r="I1869" s="34">
        <v>53</v>
      </c>
      <c r="J1869" s="34">
        <v>44</v>
      </c>
      <c r="K1869" s="34">
        <v>29</v>
      </c>
      <c r="L1869" s="34">
        <v>68</v>
      </c>
      <c r="M1869" s="24">
        <f t="shared" si="58"/>
        <v>0.83018867924528306</v>
      </c>
      <c r="N1869" s="24">
        <f t="shared" si="59"/>
        <v>0.65909090909090906</v>
      </c>
      <c r="O1869" s="34">
        <v>48</v>
      </c>
    </row>
    <row r="1870" spans="1:15" ht="14.25" customHeight="1">
      <c r="A1870" s="23">
        <v>2018</v>
      </c>
      <c r="B1870" s="23" t="s">
        <v>2366</v>
      </c>
      <c r="C1870" s="13" t="s">
        <v>1886</v>
      </c>
      <c r="D1870" s="13" t="s">
        <v>41</v>
      </c>
      <c r="E1870" s="13" t="s">
        <v>205</v>
      </c>
      <c r="F1870" s="24" t="s">
        <v>43</v>
      </c>
      <c r="G1870" s="13"/>
      <c r="H1870" s="13" t="s">
        <v>6</v>
      </c>
      <c r="I1870" s="34">
        <v>53</v>
      </c>
      <c r="J1870" s="34">
        <v>35</v>
      </c>
      <c r="K1870" s="34">
        <v>32</v>
      </c>
      <c r="L1870" s="34">
        <v>66</v>
      </c>
      <c r="M1870" s="24">
        <f t="shared" si="58"/>
        <v>0.660377358490566</v>
      </c>
      <c r="N1870" s="24">
        <f t="shared" si="59"/>
        <v>0.91428571428571426</v>
      </c>
      <c r="O1870" s="34">
        <v>27</v>
      </c>
    </row>
    <row r="1871" spans="1:15" ht="14.25" customHeight="1">
      <c r="A1871" s="23">
        <v>2018</v>
      </c>
      <c r="B1871" s="23" t="s">
        <v>2366</v>
      </c>
      <c r="C1871" s="13" t="s">
        <v>1886</v>
      </c>
      <c r="D1871" s="13" t="s">
        <v>41</v>
      </c>
      <c r="E1871" s="13" t="s">
        <v>205</v>
      </c>
      <c r="F1871" s="24" t="s">
        <v>44</v>
      </c>
      <c r="G1871" s="13"/>
      <c r="H1871" s="13" t="s">
        <v>6</v>
      </c>
      <c r="I1871" s="34">
        <v>0</v>
      </c>
      <c r="J1871" s="34">
        <v>0</v>
      </c>
      <c r="K1871" s="34">
        <v>0</v>
      </c>
      <c r="L1871" s="34">
        <v>0</v>
      </c>
      <c r="M1871" s="24">
        <f t="shared" si="58"/>
        <v>0</v>
      </c>
      <c r="N1871" s="24">
        <f t="shared" si="59"/>
        <v>0</v>
      </c>
      <c r="O1871" s="34">
        <v>2</v>
      </c>
    </row>
    <row r="1872" spans="1:15" ht="14.25" customHeight="1">
      <c r="A1872" s="23">
        <v>2018</v>
      </c>
      <c r="B1872" s="23" t="s">
        <v>2366</v>
      </c>
      <c r="C1872" s="13" t="s">
        <v>1886</v>
      </c>
      <c r="D1872" s="13" t="s">
        <v>41</v>
      </c>
      <c r="E1872" s="13" t="s">
        <v>205</v>
      </c>
      <c r="F1872" s="24" t="s">
        <v>45</v>
      </c>
      <c r="G1872" s="13"/>
      <c r="H1872" s="13" t="s">
        <v>6</v>
      </c>
      <c r="I1872" s="34">
        <v>0</v>
      </c>
      <c r="J1872" s="34">
        <v>0</v>
      </c>
      <c r="K1872" s="34">
        <v>0</v>
      </c>
      <c r="L1872" s="34">
        <v>7</v>
      </c>
      <c r="M1872" s="24">
        <f t="shared" si="58"/>
        <v>0</v>
      </c>
      <c r="N1872" s="24">
        <f t="shared" si="59"/>
        <v>0</v>
      </c>
      <c r="O1872" s="34">
        <v>0</v>
      </c>
    </row>
    <row r="1873" spans="1:15" ht="14.25" customHeight="1">
      <c r="A1873" s="23">
        <v>2018</v>
      </c>
      <c r="B1873" s="23" t="s">
        <v>2366</v>
      </c>
      <c r="C1873" s="13" t="s">
        <v>1886</v>
      </c>
      <c r="D1873" s="13" t="s">
        <v>41</v>
      </c>
      <c r="E1873" s="13" t="s">
        <v>205</v>
      </c>
      <c r="F1873" s="24" t="s">
        <v>46</v>
      </c>
      <c r="G1873" s="13"/>
      <c r="H1873" s="13" t="s">
        <v>6</v>
      </c>
      <c r="I1873" s="34">
        <v>0</v>
      </c>
      <c r="J1873" s="34">
        <v>0</v>
      </c>
      <c r="K1873" s="34">
        <v>0</v>
      </c>
      <c r="L1873" s="34">
        <v>11</v>
      </c>
      <c r="M1873" s="24">
        <f t="shared" si="58"/>
        <v>0</v>
      </c>
      <c r="N1873" s="24">
        <f t="shared" si="59"/>
        <v>0</v>
      </c>
      <c r="O1873" s="34">
        <v>1</v>
      </c>
    </row>
    <row r="1874" spans="1:15" ht="14.25" customHeight="1">
      <c r="A1874" s="23">
        <v>2018</v>
      </c>
      <c r="B1874" s="23" t="s">
        <v>2366</v>
      </c>
      <c r="C1874" s="13" t="s">
        <v>1886</v>
      </c>
      <c r="D1874" s="13" t="s">
        <v>41</v>
      </c>
      <c r="E1874" s="13" t="s">
        <v>205</v>
      </c>
      <c r="F1874" s="24" t="s">
        <v>47</v>
      </c>
      <c r="G1874" s="13"/>
      <c r="H1874" s="13" t="s">
        <v>6</v>
      </c>
      <c r="I1874" s="34">
        <v>30</v>
      </c>
      <c r="J1874" s="34">
        <v>24</v>
      </c>
      <c r="K1874" s="34">
        <v>21</v>
      </c>
      <c r="L1874" s="34">
        <v>43</v>
      </c>
      <c r="M1874" s="24">
        <f t="shared" si="58"/>
        <v>0.8</v>
      </c>
      <c r="N1874" s="24">
        <f t="shared" si="59"/>
        <v>0.875</v>
      </c>
      <c r="O1874" s="34">
        <v>18</v>
      </c>
    </row>
    <row r="1875" spans="1:15" ht="14.25" customHeight="1">
      <c r="A1875" s="23">
        <v>2018</v>
      </c>
      <c r="B1875" s="23" t="s">
        <v>2366</v>
      </c>
      <c r="C1875" s="13" t="s">
        <v>1886</v>
      </c>
      <c r="D1875" s="13" t="s">
        <v>41</v>
      </c>
      <c r="E1875" s="13" t="s">
        <v>205</v>
      </c>
      <c r="F1875" s="24" t="s">
        <v>48</v>
      </c>
      <c r="G1875" s="13"/>
      <c r="H1875" s="13" t="s">
        <v>6</v>
      </c>
      <c r="I1875" s="34">
        <v>20</v>
      </c>
      <c r="J1875" s="34">
        <v>17</v>
      </c>
      <c r="K1875" s="34">
        <v>16</v>
      </c>
      <c r="L1875" s="34">
        <v>18</v>
      </c>
      <c r="M1875" s="24">
        <f t="shared" si="58"/>
        <v>0.85</v>
      </c>
      <c r="N1875" s="24">
        <f t="shared" si="59"/>
        <v>0.94117647058823528</v>
      </c>
      <c r="O1875" s="34">
        <v>17</v>
      </c>
    </row>
    <row r="1876" spans="1:15" ht="14.25" customHeight="1">
      <c r="A1876" s="23">
        <v>2018</v>
      </c>
      <c r="B1876" s="23" t="s">
        <v>2366</v>
      </c>
      <c r="C1876" s="13" t="s">
        <v>1886</v>
      </c>
      <c r="D1876" s="13" t="s">
        <v>41</v>
      </c>
      <c r="E1876" s="13" t="s">
        <v>205</v>
      </c>
      <c r="F1876" s="24" t="s">
        <v>49</v>
      </c>
      <c r="G1876" s="13"/>
      <c r="H1876" s="13" t="s">
        <v>6</v>
      </c>
      <c r="I1876" s="34">
        <v>17</v>
      </c>
      <c r="J1876" s="34">
        <v>17</v>
      </c>
      <c r="K1876" s="34">
        <v>15</v>
      </c>
      <c r="L1876" s="34">
        <v>16</v>
      </c>
      <c r="M1876" s="24">
        <f t="shared" si="58"/>
        <v>1</v>
      </c>
      <c r="N1876" s="24">
        <f t="shared" si="59"/>
        <v>0.88235294117647056</v>
      </c>
      <c r="O1876" s="34">
        <v>16</v>
      </c>
    </row>
    <row r="1877" spans="1:15" ht="14.25" customHeight="1">
      <c r="A1877" s="23">
        <v>2018</v>
      </c>
      <c r="B1877" s="23" t="s">
        <v>2366</v>
      </c>
      <c r="C1877" s="13" t="s">
        <v>1886</v>
      </c>
      <c r="D1877" s="13" t="s">
        <v>41</v>
      </c>
      <c r="E1877" s="13" t="s">
        <v>205</v>
      </c>
      <c r="F1877" s="24" t="s">
        <v>50</v>
      </c>
      <c r="G1877" s="13"/>
      <c r="H1877" s="13" t="s">
        <v>6</v>
      </c>
      <c r="I1877" s="34">
        <v>89</v>
      </c>
      <c r="J1877" s="34">
        <v>50</v>
      </c>
      <c r="K1877" s="34">
        <v>47</v>
      </c>
      <c r="L1877" s="34">
        <v>47</v>
      </c>
      <c r="M1877" s="24">
        <f t="shared" si="58"/>
        <v>0.5617977528089888</v>
      </c>
      <c r="N1877" s="24">
        <f t="shared" si="59"/>
        <v>0.94</v>
      </c>
      <c r="O1877" s="34">
        <v>52</v>
      </c>
    </row>
    <row r="1878" spans="1:15" ht="14.25" customHeight="1">
      <c r="A1878" s="23">
        <v>2018</v>
      </c>
      <c r="B1878" s="23" t="s">
        <v>2366</v>
      </c>
      <c r="C1878" s="13" t="s">
        <v>1886</v>
      </c>
      <c r="D1878" s="13" t="s">
        <v>41</v>
      </c>
      <c r="E1878" s="13" t="s">
        <v>205</v>
      </c>
      <c r="F1878" s="24" t="s">
        <v>52</v>
      </c>
      <c r="G1878" s="13"/>
      <c r="H1878" s="13" t="s">
        <v>6</v>
      </c>
      <c r="I1878" s="34">
        <v>23</v>
      </c>
      <c r="J1878" s="34">
        <v>22</v>
      </c>
      <c r="K1878" s="34">
        <v>17</v>
      </c>
      <c r="L1878" s="34">
        <v>19</v>
      </c>
      <c r="M1878" s="24">
        <f t="shared" si="58"/>
        <v>0.95652173913043481</v>
      </c>
      <c r="N1878" s="24">
        <f t="shared" si="59"/>
        <v>0.77272727272727271</v>
      </c>
      <c r="O1878" s="34">
        <v>16</v>
      </c>
    </row>
    <row r="1879" spans="1:15" ht="14.25" customHeight="1">
      <c r="A1879" s="23">
        <v>2018</v>
      </c>
      <c r="B1879" s="23" t="s">
        <v>2366</v>
      </c>
      <c r="C1879" s="13" t="s">
        <v>1886</v>
      </c>
      <c r="D1879" s="13" t="s">
        <v>41</v>
      </c>
      <c r="E1879" s="13" t="s">
        <v>205</v>
      </c>
      <c r="F1879" s="24" t="s">
        <v>53</v>
      </c>
      <c r="G1879" s="13"/>
      <c r="H1879" s="13" t="s">
        <v>6</v>
      </c>
      <c r="I1879" s="34">
        <v>49</v>
      </c>
      <c r="J1879" s="34">
        <v>30</v>
      </c>
      <c r="K1879" s="34">
        <v>27</v>
      </c>
      <c r="L1879" s="34">
        <v>54</v>
      </c>
      <c r="M1879" s="24">
        <f t="shared" si="58"/>
        <v>0.61224489795918369</v>
      </c>
      <c r="N1879" s="24">
        <f t="shared" si="59"/>
        <v>0.9</v>
      </c>
      <c r="O1879" s="34">
        <v>28</v>
      </c>
    </row>
    <row r="1880" spans="1:15" ht="14.25" customHeight="1">
      <c r="A1880" s="23">
        <v>2018</v>
      </c>
      <c r="B1880" s="23" t="s">
        <v>2366</v>
      </c>
      <c r="C1880" s="13" t="s">
        <v>1886</v>
      </c>
      <c r="D1880" s="13" t="s">
        <v>41</v>
      </c>
      <c r="E1880" s="13" t="s">
        <v>205</v>
      </c>
      <c r="F1880" s="24" t="s">
        <v>54</v>
      </c>
      <c r="G1880" s="13"/>
      <c r="H1880" s="13" t="s">
        <v>6</v>
      </c>
      <c r="I1880" s="34">
        <v>24</v>
      </c>
      <c r="J1880" s="34">
        <v>20</v>
      </c>
      <c r="K1880" s="34">
        <v>14</v>
      </c>
      <c r="L1880" s="34">
        <v>14</v>
      </c>
      <c r="M1880" s="24">
        <f t="shared" si="58"/>
        <v>0.83333333333333337</v>
      </c>
      <c r="N1880" s="24">
        <f t="shared" si="59"/>
        <v>0.7</v>
      </c>
      <c r="O1880" s="34">
        <v>9</v>
      </c>
    </row>
    <row r="1881" spans="1:15" ht="14.25" customHeight="1">
      <c r="A1881" s="23">
        <v>2018</v>
      </c>
      <c r="B1881" s="23" t="s">
        <v>2366</v>
      </c>
      <c r="C1881" s="13" t="s">
        <v>1886</v>
      </c>
      <c r="D1881" s="13" t="s">
        <v>41</v>
      </c>
      <c r="E1881" s="13" t="s">
        <v>206</v>
      </c>
      <c r="F1881" s="24" t="s">
        <v>55</v>
      </c>
      <c r="G1881" s="13"/>
      <c r="H1881" s="13" t="s">
        <v>6</v>
      </c>
      <c r="I1881" s="34">
        <v>30</v>
      </c>
      <c r="J1881" s="34">
        <v>30</v>
      </c>
      <c r="K1881" s="34">
        <v>20</v>
      </c>
      <c r="L1881" s="34">
        <v>54</v>
      </c>
      <c r="M1881" s="24">
        <f t="shared" si="58"/>
        <v>1</v>
      </c>
      <c r="N1881" s="24">
        <f t="shared" si="59"/>
        <v>0.66666666666666663</v>
      </c>
      <c r="O1881" s="34">
        <v>0</v>
      </c>
    </row>
    <row r="1882" spans="1:15" ht="14.25" customHeight="1">
      <c r="A1882" s="23">
        <v>2018</v>
      </c>
      <c r="B1882" s="23" t="s">
        <v>2366</v>
      </c>
      <c r="C1882" s="13" t="s">
        <v>1886</v>
      </c>
      <c r="D1882" s="13" t="s">
        <v>41</v>
      </c>
      <c r="E1882" s="13" t="s">
        <v>206</v>
      </c>
      <c r="F1882" s="24" t="s">
        <v>56</v>
      </c>
      <c r="G1882" s="13"/>
      <c r="H1882" s="13" t="s">
        <v>6</v>
      </c>
      <c r="I1882" s="34">
        <v>0</v>
      </c>
      <c r="J1882" s="34">
        <v>0</v>
      </c>
      <c r="K1882" s="34">
        <v>0</v>
      </c>
      <c r="L1882" s="34">
        <v>42</v>
      </c>
      <c r="M1882" s="24">
        <f t="shared" si="58"/>
        <v>0</v>
      </c>
      <c r="N1882" s="24">
        <f t="shared" si="59"/>
        <v>0</v>
      </c>
      <c r="O1882" s="34">
        <v>0</v>
      </c>
    </row>
    <row r="1883" spans="1:15" ht="14.25" customHeight="1">
      <c r="A1883" s="23">
        <v>2018</v>
      </c>
      <c r="B1883" s="23" t="s">
        <v>2366</v>
      </c>
      <c r="C1883" s="13" t="s">
        <v>1886</v>
      </c>
      <c r="D1883" s="13" t="s">
        <v>41</v>
      </c>
      <c r="E1883" s="13" t="s">
        <v>206</v>
      </c>
      <c r="F1883" s="24" t="s">
        <v>58</v>
      </c>
      <c r="G1883" s="13"/>
      <c r="H1883" s="13" t="s">
        <v>6</v>
      </c>
      <c r="I1883" s="34">
        <v>18</v>
      </c>
      <c r="J1883" s="34">
        <v>18</v>
      </c>
      <c r="K1883" s="34">
        <v>12</v>
      </c>
      <c r="L1883" s="34">
        <v>24</v>
      </c>
      <c r="M1883" s="24">
        <f t="shared" si="58"/>
        <v>1</v>
      </c>
      <c r="N1883" s="24">
        <f t="shared" si="59"/>
        <v>0.66666666666666663</v>
      </c>
      <c r="O1883" s="34">
        <v>8</v>
      </c>
    </row>
    <row r="1884" spans="1:15" ht="14.25" customHeight="1">
      <c r="A1884" s="23">
        <v>2018</v>
      </c>
      <c r="B1884" s="23" t="s">
        <v>2366</v>
      </c>
      <c r="C1884" s="13" t="s">
        <v>1886</v>
      </c>
      <c r="D1884" s="13" t="s">
        <v>41</v>
      </c>
      <c r="E1884" s="13" t="s">
        <v>204</v>
      </c>
      <c r="F1884" s="24" t="s">
        <v>1461</v>
      </c>
      <c r="G1884" s="13"/>
      <c r="H1884" s="13" t="s">
        <v>6</v>
      </c>
      <c r="I1884" s="34">
        <v>677</v>
      </c>
      <c r="J1884" s="34">
        <v>218</v>
      </c>
      <c r="K1884" s="34">
        <v>111</v>
      </c>
      <c r="L1884" s="34">
        <v>1203</v>
      </c>
      <c r="M1884" s="24">
        <f t="shared" si="58"/>
        <v>0.32200886262924666</v>
      </c>
      <c r="N1884" s="24">
        <f t="shared" si="59"/>
        <v>0.50917431192660545</v>
      </c>
      <c r="O1884" s="34">
        <v>91</v>
      </c>
    </row>
    <row r="1885" spans="1:15" ht="14.25" customHeight="1">
      <c r="A1885" s="23">
        <v>2018</v>
      </c>
      <c r="B1885" s="23" t="s">
        <v>2366</v>
      </c>
      <c r="C1885" s="13" t="s">
        <v>1886</v>
      </c>
      <c r="D1885" s="13" t="s">
        <v>60</v>
      </c>
      <c r="E1885" s="13" t="s">
        <v>205</v>
      </c>
      <c r="F1885" s="24" t="s">
        <v>61</v>
      </c>
      <c r="G1885" s="13"/>
      <c r="H1885" s="13" t="s">
        <v>6</v>
      </c>
      <c r="I1885" s="34">
        <v>74</v>
      </c>
      <c r="J1885" s="34">
        <v>42</v>
      </c>
      <c r="K1885" s="34">
        <v>30</v>
      </c>
      <c r="L1885" s="34">
        <v>81</v>
      </c>
      <c r="M1885" s="24">
        <f t="shared" si="58"/>
        <v>0.56756756756756754</v>
      </c>
      <c r="N1885" s="24">
        <f t="shared" si="59"/>
        <v>0.7142857142857143</v>
      </c>
      <c r="O1885" s="34">
        <v>39</v>
      </c>
    </row>
    <row r="1886" spans="1:15" ht="14.25" customHeight="1">
      <c r="A1886" s="23">
        <v>2018</v>
      </c>
      <c r="B1886" s="23" t="s">
        <v>2366</v>
      </c>
      <c r="C1886" s="13" t="s">
        <v>1886</v>
      </c>
      <c r="D1886" s="13" t="s">
        <v>60</v>
      </c>
      <c r="E1886" s="13" t="s">
        <v>205</v>
      </c>
      <c r="F1886" s="24" t="s">
        <v>62</v>
      </c>
      <c r="G1886" s="13"/>
      <c r="H1886" s="13" t="s">
        <v>6</v>
      </c>
      <c r="I1886" s="34">
        <v>15</v>
      </c>
      <c r="J1886" s="34">
        <v>14</v>
      </c>
      <c r="K1886" s="34">
        <v>11</v>
      </c>
      <c r="L1886" s="34">
        <v>22</v>
      </c>
      <c r="M1886" s="24">
        <f t="shared" si="58"/>
        <v>0.93333333333333335</v>
      </c>
      <c r="N1886" s="24">
        <f t="shared" si="59"/>
        <v>0.7857142857142857</v>
      </c>
      <c r="O1886" s="34">
        <v>11</v>
      </c>
    </row>
    <row r="1887" spans="1:15" ht="14.25" customHeight="1">
      <c r="A1887" s="23">
        <v>2018</v>
      </c>
      <c r="B1887" s="23" t="s">
        <v>2366</v>
      </c>
      <c r="C1887" s="13" t="s">
        <v>1886</v>
      </c>
      <c r="D1887" s="13" t="s">
        <v>60</v>
      </c>
      <c r="E1887" s="13" t="s">
        <v>205</v>
      </c>
      <c r="F1887" s="24" t="s">
        <v>63</v>
      </c>
      <c r="G1887" s="13"/>
      <c r="H1887" s="13" t="s">
        <v>6</v>
      </c>
      <c r="I1887" s="34">
        <v>16</v>
      </c>
      <c r="J1887" s="34">
        <v>15</v>
      </c>
      <c r="K1887" s="34">
        <v>11</v>
      </c>
      <c r="L1887" s="34">
        <v>24</v>
      </c>
      <c r="M1887" s="24">
        <f t="shared" si="58"/>
        <v>0.9375</v>
      </c>
      <c r="N1887" s="24">
        <f t="shared" si="59"/>
        <v>0.73333333333333328</v>
      </c>
      <c r="O1887" s="34">
        <v>21</v>
      </c>
    </row>
    <row r="1888" spans="1:15" ht="14.25" customHeight="1">
      <c r="A1888" s="23">
        <v>2018</v>
      </c>
      <c r="B1888" s="23" t="s">
        <v>2366</v>
      </c>
      <c r="C1888" s="13" t="s">
        <v>1886</v>
      </c>
      <c r="D1888" s="13" t="s">
        <v>60</v>
      </c>
      <c r="E1888" s="13" t="s">
        <v>206</v>
      </c>
      <c r="F1888" s="24" t="s">
        <v>64</v>
      </c>
      <c r="G1888" s="13"/>
      <c r="H1888" s="13" t="s">
        <v>6</v>
      </c>
      <c r="I1888" s="34">
        <v>19</v>
      </c>
      <c r="J1888" s="34">
        <v>17</v>
      </c>
      <c r="K1888" s="34">
        <v>6</v>
      </c>
      <c r="L1888" s="34">
        <v>56</v>
      </c>
      <c r="M1888" s="24">
        <f t="shared" si="58"/>
        <v>0.89473684210526316</v>
      </c>
      <c r="N1888" s="24">
        <f t="shared" si="59"/>
        <v>0.35294117647058826</v>
      </c>
      <c r="O1888" s="34">
        <v>19</v>
      </c>
    </row>
    <row r="1889" spans="1:15" ht="14.25" customHeight="1">
      <c r="A1889" s="23">
        <v>2018</v>
      </c>
      <c r="B1889" s="23" t="s">
        <v>2366</v>
      </c>
      <c r="C1889" s="13" t="s">
        <v>1886</v>
      </c>
      <c r="D1889" s="13" t="s">
        <v>60</v>
      </c>
      <c r="E1889" s="13" t="s">
        <v>206</v>
      </c>
      <c r="F1889" s="24" t="s">
        <v>65</v>
      </c>
      <c r="G1889" s="13"/>
      <c r="H1889" s="13" t="s">
        <v>6</v>
      </c>
      <c r="I1889" s="34">
        <v>5</v>
      </c>
      <c r="J1889" s="34">
        <v>5</v>
      </c>
      <c r="K1889" s="34">
        <v>3</v>
      </c>
      <c r="L1889" s="34">
        <v>5</v>
      </c>
      <c r="M1889" s="24">
        <f t="shared" si="58"/>
        <v>1</v>
      </c>
      <c r="N1889" s="24">
        <f t="shared" si="59"/>
        <v>0.6</v>
      </c>
      <c r="O1889" s="34">
        <v>2</v>
      </c>
    </row>
    <row r="1890" spans="1:15" ht="14.25" customHeight="1">
      <c r="A1890" s="23">
        <v>2018</v>
      </c>
      <c r="B1890" s="23" t="s">
        <v>2366</v>
      </c>
      <c r="C1890" s="13" t="s">
        <v>1886</v>
      </c>
      <c r="D1890" s="13" t="s">
        <v>60</v>
      </c>
      <c r="E1890" s="13" t="s">
        <v>206</v>
      </c>
      <c r="F1890" s="24" t="s">
        <v>66</v>
      </c>
      <c r="G1890" s="13"/>
      <c r="H1890" s="13" t="s">
        <v>6</v>
      </c>
      <c r="I1890" s="34">
        <v>12</v>
      </c>
      <c r="J1890" s="34">
        <v>10</v>
      </c>
      <c r="K1890" s="34">
        <v>5</v>
      </c>
      <c r="L1890" s="34">
        <v>33</v>
      </c>
      <c r="M1890" s="24">
        <f t="shared" si="58"/>
        <v>0.83333333333333337</v>
      </c>
      <c r="N1890" s="24">
        <f t="shared" si="59"/>
        <v>0.5</v>
      </c>
      <c r="O1890" s="34">
        <v>7</v>
      </c>
    </row>
    <row r="1891" spans="1:15" ht="14.25" customHeight="1">
      <c r="A1891" s="23">
        <v>2018</v>
      </c>
      <c r="B1891" s="23" t="s">
        <v>2366</v>
      </c>
      <c r="C1891" s="13" t="s">
        <v>1886</v>
      </c>
      <c r="D1891" s="13" t="s">
        <v>60</v>
      </c>
      <c r="E1891" s="13" t="s">
        <v>206</v>
      </c>
      <c r="F1891" s="24" t="s">
        <v>67</v>
      </c>
      <c r="G1891" s="13"/>
      <c r="H1891" s="13" t="s">
        <v>6</v>
      </c>
      <c r="I1891" s="34">
        <v>93</v>
      </c>
      <c r="J1891" s="34">
        <v>56</v>
      </c>
      <c r="K1891" s="34">
        <v>34</v>
      </c>
      <c r="L1891" s="34">
        <v>95</v>
      </c>
      <c r="M1891" s="24">
        <f t="shared" si="58"/>
        <v>0.60215053763440862</v>
      </c>
      <c r="N1891" s="24">
        <f t="shared" si="59"/>
        <v>0.6071428571428571</v>
      </c>
      <c r="O1891" s="34">
        <v>0</v>
      </c>
    </row>
    <row r="1892" spans="1:15" ht="14.25" customHeight="1">
      <c r="A1892" s="23">
        <v>2018</v>
      </c>
      <c r="B1892" s="23" t="s">
        <v>2366</v>
      </c>
      <c r="C1892" s="13" t="s">
        <v>1886</v>
      </c>
      <c r="D1892" s="13" t="s">
        <v>60</v>
      </c>
      <c r="E1892" s="13" t="s">
        <v>206</v>
      </c>
      <c r="F1892" s="24" t="s">
        <v>68</v>
      </c>
      <c r="G1892" s="13"/>
      <c r="H1892" s="13" t="s">
        <v>6</v>
      </c>
      <c r="I1892" s="34">
        <v>4</v>
      </c>
      <c r="J1892" s="34">
        <v>0</v>
      </c>
      <c r="K1892" s="34">
        <v>0</v>
      </c>
      <c r="L1892" s="34">
        <v>19</v>
      </c>
      <c r="M1892" s="24">
        <f t="shared" si="58"/>
        <v>0</v>
      </c>
      <c r="N1892" s="24">
        <f t="shared" si="59"/>
        <v>0</v>
      </c>
      <c r="O1892" s="34">
        <v>5</v>
      </c>
    </row>
    <row r="1893" spans="1:15" ht="14.25" customHeight="1">
      <c r="A1893" s="23">
        <v>2018</v>
      </c>
      <c r="B1893" s="23" t="s">
        <v>2366</v>
      </c>
      <c r="C1893" s="13" t="s">
        <v>1886</v>
      </c>
      <c r="D1893" s="13" t="s">
        <v>60</v>
      </c>
      <c r="E1893" s="13" t="s">
        <v>206</v>
      </c>
      <c r="F1893" s="24" t="s">
        <v>69</v>
      </c>
      <c r="G1893" s="13"/>
      <c r="H1893" s="13" t="s">
        <v>6</v>
      </c>
      <c r="I1893" s="34">
        <v>5</v>
      </c>
      <c r="J1893" s="34">
        <v>0</v>
      </c>
      <c r="K1893" s="34">
        <v>0</v>
      </c>
      <c r="L1893" s="34">
        <v>24</v>
      </c>
      <c r="M1893" s="24">
        <f t="shared" si="58"/>
        <v>0</v>
      </c>
      <c r="N1893" s="24">
        <f t="shared" si="59"/>
        <v>0</v>
      </c>
      <c r="O1893" s="34">
        <v>9</v>
      </c>
    </row>
    <row r="1894" spans="1:15" ht="14.25" customHeight="1">
      <c r="A1894" s="23">
        <v>2018</v>
      </c>
      <c r="B1894" s="23" t="s">
        <v>2366</v>
      </c>
      <c r="C1894" s="13" t="s">
        <v>1886</v>
      </c>
      <c r="D1894" s="13" t="s">
        <v>60</v>
      </c>
      <c r="E1894" s="13" t="s">
        <v>204</v>
      </c>
      <c r="F1894" s="24" t="s">
        <v>1458</v>
      </c>
      <c r="G1894" s="13"/>
      <c r="H1894" s="13" t="s">
        <v>6</v>
      </c>
      <c r="I1894" s="34">
        <v>172</v>
      </c>
      <c r="J1894" s="34">
        <v>119</v>
      </c>
      <c r="K1894" s="34">
        <v>68</v>
      </c>
      <c r="L1894" s="34">
        <v>552</v>
      </c>
      <c r="M1894" s="24">
        <f t="shared" si="58"/>
        <v>0.69186046511627908</v>
      </c>
      <c r="N1894" s="24">
        <f t="shared" si="59"/>
        <v>0.5714285714285714</v>
      </c>
      <c r="O1894" s="34">
        <v>44</v>
      </c>
    </row>
    <row r="1895" spans="1:15" ht="14.25" customHeight="1">
      <c r="A1895" s="23">
        <v>2018</v>
      </c>
      <c r="B1895" s="23" t="s">
        <v>2366</v>
      </c>
      <c r="C1895" s="13" t="s">
        <v>1886</v>
      </c>
      <c r="D1895" s="13" t="s">
        <v>60</v>
      </c>
      <c r="E1895" s="13" t="s">
        <v>204</v>
      </c>
      <c r="F1895" s="24" t="s">
        <v>1477</v>
      </c>
      <c r="G1895" s="13"/>
      <c r="H1895" s="13" t="s">
        <v>6</v>
      </c>
      <c r="I1895" s="34">
        <v>235</v>
      </c>
      <c r="J1895" s="34">
        <v>140</v>
      </c>
      <c r="K1895" s="34">
        <v>79</v>
      </c>
      <c r="L1895" s="34">
        <v>574</v>
      </c>
      <c r="M1895" s="24">
        <f t="shared" si="58"/>
        <v>0.5957446808510638</v>
      </c>
      <c r="N1895" s="24">
        <f t="shared" si="59"/>
        <v>0.56428571428571428</v>
      </c>
      <c r="O1895" s="34">
        <v>35</v>
      </c>
    </row>
    <row r="1896" spans="1:15" ht="14.25" customHeight="1">
      <c r="A1896" s="23">
        <v>2018</v>
      </c>
      <c r="B1896" s="23" t="s">
        <v>2366</v>
      </c>
      <c r="C1896" s="13" t="s">
        <v>1886</v>
      </c>
      <c r="D1896" s="13" t="s">
        <v>70</v>
      </c>
      <c r="E1896" s="13" t="s">
        <v>207</v>
      </c>
      <c r="F1896" s="24" t="s">
        <v>75</v>
      </c>
      <c r="G1896" s="13"/>
      <c r="H1896" s="13" t="s">
        <v>6</v>
      </c>
      <c r="I1896" s="34">
        <v>5</v>
      </c>
      <c r="J1896" s="34">
        <v>5</v>
      </c>
      <c r="K1896" s="34">
        <v>4</v>
      </c>
      <c r="L1896" s="34">
        <v>38</v>
      </c>
      <c r="M1896" s="24">
        <f t="shared" si="58"/>
        <v>1</v>
      </c>
      <c r="N1896" s="24">
        <f t="shared" si="59"/>
        <v>0.8</v>
      </c>
      <c r="O1896" s="34">
        <v>2</v>
      </c>
    </row>
    <row r="1897" spans="1:15" ht="14.25" customHeight="1">
      <c r="A1897" s="23">
        <v>2018</v>
      </c>
      <c r="B1897" s="23" t="s">
        <v>2366</v>
      </c>
      <c r="C1897" s="13" t="s">
        <v>1886</v>
      </c>
      <c r="D1897" s="13" t="s">
        <v>70</v>
      </c>
      <c r="E1897" s="13" t="s">
        <v>205</v>
      </c>
      <c r="F1897" s="24" t="s">
        <v>71</v>
      </c>
      <c r="G1897" s="13"/>
      <c r="H1897" s="13" t="s">
        <v>6</v>
      </c>
      <c r="I1897" s="34">
        <v>21</v>
      </c>
      <c r="J1897" s="34">
        <v>20</v>
      </c>
      <c r="K1897" s="34">
        <v>12</v>
      </c>
      <c r="L1897" s="34">
        <v>34</v>
      </c>
      <c r="M1897" s="24">
        <f t="shared" si="58"/>
        <v>0.95238095238095233</v>
      </c>
      <c r="N1897" s="24">
        <f t="shared" si="59"/>
        <v>0.6</v>
      </c>
      <c r="O1897" s="34">
        <v>0</v>
      </c>
    </row>
    <row r="1898" spans="1:15" ht="14.25" customHeight="1">
      <c r="A1898" s="23">
        <v>2018</v>
      </c>
      <c r="B1898" s="23" t="s">
        <v>2366</v>
      </c>
      <c r="C1898" s="13" t="s">
        <v>1886</v>
      </c>
      <c r="D1898" s="13" t="s">
        <v>70</v>
      </c>
      <c r="E1898" s="13" t="s">
        <v>206</v>
      </c>
      <c r="F1898" s="24" t="s">
        <v>72</v>
      </c>
      <c r="G1898" s="13"/>
      <c r="H1898" s="13" t="s">
        <v>6</v>
      </c>
      <c r="I1898" s="34">
        <v>13</v>
      </c>
      <c r="J1898" s="34">
        <v>12</v>
      </c>
      <c r="K1898" s="34">
        <v>11</v>
      </c>
      <c r="L1898" s="34">
        <v>41</v>
      </c>
      <c r="M1898" s="24">
        <f t="shared" si="58"/>
        <v>0.92307692307692313</v>
      </c>
      <c r="N1898" s="24">
        <f t="shared" si="59"/>
        <v>0.91666666666666663</v>
      </c>
      <c r="O1898" s="34">
        <v>4</v>
      </c>
    </row>
    <row r="1899" spans="1:15" ht="14.25" customHeight="1">
      <c r="A1899" s="23">
        <v>2018</v>
      </c>
      <c r="B1899" s="23" t="s">
        <v>2366</v>
      </c>
      <c r="C1899" s="13" t="s">
        <v>1886</v>
      </c>
      <c r="D1899" s="13" t="s">
        <v>70</v>
      </c>
      <c r="E1899" s="13" t="s">
        <v>206</v>
      </c>
      <c r="F1899" s="24" t="s">
        <v>73</v>
      </c>
      <c r="G1899" s="13"/>
      <c r="H1899" s="13" t="s">
        <v>6</v>
      </c>
      <c r="I1899" s="34">
        <v>6</v>
      </c>
      <c r="J1899" s="34">
        <v>6</v>
      </c>
      <c r="K1899" s="34">
        <v>4</v>
      </c>
      <c r="L1899" s="34">
        <v>29</v>
      </c>
      <c r="M1899" s="24">
        <f t="shared" si="58"/>
        <v>1</v>
      </c>
      <c r="N1899" s="24">
        <f t="shared" si="59"/>
        <v>0.66666666666666663</v>
      </c>
      <c r="O1899" s="34">
        <v>1</v>
      </c>
    </row>
    <row r="1900" spans="1:15" ht="14.25" customHeight="1">
      <c r="A1900" s="23">
        <v>2018</v>
      </c>
      <c r="B1900" s="23" t="s">
        <v>2366</v>
      </c>
      <c r="C1900" s="13" t="s">
        <v>1886</v>
      </c>
      <c r="D1900" s="13" t="s">
        <v>70</v>
      </c>
      <c r="E1900" s="13" t="s">
        <v>206</v>
      </c>
      <c r="F1900" s="24" t="s">
        <v>74</v>
      </c>
      <c r="G1900" s="13"/>
      <c r="H1900" s="13" t="s">
        <v>6</v>
      </c>
      <c r="I1900" s="34">
        <v>6</v>
      </c>
      <c r="J1900" s="34">
        <v>4</v>
      </c>
      <c r="K1900" s="34">
        <v>2</v>
      </c>
      <c r="L1900" s="34">
        <v>31</v>
      </c>
      <c r="M1900" s="24">
        <f t="shared" si="58"/>
        <v>0.66666666666666663</v>
      </c>
      <c r="N1900" s="24">
        <f t="shared" si="59"/>
        <v>0.5</v>
      </c>
      <c r="O1900" s="34">
        <v>3</v>
      </c>
    </row>
    <row r="1901" spans="1:15" ht="14.25" customHeight="1">
      <c r="A1901" s="23">
        <v>2018</v>
      </c>
      <c r="B1901" s="23" t="s">
        <v>2366</v>
      </c>
      <c r="C1901" s="13" t="s">
        <v>1886</v>
      </c>
      <c r="D1901" s="13" t="s">
        <v>70</v>
      </c>
      <c r="E1901" s="13" t="s">
        <v>204</v>
      </c>
      <c r="F1901" s="24" t="s">
        <v>577</v>
      </c>
      <c r="G1901" s="13"/>
      <c r="H1901" s="13" t="s">
        <v>6</v>
      </c>
      <c r="I1901" s="34">
        <v>63</v>
      </c>
      <c r="J1901" s="34">
        <v>47</v>
      </c>
      <c r="K1901" s="34">
        <v>33</v>
      </c>
      <c r="L1901" s="34">
        <v>234</v>
      </c>
      <c r="M1901" s="24">
        <f t="shared" si="58"/>
        <v>0.74603174603174605</v>
      </c>
      <c r="N1901" s="24">
        <f t="shared" si="59"/>
        <v>0.7021276595744681</v>
      </c>
      <c r="O1901" s="34">
        <v>15</v>
      </c>
    </row>
    <row r="1902" spans="1:15" ht="14.25" customHeight="1">
      <c r="A1902" s="23">
        <v>2018</v>
      </c>
      <c r="B1902" s="23" t="s">
        <v>2366</v>
      </c>
      <c r="C1902" s="13" t="s">
        <v>1886</v>
      </c>
      <c r="D1902" s="13" t="s">
        <v>70</v>
      </c>
      <c r="E1902" s="13" t="s">
        <v>204</v>
      </c>
      <c r="F1902" s="24" t="s">
        <v>1466</v>
      </c>
      <c r="G1902" s="13"/>
      <c r="H1902" s="13" t="s">
        <v>6</v>
      </c>
      <c r="I1902" s="34">
        <v>98</v>
      </c>
      <c r="J1902" s="34">
        <v>54</v>
      </c>
      <c r="K1902" s="34">
        <v>39</v>
      </c>
      <c r="L1902" s="34">
        <v>302</v>
      </c>
      <c r="M1902" s="24">
        <f t="shared" si="58"/>
        <v>0.55102040816326525</v>
      </c>
      <c r="N1902" s="24">
        <f t="shared" si="59"/>
        <v>0.72222222222222221</v>
      </c>
      <c r="O1902" s="34">
        <v>18</v>
      </c>
    </row>
    <row r="1903" spans="1:15" ht="14.25" customHeight="1">
      <c r="A1903" s="23">
        <v>2018</v>
      </c>
      <c r="B1903" s="23" t="s">
        <v>2366</v>
      </c>
      <c r="C1903" s="13" t="s">
        <v>1886</v>
      </c>
      <c r="D1903" s="13" t="s">
        <v>70</v>
      </c>
      <c r="E1903" s="13" t="s">
        <v>204</v>
      </c>
      <c r="F1903" s="24" t="s">
        <v>1469</v>
      </c>
      <c r="G1903" s="13"/>
      <c r="H1903" s="13" t="s">
        <v>6</v>
      </c>
      <c r="I1903" s="34">
        <v>42</v>
      </c>
      <c r="J1903" s="34">
        <v>37</v>
      </c>
      <c r="K1903" s="34">
        <v>24</v>
      </c>
      <c r="L1903" s="34">
        <v>161</v>
      </c>
      <c r="M1903" s="24">
        <f t="shared" si="58"/>
        <v>0.88095238095238093</v>
      </c>
      <c r="N1903" s="24">
        <f t="shared" si="59"/>
        <v>0.64864864864864868</v>
      </c>
      <c r="O1903" s="34">
        <v>12</v>
      </c>
    </row>
    <row r="1904" spans="1:15" ht="14.25" customHeight="1">
      <c r="A1904" s="23">
        <v>2018</v>
      </c>
      <c r="B1904" s="23" t="s">
        <v>2366</v>
      </c>
      <c r="C1904" s="13" t="s">
        <v>1886</v>
      </c>
      <c r="D1904" s="13" t="s">
        <v>70</v>
      </c>
      <c r="E1904" s="13" t="s">
        <v>204</v>
      </c>
      <c r="F1904" s="24" t="s">
        <v>1478</v>
      </c>
      <c r="G1904" s="13"/>
      <c r="H1904" s="13" t="s">
        <v>6</v>
      </c>
      <c r="I1904" s="34">
        <v>27</v>
      </c>
      <c r="J1904" s="34">
        <v>22</v>
      </c>
      <c r="K1904" s="34">
        <v>15</v>
      </c>
      <c r="L1904" s="34">
        <v>154</v>
      </c>
      <c r="M1904" s="24">
        <f t="shared" si="58"/>
        <v>0.81481481481481477</v>
      </c>
      <c r="N1904" s="24">
        <f t="shared" si="59"/>
        <v>0.68181818181818177</v>
      </c>
      <c r="O1904" s="34">
        <v>5</v>
      </c>
    </row>
    <row r="1905" spans="1:15" ht="14.25" customHeight="1">
      <c r="A1905" s="23">
        <v>2018</v>
      </c>
      <c r="B1905" s="23" t="s">
        <v>2366</v>
      </c>
      <c r="C1905" s="13" t="s">
        <v>1886</v>
      </c>
      <c r="D1905" s="13" t="s">
        <v>76</v>
      </c>
      <c r="E1905" s="13" t="s">
        <v>205</v>
      </c>
      <c r="F1905" s="24" t="s">
        <v>78</v>
      </c>
      <c r="G1905" s="13"/>
      <c r="H1905" s="13" t="s">
        <v>6</v>
      </c>
      <c r="I1905" s="34">
        <v>39</v>
      </c>
      <c r="J1905" s="34">
        <v>38</v>
      </c>
      <c r="K1905" s="34">
        <v>31</v>
      </c>
      <c r="L1905" s="34">
        <v>30</v>
      </c>
      <c r="M1905" s="24">
        <f t="shared" si="58"/>
        <v>0.97435897435897434</v>
      </c>
      <c r="N1905" s="24">
        <f t="shared" si="59"/>
        <v>0.81578947368421051</v>
      </c>
      <c r="O1905" s="34">
        <v>26</v>
      </c>
    </row>
    <row r="1906" spans="1:15" ht="14.25" customHeight="1">
      <c r="A1906" s="23">
        <v>2018</v>
      </c>
      <c r="B1906" s="23" t="s">
        <v>2366</v>
      </c>
      <c r="C1906" s="13" t="s">
        <v>1886</v>
      </c>
      <c r="D1906" s="13" t="s">
        <v>76</v>
      </c>
      <c r="E1906" s="13" t="s">
        <v>205</v>
      </c>
      <c r="F1906" s="24" t="s">
        <v>79</v>
      </c>
      <c r="G1906" s="13"/>
      <c r="H1906" s="13" t="s">
        <v>6</v>
      </c>
      <c r="I1906" s="34">
        <v>15</v>
      </c>
      <c r="J1906" s="34">
        <v>15</v>
      </c>
      <c r="K1906" s="34">
        <v>6</v>
      </c>
      <c r="L1906" s="34">
        <v>12</v>
      </c>
      <c r="M1906" s="24">
        <f t="shared" si="58"/>
        <v>1</v>
      </c>
      <c r="N1906" s="24">
        <f t="shared" si="59"/>
        <v>0.4</v>
      </c>
      <c r="O1906" s="34">
        <v>0</v>
      </c>
    </row>
    <row r="1907" spans="1:15" ht="14.25" customHeight="1">
      <c r="A1907" s="23">
        <v>2018</v>
      </c>
      <c r="B1907" s="23" t="s">
        <v>2366</v>
      </c>
      <c r="C1907" s="13" t="s">
        <v>1886</v>
      </c>
      <c r="D1907" s="13" t="s">
        <v>76</v>
      </c>
      <c r="E1907" s="13" t="s">
        <v>206</v>
      </c>
      <c r="F1907" s="24" t="s">
        <v>80</v>
      </c>
      <c r="G1907" s="13"/>
      <c r="H1907" s="13" t="s">
        <v>6</v>
      </c>
      <c r="I1907" s="34">
        <v>14</v>
      </c>
      <c r="J1907" s="34">
        <v>14</v>
      </c>
      <c r="K1907" s="34">
        <v>9</v>
      </c>
      <c r="L1907" s="34">
        <v>20</v>
      </c>
      <c r="M1907" s="24">
        <f t="shared" si="58"/>
        <v>1</v>
      </c>
      <c r="N1907" s="24">
        <f t="shared" si="59"/>
        <v>0.6428571428571429</v>
      </c>
      <c r="O1907" s="34">
        <v>13</v>
      </c>
    </row>
    <row r="1908" spans="1:15" ht="14.25" customHeight="1">
      <c r="A1908" s="23">
        <v>2018</v>
      </c>
      <c r="B1908" s="23" t="s">
        <v>2366</v>
      </c>
      <c r="C1908" s="13" t="s">
        <v>1886</v>
      </c>
      <c r="D1908" s="13" t="s">
        <v>76</v>
      </c>
      <c r="E1908" s="13" t="s">
        <v>206</v>
      </c>
      <c r="F1908" s="24" t="s">
        <v>81</v>
      </c>
      <c r="G1908" s="13"/>
      <c r="H1908" s="13" t="s">
        <v>6</v>
      </c>
      <c r="I1908" s="34">
        <v>2</v>
      </c>
      <c r="J1908" s="34">
        <v>2</v>
      </c>
      <c r="K1908" s="34">
        <v>0</v>
      </c>
      <c r="L1908" s="34">
        <v>14</v>
      </c>
      <c r="M1908" s="24">
        <f t="shared" si="58"/>
        <v>1</v>
      </c>
      <c r="N1908" s="24">
        <f t="shared" si="59"/>
        <v>0</v>
      </c>
      <c r="O1908" s="34">
        <v>6</v>
      </c>
    </row>
    <row r="1909" spans="1:15" ht="14.25" customHeight="1">
      <c r="A1909" s="23">
        <v>2018</v>
      </c>
      <c r="B1909" s="23" t="s">
        <v>2366</v>
      </c>
      <c r="C1909" s="13" t="s">
        <v>1886</v>
      </c>
      <c r="D1909" s="13" t="s">
        <v>76</v>
      </c>
      <c r="E1909" s="13" t="s">
        <v>206</v>
      </c>
      <c r="F1909" s="24" t="s">
        <v>82</v>
      </c>
      <c r="G1909" s="13"/>
      <c r="H1909" s="13" t="s">
        <v>6</v>
      </c>
      <c r="I1909" s="34">
        <v>22</v>
      </c>
      <c r="J1909" s="34">
        <v>20</v>
      </c>
      <c r="K1909" s="34">
        <v>14</v>
      </c>
      <c r="L1909" s="34">
        <v>53</v>
      </c>
      <c r="M1909" s="24">
        <f t="shared" si="58"/>
        <v>0.90909090909090906</v>
      </c>
      <c r="N1909" s="24">
        <f t="shared" si="59"/>
        <v>0.7</v>
      </c>
      <c r="O1909" s="34">
        <v>11</v>
      </c>
    </row>
    <row r="1910" spans="1:15" ht="14.25" customHeight="1">
      <c r="A1910" s="23">
        <v>2018</v>
      </c>
      <c r="B1910" s="23" t="s">
        <v>2366</v>
      </c>
      <c r="C1910" s="13" t="s">
        <v>1886</v>
      </c>
      <c r="D1910" s="13" t="s">
        <v>76</v>
      </c>
      <c r="E1910" s="13" t="s">
        <v>204</v>
      </c>
      <c r="F1910" s="24" t="s">
        <v>2395</v>
      </c>
      <c r="G1910" s="13"/>
      <c r="H1910" s="13" t="s">
        <v>6</v>
      </c>
      <c r="I1910" s="34">
        <v>46</v>
      </c>
      <c r="J1910" s="34">
        <v>40</v>
      </c>
      <c r="K1910" s="34">
        <v>28</v>
      </c>
      <c r="L1910" s="34">
        <v>164</v>
      </c>
      <c r="M1910" s="24">
        <f t="shared" si="58"/>
        <v>0.86956521739130432</v>
      </c>
      <c r="N1910" s="24">
        <f t="shared" si="59"/>
        <v>0.7</v>
      </c>
      <c r="O1910" s="34">
        <v>13</v>
      </c>
    </row>
    <row r="1911" spans="1:15" ht="14.25" customHeight="1">
      <c r="A1911" s="23">
        <v>2018</v>
      </c>
      <c r="B1911" s="23" t="s">
        <v>2366</v>
      </c>
      <c r="C1911" s="13" t="s">
        <v>1886</v>
      </c>
      <c r="D1911" s="13" t="s">
        <v>76</v>
      </c>
      <c r="E1911" s="13" t="s">
        <v>204</v>
      </c>
      <c r="F1911" s="24" t="s">
        <v>1459</v>
      </c>
      <c r="G1911" s="13"/>
      <c r="H1911" s="13" t="s">
        <v>6</v>
      </c>
      <c r="I1911" s="34">
        <v>442</v>
      </c>
      <c r="J1911" s="34">
        <v>234</v>
      </c>
      <c r="K1911" s="34">
        <v>183</v>
      </c>
      <c r="L1911" s="34">
        <v>1746</v>
      </c>
      <c r="M1911" s="24">
        <f t="shared" si="58"/>
        <v>0.52941176470588236</v>
      </c>
      <c r="N1911" s="24">
        <f t="shared" si="59"/>
        <v>0.78205128205128205</v>
      </c>
      <c r="O1911" s="34">
        <v>144</v>
      </c>
    </row>
    <row r="1912" spans="1:15" ht="14.25" customHeight="1">
      <c r="A1912" s="23">
        <v>2018</v>
      </c>
      <c r="B1912" s="23" t="s">
        <v>2366</v>
      </c>
      <c r="C1912" s="13" t="s">
        <v>1886</v>
      </c>
      <c r="D1912" s="13" t="s">
        <v>76</v>
      </c>
      <c r="E1912" s="13" t="s">
        <v>204</v>
      </c>
      <c r="F1912" s="24" t="s">
        <v>77</v>
      </c>
      <c r="G1912" s="13"/>
      <c r="H1912" s="13" t="s">
        <v>6</v>
      </c>
      <c r="I1912" s="34">
        <v>134</v>
      </c>
      <c r="J1912" s="34">
        <v>107</v>
      </c>
      <c r="K1912" s="34">
        <v>77</v>
      </c>
      <c r="L1912" s="34">
        <v>622</v>
      </c>
      <c r="M1912" s="24">
        <f t="shared" si="58"/>
        <v>0.79850746268656714</v>
      </c>
      <c r="N1912" s="24">
        <f t="shared" si="59"/>
        <v>0.71962616822429903</v>
      </c>
      <c r="O1912" s="34">
        <v>0</v>
      </c>
    </row>
    <row r="1913" spans="1:15" ht="14.25" customHeight="1">
      <c r="A1913" s="23">
        <v>2018</v>
      </c>
      <c r="B1913" s="23" t="s">
        <v>2366</v>
      </c>
      <c r="C1913" s="13" t="s">
        <v>1886</v>
      </c>
      <c r="D1913" s="13" t="s">
        <v>76</v>
      </c>
      <c r="E1913" s="13" t="s">
        <v>204</v>
      </c>
      <c r="F1913" s="24" t="s">
        <v>2079</v>
      </c>
      <c r="G1913" s="13"/>
      <c r="H1913" s="13" t="s">
        <v>6</v>
      </c>
      <c r="I1913" s="34">
        <v>0</v>
      </c>
      <c r="J1913" s="34">
        <v>0</v>
      </c>
      <c r="K1913" s="34">
        <v>0</v>
      </c>
      <c r="L1913" s="34">
        <v>0</v>
      </c>
      <c r="M1913" s="24">
        <f t="shared" si="58"/>
        <v>0</v>
      </c>
      <c r="N1913" s="24">
        <f t="shared" si="59"/>
        <v>0</v>
      </c>
      <c r="O1913" s="34">
        <v>34</v>
      </c>
    </row>
    <row r="1914" spans="1:15" ht="14.25" customHeight="1">
      <c r="A1914" s="23">
        <v>2018</v>
      </c>
      <c r="B1914" s="23" t="s">
        <v>2366</v>
      </c>
      <c r="C1914" s="13" t="s">
        <v>1886</v>
      </c>
      <c r="D1914" s="13" t="s">
        <v>83</v>
      </c>
      <c r="E1914" s="13" t="s">
        <v>206</v>
      </c>
      <c r="F1914" s="24" t="s">
        <v>84</v>
      </c>
      <c r="G1914" s="13"/>
      <c r="H1914" s="13" t="s">
        <v>6</v>
      </c>
      <c r="I1914" s="34">
        <v>1</v>
      </c>
      <c r="J1914" s="34">
        <v>1</v>
      </c>
      <c r="K1914" s="34">
        <v>1</v>
      </c>
      <c r="L1914" s="34">
        <v>11</v>
      </c>
      <c r="M1914" s="24">
        <f t="shared" si="58"/>
        <v>1</v>
      </c>
      <c r="N1914" s="24">
        <f t="shared" si="59"/>
        <v>1</v>
      </c>
      <c r="O1914" s="34">
        <v>3</v>
      </c>
    </row>
    <row r="1915" spans="1:15" ht="14.25" customHeight="1">
      <c r="A1915" s="23">
        <v>2018</v>
      </c>
      <c r="B1915" s="23" t="s">
        <v>2366</v>
      </c>
      <c r="C1915" s="13" t="s">
        <v>1886</v>
      </c>
      <c r="D1915" s="13" t="s">
        <v>86</v>
      </c>
      <c r="E1915" s="13" t="s">
        <v>206</v>
      </c>
      <c r="F1915" s="24" t="s">
        <v>88</v>
      </c>
      <c r="G1915" s="13"/>
      <c r="H1915" s="13" t="s">
        <v>6</v>
      </c>
      <c r="I1915" s="34">
        <v>100</v>
      </c>
      <c r="J1915" s="34">
        <v>63</v>
      </c>
      <c r="K1915" s="34">
        <v>55</v>
      </c>
      <c r="L1915" s="34">
        <v>345</v>
      </c>
      <c r="M1915" s="24">
        <f t="shared" si="58"/>
        <v>0.63</v>
      </c>
      <c r="N1915" s="24">
        <f t="shared" si="59"/>
        <v>0.87301587301587302</v>
      </c>
      <c r="O1915" s="34">
        <v>84</v>
      </c>
    </row>
    <row r="1916" spans="1:15" ht="14.25" customHeight="1">
      <c r="A1916" s="23">
        <v>2018</v>
      </c>
      <c r="B1916" s="23" t="s">
        <v>2366</v>
      </c>
      <c r="C1916" s="13" t="s">
        <v>1886</v>
      </c>
      <c r="D1916" s="13" t="s">
        <v>86</v>
      </c>
      <c r="E1916" s="13" t="s">
        <v>204</v>
      </c>
      <c r="F1916" s="24" t="s">
        <v>984</v>
      </c>
      <c r="G1916" s="13"/>
      <c r="H1916" s="13" t="s">
        <v>203</v>
      </c>
      <c r="I1916" s="34">
        <v>0</v>
      </c>
      <c r="J1916" s="34">
        <v>0</v>
      </c>
      <c r="K1916" s="34">
        <v>0</v>
      </c>
      <c r="L1916" s="34">
        <v>79</v>
      </c>
      <c r="M1916" s="24">
        <f t="shared" si="58"/>
        <v>0</v>
      </c>
      <c r="N1916" s="24">
        <f t="shared" si="59"/>
        <v>0</v>
      </c>
      <c r="O1916" s="34">
        <v>20</v>
      </c>
    </row>
    <row r="1917" spans="1:15" ht="14.25" customHeight="1">
      <c r="A1917" s="23">
        <v>2018</v>
      </c>
      <c r="B1917" s="23" t="s">
        <v>2366</v>
      </c>
      <c r="C1917" s="13" t="s">
        <v>1886</v>
      </c>
      <c r="D1917" s="13" t="s">
        <v>86</v>
      </c>
      <c r="E1917" s="13" t="s">
        <v>204</v>
      </c>
      <c r="F1917" s="24" t="s">
        <v>2635</v>
      </c>
      <c r="G1917" s="13"/>
      <c r="H1917" s="13" t="s">
        <v>6</v>
      </c>
      <c r="I1917" s="34">
        <v>0</v>
      </c>
      <c r="J1917" s="34">
        <v>0</v>
      </c>
      <c r="K1917" s="34">
        <v>0</v>
      </c>
      <c r="L1917" s="34">
        <v>0</v>
      </c>
      <c r="M1917" s="24">
        <f t="shared" si="58"/>
        <v>0</v>
      </c>
      <c r="N1917" s="24">
        <f t="shared" si="59"/>
        <v>0</v>
      </c>
      <c r="O1917" s="34">
        <v>26</v>
      </c>
    </row>
    <row r="1918" spans="1:15" ht="14.25" customHeight="1">
      <c r="A1918" s="23">
        <v>2018</v>
      </c>
      <c r="B1918" s="23" t="s">
        <v>2366</v>
      </c>
      <c r="C1918" s="13" t="s">
        <v>1886</v>
      </c>
      <c r="D1918" s="13" t="s">
        <v>86</v>
      </c>
      <c r="E1918" s="13" t="s">
        <v>204</v>
      </c>
      <c r="F1918" s="24" t="s">
        <v>87</v>
      </c>
      <c r="G1918" s="13"/>
      <c r="H1918" s="13" t="s">
        <v>6</v>
      </c>
      <c r="I1918" s="34">
        <v>32</v>
      </c>
      <c r="J1918" s="34">
        <v>27</v>
      </c>
      <c r="K1918" s="34">
        <v>23</v>
      </c>
      <c r="L1918" s="34">
        <v>182</v>
      </c>
      <c r="M1918" s="24">
        <f t="shared" si="58"/>
        <v>0.84375</v>
      </c>
      <c r="N1918" s="24">
        <f t="shared" si="59"/>
        <v>0.85185185185185186</v>
      </c>
      <c r="O1918" s="34">
        <v>0</v>
      </c>
    </row>
    <row r="1919" spans="1:15" ht="14.25" customHeight="1">
      <c r="A1919" s="23">
        <v>2018</v>
      </c>
      <c r="B1919" s="23" t="s">
        <v>2366</v>
      </c>
      <c r="C1919" s="13" t="s">
        <v>1886</v>
      </c>
      <c r="D1919" s="13" t="s">
        <v>89</v>
      </c>
      <c r="E1919" s="13" t="s">
        <v>205</v>
      </c>
      <c r="F1919" s="24" t="s">
        <v>90</v>
      </c>
      <c r="G1919" s="13"/>
      <c r="H1919" s="13" t="s">
        <v>6</v>
      </c>
      <c r="I1919" s="34">
        <v>18</v>
      </c>
      <c r="J1919" s="34">
        <v>13</v>
      </c>
      <c r="K1919" s="34">
        <v>11</v>
      </c>
      <c r="L1919" s="34">
        <v>24</v>
      </c>
      <c r="M1919" s="24">
        <f t="shared" si="58"/>
        <v>0.72222222222222221</v>
      </c>
      <c r="N1919" s="24">
        <f t="shared" si="59"/>
        <v>0.84615384615384615</v>
      </c>
      <c r="O1919" s="34">
        <v>11</v>
      </c>
    </row>
    <row r="1920" spans="1:15" ht="14.25" customHeight="1">
      <c r="A1920" s="23">
        <v>2018</v>
      </c>
      <c r="B1920" s="23" t="s">
        <v>2366</v>
      </c>
      <c r="C1920" s="13" t="s">
        <v>1886</v>
      </c>
      <c r="D1920" s="13" t="s">
        <v>89</v>
      </c>
      <c r="E1920" s="13" t="s">
        <v>205</v>
      </c>
      <c r="F1920" s="24" t="s">
        <v>91</v>
      </c>
      <c r="G1920" s="13"/>
      <c r="H1920" s="13" t="s">
        <v>6</v>
      </c>
      <c r="I1920" s="34">
        <v>9</v>
      </c>
      <c r="J1920" s="34">
        <v>9</v>
      </c>
      <c r="K1920" s="34">
        <v>8</v>
      </c>
      <c r="L1920" s="34">
        <v>7</v>
      </c>
      <c r="M1920" s="24">
        <f t="shared" si="58"/>
        <v>1</v>
      </c>
      <c r="N1920" s="24">
        <f t="shared" si="59"/>
        <v>0.88888888888888884</v>
      </c>
      <c r="O1920" s="34">
        <v>5</v>
      </c>
    </row>
    <row r="1921" spans="1:15" ht="14.25" customHeight="1">
      <c r="A1921" s="23">
        <v>2018</v>
      </c>
      <c r="B1921" s="23" t="s">
        <v>2366</v>
      </c>
      <c r="C1921" s="13" t="s">
        <v>1886</v>
      </c>
      <c r="D1921" s="13" t="s">
        <v>89</v>
      </c>
      <c r="E1921" s="13" t="s">
        <v>205</v>
      </c>
      <c r="F1921" s="24" t="s">
        <v>92</v>
      </c>
      <c r="G1921" s="13"/>
      <c r="H1921" s="13" t="s">
        <v>6</v>
      </c>
      <c r="I1921" s="34">
        <v>12</v>
      </c>
      <c r="J1921" s="34">
        <v>0</v>
      </c>
      <c r="K1921" s="34">
        <v>0</v>
      </c>
      <c r="L1921" s="34">
        <v>29</v>
      </c>
      <c r="M1921" s="24">
        <f t="shared" si="58"/>
        <v>0</v>
      </c>
      <c r="N1921" s="24">
        <f t="shared" si="59"/>
        <v>0</v>
      </c>
      <c r="O1921" s="34">
        <v>19</v>
      </c>
    </row>
    <row r="1922" spans="1:15" ht="14.25" customHeight="1">
      <c r="A1922" s="23">
        <v>2018</v>
      </c>
      <c r="B1922" s="23" t="s">
        <v>2366</v>
      </c>
      <c r="C1922" s="13" t="s">
        <v>1886</v>
      </c>
      <c r="D1922" s="13" t="s">
        <v>89</v>
      </c>
      <c r="E1922" s="13" t="s">
        <v>206</v>
      </c>
      <c r="F1922" s="24" t="s">
        <v>93</v>
      </c>
      <c r="G1922" s="13"/>
      <c r="H1922" s="13" t="s">
        <v>6</v>
      </c>
      <c r="I1922" s="34">
        <v>0</v>
      </c>
      <c r="J1922" s="34">
        <v>0</v>
      </c>
      <c r="K1922" s="34">
        <v>0</v>
      </c>
      <c r="L1922" s="34">
        <v>1</v>
      </c>
      <c r="M1922" s="24">
        <f t="shared" ref="M1922:M1985" si="60">+IFERROR(J1922/I1922,0)</f>
        <v>0</v>
      </c>
      <c r="N1922" s="24">
        <f t="shared" ref="N1922:N1985" si="61">+IFERROR(K1922/J1922,0)</f>
        <v>0</v>
      </c>
      <c r="O1922" s="34">
        <v>0</v>
      </c>
    </row>
    <row r="1923" spans="1:15" ht="14.25" customHeight="1">
      <c r="A1923" s="23">
        <v>2018</v>
      </c>
      <c r="B1923" s="23" t="s">
        <v>2366</v>
      </c>
      <c r="C1923" s="13" t="s">
        <v>1886</v>
      </c>
      <c r="D1923" s="13" t="s">
        <v>89</v>
      </c>
      <c r="E1923" s="13" t="s">
        <v>206</v>
      </c>
      <c r="F1923" s="24" t="s">
        <v>1920</v>
      </c>
      <c r="G1923" s="13"/>
      <c r="H1923" s="13" t="s">
        <v>6</v>
      </c>
      <c r="I1923" s="34">
        <v>11</v>
      </c>
      <c r="J1923" s="34">
        <v>10</v>
      </c>
      <c r="K1923" s="34">
        <v>9</v>
      </c>
      <c r="L1923" s="34">
        <v>9</v>
      </c>
      <c r="M1923" s="24">
        <f t="shared" si="60"/>
        <v>0.90909090909090906</v>
      </c>
      <c r="N1923" s="24">
        <f t="shared" si="61"/>
        <v>0.9</v>
      </c>
      <c r="O1923" s="34">
        <v>0</v>
      </c>
    </row>
    <row r="1924" spans="1:15" ht="14.25" customHeight="1">
      <c r="A1924" s="23">
        <v>2018</v>
      </c>
      <c r="B1924" s="23" t="s">
        <v>2366</v>
      </c>
      <c r="C1924" s="13" t="s">
        <v>1886</v>
      </c>
      <c r="D1924" s="13" t="s">
        <v>89</v>
      </c>
      <c r="E1924" s="13" t="s">
        <v>206</v>
      </c>
      <c r="F1924" s="24" t="s">
        <v>1921</v>
      </c>
      <c r="G1924" s="13"/>
      <c r="H1924" s="13" t="s">
        <v>6</v>
      </c>
      <c r="I1924" s="34">
        <v>33</v>
      </c>
      <c r="J1924" s="34">
        <v>25</v>
      </c>
      <c r="K1924" s="34">
        <v>22</v>
      </c>
      <c r="L1924" s="34">
        <v>19</v>
      </c>
      <c r="M1924" s="24">
        <f t="shared" si="60"/>
        <v>0.75757575757575757</v>
      </c>
      <c r="N1924" s="24">
        <f t="shared" si="61"/>
        <v>0.88</v>
      </c>
      <c r="O1924" s="34">
        <v>0</v>
      </c>
    </row>
    <row r="1925" spans="1:15" ht="14.25" customHeight="1">
      <c r="A1925" s="23">
        <v>2018</v>
      </c>
      <c r="B1925" s="23" t="s">
        <v>2366</v>
      </c>
      <c r="C1925" s="13" t="s">
        <v>1886</v>
      </c>
      <c r="D1925" s="13" t="s">
        <v>89</v>
      </c>
      <c r="E1925" s="13" t="s">
        <v>206</v>
      </c>
      <c r="F1925" s="24" t="s">
        <v>2078</v>
      </c>
      <c r="G1925" s="13"/>
      <c r="H1925" s="13" t="s">
        <v>6</v>
      </c>
      <c r="I1925" s="34">
        <v>2</v>
      </c>
      <c r="J1925" s="34">
        <v>0</v>
      </c>
      <c r="K1925" s="34">
        <v>0</v>
      </c>
      <c r="L1925" s="34">
        <v>16</v>
      </c>
      <c r="M1925" s="24">
        <f t="shared" si="60"/>
        <v>0</v>
      </c>
      <c r="N1925" s="24">
        <f t="shared" si="61"/>
        <v>0</v>
      </c>
      <c r="O1925" s="34">
        <v>0</v>
      </c>
    </row>
    <row r="1926" spans="1:15" ht="14.25" customHeight="1">
      <c r="A1926" s="23">
        <v>2018</v>
      </c>
      <c r="B1926" s="23" t="s">
        <v>2366</v>
      </c>
      <c r="C1926" s="13" t="s">
        <v>1886</v>
      </c>
      <c r="D1926" s="13" t="s">
        <v>89</v>
      </c>
      <c r="E1926" s="13" t="s">
        <v>204</v>
      </c>
      <c r="F1926" s="24" t="s">
        <v>1465</v>
      </c>
      <c r="G1926" s="13"/>
      <c r="H1926" s="13" t="s">
        <v>6</v>
      </c>
      <c r="I1926" s="34">
        <v>130</v>
      </c>
      <c r="J1926" s="34">
        <v>100</v>
      </c>
      <c r="K1926" s="34">
        <v>71</v>
      </c>
      <c r="L1926" s="34">
        <v>394</v>
      </c>
      <c r="M1926" s="24">
        <f t="shared" si="60"/>
        <v>0.76923076923076927</v>
      </c>
      <c r="N1926" s="24">
        <f t="shared" si="61"/>
        <v>0.71</v>
      </c>
      <c r="O1926" s="34">
        <v>18</v>
      </c>
    </row>
    <row r="1927" spans="1:15" ht="14.25" customHeight="1">
      <c r="A1927" s="23">
        <v>2018</v>
      </c>
      <c r="B1927" s="23" t="s">
        <v>2366</v>
      </c>
      <c r="C1927" s="13" t="s">
        <v>1886</v>
      </c>
      <c r="D1927" s="13" t="s">
        <v>94</v>
      </c>
      <c r="E1927" s="13" t="s">
        <v>207</v>
      </c>
      <c r="F1927" s="24" t="s">
        <v>99</v>
      </c>
      <c r="G1927" s="13"/>
      <c r="H1927" s="13" t="s">
        <v>6</v>
      </c>
      <c r="I1927" s="34">
        <v>3</v>
      </c>
      <c r="J1927" s="34">
        <v>3</v>
      </c>
      <c r="K1927" s="34">
        <v>0</v>
      </c>
      <c r="L1927" s="34">
        <v>5</v>
      </c>
      <c r="M1927" s="24">
        <f t="shared" si="60"/>
        <v>1</v>
      </c>
      <c r="N1927" s="24">
        <f t="shared" si="61"/>
        <v>0</v>
      </c>
      <c r="O1927" s="34">
        <v>0</v>
      </c>
    </row>
    <row r="1928" spans="1:15" ht="14.25" customHeight="1">
      <c r="A1928" s="23">
        <v>2018</v>
      </c>
      <c r="B1928" s="23" t="s">
        <v>2366</v>
      </c>
      <c r="C1928" s="13" t="s">
        <v>1886</v>
      </c>
      <c r="D1928" s="13" t="s">
        <v>94</v>
      </c>
      <c r="E1928" s="13" t="s">
        <v>206</v>
      </c>
      <c r="F1928" s="24" t="s">
        <v>96</v>
      </c>
      <c r="G1928" s="13"/>
      <c r="H1928" s="13" t="s">
        <v>6</v>
      </c>
      <c r="I1928" s="34">
        <v>15</v>
      </c>
      <c r="J1928" s="34">
        <v>14</v>
      </c>
      <c r="K1928" s="34">
        <v>8</v>
      </c>
      <c r="L1928" s="34">
        <v>57</v>
      </c>
      <c r="M1928" s="24">
        <f t="shared" si="60"/>
        <v>0.93333333333333335</v>
      </c>
      <c r="N1928" s="24">
        <f t="shared" si="61"/>
        <v>0.5714285714285714</v>
      </c>
      <c r="O1928" s="34">
        <v>10</v>
      </c>
    </row>
    <row r="1929" spans="1:15" ht="14.25" customHeight="1">
      <c r="A1929" s="23">
        <v>2018</v>
      </c>
      <c r="B1929" s="23" t="s">
        <v>2366</v>
      </c>
      <c r="C1929" s="13" t="s">
        <v>1886</v>
      </c>
      <c r="D1929" s="13" t="s">
        <v>94</v>
      </c>
      <c r="E1929" s="13" t="s">
        <v>206</v>
      </c>
      <c r="F1929" s="24" t="s">
        <v>97</v>
      </c>
      <c r="G1929" s="13"/>
      <c r="H1929" s="13" t="s">
        <v>6</v>
      </c>
      <c r="I1929" s="34">
        <v>13</v>
      </c>
      <c r="J1929" s="34">
        <v>12</v>
      </c>
      <c r="K1929" s="34">
        <v>7</v>
      </c>
      <c r="L1929" s="34">
        <v>67</v>
      </c>
      <c r="M1929" s="24">
        <f t="shared" si="60"/>
        <v>0.92307692307692313</v>
      </c>
      <c r="N1929" s="24">
        <f t="shared" si="61"/>
        <v>0.58333333333333337</v>
      </c>
      <c r="O1929" s="34">
        <v>19</v>
      </c>
    </row>
    <row r="1930" spans="1:15" ht="14.25" customHeight="1">
      <c r="A1930" s="23">
        <v>2018</v>
      </c>
      <c r="B1930" s="23" t="s">
        <v>2366</v>
      </c>
      <c r="C1930" s="13" t="s">
        <v>1886</v>
      </c>
      <c r="D1930" s="13" t="s">
        <v>94</v>
      </c>
      <c r="E1930" s="13" t="s">
        <v>206</v>
      </c>
      <c r="F1930" s="24" t="s">
        <v>98</v>
      </c>
      <c r="G1930" s="13"/>
      <c r="H1930" s="13" t="s">
        <v>6</v>
      </c>
      <c r="I1930" s="34">
        <v>16</v>
      </c>
      <c r="J1930" s="34">
        <v>16</v>
      </c>
      <c r="K1930" s="34">
        <v>14</v>
      </c>
      <c r="L1930" s="34">
        <v>69</v>
      </c>
      <c r="M1930" s="24">
        <f t="shared" si="60"/>
        <v>1</v>
      </c>
      <c r="N1930" s="24">
        <f t="shared" si="61"/>
        <v>0.875</v>
      </c>
      <c r="O1930" s="34">
        <v>2</v>
      </c>
    </row>
    <row r="1931" spans="1:15" ht="14.25" customHeight="1">
      <c r="A1931" s="23">
        <v>2018</v>
      </c>
      <c r="B1931" s="23" t="s">
        <v>2366</v>
      </c>
      <c r="C1931" s="13" t="s">
        <v>1886</v>
      </c>
      <c r="D1931" s="13" t="s">
        <v>94</v>
      </c>
      <c r="E1931" s="13" t="s">
        <v>204</v>
      </c>
      <c r="F1931" s="24" t="s">
        <v>1463</v>
      </c>
      <c r="G1931" s="13"/>
      <c r="H1931" s="13" t="s">
        <v>6</v>
      </c>
      <c r="I1931" s="34">
        <v>43</v>
      </c>
      <c r="J1931" s="34">
        <v>37</v>
      </c>
      <c r="K1931" s="34">
        <v>27</v>
      </c>
      <c r="L1931" s="34">
        <v>255</v>
      </c>
      <c r="M1931" s="24">
        <f t="shared" si="60"/>
        <v>0.86046511627906974</v>
      </c>
      <c r="N1931" s="24">
        <f t="shared" si="61"/>
        <v>0.72972972972972971</v>
      </c>
      <c r="O1931" s="34">
        <v>18</v>
      </c>
    </row>
    <row r="1932" spans="1:15" ht="14.25" customHeight="1">
      <c r="A1932" s="23">
        <v>2018</v>
      </c>
      <c r="B1932" s="23" t="s">
        <v>2366</v>
      </c>
      <c r="C1932" s="13" t="s">
        <v>1886</v>
      </c>
      <c r="D1932" s="13" t="s">
        <v>100</v>
      </c>
      <c r="E1932" s="13" t="s">
        <v>207</v>
      </c>
      <c r="F1932" s="24" t="s">
        <v>103</v>
      </c>
      <c r="G1932" s="13"/>
      <c r="H1932" s="13" t="s">
        <v>6</v>
      </c>
      <c r="I1932" s="34">
        <v>4</v>
      </c>
      <c r="J1932" s="34">
        <v>3</v>
      </c>
      <c r="K1932" s="34">
        <v>2</v>
      </c>
      <c r="L1932" s="34">
        <v>10</v>
      </c>
      <c r="M1932" s="24">
        <f t="shared" si="60"/>
        <v>0.75</v>
      </c>
      <c r="N1932" s="24">
        <f t="shared" si="61"/>
        <v>0.66666666666666663</v>
      </c>
      <c r="O1932" s="34">
        <v>2</v>
      </c>
    </row>
    <row r="1933" spans="1:15" ht="14.25" customHeight="1">
      <c r="A1933" s="23">
        <v>2018</v>
      </c>
      <c r="B1933" s="23" t="s">
        <v>2366</v>
      </c>
      <c r="C1933" s="13" t="s">
        <v>1886</v>
      </c>
      <c r="D1933" s="13" t="s">
        <v>100</v>
      </c>
      <c r="E1933" s="13" t="s">
        <v>206</v>
      </c>
      <c r="F1933" s="24" t="s">
        <v>102</v>
      </c>
      <c r="G1933" s="13"/>
      <c r="H1933" s="13" t="s">
        <v>6</v>
      </c>
      <c r="I1933" s="34">
        <v>14</v>
      </c>
      <c r="J1933" s="34">
        <v>13</v>
      </c>
      <c r="K1933" s="34">
        <v>12</v>
      </c>
      <c r="L1933" s="34">
        <v>33</v>
      </c>
      <c r="M1933" s="24">
        <f t="shared" si="60"/>
        <v>0.9285714285714286</v>
      </c>
      <c r="N1933" s="24">
        <f t="shared" si="61"/>
        <v>0.92307692307692313</v>
      </c>
      <c r="O1933" s="34">
        <v>9</v>
      </c>
    </row>
    <row r="1934" spans="1:15" ht="14.25" customHeight="1">
      <c r="A1934" s="23">
        <v>2018</v>
      </c>
      <c r="B1934" s="23" t="s">
        <v>2366</v>
      </c>
      <c r="C1934" s="13" t="s">
        <v>1886</v>
      </c>
      <c r="D1934" s="13" t="s">
        <v>100</v>
      </c>
      <c r="E1934" s="13" t="s">
        <v>204</v>
      </c>
      <c r="F1934" s="24" t="s">
        <v>1468</v>
      </c>
      <c r="G1934" s="13"/>
      <c r="H1934" s="13" t="s">
        <v>6</v>
      </c>
      <c r="I1934" s="34">
        <v>46</v>
      </c>
      <c r="J1934" s="34">
        <v>31</v>
      </c>
      <c r="K1934" s="34">
        <v>22</v>
      </c>
      <c r="L1934" s="34">
        <v>108</v>
      </c>
      <c r="M1934" s="24">
        <f t="shared" si="60"/>
        <v>0.67391304347826086</v>
      </c>
      <c r="N1934" s="24">
        <f t="shared" si="61"/>
        <v>0.70967741935483875</v>
      </c>
      <c r="O1934" s="34">
        <v>10</v>
      </c>
    </row>
    <row r="1935" spans="1:15" ht="14.25" customHeight="1">
      <c r="A1935" s="23">
        <v>2018</v>
      </c>
      <c r="B1935" s="23" t="s">
        <v>2366</v>
      </c>
      <c r="C1935" s="13" t="s">
        <v>1886</v>
      </c>
      <c r="D1935" s="13" t="s">
        <v>100</v>
      </c>
      <c r="E1935" s="13" t="s">
        <v>204</v>
      </c>
      <c r="F1935" s="24" t="s">
        <v>101</v>
      </c>
      <c r="G1935" s="13"/>
      <c r="H1935" s="13" t="s">
        <v>6</v>
      </c>
      <c r="I1935" s="34">
        <v>6</v>
      </c>
      <c r="J1935" s="34">
        <v>3</v>
      </c>
      <c r="K1935" s="34">
        <v>2</v>
      </c>
      <c r="L1935" s="34">
        <v>16</v>
      </c>
      <c r="M1935" s="24">
        <f t="shared" si="60"/>
        <v>0.5</v>
      </c>
      <c r="N1935" s="24">
        <f t="shared" si="61"/>
        <v>0.66666666666666663</v>
      </c>
      <c r="O1935" s="34">
        <v>5</v>
      </c>
    </row>
    <row r="1936" spans="1:15" ht="14.25" customHeight="1">
      <c r="A1936" s="23">
        <v>2018</v>
      </c>
      <c r="B1936" s="23" t="s">
        <v>2366</v>
      </c>
      <c r="C1936" s="13" t="s">
        <v>1886</v>
      </c>
      <c r="D1936" s="13" t="s">
        <v>104</v>
      </c>
      <c r="E1936" s="13" t="s">
        <v>207</v>
      </c>
      <c r="F1936" s="24" t="s">
        <v>119</v>
      </c>
      <c r="G1936" s="13"/>
      <c r="H1936" s="13" t="s">
        <v>6</v>
      </c>
      <c r="I1936" s="34">
        <v>8</v>
      </c>
      <c r="J1936" s="34">
        <v>6</v>
      </c>
      <c r="K1936" s="34">
        <v>3</v>
      </c>
      <c r="L1936" s="34">
        <v>59</v>
      </c>
      <c r="M1936" s="24">
        <f t="shared" si="60"/>
        <v>0.75</v>
      </c>
      <c r="N1936" s="24">
        <f t="shared" si="61"/>
        <v>0.5</v>
      </c>
      <c r="O1936" s="34">
        <v>4</v>
      </c>
    </row>
    <row r="1937" spans="1:15" ht="14.25" customHeight="1">
      <c r="A1937" s="23">
        <v>2018</v>
      </c>
      <c r="B1937" s="23" t="s">
        <v>2366</v>
      </c>
      <c r="C1937" s="13" t="s">
        <v>1886</v>
      </c>
      <c r="D1937" s="13" t="s">
        <v>104</v>
      </c>
      <c r="E1937" s="13" t="s">
        <v>205</v>
      </c>
      <c r="F1937" s="24" t="s">
        <v>106</v>
      </c>
      <c r="G1937" s="13"/>
      <c r="H1937" s="13" t="s">
        <v>6</v>
      </c>
      <c r="I1937" s="34">
        <v>59</v>
      </c>
      <c r="J1937" s="34">
        <v>51</v>
      </c>
      <c r="K1937" s="34">
        <v>44</v>
      </c>
      <c r="L1937" s="34">
        <v>67</v>
      </c>
      <c r="M1937" s="24">
        <f t="shared" si="60"/>
        <v>0.86440677966101698</v>
      </c>
      <c r="N1937" s="24">
        <f t="shared" si="61"/>
        <v>0.86274509803921573</v>
      </c>
      <c r="O1937" s="34">
        <v>34</v>
      </c>
    </row>
    <row r="1938" spans="1:15" ht="14.25" customHeight="1">
      <c r="A1938" s="23">
        <v>2018</v>
      </c>
      <c r="B1938" s="23" t="s">
        <v>2366</v>
      </c>
      <c r="C1938" s="13" t="s">
        <v>1886</v>
      </c>
      <c r="D1938" s="13" t="s">
        <v>104</v>
      </c>
      <c r="E1938" s="13" t="s">
        <v>205</v>
      </c>
      <c r="F1938" s="24" t="s">
        <v>107</v>
      </c>
      <c r="G1938" s="13"/>
      <c r="H1938" s="13" t="s">
        <v>6</v>
      </c>
      <c r="I1938" s="34">
        <v>18</v>
      </c>
      <c r="J1938" s="34">
        <v>18</v>
      </c>
      <c r="K1938" s="34">
        <v>13</v>
      </c>
      <c r="L1938" s="34">
        <v>36</v>
      </c>
      <c r="M1938" s="24">
        <f t="shared" si="60"/>
        <v>1</v>
      </c>
      <c r="N1938" s="24">
        <f t="shared" si="61"/>
        <v>0.72222222222222221</v>
      </c>
      <c r="O1938" s="34">
        <v>25</v>
      </c>
    </row>
    <row r="1939" spans="1:15" ht="14.25" customHeight="1">
      <c r="A1939" s="23">
        <v>2018</v>
      </c>
      <c r="B1939" s="23" t="s">
        <v>2366</v>
      </c>
      <c r="C1939" s="13" t="s">
        <v>1886</v>
      </c>
      <c r="D1939" s="13" t="s">
        <v>104</v>
      </c>
      <c r="E1939" s="13" t="s">
        <v>205</v>
      </c>
      <c r="F1939" s="24" t="s">
        <v>108</v>
      </c>
      <c r="G1939" s="13"/>
      <c r="H1939" s="13" t="s">
        <v>6</v>
      </c>
      <c r="I1939" s="34">
        <v>68</v>
      </c>
      <c r="J1939" s="34">
        <v>43</v>
      </c>
      <c r="K1939" s="34">
        <v>35</v>
      </c>
      <c r="L1939" s="34">
        <v>70</v>
      </c>
      <c r="M1939" s="24">
        <f t="shared" si="60"/>
        <v>0.63235294117647056</v>
      </c>
      <c r="N1939" s="24">
        <f t="shared" si="61"/>
        <v>0.81395348837209303</v>
      </c>
      <c r="O1939" s="34">
        <v>39</v>
      </c>
    </row>
    <row r="1940" spans="1:15" ht="14.25" customHeight="1">
      <c r="A1940" s="23">
        <v>2018</v>
      </c>
      <c r="B1940" s="23" t="s">
        <v>2366</v>
      </c>
      <c r="C1940" s="13" t="s">
        <v>1886</v>
      </c>
      <c r="D1940" s="13" t="s">
        <v>104</v>
      </c>
      <c r="E1940" s="13" t="s">
        <v>205</v>
      </c>
      <c r="F1940" s="24" t="s">
        <v>109</v>
      </c>
      <c r="G1940" s="13"/>
      <c r="H1940" s="13" t="s">
        <v>6</v>
      </c>
      <c r="I1940" s="34">
        <v>20</v>
      </c>
      <c r="J1940" s="34">
        <v>16</v>
      </c>
      <c r="K1940" s="34">
        <v>12</v>
      </c>
      <c r="L1940" s="34">
        <v>26</v>
      </c>
      <c r="M1940" s="24">
        <f t="shared" si="60"/>
        <v>0.8</v>
      </c>
      <c r="N1940" s="24">
        <f t="shared" si="61"/>
        <v>0.75</v>
      </c>
      <c r="O1940" s="34">
        <v>7</v>
      </c>
    </row>
    <row r="1941" spans="1:15" ht="14.25" customHeight="1">
      <c r="A1941" s="23">
        <v>2018</v>
      </c>
      <c r="B1941" s="23" t="s">
        <v>2366</v>
      </c>
      <c r="C1941" s="13" t="s">
        <v>1886</v>
      </c>
      <c r="D1941" s="13" t="s">
        <v>104</v>
      </c>
      <c r="E1941" s="13" t="s">
        <v>205</v>
      </c>
      <c r="F1941" s="24" t="s">
        <v>110</v>
      </c>
      <c r="G1941" s="13"/>
      <c r="H1941" s="13" t="s">
        <v>6</v>
      </c>
      <c r="I1941" s="34">
        <v>47</v>
      </c>
      <c r="J1941" s="34">
        <v>33</v>
      </c>
      <c r="K1941" s="34">
        <v>29</v>
      </c>
      <c r="L1941" s="34">
        <v>52</v>
      </c>
      <c r="M1941" s="24">
        <f t="shared" si="60"/>
        <v>0.7021276595744681</v>
      </c>
      <c r="N1941" s="24">
        <f t="shared" si="61"/>
        <v>0.87878787878787878</v>
      </c>
      <c r="O1941" s="34">
        <v>18</v>
      </c>
    </row>
    <row r="1942" spans="1:15" ht="14.25" customHeight="1">
      <c r="A1942" s="23">
        <v>2018</v>
      </c>
      <c r="B1942" s="23" t="s">
        <v>2366</v>
      </c>
      <c r="C1942" s="13" t="s">
        <v>1886</v>
      </c>
      <c r="D1942" s="13" t="s">
        <v>104</v>
      </c>
      <c r="E1942" s="13" t="s">
        <v>205</v>
      </c>
      <c r="F1942" s="24" t="s">
        <v>111</v>
      </c>
      <c r="G1942" s="13"/>
      <c r="H1942" s="13" t="s">
        <v>6</v>
      </c>
      <c r="I1942" s="34">
        <v>17</v>
      </c>
      <c r="J1942" s="34">
        <v>16</v>
      </c>
      <c r="K1942" s="34">
        <v>11</v>
      </c>
      <c r="L1942" s="34">
        <v>20</v>
      </c>
      <c r="M1942" s="24">
        <f t="shared" si="60"/>
        <v>0.94117647058823528</v>
      </c>
      <c r="N1942" s="24">
        <f t="shared" si="61"/>
        <v>0.6875</v>
      </c>
      <c r="O1942" s="34">
        <v>8</v>
      </c>
    </row>
    <row r="1943" spans="1:15" ht="14.25" customHeight="1">
      <c r="A1943" s="23">
        <v>2018</v>
      </c>
      <c r="B1943" s="23" t="s">
        <v>2366</v>
      </c>
      <c r="C1943" s="13" t="s">
        <v>1886</v>
      </c>
      <c r="D1943" s="13" t="s">
        <v>104</v>
      </c>
      <c r="E1943" s="13" t="s">
        <v>206</v>
      </c>
      <c r="F1943" s="24" t="s">
        <v>112</v>
      </c>
      <c r="G1943" s="13"/>
      <c r="H1943" s="13" t="s">
        <v>6</v>
      </c>
      <c r="I1943" s="34">
        <v>38</v>
      </c>
      <c r="J1943" s="34">
        <v>21</v>
      </c>
      <c r="K1943" s="34">
        <v>16</v>
      </c>
      <c r="L1943" s="34">
        <v>58</v>
      </c>
      <c r="M1943" s="24">
        <f t="shared" si="60"/>
        <v>0.55263157894736847</v>
      </c>
      <c r="N1943" s="24">
        <f t="shared" si="61"/>
        <v>0.76190476190476186</v>
      </c>
      <c r="O1943" s="34">
        <v>7</v>
      </c>
    </row>
    <row r="1944" spans="1:15" ht="14.25" customHeight="1">
      <c r="A1944" s="23">
        <v>2018</v>
      </c>
      <c r="B1944" s="23" t="s">
        <v>2366</v>
      </c>
      <c r="C1944" s="13" t="s">
        <v>1886</v>
      </c>
      <c r="D1944" s="13" t="s">
        <v>104</v>
      </c>
      <c r="E1944" s="13" t="s">
        <v>206</v>
      </c>
      <c r="F1944" s="24" t="s">
        <v>113</v>
      </c>
      <c r="G1944" s="13"/>
      <c r="H1944" s="13" t="s">
        <v>6</v>
      </c>
      <c r="I1944" s="34">
        <v>19</v>
      </c>
      <c r="J1944" s="34">
        <v>17</v>
      </c>
      <c r="K1944" s="34">
        <v>11</v>
      </c>
      <c r="L1944" s="34">
        <v>23</v>
      </c>
      <c r="M1944" s="24">
        <f t="shared" si="60"/>
        <v>0.89473684210526316</v>
      </c>
      <c r="N1944" s="24">
        <f t="shared" si="61"/>
        <v>0.6470588235294118</v>
      </c>
      <c r="O1944" s="34">
        <v>0</v>
      </c>
    </row>
    <row r="1945" spans="1:15" ht="14.25" customHeight="1">
      <c r="A1945" s="23">
        <v>2018</v>
      </c>
      <c r="B1945" s="23" t="s">
        <v>2366</v>
      </c>
      <c r="C1945" s="13" t="s">
        <v>1886</v>
      </c>
      <c r="D1945" s="13" t="s">
        <v>104</v>
      </c>
      <c r="E1945" s="13" t="s">
        <v>206</v>
      </c>
      <c r="F1945" s="24" t="s">
        <v>114</v>
      </c>
      <c r="G1945" s="13"/>
      <c r="H1945" s="13" t="s">
        <v>6</v>
      </c>
      <c r="I1945" s="34">
        <v>8</v>
      </c>
      <c r="J1945" s="34">
        <v>7</v>
      </c>
      <c r="K1945" s="34">
        <v>4</v>
      </c>
      <c r="L1945" s="34">
        <v>20</v>
      </c>
      <c r="M1945" s="24">
        <f t="shared" si="60"/>
        <v>0.875</v>
      </c>
      <c r="N1945" s="24">
        <f t="shared" si="61"/>
        <v>0.5714285714285714</v>
      </c>
      <c r="O1945" s="34">
        <v>4</v>
      </c>
    </row>
    <row r="1946" spans="1:15" ht="14.25" customHeight="1">
      <c r="A1946" s="23">
        <v>2018</v>
      </c>
      <c r="B1946" s="23" t="s">
        <v>2366</v>
      </c>
      <c r="C1946" s="13" t="s">
        <v>1886</v>
      </c>
      <c r="D1946" s="13" t="s">
        <v>104</v>
      </c>
      <c r="E1946" s="13" t="s">
        <v>206</v>
      </c>
      <c r="F1946" s="24" t="s">
        <v>115</v>
      </c>
      <c r="G1946" s="13"/>
      <c r="H1946" s="13" t="s">
        <v>6</v>
      </c>
      <c r="I1946" s="34">
        <v>40</v>
      </c>
      <c r="J1946" s="34">
        <v>32</v>
      </c>
      <c r="K1946" s="34">
        <v>16</v>
      </c>
      <c r="L1946" s="34">
        <v>85</v>
      </c>
      <c r="M1946" s="24">
        <f t="shared" si="60"/>
        <v>0.8</v>
      </c>
      <c r="N1946" s="24">
        <f t="shared" si="61"/>
        <v>0.5</v>
      </c>
      <c r="O1946" s="34">
        <v>21</v>
      </c>
    </row>
    <row r="1947" spans="1:15" ht="14.25" customHeight="1">
      <c r="A1947" s="23">
        <v>2018</v>
      </c>
      <c r="B1947" s="23" t="s">
        <v>2366</v>
      </c>
      <c r="C1947" s="13" t="s">
        <v>1886</v>
      </c>
      <c r="D1947" s="13" t="s">
        <v>104</v>
      </c>
      <c r="E1947" s="13" t="s">
        <v>206</v>
      </c>
      <c r="F1947" s="24" t="s">
        <v>116</v>
      </c>
      <c r="G1947" s="13"/>
      <c r="H1947" s="13" t="s">
        <v>6</v>
      </c>
      <c r="I1947" s="34">
        <v>13</v>
      </c>
      <c r="J1947" s="34">
        <v>10</v>
      </c>
      <c r="K1947" s="34">
        <v>7</v>
      </c>
      <c r="L1947" s="34">
        <v>32</v>
      </c>
      <c r="M1947" s="24">
        <f t="shared" si="60"/>
        <v>0.76923076923076927</v>
      </c>
      <c r="N1947" s="24">
        <f t="shared" si="61"/>
        <v>0.7</v>
      </c>
      <c r="O1947" s="34">
        <v>8</v>
      </c>
    </row>
    <row r="1948" spans="1:15" ht="14.25" customHeight="1">
      <c r="A1948" s="23">
        <v>2018</v>
      </c>
      <c r="B1948" s="23" t="s">
        <v>2366</v>
      </c>
      <c r="C1948" s="13" t="s">
        <v>1886</v>
      </c>
      <c r="D1948" s="13" t="s">
        <v>104</v>
      </c>
      <c r="E1948" s="13" t="s">
        <v>206</v>
      </c>
      <c r="F1948" s="24" t="s">
        <v>117</v>
      </c>
      <c r="G1948" s="13"/>
      <c r="H1948" s="13" t="s">
        <v>6</v>
      </c>
      <c r="I1948" s="34">
        <v>10</v>
      </c>
      <c r="J1948" s="34">
        <v>8</v>
      </c>
      <c r="K1948" s="34">
        <v>8</v>
      </c>
      <c r="L1948" s="34">
        <v>46</v>
      </c>
      <c r="M1948" s="24">
        <f t="shared" si="60"/>
        <v>0.8</v>
      </c>
      <c r="N1948" s="24">
        <f t="shared" si="61"/>
        <v>1</v>
      </c>
      <c r="O1948" s="34">
        <v>12</v>
      </c>
    </row>
    <row r="1949" spans="1:15" ht="14.25" customHeight="1">
      <c r="A1949" s="23">
        <v>2018</v>
      </c>
      <c r="B1949" s="23" t="s">
        <v>2366</v>
      </c>
      <c r="C1949" s="13" t="s">
        <v>1886</v>
      </c>
      <c r="D1949" s="13" t="s">
        <v>104</v>
      </c>
      <c r="E1949" s="13" t="s">
        <v>206</v>
      </c>
      <c r="F1949" s="24" t="s">
        <v>118</v>
      </c>
      <c r="G1949" s="13"/>
      <c r="H1949" s="13" t="s">
        <v>6</v>
      </c>
      <c r="I1949" s="34">
        <v>13</v>
      </c>
      <c r="J1949" s="34">
        <v>13</v>
      </c>
      <c r="K1949" s="34">
        <v>11</v>
      </c>
      <c r="L1949" s="34">
        <v>53</v>
      </c>
      <c r="M1949" s="24">
        <f t="shared" si="60"/>
        <v>1</v>
      </c>
      <c r="N1949" s="24">
        <f t="shared" si="61"/>
        <v>0.84615384615384615</v>
      </c>
      <c r="O1949" s="34">
        <v>4</v>
      </c>
    </row>
    <row r="1950" spans="1:15" ht="14.25" customHeight="1">
      <c r="A1950" s="23">
        <v>2018</v>
      </c>
      <c r="B1950" s="23" t="s">
        <v>2366</v>
      </c>
      <c r="C1950" s="13" t="s">
        <v>1886</v>
      </c>
      <c r="D1950" s="13" t="s">
        <v>104</v>
      </c>
      <c r="E1950" s="13" t="s">
        <v>204</v>
      </c>
      <c r="F1950" s="24" t="s">
        <v>1486</v>
      </c>
      <c r="G1950" s="13"/>
      <c r="H1950" s="13" t="s">
        <v>6</v>
      </c>
      <c r="I1950" s="34">
        <v>357</v>
      </c>
      <c r="J1950" s="34">
        <v>236</v>
      </c>
      <c r="K1950" s="34">
        <v>138</v>
      </c>
      <c r="L1950" s="34">
        <v>877</v>
      </c>
      <c r="M1950" s="24">
        <f t="shared" si="60"/>
        <v>0.66106442577030811</v>
      </c>
      <c r="N1950" s="24">
        <f t="shared" si="61"/>
        <v>0.5847457627118644</v>
      </c>
      <c r="O1950" s="34">
        <v>64</v>
      </c>
    </row>
    <row r="1951" spans="1:15" ht="14.25" customHeight="1">
      <c r="A1951" s="23">
        <v>2018</v>
      </c>
      <c r="B1951" s="23" t="s">
        <v>2366</v>
      </c>
      <c r="C1951" s="13" t="s">
        <v>1886</v>
      </c>
      <c r="D1951" s="13" t="s">
        <v>104</v>
      </c>
      <c r="E1951" s="13" t="s">
        <v>204</v>
      </c>
      <c r="F1951" s="24" t="s">
        <v>1470</v>
      </c>
      <c r="G1951" s="13"/>
      <c r="H1951" s="13" t="s">
        <v>6</v>
      </c>
      <c r="I1951" s="34">
        <v>231</v>
      </c>
      <c r="J1951" s="34">
        <v>177</v>
      </c>
      <c r="K1951" s="34">
        <v>86</v>
      </c>
      <c r="L1951" s="34">
        <v>435</v>
      </c>
      <c r="M1951" s="24">
        <f t="shared" si="60"/>
        <v>0.76623376623376627</v>
      </c>
      <c r="N1951" s="24">
        <f t="shared" si="61"/>
        <v>0.48587570621468928</v>
      </c>
      <c r="O1951" s="34">
        <v>28</v>
      </c>
    </row>
    <row r="1952" spans="1:15" ht="14.25" customHeight="1">
      <c r="A1952" s="23">
        <v>2018</v>
      </c>
      <c r="B1952" s="23" t="s">
        <v>2366</v>
      </c>
      <c r="C1952" s="13" t="s">
        <v>1886</v>
      </c>
      <c r="D1952" s="13" t="s">
        <v>104</v>
      </c>
      <c r="E1952" s="13" t="s">
        <v>204</v>
      </c>
      <c r="F1952" s="24" t="s">
        <v>1471</v>
      </c>
      <c r="G1952" s="13"/>
      <c r="H1952" s="13" t="s">
        <v>6</v>
      </c>
      <c r="I1952" s="34">
        <v>189</v>
      </c>
      <c r="J1952" s="34">
        <v>157</v>
      </c>
      <c r="K1952" s="34">
        <v>90</v>
      </c>
      <c r="L1952" s="34">
        <v>585</v>
      </c>
      <c r="M1952" s="24">
        <f t="shared" si="60"/>
        <v>0.8306878306878307</v>
      </c>
      <c r="N1952" s="24">
        <f t="shared" si="61"/>
        <v>0.57324840764331209</v>
      </c>
      <c r="O1952" s="34">
        <v>32</v>
      </c>
    </row>
    <row r="1953" spans="1:15" ht="14.25" customHeight="1">
      <c r="A1953" s="23">
        <v>2018</v>
      </c>
      <c r="B1953" s="23" t="s">
        <v>2366</v>
      </c>
      <c r="C1953" s="13" t="s">
        <v>1886</v>
      </c>
      <c r="D1953" s="13" t="s">
        <v>104</v>
      </c>
      <c r="E1953" s="13" t="s">
        <v>204</v>
      </c>
      <c r="F1953" s="24" t="s">
        <v>1472</v>
      </c>
      <c r="G1953" s="13"/>
      <c r="H1953" s="13" t="s">
        <v>6</v>
      </c>
      <c r="I1953" s="34">
        <v>395</v>
      </c>
      <c r="J1953" s="34">
        <v>304</v>
      </c>
      <c r="K1953" s="34">
        <v>149</v>
      </c>
      <c r="L1953" s="34">
        <v>1339</v>
      </c>
      <c r="M1953" s="24">
        <f t="shared" si="60"/>
        <v>0.76962025316455696</v>
      </c>
      <c r="N1953" s="24">
        <f t="shared" si="61"/>
        <v>0.49013157894736842</v>
      </c>
      <c r="O1953" s="34">
        <v>113</v>
      </c>
    </row>
    <row r="1954" spans="1:15" ht="14.25" customHeight="1">
      <c r="A1954" s="23">
        <v>2018</v>
      </c>
      <c r="B1954" s="23" t="s">
        <v>2366</v>
      </c>
      <c r="C1954" s="13" t="s">
        <v>1886</v>
      </c>
      <c r="D1954" s="13" t="s">
        <v>120</v>
      </c>
      <c r="E1954" s="13" t="s">
        <v>207</v>
      </c>
      <c r="F1954" s="24" t="s">
        <v>155</v>
      </c>
      <c r="G1954" s="13"/>
      <c r="H1954" s="13" t="s">
        <v>6</v>
      </c>
      <c r="I1954" s="34">
        <v>7</v>
      </c>
      <c r="J1954" s="34">
        <v>4</v>
      </c>
      <c r="K1954" s="34">
        <v>4</v>
      </c>
      <c r="L1954" s="34">
        <v>13</v>
      </c>
      <c r="M1954" s="24">
        <f t="shared" si="60"/>
        <v>0.5714285714285714</v>
      </c>
      <c r="N1954" s="24">
        <f t="shared" si="61"/>
        <v>1</v>
      </c>
      <c r="O1954" s="34">
        <v>0</v>
      </c>
    </row>
    <row r="1955" spans="1:15" ht="14.25" customHeight="1">
      <c r="A1955" s="23">
        <v>2018</v>
      </c>
      <c r="B1955" s="23" t="s">
        <v>2366</v>
      </c>
      <c r="C1955" s="13" t="s">
        <v>1886</v>
      </c>
      <c r="D1955" s="13" t="s">
        <v>120</v>
      </c>
      <c r="E1955" s="13" t="s">
        <v>2704</v>
      </c>
      <c r="F1955" s="24" t="s">
        <v>121</v>
      </c>
      <c r="G1955" s="13"/>
      <c r="H1955" s="13" t="s">
        <v>6</v>
      </c>
      <c r="I1955" s="34">
        <v>93</v>
      </c>
      <c r="J1955" s="34">
        <v>6</v>
      </c>
      <c r="K1955" s="34">
        <v>6</v>
      </c>
      <c r="L1955" s="34">
        <v>18</v>
      </c>
      <c r="M1955" s="24">
        <f t="shared" si="60"/>
        <v>6.4516129032258063E-2</v>
      </c>
      <c r="N1955" s="24">
        <f t="shared" si="61"/>
        <v>1</v>
      </c>
      <c r="O1955" s="34">
        <v>6</v>
      </c>
    </row>
    <row r="1956" spans="1:15" ht="14.25" customHeight="1">
      <c r="A1956" s="23">
        <v>2018</v>
      </c>
      <c r="B1956" s="23" t="s">
        <v>2366</v>
      </c>
      <c r="C1956" s="13" t="s">
        <v>1886</v>
      </c>
      <c r="D1956" s="13" t="s">
        <v>120</v>
      </c>
      <c r="E1956" s="13" t="s">
        <v>2704</v>
      </c>
      <c r="F1956" s="24" t="s">
        <v>122</v>
      </c>
      <c r="G1956" s="13"/>
      <c r="H1956" s="13" t="s">
        <v>6</v>
      </c>
      <c r="I1956" s="34">
        <v>2</v>
      </c>
      <c r="J1956" s="34">
        <v>1</v>
      </c>
      <c r="K1956" s="34">
        <v>1</v>
      </c>
      <c r="L1956" s="34">
        <v>6</v>
      </c>
      <c r="M1956" s="24">
        <f t="shared" si="60"/>
        <v>0.5</v>
      </c>
      <c r="N1956" s="24">
        <f t="shared" si="61"/>
        <v>1</v>
      </c>
      <c r="O1956" s="34">
        <v>2</v>
      </c>
    </row>
    <row r="1957" spans="1:15" ht="14.25" customHeight="1">
      <c r="A1957" s="23">
        <v>2018</v>
      </c>
      <c r="B1957" s="23" t="s">
        <v>2366</v>
      </c>
      <c r="C1957" s="13" t="s">
        <v>1886</v>
      </c>
      <c r="D1957" s="13" t="s">
        <v>120</v>
      </c>
      <c r="E1957" s="13" t="s">
        <v>2704</v>
      </c>
      <c r="F1957" s="24" t="s">
        <v>125</v>
      </c>
      <c r="G1957" s="13"/>
      <c r="H1957" s="13" t="s">
        <v>6</v>
      </c>
      <c r="I1957" s="34">
        <v>127</v>
      </c>
      <c r="J1957" s="34">
        <v>3</v>
      </c>
      <c r="K1957" s="34">
        <v>2</v>
      </c>
      <c r="L1957" s="34">
        <v>7</v>
      </c>
      <c r="M1957" s="24">
        <f t="shared" si="60"/>
        <v>2.3622047244094488E-2</v>
      </c>
      <c r="N1957" s="24">
        <f t="shared" si="61"/>
        <v>0.66666666666666663</v>
      </c>
      <c r="O1957" s="34">
        <v>2</v>
      </c>
    </row>
    <row r="1958" spans="1:15" ht="14.25" customHeight="1">
      <c r="A1958" s="23">
        <v>2018</v>
      </c>
      <c r="B1958" s="23" t="s">
        <v>2366</v>
      </c>
      <c r="C1958" s="13" t="s">
        <v>1886</v>
      </c>
      <c r="D1958" s="13" t="s">
        <v>120</v>
      </c>
      <c r="E1958" s="13" t="s">
        <v>2704</v>
      </c>
      <c r="F1958" s="24" t="s">
        <v>126</v>
      </c>
      <c r="G1958" s="13"/>
      <c r="H1958" s="13" t="s">
        <v>6</v>
      </c>
      <c r="I1958" s="34">
        <v>120</v>
      </c>
      <c r="J1958" s="34">
        <v>2</v>
      </c>
      <c r="K1958" s="34">
        <v>2</v>
      </c>
      <c r="L1958" s="34">
        <v>6</v>
      </c>
      <c r="M1958" s="24">
        <f t="shared" si="60"/>
        <v>1.6666666666666666E-2</v>
      </c>
      <c r="N1958" s="24">
        <f t="shared" si="61"/>
        <v>1</v>
      </c>
      <c r="O1958" s="34">
        <v>0</v>
      </c>
    </row>
    <row r="1959" spans="1:15" ht="14.25" customHeight="1">
      <c r="A1959" s="23">
        <v>2018</v>
      </c>
      <c r="B1959" s="23" t="s">
        <v>2366</v>
      </c>
      <c r="C1959" s="13" t="s">
        <v>1886</v>
      </c>
      <c r="D1959" s="13" t="s">
        <v>120</v>
      </c>
      <c r="E1959" s="13" t="s">
        <v>2704</v>
      </c>
      <c r="F1959" s="24" t="s">
        <v>127</v>
      </c>
      <c r="G1959" s="13"/>
      <c r="H1959" s="13" t="s">
        <v>6</v>
      </c>
      <c r="I1959" s="34">
        <v>1</v>
      </c>
      <c r="J1959" s="34">
        <v>1</v>
      </c>
      <c r="K1959" s="34">
        <v>1</v>
      </c>
      <c r="L1959" s="34">
        <v>1</v>
      </c>
      <c r="M1959" s="24">
        <f t="shared" si="60"/>
        <v>1</v>
      </c>
      <c r="N1959" s="24">
        <f t="shared" si="61"/>
        <v>1</v>
      </c>
      <c r="O1959" s="34">
        <v>0</v>
      </c>
    </row>
    <row r="1960" spans="1:15" ht="14.25" customHeight="1">
      <c r="A1960" s="23">
        <v>2018</v>
      </c>
      <c r="B1960" s="23" t="s">
        <v>2366</v>
      </c>
      <c r="C1960" s="13" t="s">
        <v>1886</v>
      </c>
      <c r="D1960" s="13" t="s">
        <v>120</v>
      </c>
      <c r="E1960" s="13" t="s">
        <v>2704</v>
      </c>
      <c r="F1960" s="24" t="s">
        <v>128</v>
      </c>
      <c r="G1960" s="13"/>
      <c r="H1960" s="13" t="s">
        <v>6</v>
      </c>
      <c r="I1960" s="34">
        <v>7</v>
      </c>
      <c r="J1960" s="34">
        <v>1</v>
      </c>
      <c r="K1960" s="34">
        <v>1</v>
      </c>
      <c r="L1960" s="34">
        <v>4</v>
      </c>
      <c r="M1960" s="24">
        <f t="shared" si="60"/>
        <v>0.14285714285714285</v>
      </c>
      <c r="N1960" s="24">
        <f t="shared" si="61"/>
        <v>1</v>
      </c>
      <c r="O1960" s="34">
        <v>1</v>
      </c>
    </row>
    <row r="1961" spans="1:15" ht="14.25" customHeight="1">
      <c r="A1961" s="23">
        <v>2018</v>
      </c>
      <c r="B1961" s="23" t="s">
        <v>2366</v>
      </c>
      <c r="C1961" s="13" t="s">
        <v>1886</v>
      </c>
      <c r="D1961" s="13" t="s">
        <v>120</v>
      </c>
      <c r="E1961" s="13" t="s">
        <v>2704</v>
      </c>
      <c r="F1961" s="24" t="s">
        <v>129</v>
      </c>
      <c r="G1961" s="13"/>
      <c r="H1961" s="13" t="s">
        <v>6</v>
      </c>
      <c r="I1961" s="34">
        <v>1</v>
      </c>
      <c r="J1961" s="34">
        <v>1</v>
      </c>
      <c r="K1961" s="34">
        <v>1</v>
      </c>
      <c r="L1961" s="34">
        <v>8</v>
      </c>
      <c r="M1961" s="24">
        <f t="shared" si="60"/>
        <v>1</v>
      </c>
      <c r="N1961" s="24">
        <f t="shared" si="61"/>
        <v>1</v>
      </c>
      <c r="O1961" s="34">
        <v>2</v>
      </c>
    </row>
    <row r="1962" spans="1:15" ht="14.25" customHeight="1">
      <c r="A1962" s="23">
        <v>2018</v>
      </c>
      <c r="B1962" s="23" t="s">
        <v>2366</v>
      </c>
      <c r="C1962" s="13" t="s">
        <v>1886</v>
      </c>
      <c r="D1962" s="13" t="s">
        <v>120</v>
      </c>
      <c r="E1962" s="13" t="s">
        <v>2704</v>
      </c>
      <c r="F1962" s="24" t="s">
        <v>131</v>
      </c>
      <c r="G1962" s="13"/>
      <c r="H1962" s="13" t="s">
        <v>6</v>
      </c>
      <c r="I1962" s="34">
        <v>14</v>
      </c>
      <c r="J1962" s="34">
        <v>3</v>
      </c>
      <c r="K1962" s="34">
        <v>3</v>
      </c>
      <c r="L1962" s="34">
        <v>11</v>
      </c>
      <c r="M1962" s="24">
        <f t="shared" si="60"/>
        <v>0.21428571428571427</v>
      </c>
      <c r="N1962" s="24">
        <f t="shared" si="61"/>
        <v>1</v>
      </c>
      <c r="O1962" s="34">
        <v>2</v>
      </c>
    </row>
    <row r="1963" spans="1:15" ht="14.25" customHeight="1">
      <c r="A1963" s="23">
        <v>2018</v>
      </c>
      <c r="B1963" s="23" t="s">
        <v>2366</v>
      </c>
      <c r="C1963" s="13" t="s">
        <v>1886</v>
      </c>
      <c r="D1963" s="13" t="s">
        <v>120</v>
      </c>
      <c r="E1963" s="13" t="s">
        <v>2704</v>
      </c>
      <c r="F1963" s="24" t="s">
        <v>133</v>
      </c>
      <c r="G1963" s="13"/>
      <c r="H1963" s="13" t="s">
        <v>6</v>
      </c>
      <c r="I1963" s="34">
        <v>0</v>
      </c>
      <c r="J1963" s="34">
        <v>0</v>
      </c>
      <c r="K1963" s="34">
        <v>0</v>
      </c>
      <c r="L1963" s="34">
        <v>2</v>
      </c>
      <c r="M1963" s="24">
        <f t="shared" si="60"/>
        <v>0</v>
      </c>
      <c r="N1963" s="24">
        <f t="shared" si="61"/>
        <v>0</v>
      </c>
      <c r="O1963" s="34">
        <v>0</v>
      </c>
    </row>
    <row r="1964" spans="1:15" ht="14.25" customHeight="1">
      <c r="A1964" s="23">
        <v>2018</v>
      </c>
      <c r="B1964" s="23" t="s">
        <v>2366</v>
      </c>
      <c r="C1964" s="13" t="s">
        <v>1886</v>
      </c>
      <c r="D1964" s="13" t="s">
        <v>120</v>
      </c>
      <c r="E1964" s="13" t="s">
        <v>2704</v>
      </c>
      <c r="F1964" s="24" t="s">
        <v>134</v>
      </c>
      <c r="G1964" s="13"/>
      <c r="H1964" s="13" t="s">
        <v>6</v>
      </c>
      <c r="I1964" s="34">
        <v>0</v>
      </c>
      <c r="J1964" s="34">
        <v>0</v>
      </c>
      <c r="K1964" s="34">
        <v>0</v>
      </c>
      <c r="L1964" s="34">
        <v>0</v>
      </c>
      <c r="M1964" s="24">
        <f t="shared" si="60"/>
        <v>0</v>
      </c>
      <c r="N1964" s="24">
        <f t="shared" si="61"/>
        <v>0</v>
      </c>
      <c r="O1964" s="34">
        <v>1</v>
      </c>
    </row>
    <row r="1965" spans="1:15" ht="14.25" customHeight="1">
      <c r="A1965" s="23">
        <v>2018</v>
      </c>
      <c r="B1965" s="23" t="s">
        <v>2366</v>
      </c>
      <c r="C1965" s="13" t="s">
        <v>1886</v>
      </c>
      <c r="D1965" s="13" t="s">
        <v>120</v>
      </c>
      <c r="E1965" s="13" t="s">
        <v>2704</v>
      </c>
      <c r="F1965" s="24" t="s">
        <v>135</v>
      </c>
      <c r="G1965" s="13"/>
      <c r="H1965" s="13" t="s">
        <v>6</v>
      </c>
      <c r="I1965" s="34">
        <v>14</v>
      </c>
      <c r="J1965" s="34">
        <v>4</v>
      </c>
      <c r="K1965" s="34">
        <v>4</v>
      </c>
      <c r="L1965" s="34">
        <v>12</v>
      </c>
      <c r="M1965" s="24">
        <f t="shared" si="60"/>
        <v>0.2857142857142857</v>
      </c>
      <c r="N1965" s="24">
        <f t="shared" si="61"/>
        <v>1</v>
      </c>
      <c r="O1965" s="34">
        <v>2</v>
      </c>
    </row>
    <row r="1966" spans="1:15" ht="14.25" customHeight="1">
      <c r="A1966" s="23">
        <v>2018</v>
      </c>
      <c r="B1966" s="23" t="s">
        <v>2366</v>
      </c>
      <c r="C1966" s="13" t="s">
        <v>1886</v>
      </c>
      <c r="D1966" s="13" t="s">
        <v>120</v>
      </c>
      <c r="E1966" s="13" t="s">
        <v>2704</v>
      </c>
      <c r="F1966" s="24" t="s">
        <v>136</v>
      </c>
      <c r="G1966" s="13"/>
      <c r="H1966" s="13" t="s">
        <v>6</v>
      </c>
      <c r="I1966" s="34">
        <v>11</v>
      </c>
      <c r="J1966" s="34">
        <v>6</v>
      </c>
      <c r="K1966" s="34">
        <v>4</v>
      </c>
      <c r="L1966" s="34">
        <v>12</v>
      </c>
      <c r="M1966" s="24">
        <f t="shared" si="60"/>
        <v>0.54545454545454541</v>
      </c>
      <c r="N1966" s="24">
        <f t="shared" si="61"/>
        <v>0.66666666666666663</v>
      </c>
      <c r="O1966" s="34">
        <v>4</v>
      </c>
    </row>
    <row r="1967" spans="1:15" ht="14.25" customHeight="1">
      <c r="A1967" s="23">
        <v>2018</v>
      </c>
      <c r="B1967" s="23" t="s">
        <v>2366</v>
      </c>
      <c r="C1967" s="13" t="s">
        <v>1886</v>
      </c>
      <c r="D1967" s="13" t="s">
        <v>120</v>
      </c>
      <c r="E1967" s="13" t="s">
        <v>2704</v>
      </c>
      <c r="F1967" s="24" t="s">
        <v>137</v>
      </c>
      <c r="G1967" s="13"/>
      <c r="H1967" s="13" t="s">
        <v>6</v>
      </c>
      <c r="I1967" s="34">
        <v>147</v>
      </c>
      <c r="J1967" s="34">
        <v>8</v>
      </c>
      <c r="K1967" s="34">
        <v>7</v>
      </c>
      <c r="L1967" s="34">
        <v>23</v>
      </c>
      <c r="M1967" s="24">
        <f t="shared" si="60"/>
        <v>5.4421768707482991E-2</v>
      </c>
      <c r="N1967" s="24">
        <f t="shared" si="61"/>
        <v>0.875</v>
      </c>
      <c r="O1967" s="34">
        <v>8</v>
      </c>
    </row>
    <row r="1968" spans="1:15" ht="14.25" customHeight="1">
      <c r="A1968" s="23">
        <v>2018</v>
      </c>
      <c r="B1968" s="23" t="s">
        <v>2366</v>
      </c>
      <c r="C1968" s="13" t="s">
        <v>1886</v>
      </c>
      <c r="D1968" s="13" t="s">
        <v>120</v>
      </c>
      <c r="E1968" s="13" t="s">
        <v>2704</v>
      </c>
      <c r="F1968" s="24" t="s">
        <v>138</v>
      </c>
      <c r="G1968" s="13"/>
      <c r="H1968" s="13" t="s">
        <v>6</v>
      </c>
      <c r="I1968" s="34">
        <v>1</v>
      </c>
      <c r="J1968" s="34">
        <v>1</v>
      </c>
      <c r="K1968" s="34">
        <v>0</v>
      </c>
      <c r="L1968" s="34">
        <v>3</v>
      </c>
      <c r="M1968" s="24">
        <f t="shared" si="60"/>
        <v>1</v>
      </c>
      <c r="N1968" s="24">
        <f t="shared" si="61"/>
        <v>0</v>
      </c>
      <c r="O1968" s="34">
        <v>1</v>
      </c>
    </row>
    <row r="1969" spans="1:15" ht="14.25" customHeight="1">
      <c r="A1969" s="23">
        <v>2018</v>
      </c>
      <c r="B1969" s="23" t="s">
        <v>2366</v>
      </c>
      <c r="C1969" s="13" t="s">
        <v>1886</v>
      </c>
      <c r="D1969" s="13" t="s">
        <v>120</v>
      </c>
      <c r="E1969" s="13" t="s">
        <v>2704</v>
      </c>
      <c r="F1969" s="24" t="s">
        <v>1917</v>
      </c>
      <c r="G1969" s="13"/>
      <c r="H1969" s="13" t="s">
        <v>6</v>
      </c>
      <c r="I1969" s="34">
        <v>3</v>
      </c>
      <c r="J1969" s="34">
        <v>1</v>
      </c>
      <c r="K1969" s="34">
        <v>1</v>
      </c>
      <c r="L1969" s="34">
        <v>0</v>
      </c>
      <c r="M1969" s="24">
        <f t="shared" si="60"/>
        <v>0.33333333333333331</v>
      </c>
      <c r="N1969" s="24">
        <f t="shared" si="61"/>
        <v>1</v>
      </c>
      <c r="O1969" s="34">
        <v>0</v>
      </c>
    </row>
    <row r="1970" spans="1:15" ht="14.25" customHeight="1">
      <c r="A1970" s="23">
        <v>2018</v>
      </c>
      <c r="B1970" s="23" t="s">
        <v>2366</v>
      </c>
      <c r="C1970" s="13" t="s">
        <v>1886</v>
      </c>
      <c r="D1970" s="13" t="s">
        <v>120</v>
      </c>
      <c r="E1970" s="13" t="s">
        <v>2704</v>
      </c>
      <c r="F1970" s="24" t="s">
        <v>139</v>
      </c>
      <c r="G1970" s="13"/>
      <c r="H1970" s="13" t="s">
        <v>6</v>
      </c>
      <c r="I1970" s="34">
        <v>0</v>
      </c>
      <c r="J1970" s="34">
        <v>0</v>
      </c>
      <c r="K1970" s="34">
        <v>0</v>
      </c>
      <c r="L1970" s="34">
        <v>2</v>
      </c>
      <c r="M1970" s="24">
        <f t="shared" si="60"/>
        <v>0</v>
      </c>
      <c r="N1970" s="24">
        <f t="shared" si="61"/>
        <v>0</v>
      </c>
      <c r="O1970" s="34">
        <v>1</v>
      </c>
    </row>
    <row r="1971" spans="1:15" ht="14.25" customHeight="1">
      <c r="A1971" s="23">
        <v>2018</v>
      </c>
      <c r="B1971" s="23" t="s">
        <v>2366</v>
      </c>
      <c r="C1971" s="13" t="s">
        <v>1886</v>
      </c>
      <c r="D1971" s="13" t="s">
        <v>120</v>
      </c>
      <c r="E1971" s="13" t="s">
        <v>2704</v>
      </c>
      <c r="F1971" s="24" t="s">
        <v>140</v>
      </c>
      <c r="G1971" s="13"/>
      <c r="H1971" s="13" t="s">
        <v>6</v>
      </c>
      <c r="I1971" s="34">
        <v>0</v>
      </c>
      <c r="J1971" s="34">
        <v>0</v>
      </c>
      <c r="K1971" s="34">
        <v>0</v>
      </c>
      <c r="L1971" s="34">
        <v>1</v>
      </c>
      <c r="M1971" s="24">
        <f t="shared" si="60"/>
        <v>0</v>
      </c>
      <c r="N1971" s="24">
        <f t="shared" si="61"/>
        <v>0</v>
      </c>
      <c r="O1971" s="34">
        <v>0</v>
      </c>
    </row>
    <row r="1972" spans="1:15" ht="14.25" customHeight="1">
      <c r="A1972" s="23">
        <v>2018</v>
      </c>
      <c r="B1972" s="23" t="s">
        <v>2366</v>
      </c>
      <c r="C1972" s="13" t="s">
        <v>1886</v>
      </c>
      <c r="D1972" s="13" t="s">
        <v>120</v>
      </c>
      <c r="E1972" s="13" t="s">
        <v>2704</v>
      </c>
      <c r="F1972" s="24" t="s">
        <v>141</v>
      </c>
      <c r="G1972" s="13"/>
      <c r="H1972" s="13" t="s">
        <v>6</v>
      </c>
      <c r="I1972" s="34">
        <v>42</v>
      </c>
      <c r="J1972" s="34">
        <v>2</v>
      </c>
      <c r="K1972" s="34">
        <v>2</v>
      </c>
      <c r="L1972" s="34">
        <v>8</v>
      </c>
      <c r="M1972" s="24">
        <f t="shared" si="60"/>
        <v>4.7619047619047616E-2</v>
      </c>
      <c r="N1972" s="24">
        <f t="shared" si="61"/>
        <v>1</v>
      </c>
      <c r="O1972" s="34">
        <v>2</v>
      </c>
    </row>
    <row r="1973" spans="1:15" ht="14.25" customHeight="1">
      <c r="A1973" s="23">
        <v>2018</v>
      </c>
      <c r="B1973" s="23" t="s">
        <v>2366</v>
      </c>
      <c r="C1973" s="13" t="s">
        <v>1886</v>
      </c>
      <c r="D1973" s="13" t="s">
        <v>120</v>
      </c>
      <c r="E1973" s="13" t="s">
        <v>2704</v>
      </c>
      <c r="F1973" s="24" t="s">
        <v>142</v>
      </c>
      <c r="G1973" s="13"/>
      <c r="H1973" s="13" t="s">
        <v>6</v>
      </c>
      <c r="I1973" s="34">
        <v>34</v>
      </c>
      <c r="J1973" s="34">
        <v>3</v>
      </c>
      <c r="K1973" s="34">
        <v>1</v>
      </c>
      <c r="L1973" s="34">
        <v>9</v>
      </c>
      <c r="M1973" s="24">
        <f t="shared" si="60"/>
        <v>8.8235294117647065E-2</v>
      </c>
      <c r="N1973" s="24">
        <f t="shared" si="61"/>
        <v>0.33333333333333331</v>
      </c>
      <c r="O1973" s="34">
        <v>1</v>
      </c>
    </row>
    <row r="1974" spans="1:15" ht="14.25" customHeight="1">
      <c r="A1974" s="23">
        <v>2018</v>
      </c>
      <c r="B1974" s="23" t="s">
        <v>2366</v>
      </c>
      <c r="C1974" s="13" t="s">
        <v>1886</v>
      </c>
      <c r="D1974" s="13" t="s">
        <v>120</v>
      </c>
      <c r="E1974" s="13" t="s">
        <v>2704</v>
      </c>
      <c r="F1974" s="24" t="s">
        <v>143</v>
      </c>
      <c r="G1974" s="13"/>
      <c r="H1974" s="13" t="s">
        <v>6</v>
      </c>
      <c r="I1974" s="34">
        <v>10</v>
      </c>
      <c r="J1974" s="34">
        <v>1</v>
      </c>
      <c r="K1974" s="34">
        <v>1</v>
      </c>
      <c r="L1974" s="34">
        <v>1</v>
      </c>
      <c r="M1974" s="24">
        <f t="shared" si="60"/>
        <v>0.1</v>
      </c>
      <c r="N1974" s="24">
        <f t="shared" si="61"/>
        <v>1</v>
      </c>
      <c r="O1974" s="34">
        <v>2</v>
      </c>
    </row>
    <row r="1975" spans="1:15" ht="14.25" customHeight="1">
      <c r="A1975" s="23">
        <v>2018</v>
      </c>
      <c r="B1975" s="23" t="s">
        <v>2366</v>
      </c>
      <c r="C1975" s="13" t="s">
        <v>1886</v>
      </c>
      <c r="D1975" s="13" t="s">
        <v>120</v>
      </c>
      <c r="E1975" s="13" t="s">
        <v>2704</v>
      </c>
      <c r="F1975" s="24" t="s">
        <v>144</v>
      </c>
      <c r="G1975" s="13"/>
      <c r="H1975" s="13" t="s">
        <v>6</v>
      </c>
      <c r="I1975" s="34">
        <v>93</v>
      </c>
      <c r="J1975" s="34">
        <v>6</v>
      </c>
      <c r="K1975" s="34">
        <v>6</v>
      </c>
      <c r="L1975" s="34">
        <v>24</v>
      </c>
      <c r="M1975" s="24">
        <f t="shared" si="60"/>
        <v>6.4516129032258063E-2</v>
      </c>
      <c r="N1975" s="24">
        <f t="shared" si="61"/>
        <v>1</v>
      </c>
      <c r="O1975" s="34">
        <v>5</v>
      </c>
    </row>
    <row r="1976" spans="1:15" ht="14.25" customHeight="1">
      <c r="A1976" s="23">
        <v>2018</v>
      </c>
      <c r="B1976" s="23" t="s">
        <v>2366</v>
      </c>
      <c r="C1976" s="13" t="s">
        <v>1886</v>
      </c>
      <c r="D1976" s="13" t="s">
        <v>120</v>
      </c>
      <c r="E1976" s="13" t="s">
        <v>2704</v>
      </c>
      <c r="F1976" s="24" t="s">
        <v>145</v>
      </c>
      <c r="G1976" s="13"/>
      <c r="H1976" s="13" t="s">
        <v>6</v>
      </c>
      <c r="I1976" s="34">
        <v>60</v>
      </c>
      <c r="J1976" s="34">
        <v>2</v>
      </c>
      <c r="K1976" s="34">
        <v>2</v>
      </c>
      <c r="L1976" s="34">
        <v>5</v>
      </c>
      <c r="M1976" s="24">
        <f t="shared" si="60"/>
        <v>3.3333333333333333E-2</v>
      </c>
      <c r="N1976" s="24">
        <f t="shared" si="61"/>
        <v>1</v>
      </c>
      <c r="O1976" s="34">
        <v>2</v>
      </c>
    </row>
    <row r="1977" spans="1:15" ht="14.25" customHeight="1">
      <c r="A1977" s="23">
        <v>2018</v>
      </c>
      <c r="B1977" s="23" t="s">
        <v>2366</v>
      </c>
      <c r="C1977" s="13" t="s">
        <v>1886</v>
      </c>
      <c r="D1977" s="13" t="s">
        <v>120</v>
      </c>
      <c r="E1977" s="13" t="s">
        <v>2704</v>
      </c>
      <c r="F1977" s="24" t="s">
        <v>146</v>
      </c>
      <c r="G1977" s="13"/>
      <c r="H1977" s="13" t="s">
        <v>6</v>
      </c>
      <c r="I1977" s="34">
        <v>4</v>
      </c>
      <c r="J1977" s="34">
        <v>2</v>
      </c>
      <c r="K1977" s="34">
        <v>1</v>
      </c>
      <c r="L1977" s="34">
        <v>2</v>
      </c>
      <c r="M1977" s="24">
        <f t="shared" si="60"/>
        <v>0.5</v>
      </c>
      <c r="N1977" s="24">
        <f t="shared" si="61"/>
        <v>0.5</v>
      </c>
      <c r="O1977" s="34">
        <v>1</v>
      </c>
    </row>
    <row r="1978" spans="1:15" ht="14.25" customHeight="1">
      <c r="A1978" s="23">
        <v>2018</v>
      </c>
      <c r="B1978" s="23" t="s">
        <v>2366</v>
      </c>
      <c r="C1978" s="13" t="s">
        <v>1886</v>
      </c>
      <c r="D1978" s="13" t="s">
        <v>120</v>
      </c>
      <c r="E1978" s="13" t="s">
        <v>2704</v>
      </c>
      <c r="F1978" s="24" t="s">
        <v>1874</v>
      </c>
      <c r="G1978" s="13"/>
      <c r="H1978" s="13" t="s">
        <v>6</v>
      </c>
      <c r="I1978" s="34">
        <v>44</v>
      </c>
      <c r="J1978" s="34">
        <v>5</v>
      </c>
      <c r="K1978" s="34">
        <v>4</v>
      </c>
      <c r="L1978" s="34">
        <v>0</v>
      </c>
      <c r="M1978" s="24">
        <f t="shared" si="60"/>
        <v>0.11363636363636363</v>
      </c>
      <c r="N1978" s="24">
        <f t="shared" si="61"/>
        <v>0.8</v>
      </c>
      <c r="O1978" s="34">
        <v>0</v>
      </c>
    </row>
    <row r="1979" spans="1:15" ht="14.25" customHeight="1">
      <c r="A1979" s="23">
        <v>2018</v>
      </c>
      <c r="B1979" s="23" t="s">
        <v>2366</v>
      </c>
      <c r="C1979" s="13" t="s">
        <v>1886</v>
      </c>
      <c r="D1979" s="13" t="s">
        <v>120</v>
      </c>
      <c r="E1979" s="13" t="s">
        <v>2704</v>
      </c>
      <c r="F1979" s="24" t="s">
        <v>148</v>
      </c>
      <c r="G1979" s="13"/>
      <c r="H1979" s="13" t="s">
        <v>6</v>
      </c>
      <c r="I1979" s="34">
        <v>1</v>
      </c>
      <c r="J1979" s="34">
        <v>1</v>
      </c>
      <c r="K1979" s="34">
        <v>1</v>
      </c>
      <c r="L1979" s="34">
        <v>1</v>
      </c>
      <c r="M1979" s="24">
        <f t="shared" si="60"/>
        <v>1</v>
      </c>
      <c r="N1979" s="24">
        <f t="shared" si="61"/>
        <v>1</v>
      </c>
      <c r="O1979" s="34">
        <v>2</v>
      </c>
    </row>
    <row r="1980" spans="1:15" ht="14.25" customHeight="1">
      <c r="A1980" s="23">
        <v>2018</v>
      </c>
      <c r="B1980" s="23" t="s">
        <v>2366</v>
      </c>
      <c r="C1980" s="13" t="s">
        <v>1886</v>
      </c>
      <c r="D1980" s="13" t="s">
        <v>120</v>
      </c>
      <c r="E1980" s="13" t="s">
        <v>2704</v>
      </c>
      <c r="F1980" s="24" t="s">
        <v>149</v>
      </c>
      <c r="G1980" s="13"/>
      <c r="H1980" s="13" t="s">
        <v>6</v>
      </c>
      <c r="I1980" s="34">
        <v>5</v>
      </c>
      <c r="J1980" s="34">
        <v>4</v>
      </c>
      <c r="K1980" s="34">
        <v>4</v>
      </c>
      <c r="L1980" s="34">
        <v>5</v>
      </c>
      <c r="M1980" s="24">
        <f t="shared" si="60"/>
        <v>0.8</v>
      </c>
      <c r="N1980" s="24">
        <f t="shared" si="61"/>
        <v>1</v>
      </c>
      <c r="O1980" s="34">
        <v>4</v>
      </c>
    </row>
    <row r="1981" spans="1:15" ht="14.25" customHeight="1">
      <c r="A1981" s="23">
        <v>2018</v>
      </c>
      <c r="B1981" s="23" t="s">
        <v>2366</v>
      </c>
      <c r="C1981" s="13" t="s">
        <v>1886</v>
      </c>
      <c r="D1981" s="13" t="s">
        <v>120</v>
      </c>
      <c r="E1981" s="13" t="s">
        <v>2704</v>
      </c>
      <c r="F1981" s="24" t="s">
        <v>150</v>
      </c>
      <c r="G1981" s="13"/>
      <c r="H1981" s="13" t="s">
        <v>6</v>
      </c>
      <c r="I1981" s="34">
        <v>44</v>
      </c>
      <c r="J1981" s="34">
        <v>5</v>
      </c>
      <c r="K1981" s="34">
        <v>4</v>
      </c>
      <c r="L1981" s="34">
        <v>29</v>
      </c>
      <c r="M1981" s="24">
        <f t="shared" si="60"/>
        <v>0.11363636363636363</v>
      </c>
      <c r="N1981" s="24">
        <f t="shared" si="61"/>
        <v>0.8</v>
      </c>
      <c r="O1981" s="34">
        <v>6</v>
      </c>
    </row>
    <row r="1982" spans="1:15" ht="14.25" customHeight="1">
      <c r="A1982" s="23">
        <v>2018</v>
      </c>
      <c r="B1982" s="23" t="s">
        <v>2366</v>
      </c>
      <c r="C1982" s="13" t="s">
        <v>1886</v>
      </c>
      <c r="D1982" s="13" t="s">
        <v>120</v>
      </c>
      <c r="E1982" s="13" t="s">
        <v>2704</v>
      </c>
      <c r="F1982" s="24" t="s">
        <v>151</v>
      </c>
      <c r="G1982" s="13"/>
      <c r="H1982" s="13" t="s">
        <v>6</v>
      </c>
      <c r="I1982" s="34">
        <v>82</v>
      </c>
      <c r="J1982" s="34">
        <v>3</v>
      </c>
      <c r="K1982" s="34">
        <v>3</v>
      </c>
      <c r="L1982" s="34">
        <v>10</v>
      </c>
      <c r="M1982" s="24">
        <f t="shared" si="60"/>
        <v>3.6585365853658534E-2</v>
      </c>
      <c r="N1982" s="24">
        <f t="shared" si="61"/>
        <v>1</v>
      </c>
      <c r="O1982" s="34">
        <v>2</v>
      </c>
    </row>
    <row r="1983" spans="1:15" ht="14.25" customHeight="1">
      <c r="A1983" s="23">
        <v>2018</v>
      </c>
      <c r="B1983" s="23" t="s">
        <v>2366</v>
      </c>
      <c r="C1983" s="13" t="s">
        <v>1886</v>
      </c>
      <c r="D1983" s="13" t="s">
        <v>120</v>
      </c>
      <c r="E1983" s="13" t="s">
        <v>2704</v>
      </c>
      <c r="F1983" s="24" t="s">
        <v>152</v>
      </c>
      <c r="G1983" s="13"/>
      <c r="H1983" s="13" t="s">
        <v>6</v>
      </c>
      <c r="I1983" s="34">
        <v>50</v>
      </c>
      <c r="J1983" s="34">
        <v>2</v>
      </c>
      <c r="K1983" s="34">
        <v>2</v>
      </c>
      <c r="L1983" s="34">
        <v>8</v>
      </c>
      <c r="M1983" s="24">
        <f t="shared" si="60"/>
        <v>0.04</v>
      </c>
      <c r="N1983" s="24">
        <f t="shared" si="61"/>
        <v>1</v>
      </c>
      <c r="O1983" s="34">
        <v>2</v>
      </c>
    </row>
    <row r="1984" spans="1:15" ht="14.25" customHeight="1">
      <c r="A1984" s="23">
        <v>2018</v>
      </c>
      <c r="B1984" s="23" t="s">
        <v>2366</v>
      </c>
      <c r="C1984" s="13" t="s">
        <v>1886</v>
      </c>
      <c r="D1984" s="13" t="s">
        <v>120</v>
      </c>
      <c r="E1984" s="13" t="s">
        <v>2705</v>
      </c>
      <c r="F1984" s="24" t="s">
        <v>161</v>
      </c>
      <c r="G1984" s="13"/>
      <c r="H1984" s="13" t="s">
        <v>6</v>
      </c>
      <c r="I1984" s="34">
        <v>34</v>
      </c>
      <c r="J1984" s="34">
        <v>10</v>
      </c>
      <c r="K1984" s="34">
        <v>10</v>
      </c>
      <c r="L1984" s="34">
        <v>21</v>
      </c>
      <c r="M1984" s="24">
        <f t="shared" si="60"/>
        <v>0.29411764705882354</v>
      </c>
      <c r="N1984" s="24">
        <f t="shared" si="61"/>
        <v>1</v>
      </c>
      <c r="O1984" s="34">
        <v>9</v>
      </c>
    </row>
    <row r="1985" spans="1:15" ht="14.25" customHeight="1">
      <c r="A1985" s="23">
        <v>2018</v>
      </c>
      <c r="B1985" s="23" t="s">
        <v>2366</v>
      </c>
      <c r="C1985" s="13" t="s">
        <v>1886</v>
      </c>
      <c r="D1985" s="13" t="s">
        <v>120</v>
      </c>
      <c r="E1985" s="13" t="s">
        <v>206</v>
      </c>
      <c r="F1985" s="24" t="s">
        <v>153</v>
      </c>
      <c r="G1985" s="13"/>
      <c r="H1985" s="13" t="s">
        <v>6</v>
      </c>
      <c r="I1985" s="34">
        <v>9</v>
      </c>
      <c r="J1985" s="34">
        <v>7</v>
      </c>
      <c r="K1985" s="34">
        <v>4</v>
      </c>
      <c r="L1985" s="34">
        <v>7</v>
      </c>
      <c r="M1985" s="24">
        <f t="shared" si="60"/>
        <v>0.77777777777777779</v>
      </c>
      <c r="N1985" s="24">
        <f t="shared" si="61"/>
        <v>0.5714285714285714</v>
      </c>
      <c r="O1985" s="34">
        <v>0</v>
      </c>
    </row>
    <row r="1986" spans="1:15" ht="14.25" customHeight="1">
      <c r="A1986" s="23">
        <v>2018</v>
      </c>
      <c r="B1986" s="23" t="s">
        <v>2366</v>
      </c>
      <c r="C1986" s="13" t="s">
        <v>1886</v>
      </c>
      <c r="D1986" s="13" t="s">
        <v>120</v>
      </c>
      <c r="E1986" s="13" t="s">
        <v>206</v>
      </c>
      <c r="F1986" s="24" t="s">
        <v>154</v>
      </c>
      <c r="G1986" s="13"/>
      <c r="H1986" s="13" t="s">
        <v>6</v>
      </c>
      <c r="I1986" s="34">
        <v>16</v>
      </c>
      <c r="J1986" s="34">
        <v>12</v>
      </c>
      <c r="K1986" s="34">
        <v>9</v>
      </c>
      <c r="L1986" s="34">
        <v>18</v>
      </c>
      <c r="M1986" s="24">
        <f t="shared" ref="M1986:M2049" si="62">+IFERROR(J1986/I1986,0)</f>
        <v>0.75</v>
      </c>
      <c r="N1986" s="24">
        <f t="shared" ref="N1986:N2049" si="63">+IFERROR(K1986/J1986,0)</f>
        <v>0.75</v>
      </c>
      <c r="O1986" s="34">
        <v>4</v>
      </c>
    </row>
    <row r="1987" spans="1:15" ht="14.25" customHeight="1">
      <c r="A1987" s="23">
        <v>2018</v>
      </c>
      <c r="B1987" s="23" t="s">
        <v>2366</v>
      </c>
      <c r="C1987" s="13" t="s">
        <v>1886</v>
      </c>
      <c r="D1987" s="13" t="s">
        <v>120</v>
      </c>
      <c r="E1987" s="13" t="s">
        <v>204</v>
      </c>
      <c r="F1987" s="24" t="s">
        <v>1482</v>
      </c>
      <c r="G1987" s="13"/>
      <c r="H1987" s="13" t="s">
        <v>6</v>
      </c>
      <c r="I1987" s="34">
        <v>1496</v>
      </c>
      <c r="J1987" s="34">
        <v>145</v>
      </c>
      <c r="K1987" s="34">
        <v>94</v>
      </c>
      <c r="L1987" s="34">
        <v>1028</v>
      </c>
      <c r="M1987" s="24">
        <f t="shared" si="62"/>
        <v>9.6925133689839571E-2</v>
      </c>
      <c r="N1987" s="24">
        <f t="shared" si="63"/>
        <v>0.64827586206896548</v>
      </c>
      <c r="O1987" s="34">
        <v>53</v>
      </c>
    </row>
    <row r="1988" spans="1:15" ht="14.25" customHeight="1">
      <c r="A1988" s="23">
        <v>2018</v>
      </c>
      <c r="B1988" s="23" t="s">
        <v>2366</v>
      </c>
      <c r="C1988" s="13" t="s">
        <v>1886</v>
      </c>
      <c r="D1988" s="13" t="s">
        <v>156</v>
      </c>
      <c r="E1988" s="13" t="s">
        <v>2705</v>
      </c>
      <c r="F1988" s="24" t="s">
        <v>157</v>
      </c>
      <c r="G1988" s="13"/>
      <c r="H1988" s="13" t="s">
        <v>6</v>
      </c>
      <c r="I1988" s="34">
        <v>70</v>
      </c>
      <c r="J1988" s="34">
        <v>6</v>
      </c>
      <c r="K1988" s="34">
        <v>6</v>
      </c>
      <c r="L1988" s="34">
        <v>11</v>
      </c>
      <c r="M1988" s="24">
        <f t="shared" si="62"/>
        <v>8.5714285714285715E-2</v>
      </c>
      <c r="N1988" s="24">
        <f t="shared" si="63"/>
        <v>1</v>
      </c>
      <c r="O1988" s="34">
        <v>6</v>
      </c>
    </row>
    <row r="1989" spans="1:15" ht="14.25" customHeight="1">
      <c r="A1989" s="23">
        <v>2018</v>
      </c>
      <c r="B1989" s="23" t="s">
        <v>2366</v>
      </c>
      <c r="C1989" s="13" t="s">
        <v>1886</v>
      </c>
      <c r="D1989" s="13" t="s">
        <v>156</v>
      </c>
      <c r="E1989" s="13" t="s">
        <v>2705</v>
      </c>
      <c r="F1989" s="24" t="s">
        <v>158</v>
      </c>
      <c r="G1989" s="13"/>
      <c r="H1989" s="13" t="s">
        <v>6</v>
      </c>
      <c r="I1989" s="34">
        <v>13</v>
      </c>
      <c r="J1989" s="34">
        <v>8</v>
      </c>
      <c r="K1989" s="34">
        <v>8</v>
      </c>
      <c r="L1989" s="34">
        <v>12</v>
      </c>
      <c r="M1989" s="24">
        <f t="shared" si="62"/>
        <v>0.61538461538461542</v>
      </c>
      <c r="N1989" s="24">
        <f t="shared" si="63"/>
        <v>1</v>
      </c>
      <c r="O1989" s="34">
        <v>5</v>
      </c>
    </row>
    <row r="1990" spans="1:15" ht="14.25" customHeight="1">
      <c r="A1990" s="23">
        <v>2018</v>
      </c>
      <c r="B1990" s="23" t="s">
        <v>2366</v>
      </c>
      <c r="C1990" s="13" t="s">
        <v>1886</v>
      </c>
      <c r="D1990" s="13" t="s">
        <v>156</v>
      </c>
      <c r="E1990" s="13" t="s">
        <v>2705</v>
      </c>
      <c r="F1990" s="24" t="s">
        <v>159</v>
      </c>
      <c r="G1990" s="13"/>
      <c r="H1990" s="13" t="s">
        <v>6</v>
      </c>
      <c r="I1990" s="34">
        <v>12</v>
      </c>
      <c r="J1990" s="34">
        <v>9</v>
      </c>
      <c r="K1990" s="34">
        <v>5</v>
      </c>
      <c r="L1990" s="34">
        <v>14</v>
      </c>
      <c r="M1990" s="24">
        <f t="shared" si="62"/>
        <v>0.75</v>
      </c>
      <c r="N1990" s="24">
        <f t="shared" si="63"/>
        <v>0.55555555555555558</v>
      </c>
      <c r="O1990" s="34">
        <v>6</v>
      </c>
    </row>
    <row r="1991" spans="1:15" ht="14.25" customHeight="1">
      <c r="A1991" s="23">
        <v>2018</v>
      </c>
      <c r="B1991" s="23" t="s">
        <v>2366</v>
      </c>
      <c r="C1991" s="13" t="s">
        <v>1886</v>
      </c>
      <c r="D1991" s="13" t="s">
        <v>156</v>
      </c>
      <c r="E1991" s="13" t="s">
        <v>2705</v>
      </c>
      <c r="F1991" s="24" t="s">
        <v>160</v>
      </c>
      <c r="G1991" s="13"/>
      <c r="H1991" s="13" t="s">
        <v>6</v>
      </c>
      <c r="I1991" s="34">
        <v>49</v>
      </c>
      <c r="J1991" s="34">
        <v>9</v>
      </c>
      <c r="K1991" s="34">
        <v>8</v>
      </c>
      <c r="L1991" s="34">
        <v>21</v>
      </c>
      <c r="M1991" s="24">
        <f t="shared" si="62"/>
        <v>0.18367346938775511</v>
      </c>
      <c r="N1991" s="24">
        <f t="shared" si="63"/>
        <v>0.88888888888888884</v>
      </c>
      <c r="O1991" s="34">
        <v>8</v>
      </c>
    </row>
    <row r="1992" spans="1:15" ht="14.25" customHeight="1">
      <c r="A1992" s="23">
        <v>2018</v>
      </c>
      <c r="B1992" s="23" t="s">
        <v>2366</v>
      </c>
      <c r="C1992" s="13" t="s">
        <v>1886</v>
      </c>
      <c r="D1992" s="13" t="s">
        <v>156</v>
      </c>
      <c r="E1992" s="13" t="s">
        <v>2705</v>
      </c>
      <c r="F1992" s="24" t="s">
        <v>162</v>
      </c>
      <c r="G1992" s="13"/>
      <c r="H1992" s="13" t="s">
        <v>6</v>
      </c>
      <c r="I1992" s="34">
        <v>28</v>
      </c>
      <c r="J1992" s="34">
        <v>13</v>
      </c>
      <c r="K1992" s="34">
        <v>12</v>
      </c>
      <c r="L1992" s="34">
        <v>24</v>
      </c>
      <c r="M1992" s="24">
        <f t="shared" si="62"/>
        <v>0.4642857142857143</v>
      </c>
      <c r="N1992" s="24">
        <f t="shared" si="63"/>
        <v>0.92307692307692313</v>
      </c>
      <c r="O1992" s="34">
        <v>10</v>
      </c>
    </row>
    <row r="1993" spans="1:15" ht="14.25" customHeight="1">
      <c r="A1993" s="23">
        <v>2018</v>
      </c>
      <c r="B1993" s="23" t="s">
        <v>2366</v>
      </c>
      <c r="C1993" s="13" t="s">
        <v>1886</v>
      </c>
      <c r="D1993" s="13" t="s">
        <v>156</v>
      </c>
      <c r="E1993" s="13" t="s">
        <v>2705</v>
      </c>
      <c r="F1993" s="24" t="s">
        <v>163</v>
      </c>
      <c r="G1993" s="13"/>
      <c r="H1993" s="13" t="s">
        <v>6</v>
      </c>
      <c r="I1993" s="34">
        <v>39</v>
      </c>
      <c r="J1993" s="34">
        <v>12</v>
      </c>
      <c r="K1993" s="34">
        <v>12</v>
      </c>
      <c r="L1993" s="34">
        <v>35</v>
      </c>
      <c r="M1993" s="24">
        <f t="shared" si="62"/>
        <v>0.30769230769230771</v>
      </c>
      <c r="N1993" s="24">
        <f t="shared" si="63"/>
        <v>1</v>
      </c>
      <c r="O1993" s="34">
        <v>6</v>
      </c>
    </row>
    <row r="1994" spans="1:15" ht="14.25" customHeight="1">
      <c r="A1994" s="23">
        <v>2018</v>
      </c>
      <c r="B1994" s="23" t="s">
        <v>2366</v>
      </c>
      <c r="C1994" s="13" t="s">
        <v>1886</v>
      </c>
      <c r="D1994" s="13" t="s">
        <v>156</v>
      </c>
      <c r="E1994" s="13" t="s">
        <v>204</v>
      </c>
      <c r="F1994" s="24" t="s">
        <v>1483</v>
      </c>
      <c r="G1994" s="13"/>
      <c r="H1994" s="13" t="s">
        <v>6</v>
      </c>
      <c r="I1994" s="34">
        <v>104</v>
      </c>
      <c r="J1994" s="34">
        <v>61</v>
      </c>
      <c r="K1994" s="34">
        <v>40</v>
      </c>
      <c r="L1994" s="34">
        <v>475</v>
      </c>
      <c r="M1994" s="24">
        <f t="shared" si="62"/>
        <v>0.58653846153846156</v>
      </c>
      <c r="N1994" s="24">
        <f t="shared" si="63"/>
        <v>0.65573770491803274</v>
      </c>
      <c r="O1994" s="34">
        <v>49</v>
      </c>
    </row>
    <row r="1995" spans="1:15" ht="14.25" customHeight="1">
      <c r="A1995" s="23">
        <v>2018</v>
      </c>
      <c r="B1995" s="23" t="s">
        <v>2366</v>
      </c>
      <c r="C1995" s="13" t="s">
        <v>1886</v>
      </c>
      <c r="D1995" s="13" t="s">
        <v>164</v>
      </c>
      <c r="E1995" s="13" t="s">
        <v>207</v>
      </c>
      <c r="F1995" s="24" t="s">
        <v>166</v>
      </c>
      <c r="G1995" s="13"/>
      <c r="H1995" s="13" t="s">
        <v>6</v>
      </c>
      <c r="I1995" s="34">
        <v>5</v>
      </c>
      <c r="J1995" s="34">
        <v>2</v>
      </c>
      <c r="K1995" s="34">
        <v>2</v>
      </c>
      <c r="L1995" s="34">
        <v>2</v>
      </c>
      <c r="M1995" s="24">
        <f t="shared" si="62"/>
        <v>0.4</v>
      </c>
      <c r="N1995" s="24">
        <f t="shared" si="63"/>
        <v>1</v>
      </c>
      <c r="O1995" s="34">
        <v>0</v>
      </c>
    </row>
    <row r="1996" spans="1:15" ht="14.25" customHeight="1">
      <c r="A1996" s="23">
        <v>2018</v>
      </c>
      <c r="B1996" s="23" t="s">
        <v>2366</v>
      </c>
      <c r="C1996" s="13" t="s">
        <v>1886</v>
      </c>
      <c r="D1996" s="13" t="s">
        <v>164</v>
      </c>
      <c r="E1996" s="13" t="s">
        <v>206</v>
      </c>
      <c r="F1996" s="24" t="s">
        <v>165</v>
      </c>
      <c r="G1996" s="13"/>
      <c r="H1996" s="13" t="s">
        <v>6</v>
      </c>
      <c r="I1996" s="34">
        <v>0</v>
      </c>
      <c r="J1996" s="34">
        <v>0</v>
      </c>
      <c r="K1996" s="34">
        <v>0</v>
      </c>
      <c r="L1996" s="34">
        <v>39</v>
      </c>
      <c r="M1996" s="24">
        <f t="shared" si="62"/>
        <v>0</v>
      </c>
      <c r="N1996" s="24">
        <f t="shared" si="63"/>
        <v>0</v>
      </c>
      <c r="O1996" s="34">
        <v>2</v>
      </c>
    </row>
    <row r="1997" spans="1:15" ht="14.25" customHeight="1">
      <c r="A1997" s="23">
        <v>2018</v>
      </c>
      <c r="B1997" s="23" t="s">
        <v>2366</v>
      </c>
      <c r="C1997" s="13" t="s">
        <v>1886</v>
      </c>
      <c r="D1997" s="13" t="s">
        <v>164</v>
      </c>
      <c r="E1997" s="13" t="s">
        <v>204</v>
      </c>
      <c r="F1997" s="24" t="s">
        <v>584</v>
      </c>
      <c r="G1997" s="13"/>
      <c r="H1997" s="13" t="s">
        <v>6</v>
      </c>
      <c r="I1997" s="34">
        <v>299</v>
      </c>
      <c r="J1997" s="34">
        <v>155</v>
      </c>
      <c r="K1997" s="34">
        <v>114</v>
      </c>
      <c r="L1997" s="34">
        <v>963</v>
      </c>
      <c r="M1997" s="24">
        <f t="shared" si="62"/>
        <v>0.51839464882943143</v>
      </c>
      <c r="N1997" s="24">
        <f t="shared" si="63"/>
        <v>0.73548387096774193</v>
      </c>
      <c r="O1997" s="34">
        <v>88</v>
      </c>
    </row>
    <row r="1998" spans="1:15" ht="14.25" customHeight="1">
      <c r="A1998" s="23">
        <v>2018</v>
      </c>
      <c r="B1998" s="23" t="s">
        <v>2366</v>
      </c>
      <c r="C1998" s="13" t="s">
        <v>1886</v>
      </c>
      <c r="D1998" s="13" t="s">
        <v>167</v>
      </c>
      <c r="E1998" s="13" t="s">
        <v>207</v>
      </c>
      <c r="F1998" s="24" t="s">
        <v>170</v>
      </c>
      <c r="G1998" s="13"/>
      <c r="H1998" s="13" t="s">
        <v>6</v>
      </c>
      <c r="I1998" s="34">
        <v>8</v>
      </c>
      <c r="J1998" s="34">
        <v>6</v>
      </c>
      <c r="K1998" s="34">
        <v>2</v>
      </c>
      <c r="L1998" s="34">
        <v>25</v>
      </c>
      <c r="M1998" s="24">
        <f t="shared" si="62"/>
        <v>0.75</v>
      </c>
      <c r="N1998" s="24">
        <f t="shared" si="63"/>
        <v>0.33333333333333331</v>
      </c>
      <c r="O1998" s="34">
        <v>0</v>
      </c>
    </row>
    <row r="1999" spans="1:15" ht="14.25" customHeight="1">
      <c r="A1999" s="23">
        <v>2018</v>
      </c>
      <c r="B1999" s="23" t="s">
        <v>2366</v>
      </c>
      <c r="C1999" s="13" t="s">
        <v>1886</v>
      </c>
      <c r="D1999" s="13" t="s">
        <v>167</v>
      </c>
      <c r="E1999" s="13" t="s">
        <v>206</v>
      </c>
      <c r="F1999" s="24" t="s">
        <v>169</v>
      </c>
      <c r="G1999" s="13"/>
      <c r="H1999" s="13" t="s">
        <v>6</v>
      </c>
      <c r="I1999" s="34">
        <v>12</v>
      </c>
      <c r="J1999" s="34">
        <v>7</v>
      </c>
      <c r="K1999" s="34">
        <v>4</v>
      </c>
      <c r="L1999" s="34">
        <v>31</v>
      </c>
      <c r="M1999" s="24">
        <f t="shared" si="62"/>
        <v>0.58333333333333337</v>
      </c>
      <c r="N1999" s="24">
        <f t="shared" si="63"/>
        <v>0.5714285714285714</v>
      </c>
      <c r="O1999" s="34">
        <v>7</v>
      </c>
    </row>
    <row r="2000" spans="1:15" ht="14.25" customHeight="1">
      <c r="A2000" s="23">
        <v>2018</v>
      </c>
      <c r="B2000" s="23" t="s">
        <v>2366</v>
      </c>
      <c r="C2000" s="13" t="s">
        <v>1886</v>
      </c>
      <c r="D2000" s="13" t="s">
        <v>167</v>
      </c>
      <c r="E2000" s="13" t="s">
        <v>204</v>
      </c>
      <c r="F2000" s="24" t="s">
        <v>982</v>
      </c>
      <c r="G2000" s="13"/>
      <c r="H2000" s="13" t="s">
        <v>195</v>
      </c>
      <c r="I2000" s="34">
        <v>30</v>
      </c>
      <c r="J2000" s="34">
        <v>26</v>
      </c>
      <c r="K2000" s="34">
        <v>20</v>
      </c>
      <c r="L2000" s="34">
        <v>112</v>
      </c>
      <c r="M2000" s="24">
        <f t="shared" si="62"/>
        <v>0.8666666666666667</v>
      </c>
      <c r="N2000" s="24">
        <f t="shared" si="63"/>
        <v>0.76923076923076927</v>
      </c>
      <c r="O2000" s="34">
        <v>16</v>
      </c>
    </row>
    <row r="2001" spans="1:15" ht="14.25" customHeight="1">
      <c r="A2001" s="23">
        <v>2018</v>
      </c>
      <c r="B2001" s="23" t="s">
        <v>2366</v>
      </c>
      <c r="C2001" s="13" t="s">
        <v>1886</v>
      </c>
      <c r="D2001" s="13" t="s">
        <v>167</v>
      </c>
      <c r="E2001" s="13" t="s">
        <v>204</v>
      </c>
      <c r="F2001" s="24" t="s">
        <v>168</v>
      </c>
      <c r="G2001" s="13"/>
      <c r="H2001" s="13" t="s">
        <v>6</v>
      </c>
      <c r="I2001" s="34">
        <v>15</v>
      </c>
      <c r="J2001" s="34">
        <v>8</v>
      </c>
      <c r="K2001" s="34">
        <v>6</v>
      </c>
      <c r="L2001" s="34">
        <v>59</v>
      </c>
      <c r="M2001" s="24">
        <f t="shared" si="62"/>
        <v>0.53333333333333333</v>
      </c>
      <c r="N2001" s="24">
        <f t="shared" si="63"/>
        <v>0.75</v>
      </c>
      <c r="O2001" s="34">
        <v>11</v>
      </c>
    </row>
    <row r="2002" spans="1:15" ht="14.25" customHeight="1">
      <c r="A2002" s="23">
        <v>2018</v>
      </c>
      <c r="B2002" s="23" t="s">
        <v>2366</v>
      </c>
      <c r="C2002" s="13" t="s">
        <v>1886</v>
      </c>
      <c r="D2002" s="13" t="s">
        <v>167</v>
      </c>
      <c r="E2002" s="13" t="s">
        <v>204</v>
      </c>
      <c r="F2002" s="24" t="s">
        <v>1479</v>
      </c>
      <c r="G2002" s="13"/>
      <c r="H2002" s="13" t="s">
        <v>6</v>
      </c>
      <c r="I2002" s="34">
        <v>50</v>
      </c>
      <c r="J2002" s="34">
        <v>36</v>
      </c>
      <c r="K2002" s="34">
        <v>24</v>
      </c>
      <c r="L2002" s="34">
        <v>110</v>
      </c>
      <c r="M2002" s="24">
        <f t="shared" si="62"/>
        <v>0.72</v>
      </c>
      <c r="N2002" s="24">
        <f t="shared" si="63"/>
        <v>0.66666666666666663</v>
      </c>
      <c r="O2002" s="34">
        <v>19</v>
      </c>
    </row>
    <row r="2003" spans="1:15" ht="14.25" customHeight="1">
      <c r="A2003" s="23">
        <v>2018</v>
      </c>
      <c r="B2003" s="23" t="s">
        <v>2366</v>
      </c>
      <c r="C2003" s="13" t="s">
        <v>1886</v>
      </c>
      <c r="D2003" s="13" t="s">
        <v>171</v>
      </c>
      <c r="E2003" s="13" t="s">
        <v>206</v>
      </c>
      <c r="F2003" s="24" t="s">
        <v>173</v>
      </c>
      <c r="G2003" s="13"/>
      <c r="H2003" s="13" t="s">
        <v>6</v>
      </c>
      <c r="I2003" s="34">
        <v>18</v>
      </c>
      <c r="J2003" s="34">
        <v>17</v>
      </c>
      <c r="K2003" s="34">
        <v>10</v>
      </c>
      <c r="L2003" s="34">
        <v>32</v>
      </c>
      <c r="M2003" s="24">
        <f t="shared" si="62"/>
        <v>0.94444444444444442</v>
      </c>
      <c r="N2003" s="24">
        <f t="shared" si="63"/>
        <v>0.58823529411764708</v>
      </c>
      <c r="O2003" s="34">
        <v>1</v>
      </c>
    </row>
    <row r="2004" spans="1:15" ht="14.25" customHeight="1">
      <c r="A2004" s="23">
        <v>2018</v>
      </c>
      <c r="B2004" s="23" t="s">
        <v>2366</v>
      </c>
      <c r="C2004" s="13" t="s">
        <v>1886</v>
      </c>
      <c r="D2004" s="13" t="s">
        <v>848</v>
      </c>
      <c r="E2004" s="13" t="s">
        <v>206</v>
      </c>
      <c r="F2004" s="24" t="s">
        <v>40</v>
      </c>
      <c r="G2004" s="13"/>
      <c r="H2004" s="13" t="s">
        <v>6</v>
      </c>
      <c r="I2004" s="34">
        <v>19</v>
      </c>
      <c r="J2004" s="34">
        <v>15</v>
      </c>
      <c r="K2004" s="34">
        <v>11</v>
      </c>
      <c r="L2004" s="34">
        <v>20</v>
      </c>
      <c r="M2004" s="24">
        <f t="shared" si="62"/>
        <v>0.78947368421052633</v>
      </c>
      <c r="N2004" s="24">
        <f t="shared" si="63"/>
        <v>0.73333333333333328</v>
      </c>
      <c r="O2004" s="34">
        <v>1</v>
      </c>
    </row>
    <row r="2005" spans="1:15" ht="14.25" customHeight="1">
      <c r="A2005" s="23">
        <v>2018</v>
      </c>
      <c r="B2005" s="23" t="s">
        <v>2366</v>
      </c>
      <c r="C2005" s="13" t="s">
        <v>514</v>
      </c>
      <c r="D2005" s="13" t="s">
        <v>184</v>
      </c>
      <c r="E2005" s="13" t="s">
        <v>2704</v>
      </c>
      <c r="F2005" s="24" t="s">
        <v>135</v>
      </c>
      <c r="G2005" s="13"/>
      <c r="H2005" s="13" t="s">
        <v>6</v>
      </c>
      <c r="I2005" s="34">
        <v>26</v>
      </c>
      <c r="J2005" s="34">
        <v>6</v>
      </c>
      <c r="K2005" s="34">
        <v>5</v>
      </c>
      <c r="L2005" s="34">
        <v>10</v>
      </c>
      <c r="M2005" s="24">
        <f t="shared" si="62"/>
        <v>0.23076923076923078</v>
      </c>
      <c r="N2005" s="24">
        <f t="shared" si="63"/>
        <v>0.83333333333333337</v>
      </c>
      <c r="O2005" s="34">
        <v>0</v>
      </c>
    </row>
    <row r="2006" spans="1:15" ht="14.25" customHeight="1">
      <c r="A2006" s="23">
        <v>2018</v>
      </c>
      <c r="B2006" s="23" t="s">
        <v>2366</v>
      </c>
      <c r="C2006" s="13" t="s">
        <v>514</v>
      </c>
      <c r="D2006" s="13" t="s">
        <v>184</v>
      </c>
      <c r="E2006" s="13" t="s">
        <v>2704</v>
      </c>
      <c r="F2006" s="24" t="s">
        <v>136</v>
      </c>
      <c r="G2006" s="13"/>
      <c r="H2006" s="13" t="s">
        <v>6</v>
      </c>
      <c r="I2006" s="34">
        <v>8</v>
      </c>
      <c r="J2006" s="34">
        <v>5</v>
      </c>
      <c r="K2006" s="34">
        <v>5</v>
      </c>
      <c r="L2006" s="34">
        <v>5</v>
      </c>
      <c r="M2006" s="24">
        <f t="shared" si="62"/>
        <v>0.625</v>
      </c>
      <c r="N2006" s="24">
        <f t="shared" si="63"/>
        <v>1</v>
      </c>
      <c r="O2006" s="34">
        <v>0</v>
      </c>
    </row>
    <row r="2007" spans="1:15" ht="14.25" customHeight="1">
      <c r="A2007" s="23">
        <v>2018</v>
      </c>
      <c r="B2007" s="23" t="s">
        <v>2366</v>
      </c>
      <c r="C2007" s="13" t="s">
        <v>514</v>
      </c>
      <c r="D2007" s="13" t="s">
        <v>184</v>
      </c>
      <c r="E2007" s="13" t="s">
        <v>2704</v>
      </c>
      <c r="F2007" s="24" t="s">
        <v>142</v>
      </c>
      <c r="G2007" s="13"/>
      <c r="H2007" s="13" t="s">
        <v>6</v>
      </c>
      <c r="I2007" s="34">
        <v>36</v>
      </c>
      <c r="J2007" s="34">
        <v>3</v>
      </c>
      <c r="K2007" s="34">
        <v>3</v>
      </c>
      <c r="L2007" s="34">
        <v>8</v>
      </c>
      <c r="M2007" s="24">
        <f t="shared" si="62"/>
        <v>8.3333333333333329E-2</v>
      </c>
      <c r="N2007" s="24">
        <f t="shared" si="63"/>
        <v>1</v>
      </c>
      <c r="O2007" s="34">
        <v>0</v>
      </c>
    </row>
    <row r="2008" spans="1:15" ht="14.25" customHeight="1">
      <c r="A2008" s="23">
        <v>2018</v>
      </c>
      <c r="B2008" s="23" t="s">
        <v>2366</v>
      </c>
      <c r="C2008" s="13" t="s">
        <v>514</v>
      </c>
      <c r="D2008" s="13" t="s">
        <v>184</v>
      </c>
      <c r="E2008" s="13" t="s">
        <v>206</v>
      </c>
      <c r="F2008" s="24" t="s">
        <v>40</v>
      </c>
      <c r="G2008" s="13"/>
      <c r="H2008" s="13" t="s">
        <v>6</v>
      </c>
      <c r="I2008" s="34">
        <v>0</v>
      </c>
      <c r="J2008" s="34">
        <v>0</v>
      </c>
      <c r="K2008" s="34">
        <v>0</v>
      </c>
      <c r="L2008" s="34">
        <v>24</v>
      </c>
      <c r="M2008" s="24">
        <f t="shared" si="62"/>
        <v>0</v>
      </c>
      <c r="N2008" s="24">
        <f t="shared" si="63"/>
        <v>0</v>
      </c>
      <c r="O2008" s="34">
        <v>11</v>
      </c>
    </row>
    <row r="2009" spans="1:15" ht="14.25" customHeight="1">
      <c r="A2009" s="23">
        <v>2018</v>
      </c>
      <c r="B2009" s="23" t="s">
        <v>2366</v>
      </c>
      <c r="C2009" s="13" t="s">
        <v>514</v>
      </c>
      <c r="D2009" s="13" t="s">
        <v>184</v>
      </c>
      <c r="E2009" s="13" t="s">
        <v>204</v>
      </c>
      <c r="F2009" s="24" t="s">
        <v>1465</v>
      </c>
      <c r="G2009" s="13"/>
      <c r="H2009" s="13" t="s">
        <v>6</v>
      </c>
      <c r="I2009" s="34">
        <v>52</v>
      </c>
      <c r="J2009" s="34">
        <v>45</v>
      </c>
      <c r="K2009" s="34">
        <v>31</v>
      </c>
      <c r="L2009" s="34">
        <v>57</v>
      </c>
      <c r="M2009" s="24">
        <f t="shared" si="62"/>
        <v>0.86538461538461542</v>
      </c>
      <c r="N2009" s="24">
        <f t="shared" si="63"/>
        <v>0.68888888888888888</v>
      </c>
      <c r="O2009" s="34">
        <v>0</v>
      </c>
    </row>
    <row r="2010" spans="1:15" ht="14.25" customHeight="1">
      <c r="A2010" s="23">
        <v>2018</v>
      </c>
      <c r="B2010" s="23" t="s">
        <v>2366</v>
      </c>
      <c r="C2010" s="13" t="s">
        <v>514</v>
      </c>
      <c r="D2010" s="13" t="s">
        <v>184</v>
      </c>
      <c r="E2010" s="13" t="s">
        <v>204</v>
      </c>
      <c r="F2010" s="24" t="s">
        <v>1482</v>
      </c>
      <c r="G2010" s="13"/>
      <c r="H2010" s="13" t="s">
        <v>6</v>
      </c>
      <c r="I2010" s="34">
        <v>216</v>
      </c>
      <c r="J2010" s="34">
        <v>97</v>
      </c>
      <c r="K2010" s="34">
        <v>75</v>
      </c>
      <c r="L2010" s="34">
        <v>790</v>
      </c>
      <c r="M2010" s="24">
        <f t="shared" si="62"/>
        <v>0.44907407407407407</v>
      </c>
      <c r="N2010" s="24">
        <f t="shared" si="63"/>
        <v>0.77319587628865982</v>
      </c>
      <c r="O2010" s="34">
        <v>45</v>
      </c>
    </row>
    <row r="2011" spans="1:15" ht="14.25" customHeight="1">
      <c r="A2011" s="23">
        <v>2018</v>
      </c>
      <c r="B2011" s="23" t="s">
        <v>2366</v>
      </c>
      <c r="C2011" s="13" t="s">
        <v>514</v>
      </c>
      <c r="D2011" s="13" t="s">
        <v>184</v>
      </c>
      <c r="E2011" s="13" t="s">
        <v>204</v>
      </c>
      <c r="F2011" s="24" t="s">
        <v>1476</v>
      </c>
      <c r="G2011" s="13"/>
      <c r="H2011" s="13" t="s">
        <v>6</v>
      </c>
      <c r="I2011" s="34">
        <v>86</v>
      </c>
      <c r="J2011" s="34">
        <v>59</v>
      </c>
      <c r="K2011" s="34">
        <v>46</v>
      </c>
      <c r="L2011" s="34">
        <v>121</v>
      </c>
      <c r="M2011" s="24">
        <f t="shared" si="62"/>
        <v>0.68604651162790697</v>
      </c>
      <c r="N2011" s="24">
        <f t="shared" si="63"/>
        <v>0.77966101694915257</v>
      </c>
      <c r="O2011" s="34">
        <v>0</v>
      </c>
    </row>
    <row r="2012" spans="1:15" ht="14.25" customHeight="1">
      <c r="A2012" s="23">
        <v>2018</v>
      </c>
      <c r="B2012" s="23" t="s">
        <v>2366</v>
      </c>
      <c r="C2012" s="13" t="s">
        <v>514</v>
      </c>
      <c r="D2012" s="13" t="s">
        <v>23</v>
      </c>
      <c r="E2012" s="13" t="s">
        <v>207</v>
      </c>
      <c r="F2012" s="24" t="s">
        <v>2115</v>
      </c>
      <c r="G2012" s="13"/>
      <c r="H2012" s="13" t="s">
        <v>6</v>
      </c>
      <c r="I2012" s="34">
        <v>1</v>
      </c>
      <c r="J2012" s="34">
        <v>1</v>
      </c>
      <c r="K2012" s="34">
        <v>0</v>
      </c>
      <c r="L2012" s="34">
        <v>6</v>
      </c>
      <c r="M2012" s="24">
        <f t="shared" si="62"/>
        <v>1</v>
      </c>
      <c r="N2012" s="24">
        <f t="shared" si="63"/>
        <v>0</v>
      </c>
      <c r="O2012" s="34">
        <v>0</v>
      </c>
    </row>
    <row r="2013" spans="1:15" ht="14.25" customHeight="1">
      <c r="A2013" s="23">
        <v>2018</v>
      </c>
      <c r="B2013" s="23" t="s">
        <v>2366</v>
      </c>
      <c r="C2013" s="13" t="s">
        <v>514</v>
      </c>
      <c r="D2013" s="13" t="s">
        <v>23</v>
      </c>
      <c r="E2013" s="13" t="s">
        <v>205</v>
      </c>
      <c r="F2013" s="24" t="s">
        <v>174</v>
      </c>
      <c r="G2013" s="13"/>
      <c r="H2013" s="13" t="s">
        <v>6</v>
      </c>
      <c r="I2013" s="34">
        <v>27</v>
      </c>
      <c r="J2013" s="34">
        <v>26</v>
      </c>
      <c r="K2013" s="34">
        <v>21</v>
      </c>
      <c r="L2013" s="34">
        <v>38</v>
      </c>
      <c r="M2013" s="24">
        <f t="shared" si="62"/>
        <v>0.96296296296296291</v>
      </c>
      <c r="N2013" s="24">
        <f t="shared" si="63"/>
        <v>0.80769230769230771</v>
      </c>
      <c r="O2013" s="34">
        <v>26</v>
      </c>
    </row>
    <row r="2014" spans="1:15" ht="14.25" customHeight="1">
      <c r="A2014" s="23">
        <v>2018</v>
      </c>
      <c r="B2014" s="23" t="s">
        <v>2366</v>
      </c>
      <c r="C2014" s="13" t="s">
        <v>514</v>
      </c>
      <c r="D2014" s="13" t="s">
        <v>23</v>
      </c>
      <c r="E2014" s="13" t="s">
        <v>205</v>
      </c>
      <c r="F2014" s="24" t="s">
        <v>25</v>
      </c>
      <c r="G2014" s="13"/>
      <c r="H2014" s="13" t="s">
        <v>6</v>
      </c>
      <c r="I2014" s="34">
        <v>7</v>
      </c>
      <c r="J2014" s="34">
        <v>7</v>
      </c>
      <c r="K2014" s="34">
        <v>2</v>
      </c>
      <c r="L2014" s="34">
        <v>10</v>
      </c>
      <c r="M2014" s="24">
        <f t="shared" si="62"/>
        <v>1</v>
      </c>
      <c r="N2014" s="24">
        <f t="shared" si="63"/>
        <v>0.2857142857142857</v>
      </c>
      <c r="O2014" s="34">
        <v>16</v>
      </c>
    </row>
    <row r="2015" spans="1:15" ht="14.25" customHeight="1">
      <c r="A2015" s="23">
        <v>2018</v>
      </c>
      <c r="B2015" s="23" t="s">
        <v>2366</v>
      </c>
      <c r="C2015" s="13" t="s">
        <v>514</v>
      </c>
      <c r="D2015" s="13" t="s">
        <v>23</v>
      </c>
      <c r="E2015" s="13" t="s">
        <v>205</v>
      </c>
      <c r="F2015" s="24" t="s">
        <v>175</v>
      </c>
      <c r="G2015" s="13"/>
      <c r="H2015" s="13" t="s">
        <v>6</v>
      </c>
      <c r="I2015" s="34">
        <v>25</v>
      </c>
      <c r="J2015" s="34">
        <v>22</v>
      </c>
      <c r="K2015" s="34">
        <v>17</v>
      </c>
      <c r="L2015" s="34">
        <v>39</v>
      </c>
      <c r="M2015" s="24">
        <f t="shared" si="62"/>
        <v>0.88</v>
      </c>
      <c r="N2015" s="24">
        <f t="shared" si="63"/>
        <v>0.77272727272727271</v>
      </c>
      <c r="O2015" s="34">
        <v>36</v>
      </c>
    </row>
    <row r="2016" spans="1:15" ht="14.25" customHeight="1">
      <c r="A2016" s="23">
        <v>2018</v>
      </c>
      <c r="B2016" s="23" t="s">
        <v>2366</v>
      </c>
      <c r="C2016" s="13" t="s">
        <v>514</v>
      </c>
      <c r="D2016" s="13" t="s">
        <v>23</v>
      </c>
      <c r="E2016" s="13" t="s">
        <v>205</v>
      </c>
      <c r="F2016" s="24" t="s">
        <v>176</v>
      </c>
      <c r="G2016" s="13"/>
      <c r="H2016" s="13" t="s">
        <v>6</v>
      </c>
      <c r="I2016" s="34">
        <v>46</v>
      </c>
      <c r="J2016" s="34">
        <v>38</v>
      </c>
      <c r="K2016" s="34">
        <v>33</v>
      </c>
      <c r="L2016" s="34">
        <v>69</v>
      </c>
      <c r="M2016" s="24">
        <f t="shared" si="62"/>
        <v>0.82608695652173914</v>
      </c>
      <c r="N2016" s="24">
        <f t="shared" si="63"/>
        <v>0.86842105263157898</v>
      </c>
      <c r="O2016" s="34">
        <v>33</v>
      </c>
    </row>
    <row r="2017" spans="1:15" ht="14.25" customHeight="1">
      <c r="A2017" s="23">
        <v>2018</v>
      </c>
      <c r="B2017" s="23" t="s">
        <v>2366</v>
      </c>
      <c r="C2017" s="13" t="s">
        <v>514</v>
      </c>
      <c r="D2017" s="13" t="s">
        <v>23</v>
      </c>
      <c r="E2017" s="13" t="s">
        <v>205</v>
      </c>
      <c r="F2017" s="24" t="s">
        <v>177</v>
      </c>
      <c r="G2017" s="13"/>
      <c r="H2017" s="13" t="s">
        <v>6</v>
      </c>
      <c r="I2017" s="34">
        <v>23</v>
      </c>
      <c r="J2017" s="34">
        <v>22</v>
      </c>
      <c r="K2017" s="34">
        <v>20</v>
      </c>
      <c r="L2017" s="34">
        <v>39</v>
      </c>
      <c r="M2017" s="24">
        <f t="shared" si="62"/>
        <v>0.95652173913043481</v>
      </c>
      <c r="N2017" s="24">
        <f t="shared" si="63"/>
        <v>0.90909090909090906</v>
      </c>
      <c r="O2017" s="34">
        <v>12</v>
      </c>
    </row>
    <row r="2018" spans="1:15" ht="14.25" customHeight="1">
      <c r="A2018" s="23">
        <v>2018</v>
      </c>
      <c r="B2018" s="23" t="s">
        <v>2366</v>
      </c>
      <c r="C2018" s="13" t="s">
        <v>514</v>
      </c>
      <c r="D2018" s="13" t="s">
        <v>23</v>
      </c>
      <c r="E2018" s="13" t="s">
        <v>205</v>
      </c>
      <c r="F2018" s="24" t="s">
        <v>178</v>
      </c>
      <c r="G2018" s="13"/>
      <c r="H2018" s="13" t="s">
        <v>6</v>
      </c>
      <c r="I2018" s="34">
        <v>0</v>
      </c>
      <c r="J2018" s="34">
        <v>0</v>
      </c>
      <c r="K2018" s="34">
        <v>0</v>
      </c>
      <c r="L2018" s="34">
        <v>0</v>
      </c>
      <c r="M2018" s="24">
        <f t="shared" si="62"/>
        <v>0</v>
      </c>
      <c r="N2018" s="24">
        <f t="shared" si="63"/>
        <v>0</v>
      </c>
      <c r="O2018" s="34">
        <v>10</v>
      </c>
    </row>
    <row r="2019" spans="1:15" ht="14.25" customHeight="1">
      <c r="A2019" s="23">
        <v>2018</v>
      </c>
      <c r="B2019" s="23" t="s">
        <v>2366</v>
      </c>
      <c r="C2019" s="13" t="s">
        <v>514</v>
      </c>
      <c r="D2019" s="13" t="s">
        <v>23</v>
      </c>
      <c r="E2019" s="13" t="s">
        <v>206</v>
      </c>
      <c r="F2019" s="24" t="s">
        <v>1878</v>
      </c>
      <c r="G2019" s="13"/>
      <c r="H2019" s="13" t="s">
        <v>6</v>
      </c>
      <c r="I2019" s="34">
        <v>48</v>
      </c>
      <c r="J2019" s="34">
        <v>38</v>
      </c>
      <c r="K2019" s="34">
        <v>30</v>
      </c>
      <c r="L2019" s="34">
        <v>113</v>
      </c>
      <c r="M2019" s="24">
        <f t="shared" si="62"/>
        <v>0.79166666666666663</v>
      </c>
      <c r="N2019" s="24">
        <f t="shared" si="63"/>
        <v>0.78947368421052633</v>
      </c>
      <c r="O2019" s="34">
        <v>29</v>
      </c>
    </row>
    <row r="2020" spans="1:15" ht="14.25" customHeight="1">
      <c r="A2020" s="23">
        <v>2018</v>
      </c>
      <c r="B2020" s="23" t="s">
        <v>2366</v>
      </c>
      <c r="C2020" s="13" t="s">
        <v>514</v>
      </c>
      <c r="D2020" s="13" t="s">
        <v>23</v>
      </c>
      <c r="E2020" s="13" t="s">
        <v>206</v>
      </c>
      <c r="F2020" s="24" t="s">
        <v>6852</v>
      </c>
      <c r="G2020" s="13"/>
      <c r="H2020" s="13" t="s">
        <v>6</v>
      </c>
      <c r="I2020" s="34">
        <v>0</v>
      </c>
      <c r="J2020" s="34">
        <v>0</v>
      </c>
      <c r="K2020" s="34">
        <v>0</v>
      </c>
      <c r="L2020" s="34">
        <v>27</v>
      </c>
      <c r="M2020" s="24">
        <f t="shared" si="62"/>
        <v>0</v>
      </c>
      <c r="N2020" s="24">
        <f t="shared" si="63"/>
        <v>0</v>
      </c>
      <c r="O2020" s="34">
        <v>0</v>
      </c>
    </row>
    <row r="2021" spans="1:15" ht="14.25" customHeight="1">
      <c r="A2021" s="23">
        <v>2018</v>
      </c>
      <c r="B2021" s="23" t="s">
        <v>2366</v>
      </c>
      <c r="C2021" s="13" t="s">
        <v>514</v>
      </c>
      <c r="D2021" s="13" t="s">
        <v>23</v>
      </c>
      <c r="E2021" s="13" t="s">
        <v>206</v>
      </c>
      <c r="F2021" s="24" t="s">
        <v>6850</v>
      </c>
      <c r="G2021" s="13"/>
      <c r="H2021" s="13" t="s">
        <v>6</v>
      </c>
      <c r="I2021" s="34">
        <v>0</v>
      </c>
      <c r="J2021" s="34">
        <v>0</v>
      </c>
      <c r="K2021" s="34">
        <v>0</v>
      </c>
      <c r="L2021" s="34">
        <v>3</v>
      </c>
      <c r="M2021" s="24">
        <f t="shared" si="62"/>
        <v>0</v>
      </c>
      <c r="N2021" s="24">
        <f t="shared" si="63"/>
        <v>0</v>
      </c>
      <c r="O2021" s="34">
        <v>3</v>
      </c>
    </row>
    <row r="2022" spans="1:15" ht="14.25" customHeight="1">
      <c r="A2022" s="23">
        <v>2018</v>
      </c>
      <c r="B2022" s="23" t="s">
        <v>2366</v>
      </c>
      <c r="C2022" s="13" t="s">
        <v>514</v>
      </c>
      <c r="D2022" s="13" t="s">
        <v>23</v>
      </c>
      <c r="E2022" s="13" t="s">
        <v>206</v>
      </c>
      <c r="F2022" s="24" t="s">
        <v>6851</v>
      </c>
      <c r="G2022" s="13"/>
      <c r="H2022" s="13" t="s">
        <v>6</v>
      </c>
      <c r="I2022" s="34">
        <v>0</v>
      </c>
      <c r="J2022" s="34">
        <v>0</v>
      </c>
      <c r="K2022" s="34">
        <v>0</v>
      </c>
      <c r="L2022" s="34">
        <v>20</v>
      </c>
      <c r="M2022" s="24">
        <f t="shared" si="62"/>
        <v>0</v>
      </c>
      <c r="N2022" s="24">
        <f t="shared" si="63"/>
        <v>0</v>
      </c>
      <c r="O2022" s="34">
        <v>2</v>
      </c>
    </row>
    <row r="2023" spans="1:15" ht="14.25" customHeight="1">
      <c r="A2023" s="23">
        <v>2018</v>
      </c>
      <c r="B2023" s="23" t="s">
        <v>2366</v>
      </c>
      <c r="C2023" s="13" t="s">
        <v>514</v>
      </c>
      <c r="D2023" s="13" t="s">
        <v>23</v>
      </c>
      <c r="E2023" s="13" t="s">
        <v>206</v>
      </c>
      <c r="F2023" s="24" t="s">
        <v>3173</v>
      </c>
      <c r="G2023" s="13"/>
      <c r="H2023" s="13" t="s">
        <v>6</v>
      </c>
      <c r="I2023" s="34">
        <v>0</v>
      </c>
      <c r="J2023" s="34">
        <v>0</v>
      </c>
      <c r="K2023" s="34">
        <v>0</v>
      </c>
      <c r="L2023" s="34">
        <v>0</v>
      </c>
      <c r="M2023" s="24">
        <f t="shared" si="62"/>
        <v>0</v>
      </c>
      <c r="N2023" s="24">
        <f t="shared" si="63"/>
        <v>0</v>
      </c>
      <c r="O2023" s="34">
        <v>2</v>
      </c>
    </row>
    <row r="2024" spans="1:15" ht="14.25" customHeight="1">
      <c r="A2024" s="23">
        <v>2018</v>
      </c>
      <c r="B2024" s="23" t="s">
        <v>2366</v>
      </c>
      <c r="C2024" s="13" t="s">
        <v>514</v>
      </c>
      <c r="D2024" s="13" t="s">
        <v>23</v>
      </c>
      <c r="E2024" s="13" t="s">
        <v>206</v>
      </c>
      <c r="F2024" s="24" t="s">
        <v>1880</v>
      </c>
      <c r="G2024" s="13"/>
      <c r="H2024" s="13" t="s">
        <v>6</v>
      </c>
      <c r="I2024" s="34">
        <v>1</v>
      </c>
      <c r="J2024" s="34">
        <v>0</v>
      </c>
      <c r="K2024" s="34">
        <v>0</v>
      </c>
      <c r="L2024" s="34">
        <v>3</v>
      </c>
      <c r="M2024" s="24">
        <f t="shared" si="62"/>
        <v>0</v>
      </c>
      <c r="N2024" s="24">
        <f t="shared" si="63"/>
        <v>0</v>
      </c>
      <c r="O2024" s="34">
        <v>1</v>
      </c>
    </row>
    <row r="2025" spans="1:15" ht="14.25" customHeight="1">
      <c r="A2025" s="23">
        <v>2018</v>
      </c>
      <c r="B2025" s="23" t="s">
        <v>2366</v>
      </c>
      <c r="C2025" s="13" t="s">
        <v>514</v>
      </c>
      <c r="D2025" s="13" t="s">
        <v>23</v>
      </c>
      <c r="E2025" s="13" t="s">
        <v>206</v>
      </c>
      <c r="F2025" s="24" t="s">
        <v>985</v>
      </c>
      <c r="G2025" s="13"/>
      <c r="H2025" s="13" t="s">
        <v>6</v>
      </c>
      <c r="I2025" s="34">
        <v>27</v>
      </c>
      <c r="J2025" s="34">
        <v>22</v>
      </c>
      <c r="K2025" s="34">
        <v>20</v>
      </c>
      <c r="L2025" s="34">
        <v>50</v>
      </c>
      <c r="M2025" s="24">
        <f t="shared" si="62"/>
        <v>0.81481481481481477</v>
      </c>
      <c r="N2025" s="24">
        <f t="shared" si="63"/>
        <v>0.90909090909090906</v>
      </c>
      <c r="O2025" s="34">
        <v>7</v>
      </c>
    </row>
    <row r="2026" spans="1:15" ht="14.25" customHeight="1">
      <c r="A2026" s="23">
        <v>2018</v>
      </c>
      <c r="B2026" s="23" t="s">
        <v>2366</v>
      </c>
      <c r="C2026" s="13" t="s">
        <v>514</v>
      </c>
      <c r="D2026" s="13" t="s">
        <v>23</v>
      </c>
      <c r="E2026" s="13" t="s">
        <v>206</v>
      </c>
      <c r="F2026" s="24" t="s">
        <v>986</v>
      </c>
      <c r="G2026" s="13"/>
      <c r="H2026" s="13" t="s">
        <v>6</v>
      </c>
      <c r="I2026" s="34">
        <v>9</v>
      </c>
      <c r="J2026" s="34">
        <v>8</v>
      </c>
      <c r="K2026" s="34">
        <v>6</v>
      </c>
      <c r="L2026" s="34">
        <v>16</v>
      </c>
      <c r="M2026" s="24">
        <f t="shared" si="62"/>
        <v>0.88888888888888884</v>
      </c>
      <c r="N2026" s="24">
        <f t="shared" si="63"/>
        <v>0.75</v>
      </c>
      <c r="O2026" s="34">
        <v>1</v>
      </c>
    </row>
    <row r="2027" spans="1:15" ht="14.25" customHeight="1">
      <c r="A2027" s="23">
        <v>2018</v>
      </c>
      <c r="B2027" s="23" t="s">
        <v>2366</v>
      </c>
      <c r="C2027" s="13" t="s">
        <v>514</v>
      </c>
      <c r="D2027" s="13" t="s">
        <v>23</v>
      </c>
      <c r="E2027" s="13" t="s">
        <v>204</v>
      </c>
      <c r="F2027" s="24" t="s">
        <v>1453</v>
      </c>
      <c r="G2027" s="13"/>
      <c r="H2027" s="13" t="s">
        <v>6</v>
      </c>
      <c r="I2027" s="34">
        <v>126</v>
      </c>
      <c r="J2027" s="34">
        <v>101</v>
      </c>
      <c r="K2027" s="34">
        <v>93</v>
      </c>
      <c r="L2027" s="34">
        <v>927</v>
      </c>
      <c r="M2027" s="24">
        <f t="shared" si="62"/>
        <v>0.80158730158730163</v>
      </c>
      <c r="N2027" s="24">
        <f t="shared" si="63"/>
        <v>0.92079207920792083</v>
      </c>
      <c r="O2027" s="34">
        <v>70</v>
      </c>
    </row>
    <row r="2028" spans="1:15" ht="14.25" customHeight="1">
      <c r="A2028" s="23">
        <v>2018</v>
      </c>
      <c r="B2028" s="23" t="s">
        <v>2366</v>
      </c>
      <c r="C2028" s="13" t="s">
        <v>514</v>
      </c>
      <c r="D2028" s="13" t="s">
        <v>23</v>
      </c>
      <c r="E2028" s="13" t="s">
        <v>204</v>
      </c>
      <c r="F2028" s="24" t="s">
        <v>1460</v>
      </c>
      <c r="G2028" s="13"/>
      <c r="H2028" s="13" t="s">
        <v>6</v>
      </c>
      <c r="I2028" s="34">
        <v>22</v>
      </c>
      <c r="J2028" s="34">
        <v>20</v>
      </c>
      <c r="K2028" s="34">
        <v>12</v>
      </c>
      <c r="L2028" s="34">
        <v>169</v>
      </c>
      <c r="M2028" s="24">
        <f t="shared" si="62"/>
        <v>0.90909090909090906</v>
      </c>
      <c r="N2028" s="24">
        <f t="shared" si="63"/>
        <v>0.6</v>
      </c>
      <c r="O2028" s="34">
        <v>20</v>
      </c>
    </row>
    <row r="2029" spans="1:15" ht="14.25" customHeight="1">
      <c r="A2029" s="23">
        <v>2018</v>
      </c>
      <c r="B2029" s="23" t="s">
        <v>2366</v>
      </c>
      <c r="C2029" s="13" t="s">
        <v>514</v>
      </c>
      <c r="D2029" s="13" t="s">
        <v>23</v>
      </c>
      <c r="E2029" s="13" t="s">
        <v>204</v>
      </c>
      <c r="F2029" s="24" t="s">
        <v>1464</v>
      </c>
      <c r="G2029" s="13"/>
      <c r="H2029" s="13" t="s">
        <v>6</v>
      </c>
      <c r="I2029" s="34">
        <v>43</v>
      </c>
      <c r="J2029" s="34">
        <v>40</v>
      </c>
      <c r="K2029" s="34">
        <v>28</v>
      </c>
      <c r="L2029" s="34">
        <v>202</v>
      </c>
      <c r="M2029" s="24">
        <f t="shared" si="62"/>
        <v>0.93023255813953487</v>
      </c>
      <c r="N2029" s="24">
        <f t="shared" si="63"/>
        <v>0.7</v>
      </c>
      <c r="O2029" s="34">
        <v>19</v>
      </c>
    </row>
    <row r="2030" spans="1:15" ht="14.25" customHeight="1">
      <c r="A2030" s="23">
        <v>2018</v>
      </c>
      <c r="B2030" s="23" t="s">
        <v>2366</v>
      </c>
      <c r="C2030" s="13" t="s">
        <v>514</v>
      </c>
      <c r="D2030" s="13" t="s">
        <v>23</v>
      </c>
      <c r="E2030" s="13" t="s">
        <v>204</v>
      </c>
      <c r="F2030" s="24" t="s">
        <v>1490</v>
      </c>
      <c r="G2030" s="13"/>
      <c r="H2030" s="13" t="s">
        <v>6</v>
      </c>
      <c r="I2030" s="34">
        <v>124</v>
      </c>
      <c r="J2030" s="34">
        <v>98</v>
      </c>
      <c r="K2030" s="34">
        <v>89</v>
      </c>
      <c r="L2030" s="34">
        <v>447</v>
      </c>
      <c r="M2030" s="24">
        <f t="shared" si="62"/>
        <v>0.79032258064516125</v>
      </c>
      <c r="N2030" s="24">
        <f t="shared" si="63"/>
        <v>0.90816326530612246</v>
      </c>
      <c r="O2030" s="34">
        <v>31</v>
      </c>
    </row>
    <row r="2031" spans="1:15" ht="14.25" customHeight="1">
      <c r="A2031" s="23">
        <v>2018</v>
      </c>
      <c r="B2031" s="23" t="s">
        <v>2366</v>
      </c>
      <c r="C2031" s="13" t="s">
        <v>514</v>
      </c>
      <c r="D2031" s="13" t="s">
        <v>185</v>
      </c>
      <c r="E2031" s="13" t="s">
        <v>207</v>
      </c>
      <c r="F2031" s="24" t="s">
        <v>166</v>
      </c>
      <c r="G2031" s="13"/>
      <c r="H2031" s="13" t="s">
        <v>6</v>
      </c>
      <c r="I2031" s="34">
        <v>1</v>
      </c>
      <c r="J2031" s="34">
        <v>0</v>
      </c>
      <c r="K2031" s="34">
        <v>0</v>
      </c>
      <c r="L2031" s="34">
        <v>0</v>
      </c>
      <c r="M2031" s="24">
        <f t="shared" si="62"/>
        <v>0</v>
      </c>
      <c r="N2031" s="24">
        <f t="shared" si="63"/>
        <v>0</v>
      </c>
      <c r="O2031" s="34">
        <v>0</v>
      </c>
    </row>
    <row r="2032" spans="1:15" ht="14.25" customHeight="1">
      <c r="A2032" s="23">
        <v>2018</v>
      </c>
      <c r="B2032" s="23" t="s">
        <v>2366</v>
      </c>
      <c r="C2032" s="13" t="s">
        <v>514</v>
      </c>
      <c r="D2032" s="13" t="s">
        <v>185</v>
      </c>
      <c r="E2032" s="13" t="s">
        <v>205</v>
      </c>
      <c r="F2032" s="24" t="s">
        <v>186</v>
      </c>
      <c r="G2032" s="13"/>
      <c r="H2032" s="13" t="s">
        <v>6</v>
      </c>
      <c r="I2032" s="34">
        <v>35</v>
      </c>
      <c r="J2032" s="34">
        <v>31</v>
      </c>
      <c r="K2032" s="34">
        <v>28</v>
      </c>
      <c r="L2032" s="34">
        <v>59</v>
      </c>
      <c r="M2032" s="24">
        <f t="shared" si="62"/>
        <v>0.88571428571428568</v>
      </c>
      <c r="N2032" s="24">
        <f t="shared" si="63"/>
        <v>0.90322580645161288</v>
      </c>
      <c r="O2032" s="34">
        <v>24</v>
      </c>
    </row>
    <row r="2033" spans="1:15" ht="14.25" customHeight="1">
      <c r="A2033" s="23">
        <v>2018</v>
      </c>
      <c r="B2033" s="23" t="s">
        <v>2366</v>
      </c>
      <c r="C2033" s="13" t="s">
        <v>514</v>
      </c>
      <c r="D2033" s="13" t="s">
        <v>185</v>
      </c>
      <c r="E2033" s="13" t="s">
        <v>205</v>
      </c>
      <c r="F2033" s="24" t="s">
        <v>43</v>
      </c>
      <c r="G2033" s="13"/>
      <c r="H2033" s="13" t="s">
        <v>6</v>
      </c>
      <c r="I2033" s="34">
        <v>30</v>
      </c>
      <c r="J2033" s="34">
        <v>28</v>
      </c>
      <c r="K2033" s="34">
        <v>24</v>
      </c>
      <c r="L2033" s="34">
        <v>40</v>
      </c>
      <c r="M2033" s="24">
        <f t="shared" si="62"/>
        <v>0.93333333333333335</v>
      </c>
      <c r="N2033" s="24">
        <f t="shared" si="63"/>
        <v>0.8571428571428571</v>
      </c>
      <c r="O2033" s="34">
        <v>20</v>
      </c>
    </row>
    <row r="2034" spans="1:15" ht="14.25" customHeight="1">
      <c r="A2034" s="23">
        <v>2018</v>
      </c>
      <c r="B2034" s="23" t="s">
        <v>2366</v>
      </c>
      <c r="C2034" s="13" t="s">
        <v>514</v>
      </c>
      <c r="D2034" s="13" t="s">
        <v>185</v>
      </c>
      <c r="E2034" s="13" t="s">
        <v>205</v>
      </c>
      <c r="F2034" s="24" t="s">
        <v>187</v>
      </c>
      <c r="G2034" s="13"/>
      <c r="H2034" s="13" t="s">
        <v>6</v>
      </c>
      <c r="I2034" s="34">
        <v>33</v>
      </c>
      <c r="J2034" s="34">
        <v>27</v>
      </c>
      <c r="K2034" s="34">
        <v>20</v>
      </c>
      <c r="L2034" s="34">
        <v>45</v>
      </c>
      <c r="M2034" s="24">
        <f t="shared" si="62"/>
        <v>0.81818181818181823</v>
      </c>
      <c r="N2034" s="24">
        <f t="shared" si="63"/>
        <v>0.7407407407407407</v>
      </c>
      <c r="O2034" s="34">
        <v>25</v>
      </c>
    </row>
    <row r="2035" spans="1:15" ht="14.25" customHeight="1">
      <c r="A2035" s="23">
        <v>2018</v>
      </c>
      <c r="B2035" s="23" t="s">
        <v>2366</v>
      </c>
      <c r="C2035" s="13" t="s">
        <v>514</v>
      </c>
      <c r="D2035" s="13" t="s">
        <v>185</v>
      </c>
      <c r="E2035" s="13" t="s">
        <v>205</v>
      </c>
      <c r="F2035" s="24" t="s">
        <v>188</v>
      </c>
      <c r="G2035" s="13"/>
      <c r="H2035" s="13" t="s">
        <v>6</v>
      </c>
      <c r="I2035" s="34">
        <v>38</v>
      </c>
      <c r="J2035" s="34">
        <v>34</v>
      </c>
      <c r="K2035" s="34">
        <v>32</v>
      </c>
      <c r="L2035" s="34">
        <v>58</v>
      </c>
      <c r="M2035" s="24">
        <f t="shared" si="62"/>
        <v>0.89473684210526316</v>
      </c>
      <c r="N2035" s="24">
        <f t="shared" si="63"/>
        <v>0.94117647058823528</v>
      </c>
      <c r="O2035" s="34">
        <v>39</v>
      </c>
    </row>
    <row r="2036" spans="1:15" ht="14.25" customHeight="1">
      <c r="A2036" s="23">
        <v>2018</v>
      </c>
      <c r="B2036" s="23" t="s">
        <v>2366</v>
      </c>
      <c r="C2036" s="13" t="s">
        <v>514</v>
      </c>
      <c r="D2036" s="13" t="s">
        <v>185</v>
      </c>
      <c r="E2036" s="13" t="s">
        <v>205</v>
      </c>
      <c r="F2036" s="24" t="s">
        <v>189</v>
      </c>
      <c r="G2036" s="13"/>
      <c r="H2036" s="13" t="s">
        <v>6</v>
      </c>
      <c r="I2036" s="34">
        <v>15</v>
      </c>
      <c r="J2036" s="34">
        <v>14</v>
      </c>
      <c r="K2036" s="34">
        <v>14</v>
      </c>
      <c r="L2036" s="34">
        <v>23</v>
      </c>
      <c r="M2036" s="24">
        <f t="shared" si="62"/>
        <v>0.93333333333333335</v>
      </c>
      <c r="N2036" s="24">
        <f t="shared" si="63"/>
        <v>1</v>
      </c>
      <c r="O2036" s="34">
        <v>14</v>
      </c>
    </row>
    <row r="2037" spans="1:15" ht="14.25" customHeight="1">
      <c r="A2037" s="23">
        <v>2018</v>
      </c>
      <c r="B2037" s="23" t="s">
        <v>2366</v>
      </c>
      <c r="C2037" s="13" t="s">
        <v>514</v>
      </c>
      <c r="D2037" s="13" t="s">
        <v>185</v>
      </c>
      <c r="E2037" s="13" t="s">
        <v>206</v>
      </c>
      <c r="F2037" s="24" t="s">
        <v>1452</v>
      </c>
      <c r="G2037" s="13"/>
      <c r="H2037" s="13" t="s">
        <v>6</v>
      </c>
      <c r="I2037" s="34">
        <v>15</v>
      </c>
      <c r="J2037" s="34">
        <v>15</v>
      </c>
      <c r="K2037" s="34">
        <v>13</v>
      </c>
      <c r="L2037" s="34">
        <v>47</v>
      </c>
      <c r="M2037" s="24">
        <f t="shared" si="62"/>
        <v>1</v>
      </c>
      <c r="N2037" s="24">
        <f t="shared" si="63"/>
        <v>0.8666666666666667</v>
      </c>
      <c r="O2037" s="34">
        <v>17</v>
      </c>
    </row>
    <row r="2038" spans="1:15" ht="14.25" customHeight="1">
      <c r="A2038" s="23">
        <v>2018</v>
      </c>
      <c r="B2038" s="23" t="s">
        <v>2366</v>
      </c>
      <c r="C2038" s="13" t="s">
        <v>514</v>
      </c>
      <c r="D2038" s="13" t="s">
        <v>185</v>
      </c>
      <c r="E2038" s="13" t="s">
        <v>206</v>
      </c>
      <c r="F2038" s="24" t="s">
        <v>1450</v>
      </c>
      <c r="G2038" s="13"/>
      <c r="H2038" s="13" t="s">
        <v>6</v>
      </c>
      <c r="I2038" s="34">
        <v>19</v>
      </c>
      <c r="J2038" s="34">
        <v>18</v>
      </c>
      <c r="K2038" s="34">
        <v>17</v>
      </c>
      <c r="L2038" s="34">
        <v>51</v>
      </c>
      <c r="M2038" s="24">
        <f t="shared" si="62"/>
        <v>0.94736842105263153</v>
      </c>
      <c r="N2038" s="24">
        <f t="shared" si="63"/>
        <v>0.94444444444444442</v>
      </c>
      <c r="O2038" s="34">
        <v>17</v>
      </c>
    </row>
    <row r="2039" spans="1:15" ht="14.25" customHeight="1">
      <c r="A2039" s="23">
        <v>2018</v>
      </c>
      <c r="B2039" s="23" t="s">
        <v>2366</v>
      </c>
      <c r="C2039" s="13" t="s">
        <v>514</v>
      </c>
      <c r="D2039" s="13" t="s">
        <v>185</v>
      </c>
      <c r="E2039" s="13" t="s">
        <v>206</v>
      </c>
      <c r="F2039" s="24" t="s">
        <v>191</v>
      </c>
      <c r="G2039" s="13"/>
      <c r="H2039" s="13" t="s">
        <v>6</v>
      </c>
      <c r="I2039" s="34">
        <v>49</v>
      </c>
      <c r="J2039" s="34">
        <v>40</v>
      </c>
      <c r="K2039" s="34">
        <v>31</v>
      </c>
      <c r="L2039" s="34">
        <v>113</v>
      </c>
      <c r="M2039" s="24">
        <f t="shared" si="62"/>
        <v>0.81632653061224492</v>
      </c>
      <c r="N2039" s="24">
        <f t="shared" si="63"/>
        <v>0.77500000000000002</v>
      </c>
      <c r="O2039" s="34">
        <v>26</v>
      </c>
    </row>
    <row r="2040" spans="1:15" ht="14.25" customHeight="1">
      <c r="A2040" s="23">
        <v>2018</v>
      </c>
      <c r="B2040" s="23" t="s">
        <v>2366</v>
      </c>
      <c r="C2040" s="13" t="s">
        <v>514</v>
      </c>
      <c r="D2040" s="13" t="s">
        <v>185</v>
      </c>
      <c r="E2040" s="13" t="s">
        <v>206</v>
      </c>
      <c r="F2040" s="24" t="s">
        <v>88</v>
      </c>
      <c r="G2040" s="13"/>
      <c r="H2040" s="13" t="s">
        <v>6</v>
      </c>
      <c r="I2040" s="34">
        <v>34</v>
      </c>
      <c r="J2040" s="34">
        <v>29</v>
      </c>
      <c r="K2040" s="34">
        <v>29</v>
      </c>
      <c r="L2040" s="34">
        <v>74</v>
      </c>
      <c r="M2040" s="24">
        <f t="shared" si="62"/>
        <v>0.8529411764705882</v>
      </c>
      <c r="N2040" s="24">
        <f t="shared" si="63"/>
        <v>1</v>
      </c>
      <c r="O2040" s="34">
        <v>0</v>
      </c>
    </row>
    <row r="2041" spans="1:15" ht="14.25" customHeight="1">
      <c r="A2041" s="23">
        <v>2018</v>
      </c>
      <c r="B2041" s="23" t="s">
        <v>2366</v>
      </c>
      <c r="C2041" s="13" t="s">
        <v>514</v>
      </c>
      <c r="D2041" s="13" t="s">
        <v>185</v>
      </c>
      <c r="E2041" s="13" t="s">
        <v>206</v>
      </c>
      <c r="F2041" s="24" t="s">
        <v>190</v>
      </c>
      <c r="G2041" s="13"/>
      <c r="H2041" s="13" t="s">
        <v>6</v>
      </c>
      <c r="I2041" s="34">
        <v>14</v>
      </c>
      <c r="J2041" s="34">
        <v>13</v>
      </c>
      <c r="K2041" s="34">
        <v>12</v>
      </c>
      <c r="L2041" s="34">
        <v>29</v>
      </c>
      <c r="M2041" s="24">
        <f t="shared" si="62"/>
        <v>0.9285714285714286</v>
      </c>
      <c r="N2041" s="24">
        <f t="shared" si="63"/>
        <v>0.92307692307692313</v>
      </c>
      <c r="O2041" s="34">
        <v>4</v>
      </c>
    </row>
    <row r="2042" spans="1:15" ht="14.25" customHeight="1">
      <c r="A2042" s="23">
        <v>2018</v>
      </c>
      <c r="B2042" s="23" t="s">
        <v>2366</v>
      </c>
      <c r="C2042" s="13" t="s">
        <v>514</v>
      </c>
      <c r="D2042" s="13" t="s">
        <v>185</v>
      </c>
      <c r="E2042" s="13" t="s">
        <v>206</v>
      </c>
      <c r="F2042" s="24" t="s">
        <v>193</v>
      </c>
      <c r="G2042" s="13"/>
      <c r="H2042" s="13" t="s">
        <v>6</v>
      </c>
      <c r="I2042" s="34">
        <v>0</v>
      </c>
      <c r="J2042" s="34">
        <v>0</v>
      </c>
      <c r="K2042" s="34">
        <v>0</v>
      </c>
      <c r="L2042" s="34">
        <v>19</v>
      </c>
      <c r="M2042" s="24">
        <f t="shared" si="62"/>
        <v>0</v>
      </c>
      <c r="N2042" s="24">
        <f t="shared" si="63"/>
        <v>0</v>
      </c>
      <c r="O2042" s="34">
        <v>14</v>
      </c>
    </row>
    <row r="2043" spans="1:15" ht="14.25" customHeight="1">
      <c r="A2043" s="23">
        <v>2018</v>
      </c>
      <c r="B2043" s="23" t="s">
        <v>2366</v>
      </c>
      <c r="C2043" s="13" t="s">
        <v>514</v>
      </c>
      <c r="D2043" s="13" t="s">
        <v>185</v>
      </c>
      <c r="E2043" s="13" t="s">
        <v>204</v>
      </c>
      <c r="F2043" s="24" t="s">
        <v>559</v>
      </c>
      <c r="G2043" s="13"/>
      <c r="H2043" s="13" t="s">
        <v>6</v>
      </c>
      <c r="I2043" s="34">
        <v>73</v>
      </c>
      <c r="J2043" s="34">
        <v>54</v>
      </c>
      <c r="K2043" s="34">
        <v>40</v>
      </c>
      <c r="L2043" s="34">
        <v>383</v>
      </c>
      <c r="M2043" s="24">
        <f t="shared" si="62"/>
        <v>0.73972602739726023</v>
      </c>
      <c r="N2043" s="24">
        <f t="shared" si="63"/>
        <v>0.7407407407407407</v>
      </c>
      <c r="O2043" s="34">
        <v>27</v>
      </c>
    </row>
    <row r="2044" spans="1:15" ht="14.25" customHeight="1">
      <c r="A2044" s="23">
        <v>2018</v>
      </c>
      <c r="B2044" s="23" t="s">
        <v>2366</v>
      </c>
      <c r="C2044" s="13" t="s">
        <v>514</v>
      </c>
      <c r="D2044" s="13" t="s">
        <v>185</v>
      </c>
      <c r="E2044" s="13" t="s">
        <v>204</v>
      </c>
      <c r="F2044" s="24" t="s">
        <v>1455</v>
      </c>
      <c r="G2044" s="13"/>
      <c r="H2044" s="13" t="s">
        <v>6</v>
      </c>
      <c r="I2044" s="34">
        <v>30</v>
      </c>
      <c r="J2044" s="34">
        <v>29</v>
      </c>
      <c r="K2044" s="34">
        <v>23</v>
      </c>
      <c r="L2044" s="34">
        <v>157</v>
      </c>
      <c r="M2044" s="24">
        <f t="shared" si="62"/>
        <v>0.96666666666666667</v>
      </c>
      <c r="N2044" s="24">
        <f t="shared" si="63"/>
        <v>0.7931034482758621</v>
      </c>
      <c r="O2044" s="34">
        <v>10</v>
      </c>
    </row>
    <row r="2045" spans="1:15" ht="14.25" customHeight="1">
      <c r="A2045" s="23">
        <v>2018</v>
      </c>
      <c r="B2045" s="23" t="s">
        <v>2366</v>
      </c>
      <c r="C2045" s="13" t="s">
        <v>514</v>
      </c>
      <c r="D2045" s="13" t="s">
        <v>185</v>
      </c>
      <c r="E2045" s="13" t="s">
        <v>204</v>
      </c>
      <c r="F2045" s="24" t="s">
        <v>1458</v>
      </c>
      <c r="G2045" s="13"/>
      <c r="H2045" s="13" t="s">
        <v>6</v>
      </c>
      <c r="I2045" s="34">
        <v>23</v>
      </c>
      <c r="J2045" s="34">
        <v>22</v>
      </c>
      <c r="K2045" s="34">
        <v>22</v>
      </c>
      <c r="L2045" s="34">
        <v>193</v>
      </c>
      <c r="M2045" s="24">
        <f t="shared" si="62"/>
        <v>0.95652173913043481</v>
      </c>
      <c r="N2045" s="24">
        <f t="shared" si="63"/>
        <v>1</v>
      </c>
      <c r="O2045" s="34">
        <v>7</v>
      </c>
    </row>
    <row r="2046" spans="1:15" ht="14.25" customHeight="1">
      <c r="A2046" s="23">
        <v>2018</v>
      </c>
      <c r="B2046" s="23" t="s">
        <v>2366</v>
      </c>
      <c r="C2046" s="13" t="s">
        <v>514</v>
      </c>
      <c r="D2046" s="13" t="s">
        <v>185</v>
      </c>
      <c r="E2046" s="13" t="s">
        <v>204</v>
      </c>
      <c r="F2046" s="24" t="s">
        <v>1485</v>
      </c>
      <c r="G2046" s="13"/>
      <c r="H2046" s="13" t="s">
        <v>6</v>
      </c>
      <c r="I2046" s="34">
        <v>50</v>
      </c>
      <c r="J2046" s="34">
        <v>45</v>
      </c>
      <c r="K2046" s="34">
        <v>36</v>
      </c>
      <c r="L2046" s="34">
        <v>261</v>
      </c>
      <c r="M2046" s="24">
        <f t="shared" si="62"/>
        <v>0.9</v>
      </c>
      <c r="N2046" s="24">
        <f t="shared" si="63"/>
        <v>0.8</v>
      </c>
      <c r="O2046" s="34">
        <v>28</v>
      </c>
    </row>
    <row r="2047" spans="1:15" ht="14.25" customHeight="1">
      <c r="A2047" s="23">
        <v>2018</v>
      </c>
      <c r="B2047" s="23" t="s">
        <v>2366</v>
      </c>
      <c r="C2047" s="13" t="s">
        <v>514</v>
      </c>
      <c r="D2047" s="13" t="s">
        <v>185</v>
      </c>
      <c r="E2047" s="13" t="s">
        <v>204</v>
      </c>
      <c r="F2047" s="24" t="s">
        <v>1461</v>
      </c>
      <c r="G2047" s="13"/>
      <c r="H2047" s="13" t="s">
        <v>6</v>
      </c>
      <c r="I2047" s="34">
        <v>114</v>
      </c>
      <c r="J2047" s="34">
        <v>88</v>
      </c>
      <c r="K2047" s="34">
        <v>77</v>
      </c>
      <c r="L2047" s="34">
        <v>741</v>
      </c>
      <c r="M2047" s="24">
        <f t="shared" si="62"/>
        <v>0.77192982456140347</v>
      </c>
      <c r="N2047" s="24">
        <f t="shared" si="63"/>
        <v>0.875</v>
      </c>
      <c r="O2047" s="34">
        <v>29</v>
      </c>
    </row>
    <row r="2048" spans="1:15" ht="14.25" customHeight="1">
      <c r="A2048" s="23">
        <v>2018</v>
      </c>
      <c r="B2048" s="23" t="s">
        <v>2366</v>
      </c>
      <c r="C2048" s="13" t="s">
        <v>514</v>
      </c>
      <c r="D2048" s="13" t="s">
        <v>185</v>
      </c>
      <c r="E2048" s="13" t="s">
        <v>204</v>
      </c>
      <c r="F2048" s="24" t="s">
        <v>1488</v>
      </c>
      <c r="G2048" s="13"/>
      <c r="H2048" s="13" t="s">
        <v>6</v>
      </c>
      <c r="I2048" s="34">
        <v>50</v>
      </c>
      <c r="J2048" s="34">
        <v>48</v>
      </c>
      <c r="K2048" s="34">
        <v>46</v>
      </c>
      <c r="L2048" s="34">
        <v>281</v>
      </c>
      <c r="M2048" s="24">
        <f t="shared" si="62"/>
        <v>0.96</v>
      </c>
      <c r="N2048" s="24">
        <f t="shared" si="63"/>
        <v>0.95833333333333337</v>
      </c>
      <c r="O2048" s="34">
        <v>25</v>
      </c>
    </row>
    <row r="2049" spans="1:15" ht="14.25" customHeight="1">
      <c r="A2049" s="23">
        <v>2018</v>
      </c>
      <c r="B2049" s="23" t="s">
        <v>2366</v>
      </c>
      <c r="C2049" s="13" t="s">
        <v>514</v>
      </c>
      <c r="D2049" s="13" t="s">
        <v>185</v>
      </c>
      <c r="E2049" s="13" t="s">
        <v>204</v>
      </c>
      <c r="F2049" s="24" t="s">
        <v>1468</v>
      </c>
      <c r="G2049" s="13"/>
      <c r="H2049" s="13" t="s">
        <v>6</v>
      </c>
      <c r="I2049" s="34">
        <v>0</v>
      </c>
      <c r="J2049" s="34">
        <v>0</v>
      </c>
      <c r="K2049" s="34">
        <v>0</v>
      </c>
      <c r="L2049" s="34">
        <v>38</v>
      </c>
      <c r="M2049" s="24">
        <f t="shared" si="62"/>
        <v>0</v>
      </c>
      <c r="N2049" s="24">
        <f t="shared" si="63"/>
        <v>0</v>
      </c>
      <c r="O2049" s="34">
        <v>0</v>
      </c>
    </row>
    <row r="2050" spans="1:15" ht="14.25" customHeight="1">
      <c r="A2050" s="23">
        <v>2018</v>
      </c>
      <c r="B2050" s="23" t="s">
        <v>2366</v>
      </c>
      <c r="C2050" s="13" t="s">
        <v>514</v>
      </c>
      <c r="D2050" s="13" t="s">
        <v>185</v>
      </c>
      <c r="E2050" s="13" t="s">
        <v>204</v>
      </c>
      <c r="F2050" s="24" t="s">
        <v>584</v>
      </c>
      <c r="G2050" s="13"/>
      <c r="H2050" s="13" t="s">
        <v>6</v>
      </c>
      <c r="I2050" s="34">
        <v>68</v>
      </c>
      <c r="J2050" s="34">
        <v>46</v>
      </c>
      <c r="K2050" s="34">
        <v>45</v>
      </c>
      <c r="L2050" s="34">
        <v>530</v>
      </c>
      <c r="M2050" s="24">
        <f t="shared" ref="M2050:M2113" si="64">+IFERROR(J2050/I2050,0)</f>
        <v>0.67647058823529416</v>
      </c>
      <c r="N2050" s="24">
        <f t="shared" ref="N2050:N2113" si="65">+IFERROR(K2050/J2050,0)</f>
        <v>0.97826086956521741</v>
      </c>
      <c r="O2050" s="34">
        <v>39</v>
      </c>
    </row>
    <row r="2051" spans="1:15" ht="14.25" customHeight="1">
      <c r="A2051" s="23">
        <v>2018</v>
      </c>
      <c r="B2051" s="23" t="s">
        <v>2366</v>
      </c>
      <c r="C2051" s="13" t="s">
        <v>514</v>
      </c>
      <c r="D2051" s="13" t="s">
        <v>104</v>
      </c>
      <c r="E2051" s="13" t="s">
        <v>207</v>
      </c>
      <c r="F2051" s="24" t="s">
        <v>119</v>
      </c>
      <c r="G2051" s="13"/>
      <c r="H2051" s="13" t="s">
        <v>6</v>
      </c>
      <c r="I2051" s="34">
        <v>3</v>
      </c>
      <c r="J2051" s="34">
        <v>2</v>
      </c>
      <c r="K2051" s="34">
        <v>2</v>
      </c>
      <c r="L2051" s="34">
        <v>7</v>
      </c>
      <c r="M2051" s="24">
        <f t="shared" si="64"/>
        <v>0.66666666666666663</v>
      </c>
      <c r="N2051" s="24">
        <f t="shared" si="65"/>
        <v>1</v>
      </c>
      <c r="O2051" s="34">
        <v>0</v>
      </c>
    </row>
    <row r="2052" spans="1:15" ht="14.25" customHeight="1">
      <c r="A2052" s="23">
        <v>2018</v>
      </c>
      <c r="B2052" s="23" t="s">
        <v>2366</v>
      </c>
      <c r="C2052" s="13" t="s">
        <v>514</v>
      </c>
      <c r="D2052" s="13" t="s">
        <v>104</v>
      </c>
      <c r="E2052" s="13" t="s">
        <v>205</v>
      </c>
      <c r="F2052" s="24" t="s">
        <v>108</v>
      </c>
      <c r="G2052" s="13"/>
      <c r="H2052" s="13" t="s">
        <v>6</v>
      </c>
      <c r="I2052" s="34">
        <v>26</v>
      </c>
      <c r="J2052" s="34">
        <v>26</v>
      </c>
      <c r="K2052" s="34">
        <v>26</v>
      </c>
      <c r="L2052" s="34">
        <v>49</v>
      </c>
      <c r="M2052" s="24">
        <f t="shared" si="64"/>
        <v>1</v>
      </c>
      <c r="N2052" s="24">
        <f t="shared" si="65"/>
        <v>1</v>
      </c>
      <c r="O2052" s="34">
        <v>25</v>
      </c>
    </row>
    <row r="2053" spans="1:15" ht="14.25" customHeight="1">
      <c r="A2053" s="23">
        <v>2018</v>
      </c>
      <c r="B2053" s="23" t="s">
        <v>2366</v>
      </c>
      <c r="C2053" s="13" t="s">
        <v>514</v>
      </c>
      <c r="D2053" s="13" t="s">
        <v>104</v>
      </c>
      <c r="E2053" s="13" t="s">
        <v>205</v>
      </c>
      <c r="F2053" s="24" t="s">
        <v>1881</v>
      </c>
      <c r="G2053" s="13"/>
      <c r="H2053" s="13" t="s">
        <v>6</v>
      </c>
      <c r="I2053" s="34">
        <v>12</v>
      </c>
      <c r="J2053" s="34">
        <v>11</v>
      </c>
      <c r="K2053" s="34">
        <v>8</v>
      </c>
      <c r="L2053" s="34">
        <v>13</v>
      </c>
      <c r="M2053" s="24">
        <f t="shared" si="64"/>
        <v>0.91666666666666663</v>
      </c>
      <c r="N2053" s="24">
        <f t="shared" si="65"/>
        <v>0.72727272727272729</v>
      </c>
      <c r="O2053" s="34">
        <v>7</v>
      </c>
    </row>
    <row r="2054" spans="1:15" ht="14.25" customHeight="1">
      <c r="A2054" s="23">
        <v>2018</v>
      </c>
      <c r="B2054" s="23" t="s">
        <v>2366</v>
      </c>
      <c r="C2054" s="13" t="s">
        <v>514</v>
      </c>
      <c r="D2054" s="13" t="s">
        <v>104</v>
      </c>
      <c r="E2054" s="13" t="s">
        <v>205</v>
      </c>
      <c r="F2054" s="24" t="s">
        <v>197</v>
      </c>
      <c r="G2054" s="13"/>
      <c r="H2054" s="13" t="s">
        <v>6</v>
      </c>
      <c r="I2054" s="34">
        <v>14</v>
      </c>
      <c r="J2054" s="34">
        <v>14</v>
      </c>
      <c r="K2054" s="34">
        <v>14</v>
      </c>
      <c r="L2054" s="34">
        <v>23</v>
      </c>
      <c r="M2054" s="24">
        <f t="shared" si="64"/>
        <v>1</v>
      </c>
      <c r="N2054" s="24">
        <f t="shared" si="65"/>
        <v>1</v>
      </c>
      <c r="O2054" s="34">
        <v>11</v>
      </c>
    </row>
    <row r="2055" spans="1:15" ht="14.25" customHeight="1">
      <c r="A2055" s="23">
        <v>2018</v>
      </c>
      <c r="B2055" s="23" t="s">
        <v>2366</v>
      </c>
      <c r="C2055" s="13" t="s">
        <v>514</v>
      </c>
      <c r="D2055" s="13" t="s">
        <v>104</v>
      </c>
      <c r="E2055" s="13" t="s">
        <v>205</v>
      </c>
      <c r="F2055" s="24" t="s">
        <v>110</v>
      </c>
      <c r="G2055" s="13"/>
      <c r="H2055" s="13" t="s">
        <v>6</v>
      </c>
      <c r="I2055" s="34">
        <v>13</v>
      </c>
      <c r="J2055" s="34">
        <v>12</v>
      </c>
      <c r="K2055" s="34">
        <v>11</v>
      </c>
      <c r="L2055" s="34">
        <v>41</v>
      </c>
      <c r="M2055" s="24">
        <f t="shared" si="64"/>
        <v>0.92307692307692313</v>
      </c>
      <c r="N2055" s="24">
        <f t="shared" si="65"/>
        <v>0.91666666666666663</v>
      </c>
      <c r="O2055" s="34">
        <v>10</v>
      </c>
    </row>
    <row r="2056" spans="1:15" ht="14.25" customHeight="1">
      <c r="A2056" s="23">
        <v>2018</v>
      </c>
      <c r="B2056" s="23" t="s">
        <v>2366</v>
      </c>
      <c r="C2056" s="13" t="s">
        <v>514</v>
      </c>
      <c r="D2056" s="13" t="s">
        <v>104</v>
      </c>
      <c r="E2056" s="13" t="s">
        <v>205</v>
      </c>
      <c r="F2056" s="24" t="s">
        <v>3046</v>
      </c>
      <c r="G2056" s="13"/>
      <c r="H2056" s="13" t="s">
        <v>6</v>
      </c>
      <c r="I2056" s="34">
        <v>2</v>
      </c>
      <c r="J2056" s="34">
        <v>2</v>
      </c>
      <c r="K2056" s="34">
        <v>2</v>
      </c>
      <c r="L2056" s="34">
        <v>7</v>
      </c>
      <c r="M2056" s="24">
        <f t="shared" si="64"/>
        <v>1</v>
      </c>
      <c r="N2056" s="24">
        <f t="shared" si="65"/>
        <v>1</v>
      </c>
      <c r="O2056" s="34">
        <v>0</v>
      </c>
    </row>
    <row r="2057" spans="1:15" ht="14.25" customHeight="1">
      <c r="A2057" s="23">
        <v>2018</v>
      </c>
      <c r="B2057" s="23" t="s">
        <v>2366</v>
      </c>
      <c r="C2057" s="13" t="s">
        <v>514</v>
      </c>
      <c r="D2057" s="13" t="s">
        <v>104</v>
      </c>
      <c r="E2057" s="13" t="s">
        <v>206</v>
      </c>
      <c r="F2057" s="24" t="s">
        <v>198</v>
      </c>
      <c r="G2057" s="13"/>
      <c r="H2057" s="13" t="s">
        <v>6</v>
      </c>
      <c r="I2057" s="34">
        <v>17</v>
      </c>
      <c r="J2057" s="34">
        <v>17</v>
      </c>
      <c r="K2057" s="34">
        <v>17</v>
      </c>
      <c r="L2057" s="34">
        <v>42</v>
      </c>
      <c r="M2057" s="24">
        <f t="shared" si="64"/>
        <v>1</v>
      </c>
      <c r="N2057" s="24">
        <f t="shared" si="65"/>
        <v>1</v>
      </c>
      <c r="O2057" s="34">
        <v>5</v>
      </c>
    </row>
    <row r="2058" spans="1:15" ht="14.25" customHeight="1">
      <c r="A2058" s="23">
        <v>2018</v>
      </c>
      <c r="B2058" s="23" t="s">
        <v>2366</v>
      </c>
      <c r="C2058" s="13" t="s">
        <v>514</v>
      </c>
      <c r="D2058" s="13" t="s">
        <v>104</v>
      </c>
      <c r="E2058" s="13" t="s">
        <v>206</v>
      </c>
      <c r="F2058" s="24" t="s">
        <v>115</v>
      </c>
      <c r="G2058" s="13"/>
      <c r="H2058" s="13" t="s">
        <v>6</v>
      </c>
      <c r="I2058" s="34">
        <v>12</v>
      </c>
      <c r="J2058" s="34">
        <v>11</v>
      </c>
      <c r="K2058" s="34">
        <v>11</v>
      </c>
      <c r="L2058" s="34">
        <v>39</v>
      </c>
      <c r="M2058" s="24">
        <f t="shared" si="64"/>
        <v>0.91666666666666663</v>
      </c>
      <c r="N2058" s="24">
        <f t="shared" si="65"/>
        <v>1</v>
      </c>
      <c r="O2058" s="34">
        <v>5</v>
      </c>
    </row>
    <row r="2059" spans="1:15" ht="14.25" customHeight="1">
      <c r="A2059" s="23">
        <v>2018</v>
      </c>
      <c r="B2059" s="23" t="s">
        <v>2366</v>
      </c>
      <c r="C2059" s="13" t="s">
        <v>514</v>
      </c>
      <c r="D2059" s="13" t="s">
        <v>104</v>
      </c>
      <c r="E2059" s="13" t="s">
        <v>206</v>
      </c>
      <c r="F2059" s="24" t="s">
        <v>1422</v>
      </c>
      <c r="G2059" s="13"/>
      <c r="H2059" s="13" t="s">
        <v>6</v>
      </c>
      <c r="I2059" s="34">
        <v>10</v>
      </c>
      <c r="J2059" s="34">
        <v>10</v>
      </c>
      <c r="K2059" s="34">
        <v>9</v>
      </c>
      <c r="L2059" s="34">
        <v>27</v>
      </c>
      <c r="M2059" s="24">
        <f t="shared" si="64"/>
        <v>1</v>
      </c>
      <c r="N2059" s="24">
        <f t="shared" si="65"/>
        <v>0.9</v>
      </c>
      <c r="O2059" s="34">
        <v>0</v>
      </c>
    </row>
    <row r="2060" spans="1:15" ht="14.25" customHeight="1">
      <c r="A2060" s="23">
        <v>2018</v>
      </c>
      <c r="B2060" s="23" t="s">
        <v>2366</v>
      </c>
      <c r="C2060" s="13" t="s">
        <v>514</v>
      </c>
      <c r="D2060" s="13" t="s">
        <v>104</v>
      </c>
      <c r="E2060" s="13" t="s">
        <v>204</v>
      </c>
      <c r="F2060" s="24" t="s">
        <v>1457</v>
      </c>
      <c r="G2060" s="13"/>
      <c r="H2060" s="13" t="s">
        <v>6</v>
      </c>
      <c r="I2060" s="34">
        <v>28</v>
      </c>
      <c r="J2060" s="34">
        <v>24</v>
      </c>
      <c r="K2060" s="34">
        <v>21</v>
      </c>
      <c r="L2060" s="34">
        <v>141</v>
      </c>
      <c r="M2060" s="24">
        <f t="shared" si="64"/>
        <v>0.8571428571428571</v>
      </c>
      <c r="N2060" s="24">
        <f t="shared" si="65"/>
        <v>0.875</v>
      </c>
      <c r="O2060" s="34">
        <v>7</v>
      </c>
    </row>
    <row r="2061" spans="1:15" ht="14.25" customHeight="1">
      <c r="A2061" s="23">
        <v>2018</v>
      </c>
      <c r="B2061" s="23" t="s">
        <v>2366</v>
      </c>
      <c r="C2061" s="13" t="s">
        <v>514</v>
      </c>
      <c r="D2061" s="13" t="s">
        <v>104</v>
      </c>
      <c r="E2061" s="13" t="s">
        <v>204</v>
      </c>
      <c r="F2061" s="24" t="s">
        <v>1486</v>
      </c>
      <c r="G2061" s="13"/>
      <c r="H2061" s="13" t="s">
        <v>6</v>
      </c>
      <c r="I2061" s="34">
        <v>144</v>
      </c>
      <c r="J2061" s="34">
        <v>113</v>
      </c>
      <c r="K2061" s="34">
        <v>96</v>
      </c>
      <c r="L2061" s="34">
        <v>673</v>
      </c>
      <c r="M2061" s="24">
        <f t="shared" si="64"/>
        <v>0.78472222222222221</v>
      </c>
      <c r="N2061" s="24">
        <f t="shared" si="65"/>
        <v>0.84955752212389379</v>
      </c>
      <c r="O2061" s="34">
        <v>57</v>
      </c>
    </row>
    <row r="2062" spans="1:15" ht="14.25" customHeight="1">
      <c r="A2062" s="23">
        <v>2018</v>
      </c>
      <c r="B2062" s="23" t="s">
        <v>2366</v>
      </c>
      <c r="C2062" s="13" t="s">
        <v>514</v>
      </c>
      <c r="D2062" s="13" t="s">
        <v>104</v>
      </c>
      <c r="E2062" s="13" t="s">
        <v>204</v>
      </c>
      <c r="F2062" s="24" t="s">
        <v>1489</v>
      </c>
      <c r="G2062" s="13"/>
      <c r="H2062" s="13" t="s">
        <v>6</v>
      </c>
      <c r="I2062" s="34">
        <v>49</v>
      </c>
      <c r="J2062" s="34">
        <v>45</v>
      </c>
      <c r="K2062" s="34">
        <v>37</v>
      </c>
      <c r="L2062" s="34">
        <v>189</v>
      </c>
      <c r="M2062" s="24">
        <f t="shared" si="64"/>
        <v>0.91836734693877553</v>
      </c>
      <c r="N2062" s="24">
        <f t="shared" si="65"/>
        <v>0.82222222222222219</v>
      </c>
      <c r="O2062" s="34">
        <v>4</v>
      </c>
    </row>
    <row r="2063" spans="1:15" ht="14.25" customHeight="1">
      <c r="A2063" s="23">
        <v>2018</v>
      </c>
      <c r="B2063" s="23" t="s">
        <v>2366</v>
      </c>
      <c r="C2063" s="13" t="s">
        <v>514</v>
      </c>
      <c r="D2063" s="13" t="s">
        <v>104</v>
      </c>
      <c r="E2063" s="13" t="s">
        <v>204</v>
      </c>
      <c r="F2063" s="24" t="s">
        <v>1471</v>
      </c>
      <c r="G2063" s="13"/>
      <c r="H2063" s="13" t="s">
        <v>6</v>
      </c>
      <c r="I2063" s="34">
        <v>41</v>
      </c>
      <c r="J2063" s="34">
        <v>38</v>
      </c>
      <c r="K2063" s="34">
        <v>27</v>
      </c>
      <c r="L2063" s="34">
        <v>247</v>
      </c>
      <c r="M2063" s="24">
        <f t="shared" si="64"/>
        <v>0.92682926829268297</v>
      </c>
      <c r="N2063" s="24">
        <f t="shared" si="65"/>
        <v>0.71052631578947367</v>
      </c>
      <c r="O2063" s="34">
        <v>14</v>
      </c>
    </row>
    <row r="2064" spans="1:15" ht="14.25" customHeight="1">
      <c r="A2064" s="23">
        <v>2018</v>
      </c>
      <c r="B2064" s="23" t="s">
        <v>2366</v>
      </c>
      <c r="C2064" s="13" t="s">
        <v>514</v>
      </c>
      <c r="D2064" s="13" t="s">
        <v>104</v>
      </c>
      <c r="E2064" s="13" t="s">
        <v>204</v>
      </c>
      <c r="F2064" s="24" t="s">
        <v>1472</v>
      </c>
      <c r="G2064" s="13"/>
      <c r="H2064" s="13" t="s">
        <v>6</v>
      </c>
      <c r="I2064" s="34">
        <v>71</v>
      </c>
      <c r="J2064" s="34">
        <v>62</v>
      </c>
      <c r="K2064" s="34">
        <v>53</v>
      </c>
      <c r="L2064" s="34">
        <v>548</v>
      </c>
      <c r="M2064" s="24">
        <f t="shared" si="64"/>
        <v>0.87323943661971826</v>
      </c>
      <c r="N2064" s="24">
        <f t="shared" si="65"/>
        <v>0.85483870967741937</v>
      </c>
      <c r="O2064" s="34">
        <v>76</v>
      </c>
    </row>
    <row r="2065" spans="1:15" ht="14.25" customHeight="1">
      <c r="A2065" s="23">
        <v>2018</v>
      </c>
      <c r="B2065" s="23" t="s">
        <v>2366</v>
      </c>
      <c r="C2065" s="13" t="s">
        <v>514</v>
      </c>
      <c r="D2065" s="13" t="s">
        <v>104</v>
      </c>
      <c r="E2065" s="13" t="s">
        <v>204</v>
      </c>
      <c r="F2065" s="24" t="s">
        <v>1487</v>
      </c>
      <c r="G2065" s="13"/>
      <c r="H2065" s="13" t="s">
        <v>6</v>
      </c>
      <c r="I2065" s="34">
        <v>5</v>
      </c>
      <c r="J2065" s="34">
        <v>5</v>
      </c>
      <c r="K2065" s="34">
        <v>4</v>
      </c>
      <c r="L2065" s="34">
        <v>33</v>
      </c>
      <c r="M2065" s="24">
        <f t="shared" si="64"/>
        <v>1</v>
      </c>
      <c r="N2065" s="24">
        <f t="shared" si="65"/>
        <v>0.8</v>
      </c>
      <c r="O2065" s="34">
        <v>2</v>
      </c>
    </row>
    <row r="2066" spans="1:15" ht="14.25" customHeight="1">
      <c r="A2066" s="23">
        <v>2018</v>
      </c>
      <c r="B2066" s="23" t="s">
        <v>2367</v>
      </c>
      <c r="C2066" s="13" t="s">
        <v>1886</v>
      </c>
      <c r="D2066" s="13" t="s">
        <v>5</v>
      </c>
      <c r="E2066" s="13" t="s">
        <v>205</v>
      </c>
      <c r="F2066" s="24" t="s">
        <v>7</v>
      </c>
      <c r="G2066" s="13"/>
      <c r="H2066" s="13" t="s">
        <v>6</v>
      </c>
      <c r="I2066" s="34">
        <v>13</v>
      </c>
      <c r="J2066" s="34">
        <v>13</v>
      </c>
      <c r="K2066" s="34">
        <v>11</v>
      </c>
      <c r="L2066" s="34">
        <v>11</v>
      </c>
      <c r="M2066" s="24">
        <f t="shared" si="64"/>
        <v>1</v>
      </c>
      <c r="N2066" s="24">
        <f t="shared" si="65"/>
        <v>0.84615384615384615</v>
      </c>
      <c r="O2066" s="34">
        <v>11</v>
      </c>
    </row>
    <row r="2067" spans="1:15" ht="14.25" customHeight="1">
      <c r="A2067" s="23">
        <v>2018</v>
      </c>
      <c r="B2067" s="23" t="s">
        <v>2367</v>
      </c>
      <c r="C2067" s="13" t="s">
        <v>1886</v>
      </c>
      <c r="D2067" s="13" t="s">
        <v>5</v>
      </c>
      <c r="E2067" s="13" t="s">
        <v>206</v>
      </c>
      <c r="F2067" s="24" t="s">
        <v>8</v>
      </c>
      <c r="G2067" s="13"/>
      <c r="H2067" s="13" t="s">
        <v>6</v>
      </c>
      <c r="I2067" s="34">
        <v>13</v>
      </c>
      <c r="J2067" s="34">
        <v>10</v>
      </c>
      <c r="K2067" s="34">
        <v>3</v>
      </c>
      <c r="L2067" s="34">
        <v>25</v>
      </c>
      <c r="M2067" s="24">
        <f t="shared" si="64"/>
        <v>0.76923076923076927</v>
      </c>
      <c r="N2067" s="24">
        <f t="shared" si="65"/>
        <v>0.3</v>
      </c>
      <c r="O2067" s="34">
        <v>0</v>
      </c>
    </row>
    <row r="2068" spans="1:15" ht="14.25" customHeight="1">
      <c r="A2068" s="23">
        <v>2018</v>
      </c>
      <c r="B2068" s="23" t="s">
        <v>2367</v>
      </c>
      <c r="C2068" s="13" t="s">
        <v>1886</v>
      </c>
      <c r="D2068" s="13" t="s">
        <v>5</v>
      </c>
      <c r="E2068" s="13" t="s">
        <v>206</v>
      </c>
      <c r="F2068" s="24" t="s">
        <v>9</v>
      </c>
      <c r="G2068" s="13"/>
      <c r="H2068" s="13" t="s">
        <v>6</v>
      </c>
      <c r="I2068" s="34">
        <v>0</v>
      </c>
      <c r="J2068" s="34">
        <v>0</v>
      </c>
      <c r="K2068" s="34">
        <v>0</v>
      </c>
      <c r="L2068" s="34">
        <v>27</v>
      </c>
      <c r="M2068" s="24">
        <f t="shared" si="64"/>
        <v>0</v>
      </c>
      <c r="N2068" s="24">
        <f t="shared" si="65"/>
        <v>0</v>
      </c>
      <c r="O2068" s="34">
        <v>6</v>
      </c>
    </row>
    <row r="2069" spans="1:15" ht="14.25" customHeight="1">
      <c r="A2069" s="23">
        <v>2018</v>
      </c>
      <c r="B2069" s="23" t="s">
        <v>2367</v>
      </c>
      <c r="C2069" s="13" t="s">
        <v>1886</v>
      </c>
      <c r="D2069" s="13" t="s">
        <v>5</v>
      </c>
      <c r="E2069" s="13" t="s">
        <v>204</v>
      </c>
      <c r="F2069" s="24" t="s">
        <v>559</v>
      </c>
      <c r="G2069" s="13"/>
      <c r="H2069" s="13" t="s">
        <v>6</v>
      </c>
      <c r="I2069" s="34">
        <v>233</v>
      </c>
      <c r="J2069" s="34">
        <v>178</v>
      </c>
      <c r="K2069" s="34">
        <v>98</v>
      </c>
      <c r="L2069" s="34">
        <v>939</v>
      </c>
      <c r="M2069" s="24">
        <f t="shared" si="64"/>
        <v>0.76394849785407726</v>
      </c>
      <c r="N2069" s="24">
        <f t="shared" si="65"/>
        <v>0.550561797752809</v>
      </c>
      <c r="O2069" s="34">
        <v>69</v>
      </c>
    </row>
    <row r="2070" spans="1:15" ht="14.25" customHeight="1">
      <c r="A2070" s="23">
        <v>2018</v>
      </c>
      <c r="B2070" s="23" t="s">
        <v>2367</v>
      </c>
      <c r="C2070" s="13" t="s">
        <v>1886</v>
      </c>
      <c r="D2070" s="13" t="s">
        <v>5</v>
      </c>
      <c r="E2070" s="13" t="s">
        <v>204</v>
      </c>
      <c r="F2070" s="24" t="s">
        <v>1462</v>
      </c>
      <c r="G2070" s="13"/>
      <c r="H2070" s="13" t="s">
        <v>6</v>
      </c>
      <c r="I2070" s="34">
        <v>142</v>
      </c>
      <c r="J2070" s="34">
        <v>134</v>
      </c>
      <c r="K2070" s="34">
        <v>81</v>
      </c>
      <c r="L2070" s="34">
        <v>900</v>
      </c>
      <c r="M2070" s="24">
        <f t="shared" si="64"/>
        <v>0.94366197183098588</v>
      </c>
      <c r="N2070" s="24">
        <f t="shared" si="65"/>
        <v>0.60447761194029848</v>
      </c>
      <c r="O2070" s="34">
        <v>92</v>
      </c>
    </row>
    <row r="2071" spans="1:15" ht="14.25" customHeight="1">
      <c r="A2071" s="23">
        <v>2018</v>
      </c>
      <c r="B2071" s="23" t="s">
        <v>2367</v>
      </c>
      <c r="C2071" s="13" t="s">
        <v>1886</v>
      </c>
      <c r="D2071" s="13" t="s">
        <v>10</v>
      </c>
      <c r="E2071" s="13" t="s">
        <v>206</v>
      </c>
      <c r="F2071" s="24" t="s">
        <v>12</v>
      </c>
      <c r="G2071" s="13"/>
      <c r="H2071" s="13" t="s">
        <v>6</v>
      </c>
      <c r="I2071" s="34">
        <v>20</v>
      </c>
      <c r="J2071" s="34">
        <v>18</v>
      </c>
      <c r="K2071" s="34">
        <v>8</v>
      </c>
      <c r="L2071" s="34">
        <v>20</v>
      </c>
      <c r="M2071" s="24">
        <f t="shared" si="64"/>
        <v>0.9</v>
      </c>
      <c r="N2071" s="24">
        <f t="shared" si="65"/>
        <v>0.44444444444444442</v>
      </c>
      <c r="O2071" s="34">
        <v>12</v>
      </c>
    </row>
    <row r="2072" spans="1:15" ht="14.25" customHeight="1">
      <c r="A2072" s="23">
        <v>2018</v>
      </c>
      <c r="B2072" s="23" t="s">
        <v>2367</v>
      </c>
      <c r="C2072" s="13" t="s">
        <v>1886</v>
      </c>
      <c r="D2072" s="13" t="s">
        <v>10</v>
      </c>
      <c r="E2072" s="13" t="s">
        <v>206</v>
      </c>
      <c r="F2072" s="24" t="s">
        <v>13</v>
      </c>
      <c r="G2072" s="13"/>
      <c r="H2072" s="13" t="s">
        <v>6</v>
      </c>
      <c r="I2072" s="34">
        <v>12</v>
      </c>
      <c r="J2072" s="34">
        <v>9</v>
      </c>
      <c r="K2072" s="34">
        <v>4</v>
      </c>
      <c r="L2072" s="34">
        <v>34</v>
      </c>
      <c r="M2072" s="24">
        <f t="shared" si="64"/>
        <v>0.75</v>
      </c>
      <c r="N2072" s="24">
        <f t="shared" si="65"/>
        <v>0.44444444444444442</v>
      </c>
      <c r="O2072" s="34">
        <v>9</v>
      </c>
    </row>
    <row r="2073" spans="1:15" ht="14.25" customHeight="1">
      <c r="A2073" s="23">
        <v>2018</v>
      </c>
      <c r="B2073" s="23" t="s">
        <v>2367</v>
      </c>
      <c r="C2073" s="13" t="s">
        <v>1886</v>
      </c>
      <c r="D2073" s="13" t="s">
        <v>10</v>
      </c>
      <c r="E2073" s="13" t="s">
        <v>204</v>
      </c>
      <c r="F2073" s="24" t="s">
        <v>1454</v>
      </c>
      <c r="G2073" s="13"/>
      <c r="H2073" s="13" t="s">
        <v>6</v>
      </c>
      <c r="I2073" s="34">
        <v>72</v>
      </c>
      <c r="J2073" s="34">
        <v>57</v>
      </c>
      <c r="K2073" s="34">
        <v>47</v>
      </c>
      <c r="L2073" s="34">
        <v>293</v>
      </c>
      <c r="M2073" s="24">
        <f t="shared" si="64"/>
        <v>0.79166666666666663</v>
      </c>
      <c r="N2073" s="24">
        <f t="shared" si="65"/>
        <v>0.82456140350877194</v>
      </c>
      <c r="O2073" s="34">
        <v>4</v>
      </c>
    </row>
    <row r="2074" spans="1:15" ht="14.25" customHeight="1">
      <c r="A2074" s="23">
        <v>2018</v>
      </c>
      <c r="B2074" s="23" t="s">
        <v>2367</v>
      </c>
      <c r="C2074" s="13" t="s">
        <v>1886</v>
      </c>
      <c r="D2074" s="13" t="s">
        <v>10</v>
      </c>
      <c r="E2074" s="13" t="s">
        <v>204</v>
      </c>
      <c r="F2074" s="24" t="s">
        <v>1455</v>
      </c>
      <c r="G2074" s="13"/>
      <c r="H2074" s="13" t="s">
        <v>6</v>
      </c>
      <c r="I2074" s="34">
        <v>138</v>
      </c>
      <c r="J2074" s="34">
        <v>101</v>
      </c>
      <c r="K2074" s="34">
        <v>79</v>
      </c>
      <c r="L2074" s="34">
        <v>636</v>
      </c>
      <c r="M2074" s="24">
        <f t="shared" si="64"/>
        <v>0.73188405797101452</v>
      </c>
      <c r="N2074" s="24">
        <f t="shared" si="65"/>
        <v>0.78217821782178221</v>
      </c>
      <c r="O2074" s="34">
        <v>51</v>
      </c>
    </row>
    <row r="2075" spans="1:15" ht="14.25" customHeight="1">
      <c r="A2075" s="23">
        <v>2018</v>
      </c>
      <c r="B2075" s="23" t="s">
        <v>2367</v>
      </c>
      <c r="C2075" s="13" t="s">
        <v>1886</v>
      </c>
      <c r="D2075" s="13" t="s">
        <v>10</v>
      </c>
      <c r="E2075" s="13" t="s">
        <v>204</v>
      </c>
      <c r="F2075" s="24" t="s">
        <v>1467</v>
      </c>
      <c r="G2075" s="13"/>
      <c r="H2075" s="13" t="s">
        <v>6</v>
      </c>
      <c r="I2075" s="34">
        <v>157</v>
      </c>
      <c r="J2075" s="34">
        <v>62</v>
      </c>
      <c r="K2075" s="34">
        <v>51</v>
      </c>
      <c r="L2075" s="34">
        <v>525</v>
      </c>
      <c r="M2075" s="24">
        <f t="shared" si="64"/>
        <v>0.39490445859872614</v>
      </c>
      <c r="N2075" s="24">
        <f t="shared" si="65"/>
        <v>0.82258064516129037</v>
      </c>
      <c r="O2075" s="34">
        <v>44</v>
      </c>
    </row>
    <row r="2076" spans="1:15" ht="14.25" customHeight="1">
      <c r="A2076" s="23">
        <v>2018</v>
      </c>
      <c r="B2076" s="23" t="s">
        <v>2367</v>
      </c>
      <c r="C2076" s="13" t="s">
        <v>1886</v>
      </c>
      <c r="D2076" s="13" t="s">
        <v>14</v>
      </c>
      <c r="E2076" s="13" t="s">
        <v>207</v>
      </c>
      <c r="F2076" s="24" t="s">
        <v>22</v>
      </c>
      <c r="G2076" s="13"/>
      <c r="H2076" s="13" t="s">
        <v>6</v>
      </c>
      <c r="I2076" s="34">
        <v>7</v>
      </c>
      <c r="J2076" s="34">
        <v>6</v>
      </c>
      <c r="K2076" s="34">
        <v>5</v>
      </c>
      <c r="L2076" s="34">
        <v>39</v>
      </c>
      <c r="M2076" s="24">
        <f t="shared" si="64"/>
        <v>0.8571428571428571</v>
      </c>
      <c r="N2076" s="24">
        <f t="shared" si="65"/>
        <v>0.83333333333333337</v>
      </c>
      <c r="O2076" s="34">
        <v>6</v>
      </c>
    </row>
    <row r="2077" spans="1:15" ht="14.25" customHeight="1">
      <c r="A2077" s="23">
        <v>2018</v>
      </c>
      <c r="B2077" s="23" t="s">
        <v>2367</v>
      </c>
      <c r="C2077" s="13" t="s">
        <v>1886</v>
      </c>
      <c r="D2077" s="13" t="s">
        <v>14</v>
      </c>
      <c r="E2077" s="13" t="s">
        <v>205</v>
      </c>
      <c r="F2077" s="24" t="s">
        <v>16</v>
      </c>
      <c r="G2077" s="13"/>
      <c r="H2077" s="13" t="s">
        <v>6</v>
      </c>
      <c r="I2077" s="34">
        <v>0</v>
      </c>
      <c r="J2077" s="34">
        <v>0</v>
      </c>
      <c r="K2077" s="34">
        <v>0</v>
      </c>
      <c r="L2077" s="34">
        <v>6</v>
      </c>
      <c r="M2077" s="24">
        <f t="shared" si="64"/>
        <v>0</v>
      </c>
      <c r="N2077" s="24">
        <f t="shared" si="65"/>
        <v>0</v>
      </c>
      <c r="O2077" s="34">
        <v>3</v>
      </c>
    </row>
    <row r="2078" spans="1:15" ht="14.25" customHeight="1">
      <c r="A2078" s="23">
        <v>2018</v>
      </c>
      <c r="B2078" s="23" t="s">
        <v>2367</v>
      </c>
      <c r="C2078" s="13" t="s">
        <v>1886</v>
      </c>
      <c r="D2078" s="13" t="s">
        <v>14</v>
      </c>
      <c r="E2078" s="13" t="s">
        <v>205</v>
      </c>
      <c r="F2078" s="24" t="s">
        <v>18</v>
      </c>
      <c r="G2078" s="13"/>
      <c r="H2078" s="13" t="s">
        <v>6</v>
      </c>
      <c r="I2078" s="34">
        <v>0</v>
      </c>
      <c r="J2078" s="34">
        <v>0</v>
      </c>
      <c r="K2078" s="34">
        <v>0</v>
      </c>
      <c r="L2078" s="34">
        <v>9</v>
      </c>
      <c r="M2078" s="24">
        <f t="shared" si="64"/>
        <v>0</v>
      </c>
      <c r="N2078" s="24">
        <f t="shared" si="65"/>
        <v>0</v>
      </c>
      <c r="O2078" s="34">
        <v>0</v>
      </c>
    </row>
    <row r="2079" spans="1:15" ht="14.25" customHeight="1">
      <c r="A2079" s="23">
        <v>2018</v>
      </c>
      <c r="B2079" s="23" t="s">
        <v>2367</v>
      </c>
      <c r="C2079" s="13" t="s">
        <v>1886</v>
      </c>
      <c r="D2079" s="13" t="s">
        <v>14</v>
      </c>
      <c r="E2079" s="13" t="s">
        <v>205</v>
      </c>
      <c r="F2079" s="24" t="s">
        <v>19</v>
      </c>
      <c r="G2079" s="13"/>
      <c r="H2079" s="13" t="s">
        <v>6</v>
      </c>
      <c r="I2079" s="34">
        <v>12</v>
      </c>
      <c r="J2079" s="34">
        <v>9</v>
      </c>
      <c r="K2079" s="34">
        <v>9</v>
      </c>
      <c r="L2079" s="34">
        <v>9</v>
      </c>
      <c r="M2079" s="24">
        <f t="shared" si="64"/>
        <v>0.75</v>
      </c>
      <c r="N2079" s="24">
        <f t="shared" si="65"/>
        <v>1</v>
      </c>
      <c r="O2079" s="34">
        <v>11</v>
      </c>
    </row>
    <row r="2080" spans="1:15" ht="14.25" customHeight="1">
      <c r="A2080" s="23">
        <v>2018</v>
      </c>
      <c r="B2080" s="23" t="s">
        <v>2367</v>
      </c>
      <c r="C2080" s="13" t="s">
        <v>1886</v>
      </c>
      <c r="D2080" s="13" t="s">
        <v>14</v>
      </c>
      <c r="E2080" s="13" t="s">
        <v>206</v>
      </c>
      <c r="F2080" s="24" t="s">
        <v>20</v>
      </c>
      <c r="G2080" s="13"/>
      <c r="H2080" s="13" t="s">
        <v>6</v>
      </c>
      <c r="I2080" s="34">
        <v>15</v>
      </c>
      <c r="J2080" s="34">
        <v>11</v>
      </c>
      <c r="K2080" s="34">
        <v>6</v>
      </c>
      <c r="L2080" s="34">
        <v>30</v>
      </c>
      <c r="M2080" s="24">
        <f t="shared" si="64"/>
        <v>0.73333333333333328</v>
      </c>
      <c r="N2080" s="24">
        <f t="shared" si="65"/>
        <v>0.54545454545454541</v>
      </c>
      <c r="O2080" s="34">
        <v>5</v>
      </c>
    </row>
    <row r="2081" spans="1:15" ht="14.25" customHeight="1">
      <c r="A2081" s="23">
        <v>2018</v>
      </c>
      <c r="B2081" s="23" t="s">
        <v>2367</v>
      </c>
      <c r="C2081" s="13" t="s">
        <v>1886</v>
      </c>
      <c r="D2081" s="13" t="s">
        <v>14</v>
      </c>
      <c r="E2081" s="13" t="s">
        <v>206</v>
      </c>
      <c r="F2081" s="24" t="s">
        <v>21</v>
      </c>
      <c r="G2081" s="13"/>
      <c r="H2081" s="13" t="s">
        <v>6</v>
      </c>
      <c r="I2081" s="34">
        <v>11</v>
      </c>
      <c r="J2081" s="34">
        <v>8</v>
      </c>
      <c r="K2081" s="34">
        <v>6</v>
      </c>
      <c r="L2081" s="34">
        <v>17</v>
      </c>
      <c r="M2081" s="24">
        <f t="shared" si="64"/>
        <v>0.72727272727272729</v>
      </c>
      <c r="N2081" s="24">
        <f t="shared" si="65"/>
        <v>0.75</v>
      </c>
      <c r="O2081" s="34">
        <v>2</v>
      </c>
    </row>
    <row r="2082" spans="1:15" ht="14.25" customHeight="1">
      <c r="A2082" s="23">
        <v>2018</v>
      </c>
      <c r="B2082" s="23" t="s">
        <v>2367</v>
      </c>
      <c r="C2082" s="13" t="s">
        <v>1886</v>
      </c>
      <c r="D2082" s="13" t="s">
        <v>14</v>
      </c>
      <c r="E2082" s="13" t="s">
        <v>206</v>
      </c>
      <c r="F2082" s="24" t="s">
        <v>1916</v>
      </c>
      <c r="G2082" s="13"/>
      <c r="H2082" s="13" t="s">
        <v>6</v>
      </c>
      <c r="I2082" s="34">
        <v>4</v>
      </c>
      <c r="J2082" s="34">
        <v>4</v>
      </c>
      <c r="K2082" s="34">
        <v>3</v>
      </c>
      <c r="L2082" s="34">
        <v>8</v>
      </c>
      <c r="M2082" s="24">
        <f t="shared" si="64"/>
        <v>1</v>
      </c>
      <c r="N2082" s="24">
        <f t="shared" si="65"/>
        <v>0.75</v>
      </c>
      <c r="O2082" s="34">
        <v>0</v>
      </c>
    </row>
    <row r="2083" spans="1:15" ht="14.25" customHeight="1">
      <c r="A2083" s="23">
        <v>2018</v>
      </c>
      <c r="B2083" s="23" t="s">
        <v>2367</v>
      </c>
      <c r="C2083" s="13" t="s">
        <v>1886</v>
      </c>
      <c r="D2083" s="13" t="s">
        <v>14</v>
      </c>
      <c r="E2083" s="13" t="s">
        <v>204</v>
      </c>
      <c r="F2083" s="24" t="s">
        <v>1456</v>
      </c>
      <c r="G2083" s="13"/>
      <c r="H2083" s="13" t="s">
        <v>6</v>
      </c>
      <c r="I2083" s="34">
        <v>67</v>
      </c>
      <c r="J2083" s="34">
        <v>28</v>
      </c>
      <c r="K2083" s="34">
        <v>15</v>
      </c>
      <c r="L2083" s="34">
        <v>146</v>
      </c>
      <c r="M2083" s="24">
        <f t="shared" si="64"/>
        <v>0.41791044776119401</v>
      </c>
      <c r="N2083" s="24">
        <f t="shared" si="65"/>
        <v>0.5357142857142857</v>
      </c>
      <c r="O2083" s="34">
        <v>12</v>
      </c>
    </row>
    <row r="2084" spans="1:15" ht="14.25" customHeight="1">
      <c r="A2084" s="23">
        <v>2018</v>
      </c>
      <c r="B2084" s="23" t="s">
        <v>2367</v>
      </c>
      <c r="C2084" s="13" t="s">
        <v>1886</v>
      </c>
      <c r="D2084" s="13" t="s">
        <v>14</v>
      </c>
      <c r="E2084" s="13" t="s">
        <v>204</v>
      </c>
      <c r="F2084" s="24" t="s">
        <v>1457</v>
      </c>
      <c r="G2084" s="13"/>
      <c r="H2084" s="13" t="s">
        <v>6</v>
      </c>
      <c r="I2084" s="34">
        <v>69</v>
      </c>
      <c r="J2084" s="34">
        <v>53</v>
      </c>
      <c r="K2084" s="34">
        <v>33</v>
      </c>
      <c r="L2084" s="34">
        <v>291</v>
      </c>
      <c r="M2084" s="24">
        <f t="shared" si="64"/>
        <v>0.76811594202898548</v>
      </c>
      <c r="N2084" s="24">
        <f t="shared" si="65"/>
        <v>0.62264150943396224</v>
      </c>
      <c r="O2084" s="34">
        <v>16</v>
      </c>
    </row>
    <row r="2085" spans="1:15" ht="14.25" customHeight="1">
      <c r="A2085" s="23">
        <v>2018</v>
      </c>
      <c r="B2085" s="23" t="s">
        <v>2367</v>
      </c>
      <c r="C2085" s="13" t="s">
        <v>1886</v>
      </c>
      <c r="D2085" s="13" t="s">
        <v>14</v>
      </c>
      <c r="E2085" s="13" t="s">
        <v>204</v>
      </c>
      <c r="F2085" s="24" t="s">
        <v>1474</v>
      </c>
      <c r="G2085" s="13"/>
      <c r="H2085" s="13" t="s">
        <v>6</v>
      </c>
      <c r="I2085" s="34">
        <v>28</v>
      </c>
      <c r="J2085" s="34">
        <v>18</v>
      </c>
      <c r="K2085" s="34">
        <v>14</v>
      </c>
      <c r="L2085" s="34">
        <v>85</v>
      </c>
      <c r="M2085" s="24">
        <f t="shared" si="64"/>
        <v>0.6428571428571429</v>
      </c>
      <c r="N2085" s="24">
        <f t="shared" si="65"/>
        <v>0.77777777777777779</v>
      </c>
      <c r="O2085" s="34">
        <v>5</v>
      </c>
    </row>
    <row r="2086" spans="1:15" ht="14.25" customHeight="1">
      <c r="A2086" s="23">
        <v>2018</v>
      </c>
      <c r="B2086" s="23" t="s">
        <v>2367</v>
      </c>
      <c r="C2086" s="13" t="s">
        <v>1886</v>
      </c>
      <c r="D2086" s="13" t="s">
        <v>14</v>
      </c>
      <c r="E2086" s="13" t="s">
        <v>204</v>
      </c>
      <c r="F2086" s="24" t="s">
        <v>1475</v>
      </c>
      <c r="G2086" s="13"/>
      <c r="H2086" s="13" t="s">
        <v>6</v>
      </c>
      <c r="I2086" s="34">
        <v>47</v>
      </c>
      <c r="J2086" s="34">
        <v>31</v>
      </c>
      <c r="K2086" s="34">
        <v>16</v>
      </c>
      <c r="L2086" s="34">
        <v>254</v>
      </c>
      <c r="M2086" s="24">
        <f t="shared" si="64"/>
        <v>0.65957446808510634</v>
      </c>
      <c r="N2086" s="24">
        <f t="shared" si="65"/>
        <v>0.5161290322580645</v>
      </c>
      <c r="O2086" s="34">
        <v>31</v>
      </c>
    </row>
    <row r="2087" spans="1:15" ht="14.25" customHeight="1">
      <c r="A2087" s="23">
        <v>2018</v>
      </c>
      <c r="B2087" s="23" t="s">
        <v>2367</v>
      </c>
      <c r="C2087" s="13" t="s">
        <v>1886</v>
      </c>
      <c r="D2087" s="13" t="s">
        <v>14</v>
      </c>
      <c r="E2087" s="13" t="s">
        <v>204</v>
      </c>
      <c r="F2087" s="24" t="s">
        <v>1476</v>
      </c>
      <c r="G2087" s="13"/>
      <c r="H2087" s="13" t="s">
        <v>6</v>
      </c>
      <c r="I2087" s="34">
        <v>121</v>
      </c>
      <c r="J2087" s="34">
        <v>53</v>
      </c>
      <c r="K2087" s="34">
        <v>37</v>
      </c>
      <c r="L2087" s="34">
        <v>364</v>
      </c>
      <c r="M2087" s="24">
        <f t="shared" si="64"/>
        <v>0.43801652892561982</v>
      </c>
      <c r="N2087" s="24">
        <f t="shared" si="65"/>
        <v>0.69811320754716977</v>
      </c>
      <c r="O2087" s="34">
        <v>20</v>
      </c>
    </row>
    <row r="2088" spans="1:15" ht="14.25" customHeight="1">
      <c r="A2088" s="23">
        <v>2018</v>
      </c>
      <c r="B2088" s="23" t="s">
        <v>2367</v>
      </c>
      <c r="C2088" s="13" t="s">
        <v>1886</v>
      </c>
      <c r="D2088" s="13" t="s">
        <v>23</v>
      </c>
      <c r="E2088" s="13" t="s">
        <v>205</v>
      </c>
      <c r="F2088" s="24" t="s">
        <v>983</v>
      </c>
      <c r="G2088" s="13"/>
      <c r="H2088" s="13" t="s">
        <v>6</v>
      </c>
      <c r="I2088" s="34">
        <v>10</v>
      </c>
      <c r="J2088" s="34">
        <v>9</v>
      </c>
      <c r="K2088" s="34">
        <v>6</v>
      </c>
      <c r="L2088" s="34">
        <v>24</v>
      </c>
      <c r="M2088" s="24">
        <f t="shared" si="64"/>
        <v>0.9</v>
      </c>
      <c r="N2088" s="24">
        <f t="shared" si="65"/>
        <v>0.66666666666666663</v>
      </c>
      <c r="O2088" s="34">
        <v>5</v>
      </c>
    </row>
    <row r="2089" spans="1:15" ht="14.25" customHeight="1">
      <c r="A2089" s="23">
        <v>2018</v>
      </c>
      <c r="B2089" s="23" t="s">
        <v>2367</v>
      </c>
      <c r="C2089" s="13" t="s">
        <v>1886</v>
      </c>
      <c r="D2089" s="13" t="s">
        <v>23</v>
      </c>
      <c r="E2089" s="13" t="s">
        <v>205</v>
      </c>
      <c r="F2089" s="24" t="s">
        <v>24</v>
      </c>
      <c r="G2089" s="13"/>
      <c r="H2089" s="13" t="s">
        <v>6</v>
      </c>
      <c r="I2089" s="34">
        <v>44</v>
      </c>
      <c r="J2089" s="34">
        <v>40</v>
      </c>
      <c r="K2089" s="34">
        <v>30</v>
      </c>
      <c r="L2089" s="34">
        <v>71</v>
      </c>
      <c r="M2089" s="24">
        <f t="shared" si="64"/>
        <v>0.90909090909090906</v>
      </c>
      <c r="N2089" s="24">
        <f t="shared" si="65"/>
        <v>0.75</v>
      </c>
      <c r="O2089" s="34">
        <v>42</v>
      </c>
    </row>
    <row r="2090" spans="1:15" ht="14.25" customHeight="1">
      <c r="A2090" s="23">
        <v>2018</v>
      </c>
      <c r="B2090" s="23" t="s">
        <v>2367</v>
      </c>
      <c r="C2090" s="13" t="s">
        <v>1886</v>
      </c>
      <c r="D2090" s="13" t="s">
        <v>23</v>
      </c>
      <c r="E2090" s="13" t="s">
        <v>205</v>
      </c>
      <c r="F2090" s="24" t="s">
        <v>25</v>
      </c>
      <c r="G2090" s="13"/>
      <c r="H2090" s="13" t="s">
        <v>6</v>
      </c>
      <c r="I2090" s="34">
        <v>74</v>
      </c>
      <c r="J2090" s="34">
        <v>70</v>
      </c>
      <c r="K2090" s="34">
        <v>56</v>
      </c>
      <c r="L2090" s="34">
        <v>123</v>
      </c>
      <c r="M2090" s="24">
        <f t="shared" si="64"/>
        <v>0.94594594594594594</v>
      </c>
      <c r="N2090" s="24">
        <f t="shared" si="65"/>
        <v>0.8</v>
      </c>
      <c r="O2090" s="34">
        <v>83</v>
      </c>
    </row>
    <row r="2091" spans="1:15" ht="14.25" customHeight="1">
      <c r="A2091" s="23">
        <v>2018</v>
      </c>
      <c r="B2091" s="23" t="s">
        <v>2367</v>
      </c>
      <c r="C2091" s="13" t="s">
        <v>1886</v>
      </c>
      <c r="D2091" s="13" t="s">
        <v>23</v>
      </c>
      <c r="E2091" s="13" t="s">
        <v>205</v>
      </c>
      <c r="F2091" s="24" t="s">
        <v>26</v>
      </c>
      <c r="G2091" s="13"/>
      <c r="H2091" s="13" t="s">
        <v>6</v>
      </c>
      <c r="I2091" s="34">
        <v>15</v>
      </c>
      <c r="J2091" s="34">
        <v>15</v>
      </c>
      <c r="K2091" s="34">
        <v>14</v>
      </c>
      <c r="L2091" s="34">
        <v>27</v>
      </c>
      <c r="M2091" s="24">
        <f t="shared" si="64"/>
        <v>1</v>
      </c>
      <c r="N2091" s="24">
        <f t="shared" si="65"/>
        <v>0.93333333333333335</v>
      </c>
      <c r="O2091" s="34">
        <v>10</v>
      </c>
    </row>
    <row r="2092" spans="1:15" ht="14.25" customHeight="1">
      <c r="A2092" s="23">
        <v>2018</v>
      </c>
      <c r="B2092" s="23" t="s">
        <v>2367</v>
      </c>
      <c r="C2092" s="13" t="s">
        <v>1886</v>
      </c>
      <c r="D2092" s="13" t="s">
        <v>23</v>
      </c>
      <c r="E2092" s="13" t="s">
        <v>205</v>
      </c>
      <c r="F2092" s="24" t="s">
        <v>27</v>
      </c>
      <c r="G2092" s="13"/>
      <c r="H2092" s="13" t="s">
        <v>6</v>
      </c>
      <c r="I2092" s="34">
        <v>14</v>
      </c>
      <c r="J2092" s="34">
        <v>0</v>
      </c>
      <c r="K2092" s="34">
        <v>0</v>
      </c>
      <c r="L2092" s="34">
        <v>20</v>
      </c>
      <c r="M2092" s="24">
        <f t="shared" si="64"/>
        <v>0</v>
      </c>
      <c r="N2092" s="24">
        <f t="shared" si="65"/>
        <v>0</v>
      </c>
      <c r="O2092" s="34">
        <v>6</v>
      </c>
    </row>
    <row r="2093" spans="1:15" ht="14.25" customHeight="1">
      <c r="A2093" s="23">
        <v>2018</v>
      </c>
      <c r="B2093" s="23" t="s">
        <v>2367</v>
      </c>
      <c r="C2093" s="13" t="s">
        <v>1886</v>
      </c>
      <c r="D2093" s="13" t="s">
        <v>23</v>
      </c>
      <c r="E2093" s="13" t="s">
        <v>205</v>
      </c>
      <c r="F2093" s="24" t="s">
        <v>28</v>
      </c>
      <c r="G2093" s="13"/>
      <c r="H2093" s="13" t="s">
        <v>6</v>
      </c>
      <c r="I2093" s="34">
        <v>5</v>
      </c>
      <c r="J2093" s="34">
        <v>3</v>
      </c>
      <c r="K2093" s="34">
        <v>2</v>
      </c>
      <c r="L2093" s="34">
        <v>9</v>
      </c>
      <c r="M2093" s="24">
        <f t="shared" si="64"/>
        <v>0.6</v>
      </c>
      <c r="N2093" s="24">
        <f t="shared" si="65"/>
        <v>0.66666666666666663</v>
      </c>
      <c r="O2093" s="34">
        <v>12</v>
      </c>
    </row>
    <row r="2094" spans="1:15" ht="14.25" customHeight="1">
      <c r="A2094" s="23">
        <v>2018</v>
      </c>
      <c r="B2094" s="23" t="s">
        <v>2367</v>
      </c>
      <c r="C2094" s="13" t="s">
        <v>1886</v>
      </c>
      <c r="D2094" s="13" t="s">
        <v>23</v>
      </c>
      <c r="E2094" s="13" t="s">
        <v>205</v>
      </c>
      <c r="F2094" s="24" t="s">
        <v>29</v>
      </c>
      <c r="G2094" s="13"/>
      <c r="H2094" s="13" t="s">
        <v>6</v>
      </c>
      <c r="I2094" s="34">
        <v>16</v>
      </c>
      <c r="J2094" s="34">
        <v>11</v>
      </c>
      <c r="K2094" s="34">
        <v>0</v>
      </c>
      <c r="L2094" s="34">
        <v>65</v>
      </c>
      <c r="M2094" s="24">
        <f t="shared" si="64"/>
        <v>0.6875</v>
      </c>
      <c r="N2094" s="24">
        <f t="shared" si="65"/>
        <v>0</v>
      </c>
      <c r="O2094" s="34">
        <v>40</v>
      </c>
    </row>
    <row r="2095" spans="1:15" ht="14.25" customHeight="1">
      <c r="A2095" s="23">
        <v>2018</v>
      </c>
      <c r="B2095" s="23" t="s">
        <v>2367</v>
      </c>
      <c r="C2095" s="13" t="s">
        <v>1886</v>
      </c>
      <c r="D2095" s="13" t="s">
        <v>23</v>
      </c>
      <c r="E2095" s="13" t="s">
        <v>205</v>
      </c>
      <c r="F2095" s="24" t="s">
        <v>30</v>
      </c>
      <c r="G2095" s="13"/>
      <c r="H2095" s="13" t="s">
        <v>6</v>
      </c>
      <c r="I2095" s="34">
        <v>4</v>
      </c>
      <c r="J2095" s="34">
        <v>0</v>
      </c>
      <c r="K2095" s="34">
        <v>0</v>
      </c>
      <c r="L2095" s="34">
        <v>31</v>
      </c>
      <c r="M2095" s="24">
        <f t="shared" si="64"/>
        <v>0</v>
      </c>
      <c r="N2095" s="24">
        <f t="shared" si="65"/>
        <v>0</v>
      </c>
      <c r="O2095" s="34">
        <v>26</v>
      </c>
    </row>
    <row r="2096" spans="1:15" ht="14.25" customHeight="1">
      <c r="A2096" s="23">
        <v>2018</v>
      </c>
      <c r="B2096" s="23" t="s">
        <v>2367</v>
      </c>
      <c r="C2096" s="13" t="s">
        <v>1886</v>
      </c>
      <c r="D2096" s="13" t="s">
        <v>23</v>
      </c>
      <c r="E2096" s="13" t="s">
        <v>205</v>
      </c>
      <c r="F2096" s="24" t="s">
        <v>31</v>
      </c>
      <c r="G2096" s="13"/>
      <c r="H2096" s="13" t="s">
        <v>6</v>
      </c>
      <c r="I2096" s="34">
        <v>10</v>
      </c>
      <c r="J2096" s="34">
        <v>5</v>
      </c>
      <c r="K2096" s="34">
        <v>0</v>
      </c>
      <c r="L2096" s="34">
        <v>75</v>
      </c>
      <c r="M2096" s="24">
        <f t="shared" si="64"/>
        <v>0.5</v>
      </c>
      <c r="N2096" s="24">
        <f t="shared" si="65"/>
        <v>0</v>
      </c>
      <c r="O2096" s="34">
        <v>42</v>
      </c>
    </row>
    <row r="2097" spans="1:15" ht="14.25" customHeight="1">
      <c r="A2097" s="23">
        <v>2018</v>
      </c>
      <c r="B2097" s="23" t="s">
        <v>2367</v>
      </c>
      <c r="C2097" s="13" t="s">
        <v>1886</v>
      </c>
      <c r="D2097" s="13" t="s">
        <v>23</v>
      </c>
      <c r="E2097" s="13" t="s">
        <v>205</v>
      </c>
      <c r="F2097" s="24" t="s">
        <v>32</v>
      </c>
      <c r="G2097" s="13"/>
      <c r="H2097" s="13" t="s">
        <v>6</v>
      </c>
      <c r="I2097" s="34">
        <v>13</v>
      </c>
      <c r="J2097" s="34">
        <v>13</v>
      </c>
      <c r="K2097" s="34">
        <v>11</v>
      </c>
      <c r="L2097" s="34">
        <v>20</v>
      </c>
      <c r="M2097" s="24">
        <f t="shared" si="64"/>
        <v>1</v>
      </c>
      <c r="N2097" s="24">
        <f t="shared" si="65"/>
        <v>0.84615384615384615</v>
      </c>
      <c r="O2097" s="34">
        <v>4</v>
      </c>
    </row>
    <row r="2098" spans="1:15" ht="14.25" customHeight="1">
      <c r="A2098" s="23">
        <v>2018</v>
      </c>
      <c r="B2098" s="23" t="s">
        <v>2367</v>
      </c>
      <c r="C2098" s="13" t="s">
        <v>1886</v>
      </c>
      <c r="D2098" s="13" t="s">
        <v>23</v>
      </c>
      <c r="E2098" s="13" t="s">
        <v>205</v>
      </c>
      <c r="F2098" s="24" t="s">
        <v>33</v>
      </c>
      <c r="G2098" s="13"/>
      <c r="H2098" s="13" t="s">
        <v>6</v>
      </c>
      <c r="I2098" s="34">
        <v>2</v>
      </c>
      <c r="J2098" s="34">
        <v>1</v>
      </c>
      <c r="K2098" s="34">
        <v>0</v>
      </c>
      <c r="L2098" s="34">
        <v>20</v>
      </c>
      <c r="M2098" s="24">
        <f t="shared" si="64"/>
        <v>0.5</v>
      </c>
      <c r="N2098" s="24">
        <f t="shared" si="65"/>
        <v>0</v>
      </c>
      <c r="O2098" s="34">
        <v>7</v>
      </c>
    </row>
    <row r="2099" spans="1:15" ht="14.25" customHeight="1">
      <c r="A2099" s="23">
        <v>2018</v>
      </c>
      <c r="B2099" s="23" t="s">
        <v>2367</v>
      </c>
      <c r="C2099" s="13" t="s">
        <v>1886</v>
      </c>
      <c r="D2099" s="13" t="s">
        <v>23</v>
      </c>
      <c r="E2099" s="13" t="s">
        <v>205</v>
      </c>
      <c r="F2099" s="24" t="s">
        <v>34</v>
      </c>
      <c r="G2099" s="13"/>
      <c r="H2099" s="13" t="s">
        <v>6</v>
      </c>
      <c r="I2099" s="34">
        <v>1</v>
      </c>
      <c r="J2099" s="34">
        <v>1</v>
      </c>
      <c r="K2099" s="34">
        <v>0</v>
      </c>
      <c r="L2099" s="34">
        <v>7</v>
      </c>
      <c r="M2099" s="24">
        <f t="shared" si="64"/>
        <v>1</v>
      </c>
      <c r="N2099" s="24">
        <f t="shared" si="65"/>
        <v>0</v>
      </c>
      <c r="O2099" s="34">
        <v>8</v>
      </c>
    </row>
    <row r="2100" spans="1:15" ht="14.25" customHeight="1">
      <c r="A2100" s="23">
        <v>2018</v>
      </c>
      <c r="B2100" s="23" t="s">
        <v>2367</v>
      </c>
      <c r="C2100" s="13" t="s">
        <v>1886</v>
      </c>
      <c r="D2100" s="13" t="s">
        <v>23</v>
      </c>
      <c r="E2100" s="13" t="s">
        <v>205</v>
      </c>
      <c r="F2100" s="24" t="s">
        <v>35</v>
      </c>
      <c r="G2100" s="13"/>
      <c r="H2100" s="13" t="s">
        <v>6</v>
      </c>
      <c r="I2100" s="34">
        <v>5</v>
      </c>
      <c r="J2100" s="34">
        <v>5</v>
      </c>
      <c r="K2100" s="34">
        <v>5</v>
      </c>
      <c r="L2100" s="34">
        <v>13</v>
      </c>
      <c r="M2100" s="24">
        <f t="shared" si="64"/>
        <v>1</v>
      </c>
      <c r="N2100" s="24">
        <f t="shared" si="65"/>
        <v>1</v>
      </c>
      <c r="O2100" s="34">
        <v>13</v>
      </c>
    </row>
    <row r="2101" spans="1:15" ht="14.25" customHeight="1">
      <c r="A2101" s="23">
        <v>2018</v>
      </c>
      <c r="B2101" s="23" t="s">
        <v>2367</v>
      </c>
      <c r="C2101" s="13" t="s">
        <v>1886</v>
      </c>
      <c r="D2101" s="13" t="s">
        <v>23</v>
      </c>
      <c r="E2101" s="13" t="s">
        <v>206</v>
      </c>
      <c r="F2101" s="24" t="s">
        <v>1878</v>
      </c>
      <c r="G2101" s="13"/>
      <c r="H2101" s="13" t="s">
        <v>6</v>
      </c>
      <c r="I2101" s="34">
        <v>37</v>
      </c>
      <c r="J2101" s="34">
        <v>28</v>
      </c>
      <c r="K2101" s="34">
        <v>19</v>
      </c>
      <c r="L2101" s="34">
        <v>97</v>
      </c>
      <c r="M2101" s="24">
        <f t="shared" si="64"/>
        <v>0.7567567567567568</v>
      </c>
      <c r="N2101" s="24">
        <f t="shared" si="65"/>
        <v>0.6785714285714286</v>
      </c>
      <c r="O2101" s="34">
        <v>31</v>
      </c>
    </row>
    <row r="2102" spans="1:15" ht="14.25" customHeight="1">
      <c r="A2102" s="23">
        <v>2018</v>
      </c>
      <c r="B2102" s="23" t="s">
        <v>2367</v>
      </c>
      <c r="C2102" s="13" t="s">
        <v>1886</v>
      </c>
      <c r="D2102" s="13" t="s">
        <v>23</v>
      </c>
      <c r="E2102" s="13" t="s">
        <v>206</v>
      </c>
      <c r="F2102" s="24" t="s">
        <v>37</v>
      </c>
      <c r="G2102" s="13"/>
      <c r="H2102" s="13" t="s">
        <v>6</v>
      </c>
      <c r="I2102" s="34">
        <v>0</v>
      </c>
      <c r="J2102" s="34">
        <v>0</v>
      </c>
      <c r="K2102" s="34">
        <v>0</v>
      </c>
      <c r="L2102" s="34">
        <v>35</v>
      </c>
      <c r="M2102" s="24">
        <f t="shared" si="64"/>
        <v>0</v>
      </c>
      <c r="N2102" s="24">
        <f t="shared" si="65"/>
        <v>0</v>
      </c>
      <c r="O2102" s="34">
        <v>1</v>
      </c>
    </row>
    <row r="2103" spans="1:15" ht="14.25" customHeight="1">
      <c r="A2103" s="23">
        <v>2018</v>
      </c>
      <c r="B2103" s="23" t="s">
        <v>2367</v>
      </c>
      <c r="C2103" s="13" t="s">
        <v>1886</v>
      </c>
      <c r="D2103" s="13" t="s">
        <v>23</v>
      </c>
      <c r="E2103" s="13" t="s">
        <v>206</v>
      </c>
      <c r="F2103" s="24" t="s">
        <v>38</v>
      </c>
      <c r="G2103" s="13"/>
      <c r="H2103" s="13" t="s">
        <v>6</v>
      </c>
      <c r="I2103" s="34">
        <v>27</v>
      </c>
      <c r="J2103" s="34">
        <v>20</v>
      </c>
      <c r="K2103" s="34">
        <v>18</v>
      </c>
      <c r="L2103" s="34">
        <v>64</v>
      </c>
      <c r="M2103" s="24">
        <f t="shared" si="64"/>
        <v>0.7407407407407407</v>
      </c>
      <c r="N2103" s="24">
        <f t="shared" si="65"/>
        <v>0.9</v>
      </c>
      <c r="O2103" s="34">
        <v>24</v>
      </c>
    </row>
    <row r="2104" spans="1:15" ht="14.25" customHeight="1">
      <c r="A2104" s="23">
        <v>2018</v>
      </c>
      <c r="B2104" s="23" t="s">
        <v>2367</v>
      </c>
      <c r="C2104" s="13" t="s">
        <v>1886</v>
      </c>
      <c r="D2104" s="13" t="s">
        <v>23</v>
      </c>
      <c r="E2104" s="13" t="s">
        <v>206</v>
      </c>
      <c r="F2104" s="24" t="s">
        <v>39</v>
      </c>
      <c r="G2104" s="13"/>
      <c r="H2104" s="13" t="s">
        <v>6</v>
      </c>
      <c r="I2104" s="34">
        <v>0</v>
      </c>
      <c r="J2104" s="34">
        <v>0</v>
      </c>
      <c r="K2104" s="34">
        <v>0</v>
      </c>
      <c r="L2104" s="34">
        <v>34</v>
      </c>
      <c r="M2104" s="24">
        <f t="shared" si="64"/>
        <v>0</v>
      </c>
      <c r="N2104" s="24">
        <f t="shared" si="65"/>
        <v>0</v>
      </c>
      <c r="O2104" s="34">
        <v>0</v>
      </c>
    </row>
    <row r="2105" spans="1:15" ht="14.25" customHeight="1">
      <c r="A2105" s="23">
        <v>2018</v>
      </c>
      <c r="B2105" s="23" t="s">
        <v>2367</v>
      </c>
      <c r="C2105" s="13" t="s">
        <v>1886</v>
      </c>
      <c r="D2105" s="13" t="s">
        <v>23</v>
      </c>
      <c r="E2105" s="13" t="s">
        <v>206</v>
      </c>
      <c r="F2105" s="24" t="s">
        <v>1875</v>
      </c>
      <c r="G2105" s="13"/>
      <c r="H2105" s="13" t="s">
        <v>6</v>
      </c>
      <c r="I2105" s="34">
        <v>12</v>
      </c>
      <c r="J2105" s="34">
        <v>12</v>
      </c>
      <c r="K2105" s="34">
        <v>2</v>
      </c>
      <c r="L2105" s="34">
        <v>28</v>
      </c>
      <c r="M2105" s="24">
        <f t="shared" si="64"/>
        <v>1</v>
      </c>
      <c r="N2105" s="24">
        <f t="shared" si="65"/>
        <v>0.16666666666666666</v>
      </c>
      <c r="O2105" s="34">
        <v>0</v>
      </c>
    </row>
    <row r="2106" spans="1:15" ht="14.25" customHeight="1">
      <c r="A2106" s="23">
        <v>2018</v>
      </c>
      <c r="B2106" s="23" t="s">
        <v>2367</v>
      </c>
      <c r="C2106" s="13" t="s">
        <v>1886</v>
      </c>
      <c r="D2106" s="13" t="s">
        <v>23</v>
      </c>
      <c r="E2106" s="13" t="s">
        <v>204</v>
      </c>
      <c r="F2106" s="24" t="s">
        <v>1453</v>
      </c>
      <c r="G2106" s="13"/>
      <c r="H2106" s="13" t="s">
        <v>6</v>
      </c>
      <c r="I2106" s="34">
        <v>495</v>
      </c>
      <c r="J2106" s="34">
        <v>444</v>
      </c>
      <c r="K2106" s="34">
        <v>209</v>
      </c>
      <c r="L2106" s="34">
        <v>1584</v>
      </c>
      <c r="M2106" s="24">
        <f t="shared" si="64"/>
        <v>0.89696969696969697</v>
      </c>
      <c r="N2106" s="24">
        <f t="shared" si="65"/>
        <v>0.47072072072072074</v>
      </c>
      <c r="O2106" s="34">
        <v>153</v>
      </c>
    </row>
    <row r="2107" spans="1:15" ht="14.25" customHeight="1">
      <c r="A2107" s="23">
        <v>2018</v>
      </c>
      <c r="B2107" s="23" t="s">
        <v>2367</v>
      </c>
      <c r="C2107" s="13" t="s">
        <v>1886</v>
      </c>
      <c r="D2107" s="13" t="s">
        <v>23</v>
      </c>
      <c r="E2107" s="13" t="s">
        <v>204</v>
      </c>
      <c r="F2107" s="24" t="s">
        <v>1460</v>
      </c>
      <c r="G2107" s="13"/>
      <c r="H2107" s="13" t="s">
        <v>6</v>
      </c>
      <c r="I2107" s="34">
        <v>67</v>
      </c>
      <c r="J2107" s="34">
        <v>57</v>
      </c>
      <c r="K2107" s="34">
        <v>46</v>
      </c>
      <c r="L2107" s="34">
        <v>533</v>
      </c>
      <c r="M2107" s="24">
        <f t="shared" si="64"/>
        <v>0.85074626865671643</v>
      </c>
      <c r="N2107" s="24">
        <f t="shared" si="65"/>
        <v>0.80701754385964908</v>
      </c>
      <c r="O2107" s="34">
        <v>57</v>
      </c>
    </row>
    <row r="2108" spans="1:15" ht="14.25" customHeight="1">
      <c r="A2108" s="23">
        <v>2018</v>
      </c>
      <c r="B2108" s="23" t="s">
        <v>2367</v>
      </c>
      <c r="C2108" s="13" t="s">
        <v>1886</v>
      </c>
      <c r="D2108" s="13" t="s">
        <v>23</v>
      </c>
      <c r="E2108" s="13" t="s">
        <v>204</v>
      </c>
      <c r="F2108" s="24" t="s">
        <v>1464</v>
      </c>
      <c r="G2108" s="13"/>
      <c r="H2108" s="13" t="s">
        <v>6</v>
      </c>
      <c r="I2108" s="34">
        <v>183</v>
      </c>
      <c r="J2108" s="34">
        <v>173</v>
      </c>
      <c r="K2108" s="34">
        <v>67</v>
      </c>
      <c r="L2108" s="34">
        <v>649</v>
      </c>
      <c r="M2108" s="24">
        <f t="shared" si="64"/>
        <v>0.94535519125683065</v>
      </c>
      <c r="N2108" s="24">
        <f t="shared" si="65"/>
        <v>0.38728323699421963</v>
      </c>
      <c r="O2108" s="34">
        <v>38</v>
      </c>
    </row>
    <row r="2109" spans="1:15" ht="14.25" customHeight="1">
      <c r="A2109" s="23">
        <v>2018</v>
      </c>
      <c r="B2109" s="23" t="s">
        <v>2367</v>
      </c>
      <c r="C2109" s="13" t="s">
        <v>1886</v>
      </c>
      <c r="D2109" s="13" t="s">
        <v>41</v>
      </c>
      <c r="E2109" s="13" t="s">
        <v>207</v>
      </c>
      <c r="F2109" s="24" t="s">
        <v>59</v>
      </c>
      <c r="G2109" s="13"/>
      <c r="H2109" s="13" t="s">
        <v>6</v>
      </c>
      <c r="I2109" s="34">
        <v>4</v>
      </c>
      <c r="J2109" s="34">
        <v>4</v>
      </c>
      <c r="K2109" s="34">
        <v>3</v>
      </c>
      <c r="L2109" s="34">
        <v>6</v>
      </c>
      <c r="M2109" s="24">
        <f t="shared" si="64"/>
        <v>1</v>
      </c>
      <c r="N2109" s="24">
        <f t="shared" si="65"/>
        <v>0.75</v>
      </c>
      <c r="O2109" s="34">
        <v>0</v>
      </c>
    </row>
    <row r="2110" spans="1:15" ht="14.25" customHeight="1">
      <c r="A2110" s="23">
        <v>2018</v>
      </c>
      <c r="B2110" s="23" t="s">
        <v>2367</v>
      </c>
      <c r="C2110" s="13" t="s">
        <v>1886</v>
      </c>
      <c r="D2110" s="13" t="s">
        <v>41</v>
      </c>
      <c r="E2110" s="13" t="s">
        <v>205</v>
      </c>
      <c r="F2110" s="24" t="s">
        <v>42</v>
      </c>
      <c r="G2110" s="13"/>
      <c r="H2110" s="13" t="s">
        <v>6</v>
      </c>
      <c r="I2110" s="34">
        <v>43</v>
      </c>
      <c r="J2110" s="34">
        <v>42</v>
      </c>
      <c r="K2110" s="34">
        <v>35</v>
      </c>
      <c r="L2110" s="34">
        <v>71</v>
      </c>
      <c r="M2110" s="24">
        <f t="shared" si="64"/>
        <v>0.97674418604651159</v>
      </c>
      <c r="N2110" s="24">
        <f t="shared" si="65"/>
        <v>0.83333333333333337</v>
      </c>
      <c r="O2110" s="34">
        <v>34</v>
      </c>
    </row>
    <row r="2111" spans="1:15" ht="14.25" customHeight="1">
      <c r="A2111" s="23">
        <v>2018</v>
      </c>
      <c r="B2111" s="23" t="s">
        <v>2367</v>
      </c>
      <c r="C2111" s="13" t="s">
        <v>1886</v>
      </c>
      <c r="D2111" s="13" t="s">
        <v>41</v>
      </c>
      <c r="E2111" s="13" t="s">
        <v>205</v>
      </c>
      <c r="F2111" s="24" t="s">
        <v>43</v>
      </c>
      <c r="G2111" s="13"/>
      <c r="H2111" s="13" t="s">
        <v>6</v>
      </c>
      <c r="I2111" s="34">
        <v>67</v>
      </c>
      <c r="J2111" s="34">
        <v>35</v>
      </c>
      <c r="K2111" s="34">
        <v>32</v>
      </c>
      <c r="L2111" s="34">
        <v>61</v>
      </c>
      <c r="M2111" s="24">
        <f t="shared" si="64"/>
        <v>0.52238805970149249</v>
      </c>
      <c r="N2111" s="24">
        <f t="shared" si="65"/>
        <v>0.91428571428571426</v>
      </c>
      <c r="O2111" s="34">
        <v>33</v>
      </c>
    </row>
    <row r="2112" spans="1:15" ht="14.25" customHeight="1">
      <c r="A2112" s="23">
        <v>2018</v>
      </c>
      <c r="B2112" s="23" t="s">
        <v>2367</v>
      </c>
      <c r="C2112" s="13" t="s">
        <v>1886</v>
      </c>
      <c r="D2112" s="13" t="s">
        <v>41</v>
      </c>
      <c r="E2112" s="13" t="s">
        <v>205</v>
      </c>
      <c r="F2112" s="24" t="s">
        <v>44</v>
      </c>
      <c r="G2112" s="13"/>
      <c r="H2112" s="13" t="s">
        <v>6</v>
      </c>
      <c r="I2112" s="34">
        <v>0</v>
      </c>
      <c r="J2112" s="34">
        <v>0</v>
      </c>
      <c r="K2112" s="34">
        <v>0</v>
      </c>
      <c r="L2112" s="34">
        <v>0</v>
      </c>
      <c r="M2112" s="24">
        <f t="shared" si="64"/>
        <v>0</v>
      </c>
      <c r="N2112" s="24">
        <f t="shared" si="65"/>
        <v>0</v>
      </c>
      <c r="O2112" s="34">
        <v>1</v>
      </c>
    </row>
    <row r="2113" spans="1:15" ht="14.25" customHeight="1">
      <c r="A2113" s="23">
        <v>2018</v>
      </c>
      <c r="B2113" s="23" t="s">
        <v>2367</v>
      </c>
      <c r="C2113" s="13" t="s">
        <v>1886</v>
      </c>
      <c r="D2113" s="13" t="s">
        <v>41</v>
      </c>
      <c r="E2113" s="13" t="s">
        <v>205</v>
      </c>
      <c r="F2113" s="24" t="s">
        <v>2637</v>
      </c>
      <c r="G2113" s="13"/>
      <c r="H2113" s="13" t="s">
        <v>6</v>
      </c>
      <c r="I2113" s="34">
        <v>12</v>
      </c>
      <c r="J2113" s="34">
        <v>10</v>
      </c>
      <c r="K2113" s="34">
        <v>9</v>
      </c>
      <c r="L2113" s="34">
        <v>0</v>
      </c>
      <c r="M2113" s="24">
        <f t="shared" si="64"/>
        <v>0.83333333333333337</v>
      </c>
      <c r="N2113" s="24">
        <f t="shared" si="65"/>
        <v>0.9</v>
      </c>
      <c r="O2113" s="34">
        <v>7</v>
      </c>
    </row>
    <row r="2114" spans="1:15" ht="14.25" customHeight="1">
      <c r="A2114" s="23">
        <v>2018</v>
      </c>
      <c r="B2114" s="23" t="s">
        <v>2367</v>
      </c>
      <c r="C2114" s="13" t="s">
        <v>1886</v>
      </c>
      <c r="D2114" s="13" t="s">
        <v>41</v>
      </c>
      <c r="E2114" s="13" t="s">
        <v>205</v>
      </c>
      <c r="F2114" s="24" t="s">
        <v>45</v>
      </c>
      <c r="G2114" s="13"/>
      <c r="H2114" s="13" t="s">
        <v>6</v>
      </c>
      <c r="I2114" s="34">
        <v>0</v>
      </c>
      <c r="J2114" s="34">
        <v>0</v>
      </c>
      <c r="K2114" s="34">
        <v>0</v>
      </c>
      <c r="L2114" s="34">
        <v>9</v>
      </c>
      <c r="M2114" s="24">
        <f t="shared" ref="M2114:M2177" si="66">+IFERROR(J2114/I2114,0)</f>
        <v>0</v>
      </c>
      <c r="N2114" s="24">
        <f t="shared" ref="N2114:N2177" si="67">+IFERROR(K2114/J2114,0)</f>
        <v>0</v>
      </c>
      <c r="O2114" s="34">
        <v>0</v>
      </c>
    </row>
    <row r="2115" spans="1:15" ht="14.25" customHeight="1">
      <c r="A2115" s="23">
        <v>2018</v>
      </c>
      <c r="B2115" s="23" t="s">
        <v>2367</v>
      </c>
      <c r="C2115" s="13" t="s">
        <v>1886</v>
      </c>
      <c r="D2115" s="13" t="s">
        <v>41</v>
      </c>
      <c r="E2115" s="13" t="s">
        <v>205</v>
      </c>
      <c r="F2115" s="24" t="s">
        <v>46</v>
      </c>
      <c r="G2115" s="13"/>
      <c r="H2115" s="13" t="s">
        <v>6</v>
      </c>
      <c r="I2115" s="34">
        <v>0</v>
      </c>
      <c r="J2115" s="34">
        <v>0</v>
      </c>
      <c r="K2115" s="34">
        <v>0</v>
      </c>
      <c r="L2115" s="34">
        <v>0</v>
      </c>
      <c r="M2115" s="24">
        <f t="shared" si="66"/>
        <v>0</v>
      </c>
      <c r="N2115" s="24">
        <f t="shared" si="67"/>
        <v>0</v>
      </c>
      <c r="O2115" s="34">
        <v>11</v>
      </c>
    </row>
    <row r="2116" spans="1:15" ht="14.25" customHeight="1">
      <c r="A2116" s="23">
        <v>2018</v>
      </c>
      <c r="B2116" s="23" t="s">
        <v>2367</v>
      </c>
      <c r="C2116" s="13" t="s">
        <v>1886</v>
      </c>
      <c r="D2116" s="13" t="s">
        <v>41</v>
      </c>
      <c r="E2116" s="13" t="s">
        <v>205</v>
      </c>
      <c r="F2116" s="24" t="s">
        <v>47</v>
      </c>
      <c r="G2116" s="13"/>
      <c r="H2116" s="13" t="s">
        <v>6</v>
      </c>
      <c r="I2116" s="34">
        <v>0</v>
      </c>
      <c r="J2116" s="34">
        <v>0</v>
      </c>
      <c r="K2116" s="34">
        <v>0</v>
      </c>
      <c r="L2116" s="34">
        <v>19</v>
      </c>
      <c r="M2116" s="24">
        <f t="shared" si="66"/>
        <v>0</v>
      </c>
      <c r="N2116" s="24">
        <f t="shared" si="67"/>
        <v>0</v>
      </c>
      <c r="O2116" s="34">
        <v>29</v>
      </c>
    </row>
    <row r="2117" spans="1:15" ht="14.25" customHeight="1">
      <c r="A2117" s="23">
        <v>2018</v>
      </c>
      <c r="B2117" s="23" t="s">
        <v>2367</v>
      </c>
      <c r="C2117" s="13" t="s">
        <v>1886</v>
      </c>
      <c r="D2117" s="13" t="s">
        <v>41</v>
      </c>
      <c r="E2117" s="13" t="s">
        <v>205</v>
      </c>
      <c r="F2117" s="24" t="s">
        <v>48</v>
      </c>
      <c r="G2117" s="13"/>
      <c r="H2117" s="13" t="s">
        <v>6</v>
      </c>
      <c r="I2117" s="34">
        <v>0</v>
      </c>
      <c r="J2117" s="34">
        <v>0</v>
      </c>
      <c r="K2117" s="34">
        <v>0</v>
      </c>
      <c r="L2117" s="34">
        <v>15</v>
      </c>
      <c r="M2117" s="24">
        <f t="shared" si="66"/>
        <v>0</v>
      </c>
      <c r="N2117" s="24">
        <f t="shared" si="67"/>
        <v>0</v>
      </c>
      <c r="O2117" s="34">
        <v>3</v>
      </c>
    </row>
    <row r="2118" spans="1:15" ht="14.25" customHeight="1">
      <c r="A2118" s="23">
        <v>2018</v>
      </c>
      <c r="B2118" s="23" t="s">
        <v>2367</v>
      </c>
      <c r="C2118" s="13" t="s">
        <v>1886</v>
      </c>
      <c r="D2118" s="13" t="s">
        <v>41</v>
      </c>
      <c r="E2118" s="13" t="s">
        <v>205</v>
      </c>
      <c r="F2118" s="24" t="s">
        <v>49</v>
      </c>
      <c r="G2118" s="13"/>
      <c r="H2118" s="13" t="s">
        <v>6</v>
      </c>
      <c r="I2118" s="34">
        <v>0</v>
      </c>
      <c r="J2118" s="34">
        <v>0</v>
      </c>
      <c r="K2118" s="34">
        <v>0</v>
      </c>
      <c r="L2118" s="34">
        <v>16</v>
      </c>
      <c r="M2118" s="24">
        <f t="shared" si="66"/>
        <v>0</v>
      </c>
      <c r="N2118" s="24">
        <f t="shared" si="67"/>
        <v>0</v>
      </c>
      <c r="O2118" s="34">
        <v>0</v>
      </c>
    </row>
    <row r="2119" spans="1:15" ht="14.25" customHeight="1">
      <c r="A2119" s="23">
        <v>2018</v>
      </c>
      <c r="B2119" s="23" t="s">
        <v>2367</v>
      </c>
      <c r="C2119" s="13" t="s">
        <v>1886</v>
      </c>
      <c r="D2119" s="13" t="s">
        <v>41</v>
      </c>
      <c r="E2119" s="13" t="s">
        <v>205</v>
      </c>
      <c r="F2119" s="24" t="s">
        <v>50</v>
      </c>
      <c r="G2119" s="13"/>
      <c r="H2119" s="13" t="s">
        <v>6</v>
      </c>
      <c r="I2119" s="34">
        <v>0</v>
      </c>
      <c r="J2119" s="34">
        <v>0</v>
      </c>
      <c r="K2119" s="34">
        <v>0</v>
      </c>
      <c r="L2119" s="34">
        <v>47</v>
      </c>
      <c r="M2119" s="24">
        <f t="shared" si="66"/>
        <v>0</v>
      </c>
      <c r="N2119" s="24">
        <f t="shared" si="67"/>
        <v>0</v>
      </c>
      <c r="O2119" s="34">
        <v>0</v>
      </c>
    </row>
    <row r="2120" spans="1:15" ht="14.25" customHeight="1">
      <c r="A2120" s="23">
        <v>2018</v>
      </c>
      <c r="B2120" s="23" t="s">
        <v>2367</v>
      </c>
      <c r="C2120" s="13" t="s">
        <v>1886</v>
      </c>
      <c r="D2120" s="13" t="s">
        <v>41</v>
      </c>
      <c r="E2120" s="13" t="s">
        <v>205</v>
      </c>
      <c r="F2120" s="24" t="s">
        <v>51</v>
      </c>
      <c r="G2120" s="13"/>
      <c r="H2120" s="13" t="s">
        <v>6</v>
      </c>
      <c r="I2120" s="34">
        <v>0</v>
      </c>
      <c r="J2120" s="34">
        <v>0</v>
      </c>
      <c r="K2120" s="34">
        <v>0</v>
      </c>
      <c r="L2120" s="34">
        <v>1</v>
      </c>
      <c r="M2120" s="24">
        <f t="shared" si="66"/>
        <v>0</v>
      </c>
      <c r="N2120" s="24">
        <f t="shared" si="67"/>
        <v>0</v>
      </c>
      <c r="O2120" s="34">
        <v>1</v>
      </c>
    </row>
    <row r="2121" spans="1:15" ht="14.25" customHeight="1">
      <c r="A2121" s="23">
        <v>2018</v>
      </c>
      <c r="B2121" s="23" t="s">
        <v>2367</v>
      </c>
      <c r="C2121" s="13" t="s">
        <v>1886</v>
      </c>
      <c r="D2121" s="13" t="s">
        <v>41</v>
      </c>
      <c r="E2121" s="13" t="s">
        <v>205</v>
      </c>
      <c r="F2121" s="24" t="s">
        <v>52</v>
      </c>
      <c r="G2121" s="13"/>
      <c r="H2121" s="13" t="s">
        <v>6</v>
      </c>
      <c r="I2121" s="34">
        <v>0</v>
      </c>
      <c r="J2121" s="34">
        <v>0</v>
      </c>
      <c r="K2121" s="34">
        <v>0</v>
      </c>
      <c r="L2121" s="34">
        <v>18</v>
      </c>
      <c r="M2121" s="24">
        <f t="shared" si="66"/>
        <v>0</v>
      </c>
      <c r="N2121" s="24">
        <f t="shared" si="67"/>
        <v>0</v>
      </c>
      <c r="O2121" s="34">
        <v>2</v>
      </c>
    </row>
    <row r="2122" spans="1:15" ht="14.25" customHeight="1">
      <c r="A2122" s="23">
        <v>2018</v>
      </c>
      <c r="B2122" s="23" t="s">
        <v>2367</v>
      </c>
      <c r="C2122" s="13" t="s">
        <v>1886</v>
      </c>
      <c r="D2122" s="13" t="s">
        <v>41</v>
      </c>
      <c r="E2122" s="13" t="s">
        <v>205</v>
      </c>
      <c r="F2122" s="24" t="s">
        <v>53</v>
      </c>
      <c r="G2122" s="13"/>
      <c r="H2122" s="13" t="s">
        <v>6</v>
      </c>
      <c r="I2122" s="34">
        <v>44</v>
      </c>
      <c r="J2122" s="34">
        <v>40</v>
      </c>
      <c r="K2122" s="34">
        <v>34</v>
      </c>
      <c r="L2122" s="34">
        <v>59</v>
      </c>
      <c r="M2122" s="24">
        <f t="shared" si="66"/>
        <v>0.90909090909090906</v>
      </c>
      <c r="N2122" s="24">
        <f t="shared" si="67"/>
        <v>0.85</v>
      </c>
      <c r="O2122" s="34">
        <v>29</v>
      </c>
    </row>
    <row r="2123" spans="1:15" ht="14.25" customHeight="1">
      <c r="A2123" s="23">
        <v>2018</v>
      </c>
      <c r="B2123" s="23" t="s">
        <v>2367</v>
      </c>
      <c r="C2123" s="13" t="s">
        <v>1886</v>
      </c>
      <c r="D2123" s="13" t="s">
        <v>41</v>
      </c>
      <c r="E2123" s="13" t="s">
        <v>205</v>
      </c>
      <c r="F2123" s="24" t="s">
        <v>54</v>
      </c>
      <c r="G2123" s="13"/>
      <c r="H2123" s="13" t="s">
        <v>6</v>
      </c>
      <c r="I2123" s="34">
        <v>0</v>
      </c>
      <c r="J2123" s="34">
        <v>0</v>
      </c>
      <c r="K2123" s="34">
        <v>0</v>
      </c>
      <c r="L2123" s="34">
        <v>14</v>
      </c>
      <c r="M2123" s="24">
        <f t="shared" si="66"/>
        <v>0</v>
      </c>
      <c r="N2123" s="24">
        <f t="shared" si="67"/>
        <v>0</v>
      </c>
      <c r="O2123" s="34">
        <v>1</v>
      </c>
    </row>
    <row r="2124" spans="1:15" ht="14.25" customHeight="1">
      <c r="A2124" s="23">
        <v>2018</v>
      </c>
      <c r="B2124" s="23" t="s">
        <v>2367</v>
      </c>
      <c r="C2124" s="13" t="s">
        <v>1886</v>
      </c>
      <c r="D2124" s="13" t="s">
        <v>41</v>
      </c>
      <c r="E2124" s="13" t="s">
        <v>206</v>
      </c>
      <c r="F2124" s="24" t="s">
        <v>55</v>
      </c>
      <c r="G2124" s="13"/>
      <c r="H2124" s="13" t="s">
        <v>6</v>
      </c>
      <c r="I2124" s="34">
        <v>20</v>
      </c>
      <c r="J2124" s="34">
        <v>16</v>
      </c>
      <c r="K2124" s="34">
        <v>11</v>
      </c>
      <c r="L2124" s="34">
        <v>56</v>
      </c>
      <c r="M2124" s="24">
        <f t="shared" si="66"/>
        <v>0.8</v>
      </c>
      <c r="N2124" s="24">
        <f t="shared" si="67"/>
        <v>0.6875</v>
      </c>
      <c r="O2124" s="34">
        <v>0</v>
      </c>
    </row>
    <row r="2125" spans="1:15" ht="14.25" customHeight="1">
      <c r="A2125" s="23">
        <v>2018</v>
      </c>
      <c r="B2125" s="23" t="s">
        <v>2367</v>
      </c>
      <c r="C2125" s="13" t="s">
        <v>1886</v>
      </c>
      <c r="D2125" s="13" t="s">
        <v>41</v>
      </c>
      <c r="E2125" s="13" t="s">
        <v>206</v>
      </c>
      <c r="F2125" s="24" t="s">
        <v>56</v>
      </c>
      <c r="G2125" s="13"/>
      <c r="H2125" s="13" t="s">
        <v>6</v>
      </c>
      <c r="I2125" s="34">
        <v>17</v>
      </c>
      <c r="J2125" s="34">
        <v>16</v>
      </c>
      <c r="K2125" s="34">
        <v>12</v>
      </c>
      <c r="L2125" s="34">
        <v>33</v>
      </c>
      <c r="M2125" s="24">
        <f t="shared" si="66"/>
        <v>0.94117647058823528</v>
      </c>
      <c r="N2125" s="24">
        <f t="shared" si="67"/>
        <v>0.75</v>
      </c>
      <c r="O2125" s="34">
        <v>23</v>
      </c>
    </row>
    <row r="2126" spans="1:15" ht="14.25" customHeight="1">
      <c r="A2126" s="23">
        <v>2018</v>
      </c>
      <c r="B2126" s="23" t="s">
        <v>2367</v>
      </c>
      <c r="C2126" s="13" t="s">
        <v>1886</v>
      </c>
      <c r="D2126" s="13" t="s">
        <v>41</v>
      </c>
      <c r="E2126" s="13" t="s">
        <v>206</v>
      </c>
      <c r="F2126" s="24" t="s">
        <v>58</v>
      </c>
      <c r="G2126" s="13"/>
      <c r="H2126" s="13" t="s">
        <v>6</v>
      </c>
      <c r="I2126" s="34">
        <v>0</v>
      </c>
      <c r="J2126" s="34">
        <v>0</v>
      </c>
      <c r="K2126" s="34">
        <v>0</v>
      </c>
      <c r="L2126" s="34">
        <v>22</v>
      </c>
      <c r="M2126" s="24">
        <f t="shared" si="66"/>
        <v>0</v>
      </c>
      <c r="N2126" s="24">
        <f t="shared" si="67"/>
        <v>0</v>
      </c>
      <c r="O2126" s="34">
        <v>9</v>
      </c>
    </row>
    <row r="2127" spans="1:15" ht="14.25" customHeight="1">
      <c r="A2127" s="23">
        <v>2018</v>
      </c>
      <c r="B2127" s="23" t="s">
        <v>2367</v>
      </c>
      <c r="C2127" s="13" t="s">
        <v>1886</v>
      </c>
      <c r="D2127" s="13" t="s">
        <v>41</v>
      </c>
      <c r="E2127" s="13" t="s">
        <v>204</v>
      </c>
      <c r="F2127" s="24" t="s">
        <v>1461</v>
      </c>
      <c r="G2127" s="13"/>
      <c r="H2127" s="13" t="s">
        <v>6</v>
      </c>
      <c r="I2127" s="34">
        <v>549</v>
      </c>
      <c r="J2127" s="34">
        <v>257</v>
      </c>
      <c r="K2127" s="34">
        <v>127</v>
      </c>
      <c r="L2127" s="34">
        <v>1189</v>
      </c>
      <c r="M2127" s="24">
        <f t="shared" si="66"/>
        <v>0.4681238615664845</v>
      </c>
      <c r="N2127" s="24">
        <f t="shared" si="67"/>
        <v>0.49416342412451364</v>
      </c>
      <c r="O2127" s="34">
        <v>79</v>
      </c>
    </row>
    <row r="2128" spans="1:15" ht="14.25" customHeight="1">
      <c r="A2128" s="23">
        <v>2018</v>
      </c>
      <c r="B2128" s="23" t="s">
        <v>2367</v>
      </c>
      <c r="C2128" s="13" t="s">
        <v>1886</v>
      </c>
      <c r="D2128" s="13" t="s">
        <v>60</v>
      </c>
      <c r="E2128" s="13" t="s">
        <v>205</v>
      </c>
      <c r="F2128" s="24" t="s">
        <v>61</v>
      </c>
      <c r="G2128" s="13"/>
      <c r="H2128" s="13" t="s">
        <v>6</v>
      </c>
      <c r="I2128" s="34">
        <v>34</v>
      </c>
      <c r="J2128" s="34">
        <v>29</v>
      </c>
      <c r="K2128" s="34">
        <v>14</v>
      </c>
      <c r="L2128" s="34">
        <v>52</v>
      </c>
      <c r="M2128" s="24">
        <f t="shared" si="66"/>
        <v>0.8529411764705882</v>
      </c>
      <c r="N2128" s="24">
        <f t="shared" si="67"/>
        <v>0.48275862068965519</v>
      </c>
      <c r="O2128" s="34">
        <v>51</v>
      </c>
    </row>
    <row r="2129" spans="1:15" ht="14.25" customHeight="1">
      <c r="A2129" s="23">
        <v>2018</v>
      </c>
      <c r="B2129" s="23" t="s">
        <v>2367</v>
      </c>
      <c r="C2129" s="13" t="s">
        <v>1886</v>
      </c>
      <c r="D2129" s="13" t="s">
        <v>60</v>
      </c>
      <c r="E2129" s="13" t="s">
        <v>205</v>
      </c>
      <c r="F2129" s="24" t="s">
        <v>62</v>
      </c>
      <c r="G2129" s="13"/>
      <c r="H2129" s="13" t="s">
        <v>6</v>
      </c>
      <c r="I2129" s="34">
        <v>12</v>
      </c>
      <c r="J2129" s="34">
        <v>9</v>
      </c>
      <c r="K2129" s="34">
        <v>7</v>
      </c>
      <c r="L2129" s="34">
        <v>19</v>
      </c>
      <c r="M2129" s="24">
        <f t="shared" si="66"/>
        <v>0.75</v>
      </c>
      <c r="N2129" s="24">
        <f t="shared" si="67"/>
        <v>0.77777777777777779</v>
      </c>
      <c r="O2129" s="34">
        <v>10</v>
      </c>
    </row>
    <row r="2130" spans="1:15" ht="14.25" customHeight="1">
      <c r="A2130" s="23">
        <v>2018</v>
      </c>
      <c r="B2130" s="23" t="s">
        <v>2367</v>
      </c>
      <c r="C2130" s="13" t="s">
        <v>1886</v>
      </c>
      <c r="D2130" s="13" t="s">
        <v>60</v>
      </c>
      <c r="E2130" s="13" t="s">
        <v>205</v>
      </c>
      <c r="F2130" s="24" t="s">
        <v>63</v>
      </c>
      <c r="G2130" s="13"/>
      <c r="H2130" s="13" t="s">
        <v>6</v>
      </c>
      <c r="I2130" s="34">
        <v>17</v>
      </c>
      <c r="J2130" s="34">
        <v>11</v>
      </c>
      <c r="K2130" s="34">
        <v>6</v>
      </c>
      <c r="L2130" s="34">
        <v>21</v>
      </c>
      <c r="M2130" s="24">
        <f t="shared" si="66"/>
        <v>0.6470588235294118</v>
      </c>
      <c r="N2130" s="24">
        <f t="shared" si="67"/>
        <v>0.54545454545454541</v>
      </c>
      <c r="O2130" s="34">
        <v>11</v>
      </c>
    </row>
    <row r="2131" spans="1:15" ht="14.25" customHeight="1">
      <c r="A2131" s="23">
        <v>2018</v>
      </c>
      <c r="B2131" s="23" t="s">
        <v>2367</v>
      </c>
      <c r="C2131" s="13" t="s">
        <v>1886</v>
      </c>
      <c r="D2131" s="13" t="s">
        <v>60</v>
      </c>
      <c r="E2131" s="13" t="s">
        <v>206</v>
      </c>
      <c r="F2131" s="24" t="s">
        <v>3114</v>
      </c>
      <c r="G2131" s="13"/>
      <c r="H2131" s="13" t="s">
        <v>6</v>
      </c>
      <c r="I2131" s="34">
        <v>0</v>
      </c>
      <c r="J2131" s="34">
        <v>0</v>
      </c>
      <c r="K2131" s="34">
        <v>0</v>
      </c>
      <c r="L2131" s="34">
        <v>0</v>
      </c>
      <c r="M2131" s="24">
        <f t="shared" si="66"/>
        <v>0</v>
      </c>
      <c r="N2131" s="24">
        <f t="shared" si="67"/>
        <v>0</v>
      </c>
      <c r="O2131" s="34">
        <v>1</v>
      </c>
    </row>
    <row r="2132" spans="1:15" ht="14.25" customHeight="1">
      <c r="A2132" s="23">
        <v>2018</v>
      </c>
      <c r="B2132" s="23" t="s">
        <v>2367</v>
      </c>
      <c r="C2132" s="13" t="s">
        <v>1886</v>
      </c>
      <c r="D2132" s="13" t="s">
        <v>60</v>
      </c>
      <c r="E2132" s="13" t="s">
        <v>206</v>
      </c>
      <c r="F2132" s="24" t="s">
        <v>64</v>
      </c>
      <c r="G2132" s="13"/>
      <c r="H2132" s="13" t="s">
        <v>6</v>
      </c>
      <c r="I2132" s="34">
        <v>18</v>
      </c>
      <c r="J2132" s="34">
        <v>17</v>
      </c>
      <c r="K2132" s="34">
        <v>8</v>
      </c>
      <c r="L2132" s="34">
        <v>57</v>
      </c>
      <c r="M2132" s="24">
        <f t="shared" si="66"/>
        <v>0.94444444444444442</v>
      </c>
      <c r="N2132" s="24">
        <f t="shared" si="67"/>
        <v>0.47058823529411764</v>
      </c>
      <c r="O2132" s="34">
        <v>16</v>
      </c>
    </row>
    <row r="2133" spans="1:15" ht="14.25" customHeight="1">
      <c r="A2133" s="23">
        <v>2018</v>
      </c>
      <c r="B2133" s="23" t="s">
        <v>2367</v>
      </c>
      <c r="C2133" s="13" t="s">
        <v>1886</v>
      </c>
      <c r="D2133" s="13" t="s">
        <v>60</v>
      </c>
      <c r="E2133" s="13" t="s">
        <v>206</v>
      </c>
      <c r="F2133" s="24" t="s">
        <v>65</v>
      </c>
      <c r="G2133" s="13"/>
      <c r="H2133" s="13" t="s">
        <v>6</v>
      </c>
      <c r="I2133" s="34">
        <v>3</v>
      </c>
      <c r="J2133" s="34">
        <v>3</v>
      </c>
      <c r="K2133" s="34">
        <v>2</v>
      </c>
      <c r="L2133" s="34">
        <v>10</v>
      </c>
      <c r="M2133" s="24">
        <f t="shared" si="66"/>
        <v>1</v>
      </c>
      <c r="N2133" s="24">
        <f t="shared" si="67"/>
        <v>0.66666666666666663</v>
      </c>
      <c r="O2133" s="34">
        <v>0</v>
      </c>
    </row>
    <row r="2134" spans="1:15" ht="14.25" customHeight="1">
      <c r="A2134" s="23">
        <v>2018</v>
      </c>
      <c r="B2134" s="23" t="s">
        <v>2367</v>
      </c>
      <c r="C2134" s="13" t="s">
        <v>1886</v>
      </c>
      <c r="D2134" s="13" t="s">
        <v>60</v>
      </c>
      <c r="E2134" s="13" t="s">
        <v>206</v>
      </c>
      <c r="F2134" s="24" t="s">
        <v>66</v>
      </c>
      <c r="G2134" s="13"/>
      <c r="H2134" s="13" t="s">
        <v>6</v>
      </c>
      <c r="I2134" s="34">
        <v>11</v>
      </c>
      <c r="J2134" s="34">
        <v>8</v>
      </c>
      <c r="K2134" s="34">
        <v>3</v>
      </c>
      <c r="L2134" s="34">
        <v>26</v>
      </c>
      <c r="M2134" s="24">
        <f t="shared" si="66"/>
        <v>0.72727272727272729</v>
      </c>
      <c r="N2134" s="24">
        <f t="shared" si="67"/>
        <v>0.375</v>
      </c>
      <c r="O2134" s="34">
        <v>10</v>
      </c>
    </row>
    <row r="2135" spans="1:15" ht="14.25" customHeight="1">
      <c r="A2135" s="23">
        <v>2018</v>
      </c>
      <c r="B2135" s="23" t="s">
        <v>2367</v>
      </c>
      <c r="C2135" s="13" t="s">
        <v>1886</v>
      </c>
      <c r="D2135" s="13" t="s">
        <v>60</v>
      </c>
      <c r="E2135" s="13" t="s">
        <v>206</v>
      </c>
      <c r="F2135" s="24" t="s">
        <v>67</v>
      </c>
      <c r="G2135" s="13"/>
      <c r="H2135" s="13" t="s">
        <v>6</v>
      </c>
      <c r="I2135" s="34">
        <v>67</v>
      </c>
      <c r="J2135" s="34">
        <v>42</v>
      </c>
      <c r="K2135" s="34">
        <v>24</v>
      </c>
      <c r="L2135" s="34">
        <v>99</v>
      </c>
      <c r="M2135" s="24">
        <f t="shared" si="66"/>
        <v>0.62686567164179108</v>
      </c>
      <c r="N2135" s="24">
        <f t="shared" si="67"/>
        <v>0.5714285714285714</v>
      </c>
      <c r="O2135" s="34">
        <v>16</v>
      </c>
    </row>
    <row r="2136" spans="1:15" ht="14.25" customHeight="1">
      <c r="A2136" s="23">
        <v>2018</v>
      </c>
      <c r="B2136" s="23" t="s">
        <v>2367</v>
      </c>
      <c r="C2136" s="13" t="s">
        <v>1886</v>
      </c>
      <c r="D2136" s="13" t="s">
        <v>60</v>
      </c>
      <c r="E2136" s="13" t="s">
        <v>206</v>
      </c>
      <c r="F2136" s="24" t="s">
        <v>68</v>
      </c>
      <c r="G2136" s="13"/>
      <c r="H2136" s="13" t="s">
        <v>6</v>
      </c>
      <c r="I2136" s="34">
        <v>13</v>
      </c>
      <c r="J2136" s="34">
        <v>11</v>
      </c>
      <c r="K2136" s="34">
        <v>4</v>
      </c>
      <c r="L2136" s="34">
        <v>22</v>
      </c>
      <c r="M2136" s="24">
        <f t="shared" si="66"/>
        <v>0.84615384615384615</v>
      </c>
      <c r="N2136" s="24">
        <f t="shared" si="67"/>
        <v>0.36363636363636365</v>
      </c>
      <c r="O2136" s="34">
        <v>4</v>
      </c>
    </row>
    <row r="2137" spans="1:15" ht="14.25" customHeight="1">
      <c r="A2137" s="23">
        <v>2018</v>
      </c>
      <c r="B2137" s="23" t="s">
        <v>2367</v>
      </c>
      <c r="C2137" s="13" t="s">
        <v>1886</v>
      </c>
      <c r="D2137" s="13" t="s">
        <v>60</v>
      </c>
      <c r="E2137" s="13" t="s">
        <v>206</v>
      </c>
      <c r="F2137" s="24" t="s">
        <v>69</v>
      </c>
      <c r="G2137" s="13"/>
      <c r="H2137" s="13" t="s">
        <v>6</v>
      </c>
      <c r="I2137" s="34">
        <v>0</v>
      </c>
      <c r="J2137" s="34">
        <v>0</v>
      </c>
      <c r="K2137" s="34">
        <v>0</v>
      </c>
      <c r="L2137" s="34">
        <v>21</v>
      </c>
      <c r="M2137" s="24">
        <f t="shared" si="66"/>
        <v>0</v>
      </c>
      <c r="N2137" s="24">
        <f t="shared" si="67"/>
        <v>0</v>
      </c>
      <c r="O2137" s="34">
        <v>7</v>
      </c>
    </row>
    <row r="2138" spans="1:15" ht="14.25" customHeight="1">
      <c r="A2138" s="23">
        <v>2018</v>
      </c>
      <c r="B2138" s="23" t="s">
        <v>2367</v>
      </c>
      <c r="C2138" s="13" t="s">
        <v>1886</v>
      </c>
      <c r="D2138" s="13" t="s">
        <v>60</v>
      </c>
      <c r="E2138" s="13" t="s">
        <v>204</v>
      </c>
      <c r="F2138" s="24" t="s">
        <v>1458</v>
      </c>
      <c r="G2138" s="13"/>
      <c r="H2138" s="13" t="s">
        <v>6</v>
      </c>
      <c r="I2138" s="34">
        <v>137</v>
      </c>
      <c r="J2138" s="34">
        <v>121</v>
      </c>
      <c r="K2138" s="34">
        <v>75</v>
      </c>
      <c r="L2138" s="34">
        <v>581</v>
      </c>
      <c r="M2138" s="24">
        <f t="shared" si="66"/>
        <v>0.88321167883211682</v>
      </c>
      <c r="N2138" s="24">
        <f t="shared" si="67"/>
        <v>0.6198347107438017</v>
      </c>
      <c r="O2138" s="34">
        <v>41</v>
      </c>
    </row>
    <row r="2139" spans="1:15" ht="14.25" customHeight="1">
      <c r="A2139" s="23">
        <v>2018</v>
      </c>
      <c r="B2139" s="23" t="s">
        <v>2367</v>
      </c>
      <c r="C2139" s="13" t="s">
        <v>1886</v>
      </c>
      <c r="D2139" s="13" t="s">
        <v>60</v>
      </c>
      <c r="E2139" s="13" t="s">
        <v>204</v>
      </c>
      <c r="F2139" s="24" t="s">
        <v>1477</v>
      </c>
      <c r="G2139" s="13"/>
      <c r="H2139" s="13" t="s">
        <v>6</v>
      </c>
      <c r="I2139" s="34">
        <v>165</v>
      </c>
      <c r="J2139" s="34">
        <v>114</v>
      </c>
      <c r="K2139" s="34">
        <v>71</v>
      </c>
      <c r="L2139" s="34">
        <v>603</v>
      </c>
      <c r="M2139" s="24">
        <f t="shared" si="66"/>
        <v>0.69090909090909092</v>
      </c>
      <c r="N2139" s="24">
        <f t="shared" si="67"/>
        <v>0.6228070175438597</v>
      </c>
      <c r="O2139" s="34">
        <v>34</v>
      </c>
    </row>
    <row r="2140" spans="1:15" ht="14.25" customHeight="1">
      <c r="A2140" s="23">
        <v>2018</v>
      </c>
      <c r="B2140" s="23" t="s">
        <v>2367</v>
      </c>
      <c r="C2140" s="13" t="s">
        <v>1886</v>
      </c>
      <c r="D2140" s="13" t="s">
        <v>70</v>
      </c>
      <c r="E2140" s="13" t="s">
        <v>207</v>
      </c>
      <c r="F2140" s="24" t="s">
        <v>75</v>
      </c>
      <c r="G2140" s="13"/>
      <c r="H2140" s="13" t="s">
        <v>6</v>
      </c>
      <c r="I2140" s="34">
        <v>0</v>
      </c>
      <c r="J2140" s="34">
        <v>0</v>
      </c>
      <c r="K2140" s="34">
        <v>0</v>
      </c>
      <c r="L2140" s="34">
        <v>17</v>
      </c>
      <c r="M2140" s="24">
        <f t="shared" si="66"/>
        <v>0</v>
      </c>
      <c r="N2140" s="24">
        <f t="shared" si="67"/>
        <v>0</v>
      </c>
      <c r="O2140" s="34">
        <v>1</v>
      </c>
    </row>
    <row r="2141" spans="1:15" ht="14.25" customHeight="1">
      <c r="A2141" s="23">
        <v>2018</v>
      </c>
      <c r="B2141" s="23" t="s">
        <v>2367</v>
      </c>
      <c r="C2141" s="13" t="s">
        <v>1886</v>
      </c>
      <c r="D2141" s="13" t="s">
        <v>70</v>
      </c>
      <c r="E2141" s="13" t="s">
        <v>205</v>
      </c>
      <c r="F2141" s="24" t="s">
        <v>71</v>
      </c>
      <c r="G2141" s="13"/>
      <c r="H2141" s="13" t="s">
        <v>6</v>
      </c>
      <c r="I2141" s="34">
        <v>1</v>
      </c>
      <c r="J2141" s="34">
        <v>1</v>
      </c>
      <c r="K2141" s="34">
        <v>0</v>
      </c>
      <c r="L2141" s="34">
        <v>15</v>
      </c>
      <c r="M2141" s="24">
        <f t="shared" si="66"/>
        <v>1</v>
      </c>
      <c r="N2141" s="24">
        <f t="shared" si="67"/>
        <v>0</v>
      </c>
      <c r="O2141" s="34">
        <v>17</v>
      </c>
    </row>
    <row r="2142" spans="1:15" ht="14.25" customHeight="1">
      <c r="A2142" s="23">
        <v>2018</v>
      </c>
      <c r="B2142" s="23" t="s">
        <v>2367</v>
      </c>
      <c r="C2142" s="13" t="s">
        <v>1886</v>
      </c>
      <c r="D2142" s="13" t="s">
        <v>70</v>
      </c>
      <c r="E2142" s="13" t="s">
        <v>206</v>
      </c>
      <c r="F2142" s="24" t="s">
        <v>2634</v>
      </c>
      <c r="G2142" s="13"/>
      <c r="H2142" s="13" t="s">
        <v>6</v>
      </c>
      <c r="I2142" s="34">
        <v>18</v>
      </c>
      <c r="J2142" s="34">
        <v>7</v>
      </c>
      <c r="K2142" s="34">
        <v>3</v>
      </c>
      <c r="L2142" s="34">
        <v>19</v>
      </c>
      <c r="M2142" s="24">
        <f t="shared" si="66"/>
        <v>0.3888888888888889</v>
      </c>
      <c r="N2142" s="24">
        <f t="shared" si="67"/>
        <v>0.42857142857142855</v>
      </c>
      <c r="O2142" s="34">
        <v>0</v>
      </c>
    </row>
    <row r="2143" spans="1:15" ht="14.25" customHeight="1">
      <c r="A2143" s="23">
        <v>2018</v>
      </c>
      <c r="B2143" s="23" t="s">
        <v>2367</v>
      </c>
      <c r="C2143" s="13" t="s">
        <v>1886</v>
      </c>
      <c r="D2143" s="13" t="s">
        <v>70</v>
      </c>
      <c r="E2143" s="13" t="s">
        <v>206</v>
      </c>
      <c r="F2143" s="24" t="s">
        <v>72</v>
      </c>
      <c r="G2143" s="13"/>
      <c r="H2143" s="13" t="s">
        <v>6</v>
      </c>
      <c r="I2143" s="34">
        <v>10</v>
      </c>
      <c r="J2143" s="34">
        <v>9</v>
      </c>
      <c r="K2143" s="34">
        <v>6</v>
      </c>
      <c r="L2143" s="34">
        <v>50</v>
      </c>
      <c r="M2143" s="24">
        <f t="shared" si="66"/>
        <v>0.9</v>
      </c>
      <c r="N2143" s="24">
        <f t="shared" si="67"/>
        <v>0.66666666666666663</v>
      </c>
      <c r="O2143" s="34">
        <v>8</v>
      </c>
    </row>
    <row r="2144" spans="1:15" ht="14.25" customHeight="1">
      <c r="A2144" s="23">
        <v>2018</v>
      </c>
      <c r="B2144" s="23" t="s">
        <v>2367</v>
      </c>
      <c r="C2144" s="13" t="s">
        <v>1886</v>
      </c>
      <c r="D2144" s="13" t="s">
        <v>70</v>
      </c>
      <c r="E2144" s="13" t="s">
        <v>206</v>
      </c>
      <c r="F2144" s="24" t="s">
        <v>73</v>
      </c>
      <c r="G2144" s="13"/>
      <c r="H2144" s="13" t="s">
        <v>6</v>
      </c>
      <c r="I2144" s="34">
        <v>6</v>
      </c>
      <c r="J2144" s="34">
        <v>6</v>
      </c>
      <c r="K2144" s="34">
        <v>5</v>
      </c>
      <c r="L2144" s="34">
        <v>29</v>
      </c>
      <c r="M2144" s="24">
        <f t="shared" si="66"/>
        <v>1</v>
      </c>
      <c r="N2144" s="24">
        <f t="shared" si="67"/>
        <v>0.83333333333333337</v>
      </c>
      <c r="O2144" s="34">
        <v>5</v>
      </c>
    </row>
    <row r="2145" spans="1:15" ht="14.25" customHeight="1">
      <c r="A2145" s="23">
        <v>2018</v>
      </c>
      <c r="B2145" s="23" t="s">
        <v>2367</v>
      </c>
      <c r="C2145" s="13" t="s">
        <v>1886</v>
      </c>
      <c r="D2145" s="13" t="s">
        <v>70</v>
      </c>
      <c r="E2145" s="13" t="s">
        <v>206</v>
      </c>
      <c r="F2145" s="24" t="s">
        <v>74</v>
      </c>
      <c r="G2145" s="13"/>
      <c r="H2145" s="13" t="s">
        <v>6</v>
      </c>
      <c r="I2145" s="34">
        <v>7</v>
      </c>
      <c r="J2145" s="34">
        <v>7</v>
      </c>
      <c r="K2145" s="34">
        <v>5</v>
      </c>
      <c r="L2145" s="34">
        <v>27</v>
      </c>
      <c r="M2145" s="24">
        <f t="shared" si="66"/>
        <v>1</v>
      </c>
      <c r="N2145" s="24">
        <f t="shared" si="67"/>
        <v>0.7142857142857143</v>
      </c>
      <c r="O2145" s="34">
        <v>6</v>
      </c>
    </row>
    <row r="2146" spans="1:15" ht="14.25" customHeight="1">
      <c r="A2146" s="23">
        <v>2018</v>
      </c>
      <c r="B2146" s="23" t="s">
        <v>2367</v>
      </c>
      <c r="C2146" s="13" t="s">
        <v>1886</v>
      </c>
      <c r="D2146" s="13" t="s">
        <v>70</v>
      </c>
      <c r="E2146" s="13" t="s">
        <v>204</v>
      </c>
      <c r="F2146" s="24" t="s">
        <v>577</v>
      </c>
      <c r="G2146" s="13"/>
      <c r="H2146" s="13" t="s">
        <v>6</v>
      </c>
      <c r="I2146" s="34">
        <v>49</v>
      </c>
      <c r="J2146" s="34">
        <v>37</v>
      </c>
      <c r="K2146" s="34">
        <v>23</v>
      </c>
      <c r="L2146" s="34">
        <v>228</v>
      </c>
      <c r="M2146" s="24">
        <f t="shared" si="66"/>
        <v>0.75510204081632648</v>
      </c>
      <c r="N2146" s="24">
        <f t="shared" si="67"/>
        <v>0.6216216216216216</v>
      </c>
      <c r="O2146" s="34">
        <v>9</v>
      </c>
    </row>
    <row r="2147" spans="1:15" ht="14.25" customHeight="1">
      <c r="A2147" s="23">
        <v>2018</v>
      </c>
      <c r="B2147" s="23" t="s">
        <v>2367</v>
      </c>
      <c r="C2147" s="13" t="s">
        <v>1886</v>
      </c>
      <c r="D2147" s="13" t="s">
        <v>70</v>
      </c>
      <c r="E2147" s="13" t="s">
        <v>204</v>
      </c>
      <c r="F2147" s="24" t="s">
        <v>1466</v>
      </c>
      <c r="G2147" s="13"/>
      <c r="H2147" s="13" t="s">
        <v>6</v>
      </c>
      <c r="I2147" s="34">
        <v>65</v>
      </c>
      <c r="J2147" s="34">
        <v>51</v>
      </c>
      <c r="K2147" s="34">
        <v>32</v>
      </c>
      <c r="L2147" s="34">
        <v>300</v>
      </c>
      <c r="M2147" s="24">
        <f t="shared" si="66"/>
        <v>0.7846153846153846</v>
      </c>
      <c r="N2147" s="24">
        <f t="shared" si="67"/>
        <v>0.62745098039215685</v>
      </c>
      <c r="O2147" s="34">
        <v>28</v>
      </c>
    </row>
    <row r="2148" spans="1:15" ht="14.25" customHeight="1">
      <c r="A2148" s="23">
        <v>2018</v>
      </c>
      <c r="B2148" s="23" t="s">
        <v>2367</v>
      </c>
      <c r="C2148" s="13" t="s">
        <v>1886</v>
      </c>
      <c r="D2148" s="13" t="s">
        <v>70</v>
      </c>
      <c r="E2148" s="13" t="s">
        <v>204</v>
      </c>
      <c r="F2148" s="24" t="s">
        <v>1469</v>
      </c>
      <c r="G2148" s="13"/>
      <c r="H2148" s="13" t="s">
        <v>6</v>
      </c>
      <c r="I2148" s="34">
        <v>20</v>
      </c>
      <c r="J2148" s="34">
        <v>19</v>
      </c>
      <c r="K2148" s="34">
        <v>11</v>
      </c>
      <c r="L2148" s="34">
        <v>133</v>
      </c>
      <c r="M2148" s="24">
        <f t="shared" si="66"/>
        <v>0.95</v>
      </c>
      <c r="N2148" s="24">
        <f t="shared" si="67"/>
        <v>0.57894736842105265</v>
      </c>
      <c r="O2148" s="34">
        <v>16</v>
      </c>
    </row>
    <row r="2149" spans="1:15" ht="14.25" customHeight="1">
      <c r="A2149" s="23">
        <v>2018</v>
      </c>
      <c r="B2149" s="23" t="s">
        <v>2367</v>
      </c>
      <c r="C2149" s="13" t="s">
        <v>1886</v>
      </c>
      <c r="D2149" s="13" t="s">
        <v>70</v>
      </c>
      <c r="E2149" s="13" t="s">
        <v>204</v>
      </c>
      <c r="F2149" s="24" t="s">
        <v>1478</v>
      </c>
      <c r="G2149" s="13"/>
      <c r="H2149" s="13" t="s">
        <v>6</v>
      </c>
      <c r="I2149" s="34">
        <v>28</v>
      </c>
      <c r="J2149" s="34">
        <v>25</v>
      </c>
      <c r="K2149" s="34">
        <v>20</v>
      </c>
      <c r="L2149" s="34">
        <v>149</v>
      </c>
      <c r="M2149" s="24">
        <f t="shared" si="66"/>
        <v>0.8928571428571429</v>
      </c>
      <c r="N2149" s="24">
        <f t="shared" si="67"/>
        <v>0.8</v>
      </c>
      <c r="O2149" s="34">
        <v>21</v>
      </c>
    </row>
    <row r="2150" spans="1:15" ht="14.25" customHeight="1">
      <c r="A2150" s="23">
        <v>2018</v>
      </c>
      <c r="B2150" s="23" t="s">
        <v>2367</v>
      </c>
      <c r="C2150" s="13" t="s">
        <v>1886</v>
      </c>
      <c r="D2150" s="13" t="s">
        <v>76</v>
      </c>
      <c r="E2150" s="13" t="s">
        <v>205</v>
      </c>
      <c r="F2150" s="24" t="s">
        <v>78</v>
      </c>
      <c r="G2150" s="13"/>
      <c r="H2150" s="13" t="s">
        <v>6</v>
      </c>
      <c r="I2150" s="34">
        <v>0</v>
      </c>
      <c r="J2150" s="34">
        <v>0</v>
      </c>
      <c r="K2150" s="34">
        <v>0</v>
      </c>
      <c r="L2150" s="34">
        <v>30</v>
      </c>
      <c r="M2150" s="24">
        <f t="shared" si="66"/>
        <v>0</v>
      </c>
      <c r="N2150" s="24">
        <f t="shared" si="67"/>
        <v>0</v>
      </c>
      <c r="O2150" s="34">
        <v>0</v>
      </c>
    </row>
    <row r="2151" spans="1:15" ht="14.25" customHeight="1">
      <c r="A2151" s="23">
        <v>2018</v>
      </c>
      <c r="B2151" s="23" t="s">
        <v>2367</v>
      </c>
      <c r="C2151" s="13" t="s">
        <v>1886</v>
      </c>
      <c r="D2151" s="13" t="s">
        <v>76</v>
      </c>
      <c r="E2151" s="13" t="s">
        <v>205</v>
      </c>
      <c r="F2151" s="24" t="s">
        <v>79</v>
      </c>
      <c r="G2151" s="13"/>
      <c r="H2151" s="13" t="s">
        <v>6</v>
      </c>
      <c r="I2151" s="34">
        <v>0</v>
      </c>
      <c r="J2151" s="34">
        <v>0</v>
      </c>
      <c r="K2151" s="34">
        <v>0</v>
      </c>
      <c r="L2151" s="34">
        <v>11</v>
      </c>
      <c r="M2151" s="24">
        <f t="shared" si="66"/>
        <v>0</v>
      </c>
      <c r="N2151" s="24">
        <f t="shared" si="67"/>
        <v>0</v>
      </c>
      <c r="O2151" s="34">
        <v>0</v>
      </c>
    </row>
    <row r="2152" spans="1:15" ht="14.25" customHeight="1">
      <c r="A2152" s="23">
        <v>2018</v>
      </c>
      <c r="B2152" s="23" t="s">
        <v>2367</v>
      </c>
      <c r="C2152" s="13" t="s">
        <v>1886</v>
      </c>
      <c r="D2152" s="13" t="s">
        <v>76</v>
      </c>
      <c r="E2152" s="13" t="s">
        <v>206</v>
      </c>
      <c r="F2152" s="24" t="s">
        <v>80</v>
      </c>
      <c r="G2152" s="13"/>
      <c r="H2152" s="13" t="s">
        <v>6</v>
      </c>
      <c r="I2152" s="34">
        <v>0</v>
      </c>
      <c r="J2152" s="34">
        <v>0</v>
      </c>
      <c r="K2152" s="34">
        <v>0</v>
      </c>
      <c r="L2152" s="34">
        <v>16</v>
      </c>
      <c r="M2152" s="24">
        <f t="shared" si="66"/>
        <v>0</v>
      </c>
      <c r="N2152" s="24">
        <f t="shared" si="67"/>
        <v>0</v>
      </c>
      <c r="O2152" s="34">
        <v>2</v>
      </c>
    </row>
    <row r="2153" spans="1:15" ht="14.25" customHeight="1">
      <c r="A2153" s="23">
        <v>2018</v>
      </c>
      <c r="B2153" s="23" t="s">
        <v>2367</v>
      </c>
      <c r="C2153" s="13" t="s">
        <v>1886</v>
      </c>
      <c r="D2153" s="13" t="s">
        <v>76</v>
      </c>
      <c r="E2153" s="13" t="s">
        <v>206</v>
      </c>
      <c r="F2153" s="24" t="s">
        <v>81</v>
      </c>
      <c r="G2153" s="13"/>
      <c r="H2153" s="13" t="s">
        <v>6</v>
      </c>
      <c r="I2153" s="34">
        <v>8</v>
      </c>
      <c r="J2153" s="34">
        <v>7</v>
      </c>
      <c r="K2153" s="34">
        <v>2</v>
      </c>
      <c r="L2153" s="34">
        <v>14</v>
      </c>
      <c r="M2153" s="24">
        <f t="shared" si="66"/>
        <v>0.875</v>
      </c>
      <c r="N2153" s="24">
        <f t="shared" si="67"/>
        <v>0.2857142857142857</v>
      </c>
      <c r="O2153" s="34">
        <v>5</v>
      </c>
    </row>
    <row r="2154" spans="1:15" ht="14.25" customHeight="1">
      <c r="A2154" s="23">
        <v>2018</v>
      </c>
      <c r="B2154" s="23" t="s">
        <v>2367</v>
      </c>
      <c r="C2154" s="13" t="s">
        <v>1886</v>
      </c>
      <c r="D2154" s="13" t="s">
        <v>76</v>
      </c>
      <c r="E2154" s="13" t="s">
        <v>206</v>
      </c>
      <c r="F2154" s="24" t="s">
        <v>82</v>
      </c>
      <c r="G2154" s="13"/>
      <c r="H2154" s="13" t="s">
        <v>6</v>
      </c>
      <c r="I2154" s="34">
        <v>19</v>
      </c>
      <c r="J2154" s="34">
        <v>18</v>
      </c>
      <c r="K2154" s="34">
        <v>14</v>
      </c>
      <c r="L2154" s="34">
        <v>51</v>
      </c>
      <c r="M2154" s="24">
        <f t="shared" si="66"/>
        <v>0.94736842105263153</v>
      </c>
      <c r="N2154" s="24">
        <f t="shared" si="67"/>
        <v>0.77777777777777779</v>
      </c>
      <c r="O2154" s="34">
        <v>15</v>
      </c>
    </row>
    <row r="2155" spans="1:15" ht="14.25" customHeight="1">
      <c r="A2155" s="23">
        <v>2018</v>
      </c>
      <c r="B2155" s="23" t="s">
        <v>2367</v>
      </c>
      <c r="C2155" s="13" t="s">
        <v>1886</v>
      </c>
      <c r="D2155" s="13" t="s">
        <v>76</v>
      </c>
      <c r="E2155" s="13" t="s">
        <v>204</v>
      </c>
      <c r="F2155" s="24" t="s">
        <v>2395</v>
      </c>
      <c r="G2155" s="13"/>
      <c r="H2155" s="13" t="s">
        <v>6</v>
      </c>
      <c r="I2155" s="34">
        <v>16</v>
      </c>
      <c r="J2155" s="34">
        <v>12</v>
      </c>
      <c r="K2155" s="34">
        <v>11</v>
      </c>
      <c r="L2155" s="34">
        <v>165</v>
      </c>
      <c r="M2155" s="24">
        <f t="shared" si="66"/>
        <v>0.75</v>
      </c>
      <c r="N2155" s="24">
        <f t="shared" si="67"/>
        <v>0.91666666666666663</v>
      </c>
      <c r="O2155" s="34">
        <v>5</v>
      </c>
    </row>
    <row r="2156" spans="1:15" ht="14.25" customHeight="1">
      <c r="A2156" s="23">
        <v>2018</v>
      </c>
      <c r="B2156" s="23" t="s">
        <v>2367</v>
      </c>
      <c r="C2156" s="13" t="s">
        <v>1886</v>
      </c>
      <c r="D2156" s="13" t="s">
        <v>76</v>
      </c>
      <c r="E2156" s="13" t="s">
        <v>204</v>
      </c>
      <c r="F2156" s="24" t="s">
        <v>1459</v>
      </c>
      <c r="G2156" s="13"/>
      <c r="H2156" s="13" t="s">
        <v>6</v>
      </c>
      <c r="I2156" s="34">
        <v>343</v>
      </c>
      <c r="J2156" s="34">
        <v>246</v>
      </c>
      <c r="K2156" s="34">
        <v>159</v>
      </c>
      <c r="L2156" s="34">
        <v>1679</v>
      </c>
      <c r="M2156" s="24">
        <f t="shared" si="66"/>
        <v>0.71720116618075802</v>
      </c>
      <c r="N2156" s="24">
        <f t="shared" si="67"/>
        <v>0.64634146341463417</v>
      </c>
      <c r="O2156" s="34">
        <v>149</v>
      </c>
    </row>
    <row r="2157" spans="1:15" ht="14.25" customHeight="1">
      <c r="A2157" s="23">
        <v>2018</v>
      </c>
      <c r="B2157" s="23" t="s">
        <v>2367</v>
      </c>
      <c r="C2157" s="13" t="s">
        <v>1886</v>
      </c>
      <c r="D2157" s="13" t="s">
        <v>76</v>
      </c>
      <c r="E2157" s="13" t="s">
        <v>204</v>
      </c>
      <c r="F2157" s="24" t="s">
        <v>2079</v>
      </c>
      <c r="G2157" s="13"/>
      <c r="H2157" s="13" t="s">
        <v>6</v>
      </c>
      <c r="I2157" s="34">
        <v>93</v>
      </c>
      <c r="J2157" s="34">
        <v>85</v>
      </c>
      <c r="K2157" s="34">
        <v>61</v>
      </c>
      <c r="L2157" s="34">
        <v>591</v>
      </c>
      <c r="M2157" s="24">
        <f t="shared" si="66"/>
        <v>0.91397849462365588</v>
      </c>
      <c r="N2157" s="24">
        <f t="shared" si="67"/>
        <v>0.71764705882352942</v>
      </c>
      <c r="O2157" s="34">
        <v>52</v>
      </c>
    </row>
    <row r="2158" spans="1:15" ht="14.25" customHeight="1">
      <c r="A2158" s="23">
        <v>2018</v>
      </c>
      <c r="B2158" s="23" t="s">
        <v>2367</v>
      </c>
      <c r="C2158" s="13" t="s">
        <v>1886</v>
      </c>
      <c r="D2158" s="13" t="s">
        <v>83</v>
      </c>
      <c r="E2158" s="13" t="s">
        <v>206</v>
      </c>
      <c r="F2158" s="24" t="s">
        <v>84</v>
      </c>
      <c r="G2158" s="13"/>
      <c r="H2158" s="13" t="s">
        <v>6</v>
      </c>
      <c r="I2158" s="34">
        <v>0</v>
      </c>
      <c r="J2158" s="34">
        <v>0</v>
      </c>
      <c r="K2158" s="34">
        <v>0</v>
      </c>
      <c r="L2158" s="34">
        <v>11</v>
      </c>
      <c r="M2158" s="24">
        <f t="shared" si="66"/>
        <v>0</v>
      </c>
      <c r="N2158" s="24">
        <f t="shared" si="67"/>
        <v>0</v>
      </c>
      <c r="O2158" s="34">
        <v>4</v>
      </c>
    </row>
    <row r="2159" spans="1:15" ht="14.25" customHeight="1">
      <c r="A2159" s="23">
        <v>2018</v>
      </c>
      <c r="B2159" s="23" t="s">
        <v>2367</v>
      </c>
      <c r="C2159" s="13" t="s">
        <v>1886</v>
      </c>
      <c r="D2159" s="13" t="s">
        <v>86</v>
      </c>
      <c r="E2159" s="13" t="s">
        <v>206</v>
      </c>
      <c r="F2159" s="24" t="s">
        <v>88</v>
      </c>
      <c r="G2159" s="13"/>
      <c r="H2159" s="13" t="s">
        <v>6</v>
      </c>
      <c r="I2159" s="34">
        <v>59</v>
      </c>
      <c r="J2159" s="34">
        <v>28</v>
      </c>
      <c r="K2159" s="34">
        <v>23</v>
      </c>
      <c r="L2159" s="34">
        <v>154</v>
      </c>
      <c r="M2159" s="24">
        <f t="shared" si="66"/>
        <v>0.47457627118644069</v>
      </c>
      <c r="N2159" s="24">
        <f t="shared" si="67"/>
        <v>0.8214285714285714</v>
      </c>
      <c r="O2159" s="34">
        <v>211</v>
      </c>
    </row>
    <row r="2160" spans="1:15" ht="14.25" customHeight="1">
      <c r="A2160" s="23">
        <v>2018</v>
      </c>
      <c r="B2160" s="23" t="s">
        <v>2367</v>
      </c>
      <c r="C2160" s="13" t="s">
        <v>1886</v>
      </c>
      <c r="D2160" s="13" t="s">
        <v>86</v>
      </c>
      <c r="E2160" s="13" t="s">
        <v>204</v>
      </c>
      <c r="F2160" s="24" t="s">
        <v>984</v>
      </c>
      <c r="G2160" s="13"/>
      <c r="H2160" s="13" t="s">
        <v>203</v>
      </c>
      <c r="I2160" s="34">
        <v>0</v>
      </c>
      <c r="J2160" s="34">
        <v>0</v>
      </c>
      <c r="K2160" s="34">
        <v>0</v>
      </c>
      <c r="L2160" s="34">
        <v>69</v>
      </c>
      <c r="M2160" s="24">
        <f t="shared" si="66"/>
        <v>0</v>
      </c>
      <c r="N2160" s="24">
        <f t="shared" si="67"/>
        <v>0</v>
      </c>
      <c r="O2160" s="34">
        <v>8</v>
      </c>
    </row>
    <row r="2161" spans="1:15" ht="14.25" customHeight="1">
      <c r="A2161" s="23">
        <v>2018</v>
      </c>
      <c r="B2161" s="23" t="s">
        <v>2367</v>
      </c>
      <c r="C2161" s="13" t="s">
        <v>1886</v>
      </c>
      <c r="D2161" s="13" t="s">
        <v>86</v>
      </c>
      <c r="E2161" s="13" t="s">
        <v>204</v>
      </c>
      <c r="F2161" s="24" t="s">
        <v>2635</v>
      </c>
      <c r="G2161" s="13"/>
      <c r="H2161" s="13" t="s">
        <v>6</v>
      </c>
      <c r="I2161" s="34">
        <v>27</v>
      </c>
      <c r="J2161" s="34">
        <v>23</v>
      </c>
      <c r="K2161" s="34">
        <v>16</v>
      </c>
      <c r="L2161" s="34">
        <v>172</v>
      </c>
      <c r="M2161" s="24">
        <f t="shared" si="66"/>
        <v>0.85185185185185186</v>
      </c>
      <c r="N2161" s="24">
        <f t="shared" si="67"/>
        <v>0.69565217391304346</v>
      </c>
      <c r="O2161" s="34">
        <v>18</v>
      </c>
    </row>
    <row r="2162" spans="1:15" ht="14.25" customHeight="1">
      <c r="A2162" s="23">
        <v>2018</v>
      </c>
      <c r="B2162" s="23" t="s">
        <v>2367</v>
      </c>
      <c r="C2162" s="13" t="s">
        <v>1886</v>
      </c>
      <c r="D2162" s="13" t="s">
        <v>89</v>
      </c>
      <c r="E2162" s="13" t="s">
        <v>205</v>
      </c>
      <c r="F2162" s="24" t="s">
        <v>90</v>
      </c>
      <c r="G2162" s="13"/>
      <c r="H2162" s="13" t="s">
        <v>6</v>
      </c>
      <c r="I2162" s="34">
        <v>21</v>
      </c>
      <c r="J2162" s="34">
        <v>17</v>
      </c>
      <c r="K2162" s="34">
        <v>12</v>
      </c>
      <c r="L2162" s="34">
        <v>23</v>
      </c>
      <c r="M2162" s="24">
        <f t="shared" si="66"/>
        <v>0.80952380952380953</v>
      </c>
      <c r="N2162" s="24">
        <f t="shared" si="67"/>
        <v>0.70588235294117652</v>
      </c>
      <c r="O2162" s="34">
        <v>13</v>
      </c>
    </row>
    <row r="2163" spans="1:15" ht="14.25" customHeight="1">
      <c r="A2163" s="23">
        <v>2018</v>
      </c>
      <c r="B2163" s="23" t="s">
        <v>2367</v>
      </c>
      <c r="C2163" s="13" t="s">
        <v>1886</v>
      </c>
      <c r="D2163" s="13" t="s">
        <v>89</v>
      </c>
      <c r="E2163" s="13" t="s">
        <v>205</v>
      </c>
      <c r="F2163" s="24" t="s">
        <v>91</v>
      </c>
      <c r="G2163" s="13"/>
      <c r="H2163" s="13" t="s">
        <v>6</v>
      </c>
      <c r="I2163" s="34">
        <v>0</v>
      </c>
      <c r="J2163" s="34">
        <v>0</v>
      </c>
      <c r="K2163" s="34">
        <v>0</v>
      </c>
      <c r="L2163" s="34">
        <v>7</v>
      </c>
      <c r="M2163" s="24">
        <f t="shared" si="66"/>
        <v>0</v>
      </c>
      <c r="N2163" s="24">
        <f t="shared" si="67"/>
        <v>0</v>
      </c>
      <c r="O2163" s="34">
        <v>0</v>
      </c>
    </row>
    <row r="2164" spans="1:15" ht="14.25" customHeight="1">
      <c r="A2164" s="23">
        <v>2018</v>
      </c>
      <c r="B2164" s="23" t="s">
        <v>2367</v>
      </c>
      <c r="C2164" s="13" t="s">
        <v>1886</v>
      </c>
      <c r="D2164" s="13" t="s">
        <v>89</v>
      </c>
      <c r="E2164" s="13" t="s">
        <v>205</v>
      </c>
      <c r="F2164" s="24" t="s">
        <v>92</v>
      </c>
      <c r="G2164" s="13"/>
      <c r="H2164" s="13" t="s">
        <v>6</v>
      </c>
      <c r="I2164" s="34">
        <v>21</v>
      </c>
      <c r="J2164" s="34">
        <v>18</v>
      </c>
      <c r="K2164" s="34">
        <v>13</v>
      </c>
      <c r="L2164" s="34">
        <v>38</v>
      </c>
      <c r="M2164" s="24">
        <f t="shared" si="66"/>
        <v>0.8571428571428571</v>
      </c>
      <c r="N2164" s="24">
        <f t="shared" si="67"/>
        <v>0.72222222222222221</v>
      </c>
      <c r="O2164" s="34">
        <v>3</v>
      </c>
    </row>
    <row r="2165" spans="1:15" ht="14.25" customHeight="1">
      <c r="A2165" s="23">
        <v>2018</v>
      </c>
      <c r="B2165" s="23" t="s">
        <v>2367</v>
      </c>
      <c r="C2165" s="13" t="s">
        <v>1886</v>
      </c>
      <c r="D2165" s="13" t="s">
        <v>89</v>
      </c>
      <c r="E2165" s="13" t="s">
        <v>206</v>
      </c>
      <c r="F2165" s="24" t="s">
        <v>1920</v>
      </c>
      <c r="G2165" s="13"/>
      <c r="H2165" s="13" t="s">
        <v>6</v>
      </c>
      <c r="I2165" s="34">
        <v>0</v>
      </c>
      <c r="J2165" s="34">
        <v>0</v>
      </c>
      <c r="K2165" s="34">
        <v>0</v>
      </c>
      <c r="L2165" s="34">
        <v>8</v>
      </c>
      <c r="M2165" s="24">
        <f t="shared" si="66"/>
        <v>0</v>
      </c>
      <c r="N2165" s="24">
        <f t="shared" si="67"/>
        <v>0</v>
      </c>
      <c r="O2165" s="34">
        <v>0</v>
      </c>
    </row>
    <row r="2166" spans="1:15" ht="14.25" customHeight="1">
      <c r="A2166" s="23">
        <v>2018</v>
      </c>
      <c r="B2166" s="23" t="s">
        <v>2367</v>
      </c>
      <c r="C2166" s="13" t="s">
        <v>1886</v>
      </c>
      <c r="D2166" s="13" t="s">
        <v>89</v>
      </c>
      <c r="E2166" s="13" t="s">
        <v>206</v>
      </c>
      <c r="F2166" s="24" t="s">
        <v>1919</v>
      </c>
      <c r="G2166" s="13"/>
      <c r="H2166" s="13" t="s">
        <v>6</v>
      </c>
      <c r="I2166" s="34">
        <v>11</v>
      </c>
      <c r="J2166" s="34">
        <v>11</v>
      </c>
      <c r="K2166" s="34">
        <v>8</v>
      </c>
      <c r="L2166" s="34">
        <v>9</v>
      </c>
      <c r="M2166" s="24">
        <f t="shared" si="66"/>
        <v>1</v>
      </c>
      <c r="N2166" s="24">
        <f t="shared" si="67"/>
        <v>0.72727272727272729</v>
      </c>
      <c r="O2166" s="34">
        <v>0</v>
      </c>
    </row>
    <row r="2167" spans="1:15" ht="14.25" customHeight="1">
      <c r="A2167" s="23">
        <v>2018</v>
      </c>
      <c r="B2167" s="23" t="s">
        <v>2367</v>
      </c>
      <c r="C2167" s="13" t="s">
        <v>1886</v>
      </c>
      <c r="D2167" s="13" t="s">
        <v>89</v>
      </c>
      <c r="E2167" s="13" t="s">
        <v>206</v>
      </c>
      <c r="F2167" s="24" t="s">
        <v>1921</v>
      </c>
      <c r="G2167" s="13"/>
      <c r="H2167" s="13" t="s">
        <v>6</v>
      </c>
      <c r="I2167" s="34">
        <v>0</v>
      </c>
      <c r="J2167" s="34">
        <v>0</v>
      </c>
      <c r="K2167" s="34">
        <v>0</v>
      </c>
      <c r="L2167" s="34">
        <v>18</v>
      </c>
      <c r="M2167" s="24">
        <f t="shared" si="66"/>
        <v>0</v>
      </c>
      <c r="N2167" s="24">
        <f t="shared" si="67"/>
        <v>0</v>
      </c>
      <c r="O2167" s="34">
        <v>0</v>
      </c>
    </row>
    <row r="2168" spans="1:15" ht="14.25" customHeight="1">
      <c r="A2168" s="23">
        <v>2018</v>
      </c>
      <c r="B2168" s="23" t="s">
        <v>2367</v>
      </c>
      <c r="C2168" s="13" t="s">
        <v>1886</v>
      </c>
      <c r="D2168" s="13" t="s">
        <v>89</v>
      </c>
      <c r="E2168" s="13" t="s">
        <v>206</v>
      </c>
      <c r="F2168" s="24" t="s">
        <v>2078</v>
      </c>
      <c r="G2168" s="13"/>
      <c r="H2168" s="13" t="s">
        <v>6</v>
      </c>
      <c r="I2168" s="34">
        <v>24</v>
      </c>
      <c r="J2168" s="34">
        <v>16</v>
      </c>
      <c r="K2168" s="34">
        <v>15</v>
      </c>
      <c r="L2168" s="34">
        <v>30</v>
      </c>
      <c r="M2168" s="24">
        <f t="shared" si="66"/>
        <v>0.66666666666666663</v>
      </c>
      <c r="N2168" s="24">
        <f t="shared" si="67"/>
        <v>0.9375</v>
      </c>
      <c r="O2168" s="34">
        <v>0</v>
      </c>
    </row>
    <row r="2169" spans="1:15" ht="14.25" customHeight="1">
      <c r="A2169" s="23">
        <v>2018</v>
      </c>
      <c r="B2169" s="23" t="s">
        <v>2367</v>
      </c>
      <c r="C2169" s="13" t="s">
        <v>1886</v>
      </c>
      <c r="D2169" s="13" t="s">
        <v>89</v>
      </c>
      <c r="E2169" s="13" t="s">
        <v>204</v>
      </c>
      <c r="F2169" s="24" t="s">
        <v>1465</v>
      </c>
      <c r="G2169" s="13"/>
      <c r="H2169" s="13" t="s">
        <v>6</v>
      </c>
      <c r="I2169" s="34">
        <v>99</v>
      </c>
      <c r="J2169" s="34">
        <v>74</v>
      </c>
      <c r="K2169" s="34">
        <v>50</v>
      </c>
      <c r="L2169" s="34">
        <v>408</v>
      </c>
      <c r="M2169" s="24">
        <f t="shared" si="66"/>
        <v>0.74747474747474751</v>
      </c>
      <c r="N2169" s="24">
        <f t="shared" si="67"/>
        <v>0.67567567567567566</v>
      </c>
      <c r="O2169" s="34">
        <v>20</v>
      </c>
    </row>
    <row r="2170" spans="1:15" ht="14.25" customHeight="1">
      <c r="A2170" s="23">
        <v>2018</v>
      </c>
      <c r="B2170" s="23" t="s">
        <v>2367</v>
      </c>
      <c r="C2170" s="13" t="s">
        <v>1886</v>
      </c>
      <c r="D2170" s="13" t="s">
        <v>94</v>
      </c>
      <c r="E2170" s="13" t="s">
        <v>207</v>
      </c>
      <c r="F2170" s="24" t="s">
        <v>99</v>
      </c>
      <c r="G2170" s="13"/>
      <c r="H2170" s="13" t="s">
        <v>6</v>
      </c>
      <c r="I2170" s="34">
        <v>1</v>
      </c>
      <c r="J2170" s="34">
        <v>1</v>
      </c>
      <c r="K2170" s="34">
        <v>1</v>
      </c>
      <c r="L2170" s="34">
        <v>8</v>
      </c>
      <c r="M2170" s="24">
        <f t="shared" si="66"/>
        <v>1</v>
      </c>
      <c r="N2170" s="24">
        <f t="shared" si="67"/>
        <v>1</v>
      </c>
      <c r="O2170" s="34">
        <v>1</v>
      </c>
    </row>
    <row r="2171" spans="1:15" ht="14.25" customHeight="1">
      <c r="A2171" s="23">
        <v>2018</v>
      </c>
      <c r="B2171" s="23" t="s">
        <v>2367</v>
      </c>
      <c r="C2171" s="13" t="s">
        <v>1886</v>
      </c>
      <c r="D2171" s="13" t="s">
        <v>94</v>
      </c>
      <c r="E2171" s="13" t="s">
        <v>206</v>
      </c>
      <c r="F2171" s="24" t="s">
        <v>96</v>
      </c>
      <c r="G2171" s="13"/>
      <c r="H2171" s="13" t="s">
        <v>6</v>
      </c>
      <c r="I2171" s="34">
        <v>20</v>
      </c>
      <c r="J2171" s="34">
        <v>17</v>
      </c>
      <c r="K2171" s="34">
        <v>9</v>
      </c>
      <c r="L2171" s="34">
        <v>49</v>
      </c>
      <c r="M2171" s="24">
        <f t="shared" si="66"/>
        <v>0.85</v>
      </c>
      <c r="N2171" s="24">
        <f t="shared" si="67"/>
        <v>0.52941176470588236</v>
      </c>
      <c r="O2171" s="34">
        <v>11</v>
      </c>
    </row>
    <row r="2172" spans="1:15" ht="14.25" customHeight="1">
      <c r="A2172" s="23">
        <v>2018</v>
      </c>
      <c r="B2172" s="23" t="s">
        <v>2367</v>
      </c>
      <c r="C2172" s="13" t="s">
        <v>1886</v>
      </c>
      <c r="D2172" s="13" t="s">
        <v>94</v>
      </c>
      <c r="E2172" s="13" t="s">
        <v>206</v>
      </c>
      <c r="F2172" s="24" t="s">
        <v>97</v>
      </c>
      <c r="G2172" s="13"/>
      <c r="H2172" s="13" t="s">
        <v>6</v>
      </c>
      <c r="I2172" s="34">
        <v>22</v>
      </c>
      <c r="J2172" s="34">
        <v>21</v>
      </c>
      <c r="K2172" s="34">
        <v>10</v>
      </c>
      <c r="L2172" s="34">
        <v>58</v>
      </c>
      <c r="M2172" s="24">
        <f t="shared" si="66"/>
        <v>0.95454545454545459</v>
      </c>
      <c r="N2172" s="24">
        <f t="shared" si="67"/>
        <v>0.47619047619047616</v>
      </c>
      <c r="O2172" s="34">
        <v>12</v>
      </c>
    </row>
    <row r="2173" spans="1:15" ht="14.25" customHeight="1">
      <c r="A2173" s="23">
        <v>2018</v>
      </c>
      <c r="B2173" s="23" t="s">
        <v>2367</v>
      </c>
      <c r="C2173" s="13" t="s">
        <v>1886</v>
      </c>
      <c r="D2173" s="13" t="s">
        <v>94</v>
      </c>
      <c r="E2173" s="13" t="s">
        <v>206</v>
      </c>
      <c r="F2173" s="24" t="s">
        <v>98</v>
      </c>
      <c r="G2173" s="13"/>
      <c r="H2173" s="13" t="s">
        <v>6</v>
      </c>
      <c r="I2173" s="34">
        <v>25</v>
      </c>
      <c r="J2173" s="34">
        <v>25</v>
      </c>
      <c r="K2173" s="34">
        <v>11</v>
      </c>
      <c r="L2173" s="34">
        <v>68</v>
      </c>
      <c r="M2173" s="24">
        <f t="shared" si="66"/>
        <v>1</v>
      </c>
      <c r="N2173" s="24">
        <f t="shared" si="67"/>
        <v>0.44</v>
      </c>
      <c r="O2173" s="34">
        <v>23</v>
      </c>
    </row>
    <row r="2174" spans="1:15" ht="14.25" customHeight="1">
      <c r="A2174" s="23">
        <v>2018</v>
      </c>
      <c r="B2174" s="23" t="s">
        <v>2367</v>
      </c>
      <c r="C2174" s="13" t="s">
        <v>1886</v>
      </c>
      <c r="D2174" s="13" t="s">
        <v>94</v>
      </c>
      <c r="E2174" s="13" t="s">
        <v>204</v>
      </c>
      <c r="F2174" s="24" t="s">
        <v>1463</v>
      </c>
      <c r="G2174" s="13"/>
      <c r="H2174" s="13" t="s">
        <v>6</v>
      </c>
      <c r="I2174" s="34">
        <v>32</v>
      </c>
      <c r="J2174" s="34">
        <v>30</v>
      </c>
      <c r="K2174" s="34">
        <v>22</v>
      </c>
      <c r="L2174" s="34">
        <v>245</v>
      </c>
      <c r="M2174" s="24">
        <f t="shared" si="66"/>
        <v>0.9375</v>
      </c>
      <c r="N2174" s="24">
        <f t="shared" si="67"/>
        <v>0.73333333333333328</v>
      </c>
      <c r="O2174" s="34">
        <v>25</v>
      </c>
    </row>
    <row r="2175" spans="1:15" ht="14.25" customHeight="1">
      <c r="A2175" s="23">
        <v>2018</v>
      </c>
      <c r="B2175" s="23" t="s">
        <v>2367</v>
      </c>
      <c r="C2175" s="13" t="s">
        <v>1886</v>
      </c>
      <c r="D2175" s="13" t="s">
        <v>100</v>
      </c>
      <c r="E2175" s="13" t="s">
        <v>207</v>
      </c>
      <c r="F2175" s="24" t="s">
        <v>103</v>
      </c>
      <c r="G2175" s="13"/>
      <c r="H2175" s="13" t="s">
        <v>6</v>
      </c>
      <c r="I2175" s="34">
        <v>2</v>
      </c>
      <c r="J2175" s="34">
        <v>2</v>
      </c>
      <c r="K2175" s="34">
        <v>0</v>
      </c>
      <c r="L2175" s="34">
        <v>7</v>
      </c>
      <c r="M2175" s="24">
        <f t="shared" si="66"/>
        <v>1</v>
      </c>
      <c r="N2175" s="24">
        <f t="shared" si="67"/>
        <v>0</v>
      </c>
      <c r="O2175" s="34">
        <v>5</v>
      </c>
    </row>
    <row r="2176" spans="1:15" ht="14.25" customHeight="1">
      <c r="A2176" s="23">
        <v>2018</v>
      </c>
      <c r="B2176" s="23" t="s">
        <v>2367</v>
      </c>
      <c r="C2176" s="13" t="s">
        <v>1886</v>
      </c>
      <c r="D2176" s="13" t="s">
        <v>100</v>
      </c>
      <c r="E2176" s="13" t="s">
        <v>206</v>
      </c>
      <c r="F2176" s="24" t="s">
        <v>102</v>
      </c>
      <c r="G2176" s="13"/>
      <c r="H2176" s="13" t="s">
        <v>6</v>
      </c>
      <c r="I2176" s="34">
        <v>5</v>
      </c>
      <c r="J2176" s="34">
        <v>5</v>
      </c>
      <c r="K2176" s="34">
        <v>5</v>
      </c>
      <c r="L2176" s="34">
        <v>30</v>
      </c>
      <c r="M2176" s="24">
        <f t="shared" si="66"/>
        <v>1</v>
      </c>
      <c r="N2176" s="24">
        <f t="shared" si="67"/>
        <v>1</v>
      </c>
      <c r="O2176" s="34">
        <v>11</v>
      </c>
    </row>
    <row r="2177" spans="1:15" ht="14.25" customHeight="1">
      <c r="A2177" s="23">
        <v>2018</v>
      </c>
      <c r="B2177" s="23" t="s">
        <v>2367</v>
      </c>
      <c r="C2177" s="13" t="s">
        <v>1886</v>
      </c>
      <c r="D2177" s="13" t="s">
        <v>100</v>
      </c>
      <c r="E2177" s="13" t="s">
        <v>204</v>
      </c>
      <c r="F2177" s="24" t="s">
        <v>1468</v>
      </c>
      <c r="G2177" s="13"/>
      <c r="H2177" s="13" t="s">
        <v>6</v>
      </c>
      <c r="I2177" s="34">
        <v>33</v>
      </c>
      <c r="J2177" s="34">
        <v>28</v>
      </c>
      <c r="K2177" s="34">
        <v>20</v>
      </c>
      <c r="L2177" s="34">
        <v>114</v>
      </c>
      <c r="M2177" s="24">
        <f t="shared" si="66"/>
        <v>0.84848484848484851</v>
      </c>
      <c r="N2177" s="24">
        <f t="shared" si="67"/>
        <v>0.7142857142857143</v>
      </c>
      <c r="O2177" s="34">
        <v>14</v>
      </c>
    </row>
    <row r="2178" spans="1:15" ht="14.25" customHeight="1">
      <c r="A2178" s="23">
        <v>2018</v>
      </c>
      <c r="B2178" s="23" t="s">
        <v>2367</v>
      </c>
      <c r="C2178" s="13" t="s">
        <v>1886</v>
      </c>
      <c r="D2178" s="13" t="s">
        <v>100</v>
      </c>
      <c r="E2178" s="13" t="s">
        <v>204</v>
      </c>
      <c r="F2178" s="24" t="s">
        <v>101</v>
      </c>
      <c r="G2178" s="13"/>
      <c r="H2178" s="13" t="s">
        <v>6</v>
      </c>
      <c r="I2178" s="34">
        <v>3</v>
      </c>
      <c r="J2178" s="34">
        <v>2</v>
      </c>
      <c r="K2178" s="34">
        <v>2</v>
      </c>
      <c r="L2178" s="34">
        <v>14</v>
      </c>
      <c r="M2178" s="24">
        <f t="shared" ref="M2178:M2241" si="68">+IFERROR(J2178/I2178,0)</f>
        <v>0.66666666666666663</v>
      </c>
      <c r="N2178" s="24">
        <f t="shared" ref="N2178:N2241" si="69">+IFERROR(K2178/J2178,0)</f>
        <v>1</v>
      </c>
      <c r="O2178" s="34">
        <v>3</v>
      </c>
    </row>
    <row r="2179" spans="1:15" ht="14.25" customHeight="1">
      <c r="A2179" s="23">
        <v>2018</v>
      </c>
      <c r="B2179" s="23" t="s">
        <v>2367</v>
      </c>
      <c r="C2179" s="13" t="s">
        <v>1886</v>
      </c>
      <c r="D2179" s="13" t="s">
        <v>104</v>
      </c>
      <c r="E2179" s="13" t="s">
        <v>207</v>
      </c>
      <c r="F2179" s="24" t="s">
        <v>119</v>
      </c>
      <c r="G2179" s="13"/>
      <c r="H2179" s="13" t="s">
        <v>6</v>
      </c>
      <c r="I2179" s="34">
        <v>12</v>
      </c>
      <c r="J2179" s="34">
        <v>10</v>
      </c>
      <c r="K2179" s="34">
        <v>6</v>
      </c>
      <c r="L2179" s="34">
        <v>66</v>
      </c>
      <c r="M2179" s="24">
        <f t="shared" si="68"/>
        <v>0.83333333333333337</v>
      </c>
      <c r="N2179" s="24">
        <f t="shared" si="69"/>
        <v>0.6</v>
      </c>
      <c r="O2179" s="34">
        <v>5</v>
      </c>
    </row>
    <row r="2180" spans="1:15" ht="14.25" customHeight="1">
      <c r="A2180" s="23">
        <v>2018</v>
      </c>
      <c r="B2180" s="23" t="s">
        <v>2367</v>
      </c>
      <c r="C2180" s="13" t="s">
        <v>1886</v>
      </c>
      <c r="D2180" s="13" t="s">
        <v>104</v>
      </c>
      <c r="E2180" s="13" t="s">
        <v>205</v>
      </c>
      <c r="F2180" s="24" t="s">
        <v>106</v>
      </c>
      <c r="G2180" s="13"/>
      <c r="H2180" s="13" t="s">
        <v>6</v>
      </c>
      <c r="I2180" s="34">
        <v>45</v>
      </c>
      <c r="J2180" s="34">
        <v>36</v>
      </c>
      <c r="K2180" s="34">
        <v>35</v>
      </c>
      <c r="L2180" s="34">
        <v>80</v>
      </c>
      <c r="M2180" s="24">
        <f t="shared" si="68"/>
        <v>0.8</v>
      </c>
      <c r="N2180" s="24">
        <f t="shared" si="69"/>
        <v>0.97222222222222221</v>
      </c>
      <c r="O2180" s="34">
        <v>22</v>
      </c>
    </row>
    <row r="2181" spans="1:15" ht="14.25" customHeight="1">
      <c r="A2181" s="23">
        <v>2018</v>
      </c>
      <c r="B2181" s="23" t="s">
        <v>2367</v>
      </c>
      <c r="C2181" s="13" t="s">
        <v>1886</v>
      </c>
      <c r="D2181" s="13" t="s">
        <v>104</v>
      </c>
      <c r="E2181" s="13" t="s">
        <v>205</v>
      </c>
      <c r="F2181" s="24" t="s">
        <v>107</v>
      </c>
      <c r="G2181" s="13"/>
      <c r="H2181" s="13" t="s">
        <v>6</v>
      </c>
      <c r="I2181" s="34">
        <v>27</v>
      </c>
      <c r="J2181" s="34">
        <v>24</v>
      </c>
      <c r="K2181" s="34">
        <v>19</v>
      </c>
      <c r="L2181" s="34">
        <v>38</v>
      </c>
      <c r="M2181" s="24">
        <f t="shared" si="68"/>
        <v>0.88888888888888884</v>
      </c>
      <c r="N2181" s="24">
        <f t="shared" si="69"/>
        <v>0.79166666666666663</v>
      </c>
      <c r="O2181" s="34">
        <v>21</v>
      </c>
    </row>
    <row r="2182" spans="1:15" ht="14.25" customHeight="1">
      <c r="A2182" s="23">
        <v>2018</v>
      </c>
      <c r="B2182" s="23" t="s">
        <v>2367</v>
      </c>
      <c r="C2182" s="13" t="s">
        <v>1886</v>
      </c>
      <c r="D2182" s="13" t="s">
        <v>104</v>
      </c>
      <c r="E2182" s="13" t="s">
        <v>205</v>
      </c>
      <c r="F2182" s="24" t="s">
        <v>108</v>
      </c>
      <c r="G2182" s="13"/>
      <c r="H2182" s="13" t="s">
        <v>6</v>
      </c>
      <c r="I2182" s="34">
        <v>66</v>
      </c>
      <c r="J2182" s="34">
        <v>44</v>
      </c>
      <c r="K2182" s="34">
        <v>39</v>
      </c>
      <c r="L2182" s="34">
        <v>80</v>
      </c>
      <c r="M2182" s="24">
        <f t="shared" si="68"/>
        <v>0.66666666666666663</v>
      </c>
      <c r="N2182" s="24">
        <f t="shared" si="69"/>
        <v>0.88636363636363635</v>
      </c>
      <c r="O2182" s="34">
        <v>30</v>
      </c>
    </row>
    <row r="2183" spans="1:15" ht="14.25" customHeight="1">
      <c r="A2183" s="23">
        <v>2018</v>
      </c>
      <c r="B2183" s="23" t="s">
        <v>2367</v>
      </c>
      <c r="C2183" s="13" t="s">
        <v>1886</v>
      </c>
      <c r="D2183" s="13" t="s">
        <v>104</v>
      </c>
      <c r="E2183" s="13" t="s">
        <v>205</v>
      </c>
      <c r="F2183" s="24" t="s">
        <v>109</v>
      </c>
      <c r="G2183" s="13"/>
      <c r="H2183" s="13" t="s">
        <v>6</v>
      </c>
      <c r="I2183" s="34">
        <v>11</v>
      </c>
      <c r="J2183" s="34">
        <v>9</v>
      </c>
      <c r="K2183" s="34">
        <v>6</v>
      </c>
      <c r="L2183" s="34">
        <v>18</v>
      </c>
      <c r="M2183" s="24">
        <f t="shared" si="68"/>
        <v>0.81818181818181823</v>
      </c>
      <c r="N2183" s="24">
        <f t="shared" si="69"/>
        <v>0.66666666666666663</v>
      </c>
      <c r="O2183" s="34">
        <v>14</v>
      </c>
    </row>
    <row r="2184" spans="1:15" ht="14.25" customHeight="1">
      <c r="A2184" s="23">
        <v>2018</v>
      </c>
      <c r="B2184" s="23" t="s">
        <v>2367</v>
      </c>
      <c r="C2184" s="13" t="s">
        <v>1886</v>
      </c>
      <c r="D2184" s="13" t="s">
        <v>104</v>
      </c>
      <c r="E2184" s="13" t="s">
        <v>205</v>
      </c>
      <c r="F2184" s="24" t="s">
        <v>110</v>
      </c>
      <c r="G2184" s="13"/>
      <c r="H2184" s="13" t="s">
        <v>6</v>
      </c>
      <c r="I2184" s="34">
        <v>53</v>
      </c>
      <c r="J2184" s="34">
        <v>35</v>
      </c>
      <c r="K2184" s="34">
        <v>27</v>
      </c>
      <c r="L2184" s="34">
        <v>57</v>
      </c>
      <c r="M2184" s="24">
        <f t="shared" si="68"/>
        <v>0.660377358490566</v>
      </c>
      <c r="N2184" s="24">
        <f t="shared" si="69"/>
        <v>0.77142857142857146</v>
      </c>
      <c r="O2184" s="34">
        <v>21</v>
      </c>
    </row>
    <row r="2185" spans="1:15" ht="14.25" customHeight="1">
      <c r="A2185" s="23">
        <v>2018</v>
      </c>
      <c r="B2185" s="23" t="s">
        <v>2367</v>
      </c>
      <c r="C2185" s="13" t="s">
        <v>1886</v>
      </c>
      <c r="D2185" s="13" t="s">
        <v>104</v>
      </c>
      <c r="E2185" s="13" t="s">
        <v>205</v>
      </c>
      <c r="F2185" s="24" t="s">
        <v>111</v>
      </c>
      <c r="G2185" s="13"/>
      <c r="H2185" s="13" t="s">
        <v>6</v>
      </c>
      <c r="I2185" s="34">
        <v>16</v>
      </c>
      <c r="J2185" s="34">
        <v>15</v>
      </c>
      <c r="K2185" s="34">
        <v>14</v>
      </c>
      <c r="L2185" s="34">
        <v>28</v>
      </c>
      <c r="M2185" s="24">
        <f t="shared" si="68"/>
        <v>0.9375</v>
      </c>
      <c r="N2185" s="24">
        <f t="shared" si="69"/>
        <v>0.93333333333333335</v>
      </c>
      <c r="O2185" s="34">
        <v>7</v>
      </c>
    </row>
    <row r="2186" spans="1:15" ht="14.25" customHeight="1">
      <c r="A2186" s="23">
        <v>2018</v>
      </c>
      <c r="B2186" s="23" t="s">
        <v>2367</v>
      </c>
      <c r="C2186" s="13" t="s">
        <v>1886</v>
      </c>
      <c r="D2186" s="13" t="s">
        <v>104</v>
      </c>
      <c r="E2186" s="13" t="s">
        <v>206</v>
      </c>
      <c r="F2186" s="24" t="s">
        <v>112</v>
      </c>
      <c r="G2186" s="13"/>
      <c r="H2186" s="13" t="s">
        <v>6</v>
      </c>
      <c r="I2186" s="34">
        <v>51</v>
      </c>
      <c r="J2186" s="34">
        <v>26</v>
      </c>
      <c r="K2186" s="34">
        <v>18</v>
      </c>
      <c r="L2186" s="34">
        <v>60</v>
      </c>
      <c r="M2186" s="24">
        <f t="shared" si="68"/>
        <v>0.50980392156862742</v>
      </c>
      <c r="N2186" s="24">
        <f t="shared" si="69"/>
        <v>0.69230769230769229</v>
      </c>
      <c r="O2186" s="34">
        <v>13</v>
      </c>
    </row>
    <row r="2187" spans="1:15" ht="14.25" customHeight="1">
      <c r="A2187" s="23">
        <v>2018</v>
      </c>
      <c r="B2187" s="23" t="s">
        <v>2367</v>
      </c>
      <c r="C2187" s="13" t="s">
        <v>1886</v>
      </c>
      <c r="D2187" s="13" t="s">
        <v>104</v>
      </c>
      <c r="E2187" s="13" t="s">
        <v>206</v>
      </c>
      <c r="F2187" s="24" t="s">
        <v>113</v>
      </c>
      <c r="G2187" s="13"/>
      <c r="H2187" s="13" t="s">
        <v>6</v>
      </c>
      <c r="I2187" s="34">
        <v>10</v>
      </c>
      <c r="J2187" s="34">
        <v>9</v>
      </c>
      <c r="K2187" s="34">
        <v>5</v>
      </c>
      <c r="L2187" s="34">
        <v>26</v>
      </c>
      <c r="M2187" s="24">
        <f t="shared" si="68"/>
        <v>0.9</v>
      </c>
      <c r="N2187" s="24">
        <f t="shared" si="69"/>
        <v>0.55555555555555558</v>
      </c>
      <c r="O2187" s="34">
        <v>0</v>
      </c>
    </row>
    <row r="2188" spans="1:15" ht="14.25" customHeight="1">
      <c r="A2188" s="23">
        <v>2018</v>
      </c>
      <c r="B2188" s="23" t="s">
        <v>2367</v>
      </c>
      <c r="C2188" s="13" t="s">
        <v>1886</v>
      </c>
      <c r="D2188" s="13" t="s">
        <v>104</v>
      </c>
      <c r="E2188" s="13" t="s">
        <v>206</v>
      </c>
      <c r="F2188" s="24" t="s">
        <v>114</v>
      </c>
      <c r="G2188" s="13"/>
      <c r="H2188" s="13" t="s">
        <v>6</v>
      </c>
      <c r="I2188" s="34">
        <v>4</v>
      </c>
      <c r="J2188" s="34">
        <v>4</v>
      </c>
      <c r="K2188" s="34">
        <v>1</v>
      </c>
      <c r="L2188" s="34">
        <v>20</v>
      </c>
      <c r="M2188" s="24">
        <f t="shared" si="68"/>
        <v>1</v>
      </c>
      <c r="N2188" s="24">
        <f t="shared" si="69"/>
        <v>0.25</v>
      </c>
      <c r="O2188" s="34">
        <v>0</v>
      </c>
    </row>
    <row r="2189" spans="1:15" ht="14.25" customHeight="1">
      <c r="A2189" s="23">
        <v>2018</v>
      </c>
      <c r="B2189" s="23" t="s">
        <v>2367</v>
      </c>
      <c r="C2189" s="13" t="s">
        <v>1886</v>
      </c>
      <c r="D2189" s="13" t="s">
        <v>104</v>
      </c>
      <c r="E2189" s="13" t="s">
        <v>206</v>
      </c>
      <c r="F2189" s="24" t="s">
        <v>115</v>
      </c>
      <c r="G2189" s="13"/>
      <c r="H2189" s="13" t="s">
        <v>6</v>
      </c>
      <c r="I2189" s="34">
        <v>33</v>
      </c>
      <c r="J2189" s="34">
        <v>27</v>
      </c>
      <c r="K2189" s="34">
        <v>20</v>
      </c>
      <c r="L2189" s="34">
        <v>81</v>
      </c>
      <c r="M2189" s="24">
        <f t="shared" si="68"/>
        <v>0.81818181818181823</v>
      </c>
      <c r="N2189" s="24">
        <f t="shared" si="69"/>
        <v>0.7407407407407407</v>
      </c>
      <c r="O2189" s="34">
        <v>15</v>
      </c>
    </row>
    <row r="2190" spans="1:15" ht="14.25" customHeight="1">
      <c r="A2190" s="23">
        <v>2018</v>
      </c>
      <c r="B2190" s="23" t="s">
        <v>2367</v>
      </c>
      <c r="C2190" s="13" t="s">
        <v>1886</v>
      </c>
      <c r="D2190" s="13" t="s">
        <v>104</v>
      </c>
      <c r="E2190" s="13" t="s">
        <v>206</v>
      </c>
      <c r="F2190" s="24" t="s">
        <v>116</v>
      </c>
      <c r="G2190" s="13"/>
      <c r="H2190" s="13" t="s">
        <v>6</v>
      </c>
      <c r="I2190" s="34">
        <v>16</v>
      </c>
      <c r="J2190" s="34">
        <v>8</v>
      </c>
      <c r="K2190" s="34">
        <v>6</v>
      </c>
      <c r="L2190" s="34">
        <v>36</v>
      </c>
      <c r="M2190" s="24">
        <f t="shared" si="68"/>
        <v>0.5</v>
      </c>
      <c r="N2190" s="24">
        <f t="shared" si="69"/>
        <v>0.75</v>
      </c>
      <c r="O2190" s="34">
        <v>5</v>
      </c>
    </row>
    <row r="2191" spans="1:15" ht="14.25" customHeight="1">
      <c r="A2191" s="23">
        <v>2018</v>
      </c>
      <c r="B2191" s="23" t="s">
        <v>2367</v>
      </c>
      <c r="C2191" s="13" t="s">
        <v>1886</v>
      </c>
      <c r="D2191" s="13" t="s">
        <v>104</v>
      </c>
      <c r="E2191" s="13" t="s">
        <v>206</v>
      </c>
      <c r="F2191" s="24" t="s">
        <v>117</v>
      </c>
      <c r="G2191" s="13"/>
      <c r="H2191" s="13" t="s">
        <v>6</v>
      </c>
      <c r="I2191" s="34">
        <v>13</v>
      </c>
      <c r="J2191" s="34">
        <v>11</v>
      </c>
      <c r="K2191" s="34">
        <v>7</v>
      </c>
      <c r="L2191" s="34">
        <v>43</v>
      </c>
      <c r="M2191" s="24">
        <f t="shared" si="68"/>
        <v>0.84615384615384615</v>
      </c>
      <c r="N2191" s="24">
        <f t="shared" si="69"/>
        <v>0.63636363636363635</v>
      </c>
      <c r="O2191" s="34">
        <v>7</v>
      </c>
    </row>
    <row r="2192" spans="1:15" ht="14.25" customHeight="1">
      <c r="A2192" s="23">
        <v>2018</v>
      </c>
      <c r="B2192" s="23" t="s">
        <v>2367</v>
      </c>
      <c r="C2192" s="13" t="s">
        <v>1886</v>
      </c>
      <c r="D2192" s="13" t="s">
        <v>104</v>
      </c>
      <c r="E2192" s="13" t="s">
        <v>206</v>
      </c>
      <c r="F2192" s="24" t="s">
        <v>118</v>
      </c>
      <c r="G2192" s="13"/>
      <c r="H2192" s="13" t="s">
        <v>6</v>
      </c>
      <c r="I2192" s="34">
        <v>10</v>
      </c>
      <c r="J2192" s="34">
        <v>9</v>
      </c>
      <c r="K2192" s="34">
        <v>6</v>
      </c>
      <c r="L2192" s="34">
        <v>53</v>
      </c>
      <c r="M2192" s="24">
        <f t="shared" si="68"/>
        <v>0.9</v>
      </c>
      <c r="N2192" s="24">
        <f t="shared" si="69"/>
        <v>0.66666666666666663</v>
      </c>
      <c r="O2192" s="34">
        <v>8</v>
      </c>
    </row>
    <row r="2193" spans="1:15" ht="14.25" customHeight="1">
      <c r="A2193" s="23">
        <v>2018</v>
      </c>
      <c r="B2193" s="23" t="s">
        <v>2367</v>
      </c>
      <c r="C2193" s="13" t="s">
        <v>1886</v>
      </c>
      <c r="D2193" s="13" t="s">
        <v>104</v>
      </c>
      <c r="E2193" s="13" t="s">
        <v>204</v>
      </c>
      <c r="F2193" s="24" t="s">
        <v>1486</v>
      </c>
      <c r="G2193" s="13"/>
      <c r="H2193" s="13" t="s">
        <v>6</v>
      </c>
      <c r="I2193" s="34">
        <v>172</v>
      </c>
      <c r="J2193" s="34">
        <v>136</v>
      </c>
      <c r="K2193" s="34">
        <v>59</v>
      </c>
      <c r="L2193" s="34">
        <v>835</v>
      </c>
      <c r="M2193" s="24">
        <f t="shared" si="68"/>
        <v>0.79069767441860461</v>
      </c>
      <c r="N2193" s="24">
        <f t="shared" si="69"/>
        <v>0.43382352941176472</v>
      </c>
      <c r="O2193" s="34">
        <v>49</v>
      </c>
    </row>
    <row r="2194" spans="1:15" ht="14.25" customHeight="1">
      <c r="A2194" s="23">
        <v>2018</v>
      </c>
      <c r="B2194" s="23" t="s">
        <v>2367</v>
      </c>
      <c r="C2194" s="13" t="s">
        <v>1886</v>
      </c>
      <c r="D2194" s="13" t="s">
        <v>104</v>
      </c>
      <c r="E2194" s="13" t="s">
        <v>204</v>
      </c>
      <c r="F2194" s="24" t="s">
        <v>1470</v>
      </c>
      <c r="G2194" s="13"/>
      <c r="H2194" s="13" t="s">
        <v>6</v>
      </c>
      <c r="I2194" s="34">
        <v>105</v>
      </c>
      <c r="J2194" s="34">
        <v>99</v>
      </c>
      <c r="K2194" s="34">
        <v>41</v>
      </c>
      <c r="L2194" s="34">
        <v>424</v>
      </c>
      <c r="M2194" s="24">
        <f t="shared" si="68"/>
        <v>0.94285714285714284</v>
      </c>
      <c r="N2194" s="24">
        <f t="shared" si="69"/>
        <v>0.41414141414141414</v>
      </c>
      <c r="O2194" s="34">
        <v>33</v>
      </c>
    </row>
    <row r="2195" spans="1:15" ht="14.25" customHeight="1">
      <c r="A2195" s="23">
        <v>2018</v>
      </c>
      <c r="B2195" s="23" t="s">
        <v>2367</v>
      </c>
      <c r="C2195" s="13" t="s">
        <v>1886</v>
      </c>
      <c r="D2195" s="13" t="s">
        <v>104</v>
      </c>
      <c r="E2195" s="13" t="s">
        <v>204</v>
      </c>
      <c r="F2195" s="24" t="s">
        <v>1471</v>
      </c>
      <c r="G2195" s="13"/>
      <c r="H2195" s="13" t="s">
        <v>6</v>
      </c>
      <c r="I2195" s="34">
        <v>91</v>
      </c>
      <c r="J2195" s="34">
        <v>86</v>
      </c>
      <c r="K2195" s="34">
        <v>39</v>
      </c>
      <c r="L2195" s="34">
        <v>555</v>
      </c>
      <c r="M2195" s="24">
        <f t="shared" si="68"/>
        <v>0.94505494505494503</v>
      </c>
      <c r="N2195" s="24">
        <f t="shared" si="69"/>
        <v>0.45348837209302323</v>
      </c>
      <c r="O2195" s="34">
        <v>40</v>
      </c>
    </row>
    <row r="2196" spans="1:15" ht="14.25" customHeight="1">
      <c r="A2196" s="23">
        <v>2018</v>
      </c>
      <c r="B2196" s="23" t="s">
        <v>2367</v>
      </c>
      <c r="C2196" s="13" t="s">
        <v>1886</v>
      </c>
      <c r="D2196" s="13" t="s">
        <v>104</v>
      </c>
      <c r="E2196" s="13" t="s">
        <v>204</v>
      </c>
      <c r="F2196" s="24" t="s">
        <v>1472</v>
      </c>
      <c r="G2196" s="13"/>
      <c r="H2196" s="13" t="s">
        <v>6</v>
      </c>
      <c r="I2196" s="34">
        <v>286</v>
      </c>
      <c r="J2196" s="34">
        <v>209</v>
      </c>
      <c r="K2196" s="34">
        <v>85</v>
      </c>
      <c r="L2196" s="34">
        <v>1279</v>
      </c>
      <c r="M2196" s="24">
        <f t="shared" si="68"/>
        <v>0.73076923076923073</v>
      </c>
      <c r="N2196" s="24">
        <f t="shared" si="69"/>
        <v>0.40669856459330145</v>
      </c>
      <c r="O2196" s="34">
        <v>106</v>
      </c>
    </row>
    <row r="2197" spans="1:15" ht="14.25" customHeight="1">
      <c r="A2197" s="23">
        <v>2018</v>
      </c>
      <c r="B2197" s="23" t="s">
        <v>2367</v>
      </c>
      <c r="C2197" s="13" t="s">
        <v>1886</v>
      </c>
      <c r="D2197" s="13" t="s">
        <v>120</v>
      </c>
      <c r="E2197" s="13" t="s">
        <v>207</v>
      </c>
      <c r="F2197" s="24" t="s">
        <v>155</v>
      </c>
      <c r="G2197" s="13"/>
      <c r="H2197" s="13" t="s">
        <v>6</v>
      </c>
      <c r="I2197" s="34">
        <v>0</v>
      </c>
      <c r="J2197" s="34">
        <v>0</v>
      </c>
      <c r="K2197" s="34">
        <v>0</v>
      </c>
      <c r="L2197" s="34">
        <v>11</v>
      </c>
      <c r="M2197" s="24">
        <f t="shared" si="68"/>
        <v>0</v>
      </c>
      <c r="N2197" s="24">
        <f t="shared" si="69"/>
        <v>0</v>
      </c>
      <c r="O2197" s="34">
        <v>0</v>
      </c>
    </row>
    <row r="2198" spans="1:15" ht="14.25" customHeight="1">
      <c r="A2198" s="23">
        <v>2018</v>
      </c>
      <c r="B2198" s="23" t="s">
        <v>2367</v>
      </c>
      <c r="C2198" s="13" t="s">
        <v>1886</v>
      </c>
      <c r="D2198" s="13" t="s">
        <v>120</v>
      </c>
      <c r="E2198" s="13" t="s">
        <v>2704</v>
      </c>
      <c r="F2198" s="24" t="s">
        <v>121</v>
      </c>
      <c r="G2198" s="13"/>
      <c r="H2198" s="13" t="s">
        <v>6</v>
      </c>
      <c r="I2198" s="34">
        <v>0</v>
      </c>
      <c r="J2198" s="34">
        <v>0</v>
      </c>
      <c r="K2198" s="34">
        <v>0</v>
      </c>
      <c r="L2198" s="34">
        <v>18</v>
      </c>
      <c r="M2198" s="24">
        <f t="shared" si="68"/>
        <v>0</v>
      </c>
      <c r="N2198" s="24">
        <f t="shared" si="69"/>
        <v>0</v>
      </c>
      <c r="O2198" s="34">
        <v>0</v>
      </c>
    </row>
    <row r="2199" spans="1:15" ht="14.25" customHeight="1">
      <c r="A2199" s="23">
        <v>2018</v>
      </c>
      <c r="B2199" s="23" t="s">
        <v>2367</v>
      </c>
      <c r="C2199" s="13" t="s">
        <v>1886</v>
      </c>
      <c r="D2199" s="13" t="s">
        <v>120</v>
      </c>
      <c r="E2199" s="13" t="s">
        <v>2704</v>
      </c>
      <c r="F2199" s="24" t="s">
        <v>122</v>
      </c>
      <c r="G2199" s="13"/>
      <c r="H2199" s="13" t="s">
        <v>6</v>
      </c>
      <c r="I2199" s="34">
        <v>7</v>
      </c>
      <c r="J2199" s="34">
        <v>2</v>
      </c>
      <c r="K2199" s="34">
        <v>2</v>
      </c>
      <c r="L2199" s="34">
        <v>6</v>
      </c>
      <c r="M2199" s="24">
        <f t="shared" si="68"/>
        <v>0.2857142857142857</v>
      </c>
      <c r="N2199" s="24">
        <f t="shared" si="69"/>
        <v>1</v>
      </c>
      <c r="O2199" s="34">
        <v>2</v>
      </c>
    </row>
    <row r="2200" spans="1:15" ht="14.25" customHeight="1">
      <c r="A2200" s="23">
        <v>2018</v>
      </c>
      <c r="B2200" s="23" t="s">
        <v>2367</v>
      </c>
      <c r="C2200" s="13" t="s">
        <v>1886</v>
      </c>
      <c r="D2200" s="13" t="s">
        <v>120</v>
      </c>
      <c r="E2200" s="13" t="s">
        <v>2704</v>
      </c>
      <c r="F2200" s="24" t="s">
        <v>123</v>
      </c>
      <c r="G2200" s="13"/>
      <c r="H2200" s="13" t="s">
        <v>6</v>
      </c>
      <c r="I2200" s="34">
        <v>2</v>
      </c>
      <c r="J2200" s="34">
        <v>1</v>
      </c>
      <c r="K2200" s="34">
        <v>1</v>
      </c>
      <c r="L2200" s="34">
        <v>2</v>
      </c>
      <c r="M2200" s="24">
        <f t="shared" si="68"/>
        <v>0.5</v>
      </c>
      <c r="N2200" s="24">
        <f t="shared" si="69"/>
        <v>1</v>
      </c>
      <c r="O2200" s="34">
        <v>1</v>
      </c>
    </row>
    <row r="2201" spans="1:15" ht="14.25" customHeight="1">
      <c r="A2201" s="23">
        <v>2018</v>
      </c>
      <c r="B2201" s="23" t="s">
        <v>2367</v>
      </c>
      <c r="C2201" s="13" t="s">
        <v>1886</v>
      </c>
      <c r="D2201" s="13" t="s">
        <v>120</v>
      </c>
      <c r="E2201" s="13" t="s">
        <v>2704</v>
      </c>
      <c r="F2201" s="24" t="s">
        <v>1918</v>
      </c>
      <c r="G2201" s="13"/>
      <c r="H2201" s="13" t="s">
        <v>6</v>
      </c>
      <c r="I2201" s="34">
        <v>3</v>
      </c>
      <c r="J2201" s="34">
        <v>1</v>
      </c>
      <c r="K2201" s="34">
        <v>1</v>
      </c>
      <c r="L2201" s="34">
        <v>0</v>
      </c>
      <c r="M2201" s="24">
        <f t="shared" si="68"/>
        <v>0.33333333333333331</v>
      </c>
      <c r="N2201" s="24">
        <f t="shared" si="69"/>
        <v>1</v>
      </c>
      <c r="O2201" s="34">
        <v>0</v>
      </c>
    </row>
    <row r="2202" spans="1:15" ht="14.25" customHeight="1">
      <c r="A2202" s="23">
        <v>2018</v>
      </c>
      <c r="B2202" s="23" t="s">
        <v>2367</v>
      </c>
      <c r="C2202" s="13" t="s">
        <v>1886</v>
      </c>
      <c r="D2202" s="13" t="s">
        <v>120</v>
      </c>
      <c r="E2202" s="13" t="s">
        <v>2704</v>
      </c>
      <c r="F2202" s="24" t="s">
        <v>124</v>
      </c>
      <c r="G2202" s="13"/>
      <c r="H2202" s="13" t="s">
        <v>6</v>
      </c>
      <c r="I2202" s="34">
        <v>80</v>
      </c>
      <c r="J2202" s="34">
        <v>7</v>
      </c>
      <c r="K2202" s="34">
        <v>6</v>
      </c>
      <c r="L2202" s="34">
        <v>21</v>
      </c>
      <c r="M2202" s="24">
        <f t="shared" si="68"/>
        <v>8.7499999999999994E-2</v>
      </c>
      <c r="N2202" s="24">
        <f t="shared" si="69"/>
        <v>0.8571428571428571</v>
      </c>
      <c r="O2202" s="34">
        <v>5</v>
      </c>
    </row>
    <row r="2203" spans="1:15" ht="14.25" customHeight="1">
      <c r="A2203" s="23">
        <v>2018</v>
      </c>
      <c r="B2203" s="23" t="s">
        <v>2367</v>
      </c>
      <c r="C2203" s="13" t="s">
        <v>1886</v>
      </c>
      <c r="D2203" s="13" t="s">
        <v>120</v>
      </c>
      <c r="E2203" s="13" t="s">
        <v>2704</v>
      </c>
      <c r="F2203" s="24" t="s">
        <v>126</v>
      </c>
      <c r="G2203" s="13"/>
      <c r="H2203" s="13" t="s">
        <v>6</v>
      </c>
      <c r="I2203" s="34">
        <v>2</v>
      </c>
      <c r="J2203" s="34">
        <v>2</v>
      </c>
      <c r="K2203" s="34">
        <v>2</v>
      </c>
      <c r="L2203" s="34">
        <v>8</v>
      </c>
      <c r="M2203" s="24">
        <f t="shared" si="68"/>
        <v>1</v>
      </c>
      <c r="N2203" s="24">
        <f t="shared" si="69"/>
        <v>1</v>
      </c>
      <c r="O2203" s="34">
        <v>0</v>
      </c>
    </row>
    <row r="2204" spans="1:15" ht="14.25" customHeight="1">
      <c r="A2204" s="23">
        <v>2018</v>
      </c>
      <c r="B2204" s="23" t="s">
        <v>2367</v>
      </c>
      <c r="C2204" s="13" t="s">
        <v>1886</v>
      </c>
      <c r="D2204" s="13" t="s">
        <v>120</v>
      </c>
      <c r="E2204" s="13" t="s">
        <v>2704</v>
      </c>
      <c r="F2204" s="24" t="s">
        <v>128</v>
      </c>
      <c r="G2204" s="13"/>
      <c r="H2204" s="13" t="s">
        <v>6</v>
      </c>
      <c r="I2204" s="34">
        <v>0</v>
      </c>
      <c r="J2204" s="34">
        <v>0</v>
      </c>
      <c r="K2204" s="34">
        <v>0</v>
      </c>
      <c r="L2204" s="34">
        <v>4</v>
      </c>
      <c r="M2204" s="24">
        <f t="shared" si="68"/>
        <v>0</v>
      </c>
      <c r="N2204" s="24">
        <f t="shared" si="69"/>
        <v>0</v>
      </c>
      <c r="O2204" s="34">
        <v>0</v>
      </c>
    </row>
    <row r="2205" spans="1:15" ht="14.25" customHeight="1">
      <c r="A2205" s="23">
        <v>2018</v>
      </c>
      <c r="B2205" s="23" t="s">
        <v>2367</v>
      </c>
      <c r="C2205" s="13" t="s">
        <v>1886</v>
      </c>
      <c r="D2205" s="13" t="s">
        <v>120</v>
      </c>
      <c r="E2205" s="13" t="s">
        <v>2704</v>
      </c>
      <c r="F2205" s="24" t="s">
        <v>129</v>
      </c>
      <c r="G2205" s="13"/>
      <c r="H2205" s="13" t="s">
        <v>6</v>
      </c>
      <c r="I2205" s="34">
        <v>6</v>
      </c>
      <c r="J2205" s="34">
        <v>2</v>
      </c>
      <c r="K2205" s="34">
        <v>2</v>
      </c>
      <c r="L2205" s="34">
        <v>7</v>
      </c>
      <c r="M2205" s="24">
        <f t="shared" si="68"/>
        <v>0.33333333333333331</v>
      </c>
      <c r="N2205" s="24">
        <f t="shared" si="69"/>
        <v>1</v>
      </c>
      <c r="O2205" s="34">
        <v>3</v>
      </c>
    </row>
    <row r="2206" spans="1:15" ht="14.25" customHeight="1">
      <c r="A2206" s="23">
        <v>2018</v>
      </c>
      <c r="B2206" s="23" t="s">
        <v>2367</v>
      </c>
      <c r="C2206" s="13" t="s">
        <v>1886</v>
      </c>
      <c r="D2206" s="13" t="s">
        <v>120</v>
      </c>
      <c r="E2206" s="13" t="s">
        <v>2704</v>
      </c>
      <c r="F2206" s="24" t="s">
        <v>130</v>
      </c>
      <c r="G2206" s="13"/>
      <c r="H2206" s="13" t="s">
        <v>6</v>
      </c>
      <c r="I2206" s="34">
        <v>23</v>
      </c>
      <c r="J2206" s="34">
        <v>2</v>
      </c>
      <c r="K2206" s="34">
        <v>2</v>
      </c>
      <c r="L2206" s="34">
        <v>5</v>
      </c>
      <c r="M2206" s="24">
        <f t="shared" si="68"/>
        <v>8.6956521739130432E-2</v>
      </c>
      <c r="N2206" s="24">
        <f t="shared" si="69"/>
        <v>1</v>
      </c>
      <c r="O2206" s="34">
        <v>2</v>
      </c>
    </row>
    <row r="2207" spans="1:15" ht="14.25" customHeight="1">
      <c r="A2207" s="23">
        <v>2018</v>
      </c>
      <c r="B2207" s="23" t="s">
        <v>2367</v>
      </c>
      <c r="C2207" s="13" t="s">
        <v>1886</v>
      </c>
      <c r="D2207" s="13" t="s">
        <v>120</v>
      </c>
      <c r="E2207" s="13" t="s">
        <v>2704</v>
      </c>
      <c r="F2207" s="24" t="s">
        <v>131</v>
      </c>
      <c r="G2207" s="13"/>
      <c r="H2207" s="13" t="s">
        <v>6</v>
      </c>
      <c r="I2207" s="34">
        <v>20</v>
      </c>
      <c r="J2207" s="34">
        <v>3</v>
      </c>
      <c r="K2207" s="34">
        <v>3</v>
      </c>
      <c r="L2207" s="34">
        <v>13</v>
      </c>
      <c r="M2207" s="24">
        <f t="shared" si="68"/>
        <v>0.15</v>
      </c>
      <c r="N2207" s="24">
        <f t="shared" si="69"/>
        <v>1</v>
      </c>
      <c r="O2207" s="34">
        <v>2</v>
      </c>
    </row>
    <row r="2208" spans="1:15" ht="14.25" customHeight="1">
      <c r="A2208" s="23">
        <v>2018</v>
      </c>
      <c r="B2208" s="23" t="s">
        <v>2367</v>
      </c>
      <c r="C2208" s="13" t="s">
        <v>1886</v>
      </c>
      <c r="D2208" s="13" t="s">
        <v>120</v>
      </c>
      <c r="E2208" s="13" t="s">
        <v>2704</v>
      </c>
      <c r="F2208" s="24" t="s">
        <v>132</v>
      </c>
      <c r="G2208" s="13"/>
      <c r="H2208" s="13" t="s">
        <v>6</v>
      </c>
      <c r="I2208" s="34">
        <v>38</v>
      </c>
      <c r="J2208" s="34">
        <v>6</v>
      </c>
      <c r="K2208" s="34">
        <v>5</v>
      </c>
      <c r="L2208" s="34">
        <v>15</v>
      </c>
      <c r="M2208" s="24">
        <f t="shared" si="68"/>
        <v>0.15789473684210525</v>
      </c>
      <c r="N2208" s="24">
        <f t="shared" si="69"/>
        <v>0.83333333333333337</v>
      </c>
      <c r="O2208" s="34">
        <v>3</v>
      </c>
    </row>
    <row r="2209" spans="1:15" ht="14.25" customHeight="1">
      <c r="A2209" s="23">
        <v>2018</v>
      </c>
      <c r="B2209" s="23" t="s">
        <v>2367</v>
      </c>
      <c r="C2209" s="13" t="s">
        <v>1886</v>
      </c>
      <c r="D2209" s="13" t="s">
        <v>120</v>
      </c>
      <c r="E2209" s="13" t="s">
        <v>2704</v>
      </c>
      <c r="F2209" s="24" t="s">
        <v>133</v>
      </c>
      <c r="G2209" s="13"/>
      <c r="H2209" s="13" t="s">
        <v>6</v>
      </c>
      <c r="I2209" s="34">
        <v>2</v>
      </c>
      <c r="J2209" s="34">
        <v>1</v>
      </c>
      <c r="K2209" s="34">
        <v>1</v>
      </c>
      <c r="L2209" s="34">
        <v>2</v>
      </c>
      <c r="M2209" s="24">
        <f t="shared" si="68"/>
        <v>0.5</v>
      </c>
      <c r="N2209" s="24">
        <f t="shared" si="69"/>
        <v>1</v>
      </c>
      <c r="O2209" s="34">
        <v>1</v>
      </c>
    </row>
    <row r="2210" spans="1:15" ht="14.25" customHeight="1">
      <c r="A2210" s="23">
        <v>2018</v>
      </c>
      <c r="B2210" s="23" t="s">
        <v>2367</v>
      </c>
      <c r="C2210" s="13" t="s">
        <v>1886</v>
      </c>
      <c r="D2210" s="13" t="s">
        <v>120</v>
      </c>
      <c r="E2210" s="13" t="s">
        <v>2704</v>
      </c>
      <c r="F2210" s="24" t="s">
        <v>134</v>
      </c>
      <c r="G2210" s="13"/>
      <c r="H2210" s="13" t="s">
        <v>6</v>
      </c>
      <c r="I2210" s="34">
        <v>2</v>
      </c>
      <c r="J2210" s="34">
        <v>2</v>
      </c>
      <c r="K2210" s="34">
        <v>1</v>
      </c>
      <c r="L2210" s="34">
        <v>1</v>
      </c>
      <c r="M2210" s="24">
        <f t="shared" si="68"/>
        <v>1</v>
      </c>
      <c r="N2210" s="24">
        <f t="shared" si="69"/>
        <v>0.5</v>
      </c>
      <c r="O2210" s="34">
        <v>0</v>
      </c>
    </row>
    <row r="2211" spans="1:15" ht="14.25" customHeight="1">
      <c r="A2211" s="23">
        <v>2018</v>
      </c>
      <c r="B2211" s="23" t="s">
        <v>2367</v>
      </c>
      <c r="C2211" s="13" t="s">
        <v>1886</v>
      </c>
      <c r="D2211" s="13" t="s">
        <v>120</v>
      </c>
      <c r="E2211" s="13" t="s">
        <v>2704</v>
      </c>
      <c r="F2211" s="24" t="s">
        <v>135</v>
      </c>
      <c r="G2211" s="13"/>
      <c r="H2211" s="13" t="s">
        <v>6</v>
      </c>
      <c r="I2211" s="34">
        <v>29</v>
      </c>
      <c r="J2211" s="34">
        <v>4</v>
      </c>
      <c r="K2211" s="34">
        <v>4</v>
      </c>
      <c r="L2211" s="34">
        <v>10</v>
      </c>
      <c r="M2211" s="24">
        <f t="shared" si="68"/>
        <v>0.13793103448275862</v>
      </c>
      <c r="N2211" s="24">
        <f t="shared" si="69"/>
        <v>1</v>
      </c>
      <c r="O2211" s="34">
        <v>3</v>
      </c>
    </row>
    <row r="2212" spans="1:15" ht="14.25" customHeight="1">
      <c r="A2212" s="23">
        <v>2018</v>
      </c>
      <c r="B2212" s="23" t="s">
        <v>2367</v>
      </c>
      <c r="C2212" s="13" t="s">
        <v>1886</v>
      </c>
      <c r="D2212" s="13" t="s">
        <v>120</v>
      </c>
      <c r="E2212" s="13" t="s">
        <v>2704</v>
      </c>
      <c r="F2212" s="24" t="s">
        <v>136</v>
      </c>
      <c r="G2212" s="13"/>
      <c r="H2212" s="13" t="s">
        <v>6</v>
      </c>
      <c r="I2212" s="34">
        <v>12</v>
      </c>
      <c r="J2212" s="34">
        <v>5</v>
      </c>
      <c r="K2212" s="34">
        <v>3</v>
      </c>
      <c r="L2212" s="34">
        <v>10</v>
      </c>
      <c r="M2212" s="24">
        <f t="shared" si="68"/>
        <v>0.41666666666666669</v>
      </c>
      <c r="N2212" s="24">
        <f t="shared" si="69"/>
        <v>0.6</v>
      </c>
      <c r="O2212" s="34">
        <v>3</v>
      </c>
    </row>
    <row r="2213" spans="1:15" ht="14.25" customHeight="1">
      <c r="A2213" s="23">
        <v>2018</v>
      </c>
      <c r="B2213" s="23" t="s">
        <v>2367</v>
      </c>
      <c r="C2213" s="13" t="s">
        <v>1886</v>
      </c>
      <c r="D2213" s="13" t="s">
        <v>120</v>
      </c>
      <c r="E2213" s="13" t="s">
        <v>2704</v>
      </c>
      <c r="F2213" s="24" t="s">
        <v>137</v>
      </c>
      <c r="G2213" s="13"/>
      <c r="H2213" s="13" t="s">
        <v>6</v>
      </c>
      <c r="I2213" s="34">
        <v>154</v>
      </c>
      <c r="J2213" s="34">
        <v>10</v>
      </c>
      <c r="K2213" s="34">
        <v>8</v>
      </c>
      <c r="L2213" s="34">
        <v>24</v>
      </c>
      <c r="M2213" s="24">
        <f t="shared" si="68"/>
        <v>6.4935064935064929E-2</v>
      </c>
      <c r="N2213" s="24">
        <f t="shared" si="69"/>
        <v>0.8</v>
      </c>
      <c r="O2213" s="34">
        <v>8</v>
      </c>
    </row>
    <row r="2214" spans="1:15" ht="14.25" customHeight="1">
      <c r="A2214" s="23">
        <v>2018</v>
      </c>
      <c r="B2214" s="23" t="s">
        <v>2367</v>
      </c>
      <c r="C2214" s="13" t="s">
        <v>1886</v>
      </c>
      <c r="D2214" s="13" t="s">
        <v>120</v>
      </c>
      <c r="E2214" s="13" t="s">
        <v>2704</v>
      </c>
      <c r="F2214" s="24" t="s">
        <v>138</v>
      </c>
      <c r="G2214" s="13"/>
      <c r="H2214" s="13" t="s">
        <v>6</v>
      </c>
      <c r="I2214" s="34">
        <v>2</v>
      </c>
      <c r="J2214" s="34">
        <v>1</v>
      </c>
      <c r="K2214" s="34">
        <v>0</v>
      </c>
      <c r="L2214" s="34">
        <v>4</v>
      </c>
      <c r="M2214" s="24">
        <f t="shared" si="68"/>
        <v>0.5</v>
      </c>
      <c r="N2214" s="24">
        <f t="shared" si="69"/>
        <v>0</v>
      </c>
      <c r="O2214" s="34">
        <v>0</v>
      </c>
    </row>
    <row r="2215" spans="1:15" ht="14.25" customHeight="1">
      <c r="A2215" s="23">
        <v>2018</v>
      </c>
      <c r="B2215" s="23" t="s">
        <v>2367</v>
      </c>
      <c r="C2215" s="13" t="s">
        <v>1886</v>
      </c>
      <c r="D2215" s="13" t="s">
        <v>120</v>
      </c>
      <c r="E2215" s="13" t="s">
        <v>2704</v>
      </c>
      <c r="F2215" s="24" t="s">
        <v>1917</v>
      </c>
      <c r="G2215" s="13"/>
      <c r="H2215" s="13" t="s">
        <v>6</v>
      </c>
      <c r="I2215" s="34">
        <v>6</v>
      </c>
      <c r="J2215" s="34">
        <v>1</v>
      </c>
      <c r="K2215" s="34">
        <v>0</v>
      </c>
      <c r="L2215" s="34">
        <v>0</v>
      </c>
      <c r="M2215" s="24">
        <f t="shared" si="68"/>
        <v>0.16666666666666666</v>
      </c>
      <c r="N2215" s="24">
        <f t="shared" si="69"/>
        <v>0</v>
      </c>
      <c r="O2215" s="34">
        <v>0</v>
      </c>
    </row>
    <row r="2216" spans="1:15" ht="14.25" customHeight="1">
      <c r="A2216" s="23">
        <v>2018</v>
      </c>
      <c r="B2216" s="23" t="s">
        <v>2367</v>
      </c>
      <c r="C2216" s="13" t="s">
        <v>1886</v>
      </c>
      <c r="D2216" s="13" t="s">
        <v>120</v>
      </c>
      <c r="E2216" s="13" t="s">
        <v>2704</v>
      </c>
      <c r="F2216" s="24" t="s">
        <v>139</v>
      </c>
      <c r="G2216" s="13"/>
      <c r="H2216" s="13" t="s">
        <v>6</v>
      </c>
      <c r="I2216" s="34">
        <v>1</v>
      </c>
      <c r="J2216" s="34">
        <v>1</v>
      </c>
      <c r="K2216" s="34">
        <v>1</v>
      </c>
      <c r="L2216" s="34">
        <v>3</v>
      </c>
      <c r="M2216" s="24">
        <f t="shared" si="68"/>
        <v>1</v>
      </c>
      <c r="N2216" s="24">
        <f t="shared" si="69"/>
        <v>1</v>
      </c>
      <c r="O2216" s="34">
        <v>0</v>
      </c>
    </row>
    <row r="2217" spans="1:15" ht="14.25" customHeight="1">
      <c r="A2217" s="23">
        <v>2018</v>
      </c>
      <c r="B2217" s="23" t="s">
        <v>2367</v>
      </c>
      <c r="C2217" s="13" t="s">
        <v>1886</v>
      </c>
      <c r="D2217" s="13" t="s">
        <v>120</v>
      </c>
      <c r="E2217" s="13" t="s">
        <v>2704</v>
      </c>
      <c r="F2217" s="24" t="s">
        <v>140</v>
      </c>
      <c r="G2217" s="13"/>
      <c r="H2217" s="13" t="s">
        <v>6</v>
      </c>
      <c r="I2217" s="34">
        <v>32</v>
      </c>
      <c r="J2217" s="34">
        <v>1</v>
      </c>
      <c r="K2217" s="34">
        <v>1</v>
      </c>
      <c r="L2217" s="34">
        <v>4</v>
      </c>
      <c r="M2217" s="24">
        <f t="shared" si="68"/>
        <v>3.125E-2</v>
      </c>
      <c r="N2217" s="24">
        <f t="shared" si="69"/>
        <v>1</v>
      </c>
      <c r="O2217" s="34">
        <v>1</v>
      </c>
    </row>
    <row r="2218" spans="1:15" ht="14.25" customHeight="1">
      <c r="A2218" s="23">
        <v>2018</v>
      </c>
      <c r="B2218" s="23" t="s">
        <v>2367</v>
      </c>
      <c r="C2218" s="13" t="s">
        <v>1886</v>
      </c>
      <c r="D2218" s="13" t="s">
        <v>120</v>
      </c>
      <c r="E2218" s="13" t="s">
        <v>2704</v>
      </c>
      <c r="F2218" s="24" t="s">
        <v>142</v>
      </c>
      <c r="G2218" s="13"/>
      <c r="H2218" s="13" t="s">
        <v>6</v>
      </c>
      <c r="I2218" s="34">
        <v>30</v>
      </c>
      <c r="J2218" s="34">
        <v>2</v>
      </c>
      <c r="K2218" s="34">
        <v>2</v>
      </c>
      <c r="L2218" s="34">
        <v>9</v>
      </c>
      <c r="M2218" s="24">
        <f t="shared" si="68"/>
        <v>6.6666666666666666E-2</v>
      </c>
      <c r="N2218" s="24">
        <f t="shared" si="69"/>
        <v>1</v>
      </c>
      <c r="O2218" s="34">
        <v>1</v>
      </c>
    </row>
    <row r="2219" spans="1:15" ht="14.25" customHeight="1">
      <c r="A2219" s="23">
        <v>2018</v>
      </c>
      <c r="B2219" s="23" t="s">
        <v>2367</v>
      </c>
      <c r="C2219" s="13" t="s">
        <v>1886</v>
      </c>
      <c r="D2219" s="13" t="s">
        <v>120</v>
      </c>
      <c r="E2219" s="13" t="s">
        <v>2704</v>
      </c>
      <c r="F2219" s="24" t="s">
        <v>143</v>
      </c>
      <c r="G2219" s="13"/>
      <c r="H2219" s="13" t="s">
        <v>6</v>
      </c>
      <c r="I2219" s="34">
        <v>1</v>
      </c>
      <c r="J2219" s="34">
        <v>1</v>
      </c>
      <c r="K2219" s="34">
        <v>1</v>
      </c>
      <c r="L2219" s="34">
        <v>2</v>
      </c>
      <c r="M2219" s="24">
        <f t="shared" si="68"/>
        <v>1</v>
      </c>
      <c r="N2219" s="24">
        <f t="shared" si="69"/>
        <v>1</v>
      </c>
      <c r="O2219" s="34">
        <v>0</v>
      </c>
    </row>
    <row r="2220" spans="1:15" ht="14.25" customHeight="1">
      <c r="A2220" s="23">
        <v>2018</v>
      </c>
      <c r="B2220" s="23" t="s">
        <v>2367</v>
      </c>
      <c r="C2220" s="13" t="s">
        <v>1886</v>
      </c>
      <c r="D2220" s="13" t="s">
        <v>120</v>
      </c>
      <c r="E2220" s="13" t="s">
        <v>2704</v>
      </c>
      <c r="F2220" s="24" t="s">
        <v>144</v>
      </c>
      <c r="G2220" s="13"/>
      <c r="H2220" s="13" t="s">
        <v>6</v>
      </c>
      <c r="I2220" s="34">
        <v>0</v>
      </c>
      <c r="J2220" s="34">
        <v>0</v>
      </c>
      <c r="K2220" s="34">
        <v>0</v>
      </c>
      <c r="L2220" s="34">
        <v>0</v>
      </c>
      <c r="M2220" s="24">
        <f t="shared" si="68"/>
        <v>0</v>
      </c>
      <c r="N2220" s="24">
        <f t="shared" si="69"/>
        <v>0</v>
      </c>
      <c r="O2220" s="34">
        <v>1</v>
      </c>
    </row>
    <row r="2221" spans="1:15" ht="14.25" customHeight="1">
      <c r="A2221" s="23">
        <v>2018</v>
      </c>
      <c r="B2221" s="23" t="s">
        <v>2367</v>
      </c>
      <c r="C2221" s="13" t="s">
        <v>1886</v>
      </c>
      <c r="D2221" s="13" t="s">
        <v>120</v>
      </c>
      <c r="E2221" s="13" t="s">
        <v>2704</v>
      </c>
      <c r="F2221" s="24" t="s">
        <v>146</v>
      </c>
      <c r="G2221" s="13"/>
      <c r="H2221" s="13" t="s">
        <v>6</v>
      </c>
      <c r="I2221" s="34">
        <v>8</v>
      </c>
      <c r="J2221" s="34">
        <v>2</v>
      </c>
      <c r="K2221" s="34">
        <v>1</v>
      </c>
      <c r="L2221" s="34">
        <v>2</v>
      </c>
      <c r="M2221" s="24">
        <f t="shared" si="68"/>
        <v>0.25</v>
      </c>
      <c r="N2221" s="24">
        <f t="shared" si="69"/>
        <v>0.5</v>
      </c>
      <c r="O2221" s="34">
        <v>2</v>
      </c>
    </row>
    <row r="2222" spans="1:15" ht="14.25" customHeight="1">
      <c r="A2222" s="23">
        <v>2018</v>
      </c>
      <c r="B2222" s="23" t="s">
        <v>2367</v>
      </c>
      <c r="C2222" s="13" t="s">
        <v>1886</v>
      </c>
      <c r="D2222" s="13" t="s">
        <v>120</v>
      </c>
      <c r="E2222" s="13" t="s">
        <v>2704</v>
      </c>
      <c r="F2222" s="24" t="s">
        <v>147</v>
      </c>
      <c r="G2222" s="13"/>
      <c r="H2222" s="13" t="s">
        <v>6</v>
      </c>
      <c r="I2222" s="34">
        <v>110</v>
      </c>
      <c r="J2222" s="34">
        <v>11</v>
      </c>
      <c r="K2222" s="34">
        <v>11</v>
      </c>
      <c r="L2222" s="34">
        <v>31</v>
      </c>
      <c r="M2222" s="24">
        <f t="shared" si="68"/>
        <v>0.1</v>
      </c>
      <c r="N2222" s="24">
        <f t="shared" si="69"/>
        <v>1</v>
      </c>
      <c r="O2222" s="34">
        <v>12</v>
      </c>
    </row>
    <row r="2223" spans="1:15" ht="14.25" customHeight="1">
      <c r="A2223" s="23">
        <v>2018</v>
      </c>
      <c r="B2223" s="23" t="s">
        <v>2367</v>
      </c>
      <c r="C2223" s="13" t="s">
        <v>1886</v>
      </c>
      <c r="D2223" s="13" t="s">
        <v>120</v>
      </c>
      <c r="E2223" s="13" t="s">
        <v>2704</v>
      </c>
      <c r="F2223" s="24" t="s">
        <v>148</v>
      </c>
      <c r="G2223" s="13"/>
      <c r="H2223" s="13" t="s">
        <v>6</v>
      </c>
      <c r="I2223" s="34">
        <v>2</v>
      </c>
      <c r="J2223" s="34">
        <v>2</v>
      </c>
      <c r="K2223" s="34">
        <v>2</v>
      </c>
      <c r="L2223" s="34">
        <v>2</v>
      </c>
      <c r="M2223" s="24">
        <f t="shared" si="68"/>
        <v>1</v>
      </c>
      <c r="N2223" s="24">
        <f t="shared" si="69"/>
        <v>1</v>
      </c>
      <c r="O2223" s="34">
        <v>2</v>
      </c>
    </row>
    <row r="2224" spans="1:15" ht="14.25" customHeight="1">
      <c r="A2224" s="23">
        <v>2018</v>
      </c>
      <c r="B2224" s="23" t="s">
        <v>2367</v>
      </c>
      <c r="C2224" s="13" t="s">
        <v>1886</v>
      </c>
      <c r="D2224" s="13" t="s">
        <v>120</v>
      </c>
      <c r="E2224" s="13" t="s">
        <v>2704</v>
      </c>
      <c r="F2224" s="24" t="s">
        <v>150</v>
      </c>
      <c r="G2224" s="13"/>
      <c r="H2224" s="13" t="s">
        <v>6</v>
      </c>
      <c r="I2224" s="34">
        <v>34</v>
      </c>
      <c r="J2224" s="34">
        <v>5</v>
      </c>
      <c r="K2224" s="34">
        <v>5</v>
      </c>
      <c r="L2224" s="34">
        <v>29</v>
      </c>
      <c r="M2224" s="24">
        <f t="shared" si="68"/>
        <v>0.14705882352941177</v>
      </c>
      <c r="N2224" s="24">
        <f t="shared" si="69"/>
        <v>1</v>
      </c>
      <c r="O2224" s="34">
        <v>5</v>
      </c>
    </row>
    <row r="2225" spans="1:15" ht="14.25" customHeight="1">
      <c r="A2225" s="23">
        <v>2018</v>
      </c>
      <c r="B2225" s="23" t="s">
        <v>2367</v>
      </c>
      <c r="C2225" s="13" t="s">
        <v>1886</v>
      </c>
      <c r="D2225" s="13" t="s">
        <v>120</v>
      </c>
      <c r="E2225" s="13" t="s">
        <v>2704</v>
      </c>
      <c r="F2225" s="24" t="s">
        <v>151</v>
      </c>
      <c r="G2225" s="13"/>
      <c r="H2225" s="13" t="s">
        <v>6</v>
      </c>
      <c r="I2225" s="34">
        <v>2</v>
      </c>
      <c r="J2225" s="34">
        <v>2</v>
      </c>
      <c r="K2225" s="34">
        <v>2</v>
      </c>
      <c r="L2225" s="34">
        <v>9</v>
      </c>
      <c r="M2225" s="24">
        <f t="shared" si="68"/>
        <v>1</v>
      </c>
      <c r="N2225" s="24">
        <f t="shared" si="69"/>
        <v>1</v>
      </c>
      <c r="O2225" s="34">
        <v>1</v>
      </c>
    </row>
    <row r="2226" spans="1:15" ht="14.25" customHeight="1">
      <c r="A2226" s="23">
        <v>2018</v>
      </c>
      <c r="B2226" s="23" t="s">
        <v>2367</v>
      </c>
      <c r="C2226" s="13" t="s">
        <v>1886</v>
      </c>
      <c r="D2226" s="13" t="s">
        <v>120</v>
      </c>
      <c r="E2226" s="13" t="s">
        <v>2704</v>
      </c>
      <c r="F2226" s="24" t="s">
        <v>152</v>
      </c>
      <c r="G2226" s="13"/>
      <c r="H2226" s="13" t="s">
        <v>6</v>
      </c>
      <c r="I2226" s="34">
        <v>0</v>
      </c>
      <c r="J2226" s="34">
        <v>0</v>
      </c>
      <c r="K2226" s="34">
        <v>0</v>
      </c>
      <c r="L2226" s="34">
        <v>8</v>
      </c>
      <c r="M2226" s="24">
        <f t="shared" si="68"/>
        <v>0</v>
      </c>
      <c r="N2226" s="24">
        <f t="shared" si="69"/>
        <v>0</v>
      </c>
      <c r="O2226" s="34">
        <v>0</v>
      </c>
    </row>
    <row r="2227" spans="1:15" ht="14.25" customHeight="1">
      <c r="A2227" s="23">
        <v>2018</v>
      </c>
      <c r="B2227" s="23" t="s">
        <v>2367</v>
      </c>
      <c r="C2227" s="13" t="s">
        <v>1886</v>
      </c>
      <c r="D2227" s="13" t="s">
        <v>120</v>
      </c>
      <c r="E2227" s="13" t="s">
        <v>2705</v>
      </c>
      <c r="F2227" s="24" t="s">
        <v>161</v>
      </c>
      <c r="G2227" s="13"/>
      <c r="H2227" s="13" t="s">
        <v>6</v>
      </c>
      <c r="I2227" s="34">
        <v>0</v>
      </c>
      <c r="J2227" s="34">
        <v>0</v>
      </c>
      <c r="K2227" s="34">
        <v>0</v>
      </c>
      <c r="L2227" s="34">
        <v>20</v>
      </c>
      <c r="M2227" s="24">
        <f t="shared" si="68"/>
        <v>0</v>
      </c>
      <c r="N2227" s="24">
        <f t="shared" si="69"/>
        <v>0</v>
      </c>
      <c r="O2227" s="34">
        <v>1</v>
      </c>
    </row>
    <row r="2228" spans="1:15" ht="14.25" customHeight="1">
      <c r="A2228" s="23">
        <v>2018</v>
      </c>
      <c r="B2228" s="23" t="s">
        <v>2367</v>
      </c>
      <c r="C2228" s="13" t="s">
        <v>1886</v>
      </c>
      <c r="D2228" s="13" t="s">
        <v>120</v>
      </c>
      <c r="E2228" s="13" t="s">
        <v>206</v>
      </c>
      <c r="F2228" s="24" t="s">
        <v>153</v>
      </c>
      <c r="G2228" s="13"/>
      <c r="H2228" s="13" t="s">
        <v>6</v>
      </c>
      <c r="I2228" s="34">
        <v>0</v>
      </c>
      <c r="J2228" s="34">
        <v>0</v>
      </c>
      <c r="K2228" s="34">
        <v>0</v>
      </c>
      <c r="L2228" s="34">
        <v>4</v>
      </c>
      <c r="M2228" s="24">
        <f t="shared" si="68"/>
        <v>0</v>
      </c>
      <c r="N2228" s="24">
        <f t="shared" si="69"/>
        <v>0</v>
      </c>
      <c r="O2228" s="34">
        <v>0</v>
      </c>
    </row>
    <row r="2229" spans="1:15" ht="14.25" customHeight="1">
      <c r="A2229" s="23">
        <v>2018</v>
      </c>
      <c r="B2229" s="23" t="s">
        <v>2367</v>
      </c>
      <c r="C2229" s="13" t="s">
        <v>1886</v>
      </c>
      <c r="D2229" s="13" t="s">
        <v>120</v>
      </c>
      <c r="E2229" s="13" t="s">
        <v>206</v>
      </c>
      <c r="F2229" s="24" t="s">
        <v>154</v>
      </c>
      <c r="G2229" s="13"/>
      <c r="H2229" s="13" t="s">
        <v>6</v>
      </c>
      <c r="I2229" s="34">
        <v>26</v>
      </c>
      <c r="J2229" s="34">
        <v>21</v>
      </c>
      <c r="K2229" s="34">
        <v>18</v>
      </c>
      <c r="L2229" s="34">
        <v>28</v>
      </c>
      <c r="M2229" s="24">
        <f t="shared" si="68"/>
        <v>0.80769230769230771</v>
      </c>
      <c r="N2229" s="24">
        <f t="shared" si="69"/>
        <v>0.8571428571428571</v>
      </c>
      <c r="O2229" s="34">
        <v>2</v>
      </c>
    </row>
    <row r="2230" spans="1:15" ht="14.25" customHeight="1">
      <c r="A2230" s="23">
        <v>2018</v>
      </c>
      <c r="B2230" s="23" t="s">
        <v>2367</v>
      </c>
      <c r="C2230" s="13" t="s">
        <v>1886</v>
      </c>
      <c r="D2230" s="13" t="s">
        <v>120</v>
      </c>
      <c r="E2230" s="13" t="s">
        <v>204</v>
      </c>
      <c r="F2230" s="24" t="s">
        <v>1482</v>
      </c>
      <c r="G2230" s="13"/>
      <c r="H2230" s="13" t="s">
        <v>6</v>
      </c>
      <c r="I2230" s="34">
        <v>1116</v>
      </c>
      <c r="J2230" s="34">
        <v>126</v>
      </c>
      <c r="K2230" s="34">
        <v>91</v>
      </c>
      <c r="L2230" s="34">
        <v>987</v>
      </c>
      <c r="M2230" s="24">
        <f t="shared" si="68"/>
        <v>0.11290322580645161</v>
      </c>
      <c r="N2230" s="24">
        <f t="shared" si="69"/>
        <v>0.72222222222222221</v>
      </c>
      <c r="O2230" s="34">
        <v>103</v>
      </c>
    </row>
    <row r="2231" spans="1:15" ht="14.25" customHeight="1">
      <c r="A2231" s="23">
        <v>2018</v>
      </c>
      <c r="B2231" s="23" t="s">
        <v>2367</v>
      </c>
      <c r="C2231" s="13" t="s">
        <v>1886</v>
      </c>
      <c r="D2231" s="13" t="s">
        <v>156</v>
      </c>
      <c r="E2231" s="13" t="s">
        <v>2705</v>
      </c>
      <c r="F2231" s="24" t="s">
        <v>157</v>
      </c>
      <c r="G2231" s="13"/>
      <c r="H2231" s="13" t="s">
        <v>6</v>
      </c>
      <c r="I2231" s="34">
        <v>0</v>
      </c>
      <c r="J2231" s="34">
        <v>0</v>
      </c>
      <c r="K2231" s="34">
        <v>0</v>
      </c>
      <c r="L2231" s="34">
        <v>0</v>
      </c>
      <c r="M2231" s="24">
        <f t="shared" si="68"/>
        <v>0</v>
      </c>
      <c r="N2231" s="24">
        <f t="shared" si="69"/>
        <v>0</v>
      </c>
      <c r="O2231" s="34">
        <v>2</v>
      </c>
    </row>
    <row r="2232" spans="1:15" ht="14.25" customHeight="1">
      <c r="A2232" s="23">
        <v>2018</v>
      </c>
      <c r="B2232" s="23" t="s">
        <v>2367</v>
      </c>
      <c r="C2232" s="13" t="s">
        <v>1886</v>
      </c>
      <c r="D2232" s="13" t="s">
        <v>156</v>
      </c>
      <c r="E2232" s="13" t="s">
        <v>2705</v>
      </c>
      <c r="F2232" s="24" t="s">
        <v>158</v>
      </c>
      <c r="G2232" s="13"/>
      <c r="H2232" s="13" t="s">
        <v>6</v>
      </c>
      <c r="I2232" s="34">
        <v>0</v>
      </c>
      <c r="J2232" s="34">
        <v>0</v>
      </c>
      <c r="K2232" s="34">
        <v>0</v>
      </c>
      <c r="L2232" s="34">
        <v>12</v>
      </c>
      <c r="M2232" s="24">
        <f t="shared" si="68"/>
        <v>0</v>
      </c>
      <c r="N2232" s="24">
        <f t="shared" si="69"/>
        <v>0</v>
      </c>
      <c r="O2232" s="34">
        <v>0</v>
      </c>
    </row>
    <row r="2233" spans="1:15" ht="14.25" customHeight="1">
      <c r="A2233" s="23">
        <v>2018</v>
      </c>
      <c r="B2233" s="23" t="s">
        <v>2367</v>
      </c>
      <c r="C2233" s="13" t="s">
        <v>1886</v>
      </c>
      <c r="D2233" s="13" t="s">
        <v>156</v>
      </c>
      <c r="E2233" s="13" t="s">
        <v>2705</v>
      </c>
      <c r="F2233" s="24" t="s">
        <v>159</v>
      </c>
      <c r="G2233" s="13"/>
      <c r="H2233" s="13" t="s">
        <v>6</v>
      </c>
      <c r="I2233" s="34">
        <v>0</v>
      </c>
      <c r="J2233" s="34">
        <v>0</v>
      </c>
      <c r="K2233" s="34">
        <v>0</v>
      </c>
      <c r="L2233" s="34">
        <v>14</v>
      </c>
      <c r="M2233" s="24">
        <f t="shared" si="68"/>
        <v>0</v>
      </c>
      <c r="N2233" s="24">
        <f t="shared" si="69"/>
        <v>0</v>
      </c>
      <c r="O2233" s="34">
        <v>0</v>
      </c>
    </row>
    <row r="2234" spans="1:15" ht="14.25" customHeight="1">
      <c r="A2234" s="23">
        <v>2018</v>
      </c>
      <c r="B2234" s="23" t="s">
        <v>2367</v>
      </c>
      <c r="C2234" s="13" t="s">
        <v>1886</v>
      </c>
      <c r="D2234" s="13" t="s">
        <v>156</v>
      </c>
      <c r="E2234" s="13" t="s">
        <v>2705</v>
      </c>
      <c r="F2234" s="24" t="s">
        <v>160</v>
      </c>
      <c r="G2234" s="13"/>
      <c r="H2234" s="13" t="s">
        <v>6</v>
      </c>
      <c r="I2234" s="34">
        <v>0</v>
      </c>
      <c r="J2234" s="34">
        <v>0</v>
      </c>
      <c r="K2234" s="34">
        <v>0</v>
      </c>
      <c r="L2234" s="34">
        <v>21</v>
      </c>
      <c r="M2234" s="24">
        <f t="shared" si="68"/>
        <v>0</v>
      </c>
      <c r="N2234" s="24">
        <f t="shared" si="69"/>
        <v>0</v>
      </c>
      <c r="O2234" s="34">
        <v>0</v>
      </c>
    </row>
    <row r="2235" spans="1:15" ht="14.25" customHeight="1">
      <c r="A2235" s="23">
        <v>2018</v>
      </c>
      <c r="B2235" s="23" t="s">
        <v>2367</v>
      </c>
      <c r="C2235" s="13" t="s">
        <v>1886</v>
      </c>
      <c r="D2235" s="13" t="s">
        <v>156</v>
      </c>
      <c r="E2235" s="13" t="s">
        <v>2705</v>
      </c>
      <c r="F2235" s="24" t="s">
        <v>162</v>
      </c>
      <c r="G2235" s="13"/>
      <c r="H2235" s="13" t="s">
        <v>6</v>
      </c>
      <c r="I2235" s="34">
        <v>0</v>
      </c>
      <c r="J2235" s="34">
        <v>0</v>
      </c>
      <c r="K2235" s="34">
        <v>0</v>
      </c>
      <c r="L2235" s="34">
        <v>24</v>
      </c>
      <c r="M2235" s="24">
        <f t="shared" si="68"/>
        <v>0</v>
      </c>
      <c r="N2235" s="24">
        <f t="shared" si="69"/>
        <v>0</v>
      </c>
      <c r="O2235" s="34">
        <v>0</v>
      </c>
    </row>
    <row r="2236" spans="1:15" ht="14.25" customHeight="1">
      <c r="A2236" s="23">
        <v>2018</v>
      </c>
      <c r="B2236" s="23" t="s">
        <v>2367</v>
      </c>
      <c r="C2236" s="13" t="s">
        <v>1886</v>
      </c>
      <c r="D2236" s="13" t="s">
        <v>156</v>
      </c>
      <c r="E2236" s="13" t="s">
        <v>2705</v>
      </c>
      <c r="F2236" s="24" t="s">
        <v>163</v>
      </c>
      <c r="G2236" s="13"/>
      <c r="H2236" s="13" t="s">
        <v>6</v>
      </c>
      <c r="I2236" s="34">
        <v>0</v>
      </c>
      <c r="J2236" s="34">
        <v>0</v>
      </c>
      <c r="K2236" s="34">
        <v>0</v>
      </c>
      <c r="L2236" s="34">
        <v>28</v>
      </c>
      <c r="M2236" s="24">
        <f t="shared" si="68"/>
        <v>0</v>
      </c>
      <c r="N2236" s="24">
        <f t="shared" si="69"/>
        <v>0</v>
      </c>
      <c r="O2236" s="34">
        <v>12</v>
      </c>
    </row>
    <row r="2237" spans="1:15" ht="14.25" customHeight="1">
      <c r="A2237" s="23">
        <v>2018</v>
      </c>
      <c r="B2237" s="23" t="s">
        <v>2367</v>
      </c>
      <c r="C2237" s="13" t="s">
        <v>1886</v>
      </c>
      <c r="D2237" s="13" t="s">
        <v>156</v>
      </c>
      <c r="E2237" s="13" t="s">
        <v>204</v>
      </c>
      <c r="F2237" s="24" t="s">
        <v>1483</v>
      </c>
      <c r="G2237" s="13"/>
      <c r="H2237" s="13" t="s">
        <v>6</v>
      </c>
      <c r="I2237" s="34">
        <v>77</v>
      </c>
      <c r="J2237" s="34">
        <v>52</v>
      </c>
      <c r="K2237" s="34">
        <v>36</v>
      </c>
      <c r="L2237" s="34">
        <v>447</v>
      </c>
      <c r="M2237" s="24">
        <f t="shared" si="68"/>
        <v>0.67532467532467533</v>
      </c>
      <c r="N2237" s="24">
        <f t="shared" si="69"/>
        <v>0.69230769230769229</v>
      </c>
      <c r="O2237" s="34">
        <v>44</v>
      </c>
    </row>
    <row r="2238" spans="1:15" ht="14.25" customHeight="1">
      <c r="A2238" s="23">
        <v>2018</v>
      </c>
      <c r="B2238" s="23" t="s">
        <v>2367</v>
      </c>
      <c r="C2238" s="13" t="s">
        <v>1886</v>
      </c>
      <c r="D2238" s="13" t="s">
        <v>164</v>
      </c>
      <c r="E2238" s="13" t="s">
        <v>207</v>
      </c>
      <c r="F2238" s="24" t="s">
        <v>166</v>
      </c>
      <c r="G2238" s="13"/>
      <c r="H2238" s="13" t="s">
        <v>6</v>
      </c>
      <c r="I2238" s="34">
        <v>0</v>
      </c>
      <c r="J2238" s="34">
        <v>0</v>
      </c>
      <c r="K2238" s="34">
        <v>0</v>
      </c>
      <c r="L2238" s="34">
        <v>2</v>
      </c>
      <c r="M2238" s="24">
        <f t="shared" si="68"/>
        <v>0</v>
      </c>
      <c r="N2238" s="24">
        <f t="shared" si="69"/>
        <v>0</v>
      </c>
      <c r="O2238" s="34">
        <v>0</v>
      </c>
    </row>
    <row r="2239" spans="1:15" ht="14.25" customHeight="1">
      <c r="A2239" s="23">
        <v>2018</v>
      </c>
      <c r="B2239" s="23" t="s">
        <v>2367</v>
      </c>
      <c r="C2239" s="13" t="s">
        <v>1886</v>
      </c>
      <c r="D2239" s="13" t="s">
        <v>164</v>
      </c>
      <c r="E2239" s="13" t="s">
        <v>206</v>
      </c>
      <c r="F2239" s="24" t="s">
        <v>1923</v>
      </c>
      <c r="G2239" s="13"/>
      <c r="H2239" s="13" t="s">
        <v>6</v>
      </c>
      <c r="I2239" s="34">
        <v>11</v>
      </c>
      <c r="J2239" s="34">
        <v>8</v>
      </c>
      <c r="K2239" s="34">
        <v>6</v>
      </c>
      <c r="L2239" s="34">
        <v>6</v>
      </c>
      <c r="M2239" s="24">
        <f t="shared" si="68"/>
        <v>0.72727272727272729</v>
      </c>
      <c r="N2239" s="24">
        <f t="shared" si="69"/>
        <v>0.75</v>
      </c>
      <c r="O2239" s="34">
        <v>0</v>
      </c>
    </row>
    <row r="2240" spans="1:15" ht="14.25" customHeight="1">
      <c r="A2240" s="23">
        <v>2018</v>
      </c>
      <c r="B2240" s="23" t="s">
        <v>2367</v>
      </c>
      <c r="C2240" s="13" t="s">
        <v>1886</v>
      </c>
      <c r="D2240" s="13" t="s">
        <v>164</v>
      </c>
      <c r="E2240" s="13" t="s">
        <v>206</v>
      </c>
      <c r="F2240" s="24" t="s">
        <v>165</v>
      </c>
      <c r="G2240" s="13"/>
      <c r="H2240" s="13" t="s">
        <v>6</v>
      </c>
      <c r="I2240" s="34">
        <v>31</v>
      </c>
      <c r="J2240" s="34">
        <v>25</v>
      </c>
      <c r="K2240" s="34">
        <v>23</v>
      </c>
      <c r="L2240" s="34">
        <v>48</v>
      </c>
      <c r="M2240" s="24">
        <f t="shared" si="68"/>
        <v>0.80645161290322576</v>
      </c>
      <c r="N2240" s="24">
        <f t="shared" si="69"/>
        <v>0.92</v>
      </c>
      <c r="O2240" s="34">
        <v>14</v>
      </c>
    </row>
    <row r="2241" spans="1:15" ht="14.25" customHeight="1">
      <c r="A2241" s="23">
        <v>2018</v>
      </c>
      <c r="B2241" s="23" t="s">
        <v>2367</v>
      </c>
      <c r="C2241" s="13" t="s">
        <v>1886</v>
      </c>
      <c r="D2241" s="13" t="s">
        <v>164</v>
      </c>
      <c r="E2241" s="13" t="s">
        <v>204</v>
      </c>
      <c r="F2241" s="24" t="s">
        <v>584</v>
      </c>
      <c r="G2241" s="13"/>
      <c r="H2241" s="13" t="s">
        <v>6</v>
      </c>
      <c r="I2241" s="34">
        <v>298</v>
      </c>
      <c r="J2241" s="34">
        <v>167</v>
      </c>
      <c r="K2241" s="34">
        <v>95</v>
      </c>
      <c r="L2241" s="34">
        <v>919</v>
      </c>
      <c r="M2241" s="24">
        <f t="shared" si="68"/>
        <v>0.56040268456375841</v>
      </c>
      <c r="N2241" s="24">
        <f t="shared" si="69"/>
        <v>0.56886227544910184</v>
      </c>
      <c r="O2241" s="34">
        <v>100</v>
      </c>
    </row>
    <row r="2242" spans="1:15" ht="14.25" customHeight="1">
      <c r="A2242" s="23">
        <v>2018</v>
      </c>
      <c r="B2242" s="23" t="s">
        <v>2367</v>
      </c>
      <c r="C2242" s="13" t="s">
        <v>1886</v>
      </c>
      <c r="D2242" s="13" t="s">
        <v>167</v>
      </c>
      <c r="E2242" s="13" t="s">
        <v>207</v>
      </c>
      <c r="F2242" s="24" t="s">
        <v>170</v>
      </c>
      <c r="G2242" s="13"/>
      <c r="H2242" s="13" t="s">
        <v>6</v>
      </c>
      <c r="I2242" s="34">
        <v>2</v>
      </c>
      <c r="J2242" s="34">
        <v>1</v>
      </c>
      <c r="K2242" s="34">
        <v>1</v>
      </c>
      <c r="L2242" s="34">
        <v>25</v>
      </c>
      <c r="M2242" s="24">
        <f t="shared" ref="M2242:M2305" si="70">+IFERROR(J2242/I2242,0)</f>
        <v>0.5</v>
      </c>
      <c r="N2242" s="24">
        <f t="shared" ref="N2242:N2305" si="71">+IFERROR(K2242/J2242,0)</f>
        <v>1</v>
      </c>
      <c r="O2242" s="34">
        <v>1</v>
      </c>
    </row>
    <row r="2243" spans="1:15" ht="14.25" customHeight="1">
      <c r="A2243" s="23">
        <v>2018</v>
      </c>
      <c r="B2243" s="23" t="s">
        <v>2367</v>
      </c>
      <c r="C2243" s="13" t="s">
        <v>1886</v>
      </c>
      <c r="D2243" s="13" t="s">
        <v>167</v>
      </c>
      <c r="E2243" s="13" t="s">
        <v>206</v>
      </c>
      <c r="F2243" s="24" t="s">
        <v>169</v>
      </c>
      <c r="G2243" s="13"/>
      <c r="H2243" s="13" t="s">
        <v>6</v>
      </c>
      <c r="I2243" s="34">
        <v>9</v>
      </c>
      <c r="J2243" s="34">
        <v>8</v>
      </c>
      <c r="K2243" s="34">
        <v>6</v>
      </c>
      <c r="L2243" s="34">
        <v>36</v>
      </c>
      <c r="M2243" s="24">
        <f t="shared" si="70"/>
        <v>0.88888888888888884</v>
      </c>
      <c r="N2243" s="24">
        <f t="shared" si="71"/>
        <v>0.75</v>
      </c>
      <c r="O2243" s="34">
        <v>6</v>
      </c>
    </row>
    <row r="2244" spans="1:15" ht="14.25" customHeight="1">
      <c r="A2244" s="23">
        <v>2018</v>
      </c>
      <c r="B2244" s="23" t="s">
        <v>2367</v>
      </c>
      <c r="C2244" s="13" t="s">
        <v>1886</v>
      </c>
      <c r="D2244" s="13" t="s">
        <v>167</v>
      </c>
      <c r="E2244" s="13" t="s">
        <v>204</v>
      </c>
      <c r="F2244" s="24" t="s">
        <v>982</v>
      </c>
      <c r="G2244" s="13"/>
      <c r="H2244" s="13" t="s">
        <v>195</v>
      </c>
      <c r="I2244" s="34">
        <v>78</v>
      </c>
      <c r="J2244" s="34">
        <v>73</v>
      </c>
      <c r="K2244" s="34">
        <v>65</v>
      </c>
      <c r="L2244" s="34">
        <v>142</v>
      </c>
      <c r="M2244" s="24">
        <f t="shared" si="70"/>
        <v>0.9358974358974359</v>
      </c>
      <c r="N2244" s="24">
        <f t="shared" si="71"/>
        <v>0.8904109589041096</v>
      </c>
      <c r="O2244" s="34">
        <v>32</v>
      </c>
    </row>
    <row r="2245" spans="1:15" ht="14.25" customHeight="1">
      <c r="A2245" s="23">
        <v>2018</v>
      </c>
      <c r="B2245" s="23" t="s">
        <v>2367</v>
      </c>
      <c r="C2245" s="13" t="s">
        <v>1886</v>
      </c>
      <c r="D2245" s="13" t="s">
        <v>167</v>
      </c>
      <c r="E2245" s="13" t="s">
        <v>204</v>
      </c>
      <c r="F2245" s="24" t="s">
        <v>168</v>
      </c>
      <c r="G2245" s="13"/>
      <c r="H2245" s="13" t="s">
        <v>6</v>
      </c>
      <c r="I2245" s="34">
        <v>33</v>
      </c>
      <c r="J2245" s="34">
        <v>33</v>
      </c>
      <c r="K2245" s="34">
        <v>28</v>
      </c>
      <c r="L2245" s="34">
        <v>116</v>
      </c>
      <c r="M2245" s="24">
        <f t="shared" si="70"/>
        <v>1</v>
      </c>
      <c r="N2245" s="24">
        <f t="shared" si="71"/>
        <v>0.84848484848484851</v>
      </c>
      <c r="O2245" s="34">
        <v>7</v>
      </c>
    </row>
    <row r="2246" spans="1:15" ht="14.25" customHeight="1">
      <c r="A2246" s="23">
        <v>2018</v>
      </c>
      <c r="B2246" s="23" t="s">
        <v>2367</v>
      </c>
      <c r="C2246" s="13" t="s">
        <v>1886</v>
      </c>
      <c r="D2246" s="13" t="s">
        <v>167</v>
      </c>
      <c r="E2246" s="13" t="s">
        <v>204</v>
      </c>
      <c r="F2246" s="24" t="s">
        <v>1479</v>
      </c>
      <c r="G2246" s="13"/>
      <c r="H2246" s="13" t="s">
        <v>6</v>
      </c>
      <c r="I2246" s="34">
        <v>15</v>
      </c>
      <c r="J2246" s="34">
        <v>13</v>
      </c>
      <c r="K2246" s="34">
        <v>13</v>
      </c>
      <c r="L2246" s="34">
        <v>101</v>
      </c>
      <c r="M2246" s="24">
        <f t="shared" si="70"/>
        <v>0.8666666666666667</v>
      </c>
      <c r="N2246" s="24">
        <f t="shared" si="71"/>
        <v>1</v>
      </c>
      <c r="O2246" s="34">
        <v>9</v>
      </c>
    </row>
    <row r="2247" spans="1:15" ht="14.25" customHeight="1">
      <c r="A2247" s="23">
        <v>2018</v>
      </c>
      <c r="B2247" s="23" t="s">
        <v>2367</v>
      </c>
      <c r="C2247" s="13" t="s">
        <v>1886</v>
      </c>
      <c r="D2247" s="13" t="s">
        <v>171</v>
      </c>
      <c r="E2247" s="13" t="s">
        <v>206</v>
      </c>
      <c r="F2247" s="24" t="s">
        <v>173</v>
      </c>
      <c r="G2247" s="13"/>
      <c r="H2247" s="13" t="s">
        <v>6</v>
      </c>
      <c r="I2247" s="34">
        <v>17</v>
      </c>
      <c r="J2247" s="34">
        <v>16</v>
      </c>
      <c r="K2247" s="34">
        <v>14</v>
      </c>
      <c r="L2247" s="34">
        <v>39</v>
      </c>
      <c r="M2247" s="24">
        <f t="shared" si="70"/>
        <v>0.94117647058823528</v>
      </c>
      <c r="N2247" s="24">
        <f t="shared" si="71"/>
        <v>0.875</v>
      </c>
      <c r="O2247" s="34">
        <v>9</v>
      </c>
    </row>
    <row r="2248" spans="1:15" ht="14.25" customHeight="1">
      <c r="A2248" s="23">
        <v>2018</v>
      </c>
      <c r="B2248" s="23" t="s">
        <v>2367</v>
      </c>
      <c r="C2248" s="13" t="s">
        <v>1886</v>
      </c>
      <c r="D2248" s="13" t="s">
        <v>848</v>
      </c>
      <c r="E2248" s="13" t="s">
        <v>206</v>
      </c>
      <c r="F2248" s="24" t="s">
        <v>40</v>
      </c>
      <c r="G2248" s="13"/>
      <c r="H2248" s="13" t="s">
        <v>6</v>
      </c>
      <c r="I2248" s="34">
        <v>14</v>
      </c>
      <c r="J2248" s="34">
        <v>14</v>
      </c>
      <c r="K2248" s="34">
        <v>5</v>
      </c>
      <c r="L2248" s="34">
        <v>22</v>
      </c>
      <c r="M2248" s="24">
        <f t="shared" si="70"/>
        <v>1</v>
      </c>
      <c r="N2248" s="24">
        <f t="shared" si="71"/>
        <v>0.35714285714285715</v>
      </c>
      <c r="O2248" s="34">
        <v>2</v>
      </c>
    </row>
    <row r="2249" spans="1:15" ht="14.25" customHeight="1">
      <c r="A2249" s="23">
        <v>2018</v>
      </c>
      <c r="B2249" s="23" t="s">
        <v>2367</v>
      </c>
      <c r="C2249" s="13" t="s">
        <v>514</v>
      </c>
      <c r="D2249" s="13" t="s">
        <v>184</v>
      </c>
      <c r="E2249" s="13" t="s">
        <v>2704</v>
      </c>
      <c r="F2249" s="24" t="s">
        <v>135</v>
      </c>
      <c r="G2249" s="13"/>
      <c r="H2249" s="13" t="s">
        <v>6</v>
      </c>
      <c r="I2249" s="34">
        <v>19</v>
      </c>
      <c r="J2249" s="34">
        <v>6</v>
      </c>
      <c r="K2249" s="34">
        <v>6</v>
      </c>
      <c r="L2249" s="34">
        <v>15</v>
      </c>
      <c r="M2249" s="24">
        <f t="shared" si="70"/>
        <v>0.31578947368421051</v>
      </c>
      <c r="N2249" s="24">
        <f t="shared" si="71"/>
        <v>1</v>
      </c>
      <c r="O2249" s="34">
        <v>0</v>
      </c>
    </row>
    <row r="2250" spans="1:15" ht="14.25" customHeight="1">
      <c r="A2250" s="23">
        <v>2018</v>
      </c>
      <c r="B2250" s="23" t="s">
        <v>2367</v>
      </c>
      <c r="C2250" s="13" t="s">
        <v>514</v>
      </c>
      <c r="D2250" s="13" t="s">
        <v>184</v>
      </c>
      <c r="E2250" s="13" t="s">
        <v>2704</v>
      </c>
      <c r="F2250" s="24" t="s">
        <v>136</v>
      </c>
      <c r="G2250" s="13"/>
      <c r="H2250" s="13" t="s">
        <v>6</v>
      </c>
      <c r="I2250" s="34">
        <v>16</v>
      </c>
      <c r="J2250" s="34">
        <v>6</v>
      </c>
      <c r="K2250" s="34">
        <v>6</v>
      </c>
      <c r="L2250" s="34">
        <v>11</v>
      </c>
      <c r="M2250" s="24">
        <f t="shared" si="70"/>
        <v>0.375</v>
      </c>
      <c r="N2250" s="24">
        <f t="shared" si="71"/>
        <v>1</v>
      </c>
      <c r="O2250" s="34">
        <v>0</v>
      </c>
    </row>
    <row r="2251" spans="1:15" ht="14.25" customHeight="1">
      <c r="A2251" s="23">
        <v>2018</v>
      </c>
      <c r="B2251" s="23" t="s">
        <v>2367</v>
      </c>
      <c r="C2251" s="13" t="s">
        <v>514</v>
      </c>
      <c r="D2251" s="13" t="s">
        <v>184</v>
      </c>
      <c r="E2251" s="13" t="s">
        <v>2704</v>
      </c>
      <c r="F2251" s="24" t="s">
        <v>142</v>
      </c>
      <c r="G2251" s="13"/>
      <c r="H2251" s="13" t="s">
        <v>6</v>
      </c>
      <c r="I2251" s="34">
        <v>36</v>
      </c>
      <c r="J2251" s="34">
        <v>3</v>
      </c>
      <c r="K2251" s="34">
        <v>3</v>
      </c>
      <c r="L2251" s="34">
        <v>11</v>
      </c>
      <c r="M2251" s="24">
        <f t="shared" si="70"/>
        <v>8.3333333333333329E-2</v>
      </c>
      <c r="N2251" s="24">
        <f t="shared" si="71"/>
        <v>1</v>
      </c>
      <c r="O2251" s="34">
        <v>0</v>
      </c>
    </row>
    <row r="2252" spans="1:15" ht="14.25" customHeight="1">
      <c r="A2252" s="23">
        <v>2018</v>
      </c>
      <c r="B2252" s="23" t="s">
        <v>2367</v>
      </c>
      <c r="C2252" s="13" t="s">
        <v>514</v>
      </c>
      <c r="D2252" s="13" t="s">
        <v>184</v>
      </c>
      <c r="E2252" s="13" t="s">
        <v>206</v>
      </c>
      <c r="F2252" s="24" t="s">
        <v>40</v>
      </c>
      <c r="G2252" s="13"/>
      <c r="H2252" s="13" t="s">
        <v>6</v>
      </c>
      <c r="I2252" s="34">
        <v>33</v>
      </c>
      <c r="J2252" s="34">
        <v>30</v>
      </c>
      <c r="K2252" s="34">
        <v>22</v>
      </c>
      <c r="L2252" s="34">
        <v>44</v>
      </c>
      <c r="M2252" s="24">
        <f t="shared" si="70"/>
        <v>0.90909090909090906</v>
      </c>
      <c r="N2252" s="24">
        <f t="shared" si="71"/>
        <v>0.73333333333333328</v>
      </c>
      <c r="O2252" s="34">
        <v>13</v>
      </c>
    </row>
    <row r="2253" spans="1:15" ht="14.25" customHeight="1">
      <c r="A2253" s="23">
        <v>2018</v>
      </c>
      <c r="B2253" s="23" t="s">
        <v>2367</v>
      </c>
      <c r="C2253" s="13" t="s">
        <v>514</v>
      </c>
      <c r="D2253" s="13" t="s">
        <v>184</v>
      </c>
      <c r="E2253" s="13" t="s">
        <v>204</v>
      </c>
      <c r="F2253" s="24" t="s">
        <v>1465</v>
      </c>
      <c r="G2253" s="13"/>
      <c r="H2253" s="13" t="s">
        <v>6</v>
      </c>
      <c r="I2253" s="34">
        <v>43</v>
      </c>
      <c r="J2253" s="34">
        <v>41</v>
      </c>
      <c r="K2253" s="34">
        <v>32</v>
      </c>
      <c r="L2253" s="34">
        <v>83</v>
      </c>
      <c r="M2253" s="24">
        <f t="shared" si="70"/>
        <v>0.95348837209302328</v>
      </c>
      <c r="N2253" s="24">
        <f t="shared" si="71"/>
        <v>0.78048780487804881</v>
      </c>
      <c r="O2253" s="34">
        <v>0</v>
      </c>
    </row>
    <row r="2254" spans="1:15" ht="14.25" customHeight="1">
      <c r="A2254" s="23">
        <v>2018</v>
      </c>
      <c r="B2254" s="23" t="s">
        <v>2367</v>
      </c>
      <c r="C2254" s="13" t="s">
        <v>514</v>
      </c>
      <c r="D2254" s="13" t="s">
        <v>184</v>
      </c>
      <c r="E2254" s="13" t="s">
        <v>204</v>
      </c>
      <c r="F2254" s="24" t="s">
        <v>1482</v>
      </c>
      <c r="G2254" s="13"/>
      <c r="H2254" s="13" t="s">
        <v>6</v>
      </c>
      <c r="I2254" s="34">
        <v>251</v>
      </c>
      <c r="J2254" s="34">
        <v>117</v>
      </c>
      <c r="K2254" s="34">
        <v>76</v>
      </c>
      <c r="L2254" s="34">
        <v>803</v>
      </c>
      <c r="M2254" s="24">
        <f t="shared" si="70"/>
        <v>0.46613545816733065</v>
      </c>
      <c r="N2254" s="24">
        <f t="shared" si="71"/>
        <v>0.6495726495726496</v>
      </c>
      <c r="O2254" s="34">
        <v>44</v>
      </c>
    </row>
    <row r="2255" spans="1:15" ht="14.25" customHeight="1">
      <c r="A2255" s="23">
        <v>2018</v>
      </c>
      <c r="B2255" s="23" t="s">
        <v>2367</v>
      </c>
      <c r="C2255" s="13" t="s">
        <v>514</v>
      </c>
      <c r="D2255" s="13" t="s">
        <v>184</v>
      </c>
      <c r="E2255" s="13" t="s">
        <v>204</v>
      </c>
      <c r="F2255" s="24" t="s">
        <v>1476</v>
      </c>
      <c r="G2255" s="13"/>
      <c r="H2255" s="13" t="s">
        <v>6</v>
      </c>
      <c r="I2255" s="34">
        <v>95</v>
      </c>
      <c r="J2255" s="34">
        <v>69</v>
      </c>
      <c r="K2255" s="34">
        <v>61</v>
      </c>
      <c r="L2255" s="34">
        <v>170</v>
      </c>
      <c r="M2255" s="24">
        <f t="shared" si="70"/>
        <v>0.72631578947368425</v>
      </c>
      <c r="N2255" s="24">
        <f t="shared" si="71"/>
        <v>0.88405797101449279</v>
      </c>
      <c r="O2255" s="34">
        <v>0</v>
      </c>
    </row>
    <row r="2256" spans="1:15" ht="14.25" customHeight="1">
      <c r="A2256" s="23">
        <v>2018</v>
      </c>
      <c r="B2256" s="23" t="s">
        <v>2367</v>
      </c>
      <c r="C2256" s="13" t="s">
        <v>514</v>
      </c>
      <c r="D2256" s="13" t="s">
        <v>23</v>
      </c>
      <c r="E2256" s="13" t="s">
        <v>207</v>
      </c>
      <c r="F2256" s="24" t="s">
        <v>2115</v>
      </c>
      <c r="G2256" s="13"/>
      <c r="H2256" s="13" t="s">
        <v>6</v>
      </c>
      <c r="I2256" s="34">
        <v>11</v>
      </c>
      <c r="J2256" s="34">
        <v>10</v>
      </c>
      <c r="K2256" s="34">
        <v>6</v>
      </c>
      <c r="L2256" s="34">
        <v>8</v>
      </c>
      <c r="M2256" s="24">
        <f t="shared" si="70"/>
        <v>0.90909090909090906</v>
      </c>
      <c r="N2256" s="24">
        <f t="shared" si="71"/>
        <v>0.6</v>
      </c>
      <c r="O2256" s="34">
        <v>0</v>
      </c>
    </row>
    <row r="2257" spans="1:15" ht="14.25" customHeight="1">
      <c r="A2257" s="23">
        <v>2018</v>
      </c>
      <c r="B2257" s="23" t="s">
        <v>2367</v>
      </c>
      <c r="C2257" s="13" t="s">
        <v>514</v>
      </c>
      <c r="D2257" s="13" t="s">
        <v>23</v>
      </c>
      <c r="E2257" s="13" t="s">
        <v>205</v>
      </c>
      <c r="F2257" s="24" t="s">
        <v>174</v>
      </c>
      <c r="G2257" s="13"/>
      <c r="H2257" s="13" t="s">
        <v>6</v>
      </c>
      <c r="I2257" s="34">
        <v>25</v>
      </c>
      <c r="J2257" s="34">
        <v>21</v>
      </c>
      <c r="K2257" s="34">
        <v>17</v>
      </c>
      <c r="L2257" s="34">
        <v>38</v>
      </c>
      <c r="M2257" s="24">
        <f t="shared" si="70"/>
        <v>0.84</v>
      </c>
      <c r="N2257" s="24">
        <f t="shared" si="71"/>
        <v>0.80952380952380953</v>
      </c>
      <c r="O2257" s="34">
        <v>15</v>
      </c>
    </row>
    <row r="2258" spans="1:15" ht="14.25" customHeight="1">
      <c r="A2258" s="23">
        <v>2018</v>
      </c>
      <c r="B2258" s="23" t="s">
        <v>2367</v>
      </c>
      <c r="C2258" s="13" t="s">
        <v>514</v>
      </c>
      <c r="D2258" s="13" t="s">
        <v>23</v>
      </c>
      <c r="E2258" s="13" t="s">
        <v>205</v>
      </c>
      <c r="F2258" s="24" t="s">
        <v>25</v>
      </c>
      <c r="G2258" s="13"/>
      <c r="H2258" s="13" t="s">
        <v>6</v>
      </c>
      <c r="I2258" s="34">
        <v>1</v>
      </c>
      <c r="J2258" s="34">
        <v>0</v>
      </c>
      <c r="K2258" s="34">
        <v>0</v>
      </c>
      <c r="L2258" s="34">
        <v>0</v>
      </c>
      <c r="M2258" s="24">
        <f t="shared" si="70"/>
        <v>0</v>
      </c>
      <c r="N2258" s="24">
        <f t="shared" si="71"/>
        <v>0</v>
      </c>
      <c r="O2258" s="34">
        <v>10</v>
      </c>
    </row>
    <row r="2259" spans="1:15" ht="14.25" customHeight="1">
      <c r="A2259" s="23">
        <v>2018</v>
      </c>
      <c r="B2259" s="23" t="s">
        <v>2367</v>
      </c>
      <c r="C2259" s="13" t="s">
        <v>514</v>
      </c>
      <c r="D2259" s="13" t="s">
        <v>23</v>
      </c>
      <c r="E2259" s="13" t="s">
        <v>205</v>
      </c>
      <c r="F2259" s="24" t="s">
        <v>175</v>
      </c>
      <c r="G2259" s="13"/>
      <c r="H2259" s="13" t="s">
        <v>6</v>
      </c>
      <c r="I2259" s="34">
        <v>43</v>
      </c>
      <c r="J2259" s="34">
        <v>38</v>
      </c>
      <c r="K2259" s="34">
        <v>21</v>
      </c>
      <c r="L2259" s="34">
        <v>44</v>
      </c>
      <c r="M2259" s="24">
        <f t="shared" si="70"/>
        <v>0.88372093023255816</v>
      </c>
      <c r="N2259" s="24">
        <f t="shared" si="71"/>
        <v>0.55263157894736847</v>
      </c>
      <c r="O2259" s="34">
        <v>26</v>
      </c>
    </row>
    <row r="2260" spans="1:15" ht="14.25" customHeight="1">
      <c r="A2260" s="23">
        <v>2018</v>
      </c>
      <c r="B2260" s="23" t="s">
        <v>2367</v>
      </c>
      <c r="C2260" s="13" t="s">
        <v>514</v>
      </c>
      <c r="D2260" s="13" t="s">
        <v>23</v>
      </c>
      <c r="E2260" s="13" t="s">
        <v>205</v>
      </c>
      <c r="F2260" s="24" t="s">
        <v>176</v>
      </c>
      <c r="G2260" s="13"/>
      <c r="H2260" s="13" t="s">
        <v>6</v>
      </c>
      <c r="I2260" s="34">
        <v>38</v>
      </c>
      <c r="J2260" s="34">
        <v>36</v>
      </c>
      <c r="K2260" s="34">
        <v>29</v>
      </c>
      <c r="L2260" s="34">
        <v>65</v>
      </c>
      <c r="M2260" s="24">
        <f t="shared" si="70"/>
        <v>0.94736842105263153</v>
      </c>
      <c r="N2260" s="24">
        <f t="shared" si="71"/>
        <v>0.80555555555555558</v>
      </c>
      <c r="O2260" s="34">
        <v>34</v>
      </c>
    </row>
    <row r="2261" spans="1:15" ht="14.25" customHeight="1">
      <c r="A2261" s="23">
        <v>2018</v>
      </c>
      <c r="B2261" s="23" t="s">
        <v>2367</v>
      </c>
      <c r="C2261" s="13" t="s">
        <v>514</v>
      </c>
      <c r="D2261" s="13" t="s">
        <v>23</v>
      </c>
      <c r="E2261" s="13" t="s">
        <v>205</v>
      </c>
      <c r="F2261" s="24" t="s">
        <v>177</v>
      </c>
      <c r="G2261" s="13"/>
      <c r="H2261" s="13" t="s">
        <v>6</v>
      </c>
      <c r="I2261" s="34">
        <v>21</v>
      </c>
      <c r="J2261" s="34">
        <v>20</v>
      </c>
      <c r="K2261" s="34">
        <v>20</v>
      </c>
      <c r="L2261" s="34">
        <v>39</v>
      </c>
      <c r="M2261" s="24">
        <f t="shared" si="70"/>
        <v>0.95238095238095233</v>
      </c>
      <c r="N2261" s="24">
        <f t="shared" si="71"/>
        <v>1</v>
      </c>
      <c r="O2261" s="34">
        <v>16</v>
      </c>
    </row>
    <row r="2262" spans="1:15" ht="14.25" customHeight="1">
      <c r="A2262" s="23">
        <v>2018</v>
      </c>
      <c r="B2262" s="23" t="s">
        <v>2367</v>
      </c>
      <c r="C2262" s="13" t="s">
        <v>514</v>
      </c>
      <c r="D2262" s="13" t="s">
        <v>23</v>
      </c>
      <c r="E2262" s="13" t="s">
        <v>205</v>
      </c>
      <c r="F2262" s="24" t="s">
        <v>178</v>
      </c>
      <c r="G2262" s="13"/>
      <c r="H2262" s="13" t="s">
        <v>6</v>
      </c>
      <c r="I2262" s="34">
        <v>0</v>
      </c>
      <c r="J2262" s="34">
        <v>0</v>
      </c>
      <c r="K2262" s="34">
        <v>0</v>
      </c>
      <c r="L2262" s="34">
        <v>0</v>
      </c>
      <c r="M2262" s="24">
        <f t="shared" si="70"/>
        <v>0</v>
      </c>
      <c r="N2262" s="24">
        <f t="shared" si="71"/>
        <v>0</v>
      </c>
      <c r="O2262" s="34">
        <v>7</v>
      </c>
    </row>
    <row r="2263" spans="1:15" ht="14.25" customHeight="1">
      <c r="A2263" s="23">
        <v>2018</v>
      </c>
      <c r="B2263" s="23" t="s">
        <v>2367</v>
      </c>
      <c r="C2263" s="13" t="s">
        <v>514</v>
      </c>
      <c r="D2263" s="13" t="s">
        <v>23</v>
      </c>
      <c r="E2263" s="13" t="s">
        <v>205</v>
      </c>
      <c r="F2263" s="24" t="s">
        <v>179</v>
      </c>
      <c r="G2263" s="13"/>
      <c r="H2263" s="13" t="s">
        <v>6</v>
      </c>
      <c r="I2263" s="34">
        <v>13</v>
      </c>
      <c r="J2263" s="34">
        <v>12</v>
      </c>
      <c r="K2263" s="34">
        <v>10</v>
      </c>
      <c r="L2263" s="34">
        <v>10</v>
      </c>
      <c r="M2263" s="24">
        <f t="shared" si="70"/>
        <v>0.92307692307692313</v>
      </c>
      <c r="N2263" s="24">
        <f t="shared" si="71"/>
        <v>0.83333333333333337</v>
      </c>
      <c r="O2263" s="34">
        <v>0</v>
      </c>
    </row>
    <row r="2264" spans="1:15" ht="14.25" customHeight="1">
      <c r="A2264" s="23">
        <v>2018</v>
      </c>
      <c r="B2264" s="23" t="s">
        <v>2367</v>
      </c>
      <c r="C2264" s="13" t="s">
        <v>514</v>
      </c>
      <c r="D2264" s="13" t="s">
        <v>23</v>
      </c>
      <c r="E2264" s="13" t="s">
        <v>206</v>
      </c>
      <c r="F2264" s="24" t="s">
        <v>1878</v>
      </c>
      <c r="G2264" s="13"/>
      <c r="H2264" s="13" t="s">
        <v>6</v>
      </c>
      <c r="I2264" s="34">
        <v>56</v>
      </c>
      <c r="J2264" s="34">
        <v>43</v>
      </c>
      <c r="K2264" s="34">
        <v>34</v>
      </c>
      <c r="L2264" s="34">
        <v>122</v>
      </c>
      <c r="M2264" s="24">
        <f t="shared" si="70"/>
        <v>0.7678571428571429</v>
      </c>
      <c r="N2264" s="24">
        <f t="shared" si="71"/>
        <v>0.79069767441860461</v>
      </c>
      <c r="O2264" s="34">
        <v>41</v>
      </c>
    </row>
    <row r="2265" spans="1:15" ht="14.25" customHeight="1">
      <c r="A2265" s="23">
        <v>2018</v>
      </c>
      <c r="B2265" s="23" t="s">
        <v>2367</v>
      </c>
      <c r="C2265" s="13" t="s">
        <v>514</v>
      </c>
      <c r="D2265" s="13" t="s">
        <v>23</v>
      </c>
      <c r="E2265" s="13" t="s">
        <v>206</v>
      </c>
      <c r="F2265" s="24" t="s">
        <v>6852</v>
      </c>
      <c r="G2265" s="13"/>
      <c r="H2265" s="13" t="s">
        <v>6</v>
      </c>
      <c r="I2265" s="34">
        <v>17</v>
      </c>
      <c r="J2265" s="34">
        <v>17</v>
      </c>
      <c r="K2265" s="34">
        <v>10</v>
      </c>
      <c r="L2265" s="34">
        <v>11</v>
      </c>
      <c r="M2265" s="24">
        <f t="shared" si="70"/>
        <v>1</v>
      </c>
      <c r="N2265" s="24">
        <f t="shared" si="71"/>
        <v>0.58823529411764708</v>
      </c>
      <c r="O2265" s="34">
        <v>0</v>
      </c>
    </row>
    <row r="2266" spans="1:15" ht="14.25" customHeight="1">
      <c r="A2266" s="23">
        <v>2018</v>
      </c>
      <c r="B2266" s="23" t="s">
        <v>2367</v>
      </c>
      <c r="C2266" s="13" t="s">
        <v>514</v>
      </c>
      <c r="D2266" s="13" t="s">
        <v>23</v>
      </c>
      <c r="E2266" s="13" t="s">
        <v>206</v>
      </c>
      <c r="F2266" s="24" t="s">
        <v>6850</v>
      </c>
      <c r="G2266" s="13"/>
      <c r="H2266" s="13" t="s">
        <v>6</v>
      </c>
      <c r="I2266" s="34">
        <v>0</v>
      </c>
      <c r="J2266" s="34">
        <v>0</v>
      </c>
      <c r="K2266" s="34">
        <v>0</v>
      </c>
      <c r="L2266" s="34">
        <v>0</v>
      </c>
      <c r="M2266" s="24">
        <f t="shared" si="70"/>
        <v>0</v>
      </c>
      <c r="N2266" s="24">
        <f t="shared" si="71"/>
        <v>0</v>
      </c>
      <c r="O2266" s="34">
        <v>6</v>
      </c>
    </row>
    <row r="2267" spans="1:15" ht="14.25" customHeight="1">
      <c r="A2267" s="23">
        <v>2018</v>
      </c>
      <c r="B2267" s="23" t="s">
        <v>2367</v>
      </c>
      <c r="C2267" s="13" t="s">
        <v>514</v>
      </c>
      <c r="D2267" s="13" t="s">
        <v>23</v>
      </c>
      <c r="E2267" s="13" t="s">
        <v>206</v>
      </c>
      <c r="F2267" s="24" t="s">
        <v>6851</v>
      </c>
      <c r="G2267" s="13"/>
      <c r="H2267" s="13" t="s">
        <v>6</v>
      </c>
      <c r="I2267" s="34">
        <v>24</v>
      </c>
      <c r="J2267" s="34">
        <v>23</v>
      </c>
      <c r="K2267" s="34">
        <v>17</v>
      </c>
      <c r="L2267" s="34">
        <v>40</v>
      </c>
      <c r="M2267" s="24">
        <f t="shared" si="70"/>
        <v>0.95833333333333337</v>
      </c>
      <c r="N2267" s="24">
        <f t="shared" si="71"/>
        <v>0.73913043478260865</v>
      </c>
      <c r="O2267" s="34">
        <v>3</v>
      </c>
    </row>
    <row r="2268" spans="1:15" ht="14.25" customHeight="1">
      <c r="A2268" s="23">
        <v>2018</v>
      </c>
      <c r="B2268" s="23" t="s">
        <v>2367</v>
      </c>
      <c r="C2268" s="13" t="s">
        <v>514</v>
      </c>
      <c r="D2268" s="13" t="s">
        <v>23</v>
      </c>
      <c r="E2268" s="13" t="s">
        <v>206</v>
      </c>
      <c r="F2268" s="24" t="s">
        <v>3173</v>
      </c>
      <c r="G2268" s="13"/>
      <c r="H2268" s="13" t="s">
        <v>6</v>
      </c>
      <c r="I2268" s="34">
        <v>0</v>
      </c>
      <c r="J2268" s="34">
        <v>0</v>
      </c>
      <c r="K2268" s="34">
        <v>0</v>
      </c>
      <c r="L2268" s="34">
        <v>0</v>
      </c>
      <c r="M2268" s="24">
        <f t="shared" si="70"/>
        <v>0</v>
      </c>
      <c r="N2268" s="24">
        <f t="shared" si="71"/>
        <v>0</v>
      </c>
      <c r="O2268" s="34">
        <v>3</v>
      </c>
    </row>
    <row r="2269" spans="1:15" ht="14.25" customHeight="1">
      <c r="A2269" s="23">
        <v>2018</v>
      </c>
      <c r="B2269" s="23" t="s">
        <v>2367</v>
      </c>
      <c r="C2269" s="13" t="s">
        <v>514</v>
      </c>
      <c r="D2269" s="13" t="s">
        <v>23</v>
      </c>
      <c r="E2269" s="13" t="s">
        <v>206</v>
      </c>
      <c r="F2269" s="24" t="s">
        <v>1880</v>
      </c>
      <c r="G2269" s="13"/>
      <c r="H2269" s="13" t="s">
        <v>6</v>
      </c>
      <c r="I2269" s="34">
        <v>8</v>
      </c>
      <c r="J2269" s="34">
        <v>7</v>
      </c>
      <c r="K2269" s="34">
        <v>5</v>
      </c>
      <c r="L2269" s="34">
        <v>7</v>
      </c>
      <c r="M2269" s="24">
        <f t="shared" si="70"/>
        <v>0.875</v>
      </c>
      <c r="N2269" s="24">
        <f t="shared" si="71"/>
        <v>0.7142857142857143</v>
      </c>
      <c r="O2269" s="34">
        <v>5</v>
      </c>
    </row>
    <row r="2270" spans="1:15" ht="14.25" customHeight="1">
      <c r="A2270" s="23">
        <v>2018</v>
      </c>
      <c r="B2270" s="23" t="s">
        <v>2367</v>
      </c>
      <c r="C2270" s="13" t="s">
        <v>514</v>
      </c>
      <c r="D2270" s="13" t="s">
        <v>23</v>
      </c>
      <c r="E2270" s="13" t="s">
        <v>206</v>
      </c>
      <c r="F2270" s="24" t="s">
        <v>985</v>
      </c>
      <c r="G2270" s="13"/>
      <c r="H2270" s="13" t="s">
        <v>6</v>
      </c>
      <c r="I2270" s="34">
        <v>12</v>
      </c>
      <c r="J2270" s="34">
        <v>11</v>
      </c>
      <c r="K2270" s="34">
        <v>7</v>
      </c>
      <c r="L2270" s="34">
        <v>40</v>
      </c>
      <c r="M2270" s="24">
        <f t="shared" si="70"/>
        <v>0.91666666666666663</v>
      </c>
      <c r="N2270" s="24">
        <f t="shared" si="71"/>
        <v>0.63636363636363635</v>
      </c>
      <c r="O2270" s="34">
        <v>1</v>
      </c>
    </row>
    <row r="2271" spans="1:15" ht="14.25" customHeight="1">
      <c r="A2271" s="23">
        <v>2018</v>
      </c>
      <c r="B2271" s="23" t="s">
        <v>2367</v>
      </c>
      <c r="C2271" s="13" t="s">
        <v>514</v>
      </c>
      <c r="D2271" s="13" t="s">
        <v>23</v>
      </c>
      <c r="E2271" s="13" t="s">
        <v>206</v>
      </c>
      <c r="F2271" s="24" t="s">
        <v>2191</v>
      </c>
      <c r="G2271" s="13"/>
      <c r="H2271" s="13" t="s">
        <v>6</v>
      </c>
      <c r="I2271" s="34">
        <v>29</v>
      </c>
      <c r="J2271" s="34">
        <v>28</v>
      </c>
      <c r="K2271" s="34">
        <v>22</v>
      </c>
      <c r="L2271" s="34">
        <v>21</v>
      </c>
      <c r="M2271" s="24">
        <f t="shared" si="70"/>
        <v>0.96551724137931039</v>
      </c>
      <c r="N2271" s="24">
        <f t="shared" si="71"/>
        <v>0.7857142857142857</v>
      </c>
      <c r="O2271" s="34">
        <v>0</v>
      </c>
    </row>
    <row r="2272" spans="1:15" ht="14.25" customHeight="1">
      <c r="A2272" s="23">
        <v>2018</v>
      </c>
      <c r="B2272" s="23" t="s">
        <v>2367</v>
      </c>
      <c r="C2272" s="13" t="s">
        <v>514</v>
      </c>
      <c r="D2272" s="13" t="s">
        <v>23</v>
      </c>
      <c r="E2272" s="13" t="s">
        <v>206</v>
      </c>
      <c r="F2272" s="24" t="s">
        <v>986</v>
      </c>
      <c r="G2272" s="13"/>
      <c r="H2272" s="13" t="s">
        <v>6</v>
      </c>
      <c r="I2272" s="34">
        <v>12</v>
      </c>
      <c r="J2272" s="34">
        <v>11</v>
      </c>
      <c r="K2272" s="34">
        <v>9</v>
      </c>
      <c r="L2272" s="34">
        <v>16</v>
      </c>
      <c r="M2272" s="24">
        <f t="shared" si="70"/>
        <v>0.91666666666666663</v>
      </c>
      <c r="N2272" s="24">
        <f t="shared" si="71"/>
        <v>0.81818181818181823</v>
      </c>
      <c r="O2272" s="34">
        <v>0</v>
      </c>
    </row>
    <row r="2273" spans="1:15" ht="14.25" customHeight="1">
      <c r="A2273" s="23">
        <v>2018</v>
      </c>
      <c r="B2273" s="23" t="s">
        <v>2367</v>
      </c>
      <c r="C2273" s="13" t="s">
        <v>514</v>
      </c>
      <c r="D2273" s="13" t="s">
        <v>23</v>
      </c>
      <c r="E2273" s="13" t="s">
        <v>204</v>
      </c>
      <c r="F2273" s="24" t="s">
        <v>1453</v>
      </c>
      <c r="G2273" s="13"/>
      <c r="H2273" s="13" t="s">
        <v>6</v>
      </c>
      <c r="I2273" s="34">
        <v>138</v>
      </c>
      <c r="J2273" s="34">
        <v>118</v>
      </c>
      <c r="K2273" s="34">
        <v>90</v>
      </c>
      <c r="L2273" s="34">
        <v>881</v>
      </c>
      <c r="M2273" s="24">
        <f t="shared" si="70"/>
        <v>0.85507246376811596</v>
      </c>
      <c r="N2273" s="24">
        <f t="shared" si="71"/>
        <v>0.76271186440677963</v>
      </c>
      <c r="O2273" s="34">
        <v>105</v>
      </c>
    </row>
    <row r="2274" spans="1:15" ht="14.25" customHeight="1">
      <c r="A2274" s="23">
        <v>2018</v>
      </c>
      <c r="B2274" s="23" t="s">
        <v>2367</v>
      </c>
      <c r="C2274" s="13" t="s">
        <v>514</v>
      </c>
      <c r="D2274" s="13" t="s">
        <v>23</v>
      </c>
      <c r="E2274" s="13" t="s">
        <v>204</v>
      </c>
      <c r="F2274" s="24" t="s">
        <v>1460</v>
      </c>
      <c r="G2274" s="13"/>
      <c r="H2274" s="13" t="s">
        <v>6</v>
      </c>
      <c r="I2274" s="34">
        <v>11</v>
      </c>
      <c r="J2274" s="34">
        <v>11</v>
      </c>
      <c r="K2274" s="34">
        <v>11</v>
      </c>
      <c r="L2274" s="34">
        <v>140</v>
      </c>
      <c r="M2274" s="24">
        <f t="shared" si="70"/>
        <v>1</v>
      </c>
      <c r="N2274" s="24">
        <f t="shared" si="71"/>
        <v>1</v>
      </c>
      <c r="O2274" s="34">
        <v>32</v>
      </c>
    </row>
    <row r="2275" spans="1:15" ht="14.25" customHeight="1">
      <c r="A2275" s="23">
        <v>2018</v>
      </c>
      <c r="B2275" s="23" t="s">
        <v>2367</v>
      </c>
      <c r="C2275" s="13" t="s">
        <v>514</v>
      </c>
      <c r="D2275" s="13" t="s">
        <v>23</v>
      </c>
      <c r="E2275" s="13" t="s">
        <v>204</v>
      </c>
      <c r="F2275" s="24" t="s">
        <v>1464</v>
      </c>
      <c r="G2275" s="13"/>
      <c r="H2275" s="13" t="s">
        <v>6</v>
      </c>
      <c r="I2275" s="34">
        <v>38</v>
      </c>
      <c r="J2275" s="34">
        <v>36</v>
      </c>
      <c r="K2275" s="34">
        <v>32</v>
      </c>
      <c r="L2275" s="34">
        <v>204</v>
      </c>
      <c r="M2275" s="24">
        <f t="shared" si="70"/>
        <v>0.94736842105263153</v>
      </c>
      <c r="N2275" s="24">
        <f t="shared" si="71"/>
        <v>0.88888888888888884</v>
      </c>
      <c r="O2275" s="34">
        <v>21</v>
      </c>
    </row>
    <row r="2276" spans="1:15" ht="14.25" customHeight="1">
      <c r="A2276" s="23">
        <v>2018</v>
      </c>
      <c r="B2276" s="23" t="s">
        <v>2367</v>
      </c>
      <c r="C2276" s="13" t="s">
        <v>514</v>
      </c>
      <c r="D2276" s="13" t="s">
        <v>23</v>
      </c>
      <c r="E2276" s="13" t="s">
        <v>204</v>
      </c>
      <c r="F2276" s="24" t="s">
        <v>1490</v>
      </c>
      <c r="G2276" s="13"/>
      <c r="H2276" s="13" t="s">
        <v>6</v>
      </c>
      <c r="I2276" s="34">
        <v>127</v>
      </c>
      <c r="J2276" s="34">
        <v>96</v>
      </c>
      <c r="K2276" s="34">
        <v>76</v>
      </c>
      <c r="L2276" s="34">
        <v>463</v>
      </c>
      <c r="M2276" s="24">
        <f t="shared" si="70"/>
        <v>0.75590551181102361</v>
      </c>
      <c r="N2276" s="24">
        <f t="shared" si="71"/>
        <v>0.79166666666666663</v>
      </c>
      <c r="O2276" s="34">
        <v>38</v>
      </c>
    </row>
    <row r="2277" spans="1:15" ht="14.25" customHeight="1">
      <c r="A2277" s="23">
        <v>2018</v>
      </c>
      <c r="B2277" s="23" t="s">
        <v>2367</v>
      </c>
      <c r="C2277" s="13" t="s">
        <v>514</v>
      </c>
      <c r="D2277" s="13" t="s">
        <v>185</v>
      </c>
      <c r="E2277" s="13" t="s">
        <v>207</v>
      </c>
      <c r="F2277" s="24" t="s">
        <v>166</v>
      </c>
      <c r="G2277" s="13"/>
      <c r="H2277" s="13" t="s">
        <v>6</v>
      </c>
      <c r="I2277" s="34">
        <v>4</v>
      </c>
      <c r="J2277" s="34">
        <v>1</v>
      </c>
      <c r="K2277" s="34">
        <v>1</v>
      </c>
      <c r="L2277" s="34">
        <v>1</v>
      </c>
      <c r="M2277" s="24">
        <f t="shared" si="70"/>
        <v>0.25</v>
      </c>
      <c r="N2277" s="24">
        <f t="shared" si="71"/>
        <v>1</v>
      </c>
      <c r="O2277" s="34">
        <v>0</v>
      </c>
    </row>
    <row r="2278" spans="1:15" ht="14.25" customHeight="1">
      <c r="A2278" s="23">
        <v>2018</v>
      </c>
      <c r="B2278" s="23" t="s">
        <v>2367</v>
      </c>
      <c r="C2278" s="13" t="s">
        <v>514</v>
      </c>
      <c r="D2278" s="13" t="s">
        <v>185</v>
      </c>
      <c r="E2278" s="13" t="s">
        <v>205</v>
      </c>
      <c r="F2278" s="24" t="s">
        <v>186</v>
      </c>
      <c r="G2278" s="13"/>
      <c r="H2278" s="13" t="s">
        <v>6</v>
      </c>
      <c r="I2278" s="34">
        <v>49</v>
      </c>
      <c r="J2278" s="34">
        <v>48</v>
      </c>
      <c r="K2278" s="34">
        <v>44</v>
      </c>
      <c r="L2278" s="34">
        <v>69</v>
      </c>
      <c r="M2278" s="24">
        <f t="shared" si="70"/>
        <v>0.97959183673469385</v>
      </c>
      <c r="N2278" s="24">
        <f t="shared" si="71"/>
        <v>0.91666666666666663</v>
      </c>
      <c r="O2278" s="34">
        <v>31</v>
      </c>
    </row>
    <row r="2279" spans="1:15" ht="14.25" customHeight="1">
      <c r="A2279" s="23">
        <v>2018</v>
      </c>
      <c r="B2279" s="23" t="s">
        <v>2367</v>
      </c>
      <c r="C2279" s="13" t="s">
        <v>514</v>
      </c>
      <c r="D2279" s="13" t="s">
        <v>185</v>
      </c>
      <c r="E2279" s="13" t="s">
        <v>205</v>
      </c>
      <c r="F2279" s="24" t="s">
        <v>2116</v>
      </c>
      <c r="G2279" s="13"/>
      <c r="H2279" s="13" t="s">
        <v>6</v>
      </c>
      <c r="I2279" s="34">
        <v>21</v>
      </c>
      <c r="J2279" s="34">
        <v>21</v>
      </c>
      <c r="K2279" s="34">
        <v>19</v>
      </c>
      <c r="L2279" s="34">
        <v>19</v>
      </c>
      <c r="M2279" s="24">
        <f t="shared" si="70"/>
        <v>1</v>
      </c>
      <c r="N2279" s="24">
        <f t="shared" si="71"/>
        <v>0.90476190476190477</v>
      </c>
      <c r="O2279" s="34">
        <v>0</v>
      </c>
    </row>
    <row r="2280" spans="1:15" ht="14.25" customHeight="1">
      <c r="A2280" s="23">
        <v>2018</v>
      </c>
      <c r="B2280" s="23" t="s">
        <v>2367</v>
      </c>
      <c r="C2280" s="13" t="s">
        <v>514</v>
      </c>
      <c r="D2280" s="13" t="s">
        <v>185</v>
      </c>
      <c r="E2280" s="13" t="s">
        <v>205</v>
      </c>
      <c r="F2280" s="24" t="s">
        <v>43</v>
      </c>
      <c r="G2280" s="13"/>
      <c r="H2280" s="13" t="s">
        <v>6</v>
      </c>
      <c r="I2280" s="34">
        <v>31</v>
      </c>
      <c r="J2280" s="34">
        <v>28</v>
      </c>
      <c r="K2280" s="34">
        <v>23</v>
      </c>
      <c r="L2280" s="34">
        <v>52</v>
      </c>
      <c r="M2280" s="24">
        <f t="shared" si="70"/>
        <v>0.90322580645161288</v>
      </c>
      <c r="N2280" s="24">
        <f t="shared" si="71"/>
        <v>0.8214285714285714</v>
      </c>
      <c r="O2280" s="34">
        <v>17</v>
      </c>
    </row>
    <row r="2281" spans="1:15" ht="14.25" customHeight="1">
      <c r="A2281" s="23">
        <v>2018</v>
      </c>
      <c r="B2281" s="23" t="s">
        <v>2367</v>
      </c>
      <c r="C2281" s="13" t="s">
        <v>514</v>
      </c>
      <c r="D2281" s="13" t="s">
        <v>185</v>
      </c>
      <c r="E2281" s="13" t="s">
        <v>205</v>
      </c>
      <c r="F2281" s="24" t="s">
        <v>187</v>
      </c>
      <c r="G2281" s="13"/>
      <c r="H2281" s="13" t="s">
        <v>6</v>
      </c>
      <c r="I2281" s="34">
        <v>30</v>
      </c>
      <c r="J2281" s="34">
        <v>25</v>
      </c>
      <c r="K2281" s="34">
        <v>23</v>
      </c>
      <c r="L2281" s="34">
        <v>48</v>
      </c>
      <c r="M2281" s="24">
        <f t="shared" si="70"/>
        <v>0.83333333333333337</v>
      </c>
      <c r="N2281" s="24">
        <f t="shared" si="71"/>
        <v>0.92</v>
      </c>
      <c r="O2281" s="34">
        <v>24</v>
      </c>
    </row>
    <row r="2282" spans="1:15" ht="14.25" customHeight="1">
      <c r="A2282" s="23">
        <v>2018</v>
      </c>
      <c r="B2282" s="23" t="s">
        <v>2367</v>
      </c>
      <c r="C2282" s="13" t="s">
        <v>514</v>
      </c>
      <c r="D2282" s="13" t="s">
        <v>185</v>
      </c>
      <c r="E2282" s="13" t="s">
        <v>205</v>
      </c>
      <c r="F2282" s="24" t="s">
        <v>188</v>
      </c>
      <c r="G2282" s="13"/>
      <c r="H2282" s="13" t="s">
        <v>6</v>
      </c>
      <c r="I2282" s="34">
        <v>35</v>
      </c>
      <c r="J2282" s="34">
        <v>30</v>
      </c>
      <c r="K2282" s="34">
        <v>27</v>
      </c>
      <c r="L2282" s="34">
        <v>60</v>
      </c>
      <c r="M2282" s="24">
        <f t="shared" si="70"/>
        <v>0.8571428571428571</v>
      </c>
      <c r="N2282" s="24">
        <f t="shared" si="71"/>
        <v>0.9</v>
      </c>
      <c r="O2282" s="34">
        <v>27</v>
      </c>
    </row>
    <row r="2283" spans="1:15" ht="14.25" customHeight="1">
      <c r="A2283" s="23">
        <v>2018</v>
      </c>
      <c r="B2283" s="23" t="s">
        <v>2367</v>
      </c>
      <c r="C2283" s="13" t="s">
        <v>514</v>
      </c>
      <c r="D2283" s="13" t="s">
        <v>185</v>
      </c>
      <c r="E2283" s="13" t="s">
        <v>205</v>
      </c>
      <c r="F2283" s="24" t="s">
        <v>1449</v>
      </c>
      <c r="G2283" s="13"/>
      <c r="H2283" s="13" t="s">
        <v>6</v>
      </c>
      <c r="I2283" s="34">
        <v>0</v>
      </c>
      <c r="J2283" s="34">
        <v>0</v>
      </c>
      <c r="K2283" s="34">
        <v>0</v>
      </c>
      <c r="L2283" s="34">
        <v>0</v>
      </c>
      <c r="M2283" s="24">
        <f t="shared" si="70"/>
        <v>0</v>
      </c>
      <c r="N2283" s="24">
        <f t="shared" si="71"/>
        <v>0</v>
      </c>
      <c r="O2283" s="34">
        <v>1</v>
      </c>
    </row>
    <row r="2284" spans="1:15" ht="14.25" customHeight="1">
      <c r="A2284" s="23">
        <v>2018</v>
      </c>
      <c r="B2284" s="23" t="s">
        <v>2367</v>
      </c>
      <c r="C2284" s="13" t="s">
        <v>514</v>
      </c>
      <c r="D2284" s="13" t="s">
        <v>185</v>
      </c>
      <c r="E2284" s="13" t="s">
        <v>205</v>
      </c>
      <c r="F2284" s="24" t="s">
        <v>189</v>
      </c>
      <c r="G2284" s="13"/>
      <c r="H2284" s="13" t="s">
        <v>6</v>
      </c>
      <c r="I2284" s="34">
        <v>21</v>
      </c>
      <c r="J2284" s="34">
        <v>21</v>
      </c>
      <c r="K2284" s="34">
        <v>21</v>
      </c>
      <c r="L2284" s="34">
        <v>33</v>
      </c>
      <c r="M2284" s="24">
        <f t="shared" si="70"/>
        <v>1</v>
      </c>
      <c r="N2284" s="24">
        <f t="shared" si="71"/>
        <v>1</v>
      </c>
      <c r="O2284" s="34">
        <v>10</v>
      </c>
    </row>
    <row r="2285" spans="1:15" ht="14.25" customHeight="1">
      <c r="A2285" s="23">
        <v>2018</v>
      </c>
      <c r="B2285" s="23" t="s">
        <v>2367</v>
      </c>
      <c r="C2285" s="13" t="s">
        <v>514</v>
      </c>
      <c r="D2285" s="13" t="s">
        <v>185</v>
      </c>
      <c r="E2285" s="13" t="s">
        <v>206</v>
      </c>
      <c r="F2285" s="24" t="s">
        <v>1452</v>
      </c>
      <c r="G2285" s="13"/>
      <c r="H2285" s="13" t="s">
        <v>6</v>
      </c>
      <c r="I2285" s="34">
        <v>28</v>
      </c>
      <c r="J2285" s="34">
        <v>28</v>
      </c>
      <c r="K2285" s="34">
        <v>25</v>
      </c>
      <c r="L2285" s="34">
        <v>59</v>
      </c>
      <c r="M2285" s="24">
        <f t="shared" si="70"/>
        <v>1</v>
      </c>
      <c r="N2285" s="24">
        <f t="shared" si="71"/>
        <v>0.8928571428571429</v>
      </c>
      <c r="O2285" s="34">
        <v>12</v>
      </c>
    </row>
    <row r="2286" spans="1:15" ht="14.25" customHeight="1">
      <c r="A2286" s="23">
        <v>2018</v>
      </c>
      <c r="B2286" s="23" t="s">
        <v>2367</v>
      </c>
      <c r="C2286" s="13" t="s">
        <v>514</v>
      </c>
      <c r="D2286" s="13" t="s">
        <v>185</v>
      </c>
      <c r="E2286" s="13" t="s">
        <v>206</v>
      </c>
      <c r="F2286" s="24" t="s">
        <v>1450</v>
      </c>
      <c r="G2286" s="13"/>
      <c r="H2286" s="13" t="s">
        <v>6</v>
      </c>
      <c r="I2286" s="34">
        <v>7</v>
      </c>
      <c r="J2286" s="34">
        <v>7</v>
      </c>
      <c r="K2286" s="34">
        <v>5</v>
      </c>
      <c r="L2286" s="34">
        <v>27</v>
      </c>
      <c r="M2286" s="24">
        <f t="shared" si="70"/>
        <v>1</v>
      </c>
      <c r="N2286" s="24">
        <f t="shared" si="71"/>
        <v>0.7142857142857143</v>
      </c>
      <c r="O2286" s="34">
        <v>35</v>
      </c>
    </row>
    <row r="2287" spans="1:15" ht="14.25" customHeight="1">
      <c r="A2287" s="23">
        <v>2018</v>
      </c>
      <c r="B2287" s="23" t="s">
        <v>2367</v>
      </c>
      <c r="C2287" s="13" t="s">
        <v>514</v>
      </c>
      <c r="D2287" s="13" t="s">
        <v>185</v>
      </c>
      <c r="E2287" s="13" t="s">
        <v>206</v>
      </c>
      <c r="F2287" s="24" t="s">
        <v>191</v>
      </c>
      <c r="G2287" s="13"/>
      <c r="H2287" s="13" t="s">
        <v>6</v>
      </c>
      <c r="I2287" s="34">
        <v>34</v>
      </c>
      <c r="J2287" s="34">
        <v>34</v>
      </c>
      <c r="K2287" s="34">
        <v>23</v>
      </c>
      <c r="L2287" s="34">
        <v>87</v>
      </c>
      <c r="M2287" s="24">
        <f t="shared" si="70"/>
        <v>1</v>
      </c>
      <c r="N2287" s="24">
        <f t="shared" si="71"/>
        <v>0.67647058823529416</v>
      </c>
      <c r="O2287" s="34">
        <v>38</v>
      </c>
    </row>
    <row r="2288" spans="1:15" ht="14.25" customHeight="1">
      <c r="A2288" s="23">
        <v>2018</v>
      </c>
      <c r="B2288" s="23" t="s">
        <v>2367</v>
      </c>
      <c r="C2288" s="13" t="s">
        <v>514</v>
      </c>
      <c r="D2288" s="13" t="s">
        <v>185</v>
      </c>
      <c r="E2288" s="13" t="s">
        <v>206</v>
      </c>
      <c r="F2288" s="24" t="s">
        <v>88</v>
      </c>
      <c r="G2288" s="13"/>
      <c r="H2288" s="13" t="s">
        <v>6</v>
      </c>
      <c r="I2288" s="34">
        <v>0</v>
      </c>
      <c r="J2288" s="34">
        <v>0</v>
      </c>
      <c r="K2288" s="34">
        <v>0</v>
      </c>
      <c r="L2288" s="34">
        <v>28</v>
      </c>
      <c r="M2288" s="24">
        <f t="shared" si="70"/>
        <v>0</v>
      </c>
      <c r="N2288" s="24">
        <f t="shared" si="71"/>
        <v>0</v>
      </c>
      <c r="O2288" s="34">
        <v>22</v>
      </c>
    </row>
    <row r="2289" spans="1:15" ht="14.25" customHeight="1">
      <c r="A2289" s="23">
        <v>2018</v>
      </c>
      <c r="B2289" s="23" t="s">
        <v>2367</v>
      </c>
      <c r="C2289" s="13" t="s">
        <v>514</v>
      </c>
      <c r="D2289" s="13" t="s">
        <v>185</v>
      </c>
      <c r="E2289" s="13" t="s">
        <v>206</v>
      </c>
      <c r="F2289" s="24" t="s">
        <v>190</v>
      </c>
      <c r="G2289" s="13"/>
      <c r="H2289" s="13" t="s">
        <v>6</v>
      </c>
      <c r="I2289" s="34">
        <v>2</v>
      </c>
      <c r="J2289" s="34">
        <v>2</v>
      </c>
      <c r="K2289" s="34">
        <v>2</v>
      </c>
      <c r="L2289" s="34">
        <v>26</v>
      </c>
      <c r="M2289" s="24">
        <f t="shared" si="70"/>
        <v>1</v>
      </c>
      <c r="N2289" s="24">
        <f t="shared" si="71"/>
        <v>1</v>
      </c>
      <c r="O2289" s="34">
        <v>6</v>
      </c>
    </row>
    <row r="2290" spans="1:15" ht="14.25" customHeight="1">
      <c r="A2290" s="23">
        <v>2018</v>
      </c>
      <c r="B2290" s="23" t="s">
        <v>2367</v>
      </c>
      <c r="C2290" s="13" t="s">
        <v>514</v>
      </c>
      <c r="D2290" s="13" t="s">
        <v>185</v>
      </c>
      <c r="E2290" s="13" t="s">
        <v>206</v>
      </c>
      <c r="F2290" s="24" t="s">
        <v>193</v>
      </c>
      <c r="G2290" s="13"/>
      <c r="H2290" s="13" t="s">
        <v>6</v>
      </c>
      <c r="I2290" s="34">
        <v>19</v>
      </c>
      <c r="J2290" s="34">
        <v>17</v>
      </c>
      <c r="K2290" s="34">
        <v>16</v>
      </c>
      <c r="L2290" s="34">
        <v>34</v>
      </c>
      <c r="M2290" s="24">
        <f t="shared" si="70"/>
        <v>0.89473684210526316</v>
      </c>
      <c r="N2290" s="24">
        <f t="shared" si="71"/>
        <v>0.94117647058823528</v>
      </c>
      <c r="O2290" s="34">
        <v>1</v>
      </c>
    </row>
    <row r="2291" spans="1:15" ht="14.25" customHeight="1">
      <c r="A2291" s="23">
        <v>2018</v>
      </c>
      <c r="B2291" s="23" t="s">
        <v>2367</v>
      </c>
      <c r="C2291" s="13" t="s">
        <v>514</v>
      </c>
      <c r="D2291" s="13" t="s">
        <v>185</v>
      </c>
      <c r="E2291" s="13" t="s">
        <v>204</v>
      </c>
      <c r="F2291" s="24" t="s">
        <v>559</v>
      </c>
      <c r="G2291" s="13"/>
      <c r="H2291" s="13" t="s">
        <v>6</v>
      </c>
      <c r="I2291" s="34">
        <v>98</v>
      </c>
      <c r="J2291" s="34">
        <v>80</v>
      </c>
      <c r="K2291" s="34">
        <v>57</v>
      </c>
      <c r="L2291" s="34">
        <v>395</v>
      </c>
      <c r="M2291" s="24">
        <f t="shared" si="70"/>
        <v>0.81632653061224492</v>
      </c>
      <c r="N2291" s="24">
        <f t="shared" si="71"/>
        <v>0.71250000000000002</v>
      </c>
      <c r="O2291" s="34">
        <v>26</v>
      </c>
    </row>
    <row r="2292" spans="1:15" ht="14.25" customHeight="1">
      <c r="A2292" s="23">
        <v>2018</v>
      </c>
      <c r="B2292" s="23" t="s">
        <v>2367</v>
      </c>
      <c r="C2292" s="13" t="s">
        <v>514</v>
      </c>
      <c r="D2292" s="13" t="s">
        <v>185</v>
      </c>
      <c r="E2292" s="13" t="s">
        <v>204</v>
      </c>
      <c r="F2292" s="24" t="s">
        <v>1455</v>
      </c>
      <c r="G2292" s="13"/>
      <c r="H2292" s="13" t="s">
        <v>6</v>
      </c>
      <c r="I2292" s="34">
        <v>19</v>
      </c>
      <c r="J2292" s="34">
        <v>19</v>
      </c>
      <c r="K2292" s="34">
        <v>19</v>
      </c>
      <c r="L2292" s="34">
        <v>152</v>
      </c>
      <c r="M2292" s="24">
        <f t="shared" si="70"/>
        <v>1</v>
      </c>
      <c r="N2292" s="24">
        <f t="shared" si="71"/>
        <v>1</v>
      </c>
      <c r="O2292" s="34">
        <v>9</v>
      </c>
    </row>
    <row r="2293" spans="1:15" ht="14.25" customHeight="1">
      <c r="A2293" s="23">
        <v>2018</v>
      </c>
      <c r="B2293" s="23" t="s">
        <v>2367</v>
      </c>
      <c r="C2293" s="13" t="s">
        <v>514</v>
      </c>
      <c r="D2293" s="13" t="s">
        <v>185</v>
      </c>
      <c r="E2293" s="13" t="s">
        <v>204</v>
      </c>
      <c r="F2293" s="24" t="s">
        <v>1458</v>
      </c>
      <c r="G2293" s="13"/>
      <c r="H2293" s="13" t="s">
        <v>6</v>
      </c>
      <c r="I2293" s="34">
        <v>48</v>
      </c>
      <c r="J2293" s="34">
        <v>46</v>
      </c>
      <c r="K2293" s="34">
        <v>38</v>
      </c>
      <c r="L2293" s="34">
        <v>211</v>
      </c>
      <c r="M2293" s="24">
        <f t="shared" si="70"/>
        <v>0.95833333333333337</v>
      </c>
      <c r="N2293" s="24">
        <f t="shared" si="71"/>
        <v>0.82608695652173914</v>
      </c>
      <c r="O2293" s="34">
        <v>5</v>
      </c>
    </row>
    <row r="2294" spans="1:15" ht="14.25" customHeight="1">
      <c r="A2294" s="23">
        <v>2018</v>
      </c>
      <c r="B2294" s="23" t="s">
        <v>2367</v>
      </c>
      <c r="C2294" s="13" t="s">
        <v>514</v>
      </c>
      <c r="D2294" s="13" t="s">
        <v>185</v>
      </c>
      <c r="E2294" s="13" t="s">
        <v>204</v>
      </c>
      <c r="F2294" s="24" t="s">
        <v>1485</v>
      </c>
      <c r="G2294" s="13"/>
      <c r="H2294" s="13" t="s">
        <v>6</v>
      </c>
      <c r="I2294" s="34">
        <v>59</v>
      </c>
      <c r="J2294" s="34">
        <v>52</v>
      </c>
      <c r="K2294" s="34">
        <v>37</v>
      </c>
      <c r="L2294" s="34">
        <v>278</v>
      </c>
      <c r="M2294" s="24">
        <f t="shared" si="70"/>
        <v>0.88135593220338981</v>
      </c>
      <c r="N2294" s="24">
        <f t="shared" si="71"/>
        <v>0.71153846153846156</v>
      </c>
      <c r="O2294" s="34">
        <v>13</v>
      </c>
    </row>
    <row r="2295" spans="1:15" ht="14.25" customHeight="1">
      <c r="A2295" s="23">
        <v>2018</v>
      </c>
      <c r="B2295" s="23" t="s">
        <v>2367</v>
      </c>
      <c r="C2295" s="13" t="s">
        <v>514</v>
      </c>
      <c r="D2295" s="13" t="s">
        <v>185</v>
      </c>
      <c r="E2295" s="13" t="s">
        <v>204</v>
      </c>
      <c r="F2295" s="24" t="s">
        <v>1461</v>
      </c>
      <c r="G2295" s="13"/>
      <c r="H2295" s="13" t="s">
        <v>6</v>
      </c>
      <c r="I2295" s="34">
        <v>111</v>
      </c>
      <c r="J2295" s="34">
        <v>94</v>
      </c>
      <c r="K2295" s="34">
        <v>77</v>
      </c>
      <c r="L2295" s="34">
        <v>728</v>
      </c>
      <c r="M2295" s="24">
        <f t="shared" si="70"/>
        <v>0.84684684684684686</v>
      </c>
      <c r="N2295" s="24">
        <f t="shared" si="71"/>
        <v>0.81914893617021278</v>
      </c>
      <c r="O2295" s="34">
        <v>46</v>
      </c>
    </row>
    <row r="2296" spans="1:15" ht="14.25" customHeight="1">
      <c r="A2296" s="23">
        <v>2018</v>
      </c>
      <c r="B2296" s="23" t="s">
        <v>2367</v>
      </c>
      <c r="C2296" s="13" t="s">
        <v>514</v>
      </c>
      <c r="D2296" s="13" t="s">
        <v>185</v>
      </c>
      <c r="E2296" s="13" t="s">
        <v>204</v>
      </c>
      <c r="F2296" s="24" t="s">
        <v>1488</v>
      </c>
      <c r="G2296" s="13"/>
      <c r="H2296" s="13" t="s">
        <v>6</v>
      </c>
      <c r="I2296" s="34">
        <v>46</v>
      </c>
      <c r="J2296" s="34">
        <v>41</v>
      </c>
      <c r="K2296" s="34">
        <v>37</v>
      </c>
      <c r="L2296" s="34">
        <v>270</v>
      </c>
      <c r="M2296" s="24">
        <f t="shared" si="70"/>
        <v>0.89130434782608692</v>
      </c>
      <c r="N2296" s="24">
        <f t="shared" si="71"/>
        <v>0.90243902439024393</v>
      </c>
      <c r="O2296" s="34">
        <v>30</v>
      </c>
    </row>
    <row r="2297" spans="1:15" ht="14.25" customHeight="1">
      <c r="A2297" s="23">
        <v>2018</v>
      </c>
      <c r="B2297" s="23" t="s">
        <v>2367</v>
      </c>
      <c r="C2297" s="13" t="s">
        <v>514</v>
      </c>
      <c r="D2297" s="13" t="s">
        <v>185</v>
      </c>
      <c r="E2297" s="13" t="s">
        <v>204</v>
      </c>
      <c r="F2297" s="24" t="s">
        <v>1468</v>
      </c>
      <c r="G2297" s="13"/>
      <c r="H2297" s="13" t="s">
        <v>6</v>
      </c>
      <c r="I2297" s="34">
        <v>12</v>
      </c>
      <c r="J2297" s="34">
        <v>12</v>
      </c>
      <c r="K2297" s="34">
        <v>12</v>
      </c>
      <c r="L2297" s="34">
        <v>49</v>
      </c>
      <c r="M2297" s="24">
        <f t="shared" si="70"/>
        <v>1</v>
      </c>
      <c r="N2297" s="24">
        <f t="shared" si="71"/>
        <v>1</v>
      </c>
      <c r="O2297" s="34">
        <v>1</v>
      </c>
    </row>
    <row r="2298" spans="1:15" ht="14.25" customHeight="1">
      <c r="A2298" s="23">
        <v>2018</v>
      </c>
      <c r="B2298" s="23" t="s">
        <v>2367</v>
      </c>
      <c r="C2298" s="13" t="s">
        <v>514</v>
      </c>
      <c r="D2298" s="13" t="s">
        <v>185</v>
      </c>
      <c r="E2298" s="13" t="s">
        <v>204</v>
      </c>
      <c r="F2298" s="24" t="s">
        <v>584</v>
      </c>
      <c r="G2298" s="13"/>
      <c r="H2298" s="13" t="s">
        <v>6</v>
      </c>
      <c r="I2298" s="34">
        <v>77</v>
      </c>
      <c r="J2298" s="34">
        <v>62</v>
      </c>
      <c r="K2298" s="34">
        <v>49</v>
      </c>
      <c r="L2298" s="34">
        <v>532</v>
      </c>
      <c r="M2298" s="24">
        <f t="shared" si="70"/>
        <v>0.80519480519480524</v>
      </c>
      <c r="N2298" s="24">
        <f t="shared" si="71"/>
        <v>0.79032258064516125</v>
      </c>
      <c r="O2298" s="34">
        <v>45</v>
      </c>
    </row>
    <row r="2299" spans="1:15" ht="14.25" customHeight="1">
      <c r="A2299" s="23">
        <v>2018</v>
      </c>
      <c r="B2299" s="23" t="s">
        <v>2367</v>
      </c>
      <c r="C2299" s="13" t="s">
        <v>514</v>
      </c>
      <c r="D2299" s="13" t="s">
        <v>104</v>
      </c>
      <c r="E2299" s="13" t="s">
        <v>207</v>
      </c>
      <c r="F2299" s="24" t="s">
        <v>119</v>
      </c>
      <c r="G2299" s="13"/>
      <c r="H2299" s="13" t="s">
        <v>6</v>
      </c>
      <c r="I2299" s="34">
        <v>2</v>
      </c>
      <c r="J2299" s="34">
        <v>2</v>
      </c>
      <c r="K2299" s="34">
        <v>2</v>
      </c>
      <c r="L2299" s="34">
        <v>9</v>
      </c>
      <c r="M2299" s="24">
        <f t="shared" si="70"/>
        <v>1</v>
      </c>
      <c r="N2299" s="24">
        <f t="shared" si="71"/>
        <v>1</v>
      </c>
      <c r="O2299" s="34">
        <v>0</v>
      </c>
    </row>
    <row r="2300" spans="1:15" ht="14.25" customHeight="1">
      <c r="A2300" s="23">
        <v>2018</v>
      </c>
      <c r="B2300" s="23" t="s">
        <v>2367</v>
      </c>
      <c r="C2300" s="13" t="s">
        <v>514</v>
      </c>
      <c r="D2300" s="13" t="s">
        <v>104</v>
      </c>
      <c r="E2300" s="13" t="s">
        <v>205</v>
      </c>
      <c r="F2300" s="24" t="s">
        <v>108</v>
      </c>
      <c r="G2300" s="13"/>
      <c r="H2300" s="13" t="s">
        <v>6</v>
      </c>
      <c r="I2300" s="34">
        <v>26</v>
      </c>
      <c r="J2300" s="34">
        <v>24</v>
      </c>
      <c r="K2300" s="34">
        <v>21</v>
      </c>
      <c r="L2300" s="34">
        <v>59</v>
      </c>
      <c r="M2300" s="24">
        <f t="shared" si="70"/>
        <v>0.92307692307692313</v>
      </c>
      <c r="N2300" s="24">
        <f t="shared" si="71"/>
        <v>0.875</v>
      </c>
      <c r="O2300" s="34">
        <v>10</v>
      </c>
    </row>
    <row r="2301" spans="1:15" ht="14.25" customHeight="1">
      <c r="A2301" s="23">
        <v>2018</v>
      </c>
      <c r="B2301" s="23" t="s">
        <v>2367</v>
      </c>
      <c r="C2301" s="13" t="s">
        <v>514</v>
      </c>
      <c r="D2301" s="13" t="s">
        <v>104</v>
      </c>
      <c r="E2301" s="13" t="s">
        <v>205</v>
      </c>
      <c r="F2301" s="24" t="s">
        <v>1881</v>
      </c>
      <c r="G2301" s="13"/>
      <c r="H2301" s="13" t="s">
        <v>6</v>
      </c>
      <c r="I2301" s="34">
        <v>7</v>
      </c>
      <c r="J2301" s="34">
        <v>7</v>
      </c>
      <c r="K2301" s="34">
        <v>5</v>
      </c>
      <c r="L2301" s="34">
        <v>13</v>
      </c>
      <c r="M2301" s="24">
        <f t="shared" si="70"/>
        <v>1</v>
      </c>
      <c r="N2301" s="24">
        <f t="shared" si="71"/>
        <v>0.7142857142857143</v>
      </c>
      <c r="O2301" s="34">
        <v>8</v>
      </c>
    </row>
    <row r="2302" spans="1:15" ht="14.25" customHeight="1">
      <c r="A2302" s="23">
        <v>2018</v>
      </c>
      <c r="B2302" s="23" t="s">
        <v>2367</v>
      </c>
      <c r="C2302" s="13" t="s">
        <v>514</v>
      </c>
      <c r="D2302" s="13" t="s">
        <v>104</v>
      </c>
      <c r="E2302" s="13" t="s">
        <v>205</v>
      </c>
      <c r="F2302" s="24" t="s">
        <v>3172</v>
      </c>
      <c r="G2302" s="13"/>
      <c r="H2302" s="13" t="s">
        <v>6</v>
      </c>
      <c r="I2302" s="34">
        <v>26</v>
      </c>
      <c r="J2302" s="34">
        <v>25</v>
      </c>
      <c r="K2302" s="34">
        <v>14</v>
      </c>
      <c r="L2302" s="34">
        <v>0</v>
      </c>
      <c r="M2302" s="24">
        <f t="shared" si="70"/>
        <v>0.96153846153846156</v>
      </c>
      <c r="N2302" s="24">
        <f t="shared" si="71"/>
        <v>0.56000000000000005</v>
      </c>
      <c r="O2302" s="34">
        <v>0</v>
      </c>
    </row>
    <row r="2303" spans="1:15" ht="14.25" customHeight="1">
      <c r="A2303" s="23">
        <v>2018</v>
      </c>
      <c r="B2303" s="23" t="s">
        <v>2367</v>
      </c>
      <c r="C2303" s="13" t="s">
        <v>514</v>
      </c>
      <c r="D2303" s="13" t="s">
        <v>104</v>
      </c>
      <c r="E2303" s="13" t="s">
        <v>205</v>
      </c>
      <c r="F2303" s="24" t="s">
        <v>197</v>
      </c>
      <c r="G2303" s="13"/>
      <c r="H2303" s="13" t="s">
        <v>6</v>
      </c>
      <c r="I2303" s="34">
        <v>12</v>
      </c>
      <c r="J2303" s="34">
        <v>11</v>
      </c>
      <c r="K2303" s="34">
        <v>11</v>
      </c>
      <c r="L2303" s="34">
        <v>25</v>
      </c>
      <c r="M2303" s="24">
        <f t="shared" si="70"/>
        <v>0.91666666666666663</v>
      </c>
      <c r="N2303" s="24">
        <f t="shared" si="71"/>
        <v>1</v>
      </c>
      <c r="O2303" s="34">
        <v>9</v>
      </c>
    </row>
    <row r="2304" spans="1:15" ht="14.25" customHeight="1">
      <c r="A2304" s="23">
        <v>2018</v>
      </c>
      <c r="B2304" s="23" t="s">
        <v>2367</v>
      </c>
      <c r="C2304" s="13" t="s">
        <v>514</v>
      </c>
      <c r="D2304" s="13" t="s">
        <v>104</v>
      </c>
      <c r="E2304" s="13" t="s">
        <v>205</v>
      </c>
      <c r="F2304" s="24" t="s">
        <v>110</v>
      </c>
      <c r="G2304" s="13"/>
      <c r="H2304" s="13" t="s">
        <v>6</v>
      </c>
      <c r="I2304" s="34">
        <v>12</v>
      </c>
      <c r="J2304" s="34">
        <v>11</v>
      </c>
      <c r="K2304" s="34">
        <v>11</v>
      </c>
      <c r="L2304" s="34">
        <v>33</v>
      </c>
      <c r="M2304" s="24">
        <f t="shared" si="70"/>
        <v>0.91666666666666663</v>
      </c>
      <c r="N2304" s="24">
        <f t="shared" si="71"/>
        <v>1</v>
      </c>
      <c r="O2304" s="34">
        <v>19</v>
      </c>
    </row>
    <row r="2305" spans="1:15" ht="14.25" customHeight="1">
      <c r="A2305" s="23">
        <v>2018</v>
      </c>
      <c r="B2305" s="23" t="s">
        <v>2367</v>
      </c>
      <c r="C2305" s="13" t="s">
        <v>514</v>
      </c>
      <c r="D2305" s="13" t="s">
        <v>104</v>
      </c>
      <c r="E2305" s="13" t="s">
        <v>205</v>
      </c>
      <c r="F2305" s="24" t="s">
        <v>3046</v>
      </c>
      <c r="G2305" s="13"/>
      <c r="H2305" s="13" t="s">
        <v>6</v>
      </c>
      <c r="I2305" s="34">
        <v>2</v>
      </c>
      <c r="J2305" s="34">
        <v>2</v>
      </c>
      <c r="K2305" s="34">
        <v>2</v>
      </c>
      <c r="L2305" s="34">
        <v>4</v>
      </c>
      <c r="M2305" s="24">
        <f t="shared" si="70"/>
        <v>1</v>
      </c>
      <c r="N2305" s="24">
        <f t="shared" si="71"/>
        <v>1</v>
      </c>
      <c r="O2305" s="34">
        <v>5</v>
      </c>
    </row>
    <row r="2306" spans="1:15" ht="14.25" customHeight="1">
      <c r="A2306" s="23">
        <v>2018</v>
      </c>
      <c r="B2306" s="23" t="s">
        <v>2367</v>
      </c>
      <c r="C2306" s="13" t="s">
        <v>514</v>
      </c>
      <c r="D2306" s="13" t="s">
        <v>104</v>
      </c>
      <c r="E2306" s="13" t="s">
        <v>206</v>
      </c>
      <c r="F2306" s="24" t="s">
        <v>198</v>
      </c>
      <c r="G2306" s="13"/>
      <c r="H2306" s="13" t="s">
        <v>6</v>
      </c>
      <c r="I2306" s="34">
        <v>9</v>
      </c>
      <c r="J2306" s="34">
        <v>9</v>
      </c>
      <c r="K2306" s="34">
        <v>6</v>
      </c>
      <c r="L2306" s="34">
        <v>37</v>
      </c>
      <c r="M2306" s="24">
        <f t="shared" ref="M2306:M2369" si="72">+IFERROR(J2306/I2306,0)</f>
        <v>1</v>
      </c>
      <c r="N2306" s="24">
        <f t="shared" ref="N2306:N2369" si="73">+IFERROR(K2306/J2306,0)</f>
        <v>0.66666666666666663</v>
      </c>
      <c r="O2306" s="34">
        <v>9</v>
      </c>
    </row>
    <row r="2307" spans="1:15" ht="14.25" customHeight="1">
      <c r="A2307" s="23">
        <v>2018</v>
      </c>
      <c r="B2307" s="23" t="s">
        <v>2367</v>
      </c>
      <c r="C2307" s="13" t="s">
        <v>514</v>
      </c>
      <c r="D2307" s="13" t="s">
        <v>104</v>
      </c>
      <c r="E2307" s="13" t="s">
        <v>206</v>
      </c>
      <c r="F2307" s="24" t="s">
        <v>115</v>
      </c>
      <c r="G2307" s="13"/>
      <c r="H2307" s="13" t="s">
        <v>6</v>
      </c>
      <c r="I2307" s="34">
        <v>14</v>
      </c>
      <c r="J2307" s="34">
        <v>14</v>
      </c>
      <c r="K2307" s="34">
        <v>14</v>
      </c>
      <c r="L2307" s="34">
        <v>40</v>
      </c>
      <c r="M2307" s="24">
        <f t="shared" si="72"/>
        <v>1</v>
      </c>
      <c r="N2307" s="24">
        <f t="shared" si="73"/>
        <v>1</v>
      </c>
      <c r="O2307" s="34">
        <v>1</v>
      </c>
    </row>
    <row r="2308" spans="1:15" ht="14.25" customHeight="1">
      <c r="A2308" s="23">
        <v>2018</v>
      </c>
      <c r="B2308" s="23" t="s">
        <v>2367</v>
      </c>
      <c r="C2308" s="13" t="s">
        <v>514</v>
      </c>
      <c r="D2308" s="13" t="s">
        <v>104</v>
      </c>
      <c r="E2308" s="13" t="s">
        <v>206</v>
      </c>
      <c r="F2308" s="24" t="s">
        <v>1422</v>
      </c>
      <c r="G2308" s="13"/>
      <c r="H2308" s="13" t="s">
        <v>6</v>
      </c>
      <c r="I2308" s="34">
        <v>3</v>
      </c>
      <c r="J2308" s="34">
        <v>3</v>
      </c>
      <c r="K2308" s="34">
        <v>3</v>
      </c>
      <c r="L2308" s="34">
        <v>23</v>
      </c>
      <c r="M2308" s="24">
        <f t="shared" si="72"/>
        <v>1</v>
      </c>
      <c r="N2308" s="24">
        <f t="shared" si="73"/>
        <v>1</v>
      </c>
      <c r="O2308" s="34">
        <v>0</v>
      </c>
    </row>
    <row r="2309" spans="1:15" ht="14.25" customHeight="1">
      <c r="A2309" s="23">
        <v>2018</v>
      </c>
      <c r="B2309" s="23" t="s">
        <v>2367</v>
      </c>
      <c r="C2309" s="13" t="s">
        <v>514</v>
      </c>
      <c r="D2309" s="13" t="s">
        <v>104</v>
      </c>
      <c r="E2309" s="13" t="s">
        <v>204</v>
      </c>
      <c r="F2309" s="24" t="s">
        <v>1457</v>
      </c>
      <c r="G2309" s="13"/>
      <c r="H2309" s="13" t="s">
        <v>6</v>
      </c>
      <c r="I2309" s="34">
        <v>35</v>
      </c>
      <c r="J2309" s="34">
        <v>32</v>
      </c>
      <c r="K2309" s="34">
        <v>20</v>
      </c>
      <c r="L2309" s="34">
        <v>148</v>
      </c>
      <c r="M2309" s="24">
        <f t="shared" si="72"/>
        <v>0.91428571428571426</v>
      </c>
      <c r="N2309" s="24">
        <f t="shared" si="73"/>
        <v>0.625</v>
      </c>
      <c r="O2309" s="34">
        <v>9</v>
      </c>
    </row>
    <row r="2310" spans="1:15" ht="14.25" customHeight="1">
      <c r="A2310" s="23">
        <v>2018</v>
      </c>
      <c r="B2310" s="23" t="s">
        <v>2367</v>
      </c>
      <c r="C2310" s="13" t="s">
        <v>514</v>
      </c>
      <c r="D2310" s="13" t="s">
        <v>104</v>
      </c>
      <c r="E2310" s="13" t="s">
        <v>204</v>
      </c>
      <c r="F2310" s="24" t="s">
        <v>1486</v>
      </c>
      <c r="G2310" s="13"/>
      <c r="H2310" s="13" t="s">
        <v>6</v>
      </c>
      <c r="I2310" s="34">
        <v>69</v>
      </c>
      <c r="J2310" s="34">
        <v>63</v>
      </c>
      <c r="K2310" s="34">
        <v>54</v>
      </c>
      <c r="L2310" s="34">
        <v>655</v>
      </c>
      <c r="M2310" s="24">
        <f t="shared" si="72"/>
        <v>0.91304347826086951</v>
      </c>
      <c r="N2310" s="24">
        <f t="shared" si="73"/>
        <v>0.8571428571428571</v>
      </c>
      <c r="O2310" s="34">
        <v>33</v>
      </c>
    </row>
    <row r="2311" spans="1:15" ht="14.25" customHeight="1">
      <c r="A2311" s="23">
        <v>2018</v>
      </c>
      <c r="B2311" s="23" t="s">
        <v>2367</v>
      </c>
      <c r="C2311" s="13" t="s">
        <v>514</v>
      </c>
      <c r="D2311" s="13" t="s">
        <v>104</v>
      </c>
      <c r="E2311" s="13" t="s">
        <v>204</v>
      </c>
      <c r="F2311" s="24" t="s">
        <v>1489</v>
      </c>
      <c r="G2311" s="13"/>
      <c r="H2311" s="13" t="s">
        <v>6</v>
      </c>
      <c r="I2311" s="34">
        <v>36</v>
      </c>
      <c r="J2311" s="34">
        <v>36</v>
      </c>
      <c r="K2311" s="34">
        <v>24</v>
      </c>
      <c r="L2311" s="34">
        <v>189</v>
      </c>
      <c r="M2311" s="24">
        <f t="shared" si="72"/>
        <v>1</v>
      </c>
      <c r="N2311" s="24">
        <f t="shared" si="73"/>
        <v>0.66666666666666663</v>
      </c>
      <c r="O2311" s="34">
        <v>8</v>
      </c>
    </row>
    <row r="2312" spans="1:15" ht="14.25" customHeight="1">
      <c r="A2312" s="23">
        <v>2018</v>
      </c>
      <c r="B2312" s="23" t="s">
        <v>2367</v>
      </c>
      <c r="C2312" s="13" t="s">
        <v>514</v>
      </c>
      <c r="D2312" s="13" t="s">
        <v>104</v>
      </c>
      <c r="E2312" s="13" t="s">
        <v>204</v>
      </c>
      <c r="F2312" s="24" t="s">
        <v>1471</v>
      </c>
      <c r="G2312" s="13"/>
      <c r="H2312" s="13" t="s">
        <v>6</v>
      </c>
      <c r="I2312" s="34">
        <v>25</v>
      </c>
      <c r="J2312" s="34">
        <v>25</v>
      </c>
      <c r="K2312" s="34">
        <v>19</v>
      </c>
      <c r="L2312" s="34">
        <v>233</v>
      </c>
      <c r="M2312" s="24">
        <f t="shared" si="72"/>
        <v>1</v>
      </c>
      <c r="N2312" s="24">
        <f t="shared" si="73"/>
        <v>0.76</v>
      </c>
      <c r="O2312" s="34">
        <v>8</v>
      </c>
    </row>
    <row r="2313" spans="1:15" ht="14.25" customHeight="1">
      <c r="A2313" s="23">
        <v>2018</v>
      </c>
      <c r="B2313" s="23" t="s">
        <v>2367</v>
      </c>
      <c r="C2313" s="13" t="s">
        <v>514</v>
      </c>
      <c r="D2313" s="13" t="s">
        <v>104</v>
      </c>
      <c r="E2313" s="13" t="s">
        <v>204</v>
      </c>
      <c r="F2313" s="24" t="s">
        <v>1472</v>
      </c>
      <c r="G2313" s="13"/>
      <c r="H2313" s="13" t="s">
        <v>6</v>
      </c>
      <c r="I2313" s="34">
        <v>74</v>
      </c>
      <c r="J2313" s="34">
        <v>68</v>
      </c>
      <c r="K2313" s="34">
        <v>56</v>
      </c>
      <c r="L2313" s="34">
        <v>533</v>
      </c>
      <c r="M2313" s="24">
        <f t="shared" si="72"/>
        <v>0.91891891891891897</v>
      </c>
      <c r="N2313" s="24">
        <f t="shared" si="73"/>
        <v>0.82352941176470584</v>
      </c>
      <c r="O2313" s="34">
        <v>45</v>
      </c>
    </row>
    <row r="2314" spans="1:15" ht="14.25" customHeight="1">
      <c r="A2314" s="23">
        <v>2018</v>
      </c>
      <c r="B2314" s="23" t="s">
        <v>2367</v>
      </c>
      <c r="C2314" s="13" t="s">
        <v>514</v>
      </c>
      <c r="D2314" s="13" t="s">
        <v>104</v>
      </c>
      <c r="E2314" s="13" t="s">
        <v>204</v>
      </c>
      <c r="F2314" s="24" t="s">
        <v>1487</v>
      </c>
      <c r="G2314" s="13"/>
      <c r="H2314" s="13" t="s">
        <v>6</v>
      </c>
      <c r="I2314" s="34">
        <v>2</v>
      </c>
      <c r="J2314" s="34">
        <v>2</v>
      </c>
      <c r="K2314" s="34">
        <v>1</v>
      </c>
      <c r="L2314" s="34">
        <v>28</v>
      </c>
      <c r="M2314" s="24">
        <f t="shared" si="72"/>
        <v>1</v>
      </c>
      <c r="N2314" s="24">
        <f t="shared" si="73"/>
        <v>0.5</v>
      </c>
      <c r="O2314" s="34">
        <v>1</v>
      </c>
    </row>
    <row r="2315" spans="1:15" ht="14.25" customHeight="1">
      <c r="A2315" s="23">
        <v>2018</v>
      </c>
      <c r="B2315" s="23" t="s">
        <v>2367</v>
      </c>
      <c r="C2315" s="13" t="s">
        <v>514</v>
      </c>
      <c r="D2315" s="13" t="s">
        <v>8102</v>
      </c>
      <c r="E2315" s="13" t="s">
        <v>206</v>
      </c>
      <c r="F2315" s="24" t="s">
        <v>2192</v>
      </c>
      <c r="G2315" s="13"/>
      <c r="H2315" s="13" t="s">
        <v>6</v>
      </c>
      <c r="I2315" s="34">
        <v>19</v>
      </c>
      <c r="J2315" s="34">
        <v>18</v>
      </c>
      <c r="K2315" s="34">
        <v>0</v>
      </c>
      <c r="L2315" s="34">
        <v>0</v>
      </c>
      <c r="M2315" s="24">
        <f t="shared" si="72"/>
        <v>0.94736842105263153</v>
      </c>
      <c r="N2315" s="24">
        <f t="shared" si="73"/>
        <v>0</v>
      </c>
      <c r="O2315" s="34">
        <v>0</v>
      </c>
    </row>
    <row r="2316" spans="1:15" ht="14.25" customHeight="1">
      <c r="A2316" s="23">
        <v>2019</v>
      </c>
      <c r="B2316" s="23" t="s">
        <v>2366</v>
      </c>
      <c r="C2316" s="13" t="s">
        <v>1886</v>
      </c>
      <c r="D2316" s="13" t="s">
        <v>5</v>
      </c>
      <c r="E2316" s="13" t="s">
        <v>205</v>
      </c>
      <c r="F2316" s="24" t="s">
        <v>7</v>
      </c>
      <c r="G2316" s="13"/>
      <c r="H2316" s="13" t="s">
        <v>6</v>
      </c>
      <c r="I2316" s="34">
        <v>8</v>
      </c>
      <c r="J2316" s="34">
        <v>7</v>
      </c>
      <c r="K2316" s="34">
        <v>7</v>
      </c>
      <c r="L2316" s="34">
        <v>17</v>
      </c>
      <c r="M2316" s="24">
        <f t="shared" si="72"/>
        <v>0.875</v>
      </c>
      <c r="N2316" s="24">
        <f t="shared" si="73"/>
        <v>1</v>
      </c>
      <c r="O2316" s="34">
        <v>0</v>
      </c>
    </row>
    <row r="2317" spans="1:15" ht="14.25" customHeight="1">
      <c r="A2317" s="23">
        <v>2019</v>
      </c>
      <c r="B2317" s="23" t="s">
        <v>2366</v>
      </c>
      <c r="C2317" s="13" t="s">
        <v>1886</v>
      </c>
      <c r="D2317" s="13" t="s">
        <v>5</v>
      </c>
      <c r="E2317" s="13" t="s">
        <v>206</v>
      </c>
      <c r="F2317" s="24" t="s">
        <v>8</v>
      </c>
      <c r="G2317" s="13"/>
      <c r="H2317" s="13" t="s">
        <v>6</v>
      </c>
      <c r="I2317" s="34">
        <v>13</v>
      </c>
      <c r="J2317" s="34">
        <v>13</v>
      </c>
      <c r="K2317" s="34">
        <v>10</v>
      </c>
      <c r="L2317" s="34">
        <v>30</v>
      </c>
      <c r="M2317" s="24">
        <f t="shared" si="72"/>
        <v>1</v>
      </c>
      <c r="N2317" s="24">
        <f t="shared" si="73"/>
        <v>0.76923076923076927</v>
      </c>
      <c r="O2317" s="34">
        <v>6</v>
      </c>
    </row>
    <row r="2318" spans="1:15" ht="14.25" customHeight="1">
      <c r="A2318" s="23">
        <v>2019</v>
      </c>
      <c r="B2318" s="23" t="s">
        <v>2366</v>
      </c>
      <c r="C2318" s="13" t="s">
        <v>1886</v>
      </c>
      <c r="D2318" s="13" t="s">
        <v>5</v>
      </c>
      <c r="E2318" s="13" t="s">
        <v>206</v>
      </c>
      <c r="F2318" s="24" t="s">
        <v>9</v>
      </c>
      <c r="G2318" s="13"/>
      <c r="H2318" s="13" t="s">
        <v>6</v>
      </c>
      <c r="I2318" s="34">
        <v>13</v>
      </c>
      <c r="J2318" s="34">
        <v>8</v>
      </c>
      <c r="K2318" s="34">
        <v>7</v>
      </c>
      <c r="L2318" s="34">
        <v>24</v>
      </c>
      <c r="M2318" s="24">
        <f t="shared" si="72"/>
        <v>0.61538461538461542</v>
      </c>
      <c r="N2318" s="24">
        <f t="shared" si="73"/>
        <v>0.875</v>
      </c>
      <c r="O2318" s="34">
        <v>8</v>
      </c>
    </row>
    <row r="2319" spans="1:15" ht="14.25" customHeight="1">
      <c r="A2319" s="23">
        <v>2019</v>
      </c>
      <c r="B2319" s="23" t="s">
        <v>2366</v>
      </c>
      <c r="C2319" s="13" t="s">
        <v>1886</v>
      </c>
      <c r="D2319" s="13" t="s">
        <v>5</v>
      </c>
      <c r="E2319" s="13" t="s">
        <v>204</v>
      </c>
      <c r="F2319" s="24" t="s">
        <v>559</v>
      </c>
      <c r="G2319" s="13"/>
      <c r="H2319" s="13" t="s">
        <v>6</v>
      </c>
      <c r="I2319" s="34">
        <v>338</v>
      </c>
      <c r="J2319" s="34">
        <v>208</v>
      </c>
      <c r="K2319" s="34">
        <v>100</v>
      </c>
      <c r="L2319" s="34">
        <v>909</v>
      </c>
      <c r="M2319" s="24">
        <f t="shared" si="72"/>
        <v>0.61538461538461542</v>
      </c>
      <c r="N2319" s="24">
        <f t="shared" si="73"/>
        <v>0.48076923076923078</v>
      </c>
      <c r="O2319" s="34">
        <v>83</v>
      </c>
    </row>
    <row r="2320" spans="1:15" ht="14.25" customHeight="1">
      <c r="A2320" s="23">
        <v>2019</v>
      </c>
      <c r="B2320" s="23" t="s">
        <v>2366</v>
      </c>
      <c r="C2320" s="13" t="s">
        <v>1886</v>
      </c>
      <c r="D2320" s="13" t="s">
        <v>5</v>
      </c>
      <c r="E2320" s="13" t="s">
        <v>204</v>
      </c>
      <c r="F2320" s="24" t="s">
        <v>1462</v>
      </c>
      <c r="G2320" s="13"/>
      <c r="H2320" s="13" t="s">
        <v>6</v>
      </c>
      <c r="I2320" s="34">
        <v>133</v>
      </c>
      <c r="J2320" s="34">
        <v>125</v>
      </c>
      <c r="K2320" s="34">
        <v>63</v>
      </c>
      <c r="L2320" s="34">
        <v>871</v>
      </c>
      <c r="M2320" s="24">
        <f t="shared" si="72"/>
        <v>0.93984962406015038</v>
      </c>
      <c r="N2320" s="24">
        <f t="shared" si="73"/>
        <v>0.504</v>
      </c>
      <c r="O2320" s="34">
        <v>90</v>
      </c>
    </row>
    <row r="2321" spans="1:15" ht="14.25" customHeight="1">
      <c r="A2321" s="23">
        <v>2019</v>
      </c>
      <c r="B2321" s="23" t="s">
        <v>2366</v>
      </c>
      <c r="C2321" s="13" t="s">
        <v>1886</v>
      </c>
      <c r="D2321" s="13" t="s">
        <v>10</v>
      </c>
      <c r="E2321" s="13" t="s">
        <v>206</v>
      </c>
      <c r="F2321" s="24" t="s">
        <v>12</v>
      </c>
      <c r="G2321" s="13"/>
      <c r="H2321" s="13" t="s">
        <v>6</v>
      </c>
      <c r="I2321" s="34">
        <v>0</v>
      </c>
      <c r="J2321" s="34">
        <v>0</v>
      </c>
      <c r="K2321" s="34">
        <v>0</v>
      </c>
      <c r="L2321" s="34">
        <v>18</v>
      </c>
      <c r="M2321" s="24">
        <f t="shared" si="72"/>
        <v>0</v>
      </c>
      <c r="N2321" s="24">
        <f t="shared" si="73"/>
        <v>0</v>
      </c>
      <c r="O2321" s="34">
        <v>1</v>
      </c>
    </row>
    <row r="2322" spans="1:15" ht="14.25" customHeight="1">
      <c r="A2322" s="23">
        <v>2019</v>
      </c>
      <c r="B2322" s="23" t="s">
        <v>2366</v>
      </c>
      <c r="C2322" s="13" t="s">
        <v>1886</v>
      </c>
      <c r="D2322" s="13" t="s">
        <v>10</v>
      </c>
      <c r="E2322" s="13" t="s">
        <v>206</v>
      </c>
      <c r="F2322" s="24" t="s">
        <v>13</v>
      </c>
      <c r="G2322" s="13"/>
      <c r="H2322" s="13" t="s">
        <v>6</v>
      </c>
      <c r="I2322" s="34">
        <v>31</v>
      </c>
      <c r="J2322" s="34">
        <v>29</v>
      </c>
      <c r="K2322" s="34">
        <v>14</v>
      </c>
      <c r="L2322" s="34">
        <v>38</v>
      </c>
      <c r="M2322" s="24">
        <f t="shared" si="72"/>
        <v>0.93548387096774188</v>
      </c>
      <c r="N2322" s="24">
        <f t="shared" si="73"/>
        <v>0.48275862068965519</v>
      </c>
      <c r="O2322" s="34">
        <v>12</v>
      </c>
    </row>
    <row r="2323" spans="1:15" ht="14.25" customHeight="1">
      <c r="A2323" s="23">
        <v>2019</v>
      </c>
      <c r="B2323" s="23" t="s">
        <v>2366</v>
      </c>
      <c r="C2323" s="13" t="s">
        <v>1886</v>
      </c>
      <c r="D2323" s="13" t="s">
        <v>10</v>
      </c>
      <c r="E2323" s="13" t="s">
        <v>204</v>
      </c>
      <c r="F2323" s="24" t="s">
        <v>1454</v>
      </c>
      <c r="G2323" s="13"/>
      <c r="H2323" s="13" t="s">
        <v>6</v>
      </c>
      <c r="I2323" s="34">
        <v>131</v>
      </c>
      <c r="J2323" s="34">
        <v>55</v>
      </c>
      <c r="K2323" s="34">
        <v>44</v>
      </c>
      <c r="L2323" s="34">
        <v>303</v>
      </c>
      <c r="M2323" s="24">
        <f t="shared" si="72"/>
        <v>0.41984732824427479</v>
      </c>
      <c r="N2323" s="24">
        <f t="shared" si="73"/>
        <v>0.8</v>
      </c>
      <c r="O2323" s="34">
        <v>22</v>
      </c>
    </row>
    <row r="2324" spans="1:15" ht="14.25" customHeight="1">
      <c r="A2324" s="23">
        <v>2019</v>
      </c>
      <c r="B2324" s="23" t="s">
        <v>2366</v>
      </c>
      <c r="C2324" s="13" t="s">
        <v>1886</v>
      </c>
      <c r="D2324" s="13" t="s">
        <v>10</v>
      </c>
      <c r="E2324" s="13" t="s">
        <v>204</v>
      </c>
      <c r="F2324" s="24" t="s">
        <v>1455</v>
      </c>
      <c r="G2324" s="13"/>
      <c r="H2324" s="13" t="s">
        <v>6</v>
      </c>
      <c r="I2324" s="34">
        <v>170</v>
      </c>
      <c r="J2324" s="34">
        <v>113</v>
      </c>
      <c r="K2324" s="34">
        <v>83</v>
      </c>
      <c r="L2324" s="34">
        <v>645</v>
      </c>
      <c r="M2324" s="24">
        <f t="shared" si="72"/>
        <v>0.66470588235294115</v>
      </c>
      <c r="N2324" s="24">
        <f t="shared" si="73"/>
        <v>0.73451327433628322</v>
      </c>
      <c r="O2324" s="34">
        <v>44</v>
      </c>
    </row>
    <row r="2325" spans="1:15" ht="14.25" customHeight="1">
      <c r="A2325" s="23">
        <v>2019</v>
      </c>
      <c r="B2325" s="23" t="s">
        <v>2366</v>
      </c>
      <c r="C2325" s="13" t="s">
        <v>1886</v>
      </c>
      <c r="D2325" s="13" t="s">
        <v>10</v>
      </c>
      <c r="E2325" s="13" t="s">
        <v>204</v>
      </c>
      <c r="F2325" s="24" t="s">
        <v>1467</v>
      </c>
      <c r="G2325" s="13"/>
      <c r="H2325" s="13" t="s">
        <v>6</v>
      </c>
      <c r="I2325" s="34">
        <v>159</v>
      </c>
      <c r="J2325" s="34">
        <v>61</v>
      </c>
      <c r="K2325" s="34">
        <v>51</v>
      </c>
      <c r="L2325" s="34">
        <v>523</v>
      </c>
      <c r="M2325" s="24">
        <f t="shared" si="72"/>
        <v>0.38364779874213839</v>
      </c>
      <c r="N2325" s="24">
        <f t="shared" si="73"/>
        <v>0.83606557377049184</v>
      </c>
      <c r="O2325" s="34">
        <v>30</v>
      </c>
    </row>
    <row r="2326" spans="1:15" ht="14.25" customHeight="1">
      <c r="A2326" s="23">
        <v>2019</v>
      </c>
      <c r="B2326" s="23" t="s">
        <v>2366</v>
      </c>
      <c r="C2326" s="13" t="s">
        <v>1886</v>
      </c>
      <c r="D2326" s="13" t="s">
        <v>14</v>
      </c>
      <c r="E2326" s="13" t="s">
        <v>207</v>
      </c>
      <c r="F2326" s="24" t="s">
        <v>22</v>
      </c>
      <c r="G2326" s="13"/>
      <c r="H2326" s="13" t="s">
        <v>6</v>
      </c>
      <c r="I2326" s="34">
        <v>10</v>
      </c>
      <c r="J2326" s="34">
        <v>8</v>
      </c>
      <c r="K2326" s="34">
        <v>5</v>
      </c>
      <c r="L2326" s="34">
        <v>39</v>
      </c>
      <c r="M2326" s="24">
        <f t="shared" si="72"/>
        <v>0.8</v>
      </c>
      <c r="N2326" s="24">
        <f t="shared" si="73"/>
        <v>0.625</v>
      </c>
      <c r="O2326" s="34">
        <v>6</v>
      </c>
    </row>
    <row r="2327" spans="1:15" ht="14.25" customHeight="1">
      <c r="A2327" s="23">
        <v>2019</v>
      </c>
      <c r="B2327" s="23" t="s">
        <v>2366</v>
      </c>
      <c r="C2327" s="13" t="s">
        <v>1886</v>
      </c>
      <c r="D2327" s="13" t="s">
        <v>14</v>
      </c>
      <c r="E2327" s="13" t="s">
        <v>205</v>
      </c>
      <c r="F2327" s="24" t="s">
        <v>16</v>
      </c>
      <c r="G2327" s="13"/>
      <c r="H2327" s="13" t="s">
        <v>6</v>
      </c>
      <c r="I2327" s="34">
        <v>19</v>
      </c>
      <c r="J2327" s="34">
        <v>18</v>
      </c>
      <c r="K2327" s="34">
        <v>14</v>
      </c>
      <c r="L2327" s="34">
        <v>15</v>
      </c>
      <c r="M2327" s="24">
        <f t="shared" si="72"/>
        <v>0.94736842105263153</v>
      </c>
      <c r="N2327" s="24">
        <f t="shared" si="73"/>
        <v>0.77777777777777779</v>
      </c>
      <c r="O2327" s="34">
        <v>5</v>
      </c>
    </row>
    <row r="2328" spans="1:15" ht="14.25" customHeight="1">
      <c r="A2328" s="23">
        <v>2019</v>
      </c>
      <c r="B2328" s="23" t="s">
        <v>2366</v>
      </c>
      <c r="C2328" s="13" t="s">
        <v>1886</v>
      </c>
      <c r="D2328" s="13" t="s">
        <v>14</v>
      </c>
      <c r="E2328" s="13" t="s">
        <v>205</v>
      </c>
      <c r="F2328" s="24" t="s">
        <v>18</v>
      </c>
      <c r="G2328" s="13"/>
      <c r="H2328" s="13" t="s">
        <v>6</v>
      </c>
      <c r="I2328" s="34">
        <v>14</v>
      </c>
      <c r="J2328" s="34">
        <v>13</v>
      </c>
      <c r="K2328" s="34">
        <v>9</v>
      </c>
      <c r="L2328" s="34">
        <v>10</v>
      </c>
      <c r="M2328" s="24">
        <f t="shared" si="72"/>
        <v>0.9285714285714286</v>
      </c>
      <c r="N2328" s="24">
        <f t="shared" si="73"/>
        <v>0.69230769230769229</v>
      </c>
      <c r="O2328" s="34">
        <v>3</v>
      </c>
    </row>
    <row r="2329" spans="1:15" ht="14.25" customHeight="1">
      <c r="A2329" s="23">
        <v>2019</v>
      </c>
      <c r="B2329" s="23" t="s">
        <v>2366</v>
      </c>
      <c r="C2329" s="13" t="s">
        <v>1886</v>
      </c>
      <c r="D2329" s="13" t="s">
        <v>14</v>
      </c>
      <c r="E2329" s="13" t="s">
        <v>205</v>
      </c>
      <c r="F2329" s="24" t="s">
        <v>19</v>
      </c>
      <c r="G2329" s="13"/>
      <c r="H2329" s="13" t="s">
        <v>6</v>
      </c>
      <c r="I2329" s="34">
        <v>5</v>
      </c>
      <c r="J2329" s="34">
        <v>0</v>
      </c>
      <c r="K2329" s="34">
        <v>0</v>
      </c>
      <c r="L2329" s="34">
        <v>9</v>
      </c>
      <c r="M2329" s="24">
        <f t="shared" si="72"/>
        <v>0</v>
      </c>
      <c r="N2329" s="24">
        <f t="shared" si="73"/>
        <v>0</v>
      </c>
      <c r="O2329" s="34">
        <v>0</v>
      </c>
    </row>
    <row r="2330" spans="1:15" ht="14.25" customHeight="1">
      <c r="A2330" s="23">
        <v>2019</v>
      </c>
      <c r="B2330" s="23" t="s">
        <v>2366</v>
      </c>
      <c r="C2330" s="13" t="s">
        <v>1886</v>
      </c>
      <c r="D2330" s="13" t="s">
        <v>14</v>
      </c>
      <c r="E2330" s="13" t="s">
        <v>206</v>
      </c>
      <c r="F2330" s="24" t="s">
        <v>20</v>
      </c>
      <c r="G2330" s="13"/>
      <c r="H2330" s="13" t="s">
        <v>6</v>
      </c>
      <c r="I2330" s="34">
        <v>23</v>
      </c>
      <c r="J2330" s="34">
        <v>20</v>
      </c>
      <c r="K2330" s="34">
        <v>13</v>
      </c>
      <c r="L2330" s="34">
        <v>42</v>
      </c>
      <c r="M2330" s="24">
        <f t="shared" si="72"/>
        <v>0.86956521739130432</v>
      </c>
      <c r="N2330" s="24">
        <f t="shared" si="73"/>
        <v>0.65</v>
      </c>
      <c r="O2330" s="34">
        <v>8</v>
      </c>
    </row>
    <row r="2331" spans="1:15" ht="14.25" customHeight="1">
      <c r="A2331" s="23">
        <v>2019</v>
      </c>
      <c r="B2331" s="23" t="s">
        <v>2366</v>
      </c>
      <c r="C2331" s="13" t="s">
        <v>1886</v>
      </c>
      <c r="D2331" s="13" t="s">
        <v>14</v>
      </c>
      <c r="E2331" s="13" t="s">
        <v>206</v>
      </c>
      <c r="F2331" s="24" t="s">
        <v>21</v>
      </c>
      <c r="G2331" s="13"/>
      <c r="H2331" s="13" t="s">
        <v>6</v>
      </c>
      <c r="I2331" s="34">
        <v>13</v>
      </c>
      <c r="J2331" s="34">
        <v>0</v>
      </c>
      <c r="K2331" s="34">
        <v>0</v>
      </c>
      <c r="L2331" s="34">
        <v>14</v>
      </c>
      <c r="M2331" s="24">
        <f t="shared" si="72"/>
        <v>0</v>
      </c>
      <c r="N2331" s="24">
        <f t="shared" si="73"/>
        <v>0</v>
      </c>
      <c r="O2331" s="34">
        <v>3</v>
      </c>
    </row>
    <row r="2332" spans="1:15" ht="14.25" customHeight="1">
      <c r="A2332" s="23">
        <v>2019</v>
      </c>
      <c r="B2332" s="23" t="s">
        <v>2366</v>
      </c>
      <c r="C2332" s="13" t="s">
        <v>1886</v>
      </c>
      <c r="D2332" s="13" t="s">
        <v>14</v>
      </c>
      <c r="E2332" s="13" t="s">
        <v>206</v>
      </c>
      <c r="F2332" s="24" t="s">
        <v>1916</v>
      </c>
      <c r="G2332" s="13"/>
      <c r="H2332" s="13" t="s">
        <v>6</v>
      </c>
      <c r="I2332" s="34">
        <v>5</v>
      </c>
      <c r="J2332" s="34">
        <v>3</v>
      </c>
      <c r="K2332" s="34">
        <v>0</v>
      </c>
      <c r="L2332" s="34">
        <v>8</v>
      </c>
      <c r="M2332" s="24">
        <f t="shared" si="72"/>
        <v>0.6</v>
      </c>
      <c r="N2332" s="24">
        <f t="shared" si="73"/>
        <v>0</v>
      </c>
      <c r="O2332" s="34">
        <v>0</v>
      </c>
    </row>
    <row r="2333" spans="1:15" ht="14.25" customHeight="1">
      <c r="A2333" s="23">
        <v>2019</v>
      </c>
      <c r="B2333" s="23" t="s">
        <v>2366</v>
      </c>
      <c r="C2333" s="13" t="s">
        <v>1886</v>
      </c>
      <c r="D2333" s="13" t="s">
        <v>14</v>
      </c>
      <c r="E2333" s="13" t="s">
        <v>204</v>
      </c>
      <c r="F2333" s="24" t="s">
        <v>1456</v>
      </c>
      <c r="G2333" s="13"/>
      <c r="H2333" s="13" t="s">
        <v>6</v>
      </c>
      <c r="I2333" s="34">
        <v>76</v>
      </c>
      <c r="J2333" s="34">
        <v>41</v>
      </c>
      <c r="K2333" s="34">
        <v>26</v>
      </c>
      <c r="L2333" s="34">
        <v>145</v>
      </c>
      <c r="M2333" s="24">
        <f t="shared" si="72"/>
        <v>0.53947368421052633</v>
      </c>
      <c r="N2333" s="24">
        <f t="shared" si="73"/>
        <v>0.63414634146341464</v>
      </c>
      <c r="O2333" s="34">
        <v>0</v>
      </c>
    </row>
    <row r="2334" spans="1:15" ht="14.25" customHeight="1">
      <c r="A2334" s="23">
        <v>2019</v>
      </c>
      <c r="B2334" s="23" t="s">
        <v>2366</v>
      </c>
      <c r="C2334" s="13" t="s">
        <v>1886</v>
      </c>
      <c r="D2334" s="13" t="s">
        <v>14</v>
      </c>
      <c r="E2334" s="13" t="s">
        <v>204</v>
      </c>
      <c r="F2334" s="24" t="s">
        <v>1457</v>
      </c>
      <c r="G2334" s="13"/>
      <c r="H2334" s="13" t="s">
        <v>6</v>
      </c>
      <c r="I2334" s="34">
        <v>94</v>
      </c>
      <c r="J2334" s="34">
        <v>62</v>
      </c>
      <c r="K2334" s="34">
        <v>37</v>
      </c>
      <c r="L2334" s="34">
        <v>297</v>
      </c>
      <c r="M2334" s="24">
        <f t="shared" si="72"/>
        <v>0.65957446808510634</v>
      </c>
      <c r="N2334" s="24">
        <f t="shared" si="73"/>
        <v>0.59677419354838712</v>
      </c>
      <c r="O2334" s="34">
        <v>17</v>
      </c>
    </row>
    <row r="2335" spans="1:15" ht="14.25" customHeight="1">
      <c r="A2335" s="23">
        <v>2019</v>
      </c>
      <c r="B2335" s="23" t="s">
        <v>2366</v>
      </c>
      <c r="C2335" s="13" t="s">
        <v>1886</v>
      </c>
      <c r="D2335" s="13" t="s">
        <v>14</v>
      </c>
      <c r="E2335" s="13" t="s">
        <v>204</v>
      </c>
      <c r="F2335" s="24" t="s">
        <v>1474</v>
      </c>
      <c r="G2335" s="13"/>
      <c r="H2335" s="13" t="s">
        <v>6</v>
      </c>
      <c r="I2335" s="34">
        <v>41</v>
      </c>
      <c r="J2335" s="34">
        <v>29</v>
      </c>
      <c r="K2335" s="34">
        <v>22</v>
      </c>
      <c r="L2335" s="34">
        <v>94</v>
      </c>
      <c r="M2335" s="24">
        <f t="shared" si="72"/>
        <v>0.70731707317073167</v>
      </c>
      <c r="N2335" s="24">
        <f t="shared" si="73"/>
        <v>0.75862068965517238</v>
      </c>
      <c r="O2335" s="34">
        <v>3</v>
      </c>
    </row>
    <row r="2336" spans="1:15" ht="14.25" customHeight="1">
      <c r="A2336" s="23">
        <v>2019</v>
      </c>
      <c r="B2336" s="23" t="s">
        <v>2366</v>
      </c>
      <c r="C2336" s="13" t="s">
        <v>1886</v>
      </c>
      <c r="D2336" s="13" t="s">
        <v>14</v>
      </c>
      <c r="E2336" s="13" t="s">
        <v>204</v>
      </c>
      <c r="F2336" s="24" t="s">
        <v>1475</v>
      </c>
      <c r="G2336" s="13"/>
      <c r="H2336" s="13" t="s">
        <v>6</v>
      </c>
      <c r="I2336" s="34">
        <v>80</v>
      </c>
      <c r="J2336" s="34">
        <v>63</v>
      </c>
      <c r="K2336" s="34">
        <v>41</v>
      </c>
      <c r="L2336" s="34">
        <v>257</v>
      </c>
      <c r="M2336" s="24">
        <f t="shared" si="72"/>
        <v>0.78749999999999998</v>
      </c>
      <c r="N2336" s="24">
        <f t="shared" si="73"/>
        <v>0.65079365079365081</v>
      </c>
      <c r="O2336" s="34">
        <v>29</v>
      </c>
    </row>
    <row r="2337" spans="1:15" ht="14.25" customHeight="1">
      <c r="A2337" s="23">
        <v>2019</v>
      </c>
      <c r="B2337" s="23" t="s">
        <v>2366</v>
      </c>
      <c r="C2337" s="13" t="s">
        <v>1886</v>
      </c>
      <c r="D2337" s="13" t="s">
        <v>14</v>
      </c>
      <c r="E2337" s="13" t="s">
        <v>204</v>
      </c>
      <c r="F2337" s="24" t="s">
        <v>1476</v>
      </c>
      <c r="G2337" s="13"/>
      <c r="H2337" s="13" t="s">
        <v>6</v>
      </c>
      <c r="I2337" s="34">
        <v>141</v>
      </c>
      <c r="J2337" s="34">
        <v>60</v>
      </c>
      <c r="K2337" s="34">
        <v>43</v>
      </c>
      <c r="L2337" s="34">
        <v>356</v>
      </c>
      <c r="M2337" s="24">
        <f t="shared" si="72"/>
        <v>0.42553191489361702</v>
      </c>
      <c r="N2337" s="24">
        <f t="shared" si="73"/>
        <v>0.71666666666666667</v>
      </c>
      <c r="O2337" s="34">
        <v>29</v>
      </c>
    </row>
    <row r="2338" spans="1:15" ht="14.25" customHeight="1">
      <c r="A2338" s="23">
        <v>2019</v>
      </c>
      <c r="B2338" s="23" t="s">
        <v>2366</v>
      </c>
      <c r="C2338" s="13" t="s">
        <v>1886</v>
      </c>
      <c r="D2338" s="13" t="s">
        <v>23</v>
      </c>
      <c r="E2338" s="13" t="s">
        <v>205</v>
      </c>
      <c r="F2338" s="24" t="s">
        <v>983</v>
      </c>
      <c r="G2338" s="13"/>
      <c r="H2338" s="13" t="s">
        <v>6</v>
      </c>
      <c r="I2338" s="34">
        <v>13</v>
      </c>
      <c r="J2338" s="34">
        <v>12</v>
      </c>
      <c r="K2338" s="34">
        <v>10</v>
      </c>
      <c r="L2338" s="34">
        <v>25</v>
      </c>
      <c r="M2338" s="24">
        <f t="shared" si="72"/>
        <v>0.92307692307692313</v>
      </c>
      <c r="N2338" s="24">
        <f t="shared" si="73"/>
        <v>0.83333333333333337</v>
      </c>
      <c r="O2338" s="34">
        <v>10</v>
      </c>
    </row>
    <row r="2339" spans="1:15" ht="14.25" customHeight="1">
      <c r="A2339" s="23">
        <v>2019</v>
      </c>
      <c r="B2339" s="23" t="s">
        <v>2366</v>
      </c>
      <c r="C2339" s="13" t="s">
        <v>1886</v>
      </c>
      <c r="D2339" s="13" t="s">
        <v>23</v>
      </c>
      <c r="E2339" s="13" t="s">
        <v>205</v>
      </c>
      <c r="F2339" s="24" t="s">
        <v>24</v>
      </c>
      <c r="G2339" s="13"/>
      <c r="H2339" s="13" t="s">
        <v>6</v>
      </c>
      <c r="I2339" s="34">
        <v>57</v>
      </c>
      <c r="J2339" s="34">
        <v>52</v>
      </c>
      <c r="K2339" s="34">
        <v>41</v>
      </c>
      <c r="L2339" s="34">
        <v>74</v>
      </c>
      <c r="M2339" s="24">
        <f t="shared" si="72"/>
        <v>0.91228070175438591</v>
      </c>
      <c r="N2339" s="24">
        <f t="shared" si="73"/>
        <v>0.78846153846153844</v>
      </c>
      <c r="O2339" s="34">
        <v>37</v>
      </c>
    </row>
    <row r="2340" spans="1:15" ht="14.25" customHeight="1">
      <c r="A2340" s="23">
        <v>2019</v>
      </c>
      <c r="B2340" s="23" t="s">
        <v>2366</v>
      </c>
      <c r="C2340" s="13" t="s">
        <v>1886</v>
      </c>
      <c r="D2340" s="13" t="s">
        <v>23</v>
      </c>
      <c r="E2340" s="13" t="s">
        <v>205</v>
      </c>
      <c r="F2340" s="24" t="s">
        <v>25</v>
      </c>
      <c r="G2340" s="13"/>
      <c r="H2340" s="13" t="s">
        <v>6</v>
      </c>
      <c r="I2340" s="34">
        <v>45</v>
      </c>
      <c r="J2340" s="34">
        <v>41</v>
      </c>
      <c r="K2340" s="34">
        <v>27</v>
      </c>
      <c r="L2340" s="34">
        <v>90</v>
      </c>
      <c r="M2340" s="24">
        <f t="shared" si="72"/>
        <v>0.91111111111111109</v>
      </c>
      <c r="N2340" s="24">
        <f t="shared" si="73"/>
        <v>0.65853658536585369</v>
      </c>
      <c r="O2340" s="34">
        <v>54</v>
      </c>
    </row>
    <row r="2341" spans="1:15" ht="14.25" customHeight="1">
      <c r="A2341" s="23">
        <v>2019</v>
      </c>
      <c r="B2341" s="23" t="s">
        <v>2366</v>
      </c>
      <c r="C2341" s="13" t="s">
        <v>1886</v>
      </c>
      <c r="D2341" s="13" t="s">
        <v>23</v>
      </c>
      <c r="E2341" s="13" t="s">
        <v>205</v>
      </c>
      <c r="F2341" s="24" t="s">
        <v>26</v>
      </c>
      <c r="G2341" s="13"/>
      <c r="H2341" s="13" t="s">
        <v>6</v>
      </c>
      <c r="I2341" s="34">
        <v>9</v>
      </c>
      <c r="J2341" s="34">
        <v>8</v>
      </c>
      <c r="K2341" s="34">
        <v>6</v>
      </c>
      <c r="L2341" s="34">
        <v>19</v>
      </c>
      <c r="M2341" s="24">
        <f t="shared" si="72"/>
        <v>0.88888888888888884</v>
      </c>
      <c r="N2341" s="24">
        <f t="shared" si="73"/>
        <v>0.75</v>
      </c>
      <c r="O2341" s="34">
        <v>12</v>
      </c>
    </row>
    <row r="2342" spans="1:15" ht="14.25" customHeight="1">
      <c r="A2342" s="23">
        <v>2019</v>
      </c>
      <c r="B2342" s="23" t="s">
        <v>2366</v>
      </c>
      <c r="C2342" s="13" t="s">
        <v>1886</v>
      </c>
      <c r="D2342" s="13" t="s">
        <v>23</v>
      </c>
      <c r="E2342" s="13" t="s">
        <v>205</v>
      </c>
      <c r="F2342" s="24" t="s">
        <v>1922</v>
      </c>
      <c r="G2342" s="13"/>
      <c r="H2342" s="13" t="s">
        <v>6</v>
      </c>
      <c r="I2342" s="34">
        <v>17</v>
      </c>
      <c r="J2342" s="34">
        <v>17</v>
      </c>
      <c r="K2342" s="34">
        <v>8</v>
      </c>
      <c r="L2342" s="34">
        <v>22</v>
      </c>
      <c r="M2342" s="24">
        <f t="shared" si="72"/>
        <v>1</v>
      </c>
      <c r="N2342" s="24">
        <f t="shared" si="73"/>
        <v>0.47058823529411764</v>
      </c>
      <c r="O2342" s="34">
        <v>8</v>
      </c>
    </row>
    <row r="2343" spans="1:15" ht="14.25" customHeight="1">
      <c r="A2343" s="23">
        <v>2019</v>
      </c>
      <c r="B2343" s="23" t="s">
        <v>2366</v>
      </c>
      <c r="C2343" s="13" t="s">
        <v>1886</v>
      </c>
      <c r="D2343" s="13" t="s">
        <v>23</v>
      </c>
      <c r="E2343" s="13" t="s">
        <v>205</v>
      </c>
      <c r="F2343" s="24" t="s">
        <v>28</v>
      </c>
      <c r="G2343" s="13"/>
      <c r="H2343" s="13" t="s">
        <v>6</v>
      </c>
      <c r="I2343" s="34">
        <v>19</v>
      </c>
      <c r="J2343" s="34">
        <v>12</v>
      </c>
      <c r="K2343" s="34">
        <v>11</v>
      </c>
      <c r="L2343" s="34">
        <v>13</v>
      </c>
      <c r="M2343" s="24">
        <f t="shared" si="72"/>
        <v>0.63157894736842102</v>
      </c>
      <c r="N2343" s="24">
        <f t="shared" si="73"/>
        <v>0.91666666666666663</v>
      </c>
      <c r="O2343" s="34">
        <v>9</v>
      </c>
    </row>
    <row r="2344" spans="1:15" ht="14.25" customHeight="1">
      <c r="A2344" s="23">
        <v>2019</v>
      </c>
      <c r="B2344" s="23" t="s">
        <v>2366</v>
      </c>
      <c r="C2344" s="13" t="s">
        <v>1886</v>
      </c>
      <c r="D2344" s="13" t="s">
        <v>23</v>
      </c>
      <c r="E2344" s="13" t="s">
        <v>205</v>
      </c>
      <c r="F2344" s="24" t="s">
        <v>29</v>
      </c>
      <c r="G2344" s="13"/>
      <c r="H2344" s="13" t="s">
        <v>6</v>
      </c>
      <c r="I2344" s="34">
        <v>34</v>
      </c>
      <c r="J2344" s="34">
        <v>32</v>
      </c>
      <c r="K2344" s="34">
        <v>24</v>
      </c>
      <c r="L2344" s="34">
        <v>62</v>
      </c>
      <c r="M2344" s="24">
        <f t="shared" si="72"/>
        <v>0.94117647058823528</v>
      </c>
      <c r="N2344" s="24">
        <f t="shared" si="73"/>
        <v>0.75</v>
      </c>
      <c r="O2344" s="34">
        <v>48</v>
      </c>
    </row>
    <row r="2345" spans="1:15" ht="14.25" customHeight="1">
      <c r="A2345" s="23">
        <v>2019</v>
      </c>
      <c r="B2345" s="23" t="s">
        <v>2366</v>
      </c>
      <c r="C2345" s="13" t="s">
        <v>1886</v>
      </c>
      <c r="D2345" s="13" t="s">
        <v>23</v>
      </c>
      <c r="E2345" s="13" t="s">
        <v>205</v>
      </c>
      <c r="F2345" s="24" t="s">
        <v>30</v>
      </c>
      <c r="G2345" s="13"/>
      <c r="H2345" s="13" t="s">
        <v>6</v>
      </c>
      <c r="I2345" s="34">
        <v>31</v>
      </c>
      <c r="J2345" s="34">
        <v>24</v>
      </c>
      <c r="K2345" s="34">
        <v>17</v>
      </c>
      <c r="L2345" s="34">
        <v>31</v>
      </c>
      <c r="M2345" s="24">
        <f t="shared" si="72"/>
        <v>0.77419354838709675</v>
      </c>
      <c r="N2345" s="24">
        <f t="shared" si="73"/>
        <v>0.70833333333333337</v>
      </c>
      <c r="O2345" s="34">
        <v>25</v>
      </c>
    </row>
    <row r="2346" spans="1:15" ht="14.25" customHeight="1">
      <c r="A2346" s="23">
        <v>2019</v>
      </c>
      <c r="B2346" s="23" t="s">
        <v>2366</v>
      </c>
      <c r="C2346" s="13" t="s">
        <v>1886</v>
      </c>
      <c r="D2346" s="13" t="s">
        <v>23</v>
      </c>
      <c r="E2346" s="13" t="s">
        <v>205</v>
      </c>
      <c r="F2346" s="24" t="s">
        <v>31</v>
      </c>
      <c r="G2346" s="13"/>
      <c r="H2346" s="13" t="s">
        <v>6</v>
      </c>
      <c r="I2346" s="34">
        <v>46</v>
      </c>
      <c r="J2346" s="34">
        <v>43</v>
      </c>
      <c r="K2346" s="34">
        <v>32</v>
      </c>
      <c r="L2346" s="34">
        <v>77</v>
      </c>
      <c r="M2346" s="24">
        <f t="shared" si="72"/>
        <v>0.93478260869565222</v>
      </c>
      <c r="N2346" s="24">
        <f t="shared" si="73"/>
        <v>0.7441860465116279</v>
      </c>
      <c r="O2346" s="34">
        <v>52</v>
      </c>
    </row>
    <row r="2347" spans="1:15">
      <c r="A2347" s="23">
        <v>2019</v>
      </c>
      <c r="B2347" s="23" t="s">
        <v>2366</v>
      </c>
      <c r="C2347" s="13" t="s">
        <v>1886</v>
      </c>
      <c r="D2347" s="13" t="s">
        <v>23</v>
      </c>
      <c r="E2347" s="13" t="s">
        <v>205</v>
      </c>
      <c r="F2347" s="24" t="s">
        <v>32</v>
      </c>
      <c r="G2347" s="13"/>
      <c r="H2347" s="13" t="s">
        <v>6</v>
      </c>
      <c r="I2347" s="34">
        <v>6</v>
      </c>
      <c r="J2347" s="34">
        <v>6</v>
      </c>
      <c r="K2347" s="34">
        <v>3</v>
      </c>
      <c r="L2347" s="34">
        <v>17</v>
      </c>
      <c r="M2347" s="24">
        <f t="shared" si="72"/>
        <v>1</v>
      </c>
      <c r="N2347" s="24">
        <f t="shared" si="73"/>
        <v>0.5</v>
      </c>
      <c r="O2347" s="34">
        <v>7</v>
      </c>
    </row>
    <row r="2348" spans="1:15" ht="14.25" customHeight="1">
      <c r="A2348" s="23">
        <v>2019</v>
      </c>
      <c r="B2348" s="23" t="s">
        <v>2366</v>
      </c>
      <c r="C2348" s="13" t="s">
        <v>1886</v>
      </c>
      <c r="D2348" s="13" t="s">
        <v>23</v>
      </c>
      <c r="E2348" s="13" t="s">
        <v>205</v>
      </c>
      <c r="F2348" s="24" t="s">
        <v>33</v>
      </c>
      <c r="G2348" s="13"/>
      <c r="H2348" s="13" t="s">
        <v>6</v>
      </c>
      <c r="I2348" s="34">
        <v>12</v>
      </c>
      <c r="J2348" s="34">
        <v>10</v>
      </c>
      <c r="K2348" s="34">
        <v>7</v>
      </c>
      <c r="L2348" s="34">
        <v>20</v>
      </c>
      <c r="M2348" s="24">
        <f t="shared" si="72"/>
        <v>0.83333333333333337</v>
      </c>
      <c r="N2348" s="24">
        <f t="shared" si="73"/>
        <v>0.7</v>
      </c>
      <c r="O2348" s="34">
        <v>17</v>
      </c>
    </row>
    <row r="2349" spans="1:15" ht="14.25" customHeight="1">
      <c r="A2349" s="23">
        <v>2019</v>
      </c>
      <c r="B2349" s="23" t="s">
        <v>2366</v>
      </c>
      <c r="C2349" s="13" t="s">
        <v>1886</v>
      </c>
      <c r="D2349" s="13" t="s">
        <v>23</v>
      </c>
      <c r="E2349" s="13" t="s">
        <v>205</v>
      </c>
      <c r="F2349" s="24" t="s">
        <v>34</v>
      </c>
      <c r="G2349" s="13"/>
      <c r="H2349" s="13" t="s">
        <v>6</v>
      </c>
      <c r="I2349" s="34">
        <v>1</v>
      </c>
      <c r="J2349" s="34">
        <v>0</v>
      </c>
      <c r="K2349" s="34">
        <v>0</v>
      </c>
      <c r="L2349" s="34">
        <v>4</v>
      </c>
      <c r="M2349" s="24">
        <f t="shared" si="72"/>
        <v>0</v>
      </c>
      <c r="N2349" s="24">
        <f t="shared" si="73"/>
        <v>0</v>
      </c>
      <c r="O2349" s="34">
        <v>3</v>
      </c>
    </row>
    <row r="2350" spans="1:15" ht="14.25" customHeight="1">
      <c r="A2350" s="23">
        <v>2019</v>
      </c>
      <c r="B2350" s="23" t="s">
        <v>2366</v>
      </c>
      <c r="C2350" s="13" t="s">
        <v>1886</v>
      </c>
      <c r="D2350" s="13" t="s">
        <v>23</v>
      </c>
      <c r="E2350" s="13" t="s">
        <v>205</v>
      </c>
      <c r="F2350" s="24" t="s">
        <v>35</v>
      </c>
      <c r="G2350" s="13"/>
      <c r="H2350" s="13" t="s">
        <v>6</v>
      </c>
      <c r="I2350" s="34">
        <v>10</v>
      </c>
      <c r="J2350" s="34">
        <v>8</v>
      </c>
      <c r="K2350" s="34">
        <v>5</v>
      </c>
      <c r="L2350" s="34">
        <v>11</v>
      </c>
      <c r="M2350" s="24">
        <f t="shared" si="72"/>
        <v>0.8</v>
      </c>
      <c r="N2350" s="24">
        <f t="shared" si="73"/>
        <v>0.625</v>
      </c>
      <c r="O2350" s="34">
        <v>8</v>
      </c>
    </row>
    <row r="2351" spans="1:15" ht="14.25" customHeight="1">
      <c r="A2351" s="23">
        <v>2019</v>
      </c>
      <c r="B2351" s="23" t="s">
        <v>2366</v>
      </c>
      <c r="C2351" s="13" t="s">
        <v>1886</v>
      </c>
      <c r="D2351" s="13" t="s">
        <v>23</v>
      </c>
      <c r="E2351" s="13" t="s">
        <v>206</v>
      </c>
      <c r="F2351" s="24" t="s">
        <v>36</v>
      </c>
      <c r="G2351" s="13"/>
      <c r="H2351" s="13" t="s">
        <v>6</v>
      </c>
      <c r="I2351" s="34">
        <v>37</v>
      </c>
      <c r="J2351" s="34">
        <v>26</v>
      </c>
      <c r="K2351" s="34">
        <v>24</v>
      </c>
      <c r="L2351" s="34">
        <v>115</v>
      </c>
      <c r="M2351" s="24">
        <f t="shared" si="72"/>
        <v>0.70270270270270274</v>
      </c>
      <c r="N2351" s="24">
        <f t="shared" si="73"/>
        <v>0.92307692307692313</v>
      </c>
      <c r="O2351" s="34">
        <v>14</v>
      </c>
    </row>
    <row r="2352" spans="1:15" ht="14.25" customHeight="1">
      <c r="A2352" s="23">
        <v>2019</v>
      </c>
      <c r="B2352" s="23" t="s">
        <v>2366</v>
      </c>
      <c r="C2352" s="13" t="s">
        <v>1886</v>
      </c>
      <c r="D2352" s="13" t="s">
        <v>23</v>
      </c>
      <c r="E2352" s="13" t="s">
        <v>206</v>
      </c>
      <c r="F2352" s="24" t="s">
        <v>37</v>
      </c>
      <c r="G2352" s="13"/>
      <c r="H2352" s="13" t="s">
        <v>6</v>
      </c>
      <c r="I2352" s="34">
        <v>28</v>
      </c>
      <c r="J2352" s="34">
        <v>27</v>
      </c>
      <c r="K2352" s="34">
        <v>17</v>
      </c>
      <c r="L2352" s="34">
        <v>34</v>
      </c>
      <c r="M2352" s="24">
        <f t="shared" si="72"/>
        <v>0.9642857142857143</v>
      </c>
      <c r="N2352" s="24">
        <f t="shared" si="73"/>
        <v>0.62962962962962965</v>
      </c>
      <c r="O2352" s="34">
        <v>7</v>
      </c>
    </row>
    <row r="2353" spans="1:15" ht="14.25" customHeight="1">
      <c r="A2353" s="23">
        <v>2019</v>
      </c>
      <c r="B2353" s="23" t="s">
        <v>2366</v>
      </c>
      <c r="C2353" s="13" t="s">
        <v>1886</v>
      </c>
      <c r="D2353" s="13" t="s">
        <v>23</v>
      </c>
      <c r="E2353" s="13" t="s">
        <v>206</v>
      </c>
      <c r="F2353" s="24" t="s">
        <v>38</v>
      </c>
      <c r="G2353" s="13"/>
      <c r="H2353" s="13" t="s">
        <v>6</v>
      </c>
      <c r="I2353" s="34">
        <v>43</v>
      </c>
      <c r="J2353" s="34">
        <v>34</v>
      </c>
      <c r="K2353" s="34">
        <v>26</v>
      </c>
      <c r="L2353" s="34">
        <v>64</v>
      </c>
      <c r="M2353" s="24">
        <f t="shared" si="72"/>
        <v>0.79069767441860461</v>
      </c>
      <c r="N2353" s="24">
        <f t="shared" si="73"/>
        <v>0.76470588235294112</v>
      </c>
      <c r="O2353" s="34">
        <v>15</v>
      </c>
    </row>
    <row r="2354" spans="1:15" ht="14.25" customHeight="1">
      <c r="A2354" s="23">
        <v>2019</v>
      </c>
      <c r="B2354" s="23" t="s">
        <v>2366</v>
      </c>
      <c r="C2354" s="13" t="s">
        <v>1886</v>
      </c>
      <c r="D2354" s="13" t="s">
        <v>23</v>
      </c>
      <c r="E2354" s="13" t="s">
        <v>206</v>
      </c>
      <c r="F2354" s="24" t="s">
        <v>39</v>
      </c>
      <c r="G2354" s="13"/>
      <c r="H2354" s="13" t="s">
        <v>6</v>
      </c>
      <c r="I2354" s="34">
        <v>27</v>
      </c>
      <c r="J2354" s="34">
        <v>25</v>
      </c>
      <c r="K2354" s="34">
        <v>14</v>
      </c>
      <c r="L2354" s="34">
        <v>32</v>
      </c>
      <c r="M2354" s="24">
        <f t="shared" si="72"/>
        <v>0.92592592592592593</v>
      </c>
      <c r="N2354" s="24">
        <f t="shared" si="73"/>
        <v>0.56000000000000005</v>
      </c>
      <c r="O2354" s="34">
        <v>2</v>
      </c>
    </row>
    <row r="2355" spans="1:15" ht="14.25" customHeight="1">
      <c r="A2355" s="23">
        <v>2019</v>
      </c>
      <c r="B2355" s="23" t="s">
        <v>2366</v>
      </c>
      <c r="C2355" s="13" t="s">
        <v>1886</v>
      </c>
      <c r="D2355" s="13" t="s">
        <v>23</v>
      </c>
      <c r="E2355" s="13" t="s">
        <v>206</v>
      </c>
      <c r="F2355" s="24" t="s">
        <v>1875</v>
      </c>
      <c r="G2355" s="13"/>
      <c r="H2355" s="13" t="s">
        <v>6</v>
      </c>
      <c r="I2355" s="34">
        <v>10</v>
      </c>
      <c r="J2355" s="34">
        <v>10</v>
      </c>
      <c r="K2355" s="34">
        <v>4</v>
      </c>
      <c r="L2355" s="34">
        <v>23</v>
      </c>
      <c r="M2355" s="24">
        <f t="shared" si="72"/>
        <v>1</v>
      </c>
      <c r="N2355" s="24">
        <f t="shared" si="73"/>
        <v>0.4</v>
      </c>
      <c r="O2355" s="34">
        <v>1</v>
      </c>
    </row>
    <row r="2356" spans="1:15" ht="14.25" customHeight="1">
      <c r="A2356" s="23">
        <v>2019</v>
      </c>
      <c r="B2356" s="23" t="s">
        <v>2366</v>
      </c>
      <c r="C2356" s="13" t="s">
        <v>1886</v>
      </c>
      <c r="D2356" s="13" t="s">
        <v>23</v>
      </c>
      <c r="E2356" s="13" t="s">
        <v>204</v>
      </c>
      <c r="F2356" s="24" t="s">
        <v>1453</v>
      </c>
      <c r="G2356" s="13"/>
      <c r="H2356" s="13" t="s">
        <v>6</v>
      </c>
      <c r="I2356" s="34">
        <v>516</v>
      </c>
      <c r="J2356" s="34">
        <v>484</v>
      </c>
      <c r="K2356" s="34">
        <v>221</v>
      </c>
      <c r="L2356" s="34">
        <v>1546</v>
      </c>
      <c r="M2356" s="24">
        <f t="shared" si="72"/>
        <v>0.93798449612403101</v>
      </c>
      <c r="N2356" s="24">
        <f t="shared" si="73"/>
        <v>0.45661157024793386</v>
      </c>
      <c r="O2356" s="34">
        <v>169</v>
      </c>
    </row>
    <row r="2357" spans="1:15" ht="14.25" customHeight="1">
      <c r="A2357" s="23">
        <v>2019</v>
      </c>
      <c r="B2357" s="23" t="s">
        <v>2366</v>
      </c>
      <c r="C2357" s="13" t="s">
        <v>1886</v>
      </c>
      <c r="D2357" s="13" t="s">
        <v>23</v>
      </c>
      <c r="E2357" s="13" t="s">
        <v>204</v>
      </c>
      <c r="F2357" s="24" t="s">
        <v>1460</v>
      </c>
      <c r="G2357" s="13"/>
      <c r="H2357" s="13" t="s">
        <v>6</v>
      </c>
      <c r="I2357" s="34">
        <v>98</v>
      </c>
      <c r="J2357" s="34">
        <v>80</v>
      </c>
      <c r="K2357" s="34">
        <v>63</v>
      </c>
      <c r="L2357" s="34">
        <v>506</v>
      </c>
      <c r="M2357" s="24">
        <f t="shared" si="72"/>
        <v>0.81632653061224492</v>
      </c>
      <c r="N2357" s="24">
        <f t="shared" si="73"/>
        <v>0.78749999999999998</v>
      </c>
      <c r="O2357" s="34">
        <v>63</v>
      </c>
    </row>
    <row r="2358" spans="1:15" ht="14.25" customHeight="1">
      <c r="A2358" s="23">
        <v>2019</v>
      </c>
      <c r="B2358" s="23" t="s">
        <v>2366</v>
      </c>
      <c r="C2358" s="13" t="s">
        <v>1886</v>
      </c>
      <c r="D2358" s="13" t="s">
        <v>23</v>
      </c>
      <c r="E2358" s="13" t="s">
        <v>204</v>
      </c>
      <c r="F2358" s="24" t="s">
        <v>1464</v>
      </c>
      <c r="G2358" s="13"/>
      <c r="H2358" s="13" t="s">
        <v>6</v>
      </c>
      <c r="I2358" s="34">
        <v>233</v>
      </c>
      <c r="J2358" s="34">
        <v>220</v>
      </c>
      <c r="K2358" s="34">
        <v>83</v>
      </c>
      <c r="L2358" s="34">
        <v>638</v>
      </c>
      <c r="M2358" s="24">
        <f t="shared" si="72"/>
        <v>0.94420600858369097</v>
      </c>
      <c r="N2358" s="24">
        <f t="shared" si="73"/>
        <v>0.37727272727272726</v>
      </c>
      <c r="O2358" s="34">
        <v>51</v>
      </c>
    </row>
    <row r="2359" spans="1:15" ht="14.25" customHeight="1">
      <c r="A2359" s="23">
        <v>2019</v>
      </c>
      <c r="B2359" s="23" t="s">
        <v>2366</v>
      </c>
      <c r="C2359" s="13" t="s">
        <v>1886</v>
      </c>
      <c r="D2359" s="13" t="s">
        <v>41</v>
      </c>
      <c r="E2359" s="13" t="s">
        <v>207</v>
      </c>
      <c r="F2359" s="24" t="s">
        <v>59</v>
      </c>
      <c r="G2359" s="13"/>
      <c r="H2359" s="13" t="s">
        <v>6</v>
      </c>
      <c r="I2359" s="34">
        <v>0</v>
      </c>
      <c r="J2359" s="34">
        <v>0</v>
      </c>
      <c r="K2359" s="34">
        <v>0</v>
      </c>
      <c r="L2359" s="34">
        <v>5</v>
      </c>
      <c r="M2359" s="24">
        <f t="shared" si="72"/>
        <v>0</v>
      </c>
      <c r="N2359" s="24">
        <f t="shared" si="73"/>
        <v>0</v>
      </c>
      <c r="O2359" s="34">
        <v>1</v>
      </c>
    </row>
    <row r="2360" spans="1:15" ht="14.25" customHeight="1">
      <c r="A2360" s="23">
        <v>2019</v>
      </c>
      <c r="B2360" s="23" t="s">
        <v>2366</v>
      </c>
      <c r="C2360" s="13" t="s">
        <v>1886</v>
      </c>
      <c r="D2360" s="13" t="s">
        <v>41</v>
      </c>
      <c r="E2360" s="13" t="s">
        <v>205</v>
      </c>
      <c r="F2360" s="24" t="s">
        <v>42</v>
      </c>
      <c r="G2360" s="13"/>
      <c r="H2360" s="13" t="s">
        <v>6</v>
      </c>
      <c r="I2360" s="34">
        <v>50</v>
      </c>
      <c r="J2360" s="34">
        <v>46</v>
      </c>
      <c r="K2360" s="34">
        <v>38</v>
      </c>
      <c r="L2360" s="34">
        <v>73</v>
      </c>
      <c r="M2360" s="24">
        <f t="shared" si="72"/>
        <v>0.92</v>
      </c>
      <c r="N2360" s="24">
        <f t="shared" si="73"/>
        <v>0.82608695652173914</v>
      </c>
      <c r="O2360" s="34">
        <v>29</v>
      </c>
    </row>
    <row r="2361" spans="1:15" ht="14.25" customHeight="1">
      <c r="A2361" s="23">
        <v>2019</v>
      </c>
      <c r="B2361" s="23" t="s">
        <v>2366</v>
      </c>
      <c r="C2361" s="13" t="s">
        <v>1886</v>
      </c>
      <c r="D2361" s="13" t="s">
        <v>41</v>
      </c>
      <c r="E2361" s="13" t="s">
        <v>205</v>
      </c>
      <c r="F2361" s="24" t="s">
        <v>43</v>
      </c>
      <c r="G2361" s="13"/>
      <c r="H2361" s="13" t="s">
        <v>6</v>
      </c>
      <c r="I2361" s="34">
        <v>75</v>
      </c>
      <c r="J2361" s="34">
        <v>40</v>
      </c>
      <c r="K2361" s="34">
        <v>30</v>
      </c>
      <c r="L2361" s="34">
        <v>62</v>
      </c>
      <c r="M2361" s="24">
        <f t="shared" si="72"/>
        <v>0.53333333333333333</v>
      </c>
      <c r="N2361" s="24">
        <f t="shared" si="73"/>
        <v>0.75</v>
      </c>
      <c r="O2361" s="34">
        <v>26</v>
      </c>
    </row>
    <row r="2362" spans="1:15" ht="14.25" customHeight="1">
      <c r="A2362" s="23">
        <v>2019</v>
      </c>
      <c r="B2362" s="23" t="s">
        <v>2366</v>
      </c>
      <c r="C2362" s="13" t="s">
        <v>1886</v>
      </c>
      <c r="D2362" s="13" t="s">
        <v>41</v>
      </c>
      <c r="E2362" s="13" t="s">
        <v>205</v>
      </c>
      <c r="F2362" s="24" t="s">
        <v>45</v>
      </c>
      <c r="G2362" s="13"/>
      <c r="H2362" s="13" t="s">
        <v>6</v>
      </c>
      <c r="I2362" s="34">
        <v>0</v>
      </c>
      <c r="J2362" s="34">
        <v>0</v>
      </c>
      <c r="K2362" s="34">
        <v>0</v>
      </c>
      <c r="L2362" s="34">
        <v>9</v>
      </c>
      <c r="M2362" s="24">
        <f t="shared" si="72"/>
        <v>0</v>
      </c>
      <c r="N2362" s="24">
        <f t="shared" si="73"/>
        <v>0</v>
      </c>
      <c r="O2362" s="34">
        <v>0</v>
      </c>
    </row>
    <row r="2363" spans="1:15" ht="14.25" customHeight="1">
      <c r="A2363" s="23">
        <v>2019</v>
      </c>
      <c r="B2363" s="23" t="s">
        <v>2366</v>
      </c>
      <c r="C2363" s="13" t="s">
        <v>1886</v>
      </c>
      <c r="D2363" s="13" t="s">
        <v>41</v>
      </c>
      <c r="E2363" s="13" t="s">
        <v>205</v>
      </c>
      <c r="F2363" s="24" t="s">
        <v>46</v>
      </c>
      <c r="G2363" s="13"/>
      <c r="H2363" s="13" t="s">
        <v>6</v>
      </c>
      <c r="I2363" s="34">
        <v>15</v>
      </c>
      <c r="J2363" s="34">
        <v>12</v>
      </c>
      <c r="K2363" s="34">
        <v>10</v>
      </c>
      <c r="L2363" s="34">
        <v>10</v>
      </c>
      <c r="M2363" s="24">
        <f t="shared" si="72"/>
        <v>0.8</v>
      </c>
      <c r="N2363" s="24">
        <f t="shared" si="73"/>
        <v>0.83333333333333337</v>
      </c>
      <c r="O2363" s="34">
        <v>0</v>
      </c>
    </row>
    <row r="2364" spans="1:15" ht="14.25" customHeight="1">
      <c r="A2364" s="23">
        <v>2019</v>
      </c>
      <c r="B2364" s="23" t="s">
        <v>2366</v>
      </c>
      <c r="C2364" s="13" t="s">
        <v>1886</v>
      </c>
      <c r="D2364" s="13" t="s">
        <v>41</v>
      </c>
      <c r="E2364" s="13" t="s">
        <v>205</v>
      </c>
      <c r="F2364" s="24" t="s">
        <v>47</v>
      </c>
      <c r="G2364" s="13"/>
      <c r="H2364" s="13" t="s">
        <v>6</v>
      </c>
      <c r="I2364" s="34">
        <v>37</v>
      </c>
      <c r="J2364" s="34">
        <v>31</v>
      </c>
      <c r="K2364" s="34">
        <v>31</v>
      </c>
      <c r="L2364" s="34">
        <v>32</v>
      </c>
      <c r="M2364" s="24">
        <f t="shared" si="72"/>
        <v>0.83783783783783783</v>
      </c>
      <c r="N2364" s="24">
        <f t="shared" si="73"/>
        <v>1</v>
      </c>
      <c r="O2364" s="34">
        <v>17</v>
      </c>
    </row>
    <row r="2365" spans="1:15" ht="14.25" customHeight="1">
      <c r="A2365" s="23">
        <v>2019</v>
      </c>
      <c r="B2365" s="23" t="s">
        <v>2366</v>
      </c>
      <c r="C2365" s="13" t="s">
        <v>1886</v>
      </c>
      <c r="D2365" s="13" t="s">
        <v>41</v>
      </c>
      <c r="E2365" s="13" t="s">
        <v>205</v>
      </c>
      <c r="F2365" s="24" t="s">
        <v>48</v>
      </c>
      <c r="G2365" s="13"/>
      <c r="H2365" s="13" t="s">
        <v>6</v>
      </c>
      <c r="I2365" s="34">
        <v>24</v>
      </c>
      <c r="J2365" s="34">
        <v>19</v>
      </c>
      <c r="K2365" s="34">
        <v>16</v>
      </c>
      <c r="L2365" s="34">
        <v>16</v>
      </c>
      <c r="M2365" s="24">
        <f t="shared" si="72"/>
        <v>0.79166666666666663</v>
      </c>
      <c r="N2365" s="24">
        <f t="shared" si="73"/>
        <v>0.84210526315789469</v>
      </c>
      <c r="O2365" s="34">
        <v>15</v>
      </c>
    </row>
    <row r="2366" spans="1:15" ht="14.25" customHeight="1">
      <c r="A2366" s="23">
        <v>2019</v>
      </c>
      <c r="B2366" s="23" t="s">
        <v>2366</v>
      </c>
      <c r="C2366" s="13" t="s">
        <v>1886</v>
      </c>
      <c r="D2366" s="13" t="s">
        <v>41</v>
      </c>
      <c r="E2366" s="13" t="s">
        <v>205</v>
      </c>
      <c r="F2366" s="24" t="s">
        <v>3919</v>
      </c>
      <c r="G2366" s="13"/>
      <c r="H2366" s="13" t="s">
        <v>6</v>
      </c>
      <c r="I2366" s="34">
        <v>31</v>
      </c>
      <c r="J2366" s="34">
        <v>28</v>
      </c>
      <c r="K2366" s="34">
        <v>24</v>
      </c>
      <c r="L2366" s="34">
        <v>24</v>
      </c>
      <c r="M2366" s="24">
        <f t="shared" si="72"/>
        <v>0.90322580645161288</v>
      </c>
      <c r="N2366" s="24">
        <f t="shared" si="73"/>
        <v>0.8571428571428571</v>
      </c>
      <c r="O2366" s="34">
        <v>13</v>
      </c>
    </row>
    <row r="2367" spans="1:15" ht="14.25" customHeight="1">
      <c r="A2367" s="23">
        <v>2019</v>
      </c>
      <c r="B2367" s="23" t="s">
        <v>2366</v>
      </c>
      <c r="C2367" s="13" t="s">
        <v>1886</v>
      </c>
      <c r="D2367" s="13" t="s">
        <v>41</v>
      </c>
      <c r="E2367" s="13" t="s">
        <v>205</v>
      </c>
      <c r="F2367" s="24" t="s">
        <v>50</v>
      </c>
      <c r="G2367" s="13"/>
      <c r="H2367" s="13" t="s">
        <v>6</v>
      </c>
      <c r="I2367" s="34">
        <v>77</v>
      </c>
      <c r="J2367" s="34">
        <v>44</v>
      </c>
      <c r="K2367" s="34">
        <v>42</v>
      </c>
      <c r="L2367" s="34">
        <v>43</v>
      </c>
      <c r="M2367" s="24">
        <f t="shared" si="72"/>
        <v>0.5714285714285714</v>
      </c>
      <c r="N2367" s="24">
        <f t="shared" si="73"/>
        <v>0.95454545454545459</v>
      </c>
      <c r="O2367" s="34">
        <v>46</v>
      </c>
    </row>
    <row r="2368" spans="1:15" ht="14.25" customHeight="1">
      <c r="A2368" s="23">
        <v>2019</v>
      </c>
      <c r="B2368" s="23" t="s">
        <v>2366</v>
      </c>
      <c r="C2368" s="13" t="s">
        <v>1886</v>
      </c>
      <c r="D2368" s="13" t="s">
        <v>41</v>
      </c>
      <c r="E2368" s="13" t="s">
        <v>205</v>
      </c>
      <c r="F2368" s="24" t="s">
        <v>52</v>
      </c>
      <c r="G2368" s="13"/>
      <c r="H2368" s="13" t="s">
        <v>6</v>
      </c>
      <c r="I2368" s="34">
        <v>24</v>
      </c>
      <c r="J2368" s="34">
        <v>21</v>
      </c>
      <c r="K2368" s="34">
        <v>17</v>
      </c>
      <c r="L2368" s="34">
        <v>17</v>
      </c>
      <c r="M2368" s="24">
        <f t="shared" si="72"/>
        <v>0.875</v>
      </c>
      <c r="N2368" s="24">
        <f t="shared" si="73"/>
        <v>0.80952380952380953</v>
      </c>
      <c r="O2368" s="34">
        <v>16</v>
      </c>
    </row>
    <row r="2369" spans="1:15" ht="14.25" customHeight="1">
      <c r="A2369" s="23">
        <v>2019</v>
      </c>
      <c r="B2369" s="23" t="s">
        <v>2366</v>
      </c>
      <c r="C2369" s="13" t="s">
        <v>1886</v>
      </c>
      <c r="D2369" s="13" t="s">
        <v>41</v>
      </c>
      <c r="E2369" s="13" t="s">
        <v>205</v>
      </c>
      <c r="F2369" s="24" t="s">
        <v>53</v>
      </c>
      <c r="G2369" s="13"/>
      <c r="H2369" s="13" t="s">
        <v>6</v>
      </c>
      <c r="I2369" s="34">
        <v>41</v>
      </c>
      <c r="J2369" s="34">
        <v>32</v>
      </c>
      <c r="K2369" s="34">
        <v>25</v>
      </c>
      <c r="L2369" s="34">
        <v>61</v>
      </c>
      <c r="M2369" s="24">
        <f t="shared" si="72"/>
        <v>0.78048780487804881</v>
      </c>
      <c r="N2369" s="24">
        <f t="shared" si="73"/>
        <v>0.78125</v>
      </c>
      <c r="O2369" s="34">
        <v>23</v>
      </c>
    </row>
    <row r="2370" spans="1:15" ht="14.25" customHeight="1">
      <c r="A2370" s="23">
        <v>2019</v>
      </c>
      <c r="B2370" s="23" t="s">
        <v>2366</v>
      </c>
      <c r="C2370" s="13" t="s">
        <v>1886</v>
      </c>
      <c r="D2370" s="13" t="s">
        <v>41</v>
      </c>
      <c r="E2370" s="13" t="s">
        <v>205</v>
      </c>
      <c r="F2370" s="24" t="s">
        <v>54</v>
      </c>
      <c r="G2370" s="13"/>
      <c r="H2370" s="13" t="s">
        <v>6</v>
      </c>
      <c r="I2370" s="34">
        <v>24</v>
      </c>
      <c r="J2370" s="34">
        <v>22</v>
      </c>
      <c r="K2370" s="34">
        <v>19</v>
      </c>
      <c r="L2370" s="34">
        <v>19</v>
      </c>
      <c r="M2370" s="24">
        <f t="shared" ref="M2370:M2433" si="74">+IFERROR(J2370/I2370,0)</f>
        <v>0.91666666666666663</v>
      </c>
      <c r="N2370" s="24">
        <f t="shared" ref="N2370:N2433" si="75">+IFERROR(K2370/J2370,0)</f>
        <v>0.86363636363636365</v>
      </c>
      <c r="O2370" s="34">
        <v>11</v>
      </c>
    </row>
    <row r="2371" spans="1:15" ht="14.25" customHeight="1">
      <c r="A2371" s="23">
        <v>2019</v>
      </c>
      <c r="B2371" s="23" t="s">
        <v>2366</v>
      </c>
      <c r="C2371" s="13" t="s">
        <v>1886</v>
      </c>
      <c r="D2371" s="13" t="s">
        <v>41</v>
      </c>
      <c r="E2371" s="13" t="s">
        <v>206</v>
      </c>
      <c r="F2371" s="24" t="s">
        <v>55</v>
      </c>
      <c r="G2371" s="13"/>
      <c r="H2371" s="13" t="s">
        <v>6</v>
      </c>
      <c r="I2371" s="34">
        <v>21</v>
      </c>
      <c r="J2371" s="34">
        <v>19</v>
      </c>
      <c r="K2371" s="34">
        <v>11</v>
      </c>
      <c r="L2371" s="34">
        <v>60</v>
      </c>
      <c r="M2371" s="24">
        <f t="shared" si="74"/>
        <v>0.90476190476190477</v>
      </c>
      <c r="N2371" s="24">
        <f t="shared" si="75"/>
        <v>0.57894736842105265</v>
      </c>
      <c r="O2371" s="34">
        <v>32</v>
      </c>
    </row>
    <row r="2372" spans="1:15" ht="14.25" customHeight="1">
      <c r="A2372" s="23">
        <v>2019</v>
      </c>
      <c r="B2372" s="23" t="s">
        <v>2366</v>
      </c>
      <c r="C2372" s="13" t="s">
        <v>1886</v>
      </c>
      <c r="D2372" s="13" t="s">
        <v>41</v>
      </c>
      <c r="E2372" s="13" t="s">
        <v>206</v>
      </c>
      <c r="F2372" s="24" t="s">
        <v>56</v>
      </c>
      <c r="G2372" s="13"/>
      <c r="H2372" s="13" t="s">
        <v>6</v>
      </c>
      <c r="I2372" s="34">
        <v>0</v>
      </c>
      <c r="J2372" s="34">
        <v>0</v>
      </c>
      <c r="K2372" s="34">
        <v>0</v>
      </c>
      <c r="L2372" s="34">
        <v>27</v>
      </c>
      <c r="M2372" s="24">
        <f t="shared" si="74"/>
        <v>0</v>
      </c>
      <c r="N2372" s="24">
        <f t="shared" si="75"/>
        <v>0</v>
      </c>
      <c r="O2372" s="34">
        <v>2</v>
      </c>
    </row>
    <row r="2373" spans="1:15" ht="14.25" customHeight="1">
      <c r="A2373" s="23">
        <v>2019</v>
      </c>
      <c r="B2373" s="23" t="s">
        <v>2366</v>
      </c>
      <c r="C2373" s="13" t="s">
        <v>1886</v>
      </c>
      <c r="D2373" s="13" t="s">
        <v>41</v>
      </c>
      <c r="E2373" s="13" t="s">
        <v>206</v>
      </c>
      <c r="F2373" s="24" t="s">
        <v>58</v>
      </c>
      <c r="G2373" s="13"/>
      <c r="H2373" s="13" t="s">
        <v>6</v>
      </c>
      <c r="I2373" s="34">
        <v>16</v>
      </c>
      <c r="J2373" s="34">
        <v>13</v>
      </c>
      <c r="K2373" s="34">
        <v>8</v>
      </c>
      <c r="L2373" s="34">
        <v>19</v>
      </c>
      <c r="M2373" s="24">
        <f t="shared" si="74"/>
        <v>0.8125</v>
      </c>
      <c r="N2373" s="24">
        <f t="shared" si="75"/>
        <v>0.61538461538461542</v>
      </c>
      <c r="O2373" s="34">
        <v>9</v>
      </c>
    </row>
    <row r="2374" spans="1:15" ht="14.25" customHeight="1">
      <c r="A2374" s="23">
        <v>2019</v>
      </c>
      <c r="B2374" s="23" t="s">
        <v>2366</v>
      </c>
      <c r="C2374" s="13" t="s">
        <v>1886</v>
      </c>
      <c r="D2374" s="13" t="s">
        <v>41</v>
      </c>
      <c r="E2374" s="13" t="s">
        <v>206</v>
      </c>
      <c r="F2374" s="24" t="s">
        <v>2733</v>
      </c>
      <c r="G2374" s="13"/>
      <c r="H2374" s="13" t="s">
        <v>6</v>
      </c>
      <c r="I2374" s="34">
        <v>70</v>
      </c>
      <c r="J2374" s="34">
        <v>62</v>
      </c>
      <c r="K2374" s="34">
        <v>56</v>
      </c>
      <c r="L2374" s="34">
        <v>56</v>
      </c>
      <c r="M2374" s="24">
        <f t="shared" si="74"/>
        <v>0.88571428571428568</v>
      </c>
      <c r="N2374" s="24">
        <f t="shared" si="75"/>
        <v>0.90322580645161288</v>
      </c>
      <c r="O2374" s="34">
        <v>0</v>
      </c>
    </row>
    <row r="2375" spans="1:15" ht="14.25" customHeight="1">
      <c r="A2375" s="23">
        <v>2019</v>
      </c>
      <c r="B2375" s="23" t="s">
        <v>2366</v>
      </c>
      <c r="C2375" s="13" t="s">
        <v>1886</v>
      </c>
      <c r="D2375" s="13" t="s">
        <v>41</v>
      </c>
      <c r="E2375" s="13" t="s">
        <v>204</v>
      </c>
      <c r="F2375" s="24" t="s">
        <v>1461</v>
      </c>
      <c r="G2375" s="13"/>
      <c r="H2375" s="13" t="s">
        <v>6</v>
      </c>
      <c r="I2375" s="34">
        <v>556</v>
      </c>
      <c r="J2375" s="34">
        <v>274</v>
      </c>
      <c r="K2375" s="34">
        <v>127</v>
      </c>
      <c r="L2375" s="34">
        <v>1175</v>
      </c>
      <c r="M2375" s="24">
        <f t="shared" si="74"/>
        <v>0.49280575539568344</v>
      </c>
      <c r="N2375" s="24">
        <f t="shared" si="75"/>
        <v>0.46350364963503649</v>
      </c>
      <c r="O2375" s="34">
        <v>101</v>
      </c>
    </row>
    <row r="2376" spans="1:15" ht="14.25" customHeight="1">
      <c r="A2376" s="23">
        <v>2019</v>
      </c>
      <c r="B2376" s="23" t="s">
        <v>2366</v>
      </c>
      <c r="C2376" s="13" t="s">
        <v>1886</v>
      </c>
      <c r="D2376" s="13" t="s">
        <v>60</v>
      </c>
      <c r="E2376" s="13" t="s">
        <v>205</v>
      </c>
      <c r="F2376" s="24" t="s">
        <v>61</v>
      </c>
      <c r="G2376" s="13"/>
      <c r="H2376" s="13" t="s">
        <v>6</v>
      </c>
      <c r="I2376" s="34">
        <v>69</v>
      </c>
      <c r="J2376" s="34">
        <v>56</v>
      </c>
      <c r="K2376" s="34">
        <v>30</v>
      </c>
      <c r="L2376" s="34">
        <v>68</v>
      </c>
      <c r="M2376" s="24">
        <f t="shared" si="74"/>
        <v>0.81159420289855078</v>
      </c>
      <c r="N2376" s="24">
        <f t="shared" si="75"/>
        <v>0.5357142857142857</v>
      </c>
      <c r="O2376" s="34">
        <v>24</v>
      </c>
    </row>
    <row r="2377" spans="1:15" ht="14.25" customHeight="1">
      <c r="A2377" s="23">
        <v>2019</v>
      </c>
      <c r="B2377" s="23" t="s">
        <v>2366</v>
      </c>
      <c r="C2377" s="13" t="s">
        <v>1886</v>
      </c>
      <c r="D2377" s="13" t="s">
        <v>60</v>
      </c>
      <c r="E2377" s="13" t="s">
        <v>205</v>
      </c>
      <c r="F2377" s="24" t="s">
        <v>62</v>
      </c>
      <c r="G2377" s="13"/>
      <c r="H2377" s="13" t="s">
        <v>6</v>
      </c>
      <c r="I2377" s="34">
        <v>10</v>
      </c>
      <c r="J2377" s="34">
        <v>10</v>
      </c>
      <c r="K2377" s="34">
        <v>4</v>
      </c>
      <c r="L2377" s="34">
        <v>11</v>
      </c>
      <c r="M2377" s="24">
        <f t="shared" si="74"/>
        <v>1</v>
      </c>
      <c r="N2377" s="24">
        <f t="shared" si="75"/>
        <v>0.4</v>
      </c>
      <c r="O2377" s="34">
        <v>10</v>
      </c>
    </row>
    <row r="2378" spans="1:15" ht="14.25" customHeight="1">
      <c r="A2378" s="23">
        <v>2019</v>
      </c>
      <c r="B2378" s="23" t="s">
        <v>2366</v>
      </c>
      <c r="C2378" s="13" t="s">
        <v>1886</v>
      </c>
      <c r="D2378" s="13" t="s">
        <v>60</v>
      </c>
      <c r="E2378" s="13" t="s">
        <v>205</v>
      </c>
      <c r="F2378" s="24" t="s">
        <v>63</v>
      </c>
      <c r="G2378" s="13"/>
      <c r="H2378" s="13" t="s">
        <v>6</v>
      </c>
      <c r="I2378" s="34">
        <v>10</v>
      </c>
      <c r="J2378" s="34">
        <v>8</v>
      </c>
      <c r="K2378" s="34">
        <v>4</v>
      </c>
      <c r="L2378" s="34">
        <v>11</v>
      </c>
      <c r="M2378" s="24">
        <f t="shared" si="74"/>
        <v>0.8</v>
      </c>
      <c r="N2378" s="24">
        <f t="shared" si="75"/>
        <v>0.5</v>
      </c>
      <c r="O2378" s="34">
        <v>11</v>
      </c>
    </row>
    <row r="2379" spans="1:15" ht="14.25" customHeight="1">
      <c r="A2379" s="23">
        <v>2019</v>
      </c>
      <c r="B2379" s="23" t="s">
        <v>2366</v>
      </c>
      <c r="C2379" s="13" t="s">
        <v>1886</v>
      </c>
      <c r="D2379" s="13" t="s">
        <v>60</v>
      </c>
      <c r="E2379" s="13" t="s">
        <v>206</v>
      </c>
      <c r="F2379" s="24" t="s">
        <v>3114</v>
      </c>
      <c r="G2379" s="13"/>
      <c r="H2379" s="13" t="s">
        <v>6</v>
      </c>
      <c r="I2379" s="34">
        <v>0</v>
      </c>
      <c r="J2379" s="34">
        <v>0</v>
      </c>
      <c r="K2379" s="34">
        <v>0</v>
      </c>
      <c r="L2379" s="34">
        <v>0</v>
      </c>
      <c r="M2379" s="24">
        <f t="shared" si="74"/>
        <v>0</v>
      </c>
      <c r="N2379" s="24">
        <f t="shared" si="75"/>
        <v>0</v>
      </c>
      <c r="O2379" s="34">
        <v>3</v>
      </c>
    </row>
    <row r="2380" spans="1:15" ht="14.25" customHeight="1">
      <c r="A2380" s="23">
        <v>2019</v>
      </c>
      <c r="B2380" s="23" t="s">
        <v>2366</v>
      </c>
      <c r="C2380" s="13" t="s">
        <v>1886</v>
      </c>
      <c r="D2380" s="13" t="s">
        <v>60</v>
      </c>
      <c r="E2380" s="13" t="s">
        <v>206</v>
      </c>
      <c r="F2380" s="24" t="s">
        <v>64</v>
      </c>
      <c r="G2380" s="13"/>
      <c r="H2380" s="13" t="s">
        <v>6</v>
      </c>
      <c r="I2380" s="34">
        <v>13</v>
      </c>
      <c r="J2380" s="34">
        <v>11</v>
      </c>
      <c r="K2380" s="34">
        <v>7</v>
      </c>
      <c r="L2380" s="34">
        <v>48</v>
      </c>
      <c r="M2380" s="24">
        <f t="shared" si="74"/>
        <v>0.84615384615384615</v>
      </c>
      <c r="N2380" s="24">
        <f t="shared" si="75"/>
        <v>0.63636363636363635</v>
      </c>
      <c r="O2380" s="34">
        <v>22</v>
      </c>
    </row>
    <row r="2381" spans="1:15" ht="14.25" customHeight="1">
      <c r="A2381" s="23">
        <v>2019</v>
      </c>
      <c r="B2381" s="23" t="s">
        <v>2366</v>
      </c>
      <c r="C2381" s="13" t="s">
        <v>1886</v>
      </c>
      <c r="D2381" s="13" t="s">
        <v>60</v>
      </c>
      <c r="E2381" s="13" t="s">
        <v>206</v>
      </c>
      <c r="F2381" s="24" t="s">
        <v>65</v>
      </c>
      <c r="G2381" s="13"/>
      <c r="H2381" s="13" t="s">
        <v>6</v>
      </c>
      <c r="I2381" s="34">
        <v>0</v>
      </c>
      <c r="J2381" s="34">
        <v>0</v>
      </c>
      <c r="K2381" s="34">
        <v>0</v>
      </c>
      <c r="L2381" s="34">
        <v>4</v>
      </c>
      <c r="M2381" s="24">
        <f t="shared" si="74"/>
        <v>0</v>
      </c>
      <c r="N2381" s="24">
        <f t="shared" si="75"/>
        <v>0</v>
      </c>
      <c r="O2381" s="34">
        <v>0</v>
      </c>
    </row>
    <row r="2382" spans="1:15" ht="14.25" customHeight="1">
      <c r="A2382" s="23">
        <v>2019</v>
      </c>
      <c r="B2382" s="23" t="s">
        <v>2366</v>
      </c>
      <c r="C2382" s="13" t="s">
        <v>1886</v>
      </c>
      <c r="D2382" s="13" t="s">
        <v>60</v>
      </c>
      <c r="E2382" s="13" t="s">
        <v>206</v>
      </c>
      <c r="F2382" s="24" t="s">
        <v>66</v>
      </c>
      <c r="G2382" s="13"/>
      <c r="H2382" s="13" t="s">
        <v>6</v>
      </c>
      <c r="I2382" s="34">
        <v>4</v>
      </c>
      <c r="J2382" s="34">
        <v>1</v>
      </c>
      <c r="K2382" s="34">
        <v>0</v>
      </c>
      <c r="L2382" s="34">
        <v>20</v>
      </c>
      <c r="M2382" s="24">
        <f t="shared" si="74"/>
        <v>0.25</v>
      </c>
      <c r="N2382" s="24">
        <f t="shared" si="75"/>
        <v>0</v>
      </c>
      <c r="O2382" s="34">
        <v>5</v>
      </c>
    </row>
    <row r="2383" spans="1:15" ht="14.25" customHeight="1">
      <c r="A2383" s="23">
        <v>2019</v>
      </c>
      <c r="B2383" s="23" t="s">
        <v>2366</v>
      </c>
      <c r="C2383" s="13" t="s">
        <v>1886</v>
      </c>
      <c r="D2383" s="13" t="s">
        <v>60</v>
      </c>
      <c r="E2383" s="13" t="s">
        <v>206</v>
      </c>
      <c r="F2383" s="24" t="s">
        <v>67</v>
      </c>
      <c r="G2383" s="13"/>
      <c r="H2383" s="13" t="s">
        <v>6</v>
      </c>
      <c r="I2383" s="34">
        <v>54</v>
      </c>
      <c r="J2383" s="34">
        <v>43</v>
      </c>
      <c r="K2383" s="34">
        <v>28</v>
      </c>
      <c r="L2383" s="34">
        <v>97</v>
      </c>
      <c r="M2383" s="24">
        <f t="shared" si="74"/>
        <v>0.79629629629629628</v>
      </c>
      <c r="N2383" s="24">
        <f t="shared" si="75"/>
        <v>0.65116279069767447</v>
      </c>
      <c r="O2383" s="34">
        <v>13</v>
      </c>
    </row>
    <row r="2384" spans="1:15" ht="14.25" customHeight="1">
      <c r="A2384" s="23">
        <v>2019</v>
      </c>
      <c r="B2384" s="23" t="s">
        <v>2366</v>
      </c>
      <c r="C2384" s="13" t="s">
        <v>1886</v>
      </c>
      <c r="D2384" s="13" t="s">
        <v>60</v>
      </c>
      <c r="E2384" s="13" t="s">
        <v>206</v>
      </c>
      <c r="F2384" s="24" t="s">
        <v>68</v>
      </c>
      <c r="G2384" s="13"/>
      <c r="H2384" s="13" t="s">
        <v>6</v>
      </c>
      <c r="I2384" s="34">
        <v>13</v>
      </c>
      <c r="J2384" s="34">
        <v>7</v>
      </c>
      <c r="K2384" s="34">
        <v>2</v>
      </c>
      <c r="L2384" s="34">
        <v>14</v>
      </c>
      <c r="M2384" s="24">
        <f t="shared" si="74"/>
        <v>0.53846153846153844</v>
      </c>
      <c r="N2384" s="24">
        <f t="shared" si="75"/>
        <v>0.2857142857142857</v>
      </c>
      <c r="O2384" s="34">
        <v>8</v>
      </c>
    </row>
    <row r="2385" spans="1:15" ht="14.25" customHeight="1">
      <c r="A2385" s="23">
        <v>2019</v>
      </c>
      <c r="B2385" s="23" t="s">
        <v>2366</v>
      </c>
      <c r="C2385" s="13" t="s">
        <v>1886</v>
      </c>
      <c r="D2385" s="13" t="s">
        <v>60</v>
      </c>
      <c r="E2385" s="13" t="s">
        <v>206</v>
      </c>
      <c r="F2385" s="24" t="s">
        <v>69</v>
      </c>
      <c r="G2385" s="13"/>
      <c r="H2385" s="13" t="s">
        <v>6</v>
      </c>
      <c r="I2385" s="34">
        <v>11</v>
      </c>
      <c r="J2385" s="34">
        <v>9</v>
      </c>
      <c r="K2385" s="34">
        <v>4</v>
      </c>
      <c r="L2385" s="34">
        <v>13</v>
      </c>
      <c r="M2385" s="24">
        <f t="shared" si="74"/>
        <v>0.81818181818181823</v>
      </c>
      <c r="N2385" s="24">
        <f t="shared" si="75"/>
        <v>0.44444444444444442</v>
      </c>
      <c r="O2385" s="34">
        <v>7</v>
      </c>
    </row>
    <row r="2386" spans="1:15" ht="14.25" customHeight="1">
      <c r="A2386" s="23">
        <v>2019</v>
      </c>
      <c r="B2386" s="23" t="s">
        <v>2366</v>
      </c>
      <c r="C2386" s="13" t="s">
        <v>1886</v>
      </c>
      <c r="D2386" s="13" t="s">
        <v>60</v>
      </c>
      <c r="E2386" s="13" t="s">
        <v>204</v>
      </c>
      <c r="F2386" s="24" t="s">
        <v>1458</v>
      </c>
      <c r="G2386" s="13"/>
      <c r="H2386" s="13" t="s">
        <v>6</v>
      </c>
      <c r="I2386" s="34">
        <v>143</v>
      </c>
      <c r="J2386" s="34">
        <v>120</v>
      </c>
      <c r="K2386" s="34">
        <v>63</v>
      </c>
      <c r="L2386" s="34">
        <v>553</v>
      </c>
      <c r="M2386" s="24">
        <f t="shared" si="74"/>
        <v>0.83916083916083917</v>
      </c>
      <c r="N2386" s="24">
        <f t="shared" si="75"/>
        <v>0.52500000000000002</v>
      </c>
      <c r="O2386" s="34">
        <v>57</v>
      </c>
    </row>
    <row r="2387" spans="1:15" ht="14.25" customHeight="1">
      <c r="A2387" s="23">
        <v>2019</v>
      </c>
      <c r="B2387" s="23" t="s">
        <v>2366</v>
      </c>
      <c r="C2387" s="13" t="s">
        <v>1886</v>
      </c>
      <c r="D2387" s="13" t="s">
        <v>60</v>
      </c>
      <c r="E2387" s="13" t="s">
        <v>204</v>
      </c>
      <c r="F2387" s="24" t="s">
        <v>1477</v>
      </c>
      <c r="G2387" s="13"/>
      <c r="H2387" s="13" t="s">
        <v>6</v>
      </c>
      <c r="I2387" s="34">
        <v>231</v>
      </c>
      <c r="J2387" s="34">
        <v>165</v>
      </c>
      <c r="K2387" s="34">
        <v>98</v>
      </c>
      <c r="L2387" s="34">
        <v>619</v>
      </c>
      <c r="M2387" s="24">
        <f t="shared" si="74"/>
        <v>0.7142857142857143</v>
      </c>
      <c r="N2387" s="24">
        <f t="shared" si="75"/>
        <v>0.59393939393939399</v>
      </c>
      <c r="O2387" s="34">
        <v>38</v>
      </c>
    </row>
    <row r="2388" spans="1:15" ht="14.25" customHeight="1">
      <c r="A2388" s="23">
        <v>2019</v>
      </c>
      <c r="B2388" s="23" t="s">
        <v>2366</v>
      </c>
      <c r="C2388" s="13" t="s">
        <v>1886</v>
      </c>
      <c r="D2388" s="13" t="s">
        <v>70</v>
      </c>
      <c r="E2388" s="13" t="s">
        <v>207</v>
      </c>
      <c r="F2388" s="24" t="s">
        <v>75</v>
      </c>
      <c r="G2388" s="13"/>
      <c r="H2388" s="13" t="s">
        <v>6</v>
      </c>
      <c r="I2388" s="34">
        <v>7</v>
      </c>
      <c r="J2388" s="34">
        <v>6</v>
      </c>
      <c r="K2388" s="34">
        <v>4</v>
      </c>
      <c r="L2388" s="34">
        <v>26</v>
      </c>
      <c r="M2388" s="24">
        <f t="shared" si="74"/>
        <v>0.8571428571428571</v>
      </c>
      <c r="N2388" s="24">
        <f t="shared" si="75"/>
        <v>0.66666666666666663</v>
      </c>
      <c r="O2388" s="34">
        <v>6</v>
      </c>
    </row>
    <row r="2389" spans="1:15" ht="14.25" customHeight="1">
      <c r="A2389" s="23">
        <v>2019</v>
      </c>
      <c r="B2389" s="23" t="s">
        <v>2366</v>
      </c>
      <c r="C2389" s="13" t="s">
        <v>1886</v>
      </c>
      <c r="D2389" s="13" t="s">
        <v>70</v>
      </c>
      <c r="E2389" s="13" t="s">
        <v>205</v>
      </c>
      <c r="F2389" s="24" t="s">
        <v>71</v>
      </c>
      <c r="G2389" s="13"/>
      <c r="H2389" s="13" t="s">
        <v>6</v>
      </c>
      <c r="I2389" s="34">
        <v>20</v>
      </c>
      <c r="J2389" s="34">
        <v>15</v>
      </c>
      <c r="K2389" s="34">
        <v>11</v>
      </c>
      <c r="L2389" s="34">
        <v>12</v>
      </c>
      <c r="M2389" s="24">
        <f t="shared" si="74"/>
        <v>0.75</v>
      </c>
      <c r="N2389" s="24">
        <f t="shared" si="75"/>
        <v>0.73333333333333328</v>
      </c>
      <c r="O2389" s="34">
        <v>17</v>
      </c>
    </row>
    <row r="2390" spans="1:15" ht="14.25" customHeight="1">
      <c r="A2390" s="23">
        <v>2019</v>
      </c>
      <c r="B2390" s="23" t="s">
        <v>2366</v>
      </c>
      <c r="C2390" s="13" t="s">
        <v>1886</v>
      </c>
      <c r="D2390" s="13" t="s">
        <v>70</v>
      </c>
      <c r="E2390" s="13" t="s">
        <v>206</v>
      </c>
      <c r="F2390" s="24" t="s">
        <v>2634</v>
      </c>
      <c r="G2390" s="13"/>
      <c r="H2390" s="13" t="s">
        <v>6</v>
      </c>
      <c r="I2390" s="34">
        <v>0</v>
      </c>
      <c r="J2390" s="34">
        <v>0</v>
      </c>
      <c r="K2390" s="34">
        <v>0</v>
      </c>
      <c r="L2390" s="34">
        <v>17</v>
      </c>
      <c r="M2390" s="24">
        <f t="shared" si="74"/>
        <v>0</v>
      </c>
      <c r="N2390" s="24">
        <f t="shared" si="75"/>
        <v>0</v>
      </c>
      <c r="O2390" s="34">
        <v>0</v>
      </c>
    </row>
    <row r="2391" spans="1:15" ht="14.25" customHeight="1">
      <c r="A2391" s="23">
        <v>2019</v>
      </c>
      <c r="B2391" s="23" t="s">
        <v>2366</v>
      </c>
      <c r="C2391" s="13" t="s">
        <v>1886</v>
      </c>
      <c r="D2391" s="13" t="s">
        <v>70</v>
      </c>
      <c r="E2391" s="13" t="s">
        <v>206</v>
      </c>
      <c r="F2391" s="24" t="s">
        <v>72</v>
      </c>
      <c r="G2391" s="13"/>
      <c r="H2391" s="13" t="s">
        <v>6</v>
      </c>
      <c r="I2391" s="34">
        <v>15</v>
      </c>
      <c r="J2391" s="34">
        <v>12</v>
      </c>
      <c r="K2391" s="34">
        <v>7</v>
      </c>
      <c r="L2391" s="34">
        <v>39</v>
      </c>
      <c r="M2391" s="24">
        <f t="shared" si="74"/>
        <v>0.8</v>
      </c>
      <c r="N2391" s="24">
        <f t="shared" si="75"/>
        <v>0.58333333333333337</v>
      </c>
      <c r="O2391" s="34">
        <v>1</v>
      </c>
    </row>
    <row r="2392" spans="1:15" ht="14.25" customHeight="1">
      <c r="A2392" s="23">
        <v>2019</v>
      </c>
      <c r="B2392" s="23" t="s">
        <v>2366</v>
      </c>
      <c r="C2392" s="13" t="s">
        <v>1886</v>
      </c>
      <c r="D2392" s="13" t="s">
        <v>70</v>
      </c>
      <c r="E2392" s="13" t="s">
        <v>206</v>
      </c>
      <c r="F2392" s="24" t="s">
        <v>73</v>
      </c>
      <c r="G2392" s="13"/>
      <c r="H2392" s="13" t="s">
        <v>6</v>
      </c>
      <c r="I2392" s="34">
        <v>6</v>
      </c>
      <c r="J2392" s="34">
        <v>5</v>
      </c>
      <c r="K2392" s="34">
        <v>5</v>
      </c>
      <c r="L2392" s="34">
        <v>26</v>
      </c>
      <c r="M2392" s="24">
        <f t="shared" si="74"/>
        <v>0.83333333333333337</v>
      </c>
      <c r="N2392" s="24">
        <f t="shared" si="75"/>
        <v>1</v>
      </c>
      <c r="O2392" s="34">
        <v>4</v>
      </c>
    </row>
    <row r="2393" spans="1:15" ht="14.25" customHeight="1">
      <c r="A2393" s="23">
        <v>2019</v>
      </c>
      <c r="B2393" s="23" t="s">
        <v>2366</v>
      </c>
      <c r="C2393" s="13" t="s">
        <v>1886</v>
      </c>
      <c r="D2393" s="13" t="s">
        <v>70</v>
      </c>
      <c r="E2393" s="13" t="s">
        <v>206</v>
      </c>
      <c r="F2393" s="24" t="s">
        <v>74</v>
      </c>
      <c r="G2393" s="13"/>
      <c r="H2393" s="13" t="s">
        <v>6</v>
      </c>
      <c r="I2393" s="34">
        <v>6</v>
      </c>
      <c r="J2393" s="34">
        <v>6</v>
      </c>
      <c r="K2393" s="34">
        <v>3</v>
      </c>
      <c r="L2393" s="34">
        <v>27</v>
      </c>
      <c r="M2393" s="24">
        <f t="shared" si="74"/>
        <v>1</v>
      </c>
      <c r="N2393" s="24">
        <f t="shared" si="75"/>
        <v>0.5</v>
      </c>
      <c r="O2393" s="34">
        <v>4</v>
      </c>
    </row>
    <row r="2394" spans="1:15" ht="14.25" customHeight="1">
      <c r="A2394" s="23">
        <v>2019</v>
      </c>
      <c r="B2394" s="23" t="s">
        <v>2366</v>
      </c>
      <c r="C2394" s="13" t="s">
        <v>1886</v>
      </c>
      <c r="D2394" s="13" t="s">
        <v>70</v>
      </c>
      <c r="E2394" s="13" t="s">
        <v>204</v>
      </c>
      <c r="F2394" s="24" t="s">
        <v>577</v>
      </c>
      <c r="G2394" s="13"/>
      <c r="H2394" s="13" t="s">
        <v>6</v>
      </c>
      <c r="I2394" s="34">
        <v>65</v>
      </c>
      <c r="J2394" s="34">
        <v>38</v>
      </c>
      <c r="K2394" s="34">
        <v>20</v>
      </c>
      <c r="L2394" s="34">
        <v>218</v>
      </c>
      <c r="M2394" s="24">
        <f t="shared" si="74"/>
        <v>0.58461538461538465</v>
      </c>
      <c r="N2394" s="24">
        <f t="shared" si="75"/>
        <v>0.52631578947368418</v>
      </c>
      <c r="O2394" s="34">
        <v>14</v>
      </c>
    </row>
    <row r="2395" spans="1:15" ht="14.25" customHeight="1">
      <c r="A2395" s="23">
        <v>2019</v>
      </c>
      <c r="B2395" s="23" t="s">
        <v>2366</v>
      </c>
      <c r="C2395" s="13" t="s">
        <v>1886</v>
      </c>
      <c r="D2395" s="13" t="s">
        <v>70</v>
      </c>
      <c r="E2395" s="13" t="s">
        <v>204</v>
      </c>
      <c r="F2395" s="24" t="s">
        <v>1466</v>
      </c>
      <c r="G2395" s="13"/>
      <c r="H2395" s="13" t="s">
        <v>6</v>
      </c>
      <c r="I2395" s="34">
        <v>89</v>
      </c>
      <c r="J2395" s="34">
        <v>55</v>
      </c>
      <c r="K2395" s="34">
        <v>40</v>
      </c>
      <c r="L2395" s="34">
        <v>305</v>
      </c>
      <c r="M2395" s="24">
        <f t="shared" si="74"/>
        <v>0.6179775280898876</v>
      </c>
      <c r="N2395" s="24">
        <f t="shared" si="75"/>
        <v>0.72727272727272729</v>
      </c>
      <c r="O2395" s="34">
        <v>29</v>
      </c>
    </row>
    <row r="2396" spans="1:15" ht="14.25" customHeight="1">
      <c r="A2396" s="23">
        <v>2019</v>
      </c>
      <c r="B2396" s="23" t="s">
        <v>2366</v>
      </c>
      <c r="C2396" s="13" t="s">
        <v>1886</v>
      </c>
      <c r="D2396" s="13" t="s">
        <v>70</v>
      </c>
      <c r="E2396" s="13" t="s">
        <v>204</v>
      </c>
      <c r="F2396" s="24" t="s">
        <v>1469</v>
      </c>
      <c r="G2396" s="13"/>
      <c r="H2396" s="13" t="s">
        <v>6</v>
      </c>
      <c r="I2396" s="34">
        <v>42</v>
      </c>
      <c r="J2396" s="34">
        <v>31</v>
      </c>
      <c r="K2396" s="34">
        <v>22</v>
      </c>
      <c r="L2396" s="34">
        <v>141</v>
      </c>
      <c r="M2396" s="24">
        <f t="shared" si="74"/>
        <v>0.73809523809523814</v>
      </c>
      <c r="N2396" s="24">
        <f t="shared" si="75"/>
        <v>0.70967741935483875</v>
      </c>
      <c r="O2396" s="34">
        <v>15</v>
      </c>
    </row>
    <row r="2397" spans="1:15" ht="14.25" customHeight="1">
      <c r="A2397" s="23">
        <v>2019</v>
      </c>
      <c r="B2397" s="23" t="s">
        <v>2366</v>
      </c>
      <c r="C2397" s="13" t="s">
        <v>1886</v>
      </c>
      <c r="D2397" s="13" t="s">
        <v>70</v>
      </c>
      <c r="E2397" s="13" t="s">
        <v>204</v>
      </c>
      <c r="F2397" s="24" t="s">
        <v>1478</v>
      </c>
      <c r="G2397" s="13"/>
      <c r="H2397" s="13" t="s">
        <v>6</v>
      </c>
      <c r="I2397" s="34">
        <v>38</v>
      </c>
      <c r="J2397" s="34">
        <v>30</v>
      </c>
      <c r="K2397" s="34">
        <v>24</v>
      </c>
      <c r="L2397" s="34">
        <v>155</v>
      </c>
      <c r="M2397" s="24">
        <f t="shared" si="74"/>
        <v>0.78947368421052633</v>
      </c>
      <c r="N2397" s="24">
        <f t="shared" si="75"/>
        <v>0.8</v>
      </c>
      <c r="O2397" s="34">
        <v>10</v>
      </c>
    </row>
    <row r="2398" spans="1:15" ht="14.25" customHeight="1">
      <c r="A2398" s="23">
        <v>2019</v>
      </c>
      <c r="B2398" s="23" t="s">
        <v>2366</v>
      </c>
      <c r="C2398" s="13" t="s">
        <v>1886</v>
      </c>
      <c r="D2398" s="13" t="s">
        <v>76</v>
      </c>
      <c r="E2398" s="13" t="s">
        <v>205</v>
      </c>
      <c r="F2398" s="24" t="s">
        <v>78</v>
      </c>
      <c r="G2398" s="13"/>
      <c r="H2398" s="13" t="s">
        <v>6</v>
      </c>
      <c r="I2398" s="34">
        <v>35</v>
      </c>
      <c r="J2398" s="34">
        <v>33</v>
      </c>
      <c r="K2398" s="34">
        <v>30</v>
      </c>
      <c r="L2398" s="34">
        <v>32</v>
      </c>
      <c r="M2398" s="24">
        <f t="shared" si="74"/>
        <v>0.94285714285714284</v>
      </c>
      <c r="N2398" s="24">
        <f t="shared" si="75"/>
        <v>0.90909090909090906</v>
      </c>
      <c r="O2398" s="34">
        <v>29</v>
      </c>
    </row>
    <row r="2399" spans="1:15" ht="14.25" customHeight="1">
      <c r="A2399" s="23">
        <v>2019</v>
      </c>
      <c r="B2399" s="23" t="s">
        <v>2366</v>
      </c>
      <c r="C2399" s="13" t="s">
        <v>1886</v>
      </c>
      <c r="D2399" s="13" t="s">
        <v>76</v>
      </c>
      <c r="E2399" s="13" t="s">
        <v>205</v>
      </c>
      <c r="F2399" s="24" t="s">
        <v>79</v>
      </c>
      <c r="G2399" s="13"/>
      <c r="H2399" s="13" t="s">
        <v>6</v>
      </c>
      <c r="I2399" s="34">
        <v>8</v>
      </c>
      <c r="J2399" s="34">
        <v>8</v>
      </c>
      <c r="K2399" s="34">
        <v>3</v>
      </c>
      <c r="L2399" s="34">
        <v>3</v>
      </c>
      <c r="M2399" s="24">
        <f t="shared" si="74"/>
        <v>1</v>
      </c>
      <c r="N2399" s="24">
        <f t="shared" si="75"/>
        <v>0.375</v>
      </c>
      <c r="O2399" s="34">
        <v>12</v>
      </c>
    </row>
    <row r="2400" spans="1:15" ht="14.25" customHeight="1">
      <c r="A2400" s="23">
        <v>2019</v>
      </c>
      <c r="B2400" s="23" t="s">
        <v>2366</v>
      </c>
      <c r="C2400" s="13" t="s">
        <v>1886</v>
      </c>
      <c r="D2400" s="13" t="s">
        <v>76</v>
      </c>
      <c r="E2400" s="13" t="s">
        <v>206</v>
      </c>
      <c r="F2400" s="24" t="s">
        <v>80</v>
      </c>
      <c r="G2400" s="13"/>
      <c r="H2400" s="13" t="s">
        <v>6</v>
      </c>
      <c r="I2400" s="34">
        <v>17</v>
      </c>
      <c r="J2400" s="34">
        <v>17</v>
      </c>
      <c r="K2400" s="34">
        <v>14</v>
      </c>
      <c r="L2400" s="34">
        <v>22</v>
      </c>
      <c r="M2400" s="24">
        <f t="shared" si="74"/>
        <v>1</v>
      </c>
      <c r="N2400" s="24">
        <f t="shared" si="75"/>
        <v>0.82352941176470584</v>
      </c>
      <c r="O2400" s="34">
        <v>7</v>
      </c>
    </row>
    <row r="2401" spans="1:15" ht="14.25" customHeight="1">
      <c r="A2401" s="23">
        <v>2019</v>
      </c>
      <c r="B2401" s="23" t="s">
        <v>2366</v>
      </c>
      <c r="C2401" s="13" t="s">
        <v>1886</v>
      </c>
      <c r="D2401" s="13" t="s">
        <v>76</v>
      </c>
      <c r="E2401" s="13" t="s">
        <v>206</v>
      </c>
      <c r="F2401" s="24" t="s">
        <v>81</v>
      </c>
      <c r="G2401" s="13"/>
      <c r="H2401" s="13" t="s">
        <v>6</v>
      </c>
      <c r="I2401" s="34">
        <v>6</v>
      </c>
      <c r="J2401" s="34">
        <v>6</v>
      </c>
      <c r="K2401" s="34">
        <v>2</v>
      </c>
      <c r="L2401" s="34">
        <v>8</v>
      </c>
      <c r="M2401" s="24">
        <f t="shared" si="74"/>
        <v>1</v>
      </c>
      <c r="N2401" s="24">
        <f t="shared" si="75"/>
        <v>0.33333333333333331</v>
      </c>
      <c r="O2401" s="34">
        <v>1</v>
      </c>
    </row>
    <row r="2402" spans="1:15" ht="14.25" customHeight="1">
      <c r="A2402" s="23">
        <v>2019</v>
      </c>
      <c r="B2402" s="23" t="s">
        <v>2366</v>
      </c>
      <c r="C2402" s="13" t="s">
        <v>1886</v>
      </c>
      <c r="D2402" s="13" t="s">
        <v>76</v>
      </c>
      <c r="E2402" s="13" t="s">
        <v>206</v>
      </c>
      <c r="F2402" s="24" t="s">
        <v>82</v>
      </c>
      <c r="G2402" s="13"/>
      <c r="H2402" s="13" t="s">
        <v>6</v>
      </c>
      <c r="I2402" s="34">
        <v>21</v>
      </c>
      <c r="J2402" s="34">
        <v>18</v>
      </c>
      <c r="K2402" s="34">
        <v>14</v>
      </c>
      <c r="L2402" s="34">
        <v>51</v>
      </c>
      <c r="M2402" s="24">
        <f t="shared" si="74"/>
        <v>0.8571428571428571</v>
      </c>
      <c r="N2402" s="24">
        <f t="shared" si="75"/>
        <v>0.77777777777777779</v>
      </c>
      <c r="O2402" s="34">
        <v>12</v>
      </c>
    </row>
    <row r="2403" spans="1:15" ht="14.25" customHeight="1">
      <c r="A2403" s="23">
        <v>2019</v>
      </c>
      <c r="B2403" s="23" t="s">
        <v>2366</v>
      </c>
      <c r="C2403" s="13" t="s">
        <v>1886</v>
      </c>
      <c r="D2403" s="13" t="s">
        <v>76</v>
      </c>
      <c r="E2403" s="13" t="s">
        <v>204</v>
      </c>
      <c r="F2403" s="24" t="s">
        <v>2395</v>
      </c>
      <c r="G2403" s="13"/>
      <c r="H2403" s="13" t="s">
        <v>6</v>
      </c>
      <c r="I2403" s="34">
        <v>19</v>
      </c>
      <c r="J2403" s="34">
        <v>19</v>
      </c>
      <c r="K2403" s="34">
        <v>19</v>
      </c>
      <c r="L2403" s="34">
        <v>152</v>
      </c>
      <c r="M2403" s="24">
        <f t="shared" si="74"/>
        <v>1</v>
      </c>
      <c r="N2403" s="24">
        <f t="shared" si="75"/>
        <v>1</v>
      </c>
      <c r="O2403" s="34">
        <v>10</v>
      </c>
    </row>
    <row r="2404" spans="1:15" ht="14.25" customHeight="1">
      <c r="A2404" s="23">
        <v>2019</v>
      </c>
      <c r="B2404" s="23" t="s">
        <v>2366</v>
      </c>
      <c r="C2404" s="13" t="s">
        <v>1886</v>
      </c>
      <c r="D2404" s="13" t="s">
        <v>76</v>
      </c>
      <c r="E2404" s="13" t="s">
        <v>204</v>
      </c>
      <c r="F2404" s="24" t="s">
        <v>1459</v>
      </c>
      <c r="G2404" s="13"/>
      <c r="H2404" s="13" t="s">
        <v>6</v>
      </c>
      <c r="I2404" s="34">
        <v>424</v>
      </c>
      <c r="J2404" s="34">
        <v>324</v>
      </c>
      <c r="K2404" s="34">
        <v>183</v>
      </c>
      <c r="L2404" s="34">
        <v>1684</v>
      </c>
      <c r="M2404" s="24">
        <f t="shared" si="74"/>
        <v>0.76415094339622647</v>
      </c>
      <c r="N2404" s="24">
        <f t="shared" si="75"/>
        <v>0.56481481481481477</v>
      </c>
      <c r="O2404" s="34">
        <v>150</v>
      </c>
    </row>
    <row r="2405" spans="1:15" ht="14.25" customHeight="1">
      <c r="A2405" s="23">
        <v>2019</v>
      </c>
      <c r="B2405" s="23" t="s">
        <v>2366</v>
      </c>
      <c r="C2405" s="13" t="s">
        <v>1886</v>
      </c>
      <c r="D2405" s="13" t="s">
        <v>76</v>
      </c>
      <c r="E2405" s="13" t="s">
        <v>204</v>
      </c>
      <c r="F2405" s="24" t="s">
        <v>2079</v>
      </c>
      <c r="G2405" s="13"/>
      <c r="H2405" s="13" t="s">
        <v>6</v>
      </c>
      <c r="I2405" s="34">
        <v>145</v>
      </c>
      <c r="J2405" s="34">
        <v>107</v>
      </c>
      <c r="K2405" s="34">
        <v>63</v>
      </c>
      <c r="L2405" s="34">
        <v>575</v>
      </c>
      <c r="M2405" s="24">
        <f t="shared" si="74"/>
        <v>0.73793103448275865</v>
      </c>
      <c r="N2405" s="24">
        <f t="shared" si="75"/>
        <v>0.58878504672897192</v>
      </c>
      <c r="O2405" s="34">
        <v>43</v>
      </c>
    </row>
    <row r="2406" spans="1:15" ht="14.25" customHeight="1">
      <c r="A2406" s="23">
        <v>2019</v>
      </c>
      <c r="B2406" s="23" t="s">
        <v>2366</v>
      </c>
      <c r="C2406" s="13" t="s">
        <v>1886</v>
      </c>
      <c r="D2406" s="13" t="s">
        <v>83</v>
      </c>
      <c r="E2406" s="13" t="s">
        <v>206</v>
      </c>
      <c r="F2406" s="24" t="s">
        <v>84</v>
      </c>
      <c r="G2406" s="13"/>
      <c r="H2406" s="13" t="s">
        <v>6</v>
      </c>
      <c r="I2406" s="34">
        <v>1</v>
      </c>
      <c r="J2406" s="34">
        <v>1</v>
      </c>
      <c r="K2406" s="34">
        <v>0</v>
      </c>
      <c r="L2406" s="34">
        <v>11</v>
      </c>
      <c r="M2406" s="24">
        <f t="shared" si="74"/>
        <v>1</v>
      </c>
      <c r="N2406" s="24">
        <f t="shared" si="75"/>
        <v>0</v>
      </c>
      <c r="O2406" s="34">
        <v>2</v>
      </c>
    </row>
    <row r="2407" spans="1:15" ht="14.25" customHeight="1">
      <c r="A2407" s="23">
        <v>2019</v>
      </c>
      <c r="B2407" s="23" t="s">
        <v>2366</v>
      </c>
      <c r="C2407" s="13" t="s">
        <v>1886</v>
      </c>
      <c r="D2407" s="13" t="s">
        <v>86</v>
      </c>
      <c r="E2407" s="13" t="s">
        <v>206</v>
      </c>
      <c r="F2407" s="24" t="s">
        <v>88</v>
      </c>
      <c r="G2407" s="13"/>
      <c r="H2407" s="13" t="s">
        <v>6</v>
      </c>
      <c r="I2407" s="34">
        <v>27</v>
      </c>
      <c r="J2407" s="34">
        <v>26</v>
      </c>
      <c r="K2407" s="34">
        <v>17</v>
      </c>
      <c r="L2407" s="34">
        <v>129</v>
      </c>
      <c r="M2407" s="24">
        <f t="shared" si="74"/>
        <v>0.96296296296296291</v>
      </c>
      <c r="N2407" s="24">
        <f t="shared" si="75"/>
        <v>0.65384615384615385</v>
      </c>
      <c r="O2407" s="34">
        <v>43</v>
      </c>
    </row>
    <row r="2408" spans="1:15" ht="14.25" customHeight="1">
      <c r="A2408" s="23">
        <v>2019</v>
      </c>
      <c r="B2408" s="23" t="s">
        <v>2366</v>
      </c>
      <c r="C2408" s="13" t="s">
        <v>1886</v>
      </c>
      <c r="D2408" s="13" t="s">
        <v>86</v>
      </c>
      <c r="E2408" s="13" t="s">
        <v>204</v>
      </c>
      <c r="F2408" s="24" t="s">
        <v>984</v>
      </c>
      <c r="G2408" s="13"/>
      <c r="H2408" s="13" t="s">
        <v>203</v>
      </c>
      <c r="I2408" s="34">
        <v>0</v>
      </c>
      <c r="J2408" s="34">
        <v>0</v>
      </c>
      <c r="K2408" s="34">
        <v>0</v>
      </c>
      <c r="L2408" s="34">
        <v>62</v>
      </c>
      <c r="M2408" s="24">
        <f t="shared" si="74"/>
        <v>0</v>
      </c>
      <c r="N2408" s="24">
        <f t="shared" si="75"/>
        <v>0</v>
      </c>
      <c r="O2408" s="34">
        <v>16</v>
      </c>
    </row>
    <row r="2409" spans="1:15" ht="14.25" customHeight="1">
      <c r="A2409" s="23">
        <v>2019</v>
      </c>
      <c r="B2409" s="23" t="s">
        <v>2366</v>
      </c>
      <c r="C2409" s="13" t="s">
        <v>1886</v>
      </c>
      <c r="D2409" s="13" t="s">
        <v>86</v>
      </c>
      <c r="E2409" s="13" t="s">
        <v>204</v>
      </c>
      <c r="F2409" s="24" t="s">
        <v>2635</v>
      </c>
      <c r="G2409" s="13"/>
      <c r="H2409" s="13" t="s">
        <v>6</v>
      </c>
      <c r="I2409" s="34">
        <v>38</v>
      </c>
      <c r="J2409" s="34">
        <v>31</v>
      </c>
      <c r="K2409" s="34">
        <v>20</v>
      </c>
      <c r="L2409" s="34">
        <v>163</v>
      </c>
      <c r="M2409" s="24">
        <f t="shared" si="74"/>
        <v>0.81578947368421051</v>
      </c>
      <c r="N2409" s="24">
        <f t="shared" si="75"/>
        <v>0.64516129032258063</v>
      </c>
      <c r="O2409" s="34">
        <v>23</v>
      </c>
    </row>
    <row r="2410" spans="1:15" ht="14.25" customHeight="1">
      <c r="A2410" s="23">
        <v>2019</v>
      </c>
      <c r="B2410" s="23" t="s">
        <v>2366</v>
      </c>
      <c r="C2410" s="13" t="s">
        <v>1886</v>
      </c>
      <c r="D2410" s="13" t="s">
        <v>86</v>
      </c>
      <c r="E2410" s="13" t="s">
        <v>204</v>
      </c>
      <c r="F2410" s="24" t="s">
        <v>101</v>
      </c>
      <c r="G2410" s="13"/>
      <c r="H2410" s="13" t="s">
        <v>6</v>
      </c>
      <c r="I2410" s="34">
        <v>0</v>
      </c>
      <c r="J2410" s="34">
        <v>0</v>
      </c>
      <c r="K2410" s="34">
        <v>0</v>
      </c>
      <c r="L2410" s="34">
        <v>12</v>
      </c>
      <c r="M2410" s="24">
        <f t="shared" si="74"/>
        <v>0</v>
      </c>
      <c r="N2410" s="24">
        <f t="shared" si="75"/>
        <v>0</v>
      </c>
      <c r="O2410" s="34">
        <v>2</v>
      </c>
    </row>
    <row r="2411" spans="1:15" ht="14.25" customHeight="1">
      <c r="A2411" s="23">
        <v>2019</v>
      </c>
      <c r="B2411" s="23" t="s">
        <v>2366</v>
      </c>
      <c r="C2411" s="13" t="s">
        <v>1886</v>
      </c>
      <c r="D2411" s="13" t="s">
        <v>89</v>
      </c>
      <c r="E2411" s="13" t="s">
        <v>205</v>
      </c>
      <c r="F2411" s="24" t="s">
        <v>90</v>
      </c>
      <c r="G2411" s="13"/>
      <c r="H2411" s="13" t="s">
        <v>6</v>
      </c>
      <c r="I2411" s="34">
        <v>20</v>
      </c>
      <c r="J2411" s="34">
        <v>16</v>
      </c>
      <c r="K2411" s="34">
        <v>14</v>
      </c>
      <c r="L2411" s="34">
        <v>27</v>
      </c>
      <c r="M2411" s="24">
        <f t="shared" si="74"/>
        <v>0.8</v>
      </c>
      <c r="N2411" s="24">
        <f t="shared" si="75"/>
        <v>0.875</v>
      </c>
      <c r="O2411" s="34">
        <v>7</v>
      </c>
    </row>
    <row r="2412" spans="1:15" ht="14.25" customHeight="1">
      <c r="A2412" s="23">
        <v>2019</v>
      </c>
      <c r="B2412" s="23" t="s">
        <v>2366</v>
      </c>
      <c r="C2412" s="13" t="s">
        <v>1886</v>
      </c>
      <c r="D2412" s="13" t="s">
        <v>89</v>
      </c>
      <c r="E2412" s="13" t="s">
        <v>205</v>
      </c>
      <c r="F2412" s="24" t="s">
        <v>91</v>
      </c>
      <c r="G2412" s="13"/>
      <c r="H2412" s="13" t="s">
        <v>6</v>
      </c>
      <c r="I2412" s="34">
        <v>9</v>
      </c>
      <c r="J2412" s="34">
        <v>9</v>
      </c>
      <c r="K2412" s="34">
        <v>8</v>
      </c>
      <c r="L2412" s="34">
        <v>8</v>
      </c>
      <c r="M2412" s="24">
        <f t="shared" si="74"/>
        <v>1</v>
      </c>
      <c r="N2412" s="24">
        <f t="shared" si="75"/>
        <v>0.88888888888888884</v>
      </c>
      <c r="O2412" s="34">
        <v>9</v>
      </c>
    </row>
    <row r="2413" spans="1:15" ht="14.25" customHeight="1">
      <c r="A2413" s="23">
        <v>2019</v>
      </c>
      <c r="B2413" s="23" t="s">
        <v>2366</v>
      </c>
      <c r="C2413" s="13" t="s">
        <v>1886</v>
      </c>
      <c r="D2413" s="13" t="s">
        <v>89</v>
      </c>
      <c r="E2413" s="13" t="s">
        <v>205</v>
      </c>
      <c r="F2413" s="24" t="s">
        <v>3914</v>
      </c>
      <c r="G2413" s="13"/>
      <c r="H2413" s="13" t="s">
        <v>6</v>
      </c>
      <c r="I2413" s="34">
        <v>9</v>
      </c>
      <c r="J2413" s="34">
        <v>0</v>
      </c>
      <c r="K2413" s="34">
        <v>0</v>
      </c>
      <c r="L2413" s="34">
        <v>12</v>
      </c>
      <c r="M2413" s="24">
        <f t="shared" si="74"/>
        <v>0</v>
      </c>
      <c r="N2413" s="24">
        <f t="shared" si="75"/>
        <v>0</v>
      </c>
      <c r="O2413" s="34">
        <v>25</v>
      </c>
    </row>
    <row r="2414" spans="1:15" ht="14.25" customHeight="1">
      <c r="A2414" s="23">
        <v>2019</v>
      </c>
      <c r="B2414" s="23" t="s">
        <v>2366</v>
      </c>
      <c r="C2414" s="13" t="s">
        <v>1886</v>
      </c>
      <c r="D2414" s="13" t="s">
        <v>89</v>
      </c>
      <c r="E2414" s="13" t="s">
        <v>206</v>
      </c>
      <c r="F2414" s="24" t="s">
        <v>93</v>
      </c>
      <c r="G2414" s="13"/>
      <c r="H2414" s="13" t="s">
        <v>6</v>
      </c>
      <c r="I2414" s="34">
        <v>0</v>
      </c>
      <c r="J2414" s="34">
        <v>0</v>
      </c>
      <c r="K2414" s="34">
        <v>0</v>
      </c>
      <c r="L2414" s="34">
        <v>0</v>
      </c>
      <c r="M2414" s="24">
        <f t="shared" si="74"/>
        <v>0</v>
      </c>
      <c r="N2414" s="24">
        <f t="shared" si="75"/>
        <v>0</v>
      </c>
      <c r="O2414" s="34">
        <v>1</v>
      </c>
    </row>
    <row r="2415" spans="1:15" ht="14.25" customHeight="1">
      <c r="A2415" s="23">
        <v>2019</v>
      </c>
      <c r="B2415" s="23" t="s">
        <v>2366</v>
      </c>
      <c r="C2415" s="13" t="s">
        <v>1886</v>
      </c>
      <c r="D2415" s="13" t="s">
        <v>89</v>
      </c>
      <c r="E2415" s="13" t="s">
        <v>206</v>
      </c>
      <c r="F2415" s="24" t="s">
        <v>1920</v>
      </c>
      <c r="G2415" s="13"/>
      <c r="H2415" s="13" t="s">
        <v>6</v>
      </c>
      <c r="I2415" s="34">
        <v>17</v>
      </c>
      <c r="J2415" s="34">
        <v>17</v>
      </c>
      <c r="K2415" s="34">
        <v>9</v>
      </c>
      <c r="L2415" s="34">
        <v>17</v>
      </c>
      <c r="M2415" s="24">
        <f t="shared" si="74"/>
        <v>1</v>
      </c>
      <c r="N2415" s="24">
        <f t="shared" si="75"/>
        <v>0.52941176470588236</v>
      </c>
      <c r="O2415" s="34">
        <v>0</v>
      </c>
    </row>
    <row r="2416" spans="1:15" ht="14.25" customHeight="1">
      <c r="A2416" s="23">
        <v>2019</v>
      </c>
      <c r="B2416" s="23" t="s">
        <v>2366</v>
      </c>
      <c r="C2416" s="13" t="s">
        <v>1886</v>
      </c>
      <c r="D2416" s="13" t="s">
        <v>89</v>
      </c>
      <c r="E2416" s="13" t="s">
        <v>206</v>
      </c>
      <c r="F2416" s="24" t="s">
        <v>1919</v>
      </c>
      <c r="G2416" s="13"/>
      <c r="H2416" s="13" t="s">
        <v>6</v>
      </c>
      <c r="I2416" s="34">
        <v>18</v>
      </c>
      <c r="J2416" s="34">
        <v>17</v>
      </c>
      <c r="K2416" s="34">
        <v>16</v>
      </c>
      <c r="L2416" s="34">
        <v>25</v>
      </c>
      <c r="M2416" s="24">
        <f t="shared" si="74"/>
        <v>0.94444444444444442</v>
      </c>
      <c r="N2416" s="24">
        <f t="shared" si="75"/>
        <v>0.94117647058823528</v>
      </c>
      <c r="O2416" s="34">
        <v>0</v>
      </c>
    </row>
    <row r="2417" spans="1:15" ht="14.25" customHeight="1">
      <c r="A2417" s="23">
        <v>2019</v>
      </c>
      <c r="B2417" s="23" t="s">
        <v>2366</v>
      </c>
      <c r="C2417" s="13" t="s">
        <v>1886</v>
      </c>
      <c r="D2417" s="13" t="s">
        <v>89</v>
      </c>
      <c r="E2417" s="13" t="s">
        <v>206</v>
      </c>
      <c r="F2417" s="24" t="s">
        <v>1921</v>
      </c>
      <c r="G2417" s="13"/>
      <c r="H2417" s="13" t="s">
        <v>6</v>
      </c>
      <c r="I2417" s="34">
        <v>30</v>
      </c>
      <c r="J2417" s="34">
        <v>30</v>
      </c>
      <c r="K2417" s="34">
        <v>18</v>
      </c>
      <c r="L2417" s="34">
        <v>40</v>
      </c>
      <c r="M2417" s="24">
        <f t="shared" si="74"/>
        <v>1</v>
      </c>
      <c r="N2417" s="24">
        <f t="shared" si="75"/>
        <v>0.6</v>
      </c>
      <c r="O2417" s="34">
        <v>0</v>
      </c>
    </row>
    <row r="2418" spans="1:15" ht="14.25" customHeight="1">
      <c r="A2418" s="23">
        <v>2019</v>
      </c>
      <c r="B2418" s="23" t="s">
        <v>2366</v>
      </c>
      <c r="C2418" s="13" t="s">
        <v>1886</v>
      </c>
      <c r="D2418" s="13" t="s">
        <v>89</v>
      </c>
      <c r="E2418" s="13" t="s">
        <v>206</v>
      </c>
      <c r="F2418" s="24" t="s">
        <v>2078</v>
      </c>
      <c r="G2418" s="13"/>
      <c r="H2418" s="13" t="s">
        <v>6</v>
      </c>
      <c r="I2418" s="34">
        <v>3</v>
      </c>
      <c r="J2418" s="34">
        <v>1</v>
      </c>
      <c r="K2418" s="34">
        <v>0</v>
      </c>
      <c r="L2418" s="34">
        <v>31</v>
      </c>
      <c r="M2418" s="24">
        <f t="shared" si="74"/>
        <v>0.33333333333333331</v>
      </c>
      <c r="N2418" s="24">
        <f t="shared" si="75"/>
        <v>0</v>
      </c>
      <c r="O2418" s="34">
        <v>0</v>
      </c>
    </row>
    <row r="2419" spans="1:15" ht="14.25" customHeight="1">
      <c r="A2419" s="23">
        <v>2019</v>
      </c>
      <c r="B2419" s="23" t="s">
        <v>2366</v>
      </c>
      <c r="C2419" s="13" t="s">
        <v>1886</v>
      </c>
      <c r="D2419" s="13" t="s">
        <v>89</v>
      </c>
      <c r="E2419" s="13" t="s">
        <v>204</v>
      </c>
      <c r="F2419" s="24" t="s">
        <v>1465</v>
      </c>
      <c r="G2419" s="13"/>
      <c r="H2419" s="13" t="s">
        <v>6</v>
      </c>
      <c r="I2419" s="34">
        <v>115</v>
      </c>
      <c r="J2419" s="34">
        <v>97</v>
      </c>
      <c r="K2419" s="34">
        <v>57</v>
      </c>
      <c r="L2419" s="34">
        <v>413</v>
      </c>
      <c r="M2419" s="24">
        <f t="shared" si="74"/>
        <v>0.84347826086956523</v>
      </c>
      <c r="N2419" s="24">
        <f t="shared" si="75"/>
        <v>0.58762886597938147</v>
      </c>
      <c r="O2419" s="34">
        <v>32</v>
      </c>
    </row>
    <row r="2420" spans="1:15" ht="14.25" customHeight="1">
      <c r="A2420" s="23">
        <v>2019</v>
      </c>
      <c r="B2420" s="23" t="s">
        <v>2366</v>
      </c>
      <c r="C2420" s="13" t="s">
        <v>1886</v>
      </c>
      <c r="D2420" s="13" t="s">
        <v>94</v>
      </c>
      <c r="E2420" s="13" t="s">
        <v>207</v>
      </c>
      <c r="F2420" s="24" t="s">
        <v>99</v>
      </c>
      <c r="G2420" s="13"/>
      <c r="H2420" s="13" t="s">
        <v>6</v>
      </c>
      <c r="I2420" s="34">
        <v>4</v>
      </c>
      <c r="J2420" s="34">
        <v>1</v>
      </c>
      <c r="K2420" s="34">
        <v>1</v>
      </c>
      <c r="L2420" s="34">
        <v>7</v>
      </c>
      <c r="M2420" s="24">
        <f t="shared" si="74"/>
        <v>0.25</v>
      </c>
      <c r="N2420" s="24">
        <f t="shared" si="75"/>
        <v>1</v>
      </c>
      <c r="O2420" s="34">
        <v>1</v>
      </c>
    </row>
    <row r="2421" spans="1:15" ht="14.25" customHeight="1">
      <c r="A2421" s="23">
        <v>2019</v>
      </c>
      <c r="B2421" s="23" t="s">
        <v>2366</v>
      </c>
      <c r="C2421" s="13" t="s">
        <v>1886</v>
      </c>
      <c r="D2421" s="13" t="s">
        <v>94</v>
      </c>
      <c r="E2421" s="13" t="s">
        <v>206</v>
      </c>
      <c r="F2421" s="24" t="s">
        <v>96</v>
      </c>
      <c r="G2421" s="13"/>
      <c r="H2421" s="13" t="s">
        <v>6</v>
      </c>
      <c r="I2421" s="34">
        <v>16</v>
      </c>
      <c r="J2421" s="34">
        <v>16</v>
      </c>
      <c r="K2421" s="34">
        <v>8</v>
      </c>
      <c r="L2421" s="34">
        <v>58</v>
      </c>
      <c r="M2421" s="24">
        <f t="shared" si="74"/>
        <v>1</v>
      </c>
      <c r="N2421" s="24">
        <f t="shared" si="75"/>
        <v>0.5</v>
      </c>
      <c r="O2421" s="34">
        <v>7</v>
      </c>
    </row>
    <row r="2422" spans="1:15" ht="14.25" customHeight="1">
      <c r="A2422" s="23">
        <v>2019</v>
      </c>
      <c r="B2422" s="23" t="s">
        <v>2366</v>
      </c>
      <c r="C2422" s="13" t="s">
        <v>1886</v>
      </c>
      <c r="D2422" s="13" t="s">
        <v>94</v>
      </c>
      <c r="E2422" s="13" t="s">
        <v>206</v>
      </c>
      <c r="F2422" s="24" t="s">
        <v>97</v>
      </c>
      <c r="G2422" s="13"/>
      <c r="H2422" s="13" t="s">
        <v>6</v>
      </c>
      <c r="I2422" s="34">
        <v>16</v>
      </c>
      <c r="J2422" s="34">
        <v>14</v>
      </c>
      <c r="K2422" s="34">
        <v>10</v>
      </c>
      <c r="L2422" s="34">
        <v>74</v>
      </c>
      <c r="M2422" s="24">
        <f t="shared" si="74"/>
        <v>0.875</v>
      </c>
      <c r="N2422" s="24">
        <f t="shared" si="75"/>
        <v>0.7142857142857143</v>
      </c>
      <c r="O2422" s="34">
        <v>10</v>
      </c>
    </row>
    <row r="2423" spans="1:15" ht="14.25" customHeight="1">
      <c r="A2423" s="23">
        <v>2019</v>
      </c>
      <c r="B2423" s="23" t="s">
        <v>2366</v>
      </c>
      <c r="C2423" s="13" t="s">
        <v>1886</v>
      </c>
      <c r="D2423" s="13" t="s">
        <v>94</v>
      </c>
      <c r="E2423" s="13" t="s">
        <v>206</v>
      </c>
      <c r="F2423" s="24" t="s">
        <v>98</v>
      </c>
      <c r="G2423" s="13"/>
      <c r="H2423" s="13" t="s">
        <v>6</v>
      </c>
      <c r="I2423" s="34">
        <v>13</v>
      </c>
      <c r="J2423" s="34">
        <v>12</v>
      </c>
      <c r="K2423" s="34">
        <v>8</v>
      </c>
      <c r="L2423" s="34">
        <v>63</v>
      </c>
      <c r="M2423" s="24">
        <f t="shared" si="74"/>
        <v>0.92307692307692313</v>
      </c>
      <c r="N2423" s="24">
        <f t="shared" si="75"/>
        <v>0.66666666666666663</v>
      </c>
      <c r="O2423" s="34">
        <v>1</v>
      </c>
    </row>
    <row r="2424" spans="1:15" ht="14.25" customHeight="1">
      <c r="A2424" s="23">
        <v>2019</v>
      </c>
      <c r="B2424" s="23" t="s">
        <v>2366</v>
      </c>
      <c r="C2424" s="13" t="s">
        <v>1886</v>
      </c>
      <c r="D2424" s="13" t="s">
        <v>94</v>
      </c>
      <c r="E2424" s="13" t="s">
        <v>204</v>
      </c>
      <c r="F2424" s="24" t="s">
        <v>1463</v>
      </c>
      <c r="G2424" s="13"/>
      <c r="H2424" s="13" t="s">
        <v>6</v>
      </c>
      <c r="I2424" s="34">
        <v>36</v>
      </c>
      <c r="J2424" s="34">
        <v>32</v>
      </c>
      <c r="K2424" s="34">
        <v>19</v>
      </c>
      <c r="L2424" s="34">
        <v>228</v>
      </c>
      <c r="M2424" s="24">
        <f t="shared" si="74"/>
        <v>0.88888888888888884</v>
      </c>
      <c r="N2424" s="24">
        <f t="shared" si="75"/>
        <v>0.59375</v>
      </c>
      <c r="O2424" s="34">
        <v>32</v>
      </c>
    </row>
    <row r="2425" spans="1:15" ht="14.25" customHeight="1">
      <c r="A2425" s="23">
        <v>2019</v>
      </c>
      <c r="B2425" s="23" t="s">
        <v>2366</v>
      </c>
      <c r="C2425" s="13" t="s">
        <v>1886</v>
      </c>
      <c r="D2425" s="13" t="s">
        <v>100</v>
      </c>
      <c r="E2425" s="13" t="s">
        <v>207</v>
      </c>
      <c r="F2425" s="24" t="s">
        <v>103</v>
      </c>
      <c r="G2425" s="13"/>
      <c r="H2425" s="13" t="s">
        <v>6</v>
      </c>
      <c r="I2425" s="34">
        <v>5</v>
      </c>
      <c r="J2425" s="34">
        <v>4</v>
      </c>
      <c r="K2425" s="34">
        <v>4</v>
      </c>
      <c r="L2425" s="34">
        <v>7</v>
      </c>
      <c r="M2425" s="24">
        <f t="shared" si="74"/>
        <v>0.8</v>
      </c>
      <c r="N2425" s="24">
        <f t="shared" si="75"/>
        <v>1</v>
      </c>
      <c r="O2425" s="34">
        <v>2</v>
      </c>
    </row>
    <row r="2426" spans="1:15" ht="14.25" customHeight="1">
      <c r="A2426" s="23">
        <v>2019</v>
      </c>
      <c r="B2426" s="23" t="s">
        <v>2366</v>
      </c>
      <c r="C2426" s="13" t="s">
        <v>1886</v>
      </c>
      <c r="D2426" s="13" t="s">
        <v>100</v>
      </c>
      <c r="E2426" s="13" t="s">
        <v>206</v>
      </c>
      <c r="F2426" s="24" t="s">
        <v>102</v>
      </c>
      <c r="G2426" s="13"/>
      <c r="H2426" s="13" t="s">
        <v>6</v>
      </c>
      <c r="I2426" s="34">
        <v>15</v>
      </c>
      <c r="J2426" s="34">
        <v>14</v>
      </c>
      <c r="K2426" s="34">
        <v>14</v>
      </c>
      <c r="L2426" s="34">
        <v>29</v>
      </c>
      <c r="M2426" s="24">
        <f t="shared" si="74"/>
        <v>0.93333333333333335</v>
      </c>
      <c r="N2426" s="24">
        <f t="shared" si="75"/>
        <v>1</v>
      </c>
      <c r="O2426" s="34">
        <v>8</v>
      </c>
    </row>
    <row r="2427" spans="1:15" ht="14.25" customHeight="1">
      <c r="A2427" s="23">
        <v>2019</v>
      </c>
      <c r="B2427" s="23" t="s">
        <v>2366</v>
      </c>
      <c r="C2427" s="13" t="s">
        <v>1886</v>
      </c>
      <c r="D2427" s="13" t="s">
        <v>100</v>
      </c>
      <c r="E2427" s="13" t="s">
        <v>204</v>
      </c>
      <c r="F2427" s="24" t="s">
        <v>1468</v>
      </c>
      <c r="G2427" s="13"/>
      <c r="H2427" s="13" t="s">
        <v>6</v>
      </c>
      <c r="I2427" s="34">
        <v>43</v>
      </c>
      <c r="J2427" s="34">
        <v>38</v>
      </c>
      <c r="K2427" s="34">
        <v>30</v>
      </c>
      <c r="L2427" s="34">
        <v>120</v>
      </c>
      <c r="M2427" s="24">
        <f t="shared" si="74"/>
        <v>0.88372093023255816</v>
      </c>
      <c r="N2427" s="24">
        <f t="shared" si="75"/>
        <v>0.78947368421052633</v>
      </c>
      <c r="O2427" s="34">
        <v>6</v>
      </c>
    </row>
    <row r="2428" spans="1:15" ht="14.25" customHeight="1">
      <c r="A2428" s="23">
        <v>2019</v>
      </c>
      <c r="B2428" s="23" t="s">
        <v>2366</v>
      </c>
      <c r="C2428" s="13" t="s">
        <v>1886</v>
      </c>
      <c r="D2428" s="13" t="s">
        <v>104</v>
      </c>
      <c r="E2428" s="13" t="s">
        <v>207</v>
      </c>
      <c r="F2428" s="24" t="s">
        <v>119</v>
      </c>
      <c r="G2428" s="13"/>
      <c r="H2428" s="13" t="s">
        <v>6</v>
      </c>
      <c r="I2428" s="34">
        <v>10</v>
      </c>
      <c r="J2428" s="34">
        <v>8</v>
      </c>
      <c r="K2428" s="34">
        <v>1</v>
      </c>
      <c r="L2428" s="34">
        <v>58</v>
      </c>
      <c r="M2428" s="24">
        <f t="shared" si="74"/>
        <v>0.8</v>
      </c>
      <c r="N2428" s="24">
        <f t="shared" si="75"/>
        <v>0.125</v>
      </c>
      <c r="O2428" s="34">
        <v>6</v>
      </c>
    </row>
    <row r="2429" spans="1:15" ht="14.25" customHeight="1">
      <c r="A2429" s="23">
        <v>2019</v>
      </c>
      <c r="B2429" s="23" t="s">
        <v>2366</v>
      </c>
      <c r="C2429" s="13" t="s">
        <v>1886</v>
      </c>
      <c r="D2429" s="13" t="s">
        <v>104</v>
      </c>
      <c r="E2429" s="13" t="s">
        <v>205</v>
      </c>
      <c r="F2429" s="24" t="s">
        <v>106</v>
      </c>
      <c r="G2429" s="13"/>
      <c r="H2429" s="13" t="s">
        <v>6</v>
      </c>
      <c r="I2429" s="34">
        <v>48</v>
      </c>
      <c r="J2429" s="34">
        <v>40</v>
      </c>
      <c r="K2429" s="34">
        <v>34</v>
      </c>
      <c r="L2429" s="34">
        <v>70</v>
      </c>
      <c r="M2429" s="24">
        <f t="shared" si="74"/>
        <v>0.83333333333333337</v>
      </c>
      <c r="N2429" s="24">
        <f t="shared" si="75"/>
        <v>0.85</v>
      </c>
      <c r="O2429" s="34">
        <v>46</v>
      </c>
    </row>
    <row r="2430" spans="1:15" ht="14.25" customHeight="1">
      <c r="A2430" s="23">
        <v>2019</v>
      </c>
      <c r="B2430" s="23" t="s">
        <v>2366</v>
      </c>
      <c r="C2430" s="13" t="s">
        <v>1886</v>
      </c>
      <c r="D2430" s="13" t="s">
        <v>104</v>
      </c>
      <c r="E2430" s="13" t="s">
        <v>205</v>
      </c>
      <c r="F2430" s="24" t="s">
        <v>107</v>
      </c>
      <c r="G2430" s="13"/>
      <c r="H2430" s="13" t="s">
        <v>6</v>
      </c>
      <c r="I2430" s="34">
        <v>33</v>
      </c>
      <c r="J2430" s="34">
        <v>30</v>
      </c>
      <c r="K2430" s="34">
        <v>20</v>
      </c>
      <c r="L2430" s="34">
        <v>46</v>
      </c>
      <c r="M2430" s="24">
        <f t="shared" si="74"/>
        <v>0.90909090909090906</v>
      </c>
      <c r="N2430" s="24">
        <f t="shared" si="75"/>
        <v>0.66666666666666663</v>
      </c>
      <c r="O2430" s="34">
        <v>14</v>
      </c>
    </row>
    <row r="2431" spans="1:15" ht="14.25" customHeight="1">
      <c r="A2431" s="23">
        <v>2019</v>
      </c>
      <c r="B2431" s="23" t="s">
        <v>2366</v>
      </c>
      <c r="C2431" s="13" t="s">
        <v>1886</v>
      </c>
      <c r="D2431" s="13" t="s">
        <v>104</v>
      </c>
      <c r="E2431" s="13" t="s">
        <v>205</v>
      </c>
      <c r="F2431" s="24" t="s">
        <v>108</v>
      </c>
      <c r="G2431" s="13"/>
      <c r="H2431" s="13" t="s">
        <v>6</v>
      </c>
      <c r="I2431" s="34">
        <v>73</v>
      </c>
      <c r="J2431" s="34">
        <v>56</v>
      </c>
      <c r="K2431" s="34">
        <v>44</v>
      </c>
      <c r="L2431" s="34">
        <v>89</v>
      </c>
      <c r="M2431" s="24">
        <f t="shared" si="74"/>
        <v>0.76712328767123283</v>
      </c>
      <c r="N2431" s="24">
        <f t="shared" si="75"/>
        <v>0.7857142857142857</v>
      </c>
      <c r="O2431" s="34">
        <v>33</v>
      </c>
    </row>
    <row r="2432" spans="1:15" ht="14.25" customHeight="1">
      <c r="A2432" s="23">
        <v>2019</v>
      </c>
      <c r="B2432" s="23" t="s">
        <v>2366</v>
      </c>
      <c r="C2432" s="13" t="s">
        <v>1886</v>
      </c>
      <c r="D2432" s="13" t="s">
        <v>104</v>
      </c>
      <c r="E2432" s="13" t="s">
        <v>205</v>
      </c>
      <c r="F2432" s="24" t="s">
        <v>2734</v>
      </c>
      <c r="G2432" s="13"/>
      <c r="H2432" s="13" t="s">
        <v>6</v>
      </c>
      <c r="I2432" s="34">
        <v>29</v>
      </c>
      <c r="J2432" s="34">
        <v>29</v>
      </c>
      <c r="K2432" s="34">
        <v>25</v>
      </c>
      <c r="L2432" s="34">
        <v>25</v>
      </c>
      <c r="M2432" s="24">
        <f t="shared" si="74"/>
        <v>1</v>
      </c>
      <c r="N2432" s="24">
        <f t="shared" si="75"/>
        <v>0.86206896551724133</v>
      </c>
      <c r="O2432" s="34">
        <v>0</v>
      </c>
    </row>
    <row r="2433" spans="1:15" ht="14.25" customHeight="1">
      <c r="A2433" s="23">
        <v>2019</v>
      </c>
      <c r="B2433" s="23" t="s">
        <v>2366</v>
      </c>
      <c r="C2433" s="13" t="s">
        <v>1886</v>
      </c>
      <c r="D2433" s="13" t="s">
        <v>104</v>
      </c>
      <c r="E2433" s="13" t="s">
        <v>205</v>
      </c>
      <c r="F2433" s="24" t="s">
        <v>109</v>
      </c>
      <c r="G2433" s="13"/>
      <c r="H2433" s="13" t="s">
        <v>6</v>
      </c>
      <c r="I2433" s="34">
        <v>8</v>
      </c>
      <c r="J2433" s="34">
        <v>8</v>
      </c>
      <c r="K2433" s="34">
        <v>7</v>
      </c>
      <c r="L2433" s="34">
        <v>13</v>
      </c>
      <c r="M2433" s="24">
        <f t="shared" si="74"/>
        <v>1</v>
      </c>
      <c r="N2433" s="24">
        <f t="shared" si="75"/>
        <v>0.875</v>
      </c>
      <c r="O2433" s="34">
        <v>12</v>
      </c>
    </row>
    <row r="2434" spans="1:15" ht="14.25" customHeight="1">
      <c r="A2434" s="23">
        <v>2019</v>
      </c>
      <c r="B2434" s="23" t="s">
        <v>2366</v>
      </c>
      <c r="C2434" s="13" t="s">
        <v>1886</v>
      </c>
      <c r="D2434" s="13" t="s">
        <v>104</v>
      </c>
      <c r="E2434" s="13" t="s">
        <v>205</v>
      </c>
      <c r="F2434" s="24" t="s">
        <v>110</v>
      </c>
      <c r="G2434" s="13"/>
      <c r="H2434" s="13" t="s">
        <v>6</v>
      </c>
      <c r="I2434" s="34">
        <v>41</v>
      </c>
      <c r="J2434" s="34">
        <v>34</v>
      </c>
      <c r="K2434" s="34">
        <v>23</v>
      </c>
      <c r="L2434" s="34">
        <v>52</v>
      </c>
      <c r="M2434" s="24">
        <f t="shared" ref="M2434:M2497" si="76">+IFERROR(J2434/I2434,0)</f>
        <v>0.82926829268292679</v>
      </c>
      <c r="N2434" s="24">
        <f t="shared" ref="N2434:N2497" si="77">+IFERROR(K2434/J2434,0)</f>
        <v>0.67647058823529416</v>
      </c>
      <c r="O2434" s="34">
        <v>27</v>
      </c>
    </row>
    <row r="2435" spans="1:15" ht="14.25" customHeight="1">
      <c r="A2435" s="23">
        <v>2019</v>
      </c>
      <c r="B2435" s="23" t="s">
        <v>2366</v>
      </c>
      <c r="C2435" s="13" t="s">
        <v>1886</v>
      </c>
      <c r="D2435" s="13" t="s">
        <v>104</v>
      </c>
      <c r="E2435" s="13" t="s">
        <v>205</v>
      </c>
      <c r="F2435" s="24" t="s">
        <v>111</v>
      </c>
      <c r="G2435" s="13"/>
      <c r="H2435" s="13" t="s">
        <v>6</v>
      </c>
      <c r="I2435" s="34">
        <v>9</v>
      </c>
      <c r="J2435" s="34">
        <v>9</v>
      </c>
      <c r="K2435" s="34">
        <v>6</v>
      </c>
      <c r="L2435" s="34">
        <v>26</v>
      </c>
      <c r="M2435" s="24">
        <f t="shared" si="76"/>
        <v>1</v>
      </c>
      <c r="N2435" s="24">
        <f t="shared" si="77"/>
        <v>0.66666666666666663</v>
      </c>
      <c r="O2435" s="34">
        <v>3</v>
      </c>
    </row>
    <row r="2436" spans="1:15" ht="14.25" customHeight="1">
      <c r="A2436" s="23">
        <v>2019</v>
      </c>
      <c r="B2436" s="23" t="s">
        <v>2366</v>
      </c>
      <c r="C2436" s="13" t="s">
        <v>1886</v>
      </c>
      <c r="D2436" s="13" t="s">
        <v>104</v>
      </c>
      <c r="E2436" s="13" t="s">
        <v>206</v>
      </c>
      <c r="F2436" s="24" t="s">
        <v>112</v>
      </c>
      <c r="G2436" s="13"/>
      <c r="H2436" s="13" t="s">
        <v>6</v>
      </c>
      <c r="I2436" s="34">
        <v>70</v>
      </c>
      <c r="J2436" s="34">
        <v>34</v>
      </c>
      <c r="K2436" s="34">
        <v>31</v>
      </c>
      <c r="L2436" s="34">
        <v>77</v>
      </c>
      <c r="M2436" s="24">
        <f t="shared" si="76"/>
        <v>0.48571428571428571</v>
      </c>
      <c r="N2436" s="24">
        <f t="shared" si="77"/>
        <v>0.91176470588235292</v>
      </c>
      <c r="O2436" s="34">
        <v>13</v>
      </c>
    </row>
    <row r="2437" spans="1:15" ht="14.25" customHeight="1">
      <c r="A2437" s="23">
        <v>2019</v>
      </c>
      <c r="B2437" s="23" t="s">
        <v>2366</v>
      </c>
      <c r="C2437" s="13" t="s">
        <v>1886</v>
      </c>
      <c r="D2437" s="13" t="s">
        <v>104</v>
      </c>
      <c r="E2437" s="13" t="s">
        <v>206</v>
      </c>
      <c r="F2437" s="24" t="s">
        <v>113</v>
      </c>
      <c r="G2437" s="13"/>
      <c r="H2437" s="13" t="s">
        <v>6</v>
      </c>
      <c r="I2437" s="34">
        <v>14</v>
      </c>
      <c r="J2437" s="34">
        <v>11</v>
      </c>
      <c r="K2437" s="34">
        <v>7</v>
      </c>
      <c r="L2437" s="34">
        <v>28</v>
      </c>
      <c r="M2437" s="24">
        <f t="shared" si="76"/>
        <v>0.7857142857142857</v>
      </c>
      <c r="N2437" s="24">
        <f t="shared" si="77"/>
        <v>0.63636363636363635</v>
      </c>
      <c r="O2437" s="34">
        <v>2</v>
      </c>
    </row>
    <row r="2438" spans="1:15" ht="14.25" customHeight="1">
      <c r="A2438" s="23">
        <v>2019</v>
      </c>
      <c r="B2438" s="23" t="s">
        <v>2366</v>
      </c>
      <c r="C2438" s="13" t="s">
        <v>1886</v>
      </c>
      <c r="D2438" s="13" t="s">
        <v>104</v>
      </c>
      <c r="E2438" s="13" t="s">
        <v>206</v>
      </c>
      <c r="F2438" s="24" t="s">
        <v>2732</v>
      </c>
      <c r="G2438" s="13"/>
      <c r="H2438" s="13" t="s">
        <v>6</v>
      </c>
      <c r="I2438" s="34">
        <v>13</v>
      </c>
      <c r="J2438" s="34">
        <v>13</v>
      </c>
      <c r="K2438" s="34">
        <v>10</v>
      </c>
      <c r="L2438" s="34">
        <v>10</v>
      </c>
      <c r="M2438" s="24">
        <f t="shared" si="76"/>
        <v>1</v>
      </c>
      <c r="N2438" s="24">
        <f t="shared" si="77"/>
        <v>0.76923076923076927</v>
      </c>
      <c r="O2438" s="34">
        <v>0</v>
      </c>
    </row>
    <row r="2439" spans="1:15" ht="14.25" customHeight="1">
      <c r="A2439" s="23">
        <v>2019</v>
      </c>
      <c r="B2439" s="23" t="s">
        <v>2366</v>
      </c>
      <c r="C2439" s="13" t="s">
        <v>1886</v>
      </c>
      <c r="D2439" s="13" t="s">
        <v>104</v>
      </c>
      <c r="E2439" s="13" t="s">
        <v>206</v>
      </c>
      <c r="F2439" s="24" t="s">
        <v>114</v>
      </c>
      <c r="G2439" s="13"/>
      <c r="H2439" s="13" t="s">
        <v>6</v>
      </c>
      <c r="I2439" s="34">
        <v>7</v>
      </c>
      <c r="J2439" s="34">
        <v>6</v>
      </c>
      <c r="K2439" s="34">
        <v>5</v>
      </c>
      <c r="L2439" s="34">
        <v>23</v>
      </c>
      <c r="M2439" s="24">
        <f t="shared" si="76"/>
        <v>0.8571428571428571</v>
      </c>
      <c r="N2439" s="24">
        <f t="shared" si="77"/>
        <v>0.83333333333333337</v>
      </c>
      <c r="O2439" s="34">
        <v>1</v>
      </c>
    </row>
    <row r="2440" spans="1:15" ht="14.25" customHeight="1">
      <c r="A2440" s="23">
        <v>2019</v>
      </c>
      <c r="B2440" s="23" t="s">
        <v>2366</v>
      </c>
      <c r="C2440" s="13" t="s">
        <v>1886</v>
      </c>
      <c r="D2440" s="13" t="s">
        <v>104</v>
      </c>
      <c r="E2440" s="13" t="s">
        <v>206</v>
      </c>
      <c r="F2440" s="24" t="s">
        <v>115</v>
      </c>
      <c r="G2440" s="13"/>
      <c r="H2440" s="13" t="s">
        <v>6</v>
      </c>
      <c r="I2440" s="34">
        <v>33</v>
      </c>
      <c r="J2440" s="34">
        <v>26</v>
      </c>
      <c r="K2440" s="34">
        <v>21</v>
      </c>
      <c r="L2440" s="34">
        <v>88</v>
      </c>
      <c r="M2440" s="24">
        <f t="shared" si="76"/>
        <v>0.78787878787878785</v>
      </c>
      <c r="N2440" s="24">
        <f t="shared" si="77"/>
        <v>0.80769230769230771</v>
      </c>
      <c r="O2440" s="34">
        <v>16</v>
      </c>
    </row>
    <row r="2441" spans="1:15" ht="14.25" customHeight="1">
      <c r="A2441" s="23">
        <v>2019</v>
      </c>
      <c r="B2441" s="23" t="s">
        <v>2366</v>
      </c>
      <c r="C2441" s="13" t="s">
        <v>1886</v>
      </c>
      <c r="D2441" s="13" t="s">
        <v>104</v>
      </c>
      <c r="E2441" s="13" t="s">
        <v>206</v>
      </c>
      <c r="F2441" s="24" t="s">
        <v>116</v>
      </c>
      <c r="G2441" s="13"/>
      <c r="H2441" s="13" t="s">
        <v>6</v>
      </c>
      <c r="I2441" s="34">
        <v>27</v>
      </c>
      <c r="J2441" s="34">
        <v>23</v>
      </c>
      <c r="K2441" s="34">
        <v>20</v>
      </c>
      <c r="L2441" s="34">
        <v>46</v>
      </c>
      <c r="M2441" s="24">
        <f t="shared" si="76"/>
        <v>0.85185185185185186</v>
      </c>
      <c r="N2441" s="24">
        <f t="shared" si="77"/>
        <v>0.86956521739130432</v>
      </c>
      <c r="O2441" s="34">
        <v>6</v>
      </c>
    </row>
    <row r="2442" spans="1:15" ht="14.25" customHeight="1">
      <c r="A2442" s="23">
        <v>2019</v>
      </c>
      <c r="B2442" s="23" t="s">
        <v>2366</v>
      </c>
      <c r="C2442" s="13" t="s">
        <v>1886</v>
      </c>
      <c r="D2442" s="13" t="s">
        <v>104</v>
      </c>
      <c r="E2442" s="13" t="s">
        <v>206</v>
      </c>
      <c r="F2442" s="24" t="s">
        <v>117</v>
      </c>
      <c r="G2442" s="13"/>
      <c r="H2442" s="13" t="s">
        <v>6</v>
      </c>
      <c r="I2442" s="34">
        <v>7</v>
      </c>
      <c r="J2442" s="34">
        <v>6</v>
      </c>
      <c r="K2442" s="34">
        <v>4</v>
      </c>
      <c r="L2442" s="34">
        <v>32</v>
      </c>
      <c r="M2442" s="24">
        <f t="shared" si="76"/>
        <v>0.8571428571428571</v>
      </c>
      <c r="N2442" s="24">
        <f t="shared" si="77"/>
        <v>0.66666666666666663</v>
      </c>
      <c r="O2442" s="34">
        <v>7</v>
      </c>
    </row>
    <row r="2443" spans="1:15" ht="14.25" customHeight="1">
      <c r="A2443" s="23">
        <v>2019</v>
      </c>
      <c r="B2443" s="23" t="s">
        <v>2366</v>
      </c>
      <c r="C2443" s="13" t="s">
        <v>1886</v>
      </c>
      <c r="D2443" s="13" t="s">
        <v>104</v>
      </c>
      <c r="E2443" s="13" t="s">
        <v>206</v>
      </c>
      <c r="F2443" s="24" t="s">
        <v>118</v>
      </c>
      <c r="G2443" s="13"/>
      <c r="H2443" s="13" t="s">
        <v>6</v>
      </c>
      <c r="I2443" s="34">
        <v>13</v>
      </c>
      <c r="J2443" s="34">
        <v>12</v>
      </c>
      <c r="K2443" s="34">
        <v>11</v>
      </c>
      <c r="L2443" s="34">
        <v>38</v>
      </c>
      <c r="M2443" s="24">
        <f t="shared" si="76"/>
        <v>0.92307692307692313</v>
      </c>
      <c r="N2443" s="24">
        <f t="shared" si="77"/>
        <v>0.91666666666666663</v>
      </c>
      <c r="O2443" s="34">
        <v>9</v>
      </c>
    </row>
    <row r="2444" spans="1:15" ht="14.25" customHeight="1">
      <c r="A2444" s="23">
        <v>2019</v>
      </c>
      <c r="B2444" s="23" t="s">
        <v>2366</v>
      </c>
      <c r="C2444" s="13" t="s">
        <v>1886</v>
      </c>
      <c r="D2444" s="13" t="s">
        <v>104</v>
      </c>
      <c r="E2444" s="13" t="s">
        <v>204</v>
      </c>
      <c r="F2444" s="24" t="s">
        <v>1486</v>
      </c>
      <c r="G2444" s="13"/>
      <c r="H2444" s="13" t="s">
        <v>6</v>
      </c>
      <c r="I2444" s="34">
        <v>229</v>
      </c>
      <c r="J2444" s="34">
        <v>192</v>
      </c>
      <c r="K2444" s="34">
        <v>102</v>
      </c>
      <c r="L2444" s="34">
        <v>826</v>
      </c>
      <c r="M2444" s="24">
        <f t="shared" si="76"/>
        <v>0.83842794759825323</v>
      </c>
      <c r="N2444" s="24">
        <f t="shared" si="77"/>
        <v>0.53125</v>
      </c>
      <c r="O2444" s="34">
        <v>54</v>
      </c>
    </row>
    <row r="2445" spans="1:15" ht="14.25" customHeight="1">
      <c r="A2445" s="23">
        <v>2019</v>
      </c>
      <c r="B2445" s="23" t="s">
        <v>2366</v>
      </c>
      <c r="C2445" s="13" t="s">
        <v>1886</v>
      </c>
      <c r="D2445" s="13" t="s">
        <v>104</v>
      </c>
      <c r="E2445" s="13" t="s">
        <v>204</v>
      </c>
      <c r="F2445" s="24" t="s">
        <v>1470</v>
      </c>
      <c r="G2445" s="13"/>
      <c r="H2445" s="13" t="s">
        <v>6</v>
      </c>
      <c r="I2445" s="34">
        <v>175</v>
      </c>
      <c r="J2445" s="34">
        <v>161</v>
      </c>
      <c r="K2445" s="34">
        <v>70</v>
      </c>
      <c r="L2445" s="34">
        <v>456</v>
      </c>
      <c r="M2445" s="24">
        <f t="shared" si="76"/>
        <v>0.92</v>
      </c>
      <c r="N2445" s="24">
        <f t="shared" si="77"/>
        <v>0.43478260869565216</v>
      </c>
      <c r="O2445" s="34">
        <v>18</v>
      </c>
    </row>
    <row r="2446" spans="1:15" ht="14.25" customHeight="1">
      <c r="A2446" s="23">
        <v>2019</v>
      </c>
      <c r="B2446" s="23" t="s">
        <v>2366</v>
      </c>
      <c r="C2446" s="13" t="s">
        <v>1886</v>
      </c>
      <c r="D2446" s="13" t="s">
        <v>104</v>
      </c>
      <c r="E2446" s="13" t="s">
        <v>204</v>
      </c>
      <c r="F2446" s="24" t="s">
        <v>1471</v>
      </c>
      <c r="G2446" s="13"/>
      <c r="H2446" s="13" t="s">
        <v>6</v>
      </c>
      <c r="I2446" s="34">
        <v>122</v>
      </c>
      <c r="J2446" s="34">
        <v>104</v>
      </c>
      <c r="K2446" s="34">
        <v>54</v>
      </c>
      <c r="L2446" s="34">
        <v>555</v>
      </c>
      <c r="M2446" s="24">
        <f t="shared" si="76"/>
        <v>0.85245901639344257</v>
      </c>
      <c r="N2446" s="24">
        <f t="shared" si="77"/>
        <v>0.51923076923076927</v>
      </c>
      <c r="O2446" s="34">
        <v>26</v>
      </c>
    </row>
    <row r="2447" spans="1:15" ht="14.25" customHeight="1">
      <c r="A2447" s="23">
        <v>2019</v>
      </c>
      <c r="B2447" s="23" t="s">
        <v>2366</v>
      </c>
      <c r="C2447" s="13" t="s">
        <v>1886</v>
      </c>
      <c r="D2447" s="13" t="s">
        <v>104</v>
      </c>
      <c r="E2447" s="13" t="s">
        <v>204</v>
      </c>
      <c r="F2447" s="24" t="s">
        <v>1472</v>
      </c>
      <c r="G2447" s="13"/>
      <c r="H2447" s="13" t="s">
        <v>6</v>
      </c>
      <c r="I2447" s="34">
        <v>340</v>
      </c>
      <c r="J2447" s="34">
        <v>263</v>
      </c>
      <c r="K2447" s="34">
        <v>125</v>
      </c>
      <c r="L2447" s="34">
        <v>1280</v>
      </c>
      <c r="M2447" s="24">
        <f t="shared" si="76"/>
        <v>0.77352941176470591</v>
      </c>
      <c r="N2447" s="24">
        <f t="shared" si="77"/>
        <v>0.47528517110266161</v>
      </c>
      <c r="O2447" s="34">
        <v>90</v>
      </c>
    </row>
    <row r="2448" spans="1:15" ht="14.25" customHeight="1">
      <c r="A2448" s="23">
        <v>2019</v>
      </c>
      <c r="B2448" s="23" t="s">
        <v>2366</v>
      </c>
      <c r="C2448" s="13" t="s">
        <v>1886</v>
      </c>
      <c r="D2448" s="13" t="s">
        <v>120</v>
      </c>
      <c r="E2448" s="13" t="s">
        <v>207</v>
      </c>
      <c r="F2448" s="24" t="s">
        <v>155</v>
      </c>
      <c r="G2448" s="13"/>
      <c r="H2448" s="13" t="s">
        <v>6</v>
      </c>
      <c r="I2448" s="34">
        <v>8</v>
      </c>
      <c r="J2448" s="34">
        <v>7</v>
      </c>
      <c r="K2448" s="34">
        <v>5</v>
      </c>
      <c r="L2448" s="34">
        <v>12</v>
      </c>
      <c r="M2448" s="24">
        <f t="shared" si="76"/>
        <v>0.875</v>
      </c>
      <c r="N2448" s="24">
        <f t="shared" si="77"/>
        <v>0.7142857142857143</v>
      </c>
      <c r="O2448" s="34">
        <v>1</v>
      </c>
    </row>
    <row r="2449" spans="1:15" ht="14.25" customHeight="1">
      <c r="A2449" s="23">
        <v>2019</v>
      </c>
      <c r="B2449" s="23" t="s">
        <v>2366</v>
      </c>
      <c r="C2449" s="13" t="s">
        <v>1886</v>
      </c>
      <c r="D2449" s="13" t="s">
        <v>120</v>
      </c>
      <c r="E2449" s="13" t="s">
        <v>2704</v>
      </c>
      <c r="F2449" s="24" t="s">
        <v>121</v>
      </c>
      <c r="G2449" s="13"/>
      <c r="H2449" s="13" t="s">
        <v>6</v>
      </c>
      <c r="I2449" s="34">
        <v>113</v>
      </c>
      <c r="J2449" s="34">
        <v>6</v>
      </c>
      <c r="K2449" s="34">
        <v>6</v>
      </c>
      <c r="L2449" s="34">
        <v>18</v>
      </c>
      <c r="M2449" s="24">
        <f t="shared" si="76"/>
        <v>5.3097345132743362E-2</v>
      </c>
      <c r="N2449" s="24">
        <f t="shared" si="77"/>
        <v>1</v>
      </c>
      <c r="O2449" s="34">
        <v>6</v>
      </c>
    </row>
    <row r="2450" spans="1:15" ht="14.25" customHeight="1">
      <c r="A2450" s="23">
        <v>2019</v>
      </c>
      <c r="B2450" s="23" t="s">
        <v>2366</v>
      </c>
      <c r="C2450" s="13" t="s">
        <v>1886</v>
      </c>
      <c r="D2450" s="13" t="s">
        <v>120</v>
      </c>
      <c r="E2450" s="13" t="s">
        <v>2704</v>
      </c>
      <c r="F2450" s="24" t="s">
        <v>122</v>
      </c>
      <c r="G2450" s="13"/>
      <c r="H2450" s="13" t="s">
        <v>6</v>
      </c>
      <c r="I2450" s="34">
        <v>9</v>
      </c>
      <c r="J2450" s="34">
        <v>3</v>
      </c>
      <c r="K2450" s="34">
        <v>1</v>
      </c>
      <c r="L2450" s="34">
        <v>5</v>
      </c>
      <c r="M2450" s="24">
        <f t="shared" si="76"/>
        <v>0.33333333333333331</v>
      </c>
      <c r="N2450" s="24">
        <f t="shared" si="77"/>
        <v>0.33333333333333331</v>
      </c>
      <c r="O2450" s="34">
        <v>1</v>
      </c>
    </row>
    <row r="2451" spans="1:15" ht="14.25" customHeight="1">
      <c r="A2451" s="23">
        <v>2019</v>
      </c>
      <c r="B2451" s="23" t="s">
        <v>2366</v>
      </c>
      <c r="C2451" s="13" t="s">
        <v>1886</v>
      </c>
      <c r="D2451" s="13" t="s">
        <v>120</v>
      </c>
      <c r="E2451" s="13" t="s">
        <v>2704</v>
      </c>
      <c r="F2451" s="24" t="s">
        <v>1918</v>
      </c>
      <c r="G2451" s="13"/>
      <c r="H2451" s="13" t="s">
        <v>6</v>
      </c>
      <c r="I2451" s="34">
        <v>1</v>
      </c>
      <c r="J2451" s="34">
        <v>0</v>
      </c>
      <c r="K2451" s="34">
        <v>0</v>
      </c>
      <c r="L2451" s="34">
        <v>0</v>
      </c>
      <c r="M2451" s="24">
        <f t="shared" si="76"/>
        <v>0</v>
      </c>
      <c r="N2451" s="24">
        <f t="shared" si="77"/>
        <v>0</v>
      </c>
      <c r="O2451" s="34">
        <v>0</v>
      </c>
    </row>
    <row r="2452" spans="1:15" ht="14.25" customHeight="1">
      <c r="A2452" s="23">
        <v>2019</v>
      </c>
      <c r="B2452" s="23" t="s">
        <v>2366</v>
      </c>
      <c r="C2452" s="13" t="s">
        <v>1886</v>
      </c>
      <c r="D2452" s="13" t="s">
        <v>120</v>
      </c>
      <c r="E2452" s="13" t="s">
        <v>2704</v>
      </c>
      <c r="F2452" s="24" t="s">
        <v>125</v>
      </c>
      <c r="G2452" s="13"/>
      <c r="H2452" s="13" t="s">
        <v>6</v>
      </c>
      <c r="I2452" s="34">
        <v>121</v>
      </c>
      <c r="J2452" s="34">
        <v>2</v>
      </c>
      <c r="K2452" s="34">
        <v>2</v>
      </c>
      <c r="L2452" s="34">
        <v>8</v>
      </c>
      <c r="M2452" s="24">
        <f t="shared" si="76"/>
        <v>1.6528925619834711E-2</v>
      </c>
      <c r="N2452" s="24">
        <f t="shared" si="77"/>
        <v>1</v>
      </c>
      <c r="O2452" s="34">
        <v>1</v>
      </c>
    </row>
    <row r="2453" spans="1:15" ht="14.25" customHeight="1">
      <c r="A2453" s="23">
        <v>2019</v>
      </c>
      <c r="B2453" s="23" t="s">
        <v>2366</v>
      </c>
      <c r="C2453" s="13" t="s">
        <v>1886</v>
      </c>
      <c r="D2453" s="13" t="s">
        <v>120</v>
      </c>
      <c r="E2453" s="13" t="s">
        <v>2704</v>
      </c>
      <c r="F2453" s="24" t="s">
        <v>126</v>
      </c>
      <c r="G2453" s="13"/>
      <c r="H2453" s="13" t="s">
        <v>6</v>
      </c>
      <c r="I2453" s="34">
        <v>156</v>
      </c>
      <c r="J2453" s="34">
        <v>2</v>
      </c>
      <c r="K2453" s="34">
        <v>2</v>
      </c>
      <c r="L2453" s="34">
        <v>10</v>
      </c>
      <c r="M2453" s="24">
        <f t="shared" si="76"/>
        <v>1.282051282051282E-2</v>
      </c>
      <c r="N2453" s="24">
        <f t="shared" si="77"/>
        <v>1</v>
      </c>
      <c r="O2453" s="34">
        <v>0</v>
      </c>
    </row>
    <row r="2454" spans="1:15" ht="14.25" customHeight="1">
      <c r="A2454" s="23">
        <v>2019</v>
      </c>
      <c r="B2454" s="23" t="s">
        <v>2366</v>
      </c>
      <c r="C2454" s="13" t="s">
        <v>1886</v>
      </c>
      <c r="D2454" s="13" t="s">
        <v>120</v>
      </c>
      <c r="E2454" s="13" t="s">
        <v>2704</v>
      </c>
      <c r="F2454" s="24" t="s">
        <v>127</v>
      </c>
      <c r="G2454" s="13"/>
      <c r="H2454" s="13" t="s">
        <v>6</v>
      </c>
      <c r="I2454" s="34">
        <v>1</v>
      </c>
      <c r="J2454" s="34">
        <v>1</v>
      </c>
      <c r="K2454" s="34">
        <v>1</v>
      </c>
      <c r="L2454" s="34">
        <v>2</v>
      </c>
      <c r="M2454" s="24">
        <f t="shared" si="76"/>
        <v>1</v>
      </c>
      <c r="N2454" s="24">
        <f t="shared" si="77"/>
        <v>1</v>
      </c>
      <c r="O2454" s="34">
        <v>0</v>
      </c>
    </row>
    <row r="2455" spans="1:15" ht="14.25" customHeight="1">
      <c r="A2455" s="23">
        <v>2019</v>
      </c>
      <c r="B2455" s="23" t="s">
        <v>2366</v>
      </c>
      <c r="C2455" s="13" t="s">
        <v>1886</v>
      </c>
      <c r="D2455" s="13" t="s">
        <v>120</v>
      </c>
      <c r="E2455" s="13" t="s">
        <v>2704</v>
      </c>
      <c r="F2455" s="24" t="s">
        <v>128</v>
      </c>
      <c r="G2455" s="13"/>
      <c r="H2455" s="13" t="s">
        <v>6</v>
      </c>
      <c r="I2455" s="34">
        <v>10</v>
      </c>
      <c r="J2455" s="34">
        <v>1</v>
      </c>
      <c r="K2455" s="34">
        <v>1</v>
      </c>
      <c r="L2455" s="34">
        <v>3</v>
      </c>
      <c r="M2455" s="24">
        <f t="shared" si="76"/>
        <v>0.1</v>
      </c>
      <c r="N2455" s="24">
        <f t="shared" si="77"/>
        <v>1</v>
      </c>
      <c r="O2455" s="34">
        <v>2</v>
      </c>
    </row>
    <row r="2456" spans="1:15" ht="14.25" customHeight="1">
      <c r="A2456" s="23">
        <v>2019</v>
      </c>
      <c r="B2456" s="23" t="s">
        <v>2366</v>
      </c>
      <c r="C2456" s="13" t="s">
        <v>1886</v>
      </c>
      <c r="D2456" s="13" t="s">
        <v>120</v>
      </c>
      <c r="E2456" s="13" t="s">
        <v>2704</v>
      </c>
      <c r="F2456" s="24" t="s">
        <v>129</v>
      </c>
      <c r="G2456" s="13"/>
      <c r="H2456" s="13" t="s">
        <v>6</v>
      </c>
      <c r="I2456" s="34">
        <v>11</v>
      </c>
      <c r="J2456" s="34">
        <v>3</v>
      </c>
      <c r="K2456" s="34">
        <v>2</v>
      </c>
      <c r="L2456" s="34">
        <v>7</v>
      </c>
      <c r="M2456" s="24">
        <f t="shared" si="76"/>
        <v>0.27272727272727271</v>
      </c>
      <c r="N2456" s="24">
        <f t="shared" si="77"/>
        <v>0.66666666666666663</v>
      </c>
      <c r="O2456" s="34">
        <v>2</v>
      </c>
    </row>
    <row r="2457" spans="1:15" ht="14.25" customHeight="1">
      <c r="A2457" s="23">
        <v>2019</v>
      </c>
      <c r="B2457" s="23" t="s">
        <v>2366</v>
      </c>
      <c r="C2457" s="13" t="s">
        <v>1886</v>
      </c>
      <c r="D2457" s="13" t="s">
        <v>120</v>
      </c>
      <c r="E2457" s="13" t="s">
        <v>2704</v>
      </c>
      <c r="F2457" s="24" t="s">
        <v>131</v>
      </c>
      <c r="G2457" s="13"/>
      <c r="H2457" s="13" t="s">
        <v>6</v>
      </c>
      <c r="I2457" s="34">
        <v>20</v>
      </c>
      <c r="J2457" s="34">
        <v>3</v>
      </c>
      <c r="K2457" s="34">
        <v>3</v>
      </c>
      <c r="L2457" s="34">
        <v>12</v>
      </c>
      <c r="M2457" s="24">
        <f t="shared" si="76"/>
        <v>0.15</v>
      </c>
      <c r="N2457" s="24">
        <f t="shared" si="77"/>
        <v>1</v>
      </c>
      <c r="O2457" s="34">
        <v>3</v>
      </c>
    </row>
    <row r="2458" spans="1:15" ht="14.25" customHeight="1">
      <c r="A2458" s="23">
        <v>2019</v>
      </c>
      <c r="B2458" s="23" t="s">
        <v>2366</v>
      </c>
      <c r="C2458" s="13" t="s">
        <v>1886</v>
      </c>
      <c r="D2458" s="13" t="s">
        <v>120</v>
      </c>
      <c r="E2458" s="13" t="s">
        <v>2704</v>
      </c>
      <c r="F2458" s="24" t="s">
        <v>132</v>
      </c>
      <c r="G2458" s="13"/>
      <c r="H2458" s="13" t="s">
        <v>6</v>
      </c>
      <c r="I2458" s="34">
        <v>0</v>
      </c>
      <c r="J2458" s="34">
        <v>0</v>
      </c>
      <c r="K2458" s="34">
        <v>0</v>
      </c>
      <c r="L2458" s="34">
        <v>0</v>
      </c>
      <c r="M2458" s="24">
        <f t="shared" si="76"/>
        <v>0</v>
      </c>
      <c r="N2458" s="24">
        <f t="shared" si="77"/>
        <v>0</v>
      </c>
      <c r="O2458" s="34">
        <v>1</v>
      </c>
    </row>
    <row r="2459" spans="1:15" ht="14.25" customHeight="1">
      <c r="A2459" s="23">
        <v>2019</v>
      </c>
      <c r="B2459" s="23" t="s">
        <v>2366</v>
      </c>
      <c r="C2459" s="13" t="s">
        <v>1886</v>
      </c>
      <c r="D2459" s="13" t="s">
        <v>120</v>
      </c>
      <c r="E2459" s="13" t="s">
        <v>2704</v>
      </c>
      <c r="F2459" s="24" t="s">
        <v>133</v>
      </c>
      <c r="G2459" s="13"/>
      <c r="H2459" s="13" t="s">
        <v>6</v>
      </c>
      <c r="I2459" s="34">
        <v>1</v>
      </c>
      <c r="J2459" s="34">
        <v>1</v>
      </c>
      <c r="K2459" s="34">
        <v>1</v>
      </c>
      <c r="L2459" s="34">
        <v>3</v>
      </c>
      <c r="M2459" s="24">
        <f t="shared" si="76"/>
        <v>1</v>
      </c>
      <c r="N2459" s="24">
        <f t="shared" si="77"/>
        <v>1</v>
      </c>
      <c r="O2459" s="34">
        <v>0</v>
      </c>
    </row>
    <row r="2460" spans="1:15" ht="14.25" customHeight="1">
      <c r="A2460" s="23">
        <v>2019</v>
      </c>
      <c r="B2460" s="23" t="s">
        <v>2366</v>
      </c>
      <c r="C2460" s="13" t="s">
        <v>1886</v>
      </c>
      <c r="D2460" s="13" t="s">
        <v>120</v>
      </c>
      <c r="E2460" s="13" t="s">
        <v>2704</v>
      </c>
      <c r="F2460" s="24" t="s">
        <v>134</v>
      </c>
      <c r="G2460" s="13"/>
      <c r="H2460" s="13" t="s">
        <v>6</v>
      </c>
      <c r="I2460" s="34">
        <v>2</v>
      </c>
      <c r="J2460" s="34">
        <v>0</v>
      </c>
      <c r="K2460" s="34">
        <v>0</v>
      </c>
      <c r="L2460" s="34">
        <v>0</v>
      </c>
      <c r="M2460" s="24">
        <f t="shared" si="76"/>
        <v>0</v>
      </c>
      <c r="N2460" s="24">
        <f t="shared" si="77"/>
        <v>0</v>
      </c>
      <c r="O2460" s="34">
        <v>0</v>
      </c>
    </row>
    <row r="2461" spans="1:15" ht="14.25" customHeight="1">
      <c r="A2461" s="23">
        <v>2019</v>
      </c>
      <c r="B2461" s="23" t="s">
        <v>2366</v>
      </c>
      <c r="C2461" s="13" t="s">
        <v>1886</v>
      </c>
      <c r="D2461" s="13" t="s">
        <v>120</v>
      </c>
      <c r="E2461" s="13" t="s">
        <v>2704</v>
      </c>
      <c r="F2461" s="24" t="s">
        <v>135</v>
      </c>
      <c r="G2461" s="13"/>
      <c r="H2461" s="13" t="s">
        <v>6</v>
      </c>
      <c r="I2461" s="34">
        <v>23</v>
      </c>
      <c r="J2461" s="34">
        <v>4</v>
      </c>
      <c r="K2461" s="34">
        <v>4</v>
      </c>
      <c r="L2461" s="34">
        <v>9</v>
      </c>
      <c r="M2461" s="24">
        <f t="shared" si="76"/>
        <v>0.17391304347826086</v>
      </c>
      <c r="N2461" s="24">
        <f t="shared" si="77"/>
        <v>1</v>
      </c>
      <c r="O2461" s="34">
        <v>5</v>
      </c>
    </row>
    <row r="2462" spans="1:15" ht="14.25" customHeight="1">
      <c r="A2462" s="23">
        <v>2019</v>
      </c>
      <c r="B2462" s="23" t="s">
        <v>2366</v>
      </c>
      <c r="C2462" s="13" t="s">
        <v>1886</v>
      </c>
      <c r="D2462" s="13" t="s">
        <v>120</v>
      </c>
      <c r="E2462" s="13" t="s">
        <v>2704</v>
      </c>
      <c r="F2462" s="24" t="s">
        <v>136</v>
      </c>
      <c r="G2462" s="13"/>
      <c r="H2462" s="13" t="s">
        <v>6</v>
      </c>
      <c r="I2462" s="34">
        <v>22</v>
      </c>
      <c r="J2462" s="34">
        <v>4</v>
      </c>
      <c r="K2462" s="34">
        <v>4</v>
      </c>
      <c r="L2462" s="34">
        <v>12</v>
      </c>
      <c r="M2462" s="24">
        <f t="shared" si="76"/>
        <v>0.18181818181818182</v>
      </c>
      <c r="N2462" s="24">
        <f t="shared" si="77"/>
        <v>1</v>
      </c>
      <c r="O2462" s="34">
        <v>4</v>
      </c>
    </row>
    <row r="2463" spans="1:15" ht="14.25" customHeight="1">
      <c r="A2463" s="23">
        <v>2019</v>
      </c>
      <c r="B2463" s="23" t="s">
        <v>2366</v>
      </c>
      <c r="C2463" s="13" t="s">
        <v>1886</v>
      </c>
      <c r="D2463" s="13" t="s">
        <v>120</v>
      </c>
      <c r="E2463" s="13" t="s">
        <v>2704</v>
      </c>
      <c r="F2463" s="24" t="s">
        <v>137</v>
      </c>
      <c r="G2463" s="13"/>
      <c r="H2463" s="13" t="s">
        <v>6</v>
      </c>
      <c r="I2463" s="34">
        <v>186</v>
      </c>
      <c r="J2463" s="34">
        <v>9</v>
      </c>
      <c r="K2463" s="34">
        <v>8</v>
      </c>
      <c r="L2463" s="34">
        <v>24</v>
      </c>
      <c r="M2463" s="24">
        <f t="shared" si="76"/>
        <v>4.8387096774193547E-2</v>
      </c>
      <c r="N2463" s="24">
        <f t="shared" si="77"/>
        <v>0.88888888888888884</v>
      </c>
      <c r="O2463" s="34">
        <v>8</v>
      </c>
    </row>
    <row r="2464" spans="1:15" ht="14.25" customHeight="1">
      <c r="A2464" s="23">
        <v>2019</v>
      </c>
      <c r="B2464" s="23" t="s">
        <v>2366</v>
      </c>
      <c r="C2464" s="13" t="s">
        <v>1886</v>
      </c>
      <c r="D2464" s="13" t="s">
        <v>120</v>
      </c>
      <c r="E2464" s="13" t="s">
        <v>2704</v>
      </c>
      <c r="F2464" s="24" t="s">
        <v>138</v>
      </c>
      <c r="G2464" s="13"/>
      <c r="H2464" s="13" t="s">
        <v>6</v>
      </c>
      <c r="I2464" s="34">
        <v>2</v>
      </c>
      <c r="J2464" s="34">
        <v>1</v>
      </c>
      <c r="K2464" s="34">
        <v>1</v>
      </c>
      <c r="L2464" s="34">
        <v>4</v>
      </c>
      <c r="M2464" s="24">
        <f t="shared" si="76"/>
        <v>0.5</v>
      </c>
      <c r="N2464" s="24">
        <f t="shared" si="77"/>
        <v>1</v>
      </c>
      <c r="O2464" s="34">
        <v>1</v>
      </c>
    </row>
    <row r="2465" spans="1:15" ht="14.25" customHeight="1">
      <c r="A2465" s="23">
        <v>2019</v>
      </c>
      <c r="B2465" s="23" t="s">
        <v>2366</v>
      </c>
      <c r="C2465" s="13" t="s">
        <v>1886</v>
      </c>
      <c r="D2465" s="13" t="s">
        <v>120</v>
      </c>
      <c r="E2465" s="13" t="s">
        <v>2704</v>
      </c>
      <c r="F2465" s="24" t="s">
        <v>1917</v>
      </c>
      <c r="G2465" s="13"/>
      <c r="H2465" s="13" t="s">
        <v>6</v>
      </c>
      <c r="I2465" s="34">
        <v>3</v>
      </c>
      <c r="J2465" s="34">
        <v>1</v>
      </c>
      <c r="K2465" s="34">
        <v>1</v>
      </c>
      <c r="L2465" s="34">
        <v>1</v>
      </c>
      <c r="M2465" s="24">
        <f t="shared" si="76"/>
        <v>0.33333333333333331</v>
      </c>
      <c r="N2465" s="24">
        <f t="shared" si="77"/>
        <v>1</v>
      </c>
      <c r="O2465" s="34">
        <v>0</v>
      </c>
    </row>
    <row r="2466" spans="1:15" ht="14.25" customHeight="1">
      <c r="A2466" s="23">
        <v>2019</v>
      </c>
      <c r="B2466" s="23" t="s">
        <v>2366</v>
      </c>
      <c r="C2466" s="13" t="s">
        <v>1886</v>
      </c>
      <c r="D2466" s="13" t="s">
        <v>120</v>
      </c>
      <c r="E2466" s="13" t="s">
        <v>2704</v>
      </c>
      <c r="F2466" s="24" t="s">
        <v>139</v>
      </c>
      <c r="G2466" s="13"/>
      <c r="H2466" s="13" t="s">
        <v>6</v>
      </c>
      <c r="I2466" s="34">
        <v>3</v>
      </c>
      <c r="J2466" s="34">
        <v>1</v>
      </c>
      <c r="K2466" s="34">
        <v>0</v>
      </c>
      <c r="L2466" s="34">
        <v>2</v>
      </c>
      <c r="M2466" s="24">
        <f t="shared" si="76"/>
        <v>0.33333333333333331</v>
      </c>
      <c r="N2466" s="24">
        <f t="shared" si="77"/>
        <v>0</v>
      </c>
      <c r="O2466" s="34">
        <v>1</v>
      </c>
    </row>
    <row r="2467" spans="1:15" ht="14.25" customHeight="1">
      <c r="A2467" s="23">
        <v>2019</v>
      </c>
      <c r="B2467" s="23" t="s">
        <v>2366</v>
      </c>
      <c r="C2467" s="13" t="s">
        <v>1886</v>
      </c>
      <c r="D2467" s="13" t="s">
        <v>120</v>
      </c>
      <c r="E2467" s="13" t="s">
        <v>2704</v>
      </c>
      <c r="F2467" s="24" t="s">
        <v>140</v>
      </c>
      <c r="G2467" s="13"/>
      <c r="H2467" s="13" t="s">
        <v>6</v>
      </c>
      <c r="I2467" s="34">
        <v>21</v>
      </c>
      <c r="J2467" s="34">
        <v>1</v>
      </c>
      <c r="K2467" s="34">
        <v>1</v>
      </c>
      <c r="L2467" s="34">
        <v>1</v>
      </c>
      <c r="M2467" s="24">
        <f t="shared" si="76"/>
        <v>4.7619047619047616E-2</v>
      </c>
      <c r="N2467" s="24">
        <f t="shared" si="77"/>
        <v>1</v>
      </c>
      <c r="O2467" s="34">
        <v>1</v>
      </c>
    </row>
    <row r="2468" spans="1:15" ht="14.25" customHeight="1">
      <c r="A2468" s="23">
        <v>2019</v>
      </c>
      <c r="B2468" s="23" t="s">
        <v>2366</v>
      </c>
      <c r="C2468" s="13" t="s">
        <v>1886</v>
      </c>
      <c r="D2468" s="13" t="s">
        <v>120</v>
      </c>
      <c r="E2468" s="13" t="s">
        <v>2704</v>
      </c>
      <c r="F2468" s="24" t="s">
        <v>141</v>
      </c>
      <c r="G2468" s="13"/>
      <c r="H2468" s="13" t="s">
        <v>6</v>
      </c>
      <c r="I2468" s="34">
        <v>47</v>
      </c>
      <c r="J2468" s="34">
        <v>2</v>
      </c>
      <c r="K2468" s="34">
        <v>2</v>
      </c>
      <c r="L2468" s="34">
        <v>8</v>
      </c>
      <c r="M2468" s="24">
        <f t="shared" si="76"/>
        <v>4.2553191489361701E-2</v>
      </c>
      <c r="N2468" s="24">
        <f t="shared" si="77"/>
        <v>1</v>
      </c>
      <c r="O2468" s="34">
        <v>2</v>
      </c>
    </row>
    <row r="2469" spans="1:15" ht="14.25" customHeight="1">
      <c r="A2469" s="23">
        <v>2019</v>
      </c>
      <c r="B2469" s="23" t="s">
        <v>2366</v>
      </c>
      <c r="C2469" s="13" t="s">
        <v>1886</v>
      </c>
      <c r="D2469" s="13" t="s">
        <v>120</v>
      </c>
      <c r="E2469" s="13" t="s">
        <v>2704</v>
      </c>
      <c r="F2469" s="24" t="s">
        <v>142</v>
      </c>
      <c r="G2469" s="13"/>
      <c r="H2469" s="13" t="s">
        <v>6</v>
      </c>
      <c r="I2469" s="34">
        <v>34</v>
      </c>
      <c r="J2469" s="34">
        <v>4</v>
      </c>
      <c r="K2469" s="34">
        <v>3</v>
      </c>
      <c r="L2469" s="34">
        <v>11</v>
      </c>
      <c r="M2469" s="24">
        <f t="shared" si="76"/>
        <v>0.11764705882352941</v>
      </c>
      <c r="N2469" s="24">
        <f t="shared" si="77"/>
        <v>0.75</v>
      </c>
      <c r="O2469" s="34">
        <v>1</v>
      </c>
    </row>
    <row r="2470" spans="1:15" ht="14.25" customHeight="1">
      <c r="A2470" s="23">
        <v>2019</v>
      </c>
      <c r="B2470" s="23" t="s">
        <v>2366</v>
      </c>
      <c r="C2470" s="13" t="s">
        <v>1886</v>
      </c>
      <c r="D2470" s="13" t="s">
        <v>120</v>
      </c>
      <c r="E2470" s="13" t="s">
        <v>2704</v>
      </c>
      <c r="F2470" s="24" t="s">
        <v>143</v>
      </c>
      <c r="G2470" s="13"/>
      <c r="H2470" s="13" t="s">
        <v>6</v>
      </c>
      <c r="I2470" s="34">
        <v>7</v>
      </c>
      <c r="J2470" s="34">
        <v>1</v>
      </c>
      <c r="K2470" s="34">
        <v>1</v>
      </c>
      <c r="L2470" s="34">
        <v>2</v>
      </c>
      <c r="M2470" s="24">
        <f t="shared" si="76"/>
        <v>0.14285714285714285</v>
      </c>
      <c r="N2470" s="24">
        <f t="shared" si="77"/>
        <v>1</v>
      </c>
      <c r="O2470" s="34">
        <v>1</v>
      </c>
    </row>
    <row r="2471" spans="1:15" ht="14.25" customHeight="1">
      <c r="A2471" s="23">
        <v>2019</v>
      </c>
      <c r="B2471" s="23" t="s">
        <v>2366</v>
      </c>
      <c r="C2471" s="13" t="s">
        <v>1886</v>
      </c>
      <c r="D2471" s="13" t="s">
        <v>120</v>
      </c>
      <c r="E2471" s="13" t="s">
        <v>2704</v>
      </c>
      <c r="F2471" s="24" t="s">
        <v>144</v>
      </c>
      <c r="G2471" s="13"/>
      <c r="H2471" s="13" t="s">
        <v>6</v>
      </c>
      <c r="I2471" s="34">
        <v>117</v>
      </c>
      <c r="J2471" s="34">
        <v>6</v>
      </c>
      <c r="K2471" s="34">
        <v>6</v>
      </c>
      <c r="L2471" s="34">
        <v>24</v>
      </c>
      <c r="M2471" s="24">
        <f t="shared" si="76"/>
        <v>5.128205128205128E-2</v>
      </c>
      <c r="N2471" s="24">
        <f t="shared" si="77"/>
        <v>1</v>
      </c>
      <c r="O2471" s="34">
        <v>6</v>
      </c>
    </row>
    <row r="2472" spans="1:15" ht="14.25" customHeight="1">
      <c r="A2472" s="23">
        <v>2019</v>
      </c>
      <c r="B2472" s="23" t="s">
        <v>2366</v>
      </c>
      <c r="C2472" s="13" t="s">
        <v>1886</v>
      </c>
      <c r="D2472" s="13" t="s">
        <v>120</v>
      </c>
      <c r="E2472" s="13" t="s">
        <v>2704</v>
      </c>
      <c r="F2472" s="24" t="s">
        <v>145</v>
      </c>
      <c r="G2472" s="13"/>
      <c r="H2472" s="13" t="s">
        <v>6</v>
      </c>
      <c r="I2472" s="34">
        <v>59</v>
      </c>
      <c r="J2472" s="34">
        <v>2</v>
      </c>
      <c r="K2472" s="34">
        <v>2</v>
      </c>
      <c r="L2472" s="34">
        <v>5</v>
      </c>
      <c r="M2472" s="24">
        <f t="shared" si="76"/>
        <v>3.3898305084745763E-2</v>
      </c>
      <c r="N2472" s="24">
        <f t="shared" si="77"/>
        <v>1</v>
      </c>
      <c r="O2472" s="34">
        <v>2</v>
      </c>
    </row>
    <row r="2473" spans="1:15" ht="14.25" customHeight="1">
      <c r="A2473" s="23">
        <v>2019</v>
      </c>
      <c r="B2473" s="23" t="s">
        <v>2366</v>
      </c>
      <c r="C2473" s="13" t="s">
        <v>1886</v>
      </c>
      <c r="D2473" s="13" t="s">
        <v>120</v>
      </c>
      <c r="E2473" s="13" t="s">
        <v>2704</v>
      </c>
      <c r="F2473" s="24" t="s">
        <v>146</v>
      </c>
      <c r="G2473" s="13"/>
      <c r="H2473" s="13" t="s">
        <v>6</v>
      </c>
      <c r="I2473" s="34">
        <v>9</v>
      </c>
      <c r="J2473" s="34">
        <v>1</v>
      </c>
      <c r="K2473" s="34">
        <v>1</v>
      </c>
      <c r="L2473" s="34">
        <v>2</v>
      </c>
      <c r="M2473" s="24">
        <f t="shared" si="76"/>
        <v>0.1111111111111111</v>
      </c>
      <c r="N2473" s="24">
        <f t="shared" si="77"/>
        <v>1</v>
      </c>
      <c r="O2473" s="34">
        <v>1</v>
      </c>
    </row>
    <row r="2474" spans="1:15" ht="14.25" customHeight="1">
      <c r="A2474" s="23">
        <v>2019</v>
      </c>
      <c r="B2474" s="23" t="s">
        <v>2366</v>
      </c>
      <c r="C2474" s="13" t="s">
        <v>1886</v>
      </c>
      <c r="D2474" s="13" t="s">
        <v>120</v>
      </c>
      <c r="E2474" s="13" t="s">
        <v>2704</v>
      </c>
      <c r="F2474" s="24" t="s">
        <v>148</v>
      </c>
      <c r="G2474" s="13"/>
      <c r="H2474" s="13" t="s">
        <v>6</v>
      </c>
      <c r="I2474" s="34">
        <v>2</v>
      </c>
      <c r="J2474" s="34">
        <v>2</v>
      </c>
      <c r="K2474" s="34">
        <v>2</v>
      </c>
      <c r="L2474" s="34">
        <v>2</v>
      </c>
      <c r="M2474" s="24">
        <f t="shared" si="76"/>
        <v>1</v>
      </c>
      <c r="N2474" s="24">
        <f t="shared" si="77"/>
        <v>1</v>
      </c>
      <c r="O2474" s="34">
        <v>1</v>
      </c>
    </row>
    <row r="2475" spans="1:15" ht="14.25" customHeight="1">
      <c r="A2475" s="23">
        <v>2019</v>
      </c>
      <c r="B2475" s="23" t="s">
        <v>2366</v>
      </c>
      <c r="C2475" s="13" t="s">
        <v>1886</v>
      </c>
      <c r="D2475" s="13" t="s">
        <v>120</v>
      </c>
      <c r="E2475" s="13" t="s">
        <v>2704</v>
      </c>
      <c r="F2475" s="24" t="s">
        <v>149</v>
      </c>
      <c r="G2475" s="13"/>
      <c r="H2475" s="13" t="s">
        <v>6</v>
      </c>
      <c r="I2475" s="34">
        <v>2</v>
      </c>
      <c r="J2475" s="34">
        <v>2</v>
      </c>
      <c r="K2475" s="34">
        <v>2</v>
      </c>
      <c r="L2475" s="34">
        <v>5</v>
      </c>
      <c r="M2475" s="24">
        <f t="shared" si="76"/>
        <v>1</v>
      </c>
      <c r="N2475" s="24">
        <f t="shared" si="77"/>
        <v>1</v>
      </c>
      <c r="O2475" s="34">
        <v>2</v>
      </c>
    </row>
    <row r="2476" spans="1:15" ht="14.25" customHeight="1">
      <c r="A2476" s="23">
        <v>2019</v>
      </c>
      <c r="B2476" s="23" t="s">
        <v>2366</v>
      </c>
      <c r="C2476" s="13" t="s">
        <v>1886</v>
      </c>
      <c r="D2476" s="13" t="s">
        <v>120</v>
      </c>
      <c r="E2476" s="13" t="s">
        <v>2704</v>
      </c>
      <c r="F2476" s="24" t="s">
        <v>150</v>
      </c>
      <c r="G2476" s="13"/>
      <c r="H2476" s="13" t="s">
        <v>6</v>
      </c>
      <c r="I2476" s="34">
        <v>43</v>
      </c>
      <c r="J2476" s="34">
        <v>5</v>
      </c>
      <c r="K2476" s="34">
        <v>5</v>
      </c>
      <c r="L2476" s="34">
        <v>28</v>
      </c>
      <c r="M2476" s="24">
        <f t="shared" si="76"/>
        <v>0.11627906976744186</v>
      </c>
      <c r="N2476" s="24">
        <f t="shared" si="77"/>
        <v>1</v>
      </c>
      <c r="O2476" s="34">
        <v>5</v>
      </c>
    </row>
    <row r="2477" spans="1:15" ht="14.25" customHeight="1">
      <c r="A2477" s="23">
        <v>2019</v>
      </c>
      <c r="B2477" s="23" t="s">
        <v>2366</v>
      </c>
      <c r="C2477" s="13" t="s">
        <v>1886</v>
      </c>
      <c r="D2477" s="13" t="s">
        <v>120</v>
      </c>
      <c r="E2477" s="13" t="s">
        <v>2704</v>
      </c>
      <c r="F2477" s="24" t="s">
        <v>151</v>
      </c>
      <c r="G2477" s="13"/>
      <c r="H2477" s="13" t="s">
        <v>6</v>
      </c>
      <c r="I2477" s="34">
        <v>99</v>
      </c>
      <c r="J2477" s="34">
        <v>3</v>
      </c>
      <c r="K2477" s="34">
        <v>3</v>
      </c>
      <c r="L2477" s="34">
        <v>12</v>
      </c>
      <c r="M2477" s="24">
        <f t="shared" si="76"/>
        <v>3.0303030303030304E-2</v>
      </c>
      <c r="N2477" s="24">
        <f t="shared" si="77"/>
        <v>1</v>
      </c>
      <c r="O2477" s="34">
        <v>3</v>
      </c>
    </row>
    <row r="2478" spans="1:15" ht="14.25" customHeight="1">
      <c r="A2478" s="23">
        <v>2019</v>
      </c>
      <c r="B2478" s="23" t="s">
        <v>2366</v>
      </c>
      <c r="C2478" s="13" t="s">
        <v>1886</v>
      </c>
      <c r="D2478" s="13" t="s">
        <v>120</v>
      </c>
      <c r="E2478" s="13" t="s">
        <v>2704</v>
      </c>
      <c r="F2478" s="24" t="s">
        <v>152</v>
      </c>
      <c r="G2478" s="13"/>
      <c r="H2478" s="13" t="s">
        <v>6</v>
      </c>
      <c r="I2478" s="34">
        <v>49</v>
      </c>
      <c r="J2478" s="34">
        <v>2</v>
      </c>
      <c r="K2478" s="34">
        <v>2</v>
      </c>
      <c r="L2478" s="34">
        <v>8</v>
      </c>
      <c r="M2478" s="24">
        <f t="shared" si="76"/>
        <v>4.0816326530612242E-2</v>
      </c>
      <c r="N2478" s="24">
        <f t="shared" si="77"/>
        <v>1</v>
      </c>
      <c r="O2478" s="34">
        <v>2</v>
      </c>
    </row>
    <row r="2479" spans="1:15" ht="14.25" customHeight="1">
      <c r="A2479" s="23">
        <v>2019</v>
      </c>
      <c r="B2479" s="23" t="s">
        <v>2366</v>
      </c>
      <c r="C2479" s="13" t="s">
        <v>1886</v>
      </c>
      <c r="D2479" s="13" t="s">
        <v>120</v>
      </c>
      <c r="E2479" s="13" t="s">
        <v>206</v>
      </c>
      <c r="F2479" s="24" t="s">
        <v>153</v>
      </c>
      <c r="G2479" s="13"/>
      <c r="H2479" s="13" t="s">
        <v>6</v>
      </c>
      <c r="I2479" s="34">
        <v>5</v>
      </c>
      <c r="J2479" s="34">
        <v>3</v>
      </c>
      <c r="K2479" s="34">
        <v>2</v>
      </c>
      <c r="L2479" s="34">
        <v>5</v>
      </c>
      <c r="M2479" s="24">
        <f t="shared" si="76"/>
        <v>0.6</v>
      </c>
      <c r="N2479" s="24">
        <f t="shared" si="77"/>
        <v>0.66666666666666663</v>
      </c>
      <c r="O2479" s="34">
        <v>0</v>
      </c>
    </row>
    <row r="2480" spans="1:15" ht="14.25" customHeight="1">
      <c r="A2480" s="23">
        <v>2019</v>
      </c>
      <c r="B2480" s="23" t="s">
        <v>2366</v>
      </c>
      <c r="C2480" s="13" t="s">
        <v>1886</v>
      </c>
      <c r="D2480" s="13" t="s">
        <v>120</v>
      </c>
      <c r="E2480" s="13" t="s">
        <v>206</v>
      </c>
      <c r="F2480" s="24" t="s">
        <v>154</v>
      </c>
      <c r="G2480" s="13"/>
      <c r="H2480" s="13" t="s">
        <v>6</v>
      </c>
      <c r="I2480" s="34">
        <v>22</v>
      </c>
      <c r="J2480" s="34">
        <v>16</v>
      </c>
      <c r="K2480" s="34">
        <v>11</v>
      </c>
      <c r="L2480" s="34">
        <v>35</v>
      </c>
      <c r="M2480" s="24">
        <f t="shared" si="76"/>
        <v>0.72727272727272729</v>
      </c>
      <c r="N2480" s="24">
        <f t="shared" si="77"/>
        <v>0.6875</v>
      </c>
      <c r="O2480" s="34">
        <v>4</v>
      </c>
    </row>
    <row r="2481" spans="1:15" ht="14.25" customHeight="1">
      <c r="A2481" s="23">
        <v>2019</v>
      </c>
      <c r="B2481" s="23" t="s">
        <v>2366</v>
      </c>
      <c r="C2481" s="13" t="s">
        <v>1886</v>
      </c>
      <c r="D2481" s="13" t="s">
        <v>120</v>
      </c>
      <c r="E2481" s="13" t="s">
        <v>204</v>
      </c>
      <c r="F2481" s="24" t="s">
        <v>1482</v>
      </c>
      <c r="G2481" s="13"/>
      <c r="H2481" s="13" t="s">
        <v>6</v>
      </c>
      <c r="I2481" s="34">
        <v>1265</v>
      </c>
      <c r="J2481" s="34">
        <v>173</v>
      </c>
      <c r="K2481" s="34">
        <v>92</v>
      </c>
      <c r="L2481" s="34">
        <v>978</v>
      </c>
      <c r="M2481" s="24">
        <f t="shared" si="76"/>
        <v>0.1367588932806324</v>
      </c>
      <c r="N2481" s="24">
        <f t="shared" si="77"/>
        <v>0.53179190751445082</v>
      </c>
      <c r="O2481" s="34">
        <v>83</v>
      </c>
    </row>
    <row r="2482" spans="1:15" ht="14.25" customHeight="1">
      <c r="A2482" s="23">
        <v>2019</v>
      </c>
      <c r="B2482" s="23" t="s">
        <v>2366</v>
      </c>
      <c r="C2482" s="13" t="s">
        <v>1886</v>
      </c>
      <c r="D2482" s="13" t="s">
        <v>156</v>
      </c>
      <c r="E2482" s="13" t="s">
        <v>2705</v>
      </c>
      <c r="F2482" s="24" t="s">
        <v>157</v>
      </c>
      <c r="G2482" s="13"/>
      <c r="H2482" s="13" t="s">
        <v>6</v>
      </c>
      <c r="I2482" s="34">
        <v>88</v>
      </c>
      <c r="J2482" s="34">
        <v>7</v>
      </c>
      <c r="K2482" s="34">
        <v>7</v>
      </c>
      <c r="L2482" s="34">
        <v>17</v>
      </c>
      <c r="M2482" s="24">
        <f t="shared" si="76"/>
        <v>7.9545454545454544E-2</v>
      </c>
      <c r="N2482" s="24">
        <f t="shared" si="77"/>
        <v>1</v>
      </c>
      <c r="O2482" s="34">
        <v>1</v>
      </c>
    </row>
    <row r="2483" spans="1:15" ht="14.25" customHeight="1">
      <c r="A2483" s="23">
        <v>2019</v>
      </c>
      <c r="B2483" s="23" t="s">
        <v>2366</v>
      </c>
      <c r="C2483" s="13" t="s">
        <v>1886</v>
      </c>
      <c r="D2483" s="13" t="s">
        <v>156</v>
      </c>
      <c r="E2483" s="13" t="s">
        <v>2705</v>
      </c>
      <c r="F2483" s="24" t="s">
        <v>158</v>
      </c>
      <c r="G2483" s="13"/>
      <c r="H2483" s="13" t="s">
        <v>6</v>
      </c>
      <c r="I2483" s="34">
        <v>22</v>
      </c>
      <c r="J2483" s="34">
        <v>8</v>
      </c>
      <c r="K2483" s="34">
        <v>7</v>
      </c>
      <c r="L2483" s="34">
        <v>16</v>
      </c>
      <c r="M2483" s="24">
        <f t="shared" si="76"/>
        <v>0.36363636363636365</v>
      </c>
      <c r="N2483" s="24">
        <f t="shared" si="77"/>
        <v>0.875</v>
      </c>
      <c r="O2483" s="34">
        <v>4</v>
      </c>
    </row>
    <row r="2484" spans="1:15" ht="14.25" customHeight="1">
      <c r="A2484" s="23">
        <v>2019</v>
      </c>
      <c r="B2484" s="23" t="s">
        <v>2366</v>
      </c>
      <c r="C2484" s="13" t="s">
        <v>1886</v>
      </c>
      <c r="D2484" s="13" t="s">
        <v>156</v>
      </c>
      <c r="E2484" s="13" t="s">
        <v>2705</v>
      </c>
      <c r="F2484" s="24" t="s">
        <v>159</v>
      </c>
      <c r="G2484" s="13"/>
      <c r="H2484" s="13" t="s">
        <v>6</v>
      </c>
      <c r="I2484" s="34">
        <v>13</v>
      </c>
      <c r="J2484" s="34">
        <v>10</v>
      </c>
      <c r="K2484" s="34">
        <v>10</v>
      </c>
      <c r="L2484" s="34">
        <v>16</v>
      </c>
      <c r="M2484" s="24">
        <f t="shared" si="76"/>
        <v>0.76923076923076927</v>
      </c>
      <c r="N2484" s="24">
        <f t="shared" si="77"/>
        <v>1</v>
      </c>
      <c r="O2484" s="34">
        <v>8</v>
      </c>
    </row>
    <row r="2485" spans="1:15" ht="14.25" customHeight="1">
      <c r="A2485" s="23">
        <v>2019</v>
      </c>
      <c r="B2485" s="23" t="s">
        <v>2366</v>
      </c>
      <c r="C2485" s="13" t="s">
        <v>1886</v>
      </c>
      <c r="D2485" s="13" t="s">
        <v>156</v>
      </c>
      <c r="E2485" s="13" t="s">
        <v>2705</v>
      </c>
      <c r="F2485" s="24" t="s">
        <v>160</v>
      </c>
      <c r="G2485" s="13"/>
      <c r="H2485" s="13" t="s">
        <v>6</v>
      </c>
      <c r="I2485" s="34">
        <v>50</v>
      </c>
      <c r="J2485" s="34">
        <v>8</v>
      </c>
      <c r="K2485" s="34">
        <v>8</v>
      </c>
      <c r="L2485" s="34">
        <v>24</v>
      </c>
      <c r="M2485" s="24">
        <f t="shared" si="76"/>
        <v>0.16</v>
      </c>
      <c r="N2485" s="24">
        <f t="shared" si="77"/>
        <v>1</v>
      </c>
      <c r="O2485" s="34">
        <v>5</v>
      </c>
    </row>
    <row r="2486" spans="1:15" ht="14.25" customHeight="1">
      <c r="A2486" s="23">
        <v>2019</v>
      </c>
      <c r="B2486" s="23" t="s">
        <v>2366</v>
      </c>
      <c r="C2486" s="13" t="s">
        <v>1886</v>
      </c>
      <c r="D2486" s="13" t="s">
        <v>156</v>
      </c>
      <c r="E2486" s="13" t="s">
        <v>2705</v>
      </c>
      <c r="F2486" s="24" t="s">
        <v>161</v>
      </c>
      <c r="G2486" s="13"/>
      <c r="H2486" s="13" t="s">
        <v>6</v>
      </c>
      <c r="I2486" s="34">
        <v>44</v>
      </c>
      <c r="J2486" s="34">
        <v>10</v>
      </c>
      <c r="K2486" s="34">
        <v>10</v>
      </c>
      <c r="L2486" s="34">
        <v>20</v>
      </c>
      <c r="M2486" s="24">
        <f t="shared" si="76"/>
        <v>0.22727272727272727</v>
      </c>
      <c r="N2486" s="24">
        <f t="shared" si="77"/>
        <v>1</v>
      </c>
      <c r="O2486" s="34">
        <v>11</v>
      </c>
    </row>
    <row r="2487" spans="1:15" ht="14.25" customHeight="1">
      <c r="A2487" s="23">
        <v>2019</v>
      </c>
      <c r="B2487" s="23" t="s">
        <v>2366</v>
      </c>
      <c r="C2487" s="13" t="s">
        <v>1886</v>
      </c>
      <c r="D2487" s="13" t="s">
        <v>156</v>
      </c>
      <c r="E2487" s="13" t="s">
        <v>2705</v>
      </c>
      <c r="F2487" s="24" t="s">
        <v>162</v>
      </c>
      <c r="G2487" s="13"/>
      <c r="H2487" s="13" t="s">
        <v>6</v>
      </c>
      <c r="I2487" s="34">
        <v>25</v>
      </c>
      <c r="J2487" s="34">
        <v>12</v>
      </c>
      <c r="K2487" s="34">
        <v>12</v>
      </c>
      <c r="L2487" s="34">
        <v>23</v>
      </c>
      <c r="M2487" s="24">
        <f t="shared" si="76"/>
        <v>0.48</v>
      </c>
      <c r="N2487" s="24">
        <f t="shared" si="77"/>
        <v>1</v>
      </c>
      <c r="O2487" s="34">
        <v>12</v>
      </c>
    </row>
    <row r="2488" spans="1:15" ht="14.25" customHeight="1">
      <c r="A2488" s="23">
        <v>2019</v>
      </c>
      <c r="B2488" s="23" t="s">
        <v>2366</v>
      </c>
      <c r="C2488" s="13" t="s">
        <v>1886</v>
      </c>
      <c r="D2488" s="13" t="s">
        <v>156</v>
      </c>
      <c r="E2488" s="13" t="s">
        <v>2705</v>
      </c>
      <c r="F2488" s="24" t="s">
        <v>163</v>
      </c>
      <c r="G2488" s="13"/>
      <c r="H2488" s="13" t="s">
        <v>6</v>
      </c>
      <c r="I2488" s="34">
        <v>42</v>
      </c>
      <c r="J2488" s="34">
        <v>13</v>
      </c>
      <c r="K2488" s="34">
        <v>12</v>
      </c>
      <c r="L2488" s="34">
        <v>36</v>
      </c>
      <c r="M2488" s="24">
        <f t="shared" si="76"/>
        <v>0.30952380952380953</v>
      </c>
      <c r="N2488" s="24">
        <f t="shared" si="77"/>
        <v>0.92307692307692313</v>
      </c>
      <c r="O2488" s="34">
        <v>1</v>
      </c>
    </row>
    <row r="2489" spans="1:15" ht="14.25" customHeight="1">
      <c r="A2489" s="23">
        <v>2019</v>
      </c>
      <c r="B2489" s="23" t="s">
        <v>2366</v>
      </c>
      <c r="C2489" s="13" t="s">
        <v>1886</v>
      </c>
      <c r="D2489" s="13" t="s">
        <v>156</v>
      </c>
      <c r="E2489" s="13" t="s">
        <v>204</v>
      </c>
      <c r="F2489" s="24" t="s">
        <v>1483</v>
      </c>
      <c r="G2489" s="13"/>
      <c r="H2489" s="13" t="s">
        <v>6</v>
      </c>
      <c r="I2489" s="34">
        <v>111</v>
      </c>
      <c r="J2489" s="34">
        <v>81</v>
      </c>
      <c r="K2489" s="34">
        <v>54</v>
      </c>
      <c r="L2489" s="34">
        <v>447</v>
      </c>
      <c r="M2489" s="24">
        <f t="shared" si="76"/>
        <v>0.72972972972972971</v>
      </c>
      <c r="N2489" s="24">
        <f t="shared" si="77"/>
        <v>0.66666666666666663</v>
      </c>
      <c r="O2489" s="34">
        <v>37</v>
      </c>
    </row>
    <row r="2490" spans="1:15" ht="14.25" customHeight="1">
      <c r="A2490" s="23">
        <v>2019</v>
      </c>
      <c r="B2490" s="23" t="s">
        <v>2366</v>
      </c>
      <c r="C2490" s="13" t="s">
        <v>1886</v>
      </c>
      <c r="D2490" s="13" t="s">
        <v>164</v>
      </c>
      <c r="E2490" s="13" t="s">
        <v>207</v>
      </c>
      <c r="F2490" s="24" t="s">
        <v>166</v>
      </c>
      <c r="G2490" s="13"/>
      <c r="H2490" s="13" t="s">
        <v>6</v>
      </c>
      <c r="I2490" s="34">
        <v>6</v>
      </c>
      <c r="J2490" s="34">
        <v>3</v>
      </c>
      <c r="K2490" s="34">
        <v>1</v>
      </c>
      <c r="L2490" s="34">
        <v>5</v>
      </c>
      <c r="M2490" s="24">
        <f t="shared" si="76"/>
        <v>0.5</v>
      </c>
      <c r="N2490" s="24">
        <f t="shared" si="77"/>
        <v>0.33333333333333331</v>
      </c>
      <c r="O2490" s="34">
        <v>0</v>
      </c>
    </row>
    <row r="2491" spans="1:15" ht="14.25" customHeight="1">
      <c r="A2491" s="23">
        <v>2019</v>
      </c>
      <c r="B2491" s="23" t="s">
        <v>2366</v>
      </c>
      <c r="C2491" s="13" t="s">
        <v>1886</v>
      </c>
      <c r="D2491" s="13" t="s">
        <v>164</v>
      </c>
      <c r="E2491" s="13" t="s">
        <v>206</v>
      </c>
      <c r="F2491" s="24" t="s">
        <v>1923</v>
      </c>
      <c r="G2491" s="13"/>
      <c r="H2491" s="13" t="s">
        <v>6</v>
      </c>
      <c r="I2491" s="34">
        <v>11</v>
      </c>
      <c r="J2491" s="34">
        <v>11</v>
      </c>
      <c r="K2491" s="34">
        <v>9</v>
      </c>
      <c r="L2491" s="34">
        <v>15</v>
      </c>
      <c r="M2491" s="24">
        <f t="shared" si="76"/>
        <v>1</v>
      </c>
      <c r="N2491" s="24">
        <f t="shared" si="77"/>
        <v>0.81818181818181823</v>
      </c>
      <c r="O2491" s="34">
        <v>0</v>
      </c>
    </row>
    <row r="2492" spans="1:15" ht="14.25" customHeight="1">
      <c r="A2492" s="23">
        <v>2019</v>
      </c>
      <c r="B2492" s="23" t="s">
        <v>2366</v>
      </c>
      <c r="C2492" s="13" t="s">
        <v>1886</v>
      </c>
      <c r="D2492" s="13" t="s">
        <v>164</v>
      </c>
      <c r="E2492" s="13" t="s">
        <v>206</v>
      </c>
      <c r="F2492" s="24" t="s">
        <v>165</v>
      </c>
      <c r="G2492" s="13"/>
      <c r="H2492" s="13" t="s">
        <v>6</v>
      </c>
      <c r="I2492" s="34">
        <v>0</v>
      </c>
      <c r="J2492" s="34">
        <v>0</v>
      </c>
      <c r="K2492" s="34">
        <v>0</v>
      </c>
      <c r="L2492" s="34">
        <v>41</v>
      </c>
      <c r="M2492" s="24">
        <f t="shared" si="76"/>
        <v>0</v>
      </c>
      <c r="N2492" s="24">
        <f t="shared" si="77"/>
        <v>0</v>
      </c>
      <c r="O2492" s="34">
        <v>4</v>
      </c>
    </row>
    <row r="2493" spans="1:15" ht="14.25" customHeight="1">
      <c r="A2493" s="23">
        <v>2019</v>
      </c>
      <c r="B2493" s="23" t="s">
        <v>2366</v>
      </c>
      <c r="C2493" s="13" t="s">
        <v>1886</v>
      </c>
      <c r="D2493" s="13" t="s">
        <v>164</v>
      </c>
      <c r="E2493" s="13" t="s">
        <v>204</v>
      </c>
      <c r="F2493" s="24" t="s">
        <v>584</v>
      </c>
      <c r="G2493" s="13"/>
      <c r="H2493" s="13" t="s">
        <v>6</v>
      </c>
      <c r="I2493" s="34">
        <v>301</v>
      </c>
      <c r="J2493" s="34">
        <v>187</v>
      </c>
      <c r="K2493" s="34">
        <v>119</v>
      </c>
      <c r="L2493" s="34">
        <v>905</v>
      </c>
      <c r="M2493" s="24">
        <f t="shared" si="76"/>
        <v>0.62126245847176076</v>
      </c>
      <c r="N2493" s="24">
        <f t="shared" si="77"/>
        <v>0.63636363636363635</v>
      </c>
      <c r="O2493" s="34">
        <v>112</v>
      </c>
    </row>
    <row r="2494" spans="1:15" ht="14.25" customHeight="1">
      <c r="A2494" s="23">
        <v>2019</v>
      </c>
      <c r="B2494" s="23" t="s">
        <v>2366</v>
      </c>
      <c r="C2494" s="13" t="s">
        <v>1886</v>
      </c>
      <c r="D2494" s="13" t="s">
        <v>167</v>
      </c>
      <c r="E2494" s="13" t="s">
        <v>207</v>
      </c>
      <c r="F2494" s="24" t="s">
        <v>170</v>
      </c>
      <c r="G2494" s="13"/>
      <c r="H2494" s="13" t="s">
        <v>6</v>
      </c>
      <c r="I2494" s="34">
        <v>10</v>
      </c>
      <c r="J2494" s="34">
        <v>9</v>
      </c>
      <c r="K2494" s="34">
        <v>2</v>
      </c>
      <c r="L2494" s="34">
        <v>30</v>
      </c>
      <c r="M2494" s="24">
        <f t="shared" si="76"/>
        <v>0.9</v>
      </c>
      <c r="N2494" s="24">
        <f t="shared" si="77"/>
        <v>0.22222222222222221</v>
      </c>
      <c r="O2494" s="34">
        <v>1</v>
      </c>
    </row>
    <row r="2495" spans="1:15" ht="14.25" customHeight="1">
      <c r="A2495" s="23">
        <v>2019</v>
      </c>
      <c r="B2495" s="23" t="s">
        <v>2366</v>
      </c>
      <c r="C2495" s="13" t="s">
        <v>1886</v>
      </c>
      <c r="D2495" s="13" t="s">
        <v>167</v>
      </c>
      <c r="E2495" s="13" t="s">
        <v>206</v>
      </c>
      <c r="F2495" s="24" t="s">
        <v>169</v>
      </c>
      <c r="G2495" s="13"/>
      <c r="H2495" s="13" t="s">
        <v>6</v>
      </c>
      <c r="I2495" s="34">
        <v>11</v>
      </c>
      <c r="J2495" s="34">
        <v>9</v>
      </c>
      <c r="K2495" s="34">
        <v>3</v>
      </c>
      <c r="L2495" s="34">
        <v>32</v>
      </c>
      <c r="M2495" s="24">
        <f t="shared" si="76"/>
        <v>0.81818181818181823</v>
      </c>
      <c r="N2495" s="24">
        <f t="shared" si="77"/>
        <v>0.33333333333333331</v>
      </c>
      <c r="O2495" s="34">
        <v>5</v>
      </c>
    </row>
    <row r="2496" spans="1:15" ht="14.25" customHeight="1">
      <c r="A2496" s="23">
        <v>2019</v>
      </c>
      <c r="B2496" s="23" t="s">
        <v>2366</v>
      </c>
      <c r="C2496" s="13" t="s">
        <v>1886</v>
      </c>
      <c r="D2496" s="13" t="s">
        <v>167</v>
      </c>
      <c r="E2496" s="13" t="s">
        <v>204</v>
      </c>
      <c r="F2496" s="24" t="s">
        <v>982</v>
      </c>
      <c r="G2496" s="13"/>
      <c r="H2496" s="13" t="s">
        <v>195</v>
      </c>
      <c r="I2496" s="34">
        <v>36</v>
      </c>
      <c r="J2496" s="34">
        <v>36</v>
      </c>
      <c r="K2496" s="34">
        <v>33</v>
      </c>
      <c r="L2496" s="34">
        <v>125</v>
      </c>
      <c r="M2496" s="24">
        <f t="shared" si="76"/>
        <v>1</v>
      </c>
      <c r="N2496" s="24">
        <f t="shared" si="77"/>
        <v>0.91666666666666663</v>
      </c>
      <c r="O2496" s="34">
        <v>28</v>
      </c>
    </row>
    <row r="2497" spans="1:15" ht="14.25" customHeight="1">
      <c r="A2497" s="23">
        <v>2019</v>
      </c>
      <c r="B2497" s="23" t="s">
        <v>2366</v>
      </c>
      <c r="C2497" s="13" t="s">
        <v>1886</v>
      </c>
      <c r="D2497" s="13" t="s">
        <v>167</v>
      </c>
      <c r="E2497" s="13" t="s">
        <v>204</v>
      </c>
      <c r="F2497" s="24" t="s">
        <v>168</v>
      </c>
      <c r="G2497" s="13"/>
      <c r="H2497" s="13" t="s">
        <v>6</v>
      </c>
      <c r="I2497" s="34">
        <v>7</v>
      </c>
      <c r="J2497" s="34">
        <v>4</v>
      </c>
      <c r="K2497" s="34">
        <v>4</v>
      </c>
      <c r="L2497" s="34">
        <v>46</v>
      </c>
      <c r="M2497" s="24">
        <f t="shared" si="76"/>
        <v>0.5714285714285714</v>
      </c>
      <c r="N2497" s="24">
        <f t="shared" si="77"/>
        <v>1</v>
      </c>
      <c r="O2497" s="34">
        <v>10</v>
      </c>
    </row>
    <row r="2498" spans="1:15" ht="14.25" customHeight="1">
      <c r="A2498" s="23">
        <v>2019</v>
      </c>
      <c r="B2498" s="23" t="s">
        <v>2366</v>
      </c>
      <c r="C2498" s="13" t="s">
        <v>1886</v>
      </c>
      <c r="D2498" s="13" t="s">
        <v>167</v>
      </c>
      <c r="E2498" s="13" t="s">
        <v>204</v>
      </c>
      <c r="F2498" s="24" t="s">
        <v>1479</v>
      </c>
      <c r="G2498" s="13"/>
      <c r="H2498" s="13" t="s">
        <v>6</v>
      </c>
      <c r="I2498" s="34">
        <v>45</v>
      </c>
      <c r="J2498" s="34">
        <v>36</v>
      </c>
      <c r="K2498" s="34">
        <v>23</v>
      </c>
      <c r="L2498" s="34">
        <v>93</v>
      </c>
      <c r="M2498" s="24">
        <f t="shared" ref="M2498:M2561" si="78">+IFERROR(J2498/I2498,0)</f>
        <v>0.8</v>
      </c>
      <c r="N2498" s="24">
        <f t="shared" ref="N2498:N2561" si="79">+IFERROR(K2498/J2498,0)</f>
        <v>0.63888888888888884</v>
      </c>
      <c r="O2498" s="34">
        <v>14</v>
      </c>
    </row>
    <row r="2499" spans="1:15" ht="14.25" customHeight="1">
      <c r="A2499" s="23">
        <v>2019</v>
      </c>
      <c r="B2499" s="23" t="s">
        <v>2366</v>
      </c>
      <c r="C2499" s="13" t="s">
        <v>1886</v>
      </c>
      <c r="D2499" s="13" t="s">
        <v>171</v>
      </c>
      <c r="E2499" s="13" t="s">
        <v>206</v>
      </c>
      <c r="F2499" s="24" t="s">
        <v>173</v>
      </c>
      <c r="G2499" s="13"/>
      <c r="H2499" s="13" t="s">
        <v>6</v>
      </c>
      <c r="I2499" s="34">
        <v>11</v>
      </c>
      <c r="J2499" s="34">
        <v>11</v>
      </c>
      <c r="K2499" s="34">
        <v>6</v>
      </c>
      <c r="L2499" s="34">
        <v>34</v>
      </c>
      <c r="M2499" s="24">
        <f t="shared" si="78"/>
        <v>1</v>
      </c>
      <c r="N2499" s="24">
        <f t="shared" si="79"/>
        <v>0.54545454545454541</v>
      </c>
      <c r="O2499" s="34">
        <v>10</v>
      </c>
    </row>
    <row r="2500" spans="1:15" ht="14.25" customHeight="1">
      <c r="A2500" s="23">
        <v>2019</v>
      </c>
      <c r="B2500" s="23" t="s">
        <v>2366</v>
      </c>
      <c r="C2500" s="13" t="s">
        <v>1886</v>
      </c>
      <c r="D2500" s="13" t="s">
        <v>848</v>
      </c>
      <c r="E2500" s="13" t="s">
        <v>206</v>
      </c>
      <c r="F2500" s="24" t="s">
        <v>40</v>
      </c>
      <c r="G2500" s="13"/>
      <c r="H2500" s="13" t="s">
        <v>6</v>
      </c>
      <c r="I2500" s="34">
        <v>20</v>
      </c>
      <c r="J2500" s="34">
        <v>18</v>
      </c>
      <c r="K2500" s="34">
        <v>13</v>
      </c>
      <c r="L2500" s="34">
        <v>27</v>
      </c>
      <c r="M2500" s="24">
        <f t="shared" si="78"/>
        <v>0.9</v>
      </c>
      <c r="N2500" s="24">
        <f t="shared" si="79"/>
        <v>0.72222222222222221</v>
      </c>
      <c r="O2500" s="34">
        <v>1</v>
      </c>
    </row>
    <row r="2501" spans="1:15" ht="14.25" customHeight="1">
      <c r="A2501" s="23">
        <v>2019</v>
      </c>
      <c r="B2501" s="23" t="s">
        <v>2366</v>
      </c>
      <c r="C2501" s="13" t="s">
        <v>514</v>
      </c>
      <c r="D2501" s="13" t="s">
        <v>184</v>
      </c>
      <c r="E2501" s="13" t="s">
        <v>2704</v>
      </c>
      <c r="F2501" s="24" t="s">
        <v>135</v>
      </c>
      <c r="G2501" s="13"/>
      <c r="H2501" s="13" t="s">
        <v>6</v>
      </c>
      <c r="I2501" s="34">
        <v>16</v>
      </c>
      <c r="J2501" s="34">
        <v>6</v>
      </c>
      <c r="K2501" s="34">
        <v>5</v>
      </c>
      <c r="L2501" s="34">
        <v>20</v>
      </c>
      <c r="M2501" s="24">
        <f t="shared" si="78"/>
        <v>0.375</v>
      </c>
      <c r="N2501" s="24">
        <f t="shared" si="79"/>
        <v>0.83333333333333337</v>
      </c>
      <c r="O2501" s="34">
        <v>0</v>
      </c>
    </row>
    <row r="2502" spans="1:15" ht="14.25" customHeight="1">
      <c r="A2502" s="23">
        <v>2019</v>
      </c>
      <c r="B2502" s="23" t="s">
        <v>2366</v>
      </c>
      <c r="C2502" s="13" t="s">
        <v>514</v>
      </c>
      <c r="D2502" s="13" t="s">
        <v>184</v>
      </c>
      <c r="E2502" s="13" t="s">
        <v>2704</v>
      </c>
      <c r="F2502" s="24" t="s">
        <v>136</v>
      </c>
      <c r="G2502" s="13"/>
      <c r="H2502" s="13" t="s">
        <v>6</v>
      </c>
      <c r="I2502" s="34">
        <v>8</v>
      </c>
      <c r="J2502" s="34">
        <v>7</v>
      </c>
      <c r="K2502" s="34">
        <v>6</v>
      </c>
      <c r="L2502" s="34">
        <v>17</v>
      </c>
      <c r="M2502" s="24">
        <f t="shared" si="78"/>
        <v>0.875</v>
      </c>
      <c r="N2502" s="24">
        <f t="shared" si="79"/>
        <v>0.8571428571428571</v>
      </c>
      <c r="O2502" s="34">
        <v>0</v>
      </c>
    </row>
    <row r="2503" spans="1:15" ht="14.25" customHeight="1">
      <c r="A2503" s="23">
        <v>2019</v>
      </c>
      <c r="B2503" s="23" t="s">
        <v>2366</v>
      </c>
      <c r="C2503" s="13" t="s">
        <v>514</v>
      </c>
      <c r="D2503" s="13" t="s">
        <v>184</v>
      </c>
      <c r="E2503" s="13" t="s">
        <v>2704</v>
      </c>
      <c r="F2503" s="24" t="s">
        <v>3115</v>
      </c>
      <c r="G2503" s="13"/>
      <c r="H2503" s="13" t="s">
        <v>6</v>
      </c>
      <c r="I2503" s="34">
        <v>13</v>
      </c>
      <c r="J2503" s="34">
        <v>7</v>
      </c>
      <c r="K2503" s="34">
        <v>6</v>
      </c>
      <c r="L2503" s="34">
        <v>6</v>
      </c>
      <c r="M2503" s="24">
        <f t="shared" si="78"/>
        <v>0.53846153846153844</v>
      </c>
      <c r="N2503" s="24">
        <f t="shared" si="79"/>
        <v>0.8571428571428571</v>
      </c>
      <c r="O2503" s="34">
        <v>0</v>
      </c>
    </row>
    <row r="2504" spans="1:15" ht="14.25" customHeight="1">
      <c r="A2504" s="23">
        <v>2019</v>
      </c>
      <c r="B2504" s="23" t="s">
        <v>2366</v>
      </c>
      <c r="C2504" s="13" t="s">
        <v>514</v>
      </c>
      <c r="D2504" s="13" t="s">
        <v>184</v>
      </c>
      <c r="E2504" s="13" t="s">
        <v>2704</v>
      </c>
      <c r="F2504" s="24" t="s">
        <v>142</v>
      </c>
      <c r="G2504" s="13"/>
      <c r="H2504" s="13" t="s">
        <v>6</v>
      </c>
      <c r="I2504" s="34">
        <v>44</v>
      </c>
      <c r="J2504" s="34">
        <v>3</v>
      </c>
      <c r="K2504" s="34">
        <v>3</v>
      </c>
      <c r="L2504" s="34">
        <v>14</v>
      </c>
      <c r="M2504" s="24">
        <f t="shared" si="78"/>
        <v>6.8181818181818177E-2</v>
      </c>
      <c r="N2504" s="24">
        <f t="shared" si="79"/>
        <v>1</v>
      </c>
      <c r="O2504" s="34">
        <v>0</v>
      </c>
    </row>
    <row r="2505" spans="1:15" ht="14.25" customHeight="1">
      <c r="A2505" s="23">
        <v>2019</v>
      </c>
      <c r="B2505" s="23" t="s">
        <v>2366</v>
      </c>
      <c r="C2505" s="13" t="s">
        <v>514</v>
      </c>
      <c r="D2505" s="13" t="s">
        <v>184</v>
      </c>
      <c r="E2505" s="13" t="s">
        <v>206</v>
      </c>
      <c r="F2505" s="24" t="s">
        <v>40</v>
      </c>
      <c r="G2505" s="13"/>
      <c r="H2505" s="13" t="s">
        <v>6</v>
      </c>
      <c r="I2505" s="34">
        <v>2</v>
      </c>
      <c r="J2505" s="34">
        <v>2</v>
      </c>
      <c r="K2505" s="34">
        <v>2</v>
      </c>
      <c r="L2505" s="34">
        <v>25</v>
      </c>
      <c r="M2505" s="24">
        <f t="shared" si="78"/>
        <v>1</v>
      </c>
      <c r="N2505" s="24">
        <f t="shared" si="79"/>
        <v>1</v>
      </c>
      <c r="O2505" s="34">
        <v>2</v>
      </c>
    </row>
    <row r="2506" spans="1:15" ht="14.25" customHeight="1">
      <c r="A2506" s="23">
        <v>2019</v>
      </c>
      <c r="B2506" s="23" t="s">
        <v>2366</v>
      </c>
      <c r="C2506" s="13" t="s">
        <v>514</v>
      </c>
      <c r="D2506" s="13" t="s">
        <v>184</v>
      </c>
      <c r="E2506" s="13" t="s">
        <v>204</v>
      </c>
      <c r="F2506" s="24" t="s">
        <v>1465</v>
      </c>
      <c r="G2506" s="13"/>
      <c r="H2506" s="13" t="s">
        <v>6</v>
      </c>
      <c r="I2506" s="34">
        <v>30</v>
      </c>
      <c r="J2506" s="34">
        <v>30</v>
      </c>
      <c r="K2506" s="34">
        <v>21</v>
      </c>
      <c r="L2506" s="34">
        <v>99</v>
      </c>
      <c r="M2506" s="24">
        <f t="shared" si="78"/>
        <v>1</v>
      </c>
      <c r="N2506" s="24">
        <f t="shared" si="79"/>
        <v>0.7</v>
      </c>
      <c r="O2506" s="34">
        <v>0</v>
      </c>
    </row>
    <row r="2507" spans="1:15" ht="14.25" customHeight="1">
      <c r="A2507" s="23">
        <v>2019</v>
      </c>
      <c r="B2507" s="23" t="s">
        <v>2366</v>
      </c>
      <c r="C2507" s="13" t="s">
        <v>514</v>
      </c>
      <c r="D2507" s="13" t="s">
        <v>184</v>
      </c>
      <c r="E2507" s="13" t="s">
        <v>204</v>
      </c>
      <c r="F2507" s="24" t="s">
        <v>1482</v>
      </c>
      <c r="G2507" s="13"/>
      <c r="H2507" s="13" t="s">
        <v>6</v>
      </c>
      <c r="I2507" s="34">
        <v>186</v>
      </c>
      <c r="J2507" s="34">
        <v>105</v>
      </c>
      <c r="K2507" s="34">
        <v>75</v>
      </c>
      <c r="L2507" s="34">
        <v>809</v>
      </c>
      <c r="M2507" s="24">
        <f t="shared" si="78"/>
        <v>0.56451612903225812</v>
      </c>
      <c r="N2507" s="24">
        <f t="shared" si="79"/>
        <v>0.7142857142857143</v>
      </c>
      <c r="O2507" s="34">
        <v>46</v>
      </c>
    </row>
    <row r="2508" spans="1:15" ht="14.25" customHeight="1">
      <c r="A2508" s="23">
        <v>2019</v>
      </c>
      <c r="B2508" s="23" t="s">
        <v>2366</v>
      </c>
      <c r="C2508" s="13" t="s">
        <v>514</v>
      </c>
      <c r="D2508" s="13" t="s">
        <v>184</v>
      </c>
      <c r="E2508" s="13" t="s">
        <v>204</v>
      </c>
      <c r="F2508" s="24" t="s">
        <v>1476</v>
      </c>
      <c r="G2508" s="13"/>
      <c r="H2508" s="13" t="s">
        <v>6</v>
      </c>
      <c r="I2508" s="34">
        <v>56</v>
      </c>
      <c r="J2508" s="34">
        <v>51</v>
      </c>
      <c r="K2508" s="34">
        <v>42</v>
      </c>
      <c r="L2508" s="34">
        <v>202</v>
      </c>
      <c r="M2508" s="24">
        <f t="shared" si="78"/>
        <v>0.9107142857142857</v>
      </c>
      <c r="N2508" s="24">
        <f t="shared" si="79"/>
        <v>0.82352941176470584</v>
      </c>
      <c r="O2508" s="34">
        <v>0</v>
      </c>
    </row>
    <row r="2509" spans="1:15" ht="14.25" customHeight="1">
      <c r="A2509" s="23">
        <v>2019</v>
      </c>
      <c r="B2509" s="23" t="s">
        <v>2366</v>
      </c>
      <c r="C2509" s="13" t="s">
        <v>514</v>
      </c>
      <c r="D2509" s="13" t="s">
        <v>23</v>
      </c>
      <c r="E2509" s="13" t="s">
        <v>207</v>
      </c>
      <c r="F2509" s="24" t="s">
        <v>2115</v>
      </c>
      <c r="G2509" s="13"/>
      <c r="H2509" s="13" t="s">
        <v>6</v>
      </c>
      <c r="I2509" s="34">
        <v>2</v>
      </c>
      <c r="J2509" s="34">
        <v>2</v>
      </c>
      <c r="K2509" s="34">
        <v>0</v>
      </c>
      <c r="L2509" s="34">
        <v>7</v>
      </c>
      <c r="M2509" s="24">
        <f t="shared" si="78"/>
        <v>1</v>
      </c>
      <c r="N2509" s="24">
        <f t="shared" si="79"/>
        <v>0</v>
      </c>
      <c r="O2509" s="34">
        <v>0</v>
      </c>
    </row>
    <row r="2510" spans="1:15" ht="14.25" customHeight="1">
      <c r="A2510" s="23">
        <v>2019</v>
      </c>
      <c r="B2510" s="23" t="s">
        <v>2366</v>
      </c>
      <c r="C2510" s="13" t="s">
        <v>514</v>
      </c>
      <c r="D2510" s="13" t="s">
        <v>23</v>
      </c>
      <c r="E2510" s="13" t="s">
        <v>205</v>
      </c>
      <c r="F2510" s="24" t="s">
        <v>174</v>
      </c>
      <c r="G2510" s="13"/>
      <c r="H2510" s="13" t="s">
        <v>6</v>
      </c>
      <c r="I2510" s="34">
        <v>22</v>
      </c>
      <c r="J2510" s="34">
        <v>18</v>
      </c>
      <c r="K2510" s="34">
        <v>15</v>
      </c>
      <c r="L2510" s="34">
        <v>31</v>
      </c>
      <c r="M2510" s="24">
        <f t="shared" si="78"/>
        <v>0.81818181818181823</v>
      </c>
      <c r="N2510" s="24">
        <f t="shared" si="79"/>
        <v>0.83333333333333337</v>
      </c>
      <c r="O2510" s="34">
        <v>23</v>
      </c>
    </row>
    <row r="2511" spans="1:15" ht="14.25" customHeight="1">
      <c r="A2511" s="23">
        <v>2019</v>
      </c>
      <c r="B2511" s="23" t="s">
        <v>2366</v>
      </c>
      <c r="C2511" s="13" t="s">
        <v>514</v>
      </c>
      <c r="D2511" s="13" t="s">
        <v>23</v>
      </c>
      <c r="E2511" s="13" t="s">
        <v>205</v>
      </c>
      <c r="F2511" s="24" t="s">
        <v>25</v>
      </c>
      <c r="G2511" s="13"/>
      <c r="H2511" s="13" t="s">
        <v>6</v>
      </c>
      <c r="I2511" s="34">
        <v>15</v>
      </c>
      <c r="J2511" s="34">
        <v>13</v>
      </c>
      <c r="K2511" s="34">
        <v>11</v>
      </c>
      <c r="L2511" s="34">
        <v>12</v>
      </c>
      <c r="M2511" s="24">
        <f t="shared" si="78"/>
        <v>0.8666666666666667</v>
      </c>
      <c r="N2511" s="24">
        <f t="shared" si="79"/>
        <v>0.84615384615384615</v>
      </c>
      <c r="O2511" s="34">
        <v>0</v>
      </c>
    </row>
    <row r="2512" spans="1:15" ht="14.25" customHeight="1">
      <c r="A2512" s="23">
        <v>2019</v>
      </c>
      <c r="B2512" s="23" t="s">
        <v>2366</v>
      </c>
      <c r="C2512" s="13" t="s">
        <v>514</v>
      </c>
      <c r="D2512" s="13" t="s">
        <v>23</v>
      </c>
      <c r="E2512" s="13" t="s">
        <v>205</v>
      </c>
      <c r="F2512" s="24" t="s">
        <v>175</v>
      </c>
      <c r="G2512" s="13"/>
      <c r="H2512" s="13" t="s">
        <v>6</v>
      </c>
      <c r="I2512" s="34">
        <v>31</v>
      </c>
      <c r="J2512" s="34">
        <v>28</v>
      </c>
      <c r="K2512" s="34">
        <v>18</v>
      </c>
      <c r="L2512" s="34">
        <v>45</v>
      </c>
      <c r="M2512" s="24">
        <f t="shared" si="78"/>
        <v>0.90322580645161288</v>
      </c>
      <c r="N2512" s="24">
        <f t="shared" si="79"/>
        <v>0.6428571428571429</v>
      </c>
      <c r="O2512" s="34">
        <v>28</v>
      </c>
    </row>
    <row r="2513" spans="1:15" ht="14.25" customHeight="1">
      <c r="A2513" s="23">
        <v>2019</v>
      </c>
      <c r="B2513" s="23" t="s">
        <v>2366</v>
      </c>
      <c r="C2513" s="13" t="s">
        <v>514</v>
      </c>
      <c r="D2513" s="13" t="s">
        <v>23</v>
      </c>
      <c r="E2513" s="13" t="s">
        <v>205</v>
      </c>
      <c r="F2513" s="24" t="s">
        <v>176</v>
      </c>
      <c r="G2513" s="13"/>
      <c r="H2513" s="13" t="s">
        <v>6</v>
      </c>
      <c r="I2513" s="34">
        <v>38</v>
      </c>
      <c r="J2513" s="34">
        <v>30</v>
      </c>
      <c r="K2513" s="34">
        <v>27</v>
      </c>
      <c r="L2513" s="34">
        <v>56</v>
      </c>
      <c r="M2513" s="24">
        <f t="shared" si="78"/>
        <v>0.78947368421052633</v>
      </c>
      <c r="N2513" s="24">
        <f t="shared" si="79"/>
        <v>0.9</v>
      </c>
      <c r="O2513" s="34">
        <v>32</v>
      </c>
    </row>
    <row r="2514" spans="1:15" ht="14.25" customHeight="1">
      <c r="A2514" s="23">
        <v>2019</v>
      </c>
      <c r="B2514" s="23" t="s">
        <v>2366</v>
      </c>
      <c r="C2514" s="13" t="s">
        <v>514</v>
      </c>
      <c r="D2514" s="13" t="s">
        <v>23</v>
      </c>
      <c r="E2514" s="13" t="s">
        <v>205</v>
      </c>
      <c r="F2514" s="24" t="s">
        <v>177</v>
      </c>
      <c r="G2514" s="13"/>
      <c r="H2514" s="13" t="s">
        <v>6</v>
      </c>
      <c r="I2514" s="34">
        <v>19</v>
      </c>
      <c r="J2514" s="34">
        <v>19</v>
      </c>
      <c r="K2514" s="34">
        <v>18</v>
      </c>
      <c r="L2514" s="34">
        <v>40</v>
      </c>
      <c r="M2514" s="24">
        <f t="shared" si="78"/>
        <v>1</v>
      </c>
      <c r="N2514" s="24">
        <f t="shared" si="79"/>
        <v>0.94736842105263153</v>
      </c>
      <c r="O2514" s="34">
        <v>16</v>
      </c>
    </row>
    <row r="2515" spans="1:15" ht="14.25" customHeight="1">
      <c r="A2515" s="23">
        <v>2019</v>
      </c>
      <c r="B2515" s="23" t="s">
        <v>2366</v>
      </c>
      <c r="C2515" s="13" t="s">
        <v>514</v>
      </c>
      <c r="D2515" s="13" t="s">
        <v>23</v>
      </c>
      <c r="E2515" s="13" t="s">
        <v>205</v>
      </c>
      <c r="F2515" s="24" t="s">
        <v>179</v>
      </c>
      <c r="G2515" s="13"/>
      <c r="H2515" s="13" t="s">
        <v>6</v>
      </c>
      <c r="I2515" s="34">
        <v>10</v>
      </c>
      <c r="J2515" s="34">
        <v>10</v>
      </c>
      <c r="K2515" s="34">
        <v>9</v>
      </c>
      <c r="L2515" s="34">
        <v>19</v>
      </c>
      <c r="M2515" s="24">
        <f t="shared" si="78"/>
        <v>1</v>
      </c>
      <c r="N2515" s="24">
        <f t="shared" si="79"/>
        <v>0.9</v>
      </c>
      <c r="O2515" s="34">
        <v>0</v>
      </c>
    </row>
    <row r="2516" spans="1:15" ht="14.25" customHeight="1">
      <c r="A2516" s="23">
        <v>2019</v>
      </c>
      <c r="B2516" s="23" t="s">
        <v>2366</v>
      </c>
      <c r="C2516" s="13" t="s">
        <v>514</v>
      </c>
      <c r="D2516" s="13" t="s">
        <v>23</v>
      </c>
      <c r="E2516" s="13" t="s">
        <v>206</v>
      </c>
      <c r="F2516" s="24" t="s">
        <v>1878</v>
      </c>
      <c r="G2516" s="13"/>
      <c r="H2516" s="13" t="s">
        <v>6</v>
      </c>
      <c r="I2516" s="34">
        <v>31</v>
      </c>
      <c r="J2516" s="34">
        <v>23</v>
      </c>
      <c r="K2516" s="34">
        <v>22</v>
      </c>
      <c r="L2516" s="34">
        <v>91</v>
      </c>
      <c r="M2516" s="24">
        <f t="shared" si="78"/>
        <v>0.74193548387096775</v>
      </c>
      <c r="N2516" s="24">
        <f t="shared" si="79"/>
        <v>0.95652173913043481</v>
      </c>
      <c r="O2516" s="34">
        <v>14</v>
      </c>
    </row>
    <row r="2517" spans="1:15" ht="14.25" customHeight="1">
      <c r="A2517" s="23">
        <v>2019</v>
      </c>
      <c r="B2517" s="23" t="s">
        <v>2366</v>
      </c>
      <c r="C2517" s="13" t="s">
        <v>514</v>
      </c>
      <c r="D2517" s="13" t="s">
        <v>23</v>
      </c>
      <c r="E2517" s="13" t="s">
        <v>206</v>
      </c>
      <c r="F2517" s="24" t="s">
        <v>6852</v>
      </c>
      <c r="G2517" s="13"/>
      <c r="H2517" s="13" t="s">
        <v>6</v>
      </c>
      <c r="I2517" s="34">
        <v>0</v>
      </c>
      <c r="J2517" s="34">
        <v>0</v>
      </c>
      <c r="K2517" s="34">
        <v>0</v>
      </c>
      <c r="L2517" s="34">
        <v>23</v>
      </c>
      <c r="M2517" s="24">
        <f t="shared" si="78"/>
        <v>0</v>
      </c>
      <c r="N2517" s="24">
        <f t="shared" si="79"/>
        <v>0</v>
      </c>
      <c r="O2517" s="34">
        <v>2</v>
      </c>
    </row>
    <row r="2518" spans="1:15" ht="14.25" customHeight="1">
      <c r="A2518" s="23">
        <v>2019</v>
      </c>
      <c r="B2518" s="23" t="s">
        <v>2366</v>
      </c>
      <c r="C2518" s="13" t="s">
        <v>514</v>
      </c>
      <c r="D2518" s="13" t="s">
        <v>23</v>
      </c>
      <c r="E2518" s="13" t="s">
        <v>206</v>
      </c>
      <c r="F2518" s="24" t="s">
        <v>6850</v>
      </c>
      <c r="G2518" s="13"/>
      <c r="H2518" s="13" t="s">
        <v>6</v>
      </c>
      <c r="I2518" s="34">
        <v>0</v>
      </c>
      <c r="J2518" s="34">
        <v>0</v>
      </c>
      <c r="K2518" s="34">
        <v>0</v>
      </c>
      <c r="L2518" s="34">
        <v>1</v>
      </c>
      <c r="M2518" s="24">
        <f t="shared" si="78"/>
        <v>0</v>
      </c>
      <c r="N2518" s="24">
        <f t="shared" si="79"/>
        <v>0</v>
      </c>
      <c r="O2518" s="34">
        <v>2</v>
      </c>
    </row>
    <row r="2519" spans="1:15" ht="14.25" customHeight="1">
      <c r="A2519" s="23">
        <v>2019</v>
      </c>
      <c r="B2519" s="23" t="s">
        <v>2366</v>
      </c>
      <c r="C2519" s="13" t="s">
        <v>514</v>
      </c>
      <c r="D2519" s="13" t="s">
        <v>23</v>
      </c>
      <c r="E2519" s="13" t="s">
        <v>206</v>
      </c>
      <c r="F2519" s="24" t="s">
        <v>6851</v>
      </c>
      <c r="G2519" s="13"/>
      <c r="H2519" s="13" t="s">
        <v>6</v>
      </c>
      <c r="I2519" s="34">
        <v>0</v>
      </c>
      <c r="J2519" s="34">
        <v>0</v>
      </c>
      <c r="K2519" s="34">
        <v>0</v>
      </c>
      <c r="L2519" s="34">
        <v>17</v>
      </c>
      <c r="M2519" s="24">
        <f t="shared" si="78"/>
        <v>0</v>
      </c>
      <c r="N2519" s="24">
        <f t="shared" si="79"/>
        <v>0</v>
      </c>
      <c r="O2519" s="34">
        <v>11</v>
      </c>
    </row>
    <row r="2520" spans="1:15" ht="14.25" customHeight="1">
      <c r="A2520" s="23">
        <v>2019</v>
      </c>
      <c r="B2520" s="23" t="s">
        <v>2366</v>
      </c>
      <c r="C2520" s="13" t="s">
        <v>514</v>
      </c>
      <c r="D2520" s="13" t="s">
        <v>23</v>
      </c>
      <c r="E2520" s="13" t="s">
        <v>206</v>
      </c>
      <c r="F2520" s="24" t="s">
        <v>1880</v>
      </c>
      <c r="G2520" s="13"/>
      <c r="H2520" s="13" t="s">
        <v>6</v>
      </c>
      <c r="I2520" s="34">
        <v>0</v>
      </c>
      <c r="J2520" s="34">
        <v>0</v>
      </c>
      <c r="K2520" s="34">
        <v>0</v>
      </c>
      <c r="L2520" s="34">
        <v>7</v>
      </c>
      <c r="M2520" s="24">
        <f t="shared" si="78"/>
        <v>0</v>
      </c>
      <c r="N2520" s="24">
        <f t="shared" si="79"/>
        <v>0</v>
      </c>
      <c r="O2520" s="34">
        <v>1</v>
      </c>
    </row>
    <row r="2521" spans="1:15" ht="14.25" customHeight="1">
      <c r="A2521" s="23">
        <v>2019</v>
      </c>
      <c r="B2521" s="23" t="s">
        <v>2366</v>
      </c>
      <c r="C2521" s="13" t="s">
        <v>514</v>
      </c>
      <c r="D2521" s="13" t="s">
        <v>23</v>
      </c>
      <c r="E2521" s="13" t="s">
        <v>206</v>
      </c>
      <c r="F2521" s="24" t="s">
        <v>38</v>
      </c>
      <c r="G2521" s="13"/>
      <c r="H2521" s="13" t="s">
        <v>6</v>
      </c>
      <c r="I2521" s="34">
        <v>0</v>
      </c>
      <c r="J2521" s="34">
        <v>0</v>
      </c>
      <c r="K2521" s="34">
        <v>0</v>
      </c>
      <c r="L2521" s="34">
        <v>1</v>
      </c>
      <c r="M2521" s="24">
        <f t="shared" si="78"/>
        <v>0</v>
      </c>
      <c r="N2521" s="24">
        <f t="shared" si="79"/>
        <v>0</v>
      </c>
      <c r="O2521" s="34">
        <v>0</v>
      </c>
    </row>
    <row r="2522" spans="1:15" ht="14.25" customHeight="1">
      <c r="A2522" s="23">
        <v>2019</v>
      </c>
      <c r="B2522" s="23" t="s">
        <v>2366</v>
      </c>
      <c r="C2522" s="13" t="s">
        <v>514</v>
      </c>
      <c r="D2522" s="13" t="s">
        <v>23</v>
      </c>
      <c r="E2522" s="13" t="s">
        <v>206</v>
      </c>
      <c r="F2522" s="24" t="s">
        <v>985</v>
      </c>
      <c r="G2522" s="13"/>
      <c r="H2522" s="13" t="s">
        <v>6</v>
      </c>
      <c r="I2522" s="34">
        <v>14</v>
      </c>
      <c r="J2522" s="34">
        <v>9</v>
      </c>
      <c r="K2522" s="34">
        <v>9</v>
      </c>
      <c r="L2522" s="34">
        <v>38</v>
      </c>
      <c r="M2522" s="24">
        <f t="shared" si="78"/>
        <v>0.6428571428571429</v>
      </c>
      <c r="N2522" s="24">
        <f t="shared" si="79"/>
        <v>1</v>
      </c>
      <c r="O2522" s="34">
        <v>4</v>
      </c>
    </row>
    <row r="2523" spans="1:15" ht="14.25" customHeight="1">
      <c r="A2523" s="23">
        <v>2019</v>
      </c>
      <c r="B2523" s="23" t="s">
        <v>2366</v>
      </c>
      <c r="C2523" s="13" t="s">
        <v>514</v>
      </c>
      <c r="D2523" s="13" t="s">
        <v>23</v>
      </c>
      <c r="E2523" s="13" t="s">
        <v>206</v>
      </c>
      <c r="F2523" s="24" t="s">
        <v>2191</v>
      </c>
      <c r="G2523" s="13"/>
      <c r="H2523" s="13" t="s">
        <v>6</v>
      </c>
      <c r="I2523" s="34">
        <v>24</v>
      </c>
      <c r="J2523" s="34">
        <v>20</v>
      </c>
      <c r="K2523" s="34">
        <v>17</v>
      </c>
      <c r="L2523" s="34">
        <v>37</v>
      </c>
      <c r="M2523" s="24">
        <f t="shared" si="78"/>
        <v>0.83333333333333337</v>
      </c>
      <c r="N2523" s="24">
        <f t="shared" si="79"/>
        <v>0.85</v>
      </c>
      <c r="O2523" s="34">
        <v>0</v>
      </c>
    </row>
    <row r="2524" spans="1:15" ht="14.25" customHeight="1">
      <c r="A2524" s="23">
        <v>2019</v>
      </c>
      <c r="B2524" s="23" t="s">
        <v>2366</v>
      </c>
      <c r="C2524" s="13" t="s">
        <v>514</v>
      </c>
      <c r="D2524" s="13" t="s">
        <v>23</v>
      </c>
      <c r="E2524" s="13" t="s">
        <v>206</v>
      </c>
      <c r="F2524" s="24" t="s">
        <v>986</v>
      </c>
      <c r="G2524" s="13"/>
      <c r="H2524" s="13" t="s">
        <v>6</v>
      </c>
      <c r="I2524" s="34">
        <v>14</v>
      </c>
      <c r="J2524" s="34">
        <v>13</v>
      </c>
      <c r="K2524" s="34">
        <v>13</v>
      </c>
      <c r="L2524" s="34">
        <v>28</v>
      </c>
      <c r="M2524" s="24">
        <f t="shared" si="78"/>
        <v>0.9285714285714286</v>
      </c>
      <c r="N2524" s="24">
        <f t="shared" si="79"/>
        <v>1</v>
      </c>
      <c r="O2524" s="34">
        <v>5</v>
      </c>
    </row>
    <row r="2525" spans="1:15" ht="14.25" customHeight="1">
      <c r="A2525" s="23">
        <v>2019</v>
      </c>
      <c r="B2525" s="23" t="s">
        <v>2366</v>
      </c>
      <c r="C2525" s="13" t="s">
        <v>514</v>
      </c>
      <c r="D2525" s="13" t="s">
        <v>23</v>
      </c>
      <c r="E2525" s="13" t="s">
        <v>204</v>
      </c>
      <c r="F2525" s="24" t="s">
        <v>1453</v>
      </c>
      <c r="G2525" s="13"/>
      <c r="H2525" s="13" t="s">
        <v>6</v>
      </c>
      <c r="I2525" s="34">
        <v>127</v>
      </c>
      <c r="J2525" s="34">
        <v>115</v>
      </c>
      <c r="K2525" s="34">
        <v>101</v>
      </c>
      <c r="L2525" s="34">
        <v>848</v>
      </c>
      <c r="M2525" s="24">
        <f t="shared" si="78"/>
        <v>0.90551181102362199</v>
      </c>
      <c r="N2525" s="24">
        <f t="shared" si="79"/>
        <v>0.87826086956521743</v>
      </c>
      <c r="O2525" s="34">
        <v>89</v>
      </c>
    </row>
    <row r="2526" spans="1:15" ht="14.25" customHeight="1">
      <c r="A2526" s="23">
        <v>2019</v>
      </c>
      <c r="B2526" s="23" t="s">
        <v>2366</v>
      </c>
      <c r="C2526" s="13" t="s">
        <v>514</v>
      </c>
      <c r="D2526" s="13" t="s">
        <v>23</v>
      </c>
      <c r="E2526" s="13" t="s">
        <v>204</v>
      </c>
      <c r="F2526" s="24" t="s">
        <v>1460</v>
      </c>
      <c r="G2526" s="13"/>
      <c r="H2526" s="13" t="s">
        <v>6</v>
      </c>
      <c r="I2526" s="34">
        <v>20</v>
      </c>
      <c r="J2526" s="34">
        <v>18</v>
      </c>
      <c r="K2526" s="34">
        <v>14</v>
      </c>
      <c r="L2526" s="34">
        <v>127</v>
      </c>
      <c r="M2526" s="24">
        <f t="shared" si="78"/>
        <v>0.9</v>
      </c>
      <c r="N2526" s="24">
        <f t="shared" si="79"/>
        <v>0.77777777777777779</v>
      </c>
      <c r="O2526" s="34">
        <v>19</v>
      </c>
    </row>
    <row r="2527" spans="1:15" ht="14.25" customHeight="1">
      <c r="A2527" s="23">
        <v>2019</v>
      </c>
      <c r="B2527" s="23" t="s">
        <v>2366</v>
      </c>
      <c r="C2527" s="13" t="s">
        <v>514</v>
      </c>
      <c r="D2527" s="13" t="s">
        <v>23</v>
      </c>
      <c r="E2527" s="13" t="s">
        <v>204</v>
      </c>
      <c r="F2527" s="24" t="s">
        <v>1464</v>
      </c>
      <c r="G2527" s="13"/>
      <c r="H2527" s="13" t="s">
        <v>6</v>
      </c>
      <c r="I2527" s="34">
        <v>22</v>
      </c>
      <c r="J2527" s="34">
        <v>21</v>
      </c>
      <c r="K2527" s="34">
        <v>18</v>
      </c>
      <c r="L2527" s="34">
        <v>199</v>
      </c>
      <c r="M2527" s="24">
        <f t="shared" si="78"/>
        <v>0.95454545454545459</v>
      </c>
      <c r="N2527" s="24">
        <f t="shared" si="79"/>
        <v>0.8571428571428571</v>
      </c>
      <c r="O2527" s="34">
        <v>13</v>
      </c>
    </row>
    <row r="2528" spans="1:15" ht="14.25" customHeight="1">
      <c r="A2528" s="23">
        <v>2019</v>
      </c>
      <c r="B2528" s="23" t="s">
        <v>2366</v>
      </c>
      <c r="C2528" s="13" t="s">
        <v>514</v>
      </c>
      <c r="D2528" s="13" t="s">
        <v>23</v>
      </c>
      <c r="E2528" s="13" t="s">
        <v>204</v>
      </c>
      <c r="F2528" s="24" t="s">
        <v>1490</v>
      </c>
      <c r="G2528" s="13"/>
      <c r="H2528" s="13" t="s">
        <v>6</v>
      </c>
      <c r="I2528" s="34">
        <v>105</v>
      </c>
      <c r="J2528" s="34">
        <v>84</v>
      </c>
      <c r="K2528" s="34">
        <v>74</v>
      </c>
      <c r="L2528" s="34">
        <v>465</v>
      </c>
      <c r="M2528" s="24">
        <f t="shared" si="78"/>
        <v>0.8</v>
      </c>
      <c r="N2528" s="24">
        <f t="shared" si="79"/>
        <v>0.88095238095238093</v>
      </c>
      <c r="O2528" s="34">
        <v>54</v>
      </c>
    </row>
    <row r="2529" spans="1:15" ht="14.25" customHeight="1">
      <c r="A2529" s="23">
        <v>2019</v>
      </c>
      <c r="B2529" s="23" t="s">
        <v>2366</v>
      </c>
      <c r="C2529" s="13" t="s">
        <v>514</v>
      </c>
      <c r="D2529" s="13" t="s">
        <v>185</v>
      </c>
      <c r="E2529" s="13" t="s">
        <v>207</v>
      </c>
      <c r="F2529" s="24" t="s">
        <v>166</v>
      </c>
      <c r="G2529" s="13"/>
      <c r="H2529" s="13" t="s">
        <v>6</v>
      </c>
      <c r="I2529" s="34">
        <v>1</v>
      </c>
      <c r="J2529" s="34">
        <v>1</v>
      </c>
      <c r="K2529" s="34">
        <v>1</v>
      </c>
      <c r="L2529" s="34">
        <v>2</v>
      </c>
      <c r="M2529" s="24">
        <f t="shared" si="78"/>
        <v>1</v>
      </c>
      <c r="N2529" s="24">
        <f t="shared" si="79"/>
        <v>1</v>
      </c>
      <c r="O2529" s="34">
        <v>0</v>
      </c>
    </row>
    <row r="2530" spans="1:15" ht="14.25" customHeight="1">
      <c r="A2530" s="23">
        <v>2019</v>
      </c>
      <c r="B2530" s="23" t="s">
        <v>2366</v>
      </c>
      <c r="C2530" s="13" t="s">
        <v>514</v>
      </c>
      <c r="D2530" s="13" t="s">
        <v>185</v>
      </c>
      <c r="E2530" s="13" t="s">
        <v>205</v>
      </c>
      <c r="F2530" s="24" t="s">
        <v>186</v>
      </c>
      <c r="G2530" s="13"/>
      <c r="H2530" s="13" t="s">
        <v>6</v>
      </c>
      <c r="I2530" s="34">
        <v>29</v>
      </c>
      <c r="J2530" s="34">
        <v>29</v>
      </c>
      <c r="K2530" s="34">
        <v>25</v>
      </c>
      <c r="L2530" s="34">
        <v>70</v>
      </c>
      <c r="M2530" s="24">
        <f t="shared" si="78"/>
        <v>1</v>
      </c>
      <c r="N2530" s="24">
        <f t="shared" si="79"/>
        <v>0.86206896551724133</v>
      </c>
      <c r="O2530" s="34">
        <v>26</v>
      </c>
    </row>
    <row r="2531" spans="1:15">
      <c r="A2531" s="23">
        <v>2019</v>
      </c>
      <c r="B2531" s="23" t="s">
        <v>2366</v>
      </c>
      <c r="C2531" s="13" t="s">
        <v>514</v>
      </c>
      <c r="D2531" s="13" t="s">
        <v>185</v>
      </c>
      <c r="E2531" s="13" t="s">
        <v>205</v>
      </c>
      <c r="F2531" s="24" t="s">
        <v>2116</v>
      </c>
      <c r="G2531" s="13"/>
      <c r="H2531" s="13" t="s">
        <v>6</v>
      </c>
      <c r="I2531" s="34">
        <v>12</v>
      </c>
      <c r="J2531" s="34">
        <v>12</v>
      </c>
      <c r="K2531" s="34">
        <v>12</v>
      </c>
      <c r="L2531" s="34">
        <v>30</v>
      </c>
      <c r="M2531" s="24">
        <f t="shared" si="78"/>
        <v>1</v>
      </c>
      <c r="N2531" s="24">
        <f t="shared" si="79"/>
        <v>1</v>
      </c>
      <c r="O2531" s="34">
        <v>0</v>
      </c>
    </row>
    <row r="2532" spans="1:15" ht="14.25" customHeight="1">
      <c r="A2532" s="23">
        <v>2019</v>
      </c>
      <c r="B2532" s="23" t="s">
        <v>2366</v>
      </c>
      <c r="C2532" s="13" t="s">
        <v>514</v>
      </c>
      <c r="D2532" s="13" t="s">
        <v>185</v>
      </c>
      <c r="E2532" s="13" t="s">
        <v>205</v>
      </c>
      <c r="F2532" s="24" t="s">
        <v>43</v>
      </c>
      <c r="G2532" s="13"/>
      <c r="H2532" s="13" t="s">
        <v>6</v>
      </c>
      <c r="I2532" s="34">
        <v>43</v>
      </c>
      <c r="J2532" s="34">
        <v>43</v>
      </c>
      <c r="K2532" s="34">
        <v>32</v>
      </c>
      <c r="L2532" s="34">
        <v>55</v>
      </c>
      <c r="M2532" s="24">
        <f t="shared" si="78"/>
        <v>1</v>
      </c>
      <c r="N2532" s="24">
        <f t="shared" si="79"/>
        <v>0.7441860465116279</v>
      </c>
      <c r="O2532" s="34">
        <v>30</v>
      </c>
    </row>
    <row r="2533" spans="1:15" ht="14.25" customHeight="1">
      <c r="A2533" s="23">
        <v>2019</v>
      </c>
      <c r="B2533" s="23" t="s">
        <v>2366</v>
      </c>
      <c r="C2533" s="13" t="s">
        <v>514</v>
      </c>
      <c r="D2533" s="13" t="s">
        <v>185</v>
      </c>
      <c r="E2533" s="13" t="s">
        <v>205</v>
      </c>
      <c r="F2533" s="24" t="s">
        <v>187</v>
      </c>
      <c r="G2533" s="13"/>
      <c r="H2533" s="13" t="s">
        <v>6</v>
      </c>
      <c r="I2533" s="34">
        <v>24</v>
      </c>
      <c r="J2533" s="34">
        <v>21</v>
      </c>
      <c r="K2533" s="34">
        <v>19</v>
      </c>
      <c r="L2533" s="34">
        <v>45</v>
      </c>
      <c r="M2533" s="24">
        <f t="shared" si="78"/>
        <v>0.875</v>
      </c>
      <c r="N2533" s="24">
        <f t="shared" si="79"/>
        <v>0.90476190476190477</v>
      </c>
      <c r="O2533" s="34">
        <v>16</v>
      </c>
    </row>
    <row r="2534" spans="1:15" ht="14.25" customHeight="1">
      <c r="A2534" s="23">
        <v>2019</v>
      </c>
      <c r="B2534" s="23" t="s">
        <v>2366</v>
      </c>
      <c r="C2534" s="13" t="s">
        <v>514</v>
      </c>
      <c r="D2534" s="13" t="s">
        <v>185</v>
      </c>
      <c r="E2534" s="13" t="s">
        <v>205</v>
      </c>
      <c r="F2534" s="24" t="s">
        <v>188</v>
      </c>
      <c r="G2534" s="13"/>
      <c r="H2534" s="13" t="s">
        <v>6</v>
      </c>
      <c r="I2534" s="34">
        <v>36</v>
      </c>
      <c r="J2534" s="34">
        <v>34</v>
      </c>
      <c r="K2534" s="34">
        <v>30</v>
      </c>
      <c r="L2534" s="34">
        <v>58</v>
      </c>
      <c r="M2534" s="24">
        <f t="shared" si="78"/>
        <v>0.94444444444444442</v>
      </c>
      <c r="N2534" s="24">
        <f t="shared" si="79"/>
        <v>0.88235294117647056</v>
      </c>
      <c r="O2534" s="34">
        <v>30</v>
      </c>
    </row>
    <row r="2535" spans="1:15" ht="14.25" customHeight="1">
      <c r="A2535" s="23">
        <v>2019</v>
      </c>
      <c r="B2535" s="23" t="s">
        <v>2366</v>
      </c>
      <c r="C2535" s="13" t="s">
        <v>514</v>
      </c>
      <c r="D2535" s="13" t="s">
        <v>185</v>
      </c>
      <c r="E2535" s="13" t="s">
        <v>205</v>
      </c>
      <c r="F2535" s="24" t="s">
        <v>189</v>
      </c>
      <c r="G2535" s="13"/>
      <c r="H2535" s="13" t="s">
        <v>6</v>
      </c>
      <c r="I2535" s="34">
        <v>33</v>
      </c>
      <c r="J2535" s="34">
        <v>32</v>
      </c>
      <c r="K2535" s="34">
        <v>27</v>
      </c>
      <c r="L2535" s="34">
        <v>45</v>
      </c>
      <c r="M2535" s="24">
        <f t="shared" si="78"/>
        <v>0.96969696969696972</v>
      </c>
      <c r="N2535" s="24">
        <f t="shared" si="79"/>
        <v>0.84375</v>
      </c>
      <c r="O2535" s="34">
        <v>13</v>
      </c>
    </row>
    <row r="2536" spans="1:15" ht="14.25" customHeight="1">
      <c r="A2536" s="23">
        <v>2019</v>
      </c>
      <c r="B2536" s="23" t="s">
        <v>2366</v>
      </c>
      <c r="C2536" s="13" t="s">
        <v>514</v>
      </c>
      <c r="D2536" s="13" t="s">
        <v>185</v>
      </c>
      <c r="E2536" s="13" t="s">
        <v>206</v>
      </c>
      <c r="F2536" s="24" t="s">
        <v>1452</v>
      </c>
      <c r="G2536" s="13"/>
      <c r="H2536" s="13" t="s">
        <v>195</v>
      </c>
      <c r="I2536" s="34">
        <v>0</v>
      </c>
      <c r="J2536" s="34">
        <v>0</v>
      </c>
      <c r="K2536" s="34">
        <v>1</v>
      </c>
      <c r="L2536" s="34">
        <v>49</v>
      </c>
      <c r="M2536" s="24">
        <f t="shared" si="78"/>
        <v>0</v>
      </c>
      <c r="N2536" s="24">
        <f t="shared" si="79"/>
        <v>0</v>
      </c>
      <c r="O2536" s="34">
        <v>7</v>
      </c>
    </row>
    <row r="2537" spans="1:15" ht="14.25" customHeight="1">
      <c r="A2537" s="23">
        <v>2019</v>
      </c>
      <c r="B2537" s="23" t="s">
        <v>2366</v>
      </c>
      <c r="C2537" s="13" t="s">
        <v>514</v>
      </c>
      <c r="D2537" s="13" t="s">
        <v>185</v>
      </c>
      <c r="E2537" s="13" t="s">
        <v>206</v>
      </c>
      <c r="F2537" s="24" t="s">
        <v>1450</v>
      </c>
      <c r="G2537" s="13"/>
      <c r="H2537" s="13" t="s">
        <v>6</v>
      </c>
      <c r="I2537" s="34">
        <v>36</v>
      </c>
      <c r="J2537" s="34">
        <v>35</v>
      </c>
      <c r="K2537" s="34">
        <v>33</v>
      </c>
      <c r="L2537" s="34">
        <v>60</v>
      </c>
      <c r="M2537" s="24">
        <f t="shared" si="78"/>
        <v>0.97222222222222221</v>
      </c>
      <c r="N2537" s="24">
        <f t="shared" si="79"/>
        <v>0.94285714285714284</v>
      </c>
      <c r="O2537" s="34">
        <v>7</v>
      </c>
    </row>
    <row r="2538" spans="1:15" ht="14.25" customHeight="1">
      <c r="A2538" s="23">
        <v>2019</v>
      </c>
      <c r="B2538" s="23" t="s">
        <v>2366</v>
      </c>
      <c r="C2538" s="13" t="s">
        <v>514</v>
      </c>
      <c r="D2538" s="13" t="s">
        <v>185</v>
      </c>
      <c r="E2538" s="13" t="s">
        <v>206</v>
      </c>
      <c r="F2538" s="24" t="s">
        <v>191</v>
      </c>
      <c r="G2538" s="13"/>
      <c r="H2538" s="13" t="s">
        <v>6</v>
      </c>
      <c r="I2538" s="34">
        <v>31</v>
      </c>
      <c r="J2538" s="34">
        <v>31</v>
      </c>
      <c r="K2538" s="34">
        <v>26</v>
      </c>
      <c r="L2538" s="34">
        <v>85</v>
      </c>
      <c r="M2538" s="24">
        <f t="shared" si="78"/>
        <v>1</v>
      </c>
      <c r="N2538" s="24">
        <f t="shared" si="79"/>
        <v>0.83870967741935487</v>
      </c>
      <c r="O2538" s="34">
        <v>25</v>
      </c>
    </row>
    <row r="2539" spans="1:15" ht="14.25" customHeight="1">
      <c r="A2539" s="23">
        <v>2019</v>
      </c>
      <c r="B2539" s="23" t="s">
        <v>2366</v>
      </c>
      <c r="C2539" s="13" t="s">
        <v>514</v>
      </c>
      <c r="D2539" s="13" t="s">
        <v>185</v>
      </c>
      <c r="E2539" s="13" t="s">
        <v>206</v>
      </c>
      <c r="F2539" s="24" t="s">
        <v>88</v>
      </c>
      <c r="G2539" s="13"/>
      <c r="H2539" s="13" t="s">
        <v>6</v>
      </c>
      <c r="I2539" s="34">
        <v>48</v>
      </c>
      <c r="J2539" s="34">
        <v>37</v>
      </c>
      <c r="K2539" s="34">
        <v>22</v>
      </c>
      <c r="L2539" s="34">
        <v>50</v>
      </c>
      <c r="M2539" s="24">
        <f t="shared" si="78"/>
        <v>0.77083333333333337</v>
      </c>
      <c r="N2539" s="24">
        <f t="shared" si="79"/>
        <v>0.59459459459459463</v>
      </c>
      <c r="O2539" s="34">
        <v>19</v>
      </c>
    </row>
    <row r="2540" spans="1:15" ht="14.25" customHeight="1">
      <c r="A2540" s="23">
        <v>2019</v>
      </c>
      <c r="B2540" s="23" t="s">
        <v>2366</v>
      </c>
      <c r="C2540" s="13" t="s">
        <v>514</v>
      </c>
      <c r="D2540" s="13" t="s">
        <v>185</v>
      </c>
      <c r="E2540" s="13" t="s">
        <v>206</v>
      </c>
      <c r="F2540" s="24" t="s">
        <v>190</v>
      </c>
      <c r="G2540" s="13"/>
      <c r="H2540" s="13" t="s">
        <v>6</v>
      </c>
      <c r="I2540" s="34">
        <v>14</v>
      </c>
      <c r="J2540" s="34">
        <v>12</v>
      </c>
      <c r="K2540" s="34">
        <v>9</v>
      </c>
      <c r="L2540" s="34">
        <v>24</v>
      </c>
      <c r="M2540" s="24">
        <f t="shared" si="78"/>
        <v>0.8571428571428571</v>
      </c>
      <c r="N2540" s="24">
        <f t="shared" si="79"/>
        <v>0.75</v>
      </c>
      <c r="O2540" s="34">
        <v>14</v>
      </c>
    </row>
    <row r="2541" spans="1:15" ht="14.25" customHeight="1">
      <c r="A2541" s="23">
        <v>2019</v>
      </c>
      <c r="B2541" s="23" t="s">
        <v>2366</v>
      </c>
      <c r="C2541" s="13" t="s">
        <v>514</v>
      </c>
      <c r="D2541" s="13" t="s">
        <v>185</v>
      </c>
      <c r="E2541" s="13" t="s">
        <v>206</v>
      </c>
      <c r="F2541" s="24" t="s">
        <v>193</v>
      </c>
      <c r="G2541" s="13"/>
      <c r="H2541" s="13" t="s">
        <v>6</v>
      </c>
      <c r="I2541" s="34">
        <v>0</v>
      </c>
      <c r="J2541" s="34">
        <v>0</v>
      </c>
      <c r="K2541" s="34">
        <v>0</v>
      </c>
      <c r="L2541" s="34">
        <v>17</v>
      </c>
      <c r="M2541" s="24">
        <f t="shared" si="78"/>
        <v>0</v>
      </c>
      <c r="N2541" s="24">
        <f t="shared" si="79"/>
        <v>0</v>
      </c>
      <c r="O2541" s="34">
        <v>17</v>
      </c>
    </row>
    <row r="2542" spans="1:15" ht="14.25" customHeight="1">
      <c r="A2542" s="23">
        <v>2019</v>
      </c>
      <c r="B2542" s="23" t="s">
        <v>2366</v>
      </c>
      <c r="C2542" s="13" t="s">
        <v>514</v>
      </c>
      <c r="D2542" s="13" t="s">
        <v>185</v>
      </c>
      <c r="E2542" s="13" t="s">
        <v>204</v>
      </c>
      <c r="F2542" s="24" t="s">
        <v>559</v>
      </c>
      <c r="G2542" s="13"/>
      <c r="H2542" s="13" t="s">
        <v>6</v>
      </c>
      <c r="I2542" s="34">
        <v>60</v>
      </c>
      <c r="J2542" s="34">
        <v>45</v>
      </c>
      <c r="K2542" s="34">
        <v>42</v>
      </c>
      <c r="L2542" s="34">
        <v>389</v>
      </c>
      <c r="M2542" s="24">
        <f t="shared" si="78"/>
        <v>0.75</v>
      </c>
      <c r="N2542" s="24">
        <f t="shared" si="79"/>
        <v>0.93333333333333335</v>
      </c>
      <c r="O2542" s="34">
        <v>33</v>
      </c>
    </row>
    <row r="2543" spans="1:15" ht="14.25" customHeight="1">
      <c r="A2543" s="23">
        <v>2019</v>
      </c>
      <c r="B2543" s="23" t="s">
        <v>2366</v>
      </c>
      <c r="C2543" s="13" t="s">
        <v>514</v>
      </c>
      <c r="D2543" s="13" t="s">
        <v>185</v>
      </c>
      <c r="E2543" s="13" t="s">
        <v>204</v>
      </c>
      <c r="F2543" s="24" t="s">
        <v>1455</v>
      </c>
      <c r="G2543" s="13"/>
      <c r="H2543" s="13" t="s">
        <v>6</v>
      </c>
      <c r="I2543" s="34">
        <v>18</v>
      </c>
      <c r="J2543" s="34">
        <v>18</v>
      </c>
      <c r="K2543" s="34">
        <v>14</v>
      </c>
      <c r="L2543" s="34">
        <v>159</v>
      </c>
      <c r="M2543" s="24">
        <f t="shared" si="78"/>
        <v>1</v>
      </c>
      <c r="N2543" s="24">
        <f t="shared" si="79"/>
        <v>0.77777777777777779</v>
      </c>
      <c r="O2543" s="34">
        <v>14</v>
      </c>
    </row>
    <row r="2544" spans="1:15" ht="14.25" customHeight="1">
      <c r="A2544" s="23">
        <v>2019</v>
      </c>
      <c r="B2544" s="23" t="s">
        <v>2366</v>
      </c>
      <c r="C2544" s="13" t="s">
        <v>514</v>
      </c>
      <c r="D2544" s="13" t="s">
        <v>185</v>
      </c>
      <c r="E2544" s="13" t="s">
        <v>204</v>
      </c>
      <c r="F2544" s="24" t="s">
        <v>1458</v>
      </c>
      <c r="G2544" s="13"/>
      <c r="H2544" s="13" t="s">
        <v>6</v>
      </c>
      <c r="I2544" s="34">
        <v>31</v>
      </c>
      <c r="J2544" s="34">
        <v>30</v>
      </c>
      <c r="K2544" s="34">
        <v>30</v>
      </c>
      <c r="L2544" s="34">
        <v>206</v>
      </c>
      <c r="M2544" s="24">
        <f t="shared" si="78"/>
        <v>0.967741935483871</v>
      </c>
      <c r="N2544" s="24">
        <f t="shared" si="79"/>
        <v>1</v>
      </c>
      <c r="O2544" s="34">
        <v>6</v>
      </c>
    </row>
    <row r="2545" spans="1:15" ht="14.25" customHeight="1">
      <c r="A2545" s="23">
        <v>2019</v>
      </c>
      <c r="B2545" s="23" t="s">
        <v>2366</v>
      </c>
      <c r="C2545" s="13" t="s">
        <v>514</v>
      </c>
      <c r="D2545" s="13" t="s">
        <v>185</v>
      </c>
      <c r="E2545" s="13" t="s">
        <v>204</v>
      </c>
      <c r="F2545" s="24" t="s">
        <v>1485</v>
      </c>
      <c r="G2545" s="13"/>
      <c r="H2545" s="13" t="s">
        <v>6</v>
      </c>
      <c r="I2545" s="34">
        <v>37</v>
      </c>
      <c r="J2545" s="34">
        <v>36</v>
      </c>
      <c r="K2545" s="34">
        <v>35</v>
      </c>
      <c r="L2545" s="34">
        <v>271</v>
      </c>
      <c r="M2545" s="24">
        <f t="shared" si="78"/>
        <v>0.97297297297297303</v>
      </c>
      <c r="N2545" s="24">
        <f t="shared" si="79"/>
        <v>0.97222222222222221</v>
      </c>
      <c r="O2545" s="34">
        <v>31</v>
      </c>
    </row>
    <row r="2546" spans="1:15" ht="14.25" customHeight="1">
      <c r="A2546" s="23">
        <v>2019</v>
      </c>
      <c r="B2546" s="23" t="s">
        <v>2366</v>
      </c>
      <c r="C2546" s="13" t="s">
        <v>514</v>
      </c>
      <c r="D2546" s="13" t="s">
        <v>185</v>
      </c>
      <c r="E2546" s="13" t="s">
        <v>204</v>
      </c>
      <c r="F2546" s="24" t="s">
        <v>1461</v>
      </c>
      <c r="G2546" s="13"/>
      <c r="H2546" s="13" t="s">
        <v>6</v>
      </c>
      <c r="I2546" s="34">
        <v>69</v>
      </c>
      <c r="J2546" s="34">
        <v>63</v>
      </c>
      <c r="K2546" s="34">
        <v>47</v>
      </c>
      <c r="L2546" s="34">
        <v>706</v>
      </c>
      <c r="M2546" s="24">
        <f t="shared" si="78"/>
        <v>0.91304347826086951</v>
      </c>
      <c r="N2546" s="24">
        <f t="shared" si="79"/>
        <v>0.74603174603174605</v>
      </c>
      <c r="O2546" s="34">
        <v>45</v>
      </c>
    </row>
    <row r="2547" spans="1:15" ht="14.25" customHeight="1">
      <c r="A2547" s="23">
        <v>2019</v>
      </c>
      <c r="B2547" s="23" t="s">
        <v>2366</v>
      </c>
      <c r="C2547" s="13" t="s">
        <v>514</v>
      </c>
      <c r="D2547" s="13" t="s">
        <v>185</v>
      </c>
      <c r="E2547" s="13" t="s">
        <v>204</v>
      </c>
      <c r="F2547" s="24" t="s">
        <v>1488</v>
      </c>
      <c r="G2547" s="13"/>
      <c r="H2547" s="13" t="s">
        <v>6</v>
      </c>
      <c r="I2547" s="34">
        <v>38</v>
      </c>
      <c r="J2547" s="34">
        <v>38</v>
      </c>
      <c r="K2547" s="34">
        <v>38</v>
      </c>
      <c r="L2547" s="34">
        <v>258</v>
      </c>
      <c r="M2547" s="24">
        <f t="shared" si="78"/>
        <v>1</v>
      </c>
      <c r="N2547" s="24">
        <f t="shared" si="79"/>
        <v>1</v>
      </c>
      <c r="O2547" s="34">
        <v>34</v>
      </c>
    </row>
    <row r="2548" spans="1:15" ht="14.25" customHeight="1">
      <c r="A2548" s="23">
        <v>2019</v>
      </c>
      <c r="B2548" s="23" t="s">
        <v>2366</v>
      </c>
      <c r="C2548" s="13" t="s">
        <v>514</v>
      </c>
      <c r="D2548" s="13" t="s">
        <v>185</v>
      </c>
      <c r="E2548" s="13" t="s">
        <v>204</v>
      </c>
      <c r="F2548" s="24" t="s">
        <v>1468</v>
      </c>
      <c r="G2548" s="13"/>
      <c r="H2548" s="13" t="s">
        <v>6</v>
      </c>
      <c r="I2548" s="34">
        <v>4</v>
      </c>
      <c r="J2548" s="34">
        <v>4</v>
      </c>
      <c r="K2548" s="34">
        <v>2</v>
      </c>
      <c r="L2548" s="34">
        <v>44</v>
      </c>
      <c r="M2548" s="24">
        <f t="shared" si="78"/>
        <v>1</v>
      </c>
      <c r="N2548" s="24">
        <f t="shared" si="79"/>
        <v>0.5</v>
      </c>
      <c r="O2548" s="34">
        <v>1</v>
      </c>
    </row>
    <row r="2549" spans="1:15" ht="14.25" customHeight="1">
      <c r="A2549" s="23">
        <v>2019</v>
      </c>
      <c r="B2549" s="23" t="s">
        <v>2366</v>
      </c>
      <c r="C2549" s="13" t="s">
        <v>514</v>
      </c>
      <c r="D2549" s="13" t="s">
        <v>185</v>
      </c>
      <c r="E2549" s="13" t="s">
        <v>204</v>
      </c>
      <c r="F2549" s="24" t="s">
        <v>584</v>
      </c>
      <c r="G2549" s="13"/>
      <c r="H2549" s="13" t="s">
        <v>6</v>
      </c>
      <c r="I2549" s="34">
        <v>52</v>
      </c>
      <c r="J2549" s="34">
        <v>39</v>
      </c>
      <c r="K2549" s="34">
        <v>37</v>
      </c>
      <c r="L2549" s="34">
        <v>503</v>
      </c>
      <c r="M2549" s="24">
        <f t="shared" si="78"/>
        <v>0.75</v>
      </c>
      <c r="N2549" s="24">
        <f t="shared" si="79"/>
        <v>0.94871794871794868</v>
      </c>
      <c r="O2549" s="34">
        <v>53</v>
      </c>
    </row>
    <row r="2550" spans="1:15" ht="14.25" customHeight="1">
      <c r="A2550" s="23">
        <v>2019</v>
      </c>
      <c r="B2550" s="23" t="s">
        <v>2366</v>
      </c>
      <c r="C2550" s="13" t="s">
        <v>514</v>
      </c>
      <c r="D2550" s="13" t="s">
        <v>3925</v>
      </c>
      <c r="E2550" s="13" t="s">
        <v>207</v>
      </c>
      <c r="F2550" s="24" t="s">
        <v>119</v>
      </c>
      <c r="G2550" s="13"/>
      <c r="H2550" s="13" t="s">
        <v>6</v>
      </c>
      <c r="I2550" s="34">
        <v>17</v>
      </c>
      <c r="J2550" s="34">
        <v>13</v>
      </c>
      <c r="K2550" s="34">
        <v>5</v>
      </c>
      <c r="L2550" s="34">
        <v>15</v>
      </c>
      <c r="M2550" s="24">
        <f t="shared" si="78"/>
        <v>0.76470588235294112</v>
      </c>
      <c r="N2550" s="24">
        <f t="shared" si="79"/>
        <v>0.38461538461538464</v>
      </c>
      <c r="O2550" s="34">
        <v>0</v>
      </c>
    </row>
    <row r="2551" spans="1:15" ht="14.25" customHeight="1">
      <c r="A2551" s="23">
        <v>2019</v>
      </c>
      <c r="B2551" s="23" t="s">
        <v>2366</v>
      </c>
      <c r="C2551" s="13" t="s">
        <v>514</v>
      </c>
      <c r="D2551" s="13" t="s">
        <v>3925</v>
      </c>
      <c r="E2551" s="13" t="s">
        <v>205</v>
      </c>
      <c r="F2551" s="24" t="s">
        <v>108</v>
      </c>
      <c r="G2551" s="13"/>
      <c r="H2551" s="13" t="s">
        <v>6</v>
      </c>
      <c r="I2551" s="34">
        <v>20</v>
      </c>
      <c r="J2551" s="34">
        <v>20</v>
      </c>
      <c r="K2551" s="34">
        <v>17</v>
      </c>
      <c r="L2551" s="34">
        <v>61</v>
      </c>
      <c r="M2551" s="24">
        <f t="shared" si="78"/>
        <v>1</v>
      </c>
      <c r="N2551" s="24">
        <f t="shared" si="79"/>
        <v>0.85</v>
      </c>
      <c r="O2551" s="34">
        <v>13</v>
      </c>
    </row>
    <row r="2552" spans="1:15" ht="14.25" customHeight="1">
      <c r="A2552" s="23">
        <v>2019</v>
      </c>
      <c r="B2552" s="23" t="s">
        <v>2366</v>
      </c>
      <c r="C2552" s="13" t="s">
        <v>514</v>
      </c>
      <c r="D2552" s="13" t="s">
        <v>3925</v>
      </c>
      <c r="E2552" s="13" t="s">
        <v>205</v>
      </c>
      <c r="F2552" s="24" t="s">
        <v>1881</v>
      </c>
      <c r="G2552" s="13"/>
      <c r="H2552" s="13" t="s">
        <v>6</v>
      </c>
      <c r="I2552" s="34">
        <v>11</v>
      </c>
      <c r="J2552" s="34">
        <v>11</v>
      </c>
      <c r="K2552" s="34">
        <v>2</v>
      </c>
      <c r="L2552" s="34">
        <v>6</v>
      </c>
      <c r="M2552" s="24">
        <f t="shared" si="78"/>
        <v>1</v>
      </c>
      <c r="N2552" s="24">
        <f t="shared" si="79"/>
        <v>0.18181818181818182</v>
      </c>
      <c r="O2552" s="34">
        <v>17</v>
      </c>
    </row>
    <row r="2553" spans="1:15" ht="14.25" customHeight="1">
      <c r="A2553" s="23">
        <v>2019</v>
      </c>
      <c r="B2553" s="23" t="s">
        <v>2366</v>
      </c>
      <c r="C2553" s="13" t="s">
        <v>514</v>
      </c>
      <c r="D2553" s="13" t="s">
        <v>3925</v>
      </c>
      <c r="E2553" s="13" t="s">
        <v>205</v>
      </c>
      <c r="F2553" s="24" t="s">
        <v>3172</v>
      </c>
      <c r="G2553" s="13"/>
      <c r="H2553" s="13" t="s">
        <v>6</v>
      </c>
      <c r="I2553" s="34">
        <v>18</v>
      </c>
      <c r="J2553" s="34">
        <v>18</v>
      </c>
      <c r="K2553" s="34">
        <v>18</v>
      </c>
      <c r="L2553" s="34">
        <v>26</v>
      </c>
      <c r="M2553" s="24">
        <f t="shared" si="78"/>
        <v>1</v>
      </c>
      <c r="N2553" s="24">
        <f t="shared" si="79"/>
        <v>1</v>
      </c>
      <c r="O2553" s="34">
        <v>14</v>
      </c>
    </row>
    <row r="2554" spans="1:15" ht="14.25" customHeight="1">
      <c r="A2554" s="23">
        <v>2019</v>
      </c>
      <c r="B2554" s="23" t="s">
        <v>2366</v>
      </c>
      <c r="C2554" s="13" t="s">
        <v>514</v>
      </c>
      <c r="D2554" s="13" t="s">
        <v>3925</v>
      </c>
      <c r="E2554" s="13" t="s">
        <v>205</v>
      </c>
      <c r="F2554" s="24" t="s">
        <v>110</v>
      </c>
      <c r="G2554" s="13"/>
      <c r="H2554" s="13" t="s">
        <v>6</v>
      </c>
      <c r="I2554" s="34">
        <v>11</v>
      </c>
      <c r="J2554" s="34">
        <v>11</v>
      </c>
      <c r="K2554" s="34">
        <v>11</v>
      </c>
      <c r="L2554" s="34">
        <v>33</v>
      </c>
      <c r="M2554" s="24">
        <f t="shared" si="78"/>
        <v>1</v>
      </c>
      <c r="N2554" s="24">
        <f t="shared" si="79"/>
        <v>1</v>
      </c>
      <c r="O2554" s="34">
        <v>13</v>
      </c>
    </row>
    <row r="2555" spans="1:15" ht="14.25" customHeight="1">
      <c r="A2555" s="23">
        <v>2019</v>
      </c>
      <c r="B2555" s="23" t="s">
        <v>2366</v>
      </c>
      <c r="C2555" s="13" t="s">
        <v>514</v>
      </c>
      <c r="D2555" s="13" t="s">
        <v>3925</v>
      </c>
      <c r="E2555" s="13" t="s">
        <v>205</v>
      </c>
      <c r="F2555" s="24" t="s">
        <v>3046</v>
      </c>
      <c r="G2555" s="13"/>
      <c r="H2555" s="13" t="s">
        <v>6</v>
      </c>
      <c r="I2555" s="34">
        <v>1</v>
      </c>
      <c r="J2555" s="34">
        <v>1</v>
      </c>
      <c r="K2555" s="34">
        <v>1</v>
      </c>
      <c r="L2555" s="34">
        <v>4</v>
      </c>
      <c r="M2555" s="24">
        <f t="shared" si="78"/>
        <v>1</v>
      </c>
      <c r="N2555" s="24">
        <f t="shared" si="79"/>
        <v>1</v>
      </c>
      <c r="O2555" s="34">
        <v>0</v>
      </c>
    </row>
    <row r="2556" spans="1:15" ht="14.25" customHeight="1">
      <c r="A2556" s="23">
        <v>2019</v>
      </c>
      <c r="B2556" s="23" t="s">
        <v>2366</v>
      </c>
      <c r="C2556" s="13" t="s">
        <v>514</v>
      </c>
      <c r="D2556" s="13" t="s">
        <v>3925</v>
      </c>
      <c r="E2556" s="13" t="s">
        <v>206</v>
      </c>
      <c r="F2556" s="24" t="s">
        <v>198</v>
      </c>
      <c r="G2556" s="13"/>
      <c r="H2556" s="13" t="s">
        <v>6</v>
      </c>
      <c r="I2556" s="34">
        <v>14</v>
      </c>
      <c r="J2556" s="34">
        <v>12</v>
      </c>
      <c r="K2556" s="34">
        <v>7</v>
      </c>
      <c r="L2556" s="34">
        <v>34</v>
      </c>
      <c r="M2556" s="24">
        <f t="shared" si="78"/>
        <v>0.8571428571428571</v>
      </c>
      <c r="N2556" s="24">
        <f t="shared" si="79"/>
        <v>0.58333333333333337</v>
      </c>
      <c r="O2556" s="34">
        <v>9</v>
      </c>
    </row>
    <row r="2557" spans="1:15" ht="14.25" customHeight="1">
      <c r="A2557" s="23">
        <v>2019</v>
      </c>
      <c r="B2557" s="23" t="s">
        <v>2366</v>
      </c>
      <c r="C2557" s="13" t="s">
        <v>514</v>
      </c>
      <c r="D2557" s="13" t="s">
        <v>3925</v>
      </c>
      <c r="E2557" s="13" t="s">
        <v>206</v>
      </c>
      <c r="F2557" s="24" t="s">
        <v>115</v>
      </c>
      <c r="G2557" s="13"/>
      <c r="H2557" s="13" t="s">
        <v>6</v>
      </c>
      <c r="I2557" s="34">
        <v>13</v>
      </c>
      <c r="J2557" s="34">
        <v>10</v>
      </c>
      <c r="K2557" s="34">
        <v>9</v>
      </c>
      <c r="L2557" s="34">
        <v>45</v>
      </c>
      <c r="M2557" s="24">
        <f t="shared" si="78"/>
        <v>0.76923076923076927</v>
      </c>
      <c r="N2557" s="24">
        <f t="shared" si="79"/>
        <v>0.9</v>
      </c>
      <c r="O2557" s="34">
        <v>4</v>
      </c>
    </row>
    <row r="2558" spans="1:15" ht="14.25" customHeight="1">
      <c r="A2558" s="23">
        <v>2019</v>
      </c>
      <c r="B2558" s="23" t="s">
        <v>2366</v>
      </c>
      <c r="C2558" s="13" t="s">
        <v>514</v>
      </c>
      <c r="D2558" s="13" t="s">
        <v>3925</v>
      </c>
      <c r="E2558" s="13" t="s">
        <v>206</v>
      </c>
      <c r="F2558" s="24" t="s">
        <v>1422</v>
      </c>
      <c r="G2558" s="13"/>
      <c r="H2558" s="13" t="s">
        <v>6</v>
      </c>
      <c r="I2558" s="34">
        <v>1</v>
      </c>
      <c r="J2558" s="34">
        <v>1</v>
      </c>
      <c r="K2558" s="34">
        <v>1</v>
      </c>
      <c r="L2558" s="34">
        <v>11</v>
      </c>
      <c r="M2558" s="24">
        <f t="shared" si="78"/>
        <v>1</v>
      </c>
      <c r="N2558" s="24">
        <f t="shared" si="79"/>
        <v>1</v>
      </c>
      <c r="O2558" s="34">
        <v>4</v>
      </c>
    </row>
    <row r="2559" spans="1:15" ht="14.25" customHeight="1">
      <c r="A2559" s="23">
        <v>2019</v>
      </c>
      <c r="B2559" s="23" t="s">
        <v>2366</v>
      </c>
      <c r="C2559" s="13" t="s">
        <v>514</v>
      </c>
      <c r="D2559" s="13" t="s">
        <v>3925</v>
      </c>
      <c r="E2559" s="13" t="s">
        <v>204</v>
      </c>
      <c r="F2559" s="24" t="s">
        <v>1457</v>
      </c>
      <c r="G2559" s="13"/>
      <c r="H2559" s="13" t="s">
        <v>6</v>
      </c>
      <c r="I2559" s="34">
        <v>17</v>
      </c>
      <c r="J2559" s="34">
        <v>16</v>
      </c>
      <c r="K2559" s="34">
        <v>8</v>
      </c>
      <c r="L2559" s="34">
        <v>147</v>
      </c>
      <c r="M2559" s="24">
        <f t="shared" si="78"/>
        <v>0.94117647058823528</v>
      </c>
      <c r="N2559" s="24">
        <f t="shared" si="79"/>
        <v>0.5</v>
      </c>
      <c r="O2559" s="34">
        <v>1</v>
      </c>
    </row>
    <row r="2560" spans="1:15" ht="14.25" customHeight="1">
      <c r="A2560" s="23">
        <v>2019</v>
      </c>
      <c r="B2560" s="23" t="s">
        <v>2366</v>
      </c>
      <c r="C2560" s="13" t="s">
        <v>514</v>
      </c>
      <c r="D2560" s="13" t="s">
        <v>3925</v>
      </c>
      <c r="E2560" s="13" t="s">
        <v>204</v>
      </c>
      <c r="F2560" s="24" t="s">
        <v>1486</v>
      </c>
      <c r="G2560" s="13"/>
      <c r="H2560" s="13" t="s">
        <v>6</v>
      </c>
      <c r="I2560" s="34">
        <v>71</v>
      </c>
      <c r="J2560" s="34">
        <v>71</v>
      </c>
      <c r="K2560" s="34">
        <v>57</v>
      </c>
      <c r="L2560" s="34">
        <v>653</v>
      </c>
      <c r="M2560" s="24">
        <f t="shared" si="78"/>
        <v>1</v>
      </c>
      <c r="N2560" s="24">
        <f t="shared" si="79"/>
        <v>0.80281690140845074</v>
      </c>
      <c r="O2560" s="34">
        <v>28</v>
      </c>
    </row>
    <row r="2561" spans="1:15" ht="14.25" customHeight="1">
      <c r="A2561" s="23">
        <v>2019</v>
      </c>
      <c r="B2561" s="23" t="s">
        <v>2366</v>
      </c>
      <c r="C2561" s="13" t="s">
        <v>514</v>
      </c>
      <c r="D2561" s="13" t="s">
        <v>3925</v>
      </c>
      <c r="E2561" s="13" t="s">
        <v>204</v>
      </c>
      <c r="F2561" s="24" t="s">
        <v>1489</v>
      </c>
      <c r="G2561" s="13"/>
      <c r="H2561" s="13" t="s">
        <v>6</v>
      </c>
      <c r="I2561" s="34">
        <v>17</v>
      </c>
      <c r="J2561" s="34">
        <v>17</v>
      </c>
      <c r="K2561" s="34">
        <v>17</v>
      </c>
      <c r="L2561" s="34">
        <v>175</v>
      </c>
      <c r="M2561" s="24">
        <f t="shared" si="78"/>
        <v>1</v>
      </c>
      <c r="N2561" s="24">
        <f t="shared" si="79"/>
        <v>1</v>
      </c>
      <c r="O2561" s="34">
        <v>10</v>
      </c>
    </row>
    <row r="2562" spans="1:15" ht="14.25" customHeight="1">
      <c r="A2562" s="23">
        <v>2019</v>
      </c>
      <c r="B2562" s="23" t="s">
        <v>2366</v>
      </c>
      <c r="C2562" s="13" t="s">
        <v>514</v>
      </c>
      <c r="D2562" s="13" t="s">
        <v>3925</v>
      </c>
      <c r="E2562" s="13" t="s">
        <v>204</v>
      </c>
      <c r="F2562" s="24" t="s">
        <v>1471</v>
      </c>
      <c r="G2562" s="13"/>
      <c r="H2562" s="13" t="s">
        <v>6</v>
      </c>
      <c r="I2562" s="34">
        <v>14</v>
      </c>
      <c r="J2562" s="34">
        <v>14</v>
      </c>
      <c r="K2562" s="34">
        <v>12</v>
      </c>
      <c r="L2562" s="34">
        <v>214</v>
      </c>
      <c r="M2562" s="24">
        <f t="shared" ref="M2562:M2625" si="80">+IFERROR(J2562/I2562,0)</f>
        <v>1</v>
      </c>
      <c r="N2562" s="24">
        <f t="shared" ref="N2562:N2625" si="81">+IFERROR(K2562/J2562,0)</f>
        <v>0.8571428571428571</v>
      </c>
      <c r="O2562" s="34">
        <v>12</v>
      </c>
    </row>
    <row r="2563" spans="1:15" ht="14.25" customHeight="1">
      <c r="A2563" s="23">
        <v>2019</v>
      </c>
      <c r="B2563" s="23" t="s">
        <v>2366</v>
      </c>
      <c r="C2563" s="13" t="s">
        <v>514</v>
      </c>
      <c r="D2563" s="13" t="s">
        <v>3925</v>
      </c>
      <c r="E2563" s="13" t="s">
        <v>204</v>
      </c>
      <c r="F2563" s="24" t="s">
        <v>1472</v>
      </c>
      <c r="G2563" s="13"/>
      <c r="H2563" s="13" t="s">
        <v>6</v>
      </c>
      <c r="I2563" s="34">
        <v>43</v>
      </c>
      <c r="J2563" s="34">
        <v>40</v>
      </c>
      <c r="K2563" s="34">
        <v>37</v>
      </c>
      <c r="L2563" s="34">
        <v>493</v>
      </c>
      <c r="M2563" s="24">
        <f t="shared" si="80"/>
        <v>0.93023255813953487</v>
      </c>
      <c r="N2563" s="24">
        <f t="shared" si="81"/>
        <v>0.92500000000000004</v>
      </c>
      <c r="O2563" s="34">
        <v>51</v>
      </c>
    </row>
    <row r="2564" spans="1:15" ht="14.25" customHeight="1">
      <c r="A2564" s="23">
        <v>2019</v>
      </c>
      <c r="B2564" s="23" t="s">
        <v>2366</v>
      </c>
      <c r="C2564" s="13" t="s">
        <v>514</v>
      </c>
      <c r="D2564" s="13" t="s">
        <v>3925</v>
      </c>
      <c r="E2564" s="13" t="s">
        <v>204</v>
      </c>
      <c r="F2564" s="24" t="s">
        <v>3872</v>
      </c>
      <c r="G2564" s="13"/>
      <c r="H2564" s="13" t="s">
        <v>6</v>
      </c>
      <c r="I2564" s="34">
        <v>22</v>
      </c>
      <c r="J2564" s="34">
        <v>20</v>
      </c>
      <c r="K2564" s="34">
        <v>14</v>
      </c>
      <c r="L2564" s="34">
        <v>14</v>
      </c>
      <c r="M2564" s="24">
        <f t="shared" si="80"/>
        <v>0.90909090909090906</v>
      </c>
      <c r="N2564" s="24">
        <f t="shared" si="81"/>
        <v>0.7</v>
      </c>
      <c r="O2564" s="34">
        <v>0</v>
      </c>
    </row>
    <row r="2565" spans="1:15" ht="14.25" customHeight="1">
      <c r="A2565" s="23">
        <v>2019</v>
      </c>
      <c r="B2565" s="23" t="s">
        <v>2366</v>
      </c>
      <c r="C2565" s="13" t="s">
        <v>514</v>
      </c>
      <c r="D2565" s="13" t="s">
        <v>3925</v>
      </c>
      <c r="E2565" s="13" t="s">
        <v>204</v>
      </c>
      <c r="F2565" s="24" t="s">
        <v>1487</v>
      </c>
      <c r="G2565" s="13"/>
      <c r="H2565" s="13" t="s">
        <v>6</v>
      </c>
      <c r="I2565" s="34">
        <v>15</v>
      </c>
      <c r="J2565" s="34">
        <v>15</v>
      </c>
      <c r="K2565" s="34">
        <v>12</v>
      </c>
      <c r="L2565" s="34">
        <v>33</v>
      </c>
      <c r="M2565" s="24">
        <f t="shared" si="80"/>
        <v>1</v>
      </c>
      <c r="N2565" s="24">
        <f t="shared" si="81"/>
        <v>0.8</v>
      </c>
      <c r="O2565" s="34">
        <v>2</v>
      </c>
    </row>
    <row r="2566" spans="1:15" ht="14.25" customHeight="1">
      <c r="A2566" s="23">
        <v>2019</v>
      </c>
      <c r="B2566" s="23" t="s">
        <v>2367</v>
      </c>
      <c r="C2566" s="13" t="s">
        <v>1886</v>
      </c>
      <c r="D2566" s="13" t="s">
        <v>5</v>
      </c>
      <c r="E2566" s="13" t="s">
        <v>205</v>
      </c>
      <c r="F2566" s="24" t="s">
        <v>7</v>
      </c>
      <c r="G2566" s="13"/>
      <c r="H2566" s="13" t="s">
        <v>6</v>
      </c>
      <c r="I2566" s="34">
        <v>7</v>
      </c>
      <c r="J2566" s="34">
        <v>7</v>
      </c>
      <c r="K2566" s="34">
        <v>5</v>
      </c>
      <c r="L2566" s="34">
        <v>10</v>
      </c>
      <c r="M2566" s="24">
        <f t="shared" si="80"/>
        <v>1</v>
      </c>
      <c r="N2566" s="24">
        <f t="shared" si="81"/>
        <v>0.7142857142857143</v>
      </c>
      <c r="O2566" s="34">
        <v>10</v>
      </c>
    </row>
    <row r="2567" spans="1:15" ht="14.25" customHeight="1">
      <c r="A2567" s="23">
        <v>2019</v>
      </c>
      <c r="B2567" s="23" t="s">
        <v>2367</v>
      </c>
      <c r="C2567" s="13" t="s">
        <v>1886</v>
      </c>
      <c r="D2567" s="13" t="s">
        <v>5</v>
      </c>
      <c r="E2567" s="13" t="s">
        <v>206</v>
      </c>
      <c r="F2567" s="24" t="s">
        <v>8</v>
      </c>
      <c r="G2567" s="13"/>
      <c r="H2567" s="13" t="s">
        <v>6</v>
      </c>
      <c r="I2567" s="34">
        <v>13</v>
      </c>
      <c r="J2567" s="34">
        <v>11</v>
      </c>
      <c r="K2567" s="34">
        <v>9</v>
      </c>
      <c r="L2567" s="34">
        <v>35</v>
      </c>
      <c r="M2567" s="24">
        <f t="shared" si="80"/>
        <v>0.84615384615384615</v>
      </c>
      <c r="N2567" s="24">
        <f t="shared" si="81"/>
        <v>0.81818181818181823</v>
      </c>
      <c r="O2567" s="34">
        <v>6</v>
      </c>
    </row>
    <row r="2568" spans="1:15" ht="14.25" customHeight="1">
      <c r="A2568" s="23">
        <v>2019</v>
      </c>
      <c r="B2568" s="23" t="s">
        <v>2367</v>
      </c>
      <c r="C2568" s="13" t="s">
        <v>1886</v>
      </c>
      <c r="D2568" s="13" t="s">
        <v>5</v>
      </c>
      <c r="E2568" s="13" t="s">
        <v>206</v>
      </c>
      <c r="F2568" s="24" t="s">
        <v>9</v>
      </c>
      <c r="G2568" s="13"/>
      <c r="H2568" s="13" t="s">
        <v>6</v>
      </c>
      <c r="I2568" s="34">
        <v>7</v>
      </c>
      <c r="J2568" s="34">
        <v>4</v>
      </c>
      <c r="K2568" s="34">
        <v>2</v>
      </c>
      <c r="L2568" s="34">
        <v>23</v>
      </c>
      <c r="M2568" s="24">
        <f t="shared" si="80"/>
        <v>0.5714285714285714</v>
      </c>
      <c r="N2568" s="24">
        <f t="shared" si="81"/>
        <v>0.5</v>
      </c>
      <c r="O2568" s="34">
        <v>3</v>
      </c>
    </row>
    <row r="2569" spans="1:15" ht="14.25" customHeight="1">
      <c r="A2569" s="23">
        <v>2019</v>
      </c>
      <c r="B2569" s="23" t="s">
        <v>2367</v>
      </c>
      <c r="C2569" s="13" t="s">
        <v>1886</v>
      </c>
      <c r="D2569" s="13" t="s">
        <v>5</v>
      </c>
      <c r="E2569" s="13" t="s">
        <v>204</v>
      </c>
      <c r="F2569" s="24" t="s">
        <v>559</v>
      </c>
      <c r="G2569" s="13"/>
      <c r="H2569" s="13" t="s">
        <v>6</v>
      </c>
      <c r="I2569" s="34">
        <v>258</v>
      </c>
      <c r="J2569" s="34">
        <v>215</v>
      </c>
      <c r="K2569" s="34">
        <v>116</v>
      </c>
      <c r="L2569" s="34">
        <v>913</v>
      </c>
      <c r="M2569" s="24">
        <f t="shared" si="80"/>
        <v>0.83333333333333337</v>
      </c>
      <c r="N2569" s="24">
        <f t="shared" si="81"/>
        <v>0.53953488372093028</v>
      </c>
      <c r="O2569" s="34">
        <v>77</v>
      </c>
    </row>
    <row r="2570" spans="1:15" ht="14.25" customHeight="1">
      <c r="A2570" s="23">
        <v>2019</v>
      </c>
      <c r="B2570" s="23" t="s">
        <v>2367</v>
      </c>
      <c r="C2570" s="13" t="s">
        <v>1886</v>
      </c>
      <c r="D2570" s="13" t="s">
        <v>5</v>
      </c>
      <c r="E2570" s="13" t="s">
        <v>204</v>
      </c>
      <c r="F2570" s="24" t="s">
        <v>1462</v>
      </c>
      <c r="G2570" s="13"/>
      <c r="H2570" s="13" t="s">
        <v>6</v>
      </c>
      <c r="I2570" s="34">
        <v>188</v>
      </c>
      <c r="J2570" s="34">
        <v>176</v>
      </c>
      <c r="K2570" s="34">
        <v>99</v>
      </c>
      <c r="L2570" s="34">
        <v>838</v>
      </c>
      <c r="M2570" s="24">
        <f t="shared" si="80"/>
        <v>0.93617021276595747</v>
      </c>
      <c r="N2570" s="24">
        <f t="shared" si="81"/>
        <v>0.5625</v>
      </c>
      <c r="O2570" s="34">
        <v>100</v>
      </c>
    </row>
    <row r="2571" spans="1:15" ht="14.25" customHeight="1">
      <c r="A2571" s="23">
        <v>2019</v>
      </c>
      <c r="B2571" s="23" t="s">
        <v>2367</v>
      </c>
      <c r="C2571" s="13" t="s">
        <v>1886</v>
      </c>
      <c r="D2571" s="13" t="s">
        <v>10</v>
      </c>
      <c r="E2571" s="13" t="s">
        <v>206</v>
      </c>
      <c r="F2571" s="24" t="s">
        <v>12</v>
      </c>
      <c r="G2571" s="13"/>
      <c r="H2571" s="13" t="s">
        <v>6</v>
      </c>
      <c r="I2571" s="34">
        <v>14</v>
      </c>
      <c r="J2571" s="34">
        <v>14</v>
      </c>
      <c r="K2571" s="34">
        <v>8</v>
      </c>
      <c r="L2571" s="34">
        <v>21</v>
      </c>
      <c r="M2571" s="24">
        <f t="shared" si="80"/>
        <v>1</v>
      </c>
      <c r="N2571" s="24">
        <f t="shared" si="81"/>
        <v>0.5714285714285714</v>
      </c>
      <c r="O2571" s="34">
        <v>6</v>
      </c>
    </row>
    <row r="2572" spans="1:15" ht="14.25" customHeight="1">
      <c r="A2572" s="23">
        <v>2019</v>
      </c>
      <c r="B2572" s="23" t="s">
        <v>2367</v>
      </c>
      <c r="C2572" s="13" t="s">
        <v>1886</v>
      </c>
      <c r="D2572" s="13" t="s">
        <v>10</v>
      </c>
      <c r="E2572" s="13" t="s">
        <v>206</v>
      </c>
      <c r="F2572" s="24" t="s">
        <v>13</v>
      </c>
      <c r="G2572" s="13"/>
      <c r="H2572" s="13" t="s">
        <v>6</v>
      </c>
      <c r="I2572" s="34">
        <v>19</v>
      </c>
      <c r="J2572" s="34">
        <v>15</v>
      </c>
      <c r="K2572" s="34">
        <v>12</v>
      </c>
      <c r="L2572" s="34">
        <v>42</v>
      </c>
      <c r="M2572" s="24">
        <f t="shared" si="80"/>
        <v>0.78947368421052633</v>
      </c>
      <c r="N2572" s="24">
        <f t="shared" si="81"/>
        <v>0.8</v>
      </c>
      <c r="O2572" s="34">
        <v>7</v>
      </c>
    </row>
    <row r="2573" spans="1:15" ht="14.25" customHeight="1">
      <c r="A2573" s="23">
        <v>2019</v>
      </c>
      <c r="B2573" s="23" t="s">
        <v>2367</v>
      </c>
      <c r="C2573" s="13" t="s">
        <v>1886</v>
      </c>
      <c r="D2573" s="13" t="s">
        <v>10</v>
      </c>
      <c r="E2573" s="13" t="s">
        <v>204</v>
      </c>
      <c r="F2573" s="24" t="s">
        <v>1454</v>
      </c>
      <c r="G2573" s="13"/>
      <c r="H2573" s="13" t="s">
        <v>6</v>
      </c>
      <c r="I2573" s="34">
        <v>106</v>
      </c>
      <c r="J2573" s="34">
        <v>59</v>
      </c>
      <c r="K2573" s="34">
        <v>45</v>
      </c>
      <c r="L2573" s="34">
        <v>309</v>
      </c>
      <c r="M2573" s="24">
        <f t="shared" si="80"/>
        <v>0.55660377358490565</v>
      </c>
      <c r="N2573" s="24">
        <f t="shared" si="81"/>
        <v>0.76271186440677963</v>
      </c>
      <c r="O2573" s="34">
        <v>23</v>
      </c>
    </row>
    <row r="2574" spans="1:15" ht="14.25" customHeight="1">
      <c r="A2574" s="23">
        <v>2019</v>
      </c>
      <c r="B2574" s="23" t="s">
        <v>2367</v>
      </c>
      <c r="C2574" s="13" t="s">
        <v>1886</v>
      </c>
      <c r="D2574" s="13" t="s">
        <v>10</v>
      </c>
      <c r="E2574" s="13" t="s">
        <v>204</v>
      </c>
      <c r="F2574" s="24" t="s">
        <v>1455</v>
      </c>
      <c r="G2574" s="13"/>
      <c r="H2574" s="13" t="s">
        <v>6</v>
      </c>
      <c r="I2574" s="34">
        <v>143</v>
      </c>
      <c r="J2574" s="34">
        <v>100</v>
      </c>
      <c r="K2574" s="34">
        <v>69</v>
      </c>
      <c r="L2574" s="34">
        <v>633</v>
      </c>
      <c r="M2574" s="24">
        <f t="shared" si="80"/>
        <v>0.69930069930069927</v>
      </c>
      <c r="N2574" s="24">
        <f t="shared" si="81"/>
        <v>0.69</v>
      </c>
      <c r="O2574" s="34">
        <v>75</v>
      </c>
    </row>
    <row r="2575" spans="1:15" ht="14.25" customHeight="1">
      <c r="A2575" s="23">
        <v>2019</v>
      </c>
      <c r="B2575" s="23" t="s">
        <v>2367</v>
      </c>
      <c r="C2575" s="13" t="s">
        <v>1886</v>
      </c>
      <c r="D2575" s="13" t="s">
        <v>10</v>
      </c>
      <c r="E2575" s="13" t="s">
        <v>204</v>
      </c>
      <c r="F2575" s="24" t="s">
        <v>1467</v>
      </c>
      <c r="G2575" s="13"/>
      <c r="H2575" s="13" t="s">
        <v>6</v>
      </c>
      <c r="I2575" s="34">
        <v>131</v>
      </c>
      <c r="J2575" s="34">
        <v>65</v>
      </c>
      <c r="K2575" s="34">
        <v>55</v>
      </c>
      <c r="L2575" s="34">
        <v>526</v>
      </c>
      <c r="M2575" s="24">
        <f t="shared" si="80"/>
        <v>0.49618320610687022</v>
      </c>
      <c r="N2575" s="24">
        <f t="shared" si="81"/>
        <v>0.84615384615384615</v>
      </c>
      <c r="O2575" s="34">
        <v>40</v>
      </c>
    </row>
    <row r="2576" spans="1:15" ht="14.25" customHeight="1">
      <c r="A2576" s="23">
        <v>2019</v>
      </c>
      <c r="B2576" s="23" t="s">
        <v>2367</v>
      </c>
      <c r="C2576" s="13" t="s">
        <v>1886</v>
      </c>
      <c r="D2576" s="13" t="s">
        <v>14</v>
      </c>
      <c r="E2576" s="13" t="s">
        <v>207</v>
      </c>
      <c r="F2576" s="24" t="s">
        <v>22</v>
      </c>
      <c r="G2576" s="13"/>
      <c r="H2576" s="13" t="s">
        <v>6</v>
      </c>
      <c r="I2576" s="34">
        <v>28</v>
      </c>
      <c r="J2576" s="34">
        <v>20</v>
      </c>
      <c r="K2576" s="34">
        <v>5</v>
      </c>
      <c r="L2576" s="34">
        <v>40</v>
      </c>
      <c r="M2576" s="24">
        <f t="shared" si="80"/>
        <v>0.7142857142857143</v>
      </c>
      <c r="N2576" s="24">
        <f t="shared" si="81"/>
        <v>0.25</v>
      </c>
      <c r="O2576" s="34">
        <v>4</v>
      </c>
    </row>
    <row r="2577" spans="1:15" ht="14.25" customHeight="1">
      <c r="A2577" s="23">
        <v>2019</v>
      </c>
      <c r="B2577" s="23" t="s">
        <v>2367</v>
      </c>
      <c r="C2577" s="13" t="s">
        <v>1886</v>
      </c>
      <c r="D2577" s="13" t="s">
        <v>14</v>
      </c>
      <c r="E2577" s="13" t="s">
        <v>205</v>
      </c>
      <c r="F2577" s="24" t="s">
        <v>16</v>
      </c>
      <c r="G2577" s="13"/>
      <c r="H2577" s="13" t="s">
        <v>6</v>
      </c>
      <c r="I2577" s="34">
        <v>0</v>
      </c>
      <c r="J2577" s="34">
        <v>0</v>
      </c>
      <c r="K2577" s="34">
        <v>0</v>
      </c>
      <c r="L2577" s="34">
        <v>15</v>
      </c>
      <c r="M2577" s="24">
        <f t="shared" si="80"/>
        <v>0</v>
      </c>
      <c r="N2577" s="24">
        <f t="shared" si="81"/>
        <v>0</v>
      </c>
      <c r="O2577" s="34">
        <v>1</v>
      </c>
    </row>
    <row r="2578" spans="1:15" ht="14.25" customHeight="1">
      <c r="A2578" s="23">
        <v>2019</v>
      </c>
      <c r="B2578" s="23" t="s">
        <v>2367</v>
      </c>
      <c r="C2578" s="13" t="s">
        <v>1886</v>
      </c>
      <c r="D2578" s="13" t="s">
        <v>14</v>
      </c>
      <c r="E2578" s="13" t="s">
        <v>205</v>
      </c>
      <c r="F2578" s="24" t="s">
        <v>18</v>
      </c>
      <c r="G2578" s="13"/>
      <c r="H2578" s="13" t="s">
        <v>6</v>
      </c>
      <c r="I2578" s="34">
        <v>1</v>
      </c>
      <c r="J2578" s="34">
        <v>0</v>
      </c>
      <c r="K2578" s="34">
        <v>0</v>
      </c>
      <c r="L2578" s="34">
        <v>11</v>
      </c>
      <c r="M2578" s="24">
        <f t="shared" si="80"/>
        <v>0</v>
      </c>
      <c r="N2578" s="24">
        <f t="shared" si="81"/>
        <v>0</v>
      </c>
      <c r="O2578" s="34">
        <v>0</v>
      </c>
    </row>
    <row r="2579" spans="1:15" ht="14.25" customHeight="1">
      <c r="A2579" s="23">
        <v>2019</v>
      </c>
      <c r="B2579" s="23" t="s">
        <v>2367</v>
      </c>
      <c r="C2579" s="13" t="s">
        <v>1886</v>
      </c>
      <c r="D2579" s="13" t="s">
        <v>14</v>
      </c>
      <c r="E2579" s="13" t="s">
        <v>205</v>
      </c>
      <c r="F2579" s="24" t="s">
        <v>19</v>
      </c>
      <c r="G2579" s="13"/>
      <c r="H2579" s="13" t="s">
        <v>6</v>
      </c>
      <c r="I2579" s="34">
        <v>13</v>
      </c>
      <c r="J2579" s="34">
        <v>11</v>
      </c>
      <c r="K2579" s="34">
        <v>8</v>
      </c>
      <c r="L2579" s="34">
        <v>8</v>
      </c>
      <c r="M2579" s="24">
        <f t="shared" si="80"/>
        <v>0.84615384615384615</v>
      </c>
      <c r="N2579" s="24">
        <f t="shared" si="81"/>
        <v>0.72727272727272729</v>
      </c>
      <c r="O2579" s="34">
        <v>9</v>
      </c>
    </row>
    <row r="2580" spans="1:15" ht="14.25" customHeight="1">
      <c r="A2580" s="23">
        <v>2019</v>
      </c>
      <c r="B2580" s="23" t="s">
        <v>2367</v>
      </c>
      <c r="C2580" s="13" t="s">
        <v>1886</v>
      </c>
      <c r="D2580" s="13" t="s">
        <v>14</v>
      </c>
      <c r="E2580" s="13" t="s">
        <v>206</v>
      </c>
      <c r="F2580" s="24" t="s">
        <v>20</v>
      </c>
      <c r="G2580" s="13"/>
      <c r="H2580" s="13" t="s">
        <v>6</v>
      </c>
      <c r="I2580" s="34">
        <v>21</v>
      </c>
      <c r="J2580" s="34">
        <v>18</v>
      </c>
      <c r="K2580" s="34">
        <v>11</v>
      </c>
      <c r="L2580" s="34">
        <v>32</v>
      </c>
      <c r="M2580" s="24">
        <f t="shared" si="80"/>
        <v>0.8571428571428571</v>
      </c>
      <c r="N2580" s="24">
        <f t="shared" si="81"/>
        <v>0.61111111111111116</v>
      </c>
      <c r="O2580" s="34">
        <v>10</v>
      </c>
    </row>
    <row r="2581" spans="1:15" ht="14.25" customHeight="1">
      <c r="A2581" s="23">
        <v>2019</v>
      </c>
      <c r="B2581" s="23" t="s">
        <v>2367</v>
      </c>
      <c r="C2581" s="13" t="s">
        <v>1886</v>
      </c>
      <c r="D2581" s="13" t="s">
        <v>14</v>
      </c>
      <c r="E2581" s="13" t="s">
        <v>206</v>
      </c>
      <c r="F2581" s="24" t="s">
        <v>21</v>
      </c>
      <c r="G2581" s="13"/>
      <c r="H2581" s="13" t="s">
        <v>6</v>
      </c>
      <c r="I2581" s="34">
        <v>16</v>
      </c>
      <c r="J2581" s="34">
        <v>12</v>
      </c>
      <c r="K2581" s="34">
        <v>11</v>
      </c>
      <c r="L2581" s="34">
        <v>18</v>
      </c>
      <c r="M2581" s="24">
        <f t="shared" si="80"/>
        <v>0.75</v>
      </c>
      <c r="N2581" s="24">
        <f t="shared" si="81"/>
        <v>0.91666666666666663</v>
      </c>
      <c r="O2581" s="34">
        <v>5</v>
      </c>
    </row>
    <row r="2582" spans="1:15" ht="14.25" customHeight="1">
      <c r="A2582" s="23">
        <v>2019</v>
      </c>
      <c r="B2582" s="23" t="s">
        <v>2367</v>
      </c>
      <c r="C2582" s="13" t="s">
        <v>1886</v>
      </c>
      <c r="D2582" s="13" t="s">
        <v>14</v>
      </c>
      <c r="E2582" s="13" t="s">
        <v>206</v>
      </c>
      <c r="F2582" s="24" t="s">
        <v>1916</v>
      </c>
      <c r="G2582" s="13"/>
      <c r="H2582" s="13" t="s">
        <v>6</v>
      </c>
      <c r="I2582" s="34">
        <v>7</v>
      </c>
      <c r="J2582" s="34">
        <v>7</v>
      </c>
      <c r="K2582" s="34">
        <v>6</v>
      </c>
      <c r="L2582" s="34">
        <v>14</v>
      </c>
      <c r="M2582" s="24">
        <f t="shared" si="80"/>
        <v>1</v>
      </c>
      <c r="N2582" s="24">
        <f t="shared" si="81"/>
        <v>0.8571428571428571</v>
      </c>
      <c r="O2582" s="34">
        <v>0</v>
      </c>
    </row>
    <row r="2583" spans="1:15" ht="14.25" customHeight="1">
      <c r="A2583" s="23">
        <v>2019</v>
      </c>
      <c r="B2583" s="23" t="s">
        <v>2367</v>
      </c>
      <c r="C2583" s="13" t="s">
        <v>1886</v>
      </c>
      <c r="D2583" s="13" t="s">
        <v>14</v>
      </c>
      <c r="E2583" s="13" t="s">
        <v>206</v>
      </c>
      <c r="F2583" s="24" t="s">
        <v>2729</v>
      </c>
      <c r="G2583" s="13"/>
      <c r="H2583" s="13" t="s">
        <v>6</v>
      </c>
      <c r="I2583" s="34">
        <v>12</v>
      </c>
      <c r="J2583" s="34">
        <v>10</v>
      </c>
      <c r="K2583" s="34">
        <v>8</v>
      </c>
      <c r="L2583" s="34">
        <v>8</v>
      </c>
      <c r="M2583" s="24">
        <f t="shared" si="80"/>
        <v>0.83333333333333337</v>
      </c>
      <c r="N2583" s="24">
        <f t="shared" si="81"/>
        <v>0.8</v>
      </c>
      <c r="O2583" s="34">
        <v>0</v>
      </c>
    </row>
    <row r="2584" spans="1:15" ht="14.25" customHeight="1">
      <c r="A2584" s="23">
        <v>2019</v>
      </c>
      <c r="B2584" s="23" t="s">
        <v>2367</v>
      </c>
      <c r="C2584" s="13" t="s">
        <v>1886</v>
      </c>
      <c r="D2584" s="13" t="s">
        <v>14</v>
      </c>
      <c r="E2584" s="13" t="s">
        <v>204</v>
      </c>
      <c r="F2584" s="24" t="s">
        <v>1456</v>
      </c>
      <c r="G2584" s="13"/>
      <c r="H2584" s="13" t="s">
        <v>6</v>
      </c>
      <c r="I2584" s="34">
        <v>47</v>
      </c>
      <c r="J2584" s="34">
        <v>32</v>
      </c>
      <c r="K2584" s="34">
        <v>24</v>
      </c>
      <c r="L2584" s="34">
        <v>153</v>
      </c>
      <c r="M2584" s="24">
        <f t="shared" si="80"/>
        <v>0.68085106382978722</v>
      </c>
      <c r="N2584" s="24">
        <f t="shared" si="81"/>
        <v>0.75</v>
      </c>
      <c r="O2584" s="34">
        <v>8</v>
      </c>
    </row>
    <row r="2585" spans="1:15" ht="14.25" customHeight="1">
      <c r="A2585" s="23">
        <v>2019</v>
      </c>
      <c r="B2585" s="23" t="s">
        <v>2367</v>
      </c>
      <c r="C2585" s="13" t="s">
        <v>1886</v>
      </c>
      <c r="D2585" s="13" t="s">
        <v>14</v>
      </c>
      <c r="E2585" s="13" t="s">
        <v>204</v>
      </c>
      <c r="F2585" s="24" t="s">
        <v>1457</v>
      </c>
      <c r="G2585" s="13"/>
      <c r="H2585" s="13" t="s">
        <v>6</v>
      </c>
      <c r="I2585" s="34">
        <v>66</v>
      </c>
      <c r="J2585" s="34">
        <v>45</v>
      </c>
      <c r="K2585" s="34">
        <v>22</v>
      </c>
      <c r="L2585" s="34">
        <v>277</v>
      </c>
      <c r="M2585" s="24">
        <f t="shared" si="80"/>
        <v>0.68181818181818177</v>
      </c>
      <c r="N2585" s="24">
        <f t="shared" si="81"/>
        <v>0.48888888888888887</v>
      </c>
      <c r="O2585" s="34">
        <v>31</v>
      </c>
    </row>
    <row r="2586" spans="1:15" ht="14.25" customHeight="1">
      <c r="A2586" s="23">
        <v>2019</v>
      </c>
      <c r="B2586" s="23" t="s">
        <v>2367</v>
      </c>
      <c r="C2586" s="13" t="s">
        <v>1886</v>
      </c>
      <c r="D2586" s="13" t="s">
        <v>14</v>
      </c>
      <c r="E2586" s="13" t="s">
        <v>204</v>
      </c>
      <c r="F2586" s="24" t="s">
        <v>1474</v>
      </c>
      <c r="G2586" s="13"/>
      <c r="H2586" s="13" t="s">
        <v>6</v>
      </c>
      <c r="I2586" s="34">
        <v>34</v>
      </c>
      <c r="J2586" s="34">
        <v>22</v>
      </c>
      <c r="K2586" s="34">
        <v>11</v>
      </c>
      <c r="L2586" s="34">
        <v>92</v>
      </c>
      <c r="M2586" s="24">
        <f t="shared" si="80"/>
        <v>0.6470588235294118</v>
      </c>
      <c r="N2586" s="24">
        <f t="shared" si="81"/>
        <v>0.5</v>
      </c>
      <c r="O2586" s="34">
        <v>6</v>
      </c>
    </row>
    <row r="2587" spans="1:15" ht="14.25" customHeight="1">
      <c r="A2587" s="23">
        <v>2019</v>
      </c>
      <c r="B2587" s="23" t="s">
        <v>2367</v>
      </c>
      <c r="C2587" s="13" t="s">
        <v>1886</v>
      </c>
      <c r="D2587" s="13" t="s">
        <v>14</v>
      </c>
      <c r="E2587" s="13" t="s">
        <v>204</v>
      </c>
      <c r="F2587" s="24" t="s">
        <v>1475</v>
      </c>
      <c r="G2587" s="13"/>
      <c r="H2587" s="13" t="s">
        <v>6</v>
      </c>
      <c r="I2587" s="34">
        <v>53</v>
      </c>
      <c r="J2587" s="34">
        <v>44</v>
      </c>
      <c r="K2587" s="34">
        <v>30</v>
      </c>
      <c r="L2587" s="34">
        <v>253</v>
      </c>
      <c r="M2587" s="24">
        <f t="shared" si="80"/>
        <v>0.83018867924528306</v>
      </c>
      <c r="N2587" s="24">
        <f t="shared" si="81"/>
        <v>0.68181818181818177</v>
      </c>
      <c r="O2587" s="34">
        <v>35</v>
      </c>
    </row>
    <row r="2588" spans="1:15" ht="14.25" customHeight="1">
      <c r="A2588" s="23">
        <v>2019</v>
      </c>
      <c r="B2588" s="23" t="s">
        <v>2367</v>
      </c>
      <c r="C2588" s="13" t="s">
        <v>1886</v>
      </c>
      <c r="D2588" s="13" t="s">
        <v>14</v>
      </c>
      <c r="E2588" s="13" t="s">
        <v>204</v>
      </c>
      <c r="F2588" s="24" t="s">
        <v>1476</v>
      </c>
      <c r="G2588" s="13"/>
      <c r="H2588" s="13" t="s">
        <v>6</v>
      </c>
      <c r="I2588" s="34">
        <v>121</v>
      </c>
      <c r="J2588" s="34">
        <v>58</v>
      </c>
      <c r="K2588" s="34">
        <v>44</v>
      </c>
      <c r="L2588" s="34">
        <v>363</v>
      </c>
      <c r="M2588" s="24">
        <f t="shared" si="80"/>
        <v>0.47933884297520662</v>
      </c>
      <c r="N2588" s="24">
        <f t="shared" si="81"/>
        <v>0.75862068965517238</v>
      </c>
      <c r="O2588" s="34">
        <v>30</v>
      </c>
    </row>
    <row r="2589" spans="1:15" ht="14.25" customHeight="1">
      <c r="A2589" s="23">
        <v>2019</v>
      </c>
      <c r="B2589" s="23" t="s">
        <v>2367</v>
      </c>
      <c r="C2589" s="13" t="s">
        <v>1886</v>
      </c>
      <c r="D2589" s="13" t="s">
        <v>23</v>
      </c>
      <c r="E2589" s="13" t="s">
        <v>207</v>
      </c>
      <c r="F2589" s="24" t="s">
        <v>3882</v>
      </c>
      <c r="G2589" s="13"/>
      <c r="H2589" s="13" t="s">
        <v>6</v>
      </c>
      <c r="I2589" s="34">
        <v>14</v>
      </c>
      <c r="J2589" s="34">
        <v>6</v>
      </c>
      <c r="K2589" s="34">
        <v>4</v>
      </c>
      <c r="L2589" s="34">
        <v>5</v>
      </c>
      <c r="M2589" s="24">
        <f t="shared" si="80"/>
        <v>0.42857142857142855</v>
      </c>
      <c r="N2589" s="24">
        <f t="shared" si="81"/>
        <v>0.66666666666666663</v>
      </c>
      <c r="O2589" s="34">
        <v>0</v>
      </c>
    </row>
    <row r="2590" spans="1:15" ht="14.25" customHeight="1">
      <c r="A2590" s="23">
        <v>2019</v>
      </c>
      <c r="B2590" s="23" t="s">
        <v>2367</v>
      </c>
      <c r="C2590" s="13" t="s">
        <v>1886</v>
      </c>
      <c r="D2590" s="13" t="s">
        <v>23</v>
      </c>
      <c r="E2590" s="13" t="s">
        <v>205</v>
      </c>
      <c r="F2590" s="24" t="s">
        <v>983</v>
      </c>
      <c r="G2590" s="13"/>
      <c r="H2590" s="13" t="s">
        <v>6</v>
      </c>
      <c r="I2590" s="34">
        <v>9</v>
      </c>
      <c r="J2590" s="34">
        <v>8</v>
      </c>
      <c r="K2590" s="34">
        <v>6</v>
      </c>
      <c r="L2590" s="34">
        <v>24</v>
      </c>
      <c r="M2590" s="24">
        <f t="shared" si="80"/>
        <v>0.88888888888888884</v>
      </c>
      <c r="N2590" s="24">
        <f t="shared" si="81"/>
        <v>0.75</v>
      </c>
      <c r="O2590" s="34">
        <v>8</v>
      </c>
    </row>
    <row r="2591" spans="1:15" ht="14.25" customHeight="1">
      <c r="A2591" s="23">
        <v>2019</v>
      </c>
      <c r="B2591" s="23" t="s">
        <v>2367</v>
      </c>
      <c r="C2591" s="13" t="s">
        <v>1886</v>
      </c>
      <c r="D2591" s="13" t="s">
        <v>23</v>
      </c>
      <c r="E2591" s="13" t="s">
        <v>205</v>
      </c>
      <c r="F2591" s="24" t="s">
        <v>24</v>
      </c>
      <c r="G2591" s="13"/>
      <c r="H2591" s="13" t="s">
        <v>6</v>
      </c>
      <c r="I2591" s="34">
        <v>51</v>
      </c>
      <c r="J2591" s="34">
        <v>47</v>
      </c>
      <c r="K2591" s="34">
        <v>45</v>
      </c>
      <c r="L2591" s="34">
        <v>88</v>
      </c>
      <c r="M2591" s="24">
        <f t="shared" si="80"/>
        <v>0.92156862745098034</v>
      </c>
      <c r="N2591" s="24">
        <f t="shared" si="81"/>
        <v>0.95744680851063835</v>
      </c>
      <c r="O2591" s="34">
        <v>32</v>
      </c>
    </row>
    <row r="2592" spans="1:15" ht="14.25" customHeight="1">
      <c r="A2592" s="23">
        <v>2019</v>
      </c>
      <c r="B2592" s="23" t="s">
        <v>2367</v>
      </c>
      <c r="C2592" s="13" t="s">
        <v>1886</v>
      </c>
      <c r="D2592" s="13" t="s">
        <v>23</v>
      </c>
      <c r="E2592" s="13" t="s">
        <v>205</v>
      </c>
      <c r="F2592" s="24" t="s">
        <v>25</v>
      </c>
      <c r="G2592" s="13"/>
      <c r="H2592" s="13" t="s">
        <v>6</v>
      </c>
      <c r="I2592" s="34">
        <v>53</v>
      </c>
      <c r="J2592" s="34">
        <v>43</v>
      </c>
      <c r="K2592" s="34">
        <v>31</v>
      </c>
      <c r="L2592" s="34">
        <v>63</v>
      </c>
      <c r="M2592" s="24">
        <f t="shared" si="80"/>
        <v>0.81132075471698117</v>
      </c>
      <c r="N2592" s="24">
        <f t="shared" si="81"/>
        <v>0.72093023255813948</v>
      </c>
      <c r="O2592" s="34">
        <v>61</v>
      </c>
    </row>
    <row r="2593" spans="1:15" ht="14.25" customHeight="1">
      <c r="A2593" s="23">
        <v>2019</v>
      </c>
      <c r="B2593" s="23" t="s">
        <v>2367</v>
      </c>
      <c r="C2593" s="13" t="s">
        <v>1886</v>
      </c>
      <c r="D2593" s="13" t="s">
        <v>23</v>
      </c>
      <c r="E2593" s="13" t="s">
        <v>205</v>
      </c>
      <c r="F2593" s="24" t="s">
        <v>26</v>
      </c>
      <c r="G2593" s="13"/>
      <c r="H2593" s="13" t="s">
        <v>6</v>
      </c>
      <c r="I2593" s="34">
        <v>9</v>
      </c>
      <c r="J2593" s="34">
        <v>7</v>
      </c>
      <c r="K2593" s="34">
        <v>5</v>
      </c>
      <c r="L2593" s="34">
        <v>11</v>
      </c>
      <c r="M2593" s="24">
        <f t="shared" si="80"/>
        <v>0.77777777777777779</v>
      </c>
      <c r="N2593" s="24">
        <f t="shared" si="81"/>
        <v>0.7142857142857143</v>
      </c>
      <c r="O2593" s="34">
        <v>13</v>
      </c>
    </row>
    <row r="2594" spans="1:15" ht="14.25" customHeight="1">
      <c r="A2594" s="23">
        <v>2019</v>
      </c>
      <c r="B2594" s="23" t="s">
        <v>2367</v>
      </c>
      <c r="C2594" s="13" t="s">
        <v>1886</v>
      </c>
      <c r="D2594" s="13" t="s">
        <v>23</v>
      </c>
      <c r="E2594" s="13" t="s">
        <v>205</v>
      </c>
      <c r="F2594" s="24" t="s">
        <v>1922</v>
      </c>
      <c r="G2594" s="13"/>
      <c r="H2594" s="13" t="s">
        <v>6</v>
      </c>
      <c r="I2594" s="34">
        <v>14</v>
      </c>
      <c r="J2594" s="34">
        <v>10</v>
      </c>
      <c r="K2594" s="34">
        <v>1</v>
      </c>
      <c r="L2594" s="34">
        <v>23</v>
      </c>
      <c r="M2594" s="24">
        <f t="shared" si="80"/>
        <v>0.7142857142857143</v>
      </c>
      <c r="N2594" s="24">
        <f t="shared" si="81"/>
        <v>0.1</v>
      </c>
      <c r="O2594" s="34">
        <v>6</v>
      </c>
    </row>
    <row r="2595" spans="1:15" ht="14.25" customHeight="1">
      <c r="A2595" s="23">
        <v>2019</v>
      </c>
      <c r="B2595" s="23" t="s">
        <v>2367</v>
      </c>
      <c r="C2595" s="13" t="s">
        <v>1886</v>
      </c>
      <c r="D2595" s="13" t="s">
        <v>23</v>
      </c>
      <c r="E2595" s="13" t="s">
        <v>205</v>
      </c>
      <c r="F2595" s="24" t="s">
        <v>28</v>
      </c>
      <c r="G2595" s="13"/>
      <c r="H2595" s="13" t="s">
        <v>6</v>
      </c>
      <c r="I2595" s="34">
        <v>18</v>
      </c>
      <c r="J2595" s="34">
        <v>15</v>
      </c>
      <c r="K2595" s="34">
        <v>12</v>
      </c>
      <c r="L2595" s="34">
        <v>26</v>
      </c>
      <c r="M2595" s="24">
        <f t="shared" si="80"/>
        <v>0.83333333333333337</v>
      </c>
      <c r="N2595" s="24">
        <f t="shared" si="81"/>
        <v>0.8</v>
      </c>
      <c r="O2595" s="34">
        <v>1</v>
      </c>
    </row>
    <row r="2596" spans="1:15" ht="14.25" customHeight="1">
      <c r="A2596" s="23">
        <v>2019</v>
      </c>
      <c r="B2596" s="23" t="s">
        <v>2367</v>
      </c>
      <c r="C2596" s="13" t="s">
        <v>1886</v>
      </c>
      <c r="D2596" s="13" t="s">
        <v>23</v>
      </c>
      <c r="E2596" s="13" t="s">
        <v>205</v>
      </c>
      <c r="F2596" s="24" t="s">
        <v>29</v>
      </c>
      <c r="G2596" s="13"/>
      <c r="H2596" s="13" t="s">
        <v>6</v>
      </c>
      <c r="I2596" s="34">
        <v>0</v>
      </c>
      <c r="J2596" s="34">
        <v>0</v>
      </c>
      <c r="K2596" s="34">
        <v>0</v>
      </c>
      <c r="L2596" s="34">
        <v>24</v>
      </c>
      <c r="M2596" s="24">
        <f t="shared" si="80"/>
        <v>0</v>
      </c>
      <c r="N2596" s="24">
        <f t="shared" si="81"/>
        <v>0</v>
      </c>
      <c r="O2596" s="34">
        <v>0</v>
      </c>
    </row>
    <row r="2597" spans="1:15" ht="14.25" customHeight="1">
      <c r="A2597" s="23">
        <v>2019</v>
      </c>
      <c r="B2597" s="23" t="s">
        <v>2367</v>
      </c>
      <c r="C2597" s="13" t="s">
        <v>1886</v>
      </c>
      <c r="D2597" s="13" t="s">
        <v>23</v>
      </c>
      <c r="E2597" s="13" t="s">
        <v>205</v>
      </c>
      <c r="F2597" s="24" t="s">
        <v>30</v>
      </c>
      <c r="G2597" s="13"/>
      <c r="H2597" s="13" t="s">
        <v>6</v>
      </c>
      <c r="I2597" s="34">
        <v>36</v>
      </c>
      <c r="J2597" s="34">
        <v>32</v>
      </c>
      <c r="K2597" s="34">
        <v>24</v>
      </c>
      <c r="L2597" s="34">
        <v>40</v>
      </c>
      <c r="M2597" s="24">
        <f t="shared" si="80"/>
        <v>0.88888888888888884</v>
      </c>
      <c r="N2597" s="24">
        <f t="shared" si="81"/>
        <v>0.75</v>
      </c>
      <c r="O2597" s="34">
        <v>7</v>
      </c>
    </row>
    <row r="2598" spans="1:15" ht="14.25" customHeight="1">
      <c r="A2598" s="23">
        <v>2019</v>
      </c>
      <c r="B2598" s="23" t="s">
        <v>2367</v>
      </c>
      <c r="C2598" s="13" t="s">
        <v>1886</v>
      </c>
      <c r="D2598" s="13" t="s">
        <v>23</v>
      </c>
      <c r="E2598" s="13" t="s">
        <v>205</v>
      </c>
      <c r="F2598" s="24" t="s">
        <v>3920</v>
      </c>
      <c r="G2598" s="13"/>
      <c r="H2598" s="13" t="s">
        <v>6</v>
      </c>
      <c r="I2598" s="34">
        <v>10</v>
      </c>
      <c r="J2598" s="34">
        <v>10</v>
      </c>
      <c r="K2598" s="34">
        <v>8</v>
      </c>
      <c r="L2598" s="34">
        <v>8</v>
      </c>
      <c r="M2598" s="24">
        <f t="shared" si="80"/>
        <v>1</v>
      </c>
      <c r="N2598" s="24">
        <f t="shared" si="81"/>
        <v>0.8</v>
      </c>
      <c r="O2598" s="34">
        <v>0</v>
      </c>
    </row>
    <row r="2599" spans="1:15" ht="14.25" customHeight="1">
      <c r="A2599" s="23">
        <v>2019</v>
      </c>
      <c r="B2599" s="23" t="s">
        <v>2367</v>
      </c>
      <c r="C2599" s="13" t="s">
        <v>1886</v>
      </c>
      <c r="D2599" s="13" t="s">
        <v>23</v>
      </c>
      <c r="E2599" s="13" t="s">
        <v>205</v>
      </c>
      <c r="F2599" s="24" t="s">
        <v>31</v>
      </c>
      <c r="G2599" s="13"/>
      <c r="H2599" s="13" t="s">
        <v>6</v>
      </c>
      <c r="I2599" s="34">
        <v>54</v>
      </c>
      <c r="J2599" s="34">
        <v>47</v>
      </c>
      <c r="K2599" s="34">
        <v>38</v>
      </c>
      <c r="L2599" s="34">
        <v>81</v>
      </c>
      <c r="M2599" s="24">
        <f t="shared" si="80"/>
        <v>0.87037037037037035</v>
      </c>
      <c r="N2599" s="24">
        <f t="shared" si="81"/>
        <v>0.80851063829787229</v>
      </c>
      <c r="O2599" s="34">
        <v>23</v>
      </c>
    </row>
    <row r="2600" spans="1:15" ht="14.25" customHeight="1">
      <c r="A2600" s="23">
        <v>2019</v>
      </c>
      <c r="B2600" s="23" t="s">
        <v>2367</v>
      </c>
      <c r="C2600" s="13" t="s">
        <v>1886</v>
      </c>
      <c r="D2600" s="13" t="s">
        <v>23</v>
      </c>
      <c r="E2600" s="13" t="s">
        <v>205</v>
      </c>
      <c r="F2600" s="24" t="s">
        <v>32</v>
      </c>
      <c r="G2600" s="13"/>
      <c r="H2600" s="13" t="s">
        <v>6</v>
      </c>
      <c r="I2600" s="34">
        <v>11</v>
      </c>
      <c r="J2600" s="34">
        <v>9</v>
      </c>
      <c r="K2600" s="34">
        <v>7</v>
      </c>
      <c r="L2600" s="34">
        <v>10</v>
      </c>
      <c r="M2600" s="24">
        <f t="shared" si="80"/>
        <v>0.81818181818181823</v>
      </c>
      <c r="N2600" s="24">
        <f t="shared" si="81"/>
        <v>0.77777777777777779</v>
      </c>
      <c r="O2600" s="34">
        <v>13</v>
      </c>
    </row>
    <row r="2601" spans="1:15" ht="14.25" customHeight="1">
      <c r="A2601" s="23">
        <v>2019</v>
      </c>
      <c r="B2601" s="23" t="s">
        <v>2367</v>
      </c>
      <c r="C2601" s="13" t="s">
        <v>1886</v>
      </c>
      <c r="D2601" s="13" t="s">
        <v>23</v>
      </c>
      <c r="E2601" s="13" t="s">
        <v>205</v>
      </c>
      <c r="F2601" s="24" t="s">
        <v>33</v>
      </c>
      <c r="G2601" s="13"/>
      <c r="H2601" s="13" t="s">
        <v>6</v>
      </c>
      <c r="I2601" s="34">
        <v>15</v>
      </c>
      <c r="J2601" s="34">
        <v>11</v>
      </c>
      <c r="K2601" s="34">
        <v>9</v>
      </c>
      <c r="L2601" s="34">
        <v>18</v>
      </c>
      <c r="M2601" s="24">
        <f t="shared" si="80"/>
        <v>0.73333333333333328</v>
      </c>
      <c r="N2601" s="24">
        <f t="shared" si="81"/>
        <v>0.81818181818181823</v>
      </c>
      <c r="O2601" s="34">
        <v>4</v>
      </c>
    </row>
    <row r="2602" spans="1:15" ht="14.25" customHeight="1">
      <c r="A2602" s="23">
        <v>2019</v>
      </c>
      <c r="B2602" s="23" t="s">
        <v>2367</v>
      </c>
      <c r="C2602" s="13" t="s">
        <v>1886</v>
      </c>
      <c r="D2602" s="13" t="s">
        <v>23</v>
      </c>
      <c r="E2602" s="13" t="s">
        <v>205</v>
      </c>
      <c r="F2602" s="24" t="s">
        <v>34</v>
      </c>
      <c r="G2602" s="13"/>
      <c r="H2602" s="13" t="s">
        <v>6</v>
      </c>
      <c r="I2602" s="34">
        <v>0</v>
      </c>
      <c r="J2602" s="34">
        <v>0</v>
      </c>
      <c r="K2602" s="34">
        <v>0</v>
      </c>
      <c r="L2602" s="34">
        <v>0</v>
      </c>
      <c r="M2602" s="24">
        <f t="shared" si="80"/>
        <v>0</v>
      </c>
      <c r="N2602" s="24">
        <f t="shared" si="81"/>
        <v>0</v>
      </c>
      <c r="O2602" s="34">
        <v>3</v>
      </c>
    </row>
    <row r="2603" spans="1:15" ht="14.25" customHeight="1">
      <c r="A2603" s="23">
        <v>2019</v>
      </c>
      <c r="B2603" s="23" t="s">
        <v>2367</v>
      </c>
      <c r="C2603" s="13" t="s">
        <v>1886</v>
      </c>
      <c r="D2603" s="13" t="s">
        <v>23</v>
      </c>
      <c r="E2603" s="13" t="s">
        <v>205</v>
      </c>
      <c r="F2603" s="24" t="s">
        <v>3921</v>
      </c>
      <c r="G2603" s="13"/>
      <c r="H2603" s="13" t="s">
        <v>6</v>
      </c>
      <c r="I2603" s="34">
        <v>56</v>
      </c>
      <c r="J2603" s="34">
        <v>46</v>
      </c>
      <c r="K2603" s="34">
        <v>36</v>
      </c>
      <c r="L2603" s="34">
        <v>36</v>
      </c>
      <c r="M2603" s="24">
        <f t="shared" si="80"/>
        <v>0.8214285714285714</v>
      </c>
      <c r="N2603" s="24">
        <f t="shared" si="81"/>
        <v>0.78260869565217395</v>
      </c>
      <c r="O2603" s="34">
        <v>19</v>
      </c>
    </row>
    <row r="2604" spans="1:15" ht="14.25" customHeight="1">
      <c r="A2604" s="23">
        <v>2019</v>
      </c>
      <c r="B2604" s="23" t="s">
        <v>2367</v>
      </c>
      <c r="C2604" s="13" t="s">
        <v>1886</v>
      </c>
      <c r="D2604" s="13" t="s">
        <v>23</v>
      </c>
      <c r="E2604" s="13" t="s">
        <v>205</v>
      </c>
      <c r="F2604" s="24" t="s">
        <v>35</v>
      </c>
      <c r="G2604" s="13"/>
      <c r="H2604" s="13" t="s">
        <v>6</v>
      </c>
      <c r="I2604" s="34">
        <v>10</v>
      </c>
      <c r="J2604" s="34">
        <v>9</v>
      </c>
      <c r="K2604" s="34">
        <v>6</v>
      </c>
      <c r="L2604" s="34">
        <v>12</v>
      </c>
      <c r="M2604" s="24">
        <f t="shared" si="80"/>
        <v>0.9</v>
      </c>
      <c r="N2604" s="24">
        <f t="shared" si="81"/>
        <v>0.66666666666666663</v>
      </c>
      <c r="O2604" s="34">
        <v>5</v>
      </c>
    </row>
    <row r="2605" spans="1:15" ht="14.25" customHeight="1">
      <c r="A2605" s="23">
        <v>2019</v>
      </c>
      <c r="B2605" s="23" t="s">
        <v>2367</v>
      </c>
      <c r="C2605" s="13" t="s">
        <v>1886</v>
      </c>
      <c r="D2605" s="13" t="s">
        <v>23</v>
      </c>
      <c r="E2605" s="13" t="s">
        <v>206</v>
      </c>
      <c r="F2605" s="24" t="s">
        <v>36</v>
      </c>
      <c r="G2605" s="13"/>
      <c r="H2605" s="13" t="s">
        <v>6</v>
      </c>
      <c r="I2605" s="34">
        <v>31</v>
      </c>
      <c r="J2605" s="34">
        <v>27</v>
      </c>
      <c r="K2605" s="34">
        <v>18</v>
      </c>
      <c r="L2605" s="34">
        <v>95</v>
      </c>
      <c r="M2605" s="24">
        <f t="shared" si="80"/>
        <v>0.87096774193548387</v>
      </c>
      <c r="N2605" s="24">
        <f t="shared" si="81"/>
        <v>0.66666666666666663</v>
      </c>
      <c r="O2605" s="34">
        <v>39</v>
      </c>
    </row>
    <row r="2606" spans="1:15" ht="14.25" customHeight="1">
      <c r="A2606" s="23">
        <v>2019</v>
      </c>
      <c r="B2606" s="23" t="s">
        <v>2367</v>
      </c>
      <c r="C2606" s="13" t="s">
        <v>1886</v>
      </c>
      <c r="D2606" s="13" t="s">
        <v>23</v>
      </c>
      <c r="E2606" s="13" t="s">
        <v>206</v>
      </c>
      <c r="F2606" s="24" t="s">
        <v>37</v>
      </c>
      <c r="G2606" s="13"/>
      <c r="H2606" s="13" t="s">
        <v>6</v>
      </c>
      <c r="I2606" s="34">
        <v>0</v>
      </c>
      <c r="J2606" s="34">
        <v>0</v>
      </c>
      <c r="K2606" s="34">
        <v>0</v>
      </c>
      <c r="L2606" s="34">
        <v>35</v>
      </c>
      <c r="M2606" s="24">
        <f t="shared" si="80"/>
        <v>0</v>
      </c>
      <c r="N2606" s="24">
        <f t="shared" si="81"/>
        <v>0</v>
      </c>
      <c r="O2606" s="34">
        <v>10</v>
      </c>
    </row>
    <row r="2607" spans="1:15" ht="14.25" customHeight="1">
      <c r="A2607" s="23">
        <v>2019</v>
      </c>
      <c r="B2607" s="23" t="s">
        <v>2367</v>
      </c>
      <c r="C2607" s="13" t="s">
        <v>1886</v>
      </c>
      <c r="D2607" s="13" t="s">
        <v>23</v>
      </c>
      <c r="E2607" s="13" t="s">
        <v>206</v>
      </c>
      <c r="F2607" s="24" t="s">
        <v>38</v>
      </c>
      <c r="G2607" s="13"/>
      <c r="H2607" s="13" t="s">
        <v>6</v>
      </c>
      <c r="I2607" s="34">
        <v>36</v>
      </c>
      <c r="J2607" s="34">
        <v>24</v>
      </c>
      <c r="K2607" s="34">
        <v>21</v>
      </c>
      <c r="L2607" s="34">
        <v>69</v>
      </c>
      <c r="M2607" s="24">
        <f t="shared" si="80"/>
        <v>0.66666666666666663</v>
      </c>
      <c r="N2607" s="24">
        <f t="shared" si="81"/>
        <v>0.875</v>
      </c>
      <c r="O2607" s="34">
        <v>14</v>
      </c>
    </row>
    <row r="2608" spans="1:15" ht="14.25" customHeight="1">
      <c r="A2608" s="23">
        <v>2019</v>
      </c>
      <c r="B2608" s="23" t="s">
        <v>2367</v>
      </c>
      <c r="C2608" s="13" t="s">
        <v>1886</v>
      </c>
      <c r="D2608" s="13" t="s">
        <v>23</v>
      </c>
      <c r="E2608" s="13" t="s">
        <v>206</v>
      </c>
      <c r="F2608" s="24" t="s">
        <v>39</v>
      </c>
      <c r="G2608" s="13"/>
      <c r="H2608" s="13" t="s">
        <v>6</v>
      </c>
      <c r="I2608" s="34">
        <v>0</v>
      </c>
      <c r="J2608" s="34">
        <v>0</v>
      </c>
      <c r="K2608" s="34">
        <v>0</v>
      </c>
      <c r="L2608" s="34">
        <v>30</v>
      </c>
      <c r="M2608" s="24">
        <f t="shared" si="80"/>
        <v>0</v>
      </c>
      <c r="N2608" s="24">
        <f t="shared" si="81"/>
        <v>0</v>
      </c>
      <c r="O2608" s="34">
        <v>5</v>
      </c>
    </row>
    <row r="2609" spans="1:15" ht="14.25" customHeight="1">
      <c r="A2609" s="23">
        <v>2019</v>
      </c>
      <c r="B2609" s="23" t="s">
        <v>2367</v>
      </c>
      <c r="C2609" s="13" t="s">
        <v>1886</v>
      </c>
      <c r="D2609" s="13" t="s">
        <v>23</v>
      </c>
      <c r="E2609" s="13" t="s">
        <v>206</v>
      </c>
      <c r="F2609" s="24" t="s">
        <v>1875</v>
      </c>
      <c r="G2609" s="13"/>
      <c r="H2609" s="13" t="s">
        <v>6</v>
      </c>
      <c r="I2609" s="34">
        <v>11</v>
      </c>
      <c r="J2609" s="34">
        <v>8</v>
      </c>
      <c r="K2609" s="34">
        <v>3</v>
      </c>
      <c r="L2609" s="34">
        <v>18</v>
      </c>
      <c r="M2609" s="24">
        <f t="shared" si="80"/>
        <v>0.72727272727272729</v>
      </c>
      <c r="N2609" s="24">
        <f t="shared" si="81"/>
        <v>0.375</v>
      </c>
      <c r="O2609" s="34">
        <v>8</v>
      </c>
    </row>
    <row r="2610" spans="1:15" ht="14.25" customHeight="1">
      <c r="A2610" s="23">
        <v>2019</v>
      </c>
      <c r="B2610" s="23" t="s">
        <v>2367</v>
      </c>
      <c r="C2610" s="13" t="s">
        <v>1886</v>
      </c>
      <c r="D2610" s="13" t="s">
        <v>23</v>
      </c>
      <c r="E2610" s="13" t="s">
        <v>204</v>
      </c>
      <c r="F2610" s="24" t="s">
        <v>1453</v>
      </c>
      <c r="G2610" s="13"/>
      <c r="H2610" s="13" t="s">
        <v>6</v>
      </c>
      <c r="I2610" s="34">
        <v>574</v>
      </c>
      <c r="J2610" s="34">
        <v>501</v>
      </c>
      <c r="K2610" s="34">
        <v>263</v>
      </c>
      <c r="L2610" s="34">
        <v>1598</v>
      </c>
      <c r="M2610" s="24">
        <f t="shared" si="80"/>
        <v>0.87282229965156799</v>
      </c>
      <c r="N2610" s="24">
        <f t="shared" si="81"/>
        <v>0.52495009980039919</v>
      </c>
      <c r="O2610" s="34">
        <v>144</v>
      </c>
    </row>
    <row r="2611" spans="1:15" ht="14.25" customHeight="1">
      <c r="A2611" s="23">
        <v>2019</v>
      </c>
      <c r="B2611" s="23" t="s">
        <v>2367</v>
      </c>
      <c r="C2611" s="13" t="s">
        <v>1886</v>
      </c>
      <c r="D2611" s="13" t="s">
        <v>23</v>
      </c>
      <c r="E2611" s="13" t="s">
        <v>204</v>
      </c>
      <c r="F2611" s="24" t="s">
        <v>1460</v>
      </c>
      <c r="G2611" s="13"/>
      <c r="H2611" s="13" t="s">
        <v>6</v>
      </c>
      <c r="I2611" s="34">
        <v>62</v>
      </c>
      <c r="J2611" s="34">
        <v>57</v>
      </c>
      <c r="K2611" s="34">
        <v>43</v>
      </c>
      <c r="L2611" s="34">
        <v>481</v>
      </c>
      <c r="M2611" s="24">
        <f t="shared" si="80"/>
        <v>0.91935483870967738</v>
      </c>
      <c r="N2611" s="24">
        <f t="shared" si="81"/>
        <v>0.75438596491228072</v>
      </c>
      <c r="O2611" s="34">
        <v>49</v>
      </c>
    </row>
    <row r="2612" spans="1:15" ht="14.25" customHeight="1">
      <c r="A2612" s="23">
        <v>2019</v>
      </c>
      <c r="B2612" s="23" t="s">
        <v>2367</v>
      </c>
      <c r="C2612" s="13" t="s">
        <v>1886</v>
      </c>
      <c r="D2612" s="13" t="s">
        <v>23</v>
      </c>
      <c r="E2612" s="13" t="s">
        <v>204</v>
      </c>
      <c r="F2612" s="24" t="s">
        <v>1464</v>
      </c>
      <c r="G2612" s="13"/>
      <c r="H2612" s="13" t="s">
        <v>6</v>
      </c>
      <c r="I2612" s="34">
        <v>196</v>
      </c>
      <c r="J2612" s="34">
        <v>167</v>
      </c>
      <c r="K2612" s="34">
        <v>69</v>
      </c>
      <c r="L2612" s="34">
        <v>625</v>
      </c>
      <c r="M2612" s="24">
        <f t="shared" si="80"/>
        <v>0.85204081632653061</v>
      </c>
      <c r="N2612" s="24">
        <f t="shared" si="81"/>
        <v>0.41317365269461076</v>
      </c>
      <c r="O2612" s="34">
        <v>58</v>
      </c>
    </row>
    <row r="2613" spans="1:15" ht="14.25" customHeight="1">
      <c r="A2613" s="23">
        <v>2019</v>
      </c>
      <c r="B2613" s="23" t="s">
        <v>2367</v>
      </c>
      <c r="C2613" s="13" t="s">
        <v>1886</v>
      </c>
      <c r="D2613" s="13" t="s">
        <v>41</v>
      </c>
      <c r="E2613" s="13" t="s">
        <v>207</v>
      </c>
      <c r="F2613" s="24" t="s">
        <v>59</v>
      </c>
      <c r="G2613" s="13"/>
      <c r="H2613" s="13" t="s">
        <v>6</v>
      </c>
      <c r="I2613" s="34">
        <v>25</v>
      </c>
      <c r="J2613" s="34">
        <v>15</v>
      </c>
      <c r="K2613" s="34">
        <v>5</v>
      </c>
      <c r="L2613" s="34">
        <v>9</v>
      </c>
      <c r="M2613" s="24">
        <f t="shared" si="80"/>
        <v>0.6</v>
      </c>
      <c r="N2613" s="24">
        <f t="shared" si="81"/>
        <v>0.33333333333333331</v>
      </c>
      <c r="O2613" s="34">
        <v>1</v>
      </c>
    </row>
    <row r="2614" spans="1:15" ht="14.25" customHeight="1">
      <c r="A2614" s="23">
        <v>2019</v>
      </c>
      <c r="B2614" s="23" t="s">
        <v>2367</v>
      </c>
      <c r="C2614" s="13" t="s">
        <v>1886</v>
      </c>
      <c r="D2614" s="13" t="s">
        <v>41</v>
      </c>
      <c r="E2614" s="13" t="s">
        <v>205</v>
      </c>
      <c r="F2614" s="24" t="s">
        <v>42</v>
      </c>
      <c r="G2614" s="13"/>
      <c r="H2614" s="13" t="s">
        <v>6</v>
      </c>
      <c r="I2614" s="34">
        <v>44</v>
      </c>
      <c r="J2614" s="34">
        <v>38</v>
      </c>
      <c r="K2614" s="34">
        <v>31</v>
      </c>
      <c r="L2614" s="34">
        <v>76</v>
      </c>
      <c r="M2614" s="24">
        <f t="shared" si="80"/>
        <v>0.86363636363636365</v>
      </c>
      <c r="N2614" s="24">
        <f t="shared" si="81"/>
        <v>0.81578947368421051</v>
      </c>
      <c r="O2614" s="34">
        <v>29</v>
      </c>
    </row>
    <row r="2615" spans="1:15" ht="14.25" customHeight="1">
      <c r="A2615" s="23">
        <v>2019</v>
      </c>
      <c r="B2615" s="23" t="s">
        <v>2367</v>
      </c>
      <c r="C2615" s="13" t="s">
        <v>1886</v>
      </c>
      <c r="D2615" s="13" t="s">
        <v>41</v>
      </c>
      <c r="E2615" s="13" t="s">
        <v>205</v>
      </c>
      <c r="F2615" s="24" t="s">
        <v>43</v>
      </c>
      <c r="G2615" s="13"/>
      <c r="H2615" s="13" t="s">
        <v>6</v>
      </c>
      <c r="I2615" s="34">
        <v>71</v>
      </c>
      <c r="J2615" s="34">
        <v>42</v>
      </c>
      <c r="K2615" s="34">
        <v>29</v>
      </c>
      <c r="L2615" s="34">
        <v>58</v>
      </c>
      <c r="M2615" s="24">
        <f t="shared" si="80"/>
        <v>0.59154929577464788</v>
      </c>
      <c r="N2615" s="24">
        <f t="shared" si="81"/>
        <v>0.69047619047619047</v>
      </c>
      <c r="O2615" s="34">
        <v>30</v>
      </c>
    </row>
    <row r="2616" spans="1:15" ht="14.25" customHeight="1">
      <c r="A2616" s="23">
        <v>2019</v>
      </c>
      <c r="B2616" s="23" t="s">
        <v>2367</v>
      </c>
      <c r="C2616" s="13" t="s">
        <v>1886</v>
      </c>
      <c r="D2616" s="13" t="s">
        <v>41</v>
      </c>
      <c r="E2616" s="13" t="s">
        <v>205</v>
      </c>
      <c r="F2616" s="24" t="s">
        <v>45</v>
      </c>
      <c r="G2616" s="13"/>
      <c r="H2616" s="13" t="s">
        <v>6</v>
      </c>
      <c r="I2616" s="34">
        <v>14</v>
      </c>
      <c r="J2616" s="34">
        <v>13</v>
      </c>
      <c r="K2616" s="34">
        <v>11</v>
      </c>
      <c r="L2616" s="34">
        <v>11</v>
      </c>
      <c r="M2616" s="24">
        <f t="shared" si="80"/>
        <v>0.9285714285714286</v>
      </c>
      <c r="N2616" s="24">
        <f t="shared" si="81"/>
        <v>0.84615384615384615</v>
      </c>
      <c r="O2616" s="34">
        <v>7</v>
      </c>
    </row>
    <row r="2617" spans="1:15" ht="14.25" customHeight="1">
      <c r="A2617" s="23">
        <v>2019</v>
      </c>
      <c r="B2617" s="23" t="s">
        <v>2367</v>
      </c>
      <c r="C2617" s="13" t="s">
        <v>1886</v>
      </c>
      <c r="D2617" s="13" t="s">
        <v>41</v>
      </c>
      <c r="E2617" s="13" t="s">
        <v>205</v>
      </c>
      <c r="F2617" s="24" t="s">
        <v>46</v>
      </c>
      <c r="G2617" s="13"/>
      <c r="H2617" s="13" t="s">
        <v>6</v>
      </c>
      <c r="I2617" s="34">
        <v>0</v>
      </c>
      <c r="J2617" s="34">
        <v>0</v>
      </c>
      <c r="K2617" s="34">
        <v>0</v>
      </c>
      <c r="L2617" s="34">
        <v>9</v>
      </c>
      <c r="M2617" s="24">
        <f t="shared" si="80"/>
        <v>0</v>
      </c>
      <c r="N2617" s="24">
        <f t="shared" si="81"/>
        <v>0</v>
      </c>
      <c r="O2617" s="34">
        <v>0</v>
      </c>
    </row>
    <row r="2618" spans="1:15" ht="14.25" customHeight="1">
      <c r="A2618" s="23">
        <v>2019</v>
      </c>
      <c r="B2618" s="23" t="s">
        <v>2367</v>
      </c>
      <c r="C2618" s="13" t="s">
        <v>1886</v>
      </c>
      <c r="D2618" s="13" t="s">
        <v>41</v>
      </c>
      <c r="E2618" s="13" t="s">
        <v>205</v>
      </c>
      <c r="F2618" s="24" t="s">
        <v>47</v>
      </c>
      <c r="G2618" s="13"/>
      <c r="H2618" s="13" t="s">
        <v>6</v>
      </c>
      <c r="I2618" s="34">
        <v>35</v>
      </c>
      <c r="J2618" s="34">
        <v>30</v>
      </c>
      <c r="K2618" s="34">
        <v>26</v>
      </c>
      <c r="L2618" s="34">
        <v>60</v>
      </c>
      <c r="M2618" s="24">
        <f t="shared" si="80"/>
        <v>0.8571428571428571</v>
      </c>
      <c r="N2618" s="24">
        <f t="shared" si="81"/>
        <v>0.8666666666666667</v>
      </c>
      <c r="O2618" s="34">
        <v>7</v>
      </c>
    </row>
    <row r="2619" spans="1:15" ht="14.25" customHeight="1">
      <c r="A2619" s="23">
        <v>2019</v>
      </c>
      <c r="B2619" s="23" t="s">
        <v>2367</v>
      </c>
      <c r="C2619" s="13" t="s">
        <v>1886</v>
      </c>
      <c r="D2619" s="13" t="s">
        <v>41</v>
      </c>
      <c r="E2619" s="13" t="s">
        <v>205</v>
      </c>
      <c r="F2619" s="24" t="s">
        <v>48</v>
      </c>
      <c r="G2619" s="13"/>
      <c r="H2619" s="13" t="s">
        <v>6</v>
      </c>
      <c r="I2619" s="34">
        <v>0</v>
      </c>
      <c r="J2619" s="34">
        <v>0</v>
      </c>
      <c r="K2619" s="34">
        <v>0</v>
      </c>
      <c r="L2619" s="34">
        <v>16</v>
      </c>
      <c r="M2619" s="24">
        <f t="shared" si="80"/>
        <v>0</v>
      </c>
      <c r="N2619" s="24">
        <f t="shared" si="81"/>
        <v>0</v>
      </c>
      <c r="O2619" s="34">
        <v>1</v>
      </c>
    </row>
    <row r="2620" spans="1:15" ht="14.25" customHeight="1">
      <c r="A2620" s="23">
        <v>2019</v>
      </c>
      <c r="B2620" s="23" t="s">
        <v>2367</v>
      </c>
      <c r="C2620" s="13" t="s">
        <v>1886</v>
      </c>
      <c r="D2620" s="13" t="s">
        <v>41</v>
      </c>
      <c r="E2620" s="13" t="s">
        <v>205</v>
      </c>
      <c r="F2620" s="24" t="s">
        <v>3919</v>
      </c>
      <c r="G2620" s="13"/>
      <c r="H2620" s="13" t="s">
        <v>6</v>
      </c>
      <c r="I2620" s="34">
        <v>0</v>
      </c>
      <c r="J2620" s="34">
        <v>0</v>
      </c>
      <c r="K2620" s="34">
        <v>0</v>
      </c>
      <c r="L2620" s="34">
        <v>25</v>
      </c>
      <c r="M2620" s="24">
        <f t="shared" si="80"/>
        <v>0</v>
      </c>
      <c r="N2620" s="24">
        <f t="shared" si="81"/>
        <v>0</v>
      </c>
      <c r="O2620" s="34">
        <v>2</v>
      </c>
    </row>
    <row r="2621" spans="1:15" ht="14.25" customHeight="1">
      <c r="A2621" s="23">
        <v>2019</v>
      </c>
      <c r="B2621" s="23" t="s">
        <v>2367</v>
      </c>
      <c r="C2621" s="13" t="s">
        <v>1886</v>
      </c>
      <c r="D2621" s="13" t="s">
        <v>41</v>
      </c>
      <c r="E2621" s="13" t="s">
        <v>205</v>
      </c>
      <c r="F2621" s="24" t="s">
        <v>50</v>
      </c>
      <c r="G2621" s="13"/>
      <c r="H2621" s="13" t="s">
        <v>6</v>
      </c>
      <c r="I2621" s="34">
        <v>0</v>
      </c>
      <c r="J2621" s="34">
        <v>0</v>
      </c>
      <c r="K2621" s="34">
        <v>0</v>
      </c>
      <c r="L2621" s="34">
        <v>41</v>
      </c>
      <c r="M2621" s="24">
        <f t="shared" si="80"/>
        <v>0</v>
      </c>
      <c r="N2621" s="24">
        <f t="shared" si="81"/>
        <v>0</v>
      </c>
      <c r="O2621" s="34">
        <v>0</v>
      </c>
    </row>
    <row r="2622" spans="1:15" ht="14.25" customHeight="1">
      <c r="A2622" s="23">
        <v>2019</v>
      </c>
      <c r="B2622" s="23" t="s">
        <v>2367</v>
      </c>
      <c r="C2622" s="13" t="s">
        <v>1886</v>
      </c>
      <c r="D2622" s="13" t="s">
        <v>41</v>
      </c>
      <c r="E2622" s="13" t="s">
        <v>205</v>
      </c>
      <c r="F2622" s="24" t="s">
        <v>52</v>
      </c>
      <c r="G2622" s="13"/>
      <c r="H2622" s="13" t="s">
        <v>6</v>
      </c>
      <c r="I2622" s="34">
        <v>0</v>
      </c>
      <c r="J2622" s="34">
        <v>0</v>
      </c>
      <c r="K2622" s="34">
        <v>0</v>
      </c>
      <c r="L2622" s="34">
        <v>18</v>
      </c>
      <c r="M2622" s="24">
        <f t="shared" si="80"/>
        <v>0</v>
      </c>
      <c r="N2622" s="24">
        <f t="shared" si="81"/>
        <v>0</v>
      </c>
      <c r="O2622" s="34">
        <v>0</v>
      </c>
    </row>
    <row r="2623" spans="1:15" ht="14.25" customHeight="1">
      <c r="A2623" s="23">
        <v>2019</v>
      </c>
      <c r="B2623" s="23" t="s">
        <v>2367</v>
      </c>
      <c r="C2623" s="13" t="s">
        <v>1886</v>
      </c>
      <c r="D2623" s="13" t="s">
        <v>41</v>
      </c>
      <c r="E2623" s="13" t="s">
        <v>205</v>
      </c>
      <c r="F2623" s="24" t="s">
        <v>53</v>
      </c>
      <c r="G2623" s="13"/>
      <c r="H2623" s="13" t="s">
        <v>6</v>
      </c>
      <c r="I2623" s="34">
        <v>42</v>
      </c>
      <c r="J2623" s="34">
        <v>34</v>
      </c>
      <c r="K2623" s="34">
        <v>33</v>
      </c>
      <c r="L2623" s="34">
        <v>59</v>
      </c>
      <c r="M2623" s="24">
        <f t="shared" si="80"/>
        <v>0.80952380952380953</v>
      </c>
      <c r="N2623" s="24">
        <f t="shared" si="81"/>
        <v>0.97058823529411764</v>
      </c>
      <c r="O2623" s="34">
        <v>44</v>
      </c>
    </row>
    <row r="2624" spans="1:15" ht="14.25" customHeight="1">
      <c r="A2624" s="23">
        <v>2019</v>
      </c>
      <c r="B2624" s="23" t="s">
        <v>2367</v>
      </c>
      <c r="C2624" s="13" t="s">
        <v>1886</v>
      </c>
      <c r="D2624" s="13" t="s">
        <v>41</v>
      </c>
      <c r="E2624" s="13" t="s">
        <v>205</v>
      </c>
      <c r="F2624" s="24" t="s">
        <v>54</v>
      </c>
      <c r="G2624" s="13"/>
      <c r="H2624" s="13" t="s">
        <v>6</v>
      </c>
      <c r="I2624" s="34">
        <v>0</v>
      </c>
      <c r="J2624" s="34">
        <v>0</v>
      </c>
      <c r="K2624" s="34">
        <v>0</v>
      </c>
      <c r="L2624" s="34">
        <v>17</v>
      </c>
      <c r="M2624" s="24">
        <f t="shared" si="80"/>
        <v>0</v>
      </c>
      <c r="N2624" s="24">
        <f t="shared" si="81"/>
        <v>0</v>
      </c>
      <c r="O2624" s="34">
        <v>9</v>
      </c>
    </row>
    <row r="2625" spans="1:15" ht="14.25" customHeight="1">
      <c r="A2625" s="23">
        <v>2019</v>
      </c>
      <c r="B2625" s="23" t="s">
        <v>2367</v>
      </c>
      <c r="C2625" s="13" t="s">
        <v>1886</v>
      </c>
      <c r="D2625" s="13" t="s">
        <v>41</v>
      </c>
      <c r="E2625" s="13" t="s">
        <v>206</v>
      </c>
      <c r="F2625" s="24" t="s">
        <v>55</v>
      </c>
      <c r="G2625" s="13"/>
      <c r="H2625" s="13" t="s">
        <v>6</v>
      </c>
      <c r="I2625" s="34">
        <v>23</v>
      </c>
      <c r="J2625" s="34">
        <v>23</v>
      </c>
      <c r="K2625" s="34">
        <v>14</v>
      </c>
      <c r="L2625" s="34">
        <v>64</v>
      </c>
      <c r="M2625" s="24">
        <f t="shared" si="80"/>
        <v>1</v>
      </c>
      <c r="N2625" s="24">
        <f t="shared" si="81"/>
        <v>0.60869565217391308</v>
      </c>
      <c r="O2625" s="34">
        <v>14</v>
      </c>
    </row>
    <row r="2626" spans="1:15" ht="14.25" customHeight="1">
      <c r="A2626" s="23">
        <v>2019</v>
      </c>
      <c r="B2626" s="23" t="s">
        <v>2367</v>
      </c>
      <c r="C2626" s="13" t="s">
        <v>1886</v>
      </c>
      <c r="D2626" s="13" t="s">
        <v>41</v>
      </c>
      <c r="E2626" s="13" t="s">
        <v>206</v>
      </c>
      <c r="F2626" s="24" t="s">
        <v>56</v>
      </c>
      <c r="G2626" s="13"/>
      <c r="H2626" s="13" t="s">
        <v>6</v>
      </c>
      <c r="I2626" s="34">
        <v>17</v>
      </c>
      <c r="J2626" s="34">
        <v>15</v>
      </c>
      <c r="K2626" s="34">
        <v>13</v>
      </c>
      <c r="L2626" s="34">
        <v>24</v>
      </c>
      <c r="M2626" s="24">
        <f t="shared" ref="M2626:M2689" si="82">+IFERROR(J2626/I2626,0)</f>
        <v>0.88235294117647056</v>
      </c>
      <c r="N2626" s="24">
        <f t="shared" ref="N2626:N2689" si="83">+IFERROR(K2626/J2626,0)</f>
        <v>0.8666666666666667</v>
      </c>
      <c r="O2626" s="34">
        <v>16</v>
      </c>
    </row>
    <row r="2627" spans="1:15" ht="14.25" customHeight="1">
      <c r="A2627" s="23">
        <v>2019</v>
      </c>
      <c r="B2627" s="23" t="s">
        <v>2367</v>
      </c>
      <c r="C2627" s="13" t="s">
        <v>1886</v>
      </c>
      <c r="D2627" s="13" t="s">
        <v>41</v>
      </c>
      <c r="E2627" s="13" t="s">
        <v>206</v>
      </c>
      <c r="F2627" s="24" t="s">
        <v>58</v>
      </c>
      <c r="G2627" s="13"/>
      <c r="H2627" s="13" t="s">
        <v>6</v>
      </c>
      <c r="I2627" s="34">
        <v>0</v>
      </c>
      <c r="J2627" s="34">
        <v>0</v>
      </c>
      <c r="K2627" s="34">
        <v>0</v>
      </c>
      <c r="L2627" s="34">
        <v>20</v>
      </c>
      <c r="M2627" s="24">
        <f t="shared" si="82"/>
        <v>0</v>
      </c>
      <c r="N2627" s="24">
        <f t="shared" si="83"/>
        <v>0</v>
      </c>
      <c r="O2627" s="34">
        <v>8</v>
      </c>
    </row>
    <row r="2628" spans="1:15" ht="14.25" customHeight="1">
      <c r="A2628" s="23">
        <v>2019</v>
      </c>
      <c r="B2628" s="23" t="s">
        <v>2367</v>
      </c>
      <c r="C2628" s="13" t="s">
        <v>1886</v>
      </c>
      <c r="D2628" s="13" t="s">
        <v>41</v>
      </c>
      <c r="E2628" s="13" t="s">
        <v>206</v>
      </c>
      <c r="F2628" s="24" t="s">
        <v>2733</v>
      </c>
      <c r="G2628" s="13"/>
      <c r="H2628" s="13" t="s">
        <v>6</v>
      </c>
      <c r="I2628" s="34">
        <v>0</v>
      </c>
      <c r="J2628" s="34">
        <v>0</v>
      </c>
      <c r="K2628" s="34">
        <v>0</v>
      </c>
      <c r="L2628" s="34">
        <v>54</v>
      </c>
      <c r="M2628" s="24">
        <f t="shared" si="82"/>
        <v>0</v>
      </c>
      <c r="N2628" s="24">
        <f t="shared" si="83"/>
        <v>0</v>
      </c>
      <c r="O2628" s="34">
        <v>0</v>
      </c>
    </row>
    <row r="2629" spans="1:15" ht="14.25" customHeight="1">
      <c r="A2629" s="23">
        <v>2019</v>
      </c>
      <c r="B2629" s="23" t="s">
        <v>2367</v>
      </c>
      <c r="C2629" s="13" t="s">
        <v>1886</v>
      </c>
      <c r="D2629" s="13" t="s">
        <v>41</v>
      </c>
      <c r="E2629" s="13" t="s">
        <v>204</v>
      </c>
      <c r="F2629" s="24" t="s">
        <v>1461</v>
      </c>
      <c r="G2629" s="13"/>
      <c r="H2629" s="13" t="s">
        <v>6</v>
      </c>
      <c r="I2629" s="34">
        <v>499</v>
      </c>
      <c r="J2629" s="34">
        <v>293</v>
      </c>
      <c r="K2629" s="34">
        <v>172</v>
      </c>
      <c r="L2629" s="34">
        <v>1206</v>
      </c>
      <c r="M2629" s="24">
        <f t="shared" si="82"/>
        <v>0.58717434869739482</v>
      </c>
      <c r="N2629" s="24">
        <f t="shared" si="83"/>
        <v>0.58703071672354945</v>
      </c>
      <c r="O2629" s="34">
        <v>94</v>
      </c>
    </row>
    <row r="2630" spans="1:15" ht="14.25" customHeight="1">
      <c r="A2630" s="23">
        <v>2019</v>
      </c>
      <c r="B2630" s="23" t="s">
        <v>2367</v>
      </c>
      <c r="C2630" s="13" t="s">
        <v>1886</v>
      </c>
      <c r="D2630" s="13" t="s">
        <v>60</v>
      </c>
      <c r="E2630" s="13" t="s">
        <v>205</v>
      </c>
      <c r="F2630" s="24" t="s">
        <v>61</v>
      </c>
      <c r="G2630" s="13"/>
      <c r="H2630" s="13" t="s">
        <v>6</v>
      </c>
      <c r="I2630" s="34">
        <v>30</v>
      </c>
      <c r="J2630" s="34">
        <v>24</v>
      </c>
      <c r="K2630" s="34">
        <v>12</v>
      </c>
      <c r="L2630" s="34">
        <v>50</v>
      </c>
      <c r="M2630" s="24">
        <f t="shared" si="82"/>
        <v>0.8</v>
      </c>
      <c r="N2630" s="24">
        <f t="shared" si="83"/>
        <v>0.5</v>
      </c>
      <c r="O2630" s="34">
        <v>23</v>
      </c>
    </row>
    <row r="2631" spans="1:15" ht="14.25" customHeight="1">
      <c r="A2631" s="23">
        <v>2019</v>
      </c>
      <c r="B2631" s="23" t="s">
        <v>2367</v>
      </c>
      <c r="C2631" s="13" t="s">
        <v>1886</v>
      </c>
      <c r="D2631" s="13" t="s">
        <v>60</v>
      </c>
      <c r="E2631" s="13" t="s">
        <v>205</v>
      </c>
      <c r="F2631" s="24" t="s">
        <v>62</v>
      </c>
      <c r="G2631" s="13"/>
      <c r="H2631" s="13" t="s">
        <v>6</v>
      </c>
      <c r="I2631" s="34">
        <v>8</v>
      </c>
      <c r="J2631" s="34">
        <v>8</v>
      </c>
      <c r="K2631" s="34">
        <v>4</v>
      </c>
      <c r="L2631" s="34">
        <v>8</v>
      </c>
      <c r="M2631" s="24">
        <f t="shared" si="82"/>
        <v>1</v>
      </c>
      <c r="N2631" s="24">
        <f t="shared" si="83"/>
        <v>0.5</v>
      </c>
      <c r="O2631" s="34">
        <v>8</v>
      </c>
    </row>
    <row r="2632" spans="1:15" ht="14.25" customHeight="1">
      <c r="A2632" s="23">
        <v>2019</v>
      </c>
      <c r="B2632" s="23" t="s">
        <v>2367</v>
      </c>
      <c r="C2632" s="13" t="s">
        <v>1886</v>
      </c>
      <c r="D2632" s="13" t="s">
        <v>60</v>
      </c>
      <c r="E2632" s="13" t="s">
        <v>205</v>
      </c>
      <c r="F2632" s="24" t="s">
        <v>63</v>
      </c>
      <c r="G2632" s="13"/>
      <c r="H2632" s="13" t="s">
        <v>6</v>
      </c>
      <c r="I2632" s="34">
        <v>13</v>
      </c>
      <c r="J2632" s="34">
        <v>12</v>
      </c>
      <c r="K2632" s="34">
        <v>7</v>
      </c>
      <c r="L2632" s="34">
        <v>11</v>
      </c>
      <c r="M2632" s="24">
        <f t="shared" si="82"/>
        <v>0.92307692307692313</v>
      </c>
      <c r="N2632" s="24">
        <f t="shared" si="83"/>
        <v>0.58333333333333337</v>
      </c>
      <c r="O2632" s="34">
        <v>6</v>
      </c>
    </row>
    <row r="2633" spans="1:15" ht="14.25" customHeight="1">
      <c r="A2633" s="23">
        <v>2019</v>
      </c>
      <c r="B2633" s="23" t="s">
        <v>2367</v>
      </c>
      <c r="C2633" s="13" t="s">
        <v>1886</v>
      </c>
      <c r="D2633" s="13" t="s">
        <v>60</v>
      </c>
      <c r="E2633" s="13" t="s">
        <v>206</v>
      </c>
      <c r="F2633" s="24" t="s">
        <v>64</v>
      </c>
      <c r="G2633" s="13"/>
      <c r="H2633" s="13" t="s">
        <v>6</v>
      </c>
      <c r="I2633" s="34">
        <v>8</v>
      </c>
      <c r="J2633" s="34">
        <v>5</v>
      </c>
      <c r="K2633" s="34">
        <v>2</v>
      </c>
      <c r="L2633" s="34">
        <v>34</v>
      </c>
      <c r="M2633" s="24">
        <f t="shared" si="82"/>
        <v>0.625</v>
      </c>
      <c r="N2633" s="24">
        <f t="shared" si="83"/>
        <v>0.4</v>
      </c>
      <c r="O2633" s="34">
        <v>12</v>
      </c>
    </row>
    <row r="2634" spans="1:15" ht="14.25" customHeight="1">
      <c r="A2634" s="23">
        <v>2019</v>
      </c>
      <c r="B2634" s="23" t="s">
        <v>2367</v>
      </c>
      <c r="C2634" s="13" t="s">
        <v>1886</v>
      </c>
      <c r="D2634" s="13" t="s">
        <v>60</v>
      </c>
      <c r="E2634" s="13" t="s">
        <v>206</v>
      </c>
      <c r="F2634" s="24" t="s">
        <v>3922</v>
      </c>
      <c r="G2634" s="13"/>
      <c r="H2634" s="13" t="s">
        <v>6</v>
      </c>
      <c r="I2634" s="34">
        <v>9</v>
      </c>
      <c r="J2634" s="34">
        <v>8</v>
      </c>
      <c r="K2634" s="34">
        <v>6</v>
      </c>
      <c r="L2634" s="34">
        <v>6</v>
      </c>
      <c r="M2634" s="24">
        <f t="shared" si="82"/>
        <v>0.88888888888888884</v>
      </c>
      <c r="N2634" s="24">
        <f t="shared" si="83"/>
        <v>0.75</v>
      </c>
      <c r="O2634" s="34">
        <v>5</v>
      </c>
    </row>
    <row r="2635" spans="1:15" ht="14.25" customHeight="1">
      <c r="A2635" s="23">
        <v>2019</v>
      </c>
      <c r="B2635" s="23" t="s">
        <v>2367</v>
      </c>
      <c r="C2635" s="13" t="s">
        <v>1886</v>
      </c>
      <c r="D2635" s="13" t="s">
        <v>60</v>
      </c>
      <c r="E2635" s="13" t="s">
        <v>206</v>
      </c>
      <c r="F2635" s="24" t="s">
        <v>65</v>
      </c>
      <c r="G2635" s="13"/>
      <c r="H2635" s="13" t="s">
        <v>6</v>
      </c>
      <c r="I2635" s="34">
        <v>0</v>
      </c>
      <c r="J2635" s="34">
        <v>0</v>
      </c>
      <c r="K2635" s="34">
        <v>0</v>
      </c>
      <c r="L2635" s="34">
        <v>5</v>
      </c>
      <c r="M2635" s="24">
        <f t="shared" si="82"/>
        <v>0</v>
      </c>
      <c r="N2635" s="24">
        <f t="shared" si="83"/>
        <v>0</v>
      </c>
      <c r="O2635" s="34">
        <v>0</v>
      </c>
    </row>
    <row r="2636" spans="1:15" ht="14.25" customHeight="1">
      <c r="A2636" s="23">
        <v>2019</v>
      </c>
      <c r="B2636" s="23" t="s">
        <v>2367</v>
      </c>
      <c r="C2636" s="13" t="s">
        <v>1886</v>
      </c>
      <c r="D2636" s="13" t="s">
        <v>60</v>
      </c>
      <c r="E2636" s="13" t="s">
        <v>206</v>
      </c>
      <c r="F2636" s="24" t="s">
        <v>66</v>
      </c>
      <c r="G2636" s="13"/>
      <c r="H2636" s="13" t="s">
        <v>6</v>
      </c>
      <c r="I2636" s="34">
        <v>2</v>
      </c>
      <c r="J2636" s="34">
        <v>1</v>
      </c>
      <c r="K2636" s="34">
        <v>0</v>
      </c>
      <c r="L2636" s="34">
        <v>12</v>
      </c>
      <c r="M2636" s="24">
        <f t="shared" si="82"/>
        <v>0.5</v>
      </c>
      <c r="N2636" s="24">
        <f t="shared" si="83"/>
        <v>0</v>
      </c>
      <c r="O2636" s="34">
        <v>4</v>
      </c>
    </row>
    <row r="2637" spans="1:15" ht="14.25" customHeight="1">
      <c r="A2637" s="23">
        <v>2019</v>
      </c>
      <c r="B2637" s="23" t="s">
        <v>2367</v>
      </c>
      <c r="C2637" s="13" t="s">
        <v>1886</v>
      </c>
      <c r="D2637" s="13" t="s">
        <v>60</v>
      </c>
      <c r="E2637" s="13" t="s">
        <v>206</v>
      </c>
      <c r="F2637" s="24" t="s">
        <v>67</v>
      </c>
      <c r="G2637" s="13"/>
      <c r="H2637" s="13" t="s">
        <v>6</v>
      </c>
      <c r="I2637" s="34">
        <v>56</v>
      </c>
      <c r="J2637" s="34">
        <v>42</v>
      </c>
      <c r="K2637" s="34">
        <v>22</v>
      </c>
      <c r="L2637" s="34">
        <v>79</v>
      </c>
      <c r="M2637" s="24">
        <f t="shared" si="82"/>
        <v>0.75</v>
      </c>
      <c r="N2637" s="24">
        <f t="shared" si="83"/>
        <v>0.52380952380952384</v>
      </c>
      <c r="O2637" s="34">
        <v>33</v>
      </c>
    </row>
    <row r="2638" spans="1:15" ht="14.25" customHeight="1">
      <c r="A2638" s="23">
        <v>2019</v>
      </c>
      <c r="B2638" s="23" t="s">
        <v>2367</v>
      </c>
      <c r="C2638" s="13" t="s">
        <v>1886</v>
      </c>
      <c r="D2638" s="13" t="s">
        <v>60</v>
      </c>
      <c r="E2638" s="13" t="s">
        <v>206</v>
      </c>
      <c r="F2638" s="24" t="s">
        <v>68</v>
      </c>
      <c r="G2638" s="13"/>
      <c r="H2638" s="13" t="s">
        <v>6</v>
      </c>
      <c r="I2638" s="34">
        <v>2</v>
      </c>
      <c r="J2638" s="34">
        <v>1</v>
      </c>
      <c r="K2638" s="34">
        <v>0</v>
      </c>
      <c r="L2638" s="34">
        <v>11</v>
      </c>
      <c r="M2638" s="24">
        <f t="shared" si="82"/>
        <v>0.5</v>
      </c>
      <c r="N2638" s="24">
        <f t="shared" si="83"/>
        <v>0</v>
      </c>
      <c r="O2638" s="34">
        <v>3</v>
      </c>
    </row>
    <row r="2639" spans="1:15" ht="14.25" customHeight="1">
      <c r="A2639" s="23">
        <v>2019</v>
      </c>
      <c r="B2639" s="23" t="s">
        <v>2367</v>
      </c>
      <c r="C2639" s="13" t="s">
        <v>1886</v>
      </c>
      <c r="D2639" s="13" t="s">
        <v>60</v>
      </c>
      <c r="E2639" s="13" t="s">
        <v>206</v>
      </c>
      <c r="F2639" s="24" t="s">
        <v>69</v>
      </c>
      <c r="G2639" s="13"/>
      <c r="H2639" s="13" t="s">
        <v>6</v>
      </c>
      <c r="I2639" s="34">
        <v>0</v>
      </c>
      <c r="J2639" s="34">
        <v>0</v>
      </c>
      <c r="K2639" s="34">
        <v>0</v>
      </c>
      <c r="L2639" s="34">
        <v>6</v>
      </c>
      <c r="M2639" s="24">
        <f t="shared" si="82"/>
        <v>0</v>
      </c>
      <c r="N2639" s="24">
        <f t="shared" si="83"/>
        <v>0</v>
      </c>
      <c r="O2639" s="34">
        <v>0</v>
      </c>
    </row>
    <row r="2640" spans="1:15" ht="14.25" customHeight="1">
      <c r="A2640" s="23">
        <v>2019</v>
      </c>
      <c r="B2640" s="23" t="s">
        <v>2367</v>
      </c>
      <c r="C2640" s="13" t="s">
        <v>1886</v>
      </c>
      <c r="D2640" s="13" t="s">
        <v>60</v>
      </c>
      <c r="E2640" s="13" t="s">
        <v>204</v>
      </c>
      <c r="F2640" s="24" t="s">
        <v>1458</v>
      </c>
      <c r="G2640" s="13"/>
      <c r="H2640" s="13" t="s">
        <v>6</v>
      </c>
      <c r="I2640" s="34">
        <v>115</v>
      </c>
      <c r="J2640" s="34">
        <v>89</v>
      </c>
      <c r="K2640" s="34">
        <v>50</v>
      </c>
      <c r="L2640" s="34">
        <v>527</v>
      </c>
      <c r="M2640" s="24">
        <f t="shared" si="82"/>
        <v>0.77391304347826084</v>
      </c>
      <c r="N2640" s="24">
        <f t="shared" si="83"/>
        <v>0.5617977528089888</v>
      </c>
      <c r="O2640" s="34">
        <v>50</v>
      </c>
    </row>
    <row r="2641" spans="1:15" ht="14.25" customHeight="1">
      <c r="A2641" s="23">
        <v>2019</v>
      </c>
      <c r="B2641" s="23" t="s">
        <v>2367</v>
      </c>
      <c r="C2641" s="13" t="s">
        <v>1886</v>
      </c>
      <c r="D2641" s="13" t="s">
        <v>60</v>
      </c>
      <c r="E2641" s="13" t="s">
        <v>204</v>
      </c>
      <c r="F2641" s="24" t="s">
        <v>1477</v>
      </c>
      <c r="G2641" s="13"/>
      <c r="H2641" s="13" t="s">
        <v>6</v>
      </c>
      <c r="I2641" s="34">
        <v>174</v>
      </c>
      <c r="J2641" s="34">
        <v>152</v>
      </c>
      <c r="K2641" s="34">
        <v>89</v>
      </c>
      <c r="L2641" s="34">
        <v>643</v>
      </c>
      <c r="M2641" s="24">
        <f t="shared" si="82"/>
        <v>0.87356321839080464</v>
      </c>
      <c r="N2641" s="24">
        <f t="shared" si="83"/>
        <v>0.58552631578947367</v>
      </c>
      <c r="O2641" s="34">
        <v>45</v>
      </c>
    </row>
    <row r="2642" spans="1:15" ht="14.25" customHeight="1">
      <c r="A2642" s="23">
        <v>2019</v>
      </c>
      <c r="B2642" s="23" t="s">
        <v>2367</v>
      </c>
      <c r="C2642" s="13" t="s">
        <v>1886</v>
      </c>
      <c r="D2642" s="13" t="s">
        <v>70</v>
      </c>
      <c r="E2642" s="13" t="s">
        <v>207</v>
      </c>
      <c r="F2642" s="24" t="s">
        <v>75</v>
      </c>
      <c r="G2642" s="13"/>
      <c r="H2642" s="13" t="s">
        <v>6</v>
      </c>
      <c r="I2642" s="34">
        <v>12</v>
      </c>
      <c r="J2642" s="34">
        <v>4</v>
      </c>
      <c r="K2642" s="34">
        <v>0</v>
      </c>
      <c r="L2642" s="34">
        <v>26</v>
      </c>
      <c r="M2642" s="24">
        <f t="shared" si="82"/>
        <v>0.33333333333333331</v>
      </c>
      <c r="N2642" s="24">
        <f t="shared" si="83"/>
        <v>0</v>
      </c>
      <c r="O2642" s="34">
        <v>6</v>
      </c>
    </row>
    <row r="2643" spans="1:15" ht="14.25" customHeight="1">
      <c r="A2643" s="23">
        <v>2019</v>
      </c>
      <c r="B2643" s="23" t="s">
        <v>2367</v>
      </c>
      <c r="C2643" s="13" t="s">
        <v>1886</v>
      </c>
      <c r="D2643" s="13" t="s">
        <v>70</v>
      </c>
      <c r="E2643" s="13" t="s">
        <v>205</v>
      </c>
      <c r="F2643" s="24" t="s">
        <v>71</v>
      </c>
      <c r="G2643" s="13"/>
      <c r="H2643" s="13" t="s">
        <v>6</v>
      </c>
      <c r="I2643" s="34">
        <v>0</v>
      </c>
      <c r="J2643" s="34">
        <v>0</v>
      </c>
      <c r="K2643" s="34">
        <v>0</v>
      </c>
      <c r="L2643" s="34">
        <v>12</v>
      </c>
      <c r="M2643" s="24">
        <f t="shared" si="82"/>
        <v>0</v>
      </c>
      <c r="N2643" s="24">
        <f t="shared" si="83"/>
        <v>0</v>
      </c>
      <c r="O2643" s="34">
        <v>0</v>
      </c>
    </row>
    <row r="2644" spans="1:15" ht="14.25" customHeight="1">
      <c r="A2644" s="23">
        <v>2019</v>
      </c>
      <c r="B2644" s="23" t="s">
        <v>2367</v>
      </c>
      <c r="C2644" s="13" t="s">
        <v>1886</v>
      </c>
      <c r="D2644" s="13" t="s">
        <v>70</v>
      </c>
      <c r="E2644" s="13" t="s">
        <v>206</v>
      </c>
      <c r="F2644" s="24" t="s">
        <v>2634</v>
      </c>
      <c r="G2644" s="13"/>
      <c r="H2644" s="13" t="s">
        <v>6</v>
      </c>
      <c r="I2644" s="34">
        <v>14</v>
      </c>
      <c r="J2644" s="34">
        <v>0</v>
      </c>
      <c r="K2644" s="34">
        <v>0</v>
      </c>
      <c r="L2644" s="34">
        <v>14</v>
      </c>
      <c r="M2644" s="24">
        <f t="shared" si="82"/>
        <v>0</v>
      </c>
      <c r="N2644" s="24">
        <f t="shared" si="83"/>
        <v>0</v>
      </c>
      <c r="O2644" s="34">
        <v>0</v>
      </c>
    </row>
    <row r="2645" spans="1:15" ht="14.25" customHeight="1">
      <c r="A2645" s="23">
        <v>2019</v>
      </c>
      <c r="B2645" s="23" t="s">
        <v>2367</v>
      </c>
      <c r="C2645" s="13" t="s">
        <v>1886</v>
      </c>
      <c r="D2645" s="13" t="s">
        <v>70</v>
      </c>
      <c r="E2645" s="13" t="s">
        <v>206</v>
      </c>
      <c r="F2645" s="24" t="s">
        <v>72</v>
      </c>
      <c r="G2645" s="13"/>
      <c r="H2645" s="13" t="s">
        <v>6</v>
      </c>
      <c r="I2645" s="34">
        <v>16</v>
      </c>
      <c r="J2645" s="34">
        <v>13</v>
      </c>
      <c r="K2645" s="34">
        <v>10</v>
      </c>
      <c r="L2645" s="34">
        <v>49</v>
      </c>
      <c r="M2645" s="24">
        <f t="shared" si="82"/>
        <v>0.8125</v>
      </c>
      <c r="N2645" s="24">
        <f t="shared" si="83"/>
        <v>0.76923076923076927</v>
      </c>
      <c r="O2645" s="34">
        <v>3</v>
      </c>
    </row>
    <row r="2646" spans="1:15" ht="14.25" customHeight="1">
      <c r="A2646" s="23">
        <v>2019</v>
      </c>
      <c r="B2646" s="23" t="s">
        <v>2367</v>
      </c>
      <c r="C2646" s="13" t="s">
        <v>1886</v>
      </c>
      <c r="D2646" s="13" t="s">
        <v>70</v>
      </c>
      <c r="E2646" s="13" t="s">
        <v>206</v>
      </c>
      <c r="F2646" s="24" t="s">
        <v>3883</v>
      </c>
      <c r="G2646" s="13"/>
      <c r="H2646" s="13" t="s">
        <v>6</v>
      </c>
      <c r="I2646" s="34">
        <v>30</v>
      </c>
      <c r="J2646" s="34">
        <v>0</v>
      </c>
      <c r="K2646" s="34">
        <v>0</v>
      </c>
      <c r="L2646" s="34">
        <v>32</v>
      </c>
      <c r="M2646" s="24">
        <f t="shared" si="82"/>
        <v>0</v>
      </c>
      <c r="N2646" s="24">
        <f t="shared" si="83"/>
        <v>0</v>
      </c>
      <c r="O2646" s="34">
        <v>0</v>
      </c>
    </row>
    <row r="2647" spans="1:15" ht="14.25" customHeight="1">
      <c r="A2647" s="23">
        <v>2019</v>
      </c>
      <c r="B2647" s="23" t="s">
        <v>2367</v>
      </c>
      <c r="C2647" s="13" t="s">
        <v>1886</v>
      </c>
      <c r="D2647" s="13" t="s">
        <v>70</v>
      </c>
      <c r="E2647" s="13" t="s">
        <v>206</v>
      </c>
      <c r="F2647" s="24" t="s">
        <v>73</v>
      </c>
      <c r="G2647" s="13"/>
      <c r="H2647" s="13" t="s">
        <v>6</v>
      </c>
      <c r="I2647" s="34">
        <v>6</v>
      </c>
      <c r="J2647" s="34">
        <v>3</v>
      </c>
      <c r="K2647" s="34">
        <v>3</v>
      </c>
      <c r="L2647" s="34">
        <v>20</v>
      </c>
      <c r="M2647" s="24">
        <f t="shared" si="82"/>
        <v>0.5</v>
      </c>
      <c r="N2647" s="24">
        <f t="shared" si="83"/>
        <v>1</v>
      </c>
      <c r="O2647" s="34">
        <v>13</v>
      </c>
    </row>
    <row r="2648" spans="1:15" ht="14.25" customHeight="1">
      <c r="A2648" s="23">
        <v>2019</v>
      </c>
      <c r="B2648" s="23" t="s">
        <v>2367</v>
      </c>
      <c r="C2648" s="13" t="s">
        <v>1886</v>
      </c>
      <c r="D2648" s="13" t="s">
        <v>70</v>
      </c>
      <c r="E2648" s="13" t="s">
        <v>206</v>
      </c>
      <c r="F2648" s="24" t="s">
        <v>74</v>
      </c>
      <c r="G2648" s="13"/>
      <c r="H2648" s="13" t="s">
        <v>6</v>
      </c>
      <c r="I2648" s="34">
        <v>12</v>
      </c>
      <c r="J2648" s="34">
        <v>10</v>
      </c>
      <c r="K2648" s="34">
        <v>7</v>
      </c>
      <c r="L2648" s="34">
        <v>31</v>
      </c>
      <c r="M2648" s="24">
        <f t="shared" si="82"/>
        <v>0.83333333333333337</v>
      </c>
      <c r="N2648" s="24">
        <f t="shared" si="83"/>
        <v>0.7</v>
      </c>
      <c r="O2648" s="34">
        <v>9</v>
      </c>
    </row>
    <row r="2649" spans="1:15" ht="14.25" customHeight="1">
      <c r="A2649" s="23">
        <v>2019</v>
      </c>
      <c r="B2649" s="23" t="s">
        <v>2367</v>
      </c>
      <c r="C2649" s="13" t="s">
        <v>1886</v>
      </c>
      <c r="D2649" s="13" t="s">
        <v>70</v>
      </c>
      <c r="E2649" s="13" t="s">
        <v>204</v>
      </c>
      <c r="F2649" s="24" t="s">
        <v>577</v>
      </c>
      <c r="G2649" s="13"/>
      <c r="H2649" s="13" t="s">
        <v>6</v>
      </c>
      <c r="I2649" s="34">
        <v>54</v>
      </c>
      <c r="J2649" s="34">
        <v>49</v>
      </c>
      <c r="K2649" s="34">
        <v>33</v>
      </c>
      <c r="L2649" s="34">
        <v>221</v>
      </c>
      <c r="M2649" s="24">
        <f t="shared" si="82"/>
        <v>0.90740740740740744</v>
      </c>
      <c r="N2649" s="24">
        <f t="shared" si="83"/>
        <v>0.67346938775510201</v>
      </c>
      <c r="O2649" s="34">
        <v>17</v>
      </c>
    </row>
    <row r="2650" spans="1:15" ht="14.25" customHeight="1">
      <c r="A2650" s="23">
        <v>2019</v>
      </c>
      <c r="B2650" s="23" t="s">
        <v>2367</v>
      </c>
      <c r="C2650" s="13" t="s">
        <v>1886</v>
      </c>
      <c r="D2650" s="13" t="s">
        <v>70</v>
      </c>
      <c r="E2650" s="13" t="s">
        <v>204</v>
      </c>
      <c r="F2650" s="24" t="s">
        <v>1466</v>
      </c>
      <c r="G2650" s="13"/>
      <c r="H2650" s="13" t="s">
        <v>6</v>
      </c>
      <c r="I2650" s="34">
        <v>75</v>
      </c>
      <c r="J2650" s="34">
        <v>50</v>
      </c>
      <c r="K2650" s="34">
        <v>35</v>
      </c>
      <c r="L2650" s="34">
        <v>301</v>
      </c>
      <c r="M2650" s="24">
        <f t="shared" si="82"/>
        <v>0.66666666666666663</v>
      </c>
      <c r="N2650" s="24">
        <f t="shared" si="83"/>
        <v>0.7</v>
      </c>
      <c r="O2650" s="34">
        <v>32</v>
      </c>
    </row>
    <row r="2651" spans="1:15" ht="14.25" customHeight="1">
      <c r="A2651" s="23">
        <v>2019</v>
      </c>
      <c r="B2651" s="23" t="s">
        <v>2367</v>
      </c>
      <c r="C2651" s="13" t="s">
        <v>1886</v>
      </c>
      <c r="D2651" s="13" t="s">
        <v>70</v>
      </c>
      <c r="E2651" s="13" t="s">
        <v>204</v>
      </c>
      <c r="F2651" s="24" t="s">
        <v>1469</v>
      </c>
      <c r="G2651" s="13"/>
      <c r="H2651" s="13" t="s">
        <v>6</v>
      </c>
      <c r="I2651" s="34">
        <v>34</v>
      </c>
      <c r="J2651" s="34">
        <v>29</v>
      </c>
      <c r="K2651" s="34">
        <v>19</v>
      </c>
      <c r="L2651" s="34">
        <v>135</v>
      </c>
      <c r="M2651" s="24">
        <f t="shared" si="82"/>
        <v>0.8529411764705882</v>
      </c>
      <c r="N2651" s="24">
        <f t="shared" si="83"/>
        <v>0.65517241379310343</v>
      </c>
      <c r="O2651" s="34">
        <v>16</v>
      </c>
    </row>
    <row r="2652" spans="1:15" ht="14.25" customHeight="1">
      <c r="A2652" s="23">
        <v>2019</v>
      </c>
      <c r="B2652" s="23" t="s">
        <v>2367</v>
      </c>
      <c r="C2652" s="13" t="s">
        <v>1886</v>
      </c>
      <c r="D2652" s="13" t="s">
        <v>70</v>
      </c>
      <c r="E2652" s="13" t="s">
        <v>204</v>
      </c>
      <c r="F2652" s="24" t="s">
        <v>1478</v>
      </c>
      <c r="G2652" s="13"/>
      <c r="H2652" s="13" t="s">
        <v>6</v>
      </c>
      <c r="I2652" s="34">
        <v>32</v>
      </c>
      <c r="J2652" s="34">
        <v>27</v>
      </c>
      <c r="K2652" s="34">
        <v>14</v>
      </c>
      <c r="L2652" s="34">
        <v>139</v>
      </c>
      <c r="M2652" s="24">
        <f t="shared" si="82"/>
        <v>0.84375</v>
      </c>
      <c r="N2652" s="24">
        <f t="shared" si="83"/>
        <v>0.51851851851851849</v>
      </c>
      <c r="O2652" s="34">
        <v>18</v>
      </c>
    </row>
    <row r="2653" spans="1:15" ht="14.25" customHeight="1">
      <c r="A2653" s="23">
        <v>2019</v>
      </c>
      <c r="B2653" s="23" t="s">
        <v>2367</v>
      </c>
      <c r="C2653" s="13" t="s">
        <v>1886</v>
      </c>
      <c r="D2653" s="13" t="s">
        <v>76</v>
      </c>
      <c r="E2653" s="13" t="s">
        <v>207</v>
      </c>
      <c r="F2653" s="24" t="s">
        <v>5697</v>
      </c>
      <c r="G2653" s="13"/>
      <c r="H2653" s="13" t="s">
        <v>6</v>
      </c>
      <c r="I2653" s="34">
        <v>21</v>
      </c>
      <c r="J2653" s="34">
        <v>6</v>
      </c>
      <c r="K2653" s="34">
        <v>4</v>
      </c>
      <c r="L2653" s="34">
        <v>5</v>
      </c>
      <c r="M2653" s="24">
        <f t="shared" si="82"/>
        <v>0.2857142857142857</v>
      </c>
      <c r="N2653" s="24">
        <f t="shared" si="83"/>
        <v>0.66666666666666663</v>
      </c>
      <c r="O2653" s="34">
        <v>0</v>
      </c>
    </row>
    <row r="2654" spans="1:15" ht="14.25" customHeight="1">
      <c r="A2654" s="23">
        <v>2019</v>
      </c>
      <c r="B2654" s="23" t="s">
        <v>2367</v>
      </c>
      <c r="C2654" s="13" t="s">
        <v>1886</v>
      </c>
      <c r="D2654" s="13" t="s">
        <v>76</v>
      </c>
      <c r="E2654" s="13" t="s">
        <v>205</v>
      </c>
      <c r="F2654" s="24" t="s">
        <v>78</v>
      </c>
      <c r="G2654" s="13"/>
      <c r="H2654" s="13" t="s">
        <v>6</v>
      </c>
      <c r="I2654" s="34">
        <v>0</v>
      </c>
      <c r="J2654" s="34">
        <v>0</v>
      </c>
      <c r="K2654" s="34">
        <v>0</v>
      </c>
      <c r="L2654" s="34">
        <v>32</v>
      </c>
      <c r="M2654" s="24">
        <f t="shared" si="82"/>
        <v>0</v>
      </c>
      <c r="N2654" s="24">
        <f t="shared" si="83"/>
        <v>0</v>
      </c>
      <c r="O2654" s="34">
        <v>1</v>
      </c>
    </row>
    <row r="2655" spans="1:15" ht="14.25" customHeight="1">
      <c r="A2655" s="23">
        <v>2019</v>
      </c>
      <c r="B2655" s="23" t="s">
        <v>2367</v>
      </c>
      <c r="C2655" s="13" t="s">
        <v>1886</v>
      </c>
      <c r="D2655" s="13" t="s">
        <v>76</v>
      </c>
      <c r="E2655" s="13" t="s">
        <v>206</v>
      </c>
      <c r="F2655" s="24" t="s">
        <v>80</v>
      </c>
      <c r="G2655" s="13"/>
      <c r="H2655" s="13" t="s">
        <v>6</v>
      </c>
      <c r="I2655" s="34">
        <v>0</v>
      </c>
      <c r="J2655" s="34">
        <v>0</v>
      </c>
      <c r="K2655" s="34">
        <v>0</v>
      </c>
      <c r="L2655" s="34">
        <v>24</v>
      </c>
      <c r="M2655" s="24">
        <f t="shared" si="82"/>
        <v>0</v>
      </c>
      <c r="N2655" s="24">
        <f t="shared" si="83"/>
        <v>0</v>
      </c>
      <c r="O2655" s="34">
        <v>0</v>
      </c>
    </row>
    <row r="2656" spans="1:15" ht="14.25" customHeight="1">
      <c r="A2656" s="23">
        <v>2019</v>
      </c>
      <c r="B2656" s="23" t="s">
        <v>2367</v>
      </c>
      <c r="C2656" s="13" t="s">
        <v>1886</v>
      </c>
      <c r="D2656" s="13" t="s">
        <v>76</v>
      </c>
      <c r="E2656" s="13" t="s">
        <v>206</v>
      </c>
      <c r="F2656" s="24" t="s">
        <v>81</v>
      </c>
      <c r="G2656" s="13"/>
      <c r="H2656" s="13" t="s">
        <v>6</v>
      </c>
      <c r="I2656" s="34">
        <v>0</v>
      </c>
      <c r="J2656" s="34">
        <v>0</v>
      </c>
      <c r="K2656" s="34">
        <v>0</v>
      </c>
      <c r="L2656" s="34">
        <v>10</v>
      </c>
      <c r="M2656" s="24">
        <f t="shared" si="82"/>
        <v>0</v>
      </c>
      <c r="N2656" s="24">
        <f t="shared" si="83"/>
        <v>0</v>
      </c>
      <c r="O2656" s="34">
        <v>6</v>
      </c>
    </row>
    <row r="2657" spans="1:15" ht="14.25" customHeight="1">
      <c r="A2657" s="23">
        <v>2019</v>
      </c>
      <c r="B2657" s="23" t="s">
        <v>2367</v>
      </c>
      <c r="C2657" s="13" t="s">
        <v>1886</v>
      </c>
      <c r="D2657" s="13" t="s">
        <v>76</v>
      </c>
      <c r="E2657" s="13" t="s">
        <v>206</v>
      </c>
      <c r="F2657" s="24" t="s">
        <v>82</v>
      </c>
      <c r="G2657" s="13"/>
      <c r="H2657" s="13" t="s">
        <v>6</v>
      </c>
      <c r="I2657" s="34">
        <v>14</v>
      </c>
      <c r="J2657" s="34">
        <v>13</v>
      </c>
      <c r="K2657" s="34">
        <v>8</v>
      </c>
      <c r="L2657" s="34">
        <v>52</v>
      </c>
      <c r="M2657" s="24">
        <f t="shared" si="82"/>
        <v>0.9285714285714286</v>
      </c>
      <c r="N2657" s="24">
        <f t="shared" si="83"/>
        <v>0.61538461538461542</v>
      </c>
      <c r="O2657" s="34">
        <v>9</v>
      </c>
    </row>
    <row r="2658" spans="1:15" ht="14.25" customHeight="1">
      <c r="A2658" s="23">
        <v>2019</v>
      </c>
      <c r="B2658" s="23" t="s">
        <v>2367</v>
      </c>
      <c r="C2658" s="13" t="s">
        <v>1886</v>
      </c>
      <c r="D2658" s="13" t="s">
        <v>76</v>
      </c>
      <c r="E2658" s="13" t="s">
        <v>206</v>
      </c>
      <c r="F2658" s="24" t="s">
        <v>3918</v>
      </c>
      <c r="G2658" s="13"/>
      <c r="H2658" s="13" t="s">
        <v>6</v>
      </c>
      <c r="I2658" s="34">
        <v>5</v>
      </c>
      <c r="J2658" s="34">
        <v>4</v>
      </c>
      <c r="K2658" s="34">
        <v>1</v>
      </c>
      <c r="L2658" s="34">
        <v>1</v>
      </c>
      <c r="M2658" s="24">
        <f t="shared" si="82"/>
        <v>0.8</v>
      </c>
      <c r="N2658" s="24">
        <f t="shared" si="83"/>
        <v>0.25</v>
      </c>
      <c r="O2658" s="34">
        <v>0</v>
      </c>
    </row>
    <row r="2659" spans="1:15" ht="14.25" customHeight="1">
      <c r="A2659" s="23">
        <v>2019</v>
      </c>
      <c r="B2659" s="23" t="s">
        <v>2367</v>
      </c>
      <c r="C2659" s="13" t="s">
        <v>1886</v>
      </c>
      <c r="D2659" s="13" t="s">
        <v>76</v>
      </c>
      <c r="E2659" s="13" t="s">
        <v>204</v>
      </c>
      <c r="F2659" s="24" t="s">
        <v>2395</v>
      </c>
      <c r="G2659" s="13"/>
      <c r="H2659" s="13" t="s">
        <v>6</v>
      </c>
      <c r="I2659" s="34">
        <v>13</v>
      </c>
      <c r="J2659" s="34">
        <v>12</v>
      </c>
      <c r="K2659" s="34">
        <v>8</v>
      </c>
      <c r="L2659" s="34">
        <v>149</v>
      </c>
      <c r="M2659" s="24">
        <f t="shared" si="82"/>
        <v>0.92307692307692313</v>
      </c>
      <c r="N2659" s="24">
        <f t="shared" si="83"/>
        <v>0.66666666666666663</v>
      </c>
      <c r="O2659" s="34">
        <v>25</v>
      </c>
    </row>
    <row r="2660" spans="1:15" ht="14.25" customHeight="1">
      <c r="A2660" s="23">
        <v>2019</v>
      </c>
      <c r="B2660" s="23" t="s">
        <v>2367</v>
      </c>
      <c r="C2660" s="13" t="s">
        <v>1886</v>
      </c>
      <c r="D2660" s="13" t="s">
        <v>76</v>
      </c>
      <c r="E2660" s="13" t="s">
        <v>204</v>
      </c>
      <c r="F2660" s="24" t="s">
        <v>1459</v>
      </c>
      <c r="G2660" s="13"/>
      <c r="H2660" s="13" t="s">
        <v>6</v>
      </c>
      <c r="I2660" s="34">
        <v>345</v>
      </c>
      <c r="J2660" s="34">
        <v>248</v>
      </c>
      <c r="K2660" s="34">
        <v>161</v>
      </c>
      <c r="L2660" s="34">
        <v>1678</v>
      </c>
      <c r="M2660" s="24">
        <f t="shared" si="82"/>
        <v>0.71884057971014492</v>
      </c>
      <c r="N2660" s="24">
        <f t="shared" si="83"/>
        <v>0.64919354838709675</v>
      </c>
      <c r="O2660" s="34">
        <v>155</v>
      </c>
    </row>
    <row r="2661" spans="1:15" ht="14.25" customHeight="1">
      <c r="A2661" s="23">
        <v>2019</v>
      </c>
      <c r="B2661" s="23" t="s">
        <v>2367</v>
      </c>
      <c r="C2661" s="13" t="s">
        <v>1886</v>
      </c>
      <c r="D2661" s="13" t="s">
        <v>76</v>
      </c>
      <c r="E2661" s="13" t="s">
        <v>204</v>
      </c>
      <c r="F2661" s="24" t="s">
        <v>2079</v>
      </c>
      <c r="G2661" s="13"/>
      <c r="H2661" s="13" t="s">
        <v>6</v>
      </c>
      <c r="I2661" s="34">
        <v>79</v>
      </c>
      <c r="J2661" s="34">
        <v>63</v>
      </c>
      <c r="K2661" s="34">
        <v>43</v>
      </c>
      <c r="L2661" s="34">
        <v>537</v>
      </c>
      <c r="M2661" s="24">
        <f t="shared" si="82"/>
        <v>0.79746835443037978</v>
      </c>
      <c r="N2661" s="24">
        <f t="shared" si="83"/>
        <v>0.68253968253968256</v>
      </c>
      <c r="O2661" s="34">
        <v>40</v>
      </c>
    </row>
    <row r="2662" spans="1:15" ht="14.25" customHeight="1">
      <c r="A2662" s="23">
        <v>2019</v>
      </c>
      <c r="B2662" s="23" t="s">
        <v>2367</v>
      </c>
      <c r="C2662" s="13" t="s">
        <v>1886</v>
      </c>
      <c r="D2662" s="13" t="s">
        <v>83</v>
      </c>
      <c r="E2662" s="13" t="s">
        <v>205</v>
      </c>
      <c r="F2662" s="24" t="s">
        <v>3884</v>
      </c>
      <c r="G2662" s="13"/>
      <c r="H2662" s="13" t="s">
        <v>6</v>
      </c>
      <c r="I2662" s="34">
        <v>24</v>
      </c>
      <c r="J2662" s="34">
        <v>21</v>
      </c>
      <c r="K2662" s="34">
        <v>9</v>
      </c>
      <c r="L2662" s="34">
        <v>26</v>
      </c>
      <c r="M2662" s="24">
        <f t="shared" si="82"/>
        <v>0.875</v>
      </c>
      <c r="N2662" s="24">
        <f t="shared" si="83"/>
        <v>0.42857142857142855</v>
      </c>
      <c r="O2662" s="34">
        <v>0</v>
      </c>
    </row>
    <row r="2663" spans="1:15" ht="14.25" customHeight="1">
      <c r="A2663" s="23">
        <v>2019</v>
      </c>
      <c r="B2663" s="23" t="s">
        <v>2367</v>
      </c>
      <c r="C2663" s="13" t="s">
        <v>1886</v>
      </c>
      <c r="D2663" s="13" t="s">
        <v>83</v>
      </c>
      <c r="E2663" s="13" t="s">
        <v>206</v>
      </c>
      <c r="F2663" s="24" t="s">
        <v>84</v>
      </c>
      <c r="G2663" s="13"/>
      <c r="H2663" s="13" t="s">
        <v>6</v>
      </c>
      <c r="I2663" s="34">
        <v>0</v>
      </c>
      <c r="J2663" s="34">
        <v>0</v>
      </c>
      <c r="K2663" s="34">
        <v>0</v>
      </c>
      <c r="L2663" s="34">
        <v>8</v>
      </c>
      <c r="M2663" s="24">
        <f t="shared" si="82"/>
        <v>0</v>
      </c>
      <c r="N2663" s="24">
        <f t="shared" si="83"/>
        <v>0</v>
      </c>
      <c r="O2663" s="34">
        <v>3</v>
      </c>
    </row>
    <row r="2664" spans="1:15" ht="14.25" customHeight="1">
      <c r="A2664" s="23">
        <v>2019</v>
      </c>
      <c r="B2664" s="23" t="s">
        <v>2367</v>
      </c>
      <c r="C2664" s="13" t="s">
        <v>1886</v>
      </c>
      <c r="D2664" s="13" t="s">
        <v>86</v>
      </c>
      <c r="E2664" s="13" t="s">
        <v>206</v>
      </c>
      <c r="F2664" s="24" t="s">
        <v>88</v>
      </c>
      <c r="G2664" s="13"/>
      <c r="H2664" s="13" t="s">
        <v>6</v>
      </c>
      <c r="I2664" s="34">
        <v>28</v>
      </c>
      <c r="J2664" s="34">
        <v>25</v>
      </c>
      <c r="K2664" s="34">
        <v>16</v>
      </c>
      <c r="L2664" s="34">
        <v>113</v>
      </c>
      <c r="M2664" s="24">
        <f t="shared" si="82"/>
        <v>0.8928571428571429</v>
      </c>
      <c r="N2664" s="24">
        <f t="shared" si="83"/>
        <v>0.64</v>
      </c>
      <c r="O2664" s="34">
        <v>28</v>
      </c>
    </row>
    <row r="2665" spans="1:15" ht="14.25" customHeight="1">
      <c r="A2665" s="23">
        <v>2019</v>
      </c>
      <c r="B2665" s="23" t="s">
        <v>2367</v>
      </c>
      <c r="C2665" s="13" t="s">
        <v>1886</v>
      </c>
      <c r="D2665" s="13" t="s">
        <v>86</v>
      </c>
      <c r="E2665" s="13" t="s">
        <v>204</v>
      </c>
      <c r="F2665" s="24" t="s">
        <v>984</v>
      </c>
      <c r="G2665" s="13"/>
      <c r="H2665" s="13" t="s">
        <v>203</v>
      </c>
      <c r="I2665" s="34">
        <v>0</v>
      </c>
      <c r="J2665" s="34">
        <v>0</v>
      </c>
      <c r="K2665" s="34">
        <v>0</v>
      </c>
      <c r="L2665" s="34">
        <v>52</v>
      </c>
      <c r="M2665" s="24">
        <f t="shared" si="82"/>
        <v>0</v>
      </c>
      <c r="N2665" s="24">
        <f t="shared" si="83"/>
        <v>0</v>
      </c>
      <c r="O2665" s="34">
        <v>13</v>
      </c>
    </row>
    <row r="2666" spans="1:15" ht="14.25" customHeight="1">
      <c r="A2666" s="23">
        <v>2019</v>
      </c>
      <c r="B2666" s="23" t="s">
        <v>2367</v>
      </c>
      <c r="C2666" s="13" t="s">
        <v>1886</v>
      </c>
      <c r="D2666" s="13" t="s">
        <v>86</v>
      </c>
      <c r="E2666" s="13" t="s">
        <v>204</v>
      </c>
      <c r="F2666" s="24" t="s">
        <v>2635</v>
      </c>
      <c r="G2666" s="13"/>
      <c r="H2666" s="13" t="s">
        <v>6</v>
      </c>
      <c r="I2666" s="34">
        <v>20</v>
      </c>
      <c r="J2666" s="34">
        <v>18</v>
      </c>
      <c r="K2666" s="34">
        <v>17</v>
      </c>
      <c r="L2666" s="34">
        <v>156</v>
      </c>
      <c r="M2666" s="24">
        <f t="shared" si="82"/>
        <v>0.9</v>
      </c>
      <c r="N2666" s="24">
        <f t="shared" si="83"/>
        <v>0.94444444444444442</v>
      </c>
      <c r="O2666" s="34">
        <v>11</v>
      </c>
    </row>
    <row r="2667" spans="1:15" ht="14.25" customHeight="1">
      <c r="A2667" s="23">
        <v>2019</v>
      </c>
      <c r="B2667" s="23" t="s">
        <v>2367</v>
      </c>
      <c r="C2667" s="13" t="s">
        <v>1886</v>
      </c>
      <c r="D2667" s="13" t="s">
        <v>86</v>
      </c>
      <c r="E2667" s="13" t="s">
        <v>204</v>
      </c>
      <c r="F2667" s="24" t="s">
        <v>101</v>
      </c>
      <c r="G2667" s="13"/>
      <c r="H2667" s="13" t="s">
        <v>6</v>
      </c>
      <c r="I2667" s="34">
        <v>2</v>
      </c>
      <c r="J2667" s="34">
        <v>2</v>
      </c>
      <c r="K2667" s="34">
        <v>2</v>
      </c>
      <c r="L2667" s="34">
        <v>13</v>
      </c>
      <c r="M2667" s="24">
        <f t="shared" si="82"/>
        <v>1</v>
      </c>
      <c r="N2667" s="24">
        <f t="shared" si="83"/>
        <v>1</v>
      </c>
      <c r="O2667" s="34">
        <v>1</v>
      </c>
    </row>
    <row r="2668" spans="1:15" ht="14.25" customHeight="1">
      <c r="A2668" s="23">
        <v>2019</v>
      </c>
      <c r="B2668" s="23" t="s">
        <v>2367</v>
      </c>
      <c r="C2668" s="13" t="s">
        <v>1886</v>
      </c>
      <c r="D2668" s="13" t="s">
        <v>89</v>
      </c>
      <c r="E2668" s="13" t="s">
        <v>205</v>
      </c>
      <c r="F2668" s="24" t="s">
        <v>90</v>
      </c>
      <c r="G2668" s="13"/>
      <c r="H2668" s="13" t="s">
        <v>6</v>
      </c>
      <c r="I2668" s="34">
        <v>15</v>
      </c>
      <c r="J2668" s="34">
        <v>15</v>
      </c>
      <c r="K2668" s="34">
        <v>12</v>
      </c>
      <c r="L2668" s="34">
        <v>28</v>
      </c>
      <c r="M2668" s="24">
        <f t="shared" si="82"/>
        <v>1</v>
      </c>
      <c r="N2668" s="24">
        <f t="shared" si="83"/>
        <v>0.8</v>
      </c>
      <c r="O2668" s="34">
        <v>11</v>
      </c>
    </row>
    <row r="2669" spans="1:15" ht="14.25" customHeight="1">
      <c r="A2669" s="23">
        <v>2019</v>
      </c>
      <c r="B2669" s="23" t="s">
        <v>2367</v>
      </c>
      <c r="C2669" s="13" t="s">
        <v>1886</v>
      </c>
      <c r="D2669" s="13" t="s">
        <v>89</v>
      </c>
      <c r="E2669" s="13" t="s">
        <v>205</v>
      </c>
      <c r="F2669" s="24" t="s">
        <v>91</v>
      </c>
      <c r="G2669" s="13"/>
      <c r="H2669" s="13" t="s">
        <v>6</v>
      </c>
      <c r="I2669" s="34">
        <v>0</v>
      </c>
      <c r="J2669" s="34">
        <v>0</v>
      </c>
      <c r="K2669" s="34">
        <v>0</v>
      </c>
      <c r="L2669" s="34">
        <v>8</v>
      </c>
      <c r="M2669" s="24">
        <f t="shared" si="82"/>
        <v>0</v>
      </c>
      <c r="N2669" s="24">
        <f t="shared" si="83"/>
        <v>0</v>
      </c>
      <c r="O2669" s="34">
        <v>0</v>
      </c>
    </row>
    <row r="2670" spans="1:15" ht="14.25" customHeight="1">
      <c r="A2670" s="23">
        <v>2019</v>
      </c>
      <c r="B2670" s="23" t="s">
        <v>2367</v>
      </c>
      <c r="C2670" s="13" t="s">
        <v>1886</v>
      </c>
      <c r="D2670" s="13" t="s">
        <v>89</v>
      </c>
      <c r="E2670" s="13" t="s">
        <v>205</v>
      </c>
      <c r="F2670" s="24" t="s">
        <v>3914</v>
      </c>
      <c r="G2670" s="13"/>
      <c r="H2670" s="13" t="s">
        <v>6</v>
      </c>
      <c r="I2670" s="34">
        <v>46</v>
      </c>
      <c r="J2670" s="34">
        <v>38</v>
      </c>
      <c r="K2670" s="34">
        <v>25</v>
      </c>
      <c r="L2670" s="34">
        <v>39</v>
      </c>
      <c r="M2670" s="24">
        <f t="shared" si="82"/>
        <v>0.82608695652173914</v>
      </c>
      <c r="N2670" s="24">
        <f t="shared" si="83"/>
        <v>0.65789473684210531</v>
      </c>
      <c r="O2670" s="34">
        <v>0</v>
      </c>
    </row>
    <row r="2671" spans="1:15" ht="14.25" customHeight="1">
      <c r="A2671" s="23">
        <v>2019</v>
      </c>
      <c r="B2671" s="23" t="s">
        <v>2367</v>
      </c>
      <c r="C2671" s="13" t="s">
        <v>1886</v>
      </c>
      <c r="D2671" s="13" t="s">
        <v>89</v>
      </c>
      <c r="E2671" s="13" t="s">
        <v>206</v>
      </c>
      <c r="F2671" s="24" t="s">
        <v>1920</v>
      </c>
      <c r="G2671" s="13"/>
      <c r="H2671" s="13" t="s">
        <v>6</v>
      </c>
      <c r="I2671" s="34">
        <v>0</v>
      </c>
      <c r="J2671" s="34">
        <v>0</v>
      </c>
      <c r="K2671" s="34">
        <v>0</v>
      </c>
      <c r="L2671" s="34">
        <v>17</v>
      </c>
      <c r="M2671" s="24">
        <f t="shared" si="82"/>
        <v>0</v>
      </c>
      <c r="N2671" s="24">
        <f t="shared" si="83"/>
        <v>0</v>
      </c>
      <c r="O2671" s="34">
        <v>0</v>
      </c>
    </row>
    <row r="2672" spans="1:15" ht="14.25" customHeight="1">
      <c r="A2672" s="23">
        <v>2019</v>
      </c>
      <c r="B2672" s="23" t="s">
        <v>2367</v>
      </c>
      <c r="C2672" s="13" t="s">
        <v>1886</v>
      </c>
      <c r="D2672" s="13" t="s">
        <v>89</v>
      </c>
      <c r="E2672" s="13" t="s">
        <v>206</v>
      </c>
      <c r="F2672" s="24" t="s">
        <v>1919</v>
      </c>
      <c r="G2672" s="13"/>
      <c r="H2672" s="13" t="s">
        <v>6</v>
      </c>
      <c r="I2672" s="34">
        <v>0</v>
      </c>
      <c r="J2672" s="34">
        <v>0</v>
      </c>
      <c r="K2672" s="34">
        <v>0</v>
      </c>
      <c r="L2672" s="34">
        <v>24</v>
      </c>
      <c r="M2672" s="24">
        <f t="shared" si="82"/>
        <v>0</v>
      </c>
      <c r="N2672" s="24">
        <f t="shared" si="83"/>
        <v>0</v>
      </c>
      <c r="O2672" s="34">
        <v>0</v>
      </c>
    </row>
    <row r="2673" spans="1:15" ht="14.25" customHeight="1">
      <c r="A2673" s="23">
        <v>2019</v>
      </c>
      <c r="B2673" s="23" t="s">
        <v>2367</v>
      </c>
      <c r="C2673" s="13" t="s">
        <v>1886</v>
      </c>
      <c r="D2673" s="13" t="s">
        <v>89</v>
      </c>
      <c r="E2673" s="13" t="s">
        <v>206</v>
      </c>
      <c r="F2673" s="24" t="s">
        <v>1921</v>
      </c>
      <c r="G2673" s="13"/>
      <c r="H2673" s="13" t="s">
        <v>6</v>
      </c>
      <c r="I2673" s="34">
        <v>0</v>
      </c>
      <c r="J2673" s="34">
        <v>0</v>
      </c>
      <c r="K2673" s="34">
        <v>0</v>
      </c>
      <c r="L2673" s="34">
        <v>35</v>
      </c>
      <c r="M2673" s="24">
        <f t="shared" si="82"/>
        <v>0</v>
      </c>
      <c r="N2673" s="24">
        <f t="shared" si="83"/>
        <v>0</v>
      </c>
      <c r="O2673" s="34">
        <v>0</v>
      </c>
    </row>
    <row r="2674" spans="1:15" ht="14.25" customHeight="1">
      <c r="A2674" s="23">
        <v>2019</v>
      </c>
      <c r="B2674" s="23" t="s">
        <v>2367</v>
      </c>
      <c r="C2674" s="13" t="s">
        <v>1886</v>
      </c>
      <c r="D2674" s="13" t="s">
        <v>89</v>
      </c>
      <c r="E2674" s="13" t="s">
        <v>206</v>
      </c>
      <c r="F2674" s="24" t="s">
        <v>2078</v>
      </c>
      <c r="G2674" s="13"/>
      <c r="H2674" s="13" t="s">
        <v>6</v>
      </c>
      <c r="I2674" s="34">
        <v>24</v>
      </c>
      <c r="J2674" s="34">
        <v>23</v>
      </c>
      <c r="K2674" s="34">
        <v>11</v>
      </c>
      <c r="L2674" s="34">
        <v>29</v>
      </c>
      <c r="M2674" s="24">
        <f t="shared" si="82"/>
        <v>0.95833333333333337</v>
      </c>
      <c r="N2674" s="24">
        <f t="shared" si="83"/>
        <v>0.47826086956521741</v>
      </c>
      <c r="O2674" s="34">
        <v>4</v>
      </c>
    </row>
    <row r="2675" spans="1:15" ht="14.25" customHeight="1">
      <c r="A2675" s="23">
        <v>2019</v>
      </c>
      <c r="B2675" s="23" t="s">
        <v>2367</v>
      </c>
      <c r="C2675" s="13" t="s">
        <v>1886</v>
      </c>
      <c r="D2675" s="13" t="s">
        <v>89</v>
      </c>
      <c r="E2675" s="13" t="s">
        <v>204</v>
      </c>
      <c r="F2675" s="24" t="s">
        <v>1465</v>
      </c>
      <c r="G2675" s="13"/>
      <c r="H2675" s="13" t="s">
        <v>6</v>
      </c>
      <c r="I2675" s="34">
        <v>48</v>
      </c>
      <c r="J2675" s="34">
        <v>43</v>
      </c>
      <c r="K2675" s="34">
        <v>36</v>
      </c>
      <c r="L2675" s="34">
        <v>402</v>
      </c>
      <c r="M2675" s="24">
        <f t="shared" si="82"/>
        <v>0.89583333333333337</v>
      </c>
      <c r="N2675" s="24">
        <f t="shared" si="83"/>
        <v>0.83720930232558144</v>
      </c>
      <c r="O2675" s="34">
        <v>34</v>
      </c>
    </row>
    <row r="2676" spans="1:15" ht="14.25" customHeight="1">
      <c r="A2676" s="23">
        <v>2019</v>
      </c>
      <c r="B2676" s="23" t="s">
        <v>2367</v>
      </c>
      <c r="C2676" s="13" t="s">
        <v>1886</v>
      </c>
      <c r="D2676" s="13" t="s">
        <v>94</v>
      </c>
      <c r="E2676" s="13" t="s">
        <v>207</v>
      </c>
      <c r="F2676" s="24" t="s">
        <v>99</v>
      </c>
      <c r="G2676" s="13"/>
      <c r="H2676" s="13" t="s">
        <v>6</v>
      </c>
      <c r="I2676" s="34">
        <v>17</v>
      </c>
      <c r="J2676" s="34">
        <v>14</v>
      </c>
      <c r="K2676" s="34">
        <v>4</v>
      </c>
      <c r="L2676" s="34">
        <v>11</v>
      </c>
      <c r="M2676" s="24">
        <f t="shared" si="82"/>
        <v>0.82352941176470584</v>
      </c>
      <c r="N2676" s="24">
        <f t="shared" si="83"/>
        <v>0.2857142857142857</v>
      </c>
      <c r="O2676" s="34">
        <v>2</v>
      </c>
    </row>
    <row r="2677" spans="1:15" ht="14.25" customHeight="1">
      <c r="A2677" s="23">
        <v>2019</v>
      </c>
      <c r="B2677" s="23" t="s">
        <v>2367</v>
      </c>
      <c r="C2677" s="13" t="s">
        <v>1886</v>
      </c>
      <c r="D2677" s="13" t="s">
        <v>94</v>
      </c>
      <c r="E2677" s="13" t="s">
        <v>206</v>
      </c>
      <c r="F2677" s="24" t="s">
        <v>96</v>
      </c>
      <c r="G2677" s="13"/>
      <c r="H2677" s="13" t="s">
        <v>6</v>
      </c>
      <c r="I2677" s="34">
        <v>15</v>
      </c>
      <c r="J2677" s="34">
        <v>13</v>
      </c>
      <c r="K2677" s="34">
        <v>9</v>
      </c>
      <c r="L2677" s="34">
        <v>52</v>
      </c>
      <c r="M2677" s="24">
        <f t="shared" si="82"/>
        <v>0.8666666666666667</v>
      </c>
      <c r="N2677" s="24">
        <f t="shared" si="83"/>
        <v>0.69230769230769229</v>
      </c>
      <c r="O2677" s="34">
        <v>9</v>
      </c>
    </row>
    <row r="2678" spans="1:15" ht="14.25" customHeight="1">
      <c r="A2678" s="23">
        <v>2019</v>
      </c>
      <c r="B2678" s="23" t="s">
        <v>2367</v>
      </c>
      <c r="C2678" s="13" t="s">
        <v>1886</v>
      </c>
      <c r="D2678" s="13" t="s">
        <v>94</v>
      </c>
      <c r="E2678" s="13" t="s">
        <v>206</v>
      </c>
      <c r="F2678" s="24" t="s">
        <v>97</v>
      </c>
      <c r="G2678" s="13"/>
      <c r="H2678" s="13" t="s">
        <v>6</v>
      </c>
      <c r="I2678" s="34">
        <v>14</v>
      </c>
      <c r="J2678" s="34">
        <v>11</v>
      </c>
      <c r="K2678" s="34">
        <v>5</v>
      </c>
      <c r="L2678" s="34">
        <v>68</v>
      </c>
      <c r="M2678" s="24">
        <f t="shared" si="82"/>
        <v>0.7857142857142857</v>
      </c>
      <c r="N2678" s="24">
        <f t="shared" si="83"/>
        <v>0.45454545454545453</v>
      </c>
      <c r="O2678" s="34">
        <v>12</v>
      </c>
    </row>
    <row r="2679" spans="1:15" ht="14.25" customHeight="1">
      <c r="A2679" s="23">
        <v>2019</v>
      </c>
      <c r="B2679" s="23" t="s">
        <v>2367</v>
      </c>
      <c r="C2679" s="13" t="s">
        <v>1886</v>
      </c>
      <c r="D2679" s="13" t="s">
        <v>94</v>
      </c>
      <c r="E2679" s="13" t="s">
        <v>206</v>
      </c>
      <c r="F2679" s="24" t="s">
        <v>98</v>
      </c>
      <c r="G2679" s="13"/>
      <c r="H2679" s="13" t="s">
        <v>6</v>
      </c>
      <c r="I2679" s="34">
        <v>14</v>
      </c>
      <c r="J2679" s="34">
        <v>14</v>
      </c>
      <c r="K2679" s="34">
        <v>12</v>
      </c>
      <c r="L2679" s="34">
        <v>62</v>
      </c>
      <c r="M2679" s="24">
        <f t="shared" si="82"/>
        <v>1</v>
      </c>
      <c r="N2679" s="24">
        <f t="shared" si="83"/>
        <v>0.8571428571428571</v>
      </c>
      <c r="O2679" s="34">
        <v>14</v>
      </c>
    </row>
    <row r="2680" spans="1:15" ht="14.25" customHeight="1">
      <c r="A2680" s="23">
        <v>2019</v>
      </c>
      <c r="B2680" s="23" t="s">
        <v>2367</v>
      </c>
      <c r="C2680" s="13" t="s">
        <v>1886</v>
      </c>
      <c r="D2680" s="13" t="s">
        <v>94</v>
      </c>
      <c r="E2680" s="13" t="s">
        <v>204</v>
      </c>
      <c r="F2680" s="24" t="s">
        <v>1463</v>
      </c>
      <c r="G2680" s="13"/>
      <c r="H2680" s="13" t="s">
        <v>6</v>
      </c>
      <c r="I2680" s="34">
        <v>24</v>
      </c>
      <c r="J2680" s="34">
        <v>21</v>
      </c>
      <c r="K2680" s="34">
        <v>8</v>
      </c>
      <c r="L2680" s="34">
        <v>215</v>
      </c>
      <c r="M2680" s="24">
        <f t="shared" si="82"/>
        <v>0.875</v>
      </c>
      <c r="N2680" s="24">
        <f t="shared" si="83"/>
        <v>0.38095238095238093</v>
      </c>
      <c r="O2680" s="34">
        <v>17</v>
      </c>
    </row>
    <row r="2681" spans="1:15" ht="14.25" customHeight="1">
      <c r="A2681" s="23">
        <v>2019</v>
      </c>
      <c r="B2681" s="23" t="s">
        <v>2367</v>
      </c>
      <c r="C2681" s="13" t="s">
        <v>1886</v>
      </c>
      <c r="D2681" s="13" t="s">
        <v>100</v>
      </c>
      <c r="E2681" s="13" t="s">
        <v>207</v>
      </c>
      <c r="F2681" s="24" t="s">
        <v>103</v>
      </c>
      <c r="G2681" s="13"/>
      <c r="H2681" s="13" t="s">
        <v>6</v>
      </c>
      <c r="I2681" s="34">
        <v>12</v>
      </c>
      <c r="J2681" s="34">
        <v>11</v>
      </c>
      <c r="K2681" s="34">
        <v>8</v>
      </c>
      <c r="L2681" s="34">
        <v>14</v>
      </c>
      <c r="M2681" s="24">
        <f t="shared" si="82"/>
        <v>0.91666666666666663</v>
      </c>
      <c r="N2681" s="24">
        <f t="shared" si="83"/>
        <v>0.72727272727272729</v>
      </c>
      <c r="O2681" s="34">
        <v>1</v>
      </c>
    </row>
    <row r="2682" spans="1:15" ht="14.25" customHeight="1">
      <c r="A2682" s="23">
        <v>2019</v>
      </c>
      <c r="B2682" s="23" t="s">
        <v>2367</v>
      </c>
      <c r="C2682" s="13" t="s">
        <v>1886</v>
      </c>
      <c r="D2682" s="13" t="s">
        <v>100</v>
      </c>
      <c r="E2682" s="13" t="s">
        <v>206</v>
      </c>
      <c r="F2682" s="24" t="s">
        <v>102</v>
      </c>
      <c r="G2682" s="13"/>
      <c r="H2682" s="13" t="s">
        <v>6</v>
      </c>
      <c r="I2682" s="34">
        <v>13</v>
      </c>
      <c r="J2682" s="34">
        <v>12</v>
      </c>
      <c r="K2682" s="34">
        <v>9</v>
      </c>
      <c r="L2682" s="34">
        <v>34</v>
      </c>
      <c r="M2682" s="24">
        <f t="shared" si="82"/>
        <v>0.92307692307692313</v>
      </c>
      <c r="N2682" s="24">
        <f t="shared" si="83"/>
        <v>0.75</v>
      </c>
      <c r="O2682" s="34">
        <v>14</v>
      </c>
    </row>
    <row r="2683" spans="1:15" ht="14.25" customHeight="1">
      <c r="A2683" s="23">
        <v>2019</v>
      </c>
      <c r="B2683" s="23" t="s">
        <v>2367</v>
      </c>
      <c r="C2683" s="13" t="s">
        <v>1886</v>
      </c>
      <c r="D2683" s="13" t="s">
        <v>100</v>
      </c>
      <c r="E2683" s="13" t="s">
        <v>204</v>
      </c>
      <c r="F2683" s="24" t="s">
        <v>1468</v>
      </c>
      <c r="G2683" s="13"/>
      <c r="H2683" s="13" t="s">
        <v>6</v>
      </c>
      <c r="I2683" s="34">
        <v>33</v>
      </c>
      <c r="J2683" s="34">
        <v>25</v>
      </c>
      <c r="K2683" s="34">
        <v>16</v>
      </c>
      <c r="L2683" s="34">
        <v>119</v>
      </c>
      <c r="M2683" s="24">
        <f t="shared" si="82"/>
        <v>0.75757575757575757</v>
      </c>
      <c r="N2683" s="24">
        <f t="shared" si="83"/>
        <v>0.64</v>
      </c>
      <c r="O2683" s="34">
        <v>11</v>
      </c>
    </row>
    <row r="2684" spans="1:15" ht="14.25" customHeight="1">
      <c r="A2684" s="23">
        <v>2019</v>
      </c>
      <c r="B2684" s="23" t="s">
        <v>2367</v>
      </c>
      <c r="C2684" s="13" t="s">
        <v>1886</v>
      </c>
      <c r="D2684" s="13" t="s">
        <v>104</v>
      </c>
      <c r="E2684" s="13" t="s">
        <v>207</v>
      </c>
      <c r="F2684" s="24" t="s">
        <v>119</v>
      </c>
      <c r="G2684" s="13"/>
      <c r="H2684" s="13" t="s">
        <v>6</v>
      </c>
      <c r="I2684" s="34">
        <v>30</v>
      </c>
      <c r="J2684" s="34">
        <v>21</v>
      </c>
      <c r="K2684" s="34">
        <v>2</v>
      </c>
      <c r="L2684" s="34">
        <v>53</v>
      </c>
      <c r="M2684" s="24">
        <f t="shared" si="82"/>
        <v>0.7</v>
      </c>
      <c r="N2684" s="24">
        <f t="shared" si="83"/>
        <v>9.5238095238095233E-2</v>
      </c>
      <c r="O2684" s="34">
        <v>6</v>
      </c>
    </row>
    <row r="2685" spans="1:15" ht="14.25" customHeight="1">
      <c r="A2685" s="23">
        <v>2019</v>
      </c>
      <c r="B2685" s="23" t="s">
        <v>2367</v>
      </c>
      <c r="C2685" s="13" t="s">
        <v>1886</v>
      </c>
      <c r="D2685" s="13" t="s">
        <v>104</v>
      </c>
      <c r="E2685" s="13" t="s">
        <v>205</v>
      </c>
      <c r="F2685" s="24" t="s">
        <v>106</v>
      </c>
      <c r="G2685" s="13"/>
      <c r="H2685" s="13" t="s">
        <v>6</v>
      </c>
      <c r="I2685" s="34">
        <v>43</v>
      </c>
      <c r="J2685" s="34">
        <v>38</v>
      </c>
      <c r="K2685" s="34">
        <v>32</v>
      </c>
      <c r="L2685" s="34">
        <v>66</v>
      </c>
      <c r="M2685" s="24">
        <f t="shared" si="82"/>
        <v>0.88372093023255816</v>
      </c>
      <c r="N2685" s="24">
        <f t="shared" si="83"/>
        <v>0.84210526315789469</v>
      </c>
      <c r="O2685" s="34">
        <v>34</v>
      </c>
    </row>
    <row r="2686" spans="1:15" ht="14.25" customHeight="1">
      <c r="A2686" s="23">
        <v>2019</v>
      </c>
      <c r="B2686" s="23" t="s">
        <v>2367</v>
      </c>
      <c r="C2686" s="13" t="s">
        <v>1886</v>
      </c>
      <c r="D2686" s="13" t="s">
        <v>104</v>
      </c>
      <c r="E2686" s="13" t="s">
        <v>205</v>
      </c>
      <c r="F2686" s="24" t="s">
        <v>107</v>
      </c>
      <c r="G2686" s="13"/>
      <c r="H2686" s="13" t="s">
        <v>6</v>
      </c>
      <c r="I2686" s="34">
        <v>24</v>
      </c>
      <c r="J2686" s="34">
        <v>23</v>
      </c>
      <c r="K2686" s="34">
        <v>16</v>
      </c>
      <c r="L2686" s="34">
        <v>43</v>
      </c>
      <c r="M2686" s="24">
        <f t="shared" si="82"/>
        <v>0.95833333333333337</v>
      </c>
      <c r="N2686" s="24">
        <f t="shared" si="83"/>
        <v>0.69565217391304346</v>
      </c>
      <c r="O2686" s="34">
        <v>17</v>
      </c>
    </row>
    <row r="2687" spans="1:15" ht="14.25" customHeight="1">
      <c r="A2687" s="23">
        <v>2019</v>
      </c>
      <c r="B2687" s="23" t="s">
        <v>2367</v>
      </c>
      <c r="C2687" s="13" t="s">
        <v>1886</v>
      </c>
      <c r="D2687" s="13" t="s">
        <v>104</v>
      </c>
      <c r="E2687" s="13" t="s">
        <v>205</v>
      </c>
      <c r="F2687" s="24" t="s">
        <v>108</v>
      </c>
      <c r="G2687" s="13"/>
      <c r="H2687" s="13" t="s">
        <v>6</v>
      </c>
      <c r="I2687" s="34">
        <v>59</v>
      </c>
      <c r="J2687" s="34">
        <v>45</v>
      </c>
      <c r="K2687" s="34">
        <v>42</v>
      </c>
      <c r="L2687" s="34">
        <v>87</v>
      </c>
      <c r="M2687" s="24">
        <f t="shared" si="82"/>
        <v>0.76271186440677963</v>
      </c>
      <c r="N2687" s="24">
        <f t="shared" si="83"/>
        <v>0.93333333333333335</v>
      </c>
      <c r="O2687" s="34">
        <v>39</v>
      </c>
    </row>
    <row r="2688" spans="1:15" ht="14.25" customHeight="1">
      <c r="A2688" s="23">
        <v>2019</v>
      </c>
      <c r="B2688" s="23" t="s">
        <v>2367</v>
      </c>
      <c r="C2688" s="13" t="s">
        <v>1886</v>
      </c>
      <c r="D2688" s="13" t="s">
        <v>104</v>
      </c>
      <c r="E2688" s="13" t="s">
        <v>205</v>
      </c>
      <c r="F2688" s="24" t="s">
        <v>2734</v>
      </c>
      <c r="G2688" s="13"/>
      <c r="H2688" s="13" t="s">
        <v>6</v>
      </c>
      <c r="I2688" s="34">
        <v>49</v>
      </c>
      <c r="J2688" s="34">
        <v>43</v>
      </c>
      <c r="K2688" s="34">
        <v>36</v>
      </c>
      <c r="L2688" s="34">
        <v>61</v>
      </c>
      <c r="M2688" s="24">
        <f t="shared" si="82"/>
        <v>0.87755102040816324</v>
      </c>
      <c r="N2688" s="24">
        <f t="shared" si="83"/>
        <v>0.83720930232558144</v>
      </c>
      <c r="O2688" s="34">
        <v>0</v>
      </c>
    </row>
    <row r="2689" spans="1:15" ht="14.25" customHeight="1">
      <c r="A2689" s="23">
        <v>2019</v>
      </c>
      <c r="B2689" s="23" t="s">
        <v>2367</v>
      </c>
      <c r="C2689" s="13" t="s">
        <v>1886</v>
      </c>
      <c r="D2689" s="13" t="s">
        <v>104</v>
      </c>
      <c r="E2689" s="13" t="s">
        <v>205</v>
      </c>
      <c r="F2689" s="24" t="s">
        <v>109</v>
      </c>
      <c r="G2689" s="13"/>
      <c r="H2689" s="13" t="s">
        <v>6</v>
      </c>
      <c r="I2689" s="34">
        <v>12</v>
      </c>
      <c r="J2689" s="34">
        <v>11</v>
      </c>
      <c r="K2689" s="34">
        <v>9</v>
      </c>
      <c r="L2689" s="34">
        <v>15</v>
      </c>
      <c r="M2689" s="24">
        <f t="shared" si="82"/>
        <v>0.91666666666666663</v>
      </c>
      <c r="N2689" s="24">
        <f t="shared" si="83"/>
        <v>0.81818181818181823</v>
      </c>
      <c r="O2689" s="34">
        <v>5</v>
      </c>
    </row>
    <row r="2690" spans="1:15" ht="14.25" customHeight="1">
      <c r="A2690" s="23">
        <v>2019</v>
      </c>
      <c r="B2690" s="23" t="s">
        <v>2367</v>
      </c>
      <c r="C2690" s="13" t="s">
        <v>1886</v>
      </c>
      <c r="D2690" s="13" t="s">
        <v>104</v>
      </c>
      <c r="E2690" s="13" t="s">
        <v>205</v>
      </c>
      <c r="F2690" s="24" t="s">
        <v>110</v>
      </c>
      <c r="G2690" s="13"/>
      <c r="H2690" s="13" t="s">
        <v>6</v>
      </c>
      <c r="I2690" s="34">
        <v>45</v>
      </c>
      <c r="J2690" s="34">
        <v>37</v>
      </c>
      <c r="K2690" s="34">
        <v>26</v>
      </c>
      <c r="L2690" s="34">
        <v>50</v>
      </c>
      <c r="M2690" s="24">
        <f t="shared" ref="M2690:M2753" si="84">+IFERROR(J2690/I2690,0)</f>
        <v>0.82222222222222219</v>
      </c>
      <c r="N2690" s="24">
        <f t="shared" ref="N2690:N2753" si="85">+IFERROR(K2690/J2690,0)</f>
        <v>0.70270270270270274</v>
      </c>
      <c r="O2690" s="34">
        <v>29</v>
      </c>
    </row>
    <row r="2691" spans="1:15" ht="14.25" customHeight="1">
      <c r="A2691" s="23">
        <v>2019</v>
      </c>
      <c r="B2691" s="23" t="s">
        <v>2367</v>
      </c>
      <c r="C2691" s="13" t="s">
        <v>1886</v>
      </c>
      <c r="D2691" s="13" t="s">
        <v>104</v>
      </c>
      <c r="E2691" s="13" t="s">
        <v>205</v>
      </c>
      <c r="F2691" s="24" t="s">
        <v>111</v>
      </c>
      <c r="G2691" s="13"/>
      <c r="H2691" s="13" t="s">
        <v>6</v>
      </c>
      <c r="I2691" s="34">
        <v>4</v>
      </c>
      <c r="J2691" s="34">
        <v>3</v>
      </c>
      <c r="K2691" s="34">
        <v>2</v>
      </c>
      <c r="L2691" s="34">
        <v>24</v>
      </c>
      <c r="M2691" s="24">
        <f t="shared" si="84"/>
        <v>0.75</v>
      </c>
      <c r="N2691" s="24">
        <f t="shared" si="85"/>
        <v>0.66666666666666663</v>
      </c>
      <c r="O2691" s="34">
        <v>6</v>
      </c>
    </row>
    <row r="2692" spans="1:15">
      <c r="A2692" s="23">
        <v>2019</v>
      </c>
      <c r="B2692" s="23" t="s">
        <v>2367</v>
      </c>
      <c r="C2692" s="13" t="s">
        <v>1886</v>
      </c>
      <c r="D2692" s="13" t="s">
        <v>104</v>
      </c>
      <c r="E2692" s="13" t="s">
        <v>206</v>
      </c>
      <c r="F2692" s="24" t="s">
        <v>112</v>
      </c>
      <c r="G2692" s="13"/>
      <c r="H2692" s="13" t="s">
        <v>6</v>
      </c>
      <c r="I2692" s="34">
        <v>79</v>
      </c>
      <c r="J2692" s="34">
        <v>37</v>
      </c>
      <c r="K2692" s="34">
        <v>31</v>
      </c>
      <c r="L2692" s="34">
        <v>90</v>
      </c>
      <c r="M2692" s="24">
        <f t="shared" si="84"/>
        <v>0.46835443037974683</v>
      </c>
      <c r="N2692" s="24">
        <f t="shared" si="85"/>
        <v>0.83783783783783783</v>
      </c>
      <c r="O2692" s="34">
        <v>19</v>
      </c>
    </row>
    <row r="2693" spans="1:15">
      <c r="A2693" s="23">
        <v>2019</v>
      </c>
      <c r="B2693" s="23" t="s">
        <v>2367</v>
      </c>
      <c r="C2693" s="13" t="s">
        <v>1886</v>
      </c>
      <c r="D2693" s="13" t="s">
        <v>104</v>
      </c>
      <c r="E2693" s="13" t="s">
        <v>206</v>
      </c>
      <c r="F2693" s="24" t="s">
        <v>113</v>
      </c>
      <c r="G2693" s="13"/>
      <c r="H2693" s="13" t="s">
        <v>6</v>
      </c>
      <c r="I2693" s="34">
        <v>14</v>
      </c>
      <c r="J2693" s="34">
        <v>14</v>
      </c>
      <c r="K2693" s="34">
        <v>9</v>
      </c>
      <c r="L2693" s="34">
        <v>29</v>
      </c>
      <c r="M2693" s="24">
        <f t="shared" si="84"/>
        <v>1</v>
      </c>
      <c r="N2693" s="24">
        <f t="shared" si="85"/>
        <v>0.6428571428571429</v>
      </c>
      <c r="O2693" s="34">
        <v>1</v>
      </c>
    </row>
    <row r="2694" spans="1:15">
      <c r="A2694" s="23">
        <v>2019</v>
      </c>
      <c r="B2694" s="23" t="s">
        <v>2367</v>
      </c>
      <c r="C2694" s="13" t="s">
        <v>1886</v>
      </c>
      <c r="D2694" s="13" t="s">
        <v>104</v>
      </c>
      <c r="E2694" s="13" t="s">
        <v>206</v>
      </c>
      <c r="F2694" s="24" t="s">
        <v>2732</v>
      </c>
      <c r="G2694" s="13"/>
      <c r="H2694" s="13" t="s">
        <v>6</v>
      </c>
      <c r="I2694" s="34">
        <v>22</v>
      </c>
      <c r="J2694" s="34">
        <v>16</v>
      </c>
      <c r="K2694" s="34">
        <v>14</v>
      </c>
      <c r="L2694" s="34">
        <v>23</v>
      </c>
      <c r="M2694" s="24">
        <f t="shared" si="84"/>
        <v>0.72727272727272729</v>
      </c>
      <c r="N2694" s="24">
        <f t="shared" si="85"/>
        <v>0.875</v>
      </c>
      <c r="O2694" s="34">
        <v>0</v>
      </c>
    </row>
    <row r="2695" spans="1:15">
      <c r="A2695" s="23">
        <v>2019</v>
      </c>
      <c r="B2695" s="23" t="s">
        <v>2367</v>
      </c>
      <c r="C2695" s="13" t="s">
        <v>1886</v>
      </c>
      <c r="D2695" s="13" t="s">
        <v>104</v>
      </c>
      <c r="E2695" s="13" t="s">
        <v>206</v>
      </c>
      <c r="F2695" s="24" t="s">
        <v>114</v>
      </c>
      <c r="G2695" s="13"/>
      <c r="H2695" s="13" t="s">
        <v>6</v>
      </c>
      <c r="I2695" s="34">
        <v>10</v>
      </c>
      <c r="J2695" s="34">
        <v>9</v>
      </c>
      <c r="K2695" s="34">
        <v>8</v>
      </c>
      <c r="L2695" s="34">
        <v>21</v>
      </c>
      <c r="M2695" s="24">
        <f t="shared" si="84"/>
        <v>0.9</v>
      </c>
      <c r="N2695" s="24">
        <f t="shared" si="85"/>
        <v>0.88888888888888884</v>
      </c>
      <c r="O2695" s="34">
        <v>2</v>
      </c>
    </row>
    <row r="2696" spans="1:15">
      <c r="A2696" s="23">
        <v>2019</v>
      </c>
      <c r="B2696" s="23" t="s">
        <v>2367</v>
      </c>
      <c r="C2696" s="13" t="s">
        <v>1886</v>
      </c>
      <c r="D2696" s="13" t="s">
        <v>104</v>
      </c>
      <c r="E2696" s="13" t="s">
        <v>206</v>
      </c>
      <c r="F2696" s="24" t="s">
        <v>115</v>
      </c>
      <c r="G2696" s="13"/>
      <c r="H2696" s="13" t="s">
        <v>6</v>
      </c>
      <c r="I2696" s="34">
        <v>35</v>
      </c>
      <c r="J2696" s="34">
        <v>32</v>
      </c>
      <c r="K2696" s="34">
        <v>24</v>
      </c>
      <c r="L2696" s="34">
        <v>84</v>
      </c>
      <c r="M2696" s="24">
        <f t="shared" si="84"/>
        <v>0.91428571428571426</v>
      </c>
      <c r="N2696" s="24">
        <f t="shared" si="85"/>
        <v>0.75</v>
      </c>
      <c r="O2696" s="34">
        <v>20</v>
      </c>
    </row>
    <row r="2697" spans="1:15">
      <c r="A2697" s="23">
        <v>2019</v>
      </c>
      <c r="B2697" s="23" t="s">
        <v>2367</v>
      </c>
      <c r="C2697" s="13" t="s">
        <v>1886</v>
      </c>
      <c r="D2697" s="13" t="s">
        <v>104</v>
      </c>
      <c r="E2697" s="13" t="s">
        <v>206</v>
      </c>
      <c r="F2697" s="24" t="s">
        <v>116</v>
      </c>
      <c r="G2697" s="13"/>
      <c r="H2697" s="13" t="s">
        <v>6</v>
      </c>
      <c r="I2697" s="34">
        <v>12</v>
      </c>
      <c r="J2697" s="34">
        <v>8</v>
      </c>
      <c r="K2697" s="34">
        <v>7</v>
      </c>
      <c r="L2697" s="34">
        <v>44</v>
      </c>
      <c r="M2697" s="24">
        <f t="shared" si="84"/>
        <v>0.66666666666666663</v>
      </c>
      <c r="N2697" s="24">
        <f t="shared" si="85"/>
        <v>0.875</v>
      </c>
      <c r="O2697" s="34">
        <v>8</v>
      </c>
    </row>
    <row r="2698" spans="1:15">
      <c r="A2698" s="23">
        <v>2019</v>
      </c>
      <c r="B2698" s="23" t="s">
        <v>2367</v>
      </c>
      <c r="C2698" s="13" t="s">
        <v>1886</v>
      </c>
      <c r="D2698" s="13" t="s">
        <v>104</v>
      </c>
      <c r="E2698" s="13" t="s">
        <v>206</v>
      </c>
      <c r="F2698" s="24" t="s">
        <v>117</v>
      </c>
      <c r="G2698" s="13"/>
      <c r="H2698" s="13" t="s">
        <v>6</v>
      </c>
      <c r="I2698" s="34">
        <v>8</v>
      </c>
      <c r="J2698" s="34">
        <v>7</v>
      </c>
      <c r="K2698" s="34">
        <v>4</v>
      </c>
      <c r="L2698" s="34">
        <v>31</v>
      </c>
      <c r="M2698" s="24">
        <f t="shared" si="84"/>
        <v>0.875</v>
      </c>
      <c r="N2698" s="24">
        <f t="shared" si="85"/>
        <v>0.5714285714285714</v>
      </c>
      <c r="O2698" s="34">
        <v>4</v>
      </c>
    </row>
    <row r="2699" spans="1:15">
      <c r="A2699" s="23">
        <v>2019</v>
      </c>
      <c r="B2699" s="23" t="s">
        <v>2367</v>
      </c>
      <c r="C2699" s="13" t="s">
        <v>1886</v>
      </c>
      <c r="D2699" s="13" t="s">
        <v>104</v>
      </c>
      <c r="E2699" s="13" t="s">
        <v>206</v>
      </c>
      <c r="F2699" s="24" t="s">
        <v>118</v>
      </c>
      <c r="G2699" s="13"/>
      <c r="H2699" s="13" t="s">
        <v>6</v>
      </c>
      <c r="I2699" s="34">
        <v>15</v>
      </c>
      <c r="J2699" s="34">
        <v>13</v>
      </c>
      <c r="K2699" s="34">
        <v>10</v>
      </c>
      <c r="L2699" s="34">
        <v>44</v>
      </c>
      <c r="M2699" s="24">
        <f t="shared" si="84"/>
        <v>0.8666666666666667</v>
      </c>
      <c r="N2699" s="24">
        <f t="shared" si="85"/>
        <v>0.76923076923076927</v>
      </c>
      <c r="O2699" s="34">
        <v>10</v>
      </c>
    </row>
    <row r="2700" spans="1:15">
      <c r="A2700" s="23">
        <v>2019</v>
      </c>
      <c r="B2700" s="23" t="s">
        <v>2367</v>
      </c>
      <c r="C2700" s="13" t="s">
        <v>1886</v>
      </c>
      <c r="D2700" s="13" t="s">
        <v>104</v>
      </c>
      <c r="E2700" s="13" t="s">
        <v>206</v>
      </c>
      <c r="F2700" s="24" t="s">
        <v>2730</v>
      </c>
      <c r="G2700" s="13"/>
      <c r="H2700" s="13" t="s">
        <v>6</v>
      </c>
      <c r="I2700" s="34">
        <v>5</v>
      </c>
      <c r="J2700" s="34">
        <v>3</v>
      </c>
      <c r="K2700" s="34">
        <v>0</v>
      </c>
      <c r="L2700" s="34">
        <v>0</v>
      </c>
      <c r="M2700" s="24">
        <f t="shared" si="84"/>
        <v>0.6</v>
      </c>
      <c r="N2700" s="24">
        <f t="shared" si="85"/>
        <v>0</v>
      </c>
      <c r="O2700" s="34">
        <v>0</v>
      </c>
    </row>
    <row r="2701" spans="1:15">
      <c r="A2701" s="23">
        <v>2019</v>
      </c>
      <c r="B2701" s="23" t="s">
        <v>2367</v>
      </c>
      <c r="C2701" s="13" t="s">
        <v>1886</v>
      </c>
      <c r="D2701" s="13" t="s">
        <v>104</v>
      </c>
      <c r="E2701" s="13" t="s">
        <v>204</v>
      </c>
      <c r="F2701" s="24" t="s">
        <v>1486</v>
      </c>
      <c r="G2701" s="13"/>
      <c r="H2701" s="13" t="s">
        <v>6</v>
      </c>
      <c r="I2701" s="34">
        <v>104</v>
      </c>
      <c r="J2701" s="34">
        <v>87</v>
      </c>
      <c r="K2701" s="34">
        <v>42</v>
      </c>
      <c r="L2701" s="34">
        <v>772</v>
      </c>
      <c r="M2701" s="24">
        <f t="shared" si="84"/>
        <v>0.83653846153846156</v>
      </c>
      <c r="N2701" s="24">
        <f t="shared" si="85"/>
        <v>0.48275862068965519</v>
      </c>
      <c r="O2701" s="34">
        <v>50</v>
      </c>
    </row>
    <row r="2702" spans="1:15">
      <c r="A2702" s="23">
        <v>2019</v>
      </c>
      <c r="B2702" s="23" t="s">
        <v>2367</v>
      </c>
      <c r="C2702" s="13" t="s">
        <v>1886</v>
      </c>
      <c r="D2702" s="13" t="s">
        <v>104</v>
      </c>
      <c r="E2702" s="13" t="s">
        <v>204</v>
      </c>
      <c r="F2702" s="24" t="s">
        <v>1470</v>
      </c>
      <c r="G2702" s="13"/>
      <c r="H2702" s="13" t="s">
        <v>6</v>
      </c>
      <c r="I2702" s="34">
        <v>100</v>
      </c>
      <c r="J2702" s="34">
        <v>84</v>
      </c>
      <c r="K2702" s="34">
        <v>42</v>
      </c>
      <c r="L2702" s="34">
        <v>443</v>
      </c>
      <c r="M2702" s="24">
        <f t="shared" si="84"/>
        <v>0.84</v>
      </c>
      <c r="N2702" s="24">
        <f t="shared" si="85"/>
        <v>0.5</v>
      </c>
      <c r="O2702" s="34">
        <v>22</v>
      </c>
    </row>
    <row r="2703" spans="1:15">
      <c r="A2703" s="23">
        <v>2019</v>
      </c>
      <c r="B2703" s="23" t="s">
        <v>2367</v>
      </c>
      <c r="C2703" s="13" t="s">
        <v>1886</v>
      </c>
      <c r="D2703" s="13" t="s">
        <v>104</v>
      </c>
      <c r="E2703" s="13" t="s">
        <v>204</v>
      </c>
      <c r="F2703" s="24" t="s">
        <v>1471</v>
      </c>
      <c r="G2703" s="13"/>
      <c r="H2703" s="13" t="s">
        <v>6</v>
      </c>
      <c r="I2703" s="34">
        <v>49</v>
      </c>
      <c r="J2703" s="34">
        <v>42</v>
      </c>
      <c r="K2703" s="34">
        <v>20</v>
      </c>
      <c r="L2703" s="34">
        <v>522</v>
      </c>
      <c r="M2703" s="24">
        <f t="shared" si="84"/>
        <v>0.8571428571428571</v>
      </c>
      <c r="N2703" s="24">
        <f t="shared" si="85"/>
        <v>0.47619047619047616</v>
      </c>
      <c r="O2703" s="34">
        <v>18</v>
      </c>
    </row>
    <row r="2704" spans="1:15">
      <c r="A2704" s="23">
        <v>2019</v>
      </c>
      <c r="B2704" s="23" t="s">
        <v>2367</v>
      </c>
      <c r="C2704" s="13" t="s">
        <v>1886</v>
      </c>
      <c r="D2704" s="13" t="s">
        <v>104</v>
      </c>
      <c r="E2704" s="13" t="s">
        <v>204</v>
      </c>
      <c r="F2704" s="24" t="s">
        <v>1472</v>
      </c>
      <c r="G2704" s="13"/>
      <c r="H2704" s="13" t="s">
        <v>6</v>
      </c>
      <c r="I2704" s="34">
        <v>275</v>
      </c>
      <c r="J2704" s="34">
        <v>228</v>
      </c>
      <c r="K2704" s="34">
        <v>83</v>
      </c>
      <c r="L2704" s="34">
        <v>1194</v>
      </c>
      <c r="M2704" s="24">
        <f t="shared" si="84"/>
        <v>0.8290909090909091</v>
      </c>
      <c r="N2704" s="24">
        <f t="shared" si="85"/>
        <v>0.36403508771929827</v>
      </c>
      <c r="O2704" s="34">
        <v>118</v>
      </c>
    </row>
    <row r="2705" spans="1:15">
      <c r="A2705" s="23">
        <v>2019</v>
      </c>
      <c r="B2705" s="23" t="s">
        <v>2367</v>
      </c>
      <c r="C2705" s="13" t="s">
        <v>1886</v>
      </c>
      <c r="D2705" s="13" t="s">
        <v>120</v>
      </c>
      <c r="E2705" s="13" t="s">
        <v>207</v>
      </c>
      <c r="F2705" s="24" t="s">
        <v>155</v>
      </c>
      <c r="G2705" s="13"/>
      <c r="H2705" s="13" t="s">
        <v>6</v>
      </c>
      <c r="I2705" s="34">
        <v>4</v>
      </c>
      <c r="J2705" s="34">
        <v>0</v>
      </c>
      <c r="K2705" s="34">
        <v>0</v>
      </c>
      <c r="L2705" s="34">
        <v>6</v>
      </c>
      <c r="M2705" s="24">
        <f t="shared" si="84"/>
        <v>0</v>
      </c>
      <c r="N2705" s="24">
        <f t="shared" si="85"/>
        <v>0</v>
      </c>
      <c r="O2705" s="34">
        <v>0</v>
      </c>
    </row>
    <row r="2706" spans="1:15">
      <c r="A2706" s="23">
        <v>2019</v>
      </c>
      <c r="B2706" s="23" t="s">
        <v>2367</v>
      </c>
      <c r="C2706" s="13" t="s">
        <v>1886</v>
      </c>
      <c r="D2706" s="13" t="s">
        <v>120</v>
      </c>
      <c r="E2706" s="13" t="s">
        <v>2704</v>
      </c>
      <c r="F2706" s="24" t="s">
        <v>121</v>
      </c>
      <c r="G2706" s="13"/>
      <c r="H2706" s="13" t="s">
        <v>6</v>
      </c>
      <c r="I2706" s="34">
        <v>0</v>
      </c>
      <c r="J2706" s="34">
        <v>0</v>
      </c>
      <c r="K2706" s="34">
        <v>0</v>
      </c>
      <c r="L2706" s="34">
        <v>18</v>
      </c>
      <c r="M2706" s="24">
        <f t="shared" si="84"/>
        <v>0</v>
      </c>
      <c r="N2706" s="24">
        <f t="shared" si="85"/>
        <v>0</v>
      </c>
      <c r="O2706" s="34">
        <v>0</v>
      </c>
    </row>
    <row r="2707" spans="1:15">
      <c r="A2707" s="23">
        <v>2019</v>
      </c>
      <c r="B2707" s="23" t="s">
        <v>2367</v>
      </c>
      <c r="C2707" s="13" t="s">
        <v>1886</v>
      </c>
      <c r="D2707" s="13" t="s">
        <v>120</v>
      </c>
      <c r="E2707" s="13" t="s">
        <v>2704</v>
      </c>
      <c r="F2707" s="24" t="s">
        <v>122</v>
      </c>
      <c r="G2707" s="13"/>
      <c r="H2707" s="13" t="s">
        <v>6</v>
      </c>
      <c r="I2707" s="34">
        <v>6</v>
      </c>
      <c r="J2707" s="34">
        <v>2</v>
      </c>
      <c r="K2707" s="34">
        <v>2</v>
      </c>
      <c r="L2707" s="34">
        <v>7</v>
      </c>
      <c r="M2707" s="24">
        <f t="shared" si="84"/>
        <v>0.33333333333333331</v>
      </c>
      <c r="N2707" s="24">
        <f t="shared" si="85"/>
        <v>1</v>
      </c>
      <c r="O2707" s="34">
        <v>2</v>
      </c>
    </row>
    <row r="2708" spans="1:15">
      <c r="A2708" s="23">
        <v>2019</v>
      </c>
      <c r="B2708" s="23" t="s">
        <v>2367</v>
      </c>
      <c r="C2708" s="13" t="s">
        <v>1886</v>
      </c>
      <c r="D2708" s="13" t="s">
        <v>120</v>
      </c>
      <c r="E2708" s="13" t="s">
        <v>2704</v>
      </c>
      <c r="F2708" s="24" t="s">
        <v>123</v>
      </c>
      <c r="G2708" s="13"/>
      <c r="H2708" s="13" t="s">
        <v>6</v>
      </c>
      <c r="I2708" s="34">
        <v>1</v>
      </c>
      <c r="J2708" s="34">
        <v>0</v>
      </c>
      <c r="K2708" s="34">
        <v>0</v>
      </c>
      <c r="L2708" s="34">
        <v>1</v>
      </c>
      <c r="M2708" s="24">
        <f t="shared" si="84"/>
        <v>0</v>
      </c>
      <c r="N2708" s="24">
        <f t="shared" si="85"/>
        <v>0</v>
      </c>
      <c r="O2708" s="34">
        <v>1</v>
      </c>
    </row>
    <row r="2709" spans="1:15">
      <c r="A2709" s="23">
        <v>2019</v>
      </c>
      <c r="B2709" s="23" t="s">
        <v>2367</v>
      </c>
      <c r="C2709" s="13" t="s">
        <v>1886</v>
      </c>
      <c r="D2709" s="13" t="s">
        <v>120</v>
      </c>
      <c r="E2709" s="13" t="s">
        <v>2704</v>
      </c>
      <c r="F2709" s="24" t="s">
        <v>1918</v>
      </c>
      <c r="G2709" s="13"/>
      <c r="H2709" s="13" t="s">
        <v>6</v>
      </c>
      <c r="I2709" s="34">
        <v>0</v>
      </c>
      <c r="J2709" s="34">
        <v>0</v>
      </c>
      <c r="K2709" s="34">
        <v>0</v>
      </c>
      <c r="L2709" s="34">
        <v>1</v>
      </c>
      <c r="M2709" s="24">
        <f t="shared" si="84"/>
        <v>0</v>
      </c>
      <c r="N2709" s="24">
        <f t="shared" si="85"/>
        <v>0</v>
      </c>
      <c r="O2709" s="34">
        <v>0</v>
      </c>
    </row>
    <row r="2710" spans="1:15">
      <c r="A2710" s="23">
        <v>2019</v>
      </c>
      <c r="B2710" s="23" t="s">
        <v>2367</v>
      </c>
      <c r="C2710" s="13" t="s">
        <v>1886</v>
      </c>
      <c r="D2710" s="13" t="s">
        <v>120</v>
      </c>
      <c r="E2710" s="13" t="s">
        <v>2704</v>
      </c>
      <c r="F2710" s="24" t="s">
        <v>124</v>
      </c>
      <c r="G2710" s="13"/>
      <c r="H2710" s="13" t="s">
        <v>6</v>
      </c>
      <c r="I2710" s="34">
        <v>79</v>
      </c>
      <c r="J2710" s="34">
        <v>9</v>
      </c>
      <c r="K2710" s="34">
        <v>6</v>
      </c>
      <c r="L2710" s="34">
        <v>22</v>
      </c>
      <c r="M2710" s="24">
        <f t="shared" si="84"/>
        <v>0.11392405063291139</v>
      </c>
      <c r="N2710" s="24">
        <f t="shared" si="85"/>
        <v>0.66666666666666663</v>
      </c>
      <c r="O2710" s="34">
        <v>4</v>
      </c>
    </row>
    <row r="2711" spans="1:15">
      <c r="A2711" s="23">
        <v>2019</v>
      </c>
      <c r="B2711" s="23" t="s">
        <v>2367</v>
      </c>
      <c r="C2711" s="13" t="s">
        <v>1886</v>
      </c>
      <c r="D2711" s="13" t="s">
        <v>120</v>
      </c>
      <c r="E2711" s="13" t="s">
        <v>2704</v>
      </c>
      <c r="F2711" s="24" t="s">
        <v>126</v>
      </c>
      <c r="G2711" s="13"/>
      <c r="H2711" s="13" t="s">
        <v>6</v>
      </c>
      <c r="I2711" s="34">
        <v>2</v>
      </c>
      <c r="J2711" s="34">
        <v>2</v>
      </c>
      <c r="K2711" s="34">
        <v>2</v>
      </c>
      <c r="L2711" s="34">
        <v>12</v>
      </c>
      <c r="M2711" s="24">
        <f t="shared" si="84"/>
        <v>1</v>
      </c>
      <c r="N2711" s="24">
        <f t="shared" si="85"/>
        <v>1</v>
      </c>
      <c r="O2711" s="34">
        <v>0</v>
      </c>
    </row>
    <row r="2712" spans="1:15">
      <c r="A2712" s="23">
        <v>2019</v>
      </c>
      <c r="B2712" s="23" t="s">
        <v>2367</v>
      </c>
      <c r="C2712" s="13" t="s">
        <v>1886</v>
      </c>
      <c r="D2712" s="13" t="s">
        <v>120</v>
      </c>
      <c r="E2712" s="13" t="s">
        <v>2704</v>
      </c>
      <c r="F2712" s="24" t="s">
        <v>128</v>
      </c>
      <c r="G2712" s="13"/>
      <c r="H2712" s="13" t="s">
        <v>6</v>
      </c>
      <c r="I2712" s="34">
        <v>4</v>
      </c>
      <c r="J2712" s="34">
        <v>2</v>
      </c>
      <c r="K2712" s="34">
        <v>1</v>
      </c>
      <c r="L2712" s="34">
        <v>3</v>
      </c>
      <c r="M2712" s="24">
        <f t="shared" si="84"/>
        <v>0.5</v>
      </c>
      <c r="N2712" s="24">
        <f t="shared" si="85"/>
        <v>0.5</v>
      </c>
      <c r="O2712" s="34">
        <v>1</v>
      </c>
    </row>
    <row r="2713" spans="1:15">
      <c r="A2713" s="23">
        <v>2019</v>
      </c>
      <c r="B2713" s="23" t="s">
        <v>2367</v>
      </c>
      <c r="C2713" s="13" t="s">
        <v>1886</v>
      </c>
      <c r="D2713" s="13" t="s">
        <v>120</v>
      </c>
      <c r="E2713" s="13" t="s">
        <v>2704</v>
      </c>
      <c r="F2713" s="24" t="s">
        <v>129</v>
      </c>
      <c r="G2713" s="13"/>
      <c r="H2713" s="13" t="s">
        <v>6</v>
      </c>
      <c r="I2713" s="34">
        <v>4</v>
      </c>
      <c r="J2713" s="34">
        <v>2</v>
      </c>
      <c r="K2713" s="34">
        <v>2</v>
      </c>
      <c r="L2713" s="34">
        <v>7</v>
      </c>
      <c r="M2713" s="24">
        <f t="shared" si="84"/>
        <v>0.5</v>
      </c>
      <c r="N2713" s="24">
        <f t="shared" si="85"/>
        <v>1</v>
      </c>
      <c r="O2713" s="34">
        <v>2</v>
      </c>
    </row>
    <row r="2714" spans="1:15">
      <c r="A2714" s="23">
        <v>2019</v>
      </c>
      <c r="B2714" s="23" t="s">
        <v>2367</v>
      </c>
      <c r="C2714" s="13" t="s">
        <v>1886</v>
      </c>
      <c r="D2714" s="13" t="s">
        <v>120</v>
      </c>
      <c r="E2714" s="13" t="s">
        <v>2704</v>
      </c>
      <c r="F2714" s="24" t="s">
        <v>130</v>
      </c>
      <c r="G2714" s="13"/>
      <c r="H2714" s="13" t="s">
        <v>6</v>
      </c>
      <c r="I2714" s="34">
        <v>22</v>
      </c>
      <c r="J2714" s="34">
        <v>3</v>
      </c>
      <c r="K2714" s="34">
        <v>2</v>
      </c>
      <c r="L2714" s="34">
        <v>6</v>
      </c>
      <c r="M2714" s="24">
        <f t="shared" si="84"/>
        <v>0.13636363636363635</v>
      </c>
      <c r="N2714" s="24">
        <f t="shared" si="85"/>
        <v>0.66666666666666663</v>
      </c>
      <c r="O2714" s="34">
        <v>1</v>
      </c>
    </row>
    <row r="2715" spans="1:15">
      <c r="A2715" s="23">
        <v>2019</v>
      </c>
      <c r="B2715" s="23" t="s">
        <v>2367</v>
      </c>
      <c r="C2715" s="13" t="s">
        <v>1886</v>
      </c>
      <c r="D2715" s="13" t="s">
        <v>120</v>
      </c>
      <c r="E2715" s="13" t="s">
        <v>2704</v>
      </c>
      <c r="F2715" s="24" t="s">
        <v>131</v>
      </c>
      <c r="G2715" s="13"/>
      <c r="H2715" s="13" t="s">
        <v>6</v>
      </c>
      <c r="I2715" s="34">
        <v>19</v>
      </c>
      <c r="J2715" s="34">
        <v>2</v>
      </c>
      <c r="K2715" s="34">
        <v>2</v>
      </c>
      <c r="L2715" s="34">
        <v>12</v>
      </c>
      <c r="M2715" s="24">
        <f t="shared" si="84"/>
        <v>0.10526315789473684</v>
      </c>
      <c r="N2715" s="24">
        <f t="shared" si="85"/>
        <v>1</v>
      </c>
      <c r="O2715" s="34">
        <v>3</v>
      </c>
    </row>
    <row r="2716" spans="1:15">
      <c r="A2716" s="23">
        <v>2019</v>
      </c>
      <c r="B2716" s="23" t="s">
        <v>2367</v>
      </c>
      <c r="C2716" s="13" t="s">
        <v>1886</v>
      </c>
      <c r="D2716" s="13" t="s">
        <v>120</v>
      </c>
      <c r="E2716" s="13" t="s">
        <v>2704</v>
      </c>
      <c r="F2716" s="24" t="s">
        <v>132</v>
      </c>
      <c r="G2716" s="13"/>
      <c r="H2716" s="13" t="s">
        <v>6</v>
      </c>
      <c r="I2716" s="34">
        <v>31</v>
      </c>
      <c r="J2716" s="34">
        <v>4</v>
      </c>
      <c r="K2716" s="34">
        <v>4</v>
      </c>
      <c r="L2716" s="34">
        <v>15</v>
      </c>
      <c r="M2716" s="24">
        <f t="shared" si="84"/>
        <v>0.12903225806451613</v>
      </c>
      <c r="N2716" s="24">
        <f t="shared" si="85"/>
        <v>1</v>
      </c>
      <c r="O2716" s="34">
        <v>4</v>
      </c>
    </row>
    <row r="2717" spans="1:15">
      <c r="A2717" s="23">
        <v>2019</v>
      </c>
      <c r="B2717" s="23" t="s">
        <v>2367</v>
      </c>
      <c r="C2717" s="13" t="s">
        <v>1886</v>
      </c>
      <c r="D2717" s="13" t="s">
        <v>120</v>
      </c>
      <c r="E2717" s="13" t="s">
        <v>2704</v>
      </c>
      <c r="F2717" s="24" t="s">
        <v>133</v>
      </c>
      <c r="G2717" s="13"/>
      <c r="H2717" s="13" t="s">
        <v>6</v>
      </c>
      <c r="I2717" s="34">
        <v>5</v>
      </c>
      <c r="J2717" s="34">
        <v>0</v>
      </c>
      <c r="K2717" s="34">
        <v>0</v>
      </c>
      <c r="L2717" s="34">
        <v>3</v>
      </c>
      <c r="M2717" s="24">
        <f t="shared" si="84"/>
        <v>0</v>
      </c>
      <c r="N2717" s="24">
        <f t="shared" si="85"/>
        <v>0</v>
      </c>
      <c r="O2717" s="34">
        <v>1</v>
      </c>
    </row>
    <row r="2718" spans="1:15">
      <c r="A2718" s="23">
        <v>2019</v>
      </c>
      <c r="B2718" s="23" t="s">
        <v>2367</v>
      </c>
      <c r="C2718" s="13" t="s">
        <v>1886</v>
      </c>
      <c r="D2718" s="13" t="s">
        <v>120</v>
      </c>
      <c r="E2718" s="13" t="s">
        <v>2704</v>
      </c>
      <c r="F2718" s="24" t="s">
        <v>134</v>
      </c>
      <c r="G2718" s="13"/>
      <c r="H2718" s="13" t="s">
        <v>6</v>
      </c>
      <c r="I2718" s="34">
        <v>2</v>
      </c>
      <c r="J2718" s="34">
        <v>1</v>
      </c>
      <c r="K2718" s="34">
        <v>1</v>
      </c>
      <c r="L2718" s="34">
        <v>2</v>
      </c>
      <c r="M2718" s="24">
        <f t="shared" si="84"/>
        <v>0.5</v>
      </c>
      <c r="N2718" s="24">
        <f t="shared" si="85"/>
        <v>1</v>
      </c>
      <c r="O2718" s="34">
        <v>0</v>
      </c>
    </row>
    <row r="2719" spans="1:15">
      <c r="A2719" s="23">
        <v>2019</v>
      </c>
      <c r="B2719" s="23" t="s">
        <v>2367</v>
      </c>
      <c r="C2719" s="13" t="s">
        <v>1886</v>
      </c>
      <c r="D2719" s="13" t="s">
        <v>120</v>
      </c>
      <c r="E2719" s="13" t="s">
        <v>2704</v>
      </c>
      <c r="F2719" s="24" t="s">
        <v>135</v>
      </c>
      <c r="G2719" s="13"/>
      <c r="H2719" s="13" t="s">
        <v>6</v>
      </c>
      <c r="I2719" s="34">
        <v>24</v>
      </c>
      <c r="J2719" s="34">
        <v>4</v>
      </c>
      <c r="K2719" s="34">
        <v>4</v>
      </c>
      <c r="L2719" s="34">
        <v>11</v>
      </c>
      <c r="M2719" s="24">
        <f t="shared" si="84"/>
        <v>0.16666666666666666</v>
      </c>
      <c r="N2719" s="24">
        <f t="shared" si="85"/>
        <v>1</v>
      </c>
      <c r="O2719" s="34">
        <v>2</v>
      </c>
    </row>
    <row r="2720" spans="1:15">
      <c r="A2720" s="23">
        <v>2019</v>
      </c>
      <c r="B2720" s="23" t="s">
        <v>2367</v>
      </c>
      <c r="C2720" s="13" t="s">
        <v>1886</v>
      </c>
      <c r="D2720" s="13" t="s">
        <v>120</v>
      </c>
      <c r="E2720" s="13" t="s">
        <v>2704</v>
      </c>
      <c r="F2720" s="24" t="s">
        <v>136</v>
      </c>
      <c r="G2720" s="13"/>
      <c r="H2720" s="13" t="s">
        <v>6</v>
      </c>
      <c r="I2720" s="34">
        <v>11</v>
      </c>
      <c r="J2720" s="34">
        <v>6</v>
      </c>
      <c r="K2720" s="34">
        <v>3</v>
      </c>
      <c r="L2720" s="34">
        <v>10</v>
      </c>
      <c r="M2720" s="24">
        <f t="shared" si="84"/>
        <v>0.54545454545454541</v>
      </c>
      <c r="N2720" s="24">
        <f t="shared" si="85"/>
        <v>0.5</v>
      </c>
      <c r="O2720" s="34">
        <v>3</v>
      </c>
    </row>
    <row r="2721" spans="1:15">
      <c r="A2721" s="23">
        <v>2019</v>
      </c>
      <c r="B2721" s="23" t="s">
        <v>2367</v>
      </c>
      <c r="C2721" s="13" t="s">
        <v>1886</v>
      </c>
      <c r="D2721" s="13" t="s">
        <v>120</v>
      </c>
      <c r="E2721" s="13" t="s">
        <v>2704</v>
      </c>
      <c r="F2721" s="24" t="s">
        <v>137</v>
      </c>
      <c r="G2721" s="13"/>
      <c r="H2721" s="13" t="s">
        <v>6</v>
      </c>
      <c r="I2721" s="34">
        <v>160</v>
      </c>
      <c r="J2721" s="34">
        <v>10</v>
      </c>
      <c r="K2721" s="34">
        <v>7</v>
      </c>
      <c r="L2721" s="34">
        <v>27</v>
      </c>
      <c r="M2721" s="24">
        <f t="shared" si="84"/>
        <v>6.25E-2</v>
      </c>
      <c r="N2721" s="24">
        <f t="shared" si="85"/>
        <v>0.7</v>
      </c>
      <c r="O2721" s="34">
        <v>7</v>
      </c>
    </row>
    <row r="2722" spans="1:15">
      <c r="A2722" s="23">
        <v>2019</v>
      </c>
      <c r="B2722" s="23" t="s">
        <v>2367</v>
      </c>
      <c r="C2722" s="13" t="s">
        <v>1886</v>
      </c>
      <c r="D2722" s="13" t="s">
        <v>120</v>
      </c>
      <c r="E2722" s="13" t="s">
        <v>2704</v>
      </c>
      <c r="F2722" s="24" t="s">
        <v>138</v>
      </c>
      <c r="G2722" s="13"/>
      <c r="H2722" s="13" t="s">
        <v>6</v>
      </c>
      <c r="I2722" s="34">
        <v>2</v>
      </c>
      <c r="J2722" s="34">
        <v>1</v>
      </c>
      <c r="K2722" s="34">
        <v>1</v>
      </c>
      <c r="L2722" s="34">
        <v>4</v>
      </c>
      <c r="M2722" s="24">
        <f t="shared" si="84"/>
        <v>0.5</v>
      </c>
      <c r="N2722" s="24">
        <f t="shared" si="85"/>
        <v>1</v>
      </c>
      <c r="O2722" s="34">
        <v>1</v>
      </c>
    </row>
    <row r="2723" spans="1:15">
      <c r="A2723" s="23">
        <v>2019</v>
      </c>
      <c r="B2723" s="23" t="s">
        <v>2367</v>
      </c>
      <c r="C2723" s="13" t="s">
        <v>1886</v>
      </c>
      <c r="D2723" s="13" t="s">
        <v>120</v>
      </c>
      <c r="E2723" s="13" t="s">
        <v>2704</v>
      </c>
      <c r="F2723" s="24" t="s">
        <v>1917</v>
      </c>
      <c r="G2723" s="13"/>
      <c r="H2723" s="13" t="s">
        <v>6</v>
      </c>
      <c r="I2723" s="34">
        <v>1</v>
      </c>
      <c r="J2723" s="34">
        <v>1</v>
      </c>
      <c r="K2723" s="34">
        <v>1</v>
      </c>
      <c r="L2723" s="34">
        <v>2</v>
      </c>
      <c r="M2723" s="24">
        <f t="shared" si="84"/>
        <v>1</v>
      </c>
      <c r="N2723" s="24">
        <f t="shared" si="85"/>
        <v>1</v>
      </c>
      <c r="O2723" s="34">
        <v>0</v>
      </c>
    </row>
    <row r="2724" spans="1:15">
      <c r="A2724" s="23">
        <v>2019</v>
      </c>
      <c r="B2724" s="23" t="s">
        <v>2367</v>
      </c>
      <c r="C2724" s="13" t="s">
        <v>1886</v>
      </c>
      <c r="D2724" s="13" t="s">
        <v>120</v>
      </c>
      <c r="E2724" s="13" t="s">
        <v>2704</v>
      </c>
      <c r="F2724" s="24" t="s">
        <v>139</v>
      </c>
      <c r="G2724" s="13"/>
      <c r="H2724" s="13" t="s">
        <v>6</v>
      </c>
      <c r="I2724" s="34">
        <v>2</v>
      </c>
      <c r="J2724" s="34">
        <v>0</v>
      </c>
      <c r="K2724" s="34">
        <v>0</v>
      </c>
      <c r="L2724" s="34">
        <v>3</v>
      </c>
      <c r="M2724" s="24">
        <f t="shared" si="84"/>
        <v>0</v>
      </c>
      <c r="N2724" s="24">
        <f t="shared" si="85"/>
        <v>0</v>
      </c>
      <c r="O2724" s="34">
        <v>0</v>
      </c>
    </row>
    <row r="2725" spans="1:15">
      <c r="A2725" s="23">
        <v>2019</v>
      </c>
      <c r="B2725" s="23" t="s">
        <v>2367</v>
      </c>
      <c r="C2725" s="13" t="s">
        <v>1886</v>
      </c>
      <c r="D2725" s="13" t="s">
        <v>120</v>
      </c>
      <c r="E2725" s="13" t="s">
        <v>2704</v>
      </c>
      <c r="F2725" s="24" t="s">
        <v>140</v>
      </c>
      <c r="G2725" s="13"/>
      <c r="H2725" s="13" t="s">
        <v>6</v>
      </c>
      <c r="I2725" s="34">
        <v>0</v>
      </c>
      <c r="J2725" s="34">
        <v>0</v>
      </c>
      <c r="K2725" s="34">
        <v>0</v>
      </c>
      <c r="L2725" s="34">
        <v>4</v>
      </c>
      <c r="M2725" s="24">
        <f t="shared" si="84"/>
        <v>0</v>
      </c>
      <c r="N2725" s="24">
        <f t="shared" si="85"/>
        <v>0</v>
      </c>
      <c r="O2725" s="34">
        <v>0</v>
      </c>
    </row>
    <row r="2726" spans="1:15">
      <c r="A2726" s="23">
        <v>2019</v>
      </c>
      <c r="B2726" s="23" t="s">
        <v>2367</v>
      </c>
      <c r="C2726" s="13" t="s">
        <v>1886</v>
      </c>
      <c r="D2726" s="13" t="s">
        <v>120</v>
      </c>
      <c r="E2726" s="13" t="s">
        <v>2704</v>
      </c>
      <c r="F2726" s="24" t="s">
        <v>142</v>
      </c>
      <c r="G2726" s="13"/>
      <c r="H2726" s="13" t="s">
        <v>6</v>
      </c>
      <c r="I2726" s="34">
        <v>25</v>
      </c>
      <c r="J2726" s="34">
        <v>2</v>
      </c>
      <c r="K2726" s="34">
        <v>2</v>
      </c>
      <c r="L2726" s="34">
        <v>10</v>
      </c>
      <c r="M2726" s="24">
        <f t="shared" si="84"/>
        <v>0.08</v>
      </c>
      <c r="N2726" s="24">
        <f t="shared" si="85"/>
        <v>1</v>
      </c>
      <c r="O2726" s="34">
        <v>2</v>
      </c>
    </row>
    <row r="2727" spans="1:15">
      <c r="A2727" s="23">
        <v>2019</v>
      </c>
      <c r="B2727" s="23" t="s">
        <v>2367</v>
      </c>
      <c r="C2727" s="13" t="s">
        <v>1886</v>
      </c>
      <c r="D2727" s="13" t="s">
        <v>120</v>
      </c>
      <c r="E2727" s="13" t="s">
        <v>2704</v>
      </c>
      <c r="F2727" s="24" t="s">
        <v>143</v>
      </c>
      <c r="G2727" s="13"/>
      <c r="H2727" s="13" t="s">
        <v>6</v>
      </c>
      <c r="I2727" s="34">
        <v>5</v>
      </c>
      <c r="J2727" s="34">
        <v>1</v>
      </c>
      <c r="K2727" s="34">
        <v>1</v>
      </c>
      <c r="L2727" s="34">
        <v>2</v>
      </c>
      <c r="M2727" s="24">
        <f t="shared" si="84"/>
        <v>0.2</v>
      </c>
      <c r="N2727" s="24">
        <f t="shared" si="85"/>
        <v>1</v>
      </c>
      <c r="O2727" s="34">
        <v>1</v>
      </c>
    </row>
    <row r="2728" spans="1:15">
      <c r="A2728" s="23">
        <v>2019</v>
      </c>
      <c r="B2728" s="23" t="s">
        <v>2367</v>
      </c>
      <c r="C2728" s="13" t="s">
        <v>1886</v>
      </c>
      <c r="D2728" s="13" t="s">
        <v>120</v>
      </c>
      <c r="E2728" s="13" t="s">
        <v>2704</v>
      </c>
      <c r="F2728" s="24" t="s">
        <v>146</v>
      </c>
      <c r="G2728" s="13"/>
      <c r="H2728" s="13" t="s">
        <v>6</v>
      </c>
      <c r="I2728" s="34">
        <v>1</v>
      </c>
      <c r="J2728" s="34">
        <v>1</v>
      </c>
      <c r="K2728" s="34">
        <v>1</v>
      </c>
      <c r="L2728" s="34">
        <v>2</v>
      </c>
      <c r="M2728" s="24">
        <f t="shared" si="84"/>
        <v>1</v>
      </c>
      <c r="N2728" s="24">
        <f t="shared" si="85"/>
        <v>1</v>
      </c>
      <c r="O2728" s="34">
        <v>1</v>
      </c>
    </row>
    <row r="2729" spans="1:15">
      <c r="A2729" s="23">
        <v>2019</v>
      </c>
      <c r="B2729" s="23" t="s">
        <v>2367</v>
      </c>
      <c r="C2729" s="13" t="s">
        <v>1886</v>
      </c>
      <c r="D2729" s="13" t="s">
        <v>120</v>
      </c>
      <c r="E2729" s="13" t="s">
        <v>2704</v>
      </c>
      <c r="F2729" s="24" t="s">
        <v>147</v>
      </c>
      <c r="G2729" s="13"/>
      <c r="H2729" s="13" t="s">
        <v>6</v>
      </c>
      <c r="I2729" s="34">
        <v>85</v>
      </c>
      <c r="J2729" s="34">
        <v>13</v>
      </c>
      <c r="K2729" s="34">
        <v>11</v>
      </c>
      <c r="L2729" s="34">
        <v>33</v>
      </c>
      <c r="M2729" s="24">
        <f t="shared" si="84"/>
        <v>0.15294117647058825</v>
      </c>
      <c r="N2729" s="24">
        <f t="shared" si="85"/>
        <v>0.84615384615384615</v>
      </c>
      <c r="O2729" s="34">
        <v>11</v>
      </c>
    </row>
    <row r="2730" spans="1:15">
      <c r="A2730" s="23">
        <v>2019</v>
      </c>
      <c r="B2730" s="23" t="s">
        <v>2367</v>
      </c>
      <c r="C2730" s="13" t="s">
        <v>1886</v>
      </c>
      <c r="D2730" s="13" t="s">
        <v>120</v>
      </c>
      <c r="E2730" s="13" t="s">
        <v>2704</v>
      </c>
      <c r="F2730" s="24" t="s">
        <v>148</v>
      </c>
      <c r="G2730" s="13"/>
      <c r="H2730" s="13" t="s">
        <v>6</v>
      </c>
      <c r="I2730" s="34">
        <v>1</v>
      </c>
      <c r="J2730" s="34">
        <v>1</v>
      </c>
      <c r="K2730" s="34">
        <v>1</v>
      </c>
      <c r="L2730" s="34">
        <v>1</v>
      </c>
      <c r="M2730" s="24">
        <f t="shared" si="84"/>
        <v>1</v>
      </c>
      <c r="N2730" s="24">
        <f t="shared" si="85"/>
        <v>1</v>
      </c>
      <c r="O2730" s="34">
        <v>2</v>
      </c>
    </row>
    <row r="2731" spans="1:15">
      <c r="A2731" s="23">
        <v>2019</v>
      </c>
      <c r="B2731" s="23" t="s">
        <v>2367</v>
      </c>
      <c r="C2731" s="13" t="s">
        <v>1886</v>
      </c>
      <c r="D2731" s="13" t="s">
        <v>120</v>
      </c>
      <c r="E2731" s="13" t="s">
        <v>2704</v>
      </c>
      <c r="F2731" s="24" t="s">
        <v>149</v>
      </c>
      <c r="G2731" s="13"/>
      <c r="H2731" s="13" t="s">
        <v>6</v>
      </c>
      <c r="I2731" s="34">
        <v>0</v>
      </c>
      <c r="J2731" s="34">
        <v>0</v>
      </c>
      <c r="K2731" s="34">
        <v>0</v>
      </c>
      <c r="L2731" s="34">
        <v>1</v>
      </c>
      <c r="M2731" s="24">
        <f t="shared" si="84"/>
        <v>0</v>
      </c>
      <c r="N2731" s="24">
        <f t="shared" si="85"/>
        <v>0</v>
      </c>
      <c r="O2731" s="34">
        <v>0</v>
      </c>
    </row>
    <row r="2732" spans="1:15">
      <c r="A2732" s="23">
        <v>2019</v>
      </c>
      <c r="B2732" s="23" t="s">
        <v>2367</v>
      </c>
      <c r="C2732" s="13" t="s">
        <v>1886</v>
      </c>
      <c r="D2732" s="13" t="s">
        <v>120</v>
      </c>
      <c r="E2732" s="13" t="s">
        <v>2704</v>
      </c>
      <c r="F2732" s="24" t="s">
        <v>150</v>
      </c>
      <c r="G2732" s="13"/>
      <c r="H2732" s="13" t="s">
        <v>6</v>
      </c>
      <c r="I2732" s="34">
        <v>37</v>
      </c>
      <c r="J2732" s="34">
        <v>7</v>
      </c>
      <c r="K2732" s="34">
        <v>5</v>
      </c>
      <c r="L2732" s="34">
        <v>28</v>
      </c>
      <c r="M2732" s="24">
        <f t="shared" si="84"/>
        <v>0.1891891891891892</v>
      </c>
      <c r="N2732" s="24">
        <f t="shared" si="85"/>
        <v>0.7142857142857143</v>
      </c>
      <c r="O2732" s="34">
        <v>4</v>
      </c>
    </row>
    <row r="2733" spans="1:15">
      <c r="A2733" s="23">
        <v>2019</v>
      </c>
      <c r="B2733" s="23" t="s">
        <v>2367</v>
      </c>
      <c r="C2733" s="13" t="s">
        <v>1886</v>
      </c>
      <c r="D2733" s="13" t="s">
        <v>120</v>
      </c>
      <c r="E2733" s="13" t="s">
        <v>2704</v>
      </c>
      <c r="F2733" s="24" t="s">
        <v>151</v>
      </c>
      <c r="G2733" s="13"/>
      <c r="H2733" s="13" t="s">
        <v>6</v>
      </c>
      <c r="I2733" s="34">
        <v>2</v>
      </c>
      <c r="J2733" s="34">
        <v>2</v>
      </c>
      <c r="K2733" s="34">
        <v>2</v>
      </c>
      <c r="L2733" s="34">
        <v>8</v>
      </c>
      <c r="M2733" s="24">
        <f t="shared" si="84"/>
        <v>1</v>
      </c>
      <c r="N2733" s="24">
        <f t="shared" si="85"/>
        <v>1</v>
      </c>
      <c r="O2733" s="34">
        <v>2</v>
      </c>
    </row>
    <row r="2734" spans="1:15">
      <c r="A2734" s="23">
        <v>2019</v>
      </c>
      <c r="B2734" s="23" t="s">
        <v>2367</v>
      </c>
      <c r="C2734" s="13" t="s">
        <v>1886</v>
      </c>
      <c r="D2734" s="13" t="s">
        <v>120</v>
      </c>
      <c r="E2734" s="13" t="s">
        <v>2704</v>
      </c>
      <c r="F2734" s="24" t="s">
        <v>152</v>
      </c>
      <c r="G2734" s="13"/>
      <c r="H2734" s="13" t="s">
        <v>6</v>
      </c>
      <c r="I2734" s="34">
        <v>0</v>
      </c>
      <c r="J2734" s="34">
        <v>0</v>
      </c>
      <c r="K2734" s="34">
        <v>0</v>
      </c>
      <c r="L2734" s="34">
        <v>8</v>
      </c>
      <c r="M2734" s="24">
        <f t="shared" si="84"/>
        <v>0</v>
      </c>
      <c r="N2734" s="24">
        <f t="shared" si="85"/>
        <v>0</v>
      </c>
      <c r="O2734" s="34">
        <v>0</v>
      </c>
    </row>
    <row r="2735" spans="1:15">
      <c r="A2735" s="23">
        <v>2019</v>
      </c>
      <c r="B2735" s="23" t="s">
        <v>2367</v>
      </c>
      <c r="C2735" s="13" t="s">
        <v>1886</v>
      </c>
      <c r="D2735" s="13" t="s">
        <v>120</v>
      </c>
      <c r="E2735" s="13" t="s">
        <v>206</v>
      </c>
      <c r="F2735" s="24" t="s">
        <v>153</v>
      </c>
      <c r="G2735" s="13"/>
      <c r="H2735" s="13" t="s">
        <v>6</v>
      </c>
      <c r="I2735" s="34">
        <v>0</v>
      </c>
      <c r="J2735" s="34">
        <v>0</v>
      </c>
      <c r="K2735" s="34">
        <v>0</v>
      </c>
      <c r="L2735" s="34">
        <v>5</v>
      </c>
      <c r="M2735" s="24">
        <f t="shared" si="84"/>
        <v>0</v>
      </c>
      <c r="N2735" s="24">
        <f t="shared" si="85"/>
        <v>0</v>
      </c>
      <c r="O2735" s="34">
        <v>0</v>
      </c>
    </row>
    <row r="2736" spans="1:15">
      <c r="A2736" s="23">
        <v>2019</v>
      </c>
      <c r="B2736" s="23" t="s">
        <v>2367</v>
      </c>
      <c r="C2736" s="13" t="s">
        <v>1886</v>
      </c>
      <c r="D2736" s="13" t="s">
        <v>120</v>
      </c>
      <c r="E2736" s="13" t="s">
        <v>206</v>
      </c>
      <c r="F2736" s="24" t="s">
        <v>154</v>
      </c>
      <c r="G2736" s="13"/>
      <c r="H2736" s="13" t="s">
        <v>6</v>
      </c>
      <c r="I2736" s="34">
        <v>0</v>
      </c>
      <c r="J2736" s="34">
        <v>0</v>
      </c>
      <c r="K2736" s="34">
        <v>0</v>
      </c>
      <c r="L2736" s="34">
        <v>30</v>
      </c>
      <c r="M2736" s="24">
        <f t="shared" si="84"/>
        <v>0</v>
      </c>
      <c r="N2736" s="24">
        <f t="shared" si="85"/>
        <v>0</v>
      </c>
      <c r="O2736" s="34">
        <v>2</v>
      </c>
    </row>
    <row r="2737" spans="1:15">
      <c r="A2737" s="23">
        <v>2019</v>
      </c>
      <c r="B2737" s="23" t="s">
        <v>2367</v>
      </c>
      <c r="C2737" s="13" t="s">
        <v>1886</v>
      </c>
      <c r="D2737" s="13" t="s">
        <v>120</v>
      </c>
      <c r="E2737" s="13" t="s">
        <v>204</v>
      </c>
      <c r="F2737" s="24" t="s">
        <v>1482</v>
      </c>
      <c r="G2737" s="13"/>
      <c r="H2737" s="13" t="s">
        <v>6</v>
      </c>
      <c r="I2737" s="34">
        <v>881</v>
      </c>
      <c r="J2737" s="34">
        <v>135</v>
      </c>
      <c r="K2737" s="34">
        <v>96</v>
      </c>
      <c r="L2737" s="34">
        <v>977</v>
      </c>
      <c r="M2737" s="24">
        <f t="shared" si="84"/>
        <v>0.1532349602724177</v>
      </c>
      <c r="N2737" s="24">
        <f t="shared" si="85"/>
        <v>0.71111111111111114</v>
      </c>
      <c r="O2737" s="34">
        <v>90</v>
      </c>
    </row>
    <row r="2738" spans="1:15">
      <c r="A2738" s="23">
        <v>2019</v>
      </c>
      <c r="B2738" s="23" t="s">
        <v>2367</v>
      </c>
      <c r="C2738" s="13" t="s">
        <v>1886</v>
      </c>
      <c r="D2738" s="13" t="s">
        <v>156</v>
      </c>
      <c r="E2738" s="13" t="s">
        <v>2705</v>
      </c>
      <c r="F2738" s="24" t="s">
        <v>157</v>
      </c>
      <c r="G2738" s="13"/>
      <c r="H2738" s="13" t="s">
        <v>6</v>
      </c>
      <c r="I2738" s="34">
        <v>0</v>
      </c>
      <c r="J2738" s="34">
        <v>0</v>
      </c>
      <c r="K2738" s="34">
        <v>0</v>
      </c>
      <c r="L2738" s="34">
        <v>0</v>
      </c>
      <c r="M2738" s="24">
        <f t="shared" si="84"/>
        <v>0</v>
      </c>
      <c r="N2738" s="24">
        <f t="shared" si="85"/>
        <v>0</v>
      </c>
      <c r="O2738" s="34">
        <v>1</v>
      </c>
    </row>
    <row r="2739" spans="1:15">
      <c r="A2739" s="23">
        <v>2019</v>
      </c>
      <c r="B2739" s="23" t="s">
        <v>2367</v>
      </c>
      <c r="C2739" s="13" t="s">
        <v>1886</v>
      </c>
      <c r="D2739" s="13" t="s">
        <v>156</v>
      </c>
      <c r="E2739" s="13" t="s">
        <v>2705</v>
      </c>
      <c r="F2739" s="24" t="s">
        <v>158</v>
      </c>
      <c r="G2739" s="13"/>
      <c r="H2739" s="13" t="s">
        <v>6</v>
      </c>
      <c r="I2739" s="34">
        <v>0</v>
      </c>
      <c r="J2739" s="34">
        <v>0</v>
      </c>
      <c r="K2739" s="34">
        <v>0</v>
      </c>
      <c r="L2739" s="34">
        <v>16</v>
      </c>
      <c r="M2739" s="24">
        <f t="shared" si="84"/>
        <v>0</v>
      </c>
      <c r="N2739" s="24">
        <f t="shared" si="85"/>
        <v>0</v>
      </c>
      <c r="O2739" s="34">
        <v>0</v>
      </c>
    </row>
    <row r="2740" spans="1:15">
      <c r="A2740" s="23">
        <v>2019</v>
      </c>
      <c r="B2740" s="23" t="s">
        <v>2367</v>
      </c>
      <c r="C2740" s="13" t="s">
        <v>1886</v>
      </c>
      <c r="D2740" s="13" t="s">
        <v>156</v>
      </c>
      <c r="E2740" s="13" t="s">
        <v>2705</v>
      </c>
      <c r="F2740" s="24" t="s">
        <v>159</v>
      </c>
      <c r="G2740" s="13"/>
      <c r="H2740" s="13" t="s">
        <v>6</v>
      </c>
      <c r="I2740" s="34">
        <v>0</v>
      </c>
      <c r="J2740" s="34">
        <v>0</v>
      </c>
      <c r="K2740" s="34">
        <v>0</v>
      </c>
      <c r="L2740" s="34">
        <v>16</v>
      </c>
      <c r="M2740" s="24">
        <f t="shared" si="84"/>
        <v>0</v>
      </c>
      <c r="N2740" s="24">
        <f t="shared" si="85"/>
        <v>0</v>
      </c>
      <c r="O2740" s="34">
        <v>0</v>
      </c>
    </row>
    <row r="2741" spans="1:15">
      <c r="A2741" s="23">
        <v>2019</v>
      </c>
      <c r="B2741" s="23" t="s">
        <v>2367</v>
      </c>
      <c r="C2741" s="13" t="s">
        <v>1886</v>
      </c>
      <c r="D2741" s="13" t="s">
        <v>156</v>
      </c>
      <c r="E2741" s="13" t="s">
        <v>2705</v>
      </c>
      <c r="F2741" s="24" t="s">
        <v>160</v>
      </c>
      <c r="G2741" s="13"/>
      <c r="H2741" s="13" t="s">
        <v>6</v>
      </c>
      <c r="I2741" s="34">
        <v>0</v>
      </c>
      <c r="J2741" s="34">
        <v>0</v>
      </c>
      <c r="K2741" s="34">
        <v>0</v>
      </c>
      <c r="L2741" s="34">
        <v>24</v>
      </c>
      <c r="M2741" s="24">
        <f t="shared" si="84"/>
        <v>0</v>
      </c>
      <c r="N2741" s="24">
        <f t="shared" si="85"/>
        <v>0</v>
      </c>
      <c r="O2741" s="34">
        <v>0</v>
      </c>
    </row>
    <row r="2742" spans="1:15">
      <c r="A2742" s="23">
        <v>2019</v>
      </c>
      <c r="B2742" s="23" t="s">
        <v>2367</v>
      </c>
      <c r="C2742" s="13" t="s">
        <v>1886</v>
      </c>
      <c r="D2742" s="13" t="s">
        <v>156</v>
      </c>
      <c r="E2742" s="13" t="s">
        <v>2705</v>
      </c>
      <c r="F2742" s="24" t="s">
        <v>161</v>
      </c>
      <c r="G2742" s="13"/>
      <c r="H2742" s="13" t="s">
        <v>6</v>
      </c>
      <c r="I2742" s="34">
        <v>0</v>
      </c>
      <c r="J2742" s="34">
        <v>0</v>
      </c>
      <c r="K2742" s="34">
        <v>0</v>
      </c>
      <c r="L2742" s="34">
        <v>20</v>
      </c>
      <c r="M2742" s="24">
        <f t="shared" si="84"/>
        <v>0</v>
      </c>
      <c r="N2742" s="24">
        <f t="shared" si="85"/>
        <v>0</v>
      </c>
      <c r="O2742" s="34">
        <v>0</v>
      </c>
    </row>
    <row r="2743" spans="1:15">
      <c r="A2743" s="23">
        <v>2019</v>
      </c>
      <c r="B2743" s="23" t="s">
        <v>2367</v>
      </c>
      <c r="C2743" s="13" t="s">
        <v>1886</v>
      </c>
      <c r="D2743" s="13" t="s">
        <v>156</v>
      </c>
      <c r="E2743" s="13" t="s">
        <v>2705</v>
      </c>
      <c r="F2743" s="24" t="s">
        <v>162</v>
      </c>
      <c r="G2743" s="13"/>
      <c r="H2743" s="13" t="s">
        <v>6</v>
      </c>
      <c r="I2743" s="34">
        <v>0</v>
      </c>
      <c r="J2743" s="34">
        <v>0</v>
      </c>
      <c r="K2743" s="34">
        <v>0</v>
      </c>
      <c r="L2743" s="34">
        <v>23</v>
      </c>
      <c r="M2743" s="24">
        <f t="shared" si="84"/>
        <v>0</v>
      </c>
      <c r="N2743" s="24">
        <f t="shared" si="85"/>
        <v>0</v>
      </c>
      <c r="O2743" s="34">
        <v>0</v>
      </c>
    </row>
    <row r="2744" spans="1:15">
      <c r="A2744" s="23">
        <v>2019</v>
      </c>
      <c r="B2744" s="23" t="s">
        <v>2367</v>
      </c>
      <c r="C2744" s="13" t="s">
        <v>1886</v>
      </c>
      <c r="D2744" s="13" t="s">
        <v>156</v>
      </c>
      <c r="E2744" s="13" t="s">
        <v>2705</v>
      </c>
      <c r="F2744" s="24" t="s">
        <v>163</v>
      </c>
      <c r="G2744" s="13"/>
      <c r="H2744" s="13" t="s">
        <v>6</v>
      </c>
      <c r="I2744" s="34">
        <v>0</v>
      </c>
      <c r="J2744" s="34">
        <v>0</v>
      </c>
      <c r="K2744" s="34">
        <v>0</v>
      </c>
      <c r="L2744" s="34">
        <v>26</v>
      </c>
      <c r="M2744" s="24">
        <f t="shared" si="84"/>
        <v>0</v>
      </c>
      <c r="N2744" s="24">
        <f t="shared" si="85"/>
        <v>0</v>
      </c>
      <c r="O2744" s="34">
        <v>10</v>
      </c>
    </row>
    <row r="2745" spans="1:15">
      <c r="A2745" s="23">
        <v>2019</v>
      </c>
      <c r="B2745" s="23" t="s">
        <v>2367</v>
      </c>
      <c r="C2745" s="13" t="s">
        <v>1886</v>
      </c>
      <c r="D2745" s="13" t="s">
        <v>156</v>
      </c>
      <c r="E2745" s="13" t="s">
        <v>204</v>
      </c>
      <c r="F2745" s="24" t="s">
        <v>1483</v>
      </c>
      <c r="G2745" s="13"/>
      <c r="H2745" s="13" t="s">
        <v>6</v>
      </c>
      <c r="I2745" s="34">
        <v>72</v>
      </c>
      <c r="J2745" s="34">
        <v>50</v>
      </c>
      <c r="K2745" s="34">
        <v>31</v>
      </c>
      <c r="L2745" s="34">
        <v>406</v>
      </c>
      <c r="M2745" s="24">
        <f t="shared" si="84"/>
        <v>0.69444444444444442</v>
      </c>
      <c r="N2745" s="24">
        <f t="shared" si="85"/>
        <v>0.62</v>
      </c>
      <c r="O2745" s="34">
        <v>57</v>
      </c>
    </row>
    <row r="2746" spans="1:15">
      <c r="A2746" s="23">
        <v>2019</v>
      </c>
      <c r="B2746" s="23" t="s">
        <v>2367</v>
      </c>
      <c r="C2746" s="13" t="s">
        <v>1886</v>
      </c>
      <c r="D2746" s="13" t="s">
        <v>164</v>
      </c>
      <c r="E2746" s="13" t="s">
        <v>207</v>
      </c>
      <c r="F2746" s="24" t="s">
        <v>166</v>
      </c>
      <c r="G2746" s="13"/>
      <c r="H2746" s="13" t="s">
        <v>6</v>
      </c>
      <c r="I2746" s="34">
        <v>6</v>
      </c>
      <c r="J2746" s="34">
        <v>3</v>
      </c>
      <c r="K2746" s="34">
        <v>1</v>
      </c>
      <c r="L2746" s="34">
        <v>6</v>
      </c>
      <c r="M2746" s="24">
        <f t="shared" si="84"/>
        <v>0.5</v>
      </c>
      <c r="N2746" s="24">
        <f t="shared" si="85"/>
        <v>0.33333333333333331</v>
      </c>
      <c r="O2746" s="34">
        <v>0</v>
      </c>
    </row>
    <row r="2747" spans="1:15">
      <c r="A2747" s="23">
        <v>2019</v>
      </c>
      <c r="B2747" s="23" t="s">
        <v>2367</v>
      </c>
      <c r="C2747" s="13" t="s">
        <v>1886</v>
      </c>
      <c r="D2747" s="13" t="s">
        <v>164</v>
      </c>
      <c r="E2747" s="13" t="s">
        <v>206</v>
      </c>
      <c r="F2747" s="24" t="s">
        <v>1923</v>
      </c>
      <c r="G2747" s="13"/>
      <c r="H2747" s="13" t="s">
        <v>6</v>
      </c>
      <c r="I2747" s="34">
        <v>8</v>
      </c>
      <c r="J2747" s="34">
        <v>6</v>
      </c>
      <c r="K2747" s="34">
        <v>5</v>
      </c>
      <c r="L2747" s="34">
        <v>18</v>
      </c>
      <c r="M2747" s="24">
        <f t="shared" si="84"/>
        <v>0.75</v>
      </c>
      <c r="N2747" s="24">
        <f t="shared" si="85"/>
        <v>0.83333333333333337</v>
      </c>
      <c r="O2747" s="34">
        <v>0</v>
      </c>
    </row>
    <row r="2748" spans="1:15">
      <c r="A2748" s="23">
        <v>2019</v>
      </c>
      <c r="B2748" s="23" t="s">
        <v>2367</v>
      </c>
      <c r="C2748" s="13" t="s">
        <v>1886</v>
      </c>
      <c r="D2748" s="13" t="s">
        <v>164</v>
      </c>
      <c r="E2748" s="13" t="s">
        <v>206</v>
      </c>
      <c r="F2748" s="24" t="s">
        <v>165</v>
      </c>
      <c r="G2748" s="13"/>
      <c r="H2748" s="13" t="s">
        <v>6</v>
      </c>
      <c r="I2748" s="34">
        <v>38</v>
      </c>
      <c r="J2748" s="34">
        <v>26</v>
      </c>
      <c r="K2748" s="34">
        <v>21</v>
      </c>
      <c r="L2748" s="34">
        <v>54</v>
      </c>
      <c r="M2748" s="24">
        <f t="shared" si="84"/>
        <v>0.68421052631578949</v>
      </c>
      <c r="N2748" s="24">
        <f t="shared" si="85"/>
        <v>0.80769230769230771</v>
      </c>
      <c r="O2748" s="34">
        <v>10</v>
      </c>
    </row>
    <row r="2749" spans="1:15">
      <c r="A2749" s="23">
        <v>2019</v>
      </c>
      <c r="B2749" s="23" t="s">
        <v>2367</v>
      </c>
      <c r="C2749" s="13" t="s">
        <v>1886</v>
      </c>
      <c r="D2749" s="13" t="s">
        <v>164</v>
      </c>
      <c r="E2749" s="13" t="s">
        <v>204</v>
      </c>
      <c r="F2749" s="24" t="s">
        <v>584</v>
      </c>
      <c r="G2749" s="13"/>
      <c r="H2749" s="13" t="s">
        <v>6</v>
      </c>
      <c r="I2749" s="34">
        <v>289</v>
      </c>
      <c r="J2749" s="34">
        <v>181</v>
      </c>
      <c r="K2749" s="34">
        <v>111</v>
      </c>
      <c r="L2749" s="34">
        <v>920</v>
      </c>
      <c r="M2749" s="24">
        <f t="shared" si="84"/>
        <v>0.62629757785467133</v>
      </c>
      <c r="N2749" s="24">
        <f t="shared" si="85"/>
        <v>0.61325966850828728</v>
      </c>
      <c r="O2749" s="34">
        <v>74</v>
      </c>
    </row>
    <row r="2750" spans="1:15">
      <c r="A2750" s="23">
        <v>2019</v>
      </c>
      <c r="B2750" s="23" t="s">
        <v>2367</v>
      </c>
      <c r="C2750" s="13" t="s">
        <v>1886</v>
      </c>
      <c r="D2750" s="13" t="s">
        <v>167</v>
      </c>
      <c r="E2750" s="13" t="s">
        <v>207</v>
      </c>
      <c r="F2750" s="24" t="s">
        <v>170</v>
      </c>
      <c r="G2750" s="13"/>
      <c r="H2750" s="13" t="s">
        <v>6</v>
      </c>
      <c r="I2750" s="34">
        <v>4</v>
      </c>
      <c r="J2750" s="34">
        <v>4</v>
      </c>
      <c r="K2750" s="34">
        <v>2</v>
      </c>
      <c r="L2750" s="34">
        <v>33</v>
      </c>
      <c r="M2750" s="24">
        <f t="shared" si="84"/>
        <v>1</v>
      </c>
      <c r="N2750" s="24">
        <f t="shared" si="85"/>
        <v>0.5</v>
      </c>
      <c r="O2750" s="34">
        <v>0</v>
      </c>
    </row>
    <row r="2751" spans="1:15">
      <c r="A2751" s="23">
        <v>2019</v>
      </c>
      <c r="B2751" s="23" t="s">
        <v>2367</v>
      </c>
      <c r="C2751" s="13" t="s">
        <v>1886</v>
      </c>
      <c r="D2751" s="13" t="s">
        <v>167</v>
      </c>
      <c r="E2751" s="13" t="s">
        <v>206</v>
      </c>
      <c r="F2751" s="24" t="s">
        <v>169</v>
      </c>
      <c r="G2751" s="13"/>
      <c r="H2751" s="13" t="s">
        <v>6</v>
      </c>
      <c r="I2751" s="34">
        <v>6</v>
      </c>
      <c r="J2751" s="34">
        <v>6</v>
      </c>
      <c r="K2751" s="34">
        <v>5</v>
      </c>
      <c r="L2751" s="34">
        <v>31</v>
      </c>
      <c r="M2751" s="24">
        <f t="shared" si="84"/>
        <v>1</v>
      </c>
      <c r="N2751" s="24">
        <f t="shared" si="85"/>
        <v>0.83333333333333337</v>
      </c>
      <c r="O2751" s="34">
        <v>5</v>
      </c>
    </row>
    <row r="2752" spans="1:15">
      <c r="A2752" s="23">
        <v>2019</v>
      </c>
      <c r="B2752" s="23" t="s">
        <v>2367</v>
      </c>
      <c r="C2752" s="13" t="s">
        <v>1886</v>
      </c>
      <c r="D2752" s="13" t="s">
        <v>167</v>
      </c>
      <c r="E2752" s="13" t="s">
        <v>204</v>
      </c>
      <c r="F2752" s="24" t="s">
        <v>982</v>
      </c>
      <c r="G2752" s="13"/>
      <c r="H2752" s="13" t="s">
        <v>195</v>
      </c>
      <c r="I2752" s="34">
        <v>10</v>
      </c>
      <c r="J2752" s="34">
        <v>9</v>
      </c>
      <c r="K2752" s="34">
        <v>9</v>
      </c>
      <c r="L2752" s="34">
        <v>105</v>
      </c>
      <c r="M2752" s="24">
        <f t="shared" si="84"/>
        <v>0.9</v>
      </c>
      <c r="N2752" s="24">
        <f t="shared" si="85"/>
        <v>1</v>
      </c>
      <c r="O2752" s="34">
        <v>25</v>
      </c>
    </row>
    <row r="2753" spans="1:15">
      <c r="A2753" s="23">
        <v>2019</v>
      </c>
      <c r="B2753" s="23" t="s">
        <v>2367</v>
      </c>
      <c r="C2753" s="13" t="s">
        <v>1886</v>
      </c>
      <c r="D2753" s="13" t="s">
        <v>167</v>
      </c>
      <c r="E2753" s="13" t="s">
        <v>204</v>
      </c>
      <c r="F2753" s="24" t="s">
        <v>168</v>
      </c>
      <c r="G2753" s="13"/>
      <c r="H2753" s="13" t="s">
        <v>6</v>
      </c>
      <c r="I2753" s="34">
        <v>23</v>
      </c>
      <c r="J2753" s="34">
        <v>23</v>
      </c>
      <c r="K2753" s="34">
        <v>23</v>
      </c>
      <c r="L2753" s="34">
        <v>101</v>
      </c>
      <c r="M2753" s="24">
        <f t="shared" si="84"/>
        <v>1</v>
      </c>
      <c r="N2753" s="24">
        <f t="shared" si="85"/>
        <v>1</v>
      </c>
      <c r="O2753" s="34">
        <v>7</v>
      </c>
    </row>
    <row r="2754" spans="1:15">
      <c r="A2754" s="23">
        <v>2019</v>
      </c>
      <c r="B2754" s="23" t="s">
        <v>2367</v>
      </c>
      <c r="C2754" s="13" t="s">
        <v>1886</v>
      </c>
      <c r="D2754" s="13" t="s">
        <v>167</v>
      </c>
      <c r="E2754" s="13" t="s">
        <v>204</v>
      </c>
      <c r="F2754" s="24" t="s">
        <v>1479</v>
      </c>
      <c r="G2754" s="13"/>
      <c r="H2754" s="13" t="s">
        <v>6</v>
      </c>
      <c r="I2754" s="34">
        <v>11</v>
      </c>
      <c r="J2754" s="34">
        <v>5</v>
      </c>
      <c r="K2754" s="34">
        <v>5</v>
      </c>
      <c r="L2754" s="34">
        <v>100</v>
      </c>
      <c r="M2754" s="24">
        <f t="shared" ref="M2754:M2817" si="86">+IFERROR(J2754/I2754,0)</f>
        <v>0.45454545454545453</v>
      </c>
      <c r="N2754" s="24">
        <f t="shared" ref="N2754:N2817" si="87">+IFERROR(K2754/J2754,0)</f>
        <v>1</v>
      </c>
      <c r="O2754" s="34">
        <v>13</v>
      </c>
    </row>
    <row r="2755" spans="1:15">
      <c r="A2755" s="23">
        <v>2019</v>
      </c>
      <c r="B2755" s="23" t="s">
        <v>2367</v>
      </c>
      <c r="C2755" s="13" t="s">
        <v>1886</v>
      </c>
      <c r="D2755" s="13" t="s">
        <v>171</v>
      </c>
      <c r="E2755" s="13" t="s">
        <v>206</v>
      </c>
      <c r="F2755" s="24" t="s">
        <v>173</v>
      </c>
      <c r="G2755" s="13"/>
      <c r="H2755" s="13" t="s">
        <v>6</v>
      </c>
      <c r="I2755" s="34">
        <v>12</v>
      </c>
      <c r="J2755" s="34">
        <v>10</v>
      </c>
      <c r="K2755" s="34">
        <v>8</v>
      </c>
      <c r="L2755" s="34">
        <v>40</v>
      </c>
      <c r="M2755" s="24">
        <f t="shared" si="86"/>
        <v>0.83333333333333337</v>
      </c>
      <c r="N2755" s="24">
        <f t="shared" si="87"/>
        <v>0.8</v>
      </c>
      <c r="O2755" s="34">
        <v>7</v>
      </c>
    </row>
    <row r="2756" spans="1:15">
      <c r="A2756" s="23">
        <v>2019</v>
      </c>
      <c r="B2756" s="23" t="s">
        <v>2367</v>
      </c>
      <c r="C2756" s="13" t="s">
        <v>1886</v>
      </c>
      <c r="D2756" s="13" t="s">
        <v>848</v>
      </c>
      <c r="E2756" s="13" t="s">
        <v>206</v>
      </c>
      <c r="F2756" s="24" t="s">
        <v>40</v>
      </c>
      <c r="G2756" s="13"/>
      <c r="H2756" s="13" t="s">
        <v>6</v>
      </c>
      <c r="I2756" s="34">
        <v>8</v>
      </c>
      <c r="J2756" s="34">
        <v>4</v>
      </c>
      <c r="K2756" s="34">
        <v>4</v>
      </c>
      <c r="L2756" s="34">
        <v>31</v>
      </c>
      <c r="M2756" s="24">
        <f t="shared" si="86"/>
        <v>0.5</v>
      </c>
      <c r="N2756" s="24">
        <f t="shared" si="87"/>
        <v>1</v>
      </c>
      <c r="O2756" s="34">
        <v>2</v>
      </c>
    </row>
    <row r="2757" spans="1:15">
      <c r="A2757" s="23">
        <v>2019</v>
      </c>
      <c r="B2757" s="23" t="s">
        <v>2367</v>
      </c>
      <c r="C2757" s="13" t="s">
        <v>514</v>
      </c>
      <c r="D2757" s="13" t="s">
        <v>184</v>
      </c>
      <c r="E2757" s="13" t="s">
        <v>2704</v>
      </c>
      <c r="F2757" s="24" t="s">
        <v>135</v>
      </c>
      <c r="G2757" s="13"/>
      <c r="H2757" s="13" t="s">
        <v>6</v>
      </c>
      <c r="I2757" s="34">
        <v>25</v>
      </c>
      <c r="J2757" s="34">
        <v>5</v>
      </c>
      <c r="K2757" s="34">
        <v>5</v>
      </c>
      <c r="L2757" s="34">
        <v>24</v>
      </c>
      <c r="M2757" s="24">
        <f t="shared" si="86"/>
        <v>0.2</v>
      </c>
      <c r="N2757" s="24">
        <f t="shared" si="87"/>
        <v>1</v>
      </c>
      <c r="O2757" s="34">
        <v>0</v>
      </c>
    </row>
    <row r="2758" spans="1:15">
      <c r="A2758" s="23">
        <v>2019</v>
      </c>
      <c r="B2758" s="23" t="s">
        <v>2367</v>
      </c>
      <c r="C2758" s="13" t="s">
        <v>514</v>
      </c>
      <c r="D2758" s="13" t="s">
        <v>184</v>
      </c>
      <c r="E2758" s="13" t="s">
        <v>2704</v>
      </c>
      <c r="F2758" s="24" t="s">
        <v>136</v>
      </c>
      <c r="G2758" s="13"/>
      <c r="H2758" s="13" t="s">
        <v>6</v>
      </c>
      <c r="I2758" s="34">
        <v>11</v>
      </c>
      <c r="J2758" s="34">
        <v>6</v>
      </c>
      <c r="K2758" s="34">
        <v>6</v>
      </c>
      <c r="L2758" s="34">
        <v>23</v>
      </c>
      <c r="M2758" s="24">
        <f t="shared" si="86"/>
        <v>0.54545454545454541</v>
      </c>
      <c r="N2758" s="24">
        <f t="shared" si="87"/>
        <v>1</v>
      </c>
      <c r="O2758" s="34">
        <v>0</v>
      </c>
    </row>
    <row r="2759" spans="1:15">
      <c r="A2759" s="23">
        <v>2019</v>
      </c>
      <c r="B2759" s="23" t="s">
        <v>2367</v>
      </c>
      <c r="C2759" s="13" t="s">
        <v>514</v>
      </c>
      <c r="D2759" s="13" t="s">
        <v>184</v>
      </c>
      <c r="E2759" s="13" t="s">
        <v>2704</v>
      </c>
      <c r="F2759" s="24" t="s">
        <v>3115</v>
      </c>
      <c r="G2759" s="13"/>
      <c r="H2759" s="13" t="s">
        <v>6</v>
      </c>
      <c r="I2759" s="34">
        <v>10</v>
      </c>
      <c r="J2759" s="34">
        <v>7</v>
      </c>
      <c r="K2759" s="34">
        <v>5</v>
      </c>
      <c r="L2759" s="34">
        <v>11</v>
      </c>
      <c r="M2759" s="24">
        <f t="shared" si="86"/>
        <v>0.7</v>
      </c>
      <c r="N2759" s="24">
        <f t="shared" si="87"/>
        <v>0.7142857142857143</v>
      </c>
      <c r="O2759" s="34">
        <v>0</v>
      </c>
    </row>
    <row r="2760" spans="1:15">
      <c r="A2760" s="23">
        <v>2019</v>
      </c>
      <c r="B2760" s="23" t="s">
        <v>2367</v>
      </c>
      <c r="C2760" s="13" t="s">
        <v>514</v>
      </c>
      <c r="D2760" s="13" t="s">
        <v>184</v>
      </c>
      <c r="E2760" s="13" t="s">
        <v>2704</v>
      </c>
      <c r="F2760" s="24" t="s">
        <v>142</v>
      </c>
      <c r="G2760" s="13"/>
      <c r="H2760" s="13" t="s">
        <v>6</v>
      </c>
      <c r="I2760" s="34">
        <v>62</v>
      </c>
      <c r="J2760" s="34">
        <v>3</v>
      </c>
      <c r="K2760" s="34">
        <v>3</v>
      </c>
      <c r="L2760" s="34">
        <v>17</v>
      </c>
      <c r="M2760" s="24">
        <f t="shared" si="86"/>
        <v>4.8387096774193547E-2</v>
      </c>
      <c r="N2760" s="24">
        <f t="shared" si="87"/>
        <v>1</v>
      </c>
      <c r="O2760" s="34">
        <v>0</v>
      </c>
    </row>
    <row r="2761" spans="1:15">
      <c r="A2761" s="23">
        <v>2019</v>
      </c>
      <c r="B2761" s="23" t="s">
        <v>2367</v>
      </c>
      <c r="C2761" s="13" t="s">
        <v>514</v>
      </c>
      <c r="D2761" s="13" t="s">
        <v>184</v>
      </c>
      <c r="E2761" s="13" t="s">
        <v>206</v>
      </c>
      <c r="F2761" s="24" t="s">
        <v>40</v>
      </c>
      <c r="G2761" s="13"/>
      <c r="H2761" s="13" t="s">
        <v>6</v>
      </c>
      <c r="I2761" s="34">
        <v>27</v>
      </c>
      <c r="J2761" s="34">
        <v>23</v>
      </c>
      <c r="K2761" s="34">
        <v>20</v>
      </c>
      <c r="L2761" s="34">
        <v>42</v>
      </c>
      <c r="M2761" s="24">
        <f t="shared" si="86"/>
        <v>0.85185185185185186</v>
      </c>
      <c r="N2761" s="24">
        <f t="shared" si="87"/>
        <v>0.86956521739130432</v>
      </c>
      <c r="O2761" s="34">
        <v>11</v>
      </c>
    </row>
    <row r="2762" spans="1:15">
      <c r="A2762" s="23">
        <v>2019</v>
      </c>
      <c r="B2762" s="23" t="s">
        <v>2367</v>
      </c>
      <c r="C2762" s="13" t="s">
        <v>514</v>
      </c>
      <c r="D2762" s="13" t="s">
        <v>184</v>
      </c>
      <c r="E2762" s="13" t="s">
        <v>204</v>
      </c>
      <c r="F2762" s="24" t="s">
        <v>1465</v>
      </c>
      <c r="G2762" s="13"/>
      <c r="H2762" s="13" t="s">
        <v>6</v>
      </c>
      <c r="I2762" s="34">
        <v>38</v>
      </c>
      <c r="J2762" s="34">
        <v>37</v>
      </c>
      <c r="K2762" s="34">
        <v>34</v>
      </c>
      <c r="L2762" s="34">
        <v>118</v>
      </c>
      <c r="M2762" s="24">
        <f t="shared" si="86"/>
        <v>0.97368421052631582</v>
      </c>
      <c r="N2762" s="24">
        <f t="shared" si="87"/>
        <v>0.91891891891891897</v>
      </c>
      <c r="O2762" s="34">
        <v>0</v>
      </c>
    </row>
    <row r="2763" spans="1:15">
      <c r="A2763" s="23">
        <v>2019</v>
      </c>
      <c r="B2763" s="23" t="s">
        <v>2367</v>
      </c>
      <c r="C2763" s="13" t="s">
        <v>514</v>
      </c>
      <c r="D2763" s="13" t="s">
        <v>184</v>
      </c>
      <c r="E2763" s="13" t="s">
        <v>204</v>
      </c>
      <c r="F2763" s="24" t="s">
        <v>1482</v>
      </c>
      <c r="G2763" s="13"/>
      <c r="H2763" s="13" t="s">
        <v>6</v>
      </c>
      <c r="I2763" s="34">
        <v>232</v>
      </c>
      <c r="J2763" s="34">
        <v>99</v>
      </c>
      <c r="K2763" s="34">
        <v>74</v>
      </c>
      <c r="L2763" s="34">
        <v>822</v>
      </c>
      <c r="M2763" s="24">
        <f t="shared" si="86"/>
        <v>0.42672413793103448</v>
      </c>
      <c r="N2763" s="24">
        <f t="shared" si="87"/>
        <v>0.74747474747474751</v>
      </c>
      <c r="O2763" s="34">
        <v>59</v>
      </c>
    </row>
    <row r="2764" spans="1:15">
      <c r="A2764" s="23">
        <v>2019</v>
      </c>
      <c r="B2764" s="23" t="s">
        <v>2367</v>
      </c>
      <c r="C2764" s="13" t="s">
        <v>514</v>
      </c>
      <c r="D2764" s="13" t="s">
        <v>184</v>
      </c>
      <c r="E2764" s="13" t="s">
        <v>204</v>
      </c>
      <c r="F2764" s="24" t="s">
        <v>1476</v>
      </c>
      <c r="G2764" s="13"/>
      <c r="H2764" s="13" t="s">
        <v>6</v>
      </c>
      <c r="I2764" s="34">
        <v>90</v>
      </c>
      <c r="J2764" s="34">
        <v>68</v>
      </c>
      <c r="K2764" s="34">
        <v>61</v>
      </c>
      <c r="L2764" s="34">
        <v>252</v>
      </c>
      <c r="M2764" s="24">
        <f t="shared" si="86"/>
        <v>0.75555555555555554</v>
      </c>
      <c r="N2764" s="24">
        <f t="shared" si="87"/>
        <v>0.8970588235294118</v>
      </c>
      <c r="O2764" s="34">
        <v>0</v>
      </c>
    </row>
    <row r="2765" spans="1:15">
      <c r="A2765" s="23">
        <v>2019</v>
      </c>
      <c r="B2765" s="23" t="s">
        <v>2367</v>
      </c>
      <c r="C2765" s="13" t="s">
        <v>514</v>
      </c>
      <c r="D2765" s="13" t="s">
        <v>23</v>
      </c>
      <c r="E2765" s="13" t="s">
        <v>207</v>
      </c>
      <c r="F2765" s="24" t="s">
        <v>2115</v>
      </c>
      <c r="G2765" s="13"/>
      <c r="H2765" s="13" t="s">
        <v>6</v>
      </c>
      <c r="I2765" s="34">
        <v>24</v>
      </c>
      <c r="J2765" s="34">
        <v>18</v>
      </c>
      <c r="K2765" s="34">
        <v>5</v>
      </c>
      <c r="L2765" s="34">
        <v>11</v>
      </c>
      <c r="M2765" s="24">
        <f t="shared" si="86"/>
        <v>0.75</v>
      </c>
      <c r="N2765" s="24">
        <f t="shared" si="87"/>
        <v>0.27777777777777779</v>
      </c>
      <c r="O2765" s="34">
        <v>0</v>
      </c>
    </row>
    <row r="2766" spans="1:15">
      <c r="A2766" s="23">
        <v>2019</v>
      </c>
      <c r="B2766" s="23" t="s">
        <v>2367</v>
      </c>
      <c r="C2766" s="13" t="s">
        <v>514</v>
      </c>
      <c r="D2766" s="13" t="s">
        <v>23</v>
      </c>
      <c r="E2766" s="13" t="s">
        <v>205</v>
      </c>
      <c r="F2766" s="24" t="s">
        <v>174</v>
      </c>
      <c r="G2766" s="13"/>
      <c r="H2766" s="13" t="s">
        <v>6</v>
      </c>
      <c r="I2766" s="34">
        <v>1</v>
      </c>
      <c r="J2766" s="34">
        <v>0</v>
      </c>
      <c r="K2766" s="34">
        <v>0</v>
      </c>
      <c r="L2766" s="34">
        <v>11</v>
      </c>
      <c r="M2766" s="24">
        <f t="shared" si="86"/>
        <v>0</v>
      </c>
      <c r="N2766" s="24">
        <f t="shared" si="87"/>
        <v>0</v>
      </c>
      <c r="O2766" s="34">
        <v>17</v>
      </c>
    </row>
    <row r="2767" spans="1:15">
      <c r="A2767" s="23">
        <v>2019</v>
      </c>
      <c r="B2767" s="23" t="s">
        <v>2367</v>
      </c>
      <c r="C2767" s="13" t="s">
        <v>514</v>
      </c>
      <c r="D2767" s="13" t="s">
        <v>23</v>
      </c>
      <c r="E2767" s="13" t="s">
        <v>205</v>
      </c>
      <c r="F2767" s="24" t="s">
        <v>25</v>
      </c>
      <c r="G2767" s="13"/>
      <c r="H2767" s="13" t="s">
        <v>6</v>
      </c>
      <c r="I2767" s="34">
        <v>0</v>
      </c>
      <c r="J2767" s="34">
        <v>0</v>
      </c>
      <c r="K2767" s="34">
        <v>0</v>
      </c>
      <c r="L2767" s="34">
        <v>11</v>
      </c>
      <c r="M2767" s="24">
        <f t="shared" si="86"/>
        <v>0</v>
      </c>
      <c r="N2767" s="24">
        <f t="shared" si="87"/>
        <v>0</v>
      </c>
      <c r="O2767" s="34">
        <v>0</v>
      </c>
    </row>
    <row r="2768" spans="1:15">
      <c r="A2768" s="23">
        <v>2019</v>
      </c>
      <c r="B2768" s="23" t="s">
        <v>2367</v>
      </c>
      <c r="C2768" s="13" t="s">
        <v>514</v>
      </c>
      <c r="D2768" s="13" t="s">
        <v>23</v>
      </c>
      <c r="E2768" s="13" t="s">
        <v>205</v>
      </c>
      <c r="F2768" s="24" t="s">
        <v>175</v>
      </c>
      <c r="G2768" s="13"/>
      <c r="H2768" s="13" t="s">
        <v>6</v>
      </c>
      <c r="I2768" s="34">
        <v>29</v>
      </c>
      <c r="J2768" s="34">
        <v>26</v>
      </c>
      <c r="K2768" s="34">
        <v>24</v>
      </c>
      <c r="L2768" s="34">
        <v>45</v>
      </c>
      <c r="M2768" s="24">
        <f t="shared" si="86"/>
        <v>0.89655172413793105</v>
      </c>
      <c r="N2768" s="24">
        <f t="shared" si="87"/>
        <v>0.92307692307692313</v>
      </c>
      <c r="O2768" s="34">
        <v>20</v>
      </c>
    </row>
    <row r="2769" spans="1:15">
      <c r="A2769" s="23">
        <v>2019</v>
      </c>
      <c r="B2769" s="23" t="s">
        <v>2367</v>
      </c>
      <c r="C2769" s="13" t="s">
        <v>514</v>
      </c>
      <c r="D2769" s="13" t="s">
        <v>23</v>
      </c>
      <c r="E2769" s="13" t="s">
        <v>205</v>
      </c>
      <c r="F2769" s="24" t="s">
        <v>176</v>
      </c>
      <c r="G2769" s="13"/>
      <c r="H2769" s="13" t="s">
        <v>6</v>
      </c>
      <c r="I2769" s="34">
        <v>30</v>
      </c>
      <c r="J2769" s="34">
        <v>30</v>
      </c>
      <c r="K2769" s="34">
        <v>23</v>
      </c>
      <c r="L2769" s="34">
        <v>54</v>
      </c>
      <c r="M2769" s="24">
        <f t="shared" si="86"/>
        <v>1</v>
      </c>
      <c r="N2769" s="24">
        <f t="shared" si="87"/>
        <v>0.76666666666666672</v>
      </c>
      <c r="O2769" s="34">
        <v>26</v>
      </c>
    </row>
    <row r="2770" spans="1:15">
      <c r="A2770" s="23">
        <v>2019</v>
      </c>
      <c r="B2770" s="23" t="s">
        <v>2367</v>
      </c>
      <c r="C2770" s="13" t="s">
        <v>514</v>
      </c>
      <c r="D2770" s="13" t="s">
        <v>23</v>
      </c>
      <c r="E2770" s="13" t="s">
        <v>205</v>
      </c>
      <c r="F2770" s="24" t="s">
        <v>177</v>
      </c>
      <c r="G2770" s="13"/>
      <c r="H2770" s="13" t="s">
        <v>6</v>
      </c>
      <c r="I2770" s="34">
        <v>18</v>
      </c>
      <c r="J2770" s="34">
        <v>17</v>
      </c>
      <c r="K2770" s="34">
        <v>17</v>
      </c>
      <c r="L2770" s="34">
        <v>36</v>
      </c>
      <c r="M2770" s="24">
        <f t="shared" si="86"/>
        <v>0.94444444444444442</v>
      </c>
      <c r="N2770" s="24">
        <f t="shared" si="87"/>
        <v>1</v>
      </c>
      <c r="O2770" s="34">
        <v>20</v>
      </c>
    </row>
    <row r="2771" spans="1:15">
      <c r="A2771" s="23">
        <v>2019</v>
      </c>
      <c r="B2771" s="23" t="s">
        <v>2367</v>
      </c>
      <c r="C2771" s="13" t="s">
        <v>514</v>
      </c>
      <c r="D2771" s="13" t="s">
        <v>23</v>
      </c>
      <c r="E2771" s="13" t="s">
        <v>205</v>
      </c>
      <c r="F2771" s="24" t="s">
        <v>179</v>
      </c>
      <c r="G2771" s="13"/>
      <c r="H2771" s="13" t="s">
        <v>6</v>
      </c>
      <c r="I2771" s="34">
        <v>13</v>
      </c>
      <c r="J2771" s="34">
        <v>12</v>
      </c>
      <c r="K2771" s="34">
        <v>11</v>
      </c>
      <c r="L2771" s="34">
        <v>20</v>
      </c>
      <c r="M2771" s="24">
        <f t="shared" si="86"/>
        <v>0.92307692307692313</v>
      </c>
      <c r="N2771" s="24">
        <f t="shared" si="87"/>
        <v>0.91666666666666663</v>
      </c>
      <c r="O2771" s="34">
        <v>9</v>
      </c>
    </row>
    <row r="2772" spans="1:15">
      <c r="A2772" s="23">
        <v>2019</v>
      </c>
      <c r="B2772" s="23" t="s">
        <v>2367</v>
      </c>
      <c r="C2772" s="13" t="s">
        <v>514</v>
      </c>
      <c r="D2772" s="13" t="s">
        <v>23</v>
      </c>
      <c r="E2772" s="13" t="s">
        <v>206</v>
      </c>
      <c r="F2772" s="24" t="s">
        <v>1878</v>
      </c>
      <c r="G2772" s="13"/>
      <c r="H2772" s="13" t="s">
        <v>6</v>
      </c>
      <c r="I2772" s="34">
        <v>35</v>
      </c>
      <c r="J2772" s="34">
        <v>29</v>
      </c>
      <c r="K2772" s="34">
        <v>23</v>
      </c>
      <c r="L2772" s="34">
        <v>81</v>
      </c>
      <c r="M2772" s="24">
        <f t="shared" si="86"/>
        <v>0.82857142857142863</v>
      </c>
      <c r="N2772" s="24">
        <f t="shared" si="87"/>
        <v>0.7931034482758621</v>
      </c>
      <c r="O2772" s="34">
        <v>48</v>
      </c>
    </row>
    <row r="2773" spans="1:15">
      <c r="A2773" s="23">
        <v>2019</v>
      </c>
      <c r="B2773" s="23" t="s">
        <v>2367</v>
      </c>
      <c r="C2773" s="13" t="s">
        <v>514</v>
      </c>
      <c r="D2773" s="13" t="s">
        <v>23</v>
      </c>
      <c r="E2773" s="13" t="s">
        <v>206</v>
      </c>
      <c r="F2773" s="24" t="s">
        <v>6852</v>
      </c>
      <c r="G2773" s="13"/>
      <c r="H2773" s="13" t="s">
        <v>6</v>
      </c>
      <c r="I2773" s="34">
        <v>15</v>
      </c>
      <c r="J2773" s="34">
        <v>13</v>
      </c>
      <c r="K2773" s="34">
        <v>13</v>
      </c>
      <c r="L2773" s="34">
        <v>15</v>
      </c>
      <c r="M2773" s="24">
        <f t="shared" si="86"/>
        <v>0.8666666666666667</v>
      </c>
      <c r="N2773" s="24">
        <f t="shared" si="87"/>
        <v>1</v>
      </c>
      <c r="O2773" s="34">
        <v>12</v>
      </c>
    </row>
    <row r="2774" spans="1:15">
      <c r="A2774" s="23">
        <v>2019</v>
      </c>
      <c r="B2774" s="23" t="s">
        <v>2367</v>
      </c>
      <c r="C2774" s="13" t="s">
        <v>514</v>
      </c>
      <c r="D2774" s="13" t="s">
        <v>23</v>
      </c>
      <c r="E2774" s="13" t="s">
        <v>206</v>
      </c>
      <c r="F2774" s="24" t="s">
        <v>6851</v>
      </c>
      <c r="G2774" s="13"/>
      <c r="H2774" s="13" t="s">
        <v>6</v>
      </c>
      <c r="I2774" s="34">
        <v>0</v>
      </c>
      <c r="J2774" s="34">
        <v>0</v>
      </c>
      <c r="K2774" s="34">
        <v>0</v>
      </c>
      <c r="L2774" s="34">
        <v>3</v>
      </c>
      <c r="M2774" s="24">
        <f t="shared" si="86"/>
        <v>0</v>
      </c>
      <c r="N2774" s="24">
        <f t="shared" si="87"/>
        <v>0</v>
      </c>
      <c r="O2774" s="34">
        <v>14</v>
      </c>
    </row>
    <row r="2775" spans="1:15">
      <c r="A2775" s="23">
        <v>2019</v>
      </c>
      <c r="B2775" s="23" t="s">
        <v>2367</v>
      </c>
      <c r="C2775" s="13" t="s">
        <v>514</v>
      </c>
      <c r="D2775" s="13" t="s">
        <v>23</v>
      </c>
      <c r="E2775" s="13" t="s">
        <v>206</v>
      </c>
      <c r="F2775" s="24" t="s">
        <v>1880</v>
      </c>
      <c r="G2775" s="13"/>
      <c r="H2775" s="13" t="s">
        <v>6</v>
      </c>
      <c r="I2775" s="34">
        <v>5</v>
      </c>
      <c r="J2775" s="34">
        <v>4</v>
      </c>
      <c r="K2775" s="34">
        <v>2</v>
      </c>
      <c r="L2775" s="34">
        <v>8</v>
      </c>
      <c r="M2775" s="24">
        <f t="shared" si="86"/>
        <v>0.8</v>
      </c>
      <c r="N2775" s="24">
        <f t="shared" si="87"/>
        <v>0.5</v>
      </c>
      <c r="O2775" s="34">
        <v>4</v>
      </c>
    </row>
    <row r="2776" spans="1:15">
      <c r="A2776" s="23">
        <v>2019</v>
      </c>
      <c r="B2776" s="23" t="s">
        <v>2367</v>
      </c>
      <c r="C2776" s="13" t="s">
        <v>514</v>
      </c>
      <c r="D2776" s="13" t="s">
        <v>23</v>
      </c>
      <c r="E2776" s="13" t="s">
        <v>206</v>
      </c>
      <c r="F2776" s="24" t="s">
        <v>985</v>
      </c>
      <c r="G2776" s="13"/>
      <c r="H2776" s="13" t="s">
        <v>6</v>
      </c>
      <c r="I2776" s="34">
        <v>9</v>
      </c>
      <c r="J2776" s="34">
        <v>7</v>
      </c>
      <c r="K2776" s="34">
        <v>5</v>
      </c>
      <c r="L2776" s="34">
        <v>31</v>
      </c>
      <c r="M2776" s="24">
        <f t="shared" si="86"/>
        <v>0.77777777777777779</v>
      </c>
      <c r="N2776" s="24">
        <f t="shared" si="87"/>
        <v>0.7142857142857143</v>
      </c>
      <c r="O2776" s="34">
        <v>6</v>
      </c>
    </row>
    <row r="2777" spans="1:15">
      <c r="A2777" s="23">
        <v>2019</v>
      </c>
      <c r="B2777" s="23" t="s">
        <v>2367</v>
      </c>
      <c r="C2777" s="13" t="s">
        <v>514</v>
      </c>
      <c r="D2777" s="13" t="s">
        <v>23</v>
      </c>
      <c r="E2777" s="13" t="s">
        <v>206</v>
      </c>
      <c r="F2777" s="24" t="s">
        <v>2191</v>
      </c>
      <c r="G2777" s="13"/>
      <c r="H2777" s="13" t="s">
        <v>6</v>
      </c>
      <c r="I2777" s="34">
        <v>28</v>
      </c>
      <c r="J2777" s="34">
        <v>23</v>
      </c>
      <c r="K2777" s="34">
        <v>22</v>
      </c>
      <c r="L2777" s="34">
        <v>57</v>
      </c>
      <c r="M2777" s="24">
        <f t="shared" si="86"/>
        <v>0.8214285714285714</v>
      </c>
      <c r="N2777" s="24">
        <f t="shared" si="87"/>
        <v>0.95652173913043481</v>
      </c>
      <c r="O2777" s="34">
        <v>0</v>
      </c>
    </row>
    <row r="2778" spans="1:15">
      <c r="A2778" s="23">
        <v>2019</v>
      </c>
      <c r="B2778" s="23" t="s">
        <v>2367</v>
      </c>
      <c r="C2778" s="13" t="s">
        <v>514</v>
      </c>
      <c r="D2778" s="13" t="s">
        <v>23</v>
      </c>
      <c r="E2778" s="13" t="s">
        <v>206</v>
      </c>
      <c r="F2778" s="24" t="s">
        <v>986</v>
      </c>
      <c r="G2778" s="13"/>
      <c r="H2778" s="13" t="s">
        <v>6</v>
      </c>
      <c r="I2778" s="34">
        <v>1</v>
      </c>
      <c r="J2778" s="34">
        <v>0</v>
      </c>
      <c r="K2778" s="34">
        <v>0</v>
      </c>
      <c r="L2778" s="34">
        <v>22</v>
      </c>
      <c r="M2778" s="24">
        <f t="shared" si="86"/>
        <v>0</v>
      </c>
      <c r="N2778" s="24">
        <f t="shared" si="87"/>
        <v>0</v>
      </c>
      <c r="O2778" s="34">
        <v>2</v>
      </c>
    </row>
    <row r="2779" spans="1:15">
      <c r="A2779" s="23">
        <v>2019</v>
      </c>
      <c r="B2779" s="23" t="s">
        <v>2367</v>
      </c>
      <c r="C2779" s="13" t="s">
        <v>514</v>
      </c>
      <c r="D2779" s="13" t="s">
        <v>23</v>
      </c>
      <c r="E2779" s="13" t="s">
        <v>206</v>
      </c>
      <c r="F2779" s="24" t="s">
        <v>68</v>
      </c>
      <c r="G2779" s="13"/>
      <c r="H2779" s="13" t="s">
        <v>6</v>
      </c>
      <c r="I2779" s="34">
        <v>14</v>
      </c>
      <c r="J2779" s="34">
        <v>14</v>
      </c>
      <c r="K2779" s="34">
        <v>10</v>
      </c>
      <c r="L2779" s="34">
        <v>10</v>
      </c>
      <c r="M2779" s="24">
        <f t="shared" si="86"/>
        <v>1</v>
      </c>
      <c r="N2779" s="24">
        <f t="shared" si="87"/>
        <v>0.7142857142857143</v>
      </c>
      <c r="O2779" s="34">
        <v>0</v>
      </c>
    </row>
    <row r="2780" spans="1:15">
      <c r="A2780" s="23">
        <v>2019</v>
      </c>
      <c r="B2780" s="23" t="s">
        <v>2367</v>
      </c>
      <c r="C2780" s="13" t="s">
        <v>514</v>
      </c>
      <c r="D2780" s="13" t="s">
        <v>23</v>
      </c>
      <c r="E2780" s="13" t="s">
        <v>204</v>
      </c>
      <c r="F2780" s="24" t="s">
        <v>1453</v>
      </c>
      <c r="G2780" s="13"/>
      <c r="H2780" s="13" t="s">
        <v>6</v>
      </c>
      <c r="I2780" s="34">
        <v>117</v>
      </c>
      <c r="J2780" s="34">
        <v>111</v>
      </c>
      <c r="K2780" s="34">
        <v>88</v>
      </c>
      <c r="L2780" s="34">
        <v>804</v>
      </c>
      <c r="M2780" s="24">
        <f t="shared" si="86"/>
        <v>0.94871794871794868</v>
      </c>
      <c r="N2780" s="24">
        <f t="shared" si="87"/>
        <v>0.7927927927927928</v>
      </c>
      <c r="O2780" s="34">
        <v>94</v>
      </c>
    </row>
    <row r="2781" spans="1:15">
      <c r="A2781" s="23">
        <v>2019</v>
      </c>
      <c r="B2781" s="23" t="s">
        <v>2367</v>
      </c>
      <c r="C2781" s="13" t="s">
        <v>514</v>
      </c>
      <c r="D2781" s="13" t="s">
        <v>23</v>
      </c>
      <c r="E2781" s="13" t="s">
        <v>204</v>
      </c>
      <c r="F2781" s="24" t="s">
        <v>1460</v>
      </c>
      <c r="G2781" s="13"/>
      <c r="H2781" s="13" t="s">
        <v>6</v>
      </c>
      <c r="I2781" s="34">
        <v>18</v>
      </c>
      <c r="J2781" s="34">
        <v>18</v>
      </c>
      <c r="K2781" s="34">
        <v>16</v>
      </c>
      <c r="L2781" s="34">
        <v>126</v>
      </c>
      <c r="M2781" s="24">
        <f t="shared" si="86"/>
        <v>1</v>
      </c>
      <c r="N2781" s="24">
        <f t="shared" si="87"/>
        <v>0.88888888888888884</v>
      </c>
      <c r="O2781" s="34">
        <v>11</v>
      </c>
    </row>
    <row r="2782" spans="1:15">
      <c r="A2782" s="23">
        <v>2019</v>
      </c>
      <c r="B2782" s="23" t="s">
        <v>2367</v>
      </c>
      <c r="C2782" s="13" t="s">
        <v>514</v>
      </c>
      <c r="D2782" s="13" t="s">
        <v>23</v>
      </c>
      <c r="E2782" s="13" t="s">
        <v>204</v>
      </c>
      <c r="F2782" s="24" t="s">
        <v>1464</v>
      </c>
      <c r="G2782" s="13"/>
      <c r="H2782" s="13" t="s">
        <v>6</v>
      </c>
      <c r="I2782" s="34">
        <v>26</v>
      </c>
      <c r="J2782" s="34">
        <v>26</v>
      </c>
      <c r="K2782" s="34">
        <v>23</v>
      </c>
      <c r="L2782" s="34">
        <v>180</v>
      </c>
      <c r="M2782" s="24">
        <f t="shared" si="86"/>
        <v>1</v>
      </c>
      <c r="N2782" s="24">
        <f t="shared" si="87"/>
        <v>0.88461538461538458</v>
      </c>
      <c r="O2782" s="34">
        <v>21</v>
      </c>
    </row>
    <row r="2783" spans="1:15">
      <c r="A2783" s="23">
        <v>2019</v>
      </c>
      <c r="B2783" s="23" t="s">
        <v>2367</v>
      </c>
      <c r="C2783" s="13" t="s">
        <v>514</v>
      </c>
      <c r="D2783" s="13" t="s">
        <v>23</v>
      </c>
      <c r="E2783" s="13" t="s">
        <v>204</v>
      </c>
      <c r="F2783" s="24" t="s">
        <v>3873</v>
      </c>
      <c r="G2783" s="13"/>
      <c r="H2783" s="13" t="s">
        <v>6</v>
      </c>
      <c r="I2783" s="34">
        <v>12</v>
      </c>
      <c r="J2783" s="34">
        <v>11</v>
      </c>
      <c r="K2783" s="34">
        <v>8</v>
      </c>
      <c r="L2783" s="34">
        <v>8</v>
      </c>
      <c r="M2783" s="24">
        <f t="shared" si="86"/>
        <v>0.91666666666666663</v>
      </c>
      <c r="N2783" s="24">
        <f t="shared" si="87"/>
        <v>0.72727272727272729</v>
      </c>
      <c r="O2783" s="34">
        <v>0</v>
      </c>
    </row>
    <row r="2784" spans="1:15">
      <c r="A2784" s="23">
        <v>2019</v>
      </c>
      <c r="B2784" s="23" t="s">
        <v>2367</v>
      </c>
      <c r="C2784" s="13" t="s">
        <v>514</v>
      </c>
      <c r="D2784" s="13" t="s">
        <v>23</v>
      </c>
      <c r="E2784" s="13" t="s">
        <v>204</v>
      </c>
      <c r="F2784" s="24" t="s">
        <v>1490</v>
      </c>
      <c r="G2784" s="13"/>
      <c r="H2784" s="13" t="s">
        <v>6</v>
      </c>
      <c r="I2784" s="34">
        <v>118</v>
      </c>
      <c r="J2784" s="34">
        <v>90</v>
      </c>
      <c r="K2784" s="34">
        <v>78</v>
      </c>
      <c r="L2784" s="34">
        <v>480</v>
      </c>
      <c r="M2784" s="24">
        <f t="shared" si="86"/>
        <v>0.76271186440677963</v>
      </c>
      <c r="N2784" s="24">
        <f t="shared" si="87"/>
        <v>0.8666666666666667</v>
      </c>
      <c r="O2784" s="34">
        <v>54</v>
      </c>
    </row>
    <row r="2785" spans="1:15">
      <c r="A2785" s="23">
        <v>2019</v>
      </c>
      <c r="B2785" s="23" t="s">
        <v>2367</v>
      </c>
      <c r="C2785" s="13" t="s">
        <v>514</v>
      </c>
      <c r="D2785" s="13" t="s">
        <v>185</v>
      </c>
      <c r="E2785" s="13" t="s">
        <v>207</v>
      </c>
      <c r="F2785" s="24" t="s">
        <v>166</v>
      </c>
      <c r="G2785" s="13"/>
      <c r="H2785" s="13" t="s">
        <v>6</v>
      </c>
      <c r="I2785" s="34">
        <v>11</v>
      </c>
      <c r="J2785" s="34">
        <v>3</v>
      </c>
      <c r="K2785" s="34">
        <v>2</v>
      </c>
      <c r="L2785" s="34">
        <v>4</v>
      </c>
      <c r="M2785" s="24">
        <f t="shared" si="86"/>
        <v>0.27272727272727271</v>
      </c>
      <c r="N2785" s="24">
        <f t="shared" si="87"/>
        <v>0.66666666666666663</v>
      </c>
      <c r="O2785" s="34">
        <v>0</v>
      </c>
    </row>
    <row r="2786" spans="1:15">
      <c r="A2786" s="23">
        <v>2019</v>
      </c>
      <c r="B2786" s="23" t="s">
        <v>2367</v>
      </c>
      <c r="C2786" s="13" t="s">
        <v>514</v>
      </c>
      <c r="D2786" s="13" t="s">
        <v>185</v>
      </c>
      <c r="E2786" s="13" t="s">
        <v>205</v>
      </c>
      <c r="F2786" s="24" t="s">
        <v>186</v>
      </c>
      <c r="G2786" s="13"/>
      <c r="H2786" s="13" t="s">
        <v>6</v>
      </c>
      <c r="I2786" s="34">
        <v>36</v>
      </c>
      <c r="J2786" s="34">
        <v>36</v>
      </c>
      <c r="K2786" s="34">
        <v>33</v>
      </c>
      <c r="L2786" s="34">
        <v>59</v>
      </c>
      <c r="M2786" s="24">
        <f t="shared" si="86"/>
        <v>1</v>
      </c>
      <c r="N2786" s="24">
        <f t="shared" si="87"/>
        <v>0.91666666666666663</v>
      </c>
      <c r="O2786" s="34">
        <v>39</v>
      </c>
    </row>
    <row r="2787" spans="1:15">
      <c r="A2787" s="23">
        <v>2019</v>
      </c>
      <c r="B2787" s="23" t="s">
        <v>2367</v>
      </c>
      <c r="C2787" s="13" t="s">
        <v>514</v>
      </c>
      <c r="D2787" s="13" t="s">
        <v>185</v>
      </c>
      <c r="E2787" s="13" t="s">
        <v>205</v>
      </c>
      <c r="F2787" s="24" t="s">
        <v>2116</v>
      </c>
      <c r="G2787" s="13"/>
      <c r="H2787" s="13" t="s">
        <v>6</v>
      </c>
      <c r="I2787" s="34">
        <v>13</v>
      </c>
      <c r="J2787" s="34">
        <v>13</v>
      </c>
      <c r="K2787" s="34">
        <v>12</v>
      </c>
      <c r="L2787" s="34">
        <v>24</v>
      </c>
      <c r="M2787" s="24">
        <f t="shared" si="86"/>
        <v>1</v>
      </c>
      <c r="N2787" s="24">
        <f t="shared" si="87"/>
        <v>0.92307692307692313</v>
      </c>
      <c r="O2787" s="34">
        <v>17</v>
      </c>
    </row>
    <row r="2788" spans="1:15">
      <c r="A2788" s="23">
        <v>2019</v>
      </c>
      <c r="B2788" s="23" t="s">
        <v>2367</v>
      </c>
      <c r="C2788" s="13" t="s">
        <v>514</v>
      </c>
      <c r="D2788" s="13" t="s">
        <v>185</v>
      </c>
      <c r="E2788" s="13" t="s">
        <v>205</v>
      </c>
      <c r="F2788" s="24" t="s">
        <v>43</v>
      </c>
      <c r="G2788" s="13"/>
      <c r="H2788" s="13" t="s">
        <v>6</v>
      </c>
      <c r="I2788" s="34">
        <v>31</v>
      </c>
      <c r="J2788" s="34">
        <v>30</v>
      </c>
      <c r="K2788" s="34">
        <v>20</v>
      </c>
      <c r="L2788" s="34">
        <v>54</v>
      </c>
      <c r="M2788" s="24">
        <f t="shared" si="86"/>
        <v>0.967741935483871</v>
      </c>
      <c r="N2788" s="24">
        <f t="shared" si="87"/>
        <v>0.66666666666666663</v>
      </c>
      <c r="O2788" s="34">
        <v>23</v>
      </c>
    </row>
    <row r="2789" spans="1:15">
      <c r="A2789" s="23">
        <v>2019</v>
      </c>
      <c r="B2789" s="23" t="s">
        <v>2367</v>
      </c>
      <c r="C2789" s="13" t="s">
        <v>514</v>
      </c>
      <c r="D2789" s="13" t="s">
        <v>185</v>
      </c>
      <c r="E2789" s="13" t="s">
        <v>205</v>
      </c>
      <c r="F2789" s="24" t="s">
        <v>187</v>
      </c>
      <c r="G2789" s="13"/>
      <c r="H2789" s="13" t="s">
        <v>6</v>
      </c>
      <c r="I2789" s="34">
        <v>32</v>
      </c>
      <c r="J2789" s="34">
        <v>27</v>
      </c>
      <c r="K2789" s="34">
        <v>23</v>
      </c>
      <c r="L2789" s="34">
        <v>43</v>
      </c>
      <c r="M2789" s="24">
        <f t="shared" si="86"/>
        <v>0.84375</v>
      </c>
      <c r="N2789" s="24">
        <f t="shared" si="87"/>
        <v>0.85185185185185186</v>
      </c>
      <c r="O2789" s="34">
        <v>23</v>
      </c>
    </row>
    <row r="2790" spans="1:15">
      <c r="A2790" s="23">
        <v>2019</v>
      </c>
      <c r="B2790" s="23" t="s">
        <v>2367</v>
      </c>
      <c r="C2790" s="13" t="s">
        <v>514</v>
      </c>
      <c r="D2790" s="13" t="s">
        <v>185</v>
      </c>
      <c r="E2790" s="13" t="s">
        <v>205</v>
      </c>
      <c r="F2790" s="24" t="s">
        <v>188</v>
      </c>
      <c r="G2790" s="13"/>
      <c r="H2790" s="13" t="s">
        <v>6</v>
      </c>
      <c r="I2790" s="34">
        <v>31</v>
      </c>
      <c r="J2790" s="34">
        <v>28</v>
      </c>
      <c r="K2790" s="34">
        <v>25</v>
      </c>
      <c r="L2790" s="34">
        <v>52</v>
      </c>
      <c r="M2790" s="24">
        <f t="shared" si="86"/>
        <v>0.90322580645161288</v>
      </c>
      <c r="N2790" s="24">
        <f t="shared" si="87"/>
        <v>0.8928571428571429</v>
      </c>
      <c r="O2790" s="34">
        <v>28</v>
      </c>
    </row>
    <row r="2791" spans="1:15">
      <c r="A2791" s="23">
        <v>2019</v>
      </c>
      <c r="B2791" s="23" t="s">
        <v>2367</v>
      </c>
      <c r="C2791" s="13" t="s">
        <v>514</v>
      </c>
      <c r="D2791" s="13" t="s">
        <v>185</v>
      </c>
      <c r="E2791" s="13" t="s">
        <v>205</v>
      </c>
      <c r="F2791" s="24" t="s">
        <v>189</v>
      </c>
      <c r="G2791" s="13"/>
      <c r="H2791" s="13" t="s">
        <v>6</v>
      </c>
      <c r="I2791" s="34">
        <v>6</v>
      </c>
      <c r="J2791" s="34">
        <v>6</v>
      </c>
      <c r="K2791" s="34">
        <v>6</v>
      </c>
      <c r="L2791" s="34">
        <v>37</v>
      </c>
      <c r="M2791" s="24">
        <f t="shared" si="86"/>
        <v>1</v>
      </c>
      <c r="N2791" s="24">
        <f t="shared" si="87"/>
        <v>1</v>
      </c>
      <c r="O2791" s="34">
        <v>16</v>
      </c>
    </row>
    <row r="2792" spans="1:15">
      <c r="A2792" s="23">
        <v>2019</v>
      </c>
      <c r="B2792" s="23" t="s">
        <v>2367</v>
      </c>
      <c r="C2792" s="13" t="s">
        <v>514</v>
      </c>
      <c r="D2792" s="13" t="s">
        <v>185</v>
      </c>
      <c r="E2792" s="13" t="s">
        <v>206</v>
      </c>
      <c r="F2792" s="24" t="s">
        <v>1452</v>
      </c>
      <c r="G2792" s="13"/>
      <c r="H2792" s="13" t="s">
        <v>195</v>
      </c>
      <c r="I2792" s="34">
        <v>30</v>
      </c>
      <c r="J2792" s="34">
        <v>30</v>
      </c>
      <c r="K2792" s="34">
        <v>25</v>
      </c>
      <c r="L2792" s="34">
        <v>63</v>
      </c>
      <c r="M2792" s="24">
        <f t="shared" si="86"/>
        <v>1</v>
      </c>
      <c r="N2792" s="24">
        <f t="shared" si="87"/>
        <v>0.83333333333333337</v>
      </c>
      <c r="O2792" s="34">
        <v>13</v>
      </c>
    </row>
    <row r="2793" spans="1:15">
      <c r="A2793" s="23">
        <v>2019</v>
      </c>
      <c r="B2793" s="23" t="s">
        <v>2367</v>
      </c>
      <c r="C2793" s="13" t="s">
        <v>514</v>
      </c>
      <c r="D2793" s="13" t="s">
        <v>185</v>
      </c>
      <c r="E2793" s="13" t="s">
        <v>206</v>
      </c>
      <c r="F2793" s="24" t="s">
        <v>1450</v>
      </c>
      <c r="G2793" s="13"/>
      <c r="H2793" s="13" t="s">
        <v>6</v>
      </c>
      <c r="I2793" s="34">
        <v>13</v>
      </c>
      <c r="J2793" s="34">
        <v>12</v>
      </c>
      <c r="K2793" s="34">
        <v>10</v>
      </c>
      <c r="L2793" s="34">
        <v>57</v>
      </c>
      <c r="M2793" s="24">
        <f t="shared" si="86"/>
        <v>0.92307692307692313</v>
      </c>
      <c r="N2793" s="24">
        <f t="shared" si="87"/>
        <v>0.83333333333333337</v>
      </c>
      <c r="O2793" s="34">
        <v>4</v>
      </c>
    </row>
    <row r="2794" spans="1:15">
      <c r="A2794" s="23">
        <v>2019</v>
      </c>
      <c r="B2794" s="23" t="s">
        <v>2367</v>
      </c>
      <c r="C2794" s="13" t="s">
        <v>514</v>
      </c>
      <c r="D2794" s="13" t="s">
        <v>185</v>
      </c>
      <c r="E2794" s="13" t="s">
        <v>206</v>
      </c>
      <c r="F2794" s="24" t="s">
        <v>191</v>
      </c>
      <c r="G2794" s="13"/>
      <c r="H2794" s="13" t="s">
        <v>6</v>
      </c>
      <c r="I2794" s="34">
        <v>32</v>
      </c>
      <c r="J2794" s="34">
        <v>31</v>
      </c>
      <c r="K2794" s="34">
        <v>26</v>
      </c>
      <c r="L2794" s="34">
        <v>82</v>
      </c>
      <c r="M2794" s="24">
        <f t="shared" si="86"/>
        <v>0.96875</v>
      </c>
      <c r="N2794" s="24">
        <f t="shared" si="87"/>
        <v>0.83870967741935487</v>
      </c>
      <c r="O2794" s="34">
        <v>39</v>
      </c>
    </row>
    <row r="2795" spans="1:15">
      <c r="A2795" s="23">
        <v>2019</v>
      </c>
      <c r="B2795" s="23" t="s">
        <v>2367</v>
      </c>
      <c r="C2795" s="13" t="s">
        <v>514</v>
      </c>
      <c r="D2795" s="13" t="s">
        <v>185</v>
      </c>
      <c r="E2795" s="13" t="s">
        <v>206</v>
      </c>
      <c r="F2795" s="24" t="s">
        <v>88</v>
      </c>
      <c r="G2795" s="13"/>
      <c r="H2795" s="13" t="s">
        <v>6</v>
      </c>
      <c r="I2795" s="34">
        <v>0</v>
      </c>
      <c r="J2795" s="34">
        <v>0</v>
      </c>
      <c r="K2795" s="34">
        <v>0</v>
      </c>
      <c r="L2795" s="34">
        <v>50</v>
      </c>
      <c r="M2795" s="24">
        <f t="shared" si="86"/>
        <v>0</v>
      </c>
      <c r="N2795" s="24">
        <f t="shared" si="87"/>
        <v>0</v>
      </c>
      <c r="O2795" s="34">
        <v>3</v>
      </c>
    </row>
    <row r="2796" spans="1:15">
      <c r="A2796" s="23">
        <v>2019</v>
      </c>
      <c r="B2796" s="23" t="s">
        <v>2367</v>
      </c>
      <c r="C2796" s="13" t="s">
        <v>514</v>
      </c>
      <c r="D2796" s="13" t="s">
        <v>185</v>
      </c>
      <c r="E2796" s="13" t="s">
        <v>206</v>
      </c>
      <c r="F2796" s="24" t="s">
        <v>190</v>
      </c>
      <c r="G2796" s="13"/>
      <c r="H2796" s="13" t="s">
        <v>6</v>
      </c>
      <c r="I2796" s="34">
        <v>0</v>
      </c>
      <c r="J2796" s="34">
        <v>0</v>
      </c>
      <c r="K2796" s="34">
        <v>0</v>
      </c>
      <c r="L2796" s="34">
        <v>22</v>
      </c>
      <c r="M2796" s="24">
        <f t="shared" si="86"/>
        <v>0</v>
      </c>
      <c r="N2796" s="24">
        <f t="shared" si="87"/>
        <v>0</v>
      </c>
      <c r="O2796" s="34">
        <v>2</v>
      </c>
    </row>
    <row r="2797" spans="1:15">
      <c r="A2797" s="23">
        <v>2019</v>
      </c>
      <c r="B2797" s="23" t="s">
        <v>2367</v>
      </c>
      <c r="C2797" s="13" t="s">
        <v>514</v>
      </c>
      <c r="D2797" s="13" t="s">
        <v>185</v>
      </c>
      <c r="E2797" s="13" t="s">
        <v>206</v>
      </c>
      <c r="F2797" s="24" t="s">
        <v>193</v>
      </c>
      <c r="G2797" s="13"/>
      <c r="H2797" s="13" t="s">
        <v>6</v>
      </c>
      <c r="I2797" s="34">
        <v>30</v>
      </c>
      <c r="J2797" s="34">
        <v>29</v>
      </c>
      <c r="K2797" s="34">
        <v>23</v>
      </c>
      <c r="L2797" s="34">
        <v>42</v>
      </c>
      <c r="M2797" s="24">
        <f t="shared" si="86"/>
        <v>0.96666666666666667</v>
      </c>
      <c r="N2797" s="24">
        <f t="shared" si="87"/>
        <v>0.7931034482758621</v>
      </c>
      <c r="O2797" s="34">
        <v>0</v>
      </c>
    </row>
    <row r="2798" spans="1:15">
      <c r="A2798" s="23">
        <v>2019</v>
      </c>
      <c r="B2798" s="23" t="s">
        <v>2367</v>
      </c>
      <c r="C2798" s="13" t="s">
        <v>514</v>
      </c>
      <c r="D2798" s="13" t="s">
        <v>185</v>
      </c>
      <c r="E2798" s="13" t="s">
        <v>204</v>
      </c>
      <c r="F2798" s="24" t="s">
        <v>559</v>
      </c>
      <c r="G2798" s="13"/>
      <c r="H2798" s="13" t="s">
        <v>6</v>
      </c>
      <c r="I2798" s="34">
        <v>76</v>
      </c>
      <c r="J2798" s="34">
        <v>68</v>
      </c>
      <c r="K2798" s="34">
        <v>60</v>
      </c>
      <c r="L2798" s="34">
        <v>388</v>
      </c>
      <c r="M2798" s="24">
        <f t="shared" si="86"/>
        <v>0.89473684210526316</v>
      </c>
      <c r="N2798" s="24">
        <f t="shared" si="87"/>
        <v>0.88235294117647056</v>
      </c>
      <c r="O2798" s="34">
        <v>42</v>
      </c>
    </row>
    <row r="2799" spans="1:15">
      <c r="A2799" s="23">
        <v>2019</v>
      </c>
      <c r="B2799" s="23" t="s">
        <v>2367</v>
      </c>
      <c r="C2799" s="13" t="s">
        <v>514</v>
      </c>
      <c r="D2799" s="13" t="s">
        <v>185</v>
      </c>
      <c r="E2799" s="13" t="s">
        <v>204</v>
      </c>
      <c r="F2799" s="24" t="s">
        <v>1455</v>
      </c>
      <c r="G2799" s="13"/>
      <c r="H2799" s="13" t="s">
        <v>6</v>
      </c>
      <c r="I2799" s="34">
        <v>13</v>
      </c>
      <c r="J2799" s="34">
        <v>12</v>
      </c>
      <c r="K2799" s="34">
        <v>10</v>
      </c>
      <c r="L2799" s="34">
        <v>136</v>
      </c>
      <c r="M2799" s="24">
        <f t="shared" si="86"/>
        <v>0.92307692307692313</v>
      </c>
      <c r="N2799" s="24">
        <f t="shared" si="87"/>
        <v>0.83333333333333337</v>
      </c>
      <c r="O2799" s="34">
        <v>11</v>
      </c>
    </row>
    <row r="2800" spans="1:15">
      <c r="A2800" s="23">
        <v>2019</v>
      </c>
      <c r="B2800" s="23" t="s">
        <v>2367</v>
      </c>
      <c r="C2800" s="13" t="s">
        <v>514</v>
      </c>
      <c r="D2800" s="13" t="s">
        <v>185</v>
      </c>
      <c r="E2800" s="13" t="s">
        <v>204</v>
      </c>
      <c r="F2800" s="24" t="s">
        <v>1458</v>
      </c>
      <c r="G2800" s="13"/>
      <c r="H2800" s="13" t="s">
        <v>6</v>
      </c>
      <c r="I2800" s="34">
        <v>25</v>
      </c>
      <c r="J2800" s="34">
        <v>25</v>
      </c>
      <c r="K2800" s="34">
        <v>21</v>
      </c>
      <c r="L2800" s="34">
        <v>200</v>
      </c>
      <c r="M2800" s="24">
        <f t="shared" si="86"/>
        <v>1</v>
      </c>
      <c r="N2800" s="24">
        <f t="shared" si="87"/>
        <v>0.84</v>
      </c>
      <c r="O2800" s="34">
        <v>23</v>
      </c>
    </row>
    <row r="2801" spans="1:15">
      <c r="A2801" s="23">
        <v>2019</v>
      </c>
      <c r="B2801" s="23" t="s">
        <v>2367</v>
      </c>
      <c r="C2801" s="13" t="s">
        <v>514</v>
      </c>
      <c r="D2801" s="13" t="s">
        <v>185</v>
      </c>
      <c r="E2801" s="13" t="s">
        <v>204</v>
      </c>
      <c r="F2801" s="24" t="s">
        <v>1485</v>
      </c>
      <c r="G2801" s="13"/>
      <c r="H2801" s="13" t="s">
        <v>6</v>
      </c>
      <c r="I2801" s="34">
        <v>50</v>
      </c>
      <c r="J2801" s="34">
        <v>45</v>
      </c>
      <c r="K2801" s="34">
        <v>41</v>
      </c>
      <c r="L2801" s="34">
        <v>265</v>
      </c>
      <c r="M2801" s="24">
        <f t="shared" si="86"/>
        <v>0.9</v>
      </c>
      <c r="N2801" s="24">
        <f t="shared" si="87"/>
        <v>0.91111111111111109</v>
      </c>
      <c r="O2801" s="34">
        <v>28</v>
      </c>
    </row>
    <row r="2802" spans="1:15">
      <c r="A2802" s="23">
        <v>2019</v>
      </c>
      <c r="B2802" s="23" t="s">
        <v>2367</v>
      </c>
      <c r="C2802" s="13" t="s">
        <v>514</v>
      </c>
      <c r="D2802" s="13" t="s">
        <v>185</v>
      </c>
      <c r="E2802" s="13" t="s">
        <v>204</v>
      </c>
      <c r="F2802" s="24" t="s">
        <v>1461</v>
      </c>
      <c r="G2802" s="13"/>
      <c r="H2802" s="13" t="s">
        <v>6</v>
      </c>
      <c r="I2802" s="34">
        <v>85</v>
      </c>
      <c r="J2802" s="34">
        <v>83</v>
      </c>
      <c r="K2802" s="34">
        <v>73</v>
      </c>
      <c r="L2802" s="34">
        <v>687</v>
      </c>
      <c r="M2802" s="24">
        <f t="shared" si="86"/>
        <v>0.97647058823529409</v>
      </c>
      <c r="N2802" s="24">
        <f t="shared" si="87"/>
        <v>0.87951807228915657</v>
      </c>
      <c r="O2802" s="34">
        <v>52</v>
      </c>
    </row>
    <row r="2803" spans="1:15">
      <c r="A2803" s="23">
        <v>2019</v>
      </c>
      <c r="B2803" s="23" t="s">
        <v>2367</v>
      </c>
      <c r="C2803" s="13" t="s">
        <v>514</v>
      </c>
      <c r="D2803" s="13" t="s">
        <v>185</v>
      </c>
      <c r="E2803" s="13" t="s">
        <v>204</v>
      </c>
      <c r="F2803" s="24" t="s">
        <v>1488</v>
      </c>
      <c r="G2803" s="13"/>
      <c r="H2803" s="13" t="s">
        <v>6</v>
      </c>
      <c r="I2803" s="34">
        <v>51</v>
      </c>
      <c r="J2803" s="34">
        <v>50</v>
      </c>
      <c r="K2803" s="34">
        <v>43</v>
      </c>
      <c r="L2803" s="34">
        <v>261</v>
      </c>
      <c r="M2803" s="24">
        <f t="shared" si="86"/>
        <v>0.98039215686274506</v>
      </c>
      <c r="N2803" s="24">
        <f t="shared" si="87"/>
        <v>0.86</v>
      </c>
      <c r="O2803" s="34">
        <v>28</v>
      </c>
    </row>
    <row r="2804" spans="1:15">
      <c r="A2804" s="23">
        <v>2019</v>
      </c>
      <c r="B2804" s="23" t="s">
        <v>2367</v>
      </c>
      <c r="C2804" s="13" t="s">
        <v>514</v>
      </c>
      <c r="D2804" s="13" t="s">
        <v>185</v>
      </c>
      <c r="E2804" s="13" t="s">
        <v>204</v>
      </c>
      <c r="F2804" s="24" t="s">
        <v>1468</v>
      </c>
      <c r="G2804" s="13"/>
      <c r="H2804" s="13" t="s">
        <v>6</v>
      </c>
      <c r="I2804" s="34">
        <v>13</v>
      </c>
      <c r="J2804" s="34">
        <v>13</v>
      </c>
      <c r="K2804" s="34">
        <v>12</v>
      </c>
      <c r="L2804" s="34">
        <v>53</v>
      </c>
      <c r="M2804" s="24">
        <f t="shared" si="86"/>
        <v>1</v>
      </c>
      <c r="N2804" s="24">
        <f t="shared" si="87"/>
        <v>0.92307692307692313</v>
      </c>
      <c r="O2804" s="34">
        <v>2</v>
      </c>
    </row>
    <row r="2805" spans="1:15">
      <c r="A2805" s="23">
        <v>2019</v>
      </c>
      <c r="B2805" s="23" t="s">
        <v>2367</v>
      </c>
      <c r="C2805" s="13" t="s">
        <v>514</v>
      </c>
      <c r="D2805" s="13" t="s">
        <v>185</v>
      </c>
      <c r="E2805" s="13" t="s">
        <v>204</v>
      </c>
      <c r="F2805" s="24" t="s">
        <v>584</v>
      </c>
      <c r="G2805" s="13"/>
      <c r="H2805" s="13" t="s">
        <v>6</v>
      </c>
      <c r="I2805" s="34">
        <v>77</v>
      </c>
      <c r="J2805" s="34">
        <v>63</v>
      </c>
      <c r="K2805" s="34">
        <v>52</v>
      </c>
      <c r="L2805" s="34">
        <v>513</v>
      </c>
      <c r="M2805" s="24">
        <f t="shared" si="86"/>
        <v>0.81818181818181823</v>
      </c>
      <c r="N2805" s="24">
        <f t="shared" si="87"/>
        <v>0.82539682539682535</v>
      </c>
      <c r="O2805" s="34">
        <v>32</v>
      </c>
    </row>
    <row r="2806" spans="1:15">
      <c r="A2806" s="23">
        <v>2019</v>
      </c>
      <c r="B2806" s="23" t="s">
        <v>2367</v>
      </c>
      <c r="C2806" s="13" t="s">
        <v>514</v>
      </c>
      <c r="D2806" s="13" t="s">
        <v>3925</v>
      </c>
      <c r="E2806" s="13" t="s">
        <v>207</v>
      </c>
      <c r="F2806" s="24" t="s">
        <v>119</v>
      </c>
      <c r="G2806" s="13"/>
      <c r="H2806" s="13" t="s">
        <v>6</v>
      </c>
      <c r="I2806" s="34">
        <v>12</v>
      </c>
      <c r="J2806" s="34">
        <v>5</v>
      </c>
      <c r="K2806" s="34">
        <v>4</v>
      </c>
      <c r="L2806" s="34">
        <v>18</v>
      </c>
      <c r="M2806" s="24">
        <f t="shared" si="86"/>
        <v>0.41666666666666669</v>
      </c>
      <c r="N2806" s="24">
        <f t="shared" si="87"/>
        <v>0.8</v>
      </c>
      <c r="O2806" s="34">
        <v>0</v>
      </c>
    </row>
    <row r="2807" spans="1:15">
      <c r="A2807" s="23">
        <v>2019</v>
      </c>
      <c r="B2807" s="23" t="s">
        <v>2367</v>
      </c>
      <c r="C2807" s="13" t="s">
        <v>514</v>
      </c>
      <c r="D2807" s="13" t="s">
        <v>3925</v>
      </c>
      <c r="E2807" s="13" t="s">
        <v>205</v>
      </c>
      <c r="F2807" s="24" t="s">
        <v>108</v>
      </c>
      <c r="G2807" s="13"/>
      <c r="H2807" s="13" t="s">
        <v>6</v>
      </c>
      <c r="I2807" s="34">
        <v>15</v>
      </c>
      <c r="J2807" s="34">
        <v>12</v>
      </c>
      <c r="K2807" s="34">
        <v>11</v>
      </c>
      <c r="L2807" s="34">
        <v>47</v>
      </c>
      <c r="M2807" s="24">
        <f t="shared" si="86"/>
        <v>0.8</v>
      </c>
      <c r="N2807" s="24">
        <f t="shared" si="87"/>
        <v>0.91666666666666663</v>
      </c>
      <c r="O2807" s="34">
        <v>27</v>
      </c>
    </row>
    <row r="2808" spans="1:15">
      <c r="A2808" s="23">
        <v>2019</v>
      </c>
      <c r="B2808" s="23" t="s">
        <v>2367</v>
      </c>
      <c r="C2808" s="13" t="s">
        <v>514</v>
      </c>
      <c r="D2808" s="13" t="s">
        <v>3925</v>
      </c>
      <c r="E2808" s="13" t="s">
        <v>205</v>
      </c>
      <c r="F2808" s="24" t="s">
        <v>1881</v>
      </c>
      <c r="G2808" s="13"/>
      <c r="H2808" s="13" t="s">
        <v>6</v>
      </c>
      <c r="I2808" s="34">
        <v>9</v>
      </c>
      <c r="J2808" s="34">
        <v>9</v>
      </c>
      <c r="K2808" s="34">
        <v>7</v>
      </c>
      <c r="L2808" s="34">
        <v>9</v>
      </c>
      <c r="M2808" s="24">
        <f t="shared" si="86"/>
        <v>1</v>
      </c>
      <c r="N2808" s="24">
        <f t="shared" si="87"/>
        <v>0.77777777777777779</v>
      </c>
      <c r="O2808" s="34">
        <v>5</v>
      </c>
    </row>
    <row r="2809" spans="1:15">
      <c r="A2809" s="23">
        <v>2019</v>
      </c>
      <c r="B2809" s="23" t="s">
        <v>2367</v>
      </c>
      <c r="C2809" s="13" t="s">
        <v>514</v>
      </c>
      <c r="D2809" s="13" t="s">
        <v>3925</v>
      </c>
      <c r="E2809" s="13" t="s">
        <v>205</v>
      </c>
      <c r="F2809" s="24" t="s">
        <v>3172</v>
      </c>
      <c r="G2809" s="13"/>
      <c r="H2809" s="13" t="s">
        <v>6</v>
      </c>
      <c r="I2809" s="34">
        <v>22</v>
      </c>
      <c r="J2809" s="34">
        <v>22</v>
      </c>
      <c r="K2809" s="34">
        <v>21</v>
      </c>
      <c r="L2809" s="34">
        <v>37</v>
      </c>
      <c r="M2809" s="24">
        <f t="shared" si="86"/>
        <v>1</v>
      </c>
      <c r="N2809" s="24">
        <f t="shared" si="87"/>
        <v>0.95454545454545459</v>
      </c>
      <c r="O2809" s="34">
        <v>10</v>
      </c>
    </row>
    <row r="2810" spans="1:15">
      <c r="A2810" s="23">
        <v>2019</v>
      </c>
      <c r="B2810" s="23" t="s">
        <v>2367</v>
      </c>
      <c r="C2810" s="13" t="s">
        <v>514</v>
      </c>
      <c r="D2810" s="13" t="s">
        <v>3925</v>
      </c>
      <c r="E2810" s="13" t="s">
        <v>205</v>
      </c>
      <c r="F2810" s="24" t="s">
        <v>110</v>
      </c>
      <c r="G2810" s="13"/>
      <c r="H2810" s="13" t="s">
        <v>6</v>
      </c>
      <c r="I2810" s="34">
        <v>8</v>
      </c>
      <c r="J2810" s="34">
        <v>8</v>
      </c>
      <c r="K2810" s="34">
        <v>7</v>
      </c>
      <c r="L2810" s="34">
        <v>29</v>
      </c>
      <c r="M2810" s="24">
        <f t="shared" si="86"/>
        <v>1</v>
      </c>
      <c r="N2810" s="24">
        <f t="shared" si="87"/>
        <v>0.875</v>
      </c>
      <c r="O2810" s="34">
        <v>11</v>
      </c>
    </row>
    <row r="2811" spans="1:15">
      <c r="A2811" s="23">
        <v>2019</v>
      </c>
      <c r="B2811" s="23" t="s">
        <v>2367</v>
      </c>
      <c r="C2811" s="13" t="s">
        <v>514</v>
      </c>
      <c r="D2811" s="13" t="s">
        <v>3925</v>
      </c>
      <c r="E2811" s="13" t="s">
        <v>205</v>
      </c>
      <c r="F2811" s="24" t="s">
        <v>3046</v>
      </c>
      <c r="G2811" s="13"/>
      <c r="H2811" s="13" t="s">
        <v>6</v>
      </c>
      <c r="I2811" s="34">
        <v>0</v>
      </c>
      <c r="J2811" s="34">
        <v>0</v>
      </c>
      <c r="K2811" s="34">
        <v>0</v>
      </c>
      <c r="L2811" s="34">
        <v>2</v>
      </c>
      <c r="M2811" s="24">
        <f t="shared" si="86"/>
        <v>0</v>
      </c>
      <c r="N2811" s="24">
        <f t="shared" si="87"/>
        <v>0</v>
      </c>
      <c r="O2811" s="34">
        <v>2</v>
      </c>
    </row>
    <row r="2812" spans="1:15">
      <c r="A2812" s="23">
        <v>2019</v>
      </c>
      <c r="B2812" s="23" t="s">
        <v>2367</v>
      </c>
      <c r="C2812" s="13" t="s">
        <v>514</v>
      </c>
      <c r="D2812" s="13" t="s">
        <v>3925</v>
      </c>
      <c r="E2812" s="13" t="s">
        <v>206</v>
      </c>
      <c r="F2812" s="24" t="s">
        <v>198</v>
      </c>
      <c r="G2812" s="13"/>
      <c r="H2812" s="13" t="s">
        <v>6</v>
      </c>
      <c r="I2812" s="34">
        <v>10</v>
      </c>
      <c r="J2812" s="34">
        <v>10</v>
      </c>
      <c r="K2812" s="34">
        <v>10</v>
      </c>
      <c r="L2812" s="34">
        <v>32</v>
      </c>
      <c r="M2812" s="24">
        <f t="shared" si="86"/>
        <v>1</v>
      </c>
      <c r="N2812" s="24">
        <f t="shared" si="87"/>
        <v>1</v>
      </c>
      <c r="O2812" s="34">
        <v>13</v>
      </c>
    </row>
    <row r="2813" spans="1:15">
      <c r="A2813" s="23">
        <v>2019</v>
      </c>
      <c r="B2813" s="23" t="s">
        <v>2367</v>
      </c>
      <c r="C2813" s="13" t="s">
        <v>514</v>
      </c>
      <c r="D2813" s="13" t="s">
        <v>3925</v>
      </c>
      <c r="E2813" s="13" t="s">
        <v>206</v>
      </c>
      <c r="F2813" s="24" t="s">
        <v>115</v>
      </c>
      <c r="G2813" s="13"/>
      <c r="H2813" s="13" t="s">
        <v>6</v>
      </c>
      <c r="I2813" s="34">
        <v>9</v>
      </c>
      <c r="J2813" s="34">
        <v>8</v>
      </c>
      <c r="K2813" s="34">
        <v>7</v>
      </c>
      <c r="L2813" s="34">
        <v>37</v>
      </c>
      <c r="M2813" s="24">
        <f t="shared" si="86"/>
        <v>0.88888888888888884</v>
      </c>
      <c r="N2813" s="24">
        <f t="shared" si="87"/>
        <v>0.875</v>
      </c>
      <c r="O2813" s="34">
        <v>11</v>
      </c>
    </row>
    <row r="2814" spans="1:15">
      <c r="A2814" s="23">
        <v>2019</v>
      </c>
      <c r="B2814" s="23" t="s">
        <v>2367</v>
      </c>
      <c r="C2814" s="13" t="s">
        <v>514</v>
      </c>
      <c r="D2814" s="13" t="s">
        <v>3925</v>
      </c>
      <c r="E2814" s="13" t="s">
        <v>206</v>
      </c>
      <c r="F2814" s="24" t="s">
        <v>1422</v>
      </c>
      <c r="G2814" s="13"/>
      <c r="H2814" s="13" t="s">
        <v>6</v>
      </c>
      <c r="I2814" s="34">
        <v>7</v>
      </c>
      <c r="J2814" s="34">
        <v>7</v>
      </c>
      <c r="K2814" s="34">
        <v>6</v>
      </c>
      <c r="L2814" s="34">
        <v>13</v>
      </c>
      <c r="M2814" s="24">
        <f t="shared" si="86"/>
        <v>1</v>
      </c>
      <c r="N2814" s="24">
        <f t="shared" si="87"/>
        <v>0.8571428571428571</v>
      </c>
      <c r="O2814" s="34">
        <v>3</v>
      </c>
    </row>
    <row r="2815" spans="1:15">
      <c r="A2815" s="23">
        <v>2019</v>
      </c>
      <c r="B2815" s="23" t="s">
        <v>2367</v>
      </c>
      <c r="C2815" s="13" t="s">
        <v>514</v>
      </c>
      <c r="D2815" s="13" t="s">
        <v>3925</v>
      </c>
      <c r="E2815" s="13" t="s">
        <v>204</v>
      </c>
      <c r="F2815" s="24" t="s">
        <v>1457</v>
      </c>
      <c r="G2815" s="13"/>
      <c r="H2815" s="13" t="s">
        <v>6</v>
      </c>
      <c r="I2815" s="34">
        <v>28</v>
      </c>
      <c r="J2815" s="34">
        <v>28</v>
      </c>
      <c r="K2815" s="34">
        <v>27</v>
      </c>
      <c r="L2815" s="34">
        <v>161</v>
      </c>
      <c r="M2815" s="24">
        <f t="shared" si="86"/>
        <v>1</v>
      </c>
      <c r="N2815" s="24">
        <f t="shared" si="87"/>
        <v>0.9642857142857143</v>
      </c>
      <c r="O2815" s="34">
        <v>5</v>
      </c>
    </row>
    <row r="2816" spans="1:15">
      <c r="A2816" s="23">
        <v>2019</v>
      </c>
      <c r="B2816" s="23" t="s">
        <v>2367</v>
      </c>
      <c r="C2816" s="13" t="s">
        <v>514</v>
      </c>
      <c r="D2816" s="13" t="s">
        <v>3925</v>
      </c>
      <c r="E2816" s="13" t="s">
        <v>204</v>
      </c>
      <c r="F2816" s="24" t="s">
        <v>1486</v>
      </c>
      <c r="G2816" s="13"/>
      <c r="H2816" s="13" t="s">
        <v>6</v>
      </c>
      <c r="I2816" s="34">
        <v>64</v>
      </c>
      <c r="J2816" s="34">
        <v>64</v>
      </c>
      <c r="K2816" s="34">
        <v>51</v>
      </c>
      <c r="L2816" s="34">
        <v>621</v>
      </c>
      <c r="M2816" s="24">
        <f t="shared" si="86"/>
        <v>1</v>
      </c>
      <c r="N2816" s="24">
        <f t="shared" si="87"/>
        <v>0.796875</v>
      </c>
      <c r="O2816" s="34">
        <v>47</v>
      </c>
    </row>
    <row r="2817" spans="1:15">
      <c r="A2817" s="23">
        <v>2019</v>
      </c>
      <c r="B2817" s="23" t="s">
        <v>2367</v>
      </c>
      <c r="C2817" s="13" t="s">
        <v>514</v>
      </c>
      <c r="D2817" s="13" t="s">
        <v>3925</v>
      </c>
      <c r="E2817" s="13" t="s">
        <v>204</v>
      </c>
      <c r="F2817" s="24" t="s">
        <v>1489</v>
      </c>
      <c r="G2817" s="13"/>
      <c r="H2817" s="13" t="s">
        <v>6</v>
      </c>
      <c r="I2817" s="34">
        <v>25</v>
      </c>
      <c r="J2817" s="34">
        <v>25</v>
      </c>
      <c r="K2817" s="34">
        <v>17</v>
      </c>
      <c r="L2817" s="34">
        <v>166</v>
      </c>
      <c r="M2817" s="24">
        <f t="shared" si="86"/>
        <v>1</v>
      </c>
      <c r="N2817" s="24">
        <f t="shared" si="87"/>
        <v>0.68</v>
      </c>
      <c r="O2817" s="34">
        <v>10</v>
      </c>
    </row>
    <row r="2818" spans="1:15">
      <c r="A2818" s="23">
        <v>2019</v>
      </c>
      <c r="B2818" s="23" t="s">
        <v>2367</v>
      </c>
      <c r="C2818" s="13" t="s">
        <v>514</v>
      </c>
      <c r="D2818" s="13" t="s">
        <v>3925</v>
      </c>
      <c r="E2818" s="13" t="s">
        <v>204</v>
      </c>
      <c r="F2818" s="24" t="s">
        <v>1471</v>
      </c>
      <c r="G2818" s="13"/>
      <c r="H2818" s="13" t="s">
        <v>6</v>
      </c>
      <c r="I2818" s="34">
        <v>13</v>
      </c>
      <c r="J2818" s="34">
        <v>13</v>
      </c>
      <c r="K2818" s="34">
        <v>9</v>
      </c>
      <c r="L2818" s="34">
        <v>199</v>
      </c>
      <c r="M2818" s="24">
        <f t="shared" ref="M2818:M2881" si="88">+IFERROR(J2818/I2818,0)</f>
        <v>1</v>
      </c>
      <c r="N2818" s="24">
        <f t="shared" ref="N2818:N2881" si="89">+IFERROR(K2818/J2818,0)</f>
        <v>0.69230769230769229</v>
      </c>
      <c r="O2818" s="34">
        <v>11</v>
      </c>
    </row>
    <row r="2819" spans="1:15">
      <c r="A2819" s="23">
        <v>2019</v>
      </c>
      <c r="B2819" s="23" t="s">
        <v>2367</v>
      </c>
      <c r="C2819" s="13" t="s">
        <v>514</v>
      </c>
      <c r="D2819" s="13" t="s">
        <v>3925</v>
      </c>
      <c r="E2819" s="13" t="s">
        <v>204</v>
      </c>
      <c r="F2819" s="24" t="s">
        <v>1472</v>
      </c>
      <c r="G2819" s="13"/>
      <c r="H2819" s="13" t="s">
        <v>6</v>
      </c>
      <c r="I2819" s="34">
        <v>49</v>
      </c>
      <c r="J2819" s="34">
        <v>46</v>
      </c>
      <c r="K2819" s="34">
        <v>36</v>
      </c>
      <c r="L2819" s="34">
        <v>457</v>
      </c>
      <c r="M2819" s="24">
        <f t="shared" si="88"/>
        <v>0.93877551020408168</v>
      </c>
      <c r="N2819" s="24">
        <f t="shared" si="89"/>
        <v>0.78260869565217395</v>
      </c>
      <c r="O2819" s="34">
        <v>65</v>
      </c>
    </row>
    <row r="2820" spans="1:15">
      <c r="A2820" s="23">
        <v>2019</v>
      </c>
      <c r="B2820" s="23" t="s">
        <v>2367</v>
      </c>
      <c r="C2820" s="13" t="s">
        <v>514</v>
      </c>
      <c r="D2820" s="13" t="s">
        <v>3925</v>
      </c>
      <c r="E2820" s="13" t="s">
        <v>204</v>
      </c>
      <c r="F2820" s="24" t="s">
        <v>3872</v>
      </c>
      <c r="G2820" s="13"/>
      <c r="H2820" s="13" t="s">
        <v>6</v>
      </c>
      <c r="I2820" s="34">
        <v>21</v>
      </c>
      <c r="J2820" s="34">
        <v>20</v>
      </c>
      <c r="K2820" s="34">
        <v>17</v>
      </c>
      <c r="L2820" s="34">
        <v>28</v>
      </c>
      <c r="M2820" s="24">
        <f t="shared" si="88"/>
        <v>0.95238095238095233</v>
      </c>
      <c r="N2820" s="24">
        <f t="shared" si="89"/>
        <v>0.85</v>
      </c>
      <c r="O2820" s="34">
        <v>0</v>
      </c>
    </row>
    <row r="2821" spans="1:15">
      <c r="A2821" s="23">
        <v>2019</v>
      </c>
      <c r="B2821" s="23" t="s">
        <v>2367</v>
      </c>
      <c r="C2821" s="13" t="s">
        <v>514</v>
      </c>
      <c r="D2821" s="13" t="s">
        <v>3925</v>
      </c>
      <c r="E2821" s="13" t="s">
        <v>204</v>
      </c>
      <c r="F2821" s="24" t="s">
        <v>1487</v>
      </c>
      <c r="G2821" s="13"/>
      <c r="H2821" s="13" t="s">
        <v>6</v>
      </c>
      <c r="I2821" s="34">
        <v>0</v>
      </c>
      <c r="J2821" s="34">
        <v>0</v>
      </c>
      <c r="K2821" s="34">
        <v>0</v>
      </c>
      <c r="L2821" s="34">
        <v>32</v>
      </c>
      <c r="M2821" s="24">
        <f t="shared" si="88"/>
        <v>0</v>
      </c>
      <c r="N2821" s="24">
        <f t="shared" si="89"/>
        <v>0</v>
      </c>
      <c r="O2821" s="34">
        <v>3</v>
      </c>
    </row>
    <row r="2822" spans="1:15">
      <c r="A2822" s="23">
        <v>2019</v>
      </c>
      <c r="B2822" s="23" t="s">
        <v>2367</v>
      </c>
      <c r="C2822" s="13" t="s">
        <v>514</v>
      </c>
      <c r="D2822" s="13" t="s">
        <v>8102</v>
      </c>
      <c r="E2822" s="13" t="s">
        <v>206</v>
      </c>
      <c r="F2822" s="24" t="s">
        <v>2192</v>
      </c>
      <c r="G2822" s="13"/>
      <c r="H2822" s="13" t="s">
        <v>6</v>
      </c>
      <c r="I2822" s="34">
        <v>62</v>
      </c>
      <c r="J2822" s="34">
        <v>56</v>
      </c>
      <c r="K2822" s="34">
        <v>36</v>
      </c>
      <c r="L2822" s="34">
        <v>36</v>
      </c>
      <c r="M2822" s="24">
        <f t="shared" si="88"/>
        <v>0.90322580645161288</v>
      </c>
      <c r="N2822" s="24">
        <f t="shared" si="89"/>
        <v>0.6428571428571429</v>
      </c>
      <c r="O2822" s="34">
        <v>0</v>
      </c>
    </row>
    <row r="2823" spans="1:15">
      <c r="A2823" s="23">
        <v>2020</v>
      </c>
      <c r="B2823" s="23" t="s">
        <v>2366</v>
      </c>
      <c r="C2823" s="13" t="s">
        <v>1886</v>
      </c>
      <c r="D2823" s="13" t="s">
        <v>5</v>
      </c>
      <c r="E2823" s="13" t="s">
        <v>205</v>
      </c>
      <c r="F2823" s="24" t="s">
        <v>7</v>
      </c>
      <c r="G2823" s="13"/>
      <c r="H2823" s="13" t="s">
        <v>6</v>
      </c>
      <c r="I2823" s="34">
        <v>9</v>
      </c>
      <c r="J2823" s="34">
        <v>7</v>
      </c>
      <c r="K2823" s="34">
        <v>6</v>
      </c>
      <c r="L2823" s="34">
        <v>12</v>
      </c>
      <c r="M2823" s="24">
        <f t="shared" si="88"/>
        <v>0.77777777777777779</v>
      </c>
      <c r="N2823" s="24">
        <f t="shared" si="89"/>
        <v>0.8571428571428571</v>
      </c>
      <c r="O2823" s="34">
        <v>5</v>
      </c>
    </row>
    <row r="2824" spans="1:15">
      <c r="A2824" s="23">
        <v>2020</v>
      </c>
      <c r="B2824" s="23" t="s">
        <v>2366</v>
      </c>
      <c r="C2824" s="13" t="s">
        <v>1886</v>
      </c>
      <c r="D2824" s="13" t="s">
        <v>5</v>
      </c>
      <c r="E2824" s="13" t="s">
        <v>206</v>
      </c>
      <c r="F2824" s="24" t="s">
        <v>8</v>
      </c>
      <c r="G2824" s="13"/>
      <c r="H2824" s="13" t="s">
        <v>6</v>
      </c>
      <c r="I2824" s="34">
        <v>19</v>
      </c>
      <c r="J2824" s="34">
        <v>16</v>
      </c>
      <c r="K2824" s="34">
        <v>13</v>
      </c>
      <c r="L2824" s="34">
        <v>38</v>
      </c>
      <c r="M2824" s="24">
        <f t="shared" si="88"/>
        <v>0.84210526315789469</v>
      </c>
      <c r="N2824" s="24">
        <f t="shared" si="89"/>
        <v>0.8125</v>
      </c>
      <c r="O2824" s="34">
        <v>10</v>
      </c>
    </row>
    <row r="2825" spans="1:15">
      <c r="A2825" s="23">
        <v>2020</v>
      </c>
      <c r="B2825" s="23" t="s">
        <v>2366</v>
      </c>
      <c r="C2825" s="13" t="s">
        <v>1886</v>
      </c>
      <c r="D2825" s="13" t="s">
        <v>5</v>
      </c>
      <c r="E2825" s="13" t="s">
        <v>206</v>
      </c>
      <c r="F2825" s="24" t="s">
        <v>9</v>
      </c>
      <c r="G2825" s="13"/>
      <c r="H2825" s="13" t="s">
        <v>6</v>
      </c>
      <c r="I2825" s="34">
        <v>20</v>
      </c>
      <c r="J2825" s="34">
        <v>14</v>
      </c>
      <c r="K2825" s="34">
        <v>10</v>
      </c>
      <c r="L2825" s="34">
        <v>25</v>
      </c>
      <c r="M2825" s="24">
        <f t="shared" si="88"/>
        <v>0.7</v>
      </c>
      <c r="N2825" s="24">
        <f t="shared" si="89"/>
        <v>0.7142857142857143</v>
      </c>
      <c r="O2825" s="34">
        <v>7</v>
      </c>
    </row>
    <row r="2826" spans="1:15">
      <c r="A2826" s="23">
        <v>2020</v>
      </c>
      <c r="B2826" s="23" t="s">
        <v>2366</v>
      </c>
      <c r="C2826" s="13" t="s">
        <v>1886</v>
      </c>
      <c r="D2826" s="13" t="s">
        <v>5</v>
      </c>
      <c r="E2826" s="13" t="s">
        <v>204</v>
      </c>
      <c r="F2826" s="24" t="s">
        <v>559</v>
      </c>
      <c r="G2826" s="13"/>
      <c r="H2826" s="13" t="s">
        <v>6</v>
      </c>
      <c r="I2826" s="34">
        <v>291</v>
      </c>
      <c r="J2826" s="34">
        <v>228</v>
      </c>
      <c r="K2826" s="34">
        <v>128</v>
      </c>
      <c r="L2826" s="34">
        <v>952</v>
      </c>
      <c r="M2826" s="24">
        <f t="shared" si="88"/>
        <v>0.78350515463917525</v>
      </c>
      <c r="N2826" s="24">
        <f t="shared" si="89"/>
        <v>0.56140350877192979</v>
      </c>
      <c r="O2826" s="34">
        <v>76</v>
      </c>
    </row>
    <row r="2827" spans="1:15">
      <c r="A2827" s="23">
        <v>2020</v>
      </c>
      <c r="B2827" s="23" t="s">
        <v>2366</v>
      </c>
      <c r="C2827" s="13" t="s">
        <v>1886</v>
      </c>
      <c r="D2827" s="13" t="s">
        <v>5</v>
      </c>
      <c r="E2827" s="13" t="s">
        <v>204</v>
      </c>
      <c r="F2827" s="24" t="s">
        <v>1462</v>
      </c>
      <c r="G2827" s="13"/>
      <c r="H2827" s="13" t="s">
        <v>6</v>
      </c>
      <c r="I2827" s="34">
        <v>158</v>
      </c>
      <c r="J2827" s="34">
        <v>142</v>
      </c>
      <c r="K2827" s="34">
        <v>86</v>
      </c>
      <c r="L2827" s="34">
        <v>846</v>
      </c>
      <c r="M2827" s="24">
        <f t="shared" si="88"/>
        <v>0.89873417721518989</v>
      </c>
      <c r="N2827" s="24">
        <f t="shared" si="89"/>
        <v>0.60563380281690138</v>
      </c>
      <c r="O2827" s="34">
        <v>95</v>
      </c>
    </row>
    <row r="2828" spans="1:15">
      <c r="A2828" s="23">
        <v>2020</v>
      </c>
      <c r="B2828" s="23" t="s">
        <v>2366</v>
      </c>
      <c r="C2828" s="13" t="s">
        <v>1886</v>
      </c>
      <c r="D2828" s="13" t="s">
        <v>10</v>
      </c>
      <c r="E2828" s="13" t="s">
        <v>206</v>
      </c>
      <c r="F2828" s="24" t="s">
        <v>12</v>
      </c>
      <c r="G2828" s="13"/>
      <c r="H2828" s="13" t="s">
        <v>6</v>
      </c>
      <c r="I2828" s="34">
        <v>5</v>
      </c>
      <c r="J2828" s="34">
        <v>5</v>
      </c>
      <c r="K2828" s="34">
        <v>4</v>
      </c>
      <c r="L2828" s="34">
        <v>25</v>
      </c>
      <c r="M2828" s="24">
        <f t="shared" si="88"/>
        <v>1</v>
      </c>
      <c r="N2828" s="24">
        <f t="shared" si="89"/>
        <v>0.8</v>
      </c>
      <c r="O2828" s="34">
        <v>0</v>
      </c>
    </row>
    <row r="2829" spans="1:15">
      <c r="A2829" s="23">
        <v>2020</v>
      </c>
      <c r="B2829" s="23" t="s">
        <v>2366</v>
      </c>
      <c r="C2829" s="13" t="s">
        <v>1886</v>
      </c>
      <c r="D2829" s="13" t="s">
        <v>10</v>
      </c>
      <c r="E2829" s="13" t="s">
        <v>206</v>
      </c>
      <c r="F2829" s="24" t="s">
        <v>13</v>
      </c>
      <c r="G2829" s="13"/>
      <c r="H2829" s="13" t="s">
        <v>6</v>
      </c>
      <c r="I2829" s="34">
        <v>20</v>
      </c>
      <c r="J2829" s="34">
        <v>18</v>
      </c>
      <c r="K2829" s="34">
        <v>7</v>
      </c>
      <c r="L2829" s="34">
        <v>38</v>
      </c>
      <c r="M2829" s="24">
        <f t="shared" si="88"/>
        <v>0.9</v>
      </c>
      <c r="N2829" s="24">
        <f t="shared" si="89"/>
        <v>0.3888888888888889</v>
      </c>
      <c r="O2829" s="34">
        <v>9</v>
      </c>
    </row>
    <row r="2830" spans="1:15">
      <c r="A2830" s="23">
        <v>2020</v>
      </c>
      <c r="B2830" s="23" t="s">
        <v>2366</v>
      </c>
      <c r="C2830" s="13" t="s">
        <v>1886</v>
      </c>
      <c r="D2830" s="13" t="s">
        <v>10</v>
      </c>
      <c r="E2830" s="13" t="s">
        <v>204</v>
      </c>
      <c r="F2830" s="24" t="s">
        <v>1454</v>
      </c>
      <c r="G2830" s="13"/>
      <c r="H2830" s="13" t="s">
        <v>6</v>
      </c>
      <c r="I2830" s="34">
        <v>118</v>
      </c>
      <c r="J2830" s="34">
        <v>61</v>
      </c>
      <c r="K2830" s="34">
        <v>48</v>
      </c>
      <c r="L2830" s="34">
        <v>334</v>
      </c>
      <c r="M2830" s="24">
        <f t="shared" si="88"/>
        <v>0.51694915254237284</v>
      </c>
      <c r="N2830" s="24">
        <f t="shared" si="89"/>
        <v>0.78688524590163933</v>
      </c>
      <c r="O2830" s="34">
        <v>17</v>
      </c>
    </row>
    <row r="2831" spans="1:15">
      <c r="A2831" s="23">
        <v>2020</v>
      </c>
      <c r="B2831" s="23" t="s">
        <v>2366</v>
      </c>
      <c r="C2831" s="13" t="s">
        <v>1886</v>
      </c>
      <c r="D2831" s="13" t="s">
        <v>10</v>
      </c>
      <c r="E2831" s="13" t="s">
        <v>204</v>
      </c>
      <c r="F2831" s="24" t="s">
        <v>1455</v>
      </c>
      <c r="G2831" s="13"/>
      <c r="H2831" s="13" t="s">
        <v>6</v>
      </c>
      <c r="I2831" s="34">
        <v>131</v>
      </c>
      <c r="J2831" s="34">
        <v>102</v>
      </c>
      <c r="K2831" s="34">
        <v>75</v>
      </c>
      <c r="L2831" s="34">
        <v>660</v>
      </c>
      <c r="M2831" s="24">
        <f t="shared" si="88"/>
        <v>0.77862595419847325</v>
      </c>
      <c r="N2831" s="24">
        <f t="shared" si="89"/>
        <v>0.73529411764705888</v>
      </c>
      <c r="O2831" s="34">
        <v>51</v>
      </c>
    </row>
    <row r="2832" spans="1:15">
      <c r="A2832" s="23">
        <v>2020</v>
      </c>
      <c r="B2832" s="23" t="s">
        <v>2366</v>
      </c>
      <c r="C2832" s="13" t="s">
        <v>1886</v>
      </c>
      <c r="D2832" s="13" t="s">
        <v>10</v>
      </c>
      <c r="E2832" s="13" t="s">
        <v>204</v>
      </c>
      <c r="F2832" s="24" t="s">
        <v>1467</v>
      </c>
      <c r="G2832" s="13"/>
      <c r="H2832" s="13" t="s">
        <v>6</v>
      </c>
      <c r="I2832" s="34">
        <v>135</v>
      </c>
      <c r="J2832" s="34">
        <v>60</v>
      </c>
      <c r="K2832" s="34">
        <v>51</v>
      </c>
      <c r="L2832" s="34">
        <v>514</v>
      </c>
      <c r="M2832" s="24">
        <f t="shared" si="88"/>
        <v>0.44444444444444442</v>
      </c>
      <c r="N2832" s="24">
        <f t="shared" si="89"/>
        <v>0.85</v>
      </c>
      <c r="O2832" s="34">
        <v>40</v>
      </c>
    </row>
    <row r="2833" spans="1:15">
      <c r="A2833" s="23">
        <v>2020</v>
      </c>
      <c r="B2833" s="23" t="s">
        <v>2366</v>
      </c>
      <c r="C2833" s="13" t="s">
        <v>1886</v>
      </c>
      <c r="D2833" s="13" t="s">
        <v>14</v>
      </c>
      <c r="E2833" s="13" t="s">
        <v>207</v>
      </c>
      <c r="F2833" s="24" t="s">
        <v>22</v>
      </c>
      <c r="G2833" s="13"/>
      <c r="H2833" s="13" t="s">
        <v>6</v>
      </c>
      <c r="I2833" s="34">
        <v>29</v>
      </c>
      <c r="J2833" s="34">
        <v>20</v>
      </c>
      <c r="K2833" s="34">
        <v>3</v>
      </c>
      <c r="L2833" s="34">
        <v>36</v>
      </c>
      <c r="M2833" s="24">
        <f t="shared" si="88"/>
        <v>0.68965517241379315</v>
      </c>
      <c r="N2833" s="24">
        <f t="shared" si="89"/>
        <v>0.15</v>
      </c>
      <c r="O2833" s="34">
        <v>2</v>
      </c>
    </row>
    <row r="2834" spans="1:15">
      <c r="A2834" s="23">
        <v>2020</v>
      </c>
      <c r="B2834" s="23" t="s">
        <v>2366</v>
      </c>
      <c r="C2834" s="13" t="s">
        <v>1886</v>
      </c>
      <c r="D2834" s="13" t="s">
        <v>14</v>
      </c>
      <c r="E2834" s="13" t="s">
        <v>205</v>
      </c>
      <c r="F2834" s="24" t="s">
        <v>16</v>
      </c>
      <c r="G2834" s="13"/>
      <c r="H2834" s="13" t="s">
        <v>6</v>
      </c>
      <c r="I2834" s="34">
        <v>13</v>
      </c>
      <c r="J2834" s="34">
        <v>13</v>
      </c>
      <c r="K2834" s="34">
        <v>11</v>
      </c>
      <c r="L2834" s="34">
        <v>15</v>
      </c>
      <c r="M2834" s="24">
        <f t="shared" si="88"/>
        <v>1</v>
      </c>
      <c r="N2834" s="24">
        <f t="shared" si="89"/>
        <v>0.84615384615384615</v>
      </c>
      <c r="O2834" s="34">
        <v>11</v>
      </c>
    </row>
    <row r="2835" spans="1:15">
      <c r="A2835" s="23">
        <v>2020</v>
      </c>
      <c r="B2835" s="23" t="s">
        <v>2366</v>
      </c>
      <c r="C2835" s="13" t="s">
        <v>1886</v>
      </c>
      <c r="D2835" s="13" t="s">
        <v>14</v>
      </c>
      <c r="E2835" s="13" t="s">
        <v>205</v>
      </c>
      <c r="F2835" s="24" t="s">
        <v>18</v>
      </c>
      <c r="G2835" s="13"/>
      <c r="H2835" s="13" t="s">
        <v>6</v>
      </c>
      <c r="I2835" s="34">
        <v>13</v>
      </c>
      <c r="J2835" s="34">
        <v>12</v>
      </c>
      <c r="K2835" s="34">
        <v>9</v>
      </c>
      <c r="L2835" s="34">
        <v>9</v>
      </c>
      <c r="M2835" s="24">
        <f t="shared" si="88"/>
        <v>0.92307692307692313</v>
      </c>
      <c r="N2835" s="24">
        <f t="shared" si="89"/>
        <v>0.75</v>
      </c>
      <c r="O2835" s="34">
        <v>7</v>
      </c>
    </row>
    <row r="2836" spans="1:15">
      <c r="A2836" s="23">
        <v>2020</v>
      </c>
      <c r="B2836" s="23" t="s">
        <v>2366</v>
      </c>
      <c r="C2836" s="13" t="s">
        <v>1886</v>
      </c>
      <c r="D2836" s="13" t="s">
        <v>14</v>
      </c>
      <c r="E2836" s="13" t="s">
        <v>205</v>
      </c>
      <c r="F2836" s="24" t="s">
        <v>19</v>
      </c>
      <c r="G2836" s="13"/>
      <c r="H2836" s="13" t="s">
        <v>6</v>
      </c>
      <c r="I2836" s="34">
        <v>2</v>
      </c>
      <c r="J2836" s="34">
        <v>0</v>
      </c>
      <c r="K2836" s="34">
        <v>0</v>
      </c>
      <c r="L2836" s="34">
        <v>9</v>
      </c>
      <c r="M2836" s="24">
        <f t="shared" si="88"/>
        <v>0</v>
      </c>
      <c r="N2836" s="24">
        <f t="shared" si="89"/>
        <v>0</v>
      </c>
      <c r="O2836" s="34">
        <v>0</v>
      </c>
    </row>
    <row r="2837" spans="1:15">
      <c r="A2837" s="23">
        <v>2020</v>
      </c>
      <c r="B2837" s="23" t="s">
        <v>2366</v>
      </c>
      <c r="C2837" s="13" t="s">
        <v>1886</v>
      </c>
      <c r="D2837" s="13" t="s">
        <v>14</v>
      </c>
      <c r="E2837" s="13" t="s">
        <v>206</v>
      </c>
      <c r="F2837" s="24" t="s">
        <v>20</v>
      </c>
      <c r="G2837" s="13"/>
      <c r="H2837" s="13" t="s">
        <v>6</v>
      </c>
      <c r="I2837" s="34">
        <v>27</v>
      </c>
      <c r="J2837" s="34">
        <v>26</v>
      </c>
      <c r="K2837" s="34">
        <v>21</v>
      </c>
      <c r="L2837" s="34">
        <v>51</v>
      </c>
      <c r="M2837" s="24">
        <f t="shared" si="88"/>
        <v>0.96296296296296291</v>
      </c>
      <c r="N2837" s="24">
        <f t="shared" si="89"/>
        <v>0.80769230769230771</v>
      </c>
      <c r="O2837" s="34">
        <v>4</v>
      </c>
    </row>
    <row r="2838" spans="1:15">
      <c r="A2838" s="23">
        <v>2020</v>
      </c>
      <c r="B2838" s="23" t="s">
        <v>2366</v>
      </c>
      <c r="C2838" s="13" t="s">
        <v>1886</v>
      </c>
      <c r="D2838" s="13" t="s">
        <v>14</v>
      </c>
      <c r="E2838" s="13" t="s">
        <v>206</v>
      </c>
      <c r="F2838" s="24" t="s">
        <v>21</v>
      </c>
      <c r="G2838" s="13"/>
      <c r="H2838" s="13" t="s">
        <v>6</v>
      </c>
      <c r="I2838" s="34">
        <v>0</v>
      </c>
      <c r="J2838" s="34">
        <v>0</v>
      </c>
      <c r="K2838" s="34">
        <v>0</v>
      </c>
      <c r="L2838" s="34">
        <v>18</v>
      </c>
      <c r="M2838" s="24">
        <f t="shared" si="88"/>
        <v>0</v>
      </c>
      <c r="N2838" s="24">
        <f t="shared" si="89"/>
        <v>0</v>
      </c>
      <c r="O2838" s="34">
        <v>4</v>
      </c>
    </row>
    <row r="2839" spans="1:15">
      <c r="A2839" s="23">
        <v>2020</v>
      </c>
      <c r="B2839" s="23" t="s">
        <v>2366</v>
      </c>
      <c r="C2839" s="13" t="s">
        <v>1886</v>
      </c>
      <c r="D2839" s="13" t="s">
        <v>14</v>
      </c>
      <c r="E2839" s="13" t="s">
        <v>206</v>
      </c>
      <c r="F2839" s="24" t="s">
        <v>1916</v>
      </c>
      <c r="G2839" s="13"/>
      <c r="H2839" s="13" t="s">
        <v>6</v>
      </c>
      <c r="I2839" s="34">
        <v>8</v>
      </c>
      <c r="J2839" s="34">
        <v>7</v>
      </c>
      <c r="K2839" s="34">
        <v>3</v>
      </c>
      <c r="L2839" s="34">
        <v>11</v>
      </c>
      <c r="M2839" s="24">
        <f t="shared" si="88"/>
        <v>0.875</v>
      </c>
      <c r="N2839" s="24">
        <f t="shared" si="89"/>
        <v>0.42857142857142855</v>
      </c>
      <c r="O2839" s="34">
        <v>4</v>
      </c>
    </row>
    <row r="2840" spans="1:15">
      <c r="A2840" s="23">
        <v>2020</v>
      </c>
      <c r="B2840" s="23" t="s">
        <v>2366</v>
      </c>
      <c r="C2840" s="13" t="s">
        <v>1886</v>
      </c>
      <c r="D2840" s="13" t="s">
        <v>14</v>
      </c>
      <c r="E2840" s="13" t="s">
        <v>206</v>
      </c>
      <c r="F2840" s="24" t="s">
        <v>2729</v>
      </c>
      <c r="G2840" s="13"/>
      <c r="H2840" s="13" t="s">
        <v>6</v>
      </c>
      <c r="I2840" s="34">
        <v>15</v>
      </c>
      <c r="J2840" s="34">
        <v>14</v>
      </c>
      <c r="K2840" s="34">
        <v>10</v>
      </c>
      <c r="L2840" s="34">
        <v>17</v>
      </c>
      <c r="M2840" s="24">
        <f t="shared" si="88"/>
        <v>0.93333333333333335</v>
      </c>
      <c r="N2840" s="24">
        <f t="shared" si="89"/>
        <v>0.7142857142857143</v>
      </c>
      <c r="O2840" s="34">
        <v>0</v>
      </c>
    </row>
    <row r="2841" spans="1:15">
      <c r="A2841" s="23">
        <v>2020</v>
      </c>
      <c r="B2841" s="23" t="s">
        <v>2366</v>
      </c>
      <c r="C2841" s="13" t="s">
        <v>1886</v>
      </c>
      <c r="D2841" s="13" t="s">
        <v>14</v>
      </c>
      <c r="E2841" s="13" t="s">
        <v>204</v>
      </c>
      <c r="F2841" s="24" t="s">
        <v>1456</v>
      </c>
      <c r="G2841" s="13"/>
      <c r="H2841" s="13" t="s">
        <v>6</v>
      </c>
      <c r="I2841" s="34">
        <v>79</v>
      </c>
      <c r="J2841" s="34">
        <v>44</v>
      </c>
      <c r="K2841" s="34">
        <v>30</v>
      </c>
      <c r="L2841" s="34">
        <v>168</v>
      </c>
      <c r="M2841" s="24">
        <f t="shared" si="88"/>
        <v>0.55696202531645567</v>
      </c>
      <c r="N2841" s="24">
        <f t="shared" si="89"/>
        <v>0.68181818181818177</v>
      </c>
      <c r="O2841" s="34">
        <v>6</v>
      </c>
    </row>
    <row r="2842" spans="1:15">
      <c r="A2842" s="23">
        <v>2020</v>
      </c>
      <c r="B2842" s="23" t="s">
        <v>2366</v>
      </c>
      <c r="C2842" s="13" t="s">
        <v>1886</v>
      </c>
      <c r="D2842" s="13" t="s">
        <v>14</v>
      </c>
      <c r="E2842" s="13" t="s">
        <v>204</v>
      </c>
      <c r="F2842" s="24" t="s">
        <v>1457</v>
      </c>
      <c r="G2842" s="13"/>
      <c r="H2842" s="13" t="s">
        <v>6</v>
      </c>
      <c r="I2842" s="34">
        <v>84</v>
      </c>
      <c r="J2842" s="34">
        <v>55</v>
      </c>
      <c r="K2842" s="34">
        <v>31</v>
      </c>
      <c r="L2842" s="34">
        <v>281</v>
      </c>
      <c r="M2842" s="24">
        <f t="shared" si="88"/>
        <v>0.65476190476190477</v>
      </c>
      <c r="N2842" s="24">
        <f t="shared" si="89"/>
        <v>0.5636363636363636</v>
      </c>
      <c r="O2842" s="34">
        <v>19</v>
      </c>
    </row>
    <row r="2843" spans="1:15">
      <c r="A2843" s="23">
        <v>2020</v>
      </c>
      <c r="B2843" s="23" t="s">
        <v>2366</v>
      </c>
      <c r="C2843" s="13" t="s">
        <v>1886</v>
      </c>
      <c r="D2843" s="13" t="s">
        <v>14</v>
      </c>
      <c r="E2843" s="13" t="s">
        <v>204</v>
      </c>
      <c r="F2843" s="24" t="s">
        <v>1474</v>
      </c>
      <c r="G2843" s="13"/>
      <c r="H2843" s="13" t="s">
        <v>6</v>
      </c>
      <c r="I2843" s="34">
        <v>49</v>
      </c>
      <c r="J2843" s="34">
        <v>26</v>
      </c>
      <c r="K2843" s="34">
        <v>18</v>
      </c>
      <c r="L2843" s="34">
        <v>95</v>
      </c>
      <c r="M2843" s="24">
        <f t="shared" si="88"/>
        <v>0.53061224489795922</v>
      </c>
      <c r="N2843" s="24">
        <f t="shared" si="89"/>
        <v>0.69230769230769229</v>
      </c>
      <c r="O2843" s="34">
        <v>5</v>
      </c>
    </row>
    <row r="2844" spans="1:15">
      <c r="A2844" s="23">
        <v>2020</v>
      </c>
      <c r="B2844" s="23" t="s">
        <v>2366</v>
      </c>
      <c r="C2844" s="13" t="s">
        <v>1886</v>
      </c>
      <c r="D2844" s="13" t="s">
        <v>14</v>
      </c>
      <c r="E2844" s="13" t="s">
        <v>204</v>
      </c>
      <c r="F2844" s="24" t="s">
        <v>1475</v>
      </c>
      <c r="G2844" s="13"/>
      <c r="H2844" s="13" t="s">
        <v>6</v>
      </c>
      <c r="I2844" s="34">
        <v>70</v>
      </c>
      <c r="J2844" s="34">
        <v>51</v>
      </c>
      <c r="K2844" s="34">
        <v>36</v>
      </c>
      <c r="L2844" s="34">
        <v>238</v>
      </c>
      <c r="M2844" s="24">
        <f t="shared" si="88"/>
        <v>0.72857142857142854</v>
      </c>
      <c r="N2844" s="24">
        <f t="shared" si="89"/>
        <v>0.70588235294117652</v>
      </c>
      <c r="O2844" s="34">
        <v>29</v>
      </c>
    </row>
    <row r="2845" spans="1:15">
      <c r="A2845" s="23">
        <v>2020</v>
      </c>
      <c r="B2845" s="23" t="s">
        <v>2366</v>
      </c>
      <c r="C2845" s="13" t="s">
        <v>1886</v>
      </c>
      <c r="D2845" s="13" t="s">
        <v>14</v>
      </c>
      <c r="E2845" s="13" t="s">
        <v>204</v>
      </c>
      <c r="F2845" s="24" t="s">
        <v>1476</v>
      </c>
      <c r="G2845" s="13"/>
      <c r="H2845" s="13" t="s">
        <v>6</v>
      </c>
      <c r="I2845" s="34">
        <v>99</v>
      </c>
      <c r="J2845" s="34">
        <v>68</v>
      </c>
      <c r="K2845" s="34">
        <v>51</v>
      </c>
      <c r="L2845" s="34">
        <v>350</v>
      </c>
      <c r="M2845" s="24">
        <f t="shared" si="88"/>
        <v>0.68686868686868685</v>
      </c>
      <c r="N2845" s="24">
        <f t="shared" si="89"/>
        <v>0.75</v>
      </c>
      <c r="O2845" s="34">
        <v>32</v>
      </c>
    </row>
    <row r="2846" spans="1:15">
      <c r="A2846" s="23">
        <v>2020</v>
      </c>
      <c r="B2846" s="23" t="s">
        <v>2366</v>
      </c>
      <c r="C2846" s="13" t="s">
        <v>1886</v>
      </c>
      <c r="D2846" s="13" t="s">
        <v>5700</v>
      </c>
      <c r="E2846" s="13" t="s">
        <v>207</v>
      </c>
      <c r="F2846" s="24" t="s">
        <v>3882</v>
      </c>
      <c r="G2846" s="13"/>
      <c r="H2846" s="13" t="s">
        <v>6</v>
      </c>
      <c r="I2846" s="34">
        <v>0</v>
      </c>
      <c r="J2846" s="34">
        <v>0</v>
      </c>
      <c r="K2846" s="34">
        <v>0</v>
      </c>
      <c r="L2846" s="34">
        <v>3</v>
      </c>
      <c r="M2846" s="24">
        <f t="shared" si="88"/>
        <v>0</v>
      </c>
      <c r="N2846" s="24">
        <f t="shared" si="89"/>
        <v>0</v>
      </c>
      <c r="O2846" s="34">
        <v>0</v>
      </c>
    </row>
    <row r="2847" spans="1:15">
      <c r="A2847" s="23">
        <v>2020</v>
      </c>
      <c r="B2847" s="23" t="s">
        <v>2366</v>
      </c>
      <c r="C2847" s="13" t="s">
        <v>1886</v>
      </c>
      <c r="D2847" s="13" t="s">
        <v>5700</v>
      </c>
      <c r="E2847" s="13" t="s">
        <v>205</v>
      </c>
      <c r="F2847" s="24" t="s">
        <v>174</v>
      </c>
      <c r="G2847" s="13"/>
      <c r="H2847" s="13" t="s">
        <v>6</v>
      </c>
      <c r="I2847" s="34">
        <v>17</v>
      </c>
      <c r="J2847" s="34">
        <v>14</v>
      </c>
      <c r="K2847" s="34">
        <v>10</v>
      </c>
      <c r="L2847" s="34">
        <v>27</v>
      </c>
      <c r="M2847" s="24">
        <f t="shared" si="88"/>
        <v>0.82352941176470584</v>
      </c>
      <c r="N2847" s="24">
        <f t="shared" si="89"/>
        <v>0.7142857142857143</v>
      </c>
      <c r="O2847" s="34">
        <v>7</v>
      </c>
    </row>
    <row r="2848" spans="1:15">
      <c r="A2848" s="23">
        <v>2020</v>
      </c>
      <c r="B2848" s="23" t="s">
        <v>2366</v>
      </c>
      <c r="C2848" s="13" t="s">
        <v>1886</v>
      </c>
      <c r="D2848" s="13" t="s">
        <v>23</v>
      </c>
      <c r="E2848" s="13" t="s">
        <v>205</v>
      </c>
      <c r="F2848" s="24" t="s">
        <v>983</v>
      </c>
      <c r="G2848" s="13"/>
      <c r="H2848" s="13" t="s">
        <v>6</v>
      </c>
      <c r="I2848" s="34">
        <v>0</v>
      </c>
      <c r="J2848" s="34">
        <v>0</v>
      </c>
      <c r="K2848" s="34">
        <v>0</v>
      </c>
      <c r="L2848" s="34">
        <v>0</v>
      </c>
      <c r="M2848" s="24">
        <f t="shared" si="88"/>
        <v>0</v>
      </c>
      <c r="N2848" s="24">
        <f t="shared" si="89"/>
        <v>0</v>
      </c>
      <c r="O2848" s="34">
        <v>0</v>
      </c>
    </row>
    <row r="2849" spans="1:15">
      <c r="A2849" s="23">
        <v>2020</v>
      </c>
      <c r="B2849" s="23" t="s">
        <v>2366</v>
      </c>
      <c r="C2849" s="13" t="s">
        <v>1886</v>
      </c>
      <c r="D2849" s="13" t="s">
        <v>23</v>
      </c>
      <c r="E2849" s="13" t="s">
        <v>205</v>
      </c>
      <c r="F2849" s="24" t="s">
        <v>24</v>
      </c>
      <c r="G2849" s="13"/>
      <c r="H2849" s="13" t="s">
        <v>6</v>
      </c>
      <c r="I2849" s="34">
        <v>61</v>
      </c>
      <c r="J2849" s="34">
        <v>59</v>
      </c>
      <c r="K2849" s="34">
        <v>45</v>
      </c>
      <c r="L2849" s="34">
        <v>88</v>
      </c>
      <c r="M2849" s="24">
        <f t="shared" si="88"/>
        <v>0.96721311475409832</v>
      </c>
      <c r="N2849" s="24">
        <f t="shared" si="89"/>
        <v>0.76271186440677963</v>
      </c>
      <c r="O2849" s="34">
        <v>43</v>
      </c>
    </row>
    <row r="2850" spans="1:15">
      <c r="A2850" s="23">
        <v>2020</v>
      </c>
      <c r="B2850" s="23" t="s">
        <v>2366</v>
      </c>
      <c r="C2850" s="13" t="s">
        <v>1886</v>
      </c>
      <c r="D2850" s="13" t="s">
        <v>23</v>
      </c>
      <c r="E2850" s="13" t="s">
        <v>205</v>
      </c>
      <c r="F2850" s="24" t="s">
        <v>25</v>
      </c>
      <c r="G2850" s="13"/>
      <c r="H2850" s="13" t="s">
        <v>6</v>
      </c>
      <c r="I2850" s="34">
        <v>43</v>
      </c>
      <c r="J2850" s="34">
        <v>39</v>
      </c>
      <c r="K2850" s="34">
        <v>27</v>
      </c>
      <c r="L2850" s="34">
        <v>58</v>
      </c>
      <c r="M2850" s="24">
        <f t="shared" si="88"/>
        <v>0.90697674418604646</v>
      </c>
      <c r="N2850" s="24">
        <f t="shared" si="89"/>
        <v>0.69230769230769229</v>
      </c>
      <c r="O2850" s="34">
        <v>30</v>
      </c>
    </row>
    <row r="2851" spans="1:15">
      <c r="A2851" s="23">
        <v>2020</v>
      </c>
      <c r="B2851" s="23" t="s">
        <v>2366</v>
      </c>
      <c r="C2851" s="13" t="s">
        <v>1886</v>
      </c>
      <c r="D2851" s="13" t="s">
        <v>23</v>
      </c>
      <c r="E2851" s="13" t="s">
        <v>205</v>
      </c>
      <c r="F2851" s="24" t="s">
        <v>26</v>
      </c>
      <c r="G2851" s="13"/>
      <c r="H2851" s="13" t="s">
        <v>6</v>
      </c>
      <c r="I2851" s="34">
        <v>12</v>
      </c>
      <c r="J2851" s="34">
        <v>12</v>
      </c>
      <c r="K2851" s="34">
        <v>12</v>
      </c>
      <c r="L2851" s="34">
        <v>19</v>
      </c>
      <c r="M2851" s="24">
        <f t="shared" si="88"/>
        <v>1</v>
      </c>
      <c r="N2851" s="24">
        <f t="shared" si="89"/>
        <v>1</v>
      </c>
      <c r="O2851" s="34">
        <v>6</v>
      </c>
    </row>
    <row r="2852" spans="1:15">
      <c r="A2852" s="23">
        <v>2020</v>
      </c>
      <c r="B2852" s="23" t="s">
        <v>2366</v>
      </c>
      <c r="C2852" s="13" t="s">
        <v>1886</v>
      </c>
      <c r="D2852" s="13" t="s">
        <v>23</v>
      </c>
      <c r="E2852" s="13" t="s">
        <v>205</v>
      </c>
      <c r="F2852" s="24" t="s">
        <v>1922</v>
      </c>
      <c r="G2852" s="13"/>
      <c r="H2852" s="13" t="s">
        <v>6</v>
      </c>
      <c r="I2852" s="34">
        <v>21</v>
      </c>
      <c r="J2852" s="34">
        <v>17</v>
      </c>
      <c r="K2852" s="34">
        <v>14</v>
      </c>
      <c r="L2852" s="34">
        <v>28</v>
      </c>
      <c r="M2852" s="24">
        <f t="shared" si="88"/>
        <v>0.80952380952380953</v>
      </c>
      <c r="N2852" s="24">
        <f t="shared" si="89"/>
        <v>0.82352941176470584</v>
      </c>
      <c r="O2852" s="34">
        <v>10</v>
      </c>
    </row>
    <row r="2853" spans="1:15">
      <c r="A2853" s="23">
        <v>2020</v>
      </c>
      <c r="B2853" s="23" t="s">
        <v>2366</v>
      </c>
      <c r="C2853" s="13" t="s">
        <v>1886</v>
      </c>
      <c r="D2853" s="13" t="s">
        <v>23</v>
      </c>
      <c r="E2853" s="13" t="s">
        <v>205</v>
      </c>
      <c r="F2853" s="24" t="s">
        <v>28</v>
      </c>
      <c r="G2853" s="13"/>
      <c r="H2853" s="13" t="s">
        <v>6</v>
      </c>
      <c r="I2853" s="34">
        <v>15</v>
      </c>
      <c r="J2853" s="34">
        <v>12</v>
      </c>
      <c r="K2853" s="34">
        <v>9</v>
      </c>
      <c r="L2853" s="34">
        <v>22</v>
      </c>
      <c r="M2853" s="24">
        <f t="shared" si="88"/>
        <v>0.8</v>
      </c>
      <c r="N2853" s="24">
        <f t="shared" si="89"/>
        <v>0.75</v>
      </c>
      <c r="O2853" s="34">
        <v>13</v>
      </c>
    </row>
    <row r="2854" spans="1:15">
      <c r="A2854" s="23">
        <v>2020</v>
      </c>
      <c r="B2854" s="23" t="s">
        <v>2366</v>
      </c>
      <c r="C2854" s="13" t="s">
        <v>1886</v>
      </c>
      <c r="D2854" s="13" t="s">
        <v>23</v>
      </c>
      <c r="E2854" s="13" t="s">
        <v>205</v>
      </c>
      <c r="F2854" s="24" t="s">
        <v>29</v>
      </c>
      <c r="G2854" s="13"/>
      <c r="H2854" s="13" t="s">
        <v>6</v>
      </c>
      <c r="I2854" s="34">
        <v>0</v>
      </c>
      <c r="J2854" s="34">
        <v>0</v>
      </c>
      <c r="K2854" s="34">
        <v>0</v>
      </c>
      <c r="L2854" s="34">
        <v>0</v>
      </c>
      <c r="M2854" s="24">
        <f t="shared" si="88"/>
        <v>0</v>
      </c>
      <c r="N2854" s="24">
        <f t="shared" si="89"/>
        <v>0</v>
      </c>
      <c r="O2854" s="34">
        <v>0</v>
      </c>
    </row>
    <row r="2855" spans="1:15">
      <c r="A2855" s="23">
        <v>2020</v>
      </c>
      <c r="B2855" s="23" t="s">
        <v>2366</v>
      </c>
      <c r="C2855" s="13" t="s">
        <v>1886</v>
      </c>
      <c r="D2855" s="13" t="s">
        <v>23</v>
      </c>
      <c r="E2855" s="13" t="s">
        <v>205</v>
      </c>
      <c r="F2855" s="24" t="s">
        <v>30</v>
      </c>
      <c r="G2855" s="13"/>
      <c r="H2855" s="13" t="s">
        <v>6</v>
      </c>
      <c r="I2855" s="34">
        <v>38</v>
      </c>
      <c r="J2855" s="34">
        <v>29</v>
      </c>
      <c r="K2855" s="34">
        <v>23</v>
      </c>
      <c r="L2855" s="34">
        <v>47</v>
      </c>
      <c r="M2855" s="24">
        <f t="shared" si="88"/>
        <v>0.76315789473684215</v>
      </c>
      <c r="N2855" s="24">
        <f t="shared" si="89"/>
        <v>0.7931034482758621</v>
      </c>
      <c r="O2855" s="34">
        <v>16</v>
      </c>
    </row>
    <row r="2856" spans="1:15">
      <c r="A2856" s="23">
        <v>2020</v>
      </c>
      <c r="B2856" s="23" t="s">
        <v>2366</v>
      </c>
      <c r="C2856" s="13" t="s">
        <v>1886</v>
      </c>
      <c r="D2856" s="13" t="s">
        <v>5700</v>
      </c>
      <c r="E2856" s="13" t="s">
        <v>205</v>
      </c>
      <c r="F2856" s="24" t="s">
        <v>3920</v>
      </c>
      <c r="G2856" s="13"/>
      <c r="H2856" s="13" t="s">
        <v>6</v>
      </c>
      <c r="I2856" s="34">
        <v>46</v>
      </c>
      <c r="J2856" s="34">
        <v>40</v>
      </c>
      <c r="K2856" s="34">
        <v>32</v>
      </c>
      <c r="L2856" s="34">
        <v>75</v>
      </c>
      <c r="M2856" s="24">
        <f t="shared" si="88"/>
        <v>0.86956521739130432</v>
      </c>
      <c r="N2856" s="24">
        <f t="shared" si="89"/>
        <v>0.8</v>
      </c>
      <c r="O2856" s="34">
        <v>1</v>
      </c>
    </row>
    <row r="2857" spans="1:15">
      <c r="A2857" s="23">
        <v>2020</v>
      </c>
      <c r="B2857" s="23" t="s">
        <v>2366</v>
      </c>
      <c r="C2857" s="13" t="s">
        <v>1886</v>
      </c>
      <c r="D2857" s="13" t="s">
        <v>23</v>
      </c>
      <c r="E2857" s="13" t="s">
        <v>205</v>
      </c>
      <c r="F2857" s="24" t="s">
        <v>31</v>
      </c>
      <c r="G2857" s="13"/>
      <c r="H2857" s="13" t="s">
        <v>6</v>
      </c>
      <c r="I2857" s="34">
        <v>67</v>
      </c>
      <c r="J2857" s="34">
        <v>57</v>
      </c>
      <c r="K2857" s="34">
        <v>40</v>
      </c>
      <c r="L2857" s="34">
        <v>79</v>
      </c>
      <c r="M2857" s="24">
        <f t="shared" si="88"/>
        <v>0.85074626865671643</v>
      </c>
      <c r="N2857" s="24">
        <f t="shared" si="89"/>
        <v>0.70175438596491224</v>
      </c>
      <c r="O2857" s="34">
        <v>40</v>
      </c>
    </row>
    <row r="2858" spans="1:15">
      <c r="A2858" s="23">
        <v>2020</v>
      </c>
      <c r="B2858" s="23" t="s">
        <v>2366</v>
      </c>
      <c r="C2858" s="13" t="s">
        <v>1886</v>
      </c>
      <c r="D2858" s="13" t="s">
        <v>23</v>
      </c>
      <c r="E2858" s="13" t="s">
        <v>205</v>
      </c>
      <c r="F2858" s="24" t="s">
        <v>32</v>
      </c>
      <c r="G2858" s="13"/>
      <c r="H2858" s="13" t="s">
        <v>6</v>
      </c>
      <c r="I2858" s="34">
        <v>10</v>
      </c>
      <c r="J2858" s="34">
        <v>9</v>
      </c>
      <c r="K2858" s="34">
        <v>7</v>
      </c>
      <c r="L2858" s="34">
        <v>14</v>
      </c>
      <c r="M2858" s="24">
        <f t="shared" si="88"/>
        <v>0.9</v>
      </c>
      <c r="N2858" s="24">
        <f t="shared" si="89"/>
        <v>0.77777777777777779</v>
      </c>
      <c r="O2858" s="34">
        <v>3</v>
      </c>
    </row>
    <row r="2859" spans="1:15">
      <c r="A2859" s="23">
        <v>2020</v>
      </c>
      <c r="B2859" s="23" t="s">
        <v>2366</v>
      </c>
      <c r="C2859" s="13" t="s">
        <v>1886</v>
      </c>
      <c r="D2859" s="13" t="s">
        <v>23</v>
      </c>
      <c r="E2859" s="13" t="s">
        <v>205</v>
      </c>
      <c r="F2859" s="24" t="s">
        <v>33</v>
      </c>
      <c r="G2859" s="13"/>
      <c r="H2859" s="13" t="s">
        <v>6</v>
      </c>
      <c r="I2859" s="34">
        <v>10</v>
      </c>
      <c r="J2859" s="34">
        <v>9</v>
      </c>
      <c r="K2859" s="34">
        <v>7</v>
      </c>
      <c r="L2859" s="34">
        <v>17</v>
      </c>
      <c r="M2859" s="24">
        <f t="shared" si="88"/>
        <v>0.9</v>
      </c>
      <c r="N2859" s="24">
        <f t="shared" si="89"/>
        <v>0.77777777777777779</v>
      </c>
      <c r="O2859" s="34">
        <v>7</v>
      </c>
    </row>
    <row r="2860" spans="1:15">
      <c r="A2860" s="23">
        <v>2020</v>
      </c>
      <c r="B2860" s="23" t="s">
        <v>2366</v>
      </c>
      <c r="C2860" s="13" t="s">
        <v>1886</v>
      </c>
      <c r="D2860" s="13" t="s">
        <v>23</v>
      </c>
      <c r="E2860" s="13" t="s">
        <v>205</v>
      </c>
      <c r="F2860" s="24" t="s">
        <v>34</v>
      </c>
      <c r="G2860" s="13"/>
      <c r="H2860" s="13" t="s">
        <v>6</v>
      </c>
      <c r="I2860" s="34">
        <v>0</v>
      </c>
      <c r="J2860" s="34">
        <v>0</v>
      </c>
      <c r="K2860" s="34">
        <v>0</v>
      </c>
      <c r="L2860" s="34">
        <v>0</v>
      </c>
      <c r="M2860" s="24">
        <f t="shared" si="88"/>
        <v>0</v>
      </c>
      <c r="N2860" s="24">
        <f t="shared" si="89"/>
        <v>0</v>
      </c>
      <c r="O2860" s="34">
        <v>0</v>
      </c>
    </row>
    <row r="2861" spans="1:15">
      <c r="A2861" s="23">
        <v>2020</v>
      </c>
      <c r="B2861" s="23" t="s">
        <v>2366</v>
      </c>
      <c r="C2861" s="13" t="s">
        <v>1886</v>
      </c>
      <c r="D2861" s="13" t="s">
        <v>5700</v>
      </c>
      <c r="E2861" s="13" t="s">
        <v>205</v>
      </c>
      <c r="F2861" s="24" t="s">
        <v>3921</v>
      </c>
      <c r="G2861" s="13"/>
      <c r="H2861" s="13" t="s">
        <v>6</v>
      </c>
      <c r="I2861" s="34">
        <v>55</v>
      </c>
      <c r="J2861" s="34">
        <v>44</v>
      </c>
      <c r="K2861" s="34">
        <v>35</v>
      </c>
      <c r="L2861" s="34">
        <v>72</v>
      </c>
      <c r="M2861" s="24">
        <f t="shared" si="88"/>
        <v>0.8</v>
      </c>
      <c r="N2861" s="24">
        <f t="shared" si="89"/>
        <v>0.79545454545454541</v>
      </c>
      <c r="O2861" s="34">
        <v>22</v>
      </c>
    </row>
    <row r="2862" spans="1:15">
      <c r="A2862" s="23">
        <v>2020</v>
      </c>
      <c r="B2862" s="23" t="s">
        <v>2366</v>
      </c>
      <c r="C2862" s="13" t="s">
        <v>1886</v>
      </c>
      <c r="D2862" s="13" t="s">
        <v>23</v>
      </c>
      <c r="E2862" s="13" t="s">
        <v>205</v>
      </c>
      <c r="F2862" s="24" t="s">
        <v>35</v>
      </c>
      <c r="G2862" s="13"/>
      <c r="H2862" s="13" t="s">
        <v>6</v>
      </c>
      <c r="I2862" s="34">
        <v>11</v>
      </c>
      <c r="J2862" s="34">
        <v>10</v>
      </c>
      <c r="K2862" s="34">
        <v>8</v>
      </c>
      <c r="L2862" s="34">
        <v>14</v>
      </c>
      <c r="M2862" s="24">
        <f t="shared" si="88"/>
        <v>0.90909090909090906</v>
      </c>
      <c r="N2862" s="24">
        <f t="shared" si="89"/>
        <v>0.8</v>
      </c>
      <c r="O2862" s="34">
        <v>5</v>
      </c>
    </row>
    <row r="2863" spans="1:15">
      <c r="A2863" s="23">
        <v>2020</v>
      </c>
      <c r="B2863" s="23" t="s">
        <v>2366</v>
      </c>
      <c r="C2863" s="13" t="s">
        <v>1886</v>
      </c>
      <c r="D2863" s="13" t="s">
        <v>23</v>
      </c>
      <c r="E2863" s="13" t="s">
        <v>206</v>
      </c>
      <c r="F2863" s="24" t="s">
        <v>36</v>
      </c>
      <c r="G2863" s="13"/>
      <c r="H2863" s="13" t="s">
        <v>6</v>
      </c>
      <c r="I2863" s="34">
        <v>47</v>
      </c>
      <c r="J2863" s="34">
        <v>32</v>
      </c>
      <c r="K2863" s="34">
        <v>25</v>
      </c>
      <c r="L2863" s="34">
        <v>107</v>
      </c>
      <c r="M2863" s="24">
        <f t="shared" si="88"/>
        <v>0.68085106382978722</v>
      </c>
      <c r="N2863" s="24">
        <f t="shared" si="89"/>
        <v>0.78125</v>
      </c>
      <c r="O2863" s="34">
        <v>23</v>
      </c>
    </row>
    <row r="2864" spans="1:15">
      <c r="A2864" s="23">
        <v>2020</v>
      </c>
      <c r="B2864" s="23" t="s">
        <v>2366</v>
      </c>
      <c r="C2864" s="13" t="s">
        <v>1886</v>
      </c>
      <c r="D2864" s="13" t="s">
        <v>23</v>
      </c>
      <c r="E2864" s="13" t="s">
        <v>206</v>
      </c>
      <c r="F2864" s="24" t="s">
        <v>37</v>
      </c>
      <c r="G2864" s="13"/>
      <c r="H2864" s="13" t="s">
        <v>6</v>
      </c>
      <c r="I2864" s="34">
        <v>30</v>
      </c>
      <c r="J2864" s="34">
        <v>23</v>
      </c>
      <c r="K2864" s="34">
        <v>18</v>
      </c>
      <c r="L2864" s="34">
        <v>36</v>
      </c>
      <c r="M2864" s="24">
        <f t="shared" si="88"/>
        <v>0.76666666666666672</v>
      </c>
      <c r="N2864" s="24">
        <f t="shared" si="89"/>
        <v>0.78260869565217395</v>
      </c>
      <c r="O2864" s="34">
        <v>3</v>
      </c>
    </row>
    <row r="2865" spans="1:15">
      <c r="A2865" s="23">
        <v>2020</v>
      </c>
      <c r="B2865" s="23" t="s">
        <v>2366</v>
      </c>
      <c r="C2865" s="13" t="s">
        <v>1886</v>
      </c>
      <c r="D2865" s="13" t="s">
        <v>23</v>
      </c>
      <c r="E2865" s="13" t="s">
        <v>206</v>
      </c>
      <c r="F2865" s="24" t="s">
        <v>38</v>
      </c>
      <c r="G2865" s="13"/>
      <c r="H2865" s="13" t="s">
        <v>6</v>
      </c>
      <c r="I2865" s="34">
        <v>44</v>
      </c>
      <c r="J2865" s="34">
        <v>27</v>
      </c>
      <c r="K2865" s="34">
        <v>26</v>
      </c>
      <c r="L2865" s="34">
        <v>71</v>
      </c>
      <c r="M2865" s="24">
        <f t="shared" si="88"/>
        <v>0.61363636363636365</v>
      </c>
      <c r="N2865" s="24">
        <f t="shared" si="89"/>
        <v>0.96296296296296291</v>
      </c>
      <c r="O2865" s="34">
        <v>14</v>
      </c>
    </row>
    <row r="2866" spans="1:15">
      <c r="A2866" s="23">
        <v>2020</v>
      </c>
      <c r="B2866" s="23" t="s">
        <v>2366</v>
      </c>
      <c r="C2866" s="13" t="s">
        <v>1886</v>
      </c>
      <c r="D2866" s="13" t="s">
        <v>23</v>
      </c>
      <c r="E2866" s="13" t="s">
        <v>206</v>
      </c>
      <c r="F2866" s="24" t="s">
        <v>39</v>
      </c>
      <c r="G2866" s="13"/>
      <c r="H2866" s="13" t="s">
        <v>6</v>
      </c>
      <c r="I2866" s="34">
        <v>29</v>
      </c>
      <c r="J2866" s="34">
        <v>29</v>
      </c>
      <c r="K2866" s="34">
        <v>21</v>
      </c>
      <c r="L2866" s="34">
        <v>40</v>
      </c>
      <c r="M2866" s="24">
        <f t="shared" si="88"/>
        <v>1</v>
      </c>
      <c r="N2866" s="24">
        <f t="shared" si="89"/>
        <v>0.72413793103448276</v>
      </c>
      <c r="O2866" s="34">
        <v>0</v>
      </c>
    </row>
    <row r="2867" spans="1:15">
      <c r="A2867" s="23">
        <v>2020</v>
      </c>
      <c r="B2867" s="23" t="s">
        <v>2366</v>
      </c>
      <c r="C2867" s="13" t="s">
        <v>1886</v>
      </c>
      <c r="D2867" s="13" t="s">
        <v>23</v>
      </c>
      <c r="E2867" s="13" t="s">
        <v>206</v>
      </c>
      <c r="F2867" s="24" t="s">
        <v>1875</v>
      </c>
      <c r="G2867" s="13"/>
      <c r="H2867" s="13" t="s">
        <v>6</v>
      </c>
      <c r="I2867" s="34">
        <v>0</v>
      </c>
      <c r="J2867" s="34">
        <v>0</v>
      </c>
      <c r="K2867" s="34">
        <v>0</v>
      </c>
      <c r="L2867" s="34">
        <v>14</v>
      </c>
      <c r="M2867" s="24">
        <f t="shared" si="88"/>
        <v>0</v>
      </c>
      <c r="N2867" s="24">
        <f t="shared" si="89"/>
        <v>0</v>
      </c>
      <c r="O2867" s="34">
        <v>3</v>
      </c>
    </row>
    <row r="2868" spans="1:15">
      <c r="A2868" s="23">
        <v>2020</v>
      </c>
      <c r="B2868" s="23" t="s">
        <v>2366</v>
      </c>
      <c r="C2868" s="13" t="s">
        <v>1886</v>
      </c>
      <c r="D2868" s="13" t="s">
        <v>23</v>
      </c>
      <c r="E2868" s="13" t="s">
        <v>204</v>
      </c>
      <c r="F2868" s="24" t="s">
        <v>1453</v>
      </c>
      <c r="G2868" s="13"/>
      <c r="H2868" s="13" t="s">
        <v>6</v>
      </c>
      <c r="I2868" s="34">
        <v>518</v>
      </c>
      <c r="J2868" s="34">
        <v>435</v>
      </c>
      <c r="K2868" s="34">
        <v>230</v>
      </c>
      <c r="L2868" s="34">
        <v>1583</v>
      </c>
      <c r="M2868" s="24">
        <f t="shared" si="88"/>
        <v>0.83976833976833976</v>
      </c>
      <c r="N2868" s="24">
        <f t="shared" si="89"/>
        <v>0.52873563218390807</v>
      </c>
      <c r="O2868" s="34">
        <v>156</v>
      </c>
    </row>
    <row r="2869" spans="1:15">
      <c r="A2869" s="23">
        <v>2020</v>
      </c>
      <c r="B2869" s="23" t="s">
        <v>2366</v>
      </c>
      <c r="C2869" s="13" t="s">
        <v>1886</v>
      </c>
      <c r="D2869" s="13" t="s">
        <v>23</v>
      </c>
      <c r="E2869" s="13" t="s">
        <v>204</v>
      </c>
      <c r="F2869" s="24" t="s">
        <v>1460</v>
      </c>
      <c r="G2869" s="13"/>
      <c r="H2869" s="13" t="s">
        <v>6</v>
      </c>
      <c r="I2869" s="34">
        <v>89</v>
      </c>
      <c r="J2869" s="34">
        <v>78</v>
      </c>
      <c r="K2869" s="34">
        <v>63</v>
      </c>
      <c r="L2869" s="34">
        <v>483</v>
      </c>
      <c r="M2869" s="24">
        <f t="shared" si="88"/>
        <v>0.8764044943820225</v>
      </c>
      <c r="N2869" s="24">
        <f t="shared" si="89"/>
        <v>0.80769230769230771</v>
      </c>
      <c r="O2869" s="34">
        <v>40</v>
      </c>
    </row>
    <row r="2870" spans="1:15">
      <c r="A2870" s="23">
        <v>2020</v>
      </c>
      <c r="B2870" s="23" t="s">
        <v>2366</v>
      </c>
      <c r="C2870" s="13" t="s">
        <v>1886</v>
      </c>
      <c r="D2870" s="13" t="s">
        <v>23</v>
      </c>
      <c r="E2870" s="13" t="s">
        <v>204</v>
      </c>
      <c r="F2870" s="24" t="s">
        <v>1464</v>
      </c>
      <c r="G2870" s="13"/>
      <c r="H2870" s="13" t="s">
        <v>6</v>
      </c>
      <c r="I2870" s="34">
        <v>223</v>
      </c>
      <c r="J2870" s="34">
        <v>199</v>
      </c>
      <c r="K2870" s="34">
        <v>76</v>
      </c>
      <c r="L2870" s="34">
        <v>616</v>
      </c>
      <c r="M2870" s="24">
        <f t="shared" si="88"/>
        <v>0.8923766816143498</v>
      </c>
      <c r="N2870" s="24">
        <f t="shared" si="89"/>
        <v>0.38190954773869346</v>
      </c>
      <c r="O2870" s="34">
        <v>53</v>
      </c>
    </row>
    <row r="2871" spans="1:15">
      <c r="A2871" s="23">
        <v>2020</v>
      </c>
      <c r="B2871" s="23" t="s">
        <v>2366</v>
      </c>
      <c r="C2871" s="13" t="s">
        <v>1886</v>
      </c>
      <c r="D2871" s="13" t="s">
        <v>41</v>
      </c>
      <c r="E2871" s="13" t="s">
        <v>207</v>
      </c>
      <c r="F2871" s="24" t="s">
        <v>59</v>
      </c>
      <c r="G2871" s="13"/>
      <c r="H2871" s="13" t="s">
        <v>6</v>
      </c>
      <c r="I2871" s="34">
        <v>0</v>
      </c>
      <c r="J2871" s="34">
        <v>0</v>
      </c>
      <c r="K2871" s="34">
        <v>0</v>
      </c>
      <c r="L2871" s="34">
        <v>8</v>
      </c>
      <c r="M2871" s="24">
        <f t="shared" si="88"/>
        <v>0</v>
      </c>
      <c r="N2871" s="24">
        <f t="shared" si="89"/>
        <v>0</v>
      </c>
      <c r="O2871" s="34">
        <v>2</v>
      </c>
    </row>
    <row r="2872" spans="1:15">
      <c r="A2872" s="23">
        <v>2020</v>
      </c>
      <c r="B2872" s="23" t="s">
        <v>2366</v>
      </c>
      <c r="C2872" s="13" t="s">
        <v>1886</v>
      </c>
      <c r="D2872" s="13" t="s">
        <v>41</v>
      </c>
      <c r="E2872" s="13" t="s">
        <v>205</v>
      </c>
      <c r="F2872" s="24" t="s">
        <v>42</v>
      </c>
      <c r="G2872" s="13"/>
      <c r="H2872" s="13" t="s">
        <v>6</v>
      </c>
      <c r="I2872" s="34">
        <v>54</v>
      </c>
      <c r="J2872" s="34">
        <v>45</v>
      </c>
      <c r="K2872" s="34">
        <v>34</v>
      </c>
      <c r="L2872" s="34">
        <v>75</v>
      </c>
      <c r="M2872" s="24">
        <f t="shared" si="88"/>
        <v>0.83333333333333337</v>
      </c>
      <c r="N2872" s="24">
        <f t="shared" si="89"/>
        <v>0.75555555555555554</v>
      </c>
      <c r="O2872" s="34">
        <v>32</v>
      </c>
    </row>
    <row r="2873" spans="1:15">
      <c r="A2873" s="23">
        <v>2020</v>
      </c>
      <c r="B2873" s="23" t="s">
        <v>2366</v>
      </c>
      <c r="C2873" s="13" t="s">
        <v>1886</v>
      </c>
      <c r="D2873" s="13" t="s">
        <v>41</v>
      </c>
      <c r="E2873" s="13" t="s">
        <v>205</v>
      </c>
      <c r="F2873" s="24" t="s">
        <v>43</v>
      </c>
      <c r="G2873" s="13"/>
      <c r="H2873" s="13" t="s">
        <v>6</v>
      </c>
      <c r="I2873" s="34">
        <v>76</v>
      </c>
      <c r="J2873" s="34">
        <v>48</v>
      </c>
      <c r="K2873" s="34">
        <v>40</v>
      </c>
      <c r="L2873" s="34">
        <v>73</v>
      </c>
      <c r="M2873" s="24">
        <f t="shared" si="88"/>
        <v>0.63157894736842102</v>
      </c>
      <c r="N2873" s="24">
        <f t="shared" si="89"/>
        <v>0.83333333333333337</v>
      </c>
      <c r="O2873" s="34">
        <v>23</v>
      </c>
    </row>
    <row r="2874" spans="1:15">
      <c r="A2874" s="23">
        <v>2020</v>
      </c>
      <c r="B2874" s="23" t="s">
        <v>2366</v>
      </c>
      <c r="C2874" s="13" t="s">
        <v>1886</v>
      </c>
      <c r="D2874" s="13" t="s">
        <v>41</v>
      </c>
      <c r="E2874" s="13" t="s">
        <v>205</v>
      </c>
      <c r="F2874" s="24" t="s">
        <v>44</v>
      </c>
      <c r="G2874" s="13"/>
      <c r="H2874" s="13" t="s">
        <v>6</v>
      </c>
      <c r="I2874" s="34">
        <v>0</v>
      </c>
      <c r="J2874" s="34">
        <v>0</v>
      </c>
      <c r="K2874" s="34">
        <v>0</v>
      </c>
      <c r="L2874" s="34">
        <v>0</v>
      </c>
      <c r="M2874" s="24">
        <f t="shared" si="88"/>
        <v>0</v>
      </c>
      <c r="N2874" s="24">
        <f t="shared" si="89"/>
        <v>0</v>
      </c>
      <c r="O2874" s="34">
        <v>1</v>
      </c>
    </row>
    <row r="2875" spans="1:15">
      <c r="A2875" s="23">
        <v>2020</v>
      </c>
      <c r="B2875" s="23" t="s">
        <v>2366</v>
      </c>
      <c r="C2875" s="13" t="s">
        <v>1886</v>
      </c>
      <c r="D2875" s="13" t="s">
        <v>41</v>
      </c>
      <c r="E2875" s="13" t="s">
        <v>205</v>
      </c>
      <c r="F2875" s="24" t="s">
        <v>2637</v>
      </c>
      <c r="G2875" s="13"/>
      <c r="H2875" s="13" t="s">
        <v>6</v>
      </c>
      <c r="I2875" s="34">
        <v>0</v>
      </c>
      <c r="J2875" s="34">
        <v>0</v>
      </c>
      <c r="K2875" s="34">
        <v>0</v>
      </c>
      <c r="L2875" s="34">
        <v>11</v>
      </c>
      <c r="M2875" s="24">
        <f t="shared" si="88"/>
        <v>0</v>
      </c>
      <c r="N2875" s="24">
        <f t="shared" si="89"/>
        <v>0</v>
      </c>
      <c r="O2875" s="34">
        <v>1</v>
      </c>
    </row>
    <row r="2876" spans="1:15">
      <c r="A2876" s="23">
        <v>2020</v>
      </c>
      <c r="B2876" s="23" t="s">
        <v>2366</v>
      </c>
      <c r="C2876" s="13" t="s">
        <v>1886</v>
      </c>
      <c r="D2876" s="13" t="s">
        <v>41</v>
      </c>
      <c r="E2876" s="13" t="s">
        <v>205</v>
      </c>
      <c r="F2876" s="24" t="s">
        <v>45</v>
      </c>
      <c r="G2876" s="13"/>
      <c r="H2876" s="13" t="s">
        <v>6</v>
      </c>
      <c r="I2876" s="34">
        <v>0</v>
      </c>
      <c r="J2876" s="34">
        <v>0</v>
      </c>
      <c r="K2876" s="34">
        <v>0</v>
      </c>
      <c r="L2876" s="34">
        <v>0</v>
      </c>
      <c r="M2876" s="24">
        <f t="shared" si="88"/>
        <v>0</v>
      </c>
      <c r="N2876" s="24">
        <f t="shared" si="89"/>
        <v>0</v>
      </c>
      <c r="O2876" s="34">
        <v>0</v>
      </c>
    </row>
    <row r="2877" spans="1:15">
      <c r="A2877" s="23">
        <v>2020</v>
      </c>
      <c r="B2877" s="23" t="s">
        <v>2366</v>
      </c>
      <c r="C2877" s="13" t="s">
        <v>1886</v>
      </c>
      <c r="D2877" s="13" t="s">
        <v>41</v>
      </c>
      <c r="E2877" s="13" t="s">
        <v>205</v>
      </c>
      <c r="F2877" s="24" t="s">
        <v>46</v>
      </c>
      <c r="G2877" s="13"/>
      <c r="H2877" s="13" t="s">
        <v>6</v>
      </c>
      <c r="I2877" s="34">
        <v>7</v>
      </c>
      <c r="J2877" s="34">
        <v>5</v>
      </c>
      <c r="K2877" s="34">
        <v>2</v>
      </c>
      <c r="L2877" s="34">
        <v>4</v>
      </c>
      <c r="M2877" s="24">
        <f t="shared" si="88"/>
        <v>0.7142857142857143</v>
      </c>
      <c r="N2877" s="24">
        <f t="shared" si="89"/>
        <v>0.4</v>
      </c>
      <c r="O2877" s="34">
        <v>9</v>
      </c>
    </row>
    <row r="2878" spans="1:15">
      <c r="A2878" s="23">
        <v>2020</v>
      </c>
      <c r="B2878" s="23" t="s">
        <v>2366</v>
      </c>
      <c r="C2878" s="13" t="s">
        <v>1886</v>
      </c>
      <c r="D2878" s="13" t="s">
        <v>41</v>
      </c>
      <c r="E2878" s="13" t="s">
        <v>205</v>
      </c>
      <c r="F2878" s="24" t="s">
        <v>47</v>
      </c>
      <c r="G2878" s="13"/>
      <c r="H2878" s="13" t="s">
        <v>6</v>
      </c>
      <c r="I2878" s="34">
        <v>51</v>
      </c>
      <c r="J2878" s="34">
        <v>34</v>
      </c>
      <c r="K2878" s="34">
        <v>31</v>
      </c>
      <c r="L2878" s="34">
        <v>58</v>
      </c>
      <c r="M2878" s="24">
        <f t="shared" si="88"/>
        <v>0.66666666666666663</v>
      </c>
      <c r="N2878" s="24">
        <f t="shared" si="89"/>
        <v>0.91176470588235292</v>
      </c>
      <c r="O2878" s="34">
        <v>32</v>
      </c>
    </row>
    <row r="2879" spans="1:15">
      <c r="A2879" s="23">
        <v>2020</v>
      </c>
      <c r="B2879" s="23" t="s">
        <v>2366</v>
      </c>
      <c r="C2879" s="13" t="s">
        <v>1886</v>
      </c>
      <c r="D2879" s="13" t="s">
        <v>41</v>
      </c>
      <c r="E2879" s="13" t="s">
        <v>205</v>
      </c>
      <c r="F2879" s="24" t="s">
        <v>48</v>
      </c>
      <c r="G2879" s="13"/>
      <c r="H2879" s="13" t="s">
        <v>6</v>
      </c>
      <c r="I2879" s="34">
        <v>31</v>
      </c>
      <c r="J2879" s="34">
        <v>25</v>
      </c>
      <c r="K2879" s="34">
        <v>21</v>
      </c>
      <c r="L2879" s="34">
        <v>24</v>
      </c>
      <c r="M2879" s="24">
        <f t="shared" si="88"/>
        <v>0.80645161290322576</v>
      </c>
      <c r="N2879" s="24">
        <f t="shared" si="89"/>
        <v>0.84</v>
      </c>
      <c r="O2879" s="34">
        <v>12</v>
      </c>
    </row>
    <row r="2880" spans="1:15">
      <c r="A2880" s="23">
        <v>2020</v>
      </c>
      <c r="B2880" s="23" t="s">
        <v>2366</v>
      </c>
      <c r="C2880" s="13" t="s">
        <v>1886</v>
      </c>
      <c r="D2880" s="13" t="s">
        <v>41</v>
      </c>
      <c r="E2880" s="13" t="s">
        <v>205</v>
      </c>
      <c r="F2880" s="24" t="s">
        <v>3919</v>
      </c>
      <c r="G2880" s="13"/>
      <c r="H2880" s="13" t="s">
        <v>6</v>
      </c>
      <c r="I2880" s="34">
        <v>34</v>
      </c>
      <c r="J2880" s="34">
        <v>30</v>
      </c>
      <c r="K2880" s="34">
        <v>26</v>
      </c>
      <c r="L2880" s="34">
        <v>26</v>
      </c>
      <c r="M2880" s="24">
        <f t="shared" si="88"/>
        <v>0.88235294117647056</v>
      </c>
      <c r="N2880" s="24">
        <f t="shared" si="89"/>
        <v>0.8666666666666667</v>
      </c>
      <c r="O2880" s="34">
        <v>22</v>
      </c>
    </row>
    <row r="2881" spans="1:15">
      <c r="A2881" s="23">
        <v>2020</v>
      </c>
      <c r="B2881" s="23" t="s">
        <v>2366</v>
      </c>
      <c r="C2881" s="13" t="s">
        <v>1886</v>
      </c>
      <c r="D2881" s="13" t="s">
        <v>41</v>
      </c>
      <c r="E2881" s="13" t="s">
        <v>205</v>
      </c>
      <c r="F2881" s="24" t="s">
        <v>50</v>
      </c>
      <c r="G2881" s="13"/>
      <c r="H2881" s="13" t="s">
        <v>6</v>
      </c>
      <c r="I2881" s="34">
        <v>93</v>
      </c>
      <c r="J2881" s="34">
        <v>59</v>
      </c>
      <c r="K2881" s="34">
        <v>49</v>
      </c>
      <c r="L2881" s="34">
        <v>53</v>
      </c>
      <c r="M2881" s="24">
        <f t="shared" si="88"/>
        <v>0.63440860215053763</v>
      </c>
      <c r="N2881" s="24">
        <f t="shared" si="89"/>
        <v>0.83050847457627119</v>
      </c>
      <c r="O2881" s="34">
        <v>43</v>
      </c>
    </row>
    <row r="2882" spans="1:15">
      <c r="A2882" s="23">
        <v>2020</v>
      </c>
      <c r="B2882" s="23" t="s">
        <v>2366</v>
      </c>
      <c r="C2882" s="13" t="s">
        <v>1886</v>
      </c>
      <c r="D2882" s="13" t="s">
        <v>41</v>
      </c>
      <c r="E2882" s="13" t="s">
        <v>205</v>
      </c>
      <c r="F2882" s="24" t="s">
        <v>52</v>
      </c>
      <c r="G2882" s="13"/>
      <c r="H2882" s="13" t="s">
        <v>6</v>
      </c>
      <c r="I2882" s="34">
        <v>11</v>
      </c>
      <c r="J2882" s="34">
        <v>9</v>
      </c>
      <c r="K2882" s="34">
        <v>5</v>
      </c>
      <c r="L2882" s="34">
        <v>6</v>
      </c>
      <c r="M2882" s="24">
        <f t="shared" ref="M2882:M2945" si="90">+IFERROR(J2882/I2882,0)</f>
        <v>0.81818181818181823</v>
      </c>
      <c r="N2882" s="24">
        <f t="shared" ref="N2882:N2945" si="91">+IFERROR(K2882/J2882,0)</f>
        <v>0.55555555555555558</v>
      </c>
      <c r="O2882" s="34">
        <v>18</v>
      </c>
    </row>
    <row r="2883" spans="1:15">
      <c r="A2883" s="23">
        <v>2020</v>
      </c>
      <c r="B2883" s="23" t="s">
        <v>2366</v>
      </c>
      <c r="C2883" s="13" t="s">
        <v>1886</v>
      </c>
      <c r="D2883" s="13" t="s">
        <v>41</v>
      </c>
      <c r="E2883" s="13" t="s">
        <v>205</v>
      </c>
      <c r="F2883" s="24" t="s">
        <v>53</v>
      </c>
      <c r="G2883" s="13"/>
      <c r="H2883" s="13" t="s">
        <v>6</v>
      </c>
      <c r="I2883" s="34">
        <v>48</v>
      </c>
      <c r="J2883" s="34">
        <v>38</v>
      </c>
      <c r="K2883" s="34">
        <v>29</v>
      </c>
      <c r="L2883" s="34">
        <v>62</v>
      </c>
      <c r="M2883" s="24">
        <f t="shared" si="90"/>
        <v>0.79166666666666663</v>
      </c>
      <c r="N2883" s="24">
        <f t="shared" si="91"/>
        <v>0.76315789473684215</v>
      </c>
      <c r="O2883" s="34">
        <v>27</v>
      </c>
    </row>
    <row r="2884" spans="1:15">
      <c r="A2884" s="23">
        <v>2020</v>
      </c>
      <c r="B2884" s="23" t="s">
        <v>2366</v>
      </c>
      <c r="C2884" s="13" t="s">
        <v>1886</v>
      </c>
      <c r="D2884" s="13" t="s">
        <v>41</v>
      </c>
      <c r="E2884" s="13" t="s">
        <v>205</v>
      </c>
      <c r="F2884" s="24" t="s">
        <v>54</v>
      </c>
      <c r="G2884" s="13"/>
      <c r="H2884" s="13" t="s">
        <v>6</v>
      </c>
      <c r="I2884" s="34">
        <v>17</v>
      </c>
      <c r="J2884" s="34">
        <v>15</v>
      </c>
      <c r="K2884" s="34">
        <v>14</v>
      </c>
      <c r="L2884" s="34">
        <v>14</v>
      </c>
      <c r="M2884" s="24">
        <f t="shared" si="90"/>
        <v>0.88235294117647056</v>
      </c>
      <c r="N2884" s="24">
        <f t="shared" si="91"/>
        <v>0.93333333333333335</v>
      </c>
      <c r="O2884" s="34">
        <v>15</v>
      </c>
    </row>
    <row r="2885" spans="1:15">
      <c r="A2885" s="23">
        <v>2020</v>
      </c>
      <c r="B2885" s="23" t="s">
        <v>2366</v>
      </c>
      <c r="C2885" s="13" t="s">
        <v>1886</v>
      </c>
      <c r="D2885" s="13" t="s">
        <v>41</v>
      </c>
      <c r="E2885" s="13" t="s">
        <v>206</v>
      </c>
      <c r="F2885" s="24" t="s">
        <v>55</v>
      </c>
      <c r="G2885" s="13"/>
      <c r="H2885" s="13" t="s">
        <v>6</v>
      </c>
      <c r="I2885" s="34">
        <v>22</v>
      </c>
      <c r="J2885" s="34">
        <v>20</v>
      </c>
      <c r="K2885" s="34">
        <v>12</v>
      </c>
      <c r="L2885" s="34">
        <v>47</v>
      </c>
      <c r="M2885" s="24">
        <f t="shared" si="90"/>
        <v>0.90909090909090906</v>
      </c>
      <c r="N2885" s="24">
        <f t="shared" si="91"/>
        <v>0.6</v>
      </c>
      <c r="O2885" s="34">
        <v>11</v>
      </c>
    </row>
    <row r="2886" spans="1:15">
      <c r="A2886" s="23">
        <v>2020</v>
      </c>
      <c r="B2886" s="23" t="s">
        <v>2366</v>
      </c>
      <c r="C2886" s="13" t="s">
        <v>1886</v>
      </c>
      <c r="D2886" s="13" t="s">
        <v>41</v>
      </c>
      <c r="E2886" s="13" t="s">
        <v>206</v>
      </c>
      <c r="F2886" s="24" t="s">
        <v>56</v>
      </c>
      <c r="G2886" s="13"/>
      <c r="H2886" s="13" t="s">
        <v>6</v>
      </c>
      <c r="I2886" s="34">
        <v>0</v>
      </c>
      <c r="J2886" s="34">
        <v>0</v>
      </c>
      <c r="K2886" s="34">
        <v>0</v>
      </c>
      <c r="L2886" s="34">
        <v>20</v>
      </c>
      <c r="M2886" s="24">
        <f t="shared" si="90"/>
        <v>0</v>
      </c>
      <c r="N2886" s="24">
        <f t="shared" si="91"/>
        <v>0</v>
      </c>
      <c r="O2886" s="34">
        <v>0</v>
      </c>
    </row>
    <row r="2887" spans="1:15">
      <c r="A2887" s="23">
        <v>2020</v>
      </c>
      <c r="B2887" s="23" t="s">
        <v>2366</v>
      </c>
      <c r="C2887" s="13" t="s">
        <v>1886</v>
      </c>
      <c r="D2887" s="13" t="s">
        <v>41</v>
      </c>
      <c r="E2887" s="13" t="s">
        <v>206</v>
      </c>
      <c r="F2887" s="24" t="s">
        <v>58</v>
      </c>
      <c r="G2887" s="13"/>
      <c r="H2887" s="13" t="s">
        <v>6</v>
      </c>
      <c r="I2887" s="34">
        <v>18</v>
      </c>
      <c r="J2887" s="34">
        <v>16</v>
      </c>
      <c r="K2887" s="34">
        <v>13</v>
      </c>
      <c r="L2887" s="34">
        <v>20</v>
      </c>
      <c r="M2887" s="24">
        <f t="shared" si="90"/>
        <v>0.88888888888888884</v>
      </c>
      <c r="N2887" s="24">
        <f t="shared" si="91"/>
        <v>0.8125</v>
      </c>
      <c r="O2887" s="34">
        <v>4</v>
      </c>
    </row>
    <row r="2888" spans="1:15">
      <c r="A2888" s="23">
        <v>2020</v>
      </c>
      <c r="B2888" s="23" t="s">
        <v>2366</v>
      </c>
      <c r="C2888" s="13" t="s">
        <v>1886</v>
      </c>
      <c r="D2888" s="13" t="s">
        <v>41</v>
      </c>
      <c r="E2888" s="13" t="s">
        <v>206</v>
      </c>
      <c r="F2888" s="24" t="s">
        <v>2733</v>
      </c>
      <c r="G2888" s="13"/>
      <c r="H2888" s="13" t="s">
        <v>6</v>
      </c>
      <c r="I2888" s="34">
        <v>75</v>
      </c>
      <c r="J2888" s="34">
        <v>47</v>
      </c>
      <c r="K2888" s="34">
        <v>43</v>
      </c>
      <c r="L2888" s="34">
        <v>58</v>
      </c>
      <c r="M2888" s="24">
        <f t="shared" si="90"/>
        <v>0.62666666666666671</v>
      </c>
      <c r="N2888" s="24">
        <f t="shared" si="91"/>
        <v>0.91489361702127658</v>
      </c>
      <c r="O2888" s="34">
        <v>0</v>
      </c>
    </row>
    <row r="2889" spans="1:15">
      <c r="A2889" s="23">
        <v>2020</v>
      </c>
      <c r="B2889" s="23" t="s">
        <v>2366</v>
      </c>
      <c r="C2889" s="13" t="s">
        <v>1886</v>
      </c>
      <c r="D2889" s="13" t="s">
        <v>41</v>
      </c>
      <c r="E2889" s="13" t="s">
        <v>204</v>
      </c>
      <c r="F2889" s="24" t="s">
        <v>1461</v>
      </c>
      <c r="G2889" s="13"/>
      <c r="H2889" s="13" t="s">
        <v>6</v>
      </c>
      <c r="I2889" s="34">
        <v>459</v>
      </c>
      <c r="J2889" s="34">
        <v>222</v>
      </c>
      <c r="K2889" s="34">
        <v>116</v>
      </c>
      <c r="L2889" s="34">
        <v>1196</v>
      </c>
      <c r="M2889" s="24">
        <f t="shared" si="90"/>
        <v>0.48366013071895425</v>
      </c>
      <c r="N2889" s="24">
        <f t="shared" si="91"/>
        <v>0.52252252252252251</v>
      </c>
      <c r="O2889" s="34">
        <v>99</v>
      </c>
    </row>
    <row r="2890" spans="1:15">
      <c r="A2890" s="23">
        <v>2020</v>
      </c>
      <c r="B2890" s="23" t="s">
        <v>2366</v>
      </c>
      <c r="C2890" s="13" t="s">
        <v>1886</v>
      </c>
      <c r="D2890" s="13" t="s">
        <v>60</v>
      </c>
      <c r="E2890" s="13" t="s">
        <v>205</v>
      </c>
      <c r="F2890" s="24" t="s">
        <v>61</v>
      </c>
      <c r="G2890" s="13"/>
      <c r="H2890" s="13" t="s">
        <v>6</v>
      </c>
      <c r="I2890" s="34">
        <v>93</v>
      </c>
      <c r="J2890" s="34">
        <v>84</v>
      </c>
      <c r="K2890" s="34">
        <v>50</v>
      </c>
      <c r="L2890" s="34">
        <v>82</v>
      </c>
      <c r="M2890" s="24">
        <f t="shared" si="90"/>
        <v>0.90322580645161288</v>
      </c>
      <c r="N2890" s="24">
        <f t="shared" si="91"/>
        <v>0.59523809523809523</v>
      </c>
      <c r="O2890" s="34">
        <v>36</v>
      </c>
    </row>
    <row r="2891" spans="1:15">
      <c r="A2891" s="23">
        <v>2020</v>
      </c>
      <c r="B2891" s="23" t="s">
        <v>2366</v>
      </c>
      <c r="C2891" s="13" t="s">
        <v>1886</v>
      </c>
      <c r="D2891" s="13" t="s">
        <v>60</v>
      </c>
      <c r="E2891" s="13" t="s">
        <v>205</v>
      </c>
      <c r="F2891" s="24" t="s">
        <v>62</v>
      </c>
      <c r="G2891" s="13"/>
      <c r="H2891" s="13" t="s">
        <v>6</v>
      </c>
      <c r="I2891" s="34">
        <v>11</v>
      </c>
      <c r="J2891" s="34">
        <v>11</v>
      </c>
      <c r="K2891" s="34">
        <v>7</v>
      </c>
      <c r="L2891" s="34">
        <v>13</v>
      </c>
      <c r="M2891" s="24">
        <f t="shared" si="90"/>
        <v>1</v>
      </c>
      <c r="N2891" s="24">
        <f t="shared" si="91"/>
        <v>0.63636363636363635</v>
      </c>
      <c r="O2891" s="34">
        <v>3</v>
      </c>
    </row>
    <row r="2892" spans="1:15">
      <c r="A2892" s="23">
        <v>2020</v>
      </c>
      <c r="B2892" s="23" t="s">
        <v>2366</v>
      </c>
      <c r="C2892" s="13" t="s">
        <v>1886</v>
      </c>
      <c r="D2892" s="13" t="s">
        <v>60</v>
      </c>
      <c r="E2892" s="13" t="s">
        <v>205</v>
      </c>
      <c r="F2892" s="24" t="s">
        <v>63</v>
      </c>
      <c r="G2892" s="13"/>
      <c r="H2892" s="13" t="s">
        <v>6</v>
      </c>
      <c r="I2892" s="34">
        <v>15</v>
      </c>
      <c r="J2892" s="34">
        <v>14</v>
      </c>
      <c r="K2892" s="34">
        <v>8</v>
      </c>
      <c r="L2892" s="34">
        <v>15</v>
      </c>
      <c r="M2892" s="24">
        <f t="shared" si="90"/>
        <v>0.93333333333333335</v>
      </c>
      <c r="N2892" s="24">
        <f t="shared" si="91"/>
        <v>0.5714285714285714</v>
      </c>
      <c r="O2892" s="34">
        <v>3</v>
      </c>
    </row>
    <row r="2893" spans="1:15">
      <c r="A2893" s="23">
        <v>2020</v>
      </c>
      <c r="B2893" s="23" t="s">
        <v>2366</v>
      </c>
      <c r="C2893" s="13" t="s">
        <v>1886</v>
      </c>
      <c r="D2893" s="13" t="s">
        <v>60</v>
      </c>
      <c r="E2893" s="13" t="s">
        <v>206</v>
      </c>
      <c r="F2893" s="24" t="s">
        <v>3114</v>
      </c>
      <c r="G2893" s="13"/>
      <c r="H2893" s="13" t="s">
        <v>6</v>
      </c>
      <c r="I2893" s="34">
        <v>2</v>
      </c>
      <c r="J2893" s="34">
        <v>0</v>
      </c>
      <c r="K2893" s="34">
        <v>0</v>
      </c>
      <c r="L2893" s="34">
        <v>3</v>
      </c>
      <c r="M2893" s="24">
        <f t="shared" si="90"/>
        <v>0</v>
      </c>
      <c r="N2893" s="24">
        <f t="shared" si="91"/>
        <v>0</v>
      </c>
      <c r="O2893" s="34">
        <v>1</v>
      </c>
    </row>
    <row r="2894" spans="1:15">
      <c r="A2894" s="23">
        <v>2020</v>
      </c>
      <c r="B2894" s="23" t="s">
        <v>2366</v>
      </c>
      <c r="C2894" s="13" t="s">
        <v>1886</v>
      </c>
      <c r="D2894" s="13" t="s">
        <v>60</v>
      </c>
      <c r="E2894" s="13" t="s">
        <v>206</v>
      </c>
      <c r="F2894" s="24" t="s">
        <v>64</v>
      </c>
      <c r="G2894" s="13"/>
      <c r="H2894" s="13" t="s">
        <v>6</v>
      </c>
      <c r="I2894" s="34">
        <v>19</v>
      </c>
      <c r="J2894" s="34">
        <v>14</v>
      </c>
      <c r="K2894" s="34">
        <v>11</v>
      </c>
      <c r="L2894" s="34">
        <v>38</v>
      </c>
      <c r="M2894" s="24">
        <f t="shared" si="90"/>
        <v>0.73684210526315785</v>
      </c>
      <c r="N2894" s="24">
        <f t="shared" si="91"/>
        <v>0.7857142857142857</v>
      </c>
      <c r="O2894" s="34">
        <v>8</v>
      </c>
    </row>
    <row r="2895" spans="1:15">
      <c r="A2895" s="23">
        <v>2020</v>
      </c>
      <c r="B2895" s="23" t="s">
        <v>2366</v>
      </c>
      <c r="C2895" s="13" t="s">
        <v>1886</v>
      </c>
      <c r="D2895" s="13" t="s">
        <v>5701</v>
      </c>
      <c r="E2895" s="13" t="s">
        <v>206</v>
      </c>
      <c r="F2895" s="24" t="s">
        <v>3922</v>
      </c>
      <c r="G2895" s="13"/>
      <c r="H2895" s="13" t="s">
        <v>6</v>
      </c>
      <c r="I2895" s="34">
        <v>15</v>
      </c>
      <c r="J2895" s="34">
        <v>13</v>
      </c>
      <c r="K2895" s="34">
        <v>10</v>
      </c>
      <c r="L2895" s="34">
        <v>21</v>
      </c>
      <c r="M2895" s="24">
        <f t="shared" si="90"/>
        <v>0.8666666666666667</v>
      </c>
      <c r="N2895" s="24">
        <f t="shared" si="91"/>
        <v>0.76923076923076927</v>
      </c>
      <c r="O2895" s="34">
        <v>3</v>
      </c>
    </row>
    <row r="2896" spans="1:15">
      <c r="A2896" s="23">
        <v>2020</v>
      </c>
      <c r="B2896" s="23" t="s">
        <v>2366</v>
      </c>
      <c r="C2896" s="13" t="s">
        <v>1886</v>
      </c>
      <c r="D2896" s="13" t="s">
        <v>60</v>
      </c>
      <c r="E2896" s="13" t="s">
        <v>206</v>
      </c>
      <c r="F2896" s="24" t="s">
        <v>65</v>
      </c>
      <c r="G2896" s="13"/>
      <c r="H2896" s="13" t="s">
        <v>6</v>
      </c>
      <c r="I2896" s="34">
        <v>0</v>
      </c>
      <c r="J2896" s="34">
        <v>0</v>
      </c>
      <c r="K2896" s="34">
        <v>0</v>
      </c>
      <c r="L2896" s="34">
        <v>0</v>
      </c>
      <c r="M2896" s="24">
        <f t="shared" si="90"/>
        <v>0</v>
      </c>
      <c r="N2896" s="24">
        <f t="shared" si="91"/>
        <v>0</v>
      </c>
      <c r="O2896" s="34">
        <v>0</v>
      </c>
    </row>
    <row r="2897" spans="1:15">
      <c r="A2897" s="23">
        <v>2020</v>
      </c>
      <c r="B2897" s="23" t="s">
        <v>2366</v>
      </c>
      <c r="C2897" s="13" t="s">
        <v>1886</v>
      </c>
      <c r="D2897" s="13" t="s">
        <v>60</v>
      </c>
      <c r="E2897" s="13" t="s">
        <v>206</v>
      </c>
      <c r="F2897" s="24" t="s">
        <v>66</v>
      </c>
      <c r="G2897" s="13"/>
      <c r="H2897" s="13" t="s">
        <v>6</v>
      </c>
      <c r="I2897" s="34">
        <v>12</v>
      </c>
      <c r="J2897" s="34">
        <v>11</v>
      </c>
      <c r="K2897" s="34">
        <v>7</v>
      </c>
      <c r="L2897" s="34">
        <v>20</v>
      </c>
      <c r="M2897" s="24">
        <f t="shared" si="90"/>
        <v>0.91666666666666663</v>
      </c>
      <c r="N2897" s="24">
        <f t="shared" si="91"/>
        <v>0.63636363636363635</v>
      </c>
      <c r="O2897" s="34">
        <v>5</v>
      </c>
    </row>
    <row r="2898" spans="1:15">
      <c r="A2898" s="23">
        <v>2020</v>
      </c>
      <c r="B2898" s="23" t="s">
        <v>2366</v>
      </c>
      <c r="C2898" s="13" t="s">
        <v>1886</v>
      </c>
      <c r="D2898" s="13" t="s">
        <v>60</v>
      </c>
      <c r="E2898" s="13" t="s">
        <v>206</v>
      </c>
      <c r="F2898" s="24" t="s">
        <v>67</v>
      </c>
      <c r="G2898" s="13"/>
      <c r="H2898" s="13" t="s">
        <v>6</v>
      </c>
      <c r="I2898" s="34">
        <v>61</v>
      </c>
      <c r="J2898" s="34">
        <v>44</v>
      </c>
      <c r="K2898" s="34">
        <v>26</v>
      </c>
      <c r="L2898" s="34">
        <v>98</v>
      </c>
      <c r="M2898" s="24">
        <f t="shared" si="90"/>
        <v>0.72131147540983609</v>
      </c>
      <c r="N2898" s="24">
        <f t="shared" si="91"/>
        <v>0.59090909090909094</v>
      </c>
      <c r="O2898" s="34">
        <v>18</v>
      </c>
    </row>
    <row r="2899" spans="1:15">
      <c r="A2899" s="23">
        <v>2020</v>
      </c>
      <c r="B2899" s="23" t="s">
        <v>2366</v>
      </c>
      <c r="C2899" s="13" t="s">
        <v>1886</v>
      </c>
      <c r="D2899" s="13" t="s">
        <v>60</v>
      </c>
      <c r="E2899" s="13" t="s">
        <v>206</v>
      </c>
      <c r="F2899" s="24" t="s">
        <v>68</v>
      </c>
      <c r="G2899" s="13"/>
      <c r="H2899" s="13" t="s">
        <v>6</v>
      </c>
      <c r="I2899" s="34">
        <v>2</v>
      </c>
      <c r="J2899" s="34">
        <v>0</v>
      </c>
      <c r="K2899" s="34">
        <v>0</v>
      </c>
      <c r="L2899" s="34">
        <v>7</v>
      </c>
      <c r="M2899" s="24">
        <f t="shared" si="90"/>
        <v>0</v>
      </c>
      <c r="N2899" s="24">
        <f t="shared" si="91"/>
        <v>0</v>
      </c>
      <c r="O2899" s="34">
        <v>3</v>
      </c>
    </row>
    <row r="2900" spans="1:15">
      <c r="A2900" s="23">
        <v>2020</v>
      </c>
      <c r="B2900" s="23" t="s">
        <v>2366</v>
      </c>
      <c r="C2900" s="13" t="s">
        <v>1886</v>
      </c>
      <c r="D2900" s="13" t="s">
        <v>60</v>
      </c>
      <c r="E2900" s="13" t="s">
        <v>206</v>
      </c>
      <c r="F2900" s="24" t="s">
        <v>69</v>
      </c>
      <c r="G2900" s="13"/>
      <c r="H2900" s="13" t="s">
        <v>6</v>
      </c>
      <c r="I2900" s="34">
        <v>0</v>
      </c>
      <c r="J2900" s="34">
        <v>0</v>
      </c>
      <c r="K2900" s="34">
        <v>0</v>
      </c>
      <c r="L2900" s="34">
        <v>0</v>
      </c>
      <c r="M2900" s="24">
        <f t="shared" si="90"/>
        <v>0</v>
      </c>
      <c r="N2900" s="24">
        <f t="shared" si="91"/>
        <v>0</v>
      </c>
      <c r="O2900" s="34">
        <v>0</v>
      </c>
    </row>
    <row r="2901" spans="1:15">
      <c r="A2901" s="23">
        <v>2020</v>
      </c>
      <c r="B2901" s="23" t="s">
        <v>2366</v>
      </c>
      <c r="C2901" s="13" t="s">
        <v>1886</v>
      </c>
      <c r="D2901" s="13" t="s">
        <v>60</v>
      </c>
      <c r="E2901" s="13" t="s">
        <v>204</v>
      </c>
      <c r="F2901" s="24" t="s">
        <v>1458</v>
      </c>
      <c r="G2901" s="13"/>
      <c r="H2901" s="13" t="s">
        <v>6</v>
      </c>
      <c r="I2901" s="34">
        <v>165</v>
      </c>
      <c r="J2901" s="34">
        <v>124</v>
      </c>
      <c r="K2901" s="34">
        <v>84</v>
      </c>
      <c r="L2901" s="34">
        <v>542</v>
      </c>
      <c r="M2901" s="24">
        <f t="shared" si="90"/>
        <v>0.75151515151515147</v>
      </c>
      <c r="N2901" s="24">
        <f t="shared" si="91"/>
        <v>0.67741935483870963</v>
      </c>
      <c r="O2901" s="34">
        <v>50</v>
      </c>
    </row>
    <row r="2902" spans="1:15">
      <c r="A2902" s="23">
        <v>2020</v>
      </c>
      <c r="B2902" s="23" t="s">
        <v>2366</v>
      </c>
      <c r="C2902" s="13" t="s">
        <v>1886</v>
      </c>
      <c r="D2902" s="13" t="s">
        <v>60</v>
      </c>
      <c r="E2902" s="13" t="s">
        <v>204</v>
      </c>
      <c r="F2902" s="24" t="s">
        <v>1477</v>
      </c>
      <c r="G2902" s="13"/>
      <c r="H2902" s="13" t="s">
        <v>6</v>
      </c>
      <c r="I2902" s="34">
        <v>189</v>
      </c>
      <c r="J2902" s="34">
        <v>148</v>
      </c>
      <c r="K2902" s="34">
        <v>85</v>
      </c>
      <c r="L2902" s="34">
        <v>680</v>
      </c>
      <c r="M2902" s="24">
        <f t="shared" si="90"/>
        <v>0.78306878306878303</v>
      </c>
      <c r="N2902" s="24">
        <f t="shared" si="91"/>
        <v>0.57432432432432434</v>
      </c>
      <c r="O2902" s="34">
        <v>62</v>
      </c>
    </row>
    <row r="2903" spans="1:15">
      <c r="A2903" s="23">
        <v>2020</v>
      </c>
      <c r="B2903" s="23" t="s">
        <v>2366</v>
      </c>
      <c r="C2903" s="13" t="s">
        <v>1886</v>
      </c>
      <c r="D2903" s="13" t="s">
        <v>70</v>
      </c>
      <c r="E2903" s="13" t="s">
        <v>207</v>
      </c>
      <c r="F2903" s="24" t="s">
        <v>75</v>
      </c>
      <c r="G2903" s="13"/>
      <c r="H2903" s="13" t="s">
        <v>6</v>
      </c>
      <c r="I2903" s="34">
        <v>26</v>
      </c>
      <c r="J2903" s="34">
        <v>18</v>
      </c>
      <c r="K2903" s="34">
        <v>6</v>
      </c>
      <c r="L2903" s="34">
        <v>26</v>
      </c>
      <c r="M2903" s="24">
        <f t="shared" si="90"/>
        <v>0.69230769230769229</v>
      </c>
      <c r="N2903" s="24">
        <f t="shared" si="91"/>
        <v>0.33333333333333331</v>
      </c>
      <c r="O2903" s="34">
        <v>4</v>
      </c>
    </row>
    <row r="2904" spans="1:15">
      <c r="A2904" s="23">
        <v>2020</v>
      </c>
      <c r="B2904" s="23" t="s">
        <v>2366</v>
      </c>
      <c r="C2904" s="13" t="s">
        <v>1886</v>
      </c>
      <c r="D2904" s="13" t="s">
        <v>70</v>
      </c>
      <c r="E2904" s="13" t="s">
        <v>205</v>
      </c>
      <c r="F2904" s="24" t="s">
        <v>71</v>
      </c>
      <c r="G2904" s="13"/>
      <c r="H2904" s="13" t="s">
        <v>6</v>
      </c>
      <c r="I2904" s="34">
        <v>27</v>
      </c>
      <c r="J2904" s="34">
        <v>19</v>
      </c>
      <c r="K2904" s="34">
        <v>11</v>
      </c>
      <c r="L2904" s="34">
        <v>12</v>
      </c>
      <c r="M2904" s="24">
        <f t="shared" si="90"/>
        <v>0.70370370370370372</v>
      </c>
      <c r="N2904" s="24">
        <f t="shared" si="91"/>
        <v>0.57894736842105265</v>
      </c>
      <c r="O2904" s="34">
        <v>10</v>
      </c>
    </row>
    <row r="2905" spans="1:15">
      <c r="A2905" s="23">
        <v>2020</v>
      </c>
      <c r="B2905" s="23" t="s">
        <v>2366</v>
      </c>
      <c r="C2905" s="13" t="s">
        <v>1886</v>
      </c>
      <c r="D2905" s="13" t="s">
        <v>70</v>
      </c>
      <c r="E2905" s="13" t="s">
        <v>206</v>
      </c>
      <c r="F2905" s="24" t="s">
        <v>2634</v>
      </c>
      <c r="G2905" s="13"/>
      <c r="H2905" s="13" t="s">
        <v>6</v>
      </c>
      <c r="I2905" s="34">
        <v>39</v>
      </c>
      <c r="J2905" s="34">
        <v>35</v>
      </c>
      <c r="K2905" s="34">
        <v>26</v>
      </c>
      <c r="L2905" s="34">
        <v>48</v>
      </c>
      <c r="M2905" s="24">
        <f t="shared" si="90"/>
        <v>0.89743589743589747</v>
      </c>
      <c r="N2905" s="24">
        <f t="shared" si="91"/>
        <v>0.74285714285714288</v>
      </c>
      <c r="O2905" s="34">
        <v>0</v>
      </c>
    </row>
    <row r="2906" spans="1:15">
      <c r="A2906" s="23">
        <v>2020</v>
      </c>
      <c r="B2906" s="23" t="s">
        <v>2366</v>
      </c>
      <c r="C2906" s="13" t="s">
        <v>1886</v>
      </c>
      <c r="D2906" s="13" t="s">
        <v>70</v>
      </c>
      <c r="E2906" s="13" t="s">
        <v>206</v>
      </c>
      <c r="F2906" s="24" t="s">
        <v>72</v>
      </c>
      <c r="G2906" s="13"/>
      <c r="H2906" s="13" t="s">
        <v>6</v>
      </c>
      <c r="I2906" s="34">
        <v>21</v>
      </c>
      <c r="J2906" s="34">
        <v>14</v>
      </c>
      <c r="K2906" s="34">
        <v>9</v>
      </c>
      <c r="L2906" s="34">
        <v>45</v>
      </c>
      <c r="M2906" s="24">
        <f t="shared" si="90"/>
        <v>0.66666666666666663</v>
      </c>
      <c r="N2906" s="24">
        <f t="shared" si="91"/>
        <v>0.6428571428571429</v>
      </c>
      <c r="O2906" s="34">
        <v>5</v>
      </c>
    </row>
    <row r="2907" spans="1:15">
      <c r="A2907" s="23">
        <v>2020</v>
      </c>
      <c r="B2907" s="23" t="s">
        <v>2366</v>
      </c>
      <c r="C2907" s="13" t="s">
        <v>1886</v>
      </c>
      <c r="D2907" s="13" t="s">
        <v>70</v>
      </c>
      <c r="E2907" s="13" t="s">
        <v>206</v>
      </c>
      <c r="F2907" s="24" t="s">
        <v>3883</v>
      </c>
      <c r="G2907" s="13"/>
      <c r="H2907" s="13" t="s">
        <v>6</v>
      </c>
      <c r="I2907" s="34">
        <v>49</v>
      </c>
      <c r="J2907" s="34">
        <v>32</v>
      </c>
      <c r="K2907" s="34">
        <v>18</v>
      </c>
      <c r="L2907" s="34">
        <v>62</v>
      </c>
      <c r="M2907" s="24">
        <f t="shared" si="90"/>
        <v>0.65306122448979587</v>
      </c>
      <c r="N2907" s="24">
        <f t="shared" si="91"/>
        <v>0.5625</v>
      </c>
      <c r="O2907" s="34">
        <v>0</v>
      </c>
    </row>
    <row r="2908" spans="1:15">
      <c r="A2908" s="23">
        <v>2020</v>
      </c>
      <c r="B2908" s="23" t="s">
        <v>2366</v>
      </c>
      <c r="C2908" s="13" t="s">
        <v>1886</v>
      </c>
      <c r="D2908" s="13" t="s">
        <v>70</v>
      </c>
      <c r="E2908" s="13" t="s">
        <v>206</v>
      </c>
      <c r="F2908" s="24" t="s">
        <v>73</v>
      </c>
      <c r="G2908" s="13"/>
      <c r="H2908" s="13" t="s">
        <v>6</v>
      </c>
      <c r="I2908" s="34">
        <v>3</v>
      </c>
      <c r="J2908" s="34">
        <v>2</v>
      </c>
      <c r="K2908" s="34">
        <v>0</v>
      </c>
      <c r="L2908" s="34">
        <v>17</v>
      </c>
      <c r="M2908" s="24">
        <f t="shared" si="90"/>
        <v>0.66666666666666663</v>
      </c>
      <c r="N2908" s="24">
        <f t="shared" si="91"/>
        <v>0</v>
      </c>
      <c r="O2908" s="34">
        <v>3</v>
      </c>
    </row>
    <row r="2909" spans="1:15">
      <c r="A2909" s="23">
        <v>2020</v>
      </c>
      <c r="B2909" s="23" t="s">
        <v>2366</v>
      </c>
      <c r="C2909" s="13" t="s">
        <v>1886</v>
      </c>
      <c r="D2909" s="13" t="s">
        <v>70</v>
      </c>
      <c r="E2909" s="13" t="s">
        <v>206</v>
      </c>
      <c r="F2909" s="24" t="s">
        <v>74</v>
      </c>
      <c r="G2909" s="13"/>
      <c r="H2909" s="13" t="s">
        <v>6</v>
      </c>
      <c r="I2909" s="34">
        <v>12</v>
      </c>
      <c r="J2909" s="34">
        <v>8</v>
      </c>
      <c r="K2909" s="34">
        <v>5</v>
      </c>
      <c r="L2909" s="34">
        <v>27</v>
      </c>
      <c r="M2909" s="24">
        <f t="shared" si="90"/>
        <v>0.66666666666666663</v>
      </c>
      <c r="N2909" s="24">
        <f t="shared" si="91"/>
        <v>0.625</v>
      </c>
      <c r="O2909" s="34">
        <v>6</v>
      </c>
    </row>
    <row r="2910" spans="1:15">
      <c r="A2910" s="23">
        <v>2020</v>
      </c>
      <c r="B2910" s="23" t="s">
        <v>2366</v>
      </c>
      <c r="C2910" s="13" t="s">
        <v>1886</v>
      </c>
      <c r="D2910" s="13" t="s">
        <v>70</v>
      </c>
      <c r="E2910" s="13" t="s">
        <v>204</v>
      </c>
      <c r="F2910" s="24" t="s">
        <v>577</v>
      </c>
      <c r="G2910" s="13"/>
      <c r="H2910" s="13" t="s">
        <v>6</v>
      </c>
      <c r="I2910" s="34">
        <v>42</v>
      </c>
      <c r="J2910" s="34">
        <v>33</v>
      </c>
      <c r="K2910" s="34">
        <v>20</v>
      </c>
      <c r="L2910" s="34">
        <v>214</v>
      </c>
      <c r="M2910" s="24">
        <f t="shared" si="90"/>
        <v>0.7857142857142857</v>
      </c>
      <c r="N2910" s="24">
        <f t="shared" si="91"/>
        <v>0.60606060606060608</v>
      </c>
      <c r="O2910" s="34">
        <v>17</v>
      </c>
    </row>
    <row r="2911" spans="1:15">
      <c r="A2911" s="23">
        <v>2020</v>
      </c>
      <c r="B2911" s="23" t="s">
        <v>2366</v>
      </c>
      <c r="C2911" s="13" t="s">
        <v>1886</v>
      </c>
      <c r="D2911" s="13" t="s">
        <v>70</v>
      </c>
      <c r="E2911" s="13" t="s">
        <v>204</v>
      </c>
      <c r="F2911" s="24" t="s">
        <v>1466</v>
      </c>
      <c r="G2911" s="13"/>
      <c r="H2911" s="13" t="s">
        <v>6</v>
      </c>
      <c r="I2911" s="34">
        <v>75</v>
      </c>
      <c r="J2911" s="34">
        <v>54</v>
      </c>
      <c r="K2911" s="34">
        <v>36</v>
      </c>
      <c r="L2911" s="34">
        <v>311</v>
      </c>
      <c r="M2911" s="24">
        <f t="shared" si="90"/>
        <v>0.72</v>
      </c>
      <c r="N2911" s="24">
        <f t="shared" si="91"/>
        <v>0.66666666666666663</v>
      </c>
      <c r="O2911" s="34">
        <v>17</v>
      </c>
    </row>
    <row r="2912" spans="1:15">
      <c r="A2912" s="23">
        <v>2020</v>
      </c>
      <c r="B2912" s="23" t="s">
        <v>2366</v>
      </c>
      <c r="C2912" s="13" t="s">
        <v>1886</v>
      </c>
      <c r="D2912" s="13" t="s">
        <v>70</v>
      </c>
      <c r="E2912" s="13" t="s">
        <v>204</v>
      </c>
      <c r="F2912" s="24" t="s">
        <v>1469</v>
      </c>
      <c r="G2912" s="13"/>
      <c r="H2912" s="13" t="s">
        <v>6</v>
      </c>
      <c r="I2912" s="34">
        <v>31</v>
      </c>
      <c r="J2912" s="34">
        <v>24</v>
      </c>
      <c r="K2912" s="34">
        <v>16</v>
      </c>
      <c r="L2912" s="34">
        <v>130</v>
      </c>
      <c r="M2912" s="24">
        <f t="shared" si="90"/>
        <v>0.77419354838709675</v>
      </c>
      <c r="N2912" s="24">
        <f t="shared" si="91"/>
        <v>0.66666666666666663</v>
      </c>
      <c r="O2912" s="34">
        <v>8</v>
      </c>
    </row>
    <row r="2913" spans="1:15">
      <c r="A2913" s="23">
        <v>2020</v>
      </c>
      <c r="B2913" s="23" t="s">
        <v>2366</v>
      </c>
      <c r="C2913" s="13" t="s">
        <v>1886</v>
      </c>
      <c r="D2913" s="13" t="s">
        <v>70</v>
      </c>
      <c r="E2913" s="13" t="s">
        <v>204</v>
      </c>
      <c r="F2913" s="24" t="s">
        <v>1478</v>
      </c>
      <c r="G2913" s="13"/>
      <c r="H2913" s="13" t="s">
        <v>6</v>
      </c>
      <c r="I2913" s="34">
        <v>24</v>
      </c>
      <c r="J2913" s="34">
        <v>20</v>
      </c>
      <c r="K2913" s="34">
        <v>12</v>
      </c>
      <c r="L2913" s="34">
        <v>127</v>
      </c>
      <c r="M2913" s="24">
        <f t="shared" si="90"/>
        <v>0.83333333333333337</v>
      </c>
      <c r="N2913" s="24">
        <f t="shared" si="91"/>
        <v>0.6</v>
      </c>
      <c r="O2913" s="34">
        <v>9</v>
      </c>
    </row>
    <row r="2914" spans="1:15">
      <c r="A2914" s="23">
        <v>2020</v>
      </c>
      <c r="B2914" s="23" t="s">
        <v>2366</v>
      </c>
      <c r="C2914" s="13" t="s">
        <v>1886</v>
      </c>
      <c r="D2914" s="13" t="s">
        <v>5702</v>
      </c>
      <c r="E2914" s="13" t="s">
        <v>207</v>
      </c>
      <c r="F2914" s="24" t="s">
        <v>5697</v>
      </c>
      <c r="G2914" s="13"/>
      <c r="H2914" s="13" t="s">
        <v>6</v>
      </c>
      <c r="I2914" s="34">
        <v>8</v>
      </c>
      <c r="J2914" s="34">
        <v>1</v>
      </c>
      <c r="K2914" s="34">
        <v>0</v>
      </c>
      <c r="L2914" s="34">
        <v>4</v>
      </c>
      <c r="M2914" s="24">
        <f t="shared" si="90"/>
        <v>0.125</v>
      </c>
      <c r="N2914" s="24">
        <f t="shared" si="91"/>
        <v>0</v>
      </c>
      <c r="O2914" s="34">
        <v>0</v>
      </c>
    </row>
    <row r="2915" spans="1:15">
      <c r="A2915" s="23">
        <v>2020</v>
      </c>
      <c r="B2915" s="23" t="s">
        <v>2366</v>
      </c>
      <c r="C2915" s="13" t="s">
        <v>1886</v>
      </c>
      <c r="D2915" s="13" t="s">
        <v>76</v>
      </c>
      <c r="E2915" s="13" t="s">
        <v>205</v>
      </c>
      <c r="F2915" s="24" t="s">
        <v>78</v>
      </c>
      <c r="G2915" s="13"/>
      <c r="H2915" s="13" t="s">
        <v>6</v>
      </c>
      <c r="I2915" s="34">
        <v>28</v>
      </c>
      <c r="J2915" s="34">
        <v>21</v>
      </c>
      <c r="K2915" s="34">
        <v>16</v>
      </c>
      <c r="L2915" s="34">
        <v>16</v>
      </c>
      <c r="M2915" s="24">
        <f t="shared" si="90"/>
        <v>0.75</v>
      </c>
      <c r="N2915" s="24">
        <f t="shared" si="91"/>
        <v>0.76190476190476186</v>
      </c>
      <c r="O2915" s="34">
        <v>32</v>
      </c>
    </row>
    <row r="2916" spans="1:15">
      <c r="A2916" s="23">
        <v>2020</v>
      </c>
      <c r="B2916" s="23" t="s">
        <v>2366</v>
      </c>
      <c r="C2916" s="13" t="s">
        <v>1886</v>
      </c>
      <c r="D2916" s="13" t="s">
        <v>76</v>
      </c>
      <c r="E2916" s="13" t="s">
        <v>205</v>
      </c>
      <c r="F2916" s="24" t="s">
        <v>79</v>
      </c>
      <c r="G2916" s="13"/>
      <c r="H2916" s="13" t="s">
        <v>6</v>
      </c>
      <c r="I2916" s="34">
        <v>2</v>
      </c>
      <c r="J2916" s="34">
        <v>0</v>
      </c>
      <c r="K2916" s="34">
        <v>0</v>
      </c>
      <c r="L2916" s="34">
        <v>0</v>
      </c>
      <c r="M2916" s="24">
        <f t="shared" si="90"/>
        <v>0</v>
      </c>
      <c r="N2916" s="24">
        <f t="shared" si="91"/>
        <v>0</v>
      </c>
      <c r="O2916" s="34">
        <v>0</v>
      </c>
    </row>
    <row r="2917" spans="1:15">
      <c r="A2917" s="23">
        <v>2020</v>
      </c>
      <c r="B2917" s="23" t="s">
        <v>2366</v>
      </c>
      <c r="C2917" s="13" t="s">
        <v>1886</v>
      </c>
      <c r="D2917" s="13" t="s">
        <v>76</v>
      </c>
      <c r="E2917" s="13" t="s">
        <v>206</v>
      </c>
      <c r="F2917" s="24" t="s">
        <v>80</v>
      </c>
      <c r="G2917" s="13"/>
      <c r="H2917" s="13" t="s">
        <v>6</v>
      </c>
      <c r="I2917" s="34">
        <v>21</v>
      </c>
      <c r="J2917" s="34">
        <v>17</v>
      </c>
      <c r="K2917" s="34">
        <v>12</v>
      </c>
      <c r="L2917" s="34">
        <v>28</v>
      </c>
      <c r="M2917" s="24">
        <f t="shared" si="90"/>
        <v>0.80952380952380953</v>
      </c>
      <c r="N2917" s="24">
        <f t="shared" si="91"/>
        <v>0.70588235294117652</v>
      </c>
      <c r="O2917" s="34">
        <v>10</v>
      </c>
    </row>
    <row r="2918" spans="1:15">
      <c r="A2918" s="23">
        <v>2020</v>
      </c>
      <c r="B2918" s="23" t="s">
        <v>2366</v>
      </c>
      <c r="C2918" s="13" t="s">
        <v>1886</v>
      </c>
      <c r="D2918" s="13" t="s">
        <v>76</v>
      </c>
      <c r="E2918" s="13" t="s">
        <v>206</v>
      </c>
      <c r="F2918" s="24" t="s">
        <v>81</v>
      </c>
      <c r="G2918" s="13"/>
      <c r="H2918" s="13" t="s">
        <v>6</v>
      </c>
      <c r="I2918" s="34">
        <v>13</v>
      </c>
      <c r="J2918" s="34">
        <v>11</v>
      </c>
      <c r="K2918" s="34">
        <v>2</v>
      </c>
      <c r="L2918" s="34">
        <v>11</v>
      </c>
      <c r="M2918" s="24">
        <f t="shared" si="90"/>
        <v>0.84615384615384615</v>
      </c>
      <c r="N2918" s="24">
        <f t="shared" si="91"/>
        <v>0.18181818181818182</v>
      </c>
      <c r="O2918" s="34">
        <v>1</v>
      </c>
    </row>
    <row r="2919" spans="1:15">
      <c r="A2919" s="23">
        <v>2020</v>
      </c>
      <c r="B2919" s="23" t="s">
        <v>2366</v>
      </c>
      <c r="C2919" s="13" t="s">
        <v>1886</v>
      </c>
      <c r="D2919" s="13" t="s">
        <v>76</v>
      </c>
      <c r="E2919" s="13" t="s">
        <v>206</v>
      </c>
      <c r="F2919" s="24" t="s">
        <v>82</v>
      </c>
      <c r="G2919" s="13"/>
      <c r="H2919" s="13" t="s">
        <v>6</v>
      </c>
      <c r="I2919" s="34">
        <v>11</v>
      </c>
      <c r="J2919" s="34">
        <v>11</v>
      </c>
      <c r="K2919" s="34">
        <v>6</v>
      </c>
      <c r="L2919" s="34">
        <v>39</v>
      </c>
      <c r="M2919" s="24">
        <f t="shared" si="90"/>
        <v>1</v>
      </c>
      <c r="N2919" s="24">
        <f t="shared" si="91"/>
        <v>0.54545454545454541</v>
      </c>
      <c r="O2919" s="34">
        <v>11</v>
      </c>
    </row>
    <row r="2920" spans="1:15">
      <c r="A2920" s="23">
        <v>2020</v>
      </c>
      <c r="B2920" s="23" t="s">
        <v>2366</v>
      </c>
      <c r="C2920" s="13" t="s">
        <v>1886</v>
      </c>
      <c r="D2920" s="13" t="s">
        <v>5702</v>
      </c>
      <c r="E2920" s="13" t="s">
        <v>206</v>
      </c>
      <c r="F2920" s="24" t="s">
        <v>3877</v>
      </c>
      <c r="G2920" s="13"/>
      <c r="H2920" s="13" t="s">
        <v>6</v>
      </c>
      <c r="I2920" s="34">
        <v>15</v>
      </c>
      <c r="J2920" s="34">
        <v>9</v>
      </c>
      <c r="K2920" s="34">
        <v>7</v>
      </c>
      <c r="L2920" s="34">
        <v>7</v>
      </c>
      <c r="M2920" s="24">
        <f t="shared" si="90"/>
        <v>0.6</v>
      </c>
      <c r="N2920" s="24">
        <f t="shared" si="91"/>
        <v>0.77777777777777779</v>
      </c>
      <c r="O2920" s="34">
        <v>0</v>
      </c>
    </row>
    <row r="2921" spans="1:15">
      <c r="A2921" s="23">
        <v>2020</v>
      </c>
      <c r="B2921" s="23" t="s">
        <v>2366</v>
      </c>
      <c r="C2921" s="13" t="s">
        <v>1886</v>
      </c>
      <c r="D2921" s="13" t="s">
        <v>76</v>
      </c>
      <c r="E2921" s="13" t="s">
        <v>204</v>
      </c>
      <c r="F2921" s="24" t="s">
        <v>5455</v>
      </c>
      <c r="G2921" s="13"/>
      <c r="H2921" s="13" t="s">
        <v>6</v>
      </c>
      <c r="I2921" s="34">
        <v>23</v>
      </c>
      <c r="J2921" s="34">
        <v>19</v>
      </c>
      <c r="K2921" s="34">
        <v>11</v>
      </c>
      <c r="L2921" s="34">
        <v>149</v>
      </c>
      <c r="M2921" s="24">
        <f t="shared" si="90"/>
        <v>0.82608695652173914</v>
      </c>
      <c r="N2921" s="24">
        <f t="shared" si="91"/>
        <v>0.57894736842105265</v>
      </c>
      <c r="O2921" s="34">
        <v>2</v>
      </c>
    </row>
    <row r="2922" spans="1:15">
      <c r="A2922" s="23">
        <v>2020</v>
      </c>
      <c r="B2922" s="23" t="s">
        <v>2366</v>
      </c>
      <c r="C2922" s="13" t="s">
        <v>1886</v>
      </c>
      <c r="D2922" s="13" t="s">
        <v>76</v>
      </c>
      <c r="E2922" s="13" t="s">
        <v>204</v>
      </c>
      <c r="F2922" s="24" t="s">
        <v>1459</v>
      </c>
      <c r="G2922" s="13"/>
      <c r="H2922" s="13" t="s">
        <v>6</v>
      </c>
      <c r="I2922" s="34">
        <v>328</v>
      </c>
      <c r="J2922" s="34">
        <v>247</v>
      </c>
      <c r="K2922" s="34">
        <v>180</v>
      </c>
      <c r="L2922" s="34">
        <v>1721</v>
      </c>
      <c r="M2922" s="24">
        <f t="shared" si="90"/>
        <v>0.75304878048780488</v>
      </c>
      <c r="N2922" s="24">
        <f t="shared" si="91"/>
        <v>0.72874493927125505</v>
      </c>
      <c r="O2922" s="34">
        <v>138</v>
      </c>
    </row>
    <row r="2923" spans="1:15">
      <c r="A2923" s="23">
        <v>2020</v>
      </c>
      <c r="B2923" s="23" t="s">
        <v>2366</v>
      </c>
      <c r="C2923" s="13" t="s">
        <v>1886</v>
      </c>
      <c r="D2923" s="13" t="s">
        <v>76</v>
      </c>
      <c r="E2923" s="13" t="s">
        <v>204</v>
      </c>
      <c r="F2923" s="24" t="s">
        <v>2079</v>
      </c>
      <c r="G2923" s="13"/>
      <c r="H2923" s="13" t="s">
        <v>6</v>
      </c>
      <c r="I2923" s="34">
        <v>125</v>
      </c>
      <c r="J2923" s="34">
        <v>79</v>
      </c>
      <c r="K2923" s="34">
        <v>57</v>
      </c>
      <c r="L2923" s="34">
        <v>521</v>
      </c>
      <c r="M2923" s="24">
        <f t="shared" si="90"/>
        <v>0.63200000000000001</v>
      </c>
      <c r="N2923" s="24">
        <f t="shared" si="91"/>
        <v>0.72151898734177211</v>
      </c>
      <c r="O2923" s="34">
        <v>45</v>
      </c>
    </row>
    <row r="2924" spans="1:15">
      <c r="A2924" s="23">
        <v>2020</v>
      </c>
      <c r="B2924" s="23" t="s">
        <v>2366</v>
      </c>
      <c r="C2924" s="13" t="s">
        <v>1886</v>
      </c>
      <c r="D2924" s="13" t="s">
        <v>83</v>
      </c>
      <c r="E2924" s="13" t="s">
        <v>205</v>
      </c>
      <c r="F2924" s="24" t="s">
        <v>3884</v>
      </c>
      <c r="G2924" s="13"/>
      <c r="H2924" s="13" t="s">
        <v>6</v>
      </c>
      <c r="I2924" s="34">
        <v>1</v>
      </c>
      <c r="J2924" s="34">
        <v>1</v>
      </c>
      <c r="K2924" s="34">
        <v>0</v>
      </c>
      <c r="L2924" s="34">
        <v>24</v>
      </c>
      <c r="M2924" s="24">
        <f t="shared" si="90"/>
        <v>1</v>
      </c>
      <c r="N2924" s="24">
        <f t="shared" si="91"/>
        <v>0</v>
      </c>
      <c r="O2924" s="34">
        <v>0</v>
      </c>
    </row>
    <row r="2925" spans="1:15">
      <c r="A2925" s="23">
        <v>2020</v>
      </c>
      <c r="B2925" s="23" t="s">
        <v>2366</v>
      </c>
      <c r="C2925" s="13" t="s">
        <v>1886</v>
      </c>
      <c r="D2925" s="13" t="s">
        <v>83</v>
      </c>
      <c r="E2925" s="13" t="s">
        <v>206</v>
      </c>
      <c r="F2925" s="24" t="s">
        <v>84</v>
      </c>
      <c r="G2925" s="13"/>
      <c r="H2925" s="13" t="s">
        <v>6</v>
      </c>
      <c r="I2925" s="34">
        <v>5</v>
      </c>
      <c r="J2925" s="34">
        <v>4</v>
      </c>
      <c r="K2925" s="34">
        <v>2</v>
      </c>
      <c r="L2925" s="34">
        <v>17</v>
      </c>
      <c r="M2925" s="24">
        <f t="shared" si="90"/>
        <v>0.8</v>
      </c>
      <c r="N2925" s="24">
        <f t="shared" si="91"/>
        <v>0.5</v>
      </c>
      <c r="O2925" s="34">
        <v>4</v>
      </c>
    </row>
    <row r="2926" spans="1:15">
      <c r="A2926" s="23">
        <v>2020</v>
      </c>
      <c r="B2926" s="23" t="s">
        <v>2366</v>
      </c>
      <c r="C2926" s="13" t="s">
        <v>1886</v>
      </c>
      <c r="D2926" s="13" t="s">
        <v>86</v>
      </c>
      <c r="E2926" s="13" t="s">
        <v>5703</v>
      </c>
      <c r="F2926" s="24" t="s">
        <v>3881</v>
      </c>
      <c r="G2926" s="13"/>
      <c r="H2926" s="13" t="s">
        <v>6</v>
      </c>
      <c r="I2926" s="34">
        <v>30</v>
      </c>
      <c r="J2926" s="34">
        <v>26</v>
      </c>
      <c r="K2926" s="34">
        <v>19</v>
      </c>
      <c r="L2926" s="34">
        <v>19</v>
      </c>
      <c r="M2926" s="24">
        <f t="shared" si="90"/>
        <v>0.8666666666666667</v>
      </c>
      <c r="N2926" s="24">
        <f t="shared" si="91"/>
        <v>0.73076923076923073</v>
      </c>
      <c r="O2926" s="34">
        <v>0</v>
      </c>
    </row>
    <row r="2927" spans="1:15">
      <c r="A2927" s="23">
        <v>2020</v>
      </c>
      <c r="B2927" s="23" t="s">
        <v>2366</v>
      </c>
      <c r="C2927" s="13" t="s">
        <v>1886</v>
      </c>
      <c r="D2927" s="13" t="s">
        <v>86</v>
      </c>
      <c r="E2927" s="13" t="s">
        <v>206</v>
      </c>
      <c r="F2927" s="24" t="s">
        <v>88</v>
      </c>
      <c r="G2927" s="13"/>
      <c r="H2927" s="13" t="s">
        <v>6</v>
      </c>
      <c r="I2927" s="34">
        <v>46</v>
      </c>
      <c r="J2927" s="34">
        <v>43</v>
      </c>
      <c r="K2927" s="34">
        <v>36</v>
      </c>
      <c r="L2927" s="34">
        <v>101</v>
      </c>
      <c r="M2927" s="24">
        <f t="shared" si="90"/>
        <v>0.93478260869565222</v>
      </c>
      <c r="N2927" s="24">
        <f t="shared" si="91"/>
        <v>0.83720930232558144</v>
      </c>
      <c r="O2927" s="34">
        <v>49</v>
      </c>
    </row>
    <row r="2928" spans="1:15">
      <c r="A2928" s="23">
        <v>2020</v>
      </c>
      <c r="B2928" s="23" t="s">
        <v>2366</v>
      </c>
      <c r="C2928" s="13" t="s">
        <v>1886</v>
      </c>
      <c r="D2928" s="13" t="s">
        <v>86</v>
      </c>
      <c r="E2928" s="13" t="s">
        <v>204</v>
      </c>
      <c r="F2928" s="24" t="s">
        <v>984</v>
      </c>
      <c r="G2928" s="13"/>
      <c r="H2928" s="13" t="s">
        <v>203</v>
      </c>
      <c r="I2928" s="34">
        <v>0</v>
      </c>
      <c r="J2928" s="34">
        <v>0</v>
      </c>
      <c r="K2928" s="34">
        <v>0</v>
      </c>
      <c r="L2928" s="34">
        <v>29</v>
      </c>
      <c r="M2928" s="24">
        <f t="shared" si="90"/>
        <v>0</v>
      </c>
      <c r="N2928" s="24">
        <f t="shared" si="91"/>
        <v>0</v>
      </c>
      <c r="O2928" s="34">
        <v>12</v>
      </c>
    </row>
    <row r="2929" spans="1:15">
      <c r="A2929" s="23">
        <v>2020</v>
      </c>
      <c r="B2929" s="23" t="s">
        <v>2366</v>
      </c>
      <c r="C2929" s="13" t="s">
        <v>1886</v>
      </c>
      <c r="D2929" s="13" t="s">
        <v>86</v>
      </c>
      <c r="E2929" s="13" t="s">
        <v>204</v>
      </c>
      <c r="F2929" s="24" t="s">
        <v>2635</v>
      </c>
      <c r="G2929" s="13"/>
      <c r="H2929" s="13" t="s">
        <v>6</v>
      </c>
      <c r="I2929" s="34">
        <v>33</v>
      </c>
      <c r="J2929" s="34">
        <v>29</v>
      </c>
      <c r="K2929" s="34">
        <v>23</v>
      </c>
      <c r="L2929" s="34">
        <v>156</v>
      </c>
      <c r="M2929" s="24">
        <f t="shared" si="90"/>
        <v>0.87878787878787878</v>
      </c>
      <c r="N2929" s="24">
        <f t="shared" si="91"/>
        <v>0.7931034482758621</v>
      </c>
      <c r="O2929" s="34">
        <v>20</v>
      </c>
    </row>
    <row r="2930" spans="1:15">
      <c r="A2930" s="23">
        <v>2020</v>
      </c>
      <c r="B2930" s="23" t="s">
        <v>2366</v>
      </c>
      <c r="C2930" s="13" t="s">
        <v>1886</v>
      </c>
      <c r="D2930" s="13" t="s">
        <v>86</v>
      </c>
      <c r="E2930" s="13" t="s">
        <v>204</v>
      </c>
      <c r="F2930" s="24" t="s">
        <v>101</v>
      </c>
      <c r="G2930" s="13"/>
      <c r="H2930" s="13" t="s">
        <v>6</v>
      </c>
      <c r="I2930" s="34">
        <v>5</v>
      </c>
      <c r="J2930" s="34">
        <v>4</v>
      </c>
      <c r="K2930" s="34">
        <v>3</v>
      </c>
      <c r="L2930" s="34">
        <v>14</v>
      </c>
      <c r="M2930" s="24">
        <f t="shared" si="90"/>
        <v>0.8</v>
      </c>
      <c r="N2930" s="24">
        <f t="shared" si="91"/>
        <v>0.75</v>
      </c>
      <c r="O2930" s="34">
        <v>1</v>
      </c>
    </row>
    <row r="2931" spans="1:15">
      <c r="A2931" s="23">
        <v>2020</v>
      </c>
      <c r="B2931" s="23" t="s">
        <v>2366</v>
      </c>
      <c r="C2931" s="13" t="s">
        <v>1886</v>
      </c>
      <c r="D2931" s="13" t="s">
        <v>89</v>
      </c>
      <c r="E2931" s="13" t="s">
        <v>205</v>
      </c>
      <c r="F2931" s="24" t="s">
        <v>90</v>
      </c>
      <c r="G2931" s="13"/>
      <c r="H2931" s="13" t="s">
        <v>6</v>
      </c>
      <c r="I2931" s="34">
        <v>25</v>
      </c>
      <c r="J2931" s="34">
        <v>11</v>
      </c>
      <c r="K2931" s="34">
        <v>11</v>
      </c>
      <c r="L2931" s="34">
        <v>22</v>
      </c>
      <c r="M2931" s="24">
        <f t="shared" si="90"/>
        <v>0.44</v>
      </c>
      <c r="N2931" s="24">
        <f t="shared" si="91"/>
        <v>1</v>
      </c>
      <c r="O2931" s="34">
        <v>16</v>
      </c>
    </row>
    <row r="2932" spans="1:15">
      <c r="A2932" s="23">
        <v>2020</v>
      </c>
      <c r="B2932" s="23" t="s">
        <v>2366</v>
      </c>
      <c r="C2932" s="13" t="s">
        <v>1886</v>
      </c>
      <c r="D2932" s="13" t="s">
        <v>89</v>
      </c>
      <c r="E2932" s="13" t="s">
        <v>205</v>
      </c>
      <c r="F2932" s="24" t="s">
        <v>91</v>
      </c>
      <c r="G2932" s="13"/>
      <c r="H2932" s="13" t="s">
        <v>6</v>
      </c>
      <c r="I2932" s="34">
        <v>10</v>
      </c>
      <c r="J2932" s="34">
        <v>10</v>
      </c>
      <c r="K2932" s="34">
        <v>7</v>
      </c>
      <c r="L2932" s="34">
        <v>12</v>
      </c>
      <c r="M2932" s="24">
        <f t="shared" si="90"/>
        <v>1</v>
      </c>
      <c r="N2932" s="24">
        <f t="shared" si="91"/>
        <v>0.7</v>
      </c>
      <c r="O2932" s="34">
        <v>3</v>
      </c>
    </row>
    <row r="2933" spans="1:15">
      <c r="A2933" s="23">
        <v>2020</v>
      </c>
      <c r="B2933" s="23" t="s">
        <v>2366</v>
      </c>
      <c r="C2933" s="13" t="s">
        <v>1886</v>
      </c>
      <c r="D2933" s="13" t="s">
        <v>89</v>
      </c>
      <c r="E2933" s="13" t="s">
        <v>205</v>
      </c>
      <c r="F2933" s="24" t="s">
        <v>3914</v>
      </c>
      <c r="G2933" s="13"/>
      <c r="H2933" s="13" t="s">
        <v>6</v>
      </c>
      <c r="I2933" s="34">
        <v>30</v>
      </c>
      <c r="J2933" s="34">
        <v>14</v>
      </c>
      <c r="K2933" s="34">
        <v>0</v>
      </c>
      <c r="L2933" s="34">
        <v>25</v>
      </c>
      <c r="M2933" s="24">
        <f t="shared" si="90"/>
        <v>0.46666666666666667</v>
      </c>
      <c r="N2933" s="24">
        <f t="shared" si="91"/>
        <v>0</v>
      </c>
      <c r="O2933" s="34">
        <v>11</v>
      </c>
    </row>
    <row r="2934" spans="1:15">
      <c r="A2934" s="23">
        <v>2020</v>
      </c>
      <c r="B2934" s="23" t="s">
        <v>2366</v>
      </c>
      <c r="C2934" s="13" t="s">
        <v>1886</v>
      </c>
      <c r="D2934" s="13" t="s">
        <v>89</v>
      </c>
      <c r="E2934" s="13" t="s">
        <v>206</v>
      </c>
      <c r="F2934" s="24" t="s">
        <v>93</v>
      </c>
      <c r="G2934" s="13"/>
      <c r="H2934" s="13" t="s">
        <v>6</v>
      </c>
      <c r="I2934" s="34">
        <v>0</v>
      </c>
      <c r="J2934" s="34">
        <v>0</v>
      </c>
      <c r="K2934" s="34">
        <v>0</v>
      </c>
      <c r="L2934" s="34">
        <v>0</v>
      </c>
      <c r="M2934" s="24">
        <f t="shared" si="90"/>
        <v>0</v>
      </c>
      <c r="N2934" s="24">
        <f t="shared" si="91"/>
        <v>0</v>
      </c>
      <c r="O2934" s="34">
        <v>0</v>
      </c>
    </row>
    <row r="2935" spans="1:15">
      <c r="A2935" s="23">
        <v>2020</v>
      </c>
      <c r="B2935" s="23" t="s">
        <v>2366</v>
      </c>
      <c r="C2935" s="13" t="s">
        <v>1886</v>
      </c>
      <c r="D2935" s="13" t="s">
        <v>89</v>
      </c>
      <c r="E2935" s="13" t="s">
        <v>206</v>
      </c>
      <c r="F2935" s="24" t="s">
        <v>1920</v>
      </c>
      <c r="G2935" s="13"/>
      <c r="H2935" s="13" t="s">
        <v>6</v>
      </c>
      <c r="I2935" s="34">
        <v>23</v>
      </c>
      <c r="J2935" s="34">
        <v>15</v>
      </c>
      <c r="K2935" s="34">
        <v>12</v>
      </c>
      <c r="L2935" s="34">
        <v>22</v>
      </c>
      <c r="M2935" s="24">
        <f t="shared" si="90"/>
        <v>0.65217391304347827</v>
      </c>
      <c r="N2935" s="24">
        <f t="shared" si="91"/>
        <v>0.8</v>
      </c>
      <c r="O2935" s="34">
        <v>7</v>
      </c>
    </row>
    <row r="2936" spans="1:15">
      <c r="A2936" s="23">
        <v>2020</v>
      </c>
      <c r="B2936" s="23" t="s">
        <v>2366</v>
      </c>
      <c r="C2936" s="13" t="s">
        <v>1886</v>
      </c>
      <c r="D2936" s="13" t="s">
        <v>89</v>
      </c>
      <c r="E2936" s="13" t="s">
        <v>206</v>
      </c>
      <c r="F2936" s="24" t="s">
        <v>1919</v>
      </c>
      <c r="G2936" s="13"/>
      <c r="H2936" s="13" t="s">
        <v>6</v>
      </c>
      <c r="I2936" s="34">
        <v>15</v>
      </c>
      <c r="J2936" s="34">
        <v>13</v>
      </c>
      <c r="K2936" s="34">
        <v>10</v>
      </c>
      <c r="L2936" s="34">
        <v>35</v>
      </c>
      <c r="M2936" s="24">
        <f t="shared" si="90"/>
        <v>0.8666666666666667</v>
      </c>
      <c r="N2936" s="24">
        <f t="shared" si="91"/>
        <v>0.76923076923076927</v>
      </c>
      <c r="O2936" s="34">
        <v>0</v>
      </c>
    </row>
    <row r="2937" spans="1:15">
      <c r="A2937" s="23">
        <v>2020</v>
      </c>
      <c r="B2937" s="23" t="s">
        <v>2366</v>
      </c>
      <c r="C2937" s="13" t="s">
        <v>1886</v>
      </c>
      <c r="D2937" s="13" t="s">
        <v>89</v>
      </c>
      <c r="E2937" s="13" t="s">
        <v>206</v>
      </c>
      <c r="F2937" s="24" t="s">
        <v>1921</v>
      </c>
      <c r="G2937" s="13"/>
      <c r="H2937" s="13" t="s">
        <v>6</v>
      </c>
      <c r="I2937" s="34">
        <v>30</v>
      </c>
      <c r="J2937" s="34">
        <v>24</v>
      </c>
      <c r="K2937" s="34">
        <v>19</v>
      </c>
      <c r="L2937" s="34">
        <v>45</v>
      </c>
      <c r="M2937" s="24">
        <f t="shared" si="90"/>
        <v>0.8</v>
      </c>
      <c r="N2937" s="24">
        <f t="shared" si="91"/>
        <v>0.79166666666666663</v>
      </c>
      <c r="O2937" s="34">
        <v>11</v>
      </c>
    </row>
    <row r="2938" spans="1:15">
      <c r="A2938" s="23">
        <v>2020</v>
      </c>
      <c r="B2938" s="23" t="s">
        <v>2366</v>
      </c>
      <c r="C2938" s="13" t="s">
        <v>1886</v>
      </c>
      <c r="D2938" s="13" t="s">
        <v>89</v>
      </c>
      <c r="E2938" s="13" t="s">
        <v>206</v>
      </c>
      <c r="F2938" s="24" t="s">
        <v>2078</v>
      </c>
      <c r="G2938" s="13"/>
      <c r="H2938" s="13" t="s">
        <v>6</v>
      </c>
      <c r="I2938" s="34">
        <v>10</v>
      </c>
      <c r="J2938" s="34">
        <v>0</v>
      </c>
      <c r="K2938" s="34">
        <v>0</v>
      </c>
      <c r="L2938" s="34">
        <v>26</v>
      </c>
      <c r="M2938" s="24">
        <f t="shared" si="90"/>
        <v>0</v>
      </c>
      <c r="N2938" s="24">
        <f t="shared" si="91"/>
        <v>0</v>
      </c>
      <c r="O2938" s="34">
        <v>12</v>
      </c>
    </row>
    <row r="2939" spans="1:15">
      <c r="A2939" s="23">
        <v>2020</v>
      </c>
      <c r="B2939" s="23" t="s">
        <v>2366</v>
      </c>
      <c r="C2939" s="13" t="s">
        <v>1886</v>
      </c>
      <c r="D2939" s="13" t="s">
        <v>89</v>
      </c>
      <c r="E2939" s="13" t="s">
        <v>204</v>
      </c>
      <c r="F2939" s="24" t="s">
        <v>1465</v>
      </c>
      <c r="G2939" s="13"/>
      <c r="H2939" s="13" t="s">
        <v>6</v>
      </c>
      <c r="I2939" s="34">
        <v>92</v>
      </c>
      <c r="J2939" s="34">
        <v>75</v>
      </c>
      <c r="K2939" s="34">
        <v>52</v>
      </c>
      <c r="L2939" s="34">
        <v>416</v>
      </c>
      <c r="M2939" s="24">
        <f t="shared" si="90"/>
        <v>0.81521739130434778</v>
      </c>
      <c r="N2939" s="24">
        <f t="shared" si="91"/>
        <v>0.69333333333333336</v>
      </c>
      <c r="O2939" s="34">
        <v>28</v>
      </c>
    </row>
    <row r="2940" spans="1:15">
      <c r="A2940" s="23">
        <v>2020</v>
      </c>
      <c r="B2940" s="23" t="s">
        <v>2366</v>
      </c>
      <c r="C2940" s="13" t="s">
        <v>1886</v>
      </c>
      <c r="D2940" s="13" t="s">
        <v>94</v>
      </c>
      <c r="E2940" s="13" t="s">
        <v>207</v>
      </c>
      <c r="F2940" s="24" t="s">
        <v>99</v>
      </c>
      <c r="G2940" s="13"/>
      <c r="H2940" s="13" t="s">
        <v>6</v>
      </c>
      <c r="I2940" s="34">
        <v>16</v>
      </c>
      <c r="J2940" s="34">
        <v>11</v>
      </c>
      <c r="K2940" s="34">
        <v>2</v>
      </c>
      <c r="L2940" s="34">
        <v>15</v>
      </c>
      <c r="M2940" s="24">
        <f t="shared" si="90"/>
        <v>0.6875</v>
      </c>
      <c r="N2940" s="24">
        <f t="shared" si="91"/>
        <v>0.18181818181818182</v>
      </c>
      <c r="O2940" s="34">
        <v>1</v>
      </c>
    </row>
    <row r="2941" spans="1:15">
      <c r="A2941" s="23">
        <v>2020</v>
      </c>
      <c r="B2941" s="23" t="s">
        <v>2366</v>
      </c>
      <c r="C2941" s="13" t="s">
        <v>1886</v>
      </c>
      <c r="D2941" s="13" t="s">
        <v>94</v>
      </c>
      <c r="E2941" s="13" t="s">
        <v>206</v>
      </c>
      <c r="F2941" s="24" t="s">
        <v>96</v>
      </c>
      <c r="G2941" s="13"/>
      <c r="H2941" s="13" t="s">
        <v>6</v>
      </c>
      <c r="I2941" s="34">
        <v>19</v>
      </c>
      <c r="J2941" s="34">
        <v>18</v>
      </c>
      <c r="K2941" s="34">
        <v>9</v>
      </c>
      <c r="L2941" s="34">
        <v>53</v>
      </c>
      <c r="M2941" s="24">
        <f t="shared" si="90"/>
        <v>0.94736842105263153</v>
      </c>
      <c r="N2941" s="24">
        <f t="shared" si="91"/>
        <v>0.5</v>
      </c>
      <c r="O2941" s="34">
        <v>9</v>
      </c>
    </row>
    <row r="2942" spans="1:15">
      <c r="A2942" s="23">
        <v>2020</v>
      </c>
      <c r="B2942" s="23" t="s">
        <v>2366</v>
      </c>
      <c r="C2942" s="13" t="s">
        <v>1886</v>
      </c>
      <c r="D2942" s="13" t="s">
        <v>94</v>
      </c>
      <c r="E2942" s="13" t="s">
        <v>206</v>
      </c>
      <c r="F2942" s="24" t="s">
        <v>97</v>
      </c>
      <c r="G2942" s="13"/>
      <c r="H2942" s="13" t="s">
        <v>6</v>
      </c>
      <c r="I2942" s="34">
        <v>18</v>
      </c>
      <c r="J2942" s="34">
        <v>16</v>
      </c>
      <c r="K2942" s="34">
        <v>11</v>
      </c>
      <c r="L2942" s="34">
        <v>65</v>
      </c>
      <c r="M2942" s="24">
        <f t="shared" si="90"/>
        <v>0.88888888888888884</v>
      </c>
      <c r="N2942" s="24">
        <f t="shared" si="91"/>
        <v>0.6875</v>
      </c>
      <c r="O2942" s="34">
        <v>14</v>
      </c>
    </row>
    <row r="2943" spans="1:15">
      <c r="A2943" s="23">
        <v>2020</v>
      </c>
      <c r="B2943" s="23" t="s">
        <v>2366</v>
      </c>
      <c r="C2943" s="13" t="s">
        <v>1886</v>
      </c>
      <c r="D2943" s="13" t="s">
        <v>94</v>
      </c>
      <c r="E2943" s="13" t="s">
        <v>206</v>
      </c>
      <c r="F2943" s="24" t="s">
        <v>98</v>
      </c>
      <c r="G2943" s="13"/>
      <c r="H2943" s="13" t="s">
        <v>6</v>
      </c>
      <c r="I2943" s="34">
        <v>22</v>
      </c>
      <c r="J2943" s="34">
        <v>18</v>
      </c>
      <c r="K2943" s="34">
        <v>14</v>
      </c>
      <c r="L2943" s="34">
        <v>64</v>
      </c>
      <c r="M2943" s="24">
        <f t="shared" si="90"/>
        <v>0.81818181818181823</v>
      </c>
      <c r="N2943" s="24">
        <f t="shared" si="91"/>
        <v>0.77777777777777779</v>
      </c>
      <c r="O2943" s="34">
        <v>7</v>
      </c>
    </row>
    <row r="2944" spans="1:15">
      <c r="A2944" s="23">
        <v>2020</v>
      </c>
      <c r="B2944" s="23" t="s">
        <v>2366</v>
      </c>
      <c r="C2944" s="13" t="s">
        <v>1886</v>
      </c>
      <c r="D2944" s="13" t="s">
        <v>94</v>
      </c>
      <c r="E2944" s="13" t="s">
        <v>204</v>
      </c>
      <c r="F2944" s="24" t="s">
        <v>1463</v>
      </c>
      <c r="G2944" s="13"/>
      <c r="H2944" s="13" t="s">
        <v>6</v>
      </c>
      <c r="I2944" s="34">
        <v>52</v>
      </c>
      <c r="J2944" s="34">
        <v>40</v>
      </c>
      <c r="K2944" s="34">
        <v>33</v>
      </c>
      <c r="L2944" s="34">
        <v>205</v>
      </c>
      <c r="M2944" s="24">
        <f t="shared" si="90"/>
        <v>0.76923076923076927</v>
      </c>
      <c r="N2944" s="24">
        <f t="shared" si="91"/>
        <v>0.82499999999999996</v>
      </c>
      <c r="O2944" s="34">
        <v>37</v>
      </c>
    </row>
    <row r="2945" spans="1:15">
      <c r="A2945" s="23">
        <v>2020</v>
      </c>
      <c r="B2945" s="23" t="s">
        <v>2366</v>
      </c>
      <c r="C2945" s="13" t="s">
        <v>1886</v>
      </c>
      <c r="D2945" s="13" t="s">
        <v>100</v>
      </c>
      <c r="E2945" s="13" t="s">
        <v>207</v>
      </c>
      <c r="F2945" s="24" t="s">
        <v>103</v>
      </c>
      <c r="G2945" s="13"/>
      <c r="H2945" s="13" t="s">
        <v>6</v>
      </c>
      <c r="I2945" s="34">
        <v>15</v>
      </c>
      <c r="J2945" s="34">
        <v>11</v>
      </c>
      <c r="K2945" s="34">
        <v>5</v>
      </c>
      <c r="L2945" s="34">
        <v>17</v>
      </c>
      <c r="M2945" s="24">
        <f t="shared" si="90"/>
        <v>0.73333333333333328</v>
      </c>
      <c r="N2945" s="24">
        <f t="shared" si="91"/>
        <v>0.45454545454545453</v>
      </c>
      <c r="O2945" s="34">
        <v>2</v>
      </c>
    </row>
    <row r="2946" spans="1:15">
      <c r="A2946" s="23">
        <v>2020</v>
      </c>
      <c r="B2946" s="23" t="s">
        <v>2366</v>
      </c>
      <c r="C2946" s="13" t="s">
        <v>1886</v>
      </c>
      <c r="D2946" s="13" t="s">
        <v>100</v>
      </c>
      <c r="E2946" s="13" t="s">
        <v>206</v>
      </c>
      <c r="F2946" s="24" t="s">
        <v>102</v>
      </c>
      <c r="G2946" s="13"/>
      <c r="H2946" s="13" t="s">
        <v>6</v>
      </c>
      <c r="I2946" s="34">
        <v>17</v>
      </c>
      <c r="J2946" s="34">
        <v>15</v>
      </c>
      <c r="K2946" s="34">
        <v>13</v>
      </c>
      <c r="L2946" s="34">
        <v>38</v>
      </c>
      <c r="M2946" s="24">
        <f t="shared" ref="M2946:M3009" si="92">+IFERROR(J2946/I2946,0)</f>
        <v>0.88235294117647056</v>
      </c>
      <c r="N2946" s="24">
        <f t="shared" ref="N2946:N3009" si="93">+IFERROR(K2946/J2946,0)</f>
        <v>0.8666666666666667</v>
      </c>
      <c r="O2946" s="34">
        <v>5</v>
      </c>
    </row>
    <row r="2947" spans="1:15">
      <c r="A2947" s="23">
        <v>2020</v>
      </c>
      <c r="B2947" s="23" t="s">
        <v>2366</v>
      </c>
      <c r="C2947" s="13" t="s">
        <v>1886</v>
      </c>
      <c r="D2947" s="13" t="s">
        <v>100</v>
      </c>
      <c r="E2947" s="13" t="s">
        <v>204</v>
      </c>
      <c r="F2947" s="24" t="s">
        <v>1468</v>
      </c>
      <c r="G2947" s="13"/>
      <c r="H2947" s="13" t="s">
        <v>6</v>
      </c>
      <c r="I2947" s="34">
        <v>39</v>
      </c>
      <c r="J2947" s="34">
        <v>29</v>
      </c>
      <c r="K2947" s="34">
        <v>20</v>
      </c>
      <c r="L2947" s="34">
        <v>120</v>
      </c>
      <c r="M2947" s="24">
        <f t="shared" si="92"/>
        <v>0.74358974358974361</v>
      </c>
      <c r="N2947" s="24">
        <f t="shared" si="93"/>
        <v>0.68965517241379315</v>
      </c>
      <c r="O2947" s="34">
        <v>1</v>
      </c>
    </row>
    <row r="2948" spans="1:15">
      <c r="A2948" s="23">
        <v>2020</v>
      </c>
      <c r="B2948" s="23" t="s">
        <v>2366</v>
      </c>
      <c r="C2948" s="13" t="s">
        <v>1886</v>
      </c>
      <c r="D2948" s="13" t="s">
        <v>104</v>
      </c>
      <c r="E2948" s="13" t="s">
        <v>207</v>
      </c>
      <c r="F2948" s="24" t="s">
        <v>119</v>
      </c>
      <c r="G2948" s="13"/>
      <c r="H2948" s="13" t="s">
        <v>6</v>
      </c>
      <c r="I2948" s="34">
        <v>19</v>
      </c>
      <c r="J2948" s="34">
        <v>14</v>
      </c>
      <c r="K2948" s="34">
        <v>1</v>
      </c>
      <c r="L2948" s="34">
        <v>44</v>
      </c>
      <c r="M2948" s="24">
        <f t="shared" si="92"/>
        <v>0.73684210526315785</v>
      </c>
      <c r="N2948" s="24">
        <f t="shared" si="93"/>
        <v>7.1428571428571425E-2</v>
      </c>
      <c r="O2948" s="34">
        <v>3</v>
      </c>
    </row>
    <row r="2949" spans="1:15">
      <c r="A2949" s="23">
        <v>2020</v>
      </c>
      <c r="B2949" s="23" t="s">
        <v>2366</v>
      </c>
      <c r="C2949" s="13" t="s">
        <v>1886</v>
      </c>
      <c r="D2949" s="13" t="s">
        <v>104</v>
      </c>
      <c r="E2949" s="13" t="s">
        <v>205</v>
      </c>
      <c r="F2949" s="24" t="s">
        <v>106</v>
      </c>
      <c r="G2949" s="13"/>
      <c r="H2949" s="13" t="s">
        <v>6</v>
      </c>
      <c r="I2949" s="34">
        <v>214</v>
      </c>
      <c r="J2949" s="34">
        <v>133</v>
      </c>
      <c r="K2949" s="34">
        <v>62</v>
      </c>
      <c r="L2949" s="34">
        <v>92</v>
      </c>
      <c r="M2949" s="24">
        <f t="shared" si="92"/>
        <v>0.62149532710280375</v>
      </c>
      <c r="N2949" s="24">
        <f t="shared" si="93"/>
        <v>0.46616541353383456</v>
      </c>
      <c r="O2949" s="34">
        <v>34</v>
      </c>
    </row>
    <row r="2950" spans="1:15">
      <c r="A2950" s="23">
        <v>2020</v>
      </c>
      <c r="B2950" s="23" t="s">
        <v>2366</v>
      </c>
      <c r="C2950" s="13" t="s">
        <v>1886</v>
      </c>
      <c r="D2950" s="13" t="s">
        <v>104</v>
      </c>
      <c r="E2950" s="13" t="s">
        <v>205</v>
      </c>
      <c r="F2950" s="24" t="s">
        <v>107</v>
      </c>
      <c r="G2950" s="13"/>
      <c r="H2950" s="13" t="s">
        <v>6</v>
      </c>
      <c r="I2950" s="34">
        <v>26</v>
      </c>
      <c r="J2950" s="34">
        <v>24</v>
      </c>
      <c r="K2950" s="34">
        <v>21</v>
      </c>
      <c r="L2950" s="34">
        <v>40</v>
      </c>
      <c r="M2950" s="24">
        <f t="shared" si="92"/>
        <v>0.92307692307692313</v>
      </c>
      <c r="N2950" s="24">
        <f t="shared" si="93"/>
        <v>0.875</v>
      </c>
      <c r="O2950" s="34">
        <v>21</v>
      </c>
    </row>
    <row r="2951" spans="1:15">
      <c r="A2951" s="23">
        <v>2020</v>
      </c>
      <c r="B2951" s="23" t="s">
        <v>2366</v>
      </c>
      <c r="C2951" s="13" t="s">
        <v>1886</v>
      </c>
      <c r="D2951" s="13" t="s">
        <v>104</v>
      </c>
      <c r="E2951" s="13" t="s">
        <v>205</v>
      </c>
      <c r="F2951" s="24" t="s">
        <v>108</v>
      </c>
      <c r="G2951" s="13"/>
      <c r="H2951" s="13" t="s">
        <v>6</v>
      </c>
      <c r="I2951" s="34">
        <v>50</v>
      </c>
      <c r="J2951" s="34">
        <v>35</v>
      </c>
      <c r="K2951" s="34">
        <v>31</v>
      </c>
      <c r="L2951" s="34">
        <v>85</v>
      </c>
      <c r="M2951" s="24">
        <f t="shared" si="92"/>
        <v>0.7</v>
      </c>
      <c r="N2951" s="24">
        <f t="shared" si="93"/>
        <v>0.88571428571428568</v>
      </c>
      <c r="O2951" s="34">
        <v>34</v>
      </c>
    </row>
    <row r="2952" spans="1:15">
      <c r="A2952" s="23">
        <v>2020</v>
      </c>
      <c r="B2952" s="23" t="s">
        <v>2366</v>
      </c>
      <c r="C2952" s="13" t="s">
        <v>1886</v>
      </c>
      <c r="D2952" s="13" t="s">
        <v>104</v>
      </c>
      <c r="E2952" s="13" t="s">
        <v>205</v>
      </c>
      <c r="F2952" s="24" t="s">
        <v>2734</v>
      </c>
      <c r="G2952" s="13"/>
      <c r="H2952" s="13" t="s">
        <v>6</v>
      </c>
      <c r="I2952" s="34">
        <v>214</v>
      </c>
      <c r="J2952" s="34">
        <v>125</v>
      </c>
      <c r="K2952" s="34">
        <v>58</v>
      </c>
      <c r="L2952" s="34">
        <v>96</v>
      </c>
      <c r="M2952" s="24">
        <f t="shared" si="92"/>
        <v>0.58411214953271029</v>
      </c>
      <c r="N2952" s="24">
        <f t="shared" si="93"/>
        <v>0.46400000000000002</v>
      </c>
      <c r="O2952" s="34">
        <v>23</v>
      </c>
    </row>
    <row r="2953" spans="1:15">
      <c r="A2953" s="23">
        <v>2020</v>
      </c>
      <c r="B2953" s="23" t="s">
        <v>2366</v>
      </c>
      <c r="C2953" s="13" t="s">
        <v>1886</v>
      </c>
      <c r="D2953" s="13" t="s">
        <v>104</v>
      </c>
      <c r="E2953" s="13" t="s">
        <v>205</v>
      </c>
      <c r="F2953" s="24" t="s">
        <v>109</v>
      </c>
      <c r="G2953" s="13"/>
      <c r="H2953" s="13" t="s">
        <v>6</v>
      </c>
      <c r="I2953" s="34">
        <v>13</v>
      </c>
      <c r="J2953" s="34">
        <v>11</v>
      </c>
      <c r="K2953" s="34">
        <v>9</v>
      </c>
      <c r="L2953" s="34">
        <v>18</v>
      </c>
      <c r="M2953" s="24">
        <f t="shared" si="92"/>
        <v>0.84615384615384615</v>
      </c>
      <c r="N2953" s="24">
        <f t="shared" si="93"/>
        <v>0.81818181818181823</v>
      </c>
      <c r="O2953" s="34">
        <v>6</v>
      </c>
    </row>
    <row r="2954" spans="1:15">
      <c r="A2954" s="23">
        <v>2020</v>
      </c>
      <c r="B2954" s="23" t="s">
        <v>2366</v>
      </c>
      <c r="C2954" s="13" t="s">
        <v>1886</v>
      </c>
      <c r="D2954" s="13" t="s">
        <v>104</v>
      </c>
      <c r="E2954" s="13" t="s">
        <v>205</v>
      </c>
      <c r="F2954" s="24" t="s">
        <v>110</v>
      </c>
      <c r="G2954" s="13"/>
      <c r="H2954" s="13" t="s">
        <v>6</v>
      </c>
      <c r="I2954" s="34">
        <v>48</v>
      </c>
      <c r="J2954" s="34">
        <v>34</v>
      </c>
      <c r="K2954" s="34">
        <v>22</v>
      </c>
      <c r="L2954" s="34">
        <v>48</v>
      </c>
      <c r="M2954" s="24">
        <f t="shared" si="92"/>
        <v>0.70833333333333337</v>
      </c>
      <c r="N2954" s="24">
        <f t="shared" si="93"/>
        <v>0.6470588235294118</v>
      </c>
      <c r="O2954" s="34">
        <v>23</v>
      </c>
    </row>
    <row r="2955" spans="1:15">
      <c r="A2955" s="23">
        <v>2020</v>
      </c>
      <c r="B2955" s="23" t="s">
        <v>2366</v>
      </c>
      <c r="C2955" s="13" t="s">
        <v>1886</v>
      </c>
      <c r="D2955" s="13" t="s">
        <v>104</v>
      </c>
      <c r="E2955" s="13" t="s">
        <v>205</v>
      </c>
      <c r="F2955" s="24" t="s">
        <v>111</v>
      </c>
      <c r="G2955" s="13"/>
      <c r="H2955" s="13" t="s">
        <v>6</v>
      </c>
      <c r="I2955" s="34">
        <v>11</v>
      </c>
      <c r="J2955" s="34">
        <v>10</v>
      </c>
      <c r="K2955" s="34">
        <v>9</v>
      </c>
      <c r="L2955" s="34">
        <v>14</v>
      </c>
      <c r="M2955" s="24">
        <f t="shared" si="92"/>
        <v>0.90909090909090906</v>
      </c>
      <c r="N2955" s="24">
        <f t="shared" si="93"/>
        <v>0.9</v>
      </c>
      <c r="O2955" s="34">
        <v>16</v>
      </c>
    </row>
    <row r="2956" spans="1:15">
      <c r="A2956" s="23">
        <v>2020</v>
      </c>
      <c r="B2956" s="23" t="s">
        <v>2366</v>
      </c>
      <c r="C2956" s="13" t="s">
        <v>1886</v>
      </c>
      <c r="D2956" s="13" t="s">
        <v>104</v>
      </c>
      <c r="E2956" s="13" t="s">
        <v>206</v>
      </c>
      <c r="F2956" s="24" t="s">
        <v>112</v>
      </c>
      <c r="G2956" s="13"/>
      <c r="H2956" s="13" t="s">
        <v>6</v>
      </c>
      <c r="I2956" s="34">
        <v>80</v>
      </c>
      <c r="J2956" s="34">
        <v>32</v>
      </c>
      <c r="K2956" s="34">
        <v>29</v>
      </c>
      <c r="L2956" s="34">
        <v>102</v>
      </c>
      <c r="M2956" s="24">
        <f t="shared" si="92"/>
        <v>0.4</v>
      </c>
      <c r="N2956" s="24">
        <f t="shared" si="93"/>
        <v>0.90625</v>
      </c>
      <c r="O2956" s="34">
        <v>18</v>
      </c>
    </row>
    <row r="2957" spans="1:15">
      <c r="A2957" s="23">
        <v>2020</v>
      </c>
      <c r="B2957" s="23" t="s">
        <v>2366</v>
      </c>
      <c r="C2957" s="13" t="s">
        <v>1886</v>
      </c>
      <c r="D2957" s="13" t="s">
        <v>104</v>
      </c>
      <c r="E2957" s="13" t="s">
        <v>206</v>
      </c>
      <c r="F2957" s="24" t="s">
        <v>113</v>
      </c>
      <c r="G2957" s="13"/>
      <c r="H2957" s="13" t="s">
        <v>6</v>
      </c>
      <c r="I2957" s="34">
        <v>10</v>
      </c>
      <c r="J2957" s="34">
        <v>10</v>
      </c>
      <c r="K2957" s="34">
        <v>6</v>
      </c>
      <c r="L2957" s="34">
        <v>29</v>
      </c>
      <c r="M2957" s="24">
        <f t="shared" si="92"/>
        <v>1</v>
      </c>
      <c r="N2957" s="24">
        <f t="shared" si="93"/>
        <v>0.6</v>
      </c>
      <c r="O2957" s="34">
        <v>3</v>
      </c>
    </row>
    <row r="2958" spans="1:15">
      <c r="A2958" s="23">
        <v>2020</v>
      </c>
      <c r="B2958" s="23" t="s">
        <v>2366</v>
      </c>
      <c r="C2958" s="13" t="s">
        <v>1886</v>
      </c>
      <c r="D2958" s="13" t="s">
        <v>104</v>
      </c>
      <c r="E2958" s="13" t="s">
        <v>206</v>
      </c>
      <c r="F2958" s="24" t="s">
        <v>2732</v>
      </c>
      <c r="G2958" s="13"/>
      <c r="H2958" s="13" t="s">
        <v>6</v>
      </c>
      <c r="I2958" s="34">
        <v>26</v>
      </c>
      <c r="J2958" s="34">
        <v>22</v>
      </c>
      <c r="K2958" s="34">
        <v>15</v>
      </c>
      <c r="L2958" s="34">
        <v>37</v>
      </c>
      <c r="M2958" s="24">
        <f t="shared" si="92"/>
        <v>0.84615384615384615</v>
      </c>
      <c r="N2958" s="24">
        <f t="shared" si="93"/>
        <v>0.68181818181818177</v>
      </c>
      <c r="O2958" s="34">
        <v>0</v>
      </c>
    </row>
    <row r="2959" spans="1:15">
      <c r="A2959" s="23">
        <v>2020</v>
      </c>
      <c r="B2959" s="23" t="s">
        <v>2366</v>
      </c>
      <c r="C2959" s="13" t="s">
        <v>1886</v>
      </c>
      <c r="D2959" s="13" t="s">
        <v>104</v>
      </c>
      <c r="E2959" s="13" t="s">
        <v>206</v>
      </c>
      <c r="F2959" s="24" t="s">
        <v>114</v>
      </c>
      <c r="G2959" s="13"/>
      <c r="H2959" s="13" t="s">
        <v>6</v>
      </c>
      <c r="I2959" s="34">
        <v>12</v>
      </c>
      <c r="J2959" s="34">
        <v>11</v>
      </c>
      <c r="K2959" s="34">
        <v>6</v>
      </c>
      <c r="L2959" s="34">
        <v>22</v>
      </c>
      <c r="M2959" s="24">
        <f t="shared" si="92"/>
        <v>0.91666666666666663</v>
      </c>
      <c r="N2959" s="24">
        <f t="shared" si="93"/>
        <v>0.54545454545454541</v>
      </c>
      <c r="O2959" s="34">
        <v>0</v>
      </c>
    </row>
    <row r="2960" spans="1:15">
      <c r="A2960" s="23">
        <v>2020</v>
      </c>
      <c r="B2960" s="23" t="s">
        <v>2366</v>
      </c>
      <c r="C2960" s="13" t="s">
        <v>1886</v>
      </c>
      <c r="D2960" s="13" t="s">
        <v>104</v>
      </c>
      <c r="E2960" s="13" t="s">
        <v>206</v>
      </c>
      <c r="F2960" s="24" t="s">
        <v>115</v>
      </c>
      <c r="G2960" s="13"/>
      <c r="H2960" s="13" t="s">
        <v>6</v>
      </c>
      <c r="I2960" s="34">
        <v>39</v>
      </c>
      <c r="J2960" s="34">
        <v>30</v>
      </c>
      <c r="K2960" s="34">
        <v>17</v>
      </c>
      <c r="L2960" s="34">
        <v>88</v>
      </c>
      <c r="M2960" s="24">
        <f t="shared" si="92"/>
        <v>0.76923076923076927</v>
      </c>
      <c r="N2960" s="24">
        <f t="shared" si="93"/>
        <v>0.56666666666666665</v>
      </c>
      <c r="O2960" s="34">
        <v>13</v>
      </c>
    </row>
    <row r="2961" spans="1:15">
      <c r="A2961" s="23">
        <v>2020</v>
      </c>
      <c r="B2961" s="23" t="s">
        <v>2366</v>
      </c>
      <c r="C2961" s="13" t="s">
        <v>1886</v>
      </c>
      <c r="D2961" s="13" t="s">
        <v>104</v>
      </c>
      <c r="E2961" s="13" t="s">
        <v>206</v>
      </c>
      <c r="F2961" s="24" t="s">
        <v>116</v>
      </c>
      <c r="G2961" s="13"/>
      <c r="H2961" s="13" t="s">
        <v>6</v>
      </c>
      <c r="I2961" s="34">
        <v>28</v>
      </c>
      <c r="J2961" s="34">
        <v>9</v>
      </c>
      <c r="K2961" s="34">
        <v>5</v>
      </c>
      <c r="L2961" s="34">
        <v>53</v>
      </c>
      <c r="M2961" s="24">
        <f t="shared" si="92"/>
        <v>0.32142857142857145</v>
      </c>
      <c r="N2961" s="24">
        <f t="shared" si="93"/>
        <v>0.55555555555555558</v>
      </c>
      <c r="O2961" s="34">
        <v>2</v>
      </c>
    </row>
    <row r="2962" spans="1:15">
      <c r="A2962" s="23">
        <v>2020</v>
      </c>
      <c r="B2962" s="23" t="s">
        <v>2366</v>
      </c>
      <c r="C2962" s="13" t="s">
        <v>1886</v>
      </c>
      <c r="D2962" s="13" t="s">
        <v>104</v>
      </c>
      <c r="E2962" s="13" t="s">
        <v>206</v>
      </c>
      <c r="F2962" s="24" t="s">
        <v>117</v>
      </c>
      <c r="G2962" s="13"/>
      <c r="H2962" s="13" t="s">
        <v>6</v>
      </c>
      <c r="I2962" s="34">
        <v>7</v>
      </c>
      <c r="J2962" s="34">
        <v>7</v>
      </c>
      <c r="K2962" s="34">
        <v>4</v>
      </c>
      <c r="L2962" s="34">
        <v>35</v>
      </c>
      <c r="M2962" s="24">
        <f t="shared" si="92"/>
        <v>1</v>
      </c>
      <c r="N2962" s="24">
        <f t="shared" si="93"/>
        <v>0.5714285714285714</v>
      </c>
      <c r="O2962" s="34">
        <v>3</v>
      </c>
    </row>
    <row r="2963" spans="1:15">
      <c r="A2963" s="23">
        <v>2020</v>
      </c>
      <c r="B2963" s="23" t="s">
        <v>2366</v>
      </c>
      <c r="C2963" s="13" t="s">
        <v>1886</v>
      </c>
      <c r="D2963" s="13" t="s">
        <v>104</v>
      </c>
      <c r="E2963" s="13" t="s">
        <v>206</v>
      </c>
      <c r="F2963" s="24" t="s">
        <v>118</v>
      </c>
      <c r="G2963" s="13"/>
      <c r="H2963" s="13" t="s">
        <v>6</v>
      </c>
      <c r="I2963" s="34">
        <v>12</v>
      </c>
      <c r="J2963" s="34">
        <v>9</v>
      </c>
      <c r="K2963" s="34">
        <v>5</v>
      </c>
      <c r="L2963" s="34">
        <v>40</v>
      </c>
      <c r="M2963" s="24">
        <f t="shared" si="92"/>
        <v>0.75</v>
      </c>
      <c r="N2963" s="24">
        <f t="shared" si="93"/>
        <v>0.55555555555555558</v>
      </c>
      <c r="O2963" s="34">
        <v>7</v>
      </c>
    </row>
    <row r="2964" spans="1:15">
      <c r="A2964" s="23">
        <v>2020</v>
      </c>
      <c r="B2964" s="23" t="s">
        <v>2366</v>
      </c>
      <c r="C2964" s="13" t="s">
        <v>1886</v>
      </c>
      <c r="D2964" s="13" t="s">
        <v>104</v>
      </c>
      <c r="E2964" s="13" t="s">
        <v>206</v>
      </c>
      <c r="F2964" s="24" t="s">
        <v>2730</v>
      </c>
      <c r="G2964" s="13"/>
      <c r="H2964" s="13" t="s">
        <v>6</v>
      </c>
      <c r="I2964" s="34">
        <v>19</v>
      </c>
      <c r="J2964" s="34">
        <v>18</v>
      </c>
      <c r="K2964" s="34">
        <v>12</v>
      </c>
      <c r="L2964" s="34">
        <v>12</v>
      </c>
      <c r="M2964" s="24">
        <f t="shared" si="92"/>
        <v>0.94736842105263153</v>
      </c>
      <c r="N2964" s="24">
        <f t="shared" si="93"/>
        <v>0.66666666666666663</v>
      </c>
      <c r="O2964" s="34">
        <v>0</v>
      </c>
    </row>
    <row r="2965" spans="1:15">
      <c r="A2965" s="23">
        <v>2020</v>
      </c>
      <c r="B2965" s="23" t="s">
        <v>2366</v>
      </c>
      <c r="C2965" s="13" t="s">
        <v>1886</v>
      </c>
      <c r="D2965" s="13" t="s">
        <v>104</v>
      </c>
      <c r="E2965" s="13" t="s">
        <v>204</v>
      </c>
      <c r="F2965" s="24" t="s">
        <v>1486</v>
      </c>
      <c r="G2965" s="13"/>
      <c r="H2965" s="13" t="s">
        <v>6</v>
      </c>
      <c r="I2965" s="34">
        <v>203</v>
      </c>
      <c r="J2965" s="34">
        <v>148</v>
      </c>
      <c r="K2965" s="34">
        <v>64</v>
      </c>
      <c r="L2965" s="34">
        <v>752</v>
      </c>
      <c r="M2965" s="24">
        <f t="shared" si="92"/>
        <v>0.72906403940886699</v>
      </c>
      <c r="N2965" s="24">
        <f t="shared" si="93"/>
        <v>0.43243243243243246</v>
      </c>
      <c r="O2965" s="34">
        <v>47</v>
      </c>
    </row>
    <row r="2966" spans="1:15">
      <c r="A2966" s="23">
        <v>2020</v>
      </c>
      <c r="B2966" s="23" t="s">
        <v>2366</v>
      </c>
      <c r="C2966" s="13" t="s">
        <v>1886</v>
      </c>
      <c r="D2966" s="13" t="s">
        <v>104</v>
      </c>
      <c r="E2966" s="13" t="s">
        <v>204</v>
      </c>
      <c r="F2966" s="24" t="s">
        <v>1470</v>
      </c>
      <c r="G2966" s="13"/>
      <c r="H2966" s="13" t="s">
        <v>6</v>
      </c>
      <c r="I2966" s="34">
        <v>177</v>
      </c>
      <c r="J2966" s="34">
        <v>163</v>
      </c>
      <c r="K2966" s="34">
        <v>73</v>
      </c>
      <c r="L2966" s="34">
        <v>468</v>
      </c>
      <c r="M2966" s="24">
        <f t="shared" si="92"/>
        <v>0.92090395480225984</v>
      </c>
      <c r="N2966" s="24">
        <f t="shared" si="93"/>
        <v>0.44785276073619634</v>
      </c>
      <c r="O2966" s="34">
        <v>30</v>
      </c>
    </row>
    <row r="2967" spans="1:15">
      <c r="A2967" s="23">
        <v>2020</v>
      </c>
      <c r="B2967" s="23" t="s">
        <v>2366</v>
      </c>
      <c r="C2967" s="13" t="s">
        <v>1886</v>
      </c>
      <c r="D2967" s="13" t="s">
        <v>104</v>
      </c>
      <c r="E2967" s="13" t="s">
        <v>204</v>
      </c>
      <c r="F2967" s="24" t="s">
        <v>1471</v>
      </c>
      <c r="G2967" s="13"/>
      <c r="H2967" s="13" t="s">
        <v>6</v>
      </c>
      <c r="I2967" s="34">
        <v>116</v>
      </c>
      <c r="J2967" s="34">
        <v>75</v>
      </c>
      <c r="K2967" s="34">
        <v>40</v>
      </c>
      <c r="L2967" s="34">
        <v>498</v>
      </c>
      <c r="M2967" s="24">
        <f t="shared" si="92"/>
        <v>0.64655172413793105</v>
      </c>
      <c r="N2967" s="24">
        <f t="shared" si="93"/>
        <v>0.53333333333333333</v>
      </c>
      <c r="O2967" s="34">
        <v>35</v>
      </c>
    </row>
    <row r="2968" spans="1:15">
      <c r="A2968" s="23">
        <v>2020</v>
      </c>
      <c r="B2968" s="23" t="s">
        <v>2366</v>
      </c>
      <c r="C2968" s="13" t="s">
        <v>1886</v>
      </c>
      <c r="D2968" s="13" t="s">
        <v>104</v>
      </c>
      <c r="E2968" s="13" t="s">
        <v>204</v>
      </c>
      <c r="F2968" s="24" t="s">
        <v>1472</v>
      </c>
      <c r="G2968" s="13"/>
      <c r="H2968" s="13" t="s">
        <v>6</v>
      </c>
      <c r="I2968" s="34">
        <v>263</v>
      </c>
      <c r="J2968" s="34">
        <v>224</v>
      </c>
      <c r="K2968" s="34">
        <v>118</v>
      </c>
      <c r="L2968" s="34">
        <v>1154</v>
      </c>
      <c r="M2968" s="24">
        <f t="shared" si="92"/>
        <v>0.85171102661596954</v>
      </c>
      <c r="N2968" s="24">
        <f t="shared" si="93"/>
        <v>0.5267857142857143</v>
      </c>
      <c r="O2968" s="34">
        <v>113</v>
      </c>
    </row>
    <row r="2969" spans="1:15">
      <c r="A2969" s="23">
        <v>2020</v>
      </c>
      <c r="B2969" s="23" t="s">
        <v>2366</v>
      </c>
      <c r="C2969" s="13" t="s">
        <v>1886</v>
      </c>
      <c r="D2969" s="13" t="s">
        <v>120</v>
      </c>
      <c r="E2969" s="13" t="s">
        <v>207</v>
      </c>
      <c r="F2969" s="24" t="s">
        <v>155</v>
      </c>
      <c r="G2969" s="13"/>
      <c r="H2969" s="13" t="s">
        <v>6</v>
      </c>
      <c r="I2969" s="34">
        <v>14</v>
      </c>
      <c r="J2969" s="34">
        <v>5</v>
      </c>
      <c r="K2969" s="34">
        <v>5</v>
      </c>
      <c r="L2969" s="34">
        <v>14</v>
      </c>
      <c r="M2969" s="24">
        <f t="shared" si="92"/>
        <v>0.35714285714285715</v>
      </c>
      <c r="N2969" s="24">
        <f t="shared" si="93"/>
        <v>1</v>
      </c>
      <c r="O2969" s="34">
        <v>0</v>
      </c>
    </row>
    <row r="2970" spans="1:15">
      <c r="A2970" s="23">
        <v>2020</v>
      </c>
      <c r="B2970" s="23" t="s">
        <v>2366</v>
      </c>
      <c r="C2970" s="13" t="s">
        <v>1886</v>
      </c>
      <c r="D2970" s="13" t="s">
        <v>120</v>
      </c>
      <c r="E2970" s="13" t="s">
        <v>2704</v>
      </c>
      <c r="F2970" s="24" t="s">
        <v>121</v>
      </c>
      <c r="G2970" s="13"/>
      <c r="H2970" s="13" t="s">
        <v>6</v>
      </c>
      <c r="I2970" s="34">
        <v>135</v>
      </c>
      <c r="J2970" s="34">
        <v>6</v>
      </c>
      <c r="K2970" s="34">
        <v>6</v>
      </c>
      <c r="L2970" s="34">
        <v>18</v>
      </c>
      <c r="M2970" s="24">
        <f t="shared" si="92"/>
        <v>4.4444444444444446E-2</v>
      </c>
      <c r="N2970" s="24">
        <f t="shared" si="93"/>
        <v>1</v>
      </c>
      <c r="O2970" s="34">
        <v>6</v>
      </c>
    </row>
    <row r="2971" spans="1:15">
      <c r="A2971" s="23">
        <v>2020</v>
      </c>
      <c r="B2971" s="23" t="s">
        <v>2366</v>
      </c>
      <c r="C2971" s="13" t="s">
        <v>1886</v>
      </c>
      <c r="D2971" s="13" t="s">
        <v>120</v>
      </c>
      <c r="E2971" s="13" t="s">
        <v>2704</v>
      </c>
      <c r="F2971" s="24" t="s">
        <v>122</v>
      </c>
      <c r="G2971" s="13"/>
      <c r="H2971" s="13" t="s">
        <v>6</v>
      </c>
      <c r="I2971" s="34">
        <v>12</v>
      </c>
      <c r="J2971" s="34">
        <v>1</v>
      </c>
      <c r="K2971" s="34">
        <v>1</v>
      </c>
      <c r="L2971" s="34">
        <v>8</v>
      </c>
      <c r="M2971" s="24">
        <f t="shared" si="92"/>
        <v>8.3333333333333329E-2</v>
      </c>
      <c r="N2971" s="24">
        <f t="shared" si="93"/>
        <v>1</v>
      </c>
      <c r="O2971" s="34">
        <v>1</v>
      </c>
    </row>
    <row r="2972" spans="1:15">
      <c r="A2972" s="23">
        <v>2020</v>
      </c>
      <c r="B2972" s="23" t="s">
        <v>2366</v>
      </c>
      <c r="C2972" s="13" t="s">
        <v>1886</v>
      </c>
      <c r="D2972" s="13" t="s">
        <v>120</v>
      </c>
      <c r="E2972" s="13" t="s">
        <v>2704</v>
      </c>
      <c r="F2972" s="24" t="s">
        <v>1918</v>
      </c>
      <c r="G2972" s="13"/>
      <c r="H2972" s="13" t="s">
        <v>6</v>
      </c>
      <c r="I2972" s="34">
        <v>4</v>
      </c>
      <c r="J2972" s="34">
        <v>2</v>
      </c>
      <c r="K2972" s="34">
        <v>1</v>
      </c>
      <c r="L2972" s="34">
        <v>2</v>
      </c>
      <c r="M2972" s="24">
        <f t="shared" si="92"/>
        <v>0.5</v>
      </c>
      <c r="N2972" s="24">
        <f t="shared" si="93"/>
        <v>0.5</v>
      </c>
      <c r="O2972" s="34">
        <v>0</v>
      </c>
    </row>
    <row r="2973" spans="1:15">
      <c r="A2973" s="23">
        <v>2020</v>
      </c>
      <c r="B2973" s="23" t="s">
        <v>2366</v>
      </c>
      <c r="C2973" s="13" t="s">
        <v>1886</v>
      </c>
      <c r="D2973" s="13" t="s">
        <v>120</v>
      </c>
      <c r="E2973" s="13" t="s">
        <v>2704</v>
      </c>
      <c r="F2973" s="24" t="s">
        <v>124</v>
      </c>
      <c r="G2973" s="13"/>
      <c r="H2973" s="13" t="s">
        <v>6</v>
      </c>
      <c r="I2973" s="34">
        <v>0</v>
      </c>
      <c r="J2973" s="34">
        <v>0</v>
      </c>
      <c r="K2973" s="34">
        <v>0</v>
      </c>
      <c r="L2973" s="34">
        <v>2</v>
      </c>
      <c r="M2973" s="24">
        <f t="shared" si="92"/>
        <v>0</v>
      </c>
      <c r="N2973" s="24">
        <f t="shared" si="93"/>
        <v>0</v>
      </c>
      <c r="O2973" s="34">
        <v>0</v>
      </c>
    </row>
    <row r="2974" spans="1:15">
      <c r="A2974" s="23">
        <v>2020</v>
      </c>
      <c r="B2974" s="23" t="s">
        <v>2366</v>
      </c>
      <c r="C2974" s="13" t="s">
        <v>1886</v>
      </c>
      <c r="D2974" s="13" t="s">
        <v>120</v>
      </c>
      <c r="E2974" s="13" t="s">
        <v>2704</v>
      </c>
      <c r="F2974" s="24" t="s">
        <v>125</v>
      </c>
      <c r="G2974" s="13"/>
      <c r="H2974" s="13" t="s">
        <v>6</v>
      </c>
      <c r="I2974" s="34">
        <v>165</v>
      </c>
      <c r="J2974" s="34">
        <v>2</v>
      </c>
      <c r="K2974" s="34">
        <v>2</v>
      </c>
      <c r="L2974" s="34">
        <v>8</v>
      </c>
      <c r="M2974" s="24">
        <f t="shared" si="92"/>
        <v>1.2121212121212121E-2</v>
      </c>
      <c r="N2974" s="24">
        <f t="shared" si="93"/>
        <v>1</v>
      </c>
      <c r="O2974" s="34">
        <v>2</v>
      </c>
    </row>
    <row r="2975" spans="1:15">
      <c r="A2975" s="23">
        <v>2020</v>
      </c>
      <c r="B2975" s="23" t="s">
        <v>2366</v>
      </c>
      <c r="C2975" s="13" t="s">
        <v>1886</v>
      </c>
      <c r="D2975" s="13" t="s">
        <v>120</v>
      </c>
      <c r="E2975" s="13" t="s">
        <v>2704</v>
      </c>
      <c r="F2975" s="24" t="s">
        <v>126</v>
      </c>
      <c r="G2975" s="13"/>
      <c r="H2975" s="13" t="s">
        <v>6</v>
      </c>
      <c r="I2975" s="34">
        <v>177</v>
      </c>
      <c r="J2975" s="34">
        <v>4</v>
      </c>
      <c r="K2975" s="34">
        <v>2</v>
      </c>
      <c r="L2975" s="34">
        <v>12</v>
      </c>
      <c r="M2975" s="24">
        <f t="shared" si="92"/>
        <v>2.2598870056497175E-2</v>
      </c>
      <c r="N2975" s="24">
        <f t="shared" si="93"/>
        <v>0.5</v>
      </c>
      <c r="O2975" s="34">
        <v>2</v>
      </c>
    </row>
    <row r="2976" spans="1:15">
      <c r="A2976" s="23">
        <v>2020</v>
      </c>
      <c r="B2976" s="23" t="s">
        <v>2366</v>
      </c>
      <c r="C2976" s="13" t="s">
        <v>1886</v>
      </c>
      <c r="D2976" s="13" t="s">
        <v>120</v>
      </c>
      <c r="E2976" s="13" t="s">
        <v>2704</v>
      </c>
      <c r="F2976" s="24" t="s">
        <v>127</v>
      </c>
      <c r="G2976" s="13"/>
      <c r="H2976" s="13" t="s">
        <v>6</v>
      </c>
      <c r="I2976" s="34">
        <v>2</v>
      </c>
      <c r="J2976" s="34">
        <v>1</v>
      </c>
      <c r="K2976" s="34">
        <v>0</v>
      </c>
      <c r="L2976" s="34">
        <v>2</v>
      </c>
      <c r="M2976" s="24">
        <f t="shared" si="92"/>
        <v>0.5</v>
      </c>
      <c r="N2976" s="24">
        <f t="shared" si="93"/>
        <v>0</v>
      </c>
      <c r="O2976" s="34">
        <v>1</v>
      </c>
    </row>
    <row r="2977" spans="1:15">
      <c r="A2977" s="23">
        <v>2020</v>
      </c>
      <c r="B2977" s="23" t="s">
        <v>2366</v>
      </c>
      <c r="C2977" s="13" t="s">
        <v>1886</v>
      </c>
      <c r="D2977" s="13" t="s">
        <v>120</v>
      </c>
      <c r="E2977" s="13" t="s">
        <v>2704</v>
      </c>
      <c r="F2977" s="24" t="s">
        <v>128</v>
      </c>
      <c r="G2977" s="13"/>
      <c r="H2977" s="13" t="s">
        <v>6</v>
      </c>
      <c r="I2977" s="34">
        <v>1</v>
      </c>
      <c r="J2977" s="34">
        <v>1</v>
      </c>
      <c r="K2977" s="34">
        <v>1</v>
      </c>
      <c r="L2977" s="34">
        <v>3</v>
      </c>
      <c r="M2977" s="24">
        <f t="shared" si="92"/>
        <v>1</v>
      </c>
      <c r="N2977" s="24">
        <f t="shared" si="93"/>
        <v>1</v>
      </c>
      <c r="O2977" s="34">
        <v>1</v>
      </c>
    </row>
    <row r="2978" spans="1:15">
      <c r="A2978" s="23">
        <v>2020</v>
      </c>
      <c r="B2978" s="23" t="s">
        <v>2366</v>
      </c>
      <c r="C2978" s="13" t="s">
        <v>1886</v>
      </c>
      <c r="D2978" s="13" t="s">
        <v>120</v>
      </c>
      <c r="E2978" s="13" t="s">
        <v>2704</v>
      </c>
      <c r="F2978" s="24" t="s">
        <v>129</v>
      </c>
      <c r="G2978" s="13"/>
      <c r="H2978" s="13" t="s">
        <v>6</v>
      </c>
      <c r="I2978" s="34">
        <v>9</v>
      </c>
      <c r="J2978" s="34">
        <v>2</v>
      </c>
      <c r="K2978" s="34">
        <v>2</v>
      </c>
      <c r="L2978" s="34">
        <v>8</v>
      </c>
      <c r="M2978" s="24">
        <f t="shared" si="92"/>
        <v>0.22222222222222221</v>
      </c>
      <c r="N2978" s="24">
        <f t="shared" si="93"/>
        <v>1</v>
      </c>
      <c r="O2978" s="34">
        <v>1</v>
      </c>
    </row>
    <row r="2979" spans="1:15">
      <c r="A2979" s="23">
        <v>2020</v>
      </c>
      <c r="B2979" s="23" t="s">
        <v>2366</v>
      </c>
      <c r="C2979" s="13" t="s">
        <v>1886</v>
      </c>
      <c r="D2979" s="13" t="s">
        <v>120</v>
      </c>
      <c r="E2979" s="13" t="s">
        <v>2704</v>
      </c>
      <c r="F2979" s="24" t="s">
        <v>131</v>
      </c>
      <c r="G2979" s="13"/>
      <c r="H2979" s="13" t="s">
        <v>6</v>
      </c>
      <c r="I2979" s="34">
        <v>26</v>
      </c>
      <c r="J2979" s="34">
        <v>3</v>
      </c>
      <c r="K2979" s="34">
        <v>3</v>
      </c>
      <c r="L2979" s="34">
        <v>13</v>
      </c>
      <c r="M2979" s="24">
        <f t="shared" si="92"/>
        <v>0.11538461538461539</v>
      </c>
      <c r="N2979" s="24">
        <f t="shared" si="93"/>
        <v>1</v>
      </c>
      <c r="O2979" s="34">
        <v>3</v>
      </c>
    </row>
    <row r="2980" spans="1:15">
      <c r="A2980" s="23">
        <v>2020</v>
      </c>
      <c r="B2980" s="23" t="s">
        <v>2366</v>
      </c>
      <c r="C2980" s="13" t="s">
        <v>1886</v>
      </c>
      <c r="D2980" s="13" t="s">
        <v>120</v>
      </c>
      <c r="E2980" s="13" t="s">
        <v>2704</v>
      </c>
      <c r="F2980" s="24" t="s">
        <v>132</v>
      </c>
      <c r="G2980" s="13"/>
      <c r="H2980" s="13" t="s">
        <v>6</v>
      </c>
      <c r="I2980" s="34">
        <v>0</v>
      </c>
      <c r="J2980" s="34">
        <v>0</v>
      </c>
      <c r="K2980" s="34">
        <v>0</v>
      </c>
      <c r="L2980" s="34">
        <v>0</v>
      </c>
      <c r="M2980" s="24">
        <f t="shared" si="92"/>
        <v>0</v>
      </c>
      <c r="N2980" s="24">
        <f t="shared" si="93"/>
        <v>0</v>
      </c>
      <c r="O2980" s="34">
        <v>0</v>
      </c>
    </row>
    <row r="2981" spans="1:15">
      <c r="A2981" s="23">
        <v>2020</v>
      </c>
      <c r="B2981" s="23" t="s">
        <v>2366</v>
      </c>
      <c r="C2981" s="13" t="s">
        <v>1886</v>
      </c>
      <c r="D2981" s="13" t="s">
        <v>120</v>
      </c>
      <c r="E2981" s="13" t="s">
        <v>2704</v>
      </c>
      <c r="F2981" s="24" t="s">
        <v>133</v>
      </c>
      <c r="G2981" s="13"/>
      <c r="H2981" s="13" t="s">
        <v>6</v>
      </c>
      <c r="I2981" s="34">
        <v>0</v>
      </c>
      <c r="J2981" s="34">
        <v>0</v>
      </c>
      <c r="K2981" s="34">
        <v>0</v>
      </c>
      <c r="L2981" s="34">
        <v>0</v>
      </c>
      <c r="M2981" s="24">
        <f t="shared" si="92"/>
        <v>0</v>
      </c>
      <c r="N2981" s="24">
        <f t="shared" si="93"/>
        <v>0</v>
      </c>
      <c r="O2981" s="34">
        <v>1</v>
      </c>
    </row>
    <row r="2982" spans="1:15">
      <c r="A2982" s="23">
        <v>2020</v>
      </c>
      <c r="B2982" s="23" t="s">
        <v>2366</v>
      </c>
      <c r="C2982" s="13" t="s">
        <v>1886</v>
      </c>
      <c r="D2982" s="13" t="s">
        <v>120</v>
      </c>
      <c r="E2982" s="13" t="s">
        <v>2704</v>
      </c>
      <c r="F2982" s="24" t="s">
        <v>134</v>
      </c>
      <c r="G2982" s="13"/>
      <c r="H2982" s="13" t="s">
        <v>6</v>
      </c>
      <c r="I2982" s="34">
        <v>3</v>
      </c>
      <c r="J2982" s="34">
        <v>2</v>
      </c>
      <c r="K2982" s="34">
        <v>2</v>
      </c>
      <c r="L2982" s="34">
        <v>2</v>
      </c>
      <c r="M2982" s="24">
        <f t="shared" si="92"/>
        <v>0.66666666666666663</v>
      </c>
      <c r="N2982" s="24">
        <f t="shared" si="93"/>
        <v>1</v>
      </c>
      <c r="O2982" s="34">
        <v>1</v>
      </c>
    </row>
    <row r="2983" spans="1:15">
      <c r="A2983" s="23">
        <v>2020</v>
      </c>
      <c r="B2983" s="23" t="s">
        <v>2366</v>
      </c>
      <c r="C2983" s="13" t="s">
        <v>1886</v>
      </c>
      <c r="D2983" s="13" t="s">
        <v>120</v>
      </c>
      <c r="E2983" s="13" t="s">
        <v>2704</v>
      </c>
      <c r="F2983" s="24" t="s">
        <v>135</v>
      </c>
      <c r="G2983" s="13"/>
      <c r="H2983" s="13" t="s">
        <v>6</v>
      </c>
      <c r="I2983" s="34">
        <v>34</v>
      </c>
      <c r="J2983" s="34">
        <v>5</v>
      </c>
      <c r="K2983" s="34">
        <v>4</v>
      </c>
      <c r="L2983" s="34">
        <v>12</v>
      </c>
      <c r="M2983" s="24">
        <f t="shared" si="92"/>
        <v>0.14705882352941177</v>
      </c>
      <c r="N2983" s="24">
        <f t="shared" si="93"/>
        <v>0.8</v>
      </c>
      <c r="O2983" s="34">
        <v>2</v>
      </c>
    </row>
    <row r="2984" spans="1:15">
      <c r="A2984" s="23">
        <v>2020</v>
      </c>
      <c r="B2984" s="23" t="s">
        <v>2366</v>
      </c>
      <c r="C2984" s="13" t="s">
        <v>1886</v>
      </c>
      <c r="D2984" s="13" t="s">
        <v>120</v>
      </c>
      <c r="E2984" s="13" t="s">
        <v>2704</v>
      </c>
      <c r="F2984" s="24" t="s">
        <v>136</v>
      </c>
      <c r="G2984" s="13"/>
      <c r="H2984" s="13" t="s">
        <v>6</v>
      </c>
      <c r="I2984" s="34">
        <v>25</v>
      </c>
      <c r="J2984" s="34">
        <v>5</v>
      </c>
      <c r="K2984" s="34">
        <v>5</v>
      </c>
      <c r="L2984" s="34">
        <v>13</v>
      </c>
      <c r="M2984" s="24">
        <f t="shared" si="92"/>
        <v>0.2</v>
      </c>
      <c r="N2984" s="24">
        <f t="shared" si="93"/>
        <v>1</v>
      </c>
      <c r="O2984" s="34">
        <v>4</v>
      </c>
    </row>
    <row r="2985" spans="1:15">
      <c r="A2985" s="23">
        <v>2020</v>
      </c>
      <c r="B2985" s="23" t="s">
        <v>2366</v>
      </c>
      <c r="C2985" s="13" t="s">
        <v>1886</v>
      </c>
      <c r="D2985" s="13" t="s">
        <v>120</v>
      </c>
      <c r="E2985" s="13" t="s">
        <v>2704</v>
      </c>
      <c r="F2985" s="24" t="s">
        <v>137</v>
      </c>
      <c r="G2985" s="13"/>
      <c r="H2985" s="13" t="s">
        <v>6</v>
      </c>
      <c r="I2985" s="34">
        <v>244</v>
      </c>
      <c r="J2985" s="34">
        <v>10</v>
      </c>
      <c r="K2985" s="34">
        <v>8</v>
      </c>
      <c r="L2985" s="34">
        <v>24</v>
      </c>
      <c r="M2985" s="24">
        <f t="shared" si="92"/>
        <v>4.0983606557377046E-2</v>
      </c>
      <c r="N2985" s="24">
        <f t="shared" si="93"/>
        <v>0.8</v>
      </c>
      <c r="O2985" s="34">
        <v>13</v>
      </c>
    </row>
    <row r="2986" spans="1:15">
      <c r="A2986" s="23">
        <v>2020</v>
      </c>
      <c r="B2986" s="23" t="s">
        <v>2366</v>
      </c>
      <c r="C2986" s="13" t="s">
        <v>1886</v>
      </c>
      <c r="D2986" s="13" t="s">
        <v>120</v>
      </c>
      <c r="E2986" s="13" t="s">
        <v>2704</v>
      </c>
      <c r="F2986" s="24" t="s">
        <v>138</v>
      </c>
      <c r="G2986" s="13"/>
      <c r="H2986" s="13" t="s">
        <v>6</v>
      </c>
      <c r="I2986" s="34">
        <v>3</v>
      </c>
      <c r="J2986" s="34">
        <v>1</v>
      </c>
      <c r="K2986" s="34">
        <v>1</v>
      </c>
      <c r="L2986" s="34">
        <v>4</v>
      </c>
      <c r="M2986" s="24">
        <f t="shared" si="92"/>
        <v>0.33333333333333331</v>
      </c>
      <c r="N2986" s="24">
        <f t="shared" si="93"/>
        <v>1</v>
      </c>
      <c r="O2986" s="34">
        <v>1</v>
      </c>
    </row>
    <row r="2987" spans="1:15">
      <c r="A2987" s="23">
        <v>2020</v>
      </c>
      <c r="B2987" s="23" t="s">
        <v>2366</v>
      </c>
      <c r="C2987" s="13" t="s">
        <v>1886</v>
      </c>
      <c r="D2987" s="13" t="s">
        <v>120</v>
      </c>
      <c r="E2987" s="13" t="s">
        <v>2704</v>
      </c>
      <c r="F2987" s="24" t="s">
        <v>1917</v>
      </c>
      <c r="G2987" s="13"/>
      <c r="H2987" s="13" t="s">
        <v>6</v>
      </c>
      <c r="I2987" s="34">
        <v>5</v>
      </c>
      <c r="J2987" s="34">
        <v>3</v>
      </c>
      <c r="K2987" s="34">
        <v>1</v>
      </c>
      <c r="L2987" s="34">
        <v>2</v>
      </c>
      <c r="M2987" s="24">
        <f t="shared" si="92"/>
        <v>0.6</v>
      </c>
      <c r="N2987" s="24">
        <f t="shared" si="93"/>
        <v>0.33333333333333331</v>
      </c>
      <c r="O2987" s="34">
        <v>1</v>
      </c>
    </row>
    <row r="2988" spans="1:15">
      <c r="A2988" s="23">
        <v>2020</v>
      </c>
      <c r="B2988" s="23" t="s">
        <v>2366</v>
      </c>
      <c r="C2988" s="13" t="s">
        <v>1886</v>
      </c>
      <c r="D2988" s="13" t="s">
        <v>120</v>
      </c>
      <c r="E2988" s="13" t="s">
        <v>2704</v>
      </c>
      <c r="F2988" s="24" t="s">
        <v>139</v>
      </c>
      <c r="G2988" s="13"/>
      <c r="H2988" s="13" t="s">
        <v>6</v>
      </c>
      <c r="I2988" s="34">
        <v>1</v>
      </c>
      <c r="J2988" s="34">
        <v>1</v>
      </c>
      <c r="K2988" s="34">
        <v>1</v>
      </c>
      <c r="L2988" s="34">
        <v>2</v>
      </c>
      <c r="M2988" s="24">
        <f t="shared" si="92"/>
        <v>1</v>
      </c>
      <c r="N2988" s="24">
        <f t="shared" si="93"/>
        <v>1</v>
      </c>
      <c r="O2988" s="34">
        <v>1</v>
      </c>
    </row>
    <row r="2989" spans="1:15">
      <c r="A2989" s="23">
        <v>2020</v>
      </c>
      <c r="B2989" s="23" t="s">
        <v>2366</v>
      </c>
      <c r="C2989" s="13" t="s">
        <v>1886</v>
      </c>
      <c r="D2989" s="13" t="s">
        <v>120</v>
      </c>
      <c r="E2989" s="13" t="s">
        <v>2704</v>
      </c>
      <c r="F2989" s="24" t="s">
        <v>140</v>
      </c>
      <c r="G2989" s="13"/>
      <c r="H2989" s="13" t="s">
        <v>6</v>
      </c>
      <c r="I2989" s="34">
        <v>43</v>
      </c>
      <c r="J2989" s="34">
        <v>1</v>
      </c>
      <c r="K2989" s="34">
        <v>1</v>
      </c>
      <c r="L2989" s="34">
        <v>2</v>
      </c>
      <c r="M2989" s="24">
        <f t="shared" si="92"/>
        <v>2.3255813953488372E-2</v>
      </c>
      <c r="N2989" s="24">
        <f t="shared" si="93"/>
        <v>1</v>
      </c>
      <c r="O2989" s="34">
        <v>0</v>
      </c>
    </row>
    <row r="2990" spans="1:15">
      <c r="A2990" s="23">
        <v>2020</v>
      </c>
      <c r="B2990" s="23" t="s">
        <v>2366</v>
      </c>
      <c r="C2990" s="13" t="s">
        <v>1886</v>
      </c>
      <c r="D2990" s="13" t="s">
        <v>120</v>
      </c>
      <c r="E2990" s="13" t="s">
        <v>2704</v>
      </c>
      <c r="F2990" s="24" t="s">
        <v>141</v>
      </c>
      <c r="G2990" s="13"/>
      <c r="H2990" s="13" t="s">
        <v>6</v>
      </c>
      <c r="I2990" s="34">
        <v>59</v>
      </c>
      <c r="J2990" s="34">
        <v>2</v>
      </c>
      <c r="K2990" s="34">
        <v>2</v>
      </c>
      <c r="L2990" s="34">
        <v>8</v>
      </c>
      <c r="M2990" s="24">
        <f t="shared" si="92"/>
        <v>3.3898305084745763E-2</v>
      </c>
      <c r="N2990" s="24">
        <f t="shared" si="93"/>
        <v>1</v>
      </c>
      <c r="O2990" s="34">
        <v>2</v>
      </c>
    </row>
    <row r="2991" spans="1:15">
      <c r="A2991" s="23">
        <v>2020</v>
      </c>
      <c r="B2991" s="23" t="s">
        <v>2366</v>
      </c>
      <c r="C2991" s="13" t="s">
        <v>1886</v>
      </c>
      <c r="D2991" s="13" t="s">
        <v>120</v>
      </c>
      <c r="E2991" s="13" t="s">
        <v>2704</v>
      </c>
      <c r="F2991" s="24" t="s">
        <v>142</v>
      </c>
      <c r="G2991" s="13"/>
      <c r="H2991" s="13" t="s">
        <v>6</v>
      </c>
      <c r="I2991" s="34">
        <v>62</v>
      </c>
      <c r="J2991" s="34">
        <v>2</v>
      </c>
      <c r="K2991" s="34">
        <v>2</v>
      </c>
      <c r="L2991" s="34">
        <v>10</v>
      </c>
      <c r="M2991" s="24">
        <f t="shared" si="92"/>
        <v>3.2258064516129031E-2</v>
      </c>
      <c r="N2991" s="24">
        <f t="shared" si="93"/>
        <v>1</v>
      </c>
      <c r="O2991" s="34">
        <v>2</v>
      </c>
    </row>
    <row r="2992" spans="1:15">
      <c r="A2992" s="23">
        <v>2020</v>
      </c>
      <c r="B2992" s="23" t="s">
        <v>2366</v>
      </c>
      <c r="C2992" s="13" t="s">
        <v>1886</v>
      </c>
      <c r="D2992" s="13" t="s">
        <v>120</v>
      </c>
      <c r="E2992" s="13" t="s">
        <v>2704</v>
      </c>
      <c r="F2992" s="24" t="s">
        <v>143</v>
      </c>
      <c r="G2992" s="13"/>
      <c r="H2992" s="13" t="s">
        <v>6</v>
      </c>
      <c r="I2992" s="34">
        <v>5</v>
      </c>
      <c r="J2992" s="34">
        <v>2</v>
      </c>
      <c r="K2992" s="34">
        <v>1</v>
      </c>
      <c r="L2992" s="34">
        <v>2</v>
      </c>
      <c r="M2992" s="24">
        <f t="shared" si="92"/>
        <v>0.4</v>
      </c>
      <c r="N2992" s="24">
        <f t="shared" si="93"/>
        <v>0.5</v>
      </c>
      <c r="O2992" s="34">
        <v>1</v>
      </c>
    </row>
    <row r="2993" spans="1:15">
      <c r="A2993" s="23">
        <v>2020</v>
      </c>
      <c r="B2993" s="23" t="s">
        <v>2366</v>
      </c>
      <c r="C2993" s="13" t="s">
        <v>1886</v>
      </c>
      <c r="D2993" s="13" t="s">
        <v>120</v>
      </c>
      <c r="E2993" s="13" t="s">
        <v>2704</v>
      </c>
      <c r="F2993" s="24" t="s">
        <v>144</v>
      </c>
      <c r="G2993" s="13"/>
      <c r="H2993" s="13" t="s">
        <v>6</v>
      </c>
      <c r="I2993" s="34">
        <v>170</v>
      </c>
      <c r="J2993" s="34">
        <v>7</v>
      </c>
      <c r="K2993" s="34">
        <v>6</v>
      </c>
      <c r="L2993" s="34">
        <v>24</v>
      </c>
      <c r="M2993" s="24">
        <f t="shared" si="92"/>
        <v>4.1176470588235294E-2</v>
      </c>
      <c r="N2993" s="24">
        <f t="shared" si="93"/>
        <v>0.8571428571428571</v>
      </c>
      <c r="O2993" s="34">
        <v>6</v>
      </c>
    </row>
    <row r="2994" spans="1:15">
      <c r="A2994" s="23">
        <v>2020</v>
      </c>
      <c r="B2994" s="23" t="s">
        <v>2366</v>
      </c>
      <c r="C2994" s="13" t="s">
        <v>1886</v>
      </c>
      <c r="D2994" s="13" t="s">
        <v>120</v>
      </c>
      <c r="E2994" s="13" t="s">
        <v>2704</v>
      </c>
      <c r="F2994" s="24" t="s">
        <v>145</v>
      </c>
      <c r="G2994" s="13"/>
      <c r="H2994" s="13" t="s">
        <v>6</v>
      </c>
      <c r="I2994" s="34">
        <v>88</v>
      </c>
      <c r="J2994" s="34">
        <v>2</v>
      </c>
      <c r="K2994" s="34">
        <v>2</v>
      </c>
      <c r="L2994" s="34">
        <v>6</v>
      </c>
      <c r="M2994" s="24">
        <f t="shared" si="92"/>
        <v>2.2727272727272728E-2</v>
      </c>
      <c r="N2994" s="24">
        <f t="shared" si="93"/>
        <v>1</v>
      </c>
      <c r="O2994" s="34">
        <v>1</v>
      </c>
    </row>
    <row r="2995" spans="1:15">
      <c r="A2995" s="23">
        <v>2020</v>
      </c>
      <c r="B2995" s="23" t="s">
        <v>2366</v>
      </c>
      <c r="C2995" s="13" t="s">
        <v>1886</v>
      </c>
      <c r="D2995" s="13" t="s">
        <v>120</v>
      </c>
      <c r="E2995" s="13" t="s">
        <v>2704</v>
      </c>
      <c r="F2995" s="24" t="s">
        <v>146</v>
      </c>
      <c r="G2995" s="13"/>
      <c r="H2995" s="13" t="s">
        <v>6</v>
      </c>
      <c r="I2995" s="34">
        <v>12</v>
      </c>
      <c r="J2995" s="34">
        <v>2</v>
      </c>
      <c r="K2995" s="34">
        <v>1</v>
      </c>
      <c r="L2995" s="34">
        <v>3</v>
      </c>
      <c r="M2995" s="24">
        <f t="shared" si="92"/>
        <v>0.16666666666666666</v>
      </c>
      <c r="N2995" s="24">
        <f t="shared" si="93"/>
        <v>0.5</v>
      </c>
      <c r="O2995" s="34">
        <v>0</v>
      </c>
    </row>
    <row r="2996" spans="1:15">
      <c r="A2996" s="23">
        <v>2020</v>
      </c>
      <c r="B2996" s="23" t="s">
        <v>2366</v>
      </c>
      <c r="C2996" s="13" t="s">
        <v>1886</v>
      </c>
      <c r="D2996" s="13" t="s">
        <v>120</v>
      </c>
      <c r="E2996" s="13" t="s">
        <v>2704</v>
      </c>
      <c r="F2996" s="24" t="s">
        <v>147</v>
      </c>
      <c r="G2996" s="13"/>
      <c r="H2996" s="13" t="s">
        <v>6</v>
      </c>
      <c r="I2996" s="34">
        <v>0</v>
      </c>
      <c r="J2996" s="34">
        <v>0</v>
      </c>
      <c r="K2996" s="34">
        <v>0</v>
      </c>
      <c r="L2996" s="34">
        <v>1</v>
      </c>
      <c r="M2996" s="24">
        <f t="shared" si="92"/>
        <v>0</v>
      </c>
      <c r="N2996" s="24">
        <f t="shared" si="93"/>
        <v>0</v>
      </c>
      <c r="O2996" s="34">
        <v>0</v>
      </c>
    </row>
    <row r="2997" spans="1:15">
      <c r="A2997" s="23">
        <v>2020</v>
      </c>
      <c r="B2997" s="23" t="s">
        <v>2366</v>
      </c>
      <c r="C2997" s="13" t="s">
        <v>1886</v>
      </c>
      <c r="D2997" s="13" t="s">
        <v>120</v>
      </c>
      <c r="E2997" s="13" t="s">
        <v>2704</v>
      </c>
      <c r="F2997" s="24" t="s">
        <v>148</v>
      </c>
      <c r="G2997" s="13"/>
      <c r="H2997" s="13" t="s">
        <v>6</v>
      </c>
      <c r="I2997" s="34">
        <v>2</v>
      </c>
      <c r="J2997" s="34">
        <v>2</v>
      </c>
      <c r="K2997" s="34">
        <v>2</v>
      </c>
      <c r="L2997" s="34">
        <v>2</v>
      </c>
      <c r="M2997" s="24">
        <f t="shared" si="92"/>
        <v>1</v>
      </c>
      <c r="N2997" s="24">
        <f t="shared" si="93"/>
        <v>1</v>
      </c>
      <c r="O2997" s="34">
        <v>2</v>
      </c>
    </row>
    <row r="2998" spans="1:15">
      <c r="A2998" s="23">
        <v>2020</v>
      </c>
      <c r="B2998" s="23" t="s">
        <v>2366</v>
      </c>
      <c r="C2998" s="13" t="s">
        <v>1886</v>
      </c>
      <c r="D2998" s="13" t="s">
        <v>120</v>
      </c>
      <c r="E2998" s="13" t="s">
        <v>2704</v>
      </c>
      <c r="F2998" s="24" t="s">
        <v>149</v>
      </c>
      <c r="G2998" s="13"/>
      <c r="H2998" s="13" t="s">
        <v>6</v>
      </c>
      <c r="I2998" s="34">
        <v>7</v>
      </c>
      <c r="J2998" s="34">
        <v>4</v>
      </c>
      <c r="K2998" s="34">
        <v>3</v>
      </c>
      <c r="L2998" s="34">
        <v>4</v>
      </c>
      <c r="M2998" s="24">
        <f t="shared" si="92"/>
        <v>0.5714285714285714</v>
      </c>
      <c r="N2998" s="24">
        <f t="shared" si="93"/>
        <v>0.75</v>
      </c>
      <c r="O2998" s="34">
        <v>4</v>
      </c>
    </row>
    <row r="2999" spans="1:15">
      <c r="A2999" s="23">
        <v>2020</v>
      </c>
      <c r="B2999" s="23" t="s">
        <v>2366</v>
      </c>
      <c r="C2999" s="13" t="s">
        <v>1886</v>
      </c>
      <c r="D2999" s="13" t="s">
        <v>120</v>
      </c>
      <c r="E2999" s="13" t="s">
        <v>2704</v>
      </c>
      <c r="F2999" s="24" t="s">
        <v>150</v>
      </c>
      <c r="G2999" s="13"/>
      <c r="H2999" s="13" t="s">
        <v>6</v>
      </c>
      <c r="I2999" s="34">
        <v>86</v>
      </c>
      <c r="J2999" s="34">
        <v>4</v>
      </c>
      <c r="K2999" s="34">
        <v>4</v>
      </c>
      <c r="L2999" s="34">
        <v>26</v>
      </c>
      <c r="M2999" s="24">
        <f t="shared" si="92"/>
        <v>4.6511627906976744E-2</v>
      </c>
      <c r="N2999" s="24">
        <f t="shared" si="93"/>
        <v>1</v>
      </c>
      <c r="O2999" s="34">
        <v>5</v>
      </c>
    </row>
    <row r="3000" spans="1:15">
      <c r="A3000" s="23">
        <v>2020</v>
      </c>
      <c r="B3000" s="23" t="s">
        <v>2366</v>
      </c>
      <c r="C3000" s="13" t="s">
        <v>1886</v>
      </c>
      <c r="D3000" s="13" t="s">
        <v>120</v>
      </c>
      <c r="E3000" s="13" t="s">
        <v>2704</v>
      </c>
      <c r="F3000" s="24" t="s">
        <v>151</v>
      </c>
      <c r="G3000" s="13"/>
      <c r="H3000" s="13" t="s">
        <v>6</v>
      </c>
      <c r="I3000" s="34">
        <v>117</v>
      </c>
      <c r="J3000" s="34">
        <v>4</v>
      </c>
      <c r="K3000" s="34">
        <v>3</v>
      </c>
      <c r="L3000" s="34">
        <v>12</v>
      </c>
      <c r="M3000" s="24">
        <f t="shared" si="92"/>
        <v>3.4188034188034191E-2</v>
      </c>
      <c r="N3000" s="24">
        <f t="shared" si="93"/>
        <v>0.75</v>
      </c>
      <c r="O3000" s="34">
        <v>3</v>
      </c>
    </row>
    <row r="3001" spans="1:15">
      <c r="A3001" s="23">
        <v>2020</v>
      </c>
      <c r="B3001" s="23" t="s">
        <v>2366</v>
      </c>
      <c r="C3001" s="13" t="s">
        <v>1886</v>
      </c>
      <c r="D3001" s="13" t="s">
        <v>120</v>
      </c>
      <c r="E3001" s="13" t="s">
        <v>2704</v>
      </c>
      <c r="F3001" s="24" t="s">
        <v>152</v>
      </c>
      <c r="G3001" s="13"/>
      <c r="H3001" s="13" t="s">
        <v>6</v>
      </c>
      <c r="I3001" s="34">
        <v>77</v>
      </c>
      <c r="J3001" s="34">
        <v>2</v>
      </c>
      <c r="K3001" s="34">
        <v>2</v>
      </c>
      <c r="L3001" s="34">
        <v>8</v>
      </c>
      <c r="M3001" s="24">
        <f t="shared" si="92"/>
        <v>2.5974025974025976E-2</v>
      </c>
      <c r="N3001" s="24">
        <f t="shared" si="93"/>
        <v>1</v>
      </c>
      <c r="O3001" s="34">
        <v>2</v>
      </c>
    </row>
    <row r="3002" spans="1:15">
      <c r="A3002" s="23">
        <v>2020</v>
      </c>
      <c r="B3002" s="23" t="s">
        <v>2366</v>
      </c>
      <c r="C3002" s="13" t="s">
        <v>1886</v>
      </c>
      <c r="D3002" s="13" t="s">
        <v>120</v>
      </c>
      <c r="E3002" s="13" t="s">
        <v>206</v>
      </c>
      <c r="F3002" s="24" t="s">
        <v>153</v>
      </c>
      <c r="G3002" s="13"/>
      <c r="H3002" s="13" t="s">
        <v>6</v>
      </c>
      <c r="I3002" s="34">
        <v>10</v>
      </c>
      <c r="J3002" s="34">
        <v>8</v>
      </c>
      <c r="K3002" s="34">
        <v>5</v>
      </c>
      <c r="L3002" s="34">
        <v>7</v>
      </c>
      <c r="M3002" s="24">
        <f t="shared" si="92"/>
        <v>0.8</v>
      </c>
      <c r="N3002" s="24">
        <f t="shared" si="93"/>
        <v>0.625</v>
      </c>
      <c r="O3002" s="34">
        <v>2</v>
      </c>
    </row>
    <row r="3003" spans="1:15">
      <c r="A3003" s="23">
        <v>2020</v>
      </c>
      <c r="B3003" s="23" t="s">
        <v>2366</v>
      </c>
      <c r="C3003" s="13" t="s">
        <v>1886</v>
      </c>
      <c r="D3003" s="13" t="s">
        <v>120</v>
      </c>
      <c r="E3003" s="13" t="s">
        <v>206</v>
      </c>
      <c r="F3003" s="24" t="s">
        <v>154</v>
      </c>
      <c r="G3003" s="13"/>
      <c r="H3003" s="13" t="s">
        <v>6</v>
      </c>
      <c r="I3003" s="34">
        <v>29</v>
      </c>
      <c r="J3003" s="34">
        <v>18</v>
      </c>
      <c r="K3003" s="34">
        <v>15</v>
      </c>
      <c r="L3003" s="34">
        <v>45</v>
      </c>
      <c r="M3003" s="24">
        <f t="shared" si="92"/>
        <v>0.62068965517241381</v>
      </c>
      <c r="N3003" s="24">
        <f t="shared" si="93"/>
        <v>0.83333333333333337</v>
      </c>
      <c r="O3003" s="34">
        <v>6</v>
      </c>
    </row>
    <row r="3004" spans="1:15">
      <c r="A3004" s="23">
        <v>2020</v>
      </c>
      <c r="B3004" s="23" t="s">
        <v>2366</v>
      </c>
      <c r="C3004" s="13" t="s">
        <v>1886</v>
      </c>
      <c r="D3004" s="13" t="s">
        <v>120</v>
      </c>
      <c r="E3004" s="13" t="s">
        <v>204</v>
      </c>
      <c r="F3004" s="24" t="s">
        <v>1482</v>
      </c>
      <c r="G3004" s="13"/>
      <c r="H3004" s="13" t="s">
        <v>6</v>
      </c>
      <c r="I3004" s="34">
        <v>1044</v>
      </c>
      <c r="J3004" s="34">
        <v>155</v>
      </c>
      <c r="K3004" s="34">
        <v>96</v>
      </c>
      <c r="L3004" s="34">
        <v>989</v>
      </c>
      <c r="M3004" s="24">
        <f t="shared" si="92"/>
        <v>0.14846743295019157</v>
      </c>
      <c r="N3004" s="24">
        <f t="shared" si="93"/>
        <v>0.61935483870967745</v>
      </c>
      <c r="O3004" s="34">
        <v>155</v>
      </c>
    </row>
    <row r="3005" spans="1:15">
      <c r="A3005" s="23">
        <v>2020</v>
      </c>
      <c r="B3005" s="23" t="s">
        <v>2366</v>
      </c>
      <c r="C3005" s="13" t="s">
        <v>1886</v>
      </c>
      <c r="D3005" s="13" t="s">
        <v>156</v>
      </c>
      <c r="E3005" s="13" t="s">
        <v>2705</v>
      </c>
      <c r="F3005" s="24" t="s">
        <v>157</v>
      </c>
      <c r="G3005" s="13"/>
      <c r="H3005" s="13" t="s">
        <v>6</v>
      </c>
      <c r="I3005" s="34">
        <v>103</v>
      </c>
      <c r="J3005" s="34">
        <v>9</v>
      </c>
      <c r="K3005" s="34">
        <v>7</v>
      </c>
      <c r="L3005" s="34">
        <v>24</v>
      </c>
      <c r="M3005" s="24">
        <f t="shared" si="92"/>
        <v>8.7378640776699032E-2</v>
      </c>
      <c r="N3005" s="24">
        <f t="shared" si="93"/>
        <v>0.77777777777777779</v>
      </c>
      <c r="O3005" s="34">
        <v>0</v>
      </c>
    </row>
    <row r="3006" spans="1:15">
      <c r="A3006" s="23">
        <v>2020</v>
      </c>
      <c r="B3006" s="23" t="s">
        <v>2366</v>
      </c>
      <c r="C3006" s="13" t="s">
        <v>1886</v>
      </c>
      <c r="D3006" s="13" t="s">
        <v>156</v>
      </c>
      <c r="E3006" s="13" t="s">
        <v>2705</v>
      </c>
      <c r="F3006" s="24" t="s">
        <v>158</v>
      </c>
      <c r="G3006" s="13"/>
      <c r="H3006" s="13" t="s">
        <v>6</v>
      </c>
      <c r="I3006" s="34">
        <v>21</v>
      </c>
      <c r="J3006" s="34">
        <v>9</v>
      </c>
      <c r="K3006" s="34">
        <v>8</v>
      </c>
      <c r="L3006" s="34">
        <v>16</v>
      </c>
      <c r="M3006" s="24">
        <f t="shared" si="92"/>
        <v>0.42857142857142855</v>
      </c>
      <c r="N3006" s="24">
        <f t="shared" si="93"/>
        <v>0.88888888888888884</v>
      </c>
      <c r="O3006" s="34">
        <v>8</v>
      </c>
    </row>
    <row r="3007" spans="1:15">
      <c r="A3007" s="23">
        <v>2020</v>
      </c>
      <c r="B3007" s="23" t="s">
        <v>2366</v>
      </c>
      <c r="C3007" s="13" t="s">
        <v>1886</v>
      </c>
      <c r="D3007" s="13" t="s">
        <v>156</v>
      </c>
      <c r="E3007" s="13" t="s">
        <v>2705</v>
      </c>
      <c r="F3007" s="24" t="s">
        <v>159</v>
      </c>
      <c r="G3007" s="13"/>
      <c r="H3007" s="13" t="s">
        <v>6</v>
      </c>
      <c r="I3007" s="34">
        <v>10</v>
      </c>
      <c r="J3007" s="34">
        <v>7</v>
      </c>
      <c r="K3007" s="34">
        <v>5</v>
      </c>
      <c r="L3007" s="34">
        <v>15</v>
      </c>
      <c r="M3007" s="24">
        <f t="shared" si="92"/>
        <v>0.7</v>
      </c>
      <c r="N3007" s="24">
        <f t="shared" si="93"/>
        <v>0.7142857142857143</v>
      </c>
      <c r="O3007" s="34">
        <v>6</v>
      </c>
    </row>
    <row r="3008" spans="1:15">
      <c r="A3008" s="23">
        <v>2020</v>
      </c>
      <c r="B3008" s="23" t="s">
        <v>2366</v>
      </c>
      <c r="C3008" s="13" t="s">
        <v>1886</v>
      </c>
      <c r="D3008" s="13" t="s">
        <v>156</v>
      </c>
      <c r="E3008" s="13" t="s">
        <v>2705</v>
      </c>
      <c r="F3008" s="24" t="s">
        <v>160</v>
      </c>
      <c r="G3008" s="13"/>
      <c r="H3008" s="13" t="s">
        <v>6</v>
      </c>
      <c r="I3008" s="34">
        <v>65</v>
      </c>
      <c r="J3008" s="34">
        <v>10</v>
      </c>
      <c r="K3008" s="34">
        <v>8</v>
      </c>
      <c r="L3008" s="34">
        <v>26</v>
      </c>
      <c r="M3008" s="24">
        <f t="shared" si="92"/>
        <v>0.15384615384615385</v>
      </c>
      <c r="N3008" s="24">
        <f t="shared" si="93"/>
        <v>0.8</v>
      </c>
      <c r="O3008" s="34">
        <v>7</v>
      </c>
    </row>
    <row r="3009" spans="1:15">
      <c r="A3009" s="23">
        <v>2020</v>
      </c>
      <c r="B3009" s="23" t="s">
        <v>2366</v>
      </c>
      <c r="C3009" s="13" t="s">
        <v>1886</v>
      </c>
      <c r="D3009" s="13" t="s">
        <v>156</v>
      </c>
      <c r="E3009" s="13" t="s">
        <v>2705</v>
      </c>
      <c r="F3009" s="24" t="s">
        <v>161</v>
      </c>
      <c r="G3009" s="13"/>
      <c r="H3009" s="13" t="s">
        <v>6</v>
      </c>
      <c r="I3009" s="34">
        <v>53</v>
      </c>
      <c r="J3009" s="34">
        <v>14</v>
      </c>
      <c r="K3009" s="34">
        <v>10</v>
      </c>
      <c r="L3009" s="34">
        <v>20</v>
      </c>
      <c r="M3009" s="24">
        <f t="shared" si="92"/>
        <v>0.26415094339622641</v>
      </c>
      <c r="N3009" s="24">
        <f t="shared" si="93"/>
        <v>0.7142857142857143</v>
      </c>
      <c r="O3009" s="34">
        <v>10</v>
      </c>
    </row>
    <row r="3010" spans="1:15">
      <c r="A3010" s="23">
        <v>2020</v>
      </c>
      <c r="B3010" s="23" t="s">
        <v>2366</v>
      </c>
      <c r="C3010" s="13" t="s">
        <v>1886</v>
      </c>
      <c r="D3010" s="13" t="s">
        <v>156</v>
      </c>
      <c r="E3010" s="13" t="s">
        <v>2705</v>
      </c>
      <c r="F3010" s="24" t="s">
        <v>162</v>
      </c>
      <c r="G3010" s="13"/>
      <c r="H3010" s="13" t="s">
        <v>6</v>
      </c>
      <c r="I3010" s="34">
        <v>26</v>
      </c>
      <c r="J3010" s="34">
        <v>14</v>
      </c>
      <c r="K3010" s="34">
        <v>12</v>
      </c>
      <c r="L3010" s="34">
        <v>24</v>
      </c>
      <c r="M3010" s="24">
        <f t="shared" ref="M3010:M3073" si="94">+IFERROR(J3010/I3010,0)</f>
        <v>0.53846153846153844</v>
      </c>
      <c r="N3010" s="24">
        <f t="shared" ref="N3010:N3073" si="95">+IFERROR(K3010/J3010,0)</f>
        <v>0.8571428571428571</v>
      </c>
      <c r="O3010" s="34">
        <v>11</v>
      </c>
    </row>
    <row r="3011" spans="1:15">
      <c r="A3011" s="23">
        <v>2020</v>
      </c>
      <c r="B3011" s="23" t="s">
        <v>2366</v>
      </c>
      <c r="C3011" s="13" t="s">
        <v>1886</v>
      </c>
      <c r="D3011" s="13" t="s">
        <v>156</v>
      </c>
      <c r="E3011" s="13" t="s">
        <v>2705</v>
      </c>
      <c r="F3011" s="24" t="s">
        <v>163</v>
      </c>
      <c r="G3011" s="13"/>
      <c r="H3011" s="13" t="s">
        <v>6</v>
      </c>
      <c r="I3011" s="34">
        <v>61</v>
      </c>
      <c r="J3011" s="34">
        <v>16</v>
      </c>
      <c r="K3011" s="34">
        <v>12</v>
      </c>
      <c r="L3011" s="34">
        <v>36</v>
      </c>
      <c r="M3011" s="24">
        <f t="shared" si="94"/>
        <v>0.26229508196721313</v>
      </c>
      <c r="N3011" s="24">
        <f t="shared" si="95"/>
        <v>0.75</v>
      </c>
      <c r="O3011" s="34">
        <v>2</v>
      </c>
    </row>
    <row r="3012" spans="1:15">
      <c r="A3012" s="23">
        <v>2020</v>
      </c>
      <c r="B3012" s="23" t="s">
        <v>2366</v>
      </c>
      <c r="C3012" s="13" t="s">
        <v>1886</v>
      </c>
      <c r="D3012" s="13" t="s">
        <v>156</v>
      </c>
      <c r="E3012" s="13" t="s">
        <v>204</v>
      </c>
      <c r="F3012" s="24" t="s">
        <v>1483</v>
      </c>
      <c r="G3012" s="13"/>
      <c r="H3012" s="13" t="s">
        <v>6</v>
      </c>
      <c r="I3012" s="34">
        <v>79</v>
      </c>
      <c r="J3012" s="34">
        <v>62</v>
      </c>
      <c r="K3012" s="34">
        <v>38</v>
      </c>
      <c r="L3012" s="34">
        <v>388</v>
      </c>
      <c r="M3012" s="24">
        <f t="shared" si="94"/>
        <v>0.78481012658227844</v>
      </c>
      <c r="N3012" s="24">
        <f t="shared" si="95"/>
        <v>0.61290322580645162</v>
      </c>
      <c r="O3012" s="34">
        <v>39</v>
      </c>
    </row>
    <row r="3013" spans="1:15">
      <c r="A3013" s="23">
        <v>2020</v>
      </c>
      <c r="B3013" s="23" t="s">
        <v>2366</v>
      </c>
      <c r="C3013" s="13" t="s">
        <v>1886</v>
      </c>
      <c r="D3013" s="13" t="s">
        <v>164</v>
      </c>
      <c r="E3013" s="13" t="s">
        <v>207</v>
      </c>
      <c r="F3013" s="24" t="s">
        <v>166</v>
      </c>
      <c r="G3013" s="13"/>
      <c r="H3013" s="13" t="s">
        <v>6</v>
      </c>
      <c r="I3013" s="34">
        <v>7</v>
      </c>
      <c r="J3013" s="34">
        <v>6</v>
      </c>
      <c r="K3013" s="34">
        <v>1</v>
      </c>
      <c r="L3013" s="34">
        <v>8</v>
      </c>
      <c r="M3013" s="24">
        <f t="shared" si="94"/>
        <v>0.8571428571428571</v>
      </c>
      <c r="N3013" s="24">
        <f t="shared" si="95"/>
        <v>0.16666666666666666</v>
      </c>
      <c r="O3013" s="34">
        <v>0</v>
      </c>
    </row>
    <row r="3014" spans="1:15">
      <c r="A3014" s="23">
        <v>2020</v>
      </c>
      <c r="B3014" s="23" t="s">
        <v>2366</v>
      </c>
      <c r="C3014" s="13" t="s">
        <v>1886</v>
      </c>
      <c r="D3014" s="13" t="s">
        <v>164</v>
      </c>
      <c r="E3014" s="13" t="s">
        <v>206</v>
      </c>
      <c r="F3014" s="24" t="s">
        <v>1923</v>
      </c>
      <c r="G3014" s="13"/>
      <c r="H3014" s="13" t="s">
        <v>6</v>
      </c>
      <c r="I3014" s="34">
        <v>6</v>
      </c>
      <c r="J3014" s="34">
        <v>1</v>
      </c>
      <c r="K3014" s="34">
        <v>1</v>
      </c>
      <c r="L3014" s="34">
        <v>19</v>
      </c>
      <c r="M3014" s="24">
        <f t="shared" si="94"/>
        <v>0.16666666666666666</v>
      </c>
      <c r="N3014" s="24">
        <f t="shared" si="95"/>
        <v>1</v>
      </c>
      <c r="O3014" s="34">
        <v>0</v>
      </c>
    </row>
    <row r="3015" spans="1:15">
      <c r="A3015" s="23">
        <v>2020</v>
      </c>
      <c r="B3015" s="23" t="s">
        <v>2366</v>
      </c>
      <c r="C3015" s="13" t="s">
        <v>1886</v>
      </c>
      <c r="D3015" s="13" t="s">
        <v>164</v>
      </c>
      <c r="E3015" s="13" t="s">
        <v>206</v>
      </c>
      <c r="F3015" s="24" t="s">
        <v>2731</v>
      </c>
      <c r="G3015" s="13"/>
      <c r="H3015" s="13" t="s">
        <v>6</v>
      </c>
      <c r="I3015" s="34">
        <v>8</v>
      </c>
      <c r="J3015" s="34">
        <v>6</v>
      </c>
      <c r="K3015" s="34">
        <v>5</v>
      </c>
      <c r="L3015" s="34">
        <v>5</v>
      </c>
      <c r="M3015" s="24">
        <f t="shared" si="94"/>
        <v>0.75</v>
      </c>
      <c r="N3015" s="24">
        <f t="shared" si="95"/>
        <v>0.83333333333333337</v>
      </c>
      <c r="O3015" s="34">
        <v>0</v>
      </c>
    </row>
    <row r="3016" spans="1:15">
      <c r="A3016" s="23">
        <v>2020</v>
      </c>
      <c r="B3016" s="23" t="s">
        <v>2366</v>
      </c>
      <c r="C3016" s="13" t="s">
        <v>1886</v>
      </c>
      <c r="D3016" s="13" t="s">
        <v>164</v>
      </c>
      <c r="E3016" s="13" t="s">
        <v>206</v>
      </c>
      <c r="F3016" s="24" t="s">
        <v>165</v>
      </c>
      <c r="G3016" s="13"/>
      <c r="H3016" s="13" t="s">
        <v>6</v>
      </c>
      <c r="I3016" s="34">
        <v>0</v>
      </c>
      <c r="J3016" s="34">
        <v>0</v>
      </c>
      <c r="K3016" s="34">
        <v>0</v>
      </c>
      <c r="L3016" s="34">
        <v>45</v>
      </c>
      <c r="M3016" s="24">
        <f t="shared" si="94"/>
        <v>0</v>
      </c>
      <c r="N3016" s="24">
        <f t="shared" si="95"/>
        <v>0</v>
      </c>
      <c r="O3016" s="34">
        <v>6</v>
      </c>
    </row>
    <row r="3017" spans="1:15">
      <c r="A3017" s="23">
        <v>2020</v>
      </c>
      <c r="B3017" s="23" t="s">
        <v>2366</v>
      </c>
      <c r="C3017" s="13" t="s">
        <v>1886</v>
      </c>
      <c r="D3017" s="13" t="s">
        <v>164</v>
      </c>
      <c r="E3017" s="13" t="s">
        <v>204</v>
      </c>
      <c r="F3017" s="24" t="s">
        <v>584</v>
      </c>
      <c r="G3017" s="13"/>
      <c r="H3017" s="13" t="s">
        <v>6</v>
      </c>
      <c r="I3017" s="34">
        <v>245</v>
      </c>
      <c r="J3017" s="34">
        <v>160</v>
      </c>
      <c r="K3017" s="34">
        <v>104</v>
      </c>
      <c r="L3017" s="34">
        <v>949</v>
      </c>
      <c r="M3017" s="24">
        <f t="shared" si="94"/>
        <v>0.65306122448979587</v>
      </c>
      <c r="N3017" s="24">
        <f t="shared" si="95"/>
        <v>0.65</v>
      </c>
      <c r="O3017" s="34">
        <v>66</v>
      </c>
    </row>
    <row r="3018" spans="1:15">
      <c r="A3018" s="23">
        <v>2020</v>
      </c>
      <c r="B3018" s="23" t="s">
        <v>2366</v>
      </c>
      <c r="C3018" s="13" t="s">
        <v>1886</v>
      </c>
      <c r="D3018" s="13" t="s">
        <v>167</v>
      </c>
      <c r="E3018" s="13" t="s">
        <v>207</v>
      </c>
      <c r="F3018" s="24" t="s">
        <v>170</v>
      </c>
      <c r="G3018" s="13"/>
      <c r="H3018" s="13" t="s">
        <v>6</v>
      </c>
      <c r="I3018" s="34">
        <v>3</v>
      </c>
      <c r="J3018" s="34">
        <v>2</v>
      </c>
      <c r="K3018" s="34">
        <v>2</v>
      </c>
      <c r="L3018" s="34">
        <v>31</v>
      </c>
      <c r="M3018" s="24">
        <f t="shared" si="94"/>
        <v>0.66666666666666663</v>
      </c>
      <c r="N3018" s="24">
        <f t="shared" si="95"/>
        <v>1</v>
      </c>
      <c r="O3018" s="34">
        <v>1</v>
      </c>
    </row>
    <row r="3019" spans="1:15">
      <c r="A3019" s="23">
        <v>2020</v>
      </c>
      <c r="B3019" s="23" t="s">
        <v>2366</v>
      </c>
      <c r="C3019" s="13" t="s">
        <v>1886</v>
      </c>
      <c r="D3019" s="13" t="s">
        <v>167</v>
      </c>
      <c r="E3019" s="13" t="s">
        <v>206</v>
      </c>
      <c r="F3019" s="24" t="s">
        <v>169</v>
      </c>
      <c r="G3019" s="13"/>
      <c r="H3019" s="13" t="s">
        <v>6</v>
      </c>
      <c r="I3019" s="34">
        <v>18</v>
      </c>
      <c r="J3019" s="34">
        <v>17</v>
      </c>
      <c r="K3019" s="34">
        <v>13</v>
      </c>
      <c r="L3019" s="34">
        <v>35</v>
      </c>
      <c r="M3019" s="24">
        <f t="shared" si="94"/>
        <v>0.94444444444444442</v>
      </c>
      <c r="N3019" s="24">
        <f t="shared" si="95"/>
        <v>0.76470588235294112</v>
      </c>
      <c r="O3019" s="34">
        <v>5</v>
      </c>
    </row>
    <row r="3020" spans="1:15">
      <c r="A3020" s="23">
        <v>2020</v>
      </c>
      <c r="B3020" s="23" t="s">
        <v>2366</v>
      </c>
      <c r="C3020" s="13" t="s">
        <v>1886</v>
      </c>
      <c r="D3020" s="13" t="s">
        <v>167</v>
      </c>
      <c r="E3020" s="13" t="s">
        <v>204</v>
      </c>
      <c r="F3020" s="24" t="s">
        <v>982</v>
      </c>
      <c r="G3020" s="13"/>
      <c r="H3020" s="13" t="s">
        <v>195</v>
      </c>
      <c r="I3020" s="34">
        <v>8</v>
      </c>
      <c r="J3020" s="34">
        <v>7</v>
      </c>
      <c r="K3020" s="34">
        <v>7</v>
      </c>
      <c r="L3020" s="34">
        <v>70</v>
      </c>
      <c r="M3020" s="24">
        <f t="shared" si="94"/>
        <v>0.875</v>
      </c>
      <c r="N3020" s="24">
        <f t="shared" si="95"/>
        <v>1</v>
      </c>
      <c r="O3020" s="34">
        <v>36</v>
      </c>
    </row>
    <row r="3021" spans="1:15">
      <c r="A3021" s="23">
        <v>2020</v>
      </c>
      <c r="B3021" s="23" t="s">
        <v>2366</v>
      </c>
      <c r="C3021" s="13" t="s">
        <v>1886</v>
      </c>
      <c r="D3021" s="13" t="s">
        <v>167</v>
      </c>
      <c r="E3021" s="13" t="s">
        <v>204</v>
      </c>
      <c r="F3021" s="24" t="s">
        <v>168</v>
      </c>
      <c r="G3021" s="13"/>
      <c r="H3021" s="13" t="s">
        <v>6</v>
      </c>
      <c r="I3021" s="34">
        <v>5</v>
      </c>
      <c r="J3021" s="34">
        <v>3</v>
      </c>
      <c r="K3021" s="34">
        <v>2</v>
      </c>
      <c r="L3021" s="34">
        <v>38</v>
      </c>
      <c r="M3021" s="24">
        <f t="shared" si="94"/>
        <v>0.6</v>
      </c>
      <c r="N3021" s="24">
        <f t="shared" si="95"/>
        <v>0.66666666666666663</v>
      </c>
      <c r="O3021" s="34">
        <v>10</v>
      </c>
    </row>
    <row r="3022" spans="1:15">
      <c r="A3022" s="23">
        <v>2020</v>
      </c>
      <c r="B3022" s="23" t="s">
        <v>2366</v>
      </c>
      <c r="C3022" s="13" t="s">
        <v>1886</v>
      </c>
      <c r="D3022" s="13" t="s">
        <v>167</v>
      </c>
      <c r="E3022" s="13" t="s">
        <v>204</v>
      </c>
      <c r="F3022" s="24" t="s">
        <v>1479</v>
      </c>
      <c r="G3022" s="13"/>
      <c r="H3022" s="13" t="s">
        <v>6</v>
      </c>
      <c r="I3022" s="34">
        <v>52</v>
      </c>
      <c r="J3022" s="34">
        <v>36</v>
      </c>
      <c r="K3022" s="34">
        <v>34</v>
      </c>
      <c r="L3022" s="34">
        <v>112</v>
      </c>
      <c r="M3022" s="24">
        <f t="shared" si="94"/>
        <v>0.69230769230769229</v>
      </c>
      <c r="N3022" s="24">
        <f t="shared" si="95"/>
        <v>0.94444444444444442</v>
      </c>
      <c r="O3022" s="34">
        <v>17</v>
      </c>
    </row>
    <row r="3023" spans="1:15">
      <c r="A3023" s="23">
        <v>2020</v>
      </c>
      <c r="B3023" s="23" t="s">
        <v>2366</v>
      </c>
      <c r="C3023" s="13" t="s">
        <v>1886</v>
      </c>
      <c r="D3023" s="13" t="s">
        <v>171</v>
      </c>
      <c r="E3023" s="13" t="s">
        <v>206</v>
      </c>
      <c r="F3023" s="24" t="s">
        <v>173</v>
      </c>
      <c r="G3023" s="13"/>
      <c r="H3023" s="13" t="s">
        <v>6</v>
      </c>
      <c r="I3023" s="34">
        <v>25</v>
      </c>
      <c r="J3023" s="34">
        <v>23</v>
      </c>
      <c r="K3023" s="34">
        <v>16</v>
      </c>
      <c r="L3023" s="34">
        <v>48</v>
      </c>
      <c r="M3023" s="24">
        <f t="shared" si="94"/>
        <v>0.92</v>
      </c>
      <c r="N3023" s="24">
        <f t="shared" si="95"/>
        <v>0.69565217391304346</v>
      </c>
      <c r="O3023" s="34">
        <v>2</v>
      </c>
    </row>
    <row r="3024" spans="1:15">
      <c r="A3024" s="23">
        <v>2020</v>
      </c>
      <c r="B3024" s="23" t="s">
        <v>2366</v>
      </c>
      <c r="C3024" s="13" t="s">
        <v>1886</v>
      </c>
      <c r="D3024" s="13" t="s">
        <v>848</v>
      </c>
      <c r="E3024" s="13" t="s">
        <v>206</v>
      </c>
      <c r="F3024" s="24" t="s">
        <v>40</v>
      </c>
      <c r="G3024" s="13"/>
      <c r="H3024" s="13" t="s">
        <v>6</v>
      </c>
      <c r="I3024" s="34">
        <v>17</v>
      </c>
      <c r="J3024" s="34">
        <v>12</v>
      </c>
      <c r="K3024" s="34">
        <v>9</v>
      </c>
      <c r="L3024" s="34">
        <v>33</v>
      </c>
      <c r="M3024" s="24">
        <f t="shared" si="94"/>
        <v>0.70588235294117652</v>
      </c>
      <c r="N3024" s="24">
        <f t="shared" si="95"/>
        <v>0.75</v>
      </c>
      <c r="O3024" s="34">
        <v>3</v>
      </c>
    </row>
    <row r="3025" spans="1:15">
      <c r="A3025" s="23">
        <v>2020</v>
      </c>
      <c r="B3025" s="23" t="s">
        <v>2366</v>
      </c>
      <c r="C3025" s="13" t="s">
        <v>514</v>
      </c>
      <c r="D3025" s="13" t="s">
        <v>184</v>
      </c>
      <c r="E3025" s="13" t="s">
        <v>2704</v>
      </c>
      <c r="F3025" s="24" t="s">
        <v>135</v>
      </c>
      <c r="G3025" s="13">
        <v>106180</v>
      </c>
      <c r="H3025" s="13" t="s">
        <v>6</v>
      </c>
      <c r="I3025" s="34">
        <v>18</v>
      </c>
      <c r="J3025" s="34">
        <v>6</v>
      </c>
      <c r="K3025" s="34">
        <v>6</v>
      </c>
      <c r="L3025" s="34">
        <v>30</v>
      </c>
      <c r="M3025" s="24">
        <f t="shared" si="94"/>
        <v>0.33333333333333331</v>
      </c>
      <c r="N3025" s="24">
        <f t="shared" si="95"/>
        <v>1</v>
      </c>
      <c r="O3025" s="34">
        <v>4</v>
      </c>
    </row>
    <row r="3026" spans="1:15">
      <c r="A3026" s="23">
        <v>2020</v>
      </c>
      <c r="B3026" s="23" t="s">
        <v>2366</v>
      </c>
      <c r="C3026" s="13" t="s">
        <v>514</v>
      </c>
      <c r="D3026" s="13" t="s">
        <v>184</v>
      </c>
      <c r="E3026" s="13" t="s">
        <v>2704</v>
      </c>
      <c r="F3026" s="24" t="s">
        <v>136</v>
      </c>
      <c r="G3026" s="13">
        <v>106387</v>
      </c>
      <c r="H3026" s="13" t="s">
        <v>6</v>
      </c>
      <c r="I3026" s="34">
        <v>14</v>
      </c>
      <c r="J3026" s="34">
        <v>7</v>
      </c>
      <c r="K3026" s="34">
        <v>6</v>
      </c>
      <c r="L3026" s="34">
        <v>29</v>
      </c>
      <c r="M3026" s="24">
        <f t="shared" si="94"/>
        <v>0.5</v>
      </c>
      <c r="N3026" s="24">
        <f t="shared" si="95"/>
        <v>0.8571428571428571</v>
      </c>
      <c r="O3026" s="34">
        <v>0</v>
      </c>
    </row>
    <row r="3027" spans="1:15">
      <c r="A3027" s="23">
        <v>2020</v>
      </c>
      <c r="B3027" s="23" t="s">
        <v>2366</v>
      </c>
      <c r="C3027" s="13" t="s">
        <v>514</v>
      </c>
      <c r="D3027" s="13" t="s">
        <v>184</v>
      </c>
      <c r="E3027" s="13" t="s">
        <v>2704</v>
      </c>
      <c r="F3027" s="24" t="s">
        <v>3115</v>
      </c>
      <c r="G3027" s="13">
        <v>107467</v>
      </c>
      <c r="H3027" s="13" t="s">
        <v>6</v>
      </c>
      <c r="I3027" s="34">
        <v>9</v>
      </c>
      <c r="J3027" s="34">
        <v>7</v>
      </c>
      <c r="K3027" s="34">
        <v>5</v>
      </c>
      <c r="L3027" s="34">
        <v>15</v>
      </c>
      <c r="M3027" s="24">
        <f t="shared" si="94"/>
        <v>0.77777777777777779</v>
      </c>
      <c r="N3027" s="24">
        <f t="shared" si="95"/>
        <v>0.7142857142857143</v>
      </c>
      <c r="O3027" s="34">
        <v>0</v>
      </c>
    </row>
    <row r="3028" spans="1:15">
      <c r="A3028" s="23">
        <v>2020</v>
      </c>
      <c r="B3028" s="23" t="s">
        <v>2366</v>
      </c>
      <c r="C3028" s="13" t="s">
        <v>514</v>
      </c>
      <c r="D3028" s="13" t="s">
        <v>184</v>
      </c>
      <c r="E3028" s="13" t="s">
        <v>2704</v>
      </c>
      <c r="F3028" s="24" t="s">
        <v>142</v>
      </c>
      <c r="G3028" s="13">
        <v>105878</v>
      </c>
      <c r="H3028" s="13" t="s">
        <v>6</v>
      </c>
      <c r="I3028" s="34">
        <v>35</v>
      </c>
      <c r="J3028" s="34">
        <v>3</v>
      </c>
      <c r="K3028" s="34">
        <v>3</v>
      </c>
      <c r="L3028" s="34">
        <v>18</v>
      </c>
      <c r="M3028" s="24">
        <f t="shared" si="94"/>
        <v>8.5714285714285715E-2</v>
      </c>
      <c r="N3028" s="24">
        <f t="shared" si="95"/>
        <v>1</v>
      </c>
      <c r="O3028" s="34">
        <v>3</v>
      </c>
    </row>
    <row r="3029" spans="1:15">
      <c r="A3029" s="23">
        <v>2020</v>
      </c>
      <c r="B3029" s="23" t="s">
        <v>2366</v>
      </c>
      <c r="C3029" s="13" t="s">
        <v>514</v>
      </c>
      <c r="D3029" s="13" t="s">
        <v>184</v>
      </c>
      <c r="E3029" s="13" t="s">
        <v>206</v>
      </c>
      <c r="F3029" s="24" t="s">
        <v>40</v>
      </c>
      <c r="G3029" s="13">
        <v>103047</v>
      </c>
      <c r="H3029" s="13" t="s">
        <v>6</v>
      </c>
      <c r="I3029" s="34">
        <v>2</v>
      </c>
      <c r="J3029" s="34">
        <v>2</v>
      </c>
      <c r="K3029" s="34">
        <v>1</v>
      </c>
      <c r="L3029" s="34">
        <v>22</v>
      </c>
      <c r="M3029" s="24">
        <f t="shared" si="94"/>
        <v>1</v>
      </c>
      <c r="N3029" s="24">
        <f t="shared" si="95"/>
        <v>0.5</v>
      </c>
      <c r="O3029" s="34">
        <v>11</v>
      </c>
    </row>
    <row r="3030" spans="1:15">
      <c r="A3030" s="23">
        <v>2020</v>
      </c>
      <c r="B3030" s="23" t="s">
        <v>2366</v>
      </c>
      <c r="C3030" s="13" t="s">
        <v>514</v>
      </c>
      <c r="D3030" s="13" t="s">
        <v>184</v>
      </c>
      <c r="E3030" s="13" t="s">
        <v>204</v>
      </c>
      <c r="F3030" s="24" t="s">
        <v>1465</v>
      </c>
      <c r="G3030" s="13">
        <v>106123</v>
      </c>
      <c r="H3030" s="13" t="s">
        <v>6</v>
      </c>
      <c r="I3030" s="34">
        <v>45</v>
      </c>
      <c r="J3030" s="34">
        <v>42</v>
      </c>
      <c r="K3030" s="34">
        <v>27</v>
      </c>
      <c r="L3030" s="34">
        <v>143</v>
      </c>
      <c r="M3030" s="24">
        <f t="shared" si="94"/>
        <v>0.93333333333333335</v>
      </c>
      <c r="N3030" s="24">
        <f t="shared" si="95"/>
        <v>0.6428571428571429</v>
      </c>
      <c r="O3030" s="34">
        <v>0</v>
      </c>
    </row>
    <row r="3031" spans="1:15">
      <c r="A3031" s="23">
        <v>2020</v>
      </c>
      <c r="B3031" s="23" t="s">
        <v>2366</v>
      </c>
      <c r="C3031" s="13" t="s">
        <v>514</v>
      </c>
      <c r="D3031" s="13" t="s">
        <v>184</v>
      </c>
      <c r="E3031" s="13" t="s">
        <v>204</v>
      </c>
      <c r="F3031" s="24" t="s">
        <v>1482</v>
      </c>
      <c r="G3031" s="13">
        <v>54936</v>
      </c>
      <c r="H3031" s="13" t="s">
        <v>6</v>
      </c>
      <c r="I3031" s="34">
        <v>238</v>
      </c>
      <c r="J3031" s="34">
        <v>94</v>
      </c>
      <c r="K3031" s="34">
        <v>75</v>
      </c>
      <c r="L3031" s="34">
        <v>835</v>
      </c>
      <c r="M3031" s="24">
        <f t="shared" si="94"/>
        <v>0.3949579831932773</v>
      </c>
      <c r="N3031" s="24">
        <f t="shared" si="95"/>
        <v>0.7978723404255319</v>
      </c>
      <c r="O3031" s="34">
        <v>81</v>
      </c>
    </row>
    <row r="3032" spans="1:15">
      <c r="A3032" s="23">
        <v>2020</v>
      </c>
      <c r="B3032" s="23" t="s">
        <v>2366</v>
      </c>
      <c r="C3032" s="13" t="s">
        <v>514</v>
      </c>
      <c r="D3032" s="13" t="s">
        <v>184</v>
      </c>
      <c r="E3032" s="13" t="s">
        <v>204</v>
      </c>
      <c r="F3032" s="24" t="s">
        <v>1476</v>
      </c>
      <c r="G3032" s="13">
        <v>105688</v>
      </c>
      <c r="H3032" s="13" t="s">
        <v>6</v>
      </c>
      <c r="I3032" s="34">
        <v>87</v>
      </c>
      <c r="J3032" s="34">
        <v>72</v>
      </c>
      <c r="K3032" s="34">
        <v>60</v>
      </c>
      <c r="L3032" s="34">
        <v>299</v>
      </c>
      <c r="M3032" s="24">
        <f t="shared" si="94"/>
        <v>0.82758620689655171</v>
      </c>
      <c r="N3032" s="24">
        <f t="shared" si="95"/>
        <v>0.83333333333333337</v>
      </c>
      <c r="O3032" s="34">
        <v>0</v>
      </c>
    </row>
    <row r="3033" spans="1:15">
      <c r="A3033" s="23">
        <v>2020</v>
      </c>
      <c r="B3033" s="23" t="s">
        <v>2366</v>
      </c>
      <c r="C3033" s="13" t="s">
        <v>514</v>
      </c>
      <c r="D3033" s="13" t="s">
        <v>23</v>
      </c>
      <c r="E3033" s="13" t="s">
        <v>207</v>
      </c>
      <c r="F3033" s="24" t="s">
        <v>2115</v>
      </c>
      <c r="G3033" s="13">
        <v>105642</v>
      </c>
      <c r="H3033" s="13" t="s">
        <v>6</v>
      </c>
      <c r="I3033" s="34">
        <v>2</v>
      </c>
      <c r="J3033" s="34">
        <v>2</v>
      </c>
      <c r="K3033" s="34">
        <v>0</v>
      </c>
      <c r="L3033" s="34">
        <v>9</v>
      </c>
      <c r="M3033" s="24">
        <f t="shared" si="94"/>
        <v>1</v>
      </c>
      <c r="N3033" s="24">
        <f t="shared" si="95"/>
        <v>0</v>
      </c>
      <c r="O3033" s="34">
        <v>0</v>
      </c>
    </row>
    <row r="3034" spans="1:15">
      <c r="A3034" s="23">
        <v>2020</v>
      </c>
      <c r="B3034" s="23" t="s">
        <v>2366</v>
      </c>
      <c r="C3034" s="13" t="s">
        <v>514</v>
      </c>
      <c r="D3034" s="13" t="s">
        <v>23</v>
      </c>
      <c r="E3034" s="13" t="s">
        <v>205</v>
      </c>
      <c r="F3034" s="24" t="s">
        <v>174</v>
      </c>
      <c r="G3034" s="13"/>
      <c r="H3034" s="13" t="s">
        <v>6</v>
      </c>
      <c r="I3034" s="34">
        <v>0</v>
      </c>
      <c r="J3034" s="34">
        <v>0</v>
      </c>
      <c r="K3034" s="34">
        <v>0</v>
      </c>
      <c r="L3034" s="34">
        <v>0</v>
      </c>
      <c r="M3034" s="24">
        <f t="shared" si="94"/>
        <v>0</v>
      </c>
      <c r="N3034" s="24">
        <f t="shared" si="95"/>
        <v>0</v>
      </c>
      <c r="O3034" s="34">
        <v>11</v>
      </c>
    </row>
    <row r="3035" spans="1:15">
      <c r="A3035" s="23">
        <v>2020</v>
      </c>
      <c r="B3035" s="23" t="s">
        <v>2366</v>
      </c>
      <c r="C3035" s="13" t="s">
        <v>514</v>
      </c>
      <c r="D3035" s="13" t="s">
        <v>23</v>
      </c>
      <c r="E3035" s="13" t="s">
        <v>205</v>
      </c>
      <c r="F3035" s="24" t="s">
        <v>25</v>
      </c>
      <c r="G3035" s="13"/>
      <c r="H3035" s="13" t="s">
        <v>6</v>
      </c>
      <c r="I3035" s="34">
        <v>0</v>
      </c>
      <c r="J3035" s="34">
        <v>0</v>
      </c>
      <c r="K3035" s="34">
        <v>0</v>
      </c>
      <c r="L3035" s="34">
        <v>1</v>
      </c>
      <c r="M3035" s="24">
        <f t="shared" si="94"/>
        <v>0</v>
      </c>
      <c r="N3035" s="24">
        <f t="shared" si="95"/>
        <v>0</v>
      </c>
      <c r="O3035" s="34">
        <v>10</v>
      </c>
    </row>
    <row r="3036" spans="1:15">
      <c r="A3036" s="23">
        <v>2020</v>
      </c>
      <c r="B3036" s="23" t="s">
        <v>2366</v>
      </c>
      <c r="C3036" s="13" t="s">
        <v>514</v>
      </c>
      <c r="D3036" s="13" t="s">
        <v>23</v>
      </c>
      <c r="E3036" s="13" t="s">
        <v>205</v>
      </c>
      <c r="F3036" s="24" t="s">
        <v>175</v>
      </c>
      <c r="G3036" s="13">
        <v>8663</v>
      </c>
      <c r="H3036" s="13" t="s">
        <v>6</v>
      </c>
      <c r="I3036" s="34">
        <v>26</v>
      </c>
      <c r="J3036" s="34">
        <v>24</v>
      </c>
      <c r="K3036" s="34">
        <v>17</v>
      </c>
      <c r="L3036" s="34">
        <v>39</v>
      </c>
      <c r="M3036" s="24">
        <f t="shared" si="94"/>
        <v>0.92307692307692313</v>
      </c>
      <c r="N3036" s="24">
        <f t="shared" si="95"/>
        <v>0.70833333333333337</v>
      </c>
      <c r="O3036" s="34">
        <v>20</v>
      </c>
    </row>
    <row r="3037" spans="1:15">
      <c r="A3037" s="23">
        <v>2020</v>
      </c>
      <c r="B3037" s="23" t="s">
        <v>2366</v>
      </c>
      <c r="C3037" s="13" t="s">
        <v>514</v>
      </c>
      <c r="D3037" s="13" t="s">
        <v>23</v>
      </c>
      <c r="E3037" s="13" t="s">
        <v>205</v>
      </c>
      <c r="F3037" s="24" t="s">
        <v>176</v>
      </c>
      <c r="G3037" s="13">
        <v>1046</v>
      </c>
      <c r="H3037" s="13" t="s">
        <v>6</v>
      </c>
      <c r="I3037" s="34">
        <v>39</v>
      </c>
      <c r="J3037" s="34">
        <v>36</v>
      </c>
      <c r="K3037" s="34">
        <v>33</v>
      </c>
      <c r="L3037" s="34">
        <v>64</v>
      </c>
      <c r="M3037" s="24">
        <f t="shared" si="94"/>
        <v>0.92307692307692313</v>
      </c>
      <c r="N3037" s="24">
        <f t="shared" si="95"/>
        <v>0.91666666666666663</v>
      </c>
      <c r="O3037" s="34">
        <v>24</v>
      </c>
    </row>
    <row r="3038" spans="1:15">
      <c r="A3038" s="23">
        <v>2020</v>
      </c>
      <c r="B3038" s="23" t="s">
        <v>2366</v>
      </c>
      <c r="C3038" s="13" t="s">
        <v>514</v>
      </c>
      <c r="D3038" s="13" t="s">
        <v>23</v>
      </c>
      <c r="E3038" s="13" t="s">
        <v>205</v>
      </c>
      <c r="F3038" s="24" t="s">
        <v>177</v>
      </c>
      <c r="G3038" s="13">
        <v>52218</v>
      </c>
      <c r="H3038" s="13" t="s">
        <v>6</v>
      </c>
      <c r="I3038" s="34">
        <v>40</v>
      </c>
      <c r="J3038" s="34">
        <v>38</v>
      </c>
      <c r="K3038" s="34">
        <v>34</v>
      </c>
      <c r="L3038" s="34">
        <v>53</v>
      </c>
      <c r="M3038" s="24">
        <f t="shared" si="94"/>
        <v>0.95</v>
      </c>
      <c r="N3038" s="24">
        <f t="shared" si="95"/>
        <v>0.89473684210526316</v>
      </c>
      <c r="O3038" s="34">
        <v>15</v>
      </c>
    </row>
    <row r="3039" spans="1:15">
      <c r="A3039" s="23">
        <v>2020</v>
      </c>
      <c r="B3039" s="23" t="s">
        <v>2366</v>
      </c>
      <c r="C3039" s="13" t="s">
        <v>514</v>
      </c>
      <c r="D3039" s="13" t="s">
        <v>23</v>
      </c>
      <c r="E3039" s="13" t="s">
        <v>205</v>
      </c>
      <c r="F3039" s="24" t="s">
        <v>179</v>
      </c>
      <c r="G3039" s="13">
        <v>54375</v>
      </c>
      <c r="H3039" s="13" t="s">
        <v>6</v>
      </c>
      <c r="I3039" s="34">
        <v>2</v>
      </c>
      <c r="J3039" s="34">
        <v>2</v>
      </c>
      <c r="K3039" s="34">
        <v>0</v>
      </c>
      <c r="L3039" s="34">
        <v>10</v>
      </c>
      <c r="M3039" s="24">
        <f t="shared" si="94"/>
        <v>1</v>
      </c>
      <c r="N3039" s="24">
        <f t="shared" si="95"/>
        <v>0</v>
      </c>
      <c r="O3039" s="34">
        <v>7</v>
      </c>
    </row>
    <row r="3040" spans="1:15">
      <c r="A3040" s="23">
        <v>2020</v>
      </c>
      <c r="B3040" s="23" t="s">
        <v>2366</v>
      </c>
      <c r="C3040" s="13" t="s">
        <v>514</v>
      </c>
      <c r="D3040" s="13" t="s">
        <v>23</v>
      </c>
      <c r="E3040" s="13" t="s">
        <v>206</v>
      </c>
      <c r="F3040" s="24" t="s">
        <v>1878</v>
      </c>
      <c r="G3040" s="13">
        <v>53012</v>
      </c>
      <c r="H3040" s="13" t="s">
        <v>6</v>
      </c>
      <c r="I3040" s="34">
        <v>33</v>
      </c>
      <c r="J3040" s="34">
        <v>26</v>
      </c>
      <c r="K3040" s="34">
        <v>23</v>
      </c>
      <c r="L3040" s="34">
        <v>77</v>
      </c>
      <c r="M3040" s="24">
        <f t="shared" si="94"/>
        <v>0.78787878787878785</v>
      </c>
      <c r="N3040" s="24">
        <f t="shared" si="95"/>
        <v>0.88461538461538458</v>
      </c>
      <c r="O3040" s="34">
        <v>18</v>
      </c>
    </row>
    <row r="3041" spans="1:15">
      <c r="A3041" s="23">
        <v>2020</v>
      </c>
      <c r="B3041" s="23" t="s">
        <v>2366</v>
      </c>
      <c r="C3041" s="13" t="s">
        <v>514</v>
      </c>
      <c r="D3041" s="13" t="s">
        <v>23</v>
      </c>
      <c r="E3041" s="13" t="s">
        <v>206</v>
      </c>
      <c r="F3041" s="24" t="s">
        <v>6852</v>
      </c>
      <c r="G3041" s="13">
        <v>105155</v>
      </c>
      <c r="H3041" s="13" t="s">
        <v>6</v>
      </c>
      <c r="I3041" s="34">
        <v>12</v>
      </c>
      <c r="J3041" s="34">
        <v>12</v>
      </c>
      <c r="K3041" s="34">
        <v>2</v>
      </c>
      <c r="L3041" s="34">
        <v>23</v>
      </c>
      <c r="M3041" s="24">
        <f t="shared" si="94"/>
        <v>1</v>
      </c>
      <c r="N3041" s="24">
        <f t="shared" si="95"/>
        <v>0.16666666666666666</v>
      </c>
      <c r="O3041" s="34">
        <v>4</v>
      </c>
    </row>
    <row r="3042" spans="1:15">
      <c r="A3042" s="23">
        <v>2020</v>
      </c>
      <c r="B3042" s="23" t="s">
        <v>2366</v>
      </c>
      <c r="C3042" s="13" t="s">
        <v>514</v>
      </c>
      <c r="D3042" s="13" t="s">
        <v>23</v>
      </c>
      <c r="E3042" s="13" t="s">
        <v>206</v>
      </c>
      <c r="F3042" s="24" t="s">
        <v>6851</v>
      </c>
      <c r="G3042" s="13">
        <v>103784</v>
      </c>
      <c r="H3042" s="13" t="s">
        <v>6</v>
      </c>
      <c r="I3042" s="34">
        <v>0</v>
      </c>
      <c r="J3042" s="34">
        <v>0</v>
      </c>
      <c r="K3042" s="34">
        <v>0</v>
      </c>
      <c r="L3042" s="34">
        <v>14</v>
      </c>
      <c r="M3042" s="24">
        <f t="shared" si="94"/>
        <v>0</v>
      </c>
      <c r="N3042" s="24">
        <f t="shared" si="95"/>
        <v>0</v>
      </c>
      <c r="O3042" s="34">
        <v>6</v>
      </c>
    </row>
    <row r="3043" spans="1:15">
      <c r="A3043" s="23">
        <v>2020</v>
      </c>
      <c r="B3043" s="23" t="s">
        <v>2366</v>
      </c>
      <c r="C3043" s="13" t="s">
        <v>514</v>
      </c>
      <c r="D3043" s="13" t="s">
        <v>23</v>
      </c>
      <c r="E3043" s="13" t="s">
        <v>206</v>
      </c>
      <c r="F3043" s="24" t="s">
        <v>1880</v>
      </c>
      <c r="G3043" s="13">
        <v>105077</v>
      </c>
      <c r="H3043" s="13" t="s">
        <v>6</v>
      </c>
      <c r="I3043" s="34">
        <v>1</v>
      </c>
      <c r="J3043" s="34">
        <v>1</v>
      </c>
      <c r="K3043" s="34">
        <v>0</v>
      </c>
      <c r="L3043" s="34">
        <v>7</v>
      </c>
      <c r="M3043" s="24">
        <f t="shared" si="94"/>
        <v>1</v>
      </c>
      <c r="N3043" s="24">
        <f t="shared" si="95"/>
        <v>0</v>
      </c>
      <c r="O3043" s="34">
        <v>2</v>
      </c>
    </row>
    <row r="3044" spans="1:15">
      <c r="A3044" s="23">
        <v>2020</v>
      </c>
      <c r="B3044" s="23" t="s">
        <v>2366</v>
      </c>
      <c r="C3044" s="13" t="s">
        <v>514</v>
      </c>
      <c r="D3044" s="13" t="s">
        <v>23</v>
      </c>
      <c r="E3044" s="13" t="s">
        <v>206</v>
      </c>
      <c r="F3044" s="24" t="s">
        <v>985</v>
      </c>
      <c r="G3044" s="13">
        <v>102758</v>
      </c>
      <c r="H3044" s="13" t="s">
        <v>6</v>
      </c>
      <c r="I3044" s="34">
        <v>13</v>
      </c>
      <c r="J3044" s="34">
        <v>11</v>
      </c>
      <c r="K3044" s="34">
        <v>9</v>
      </c>
      <c r="L3044" s="34">
        <v>30</v>
      </c>
      <c r="M3044" s="24">
        <f t="shared" si="94"/>
        <v>0.84615384615384615</v>
      </c>
      <c r="N3044" s="24">
        <f t="shared" si="95"/>
        <v>0.81818181818181823</v>
      </c>
      <c r="O3044" s="34">
        <v>5</v>
      </c>
    </row>
    <row r="3045" spans="1:15">
      <c r="A3045" s="23">
        <v>2020</v>
      </c>
      <c r="B3045" s="23" t="s">
        <v>2366</v>
      </c>
      <c r="C3045" s="13" t="s">
        <v>514</v>
      </c>
      <c r="D3045" s="13" t="s">
        <v>23</v>
      </c>
      <c r="E3045" s="13" t="s">
        <v>206</v>
      </c>
      <c r="F3045" s="24" t="s">
        <v>2191</v>
      </c>
      <c r="G3045" s="13">
        <v>106593</v>
      </c>
      <c r="H3045" s="13" t="s">
        <v>6</v>
      </c>
      <c r="I3045" s="34">
        <v>16</v>
      </c>
      <c r="J3045" s="34">
        <v>16</v>
      </c>
      <c r="K3045" s="34">
        <v>14</v>
      </c>
      <c r="L3045" s="34">
        <v>48</v>
      </c>
      <c r="M3045" s="24">
        <f t="shared" si="94"/>
        <v>1</v>
      </c>
      <c r="N3045" s="24">
        <f t="shared" si="95"/>
        <v>0.875</v>
      </c>
      <c r="O3045" s="34">
        <v>10</v>
      </c>
    </row>
    <row r="3046" spans="1:15">
      <c r="A3046" s="23">
        <v>2020</v>
      </c>
      <c r="B3046" s="23" t="s">
        <v>2366</v>
      </c>
      <c r="C3046" s="13" t="s">
        <v>514</v>
      </c>
      <c r="D3046" s="13" t="s">
        <v>23</v>
      </c>
      <c r="E3046" s="13" t="s">
        <v>206</v>
      </c>
      <c r="F3046" s="24" t="s">
        <v>986</v>
      </c>
      <c r="G3046" s="13">
        <v>104194</v>
      </c>
      <c r="H3046" s="13" t="s">
        <v>6</v>
      </c>
      <c r="I3046" s="34">
        <v>17</v>
      </c>
      <c r="J3046" s="34">
        <v>17</v>
      </c>
      <c r="K3046" s="34">
        <v>14</v>
      </c>
      <c r="L3046" s="34">
        <v>30</v>
      </c>
      <c r="M3046" s="24">
        <f t="shared" si="94"/>
        <v>1</v>
      </c>
      <c r="N3046" s="24">
        <f t="shared" si="95"/>
        <v>0.82352941176470584</v>
      </c>
      <c r="O3046" s="34">
        <v>0</v>
      </c>
    </row>
    <row r="3047" spans="1:15">
      <c r="A3047" s="23">
        <v>2020</v>
      </c>
      <c r="B3047" s="23" t="s">
        <v>2366</v>
      </c>
      <c r="C3047" s="13" t="s">
        <v>514</v>
      </c>
      <c r="D3047" s="13" t="s">
        <v>23</v>
      </c>
      <c r="E3047" s="13" t="s">
        <v>206</v>
      </c>
      <c r="F3047" s="24" t="s">
        <v>68</v>
      </c>
      <c r="G3047" s="13">
        <v>107942</v>
      </c>
      <c r="H3047" s="13" t="s">
        <v>6</v>
      </c>
      <c r="I3047" s="34">
        <v>42</v>
      </c>
      <c r="J3047" s="34">
        <v>41</v>
      </c>
      <c r="K3047" s="34">
        <v>27</v>
      </c>
      <c r="L3047" s="34">
        <v>36</v>
      </c>
      <c r="M3047" s="24">
        <f t="shared" si="94"/>
        <v>0.97619047619047616</v>
      </c>
      <c r="N3047" s="24">
        <f t="shared" si="95"/>
        <v>0.65853658536585369</v>
      </c>
      <c r="O3047" s="34">
        <v>0</v>
      </c>
    </row>
    <row r="3048" spans="1:15">
      <c r="A3048" s="23">
        <v>2020</v>
      </c>
      <c r="B3048" s="23" t="s">
        <v>2366</v>
      </c>
      <c r="C3048" s="13" t="s">
        <v>514</v>
      </c>
      <c r="D3048" s="13" t="s">
        <v>23</v>
      </c>
      <c r="E3048" s="13" t="s">
        <v>204</v>
      </c>
      <c r="F3048" s="24" t="s">
        <v>1453</v>
      </c>
      <c r="G3048" s="13">
        <v>1040</v>
      </c>
      <c r="H3048" s="13" t="s">
        <v>6</v>
      </c>
      <c r="I3048" s="34">
        <v>86</v>
      </c>
      <c r="J3048" s="34">
        <v>85</v>
      </c>
      <c r="K3048" s="34">
        <v>81</v>
      </c>
      <c r="L3048" s="34">
        <v>767</v>
      </c>
      <c r="M3048" s="24">
        <f t="shared" si="94"/>
        <v>0.98837209302325579</v>
      </c>
      <c r="N3048" s="24">
        <f t="shared" si="95"/>
        <v>0.95294117647058818</v>
      </c>
      <c r="O3048" s="34">
        <v>73</v>
      </c>
    </row>
    <row r="3049" spans="1:15">
      <c r="A3049" s="23">
        <v>2020</v>
      </c>
      <c r="B3049" s="23" t="s">
        <v>2366</v>
      </c>
      <c r="C3049" s="13" t="s">
        <v>514</v>
      </c>
      <c r="D3049" s="13" t="s">
        <v>23</v>
      </c>
      <c r="E3049" s="13" t="s">
        <v>204</v>
      </c>
      <c r="F3049" s="24" t="s">
        <v>1460</v>
      </c>
      <c r="G3049" s="13">
        <v>1041</v>
      </c>
      <c r="H3049" s="13" t="s">
        <v>6</v>
      </c>
      <c r="I3049" s="34">
        <v>21</v>
      </c>
      <c r="J3049" s="34">
        <v>21</v>
      </c>
      <c r="K3049" s="34">
        <v>15</v>
      </c>
      <c r="L3049" s="34">
        <v>129</v>
      </c>
      <c r="M3049" s="24">
        <f t="shared" si="94"/>
        <v>1</v>
      </c>
      <c r="N3049" s="24">
        <f t="shared" si="95"/>
        <v>0.7142857142857143</v>
      </c>
      <c r="O3049" s="34">
        <v>4</v>
      </c>
    </row>
    <row r="3050" spans="1:15">
      <c r="A3050" s="23">
        <v>2020</v>
      </c>
      <c r="B3050" s="23" t="s">
        <v>2366</v>
      </c>
      <c r="C3050" s="13" t="s">
        <v>514</v>
      </c>
      <c r="D3050" s="13" t="s">
        <v>23</v>
      </c>
      <c r="E3050" s="13" t="s">
        <v>204</v>
      </c>
      <c r="F3050" s="24" t="s">
        <v>1464</v>
      </c>
      <c r="G3050" s="13">
        <v>10233</v>
      </c>
      <c r="H3050" s="13" t="s">
        <v>6</v>
      </c>
      <c r="I3050" s="34">
        <v>23</v>
      </c>
      <c r="J3050" s="34">
        <v>22</v>
      </c>
      <c r="K3050" s="34">
        <v>18</v>
      </c>
      <c r="L3050" s="34">
        <v>170</v>
      </c>
      <c r="M3050" s="24">
        <f t="shared" si="94"/>
        <v>0.95652173913043481</v>
      </c>
      <c r="N3050" s="24">
        <f t="shared" si="95"/>
        <v>0.81818181818181823</v>
      </c>
      <c r="O3050" s="34">
        <v>20</v>
      </c>
    </row>
    <row r="3051" spans="1:15">
      <c r="A3051" s="23">
        <v>2020</v>
      </c>
      <c r="B3051" s="23" t="s">
        <v>2366</v>
      </c>
      <c r="C3051" s="13" t="s">
        <v>514</v>
      </c>
      <c r="D3051" s="13" t="s">
        <v>23</v>
      </c>
      <c r="E3051" s="13" t="s">
        <v>204</v>
      </c>
      <c r="F3051" s="24" t="s">
        <v>3873</v>
      </c>
      <c r="G3051" s="13">
        <v>107941</v>
      </c>
      <c r="H3051" s="13" t="s">
        <v>6</v>
      </c>
      <c r="I3051" s="34">
        <v>10</v>
      </c>
      <c r="J3051" s="34">
        <v>10</v>
      </c>
      <c r="K3051" s="34">
        <v>10</v>
      </c>
      <c r="L3051" s="34">
        <v>16</v>
      </c>
      <c r="M3051" s="24">
        <f t="shared" si="94"/>
        <v>1</v>
      </c>
      <c r="N3051" s="24">
        <f t="shared" si="95"/>
        <v>1</v>
      </c>
      <c r="O3051" s="34">
        <v>0</v>
      </c>
    </row>
    <row r="3052" spans="1:15">
      <c r="A3052" s="23">
        <v>2020</v>
      </c>
      <c r="B3052" s="23" t="s">
        <v>2366</v>
      </c>
      <c r="C3052" s="13" t="s">
        <v>514</v>
      </c>
      <c r="D3052" s="13" t="s">
        <v>23</v>
      </c>
      <c r="E3052" s="13" t="s">
        <v>204</v>
      </c>
      <c r="F3052" s="24" t="s">
        <v>3899</v>
      </c>
      <c r="G3052" s="13">
        <v>108255</v>
      </c>
      <c r="H3052" s="13" t="s">
        <v>6</v>
      </c>
      <c r="I3052" s="34">
        <v>24</v>
      </c>
      <c r="J3052" s="34">
        <v>20</v>
      </c>
      <c r="K3052" s="34">
        <v>18</v>
      </c>
      <c r="L3052" s="34">
        <v>18</v>
      </c>
      <c r="M3052" s="24">
        <f t="shared" si="94"/>
        <v>0.83333333333333337</v>
      </c>
      <c r="N3052" s="24">
        <f t="shared" si="95"/>
        <v>0.9</v>
      </c>
      <c r="O3052" s="34">
        <v>0</v>
      </c>
    </row>
    <row r="3053" spans="1:15">
      <c r="A3053" s="23">
        <v>2020</v>
      </c>
      <c r="B3053" s="23" t="s">
        <v>2366</v>
      </c>
      <c r="C3053" s="13" t="s">
        <v>514</v>
      </c>
      <c r="D3053" s="13" t="s">
        <v>23</v>
      </c>
      <c r="E3053" s="13" t="s">
        <v>204</v>
      </c>
      <c r="F3053" s="24" t="s">
        <v>1490</v>
      </c>
      <c r="G3053" s="13">
        <v>101827</v>
      </c>
      <c r="H3053" s="13" t="s">
        <v>6</v>
      </c>
      <c r="I3053" s="34">
        <v>94</v>
      </c>
      <c r="J3053" s="34">
        <v>78</v>
      </c>
      <c r="K3053" s="34">
        <v>78</v>
      </c>
      <c r="L3053" s="34">
        <v>491</v>
      </c>
      <c r="M3053" s="24">
        <f t="shared" si="94"/>
        <v>0.82978723404255317</v>
      </c>
      <c r="N3053" s="24">
        <f t="shared" si="95"/>
        <v>1</v>
      </c>
      <c r="O3053" s="34">
        <v>45</v>
      </c>
    </row>
    <row r="3054" spans="1:15">
      <c r="A3054" s="23">
        <v>2020</v>
      </c>
      <c r="B3054" s="23" t="s">
        <v>2366</v>
      </c>
      <c r="C3054" s="13" t="s">
        <v>514</v>
      </c>
      <c r="D3054" s="13" t="s">
        <v>185</v>
      </c>
      <c r="E3054" s="13" t="s">
        <v>207</v>
      </c>
      <c r="F3054" s="24" t="s">
        <v>166</v>
      </c>
      <c r="G3054" s="13">
        <v>105987</v>
      </c>
      <c r="H3054" s="13" t="s">
        <v>6</v>
      </c>
      <c r="I3054" s="34">
        <v>6</v>
      </c>
      <c r="J3054" s="34">
        <v>4</v>
      </c>
      <c r="K3054" s="34">
        <v>3</v>
      </c>
      <c r="L3054" s="34">
        <v>4</v>
      </c>
      <c r="M3054" s="24">
        <f t="shared" si="94"/>
        <v>0.66666666666666663</v>
      </c>
      <c r="N3054" s="24">
        <f t="shared" si="95"/>
        <v>0.75</v>
      </c>
      <c r="O3054" s="34">
        <v>0</v>
      </c>
    </row>
    <row r="3055" spans="1:15">
      <c r="A3055" s="23">
        <v>2020</v>
      </c>
      <c r="B3055" s="23" t="s">
        <v>2366</v>
      </c>
      <c r="C3055" s="13" t="s">
        <v>514</v>
      </c>
      <c r="D3055" s="13" t="s">
        <v>185</v>
      </c>
      <c r="E3055" s="13" t="s">
        <v>205</v>
      </c>
      <c r="F3055" s="24" t="s">
        <v>186</v>
      </c>
      <c r="G3055" s="13">
        <v>11965</v>
      </c>
      <c r="H3055" s="13" t="s">
        <v>6</v>
      </c>
      <c r="I3055" s="34">
        <v>34</v>
      </c>
      <c r="J3055" s="34">
        <v>31</v>
      </c>
      <c r="K3055" s="34">
        <v>24</v>
      </c>
      <c r="L3055" s="34">
        <v>55</v>
      </c>
      <c r="M3055" s="24">
        <f t="shared" si="94"/>
        <v>0.91176470588235292</v>
      </c>
      <c r="N3055" s="24">
        <f t="shared" si="95"/>
        <v>0.77419354838709675</v>
      </c>
      <c r="O3055" s="34">
        <v>24</v>
      </c>
    </row>
    <row r="3056" spans="1:15">
      <c r="A3056" s="23">
        <v>2020</v>
      </c>
      <c r="B3056" s="23" t="s">
        <v>2366</v>
      </c>
      <c r="C3056" s="13" t="s">
        <v>514</v>
      </c>
      <c r="D3056" s="13" t="s">
        <v>185</v>
      </c>
      <c r="E3056" s="13" t="s">
        <v>205</v>
      </c>
      <c r="F3056" s="24" t="s">
        <v>2116</v>
      </c>
      <c r="G3056" s="13">
        <v>106553</v>
      </c>
      <c r="H3056" s="13" t="s">
        <v>6</v>
      </c>
      <c r="I3056" s="34">
        <v>16</v>
      </c>
      <c r="J3056" s="34">
        <v>16</v>
      </c>
      <c r="K3056" s="34">
        <v>16</v>
      </c>
      <c r="L3056" s="34">
        <v>28</v>
      </c>
      <c r="M3056" s="24">
        <f t="shared" si="94"/>
        <v>1</v>
      </c>
      <c r="N3056" s="24">
        <f t="shared" si="95"/>
        <v>1</v>
      </c>
      <c r="O3056" s="34">
        <v>12</v>
      </c>
    </row>
    <row r="3057" spans="1:15">
      <c r="A3057" s="23">
        <v>2020</v>
      </c>
      <c r="B3057" s="23" t="s">
        <v>2366</v>
      </c>
      <c r="C3057" s="13" t="s">
        <v>514</v>
      </c>
      <c r="D3057" s="13" t="s">
        <v>185</v>
      </c>
      <c r="E3057" s="13" t="s">
        <v>205</v>
      </c>
      <c r="F3057" s="24" t="s">
        <v>43</v>
      </c>
      <c r="G3057" s="13">
        <v>101784</v>
      </c>
      <c r="H3057" s="13" t="s">
        <v>6</v>
      </c>
      <c r="I3057" s="34">
        <v>31</v>
      </c>
      <c r="J3057" s="34">
        <v>29</v>
      </c>
      <c r="K3057" s="34">
        <v>21</v>
      </c>
      <c r="L3057" s="34">
        <v>43</v>
      </c>
      <c r="M3057" s="24">
        <f t="shared" si="94"/>
        <v>0.93548387096774188</v>
      </c>
      <c r="N3057" s="24">
        <f t="shared" si="95"/>
        <v>0.72413793103448276</v>
      </c>
      <c r="O3057" s="34">
        <v>29</v>
      </c>
    </row>
    <row r="3058" spans="1:15">
      <c r="A3058" s="23">
        <v>2020</v>
      </c>
      <c r="B3058" s="23" t="s">
        <v>2366</v>
      </c>
      <c r="C3058" s="13" t="s">
        <v>514</v>
      </c>
      <c r="D3058" s="13" t="s">
        <v>185</v>
      </c>
      <c r="E3058" s="13" t="s">
        <v>205</v>
      </c>
      <c r="F3058" s="24" t="s">
        <v>187</v>
      </c>
      <c r="G3058" s="13">
        <v>54588</v>
      </c>
      <c r="H3058" s="13" t="s">
        <v>6</v>
      </c>
      <c r="I3058" s="34">
        <v>34</v>
      </c>
      <c r="J3058" s="34">
        <v>26</v>
      </c>
      <c r="K3058" s="34">
        <v>20</v>
      </c>
      <c r="L3058" s="34">
        <v>42</v>
      </c>
      <c r="M3058" s="24">
        <f t="shared" si="94"/>
        <v>0.76470588235294112</v>
      </c>
      <c r="N3058" s="24">
        <f t="shared" si="95"/>
        <v>0.76923076923076927</v>
      </c>
      <c r="O3058" s="34">
        <v>18</v>
      </c>
    </row>
    <row r="3059" spans="1:15">
      <c r="A3059" s="23">
        <v>2020</v>
      </c>
      <c r="B3059" s="23" t="s">
        <v>2366</v>
      </c>
      <c r="C3059" s="13" t="s">
        <v>514</v>
      </c>
      <c r="D3059" s="13" t="s">
        <v>185</v>
      </c>
      <c r="E3059" s="13" t="s">
        <v>205</v>
      </c>
      <c r="F3059" s="24" t="s">
        <v>188</v>
      </c>
      <c r="G3059" s="13">
        <v>102637</v>
      </c>
      <c r="H3059" s="13" t="s">
        <v>6</v>
      </c>
      <c r="I3059" s="34">
        <v>30</v>
      </c>
      <c r="J3059" s="34">
        <v>28</v>
      </c>
      <c r="K3059" s="34">
        <v>27</v>
      </c>
      <c r="L3059" s="34">
        <v>52</v>
      </c>
      <c r="M3059" s="24">
        <f t="shared" si="94"/>
        <v>0.93333333333333335</v>
      </c>
      <c r="N3059" s="24">
        <f t="shared" si="95"/>
        <v>0.9642857142857143</v>
      </c>
      <c r="O3059" s="34">
        <v>27</v>
      </c>
    </row>
    <row r="3060" spans="1:15">
      <c r="A3060" s="23">
        <v>2020</v>
      </c>
      <c r="B3060" s="23" t="s">
        <v>2366</v>
      </c>
      <c r="C3060" s="13" t="s">
        <v>514</v>
      </c>
      <c r="D3060" s="13" t="s">
        <v>185</v>
      </c>
      <c r="E3060" s="13" t="s">
        <v>205</v>
      </c>
      <c r="F3060" s="24" t="s">
        <v>189</v>
      </c>
      <c r="G3060" s="13">
        <v>54931</v>
      </c>
      <c r="H3060" s="13" t="s">
        <v>6</v>
      </c>
      <c r="I3060" s="34">
        <v>11</v>
      </c>
      <c r="J3060" s="34">
        <v>11</v>
      </c>
      <c r="K3060" s="34">
        <v>9</v>
      </c>
      <c r="L3060" s="34">
        <v>14</v>
      </c>
      <c r="M3060" s="24">
        <f t="shared" si="94"/>
        <v>1</v>
      </c>
      <c r="N3060" s="24">
        <f t="shared" si="95"/>
        <v>0.81818181818181823</v>
      </c>
      <c r="O3060" s="34">
        <v>28</v>
      </c>
    </row>
    <row r="3061" spans="1:15">
      <c r="A3061" s="23">
        <v>2020</v>
      </c>
      <c r="B3061" s="23" t="s">
        <v>2366</v>
      </c>
      <c r="C3061" s="13" t="s">
        <v>514</v>
      </c>
      <c r="D3061" s="13" t="s">
        <v>185</v>
      </c>
      <c r="E3061" s="13" t="s">
        <v>206</v>
      </c>
      <c r="F3061" s="24" t="s">
        <v>1452</v>
      </c>
      <c r="G3061" s="13">
        <v>104696</v>
      </c>
      <c r="H3061" s="13" t="s">
        <v>195</v>
      </c>
      <c r="I3061" s="34">
        <v>0</v>
      </c>
      <c r="J3061" s="34">
        <v>0</v>
      </c>
      <c r="K3061" s="34">
        <v>0</v>
      </c>
      <c r="L3061" s="34">
        <v>50</v>
      </c>
      <c r="M3061" s="24">
        <f t="shared" si="94"/>
        <v>0</v>
      </c>
      <c r="N3061" s="24">
        <f t="shared" si="95"/>
        <v>0</v>
      </c>
      <c r="O3061" s="34">
        <v>9</v>
      </c>
    </row>
    <row r="3062" spans="1:15">
      <c r="A3062" s="23">
        <v>2020</v>
      </c>
      <c r="B3062" s="23" t="s">
        <v>2366</v>
      </c>
      <c r="C3062" s="13" t="s">
        <v>514</v>
      </c>
      <c r="D3062" s="13" t="s">
        <v>185</v>
      </c>
      <c r="E3062" s="13" t="s">
        <v>206</v>
      </c>
      <c r="F3062" s="24" t="s">
        <v>1450</v>
      </c>
      <c r="G3062" s="13">
        <v>102049</v>
      </c>
      <c r="H3062" s="13" t="s">
        <v>6</v>
      </c>
      <c r="I3062" s="34">
        <v>19</v>
      </c>
      <c r="J3062" s="34">
        <v>19</v>
      </c>
      <c r="K3062" s="34">
        <v>18</v>
      </c>
      <c r="L3062" s="34">
        <v>61</v>
      </c>
      <c r="M3062" s="24">
        <f t="shared" si="94"/>
        <v>1</v>
      </c>
      <c r="N3062" s="24">
        <f t="shared" si="95"/>
        <v>0.94736842105263153</v>
      </c>
      <c r="O3062" s="34">
        <v>15</v>
      </c>
    </row>
    <row r="3063" spans="1:15">
      <c r="A3063" s="23">
        <v>2020</v>
      </c>
      <c r="B3063" s="23" t="s">
        <v>2366</v>
      </c>
      <c r="C3063" s="13" t="s">
        <v>514</v>
      </c>
      <c r="D3063" s="13" t="s">
        <v>185</v>
      </c>
      <c r="E3063" s="13" t="s">
        <v>206</v>
      </c>
      <c r="F3063" s="24" t="s">
        <v>191</v>
      </c>
      <c r="G3063" s="13">
        <v>101521</v>
      </c>
      <c r="H3063" s="13" t="s">
        <v>6</v>
      </c>
      <c r="I3063" s="34">
        <v>29</v>
      </c>
      <c r="J3063" s="34">
        <v>28</v>
      </c>
      <c r="K3063" s="34">
        <v>20</v>
      </c>
      <c r="L3063" s="34">
        <v>82</v>
      </c>
      <c r="M3063" s="24">
        <f t="shared" si="94"/>
        <v>0.96551724137931039</v>
      </c>
      <c r="N3063" s="24">
        <f t="shared" si="95"/>
        <v>0.7142857142857143</v>
      </c>
      <c r="O3063" s="34">
        <v>25</v>
      </c>
    </row>
    <row r="3064" spans="1:15">
      <c r="A3064" s="23">
        <v>2020</v>
      </c>
      <c r="B3064" s="23" t="s">
        <v>2366</v>
      </c>
      <c r="C3064" s="13" t="s">
        <v>514</v>
      </c>
      <c r="D3064" s="13" t="s">
        <v>185</v>
      </c>
      <c r="E3064" s="13" t="s">
        <v>206</v>
      </c>
      <c r="F3064" s="24" t="s">
        <v>88</v>
      </c>
      <c r="G3064" s="13">
        <v>105148</v>
      </c>
      <c r="H3064" s="13" t="s">
        <v>6</v>
      </c>
      <c r="I3064" s="34">
        <v>16</v>
      </c>
      <c r="J3064" s="34">
        <v>13</v>
      </c>
      <c r="K3064" s="34">
        <v>13</v>
      </c>
      <c r="L3064" s="34">
        <v>35</v>
      </c>
      <c r="M3064" s="24">
        <f t="shared" si="94"/>
        <v>0.8125</v>
      </c>
      <c r="N3064" s="24">
        <f t="shared" si="95"/>
        <v>1</v>
      </c>
      <c r="O3064" s="34">
        <v>18</v>
      </c>
    </row>
    <row r="3065" spans="1:15">
      <c r="A3065" s="23">
        <v>2020</v>
      </c>
      <c r="B3065" s="23" t="s">
        <v>2366</v>
      </c>
      <c r="C3065" s="13" t="s">
        <v>514</v>
      </c>
      <c r="D3065" s="13" t="s">
        <v>185</v>
      </c>
      <c r="E3065" s="13" t="s">
        <v>206</v>
      </c>
      <c r="F3065" s="24" t="s">
        <v>190</v>
      </c>
      <c r="G3065" s="13">
        <v>90827</v>
      </c>
      <c r="H3065" s="13" t="s">
        <v>6</v>
      </c>
      <c r="I3065" s="34">
        <v>12</v>
      </c>
      <c r="J3065" s="34">
        <v>12</v>
      </c>
      <c r="K3065" s="34">
        <v>12</v>
      </c>
      <c r="L3065" s="34">
        <v>23</v>
      </c>
      <c r="M3065" s="24">
        <f t="shared" si="94"/>
        <v>1</v>
      </c>
      <c r="N3065" s="24">
        <f t="shared" si="95"/>
        <v>1</v>
      </c>
      <c r="O3065" s="34">
        <v>16</v>
      </c>
    </row>
    <row r="3066" spans="1:15">
      <c r="A3066" s="23">
        <v>2020</v>
      </c>
      <c r="B3066" s="23" t="s">
        <v>2366</v>
      </c>
      <c r="C3066" s="13" t="s">
        <v>514</v>
      </c>
      <c r="D3066" s="13" t="s">
        <v>185</v>
      </c>
      <c r="E3066" s="13" t="s">
        <v>206</v>
      </c>
      <c r="F3066" s="24" t="s">
        <v>193</v>
      </c>
      <c r="G3066" s="13">
        <v>103307</v>
      </c>
      <c r="H3066" s="13" t="s">
        <v>6</v>
      </c>
      <c r="I3066" s="34">
        <v>1</v>
      </c>
      <c r="J3066" s="34">
        <v>1</v>
      </c>
      <c r="K3066" s="34">
        <v>1</v>
      </c>
      <c r="L3066" s="34">
        <v>24</v>
      </c>
      <c r="M3066" s="24">
        <f t="shared" si="94"/>
        <v>1</v>
      </c>
      <c r="N3066" s="24">
        <f t="shared" si="95"/>
        <v>1</v>
      </c>
      <c r="O3066" s="34">
        <v>16</v>
      </c>
    </row>
    <row r="3067" spans="1:15">
      <c r="A3067" s="23">
        <v>2020</v>
      </c>
      <c r="B3067" s="23" t="s">
        <v>2366</v>
      </c>
      <c r="C3067" s="13" t="s">
        <v>514</v>
      </c>
      <c r="D3067" s="13" t="s">
        <v>185</v>
      </c>
      <c r="E3067" s="13" t="s">
        <v>204</v>
      </c>
      <c r="F3067" s="24" t="s">
        <v>559</v>
      </c>
      <c r="G3067" s="13">
        <v>90368</v>
      </c>
      <c r="H3067" s="13" t="s">
        <v>6</v>
      </c>
      <c r="I3067" s="34">
        <v>72</v>
      </c>
      <c r="J3067" s="34">
        <v>65</v>
      </c>
      <c r="K3067" s="34">
        <v>59</v>
      </c>
      <c r="L3067" s="34">
        <v>409</v>
      </c>
      <c r="M3067" s="24">
        <f t="shared" si="94"/>
        <v>0.90277777777777779</v>
      </c>
      <c r="N3067" s="24">
        <f t="shared" si="95"/>
        <v>0.90769230769230769</v>
      </c>
      <c r="O3067" s="34">
        <v>23</v>
      </c>
    </row>
    <row r="3068" spans="1:15">
      <c r="A3068" s="23">
        <v>2020</v>
      </c>
      <c r="B3068" s="23" t="s">
        <v>2366</v>
      </c>
      <c r="C3068" s="13" t="s">
        <v>514</v>
      </c>
      <c r="D3068" s="13" t="s">
        <v>185</v>
      </c>
      <c r="E3068" s="13" t="s">
        <v>204</v>
      </c>
      <c r="F3068" s="24" t="s">
        <v>1455</v>
      </c>
      <c r="G3068" s="13">
        <v>53475</v>
      </c>
      <c r="H3068" s="13" t="s">
        <v>6</v>
      </c>
      <c r="I3068" s="34">
        <v>18</v>
      </c>
      <c r="J3068" s="34">
        <v>18</v>
      </c>
      <c r="K3068" s="34">
        <v>16</v>
      </c>
      <c r="L3068" s="34">
        <v>125</v>
      </c>
      <c r="M3068" s="24">
        <f t="shared" si="94"/>
        <v>1</v>
      </c>
      <c r="N3068" s="24">
        <f t="shared" si="95"/>
        <v>0.88888888888888884</v>
      </c>
      <c r="O3068" s="34">
        <v>13</v>
      </c>
    </row>
    <row r="3069" spans="1:15">
      <c r="A3069" s="23">
        <v>2020</v>
      </c>
      <c r="B3069" s="23" t="s">
        <v>2366</v>
      </c>
      <c r="C3069" s="13" t="s">
        <v>514</v>
      </c>
      <c r="D3069" s="13" t="s">
        <v>185</v>
      </c>
      <c r="E3069" s="13" t="s">
        <v>204</v>
      </c>
      <c r="F3069" s="24" t="s">
        <v>1458</v>
      </c>
      <c r="G3069" s="13">
        <v>11648</v>
      </c>
      <c r="H3069" s="13" t="s">
        <v>6</v>
      </c>
      <c r="I3069" s="34">
        <v>23</v>
      </c>
      <c r="J3069" s="34">
        <v>23</v>
      </c>
      <c r="K3069" s="34">
        <v>19</v>
      </c>
      <c r="L3069" s="34">
        <v>208</v>
      </c>
      <c r="M3069" s="24">
        <f t="shared" si="94"/>
        <v>1</v>
      </c>
      <c r="N3069" s="24">
        <f t="shared" si="95"/>
        <v>0.82608695652173914</v>
      </c>
      <c r="O3069" s="34">
        <v>3</v>
      </c>
    </row>
    <row r="3070" spans="1:15">
      <c r="A3070" s="23">
        <v>2020</v>
      </c>
      <c r="B3070" s="23" t="s">
        <v>2366</v>
      </c>
      <c r="C3070" s="13" t="s">
        <v>514</v>
      </c>
      <c r="D3070" s="13" t="s">
        <v>185</v>
      </c>
      <c r="E3070" s="13" t="s">
        <v>204</v>
      </c>
      <c r="F3070" s="24" t="s">
        <v>1485</v>
      </c>
      <c r="G3070" s="13">
        <v>15808</v>
      </c>
      <c r="H3070" s="13" t="s">
        <v>6</v>
      </c>
      <c r="I3070" s="34">
        <v>26</v>
      </c>
      <c r="J3070" s="34">
        <v>26</v>
      </c>
      <c r="K3070" s="34">
        <v>25</v>
      </c>
      <c r="L3070" s="34">
        <v>268</v>
      </c>
      <c r="M3070" s="24">
        <f t="shared" si="94"/>
        <v>1</v>
      </c>
      <c r="N3070" s="24">
        <f t="shared" si="95"/>
        <v>0.96153846153846156</v>
      </c>
      <c r="O3070" s="34">
        <v>16</v>
      </c>
    </row>
    <row r="3071" spans="1:15">
      <c r="A3071" s="23">
        <v>2020</v>
      </c>
      <c r="B3071" s="23" t="s">
        <v>2366</v>
      </c>
      <c r="C3071" s="13" t="s">
        <v>514</v>
      </c>
      <c r="D3071" s="13" t="s">
        <v>185</v>
      </c>
      <c r="E3071" s="13" t="s">
        <v>204</v>
      </c>
      <c r="F3071" s="24" t="s">
        <v>1461</v>
      </c>
      <c r="G3071" s="13">
        <v>10213</v>
      </c>
      <c r="H3071" s="13" t="s">
        <v>6</v>
      </c>
      <c r="I3071" s="34">
        <v>76</v>
      </c>
      <c r="J3071" s="34">
        <v>72</v>
      </c>
      <c r="K3071" s="34">
        <v>57</v>
      </c>
      <c r="L3071" s="34">
        <v>667</v>
      </c>
      <c r="M3071" s="24">
        <f t="shared" si="94"/>
        <v>0.94736842105263153</v>
      </c>
      <c r="N3071" s="24">
        <f t="shared" si="95"/>
        <v>0.79166666666666663</v>
      </c>
      <c r="O3071" s="34">
        <v>21</v>
      </c>
    </row>
    <row r="3072" spans="1:15">
      <c r="A3072" s="23">
        <v>2020</v>
      </c>
      <c r="B3072" s="23" t="s">
        <v>2366</v>
      </c>
      <c r="C3072" s="13" t="s">
        <v>514</v>
      </c>
      <c r="D3072" s="13" t="s">
        <v>185</v>
      </c>
      <c r="E3072" s="13" t="s">
        <v>204</v>
      </c>
      <c r="F3072" s="24" t="s">
        <v>1488</v>
      </c>
      <c r="G3072" s="13">
        <v>53296</v>
      </c>
      <c r="H3072" s="13" t="s">
        <v>6</v>
      </c>
      <c r="I3072" s="34">
        <v>34</v>
      </c>
      <c r="J3072" s="34">
        <v>34</v>
      </c>
      <c r="K3072" s="34">
        <v>32</v>
      </c>
      <c r="L3072" s="34">
        <v>257</v>
      </c>
      <c r="M3072" s="24">
        <f t="shared" si="94"/>
        <v>1</v>
      </c>
      <c r="N3072" s="24">
        <f t="shared" si="95"/>
        <v>0.94117647058823528</v>
      </c>
      <c r="O3072" s="34">
        <v>31</v>
      </c>
    </row>
    <row r="3073" spans="1:15">
      <c r="A3073" s="23">
        <v>2020</v>
      </c>
      <c r="B3073" s="23" t="s">
        <v>2366</v>
      </c>
      <c r="C3073" s="13" t="s">
        <v>514</v>
      </c>
      <c r="D3073" s="13" t="s">
        <v>185</v>
      </c>
      <c r="E3073" s="13" t="s">
        <v>204</v>
      </c>
      <c r="F3073" s="24" t="s">
        <v>1468</v>
      </c>
      <c r="G3073" s="13">
        <v>54163</v>
      </c>
      <c r="H3073" s="13" t="s">
        <v>6</v>
      </c>
      <c r="I3073" s="34">
        <v>6</v>
      </c>
      <c r="J3073" s="34">
        <v>6</v>
      </c>
      <c r="K3073" s="34">
        <v>3</v>
      </c>
      <c r="L3073" s="34">
        <v>50</v>
      </c>
      <c r="M3073" s="24">
        <f t="shared" si="94"/>
        <v>1</v>
      </c>
      <c r="N3073" s="24">
        <f t="shared" si="95"/>
        <v>0.5</v>
      </c>
      <c r="O3073" s="34">
        <v>2</v>
      </c>
    </row>
    <row r="3074" spans="1:15">
      <c r="A3074" s="23">
        <v>2020</v>
      </c>
      <c r="B3074" s="23" t="s">
        <v>2366</v>
      </c>
      <c r="C3074" s="13" t="s">
        <v>514</v>
      </c>
      <c r="D3074" s="13" t="s">
        <v>185</v>
      </c>
      <c r="E3074" s="13" t="s">
        <v>204</v>
      </c>
      <c r="F3074" s="24" t="s">
        <v>584</v>
      </c>
      <c r="G3074" s="13">
        <v>1039</v>
      </c>
      <c r="H3074" s="13" t="s">
        <v>6</v>
      </c>
      <c r="I3074" s="34">
        <v>62</v>
      </c>
      <c r="J3074" s="34">
        <v>46</v>
      </c>
      <c r="K3074" s="34">
        <v>42</v>
      </c>
      <c r="L3074" s="34">
        <v>492</v>
      </c>
      <c r="M3074" s="24">
        <f t="shared" ref="M3074:M3137" si="96">+IFERROR(J3074/I3074,0)</f>
        <v>0.74193548387096775</v>
      </c>
      <c r="N3074" s="24">
        <f t="shared" ref="N3074:N3137" si="97">+IFERROR(K3074/J3074,0)</f>
        <v>0.91304347826086951</v>
      </c>
      <c r="O3074" s="34">
        <v>39</v>
      </c>
    </row>
    <row r="3075" spans="1:15">
      <c r="A3075" s="23">
        <v>2020</v>
      </c>
      <c r="B3075" s="23" t="s">
        <v>2366</v>
      </c>
      <c r="C3075" s="13" t="s">
        <v>514</v>
      </c>
      <c r="D3075" s="13" t="s">
        <v>3925</v>
      </c>
      <c r="E3075" s="13" t="s">
        <v>207</v>
      </c>
      <c r="F3075" s="24" t="s">
        <v>3903</v>
      </c>
      <c r="G3075" s="13">
        <v>108689</v>
      </c>
      <c r="H3075" s="13" t="s">
        <v>6</v>
      </c>
      <c r="I3075" s="34">
        <v>2</v>
      </c>
      <c r="J3075" s="34">
        <v>2</v>
      </c>
      <c r="K3075" s="34">
        <v>0</v>
      </c>
      <c r="L3075" s="34">
        <v>19</v>
      </c>
      <c r="M3075" s="24">
        <f t="shared" si="96"/>
        <v>1</v>
      </c>
      <c r="N3075" s="24">
        <f t="shared" si="97"/>
        <v>0</v>
      </c>
      <c r="O3075" s="34">
        <v>0</v>
      </c>
    </row>
    <row r="3076" spans="1:15">
      <c r="A3076" s="23">
        <v>2020</v>
      </c>
      <c r="B3076" s="23" t="s">
        <v>2366</v>
      </c>
      <c r="C3076" s="13" t="s">
        <v>514</v>
      </c>
      <c r="D3076" s="13" t="s">
        <v>3925</v>
      </c>
      <c r="E3076" s="13" t="s">
        <v>205</v>
      </c>
      <c r="F3076" s="24" t="s">
        <v>108</v>
      </c>
      <c r="G3076" s="13">
        <v>16878</v>
      </c>
      <c r="H3076" s="13" t="s">
        <v>6</v>
      </c>
      <c r="I3076" s="34">
        <v>7</v>
      </c>
      <c r="J3076" s="34">
        <v>7</v>
      </c>
      <c r="K3076" s="34">
        <v>5</v>
      </c>
      <c r="L3076" s="34">
        <v>31</v>
      </c>
      <c r="M3076" s="24">
        <f t="shared" si="96"/>
        <v>1</v>
      </c>
      <c r="N3076" s="24">
        <f t="shared" si="97"/>
        <v>0.7142857142857143</v>
      </c>
      <c r="O3076" s="34">
        <v>20</v>
      </c>
    </row>
    <row r="3077" spans="1:15">
      <c r="A3077" s="23">
        <v>2020</v>
      </c>
      <c r="B3077" s="23" t="s">
        <v>2366</v>
      </c>
      <c r="C3077" s="13" t="s">
        <v>514</v>
      </c>
      <c r="D3077" s="13" t="s">
        <v>3925</v>
      </c>
      <c r="E3077" s="13" t="s">
        <v>205</v>
      </c>
      <c r="F3077" s="24" t="s">
        <v>1881</v>
      </c>
      <c r="G3077" s="13">
        <v>105459</v>
      </c>
      <c r="H3077" s="13" t="s">
        <v>6</v>
      </c>
      <c r="I3077" s="34">
        <v>30</v>
      </c>
      <c r="J3077" s="34">
        <v>29</v>
      </c>
      <c r="K3077" s="34">
        <v>14</v>
      </c>
      <c r="L3077" s="34">
        <v>19</v>
      </c>
      <c r="M3077" s="24">
        <f t="shared" si="96"/>
        <v>0.96666666666666667</v>
      </c>
      <c r="N3077" s="24">
        <f t="shared" si="97"/>
        <v>0.48275862068965519</v>
      </c>
      <c r="O3077" s="34">
        <v>2</v>
      </c>
    </row>
    <row r="3078" spans="1:15">
      <c r="A3078" s="23">
        <v>2020</v>
      </c>
      <c r="B3078" s="23" t="s">
        <v>2366</v>
      </c>
      <c r="C3078" s="13" t="s">
        <v>514</v>
      </c>
      <c r="D3078" s="13" t="s">
        <v>3925</v>
      </c>
      <c r="E3078" s="13" t="s">
        <v>205</v>
      </c>
      <c r="F3078" s="24" t="s">
        <v>3172</v>
      </c>
      <c r="G3078" s="13">
        <v>107496</v>
      </c>
      <c r="H3078" s="13" t="s">
        <v>6</v>
      </c>
      <c r="I3078" s="34">
        <v>11</v>
      </c>
      <c r="J3078" s="34">
        <v>11</v>
      </c>
      <c r="K3078" s="34">
        <v>9</v>
      </c>
      <c r="L3078" s="34">
        <v>25</v>
      </c>
      <c r="M3078" s="24">
        <f t="shared" si="96"/>
        <v>1</v>
      </c>
      <c r="N3078" s="24">
        <f t="shared" si="97"/>
        <v>0.81818181818181823</v>
      </c>
      <c r="O3078" s="34">
        <v>16</v>
      </c>
    </row>
    <row r="3079" spans="1:15">
      <c r="A3079" s="23">
        <v>2020</v>
      </c>
      <c r="B3079" s="23" t="s">
        <v>2366</v>
      </c>
      <c r="C3079" s="13" t="s">
        <v>514</v>
      </c>
      <c r="D3079" s="13" t="s">
        <v>3925</v>
      </c>
      <c r="E3079" s="13" t="s">
        <v>205</v>
      </c>
      <c r="F3079" s="24" t="s">
        <v>110</v>
      </c>
      <c r="G3079" s="13">
        <v>1047</v>
      </c>
      <c r="H3079" s="13" t="s">
        <v>6</v>
      </c>
      <c r="I3079" s="34">
        <v>48</v>
      </c>
      <c r="J3079" s="34">
        <v>48</v>
      </c>
      <c r="K3079" s="34">
        <v>25</v>
      </c>
      <c r="L3079" s="34">
        <v>32</v>
      </c>
      <c r="M3079" s="24">
        <f t="shared" si="96"/>
        <v>1</v>
      </c>
      <c r="N3079" s="24">
        <f t="shared" si="97"/>
        <v>0.52083333333333337</v>
      </c>
      <c r="O3079" s="34">
        <v>22</v>
      </c>
    </row>
    <row r="3080" spans="1:15">
      <c r="A3080" s="23">
        <v>2020</v>
      </c>
      <c r="B3080" s="23" t="s">
        <v>2366</v>
      </c>
      <c r="C3080" s="13" t="s">
        <v>514</v>
      </c>
      <c r="D3080" s="13" t="s">
        <v>3925</v>
      </c>
      <c r="E3080" s="13" t="s">
        <v>206</v>
      </c>
      <c r="F3080" s="24" t="s">
        <v>198</v>
      </c>
      <c r="G3080" s="13">
        <v>52282</v>
      </c>
      <c r="H3080" s="13" t="s">
        <v>6</v>
      </c>
      <c r="I3080" s="34">
        <v>13</v>
      </c>
      <c r="J3080" s="34">
        <v>13</v>
      </c>
      <c r="K3080" s="34">
        <v>12</v>
      </c>
      <c r="L3080" s="34">
        <v>30</v>
      </c>
      <c r="M3080" s="24">
        <f t="shared" si="96"/>
        <v>1</v>
      </c>
      <c r="N3080" s="24">
        <f t="shared" si="97"/>
        <v>0.92307692307692313</v>
      </c>
      <c r="O3080" s="34">
        <v>1</v>
      </c>
    </row>
    <row r="3081" spans="1:15">
      <c r="A3081" s="23">
        <v>2020</v>
      </c>
      <c r="B3081" s="23" t="s">
        <v>2366</v>
      </c>
      <c r="C3081" s="13" t="s">
        <v>514</v>
      </c>
      <c r="D3081" s="13" t="s">
        <v>3925</v>
      </c>
      <c r="E3081" s="13" t="s">
        <v>206</v>
      </c>
      <c r="F3081" s="24" t="s">
        <v>115</v>
      </c>
      <c r="G3081" s="13">
        <v>103306</v>
      </c>
      <c r="H3081" s="13" t="s">
        <v>6</v>
      </c>
      <c r="I3081" s="34">
        <v>16</v>
      </c>
      <c r="J3081" s="34">
        <v>16</v>
      </c>
      <c r="K3081" s="34">
        <v>16</v>
      </c>
      <c r="L3081" s="34">
        <v>39</v>
      </c>
      <c r="M3081" s="24">
        <f t="shared" si="96"/>
        <v>1</v>
      </c>
      <c r="N3081" s="24">
        <f t="shared" si="97"/>
        <v>1</v>
      </c>
      <c r="O3081" s="34">
        <v>5</v>
      </c>
    </row>
    <row r="3082" spans="1:15">
      <c r="A3082" s="23">
        <v>2020</v>
      </c>
      <c r="B3082" s="23" t="s">
        <v>2366</v>
      </c>
      <c r="C3082" s="13" t="s">
        <v>514</v>
      </c>
      <c r="D3082" s="13" t="s">
        <v>3925</v>
      </c>
      <c r="E3082" s="13" t="s">
        <v>206</v>
      </c>
      <c r="F3082" s="24" t="s">
        <v>1422</v>
      </c>
      <c r="G3082" s="13">
        <v>105373</v>
      </c>
      <c r="H3082" s="13" t="s">
        <v>6</v>
      </c>
      <c r="I3082" s="34">
        <v>4</v>
      </c>
      <c r="J3082" s="34">
        <v>4</v>
      </c>
      <c r="K3082" s="34">
        <v>3</v>
      </c>
      <c r="L3082" s="34">
        <v>10</v>
      </c>
      <c r="M3082" s="24">
        <f t="shared" si="96"/>
        <v>1</v>
      </c>
      <c r="N3082" s="24">
        <f t="shared" si="97"/>
        <v>0.75</v>
      </c>
      <c r="O3082" s="34">
        <v>2</v>
      </c>
    </row>
    <row r="3083" spans="1:15">
      <c r="A3083" s="23">
        <v>2020</v>
      </c>
      <c r="B3083" s="23" t="s">
        <v>2366</v>
      </c>
      <c r="C3083" s="13" t="s">
        <v>514</v>
      </c>
      <c r="D3083" s="13" t="s">
        <v>3925</v>
      </c>
      <c r="E3083" s="13" t="s">
        <v>204</v>
      </c>
      <c r="F3083" s="24" t="s">
        <v>1457</v>
      </c>
      <c r="G3083" s="13">
        <v>54562</v>
      </c>
      <c r="H3083" s="13" t="s">
        <v>6</v>
      </c>
      <c r="I3083" s="34">
        <v>24</v>
      </c>
      <c r="J3083" s="34">
        <v>24</v>
      </c>
      <c r="K3083" s="34">
        <v>18</v>
      </c>
      <c r="L3083" s="34">
        <v>163</v>
      </c>
      <c r="M3083" s="24">
        <f t="shared" si="96"/>
        <v>1</v>
      </c>
      <c r="N3083" s="24">
        <f t="shared" si="97"/>
        <v>0.75</v>
      </c>
      <c r="O3083" s="34">
        <v>5</v>
      </c>
    </row>
    <row r="3084" spans="1:15">
      <c r="A3084" s="23">
        <v>2020</v>
      </c>
      <c r="B3084" s="23" t="s">
        <v>2366</v>
      </c>
      <c r="C3084" s="13" t="s">
        <v>514</v>
      </c>
      <c r="D3084" s="13" t="s">
        <v>3925</v>
      </c>
      <c r="E3084" s="13" t="s">
        <v>204</v>
      </c>
      <c r="F3084" s="24" t="s">
        <v>1486</v>
      </c>
      <c r="G3084" s="13">
        <v>8114</v>
      </c>
      <c r="H3084" s="13" t="s">
        <v>6</v>
      </c>
      <c r="I3084" s="34">
        <v>97</v>
      </c>
      <c r="J3084" s="34">
        <v>96</v>
      </c>
      <c r="K3084" s="34">
        <v>76</v>
      </c>
      <c r="L3084" s="34">
        <v>638</v>
      </c>
      <c r="M3084" s="24">
        <f t="shared" si="96"/>
        <v>0.98969072164948457</v>
      </c>
      <c r="N3084" s="24">
        <f t="shared" si="97"/>
        <v>0.79166666666666663</v>
      </c>
      <c r="O3084" s="34">
        <v>41</v>
      </c>
    </row>
    <row r="3085" spans="1:15">
      <c r="A3085" s="23">
        <v>2020</v>
      </c>
      <c r="B3085" s="23" t="s">
        <v>2366</v>
      </c>
      <c r="C3085" s="13" t="s">
        <v>514</v>
      </c>
      <c r="D3085" s="13" t="s">
        <v>3925</v>
      </c>
      <c r="E3085" s="13" t="s">
        <v>204</v>
      </c>
      <c r="F3085" s="24" t="s">
        <v>1489</v>
      </c>
      <c r="G3085" s="13">
        <v>1042</v>
      </c>
      <c r="H3085" s="13" t="s">
        <v>6</v>
      </c>
      <c r="I3085" s="34">
        <v>34</v>
      </c>
      <c r="J3085" s="34">
        <v>32</v>
      </c>
      <c r="K3085" s="34">
        <v>26</v>
      </c>
      <c r="L3085" s="34">
        <v>181</v>
      </c>
      <c r="M3085" s="24">
        <f t="shared" si="96"/>
        <v>0.94117647058823528</v>
      </c>
      <c r="N3085" s="24">
        <f t="shared" si="97"/>
        <v>0.8125</v>
      </c>
      <c r="O3085" s="34">
        <v>9</v>
      </c>
    </row>
    <row r="3086" spans="1:15">
      <c r="A3086" s="23">
        <v>2020</v>
      </c>
      <c r="B3086" s="23" t="s">
        <v>2366</v>
      </c>
      <c r="C3086" s="13" t="s">
        <v>514</v>
      </c>
      <c r="D3086" s="13" t="s">
        <v>3925</v>
      </c>
      <c r="E3086" s="13" t="s">
        <v>204</v>
      </c>
      <c r="F3086" s="24" t="s">
        <v>1471</v>
      </c>
      <c r="G3086" s="13">
        <v>1043</v>
      </c>
      <c r="H3086" s="13" t="s">
        <v>6</v>
      </c>
      <c r="I3086" s="34">
        <v>24</v>
      </c>
      <c r="J3086" s="34">
        <v>24</v>
      </c>
      <c r="K3086" s="34">
        <v>20</v>
      </c>
      <c r="L3086" s="34">
        <v>185</v>
      </c>
      <c r="M3086" s="24">
        <f t="shared" si="96"/>
        <v>1</v>
      </c>
      <c r="N3086" s="24">
        <f t="shared" si="97"/>
        <v>0.83333333333333337</v>
      </c>
      <c r="O3086" s="34">
        <v>9</v>
      </c>
    </row>
    <row r="3087" spans="1:15">
      <c r="A3087" s="23">
        <v>2020</v>
      </c>
      <c r="B3087" s="23" t="s">
        <v>2366</v>
      </c>
      <c r="C3087" s="13" t="s">
        <v>514</v>
      </c>
      <c r="D3087" s="13" t="s">
        <v>3925</v>
      </c>
      <c r="E3087" s="13" t="s">
        <v>204</v>
      </c>
      <c r="F3087" s="24" t="s">
        <v>1472</v>
      </c>
      <c r="G3087" s="13">
        <v>1044</v>
      </c>
      <c r="H3087" s="13" t="s">
        <v>6</v>
      </c>
      <c r="I3087" s="34">
        <v>41</v>
      </c>
      <c r="J3087" s="34">
        <v>40</v>
      </c>
      <c r="K3087" s="34">
        <v>37</v>
      </c>
      <c r="L3087" s="34">
        <v>420</v>
      </c>
      <c r="M3087" s="24">
        <f t="shared" si="96"/>
        <v>0.97560975609756095</v>
      </c>
      <c r="N3087" s="24">
        <f t="shared" si="97"/>
        <v>0.92500000000000004</v>
      </c>
      <c r="O3087" s="34">
        <v>41</v>
      </c>
    </row>
    <row r="3088" spans="1:15">
      <c r="A3088" s="23">
        <v>2020</v>
      </c>
      <c r="B3088" s="23" t="s">
        <v>2366</v>
      </c>
      <c r="C3088" s="13" t="s">
        <v>514</v>
      </c>
      <c r="D3088" s="13" t="s">
        <v>3925</v>
      </c>
      <c r="E3088" s="13" t="s">
        <v>204</v>
      </c>
      <c r="F3088" s="24" t="s">
        <v>3872</v>
      </c>
      <c r="G3088" s="13">
        <v>106932</v>
      </c>
      <c r="H3088" s="13" t="s">
        <v>6</v>
      </c>
      <c r="I3088" s="34">
        <v>27</v>
      </c>
      <c r="J3088" s="34">
        <v>27</v>
      </c>
      <c r="K3088" s="34">
        <v>22</v>
      </c>
      <c r="L3088" s="34">
        <v>46</v>
      </c>
      <c r="M3088" s="24">
        <f t="shared" si="96"/>
        <v>1</v>
      </c>
      <c r="N3088" s="24">
        <f t="shared" si="97"/>
        <v>0.81481481481481477</v>
      </c>
      <c r="O3088" s="34">
        <v>0</v>
      </c>
    </row>
    <row r="3089" spans="1:15">
      <c r="A3089" s="23">
        <v>2020</v>
      </c>
      <c r="B3089" s="23" t="s">
        <v>2366</v>
      </c>
      <c r="C3089" s="13" t="s">
        <v>514</v>
      </c>
      <c r="D3089" s="13" t="s">
        <v>3925</v>
      </c>
      <c r="E3089" s="13" t="s">
        <v>204</v>
      </c>
      <c r="F3089" s="24" t="s">
        <v>1487</v>
      </c>
      <c r="G3089" s="13">
        <v>53052</v>
      </c>
      <c r="H3089" s="13" t="s">
        <v>6</v>
      </c>
      <c r="I3089" s="34">
        <v>20</v>
      </c>
      <c r="J3089" s="34">
        <v>18</v>
      </c>
      <c r="K3089" s="34">
        <v>11</v>
      </c>
      <c r="L3089" s="34">
        <v>35</v>
      </c>
      <c r="M3089" s="24">
        <f t="shared" si="96"/>
        <v>0.9</v>
      </c>
      <c r="N3089" s="24">
        <f t="shared" si="97"/>
        <v>0.61111111111111116</v>
      </c>
      <c r="O3089" s="34">
        <v>2</v>
      </c>
    </row>
    <row r="3090" spans="1:15">
      <c r="A3090" s="23">
        <v>2020</v>
      </c>
      <c r="B3090" s="23" t="s">
        <v>2366</v>
      </c>
      <c r="C3090" s="13" t="s">
        <v>514</v>
      </c>
      <c r="D3090" s="13" t="s">
        <v>8102</v>
      </c>
      <c r="E3090" s="13" t="s">
        <v>206</v>
      </c>
      <c r="F3090" s="24" t="s">
        <v>2192</v>
      </c>
      <c r="G3090" s="13">
        <v>106458</v>
      </c>
      <c r="H3090" s="13" t="s">
        <v>6</v>
      </c>
      <c r="I3090" s="34">
        <v>0</v>
      </c>
      <c r="J3090" s="34">
        <v>0</v>
      </c>
      <c r="K3090" s="34">
        <v>0</v>
      </c>
      <c r="L3090" s="34">
        <v>36</v>
      </c>
      <c r="M3090" s="24">
        <f t="shared" si="96"/>
        <v>0</v>
      </c>
      <c r="N3090" s="24">
        <f t="shared" si="97"/>
        <v>0</v>
      </c>
      <c r="O3090" s="34">
        <v>0</v>
      </c>
    </row>
    <row r="3091" spans="1:15">
      <c r="A3091" s="23">
        <v>2020</v>
      </c>
      <c r="B3091" s="23" t="s">
        <v>2367</v>
      </c>
      <c r="C3091" s="13" t="s">
        <v>1886</v>
      </c>
      <c r="D3091" s="13" t="s">
        <v>5</v>
      </c>
      <c r="E3091" s="13" t="s">
        <v>205</v>
      </c>
      <c r="F3091" s="24" t="s">
        <v>7</v>
      </c>
      <c r="G3091" s="13"/>
      <c r="H3091" s="13" t="s">
        <v>6</v>
      </c>
      <c r="I3091" s="34">
        <v>4</v>
      </c>
      <c r="J3091" s="34">
        <v>2</v>
      </c>
      <c r="K3091" s="34">
        <v>1</v>
      </c>
      <c r="L3091" s="34">
        <v>6</v>
      </c>
      <c r="M3091" s="24">
        <f t="shared" si="96"/>
        <v>0.5</v>
      </c>
      <c r="N3091" s="24">
        <f t="shared" si="97"/>
        <v>0.5</v>
      </c>
      <c r="O3091" s="34">
        <v>7</v>
      </c>
    </row>
    <row r="3092" spans="1:15">
      <c r="A3092" s="23">
        <v>2020</v>
      </c>
      <c r="B3092" s="23" t="s">
        <v>2367</v>
      </c>
      <c r="C3092" s="13" t="s">
        <v>1886</v>
      </c>
      <c r="D3092" s="13" t="s">
        <v>5</v>
      </c>
      <c r="E3092" s="13" t="s">
        <v>206</v>
      </c>
      <c r="F3092" s="24" t="s">
        <v>8</v>
      </c>
      <c r="G3092" s="13"/>
      <c r="H3092" s="13" t="s">
        <v>6</v>
      </c>
      <c r="I3092" s="34">
        <v>6</v>
      </c>
      <c r="J3092" s="34">
        <v>3</v>
      </c>
      <c r="K3092" s="34">
        <v>2</v>
      </c>
      <c r="L3092" s="34">
        <v>31</v>
      </c>
      <c r="M3092" s="24">
        <f t="shared" si="96"/>
        <v>0.5</v>
      </c>
      <c r="N3092" s="24">
        <f t="shared" si="97"/>
        <v>0.66666666666666663</v>
      </c>
      <c r="O3092" s="34">
        <v>4</v>
      </c>
    </row>
    <row r="3093" spans="1:15">
      <c r="A3093" s="23">
        <v>2020</v>
      </c>
      <c r="B3093" s="23" t="s">
        <v>2367</v>
      </c>
      <c r="C3093" s="13" t="s">
        <v>1886</v>
      </c>
      <c r="D3093" s="13" t="s">
        <v>5</v>
      </c>
      <c r="E3093" s="13" t="s">
        <v>206</v>
      </c>
      <c r="F3093" s="24" t="s">
        <v>3878</v>
      </c>
      <c r="G3093" s="13"/>
      <c r="H3093" s="13" t="s">
        <v>6</v>
      </c>
      <c r="I3093" s="34">
        <v>5</v>
      </c>
      <c r="J3093" s="34">
        <v>4</v>
      </c>
      <c r="K3093" s="34">
        <v>2</v>
      </c>
      <c r="L3093" s="34">
        <v>2</v>
      </c>
      <c r="M3093" s="24">
        <f t="shared" si="96"/>
        <v>0.8</v>
      </c>
      <c r="N3093" s="24">
        <f t="shared" si="97"/>
        <v>0.5</v>
      </c>
      <c r="O3093" s="34">
        <v>0</v>
      </c>
    </row>
    <row r="3094" spans="1:15">
      <c r="A3094" s="23">
        <v>2020</v>
      </c>
      <c r="B3094" s="23" t="s">
        <v>2367</v>
      </c>
      <c r="C3094" s="13" t="s">
        <v>1886</v>
      </c>
      <c r="D3094" s="13" t="s">
        <v>5</v>
      </c>
      <c r="E3094" s="13" t="s">
        <v>206</v>
      </c>
      <c r="F3094" s="24" t="s">
        <v>9</v>
      </c>
      <c r="G3094" s="13"/>
      <c r="H3094" s="13" t="s">
        <v>6</v>
      </c>
      <c r="I3094" s="34">
        <v>15</v>
      </c>
      <c r="J3094" s="34">
        <v>9</v>
      </c>
      <c r="K3094" s="34">
        <v>5</v>
      </c>
      <c r="L3094" s="34">
        <v>30</v>
      </c>
      <c r="M3094" s="24">
        <f t="shared" si="96"/>
        <v>0.6</v>
      </c>
      <c r="N3094" s="24">
        <f t="shared" si="97"/>
        <v>0.55555555555555558</v>
      </c>
      <c r="O3094" s="34">
        <v>5</v>
      </c>
    </row>
    <row r="3095" spans="1:15">
      <c r="A3095" s="23">
        <v>2020</v>
      </c>
      <c r="B3095" s="23" t="s">
        <v>2367</v>
      </c>
      <c r="C3095" s="13" t="s">
        <v>1886</v>
      </c>
      <c r="D3095" s="13" t="s">
        <v>5</v>
      </c>
      <c r="E3095" s="13" t="s">
        <v>204</v>
      </c>
      <c r="F3095" s="24" t="s">
        <v>559</v>
      </c>
      <c r="G3095" s="13"/>
      <c r="H3095" s="13" t="s">
        <v>6</v>
      </c>
      <c r="I3095" s="34">
        <v>318</v>
      </c>
      <c r="J3095" s="34">
        <v>238</v>
      </c>
      <c r="K3095" s="34">
        <v>87</v>
      </c>
      <c r="L3095" s="34">
        <v>934</v>
      </c>
      <c r="M3095" s="24">
        <f t="shared" si="96"/>
        <v>0.74842767295597479</v>
      </c>
      <c r="N3095" s="24">
        <f t="shared" si="97"/>
        <v>0.36554621848739494</v>
      </c>
      <c r="O3095" s="34">
        <v>68</v>
      </c>
    </row>
    <row r="3096" spans="1:15">
      <c r="A3096" s="23">
        <v>2020</v>
      </c>
      <c r="B3096" s="23" t="s">
        <v>2367</v>
      </c>
      <c r="C3096" s="13" t="s">
        <v>1886</v>
      </c>
      <c r="D3096" s="13" t="s">
        <v>5</v>
      </c>
      <c r="E3096" s="13" t="s">
        <v>204</v>
      </c>
      <c r="F3096" s="24" t="s">
        <v>1462</v>
      </c>
      <c r="G3096" s="13"/>
      <c r="H3096" s="13" t="s">
        <v>6</v>
      </c>
      <c r="I3096" s="34">
        <v>144</v>
      </c>
      <c r="J3096" s="34">
        <v>131</v>
      </c>
      <c r="K3096" s="34">
        <v>64</v>
      </c>
      <c r="L3096" s="34">
        <v>789</v>
      </c>
      <c r="M3096" s="24">
        <f t="shared" si="96"/>
        <v>0.90972222222222221</v>
      </c>
      <c r="N3096" s="24">
        <f t="shared" si="97"/>
        <v>0.48854961832061067</v>
      </c>
      <c r="O3096" s="34">
        <v>79</v>
      </c>
    </row>
    <row r="3097" spans="1:15">
      <c r="A3097" s="23">
        <v>2020</v>
      </c>
      <c r="B3097" s="23" t="s">
        <v>2367</v>
      </c>
      <c r="C3097" s="13" t="s">
        <v>1886</v>
      </c>
      <c r="D3097" s="13" t="s">
        <v>10</v>
      </c>
      <c r="E3097" s="13" t="s">
        <v>206</v>
      </c>
      <c r="F3097" s="24" t="s">
        <v>12</v>
      </c>
      <c r="G3097" s="13"/>
      <c r="H3097" s="13" t="s">
        <v>6</v>
      </c>
      <c r="I3097" s="34">
        <v>14</v>
      </c>
      <c r="J3097" s="34">
        <v>10</v>
      </c>
      <c r="K3097" s="34">
        <v>8</v>
      </c>
      <c r="L3097" s="34">
        <v>22</v>
      </c>
      <c r="M3097" s="24">
        <f t="shared" si="96"/>
        <v>0.7142857142857143</v>
      </c>
      <c r="N3097" s="24">
        <f t="shared" si="97"/>
        <v>0.8</v>
      </c>
      <c r="O3097" s="34">
        <v>12</v>
      </c>
    </row>
    <row r="3098" spans="1:15">
      <c r="A3098" s="23">
        <v>2020</v>
      </c>
      <c r="B3098" s="23" t="s">
        <v>2367</v>
      </c>
      <c r="C3098" s="13" t="s">
        <v>1886</v>
      </c>
      <c r="D3098" s="13" t="s">
        <v>10</v>
      </c>
      <c r="E3098" s="13" t="s">
        <v>206</v>
      </c>
      <c r="F3098" s="24" t="s">
        <v>13</v>
      </c>
      <c r="G3098" s="13"/>
      <c r="H3098" s="13" t="s">
        <v>6</v>
      </c>
      <c r="I3098" s="34">
        <v>11</v>
      </c>
      <c r="J3098" s="34">
        <v>10</v>
      </c>
      <c r="K3098" s="34">
        <v>6</v>
      </c>
      <c r="L3098" s="34">
        <v>34</v>
      </c>
      <c r="M3098" s="24">
        <f t="shared" si="96"/>
        <v>0.90909090909090906</v>
      </c>
      <c r="N3098" s="24">
        <f t="shared" si="97"/>
        <v>0.6</v>
      </c>
      <c r="O3098" s="34">
        <v>5</v>
      </c>
    </row>
    <row r="3099" spans="1:15">
      <c r="A3099" s="23">
        <v>2020</v>
      </c>
      <c r="B3099" s="23" t="s">
        <v>2367</v>
      </c>
      <c r="C3099" s="13" t="s">
        <v>1886</v>
      </c>
      <c r="D3099" s="13" t="s">
        <v>10</v>
      </c>
      <c r="E3099" s="13" t="s">
        <v>204</v>
      </c>
      <c r="F3099" s="24" t="s">
        <v>1454</v>
      </c>
      <c r="G3099" s="13"/>
      <c r="H3099" s="13" t="s">
        <v>6</v>
      </c>
      <c r="I3099" s="34">
        <v>104</v>
      </c>
      <c r="J3099" s="34">
        <v>67</v>
      </c>
      <c r="K3099" s="34">
        <v>36</v>
      </c>
      <c r="L3099" s="34">
        <v>277</v>
      </c>
      <c r="M3099" s="24">
        <f t="shared" si="96"/>
        <v>0.64423076923076927</v>
      </c>
      <c r="N3099" s="24">
        <f t="shared" si="97"/>
        <v>0.53731343283582089</v>
      </c>
      <c r="O3099" s="34">
        <v>26</v>
      </c>
    </row>
    <row r="3100" spans="1:15">
      <c r="A3100" s="23">
        <v>2020</v>
      </c>
      <c r="B3100" s="23" t="s">
        <v>2367</v>
      </c>
      <c r="C3100" s="13" t="s">
        <v>1886</v>
      </c>
      <c r="D3100" s="13" t="s">
        <v>10</v>
      </c>
      <c r="E3100" s="13" t="s">
        <v>204</v>
      </c>
      <c r="F3100" s="24" t="s">
        <v>1455</v>
      </c>
      <c r="G3100" s="13"/>
      <c r="H3100" s="13" t="s">
        <v>6</v>
      </c>
      <c r="I3100" s="34">
        <v>123</v>
      </c>
      <c r="J3100" s="34">
        <v>103</v>
      </c>
      <c r="K3100" s="34">
        <v>64</v>
      </c>
      <c r="L3100" s="34">
        <v>559</v>
      </c>
      <c r="M3100" s="24">
        <f t="shared" si="96"/>
        <v>0.83739837398373984</v>
      </c>
      <c r="N3100" s="24">
        <f t="shared" si="97"/>
        <v>0.62135922330097082</v>
      </c>
      <c r="O3100" s="34">
        <v>35</v>
      </c>
    </row>
    <row r="3101" spans="1:15">
      <c r="A3101" s="23">
        <v>2020</v>
      </c>
      <c r="B3101" s="23" t="s">
        <v>2367</v>
      </c>
      <c r="C3101" s="13" t="s">
        <v>1886</v>
      </c>
      <c r="D3101" s="13" t="s">
        <v>10</v>
      </c>
      <c r="E3101" s="13" t="s">
        <v>204</v>
      </c>
      <c r="F3101" s="24" t="s">
        <v>1467</v>
      </c>
      <c r="G3101" s="13"/>
      <c r="H3101" s="13" t="s">
        <v>6</v>
      </c>
      <c r="I3101" s="34">
        <v>109</v>
      </c>
      <c r="J3101" s="34">
        <v>67</v>
      </c>
      <c r="K3101" s="34">
        <v>46</v>
      </c>
      <c r="L3101" s="34">
        <v>496</v>
      </c>
      <c r="M3101" s="24">
        <f t="shared" si="96"/>
        <v>0.61467889908256879</v>
      </c>
      <c r="N3101" s="24">
        <f t="shared" si="97"/>
        <v>0.68656716417910446</v>
      </c>
      <c r="O3101" s="34">
        <v>32</v>
      </c>
    </row>
    <row r="3102" spans="1:15">
      <c r="A3102" s="23">
        <v>2020</v>
      </c>
      <c r="B3102" s="23" t="s">
        <v>2367</v>
      </c>
      <c r="C3102" s="13" t="s">
        <v>1886</v>
      </c>
      <c r="D3102" s="13" t="s">
        <v>14</v>
      </c>
      <c r="E3102" s="13" t="s">
        <v>207</v>
      </c>
      <c r="F3102" s="24" t="s">
        <v>3889</v>
      </c>
      <c r="G3102" s="13"/>
      <c r="H3102" s="13" t="s">
        <v>6</v>
      </c>
      <c r="I3102" s="34">
        <v>5</v>
      </c>
      <c r="J3102" s="34">
        <v>3</v>
      </c>
      <c r="K3102" s="34">
        <v>1</v>
      </c>
      <c r="L3102" s="34">
        <v>1</v>
      </c>
      <c r="M3102" s="24">
        <f t="shared" si="96"/>
        <v>0.6</v>
      </c>
      <c r="N3102" s="24">
        <f t="shared" si="97"/>
        <v>0.33333333333333331</v>
      </c>
      <c r="O3102" s="34">
        <v>0</v>
      </c>
    </row>
    <row r="3103" spans="1:15">
      <c r="A3103" s="23">
        <v>2020</v>
      </c>
      <c r="B3103" s="23" t="s">
        <v>2367</v>
      </c>
      <c r="C3103" s="13" t="s">
        <v>1886</v>
      </c>
      <c r="D3103" s="13" t="s">
        <v>14</v>
      </c>
      <c r="E3103" s="13" t="s">
        <v>207</v>
      </c>
      <c r="F3103" s="24" t="s">
        <v>22</v>
      </c>
      <c r="G3103" s="13"/>
      <c r="H3103" s="13" t="s">
        <v>6</v>
      </c>
      <c r="I3103" s="34">
        <v>13</v>
      </c>
      <c r="J3103" s="34">
        <v>11</v>
      </c>
      <c r="K3103" s="34">
        <v>8</v>
      </c>
      <c r="L3103" s="34">
        <v>33</v>
      </c>
      <c r="M3103" s="24">
        <f t="shared" si="96"/>
        <v>0.84615384615384615</v>
      </c>
      <c r="N3103" s="24">
        <f t="shared" si="97"/>
        <v>0.72727272727272729</v>
      </c>
      <c r="O3103" s="34">
        <v>4</v>
      </c>
    </row>
    <row r="3104" spans="1:15">
      <c r="A3104" s="23">
        <v>2020</v>
      </c>
      <c r="B3104" s="23" t="s">
        <v>2367</v>
      </c>
      <c r="C3104" s="13" t="s">
        <v>1886</v>
      </c>
      <c r="D3104" s="13" t="s">
        <v>14</v>
      </c>
      <c r="E3104" s="13" t="s">
        <v>205</v>
      </c>
      <c r="F3104" s="24" t="s">
        <v>16</v>
      </c>
      <c r="G3104" s="13"/>
      <c r="H3104" s="13" t="s">
        <v>6</v>
      </c>
      <c r="I3104" s="34">
        <v>0</v>
      </c>
      <c r="J3104" s="34">
        <v>0</v>
      </c>
      <c r="K3104" s="34">
        <v>0</v>
      </c>
      <c r="L3104" s="34">
        <v>0</v>
      </c>
      <c r="M3104" s="24">
        <f t="shared" si="96"/>
        <v>0</v>
      </c>
      <c r="N3104" s="24">
        <f t="shared" si="97"/>
        <v>0</v>
      </c>
      <c r="O3104" s="34">
        <v>3</v>
      </c>
    </row>
    <row r="3105" spans="1:15">
      <c r="A3105" s="23">
        <v>2020</v>
      </c>
      <c r="B3105" s="23" t="s">
        <v>2367</v>
      </c>
      <c r="C3105" s="13" t="s">
        <v>1886</v>
      </c>
      <c r="D3105" s="13" t="s">
        <v>14</v>
      </c>
      <c r="E3105" s="13" t="s">
        <v>205</v>
      </c>
      <c r="F3105" s="24" t="s">
        <v>18</v>
      </c>
      <c r="G3105" s="13"/>
      <c r="H3105" s="13" t="s">
        <v>6</v>
      </c>
      <c r="I3105" s="34">
        <v>5</v>
      </c>
      <c r="J3105" s="34">
        <v>4</v>
      </c>
      <c r="K3105" s="34">
        <v>3</v>
      </c>
      <c r="L3105" s="34">
        <v>12</v>
      </c>
      <c r="M3105" s="24">
        <f t="shared" si="96"/>
        <v>0.8</v>
      </c>
      <c r="N3105" s="24">
        <f t="shared" si="97"/>
        <v>0.75</v>
      </c>
      <c r="O3105" s="34">
        <v>4</v>
      </c>
    </row>
    <row r="3106" spans="1:15">
      <c r="A3106" s="23">
        <v>2020</v>
      </c>
      <c r="B3106" s="23" t="s">
        <v>2367</v>
      </c>
      <c r="C3106" s="13" t="s">
        <v>1886</v>
      </c>
      <c r="D3106" s="13" t="s">
        <v>14</v>
      </c>
      <c r="E3106" s="13" t="s">
        <v>205</v>
      </c>
      <c r="F3106" s="24" t="s">
        <v>19</v>
      </c>
      <c r="G3106" s="13"/>
      <c r="H3106" s="13" t="s">
        <v>6</v>
      </c>
      <c r="I3106" s="34">
        <v>13</v>
      </c>
      <c r="J3106" s="34">
        <v>9</v>
      </c>
      <c r="K3106" s="34">
        <v>5</v>
      </c>
      <c r="L3106" s="34">
        <v>7</v>
      </c>
      <c r="M3106" s="24">
        <f t="shared" si="96"/>
        <v>0.69230769230769229</v>
      </c>
      <c r="N3106" s="24">
        <f t="shared" si="97"/>
        <v>0.55555555555555558</v>
      </c>
      <c r="O3106" s="34">
        <v>8</v>
      </c>
    </row>
    <row r="3107" spans="1:15">
      <c r="A3107" s="23">
        <v>2020</v>
      </c>
      <c r="B3107" s="23" t="s">
        <v>2367</v>
      </c>
      <c r="C3107" s="13" t="s">
        <v>1886</v>
      </c>
      <c r="D3107" s="13" t="s">
        <v>14</v>
      </c>
      <c r="E3107" s="13" t="s">
        <v>206</v>
      </c>
      <c r="F3107" s="24" t="s">
        <v>20</v>
      </c>
      <c r="G3107" s="13"/>
      <c r="H3107" s="13" t="s">
        <v>6</v>
      </c>
      <c r="I3107" s="34">
        <v>17</v>
      </c>
      <c r="J3107" s="34">
        <v>16</v>
      </c>
      <c r="K3107" s="34">
        <v>12</v>
      </c>
      <c r="L3107" s="34">
        <v>49</v>
      </c>
      <c r="M3107" s="24">
        <f t="shared" si="96"/>
        <v>0.94117647058823528</v>
      </c>
      <c r="N3107" s="24">
        <f t="shared" si="97"/>
        <v>0.75</v>
      </c>
      <c r="O3107" s="34">
        <v>9</v>
      </c>
    </row>
    <row r="3108" spans="1:15">
      <c r="A3108" s="23">
        <v>2020</v>
      </c>
      <c r="B3108" s="23" t="s">
        <v>2367</v>
      </c>
      <c r="C3108" s="13" t="s">
        <v>1886</v>
      </c>
      <c r="D3108" s="13" t="s">
        <v>14</v>
      </c>
      <c r="E3108" s="13" t="s">
        <v>206</v>
      </c>
      <c r="F3108" s="24" t="s">
        <v>3893</v>
      </c>
      <c r="G3108" s="13"/>
      <c r="H3108" s="13" t="s">
        <v>6</v>
      </c>
      <c r="I3108" s="34">
        <v>20</v>
      </c>
      <c r="J3108" s="34">
        <v>16</v>
      </c>
      <c r="K3108" s="34">
        <v>9</v>
      </c>
      <c r="L3108" s="34">
        <v>12</v>
      </c>
      <c r="M3108" s="24">
        <f t="shared" si="96"/>
        <v>0.8</v>
      </c>
      <c r="N3108" s="24">
        <f t="shared" si="97"/>
        <v>0.5625</v>
      </c>
      <c r="O3108" s="34">
        <v>0</v>
      </c>
    </row>
    <row r="3109" spans="1:15">
      <c r="A3109" s="23">
        <v>2020</v>
      </c>
      <c r="B3109" s="23" t="s">
        <v>2367</v>
      </c>
      <c r="C3109" s="13" t="s">
        <v>1886</v>
      </c>
      <c r="D3109" s="13" t="s">
        <v>14</v>
      </c>
      <c r="E3109" s="13" t="s">
        <v>206</v>
      </c>
      <c r="F3109" s="24" t="s">
        <v>21</v>
      </c>
      <c r="G3109" s="13"/>
      <c r="H3109" s="13" t="s">
        <v>6</v>
      </c>
      <c r="I3109" s="34">
        <v>20</v>
      </c>
      <c r="J3109" s="34">
        <v>13</v>
      </c>
      <c r="K3109" s="34">
        <v>6</v>
      </c>
      <c r="L3109" s="34">
        <v>21</v>
      </c>
      <c r="M3109" s="24">
        <f t="shared" si="96"/>
        <v>0.65</v>
      </c>
      <c r="N3109" s="24">
        <f t="shared" si="97"/>
        <v>0.46153846153846156</v>
      </c>
      <c r="O3109" s="34">
        <v>5</v>
      </c>
    </row>
    <row r="3110" spans="1:15">
      <c r="A3110" s="23">
        <v>2020</v>
      </c>
      <c r="B3110" s="23" t="s">
        <v>2367</v>
      </c>
      <c r="C3110" s="13" t="s">
        <v>1886</v>
      </c>
      <c r="D3110" s="13" t="s">
        <v>14</v>
      </c>
      <c r="E3110" s="13" t="s">
        <v>206</v>
      </c>
      <c r="F3110" s="24" t="s">
        <v>1916</v>
      </c>
      <c r="G3110" s="13"/>
      <c r="H3110" s="13" t="s">
        <v>6</v>
      </c>
      <c r="I3110" s="34">
        <v>10</v>
      </c>
      <c r="J3110" s="34">
        <v>9</v>
      </c>
      <c r="K3110" s="34">
        <v>3</v>
      </c>
      <c r="L3110" s="34">
        <v>10</v>
      </c>
      <c r="M3110" s="24">
        <f t="shared" si="96"/>
        <v>0.9</v>
      </c>
      <c r="N3110" s="24">
        <f t="shared" si="97"/>
        <v>0.33333333333333331</v>
      </c>
      <c r="O3110" s="34">
        <v>2</v>
      </c>
    </row>
    <row r="3111" spans="1:15">
      <c r="A3111" s="23">
        <v>2020</v>
      </c>
      <c r="B3111" s="23" t="s">
        <v>2367</v>
      </c>
      <c r="C3111" s="13" t="s">
        <v>1886</v>
      </c>
      <c r="D3111" s="13" t="s">
        <v>14</v>
      </c>
      <c r="E3111" s="13" t="s">
        <v>206</v>
      </c>
      <c r="F3111" s="24" t="s">
        <v>2729</v>
      </c>
      <c r="G3111" s="13"/>
      <c r="H3111" s="13" t="s">
        <v>6</v>
      </c>
      <c r="I3111" s="34">
        <v>2</v>
      </c>
      <c r="J3111" s="34">
        <v>2</v>
      </c>
      <c r="K3111" s="34">
        <v>0</v>
      </c>
      <c r="L3111" s="34">
        <v>17</v>
      </c>
      <c r="M3111" s="24">
        <f t="shared" si="96"/>
        <v>1</v>
      </c>
      <c r="N3111" s="24">
        <f t="shared" si="97"/>
        <v>0</v>
      </c>
      <c r="O3111" s="34">
        <v>0</v>
      </c>
    </row>
    <row r="3112" spans="1:15">
      <c r="A3112" s="23">
        <v>2020</v>
      </c>
      <c r="B3112" s="23" t="s">
        <v>2367</v>
      </c>
      <c r="C3112" s="13" t="s">
        <v>1886</v>
      </c>
      <c r="D3112" s="13" t="s">
        <v>14</v>
      </c>
      <c r="E3112" s="13" t="s">
        <v>204</v>
      </c>
      <c r="F3112" s="24" t="s">
        <v>1456</v>
      </c>
      <c r="G3112" s="13"/>
      <c r="H3112" s="13" t="s">
        <v>6</v>
      </c>
      <c r="I3112" s="34">
        <v>55</v>
      </c>
      <c r="J3112" s="34">
        <v>39</v>
      </c>
      <c r="K3112" s="34">
        <v>17</v>
      </c>
      <c r="L3112" s="34">
        <v>147</v>
      </c>
      <c r="M3112" s="24">
        <f t="shared" si="96"/>
        <v>0.70909090909090911</v>
      </c>
      <c r="N3112" s="24">
        <f t="shared" si="97"/>
        <v>0.4358974358974359</v>
      </c>
      <c r="O3112" s="34">
        <v>12</v>
      </c>
    </row>
    <row r="3113" spans="1:15">
      <c r="A3113" s="23">
        <v>2020</v>
      </c>
      <c r="B3113" s="23" t="s">
        <v>2367</v>
      </c>
      <c r="C3113" s="13" t="s">
        <v>1886</v>
      </c>
      <c r="D3113" s="13" t="s">
        <v>14</v>
      </c>
      <c r="E3113" s="13" t="s">
        <v>204</v>
      </c>
      <c r="F3113" s="24" t="s">
        <v>1457</v>
      </c>
      <c r="G3113" s="13"/>
      <c r="H3113" s="13" t="s">
        <v>6</v>
      </c>
      <c r="I3113" s="34">
        <v>49</v>
      </c>
      <c r="J3113" s="34">
        <v>45</v>
      </c>
      <c r="K3113" s="34">
        <v>25</v>
      </c>
      <c r="L3113" s="34">
        <v>250</v>
      </c>
      <c r="M3113" s="24">
        <f t="shared" si="96"/>
        <v>0.91836734693877553</v>
      </c>
      <c r="N3113" s="24">
        <f t="shared" si="97"/>
        <v>0.55555555555555558</v>
      </c>
      <c r="O3113" s="34">
        <v>25</v>
      </c>
    </row>
    <row r="3114" spans="1:15">
      <c r="A3114" s="23">
        <v>2020</v>
      </c>
      <c r="B3114" s="23" t="s">
        <v>2367</v>
      </c>
      <c r="C3114" s="13" t="s">
        <v>1886</v>
      </c>
      <c r="D3114" s="13" t="s">
        <v>14</v>
      </c>
      <c r="E3114" s="13" t="s">
        <v>204</v>
      </c>
      <c r="F3114" s="24" t="s">
        <v>3875</v>
      </c>
      <c r="G3114" s="13"/>
      <c r="H3114" s="13" t="s">
        <v>6</v>
      </c>
      <c r="I3114" s="34">
        <v>22</v>
      </c>
      <c r="J3114" s="34">
        <v>19</v>
      </c>
      <c r="K3114" s="34">
        <v>10</v>
      </c>
      <c r="L3114" s="34">
        <v>11</v>
      </c>
      <c r="M3114" s="24">
        <f t="shared" si="96"/>
        <v>0.86363636363636365</v>
      </c>
      <c r="N3114" s="24">
        <f t="shared" si="97"/>
        <v>0.52631578947368418</v>
      </c>
      <c r="O3114" s="34">
        <v>0</v>
      </c>
    </row>
    <row r="3115" spans="1:15">
      <c r="A3115" s="23">
        <v>2020</v>
      </c>
      <c r="B3115" s="23" t="s">
        <v>2367</v>
      </c>
      <c r="C3115" s="13" t="s">
        <v>1886</v>
      </c>
      <c r="D3115" s="13" t="s">
        <v>14</v>
      </c>
      <c r="E3115" s="13" t="s">
        <v>204</v>
      </c>
      <c r="F3115" s="24" t="s">
        <v>1474</v>
      </c>
      <c r="G3115" s="13"/>
      <c r="H3115" s="13" t="s">
        <v>6</v>
      </c>
      <c r="I3115" s="34">
        <v>35</v>
      </c>
      <c r="J3115" s="34">
        <v>27</v>
      </c>
      <c r="K3115" s="34">
        <v>15</v>
      </c>
      <c r="L3115" s="34">
        <v>101</v>
      </c>
      <c r="M3115" s="24">
        <f t="shared" si="96"/>
        <v>0.77142857142857146</v>
      </c>
      <c r="N3115" s="24">
        <f t="shared" si="97"/>
        <v>0.55555555555555558</v>
      </c>
      <c r="O3115" s="34">
        <v>5</v>
      </c>
    </row>
    <row r="3116" spans="1:15">
      <c r="A3116" s="23">
        <v>2020</v>
      </c>
      <c r="B3116" s="23" t="s">
        <v>2367</v>
      </c>
      <c r="C3116" s="13" t="s">
        <v>1886</v>
      </c>
      <c r="D3116" s="13" t="s">
        <v>14</v>
      </c>
      <c r="E3116" s="13" t="s">
        <v>204</v>
      </c>
      <c r="F3116" s="24" t="s">
        <v>1475</v>
      </c>
      <c r="G3116" s="13"/>
      <c r="H3116" s="13" t="s">
        <v>6</v>
      </c>
      <c r="I3116" s="34">
        <v>55</v>
      </c>
      <c r="J3116" s="34">
        <v>50</v>
      </c>
      <c r="K3116" s="34">
        <v>22</v>
      </c>
      <c r="L3116" s="34">
        <v>218</v>
      </c>
      <c r="M3116" s="24">
        <f t="shared" si="96"/>
        <v>0.90909090909090906</v>
      </c>
      <c r="N3116" s="24">
        <f t="shared" si="97"/>
        <v>0.44</v>
      </c>
      <c r="O3116" s="34">
        <v>26</v>
      </c>
    </row>
    <row r="3117" spans="1:15">
      <c r="A3117" s="23">
        <v>2020</v>
      </c>
      <c r="B3117" s="23" t="s">
        <v>2367</v>
      </c>
      <c r="C3117" s="13" t="s">
        <v>1886</v>
      </c>
      <c r="D3117" s="13" t="s">
        <v>14</v>
      </c>
      <c r="E3117" s="13" t="s">
        <v>204</v>
      </c>
      <c r="F3117" s="24" t="s">
        <v>1476</v>
      </c>
      <c r="G3117" s="13"/>
      <c r="H3117" s="13" t="s">
        <v>6</v>
      </c>
      <c r="I3117" s="34">
        <v>124</v>
      </c>
      <c r="J3117" s="34">
        <v>80</v>
      </c>
      <c r="K3117" s="34">
        <v>39</v>
      </c>
      <c r="L3117" s="34">
        <v>364</v>
      </c>
      <c r="M3117" s="24">
        <f t="shared" si="96"/>
        <v>0.64516129032258063</v>
      </c>
      <c r="N3117" s="24">
        <f t="shared" si="97"/>
        <v>0.48749999999999999</v>
      </c>
      <c r="O3117" s="34">
        <v>30</v>
      </c>
    </row>
    <row r="3118" spans="1:15">
      <c r="A3118" s="23">
        <v>2020</v>
      </c>
      <c r="B3118" s="23" t="s">
        <v>2367</v>
      </c>
      <c r="C3118" s="13" t="s">
        <v>1886</v>
      </c>
      <c r="D3118" s="13" t="s">
        <v>14</v>
      </c>
      <c r="E3118" s="13" t="s">
        <v>204</v>
      </c>
      <c r="F3118" s="24" t="s">
        <v>3871</v>
      </c>
      <c r="G3118" s="13"/>
      <c r="H3118" s="13" t="s">
        <v>6</v>
      </c>
      <c r="I3118" s="34">
        <v>62</v>
      </c>
      <c r="J3118" s="34">
        <v>45</v>
      </c>
      <c r="K3118" s="34">
        <v>27</v>
      </c>
      <c r="L3118" s="34">
        <v>27</v>
      </c>
      <c r="M3118" s="24">
        <f t="shared" si="96"/>
        <v>0.72580645161290325</v>
      </c>
      <c r="N3118" s="24">
        <f t="shared" si="97"/>
        <v>0.6</v>
      </c>
      <c r="O3118" s="34">
        <v>0</v>
      </c>
    </row>
    <row r="3119" spans="1:15">
      <c r="A3119" s="23">
        <v>2020</v>
      </c>
      <c r="B3119" s="23" t="s">
        <v>2367</v>
      </c>
      <c r="C3119" s="13" t="s">
        <v>1886</v>
      </c>
      <c r="D3119" s="13" t="s">
        <v>23</v>
      </c>
      <c r="E3119" s="13" t="s">
        <v>207</v>
      </c>
      <c r="F3119" s="24" t="s">
        <v>3882</v>
      </c>
      <c r="G3119" s="13"/>
      <c r="H3119" s="13" t="s">
        <v>6</v>
      </c>
      <c r="I3119" s="34">
        <v>22</v>
      </c>
      <c r="J3119" s="34">
        <v>8</v>
      </c>
      <c r="K3119" s="34">
        <v>4</v>
      </c>
      <c r="L3119" s="34">
        <v>8</v>
      </c>
      <c r="M3119" s="24">
        <f t="shared" si="96"/>
        <v>0.36363636363636365</v>
      </c>
      <c r="N3119" s="24">
        <f t="shared" si="97"/>
        <v>0.5</v>
      </c>
      <c r="O3119" s="34">
        <v>0</v>
      </c>
    </row>
    <row r="3120" spans="1:15">
      <c r="A3120" s="23">
        <v>2020</v>
      </c>
      <c r="B3120" s="23" t="s">
        <v>2367</v>
      </c>
      <c r="C3120" s="13" t="s">
        <v>1886</v>
      </c>
      <c r="D3120" s="13" t="s">
        <v>2629</v>
      </c>
      <c r="E3120" s="13" t="s">
        <v>205</v>
      </c>
      <c r="F3120" s="24" t="s">
        <v>174</v>
      </c>
      <c r="G3120" s="13"/>
      <c r="H3120" s="13" t="s">
        <v>6</v>
      </c>
      <c r="I3120" s="34">
        <v>3</v>
      </c>
      <c r="J3120" s="34">
        <v>1</v>
      </c>
      <c r="K3120" s="34">
        <v>1</v>
      </c>
      <c r="L3120" s="34">
        <v>14</v>
      </c>
      <c r="M3120" s="24">
        <f t="shared" si="96"/>
        <v>0.33333333333333331</v>
      </c>
      <c r="N3120" s="24">
        <f t="shared" si="97"/>
        <v>1</v>
      </c>
      <c r="O3120" s="34">
        <v>12</v>
      </c>
    </row>
    <row r="3121" spans="1:15">
      <c r="A3121" s="23">
        <v>2020</v>
      </c>
      <c r="B3121" s="23" t="s">
        <v>2367</v>
      </c>
      <c r="C3121" s="13" t="s">
        <v>1886</v>
      </c>
      <c r="D3121" s="13" t="s">
        <v>23</v>
      </c>
      <c r="E3121" s="13" t="s">
        <v>205</v>
      </c>
      <c r="F3121" s="24" t="s">
        <v>983</v>
      </c>
      <c r="G3121" s="13"/>
      <c r="H3121" s="13" t="s">
        <v>6</v>
      </c>
      <c r="I3121" s="34">
        <v>0</v>
      </c>
      <c r="J3121" s="34">
        <v>0</v>
      </c>
      <c r="K3121" s="34">
        <v>0</v>
      </c>
      <c r="L3121" s="34">
        <v>0</v>
      </c>
      <c r="M3121" s="24">
        <f t="shared" si="96"/>
        <v>0</v>
      </c>
      <c r="N3121" s="24">
        <f t="shared" si="97"/>
        <v>0</v>
      </c>
      <c r="O3121" s="34">
        <v>0</v>
      </c>
    </row>
    <row r="3122" spans="1:15">
      <c r="A3122" s="23">
        <v>2020</v>
      </c>
      <c r="B3122" s="23" t="s">
        <v>2367</v>
      </c>
      <c r="C3122" s="13" t="s">
        <v>1886</v>
      </c>
      <c r="D3122" s="13" t="s">
        <v>23</v>
      </c>
      <c r="E3122" s="13" t="s">
        <v>205</v>
      </c>
      <c r="F3122" s="24" t="s">
        <v>24</v>
      </c>
      <c r="G3122" s="13"/>
      <c r="H3122" s="13" t="s">
        <v>6</v>
      </c>
      <c r="I3122" s="34">
        <v>35</v>
      </c>
      <c r="J3122" s="34">
        <v>32</v>
      </c>
      <c r="K3122" s="34">
        <v>24</v>
      </c>
      <c r="L3122" s="34">
        <v>77</v>
      </c>
      <c r="M3122" s="24">
        <f t="shared" si="96"/>
        <v>0.91428571428571426</v>
      </c>
      <c r="N3122" s="24">
        <f t="shared" si="97"/>
        <v>0.75</v>
      </c>
      <c r="O3122" s="34">
        <v>41</v>
      </c>
    </row>
    <row r="3123" spans="1:15">
      <c r="A3123" s="23">
        <v>2020</v>
      </c>
      <c r="B3123" s="23" t="s">
        <v>2367</v>
      </c>
      <c r="C3123" s="13" t="s">
        <v>1886</v>
      </c>
      <c r="D3123" s="13" t="s">
        <v>23</v>
      </c>
      <c r="E3123" s="13" t="s">
        <v>205</v>
      </c>
      <c r="F3123" s="24" t="s">
        <v>25</v>
      </c>
      <c r="G3123" s="13"/>
      <c r="H3123" s="13" t="s">
        <v>6</v>
      </c>
      <c r="I3123" s="34">
        <v>26</v>
      </c>
      <c r="J3123" s="34">
        <v>20</v>
      </c>
      <c r="K3123" s="34">
        <v>9</v>
      </c>
      <c r="L3123" s="34">
        <v>43</v>
      </c>
      <c r="M3123" s="24">
        <f t="shared" si="96"/>
        <v>0.76923076923076927</v>
      </c>
      <c r="N3123" s="24">
        <f t="shared" si="97"/>
        <v>0.45</v>
      </c>
      <c r="O3123" s="34">
        <v>24</v>
      </c>
    </row>
    <row r="3124" spans="1:15">
      <c r="A3124" s="23">
        <v>2020</v>
      </c>
      <c r="B3124" s="23" t="s">
        <v>2367</v>
      </c>
      <c r="C3124" s="13" t="s">
        <v>1886</v>
      </c>
      <c r="D3124" s="13" t="s">
        <v>23</v>
      </c>
      <c r="E3124" s="13" t="s">
        <v>205</v>
      </c>
      <c r="F3124" s="24" t="s">
        <v>26</v>
      </c>
      <c r="G3124" s="13"/>
      <c r="H3124" s="13" t="s">
        <v>6</v>
      </c>
      <c r="I3124" s="34">
        <v>11</v>
      </c>
      <c r="J3124" s="34">
        <v>10</v>
      </c>
      <c r="K3124" s="34">
        <v>6</v>
      </c>
      <c r="L3124" s="34">
        <v>21</v>
      </c>
      <c r="M3124" s="24">
        <f t="shared" si="96"/>
        <v>0.90909090909090906</v>
      </c>
      <c r="N3124" s="24">
        <f t="shared" si="97"/>
        <v>0.6</v>
      </c>
      <c r="O3124" s="34">
        <v>7</v>
      </c>
    </row>
    <row r="3125" spans="1:15">
      <c r="A3125" s="23">
        <v>2020</v>
      </c>
      <c r="B3125" s="23" t="s">
        <v>2367</v>
      </c>
      <c r="C3125" s="13" t="s">
        <v>1886</v>
      </c>
      <c r="D3125" s="13" t="s">
        <v>23</v>
      </c>
      <c r="E3125" s="13" t="s">
        <v>205</v>
      </c>
      <c r="F3125" s="24" t="s">
        <v>1922</v>
      </c>
      <c r="G3125" s="13"/>
      <c r="H3125" s="13" t="s">
        <v>6</v>
      </c>
      <c r="I3125" s="34">
        <v>20</v>
      </c>
      <c r="J3125" s="34">
        <v>16</v>
      </c>
      <c r="K3125" s="34">
        <v>9</v>
      </c>
      <c r="L3125" s="34">
        <v>25</v>
      </c>
      <c r="M3125" s="24">
        <f t="shared" si="96"/>
        <v>0.8</v>
      </c>
      <c r="N3125" s="24">
        <f t="shared" si="97"/>
        <v>0.5625</v>
      </c>
      <c r="O3125" s="34">
        <v>11</v>
      </c>
    </row>
    <row r="3126" spans="1:15">
      <c r="A3126" s="23">
        <v>2020</v>
      </c>
      <c r="B3126" s="23" t="s">
        <v>2367</v>
      </c>
      <c r="C3126" s="13" t="s">
        <v>1886</v>
      </c>
      <c r="D3126" s="13" t="s">
        <v>23</v>
      </c>
      <c r="E3126" s="13" t="s">
        <v>205</v>
      </c>
      <c r="F3126" s="24" t="s">
        <v>28</v>
      </c>
      <c r="G3126" s="13"/>
      <c r="H3126" s="13" t="s">
        <v>6</v>
      </c>
      <c r="I3126" s="34">
        <v>10</v>
      </c>
      <c r="J3126" s="34">
        <v>8</v>
      </c>
      <c r="K3126" s="34">
        <v>7</v>
      </c>
      <c r="L3126" s="34">
        <v>17</v>
      </c>
      <c r="M3126" s="24">
        <f t="shared" si="96"/>
        <v>0.8</v>
      </c>
      <c r="N3126" s="24">
        <f t="shared" si="97"/>
        <v>0.875</v>
      </c>
      <c r="O3126" s="34">
        <v>13</v>
      </c>
    </row>
    <row r="3127" spans="1:15">
      <c r="A3127" s="23">
        <v>2020</v>
      </c>
      <c r="B3127" s="23" t="s">
        <v>2367</v>
      </c>
      <c r="C3127" s="13" t="s">
        <v>1886</v>
      </c>
      <c r="D3127" s="13" t="s">
        <v>23</v>
      </c>
      <c r="E3127" s="13" t="s">
        <v>205</v>
      </c>
      <c r="F3127" s="24" t="s">
        <v>29</v>
      </c>
      <c r="G3127" s="13"/>
      <c r="H3127" s="13" t="s">
        <v>6</v>
      </c>
      <c r="I3127" s="34">
        <v>0</v>
      </c>
      <c r="J3127" s="34">
        <v>0</v>
      </c>
      <c r="K3127" s="34">
        <v>0</v>
      </c>
      <c r="L3127" s="34">
        <v>0</v>
      </c>
      <c r="M3127" s="24">
        <f t="shared" si="96"/>
        <v>0</v>
      </c>
      <c r="N3127" s="24">
        <f t="shared" si="97"/>
        <v>0</v>
      </c>
      <c r="O3127" s="34">
        <v>0</v>
      </c>
    </row>
    <row r="3128" spans="1:15">
      <c r="A3128" s="23">
        <v>2020</v>
      </c>
      <c r="B3128" s="23" t="s">
        <v>2367</v>
      </c>
      <c r="C3128" s="13" t="s">
        <v>1886</v>
      </c>
      <c r="D3128" s="13" t="s">
        <v>23</v>
      </c>
      <c r="E3128" s="13" t="s">
        <v>205</v>
      </c>
      <c r="F3128" s="24" t="s">
        <v>30</v>
      </c>
      <c r="G3128" s="13"/>
      <c r="H3128" s="13" t="s">
        <v>6</v>
      </c>
      <c r="I3128" s="34">
        <v>27</v>
      </c>
      <c r="J3128" s="34">
        <v>25</v>
      </c>
      <c r="K3128" s="34">
        <v>14</v>
      </c>
      <c r="L3128" s="34">
        <v>34</v>
      </c>
      <c r="M3128" s="24">
        <f t="shared" si="96"/>
        <v>0.92592592592592593</v>
      </c>
      <c r="N3128" s="24">
        <f t="shared" si="97"/>
        <v>0.56000000000000005</v>
      </c>
      <c r="O3128" s="34">
        <v>26</v>
      </c>
    </row>
    <row r="3129" spans="1:15">
      <c r="A3129" s="23">
        <v>2020</v>
      </c>
      <c r="B3129" s="23" t="s">
        <v>2367</v>
      </c>
      <c r="C3129" s="13" t="s">
        <v>1886</v>
      </c>
      <c r="D3129" s="13" t="s">
        <v>23</v>
      </c>
      <c r="E3129" s="13" t="s">
        <v>205</v>
      </c>
      <c r="F3129" s="24" t="s">
        <v>3920</v>
      </c>
      <c r="G3129" s="13"/>
      <c r="H3129" s="13" t="s">
        <v>6</v>
      </c>
      <c r="I3129" s="34">
        <v>37</v>
      </c>
      <c r="J3129" s="34">
        <v>30</v>
      </c>
      <c r="K3129" s="34">
        <v>20</v>
      </c>
      <c r="L3129" s="34">
        <v>84</v>
      </c>
      <c r="M3129" s="24">
        <f t="shared" si="96"/>
        <v>0.81081081081081086</v>
      </c>
      <c r="N3129" s="24">
        <f t="shared" si="97"/>
        <v>0.66666666666666663</v>
      </c>
      <c r="O3129" s="34">
        <v>41</v>
      </c>
    </row>
    <row r="3130" spans="1:15">
      <c r="A3130" s="23">
        <v>2020</v>
      </c>
      <c r="B3130" s="23" t="s">
        <v>2367</v>
      </c>
      <c r="C3130" s="13" t="s">
        <v>1886</v>
      </c>
      <c r="D3130" s="13" t="s">
        <v>23</v>
      </c>
      <c r="E3130" s="13" t="s">
        <v>205</v>
      </c>
      <c r="F3130" s="24" t="s">
        <v>31</v>
      </c>
      <c r="G3130" s="13"/>
      <c r="H3130" s="13" t="s">
        <v>6</v>
      </c>
      <c r="I3130" s="34">
        <v>46</v>
      </c>
      <c r="J3130" s="34">
        <v>41</v>
      </c>
      <c r="K3130" s="34">
        <v>24</v>
      </c>
      <c r="L3130" s="34">
        <v>58</v>
      </c>
      <c r="M3130" s="24">
        <f t="shared" si="96"/>
        <v>0.89130434782608692</v>
      </c>
      <c r="N3130" s="24">
        <f t="shared" si="97"/>
        <v>0.58536585365853655</v>
      </c>
      <c r="O3130" s="34">
        <v>31</v>
      </c>
    </row>
    <row r="3131" spans="1:15">
      <c r="A3131" s="23">
        <v>2020</v>
      </c>
      <c r="B3131" s="23" t="s">
        <v>2367</v>
      </c>
      <c r="C3131" s="13" t="s">
        <v>1886</v>
      </c>
      <c r="D3131" s="13" t="s">
        <v>23</v>
      </c>
      <c r="E3131" s="13" t="s">
        <v>205</v>
      </c>
      <c r="F3131" s="24" t="s">
        <v>32</v>
      </c>
      <c r="G3131" s="13"/>
      <c r="H3131" s="13" t="s">
        <v>6</v>
      </c>
      <c r="I3131" s="34">
        <v>7</v>
      </c>
      <c r="J3131" s="34">
        <v>5</v>
      </c>
      <c r="K3131" s="34">
        <v>4</v>
      </c>
      <c r="L3131" s="34">
        <v>11</v>
      </c>
      <c r="M3131" s="24">
        <f t="shared" si="96"/>
        <v>0.7142857142857143</v>
      </c>
      <c r="N3131" s="24">
        <f t="shared" si="97"/>
        <v>0.8</v>
      </c>
      <c r="O3131" s="34">
        <v>7</v>
      </c>
    </row>
    <row r="3132" spans="1:15">
      <c r="A3132" s="23">
        <v>2020</v>
      </c>
      <c r="B3132" s="23" t="s">
        <v>2367</v>
      </c>
      <c r="C3132" s="13" t="s">
        <v>1886</v>
      </c>
      <c r="D3132" s="13" t="s">
        <v>23</v>
      </c>
      <c r="E3132" s="13" t="s">
        <v>205</v>
      </c>
      <c r="F3132" s="24" t="s">
        <v>33</v>
      </c>
      <c r="G3132" s="13"/>
      <c r="H3132" s="13" t="s">
        <v>6</v>
      </c>
      <c r="I3132" s="34">
        <v>17</v>
      </c>
      <c r="J3132" s="34">
        <v>17</v>
      </c>
      <c r="K3132" s="34">
        <v>5</v>
      </c>
      <c r="L3132" s="34">
        <v>10</v>
      </c>
      <c r="M3132" s="24">
        <f t="shared" si="96"/>
        <v>1</v>
      </c>
      <c r="N3132" s="24">
        <f t="shared" si="97"/>
        <v>0.29411764705882354</v>
      </c>
      <c r="O3132" s="34">
        <v>11</v>
      </c>
    </row>
    <row r="3133" spans="1:15">
      <c r="A3133" s="23">
        <v>2020</v>
      </c>
      <c r="B3133" s="23" t="s">
        <v>2367</v>
      </c>
      <c r="C3133" s="13" t="s">
        <v>1886</v>
      </c>
      <c r="D3133" s="13" t="s">
        <v>23</v>
      </c>
      <c r="E3133" s="13" t="s">
        <v>205</v>
      </c>
      <c r="F3133" s="24" t="s">
        <v>34</v>
      </c>
      <c r="G3133" s="13"/>
      <c r="H3133" s="13" t="s">
        <v>6</v>
      </c>
      <c r="I3133" s="34">
        <v>0</v>
      </c>
      <c r="J3133" s="34">
        <v>0</v>
      </c>
      <c r="K3133" s="34">
        <v>0</v>
      </c>
      <c r="L3133" s="34">
        <v>0</v>
      </c>
      <c r="M3133" s="24">
        <f t="shared" si="96"/>
        <v>0</v>
      </c>
      <c r="N3133" s="24">
        <f t="shared" si="97"/>
        <v>0</v>
      </c>
      <c r="O3133" s="34">
        <v>0</v>
      </c>
    </row>
    <row r="3134" spans="1:15">
      <c r="A3134" s="23">
        <v>2020</v>
      </c>
      <c r="B3134" s="23" t="s">
        <v>2367</v>
      </c>
      <c r="C3134" s="13" t="s">
        <v>1886</v>
      </c>
      <c r="D3134" s="13" t="s">
        <v>23</v>
      </c>
      <c r="E3134" s="13" t="s">
        <v>205</v>
      </c>
      <c r="F3134" s="24" t="s">
        <v>3921</v>
      </c>
      <c r="G3134" s="13"/>
      <c r="H3134" s="13" t="s">
        <v>6</v>
      </c>
      <c r="I3134" s="34">
        <v>55</v>
      </c>
      <c r="J3134" s="34">
        <v>48</v>
      </c>
      <c r="K3134" s="34">
        <v>30</v>
      </c>
      <c r="L3134" s="34">
        <v>60</v>
      </c>
      <c r="M3134" s="24">
        <f t="shared" si="96"/>
        <v>0.87272727272727268</v>
      </c>
      <c r="N3134" s="24">
        <f t="shared" si="97"/>
        <v>0.625</v>
      </c>
      <c r="O3134" s="34">
        <v>37</v>
      </c>
    </row>
    <row r="3135" spans="1:15">
      <c r="A3135" s="23">
        <v>2020</v>
      </c>
      <c r="B3135" s="23" t="s">
        <v>2367</v>
      </c>
      <c r="C3135" s="13" t="s">
        <v>1886</v>
      </c>
      <c r="D3135" s="13" t="s">
        <v>23</v>
      </c>
      <c r="E3135" s="13" t="s">
        <v>205</v>
      </c>
      <c r="F3135" s="24" t="s">
        <v>35</v>
      </c>
      <c r="G3135" s="13"/>
      <c r="H3135" s="13" t="s">
        <v>6</v>
      </c>
      <c r="I3135" s="34">
        <v>8</v>
      </c>
      <c r="J3135" s="34">
        <v>8</v>
      </c>
      <c r="K3135" s="34">
        <v>4</v>
      </c>
      <c r="L3135" s="34">
        <v>13</v>
      </c>
      <c r="M3135" s="24">
        <f t="shared" si="96"/>
        <v>1</v>
      </c>
      <c r="N3135" s="24">
        <f t="shared" si="97"/>
        <v>0.5</v>
      </c>
      <c r="O3135" s="34">
        <v>6</v>
      </c>
    </row>
    <row r="3136" spans="1:15">
      <c r="A3136" s="23">
        <v>2020</v>
      </c>
      <c r="B3136" s="23" t="s">
        <v>2367</v>
      </c>
      <c r="C3136" s="13" t="s">
        <v>1886</v>
      </c>
      <c r="D3136" s="13" t="s">
        <v>23</v>
      </c>
      <c r="E3136" s="13" t="s">
        <v>206</v>
      </c>
      <c r="F3136" s="24" t="s">
        <v>36</v>
      </c>
      <c r="G3136" s="13"/>
      <c r="H3136" s="13" t="s">
        <v>6</v>
      </c>
      <c r="I3136" s="34">
        <v>21</v>
      </c>
      <c r="J3136" s="34">
        <v>20</v>
      </c>
      <c r="K3136" s="34">
        <v>17</v>
      </c>
      <c r="L3136" s="34">
        <v>72</v>
      </c>
      <c r="M3136" s="24">
        <f t="shared" si="96"/>
        <v>0.95238095238095233</v>
      </c>
      <c r="N3136" s="24">
        <f t="shared" si="97"/>
        <v>0.85</v>
      </c>
      <c r="O3136" s="34">
        <v>31</v>
      </c>
    </row>
    <row r="3137" spans="1:15">
      <c r="A3137" s="23">
        <v>2020</v>
      </c>
      <c r="B3137" s="23" t="s">
        <v>2367</v>
      </c>
      <c r="C3137" s="13" t="s">
        <v>1886</v>
      </c>
      <c r="D3137" s="13" t="s">
        <v>23</v>
      </c>
      <c r="E3137" s="13" t="s">
        <v>206</v>
      </c>
      <c r="F3137" s="24" t="s">
        <v>3173</v>
      </c>
      <c r="G3137" s="13"/>
      <c r="H3137" s="13" t="s">
        <v>6</v>
      </c>
      <c r="I3137" s="34">
        <v>0</v>
      </c>
      <c r="J3137" s="34">
        <v>0</v>
      </c>
      <c r="K3137" s="34">
        <v>0</v>
      </c>
      <c r="L3137" s="34">
        <v>5</v>
      </c>
      <c r="M3137" s="24">
        <f t="shared" si="96"/>
        <v>0</v>
      </c>
      <c r="N3137" s="24">
        <f t="shared" si="97"/>
        <v>0</v>
      </c>
      <c r="O3137" s="34">
        <v>0</v>
      </c>
    </row>
    <row r="3138" spans="1:15">
      <c r="A3138" s="23">
        <v>2020</v>
      </c>
      <c r="B3138" s="23" t="s">
        <v>2367</v>
      </c>
      <c r="C3138" s="13" t="s">
        <v>1886</v>
      </c>
      <c r="D3138" s="13" t="s">
        <v>23</v>
      </c>
      <c r="E3138" s="13" t="s">
        <v>206</v>
      </c>
      <c r="F3138" s="24" t="s">
        <v>37</v>
      </c>
      <c r="G3138" s="13"/>
      <c r="H3138" s="13" t="s">
        <v>6</v>
      </c>
      <c r="I3138" s="34">
        <v>0</v>
      </c>
      <c r="J3138" s="34">
        <v>0</v>
      </c>
      <c r="K3138" s="34">
        <v>0</v>
      </c>
      <c r="L3138" s="34">
        <v>37</v>
      </c>
      <c r="M3138" s="24">
        <f t="shared" ref="M3138:M3201" si="98">+IFERROR(J3138/I3138,0)</f>
        <v>0</v>
      </c>
      <c r="N3138" s="24">
        <f t="shared" ref="N3138:N3201" si="99">+IFERROR(K3138/J3138,0)</f>
        <v>0</v>
      </c>
      <c r="O3138" s="34">
        <v>12</v>
      </c>
    </row>
    <row r="3139" spans="1:15">
      <c r="A3139" s="23">
        <v>2020</v>
      </c>
      <c r="B3139" s="23" t="s">
        <v>2367</v>
      </c>
      <c r="C3139" s="13" t="s">
        <v>1886</v>
      </c>
      <c r="D3139" s="13" t="s">
        <v>23</v>
      </c>
      <c r="E3139" s="13" t="s">
        <v>206</v>
      </c>
      <c r="F3139" s="24" t="s">
        <v>5244</v>
      </c>
      <c r="G3139" s="13"/>
      <c r="H3139" s="13" t="s">
        <v>6</v>
      </c>
      <c r="I3139" s="34">
        <v>23</v>
      </c>
      <c r="J3139" s="34">
        <v>20</v>
      </c>
      <c r="K3139" s="34">
        <v>8</v>
      </c>
      <c r="L3139" s="34">
        <v>11</v>
      </c>
      <c r="M3139" s="24">
        <f t="shared" si="98"/>
        <v>0.86956521739130432</v>
      </c>
      <c r="N3139" s="24">
        <f t="shared" si="99"/>
        <v>0.4</v>
      </c>
      <c r="O3139" s="34">
        <v>0</v>
      </c>
    </row>
    <row r="3140" spans="1:15">
      <c r="A3140" s="23">
        <v>2020</v>
      </c>
      <c r="B3140" s="23" t="s">
        <v>2367</v>
      </c>
      <c r="C3140" s="13" t="s">
        <v>1886</v>
      </c>
      <c r="D3140" s="13" t="s">
        <v>23</v>
      </c>
      <c r="E3140" s="13" t="s">
        <v>206</v>
      </c>
      <c r="F3140" s="24" t="s">
        <v>38</v>
      </c>
      <c r="G3140" s="13"/>
      <c r="H3140" s="13" t="s">
        <v>6</v>
      </c>
      <c r="I3140" s="34">
        <v>70</v>
      </c>
      <c r="J3140" s="34">
        <v>26</v>
      </c>
      <c r="K3140" s="34">
        <v>20</v>
      </c>
      <c r="L3140" s="34">
        <v>83</v>
      </c>
      <c r="M3140" s="24">
        <f t="shared" si="98"/>
        <v>0.37142857142857144</v>
      </c>
      <c r="N3140" s="24">
        <f t="shared" si="99"/>
        <v>0.76923076923076927</v>
      </c>
      <c r="O3140" s="34">
        <v>30</v>
      </c>
    </row>
    <row r="3141" spans="1:15">
      <c r="A3141" s="23">
        <v>2020</v>
      </c>
      <c r="B3141" s="23" t="s">
        <v>2367</v>
      </c>
      <c r="C3141" s="13" t="s">
        <v>1886</v>
      </c>
      <c r="D3141" s="13" t="s">
        <v>23</v>
      </c>
      <c r="E3141" s="13" t="s">
        <v>206</v>
      </c>
      <c r="F3141" s="24" t="s">
        <v>5705</v>
      </c>
      <c r="G3141" s="13"/>
      <c r="H3141" s="13" t="s">
        <v>6</v>
      </c>
      <c r="I3141" s="34">
        <v>0</v>
      </c>
      <c r="J3141" s="34">
        <v>0</v>
      </c>
      <c r="K3141" s="34">
        <v>0</v>
      </c>
      <c r="L3141" s="34">
        <v>3</v>
      </c>
      <c r="M3141" s="24">
        <f t="shared" si="98"/>
        <v>0</v>
      </c>
      <c r="N3141" s="24">
        <f t="shared" si="99"/>
        <v>0</v>
      </c>
      <c r="O3141" s="34">
        <v>0</v>
      </c>
    </row>
    <row r="3142" spans="1:15">
      <c r="A3142" s="23">
        <v>2020</v>
      </c>
      <c r="B3142" s="23" t="s">
        <v>2367</v>
      </c>
      <c r="C3142" s="13" t="s">
        <v>1886</v>
      </c>
      <c r="D3142" s="13" t="s">
        <v>23</v>
      </c>
      <c r="E3142" s="13" t="s">
        <v>206</v>
      </c>
      <c r="F3142" s="24" t="s">
        <v>39</v>
      </c>
      <c r="G3142" s="13"/>
      <c r="H3142" s="13" t="s">
        <v>6</v>
      </c>
      <c r="I3142" s="34">
        <v>0</v>
      </c>
      <c r="J3142" s="34">
        <v>0</v>
      </c>
      <c r="K3142" s="34">
        <v>0</v>
      </c>
      <c r="L3142" s="34">
        <v>39</v>
      </c>
      <c r="M3142" s="24">
        <f t="shared" si="98"/>
        <v>0</v>
      </c>
      <c r="N3142" s="24">
        <f t="shared" si="99"/>
        <v>0</v>
      </c>
      <c r="O3142" s="34">
        <v>2</v>
      </c>
    </row>
    <row r="3143" spans="1:15">
      <c r="A3143" s="23">
        <v>2020</v>
      </c>
      <c r="B3143" s="23" t="s">
        <v>2367</v>
      </c>
      <c r="C3143" s="13" t="s">
        <v>1886</v>
      </c>
      <c r="D3143" s="13" t="s">
        <v>23</v>
      </c>
      <c r="E3143" s="13" t="s">
        <v>206</v>
      </c>
      <c r="F3143" s="24" t="s">
        <v>3885</v>
      </c>
      <c r="G3143" s="13"/>
      <c r="H3143" s="13" t="s">
        <v>6</v>
      </c>
      <c r="I3143" s="34">
        <v>18</v>
      </c>
      <c r="J3143" s="34">
        <v>13</v>
      </c>
      <c r="K3143" s="34">
        <v>8</v>
      </c>
      <c r="L3143" s="34">
        <v>10</v>
      </c>
      <c r="M3143" s="24">
        <f t="shared" si="98"/>
        <v>0.72222222222222221</v>
      </c>
      <c r="N3143" s="24">
        <f t="shared" si="99"/>
        <v>0.61538461538461542</v>
      </c>
      <c r="O3143" s="34">
        <v>0</v>
      </c>
    </row>
    <row r="3144" spans="1:15">
      <c r="A3144" s="23">
        <v>2020</v>
      </c>
      <c r="B3144" s="23" t="s">
        <v>2367</v>
      </c>
      <c r="C3144" s="13" t="s">
        <v>1886</v>
      </c>
      <c r="D3144" s="13" t="s">
        <v>23</v>
      </c>
      <c r="E3144" s="13" t="s">
        <v>206</v>
      </c>
      <c r="F3144" s="24" t="s">
        <v>1875</v>
      </c>
      <c r="G3144" s="13"/>
      <c r="H3144" s="13" t="s">
        <v>6</v>
      </c>
      <c r="I3144" s="34">
        <v>0</v>
      </c>
      <c r="J3144" s="34">
        <v>0</v>
      </c>
      <c r="K3144" s="34">
        <v>0</v>
      </c>
      <c r="L3144" s="34">
        <v>6</v>
      </c>
      <c r="M3144" s="24">
        <f t="shared" si="98"/>
        <v>0</v>
      </c>
      <c r="N3144" s="24">
        <f t="shared" si="99"/>
        <v>0</v>
      </c>
      <c r="O3144" s="34">
        <v>4</v>
      </c>
    </row>
    <row r="3145" spans="1:15">
      <c r="A3145" s="23">
        <v>2020</v>
      </c>
      <c r="B3145" s="23" t="s">
        <v>2367</v>
      </c>
      <c r="C3145" s="13" t="s">
        <v>1886</v>
      </c>
      <c r="D3145" s="13" t="s">
        <v>23</v>
      </c>
      <c r="E3145" s="13" t="s">
        <v>204</v>
      </c>
      <c r="F3145" s="24" t="s">
        <v>1453</v>
      </c>
      <c r="G3145" s="13"/>
      <c r="H3145" s="13" t="s">
        <v>6</v>
      </c>
      <c r="I3145" s="34">
        <v>454</v>
      </c>
      <c r="J3145" s="34">
        <v>400</v>
      </c>
      <c r="K3145" s="34">
        <v>138</v>
      </c>
      <c r="L3145" s="34">
        <v>1524</v>
      </c>
      <c r="M3145" s="24">
        <f t="shared" si="98"/>
        <v>0.88105726872246692</v>
      </c>
      <c r="N3145" s="24">
        <f t="shared" si="99"/>
        <v>0.34499999999999997</v>
      </c>
      <c r="O3145" s="34">
        <v>131</v>
      </c>
    </row>
    <row r="3146" spans="1:15">
      <c r="A3146" s="23">
        <v>2020</v>
      </c>
      <c r="B3146" s="23" t="s">
        <v>2367</v>
      </c>
      <c r="C3146" s="13" t="s">
        <v>1886</v>
      </c>
      <c r="D3146" s="13" t="s">
        <v>23</v>
      </c>
      <c r="E3146" s="13" t="s">
        <v>204</v>
      </c>
      <c r="F3146" s="24" t="s">
        <v>1460</v>
      </c>
      <c r="G3146" s="13"/>
      <c r="H3146" s="13" t="s">
        <v>6</v>
      </c>
      <c r="I3146" s="34">
        <v>47</v>
      </c>
      <c r="J3146" s="34">
        <v>44</v>
      </c>
      <c r="K3146" s="34">
        <v>25</v>
      </c>
      <c r="L3146" s="34">
        <v>441</v>
      </c>
      <c r="M3146" s="24">
        <f t="shared" si="98"/>
        <v>0.93617021276595747</v>
      </c>
      <c r="N3146" s="24">
        <f t="shared" si="99"/>
        <v>0.56818181818181823</v>
      </c>
      <c r="O3146" s="34">
        <v>49</v>
      </c>
    </row>
    <row r="3147" spans="1:15">
      <c r="A3147" s="23">
        <v>2020</v>
      </c>
      <c r="B3147" s="23" t="s">
        <v>2367</v>
      </c>
      <c r="C3147" s="13" t="s">
        <v>1886</v>
      </c>
      <c r="D3147" s="13" t="s">
        <v>23</v>
      </c>
      <c r="E3147" s="13" t="s">
        <v>204</v>
      </c>
      <c r="F3147" s="24" t="s">
        <v>1464</v>
      </c>
      <c r="G3147" s="13"/>
      <c r="H3147" s="13" t="s">
        <v>6</v>
      </c>
      <c r="I3147" s="34">
        <v>164</v>
      </c>
      <c r="J3147" s="34">
        <v>139</v>
      </c>
      <c r="K3147" s="34">
        <v>54</v>
      </c>
      <c r="L3147" s="34">
        <v>564</v>
      </c>
      <c r="M3147" s="24">
        <f t="shared" si="98"/>
        <v>0.84756097560975607</v>
      </c>
      <c r="N3147" s="24">
        <f t="shared" si="99"/>
        <v>0.38848920863309355</v>
      </c>
      <c r="O3147" s="34">
        <v>71</v>
      </c>
    </row>
    <row r="3148" spans="1:15">
      <c r="A3148" s="23">
        <v>2020</v>
      </c>
      <c r="B3148" s="23" t="s">
        <v>2367</v>
      </c>
      <c r="C3148" s="13" t="s">
        <v>1886</v>
      </c>
      <c r="D3148" s="13" t="s">
        <v>23</v>
      </c>
      <c r="E3148" s="13" t="s">
        <v>204</v>
      </c>
      <c r="F3148" s="24" t="s">
        <v>3873</v>
      </c>
      <c r="G3148" s="13"/>
      <c r="H3148" s="13" t="s">
        <v>6</v>
      </c>
      <c r="I3148" s="34">
        <v>31</v>
      </c>
      <c r="J3148" s="34">
        <v>27</v>
      </c>
      <c r="K3148" s="34">
        <v>15</v>
      </c>
      <c r="L3148" s="34">
        <v>15</v>
      </c>
      <c r="M3148" s="24">
        <f t="shared" si="98"/>
        <v>0.87096774193548387</v>
      </c>
      <c r="N3148" s="24">
        <f t="shared" si="99"/>
        <v>0.55555555555555558</v>
      </c>
      <c r="O3148" s="34">
        <v>0</v>
      </c>
    </row>
    <row r="3149" spans="1:15">
      <c r="A3149" s="23">
        <v>2020</v>
      </c>
      <c r="B3149" s="23" t="s">
        <v>2367</v>
      </c>
      <c r="C3149" s="13" t="s">
        <v>1886</v>
      </c>
      <c r="D3149" s="13" t="s">
        <v>41</v>
      </c>
      <c r="E3149" s="13" t="s">
        <v>207</v>
      </c>
      <c r="F3149" s="24" t="s">
        <v>59</v>
      </c>
      <c r="G3149" s="13"/>
      <c r="H3149" s="13" t="s">
        <v>6</v>
      </c>
      <c r="I3149" s="34">
        <v>15</v>
      </c>
      <c r="J3149" s="34">
        <v>9</v>
      </c>
      <c r="K3149" s="34">
        <v>1</v>
      </c>
      <c r="L3149" s="34">
        <v>14</v>
      </c>
      <c r="M3149" s="24">
        <f t="shared" si="98"/>
        <v>0.6</v>
      </c>
      <c r="N3149" s="24">
        <f t="shared" si="99"/>
        <v>0.1111111111111111</v>
      </c>
      <c r="O3149" s="34">
        <v>1</v>
      </c>
    </row>
    <row r="3150" spans="1:15">
      <c r="A3150" s="23">
        <v>2020</v>
      </c>
      <c r="B3150" s="23" t="s">
        <v>2367</v>
      </c>
      <c r="C3150" s="13" t="s">
        <v>1886</v>
      </c>
      <c r="D3150" s="13" t="s">
        <v>41</v>
      </c>
      <c r="E3150" s="13" t="s">
        <v>205</v>
      </c>
      <c r="F3150" s="24" t="s">
        <v>42</v>
      </c>
      <c r="G3150" s="13"/>
      <c r="H3150" s="13" t="s">
        <v>6</v>
      </c>
      <c r="I3150" s="34">
        <v>39</v>
      </c>
      <c r="J3150" s="34">
        <v>32</v>
      </c>
      <c r="K3150" s="34">
        <v>26</v>
      </c>
      <c r="L3150" s="34">
        <v>65</v>
      </c>
      <c r="M3150" s="24">
        <f t="shared" si="98"/>
        <v>0.82051282051282048</v>
      </c>
      <c r="N3150" s="24">
        <f t="shared" si="99"/>
        <v>0.8125</v>
      </c>
      <c r="O3150" s="34">
        <v>34</v>
      </c>
    </row>
    <row r="3151" spans="1:15">
      <c r="A3151" s="23">
        <v>2020</v>
      </c>
      <c r="B3151" s="23" t="s">
        <v>2367</v>
      </c>
      <c r="C3151" s="13" t="s">
        <v>1886</v>
      </c>
      <c r="D3151" s="13" t="s">
        <v>41</v>
      </c>
      <c r="E3151" s="13" t="s">
        <v>205</v>
      </c>
      <c r="F3151" s="24" t="s">
        <v>43</v>
      </c>
      <c r="G3151" s="13"/>
      <c r="H3151" s="13" t="s">
        <v>6</v>
      </c>
      <c r="I3151" s="34">
        <v>60</v>
      </c>
      <c r="J3151" s="34">
        <v>54</v>
      </c>
      <c r="K3151" s="34">
        <v>39</v>
      </c>
      <c r="L3151" s="34">
        <v>84</v>
      </c>
      <c r="M3151" s="24">
        <f t="shared" si="98"/>
        <v>0.9</v>
      </c>
      <c r="N3151" s="24">
        <f t="shared" si="99"/>
        <v>0.72222222222222221</v>
      </c>
      <c r="O3151" s="34">
        <v>29</v>
      </c>
    </row>
    <row r="3152" spans="1:15">
      <c r="A3152" s="23">
        <v>2020</v>
      </c>
      <c r="B3152" s="23" t="s">
        <v>2367</v>
      </c>
      <c r="C3152" s="13" t="s">
        <v>1886</v>
      </c>
      <c r="D3152" s="13" t="s">
        <v>41</v>
      </c>
      <c r="E3152" s="13" t="s">
        <v>205</v>
      </c>
      <c r="F3152" s="24" t="s">
        <v>44</v>
      </c>
      <c r="G3152" s="13"/>
      <c r="H3152" s="13" t="s">
        <v>6</v>
      </c>
      <c r="I3152" s="34">
        <v>5</v>
      </c>
      <c r="J3152" s="34">
        <v>4</v>
      </c>
      <c r="K3152" s="34">
        <v>1</v>
      </c>
      <c r="L3152" s="34">
        <v>1</v>
      </c>
      <c r="M3152" s="24">
        <f t="shared" si="98"/>
        <v>0.8</v>
      </c>
      <c r="N3152" s="24">
        <f t="shared" si="99"/>
        <v>0.25</v>
      </c>
      <c r="O3152" s="34">
        <v>0</v>
      </c>
    </row>
    <row r="3153" spans="1:15">
      <c r="A3153" s="23">
        <v>2020</v>
      </c>
      <c r="B3153" s="23" t="s">
        <v>2367</v>
      </c>
      <c r="C3153" s="13" t="s">
        <v>1886</v>
      </c>
      <c r="D3153" s="13" t="s">
        <v>2630</v>
      </c>
      <c r="E3153" s="13" t="s">
        <v>205</v>
      </c>
      <c r="F3153" s="24" t="s">
        <v>2637</v>
      </c>
      <c r="G3153" s="13"/>
      <c r="H3153" s="13" t="s">
        <v>6</v>
      </c>
      <c r="I3153" s="34">
        <v>6</v>
      </c>
      <c r="J3153" s="34">
        <v>5</v>
      </c>
      <c r="K3153" s="34">
        <v>0</v>
      </c>
      <c r="L3153" s="34">
        <v>0</v>
      </c>
      <c r="M3153" s="24">
        <f t="shared" si="98"/>
        <v>0.83333333333333337</v>
      </c>
      <c r="N3153" s="24">
        <f t="shared" si="99"/>
        <v>0</v>
      </c>
      <c r="O3153" s="34">
        <v>12</v>
      </c>
    </row>
    <row r="3154" spans="1:15">
      <c r="A3154" s="23">
        <v>2020</v>
      </c>
      <c r="B3154" s="23" t="s">
        <v>2367</v>
      </c>
      <c r="C3154" s="13" t="s">
        <v>1886</v>
      </c>
      <c r="D3154" s="13" t="s">
        <v>41</v>
      </c>
      <c r="E3154" s="13" t="s">
        <v>205</v>
      </c>
      <c r="F3154" s="24" t="s">
        <v>45</v>
      </c>
      <c r="G3154" s="13"/>
      <c r="H3154" s="13" t="s">
        <v>6</v>
      </c>
      <c r="I3154" s="34">
        <v>0</v>
      </c>
      <c r="J3154" s="34">
        <v>0</v>
      </c>
      <c r="K3154" s="34">
        <v>0</v>
      </c>
      <c r="L3154" s="34">
        <v>0</v>
      </c>
      <c r="M3154" s="24">
        <f t="shared" si="98"/>
        <v>0</v>
      </c>
      <c r="N3154" s="24">
        <f t="shared" si="99"/>
        <v>0</v>
      </c>
      <c r="O3154" s="34">
        <v>0</v>
      </c>
    </row>
    <row r="3155" spans="1:15">
      <c r="A3155" s="23">
        <v>2020</v>
      </c>
      <c r="B3155" s="23" t="s">
        <v>2367</v>
      </c>
      <c r="C3155" s="13" t="s">
        <v>1886</v>
      </c>
      <c r="D3155" s="13" t="s">
        <v>41</v>
      </c>
      <c r="E3155" s="13" t="s">
        <v>205</v>
      </c>
      <c r="F3155" s="24" t="s">
        <v>46</v>
      </c>
      <c r="G3155" s="13"/>
      <c r="H3155" s="13" t="s">
        <v>6</v>
      </c>
      <c r="I3155" s="34">
        <v>0</v>
      </c>
      <c r="J3155" s="34">
        <v>0</v>
      </c>
      <c r="K3155" s="34">
        <v>0</v>
      </c>
      <c r="L3155" s="34">
        <v>3</v>
      </c>
      <c r="M3155" s="24">
        <f t="shared" si="98"/>
        <v>0</v>
      </c>
      <c r="N3155" s="24">
        <f t="shared" si="99"/>
        <v>0</v>
      </c>
      <c r="O3155" s="34">
        <v>1</v>
      </c>
    </row>
    <row r="3156" spans="1:15">
      <c r="A3156" s="23">
        <v>2020</v>
      </c>
      <c r="B3156" s="23" t="s">
        <v>2367</v>
      </c>
      <c r="C3156" s="13" t="s">
        <v>1886</v>
      </c>
      <c r="D3156" s="13" t="s">
        <v>41</v>
      </c>
      <c r="E3156" s="13" t="s">
        <v>205</v>
      </c>
      <c r="F3156" s="24" t="s">
        <v>47</v>
      </c>
      <c r="G3156" s="13"/>
      <c r="H3156" s="13" t="s">
        <v>6</v>
      </c>
      <c r="I3156" s="34">
        <v>0</v>
      </c>
      <c r="J3156" s="34">
        <v>0</v>
      </c>
      <c r="K3156" s="34">
        <v>0</v>
      </c>
      <c r="L3156" s="34">
        <v>58</v>
      </c>
      <c r="M3156" s="24">
        <f t="shared" si="98"/>
        <v>0</v>
      </c>
      <c r="N3156" s="24">
        <f t="shared" si="99"/>
        <v>0</v>
      </c>
      <c r="O3156" s="34">
        <v>3</v>
      </c>
    </row>
    <row r="3157" spans="1:15">
      <c r="A3157" s="23">
        <v>2020</v>
      </c>
      <c r="B3157" s="23" t="s">
        <v>2367</v>
      </c>
      <c r="C3157" s="13" t="s">
        <v>1886</v>
      </c>
      <c r="D3157" s="13" t="s">
        <v>41</v>
      </c>
      <c r="E3157" s="13" t="s">
        <v>205</v>
      </c>
      <c r="F3157" s="24" t="s">
        <v>48</v>
      </c>
      <c r="G3157" s="13"/>
      <c r="H3157" s="13" t="s">
        <v>6</v>
      </c>
      <c r="I3157" s="34">
        <v>0</v>
      </c>
      <c r="J3157" s="34">
        <v>0</v>
      </c>
      <c r="K3157" s="34">
        <v>0</v>
      </c>
      <c r="L3157" s="34">
        <v>22</v>
      </c>
      <c r="M3157" s="24">
        <f t="shared" si="98"/>
        <v>0</v>
      </c>
      <c r="N3157" s="24">
        <f t="shared" si="99"/>
        <v>0</v>
      </c>
      <c r="O3157" s="34">
        <v>3</v>
      </c>
    </row>
    <row r="3158" spans="1:15">
      <c r="A3158" s="23">
        <v>2020</v>
      </c>
      <c r="B3158" s="23" t="s">
        <v>2367</v>
      </c>
      <c r="C3158" s="13" t="s">
        <v>1886</v>
      </c>
      <c r="D3158" s="13" t="s">
        <v>41</v>
      </c>
      <c r="E3158" s="13" t="s">
        <v>205</v>
      </c>
      <c r="F3158" s="24" t="s">
        <v>3919</v>
      </c>
      <c r="G3158" s="13"/>
      <c r="H3158" s="13" t="s">
        <v>6</v>
      </c>
      <c r="I3158" s="34">
        <v>0</v>
      </c>
      <c r="J3158" s="34">
        <v>0</v>
      </c>
      <c r="K3158" s="34">
        <v>0</v>
      </c>
      <c r="L3158" s="34">
        <v>27</v>
      </c>
      <c r="M3158" s="24">
        <f t="shared" si="98"/>
        <v>0</v>
      </c>
      <c r="N3158" s="24">
        <f t="shared" si="99"/>
        <v>0</v>
      </c>
      <c r="O3158" s="34">
        <v>0</v>
      </c>
    </row>
    <row r="3159" spans="1:15">
      <c r="A3159" s="23">
        <v>2020</v>
      </c>
      <c r="B3159" s="23" t="s">
        <v>2367</v>
      </c>
      <c r="C3159" s="13" t="s">
        <v>1886</v>
      </c>
      <c r="D3159" s="13" t="s">
        <v>41</v>
      </c>
      <c r="E3159" s="13" t="s">
        <v>205</v>
      </c>
      <c r="F3159" s="24" t="s">
        <v>50</v>
      </c>
      <c r="G3159" s="13"/>
      <c r="H3159" s="13" t="s">
        <v>6</v>
      </c>
      <c r="I3159" s="34">
        <v>0</v>
      </c>
      <c r="J3159" s="34">
        <v>0</v>
      </c>
      <c r="K3159" s="34">
        <v>0</v>
      </c>
      <c r="L3159" s="34">
        <v>52</v>
      </c>
      <c r="M3159" s="24">
        <f t="shared" si="98"/>
        <v>0</v>
      </c>
      <c r="N3159" s="24">
        <f t="shared" si="99"/>
        <v>0</v>
      </c>
      <c r="O3159" s="34">
        <v>4</v>
      </c>
    </row>
    <row r="3160" spans="1:15">
      <c r="A3160" s="23">
        <v>2020</v>
      </c>
      <c r="B3160" s="23" t="s">
        <v>2367</v>
      </c>
      <c r="C3160" s="13" t="s">
        <v>1886</v>
      </c>
      <c r="D3160" s="13" t="s">
        <v>41</v>
      </c>
      <c r="E3160" s="13" t="s">
        <v>205</v>
      </c>
      <c r="F3160" s="24" t="s">
        <v>52</v>
      </c>
      <c r="G3160" s="13"/>
      <c r="H3160" s="13" t="s">
        <v>6</v>
      </c>
      <c r="I3160" s="34">
        <v>0</v>
      </c>
      <c r="J3160" s="34">
        <v>0</v>
      </c>
      <c r="K3160" s="34">
        <v>0</v>
      </c>
      <c r="L3160" s="34">
        <v>5</v>
      </c>
      <c r="M3160" s="24">
        <f t="shared" si="98"/>
        <v>0</v>
      </c>
      <c r="N3160" s="24">
        <f t="shared" si="99"/>
        <v>0</v>
      </c>
      <c r="O3160" s="34">
        <v>0</v>
      </c>
    </row>
    <row r="3161" spans="1:15">
      <c r="A3161" s="23">
        <v>2020</v>
      </c>
      <c r="B3161" s="23" t="s">
        <v>2367</v>
      </c>
      <c r="C3161" s="13" t="s">
        <v>1886</v>
      </c>
      <c r="D3161" s="13" t="s">
        <v>41</v>
      </c>
      <c r="E3161" s="13" t="s">
        <v>205</v>
      </c>
      <c r="F3161" s="24" t="s">
        <v>53</v>
      </c>
      <c r="G3161" s="13"/>
      <c r="H3161" s="13" t="s">
        <v>6</v>
      </c>
      <c r="I3161" s="34">
        <v>32</v>
      </c>
      <c r="J3161" s="34">
        <v>29</v>
      </c>
      <c r="K3161" s="34">
        <v>23</v>
      </c>
      <c r="L3161" s="34">
        <v>52</v>
      </c>
      <c r="M3161" s="24">
        <f t="shared" si="98"/>
        <v>0.90625</v>
      </c>
      <c r="N3161" s="24">
        <f t="shared" si="99"/>
        <v>0.7931034482758621</v>
      </c>
      <c r="O3161" s="34">
        <v>33</v>
      </c>
    </row>
    <row r="3162" spans="1:15">
      <c r="A3162" s="23">
        <v>2020</v>
      </c>
      <c r="B3162" s="23" t="s">
        <v>2367</v>
      </c>
      <c r="C3162" s="13" t="s">
        <v>1886</v>
      </c>
      <c r="D3162" s="13" t="s">
        <v>41</v>
      </c>
      <c r="E3162" s="13" t="s">
        <v>205</v>
      </c>
      <c r="F3162" s="24" t="s">
        <v>54</v>
      </c>
      <c r="G3162" s="13"/>
      <c r="H3162" s="13" t="s">
        <v>6</v>
      </c>
      <c r="I3162" s="34">
        <v>0</v>
      </c>
      <c r="J3162" s="34">
        <v>0</v>
      </c>
      <c r="K3162" s="34">
        <v>0</v>
      </c>
      <c r="L3162" s="34">
        <v>14</v>
      </c>
      <c r="M3162" s="24">
        <f t="shared" si="98"/>
        <v>0</v>
      </c>
      <c r="N3162" s="24">
        <f t="shared" si="99"/>
        <v>0</v>
      </c>
      <c r="O3162" s="34">
        <v>1</v>
      </c>
    </row>
    <row r="3163" spans="1:15">
      <c r="A3163" s="23">
        <v>2020</v>
      </c>
      <c r="B3163" s="23" t="s">
        <v>2367</v>
      </c>
      <c r="C3163" s="13" t="s">
        <v>1886</v>
      </c>
      <c r="D3163" s="13" t="s">
        <v>41</v>
      </c>
      <c r="E3163" s="13" t="s">
        <v>206</v>
      </c>
      <c r="F3163" s="24" t="s">
        <v>55</v>
      </c>
      <c r="G3163" s="13"/>
      <c r="H3163" s="13" t="s">
        <v>6</v>
      </c>
      <c r="I3163" s="34">
        <v>31</v>
      </c>
      <c r="J3163" s="34">
        <v>29</v>
      </c>
      <c r="K3163" s="34">
        <v>17</v>
      </c>
      <c r="L3163" s="34">
        <v>56</v>
      </c>
      <c r="M3163" s="24">
        <f t="shared" si="98"/>
        <v>0.93548387096774188</v>
      </c>
      <c r="N3163" s="24">
        <f t="shared" si="99"/>
        <v>0.58620689655172409</v>
      </c>
      <c r="O3163" s="34">
        <v>16</v>
      </c>
    </row>
    <row r="3164" spans="1:15">
      <c r="A3164" s="23">
        <v>2020</v>
      </c>
      <c r="B3164" s="23" t="s">
        <v>2367</v>
      </c>
      <c r="C3164" s="13" t="s">
        <v>1886</v>
      </c>
      <c r="D3164" s="13" t="s">
        <v>41</v>
      </c>
      <c r="E3164" s="13" t="s">
        <v>206</v>
      </c>
      <c r="F3164" s="24" t="s">
        <v>56</v>
      </c>
      <c r="G3164" s="13"/>
      <c r="H3164" s="13" t="s">
        <v>6</v>
      </c>
      <c r="I3164" s="34">
        <v>15</v>
      </c>
      <c r="J3164" s="34">
        <v>12</v>
      </c>
      <c r="K3164" s="34">
        <v>8</v>
      </c>
      <c r="L3164" s="34">
        <v>19</v>
      </c>
      <c r="M3164" s="24">
        <f t="shared" si="98"/>
        <v>0.8</v>
      </c>
      <c r="N3164" s="24">
        <f t="shared" si="99"/>
        <v>0.66666666666666663</v>
      </c>
      <c r="O3164" s="34">
        <v>7</v>
      </c>
    </row>
    <row r="3165" spans="1:15">
      <c r="A3165" s="23">
        <v>2020</v>
      </c>
      <c r="B3165" s="23" t="s">
        <v>2367</v>
      </c>
      <c r="C3165" s="13" t="s">
        <v>1886</v>
      </c>
      <c r="D3165" s="13" t="s">
        <v>41</v>
      </c>
      <c r="E3165" s="13" t="s">
        <v>206</v>
      </c>
      <c r="F3165" s="24" t="s">
        <v>58</v>
      </c>
      <c r="G3165" s="13"/>
      <c r="H3165" s="13" t="s">
        <v>6</v>
      </c>
      <c r="I3165" s="34">
        <v>0</v>
      </c>
      <c r="J3165" s="34">
        <v>0</v>
      </c>
      <c r="K3165" s="34">
        <v>0</v>
      </c>
      <c r="L3165" s="34">
        <v>23</v>
      </c>
      <c r="M3165" s="24">
        <f t="shared" si="98"/>
        <v>0</v>
      </c>
      <c r="N3165" s="24">
        <f t="shared" si="99"/>
        <v>0</v>
      </c>
      <c r="O3165" s="34">
        <v>4</v>
      </c>
    </row>
    <row r="3166" spans="1:15">
      <c r="A3166" s="23">
        <v>2020</v>
      </c>
      <c r="B3166" s="23" t="s">
        <v>2367</v>
      </c>
      <c r="C3166" s="13" t="s">
        <v>1886</v>
      </c>
      <c r="D3166" s="13" t="s">
        <v>41</v>
      </c>
      <c r="E3166" s="13" t="s">
        <v>206</v>
      </c>
      <c r="F3166" s="24" t="s">
        <v>2733</v>
      </c>
      <c r="G3166" s="13"/>
      <c r="H3166" s="13" t="s">
        <v>6</v>
      </c>
      <c r="I3166" s="34">
        <v>0</v>
      </c>
      <c r="J3166" s="34">
        <v>0</v>
      </c>
      <c r="K3166" s="34">
        <v>0</v>
      </c>
      <c r="L3166" s="34">
        <v>60</v>
      </c>
      <c r="M3166" s="24">
        <f t="shared" si="98"/>
        <v>0</v>
      </c>
      <c r="N3166" s="24">
        <f t="shared" si="99"/>
        <v>0</v>
      </c>
      <c r="O3166" s="34">
        <v>28</v>
      </c>
    </row>
    <row r="3167" spans="1:15">
      <c r="A3167" s="23">
        <v>2020</v>
      </c>
      <c r="B3167" s="23" t="s">
        <v>2367</v>
      </c>
      <c r="C3167" s="13" t="s">
        <v>1886</v>
      </c>
      <c r="D3167" s="13" t="s">
        <v>41</v>
      </c>
      <c r="E3167" s="13" t="s">
        <v>204</v>
      </c>
      <c r="F3167" s="24" t="s">
        <v>1461</v>
      </c>
      <c r="G3167" s="13"/>
      <c r="H3167" s="13" t="s">
        <v>6</v>
      </c>
      <c r="I3167" s="34">
        <v>488</v>
      </c>
      <c r="J3167" s="34">
        <v>346</v>
      </c>
      <c r="K3167" s="34">
        <v>176</v>
      </c>
      <c r="L3167" s="34">
        <v>1245</v>
      </c>
      <c r="M3167" s="24">
        <f t="shared" si="98"/>
        <v>0.70901639344262291</v>
      </c>
      <c r="N3167" s="24">
        <f t="shared" si="99"/>
        <v>0.50867052023121384</v>
      </c>
      <c r="O3167" s="34">
        <v>117</v>
      </c>
    </row>
    <row r="3168" spans="1:15">
      <c r="A3168" s="23">
        <v>2020</v>
      </c>
      <c r="B3168" s="23" t="s">
        <v>2367</v>
      </c>
      <c r="C3168" s="13" t="s">
        <v>1886</v>
      </c>
      <c r="D3168" s="13" t="s">
        <v>60</v>
      </c>
      <c r="E3168" s="13" t="s">
        <v>205</v>
      </c>
      <c r="F3168" s="24" t="s">
        <v>61</v>
      </c>
      <c r="G3168" s="13"/>
      <c r="H3168" s="13" t="s">
        <v>6</v>
      </c>
      <c r="I3168" s="34">
        <v>51</v>
      </c>
      <c r="J3168" s="34">
        <v>44</v>
      </c>
      <c r="K3168" s="34">
        <v>21</v>
      </c>
      <c r="L3168" s="34">
        <v>113</v>
      </c>
      <c r="M3168" s="24">
        <f t="shared" si="98"/>
        <v>0.86274509803921573</v>
      </c>
      <c r="N3168" s="24">
        <f t="shared" si="99"/>
        <v>0.47727272727272729</v>
      </c>
      <c r="O3168" s="34">
        <v>35</v>
      </c>
    </row>
    <row r="3169" spans="1:15">
      <c r="A3169" s="23">
        <v>2020</v>
      </c>
      <c r="B3169" s="23" t="s">
        <v>2367</v>
      </c>
      <c r="C3169" s="13" t="s">
        <v>1886</v>
      </c>
      <c r="D3169" s="13" t="s">
        <v>60</v>
      </c>
      <c r="E3169" s="13" t="s">
        <v>205</v>
      </c>
      <c r="F3169" s="24" t="s">
        <v>62</v>
      </c>
      <c r="G3169" s="13"/>
      <c r="H3169" s="13" t="s">
        <v>6</v>
      </c>
      <c r="I3169" s="34">
        <v>7</v>
      </c>
      <c r="J3169" s="34">
        <v>6</v>
      </c>
      <c r="K3169" s="34">
        <v>4</v>
      </c>
      <c r="L3169" s="34">
        <v>13</v>
      </c>
      <c r="M3169" s="24">
        <f t="shared" si="98"/>
        <v>0.8571428571428571</v>
      </c>
      <c r="N3169" s="24">
        <f t="shared" si="99"/>
        <v>0.66666666666666663</v>
      </c>
      <c r="O3169" s="34">
        <v>5</v>
      </c>
    </row>
    <row r="3170" spans="1:15">
      <c r="A3170" s="23">
        <v>2020</v>
      </c>
      <c r="B3170" s="23" t="s">
        <v>2367</v>
      </c>
      <c r="C3170" s="13" t="s">
        <v>1886</v>
      </c>
      <c r="D3170" s="13" t="s">
        <v>60</v>
      </c>
      <c r="E3170" s="13" t="s">
        <v>205</v>
      </c>
      <c r="F3170" s="24" t="s">
        <v>63</v>
      </c>
      <c r="G3170" s="13"/>
      <c r="H3170" s="13" t="s">
        <v>6</v>
      </c>
      <c r="I3170" s="34">
        <v>7</v>
      </c>
      <c r="J3170" s="34">
        <v>6</v>
      </c>
      <c r="K3170" s="34">
        <v>5</v>
      </c>
      <c r="L3170" s="34">
        <v>10</v>
      </c>
      <c r="M3170" s="24">
        <f t="shared" si="98"/>
        <v>0.8571428571428571</v>
      </c>
      <c r="N3170" s="24">
        <f t="shared" si="99"/>
        <v>0.83333333333333337</v>
      </c>
      <c r="O3170" s="34">
        <v>8</v>
      </c>
    </row>
    <row r="3171" spans="1:15">
      <c r="A3171" s="23">
        <v>2020</v>
      </c>
      <c r="B3171" s="23" t="s">
        <v>2367</v>
      </c>
      <c r="C3171" s="13" t="s">
        <v>1886</v>
      </c>
      <c r="D3171" s="13" t="s">
        <v>60</v>
      </c>
      <c r="E3171" s="13" t="s">
        <v>206</v>
      </c>
      <c r="F3171" s="24" t="s">
        <v>3114</v>
      </c>
      <c r="G3171" s="13"/>
      <c r="H3171" s="13" t="s">
        <v>6</v>
      </c>
      <c r="I3171" s="34">
        <v>2</v>
      </c>
      <c r="J3171" s="34">
        <v>2</v>
      </c>
      <c r="K3171" s="34">
        <v>1</v>
      </c>
      <c r="L3171" s="34">
        <v>4</v>
      </c>
      <c r="M3171" s="24">
        <f t="shared" si="98"/>
        <v>1</v>
      </c>
      <c r="N3171" s="24">
        <f t="shared" si="99"/>
        <v>0.5</v>
      </c>
      <c r="O3171" s="34">
        <v>1</v>
      </c>
    </row>
    <row r="3172" spans="1:15">
      <c r="A3172" s="23">
        <v>2020</v>
      </c>
      <c r="B3172" s="23" t="s">
        <v>2367</v>
      </c>
      <c r="C3172" s="13" t="s">
        <v>1886</v>
      </c>
      <c r="D3172" s="13" t="s">
        <v>60</v>
      </c>
      <c r="E3172" s="13" t="s">
        <v>206</v>
      </c>
      <c r="F3172" s="24" t="s">
        <v>64</v>
      </c>
      <c r="G3172" s="13"/>
      <c r="H3172" s="13" t="s">
        <v>6</v>
      </c>
      <c r="I3172" s="34">
        <v>8</v>
      </c>
      <c r="J3172" s="34">
        <v>6</v>
      </c>
      <c r="K3172" s="34">
        <v>4</v>
      </c>
      <c r="L3172" s="34">
        <v>26</v>
      </c>
      <c r="M3172" s="24">
        <f t="shared" si="98"/>
        <v>0.75</v>
      </c>
      <c r="N3172" s="24">
        <f t="shared" si="99"/>
        <v>0.66666666666666663</v>
      </c>
      <c r="O3172" s="34">
        <v>13</v>
      </c>
    </row>
    <row r="3173" spans="1:15">
      <c r="A3173" s="23">
        <v>2020</v>
      </c>
      <c r="B3173" s="23" t="s">
        <v>2367</v>
      </c>
      <c r="C3173" s="13" t="s">
        <v>1886</v>
      </c>
      <c r="D3173" s="13" t="s">
        <v>60</v>
      </c>
      <c r="E3173" s="13" t="s">
        <v>206</v>
      </c>
      <c r="F3173" s="24" t="s">
        <v>3922</v>
      </c>
      <c r="G3173" s="13"/>
      <c r="H3173" s="13" t="s">
        <v>6</v>
      </c>
      <c r="I3173" s="34">
        <v>8</v>
      </c>
      <c r="J3173" s="34">
        <v>6</v>
      </c>
      <c r="K3173" s="34">
        <v>4</v>
      </c>
      <c r="L3173" s="34">
        <v>17</v>
      </c>
      <c r="M3173" s="24">
        <f t="shared" si="98"/>
        <v>0.75</v>
      </c>
      <c r="N3173" s="24">
        <f t="shared" si="99"/>
        <v>0.66666666666666663</v>
      </c>
      <c r="O3173" s="34">
        <v>4</v>
      </c>
    </row>
    <row r="3174" spans="1:15">
      <c r="A3174" s="23">
        <v>2020</v>
      </c>
      <c r="B3174" s="23" t="s">
        <v>2367</v>
      </c>
      <c r="C3174" s="13" t="s">
        <v>1886</v>
      </c>
      <c r="D3174" s="13" t="s">
        <v>60</v>
      </c>
      <c r="E3174" s="13" t="s">
        <v>206</v>
      </c>
      <c r="F3174" s="24" t="s">
        <v>65</v>
      </c>
      <c r="G3174" s="13"/>
      <c r="H3174" s="13" t="s">
        <v>6</v>
      </c>
      <c r="I3174" s="34">
        <v>0</v>
      </c>
      <c r="J3174" s="34">
        <v>0</v>
      </c>
      <c r="K3174" s="34">
        <v>0</v>
      </c>
      <c r="L3174" s="34">
        <v>0</v>
      </c>
      <c r="M3174" s="24">
        <f t="shared" si="98"/>
        <v>0</v>
      </c>
      <c r="N3174" s="24">
        <f t="shared" si="99"/>
        <v>0</v>
      </c>
      <c r="O3174" s="34">
        <v>0</v>
      </c>
    </row>
    <row r="3175" spans="1:15">
      <c r="A3175" s="23">
        <v>2020</v>
      </c>
      <c r="B3175" s="23" t="s">
        <v>2367</v>
      </c>
      <c r="C3175" s="13" t="s">
        <v>1886</v>
      </c>
      <c r="D3175" s="13" t="s">
        <v>60</v>
      </c>
      <c r="E3175" s="13" t="s">
        <v>206</v>
      </c>
      <c r="F3175" s="24" t="s">
        <v>66</v>
      </c>
      <c r="G3175" s="13"/>
      <c r="H3175" s="13" t="s">
        <v>6</v>
      </c>
      <c r="I3175" s="34">
        <v>2</v>
      </c>
      <c r="J3175" s="34">
        <v>2</v>
      </c>
      <c r="K3175" s="34">
        <v>0</v>
      </c>
      <c r="L3175" s="34">
        <v>14</v>
      </c>
      <c r="M3175" s="24">
        <f t="shared" si="98"/>
        <v>1</v>
      </c>
      <c r="N3175" s="24">
        <f t="shared" si="99"/>
        <v>0</v>
      </c>
      <c r="O3175" s="34">
        <v>6</v>
      </c>
    </row>
    <row r="3176" spans="1:15">
      <c r="A3176" s="23">
        <v>2020</v>
      </c>
      <c r="B3176" s="23" t="s">
        <v>2367</v>
      </c>
      <c r="C3176" s="13" t="s">
        <v>1886</v>
      </c>
      <c r="D3176" s="13" t="s">
        <v>60</v>
      </c>
      <c r="E3176" s="13" t="s">
        <v>206</v>
      </c>
      <c r="F3176" s="24" t="s">
        <v>67</v>
      </c>
      <c r="G3176" s="13"/>
      <c r="H3176" s="13" t="s">
        <v>6</v>
      </c>
      <c r="I3176" s="34">
        <v>61</v>
      </c>
      <c r="J3176" s="34">
        <v>46</v>
      </c>
      <c r="K3176" s="34">
        <v>21</v>
      </c>
      <c r="L3176" s="34">
        <v>96</v>
      </c>
      <c r="M3176" s="24">
        <f t="shared" si="98"/>
        <v>0.75409836065573765</v>
      </c>
      <c r="N3176" s="24">
        <f t="shared" si="99"/>
        <v>0.45652173913043476</v>
      </c>
      <c r="O3176" s="34">
        <v>29</v>
      </c>
    </row>
    <row r="3177" spans="1:15">
      <c r="A3177" s="23">
        <v>2020</v>
      </c>
      <c r="B3177" s="23" t="s">
        <v>2367</v>
      </c>
      <c r="C3177" s="13" t="s">
        <v>1886</v>
      </c>
      <c r="D3177" s="13" t="s">
        <v>60</v>
      </c>
      <c r="E3177" s="13" t="s">
        <v>206</v>
      </c>
      <c r="F3177" s="24" t="s">
        <v>68</v>
      </c>
      <c r="G3177" s="13"/>
      <c r="H3177" s="13" t="s">
        <v>6</v>
      </c>
      <c r="I3177" s="34">
        <v>1</v>
      </c>
      <c r="J3177" s="34">
        <v>0</v>
      </c>
      <c r="K3177" s="34">
        <v>0</v>
      </c>
      <c r="L3177" s="34">
        <v>0</v>
      </c>
      <c r="M3177" s="24">
        <f t="shared" si="98"/>
        <v>0</v>
      </c>
      <c r="N3177" s="24">
        <f t="shared" si="99"/>
        <v>0</v>
      </c>
      <c r="O3177" s="34">
        <v>4</v>
      </c>
    </row>
    <row r="3178" spans="1:15">
      <c r="A3178" s="23">
        <v>2020</v>
      </c>
      <c r="B3178" s="23" t="s">
        <v>2367</v>
      </c>
      <c r="C3178" s="13" t="s">
        <v>1886</v>
      </c>
      <c r="D3178" s="13" t="s">
        <v>60</v>
      </c>
      <c r="E3178" s="13" t="s">
        <v>206</v>
      </c>
      <c r="F3178" s="24" t="s">
        <v>69</v>
      </c>
      <c r="G3178" s="13"/>
      <c r="H3178" s="13" t="s">
        <v>6</v>
      </c>
      <c r="I3178" s="34">
        <v>0</v>
      </c>
      <c r="J3178" s="34">
        <v>0</v>
      </c>
      <c r="K3178" s="34">
        <v>0</v>
      </c>
      <c r="L3178" s="34">
        <v>0</v>
      </c>
      <c r="M3178" s="24">
        <f t="shared" si="98"/>
        <v>0</v>
      </c>
      <c r="N3178" s="24">
        <f t="shared" si="99"/>
        <v>0</v>
      </c>
      <c r="O3178" s="34">
        <v>0</v>
      </c>
    </row>
    <row r="3179" spans="1:15">
      <c r="A3179" s="23">
        <v>2020</v>
      </c>
      <c r="B3179" s="23" t="s">
        <v>2367</v>
      </c>
      <c r="C3179" s="13" t="s">
        <v>1886</v>
      </c>
      <c r="D3179" s="13" t="s">
        <v>60</v>
      </c>
      <c r="E3179" s="13" t="s">
        <v>204</v>
      </c>
      <c r="F3179" s="24" t="s">
        <v>1458</v>
      </c>
      <c r="G3179" s="13"/>
      <c r="H3179" s="13" t="s">
        <v>6</v>
      </c>
      <c r="I3179" s="34">
        <v>117</v>
      </c>
      <c r="J3179" s="34">
        <v>93</v>
      </c>
      <c r="K3179" s="34">
        <v>44</v>
      </c>
      <c r="L3179" s="34">
        <v>511</v>
      </c>
      <c r="M3179" s="24">
        <f t="shared" si="98"/>
        <v>0.79487179487179482</v>
      </c>
      <c r="N3179" s="24">
        <f t="shared" si="99"/>
        <v>0.4731182795698925</v>
      </c>
      <c r="O3179" s="34">
        <v>58</v>
      </c>
    </row>
    <row r="3180" spans="1:15">
      <c r="A3180" s="23">
        <v>2020</v>
      </c>
      <c r="B3180" s="23" t="s">
        <v>2367</v>
      </c>
      <c r="C3180" s="13" t="s">
        <v>1886</v>
      </c>
      <c r="D3180" s="13" t="s">
        <v>60</v>
      </c>
      <c r="E3180" s="13" t="s">
        <v>204</v>
      </c>
      <c r="F3180" s="24" t="s">
        <v>1477</v>
      </c>
      <c r="G3180" s="13"/>
      <c r="H3180" s="13" t="s">
        <v>6</v>
      </c>
      <c r="I3180" s="34">
        <v>136</v>
      </c>
      <c r="J3180" s="34">
        <v>115</v>
      </c>
      <c r="K3180" s="34">
        <v>59</v>
      </c>
      <c r="L3180" s="34">
        <v>650</v>
      </c>
      <c r="M3180" s="24">
        <f t="shared" si="98"/>
        <v>0.84558823529411764</v>
      </c>
      <c r="N3180" s="24">
        <f t="shared" si="99"/>
        <v>0.5130434782608696</v>
      </c>
      <c r="O3180" s="34">
        <v>34</v>
      </c>
    </row>
    <row r="3181" spans="1:15">
      <c r="A3181" s="23">
        <v>2020</v>
      </c>
      <c r="B3181" s="23" t="s">
        <v>2367</v>
      </c>
      <c r="C3181" s="13" t="s">
        <v>1886</v>
      </c>
      <c r="D3181" s="13" t="s">
        <v>70</v>
      </c>
      <c r="E3181" s="13" t="s">
        <v>207</v>
      </c>
      <c r="F3181" s="24" t="s">
        <v>75</v>
      </c>
      <c r="G3181" s="13"/>
      <c r="H3181" s="13" t="s">
        <v>6</v>
      </c>
      <c r="I3181" s="34">
        <v>0</v>
      </c>
      <c r="J3181" s="34">
        <v>0</v>
      </c>
      <c r="K3181" s="34">
        <v>0</v>
      </c>
      <c r="L3181" s="34">
        <v>20</v>
      </c>
      <c r="M3181" s="24">
        <f t="shared" si="98"/>
        <v>0</v>
      </c>
      <c r="N3181" s="24">
        <f t="shared" si="99"/>
        <v>0</v>
      </c>
      <c r="O3181" s="34">
        <v>6</v>
      </c>
    </row>
    <row r="3182" spans="1:15">
      <c r="A3182" s="23">
        <v>2020</v>
      </c>
      <c r="B3182" s="23" t="s">
        <v>2367</v>
      </c>
      <c r="C3182" s="13" t="s">
        <v>1886</v>
      </c>
      <c r="D3182" s="13" t="s">
        <v>70</v>
      </c>
      <c r="E3182" s="13" t="s">
        <v>205</v>
      </c>
      <c r="F3182" s="24" t="s">
        <v>71</v>
      </c>
      <c r="G3182" s="13"/>
      <c r="H3182" s="13" t="s">
        <v>6</v>
      </c>
      <c r="I3182" s="34">
        <v>0</v>
      </c>
      <c r="J3182" s="34">
        <v>0</v>
      </c>
      <c r="K3182" s="34">
        <v>0</v>
      </c>
      <c r="L3182" s="34">
        <v>11</v>
      </c>
      <c r="M3182" s="24">
        <f t="shared" si="98"/>
        <v>0</v>
      </c>
      <c r="N3182" s="24">
        <f t="shared" si="99"/>
        <v>0</v>
      </c>
      <c r="O3182" s="34">
        <v>0</v>
      </c>
    </row>
    <row r="3183" spans="1:15">
      <c r="A3183" s="23">
        <v>2020</v>
      </c>
      <c r="B3183" s="23" t="s">
        <v>2367</v>
      </c>
      <c r="C3183" s="13" t="s">
        <v>1886</v>
      </c>
      <c r="D3183" s="13" t="s">
        <v>70</v>
      </c>
      <c r="E3183" s="13" t="s">
        <v>206</v>
      </c>
      <c r="F3183" s="24" t="s">
        <v>2634</v>
      </c>
      <c r="G3183" s="13"/>
      <c r="H3183" s="13" t="s">
        <v>6</v>
      </c>
      <c r="I3183" s="34">
        <v>8</v>
      </c>
      <c r="J3183" s="34">
        <v>0</v>
      </c>
      <c r="K3183" s="34">
        <v>0</v>
      </c>
      <c r="L3183" s="34">
        <v>25</v>
      </c>
      <c r="M3183" s="24">
        <f t="shared" si="98"/>
        <v>0</v>
      </c>
      <c r="N3183" s="24">
        <f t="shared" si="99"/>
        <v>0</v>
      </c>
      <c r="O3183" s="34">
        <v>0</v>
      </c>
    </row>
    <row r="3184" spans="1:15">
      <c r="A3184" s="23">
        <v>2020</v>
      </c>
      <c r="B3184" s="23" t="s">
        <v>2367</v>
      </c>
      <c r="C3184" s="13" t="s">
        <v>1886</v>
      </c>
      <c r="D3184" s="13" t="s">
        <v>70</v>
      </c>
      <c r="E3184" s="13" t="s">
        <v>206</v>
      </c>
      <c r="F3184" s="24" t="s">
        <v>5706</v>
      </c>
      <c r="G3184" s="13"/>
      <c r="H3184" s="13" t="s">
        <v>6</v>
      </c>
      <c r="I3184" s="34">
        <v>0</v>
      </c>
      <c r="J3184" s="34">
        <v>0</v>
      </c>
      <c r="K3184" s="34">
        <v>0</v>
      </c>
      <c r="L3184" s="34">
        <v>3</v>
      </c>
      <c r="M3184" s="24">
        <f t="shared" si="98"/>
        <v>0</v>
      </c>
      <c r="N3184" s="24">
        <f t="shared" si="99"/>
        <v>0</v>
      </c>
      <c r="O3184" s="34">
        <v>0</v>
      </c>
    </row>
    <row r="3185" spans="1:15">
      <c r="A3185" s="23">
        <v>2020</v>
      </c>
      <c r="B3185" s="23" t="s">
        <v>2367</v>
      </c>
      <c r="C3185" s="13" t="s">
        <v>1886</v>
      </c>
      <c r="D3185" s="13" t="s">
        <v>70</v>
      </c>
      <c r="E3185" s="13" t="s">
        <v>206</v>
      </c>
      <c r="F3185" s="24" t="s">
        <v>72</v>
      </c>
      <c r="G3185" s="13"/>
      <c r="H3185" s="13" t="s">
        <v>6</v>
      </c>
      <c r="I3185" s="34">
        <v>8</v>
      </c>
      <c r="J3185" s="34">
        <v>8</v>
      </c>
      <c r="K3185" s="34">
        <v>8</v>
      </c>
      <c r="L3185" s="34">
        <v>43</v>
      </c>
      <c r="M3185" s="24">
        <f t="shared" si="98"/>
        <v>1</v>
      </c>
      <c r="N3185" s="24">
        <f t="shared" si="99"/>
        <v>1</v>
      </c>
      <c r="O3185" s="34">
        <v>8</v>
      </c>
    </row>
    <row r="3186" spans="1:15">
      <c r="A3186" s="23">
        <v>2020</v>
      </c>
      <c r="B3186" s="23" t="s">
        <v>2367</v>
      </c>
      <c r="C3186" s="13" t="s">
        <v>1886</v>
      </c>
      <c r="D3186" s="13" t="s">
        <v>70</v>
      </c>
      <c r="E3186" s="13" t="s">
        <v>206</v>
      </c>
      <c r="F3186" s="24" t="s">
        <v>3883</v>
      </c>
      <c r="G3186" s="13"/>
      <c r="H3186" s="13" t="s">
        <v>6</v>
      </c>
      <c r="I3186" s="34">
        <v>78</v>
      </c>
      <c r="J3186" s="34">
        <v>52</v>
      </c>
      <c r="K3186" s="34">
        <v>31</v>
      </c>
      <c r="L3186" s="34">
        <v>96</v>
      </c>
      <c r="M3186" s="24">
        <f t="shared" si="98"/>
        <v>0.66666666666666663</v>
      </c>
      <c r="N3186" s="24">
        <f t="shared" si="99"/>
        <v>0.59615384615384615</v>
      </c>
      <c r="O3186" s="34">
        <v>0</v>
      </c>
    </row>
    <row r="3187" spans="1:15">
      <c r="A3187" s="23">
        <v>2020</v>
      </c>
      <c r="B3187" s="23" t="s">
        <v>2367</v>
      </c>
      <c r="C3187" s="13" t="s">
        <v>1886</v>
      </c>
      <c r="D3187" s="13" t="s">
        <v>70</v>
      </c>
      <c r="E3187" s="13" t="s">
        <v>206</v>
      </c>
      <c r="F3187" s="24" t="s">
        <v>73</v>
      </c>
      <c r="G3187" s="13"/>
      <c r="H3187" s="13" t="s">
        <v>6</v>
      </c>
      <c r="I3187" s="34">
        <v>8</v>
      </c>
      <c r="J3187" s="34">
        <v>5</v>
      </c>
      <c r="K3187" s="34">
        <v>4</v>
      </c>
      <c r="L3187" s="34">
        <v>22</v>
      </c>
      <c r="M3187" s="24">
        <f t="shared" si="98"/>
        <v>0.625</v>
      </c>
      <c r="N3187" s="24">
        <f t="shared" si="99"/>
        <v>0.8</v>
      </c>
      <c r="O3187" s="34">
        <v>2</v>
      </c>
    </row>
    <row r="3188" spans="1:15">
      <c r="A3188" s="23">
        <v>2020</v>
      </c>
      <c r="B3188" s="23" t="s">
        <v>2367</v>
      </c>
      <c r="C3188" s="13" t="s">
        <v>1886</v>
      </c>
      <c r="D3188" s="13" t="s">
        <v>70</v>
      </c>
      <c r="E3188" s="13" t="s">
        <v>206</v>
      </c>
      <c r="F3188" s="24" t="s">
        <v>74</v>
      </c>
      <c r="G3188" s="13"/>
      <c r="H3188" s="13" t="s">
        <v>6</v>
      </c>
      <c r="I3188" s="34">
        <v>15</v>
      </c>
      <c r="J3188" s="34">
        <v>14</v>
      </c>
      <c r="K3188" s="34">
        <v>4</v>
      </c>
      <c r="L3188" s="34">
        <v>37</v>
      </c>
      <c r="M3188" s="24">
        <f t="shared" si="98"/>
        <v>0.93333333333333335</v>
      </c>
      <c r="N3188" s="24">
        <f t="shared" si="99"/>
        <v>0.2857142857142857</v>
      </c>
      <c r="O3188" s="34">
        <v>7</v>
      </c>
    </row>
    <row r="3189" spans="1:15">
      <c r="A3189" s="23">
        <v>2020</v>
      </c>
      <c r="B3189" s="23" t="s">
        <v>2367</v>
      </c>
      <c r="C3189" s="13" t="s">
        <v>1886</v>
      </c>
      <c r="D3189" s="13" t="s">
        <v>70</v>
      </c>
      <c r="E3189" s="13" t="s">
        <v>204</v>
      </c>
      <c r="F3189" s="24" t="s">
        <v>577</v>
      </c>
      <c r="G3189" s="13"/>
      <c r="H3189" s="13" t="s">
        <v>6</v>
      </c>
      <c r="I3189" s="34">
        <v>51</v>
      </c>
      <c r="J3189" s="34">
        <v>48</v>
      </c>
      <c r="K3189" s="34">
        <v>26</v>
      </c>
      <c r="L3189" s="34">
        <v>201</v>
      </c>
      <c r="M3189" s="24">
        <f t="shared" si="98"/>
        <v>0.94117647058823528</v>
      </c>
      <c r="N3189" s="24">
        <f t="shared" si="99"/>
        <v>0.54166666666666663</v>
      </c>
      <c r="O3189" s="34">
        <v>18</v>
      </c>
    </row>
    <row r="3190" spans="1:15">
      <c r="A3190" s="23">
        <v>2020</v>
      </c>
      <c r="B3190" s="23" t="s">
        <v>2367</v>
      </c>
      <c r="C3190" s="13" t="s">
        <v>1886</v>
      </c>
      <c r="D3190" s="13" t="s">
        <v>70</v>
      </c>
      <c r="E3190" s="13" t="s">
        <v>204</v>
      </c>
      <c r="F3190" s="24" t="s">
        <v>1466</v>
      </c>
      <c r="G3190" s="13"/>
      <c r="H3190" s="13" t="s">
        <v>6</v>
      </c>
      <c r="I3190" s="34">
        <v>61</v>
      </c>
      <c r="J3190" s="34">
        <v>54</v>
      </c>
      <c r="K3190" s="34">
        <v>29</v>
      </c>
      <c r="L3190" s="34">
        <v>281</v>
      </c>
      <c r="M3190" s="24">
        <f t="shared" si="98"/>
        <v>0.88524590163934425</v>
      </c>
      <c r="N3190" s="24">
        <f t="shared" si="99"/>
        <v>0.53703703703703709</v>
      </c>
      <c r="O3190" s="34">
        <v>33</v>
      </c>
    </row>
    <row r="3191" spans="1:15">
      <c r="A3191" s="23">
        <v>2020</v>
      </c>
      <c r="B3191" s="23" t="s">
        <v>2367</v>
      </c>
      <c r="C3191" s="13" t="s">
        <v>1886</v>
      </c>
      <c r="D3191" s="13" t="s">
        <v>70</v>
      </c>
      <c r="E3191" s="13" t="s">
        <v>204</v>
      </c>
      <c r="F3191" s="24" t="s">
        <v>1469</v>
      </c>
      <c r="G3191" s="13"/>
      <c r="H3191" s="13" t="s">
        <v>6</v>
      </c>
      <c r="I3191" s="34">
        <v>34</v>
      </c>
      <c r="J3191" s="34">
        <v>31</v>
      </c>
      <c r="K3191" s="34">
        <v>23</v>
      </c>
      <c r="L3191" s="34">
        <v>144</v>
      </c>
      <c r="M3191" s="24">
        <f t="shared" si="98"/>
        <v>0.91176470588235292</v>
      </c>
      <c r="N3191" s="24">
        <f t="shared" si="99"/>
        <v>0.74193548387096775</v>
      </c>
      <c r="O3191" s="34">
        <v>15</v>
      </c>
    </row>
    <row r="3192" spans="1:15">
      <c r="A3192" s="23">
        <v>2020</v>
      </c>
      <c r="B3192" s="23" t="s">
        <v>2367</v>
      </c>
      <c r="C3192" s="13" t="s">
        <v>1886</v>
      </c>
      <c r="D3192" s="13" t="s">
        <v>70</v>
      </c>
      <c r="E3192" s="13" t="s">
        <v>204</v>
      </c>
      <c r="F3192" s="24" t="s">
        <v>1478</v>
      </c>
      <c r="G3192" s="13"/>
      <c r="H3192" s="13" t="s">
        <v>6</v>
      </c>
      <c r="I3192" s="34">
        <v>25</v>
      </c>
      <c r="J3192" s="34">
        <v>24</v>
      </c>
      <c r="K3192" s="34">
        <v>8</v>
      </c>
      <c r="L3192" s="34">
        <v>110</v>
      </c>
      <c r="M3192" s="24">
        <f t="shared" si="98"/>
        <v>0.96</v>
      </c>
      <c r="N3192" s="24">
        <f t="shared" si="99"/>
        <v>0.33333333333333331</v>
      </c>
      <c r="O3192" s="34">
        <v>21</v>
      </c>
    </row>
    <row r="3193" spans="1:15">
      <c r="A3193" s="23">
        <v>2020</v>
      </c>
      <c r="B3193" s="23" t="s">
        <v>2367</v>
      </c>
      <c r="C3193" s="13" t="s">
        <v>1886</v>
      </c>
      <c r="D3193" s="13" t="s">
        <v>76</v>
      </c>
      <c r="E3193" s="13" t="s">
        <v>207</v>
      </c>
      <c r="F3193" s="24" t="s">
        <v>5697</v>
      </c>
      <c r="G3193" s="13"/>
      <c r="H3193" s="13" t="s">
        <v>6</v>
      </c>
      <c r="I3193" s="34">
        <v>12</v>
      </c>
      <c r="J3193" s="34">
        <v>6</v>
      </c>
      <c r="K3193" s="34">
        <v>6</v>
      </c>
      <c r="L3193" s="34">
        <v>10</v>
      </c>
      <c r="M3193" s="24">
        <f t="shared" si="98"/>
        <v>0.5</v>
      </c>
      <c r="N3193" s="24">
        <f t="shared" si="99"/>
        <v>1</v>
      </c>
      <c r="O3193" s="34">
        <v>0</v>
      </c>
    </row>
    <row r="3194" spans="1:15">
      <c r="A3194" s="23">
        <v>2020</v>
      </c>
      <c r="B3194" s="23" t="s">
        <v>2367</v>
      </c>
      <c r="C3194" s="13" t="s">
        <v>1886</v>
      </c>
      <c r="D3194" s="13" t="s">
        <v>76</v>
      </c>
      <c r="E3194" s="13" t="s">
        <v>205</v>
      </c>
      <c r="F3194" s="24" t="s">
        <v>78</v>
      </c>
      <c r="G3194" s="13"/>
      <c r="H3194" s="13" t="s">
        <v>6</v>
      </c>
      <c r="I3194" s="34">
        <v>0</v>
      </c>
      <c r="J3194" s="34">
        <v>0</v>
      </c>
      <c r="K3194" s="34">
        <v>0</v>
      </c>
      <c r="L3194" s="34">
        <v>16</v>
      </c>
      <c r="M3194" s="24">
        <f t="shared" si="98"/>
        <v>0</v>
      </c>
      <c r="N3194" s="24">
        <f t="shared" si="99"/>
        <v>0</v>
      </c>
      <c r="O3194" s="34">
        <v>0</v>
      </c>
    </row>
    <row r="3195" spans="1:15">
      <c r="A3195" s="23">
        <v>2020</v>
      </c>
      <c r="B3195" s="23" t="s">
        <v>2367</v>
      </c>
      <c r="C3195" s="13" t="s">
        <v>1886</v>
      </c>
      <c r="D3195" s="13" t="s">
        <v>76</v>
      </c>
      <c r="E3195" s="13" t="s">
        <v>205</v>
      </c>
      <c r="F3195" s="24" t="s">
        <v>79</v>
      </c>
      <c r="G3195" s="13"/>
      <c r="H3195" s="13" t="s">
        <v>6</v>
      </c>
      <c r="I3195" s="34">
        <v>0</v>
      </c>
      <c r="J3195" s="34">
        <v>0</v>
      </c>
      <c r="K3195" s="34">
        <v>0</v>
      </c>
      <c r="L3195" s="34">
        <v>0</v>
      </c>
      <c r="M3195" s="24">
        <f t="shared" si="98"/>
        <v>0</v>
      </c>
      <c r="N3195" s="24">
        <f t="shared" si="99"/>
        <v>0</v>
      </c>
      <c r="O3195" s="34">
        <v>1</v>
      </c>
    </row>
    <row r="3196" spans="1:15">
      <c r="A3196" s="23">
        <v>2020</v>
      </c>
      <c r="B3196" s="23" t="s">
        <v>2367</v>
      </c>
      <c r="C3196" s="13" t="s">
        <v>1886</v>
      </c>
      <c r="D3196" s="13" t="s">
        <v>5702</v>
      </c>
      <c r="E3196" s="13" t="s">
        <v>5703</v>
      </c>
      <c r="F3196" s="24" t="s">
        <v>77</v>
      </c>
      <c r="G3196" s="13"/>
      <c r="H3196" s="13" t="s">
        <v>6</v>
      </c>
      <c r="I3196" s="34">
        <v>0</v>
      </c>
      <c r="J3196" s="34">
        <v>0</v>
      </c>
      <c r="K3196" s="34">
        <v>0</v>
      </c>
      <c r="L3196" s="34">
        <v>0</v>
      </c>
      <c r="M3196" s="24">
        <f t="shared" si="98"/>
        <v>0</v>
      </c>
      <c r="N3196" s="24">
        <f t="shared" si="99"/>
        <v>0</v>
      </c>
      <c r="O3196" s="34">
        <v>0</v>
      </c>
    </row>
    <row r="3197" spans="1:15">
      <c r="A3197" s="23">
        <v>2020</v>
      </c>
      <c r="B3197" s="23" t="s">
        <v>2367</v>
      </c>
      <c r="C3197" s="13" t="s">
        <v>1886</v>
      </c>
      <c r="D3197" s="13" t="s">
        <v>76</v>
      </c>
      <c r="E3197" s="13" t="s">
        <v>206</v>
      </c>
      <c r="F3197" s="24" t="s">
        <v>80</v>
      </c>
      <c r="G3197" s="13"/>
      <c r="H3197" s="13" t="s">
        <v>6</v>
      </c>
      <c r="I3197" s="34">
        <v>0</v>
      </c>
      <c r="J3197" s="34">
        <v>0</v>
      </c>
      <c r="K3197" s="34">
        <v>0</v>
      </c>
      <c r="L3197" s="34">
        <v>28</v>
      </c>
      <c r="M3197" s="24">
        <f t="shared" si="98"/>
        <v>0</v>
      </c>
      <c r="N3197" s="24">
        <f t="shared" si="99"/>
        <v>0</v>
      </c>
      <c r="O3197" s="34">
        <v>0</v>
      </c>
    </row>
    <row r="3198" spans="1:15">
      <c r="A3198" s="23">
        <v>2020</v>
      </c>
      <c r="B3198" s="23" t="s">
        <v>2367</v>
      </c>
      <c r="C3198" s="13" t="s">
        <v>1886</v>
      </c>
      <c r="D3198" s="13" t="s">
        <v>76</v>
      </c>
      <c r="E3198" s="13" t="s">
        <v>206</v>
      </c>
      <c r="F3198" s="24" t="s">
        <v>81</v>
      </c>
      <c r="G3198" s="13"/>
      <c r="H3198" s="13" t="s">
        <v>6</v>
      </c>
      <c r="I3198" s="34">
        <v>0</v>
      </c>
      <c r="J3198" s="34">
        <v>0</v>
      </c>
      <c r="K3198" s="34">
        <v>0</v>
      </c>
      <c r="L3198" s="34">
        <v>5</v>
      </c>
      <c r="M3198" s="24">
        <f t="shared" si="98"/>
        <v>0</v>
      </c>
      <c r="N3198" s="24">
        <f t="shared" si="99"/>
        <v>0</v>
      </c>
      <c r="O3198" s="34">
        <v>3</v>
      </c>
    </row>
    <row r="3199" spans="1:15">
      <c r="A3199" s="23">
        <v>2020</v>
      </c>
      <c r="B3199" s="23" t="s">
        <v>2367</v>
      </c>
      <c r="C3199" s="13" t="s">
        <v>1886</v>
      </c>
      <c r="D3199" s="13" t="s">
        <v>76</v>
      </c>
      <c r="E3199" s="13" t="s">
        <v>206</v>
      </c>
      <c r="F3199" s="24" t="s">
        <v>82</v>
      </c>
      <c r="G3199" s="13"/>
      <c r="H3199" s="13" t="s">
        <v>6</v>
      </c>
      <c r="I3199" s="34">
        <v>8</v>
      </c>
      <c r="J3199" s="34">
        <v>8</v>
      </c>
      <c r="K3199" s="34">
        <v>4</v>
      </c>
      <c r="L3199" s="34">
        <v>29</v>
      </c>
      <c r="M3199" s="24">
        <f t="shared" si="98"/>
        <v>1</v>
      </c>
      <c r="N3199" s="24">
        <f t="shared" si="99"/>
        <v>0.5</v>
      </c>
      <c r="O3199" s="34">
        <v>15</v>
      </c>
    </row>
    <row r="3200" spans="1:15">
      <c r="A3200" s="23">
        <v>2020</v>
      </c>
      <c r="B3200" s="23" t="s">
        <v>2367</v>
      </c>
      <c r="C3200" s="13" t="s">
        <v>1886</v>
      </c>
      <c r="D3200" s="13" t="s">
        <v>76</v>
      </c>
      <c r="E3200" s="13" t="s">
        <v>206</v>
      </c>
      <c r="F3200" s="24" t="s">
        <v>3918</v>
      </c>
      <c r="G3200" s="13"/>
      <c r="H3200" s="13" t="s">
        <v>6</v>
      </c>
      <c r="I3200" s="34">
        <v>0</v>
      </c>
      <c r="J3200" s="34">
        <v>0</v>
      </c>
      <c r="K3200" s="34">
        <v>0</v>
      </c>
      <c r="L3200" s="34">
        <v>7</v>
      </c>
      <c r="M3200" s="24">
        <f t="shared" si="98"/>
        <v>0</v>
      </c>
      <c r="N3200" s="24">
        <f t="shared" si="99"/>
        <v>0</v>
      </c>
      <c r="O3200" s="34">
        <v>0</v>
      </c>
    </row>
    <row r="3201" spans="1:15">
      <c r="A3201" s="23">
        <v>2020</v>
      </c>
      <c r="B3201" s="23" t="s">
        <v>2367</v>
      </c>
      <c r="C3201" s="13" t="s">
        <v>1886</v>
      </c>
      <c r="D3201" s="13" t="s">
        <v>76</v>
      </c>
      <c r="E3201" s="13" t="s">
        <v>204</v>
      </c>
      <c r="F3201" s="24" t="s">
        <v>5455</v>
      </c>
      <c r="G3201" s="13"/>
      <c r="H3201" s="13" t="s">
        <v>6</v>
      </c>
      <c r="I3201" s="34">
        <v>36</v>
      </c>
      <c r="J3201" s="34">
        <v>35</v>
      </c>
      <c r="K3201" s="34">
        <v>27</v>
      </c>
      <c r="L3201" s="34">
        <v>157</v>
      </c>
      <c r="M3201" s="24">
        <f t="shared" si="98"/>
        <v>0.97222222222222221</v>
      </c>
      <c r="N3201" s="24">
        <f t="shared" si="99"/>
        <v>0.77142857142857146</v>
      </c>
      <c r="O3201" s="34">
        <v>23</v>
      </c>
    </row>
    <row r="3202" spans="1:15">
      <c r="A3202" s="23">
        <v>2020</v>
      </c>
      <c r="B3202" s="23" t="s">
        <v>2367</v>
      </c>
      <c r="C3202" s="13" t="s">
        <v>1886</v>
      </c>
      <c r="D3202" s="13" t="s">
        <v>76</v>
      </c>
      <c r="E3202" s="13" t="s">
        <v>204</v>
      </c>
      <c r="F3202" s="24" t="s">
        <v>1459</v>
      </c>
      <c r="G3202" s="13"/>
      <c r="H3202" s="13" t="s">
        <v>6</v>
      </c>
      <c r="I3202" s="34">
        <v>294</v>
      </c>
      <c r="J3202" s="34">
        <v>223</v>
      </c>
      <c r="K3202" s="34">
        <v>138</v>
      </c>
      <c r="L3202" s="34">
        <v>1616</v>
      </c>
      <c r="M3202" s="24">
        <f t="shared" ref="M3202:M3265" si="100">+IFERROR(J3202/I3202,0)</f>
        <v>0.75850340136054417</v>
      </c>
      <c r="N3202" s="24">
        <f t="shared" ref="N3202:N3265" si="101">+IFERROR(K3202/J3202,0)</f>
        <v>0.6188340807174888</v>
      </c>
      <c r="O3202" s="34">
        <v>148</v>
      </c>
    </row>
    <row r="3203" spans="1:15">
      <c r="A3203" s="23">
        <v>2020</v>
      </c>
      <c r="B3203" s="23" t="s">
        <v>2367</v>
      </c>
      <c r="C3203" s="13" t="s">
        <v>1886</v>
      </c>
      <c r="D3203" s="13" t="s">
        <v>76</v>
      </c>
      <c r="E3203" s="13" t="s">
        <v>204</v>
      </c>
      <c r="F3203" s="24" t="s">
        <v>2079</v>
      </c>
      <c r="G3203" s="13"/>
      <c r="H3203" s="13" t="s">
        <v>6</v>
      </c>
      <c r="I3203" s="34">
        <v>78</v>
      </c>
      <c r="J3203" s="34">
        <v>65</v>
      </c>
      <c r="K3203" s="34">
        <v>34</v>
      </c>
      <c r="L3203" s="34">
        <v>474</v>
      </c>
      <c r="M3203" s="24">
        <f t="shared" si="100"/>
        <v>0.83333333333333337</v>
      </c>
      <c r="N3203" s="24">
        <f t="shared" si="101"/>
        <v>0.52307692307692311</v>
      </c>
      <c r="O3203" s="34">
        <v>31</v>
      </c>
    </row>
    <row r="3204" spans="1:15">
      <c r="A3204" s="23">
        <v>2020</v>
      </c>
      <c r="B3204" s="23" t="s">
        <v>2367</v>
      </c>
      <c r="C3204" s="13" t="s">
        <v>1886</v>
      </c>
      <c r="D3204" s="13" t="s">
        <v>83</v>
      </c>
      <c r="E3204" s="13" t="s">
        <v>205</v>
      </c>
      <c r="F3204" s="24" t="s">
        <v>3884</v>
      </c>
      <c r="G3204" s="13"/>
      <c r="H3204" s="13" t="s">
        <v>6</v>
      </c>
      <c r="I3204" s="34">
        <v>32</v>
      </c>
      <c r="J3204" s="34">
        <v>27</v>
      </c>
      <c r="K3204" s="34">
        <v>23</v>
      </c>
      <c r="L3204" s="34">
        <v>23</v>
      </c>
      <c r="M3204" s="24">
        <f t="shared" si="100"/>
        <v>0.84375</v>
      </c>
      <c r="N3204" s="24">
        <f t="shared" si="101"/>
        <v>0.85185185185185186</v>
      </c>
      <c r="O3204" s="34">
        <v>21</v>
      </c>
    </row>
    <row r="3205" spans="1:15">
      <c r="A3205" s="23">
        <v>2020</v>
      </c>
      <c r="B3205" s="23" t="s">
        <v>2367</v>
      </c>
      <c r="C3205" s="13" t="s">
        <v>1886</v>
      </c>
      <c r="D3205" s="13" t="s">
        <v>83</v>
      </c>
      <c r="E3205" s="13" t="s">
        <v>206</v>
      </c>
      <c r="F3205" s="24" t="s">
        <v>84</v>
      </c>
      <c r="G3205" s="13"/>
      <c r="H3205" s="13" t="s">
        <v>6</v>
      </c>
      <c r="I3205" s="34">
        <v>1</v>
      </c>
      <c r="J3205" s="34">
        <v>1</v>
      </c>
      <c r="K3205" s="34">
        <v>1</v>
      </c>
      <c r="L3205" s="34">
        <v>13</v>
      </c>
      <c r="M3205" s="24">
        <f t="shared" si="100"/>
        <v>1</v>
      </c>
      <c r="N3205" s="24">
        <f t="shared" si="101"/>
        <v>1</v>
      </c>
      <c r="O3205" s="34">
        <v>3</v>
      </c>
    </row>
    <row r="3206" spans="1:15">
      <c r="A3206" s="23">
        <v>2020</v>
      </c>
      <c r="B3206" s="23" t="s">
        <v>2367</v>
      </c>
      <c r="C3206" s="13" t="s">
        <v>1886</v>
      </c>
      <c r="D3206" s="13" t="s">
        <v>86</v>
      </c>
      <c r="E3206" s="13" t="s">
        <v>205</v>
      </c>
      <c r="F3206" s="24" t="s">
        <v>5249</v>
      </c>
      <c r="G3206" s="13"/>
      <c r="H3206" s="13" t="s">
        <v>195</v>
      </c>
      <c r="I3206" s="34">
        <v>13</v>
      </c>
      <c r="J3206" s="34">
        <v>12</v>
      </c>
      <c r="K3206" s="34">
        <v>1</v>
      </c>
      <c r="L3206" s="34">
        <v>1</v>
      </c>
      <c r="M3206" s="24">
        <f t="shared" si="100"/>
        <v>0.92307692307692313</v>
      </c>
      <c r="N3206" s="24">
        <f t="shared" si="101"/>
        <v>8.3333333333333329E-2</v>
      </c>
      <c r="O3206" s="34">
        <v>0</v>
      </c>
    </row>
    <row r="3207" spans="1:15">
      <c r="A3207" s="23">
        <v>2020</v>
      </c>
      <c r="B3207" s="23" t="s">
        <v>2367</v>
      </c>
      <c r="C3207" s="13" t="s">
        <v>1886</v>
      </c>
      <c r="D3207" s="13" t="s">
        <v>86</v>
      </c>
      <c r="E3207" s="13" t="s">
        <v>5703</v>
      </c>
      <c r="F3207" s="24" t="s">
        <v>3887</v>
      </c>
      <c r="G3207" s="13"/>
      <c r="H3207" s="13" t="s">
        <v>6</v>
      </c>
      <c r="I3207" s="34">
        <v>16</v>
      </c>
      <c r="J3207" s="34">
        <v>3</v>
      </c>
      <c r="K3207" s="34">
        <v>1</v>
      </c>
      <c r="L3207" s="34">
        <v>2</v>
      </c>
      <c r="M3207" s="24">
        <f t="shared" si="100"/>
        <v>0.1875</v>
      </c>
      <c r="N3207" s="24">
        <f t="shared" si="101"/>
        <v>0.33333333333333331</v>
      </c>
      <c r="O3207" s="34">
        <v>0</v>
      </c>
    </row>
    <row r="3208" spans="1:15">
      <c r="A3208" s="23">
        <v>2020</v>
      </c>
      <c r="B3208" s="23" t="s">
        <v>2367</v>
      </c>
      <c r="C3208" s="13" t="s">
        <v>1886</v>
      </c>
      <c r="D3208" s="13" t="s">
        <v>2631</v>
      </c>
      <c r="E3208" s="13" t="s">
        <v>5703</v>
      </c>
      <c r="F3208" s="24" t="s">
        <v>3881</v>
      </c>
      <c r="G3208" s="13"/>
      <c r="H3208" s="13" t="s">
        <v>6</v>
      </c>
      <c r="I3208" s="34">
        <v>28</v>
      </c>
      <c r="J3208" s="34">
        <v>22</v>
      </c>
      <c r="K3208" s="34">
        <v>9</v>
      </c>
      <c r="L3208" s="34">
        <v>28</v>
      </c>
      <c r="M3208" s="24">
        <f t="shared" si="100"/>
        <v>0.7857142857142857</v>
      </c>
      <c r="N3208" s="24">
        <f t="shared" si="101"/>
        <v>0.40909090909090912</v>
      </c>
      <c r="O3208" s="34">
        <v>0</v>
      </c>
    </row>
    <row r="3209" spans="1:15">
      <c r="A3209" s="23">
        <v>2020</v>
      </c>
      <c r="B3209" s="23" t="s">
        <v>2367</v>
      </c>
      <c r="C3209" s="13" t="s">
        <v>1886</v>
      </c>
      <c r="D3209" s="13" t="s">
        <v>86</v>
      </c>
      <c r="E3209" s="13" t="s">
        <v>5703</v>
      </c>
      <c r="F3209" s="24" t="s">
        <v>3886</v>
      </c>
      <c r="G3209" s="13"/>
      <c r="H3209" s="13" t="s">
        <v>6</v>
      </c>
      <c r="I3209" s="34">
        <v>14</v>
      </c>
      <c r="J3209" s="34">
        <v>6</v>
      </c>
      <c r="K3209" s="34">
        <v>0</v>
      </c>
      <c r="L3209" s="34">
        <v>4</v>
      </c>
      <c r="M3209" s="24">
        <f t="shared" si="100"/>
        <v>0.42857142857142855</v>
      </c>
      <c r="N3209" s="24">
        <f t="shared" si="101"/>
        <v>0</v>
      </c>
      <c r="O3209" s="34">
        <v>0</v>
      </c>
    </row>
    <row r="3210" spans="1:15">
      <c r="A3210" s="23">
        <v>2020</v>
      </c>
      <c r="B3210" s="23" t="s">
        <v>2367</v>
      </c>
      <c r="C3210" s="13" t="s">
        <v>1886</v>
      </c>
      <c r="D3210" s="13" t="s">
        <v>86</v>
      </c>
      <c r="E3210" s="13" t="s">
        <v>5703</v>
      </c>
      <c r="F3210" s="24" t="s">
        <v>87</v>
      </c>
      <c r="G3210" s="13"/>
      <c r="H3210" s="13" t="s">
        <v>6</v>
      </c>
      <c r="I3210" s="34">
        <v>0</v>
      </c>
      <c r="J3210" s="34">
        <v>0</v>
      </c>
      <c r="K3210" s="34">
        <v>0</v>
      </c>
      <c r="L3210" s="34">
        <v>140</v>
      </c>
      <c r="M3210" s="24">
        <f t="shared" si="100"/>
        <v>0</v>
      </c>
      <c r="N3210" s="24">
        <f t="shared" si="101"/>
        <v>0</v>
      </c>
      <c r="O3210" s="34">
        <v>0</v>
      </c>
    </row>
    <row r="3211" spans="1:15">
      <c r="A3211" s="23">
        <v>2020</v>
      </c>
      <c r="B3211" s="23" t="s">
        <v>2367</v>
      </c>
      <c r="C3211" s="13" t="s">
        <v>1886</v>
      </c>
      <c r="D3211" s="13" t="s">
        <v>86</v>
      </c>
      <c r="E3211" s="13" t="s">
        <v>206</v>
      </c>
      <c r="F3211" s="24" t="s">
        <v>88</v>
      </c>
      <c r="G3211" s="13"/>
      <c r="H3211" s="13" t="s">
        <v>6</v>
      </c>
      <c r="I3211" s="34">
        <v>19</v>
      </c>
      <c r="J3211" s="34">
        <v>14</v>
      </c>
      <c r="K3211" s="34">
        <v>12</v>
      </c>
      <c r="L3211" s="34">
        <v>87</v>
      </c>
      <c r="M3211" s="24">
        <f t="shared" si="100"/>
        <v>0.73684210526315785</v>
      </c>
      <c r="N3211" s="24">
        <f t="shared" si="101"/>
        <v>0.8571428571428571</v>
      </c>
      <c r="O3211" s="34">
        <v>23</v>
      </c>
    </row>
    <row r="3212" spans="1:15">
      <c r="A3212" s="23">
        <v>2020</v>
      </c>
      <c r="B3212" s="23" t="s">
        <v>2367</v>
      </c>
      <c r="C3212" s="13" t="s">
        <v>1886</v>
      </c>
      <c r="D3212" s="13" t="s">
        <v>86</v>
      </c>
      <c r="E3212" s="13" t="s">
        <v>206</v>
      </c>
      <c r="F3212" s="24" t="s">
        <v>3894</v>
      </c>
      <c r="G3212" s="13"/>
      <c r="H3212" s="13" t="s">
        <v>195</v>
      </c>
      <c r="I3212" s="34">
        <v>79</v>
      </c>
      <c r="J3212" s="34">
        <v>75</v>
      </c>
      <c r="K3212" s="34">
        <v>51</v>
      </c>
      <c r="L3212" s="34">
        <v>51</v>
      </c>
      <c r="M3212" s="24">
        <f t="shared" si="100"/>
        <v>0.94936708860759489</v>
      </c>
      <c r="N3212" s="24">
        <f t="shared" si="101"/>
        <v>0.68</v>
      </c>
      <c r="O3212" s="34">
        <v>0</v>
      </c>
    </row>
    <row r="3213" spans="1:15">
      <c r="A3213" s="23">
        <v>2020</v>
      </c>
      <c r="B3213" s="23" t="s">
        <v>2367</v>
      </c>
      <c r="C3213" s="13" t="s">
        <v>1886</v>
      </c>
      <c r="D3213" s="13" t="s">
        <v>86</v>
      </c>
      <c r="E3213" s="13" t="s">
        <v>204</v>
      </c>
      <c r="F3213" s="24" t="s">
        <v>984</v>
      </c>
      <c r="G3213" s="13"/>
      <c r="H3213" s="13" t="s">
        <v>203</v>
      </c>
      <c r="I3213" s="34">
        <v>0</v>
      </c>
      <c r="J3213" s="34">
        <v>0</v>
      </c>
      <c r="K3213" s="34">
        <v>0</v>
      </c>
      <c r="L3213" s="34">
        <v>22</v>
      </c>
      <c r="M3213" s="24">
        <f t="shared" si="100"/>
        <v>0</v>
      </c>
      <c r="N3213" s="24">
        <f t="shared" si="101"/>
        <v>0</v>
      </c>
      <c r="O3213" s="34">
        <v>13</v>
      </c>
    </row>
    <row r="3214" spans="1:15">
      <c r="A3214" s="23">
        <v>2020</v>
      </c>
      <c r="B3214" s="23" t="s">
        <v>2367</v>
      </c>
      <c r="C3214" s="13" t="s">
        <v>1886</v>
      </c>
      <c r="D3214" s="13" t="s">
        <v>86</v>
      </c>
      <c r="E3214" s="13" t="s">
        <v>204</v>
      </c>
      <c r="F3214" s="24" t="s">
        <v>2635</v>
      </c>
      <c r="G3214" s="13"/>
      <c r="H3214" s="13" t="s">
        <v>6</v>
      </c>
      <c r="I3214" s="34">
        <v>20</v>
      </c>
      <c r="J3214" s="34">
        <v>19</v>
      </c>
      <c r="K3214" s="34">
        <v>9</v>
      </c>
      <c r="L3214" s="34">
        <v>4</v>
      </c>
      <c r="M3214" s="24">
        <f t="shared" si="100"/>
        <v>0.95</v>
      </c>
      <c r="N3214" s="24">
        <f t="shared" si="101"/>
        <v>0.47368421052631576</v>
      </c>
      <c r="O3214" s="34">
        <v>19</v>
      </c>
    </row>
    <row r="3215" spans="1:15">
      <c r="A3215" s="23">
        <v>2020</v>
      </c>
      <c r="B3215" s="23" t="s">
        <v>2367</v>
      </c>
      <c r="C3215" s="13" t="s">
        <v>1886</v>
      </c>
      <c r="D3215" s="13" t="s">
        <v>86</v>
      </c>
      <c r="E3215" s="13" t="s">
        <v>204</v>
      </c>
      <c r="F3215" s="24" t="s">
        <v>101</v>
      </c>
      <c r="G3215" s="13"/>
      <c r="H3215" s="13" t="s">
        <v>6</v>
      </c>
      <c r="I3215" s="34">
        <v>5</v>
      </c>
      <c r="J3215" s="34">
        <v>5</v>
      </c>
      <c r="K3215" s="34">
        <v>3</v>
      </c>
      <c r="L3215" s="34">
        <v>13</v>
      </c>
      <c r="M3215" s="24">
        <f t="shared" si="100"/>
        <v>1</v>
      </c>
      <c r="N3215" s="24">
        <f t="shared" si="101"/>
        <v>0.6</v>
      </c>
      <c r="O3215" s="34">
        <v>2</v>
      </c>
    </row>
    <row r="3216" spans="1:15">
      <c r="A3216" s="23">
        <v>2020</v>
      </c>
      <c r="B3216" s="23" t="s">
        <v>2367</v>
      </c>
      <c r="C3216" s="13" t="s">
        <v>1886</v>
      </c>
      <c r="D3216" s="13" t="s">
        <v>89</v>
      </c>
      <c r="E3216" s="13" t="s">
        <v>205</v>
      </c>
      <c r="F3216" s="24" t="s">
        <v>90</v>
      </c>
      <c r="G3216" s="13"/>
      <c r="H3216" s="13" t="s">
        <v>6</v>
      </c>
      <c r="I3216" s="34">
        <v>32</v>
      </c>
      <c r="J3216" s="34">
        <v>22</v>
      </c>
      <c r="K3216" s="34">
        <v>11</v>
      </c>
      <c r="L3216" s="34">
        <v>15</v>
      </c>
      <c r="M3216" s="24">
        <f t="shared" si="100"/>
        <v>0.6875</v>
      </c>
      <c r="N3216" s="24">
        <f t="shared" si="101"/>
        <v>0.5</v>
      </c>
      <c r="O3216" s="34">
        <v>9</v>
      </c>
    </row>
    <row r="3217" spans="1:15">
      <c r="A3217" s="23">
        <v>2020</v>
      </c>
      <c r="B3217" s="23" t="s">
        <v>2367</v>
      </c>
      <c r="C3217" s="13" t="s">
        <v>1886</v>
      </c>
      <c r="D3217" s="13" t="s">
        <v>89</v>
      </c>
      <c r="E3217" s="13" t="s">
        <v>205</v>
      </c>
      <c r="F3217" s="24" t="s">
        <v>91</v>
      </c>
      <c r="G3217" s="13"/>
      <c r="H3217" s="13" t="s">
        <v>6</v>
      </c>
      <c r="I3217" s="34">
        <v>0</v>
      </c>
      <c r="J3217" s="34">
        <v>0</v>
      </c>
      <c r="K3217" s="34">
        <v>0</v>
      </c>
      <c r="L3217" s="34">
        <v>11</v>
      </c>
      <c r="M3217" s="24">
        <f t="shared" si="100"/>
        <v>0</v>
      </c>
      <c r="N3217" s="24">
        <f t="shared" si="101"/>
        <v>0</v>
      </c>
      <c r="O3217" s="34">
        <v>0</v>
      </c>
    </row>
    <row r="3218" spans="1:15">
      <c r="A3218" s="23">
        <v>2020</v>
      </c>
      <c r="B3218" s="23" t="s">
        <v>2367</v>
      </c>
      <c r="C3218" s="13" t="s">
        <v>1886</v>
      </c>
      <c r="D3218" s="13" t="s">
        <v>89</v>
      </c>
      <c r="E3218" s="13" t="s">
        <v>205</v>
      </c>
      <c r="F3218" s="24" t="s">
        <v>3914</v>
      </c>
      <c r="G3218" s="13"/>
      <c r="H3218" s="13" t="s">
        <v>6</v>
      </c>
      <c r="I3218" s="34">
        <v>43</v>
      </c>
      <c r="J3218" s="34">
        <v>34</v>
      </c>
      <c r="K3218" s="34">
        <v>17</v>
      </c>
      <c r="L3218" s="34">
        <v>23</v>
      </c>
      <c r="M3218" s="24">
        <f t="shared" si="100"/>
        <v>0.79069767441860461</v>
      </c>
      <c r="N3218" s="24">
        <f t="shared" si="101"/>
        <v>0.5</v>
      </c>
      <c r="O3218" s="34">
        <v>25</v>
      </c>
    </row>
    <row r="3219" spans="1:15">
      <c r="A3219" s="23">
        <v>2020</v>
      </c>
      <c r="B3219" s="23" t="s">
        <v>2367</v>
      </c>
      <c r="C3219" s="13" t="s">
        <v>1886</v>
      </c>
      <c r="D3219" s="13" t="s">
        <v>89</v>
      </c>
      <c r="E3219" s="13" t="s">
        <v>206</v>
      </c>
      <c r="F3219" s="24" t="s">
        <v>93</v>
      </c>
      <c r="G3219" s="13"/>
      <c r="H3219" s="13" t="s">
        <v>6</v>
      </c>
      <c r="I3219" s="34">
        <v>0</v>
      </c>
      <c r="J3219" s="34">
        <v>0</v>
      </c>
      <c r="K3219" s="34">
        <v>0</v>
      </c>
      <c r="L3219" s="34">
        <v>0</v>
      </c>
      <c r="M3219" s="24">
        <f t="shared" si="100"/>
        <v>0</v>
      </c>
      <c r="N3219" s="24">
        <f t="shared" si="101"/>
        <v>0</v>
      </c>
      <c r="O3219" s="34">
        <v>0</v>
      </c>
    </row>
    <row r="3220" spans="1:15">
      <c r="A3220" s="23">
        <v>2020</v>
      </c>
      <c r="B3220" s="23" t="s">
        <v>2367</v>
      </c>
      <c r="C3220" s="13" t="s">
        <v>1886</v>
      </c>
      <c r="D3220" s="13" t="s">
        <v>89</v>
      </c>
      <c r="E3220" s="13" t="s">
        <v>206</v>
      </c>
      <c r="F3220" s="24" t="s">
        <v>1920</v>
      </c>
      <c r="G3220" s="13"/>
      <c r="H3220" s="13" t="s">
        <v>6</v>
      </c>
      <c r="I3220" s="34">
        <v>0</v>
      </c>
      <c r="J3220" s="34">
        <v>0</v>
      </c>
      <c r="K3220" s="34">
        <v>0</v>
      </c>
      <c r="L3220" s="34">
        <v>21</v>
      </c>
      <c r="M3220" s="24">
        <f t="shared" si="100"/>
        <v>0</v>
      </c>
      <c r="N3220" s="24">
        <f t="shared" si="101"/>
        <v>0</v>
      </c>
      <c r="O3220" s="34">
        <v>1</v>
      </c>
    </row>
    <row r="3221" spans="1:15">
      <c r="A3221" s="23">
        <v>2020</v>
      </c>
      <c r="B3221" s="23" t="s">
        <v>2367</v>
      </c>
      <c r="C3221" s="13" t="s">
        <v>1886</v>
      </c>
      <c r="D3221" s="13" t="s">
        <v>89</v>
      </c>
      <c r="E3221" s="13" t="s">
        <v>206</v>
      </c>
      <c r="F3221" s="24" t="s">
        <v>1919</v>
      </c>
      <c r="G3221" s="13"/>
      <c r="H3221" s="13" t="s">
        <v>6</v>
      </c>
      <c r="I3221" s="34">
        <v>0</v>
      </c>
      <c r="J3221" s="34">
        <v>0</v>
      </c>
      <c r="K3221" s="34">
        <v>0</v>
      </c>
      <c r="L3221" s="34">
        <v>25</v>
      </c>
      <c r="M3221" s="24">
        <f t="shared" si="100"/>
        <v>0</v>
      </c>
      <c r="N3221" s="24">
        <f t="shared" si="101"/>
        <v>0</v>
      </c>
      <c r="O3221" s="34">
        <v>9</v>
      </c>
    </row>
    <row r="3222" spans="1:15">
      <c r="A3222" s="23">
        <v>2020</v>
      </c>
      <c r="B3222" s="23" t="s">
        <v>2367</v>
      </c>
      <c r="C3222" s="13" t="s">
        <v>1886</v>
      </c>
      <c r="D3222" s="13" t="s">
        <v>89</v>
      </c>
      <c r="E3222" s="13" t="s">
        <v>206</v>
      </c>
      <c r="F3222" s="24" t="s">
        <v>1921</v>
      </c>
      <c r="G3222" s="13"/>
      <c r="H3222" s="13" t="s">
        <v>6</v>
      </c>
      <c r="I3222" s="34">
        <v>0</v>
      </c>
      <c r="J3222" s="34">
        <v>0</v>
      </c>
      <c r="K3222" s="34">
        <v>0</v>
      </c>
      <c r="L3222" s="34">
        <v>38</v>
      </c>
      <c r="M3222" s="24">
        <f t="shared" si="100"/>
        <v>0</v>
      </c>
      <c r="N3222" s="24">
        <f t="shared" si="101"/>
        <v>0</v>
      </c>
      <c r="O3222" s="34">
        <v>6</v>
      </c>
    </row>
    <row r="3223" spans="1:15">
      <c r="A3223" s="23">
        <v>2020</v>
      </c>
      <c r="B3223" s="23" t="s">
        <v>2367</v>
      </c>
      <c r="C3223" s="13" t="s">
        <v>1886</v>
      </c>
      <c r="D3223" s="13" t="s">
        <v>89</v>
      </c>
      <c r="E3223" s="13" t="s">
        <v>206</v>
      </c>
      <c r="F3223" s="24" t="s">
        <v>2078</v>
      </c>
      <c r="G3223" s="13"/>
      <c r="H3223" s="13" t="s">
        <v>6</v>
      </c>
      <c r="I3223" s="34">
        <v>12</v>
      </c>
      <c r="J3223" s="34">
        <v>9</v>
      </c>
      <c r="K3223" s="34">
        <v>1</v>
      </c>
      <c r="L3223" s="34">
        <v>18</v>
      </c>
      <c r="M3223" s="24">
        <f t="shared" si="100"/>
        <v>0.75</v>
      </c>
      <c r="N3223" s="24">
        <f t="shared" si="101"/>
        <v>0.1111111111111111</v>
      </c>
      <c r="O3223" s="34">
        <v>14</v>
      </c>
    </row>
    <row r="3224" spans="1:15">
      <c r="A3224" s="23">
        <v>2020</v>
      </c>
      <c r="B3224" s="23" t="s">
        <v>2367</v>
      </c>
      <c r="C3224" s="13" t="s">
        <v>1886</v>
      </c>
      <c r="D3224" s="13" t="s">
        <v>89</v>
      </c>
      <c r="E3224" s="13" t="s">
        <v>204</v>
      </c>
      <c r="F3224" s="24" t="s">
        <v>1465</v>
      </c>
      <c r="G3224" s="13"/>
      <c r="H3224" s="13" t="s">
        <v>6</v>
      </c>
      <c r="I3224" s="34">
        <v>74</v>
      </c>
      <c r="J3224" s="34">
        <v>60</v>
      </c>
      <c r="K3224" s="34">
        <v>17</v>
      </c>
      <c r="L3224" s="34">
        <v>392</v>
      </c>
      <c r="M3224" s="24">
        <f t="shared" si="100"/>
        <v>0.81081081081081086</v>
      </c>
      <c r="N3224" s="24">
        <f t="shared" si="101"/>
        <v>0.28333333333333333</v>
      </c>
      <c r="O3224" s="34">
        <v>29</v>
      </c>
    </row>
    <row r="3225" spans="1:15">
      <c r="A3225" s="23">
        <v>2020</v>
      </c>
      <c r="B3225" s="23" t="s">
        <v>2367</v>
      </c>
      <c r="C3225" s="13" t="s">
        <v>1886</v>
      </c>
      <c r="D3225" s="13" t="s">
        <v>94</v>
      </c>
      <c r="E3225" s="13" t="s">
        <v>207</v>
      </c>
      <c r="F3225" s="24" t="s">
        <v>99</v>
      </c>
      <c r="G3225" s="13"/>
      <c r="H3225" s="13" t="s">
        <v>6</v>
      </c>
      <c r="I3225" s="34">
        <v>7</v>
      </c>
      <c r="J3225" s="34">
        <v>3</v>
      </c>
      <c r="K3225" s="34">
        <v>0</v>
      </c>
      <c r="L3225" s="34">
        <v>19</v>
      </c>
      <c r="M3225" s="24">
        <f t="shared" si="100"/>
        <v>0.42857142857142855</v>
      </c>
      <c r="N3225" s="24">
        <f t="shared" si="101"/>
        <v>0</v>
      </c>
      <c r="O3225" s="34">
        <v>2</v>
      </c>
    </row>
    <row r="3226" spans="1:15">
      <c r="A3226" s="23">
        <v>2020</v>
      </c>
      <c r="B3226" s="23" t="s">
        <v>2367</v>
      </c>
      <c r="C3226" s="13" t="s">
        <v>1886</v>
      </c>
      <c r="D3226" s="13" t="s">
        <v>94</v>
      </c>
      <c r="E3226" s="13" t="s">
        <v>205</v>
      </c>
      <c r="F3226" s="24" t="s">
        <v>3890</v>
      </c>
      <c r="G3226" s="13"/>
      <c r="H3226" s="13" t="s">
        <v>195</v>
      </c>
      <c r="I3226" s="34">
        <v>26</v>
      </c>
      <c r="J3226" s="34">
        <v>19</v>
      </c>
      <c r="K3226" s="34">
        <v>15</v>
      </c>
      <c r="L3226" s="34">
        <v>25</v>
      </c>
      <c r="M3226" s="24">
        <f t="shared" si="100"/>
        <v>0.73076923076923073</v>
      </c>
      <c r="N3226" s="24">
        <f t="shared" si="101"/>
        <v>0.78947368421052633</v>
      </c>
      <c r="O3226" s="34">
        <v>0</v>
      </c>
    </row>
    <row r="3227" spans="1:15">
      <c r="A3227" s="23">
        <v>2020</v>
      </c>
      <c r="B3227" s="23" t="s">
        <v>2367</v>
      </c>
      <c r="C3227" s="13" t="s">
        <v>1886</v>
      </c>
      <c r="D3227" s="13" t="s">
        <v>94</v>
      </c>
      <c r="E3227" s="13" t="s">
        <v>206</v>
      </c>
      <c r="F3227" s="24" t="s">
        <v>96</v>
      </c>
      <c r="G3227" s="13"/>
      <c r="H3227" s="13" t="s">
        <v>6</v>
      </c>
      <c r="I3227" s="34">
        <v>18</v>
      </c>
      <c r="J3227" s="34">
        <v>18</v>
      </c>
      <c r="K3227" s="34">
        <v>13</v>
      </c>
      <c r="L3227" s="34">
        <v>51</v>
      </c>
      <c r="M3227" s="24">
        <f t="shared" si="100"/>
        <v>1</v>
      </c>
      <c r="N3227" s="24">
        <f t="shared" si="101"/>
        <v>0.72222222222222221</v>
      </c>
      <c r="O3227" s="34">
        <v>13</v>
      </c>
    </row>
    <row r="3228" spans="1:15">
      <c r="A3228" s="23">
        <v>2020</v>
      </c>
      <c r="B3228" s="23" t="s">
        <v>2367</v>
      </c>
      <c r="C3228" s="13" t="s">
        <v>1886</v>
      </c>
      <c r="D3228" s="13" t="s">
        <v>94</v>
      </c>
      <c r="E3228" s="13" t="s">
        <v>206</v>
      </c>
      <c r="F3228" s="24" t="s">
        <v>97</v>
      </c>
      <c r="G3228" s="13"/>
      <c r="H3228" s="13" t="s">
        <v>6</v>
      </c>
      <c r="I3228" s="34">
        <v>18</v>
      </c>
      <c r="J3228" s="34">
        <v>15</v>
      </c>
      <c r="K3228" s="34">
        <v>11</v>
      </c>
      <c r="L3228" s="34">
        <v>66</v>
      </c>
      <c r="M3228" s="24">
        <f t="shared" si="100"/>
        <v>0.83333333333333337</v>
      </c>
      <c r="N3228" s="24">
        <f t="shared" si="101"/>
        <v>0.73333333333333328</v>
      </c>
      <c r="O3228" s="34">
        <v>17</v>
      </c>
    </row>
    <row r="3229" spans="1:15">
      <c r="A3229" s="23">
        <v>2020</v>
      </c>
      <c r="B3229" s="23" t="s">
        <v>2367</v>
      </c>
      <c r="C3229" s="13" t="s">
        <v>1886</v>
      </c>
      <c r="D3229" s="13" t="s">
        <v>94</v>
      </c>
      <c r="E3229" s="13" t="s">
        <v>206</v>
      </c>
      <c r="F3229" s="24" t="s">
        <v>98</v>
      </c>
      <c r="G3229" s="13"/>
      <c r="H3229" s="13" t="s">
        <v>6</v>
      </c>
      <c r="I3229" s="34">
        <v>18</v>
      </c>
      <c r="J3229" s="34">
        <v>14</v>
      </c>
      <c r="K3229" s="34">
        <v>10</v>
      </c>
      <c r="L3229" s="34">
        <v>66</v>
      </c>
      <c r="M3229" s="24">
        <f t="shared" si="100"/>
        <v>0.77777777777777779</v>
      </c>
      <c r="N3229" s="24">
        <f t="shared" si="101"/>
        <v>0.7142857142857143</v>
      </c>
      <c r="O3229" s="34">
        <v>12</v>
      </c>
    </row>
    <row r="3230" spans="1:15">
      <c r="A3230" s="23">
        <v>2020</v>
      </c>
      <c r="B3230" s="23" t="s">
        <v>2367</v>
      </c>
      <c r="C3230" s="13" t="s">
        <v>1886</v>
      </c>
      <c r="D3230" s="13" t="s">
        <v>94</v>
      </c>
      <c r="E3230" s="13" t="s">
        <v>204</v>
      </c>
      <c r="F3230" s="24" t="s">
        <v>1463</v>
      </c>
      <c r="G3230" s="13"/>
      <c r="H3230" s="13" t="s">
        <v>6</v>
      </c>
      <c r="I3230" s="34">
        <v>22</v>
      </c>
      <c r="J3230" s="34">
        <v>21</v>
      </c>
      <c r="K3230" s="34">
        <v>14</v>
      </c>
      <c r="L3230" s="34">
        <v>197</v>
      </c>
      <c r="M3230" s="24">
        <f t="shared" si="100"/>
        <v>0.95454545454545459</v>
      </c>
      <c r="N3230" s="24">
        <f t="shared" si="101"/>
        <v>0.66666666666666663</v>
      </c>
      <c r="O3230" s="34">
        <v>14</v>
      </c>
    </row>
    <row r="3231" spans="1:15">
      <c r="A3231" s="23">
        <v>2020</v>
      </c>
      <c r="B3231" s="23" t="s">
        <v>2367</v>
      </c>
      <c r="C3231" s="13" t="s">
        <v>1886</v>
      </c>
      <c r="D3231" s="13" t="s">
        <v>100</v>
      </c>
      <c r="E3231" s="13" t="s">
        <v>207</v>
      </c>
      <c r="F3231" s="24" t="s">
        <v>103</v>
      </c>
      <c r="G3231" s="13"/>
      <c r="H3231" s="13" t="s">
        <v>6</v>
      </c>
      <c r="I3231" s="34">
        <v>10</v>
      </c>
      <c r="J3231" s="34">
        <v>9</v>
      </c>
      <c r="K3231" s="34">
        <v>5</v>
      </c>
      <c r="L3231" s="34">
        <v>25</v>
      </c>
      <c r="M3231" s="24">
        <f t="shared" si="100"/>
        <v>0.9</v>
      </c>
      <c r="N3231" s="24">
        <f t="shared" si="101"/>
        <v>0.55555555555555558</v>
      </c>
      <c r="O3231" s="34">
        <v>5</v>
      </c>
    </row>
    <row r="3232" spans="1:15">
      <c r="A3232" s="23">
        <v>2020</v>
      </c>
      <c r="B3232" s="23" t="s">
        <v>2367</v>
      </c>
      <c r="C3232" s="13" t="s">
        <v>1886</v>
      </c>
      <c r="D3232" s="13" t="s">
        <v>100</v>
      </c>
      <c r="E3232" s="13" t="s">
        <v>206</v>
      </c>
      <c r="F3232" s="24" t="s">
        <v>102</v>
      </c>
      <c r="G3232" s="13"/>
      <c r="H3232" s="13" t="s">
        <v>6</v>
      </c>
      <c r="I3232" s="34">
        <v>10</v>
      </c>
      <c r="J3232" s="34">
        <v>9</v>
      </c>
      <c r="K3232" s="34">
        <v>4</v>
      </c>
      <c r="L3232" s="34">
        <v>40</v>
      </c>
      <c r="M3232" s="24">
        <f t="shared" si="100"/>
        <v>0.9</v>
      </c>
      <c r="N3232" s="24">
        <f t="shared" si="101"/>
        <v>0.44444444444444442</v>
      </c>
      <c r="O3232" s="34">
        <v>9</v>
      </c>
    </row>
    <row r="3233" spans="1:15">
      <c r="A3233" s="23">
        <v>2020</v>
      </c>
      <c r="B3233" s="23" t="s">
        <v>2367</v>
      </c>
      <c r="C3233" s="13" t="s">
        <v>1886</v>
      </c>
      <c r="D3233" s="13" t="s">
        <v>100</v>
      </c>
      <c r="E3233" s="13" t="s">
        <v>204</v>
      </c>
      <c r="F3233" s="24" t="s">
        <v>1468</v>
      </c>
      <c r="G3233" s="13"/>
      <c r="H3233" s="13" t="s">
        <v>6</v>
      </c>
      <c r="I3233" s="34">
        <v>40</v>
      </c>
      <c r="J3233" s="34">
        <v>39</v>
      </c>
      <c r="K3233" s="34">
        <v>27</v>
      </c>
      <c r="L3233" s="34">
        <v>139</v>
      </c>
      <c r="M3233" s="24">
        <f t="shared" si="100"/>
        <v>0.97499999999999998</v>
      </c>
      <c r="N3233" s="24">
        <f t="shared" si="101"/>
        <v>0.69230769230769229</v>
      </c>
      <c r="O3233" s="34">
        <v>13</v>
      </c>
    </row>
    <row r="3234" spans="1:15">
      <c r="A3234" s="23">
        <v>2020</v>
      </c>
      <c r="B3234" s="23" t="s">
        <v>2367</v>
      </c>
      <c r="C3234" s="13" t="s">
        <v>1886</v>
      </c>
      <c r="D3234" s="13" t="s">
        <v>104</v>
      </c>
      <c r="E3234" s="13" t="s">
        <v>207</v>
      </c>
      <c r="F3234" s="24" t="s">
        <v>119</v>
      </c>
      <c r="G3234" s="13"/>
      <c r="H3234" s="13" t="s">
        <v>6</v>
      </c>
      <c r="I3234" s="34">
        <v>20</v>
      </c>
      <c r="J3234" s="34">
        <v>16</v>
      </c>
      <c r="K3234" s="34">
        <v>12</v>
      </c>
      <c r="L3234" s="34">
        <v>48</v>
      </c>
      <c r="M3234" s="24">
        <f t="shared" si="100"/>
        <v>0.8</v>
      </c>
      <c r="N3234" s="24">
        <f t="shared" si="101"/>
        <v>0.75</v>
      </c>
      <c r="O3234" s="34">
        <v>6</v>
      </c>
    </row>
    <row r="3235" spans="1:15">
      <c r="A3235" s="23">
        <v>2020</v>
      </c>
      <c r="B3235" s="23" t="s">
        <v>2367</v>
      </c>
      <c r="C3235" s="13" t="s">
        <v>1886</v>
      </c>
      <c r="D3235" s="13" t="s">
        <v>104</v>
      </c>
      <c r="E3235" s="13" t="s">
        <v>205</v>
      </c>
      <c r="F3235" s="24" t="s">
        <v>106</v>
      </c>
      <c r="G3235" s="13"/>
      <c r="H3235" s="13" t="s">
        <v>6</v>
      </c>
      <c r="I3235" s="34">
        <v>49</v>
      </c>
      <c r="J3235" s="34">
        <v>43</v>
      </c>
      <c r="K3235" s="34">
        <v>20</v>
      </c>
      <c r="L3235" s="34">
        <v>81</v>
      </c>
      <c r="M3235" s="24">
        <f t="shared" si="100"/>
        <v>0.87755102040816324</v>
      </c>
      <c r="N3235" s="24">
        <f t="shared" si="101"/>
        <v>0.46511627906976744</v>
      </c>
      <c r="O3235" s="34">
        <v>30</v>
      </c>
    </row>
    <row r="3236" spans="1:15">
      <c r="A3236" s="23">
        <v>2020</v>
      </c>
      <c r="B3236" s="23" t="s">
        <v>2367</v>
      </c>
      <c r="C3236" s="13" t="s">
        <v>1886</v>
      </c>
      <c r="D3236" s="13" t="s">
        <v>104</v>
      </c>
      <c r="E3236" s="13" t="s">
        <v>205</v>
      </c>
      <c r="F3236" s="24" t="s">
        <v>107</v>
      </c>
      <c r="G3236" s="13"/>
      <c r="H3236" s="13" t="s">
        <v>6</v>
      </c>
      <c r="I3236" s="34">
        <v>15</v>
      </c>
      <c r="J3236" s="34">
        <v>11</v>
      </c>
      <c r="K3236" s="34">
        <v>9</v>
      </c>
      <c r="L3236" s="34">
        <v>37</v>
      </c>
      <c r="M3236" s="24">
        <f t="shared" si="100"/>
        <v>0.73333333333333328</v>
      </c>
      <c r="N3236" s="24">
        <f t="shared" si="101"/>
        <v>0.81818181818181823</v>
      </c>
      <c r="O3236" s="34">
        <v>10</v>
      </c>
    </row>
    <row r="3237" spans="1:15">
      <c r="A3237" s="23">
        <v>2020</v>
      </c>
      <c r="B3237" s="23" t="s">
        <v>2367</v>
      </c>
      <c r="C3237" s="13" t="s">
        <v>1886</v>
      </c>
      <c r="D3237" s="13" t="s">
        <v>104</v>
      </c>
      <c r="E3237" s="13" t="s">
        <v>205</v>
      </c>
      <c r="F3237" s="24" t="s">
        <v>108</v>
      </c>
      <c r="G3237" s="13"/>
      <c r="H3237" s="13" t="s">
        <v>6</v>
      </c>
      <c r="I3237" s="34">
        <v>49</v>
      </c>
      <c r="J3237" s="34">
        <v>30</v>
      </c>
      <c r="K3237" s="34">
        <v>16</v>
      </c>
      <c r="L3237" s="34">
        <v>53</v>
      </c>
      <c r="M3237" s="24">
        <f t="shared" si="100"/>
        <v>0.61224489795918369</v>
      </c>
      <c r="N3237" s="24">
        <f t="shared" si="101"/>
        <v>0.53333333333333333</v>
      </c>
      <c r="O3237" s="34">
        <v>47</v>
      </c>
    </row>
    <row r="3238" spans="1:15">
      <c r="A3238" s="23">
        <v>2020</v>
      </c>
      <c r="B3238" s="23" t="s">
        <v>2367</v>
      </c>
      <c r="C3238" s="13" t="s">
        <v>1886</v>
      </c>
      <c r="D3238" s="13" t="s">
        <v>104</v>
      </c>
      <c r="E3238" s="13" t="s">
        <v>205</v>
      </c>
      <c r="F3238" s="24" t="s">
        <v>2734</v>
      </c>
      <c r="G3238" s="13"/>
      <c r="H3238" s="13" t="s">
        <v>6</v>
      </c>
      <c r="I3238" s="34">
        <v>25</v>
      </c>
      <c r="J3238" s="34">
        <v>20</v>
      </c>
      <c r="K3238" s="34">
        <v>11</v>
      </c>
      <c r="L3238" s="34">
        <v>73</v>
      </c>
      <c r="M3238" s="24">
        <f t="shared" si="100"/>
        <v>0.8</v>
      </c>
      <c r="N3238" s="24">
        <f t="shared" si="101"/>
        <v>0.55000000000000004</v>
      </c>
      <c r="O3238" s="34">
        <v>36</v>
      </c>
    </row>
    <row r="3239" spans="1:15">
      <c r="A3239" s="23">
        <v>2020</v>
      </c>
      <c r="B3239" s="23" t="s">
        <v>2367</v>
      </c>
      <c r="C3239" s="13" t="s">
        <v>1886</v>
      </c>
      <c r="D3239" s="13" t="s">
        <v>104</v>
      </c>
      <c r="E3239" s="13" t="s">
        <v>205</v>
      </c>
      <c r="F3239" s="24" t="s">
        <v>109</v>
      </c>
      <c r="G3239" s="13"/>
      <c r="H3239" s="13" t="s">
        <v>6</v>
      </c>
      <c r="I3239" s="34">
        <v>7</v>
      </c>
      <c r="J3239" s="34">
        <v>6</v>
      </c>
      <c r="K3239" s="34">
        <v>2</v>
      </c>
      <c r="L3239" s="34">
        <v>11</v>
      </c>
      <c r="M3239" s="24">
        <f t="shared" si="100"/>
        <v>0.8571428571428571</v>
      </c>
      <c r="N3239" s="24">
        <f t="shared" si="101"/>
        <v>0.33333333333333331</v>
      </c>
      <c r="O3239" s="34">
        <v>8</v>
      </c>
    </row>
    <row r="3240" spans="1:15">
      <c r="A3240" s="23">
        <v>2020</v>
      </c>
      <c r="B3240" s="23" t="s">
        <v>2367</v>
      </c>
      <c r="C3240" s="13" t="s">
        <v>1886</v>
      </c>
      <c r="D3240" s="13" t="s">
        <v>104</v>
      </c>
      <c r="E3240" s="13" t="s">
        <v>205</v>
      </c>
      <c r="F3240" s="24" t="s">
        <v>110</v>
      </c>
      <c r="G3240" s="13"/>
      <c r="H3240" s="13" t="s">
        <v>6</v>
      </c>
      <c r="I3240" s="34">
        <v>24</v>
      </c>
      <c r="J3240" s="34">
        <v>19</v>
      </c>
      <c r="K3240" s="34">
        <v>9</v>
      </c>
      <c r="L3240" s="34">
        <v>36</v>
      </c>
      <c r="M3240" s="24">
        <f t="shared" si="100"/>
        <v>0.79166666666666663</v>
      </c>
      <c r="N3240" s="24">
        <f t="shared" si="101"/>
        <v>0.47368421052631576</v>
      </c>
      <c r="O3240" s="34">
        <v>25</v>
      </c>
    </row>
    <row r="3241" spans="1:15">
      <c r="A3241" s="23">
        <v>2020</v>
      </c>
      <c r="B3241" s="23" t="s">
        <v>2367</v>
      </c>
      <c r="C3241" s="13" t="s">
        <v>1886</v>
      </c>
      <c r="D3241" s="13" t="s">
        <v>104</v>
      </c>
      <c r="E3241" s="13" t="s">
        <v>205</v>
      </c>
      <c r="F3241" s="24" t="s">
        <v>111</v>
      </c>
      <c r="G3241" s="13"/>
      <c r="H3241" s="13" t="s">
        <v>6</v>
      </c>
      <c r="I3241" s="34">
        <v>13</v>
      </c>
      <c r="J3241" s="34">
        <v>9</v>
      </c>
      <c r="K3241" s="34">
        <v>4</v>
      </c>
      <c r="L3241" s="34">
        <v>20</v>
      </c>
      <c r="M3241" s="24">
        <f t="shared" si="100"/>
        <v>0.69230769230769229</v>
      </c>
      <c r="N3241" s="24">
        <f t="shared" si="101"/>
        <v>0.44444444444444442</v>
      </c>
      <c r="O3241" s="34">
        <v>1</v>
      </c>
    </row>
    <row r="3242" spans="1:15">
      <c r="A3242" s="23">
        <v>2020</v>
      </c>
      <c r="B3242" s="23" t="s">
        <v>2367</v>
      </c>
      <c r="C3242" s="13" t="s">
        <v>1886</v>
      </c>
      <c r="D3242" s="13" t="s">
        <v>104</v>
      </c>
      <c r="E3242" s="13" t="s">
        <v>206</v>
      </c>
      <c r="F3242" s="24" t="s">
        <v>112</v>
      </c>
      <c r="G3242" s="13"/>
      <c r="H3242" s="13" t="s">
        <v>6</v>
      </c>
      <c r="I3242" s="34">
        <v>81</v>
      </c>
      <c r="J3242" s="34">
        <v>46</v>
      </c>
      <c r="K3242" s="34">
        <v>28</v>
      </c>
      <c r="L3242" s="34">
        <v>101</v>
      </c>
      <c r="M3242" s="24">
        <f t="shared" si="100"/>
        <v>0.5679012345679012</v>
      </c>
      <c r="N3242" s="24">
        <f t="shared" si="101"/>
        <v>0.60869565217391308</v>
      </c>
      <c r="O3242" s="34">
        <v>25</v>
      </c>
    </row>
    <row r="3243" spans="1:15">
      <c r="A3243" s="23">
        <v>2020</v>
      </c>
      <c r="B3243" s="23" t="s">
        <v>2367</v>
      </c>
      <c r="C3243" s="13" t="s">
        <v>1886</v>
      </c>
      <c r="D3243" s="13" t="s">
        <v>104</v>
      </c>
      <c r="E3243" s="13" t="s">
        <v>206</v>
      </c>
      <c r="F3243" s="24" t="s">
        <v>113</v>
      </c>
      <c r="G3243" s="13"/>
      <c r="H3243" s="13" t="s">
        <v>6</v>
      </c>
      <c r="I3243" s="34">
        <v>5</v>
      </c>
      <c r="J3243" s="34">
        <v>3</v>
      </c>
      <c r="K3243" s="34">
        <v>2</v>
      </c>
      <c r="L3243" s="34">
        <v>18</v>
      </c>
      <c r="M3243" s="24">
        <f t="shared" si="100"/>
        <v>0.6</v>
      </c>
      <c r="N3243" s="24">
        <f t="shared" si="101"/>
        <v>0.66666666666666663</v>
      </c>
      <c r="O3243" s="34">
        <v>4</v>
      </c>
    </row>
    <row r="3244" spans="1:15">
      <c r="A3244" s="23">
        <v>2020</v>
      </c>
      <c r="B3244" s="23" t="s">
        <v>2367</v>
      </c>
      <c r="C3244" s="13" t="s">
        <v>1886</v>
      </c>
      <c r="D3244" s="13" t="s">
        <v>104</v>
      </c>
      <c r="E3244" s="13" t="s">
        <v>206</v>
      </c>
      <c r="F3244" s="24" t="s">
        <v>2732</v>
      </c>
      <c r="G3244" s="13"/>
      <c r="H3244" s="13" t="s">
        <v>6</v>
      </c>
      <c r="I3244" s="34">
        <v>30</v>
      </c>
      <c r="J3244" s="34">
        <v>23</v>
      </c>
      <c r="K3244" s="34">
        <v>14</v>
      </c>
      <c r="L3244" s="34">
        <v>47</v>
      </c>
      <c r="M3244" s="24">
        <f t="shared" si="100"/>
        <v>0.76666666666666672</v>
      </c>
      <c r="N3244" s="24">
        <f t="shared" si="101"/>
        <v>0.60869565217391308</v>
      </c>
      <c r="O3244" s="34">
        <v>0</v>
      </c>
    </row>
    <row r="3245" spans="1:15">
      <c r="A3245" s="23">
        <v>2020</v>
      </c>
      <c r="B3245" s="23" t="s">
        <v>2367</v>
      </c>
      <c r="C3245" s="13" t="s">
        <v>1886</v>
      </c>
      <c r="D3245" s="13" t="s">
        <v>104</v>
      </c>
      <c r="E3245" s="13" t="s">
        <v>206</v>
      </c>
      <c r="F3245" s="24" t="s">
        <v>114</v>
      </c>
      <c r="G3245" s="13"/>
      <c r="H3245" s="13" t="s">
        <v>6</v>
      </c>
      <c r="I3245" s="34">
        <v>7</v>
      </c>
      <c r="J3245" s="34">
        <v>7</v>
      </c>
      <c r="K3245" s="34">
        <v>0</v>
      </c>
      <c r="L3245" s="34">
        <v>19</v>
      </c>
      <c r="M3245" s="24">
        <f t="shared" si="100"/>
        <v>1</v>
      </c>
      <c r="N3245" s="24">
        <f t="shared" si="101"/>
        <v>0</v>
      </c>
      <c r="O3245" s="34">
        <v>3</v>
      </c>
    </row>
    <row r="3246" spans="1:15">
      <c r="A3246" s="23">
        <v>2020</v>
      </c>
      <c r="B3246" s="23" t="s">
        <v>2367</v>
      </c>
      <c r="C3246" s="13" t="s">
        <v>1886</v>
      </c>
      <c r="D3246" s="13" t="s">
        <v>104</v>
      </c>
      <c r="E3246" s="13" t="s">
        <v>206</v>
      </c>
      <c r="F3246" s="24" t="s">
        <v>115</v>
      </c>
      <c r="G3246" s="13"/>
      <c r="H3246" s="13" t="s">
        <v>6</v>
      </c>
      <c r="I3246" s="34">
        <v>38</v>
      </c>
      <c r="J3246" s="34">
        <v>23</v>
      </c>
      <c r="K3246" s="34">
        <v>16</v>
      </c>
      <c r="L3246" s="34">
        <v>92</v>
      </c>
      <c r="M3246" s="24">
        <f t="shared" si="100"/>
        <v>0.60526315789473684</v>
      </c>
      <c r="N3246" s="24">
        <f t="shared" si="101"/>
        <v>0.69565217391304346</v>
      </c>
      <c r="O3246" s="34">
        <v>10</v>
      </c>
    </row>
    <row r="3247" spans="1:15">
      <c r="A3247" s="23">
        <v>2020</v>
      </c>
      <c r="B3247" s="23" t="s">
        <v>2367</v>
      </c>
      <c r="C3247" s="13" t="s">
        <v>1886</v>
      </c>
      <c r="D3247" s="13" t="s">
        <v>104</v>
      </c>
      <c r="E3247" s="13" t="s">
        <v>206</v>
      </c>
      <c r="F3247" s="24" t="s">
        <v>116</v>
      </c>
      <c r="G3247" s="13"/>
      <c r="H3247" s="13" t="s">
        <v>6</v>
      </c>
      <c r="I3247" s="34">
        <v>11</v>
      </c>
      <c r="J3247" s="34">
        <v>5</v>
      </c>
      <c r="K3247" s="34">
        <v>4</v>
      </c>
      <c r="L3247" s="34">
        <v>34</v>
      </c>
      <c r="M3247" s="24">
        <f t="shared" si="100"/>
        <v>0.45454545454545453</v>
      </c>
      <c r="N3247" s="24">
        <f t="shared" si="101"/>
        <v>0.8</v>
      </c>
      <c r="O3247" s="34">
        <v>2</v>
      </c>
    </row>
    <row r="3248" spans="1:15">
      <c r="A3248" s="23">
        <v>2020</v>
      </c>
      <c r="B3248" s="23" t="s">
        <v>2367</v>
      </c>
      <c r="C3248" s="13" t="s">
        <v>1886</v>
      </c>
      <c r="D3248" s="13" t="s">
        <v>104</v>
      </c>
      <c r="E3248" s="13" t="s">
        <v>206</v>
      </c>
      <c r="F3248" s="24" t="s">
        <v>3892</v>
      </c>
      <c r="G3248" s="13"/>
      <c r="H3248" s="13" t="s">
        <v>6</v>
      </c>
      <c r="I3248" s="34">
        <v>6</v>
      </c>
      <c r="J3248" s="34">
        <v>6</v>
      </c>
      <c r="K3248" s="34">
        <v>5</v>
      </c>
      <c r="L3248" s="34">
        <v>5</v>
      </c>
      <c r="M3248" s="24">
        <f t="shared" si="100"/>
        <v>1</v>
      </c>
      <c r="N3248" s="24">
        <f t="shared" si="101"/>
        <v>0.83333333333333337</v>
      </c>
      <c r="O3248" s="34">
        <v>0</v>
      </c>
    </row>
    <row r="3249" spans="1:15">
      <c r="A3249" s="23">
        <v>2020</v>
      </c>
      <c r="B3249" s="23" t="s">
        <v>2367</v>
      </c>
      <c r="C3249" s="13" t="s">
        <v>1886</v>
      </c>
      <c r="D3249" s="13" t="s">
        <v>104</v>
      </c>
      <c r="E3249" s="13" t="s">
        <v>206</v>
      </c>
      <c r="F3249" s="24" t="s">
        <v>117</v>
      </c>
      <c r="G3249" s="13"/>
      <c r="H3249" s="13" t="s">
        <v>6</v>
      </c>
      <c r="I3249" s="34">
        <v>14</v>
      </c>
      <c r="J3249" s="34">
        <v>12</v>
      </c>
      <c r="K3249" s="34">
        <v>6</v>
      </c>
      <c r="L3249" s="34">
        <v>24</v>
      </c>
      <c r="M3249" s="24">
        <f t="shared" si="100"/>
        <v>0.8571428571428571</v>
      </c>
      <c r="N3249" s="24">
        <f t="shared" si="101"/>
        <v>0.5</v>
      </c>
      <c r="O3249" s="34">
        <v>5</v>
      </c>
    </row>
    <row r="3250" spans="1:15">
      <c r="A3250" s="23">
        <v>2020</v>
      </c>
      <c r="B3250" s="23" t="s">
        <v>2367</v>
      </c>
      <c r="C3250" s="13" t="s">
        <v>1886</v>
      </c>
      <c r="D3250" s="13" t="s">
        <v>104</v>
      </c>
      <c r="E3250" s="13" t="s">
        <v>206</v>
      </c>
      <c r="F3250" s="24" t="s">
        <v>118</v>
      </c>
      <c r="G3250" s="13"/>
      <c r="H3250" s="13" t="s">
        <v>6</v>
      </c>
      <c r="I3250" s="34">
        <v>15</v>
      </c>
      <c r="J3250" s="34">
        <v>12</v>
      </c>
      <c r="K3250" s="34">
        <v>8</v>
      </c>
      <c r="L3250" s="34">
        <v>41</v>
      </c>
      <c r="M3250" s="24">
        <f t="shared" si="100"/>
        <v>0.8</v>
      </c>
      <c r="N3250" s="24">
        <f t="shared" si="101"/>
        <v>0.66666666666666663</v>
      </c>
      <c r="O3250" s="34">
        <v>6</v>
      </c>
    </row>
    <row r="3251" spans="1:15">
      <c r="A3251" s="23">
        <v>2020</v>
      </c>
      <c r="B3251" s="23" t="s">
        <v>2367</v>
      </c>
      <c r="C3251" s="13" t="s">
        <v>1886</v>
      </c>
      <c r="D3251" s="13" t="s">
        <v>104</v>
      </c>
      <c r="E3251" s="13" t="s">
        <v>206</v>
      </c>
      <c r="F3251" s="24" t="s">
        <v>3879</v>
      </c>
      <c r="G3251" s="13"/>
      <c r="H3251" s="13" t="s">
        <v>6</v>
      </c>
      <c r="I3251" s="34">
        <v>47</v>
      </c>
      <c r="J3251" s="34">
        <v>28</v>
      </c>
      <c r="K3251" s="34">
        <v>23</v>
      </c>
      <c r="L3251" s="34">
        <v>31</v>
      </c>
      <c r="M3251" s="24">
        <f t="shared" si="100"/>
        <v>0.5957446808510638</v>
      </c>
      <c r="N3251" s="24">
        <f t="shared" si="101"/>
        <v>0.8214285714285714</v>
      </c>
      <c r="O3251" s="34">
        <v>0</v>
      </c>
    </row>
    <row r="3252" spans="1:15">
      <c r="A3252" s="23">
        <v>2020</v>
      </c>
      <c r="B3252" s="23" t="s">
        <v>2367</v>
      </c>
      <c r="C3252" s="13" t="s">
        <v>1886</v>
      </c>
      <c r="D3252" s="13" t="s">
        <v>104</v>
      </c>
      <c r="E3252" s="13" t="s">
        <v>206</v>
      </c>
      <c r="F3252" s="24" t="s">
        <v>2730</v>
      </c>
      <c r="G3252" s="13"/>
      <c r="H3252" s="13" t="s">
        <v>6</v>
      </c>
      <c r="I3252" s="34">
        <v>5</v>
      </c>
      <c r="J3252" s="34">
        <v>5</v>
      </c>
      <c r="K3252" s="34">
        <v>2</v>
      </c>
      <c r="L3252" s="34">
        <v>9</v>
      </c>
      <c r="M3252" s="24">
        <f t="shared" si="100"/>
        <v>1</v>
      </c>
      <c r="N3252" s="24">
        <f t="shared" si="101"/>
        <v>0.4</v>
      </c>
      <c r="O3252" s="34">
        <v>0</v>
      </c>
    </row>
    <row r="3253" spans="1:15">
      <c r="A3253" s="23">
        <v>2020</v>
      </c>
      <c r="B3253" s="23" t="s">
        <v>2367</v>
      </c>
      <c r="C3253" s="13" t="s">
        <v>1886</v>
      </c>
      <c r="D3253" s="13" t="s">
        <v>104</v>
      </c>
      <c r="E3253" s="13" t="s">
        <v>206</v>
      </c>
      <c r="F3253" s="24" t="s">
        <v>3876</v>
      </c>
      <c r="G3253" s="13"/>
      <c r="H3253" s="13" t="s">
        <v>6</v>
      </c>
      <c r="I3253" s="34">
        <v>7</v>
      </c>
      <c r="J3253" s="34">
        <v>6</v>
      </c>
      <c r="K3253" s="34">
        <v>3</v>
      </c>
      <c r="L3253" s="34">
        <v>3</v>
      </c>
      <c r="M3253" s="24">
        <f t="shared" si="100"/>
        <v>0.8571428571428571</v>
      </c>
      <c r="N3253" s="24">
        <f t="shared" si="101"/>
        <v>0.5</v>
      </c>
      <c r="O3253" s="34">
        <v>0</v>
      </c>
    </row>
    <row r="3254" spans="1:15">
      <c r="A3254" s="23">
        <v>2020</v>
      </c>
      <c r="B3254" s="23" t="s">
        <v>2367</v>
      </c>
      <c r="C3254" s="13" t="s">
        <v>1886</v>
      </c>
      <c r="D3254" s="13" t="s">
        <v>104</v>
      </c>
      <c r="E3254" s="13" t="s">
        <v>204</v>
      </c>
      <c r="F3254" s="24" t="s">
        <v>3874</v>
      </c>
      <c r="G3254" s="13"/>
      <c r="H3254" s="13" t="s">
        <v>6</v>
      </c>
      <c r="I3254" s="34">
        <v>51</v>
      </c>
      <c r="J3254" s="34">
        <v>44</v>
      </c>
      <c r="K3254" s="34">
        <v>19</v>
      </c>
      <c r="L3254" s="34">
        <v>21</v>
      </c>
      <c r="M3254" s="24">
        <f t="shared" si="100"/>
        <v>0.86274509803921573</v>
      </c>
      <c r="N3254" s="24">
        <f t="shared" si="101"/>
        <v>0.43181818181818182</v>
      </c>
      <c r="O3254" s="34">
        <v>0</v>
      </c>
    </row>
    <row r="3255" spans="1:15">
      <c r="A3255" s="23">
        <v>2020</v>
      </c>
      <c r="B3255" s="23" t="s">
        <v>2367</v>
      </c>
      <c r="C3255" s="13" t="s">
        <v>1886</v>
      </c>
      <c r="D3255" s="13" t="s">
        <v>104</v>
      </c>
      <c r="E3255" s="13" t="s">
        <v>204</v>
      </c>
      <c r="F3255" s="24" t="s">
        <v>1486</v>
      </c>
      <c r="G3255" s="13"/>
      <c r="H3255" s="13" t="s">
        <v>6</v>
      </c>
      <c r="I3255" s="34">
        <v>122</v>
      </c>
      <c r="J3255" s="34">
        <v>92</v>
      </c>
      <c r="K3255" s="34">
        <v>34</v>
      </c>
      <c r="L3255" s="34">
        <v>691</v>
      </c>
      <c r="M3255" s="24">
        <f t="shared" si="100"/>
        <v>0.75409836065573765</v>
      </c>
      <c r="N3255" s="24">
        <f t="shared" si="101"/>
        <v>0.36956521739130432</v>
      </c>
      <c r="O3255" s="34">
        <v>71</v>
      </c>
    </row>
    <row r="3256" spans="1:15">
      <c r="A3256" s="23">
        <v>2020</v>
      </c>
      <c r="B3256" s="23" t="s">
        <v>2367</v>
      </c>
      <c r="C3256" s="13" t="s">
        <v>1886</v>
      </c>
      <c r="D3256" s="13" t="s">
        <v>104</v>
      </c>
      <c r="E3256" s="13" t="s">
        <v>204</v>
      </c>
      <c r="F3256" s="24" t="s">
        <v>1470</v>
      </c>
      <c r="G3256" s="13"/>
      <c r="H3256" s="13" t="s">
        <v>6</v>
      </c>
      <c r="I3256" s="34">
        <v>126</v>
      </c>
      <c r="J3256" s="34">
        <v>109</v>
      </c>
      <c r="K3256" s="34">
        <v>45</v>
      </c>
      <c r="L3256" s="34">
        <v>462</v>
      </c>
      <c r="M3256" s="24">
        <f t="shared" si="100"/>
        <v>0.86507936507936511</v>
      </c>
      <c r="N3256" s="24">
        <f t="shared" si="101"/>
        <v>0.41284403669724773</v>
      </c>
      <c r="O3256" s="34">
        <v>29</v>
      </c>
    </row>
    <row r="3257" spans="1:15">
      <c r="A3257" s="23">
        <v>2020</v>
      </c>
      <c r="B3257" s="23" t="s">
        <v>2367</v>
      </c>
      <c r="C3257" s="13" t="s">
        <v>1886</v>
      </c>
      <c r="D3257" s="13" t="s">
        <v>104</v>
      </c>
      <c r="E3257" s="13" t="s">
        <v>204</v>
      </c>
      <c r="F3257" s="24" t="s">
        <v>1471</v>
      </c>
      <c r="G3257" s="13"/>
      <c r="H3257" s="13" t="s">
        <v>6</v>
      </c>
      <c r="I3257" s="34">
        <v>59</v>
      </c>
      <c r="J3257" s="34">
        <v>42</v>
      </c>
      <c r="K3257" s="34">
        <v>13</v>
      </c>
      <c r="L3257" s="34">
        <v>451</v>
      </c>
      <c r="M3257" s="24">
        <f t="shared" si="100"/>
        <v>0.71186440677966101</v>
      </c>
      <c r="N3257" s="24">
        <f t="shared" si="101"/>
        <v>0.30952380952380953</v>
      </c>
      <c r="O3257" s="34">
        <v>22</v>
      </c>
    </row>
    <row r="3258" spans="1:15">
      <c r="A3258" s="23">
        <v>2020</v>
      </c>
      <c r="B3258" s="23" t="s">
        <v>2367</v>
      </c>
      <c r="C3258" s="13" t="s">
        <v>1886</v>
      </c>
      <c r="D3258" s="13" t="s">
        <v>104</v>
      </c>
      <c r="E3258" s="13" t="s">
        <v>204</v>
      </c>
      <c r="F3258" s="24" t="s">
        <v>3888</v>
      </c>
      <c r="G3258" s="13"/>
      <c r="H3258" s="13" t="s">
        <v>6</v>
      </c>
      <c r="I3258" s="34">
        <v>10</v>
      </c>
      <c r="J3258" s="34">
        <v>4</v>
      </c>
      <c r="K3258" s="34">
        <v>1</v>
      </c>
      <c r="L3258" s="34">
        <v>1</v>
      </c>
      <c r="M3258" s="24">
        <f t="shared" si="100"/>
        <v>0.4</v>
      </c>
      <c r="N3258" s="24">
        <f t="shared" si="101"/>
        <v>0.25</v>
      </c>
      <c r="O3258" s="34">
        <v>0</v>
      </c>
    </row>
    <row r="3259" spans="1:15">
      <c r="A3259" s="23">
        <v>2020</v>
      </c>
      <c r="B3259" s="23" t="s">
        <v>2367</v>
      </c>
      <c r="C3259" s="13" t="s">
        <v>1886</v>
      </c>
      <c r="D3259" s="13" t="s">
        <v>104</v>
      </c>
      <c r="E3259" s="13" t="s">
        <v>204</v>
      </c>
      <c r="F3259" s="24" t="s">
        <v>1472</v>
      </c>
      <c r="G3259" s="13"/>
      <c r="H3259" s="13" t="s">
        <v>6</v>
      </c>
      <c r="I3259" s="34">
        <v>261</v>
      </c>
      <c r="J3259" s="34">
        <v>203</v>
      </c>
      <c r="K3259" s="34">
        <v>68</v>
      </c>
      <c r="L3259" s="34">
        <v>1074</v>
      </c>
      <c r="M3259" s="24">
        <f t="shared" si="100"/>
        <v>0.77777777777777779</v>
      </c>
      <c r="N3259" s="24">
        <f t="shared" si="101"/>
        <v>0.33497536945812806</v>
      </c>
      <c r="O3259" s="34">
        <v>117</v>
      </c>
    </row>
    <row r="3260" spans="1:15">
      <c r="A3260" s="23">
        <v>2020</v>
      </c>
      <c r="B3260" s="23" t="s">
        <v>2367</v>
      </c>
      <c r="C3260" s="13" t="s">
        <v>1886</v>
      </c>
      <c r="D3260" s="13" t="s">
        <v>104</v>
      </c>
      <c r="E3260" s="13" t="s">
        <v>204</v>
      </c>
      <c r="F3260" s="24" t="s">
        <v>3872</v>
      </c>
      <c r="G3260" s="13"/>
      <c r="H3260" s="13" t="s">
        <v>6</v>
      </c>
      <c r="I3260" s="34">
        <v>51</v>
      </c>
      <c r="J3260" s="34">
        <v>48</v>
      </c>
      <c r="K3260" s="34">
        <v>24</v>
      </c>
      <c r="L3260" s="34">
        <v>24</v>
      </c>
      <c r="M3260" s="24">
        <f t="shared" si="100"/>
        <v>0.94117647058823528</v>
      </c>
      <c r="N3260" s="24">
        <f t="shared" si="101"/>
        <v>0.5</v>
      </c>
      <c r="O3260" s="34">
        <v>0</v>
      </c>
    </row>
    <row r="3261" spans="1:15">
      <c r="A3261" s="23">
        <v>2020</v>
      </c>
      <c r="B3261" s="23" t="s">
        <v>2367</v>
      </c>
      <c r="C3261" s="13" t="s">
        <v>1886</v>
      </c>
      <c r="D3261" s="13" t="s">
        <v>104</v>
      </c>
      <c r="E3261" s="13" t="s">
        <v>204</v>
      </c>
      <c r="F3261" s="24" t="s">
        <v>5246</v>
      </c>
      <c r="G3261" s="13"/>
      <c r="H3261" s="13" t="s">
        <v>6</v>
      </c>
      <c r="I3261" s="34">
        <v>37</v>
      </c>
      <c r="J3261" s="34">
        <v>21</v>
      </c>
      <c r="K3261" s="34">
        <v>6</v>
      </c>
      <c r="L3261" s="34">
        <v>8</v>
      </c>
      <c r="M3261" s="24">
        <f t="shared" si="100"/>
        <v>0.56756756756756754</v>
      </c>
      <c r="N3261" s="24">
        <f t="shared" si="101"/>
        <v>0.2857142857142857</v>
      </c>
      <c r="O3261" s="34">
        <v>0</v>
      </c>
    </row>
    <row r="3262" spans="1:15">
      <c r="A3262" s="23">
        <v>2020</v>
      </c>
      <c r="B3262" s="23" t="s">
        <v>2367</v>
      </c>
      <c r="C3262" s="13" t="s">
        <v>1886</v>
      </c>
      <c r="D3262" s="13" t="s">
        <v>120</v>
      </c>
      <c r="E3262" s="13" t="s">
        <v>207</v>
      </c>
      <c r="F3262" s="24" t="s">
        <v>155</v>
      </c>
      <c r="G3262" s="13"/>
      <c r="H3262" s="13" t="s">
        <v>6</v>
      </c>
      <c r="I3262" s="34">
        <v>0</v>
      </c>
      <c r="J3262" s="34">
        <v>0</v>
      </c>
      <c r="K3262" s="34">
        <v>0</v>
      </c>
      <c r="L3262" s="34">
        <v>11</v>
      </c>
      <c r="M3262" s="24">
        <f t="shared" si="100"/>
        <v>0</v>
      </c>
      <c r="N3262" s="24">
        <f t="shared" si="101"/>
        <v>0</v>
      </c>
      <c r="O3262" s="34">
        <v>0</v>
      </c>
    </row>
    <row r="3263" spans="1:15">
      <c r="A3263" s="23">
        <v>2020</v>
      </c>
      <c r="B3263" s="23" t="s">
        <v>2367</v>
      </c>
      <c r="C3263" s="13" t="s">
        <v>1886</v>
      </c>
      <c r="D3263" s="13" t="s">
        <v>120</v>
      </c>
      <c r="E3263" s="13" t="s">
        <v>2704</v>
      </c>
      <c r="F3263" s="24" t="s">
        <v>121</v>
      </c>
      <c r="G3263" s="13"/>
      <c r="H3263" s="13" t="s">
        <v>6</v>
      </c>
      <c r="I3263" s="34">
        <v>0</v>
      </c>
      <c r="J3263" s="34">
        <v>0</v>
      </c>
      <c r="K3263" s="34">
        <v>0</v>
      </c>
      <c r="L3263" s="34">
        <v>18</v>
      </c>
      <c r="M3263" s="24">
        <f t="shared" si="100"/>
        <v>0</v>
      </c>
      <c r="N3263" s="24">
        <f t="shared" si="101"/>
        <v>0</v>
      </c>
      <c r="O3263" s="34">
        <v>0</v>
      </c>
    </row>
    <row r="3264" spans="1:15">
      <c r="A3264" s="23">
        <v>2020</v>
      </c>
      <c r="B3264" s="23" t="s">
        <v>2367</v>
      </c>
      <c r="C3264" s="13" t="s">
        <v>1886</v>
      </c>
      <c r="D3264" s="13" t="s">
        <v>120</v>
      </c>
      <c r="E3264" s="13" t="s">
        <v>2704</v>
      </c>
      <c r="F3264" s="24" t="s">
        <v>122</v>
      </c>
      <c r="G3264" s="13"/>
      <c r="H3264" s="13" t="s">
        <v>6</v>
      </c>
      <c r="I3264" s="34">
        <v>10</v>
      </c>
      <c r="J3264" s="34">
        <v>1</v>
      </c>
      <c r="K3264" s="34">
        <v>1</v>
      </c>
      <c r="L3264" s="34">
        <v>7</v>
      </c>
      <c r="M3264" s="24">
        <f t="shared" si="100"/>
        <v>0.1</v>
      </c>
      <c r="N3264" s="24">
        <f t="shared" si="101"/>
        <v>1</v>
      </c>
      <c r="O3264" s="34">
        <v>2</v>
      </c>
    </row>
    <row r="3265" spans="1:15">
      <c r="A3265" s="23">
        <v>2020</v>
      </c>
      <c r="B3265" s="23" t="s">
        <v>2367</v>
      </c>
      <c r="C3265" s="13" t="s">
        <v>1886</v>
      </c>
      <c r="D3265" s="13" t="s">
        <v>120</v>
      </c>
      <c r="E3265" s="13" t="s">
        <v>2704</v>
      </c>
      <c r="F3265" s="24" t="s">
        <v>123</v>
      </c>
      <c r="G3265" s="13"/>
      <c r="H3265" s="13" t="s">
        <v>6</v>
      </c>
      <c r="I3265" s="34">
        <v>2</v>
      </c>
      <c r="J3265" s="34">
        <v>1</v>
      </c>
      <c r="K3265" s="34">
        <v>1</v>
      </c>
      <c r="L3265" s="34">
        <v>1</v>
      </c>
      <c r="M3265" s="24">
        <f t="shared" si="100"/>
        <v>0.5</v>
      </c>
      <c r="N3265" s="24">
        <f t="shared" si="101"/>
        <v>1</v>
      </c>
      <c r="O3265" s="34">
        <v>1</v>
      </c>
    </row>
    <row r="3266" spans="1:15">
      <c r="A3266" s="23">
        <v>2020</v>
      </c>
      <c r="B3266" s="23" t="s">
        <v>2367</v>
      </c>
      <c r="C3266" s="13" t="s">
        <v>1886</v>
      </c>
      <c r="D3266" s="13" t="s">
        <v>120</v>
      </c>
      <c r="E3266" s="13" t="s">
        <v>2704</v>
      </c>
      <c r="F3266" s="24" t="s">
        <v>1918</v>
      </c>
      <c r="G3266" s="13"/>
      <c r="H3266" s="13" t="s">
        <v>6</v>
      </c>
      <c r="I3266" s="34">
        <v>1</v>
      </c>
      <c r="J3266" s="34">
        <v>1</v>
      </c>
      <c r="K3266" s="34">
        <v>1</v>
      </c>
      <c r="L3266" s="34">
        <v>1</v>
      </c>
      <c r="M3266" s="24">
        <f t="shared" ref="M3266:M3329" si="102">+IFERROR(J3266/I3266,0)</f>
        <v>1</v>
      </c>
      <c r="N3266" s="24">
        <f t="shared" ref="N3266:N3329" si="103">+IFERROR(K3266/J3266,0)</f>
        <v>1</v>
      </c>
      <c r="O3266" s="34">
        <v>1</v>
      </c>
    </row>
    <row r="3267" spans="1:15">
      <c r="A3267" s="23">
        <v>2020</v>
      </c>
      <c r="B3267" s="23" t="s">
        <v>2367</v>
      </c>
      <c r="C3267" s="13" t="s">
        <v>1886</v>
      </c>
      <c r="D3267" s="13" t="s">
        <v>120</v>
      </c>
      <c r="E3267" s="13" t="s">
        <v>2704</v>
      </c>
      <c r="F3267" s="24" t="s">
        <v>124</v>
      </c>
      <c r="G3267" s="13"/>
      <c r="H3267" s="13" t="s">
        <v>6</v>
      </c>
      <c r="I3267" s="34">
        <v>154</v>
      </c>
      <c r="J3267" s="34">
        <v>6</v>
      </c>
      <c r="K3267" s="34">
        <v>3</v>
      </c>
      <c r="L3267" s="34">
        <v>23</v>
      </c>
      <c r="M3267" s="24">
        <f t="shared" si="102"/>
        <v>3.896103896103896E-2</v>
      </c>
      <c r="N3267" s="24">
        <f t="shared" si="103"/>
        <v>0.5</v>
      </c>
      <c r="O3267" s="34">
        <v>3</v>
      </c>
    </row>
    <row r="3268" spans="1:15">
      <c r="A3268" s="23">
        <v>2020</v>
      </c>
      <c r="B3268" s="23" t="s">
        <v>2367</v>
      </c>
      <c r="C3268" s="13" t="s">
        <v>1886</v>
      </c>
      <c r="D3268" s="13" t="s">
        <v>120</v>
      </c>
      <c r="E3268" s="13" t="s">
        <v>2704</v>
      </c>
      <c r="F3268" s="24" t="s">
        <v>125</v>
      </c>
      <c r="G3268" s="13"/>
      <c r="H3268" s="13" t="s">
        <v>6</v>
      </c>
      <c r="I3268" s="34">
        <v>0</v>
      </c>
      <c r="J3268" s="34">
        <v>0</v>
      </c>
      <c r="K3268" s="34">
        <v>0</v>
      </c>
      <c r="L3268" s="34">
        <v>0</v>
      </c>
      <c r="M3268" s="24">
        <f t="shared" si="102"/>
        <v>0</v>
      </c>
      <c r="N3268" s="24">
        <f t="shared" si="103"/>
        <v>0</v>
      </c>
      <c r="O3268" s="34">
        <v>0</v>
      </c>
    </row>
    <row r="3269" spans="1:15">
      <c r="A3269" s="23">
        <v>2020</v>
      </c>
      <c r="B3269" s="23" t="s">
        <v>2367</v>
      </c>
      <c r="C3269" s="13" t="s">
        <v>1886</v>
      </c>
      <c r="D3269" s="13" t="s">
        <v>120</v>
      </c>
      <c r="E3269" s="13" t="s">
        <v>2704</v>
      </c>
      <c r="F3269" s="24" t="s">
        <v>126</v>
      </c>
      <c r="G3269" s="13"/>
      <c r="H3269" s="13" t="s">
        <v>6</v>
      </c>
      <c r="I3269" s="34">
        <v>2</v>
      </c>
      <c r="J3269" s="34">
        <v>2</v>
      </c>
      <c r="K3269" s="34">
        <v>2</v>
      </c>
      <c r="L3269" s="34">
        <v>12</v>
      </c>
      <c r="M3269" s="24">
        <f t="shared" si="102"/>
        <v>1</v>
      </c>
      <c r="N3269" s="24">
        <f t="shared" si="103"/>
        <v>1</v>
      </c>
      <c r="O3269" s="34">
        <v>2</v>
      </c>
    </row>
    <row r="3270" spans="1:15">
      <c r="A3270" s="23">
        <v>2020</v>
      </c>
      <c r="B3270" s="23" t="s">
        <v>2367</v>
      </c>
      <c r="C3270" s="13" t="s">
        <v>1886</v>
      </c>
      <c r="D3270" s="13" t="s">
        <v>120</v>
      </c>
      <c r="E3270" s="13" t="s">
        <v>2704</v>
      </c>
      <c r="F3270" s="24" t="s">
        <v>127</v>
      </c>
      <c r="G3270" s="13"/>
      <c r="H3270" s="13" t="s">
        <v>6</v>
      </c>
      <c r="I3270" s="34">
        <v>1</v>
      </c>
      <c r="J3270" s="34">
        <v>1</v>
      </c>
      <c r="K3270" s="34">
        <v>1</v>
      </c>
      <c r="L3270" s="34">
        <v>1</v>
      </c>
      <c r="M3270" s="24">
        <f t="shared" si="102"/>
        <v>1</v>
      </c>
      <c r="N3270" s="24">
        <f t="shared" si="103"/>
        <v>1</v>
      </c>
      <c r="O3270" s="34">
        <v>0</v>
      </c>
    </row>
    <row r="3271" spans="1:15">
      <c r="A3271" s="23">
        <v>2020</v>
      </c>
      <c r="B3271" s="23" t="s">
        <v>2367</v>
      </c>
      <c r="C3271" s="13" t="s">
        <v>1886</v>
      </c>
      <c r="D3271" s="13" t="s">
        <v>120</v>
      </c>
      <c r="E3271" s="13" t="s">
        <v>2704</v>
      </c>
      <c r="F3271" s="24" t="s">
        <v>128</v>
      </c>
      <c r="G3271" s="13"/>
      <c r="H3271" s="13" t="s">
        <v>6</v>
      </c>
      <c r="I3271" s="34">
        <v>9</v>
      </c>
      <c r="J3271" s="34">
        <v>2</v>
      </c>
      <c r="K3271" s="34">
        <v>2</v>
      </c>
      <c r="L3271" s="34">
        <v>5</v>
      </c>
      <c r="M3271" s="24">
        <f t="shared" si="102"/>
        <v>0.22222222222222221</v>
      </c>
      <c r="N3271" s="24">
        <f t="shared" si="103"/>
        <v>1</v>
      </c>
      <c r="O3271" s="34">
        <v>0</v>
      </c>
    </row>
    <row r="3272" spans="1:15">
      <c r="A3272" s="23">
        <v>2020</v>
      </c>
      <c r="B3272" s="23" t="s">
        <v>2367</v>
      </c>
      <c r="C3272" s="13" t="s">
        <v>1886</v>
      </c>
      <c r="D3272" s="13" t="s">
        <v>120</v>
      </c>
      <c r="E3272" s="13" t="s">
        <v>2704</v>
      </c>
      <c r="F3272" s="24" t="s">
        <v>129</v>
      </c>
      <c r="G3272" s="13"/>
      <c r="H3272" s="13" t="s">
        <v>6</v>
      </c>
      <c r="I3272" s="34">
        <v>7</v>
      </c>
      <c r="J3272" s="34">
        <v>2</v>
      </c>
      <c r="K3272" s="34">
        <v>2</v>
      </c>
      <c r="L3272" s="34">
        <v>8</v>
      </c>
      <c r="M3272" s="24">
        <f t="shared" si="102"/>
        <v>0.2857142857142857</v>
      </c>
      <c r="N3272" s="24">
        <f t="shared" si="103"/>
        <v>1</v>
      </c>
      <c r="O3272" s="34">
        <v>2</v>
      </c>
    </row>
    <row r="3273" spans="1:15">
      <c r="A3273" s="23">
        <v>2020</v>
      </c>
      <c r="B3273" s="23" t="s">
        <v>2367</v>
      </c>
      <c r="C3273" s="13" t="s">
        <v>1886</v>
      </c>
      <c r="D3273" s="13" t="s">
        <v>120</v>
      </c>
      <c r="E3273" s="13" t="s">
        <v>2704</v>
      </c>
      <c r="F3273" s="24" t="s">
        <v>130</v>
      </c>
      <c r="G3273" s="13"/>
      <c r="H3273" s="13" t="s">
        <v>6</v>
      </c>
      <c r="I3273" s="34">
        <v>24</v>
      </c>
      <c r="J3273" s="34">
        <v>2</v>
      </c>
      <c r="K3273" s="34">
        <v>2</v>
      </c>
      <c r="L3273" s="34">
        <v>6</v>
      </c>
      <c r="M3273" s="24">
        <f t="shared" si="102"/>
        <v>8.3333333333333329E-2</v>
      </c>
      <c r="N3273" s="24">
        <f t="shared" si="103"/>
        <v>1</v>
      </c>
      <c r="O3273" s="34">
        <v>2</v>
      </c>
    </row>
    <row r="3274" spans="1:15">
      <c r="A3274" s="23">
        <v>2020</v>
      </c>
      <c r="B3274" s="23" t="s">
        <v>2367</v>
      </c>
      <c r="C3274" s="13" t="s">
        <v>1886</v>
      </c>
      <c r="D3274" s="13" t="s">
        <v>120</v>
      </c>
      <c r="E3274" s="13" t="s">
        <v>2704</v>
      </c>
      <c r="F3274" s="24" t="s">
        <v>131</v>
      </c>
      <c r="G3274" s="13"/>
      <c r="H3274" s="13" t="s">
        <v>6</v>
      </c>
      <c r="I3274" s="34">
        <v>18</v>
      </c>
      <c r="J3274" s="34">
        <v>5</v>
      </c>
      <c r="K3274" s="34">
        <v>4</v>
      </c>
      <c r="L3274" s="34">
        <v>12</v>
      </c>
      <c r="M3274" s="24">
        <f t="shared" si="102"/>
        <v>0.27777777777777779</v>
      </c>
      <c r="N3274" s="24">
        <f t="shared" si="103"/>
        <v>0.8</v>
      </c>
      <c r="O3274" s="34">
        <v>3</v>
      </c>
    </row>
    <row r="3275" spans="1:15">
      <c r="A3275" s="23">
        <v>2020</v>
      </c>
      <c r="B3275" s="23" t="s">
        <v>2367</v>
      </c>
      <c r="C3275" s="13" t="s">
        <v>1886</v>
      </c>
      <c r="D3275" s="13" t="s">
        <v>120</v>
      </c>
      <c r="E3275" s="13" t="s">
        <v>2704</v>
      </c>
      <c r="F3275" s="24" t="s">
        <v>132</v>
      </c>
      <c r="G3275" s="13"/>
      <c r="H3275" s="13" t="s">
        <v>6</v>
      </c>
      <c r="I3275" s="34">
        <v>71</v>
      </c>
      <c r="J3275" s="34">
        <v>4</v>
      </c>
      <c r="K3275" s="34">
        <v>4</v>
      </c>
      <c r="L3275" s="34">
        <v>15</v>
      </c>
      <c r="M3275" s="24">
        <f t="shared" si="102"/>
        <v>5.6338028169014086E-2</v>
      </c>
      <c r="N3275" s="24">
        <f t="shared" si="103"/>
        <v>1</v>
      </c>
      <c r="O3275" s="34">
        <v>4</v>
      </c>
    </row>
    <row r="3276" spans="1:15">
      <c r="A3276" s="23">
        <v>2020</v>
      </c>
      <c r="B3276" s="23" t="s">
        <v>2367</v>
      </c>
      <c r="C3276" s="13" t="s">
        <v>1886</v>
      </c>
      <c r="D3276" s="13" t="s">
        <v>120</v>
      </c>
      <c r="E3276" s="13" t="s">
        <v>2704</v>
      </c>
      <c r="F3276" s="24" t="s">
        <v>133</v>
      </c>
      <c r="G3276" s="13"/>
      <c r="H3276" s="13" t="s">
        <v>6</v>
      </c>
      <c r="I3276" s="34">
        <v>4</v>
      </c>
      <c r="J3276" s="34">
        <v>2</v>
      </c>
      <c r="K3276" s="34">
        <v>1</v>
      </c>
      <c r="L3276" s="34">
        <v>2</v>
      </c>
      <c r="M3276" s="24">
        <f t="shared" si="102"/>
        <v>0.5</v>
      </c>
      <c r="N3276" s="24">
        <f t="shared" si="103"/>
        <v>0.5</v>
      </c>
      <c r="O3276" s="34">
        <v>1</v>
      </c>
    </row>
    <row r="3277" spans="1:15">
      <c r="A3277" s="23">
        <v>2020</v>
      </c>
      <c r="B3277" s="23" t="s">
        <v>2367</v>
      </c>
      <c r="C3277" s="13" t="s">
        <v>1886</v>
      </c>
      <c r="D3277" s="13" t="s">
        <v>120</v>
      </c>
      <c r="E3277" s="13" t="s">
        <v>2704</v>
      </c>
      <c r="F3277" s="24" t="s">
        <v>134</v>
      </c>
      <c r="G3277" s="13"/>
      <c r="H3277" s="13" t="s">
        <v>6</v>
      </c>
      <c r="I3277" s="34">
        <v>3</v>
      </c>
      <c r="J3277" s="34">
        <v>2</v>
      </c>
      <c r="K3277" s="34">
        <v>2</v>
      </c>
      <c r="L3277" s="34">
        <v>3</v>
      </c>
      <c r="M3277" s="24">
        <f t="shared" si="102"/>
        <v>0.66666666666666663</v>
      </c>
      <c r="N3277" s="24">
        <f t="shared" si="103"/>
        <v>1</v>
      </c>
      <c r="O3277" s="34">
        <v>0</v>
      </c>
    </row>
    <row r="3278" spans="1:15">
      <c r="A3278" s="23">
        <v>2020</v>
      </c>
      <c r="B3278" s="23" t="s">
        <v>2367</v>
      </c>
      <c r="C3278" s="13" t="s">
        <v>1886</v>
      </c>
      <c r="D3278" s="13" t="s">
        <v>120</v>
      </c>
      <c r="E3278" s="13" t="s">
        <v>2704</v>
      </c>
      <c r="F3278" s="24" t="s">
        <v>135</v>
      </c>
      <c r="G3278" s="13"/>
      <c r="H3278" s="13" t="s">
        <v>6</v>
      </c>
      <c r="I3278" s="34">
        <v>61</v>
      </c>
      <c r="J3278" s="34">
        <v>4</v>
      </c>
      <c r="K3278" s="34">
        <v>4</v>
      </c>
      <c r="L3278" s="34">
        <v>9</v>
      </c>
      <c r="M3278" s="24">
        <f t="shared" si="102"/>
        <v>6.5573770491803282E-2</v>
      </c>
      <c r="N3278" s="24">
        <f t="shared" si="103"/>
        <v>1</v>
      </c>
      <c r="O3278" s="34">
        <v>2</v>
      </c>
    </row>
    <row r="3279" spans="1:15">
      <c r="A3279" s="23">
        <v>2020</v>
      </c>
      <c r="B3279" s="23" t="s">
        <v>2367</v>
      </c>
      <c r="C3279" s="13" t="s">
        <v>1886</v>
      </c>
      <c r="D3279" s="13" t="s">
        <v>120</v>
      </c>
      <c r="E3279" s="13" t="s">
        <v>2704</v>
      </c>
      <c r="F3279" s="24" t="s">
        <v>136</v>
      </c>
      <c r="G3279" s="13"/>
      <c r="H3279" s="13" t="s">
        <v>6</v>
      </c>
      <c r="I3279" s="34">
        <v>20</v>
      </c>
      <c r="J3279" s="34">
        <v>5</v>
      </c>
      <c r="K3279" s="34">
        <v>4</v>
      </c>
      <c r="L3279" s="34">
        <v>10</v>
      </c>
      <c r="M3279" s="24">
        <f t="shared" si="102"/>
        <v>0.25</v>
      </c>
      <c r="N3279" s="24">
        <f t="shared" si="103"/>
        <v>0.8</v>
      </c>
      <c r="O3279" s="34">
        <v>4</v>
      </c>
    </row>
    <row r="3280" spans="1:15">
      <c r="A3280" s="23">
        <v>2020</v>
      </c>
      <c r="B3280" s="23" t="s">
        <v>2367</v>
      </c>
      <c r="C3280" s="13" t="s">
        <v>1886</v>
      </c>
      <c r="D3280" s="13" t="s">
        <v>120</v>
      </c>
      <c r="E3280" s="13" t="s">
        <v>2704</v>
      </c>
      <c r="F3280" s="24" t="s">
        <v>137</v>
      </c>
      <c r="G3280" s="13"/>
      <c r="H3280" s="13" t="s">
        <v>6</v>
      </c>
      <c r="I3280" s="34">
        <v>221</v>
      </c>
      <c r="J3280" s="34">
        <v>11</v>
      </c>
      <c r="K3280" s="34">
        <v>8</v>
      </c>
      <c r="L3280" s="34">
        <v>25</v>
      </c>
      <c r="M3280" s="24">
        <f t="shared" si="102"/>
        <v>4.9773755656108594E-2</v>
      </c>
      <c r="N3280" s="24">
        <f t="shared" si="103"/>
        <v>0.72727272727272729</v>
      </c>
      <c r="O3280" s="34">
        <v>2</v>
      </c>
    </row>
    <row r="3281" spans="1:15">
      <c r="A3281" s="23">
        <v>2020</v>
      </c>
      <c r="B3281" s="23" t="s">
        <v>2367</v>
      </c>
      <c r="C3281" s="13" t="s">
        <v>1886</v>
      </c>
      <c r="D3281" s="13" t="s">
        <v>120</v>
      </c>
      <c r="E3281" s="13" t="s">
        <v>2704</v>
      </c>
      <c r="F3281" s="24" t="s">
        <v>138</v>
      </c>
      <c r="G3281" s="13"/>
      <c r="H3281" s="13" t="s">
        <v>6</v>
      </c>
      <c r="I3281" s="34">
        <v>2</v>
      </c>
      <c r="J3281" s="34">
        <v>1</v>
      </c>
      <c r="K3281" s="34">
        <v>1</v>
      </c>
      <c r="L3281" s="34">
        <v>4</v>
      </c>
      <c r="M3281" s="24">
        <f t="shared" si="102"/>
        <v>0.5</v>
      </c>
      <c r="N3281" s="24">
        <f t="shared" si="103"/>
        <v>1</v>
      </c>
      <c r="O3281" s="34">
        <v>1</v>
      </c>
    </row>
    <row r="3282" spans="1:15">
      <c r="A3282" s="23">
        <v>2020</v>
      </c>
      <c r="B3282" s="23" t="s">
        <v>2367</v>
      </c>
      <c r="C3282" s="13" t="s">
        <v>1886</v>
      </c>
      <c r="D3282" s="13" t="s">
        <v>120</v>
      </c>
      <c r="E3282" s="13" t="s">
        <v>2704</v>
      </c>
      <c r="F3282" s="24" t="s">
        <v>1917</v>
      </c>
      <c r="G3282" s="13"/>
      <c r="H3282" s="13" t="s">
        <v>6</v>
      </c>
      <c r="I3282" s="34">
        <v>1</v>
      </c>
      <c r="J3282" s="34">
        <v>0</v>
      </c>
      <c r="K3282" s="34">
        <v>0</v>
      </c>
      <c r="L3282" s="34">
        <v>2</v>
      </c>
      <c r="M3282" s="24">
        <f t="shared" si="102"/>
        <v>0</v>
      </c>
      <c r="N3282" s="24">
        <f t="shared" si="103"/>
        <v>0</v>
      </c>
      <c r="O3282" s="34">
        <v>1</v>
      </c>
    </row>
    <row r="3283" spans="1:15">
      <c r="A3283" s="23">
        <v>2020</v>
      </c>
      <c r="B3283" s="23" t="s">
        <v>2367</v>
      </c>
      <c r="C3283" s="13" t="s">
        <v>1886</v>
      </c>
      <c r="D3283" s="13" t="s">
        <v>120</v>
      </c>
      <c r="E3283" s="13" t="s">
        <v>2704</v>
      </c>
      <c r="F3283" s="24" t="s">
        <v>139</v>
      </c>
      <c r="G3283" s="13"/>
      <c r="H3283" s="13" t="s">
        <v>6</v>
      </c>
      <c r="I3283" s="34">
        <v>2</v>
      </c>
      <c r="J3283" s="34">
        <v>0</v>
      </c>
      <c r="K3283" s="34">
        <v>0</v>
      </c>
      <c r="L3283" s="34">
        <v>1</v>
      </c>
      <c r="M3283" s="24">
        <f t="shared" si="102"/>
        <v>0</v>
      </c>
      <c r="N3283" s="24">
        <f t="shared" si="103"/>
        <v>0</v>
      </c>
      <c r="O3283" s="34">
        <v>1</v>
      </c>
    </row>
    <row r="3284" spans="1:15">
      <c r="A3284" s="23">
        <v>2020</v>
      </c>
      <c r="B3284" s="23" t="s">
        <v>2367</v>
      </c>
      <c r="C3284" s="13" t="s">
        <v>1886</v>
      </c>
      <c r="D3284" s="13" t="s">
        <v>120</v>
      </c>
      <c r="E3284" s="13" t="s">
        <v>2704</v>
      </c>
      <c r="F3284" s="24" t="s">
        <v>140</v>
      </c>
      <c r="G3284" s="13"/>
      <c r="H3284" s="13" t="s">
        <v>6</v>
      </c>
      <c r="I3284" s="34">
        <v>0</v>
      </c>
      <c r="J3284" s="34">
        <v>0</v>
      </c>
      <c r="K3284" s="34">
        <v>0</v>
      </c>
      <c r="L3284" s="34">
        <v>3</v>
      </c>
      <c r="M3284" s="24">
        <f t="shared" si="102"/>
        <v>0</v>
      </c>
      <c r="N3284" s="24">
        <f t="shared" si="103"/>
        <v>0</v>
      </c>
      <c r="O3284" s="34">
        <v>1</v>
      </c>
    </row>
    <row r="3285" spans="1:15">
      <c r="A3285" s="23">
        <v>2020</v>
      </c>
      <c r="B3285" s="23" t="s">
        <v>2367</v>
      </c>
      <c r="C3285" s="13" t="s">
        <v>1886</v>
      </c>
      <c r="D3285" s="13" t="s">
        <v>120</v>
      </c>
      <c r="E3285" s="13" t="s">
        <v>2704</v>
      </c>
      <c r="F3285" s="24" t="s">
        <v>141</v>
      </c>
      <c r="G3285" s="13"/>
      <c r="H3285" s="13" t="s">
        <v>6</v>
      </c>
      <c r="I3285" s="34">
        <v>0</v>
      </c>
      <c r="J3285" s="34">
        <v>0</v>
      </c>
      <c r="K3285" s="34">
        <v>0</v>
      </c>
      <c r="L3285" s="34">
        <v>0</v>
      </c>
      <c r="M3285" s="24">
        <f t="shared" si="102"/>
        <v>0</v>
      </c>
      <c r="N3285" s="24">
        <f t="shared" si="103"/>
        <v>0</v>
      </c>
      <c r="O3285" s="34">
        <v>0</v>
      </c>
    </row>
    <row r="3286" spans="1:15">
      <c r="A3286" s="23">
        <v>2020</v>
      </c>
      <c r="B3286" s="23" t="s">
        <v>2367</v>
      </c>
      <c r="C3286" s="13" t="s">
        <v>1886</v>
      </c>
      <c r="D3286" s="13" t="s">
        <v>120</v>
      </c>
      <c r="E3286" s="13" t="s">
        <v>2704</v>
      </c>
      <c r="F3286" s="24" t="s">
        <v>142</v>
      </c>
      <c r="G3286" s="13"/>
      <c r="H3286" s="13" t="s">
        <v>6</v>
      </c>
      <c r="I3286" s="34">
        <v>58</v>
      </c>
      <c r="J3286" s="34">
        <v>2</v>
      </c>
      <c r="K3286" s="34">
        <v>2</v>
      </c>
      <c r="L3286" s="34">
        <v>10</v>
      </c>
      <c r="M3286" s="24">
        <f t="shared" si="102"/>
        <v>3.4482758620689655E-2</v>
      </c>
      <c r="N3286" s="24">
        <f t="shared" si="103"/>
        <v>1</v>
      </c>
      <c r="O3286" s="34">
        <v>2</v>
      </c>
    </row>
    <row r="3287" spans="1:15">
      <c r="A3287" s="23">
        <v>2020</v>
      </c>
      <c r="B3287" s="23" t="s">
        <v>2367</v>
      </c>
      <c r="C3287" s="13" t="s">
        <v>1886</v>
      </c>
      <c r="D3287" s="13" t="s">
        <v>120</v>
      </c>
      <c r="E3287" s="13" t="s">
        <v>2704</v>
      </c>
      <c r="F3287" s="24" t="s">
        <v>143</v>
      </c>
      <c r="G3287" s="13"/>
      <c r="H3287" s="13" t="s">
        <v>6</v>
      </c>
      <c r="I3287" s="34">
        <v>0</v>
      </c>
      <c r="J3287" s="34">
        <v>0</v>
      </c>
      <c r="K3287" s="34">
        <v>0</v>
      </c>
      <c r="L3287" s="34">
        <v>1</v>
      </c>
      <c r="M3287" s="24">
        <f t="shared" si="102"/>
        <v>0</v>
      </c>
      <c r="N3287" s="24">
        <f t="shared" si="103"/>
        <v>0</v>
      </c>
      <c r="O3287" s="34">
        <v>1</v>
      </c>
    </row>
    <row r="3288" spans="1:15">
      <c r="A3288" s="23">
        <v>2020</v>
      </c>
      <c r="B3288" s="23" t="s">
        <v>2367</v>
      </c>
      <c r="C3288" s="13" t="s">
        <v>1886</v>
      </c>
      <c r="D3288" s="13" t="s">
        <v>120</v>
      </c>
      <c r="E3288" s="13" t="s">
        <v>2704</v>
      </c>
      <c r="F3288" s="24" t="s">
        <v>144</v>
      </c>
      <c r="G3288" s="13"/>
      <c r="H3288" s="13" t="s">
        <v>6</v>
      </c>
      <c r="I3288" s="34">
        <v>0</v>
      </c>
      <c r="J3288" s="34">
        <v>0</v>
      </c>
      <c r="K3288" s="34">
        <v>0</v>
      </c>
      <c r="L3288" s="34">
        <v>0</v>
      </c>
      <c r="M3288" s="24">
        <f t="shared" si="102"/>
        <v>0</v>
      </c>
      <c r="N3288" s="24">
        <f t="shared" si="103"/>
        <v>0</v>
      </c>
      <c r="O3288" s="34">
        <v>0</v>
      </c>
    </row>
    <row r="3289" spans="1:15">
      <c r="A3289" s="23">
        <v>2020</v>
      </c>
      <c r="B3289" s="23" t="s">
        <v>2367</v>
      </c>
      <c r="C3289" s="13" t="s">
        <v>1886</v>
      </c>
      <c r="D3289" s="13" t="s">
        <v>120</v>
      </c>
      <c r="E3289" s="13" t="s">
        <v>2704</v>
      </c>
      <c r="F3289" s="24" t="s">
        <v>145</v>
      </c>
      <c r="G3289" s="13"/>
      <c r="H3289" s="13" t="s">
        <v>6</v>
      </c>
      <c r="I3289" s="34">
        <v>0</v>
      </c>
      <c r="J3289" s="34">
        <v>0</v>
      </c>
      <c r="K3289" s="34">
        <v>0</v>
      </c>
      <c r="L3289" s="34">
        <v>0</v>
      </c>
      <c r="M3289" s="24">
        <f t="shared" si="102"/>
        <v>0</v>
      </c>
      <c r="N3289" s="24">
        <f t="shared" si="103"/>
        <v>0</v>
      </c>
      <c r="O3289" s="34">
        <v>0</v>
      </c>
    </row>
    <row r="3290" spans="1:15">
      <c r="A3290" s="23">
        <v>2020</v>
      </c>
      <c r="B3290" s="23" t="s">
        <v>2367</v>
      </c>
      <c r="C3290" s="13" t="s">
        <v>1886</v>
      </c>
      <c r="D3290" s="13" t="s">
        <v>120</v>
      </c>
      <c r="E3290" s="13" t="s">
        <v>2704</v>
      </c>
      <c r="F3290" s="24" t="s">
        <v>146</v>
      </c>
      <c r="G3290" s="13"/>
      <c r="H3290" s="13" t="s">
        <v>6</v>
      </c>
      <c r="I3290" s="34">
        <v>1</v>
      </c>
      <c r="J3290" s="34">
        <v>1</v>
      </c>
      <c r="K3290" s="34">
        <v>1</v>
      </c>
      <c r="L3290" s="34">
        <v>3</v>
      </c>
      <c r="M3290" s="24">
        <f t="shared" si="102"/>
        <v>1</v>
      </c>
      <c r="N3290" s="24">
        <f t="shared" si="103"/>
        <v>1</v>
      </c>
      <c r="O3290" s="34">
        <v>0</v>
      </c>
    </row>
    <row r="3291" spans="1:15">
      <c r="A3291" s="23">
        <v>2020</v>
      </c>
      <c r="B3291" s="23" t="s">
        <v>2367</v>
      </c>
      <c r="C3291" s="13" t="s">
        <v>1886</v>
      </c>
      <c r="D3291" s="13" t="s">
        <v>120</v>
      </c>
      <c r="E3291" s="13" t="s">
        <v>2704</v>
      </c>
      <c r="F3291" s="24" t="s">
        <v>147</v>
      </c>
      <c r="G3291" s="13"/>
      <c r="H3291" s="13" t="s">
        <v>6</v>
      </c>
      <c r="I3291" s="34">
        <v>129</v>
      </c>
      <c r="J3291" s="34">
        <v>13</v>
      </c>
      <c r="K3291" s="34">
        <v>8</v>
      </c>
      <c r="L3291" s="34">
        <v>31</v>
      </c>
      <c r="M3291" s="24">
        <f t="shared" si="102"/>
        <v>0.10077519379844961</v>
      </c>
      <c r="N3291" s="24">
        <f t="shared" si="103"/>
        <v>0.61538461538461542</v>
      </c>
      <c r="O3291" s="34">
        <v>9</v>
      </c>
    </row>
    <row r="3292" spans="1:15">
      <c r="A3292" s="23">
        <v>2020</v>
      </c>
      <c r="B3292" s="23" t="s">
        <v>2367</v>
      </c>
      <c r="C3292" s="13" t="s">
        <v>1886</v>
      </c>
      <c r="D3292" s="13" t="s">
        <v>120</v>
      </c>
      <c r="E3292" s="13" t="s">
        <v>2704</v>
      </c>
      <c r="F3292" s="24" t="s">
        <v>148</v>
      </c>
      <c r="G3292" s="13"/>
      <c r="H3292" s="13" t="s">
        <v>6</v>
      </c>
      <c r="I3292" s="34">
        <v>4</v>
      </c>
      <c r="J3292" s="34">
        <v>4</v>
      </c>
      <c r="K3292" s="34">
        <v>1</v>
      </c>
      <c r="L3292" s="34">
        <v>1</v>
      </c>
      <c r="M3292" s="24">
        <f t="shared" si="102"/>
        <v>1</v>
      </c>
      <c r="N3292" s="24">
        <f t="shared" si="103"/>
        <v>0.25</v>
      </c>
      <c r="O3292" s="34">
        <v>1</v>
      </c>
    </row>
    <row r="3293" spans="1:15">
      <c r="A3293" s="23">
        <v>2020</v>
      </c>
      <c r="B3293" s="23" t="s">
        <v>2367</v>
      </c>
      <c r="C3293" s="13" t="s">
        <v>1886</v>
      </c>
      <c r="D3293" s="13" t="s">
        <v>120</v>
      </c>
      <c r="E3293" s="13" t="s">
        <v>2704</v>
      </c>
      <c r="F3293" s="24" t="s">
        <v>149</v>
      </c>
      <c r="G3293" s="13"/>
      <c r="H3293" s="13" t="s">
        <v>6</v>
      </c>
      <c r="I3293" s="34">
        <v>0</v>
      </c>
      <c r="J3293" s="34">
        <v>0</v>
      </c>
      <c r="K3293" s="34">
        <v>0</v>
      </c>
      <c r="L3293" s="34">
        <v>0</v>
      </c>
      <c r="M3293" s="24">
        <f t="shared" si="102"/>
        <v>0</v>
      </c>
      <c r="N3293" s="24">
        <f t="shared" si="103"/>
        <v>0</v>
      </c>
      <c r="O3293" s="34">
        <v>0</v>
      </c>
    </row>
    <row r="3294" spans="1:15">
      <c r="A3294" s="23">
        <v>2020</v>
      </c>
      <c r="B3294" s="23" t="s">
        <v>2367</v>
      </c>
      <c r="C3294" s="13" t="s">
        <v>1886</v>
      </c>
      <c r="D3294" s="13" t="s">
        <v>120</v>
      </c>
      <c r="E3294" s="13" t="s">
        <v>2704</v>
      </c>
      <c r="F3294" s="24" t="s">
        <v>150</v>
      </c>
      <c r="G3294" s="13"/>
      <c r="H3294" s="13" t="s">
        <v>6</v>
      </c>
      <c r="I3294" s="34">
        <v>71</v>
      </c>
      <c r="J3294" s="34">
        <v>5</v>
      </c>
      <c r="K3294" s="34">
        <v>5</v>
      </c>
      <c r="L3294" s="34">
        <v>27</v>
      </c>
      <c r="M3294" s="24">
        <f t="shared" si="102"/>
        <v>7.0422535211267609E-2</v>
      </c>
      <c r="N3294" s="24">
        <f t="shared" si="103"/>
        <v>1</v>
      </c>
      <c r="O3294" s="34">
        <v>5</v>
      </c>
    </row>
    <row r="3295" spans="1:15">
      <c r="A3295" s="23">
        <v>2020</v>
      </c>
      <c r="B3295" s="23" t="s">
        <v>2367</v>
      </c>
      <c r="C3295" s="13" t="s">
        <v>1886</v>
      </c>
      <c r="D3295" s="13" t="s">
        <v>120</v>
      </c>
      <c r="E3295" s="13" t="s">
        <v>2704</v>
      </c>
      <c r="F3295" s="24" t="s">
        <v>151</v>
      </c>
      <c r="G3295" s="13"/>
      <c r="H3295" s="13" t="s">
        <v>6</v>
      </c>
      <c r="I3295" s="34">
        <v>1</v>
      </c>
      <c r="J3295" s="34">
        <v>1</v>
      </c>
      <c r="K3295" s="34">
        <v>1</v>
      </c>
      <c r="L3295" s="34">
        <v>8</v>
      </c>
      <c r="M3295" s="24">
        <f t="shared" si="102"/>
        <v>1</v>
      </c>
      <c r="N3295" s="24">
        <f t="shared" si="103"/>
        <v>1</v>
      </c>
      <c r="O3295" s="34">
        <v>2</v>
      </c>
    </row>
    <row r="3296" spans="1:15">
      <c r="A3296" s="23">
        <v>2020</v>
      </c>
      <c r="B3296" s="23" t="s">
        <v>2367</v>
      </c>
      <c r="C3296" s="13" t="s">
        <v>1886</v>
      </c>
      <c r="D3296" s="13" t="s">
        <v>120</v>
      </c>
      <c r="E3296" s="13" t="s">
        <v>2704</v>
      </c>
      <c r="F3296" s="24" t="s">
        <v>152</v>
      </c>
      <c r="G3296" s="13"/>
      <c r="H3296" s="13" t="s">
        <v>6</v>
      </c>
      <c r="I3296" s="34">
        <v>0</v>
      </c>
      <c r="J3296" s="34">
        <v>0</v>
      </c>
      <c r="K3296" s="34">
        <v>0</v>
      </c>
      <c r="L3296" s="34">
        <v>8</v>
      </c>
      <c r="M3296" s="24">
        <f t="shared" si="102"/>
        <v>0</v>
      </c>
      <c r="N3296" s="24">
        <f t="shared" si="103"/>
        <v>0</v>
      </c>
      <c r="O3296" s="34">
        <v>0</v>
      </c>
    </row>
    <row r="3297" spans="1:15">
      <c r="A3297" s="23">
        <v>2020</v>
      </c>
      <c r="B3297" s="23" t="s">
        <v>2367</v>
      </c>
      <c r="C3297" s="13" t="s">
        <v>1886</v>
      </c>
      <c r="D3297" s="13" t="s">
        <v>120</v>
      </c>
      <c r="E3297" s="13" t="s">
        <v>206</v>
      </c>
      <c r="F3297" s="24" t="s">
        <v>153</v>
      </c>
      <c r="G3297" s="13"/>
      <c r="H3297" s="13" t="s">
        <v>6</v>
      </c>
      <c r="I3297" s="34">
        <v>0</v>
      </c>
      <c r="J3297" s="34">
        <v>0</v>
      </c>
      <c r="K3297" s="34">
        <v>0</v>
      </c>
      <c r="L3297" s="34">
        <v>6</v>
      </c>
      <c r="M3297" s="24">
        <f t="shared" si="102"/>
        <v>0</v>
      </c>
      <c r="N3297" s="24">
        <f t="shared" si="103"/>
        <v>0</v>
      </c>
      <c r="O3297" s="34">
        <v>2</v>
      </c>
    </row>
    <row r="3298" spans="1:15">
      <c r="A3298" s="23">
        <v>2020</v>
      </c>
      <c r="B3298" s="23" t="s">
        <v>2367</v>
      </c>
      <c r="C3298" s="13" t="s">
        <v>1886</v>
      </c>
      <c r="D3298" s="13" t="s">
        <v>120</v>
      </c>
      <c r="E3298" s="13" t="s">
        <v>206</v>
      </c>
      <c r="F3298" s="24" t="s">
        <v>154</v>
      </c>
      <c r="G3298" s="13"/>
      <c r="H3298" s="13" t="s">
        <v>6</v>
      </c>
      <c r="I3298" s="34">
        <v>16</v>
      </c>
      <c r="J3298" s="34">
        <v>11</v>
      </c>
      <c r="K3298" s="34">
        <v>10</v>
      </c>
      <c r="L3298" s="34">
        <v>35</v>
      </c>
      <c r="M3298" s="24">
        <f t="shared" si="102"/>
        <v>0.6875</v>
      </c>
      <c r="N3298" s="24">
        <f t="shared" si="103"/>
        <v>0.90909090909090906</v>
      </c>
      <c r="O3298" s="34">
        <v>2</v>
      </c>
    </row>
    <row r="3299" spans="1:15">
      <c r="A3299" s="23">
        <v>2020</v>
      </c>
      <c r="B3299" s="23" t="s">
        <v>2367</v>
      </c>
      <c r="C3299" s="13" t="s">
        <v>1886</v>
      </c>
      <c r="D3299" s="13" t="s">
        <v>120</v>
      </c>
      <c r="E3299" s="13" t="s">
        <v>204</v>
      </c>
      <c r="F3299" s="24" t="s">
        <v>1482</v>
      </c>
      <c r="G3299" s="13"/>
      <c r="H3299" s="13" t="s">
        <v>6</v>
      </c>
      <c r="I3299" s="34">
        <v>995</v>
      </c>
      <c r="J3299" s="34">
        <v>196</v>
      </c>
      <c r="K3299" s="34">
        <v>95</v>
      </c>
      <c r="L3299" s="34">
        <v>973</v>
      </c>
      <c r="M3299" s="24">
        <f t="shared" si="102"/>
        <v>0.19698492462311556</v>
      </c>
      <c r="N3299" s="24">
        <f t="shared" si="103"/>
        <v>0.48469387755102039</v>
      </c>
      <c r="O3299" s="34">
        <v>10</v>
      </c>
    </row>
    <row r="3300" spans="1:15">
      <c r="A3300" s="23">
        <v>2020</v>
      </c>
      <c r="B3300" s="23" t="s">
        <v>2367</v>
      </c>
      <c r="C3300" s="13" t="s">
        <v>1886</v>
      </c>
      <c r="D3300" s="13" t="s">
        <v>156</v>
      </c>
      <c r="E3300" s="13" t="s">
        <v>2705</v>
      </c>
      <c r="F3300" s="24" t="s">
        <v>157</v>
      </c>
      <c r="G3300" s="13"/>
      <c r="H3300" s="13" t="s">
        <v>6</v>
      </c>
      <c r="I3300" s="34">
        <v>0</v>
      </c>
      <c r="J3300" s="34">
        <v>0</v>
      </c>
      <c r="K3300" s="34">
        <v>0</v>
      </c>
      <c r="L3300" s="34">
        <v>0</v>
      </c>
      <c r="M3300" s="24">
        <f t="shared" si="102"/>
        <v>0</v>
      </c>
      <c r="N3300" s="24">
        <f t="shared" si="103"/>
        <v>0</v>
      </c>
      <c r="O3300" s="34">
        <v>0</v>
      </c>
    </row>
    <row r="3301" spans="1:15">
      <c r="A3301" s="23">
        <v>2020</v>
      </c>
      <c r="B3301" s="23" t="s">
        <v>2367</v>
      </c>
      <c r="C3301" s="13" t="s">
        <v>1886</v>
      </c>
      <c r="D3301" s="13" t="s">
        <v>156</v>
      </c>
      <c r="E3301" s="13" t="s">
        <v>2705</v>
      </c>
      <c r="F3301" s="24" t="s">
        <v>158</v>
      </c>
      <c r="G3301" s="13"/>
      <c r="H3301" s="13" t="s">
        <v>6</v>
      </c>
      <c r="I3301" s="34">
        <v>0</v>
      </c>
      <c r="J3301" s="34">
        <v>0</v>
      </c>
      <c r="K3301" s="34">
        <v>0</v>
      </c>
      <c r="L3301" s="34">
        <v>11</v>
      </c>
      <c r="M3301" s="24">
        <f t="shared" si="102"/>
        <v>0</v>
      </c>
      <c r="N3301" s="24">
        <f t="shared" si="103"/>
        <v>0</v>
      </c>
      <c r="O3301" s="34">
        <v>0</v>
      </c>
    </row>
    <row r="3302" spans="1:15">
      <c r="A3302" s="23">
        <v>2020</v>
      </c>
      <c r="B3302" s="23" t="s">
        <v>2367</v>
      </c>
      <c r="C3302" s="13" t="s">
        <v>1886</v>
      </c>
      <c r="D3302" s="13" t="s">
        <v>156</v>
      </c>
      <c r="E3302" s="13" t="s">
        <v>2705</v>
      </c>
      <c r="F3302" s="24" t="s">
        <v>159</v>
      </c>
      <c r="G3302" s="13"/>
      <c r="H3302" s="13" t="s">
        <v>6</v>
      </c>
      <c r="I3302" s="34">
        <v>0</v>
      </c>
      <c r="J3302" s="34">
        <v>0</v>
      </c>
      <c r="K3302" s="34">
        <v>0</v>
      </c>
      <c r="L3302" s="34">
        <v>15</v>
      </c>
      <c r="M3302" s="24">
        <f t="shared" si="102"/>
        <v>0</v>
      </c>
      <c r="N3302" s="24">
        <f t="shared" si="103"/>
        <v>0</v>
      </c>
      <c r="O3302" s="34">
        <v>0</v>
      </c>
    </row>
    <row r="3303" spans="1:15">
      <c r="A3303" s="23">
        <v>2020</v>
      </c>
      <c r="B3303" s="23" t="s">
        <v>2367</v>
      </c>
      <c r="C3303" s="13" t="s">
        <v>1886</v>
      </c>
      <c r="D3303" s="13" t="s">
        <v>156</v>
      </c>
      <c r="E3303" s="13" t="s">
        <v>2705</v>
      </c>
      <c r="F3303" s="24" t="s">
        <v>160</v>
      </c>
      <c r="G3303" s="13"/>
      <c r="H3303" s="13" t="s">
        <v>6</v>
      </c>
      <c r="I3303" s="34">
        <v>0</v>
      </c>
      <c r="J3303" s="34">
        <v>0</v>
      </c>
      <c r="K3303" s="34">
        <v>0</v>
      </c>
      <c r="L3303" s="34">
        <v>26</v>
      </c>
      <c r="M3303" s="24">
        <f t="shared" si="102"/>
        <v>0</v>
      </c>
      <c r="N3303" s="24">
        <f t="shared" si="103"/>
        <v>0</v>
      </c>
      <c r="O3303" s="34">
        <v>0</v>
      </c>
    </row>
    <row r="3304" spans="1:15">
      <c r="A3304" s="23">
        <v>2020</v>
      </c>
      <c r="B3304" s="23" t="s">
        <v>2367</v>
      </c>
      <c r="C3304" s="13" t="s">
        <v>1886</v>
      </c>
      <c r="D3304" s="13" t="s">
        <v>156</v>
      </c>
      <c r="E3304" s="13" t="s">
        <v>2705</v>
      </c>
      <c r="F3304" s="24" t="s">
        <v>161</v>
      </c>
      <c r="G3304" s="13"/>
      <c r="H3304" s="13" t="s">
        <v>6</v>
      </c>
      <c r="I3304" s="34">
        <v>0</v>
      </c>
      <c r="J3304" s="34">
        <v>0</v>
      </c>
      <c r="K3304" s="34">
        <v>0</v>
      </c>
      <c r="L3304" s="34">
        <v>19</v>
      </c>
      <c r="M3304" s="24">
        <f t="shared" si="102"/>
        <v>0</v>
      </c>
      <c r="N3304" s="24">
        <f t="shared" si="103"/>
        <v>0</v>
      </c>
      <c r="O3304" s="34">
        <v>0</v>
      </c>
    </row>
    <row r="3305" spans="1:15">
      <c r="A3305" s="23">
        <v>2020</v>
      </c>
      <c r="B3305" s="23" t="s">
        <v>2367</v>
      </c>
      <c r="C3305" s="13" t="s">
        <v>1886</v>
      </c>
      <c r="D3305" s="13" t="s">
        <v>156</v>
      </c>
      <c r="E3305" s="13" t="s">
        <v>2705</v>
      </c>
      <c r="F3305" s="24" t="s">
        <v>162</v>
      </c>
      <c r="G3305" s="13"/>
      <c r="H3305" s="13" t="s">
        <v>6</v>
      </c>
      <c r="I3305" s="34">
        <v>0</v>
      </c>
      <c r="J3305" s="34">
        <v>0</v>
      </c>
      <c r="K3305" s="34">
        <v>0</v>
      </c>
      <c r="L3305" s="34">
        <v>23</v>
      </c>
      <c r="M3305" s="24">
        <f t="shared" si="102"/>
        <v>0</v>
      </c>
      <c r="N3305" s="24">
        <f t="shared" si="103"/>
        <v>0</v>
      </c>
      <c r="O3305" s="34">
        <v>0</v>
      </c>
    </row>
    <row r="3306" spans="1:15">
      <c r="A3306" s="23">
        <v>2020</v>
      </c>
      <c r="B3306" s="23" t="s">
        <v>2367</v>
      </c>
      <c r="C3306" s="13" t="s">
        <v>1886</v>
      </c>
      <c r="D3306" s="13" t="s">
        <v>156</v>
      </c>
      <c r="E3306" s="13" t="s">
        <v>2705</v>
      </c>
      <c r="F3306" s="24" t="s">
        <v>163</v>
      </c>
      <c r="G3306" s="13"/>
      <c r="H3306" s="13" t="s">
        <v>6</v>
      </c>
      <c r="I3306" s="34">
        <v>0</v>
      </c>
      <c r="J3306" s="34">
        <v>0</v>
      </c>
      <c r="K3306" s="34">
        <v>0</v>
      </c>
      <c r="L3306" s="34">
        <v>23</v>
      </c>
      <c r="M3306" s="24">
        <f t="shared" si="102"/>
        <v>0</v>
      </c>
      <c r="N3306" s="24">
        <f t="shared" si="103"/>
        <v>0</v>
      </c>
      <c r="O3306" s="34">
        <v>12</v>
      </c>
    </row>
    <row r="3307" spans="1:15">
      <c r="A3307" s="23">
        <v>2020</v>
      </c>
      <c r="B3307" s="23" t="s">
        <v>2367</v>
      </c>
      <c r="C3307" s="13" t="s">
        <v>1886</v>
      </c>
      <c r="D3307" s="13" t="s">
        <v>156</v>
      </c>
      <c r="E3307" s="13" t="s">
        <v>204</v>
      </c>
      <c r="F3307" s="24" t="s">
        <v>1483</v>
      </c>
      <c r="G3307" s="13"/>
      <c r="H3307" s="13" t="s">
        <v>6</v>
      </c>
      <c r="I3307" s="34">
        <v>63</v>
      </c>
      <c r="J3307" s="34">
        <v>52</v>
      </c>
      <c r="K3307" s="34">
        <v>27</v>
      </c>
      <c r="L3307" s="34">
        <v>378</v>
      </c>
      <c r="M3307" s="24">
        <f t="shared" si="102"/>
        <v>0.82539682539682535</v>
      </c>
      <c r="N3307" s="24">
        <f t="shared" si="103"/>
        <v>0.51923076923076927</v>
      </c>
      <c r="O3307" s="34">
        <v>22</v>
      </c>
    </row>
    <row r="3308" spans="1:15">
      <c r="A3308" s="23">
        <v>2020</v>
      </c>
      <c r="B3308" s="23" t="s">
        <v>2367</v>
      </c>
      <c r="C3308" s="13" t="s">
        <v>1886</v>
      </c>
      <c r="D3308" s="13" t="s">
        <v>164</v>
      </c>
      <c r="E3308" s="13" t="s">
        <v>207</v>
      </c>
      <c r="F3308" s="24" t="s">
        <v>166</v>
      </c>
      <c r="G3308" s="13"/>
      <c r="H3308" s="13" t="s">
        <v>6</v>
      </c>
      <c r="I3308" s="34">
        <v>0</v>
      </c>
      <c r="J3308" s="34">
        <v>0</v>
      </c>
      <c r="K3308" s="34">
        <v>0</v>
      </c>
      <c r="L3308" s="34">
        <v>8</v>
      </c>
      <c r="M3308" s="24">
        <f t="shared" si="102"/>
        <v>0</v>
      </c>
      <c r="N3308" s="24">
        <f t="shared" si="103"/>
        <v>0</v>
      </c>
      <c r="O3308" s="34">
        <v>0</v>
      </c>
    </row>
    <row r="3309" spans="1:15">
      <c r="A3309" s="23">
        <v>2020</v>
      </c>
      <c r="B3309" s="23" t="s">
        <v>2367</v>
      </c>
      <c r="C3309" s="13" t="s">
        <v>1886</v>
      </c>
      <c r="D3309" s="13" t="s">
        <v>164</v>
      </c>
      <c r="E3309" s="13" t="s">
        <v>206</v>
      </c>
      <c r="F3309" s="24" t="s">
        <v>1923</v>
      </c>
      <c r="G3309" s="13"/>
      <c r="H3309" s="13" t="s">
        <v>6</v>
      </c>
      <c r="I3309" s="34">
        <v>8</v>
      </c>
      <c r="J3309" s="34">
        <v>7</v>
      </c>
      <c r="K3309" s="34">
        <v>0</v>
      </c>
      <c r="L3309" s="34">
        <v>18</v>
      </c>
      <c r="M3309" s="24">
        <f t="shared" si="102"/>
        <v>0.875</v>
      </c>
      <c r="N3309" s="24">
        <f t="shared" si="103"/>
        <v>0</v>
      </c>
      <c r="O3309" s="34">
        <v>4</v>
      </c>
    </row>
    <row r="3310" spans="1:15">
      <c r="A3310" s="23">
        <v>2020</v>
      </c>
      <c r="B3310" s="23" t="s">
        <v>2367</v>
      </c>
      <c r="C3310" s="13" t="s">
        <v>1886</v>
      </c>
      <c r="D3310" s="13" t="s">
        <v>2632</v>
      </c>
      <c r="E3310" s="13" t="s">
        <v>206</v>
      </c>
      <c r="F3310" s="24" t="s">
        <v>2731</v>
      </c>
      <c r="G3310" s="13"/>
      <c r="H3310" s="13" t="s">
        <v>6</v>
      </c>
      <c r="I3310" s="34">
        <v>0</v>
      </c>
      <c r="J3310" s="34">
        <v>0</v>
      </c>
      <c r="K3310" s="34">
        <v>0</v>
      </c>
      <c r="L3310" s="34">
        <v>5</v>
      </c>
      <c r="M3310" s="24">
        <f t="shared" si="102"/>
        <v>0</v>
      </c>
      <c r="N3310" s="24">
        <f t="shared" si="103"/>
        <v>0</v>
      </c>
      <c r="O3310" s="34">
        <v>0</v>
      </c>
    </row>
    <row r="3311" spans="1:15">
      <c r="A3311" s="23">
        <v>2020</v>
      </c>
      <c r="B3311" s="23" t="s">
        <v>2367</v>
      </c>
      <c r="C3311" s="13" t="s">
        <v>1886</v>
      </c>
      <c r="D3311" s="13" t="s">
        <v>164</v>
      </c>
      <c r="E3311" s="13" t="s">
        <v>206</v>
      </c>
      <c r="F3311" s="24" t="s">
        <v>165</v>
      </c>
      <c r="G3311" s="13"/>
      <c r="H3311" s="13" t="s">
        <v>6</v>
      </c>
      <c r="I3311" s="34">
        <v>39</v>
      </c>
      <c r="J3311" s="34">
        <v>30</v>
      </c>
      <c r="K3311" s="34">
        <v>22</v>
      </c>
      <c r="L3311" s="34">
        <v>47</v>
      </c>
      <c r="M3311" s="24">
        <f t="shared" si="102"/>
        <v>0.76923076923076927</v>
      </c>
      <c r="N3311" s="24">
        <f t="shared" si="103"/>
        <v>0.73333333333333328</v>
      </c>
      <c r="O3311" s="34">
        <v>23</v>
      </c>
    </row>
    <row r="3312" spans="1:15">
      <c r="A3312" s="23">
        <v>2020</v>
      </c>
      <c r="B3312" s="23" t="s">
        <v>2367</v>
      </c>
      <c r="C3312" s="13" t="s">
        <v>1886</v>
      </c>
      <c r="D3312" s="13" t="s">
        <v>164</v>
      </c>
      <c r="E3312" s="13" t="s">
        <v>204</v>
      </c>
      <c r="F3312" s="24" t="s">
        <v>584</v>
      </c>
      <c r="G3312" s="13"/>
      <c r="H3312" s="13" t="s">
        <v>6</v>
      </c>
      <c r="I3312" s="34">
        <v>279</v>
      </c>
      <c r="J3312" s="34">
        <v>205</v>
      </c>
      <c r="K3312" s="34">
        <v>122</v>
      </c>
      <c r="L3312" s="34">
        <v>903</v>
      </c>
      <c r="M3312" s="24">
        <f t="shared" si="102"/>
        <v>0.73476702508960579</v>
      </c>
      <c r="N3312" s="24">
        <f t="shared" si="103"/>
        <v>0.59512195121951217</v>
      </c>
      <c r="O3312" s="34">
        <v>99</v>
      </c>
    </row>
    <row r="3313" spans="1:15">
      <c r="A3313" s="23">
        <v>2020</v>
      </c>
      <c r="B3313" s="23" t="s">
        <v>2367</v>
      </c>
      <c r="C3313" s="13" t="s">
        <v>1886</v>
      </c>
      <c r="D3313" s="13" t="s">
        <v>167</v>
      </c>
      <c r="E3313" s="13" t="s">
        <v>207</v>
      </c>
      <c r="F3313" s="24" t="s">
        <v>170</v>
      </c>
      <c r="G3313" s="13"/>
      <c r="H3313" s="13" t="s">
        <v>6</v>
      </c>
      <c r="I3313" s="34">
        <v>0</v>
      </c>
      <c r="J3313" s="34">
        <v>0</v>
      </c>
      <c r="K3313" s="34">
        <v>0</v>
      </c>
      <c r="L3313" s="34">
        <v>20</v>
      </c>
      <c r="M3313" s="24">
        <f t="shared" si="102"/>
        <v>0</v>
      </c>
      <c r="N3313" s="24">
        <f t="shared" si="103"/>
        <v>0</v>
      </c>
      <c r="O3313" s="34">
        <v>7</v>
      </c>
    </row>
    <row r="3314" spans="1:15">
      <c r="A3314" s="23">
        <v>2020</v>
      </c>
      <c r="B3314" s="23" t="s">
        <v>2367</v>
      </c>
      <c r="C3314" s="13" t="s">
        <v>1886</v>
      </c>
      <c r="D3314" s="13" t="s">
        <v>167</v>
      </c>
      <c r="E3314" s="13" t="s">
        <v>5703</v>
      </c>
      <c r="F3314" s="24" t="s">
        <v>5704</v>
      </c>
      <c r="G3314" s="13"/>
      <c r="H3314" s="13" t="s">
        <v>6</v>
      </c>
      <c r="I3314" s="34">
        <v>0</v>
      </c>
      <c r="J3314" s="34">
        <v>0</v>
      </c>
      <c r="K3314" s="34">
        <v>0</v>
      </c>
      <c r="L3314" s="34">
        <v>0</v>
      </c>
      <c r="M3314" s="24">
        <f t="shared" si="102"/>
        <v>0</v>
      </c>
      <c r="N3314" s="24">
        <f t="shared" si="103"/>
        <v>0</v>
      </c>
      <c r="O3314" s="34">
        <v>0</v>
      </c>
    </row>
    <row r="3315" spans="1:15">
      <c r="A3315" s="23">
        <v>2020</v>
      </c>
      <c r="B3315" s="23" t="s">
        <v>2367</v>
      </c>
      <c r="C3315" s="13" t="s">
        <v>1886</v>
      </c>
      <c r="D3315" s="13" t="s">
        <v>167</v>
      </c>
      <c r="E3315" s="13" t="s">
        <v>206</v>
      </c>
      <c r="F3315" s="24" t="s">
        <v>169</v>
      </c>
      <c r="G3315" s="13"/>
      <c r="H3315" s="13" t="s">
        <v>6</v>
      </c>
      <c r="I3315" s="34">
        <v>9</v>
      </c>
      <c r="J3315" s="34">
        <v>9</v>
      </c>
      <c r="K3315" s="34">
        <v>9</v>
      </c>
      <c r="L3315" s="34">
        <v>29</v>
      </c>
      <c r="M3315" s="24">
        <f t="shared" si="102"/>
        <v>1</v>
      </c>
      <c r="N3315" s="24">
        <f t="shared" si="103"/>
        <v>1</v>
      </c>
      <c r="O3315" s="34">
        <v>5</v>
      </c>
    </row>
    <row r="3316" spans="1:15">
      <c r="A3316" s="23">
        <v>2020</v>
      </c>
      <c r="B3316" s="23" t="s">
        <v>2367</v>
      </c>
      <c r="C3316" s="13" t="s">
        <v>1886</v>
      </c>
      <c r="D3316" s="13" t="s">
        <v>167</v>
      </c>
      <c r="E3316" s="13" t="s">
        <v>204</v>
      </c>
      <c r="F3316" s="24" t="s">
        <v>982</v>
      </c>
      <c r="G3316" s="13"/>
      <c r="H3316" s="13" t="s">
        <v>195</v>
      </c>
      <c r="I3316" s="34">
        <v>0</v>
      </c>
      <c r="J3316" s="34">
        <v>0</v>
      </c>
      <c r="K3316" s="34">
        <v>0</v>
      </c>
      <c r="L3316" s="34">
        <v>27</v>
      </c>
      <c r="M3316" s="24">
        <f t="shared" si="102"/>
        <v>0</v>
      </c>
      <c r="N3316" s="24">
        <f t="shared" si="103"/>
        <v>0</v>
      </c>
      <c r="O3316" s="34">
        <v>54</v>
      </c>
    </row>
    <row r="3317" spans="1:15">
      <c r="A3317" s="23">
        <v>2020</v>
      </c>
      <c r="B3317" s="23" t="s">
        <v>2367</v>
      </c>
      <c r="C3317" s="13" t="s">
        <v>1886</v>
      </c>
      <c r="D3317" s="13" t="s">
        <v>167</v>
      </c>
      <c r="E3317" s="13" t="s">
        <v>204</v>
      </c>
      <c r="F3317" s="24" t="s">
        <v>982</v>
      </c>
      <c r="G3317" s="13"/>
      <c r="H3317" s="13" t="s">
        <v>195</v>
      </c>
      <c r="I3317" s="34">
        <v>0</v>
      </c>
      <c r="J3317" s="34">
        <v>0</v>
      </c>
      <c r="K3317" s="34">
        <v>0</v>
      </c>
      <c r="L3317" s="34">
        <v>0</v>
      </c>
      <c r="M3317" s="24">
        <f t="shared" si="102"/>
        <v>0</v>
      </c>
      <c r="N3317" s="24">
        <f t="shared" si="103"/>
        <v>0</v>
      </c>
      <c r="O3317" s="34">
        <v>0</v>
      </c>
    </row>
    <row r="3318" spans="1:15">
      <c r="A3318" s="23">
        <v>2020</v>
      </c>
      <c r="B3318" s="23" t="s">
        <v>2367</v>
      </c>
      <c r="C3318" s="13" t="s">
        <v>1886</v>
      </c>
      <c r="D3318" s="13" t="s">
        <v>167</v>
      </c>
      <c r="E3318" s="13" t="s">
        <v>204</v>
      </c>
      <c r="F3318" s="24" t="s">
        <v>168</v>
      </c>
      <c r="G3318" s="13"/>
      <c r="H3318" s="13" t="s">
        <v>6</v>
      </c>
      <c r="I3318" s="34">
        <v>6</v>
      </c>
      <c r="J3318" s="34">
        <v>4</v>
      </c>
      <c r="K3318" s="34">
        <v>3</v>
      </c>
      <c r="L3318" s="34">
        <v>56</v>
      </c>
      <c r="M3318" s="24">
        <f t="shared" si="102"/>
        <v>0.66666666666666663</v>
      </c>
      <c r="N3318" s="24">
        <f t="shared" si="103"/>
        <v>0.75</v>
      </c>
      <c r="O3318" s="34">
        <v>4</v>
      </c>
    </row>
    <row r="3319" spans="1:15">
      <c r="A3319" s="23">
        <v>2020</v>
      </c>
      <c r="B3319" s="23" t="s">
        <v>2367</v>
      </c>
      <c r="C3319" s="13" t="s">
        <v>1886</v>
      </c>
      <c r="D3319" s="13" t="s">
        <v>167</v>
      </c>
      <c r="E3319" s="13" t="s">
        <v>204</v>
      </c>
      <c r="F3319" s="24" t="s">
        <v>1479</v>
      </c>
      <c r="G3319" s="13"/>
      <c r="H3319" s="13" t="s">
        <v>6</v>
      </c>
      <c r="I3319" s="34">
        <v>26</v>
      </c>
      <c r="J3319" s="34">
        <v>23</v>
      </c>
      <c r="K3319" s="34">
        <v>23</v>
      </c>
      <c r="L3319" s="34">
        <v>123</v>
      </c>
      <c r="M3319" s="24">
        <f t="shared" si="102"/>
        <v>0.88461538461538458</v>
      </c>
      <c r="N3319" s="24">
        <f t="shared" si="103"/>
        <v>1</v>
      </c>
      <c r="O3319" s="34">
        <v>7</v>
      </c>
    </row>
    <row r="3320" spans="1:15">
      <c r="A3320" s="23">
        <v>2020</v>
      </c>
      <c r="B3320" s="23" t="s">
        <v>2367</v>
      </c>
      <c r="C3320" s="13" t="s">
        <v>1886</v>
      </c>
      <c r="D3320" s="13" t="s">
        <v>171</v>
      </c>
      <c r="E3320" s="13" t="s">
        <v>206</v>
      </c>
      <c r="F3320" s="24" t="s">
        <v>173</v>
      </c>
      <c r="G3320" s="13"/>
      <c r="H3320" s="13" t="s">
        <v>6</v>
      </c>
      <c r="I3320" s="34">
        <v>16</v>
      </c>
      <c r="J3320" s="34">
        <v>12</v>
      </c>
      <c r="K3320" s="34">
        <v>6</v>
      </c>
      <c r="L3320" s="34">
        <v>38</v>
      </c>
      <c r="M3320" s="24">
        <f t="shared" si="102"/>
        <v>0.75</v>
      </c>
      <c r="N3320" s="24">
        <f t="shared" si="103"/>
        <v>0.5</v>
      </c>
      <c r="O3320" s="34">
        <v>15</v>
      </c>
    </row>
    <row r="3321" spans="1:15">
      <c r="A3321" s="23">
        <v>2020</v>
      </c>
      <c r="B3321" s="23" t="s">
        <v>2367</v>
      </c>
      <c r="C3321" s="13" t="s">
        <v>1886</v>
      </c>
      <c r="D3321" s="13" t="s">
        <v>848</v>
      </c>
      <c r="E3321" s="13" t="s">
        <v>206</v>
      </c>
      <c r="F3321" s="24" t="s">
        <v>40</v>
      </c>
      <c r="G3321" s="13"/>
      <c r="H3321" s="13" t="s">
        <v>6</v>
      </c>
      <c r="I3321" s="34">
        <v>26</v>
      </c>
      <c r="J3321" s="34">
        <v>22</v>
      </c>
      <c r="K3321" s="34">
        <v>5</v>
      </c>
      <c r="L3321" s="34">
        <v>47</v>
      </c>
      <c r="M3321" s="24">
        <f t="shared" si="102"/>
        <v>0.84615384615384615</v>
      </c>
      <c r="N3321" s="24">
        <f t="shared" si="103"/>
        <v>0.22727272727272727</v>
      </c>
      <c r="O3321" s="34">
        <v>2</v>
      </c>
    </row>
    <row r="3322" spans="1:15">
      <c r="A3322" s="23">
        <v>2020</v>
      </c>
      <c r="B3322" s="23" t="s">
        <v>2367</v>
      </c>
      <c r="C3322" s="13" t="s">
        <v>1886</v>
      </c>
      <c r="D3322" s="13" t="s">
        <v>539</v>
      </c>
      <c r="E3322" s="13" t="s">
        <v>206</v>
      </c>
      <c r="F3322" s="24" t="s">
        <v>3891</v>
      </c>
      <c r="G3322" s="13"/>
      <c r="H3322" s="13" t="s">
        <v>6</v>
      </c>
      <c r="I3322" s="34">
        <v>14</v>
      </c>
      <c r="J3322" s="34">
        <v>13</v>
      </c>
      <c r="K3322" s="34">
        <v>10</v>
      </c>
      <c r="L3322" s="34">
        <v>10</v>
      </c>
      <c r="M3322" s="24">
        <f t="shared" si="102"/>
        <v>0.9285714285714286</v>
      </c>
      <c r="N3322" s="24">
        <f t="shared" si="103"/>
        <v>0.76923076923076927</v>
      </c>
      <c r="O3322" s="34">
        <v>0</v>
      </c>
    </row>
    <row r="3323" spans="1:15">
      <c r="A3323" s="23">
        <v>2020</v>
      </c>
      <c r="B3323" s="23" t="s">
        <v>2367</v>
      </c>
      <c r="C3323" s="13" t="s">
        <v>514</v>
      </c>
      <c r="D3323" s="13" t="s">
        <v>184</v>
      </c>
      <c r="E3323" s="13" t="s">
        <v>2704</v>
      </c>
      <c r="F3323" s="24" t="s">
        <v>5698</v>
      </c>
      <c r="G3323" s="13">
        <v>109093</v>
      </c>
      <c r="H3323" s="13" t="s">
        <v>6</v>
      </c>
      <c r="I3323" s="34">
        <v>8</v>
      </c>
      <c r="J3323" s="34">
        <v>1</v>
      </c>
      <c r="K3323" s="34">
        <v>1</v>
      </c>
      <c r="L3323" s="34">
        <v>1</v>
      </c>
      <c r="M3323" s="24">
        <f t="shared" si="102"/>
        <v>0.125</v>
      </c>
      <c r="N3323" s="24">
        <f t="shared" si="103"/>
        <v>1</v>
      </c>
      <c r="O3323" s="34">
        <v>0</v>
      </c>
    </row>
    <row r="3324" spans="1:15">
      <c r="A3324" s="23">
        <v>2020</v>
      </c>
      <c r="B3324" s="23" t="s">
        <v>2367</v>
      </c>
      <c r="C3324" s="13" t="s">
        <v>514</v>
      </c>
      <c r="D3324" s="13" t="s">
        <v>184</v>
      </c>
      <c r="E3324" s="13" t="s">
        <v>2704</v>
      </c>
      <c r="F3324" s="24" t="s">
        <v>135</v>
      </c>
      <c r="G3324" s="13">
        <v>106180</v>
      </c>
      <c r="H3324" s="13" t="s">
        <v>6</v>
      </c>
      <c r="I3324" s="34">
        <v>40</v>
      </c>
      <c r="J3324" s="34">
        <v>7</v>
      </c>
      <c r="K3324" s="34">
        <v>6</v>
      </c>
      <c r="L3324" s="34">
        <v>29</v>
      </c>
      <c r="M3324" s="24">
        <f t="shared" si="102"/>
        <v>0.17499999999999999</v>
      </c>
      <c r="N3324" s="24">
        <f t="shared" si="103"/>
        <v>0.8571428571428571</v>
      </c>
      <c r="O3324" s="34">
        <v>4</v>
      </c>
    </row>
    <row r="3325" spans="1:15">
      <c r="A3325" s="23">
        <v>2020</v>
      </c>
      <c r="B3325" s="23" t="s">
        <v>2367</v>
      </c>
      <c r="C3325" s="13" t="s">
        <v>514</v>
      </c>
      <c r="D3325" s="13" t="s">
        <v>184</v>
      </c>
      <c r="E3325" s="13" t="s">
        <v>2704</v>
      </c>
      <c r="F3325" s="24" t="s">
        <v>136</v>
      </c>
      <c r="G3325" s="13">
        <v>106387</v>
      </c>
      <c r="H3325" s="13" t="s">
        <v>6</v>
      </c>
      <c r="I3325" s="34">
        <v>19</v>
      </c>
      <c r="J3325" s="34">
        <v>6</v>
      </c>
      <c r="K3325" s="34">
        <v>6</v>
      </c>
      <c r="L3325" s="34">
        <v>35</v>
      </c>
      <c r="M3325" s="24">
        <f t="shared" si="102"/>
        <v>0.31578947368421051</v>
      </c>
      <c r="N3325" s="24">
        <f t="shared" si="103"/>
        <v>1</v>
      </c>
      <c r="O3325" s="34">
        <v>0</v>
      </c>
    </row>
    <row r="3326" spans="1:15">
      <c r="A3326" s="23">
        <v>2020</v>
      </c>
      <c r="B3326" s="23" t="s">
        <v>2367</v>
      </c>
      <c r="C3326" s="13" t="s">
        <v>514</v>
      </c>
      <c r="D3326" s="13" t="s">
        <v>184</v>
      </c>
      <c r="E3326" s="13" t="s">
        <v>2704</v>
      </c>
      <c r="F3326" s="24" t="s">
        <v>3115</v>
      </c>
      <c r="G3326" s="13">
        <v>107467</v>
      </c>
      <c r="H3326" s="13" t="s">
        <v>6</v>
      </c>
      <c r="I3326" s="34">
        <v>7</v>
      </c>
      <c r="J3326" s="34">
        <v>6</v>
      </c>
      <c r="K3326" s="34">
        <v>6</v>
      </c>
      <c r="L3326" s="34">
        <v>20</v>
      </c>
      <c r="M3326" s="24">
        <f t="shared" si="102"/>
        <v>0.8571428571428571</v>
      </c>
      <c r="N3326" s="24">
        <f t="shared" si="103"/>
        <v>1</v>
      </c>
      <c r="O3326" s="34">
        <v>0</v>
      </c>
    </row>
    <row r="3327" spans="1:15">
      <c r="A3327" s="23">
        <v>2020</v>
      </c>
      <c r="B3327" s="23" t="s">
        <v>2367</v>
      </c>
      <c r="C3327" s="13" t="s">
        <v>514</v>
      </c>
      <c r="D3327" s="13" t="s">
        <v>184</v>
      </c>
      <c r="E3327" s="13" t="s">
        <v>2704</v>
      </c>
      <c r="F3327" s="24" t="s">
        <v>142</v>
      </c>
      <c r="G3327" s="13">
        <v>105878</v>
      </c>
      <c r="H3327" s="13" t="s">
        <v>6</v>
      </c>
      <c r="I3327" s="34">
        <v>81</v>
      </c>
      <c r="J3327" s="34">
        <v>4</v>
      </c>
      <c r="K3327" s="34">
        <v>3</v>
      </c>
      <c r="L3327" s="34">
        <v>18</v>
      </c>
      <c r="M3327" s="24">
        <f t="shared" si="102"/>
        <v>4.9382716049382713E-2</v>
      </c>
      <c r="N3327" s="24">
        <f t="shared" si="103"/>
        <v>0.75</v>
      </c>
      <c r="O3327" s="34">
        <v>2</v>
      </c>
    </row>
    <row r="3328" spans="1:15">
      <c r="A3328" s="23">
        <v>2020</v>
      </c>
      <c r="B3328" s="23" t="s">
        <v>2367</v>
      </c>
      <c r="C3328" s="13" t="s">
        <v>514</v>
      </c>
      <c r="D3328" s="13" t="s">
        <v>184</v>
      </c>
      <c r="E3328" s="13" t="s">
        <v>206</v>
      </c>
      <c r="F3328" s="24" t="s">
        <v>40</v>
      </c>
      <c r="G3328" s="13">
        <v>103047</v>
      </c>
      <c r="H3328" s="13" t="s">
        <v>6</v>
      </c>
      <c r="I3328" s="34">
        <v>29</v>
      </c>
      <c r="J3328" s="34">
        <v>25</v>
      </c>
      <c r="K3328" s="34">
        <v>16</v>
      </c>
      <c r="L3328" s="34">
        <v>42</v>
      </c>
      <c r="M3328" s="24">
        <f t="shared" si="102"/>
        <v>0.86206896551724133</v>
      </c>
      <c r="N3328" s="24">
        <f t="shared" si="103"/>
        <v>0.64</v>
      </c>
      <c r="O3328" s="34">
        <v>8</v>
      </c>
    </row>
    <row r="3329" spans="1:15">
      <c r="A3329" s="23">
        <v>2020</v>
      </c>
      <c r="B3329" s="23" t="s">
        <v>2367</v>
      </c>
      <c r="C3329" s="13" t="s">
        <v>514</v>
      </c>
      <c r="D3329" s="13" t="s">
        <v>184</v>
      </c>
      <c r="E3329" s="13" t="s">
        <v>204</v>
      </c>
      <c r="F3329" s="24" t="s">
        <v>1465</v>
      </c>
      <c r="G3329" s="13">
        <v>106123</v>
      </c>
      <c r="H3329" s="13" t="s">
        <v>6</v>
      </c>
      <c r="I3329" s="34">
        <v>44</v>
      </c>
      <c r="J3329" s="34">
        <v>44</v>
      </c>
      <c r="K3329" s="34">
        <v>33</v>
      </c>
      <c r="L3329" s="34">
        <v>166</v>
      </c>
      <c r="M3329" s="24">
        <f t="shared" si="102"/>
        <v>1</v>
      </c>
      <c r="N3329" s="24">
        <f t="shared" si="103"/>
        <v>0.75</v>
      </c>
      <c r="O3329" s="34">
        <v>0</v>
      </c>
    </row>
    <row r="3330" spans="1:15">
      <c r="A3330" s="23">
        <v>2020</v>
      </c>
      <c r="B3330" s="23" t="s">
        <v>2367</v>
      </c>
      <c r="C3330" s="13" t="s">
        <v>514</v>
      </c>
      <c r="D3330" s="13" t="s">
        <v>184</v>
      </c>
      <c r="E3330" s="13" t="s">
        <v>204</v>
      </c>
      <c r="F3330" s="24" t="s">
        <v>1482</v>
      </c>
      <c r="G3330" s="13">
        <v>54936</v>
      </c>
      <c r="H3330" s="13" t="s">
        <v>6</v>
      </c>
      <c r="I3330" s="34">
        <v>348</v>
      </c>
      <c r="J3330" s="34">
        <v>148</v>
      </c>
      <c r="K3330" s="34">
        <v>75</v>
      </c>
      <c r="L3330" s="34">
        <v>791</v>
      </c>
      <c r="M3330" s="24">
        <f t="shared" ref="M3330:M3393" si="104">+IFERROR(J3330/I3330,0)</f>
        <v>0.42528735632183906</v>
      </c>
      <c r="N3330" s="24">
        <f t="shared" ref="N3330:N3393" si="105">+IFERROR(K3330/J3330,0)</f>
        <v>0.5067567567567568</v>
      </c>
      <c r="O3330" s="34">
        <v>11</v>
      </c>
    </row>
    <row r="3331" spans="1:15">
      <c r="A3331" s="23">
        <v>2020</v>
      </c>
      <c r="B3331" s="23" t="s">
        <v>2367</v>
      </c>
      <c r="C3331" s="13" t="s">
        <v>514</v>
      </c>
      <c r="D3331" s="13" t="s">
        <v>184</v>
      </c>
      <c r="E3331" s="13" t="s">
        <v>204</v>
      </c>
      <c r="F3331" s="24" t="s">
        <v>1476</v>
      </c>
      <c r="G3331" s="13">
        <v>105688</v>
      </c>
      <c r="H3331" s="13" t="s">
        <v>6</v>
      </c>
      <c r="I3331" s="34">
        <v>104</v>
      </c>
      <c r="J3331" s="34">
        <v>76</v>
      </c>
      <c r="K3331" s="34">
        <v>59</v>
      </c>
      <c r="L3331" s="34">
        <v>343</v>
      </c>
      <c r="M3331" s="24">
        <f t="shared" si="104"/>
        <v>0.73076923076923073</v>
      </c>
      <c r="N3331" s="24">
        <f t="shared" si="105"/>
        <v>0.77631578947368418</v>
      </c>
      <c r="O3331" s="34">
        <v>0</v>
      </c>
    </row>
    <row r="3332" spans="1:15">
      <c r="A3332" s="23">
        <v>2020</v>
      </c>
      <c r="B3332" s="23" t="s">
        <v>2367</v>
      </c>
      <c r="C3332" s="13" t="s">
        <v>514</v>
      </c>
      <c r="D3332" s="13" t="s">
        <v>23</v>
      </c>
      <c r="E3332" s="13" t="s">
        <v>207</v>
      </c>
      <c r="F3332" s="24" t="s">
        <v>2115</v>
      </c>
      <c r="G3332" s="13">
        <v>105642</v>
      </c>
      <c r="H3332" s="13" t="s">
        <v>6</v>
      </c>
      <c r="I3332" s="34">
        <v>3</v>
      </c>
      <c r="J3332" s="34">
        <v>2</v>
      </c>
      <c r="K3332" s="34">
        <v>2</v>
      </c>
      <c r="L3332" s="34">
        <v>20</v>
      </c>
      <c r="M3332" s="24">
        <f t="shared" si="104"/>
        <v>0.66666666666666663</v>
      </c>
      <c r="N3332" s="24">
        <f t="shared" si="105"/>
        <v>1</v>
      </c>
      <c r="O3332" s="34">
        <v>0</v>
      </c>
    </row>
    <row r="3333" spans="1:15">
      <c r="A3333" s="23">
        <v>2020</v>
      </c>
      <c r="B3333" s="23" t="s">
        <v>2367</v>
      </c>
      <c r="C3333" s="13" t="s">
        <v>514</v>
      </c>
      <c r="D3333" s="13" t="s">
        <v>23</v>
      </c>
      <c r="E3333" s="13" t="s">
        <v>205</v>
      </c>
      <c r="F3333" s="24" t="s">
        <v>175</v>
      </c>
      <c r="G3333" s="13">
        <v>8663</v>
      </c>
      <c r="H3333" s="13" t="s">
        <v>6</v>
      </c>
      <c r="I3333" s="34">
        <v>17</v>
      </c>
      <c r="J3333" s="34">
        <v>16</v>
      </c>
      <c r="K3333" s="34">
        <v>10</v>
      </c>
      <c r="L3333" s="34">
        <v>25</v>
      </c>
      <c r="M3333" s="24">
        <f t="shared" si="104"/>
        <v>0.94117647058823528</v>
      </c>
      <c r="N3333" s="24">
        <f t="shared" si="105"/>
        <v>0.625</v>
      </c>
      <c r="O3333" s="34">
        <v>21</v>
      </c>
    </row>
    <row r="3334" spans="1:15">
      <c r="A3334" s="23">
        <v>2020</v>
      </c>
      <c r="B3334" s="23" t="s">
        <v>2367</v>
      </c>
      <c r="C3334" s="13" t="s">
        <v>514</v>
      </c>
      <c r="D3334" s="13" t="s">
        <v>23</v>
      </c>
      <c r="E3334" s="13" t="s">
        <v>205</v>
      </c>
      <c r="F3334" s="24" t="s">
        <v>176</v>
      </c>
      <c r="G3334" s="13">
        <v>1046</v>
      </c>
      <c r="H3334" s="13" t="s">
        <v>6</v>
      </c>
      <c r="I3334" s="34">
        <v>21</v>
      </c>
      <c r="J3334" s="34">
        <v>20</v>
      </c>
      <c r="K3334" s="34">
        <v>18</v>
      </c>
      <c r="L3334" s="34">
        <v>53</v>
      </c>
      <c r="M3334" s="24">
        <f t="shared" si="104"/>
        <v>0.95238095238095233</v>
      </c>
      <c r="N3334" s="24">
        <f t="shared" si="105"/>
        <v>0.9</v>
      </c>
      <c r="O3334" s="34">
        <v>24</v>
      </c>
    </row>
    <row r="3335" spans="1:15">
      <c r="A3335" s="23">
        <v>2020</v>
      </c>
      <c r="B3335" s="23" t="s">
        <v>2367</v>
      </c>
      <c r="C3335" s="13" t="s">
        <v>514</v>
      </c>
      <c r="D3335" s="13" t="s">
        <v>23</v>
      </c>
      <c r="E3335" s="13" t="s">
        <v>205</v>
      </c>
      <c r="F3335" s="24" t="s">
        <v>177</v>
      </c>
      <c r="G3335" s="13">
        <v>52218</v>
      </c>
      <c r="H3335" s="13" t="s">
        <v>6</v>
      </c>
      <c r="I3335" s="34">
        <v>0</v>
      </c>
      <c r="J3335" s="34">
        <v>0</v>
      </c>
      <c r="K3335" s="34">
        <v>0</v>
      </c>
      <c r="L3335" s="34">
        <v>19</v>
      </c>
      <c r="M3335" s="24">
        <f t="shared" si="104"/>
        <v>0</v>
      </c>
      <c r="N3335" s="24">
        <f t="shared" si="105"/>
        <v>0</v>
      </c>
      <c r="O3335" s="34">
        <v>16</v>
      </c>
    </row>
    <row r="3336" spans="1:15">
      <c r="A3336" s="23">
        <v>2020</v>
      </c>
      <c r="B3336" s="23" t="s">
        <v>2367</v>
      </c>
      <c r="C3336" s="13" t="s">
        <v>514</v>
      </c>
      <c r="D3336" s="13" t="s">
        <v>23</v>
      </c>
      <c r="E3336" s="13" t="s">
        <v>205</v>
      </c>
      <c r="F3336" s="24" t="s">
        <v>179</v>
      </c>
      <c r="G3336" s="13">
        <v>54375</v>
      </c>
      <c r="H3336" s="13" t="s">
        <v>6</v>
      </c>
      <c r="I3336" s="34">
        <v>0</v>
      </c>
      <c r="J3336" s="34">
        <v>0</v>
      </c>
      <c r="K3336" s="34">
        <v>0</v>
      </c>
      <c r="L3336" s="34">
        <v>1</v>
      </c>
      <c r="M3336" s="24">
        <f t="shared" si="104"/>
        <v>0</v>
      </c>
      <c r="N3336" s="24">
        <f t="shared" si="105"/>
        <v>0</v>
      </c>
      <c r="O3336" s="34">
        <v>8</v>
      </c>
    </row>
    <row r="3337" spans="1:15">
      <c r="A3337" s="23">
        <v>2020</v>
      </c>
      <c r="B3337" s="23" t="s">
        <v>2367</v>
      </c>
      <c r="C3337" s="13" t="s">
        <v>514</v>
      </c>
      <c r="D3337" s="13" t="s">
        <v>23</v>
      </c>
      <c r="E3337" s="13" t="s">
        <v>206</v>
      </c>
      <c r="F3337" s="24" t="s">
        <v>1878</v>
      </c>
      <c r="G3337" s="13">
        <v>53012</v>
      </c>
      <c r="H3337" s="13" t="s">
        <v>6</v>
      </c>
      <c r="I3337" s="34">
        <v>25</v>
      </c>
      <c r="J3337" s="34">
        <v>25</v>
      </c>
      <c r="K3337" s="34">
        <v>20</v>
      </c>
      <c r="L3337" s="34">
        <v>74</v>
      </c>
      <c r="M3337" s="24">
        <f t="shared" si="104"/>
        <v>1</v>
      </c>
      <c r="N3337" s="24">
        <f t="shared" si="105"/>
        <v>0.8</v>
      </c>
      <c r="O3337" s="34">
        <v>38</v>
      </c>
    </row>
    <row r="3338" spans="1:15">
      <c r="A3338" s="23">
        <v>2020</v>
      </c>
      <c r="B3338" s="23" t="s">
        <v>2367</v>
      </c>
      <c r="C3338" s="13" t="s">
        <v>514</v>
      </c>
      <c r="D3338" s="13" t="s">
        <v>23</v>
      </c>
      <c r="E3338" s="13" t="s">
        <v>206</v>
      </c>
      <c r="F3338" s="24" t="s">
        <v>6852</v>
      </c>
      <c r="G3338" s="13">
        <v>105155</v>
      </c>
      <c r="H3338" s="13" t="s">
        <v>6</v>
      </c>
      <c r="I3338" s="34">
        <v>4</v>
      </c>
      <c r="J3338" s="34">
        <v>4</v>
      </c>
      <c r="K3338" s="34">
        <v>4</v>
      </c>
      <c r="L3338" s="34">
        <v>18</v>
      </c>
      <c r="M3338" s="24">
        <f t="shared" si="104"/>
        <v>1</v>
      </c>
      <c r="N3338" s="24">
        <f t="shared" si="105"/>
        <v>1</v>
      </c>
      <c r="O3338" s="34">
        <v>0</v>
      </c>
    </row>
    <row r="3339" spans="1:15">
      <c r="A3339" s="23">
        <v>2020</v>
      </c>
      <c r="B3339" s="23" t="s">
        <v>2367</v>
      </c>
      <c r="C3339" s="13" t="s">
        <v>514</v>
      </c>
      <c r="D3339" s="13" t="s">
        <v>23</v>
      </c>
      <c r="E3339" s="13" t="s">
        <v>206</v>
      </c>
      <c r="F3339" s="24" t="s">
        <v>6850</v>
      </c>
      <c r="G3339" s="13" t="s">
        <v>5699</v>
      </c>
      <c r="H3339" s="13" t="s">
        <v>6</v>
      </c>
      <c r="I3339" s="34">
        <v>0</v>
      </c>
      <c r="J3339" s="34">
        <v>0</v>
      </c>
      <c r="K3339" s="34">
        <v>0</v>
      </c>
      <c r="L3339" s="34">
        <v>0</v>
      </c>
      <c r="M3339" s="24">
        <f t="shared" si="104"/>
        <v>0</v>
      </c>
      <c r="N3339" s="24">
        <f t="shared" si="105"/>
        <v>0</v>
      </c>
      <c r="O3339" s="34">
        <v>2</v>
      </c>
    </row>
    <row r="3340" spans="1:15">
      <c r="A3340" s="23">
        <v>2020</v>
      </c>
      <c r="B3340" s="23" t="s">
        <v>2367</v>
      </c>
      <c r="C3340" s="13" t="s">
        <v>514</v>
      </c>
      <c r="D3340" s="13" t="s">
        <v>23</v>
      </c>
      <c r="E3340" s="13" t="s">
        <v>206</v>
      </c>
      <c r="F3340" s="24" t="s">
        <v>6851</v>
      </c>
      <c r="G3340" s="13">
        <v>103784</v>
      </c>
      <c r="H3340" s="13" t="s">
        <v>6</v>
      </c>
      <c r="I3340" s="34">
        <v>0</v>
      </c>
      <c r="J3340" s="34">
        <v>0</v>
      </c>
      <c r="K3340" s="34">
        <v>0</v>
      </c>
      <c r="L3340" s="34">
        <v>4</v>
      </c>
      <c r="M3340" s="24">
        <f t="shared" si="104"/>
        <v>0</v>
      </c>
      <c r="N3340" s="24">
        <f t="shared" si="105"/>
        <v>0</v>
      </c>
      <c r="O3340" s="34">
        <v>3</v>
      </c>
    </row>
    <row r="3341" spans="1:15">
      <c r="A3341" s="23">
        <v>2020</v>
      </c>
      <c r="B3341" s="23" t="s">
        <v>2367</v>
      </c>
      <c r="C3341" s="13" t="s">
        <v>514</v>
      </c>
      <c r="D3341" s="13" t="s">
        <v>23</v>
      </c>
      <c r="E3341" s="13" t="s">
        <v>206</v>
      </c>
      <c r="F3341" s="24" t="s">
        <v>1880</v>
      </c>
      <c r="G3341" s="13">
        <v>105077</v>
      </c>
      <c r="H3341" s="13" t="s">
        <v>6</v>
      </c>
      <c r="I3341" s="34">
        <v>8</v>
      </c>
      <c r="J3341" s="34">
        <v>8</v>
      </c>
      <c r="K3341" s="34">
        <v>3</v>
      </c>
      <c r="L3341" s="34">
        <v>6</v>
      </c>
      <c r="M3341" s="24">
        <f t="shared" si="104"/>
        <v>1</v>
      </c>
      <c r="N3341" s="24">
        <f t="shared" si="105"/>
        <v>0.375</v>
      </c>
      <c r="O3341" s="34">
        <v>4</v>
      </c>
    </row>
    <row r="3342" spans="1:15">
      <c r="A3342" s="23">
        <v>2020</v>
      </c>
      <c r="B3342" s="23" t="s">
        <v>2367</v>
      </c>
      <c r="C3342" s="13" t="s">
        <v>514</v>
      </c>
      <c r="D3342" s="13" t="s">
        <v>23</v>
      </c>
      <c r="E3342" s="13" t="s">
        <v>206</v>
      </c>
      <c r="F3342" s="24" t="s">
        <v>985</v>
      </c>
      <c r="G3342" s="13">
        <v>102758</v>
      </c>
      <c r="H3342" s="13" t="s">
        <v>6</v>
      </c>
      <c r="I3342" s="34">
        <v>0</v>
      </c>
      <c r="J3342" s="34">
        <v>0</v>
      </c>
      <c r="K3342" s="34">
        <v>0</v>
      </c>
      <c r="L3342" s="34">
        <v>20</v>
      </c>
      <c r="M3342" s="24">
        <f t="shared" si="104"/>
        <v>0</v>
      </c>
      <c r="N3342" s="24">
        <f t="shared" si="105"/>
        <v>0</v>
      </c>
      <c r="O3342" s="34">
        <v>10</v>
      </c>
    </row>
    <row r="3343" spans="1:15">
      <c r="A3343" s="23">
        <v>2020</v>
      </c>
      <c r="B3343" s="23" t="s">
        <v>2367</v>
      </c>
      <c r="C3343" s="13" t="s">
        <v>514</v>
      </c>
      <c r="D3343" s="13" t="s">
        <v>23</v>
      </c>
      <c r="E3343" s="13" t="s">
        <v>206</v>
      </c>
      <c r="F3343" s="24" t="s">
        <v>2191</v>
      </c>
      <c r="G3343" s="13">
        <v>106593</v>
      </c>
      <c r="H3343" s="13" t="s">
        <v>6</v>
      </c>
      <c r="I3343" s="34">
        <v>26</v>
      </c>
      <c r="J3343" s="34">
        <v>25</v>
      </c>
      <c r="K3343" s="34">
        <v>22</v>
      </c>
      <c r="L3343" s="34">
        <v>53</v>
      </c>
      <c r="M3343" s="24">
        <f t="shared" si="104"/>
        <v>0.96153846153846156</v>
      </c>
      <c r="N3343" s="24">
        <f t="shared" si="105"/>
        <v>0.88</v>
      </c>
      <c r="O3343" s="34">
        <v>15</v>
      </c>
    </row>
    <row r="3344" spans="1:15">
      <c r="A3344" s="23">
        <v>2020</v>
      </c>
      <c r="B3344" s="23" t="s">
        <v>2367</v>
      </c>
      <c r="C3344" s="13" t="s">
        <v>514</v>
      </c>
      <c r="D3344" s="13" t="s">
        <v>23</v>
      </c>
      <c r="E3344" s="13" t="s">
        <v>206</v>
      </c>
      <c r="F3344" s="24" t="s">
        <v>986</v>
      </c>
      <c r="G3344" s="13">
        <v>104194</v>
      </c>
      <c r="H3344" s="13" t="s">
        <v>6</v>
      </c>
      <c r="I3344" s="34">
        <v>10</v>
      </c>
      <c r="J3344" s="34">
        <v>9</v>
      </c>
      <c r="K3344" s="34">
        <v>0</v>
      </c>
      <c r="L3344" s="34">
        <v>11</v>
      </c>
      <c r="M3344" s="24">
        <f t="shared" si="104"/>
        <v>0.9</v>
      </c>
      <c r="N3344" s="24">
        <f t="shared" si="105"/>
        <v>0</v>
      </c>
      <c r="O3344" s="34">
        <v>15</v>
      </c>
    </row>
    <row r="3345" spans="1:15">
      <c r="A3345" s="23">
        <v>2020</v>
      </c>
      <c r="B3345" s="23" t="s">
        <v>2367</v>
      </c>
      <c r="C3345" s="13" t="s">
        <v>514</v>
      </c>
      <c r="D3345" s="13" t="s">
        <v>23</v>
      </c>
      <c r="E3345" s="13" t="s">
        <v>206</v>
      </c>
      <c r="F3345" s="24" t="s">
        <v>68</v>
      </c>
      <c r="G3345" s="13">
        <v>107942</v>
      </c>
      <c r="H3345" s="13" t="s">
        <v>6</v>
      </c>
      <c r="I3345" s="34">
        <v>17</v>
      </c>
      <c r="J3345" s="34">
        <v>17</v>
      </c>
      <c r="K3345" s="34">
        <v>17</v>
      </c>
      <c r="L3345" s="34">
        <v>28</v>
      </c>
      <c r="M3345" s="24">
        <f t="shared" si="104"/>
        <v>1</v>
      </c>
      <c r="N3345" s="24">
        <f t="shared" si="105"/>
        <v>1</v>
      </c>
      <c r="O3345" s="34">
        <v>0</v>
      </c>
    </row>
    <row r="3346" spans="1:15">
      <c r="A3346" s="23">
        <v>2020</v>
      </c>
      <c r="B3346" s="23" t="s">
        <v>2367</v>
      </c>
      <c r="C3346" s="13" t="s">
        <v>514</v>
      </c>
      <c r="D3346" s="13" t="s">
        <v>23</v>
      </c>
      <c r="E3346" s="13" t="s">
        <v>204</v>
      </c>
      <c r="F3346" s="24" t="s">
        <v>1453</v>
      </c>
      <c r="G3346" s="13">
        <v>1040</v>
      </c>
      <c r="H3346" s="13" t="s">
        <v>6</v>
      </c>
      <c r="I3346" s="34">
        <v>109</v>
      </c>
      <c r="J3346" s="34">
        <v>108</v>
      </c>
      <c r="K3346" s="34">
        <v>72</v>
      </c>
      <c r="L3346" s="34">
        <v>725</v>
      </c>
      <c r="M3346" s="24">
        <f t="shared" si="104"/>
        <v>0.99082568807339455</v>
      </c>
      <c r="N3346" s="24">
        <f t="shared" si="105"/>
        <v>0.66666666666666663</v>
      </c>
      <c r="O3346" s="34">
        <v>65</v>
      </c>
    </row>
    <row r="3347" spans="1:15">
      <c r="A3347" s="23">
        <v>2020</v>
      </c>
      <c r="B3347" s="23" t="s">
        <v>2367</v>
      </c>
      <c r="C3347" s="13" t="s">
        <v>514</v>
      </c>
      <c r="D3347" s="13" t="s">
        <v>23</v>
      </c>
      <c r="E3347" s="13" t="s">
        <v>204</v>
      </c>
      <c r="F3347" s="24" t="s">
        <v>1460</v>
      </c>
      <c r="G3347" s="13">
        <v>1041</v>
      </c>
      <c r="H3347" s="13" t="s">
        <v>6</v>
      </c>
      <c r="I3347" s="34">
        <v>2</v>
      </c>
      <c r="J3347" s="34">
        <v>2</v>
      </c>
      <c r="K3347" s="34">
        <v>1</v>
      </c>
      <c r="L3347" s="34">
        <v>108</v>
      </c>
      <c r="M3347" s="24">
        <f t="shared" si="104"/>
        <v>1</v>
      </c>
      <c r="N3347" s="24">
        <f t="shared" si="105"/>
        <v>0.5</v>
      </c>
      <c r="O3347" s="34">
        <v>10</v>
      </c>
    </row>
    <row r="3348" spans="1:15">
      <c r="A3348" s="23">
        <v>2020</v>
      </c>
      <c r="B3348" s="23" t="s">
        <v>2367</v>
      </c>
      <c r="C3348" s="13" t="s">
        <v>514</v>
      </c>
      <c r="D3348" s="13" t="s">
        <v>23</v>
      </c>
      <c r="E3348" s="13" t="s">
        <v>204</v>
      </c>
      <c r="F3348" s="24" t="s">
        <v>1464</v>
      </c>
      <c r="G3348" s="13">
        <v>10233</v>
      </c>
      <c r="H3348" s="13" t="s">
        <v>6</v>
      </c>
      <c r="I3348" s="34">
        <v>27</v>
      </c>
      <c r="J3348" s="34">
        <v>26</v>
      </c>
      <c r="K3348" s="34">
        <v>23</v>
      </c>
      <c r="L3348" s="34">
        <v>149</v>
      </c>
      <c r="M3348" s="24">
        <f t="shared" si="104"/>
        <v>0.96296296296296291</v>
      </c>
      <c r="N3348" s="24">
        <f t="shared" si="105"/>
        <v>0.88461538461538458</v>
      </c>
      <c r="O3348" s="34">
        <v>29</v>
      </c>
    </row>
    <row r="3349" spans="1:15">
      <c r="A3349" s="23">
        <v>2020</v>
      </c>
      <c r="B3349" s="23" t="s">
        <v>2367</v>
      </c>
      <c r="C3349" s="13" t="s">
        <v>514</v>
      </c>
      <c r="D3349" s="13" t="s">
        <v>23</v>
      </c>
      <c r="E3349" s="13" t="s">
        <v>204</v>
      </c>
      <c r="F3349" s="24" t="s">
        <v>3873</v>
      </c>
      <c r="G3349" s="13">
        <v>107941</v>
      </c>
      <c r="H3349" s="13" t="s">
        <v>6</v>
      </c>
      <c r="I3349" s="34">
        <v>8</v>
      </c>
      <c r="J3349" s="34">
        <v>8</v>
      </c>
      <c r="K3349" s="34">
        <v>1</v>
      </c>
      <c r="L3349" s="34">
        <v>15</v>
      </c>
      <c r="M3349" s="24">
        <f t="shared" si="104"/>
        <v>1</v>
      </c>
      <c r="N3349" s="24">
        <f t="shared" si="105"/>
        <v>0.125</v>
      </c>
      <c r="O3349" s="34">
        <v>0</v>
      </c>
    </row>
    <row r="3350" spans="1:15">
      <c r="A3350" s="23">
        <v>2020</v>
      </c>
      <c r="B3350" s="23" t="s">
        <v>2367</v>
      </c>
      <c r="C3350" s="13" t="s">
        <v>514</v>
      </c>
      <c r="D3350" s="13" t="s">
        <v>23</v>
      </c>
      <c r="E3350" s="13" t="s">
        <v>204</v>
      </c>
      <c r="F3350" s="24" t="s">
        <v>3899</v>
      </c>
      <c r="G3350" s="13">
        <v>108255</v>
      </c>
      <c r="H3350" s="13" t="s">
        <v>6</v>
      </c>
      <c r="I3350" s="34">
        <v>63</v>
      </c>
      <c r="J3350" s="34">
        <v>54</v>
      </c>
      <c r="K3350" s="34">
        <v>28</v>
      </c>
      <c r="L3350" s="34">
        <v>44</v>
      </c>
      <c r="M3350" s="24">
        <f t="shared" si="104"/>
        <v>0.8571428571428571</v>
      </c>
      <c r="N3350" s="24">
        <f t="shared" si="105"/>
        <v>0.51851851851851849</v>
      </c>
      <c r="O3350" s="34">
        <v>0</v>
      </c>
    </row>
    <row r="3351" spans="1:15">
      <c r="A3351" s="23">
        <v>2020</v>
      </c>
      <c r="B3351" s="23" t="s">
        <v>2367</v>
      </c>
      <c r="C3351" s="13" t="s">
        <v>514</v>
      </c>
      <c r="D3351" s="13" t="s">
        <v>23</v>
      </c>
      <c r="E3351" s="13" t="s">
        <v>204</v>
      </c>
      <c r="F3351" s="24" t="s">
        <v>1490</v>
      </c>
      <c r="G3351" s="13">
        <v>101827</v>
      </c>
      <c r="H3351" s="13" t="s">
        <v>6</v>
      </c>
      <c r="I3351" s="34">
        <v>108</v>
      </c>
      <c r="J3351" s="34">
        <v>102</v>
      </c>
      <c r="K3351" s="34">
        <v>65</v>
      </c>
      <c r="L3351" s="34">
        <v>460</v>
      </c>
      <c r="M3351" s="24">
        <f t="shared" si="104"/>
        <v>0.94444444444444442</v>
      </c>
      <c r="N3351" s="24">
        <f t="shared" si="105"/>
        <v>0.63725490196078427</v>
      </c>
      <c r="O3351" s="34">
        <v>37</v>
      </c>
    </row>
    <row r="3352" spans="1:15">
      <c r="A3352" s="23">
        <v>2020</v>
      </c>
      <c r="B3352" s="23" t="s">
        <v>2367</v>
      </c>
      <c r="C3352" s="13" t="s">
        <v>514</v>
      </c>
      <c r="D3352" s="13" t="s">
        <v>185</v>
      </c>
      <c r="E3352" s="13" t="s">
        <v>207</v>
      </c>
      <c r="F3352" s="24" t="s">
        <v>166</v>
      </c>
      <c r="G3352" s="13">
        <v>105987</v>
      </c>
      <c r="H3352" s="13" t="s">
        <v>6</v>
      </c>
      <c r="I3352" s="34">
        <v>0</v>
      </c>
      <c r="J3352" s="34">
        <v>0</v>
      </c>
      <c r="K3352" s="34">
        <v>0</v>
      </c>
      <c r="L3352" s="34">
        <v>4</v>
      </c>
      <c r="M3352" s="24">
        <f t="shared" si="104"/>
        <v>0</v>
      </c>
      <c r="N3352" s="24">
        <f t="shared" si="105"/>
        <v>0</v>
      </c>
      <c r="O3352" s="34">
        <v>0</v>
      </c>
    </row>
    <row r="3353" spans="1:15">
      <c r="A3353" s="23">
        <v>2020</v>
      </c>
      <c r="B3353" s="23" t="s">
        <v>2367</v>
      </c>
      <c r="C3353" s="13" t="s">
        <v>514</v>
      </c>
      <c r="D3353" s="13" t="s">
        <v>185</v>
      </c>
      <c r="E3353" s="13" t="s">
        <v>205</v>
      </c>
      <c r="F3353" s="24" t="s">
        <v>186</v>
      </c>
      <c r="G3353" s="13">
        <v>11965</v>
      </c>
      <c r="H3353" s="13" t="s">
        <v>6</v>
      </c>
      <c r="I3353" s="34">
        <v>32</v>
      </c>
      <c r="J3353" s="34">
        <v>32</v>
      </c>
      <c r="K3353" s="34">
        <v>26</v>
      </c>
      <c r="L3353" s="34">
        <v>51</v>
      </c>
      <c r="M3353" s="24">
        <f t="shared" si="104"/>
        <v>1</v>
      </c>
      <c r="N3353" s="24">
        <f t="shared" si="105"/>
        <v>0.8125</v>
      </c>
      <c r="O3353" s="34">
        <v>34</v>
      </c>
    </row>
    <row r="3354" spans="1:15">
      <c r="A3354" s="23">
        <v>2020</v>
      </c>
      <c r="B3354" s="23" t="s">
        <v>2367</v>
      </c>
      <c r="C3354" s="13" t="s">
        <v>514</v>
      </c>
      <c r="D3354" s="13" t="s">
        <v>185</v>
      </c>
      <c r="E3354" s="13" t="s">
        <v>205</v>
      </c>
      <c r="F3354" s="24" t="s">
        <v>2116</v>
      </c>
      <c r="G3354" s="13">
        <v>106553</v>
      </c>
      <c r="H3354" s="13" t="s">
        <v>6</v>
      </c>
      <c r="I3354" s="34">
        <v>4</v>
      </c>
      <c r="J3354" s="34">
        <v>3</v>
      </c>
      <c r="K3354" s="34">
        <v>0</v>
      </c>
      <c r="L3354" s="34">
        <v>16</v>
      </c>
      <c r="M3354" s="24">
        <f t="shared" si="104"/>
        <v>0.75</v>
      </c>
      <c r="N3354" s="24">
        <f t="shared" si="105"/>
        <v>0</v>
      </c>
      <c r="O3354" s="34">
        <v>10</v>
      </c>
    </row>
    <row r="3355" spans="1:15">
      <c r="A3355" s="23">
        <v>2020</v>
      </c>
      <c r="B3355" s="23" t="s">
        <v>2367</v>
      </c>
      <c r="C3355" s="13" t="s">
        <v>514</v>
      </c>
      <c r="D3355" s="13" t="s">
        <v>185</v>
      </c>
      <c r="E3355" s="13" t="s">
        <v>205</v>
      </c>
      <c r="F3355" s="24" t="s">
        <v>43</v>
      </c>
      <c r="G3355" s="13">
        <v>101784</v>
      </c>
      <c r="H3355" s="13" t="s">
        <v>6</v>
      </c>
      <c r="I3355" s="34">
        <v>18</v>
      </c>
      <c r="J3355" s="34">
        <v>16</v>
      </c>
      <c r="K3355" s="34">
        <v>12</v>
      </c>
      <c r="L3355" s="34">
        <v>32</v>
      </c>
      <c r="M3355" s="24">
        <f t="shared" si="104"/>
        <v>0.88888888888888884</v>
      </c>
      <c r="N3355" s="24">
        <f t="shared" si="105"/>
        <v>0.75</v>
      </c>
      <c r="O3355" s="34">
        <v>17</v>
      </c>
    </row>
    <row r="3356" spans="1:15">
      <c r="A3356" s="23">
        <v>2020</v>
      </c>
      <c r="B3356" s="23" t="s">
        <v>2367</v>
      </c>
      <c r="C3356" s="13" t="s">
        <v>514</v>
      </c>
      <c r="D3356" s="13" t="s">
        <v>185</v>
      </c>
      <c r="E3356" s="13" t="s">
        <v>205</v>
      </c>
      <c r="F3356" s="24" t="s">
        <v>3928</v>
      </c>
      <c r="G3356" s="13">
        <v>108748</v>
      </c>
      <c r="H3356" s="13" t="s">
        <v>6</v>
      </c>
      <c r="I3356" s="34">
        <v>24</v>
      </c>
      <c r="J3356" s="34">
        <v>24</v>
      </c>
      <c r="K3356" s="34">
        <v>23</v>
      </c>
      <c r="L3356" s="34">
        <v>23</v>
      </c>
      <c r="M3356" s="24">
        <f t="shared" si="104"/>
        <v>1</v>
      </c>
      <c r="N3356" s="24">
        <f t="shared" si="105"/>
        <v>0.95833333333333337</v>
      </c>
      <c r="O3356" s="34">
        <v>0</v>
      </c>
    </row>
    <row r="3357" spans="1:15">
      <c r="A3357" s="23">
        <v>2020</v>
      </c>
      <c r="B3357" s="23" t="s">
        <v>2367</v>
      </c>
      <c r="C3357" s="13" t="s">
        <v>514</v>
      </c>
      <c r="D3357" s="13" t="s">
        <v>185</v>
      </c>
      <c r="E3357" s="13" t="s">
        <v>205</v>
      </c>
      <c r="F3357" s="24" t="s">
        <v>187</v>
      </c>
      <c r="G3357" s="13">
        <v>54588</v>
      </c>
      <c r="H3357" s="13" t="s">
        <v>6</v>
      </c>
      <c r="I3357" s="34">
        <v>32</v>
      </c>
      <c r="J3357" s="34">
        <v>29</v>
      </c>
      <c r="K3357" s="34">
        <v>25</v>
      </c>
      <c r="L3357" s="34">
        <v>42</v>
      </c>
      <c r="M3357" s="24">
        <f t="shared" si="104"/>
        <v>0.90625</v>
      </c>
      <c r="N3357" s="24">
        <f t="shared" si="105"/>
        <v>0.86206896551724133</v>
      </c>
      <c r="O3357" s="34">
        <v>21</v>
      </c>
    </row>
    <row r="3358" spans="1:15">
      <c r="A3358" s="23">
        <v>2020</v>
      </c>
      <c r="B3358" s="23" t="s">
        <v>2367</v>
      </c>
      <c r="C3358" s="13" t="s">
        <v>514</v>
      </c>
      <c r="D3358" s="13" t="s">
        <v>185</v>
      </c>
      <c r="E3358" s="13" t="s">
        <v>205</v>
      </c>
      <c r="F3358" s="24" t="s">
        <v>188</v>
      </c>
      <c r="G3358" s="13">
        <v>102637</v>
      </c>
      <c r="H3358" s="13" t="s">
        <v>6</v>
      </c>
      <c r="I3358" s="34">
        <v>19</v>
      </c>
      <c r="J3358" s="34">
        <v>16</v>
      </c>
      <c r="K3358" s="34">
        <v>11</v>
      </c>
      <c r="L3358" s="34">
        <v>32</v>
      </c>
      <c r="M3358" s="24">
        <f t="shared" si="104"/>
        <v>0.84210526315789469</v>
      </c>
      <c r="N3358" s="24">
        <f t="shared" si="105"/>
        <v>0.6875</v>
      </c>
      <c r="O3358" s="34">
        <v>25</v>
      </c>
    </row>
    <row r="3359" spans="1:15">
      <c r="A3359" s="23">
        <v>2020</v>
      </c>
      <c r="B3359" s="23" t="s">
        <v>2367</v>
      </c>
      <c r="C3359" s="13" t="s">
        <v>514</v>
      </c>
      <c r="D3359" s="13" t="s">
        <v>185</v>
      </c>
      <c r="E3359" s="13" t="s">
        <v>205</v>
      </c>
      <c r="F3359" s="24" t="s">
        <v>189</v>
      </c>
      <c r="G3359" s="13">
        <v>54931</v>
      </c>
      <c r="H3359" s="13" t="s">
        <v>6</v>
      </c>
      <c r="I3359" s="34">
        <v>11</v>
      </c>
      <c r="J3359" s="34">
        <v>11</v>
      </c>
      <c r="K3359" s="34">
        <v>10</v>
      </c>
      <c r="L3359" s="34">
        <v>19</v>
      </c>
      <c r="M3359" s="24">
        <f t="shared" si="104"/>
        <v>1</v>
      </c>
      <c r="N3359" s="24">
        <f t="shared" si="105"/>
        <v>0.90909090909090906</v>
      </c>
      <c r="O3359" s="34">
        <v>4</v>
      </c>
    </row>
    <row r="3360" spans="1:15">
      <c r="A3360" s="23">
        <v>2020</v>
      </c>
      <c r="B3360" s="23" t="s">
        <v>2367</v>
      </c>
      <c r="C3360" s="13" t="s">
        <v>514</v>
      </c>
      <c r="D3360" s="13" t="s">
        <v>185</v>
      </c>
      <c r="E3360" s="13" t="s">
        <v>206</v>
      </c>
      <c r="F3360" s="24" t="s">
        <v>1452</v>
      </c>
      <c r="G3360" s="13">
        <v>104696</v>
      </c>
      <c r="H3360" s="13" t="s">
        <v>195</v>
      </c>
      <c r="I3360" s="34">
        <v>28</v>
      </c>
      <c r="J3360" s="34">
        <v>28</v>
      </c>
      <c r="K3360" s="34">
        <v>24</v>
      </c>
      <c r="L3360" s="34">
        <v>47</v>
      </c>
      <c r="M3360" s="24">
        <f t="shared" si="104"/>
        <v>1</v>
      </c>
      <c r="N3360" s="24">
        <f t="shared" si="105"/>
        <v>0.8571428571428571</v>
      </c>
      <c r="O3360" s="34">
        <v>25</v>
      </c>
    </row>
    <row r="3361" spans="1:15">
      <c r="A3361" s="23">
        <v>2020</v>
      </c>
      <c r="B3361" s="23" t="s">
        <v>2367</v>
      </c>
      <c r="C3361" s="13" t="s">
        <v>514</v>
      </c>
      <c r="D3361" s="13" t="s">
        <v>185</v>
      </c>
      <c r="E3361" s="13" t="s">
        <v>206</v>
      </c>
      <c r="F3361" s="24" t="s">
        <v>1450</v>
      </c>
      <c r="G3361" s="13">
        <v>102049</v>
      </c>
      <c r="H3361" s="13" t="s">
        <v>6</v>
      </c>
      <c r="I3361" s="34">
        <v>23</v>
      </c>
      <c r="J3361" s="34">
        <v>18</v>
      </c>
      <c r="K3361" s="34">
        <v>16</v>
      </c>
      <c r="L3361" s="34">
        <v>61</v>
      </c>
      <c r="M3361" s="24">
        <f t="shared" si="104"/>
        <v>0.78260869565217395</v>
      </c>
      <c r="N3361" s="24">
        <f t="shared" si="105"/>
        <v>0.88888888888888884</v>
      </c>
      <c r="O3361" s="34">
        <v>6</v>
      </c>
    </row>
    <row r="3362" spans="1:15">
      <c r="A3362" s="23">
        <v>2020</v>
      </c>
      <c r="B3362" s="23" t="s">
        <v>2367</v>
      </c>
      <c r="C3362" s="13" t="s">
        <v>514</v>
      </c>
      <c r="D3362" s="13" t="s">
        <v>185</v>
      </c>
      <c r="E3362" s="13" t="s">
        <v>206</v>
      </c>
      <c r="F3362" s="24" t="s">
        <v>191</v>
      </c>
      <c r="G3362" s="13">
        <v>101521</v>
      </c>
      <c r="H3362" s="13" t="s">
        <v>6</v>
      </c>
      <c r="I3362" s="34">
        <v>37</v>
      </c>
      <c r="J3362" s="34">
        <v>36</v>
      </c>
      <c r="K3362" s="34">
        <v>32</v>
      </c>
      <c r="L3362" s="34">
        <v>97</v>
      </c>
      <c r="M3362" s="24">
        <f t="shared" si="104"/>
        <v>0.97297297297297303</v>
      </c>
      <c r="N3362" s="24">
        <f t="shared" si="105"/>
        <v>0.88888888888888884</v>
      </c>
      <c r="O3362" s="34">
        <v>25</v>
      </c>
    </row>
    <row r="3363" spans="1:15">
      <c r="A3363" s="23">
        <v>2020</v>
      </c>
      <c r="B3363" s="23" t="s">
        <v>2367</v>
      </c>
      <c r="C3363" s="13" t="s">
        <v>514</v>
      </c>
      <c r="D3363" s="13" t="s">
        <v>185</v>
      </c>
      <c r="E3363" s="13" t="s">
        <v>206</v>
      </c>
      <c r="F3363" s="24" t="s">
        <v>88</v>
      </c>
      <c r="G3363" s="13">
        <v>105148</v>
      </c>
      <c r="H3363" s="13" t="s">
        <v>6</v>
      </c>
      <c r="I3363" s="34">
        <v>0</v>
      </c>
      <c r="J3363" s="34">
        <v>0</v>
      </c>
      <c r="K3363" s="34">
        <v>0</v>
      </c>
      <c r="L3363" s="34">
        <v>37</v>
      </c>
      <c r="M3363" s="24">
        <f t="shared" si="104"/>
        <v>0</v>
      </c>
      <c r="N3363" s="24">
        <f t="shared" si="105"/>
        <v>0</v>
      </c>
      <c r="O3363" s="34">
        <v>6</v>
      </c>
    </row>
    <row r="3364" spans="1:15">
      <c r="A3364" s="23">
        <v>2020</v>
      </c>
      <c r="B3364" s="23" t="s">
        <v>2367</v>
      </c>
      <c r="C3364" s="13" t="s">
        <v>514</v>
      </c>
      <c r="D3364" s="13" t="s">
        <v>185</v>
      </c>
      <c r="E3364" s="13" t="s">
        <v>206</v>
      </c>
      <c r="F3364" s="24" t="s">
        <v>190</v>
      </c>
      <c r="G3364" s="13">
        <v>90827</v>
      </c>
      <c r="H3364" s="13" t="s">
        <v>6</v>
      </c>
      <c r="I3364" s="34">
        <v>0</v>
      </c>
      <c r="J3364" s="34">
        <v>0</v>
      </c>
      <c r="K3364" s="34">
        <v>0</v>
      </c>
      <c r="L3364" s="34">
        <v>23</v>
      </c>
      <c r="M3364" s="24">
        <f t="shared" si="104"/>
        <v>0</v>
      </c>
      <c r="N3364" s="24">
        <f t="shared" si="105"/>
        <v>0</v>
      </c>
      <c r="O3364" s="34">
        <v>0</v>
      </c>
    </row>
    <row r="3365" spans="1:15">
      <c r="A3365" s="23">
        <v>2020</v>
      </c>
      <c r="B3365" s="23" t="s">
        <v>2367</v>
      </c>
      <c r="C3365" s="13" t="s">
        <v>514</v>
      </c>
      <c r="D3365" s="13" t="s">
        <v>185</v>
      </c>
      <c r="E3365" s="13" t="s">
        <v>206</v>
      </c>
      <c r="F3365" s="24" t="s">
        <v>3929</v>
      </c>
      <c r="G3365" s="13">
        <v>108666</v>
      </c>
      <c r="H3365" s="13" t="s">
        <v>6</v>
      </c>
      <c r="I3365" s="34">
        <v>20</v>
      </c>
      <c r="J3365" s="34">
        <v>20</v>
      </c>
      <c r="K3365" s="34">
        <v>18</v>
      </c>
      <c r="L3365" s="34">
        <v>17</v>
      </c>
      <c r="M3365" s="24">
        <f t="shared" si="104"/>
        <v>1</v>
      </c>
      <c r="N3365" s="24">
        <f t="shared" si="105"/>
        <v>0.9</v>
      </c>
      <c r="O3365" s="34">
        <v>0</v>
      </c>
    </row>
    <row r="3366" spans="1:15">
      <c r="A3366" s="23">
        <v>2020</v>
      </c>
      <c r="B3366" s="23" t="s">
        <v>2367</v>
      </c>
      <c r="C3366" s="13" t="s">
        <v>514</v>
      </c>
      <c r="D3366" s="13" t="s">
        <v>185</v>
      </c>
      <c r="E3366" s="13" t="s">
        <v>206</v>
      </c>
      <c r="F3366" s="24" t="s">
        <v>193</v>
      </c>
      <c r="G3366" s="13">
        <v>103307</v>
      </c>
      <c r="H3366" s="13" t="s">
        <v>6</v>
      </c>
      <c r="I3366" s="34">
        <v>25</v>
      </c>
      <c r="J3366" s="34">
        <v>22</v>
      </c>
      <c r="K3366" s="34">
        <v>7</v>
      </c>
      <c r="L3366" s="34">
        <v>24</v>
      </c>
      <c r="M3366" s="24">
        <f t="shared" si="104"/>
        <v>0.88</v>
      </c>
      <c r="N3366" s="24">
        <f t="shared" si="105"/>
        <v>0.31818181818181818</v>
      </c>
      <c r="O3366" s="34">
        <v>0</v>
      </c>
    </row>
    <row r="3367" spans="1:15">
      <c r="A3367" s="23">
        <v>2020</v>
      </c>
      <c r="B3367" s="23" t="s">
        <v>2367</v>
      </c>
      <c r="C3367" s="13" t="s">
        <v>514</v>
      </c>
      <c r="D3367" s="13" t="s">
        <v>185</v>
      </c>
      <c r="E3367" s="13" t="s">
        <v>204</v>
      </c>
      <c r="F3367" s="24" t="s">
        <v>559</v>
      </c>
      <c r="G3367" s="13">
        <v>90368</v>
      </c>
      <c r="H3367" s="13" t="s">
        <v>6</v>
      </c>
      <c r="I3367" s="34">
        <v>90</v>
      </c>
      <c r="J3367" s="34">
        <v>79</v>
      </c>
      <c r="K3367" s="34">
        <v>66</v>
      </c>
      <c r="L3367" s="34">
        <v>421</v>
      </c>
      <c r="M3367" s="24">
        <f t="shared" si="104"/>
        <v>0.87777777777777777</v>
      </c>
      <c r="N3367" s="24">
        <f t="shared" si="105"/>
        <v>0.83544303797468356</v>
      </c>
      <c r="O3367" s="34">
        <v>33</v>
      </c>
    </row>
    <row r="3368" spans="1:15">
      <c r="A3368" s="23">
        <v>2020</v>
      </c>
      <c r="B3368" s="23" t="s">
        <v>2367</v>
      </c>
      <c r="C3368" s="13" t="s">
        <v>514</v>
      </c>
      <c r="D3368" s="13" t="s">
        <v>185</v>
      </c>
      <c r="E3368" s="13" t="s">
        <v>204</v>
      </c>
      <c r="F3368" s="24" t="s">
        <v>1455</v>
      </c>
      <c r="G3368" s="13">
        <v>53475</v>
      </c>
      <c r="H3368" s="13" t="s">
        <v>6</v>
      </c>
      <c r="I3368" s="34">
        <v>25</v>
      </c>
      <c r="J3368" s="34">
        <v>24</v>
      </c>
      <c r="K3368" s="34">
        <v>20</v>
      </c>
      <c r="L3368" s="34">
        <v>116</v>
      </c>
      <c r="M3368" s="24">
        <f t="shared" si="104"/>
        <v>0.96</v>
      </c>
      <c r="N3368" s="24">
        <f t="shared" si="105"/>
        <v>0.83333333333333337</v>
      </c>
      <c r="O3368" s="34">
        <v>15</v>
      </c>
    </row>
    <row r="3369" spans="1:15">
      <c r="A3369" s="23">
        <v>2020</v>
      </c>
      <c r="B3369" s="23" t="s">
        <v>2367</v>
      </c>
      <c r="C3369" s="13" t="s">
        <v>514</v>
      </c>
      <c r="D3369" s="13" t="s">
        <v>185</v>
      </c>
      <c r="E3369" s="13" t="s">
        <v>204</v>
      </c>
      <c r="F3369" s="24" t="s">
        <v>1458</v>
      </c>
      <c r="G3369" s="13">
        <v>11648</v>
      </c>
      <c r="H3369" s="13" t="s">
        <v>6</v>
      </c>
      <c r="I3369" s="34">
        <v>35</v>
      </c>
      <c r="J3369" s="34">
        <v>34</v>
      </c>
      <c r="K3369" s="34">
        <v>22</v>
      </c>
      <c r="L3369" s="34">
        <v>196</v>
      </c>
      <c r="M3369" s="24">
        <f t="shared" si="104"/>
        <v>0.97142857142857142</v>
      </c>
      <c r="N3369" s="24">
        <f t="shared" si="105"/>
        <v>0.6470588235294118</v>
      </c>
      <c r="O3369" s="34">
        <v>12</v>
      </c>
    </row>
    <row r="3370" spans="1:15">
      <c r="A3370" s="23">
        <v>2020</v>
      </c>
      <c r="B3370" s="23" t="s">
        <v>2367</v>
      </c>
      <c r="C3370" s="13" t="s">
        <v>514</v>
      </c>
      <c r="D3370" s="13" t="s">
        <v>185</v>
      </c>
      <c r="E3370" s="13" t="s">
        <v>204</v>
      </c>
      <c r="F3370" s="24" t="s">
        <v>1485</v>
      </c>
      <c r="G3370" s="13">
        <v>15808</v>
      </c>
      <c r="H3370" s="13" t="s">
        <v>6</v>
      </c>
      <c r="I3370" s="34">
        <v>37</v>
      </c>
      <c r="J3370" s="34">
        <v>37</v>
      </c>
      <c r="K3370" s="34">
        <v>30</v>
      </c>
      <c r="L3370" s="34">
        <v>248</v>
      </c>
      <c r="M3370" s="24">
        <f t="shared" si="104"/>
        <v>1</v>
      </c>
      <c r="N3370" s="24">
        <f t="shared" si="105"/>
        <v>0.81081081081081086</v>
      </c>
      <c r="O3370" s="34">
        <v>31</v>
      </c>
    </row>
    <row r="3371" spans="1:15">
      <c r="A3371" s="23">
        <v>2020</v>
      </c>
      <c r="B3371" s="23" t="s">
        <v>2367</v>
      </c>
      <c r="C3371" s="13" t="s">
        <v>514</v>
      </c>
      <c r="D3371" s="13" t="s">
        <v>185</v>
      </c>
      <c r="E3371" s="13" t="s">
        <v>204</v>
      </c>
      <c r="F3371" s="24" t="s">
        <v>1461</v>
      </c>
      <c r="G3371" s="13">
        <v>10213</v>
      </c>
      <c r="H3371" s="13" t="s">
        <v>6</v>
      </c>
      <c r="I3371" s="34">
        <v>98</v>
      </c>
      <c r="J3371" s="34">
        <v>97</v>
      </c>
      <c r="K3371" s="34">
        <v>62</v>
      </c>
      <c r="L3371" s="34">
        <v>682</v>
      </c>
      <c r="M3371" s="24">
        <f t="shared" si="104"/>
        <v>0.98979591836734693</v>
      </c>
      <c r="N3371" s="24">
        <f t="shared" si="105"/>
        <v>0.63917525773195871</v>
      </c>
      <c r="O3371" s="34">
        <v>76</v>
      </c>
    </row>
    <row r="3372" spans="1:15">
      <c r="A3372" s="23">
        <v>2020</v>
      </c>
      <c r="B3372" s="23" t="s">
        <v>2367</v>
      </c>
      <c r="C3372" s="13" t="s">
        <v>514</v>
      </c>
      <c r="D3372" s="13" t="s">
        <v>185</v>
      </c>
      <c r="E3372" s="13" t="s">
        <v>204</v>
      </c>
      <c r="F3372" s="24" t="s">
        <v>1488</v>
      </c>
      <c r="G3372" s="13">
        <v>53296</v>
      </c>
      <c r="H3372" s="13" t="s">
        <v>6</v>
      </c>
      <c r="I3372" s="34">
        <v>52</v>
      </c>
      <c r="J3372" s="34">
        <v>51</v>
      </c>
      <c r="K3372" s="34">
        <v>35</v>
      </c>
      <c r="L3372" s="34">
        <v>235</v>
      </c>
      <c r="M3372" s="24">
        <f t="shared" si="104"/>
        <v>0.98076923076923073</v>
      </c>
      <c r="N3372" s="24">
        <f t="shared" si="105"/>
        <v>0.68627450980392157</v>
      </c>
      <c r="O3372" s="34">
        <v>27</v>
      </c>
    </row>
    <row r="3373" spans="1:15">
      <c r="A3373" s="23">
        <v>2020</v>
      </c>
      <c r="B3373" s="23" t="s">
        <v>2367</v>
      </c>
      <c r="C3373" s="13" t="s">
        <v>514</v>
      </c>
      <c r="D3373" s="13" t="s">
        <v>185</v>
      </c>
      <c r="E3373" s="13" t="s">
        <v>204</v>
      </c>
      <c r="F3373" s="24" t="s">
        <v>1468</v>
      </c>
      <c r="G3373" s="13">
        <v>54163</v>
      </c>
      <c r="H3373" s="13" t="s">
        <v>6</v>
      </c>
      <c r="I3373" s="34">
        <v>8</v>
      </c>
      <c r="J3373" s="34">
        <v>8</v>
      </c>
      <c r="K3373" s="34">
        <v>7</v>
      </c>
      <c r="L3373" s="34">
        <v>45</v>
      </c>
      <c r="M3373" s="24">
        <f t="shared" si="104"/>
        <v>1</v>
      </c>
      <c r="N3373" s="24">
        <f t="shared" si="105"/>
        <v>0.875</v>
      </c>
      <c r="O3373" s="34">
        <v>2</v>
      </c>
    </row>
    <row r="3374" spans="1:15">
      <c r="A3374" s="23">
        <v>2020</v>
      </c>
      <c r="B3374" s="23" t="s">
        <v>2367</v>
      </c>
      <c r="C3374" s="13" t="s">
        <v>514</v>
      </c>
      <c r="D3374" s="13" t="s">
        <v>185</v>
      </c>
      <c r="E3374" s="13" t="s">
        <v>204</v>
      </c>
      <c r="F3374" s="24" t="s">
        <v>3926</v>
      </c>
      <c r="G3374" s="13">
        <v>108766</v>
      </c>
      <c r="H3374" s="13" t="s">
        <v>6</v>
      </c>
      <c r="I3374" s="34">
        <v>33</v>
      </c>
      <c r="J3374" s="34">
        <v>33</v>
      </c>
      <c r="K3374" s="34">
        <v>25</v>
      </c>
      <c r="L3374" s="34">
        <v>25</v>
      </c>
      <c r="M3374" s="24">
        <f t="shared" si="104"/>
        <v>1</v>
      </c>
      <c r="N3374" s="24">
        <f t="shared" si="105"/>
        <v>0.75757575757575757</v>
      </c>
      <c r="O3374" s="34">
        <v>0</v>
      </c>
    </row>
    <row r="3375" spans="1:15">
      <c r="A3375" s="23">
        <v>2020</v>
      </c>
      <c r="B3375" s="23" t="s">
        <v>2367</v>
      </c>
      <c r="C3375" s="13" t="s">
        <v>514</v>
      </c>
      <c r="D3375" s="13" t="s">
        <v>185</v>
      </c>
      <c r="E3375" s="13" t="s">
        <v>204</v>
      </c>
      <c r="F3375" s="24" t="s">
        <v>584</v>
      </c>
      <c r="G3375" s="13">
        <v>1039</v>
      </c>
      <c r="H3375" s="13" t="s">
        <v>6</v>
      </c>
      <c r="I3375" s="34">
        <v>69</v>
      </c>
      <c r="J3375" s="34">
        <v>58</v>
      </c>
      <c r="K3375" s="34">
        <v>37</v>
      </c>
      <c r="L3375" s="34">
        <v>476</v>
      </c>
      <c r="M3375" s="24">
        <f t="shared" si="104"/>
        <v>0.84057971014492749</v>
      </c>
      <c r="N3375" s="24">
        <f t="shared" si="105"/>
        <v>0.63793103448275867</v>
      </c>
      <c r="O3375" s="34">
        <v>53</v>
      </c>
    </row>
    <row r="3376" spans="1:15">
      <c r="A3376" s="23">
        <v>2020</v>
      </c>
      <c r="B3376" s="23" t="s">
        <v>2367</v>
      </c>
      <c r="C3376" s="13" t="s">
        <v>514</v>
      </c>
      <c r="D3376" s="13" t="s">
        <v>3925</v>
      </c>
      <c r="E3376" s="13" t="s">
        <v>207</v>
      </c>
      <c r="F3376" s="24" t="s">
        <v>3903</v>
      </c>
      <c r="G3376" s="13">
        <v>108689</v>
      </c>
      <c r="H3376" s="13" t="s">
        <v>6</v>
      </c>
      <c r="I3376" s="34">
        <v>2</v>
      </c>
      <c r="J3376" s="34">
        <v>0</v>
      </c>
      <c r="K3376" s="34">
        <v>0</v>
      </c>
      <c r="L3376" s="34">
        <v>16</v>
      </c>
      <c r="M3376" s="24">
        <f t="shared" si="104"/>
        <v>0</v>
      </c>
      <c r="N3376" s="24">
        <f t="shared" si="105"/>
        <v>0</v>
      </c>
      <c r="O3376" s="34">
        <v>0</v>
      </c>
    </row>
    <row r="3377" spans="1:15">
      <c r="A3377" s="23">
        <v>2020</v>
      </c>
      <c r="B3377" s="23" t="s">
        <v>2367</v>
      </c>
      <c r="C3377" s="13" t="s">
        <v>514</v>
      </c>
      <c r="D3377" s="13" t="s">
        <v>3925</v>
      </c>
      <c r="E3377" s="13" t="s">
        <v>205</v>
      </c>
      <c r="F3377" s="24" t="s">
        <v>108</v>
      </c>
      <c r="G3377" s="13">
        <v>16878</v>
      </c>
      <c r="H3377" s="13" t="s">
        <v>6</v>
      </c>
      <c r="I3377" s="34">
        <v>1</v>
      </c>
      <c r="J3377" s="34">
        <v>1</v>
      </c>
      <c r="K3377" s="34">
        <v>1</v>
      </c>
      <c r="L3377" s="34">
        <v>16</v>
      </c>
      <c r="M3377" s="24">
        <f t="shared" si="104"/>
        <v>1</v>
      </c>
      <c r="N3377" s="24">
        <f t="shared" si="105"/>
        <v>1</v>
      </c>
      <c r="O3377" s="34">
        <v>14</v>
      </c>
    </row>
    <row r="3378" spans="1:15">
      <c r="A3378" s="23">
        <v>2020</v>
      </c>
      <c r="B3378" s="23" t="s">
        <v>2367</v>
      </c>
      <c r="C3378" s="13" t="s">
        <v>514</v>
      </c>
      <c r="D3378" s="13" t="s">
        <v>3925</v>
      </c>
      <c r="E3378" s="13" t="s">
        <v>205</v>
      </c>
      <c r="F3378" s="24" t="s">
        <v>1881</v>
      </c>
      <c r="G3378" s="13">
        <v>105459</v>
      </c>
      <c r="H3378" s="13" t="s">
        <v>6</v>
      </c>
      <c r="I3378" s="34">
        <v>6</v>
      </c>
      <c r="J3378" s="34">
        <v>6</v>
      </c>
      <c r="K3378" s="34">
        <v>2</v>
      </c>
      <c r="L3378" s="34">
        <v>12</v>
      </c>
      <c r="M3378" s="24">
        <f t="shared" si="104"/>
        <v>1</v>
      </c>
      <c r="N3378" s="24">
        <f t="shared" si="105"/>
        <v>0.33333333333333331</v>
      </c>
      <c r="O3378" s="34">
        <v>10</v>
      </c>
    </row>
    <row r="3379" spans="1:15">
      <c r="A3379" s="23">
        <v>2020</v>
      </c>
      <c r="B3379" s="23" t="s">
        <v>2367</v>
      </c>
      <c r="C3379" s="13" t="s">
        <v>514</v>
      </c>
      <c r="D3379" s="13" t="s">
        <v>3925</v>
      </c>
      <c r="E3379" s="13" t="s">
        <v>205</v>
      </c>
      <c r="F3379" s="24" t="s">
        <v>3172</v>
      </c>
      <c r="G3379" s="13">
        <v>107496</v>
      </c>
      <c r="H3379" s="13" t="s">
        <v>6</v>
      </c>
      <c r="I3379" s="34">
        <v>16</v>
      </c>
      <c r="J3379" s="34">
        <v>16</v>
      </c>
      <c r="K3379" s="34">
        <v>12</v>
      </c>
      <c r="L3379" s="34">
        <v>20</v>
      </c>
      <c r="M3379" s="24">
        <f t="shared" si="104"/>
        <v>1</v>
      </c>
      <c r="N3379" s="24">
        <f t="shared" si="105"/>
        <v>0.75</v>
      </c>
      <c r="O3379" s="34">
        <v>17</v>
      </c>
    </row>
    <row r="3380" spans="1:15">
      <c r="A3380" s="23">
        <v>2020</v>
      </c>
      <c r="B3380" s="23" t="s">
        <v>2367</v>
      </c>
      <c r="C3380" s="13" t="s">
        <v>514</v>
      </c>
      <c r="D3380" s="13" t="s">
        <v>3925</v>
      </c>
      <c r="E3380" s="13" t="s">
        <v>205</v>
      </c>
      <c r="F3380" s="24" t="s">
        <v>110</v>
      </c>
      <c r="G3380" s="13">
        <v>1047</v>
      </c>
      <c r="H3380" s="13" t="s">
        <v>6</v>
      </c>
      <c r="I3380" s="34">
        <v>11</v>
      </c>
      <c r="J3380" s="34">
        <v>11</v>
      </c>
      <c r="K3380" s="34">
        <v>9</v>
      </c>
      <c r="L3380" s="34">
        <v>31</v>
      </c>
      <c r="M3380" s="24">
        <f t="shared" si="104"/>
        <v>1</v>
      </c>
      <c r="N3380" s="24">
        <f t="shared" si="105"/>
        <v>0.81818181818181823</v>
      </c>
      <c r="O3380" s="34">
        <v>8</v>
      </c>
    </row>
    <row r="3381" spans="1:15">
      <c r="A3381" s="23">
        <v>2020</v>
      </c>
      <c r="B3381" s="23" t="s">
        <v>2367</v>
      </c>
      <c r="C3381" s="13" t="s">
        <v>514</v>
      </c>
      <c r="D3381" s="13" t="s">
        <v>3925</v>
      </c>
      <c r="E3381" s="13" t="s">
        <v>206</v>
      </c>
      <c r="F3381" s="24" t="s">
        <v>198</v>
      </c>
      <c r="G3381" s="13">
        <v>52282</v>
      </c>
      <c r="H3381" s="13" t="s">
        <v>6</v>
      </c>
      <c r="I3381" s="34">
        <v>3</v>
      </c>
      <c r="J3381" s="34">
        <v>3</v>
      </c>
      <c r="K3381" s="34">
        <v>2</v>
      </c>
      <c r="L3381" s="34">
        <v>24</v>
      </c>
      <c r="M3381" s="24">
        <f t="shared" si="104"/>
        <v>1</v>
      </c>
      <c r="N3381" s="24">
        <f t="shared" si="105"/>
        <v>0.66666666666666663</v>
      </c>
      <c r="O3381" s="34">
        <v>11</v>
      </c>
    </row>
    <row r="3382" spans="1:15">
      <c r="A3382" s="23">
        <v>2020</v>
      </c>
      <c r="B3382" s="23" t="s">
        <v>2367</v>
      </c>
      <c r="C3382" s="13" t="s">
        <v>514</v>
      </c>
      <c r="D3382" s="13" t="s">
        <v>3925</v>
      </c>
      <c r="E3382" s="13" t="s">
        <v>206</v>
      </c>
      <c r="F3382" s="24" t="s">
        <v>115</v>
      </c>
      <c r="G3382" s="13">
        <v>103306</v>
      </c>
      <c r="H3382" s="13" t="s">
        <v>6</v>
      </c>
      <c r="I3382" s="34">
        <v>19</v>
      </c>
      <c r="J3382" s="34">
        <v>18</v>
      </c>
      <c r="K3382" s="34">
        <v>18</v>
      </c>
      <c r="L3382" s="34">
        <v>42</v>
      </c>
      <c r="M3382" s="24">
        <f t="shared" si="104"/>
        <v>0.94736842105263153</v>
      </c>
      <c r="N3382" s="24">
        <f t="shared" si="105"/>
        <v>1</v>
      </c>
      <c r="O3382" s="34">
        <v>6</v>
      </c>
    </row>
    <row r="3383" spans="1:15">
      <c r="A3383" s="23">
        <v>2020</v>
      </c>
      <c r="B3383" s="23" t="s">
        <v>2367</v>
      </c>
      <c r="C3383" s="13" t="s">
        <v>514</v>
      </c>
      <c r="D3383" s="13" t="s">
        <v>3925</v>
      </c>
      <c r="E3383" s="13" t="s">
        <v>206</v>
      </c>
      <c r="F3383" s="24" t="s">
        <v>1422</v>
      </c>
      <c r="G3383" s="13">
        <v>105373</v>
      </c>
      <c r="H3383" s="13" t="s">
        <v>6</v>
      </c>
      <c r="I3383" s="34">
        <v>16</v>
      </c>
      <c r="J3383" s="34">
        <v>16</v>
      </c>
      <c r="K3383" s="34">
        <v>16</v>
      </c>
      <c r="L3383" s="34">
        <v>23</v>
      </c>
      <c r="M3383" s="24">
        <f t="shared" si="104"/>
        <v>1</v>
      </c>
      <c r="N3383" s="24">
        <f t="shared" si="105"/>
        <v>1</v>
      </c>
      <c r="O3383" s="34">
        <v>3</v>
      </c>
    </row>
    <row r="3384" spans="1:15">
      <c r="A3384" s="23">
        <v>2020</v>
      </c>
      <c r="B3384" s="23" t="s">
        <v>2367</v>
      </c>
      <c r="C3384" s="13" t="s">
        <v>514</v>
      </c>
      <c r="D3384" s="13" t="s">
        <v>3925</v>
      </c>
      <c r="E3384" s="13" t="s">
        <v>204</v>
      </c>
      <c r="F3384" s="24" t="s">
        <v>1457</v>
      </c>
      <c r="G3384" s="13">
        <v>54562</v>
      </c>
      <c r="H3384" s="13" t="s">
        <v>6</v>
      </c>
      <c r="I3384" s="34">
        <v>26</v>
      </c>
      <c r="J3384" s="34">
        <v>26</v>
      </c>
      <c r="K3384" s="34">
        <v>22</v>
      </c>
      <c r="L3384" s="34">
        <v>163</v>
      </c>
      <c r="M3384" s="24">
        <f t="shared" si="104"/>
        <v>1</v>
      </c>
      <c r="N3384" s="24">
        <f t="shared" si="105"/>
        <v>0.84615384615384615</v>
      </c>
      <c r="O3384" s="34">
        <v>10</v>
      </c>
    </row>
    <row r="3385" spans="1:15">
      <c r="A3385" s="23">
        <v>2020</v>
      </c>
      <c r="B3385" s="23" t="s">
        <v>2367</v>
      </c>
      <c r="C3385" s="13" t="s">
        <v>514</v>
      </c>
      <c r="D3385" s="13" t="s">
        <v>3925</v>
      </c>
      <c r="E3385" s="13" t="s">
        <v>204</v>
      </c>
      <c r="F3385" s="24" t="s">
        <v>3931</v>
      </c>
      <c r="G3385" s="13">
        <v>108767</v>
      </c>
      <c r="H3385" s="13" t="s">
        <v>6</v>
      </c>
      <c r="I3385" s="34">
        <v>26</v>
      </c>
      <c r="J3385" s="34">
        <v>26</v>
      </c>
      <c r="K3385" s="34">
        <v>16</v>
      </c>
      <c r="L3385" s="34">
        <v>16</v>
      </c>
      <c r="M3385" s="24">
        <f t="shared" si="104"/>
        <v>1</v>
      </c>
      <c r="N3385" s="24">
        <f t="shared" si="105"/>
        <v>0.61538461538461542</v>
      </c>
      <c r="O3385" s="34">
        <v>0</v>
      </c>
    </row>
    <row r="3386" spans="1:15">
      <c r="A3386" s="23">
        <v>2020</v>
      </c>
      <c r="B3386" s="23" t="s">
        <v>2367</v>
      </c>
      <c r="C3386" s="13" t="s">
        <v>514</v>
      </c>
      <c r="D3386" s="13" t="s">
        <v>3925</v>
      </c>
      <c r="E3386" s="13" t="s">
        <v>204</v>
      </c>
      <c r="F3386" s="24" t="s">
        <v>1486</v>
      </c>
      <c r="G3386" s="13">
        <v>8114</v>
      </c>
      <c r="H3386" s="13" t="s">
        <v>6</v>
      </c>
      <c r="I3386" s="34">
        <v>52</v>
      </c>
      <c r="J3386" s="34">
        <v>51</v>
      </c>
      <c r="K3386" s="34">
        <v>38</v>
      </c>
      <c r="L3386" s="34">
        <v>594</v>
      </c>
      <c r="M3386" s="24">
        <f t="shared" si="104"/>
        <v>0.98076923076923073</v>
      </c>
      <c r="N3386" s="24">
        <f t="shared" si="105"/>
        <v>0.74509803921568629</v>
      </c>
      <c r="O3386" s="34">
        <v>56</v>
      </c>
    </row>
    <row r="3387" spans="1:15">
      <c r="A3387" s="23">
        <v>2020</v>
      </c>
      <c r="B3387" s="23" t="s">
        <v>2367</v>
      </c>
      <c r="C3387" s="13" t="s">
        <v>514</v>
      </c>
      <c r="D3387" s="13" t="s">
        <v>3925</v>
      </c>
      <c r="E3387" s="13" t="s">
        <v>204</v>
      </c>
      <c r="F3387" s="24" t="s">
        <v>1489</v>
      </c>
      <c r="G3387" s="13">
        <v>1042</v>
      </c>
      <c r="H3387" s="13" t="s">
        <v>6</v>
      </c>
      <c r="I3387" s="34">
        <v>32</v>
      </c>
      <c r="J3387" s="34">
        <v>31</v>
      </c>
      <c r="K3387" s="34">
        <v>18</v>
      </c>
      <c r="L3387" s="34">
        <v>188</v>
      </c>
      <c r="M3387" s="24">
        <f t="shared" si="104"/>
        <v>0.96875</v>
      </c>
      <c r="N3387" s="24">
        <f t="shared" si="105"/>
        <v>0.58064516129032262</v>
      </c>
      <c r="O3387" s="34">
        <v>6</v>
      </c>
    </row>
    <row r="3388" spans="1:15">
      <c r="A3388" s="23">
        <v>2020</v>
      </c>
      <c r="B3388" s="23" t="s">
        <v>2367</v>
      </c>
      <c r="C3388" s="13" t="s">
        <v>514</v>
      </c>
      <c r="D3388" s="13" t="s">
        <v>3925</v>
      </c>
      <c r="E3388" s="13" t="s">
        <v>204</v>
      </c>
      <c r="F3388" s="24" t="s">
        <v>1471</v>
      </c>
      <c r="G3388" s="13">
        <v>1043</v>
      </c>
      <c r="H3388" s="13" t="s">
        <v>6</v>
      </c>
      <c r="I3388" s="34">
        <v>7</v>
      </c>
      <c r="J3388" s="34">
        <v>7</v>
      </c>
      <c r="K3388" s="34">
        <v>3</v>
      </c>
      <c r="L3388" s="34">
        <v>170</v>
      </c>
      <c r="M3388" s="24">
        <f t="shared" si="104"/>
        <v>1</v>
      </c>
      <c r="N3388" s="24">
        <f t="shared" si="105"/>
        <v>0.42857142857142855</v>
      </c>
      <c r="O3388" s="34">
        <v>25</v>
      </c>
    </row>
    <row r="3389" spans="1:15">
      <c r="A3389" s="23">
        <v>2020</v>
      </c>
      <c r="B3389" s="23" t="s">
        <v>2367</v>
      </c>
      <c r="C3389" s="13" t="s">
        <v>514</v>
      </c>
      <c r="D3389" s="13" t="s">
        <v>3925</v>
      </c>
      <c r="E3389" s="13" t="s">
        <v>204</v>
      </c>
      <c r="F3389" s="24" t="s">
        <v>1472</v>
      </c>
      <c r="G3389" s="13">
        <v>1044</v>
      </c>
      <c r="H3389" s="13" t="s">
        <v>6</v>
      </c>
      <c r="I3389" s="34">
        <v>47</v>
      </c>
      <c r="J3389" s="34">
        <v>47</v>
      </c>
      <c r="K3389" s="34">
        <v>29</v>
      </c>
      <c r="L3389" s="34">
        <v>379</v>
      </c>
      <c r="M3389" s="24">
        <f t="shared" si="104"/>
        <v>1</v>
      </c>
      <c r="N3389" s="24">
        <f t="shared" si="105"/>
        <v>0.61702127659574468</v>
      </c>
      <c r="O3389" s="34">
        <v>57</v>
      </c>
    </row>
    <row r="3390" spans="1:15">
      <c r="A3390" s="23">
        <v>2020</v>
      </c>
      <c r="B3390" s="23" t="s">
        <v>2367</v>
      </c>
      <c r="C3390" s="13" t="s">
        <v>514</v>
      </c>
      <c r="D3390" s="13" t="s">
        <v>3925</v>
      </c>
      <c r="E3390" s="13" t="s">
        <v>204</v>
      </c>
      <c r="F3390" s="24" t="s">
        <v>3872</v>
      </c>
      <c r="G3390" s="13">
        <v>106932</v>
      </c>
      <c r="H3390" s="13" t="s">
        <v>6</v>
      </c>
      <c r="I3390" s="34">
        <v>26</v>
      </c>
      <c r="J3390" s="34">
        <v>26</v>
      </c>
      <c r="K3390" s="34">
        <v>17</v>
      </c>
      <c r="L3390" s="34">
        <v>62</v>
      </c>
      <c r="M3390" s="24">
        <f t="shared" si="104"/>
        <v>1</v>
      </c>
      <c r="N3390" s="24">
        <f t="shared" si="105"/>
        <v>0.65384615384615385</v>
      </c>
      <c r="O3390" s="34">
        <v>0</v>
      </c>
    </row>
    <row r="3391" spans="1:15">
      <c r="A3391" s="23">
        <v>2020</v>
      </c>
      <c r="B3391" s="23" t="s">
        <v>2367</v>
      </c>
      <c r="C3391" s="13" t="s">
        <v>514</v>
      </c>
      <c r="D3391" s="13" t="s">
        <v>3925</v>
      </c>
      <c r="E3391" s="13" t="s">
        <v>204</v>
      </c>
      <c r="F3391" s="24" t="s">
        <v>1487</v>
      </c>
      <c r="G3391" s="13">
        <v>53052</v>
      </c>
      <c r="H3391" s="13" t="s">
        <v>6</v>
      </c>
      <c r="I3391" s="34">
        <v>3</v>
      </c>
      <c r="J3391" s="34">
        <v>0</v>
      </c>
      <c r="K3391" s="34">
        <v>1</v>
      </c>
      <c r="L3391" s="34">
        <v>31</v>
      </c>
      <c r="M3391" s="24">
        <f t="shared" si="104"/>
        <v>0</v>
      </c>
      <c r="N3391" s="24">
        <f t="shared" si="105"/>
        <v>0</v>
      </c>
      <c r="O3391" s="34">
        <v>3</v>
      </c>
    </row>
    <row r="3392" spans="1:15">
      <c r="A3392" s="23">
        <v>2020</v>
      </c>
      <c r="B3392" s="23" t="s">
        <v>2367</v>
      </c>
      <c r="C3392" s="13" t="s">
        <v>514</v>
      </c>
      <c r="D3392" s="13" t="s">
        <v>8102</v>
      </c>
      <c r="E3392" s="13" t="s">
        <v>206</v>
      </c>
      <c r="F3392" s="24" t="s">
        <v>2192</v>
      </c>
      <c r="G3392" s="13">
        <v>106458</v>
      </c>
      <c r="H3392" s="13" t="s">
        <v>6</v>
      </c>
      <c r="I3392" s="34">
        <v>6</v>
      </c>
      <c r="J3392" s="34">
        <v>1</v>
      </c>
      <c r="K3392" s="34">
        <v>0</v>
      </c>
      <c r="L3392" s="34">
        <v>16</v>
      </c>
      <c r="M3392" s="24">
        <f t="shared" si="104"/>
        <v>0.16666666666666666</v>
      </c>
      <c r="N3392" s="24">
        <f t="shared" si="105"/>
        <v>0</v>
      </c>
      <c r="O3392" s="34">
        <v>0</v>
      </c>
    </row>
    <row r="3393" spans="1:15">
      <c r="A3393" s="23">
        <v>2021</v>
      </c>
      <c r="B3393" s="23" t="s">
        <v>2366</v>
      </c>
      <c r="C3393" s="13" t="s">
        <v>1886</v>
      </c>
      <c r="D3393" s="13" t="s">
        <v>5</v>
      </c>
      <c r="E3393" s="13" t="s">
        <v>205</v>
      </c>
      <c r="F3393" s="24" t="s">
        <v>7</v>
      </c>
      <c r="G3393" s="13"/>
      <c r="H3393" s="13" t="s">
        <v>6</v>
      </c>
      <c r="I3393" s="34">
        <v>5</v>
      </c>
      <c r="J3393" s="34">
        <v>4</v>
      </c>
      <c r="K3393" s="34">
        <v>4</v>
      </c>
      <c r="L3393" s="34">
        <v>4</v>
      </c>
      <c r="M3393" s="24">
        <f t="shared" si="104"/>
        <v>0.8</v>
      </c>
      <c r="N3393" s="24">
        <f t="shared" si="105"/>
        <v>1</v>
      </c>
      <c r="O3393" s="34">
        <v>6</v>
      </c>
    </row>
    <row r="3394" spans="1:15">
      <c r="A3394" s="23">
        <v>2021</v>
      </c>
      <c r="B3394" s="23" t="s">
        <v>2366</v>
      </c>
      <c r="C3394" s="13" t="s">
        <v>1886</v>
      </c>
      <c r="D3394" s="13" t="s">
        <v>5</v>
      </c>
      <c r="E3394" s="13" t="s">
        <v>206</v>
      </c>
      <c r="F3394" s="24" t="s">
        <v>8</v>
      </c>
      <c r="G3394" s="13"/>
      <c r="H3394" s="13" t="s">
        <v>6</v>
      </c>
      <c r="I3394" s="34">
        <v>4</v>
      </c>
      <c r="J3394" s="34">
        <v>1</v>
      </c>
      <c r="K3394" s="34">
        <v>0</v>
      </c>
      <c r="L3394" s="34">
        <v>28</v>
      </c>
      <c r="M3394" s="24">
        <f t="shared" ref="M3394:M3457" si="106">+IFERROR(J3394/I3394,0)</f>
        <v>0.25</v>
      </c>
      <c r="N3394" s="24">
        <f t="shared" ref="N3394:N3457" si="107">+IFERROR(K3394/J3394,0)</f>
        <v>0</v>
      </c>
      <c r="O3394" s="34">
        <v>4</v>
      </c>
    </row>
    <row r="3395" spans="1:15">
      <c r="A3395" s="23">
        <v>2021</v>
      </c>
      <c r="B3395" s="23" t="s">
        <v>2366</v>
      </c>
      <c r="C3395" s="13" t="s">
        <v>1886</v>
      </c>
      <c r="D3395" s="13" t="s">
        <v>5</v>
      </c>
      <c r="E3395" s="13" t="s">
        <v>206</v>
      </c>
      <c r="F3395" s="24" t="s">
        <v>3878</v>
      </c>
      <c r="G3395" s="13"/>
      <c r="H3395" s="13" t="s">
        <v>6</v>
      </c>
      <c r="I3395" s="34">
        <v>8</v>
      </c>
      <c r="J3395" s="34">
        <v>8</v>
      </c>
      <c r="K3395" s="34">
        <v>1</v>
      </c>
      <c r="L3395" s="34">
        <v>1</v>
      </c>
      <c r="M3395" s="24">
        <f t="shared" si="106"/>
        <v>1</v>
      </c>
      <c r="N3395" s="24">
        <f t="shared" si="107"/>
        <v>0.125</v>
      </c>
      <c r="O3395" s="34">
        <v>0</v>
      </c>
    </row>
    <row r="3396" spans="1:15">
      <c r="A3396" s="23">
        <v>2021</v>
      </c>
      <c r="B3396" s="23" t="s">
        <v>2366</v>
      </c>
      <c r="C3396" s="13" t="s">
        <v>1886</v>
      </c>
      <c r="D3396" s="13" t="s">
        <v>5</v>
      </c>
      <c r="E3396" s="13" t="s">
        <v>206</v>
      </c>
      <c r="F3396" s="24" t="s">
        <v>9</v>
      </c>
      <c r="G3396" s="13"/>
      <c r="H3396" s="13" t="s">
        <v>6</v>
      </c>
      <c r="I3396" s="34">
        <v>28</v>
      </c>
      <c r="J3396" s="34">
        <v>23</v>
      </c>
      <c r="K3396" s="34">
        <v>14</v>
      </c>
      <c r="L3396" s="34">
        <v>29</v>
      </c>
      <c r="M3396" s="24">
        <f t="shared" si="106"/>
        <v>0.8214285714285714</v>
      </c>
      <c r="N3396" s="24">
        <f t="shared" si="107"/>
        <v>0.60869565217391308</v>
      </c>
      <c r="O3396" s="34">
        <v>11</v>
      </c>
    </row>
    <row r="3397" spans="1:15">
      <c r="A3397" s="23">
        <v>2021</v>
      </c>
      <c r="B3397" s="23" t="s">
        <v>2366</v>
      </c>
      <c r="C3397" s="13" t="s">
        <v>1886</v>
      </c>
      <c r="D3397" s="13" t="s">
        <v>5</v>
      </c>
      <c r="E3397" s="13" t="s">
        <v>204</v>
      </c>
      <c r="F3397" s="24" t="s">
        <v>559</v>
      </c>
      <c r="G3397" s="13"/>
      <c r="H3397" s="13" t="s">
        <v>6</v>
      </c>
      <c r="I3397" s="34">
        <v>302</v>
      </c>
      <c r="J3397" s="34">
        <v>238</v>
      </c>
      <c r="K3397" s="34">
        <v>135</v>
      </c>
      <c r="L3397" s="34">
        <v>981</v>
      </c>
      <c r="M3397" s="24">
        <f t="shared" si="106"/>
        <v>0.78807947019867552</v>
      </c>
      <c r="N3397" s="24">
        <f t="shared" si="107"/>
        <v>0.5672268907563025</v>
      </c>
      <c r="O3397" s="34">
        <v>88</v>
      </c>
    </row>
    <row r="3398" spans="1:15">
      <c r="A3398" s="23">
        <v>2021</v>
      </c>
      <c r="B3398" s="23" t="s">
        <v>2366</v>
      </c>
      <c r="C3398" s="13" t="s">
        <v>1886</v>
      </c>
      <c r="D3398" s="13" t="s">
        <v>5</v>
      </c>
      <c r="E3398" s="13" t="s">
        <v>204</v>
      </c>
      <c r="F3398" s="24" t="s">
        <v>1462</v>
      </c>
      <c r="G3398" s="13"/>
      <c r="H3398" s="13" t="s">
        <v>6</v>
      </c>
      <c r="I3398" s="34">
        <v>140</v>
      </c>
      <c r="J3398" s="34">
        <v>134</v>
      </c>
      <c r="K3398" s="34">
        <v>79</v>
      </c>
      <c r="L3398" s="34">
        <v>781</v>
      </c>
      <c r="M3398" s="24">
        <f t="shared" si="106"/>
        <v>0.95714285714285718</v>
      </c>
      <c r="N3398" s="24">
        <f t="shared" si="107"/>
        <v>0.58955223880597019</v>
      </c>
      <c r="O3398" s="34">
        <v>86</v>
      </c>
    </row>
    <row r="3399" spans="1:15">
      <c r="A3399" s="23">
        <v>2021</v>
      </c>
      <c r="B3399" s="23" t="s">
        <v>2366</v>
      </c>
      <c r="C3399" s="13" t="s">
        <v>1886</v>
      </c>
      <c r="D3399" s="13" t="s">
        <v>10</v>
      </c>
      <c r="E3399" s="13" t="s">
        <v>206</v>
      </c>
      <c r="F3399" s="24" t="s">
        <v>12</v>
      </c>
      <c r="G3399" s="13"/>
      <c r="H3399" s="13" t="s">
        <v>6</v>
      </c>
      <c r="I3399" s="34">
        <v>2</v>
      </c>
      <c r="J3399" s="34">
        <v>2</v>
      </c>
      <c r="K3399" s="34">
        <v>2</v>
      </c>
      <c r="L3399" s="34">
        <v>19</v>
      </c>
      <c r="M3399" s="24">
        <f t="shared" si="106"/>
        <v>1</v>
      </c>
      <c r="N3399" s="24">
        <f t="shared" si="107"/>
        <v>1</v>
      </c>
      <c r="O3399" s="34">
        <v>1</v>
      </c>
    </row>
    <row r="3400" spans="1:15">
      <c r="A3400" s="23">
        <v>2021</v>
      </c>
      <c r="B3400" s="23" t="s">
        <v>2366</v>
      </c>
      <c r="C3400" s="13" t="s">
        <v>1886</v>
      </c>
      <c r="D3400" s="13" t="s">
        <v>10</v>
      </c>
      <c r="E3400" s="13" t="s">
        <v>206</v>
      </c>
      <c r="F3400" s="24" t="s">
        <v>13</v>
      </c>
      <c r="G3400" s="13"/>
      <c r="H3400" s="13" t="s">
        <v>6</v>
      </c>
      <c r="I3400" s="34">
        <v>14</v>
      </c>
      <c r="J3400" s="34">
        <v>12</v>
      </c>
      <c r="K3400" s="34">
        <v>10</v>
      </c>
      <c r="L3400" s="34">
        <v>37</v>
      </c>
      <c r="M3400" s="24">
        <f t="shared" si="106"/>
        <v>0.8571428571428571</v>
      </c>
      <c r="N3400" s="24">
        <f t="shared" si="107"/>
        <v>0.83333333333333337</v>
      </c>
      <c r="O3400" s="34">
        <v>10</v>
      </c>
    </row>
    <row r="3401" spans="1:15">
      <c r="A3401" s="23">
        <v>2021</v>
      </c>
      <c r="B3401" s="23" t="s">
        <v>2366</v>
      </c>
      <c r="C3401" s="13" t="s">
        <v>1886</v>
      </c>
      <c r="D3401" s="13" t="s">
        <v>10</v>
      </c>
      <c r="E3401" s="13" t="s">
        <v>204</v>
      </c>
      <c r="F3401" s="24" t="s">
        <v>1454</v>
      </c>
      <c r="G3401" s="13"/>
      <c r="H3401" s="13" t="s">
        <v>6</v>
      </c>
      <c r="I3401" s="34">
        <v>91</v>
      </c>
      <c r="J3401" s="34">
        <v>60</v>
      </c>
      <c r="K3401" s="34">
        <v>44</v>
      </c>
      <c r="L3401" s="34">
        <v>314</v>
      </c>
      <c r="M3401" s="24">
        <f t="shared" si="106"/>
        <v>0.65934065934065933</v>
      </c>
      <c r="N3401" s="24">
        <f t="shared" si="107"/>
        <v>0.73333333333333328</v>
      </c>
      <c r="O3401" s="34">
        <v>19</v>
      </c>
    </row>
    <row r="3402" spans="1:15">
      <c r="A3402" s="23">
        <v>2021</v>
      </c>
      <c r="B3402" s="23" t="s">
        <v>2366</v>
      </c>
      <c r="C3402" s="13" t="s">
        <v>1886</v>
      </c>
      <c r="D3402" s="13" t="s">
        <v>10</v>
      </c>
      <c r="E3402" s="13" t="s">
        <v>204</v>
      </c>
      <c r="F3402" s="24" t="s">
        <v>1455</v>
      </c>
      <c r="G3402" s="13"/>
      <c r="H3402" s="13" t="s">
        <v>6</v>
      </c>
      <c r="I3402" s="34">
        <v>142</v>
      </c>
      <c r="J3402" s="34">
        <v>131</v>
      </c>
      <c r="K3402" s="34">
        <v>90</v>
      </c>
      <c r="L3402" s="34">
        <v>661</v>
      </c>
      <c r="M3402" s="24">
        <f t="shared" si="106"/>
        <v>0.92253521126760563</v>
      </c>
      <c r="N3402" s="24">
        <f t="shared" si="107"/>
        <v>0.68702290076335881</v>
      </c>
      <c r="O3402" s="34">
        <v>55</v>
      </c>
    </row>
    <row r="3403" spans="1:15">
      <c r="A3403" s="23">
        <v>2021</v>
      </c>
      <c r="B3403" s="23" t="s">
        <v>2366</v>
      </c>
      <c r="C3403" s="13" t="s">
        <v>1886</v>
      </c>
      <c r="D3403" s="13" t="s">
        <v>10</v>
      </c>
      <c r="E3403" s="13" t="s">
        <v>204</v>
      </c>
      <c r="F3403" s="24" t="s">
        <v>1467</v>
      </c>
      <c r="G3403" s="13"/>
      <c r="H3403" s="13" t="s">
        <v>6</v>
      </c>
      <c r="I3403" s="34">
        <v>110</v>
      </c>
      <c r="J3403" s="34">
        <v>69</v>
      </c>
      <c r="K3403" s="34">
        <v>61</v>
      </c>
      <c r="L3403" s="34">
        <v>525</v>
      </c>
      <c r="M3403" s="24">
        <f t="shared" si="106"/>
        <v>0.62727272727272732</v>
      </c>
      <c r="N3403" s="24">
        <f t="shared" si="107"/>
        <v>0.88405797101449279</v>
      </c>
      <c r="O3403" s="34">
        <v>41</v>
      </c>
    </row>
    <row r="3404" spans="1:15">
      <c r="A3404" s="23">
        <v>2021</v>
      </c>
      <c r="B3404" s="23" t="s">
        <v>2366</v>
      </c>
      <c r="C3404" s="13" t="s">
        <v>1886</v>
      </c>
      <c r="D3404" s="13" t="s">
        <v>14</v>
      </c>
      <c r="E3404" s="13" t="s">
        <v>207</v>
      </c>
      <c r="F3404" s="24" t="s">
        <v>3889</v>
      </c>
      <c r="G3404" s="13"/>
      <c r="H3404" s="13" t="s">
        <v>6</v>
      </c>
      <c r="I3404" s="34">
        <v>2</v>
      </c>
      <c r="J3404" s="34">
        <v>2</v>
      </c>
      <c r="K3404" s="34">
        <v>1</v>
      </c>
      <c r="L3404" s="34">
        <v>1</v>
      </c>
      <c r="M3404" s="24">
        <f t="shared" si="106"/>
        <v>1</v>
      </c>
      <c r="N3404" s="24">
        <f t="shared" si="107"/>
        <v>0.5</v>
      </c>
      <c r="O3404" s="34">
        <v>0</v>
      </c>
    </row>
    <row r="3405" spans="1:15">
      <c r="A3405" s="23">
        <v>2021</v>
      </c>
      <c r="B3405" s="23" t="s">
        <v>2366</v>
      </c>
      <c r="C3405" s="13" t="s">
        <v>1886</v>
      </c>
      <c r="D3405" s="13" t="s">
        <v>14</v>
      </c>
      <c r="E3405" s="13" t="s">
        <v>207</v>
      </c>
      <c r="F3405" s="24" t="s">
        <v>22</v>
      </c>
      <c r="G3405" s="13"/>
      <c r="H3405" s="13" t="s">
        <v>6</v>
      </c>
      <c r="I3405" s="34">
        <v>7</v>
      </c>
      <c r="J3405" s="34">
        <v>5</v>
      </c>
      <c r="K3405" s="34">
        <v>4</v>
      </c>
      <c r="L3405" s="34">
        <v>33</v>
      </c>
      <c r="M3405" s="24">
        <f t="shared" si="106"/>
        <v>0.7142857142857143</v>
      </c>
      <c r="N3405" s="24">
        <f t="shared" si="107"/>
        <v>0.8</v>
      </c>
      <c r="O3405" s="34">
        <v>6</v>
      </c>
    </row>
    <row r="3406" spans="1:15">
      <c r="A3406" s="23">
        <v>2021</v>
      </c>
      <c r="B3406" s="23" t="s">
        <v>2366</v>
      </c>
      <c r="C3406" s="13" t="s">
        <v>1886</v>
      </c>
      <c r="D3406" s="13" t="s">
        <v>14</v>
      </c>
      <c r="E3406" s="13" t="s">
        <v>205</v>
      </c>
      <c r="F3406" s="24" t="s">
        <v>16</v>
      </c>
      <c r="G3406" s="13"/>
      <c r="H3406" s="13" t="s">
        <v>6</v>
      </c>
      <c r="I3406" s="34">
        <v>20</v>
      </c>
      <c r="J3406" s="34">
        <v>19</v>
      </c>
      <c r="K3406" s="34">
        <v>14</v>
      </c>
      <c r="L3406" s="34">
        <v>24</v>
      </c>
      <c r="M3406" s="24">
        <f t="shared" si="106"/>
        <v>0.95</v>
      </c>
      <c r="N3406" s="24">
        <f t="shared" si="107"/>
        <v>0.73684210526315785</v>
      </c>
      <c r="O3406" s="34">
        <v>0</v>
      </c>
    </row>
    <row r="3407" spans="1:15">
      <c r="A3407" s="23">
        <v>2021</v>
      </c>
      <c r="B3407" s="23" t="s">
        <v>2366</v>
      </c>
      <c r="C3407" s="13" t="s">
        <v>1886</v>
      </c>
      <c r="D3407" s="13" t="s">
        <v>14</v>
      </c>
      <c r="E3407" s="13" t="s">
        <v>205</v>
      </c>
      <c r="F3407" s="24" t="s">
        <v>1879</v>
      </c>
      <c r="G3407" s="13"/>
      <c r="H3407" s="13" t="s">
        <v>6</v>
      </c>
      <c r="I3407" s="34">
        <v>12</v>
      </c>
      <c r="J3407" s="34">
        <v>9</v>
      </c>
      <c r="K3407" s="34">
        <v>8</v>
      </c>
      <c r="L3407" s="34">
        <v>8</v>
      </c>
      <c r="M3407" s="24">
        <f t="shared" si="106"/>
        <v>0.75</v>
      </c>
      <c r="N3407" s="24">
        <f t="shared" si="107"/>
        <v>0.88888888888888884</v>
      </c>
      <c r="O3407" s="34">
        <v>13</v>
      </c>
    </row>
    <row r="3408" spans="1:15">
      <c r="A3408" s="23">
        <v>2021</v>
      </c>
      <c r="B3408" s="23" t="s">
        <v>2366</v>
      </c>
      <c r="C3408" s="13" t="s">
        <v>1886</v>
      </c>
      <c r="D3408" s="13" t="s">
        <v>14</v>
      </c>
      <c r="E3408" s="13" t="s">
        <v>205</v>
      </c>
      <c r="F3408" s="24" t="s">
        <v>19</v>
      </c>
      <c r="G3408" s="13"/>
      <c r="H3408" s="13" t="s">
        <v>6</v>
      </c>
      <c r="I3408" s="34">
        <v>14</v>
      </c>
      <c r="J3408" s="34">
        <v>13</v>
      </c>
      <c r="K3408" s="34">
        <v>7</v>
      </c>
      <c r="L3408" s="34">
        <v>13</v>
      </c>
      <c r="M3408" s="24">
        <f t="shared" si="106"/>
        <v>0.9285714285714286</v>
      </c>
      <c r="N3408" s="24">
        <f t="shared" si="107"/>
        <v>0.53846153846153844</v>
      </c>
      <c r="O3408" s="34">
        <v>1</v>
      </c>
    </row>
    <row r="3409" spans="1:15">
      <c r="A3409" s="23">
        <v>2021</v>
      </c>
      <c r="B3409" s="23" t="s">
        <v>2366</v>
      </c>
      <c r="C3409" s="13" t="s">
        <v>1886</v>
      </c>
      <c r="D3409" s="13" t="s">
        <v>14</v>
      </c>
      <c r="E3409" s="13" t="s">
        <v>206</v>
      </c>
      <c r="F3409" s="24" t="s">
        <v>20</v>
      </c>
      <c r="G3409" s="13"/>
      <c r="H3409" s="13" t="s">
        <v>6</v>
      </c>
      <c r="I3409" s="34">
        <v>15</v>
      </c>
      <c r="J3409" s="34">
        <v>13</v>
      </c>
      <c r="K3409" s="34">
        <v>7</v>
      </c>
      <c r="L3409" s="34">
        <v>51</v>
      </c>
      <c r="M3409" s="24">
        <f t="shared" si="106"/>
        <v>0.8666666666666667</v>
      </c>
      <c r="N3409" s="24">
        <f t="shared" si="107"/>
        <v>0.53846153846153844</v>
      </c>
      <c r="O3409" s="34">
        <v>10</v>
      </c>
    </row>
    <row r="3410" spans="1:15">
      <c r="A3410" s="23">
        <v>2021</v>
      </c>
      <c r="B3410" s="23" t="s">
        <v>2366</v>
      </c>
      <c r="C3410" s="13" t="s">
        <v>1886</v>
      </c>
      <c r="D3410" s="13" t="s">
        <v>14</v>
      </c>
      <c r="E3410" s="13" t="s">
        <v>206</v>
      </c>
      <c r="F3410" s="24" t="s">
        <v>3893</v>
      </c>
      <c r="G3410" s="13"/>
      <c r="H3410" s="13" t="s">
        <v>6</v>
      </c>
      <c r="I3410" s="34">
        <v>11</v>
      </c>
      <c r="J3410" s="34">
        <v>11</v>
      </c>
      <c r="K3410" s="34">
        <v>9</v>
      </c>
      <c r="L3410" s="34">
        <v>17</v>
      </c>
      <c r="M3410" s="24">
        <f t="shared" si="106"/>
        <v>1</v>
      </c>
      <c r="N3410" s="24">
        <f t="shared" si="107"/>
        <v>0.81818181818181823</v>
      </c>
      <c r="O3410" s="34">
        <v>0</v>
      </c>
    </row>
    <row r="3411" spans="1:15">
      <c r="A3411" s="23">
        <v>2021</v>
      </c>
      <c r="B3411" s="23" t="s">
        <v>2366</v>
      </c>
      <c r="C3411" s="13" t="s">
        <v>1886</v>
      </c>
      <c r="D3411" s="13" t="s">
        <v>14</v>
      </c>
      <c r="E3411" s="13" t="s">
        <v>206</v>
      </c>
      <c r="F3411" s="24" t="s">
        <v>21</v>
      </c>
      <c r="G3411" s="13"/>
      <c r="H3411" s="13" t="s">
        <v>6</v>
      </c>
      <c r="I3411" s="34">
        <v>0</v>
      </c>
      <c r="J3411" s="34">
        <v>0</v>
      </c>
      <c r="K3411" s="34">
        <v>0</v>
      </c>
      <c r="L3411" s="34">
        <v>18</v>
      </c>
      <c r="M3411" s="24">
        <f t="shared" si="106"/>
        <v>0</v>
      </c>
      <c r="N3411" s="24">
        <f t="shared" si="107"/>
        <v>0</v>
      </c>
      <c r="O3411" s="34">
        <v>2</v>
      </c>
    </row>
    <row r="3412" spans="1:15">
      <c r="A3412" s="23">
        <v>2021</v>
      </c>
      <c r="B3412" s="23" t="s">
        <v>2366</v>
      </c>
      <c r="C3412" s="13" t="s">
        <v>1886</v>
      </c>
      <c r="D3412" s="13" t="s">
        <v>14</v>
      </c>
      <c r="E3412" s="13" t="s">
        <v>206</v>
      </c>
      <c r="F3412" s="24" t="s">
        <v>1916</v>
      </c>
      <c r="G3412" s="13"/>
      <c r="H3412" s="13" t="s">
        <v>6</v>
      </c>
      <c r="I3412" s="34">
        <v>7</v>
      </c>
      <c r="J3412" s="34">
        <v>6</v>
      </c>
      <c r="K3412" s="34">
        <v>4</v>
      </c>
      <c r="L3412" s="34">
        <v>13</v>
      </c>
      <c r="M3412" s="24">
        <f t="shared" si="106"/>
        <v>0.8571428571428571</v>
      </c>
      <c r="N3412" s="24">
        <f t="shared" si="107"/>
        <v>0.66666666666666663</v>
      </c>
      <c r="O3412" s="34">
        <v>2</v>
      </c>
    </row>
    <row r="3413" spans="1:15">
      <c r="A3413" s="23">
        <v>2021</v>
      </c>
      <c r="B3413" s="23" t="s">
        <v>2366</v>
      </c>
      <c r="C3413" s="13" t="s">
        <v>1886</v>
      </c>
      <c r="D3413" s="13" t="s">
        <v>14</v>
      </c>
      <c r="E3413" s="13" t="s">
        <v>206</v>
      </c>
      <c r="F3413" s="24" t="s">
        <v>2729</v>
      </c>
      <c r="G3413" s="13"/>
      <c r="H3413" s="13" t="s">
        <v>6</v>
      </c>
      <c r="I3413" s="34">
        <v>18</v>
      </c>
      <c r="J3413" s="34">
        <v>16</v>
      </c>
      <c r="K3413" s="34">
        <v>11</v>
      </c>
      <c r="L3413" s="34">
        <v>26</v>
      </c>
      <c r="M3413" s="24">
        <f t="shared" si="106"/>
        <v>0.88888888888888884</v>
      </c>
      <c r="N3413" s="24">
        <f t="shared" si="107"/>
        <v>0.6875</v>
      </c>
      <c r="O3413" s="34">
        <v>0</v>
      </c>
    </row>
    <row r="3414" spans="1:15">
      <c r="A3414" s="23">
        <v>2021</v>
      </c>
      <c r="B3414" s="23" t="s">
        <v>2366</v>
      </c>
      <c r="C3414" s="13" t="s">
        <v>1886</v>
      </c>
      <c r="D3414" s="13" t="s">
        <v>14</v>
      </c>
      <c r="E3414" s="13" t="s">
        <v>204</v>
      </c>
      <c r="F3414" s="24" t="s">
        <v>1456</v>
      </c>
      <c r="G3414" s="13"/>
      <c r="H3414" s="13" t="s">
        <v>6</v>
      </c>
      <c r="I3414" s="34">
        <v>100</v>
      </c>
      <c r="J3414" s="34">
        <v>59</v>
      </c>
      <c r="K3414" s="34">
        <v>32</v>
      </c>
      <c r="L3414" s="34">
        <v>183</v>
      </c>
      <c r="M3414" s="24">
        <f t="shared" si="106"/>
        <v>0.59</v>
      </c>
      <c r="N3414" s="24">
        <f t="shared" si="107"/>
        <v>0.5423728813559322</v>
      </c>
      <c r="O3414" s="34">
        <v>9</v>
      </c>
    </row>
    <row r="3415" spans="1:15">
      <c r="A3415" s="23">
        <v>2021</v>
      </c>
      <c r="B3415" s="23" t="s">
        <v>2366</v>
      </c>
      <c r="C3415" s="13" t="s">
        <v>1886</v>
      </c>
      <c r="D3415" s="13" t="s">
        <v>14</v>
      </c>
      <c r="E3415" s="13" t="s">
        <v>204</v>
      </c>
      <c r="F3415" s="24" t="s">
        <v>1457</v>
      </c>
      <c r="G3415" s="13"/>
      <c r="H3415" s="13" t="s">
        <v>6</v>
      </c>
      <c r="I3415" s="34">
        <v>74</v>
      </c>
      <c r="J3415" s="34">
        <v>62</v>
      </c>
      <c r="K3415" s="34">
        <v>27</v>
      </c>
      <c r="L3415" s="34">
        <v>252</v>
      </c>
      <c r="M3415" s="24">
        <f t="shared" si="106"/>
        <v>0.83783783783783783</v>
      </c>
      <c r="N3415" s="24">
        <f t="shared" si="107"/>
        <v>0.43548387096774194</v>
      </c>
      <c r="O3415" s="34">
        <v>29</v>
      </c>
    </row>
    <row r="3416" spans="1:15">
      <c r="A3416" s="23">
        <v>2021</v>
      </c>
      <c r="B3416" s="23" t="s">
        <v>2366</v>
      </c>
      <c r="C3416" s="13" t="s">
        <v>1886</v>
      </c>
      <c r="D3416" s="13" t="s">
        <v>14</v>
      </c>
      <c r="E3416" s="13" t="s">
        <v>204</v>
      </c>
      <c r="F3416" s="24" t="s">
        <v>3875</v>
      </c>
      <c r="G3416" s="13"/>
      <c r="H3416" s="13" t="s">
        <v>6</v>
      </c>
      <c r="I3416" s="34">
        <v>41</v>
      </c>
      <c r="J3416" s="34">
        <v>36</v>
      </c>
      <c r="K3416" s="34">
        <v>31</v>
      </c>
      <c r="L3416" s="34">
        <v>39</v>
      </c>
      <c r="M3416" s="24">
        <f t="shared" si="106"/>
        <v>0.87804878048780488</v>
      </c>
      <c r="N3416" s="24">
        <f t="shared" si="107"/>
        <v>0.86111111111111116</v>
      </c>
      <c r="O3416" s="34">
        <v>0</v>
      </c>
    </row>
    <row r="3417" spans="1:15">
      <c r="A3417" s="23">
        <v>2021</v>
      </c>
      <c r="B3417" s="23" t="s">
        <v>2366</v>
      </c>
      <c r="C3417" s="13" t="s">
        <v>1886</v>
      </c>
      <c r="D3417" s="13" t="s">
        <v>14</v>
      </c>
      <c r="E3417" s="13" t="s">
        <v>204</v>
      </c>
      <c r="F3417" s="24" t="s">
        <v>1474</v>
      </c>
      <c r="G3417" s="13"/>
      <c r="H3417" s="13" t="s">
        <v>6</v>
      </c>
      <c r="I3417" s="34">
        <v>41</v>
      </c>
      <c r="J3417" s="34">
        <v>35</v>
      </c>
      <c r="K3417" s="34">
        <v>23</v>
      </c>
      <c r="L3417" s="34">
        <v>115</v>
      </c>
      <c r="M3417" s="24">
        <f t="shared" si="106"/>
        <v>0.85365853658536583</v>
      </c>
      <c r="N3417" s="24">
        <f t="shared" si="107"/>
        <v>0.65714285714285714</v>
      </c>
      <c r="O3417" s="34">
        <v>8</v>
      </c>
    </row>
    <row r="3418" spans="1:15">
      <c r="A3418" s="23">
        <v>2021</v>
      </c>
      <c r="B3418" s="23" t="s">
        <v>2366</v>
      </c>
      <c r="C3418" s="13" t="s">
        <v>1886</v>
      </c>
      <c r="D3418" s="13" t="s">
        <v>14</v>
      </c>
      <c r="E3418" s="13" t="s">
        <v>204</v>
      </c>
      <c r="F3418" s="24" t="s">
        <v>1475</v>
      </c>
      <c r="G3418" s="13"/>
      <c r="H3418" s="13" t="s">
        <v>6</v>
      </c>
      <c r="I3418" s="34">
        <v>51</v>
      </c>
      <c r="J3418" s="34">
        <v>43</v>
      </c>
      <c r="K3418" s="34">
        <v>29</v>
      </c>
      <c r="L3418" s="34">
        <v>248</v>
      </c>
      <c r="M3418" s="24">
        <f t="shared" si="106"/>
        <v>0.84313725490196079</v>
      </c>
      <c r="N3418" s="24">
        <f t="shared" si="107"/>
        <v>0.67441860465116277</v>
      </c>
      <c r="O3418" s="34">
        <v>12</v>
      </c>
    </row>
    <row r="3419" spans="1:15">
      <c r="A3419" s="23">
        <v>2021</v>
      </c>
      <c r="B3419" s="23" t="s">
        <v>2366</v>
      </c>
      <c r="C3419" s="13" t="s">
        <v>1886</v>
      </c>
      <c r="D3419" s="13" t="s">
        <v>14</v>
      </c>
      <c r="E3419" s="13" t="s">
        <v>204</v>
      </c>
      <c r="F3419" s="24" t="s">
        <v>1476</v>
      </c>
      <c r="G3419" s="13"/>
      <c r="H3419" s="13" t="s">
        <v>6</v>
      </c>
      <c r="I3419" s="34">
        <v>154</v>
      </c>
      <c r="J3419" s="34">
        <v>77</v>
      </c>
      <c r="K3419" s="34">
        <v>42</v>
      </c>
      <c r="L3419" s="34">
        <v>374</v>
      </c>
      <c r="M3419" s="24">
        <f t="shared" si="106"/>
        <v>0.5</v>
      </c>
      <c r="N3419" s="24">
        <f t="shared" si="107"/>
        <v>0.54545454545454541</v>
      </c>
      <c r="O3419" s="34">
        <v>27</v>
      </c>
    </row>
    <row r="3420" spans="1:15">
      <c r="A3420" s="23">
        <v>2021</v>
      </c>
      <c r="B3420" s="23" t="s">
        <v>2366</v>
      </c>
      <c r="C3420" s="13" t="s">
        <v>1886</v>
      </c>
      <c r="D3420" s="13" t="s">
        <v>14</v>
      </c>
      <c r="E3420" s="13" t="s">
        <v>204</v>
      </c>
      <c r="F3420" s="24" t="s">
        <v>3871</v>
      </c>
      <c r="G3420" s="13"/>
      <c r="H3420" s="13" t="s">
        <v>6</v>
      </c>
      <c r="I3420" s="34">
        <v>122</v>
      </c>
      <c r="J3420" s="34">
        <v>65</v>
      </c>
      <c r="K3420" s="34">
        <v>30</v>
      </c>
      <c r="L3420" s="34">
        <v>50</v>
      </c>
      <c r="M3420" s="24">
        <f t="shared" si="106"/>
        <v>0.53278688524590168</v>
      </c>
      <c r="N3420" s="24">
        <f t="shared" si="107"/>
        <v>0.46153846153846156</v>
      </c>
      <c r="O3420" s="34">
        <v>0</v>
      </c>
    </row>
    <row r="3421" spans="1:15">
      <c r="A3421" s="23">
        <v>2021</v>
      </c>
      <c r="B3421" s="23" t="s">
        <v>2366</v>
      </c>
      <c r="C3421" s="13" t="s">
        <v>1886</v>
      </c>
      <c r="D3421" s="13" t="s">
        <v>23</v>
      </c>
      <c r="E3421" s="13" t="s">
        <v>207</v>
      </c>
      <c r="F3421" s="24" t="s">
        <v>3882</v>
      </c>
      <c r="G3421" s="13"/>
      <c r="H3421" s="13" t="s">
        <v>6</v>
      </c>
      <c r="I3421" s="34">
        <v>0</v>
      </c>
      <c r="J3421" s="34">
        <v>0</v>
      </c>
      <c r="K3421" s="34">
        <v>0</v>
      </c>
      <c r="L3421" s="34">
        <v>7</v>
      </c>
      <c r="M3421" s="24">
        <f t="shared" si="106"/>
        <v>0</v>
      </c>
      <c r="N3421" s="24">
        <f t="shared" si="107"/>
        <v>0</v>
      </c>
      <c r="O3421" s="34">
        <v>0</v>
      </c>
    </row>
    <row r="3422" spans="1:15">
      <c r="A3422" s="23">
        <v>2021</v>
      </c>
      <c r="B3422" s="23" t="s">
        <v>2366</v>
      </c>
      <c r="C3422" s="13" t="s">
        <v>1886</v>
      </c>
      <c r="D3422" s="13" t="s">
        <v>23</v>
      </c>
      <c r="E3422" s="13" t="s">
        <v>205</v>
      </c>
      <c r="F3422" s="24" t="s">
        <v>174</v>
      </c>
      <c r="G3422" s="13"/>
      <c r="H3422" s="13" t="s">
        <v>6</v>
      </c>
      <c r="I3422" s="34">
        <v>11</v>
      </c>
      <c r="J3422" s="34">
        <v>10</v>
      </c>
      <c r="K3422" s="34">
        <v>9</v>
      </c>
      <c r="L3422" s="34">
        <v>18</v>
      </c>
      <c r="M3422" s="24">
        <f t="shared" si="106"/>
        <v>0.90909090909090906</v>
      </c>
      <c r="N3422" s="24">
        <f t="shared" si="107"/>
        <v>0.9</v>
      </c>
      <c r="O3422" s="34">
        <v>5</v>
      </c>
    </row>
    <row r="3423" spans="1:15">
      <c r="A3423" s="23">
        <v>2021</v>
      </c>
      <c r="B3423" s="23" t="s">
        <v>2366</v>
      </c>
      <c r="C3423" s="13" t="s">
        <v>1886</v>
      </c>
      <c r="D3423" s="13" t="s">
        <v>23</v>
      </c>
      <c r="E3423" s="13" t="s">
        <v>205</v>
      </c>
      <c r="F3423" s="24" t="s">
        <v>24</v>
      </c>
      <c r="G3423" s="13"/>
      <c r="H3423" s="13" t="s">
        <v>6</v>
      </c>
      <c r="I3423" s="34">
        <v>61</v>
      </c>
      <c r="J3423" s="34">
        <v>57</v>
      </c>
      <c r="K3423" s="34">
        <v>46</v>
      </c>
      <c r="L3423" s="34">
        <v>75</v>
      </c>
      <c r="M3423" s="24">
        <f t="shared" si="106"/>
        <v>0.93442622950819676</v>
      </c>
      <c r="N3423" s="24">
        <f t="shared" si="107"/>
        <v>0.80701754385964908</v>
      </c>
      <c r="O3423" s="34">
        <v>46</v>
      </c>
    </row>
    <row r="3424" spans="1:15">
      <c r="A3424" s="23">
        <v>2021</v>
      </c>
      <c r="B3424" s="23" t="s">
        <v>2366</v>
      </c>
      <c r="C3424" s="13" t="s">
        <v>1886</v>
      </c>
      <c r="D3424" s="13" t="s">
        <v>23</v>
      </c>
      <c r="E3424" s="13" t="s">
        <v>205</v>
      </c>
      <c r="F3424" s="24" t="s">
        <v>25</v>
      </c>
      <c r="G3424" s="13"/>
      <c r="H3424" s="13" t="s">
        <v>6</v>
      </c>
      <c r="I3424" s="34">
        <v>38</v>
      </c>
      <c r="J3424" s="34">
        <v>36</v>
      </c>
      <c r="K3424" s="34">
        <v>22</v>
      </c>
      <c r="L3424" s="34">
        <v>42</v>
      </c>
      <c r="M3424" s="24">
        <f t="shared" si="106"/>
        <v>0.94736842105263153</v>
      </c>
      <c r="N3424" s="24">
        <f t="shared" si="107"/>
        <v>0.61111111111111116</v>
      </c>
      <c r="O3424" s="34">
        <v>27</v>
      </c>
    </row>
    <row r="3425" spans="1:15">
      <c r="A3425" s="23">
        <v>2021</v>
      </c>
      <c r="B3425" s="23" t="s">
        <v>2366</v>
      </c>
      <c r="C3425" s="13" t="s">
        <v>1886</v>
      </c>
      <c r="D3425" s="13" t="s">
        <v>23</v>
      </c>
      <c r="E3425" s="13" t="s">
        <v>205</v>
      </c>
      <c r="F3425" s="24" t="s">
        <v>26</v>
      </c>
      <c r="G3425" s="13"/>
      <c r="H3425" s="13" t="s">
        <v>6</v>
      </c>
      <c r="I3425" s="34">
        <v>14</v>
      </c>
      <c r="J3425" s="34">
        <v>14</v>
      </c>
      <c r="K3425" s="34">
        <v>12</v>
      </c>
      <c r="L3425" s="34">
        <v>23</v>
      </c>
      <c r="M3425" s="24">
        <f t="shared" si="106"/>
        <v>1</v>
      </c>
      <c r="N3425" s="24">
        <f t="shared" si="107"/>
        <v>0.8571428571428571</v>
      </c>
      <c r="O3425" s="34">
        <v>11</v>
      </c>
    </row>
    <row r="3426" spans="1:15">
      <c r="A3426" s="23">
        <v>2021</v>
      </c>
      <c r="B3426" s="23" t="s">
        <v>2366</v>
      </c>
      <c r="C3426" s="13" t="s">
        <v>1886</v>
      </c>
      <c r="D3426" s="13" t="s">
        <v>23</v>
      </c>
      <c r="E3426" s="13" t="s">
        <v>205</v>
      </c>
      <c r="F3426" s="24" t="s">
        <v>1922</v>
      </c>
      <c r="G3426" s="13"/>
      <c r="H3426" s="13" t="s">
        <v>6</v>
      </c>
      <c r="I3426" s="34">
        <v>16</v>
      </c>
      <c r="J3426" s="34">
        <v>12</v>
      </c>
      <c r="K3426" s="34">
        <v>7</v>
      </c>
      <c r="L3426" s="34">
        <v>22</v>
      </c>
      <c r="M3426" s="24">
        <f t="shared" si="106"/>
        <v>0.75</v>
      </c>
      <c r="N3426" s="24">
        <f t="shared" si="107"/>
        <v>0.58333333333333337</v>
      </c>
      <c r="O3426" s="34">
        <v>9</v>
      </c>
    </row>
    <row r="3427" spans="1:15">
      <c r="A3427" s="23">
        <v>2021</v>
      </c>
      <c r="B3427" s="23" t="s">
        <v>2366</v>
      </c>
      <c r="C3427" s="13" t="s">
        <v>1886</v>
      </c>
      <c r="D3427" s="13" t="s">
        <v>23</v>
      </c>
      <c r="E3427" s="13" t="s">
        <v>205</v>
      </c>
      <c r="F3427" s="24" t="s">
        <v>28</v>
      </c>
      <c r="G3427" s="13"/>
      <c r="H3427" s="13" t="s">
        <v>6</v>
      </c>
      <c r="I3427" s="34">
        <v>14</v>
      </c>
      <c r="J3427" s="34">
        <v>12</v>
      </c>
      <c r="K3427" s="34">
        <v>8</v>
      </c>
      <c r="L3427" s="34">
        <v>15</v>
      </c>
      <c r="M3427" s="24">
        <f t="shared" si="106"/>
        <v>0.8571428571428571</v>
      </c>
      <c r="N3427" s="24">
        <f t="shared" si="107"/>
        <v>0.66666666666666663</v>
      </c>
      <c r="O3427" s="34">
        <v>9</v>
      </c>
    </row>
    <row r="3428" spans="1:15">
      <c r="A3428" s="23">
        <v>2021</v>
      </c>
      <c r="B3428" s="23" t="s">
        <v>2366</v>
      </c>
      <c r="C3428" s="13" t="s">
        <v>1886</v>
      </c>
      <c r="D3428" s="13" t="s">
        <v>23</v>
      </c>
      <c r="E3428" s="13" t="s">
        <v>205</v>
      </c>
      <c r="F3428" s="24" t="s">
        <v>30</v>
      </c>
      <c r="G3428" s="13"/>
      <c r="H3428" s="13" t="s">
        <v>6</v>
      </c>
      <c r="I3428" s="34">
        <v>46</v>
      </c>
      <c r="J3428" s="34">
        <v>37</v>
      </c>
      <c r="K3428" s="34">
        <v>31</v>
      </c>
      <c r="L3428" s="34">
        <v>48</v>
      </c>
      <c r="M3428" s="24">
        <f t="shared" si="106"/>
        <v>0.80434782608695654</v>
      </c>
      <c r="N3428" s="24">
        <f t="shared" si="107"/>
        <v>0.83783783783783783</v>
      </c>
      <c r="O3428" s="34">
        <v>19</v>
      </c>
    </row>
    <row r="3429" spans="1:15">
      <c r="A3429" s="23">
        <v>2021</v>
      </c>
      <c r="B3429" s="23" t="s">
        <v>2366</v>
      </c>
      <c r="C3429" s="13" t="s">
        <v>1886</v>
      </c>
      <c r="D3429" s="13" t="s">
        <v>23</v>
      </c>
      <c r="E3429" s="13" t="s">
        <v>205</v>
      </c>
      <c r="F3429" s="24" t="s">
        <v>3920</v>
      </c>
      <c r="G3429" s="13"/>
      <c r="H3429" s="13" t="s">
        <v>6</v>
      </c>
      <c r="I3429" s="34">
        <v>44</v>
      </c>
      <c r="J3429" s="34">
        <v>41</v>
      </c>
      <c r="K3429" s="34">
        <v>30</v>
      </c>
      <c r="L3429" s="34">
        <v>56</v>
      </c>
      <c r="M3429" s="24">
        <f t="shared" si="106"/>
        <v>0.93181818181818177</v>
      </c>
      <c r="N3429" s="24">
        <f t="shared" si="107"/>
        <v>0.73170731707317072</v>
      </c>
      <c r="O3429" s="34">
        <v>22</v>
      </c>
    </row>
    <row r="3430" spans="1:15">
      <c r="A3430" s="23">
        <v>2021</v>
      </c>
      <c r="B3430" s="23" t="s">
        <v>2366</v>
      </c>
      <c r="C3430" s="13" t="s">
        <v>1886</v>
      </c>
      <c r="D3430" s="13" t="s">
        <v>23</v>
      </c>
      <c r="E3430" s="13" t="s">
        <v>205</v>
      </c>
      <c r="F3430" s="24" t="s">
        <v>31</v>
      </c>
      <c r="G3430" s="13"/>
      <c r="H3430" s="13" t="s">
        <v>6</v>
      </c>
      <c r="I3430" s="34">
        <v>46</v>
      </c>
      <c r="J3430" s="34">
        <v>45</v>
      </c>
      <c r="K3430" s="34">
        <v>28</v>
      </c>
      <c r="L3430" s="34">
        <v>60</v>
      </c>
      <c r="M3430" s="24">
        <f t="shared" si="106"/>
        <v>0.97826086956521741</v>
      </c>
      <c r="N3430" s="24">
        <f t="shared" si="107"/>
        <v>0.62222222222222223</v>
      </c>
      <c r="O3430" s="34">
        <v>32</v>
      </c>
    </row>
    <row r="3431" spans="1:15">
      <c r="A3431" s="23">
        <v>2021</v>
      </c>
      <c r="B3431" s="23" t="s">
        <v>2366</v>
      </c>
      <c r="C3431" s="13" t="s">
        <v>1886</v>
      </c>
      <c r="D3431" s="13" t="s">
        <v>23</v>
      </c>
      <c r="E3431" s="13" t="s">
        <v>205</v>
      </c>
      <c r="F3431" s="24" t="s">
        <v>32</v>
      </c>
      <c r="G3431" s="13"/>
      <c r="H3431" s="13" t="s">
        <v>6</v>
      </c>
      <c r="I3431" s="34">
        <v>8</v>
      </c>
      <c r="J3431" s="34">
        <v>7</v>
      </c>
      <c r="K3431" s="34">
        <v>6</v>
      </c>
      <c r="L3431" s="34">
        <v>10</v>
      </c>
      <c r="M3431" s="24">
        <f t="shared" si="106"/>
        <v>0.875</v>
      </c>
      <c r="N3431" s="24">
        <f t="shared" si="107"/>
        <v>0.8571428571428571</v>
      </c>
      <c r="O3431" s="34">
        <v>7</v>
      </c>
    </row>
    <row r="3432" spans="1:15">
      <c r="A3432" s="23">
        <v>2021</v>
      </c>
      <c r="B3432" s="23" t="s">
        <v>2366</v>
      </c>
      <c r="C3432" s="13" t="s">
        <v>1886</v>
      </c>
      <c r="D3432" s="13" t="s">
        <v>23</v>
      </c>
      <c r="E3432" s="13" t="s">
        <v>205</v>
      </c>
      <c r="F3432" s="24" t="s">
        <v>33</v>
      </c>
      <c r="G3432" s="13"/>
      <c r="H3432" s="13" t="s">
        <v>6</v>
      </c>
      <c r="I3432" s="34">
        <v>17</v>
      </c>
      <c r="J3432" s="34">
        <v>16</v>
      </c>
      <c r="K3432" s="34">
        <v>10</v>
      </c>
      <c r="L3432" s="34">
        <v>20</v>
      </c>
      <c r="M3432" s="24">
        <f t="shared" si="106"/>
        <v>0.94117647058823528</v>
      </c>
      <c r="N3432" s="24">
        <f t="shared" si="107"/>
        <v>0.625</v>
      </c>
      <c r="O3432" s="34">
        <v>4</v>
      </c>
    </row>
    <row r="3433" spans="1:15">
      <c r="A3433" s="23">
        <v>2021</v>
      </c>
      <c r="B3433" s="23" t="s">
        <v>2366</v>
      </c>
      <c r="C3433" s="13" t="s">
        <v>1886</v>
      </c>
      <c r="D3433" s="13" t="s">
        <v>23</v>
      </c>
      <c r="E3433" s="13" t="s">
        <v>205</v>
      </c>
      <c r="F3433" s="24" t="s">
        <v>3921</v>
      </c>
      <c r="G3433" s="13"/>
      <c r="H3433" s="13" t="s">
        <v>6</v>
      </c>
      <c r="I3433" s="34">
        <v>68</v>
      </c>
      <c r="J3433" s="34">
        <v>63</v>
      </c>
      <c r="K3433" s="34">
        <v>43</v>
      </c>
      <c r="L3433" s="34">
        <v>81</v>
      </c>
      <c r="M3433" s="24">
        <f t="shared" si="106"/>
        <v>0.92647058823529416</v>
      </c>
      <c r="N3433" s="24">
        <f t="shared" si="107"/>
        <v>0.68253968253968256</v>
      </c>
      <c r="O3433" s="34">
        <v>24</v>
      </c>
    </row>
    <row r="3434" spans="1:15">
      <c r="A3434" s="23">
        <v>2021</v>
      </c>
      <c r="B3434" s="23" t="s">
        <v>2366</v>
      </c>
      <c r="C3434" s="13" t="s">
        <v>1886</v>
      </c>
      <c r="D3434" s="13" t="s">
        <v>23</v>
      </c>
      <c r="E3434" s="13" t="s">
        <v>205</v>
      </c>
      <c r="F3434" s="24" t="s">
        <v>35</v>
      </c>
      <c r="G3434" s="13"/>
      <c r="H3434" s="13" t="s">
        <v>6</v>
      </c>
      <c r="I3434" s="34">
        <v>11</v>
      </c>
      <c r="J3434" s="34">
        <v>11</v>
      </c>
      <c r="K3434" s="34">
        <v>7</v>
      </c>
      <c r="L3434" s="34">
        <v>15</v>
      </c>
      <c r="M3434" s="24">
        <f t="shared" si="106"/>
        <v>1</v>
      </c>
      <c r="N3434" s="24">
        <f t="shared" si="107"/>
        <v>0.63636363636363635</v>
      </c>
      <c r="O3434" s="34">
        <v>5</v>
      </c>
    </row>
    <row r="3435" spans="1:15">
      <c r="A3435" s="23">
        <v>2021</v>
      </c>
      <c r="B3435" s="23" t="s">
        <v>2366</v>
      </c>
      <c r="C3435" s="13" t="s">
        <v>1886</v>
      </c>
      <c r="D3435" s="13" t="s">
        <v>23</v>
      </c>
      <c r="E3435" s="13" t="s">
        <v>206</v>
      </c>
      <c r="F3435" s="24" t="s">
        <v>6690</v>
      </c>
      <c r="G3435" s="13"/>
      <c r="H3435" s="13" t="s">
        <v>6</v>
      </c>
      <c r="I3435" s="34">
        <v>0</v>
      </c>
      <c r="J3435" s="34">
        <v>0</v>
      </c>
      <c r="K3435" s="34">
        <v>0</v>
      </c>
      <c r="L3435" s="34">
        <v>5</v>
      </c>
      <c r="M3435" s="24">
        <f t="shared" si="106"/>
        <v>0</v>
      </c>
      <c r="N3435" s="24">
        <f t="shared" si="107"/>
        <v>0</v>
      </c>
      <c r="O3435" s="34">
        <v>0</v>
      </c>
    </row>
    <row r="3436" spans="1:15">
      <c r="A3436" s="23">
        <v>2021</v>
      </c>
      <c r="B3436" s="23" t="s">
        <v>2366</v>
      </c>
      <c r="C3436" s="13" t="s">
        <v>1886</v>
      </c>
      <c r="D3436" s="13" t="s">
        <v>23</v>
      </c>
      <c r="E3436" s="13" t="s">
        <v>206</v>
      </c>
      <c r="F3436" s="24" t="s">
        <v>36</v>
      </c>
      <c r="G3436" s="13"/>
      <c r="H3436" s="13" t="s">
        <v>6</v>
      </c>
      <c r="I3436" s="34">
        <v>36</v>
      </c>
      <c r="J3436" s="34">
        <v>30</v>
      </c>
      <c r="K3436" s="34">
        <v>22</v>
      </c>
      <c r="L3436" s="34">
        <v>91</v>
      </c>
      <c r="M3436" s="24">
        <f t="shared" si="106"/>
        <v>0.83333333333333337</v>
      </c>
      <c r="N3436" s="24">
        <f t="shared" si="107"/>
        <v>0.73333333333333328</v>
      </c>
      <c r="O3436" s="34">
        <v>14</v>
      </c>
    </row>
    <row r="3437" spans="1:15">
      <c r="A3437" s="23">
        <v>2021</v>
      </c>
      <c r="B3437" s="23" t="s">
        <v>2366</v>
      </c>
      <c r="C3437" s="13" t="s">
        <v>1886</v>
      </c>
      <c r="D3437" s="13" t="s">
        <v>23</v>
      </c>
      <c r="E3437" s="13" t="s">
        <v>206</v>
      </c>
      <c r="F3437" s="24" t="s">
        <v>3173</v>
      </c>
      <c r="G3437" s="13"/>
      <c r="H3437" s="13" t="s">
        <v>6</v>
      </c>
      <c r="I3437" s="34">
        <v>23</v>
      </c>
      <c r="J3437" s="34">
        <v>20</v>
      </c>
      <c r="K3437" s="34">
        <v>16</v>
      </c>
      <c r="L3437" s="34">
        <v>20</v>
      </c>
      <c r="M3437" s="24">
        <f t="shared" si="106"/>
        <v>0.86956521739130432</v>
      </c>
      <c r="N3437" s="24">
        <f t="shared" si="107"/>
        <v>0.8</v>
      </c>
      <c r="O3437" s="34">
        <v>0</v>
      </c>
    </row>
    <row r="3438" spans="1:15">
      <c r="A3438" s="23">
        <v>2021</v>
      </c>
      <c r="B3438" s="23" t="s">
        <v>2366</v>
      </c>
      <c r="C3438" s="13" t="s">
        <v>1886</v>
      </c>
      <c r="D3438" s="13" t="s">
        <v>23</v>
      </c>
      <c r="E3438" s="13" t="s">
        <v>206</v>
      </c>
      <c r="F3438" s="24" t="s">
        <v>37</v>
      </c>
      <c r="G3438" s="13"/>
      <c r="H3438" s="13" t="s">
        <v>6</v>
      </c>
      <c r="I3438" s="34">
        <v>22</v>
      </c>
      <c r="J3438" s="34">
        <v>19</v>
      </c>
      <c r="K3438" s="34">
        <v>14</v>
      </c>
      <c r="L3438" s="34">
        <v>34</v>
      </c>
      <c r="M3438" s="24">
        <f t="shared" si="106"/>
        <v>0.86363636363636365</v>
      </c>
      <c r="N3438" s="24">
        <f t="shared" si="107"/>
        <v>0.73684210526315785</v>
      </c>
      <c r="O3438" s="34">
        <v>15</v>
      </c>
    </row>
    <row r="3439" spans="1:15">
      <c r="A3439" s="23">
        <v>2021</v>
      </c>
      <c r="B3439" s="23" t="s">
        <v>2366</v>
      </c>
      <c r="C3439" s="13" t="s">
        <v>1886</v>
      </c>
      <c r="D3439" s="13" t="s">
        <v>23</v>
      </c>
      <c r="E3439" s="13" t="s">
        <v>206</v>
      </c>
      <c r="F3439" s="24" t="s">
        <v>5244</v>
      </c>
      <c r="G3439" s="13"/>
      <c r="H3439" s="13" t="s">
        <v>6</v>
      </c>
      <c r="I3439" s="34">
        <v>19</v>
      </c>
      <c r="J3439" s="34">
        <v>18</v>
      </c>
      <c r="K3439" s="34">
        <v>13</v>
      </c>
      <c r="L3439" s="34">
        <v>23</v>
      </c>
      <c r="M3439" s="24">
        <f t="shared" si="106"/>
        <v>0.94736842105263153</v>
      </c>
      <c r="N3439" s="24">
        <f t="shared" si="107"/>
        <v>0.72222222222222221</v>
      </c>
      <c r="O3439" s="34">
        <v>0</v>
      </c>
    </row>
    <row r="3440" spans="1:15">
      <c r="A3440" s="23">
        <v>2021</v>
      </c>
      <c r="B3440" s="23" t="s">
        <v>2366</v>
      </c>
      <c r="C3440" s="13" t="s">
        <v>1886</v>
      </c>
      <c r="D3440" s="13" t="s">
        <v>23</v>
      </c>
      <c r="E3440" s="13" t="s">
        <v>206</v>
      </c>
      <c r="F3440" s="24" t="s">
        <v>38</v>
      </c>
      <c r="G3440" s="13"/>
      <c r="H3440" s="13" t="s">
        <v>6</v>
      </c>
      <c r="I3440" s="34">
        <v>44</v>
      </c>
      <c r="J3440" s="34">
        <v>21</v>
      </c>
      <c r="K3440" s="34">
        <v>16</v>
      </c>
      <c r="L3440" s="34">
        <v>82</v>
      </c>
      <c r="M3440" s="24">
        <f t="shared" si="106"/>
        <v>0.47727272727272729</v>
      </c>
      <c r="N3440" s="24">
        <f t="shared" si="107"/>
        <v>0.76190476190476186</v>
      </c>
      <c r="O3440" s="34">
        <v>16</v>
      </c>
    </row>
    <row r="3441" spans="1:15">
      <c r="A3441" s="23">
        <v>2021</v>
      </c>
      <c r="B3441" s="23" t="s">
        <v>2366</v>
      </c>
      <c r="C3441" s="13" t="s">
        <v>1886</v>
      </c>
      <c r="D3441" s="13" t="s">
        <v>23</v>
      </c>
      <c r="E3441" s="13" t="s">
        <v>206</v>
      </c>
      <c r="F3441" s="24" t="s">
        <v>39</v>
      </c>
      <c r="G3441" s="13"/>
      <c r="H3441" s="13" t="s">
        <v>6</v>
      </c>
      <c r="I3441" s="34">
        <v>34</v>
      </c>
      <c r="J3441" s="34">
        <v>26</v>
      </c>
      <c r="K3441" s="34">
        <v>15</v>
      </c>
      <c r="L3441" s="34">
        <v>39</v>
      </c>
      <c r="M3441" s="24">
        <f t="shared" si="106"/>
        <v>0.76470588235294112</v>
      </c>
      <c r="N3441" s="24">
        <f t="shared" si="107"/>
        <v>0.57692307692307687</v>
      </c>
      <c r="O3441" s="34">
        <v>6</v>
      </c>
    </row>
    <row r="3442" spans="1:15">
      <c r="A3442" s="23">
        <v>2021</v>
      </c>
      <c r="B3442" s="23" t="s">
        <v>2366</v>
      </c>
      <c r="C3442" s="13" t="s">
        <v>1886</v>
      </c>
      <c r="D3442" s="13" t="s">
        <v>23</v>
      </c>
      <c r="E3442" s="13" t="s">
        <v>206</v>
      </c>
      <c r="F3442" s="24" t="s">
        <v>3885</v>
      </c>
      <c r="G3442" s="13"/>
      <c r="H3442" s="13" t="s">
        <v>6</v>
      </c>
      <c r="I3442" s="34">
        <v>30</v>
      </c>
      <c r="J3442" s="34">
        <v>24</v>
      </c>
      <c r="K3442" s="34">
        <v>12</v>
      </c>
      <c r="L3442" s="34">
        <v>21</v>
      </c>
      <c r="M3442" s="24">
        <f t="shared" si="106"/>
        <v>0.8</v>
      </c>
      <c r="N3442" s="24">
        <f t="shared" si="107"/>
        <v>0.5</v>
      </c>
      <c r="O3442" s="34">
        <v>0</v>
      </c>
    </row>
    <row r="3443" spans="1:15">
      <c r="A3443" s="23">
        <v>2021</v>
      </c>
      <c r="B3443" s="23" t="s">
        <v>2366</v>
      </c>
      <c r="C3443" s="13" t="s">
        <v>1886</v>
      </c>
      <c r="D3443" s="13" t="s">
        <v>23</v>
      </c>
      <c r="E3443" s="13" t="s">
        <v>206</v>
      </c>
      <c r="F3443" s="24" t="s">
        <v>1875</v>
      </c>
      <c r="G3443" s="13"/>
      <c r="H3443" s="13" t="s">
        <v>6</v>
      </c>
      <c r="I3443" s="34">
        <v>0</v>
      </c>
      <c r="J3443" s="34">
        <v>0</v>
      </c>
      <c r="K3443" s="34">
        <v>0</v>
      </c>
      <c r="L3443" s="34">
        <v>5</v>
      </c>
      <c r="M3443" s="24">
        <f t="shared" si="106"/>
        <v>0</v>
      </c>
      <c r="N3443" s="24">
        <f t="shared" si="107"/>
        <v>0</v>
      </c>
      <c r="O3443" s="34">
        <v>5</v>
      </c>
    </row>
    <row r="3444" spans="1:15">
      <c r="A3444" s="23">
        <v>2021</v>
      </c>
      <c r="B3444" s="23" t="s">
        <v>2366</v>
      </c>
      <c r="C3444" s="13" t="s">
        <v>1886</v>
      </c>
      <c r="D3444" s="13" t="s">
        <v>23</v>
      </c>
      <c r="E3444" s="13" t="s">
        <v>204</v>
      </c>
      <c r="F3444" s="24" t="s">
        <v>1453</v>
      </c>
      <c r="G3444" s="13"/>
      <c r="H3444" s="13" t="s">
        <v>6</v>
      </c>
      <c r="I3444" s="34">
        <v>415</v>
      </c>
      <c r="J3444" s="34">
        <v>372</v>
      </c>
      <c r="K3444" s="34">
        <v>188</v>
      </c>
      <c r="L3444" s="34">
        <v>1555</v>
      </c>
      <c r="M3444" s="24">
        <f t="shared" si="106"/>
        <v>0.89638554216867472</v>
      </c>
      <c r="N3444" s="24">
        <f t="shared" si="107"/>
        <v>0.5053763440860215</v>
      </c>
      <c r="O3444" s="34">
        <v>162</v>
      </c>
    </row>
    <row r="3445" spans="1:15">
      <c r="A3445" s="23">
        <v>2021</v>
      </c>
      <c r="B3445" s="23" t="s">
        <v>2366</v>
      </c>
      <c r="C3445" s="13" t="s">
        <v>1886</v>
      </c>
      <c r="D3445" s="13" t="s">
        <v>23</v>
      </c>
      <c r="E3445" s="13" t="s">
        <v>204</v>
      </c>
      <c r="F3445" s="24" t="s">
        <v>1460</v>
      </c>
      <c r="G3445" s="13"/>
      <c r="H3445" s="13" t="s">
        <v>6</v>
      </c>
      <c r="I3445" s="34">
        <v>85</v>
      </c>
      <c r="J3445" s="34">
        <v>78</v>
      </c>
      <c r="K3445" s="34">
        <v>54</v>
      </c>
      <c r="L3445" s="34">
        <v>431</v>
      </c>
      <c r="M3445" s="24">
        <f t="shared" si="106"/>
        <v>0.91764705882352937</v>
      </c>
      <c r="N3445" s="24">
        <f t="shared" si="107"/>
        <v>0.69230769230769229</v>
      </c>
      <c r="O3445" s="34">
        <v>56</v>
      </c>
    </row>
    <row r="3446" spans="1:15">
      <c r="A3446" s="23">
        <v>2021</v>
      </c>
      <c r="B3446" s="23" t="s">
        <v>2366</v>
      </c>
      <c r="C3446" s="13" t="s">
        <v>1886</v>
      </c>
      <c r="D3446" s="13" t="s">
        <v>23</v>
      </c>
      <c r="E3446" s="13" t="s">
        <v>204</v>
      </c>
      <c r="F3446" s="24" t="s">
        <v>1464</v>
      </c>
      <c r="G3446" s="13"/>
      <c r="H3446" s="13" t="s">
        <v>6</v>
      </c>
      <c r="I3446" s="34">
        <v>227</v>
      </c>
      <c r="J3446" s="34">
        <v>204</v>
      </c>
      <c r="K3446" s="34">
        <v>79</v>
      </c>
      <c r="L3446" s="34">
        <v>583</v>
      </c>
      <c r="M3446" s="24">
        <f t="shared" si="106"/>
        <v>0.89867841409691629</v>
      </c>
      <c r="N3446" s="24">
        <f t="shared" si="107"/>
        <v>0.38725490196078433</v>
      </c>
      <c r="O3446" s="34">
        <v>57</v>
      </c>
    </row>
    <row r="3447" spans="1:15">
      <c r="A3447" s="23">
        <v>2021</v>
      </c>
      <c r="B3447" s="23" t="s">
        <v>2366</v>
      </c>
      <c r="C3447" s="13" t="s">
        <v>1886</v>
      </c>
      <c r="D3447" s="13" t="s">
        <v>23</v>
      </c>
      <c r="E3447" s="13" t="s">
        <v>204</v>
      </c>
      <c r="F3447" s="24" t="s">
        <v>3873</v>
      </c>
      <c r="G3447" s="13"/>
      <c r="H3447" s="13" t="s">
        <v>6</v>
      </c>
      <c r="I3447" s="34">
        <v>124</v>
      </c>
      <c r="J3447" s="34">
        <v>105</v>
      </c>
      <c r="K3447" s="34">
        <v>63</v>
      </c>
      <c r="L3447" s="34">
        <v>76</v>
      </c>
      <c r="M3447" s="24">
        <f t="shared" si="106"/>
        <v>0.84677419354838712</v>
      </c>
      <c r="N3447" s="24">
        <f t="shared" si="107"/>
        <v>0.6</v>
      </c>
      <c r="O3447" s="34">
        <v>0</v>
      </c>
    </row>
    <row r="3448" spans="1:15">
      <c r="A3448" s="23">
        <v>2021</v>
      </c>
      <c r="B3448" s="23" t="s">
        <v>2366</v>
      </c>
      <c r="C3448" s="13" t="s">
        <v>1886</v>
      </c>
      <c r="D3448" s="13" t="s">
        <v>41</v>
      </c>
      <c r="E3448" s="13" t="s">
        <v>207</v>
      </c>
      <c r="F3448" s="24" t="s">
        <v>59</v>
      </c>
      <c r="G3448" s="13"/>
      <c r="H3448" s="13" t="s">
        <v>6</v>
      </c>
      <c r="I3448" s="34">
        <v>0</v>
      </c>
      <c r="J3448" s="34">
        <v>0</v>
      </c>
      <c r="K3448" s="34">
        <v>0</v>
      </c>
      <c r="L3448" s="34">
        <v>11</v>
      </c>
      <c r="M3448" s="24">
        <f t="shared" si="106"/>
        <v>0</v>
      </c>
      <c r="N3448" s="24">
        <f t="shared" si="107"/>
        <v>0</v>
      </c>
      <c r="O3448" s="34">
        <v>3</v>
      </c>
    </row>
    <row r="3449" spans="1:15">
      <c r="A3449" s="23">
        <v>2021</v>
      </c>
      <c r="B3449" s="23" t="s">
        <v>2366</v>
      </c>
      <c r="C3449" s="13" t="s">
        <v>1886</v>
      </c>
      <c r="D3449" s="13" t="s">
        <v>41</v>
      </c>
      <c r="E3449" s="13" t="s">
        <v>205</v>
      </c>
      <c r="F3449" s="24" t="s">
        <v>42</v>
      </c>
      <c r="G3449" s="13"/>
      <c r="H3449" s="13" t="s">
        <v>6</v>
      </c>
      <c r="I3449" s="34">
        <v>43</v>
      </c>
      <c r="J3449" s="34">
        <v>34</v>
      </c>
      <c r="K3449" s="34">
        <v>24</v>
      </c>
      <c r="L3449" s="34">
        <v>57</v>
      </c>
      <c r="M3449" s="24">
        <f t="shared" si="106"/>
        <v>0.79069767441860461</v>
      </c>
      <c r="N3449" s="24">
        <f t="shared" si="107"/>
        <v>0.70588235294117652</v>
      </c>
      <c r="O3449" s="34">
        <v>35</v>
      </c>
    </row>
    <row r="3450" spans="1:15">
      <c r="A3450" s="23">
        <v>2021</v>
      </c>
      <c r="B3450" s="23" t="s">
        <v>2366</v>
      </c>
      <c r="C3450" s="13" t="s">
        <v>1886</v>
      </c>
      <c r="D3450" s="13" t="s">
        <v>41</v>
      </c>
      <c r="E3450" s="13" t="s">
        <v>205</v>
      </c>
      <c r="F3450" s="24" t="s">
        <v>43</v>
      </c>
      <c r="G3450" s="13"/>
      <c r="H3450" s="13" t="s">
        <v>6</v>
      </c>
      <c r="I3450" s="34">
        <v>65</v>
      </c>
      <c r="J3450" s="34">
        <v>60</v>
      </c>
      <c r="K3450" s="34">
        <v>45</v>
      </c>
      <c r="L3450" s="34">
        <v>83</v>
      </c>
      <c r="M3450" s="24">
        <f t="shared" si="106"/>
        <v>0.92307692307692313</v>
      </c>
      <c r="N3450" s="24">
        <f t="shared" si="107"/>
        <v>0.75</v>
      </c>
      <c r="O3450" s="34">
        <v>48</v>
      </c>
    </row>
    <row r="3451" spans="1:15">
      <c r="A3451" s="23">
        <v>2021</v>
      </c>
      <c r="B3451" s="23" t="s">
        <v>2366</v>
      </c>
      <c r="C3451" s="13" t="s">
        <v>1886</v>
      </c>
      <c r="D3451" s="13" t="s">
        <v>41</v>
      </c>
      <c r="E3451" s="13" t="s">
        <v>205</v>
      </c>
      <c r="F3451" s="24" t="s">
        <v>44</v>
      </c>
      <c r="G3451" s="13"/>
      <c r="H3451" s="13" t="s">
        <v>6</v>
      </c>
      <c r="I3451" s="34">
        <v>25</v>
      </c>
      <c r="J3451" s="34">
        <v>21</v>
      </c>
      <c r="K3451" s="34">
        <v>15</v>
      </c>
      <c r="L3451" s="34">
        <v>16</v>
      </c>
      <c r="M3451" s="24">
        <f t="shared" si="106"/>
        <v>0.84</v>
      </c>
      <c r="N3451" s="24">
        <f t="shared" si="107"/>
        <v>0.7142857142857143</v>
      </c>
      <c r="O3451" s="34">
        <v>0</v>
      </c>
    </row>
    <row r="3452" spans="1:15">
      <c r="A3452" s="23">
        <v>2021</v>
      </c>
      <c r="B3452" s="23" t="s">
        <v>2366</v>
      </c>
      <c r="C3452" s="13" t="s">
        <v>1886</v>
      </c>
      <c r="D3452" s="13" t="s">
        <v>41</v>
      </c>
      <c r="E3452" s="13" t="s">
        <v>205</v>
      </c>
      <c r="F3452" s="24" t="s">
        <v>2637</v>
      </c>
      <c r="G3452" s="13"/>
      <c r="H3452" s="13" t="s">
        <v>6</v>
      </c>
      <c r="I3452" s="34">
        <v>12</v>
      </c>
      <c r="J3452" s="34">
        <v>10</v>
      </c>
      <c r="K3452" s="34">
        <v>8</v>
      </c>
      <c r="L3452" s="34">
        <v>8</v>
      </c>
      <c r="M3452" s="24">
        <f t="shared" si="106"/>
        <v>0.83333333333333337</v>
      </c>
      <c r="N3452" s="24">
        <f t="shared" si="107"/>
        <v>0.8</v>
      </c>
      <c r="O3452" s="34">
        <v>0</v>
      </c>
    </row>
    <row r="3453" spans="1:15">
      <c r="A3453" s="23">
        <v>2021</v>
      </c>
      <c r="B3453" s="23" t="s">
        <v>2366</v>
      </c>
      <c r="C3453" s="13" t="s">
        <v>1886</v>
      </c>
      <c r="D3453" s="13" t="s">
        <v>41</v>
      </c>
      <c r="E3453" s="13" t="s">
        <v>205</v>
      </c>
      <c r="F3453" s="24" t="s">
        <v>46</v>
      </c>
      <c r="G3453" s="13"/>
      <c r="H3453" s="13" t="s">
        <v>6</v>
      </c>
      <c r="I3453" s="34">
        <v>15</v>
      </c>
      <c r="J3453" s="34">
        <v>11</v>
      </c>
      <c r="K3453" s="34">
        <v>5</v>
      </c>
      <c r="L3453" s="34">
        <v>6</v>
      </c>
      <c r="M3453" s="24">
        <f t="shared" si="106"/>
        <v>0.73333333333333328</v>
      </c>
      <c r="N3453" s="24">
        <f t="shared" si="107"/>
        <v>0.45454545454545453</v>
      </c>
      <c r="O3453" s="34">
        <v>15</v>
      </c>
    </row>
    <row r="3454" spans="1:15">
      <c r="A3454" s="23">
        <v>2021</v>
      </c>
      <c r="B3454" s="23" t="s">
        <v>2366</v>
      </c>
      <c r="C3454" s="13" t="s">
        <v>1886</v>
      </c>
      <c r="D3454" s="13" t="s">
        <v>41</v>
      </c>
      <c r="E3454" s="13" t="s">
        <v>205</v>
      </c>
      <c r="F3454" s="24" t="s">
        <v>47</v>
      </c>
      <c r="G3454" s="13"/>
      <c r="H3454" s="13" t="s">
        <v>6</v>
      </c>
      <c r="I3454" s="34">
        <v>30</v>
      </c>
      <c r="J3454" s="34">
        <v>27</v>
      </c>
      <c r="K3454" s="34">
        <v>25</v>
      </c>
      <c r="L3454" s="34">
        <v>25</v>
      </c>
      <c r="M3454" s="24">
        <f t="shared" si="106"/>
        <v>0.9</v>
      </c>
      <c r="N3454" s="24">
        <f t="shared" si="107"/>
        <v>0.92592592592592593</v>
      </c>
      <c r="O3454" s="34">
        <v>47</v>
      </c>
    </row>
    <row r="3455" spans="1:15">
      <c r="A3455" s="23">
        <v>2021</v>
      </c>
      <c r="B3455" s="23" t="s">
        <v>2366</v>
      </c>
      <c r="C3455" s="13" t="s">
        <v>1886</v>
      </c>
      <c r="D3455" s="13" t="s">
        <v>41</v>
      </c>
      <c r="E3455" s="13" t="s">
        <v>205</v>
      </c>
      <c r="F3455" s="24" t="s">
        <v>48</v>
      </c>
      <c r="G3455" s="13"/>
      <c r="H3455" s="13" t="s">
        <v>6</v>
      </c>
      <c r="I3455" s="34">
        <v>26</v>
      </c>
      <c r="J3455" s="34">
        <v>25</v>
      </c>
      <c r="K3455" s="34">
        <v>21</v>
      </c>
      <c r="L3455" s="34">
        <v>24</v>
      </c>
      <c r="M3455" s="24">
        <f t="shared" si="106"/>
        <v>0.96153846153846156</v>
      </c>
      <c r="N3455" s="24">
        <f t="shared" si="107"/>
        <v>0.84</v>
      </c>
      <c r="O3455" s="34">
        <v>21</v>
      </c>
    </row>
    <row r="3456" spans="1:15">
      <c r="A3456" s="23">
        <v>2021</v>
      </c>
      <c r="B3456" s="23" t="s">
        <v>2366</v>
      </c>
      <c r="C3456" s="13" t="s">
        <v>1886</v>
      </c>
      <c r="D3456" s="13" t="s">
        <v>41</v>
      </c>
      <c r="E3456" s="13" t="s">
        <v>205</v>
      </c>
      <c r="F3456" s="24" t="s">
        <v>3919</v>
      </c>
      <c r="G3456" s="13"/>
      <c r="H3456" s="13" t="s">
        <v>6</v>
      </c>
      <c r="I3456" s="34">
        <v>32</v>
      </c>
      <c r="J3456" s="34">
        <v>30</v>
      </c>
      <c r="K3456" s="34">
        <v>27</v>
      </c>
      <c r="L3456" s="34">
        <v>27</v>
      </c>
      <c r="M3456" s="24">
        <f t="shared" si="106"/>
        <v>0.9375</v>
      </c>
      <c r="N3456" s="24">
        <f t="shared" si="107"/>
        <v>0.9</v>
      </c>
      <c r="O3456" s="34">
        <v>25</v>
      </c>
    </row>
    <row r="3457" spans="1:15">
      <c r="A3457" s="23">
        <v>2021</v>
      </c>
      <c r="B3457" s="23" t="s">
        <v>2366</v>
      </c>
      <c r="C3457" s="13" t="s">
        <v>1886</v>
      </c>
      <c r="D3457" s="13" t="s">
        <v>41</v>
      </c>
      <c r="E3457" s="13" t="s">
        <v>205</v>
      </c>
      <c r="F3457" s="24" t="s">
        <v>50</v>
      </c>
      <c r="G3457" s="13"/>
      <c r="H3457" s="13" t="s">
        <v>6</v>
      </c>
      <c r="I3457" s="34">
        <v>64</v>
      </c>
      <c r="J3457" s="34">
        <v>58</v>
      </c>
      <c r="K3457" s="34">
        <v>50</v>
      </c>
      <c r="L3457" s="34">
        <v>51</v>
      </c>
      <c r="M3457" s="24">
        <f t="shared" si="106"/>
        <v>0.90625</v>
      </c>
      <c r="N3457" s="24">
        <f t="shared" si="107"/>
        <v>0.86206896551724133</v>
      </c>
      <c r="O3457" s="34">
        <v>61</v>
      </c>
    </row>
    <row r="3458" spans="1:15">
      <c r="A3458" s="23">
        <v>2021</v>
      </c>
      <c r="B3458" s="23" t="s">
        <v>2366</v>
      </c>
      <c r="C3458" s="13" t="s">
        <v>1886</v>
      </c>
      <c r="D3458" s="13" t="s">
        <v>41</v>
      </c>
      <c r="E3458" s="13" t="s">
        <v>205</v>
      </c>
      <c r="F3458" s="24" t="s">
        <v>52</v>
      </c>
      <c r="G3458" s="13"/>
      <c r="H3458" s="13" t="s">
        <v>6</v>
      </c>
      <c r="I3458" s="34">
        <v>14</v>
      </c>
      <c r="J3458" s="34">
        <v>14</v>
      </c>
      <c r="K3458" s="34">
        <v>10</v>
      </c>
      <c r="L3458" s="34">
        <v>10</v>
      </c>
      <c r="M3458" s="24">
        <f t="shared" ref="M3458:M3521" si="108">+IFERROR(J3458/I3458,0)</f>
        <v>1</v>
      </c>
      <c r="N3458" s="24">
        <f t="shared" ref="N3458:N3521" si="109">+IFERROR(K3458/J3458,0)</f>
        <v>0.7142857142857143</v>
      </c>
      <c r="O3458" s="34">
        <v>5</v>
      </c>
    </row>
    <row r="3459" spans="1:15">
      <c r="A3459" s="23">
        <v>2021</v>
      </c>
      <c r="B3459" s="23" t="s">
        <v>2366</v>
      </c>
      <c r="C3459" s="13" t="s">
        <v>1886</v>
      </c>
      <c r="D3459" s="13" t="s">
        <v>41</v>
      </c>
      <c r="E3459" s="13" t="s">
        <v>205</v>
      </c>
      <c r="F3459" s="24" t="s">
        <v>53</v>
      </c>
      <c r="G3459" s="13"/>
      <c r="H3459" s="13" t="s">
        <v>6</v>
      </c>
      <c r="I3459" s="34">
        <v>42</v>
      </c>
      <c r="J3459" s="34">
        <v>42</v>
      </c>
      <c r="K3459" s="34">
        <v>29</v>
      </c>
      <c r="L3459" s="34">
        <v>51</v>
      </c>
      <c r="M3459" s="24">
        <f t="shared" si="108"/>
        <v>1</v>
      </c>
      <c r="N3459" s="24">
        <f t="shared" si="109"/>
        <v>0.69047619047619047</v>
      </c>
      <c r="O3459" s="34">
        <v>26</v>
      </c>
    </row>
    <row r="3460" spans="1:15">
      <c r="A3460" s="23">
        <v>2021</v>
      </c>
      <c r="B3460" s="23" t="s">
        <v>2366</v>
      </c>
      <c r="C3460" s="13" t="s">
        <v>1886</v>
      </c>
      <c r="D3460" s="13" t="s">
        <v>41</v>
      </c>
      <c r="E3460" s="13" t="s">
        <v>205</v>
      </c>
      <c r="F3460" s="24" t="s">
        <v>54</v>
      </c>
      <c r="G3460" s="13"/>
      <c r="H3460" s="13" t="s">
        <v>6</v>
      </c>
      <c r="I3460" s="34">
        <v>21</v>
      </c>
      <c r="J3460" s="34">
        <v>20</v>
      </c>
      <c r="K3460" s="34">
        <v>11</v>
      </c>
      <c r="L3460" s="34">
        <v>11</v>
      </c>
      <c r="M3460" s="24">
        <f t="shared" si="108"/>
        <v>0.95238095238095233</v>
      </c>
      <c r="N3460" s="24">
        <f t="shared" si="109"/>
        <v>0.55000000000000004</v>
      </c>
      <c r="O3460" s="34">
        <v>15</v>
      </c>
    </row>
    <row r="3461" spans="1:15">
      <c r="A3461" s="23">
        <v>2021</v>
      </c>
      <c r="B3461" s="23" t="s">
        <v>2366</v>
      </c>
      <c r="C3461" s="13" t="s">
        <v>1886</v>
      </c>
      <c r="D3461" s="13" t="s">
        <v>41</v>
      </c>
      <c r="E3461" s="13" t="s">
        <v>206</v>
      </c>
      <c r="F3461" s="24" t="s">
        <v>55</v>
      </c>
      <c r="G3461" s="13"/>
      <c r="H3461" s="13" t="s">
        <v>6</v>
      </c>
      <c r="I3461" s="34">
        <v>34</v>
      </c>
      <c r="J3461" s="34">
        <v>28</v>
      </c>
      <c r="K3461" s="34">
        <v>19</v>
      </c>
      <c r="L3461" s="34">
        <v>63</v>
      </c>
      <c r="M3461" s="24">
        <f t="shared" si="108"/>
        <v>0.82352941176470584</v>
      </c>
      <c r="N3461" s="24">
        <f t="shared" si="109"/>
        <v>0.6785714285714286</v>
      </c>
      <c r="O3461" s="34">
        <v>14</v>
      </c>
    </row>
    <row r="3462" spans="1:15">
      <c r="A3462" s="23">
        <v>2021</v>
      </c>
      <c r="B3462" s="23" t="s">
        <v>2366</v>
      </c>
      <c r="C3462" s="13" t="s">
        <v>1886</v>
      </c>
      <c r="D3462" s="13" t="s">
        <v>41</v>
      </c>
      <c r="E3462" s="13" t="s">
        <v>206</v>
      </c>
      <c r="F3462" s="24" t="s">
        <v>56</v>
      </c>
      <c r="G3462" s="13"/>
      <c r="H3462" s="13" t="s">
        <v>6</v>
      </c>
      <c r="I3462" s="34">
        <v>0</v>
      </c>
      <c r="J3462" s="34">
        <v>0</v>
      </c>
      <c r="K3462" s="34">
        <v>0</v>
      </c>
      <c r="L3462" s="34">
        <v>16</v>
      </c>
      <c r="M3462" s="24">
        <f t="shared" si="108"/>
        <v>0</v>
      </c>
      <c r="N3462" s="24">
        <f t="shared" si="109"/>
        <v>0</v>
      </c>
      <c r="O3462" s="34">
        <v>0</v>
      </c>
    </row>
    <row r="3463" spans="1:15">
      <c r="A3463" s="23">
        <v>2021</v>
      </c>
      <c r="B3463" s="23" t="s">
        <v>2366</v>
      </c>
      <c r="C3463" s="13" t="s">
        <v>1886</v>
      </c>
      <c r="D3463" s="13" t="s">
        <v>41</v>
      </c>
      <c r="E3463" s="13" t="s">
        <v>206</v>
      </c>
      <c r="F3463" s="24" t="s">
        <v>58</v>
      </c>
      <c r="G3463" s="13"/>
      <c r="H3463" s="13" t="s">
        <v>6</v>
      </c>
      <c r="I3463" s="34">
        <v>14</v>
      </c>
      <c r="J3463" s="34">
        <v>13</v>
      </c>
      <c r="K3463" s="34">
        <v>11</v>
      </c>
      <c r="L3463" s="34">
        <v>26</v>
      </c>
      <c r="M3463" s="24">
        <f t="shared" si="108"/>
        <v>0.9285714285714286</v>
      </c>
      <c r="N3463" s="24">
        <f t="shared" si="109"/>
        <v>0.84615384615384615</v>
      </c>
      <c r="O3463" s="34">
        <v>6</v>
      </c>
    </row>
    <row r="3464" spans="1:15">
      <c r="A3464" s="23">
        <v>2021</v>
      </c>
      <c r="B3464" s="23" t="s">
        <v>2366</v>
      </c>
      <c r="C3464" s="13" t="s">
        <v>1886</v>
      </c>
      <c r="D3464" s="13" t="s">
        <v>41</v>
      </c>
      <c r="E3464" s="13" t="s">
        <v>206</v>
      </c>
      <c r="F3464" s="24" t="s">
        <v>2733</v>
      </c>
      <c r="G3464" s="13"/>
      <c r="H3464" s="13" t="s">
        <v>6</v>
      </c>
      <c r="I3464" s="34">
        <v>48</v>
      </c>
      <c r="J3464" s="34">
        <v>37</v>
      </c>
      <c r="K3464" s="34">
        <v>33</v>
      </c>
      <c r="L3464" s="34">
        <v>64</v>
      </c>
      <c r="M3464" s="24">
        <f t="shared" si="108"/>
        <v>0.77083333333333337</v>
      </c>
      <c r="N3464" s="24">
        <f t="shared" si="109"/>
        <v>0.89189189189189189</v>
      </c>
      <c r="O3464" s="34">
        <v>17</v>
      </c>
    </row>
    <row r="3465" spans="1:15">
      <c r="A3465" s="23">
        <v>2021</v>
      </c>
      <c r="B3465" s="23" t="s">
        <v>2366</v>
      </c>
      <c r="C3465" s="13" t="s">
        <v>1886</v>
      </c>
      <c r="D3465" s="13" t="s">
        <v>41</v>
      </c>
      <c r="E3465" s="13" t="s">
        <v>204</v>
      </c>
      <c r="F3465" s="24" t="s">
        <v>1461</v>
      </c>
      <c r="G3465" s="13"/>
      <c r="H3465" s="13" t="s">
        <v>6</v>
      </c>
      <c r="I3465" s="34">
        <v>497</v>
      </c>
      <c r="J3465" s="34">
        <v>341</v>
      </c>
      <c r="K3465" s="34">
        <v>163</v>
      </c>
      <c r="L3465" s="34">
        <v>1281</v>
      </c>
      <c r="M3465" s="24">
        <f t="shared" si="108"/>
        <v>0.6861167002012073</v>
      </c>
      <c r="N3465" s="24">
        <f t="shared" si="109"/>
        <v>0.47800586510263932</v>
      </c>
      <c r="O3465" s="34">
        <v>91</v>
      </c>
    </row>
    <row r="3466" spans="1:15">
      <c r="A3466" s="23">
        <v>2021</v>
      </c>
      <c r="B3466" s="23" t="s">
        <v>2366</v>
      </c>
      <c r="C3466" s="13" t="s">
        <v>1886</v>
      </c>
      <c r="D3466" s="13" t="s">
        <v>60</v>
      </c>
      <c r="E3466" s="13" t="s">
        <v>205</v>
      </c>
      <c r="F3466" s="24" t="s">
        <v>61</v>
      </c>
      <c r="G3466" s="13"/>
      <c r="H3466" s="13" t="s">
        <v>6</v>
      </c>
      <c r="I3466" s="34">
        <v>59</v>
      </c>
      <c r="J3466" s="34">
        <v>49</v>
      </c>
      <c r="K3466" s="34">
        <v>34</v>
      </c>
      <c r="L3466" s="34">
        <v>71</v>
      </c>
      <c r="M3466" s="24">
        <f t="shared" si="108"/>
        <v>0.83050847457627119</v>
      </c>
      <c r="N3466" s="24">
        <f t="shared" si="109"/>
        <v>0.69387755102040816</v>
      </c>
      <c r="O3466" s="34">
        <v>68</v>
      </c>
    </row>
    <row r="3467" spans="1:15">
      <c r="A3467" s="23">
        <v>2021</v>
      </c>
      <c r="B3467" s="23" t="s">
        <v>2366</v>
      </c>
      <c r="C3467" s="13" t="s">
        <v>1886</v>
      </c>
      <c r="D3467" s="13" t="s">
        <v>60</v>
      </c>
      <c r="E3467" s="13" t="s">
        <v>205</v>
      </c>
      <c r="F3467" s="24" t="s">
        <v>62</v>
      </c>
      <c r="G3467" s="13"/>
      <c r="H3467" s="13" t="s">
        <v>6</v>
      </c>
      <c r="I3467" s="34">
        <v>4</v>
      </c>
      <c r="J3467" s="34">
        <v>4</v>
      </c>
      <c r="K3467" s="34">
        <v>2</v>
      </c>
      <c r="L3467" s="34">
        <v>7</v>
      </c>
      <c r="M3467" s="24">
        <f t="shared" si="108"/>
        <v>1</v>
      </c>
      <c r="N3467" s="24">
        <f t="shared" si="109"/>
        <v>0.5</v>
      </c>
      <c r="O3467" s="34">
        <v>8</v>
      </c>
    </row>
    <row r="3468" spans="1:15">
      <c r="A3468" s="23">
        <v>2021</v>
      </c>
      <c r="B3468" s="23" t="s">
        <v>2366</v>
      </c>
      <c r="C3468" s="13" t="s">
        <v>1886</v>
      </c>
      <c r="D3468" s="13" t="s">
        <v>60</v>
      </c>
      <c r="E3468" s="13" t="s">
        <v>205</v>
      </c>
      <c r="F3468" s="24" t="s">
        <v>63</v>
      </c>
      <c r="G3468" s="13"/>
      <c r="H3468" s="13" t="s">
        <v>6</v>
      </c>
      <c r="I3468" s="34">
        <v>9</v>
      </c>
      <c r="J3468" s="34">
        <v>7</v>
      </c>
      <c r="K3468" s="34">
        <v>4</v>
      </c>
      <c r="L3468" s="34">
        <v>12</v>
      </c>
      <c r="M3468" s="24">
        <f t="shared" si="108"/>
        <v>0.77777777777777779</v>
      </c>
      <c r="N3468" s="24">
        <f t="shared" si="109"/>
        <v>0.5714285714285714</v>
      </c>
      <c r="O3468" s="34">
        <v>4</v>
      </c>
    </row>
    <row r="3469" spans="1:15">
      <c r="A3469" s="23">
        <v>2021</v>
      </c>
      <c r="B3469" s="23" t="s">
        <v>2366</v>
      </c>
      <c r="C3469" s="13" t="s">
        <v>1886</v>
      </c>
      <c r="D3469" s="13" t="s">
        <v>60</v>
      </c>
      <c r="E3469" s="13" t="s">
        <v>206</v>
      </c>
      <c r="F3469" s="24" t="s">
        <v>3114</v>
      </c>
      <c r="G3469" s="13"/>
      <c r="H3469" s="13" t="s">
        <v>6</v>
      </c>
      <c r="I3469" s="34">
        <v>4</v>
      </c>
      <c r="J3469" s="34">
        <v>3</v>
      </c>
      <c r="K3469" s="34">
        <v>0</v>
      </c>
      <c r="L3469" s="34">
        <v>0</v>
      </c>
      <c r="M3469" s="24">
        <f t="shared" si="108"/>
        <v>0.75</v>
      </c>
      <c r="N3469" s="24">
        <f t="shared" si="109"/>
        <v>0</v>
      </c>
      <c r="O3469" s="34">
        <v>1</v>
      </c>
    </row>
    <row r="3470" spans="1:15">
      <c r="A3470" s="23">
        <v>2021</v>
      </c>
      <c r="B3470" s="23" t="s">
        <v>2366</v>
      </c>
      <c r="C3470" s="13" t="s">
        <v>1886</v>
      </c>
      <c r="D3470" s="13" t="s">
        <v>60</v>
      </c>
      <c r="E3470" s="13" t="s">
        <v>206</v>
      </c>
      <c r="F3470" s="24" t="s">
        <v>3883</v>
      </c>
      <c r="G3470" s="13"/>
      <c r="H3470" s="13" t="s">
        <v>6</v>
      </c>
      <c r="I3470" s="34">
        <v>104</v>
      </c>
      <c r="J3470" s="34">
        <v>69</v>
      </c>
      <c r="K3470" s="34">
        <v>57</v>
      </c>
      <c r="L3470" s="34">
        <v>130</v>
      </c>
      <c r="M3470" s="24">
        <f t="shared" si="108"/>
        <v>0.66346153846153844</v>
      </c>
      <c r="N3470" s="24">
        <f t="shared" si="109"/>
        <v>0.82608695652173914</v>
      </c>
      <c r="O3470" s="34">
        <v>0</v>
      </c>
    </row>
    <row r="3471" spans="1:15">
      <c r="A3471" s="23">
        <v>2021</v>
      </c>
      <c r="B3471" s="23" t="s">
        <v>2366</v>
      </c>
      <c r="C3471" s="13" t="s">
        <v>1886</v>
      </c>
      <c r="D3471" s="13" t="s">
        <v>60</v>
      </c>
      <c r="E3471" s="13" t="s">
        <v>206</v>
      </c>
      <c r="F3471" s="24" t="s">
        <v>64</v>
      </c>
      <c r="G3471" s="13"/>
      <c r="H3471" s="13" t="s">
        <v>6</v>
      </c>
      <c r="I3471" s="34">
        <v>9</v>
      </c>
      <c r="J3471" s="34">
        <v>8</v>
      </c>
      <c r="K3471" s="34">
        <v>5</v>
      </c>
      <c r="L3471" s="34">
        <v>22</v>
      </c>
      <c r="M3471" s="24">
        <f t="shared" si="108"/>
        <v>0.88888888888888884</v>
      </c>
      <c r="N3471" s="24">
        <f t="shared" si="109"/>
        <v>0.625</v>
      </c>
      <c r="O3471" s="34">
        <v>8</v>
      </c>
    </row>
    <row r="3472" spans="1:15">
      <c r="A3472" s="23">
        <v>2021</v>
      </c>
      <c r="B3472" s="23" t="s">
        <v>2366</v>
      </c>
      <c r="C3472" s="13" t="s">
        <v>1886</v>
      </c>
      <c r="D3472" s="13" t="s">
        <v>60</v>
      </c>
      <c r="E3472" s="13" t="s">
        <v>206</v>
      </c>
      <c r="F3472" s="24" t="s">
        <v>3922</v>
      </c>
      <c r="G3472" s="13"/>
      <c r="H3472" s="13" t="s">
        <v>6</v>
      </c>
      <c r="I3472" s="34">
        <v>11</v>
      </c>
      <c r="J3472" s="34">
        <v>11</v>
      </c>
      <c r="K3472" s="34">
        <v>10</v>
      </c>
      <c r="L3472" s="34">
        <v>25</v>
      </c>
      <c r="M3472" s="24">
        <f t="shared" si="108"/>
        <v>1</v>
      </c>
      <c r="N3472" s="24">
        <f t="shared" si="109"/>
        <v>0.90909090909090906</v>
      </c>
      <c r="O3472" s="34">
        <v>4</v>
      </c>
    </row>
    <row r="3473" spans="1:15">
      <c r="A3473" s="23">
        <v>2021</v>
      </c>
      <c r="B3473" s="23" t="s">
        <v>2366</v>
      </c>
      <c r="C3473" s="13" t="s">
        <v>1886</v>
      </c>
      <c r="D3473" s="13" t="s">
        <v>60</v>
      </c>
      <c r="E3473" s="13" t="s">
        <v>206</v>
      </c>
      <c r="F3473" s="24" t="s">
        <v>66</v>
      </c>
      <c r="G3473" s="13"/>
      <c r="H3473" s="13" t="s">
        <v>6</v>
      </c>
      <c r="I3473" s="34">
        <v>10</v>
      </c>
      <c r="J3473" s="34">
        <v>9</v>
      </c>
      <c r="K3473" s="34">
        <v>2</v>
      </c>
      <c r="L3473" s="34">
        <v>19</v>
      </c>
      <c r="M3473" s="24">
        <f t="shared" si="108"/>
        <v>0.9</v>
      </c>
      <c r="N3473" s="24">
        <f t="shared" si="109"/>
        <v>0.22222222222222221</v>
      </c>
      <c r="O3473" s="34">
        <v>2</v>
      </c>
    </row>
    <row r="3474" spans="1:15">
      <c r="A3474" s="23">
        <v>2021</v>
      </c>
      <c r="B3474" s="23" t="s">
        <v>2366</v>
      </c>
      <c r="C3474" s="13" t="s">
        <v>1886</v>
      </c>
      <c r="D3474" s="13" t="s">
        <v>60</v>
      </c>
      <c r="E3474" s="13" t="s">
        <v>206</v>
      </c>
      <c r="F3474" s="24" t="s">
        <v>67</v>
      </c>
      <c r="G3474" s="13"/>
      <c r="H3474" s="13" t="s">
        <v>6</v>
      </c>
      <c r="I3474" s="34">
        <v>51</v>
      </c>
      <c r="J3474" s="34">
        <v>35</v>
      </c>
      <c r="K3474" s="34">
        <v>24</v>
      </c>
      <c r="L3474" s="34">
        <v>103</v>
      </c>
      <c r="M3474" s="24">
        <f t="shared" si="108"/>
        <v>0.68627450980392157</v>
      </c>
      <c r="N3474" s="24">
        <f t="shared" si="109"/>
        <v>0.68571428571428572</v>
      </c>
      <c r="O3474" s="34">
        <v>21</v>
      </c>
    </row>
    <row r="3475" spans="1:15">
      <c r="A3475" s="23">
        <v>2021</v>
      </c>
      <c r="B3475" s="23" t="s">
        <v>2366</v>
      </c>
      <c r="C3475" s="13" t="s">
        <v>1886</v>
      </c>
      <c r="D3475" s="13" t="s">
        <v>60</v>
      </c>
      <c r="E3475" s="13" t="s">
        <v>206</v>
      </c>
      <c r="F3475" s="24" t="s">
        <v>68</v>
      </c>
      <c r="G3475" s="13"/>
      <c r="H3475" s="13" t="s">
        <v>6</v>
      </c>
      <c r="I3475" s="34">
        <v>9</v>
      </c>
      <c r="J3475" s="34">
        <v>7</v>
      </c>
      <c r="K3475" s="34">
        <v>0</v>
      </c>
      <c r="L3475" s="34">
        <v>2</v>
      </c>
      <c r="M3475" s="24">
        <f t="shared" si="108"/>
        <v>0.77777777777777779</v>
      </c>
      <c r="N3475" s="24">
        <f t="shared" si="109"/>
        <v>0</v>
      </c>
      <c r="O3475" s="34">
        <v>1</v>
      </c>
    </row>
    <row r="3476" spans="1:15">
      <c r="A3476" s="23">
        <v>2021</v>
      </c>
      <c r="B3476" s="23" t="s">
        <v>2366</v>
      </c>
      <c r="C3476" s="13" t="s">
        <v>1886</v>
      </c>
      <c r="D3476" s="13" t="s">
        <v>60</v>
      </c>
      <c r="E3476" s="13" t="s">
        <v>204</v>
      </c>
      <c r="F3476" s="24" t="s">
        <v>1458</v>
      </c>
      <c r="G3476" s="13"/>
      <c r="H3476" s="13" t="s">
        <v>6</v>
      </c>
      <c r="I3476" s="34">
        <v>114</v>
      </c>
      <c r="J3476" s="34">
        <v>98</v>
      </c>
      <c r="K3476" s="34">
        <v>52</v>
      </c>
      <c r="L3476" s="34">
        <v>500</v>
      </c>
      <c r="M3476" s="24">
        <f t="shared" si="108"/>
        <v>0.85964912280701755</v>
      </c>
      <c r="N3476" s="24">
        <f t="shared" si="109"/>
        <v>0.53061224489795922</v>
      </c>
      <c r="O3476" s="34">
        <v>52</v>
      </c>
    </row>
    <row r="3477" spans="1:15">
      <c r="A3477" s="23">
        <v>2021</v>
      </c>
      <c r="B3477" s="23" t="s">
        <v>2366</v>
      </c>
      <c r="C3477" s="13" t="s">
        <v>1886</v>
      </c>
      <c r="D3477" s="13" t="s">
        <v>60</v>
      </c>
      <c r="E3477" s="13" t="s">
        <v>204</v>
      </c>
      <c r="F3477" s="24" t="s">
        <v>1477</v>
      </c>
      <c r="G3477" s="13"/>
      <c r="H3477" s="13" t="s">
        <v>6</v>
      </c>
      <c r="I3477" s="34">
        <v>192</v>
      </c>
      <c r="J3477" s="34">
        <v>156</v>
      </c>
      <c r="K3477" s="34">
        <v>93</v>
      </c>
      <c r="L3477" s="34">
        <v>702</v>
      </c>
      <c r="M3477" s="24">
        <f t="shared" si="108"/>
        <v>0.8125</v>
      </c>
      <c r="N3477" s="24">
        <f t="shared" si="109"/>
        <v>0.59615384615384615</v>
      </c>
      <c r="O3477" s="34">
        <v>59</v>
      </c>
    </row>
    <row r="3478" spans="1:15">
      <c r="A3478" s="23">
        <v>2021</v>
      </c>
      <c r="B3478" s="23" t="s">
        <v>2366</v>
      </c>
      <c r="C3478" s="13" t="s">
        <v>1886</v>
      </c>
      <c r="D3478" s="13" t="s">
        <v>70</v>
      </c>
      <c r="E3478" s="13" t="s">
        <v>207</v>
      </c>
      <c r="F3478" s="24" t="s">
        <v>75</v>
      </c>
      <c r="G3478" s="13"/>
      <c r="H3478" s="13" t="s">
        <v>6</v>
      </c>
      <c r="I3478" s="34">
        <v>17</v>
      </c>
      <c r="J3478" s="34">
        <v>9</v>
      </c>
      <c r="K3478" s="34">
        <v>7</v>
      </c>
      <c r="L3478" s="34">
        <v>23</v>
      </c>
      <c r="M3478" s="24">
        <f t="shared" si="108"/>
        <v>0.52941176470588236</v>
      </c>
      <c r="N3478" s="24">
        <f t="shared" si="109"/>
        <v>0.77777777777777779</v>
      </c>
      <c r="O3478" s="34">
        <v>4</v>
      </c>
    </row>
    <row r="3479" spans="1:15">
      <c r="A3479" s="23">
        <v>2021</v>
      </c>
      <c r="B3479" s="23" t="s">
        <v>2366</v>
      </c>
      <c r="C3479" s="13" t="s">
        <v>1886</v>
      </c>
      <c r="D3479" s="13" t="s">
        <v>70</v>
      </c>
      <c r="E3479" s="13" t="s">
        <v>205</v>
      </c>
      <c r="F3479" s="24" t="s">
        <v>71</v>
      </c>
      <c r="G3479" s="13"/>
      <c r="H3479" s="13" t="s">
        <v>6</v>
      </c>
      <c r="I3479" s="34">
        <v>38</v>
      </c>
      <c r="J3479" s="34">
        <v>35</v>
      </c>
      <c r="K3479" s="34">
        <v>27</v>
      </c>
      <c r="L3479" s="34">
        <v>27</v>
      </c>
      <c r="M3479" s="24">
        <f t="shared" si="108"/>
        <v>0.92105263157894735</v>
      </c>
      <c r="N3479" s="24">
        <f t="shared" si="109"/>
        <v>0.77142857142857146</v>
      </c>
      <c r="O3479" s="34">
        <v>10</v>
      </c>
    </row>
    <row r="3480" spans="1:15">
      <c r="A3480" s="23">
        <v>2021</v>
      </c>
      <c r="B3480" s="23" t="s">
        <v>2366</v>
      </c>
      <c r="C3480" s="13" t="s">
        <v>1886</v>
      </c>
      <c r="D3480" s="13" t="s">
        <v>70</v>
      </c>
      <c r="E3480" s="13" t="s">
        <v>206</v>
      </c>
      <c r="F3480" s="24" t="s">
        <v>6691</v>
      </c>
      <c r="G3480" s="13"/>
      <c r="H3480" s="13" t="s">
        <v>6</v>
      </c>
      <c r="I3480" s="34">
        <v>9</v>
      </c>
      <c r="J3480" s="34">
        <v>8</v>
      </c>
      <c r="K3480" s="34">
        <v>5</v>
      </c>
      <c r="L3480" s="34">
        <v>29</v>
      </c>
      <c r="M3480" s="24">
        <f t="shared" si="108"/>
        <v>0.88888888888888884</v>
      </c>
      <c r="N3480" s="24">
        <f t="shared" si="109"/>
        <v>0.625</v>
      </c>
      <c r="O3480" s="34">
        <v>2</v>
      </c>
    </row>
    <row r="3481" spans="1:15">
      <c r="A3481" s="23">
        <v>2021</v>
      </c>
      <c r="B3481" s="23" t="s">
        <v>2366</v>
      </c>
      <c r="C3481" s="13" t="s">
        <v>1886</v>
      </c>
      <c r="D3481" s="13" t="s">
        <v>70</v>
      </c>
      <c r="E3481" s="13" t="s">
        <v>206</v>
      </c>
      <c r="F3481" s="24" t="s">
        <v>5706</v>
      </c>
      <c r="G3481" s="13"/>
      <c r="H3481" s="13" t="s">
        <v>6</v>
      </c>
      <c r="I3481" s="34">
        <v>9</v>
      </c>
      <c r="J3481" s="34">
        <v>8</v>
      </c>
      <c r="K3481" s="34">
        <v>4</v>
      </c>
      <c r="L3481" s="34">
        <v>7</v>
      </c>
      <c r="M3481" s="24">
        <f t="shared" si="108"/>
        <v>0.88888888888888884</v>
      </c>
      <c r="N3481" s="24">
        <f t="shared" si="109"/>
        <v>0.5</v>
      </c>
      <c r="O3481" s="34">
        <v>0</v>
      </c>
    </row>
    <row r="3482" spans="1:15">
      <c r="A3482" s="23">
        <v>2021</v>
      </c>
      <c r="B3482" s="23" t="s">
        <v>2366</v>
      </c>
      <c r="C3482" s="13" t="s">
        <v>1886</v>
      </c>
      <c r="D3482" s="13" t="s">
        <v>70</v>
      </c>
      <c r="E3482" s="13" t="s">
        <v>206</v>
      </c>
      <c r="F3482" s="24" t="s">
        <v>72</v>
      </c>
      <c r="G3482" s="13"/>
      <c r="H3482" s="13" t="s">
        <v>6</v>
      </c>
      <c r="I3482" s="34">
        <v>16</v>
      </c>
      <c r="J3482" s="34">
        <v>10</v>
      </c>
      <c r="K3482" s="34">
        <v>9</v>
      </c>
      <c r="L3482" s="34">
        <v>45</v>
      </c>
      <c r="M3482" s="24">
        <f t="shared" si="108"/>
        <v>0.625</v>
      </c>
      <c r="N3482" s="24">
        <f t="shared" si="109"/>
        <v>0.9</v>
      </c>
      <c r="O3482" s="34">
        <v>8</v>
      </c>
    </row>
    <row r="3483" spans="1:15">
      <c r="A3483" s="23">
        <v>2021</v>
      </c>
      <c r="B3483" s="23" t="s">
        <v>2366</v>
      </c>
      <c r="C3483" s="13" t="s">
        <v>1886</v>
      </c>
      <c r="D3483" s="13" t="s">
        <v>70</v>
      </c>
      <c r="E3483" s="13" t="s">
        <v>206</v>
      </c>
      <c r="F3483" s="24" t="s">
        <v>73</v>
      </c>
      <c r="G3483" s="13"/>
      <c r="H3483" s="13" t="s">
        <v>6</v>
      </c>
      <c r="I3483" s="34">
        <v>10</v>
      </c>
      <c r="J3483" s="34">
        <v>8</v>
      </c>
      <c r="K3483" s="34">
        <v>5</v>
      </c>
      <c r="L3483" s="34">
        <v>20</v>
      </c>
      <c r="M3483" s="24">
        <f t="shared" si="108"/>
        <v>0.8</v>
      </c>
      <c r="N3483" s="24">
        <f t="shared" si="109"/>
        <v>0.625</v>
      </c>
      <c r="O3483" s="34">
        <v>4</v>
      </c>
    </row>
    <row r="3484" spans="1:15">
      <c r="A3484" s="23">
        <v>2021</v>
      </c>
      <c r="B3484" s="23" t="s">
        <v>2366</v>
      </c>
      <c r="C3484" s="13" t="s">
        <v>1886</v>
      </c>
      <c r="D3484" s="13" t="s">
        <v>70</v>
      </c>
      <c r="E3484" s="13" t="s">
        <v>206</v>
      </c>
      <c r="F3484" s="24" t="s">
        <v>74</v>
      </c>
      <c r="G3484" s="13"/>
      <c r="H3484" s="13" t="s">
        <v>6</v>
      </c>
      <c r="I3484" s="34">
        <v>16</v>
      </c>
      <c r="J3484" s="34">
        <v>16</v>
      </c>
      <c r="K3484" s="34">
        <v>11</v>
      </c>
      <c r="L3484" s="34">
        <v>40</v>
      </c>
      <c r="M3484" s="24">
        <f t="shared" si="108"/>
        <v>1</v>
      </c>
      <c r="N3484" s="24">
        <f t="shared" si="109"/>
        <v>0.6875</v>
      </c>
      <c r="O3484" s="34">
        <v>8</v>
      </c>
    </row>
    <row r="3485" spans="1:15">
      <c r="A3485" s="23">
        <v>2021</v>
      </c>
      <c r="B3485" s="23" t="s">
        <v>2366</v>
      </c>
      <c r="C3485" s="13" t="s">
        <v>1886</v>
      </c>
      <c r="D3485" s="13" t="s">
        <v>70</v>
      </c>
      <c r="E3485" s="13" t="s">
        <v>204</v>
      </c>
      <c r="F3485" s="24" t="s">
        <v>577</v>
      </c>
      <c r="G3485" s="13"/>
      <c r="H3485" s="13" t="s">
        <v>6</v>
      </c>
      <c r="I3485" s="34">
        <v>47</v>
      </c>
      <c r="J3485" s="34">
        <v>41</v>
      </c>
      <c r="K3485" s="34">
        <v>29</v>
      </c>
      <c r="L3485" s="34">
        <v>204</v>
      </c>
      <c r="M3485" s="24">
        <f t="shared" si="108"/>
        <v>0.87234042553191493</v>
      </c>
      <c r="N3485" s="24">
        <f t="shared" si="109"/>
        <v>0.70731707317073167</v>
      </c>
      <c r="O3485" s="34">
        <v>30</v>
      </c>
    </row>
    <row r="3486" spans="1:15">
      <c r="A3486" s="23">
        <v>2021</v>
      </c>
      <c r="B3486" s="23" t="s">
        <v>2366</v>
      </c>
      <c r="C3486" s="13" t="s">
        <v>1886</v>
      </c>
      <c r="D3486" s="13" t="s">
        <v>70</v>
      </c>
      <c r="E3486" s="13" t="s">
        <v>204</v>
      </c>
      <c r="F3486" s="24" t="s">
        <v>1466</v>
      </c>
      <c r="G3486" s="13"/>
      <c r="H3486" s="13" t="s">
        <v>6</v>
      </c>
      <c r="I3486" s="34">
        <v>79</v>
      </c>
      <c r="J3486" s="34">
        <v>74</v>
      </c>
      <c r="K3486" s="34">
        <v>51</v>
      </c>
      <c r="L3486" s="34">
        <v>301</v>
      </c>
      <c r="M3486" s="24">
        <f t="shared" si="108"/>
        <v>0.93670886075949367</v>
      </c>
      <c r="N3486" s="24">
        <f t="shared" si="109"/>
        <v>0.68918918918918914</v>
      </c>
      <c r="O3486" s="34">
        <v>35</v>
      </c>
    </row>
    <row r="3487" spans="1:15">
      <c r="A3487" s="23">
        <v>2021</v>
      </c>
      <c r="B3487" s="23" t="s">
        <v>2366</v>
      </c>
      <c r="C3487" s="13" t="s">
        <v>1886</v>
      </c>
      <c r="D3487" s="13" t="s">
        <v>70</v>
      </c>
      <c r="E3487" s="13" t="s">
        <v>204</v>
      </c>
      <c r="F3487" s="24" t="s">
        <v>1469</v>
      </c>
      <c r="G3487" s="13"/>
      <c r="H3487" s="13" t="s">
        <v>6</v>
      </c>
      <c r="I3487" s="34">
        <v>28</v>
      </c>
      <c r="J3487" s="34">
        <v>26</v>
      </c>
      <c r="K3487" s="34">
        <v>19</v>
      </c>
      <c r="L3487" s="34">
        <v>126</v>
      </c>
      <c r="M3487" s="24">
        <f t="shared" si="108"/>
        <v>0.9285714285714286</v>
      </c>
      <c r="N3487" s="24">
        <f t="shared" si="109"/>
        <v>0.73076923076923073</v>
      </c>
      <c r="O3487" s="34">
        <v>17</v>
      </c>
    </row>
    <row r="3488" spans="1:15">
      <c r="A3488" s="23">
        <v>2021</v>
      </c>
      <c r="B3488" s="23" t="s">
        <v>2366</v>
      </c>
      <c r="C3488" s="13" t="s">
        <v>1886</v>
      </c>
      <c r="D3488" s="13" t="s">
        <v>70</v>
      </c>
      <c r="E3488" s="13" t="s">
        <v>204</v>
      </c>
      <c r="F3488" s="24" t="s">
        <v>1478</v>
      </c>
      <c r="G3488" s="13"/>
      <c r="H3488" s="13" t="s">
        <v>6</v>
      </c>
      <c r="I3488" s="34">
        <v>21</v>
      </c>
      <c r="J3488" s="34">
        <v>21</v>
      </c>
      <c r="K3488" s="34">
        <v>11</v>
      </c>
      <c r="L3488" s="34">
        <v>101</v>
      </c>
      <c r="M3488" s="24">
        <f t="shared" si="108"/>
        <v>1</v>
      </c>
      <c r="N3488" s="24">
        <f t="shared" si="109"/>
        <v>0.52380952380952384</v>
      </c>
      <c r="O3488" s="34">
        <v>18</v>
      </c>
    </row>
    <row r="3489" spans="1:15">
      <c r="A3489" s="23">
        <v>2021</v>
      </c>
      <c r="B3489" s="23" t="s">
        <v>2366</v>
      </c>
      <c r="C3489" s="13" t="s">
        <v>1886</v>
      </c>
      <c r="D3489" s="13" t="s">
        <v>76</v>
      </c>
      <c r="E3489" s="13" t="s">
        <v>207</v>
      </c>
      <c r="F3489" s="24" t="s">
        <v>5697</v>
      </c>
      <c r="G3489" s="13"/>
      <c r="H3489" s="13" t="s">
        <v>6</v>
      </c>
      <c r="I3489" s="34">
        <v>0</v>
      </c>
      <c r="J3489" s="34">
        <v>0</v>
      </c>
      <c r="K3489" s="34">
        <v>0</v>
      </c>
      <c r="L3489" s="34">
        <v>10</v>
      </c>
      <c r="M3489" s="24">
        <f t="shared" si="108"/>
        <v>0</v>
      </c>
      <c r="N3489" s="24">
        <f t="shared" si="109"/>
        <v>0</v>
      </c>
      <c r="O3489" s="34">
        <v>0</v>
      </c>
    </row>
    <row r="3490" spans="1:15">
      <c r="A3490" s="23">
        <v>2021</v>
      </c>
      <c r="B3490" s="23" t="s">
        <v>2366</v>
      </c>
      <c r="C3490" s="13" t="s">
        <v>1886</v>
      </c>
      <c r="D3490" s="13" t="s">
        <v>76</v>
      </c>
      <c r="E3490" s="13" t="s">
        <v>205</v>
      </c>
      <c r="F3490" s="24" t="s">
        <v>78</v>
      </c>
      <c r="G3490" s="13"/>
      <c r="H3490" s="13" t="s">
        <v>6</v>
      </c>
      <c r="I3490" s="34">
        <v>18</v>
      </c>
      <c r="J3490" s="34">
        <v>16</v>
      </c>
      <c r="K3490" s="34">
        <v>15</v>
      </c>
      <c r="L3490" s="34">
        <v>15</v>
      </c>
      <c r="M3490" s="24">
        <f t="shared" si="108"/>
        <v>0.88888888888888884</v>
      </c>
      <c r="N3490" s="24">
        <f t="shared" si="109"/>
        <v>0.9375</v>
      </c>
      <c r="O3490" s="34">
        <v>16</v>
      </c>
    </row>
    <row r="3491" spans="1:15">
      <c r="A3491" s="23">
        <v>2021</v>
      </c>
      <c r="B3491" s="23" t="s">
        <v>2366</v>
      </c>
      <c r="C3491" s="13" t="s">
        <v>1886</v>
      </c>
      <c r="D3491" s="13" t="s">
        <v>76</v>
      </c>
      <c r="E3491" s="13" t="s">
        <v>206</v>
      </c>
      <c r="F3491" s="24" t="s">
        <v>80</v>
      </c>
      <c r="G3491" s="13"/>
      <c r="H3491" s="13" t="s">
        <v>6</v>
      </c>
      <c r="I3491" s="34">
        <v>12</v>
      </c>
      <c r="J3491" s="34">
        <v>12</v>
      </c>
      <c r="K3491" s="34">
        <v>8</v>
      </c>
      <c r="L3491" s="34">
        <v>24</v>
      </c>
      <c r="M3491" s="24">
        <f t="shared" si="108"/>
        <v>1</v>
      </c>
      <c r="N3491" s="24">
        <f t="shared" si="109"/>
        <v>0.66666666666666663</v>
      </c>
      <c r="O3491" s="34">
        <v>11</v>
      </c>
    </row>
    <row r="3492" spans="1:15">
      <c r="A3492" s="23">
        <v>2021</v>
      </c>
      <c r="B3492" s="23" t="s">
        <v>2366</v>
      </c>
      <c r="C3492" s="13" t="s">
        <v>1886</v>
      </c>
      <c r="D3492" s="13" t="s">
        <v>76</v>
      </c>
      <c r="E3492" s="13" t="s">
        <v>206</v>
      </c>
      <c r="F3492" s="24" t="s">
        <v>81</v>
      </c>
      <c r="G3492" s="13"/>
      <c r="H3492" s="13" t="s">
        <v>6</v>
      </c>
      <c r="I3492" s="34">
        <v>8</v>
      </c>
      <c r="J3492" s="34">
        <v>7</v>
      </c>
      <c r="K3492" s="34">
        <v>1</v>
      </c>
      <c r="L3492" s="34">
        <v>3</v>
      </c>
      <c r="M3492" s="24">
        <f t="shared" si="108"/>
        <v>0.875</v>
      </c>
      <c r="N3492" s="24">
        <f t="shared" si="109"/>
        <v>0.14285714285714285</v>
      </c>
      <c r="O3492" s="34">
        <v>0</v>
      </c>
    </row>
    <row r="3493" spans="1:15">
      <c r="A3493" s="23">
        <v>2021</v>
      </c>
      <c r="B3493" s="23" t="s">
        <v>2366</v>
      </c>
      <c r="C3493" s="13" t="s">
        <v>1886</v>
      </c>
      <c r="D3493" s="13" t="s">
        <v>76</v>
      </c>
      <c r="E3493" s="13" t="s">
        <v>206</v>
      </c>
      <c r="F3493" s="24" t="s">
        <v>6697</v>
      </c>
      <c r="G3493" s="13"/>
      <c r="H3493" s="13" t="s">
        <v>6</v>
      </c>
      <c r="I3493" s="34">
        <v>0</v>
      </c>
      <c r="J3493" s="34">
        <v>0</v>
      </c>
      <c r="K3493" s="34">
        <v>0</v>
      </c>
      <c r="L3493" s="34">
        <v>0</v>
      </c>
      <c r="M3493" s="24">
        <f t="shared" si="108"/>
        <v>0</v>
      </c>
      <c r="N3493" s="24">
        <f t="shared" si="109"/>
        <v>0</v>
      </c>
      <c r="O3493" s="34">
        <v>1</v>
      </c>
    </row>
    <row r="3494" spans="1:15">
      <c r="A3494" s="23">
        <v>2021</v>
      </c>
      <c r="B3494" s="23" t="s">
        <v>2366</v>
      </c>
      <c r="C3494" s="13" t="s">
        <v>1886</v>
      </c>
      <c r="D3494" s="13" t="s">
        <v>76</v>
      </c>
      <c r="E3494" s="13" t="s">
        <v>206</v>
      </c>
      <c r="F3494" s="24" t="s">
        <v>2633</v>
      </c>
      <c r="G3494" s="13"/>
      <c r="H3494" s="13" t="s">
        <v>6</v>
      </c>
      <c r="I3494" s="34">
        <v>15</v>
      </c>
      <c r="J3494" s="34">
        <v>14</v>
      </c>
      <c r="K3494" s="34">
        <v>13</v>
      </c>
      <c r="L3494" s="34">
        <v>30</v>
      </c>
      <c r="M3494" s="24">
        <f t="shared" si="108"/>
        <v>0.93333333333333335</v>
      </c>
      <c r="N3494" s="24">
        <f t="shared" si="109"/>
        <v>0.9285714285714286</v>
      </c>
      <c r="O3494" s="34">
        <v>9</v>
      </c>
    </row>
    <row r="3495" spans="1:15">
      <c r="A3495" s="23">
        <v>2021</v>
      </c>
      <c r="B3495" s="23" t="s">
        <v>2366</v>
      </c>
      <c r="C3495" s="13" t="s">
        <v>1886</v>
      </c>
      <c r="D3495" s="13" t="s">
        <v>76</v>
      </c>
      <c r="E3495" s="13" t="s">
        <v>206</v>
      </c>
      <c r="F3495" s="24" t="s">
        <v>3877</v>
      </c>
      <c r="G3495" s="13"/>
      <c r="H3495" s="13" t="s">
        <v>6</v>
      </c>
      <c r="I3495" s="34">
        <v>11</v>
      </c>
      <c r="J3495" s="34">
        <v>10</v>
      </c>
      <c r="K3495" s="34">
        <v>10</v>
      </c>
      <c r="L3495" s="34">
        <v>17</v>
      </c>
      <c r="M3495" s="24">
        <f t="shared" si="108"/>
        <v>0.90909090909090906</v>
      </c>
      <c r="N3495" s="24">
        <f t="shared" si="109"/>
        <v>1</v>
      </c>
      <c r="O3495" s="34">
        <v>0</v>
      </c>
    </row>
    <row r="3496" spans="1:15">
      <c r="A3496" s="23">
        <v>2021</v>
      </c>
      <c r="B3496" s="23" t="s">
        <v>2366</v>
      </c>
      <c r="C3496" s="13" t="s">
        <v>1886</v>
      </c>
      <c r="D3496" s="13" t="s">
        <v>76</v>
      </c>
      <c r="E3496" s="13" t="s">
        <v>204</v>
      </c>
      <c r="F3496" s="24" t="s">
        <v>5455</v>
      </c>
      <c r="G3496" s="13"/>
      <c r="H3496" s="13" t="s">
        <v>6</v>
      </c>
      <c r="I3496" s="34">
        <v>26</v>
      </c>
      <c r="J3496" s="34">
        <v>25</v>
      </c>
      <c r="K3496" s="34">
        <v>25</v>
      </c>
      <c r="L3496" s="34">
        <v>132</v>
      </c>
      <c r="M3496" s="24">
        <f t="shared" si="108"/>
        <v>0.96153846153846156</v>
      </c>
      <c r="N3496" s="24">
        <f t="shared" si="109"/>
        <v>1</v>
      </c>
      <c r="O3496" s="34">
        <v>48</v>
      </c>
    </row>
    <row r="3497" spans="1:15">
      <c r="A3497" s="23">
        <v>2021</v>
      </c>
      <c r="B3497" s="23" t="s">
        <v>2366</v>
      </c>
      <c r="C3497" s="13" t="s">
        <v>1886</v>
      </c>
      <c r="D3497" s="13" t="s">
        <v>76</v>
      </c>
      <c r="E3497" s="13" t="s">
        <v>204</v>
      </c>
      <c r="F3497" s="24" t="s">
        <v>1459</v>
      </c>
      <c r="G3497" s="13"/>
      <c r="H3497" s="13" t="s">
        <v>6</v>
      </c>
      <c r="I3497" s="34">
        <v>280</v>
      </c>
      <c r="J3497" s="34">
        <v>230</v>
      </c>
      <c r="K3497" s="34">
        <v>150</v>
      </c>
      <c r="L3497" s="34">
        <v>1606</v>
      </c>
      <c r="M3497" s="24">
        <f t="shared" si="108"/>
        <v>0.8214285714285714</v>
      </c>
      <c r="N3497" s="24">
        <f t="shared" si="109"/>
        <v>0.65217391304347827</v>
      </c>
      <c r="O3497" s="34">
        <v>186</v>
      </c>
    </row>
    <row r="3498" spans="1:15">
      <c r="A3498" s="23">
        <v>2021</v>
      </c>
      <c r="B3498" s="23" t="s">
        <v>2366</v>
      </c>
      <c r="C3498" s="13" t="s">
        <v>1886</v>
      </c>
      <c r="D3498" s="13" t="s">
        <v>76</v>
      </c>
      <c r="E3498" s="13" t="s">
        <v>204</v>
      </c>
      <c r="F3498" s="24" t="s">
        <v>2079</v>
      </c>
      <c r="G3498" s="13"/>
      <c r="H3498" s="13" t="s">
        <v>6</v>
      </c>
      <c r="I3498" s="34">
        <v>120</v>
      </c>
      <c r="J3498" s="34">
        <v>92</v>
      </c>
      <c r="K3498" s="34">
        <v>53</v>
      </c>
      <c r="L3498" s="34">
        <v>488</v>
      </c>
      <c r="M3498" s="24">
        <f t="shared" si="108"/>
        <v>0.76666666666666672</v>
      </c>
      <c r="N3498" s="24">
        <f t="shared" si="109"/>
        <v>0.57608695652173914</v>
      </c>
      <c r="O3498" s="34">
        <v>67</v>
      </c>
    </row>
    <row r="3499" spans="1:15">
      <c r="A3499" s="23">
        <v>2021</v>
      </c>
      <c r="B3499" s="23" t="s">
        <v>2366</v>
      </c>
      <c r="C3499" s="13" t="s">
        <v>1886</v>
      </c>
      <c r="D3499" s="13" t="s">
        <v>83</v>
      </c>
      <c r="E3499" s="13" t="s">
        <v>205</v>
      </c>
      <c r="F3499" s="24" t="s">
        <v>3884</v>
      </c>
      <c r="G3499" s="13"/>
      <c r="H3499" s="13" t="s">
        <v>6</v>
      </c>
      <c r="I3499" s="34">
        <v>22</v>
      </c>
      <c r="J3499" s="34">
        <v>22</v>
      </c>
      <c r="K3499" s="34">
        <v>20</v>
      </c>
      <c r="L3499" s="34">
        <v>41</v>
      </c>
      <c r="M3499" s="24">
        <f t="shared" si="108"/>
        <v>1</v>
      </c>
      <c r="N3499" s="24">
        <f t="shared" si="109"/>
        <v>0.90909090909090906</v>
      </c>
      <c r="O3499" s="34">
        <v>0</v>
      </c>
    </row>
    <row r="3500" spans="1:15">
      <c r="A3500" s="23">
        <v>2021</v>
      </c>
      <c r="B3500" s="23" t="s">
        <v>2366</v>
      </c>
      <c r="C3500" s="13" t="s">
        <v>1886</v>
      </c>
      <c r="D3500" s="13" t="s">
        <v>83</v>
      </c>
      <c r="E3500" s="13" t="s">
        <v>206</v>
      </c>
      <c r="F3500" s="24" t="s">
        <v>84</v>
      </c>
      <c r="G3500" s="13"/>
      <c r="H3500" s="13" t="s">
        <v>6</v>
      </c>
      <c r="I3500" s="34">
        <v>5</v>
      </c>
      <c r="J3500" s="34">
        <v>4</v>
      </c>
      <c r="K3500" s="34">
        <v>3</v>
      </c>
      <c r="L3500" s="34">
        <v>14</v>
      </c>
      <c r="M3500" s="24">
        <f t="shared" si="108"/>
        <v>0.8</v>
      </c>
      <c r="N3500" s="24">
        <f t="shared" si="109"/>
        <v>0.75</v>
      </c>
      <c r="O3500" s="34">
        <v>1</v>
      </c>
    </row>
    <row r="3501" spans="1:15">
      <c r="A3501" s="23">
        <v>2021</v>
      </c>
      <c r="B3501" s="23" t="s">
        <v>2366</v>
      </c>
      <c r="C3501" s="13" t="s">
        <v>1886</v>
      </c>
      <c r="D3501" s="13" t="s">
        <v>86</v>
      </c>
      <c r="E3501" s="13" t="s">
        <v>205</v>
      </c>
      <c r="F3501" s="24" t="s">
        <v>5249</v>
      </c>
      <c r="G3501" s="13"/>
      <c r="H3501" s="13" t="s">
        <v>195</v>
      </c>
      <c r="I3501" s="34">
        <v>53</v>
      </c>
      <c r="J3501" s="34">
        <v>52</v>
      </c>
      <c r="K3501" s="34">
        <v>40</v>
      </c>
      <c r="L3501" s="34">
        <v>40</v>
      </c>
      <c r="M3501" s="24">
        <f t="shared" si="108"/>
        <v>0.98113207547169812</v>
      </c>
      <c r="N3501" s="24">
        <f t="shared" si="109"/>
        <v>0.76923076923076927</v>
      </c>
      <c r="O3501" s="34">
        <v>0</v>
      </c>
    </row>
    <row r="3502" spans="1:15">
      <c r="A3502" s="23">
        <v>2021</v>
      </c>
      <c r="B3502" s="23" t="s">
        <v>2366</v>
      </c>
      <c r="C3502" s="13" t="s">
        <v>1886</v>
      </c>
      <c r="D3502" s="13" t="s">
        <v>86</v>
      </c>
      <c r="E3502" s="13" t="s">
        <v>206</v>
      </c>
      <c r="F3502" s="24" t="s">
        <v>88</v>
      </c>
      <c r="G3502" s="13"/>
      <c r="H3502" s="13" t="s">
        <v>6</v>
      </c>
      <c r="I3502" s="34">
        <v>19</v>
      </c>
      <c r="J3502" s="34">
        <v>19</v>
      </c>
      <c r="K3502" s="34">
        <v>15</v>
      </c>
      <c r="L3502" s="34">
        <v>76</v>
      </c>
      <c r="M3502" s="24">
        <f t="shared" si="108"/>
        <v>1</v>
      </c>
      <c r="N3502" s="24">
        <f t="shared" si="109"/>
        <v>0.78947368421052633</v>
      </c>
      <c r="O3502" s="34">
        <v>20</v>
      </c>
    </row>
    <row r="3503" spans="1:15">
      <c r="A3503" s="23">
        <v>2021</v>
      </c>
      <c r="B3503" s="23" t="s">
        <v>2366</v>
      </c>
      <c r="C3503" s="13" t="s">
        <v>1886</v>
      </c>
      <c r="D3503" s="13" t="s">
        <v>86</v>
      </c>
      <c r="E3503" s="13" t="s">
        <v>206</v>
      </c>
      <c r="F3503" s="24" t="s">
        <v>3894</v>
      </c>
      <c r="G3503" s="13"/>
      <c r="H3503" s="13" t="s">
        <v>195</v>
      </c>
      <c r="I3503" s="34">
        <v>96</v>
      </c>
      <c r="J3503" s="34">
        <v>88</v>
      </c>
      <c r="K3503" s="34">
        <v>61</v>
      </c>
      <c r="L3503" s="34">
        <v>107</v>
      </c>
      <c r="M3503" s="24">
        <f t="shared" si="108"/>
        <v>0.91666666666666663</v>
      </c>
      <c r="N3503" s="24">
        <f t="shared" si="109"/>
        <v>0.69318181818181823</v>
      </c>
      <c r="O3503" s="34">
        <v>0</v>
      </c>
    </row>
    <row r="3504" spans="1:15">
      <c r="A3504" s="23">
        <v>2021</v>
      </c>
      <c r="B3504" s="23" t="s">
        <v>2366</v>
      </c>
      <c r="C3504" s="13" t="s">
        <v>1886</v>
      </c>
      <c r="D3504" s="13" t="s">
        <v>86</v>
      </c>
      <c r="E3504" s="13" t="s">
        <v>204</v>
      </c>
      <c r="F3504" s="24" t="s">
        <v>3887</v>
      </c>
      <c r="G3504" s="13"/>
      <c r="H3504" s="13" t="s">
        <v>6</v>
      </c>
      <c r="I3504" s="34">
        <v>28</v>
      </c>
      <c r="J3504" s="34">
        <v>18</v>
      </c>
      <c r="K3504" s="34">
        <v>8</v>
      </c>
      <c r="L3504" s="34">
        <v>9</v>
      </c>
      <c r="M3504" s="24">
        <f t="shared" si="108"/>
        <v>0.6428571428571429</v>
      </c>
      <c r="N3504" s="24">
        <f t="shared" si="109"/>
        <v>0.44444444444444442</v>
      </c>
      <c r="O3504" s="34">
        <v>0</v>
      </c>
    </row>
    <row r="3505" spans="1:15">
      <c r="A3505" s="23">
        <v>2021</v>
      </c>
      <c r="B3505" s="23" t="s">
        <v>2366</v>
      </c>
      <c r="C3505" s="13" t="s">
        <v>1886</v>
      </c>
      <c r="D3505" s="13" t="s">
        <v>86</v>
      </c>
      <c r="E3505" s="13" t="s">
        <v>204</v>
      </c>
      <c r="F3505" s="24" t="s">
        <v>984</v>
      </c>
      <c r="G3505" s="13"/>
      <c r="H3505" s="13" t="s">
        <v>203</v>
      </c>
      <c r="I3505" s="34">
        <v>0</v>
      </c>
      <c r="J3505" s="34">
        <v>0</v>
      </c>
      <c r="K3505" s="34">
        <v>0</v>
      </c>
      <c r="L3505" s="34">
        <v>19</v>
      </c>
      <c r="M3505" s="24">
        <f t="shared" si="108"/>
        <v>0</v>
      </c>
      <c r="N3505" s="24">
        <f t="shared" si="109"/>
        <v>0</v>
      </c>
      <c r="O3505" s="34">
        <v>2</v>
      </c>
    </row>
    <row r="3506" spans="1:15">
      <c r="A3506" s="23">
        <v>2021</v>
      </c>
      <c r="B3506" s="23" t="s">
        <v>2366</v>
      </c>
      <c r="C3506" s="13" t="s">
        <v>1886</v>
      </c>
      <c r="D3506" s="13" t="s">
        <v>86</v>
      </c>
      <c r="E3506" s="13" t="s">
        <v>204</v>
      </c>
      <c r="F3506" s="24" t="s">
        <v>3881</v>
      </c>
      <c r="G3506" s="13"/>
      <c r="H3506" s="13" t="s">
        <v>6</v>
      </c>
      <c r="I3506" s="34">
        <v>40</v>
      </c>
      <c r="J3506" s="34">
        <v>30</v>
      </c>
      <c r="K3506" s="34">
        <v>20</v>
      </c>
      <c r="L3506" s="34">
        <v>45</v>
      </c>
      <c r="M3506" s="24">
        <f t="shared" si="108"/>
        <v>0.75</v>
      </c>
      <c r="N3506" s="24">
        <f t="shared" si="109"/>
        <v>0.66666666666666663</v>
      </c>
      <c r="O3506" s="34">
        <v>0</v>
      </c>
    </row>
    <row r="3507" spans="1:15">
      <c r="A3507" s="23">
        <v>2021</v>
      </c>
      <c r="B3507" s="23" t="s">
        <v>2366</v>
      </c>
      <c r="C3507" s="13" t="s">
        <v>1886</v>
      </c>
      <c r="D3507" s="13" t="s">
        <v>86</v>
      </c>
      <c r="E3507" s="13" t="s">
        <v>204</v>
      </c>
      <c r="F3507" s="24" t="s">
        <v>2635</v>
      </c>
      <c r="G3507" s="13"/>
      <c r="H3507" s="13" t="s">
        <v>6</v>
      </c>
      <c r="I3507" s="34">
        <v>24</v>
      </c>
      <c r="J3507" s="34">
        <v>20</v>
      </c>
      <c r="K3507" s="34">
        <v>13</v>
      </c>
      <c r="L3507" s="34">
        <v>140</v>
      </c>
      <c r="M3507" s="24">
        <f t="shared" si="108"/>
        <v>0.83333333333333337</v>
      </c>
      <c r="N3507" s="24">
        <f t="shared" si="109"/>
        <v>0.65</v>
      </c>
      <c r="O3507" s="34">
        <v>19</v>
      </c>
    </row>
    <row r="3508" spans="1:15">
      <c r="A3508" s="23">
        <v>2021</v>
      </c>
      <c r="B3508" s="23" t="s">
        <v>2366</v>
      </c>
      <c r="C3508" s="13" t="s">
        <v>1886</v>
      </c>
      <c r="D3508" s="13" t="s">
        <v>86</v>
      </c>
      <c r="E3508" s="13" t="s">
        <v>204</v>
      </c>
      <c r="F3508" s="24" t="s">
        <v>3886</v>
      </c>
      <c r="G3508" s="13"/>
      <c r="H3508" s="13" t="s">
        <v>6</v>
      </c>
      <c r="I3508" s="34">
        <v>14</v>
      </c>
      <c r="J3508" s="34">
        <v>13</v>
      </c>
      <c r="K3508" s="34">
        <v>8</v>
      </c>
      <c r="L3508" s="34">
        <v>11</v>
      </c>
      <c r="M3508" s="24">
        <f t="shared" si="108"/>
        <v>0.9285714285714286</v>
      </c>
      <c r="N3508" s="24">
        <f t="shared" si="109"/>
        <v>0.61538461538461542</v>
      </c>
      <c r="O3508" s="34">
        <v>0</v>
      </c>
    </row>
    <row r="3509" spans="1:15">
      <c r="A3509" s="23">
        <v>2021</v>
      </c>
      <c r="B3509" s="23" t="s">
        <v>2366</v>
      </c>
      <c r="C3509" s="13" t="s">
        <v>1886</v>
      </c>
      <c r="D3509" s="13" t="s">
        <v>89</v>
      </c>
      <c r="E3509" s="13" t="s">
        <v>205</v>
      </c>
      <c r="F3509" s="24" t="s">
        <v>90</v>
      </c>
      <c r="G3509" s="13"/>
      <c r="H3509" s="13" t="s">
        <v>6</v>
      </c>
      <c r="I3509" s="34">
        <v>45</v>
      </c>
      <c r="J3509" s="34">
        <v>31</v>
      </c>
      <c r="K3509" s="34">
        <v>13</v>
      </c>
      <c r="L3509" s="34">
        <v>34</v>
      </c>
      <c r="M3509" s="24">
        <f t="shared" si="108"/>
        <v>0.68888888888888888</v>
      </c>
      <c r="N3509" s="24">
        <f t="shared" si="109"/>
        <v>0.41935483870967744</v>
      </c>
      <c r="O3509" s="34">
        <v>2</v>
      </c>
    </row>
    <row r="3510" spans="1:15">
      <c r="A3510" s="23">
        <v>2021</v>
      </c>
      <c r="B3510" s="23" t="s">
        <v>2366</v>
      </c>
      <c r="C3510" s="13" t="s">
        <v>1886</v>
      </c>
      <c r="D3510" s="13" t="s">
        <v>89</v>
      </c>
      <c r="E3510" s="13" t="s">
        <v>205</v>
      </c>
      <c r="F3510" s="24" t="s">
        <v>91</v>
      </c>
      <c r="G3510" s="13"/>
      <c r="H3510" s="13" t="s">
        <v>6</v>
      </c>
      <c r="I3510" s="34">
        <v>16</v>
      </c>
      <c r="J3510" s="34">
        <v>16</v>
      </c>
      <c r="K3510" s="34">
        <v>11</v>
      </c>
      <c r="L3510" s="34">
        <v>11</v>
      </c>
      <c r="M3510" s="24">
        <f t="shared" si="108"/>
        <v>1</v>
      </c>
      <c r="N3510" s="24">
        <f t="shared" si="109"/>
        <v>0.6875</v>
      </c>
      <c r="O3510" s="34">
        <v>11</v>
      </c>
    </row>
    <row r="3511" spans="1:15">
      <c r="A3511" s="23">
        <v>2021</v>
      </c>
      <c r="B3511" s="23" t="s">
        <v>2366</v>
      </c>
      <c r="C3511" s="13" t="s">
        <v>1886</v>
      </c>
      <c r="D3511" s="13" t="s">
        <v>89</v>
      </c>
      <c r="E3511" s="13" t="s">
        <v>205</v>
      </c>
      <c r="F3511" s="24" t="s">
        <v>6692</v>
      </c>
      <c r="G3511" s="13"/>
      <c r="H3511" s="13" t="s">
        <v>6</v>
      </c>
      <c r="I3511" s="34">
        <v>0</v>
      </c>
      <c r="J3511" s="34">
        <v>0</v>
      </c>
      <c r="K3511" s="34">
        <v>0</v>
      </c>
      <c r="L3511" s="34">
        <v>22</v>
      </c>
      <c r="M3511" s="24">
        <f t="shared" si="108"/>
        <v>0</v>
      </c>
      <c r="N3511" s="24">
        <f t="shared" si="109"/>
        <v>0</v>
      </c>
      <c r="O3511" s="34">
        <v>1</v>
      </c>
    </row>
    <row r="3512" spans="1:15">
      <c r="A3512" s="23">
        <v>2021</v>
      </c>
      <c r="B3512" s="23" t="s">
        <v>2366</v>
      </c>
      <c r="C3512" s="13" t="s">
        <v>1886</v>
      </c>
      <c r="D3512" s="13" t="s">
        <v>89</v>
      </c>
      <c r="E3512" s="13" t="s">
        <v>206</v>
      </c>
      <c r="F3512" s="24" t="s">
        <v>1920</v>
      </c>
      <c r="G3512" s="13"/>
      <c r="H3512" s="13" t="s">
        <v>6</v>
      </c>
      <c r="I3512" s="34">
        <v>29</v>
      </c>
      <c r="J3512" s="34">
        <v>15</v>
      </c>
      <c r="K3512" s="34">
        <v>7</v>
      </c>
      <c r="L3512" s="34">
        <v>20</v>
      </c>
      <c r="M3512" s="24">
        <f t="shared" si="108"/>
        <v>0.51724137931034486</v>
      </c>
      <c r="N3512" s="24">
        <f t="shared" si="109"/>
        <v>0.46666666666666667</v>
      </c>
      <c r="O3512" s="34">
        <v>12</v>
      </c>
    </row>
    <row r="3513" spans="1:15">
      <c r="A3513" s="23">
        <v>2021</v>
      </c>
      <c r="B3513" s="23" t="s">
        <v>2366</v>
      </c>
      <c r="C3513" s="13" t="s">
        <v>1886</v>
      </c>
      <c r="D3513" s="13" t="s">
        <v>89</v>
      </c>
      <c r="E3513" s="13" t="s">
        <v>206</v>
      </c>
      <c r="F3513" s="24" t="s">
        <v>1919</v>
      </c>
      <c r="G3513" s="13"/>
      <c r="H3513" s="13" t="s">
        <v>6</v>
      </c>
      <c r="I3513" s="34">
        <v>19</v>
      </c>
      <c r="J3513" s="34">
        <v>17</v>
      </c>
      <c r="K3513" s="34">
        <v>16</v>
      </c>
      <c r="L3513" s="34">
        <v>28</v>
      </c>
      <c r="M3513" s="24">
        <f t="shared" si="108"/>
        <v>0.89473684210526316</v>
      </c>
      <c r="N3513" s="24">
        <f t="shared" si="109"/>
        <v>0.94117647058823528</v>
      </c>
      <c r="O3513" s="34">
        <v>6</v>
      </c>
    </row>
    <row r="3514" spans="1:15">
      <c r="A3514" s="23">
        <v>2021</v>
      </c>
      <c r="B3514" s="23" t="s">
        <v>2366</v>
      </c>
      <c r="C3514" s="13" t="s">
        <v>1886</v>
      </c>
      <c r="D3514" s="13" t="s">
        <v>89</v>
      </c>
      <c r="E3514" s="13" t="s">
        <v>206</v>
      </c>
      <c r="F3514" s="24" t="s">
        <v>1921</v>
      </c>
      <c r="G3514" s="13"/>
      <c r="H3514" s="13" t="s">
        <v>6</v>
      </c>
      <c r="I3514" s="34">
        <v>36</v>
      </c>
      <c r="J3514" s="34">
        <v>23</v>
      </c>
      <c r="K3514" s="34">
        <v>14</v>
      </c>
      <c r="L3514" s="34">
        <v>42</v>
      </c>
      <c r="M3514" s="24">
        <f t="shared" si="108"/>
        <v>0.63888888888888884</v>
      </c>
      <c r="N3514" s="24">
        <f t="shared" si="109"/>
        <v>0.60869565217391308</v>
      </c>
      <c r="O3514" s="34">
        <v>11</v>
      </c>
    </row>
    <row r="3515" spans="1:15">
      <c r="A3515" s="23">
        <v>2021</v>
      </c>
      <c r="B3515" s="23" t="s">
        <v>2366</v>
      </c>
      <c r="C3515" s="13" t="s">
        <v>1886</v>
      </c>
      <c r="D3515" s="13" t="s">
        <v>89</v>
      </c>
      <c r="E3515" s="13" t="s">
        <v>206</v>
      </c>
      <c r="F3515" s="24" t="s">
        <v>2636</v>
      </c>
      <c r="G3515" s="13"/>
      <c r="H3515" s="13" t="s">
        <v>6</v>
      </c>
      <c r="I3515" s="34">
        <v>0</v>
      </c>
      <c r="J3515" s="34">
        <v>0</v>
      </c>
      <c r="K3515" s="34">
        <v>0</v>
      </c>
      <c r="L3515" s="34">
        <v>17</v>
      </c>
      <c r="M3515" s="24">
        <f t="shared" si="108"/>
        <v>0</v>
      </c>
      <c r="N3515" s="24">
        <f t="shared" si="109"/>
        <v>0</v>
      </c>
      <c r="O3515" s="34">
        <v>0</v>
      </c>
    </row>
    <row r="3516" spans="1:15">
      <c r="A3516" s="23">
        <v>2021</v>
      </c>
      <c r="B3516" s="23" t="s">
        <v>2366</v>
      </c>
      <c r="C3516" s="13" t="s">
        <v>1886</v>
      </c>
      <c r="D3516" s="13" t="s">
        <v>89</v>
      </c>
      <c r="E3516" s="13" t="s">
        <v>204</v>
      </c>
      <c r="F3516" s="24" t="s">
        <v>1465</v>
      </c>
      <c r="G3516" s="13"/>
      <c r="H3516" s="13" t="s">
        <v>6</v>
      </c>
      <c r="I3516" s="34">
        <v>127</v>
      </c>
      <c r="J3516" s="34">
        <v>106</v>
      </c>
      <c r="K3516" s="34">
        <v>72</v>
      </c>
      <c r="L3516" s="34">
        <v>414</v>
      </c>
      <c r="M3516" s="24">
        <f t="shared" si="108"/>
        <v>0.83464566929133854</v>
      </c>
      <c r="N3516" s="24">
        <f t="shared" si="109"/>
        <v>0.67924528301886788</v>
      </c>
      <c r="O3516" s="34">
        <v>52</v>
      </c>
    </row>
    <row r="3517" spans="1:15">
      <c r="A3517" s="23">
        <v>2021</v>
      </c>
      <c r="B3517" s="23" t="s">
        <v>2366</v>
      </c>
      <c r="C3517" s="13" t="s">
        <v>1886</v>
      </c>
      <c r="D3517" s="13" t="s">
        <v>94</v>
      </c>
      <c r="E3517" s="13" t="s">
        <v>207</v>
      </c>
      <c r="F3517" s="24" t="s">
        <v>99</v>
      </c>
      <c r="G3517" s="13"/>
      <c r="H3517" s="13" t="s">
        <v>6</v>
      </c>
      <c r="I3517" s="34">
        <v>11</v>
      </c>
      <c r="J3517" s="34">
        <v>8</v>
      </c>
      <c r="K3517" s="34">
        <v>5</v>
      </c>
      <c r="L3517" s="34">
        <v>23</v>
      </c>
      <c r="M3517" s="24">
        <f t="shared" si="108"/>
        <v>0.72727272727272729</v>
      </c>
      <c r="N3517" s="24">
        <f t="shared" si="109"/>
        <v>0.625</v>
      </c>
      <c r="O3517" s="34">
        <v>0</v>
      </c>
    </row>
    <row r="3518" spans="1:15">
      <c r="A3518" s="23">
        <v>2021</v>
      </c>
      <c r="B3518" s="23" t="s">
        <v>2366</v>
      </c>
      <c r="C3518" s="13" t="s">
        <v>1886</v>
      </c>
      <c r="D3518" s="13" t="s">
        <v>94</v>
      </c>
      <c r="E3518" s="13" t="s">
        <v>205</v>
      </c>
      <c r="F3518" s="24" t="s">
        <v>3890</v>
      </c>
      <c r="G3518" s="13"/>
      <c r="H3518" s="13" t="s">
        <v>195</v>
      </c>
      <c r="I3518" s="34">
        <v>23</v>
      </c>
      <c r="J3518" s="34">
        <v>20</v>
      </c>
      <c r="K3518" s="34">
        <v>16</v>
      </c>
      <c r="L3518" s="34">
        <v>40</v>
      </c>
      <c r="M3518" s="24">
        <f t="shared" si="108"/>
        <v>0.86956521739130432</v>
      </c>
      <c r="N3518" s="24">
        <f t="shared" si="109"/>
        <v>0.8</v>
      </c>
      <c r="O3518" s="34">
        <v>0</v>
      </c>
    </row>
    <row r="3519" spans="1:15">
      <c r="A3519" s="23">
        <v>2021</v>
      </c>
      <c r="B3519" s="23" t="s">
        <v>2366</v>
      </c>
      <c r="C3519" s="13" t="s">
        <v>1886</v>
      </c>
      <c r="D3519" s="13" t="s">
        <v>94</v>
      </c>
      <c r="E3519" s="13" t="s">
        <v>206</v>
      </c>
      <c r="F3519" s="24" t="s">
        <v>96</v>
      </c>
      <c r="G3519" s="13"/>
      <c r="H3519" s="13" t="s">
        <v>6</v>
      </c>
      <c r="I3519" s="34">
        <v>12</v>
      </c>
      <c r="J3519" s="34">
        <v>11</v>
      </c>
      <c r="K3519" s="34">
        <v>8</v>
      </c>
      <c r="L3519" s="34">
        <v>51</v>
      </c>
      <c r="M3519" s="24">
        <f t="shared" si="108"/>
        <v>0.91666666666666663</v>
      </c>
      <c r="N3519" s="24">
        <f t="shared" si="109"/>
        <v>0.72727272727272729</v>
      </c>
      <c r="O3519" s="34">
        <v>9</v>
      </c>
    </row>
    <row r="3520" spans="1:15">
      <c r="A3520" s="23">
        <v>2021</v>
      </c>
      <c r="B3520" s="23" t="s">
        <v>2366</v>
      </c>
      <c r="C3520" s="13" t="s">
        <v>1886</v>
      </c>
      <c r="D3520" s="13" t="s">
        <v>94</v>
      </c>
      <c r="E3520" s="13" t="s">
        <v>206</v>
      </c>
      <c r="F3520" s="24" t="s">
        <v>97</v>
      </c>
      <c r="G3520" s="13"/>
      <c r="H3520" s="13" t="s">
        <v>6</v>
      </c>
      <c r="I3520" s="34">
        <v>34</v>
      </c>
      <c r="J3520" s="34">
        <v>29</v>
      </c>
      <c r="K3520" s="34">
        <v>23</v>
      </c>
      <c r="L3520" s="34">
        <v>70</v>
      </c>
      <c r="M3520" s="24">
        <f t="shared" si="108"/>
        <v>0.8529411764705882</v>
      </c>
      <c r="N3520" s="24">
        <f t="shared" si="109"/>
        <v>0.7931034482758621</v>
      </c>
      <c r="O3520" s="34">
        <v>11</v>
      </c>
    </row>
    <row r="3521" spans="1:15">
      <c r="A3521" s="23">
        <v>2021</v>
      </c>
      <c r="B3521" s="23" t="s">
        <v>2366</v>
      </c>
      <c r="C3521" s="13" t="s">
        <v>1886</v>
      </c>
      <c r="D3521" s="13" t="s">
        <v>94</v>
      </c>
      <c r="E3521" s="13" t="s">
        <v>206</v>
      </c>
      <c r="F3521" s="24" t="s">
        <v>98</v>
      </c>
      <c r="G3521" s="13"/>
      <c r="H3521" s="13" t="s">
        <v>6</v>
      </c>
      <c r="I3521" s="34">
        <v>24</v>
      </c>
      <c r="J3521" s="34">
        <v>21</v>
      </c>
      <c r="K3521" s="34">
        <v>15</v>
      </c>
      <c r="L3521" s="34">
        <v>59</v>
      </c>
      <c r="M3521" s="24">
        <f t="shared" si="108"/>
        <v>0.875</v>
      </c>
      <c r="N3521" s="24">
        <f t="shared" si="109"/>
        <v>0.7142857142857143</v>
      </c>
      <c r="O3521" s="34">
        <v>15</v>
      </c>
    </row>
    <row r="3522" spans="1:15">
      <c r="A3522" s="23">
        <v>2021</v>
      </c>
      <c r="B3522" s="23" t="s">
        <v>2366</v>
      </c>
      <c r="C3522" s="13" t="s">
        <v>1886</v>
      </c>
      <c r="D3522" s="13" t="s">
        <v>94</v>
      </c>
      <c r="E3522" s="13" t="s">
        <v>204</v>
      </c>
      <c r="F3522" s="24" t="s">
        <v>1463</v>
      </c>
      <c r="G3522" s="13"/>
      <c r="H3522" s="13" t="s">
        <v>6</v>
      </c>
      <c r="I3522" s="34">
        <v>29</v>
      </c>
      <c r="J3522" s="34">
        <v>26</v>
      </c>
      <c r="K3522" s="34">
        <v>22</v>
      </c>
      <c r="L3522" s="34">
        <v>195</v>
      </c>
      <c r="M3522" s="24">
        <f t="shared" ref="M3522:M3585" si="110">+IFERROR(J3522/I3522,0)</f>
        <v>0.89655172413793105</v>
      </c>
      <c r="N3522" s="24">
        <f t="shared" ref="N3522:N3585" si="111">+IFERROR(K3522/J3522,0)</f>
        <v>0.84615384615384615</v>
      </c>
      <c r="O3522" s="34">
        <v>26</v>
      </c>
    </row>
    <row r="3523" spans="1:15">
      <c r="A3523" s="23">
        <v>2021</v>
      </c>
      <c r="B3523" s="23" t="s">
        <v>2366</v>
      </c>
      <c r="C3523" s="13" t="s">
        <v>1886</v>
      </c>
      <c r="D3523" s="13" t="s">
        <v>100</v>
      </c>
      <c r="E3523" s="13" t="s">
        <v>207</v>
      </c>
      <c r="F3523" s="24" t="s">
        <v>103</v>
      </c>
      <c r="G3523" s="13"/>
      <c r="H3523" s="13" t="s">
        <v>6</v>
      </c>
      <c r="I3523" s="34">
        <v>7</v>
      </c>
      <c r="J3523" s="34">
        <v>7</v>
      </c>
      <c r="K3523" s="34">
        <v>4</v>
      </c>
      <c r="L3523" s="34">
        <v>20</v>
      </c>
      <c r="M3523" s="24">
        <f t="shared" si="110"/>
        <v>1</v>
      </c>
      <c r="N3523" s="24">
        <f t="shared" si="111"/>
        <v>0.5714285714285714</v>
      </c>
      <c r="O3523" s="34">
        <v>3</v>
      </c>
    </row>
    <row r="3524" spans="1:15">
      <c r="A3524" s="23">
        <v>2021</v>
      </c>
      <c r="B3524" s="23" t="s">
        <v>2366</v>
      </c>
      <c r="C3524" s="13" t="s">
        <v>1886</v>
      </c>
      <c r="D3524" s="13" t="s">
        <v>100</v>
      </c>
      <c r="E3524" s="13" t="s">
        <v>206</v>
      </c>
      <c r="F3524" s="24" t="s">
        <v>173</v>
      </c>
      <c r="G3524" s="13"/>
      <c r="H3524" s="13" t="s">
        <v>6</v>
      </c>
      <c r="I3524" s="34">
        <v>23</v>
      </c>
      <c r="J3524" s="34">
        <v>21</v>
      </c>
      <c r="K3524" s="34">
        <v>17</v>
      </c>
      <c r="L3524" s="34">
        <v>44</v>
      </c>
      <c r="M3524" s="24">
        <f t="shared" si="110"/>
        <v>0.91304347826086951</v>
      </c>
      <c r="N3524" s="24">
        <f t="shared" si="111"/>
        <v>0.80952380952380953</v>
      </c>
      <c r="O3524" s="34">
        <v>7</v>
      </c>
    </row>
    <row r="3525" spans="1:15">
      <c r="A3525" s="23">
        <v>2021</v>
      </c>
      <c r="B3525" s="23" t="s">
        <v>2366</v>
      </c>
      <c r="C3525" s="13" t="s">
        <v>1886</v>
      </c>
      <c r="D3525" s="13" t="s">
        <v>100</v>
      </c>
      <c r="E3525" s="13" t="s">
        <v>206</v>
      </c>
      <c r="F3525" s="24" t="s">
        <v>102</v>
      </c>
      <c r="G3525" s="13"/>
      <c r="H3525" s="13" t="s">
        <v>6</v>
      </c>
      <c r="I3525" s="34">
        <v>12</v>
      </c>
      <c r="J3525" s="34">
        <v>11</v>
      </c>
      <c r="K3525" s="34">
        <v>10</v>
      </c>
      <c r="L3525" s="34">
        <v>35</v>
      </c>
      <c r="M3525" s="24">
        <f t="shared" si="110"/>
        <v>0.91666666666666663</v>
      </c>
      <c r="N3525" s="24">
        <f t="shared" si="111"/>
        <v>0.90909090909090906</v>
      </c>
      <c r="O3525" s="34">
        <v>2</v>
      </c>
    </row>
    <row r="3526" spans="1:15">
      <c r="A3526" s="23">
        <v>2021</v>
      </c>
      <c r="B3526" s="23" t="s">
        <v>2366</v>
      </c>
      <c r="C3526" s="13" t="s">
        <v>1886</v>
      </c>
      <c r="D3526" s="13" t="s">
        <v>100</v>
      </c>
      <c r="E3526" s="13" t="s">
        <v>204</v>
      </c>
      <c r="F3526" s="24" t="s">
        <v>1468</v>
      </c>
      <c r="G3526" s="13"/>
      <c r="H3526" s="13" t="s">
        <v>6</v>
      </c>
      <c r="I3526" s="34">
        <v>26</v>
      </c>
      <c r="J3526" s="34">
        <v>23</v>
      </c>
      <c r="K3526" s="34">
        <v>16</v>
      </c>
      <c r="L3526" s="34">
        <v>126</v>
      </c>
      <c r="M3526" s="24">
        <f t="shared" si="110"/>
        <v>0.88461538461538458</v>
      </c>
      <c r="N3526" s="24">
        <f t="shared" si="111"/>
        <v>0.69565217391304346</v>
      </c>
      <c r="O3526" s="34">
        <v>7</v>
      </c>
    </row>
    <row r="3527" spans="1:15">
      <c r="A3527" s="23">
        <v>2021</v>
      </c>
      <c r="B3527" s="23" t="s">
        <v>2366</v>
      </c>
      <c r="C3527" s="13" t="s">
        <v>1886</v>
      </c>
      <c r="D3527" s="13" t="s">
        <v>100</v>
      </c>
      <c r="E3527" s="13" t="s">
        <v>204</v>
      </c>
      <c r="F3527" s="24" t="s">
        <v>101</v>
      </c>
      <c r="G3527" s="13"/>
      <c r="H3527" s="13" t="s">
        <v>6</v>
      </c>
      <c r="I3527" s="34">
        <v>7</v>
      </c>
      <c r="J3527" s="34">
        <v>7</v>
      </c>
      <c r="K3527" s="34">
        <v>4</v>
      </c>
      <c r="L3527" s="34">
        <v>14</v>
      </c>
      <c r="M3527" s="24">
        <f t="shared" si="110"/>
        <v>1</v>
      </c>
      <c r="N3527" s="24">
        <f t="shared" si="111"/>
        <v>0.5714285714285714</v>
      </c>
      <c r="O3527" s="34">
        <v>2</v>
      </c>
    </row>
    <row r="3528" spans="1:15">
      <c r="A3528" s="23">
        <v>2021</v>
      </c>
      <c r="B3528" s="23" t="s">
        <v>2366</v>
      </c>
      <c r="C3528" s="13" t="s">
        <v>1886</v>
      </c>
      <c r="D3528" s="13" t="s">
        <v>104</v>
      </c>
      <c r="E3528" s="13" t="s">
        <v>207</v>
      </c>
      <c r="F3528" s="24" t="s">
        <v>119</v>
      </c>
      <c r="G3528" s="13"/>
      <c r="H3528" s="13" t="s">
        <v>6</v>
      </c>
      <c r="I3528" s="34">
        <v>5</v>
      </c>
      <c r="J3528" s="34">
        <v>2</v>
      </c>
      <c r="K3528" s="34">
        <v>2</v>
      </c>
      <c r="L3528" s="34">
        <v>45</v>
      </c>
      <c r="M3528" s="24">
        <f t="shared" si="110"/>
        <v>0.4</v>
      </c>
      <c r="N3528" s="24">
        <f t="shared" si="111"/>
        <v>1</v>
      </c>
      <c r="O3528" s="34">
        <v>5</v>
      </c>
    </row>
    <row r="3529" spans="1:15">
      <c r="A3529" s="23">
        <v>2021</v>
      </c>
      <c r="B3529" s="23" t="s">
        <v>2366</v>
      </c>
      <c r="C3529" s="13" t="s">
        <v>1886</v>
      </c>
      <c r="D3529" s="13" t="s">
        <v>104</v>
      </c>
      <c r="E3529" s="13" t="s">
        <v>205</v>
      </c>
      <c r="F3529" s="24" t="s">
        <v>106</v>
      </c>
      <c r="G3529" s="13"/>
      <c r="H3529" s="13" t="s">
        <v>6</v>
      </c>
      <c r="I3529" s="34">
        <v>51</v>
      </c>
      <c r="J3529" s="34">
        <v>47</v>
      </c>
      <c r="K3529" s="34">
        <v>37</v>
      </c>
      <c r="L3529" s="34">
        <v>63</v>
      </c>
      <c r="M3529" s="24">
        <f t="shared" si="110"/>
        <v>0.92156862745098034</v>
      </c>
      <c r="N3529" s="24">
        <f t="shared" si="111"/>
        <v>0.78723404255319152</v>
      </c>
      <c r="O3529" s="34">
        <v>55</v>
      </c>
    </row>
    <row r="3530" spans="1:15">
      <c r="A3530" s="23">
        <v>2021</v>
      </c>
      <c r="B3530" s="23" t="s">
        <v>2366</v>
      </c>
      <c r="C3530" s="13" t="s">
        <v>1886</v>
      </c>
      <c r="D3530" s="13" t="s">
        <v>104</v>
      </c>
      <c r="E3530" s="13" t="s">
        <v>205</v>
      </c>
      <c r="F3530" s="24" t="s">
        <v>107</v>
      </c>
      <c r="G3530" s="13"/>
      <c r="H3530" s="13" t="s">
        <v>6</v>
      </c>
      <c r="I3530" s="34">
        <v>28</v>
      </c>
      <c r="J3530" s="34">
        <v>24</v>
      </c>
      <c r="K3530" s="34">
        <v>17</v>
      </c>
      <c r="L3530" s="34">
        <v>33</v>
      </c>
      <c r="M3530" s="24">
        <f t="shared" si="110"/>
        <v>0.8571428571428571</v>
      </c>
      <c r="N3530" s="24">
        <f t="shared" si="111"/>
        <v>0.70833333333333337</v>
      </c>
      <c r="O3530" s="34">
        <v>23</v>
      </c>
    </row>
    <row r="3531" spans="1:15">
      <c r="A3531" s="23">
        <v>2021</v>
      </c>
      <c r="B3531" s="23" t="s">
        <v>2366</v>
      </c>
      <c r="C3531" s="13" t="s">
        <v>1886</v>
      </c>
      <c r="D3531" s="13" t="s">
        <v>104</v>
      </c>
      <c r="E3531" s="13" t="s">
        <v>205</v>
      </c>
      <c r="F3531" s="24" t="s">
        <v>108</v>
      </c>
      <c r="G3531" s="13"/>
      <c r="H3531" s="13" t="s">
        <v>6</v>
      </c>
      <c r="I3531" s="34">
        <v>46</v>
      </c>
      <c r="J3531" s="34">
        <v>37</v>
      </c>
      <c r="K3531" s="34">
        <v>31</v>
      </c>
      <c r="L3531" s="34">
        <v>62</v>
      </c>
      <c r="M3531" s="24">
        <f t="shared" si="110"/>
        <v>0.80434782608695654</v>
      </c>
      <c r="N3531" s="24">
        <f t="shared" si="111"/>
        <v>0.83783783783783783</v>
      </c>
      <c r="O3531" s="34">
        <v>22</v>
      </c>
    </row>
    <row r="3532" spans="1:15">
      <c r="A3532" s="23">
        <v>2021</v>
      </c>
      <c r="B3532" s="23" t="s">
        <v>2366</v>
      </c>
      <c r="C3532" s="13" t="s">
        <v>1886</v>
      </c>
      <c r="D3532" s="13" t="s">
        <v>104</v>
      </c>
      <c r="E3532" s="13" t="s">
        <v>205</v>
      </c>
      <c r="F3532" s="24" t="s">
        <v>2734</v>
      </c>
      <c r="G3532" s="13"/>
      <c r="H3532" s="13" t="s">
        <v>6</v>
      </c>
      <c r="I3532" s="34">
        <v>46</v>
      </c>
      <c r="J3532" s="34">
        <v>44</v>
      </c>
      <c r="K3532" s="34">
        <v>43</v>
      </c>
      <c r="L3532" s="34">
        <v>58</v>
      </c>
      <c r="M3532" s="24">
        <f t="shared" si="110"/>
        <v>0.95652173913043481</v>
      </c>
      <c r="N3532" s="24">
        <f t="shared" si="111"/>
        <v>0.97727272727272729</v>
      </c>
      <c r="O3532" s="34">
        <v>57</v>
      </c>
    </row>
    <row r="3533" spans="1:15">
      <c r="A3533" s="23">
        <v>2021</v>
      </c>
      <c r="B3533" s="23" t="s">
        <v>2366</v>
      </c>
      <c r="C3533" s="13" t="s">
        <v>1886</v>
      </c>
      <c r="D3533" s="13" t="s">
        <v>104</v>
      </c>
      <c r="E3533" s="13" t="s">
        <v>205</v>
      </c>
      <c r="F3533" s="24" t="s">
        <v>109</v>
      </c>
      <c r="G3533" s="13"/>
      <c r="H3533" s="13" t="s">
        <v>6</v>
      </c>
      <c r="I3533" s="34">
        <v>13</v>
      </c>
      <c r="J3533" s="34">
        <v>13</v>
      </c>
      <c r="K3533" s="34">
        <v>6</v>
      </c>
      <c r="L3533" s="34">
        <v>7</v>
      </c>
      <c r="M3533" s="24">
        <f t="shared" si="110"/>
        <v>1</v>
      </c>
      <c r="N3533" s="24">
        <f t="shared" si="111"/>
        <v>0.46153846153846156</v>
      </c>
      <c r="O3533" s="34">
        <v>8</v>
      </c>
    </row>
    <row r="3534" spans="1:15">
      <c r="A3534" s="23">
        <v>2021</v>
      </c>
      <c r="B3534" s="23" t="s">
        <v>2366</v>
      </c>
      <c r="C3534" s="13" t="s">
        <v>1886</v>
      </c>
      <c r="D3534" s="13" t="s">
        <v>104</v>
      </c>
      <c r="E3534" s="13" t="s">
        <v>205</v>
      </c>
      <c r="F3534" s="24" t="s">
        <v>110</v>
      </c>
      <c r="G3534" s="13"/>
      <c r="H3534" s="13" t="s">
        <v>6</v>
      </c>
      <c r="I3534" s="34">
        <v>26</v>
      </c>
      <c r="J3534" s="34">
        <v>22</v>
      </c>
      <c r="K3534" s="34">
        <v>17</v>
      </c>
      <c r="L3534" s="34">
        <v>31</v>
      </c>
      <c r="M3534" s="24">
        <f t="shared" si="110"/>
        <v>0.84615384615384615</v>
      </c>
      <c r="N3534" s="24">
        <f t="shared" si="111"/>
        <v>0.77272727272727271</v>
      </c>
      <c r="O3534" s="34">
        <v>20</v>
      </c>
    </row>
    <row r="3535" spans="1:15">
      <c r="A3535" s="23">
        <v>2021</v>
      </c>
      <c r="B3535" s="23" t="s">
        <v>2366</v>
      </c>
      <c r="C3535" s="13" t="s">
        <v>1886</v>
      </c>
      <c r="D3535" s="13" t="s">
        <v>104</v>
      </c>
      <c r="E3535" s="13" t="s">
        <v>205</v>
      </c>
      <c r="F3535" s="24" t="s">
        <v>111</v>
      </c>
      <c r="G3535" s="13"/>
      <c r="H3535" s="13" t="s">
        <v>6</v>
      </c>
      <c r="I3535" s="34">
        <v>17</v>
      </c>
      <c r="J3535" s="34">
        <v>14</v>
      </c>
      <c r="K3535" s="34">
        <v>9</v>
      </c>
      <c r="L3535" s="34">
        <v>22</v>
      </c>
      <c r="M3535" s="24">
        <f t="shared" si="110"/>
        <v>0.82352941176470584</v>
      </c>
      <c r="N3535" s="24">
        <f t="shared" si="111"/>
        <v>0.6428571428571429</v>
      </c>
      <c r="O3535" s="34">
        <v>8</v>
      </c>
    </row>
    <row r="3536" spans="1:15">
      <c r="A3536" s="23">
        <v>2021</v>
      </c>
      <c r="B3536" s="23" t="s">
        <v>2366</v>
      </c>
      <c r="C3536" s="13" t="s">
        <v>1886</v>
      </c>
      <c r="D3536" s="13" t="s">
        <v>104</v>
      </c>
      <c r="E3536" s="13" t="s">
        <v>206</v>
      </c>
      <c r="F3536" s="24" t="s">
        <v>112</v>
      </c>
      <c r="G3536" s="13"/>
      <c r="H3536" s="13" t="s">
        <v>6</v>
      </c>
      <c r="I3536" s="34">
        <v>60</v>
      </c>
      <c r="J3536" s="34">
        <v>39</v>
      </c>
      <c r="K3536" s="34">
        <v>26</v>
      </c>
      <c r="L3536" s="34">
        <v>90</v>
      </c>
      <c r="M3536" s="24">
        <f t="shared" si="110"/>
        <v>0.65</v>
      </c>
      <c r="N3536" s="24">
        <f t="shared" si="111"/>
        <v>0.66666666666666663</v>
      </c>
      <c r="O3536" s="34">
        <v>34</v>
      </c>
    </row>
    <row r="3537" spans="1:15">
      <c r="A3537" s="23">
        <v>2021</v>
      </c>
      <c r="B3537" s="23" t="s">
        <v>2366</v>
      </c>
      <c r="C3537" s="13" t="s">
        <v>1886</v>
      </c>
      <c r="D3537" s="13" t="s">
        <v>104</v>
      </c>
      <c r="E3537" s="13" t="s">
        <v>206</v>
      </c>
      <c r="F3537" s="24" t="s">
        <v>113</v>
      </c>
      <c r="G3537" s="13"/>
      <c r="H3537" s="13" t="s">
        <v>6</v>
      </c>
      <c r="I3537" s="34">
        <v>10</v>
      </c>
      <c r="J3537" s="34">
        <v>9</v>
      </c>
      <c r="K3537" s="34">
        <v>5</v>
      </c>
      <c r="L3537" s="34">
        <v>23</v>
      </c>
      <c r="M3537" s="24">
        <f t="shared" si="110"/>
        <v>0.9</v>
      </c>
      <c r="N3537" s="24">
        <f t="shared" si="111"/>
        <v>0.55555555555555558</v>
      </c>
      <c r="O3537" s="34">
        <v>3</v>
      </c>
    </row>
    <row r="3538" spans="1:15">
      <c r="A3538" s="23">
        <v>2021</v>
      </c>
      <c r="B3538" s="23" t="s">
        <v>2366</v>
      </c>
      <c r="C3538" s="13" t="s">
        <v>1886</v>
      </c>
      <c r="D3538" s="13" t="s">
        <v>104</v>
      </c>
      <c r="E3538" s="13" t="s">
        <v>206</v>
      </c>
      <c r="F3538" s="24" t="s">
        <v>2732</v>
      </c>
      <c r="G3538" s="13"/>
      <c r="H3538" s="13" t="s">
        <v>6</v>
      </c>
      <c r="I3538" s="34">
        <v>42</v>
      </c>
      <c r="J3538" s="34">
        <v>38</v>
      </c>
      <c r="K3538" s="34">
        <v>25</v>
      </c>
      <c r="L3538" s="34">
        <v>66</v>
      </c>
      <c r="M3538" s="24">
        <f t="shared" si="110"/>
        <v>0.90476190476190477</v>
      </c>
      <c r="N3538" s="24">
        <f t="shared" si="111"/>
        <v>0.65789473684210531</v>
      </c>
      <c r="O3538" s="34">
        <v>3</v>
      </c>
    </row>
    <row r="3539" spans="1:15">
      <c r="A3539" s="23">
        <v>2021</v>
      </c>
      <c r="B3539" s="23" t="s">
        <v>2366</v>
      </c>
      <c r="C3539" s="13" t="s">
        <v>1886</v>
      </c>
      <c r="D3539" s="13" t="s">
        <v>104</v>
      </c>
      <c r="E3539" s="13" t="s">
        <v>206</v>
      </c>
      <c r="F3539" s="24" t="s">
        <v>114</v>
      </c>
      <c r="G3539" s="13"/>
      <c r="H3539" s="13" t="s">
        <v>6</v>
      </c>
      <c r="I3539" s="34">
        <v>12</v>
      </c>
      <c r="J3539" s="34">
        <v>11</v>
      </c>
      <c r="K3539" s="34">
        <v>6</v>
      </c>
      <c r="L3539" s="34">
        <v>26</v>
      </c>
      <c r="M3539" s="24">
        <f t="shared" si="110"/>
        <v>0.91666666666666663</v>
      </c>
      <c r="N3539" s="24">
        <f t="shared" si="111"/>
        <v>0.54545454545454541</v>
      </c>
      <c r="O3539" s="34">
        <v>0</v>
      </c>
    </row>
    <row r="3540" spans="1:15">
      <c r="A3540" s="23">
        <v>2021</v>
      </c>
      <c r="B3540" s="23" t="s">
        <v>2366</v>
      </c>
      <c r="C3540" s="13" t="s">
        <v>1886</v>
      </c>
      <c r="D3540" s="13" t="s">
        <v>104</v>
      </c>
      <c r="E3540" s="13" t="s">
        <v>206</v>
      </c>
      <c r="F3540" s="24" t="s">
        <v>115</v>
      </c>
      <c r="G3540" s="13"/>
      <c r="H3540" s="13" t="s">
        <v>6</v>
      </c>
      <c r="I3540" s="34">
        <v>26</v>
      </c>
      <c r="J3540" s="34">
        <v>21</v>
      </c>
      <c r="K3540" s="34">
        <v>11</v>
      </c>
      <c r="L3540" s="34">
        <v>89</v>
      </c>
      <c r="M3540" s="24">
        <f t="shared" si="110"/>
        <v>0.80769230769230771</v>
      </c>
      <c r="N3540" s="24">
        <f t="shared" si="111"/>
        <v>0.52380952380952384</v>
      </c>
      <c r="O3540" s="34">
        <v>8</v>
      </c>
    </row>
    <row r="3541" spans="1:15">
      <c r="A3541" s="23">
        <v>2021</v>
      </c>
      <c r="B3541" s="23" t="s">
        <v>2366</v>
      </c>
      <c r="C3541" s="13" t="s">
        <v>1886</v>
      </c>
      <c r="D3541" s="13" t="s">
        <v>104</v>
      </c>
      <c r="E3541" s="13" t="s">
        <v>206</v>
      </c>
      <c r="F3541" s="24" t="s">
        <v>116</v>
      </c>
      <c r="G3541" s="13"/>
      <c r="H3541" s="13" t="s">
        <v>6</v>
      </c>
      <c r="I3541" s="34">
        <v>13</v>
      </c>
      <c r="J3541" s="34">
        <v>10</v>
      </c>
      <c r="K3541" s="34">
        <v>8</v>
      </c>
      <c r="L3541" s="34">
        <v>39</v>
      </c>
      <c r="M3541" s="24">
        <f t="shared" si="110"/>
        <v>0.76923076923076927</v>
      </c>
      <c r="N3541" s="24">
        <f t="shared" si="111"/>
        <v>0.8</v>
      </c>
      <c r="O3541" s="34">
        <v>5</v>
      </c>
    </row>
    <row r="3542" spans="1:15">
      <c r="A3542" s="23">
        <v>2021</v>
      </c>
      <c r="B3542" s="23" t="s">
        <v>2366</v>
      </c>
      <c r="C3542" s="13" t="s">
        <v>1886</v>
      </c>
      <c r="D3542" s="13" t="s">
        <v>104</v>
      </c>
      <c r="E3542" s="13" t="s">
        <v>206</v>
      </c>
      <c r="F3542" s="24" t="s">
        <v>3892</v>
      </c>
      <c r="G3542" s="13"/>
      <c r="H3542" s="13" t="s">
        <v>6</v>
      </c>
      <c r="I3542" s="34">
        <v>14</v>
      </c>
      <c r="J3542" s="34">
        <v>13</v>
      </c>
      <c r="K3542" s="34">
        <v>8</v>
      </c>
      <c r="L3542" s="34">
        <v>12</v>
      </c>
      <c r="M3542" s="24">
        <f t="shared" si="110"/>
        <v>0.9285714285714286</v>
      </c>
      <c r="N3542" s="24">
        <f t="shared" si="111"/>
        <v>0.61538461538461542</v>
      </c>
      <c r="O3542" s="34">
        <v>0</v>
      </c>
    </row>
    <row r="3543" spans="1:15">
      <c r="A3543" s="23">
        <v>2021</v>
      </c>
      <c r="B3543" s="23" t="s">
        <v>2366</v>
      </c>
      <c r="C3543" s="13" t="s">
        <v>1886</v>
      </c>
      <c r="D3543" s="13" t="s">
        <v>104</v>
      </c>
      <c r="E3543" s="13" t="s">
        <v>206</v>
      </c>
      <c r="F3543" s="24" t="s">
        <v>117</v>
      </c>
      <c r="G3543" s="13"/>
      <c r="H3543" s="13" t="s">
        <v>6</v>
      </c>
      <c r="I3543" s="34">
        <v>6</v>
      </c>
      <c r="J3543" s="34">
        <v>6</v>
      </c>
      <c r="K3543" s="34">
        <v>4</v>
      </c>
      <c r="L3543" s="34">
        <v>22</v>
      </c>
      <c r="M3543" s="24">
        <f t="shared" si="110"/>
        <v>1</v>
      </c>
      <c r="N3543" s="24">
        <f t="shared" si="111"/>
        <v>0.66666666666666663</v>
      </c>
      <c r="O3543" s="34">
        <v>3</v>
      </c>
    </row>
    <row r="3544" spans="1:15">
      <c r="A3544" s="23">
        <v>2021</v>
      </c>
      <c r="B3544" s="23" t="s">
        <v>2366</v>
      </c>
      <c r="C3544" s="13" t="s">
        <v>1886</v>
      </c>
      <c r="D3544" s="13" t="s">
        <v>104</v>
      </c>
      <c r="E3544" s="13" t="s">
        <v>206</v>
      </c>
      <c r="F3544" s="24" t="s">
        <v>118</v>
      </c>
      <c r="G3544" s="13"/>
      <c r="H3544" s="13" t="s">
        <v>6</v>
      </c>
      <c r="I3544" s="34">
        <v>15</v>
      </c>
      <c r="J3544" s="34">
        <v>10</v>
      </c>
      <c r="K3544" s="34">
        <v>9</v>
      </c>
      <c r="L3544" s="34">
        <v>36</v>
      </c>
      <c r="M3544" s="24">
        <f t="shared" si="110"/>
        <v>0.66666666666666663</v>
      </c>
      <c r="N3544" s="24">
        <f t="shared" si="111"/>
        <v>0.9</v>
      </c>
      <c r="O3544" s="34">
        <v>4</v>
      </c>
    </row>
    <row r="3545" spans="1:15">
      <c r="A3545" s="23">
        <v>2021</v>
      </c>
      <c r="B3545" s="23" t="s">
        <v>2366</v>
      </c>
      <c r="C3545" s="13" t="s">
        <v>1886</v>
      </c>
      <c r="D3545" s="13" t="s">
        <v>104</v>
      </c>
      <c r="E3545" s="13" t="s">
        <v>206</v>
      </c>
      <c r="F3545" s="24" t="s">
        <v>3879</v>
      </c>
      <c r="G3545" s="13"/>
      <c r="H3545" s="13" t="s">
        <v>6</v>
      </c>
      <c r="I3545" s="34">
        <v>55</v>
      </c>
      <c r="J3545" s="34">
        <v>44</v>
      </c>
      <c r="K3545" s="34">
        <v>33</v>
      </c>
      <c r="L3545" s="34">
        <v>57</v>
      </c>
      <c r="M3545" s="24">
        <f t="shared" si="110"/>
        <v>0.8</v>
      </c>
      <c r="N3545" s="24">
        <f t="shared" si="111"/>
        <v>0.75</v>
      </c>
      <c r="O3545" s="34">
        <v>0</v>
      </c>
    </row>
    <row r="3546" spans="1:15">
      <c r="A3546" s="23">
        <v>2021</v>
      </c>
      <c r="B3546" s="23" t="s">
        <v>2366</v>
      </c>
      <c r="C3546" s="13" t="s">
        <v>1886</v>
      </c>
      <c r="D3546" s="13" t="s">
        <v>104</v>
      </c>
      <c r="E3546" s="13" t="s">
        <v>206</v>
      </c>
      <c r="F3546" s="24" t="s">
        <v>2730</v>
      </c>
      <c r="G3546" s="13"/>
      <c r="H3546" s="13" t="s">
        <v>6</v>
      </c>
      <c r="I3546" s="34">
        <v>19</v>
      </c>
      <c r="J3546" s="34">
        <v>15</v>
      </c>
      <c r="K3546" s="34">
        <v>12</v>
      </c>
      <c r="L3546" s="34">
        <v>19</v>
      </c>
      <c r="M3546" s="24">
        <f t="shared" si="110"/>
        <v>0.78947368421052633</v>
      </c>
      <c r="N3546" s="24">
        <f t="shared" si="111"/>
        <v>0.8</v>
      </c>
      <c r="O3546" s="34">
        <v>0</v>
      </c>
    </row>
    <row r="3547" spans="1:15">
      <c r="A3547" s="23">
        <v>2021</v>
      </c>
      <c r="B3547" s="23" t="s">
        <v>2366</v>
      </c>
      <c r="C3547" s="13" t="s">
        <v>1886</v>
      </c>
      <c r="D3547" s="13" t="s">
        <v>104</v>
      </c>
      <c r="E3547" s="13" t="s">
        <v>206</v>
      </c>
      <c r="F3547" s="24" t="s">
        <v>3876</v>
      </c>
      <c r="G3547" s="13"/>
      <c r="H3547" s="13" t="s">
        <v>6</v>
      </c>
      <c r="I3547" s="34">
        <v>14</v>
      </c>
      <c r="J3547" s="34">
        <v>14</v>
      </c>
      <c r="K3547" s="34">
        <v>11</v>
      </c>
      <c r="L3547" s="34">
        <v>11</v>
      </c>
      <c r="M3547" s="24">
        <f t="shared" si="110"/>
        <v>1</v>
      </c>
      <c r="N3547" s="24">
        <f t="shared" si="111"/>
        <v>0.7857142857142857</v>
      </c>
      <c r="O3547" s="34">
        <v>0</v>
      </c>
    </row>
    <row r="3548" spans="1:15">
      <c r="A3548" s="23">
        <v>2021</v>
      </c>
      <c r="B3548" s="23" t="s">
        <v>2366</v>
      </c>
      <c r="C3548" s="13" t="s">
        <v>1886</v>
      </c>
      <c r="D3548" s="13" t="s">
        <v>104</v>
      </c>
      <c r="E3548" s="13" t="s">
        <v>204</v>
      </c>
      <c r="F3548" s="24" t="s">
        <v>3874</v>
      </c>
      <c r="G3548" s="13"/>
      <c r="H3548" s="13" t="s">
        <v>6</v>
      </c>
      <c r="I3548" s="34">
        <v>94</v>
      </c>
      <c r="J3548" s="34">
        <v>80</v>
      </c>
      <c r="K3548" s="34">
        <v>42</v>
      </c>
      <c r="L3548" s="34">
        <v>60</v>
      </c>
      <c r="M3548" s="24">
        <f t="shared" si="110"/>
        <v>0.85106382978723405</v>
      </c>
      <c r="N3548" s="24">
        <f t="shared" si="111"/>
        <v>0.52500000000000002</v>
      </c>
      <c r="O3548" s="34">
        <v>0</v>
      </c>
    </row>
    <row r="3549" spans="1:15">
      <c r="A3549" s="23">
        <v>2021</v>
      </c>
      <c r="B3549" s="23" t="s">
        <v>2366</v>
      </c>
      <c r="C3549" s="13" t="s">
        <v>1886</v>
      </c>
      <c r="D3549" s="13" t="s">
        <v>104</v>
      </c>
      <c r="E3549" s="13" t="s">
        <v>204</v>
      </c>
      <c r="F3549" s="24" t="s">
        <v>1486</v>
      </c>
      <c r="G3549" s="13"/>
      <c r="H3549" s="13" t="s">
        <v>6</v>
      </c>
      <c r="I3549" s="34">
        <v>186</v>
      </c>
      <c r="J3549" s="34">
        <v>140</v>
      </c>
      <c r="K3549" s="34">
        <v>67</v>
      </c>
      <c r="L3549" s="34">
        <v>660</v>
      </c>
      <c r="M3549" s="24">
        <f t="shared" si="110"/>
        <v>0.75268817204301075</v>
      </c>
      <c r="N3549" s="24">
        <f t="shared" si="111"/>
        <v>0.47857142857142859</v>
      </c>
      <c r="O3549" s="34">
        <v>78</v>
      </c>
    </row>
    <row r="3550" spans="1:15">
      <c r="A3550" s="23">
        <v>2021</v>
      </c>
      <c r="B3550" s="23" t="s">
        <v>2366</v>
      </c>
      <c r="C3550" s="13" t="s">
        <v>1886</v>
      </c>
      <c r="D3550" s="13" t="s">
        <v>104</v>
      </c>
      <c r="E3550" s="13" t="s">
        <v>204</v>
      </c>
      <c r="F3550" s="24" t="s">
        <v>1470</v>
      </c>
      <c r="G3550" s="13"/>
      <c r="H3550" s="13" t="s">
        <v>6</v>
      </c>
      <c r="I3550" s="34">
        <v>236</v>
      </c>
      <c r="J3550" s="34">
        <v>220</v>
      </c>
      <c r="K3550" s="34">
        <v>100</v>
      </c>
      <c r="L3550" s="34">
        <v>539</v>
      </c>
      <c r="M3550" s="24">
        <f t="shared" si="110"/>
        <v>0.93220338983050843</v>
      </c>
      <c r="N3550" s="24">
        <f t="shared" si="111"/>
        <v>0.45454545454545453</v>
      </c>
      <c r="O3550" s="34">
        <v>23</v>
      </c>
    </row>
    <row r="3551" spans="1:15">
      <c r="A3551" s="23">
        <v>2021</v>
      </c>
      <c r="B3551" s="23" t="s">
        <v>2366</v>
      </c>
      <c r="C3551" s="13" t="s">
        <v>1886</v>
      </c>
      <c r="D3551" s="13" t="s">
        <v>104</v>
      </c>
      <c r="E3551" s="13" t="s">
        <v>204</v>
      </c>
      <c r="F3551" s="24" t="s">
        <v>1471</v>
      </c>
      <c r="G3551" s="13"/>
      <c r="H3551" s="13" t="s">
        <v>6</v>
      </c>
      <c r="I3551" s="34">
        <v>64</v>
      </c>
      <c r="J3551" s="34">
        <v>50</v>
      </c>
      <c r="K3551" s="34">
        <v>29</v>
      </c>
      <c r="L3551" s="34">
        <v>434</v>
      </c>
      <c r="M3551" s="24">
        <f t="shared" si="110"/>
        <v>0.78125</v>
      </c>
      <c r="N3551" s="24">
        <f t="shared" si="111"/>
        <v>0.57999999999999996</v>
      </c>
      <c r="O3551" s="34">
        <v>38</v>
      </c>
    </row>
    <row r="3552" spans="1:15">
      <c r="A3552" s="23">
        <v>2021</v>
      </c>
      <c r="B3552" s="23" t="s">
        <v>2366</v>
      </c>
      <c r="C3552" s="13" t="s">
        <v>1886</v>
      </c>
      <c r="D3552" s="13" t="s">
        <v>104</v>
      </c>
      <c r="E3552" s="13" t="s">
        <v>204</v>
      </c>
      <c r="F3552" s="24" t="s">
        <v>3888</v>
      </c>
      <c r="G3552" s="13"/>
      <c r="H3552" s="13" t="s">
        <v>6</v>
      </c>
      <c r="I3552" s="34">
        <v>13</v>
      </c>
      <c r="J3552" s="34">
        <v>8</v>
      </c>
      <c r="K3552" s="34">
        <v>5</v>
      </c>
      <c r="L3552" s="34">
        <v>7</v>
      </c>
      <c r="M3552" s="24">
        <f t="shared" si="110"/>
        <v>0.61538461538461542</v>
      </c>
      <c r="N3552" s="24">
        <f t="shared" si="111"/>
        <v>0.625</v>
      </c>
      <c r="O3552" s="34">
        <v>0</v>
      </c>
    </row>
    <row r="3553" spans="1:15">
      <c r="A3553" s="23">
        <v>2021</v>
      </c>
      <c r="B3553" s="23" t="s">
        <v>2366</v>
      </c>
      <c r="C3553" s="13" t="s">
        <v>1886</v>
      </c>
      <c r="D3553" s="13" t="s">
        <v>104</v>
      </c>
      <c r="E3553" s="13" t="s">
        <v>204</v>
      </c>
      <c r="F3553" s="24" t="s">
        <v>1472</v>
      </c>
      <c r="G3553" s="13"/>
      <c r="H3553" s="13" t="s">
        <v>6</v>
      </c>
      <c r="I3553" s="34">
        <v>312</v>
      </c>
      <c r="J3553" s="34">
        <v>245</v>
      </c>
      <c r="K3553" s="34">
        <v>131</v>
      </c>
      <c r="L3553" s="34">
        <v>1090</v>
      </c>
      <c r="M3553" s="24">
        <f t="shared" si="110"/>
        <v>0.78525641025641024</v>
      </c>
      <c r="N3553" s="24">
        <f t="shared" si="111"/>
        <v>0.53469387755102038</v>
      </c>
      <c r="O3553" s="34">
        <v>103</v>
      </c>
    </row>
    <row r="3554" spans="1:15">
      <c r="A3554" s="23">
        <v>2021</v>
      </c>
      <c r="B3554" s="23" t="s">
        <v>2366</v>
      </c>
      <c r="C3554" s="13" t="s">
        <v>1886</v>
      </c>
      <c r="D3554" s="13" t="s">
        <v>104</v>
      </c>
      <c r="E3554" s="13" t="s">
        <v>204</v>
      </c>
      <c r="F3554" s="24" t="s">
        <v>3872</v>
      </c>
      <c r="G3554" s="13"/>
      <c r="H3554" s="13" t="s">
        <v>6</v>
      </c>
      <c r="I3554" s="34">
        <v>96</v>
      </c>
      <c r="J3554" s="34">
        <v>82</v>
      </c>
      <c r="K3554" s="34">
        <v>39</v>
      </c>
      <c r="L3554" s="34">
        <v>59</v>
      </c>
      <c r="M3554" s="24">
        <f t="shared" si="110"/>
        <v>0.85416666666666663</v>
      </c>
      <c r="N3554" s="24">
        <f t="shared" si="111"/>
        <v>0.47560975609756095</v>
      </c>
      <c r="O3554" s="34">
        <v>0</v>
      </c>
    </row>
    <row r="3555" spans="1:15">
      <c r="A3555" s="23">
        <v>2021</v>
      </c>
      <c r="B3555" s="23" t="s">
        <v>2366</v>
      </c>
      <c r="C3555" s="13" t="s">
        <v>1886</v>
      </c>
      <c r="D3555" s="13" t="s">
        <v>104</v>
      </c>
      <c r="E3555" s="13" t="s">
        <v>204</v>
      </c>
      <c r="F3555" s="24" t="s">
        <v>5246</v>
      </c>
      <c r="G3555" s="13"/>
      <c r="H3555" s="13" t="s">
        <v>6</v>
      </c>
      <c r="I3555" s="34">
        <v>122</v>
      </c>
      <c r="J3555" s="34">
        <v>95</v>
      </c>
      <c r="K3555" s="34">
        <v>39</v>
      </c>
      <c r="L3555" s="34">
        <v>48</v>
      </c>
      <c r="M3555" s="24">
        <f t="shared" si="110"/>
        <v>0.77868852459016391</v>
      </c>
      <c r="N3555" s="24">
        <f t="shared" si="111"/>
        <v>0.41052631578947368</v>
      </c>
      <c r="O3555" s="34">
        <v>0</v>
      </c>
    </row>
    <row r="3556" spans="1:15">
      <c r="A3556" s="23">
        <v>2021</v>
      </c>
      <c r="B3556" s="23" t="s">
        <v>2366</v>
      </c>
      <c r="C3556" s="13" t="s">
        <v>1886</v>
      </c>
      <c r="D3556" s="13" t="s">
        <v>120</v>
      </c>
      <c r="E3556" s="13" t="s">
        <v>207</v>
      </c>
      <c r="F3556" s="24" t="s">
        <v>155</v>
      </c>
      <c r="G3556" s="13"/>
      <c r="H3556" s="13" t="s">
        <v>6</v>
      </c>
      <c r="I3556" s="34">
        <v>10</v>
      </c>
      <c r="J3556" s="34">
        <v>5</v>
      </c>
      <c r="K3556" s="34">
        <v>5</v>
      </c>
      <c r="L3556" s="34">
        <v>11</v>
      </c>
      <c r="M3556" s="24">
        <f t="shared" si="110"/>
        <v>0.5</v>
      </c>
      <c r="N3556" s="24">
        <f t="shared" si="111"/>
        <v>1</v>
      </c>
      <c r="O3556" s="34">
        <v>0</v>
      </c>
    </row>
    <row r="3557" spans="1:15">
      <c r="A3557" s="23">
        <v>2021</v>
      </c>
      <c r="B3557" s="23" t="s">
        <v>2366</v>
      </c>
      <c r="C3557" s="13" t="s">
        <v>1886</v>
      </c>
      <c r="D3557" s="13" t="s">
        <v>120</v>
      </c>
      <c r="E3557" s="13" t="s">
        <v>207</v>
      </c>
      <c r="F3557" s="24" t="s">
        <v>5245</v>
      </c>
      <c r="G3557" s="13"/>
      <c r="H3557" s="13" t="s">
        <v>6</v>
      </c>
      <c r="I3557" s="34">
        <v>12</v>
      </c>
      <c r="J3557" s="34">
        <v>8</v>
      </c>
      <c r="K3557" s="34">
        <v>4</v>
      </c>
      <c r="L3557" s="34">
        <v>4</v>
      </c>
      <c r="M3557" s="24">
        <f t="shared" si="110"/>
        <v>0.66666666666666663</v>
      </c>
      <c r="N3557" s="24">
        <f t="shared" si="111"/>
        <v>0.5</v>
      </c>
      <c r="O3557" s="34">
        <v>0</v>
      </c>
    </row>
    <row r="3558" spans="1:15">
      <c r="A3558" s="23">
        <v>2021</v>
      </c>
      <c r="B3558" s="23" t="s">
        <v>2366</v>
      </c>
      <c r="C3558" s="13" t="s">
        <v>1886</v>
      </c>
      <c r="D3558" s="13" t="s">
        <v>120</v>
      </c>
      <c r="E3558" s="13" t="s">
        <v>2704</v>
      </c>
      <c r="F3558" s="24" t="s">
        <v>121</v>
      </c>
      <c r="G3558" s="13"/>
      <c r="H3558" s="13" t="s">
        <v>6</v>
      </c>
      <c r="I3558" s="34">
        <v>188</v>
      </c>
      <c r="J3558" s="34">
        <v>6</v>
      </c>
      <c r="K3558" s="34">
        <v>6</v>
      </c>
      <c r="L3558" s="34">
        <v>18</v>
      </c>
      <c r="M3558" s="24">
        <f t="shared" si="110"/>
        <v>3.1914893617021274E-2</v>
      </c>
      <c r="N3558" s="24">
        <f t="shared" si="111"/>
        <v>1</v>
      </c>
      <c r="O3558" s="34">
        <v>6</v>
      </c>
    </row>
    <row r="3559" spans="1:15">
      <c r="A3559" s="23">
        <v>2021</v>
      </c>
      <c r="B3559" s="23" t="s">
        <v>2366</v>
      </c>
      <c r="C3559" s="13" t="s">
        <v>1886</v>
      </c>
      <c r="D3559" s="13" t="s">
        <v>120</v>
      </c>
      <c r="E3559" s="13" t="s">
        <v>2704</v>
      </c>
      <c r="F3559" s="24" t="s">
        <v>122</v>
      </c>
      <c r="G3559" s="13"/>
      <c r="H3559" s="13" t="s">
        <v>6</v>
      </c>
      <c r="I3559" s="34">
        <v>13</v>
      </c>
      <c r="J3559" s="34">
        <v>1</v>
      </c>
      <c r="K3559" s="34">
        <v>1</v>
      </c>
      <c r="L3559" s="34">
        <v>8</v>
      </c>
      <c r="M3559" s="24">
        <f t="shared" si="110"/>
        <v>7.6923076923076927E-2</v>
      </c>
      <c r="N3559" s="24">
        <f t="shared" si="111"/>
        <v>1</v>
      </c>
      <c r="O3559" s="34">
        <v>2</v>
      </c>
    </row>
    <row r="3560" spans="1:15">
      <c r="A3560" s="23">
        <v>2021</v>
      </c>
      <c r="B3560" s="23" t="s">
        <v>2366</v>
      </c>
      <c r="C3560" s="13" t="s">
        <v>1886</v>
      </c>
      <c r="D3560" s="13" t="s">
        <v>120</v>
      </c>
      <c r="E3560" s="13" t="s">
        <v>2704</v>
      </c>
      <c r="F3560" s="24" t="s">
        <v>6694</v>
      </c>
      <c r="G3560" s="13"/>
      <c r="H3560" s="13" t="s">
        <v>6</v>
      </c>
      <c r="I3560" s="34">
        <v>0</v>
      </c>
      <c r="J3560" s="34">
        <v>0</v>
      </c>
      <c r="K3560" s="34">
        <v>0</v>
      </c>
      <c r="L3560" s="34">
        <v>2</v>
      </c>
      <c r="M3560" s="24">
        <f t="shared" si="110"/>
        <v>0</v>
      </c>
      <c r="N3560" s="24">
        <f t="shared" si="111"/>
        <v>0</v>
      </c>
      <c r="O3560" s="34">
        <v>0</v>
      </c>
    </row>
    <row r="3561" spans="1:15">
      <c r="A3561" s="23">
        <v>2021</v>
      </c>
      <c r="B3561" s="23" t="s">
        <v>2366</v>
      </c>
      <c r="C3561" s="13" t="s">
        <v>1886</v>
      </c>
      <c r="D3561" s="13" t="s">
        <v>120</v>
      </c>
      <c r="E3561" s="13" t="s">
        <v>2704</v>
      </c>
      <c r="F3561" s="24" t="s">
        <v>1918</v>
      </c>
      <c r="G3561" s="13"/>
      <c r="H3561" s="13" t="s">
        <v>6</v>
      </c>
      <c r="I3561" s="34">
        <v>9</v>
      </c>
      <c r="J3561" s="34">
        <v>2</v>
      </c>
      <c r="K3561" s="34">
        <v>1</v>
      </c>
      <c r="L3561" s="34">
        <v>3</v>
      </c>
      <c r="M3561" s="24">
        <f t="shared" si="110"/>
        <v>0.22222222222222221</v>
      </c>
      <c r="N3561" s="24">
        <f t="shared" si="111"/>
        <v>0.5</v>
      </c>
      <c r="O3561" s="34">
        <v>0</v>
      </c>
    </row>
    <row r="3562" spans="1:15">
      <c r="A3562" s="23">
        <v>2021</v>
      </c>
      <c r="B3562" s="23" t="s">
        <v>2366</v>
      </c>
      <c r="C3562" s="13" t="s">
        <v>1886</v>
      </c>
      <c r="D3562" s="13" t="s">
        <v>120</v>
      </c>
      <c r="E3562" s="13" t="s">
        <v>2704</v>
      </c>
      <c r="F3562" s="24" t="s">
        <v>124</v>
      </c>
      <c r="G3562" s="13"/>
      <c r="H3562" s="13" t="s">
        <v>6</v>
      </c>
      <c r="I3562" s="34">
        <v>3</v>
      </c>
      <c r="J3562" s="34">
        <v>3</v>
      </c>
      <c r="K3562" s="34">
        <v>3</v>
      </c>
      <c r="L3562" s="34">
        <v>9</v>
      </c>
      <c r="M3562" s="24">
        <f t="shared" si="110"/>
        <v>1</v>
      </c>
      <c r="N3562" s="24">
        <f t="shared" si="111"/>
        <v>1</v>
      </c>
      <c r="O3562" s="34">
        <v>0</v>
      </c>
    </row>
    <row r="3563" spans="1:15">
      <c r="A3563" s="23">
        <v>2021</v>
      </c>
      <c r="B3563" s="23" t="s">
        <v>2366</v>
      </c>
      <c r="C3563" s="13" t="s">
        <v>1886</v>
      </c>
      <c r="D3563" s="13" t="s">
        <v>120</v>
      </c>
      <c r="E3563" s="13" t="s">
        <v>2704</v>
      </c>
      <c r="F3563" s="24" t="s">
        <v>125</v>
      </c>
      <c r="G3563" s="13"/>
      <c r="H3563" s="13" t="s">
        <v>6</v>
      </c>
      <c r="I3563" s="34">
        <v>227</v>
      </c>
      <c r="J3563" s="34">
        <v>3</v>
      </c>
      <c r="K3563" s="34">
        <v>2</v>
      </c>
      <c r="L3563" s="34">
        <v>0</v>
      </c>
      <c r="M3563" s="24">
        <f t="shared" si="110"/>
        <v>1.3215859030837005E-2</v>
      </c>
      <c r="N3563" s="24">
        <f t="shared" si="111"/>
        <v>0.66666666666666663</v>
      </c>
      <c r="O3563" s="34">
        <v>0</v>
      </c>
    </row>
    <row r="3564" spans="1:15">
      <c r="A3564" s="23">
        <v>2021</v>
      </c>
      <c r="B3564" s="23" t="s">
        <v>2366</v>
      </c>
      <c r="C3564" s="13" t="s">
        <v>1886</v>
      </c>
      <c r="D3564" s="13" t="s">
        <v>120</v>
      </c>
      <c r="E3564" s="13" t="s">
        <v>2704</v>
      </c>
      <c r="F3564" s="24" t="s">
        <v>5461</v>
      </c>
      <c r="G3564" s="13"/>
      <c r="H3564" s="13" t="s">
        <v>6</v>
      </c>
      <c r="I3564" s="34">
        <v>0</v>
      </c>
      <c r="J3564" s="34">
        <v>0</v>
      </c>
      <c r="K3564" s="34">
        <v>0</v>
      </c>
      <c r="L3564" s="34">
        <v>9</v>
      </c>
      <c r="M3564" s="24">
        <f t="shared" si="110"/>
        <v>0</v>
      </c>
      <c r="N3564" s="24">
        <f t="shared" si="111"/>
        <v>0</v>
      </c>
      <c r="O3564" s="34">
        <v>1</v>
      </c>
    </row>
    <row r="3565" spans="1:15">
      <c r="A3565" s="23">
        <v>2021</v>
      </c>
      <c r="B3565" s="23" t="s">
        <v>2366</v>
      </c>
      <c r="C3565" s="13" t="s">
        <v>1886</v>
      </c>
      <c r="D3565" s="13" t="s">
        <v>120</v>
      </c>
      <c r="E3565" s="13" t="s">
        <v>2704</v>
      </c>
      <c r="F3565" s="24" t="s">
        <v>126</v>
      </c>
      <c r="G3565" s="13"/>
      <c r="H3565" s="13" t="s">
        <v>6</v>
      </c>
      <c r="I3565" s="34">
        <v>214</v>
      </c>
      <c r="J3565" s="34">
        <v>4</v>
      </c>
      <c r="K3565" s="34">
        <v>3</v>
      </c>
      <c r="L3565" s="34">
        <v>13</v>
      </c>
      <c r="M3565" s="24">
        <f t="shared" si="110"/>
        <v>1.8691588785046728E-2</v>
      </c>
      <c r="N3565" s="24">
        <f t="shared" si="111"/>
        <v>0.75</v>
      </c>
      <c r="O3565" s="34">
        <v>2</v>
      </c>
    </row>
    <row r="3566" spans="1:15">
      <c r="A3566" s="23">
        <v>2021</v>
      </c>
      <c r="B3566" s="23" t="s">
        <v>2366</v>
      </c>
      <c r="C3566" s="13" t="s">
        <v>1886</v>
      </c>
      <c r="D3566" s="13" t="s">
        <v>120</v>
      </c>
      <c r="E3566" s="13" t="s">
        <v>2704</v>
      </c>
      <c r="F3566" s="24" t="s">
        <v>127</v>
      </c>
      <c r="G3566" s="13"/>
      <c r="H3566" s="13" t="s">
        <v>6</v>
      </c>
      <c r="I3566" s="34">
        <v>0</v>
      </c>
      <c r="J3566" s="34">
        <v>0</v>
      </c>
      <c r="K3566" s="34">
        <v>0</v>
      </c>
      <c r="L3566" s="34">
        <v>1</v>
      </c>
      <c r="M3566" s="24">
        <f t="shared" si="110"/>
        <v>0</v>
      </c>
      <c r="N3566" s="24">
        <f t="shared" si="111"/>
        <v>0</v>
      </c>
      <c r="O3566" s="34">
        <v>1</v>
      </c>
    </row>
    <row r="3567" spans="1:15">
      <c r="A3567" s="23">
        <v>2021</v>
      </c>
      <c r="B3567" s="23" t="s">
        <v>2366</v>
      </c>
      <c r="C3567" s="13" t="s">
        <v>1886</v>
      </c>
      <c r="D3567" s="13" t="s">
        <v>120</v>
      </c>
      <c r="E3567" s="13" t="s">
        <v>2704</v>
      </c>
      <c r="F3567" s="24" t="s">
        <v>128</v>
      </c>
      <c r="G3567" s="13"/>
      <c r="H3567" s="13" t="s">
        <v>6</v>
      </c>
      <c r="I3567" s="34">
        <v>12</v>
      </c>
      <c r="J3567" s="34">
        <v>0</v>
      </c>
      <c r="K3567" s="34">
        <v>0</v>
      </c>
      <c r="L3567" s="34">
        <v>4</v>
      </c>
      <c r="M3567" s="24">
        <f t="shared" si="110"/>
        <v>0</v>
      </c>
      <c r="N3567" s="24">
        <f t="shared" si="111"/>
        <v>0</v>
      </c>
      <c r="O3567" s="34">
        <v>1</v>
      </c>
    </row>
    <row r="3568" spans="1:15">
      <c r="A3568" s="23">
        <v>2021</v>
      </c>
      <c r="B3568" s="23" t="s">
        <v>2366</v>
      </c>
      <c r="C3568" s="13" t="s">
        <v>1886</v>
      </c>
      <c r="D3568" s="13" t="s">
        <v>120</v>
      </c>
      <c r="E3568" s="13" t="s">
        <v>2704</v>
      </c>
      <c r="F3568" s="24" t="s">
        <v>6693</v>
      </c>
      <c r="G3568" s="13"/>
      <c r="H3568" s="13" t="s">
        <v>6</v>
      </c>
      <c r="I3568" s="34">
        <v>10</v>
      </c>
      <c r="J3568" s="34">
        <v>2</v>
      </c>
      <c r="K3568" s="34">
        <v>2</v>
      </c>
      <c r="L3568" s="34">
        <v>8</v>
      </c>
      <c r="M3568" s="24">
        <f t="shared" si="110"/>
        <v>0.2</v>
      </c>
      <c r="N3568" s="24">
        <f t="shared" si="111"/>
        <v>1</v>
      </c>
      <c r="O3568" s="34">
        <v>2</v>
      </c>
    </row>
    <row r="3569" spans="1:15">
      <c r="A3569" s="23">
        <v>2021</v>
      </c>
      <c r="B3569" s="23" t="s">
        <v>2366</v>
      </c>
      <c r="C3569" s="13" t="s">
        <v>1886</v>
      </c>
      <c r="D3569" s="13" t="s">
        <v>120</v>
      </c>
      <c r="E3569" s="13" t="s">
        <v>2704</v>
      </c>
      <c r="F3569" s="24" t="s">
        <v>131</v>
      </c>
      <c r="G3569" s="13"/>
      <c r="H3569" s="13" t="s">
        <v>6</v>
      </c>
      <c r="I3569" s="34">
        <v>0</v>
      </c>
      <c r="J3569" s="34">
        <v>0</v>
      </c>
      <c r="K3569" s="34">
        <v>0</v>
      </c>
      <c r="L3569" s="34">
        <v>18</v>
      </c>
      <c r="M3569" s="24">
        <f t="shared" si="110"/>
        <v>0</v>
      </c>
      <c r="N3569" s="24">
        <f t="shared" si="111"/>
        <v>0</v>
      </c>
      <c r="O3569" s="34">
        <v>2</v>
      </c>
    </row>
    <row r="3570" spans="1:15">
      <c r="A3570" s="23">
        <v>2021</v>
      </c>
      <c r="B3570" s="23" t="s">
        <v>2366</v>
      </c>
      <c r="C3570" s="13" t="s">
        <v>1886</v>
      </c>
      <c r="D3570" s="13" t="s">
        <v>120</v>
      </c>
      <c r="E3570" s="13" t="s">
        <v>2704</v>
      </c>
      <c r="F3570" s="24" t="s">
        <v>131</v>
      </c>
      <c r="G3570" s="13"/>
      <c r="H3570" s="13" t="s">
        <v>6</v>
      </c>
      <c r="I3570" s="34">
        <v>17</v>
      </c>
      <c r="J3570" s="34">
        <v>4</v>
      </c>
      <c r="K3570" s="34">
        <v>4</v>
      </c>
      <c r="L3570" s="34">
        <v>0</v>
      </c>
      <c r="M3570" s="24">
        <f t="shared" si="110"/>
        <v>0.23529411764705882</v>
      </c>
      <c r="N3570" s="24">
        <f t="shared" si="111"/>
        <v>1</v>
      </c>
      <c r="O3570" s="34">
        <v>0</v>
      </c>
    </row>
    <row r="3571" spans="1:15">
      <c r="A3571" s="23">
        <v>2021</v>
      </c>
      <c r="B3571" s="23" t="s">
        <v>2366</v>
      </c>
      <c r="C3571" s="13" t="s">
        <v>1886</v>
      </c>
      <c r="D3571" s="13" t="s">
        <v>120</v>
      </c>
      <c r="E3571" s="13" t="s">
        <v>2704</v>
      </c>
      <c r="F3571" s="24" t="s">
        <v>3898</v>
      </c>
      <c r="G3571" s="13"/>
      <c r="H3571" s="13" t="s">
        <v>6</v>
      </c>
      <c r="I3571" s="34">
        <v>14</v>
      </c>
      <c r="J3571" s="34">
        <v>2</v>
      </c>
      <c r="K3571" s="34">
        <v>2</v>
      </c>
      <c r="L3571" s="34">
        <v>2</v>
      </c>
      <c r="M3571" s="24">
        <f t="shared" si="110"/>
        <v>0.14285714285714285</v>
      </c>
      <c r="N3571" s="24">
        <f t="shared" si="111"/>
        <v>1</v>
      </c>
      <c r="O3571" s="34">
        <v>0</v>
      </c>
    </row>
    <row r="3572" spans="1:15">
      <c r="A3572" s="23">
        <v>2021</v>
      </c>
      <c r="B3572" s="23" t="s">
        <v>2366</v>
      </c>
      <c r="C3572" s="13" t="s">
        <v>1886</v>
      </c>
      <c r="D3572" s="13" t="s">
        <v>120</v>
      </c>
      <c r="E3572" s="13" t="s">
        <v>2704</v>
      </c>
      <c r="F3572" s="24" t="s">
        <v>134</v>
      </c>
      <c r="G3572" s="13"/>
      <c r="H3572" s="13" t="s">
        <v>6</v>
      </c>
      <c r="I3572" s="34">
        <v>3</v>
      </c>
      <c r="J3572" s="34">
        <v>2</v>
      </c>
      <c r="K3572" s="34">
        <v>2</v>
      </c>
      <c r="L3572" s="34">
        <v>6</v>
      </c>
      <c r="M3572" s="24">
        <f t="shared" si="110"/>
        <v>0.66666666666666663</v>
      </c>
      <c r="N3572" s="24">
        <f t="shared" si="111"/>
        <v>1</v>
      </c>
      <c r="O3572" s="34">
        <v>0</v>
      </c>
    </row>
    <row r="3573" spans="1:15">
      <c r="A3573" s="23">
        <v>2021</v>
      </c>
      <c r="B3573" s="23" t="s">
        <v>2366</v>
      </c>
      <c r="C3573" s="13" t="s">
        <v>1886</v>
      </c>
      <c r="D3573" s="13" t="s">
        <v>120</v>
      </c>
      <c r="E3573" s="13" t="s">
        <v>2704</v>
      </c>
      <c r="F3573" s="24" t="s">
        <v>135</v>
      </c>
      <c r="G3573" s="13"/>
      <c r="H3573" s="13" t="s">
        <v>6</v>
      </c>
      <c r="I3573" s="34">
        <v>60</v>
      </c>
      <c r="J3573" s="34">
        <v>7</v>
      </c>
      <c r="K3573" s="34">
        <v>4</v>
      </c>
      <c r="L3573" s="34">
        <v>13</v>
      </c>
      <c r="M3573" s="24">
        <f t="shared" si="110"/>
        <v>0.11666666666666667</v>
      </c>
      <c r="N3573" s="24">
        <f t="shared" si="111"/>
        <v>0.5714285714285714</v>
      </c>
      <c r="O3573" s="34">
        <v>5</v>
      </c>
    </row>
    <row r="3574" spans="1:15">
      <c r="A3574" s="23">
        <v>2021</v>
      </c>
      <c r="B3574" s="23" t="s">
        <v>2366</v>
      </c>
      <c r="C3574" s="13" t="s">
        <v>1886</v>
      </c>
      <c r="D3574" s="13" t="s">
        <v>120</v>
      </c>
      <c r="E3574" s="13" t="s">
        <v>2704</v>
      </c>
      <c r="F3574" s="24" t="s">
        <v>136</v>
      </c>
      <c r="G3574" s="13"/>
      <c r="H3574" s="13" t="s">
        <v>6</v>
      </c>
      <c r="I3574" s="34">
        <v>26</v>
      </c>
      <c r="J3574" s="34">
        <v>4</v>
      </c>
      <c r="K3574" s="34">
        <v>4</v>
      </c>
      <c r="L3574" s="34">
        <v>16</v>
      </c>
      <c r="M3574" s="24">
        <f t="shared" si="110"/>
        <v>0.15384615384615385</v>
      </c>
      <c r="N3574" s="24">
        <f t="shared" si="111"/>
        <v>1</v>
      </c>
      <c r="O3574" s="34">
        <v>4</v>
      </c>
    </row>
    <row r="3575" spans="1:15">
      <c r="A3575" s="23">
        <v>2021</v>
      </c>
      <c r="B3575" s="23" t="s">
        <v>2366</v>
      </c>
      <c r="C3575" s="13" t="s">
        <v>1886</v>
      </c>
      <c r="D3575" s="13" t="s">
        <v>120</v>
      </c>
      <c r="E3575" s="13" t="s">
        <v>2704</v>
      </c>
      <c r="F3575" s="24" t="s">
        <v>137</v>
      </c>
      <c r="G3575" s="13"/>
      <c r="H3575" s="13" t="s">
        <v>6</v>
      </c>
      <c r="I3575" s="34">
        <v>292</v>
      </c>
      <c r="J3575" s="34">
        <v>13</v>
      </c>
      <c r="K3575" s="34">
        <v>10</v>
      </c>
      <c r="L3575" s="34">
        <v>34</v>
      </c>
      <c r="M3575" s="24">
        <f t="shared" si="110"/>
        <v>4.4520547945205477E-2</v>
      </c>
      <c r="N3575" s="24">
        <f t="shared" si="111"/>
        <v>0.76923076923076927</v>
      </c>
      <c r="O3575" s="34">
        <v>9</v>
      </c>
    </row>
    <row r="3576" spans="1:15">
      <c r="A3576" s="23">
        <v>2021</v>
      </c>
      <c r="B3576" s="23" t="s">
        <v>2366</v>
      </c>
      <c r="C3576" s="13" t="s">
        <v>1886</v>
      </c>
      <c r="D3576" s="13" t="s">
        <v>120</v>
      </c>
      <c r="E3576" s="13" t="s">
        <v>2704</v>
      </c>
      <c r="F3576" s="24" t="s">
        <v>138</v>
      </c>
      <c r="G3576" s="13"/>
      <c r="H3576" s="13" t="s">
        <v>6</v>
      </c>
      <c r="I3576" s="34">
        <v>5</v>
      </c>
      <c r="J3576" s="34">
        <v>1</v>
      </c>
      <c r="K3576" s="34">
        <v>1</v>
      </c>
      <c r="L3576" s="34">
        <v>4</v>
      </c>
      <c r="M3576" s="24">
        <f t="shared" si="110"/>
        <v>0.2</v>
      </c>
      <c r="N3576" s="24">
        <f t="shared" si="111"/>
        <v>1</v>
      </c>
      <c r="O3576" s="34">
        <v>1</v>
      </c>
    </row>
    <row r="3577" spans="1:15">
      <c r="A3577" s="23">
        <v>2021</v>
      </c>
      <c r="B3577" s="23" t="s">
        <v>2366</v>
      </c>
      <c r="C3577" s="13" t="s">
        <v>1886</v>
      </c>
      <c r="D3577" s="13" t="s">
        <v>120</v>
      </c>
      <c r="E3577" s="13" t="s">
        <v>2704</v>
      </c>
      <c r="F3577" s="24" t="s">
        <v>1917</v>
      </c>
      <c r="G3577" s="13"/>
      <c r="H3577" s="13" t="s">
        <v>6</v>
      </c>
      <c r="I3577" s="34">
        <v>3</v>
      </c>
      <c r="J3577" s="34">
        <v>2</v>
      </c>
      <c r="K3577" s="34">
        <v>1</v>
      </c>
      <c r="L3577" s="34">
        <v>2</v>
      </c>
      <c r="M3577" s="24">
        <f t="shared" si="110"/>
        <v>0.66666666666666663</v>
      </c>
      <c r="N3577" s="24">
        <f t="shared" si="111"/>
        <v>0.5</v>
      </c>
      <c r="O3577" s="34">
        <v>1</v>
      </c>
    </row>
    <row r="3578" spans="1:15">
      <c r="A3578" s="23">
        <v>2021</v>
      </c>
      <c r="B3578" s="23" t="s">
        <v>2366</v>
      </c>
      <c r="C3578" s="13" t="s">
        <v>1886</v>
      </c>
      <c r="D3578" s="13" t="s">
        <v>120</v>
      </c>
      <c r="E3578" s="13" t="s">
        <v>2704</v>
      </c>
      <c r="F3578" s="24" t="s">
        <v>139</v>
      </c>
      <c r="G3578" s="13"/>
      <c r="H3578" s="13" t="s">
        <v>6</v>
      </c>
      <c r="I3578" s="34">
        <v>6</v>
      </c>
      <c r="J3578" s="34">
        <v>2</v>
      </c>
      <c r="K3578" s="34">
        <v>2</v>
      </c>
      <c r="L3578" s="34">
        <v>3</v>
      </c>
      <c r="M3578" s="24">
        <f t="shared" si="110"/>
        <v>0.33333333333333331</v>
      </c>
      <c r="N3578" s="24">
        <f t="shared" si="111"/>
        <v>1</v>
      </c>
      <c r="O3578" s="34">
        <v>0</v>
      </c>
    </row>
    <row r="3579" spans="1:15">
      <c r="A3579" s="23">
        <v>2021</v>
      </c>
      <c r="B3579" s="23" t="s">
        <v>2366</v>
      </c>
      <c r="C3579" s="13" t="s">
        <v>1886</v>
      </c>
      <c r="D3579" s="13" t="s">
        <v>120</v>
      </c>
      <c r="E3579" s="13" t="s">
        <v>2704</v>
      </c>
      <c r="F3579" s="24" t="s">
        <v>140</v>
      </c>
      <c r="G3579" s="13"/>
      <c r="H3579" s="13" t="s">
        <v>6</v>
      </c>
      <c r="I3579" s="34">
        <v>58</v>
      </c>
      <c r="J3579" s="34">
        <v>2</v>
      </c>
      <c r="K3579" s="34">
        <v>2</v>
      </c>
      <c r="L3579" s="34">
        <v>4</v>
      </c>
      <c r="M3579" s="24">
        <f t="shared" si="110"/>
        <v>3.4482758620689655E-2</v>
      </c>
      <c r="N3579" s="24">
        <f t="shared" si="111"/>
        <v>1</v>
      </c>
      <c r="O3579" s="34">
        <v>0</v>
      </c>
    </row>
    <row r="3580" spans="1:15">
      <c r="A3580" s="23">
        <v>2021</v>
      </c>
      <c r="B3580" s="23" t="s">
        <v>2366</v>
      </c>
      <c r="C3580" s="13" t="s">
        <v>1886</v>
      </c>
      <c r="D3580" s="13" t="s">
        <v>120</v>
      </c>
      <c r="E3580" s="13" t="s">
        <v>2704</v>
      </c>
      <c r="F3580" s="24" t="s">
        <v>141</v>
      </c>
      <c r="G3580" s="13"/>
      <c r="H3580" s="13" t="s">
        <v>6</v>
      </c>
      <c r="I3580" s="34">
        <v>67</v>
      </c>
      <c r="J3580" s="34">
        <v>2</v>
      </c>
      <c r="K3580" s="34">
        <v>2</v>
      </c>
      <c r="L3580" s="34">
        <v>8</v>
      </c>
      <c r="M3580" s="24">
        <f t="shared" si="110"/>
        <v>2.9850746268656716E-2</v>
      </c>
      <c r="N3580" s="24">
        <f t="shared" si="111"/>
        <v>1</v>
      </c>
      <c r="O3580" s="34">
        <v>2</v>
      </c>
    </row>
    <row r="3581" spans="1:15">
      <c r="A3581" s="23">
        <v>2021</v>
      </c>
      <c r="B3581" s="23" t="s">
        <v>2366</v>
      </c>
      <c r="C3581" s="13" t="s">
        <v>1886</v>
      </c>
      <c r="D3581" s="13" t="s">
        <v>120</v>
      </c>
      <c r="E3581" s="13" t="s">
        <v>2704</v>
      </c>
      <c r="F3581" s="24" t="s">
        <v>142</v>
      </c>
      <c r="G3581" s="13"/>
      <c r="H3581" s="13" t="s">
        <v>6</v>
      </c>
      <c r="I3581" s="34">
        <v>63</v>
      </c>
      <c r="J3581" s="34">
        <v>3</v>
      </c>
      <c r="K3581" s="34">
        <v>2</v>
      </c>
      <c r="L3581" s="34">
        <v>11</v>
      </c>
      <c r="M3581" s="24">
        <f t="shared" si="110"/>
        <v>4.7619047619047616E-2</v>
      </c>
      <c r="N3581" s="24">
        <f t="shared" si="111"/>
        <v>0.66666666666666663</v>
      </c>
      <c r="O3581" s="34">
        <v>1</v>
      </c>
    </row>
    <row r="3582" spans="1:15">
      <c r="A3582" s="23">
        <v>2021</v>
      </c>
      <c r="B3582" s="23" t="s">
        <v>2366</v>
      </c>
      <c r="C3582" s="13" t="s">
        <v>1886</v>
      </c>
      <c r="D3582" s="13" t="s">
        <v>120</v>
      </c>
      <c r="E3582" s="13" t="s">
        <v>2704</v>
      </c>
      <c r="F3582" s="24" t="s">
        <v>143</v>
      </c>
      <c r="G3582" s="13"/>
      <c r="H3582" s="13" t="s">
        <v>6</v>
      </c>
      <c r="I3582" s="34">
        <v>1</v>
      </c>
      <c r="J3582" s="34">
        <v>1</v>
      </c>
      <c r="K3582" s="34">
        <v>1</v>
      </c>
      <c r="L3582" s="34">
        <v>1</v>
      </c>
      <c r="M3582" s="24">
        <f t="shared" si="110"/>
        <v>1</v>
      </c>
      <c r="N3582" s="24">
        <f t="shared" si="111"/>
        <v>1</v>
      </c>
      <c r="O3582" s="34">
        <v>1</v>
      </c>
    </row>
    <row r="3583" spans="1:15">
      <c r="A3583" s="23">
        <v>2021</v>
      </c>
      <c r="B3583" s="23" t="s">
        <v>2366</v>
      </c>
      <c r="C3583" s="13" t="s">
        <v>1886</v>
      </c>
      <c r="D3583" s="13" t="s">
        <v>120</v>
      </c>
      <c r="E3583" s="13" t="s">
        <v>2704</v>
      </c>
      <c r="F3583" s="24" t="s">
        <v>144</v>
      </c>
      <c r="G3583" s="13"/>
      <c r="H3583" s="13" t="s">
        <v>6</v>
      </c>
      <c r="I3583" s="34">
        <v>220</v>
      </c>
      <c r="J3583" s="34">
        <v>8</v>
      </c>
      <c r="K3583" s="34">
        <v>6</v>
      </c>
      <c r="L3583" s="34">
        <v>25</v>
      </c>
      <c r="M3583" s="24">
        <f t="shared" si="110"/>
        <v>3.6363636363636362E-2</v>
      </c>
      <c r="N3583" s="24">
        <f t="shared" si="111"/>
        <v>0.75</v>
      </c>
      <c r="O3583" s="34">
        <v>6</v>
      </c>
    </row>
    <row r="3584" spans="1:15">
      <c r="A3584" s="23">
        <v>2021</v>
      </c>
      <c r="B3584" s="23" t="s">
        <v>2366</v>
      </c>
      <c r="C3584" s="13" t="s">
        <v>1886</v>
      </c>
      <c r="D3584" s="13" t="s">
        <v>120</v>
      </c>
      <c r="E3584" s="13" t="s">
        <v>2704</v>
      </c>
      <c r="F3584" s="24" t="s">
        <v>145</v>
      </c>
      <c r="G3584" s="13"/>
      <c r="H3584" s="13" t="s">
        <v>6</v>
      </c>
      <c r="I3584" s="34">
        <v>105</v>
      </c>
      <c r="J3584" s="34">
        <v>2</v>
      </c>
      <c r="K3584" s="34">
        <v>2</v>
      </c>
      <c r="L3584" s="34">
        <v>5</v>
      </c>
      <c r="M3584" s="24">
        <f t="shared" si="110"/>
        <v>1.9047619047619049E-2</v>
      </c>
      <c r="N3584" s="24">
        <f t="shared" si="111"/>
        <v>1</v>
      </c>
      <c r="O3584" s="34">
        <v>2</v>
      </c>
    </row>
    <row r="3585" spans="1:15">
      <c r="A3585" s="23">
        <v>2021</v>
      </c>
      <c r="B3585" s="23" t="s">
        <v>2366</v>
      </c>
      <c r="C3585" s="13" t="s">
        <v>1886</v>
      </c>
      <c r="D3585" s="13" t="s">
        <v>120</v>
      </c>
      <c r="E3585" s="13" t="s">
        <v>2704</v>
      </c>
      <c r="F3585" s="24" t="s">
        <v>146</v>
      </c>
      <c r="G3585" s="13"/>
      <c r="H3585" s="13" t="s">
        <v>6</v>
      </c>
      <c r="I3585" s="34">
        <v>0</v>
      </c>
      <c r="J3585" s="34">
        <v>0</v>
      </c>
      <c r="K3585" s="34">
        <v>0</v>
      </c>
      <c r="L3585" s="34">
        <v>4</v>
      </c>
      <c r="M3585" s="24">
        <f t="shared" si="110"/>
        <v>0</v>
      </c>
      <c r="N3585" s="24">
        <f t="shared" si="111"/>
        <v>0</v>
      </c>
      <c r="O3585" s="34">
        <v>1</v>
      </c>
    </row>
    <row r="3586" spans="1:15">
      <c r="A3586" s="23">
        <v>2021</v>
      </c>
      <c r="B3586" s="23" t="s">
        <v>2366</v>
      </c>
      <c r="C3586" s="13" t="s">
        <v>1886</v>
      </c>
      <c r="D3586" s="13" t="s">
        <v>120</v>
      </c>
      <c r="E3586" s="13" t="s">
        <v>2704</v>
      </c>
      <c r="F3586" s="24" t="s">
        <v>147</v>
      </c>
      <c r="G3586" s="13"/>
      <c r="H3586" s="13" t="s">
        <v>6</v>
      </c>
      <c r="I3586" s="34">
        <v>174</v>
      </c>
      <c r="J3586" s="34">
        <v>9</v>
      </c>
      <c r="K3586" s="34">
        <v>8</v>
      </c>
      <c r="L3586" s="34">
        <v>17</v>
      </c>
      <c r="M3586" s="24">
        <f t="shared" ref="M3586:M3649" si="112">+IFERROR(J3586/I3586,0)</f>
        <v>5.1724137931034482E-2</v>
      </c>
      <c r="N3586" s="24">
        <f t="shared" ref="N3586:N3649" si="113">+IFERROR(K3586/J3586,0)</f>
        <v>0.88888888888888884</v>
      </c>
      <c r="O3586" s="34">
        <v>1</v>
      </c>
    </row>
    <row r="3587" spans="1:15">
      <c r="A3587" s="23">
        <v>2021</v>
      </c>
      <c r="B3587" s="23" t="s">
        <v>2366</v>
      </c>
      <c r="C3587" s="13" t="s">
        <v>1886</v>
      </c>
      <c r="D3587" s="13" t="s">
        <v>120</v>
      </c>
      <c r="E3587" s="13" t="s">
        <v>2704</v>
      </c>
      <c r="F3587" s="24" t="s">
        <v>148</v>
      </c>
      <c r="G3587" s="13"/>
      <c r="H3587" s="13" t="s">
        <v>6</v>
      </c>
      <c r="I3587" s="34">
        <v>3</v>
      </c>
      <c r="J3587" s="34">
        <v>3</v>
      </c>
      <c r="K3587" s="34">
        <v>2</v>
      </c>
      <c r="L3587" s="34">
        <v>3</v>
      </c>
      <c r="M3587" s="24">
        <f t="shared" si="112"/>
        <v>1</v>
      </c>
      <c r="N3587" s="24">
        <f t="shared" si="113"/>
        <v>0.66666666666666663</v>
      </c>
      <c r="O3587" s="34">
        <v>1</v>
      </c>
    </row>
    <row r="3588" spans="1:15">
      <c r="A3588" s="23">
        <v>2021</v>
      </c>
      <c r="B3588" s="23" t="s">
        <v>2366</v>
      </c>
      <c r="C3588" s="13" t="s">
        <v>1886</v>
      </c>
      <c r="D3588" s="13" t="s">
        <v>120</v>
      </c>
      <c r="E3588" s="13" t="s">
        <v>2704</v>
      </c>
      <c r="F3588" s="24" t="s">
        <v>149</v>
      </c>
      <c r="G3588" s="13"/>
      <c r="H3588" s="13" t="s">
        <v>6</v>
      </c>
      <c r="I3588" s="34">
        <v>10</v>
      </c>
      <c r="J3588" s="34">
        <v>5</v>
      </c>
      <c r="K3588" s="34">
        <v>3</v>
      </c>
      <c r="L3588" s="34">
        <v>10</v>
      </c>
      <c r="M3588" s="24">
        <f t="shared" si="112"/>
        <v>0.5</v>
      </c>
      <c r="N3588" s="24">
        <f t="shared" si="113"/>
        <v>0.6</v>
      </c>
      <c r="O3588" s="34">
        <v>1</v>
      </c>
    </row>
    <row r="3589" spans="1:15">
      <c r="A3589" s="23">
        <v>2021</v>
      </c>
      <c r="B3589" s="23" t="s">
        <v>2366</v>
      </c>
      <c r="C3589" s="13" t="s">
        <v>1886</v>
      </c>
      <c r="D3589" s="13" t="s">
        <v>120</v>
      </c>
      <c r="E3589" s="13" t="s">
        <v>2704</v>
      </c>
      <c r="F3589" s="24" t="s">
        <v>150</v>
      </c>
      <c r="G3589" s="13"/>
      <c r="H3589" s="13" t="s">
        <v>6</v>
      </c>
      <c r="I3589" s="34">
        <v>97</v>
      </c>
      <c r="J3589" s="34">
        <v>6</v>
      </c>
      <c r="K3589" s="34">
        <v>5</v>
      </c>
      <c r="L3589" s="34">
        <v>29</v>
      </c>
      <c r="M3589" s="24">
        <f t="shared" si="112"/>
        <v>6.1855670103092786E-2</v>
      </c>
      <c r="N3589" s="24">
        <f t="shared" si="113"/>
        <v>0.83333333333333337</v>
      </c>
      <c r="O3589" s="34">
        <v>4</v>
      </c>
    </row>
    <row r="3590" spans="1:15">
      <c r="A3590" s="23">
        <v>2021</v>
      </c>
      <c r="B3590" s="23" t="s">
        <v>2366</v>
      </c>
      <c r="C3590" s="13" t="s">
        <v>1886</v>
      </c>
      <c r="D3590" s="13" t="s">
        <v>120</v>
      </c>
      <c r="E3590" s="13" t="s">
        <v>2704</v>
      </c>
      <c r="F3590" s="24" t="s">
        <v>151</v>
      </c>
      <c r="G3590" s="13"/>
      <c r="H3590" s="13" t="s">
        <v>6</v>
      </c>
      <c r="I3590" s="34">
        <v>126</v>
      </c>
      <c r="J3590" s="34">
        <v>7</v>
      </c>
      <c r="K3590" s="34">
        <v>6</v>
      </c>
      <c r="L3590" s="34">
        <v>0</v>
      </c>
      <c r="M3590" s="24">
        <f t="shared" si="112"/>
        <v>5.5555555555555552E-2</v>
      </c>
      <c r="N3590" s="24">
        <f t="shared" si="113"/>
        <v>0.8571428571428571</v>
      </c>
      <c r="O3590" s="34">
        <v>0</v>
      </c>
    </row>
    <row r="3591" spans="1:15">
      <c r="A3591" s="23">
        <v>2021</v>
      </c>
      <c r="B3591" s="23" t="s">
        <v>2366</v>
      </c>
      <c r="C3591" s="13" t="s">
        <v>1886</v>
      </c>
      <c r="D3591" s="13" t="s">
        <v>120</v>
      </c>
      <c r="E3591" s="13" t="s">
        <v>2704</v>
      </c>
      <c r="F3591" s="24" t="s">
        <v>6695</v>
      </c>
      <c r="G3591" s="13"/>
      <c r="H3591" s="13" t="s">
        <v>6</v>
      </c>
      <c r="I3591" s="34">
        <v>0</v>
      </c>
      <c r="J3591" s="34">
        <v>0</v>
      </c>
      <c r="K3591" s="34">
        <v>0</v>
      </c>
      <c r="L3591" s="34">
        <v>15</v>
      </c>
      <c r="M3591" s="24">
        <f t="shared" si="112"/>
        <v>0</v>
      </c>
      <c r="N3591" s="24">
        <f t="shared" si="113"/>
        <v>0</v>
      </c>
      <c r="O3591" s="34">
        <v>3</v>
      </c>
    </row>
    <row r="3592" spans="1:15">
      <c r="A3592" s="23">
        <v>2021</v>
      </c>
      <c r="B3592" s="23" t="s">
        <v>2366</v>
      </c>
      <c r="C3592" s="13" t="s">
        <v>1886</v>
      </c>
      <c r="D3592" s="13" t="s">
        <v>120</v>
      </c>
      <c r="E3592" s="13" t="s">
        <v>2704</v>
      </c>
      <c r="F3592" s="24" t="s">
        <v>152</v>
      </c>
      <c r="G3592" s="13"/>
      <c r="H3592" s="13" t="s">
        <v>6</v>
      </c>
      <c r="I3592" s="34">
        <v>102</v>
      </c>
      <c r="J3592" s="34">
        <v>2</v>
      </c>
      <c r="K3592" s="34">
        <v>2</v>
      </c>
      <c r="L3592" s="34">
        <v>7</v>
      </c>
      <c r="M3592" s="24">
        <f t="shared" si="112"/>
        <v>1.9607843137254902E-2</v>
      </c>
      <c r="N3592" s="24">
        <f t="shared" si="113"/>
        <v>1</v>
      </c>
      <c r="O3592" s="34">
        <v>2</v>
      </c>
    </row>
    <row r="3593" spans="1:15">
      <c r="A3593" s="23">
        <v>2021</v>
      </c>
      <c r="B3593" s="23" t="s">
        <v>2366</v>
      </c>
      <c r="C3593" s="13" t="s">
        <v>1886</v>
      </c>
      <c r="D3593" s="13" t="s">
        <v>120</v>
      </c>
      <c r="E3593" s="13" t="s">
        <v>206</v>
      </c>
      <c r="F3593" s="24" t="s">
        <v>153</v>
      </c>
      <c r="G3593" s="13"/>
      <c r="H3593" s="13" t="s">
        <v>6</v>
      </c>
      <c r="I3593" s="34">
        <v>10</v>
      </c>
      <c r="J3593" s="34">
        <v>8</v>
      </c>
      <c r="K3593" s="34">
        <v>7</v>
      </c>
      <c r="L3593" s="34">
        <v>12</v>
      </c>
      <c r="M3593" s="24">
        <f t="shared" si="112"/>
        <v>0.8</v>
      </c>
      <c r="N3593" s="24">
        <f t="shared" si="113"/>
        <v>0.875</v>
      </c>
      <c r="O3593" s="34">
        <v>0</v>
      </c>
    </row>
    <row r="3594" spans="1:15">
      <c r="A3594" s="23">
        <v>2021</v>
      </c>
      <c r="B3594" s="23" t="s">
        <v>2366</v>
      </c>
      <c r="C3594" s="13" t="s">
        <v>1886</v>
      </c>
      <c r="D3594" s="13" t="s">
        <v>120</v>
      </c>
      <c r="E3594" s="13" t="s">
        <v>206</v>
      </c>
      <c r="F3594" s="24" t="s">
        <v>5250</v>
      </c>
      <c r="G3594" s="13"/>
      <c r="H3594" s="13" t="s">
        <v>195</v>
      </c>
      <c r="I3594" s="34">
        <v>0</v>
      </c>
      <c r="J3594" s="34">
        <v>0</v>
      </c>
      <c r="K3594" s="34">
        <v>0</v>
      </c>
      <c r="L3594" s="34">
        <v>1</v>
      </c>
      <c r="M3594" s="24">
        <f t="shared" si="112"/>
        <v>0</v>
      </c>
      <c r="N3594" s="24">
        <f t="shared" si="113"/>
        <v>0</v>
      </c>
      <c r="O3594" s="34">
        <v>0</v>
      </c>
    </row>
    <row r="3595" spans="1:15">
      <c r="A3595" s="23">
        <v>2021</v>
      </c>
      <c r="B3595" s="23" t="s">
        <v>2366</v>
      </c>
      <c r="C3595" s="13" t="s">
        <v>1886</v>
      </c>
      <c r="D3595" s="13" t="s">
        <v>120</v>
      </c>
      <c r="E3595" s="13" t="s">
        <v>206</v>
      </c>
      <c r="F3595" s="24" t="s">
        <v>154</v>
      </c>
      <c r="G3595" s="13"/>
      <c r="H3595" s="13" t="s">
        <v>6</v>
      </c>
      <c r="I3595" s="34">
        <v>27</v>
      </c>
      <c r="J3595" s="34">
        <v>18</v>
      </c>
      <c r="K3595" s="34">
        <v>17</v>
      </c>
      <c r="L3595" s="34">
        <v>52</v>
      </c>
      <c r="M3595" s="24">
        <f t="shared" si="112"/>
        <v>0.66666666666666663</v>
      </c>
      <c r="N3595" s="24">
        <f t="shared" si="113"/>
        <v>0.94444444444444442</v>
      </c>
      <c r="O3595" s="34">
        <v>3</v>
      </c>
    </row>
    <row r="3596" spans="1:15">
      <c r="A3596" s="23">
        <v>2021</v>
      </c>
      <c r="B3596" s="23" t="s">
        <v>2366</v>
      </c>
      <c r="C3596" s="13" t="s">
        <v>1886</v>
      </c>
      <c r="D3596" s="13" t="s">
        <v>120</v>
      </c>
      <c r="E3596" s="13" t="s">
        <v>204</v>
      </c>
      <c r="F3596" s="24" t="s">
        <v>1482</v>
      </c>
      <c r="G3596" s="13"/>
      <c r="H3596" s="13" t="s">
        <v>6</v>
      </c>
      <c r="I3596" s="34">
        <v>1083</v>
      </c>
      <c r="J3596" s="34">
        <v>169</v>
      </c>
      <c r="K3596" s="34">
        <v>99</v>
      </c>
      <c r="L3596" s="34">
        <v>1008</v>
      </c>
      <c r="M3596" s="24">
        <f t="shared" si="112"/>
        <v>0.15604801477377656</v>
      </c>
      <c r="N3596" s="24">
        <f t="shared" si="113"/>
        <v>0.58579881656804733</v>
      </c>
      <c r="O3596" s="34">
        <v>69</v>
      </c>
    </row>
    <row r="3597" spans="1:15">
      <c r="A3597" s="23">
        <v>2021</v>
      </c>
      <c r="B3597" s="23" t="s">
        <v>2366</v>
      </c>
      <c r="C3597" s="13" t="s">
        <v>1886</v>
      </c>
      <c r="D3597" s="13" t="s">
        <v>156</v>
      </c>
      <c r="E3597" s="13" t="s">
        <v>2705</v>
      </c>
      <c r="F3597" s="24" t="s">
        <v>157</v>
      </c>
      <c r="G3597" s="13"/>
      <c r="H3597" s="13" t="s">
        <v>6</v>
      </c>
      <c r="I3597" s="34">
        <v>167</v>
      </c>
      <c r="J3597" s="34">
        <v>7</v>
      </c>
      <c r="K3597" s="34">
        <v>6</v>
      </c>
      <c r="L3597" s="34">
        <v>26</v>
      </c>
      <c r="M3597" s="24">
        <f t="shared" si="112"/>
        <v>4.1916167664670656E-2</v>
      </c>
      <c r="N3597" s="24">
        <f t="shared" si="113"/>
        <v>0.8571428571428571</v>
      </c>
      <c r="O3597" s="34">
        <v>3</v>
      </c>
    </row>
    <row r="3598" spans="1:15">
      <c r="A3598" s="23">
        <v>2021</v>
      </c>
      <c r="B3598" s="23" t="s">
        <v>2366</v>
      </c>
      <c r="C3598" s="13" t="s">
        <v>1886</v>
      </c>
      <c r="D3598" s="13" t="s">
        <v>156</v>
      </c>
      <c r="E3598" s="13" t="s">
        <v>2705</v>
      </c>
      <c r="F3598" s="24" t="s">
        <v>158</v>
      </c>
      <c r="G3598" s="13"/>
      <c r="H3598" s="13" t="s">
        <v>6</v>
      </c>
      <c r="I3598" s="34">
        <v>25</v>
      </c>
      <c r="J3598" s="34">
        <v>11</v>
      </c>
      <c r="K3598" s="34">
        <v>10</v>
      </c>
      <c r="L3598" s="34">
        <v>10</v>
      </c>
      <c r="M3598" s="24">
        <f t="shared" si="112"/>
        <v>0.44</v>
      </c>
      <c r="N3598" s="24">
        <f t="shared" si="113"/>
        <v>0.90909090909090906</v>
      </c>
      <c r="O3598" s="34">
        <v>4</v>
      </c>
    </row>
    <row r="3599" spans="1:15">
      <c r="A3599" s="23">
        <v>2021</v>
      </c>
      <c r="B3599" s="23" t="s">
        <v>2366</v>
      </c>
      <c r="C3599" s="13" t="s">
        <v>1886</v>
      </c>
      <c r="D3599" s="13" t="s">
        <v>156</v>
      </c>
      <c r="E3599" s="13" t="s">
        <v>2705</v>
      </c>
      <c r="F3599" s="24" t="s">
        <v>159</v>
      </c>
      <c r="G3599" s="13"/>
      <c r="H3599" s="13" t="s">
        <v>6</v>
      </c>
      <c r="I3599" s="34">
        <v>19</v>
      </c>
      <c r="J3599" s="34">
        <v>13</v>
      </c>
      <c r="K3599" s="34">
        <v>10</v>
      </c>
      <c r="L3599" s="34">
        <v>10</v>
      </c>
      <c r="M3599" s="24">
        <f t="shared" si="112"/>
        <v>0.68421052631578949</v>
      </c>
      <c r="N3599" s="24">
        <f t="shared" si="113"/>
        <v>0.76923076923076927</v>
      </c>
      <c r="O3599" s="34">
        <v>10</v>
      </c>
    </row>
    <row r="3600" spans="1:15">
      <c r="A3600" s="23">
        <v>2021</v>
      </c>
      <c r="B3600" s="23" t="s">
        <v>2366</v>
      </c>
      <c r="C3600" s="13" t="s">
        <v>1886</v>
      </c>
      <c r="D3600" s="13" t="s">
        <v>156</v>
      </c>
      <c r="E3600" s="13" t="s">
        <v>2705</v>
      </c>
      <c r="F3600" s="24" t="s">
        <v>160</v>
      </c>
      <c r="G3600" s="13"/>
      <c r="H3600" s="13" t="s">
        <v>6</v>
      </c>
      <c r="I3600" s="34">
        <v>82</v>
      </c>
      <c r="J3600" s="34">
        <v>9</v>
      </c>
      <c r="K3600" s="34">
        <v>8</v>
      </c>
      <c r="L3600" s="34">
        <v>8</v>
      </c>
      <c r="M3600" s="24">
        <f t="shared" si="112"/>
        <v>0.10975609756097561</v>
      </c>
      <c r="N3600" s="24">
        <f t="shared" si="113"/>
        <v>0.88888888888888884</v>
      </c>
      <c r="O3600" s="34">
        <v>7</v>
      </c>
    </row>
    <row r="3601" spans="1:15">
      <c r="A3601" s="23">
        <v>2021</v>
      </c>
      <c r="B3601" s="23" t="s">
        <v>2366</v>
      </c>
      <c r="C3601" s="13" t="s">
        <v>1886</v>
      </c>
      <c r="D3601" s="13" t="s">
        <v>156</v>
      </c>
      <c r="E3601" s="13" t="s">
        <v>2705</v>
      </c>
      <c r="F3601" s="24" t="s">
        <v>161</v>
      </c>
      <c r="G3601" s="13"/>
      <c r="H3601" s="13" t="s">
        <v>6</v>
      </c>
      <c r="I3601" s="34">
        <v>69</v>
      </c>
      <c r="J3601" s="34">
        <v>12</v>
      </c>
      <c r="K3601" s="34">
        <v>9</v>
      </c>
      <c r="L3601" s="34">
        <v>9</v>
      </c>
      <c r="M3601" s="24">
        <f t="shared" si="112"/>
        <v>0.17391304347826086</v>
      </c>
      <c r="N3601" s="24">
        <f t="shared" si="113"/>
        <v>0.75</v>
      </c>
      <c r="O3601" s="34">
        <v>5</v>
      </c>
    </row>
    <row r="3602" spans="1:15">
      <c r="A3602" s="23">
        <v>2021</v>
      </c>
      <c r="B3602" s="23" t="s">
        <v>2366</v>
      </c>
      <c r="C3602" s="13" t="s">
        <v>1886</v>
      </c>
      <c r="D3602" s="13" t="s">
        <v>156</v>
      </c>
      <c r="E3602" s="13" t="s">
        <v>2705</v>
      </c>
      <c r="F3602" s="24" t="s">
        <v>162</v>
      </c>
      <c r="G3602" s="13"/>
      <c r="H3602" s="13" t="s">
        <v>6</v>
      </c>
      <c r="I3602" s="34">
        <v>26</v>
      </c>
      <c r="J3602" s="34">
        <v>16</v>
      </c>
      <c r="K3602" s="34">
        <v>11</v>
      </c>
      <c r="L3602" s="34">
        <v>11</v>
      </c>
      <c r="M3602" s="24">
        <f t="shared" si="112"/>
        <v>0.61538461538461542</v>
      </c>
      <c r="N3602" s="24">
        <f t="shared" si="113"/>
        <v>0.6875</v>
      </c>
      <c r="O3602" s="34">
        <v>12</v>
      </c>
    </row>
    <row r="3603" spans="1:15">
      <c r="A3603" s="23">
        <v>2021</v>
      </c>
      <c r="B3603" s="23" t="s">
        <v>2366</v>
      </c>
      <c r="C3603" s="13" t="s">
        <v>1886</v>
      </c>
      <c r="D3603" s="13" t="s">
        <v>156</v>
      </c>
      <c r="E3603" s="13" t="s">
        <v>2705</v>
      </c>
      <c r="F3603" s="24" t="s">
        <v>163</v>
      </c>
      <c r="G3603" s="13"/>
      <c r="H3603" s="13" t="s">
        <v>6</v>
      </c>
      <c r="I3603" s="34">
        <v>51</v>
      </c>
      <c r="J3603" s="34">
        <v>15</v>
      </c>
      <c r="K3603" s="34">
        <v>11</v>
      </c>
      <c r="L3603" s="34">
        <v>12</v>
      </c>
      <c r="M3603" s="24">
        <f t="shared" si="112"/>
        <v>0.29411764705882354</v>
      </c>
      <c r="N3603" s="24">
        <f t="shared" si="113"/>
        <v>0.73333333333333328</v>
      </c>
      <c r="O3603" s="34">
        <v>0</v>
      </c>
    </row>
    <row r="3604" spans="1:15">
      <c r="A3604" s="23">
        <v>2021</v>
      </c>
      <c r="B3604" s="23" t="s">
        <v>2366</v>
      </c>
      <c r="C3604" s="13" t="s">
        <v>1886</v>
      </c>
      <c r="D3604" s="13" t="s">
        <v>156</v>
      </c>
      <c r="E3604" s="13" t="s">
        <v>204</v>
      </c>
      <c r="F3604" s="24" t="s">
        <v>1483</v>
      </c>
      <c r="G3604" s="13"/>
      <c r="H3604" s="13" t="s">
        <v>6</v>
      </c>
      <c r="I3604" s="34">
        <v>84</v>
      </c>
      <c r="J3604" s="34">
        <v>73</v>
      </c>
      <c r="K3604" s="34">
        <v>41</v>
      </c>
      <c r="L3604" s="34">
        <v>387</v>
      </c>
      <c r="M3604" s="24">
        <f t="shared" si="112"/>
        <v>0.86904761904761907</v>
      </c>
      <c r="N3604" s="24">
        <f t="shared" si="113"/>
        <v>0.56164383561643838</v>
      </c>
      <c r="O3604" s="34">
        <v>37</v>
      </c>
    </row>
    <row r="3605" spans="1:15">
      <c r="A3605" s="23">
        <v>2021</v>
      </c>
      <c r="B3605" s="23" t="s">
        <v>2366</v>
      </c>
      <c r="C3605" s="13" t="s">
        <v>1886</v>
      </c>
      <c r="D3605" s="13" t="s">
        <v>164</v>
      </c>
      <c r="E3605" s="13" t="s">
        <v>207</v>
      </c>
      <c r="F3605" s="24" t="s">
        <v>166</v>
      </c>
      <c r="G3605" s="13"/>
      <c r="H3605" s="13" t="s">
        <v>6</v>
      </c>
      <c r="I3605" s="34">
        <v>6</v>
      </c>
      <c r="J3605" s="34">
        <v>2</v>
      </c>
      <c r="K3605" s="34">
        <v>0</v>
      </c>
      <c r="L3605" s="34">
        <v>8</v>
      </c>
      <c r="M3605" s="24">
        <f t="shared" si="112"/>
        <v>0.33333333333333331</v>
      </c>
      <c r="N3605" s="24">
        <f t="shared" si="113"/>
        <v>0</v>
      </c>
      <c r="O3605" s="34">
        <v>0</v>
      </c>
    </row>
    <row r="3606" spans="1:15">
      <c r="A3606" s="23">
        <v>2021</v>
      </c>
      <c r="B3606" s="23" t="s">
        <v>2366</v>
      </c>
      <c r="C3606" s="13" t="s">
        <v>1886</v>
      </c>
      <c r="D3606" s="13" t="s">
        <v>164</v>
      </c>
      <c r="E3606" s="13" t="s">
        <v>206</v>
      </c>
      <c r="F3606" s="24" t="s">
        <v>1923</v>
      </c>
      <c r="G3606" s="13"/>
      <c r="H3606" s="13" t="s">
        <v>6</v>
      </c>
      <c r="I3606" s="34">
        <v>8</v>
      </c>
      <c r="J3606" s="34">
        <v>5</v>
      </c>
      <c r="K3606" s="34">
        <v>2</v>
      </c>
      <c r="L3606" s="34">
        <v>15</v>
      </c>
      <c r="M3606" s="24">
        <f t="shared" si="112"/>
        <v>0.625</v>
      </c>
      <c r="N3606" s="24">
        <f t="shared" si="113"/>
        <v>0.4</v>
      </c>
      <c r="O3606" s="34">
        <v>2</v>
      </c>
    </row>
    <row r="3607" spans="1:15">
      <c r="A3607" s="23">
        <v>2021</v>
      </c>
      <c r="B3607" s="23" t="s">
        <v>2366</v>
      </c>
      <c r="C3607" s="13" t="s">
        <v>1886</v>
      </c>
      <c r="D3607" s="13" t="s">
        <v>164</v>
      </c>
      <c r="E3607" s="13" t="s">
        <v>206</v>
      </c>
      <c r="F3607" s="24" t="s">
        <v>2731</v>
      </c>
      <c r="G3607" s="13"/>
      <c r="H3607" s="13" t="s">
        <v>6</v>
      </c>
      <c r="I3607" s="34">
        <v>7</v>
      </c>
      <c r="J3607" s="34">
        <v>3</v>
      </c>
      <c r="K3607" s="34">
        <v>1</v>
      </c>
      <c r="L3607" s="34">
        <v>6</v>
      </c>
      <c r="M3607" s="24">
        <f t="shared" si="112"/>
        <v>0.42857142857142855</v>
      </c>
      <c r="N3607" s="24">
        <f t="shared" si="113"/>
        <v>0.33333333333333331</v>
      </c>
      <c r="O3607" s="34">
        <v>0</v>
      </c>
    </row>
    <row r="3608" spans="1:15">
      <c r="A3608" s="23">
        <v>2021</v>
      </c>
      <c r="B3608" s="23" t="s">
        <v>2366</v>
      </c>
      <c r="C3608" s="13" t="s">
        <v>1886</v>
      </c>
      <c r="D3608" s="13" t="s">
        <v>164</v>
      </c>
      <c r="E3608" s="13" t="s">
        <v>206</v>
      </c>
      <c r="F3608" s="24" t="s">
        <v>165</v>
      </c>
      <c r="G3608" s="13"/>
      <c r="H3608" s="13" t="s">
        <v>6</v>
      </c>
      <c r="I3608" s="34">
        <v>0</v>
      </c>
      <c r="J3608" s="34">
        <v>0</v>
      </c>
      <c r="K3608" s="34">
        <v>0</v>
      </c>
      <c r="L3608" s="34">
        <v>43</v>
      </c>
      <c r="M3608" s="24">
        <f t="shared" si="112"/>
        <v>0</v>
      </c>
      <c r="N3608" s="24">
        <f t="shared" si="113"/>
        <v>0</v>
      </c>
      <c r="O3608" s="34">
        <v>1</v>
      </c>
    </row>
    <row r="3609" spans="1:15">
      <c r="A3609" s="23">
        <v>2021</v>
      </c>
      <c r="B3609" s="23" t="s">
        <v>2366</v>
      </c>
      <c r="C3609" s="13" t="s">
        <v>1886</v>
      </c>
      <c r="D3609" s="13" t="s">
        <v>164</v>
      </c>
      <c r="E3609" s="13" t="s">
        <v>204</v>
      </c>
      <c r="F3609" s="24" t="s">
        <v>584</v>
      </c>
      <c r="G3609" s="13"/>
      <c r="H3609" s="13" t="s">
        <v>6</v>
      </c>
      <c r="I3609" s="34">
        <v>271</v>
      </c>
      <c r="J3609" s="34">
        <v>183</v>
      </c>
      <c r="K3609" s="34">
        <v>114</v>
      </c>
      <c r="L3609" s="34">
        <v>985</v>
      </c>
      <c r="M3609" s="24">
        <f t="shared" si="112"/>
        <v>0.67527675276752763</v>
      </c>
      <c r="N3609" s="24">
        <f t="shared" si="113"/>
        <v>0.62295081967213117</v>
      </c>
      <c r="O3609" s="34">
        <v>61</v>
      </c>
    </row>
    <row r="3610" spans="1:15">
      <c r="A3610" s="23">
        <v>2021</v>
      </c>
      <c r="B3610" s="23" t="s">
        <v>2366</v>
      </c>
      <c r="C3610" s="13" t="s">
        <v>1886</v>
      </c>
      <c r="D3610" s="13" t="s">
        <v>167</v>
      </c>
      <c r="E3610" s="13" t="s">
        <v>207</v>
      </c>
      <c r="F3610" s="24" t="s">
        <v>170</v>
      </c>
      <c r="G3610" s="13"/>
      <c r="H3610" s="13" t="s">
        <v>6</v>
      </c>
      <c r="I3610" s="34">
        <v>6</v>
      </c>
      <c r="J3610" s="34">
        <v>6</v>
      </c>
      <c r="K3610" s="34">
        <v>4</v>
      </c>
      <c r="L3610" s="34">
        <v>22</v>
      </c>
      <c r="M3610" s="24">
        <f t="shared" si="112"/>
        <v>1</v>
      </c>
      <c r="N3610" s="24">
        <f t="shared" si="113"/>
        <v>0.66666666666666663</v>
      </c>
      <c r="O3610" s="34">
        <v>2</v>
      </c>
    </row>
    <row r="3611" spans="1:15">
      <c r="A3611" s="23">
        <v>2021</v>
      </c>
      <c r="B3611" s="23" t="s">
        <v>2366</v>
      </c>
      <c r="C3611" s="13" t="s">
        <v>1886</v>
      </c>
      <c r="D3611" s="13" t="s">
        <v>167</v>
      </c>
      <c r="E3611" s="13" t="s">
        <v>206</v>
      </c>
      <c r="F3611" s="24" t="s">
        <v>169</v>
      </c>
      <c r="G3611" s="13"/>
      <c r="H3611" s="13" t="s">
        <v>6</v>
      </c>
      <c r="I3611" s="34">
        <v>15</v>
      </c>
      <c r="J3611" s="34">
        <v>10</v>
      </c>
      <c r="K3611" s="34">
        <v>7</v>
      </c>
      <c r="L3611" s="34">
        <v>31</v>
      </c>
      <c r="M3611" s="24">
        <f t="shared" si="112"/>
        <v>0.66666666666666663</v>
      </c>
      <c r="N3611" s="24">
        <f t="shared" si="113"/>
        <v>0.7</v>
      </c>
      <c r="O3611" s="34">
        <v>8</v>
      </c>
    </row>
    <row r="3612" spans="1:15">
      <c r="A3612" s="23">
        <v>2021</v>
      </c>
      <c r="B3612" s="23" t="s">
        <v>2366</v>
      </c>
      <c r="C3612" s="13" t="s">
        <v>1886</v>
      </c>
      <c r="D3612" s="13" t="s">
        <v>167</v>
      </c>
      <c r="E3612" s="13" t="s">
        <v>204</v>
      </c>
      <c r="F3612" s="24" t="s">
        <v>982</v>
      </c>
      <c r="G3612" s="13"/>
      <c r="H3612" s="13" t="s">
        <v>195</v>
      </c>
      <c r="I3612" s="34">
        <v>0</v>
      </c>
      <c r="J3612" s="34">
        <v>0</v>
      </c>
      <c r="K3612" s="34">
        <v>0</v>
      </c>
      <c r="L3612" s="34">
        <v>13</v>
      </c>
      <c r="M3612" s="24">
        <f t="shared" si="112"/>
        <v>0</v>
      </c>
      <c r="N3612" s="24">
        <f t="shared" si="113"/>
        <v>0</v>
      </c>
      <c r="O3612" s="34">
        <v>16</v>
      </c>
    </row>
    <row r="3613" spans="1:15">
      <c r="A3613" s="23">
        <v>2021</v>
      </c>
      <c r="B3613" s="23" t="s">
        <v>2366</v>
      </c>
      <c r="C3613" s="13" t="s">
        <v>1886</v>
      </c>
      <c r="D3613" s="13" t="s">
        <v>167</v>
      </c>
      <c r="E3613" s="13" t="s">
        <v>204</v>
      </c>
      <c r="F3613" s="24" t="s">
        <v>168</v>
      </c>
      <c r="G3613" s="13"/>
      <c r="H3613" s="13" t="s">
        <v>6</v>
      </c>
      <c r="I3613" s="34">
        <v>0</v>
      </c>
      <c r="J3613" s="34">
        <v>0</v>
      </c>
      <c r="K3613" s="34">
        <v>0</v>
      </c>
      <c r="L3613" s="34">
        <v>27</v>
      </c>
      <c r="M3613" s="24">
        <f t="shared" si="112"/>
        <v>0</v>
      </c>
      <c r="N3613" s="24">
        <f t="shared" si="113"/>
        <v>0</v>
      </c>
      <c r="O3613" s="34">
        <v>9</v>
      </c>
    </row>
    <row r="3614" spans="1:15">
      <c r="A3614" s="23">
        <v>2021</v>
      </c>
      <c r="B3614" s="23" t="s">
        <v>2366</v>
      </c>
      <c r="C3614" s="13" t="s">
        <v>1886</v>
      </c>
      <c r="D3614" s="13" t="s">
        <v>167</v>
      </c>
      <c r="E3614" s="13" t="s">
        <v>204</v>
      </c>
      <c r="F3614" s="24" t="s">
        <v>1479</v>
      </c>
      <c r="G3614" s="13"/>
      <c r="H3614" s="13" t="s">
        <v>6</v>
      </c>
      <c r="I3614" s="34">
        <v>22</v>
      </c>
      <c r="J3614" s="34">
        <v>21</v>
      </c>
      <c r="K3614" s="34">
        <v>18</v>
      </c>
      <c r="L3614" s="34">
        <v>110</v>
      </c>
      <c r="M3614" s="24">
        <f t="shared" si="112"/>
        <v>0.95454545454545459</v>
      </c>
      <c r="N3614" s="24">
        <f t="shared" si="113"/>
        <v>0.8571428571428571</v>
      </c>
      <c r="O3614" s="34">
        <v>15</v>
      </c>
    </row>
    <row r="3615" spans="1:15">
      <c r="A3615" s="23">
        <v>2021</v>
      </c>
      <c r="B3615" s="23" t="s">
        <v>2366</v>
      </c>
      <c r="C3615" s="13" t="s">
        <v>1886</v>
      </c>
      <c r="D3615" s="13" t="s">
        <v>848</v>
      </c>
      <c r="E3615" s="13" t="s">
        <v>206</v>
      </c>
      <c r="F3615" s="24" t="s">
        <v>40</v>
      </c>
      <c r="G3615" s="13"/>
      <c r="H3615" s="13" t="s">
        <v>6</v>
      </c>
      <c r="I3615" s="34">
        <v>18</v>
      </c>
      <c r="J3615" s="34">
        <v>16</v>
      </c>
      <c r="K3615" s="34">
        <v>11</v>
      </c>
      <c r="L3615" s="34">
        <v>40</v>
      </c>
      <c r="M3615" s="24">
        <f t="shared" si="112"/>
        <v>0.88888888888888884</v>
      </c>
      <c r="N3615" s="24">
        <f t="shared" si="113"/>
        <v>0.6875</v>
      </c>
      <c r="O3615" s="34">
        <v>3</v>
      </c>
    </row>
    <row r="3616" spans="1:15">
      <c r="A3616" s="23">
        <v>2021</v>
      </c>
      <c r="B3616" s="23" t="s">
        <v>2366</v>
      </c>
      <c r="C3616" s="13" t="s">
        <v>1886</v>
      </c>
      <c r="D3616" s="13" t="s">
        <v>539</v>
      </c>
      <c r="E3616" s="13" t="s">
        <v>206</v>
      </c>
      <c r="F3616" s="24" t="s">
        <v>3891</v>
      </c>
      <c r="G3616" s="13"/>
      <c r="H3616" s="13" t="s">
        <v>6</v>
      </c>
      <c r="I3616" s="34">
        <v>9</v>
      </c>
      <c r="J3616" s="34">
        <v>8</v>
      </c>
      <c r="K3616" s="34">
        <v>7</v>
      </c>
      <c r="L3616" s="34">
        <v>16</v>
      </c>
      <c r="M3616" s="24">
        <f t="shared" si="112"/>
        <v>0.88888888888888884</v>
      </c>
      <c r="N3616" s="24">
        <f t="shared" si="113"/>
        <v>0.875</v>
      </c>
      <c r="O3616" s="34">
        <v>0</v>
      </c>
    </row>
    <row r="3617" spans="1:15">
      <c r="A3617" s="23">
        <v>2021</v>
      </c>
      <c r="B3617" s="23" t="s">
        <v>2366</v>
      </c>
      <c r="C3617" s="13" t="s">
        <v>514</v>
      </c>
      <c r="D3617" s="13" t="s">
        <v>184</v>
      </c>
      <c r="E3617" s="13" t="s">
        <v>205</v>
      </c>
      <c r="F3617" s="24" t="s">
        <v>5698</v>
      </c>
      <c r="G3617" s="13"/>
      <c r="H3617" s="13" t="s">
        <v>6</v>
      </c>
      <c r="I3617" s="34">
        <v>18</v>
      </c>
      <c r="J3617" s="34">
        <v>1</v>
      </c>
      <c r="K3617" s="34">
        <v>1</v>
      </c>
      <c r="L3617" s="34">
        <v>2</v>
      </c>
      <c r="M3617" s="24">
        <f t="shared" si="112"/>
        <v>5.5555555555555552E-2</v>
      </c>
      <c r="N3617" s="24">
        <f t="shared" si="113"/>
        <v>1</v>
      </c>
      <c r="O3617" s="34">
        <v>0</v>
      </c>
    </row>
    <row r="3618" spans="1:15">
      <c r="A3618" s="23">
        <v>2021</v>
      </c>
      <c r="B3618" s="23" t="s">
        <v>2366</v>
      </c>
      <c r="C3618" s="13" t="s">
        <v>514</v>
      </c>
      <c r="D3618" s="13" t="s">
        <v>184</v>
      </c>
      <c r="E3618" s="13" t="s">
        <v>205</v>
      </c>
      <c r="F3618" s="24" t="s">
        <v>135</v>
      </c>
      <c r="G3618" s="13"/>
      <c r="H3618" s="13" t="s">
        <v>6</v>
      </c>
      <c r="I3618" s="34">
        <v>37</v>
      </c>
      <c r="J3618" s="34">
        <v>6</v>
      </c>
      <c r="K3618" s="34">
        <v>6</v>
      </c>
      <c r="L3618" s="34">
        <v>29</v>
      </c>
      <c r="M3618" s="24">
        <f t="shared" si="112"/>
        <v>0.16216216216216217</v>
      </c>
      <c r="N3618" s="24">
        <f t="shared" si="113"/>
        <v>1</v>
      </c>
      <c r="O3618" s="34">
        <v>0</v>
      </c>
    </row>
    <row r="3619" spans="1:15">
      <c r="A3619" s="23">
        <v>2021</v>
      </c>
      <c r="B3619" s="23" t="s">
        <v>2366</v>
      </c>
      <c r="C3619" s="13" t="s">
        <v>514</v>
      </c>
      <c r="D3619" s="13" t="s">
        <v>184</v>
      </c>
      <c r="E3619" s="13" t="s">
        <v>205</v>
      </c>
      <c r="F3619" s="24" t="s">
        <v>136</v>
      </c>
      <c r="G3619" s="13"/>
      <c r="H3619" s="13" t="s">
        <v>6</v>
      </c>
      <c r="I3619" s="34">
        <v>17</v>
      </c>
      <c r="J3619" s="34">
        <v>6</v>
      </c>
      <c r="K3619" s="34">
        <v>6</v>
      </c>
      <c r="L3619" s="34">
        <v>36</v>
      </c>
      <c r="M3619" s="24">
        <f t="shared" si="112"/>
        <v>0.35294117647058826</v>
      </c>
      <c r="N3619" s="24">
        <f t="shared" si="113"/>
        <v>1</v>
      </c>
      <c r="O3619" s="34">
        <v>5</v>
      </c>
    </row>
    <row r="3620" spans="1:15">
      <c r="A3620" s="23">
        <v>2021</v>
      </c>
      <c r="B3620" s="23" t="s">
        <v>2366</v>
      </c>
      <c r="C3620" s="13" t="s">
        <v>514</v>
      </c>
      <c r="D3620" s="13" t="s">
        <v>184</v>
      </c>
      <c r="E3620" s="13" t="s">
        <v>205</v>
      </c>
      <c r="F3620" s="24" t="s">
        <v>3115</v>
      </c>
      <c r="G3620" s="13"/>
      <c r="H3620" s="13" t="s">
        <v>6</v>
      </c>
      <c r="I3620" s="34">
        <v>10</v>
      </c>
      <c r="J3620" s="34">
        <v>4</v>
      </c>
      <c r="K3620" s="34">
        <v>6</v>
      </c>
      <c r="L3620" s="34">
        <v>26</v>
      </c>
      <c r="M3620" s="24">
        <f t="shared" si="112"/>
        <v>0.4</v>
      </c>
      <c r="N3620" s="24">
        <f t="shared" si="113"/>
        <v>1.5</v>
      </c>
      <c r="O3620" s="34">
        <v>0</v>
      </c>
    </row>
    <row r="3621" spans="1:15">
      <c r="A3621" s="23">
        <v>2021</v>
      </c>
      <c r="B3621" s="23" t="s">
        <v>2366</v>
      </c>
      <c r="C3621" s="13" t="s">
        <v>514</v>
      </c>
      <c r="D3621" s="13" t="s">
        <v>184</v>
      </c>
      <c r="E3621" s="13" t="s">
        <v>205</v>
      </c>
      <c r="F3621" s="24" t="s">
        <v>142</v>
      </c>
      <c r="G3621" s="13"/>
      <c r="H3621" s="13" t="s">
        <v>6</v>
      </c>
      <c r="I3621" s="34">
        <v>50</v>
      </c>
      <c r="J3621" s="34">
        <v>2</v>
      </c>
      <c r="K3621" s="34">
        <v>3</v>
      </c>
      <c r="L3621" s="34">
        <v>18</v>
      </c>
      <c r="M3621" s="24">
        <f t="shared" si="112"/>
        <v>0.04</v>
      </c>
      <c r="N3621" s="24">
        <f t="shared" si="113"/>
        <v>1.5</v>
      </c>
      <c r="O3621" s="34">
        <v>3</v>
      </c>
    </row>
    <row r="3622" spans="1:15">
      <c r="A3622" s="23">
        <v>2021</v>
      </c>
      <c r="B3622" s="23" t="s">
        <v>2366</v>
      </c>
      <c r="C3622" s="13" t="s">
        <v>514</v>
      </c>
      <c r="D3622" s="13" t="s">
        <v>184</v>
      </c>
      <c r="E3622" s="13" t="s">
        <v>206</v>
      </c>
      <c r="F3622" s="24" t="s">
        <v>40</v>
      </c>
      <c r="G3622" s="13"/>
      <c r="H3622" s="13" t="s">
        <v>6</v>
      </c>
      <c r="I3622" s="34">
        <v>1</v>
      </c>
      <c r="J3622" s="34">
        <v>1</v>
      </c>
      <c r="K3622" s="34">
        <v>1</v>
      </c>
      <c r="L3622" s="34">
        <v>17</v>
      </c>
      <c r="M3622" s="24">
        <f t="shared" si="112"/>
        <v>1</v>
      </c>
      <c r="N3622" s="24">
        <f t="shared" si="113"/>
        <v>1</v>
      </c>
      <c r="O3622" s="34">
        <v>11</v>
      </c>
    </row>
    <row r="3623" spans="1:15">
      <c r="A3623" s="23">
        <v>2021</v>
      </c>
      <c r="B3623" s="23" t="s">
        <v>2366</v>
      </c>
      <c r="C3623" s="13" t="s">
        <v>514</v>
      </c>
      <c r="D3623" s="13" t="s">
        <v>184</v>
      </c>
      <c r="E3623" s="13" t="s">
        <v>204</v>
      </c>
      <c r="F3623" s="24" t="s">
        <v>1465</v>
      </c>
      <c r="G3623" s="13"/>
      <c r="H3623" s="13" t="s">
        <v>6</v>
      </c>
      <c r="I3623" s="34">
        <v>36</v>
      </c>
      <c r="J3623" s="34">
        <v>34</v>
      </c>
      <c r="K3623" s="34">
        <v>24</v>
      </c>
      <c r="L3623" s="34">
        <v>186</v>
      </c>
      <c r="M3623" s="24">
        <f t="shared" si="112"/>
        <v>0.94444444444444442</v>
      </c>
      <c r="N3623" s="24">
        <f t="shared" si="113"/>
        <v>0.70588235294117652</v>
      </c>
      <c r="O3623" s="34">
        <v>0</v>
      </c>
    </row>
    <row r="3624" spans="1:15">
      <c r="A3624" s="23">
        <v>2021</v>
      </c>
      <c r="B3624" s="23" t="s">
        <v>2366</v>
      </c>
      <c r="C3624" s="13" t="s">
        <v>514</v>
      </c>
      <c r="D3624" s="13" t="s">
        <v>184</v>
      </c>
      <c r="E3624" s="13" t="s">
        <v>204</v>
      </c>
      <c r="F3624" s="24" t="s">
        <v>1482</v>
      </c>
      <c r="G3624" s="13"/>
      <c r="H3624" s="13" t="s">
        <v>6</v>
      </c>
      <c r="I3624" s="34">
        <v>232</v>
      </c>
      <c r="J3624" s="34">
        <v>94</v>
      </c>
      <c r="K3624" s="34">
        <v>74</v>
      </c>
      <c r="L3624" s="34">
        <v>842</v>
      </c>
      <c r="M3624" s="24">
        <f t="shared" si="112"/>
        <v>0.40517241379310343</v>
      </c>
      <c r="N3624" s="24">
        <f t="shared" si="113"/>
        <v>0.78723404255319152</v>
      </c>
      <c r="O3624" s="34">
        <v>67</v>
      </c>
    </row>
    <row r="3625" spans="1:15">
      <c r="A3625" s="23">
        <v>2021</v>
      </c>
      <c r="B3625" s="23" t="s">
        <v>2366</v>
      </c>
      <c r="C3625" s="13" t="s">
        <v>514</v>
      </c>
      <c r="D3625" s="13" t="s">
        <v>184</v>
      </c>
      <c r="E3625" s="13" t="s">
        <v>204</v>
      </c>
      <c r="F3625" s="24" t="s">
        <v>1476</v>
      </c>
      <c r="G3625" s="13"/>
      <c r="H3625" s="13" t="s">
        <v>6</v>
      </c>
      <c r="I3625" s="34">
        <v>94</v>
      </c>
      <c r="J3625" s="34">
        <v>63</v>
      </c>
      <c r="K3625" s="34">
        <v>60</v>
      </c>
      <c r="L3625" s="34">
        <v>388</v>
      </c>
      <c r="M3625" s="24">
        <f t="shared" si="112"/>
        <v>0.67021276595744683</v>
      </c>
      <c r="N3625" s="24">
        <f t="shared" si="113"/>
        <v>0.95238095238095233</v>
      </c>
      <c r="O3625" s="34">
        <v>0</v>
      </c>
    </row>
    <row r="3626" spans="1:15">
      <c r="A3626" s="23">
        <v>2021</v>
      </c>
      <c r="B3626" s="23" t="s">
        <v>2366</v>
      </c>
      <c r="C3626" s="13" t="s">
        <v>514</v>
      </c>
      <c r="D3626" s="13" t="s">
        <v>23</v>
      </c>
      <c r="E3626" s="13" t="s">
        <v>207</v>
      </c>
      <c r="F3626" s="24" t="s">
        <v>2115</v>
      </c>
      <c r="G3626" s="13"/>
      <c r="H3626" s="13" t="s">
        <v>6</v>
      </c>
      <c r="I3626" s="34">
        <v>0</v>
      </c>
      <c r="J3626" s="34">
        <v>0</v>
      </c>
      <c r="K3626" s="34">
        <v>0</v>
      </c>
      <c r="L3626" s="34">
        <v>16</v>
      </c>
      <c r="M3626" s="24">
        <f t="shared" si="112"/>
        <v>0</v>
      </c>
      <c r="N3626" s="24">
        <f t="shared" si="113"/>
        <v>0</v>
      </c>
      <c r="O3626" s="34">
        <v>0</v>
      </c>
    </row>
    <row r="3627" spans="1:15">
      <c r="A3627" s="23">
        <v>2021</v>
      </c>
      <c r="B3627" s="23" t="s">
        <v>2366</v>
      </c>
      <c r="C3627" s="13" t="s">
        <v>514</v>
      </c>
      <c r="D3627" s="13" t="s">
        <v>23</v>
      </c>
      <c r="E3627" s="13" t="s">
        <v>205</v>
      </c>
      <c r="F3627" s="24" t="s">
        <v>6847</v>
      </c>
      <c r="G3627" s="13"/>
      <c r="H3627" s="13" t="s">
        <v>6</v>
      </c>
      <c r="I3627" s="34">
        <v>2</v>
      </c>
      <c r="J3627" s="34">
        <v>0</v>
      </c>
      <c r="K3627" s="34">
        <v>0</v>
      </c>
      <c r="L3627" s="34">
        <v>0</v>
      </c>
      <c r="M3627" s="24">
        <f t="shared" si="112"/>
        <v>0</v>
      </c>
      <c r="N3627" s="24">
        <f t="shared" si="113"/>
        <v>0</v>
      </c>
      <c r="O3627" s="34">
        <v>2</v>
      </c>
    </row>
    <row r="3628" spans="1:15">
      <c r="A3628" s="23">
        <v>2021</v>
      </c>
      <c r="B3628" s="23" t="s">
        <v>2366</v>
      </c>
      <c r="C3628" s="13" t="s">
        <v>514</v>
      </c>
      <c r="D3628" s="13" t="s">
        <v>23</v>
      </c>
      <c r="E3628" s="13" t="s">
        <v>205</v>
      </c>
      <c r="F3628" s="24" t="s">
        <v>175</v>
      </c>
      <c r="G3628" s="13"/>
      <c r="H3628" s="13" t="s">
        <v>6</v>
      </c>
      <c r="I3628" s="34">
        <v>20</v>
      </c>
      <c r="J3628" s="34">
        <v>18</v>
      </c>
      <c r="K3628" s="34">
        <v>16</v>
      </c>
      <c r="L3628" s="34">
        <v>30</v>
      </c>
      <c r="M3628" s="24">
        <f t="shared" si="112"/>
        <v>0.9</v>
      </c>
      <c r="N3628" s="24">
        <f t="shared" si="113"/>
        <v>0.88888888888888884</v>
      </c>
      <c r="O3628" s="34">
        <v>13</v>
      </c>
    </row>
    <row r="3629" spans="1:15">
      <c r="A3629" s="23">
        <v>2021</v>
      </c>
      <c r="B3629" s="23" t="s">
        <v>2366</v>
      </c>
      <c r="C3629" s="13" t="s">
        <v>514</v>
      </c>
      <c r="D3629" s="13" t="s">
        <v>23</v>
      </c>
      <c r="E3629" s="13" t="s">
        <v>205</v>
      </c>
      <c r="F3629" s="24" t="s">
        <v>176</v>
      </c>
      <c r="G3629" s="13"/>
      <c r="H3629" s="13" t="s">
        <v>6</v>
      </c>
      <c r="I3629" s="34">
        <v>25</v>
      </c>
      <c r="J3629" s="34">
        <v>24</v>
      </c>
      <c r="K3629" s="34">
        <v>23</v>
      </c>
      <c r="L3629" s="34">
        <v>43</v>
      </c>
      <c r="M3629" s="24">
        <f t="shared" si="112"/>
        <v>0.96</v>
      </c>
      <c r="N3629" s="24">
        <f t="shared" si="113"/>
        <v>0.95833333333333337</v>
      </c>
      <c r="O3629" s="34">
        <v>32</v>
      </c>
    </row>
    <row r="3630" spans="1:15">
      <c r="A3630" s="23">
        <v>2021</v>
      </c>
      <c r="B3630" s="23" t="s">
        <v>2366</v>
      </c>
      <c r="C3630" s="13" t="s">
        <v>514</v>
      </c>
      <c r="D3630" s="13" t="s">
        <v>23</v>
      </c>
      <c r="E3630" s="13" t="s">
        <v>205</v>
      </c>
      <c r="F3630" s="24" t="s">
        <v>177</v>
      </c>
      <c r="G3630" s="13"/>
      <c r="H3630" s="13" t="s">
        <v>6</v>
      </c>
      <c r="I3630" s="34">
        <v>15</v>
      </c>
      <c r="J3630" s="34">
        <v>15</v>
      </c>
      <c r="K3630" s="34">
        <v>15</v>
      </c>
      <c r="L3630" s="34">
        <v>29</v>
      </c>
      <c r="M3630" s="24">
        <f t="shared" si="112"/>
        <v>1</v>
      </c>
      <c r="N3630" s="24">
        <f t="shared" si="113"/>
        <v>1</v>
      </c>
      <c r="O3630" s="34">
        <v>18</v>
      </c>
    </row>
    <row r="3631" spans="1:15">
      <c r="A3631" s="23">
        <v>2021</v>
      </c>
      <c r="B3631" s="23" t="s">
        <v>2366</v>
      </c>
      <c r="C3631" s="13" t="s">
        <v>514</v>
      </c>
      <c r="D3631" s="13" t="s">
        <v>23</v>
      </c>
      <c r="E3631" s="13" t="s">
        <v>206</v>
      </c>
      <c r="F3631" s="24" t="s">
        <v>1878</v>
      </c>
      <c r="G3631" s="13"/>
      <c r="H3631" s="13" t="s">
        <v>6</v>
      </c>
      <c r="I3631" s="34">
        <v>19</v>
      </c>
      <c r="J3631" s="34">
        <v>16</v>
      </c>
      <c r="K3631" s="34">
        <v>17</v>
      </c>
      <c r="L3631" s="34">
        <v>62</v>
      </c>
      <c r="M3631" s="24">
        <f t="shared" si="112"/>
        <v>0.84210526315789469</v>
      </c>
      <c r="N3631" s="24">
        <f t="shared" si="113"/>
        <v>1.0625</v>
      </c>
      <c r="O3631" s="34">
        <v>16</v>
      </c>
    </row>
    <row r="3632" spans="1:15">
      <c r="A3632" s="23">
        <v>2021</v>
      </c>
      <c r="B3632" s="23" t="s">
        <v>2366</v>
      </c>
      <c r="C3632" s="13" t="s">
        <v>514</v>
      </c>
      <c r="D3632" s="13" t="s">
        <v>23</v>
      </c>
      <c r="E3632" s="13" t="s">
        <v>206</v>
      </c>
      <c r="F3632" s="24" t="s">
        <v>6852</v>
      </c>
      <c r="G3632" s="13"/>
      <c r="H3632" s="13" t="s">
        <v>6</v>
      </c>
      <c r="I3632" s="34">
        <v>0</v>
      </c>
      <c r="J3632" s="34">
        <v>0</v>
      </c>
      <c r="K3632" s="34">
        <v>0</v>
      </c>
      <c r="L3632" s="34">
        <v>7</v>
      </c>
      <c r="M3632" s="24">
        <f t="shared" si="112"/>
        <v>0</v>
      </c>
      <c r="N3632" s="24">
        <f t="shared" si="113"/>
        <v>0</v>
      </c>
      <c r="O3632" s="34">
        <v>7</v>
      </c>
    </row>
    <row r="3633" spans="1:15">
      <c r="A3633" s="23">
        <v>2021</v>
      </c>
      <c r="B3633" s="23" t="s">
        <v>2366</v>
      </c>
      <c r="C3633" s="13" t="s">
        <v>514</v>
      </c>
      <c r="D3633" s="13" t="s">
        <v>23</v>
      </c>
      <c r="E3633" s="13" t="s">
        <v>206</v>
      </c>
      <c r="F3633" s="24" t="s">
        <v>6850</v>
      </c>
      <c r="G3633" s="13"/>
      <c r="H3633" s="13" t="s">
        <v>6</v>
      </c>
      <c r="I3633" s="34">
        <v>0</v>
      </c>
      <c r="J3633" s="34">
        <v>0</v>
      </c>
      <c r="K3633" s="34">
        <v>0</v>
      </c>
      <c r="L3633" s="34">
        <v>1</v>
      </c>
      <c r="M3633" s="24">
        <f t="shared" si="112"/>
        <v>0</v>
      </c>
      <c r="N3633" s="24">
        <f t="shared" si="113"/>
        <v>0</v>
      </c>
      <c r="O3633" s="34">
        <v>0</v>
      </c>
    </row>
    <row r="3634" spans="1:15">
      <c r="A3634" s="23">
        <v>2021</v>
      </c>
      <c r="B3634" s="23" t="s">
        <v>2366</v>
      </c>
      <c r="C3634" s="13" t="s">
        <v>514</v>
      </c>
      <c r="D3634" s="13" t="s">
        <v>23</v>
      </c>
      <c r="E3634" s="13" t="s">
        <v>206</v>
      </c>
      <c r="F3634" s="24" t="s">
        <v>6851</v>
      </c>
      <c r="G3634" s="13"/>
      <c r="H3634" s="13" t="s">
        <v>6</v>
      </c>
      <c r="I3634" s="34">
        <v>0</v>
      </c>
      <c r="J3634" s="34">
        <v>0</v>
      </c>
      <c r="K3634" s="34">
        <v>0</v>
      </c>
      <c r="L3634" s="34">
        <v>1</v>
      </c>
      <c r="M3634" s="24">
        <f t="shared" si="112"/>
        <v>0</v>
      </c>
      <c r="N3634" s="24">
        <f t="shared" si="113"/>
        <v>0</v>
      </c>
      <c r="O3634" s="34">
        <v>2</v>
      </c>
    </row>
    <row r="3635" spans="1:15">
      <c r="A3635" s="23">
        <v>2021</v>
      </c>
      <c r="B3635" s="23" t="s">
        <v>2366</v>
      </c>
      <c r="C3635" s="13" t="s">
        <v>514</v>
      </c>
      <c r="D3635" s="13" t="s">
        <v>23</v>
      </c>
      <c r="E3635" s="13" t="s">
        <v>206</v>
      </c>
      <c r="F3635" s="24" t="s">
        <v>1880</v>
      </c>
      <c r="G3635" s="13"/>
      <c r="H3635" s="13" t="s">
        <v>6</v>
      </c>
      <c r="I3635" s="34">
        <v>0</v>
      </c>
      <c r="J3635" s="34">
        <v>0</v>
      </c>
      <c r="K3635" s="34">
        <v>0</v>
      </c>
      <c r="L3635" s="34">
        <v>2</v>
      </c>
      <c r="M3635" s="24">
        <f t="shared" si="112"/>
        <v>0</v>
      </c>
      <c r="N3635" s="24">
        <f t="shared" si="113"/>
        <v>0</v>
      </c>
      <c r="O3635" s="34">
        <v>1</v>
      </c>
    </row>
    <row r="3636" spans="1:15">
      <c r="A3636" s="23">
        <v>2021</v>
      </c>
      <c r="B3636" s="23" t="s">
        <v>2366</v>
      </c>
      <c r="C3636" s="13" t="s">
        <v>514</v>
      </c>
      <c r="D3636" s="13" t="s">
        <v>23</v>
      </c>
      <c r="E3636" s="13" t="s">
        <v>206</v>
      </c>
      <c r="F3636" s="24" t="s">
        <v>985</v>
      </c>
      <c r="G3636" s="13"/>
      <c r="H3636" s="13" t="s">
        <v>6</v>
      </c>
      <c r="I3636" s="34">
        <v>20</v>
      </c>
      <c r="J3636" s="34">
        <v>20</v>
      </c>
      <c r="K3636" s="34">
        <v>16</v>
      </c>
      <c r="L3636" s="34">
        <v>32</v>
      </c>
      <c r="M3636" s="24">
        <f t="shared" si="112"/>
        <v>1</v>
      </c>
      <c r="N3636" s="24">
        <f t="shared" si="113"/>
        <v>0.8</v>
      </c>
      <c r="O3636" s="34">
        <v>5</v>
      </c>
    </row>
    <row r="3637" spans="1:15">
      <c r="A3637" s="23">
        <v>2021</v>
      </c>
      <c r="B3637" s="23" t="s">
        <v>2366</v>
      </c>
      <c r="C3637" s="13" t="s">
        <v>514</v>
      </c>
      <c r="D3637" s="13" t="s">
        <v>23</v>
      </c>
      <c r="E3637" s="13" t="s">
        <v>206</v>
      </c>
      <c r="F3637" s="24" t="s">
        <v>2191</v>
      </c>
      <c r="G3637" s="13"/>
      <c r="H3637" s="13" t="s">
        <v>6</v>
      </c>
      <c r="I3637" s="34">
        <v>18</v>
      </c>
      <c r="J3637" s="34">
        <v>16</v>
      </c>
      <c r="K3637" s="34">
        <v>13</v>
      </c>
      <c r="L3637" s="34">
        <v>45</v>
      </c>
      <c r="M3637" s="24">
        <f t="shared" si="112"/>
        <v>0.88888888888888884</v>
      </c>
      <c r="N3637" s="24">
        <f t="shared" si="113"/>
        <v>0.8125</v>
      </c>
      <c r="O3637" s="34">
        <v>17</v>
      </c>
    </row>
    <row r="3638" spans="1:15">
      <c r="A3638" s="23">
        <v>2021</v>
      </c>
      <c r="B3638" s="23" t="s">
        <v>2366</v>
      </c>
      <c r="C3638" s="13" t="s">
        <v>514</v>
      </c>
      <c r="D3638" s="13" t="s">
        <v>23</v>
      </c>
      <c r="E3638" s="13" t="s">
        <v>206</v>
      </c>
      <c r="F3638" s="24" t="s">
        <v>986</v>
      </c>
      <c r="G3638" s="13"/>
      <c r="H3638" s="13" t="s">
        <v>6</v>
      </c>
      <c r="I3638" s="34">
        <v>26</v>
      </c>
      <c r="J3638" s="34">
        <v>25</v>
      </c>
      <c r="K3638" s="34">
        <v>24</v>
      </c>
      <c r="L3638" s="34">
        <v>39</v>
      </c>
      <c r="M3638" s="24">
        <f t="shared" si="112"/>
        <v>0.96153846153846156</v>
      </c>
      <c r="N3638" s="24">
        <f t="shared" si="113"/>
        <v>0.96</v>
      </c>
      <c r="O3638" s="34">
        <v>1</v>
      </c>
    </row>
    <row r="3639" spans="1:15">
      <c r="A3639" s="23">
        <v>2021</v>
      </c>
      <c r="B3639" s="23" t="s">
        <v>2366</v>
      </c>
      <c r="C3639" s="13" t="s">
        <v>514</v>
      </c>
      <c r="D3639" s="13" t="s">
        <v>23</v>
      </c>
      <c r="E3639" s="13" t="s">
        <v>206</v>
      </c>
      <c r="F3639" s="24" t="s">
        <v>68</v>
      </c>
      <c r="G3639" s="13"/>
      <c r="H3639" s="13" t="s">
        <v>6</v>
      </c>
      <c r="I3639" s="34">
        <v>16</v>
      </c>
      <c r="J3639" s="34">
        <v>14</v>
      </c>
      <c r="K3639" s="34">
        <v>6</v>
      </c>
      <c r="L3639" s="34">
        <v>46</v>
      </c>
      <c r="M3639" s="24">
        <f t="shared" si="112"/>
        <v>0.875</v>
      </c>
      <c r="N3639" s="24">
        <f t="shared" si="113"/>
        <v>0.42857142857142855</v>
      </c>
      <c r="O3639" s="34">
        <v>8</v>
      </c>
    </row>
    <row r="3640" spans="1:15">
      <c r="A3640" s="23">
        <v>2021</v>
      </c>
      <c r="B3640" s="23" t="s">
        <v>2366</v>
      </c>
      <c r="C3640" s="13" t="s">
        <v>514</v>
      </c>
      <c r="D3640" s="13" t="s">
        <v>23</v>
      </c>
      <c r="E3640" s="13" t="s">
        <v>204</v>
      </c>
      <c r="F3640" s="24" t="s">
        <v>1453</v>
      </c>
      <c r="G3640" s="13"/>
      <c r="H3640" s="13" t="s">
        <v>6</v>
      </c>
      <c r="I3640" s="34">
        <v>70</v>
      </c>
      <c r="J3640" s="34">
        <v>70</v>
      </c>
      <c r="K3640" s="34">
        <v>75</v>
      </c>
      <c r="L3640" s="34">
        <v>695</v>
      </c>
      <c r="M3640" s="24">
        <f t="shared" si="112"/>
        <v>1</v>
      </c>
      <c r="N3640" s="24">
        <f t="shared" si="113"/>
        <v>1.0714285714285714</v>
      </c>
      <c r="O3640" s="34">
        <v>105</v>
      </c>
    </row>
    <row r="3641" spans="1:15">
      <c r="A3641" s="23">
        <v>2021</v>
      </c>
      <c r="B3641" s="23" t="s">
        <v>2366</v>
      </c>
      <c r="C3641" s="13" t="s">
        <v>514</v>
      </c>
      <c r="D3641" s="13" t="s">
        <v>23</v>
      </c>
      <c r="E3641" s="13" t="s">
        <v>204</v>
      </c>
      <c r="F3641" s="24" t="s">
        <v>1460</v>
      </c>
      <c r="G3641" s="13"/>
      <c r="H3641" s="13" t="s">
        <v>6</v>
      </c>
      <c r="I3641" s="34">
        <v>22</v>
      </c>
      <c r="J3641" s="34">
        <v>22</v>
      </c>
      <c r="K3641" s="34">
        <v>14</v>
      </c>
      <c r="L3641" s="34">
        <v>109</v>
      </c>
      <c r="M3641" s="24">
        <f t="shared" si="112"/>
        <v>1</v>
      </c>
      <c r="N3641" s="24">
        <f t="shared" si="113"/>
        <v>0.63636363636363635</v>
      </c>
      <c r="O3641" s="34">
        <v>11</v>
      </c>
    </row>
    <row r="3642" spans="1:15">
      <c r="A3642" s="23">
        <v>2021</v>
      </c>
      <c r="B3642" s="23" t="s">
        <v>2366</v>
      </c>
      <c r="C3642" s="13" t="s">
        <v>514</v>
      </c>
      <c r="D3642" s="13" t="s">
        <v>23</v>
      </c>
      <c r="E3642" s="13" t="s">
        <v>204</v>
      </c>
      <c r="F3642" s="24" t="s">
        <v>1464</v>
      </c>
      <c r="G3642" s="13"/>
      <c r="H3642" s="13" t="s">
        <v>6</v>
      </c>
      <c r="I3642" s="34">
        <v>17</v>
      </c>
      <c r="J3642" s="34">
        <v>17</v>
      </c>
      <c r="K3642" s="34">
        <v>13</v>
      </c>
      <c r="L3642" s="34">
        <v>142</v>
      </c>
      <c r="M3642" s="24">
        <f t="shared" si="112"/>
        <v>1</v>
      </c>
      <c r="N3642" s="24">
        <f t="shared" si="113"/>
        <v>0.76470588235294112</v>
      </c>
      <c r="O3642" s="34">
        <v>16</v>
      </c>
    </row>
    <row r="3643" spans="1:15">
      <c r="A3643" s="23">
        <v>2021</v>
      </c>
      <c r="B3643" s="23" t="s">
        <v>2366</v>
      </c>
      <c r="C3643" s="13" t="s">
        <v>514</v>
      </c>
      <c r="D3643" s="13" t="s">
        <v>23</v>
      </c>
      <c r="E3643" s="13" t="s">
        <v>204</v>
      </c>
      <c r="F3643" s="24" t="s">
        <v>3873</v>
      </c>
      <c r="G3643" s="13"/>
      <c r="H3643" s="13" t="s">
        <v>6</v>
      </c>
      <c r="I3643" s="34">
        <v>12</v>
      </c>
      <c r="J3643" s="34">
        <v>10</v>
      </c>
      <c r="K3643" s="34">
        <v>10</v>
      </c>
      <c r="L3643" s="34">
        <v>26</v>
      </c>
      <c r="M3643" s="24">
        <f t="shared" si="112"/>
        <v>0.83333333333333337</v>
      </c>
      <c r="N3643" s="24">
        <f t="shared" si="113"/>
        <v>1</v>
      </c>
      <c r="O3643" s="34">
        <v>0</v>
      </c>
    </row>
    <row r="3644" spans="1:15">
      <c r="A3644" s="23">
        <v>2021</v>
      </c>
      <c r="B3644" s="23" t="s">
        <v>2366</v>
      </c>
      <c r="C3644" s="13" t="s">
        <v>514</v>
      </c>
      <c r="D3644" s="13" t="s">
        <v>23</v>
      </c>
      <c r="E3644" s="13" t="s">
        <v>204</v>
      </c>
      <c r="F3644" s="24" t="s">
        <v>3899</v>
      </c>
      <c r="G3644" s="13"/>
      <c r="H3644" s="13" t="s">
        <v>6</v>
      </c>
      <c r="I3644" s="34">
        <v>28</v>
      </c>
      <c r="J3644" s="34">
        <v>25</v>
      </c>
      <c r="K3644" s="34">
        <v>25</v>
      </c>
      <c r="L3644" s="34">
        <v>62</v>
      </c>
      <c r="M3644" s="24">
        <f t="shared" si="112"/>
        <v>0.8928571428571429</v>
      </c>
      <c r="N3644" s="24">
        <f t="shared" si="113"/>
        <v>1</v>
      </c>
      <c r="O3644" s="34">
        <v>0</v>
      </c>
    </row>
    <row r="3645" spans="1:15">
      <c r="A3645" s="23">
        <v>2021</v>
      </c>
      <c r="B3645" s="23" t="s">
        <v>2366</v>
      </c>
      <c r="C3645" s="13" t="s">
        <v>514</v>
      </c>
      <c r="D3645" s="13" t="s">
        <v>23</v>
      </c>
      <c r="E3645" s="13" t="s">
        <v>204</v>
      </c>
      <c r="F3645" s="24" t="s">
        <v>1490</v>
      </c>
      <c r="G3645" s="13"/>
      <c r="H3645" s="13" t="s">
        <v>6</v>
      </c>
      <c r="I3645" s="34">
        <v>84</v>
      </c>
      <c r="J3645" s="34">
        <v>79</v>
      </c>
      <c r="K3645" s="34">
        <v>72</v>
      </c>
      <c r="L3645" s="34">
        <v>526</v>
      </c>
      <c r="M3645" s="24">
        <f t="shared" si="112"/>
        <v>0.94047619047619047</v>
      </c>
      <c r="N3645" s="24">
        <f t="shared" si="113"/>
        <v>0.91139240506329111</v>
      </c>
      <c r="O3645" s="34">
        <v>34</v>
      </c>
    </row>
    <row r="3646" spans="1:15">
      <c r="A3646" s="23">
        <v>2021</v>
      </c>
      <c r="B3646" s="23" t="s">
        <v>2366</v>
      </c>
      <c r="C3646" s="13" t="s">
        <v>514</v>
      </c>
      <c r="D3646" s="13" t="s">
        <v>6804</v>
      </c>
      <c r="E3646" s="13" t="s">
        <v>205</v>
      </c>
      <c r="F3646" s="24" t="s">
        <v>3927</v>
      </c>
      <c r="G3646" s="13"/>
      <c r="H3646" s="13" t="s">
        <v>6</v>
      </c>
      <c r="I3646" s="34">
        <v>2</v>
      </c>
      <c r="J3646" s="34">
        <v>2</v>
      </c>
      <c r="K3646" s="34">
        <v>0</v>
      </c>
      <c r="L3646" s="34">
        <v>0</v>
      </c>
      <c r="M3646" s="24">
        <f t="shared" si="112"/>
        <v>1</v>
      </c>
      <c r="N3646" s="24">
        <f t="shared" si="113"/>
        <v>0</v>
      </c>
      <c r="O3646" s="34">
        <v>0</v>
      </c>
    </row>
    <row r="3647" spans="1:15">
      <c r="A3647" s="23">
        <v>2021</v>
      </c>
      <c r="B3647" s="23" t="s">
        <v>2366</v>
      </c>
      <c r="C3647" s="13" t="s">
        <v>514</v>
      </c>
      <c r="D3647" s="13" t="s">
        <v>6804</v>
      </c>
      <c r="E3647" s="13" t="s">
        <v>205</v>
      </c>
      <c r="F3647" s="24" t="s">
        <v>3928</v>
      </c>
      <c r="G3647" s="13"/>
      <c r="H3647" s="13" t="s">
        <v>195</v>
      </c>
      <c r="I3647" s="34">
        <v>0</v>
      </c>
      <c r="J3647" s="34">
        <v>0</v>
      </c>
      <c r="K3647" s="34">
        <v>0</v>
      </c>
      <c r="L3647" s="34">
        <v>20</v>
      </c>
      <c r="M3647" s="24">
        <f t="shared" si="112"/>
        <v>0</v>
      </c>
      <c r="N3647" s="24">
        <f t="shared" si="113"/>
        <v>0</v>
      </c>
      <c r="O3647" s="34">
        <v>0</v>
      </c>
    </row>
    <row r="3648" spans="1:15">
      <c r="A3648" s="23">
        <v>2021</v>
      </c>
      <c r="B3648" s="23" t="s">
        <v>2366</v>
      </c>
      <c r="C3648" s="13" t="s">
        <v>514</v>
      </c>
      <c r="D3648" s="13" t="s">
        <v>6804</v>
      </c>
      <c r="E3648" s="13" t="s">
        <v>206</v>
      </c>
      <c r="F3648" s="24" t="s">
        <v>3929</v>
      </c>
      <c r="G3648" s="13"/>
      <c r="H3648" s="13" t="s">
        <v>6</v>
      </c>
      <c r="I3648" s="34">
        <v>0</v>
      </c>
      <c r="J3648" s="34">
        <v>0</v>
      </c>
      <c r="K3648" s="34">
        <v>0</v>
      </c>
      <c r="L3648" s="34">
        <v>15</v>
      </c>
      <c r="M3648" s="24">
        <f t="shared" si="112"/>
        <v>0</v>
      </c>
      <c r="N3648" s="24">
        <f t="shared" si="113"/>
        <v>0</v>
      </c>
      <c r="O3648" s="34">
        <v>0</v>
      </c>
    </row>
    <row r="3649" spans="1:15">
      <c r="A3649" s="23">
        <v>2021</v>
      </c>
      <c r="B3649" s="23" t="s">
        <v>2366</v>
      </c>
      <c r="C3649" s="13" t="s">
        <v>514</v>
      </c>
      <c r="D3649" s="13" t="s">
        <v>6804</v>
      </c>
      <c r="E3649" s="13" t="s">
        <v>204</v>
      </c>
      <c r="F3649" s="24" t="s">
        <v>559</v>
      </c>
      <c r="G3649" s="13"/>
      <c r="H3649" s="13" t="s">
        <v>6</v>
      </c>
      <c r="I3649" s="34">
        <v>72</v>
      </c>
      <c r="J3649" s="34">
        <v>65</v>
      </c>
      <c r="K3649" s="34">
        <v>53</v>
      </c>
      <c r="L3649" s="34">
        <v>415</v>
      </c>
      <c r="M3649" s="24">
        <f t="shared" si="112"/>
        <v>0.90277777777777779</v>
      </c>
      <c r="N3649" s="24">
        <f t="shared" si="113"/>
        <v>0.81538461538461537</v>
      </c>
      <c r="O3649" s="34">
        <v>40</v>
      </c>
    </row>
    <row r="3650" spans="1:15">
      <c r="A3650" s="23">
        <v>2021</v>
      </c>
      <c r="B3650" s="23" t="s">
        <v>2366</v>
      </c>
      <c r="C3650" s="13" t="s">
        <v>514</v>
      </c>
      <c r="D3650" s="13" t="s">
        <v>6804</v>
      </c>
      <c r="E3650" s="13" t="s">
        <v>204</v>
      </c>
      <c r="F3650" s="24" t="s">
        <v>1455</v>
      </c>
      <c r="G3650" s="13"/>
      <c r="H3650" s="13" t="s">
        <v>6</v>
      </c>
      <c r="I3650" s="34">
        <v>20</v>
      </c>
      <c r="J3650" s="34">
        <v>19</v>
      </c>
      <c r="K3650" s="34">
        <v>18</v>
      </c>
      <c r="L3650" s="34">
        <v>129</v>
      </c>
      <c r="M3650" s="24">
        <f t="shared" ref="M3650:M3713" si="114">+IFERROR(J3650/I3650,0)</f>
        <v>0.95</v>
      </c>
      <c r="N3650" s="24">
        <f t="shared" ref="N3650:N3713" si="115">+IFERROR(K3650/J3650,0)</f>
        <v>0.94736842105263153</v>
      </c>
      <c r="O3650" s="34">
        <v>10</v>
      </c>
    </row>
    <row r="3651" spans="1:15">
      <c r="A3651" s="23">
        <v>2021</v>
      </c>
      <c r="B3651" s="23" t="s">
        <v>2366</v>
      </c>
      <c r="C3651" s="13" t="s">
        <v>514</v>
      </c>
      <c r="D3651" s="13" t="s">
        <v>6804</v>
      </c>
      <c r="E3651" s="13" t="s">
        <v>204</v>
      </c>
      <c r="F3651" s="24" t="s">
        <v>1488</v>
      </c>
      <c r="G3651" s="13"/>
      <c r="H3651" s="13" t="s">
        <v>6</v>
      </c>
      <c r="I3651" s="34">
        <v>52</v>
      </c>
      <c r="J3651" s="34">
        <v>52</v>
      </c>
      <c r="K3651" s="34">
        <v>47</v>
      </c>
      <c r="L3651" s="34">
        <v>255</v>
      </c>
      <c r="M3651" s="24">
        <f t="shared" si="114"/>
        <v>1</v>
      </c>
      <c r="N3651" s="24">
        <f t="shared" si="115"/>
        <v>0.90384615384615385</v>
      </c>
      <c r="O3651" s="34">
        <v>19</v>
      </c>
    </row>
    <row r="3652" spans="1:15">
      <c r="A3652" s="23">
        <v>2021</v>
      </c>
      <c r="B3652" s="23" t="s">
        <v>2366</v>
      </c>
      <c r="C3652" s="13" t="s">
        <v>514</v>
      </c>
      <c r="D3652" s="13" t="s">
        <v>6804</v>
      </c>
      <c r="E3652" s="13" t="s">
        <v>204</v>
      </c>
      <c r="F3652" s="24" t="s">
        <v>3926</v>
      </c>
      <c r="G3652" s="13"/>
      <c r="H3652" s="13" t="s">
        <v>6</v>
      </c>
      <c r="I3652" s="34">
        <v>24</v>
      </c>
      <c r="J3652" s="34">
        <v>23</v>
      </c>
      <c r="K3652" s="34">
        <v>16</v>
      </c>
      <c r="L3652" s="34">
        <v>39</v>
      </c>
      <c r="M3652" s="24">
        <f t="shared" si="114"/>
        <v>0.95833333333333337</v>
      </c>
      <c r="N3652" s="24">
        <f t="shared" si="115"/>
        <v>0.69565217391304346</v>
      </c>
      <c r="O3652" s="34">
        <v>0</v>
      </c>
    </row>
    <row r="3653" spans="1:15">
      <c r="A3653" s="23">
        <v>2021</v>
      </c>
      <c r="B3653" s="23" t="s">
        <v>2366</v>
      </c>
      <c r="C3653" s="13" t="s">
        <v>514</v>
      </c>
      <c r="D3653" s="13" t="s">
        <v>185</v>
      </c>
      <c r="E3653" s="13" t="s">
        <v>207</v>
      </c>
      <c r="F3653" s="24" t="s">
        <v>166</v>
      </c>
      <c r="G3653" s="13"/>
      <c r="H3653" s="13" t="s">
        <v>6</v>
      </c>
      <c r="I3653" s="34">
        <v>0</v>
      </c>
      <c r="J3653" s="34">
        <v>0</v>
      </c>
      <c r="K3653" s="34">
        <v>0</v>
      </c>
      <c r="L3653" s="34">
        <v>3</v>
      </c>
      <c r="M3653" s="24">
        <f t="shared" si="114"/>
        <v>0</v>
      </c>
      <c r="N3653" s="24">
        <f t="shared" si="115"/>
        <v>0</v>
      </c>
      <c r="O3653" s="34">
        <v>0</v>
      </c>
    </row>
    <row r="3654" spans="1:15">
      <c r="A3654" s="23">
        <v>2021</v>
      </c>
      <c r="B3654" s="23" t="s">
        <v>2366</v>
      </c>
      <c r="C3654" s="13" t="s">
        <v>514</v>
      </c>
      <c r="D3654" s="13" t="s">
        <v>185</v>
      </c>
      <c r="E3654" s="13" t="s">
        <v>205</v>
      </c>
      <c r="F3654" s="24" t="s">
        <v>186</v>
      </c>
      <c r="G3654" s="13"/>
      <c r="H3654" s="13" t="s">
        <v>6</v>
      </c>
      <c r="I3654" s="34">
        <v>26</v>
      </c>
      <c r="J3654" s="34">
        <v>24</v>
      </c>
      <c r="K3654" s="34">
        <v>24</v>
      </c>
      <c r="L3654" s="34">
        <v>52</v>
      </c>
      <c r="M3654" s="24">
        <f t="shared" si="114"/>
        <v>0.92307692307692313</v>
      </c>
      <c r="N3654" s="24">
        <f t="shared" si="115"/>
        <v>1</v>
      </c>
      <c r="O3654" s="34">
        <v>26</v>
      </c>
    </row>
    <row r="3655" spans="1:15">
      <c r="A3655" s="23">
        <v>2021</v>
      </c>
      <c r="B3655" s="23" t="s">
        <v>2366</v>
      </c>
      <c r="C3655" s="13" t="s">
        <v>514</v>
      </c>
      <c r="D3655" s="13" t="s">
        <v>185</v>
      </c>
      <c r="E3655" s="13" t="s">
        <v>205</v>
      </c>
      <c r="F3655" s="24" t="s">
        <v>2116</v>
      </c>
      <c r="G3655" s="13"/>
      <c r="H3655" s="13" t="s">
        <v>6</v>
      </c>
      <c r="I3655" s="34">
        <v>14</v>
      </c>
      <c r="J3655" s="34">
        <v>14</v>
      </c>
      <c r="K3655" s="34">
        <v>14</v>
      </c>
      <c r="L3655" s="34">
        <v>19</v>
      </c>
      <c r="M3655" s="24">
        <f t="shared" si="114"/>
        <v>1</v>
      </c>
      <c r="N3655" s="24">
        <f t="shared" si="115"/>
        <v>1</v>
      </c>
      <c r="O3655" s="34">
        <v>14</v>
      </c>
    </row>
    <row r="3656" spans="1:15">
      <c r="A3656" s="23">
        <v>2021</v>
      </c>
      <c r="B3656" s="23" t="s">
        <v>2366</v>
      </c>
      <c r="C3656" s="13" t="s">
        <v>514</v>
      </c>
      <c r="D3656" s="13" t="s">
        <v>185</v>
      </c>
      <c r="E3656" s="13" t="s">
        <v>205</v>
      </c>
      <c r="F3656" s="24" t="s">
        <v>43</v>
      </c>
      <c r="G3656" s="13"/>
      <c r="H3656" s="13" t="s">
        <v>6</v>
      </c>
      <c r="I3656" s="34">
        <v>28</v>
      </c>
      <c r="J3656" s="34">
        <v>27</v>
      </c>
      <c r="K3656" s="34">
        <v>15</v>
      </c>
      <c r="L3656" s="34">
        <v>32</v>
      </c>
      <c r="M3656" s="24">
        <f t="shared" si="114"/>
        <v>0.9642857142857143</v>
      </c>
      <c r="N3656" s="24">
        <f t="shared" si="115"/>
        <v>0.55555555555555558</v>
      </c>
      <c r="O3656" s="34">
        <v>24</v>
      </c>
    </row>
    <row r="3657" spans="1:15">
      <c r="A3657" s="23">
        <v>2021</v>
      </c>
      <c r="B3657" s="23" t="s">
        <v>2366</v>
      </c>
      <c r="C3657" s="13" t="s">
        <v>514</v>
      </c>
      <c r="D3657" s="13" t="s">
        <v>185</v>
      </c>
      <c r="E3657" s="13" t="s">
        <v>205</v>
      </c>
      <c r="F3657" s="24" t="s">
        <v>187</v>
      </c>
      <c r="G3657" s="13"/>
      <c r="H3657" s="13" t="s">
        <v>6</v>
      </c>
      <c r="I3657" s="34">
        <v>2</v>
      </c>
      <c r="J3657" s="34">
        <v>2</v>
      </c>
      <c r="K3657" s="34">
        <v>1</v>
      </c>
      <c r="L3657" s="34">
        <v>30</v>
      </c>
      <c r="M3657" s="24">
        <f t="shared" si="114"/>
        <v>1</v>
      </c>
      <c r="N3657" s="24">
        <f t="shared" si="115"/>
        <v>0.5</v>
      </c>
      <c r="O3657" s="34">
        <v>14</v>
      </c>
    </row>
    <row r="3658" spans="1:15">
      <c r="A3658" s="23">
        <v>2021</v>
      </c>
      <c r="B3658" s="23" t="s">
        <v>2366</v>
      </c>
      <c r="C3658" s="13" t="s">
        <v>514</v>
      </c>
      <c r="D3658" s="13" t="s">
        <v>185</v>
      </c>
      <c r="E3658" s="13" t="s">
        <v>205</v>
      </c>
      <c r="F3658" s="24" t="s">
        <v>188</v>
      </c>
      <c r="G3658" s="13"/>
      <c r="H3658" s="13" t="s">
        <v>6</v>
      </c>
      <c r="I3658" s="34">
        <v>19</v>
      </c>
      <c r="J3658" s="34">
        <v>19</v>
      </c>
      <c r="K3658" s="34">
        <v>17</v>
      </c>
      <c r="L3658" s="34">
        <v>33</v>
      </c>
      <c r="M3658" s="24">
        <f t="shared" si="114"/>
        <v>1</v>
      </c>
      <c r="N3658" s="24">
        <f t="shared" si="115"/>
        <v>0.89473684210526316</v>
      </c>
      <c r="O3658" s="34">
        <v>20</v>
      </c>
    </row>
    <row r="3659" spans="1:15">
      <c r="A3659" s="23">
        <v>2021</v>
      </c>
      <c r="B3659" s="23" t="s">
        <v>2366</v>
      </c>
      <c r="C3659" s="13" t="s">
        <v>514</v>
      </c>
      <c r="D3659" s="13" t="s">
        <v>185</v>
      </c>
      <c r="E3659" s="13" t="s">
        <v>205</v>
      </c>
      <c r="F3659" s="24" t="s">
        <v>189</v>
      </c>
      <c r="G3659" s="13"/>
      <c r="H3659" s="13" t="s">
        <v>6</v>
      </c>
      <c r="I3659" s="34">
        <v>5</v>
      </c>
      <c r="J3659" s="34">
        <v>5</v>
      </c>
      <c r="K3659" s="34">
        <v>4</v>
      </c>
      <c r="L3659" s="34">
        <v>10</v>
      </c>
      <c r="M3659" s="24">
        <f t="shared" si="114"/>
        <v>1</v>
      </c>
      <c r="N3659" s="24">
        <f t="shared" si="115"/>
        <v>0.8</v>
      </c>
      <c r="O3659" s="34">
        <v>9</v>
      </c>
    </row>
    <row r="3660" spans="1:15">
      <c r="A3660" s="23">
        <v>2021</v>
      </c>
      <c r="B3660" s="23" t="s">
        <v>2366</v>
      </c>
      <c r="C3660" s="13" t="s">
        <v>514</v>
      </c>
      <c r="D3660" s="13" t="s">
        <v>185</v>
      </c>
      <c r="E3660" s="13" t="s">
        <v>206</v>
      </c>
      <c r="F3660" s="24" t="s">
        <v>1452</v>
      </c>
      <c r="G3660" s="13"/>
      <c r="H3660" s="13" t="s">
        <v>195</v>
      </c>
      <c r="I3660" s="34">
        <v>0</v>
      </c>
      <c r="J3660" s="34">
        <v>0</v>
      </c>
      <c r="K3660" s="34">
        <v>0</v>
      </c>
      <c r="L3660" s="34">
        <v>43</v>
      </c>
      <c r="M3660" s="24">
        <f t="shared" si="114"/>
        <v>0</v>
      </c>
      <c r="N3660" s="24">
        <f t="shared" si="115"/>
        <v>0</v>
      </c>
      <c r="O3660" s="34">
        <v>3</v>
      </c>
    </row>
    <row r="3661" spans="1:15">
      <c r="A3661" s="23">
        <v>2021</v>
      </c>
      <c r="B3661" s="23" t="s">
        <v>2366</v>
      </c>
      <c r="C3661" s="13" t="s">
        <v>514</v>
      </c>
      <c r="D3661" s="13" t="s">
        <v>185</v>
      </c>
      <c r="E3661" s="13" t="s">
        <v>206</v>
      </c>
      <c r="F3661" s="24" t="s">
        <v>3930</v>
      </c>
      <c r="G3661" s="13"/>
      <c r="H3661" s="13" t="s">
        <v>6</v>
      </c>
      <c r="I3661" s="34">
        <v>28</v>
      </c>
      <c r="J3661" s="34">
        <v>28</v>
      </c>
      <c r="K3661" s="34">
        <v>26</v>
      </c>
      <c r="L3661" s="34">
        <v>26</v>
      </c>
      <c r="M3661" s="24">
        <f t="shared" si="114"/>
        <v>1</v>
      </c>
      <c r="N3661" s="24">
        <f t="shared" si="115"/>
        <v>0.9285714285714286</v>
      </c>
      <c r="O3661" s="34">
        <v>0</v>
      </c>
    </row>
    <row r="3662" spans="1:15">
      <c r="A3662" s="23">
        <v>2021</v>
      </c>
      <c r="B3662" s="23" t="s">
        <v>2366</v>
      </c>
      <c r="C3662" s="13" t="s">
        <v>514</v>
      </c>
      <c r="D3662" s="13" t="s">
        <v>185</v>
      </c>
      <c r="E3662" s="13" t="s">
        <v>206</v>
      </c>
      <c r="F3662" s="24" t="s">
        <v>1450</v>
      </c>
      <c r="G3662" s="13"/>
      <c r="H3662" s="13" t="s">
        <v>6</v>
      </c>
      <c r="I3662" s="34">
        <v>16</v>
      </c>
      <c r="J3662" s="34">
        <v>12</v>
      </c>
      <c r="K3662" s="34">
        <v>10</v>
      </c>
      <c r="L3662" s="34">
        <v>45</v>
      </c>
      <c r="M3662" s="24">
        <f t="shared" si="114"/>
        <v>0.75</v>
      </c>
      <c r="N3662" s="24">
        <f t="shared" si="115"/>
        <v>0.83333333333333337</v>
      </c>
      <c r="O3662" s="34">
        <v>14</v>
      </c>
    </row>
    <row r="3663" spans="1:15">
      <c r="A3663" s="23">
        <v>2021</v>
      </c>
      <c r="B3663" s="23" t="s">
        <v>2366</v>
      </c>
      <c r="C3663" s="13" t="s">
        <v>514</v>
      </c>
      <c r="D3663" s="13" t="s">
        <v>185</v>
      </c>
      <c r="E3663" s="13" t="s">
        <v>206</v>
      </c>
      <c r="F3663" s="24" t="s">
        <v>191</v>
      </c>
      <c r="G3663" s="13"/>
      <c r="H3663" s="13" t="s">
        <v>6</v>
      </c>
      <c r="I3663" s="34">
        <v>1</v>
      </c>
      <c r="J3663" s="34">
        <v>1</v>
      </c>
      <c r="K3663" s="34">
        <v>1</v>
      </c>
      <c r="L3663" s="34">
        <v>64</v>
      </c>
      <c r="M3663" s="24">
        <f t="shared" si="114"/>
        <v>1</v>
      </c>
      <c r="N3663" s="24">
        <f t="shared" si="115"/>
        <v>1</v>
      </c>
      <c r="O3663" s="34">
        <v>19</v>
      </c>
    </row>
    <row r="3664" spans="1:15">
      <c r="A3664" s="23">
        <v>2021</v>
      </c>
      <c r="B3664" s="23" t="s">
        <v>2366</v>
      </c>
      <c r="C3664" s="13" t="s">
        <v>514</v>
      </c>
      <c r="D3664" s="13" t="s">
        <v>185</v>
      </c>
      <c r="E3664" s="13" t="s">
        <v>206</v>
      </c>
      <c r="F3664" s="24" t="s">
        <v>88</v>
      </c>
      <c r="G3664" s="13"/>
      <c r="H3664" s="13" t="s">
        <v>6</v>
      </c>
      <c r="I3664" s="34">
        <v>3</v>
      </c>
      <c r="J3664" s="34">
        <v>3</v>
      </c>
      <c r="K3664" s="34">
        <v>0</v>
      </c>
      <c r="L3664" s="34">
        <v>14</v>
      </c>
      <c r="M3664" s="24">
        <f t="shared" si="114"/>
        <v>1</v>
      </c>
      <c r="N3664" s="24">
        <f t="shared" si="115"/>
        <v>0</v>
      </c>
      <c r="O3664" s="34">
        <v>21</v>
      </c>
    </row>
    <row r="3665" spans="1:15">
      <c r="A3665" s="23">
        <v>2021</v>
      </c>
      <c r="B3665" s="23" t="s">
        <v>2366</v>
      </c>
      <c r="C3665" s="13" t="s">
        <v>514</v>
      </c>
      <c r="D3665" s="13" t="s">
        <v>185</v>
      </c>
      <c r="E3665" s="13" t="s">
        <v>206</v>
      </c>
      <c r="F3665" s="24" t="s">
        <v>190</v>
      </c>
      <c r="G3665" s="13"/>
      <c r="H3665" s="13" t="s">
        <v>6</v>
      </c>
      <c r="I3665" s="34">
        <v>13</v>
      </c>
      <c r="J3665" s="34">
        <v>13</v>
      </c>
      <c r="K3665" s="34">
        <v>13</v>
      </c>
      <c r="L3665" s="34">
        <v>34</v>
      </c>
      <c r="M3665" s="24">
        <f t="shared" si="114"/>
        <v>1</v>
      </c>
      <c r="N3665" s="24">
        <f t="shared" si="115"/>
        <v>1</v>
      </c>
      <c r="O3665" s="34">
        <v>2</v>
      </c>
    </row>
    <row r="3666" spans="1:15">
      <c r="A3666" s="23">
        <v>2021</v>
      </c>
      <c r="B3666" s="23" t="s">
        <v>2366</v>
      </c>
      <c r="C3666" s="13" t="s">
        <v>514</v>
      </c>
      <c r="D3666" s="13" t="s">
        <v>185</v>
      </c>
      <c r="E3666" s="13" t="s">
        <v>206</v>
      </c>
      <c r="F3666" s="24" t="s">
        <v>6814</v>
      </c>
      <c r="G3666" s="13"/>
      <c r="H3666" s="13" t="s">
        <v>6</v>
      </c>
      <c r="I3666" s="34">
        <v>33</v>
      </c>
      <c r="J3666" s="34">
        <v>22</v>
      </c>
      <c r="K3666" s="34">
        <v>20</v>
      </c>
      <c r="L3666" s="34">
        <v>20</v>
      </c>
      <c r="M3666" s="24">
        <f t="shared" si="114"/>
        <v>0.66666666666666663</v>
      </c>
      <c r="N3666" s="24">
        <f t="shared" si="115"/>
        <v>0.90909090909090906</v>
      </c>
      <c r="O3666" s="34">
        <v>0</v>
      </c>
    </row>
    <row r="3667" spans="1:15">
      <c r="A3667" s="23">
        <v>2021</v>
      </c>
      <c r="B3667" s="23" t="s">
        <v>2366</v>
      </c>
      <c r="C3667" s="13" t="s">
        <v>514</v>
      </c>
      <c r="D3667" s="13" t="s">
        <v>185</v>
      </c>
      <c r="E3667" s="13" t="s">
        <v>206</v>
      </c>
      <c r="F3667" s="24" t="s">
        <v>193</v>
      </c>
      <c r="G3667" s="13"/>
      <c r="H3667" s="13" t="s">
        <v>6</v>
      </c>
      <c r="I3667" s="34">
        <v>20</v>
      </c>
      <c r="J3667" s="34">
        <v>19</v>
      </c>
      <c r="K3667" s="34">
        <v>19</v>
      </c>
      <c r="L3667" s="34">
        <v>23</v>
      </c>
      <c r="M3667" s="24">
        <f t="shared" si="114"/>
        <v>0.95</v>
      </c>
      <c r="N3667" s="24">
        <f t="shared" si="115"/>
        <v>1</v>
      </c>
      <c r="O3667" s="34">
        <v>20</v>
      </c>
    </row>
    <row r="3668" spans="1:15">
      <c r="A3668" s="23">
        <v>2021</v>
      </c>
      <c r="B3668" s="23" t="s">
        <v>2366</v>
      </c>
      <c r="C3668" s="13" t="s">
        <v>514</v>
      </c>
      <c r="D3668" s="13" t="s">
        <v>185</v>
      </c>
      <c r="E3668" s="13" t="s">
        <v>204</v>
      </c>
      <c r="F3668" s="24" t="s">
        <v>1458</v>
      </c>
      <c r="G3668" s="13"/>
      <c r="H3668" s="13" t="s">
        <v>6</v>
      </c>
      <c r="I3668" s="34">
        <v>15</v>
      </c>
      <c r="J3668" s="34">
        <v>14</v>
      </c>
      <c r="K3668" s="34">
        <v>17</v>
      </c>
      <c r="L3668" s="34">
        <v>200</v>
      </c>
      <c r="M3668" s="24">
        <f t="shared" si="114"/>
        <v>0.93333333333333335</v>
      </c>
      <c r="N3668" s="24">
        <f t="shared" si="115"/>
        <v>1.2142857142857142</v>
      </c>
      <c r="O3668" s="34">
        <v>23</v>
      </c>
    </row>
    <row r="3669" spans="1:15">
      <c r="A3669" s="23">
        <v>2021</v>
      </c>
      <c r="B3669" s="23" t="s">
        <v>2366</v>
      </c>
      <c r="C3669" s="13" t="s">
        <v>514</v>
      </c>
      <c r="D3669" s="13" t="s">
        <v>185</v>
      </c>
      <c r="E3669" s="13" t="s">
        <v>204</v>
      </c>
      <c r="F3669" s="24" t="s">
        <v>1485</v>
      </c>
      <c r="G3669" s="13"/>
      <c r="H3669" s="13" t="s">
        <v>6</v>
      </c>
      <c r="I3669" s="34">
        <v>27</v>
      </c>
      <c r="J3669" s="34">
        <v>27</v>
      </c>
      <c r="K3669" s="34">
        <v>18</v>
      </c>
      <c r="L3669" s="34">
        <v>258</v>
      </c>
      <c r="M3669" s="24">
        <f t="shared" si="114"/>
        <v>1</v>
      </c>
      <c r="N3669" s="24">
        <f t="shared" si="115"/>
        <v>0.66666666666666663</v>
      </c>
      <c r="O3669" s="34">
        <v>18</v>
      </c>
    </row>
    <row r="3670" spans="1:15">
      <c r="A3670" s="23">
        <v>2021</v>
      </c>
      <c r="B3670" s="23" t="s">
        <v>2366</v>
      </c>
      <c r="C3670" s="13" t="s">
        <v>514</v>
      </c>
      <c r="D3670" s="13" t="s">
        <v>185</v>
      </c>
      <c r="E3670" s="13" t="s">
        <v>204</v>
      </c>
      <c r="F3670" s="24" t="s">
        <v>1461</v>
      </c>
      <c r="G3670" s="13"/>
      <c r="H3670" s="13" t="s">
        <v>6</v>
      </c>
      <c r="I3670" s="34">
        <v>80</v>
      </c>
      <c r="J3670" s="34">
        <v>73</v>
      </c>
      <c r="K3670" s="34">
        <v>49</v>
      </c>
      <c r="L3670" s="34">
        <v>668</v>
      </c>
      <c r="M3670" s="24">
        <f t="shared" si="114"/>
        <v>0.91249999999999998</v>
      </c>
      <c r="N3670" s="24">
        <f t="shared" si="115"/>
        <v>0.67123287671232879</v>
      </c>
      <c r="O3670" s="34">
        <v>47</v>
      </c>
    </row>
    <row r="3671" spans="1:15">
      <c r="A3671" s="23">
        <v>2021</v>
      </c>
      <c r="B3671" s="23" t="s">
        <v>2366</v>
      </c>
      <c r="C3671" s="13" t="s">
        <v>514</v>
      </c>
      <c r="D3671" s="13" t="s">
        <v>185</v>
      </c>
      <c r="E3671" s="13" t="s">
        <v>204</v>
      </c>
      <c r="F3671" s="24" t="s">
        <v>1468</v>
      </c>
      <c r="G3671" s="13"/>
      <c r="H3671" s="13" t="s">
        <v>6</v>
      </c>
      <c r="I3671" s="34">
        <v>7</v>
      </c>
      <c r="J3671" s="34">
        <v>7</v>
      </c>
      <c r="K3671" s="34">
        <v>6</v>
      </c>
      <c r="L3671" s="34">
        <v>46</v>
      </c>
      <c r="M3671" s="24">
        <f t="shared" si="114"/>
        <v>1</v>
      </c>
      <c r="N3671" s="24">
        <f t="shared" si="115"/>
        <v>0.8571428571428571</v>
      </c>
      <c r="O3671" s="34">
        <v>6</v>
      </c>
    </row>
    <row r="3672" spans="1:15">
      <c r="A3672" s="23">
        <v>2021</v>
      </c>
      <c r="B3672" s="23" t="s">
        <v>2366</v>
      </c>
      <c r="C3672" s="13" t="s">
        <v>514</v>
      </c>
      <c r="D3672" s="13" t="s">
        <v>185</v>
      </c>
      <c r="E3672" s="13" t="s">
        <v>204</v>
      </c>
      <c r="F3672" s="24" t="s">
        <v>584</v>
      </c>
      <c r="G3672" s="13"/>
      <c r="H3672" s="13" t="s">
        <v>6</v>
      </c>
      <c r="I3672" s="34">
        <v>52</v>
      </c>
      <c r="J3672" s="34">
        <v>46</v>
      </c>
      <c r="K3672" s="34">
        <v>40</v>
      </c>
      <c r="L3672" s="34">
        <v>434</v>
      </c>
      <c r="M3672" s="24">
        <f t="shared" si="114"/>
        <v>0.88461538461538458</v>
      </c>
      <c r="N3672" s="24">
        <f t="shared" si="115"/>
        <v>0.86956521739130432</v>
      </c>
      <c r="O3672" s="34">
        <v>74</v>
      </c>
    </row>
    <row r="3673" spans="1:15">
      <c r="A3673" s="23">
        <v>2021</v>
      </c>
      <c r="B3673" s="23" t="s">
        <v>2366</v>
      </c>
      <c r="C3673" s="13" t="s">
        <v>514</v>
      </c>
      <c r="D3673" s="13" t="s">
        <v>3925</v>
      </c>
      <c r="E3673" s="13" t="s">
        <v>207</v>
      </c>
      <c r="F3673" s="24" t="s">
        <v>3903</v>
      </c>
      <c r="G3673" s="13"/>
      <c r="H3673" s="13" t="s">
        <v>6</v>
      </c>
      <c r="I3673" s="34">
        <v>2</v>
      </c>
      <c r="J3673" s="34">
        <v>0</v>
      </c>
      <c r="K3673" s="34">
        <v>0</v>
      </c>
      <c r="L3673" s="34">
        <v>7</v>
      </c>
      <c r="M3673" s="24">
        <f t="shared" si="114"/>
        <v>0</v>
      </c>
      <c r="N3673" s="24">
        <f t="shared" si="115"/>
        <v>0</v>
      </c>
      <c r="O3673" s="34">
        <v>0</v>
      </c>
    </row>
    <row r="3674" spans="1:15">
      <c r="A3674" s="23">
        <v>2021</v>
      </c>
      <c r="B3674" s="23" t="s">
        <v>2366</v>
      </c>
      <c r="C3674" s="13" t="s">
        <v>514</v>
      </c>
      <c r="D3674" s="13" t="s">
        <v>3925</v>
      </c>
      <c r="E3674" s="13" t="s">
        <v>205</v>
      </c>
      <c r="F3674" s="24" t="s">
        <v>108</v>
      </c>
      <c r="G3674" s="13"/>
      <c r="H3674" s="13" t="s">
        <v>6</v>
      </c>
      <c r="I3674" s="34">
        <v>0</v>
      </c>
      <c r="J3674" s="34">
        <v>0</v>
      </c>
      <c r="K3674" s="34">
        <v>0</v>
      </c>
      <c r="L3674" s="34">
        <v>5</v>
      </c>
      <c r="M3674" s="24">
        <f t="shared" si="114"/>
        <v>0</v>
      </c>
      <c r="N3674" s="24">
        <f t="shared" si="115"/>
        <v>0</v>
      </c>
      <c r="O3674" s="34">
        <v>13</v>
      </c>
    </row>
    <row r="3675" spans="1:15">
      <c r="A3675" s="23">
        <v>2021</v>
      </c>
      <c r="B3675" s="23" t="s">
        <v>2366</v>
      </c>
      <c r="C3675" s="13" t="s">
        <v>514</v>
      </c>
      <c r="D3675" s="13" t="s">
        <v>3925</v>
      </c>
      <c r="E3675" s="13" t="s">
        <v>205</v>
      </c>
      <c r="F3675" s="24" t="s">
        <v>1881</v>
      </c>
      <c r="G3675" s="13"/>
      <c r="H3675" s="13" t="s">
        <v>6</v>
      </c>
      <c r="I3675" s="34">
        <v>2</v>
      </c>
      <c r="J3675" s="34">
        <v>2</v>
      </c>
      <c r="K3675" s="34">
        <v>1</v>
      </c>
      <c r="L3675" s="34">
        <v>4</v>
      </c>
      <c r="M3675" s="24">
        <f t="shared" si="114"/>
        <v>1</v>
      </c>
      <c r="N3675" s="24">
        <f t="shared" si="115"/>
        <v>0.5</v>
      </c>
      <c r="O3675" s="34">
        <v>14</v>
      </c>
    </row>
    <row r="3676" spans="1:15">
      <c r="A3676" s="23">
        <v>2021</v>
      </c>
      <c r="B3676" s="23" t="s">
        <v>2366</v>
      </c>
      <c r="C3676" s="13" t="s">
        <v>514</v>
      </c>
      <c r="D3676" s="13" t="s">
        <v>3925</v>
      </c>
      <c r="E3676" s="13" t="s">
        <v>205</v>
      </c>
      <c r="F3676" s="24" t="s">
        <v>3172</v>
      </c>
      <c r="G3676" s="13"/>
      <c r="H3676" s="13" t="s">
        <v>6</v>
      </c>
      <c r="I3676" s="34">
        <v>12</v>
      </c>
      <c r="J3676" s="34">
        <v>12</v>
      </c>
      <c r="K3676" s="34">
        <v>13</v>
      </c>
      <c r="L3676" s="34">
        <v>27</v>
      </c>
      <c r="M3676" s="24">
        <f t="shared" si="114"/>
        <v>1</v>
      </c>
      <c r="N3676" s="24">
        <f t="shared" si="115"/>
        <v>1.0833333333333333</v>
      </c>
      <c r="O3676" s="34">
        <v>7</v>
      </c>
    </row>
    <row r="3677" spans="1:15">
      <c r="A3677" s="23">
        <v>2021</v>
      </c>
      <c r="B3677" s="23" t="s">
        <v>2366</v>
      </c>
      <c r="C3677" s="13" t="s">
        <v>514</v>
      </c>
      <c r="D3677" s="13" t="s">
        <v>3925</v>
      </c>
      <c r="E3677" s="13" t="s">
        <v>205</v>
      </c>
      <c r="F3677" s="24" t="s">
        <v>110</v>
      </c>
      <c r="G3677" s="13"/>
      <c r="H3677" s="13" t="s">
        <v>6</v>
      </c>
      <c r="I3677" s="34">
        <v>16</v>
      </c>
      <c r="J3677" s="34">
        <v>16</v>
      </c>
      <c r="K3677" s="34">
        <v>17</v>
      </c>
      <c r="L3677" s="34">
        <v>26</v>
      </c>
      <c r="M3677" s="24">
        <f t="shared" si="114"/>
        <v>1</v>
      </c>
      <c r="N3677" s="24">
        <f t="shared" si="115"/>
        <v>1.0625</v>
      </c>
      <c r="O3677" s="34">
        <v>19</v>
      </c>
    </row>
    <row r="3678" spans="1:15">
      <c r="A3678" s="23">
        <v>2021</v>
      </c>
      <c r="B3678" s="23" t="s">
        <v>2366</v>
      </c>
      <c r="C3678" s="13" t="s">
        <v>514</v>
      </c>
      <c r="D3678" s="13" t="s">
        <v>3925</v>
      </c>
      <c r="E3678" s="13" t="s">
        <v>206</v>
      </c>
      <c r="F3678" s="24" t="s">
        <v>198</v>
      </c>
      <c r="G3678" s="13"/>
      <c r="H3678" s="13" t="s">
        <v>6</v>
      </c>
      <c r="I3678" s="34">
        <v>8</v>
      </c>
      <c r="J3678" s="34">
        <v>8</v>
      </c>
      <c r="K3678" s="34">
        <v>7</v>
      </c>
      <c r="L3678" s="34">
        <v>31</v>
      </c>
      <c r="M3678" s="24">
        <f t="shared" si="114"/>
        <v>1</v>
      </c>
      <c r="N3678" s="24">
        <f t="shared" si="115"/>
        <v>0.875</v>
      </c>
      <c r="O3678" s="34">
        <v>9</v>
      </c>
    </row>
    <row r="3679" spans="1:15">
      <c r="A3679" s="23">
        <v>2021</v>
      </c>
      <c r="B3679" s="23" t="s">
        <v>2366</v>
      </c>
      <c r="C3679" s="13" t="s">
        <v>514</v>
      </c>
      <c r="D3679" s="13" t="s">
        <v>3925</v>
      </c>
      <c r="E3679" s="13" t="s">
        <v>206</v>
      </c>
      <c r="F3679" s="24" t="s">
        <v>115</v>
      </c>
      <c r="G3679" s="13"/>
      <c r="H3679" s="13" t="s">
        <v>6</v>
      </c>
      <c r="I3679" s="34">
        <v>16</v>
      </c>
      <c r="J3679" s="34">
        <v>13</v>
      </c>
      <c r="K3679" s="34">
        <v>13</v>
      </c>
      <c r="L3679" s="34">
        <v>40</v>
      </c>
      <c r="M3679" s="24">
        <f t="shared" si="114"/>
        <v>0.8125</v>
      </c>
      <c r="N3679" s="24">
        <f t="shared" si="115"/>
        <v>1</v>
      </c>
      <c r="O3679" s="34">
        <v>11</v>
      </c>
    </row>
    <row r="3680" spans="1:15">
      <c r="A3680" s="23">
        <v>2021</v>
      </c>
      <c r="B3680" s="23" t="s">
        <v>2366</v>
      </c>
      <c r="C3680" s="13" t="s">
        <v>514</v>
      </c>
      <c r="D3680" s="13" t="s">
        <v>3925</v>
      </c>
      <c r="E3680" s="13" t="s">
        <v>206</v>
      </c>
      <c r="F3680" s="24" t="s">
        <v>1422</v>
      </c>
      <c r="G3680" s="13"/>
      <c r="H3680" s="13" t="s">
        <v>6</v>
      </c>
      <c r="I3680" s="34">
        <v>4</v>
      </c>
      <c r="J3680" s="34">
        <v>4</v>
      </c>
      <c r="K3680" s="34">
        <v>4</v>
      </c>
      <c r="L3680" s="34">
        <v>27</v>
      </c>
      <c r="M3680" s="24">
        <f t="shared" si="114"/>
        <v>1</v>
      </c>
      <c r="N3680" s="24">
        <f t="shared" si="115"/>
        <v>1</v>
      </c>
      <c r="O3680" s="34">
        <v>4</v>
      </c>
    </row>
    <row r="3681" spans="1:15">
      <c r="A3681" s="23">
        <v>2021</v>
      </c>
      <c r="B3681" s="23" t="s">
        <v>2366</v>
      </c>
      <c r="C3681" s="13" t="s">
        <v>514</v>
      </c>
      <c r="D3681" s="13" t="s">
        <v>3925</v>
      </c>
      <c r="E3681" s="13" t="s">
        <v>204</v>
      </c>
      <c r="F3681" s="24" t="s">
        <v>1457</v>
      </c>
      <c r="G3681" s="13"/>
      <c r="H3681" s="13" t="s">
        <v>6</v>
      </c>
      <c r="I3681" s="34">
        <v>27</v>
      </c>
      <c r="J3681" s="34">
        <v>25</v>
      </c>
      <c r="K3681" s="34">
        <v>15</v>
      </c>
      <c r="L3681" s="34">
        <v>157</v>
      </c>
      <c r="M3681" s="24">
        <f t="shared" si="114"/>
        <v>0.92592592592592593</v>
      </c>
      <c r="N3681" s="24">
        <f t="shared" si="115"/>
        <v>0.6</v>
      </c>
      <c r="O3681" s="34">
        <v>13</v>
      </c>
    </row>
    <row r="3682" spans="1:15">
      <c r="A3682" s="23">
        <v>2021</v>
      </c>
      <c r="B3682" s="23" t="s">
        <v>2366</v>
      </c>
      <c r="C3682" s="13" t="s">
        <v>514</v>
      </c>
      <c r="D3682" s="13" t="s">
        <v>3925</v>
      </c>
      <c r="E3682" s="13" t="s">
        <v>204</v>
      </c>
      <c r="F3682" s="24" t="s">
        <v>6849</v>
      </c>
      <c r="G3682" s="13"/>
      <c r="H3682" s="13" t="s">
        <v>6</v>
      </c>
      <c r="I3682" s="34">
        <v>38</v>
      </c>
      <c r="J3682" s="34">
        <v>37</v>
      </c>
      <c r="K3682" s="34">
        <v>35</v>
      </c>
      <c r="L3682" s="34">
        <v>209</v>
      </c>
      <c r="M3682" s="24">
        <f t="shared" si="114"/>
        <v>0.97368421052631582</v>
      </c>
      <c r="N3682" s="24">
        <f t="shared" si="115"/>
        <v>0.94594594594594594</v>
      </c>
      <c r="O3682" s="34">
        <v>4</v>
      </c>
    </row>
    <row r="3683" spans="1:15">
      <c r="A3683" s="23">
        <v>2021</v>
      </c>
      <c r="B3683" s="23" t="s">
        <v>2366</v>
      </c>
      <c r="C3683" s="13" t="s">
        <v>514</v>
      </c>
      <c r="D3683" s="13" t="s">
        <v>3925</v>
      </c>
      <c r="E3683" s="13" t="s">
        <v>204</v>
      </c>
      <c r="F3683" s="24" t="s">
        <v>3931</v>
      </c>
      <c r="G3683" s="13"/>
      <c r="H3683" s="13" t="s">
        <v>6</v>
      </c>
      <c r="I3683" s="34">
        <v>30</v>
      </c>
      <c r="J3683" s="34">
        <v>30</v>
      </c>
      <c r="K3683" s="34">
        <v>23</v>
      </c>
      <c r="L3683" s="34">
        <v>38</v>
      </c>
      <c r="M3683" s="24">
        <f t="shared" si="114"/>
        <v>1</v>
      </c>
      <c r="N3683" s="24">
        <f t="shared" si="115"/>
        <v>0.76666666666666672</v>
      </c>
      <c r="O3683" s="34">
        <v>0</v>
      </c>
    </row>
    <row r="3684" spans="1:15">
      <c r="A3684" s="23">
        <v>2021</v>
      </c>
      <c r="B3684" s="23" t="s">
        <v>2366</v>
      </c>
      <c r="C3684" s="13" t="s">
        <v>514</v>
      </c>
      <c r="D3684" s="13" t="s">
        <v>3925</v>
      </c>
      <c r="E3684" s="13" t="s">
        <v>204</v>
      </c>
      <c r="F3684" s="24" t="s">
        <v>1486</v>
      </c>
      <c r="G3684" s="13"/>
      <c r="H3684" s="13" t="s">
        <v>6</v>
      </c>
      <c r="I3684" s="34">
        <v>74</v>
      </c>
      <c r="J3684" s="34">
        <v>71</v>
      </c>
      <c r="K3684" s="34">
        <v>49</v>
      </c>
      <c r="L3684" s="34">
        <v>563</v>
      </c>
      <c r="M3684" s="24">
        <f t="shared" si="114"/>
        <v>0.95945945945945943</v>
      </c>
      <c r="N3684" s="24">
        <f t="shared" si="115"/>
        <v>0.6901408450704225</v>
      </c>
      <c r="O3684" s="34">
        <v>74</v>
      </c>
    </row>
    <row r="3685" spans="1:15">
      <c r="A3685" s="23">
        <v>2021</v>
      </c>
      <c r="B3685" s="23" t="s">
        <v>2366</v>
      </c>
      <c r="C3685" s="13" t="s">
        <v>514</v>
      </c>
      <c r="D3685" s="13" t="s">
        <v>3925</v>
      </c>
      <c r="E3685" s="13" t="s">
        <v>204</v>
      </c>
      <c r="F3685" s="24" t="s">
        <v>1471</v>
      </c>
      <c r="G3685" s="13"/>
      <c r="H3685" s="13" t="s">
        <v>6</v>
      </c>
      <c r="I3685" s="34">
        <v>6</v>
      </c>
      <c r="J3685" s="34">
        <v>6</v>
      </c>
      <c r="K3685" s="34">
        <v>6</v>
      </c>
      <c r="L3685" s="34">
        <v>148</v>
      </c>
      <c r="M3685" s="24">
        <f t="shared" si="114"/>
        <v>1</v>
      </c>
      <c r="N3685" s="24">
        <f t="shared" si="115"/>
        <v>1</v>
      </c>
      <c r="O3685" s="34">
        <v>19</v>
      </c>
    </row>
    <row r="3686" spans="1:15">
      <c r="A3686" s="23">
        <v>2021</v>
      </c>
      <c r="B3686" s="23" t="s">
        <v>2366</v>
      </c>
      <c r="C3686" s="13" t="s">
        <v>514</v>
      </c>
      <c r="D3686" s="13" t="s">
        <v>3925</v>
      </c>
      <c r="E3686" s="13" t="s">
        <v>204</v>
      </c>
      <c r="F3686" s="24" t="s">
        <v>1472</v>
      </c>
      <c r="G3686" s="13"/>
      <c r="H3686" s="13" t="s">
        <v>6</v>
      </c>
      <c r="I3686" s="34">
        <v>33</v>
      </c>
      <c r="J3686" s="34">
        <v>33</v>
      </c>
      <c r="K3686" s="34">
        <v>25</v>
      </c>
      <c r="L3686" s="34">
        <v>381</v>
      </c>
      <c r="M3686" s="24">
        <f t="shared" si="114"/>
        <v>1</v>
      </c>
      <c r="N3686" s="24">
        <f t="shared" si="115"/>
        <v>0.75757575757575757</v>
      </c>
      <c r="O3686" s="34">
        <v>53</v>
      </c>
    </row>
    <row r="3687" spans="1:15">
      <c r="A3687" s="23">
        <v>2021</v>
      </c>
      <c r="B3687" s="23" t="s">
        <v>2366</v>
      </c>
      <c r="C3687" s="13" t="s">
        <v>514</v>
      </c>
      <c r="D3687" s="13" t="s">
        <v>3925</v>
      </c>
      <c r="E3687" s="13" t="s">
        <v>204</v>
      </c>
      <c r="F3687" s="24" t="s">
        <v>3872</v>
      </c>
      <c r="G3687" s="13"/>
      <c r="H3687" s="13" t="s">
        <v>6</v>
      </c>
      <c r="I3687" s="34">
        <v>9</v>
      </c>
      <c r="J3687" s="34">
        <v>7</v>
      </c>
      <c r="K3687" s="34">
        <v>7</v>
      </c>
      <c r="L3687" s="34">
        <v>62</v>
      </c>
      <c r="M3687" s="24">
        <f t="shared" si="114"/>
        <v>0.77777777777777779</v>
      </c>
      <c r="N3687" s="24">
        <f t="shared" si="115"/>
        <v>1</v>
      </c>
      <c r="O3687" s="34">
        <v>0</v>
      </c>
    </row>
    <row r="3688" spans="1:15">
      <c r="A3688" s="23">
        <v>2021</v>
      </c>
      <c r="B3688" s="23" t="s">
        <v>2366</v>
      </c>
      <c r="C3688" s="13" t="s">
        <v>514</v>
      </c>
      <c r="D3688" s="13" t="s">
        <v>3925</v>
      </c>
      <c r="E3688" s="13" t="s">
        <v>204</v>
      </c>
      <c r="F3688" s="24" t="s">
        <v>2118</v>
      </c>
      <c r="G3688" s="13"/>
      <c r="H3688" s="13" t="s">
        <v>6</v>
      </c>
      <c r="I3688" s="34">
        <v>12</v>
      </c>
      <c r="J3688" s="34">
        <v>12</v>
      </c>
      <c r="K3688" s="34">
        <v>8</v>
      </c>
      <c r="L3688" s="34">
        <v>36</v>
      </c>
      <c r="M3688" s="24">
        <f t="shared" si="114"/>
        <v>1</v>
      </c>
      <c r="N3688" s="24">
        <f t="shared" si="115"/>
        <v>0.66666666666666663</v>
      </c>
      <c r="O3688" s="34">
        <v>2</v>
      </c>
    </row>
    <row r="3689" spans="1:15">
      <c r="A3689" s="23">
        <v>2021</v>
      </c>
      <c r="B3689" s="23" t="s">
        <v>2366</v>
      </c>
      <c r="C3689" s="13" t="s">
        <v>514</v>
      </c>
      <c r="D3689" s="13" t="s">
        <v>8102</v>
      </c>
      <c r="E3689" s="13" t="s">
        <v>206</v>
      </c>
      <c r="F3689" s="24" t="s">
        <v>2192</v>
      </c>
      <c r="G3689" s="13"/>
      <c r="H3689" s="13" t="s">
        <v>6</v>
      </c>
      <c r="I3689" s="34">
        <v>2</v>
      </c>
      <c r="J3689" s="34">
        <v>1</v>
      </c>
      <c r="K3689" s="34">
        <v>0</v>
      </c>
      <c r="L3689" s="34">
        <v>35</v>
      </c>
      <c r="M3689" s="24">
        <f t="shared" si="114"/>
        <v>0.5</v>
      </c>
      <c r="N3689" s="24">
        <f t="shared" si="115"/>
        <v>0</v>
      </c>
      <c r="O3689" s="34">
        <v>0</v>
      </c>
    </row>
    <row r="3690" spans="1:15">
      <c r="A3690" s="23">
        <v>2021</v>
      </c>
      <c r="B3690" s="23" t="s">
        <v>2367</v>
      </c>
      <c r="C3690" s="13" t="s">
        <v>1886</v>
      </c>
      <c r="D3690" s="13" t="s">
        <v>5</v>
      </c>
      <c r="E3690" s="13" t="s">
        <v>205</v>
      </c>
      <c r="F3690" s="24" t="s">
        <v>7</v>
      </c>
      <c r="G3690" s="13"/>
      <c r="H3690" s="13" t="s">
        <v>6</v>
      </c>
      <c r="I3690" s="34">
        <v>3</v>
      </c>
      <c r="J3690" s="34">
        <v>3</v>
      </c>
      <c r="K3690" s="34">
        <v>2</v>
      </c>
      <c r="L3690" s="34">
        <v>6</v>
      </c>
      <c r="M3690" s="24">
        <f t="shared" si="114"/>
        <v>1</v>
      </c>
      <c r="N3690" s="24">
        <f t="shared" si="115"/>
        <v>0.66666666666666663</v>
      </c>
      <c r="O3690" s="34">
        <v>0</v>
      </c>
    </row>
    <row r="3691" spans="1:15">
      <c r="A3691" s="23">
        <v>2021</v>
      </c>
      <c r="B3691" s="23" t="s">
        <v>2367</v>
      </c>
      <c r="C3691" s="13" t="s">
        <v>1886</v>
      </c>
      <c r="D3691" s="13" t="s">
        <v>5</v>
      </c>
      <c r="E3691" s="13" t="s">
        <v>206</v>
      </c>
      <c r="F3691" s="24" t="s">
        <v>8</v>
      </c>
      <c r="G3691" s="13"/>
      <c r="H3691" s="13" t="s">
        <v>6</v>
      </c>
      <c r="I3691" s="34">
        <v>13</v>
      </c>
      <c r="J3691" s="34">
        <v>13</v>
      </c>
      <c r="K3691" s="34">
        <v>10</v>
      </c>
      <c r="L3691" s="34">
        <v>29</v>
      </c>
      <c r="M3691" s="24">
        <f t="shared" si="114"/>
        <v>1</v>
      </c>
      <c r="N3691" s="24">
        <f t="shared" si="115"/>
        <v>0.76923076923076927</v>
      </c>
      <c r="O3691" s="34">
        <v>9</v>
      </c>
    </row>
    <row r="3692" spans="1:15">
      <c r="A3692" s="23">
        <v>2021</v>
      </c>
      <c r="B3692" s="23" t="s">
        <v>2367</v>
      </c>
      <c r="C3692" s="13" t="s">
        <v>1886</v>
      </c>
      <c r="D3692" s="13" t="s">
        <v>5</v>
      </c>
      <c r="E3692" s="13" t="s">
        <v>206</v>
      </c>
      <c r="F3692" s="24" t="s">
        <v>9</v>
      </c>
      <c r="G3692" s="13"/>
      <c r="H3692" s="13" t="s">
        <v>6</v>
      </c>
      <c r="I3692" s="34">
        <v>15</v>
      </c>
      <c r="J3692" s="34">
        <v>15</v>
      </c>
      <c r="K3692" s="34">
        <v>11</v>
      </c>
      <c r="L3692" s="34">
        <v>37</v>
      </c>
      <c r="M3692" s="24">
        <f t="shared" si="114"/>
        <v>1</v>
      </c>
      <c r="N3692" s="24">
        <f t="shared" si="115"/>
        <v>0.73333333333333328</v>
      </c>
      <c r="O3692" s="34">
        <v>2</v>
      </c>
    </row>
    <row r="3693" spans="1:15">
      <c r="A3693" s="23">
        <v>2021</v>
      </c>
      <c r="B3693" s="23" t="s">
        <v>2367</v>
      </c>
      <c r="C3693" s="13" t="s">
        <v>1886</v>
      </c>
      <c r="D3693" s="13" t="s">
        <v>5</v>
      </c>
      <c r="E3693" s="13" t="s">
        <v>204</v>
      </c>
      <c r="F3693" s="24" t="s">
        <v>559</v>
      </c>
      <c r="G3693" s="13"/>
      <c r="H3693" s="13" t="s">
        <v>6</v>
      </c>
      <c r="I3693" s="34">
        <v>302</v>
      </c>
      <c r="J3693" s="34">
        <v>238</v>
      </c>
      <c r="K3693" s="34">
        <v>124</v>
      </c>
      <c r="L3693" s="34">
        <v>995</v>
      </c>
      <c r="M3693" s="24">
        <f t="shared" si="114"/>
        <v>0.78807947019867552</v>
      </c>
      <c r="N3693" s="24">
        <f t="shared" si="115"/>
        <v>0.52100840336134457</v>
      </c>
      <c r="O3693" s="34">
        <v>71</v>
      </c>
    </row>
    <row r="3694" spans="1:15">
      <c r="A3694" s="23">
        <v>2021</v>
      </c>
      <c r="B3694" s="23" t="s">
        <v>2367</v>
      </c>
      <c r="C3694" s="13" t="s">
        <v>1886</v>
      </c>
      <c r="D3694" s="13" t="s">
        <v>5</v>
      </c>
      <c r="E3694" s="13" t="s">
        <v>204</v>
      </c>
      <c r="F3694" s="24" t="s">
        <v>1462</v>
      </c>
      <c r="G3694" s="13"/>
      <c r="H3694" s="13" t="s">
        <v>6</v>
      </c>
      <c r="I3694" s="34">
        <v>134</v>
      </c>
      <c r="J3694" s="34">
        <v>125</v>
      </c>
      <c r="K3694" s="34">
        <v>69</v>
      </c>
      <c r="L3694" s="34">
        <v>743</v>
      </c>
      <c r="M3694" s="24">
        <f t="shared" si="114"/>
        <v>0.93283582089552242</v>
      </c>
      <c r="N3694" s="24">
        <f t="shared" si="115"/>
        <v>0.55200000000000005</v>
      </c>
      <c r="O3694" s="34">
        <v>94</v>
      </c>
    </row>
    <row r="3695" spans="1:15">
      <c r="A3695" s="23">
        <v>2021</v>
      </c>
      <c r="B3695" s="23" t="s">
        <v>2367</v>
      </c>
      <c r="C3695" s="13" t="s">
        <v>1886</v>
      </c>
      <c r="D3695" s="13" t="s">
        <v>10</v>
      </c>
      <c r="E3695" s="13" t="s">
        <v>206</v>
      </c>
      <c r="F3695" s="24" t="s">
        <v>12</v>
      </c>
      <c r="G3695" s="13"/>
      <c r="H3695" s="13" t="s">
        <v>6</v>
      </c>
      <c r="I3695" s="34">
        <v>18</v>
      </c>
      <c r="J3695" s="34">
        <v>17</v>
      </c>
      <c r="K3695" s="34">
        <v>12</v>
      </c>
      <c r="L3695" s="34">
        <v>25</v>
      </c>
      <c r="M3695" s="24">
        <f t="shared" si="114"/>
        <v>0.94444444444444442</v>
      </c>
      <c r="N3695" s="24">
        <f t="shared" si="115"/>
        <v>0.70588235294117652</v>
      </c>
      <c r="O3695" s="34">
        <v>6</v>
      </c>
    </row>
    <row r="3696" spans="1:15">
      <c r="A3696" s="23">
        <v>2021</v>
      </c>
      <c r="B3696" s="23" t="s">
        <v>2367</v>
      </c>
      <c r="C3696" s="13" t="s">
        <v>1886</v>
      </c>
      <c r="D3696" s="13" t="s">
        <v>10</v>
      </c>
      <c r="E3696" s="13" t="s">
        <v>206</v>
      </c>
      <c r="F3696" s="24" t="s">
        <v>13</v>
      </c>
      <c r="G3696" s="13"/>
      <c r="H3696" s="13" t="s">
        <v>6</v>
      </c>
      <c r="I3696" s="34">
        <v>10</v>
      </c>
      <c r="J3696" s="34">
        <v>10</v>
      </c>
      <c r="K3696" s="34">
        <v>8</v>
      </c>
      <c r="L3696" s="34">
        <v>38</v>
      </c>
      <c r="M3696" s="24">
        <f t="shared" si="114"/>
        <v>1</v>
      </c>
      <c r="N3696" s="24">
        <f t="shared" si="115"/>
        <v>0.8</v>
      </c>
      <c r="O3696" s="34">
        <v>8</v>
      </c>
    </row>
    <row r="3697" spans="1:15">
      <c r="A3697" s="23">
        <v>2021</v>
      </c>
      <c r="B3697" s="23" t="s">
        <v>2367</v>
      </c>
      <c r="C3697" s="13" t="s">
        <v>1886</v>
      </c>
      <c r="D3697" s="13" t="s">
        <v>10</v>
      </c>
      <c r="E3697" s="13" t="s">
        <v>204</v>
      </c>
      <c r="F3697" s="24" t="s">
        <v>1454</v>
      </c>
      <c r="G3697" s="13"/>
      <c r="H3697" s="13" t="s">
        <v>6</v>
      </c>
      <c r="I3697" s="34">
        <v>85</v>
      </c>
      <c r="J3697" s="34">
        <v>56</v>
      </c>
      <c r="K3697" s="34">
        <v>36</v>
      </c>
      <c r="L3697" s="34">
        <v>314</v>
      </c>
      <c r="M3697" s="24">
        <f t="shared" si="114"/>
        <v>0.6588235294117647</v>
      </c>
      <c r="N3697" s="24">
        <f t="shared" si="115"/>
        <v>0.6428571428571429</v>
      </c>
      <c r="O3697" s="34">
        <v>30</v>
      </c>
    </row>
    <row r="3698" spans="1:15">
      <c r="A3698" s="23">
        <v>2021</v>
      </c>
      <c r="B3698" s="23" t="s">
        <v>2367</v>
      </c>
      <c r="C3698" s="13" t="s">
        <v>1886</v>
      </c>
      <c r="D3698" s="13" t="s">
        <v>10</v>
      </c>
      <c r="E3698" s="13" t="s">
        <v>204</v>
      </c>
      <c r="F3698" s="24" t="s">
        <v>1455</v>
      </c>
      <c r="G3698" s="13"/>
      <c r="H3698" s="13" t="s">
        <v>6</v>
      </c>
      <c r="I3698" s="34">
        <v>124</v>
      </c>
      <c r="J3698" s="34">
        <v>99</v>
      </c>
      <c r="K3698" s="34">
        <v>63</v>
      </c>
      <c r="L3698" s="34">
        <v>622</v>
      </c>
      <c r="M3698" s="24">
        <f t="shared" si="114"/>
        <v>0.79838709677419351</v>
      </c>
      <c r="N3698" s="24">
        <f t="shared" si="115"/>
        <v>0.63636363636363635</v>
      </c>
      <c r="O3698" s="34">
        <v>58</v>
      </c>
    </row>
    <row r="3699" spans="1:15">
      <c r="A3699" s="23">
        <v>2021</v>
      </c>
      <c r="B3699" s="23" t="s">
        <v>2367</v>
      </c>
      <c r="C3699" s="13" t="s">
        <v>1886</v>
      </c>
      <c r="D3699" s="13" t="s">
        <v>10</v>
      </c>
      <c r="E3699" s="13" t="s">
        <v>204</v>
      </c>
      <c r="F3699" s="24" t="s">
        <v>1467</v>
      </c>
      <c r="G3699" s="13"/>
      <c r="H3699" s="13" t="s">
        <v>6</v>
      </c>
      <c r="I3699" s="34">
        <v>99</v>
      </c>
      <c r="J3699" s="34">
        <v>68</v>
      </c>
      <c r="K3699" s="34">
        <v>50</v>
      </c>
      <c r="L3699" s="34">
        <v>519</v>
      </c>
      <c r="M3699" s="24">
        <f t="shared" si="114"/>
        <v>0.68686868686868685</v>
      </c>
      <c r="N3699" s="24">
        <f t="shared" si="115"/>
        <v>0.73529411764705888</v>
      </c>
      <c r="O3699" s="34">
        <v>35</v>
      </c>
    </row>
    <row r="3700" spans="1:15">
      <c r="A3700" s="23">
        <v>2021</v>
      </c>
      <c r="B3700" s="23" t="s">
        <v>2367</v>
      </c>
      <c r="C3700" s="13" t="s">
        <v>1886</v>
      </c>
      <c r="D3700" s="13" t="s">
        <v>14</v>
      </c>
      <c r="E3700" s="13" t="s">
        <v>207</v>
      </c>
      <c r="F3700" s="24" t="s">
        <v>3889</v>
      </c>
      <c r="G3700" s="13"/>
      <c r="H3700" s="13" t="s">
        <v>6</v>
      </c>
      <c r="I3700" s="34">
        <v>7</v>
      </c>
      <c r="J3700" s="34">
        <v>4</v>
      </c>
      <c r="K3700" s="34">
        <v>1</v>
      </c>
      <c r="L3700" s="34">
        <v>5</v>
      </c>
      <c r="M3700" s="24">
        <f t="shared" si="114"/>
        <v>0.5714285714285714</v>
      </c>
      <c r="N3700" s="24">
        <f t="shared" si="115"/>
        <v>0.25</v>
      </c>
      <c r="O3700" s="34">
        <v>0</v>
      </c>
    </row>
    <row r="3701" spans="1:15">
      <c r="A3701" s="23">
        <v>2021</v>
      </c>
      <c r="B3701" s="23" t="s">
        <v>2367</v>
      </c>
      <c r="C3701" s="13" t="s">
        <v>1886</v>
      </c>
      <c r="D3701" s="13" t="s">
        <v>14</v>
      </c>
      <c r="E3701" s="13" t="s">
        <v>207</v>
      </c>
      <c r="F3701" s="24" t="s">
        <v>22</v>
      </c>
      <c r="G3701" s="13"/>
      <c r="H3701" s="13" t="s">
        <v>6</v>
      </c>
      <c r="I3701" s="34">
        <v>16</v>
      </c>
      <c r="J3701" s="34">
        <v>12</v>
      </c>
      <c r="K3701" s="34">
        <v>3</v>
      </c>
      <c r="L3701" s="34">
        <v>39</v>
      </c>
      <c r="M3701" s="24">
        <f t="shared" si="114"/>
        <v>0.75</v>
      </c>
      <c r="N3701" s="24">
        <f t="shared" si="115"/>
        <v>0.25</v>
      </c>
      <c r="O3701" s="34">
        <v>6</v>
      </c>
    </row>
    <row r="3702" spans="1:15">
      <c r="A3702" s="23">
        <v>2021</v>
      </c>
      <c r="B3702" s="23" t="s">
        <v>2367</v>
      </c>
      <c r="C3702" s="13" t="s">
        <v>1886</v>
      </c>
      <c r="D3702" s="13" t="s">
        <v>14</v>
      </c>
      <c r="E3702" s="13" t="s">
        <v>205</v>
      </c>
      <c r="F3702" s="24" t="s">
        <v>16</v>
      </c>
      <c r="G3702" s="13"/>
      <c r="H3702" s="13" t="s">
        <v>6</v>
      </c>
      <c r="I3702" s="34">
        <v>0</v>
      </c>
      <c r="J3702" s="34">
        <v>0</v>
      </c>
      <c r="K3702" s="34">
        <v>0</v>
      </c>
      <c r="L3702" s="34">
        <v>15</v>
      </c>
      <c r="M3702" s="24">
        <f t="shared" si="114"/>
        <v>0</v>
      </c>
      <c r="N3702" s="24">
        <f t="shared" si="115"/>
        <v>0</v>
      </c>
      <c r="O3702" s="34">
        <v>9</v>
      </c>
    </row>
    <row r="3703" spans="1:15">
      <c r="A3703" s="23">
        <v>2021</v>
      </c>
      <c r="B3703" s="23" t="s">
        <v>2367</v>
      </c>
      <c r="C3703" s="13" t="s">
        <v>1886</v>
      </c>
      <c r="D3703" s="13" t="s">
        <v>14</v>
      </c>
      <c r="E3703" s="13" t="s">
        <v>205</v>
      </c>
      <c r="F3703" s="24" t="s">
        <v>1879</v>
      </c>
      <c r="G3703" s="13"/>
      <c r="H3703" s="13" t="s">
        <v>6</v>
      </c>
      <c r="I3703" s="34">
        <v>5</v>
      </c>
      <c r="J3703" s="34">
        <v>3</v>
      </c>
      <c r="K3703" s="34">
        <v>0</v>
      </c>
      <c r="L3703" s="34">
        <v>8</v>
      </c>
      <c r="M3703" s="24">
        <f t="shared" si="114"/>
        <v>0.6</v>
      </c>
      <c r="N3703" s="24">
        <f t="shared" si="115"/>
        <v>0</v>
      </c>
      <c r="O3703" s="34">
        <v>1</v>
      </c>
    </row>
    <row r="3704" spans="1:15">
      <c r="A3704" s="23">
        <v>2021</v>
      </c>
      <c r="B3704" s="23" t="s">
        <v>2367</v>
      </c>
      <c r="C3704" s="13" t="s">
        <v>1886</v>
      </c>
      <c r="D3704" s="13" t="s">
        <v>14</v>
      </c>
      <c r="E3704" s="13" t="s">
        <v>205</v>
      </c>
      <c r="F3704" s="24" t="s">
        <v>19</v>
      </c>
      <c r="G3704" s="13"/>
      <c r="H3704" s="13" t="s">
        <v>6</v>
      </c>
      <c r="I3704" s="34">
        <v>21</v>
      </c>
      <c r="J3704" s="34">
        <v>18</v>
      </c>
      <c r="K3704" s="34">
        <v>12</v>
      </c>
      <c r="L3704" s="34">
        <v>20</v>
      </c>
      <c r="M3704" s="24">
        <f t="shared" si="114"/>
        <v>0.8571428571428571</v>
      </c>
      <c r="N3704" s="24">
        <f t="shared" si="115"/>
        <v>0.66666666666666663</v>
      </c>
      <c r="O3704" s="34">
        <v>7</v>
      </c>
    </row>
    <row r="3705" spans="1:15">
      <c r="A3705" s="23">
        <v>2021</v>
      </c>
      <c r="B3705" s="23" t="s">
        <v>2367</v>
      </c>
      <c r="C3705" s="13" t="s">
        <v>1886</v>
      </c>
      <c r="D3705" s="13" t="s">
        <v>14</v>
      </c>
      <c r="E3705" s="13" t="s">
        <v>206</v>
      </c>
      <c r="F3705" s="24" t="s">
        <v>20</v>
      </c>
      <c r="G3705" s="13"/>
      <c r="H3705" s="13" t="s">
        <v>6</v>
      </c>
      <c r="I3705" s="34">
        <v>22</v>
      </c>
      <c r="J3705" s="34">
        <v>16</v>
      </c>
      <c r="K3705" s="34">
        <v>7</v>
      </c>
      <c r="L3705" s="34">
        <v>46</v>
      </c>
      <c r="M3705" s="24">
        <f t="shared" si="114"/>
        <v>0.72727272727272729</v>
      </c>
      <c r="N3705" s="24">
        <f t="shared" si="115"/>
        <v>0.4375</v>
      </c>
      <c r="O3705" s="34">
        <v>13</v>
      </c>
    </row>
    <row r="3706" spans="1:15">
      <c r="A3706" s="23">
        <v>2021</v>
      </c>
      <c r="B3706" s="23" t="s">
        <v>2367</v>
      </c>
      <c r="C3706" s="13" t="s">
        <v>1886</v>
      </c>
      <c r="D3706" s="13" t="s">
        <v>14</v>
      </c>
      <c r="E3706" s="13" t="s">
        <v>206</v>
      </c>
      <c r="F3706" s="24" t="s">
        <v>3893</v>
      </c>
      <c r="G3706" s="13"/>
      <c r="H3706" s="13" t="s">
        <v>6</v>
      </c>
      <c r="I3706" s="34">
        <v>9</v>
      </c>
      <c r="J3706" s="34">
        <v>9</v>
      </c>
      <c r="K3706" s="34">
        <v>7</v>
      </c>
      <c r="L3706" s="34">
        <v>21</v>
      </c>
      <c r="M3706" s="24">
        <f t="shared" si="114"/>
        <v>1</v>
      </c>
      <c r="N3706" s="24">
        <f t="shared" si="115"/>
        <v>0.77777777777777779</v>
      </c>
      <c r="O3706" s="34">
        <v>0</v>
      </c>
    </row>
    <row r="3707" spans="1:15">
      <c r="A3707" s="23">
        <v>2021</v>
      </c>
      <c r="B3707" s="23" t="s">
        <v>2367</v>
      </c>
      <c r="C3707" s="13" t="s">
        <v>1886</v>
      </c>
      <c r="D3707" s="13" t="s">
        <v>14</v>
      </c>
      <c r="E3707" s="13" t="s">
        <v>206</v>
      </c>
      <c r="F3707" s="24" t="s">
        <v>21</v>
      </c>
      <c r="G3707" s="13"/>
      <c r="H3707" s="13" t="s">
        <v>6</v>
      </c>
      <c r="I3707" s="34">
        <v>15</v>
      </c>
      <c r="J3707" s="34">
        <v>8</v>
      </c>
      <c r="K3707" s="34">
        <v>8</v>
      </c>
      <c r="L3707" s="34">
        <v>16</v>
      </c>
      <c r="M3707" s="24">
        <f t="shared" si="114"/>
        <v>0.53333333333333333</v>
      </c>
      <c r="N3707" s="24">
        <f t="shared" si="115"/>
        <v>1</v>
      </c>
      <c r="O3707" s="34">
        <v>9</v>
      </c>
    </row>
    <row r="3708" spans="1:15">
      <c r="A3708" s="23">
        <v>2021</v>
      </c>
      <c r="B3708" s="23" t="s">
        <v>2367</v>
      </c>
      <c r="C3708" s="13" t="s">
        <v>1886</v>
      </c>
      <c r="D3708" s="13" t="s">
        <v>14</v>
      </c>
      <c r="E3708" s="13" t="s">
        <v>206</v>
      </c>
      <c r="F3708" s="24" t="s">
        <v>1916</v>
      </c>
      <c r="G3708" s="13"/>
      <c r="H3708" s="13" t="s">
        <v>6</v>
      </c>
      <c r="I3708" s="34">
        <v>4</v>
      </c>
      <c r="J3708" s="34">
        <v>3</v>
      </c>
      <c r="K3708" s="34">
        <v>2</v>
      </c>
      <c r="L3708" s="34">
        <v>9</v>
      </c>
      <c r="M3708" s="24">
        <f t="shared" si="114"/>
        <v>0.75</v>
      </c>
      <c r="N3708" s="24">
        <f t="shared" si="115"/>
        <v>0.66666666666666663</v>
      </c>
      <c r="O3708" s="34">
        <v>3</v>
      </c>
    </row>
    <row r="3709" spans="1:15">
      <c r="A3709" s="23">
        <v>2021</v>
      </c>
      <c r="B3709" s="23" t="s">
        <v>2367</v>
      </c>
      <c r="C3709" s="13" t="s">
        <v>1886</v>
      </c>
      <c r="D3709" s="13" t="s">
        <v>14</v>
      </c>
      <c r="E3709" s="13" t="s">
        <v>206</v>
      </c>
      <c r="F3709" s="24" t="s">
        <v>2729</v>
      </c>
      <c r="G3709" s="13"/>
      <c r="H3709" s="13" t="s">
        <v>6</v>
      </c>
      <c r="I3709" s="34">
        <v>9</v>
      </c>
      <c r="J3709" s="34">
        <v>8</v>
      </c>
      <c r="K3709" s="34">
        <v>4</v>
      </c>
      <c r="L3709" s="34">
        <v>23</v>
      </c>
      <c r="M3709" s="24">
        <f t="shared" si="114"/>
        <v>0.88888888888888884</v>
      </c>
      <c r="N3709" s="24">
        <f t="shared" si="115"/>
        <v>0.5</v>
      </c>
      <c r="O3709" s="34">
        <v>0</v>
      </c>
    </row>
    <row r="3710" spans="1:15">
      <c r="A3710" s="23">
        <v>2021</v>
      </c>
      <c r="B3710" s="23" t="s">
        <v>2367</v>
      </c>
      <c r="C3710" s="13" t="s">
        <v>1886</v>
      </c>
      <c r="D3710" s="13" t="s">
        <v>14</v>
      </c>
      <c r="E3710" s="13" t="s">
        <v>204</v>
      </c>
      <c r="F3710" s="24" t="s">
        <v>1456</v>
      </c>
      <c r="G3710" s="13"/>
      <c r="H3710" s="13" t="s">
        <v>6</v>
      </c>
      <c r="I3710" s="34">
        <v>95</v>
      </c>
      <c r="J3710" s="34">
        <v>58</v>
      </c>
      <c r="K3710" s="34">
        <v>34</v>
      </c>
      <c r="L3710" s="34">
        <v>198</v>
      </c>
      <c r="M3710" s="24">
        <f t="shared" si="114"/>
        <v>0.61052631578947369</v>
      </c>
      <c r="N3710" s="24">
        <f t="shared" si="115"/>
        <v>0.58620689655172409</v>
      </c>
      <c r="O3710" s="34">
        <v>17</v>
      </c>
    </row>
    <row r="3711" spans="1:15">
      <c r="A3711" s="23">
        <v>2021</v>
      </c>
      <c r="B3711" s="23" t="s">
        <v>2367</v>
      </c>
      <c r="C3711" s="13" t="s">
        <v>1886</v>
      </c>
      <c r="D3711" s="13" t="s">
        <v>14</v>
      </c>
      <c r="E3711" s="13" t="s">
        <v>204</v>
      </c>
      <c r="F3711" s="24" t="s">
        <v>1457</v>
      </c>
      <c r="G3711" s="13"/>
      <c r="H3711" s="13" t="s">
        <v>6</v>
      </c>
      <c r="I3711" s="34">
        <v>71</v>
      </c>
      <c r="J3711" s="34">
        <v>57</v>
      </c>
      <c r="K3711" s="34">
        <v>36</v>
      </c>
      <c r="L3711" s="34">
        <v>255</v>
      </c>
      <c r="M3711" s="24">
        <f t="shared" si="114"/>
        <v>0.80281690140845074</v>
      </c>
      <c r="N3711" s="24">
        <f t="shared" si="115"/>
        <v>0.63157894736842102</v>
      </c>
      <c r="O3711" s="34">
        <v>29</v>
      </c>
    </row>
    <row r="3712" spans="1:15">
      <c r="A3712" s="23">
        <v>2021</v>
      </c>
      <c r="B3712" s="23" t="s">
        <v>2367</v>
      </c>
      <c r="C3712" s="13" t="s">
        <v>1886</v>
      </c>
      <c r="D3712" s="13" t="s">
        <v>14</v>
      </c>
      <c r="E3712" s="13" t="s">
        <v>204</v>
      </c>
      <c r="F3712" s="24" t="s">
        <v>3875</v>
      </c>
      <c r="G3712" s="13"/>
      <c r="H3712" s="13" t="s">
        <v>6</v>
      </c>
      <c r="I3712" s="34">
        <v>42</v>
      </c>
      <c r="J3712" s="34">
        <v>36</v>
      </c>
      <c r="K3712" s="34">
        <v>27</v>
      </c>
      <c r="L3712" s="34">
        <v>62</v>
      </c>
      <c r="M3712" s="24">
        <f t="shared" si="114"/>
        <v>0.8571428571428571</v>
      </c>
      <c r="N3712" s="24">
        <f t="shared" si="115"/>
        <v>0.75</v>
      </c>
      <c r="O3712" s="34">
        <v>0</v>
      </c>
    </row>
    <row r="3713" spans="1:15">
      <c r="A3713" s="23">
        <v>2021</v>
      </c>
      <c r="B3713" s="23" t="s">
        <v>2367</v>
      </c>
      <c r="C3713" s="13" t="s">
        <v>1886</v>
      </c>
      <c r="D3713" s="13" t="s">
        <v>14</v>
      </c>
      <c r="E3713" s="13" t="s">
        <v>204</v>
      </c>
      <c r="F3713" s="24" t="s">
        <v>1474</v>
      </c>
      <c r="G3713" s="13"/>
      <c r="H3713" s="13" t="s">
        <v>6</v>
      </c>
      <c r="I3713" s="34">
        <v>43</v>
      </c>
      <c r="J3713" s="34">
        <v>30</v>
      </c>
      <c r="K3713" s="34">
        <v>17</v>
      </c>
      <c r="L3713" s="34">
        <v>122</v>
      </c>
      <c r="M3713" s="24">
        <f t="shared" si="114"/>
        <v>0.69767441860465118</v>
      </c>
      <c r="N3713" s="24">
        <f t="shared" si="115"/>
        <v>0.56666666666666665</v>
      </c>
      <c r="O3713" s="34">
        <v>6</v>
      </c>
    </row>
    <row r="3714" spans="1:15">
      <c r="A3714" s="23">
        <v>2021</v>
      </c>
      <c r="B3714" s="23" t="s">
        <v>2367</v>
      </c>
      <c r="C3714" s="13" t="s">
        <v>1886</v>
      </c>
      <c r="D3714" s="13" t="s">
        <v>14</v>
      </c>
      <c r="E3714" s="13" t="s">
        <v>204</v>
      </c>
      <c r="F3714" s="24" t="s">
        <v>1475</v>
      </c>
      <c r="G3714" s="13"/>
      <c r="H3714" s="13" t="s">
        <v>6</v>
      </c>
      <c r="I3714" s="34">
        <v>52</v>
      </c>
      <c r="J3714" s="34">
        <v>43</v>
      </c>
      <c r="K3714" s="34">
        <v>30</v>
      </c>
      <c r="L3714" s="34">
        <v>242</v>
      </c>
      <c r="M3714" s="24">
        <f t="shared" ref="M3714:M3777" si="116">+IFERROR(J3714/I3714,0)</f>
        <v>0.82692307692307687</v>
      </c>
      <c r="N3714" s="24">
        <f t="shared" ref="N3714:N3777" si="117">+IFERROR(K3714/J3714,0)</f>
        <v>0.69767441860465118</v>
      </c>
      <c r="O3714" s="34">
        <v>28</v>
      </c>
    </row>
    <row r="3715" spans="1:15">
      <c r="A3715" s="23">
        <v>2021</v>
      </c>
      <c r="B3715" s="23" t="s">
        <v>2367</v>
      </c>
      <c r="C3715" s="13" t="s">
        <v>1886</v>
      </c>
      <c r="D3715" s="13" t="s">
        <v>14</v>
      </c>
      <c r="E3715" s="13" t="s">
        <v>204</v>
      </c>
      <c r="F3715" s="24" t="s">
        <v>1476</v>
      </c>
      <c r="G3715" s="13"/>
      <c r="H3715" s="13" t="s">
        <v>6</v>
      </c>
      <c r="I3715" s="34">
        <v>156</v>
      </c>
      <c r="J3715" s="34">
        <v>85</v>
      </c>
      <c r="K3715" s="34">
        <v>45</v>
      </c>
      <c r="L3715" s="34">
        <v>386</v>
      </c>
      <c r="M3715" s="24">
        <f t="shared" si="116"/>
        <v>0.54487179487179482</v>
      </c>
      <c r="N3715" s="24">
        <f t="shared" si="117"/>
        <v>0.52941176470588236</v>
      </c>
      <c r="O3715" s="34">
        <v>19</v>
      </c>
    </row>
    <row r="3716" spans="1:15">
      <c r="A3716" s="23">
        <v>2021</v>
      </c>
      <c r="B3716" s="23" t="s">
        <v>2367</v>
      </c>
      <c r="C3716" s="13" t="s">
        <v>1886</v>
      </c>
      <c r="D3716" s="13" t="s">
        <v>14</v>
      </c>
      <c r="E3716" s="13" t="s">
        <v>204</v>
      </c>
      <c r="F3716" s="24" t="s">
        <v>3871</v>
      </c>
      <c r="G3716" s="13"/>
      <c r="H3716" s="13" t="s">
        <v>6</v>
      </c>
      <c r="I3716" s="34">
        <v>103</v>
      </c>
      <c r="J3716" s="34">
        <v>67</v>
      </c>
      <c r="K3716" s="34">
        <v>26</v>
      </c>
      <c r="L3716" s="34">
        <v>73</v>
      </c>
      <c r="M3716" s="24">
        <f t="shared" si="116"/>
        <v>0.65048543689320393</v>
      </c>
      <c r="N3716" s="24">
        <f t="shared" si="117"/>
        <v>0.38805970149253732</v>
      </c>
      <c r="O3716" s="34">
        <v>0</v>
      </c>
    </row>
    <row r="3717" spans="1:15">
      <c r="A3717" s="23">
        <v>2021</v>
      </c>
      <c r="B3717" s="23" t="s">
        <v>2367</v>
      </c>
      <c r="C3717" s="13" t="s">
        <v>1886</v>
      </c>
      <c r="D3717" s="13" t="s">
        <v>23</v>
      </c>
      <c r="E3717" s="13" t="s">
        <v>207</v>
      </c>
      <c r="F3717" s="24" t="s">
        <v>3882</v>
      </c>
      <c r="G3717" s="13"/>
      <c r="H3717" s="13" t="s">
        <v>6</v>
      </c>
      <c r="I3717" s="34">
        <v>12</v>
      </c>
      <c r="J3717" s="34">
        <v>5</v>
      </c>
      <c r="K3717" s="34">
        <v>3</v>
      </c>
      <c r="L3717" s="34">
        <v>9</v>
      </c>
      <c r="M3717" s="24">
        <f t="shared" si="116"/>
        <v>0.41666666666666669</v>
      </c>
      <c r="N3717" s="24">
        <f t="shared" si="117"/>
        <v>0.6</v>
      </c>
      <c r="O3717" s="34">
        <v>0</v>
      </c>
    </row>
    <row r="3718" spans="1:15">
      <c r="A3718" s="23">
        <v>2021</v>
      </c>
      <c r="B3718" s="23" t="s">
        <v>2367</v>
      </c>
      <c r="C3718" s="13" t="s">
        <v>1886</v>
      </c>
      <c r="D3718" s="13" t="s">
        <v>23</v>
      </c>
      <c r="E3718" s="13" t="s">
        <v>205</v>
      </c>
      <c r="F3718" s="24" t="s">
        <v>174</v>
      </c>
      <c r="G3718" s="13"/>
      <c r="H3718" s="13" t="s">
        <v>6</v>
      </c>
      <c r="I3718" s="34">
        <v>7</v>
      </c>
      <c r="J3718" s="34">
        <v>7</v>
      </c>
      <c r="K3718" s="34">
        <v>6</v>
      </c>
      <c r="L3718" s="34">
        <v>15</v>
      </c>
      <c r="M3718" s="24">
        <f t="shared" si="116"/>
        <v>1</v>
      </c>
      <c r="N3718" s="24">
        <f t="shared" si="117"/>
        <v>0.8571428571428571</v>
      </c>
      <c r="O3718" s="34">
        <v>8</v>
      </c>
    </row>
    <row r="3719" spans="1:15">
      <c r="A3719" s="23">
        <v>2021</v>
      </c>
      <c r="B3719" s="23" t="s">
        <v>2367</v>
      </c>
      <c r="C3719" s="13" t="s">
        <v>1886</v>
      </c>
      <c r="D3719" s="13" t="s">
        <v>23</v>
      </c>
      <c r="E3719" s="13" t="s">
        <v>205</v>
      </c>
      <c r="F3719" s="24" t="s">
        <v>24</v>
      </c>
      <c r="G3719" s="13"/>
      <c r="H3719" s="13" t="s">
        <v>6</v>
      </c>
      <c r="I3719" s="34">
        <v>54</v>
      </c>
      <c r="J3719" s="34">
        <v>51</v>
      </c>
      <c r="K3719" s="34">
        <v>41</v>
      </c>
      <c r="L3719" s="34">
        <v>88</v>
      </c>
      <c r="M3719" s="24">
        <f t="shared" si="116"/>
        <v>0.94444444444444442</v>
      </c>
      <c r="N3719" s="24">
        <f t="shared" si="117"/>
        <v>0.80392156862745101</v>
      </c>
      <c r="O3719" s="34">
        <v>32</v>
      </c>
    </row>
    <row r="3720" spans="1:15">
      <c r="A3720" s="23">
        <v>2021</v>
      </c>
      <c r="B3720" s="23" t="s">
        <v>2367</v>
      </c>
      <c r="C3720" s="13" t="s">
        <v>1886</v>
      </c>
      <c r="D3720" s="13" t="s">
        <v>23</v>
      </c>
      <c r="E3720" s="13" t="s">
        <v>205</v>
      </c>
      <c r="F3720" s="24" t="s">
        <v>25</v>
      </c>
      <c r="G3720" s="13"/>
      <c r="H3720" s="13" t="s">
        <v>6</v>
      </c>
      <c r="I3720" s="34">
        <v>27</v>
      </c>
      <c r="J3720" s="34">
        <v>26</v>
      </c>
      <c r="K3720" s="34">
        <v>24</v>
      </c>
      <c r="L3720" s="34">
        <v>49</v>
      </c>
      <c r="M3720" s="24">
        <f t="shared" si="116"/>
        <v>0.96296296296296291</v>
      </c>
      <c r="N3720" s="24">
        <f t="shared" si="117"/>
        <v>0.92307692307692313</v>
      </c>
      <c r="O3720" s="34">
        <v>22</v>
      </c>
    </row>
    <row r="3721" spans="1:15">
      <c r="A3721" s="23">
        <v>2021</v>
      </c>
      <c r="B3721" s="23" t="s">
        <v>2367</v>
      </c>
      <c r="C3721" s="13" t="s">
        <v>1886</v>
      </c>
      <c r="D3721" s="13" t="s">
        <v>23</v>
      </c>
      <c r="E3721" s="13" t="s">
        <v>205</v>
      </c>
      <c r="F3721" s="24" t="s">
        <v>26</v>
      </c>
      <c r="G3721" s="13"/>
      <c r="H3721" s="13" t="s">
        <v>6</v>
      </c>
      <c r="I3721" s="34">
        <v>17</v>
      </c>
      <c r="J3721" s="34">
        <v>16</v>
      </c>
      <c r="K3721" s="34">
        <v>15</v>
      </c>
      <c r="L3721" s="34">
        <v>29</v>
      </c>
      <c r="M3721" s="24">
        <f t="shared" si="116"/>
        <v>0.94117647058823528</v>
      </c>
      <c r="N3721" s="24">
        <f t="shared" si="117"/>
        <v>0.9375</v>
      </c>
      <c r="O3721" s="34">
        <v>11</v>
      </c>
    </row>
    <row r="3722" spans="1:15">
      <c r="A3722" s="23">
        <v>2021</v>
      </c>
      <c r="B3722" s="23" t="s">
        <v>2367</v>
      </c>
      <c r="C3722" s="13" t="s">
        <v>1886</v>
      </c>
      <c r="D3722" s="13" t="s">
        <v>23</v>
      </c>
      <c r="E3722" s="13" t="s">
        <v>205</v>
      </c>
      <c r="F3722" s="24" t="s">
        <v>1922</v>
      </c>
      <c r="G3722" s="13"/>
      <c r="H3722" s="13" t="s">
        <v>6</v>
      </c>
      <c r="I3722" s="34">
        <v>12</v>
      </c>
      <c r="J3722" s="34">
        <v>12</v>
      </c>
      <c r="K3722" s="34">
        <v>6</v>
      </c>
      <c r="L3722" s="34">
        <v>13</v>
      </c>
      <c r="M3722" s="24">
        <f t="shared" si="116"/>
        <v>1</v>
      </c>
      <c r="N3722" s="24">
        <f t="shared" si="117"/>
        <v>0.5</v>
      </c>
      <c r="O3722" s="34">
        <v>15</v>
      </c>
    </row>
    <row r="3723" spans="1:15">
      <c r="A3723" s="23">
        <v>2021</v>
      </c>
      <c r="B3723" s="23" t="s">
        <v>2367</v>
      </c>
      <c r="C3723" s="13" t="s">
        <v>1886</v>
      </c>
      <c r="D3723" s="13" t="s">
        <v>23</v>
      </c>
      <c r="E3723" s="13" t="s">
        <v>205</v>
      </c>
      <c r="F3723" s="24" t="s">
        <v>28</v>
      </c>
      <c r="G3723" s="13"/>
      <c r="H3723" s="13" t="s">
        <v>6</v>
      </c>
      <c r="I3723" s="34">
        <v>10</v>
      </c>
      <c r="J3723" s="34">
        <v>8</v>
      </c>
      <c r="K3723" s="34">
        <v>6</v>
      </c>
      <c r="L3723" s="34">
        <v>14</v>
      </c>
      <c r="M3723" s="24">
        <f t="shared" si="116"/>
        <v>0.8</v>
      </c>
      <c r="N3723" s="24">
        <f t="shared" si="117"/>
        <v>0.75</v>
      </c>
      <c r="O3723" s="34">
        <v>7</v>
      </c>
    </row>
    <row r="3724" spans="1:15">
      <c r="A3724" s="23">
        <v>2021</v>
      </c>
      <c r="B3724" s="23" t="s">
        <v>2367</v>
      </c>
      <c r="C3724" s="13" t="s">
        <v>1886</v>
      </c>
      <c r="D3724" s="13" t="s">
        <v>23</v>
      </c>
      <c r="E3724" s="13" t="s">
        <v>205</v>
      </c>
      <c r="F3724" s="24" t="s">
        <v>30</v>
      </c>
      <c r="G3724" s="13"/>
      <c r="H3724" s="13" t="s">
        <v>6</v>
      </c>
      <c r="I3724" s="34">
        <v>43</v>
      </c>
      <c r="J3724" s="34">
        <v>41</v>
      </c>
      <c r="K3724" s="34">
        <v>34</v>
      </c>
      <c r="L3724" s="34">
        <v>63</v>
      </c>
      <c r="M3724" s="24">
        <f t="shared" si="116"/>
        <v>0.95348837209302328</v>
      </c>
      <c r="N3724" s="24">
        <f t="shared" si="117"/>
        <v>0.82926829268292679</v>
      </c>
      <c r="O3724" s="34">
        <v>17</v>
      </c>
    </row>
    <row r="3725" spans="1:15">
      <c r="A3725" s="23">
        <v>2021</v>
      </c>
      <c r="B3725" s="23" t="s">
        <v>2367</v>
      </c>
      <c r="C3725" s="13" t="s">
        <v>1886</v>
      </c>
      <c r="D3725" s="13" t="s">
        <v>23</v>
      </c>
      <c r="E3725" s="13" t="s">
        <v>205</v>
      </c>
      <c r="F3725" s="24" t="s">
        <v>3920</v>
      </c>
      <c r="G3725" s="13"/>
      <c r="H3725" s="13" t="s">
        <v>6</v>
      </c>
      <c r="I3725" s="34">
        <v>43</v>
      </c>
      <c r="J3725" s="34">
        <v>39</v>
      </c>
      <c r="K3725" s="34">
        <v>30</v>
      </c>
      <c r="L3725" s="34">
        <v>62</v>
      </c>
      <c r="M3725" s="24">
        <f t="shared" si="116"/>
        <v>0.90697674418604646</v>
      </c>
      <c r="N3725" s="24">
        <f t="shared" si="117"/>
        <v>0.76923076923076927</v>
      </c>
      <c r="O3725" s="34">
        <v>28</v>
      </c>
    </row>
    <row r="3726" spans="1:15">
      <c r="A3726" s="23">
        <v>2021</v>
      </c>
      <c r="B3726" s="23" t="s">
        <v>2367</v>
      </c>
      <c r="C3726" s="13" t="s">
        <v>1886</v>
      </c>
      <c r="D3726" s="13" t="s">
        <v>23</v>
      </c>
      <c r="E3726" s="13" t="s">
        <v>205</v>
      </c>
      <c r="F3726" s="24" t="s">
        <v>31</v>
      </c>
      <c r="G3726" s="13"/>
      <c r="H3726" s="13" t="s">
        <v>6</v>
      </c>
      <c r="I3726" s="34">
        <v>57</v>
      </c>
      <c r="J3726" s="34">
        <v>43</v>
      </c>
      <c r="K3726" s="34">
        <v>25</v>
      </c>
      <c r="L3726" s="34">
        <v>55</v>
      </c>
      <c r="M3726" s="24">
        <f t="shared" si="116"/>
        <v>0.75438596491228072</v>
      </c>
      <c r="N3726" s="24">
        <f t="shared" si="117"/>
        <v>0.58139534883720934</v>
      </c>
      <c r="O3726" s="34">
        <v>34</v>
      </c>
    </row>
    <row r="3727" spans="1:15">
      <c r="A3727" s="23">
        <v>2021</v>
      </c>
      <c r="B3727" s="23" t="s">
        <v>2367</v>
      </c>
      <c r="C3727" s="13" t="s">
        <v>1886</v>
      </c>
      <c r="D3727" s="13" t="s">
        <v>23</v>
      </c>
      <c r="E3727" s="13" t="s">
        <v>205</v>
      </c>
      <c r="F3727" s="24" t="s">
        <v>32</v>
      </c>
      <c r="G3727" s="13"/>
      <c r="H3727" s="13" t="s">
        <v>6</v>
      </c>
      <c r="I3727" s="34">
        <v>8</v>
      </c>
      <c r="J3727" s="34">
        <v>7</v>
      </c>
      <c r="K3727" s="34">
        <v>7</v>
      </c>
      <c r="L3727" s="34">
        <v>13</v>
      </c>
      <c r="M3727" s="24">
        <f t="shared" si="116"/>
        <v>0.875</v>
      </c>
      <c r="N3727" s="24">
        <f t="shared" si="117"/>
        <v>1</v>
      </c>
      <c r="O3727" s="34">
        <v>4</v>
      </c>
    </row>
    <row r="3728" spans="1:15">
      <c r="A3728" s="23">
        <v>2021</v>
      </c>
      <c r="B3728" s="23" t="s">
        <v>2367</v>
      </c>
      <c r="C3728" s="13" t="s">
        <v>1886</v>
      </c>
      <c r="D3728" s="13" t="s">
        <v>23</v>
      </c>
      <c r="E3728" s="13" t="s">
        <v>205</v>
      </c>
      <c r="F3728" s="24" t="s">
        <v>33</v>
      </c>
      <c r="G3728" s="13"/>
      <c r="H3728" s="13" t="s">
        <v>6</v>
      </c>
      <c r="I3728" s="34">
        <v>12</v>
      </c>
      <c r="J3728" s="34">
        <v>12</v>
      </c>
      <c r="K3728" s="34">
        <v>10</v>
      </c>
      <c r="L3728" s="34">
        <v>21</v>
      </c>
      <c r="M3728" s="24">
        <f t="shared" si="116"/>
        <v>1</v>
      </c>
      <c r="N3728" s="24">
        <f t="shared" si="117"/>
        <v>0.83333333333333337</v>
      </c>
      <c r="O3728" s="34">
        <v>10</v>
      </c>
    </row>
    <row r="3729" spans="1:15">
      <c r="A3729" s="23">
        <v>2021</v>
      </c>
      <c r="B3729" s="23" t="s">
        <v>2367</v>
      </c>
      <c r="C3729" s="13" t="s">
        <v>1886</v>
      </c>
      <c r="D3729" s="13" t="s">
        <v>23</v>
      </c>
      <c r="E3729" s="13" t="s">
        <v>205</v>
      </c>
      <c r="F3729" s="24" t="s">
        <v>3921</v>
      </c>
      <c r="G3729" s="13"/>
      <c r="H3729" s="13" t="s">
        <v>6</v>
      </c>
      <c r="I3729" s="34">
        <v>71</v>
      </c>
      <c r="J3729" s="34">
        <v>60</v>
      </c>
      <c r="K3729" s="34">
        <v>50</v>
      </c>
      <c r="L3729" s="34">
        <v>93</v>
      </c>
      <c r="M3729" s="24">
        <f t="shared" si="116"/>
        <v>0.84507042253521125</v>
      </c>
      <c r="N3729" s="24">
        <f t="shared" si="117"/>
        <v>0.83333333333333337</v>
      </c>
      <c r="O3729" s="34">
        <v>40</v>
      </c>
    </row>
    <row r="3730" spans="1:15">
      <c r="A3730" s="23">
        <v>2021</v>
      </c>
      <c r="B3730" s="23" t="s">
        <v>2367</v>
      </c>
      <c r="C3730" s="13" t="s">
        <v>1886</v>
      </c>
      <c r="D3730" s="13" t="s">
        <v>23</v>
      </c>
      <c r="E3730" s="13" t="s">
        <v>205</v>
      </c>
      <c r="F3730" s="24" t="s">
        <v>35</v>
      </c>
      <c r="G3730" s="13"/>
      <c r="H3730" s="13" t="s">
        <v>6</v>
      </c>
      <c r="I3730" s="34">
        <v>9</v>
      </c>
      <c r="J3730" s="34">
        <v>8</v>
      </c>
      <c r="K3730" s="34">
        <v>8</v>
      </c>
      <c r="L3730" s="34">
        <v>18</v>
      </c>
      <c r="M3730" s="24">
        <f t="shared" si="116"/>
        <v>0.88888888888888884</v>
      </c>
      <c r="N3730" s="24">
        <f t="shared" si="117"/>
        <v>1</v>
      </c>
      <c r="O3730" s="34">
        <v>7</v>
      </c>
    </row>
    <row r="3731" spans="1:15">
      <c r="A3731" s="23">
        <v>2021</v>
      </c>
      <c r="B3731" s="23" t="s">
        <v>2367</v>
      </c>
      <c r="C3731" s="13" t="s">
        <v>1886</v>
      </c>
      <c r="D3731" s="13" t="s">
        <v>23</v>
      </c>
      <c r="E3731" s="13" t="s">
        <v>206</v>
      </c>
      <c r="F3731" s="24" t="s">
        <v>6690</v>
      </c>
      <c r="G3731" s="13"/>
      <c r="H3731" s="13" t="s">
        <v>6</v>
      </c>
      <c r="I3731" s="34">
        <v>0</v>
      </c>
      <c r="J3731" s="34">
        <v>0</v>
      </c>
      <c r="K3731" s="34">
        <v>0</v>
      </c>
      <c r="L3731" s="34">
        <v>1</v>
      </c>
      <c r="M3731" s="24">
        <f t="shared" si="116"/>
        <v>0</v>
      </c>
      <c r="N3731" s="24">
        <f t="shared" si="117"/>
        <v>0</v>
      </c>
      <c r="O3731" s="34">
        <v>0</v>
      </c>
    </row>
    <row r="3732" spans="1:15">
      <c r="A3732" s="23">
        <v>2021</v>
      </c>
      <c r="B3732" s="23" t="s">
        <v>2367</v>
      </c>
      <c r="C3732" s="13" t="s">
        <v>1886</v>
      </c>
      <c r="D3732" s="13" t="s">
        <v>23</v>
      </c>
      <c r="E3732" s="13" t="s">
        <v>206</v>
      </c>
      <c r="F3732" s="24" t="s">
        <v>36</v>
      </c>
      <c r="G3732" s="13"/>
      <c r="H3732" s="13" t="s">
        <v>6</v>
      </c>
      <c r="I3732" s="34">
        <v>30</v>
      </c>
      <c r="J3732" s="34">
        <v>27</v>
      </c>
      <c r="K3732" s="34">
        <v>12</v>
      </c>
      <c r="L3732" s="34">
        <v>78</v>
      </c>
      <c r="M3732" s="24">
        <f t="shared" si="116"/>
        <v>0.9</v>
      </c>
      <c r="N3732" s="24">
        <f t="shared" si="117"/>
        <v>0.44444444444444442</v>
      </c>
      <c r="O3732" s="34">
        <v>24</v>
      </c>
    </row>
    <row r="3733" spans="1:15">
      <c r="A3733" s="23">
        <v>2021</v>
      </c>
      <c r="B3733" s="23" t="s">
        <v>2367</v>
      </c>
      <c r="C3733" s="13" t="s">
        <v>1886</v>
      </c>
      <c r="D3733" s="13" t="s">
        <v>23</v>
      </c>
      <c r="E3733" s="13" t="s">
        <v>206</v>
      </c>
      <c r="F3733" s="24" t="s">
        <v>3173</v>
      </c>
      <c r="G3733" s="13"/>
      <c r="H3733" s="13" t="s">
        <v>6</v>
      </c>
      <c r="I3733" s="34">
        <v>0</v>
      </c>
      <c r="J3733" s="34">
        <v>0</v>
      </c>
      <c r="K3733" s="34">
        <v>0</v>
      </c>
      <c r="L3733" s="34">
        <v>12</v>
      </c>
      <c r="M3733" s="24">
        <f t="shared" si="116"/>
        <v>0</v>
      </c>
      <c r="N3733" s="24">
        <f t="shared" si="117"/>
        <v>0</v>
      </c>
      <c r="O3733" s="34">
        <v>0</v>
      </c>
    </row>
    <row r="3734" spans="1:15">
      <c r="A3734" s="23">
        <v>2021</v>
      </c>
      <c r="B3734" s="23" t="s">
        <v>2367</v>
      </c>
      <c r="C3734" s="13" t="s">
        <v>1886</v>
      </c>
      <c r="D3734" s="13" t="s">
        <v>23</v>
      </c>
      <c r="E3734" s="13" t="s">
        <v>206</v>
      </c>
      <c r="F3734" s="24" t="s">
        <v>37</v>
      </c>
      <c r="G3734" s="13"/>
      <c r="H3734" s="13" t="s">
        <v>6</v>
      </c>
      <c r="I3734" s="34">
        <v>0</v>
      </c>
      <c r="J3734" s="34">
        <v>0</v>
      </c>
      <c r="K3734" s="34">
        <v>0</v>
      </c>
      <c r="L3734" s="34">
        <v>34</v>
      </c>
      <c r="M3734" s="24">
        <f t="shared" si="116"/>
        <v>0</v>
      </c>
      <c r="N3734" s="24">
        <f t="shared" si="117"/>
        <v>0</v>
      </c>
      <c r="O3734" s="34">
        <v>2</v>
      </c>
    </row>
    <row r="3735" spans="1:15">
      <c r="A3735" s="23">
        <v>2021</v>
      </c>
      <c r="B3735" s="23" t="s">
        <v>2367</v>
      </c>
      <c r="C3735" s="13" t="s">
        <v>1886</v>
      </c>
      <c r="D3735" s="13" t="s">
        <v>23</v>
      </c>
      <c r="E3735" s="13" t="s">
        <v>206</v>
      </c>
      <c r="F3735" s="24" t="s">
        <v>5244</v>
      </c>
      <c r="G3735" s="13"/>
      <c r="H3735" s="13" t="s">
        <v>6</v>
      </c>
      <c r="I3735" s="34">
        <v>18</v>
      </c>
      <c r="J3735" s="34">
        <v>16</v>
      </c>
      <c r="K3735" s="34">
        <v>9</v>
      </c>
      <c r="L3735" s="34">
        <v>31</v>
      </c>
      <c r="M3735" s="24">
        <f t="shared" si="116"/>
        <v>0.88888888888888884</v>
      </c>
      <c r="N3735" s="24">
        <f t="shared" si="117"/>
        <v>0.5625</v>
      </c>
      <c r="O3735" s="34">
        <v>0</v>
      </c>
    </row>
    <row r="3736" spans="1:15">
      <c r="A3736" s="23">
        <v>2021</v>
      </c>
      <c r="B3736" s="23" t="s">
        <v>2367</v>
      </c>
      <c r="C3736" s="13" t="s">
        <v>1886</v>
      </c>
      <c r="D3736" s="13" t="s">
        <v>23</v>
      </c>
      <c r="E3736" s="13" t="s">
        <v>206</v>
      </c>
      <c r="F3736" s="24" t="s">
        <v>38</v>
      </c>
      <c r="G3736" s="13"/>
      <c r="H3736" s="13" t="s">
        <v>6</v>
      </c>
      <c r="I3736" s="34">
        <v>35</v>
      </c>
      <c r="J3736" s="34">
        <v>19</v>
      </c>
      <c r="K3736" s="34">
        <v>16</v>
      </c>
      <c r="L3736" s="34">
        <v>54</v>
      </c>
      <c r="M3736" s="24">
        <f t="shared" si="116"/>
        <v>0.54285714285714282</v>
      </c>
      <c r="N3736" s="24">
        <f t="shared" si="117"/>
        <v>0.84210526315789469</v>
      </c>
      <c r="O3736" s="34">
        <v>15</v>
      </c>
    </row>
    <row r="3737" spans="1:15">
      <c r="A3737" s="23">
        <v>2021</v>
      </c>
      <c r="B3737" s="23" t="s">
        <v>2367</v>
      </c>
      <c r="C3737" s="13" t="s">
        <v>1886</v>
      </c>
      <c r="D3737" s="13" t="s">
        <v>23</v>
      </c>
      <c r="E3737" s="13" t="s">
        <v>206</v>
      </c>
      <c r="F3737" s="24" t="s">
        <v>39</v>
      </c>
      <c r="G3737" s="13"/>
      <c r="H3737" s="13" t="s">
        <v>6</v>
      </c>
      <c r="I3737" s="34">
        <v>0</v>
      </c>
      <c r="J3737" s="34">
        <v>0</v>
      </c>
      <c r="K3737" s="34">
        <v>0</v>
      </c>
      <c r="L3737" s="34">
        <v>33</v>
      </c>
      <c r="M3737" s="24">
        <f t="shared" si="116"/>
        <v>0</v>
      </c>
      <c r="N3737" s="24">
        <f t="shared" si="117"/>
        <v>0</v>
      </c>
      <c r="O3737" s="34">
        <v>10</v>
      </c>
    </row>
    <row r="3738" spans="1:15">
      <c r="A3738" s="23">
        <v>2021</v>
      </c>
      <c r="B3738" s="23" t="s">
        <v>2367</v>
      </c>
      <c r="C3738" s="13" t="s">
        <v>1886</v>
      </c>
      <c r="D3738" s="13" t="s">
        <v>23</v>
      </c>
      <c r="E3738" s="13" t="s">
        <v>206</v>
      </c>
      <c r="F3738" s="24" t="s">
        <v>3885</v>
      </c>
      <c r="G3738" s="13"/>
      <c r="H3738" s="13" t="s">
        <v>6</v>
      </c>
      <c r="I3738" s="34">
        <v>28</v>
      </c>
      <c r="J3738" s="34">
        <v>25</v>
      </c>
      <c r="K3738" s="34">
        <v>15</v>
      </c>
      <c r="L3738" s="34">
        <v>34</v>
      </c>
      <c r="M3738" s="24">
        <f t="shared" si="116"/>
        <v>0.8928571428571429</v>
      </c>
      <c r="N3738" s="24">
        <f t="shared" si="117"/>
        <v>0.6</v>
      </c>
      <c r="O3738" s="34">
        <v>0</v>
      </c>
    </row>
    <row r="3739" spans="1:15">
      <c r="A3739" s="23">
        <v>2021</v>
      </c>
      <c r="B3739" s="23" t="s">
        <v>2367</v>
      </c>
      <c r="C3739" s="13" t="s">
        <v>1886</v>
      </c>
      <c r="D3739" s="13" t="s">
        <v>23</v>
      </c>
      <c r="E3739" s="13" t="s">
        <v>206</v>
      </c>
      <c r="F3739" s="24" t="s">
        <v>1875</v>
      </c>
      <c r="G3739" s="13"/>
      <c r="H3739" s="13" t="s">
        <v>6</v>
      </c>
      <c r="I3739" s="34">
        <v>0</v>
      </c>
      <c r="J3739" s="34">
        <v>0</v>
      </c>
      <c r="K3739" s="34">
        <v>0</v>
      </c>
      <c r="L3739" s="34">
        <v>6</v>
      </c>
      <c r="M3739" s="24">
        <f t="shared" si="116"/>
        <v>0</v>
      </c>
      <c r="N3739" s="24">
        <f t="shared" si="117"/>
        <v>0</v>
      </c>
      <c r="O3739" s="34">
        <v>4</v>
      </c>
    </row>
    <row r="3740" spans="1:15">
      <c r="A3740" s="23">
        <v>2021</v>
      </c>
      <c r="B3740" s="23" t="s">
        <v>2367</v>
      </c>
      <c r="C3740" s="13" t="s">
        <v>1886</v>
      </c>
      <c r="D3740" s="13" t="s">
        <v>23</v>
      </c>
      <c r="E3740" s="13" t="s">
        <v>204</v>
      </c>
      <c r="F3740" s="24" t="s">
        <v>1453</v>
      </c>
      <c r="G3740" s="13"/>
      <c r="H3740" s="13" t="s">
        <v>6</v>
      </c>
      <c r="I3740" s="34">
        <v>484</v>
      </c>
      <c r="J3740" s="34">
        <v>438</v>
      </c>
      <c r="K3740" s="34">
        <v>182</v>
      </c>
      <c r="L3740" s="34">
        <v>1502</v>
      </c>
      <c r="M3740" s="24">
        <f t="shared" si="116"/>
        <v>0.9049586776859504</v>
      </c>
      <c r="N3740" s="24">
        <f t="shared" si="117"/>
        <v>0.41552511415525112</v>
      </c>
      <c r="O3740" s="34">
        <v>166</v>
      </c>
    </row>
    <row r="3741" spans="1:15">
      <c r="A3741" s="23">
        <v>2021</v>
      </c>
      <c r="B3741" s="23" t="s">
        <v>2367</v>
      </c>
      <c r="C3741" s="13" t="s">
        <v>1886</v>
      </c>
      <c r="D3741" s="13" t="s">
        <v>23</v>
      </c>
      <c r="E3741" s="13" t="s">
        <v>204</v>
      </c>
      <c r="F3741" s="24" t="s">
        <v>1460</v>
      </c>
      <c r="G3741" s="13"/>
      <c r="H3741" s="13" t="s">
        <v>6</v>
      </c>
      <c r="I3741" s="34">
        <v>47</v>
      </c>
      <c r="J3741" s="34">
        <v>38</v>
      </c>
      <c r="K3741" s="34">
        <v>19</v>
      </c>
      <c r="L3741" s="34">
        <v>386</v>
      </c>
      <c r="M3741" s="24">
        <f t="shared" si="116"/>
        <v>0.80851063829787229</v>
      </c>
      <c r="N3741" s="24">
        <f t="shared" si="117"/>
        <v>0.5</v>
      </c>
      <c r="O3741" s="34">
        <v>56</v>
      </c>
    </row>
    <row r="3742" spans="1:15">
      <c r="A3742" s="23">
        <v>2021</v>
      </c>
      <c r="B3742" s="23" t="s">
        <v>2367</v>
      </c>
      <c r="C3742" s="13" t="s">
        <v>1886</v>
      </c>
      <c r="D3742" s="13" t="s">
        <v>23</v>
      </c>
      <c r="E3742" s="13" t="s">
        <v>204</v>
      </c>
      <c r="F3742" s="24" t="s">
        <v>1464</v>
      </c>
      <c r="G3742" s="13"/>
      <c r="H3742" s="13" t="s">
        <v>6</v>
      </c>
      <c r="I3742" s="34">
        <v>171</v>
      </c>
      <c r="J3742" s="34">
        <v>139</v>
      </c>
      <c r="K3742" s="34">
        <v>55</v>
      </c>
      <c r="L3742" s="34">
        <v>526</v>
      </c>
      <c r="M3742" s="24">
        <f t="shared" si="116"/>
        <v>0.8128654970760234</v>
      </c>
      <c r="N3742" s="24">
        <f t="shared" si="117"/>
        <v>0.39568345323741005</v>
      </c>
      <c r="O3742" s="34">
        <v>78</v>
      </c>
    </row>
    <row r="3743" spans="1:15">
      <c r="A3743" s="23">
        <v>2021</v>
      </c>
      <c r="B3743" s="23" t="s">
        <v>2367</v>
      </c>
      <c r="C3743" s="13" t="s">
        <v>1886</v>
      </c>
      <c r="D3743" s="13" t="s">
        <v>23</v>
      </c>
      <c r="E3743" s="13" t="s">
        <v>204</v>
      </c>
      <c r="F3743" s="24" t="s">
        <v>3873</v>
      </c>
      <c r="G3743" s="13"/>
      <c r="H3743" s="13" t="s">
        <v>6</v>
      </c>
      <c r="I3743" s="34">
        <v>107</v>
      </c>
      <c r="J3743" s="34">
        <v>94</v>
      </c>
      <c r="K3743" s="34">
        <v>56</v>
      </c>
      <c r="L3743" s="34">
        <v>123</v>
      </c>
      <c r="M3743" s="24">
        <f t="shared" si="116"/>
        <v>0.87850467289719625</v>
      </c>
      <c r="N3743" s="24">
        <f t="shared" si="117"/>
        <v>0.5957446808510638</v>
      </c>
      <c r="O3743" s="34">
        <v>0</v>
      </c>
    </row>
    <row r="3744" spans="1:15">
      <c r="A3744" s="23">
        <v>2021</v>
      </c>
      <c r="B3744" s="23" t="s">
        <v>2367</v>
      </c>
      <c r="C3744" s="13" t="s">
        <v>1886</v>
      </c>
      <c r="D3744" s="13" t="s">
        <v>41</v>
      </c>
      <c r="E3744" s="13" t="s">
        <v>207</v>
      </c>
      <c r="F3744" s="24" t="s">
        <v>59</v>
      </c>
      <c r="G3744" s="13"/>
      <c r="H3744" s="13" t="s">
        <v>6</v>
      </c>
      <c r="I3744" s="34">
        <v>12</v>
      </c>
      <c r="J3744" s="34">
        <v>8</v>
      </c>
      <c r="K3744" s="34">
        <v>5</v>
      </c>
      <c r="L3744" s="34">
        <v>16</v>
      </c>
      <c r="M3744" s="24">
        <f t="shared" si="116"/>
        <v>0.66666666666666663</v>
      </c>
      <c r="N3744" s="24">
        <f t="shared" si="117"/>
        <v>0.625</v>
      </c>
      <c r="O3744" s="34">
        <v>1</v>
      </c>
    </row>
    <row r="3745" spans="1:15">
      <c r="A3745" s="23">
        <v>2021</v>
      </c>
      <c r="B3745" s="23" t="s">
        <v>2367</v>
      </c>
      <c r="C3745" s="13" t="s">
        <v>1886</v>
      </c>
      <c r="D3745" s="13" t="s">
        <v>41</v>
      </c>
      <c r="E3745" s="13" t="s">
        <v>205</v>
      </c>
      <c r="F3745" s="24" t="s">
        <v>42</v>
      </c>
      <c r="G3745" s="13"/>
      <c r="H3745" s="13" t="s">
        <v>6</v>
      </c>
      <c r="I3745" s="34">
        <v>70</v>
      </c>
      <c r="J3745" s="34">
        <v>62</v>
      </c>
      <c r="K3745" s="34">
        <v>51</v>
      </c>
      <c r="L3745" s="34">
        <v>78</v>
      </c>
      <c r="M3745" s="24">
        <f t="shared" si="116"/>
        <v>0.88571428571428568</v>
      </c>
      <c r="N3745" s="24">
        <f t="shared" si="117"/>
        <v>0.82258064516129037</v>
      </c>
      <c r="O3745" s="34">
        <v>28</v>
      </c>
    </row>
    <row r="3746" spans="1:15">
      <c r="A3746" s="23">
        <v>2021</v>
      </c>
      <c r="B3746" s="23" t="s">
        <v>2367</v>
      </c>
      <c r="C3746" s="13" t="s">
        <v>1886</v>
      </c>
      <c r="D3746" s="13" t="s">
        <v>41</v>
      </c>
      <c r="E3746" s="13" t="s">
        <v>205</v>
      </c>
      <c r="F3746" s="24" t="s">
        <v>43</v>
      </c>
      <c r="G3746" s="13"/>
      <c r="H3746" s="13" t="s">
        <v>6</v>
      </c>
      <c r="I3746" s="34">
        <v>77</v>
      </c>
      <c r="J3746" s="34">
        <v>62</v>
      </c>
      <c r="K3746" s="34">
        <v>49</v>
      </c>
      <c r="L3746" s="34">
        <v>103</v>
      </c>
      <c r="M3746" s="24">
        <f t="shared" si="116"/>
        <v>0.80519480519480524</v>
      </c>
      <c r="N3746" s="24">
        <f t="shared" si="117"/>
        <v>0.79032258064516125</v>
      </c>
      <c r="O3746" s="34">
        <v>33</v>
      </c>
    </row>
    <row r="3747" spans="1:15">
      <c r="A3747" s="23">
        <v>2021</v>
      </c>
      <c r="B3747" s="23" t="s">
        <v>2367</v>
      </c>
      <c r="C3747" s="13" t="s">
        <v>1886</v>
      </c>
      <c r="D3747" s="13" t="s">
        <v>41</v>
      </c>
      <c r="E3747" s="13" t="s">
        <v>205</v>
      </c>
      <c r="F3747" s="24" t="s">
        <v>44</v>
      </c>
      <c r="G3747" s="13"/>
      <c r="H3747" s="13" t="s">
        <v>6</v>
      </c>
      <c r="I3747" s="34">
        <v>0</v>
      </c>
      <c r="J3747" s="34">
        <v>0</v>
      </c>
      <c r="K3747" s="34">
        <v>0</v>
      </c>
      <c r="L3747" s="34">
        <v>16</v>
      </c>
      <c r="M3747" s="24">
        <f t="shared" si="116"/>
        <v>0</v>
      </c>
      <c r="N3747" s="24">
        <f t="shared" si="117"/>
        <v>0</v>
      </c>
      <c r="O3747" s="34">
        <v>0</v>
      </c>
    </row>
    <row r="3748" spans="1:15">
      <c r="A3748" s="23">
        <v>2021</v>
      </c>
      <c r="B3748" s="23" t="s">
        <v>2367</v>
      </c>
      <c r="C3748" s="13" t="s">
        <v>1886</v>
      </c>
      <c r="D3748" s="13" t="s">
        <v>41</v>
      </c>
      <c r="E3748" s="13" t="s">
        <v>205</v>
      </c>
      <c r="F3748" s="24" t="s">
        <v>2637</v>
      </c>
      <c r="G3748" s="13"/>
      <c r="H3748" s="13" t="s">
        <v>6</v>
      </c>
      <c r="I3748" s="34">
        <v>0</v>
      </c>
      <c r="J3748" s="34">
        <v>0</v>
      </c>
      <c r="K3748" s="34">
        <v>0</v>
      </c>
      <c r="L3748" s="34">
        <v>7</v>
      </c>
      <c r="M3748" s="24">
        <f t="shared" si="116"/>
        <v>0</v>
      </c>
      <c r="N3748" s="24">
        <f t="shared" si="117"/>
        <v>0</v>
      </c>
      <c r="O3748" s="34">
        <v>0</v>
      </c>
    </row>
    <row r="3749" spans="1:15">
      <c r="A3749" s="23">
        <v>2021</v>
      </c>
      <c r="B3749" s="23" t="s">
        <v>2367</v>
      </c>
      <c r="C3749" s="13" t="s">
        <v>1886</v>
      </c>
      <c r="D3749" s="13" t="s">
        <v>41</v>
      </c>
      <c r="E3749" s="13" t="s">
        <v>205</v>
      </c>
      <c r="F3749" s="24" t="s">
        <v>46</v>
      </c>
      <c r="G3749" s="13"/>
      <c r="H3749" s="13" t="s">
        <v>6</v>
      </c>
      <c r="I3749" s="34">
        <v>0</v>
      </c>
      <c r="J3749" s="34">
        <v>0</v>
      </c>
      <c r="K3749" s="34">
        <v>0</v>
      </c>
      <c r="L3749" s="34">
        <v>5</v>
      </c>
      <c r="M3749" s="24">
        <f t="shared" si="116"/>
        <v>0</v>
      </c>
      <c r="N3749" s="24">
        <f t="shared" si="117"/>
        <v>0</v>
      </c>
      <c r="O3749" s="34">
        <v>2</v>
      </c>
    </row>
    <row r="3750" spans="1:15">
      <c r="A3750" s="23">
        <v>2021</v>
      </c>
      <c r="B3750" s="23" t="s">
        <v>2367</v>
      </c>
      <c r="C3750" s="13" t="s">
        <v>1886</v>
      </c>
      <c r="D3750" s="13" t="s">
        <v>41</v>
      </c>
      <c r="E3750" s="13" t="s">
        <v>205</v>
      </c>
      <c r="F3750" s="24" t="s">
        <v>47</v>
      </c>
      <c r="G3750" s="13"/>
      <c r="H3750" s="13" t="s">
        <v>6</v>
      </c>
      <c r="I3750" s="34">
        <v>24</v>
      </c>
      <c r="J3750" s="34">
        <v>22</v>
      </c>
      <c r="K3750" s="34">
        <v>17</v>
      </c>
      <c r="L3750" s="34">
        <v>41</v>
      </c>
      <c r="M3750" s="24">
        <f t="shared" si="116"/>
        <v>0.91666666666666663</v>
      </c>
      <c r="N3750" s="24">
        <f t="shared" si="117"/>
        <v>0.77272727272727271</v>
      </c>
      <c r="O3750" s="34">
        <v>9</v>
      </c>
    </row>
    <row r="3751" spans="1:15">
      <c r="A3751" s="23">
        <v>2021</v>
      </c>
      <c r="B3751" s="23" t="s">
        <v>2367</v>
      </c>
      <c r="C3751" s="13" t="s">
        <v>1886</v>
      </c>
      <c r="D3751" s="13" t="s">
        <v>41</v>
      </c>
      <c r="E3751" s="13" t="s">
        <v>205</v>
      </c>
      <c r="F3751" s="24" t="s">
        <v>48</v>
      </c>
      <c r="G3751" s="13"/>
      <c r="H3751" s="13" t="s">
        <v>6</v>
      </c>
      <c r="I3751" s="34">
        <v>0</v>
      </c>
      <c r="J3751" s="34">
        <v>0</v>
      </c>
      <c r="K3751" s="34">
        <v>0</v>
      </c>
      <c r="L3751" s="34">
        <v>21</v>
      </c>
      <c r="M3751" s="24">
        <f t="shared" si="116"/>
        <v>0</v>
      </c>
      <c r="N3751" s="24">
        <f t="shared" si="117"/>
        <v>0</v>
      </c>
      <c r="O3751" s="34">
        <v>0</v>
      </c>
    </row>
    <row r="3752" spans="1:15">
      <c r="A3752" s="23">
        <v>2021</v>
      </c>
      <c r="B3752" s="23" t="s">
        <v>2367</v>
      </c>
      <c r="C3752" s="13" t="s">
        <v>1886</v>
      </c>
      <c r="D3752" s="13" t="s">
        <v>41</v>
      </c>
      <c r="E3752" s="13" t="s">
        <v>205</v>
      </c>
      <c r="F3752" s="24" t="s">
        <v>3919</v>
      </c>
      <c r="G3752" s="13"/>
      <c r="H3752" s="13" t="s">
        <v>6</v>
      </c>
      <c r="I3752" s="34">
        <v>0</v>
      </c>
      <c r="J3752" s="34">
        <v>0</v>
      </c>
      <c r="K3752" s="34">
        <v>0</v>
      </c>
      <c r="L3752" s="34">
        <v>26</v>
      </c>
      <c r="M3752" s="24">
        <f t="shared" si="116"/>
        <v>0</v>
      </c>
      <c r="N3752" s="24">
        <f t="shared" si="117"/>
        <v>0</v>
      </c>
      <c r="O3752" s="34">
        <v>1</v>
      </c>
    </row>
    <row r="3753" spans="1:15">
      <c r="A3753" s="23">
        <v>2021</v>
      </c>
      <c r="B3753" s="23" t="s">
        <v>2367</v>
      </c>
      <c r="C3753" s="13" t="s">
        <v>1886</v>
      </c>
      <c r="D3753" s="13" t="s">
        <v>41</v>
      </c>
      <c r="E3753" s="13" t="s">
        <v>205</v>
      </c>
      <c r="F3753" s="24" t="s">
        <v>50</v>
      </c>
      <c r="G3753" s="13"/>
      <c r="H3753" s="13" t="s">
        <v>6</v>
      </c>
      <c r="I3753" s="34">
        <v>0</v>
      </c>
      <c r="J3753" s="34">
        <v>0</v>
      </c>
      <c r="K3753" s="34">
        <v>0</v>
      </c>
      <c r="L3753" s="34">
        <v>46</v>
      </c>
      <c r="M3753" s="24">
        <f t="shared" si="116"/>
        <v>0</v>
      </c>
      <c r="N3753" s="24">
        <f t="shared" si="117"/>
        <v>0</v>
      </c>
      <c r="O3753" s="34">
        <v>3</v>
      </c>
    </row>
    <row r="3754" spans="1:15">
      <c r="A3754" s="23">
        <v>2021</v>
      </c>
      <c r="B3754" s="23" t="s">
        <v>2367</v>
      </c>
      <c r="C3754" s="13" t="s">
        <v>1886</v>
      </c>
      <c r="D3754" s="13" t="s">
        <v>41</v>
      </c>
      <c r="E3754" s="13" t="s">
        <v>205</v>
      </c>
      <c r="F3754" s="24" t="s">
        <v>52</v>
      </c>
      <c r="G3754" s="13"/>
      <c r="H3754" s="13" t="s">
        <v>6</v>
      </c>
      <c r="I3754" s="34">
        <v>0</v>
      </c>
      <c r="J3754" s="34">
        <v>0</v>
      </c>
      <c r="K3754" s="34">
        <v>0</v>
      </c>
      <c r="L3754" s="34">
        <v>10</v>
      </c>
      <c r="M3754" s="24">
        <f t="shared" si="116"/>
        <v>0</v>
      </c>
      <c r="N3754" s="24">
        <f t="shared" si="117"/>
        <v>0</v>
      </c>
      <c r="O3754" s="34">
        <v>1</v>
      </c>
    </row>
    <row r="3755" spans="1:15">
      <c r="A3755" s="23">
        <v>2021</v>
      </c>
      <c r="B3755" s="23" t="s">
        <v>2367</v>
      </c>
      <c r="C3755" s="13" t="s">
        <v>1886</v>
      </c>
      <c r="D3755" s="13" t="s">
        <v>41</v>
      </c>
      <c r="E3755" s="13" t="s">
        <v>205</v>
      </c>
      <c r="F3755" s="24" t="s">
        <v>53</v>
      </c>
      <c r="G3755" s="13"/>
      <c r="H3755" s="13" t="s">
        <v>6</v>
      </c>
      <c r="I3755" s="34">
        <v>46</v>
      </c>
      <c r="J3755" s="34">
        <v>44</v>
      </c>
      <c r="K3755" s="34">
        <v>30</v>
      </c>
      <c r="L3755" s="34">
        <v>59</v>
      </c>
      <c r="M3755" s="24">
        <f t="shared" si="116"/>
        <v>0.95652173913043481</v>
      </c>
      <c r="N3755" s="24">
        <f t="shared" si="117"/>
        <v>0.68181818181818177</v>
      </c>
      <c r="O3755" s="34">
        <v>24</v>
      </c>
    </row>
    <row r="3756" spans="1:15">
      <c r="A3756" s="23">
        <v>2021</v>
      </c>
      <c r="B3756" s="23" t="s">
        <v>2367</v>
      </c>
      <c r="C3756" s="13" t="s">
        <v>1886</v>
      </c>
      <c r="D3756" s="13" t="s">
        <v>41</v>
      </c>
      <c r="E3756" s="13" t="s">
        <v>205</v>
      </c>
      <c r="F3756" s="24" t="s">
        <v>54</v>
      </c>
      <c r="G3756" s="13"/>
      <c r="H3756" s="13" t="s">
        <v>6</v>
      </c>
      <c r="I3756" s="34">
        <v>9</v>
      </c>
      <c r="J3756" s="34">
        <v>8</v>
      </c>
      <c r="K3756" s="34">
        <v>3</v>
      </c>
      <c r="L3756" s="34">
        <v>14</v>
      </c>
      <c r="M3756" s="24">
        <f t="shared" si="116"/>
        <v>0.88888888888888884</v>
      </c>
      <c r="N3756" s="24">
        <f t="shared" si="117"/>
        <v>0.375</v>
      </c>
      <c r="O3756" s="34">
        <v>2</v>
      </c>
    </row>
    <row r="3757" spans="1:15">
      <c r="A3757" s="23">
        <v>2021</v>
      </c>
      <c r="B3757" s="23" t="s">
        <v>2367</v>
      </c>
      <c r="C3757" s="13" t="s">
        <v>1886</v>
      </c>
      <c r="D3757" s="13" t="s">
        <v>41</v>
      </c>
      <c r="E3757" s="13" t="s">
        <v>206</v>
      </c>
      <c r="F3757" s="24" t="s">
        <v>55</v>
      </c>
      <c r="G3757" s="13"/>
      <c r="H3757" s="13" t="s">
        <v>6</v>
      </c>
      <c r="I3757" s="34">
        <v>48</v>
      </c>
      <c r="J3757" s="34">
        <v>41</v>
      </c>
      <c r="K3757" s="34">
        <v>34</v>
      </c>
      <c r="L3757" s="34">
        <v>93</v>
      </c>
      <c r="M3757" s="24">
        <f t="shared" si="116"/>
        <v>0.85416666666666663</v>
      </c>
      <c r="N3757" s="24">
        <f t="shared" si="117"/>
        <v>0.82926829268292679</v>
      </c>
      <c r="O3757" s="34">
        <v>10</v>
      </c>
    </row>
    <row r="3758" spans="1:15">
      <c r="A3758" s="23">
        <v>2021</v>
      </c>
      <c r="B3758" s="23" t="s">
        <v>2367</v>
      </c>
      <c r="C3758" s="13" t="s">
        <v>1886</v>
      </c>
      <c r="D3758" s="13" t="s">
        <v>41</v>
      </c>
      <c r="E3758" s="13" t="s">
        <v>206</v>
      </c>
      <c r="F3758" s="24" t="s">
        <v>56</v>
      </c>
      <c r="G3758" s="13"/>
      <c r="H3758" s="13" t="s">
        <v>6</v>
      </c>
      <c r="I3758" s="34">
        <v>20</v>
      </c>
      <c r="J3758" s="34">
        <v>19</v>
      </c>
      <c r="K3758" s="34">
        <v>12</v>
      </c>
      <c r="L3758" s="34">
        <v>23</v>
      </c>
      <c r="M3758" s="24">
        <f t="shared" si="116"/>
        <v>0.95</v>
      </c>
      <c r="N3758" s="24">
        <f t="shared" si="117"/>
        <v>0.63157894736842102</v>
      </c>
      <c r="O3758" s="34">
        <v>8</v>
      </c>
    </row>
    <row r="3759" spans="1:15">
      <c r="A3759" s="23">
        <v>2021</v>
      </c>
      <c r="B3759" s="23" t="s">
        <v>2367</v>
      </c>
      <c r="C3759" s="13" t="s">
        <v>1886</v>
      </c>
      <c r="D3759" s="13" t="s">
        <v>41</v>
      </c>
      <c r="E3759" s="13" t="s">
        <v>206</v>
      </c>
      <c r="F3759" s="24" t="s">
        <v>57</v>
      </c>
      <c r="G3759" s="13"/>
      <c r="H3759" s="13" t="s">
        <v>6</v>
      </c>
      <c r="I3759" s="34">
        <v>22</v>
      </c>
      <c r="J3759" s="34">
        <v>12</v>
      </c>
      <c r="K3759" s="34">
        <v>12</v>
      </c>
      <c r="L3759" s="34">
        <v>12</v>
      </c>
      <c r="M3759" s="24">
        <f t="shared" si="116"/>
        <v>0.54545454545454541</v>
      </c>
      <c r="N3759" s="24">
        <f t="shared" si="117"/>
        <v>1</v>
      </c>
      <c r="O3759" s="34">
        <v>0</v>
      </c>
    </row>
    <row r="3760" spans="1:15">
      <c r="A3760" s="23">
        <v>2021</v>
      </c>
      <c r="B3760" s="23" t="s">
        <v>2367</v>
      </c>
      <c r="C3760" s="13" t="s">
        <v>1886</v>
      </c>
      <c r="D3760" s="13" t="s">
        <v>41</v>
      </c>
      <c r="E3760" s="13" t="s">
        <v>206</v>
      </c>
      <c r="F3760" s="24" t="s">
        <v>58</v>
      </c>
      <c r="G3760" s="13"/>
      <c r="H3760" s="13" t="s">
        <v>6</v>
      </c>
      <c r="I3760" s="34">
        <v>0</v>
      </c>
      <c r="J3760" s="34">
        <v>0</v>
      </c>
      <c r="K3760" s="34">
        <v>0</v>
      </c>
      <c r="L3760" s="34">
        <v>23</v>
      </c>
      <c r="M3760" s="24">
        <f t="shared" si="116"/>
        <v>0</v>
      </c>
      <c r="N3760" s="24">
        <f t="shared" si="117"/>
        <v>0</v>
      </c>
      <c r="O3760" s="34">
        <v>5</v>
      </c>
    </row>
    <row r="3761" spans="1:15">
      <c r="A3761" s="23">
        <v>2021</v>
      </c>
      <c r="B3761" s="23" t="s">
        <v>2367</v>
      </c>
      <c r="C3761" s="13" t="s">
        <v>1886</v>
      </c>
      <c r="D3761" s="13" t="s">
        <v>41</v>
      </c>
      <c r="E3761" s="13" t="s">
        <v>206</v>
      </c>
      <c r="F3761" s="24" t="s">
        <v>2733</v>
      </c>
      <c r="G3761" s="13"/>
      <c r="H3761" s="13" t="s">
        <v>6</v>
      </c>
      <c r="I3761" s="34">
        <v>0</v>
      </c>
      <c r="J3761" s="34">
        <v>0</v>
      </c>
      <c r="K3761" s="34">
        <v>0</v>
      </c>
      <c r="L3761" s="34">
        <v>63</v>
      </c>
      <c r="M3761" s="24">
        <f t="shared" si="116"/>
        <v>0</v>
      </c>
      <c r="N3761" s="24">
        <f t="shared" si="117"/>
        <v>0</v>
      </c>
      <c r="O3761" s="34">
        <v>10</v>
      </c>
    </row>
    <row r="3762" spans="1:15">
      <c r="A3762" s="23">
        <v>2021</v>
      </c>
      <c r="B3762" s="23" t="s">
        <v>2367</v>
      </c>
      <c r="C3762" s="13" t="s">
        <v>1886</v>
      </c>
      <c r="D3762" s="13" t="s">
        <v>41</v>
      </c>
      <c r="E3762" s="13" t="s">
        <v>204</v>
      </c>
      <c r="F3762" s="24" t="s">
        <v>1461</v>
      </c>
      <c r="G3762" s="13"/>
      <c r="H3762" s="13" t="s">
        <v>6</v>
      </c>
      <c r="I3762" s="34">
        <v>481</v>
      </c>
      <c r="J3762" s="34">
        <v>268</v>
      </c>
      <c r="K3762" s="34">
        <v>144</v>
      </c>
      <c r="L3762" s="34">
        <v>1263</v>
      </c>
      <c r="M3762" s="24">
        <f t="shared" si="116"/>
        <v>0.5571725571725572</v>
      </c>
      <c r="N3762" s="24">
        <f t="shared" si="117"/>
        <v>0.53731343283582089</v>
      </c>
      <c r="O3762" s="34">
        <v>84</v>
      </c>
    </row>
    <row r="3763" spans="1:15">
      <c r="A3763" s="23">
        <v>2021</v>
      </c>
      <c r="B3763" s="23" t="s">
        <v>2367</v>
      </c>
      <c r="C3763" s="13" t="s">
        <v>1886</v>
      </c>
      <c r="D3763" s="13" t="s">
        <v>60</v>
      </c>
      <c r="E3763" s="13" t="s">
        <v>205</v>
      </c>
      <c r="F3763" s="24" t="s">
        <v>61</v>
      </c>
      <c r="G3763" s="13"/>
      <c r="H3763" s="13" t="s">
        <v>6</v>
      </c>
      <c r="I3763" s="34">
        <v>62</v>
      </c>
      <c r="J3763" s="34">
        <v>50</v>
      </c>
      <c r="K3763" s="34">
        <v>34</v>
      </c>
      <c r="L3763" s="34">
        <v>78</v>
      </c>
      <c r="M3763" s="24">
        <f t="shared" si="116"/>
        <v>0.80645161290322576</v>
      </c>
      <c r="N3763" s="24">
        <f t="shared" si="117"/>
        <v>0.68</v>
      </c>
      <c r="O3763" s="34">
        <v>32</v>
      </c>
    </row>
    <row r="3764" spans="1:15">
      <c r="A3764" s="23">
        <v>2021</v>
      </c>
      <c r="B3764" s="23" t="s">
        <v>2367</v>
      </c>
      <c r="C3764" s="13" t="s">
        <v>1886</v>
      </c>
      <c r="D3764" s="13" t="s">
        <v>60</v>
      </c>
      <c r="E3764" s="13" t="s">
        <v>205</v>
      </c>
      <c r="F3764" s="24" t="s">
        <v>62</v>
      </c>
      <c r="G3764" s="13"/>
      <c r="H3764" s="13" t="s">
        <v>6</v>
      </c>
      <c r="I3764" s="34">
        <v>9</v>
      </c>
      <c r="J3764" s="34">
        <v>8</v>
      </c>
      <c r="K3764" s="34">
        <v>6</v>
      </c>
      <c r="L3764" s="34">
        <v>8</v>
      </c>
      <c r="M3764" s="24">
        <f t="shared" si="116"/>
        <v>0.88888888888888884</v>
      </c>
      <c r="N3764" s="24">
        <f t="shared" si="117"/>
        <v>0.75</v>
      </c>
      <c r="O3764" s="34">
        <v>4</v>
      </c>
    </row>
    <row r="3765" spans="1:15">
      <c r="A3765" s="23">
        <v>2021</v>
      </c>
      <c r="B3765" s="23" t="s">
        <v>2367</v>
      </c>
      <c r="C3765" s="13" t="s">
        <v>1886</v>
      </c>
      <c r="D3765" s="13" t="s">
        <v>60</v>
      </c>
      <c r="E3765" s="13" t="s">
        <v>205</v>
      </c>
      <c r="F3765" s="24" t="s">
        <v>63</v>
      </c>
      <c r="G3765" s="13"/>
      <c r="H3765" s="13" t="s">
        <v>6</v>
      </c>
      <c r="I3765" s="34">
        <v>7</v>
      </c>
      <c r="J3765" s="34">
        <v>6</v>
      </c>
      <c r="K3765" s="34">
        <v>3</v>
      </c>
      <c r="L3765" s="34">
        <v>9</v>
      </c>
      <c r="M3765" s="24">
        <f t="shared" si="116"/>
        <v>0.8571428571428571</v>
      </c>
      <c r="N3765" s="24">
        <f t="shared" si="117"/>
        <v>0.5</v>
      </c>
      <c r="O3765" s="34">
        <v>7</v>
      </c>
    </row>
    <row r="3766" spans="1:15">
      <c r="A3766" s="23">
        <v>2021</v>
      </c>
      <c r="B3766" s="23" t="s">
        <v>2367</v>
      </c>
      <c r="C3766" s="13" t="s">
        <v>1886</v>
      </c>
      <c r="D3766" s="13" t="s">
        <v>60</v>
      </c>
      <c r="E3766" s="13" t="s">
        <v>206</v>
      </c>
      <c r="F3766" s="24" t="s">
        <v>3114</v>
      </c>
      <c r="G3766" s="13"/>
      <c r="H3766" s="13" t="s">
        <v>6</v>
      </c>
      <c r="I3766" s="34">
        <v>0</v>
      </c>
      <c r="J3766" s="34">
        <v>0</v>
      </c>
      <c r="K3766" s="34">
        <v>0</v>
      </c>
      <c r="L3766" s="34">
        <v>2</v>
      </c>
      <c r="M3766" s="24">
        <f t="shared" si="116"/>
        <v>0</v>
      </c>
      <c r="N3766" s="24">
        <f t="shared" si="117"/>
        <v>0</v>
      </c>
      <c r="O3766" s="34">
        <v>0</v>
      </c>
    </row>
    <row r="3767" spans="1:15">
      <c r="A3767" s="23">
        <v>2021</v>
      </c>
      <c r="B3767" s="23" t="s">
        <v>2367</v>
      </c>
      <c r="C3767" s="13" t="s">
        <v>1886</v>
      </c>
      <c r="D3767" s="13" t="s">
        <v>60</v>
      </c>
      <c r="E3767" s="13" t="s">
        <v>206</v>
      </c>
      <c r="F3767" s="24" t="s">
        <v>64</v>
      </c>
      <c r="G3767" s="13"/>
      <c r="H3767" s="13" t="s">
        <v>6</v>
      </c>
      <c r="I3767" s="34">
        <v>7</v>
      </c>
      <c r="J3767" s="34">
        <v>4</v>
      </c>
      <c r="K3767" s="34">
        <v>3</v>
      </c>
      <c r="L3767" s="34">
        <v>22</v>
      </c>
      <c r="M3767" s="24">
        <f t="shared" si="116"/>
        <v>0.5714285714285714</v>
      </c>
      <c r="N3767" s="24">
        <f t="shared" si="117"/>
        <v>0.75</v>
      </c>
      <c r="O3767" s="34">
        <v>5</v>
      </c>
    </row>
    <row r="3768" spans="1:15">
      <c r="A3768" s="23">
        <v>2021</v>
      </c>
      <c r="B3768" s="23" t="s">
        <v>2367</v>
      </c>
      <c r="C3768" s="13" t="s">
        <v>1886</v>
      </c>
      <c r="D3768" s="13" t="s">
        <v>60</v>
      </c>
      <c r="E3768" s="13" t="s">
        <v>206</v>
      </c>
      <c r="F3768" s="24" t="s">
        <v>3922</v>
      </c>
      <c r="G3768" s="13"/>
      <c r="H3768" s="13" t="s">
        <v>6</v>
      </c>
      <c r="I3768" s="34">
        <v>7</v>
      </c>
      <c r="J3768" s="34">
        <v>6</v>
      </c>
      <c r="K3768" s="34">
        <v>6</v>
      </c>
      <c r="L3768" s="34">
        <v>23</v>
      </c>
      <c r="M3768" s="24">
        <f t="shared" si="116"/>
        <v>0.8571428571428571</v>
      </c>
      <c r="N3768" s="24">
        <f t="shared" si="117"/>
        <v>1</v>
      </c>
      <c r="O3768" s="34">
        <v>7</v>
      </c>
    </row>
    <row r="3769" spans="1:15">
      <c r="A3769" s="23">
        <v>2021</v>
      </c>
      <c r="B3769" s="23" t="s">
        <v>2367</v>
      </c>
      <c r="C3769" s="13" t="s">
        <v>1886</v>
      </c>
      <c r="D3769" s="13" t="s">
        <v>60</v>
      </c>
      <c r="E3769" s="13" t="s">
        <v>206</v>
      </c>
      <c r="F3769" s="24" t="s">
        <v>66</v>
      </c>
      <c r="G3769" s="13"/>
      <c r="H3769" s="13" t="s">
        <v>6</v>
      </c>
      <c r="I3769" s="34">
        <v>5</v>
      </c>
      <c r="J3769" s="34">
        <v>5</v>
      </c>
      <c r="K3769" s="34">
        <v>1</v>
      </c>
      <c r="L3769" s="34">
        <v>7</v>
      </c>
      <c r="M3769" s="24">
        <f t="shared" si="116"/>
        <v>1</v>
      </c>
      <c r="N3769" s="24">
        <f t="shared" si="117"/>
        <v>0.2</v>
      </c>
      <c r="O3769" s="34">
        <v>8</v>
      </c>
    </row>
    <row r="3770" spans="1:15">
      <c r="A3770" s="23">
        <v>2021</v>
      </c>
      <c r="B3770" s="23" t="s">
        <v>2367</v>
      </c>
      <c r="C3770" s="13" t="s">
        <v>1886</v>
      </c>
      <c r="D3770" s="13" t="s">
        <v>60</v>
      </c>
      <c r="E3770" s="13" t="s">
        <v>206</v>
      </c>
      <c r="F3770" s="24" t="s">
        <v>67</v>
      </c>
      <c r="G3770" s="13"/>
      <c r="H3770" s="13" t="s">
        <v>6</v>
      </c>
      <c r="I3770" s="34">
        <v>64</v>
      </c>
      <c r="J3770" s="34">
        <v>33</v>
      </c>
      <c r="K3770" s="34">
        <v>20</v>
      </c>
      <c r="L3770" s="34">
        <v>97</v>
      </c>
      <c r="M3770" s="24">
        <f t="shared" si="116"/>
        <v>0.515625</v>
      </c>
      <c r="N3770" s="24">
        <f t="shared" si="117"/>
        <v>0.60606060606060608</v>
      </c>
      <c r="O3770" s="34">
        <v>24</v>
      </c>
    </row>
    <row r="3771" spans="1:15">
      <c r="A3771" s="23">
        <v>2021</v>
      </c>
      <c r="B3771" s="23" t="s">
        <v>2367</v>
      </c>
      <c r="C3771" s="13" t="s">
        <v>1886</v>
      </c>
      <c r="D3771" s="13" t="s">
        <v>60</v>
      </c>
      <c r="E3771" s="13" t="s">
        <v>206</v>
      </c>
      <c r="F3771" s="24" t="s">
        <v>68</v>
      </c>
      <c r="G3771" s="13"/>
      <c r="H3771" s="13" t="s">
        <v>6</v>
      </c>
      <c r="I3771" s="34">
        <v>6</v>
      </c>
      <c r="J3771" s="34">
        <v>4</v>
      </c>
      <c r="K3771" s="34">
        <v>0</v>
      </c>
      <c r="L3771" s="34">
        <v>2</v>
      </c>
      <c r="M3771" s="24">
        <f t="shared" si="116"/>
        <v>0.66666666666666663</v>
      </c>
      <c r="N3771" s="24">
        <f t="shared" si="117"/>
        <v>0</v>
      </c>
      <c r="O3771" s="34">
        <v>1</v>
      </c>
    </row>
    <row r="3772" spans="1:15">
      <c r="A3772" s="23">
        <v>2021</v>
      </c>
      <c r="B3772" s="23" t="s">
        <v>2367</v>
      </c>
      <c r="C3772" s="13" t="s">
        <v>1886</v>
      </c>
      <c r="D3772" s="13" t="s">
        <v>60</v>
      </c>
      <c r="E3772" s="13" t="s">
        <v>204</v>
      </c>
      <c r="F3772" s="24" t="s">
        <v>1458</v>
      </c>
      <c r="G3772" s="13"/>
      <c r="H3772" s="13" t="s">
        <v>6</v>
      </c>
      <c r="I3772" s="34">
        <v>106</v>
      </c>
      <c r="J3772" s="34">
        <v>90</v>
      </c>
      <c r="K3772" s="34">
        <v>50</v>
      </c>
      <c r="L3772" s="34">
        <v>479</v>
      </c>
      <c r="M3772" s="24">
        <f t="shared" si="116"/>
        <v>0.84905660377358494</v>
      </c>
      <c r="N3772" s="24">
        <f t="shared" si="117"/>
        <v>0.55555555555555558</v>
      </c>
      <c r="O3772" s="34">
        <v>61</v>
      </c>
    </row>
    <row r="3773" spans="1:15">
      <c r="A3773" s="23">
        <v>2021</v>
      </c>
      <c r="B3773" s="23" t="s">
        <v>2367</v>
      </c>
      <c r="C3773" s="13" t="s">
        <v>1886</v>
      </c>
      <c r="D3773" s="13" t="s">
        <v>60</v>
      </c>
      <c r="E3773" s="13" t="s">
        <v>204</v>
      </c>
      <c r="F3773" s="24" t="s">
        <v>1477</v>
      </c>
      <c r="G3773" s="13"/>
      <c r="H3773" s="13" t="s">
        <v>6</v>
      </c>
      <c r="I3773" s="34">
        <v>171</v>
      </c>
      <c r="J3773" s="34">
        <v>129</v>
      </c>
      <c r="K3773" s="34">
        <v>64</v>
      </c>
      <c r="L3773" s="34">
        <v>674</v>
      </c>
      <c r="M3773" s="24">
        <f t="shared" si="116"/>
        <v>0.75438596491228072</v>
      </c>
      <c r="N3773" s="24">
        <f t="shared" si="117"/>
        <v>0.49612403100775193</v>
      </c>
      <c r="O3773" s="34">
        <v>56</v>
      </c>
    </row>
    <row r="3774" spans="1:15">
      <c r="A3774" s="23">
        <v>2021</v>
      </c>
      <c r="B3774" s="23" t="s">
        <v>2367</v>
      </c>
      <c r="C3774" s="13" t="s">
        <v>1886</v>
      </c>
      <c r="D3774" s="13" t="s">
        <v>70</v>
      </c>
      <c r="E3774" s="13" t="s">
        <v>207</v>
      </c>
      <c r="F3774" s="24" t="s">
        <v>75</v>
      </c>
      <c r="G3774" s="13"/>
      <c r="H3774" s="13" t="s">
        <v>6</v>
      </c>
      <c r="I3774" s="34">
        <v>4</v>
      </c>
      <c r="J3774" s="34">
        <v>4</v>
      </c>
      <c r="K3774" s="34">
        <v>3</v>
      </c>
      <c r="L3774" s="34">
        <v>26</v>
      </c>
      <c r="M3774" s="24">
        <f t="shared" si="116"/>
        <v>1</v>
      </c>
      <c r="N3774" s="24">
        <f t="shared" si="117"/>
        <v>0.75</v>
      </c>
      <c r="O3774" s="34">
        <v>0</v>
      </c>
    </row>
    <row r="3775" spans="1:15">
      <c r="A3775" s="23">
        <v>2021</v>
      </c>
      <c r="B3775" s="23" t="s">
        <v>2367</v>
      </c>
      <c r="C3775" s="13" t="s">
        <v>1886</v>
      </c>
      <c r="D3775" s="13" t="s">
        <v>70</v>
      </c>
      <c r="E3775" s="13" t="s">
        <v>205</v>
      </c>
      <c r="F3775" s="24" t="s">
        <v>71</v>
      </c>
      <c r="G3775" s="13"/>
      <c r="H3775" s="13" t="s">
        <v>6</v>
      </c>
      <c r="I3775" s="34">
        <v>0</v>
      </c>
      <c r="J3775" s="34">
        <v>0</v>
      </c>
      <c r="K3775" s="34">
        <v>0</v>
      </c>
      <c r="L3775" s="34">
        <v>26</v>
      </c>
      <c r="M3775" s="24">
        <f t="shared" si="116"/>
        <v>0</v>
      </c>
      <c r="N3775" s="24">
        <f t="shared" si="117"/>
        <v>0</v>
      </c>
      <c r="O3775" s="34">
        <v>0</v>
      </c>
    </row>
    <row r="3776" spans="1:15">
      <c r="A3776" s="23">
        <v>2021</v>
      </c>
      <c r="B3776" s="23" t="s">
        <v>2367</v>
      </c>
      <c r="C3776" s="13" t="s">
        <v>1886</v>
      </c>
      <c r="D3776" s="13" t="s">
        <v>70</v>
      </c>
      <c r="E3776" s="13" t="s">
        <v>206</v>
      </c>
      <c r="F3776" s="24" t="s">
        <v>6691</v>
      </c>
      <c r="G3776" s="13"/>
      <c r="H3776" s="13" t="s">
        <v>6</v>
      </c>
      <c r="I3776" s="34">
        <v>11</v>
      </c>
      <c r="J3776" s="34">
        <v>8</v>
      </c>
      <c r="K3776" s="34">
        <v>7</v>
      </c>
      <c r="L3776" s="34">
        <v>34</v>
      </c>
      <c r="M3776" s="24">
        <f t="shared" si="116"/>
        <v>0.72727272727272729</v>
      </c>
      <c r="N3776" s="24">
        <f t="shared" si="117"/>
        <v>0.875</v>
      </c>
      <c r="O3776" s="34">
        <v>3</v>
      </c>
    </row>
    <row r="3777" spans="1:15">
      <c r="A3777" s="23">
        <v>2021</v>
      </c>
      <c r="B3777" s="23" t="s">
        <v>2367</v>
      </c>
      <c r="C3777" s="13" t="s">
        <v>1886</v>
      </c>
      <c r="D3777" s="13" t="s">
        <v>70</v>
      </c>
      <c r="E3777" s="13" t="s">
        <v>206</v>
      </c>
      <c r="F3777" s="24" t="s">
        <v>5706</v>
      </c>
      <c r="G3777" s="13"/>
      <c r="H3777" s="13" t="s">
        <v>6</v>
      </c>
      <c r="I3777" s="34">
        <v>5</v>
      </c>
      <c r="J3777" s="34">
        <v>3</v>
      </c>
      <c r="K3777" s="34">
        <v>0</v>
      </c>
      <c r="L3777" s="34">
        <v>8</v>
      </c>
      <c r="M3777" s="24">
        <f t="shared" si="116"/>
        <v>0.6</v>
      </c>
      <c r="N3777" s="24">
        <f t="shared" si="117"/>
        <v>0</v>
      </c>
      <c r="O3777" s="34">
        <v>0</v>
      </c>
    </row>
    <row r="3778" spans="1:15">
      <c r="A3778" s="23">
        <v>2021</v>
      </c>
      <c r="B3778" s="23" t="s">
        <v>2367</v>
      </c>
      <c r="C3778" s="13" t="s">
        <v>1886</v>
      </c>
      <c r="D3778" s="13" t="s">
        <v>70</v>
      </c>
      <c r="E3778" s="13" t="s">
        <v>206</v>
      </c>
      <c r="F3778" s="24" t="s">
        <v>72</v>
      </c>
      <c r="G3778" s="13"/>
      <c r="H3778" s="13" t="s">
        <v>6</v>
      </c>
      <c r="I3778" s="34">
        <v>12</v>
      </c>
      <c r="J3778" s="34">
        <v>9</v>
      </c>
      <c r="K3778" s="34">
        <v>7</v>
      </c>
      <c r="L3778" s="34">
        <v>44</v>
      </c>
      <c r="M3778" s="24">
        <f t="shared" ref="M3778:M3841" si="118">+IFERROR(J3778/I3778,0)</f>
        <v>0.75</v>
      </c>
      <c r="N3778" s="24">
        <f t="shared" ref="N3778:N3841" si="119">+IFERROR(K3778/J3778,0)</f>
        <v>0.77777777777777779</v>
      </c>
      <c r="O3778" s="34">
        <v>6</v>
      </c>
    </row>
    <row r="3779" spans="1:15">
      <c r="A3779" s="23">
        <v>2021</v>
      </c>
      <c r="B3779" s="23" t="s">
        <v>2367</v>
      </c>
      <c r="C3779" s="13" t="s">
        <v>1886</v>
      </c>
      <c r="D3779" s="13" t="s">
        <v>70</v>
      </c>
      <c r="E3779" s="13" t="s">
        <v>206</v>
      </c>
      <c r="F3779" s="24" t="s">
        <v>3883</v>
      </c>
      <c r="G3779" s="13"/>
      <c r="H3779" s="13" t="s">
        <v>6</v>
      </c>
      <c r="I3779" s="34">
        <v>83</v>
      </c>
      <c r="J3779" s="34">
        <v>36</v>
      </c>
      <c r="K3779" s="34">
        <v>30</v>
      </c>
      <c r="L3779" s="34">
        <v>131</v>
      </c>
      <c r="M3779" s="24">
        <f t="shared" si="118"/>
        <v>0.43373493975903615</v>
      </c>
      <c r="N3779" s="24">
        <f t="shared" si="119"/>
        <v>0.83333333333333337</v>
      </c>
      <c r="O3779" s="34">
        <v>5</v>
      </c>
    </row>
    <row r="3780" spans="1:15">
      <c r="A3780" s="23">
        <v>2021</v>
      </c>
      <c r="B3780" s="23" t="s">
        <v>2367</v>
      </c>
      <c r="C3780" s="13" t="s">
        <v>1886</v>
      </c>
      <c r="D3780" s="13" t="s">
        <v>70</v>
      </c>
      <c r="E3780" s="13" t="s">
        <v>206</v>
      </c>
      <c r="F3780" s="24" t="s">
        <v>73</v>
      </c>
      <c r="G3780" s="13"/>
      <c r="H3780" s="13" t="s">
        <v>6</v>
      </c>
      <c r="I3780" s="34">
        <v>9</v>
      </c>
      <c r="J3780" s="34">
        <v>5</v>
      </c>
      <c r="K3780" s="34">
        <v>4</v>
      </c>
      <c r="L3780" s="34">
        <v>20</v>
      </c>
      <c r="M3780" s="24">
        <f t="shared" si="118"/>
        <v>0.55555555555555558</v>
      </c>
      <c r="N3780" s="24">
        <f t="shared" si="119"/>
        <v>0.8</v>
      </c>
      <c r="O3780" s="34">
        <v>8</v>
      </c>
    </row>
    <row r="3781" spans="1:15">
      <c r="A3781" s="23">
        <v>2021</v>
      </c>
      <c r="B3781" s="23" t="s">
        <v>2367</v>
      </c>
      <c r="C3781" s="13" t="s">
        <v>1886</v>
      </c>
      <c r="D3781" s="13" t="s">
        <v>70</v>
      </c>
      <c r="E3781" s="13" t="s">
        <v>206</v>
      </c>
      <c r="F3781" s="24" t="s">
        <v>74</v>
      </c>
      <c r="G3781" s="13"/>
      <c r="H3781" s="13" t="s">
        <v>6</v>
      </c>
      <c r="I3781" s="34">
        <v>11</v>
      </c>
      <c r="J3781" s="34">
        <v>7</v>
      </c>
      <c r="K3781" s="34">
        <v>4</v>
      </c>
      <c r="L3781" s="34">
        <v>33</v>
      </c>
      <c r="M3781" s="24">
        <f t="shared" si="118"/>
        <v>0.63636363636363635</v>
      </c>
      <c r="N3781" s="24">
        <f t="shared" si="119"/>
        <v>0.5714285714285714</v>
      </c>
      <c r="O3781" s="34">
        <v>12</v>
      </c>
    </row>
    <row r="3782" spans="1:15">
      <c r="A3782" s="23">
        <v>2021</v>
      </c>
      <c r="B3782" s="23" t="s">
        <v>2367</v>
      </c>
      <c r="C3782" s="13" t="s">
        <v>1886</v>
      </c>
      <c r="D3782" s="13" t="s">
        <v>70</v>
      </c>
      <c r="E3782" s="13" t="s">
        <v>204</v>
      </c>
      <c r="F3782" s="24" t="s">
        <v>577</v>
      </c>
      <c r="G3782" s="13"/>
      <c r="H3782" s="13" t="s">
        <v>6</v>
      </c>
      <c r="I3782" s="34">
        <v>38</v>
      </c>
      <c r="J3782" s="34">
        <v>31</v>
      </c>
      <c r="K3782" s="34">
        <v>15</v>
      </c>
      <c r="L3782" s="34">
        <v>197</v>
      </c>
      <c r="M3782" s="24">
        <f t="shared" si="118"/>
        <v>0.81578947368421051</v>
      </c>
      <c r="N3782" s="24">
        <f t="shared" si="119"/>
        <v>0.4838709677419355</v>
      </c>
      <c r="O3782" s="34">
        <v>21</v>
      </c>
    </row>
    <row r="3783" spans="1:15">
      <c r="A3783" s="23">
        <v>2021</v>
      </c>
      <c r="B3783" s="23" t="s">
        <v>2367</v>
      </c>
      <c r="C3783" s="13" t="s">
        <v>1886</v>
      </c>
      <c r="D3783" s="13" t="s">
        <v>70</v>
      </c>
      <c r="E3783" s="13" t="s">
        <v>204</v>
      </c>
      <c r="F3783" s="24" t="s">
        <v>1466</v>
      </c>
      <c r="G3783" s="13"/>
      <c r="H3783" s="13" t="s">
        <v>6</v>
      </c>
      <c r="I3783" s="34">
        <v>45</v>
      </c>
      <c r="J3783" s="34">
        <v>38</v>
      </c>
      <c r="K3783" s="34">
        <v>26</v>
      </c>
      <c r="L3783" s="34">
        <v>291</v>
      </c>
      <c r="M3783" s="24">
        <f t="shared" si="118"/>
        <v>0.84444444444444444</v>
      </c>
      <c r="N3783" s="24">
        <f t="shared" si="119"/>
        <v>0.68421052631578949</v>
      </c>
      <c r="O3783" s="34">
        <v>40</v>
      </c>
    </row>
    <row r="3784" spans="1:15">
      <c r="A3784" s="23">
        <v>2021</v>
      </c>
      <c r="B3784" s="23" t="s">
        <v>2367</v>
      </c>
      <c r="C3784" s="13" t="s">
        <v>1886</v>
      </c>
      <c r="D3784" s="13" t="s">
        <v>70</v>
      </c>
      <c r="E3784" s="13" t="s">
        <v>204</v>
      </c>
      <c r="F3784" s="24" t="s">
        <v>1469</v>
      </c>
      <c r="G3784" s="13"/>
      <c r="H3784" s="13" t="s">
        <v>6</v>
      </c>
      <c r="I3784" s="34">
        <v>32</v>
      </c>
      <c r="J3784" s="34">
        <v>29</v>
      </c>
      <c r="K3784" s="34">
        <v>25</v>
      </c>
      <c r="L3784" s="34">
        <v>136</v>
      </c>
      <c r="M3784" s="24">
        <f t="shared" si="118"/>
        <v>0.90625</v>
      </c>
      <c r="N3784" s="24">
        <f t="shared" si="119"/>
        <v>0.86206896551724133</v>
      </c>
      <c r="O3784" s="34">
        <v>19</v>
      </c>
    </row>
    <row r="3785" spans="1:15">
      <c r="A3785" s="23">
        <v>2021</v>
      </c>
      <c r="B3785" s="23" t="s">
        <v>2367</v>
      </c>
      <c r="C3785" s="13" t="s">
        <v>1886</v>
      </c>
      <c r="D3785" s="13" t="s">
        <v>70</v>
      </c>
      <c r="E3785" s="13" t="s">
        <v>204</v>
      </c>
      <c r="F3785" s="24" t="s">
        <v>1478</v>
      </c>
      <c r="G3785" s="13"/>
      <c r="H3785" s="13" t="s">
        <v>6</v>
      </c>
      <c r="I3785" s="34">
        <v>29</v>
      </c>
      <c r="J3785" s="34">
        <v>23</v>
      </c>
      <c r="K3785" s="34">
        <v>10</v>
      </c>
      <c r="L3785" s="34">
        <v>94</v>
      </c>
      <c r="M3785" s="24">
        <f t="shared" si="118"/>
        <v>0.7931034482758621</v>
      </c>
      <c r="N3785" s="24">
        <f t="shared" si="119"/>
        <v>0.43478260869565216</v>
      </c>
      <c r="O3785" s="34">
        <v>15</v>
      </c>
    </row>
    <row r="3786" spans="1:15">
      <c r="A3786" s="23">
        <v>2021</v>
      </c>
      <c r="B3786" s="23" t="s">
        <v>2367</v>
      </c>
      <c r="C3786" s="13" t="s">
        <v>1886</v>
      </c>
      <c r="D3786" s="13" t="s">
        <v>76</v>
      </c>
      <c r="E3786" s="13" t="s">
        <v>207</v>
      </c>
      <c r="F3786" s="24" t="s">
        <v>5697</v>
      </c>
      <c r="G3786" s="13"/>
      <c r="H3786" s="13" t="s">
        <v>6</v>
      </c>
      <c r="I3786" s="34">
        <v>9</v>
      </c>
      <c r="J3786" s="34">
        <v>7</v>
      </c>
      <c r="K3786" s="34">
        <v>4</v>
      </c>
      <c r="L3786" s="34">
        <v>15</v>
      </c>
      <c r="M3786" s="24">
        <f t="shared" si="118"/>
        <v>0.77777777777777779</v>
      </c>
      <c r="N3786" s="24">
        <f t="shared" si="119"/>
        <v>0.5714285714285714</v>
      </c>
      <c r="O3786" s="34">
        <v>0</v>
      </c>
    </row>
    <row r="3787" spans="1:15">
      <c r="A3787" s="23">
        <v>2021</v>
      </c>
      <c r="B3787" s="23" t="s">
        <v>2367</v>
      </c>
      <c r="C3787" s="13" t="s">
        <v>1886</v>
      </c>
      <c r="D3787" s="13" t="s">
        <v>76</v>
      </c>
      <c r="E3787" s="13" t="s">
        <v>205</v>
      </c>
      <c r="F3787" s="24" t="s">
        <v>78</v>
      </c>
      <c r="G3787" s="13"/>
      <c r="H3787" s="13" t="s">
        <v>6</v>
      </c>
      <c r="I3787" s="34">
        <v>0</v>
      </c>
      <c r="J3787" s="34">
        <v>0</v>
      </c>
      <c r="K3787" s="34">
        <v>0</v>
      </c>
      <c r="L3787" s="34">
        <v>15</v>
      </c>
      <c r="M3787" s="24">
        <f t="shared" si="118"/>
        <v>0</v>
      </c>
      <c r="N3787" s="24">
        <f t="shared" si="119"/>
        <v>0</v>
      </c>
      <c r="O3787" s="34">
        <v>0</v>
      </c>
    </row>
    <row r="3788" spans="1:15">
      <c r="A3788" s="23">
        <v>2021</v>
      </c>
      <c r="B3788" s="23" t="s">
        <v>2367</v>
      </c>
      <c r="C3788" s="13" t="s">
        <v>1886</v>
      </c>
      <c r="D3788" s="13" t="s">
        <v>76</v>
      </c>
      <c r="E3788" s="13" t="s">
        <v>206</v>
      </c>
      <c r="F3788" s="24" t="s">
        <v>80</v>
      </c>
      <c r="G3788" s="13"/>
      <c r="H3788" s="13" t="s">
        <v>6</v>
      </c>
      <c r="I3788" s="34">
        <v>0</v>
      </c>
      <c r="J3788" s="34">
        <v>0</v>
      </c>
      <c r="K3788" s="34">
        <v>0</v>
      </c>
      <c r="L3788" s="34">
        <v>24</v>
      </c>
      <c r="M3788" s="24">
        <f t="shared" si="118"/>
        <v>0</v>
      </c>
      <c r="N3788" s="24">
        <f t="shared" si="119"/>
        <v>0</v>
      </c>
      <c r="O3788" s="34">
        <v>0</v>
      </c>
    </row>
    <row r="3789" spans="1:15">
      <c r="A3789" s="23">
        <v>2021</v>
      </c>
      <c r="B3789" s="23" t="s">
        <v>2367</v>
      </c>
      <c r="C3789" s="13" t="s">
        <v>1886</v>
      </c>
      <c r="D3789" s="13" t="s">
        <v>76</v>
      </c>
      <c r="E3789" s="13" t="s">
        <v>206</v>
      </c>
      <c r="F3789" s="24" t="s">
        <v>6697</v>
      </c>
      <c r="G3789" s="13"/>
      <c r="H3789" s="13" t="s">
        <v>6</v>
      </c>
      <c r="I3789" s="34">
        <v>7</v>
      </c>
      <c r="J3789" s="34">
        <v>7</v>
      </c>
      <c r="K3789" s="34">
        <v>7</v>
      </c>
      <c r="L3789" s="34">
        <v>9</v>
      </c>
      <c r="M3789" s="24">
        <f t="shared" si="118"/>
        <v>1</v>
      </c>
      <c r="N3789" s="24">
        <f t="shared" si="119"/>
        <v>1</v>
      </c>
      <c r="O3789" s="34">
        <v>1</v>
      </c>
    </row>
    <row r="3790" spans="1:15">
      <c r="A3790" s="23">
        <v>2021</v>
      </c>
      <c r="B3790" s="23" t="s">
        <v>2367</v>
      </c>
      <c r="C3790" s="13" t="s">
        <v>1886</v>
      </c>
      <c r="D3790" s="13" t="s">
        <v>76</v>
      </c>
      <c r="E3790" s="13" t="s">
        <v>206</v>
      </c>
      <c r="F3790" s="24" t="s">
        <v>2633</v>
      </c>
      <c r="G3790" s="13"/>
      <c r="H3790" s="13" t="s">
        <v>6</v>
      </c>
      <c r="I3790" s="34">
        <v>30</v>
      </c>
      <c r="J3790" s="34">
        <v>27</v>
      </c>
      <c r="K3790" s="34">
        <v>22</v>
      </c>
      <c r="L3790" s="34">
        <v>53</v>
      </c>
      <c r="M3790" s="24">
        <f t="shared" si="118"/>
        <v>0.9</v>
      </c>
      <c r="N3790" s="24">
        <f t="shared" si="119"/>
        <v>0.81481481481481477</v>
      </c>
      <c r="O3790" s="34">
        <v>4</v>
      </c>
    </row>
    <row r="3791" spans="1:15">
      <c r="A3791" s="23">
        <v>2021</v>
      </c>
      <c r="B3791" s="23" t="s">
        <v>2367</v>
      </c>
      <c r="C3791" s="13" t="s">
        <v>1886</v>
      </c>
      <c r="D3791" s="13" t="s">
        <v>76</v>
      </c>
      <c r="E3791" s="13" t="s">
        <v>206</v>
      </c>
      <c r="F3791" s="24" t="s">
        <v>3877</v>
      </c>
      <c r="G3791" s="13"/>
      <c r="H3791" s="13" t="s">
        <v>6</v>
      </c>
      <c r="I3791" s="34">
        <v>0</v>
      </c>
      <c r="J3791" s="34">
        <v>0</v>
      </c>
      <c r="K3791" s="34">
        <v>0</v>
      </c>
      <c r="L3791" s="34">
        <v>10</v>
      </c>
      <c r="M3791" s="24">
        <f t="shared" si="118"/>
        <v>0</v>
      </c>
      <c r="N3791" s="24">
        <f t="shared" si="119"/>
        <v>0</v>
      </c>
      <c r="O3791" s="34">
        <v>7</v>
      </c>
    </row>
    <row r="3792" spans="1:15">
      <c r="A3792" s="23">
        <v>2021</v>
      </c>
      <c r="B3792" s="23" t="s">
        <v>2367</v>
      </c>
      <c r="C3792" s="13" t="s">
        <v>1886</v>
      </c>
      <c r="D3792" s="13" t="s">
        <v>76</v>
      </c>
      <c r="E3792" s="13" t="s">
        <v>204</v>
      </c>
      <c r="F3792" s="24" t="s">
        <v>5455</v>
      </c>
      <c r="G3792" s="13"/>
      <c r="H3792" s="13" t="s">
        <v>6</v>
      </c>
      <c r="I3792" s="34">
        <v>17</v>
      </c>
      <c r="J3792" s="34">
        <v>16</v>
      </c>
      <c r="K3792" s="34">
        <v>13</v>
      </c>
      <c r="L3792" s="34">
        <v>117</v>
      </c>
      <c r="M3792" s="24">
        <f t="shared" si="118"/>
        <v>0.94117647058823528</v>
      </c>
      <c r="N3792" s="24">
        <f t="shared" si="119"/>
        <v>0.8125</v>
      </c>
      <c r="O3792" s="34">
        <v>18</v>
      </c>
    </row>
    <row r="3793" spans="1:15">
      <c r="A3793" s="23">
        <v>2021</v>
      </c>
      <c r="B3793" s="23" t="s">
        <v>2367</v>
      </c>
      <c r="C3793" s="13" t="s">
        <v>1886</v>
      </c>
      <c r="D3793" s="13" t="s">
        <v>76</v>
      </c>
      <c r="E3793" s="13" t="s">
        <v>204</v>
      </c>
      <c r="F3793" s="24" t="s">
        <v>1459</v>
      </c>
      <c r="G3793" s="13"/>
      <c r="H3793" s="13" t="s">
        <v>6</v>
      </c>
      <c r="I3793" s="34">
        <v>291</v>
      </c>
      <c r="J3793" s="34">
        <v>212</v>
      </c>
      <c r="K3793" s="34">
        <v>131</v>
      </c>
      <c r="L3793" s="34">
        <v>1549</v>
      </c>
      <c r="M3793" s="24">
        <f t="shared" si="118"/>
        <v>0.72852233676975942</v>
      </c>
      <c r="N3793" s="24">
        <f t="shared" si="119"/>
        <v>0.61792452830188682</v>
      </c>
      <c r="O3793" s="34">
        <v>159</v>
      </c>
    </row>
    <row r="3794" spans="1:15">
      <c r="A3794" s="23">
        <v>2021</v>
      </c>
      <c r="B3794" s="23" t="s">
        <v>2367</v>
      </c>
      <c r="C3794" s="13" t="s">
        <v>1886</v>
      </c>
      <c r="D3794" s="13" t="s">
        <v>76</v>
      </c>
      <c r="E3794" s="13" t="s">
        <v>204</v>
      </c>
      <c r="F3794" s="24" t="s">
        <v>2079</v>
      </c>
      <c r="G3794" s="13"/>
      <c r="H3794" s="13" t="s">
        <v>6</v>
      </c>
      <c r="I3794" s="34">
        <v>83</v>
      </c>
      <c r="J3794" s="34">
        <v>58</v>
      </c>
      <c r="K3794" s="34">
        <v>39</v>
      </c>
      <c r="L3794" s="34">
        <v>456</v>
      </c>
      <c r="M3794" s="24">
        <f t="shared" si="118"/>
        <v>0.6987951807228916</v>
      </c>
      <c r="N3794" s="24">
        <f t="shared" si="119"/>
        <v>0.67241379310344829</v>
      </c>
      <c r="O3794" s="34">
        <v>73</v>
      </c>
    </row>
    <row r="3795" spans="1:15">
      <c r="A3795" s="23">
        <v>2021</v>
      </c>
      <c r="B3795" s="23" t="s">
        <v>2367</v>
      </c>
      <c r="C3795" s="13" t="s">
        <v>1886</v>
      </c>
      <c r="D3795" s="13" t="s">
        <v>83</v>
      </c>
      <c r="E3795" s="13" t="s">
        <v>205</v>
      </c>
      <c r="F3795" s="24" t="s">
        <v>3884</v>
      </c>
      <c r="G3795" s="13"/>
      <c r="H3795" s="13" t="s">
        <v>6</v>
      </c>
      <c r="I3795" s="34">
        <v>18</v>
      </c>
      <c r="J3795" s="34">
        <v>17</v>
      </c>
      <c r="K3795" s="34">
        <v>17</v>
      </c>
      <c r="L3795" s="34">
        <v>38</v>
      </c>
      <c r="M3795" s="24">
        <f t="shared" si="118"/>
        <v>0.94444444444444442</v>
      </c>
      <c r="N3795" s="24">
        <f t="shared" si="119"/>
        <v>1</v>
      </c>
      <c r="O3795" s="34">
        <v>23</v>
      </c>
    </row>
    <row r="3796" spans="1:15">
      <c r="A3796" s="23">
        <v>2021</v>
      </c>
      <c r="B3796" s="23" t="s">
        <v>2367</v>
      </c>
      <c r="C3796" s="13" t="s">
        <v>1886</v>
      </c>
      <c r="D3796" s="13" t="s">
        <v>83</v>
      </c>
      <c r="E3796" s="13" t="s">
        <v>206</v>
      </c>
      <c r="F3796" s="24" t="s">
        <v>84</v>
      </c>
      <c r="G3796" s="13"/>
      <c r="H3796" s="13" t="s">
        <v>6</v>
      </c>
      <c r="I3796" s="34">
        <v>1</v>
      </c>
      <c r="J3796" s="34">
        <v>0</v>
      </c>
      <c r="K3796" s="34">
        <v>0</v>
      </c>
      <c r="L3796" s="34">
        <v>13</v>
      </c>
      <c r="M3796" s="24">
        <f t="shared" si="118"/>
        <v>0</v>
      </c>
      <c r="N3796" s="24">
        <f t="shared" si="119"/>
        <v>0</v>
      </c>
      <c r="O3796" s="34">
        <v>3</v>
      </c>
    </row>
    <row r="3797" spans="1:15">
      <c r="A3797" s="23">
        <v>2021</v>
      </c>
      <c r="B3797" s="23" t="s">
        <v>2367</v>
      </c>
      <c r="C3797" s="13" t="s">
        <v>1886</v>
      </c>
      <c r="D3797" s="13" t="s">
        <v>86</v>
      </c>
      <c r="E3797" s="13" t="s">
        <v>205</v>
      </c>
      <c r="F3797" s="24" t="s">
        <v>5249</v>
      </c>
      <c r="G3797" s="13"/>
      <c r="H3797" s="13" t="s">
        <v>195</v>
      </c>
      <c r="I3797" s="34">
        <v>84</v>
      </c>
      <c r="J3797" s="34">
        <v>80</v>
      </c>
      <c r="K3797" s="34">
        <v>51</v>
      </c>
      <c r="L3797" s="34">
        <v>89</v>
      </c>
      <c r="M3797" s="24">
        <f t="shared" si="118"/>
        <v>0.95238095238095233</v>
      </c>
      <c r="N3797" s="24">
        <f t="shared" si="119"/>
        <v>0.63749999999999996</v>
      </c>
      <c r="O3797" s="34">
        <v>0</v>
      </c>
    </row>
    <row r="3798" spans="1:15">
      <c r="A3798" s="23">
        <v>2021</v>
      </c>
      <c r="B3798" s="23" t="s">
        <v>2367</v>
      </c>
      <c r="C3798" s="13" t="s">
        <v>1886</v>
      </c>
      <c r="D3798" s="13" t="s">
        <v>86</v>
      </c>
      <c r="E3798" s="13" t="s">
        <v>206</v>
      </c>
      <c r="F3798" s="24" t="s">
        <v>88</v>
      </c>
      <c r="G3798" s="13"/>
      <c r="H3798" s="13" t="s">
        <v>6</v>
      </c>
      <c r="I3798" s="34">
        <v>57</v>
      </c>
      <c r="J3798" s="34">
        <v>48</v>
      </c>
      <c r="K3798" s="34">
        <v>27</v>
      </c>
      <c r="L3798" s="34">
        <v>98</v>
      </c>
      <c r="M3798" s="24">
        <f t="shared" si="118"/>
        <v>0.84210526315789469</v>
      </c>
      <c r="N3798" s="24">
        <f t="shared" si="119"/>
        <v>0.5625</v>
      </c>
      <c r="O3798" s="34">
        <v>9</v>
      </c>
    </row>
    <row r="3799" spans="1:15">
      <c r="A3799" s="23">
        <v>2021</v>
      </c>
      <c r="B3799" s="23" t="s">
        <v>2367</v>
      </c>
      <c r="C3799" s="13" t="s">
        <v>1886</v>
      </c>
      <c r="D3799" s="13" t="s">
        <v>86</v>
      </c>
      <c r="E3799" s="13" t="s">
        <v>206</v>
      </c>
      <c r="F3799" s="24" t="s">
        <v>3894</v>
      </c>
      <c r="G3799" s="13"/>
      <c r="H3799" s="13" t="s">
        <v>195</v>
      </c>
      <c r="I3799" s="34">
        <v>124</v>
      </c>
      <c r="J3799" s="34">
        <v>117</v>
      </c>
      <c r="K3799" s="34">
        <v>75</v>
      </c>
      <c r="L3799" s="34">
        <v>184</v>
      </c>
      <c r="M3799" s="24">
        <f t="shared" si="118"/>
        <v>0.94354838709677424</v>
      </c>
      <c r="N3799" s="24">
        <f t="shared" si="119"/>
        <v>0.64102564102564108</v>
      </c>
      <c r="O3799" s="34">
        <v>0</v>
      </c>
    </row>
    <row r="3800" spans="1:15">
      <c r="A3800" s="23">
        <v>2021</v>
      </c>
      <c r="B3800" s="23" t="s">
        <v>2367</v>
      </c>
      <c r="C3800" s="13" t="s">
        <v>1886</v>
      </c>
      <c r="D3800" s="13" t="s">
        <v>86</v>
      </c>
      <c r="E3800" s="13" t="s">
        <v>204</v>
      </c>
      <c r="F3800" s="24" t="s">
        <v>3887</v>
      </c>
      <c r="G3800" s="13"/>
      <c r="H3800" s="13" t="s">
        <v>6</v>
      </c>
      <c r="I3800" s="34">
        <v>12</v>
      </c>
      <c r="J3800" s="34">
        <v>11</v>
      </c>
      <c r="K3800" s="34">
        <v>4</v>
      </c>
      <c r="L3800" s="34">
        <v>13</v>
      </c>
      <c r="M3800" s="24">
        <f t="shared" si="118"/>
        <v>0.91666666666666663</v>
      </c>
      <c r="N3800" s="24">
        <f t="shared" si="119"/>
        <v>0.36363636363636365</v>
      </c>
      <c r="O3800" s="34">
        <v>0</v>
      </c>
    </row>
    <row r="3801" spans="1:15">
      <c r="A3801" s="23">
        <v>2021</v>
      </c>
      <c r="B3801" s="23" t="s">
        <v>2367</v>
      </c>
      <c r="C3801" s="13" t="s">
        <v>1886</v>
      </c>
      <c r="D3801" s="13" t="s">
        <v>86</v>
      </c>
      <c r="E3801" s="13" t="s">
        <v>204</v>
      </c>
      <c r="F3801" s="24" t="s">
        <v>984</v>
      </c>
      <c r="G3801" s="13"/>
      <c r="H3801" s="13" t="s">
        <v>203</v>
      </c>
      <c r="I3801" s="34">
        <v>0</v>
      </c>
      <c r="J3801" s="34">
        <v>0</v>
      </c>
      <c r="K3801" s="34">
        <v>0</v>
      </c>
      <c r="L3801" s="34">
        <v>12</v>
      </c>
      <c r="M3801" s="24">
        <f t="shared" si="118"/>
        <v>0</v>
      </c>
      <c r="N3801" s="24">
        <f t="shared" si="119"/>
        <v>0</v>
      </c>
      <c r="O3801" s="34">
        <v>12</v>
      </c>
    </row>
    <row r="3802" spans="1:15">
      <c r="A3802" s="23">
        <v>2021</v>
      </c>
      <c r="B3802" s="23" t="s">
        <v>2367</v>
      </c>
      <c r="C3802" s="13" t="s">
        <v>1886</v>
      </c>
      <c r="D3802" s="13" t="s">
        <v>86</v>
      </c>
      <c r="E3802" s="13" t="s">
        <v>204</v>
      </c>
      <c r="F3802" s="24" t="s">
        <v>3881</v>
      </c>
      <c r="G3802" s="13"/>
      <c r="H3802" s="13" t="s">
        <v>6</v>
      </c>
      <c r="I3802" s="34">
        <v>42</v>
      </c>
      <c r="J3802" s="34">
        <v>33</v>
      </c>
      <c r="K3802" s="34">
        <v>9</v>
      </c>
      <c r="L3802" s="34">
        <v>66</v>
      </c>
      <c r="M3802" s="24">
        <f t="shared" si="118"/>
        <v>0.7857142857142857</v>
      </c>
      <c r="N3802" s="24">
        <f t="shared" si="119"/>
        <v>0.27272727272727271</v>
      </c>
      <c r="O3802" s="34">
        <v>0</v>
      </c>
    </row>
    <row r="3803" spans="1:15">
      <c r="A3803" s="23">
        <v>2021</v>
      </c>
      <c r="B3803" s="23" t="s">
        <v>2367</v>
      </c>
      <c r="C3803" s="13" t="s">
        <v>1886</v>
      </c>
      <c r="D3803" s="13" t="s">
        <v>86</v>
      </c>
      <c r="E3803" s="13" t="s">
        <v>204</v>
      </c>
      <c r="F3803" s="24" t="s">
        <v>2635</v>
      </c>
      <c r="G3803" s="13"/>
      <c r="H3803" s="13" t="s">
        <v>6</v>
      </c>
      <c r="I3803" s="34">
        <v>35</v>
      </c>
      <c r="J3803" s="34">
        <v>33</v>
      </c>
      <c r="K3803" s="34">
        <v>25</v>
      </c>
      <c r="L3803" s="34">
        <v>136</v>
      </c>
      <c r="M3803" s="24">
        <f t="shared" si="118"/>
        <v>0.94285714285714284</v>
      </c>
      <c r="N3803" s="24">
        <f t="shared" si="119"/>
        <v>0.75757575757575757</v>
      </c>
      <c r="O3803" s="34">
        <v>23</v>
      </c>
    </row>
    <row r="3804" spans="1:15">
      <c r="A3804" s="23">
        <v>2021</v>
      </c>
      <c r="B3804" s="23" t="s">
        <v>2367</v>
      </c>
      <c r="C3804" s="13" t="s">
        <v>1886</v>
      </c>
      <c r="D3804" s="13" t="s">
        <v>86</v>
      </c>
      <c r="E3804" s="13" t="s">
        <v>204</v>
      </c>
      <c r="F3804" s="24" t="s">
        <v>3886</v>
      </c>
      <c r="G3804" s="13"/>
      <c r="H3804" s="13" t="s">
        <v>6</v>
      </c>
      <c r="I3804" s="34">
        <v>16</v>
      </c>
      <c r="J3804" s="34">
        <v>8</v>
      </c>
      <c r="K3804" s="34">
        <v>5</v>
      </c>
      <c r="L3804" s="34">
        <v>23</v>
      </c>
      <c r="M3804" s="24">
        <f t="shared" si="118"/>
        <v>0.5</v>
      </c>
      <c r="N3804" s="24">
        <f t="shared" si="119"/>
        <v>0.625</v>
      </c>
      <c r="O3804" s="34">
        <v>0</v>
      </c>
    </row>
    <row r="3805" spans="1:15">
      <c r="A3805" s="23">
        <v>2021</v>
      </c>
      <c r="B3805" s="23" t="s">
        <v>2367</v>
      </c>
      <c r="C3805" s="13" t="s">
        <v>1886</v>
      </c>
      <c r="D3805" s="13" t="s">
        <v>89</v>
      </c>
      <c r="E3805" s="13" t="s">
        <v>205</v>
      </c>
      <c r="F3805" s="24" t="s">
        <v>90</v>
      </c>
      <c r="G3805" s="13"/>
      <c r="H3805" s="13" t="s">
        <v>6</v>
      </c>
      <c r="I3805" s="34">
        <v>36</v>
      </c>
      <c r="J3805" s="34">
        <v>18</v>
      </c>
      <c r="K3805" s="34">
        <v>11</v>
      </c>
      <c r="L3805" s="34">
        <v>24</v>
      </c>
      <c r="M3805" s="24">
        <f t="shared" si="118"/>
        <v>0.5</v>
      </c>
      <c r="N3805" s="24">
        <f t="shared" si="119"/>
        <v>0.61111111111111116</v>
      </c>
      <c r="O3805" s="34">
        <v>20</v>
      </c>
    </row>
    <row r="3806" spans="1:15">
      <c r="A3806" s="23">
        <v>2021</v>
      </c>
      <c r="B3806" s="23" t="s">
        <v>2367</v>
      </c>
      <c r="C3806" s="13" t="s">
        <v>1886</v>
      </c>
      <c r="D3806" s="13" t="s">
        <v>89</v>
      </c>
      <c r="E3806" s="13" t="s">
        <v>205</v>
      </c>
      <c r="F3806" s="24" t="s">
        <v>91</v>
      </c>
      <c r="G3806" s="13"/>
      <c r="H3806" s="13" t="s">
        <v>6</v>
      </c>
      <c r="I3806" s="34">
        <v>0</v>
      </c>
      <c r="J3806" s="34">
        <v>0</v>
      </c>
      <c r="K3806" s="34">
        <v>0</v>
      </c>
      <c r="L3806" s="34">
        <v>10</v>
      </c>
      <c r="M3806" s="24">
        <f t="shared" si="118"/>
        <v>0</v>
      </c>
      <c r="N3806" s="24">
        <f t="shared" si="119"/>
        <v>0</v>
      </c>
      <c r="O3806" s="34">
        <v>0</v>
      </c>
    </row>
    <row r="3807" spans="1:15">
      <c r="A3807" s="23">
        <v>2021</v>
      </c>
      <c r="B3807" s="23" t="s">
        <v>2367</v>
      </c>
      <c r="C3807" s="13" t="s">
        <v>1886</v>
      </c>
      <c r="D3807" s="13" t="s">
        <v>89</v>
      </c>
      <c r="E3807" s="13" t="s">
        <v>205</v>
      </c>
      <c r="F3807" s="24" t="s">
        <v>6692</v>
      </c>
      <c r="G3807" s="13"/>
      <c r="H3807" s="13" t="s">
        <v>6</v>
      </c>
      <c r="I3807" s="34">
        <v>50</v>
      </c>
      <c r="J3807" s="34">
        <v>38</v>
      </c>
      <c r="K3807" s="34">
        <v>30</v>
      </c>
      <c r="L3807" s="34">
        <v>30</v>
      </c>
      <c r="M3807" s="24">
        <f t="shared" si="118"/>
        <v>0.76</v>
      </c>
      <c r="N3807" s="24">
        <f t="shared" si="119"/>
        <v>0.78947368421052633</v>
      </c>
      <c r="O3807" s="34">
        <v>22</v>
      </c>
    </row>
    <row r="3808" spans="1:15">
      <c r="A3808" s="23">
        <v>2021</v>
      </c>
      <c r="B3808" s="23" t="s">
        <v>2367</v>
      </c>
      <c r="C3808" s="13" t="s">
        <v>1886</v>
      </c>
      <c r="D3808" s="13" t="s">
        <v>89</v>
      </c>
      <c r="E3808" s="13" t="s">
        <v>206</v>
      </c>
      <c r="F3808" s="24" t="s">
        <v>1920</v>
      </c>
      <c r="G3808" s="13"/>
      <c r="H3808" s="13" t="s">
        <v>6</v>
      </c>
      <c r="I3808" s="34">
        <v>0</v>
      </c>
      <c r="J3808" s="34">
        <v>0</v>
      </c>
      <c r="K3808" s="34">
        <v>0</v>
      </c>
      <c r="L3808" s="34">
        <v>19</v>
      </c>
      <c r="M3808" s="24">
        <f t="shared" si="118"/>
        <v>0</v>
      </c>
      <c r="N3808" s="24">
        <f t="shared" si="119"/>
        <v>0</v>
      </c>
      <c r="O3808" s="34">
        <v>1</v>
      </c>
    </row>
    <row r="3809" spans="1:15">
      <c r="A3809" s="23">
        <v>2021</v>
      </c>
      <c r="B3809" s="23" t="s">
        <v>2367</v>
      </c>
      <c r="C3809" s="13" t="s">
        <v>1886</v>
      </c>
      <c r="D3809" s="13" t="s">
        <v>89</v>
      </c>
      <c r="E3809" s="13" t="s">
        <v>206</v>
      </c>
      <c r="F3809" s="24" t="s">
        <v>1919</v>
      </c>
      <c r="G3809" s="13"/>
      <c r="H3809" s="13" t="s">
        <v>6</v>
      </c>
      <c r="I3809" s="34">
        <v>0</v>
      </c>
      <c r="J3809" s="34">
        <v>0</v>
      </c>
      <c r="K3809" s="34">
        <v>0</v>
      </c>
      <c r="L3809" s="34">
        <v>26</v>
      </c>
      <c r="M3809" s="24">
        <f t="shared" si="118"/>
        <v>0</v>
      </c>
      <c r="N3809" s="24">
        <f t="shared" si="119"/>
        <v>0</v>
      </c>
      <c r="O3809" s="34">
        <v>8</v>
      </c>
    </row>
    <row r="3810" spans="1:15">
      <c r="A3810" s="23">
        <v>2021</v>
      </c>
      <c r="B3810" s="23" t="s">
        <v>2367</v>
      </c>
      <c r="C3810" s="13" t="s">
        <v>1886</v>
      </c>
      <c r="D3810" s="13" t="s">
        <v>89</v>
      </c>
      <c r="E3810" s="13" t="s">
        <v>206</v>
      </c>
      <c r="F3810" s="24" t="s">
        <v>1921</v>
      </c>
      <c r="G3810" s="13"/>
      <c r="H3810" s="13" t="s">
        <v>6</v>
      </c>
      <c r="I3810" s="34">
        <v>0</v>
      </c>
      <c r="J3810" s="34">
        <v>0</v>
      </c>
      <c r="K3810" s="34">
        <v>0</v>
      </c>
      <c r="L3810" s="34">
        <v>37</v>
      </c>
      <c r="M3810" s="24">
        <f t="shared" si="118"/>
        <v>0</v>
      </c>
      <c r="N3810" s="24">
        <f t="shared" si="119"/>
        <v>0</v>
      </c>
      <c r="O3810" s="34">
        <v>9</v>
      </c>
    </row>
    <row r="3811" spans="1:15">
      <c r="A3811" s="23">
        <v>2021</v>
      </c>
      <c r="B3811" s="23" t="s">
        <v>2367</v>
      </c>
      <c r="C3811" s="13" t="s">
        <v>1886</v>
      </c>
      <c r="D3811" s="13" t="s">
        <v>89</v>
      </c>
      <c r="E3811" s="13" t="s">
        <v>206</v>
      </c>
      <c r="F3811" s="24" t="s">
        <v>2636</v>
      </c>
      <c r="G3811" s="13"/>
      <c r="H3811" s="13" t="s">
        <v>6</v>
      </c>
      <c r="I3811" s="34">
        <v>16</v>
      </c>
      <c r="J3811" s="34">
        <v>14</v>
      </c>
      <c r="K3811" s="34">
        <v>11</v>
      </c>
      <c r="L3811" s="34">
        <v>18</v>
      </c>
      <c r="M3811" s="24">
        <f t="shared" si="118"/>
        <v>0.875</v>
      </c>
      <c r="N3811" s="24">
        <f t="shared" si="119"/>
        <v>0.7857142857142857</v>
      </c>
      <c r="O3811" s="34">
        <v>11</v>
      </c>
    </row>
    <row r="3812" spans="1:15">
      <c r="A3812" s="23">
        <v>2021</v>
      </c>
      <c r="B3812" s="23" t="s">
        <v>2367</v>
      </c>
      <c r="C3812" s="13" t="s">
        <v>1886</v>
      </c>
      <c r="D3812" s="13" t="s">
        <v>89</v>
      </c>
      <c r="E3812" s="13" t="s">
        <v>204</v>
      </c>
      <c r="F3812" s="24" t="s">
        <v>1465</v>
      </c>
      <c r="G3812" s="13"/>
      <c r="H3812" s="13" t="s">
        <v>6</v>
      </c>
      <c r="I3812" s="34">
        <v>131</v>
      </c>
      <c r="J3812" s="34">
        <v>111</v>
      </c>
      <c r="K3812" s="34">
        <v>75</v>
      </c>
      <c r="L3812" s="34">
        <v>423</v>
      </c>
      <c r="M3812" s="24">
        <f t="shared" si="118"/>
        <v>0.84732824427480913</v>
      </c>
      <c r="N3812" s="24">
        <f t="shared" si="119"/>
        <v>0.67567567567567566</v>
      </c>
      <c r="O3812" s="34">
        <v>45</v>
      </c>
    </row>
    <row r="3813" spans="1:15">
      <c r="A3813" s="23">
        <v>2021</v>
      </c>
      <c r="B3813" s="23" t="s">
        <v>2367</v>
      </c>
      <c r="C3813" s="13" t="s">
        <v>1886</v>
      </c>
      <c r="D3813" s="13" t="s">
        <v>94</v>
      </c>
      <c r="E3813" s="13" t="s">
        <v>207</v>
      </c>
      <c r="F3813" s="24" t="s">
        <v>99</v>
      </c>
      <c r="G3813" s="13"/>
      <c r="H3813" s="13" t="s">
        <v>6</v>
      </c>
      <c r="I3813" s="34">
        <v>12</v>
      </c>
      <c r="J3813" s="34">
        <v>6</v>
      </c>
      <c r="K3813" s="34">
        <v>1</v>
      </c>
      <c r="L3813" s="34">
        <v>24</v>
      </c>
      <c r="M3813" s="24">
        <f t="shared" si="118"/>
        <v>0.5</v>
      </c>
      <c r="N3813" s="24">
        <f t="shared" si="119"/>
        <v>0.16666666666666666</v>
      </c>
      <c r="O3813" s="34">
        <v>0</v>
      </c>
    </row>
    <row r="3814" spans="1:15">
      <c r="A3814" s="23">
        <v>2021</v>
      </c>
      <c r="B3814" s="23" t="s">
        <v>2367</v>
      </c>
      <c r="C3814" s="13" t="s">
        <v>1886</v>
      </c>
      <c r="D3814" s="13" t="s">
        <v>94</v>
      </c>
      <c r="E3814" s="13" t="s">
        <v>205</v>
      </c>
      <c r="F3814" s="24" t="s">
        <v>3890</v>
      </c>
      <c r="G3814" s="13"/>
      <c r="H3814" s="13" t="s">
        <v>195</v>
      </c>
      <c r="I3814" s="34">
        <v>25</v>
      </c>
      <c r="J3814" s="34">
        <v>23</v>
      </c>
      <c r="K3814" s="34">
        <v>18</v>
      </c>
      <c r="L3814" s="34">
        <v>33</v>
      </c>
      <c r="M3814" s="24">
        <f t="shared" si="118"/>
        <v>0.92</v>
      </c>
      <c r="N3814" s="24">
        <f t="shared" si="119"/>
        <v>0.78260869565217395</v>
      </c>
      <c r="O3814" s="34">
        <v>24</v>
      </c>
    </row>
    <row r="3815" spans="1:15">
      <c r="A3815" s="23">
        <v>2021</v>
      </c>
      <c r="B3815" s="23" t="s">
        <v>2367</v>
      </c>
      <c r="C3815" s="13" t="s">
        <v>1886</v>
      </c>
      <c r="D3815" s="13" t="s">
        <v>94</v>
      </c>
      <c r="E3815" s="13" t="s">
        <v>206</v>
      </c>
      <c r="F3815" s="24" t="s">
        <v>96</v>
      </c>
      <c r="G3815" s="13"/>
      <c r="H3815" s="13" t="s">
        <v>6</v>
      </c>
      <c r="I3815" s="34">
        <v>14</v>
      </c>
      <c r="J3815" s="34">
        <v>13</v>
      </c>
      <c r="K3815" s="34">
        <v>9</v>
      </c>
      <c r="L3815" s="34">
        <v>51</v>
      </c>
      <c r="M3815" s="24">
        <f t="shared" si="118"/>
        <v>0.9285714285714286</v>
      </c>
      <c r="N3815" s="24">
        <f t="shared" si="119"/>
        <v>0.69230769230769229</v>
      </c>
      <c r="O3815" s="34">
        <v>7</v>
      </c>
    </row>
    <row r="3816" spans="1:15">
      <c r="A3816" s="23">
        <v>2021</v>
      </c>
      <c r="B3816" s="23" t="s">
        <v>2367</v>
      </c>
      <c r="C3816" s="13" t="s">
        <v>1886</v>
      </c>
      <c r="D3816" s="13" t="s">
        <v>94</v>
      </c>
      <c r="E3816" s="13" t="s">
        <v>206</v>
      </c>
      <c r="F3816" s="24" t="s">
        <v>97</v>
      </c>
      <c r="G3816" s="13"/>
      <c r="H3816" s="13" t="s">
        <v>6</v>
      </c>
      <c r="I3816" s="34">
        <v>20</v>
      </c>
      <c r="J3816" s="34">
        <v>17</v>
      </c>
      <c r="K3816" s="34">
        <v>6</v>
      </c>
      <c r="L3816" s="34">
        <v>71</v>
      </c>
      <c r="M3816" s="24">
        <f t="shared" si="118"/>
        <v>0.85</v>
      </c>
      <c r="N3816" s="24">
        <f t="shared" si="119"/>
        <v>0.35294117647058826</v>
      </c>
      <c r="O3816" s="34">
        <v>16</v>
      </c>
    </row>
    <row r="3817" spans="1:15">
      <c r="A3817" s="23">
        <v>2021</v>
      </c>
      <c r="B3817" s="23" t="s">
        <v>2367</v>
      </c>
      <c r="C3817" s="13" t="s">
        <v>1886</v>
      </c>
      <c r="D3817" s="13" t="s">
        <v>94</v>
      </c>
      <c r="E3817" s="13" t="s">
        <v>206</v>
      </c>
      <c r="F3817" s="24" t="s">
        <v>98</v>
      </c>
      <c r="G3817" s="13"/>
      <c r="H3817" s="13" t="s">
        <v>6</v>
      </c>
      <c r="I3817" s="34">
        <v>20</v>
      </c>
      <c r="J3817" s="34">
        <v>19</v>
      </c>
      <c r="K3817" s="34">
        <v>11</v>
      </c>
      <c r="L3817" s="34">
        <v>63</v>
      </c>
      <c r="M3817" s="24">
        <f t="shared" si="118"/>
        <v>0.95</v>
      </c>
      <c r="N3817" s="24">
        <f t="shared" si="119"/>
        <v>0.57894736842105265</v>
      </c>
      <c r="O3817" s="34">
        <v>13</v>
      </c>
    </row>
    <row r="3818" spans="1:15">
      <c r="A3818" s="23">
        <v>2021</v>
      </c>
      <c r="B3818" s="23" t="s">
        <v>2367</v>
      </c>
      <c r="C3818" s="13" t="s">
        <v>1886</v>
      </c>
      <c r="D3818" s="13" t="s">
        <v>94</v>
      </c>
      <c r="E3818" s="13" t="s">
        <v>204</v>
      </c>
      <c r="F3818" s="24" t="s">
        <v>1463</v>
      </c>
      <c r="G3818" s="13"/>
      <c r="H3818" s="13" t="s">
        <v>6</v>
      </c>
      <c r="I3818" s="34">
        <v>28</v>
      </c>
      <c r="J3818" s="34">
        <v>20</v>
      </c>
      <c r="K3818" s="34">
        <v>18</v>
      </c>
      <c r="L3818" s="34">
        <v>194</v>
      </c>
      <c r="M3818" s="24">
        <f t="shared" si="118"/>
        <v>0.7142857142857143</v>
      </c>
      <c r="N3818" s="24">
        <f t="shared" si="119"/>
        <v>0.9</v>
      </c>
      <c r="O3818" s="34">
        <v>22</v>
      </c>
    </row>
    <row r="3819" spans="1:15">
      <c r="A3819" s="23">
        <v>2021</v>
      </c>
      <c r="B3819" s="23" t="s">
        <v>2367</v>
      </c>
      <c r="C3819" s="13" t="s">
        <v>1886</v>
      </c>
      <c r="D3819" s="13" t="s">
        <v>100</v>
      </c>
      <c r="E3819" s="13" t="s">
        <v>207</v>
      </c>
      <c r="F3819" s="24" t="s">
        <v>103</v>
      </c>
      <c r="G3819" s="13"/>
      <c r="H3819" s="13" t="s">
        <v>6</v>
      </c>
      <c r="I3819" s="34">
        <v>9</v>
      </c>
      <c r="J3819" s="34">
        <v>4</v>
      </c>
      <c r="K3819" s="34">
        <v>4</v>
      </c>
      <c r="L3819" s="34">
        <v>20</v>
      </c>
      <c r="M3819" s="24">
        <f t="shared" si="118"/>
        <v>0.44444444444444442</v>
      </c>
      <c r="N3819" s="24">
        <f t="shared" si="119"/>
        <v>1</v>
      </c>
      <c r="O3819" s="34">
        <v>5</v>
      </c>
    </row>
    <row r="3820" spans="1:15">
      <c r="A3820" s="23">
        <v>2021</v>
      </c>
      <c r="B3820" s="23" t="s">
        <v>2367</v>
      </c>
      <c r="C3820" s="13" t="s">
        <v>1886</v>
      </c>
      <c r="D3820" s="13" t="s">
        <v>100</v>
      </c>
      <c r="E3820" s="13" t="s">
        <v>206</v>
      </c>
      <c r="F3820" s="24" t="s">
        <v>173</v>
      </c>
      <c r="G3820" s="13"/>
      <c r="H3820" s="13" t="s">
        <v>6</v>
      </c>
      <c r="I3820" s="34">
        <v>12</v>
      </c>
      <c r="J3820" s="34">
        <v>10</v>
      </c>
      <c r="K3820" s="34">
        <v>8</v>
      </c>
      <c r="L3820" s="34">
        <v>39</v>
      </c>
      <c r="M3820" s="24">
        <f t="shared" si="118"/>
        <v>0.83333333333333337</v>
      </c>
      <c r="N3820" s="24">
        <f t="shared" si="119"/>
        <v>0.8</v>
      </c>
      <c r="O3820" s="34">
        <v>14</v>
      </c>
    </row>
    <row r="3821" spans="1:15">
      <c r="A3821" s="23">
        <v>2021</v>
      </c>
      <c r="B3821" s="23" t="s">
        <v>2367</v>
      </c>
      <c r="C3821" s="13" t="s">
        <v>1886</v>
      </c>
      <c r="D3821" s="13" t="s">
        <v>100</v>
      </c>
      <c r="E3821" s="13" t="s">
        <v>206</v>
      </c>
      <c r="F3821" s="24" t="s">
        <v>102</v>
      </c>
      <c r="G3821" s="13"/>
      <c r="H3821" s="13" t="s">
        <v>6</v>
      </c>
      <c r="I3821" s="34">
        <v>7</v>
      </c>
      <c r="J3821" s="34">
        <v>6</v>
      </c>
      <c r="K3821" s="34">
        <v>6</v>
      </c>
      <c r="L3821" s="34">
        <v>29</v>
      </c>
      <c r="M3821" s="24">
        <f t="shared" si="118"/>
        <v>0.8571428571428571</v>
      </c>
      <c r="N3821" s="24">
        <f t="shared" si="119"/>
        <v>1</v>
      </c>
      <c r="O3821" s="34">
        <v>8</v>
      </c>
    </row>
    <row r="3822" spans="1:15">
      <c r="A3822" s="23">
        <v>2021</v>
      </c>
      <c r="B3822" s="23" t="s">
        <v>2367</v>
      </c>
      <c r="C3822" s="13" t="s">
        <v>1886</v>
      </c>
      <c r="D3822" s="13" t="s">
        <v>100</v>
      </c>
      <c r="E3822" s="13" t="s">
        <v>204</v>
      </c>
      <c r="F3822" s="24" t="s">
        <v>1468</v>
      </c>
      <c r="G3822" s="13"/>
      <c r="H3822" s="13" t="s">
        <v>6</v>
      </c>
      <c r="I3822" s="34">
        <v>37</v>
      </c>
      <c r="J3822" s="34">
        <v>33</v>
      </c>
      <c r="K3822" s="34">
        <v>28</v>
      </c>
      <c r="L3822" s="34">
        <v>136</v>
      </c>
      <c r="M3822" s="24">
        <f t="shared" si="118"/>
        <v>0.89189189189189189</v>
      </c>
      <c r="N3822" s="24">
        <f t="shared" si="119"/>
        <v>0.84848484848484851</v>
      </c>
      <c r="O3822" s="34">
        <v>9</v>
      </c>
    </row>
    <row r="3823" spans="1:15">
      <c r="A3823" s="23">
        <v>2021</v>
      </c>
      <c r="B3823" s="23" t="s">
        <v>2367</v>
      </c>
      <c r="C3823" s="13" t="s">
        <v>1886</v>
      </c>
      <c r="D3823" s="13" t="s">
        <v>100</v>
      </c>
      <c r="E3823" s="13" t="s">
        <v>204</v>
      </c>
      <c r="F3823" s="24" t="s">
        <v>101</v>
      </c>
      <c r="G3823" s="13"/>
      <c r="H3823" s="13" t="s">
        <v>6</v>
      </c>
      <c r="I3823" s="34">
        <v>7</v>
      </c>
      <c r="J3823" s="34">
        <v>4</v>
      </c>
      <c r="K3823" s="34">
        <v>1</v>
      </c>
      <c r="L3823" s="34">
        <v>12</v>
      </c>
      <c r="M3823" s="24">
        <f t="shared" si="118"/>
        <v>0.5714285714285714</v>
      </c>
      <c r="N3823" s="24">
        <f t="shared" si="119"/>
        <v>0.25</v>
      </c>
      <c r="O3823" s="34">
        <v>1</v>
      </c>
    </row>
    <row r="3824" spans="1:15">
      <c r="A3824" s="23">
        <v>2021</v>
      </c>
      <c r="B3824" s="23" t="s">
        <v>2367</v>
      </c>
      <c r="C3824" s="13" t="s">
        <v>1886</v>
      </c>
      <c r="D3824" s="13" t="s">
        <v>104</v>
      </c>
      <c r="E3824" s="13" t="s">
        <v>207</v>
      </c>
      <c r="F3824" s="24" t="s">
        <v>119</v>
      </c>
      <c r="G3824" s="13"/>
      <c r="H3824" s="13" t="s">
        <v>6</v>
      </c>
      <c r="I3824" s="34">
        <v>19</v>
      </c>
      <c r="J3824" s="34">
        <v>14</v>
      </c>
      <c r="K3824" s="34">
        <v>9</v>
      </c>
      <c r="L3824" s="34">
        <v>51</v>
      </c>
      <c r="M3824" s="24">
        <f t="shared" si="118"/>
        <v>0.73684210526315785</v>
      </c>
      <c r="N3824" s="24">
        <f t="shared" si="119"/>
        <v>0.6428571428571429</v>
      </c>
      <c r="O3824" s="34">
        <v>4</v>
      </c>
    </row>
    <row r="3825" spans="1:15">
      <c r="A3825" s="23">
        <v>2021</v>
      </c>
      <c r="B3825" s="23" t="s">
        <v>2367</v>
      </c>
      <c r="C3825" s="13" t="s">
        <v>1886</v>
      </c>
      <c r="D3825" s="13" t="s">
        <v>104</v>
      </c>
      <c r="E3825" s="13" t="s">
        <v>205</v>
      </c>
      <c r="F3825" s="24" t="s">
        <v>106</v>
      </c>
      <c r="G3825" s="13"/>
      <c r="H3825" s="13" t="s">
        <v>6</v>
      </c>
      <c r="I3825" s="34">
        <v>37</v>
      </c>
      <c r="J3825" s="34">
        <v>32</v>
      </c>
      <c r="K3825" s="34">
        <v>27</v>
      </c>
      <c r="L3825" s="34">
        <v>64</v>
      </c>
      <c r="M3825" s="24">
        <f t="shared" si="118"/>
        <v>0.86486486486486491</v>
      </c>
      <c r="N3825" s="24">
        <f t="shared" si="119"/>
        <v>0.84375</v>
      </c>
      <c r="O3825" s="34">
        <v>24</v>
      </c>
    </row>
    <row r="3826" spans="1:15">
      <c r="A3826" s="23">
        <v>2021</v>
      </c>
      <c r="B3826" s="23" t="s">
        <v>2367</v>
      </c>
      <c r="C3826" s="13" t="s">
        <v>1886</v>
      </c>
      <c r="D3826" s="13" t="s">
        <v>104</v>
      </c>
      <c r="E3826" s="13" t="s">
        <v>205</v>
      </c>
      <c r="F3826" s="24" t="s">
        <v>107</v>
      </c>
      <c r="G3826" s="13"/>
      <c r="H3826" s="13" t="s">
        <v>6</v>
      </c>
      <c r="I3826" s="34">
        <v>29</v>
      </c>
      <c r="J3826" s="34">
        <v>27</v>
      </c>
      <c r="K3826" s="34">
        <v>22</v>
      </c>
      <c r="L3826" s="34">
        <v>45</v>
      </c>
      <c r="M3826" s="24">
        <f t="shared" si="118"/>
        <v>0.93103448275862066</v>
      </c>
      <c r="N3826" s="24">
        <f t="shared" si="119"/>
        <v>0.81481481481481477</v>
      </c>
      <c r="O3826" s="34">
        <v>9</v>
      </c>
    </row>
    <row r="3827" spans="1:15">
      <c r="A3827" s="23">
        <v>2021</v>
      </c>
      <c r="B3827" s="23" t="s">
        <v>2367</v>
      </c>
      <c r="C3827" s="13" t="s">
        <v>1886</v>
      </c>
      <c r="D3827" s="13" t="s">
        <v>104</v>
      </c>
      <c r="E3827" s="13" t="s">
        <v>205</v>
      </c>
      <c r="F3827" s="24" t="s">
        <v>108</v>
      </c>
      <c r="G3827" s="13"/>
      <c r="H3827" s="13" t="s">
        <v>6</v>
      </c>
      <c r="I3827" s="34">
        <v>68</v>
      </c>
      <c r="J3827" s="34">
        <v>52</v>
      </c>
      <c r="K3827" s="34">
        <v>43</v>
      </c>
      <c r="L3827" s="34">
        <v>80</v>
      </c>
      <c r="M3827" s="24">
        <f t="shared" si="118"/>
        <v>0.76470588235294112</v>
      </c>
      <c r="N3827" s="24">
        <f t="shared" si="119"/>
        <v>0.82692307692307687</v>
      </c>
      <c r="O3827" s="34">
        <v>34</v>
      </c>
    </row>
    <row r="3828" spans="1:15">
      <c r="A3828" s="23">
        <v>2021</v>
      </c>
      <c r="B3828" s="23" t="s">
        <v>2367</v>
      </c>
      <c r="C3828" s="13" t="s">
        <v>1886</v>
      </c>
      <c r="D3828" s="13" t="s">
        <v>104</v>
      </c>
      <c r="E3828" s="13" t="s">
        <v>205</v>
      </c>
      <c r="F3828" s="24" t="s">
        <v>2734</v>
      </c>
      <c r="G3828" s="13"/>
      <c r="H3828" s="13" t="s">
        <v>6</v>
      </c>
      <c r="I3828" s="34">
        <v>32</v>
      </c>
      <c r="J3828" s="34">
        <v>28</v>
      </c>
      <c r="K3828" s="34">
        <v>23</v>
      </c>
      <c r="L3828" s="34">
        <v>66</v>
      </c>
      <c r="M3828" s="24">
        <f t="shared" si="118"/>
        <v>0.875</v>
      </c>
      <c r="N3828" s="24">
        <f t="shared" si="119"/>
        <v>0.8214285714285714</v>
      </c>
      <c r="O3828" s="34">
        <v>15</v>
      </c>
    </row>
    <row r="3829" spans="1:15">
      <c r="A3829" s="23">
        <v>2021</v>
      </c>
      <c r="B3829" s="23" t="s">
        <v>2367</v>
      </c>
      <c r="C3829" s="13" t="s">
        <v>1886</v>
      </c>
      <c r="D3829" s="13" t="s">
        <v>104</v>
      </c>
      <c r="E3829" s="13" t="s">
        <v>205</v>
      </c>
      <c r="F3829" s="24" t="s">
        <v>109</v>
      </c>
      <c r="G3829" s="13"/>
      <c r="H3829" s="13" t="s">
        <v>6</v>
      </c>
      <c r="I3829" s="34">
        <v>16</v>
      </c>
      <c r="J3829" s="34">
        <v>16</v>
      </c>
      <c r="K3829" s="34">
        <v>14</v>
      </c>
      <c r="L3829" s="34">
        <v>21</v>
      </c>
      <c r="M3829" s="24">
        <f t="shared" si="118"/>
        <v>1</v>
      </c>
      <c r="N3829" s="24">
        <f t="shared" si="119"/>
        <v>0.875</v>
      </c>
      <c r="O3829" s="34">
        <v>1</v>
      </c>
    </row>
    <row r="3830" spans="1:15">
      <c r="A3830" s="23">
        <v>2021</v>
      </c>
      <c r="B3830" s="23" t="s">
        <v>2367</v>
      </c>
      <c r="C3830" s="13" t="s">
        <v>1886</v>
      </c>
      <c r="D3830" s="13" t="s">
        <v>104</v>
      </c>
      <c r="E3830" s="13" t="s">
        <v>205</v>
      </c>
      <c r="F3830" s="24" t="s">
        <v>110</v>
      </c>
      <c r="G3830" s="13"/>
      <c r="H3830" s="13" t="s">
        <v>6</v>
      </c>
      <c r="I3830" s="34">
        <v>22</v>
      </c>
      <c r="J3830" s="34">
        <v>18</v>
      </c>
      <c r="K3830" s="34">
        <v>10</v>
      </c>
      <c r="L3830" s="34">
        <v>27</v>
      </c>
      <c r="M3830" s="24">
        <f t="shared" si="118"/>
        <v>0.81818181818181823</v>
      </c>
      <c r="N3830" s="24">
        <f t="shared" si="119"/>
        <v>0.55555555555555558</v>
      </c>
      <c r="O3830" s="34">
        <v>12</v>
      </c>
    </row>
    <row r="3831" spans="1:15">
      <c r="A3831" s="23">
        <v>2021</v>
      </c>
      <c r="B3831" s="23" t="s">
        <v>2367</v>
      </c>
      <c r="C3831" s="13" t="s">
        <v>1886</v>
      </c>
      <c r="D3831" s="13" t="s">
        <v>104</v>
      </c>
      <c r="E3831" s="13" t="s">
        <v>205</v>
      </c>
      <c r="F3831" s="24" t="s">
        <v>111</v>
      </c>
      <c r="G3831" s="13"/>
      <c r="H3831" s="13" t="s">
        <v>6</v>
      </c>
      <c r="I3831" s="34">
        <v>22</v>
      </c>
      <c r="J3831" s="34">
        <v>21</v>
      </c>
      <c r="K3831" s="34">
        <v>15</v>
      </c>
      <c r="L3831" s="34">
        <v>25</v>
      </c>
      <c r="M3831" s="24">
        <f t="shared" si="118"/>
        <v>0.95454545454545459</v>
      </c>
      <c r="N3831" s="24">
        <f t="shared" si="119"/>
        <v>0.7142857142857143</v>
      </c>
      <c r="O3831" s="34">
        <v>9</v>
      </c>
    </row>
    <row r="3832" spans="1:15">
      <c r="A3832" s="23">
        <v>2021</v>
      </c>
      <c r="B3832" s="23" t="s">
        <v>2367</v>
      </c>
      <c r="C3832" s="13" t="s">
        <v>1886</v>
      </c>
      <c r="D3832" s="13" t="s">
        <v>104</v>
      </c>
      <c r="E3832" s="13" t="s">
        <v>206</v>
      </c>
      <c r="F3832" s="24" t="s">
        <v>112</v>
      </c>
      <c r="G3832" s="13"/>
      <c r="H3832" s="13" t="s">
        <v>6</v>
      </c>
      <c r="I3832" s="34">
        <v>73</v>
      </c>
      <c r="J3832" s="34">
        <v>44</v>
      </c>
      <c r="K3832" s="34">
        <v>35</v>
      </c>
      <c r="L3832" s="34">
        <v>93</v>
      </c>
      <c r="M3832" s="24">
        <f t="shared" si="118"/>
        <v>0.60273972602739723</v>
      </c>
      <c r="N3832" s="24">
        <f t="shared" si="119"/>
        <v>0.79545454545454541</v>
      </c>
      <c r="O3832" s="34">
        <v>31</v>
      </c>
    </row>
    <row r="3833" spans="1:15">
      <c r="A3833" s="23">
        <v>2021</v>
      </c>
      <c r="B3833" s="23" t="s">
        <v>2367</v>
      </c>
      <c r="C3833" s="13" t="s">
        <v>1886</v>
      </c>
      <c r="D3833" s="13" t="s">
        <v>104</v>
      </c>
      <c r="E3833" s="13" t="s">
        <v>206</v>
      </c>
      <c r="F3833" s="24" t="s">
        <v>113</v>
      </c>
      <c r="G3833" s="13"/>
      <c r="H3833" s="13" t="s">
        <v>6</v>
      </c>
      <c r="I3833" s="34">
        <v>6</v>
      </c>
      <c r="J3833" s="34">
        <v>4</v>
      </c>
      <c r="K3833" s="34">
        <v>3</v>
      </c>
      <c r="L3833" s="34">
        <v>20</v>
      </c>
      <c r="M3833" s="24">
        <f t="shared" si="118"/>
        <v>0.66666666666666663</v>
      </c>
      <c r="N3833" s="24">
        <f t="shared" si="119"/>
        <v>0.75</v>
      </c>
      <c r="O3833" s="34">
        <v>8</v>
      </c>
    </row>
    <row r="3834" spans="1:15">
      <c r="A3834" s="23">
        <v>2021</v>
      </c>
      <c r="B3834" s="23" t="s">
        <v>2367</v>
      </c>
      <c r="C3834" s="13" t="s">
        <v>1886</v>
      </c>
      <c r="D3834" s="13" t="s">
        <v>104</v>
      </c>
      <c r="E3834" s="13" t="s">
        <v>206</v>
      </c>
      <c r="F3834" s="24" t="s">
        <v>2732</v>
      </c>
      <c r="G3834" s="13"/>
      <c r="H3834" s="13" t="s">
        <v>6</v>
      </c>
      <c r="I3834" s="34">
        <v>46</v>
      </c>
      <c r="J3834" s="34">
        <v>36</v>
      </c>
      <c r="K3834" s="34">
        <v>23</v>
      </c>
      <c r="L3834" s="34">
        <v>78</v>
      </c>
      <c r="M3834" s="24">
        <f t="shared" si="118"/>
        <v>0.78260869565217395</v>
      </c>
      <c r="N3834" s="24">
        <f t="shared" si="119"/>
        <v>0.63888888888888884</v>
      </c>
      <c r="O3834" s="34">
        <v>3</v>
      </c>
    </row>
    <row r="3835" spans="1:15">
      <c r="A3835" s="23">
        <v>2021</v>
      </c>
      <c r="B3835" s="23" t="s">
        <v>2367</v>
      </c>
      <c r="C3835" s="13" t="s">
        <v>1886</v>
      </c>
      <c r="D3835" s="13" t="s">
        <v>104</v>
      </c>
      <c r="E3835" s="13" t="s">
        <v>206</v>
      </c>
      <c r="F3835" s="24" t="s">
        <v>114</v>
      </c>
      <c r="G3835" s="13"/>
      <c r="H3835" s="13" t="s">
        <v>6</v>
      </c>
      <c r="I3835" s="34">
        <v>18</v>
      </c>
      <c r="J3835" s="34">
        <v>16</v>
      </c>
      <c r="K3835" s="34">
        <v>10</v>
      </c>
      <c r="L3835" s="34">
        <v>35</v>
      </c>
      <c r="M3835" s="24">
        <f t="shared" si="118"/>
        <v>0.88888888888888884</v>
      </c>
      <c r="N3835" s="24">
        <f t="shared" si="119"/>
        <v>0.625</v>
      </c>
      <c r="O3835" s="34">
        <v>1</v>
      </c>
    </row>
    <row r="3836" spans="1:15">
      <c r="A3836" s="23">
        <v>2021</v>
      </c>
      <c r="B3836" s="23" t="s">
        <v>2367</v>
      </c>
      <c r="C3836" s="13" t="s">
        <v>1886</v>
      </c>
      <c r="D3836" s="13" t="s">
        <v>104</v>
      </c>
      <c r="E3836" s="13" t="s">
        <v>206</v>
      </c>
      <c r="F3836" s="24" t="s">
        <v>115</v>
      </c>
      <c r="G3836" s="13"/>
      <c r="H3836" s="13" t="s">
        <v>6</v>
      </c>
      <c r="I3836" s="34">
        <v>32</v>
      </c>
      <c r="J3836" s="34">
        <v>29</v>
      </c>
      <c r="K3836" s="34">
        <v>16</v>
      </c>
      <c r="L3836" s="34">
        <v>77</v>
      </c>
      <c r="M3836" s="24">
        <f t="shared" si="118"/>
        <v>0.90625</v>
      </c>
      <c r="N3836" s="24">
        <f t="shared" si="119"/>
        <v>0.55172413793103448</v>
      </c>
      <c r="O3836" s="34">
        <v>16</v>
      </c>
    </row>
    <row r="3837" spans="1:15">
      <c r="A3837" s="23">
        <v>2021</v>
      </c>
      <c r="B3837" s="23" t="s">
        <v>2367</v>
      </c>
      <c r="C3837" s="13" t="s">
        <v>1886</v>
      </c>
      <c r="D3837" s="13" t="s">
        <v>104</v>
      </c>
      <c r="E3837" s="13" t="s">
        <v>206</v>
      </c>
      <c r="F3837" s="24" t="s">
        <v>116</v>
      </c>
      <c r="G3837" s="13"/>
      <c r="H3837" s="13" t="s">
        <v>6</v>
      </c>
      <c r="I3837" s="34">
        <v>8</v>
      </c>
      <c r="J3837" s="34">
        <v>4</v>
      </c>
      <c r="K3837" s="34">
        <v>2</v>
      </c>
      <c r="L3837" s="34">
        <v>37</v>
      </c>
      <c r="M3837" s="24">
        <f t="shared" si="118"/>
        <v>0.5</v>
      </c>
      <c r="N3837" s="24">
        <f t="shared" si="119"/>
        <v>0.5</v>
      </c>
      <c r="O3837" s="34">
        <v>3</v>
      </c>
    </row>
    <row r="3838" spans="1:15">
      <c r="A3838" s="23">
        <v>2021</v>
      </c>
      <c r="B3838" s="23" t="s">
        <v>2367</v>
      </c>
      <c r="C3838" s="13" t="s">
        <v>1886</v>
      </c>
      <c r="D3838" s="13" t="s">
        <v>104</v>
      </c>
      <c r="E3838" s="13" t="s">
        <v>206</v>
      </c>
      <c r="F3838" s="24" t="s">
        <v>3892</v>
      </c>
      <c r="G3838" s="13"/>
      <c r="H3838" s="13" t="s">
        <v>6</v>
      </c>
      <c r="I3838" s="34">
        <v>8</v>
      </c>
      <c r="J3838" s="34">
        <v>8</v>
      </c>
      <c r="K3838" s="34">
        <v>6</v>
      </c>
      <c r="L3838" s="34">
        <v>16</v>
      </c>
      <c r="M3838" s="24">
        <f t="shared" si="118"/>
        <v>1</v>
      </c>
      <c r="N3838" s="24">
        <f t="shared" si="119"/>
        <v>0.75</v>
      </c>
      <c r="O3838" s="34">
        <v>0</v>
      </c>
    </row>
    <row r="3839" spans="1:15">
      <c r="A3839" s="23">
        <v>2021</v>
      </c>
      <c r="B3839" s="23" t="s">
        <v>2367</v>
      </c>
      <c r="C3839" s="13" t="s">
        <v>1886</v>
      </c>
      <c r="D3839" s="13" t="s">
        <v>104</v>
      </c>
      <c r="E3839" s="13" t="s">
        <v>206</v>
      </c>
      <c r="F3839" s="24" t="s">
        <v>117</v>
      </c>
      <c r="G3839" s="13"/>
      <c r="H3839" s="13" t="s">
        <v>6</v>
      </c>
      <c r="I3839" s="34">
        <v>9</v>
      </c>
      <c r="J3839" s="34">
        <v>4</v>
      </c>
      <c r="K3839" s="34">
        <v>1</v>
      </c>
      <c r="L3839" s="34">
        <v>23</v>
      </c>
      <c r="M3839" s="24">
        <f t="shared" si="118"/>
        <v>0.44444444444444442</v>
      </c>
      <c r="N3839" s="24">
        <f t="shared" si="119"/>
        <v>0.25</v>
      </c>
      <c r="O3839" s="34">
        <v>8</v>
      </c>
    </row>
    <row r="3840" spans="1:15">
      <c r="A3840" s="23">
        <v>2021</v>
      </c>
      <c r="B3840" s="23" t="s">
        <v>2367</v>
      </c>
      <c r="C3840" s="13" t="s">
        <v>1886</v>
      </c>
      <c r="D3840" s="13" t="s">
        <v>104</v>
      </c>
      <c r="E3840" s="13" t="s">
        <v>206</v>
      </c>
      <c r="F3840" s="24" t="s">
        <v>118</v>
      </c>
      <c r="G3840" s="13"/>
      <c r="H3840" s="13" t="s">
        <v>6</v>
      </c>
      <c r="I3840" s="34">
        <v>19</v>
      </c>
      <c r="J3840" s="34">
        <v>17</v>
      </c>
      <c r="K3840" s="34">
        <v>8</v>
      </c>
      <c r="L3840" s="34">
        <v>35</v>
      </c>
      <c r="M3840" s="24">
        <f t="shared" si="118"/>
        <v>0.89473684210526316</v>
      </c>
      <c r="N3840" s="24">
        <f t="shared" si="119"/>
        <v>0.47058823529411764</v>
      </c>
      <c r="O3840" s="34">
        <v>7</v>
      </c>
    </row>
    <row r="3841" spans="1:15">
      <c r="A3841" s="23">
        <v>2021</v>
      </c>
      <c r="B3841" s="23" t="s">
        <v>2367</v>
      </c>
      <c r="C3841" s="13" t="s">
        <v>1886</v>
      </c>
      <c r="D3841" s="13" t="s">
        <v>104</v>
      </c>
      <c r="E3841" s="13" t="s">
        <v>206</v>
      </c>
      <c r="F3841" s="24" t="s">
        <v>3879</v>
      </c>
      <c r="G3841" s="13"/>
      <c r="H3841" s="13" t="s">
        <v>6</v>
      </c>
      <c r="I3841" s="34">
        <v>49</v>
      </c>
      <c r="J3841" s="34">
        <v>36</v>
      </c>
      <c r="K3841" s="34">
        <v>26</v>
      </c>
      <c r="L3841" s="34">
        <v>81</v>
      </c>
      <c r="M3841" s="24">
        <f t="shared" si="118"/>
        <v>0.73469387755102045</v>
      </c>
      <c r="N3841" s="24">
        <f t="shared" si="119"/>
        <v>0.72222222222222221</v>
      </c>
      <c r="O3841" s="34">
        <v>0</v>
      </c>
    </row>
    <row r="3842" spans="1:15">
      <c r="A3842" s="23">
        <v>2021</v>
      </c>
      <c r="B3842" s="23" t="s">
        <v>2367</v>
      </c>
      <c r="C3842" s="13" t="s">
        <v>1886</v>
      </c>
      <c r="D3842" s="13" t="s">
        <v>104</v>
      </c>
      <c r="E3842" s="13" t="s">
        <v>206</v>
      </c>
      <c r="F3842" s="24" t="s">
        <v>2730</v>
      </c>
      <c r="G3842" s="13"/>
      <c r="H3842" s="13" t="s">
        <v>6</v>
      </c>
      <c r="I3842" s="34">
        <v>19</v>
      </c>
      <c r="J3842" s="34">
        <v>17</v>
      </c>
      <c r="K3842" s="34">
        <v>13</v>
      </c>
      <c r="L3842" s="34">
        <v>28</v>
      </c>
      <c r="M3842" s="24">
        <f t="shared" ref="M3842:M3905" si="120">+IFERROR(J3842/I3842,0)</f>
        <v>0.89473684210526316</v>
      </c>
      <c r="N3842" s="24">
        <f t="shared" ref="N3842:N3905" si="121">+IFERROR(K3842/J3842,0)</f>
        <v>0.76470588235294112</v>
      </c>
      <c r="O3842" s="34">
        <v>0</v>
      </c>
    </row>
    <row r="3843" spans="1:15">
      <c r="A3843" s="23">
        <v>2021</v>
      </c>
      <c r="B3843" s="23" t="s">
        <v>2367</v>
      </c>
      <c r="C3843" s="13" t="s">
        <v>1886</v>
      </c>
      <c r="D3843" s="13" t="s">
        <v>104</v>
      </c>
      <c r="E3843" s="13" t="s">
        <v>206</v>
      </c>
      <c r="F3843" s="24" t="s">
        <v>3876</v>
      </c>
      <c r="G3843" s="13"/>
      <c r="H3843" s="13" t="s">
        <v>6</v>
      </c>
      <c r="I3843" s="34">
        <v>15</v>
      </c>
      <c r="J3843" s="34">
        <v>14</v>
      </c>
      <c r="K3843" s="34">
        <v>11</v>
      </c>
      <c r="L3843" s="34">
        <v>20</v>
      </c>
      <c r="M3843" s="24">
        <f t="shared" si="120"/>
        <v>0.93333333333333335</v>
      </c>
      <c r="N3843" s="24">
        <f t="shared" si="121"/>
        <v>0.7857142857142857</v>
      </c>
      <c r="O3843" s="34">
        <v>0</v>
      </c>
    </row>
    <row r="3844" spans="1:15">
      <c r="A3844" s="23">
        <v>2021</v>
      </c>
      <c r="B3844" s="23" t="s">
        <v>2367</v>
      </c>
      <c r="C3844" s="13" t="s">
        <v>1886</v>
      </c>
      <c r="D3844" s="13" t="s">
        <v>104</v>
      </c>
      <c r="E3844" s="13" t="s">
        <v>204</v>
      </c>
      <c r="F3844" s="24" t="s">
        <v>3874</v>
      </c>
      <c r="G3844" s="13"/>
      <c r="H3844" s="13" t="s">
        <v>6</v>
      </c>
      <c r="I3844" s="34">
        <v>56</v>
      </c>
      <c r="J3844" s="34">
        <v>45</v>
      </c>
      <c r="K3844" s="34">
        <v>23</v>
      </c>
      <c r="L3844" s="34">
        <v>72</v>
      </c>
      <c r="M3844" s="24">
        <f t="shared" si="120"/>
        <v>0.8035714285714286</v>
      </c>
      <c r="N3844" s="24">
        <f t="shared" si="121"/>
        <v>0.51111111111111107</v>
      </c>
      <c r="O3844" s="34">
        <v>0</v>
      </c>
    </row>
    <row r="3845" spans="1:15">
      <c r="A3845" s="23">
        <v>2021</v>
      </c>
      <c r="B3845" s="23" t="s">
        <v>2367</v>
      </c>
      <c r="C3845" s="13" t="s">
        <v>1886</v>
      </c>
      <c r="D3845" s="13" t="s">
        <v>104</v>
      </c>
      <c r="E3845" s="13" t="s">
        <v>204</v>
      </c>
      <c r="F3845" s="24" t="s">
        <v>1486</v>
      </c>
      <c r="G3845" s="13"/>
      <c r="H3845" s="13" t="s">
        <v>6</v>
      </c>
      <c r="I3845" s="34">
        <v>127</v>
      </c>
      <c r="J3845" s="34">
        <v>102</v>
      </c>
      <c r="K3845" s="34">
        <v>40</v>
      </c>
      <c r="L3845" s="34">
        <v>607</v>
      </c>
      <c r="M3845" s="24">
        <f t="shared" si="120"/>
        <v>0.80314960629921262</v>
      </c>
      <c r="N3845" s="24">
        <f t="shared" si="121"/>
        <v>0.39215686274509803</v>
      </c>
      <c r="O3845" s="34">
        <v>65</v>
      </c>
    </row>
    <row r="3846" spans="1:15">
      <c r="A3846" s="23">
        <v>2021</v>
      </c>
      <c r="B3846" s="23" t="s">
        <v>2367</v>
      </c>
      <c r="C3846" s="13" t="s">
        <v>1886</v>
      </c>
      <c r="D3846" s="13" t="s">
        <v>104</v>
      </c>
      <c r="E3846" s="13" t="s">
        <v>204</v>
      </c>
      <c r="F3846" s="24" t="s">
        <v>1470</v>
      </c>
      <c r="G3846" s="13"/>
      <c r="H3846" s="13" t="s">
        <v>6</v>
      </c>
      <c r="I3846" s="34">
        <v>187</v>
      </c>
      <c r="J3846" s="34">
        <v>163</v>
      </c>
      <c r="K3846" s="34">
        <v>79</v>
      </c>
      <c r="L3846" s="34">
        <v>562</v>
      </c>
      <c r="M3846" s="24">
        <f t="shared" si="120"/>
        <v>0.87165775401069523</v>
      </c>
      <c r="N3846" s="24">
        <f t="shared" si="121"/>
        <v>0.48466257668711654</v>
      </c>
      <c r="O3846" s="34">
        <v>36</v>
      </c>
    </row>
    <row r="3847" spans="1:15">
      <c r="A3847" s="23">
        <v>2021</v>
      </c>
      <c r="B3847" s="23" t="s">
        <v>2367</v>
      </c>
      <c r="C3847" s="13" t="s">
        <v>1886</v>
      </c>
      <c r="D3847" s="13" t="s">
        <v>104</v>
      </c>
      <c r="E3847" s="13" t="s">
        <v>204</v>
      </c>
      <c r="F3847" s="24" t="s">
        <v>1471</v>
      </c>
      <c r="G3847" s="13"/>
      <c r="H3847" s="13" t="s">
        <v>6</v>
      </c>
      <c r="I3847" s="34">
        <v>54</v>
      </c>
      <c r="J3847" s="34">
        <v>39</v>
      </c>
      <c r="K3847" s="34">
        <v>20</v>
      </c>
      <c r="L3847" s="34">
        <v>391</v>
      </c>
      <c r="M3847" s="24">
        <f t="shared" si="120"/>
        <v>0.72222222222222221</v>
      </c>
      <c r="N3847" s="24">
        <f t="shared" si="121"/>
        <v>0.51282051282051277</v>
      </c>
      <c r="O3847" s="34">
        <v>46</v>
      </c>
    </row>
    <row r="3848" spans="1:15">
      <c r="A3848" s="23">
        <v>2021</v>
      </c>
      <c r="B3848" s="23" t="s">
        <v>2367</v>
      </c>
      <c r="C3848" s="13" t="s">
        <v>1886</v>
      </c>
      <c r="D3848" s="13" t="s">
        <v>104</v>
      </c>
      <c r="E3848" s="13" t="s">
        <v>204</v>
      </c>
      <c r="F3848" s="24" t="s">
        <v>3888</v>
      </c>
      <c r="G3848" s="13"/>
      <c r="H3848" s="13" t="s">
        <v>6</v>
      </c>
      <c r="I3848" s="34">
        <v>14</v>
      </c>
      <c r="J3848" s="34">
        <v>8</v>
      </c>
      <c r="K3848" s="34">
        <v>0</v>
      </c>
      <c r="L3848" s="34">
        <v>2</v>
      </c>
      <c r="M3848" s="24">
        <f t="shared" si="120"/>
        <v>0.5714285714285714</v>
      </c>
      <c r="N3848" s="24">
        <f t="shared" si="121"/>
        <v>0</v>
      </c>
      <c r="O3848" s="34">
        <v>0</v>
      </c>
    </row>
    <row r="3849" spans="1:15">
      <c r="A3849" s="23">
        <v>2021</v>
      </c>
      <c r="B3849" s="23" t="s">
        <v>2367</v>
      </c>
      <c r="C3849" s="13" t="s">
        <v>1886</v>
      </c>
      <c r="D3849" s="13" t="s">
        <v>104</v>
      </c>
      <c r="E3849" s="13" t="s">
        <v>204</v>
      </c>
      <c r="F3849" s="24" t="s">
        <v>1472</v>
      </c>
      <c r="G3849" s="13"/>
      <c r="H3849" s="13" t="s">
        <v>6</v>
      </c>
      <c r="I3849" s="34">
        <v>269</v>
      </c>
      <c r="J3849" s="34">
        <v>214</v>
      </c>
      <c r="K3849" s="34">
        <v>80</v>
      </c>
      <c r="L3849" s="34">
        <v>1044</v>
      </c>
      <c r="M3849" s="24">
        <f t="shared" si="120"/>
        <v>0.79553903345724908</v>
      </c>
      <c r="N3849" s="24">
        <f t="shared" si="121"/>
        <v>0.37383177570093457</v>
      </c>
      <c r="O3849" s="34">
        <v>94</v>
      </c>
    </row>
    <row r="3850" spans="1:15">
      <c r="A3850" s="23">
        <v>2021</v>
      </c>
      <c r="B3850" s="23" t="s">
        <v>2367</v>
      </c>
      <c r="C3850" s="13" t="s">
        <v>1886</v>
      </c>
      <c r="D3850" s="13" t="s">
        <v>104</v>
      </c>
      <c r="E3850" s="13" t="s">
        <v>204</v>
      </c>
      <c r="F3850" s="24" t="s">
        <v>3872</v>
      </c>
      <c r="G3850" s="13"/>
      <c r="H3850" s="13" t="s">
        <v>6</v>
      </c>
      <c r="I3850" s="34">
        <v>76</v>
      </c>
      <c r="J3850" s="34">
        <v>63</v>
      </c>
      <c r="K3850" s="34">
        <v>22</v>
      </c>
      <c r="L3850" s="34">
        <v>72</v>
      </c>
      <c r="M3850" s="24">
        <f t="shared" si="120"/>
        <v>0.82894736842105265</v>
      </c>
      <c r="N3850" s="24">
        <f t="shared" si="121"/>
        <v>0.34920634920634919</v>
      </c>
      <c r="O3850" s="34">
        <v>0</v>
      </c>
    </row>
    <row r="3851" spans="1:15">
      <c r="A3851" s="23">
        <v>2021</v>
      </c>
      <c r="B3851" s="23" t="s">
        <v>2367</v>
      </c>
      <c r="C3851" s="13" t="s">
        <v>1886</v>
      </c>
      <c r="D3851" s="13" t="s">
        <v>104</v>
      </c>
      <c r="E3851" s="13" t="s">
        <v>204</v>
      </c>
      <c r="F3851" s="24" t="s">
        <v>5246</v>
      </c>
      <c r="G3851" s="13"/>
      <c r="H3851" s="13" t="s">
        <v>6</v>
      </c>
      <c r="I3851" s="34">
        <v>96</v>
      </c>
      <c r="J3851" s="34">
        <v>73</v>
      </c>
      <c r="K3851" s="34">
        <v>45</v>
      </c>
      <c r="L3851" s="34">
        <v>88</v>
      </c>
      <c r="M3851" s="24">
        <f t="shared" si="120"/>
        <v>0.76041666666666663</v>
      </c>
      <c r="N3851" s="24">
        <f t="shared" si="121"/>
        <v>0.61643835616438358</v>
      </c>
      <c r="O3851" s="34">
        <v>0</v>
      </c>
    </row>
    <row r="3852" spans="1:15">
      <c r="A3852" s="23">
        <v>2021</v>
      </c>
      <c r="B3852" s="23" t="s">
        <v>2367</v>
      </c>
      <c r="C3852" s="13" t="s">
        <v>1886</v>
      </c>
      <c r="D3852" s="13" t="s">
        <v>120</v>
      </c>
      <c r="E3852" s="13" t="s">
        <v>207</v>
      </c>
      <c r="F3852" s="24" t="s">
        <v>155</v>
      </c>
      <c r="G3852" s="13"/>
      <c r="H3852" s="13" t="s">
        <v>6</v>
      </c>
      <c r="I3852" s="34">
        <v>0</v>
      </c>
      <c r="J3852" s="34">
        <v>0</v>
      </c>
      <c r="K3852" s="34">
        <v>0</v>
      </c>
      <c r="L3852" s="34">
        <v>11</v>
      </c>
      <c r="M3852" s="24">
        <f t="shared" si="120"/>
        <v>0</v>
      </c>
      <c r="N3852" s="24">
        <f t="shared" si="121"/>
        <v>0</v>
      </c>
      <c r="O3852" s="34">
        <v>0</v>
      </c>
    </row>
    <row r="3853" spans="1:15">
      <c r="A3853" s="23">
        <v>2021</v>
      </c>
      <c r="B3853" s="23" t="s">
        <v>2367</v>
      </c>
      <c r="C3853" s="13" t="s">
        <v>1886</v>
      </c>
      <c r="D3853" s="13" t="s">
        <v>120</v>
      </c>
      <c r="E3853" s="13" t="s">
        <v>207</v>
      </c>
      <c r="F3853" s="24" t="s">
        <v>5245</v>
      </c>
      <c r="G3853" s="13"/>
      <c r="H3853" s="13" t="s">
        <v>6</v>
      </c>
      <c r="I3853" s="34">
        <v>0</v>
      </c>
      <c r="J3853" s="34">
        <v>0</v>
      </c>
      <c r="K3853" s="34">
        <v>0</v>
      </c>
      <c r="L3853" s="34">
        <v>3</v>
      </c>
      <c r="M3853" s="24">
        <f t="shared" si="120"/>
        <v>0</v>
      </c>
      <c r="N3853" s="24">
        <f t="shared" si="121"/>
        <v>0</v>
      </c>
      <c r="O3853" s="34">
        <v>0</v>
      </c>
    </row>
    <row r="3854" spans="1:15">
      <c r="A3854" s="23">
        <v>2021</v>
      </c>
      <c r="B3854" s="23" t="s">
        <v>2367</v>
      </c>
      <c r="C3854" s="13" t="s">
        <v>1886</v>
      </c>
      <c r="D3854" s="13" t="s">
        <v>120</v>
      </c>
      <c r="E3854" s="13" t="s">
        <v>2704</v>
      </c>
      <c r="F3854" s="24" t="s">
        <v>121</v>
      </c>
      <c r="G3854" s="13"/>
      <c r="H3854" s="13" t="s">
        <v>6</v>
      </c>
      <c r="I3854" s="34">
        <v>0</v>
      </c>
      <c r="J3854" s="34">
        <v>0</v>
      </c>
      <c r="K3854" s="34">
        <v>0</v>
      </c>
      <c r="L3854" s="34">
        <v>18</v>
      </c>
      <c r="M3854" s="24">
        <f t="shared" si="120"/>
        <v>0</v>
      </c>
      <c r="N3854" s="24">
        <f t="shared" si="121"/>
        <v>0</v>
      </c>
      <c r="O3854" s="34">
        <v>0</v>
      </c>
    </row>
    <row r="3855" spans="1:15">
      <c r="A3855" s="23">
        <v>2021</v>
      </c>
      <c r="B3855" s="23" t="s">
        <v>2367</v>
      </c>
      <c r="C3855" s="13" t="s">
        <v>1886</v>
      </c>
      <c r="D3855" s="13" t="s">
        <v>120</v>
      </c>
      <c r="E3855" s="13" t="s">
        <v>2704</v>
      </c>
      <c r="F3855" s="24" t="s">
        <v>122</v>
      </c>
      <c r="G3855" s="13"/>
      <c r="H3855" s="13" t="s">
        <v>6</v>
      </c>
      <c r="I3855" s="34">
        <v>21</v>
      </c>
      <c r="J3855" s="34">
        <v>3</v>
      </c>
      <c r="K3855" s="34">
        <v>2</v>
      </c>
      <c r="L3855" s="34">
        <v>8</v>
      </c>
      <c r="M3855" s="24">
        <f t="shared" si="120"/>
        <v>0.14285714285714285</v>
      </c>
      <c r="N3855" s="24">
        <f t="shared" si="121"/>
        <v>0.66666666666666663</v>
      </c>
      <c r="O3855" s="34">
        <v>2</v>
      </c>
    </row>
    <row r="3856" spans="1:15">
      <c r="A3856" s="23">
        <v>2021</v>
      </c>
      <c r="B3856" s="23" t="s">
        <v>2367</v>
      </c>
      <c r="C3856" s="13" t="s">
        <v>1886</v>
      </c>
      <c r="D3856" s="13" t="s">
        <v>120</v>
      </c>
      <c r="E3856" s="13" t="s">
        <v>2704</v>
      </c>
      <c r="F3856" s="24" t="s">
        <v>6694</v>
      </c>
      <c r="G3856" s="13"/>
      <c r="H3856" s="13" t="s">
        <v>6</v>
      </c>
      <c r="I3856" s="34">
        <v>3</v>
      </c>
      <c r="J3856" s="34">
        <v>1</v>
      </c>
      <c r="K3856" s="34">
        <v>1</v>
      </c>
      <c r="L3856" s="34">
        <v>2</v>
      </c>
      <c r="M3856" s="24">
        <f t="shared" si="120"/>
        <v>0.33333333333333331</v>
      </c>
      <c r="N3856" s="24">
        <f t="shared" si="121"/>
        <v>1</v>
      </c>
      <c r="O3856" s="34">
        <v>1</v>
      </c>
    </row>
    <row r="3857" spans="1:15">
      <c r="A3857" s="23">
        <v>2021</v>
      </c>
      <c r="B3857" s="23" t="s">
        <v>2367</v>
      </c>
      <c r="C3857" s="13" t="s">
        <v>1886</v>
      </c>
      <c r="D3857" s="13" t="s">
        <v>120</v>
      </c>
      <c r="E3857" s="13" t="s">
        <v>2704</v>
      </c>
      <c r="F3857" s="24" t="s">
        <v>123</v>
      </c>
      <c r="G3857" s="13"/>
      <c r="H3857" s="13" t="s">
        <v>6</v>
      </c>
      <c r="I3857" s="34">
        <v>3</v>
      </c>
      <c r="J3857" s="34">
        <v>1</v>
      </c>
      <c r="K3857" s="34">
        <v>1</v>
      </c>
      <c r="L3857" s="34">
        <v>2</v>
      </c>
      <c r="M3857" s="24">
        <f t="shared" si="120"/>
        <v>0.33333333333333331</v>
      </c>
      <c r="N3857" s="24">
        <f t="shared" si="121"/>
        <v>1</v>
      </c>
      <c r="O3857" s="34">
        <v>0</v>
      </c>
    </row>
    <row r="3858" spans="1:15">
      <c r="A3858" s="23">
        <v>2021</v>
      </c>
      <c r="B3858" s="23" t="s">
        <v>2367</v>
      </c>
      <c r="C3858" s="13" t="s">
        <v>1886</v>
      </c>
      <c r="D3858" s="13" t="s">
        <v>120</v>
      </c>
      <c r="E3858" s="13" t="s">
        <v>2704</v>
      </c>
      <c r="F3858" s="24" t="s">
        <v>1918</v>
      </c>
      <c r="G3858" s="13"/>
      <c r="H3858" s="13" t="s">
        <v>6</v>
      </c>
      <c r="I3858" s="34">
        <v>2</v>
      </c>
      <c r="J3858" s="34">
        <v>1</v>
      </c>
      <c r="K3858" s="34">
        <v>1</v>
      </c>
      <c r="L3858" s="34">
        <v>4</v>
      </c>
      <c r="M3858" s="24">
        <f t="shared" si="120"/>
        <v>0.5</v>
      </c>
      <c r="N3858" s="24">
        <f t="shared" si="121"/>
        <v>1</v>
      </c>
      <c r="O3858" s="34">
        <v>0</v>
      </c>
    </row>
    <row r="3859" spans="1:15">
      <c r="A3859" s="23">
        <v>2021</v>
      </c>
      <c r="B3859" s="23" t="s">
        <v>2367</v>
      </c>
      <c r="C3859" s="13" t="s">
        <v>1886</v>
      </c>
      <c r="D3859" s="13" t="s">
        <v>120</v>
      </c>
      <c r="E3859" s="13" t="s">
        <v>2704</v>
      </c>
      <c r="F3859" s="24" t="s">
        <v>124</v>
      </c>
      <c r="G3859" s="13"/>
      <c r="H3859" s="13" t="s">
        <v>6</v>
      </c>
      <c r="I3859" s="34">
        <v>184</v>
      </c>
      <c r="J3859" s="34">
        <v>3</v>
      </c>
      <c r="K3859" s="34">
        <v>3</v>
      </c>
      <c r="L3859" s="34">
        <v>25</v>
      </c>
      <c r="M3859" s="24">
        <f t="shared" si="120"/>
        <v>1.6304347826086956E-2</v>
      </c>
      <c r="N3859" s="24">
        <f t="shared" si="121"/>
        <v>1</v>
      </c>
      <c r="O3859" s="34">
        <v>5</v>
      </c>
    </row>
    <row r="3860" spans="1:15">
      <c r="A3860" s="23">
        <v>2021</v>
      </c>
      <c r="B3860" s="23" t="s">
        <v>2367</v>
      </c>
      <c r="C3860" s="13" t="s">
        <v>1886</v>
      </c>
      <c r="D3860" s="13" t="s">
        <v>120</v>
      </c>
      <c r="E3860" s="13" t="s">
        <v>2704</v>
      </c>
      <c r="F3860" s="24" t="s">
        <v>5698</v>
      </c>
      <c r="G3860" s="13"/>
      <c r="H3860" s="13" t="s">
        <v>6</v>
      </c>
      <c r="I3860" s="34">
        <v>8</v>
      </c>
      <c r="J3860" s="34">
        <v>0</v>
      </c>
      <c r="K3860" s="34">
        <v>0</v>
      </c>
      <c r="L3860" s="34">
        <v>1</v>
      </c>
      <c r="M3860" s="24">
        <f t="shared" si="120"/>
        <v>0</v>
      </c>
      <c r="N3860" s="24">
        <f t="shared" si="121"/>
        <v>0</v>
      </c>
      <c r="O3860" s="34">
        <v>0</v>
      </c>
    </row>
    <row r="3861" spans="1:15">
      <c r="A3861" s="23">
        <v>2021</v>
      </c>
      <c r="B3861" s="23" t="s">
        <v>2367</v>
      </c>
      <c r="C3861" s="13" t="s">
        <v>1886</v>
      </c>
      <c r="D3861" s="13" t="s">
        <v>120</v>
      </c>
      <c r="E3861" s="13" t="s">
        <v>2704</v>
      </c>
      <c r="F3861" s="24" t="s">
        <v>5461</v>
      </c>
      <c r="G3861" s="13"/>
      <c r="H3861" s="13" t="s">
        <v>6</v>
      </c>
      <c r="I3861" s="34">
        <v>0</v>
      </c>
      <c r="J3861" s="34">
        <v>0</v>
      </c>
      <c r="K3861" s="34">
        <v>0</v>
      </c>
      <c r="L3861" s="34">
        <v>2</v>
      </c>
      <c r="M3861" s="24">
        <f t="shared" si="120"/>
        <v>0</v>
      </c>
      <c r="N3861" s="24">
        <f t="shared" si="121"/>
        <v>0</v>
      </c>
      <c r="O3861" s="34">
        <v>1</v>
      </c>
    </row>
    <row r="3862" spans="1:15">
      <c r="A3862" s="23">
        <v>2021</v>
      </c>
      <c r="B3862" s="23" t="s">
        <v>2367</v>
      </c>
      <c r="C3862" s="13" t="s">
        <v>1886</v>
      </c>
      <c r="D3862" s="13" t="s">
        <v>120</v>
      </c>
      <c r="E3862" s="13" t="s">
        <v>2704</v>
      </c>
      <c r="F3862" s="24" t="s">
        <v>126</v>
      </c>
      <c r="G3862" s="13"/>
      <c r="H3862" s="13" t="s">
        <v>6</v>
      </c>
      <c r="I3862" s="34">
        <v>1</v>
      </c>
      <c r="J3862" s="34">
        <v>1</v>
      </c>
      <c r="K3862" s="34">
        <v>1</v>
      </c>
      <c r="L3862" s="34">
        <v>11</v>
      </c>
      <c r="M3862" s="24">
        <f t="shared" si="120"/>
        <v>1</v>
      </c>
      <c r="N3862" s="24">
        <f t="shared" si="121"/>
        <v>1</v>
      </c>
      <c r="O3862" s="34">
        <v>2</v>
      </c>
    </row>
    <row r="3863" spans="1:15">
      <c r="A3863" s="23">
        <v>2021</v>
      </c>
      <c r="B3863" s="23" t="s">
        <v>2367</v>
      </c>
      <c r="C3863" s="13" t="s">
        <v>1886</v>
      </c>
      <c r="D3863" s="13" t="s">
        <v>120</v>
      </c>
      <c r="E3863" s="13" t="s">
        <v>2704</v>
      </c>
      <c r="F3863" s="24" t="s">
        <v>127</v>
      </c>
      <c r="G3863" s="13"/>
      <c r="H3863" s="13" t="s">
        <v>6</v>
      </c>
      <c r="I3863" s="34">
        <v>2</v>
      </c>
      <c r="J3863" s="34">
        <v>1</v>
      </c>
      <c r="K3863" s="34">
        <v>1</v>
      </c>
      <c r="L3863" s="34">
        <v>2</v>
      </c>
      <c r="M3863" s="24">
        <f t="shared" si="120"/>
        <v>0.5</v>
      </c>
      <c r="N3863" s="24">
        <f t="shared" si="121"/>
        <v>1</v>
      </c>
      <c r="O3863" s="34">
        <v>0</v>
      </c>
    </row>
    <row r="3864" spans="1:15">
      <c r="A3864" s="23">
        <v>2021</v>
      </c>
      <c r="B3864" s="23" t="s">
        <v>2367</v>
      </c>
      <c r="C3864" s="13" t="s">
        <v>1886</v>
      </c>
      <c r="D3864" s="13" t="s">
        <v>120</v>
      </c>
      <c r="E3864" s="13" t="s">
        <v>2704</v>
      </c>
      <c r="F3864" s="24" t="s">
        <v>128</v>
      </c>
      <c r="G3864" s="13"/>
      <c r="H3864" s="13" t="s">
        <v>6</v>
      </c>
      <c r="I3864" s="34">
        <v>12</v>
      </c>
      <c r="J3864" s="34">
        <v>2</v>
      </c>
      <c r="K3864" s="34">
        <v>2</v>
      </c>
      <c r="L3864" s="34">
        <v>7</v>
      </c>
      <c r="M3864" s="24">
        <f t="shared" si="120"/>
        <v>0.16666666666666666</v>
      </c>
      <c r="N3864" s="24">
        <f t="shared" si="121"/>
        <v>1</v>
      </c>
      <c r="O3864" s="34">
        <v>1</v>
      </c>
    </row>
    <row r="3865" spans="1:15">
      <c r="A3865" s="23">
        <v>2021</v>
      </c>
      <c r="B3865" s="23" t="s">
        <v>2367</v>
      </c>
      <c r="C3865" s="13" t="s">
        <v>1886</v>
      </c>
      <c r="D3865" s="13" t="s">
        <v>120</v>
      </c>
      <c r="E3865" s="13" t="s">
        <v>2704</v>
      </c>
      <c r="F3865" s="24" t="s">
        <v>6693</v>
      </c>
      <c r="G3865" s="13"/>
      <c r="H3865" s="13" t="s">
        <v>6</v>
      </c>
      <c r="I3865" s="34">
        <v>6</v>
      </c>
      <c r="J3865" s="34">
        <v>2</v>
      </c>
      <c r="K3865" s="34">
        <v>2</v>
      </c>
      <c r="L3865" s="34">
        <v>8</v>
      </c>
      <c r="M3865" s="24">
        <f t="shared" si="120"/>
        <v>0.33333333333333331</v>
      </c>
      <c r="N3865" s="24">
        <f t="shared" si="121"/>
        <v>1</v>
      </c>
      <c r="O3865" s="34">
        <v>2</v>
      </c>
    </row>
    <row r="3866" spans="1:15">
      <c r="A3866" s="23">
        <v>2021</v>
      </c>
      <c r="B3866" s="23" t="s">
        <v>2367</v>
      </c>
      <c r="C3866" s="13" t="s">
        <v>1886</v>
      </c>
      <c r="D3866" s="13" t="s">
        <v>120</v>
      </c>
      <c r="E3866" s="13" t="s">
        <v>2704</v>
      </c>
      <c r="F3866" s="24" t="s">
        <v>130</v>
      </c>
      <c r="G3866" s="13"/>
      <c r="H3866" s="13" t="s">
        <v>6</v>
      </c>
      <c r="I3866" s="34">
        <v>29</v>
      </c>
      <c r="J3866" s="34">
        <v>2</v>
      </c>
      <c r="K3866" s="34">
        <v>2</v>
      </c>
      <c r="L3866" s="34">
        <v>6</v>
      </c>
      <c r="M3866" s="24">
        <f t="shared" si="120"/>
        <v>6.8965517241379309E-2</v>
      </c>
      <c r="N3866" s="24">
        <f t="shared" si="121"/>
        <v>1</v>
      </c>
      <c r="O3866" s="34">
        <v>2</v>
      </c>
    </row>
    <row r="3867" spans="1:15">
      <c r="A3867" s="23">
        <v>2021</v>
      </c>
      <c r="B3867" s="23" t="s">
        <v>2367</v>
      </c>
      <c r="C3867" s="13" t="s">
        <v>1886</v>
      </c>
      <c r="D3867" s="13" t="s">
        <v>120</v>
      </c>
      <c r="E3867" s="13" t="s">
        <v>2704</v>
      </c>
      <c r="F3867" s="24" t="s">
        <v>131</v>
      </c>
      <c r="G3867" s="13"/>
      <c r="H3867" s="13" t="s">
        <v>6</v>
      </c>
      <c r="I3867" s="34">
        <v>19</v>
      </c>
      <c r="J3867" s="34">
        <v>4</v>
      </c>
      <c r="K3867" s="34">
        <v>4</v>
      </c>
      <c r="L3867" s="34">
        <v>18</v>
      </c>
      <c r="M3867" s="24">
        <f t="shared" si="120"/>
        <v>0.21052631578947367</v>
      </c>
      <c r="N3867" s="24">
        <f t="shared" si="121"/>
        <v>1</v>
      </c>
      <c r="O3867" s="34">
        <v>2</v>
      </c>
    </row>
    <row r="3868" spans="1:15">
      <c r="A3868" s="23">
        <v>2021</v>
      </c>
      <c r="B3868" s="23" t="s">
        <v>2367</v>
      </c>
      <c r="C3868" s="13" t="s">
        <v>1886</v>
      </c>
      <c r="D3868" s="13" t="s">
        <v>120</v>
      </c>
      <c r="E3868" s="13" t="s">
        <v>2704</v>
      </c>
      <c r="F3868" s="24" t="s">
        <v>132</v>
      </c>
      <c r="G3868" s="13"/>
      <c r="H3868" s="13" t="s">
        <v>6</v>
      </c>
      <c r="I3868" s="34">
        <v>73</v>
      </c>
      <c r="J3868" s="34">
        <v>5</v>
      </c>
      <c r="K3868" s="34">
        <v>4</v>
      </c>
      <c r="L3868" s="34">
        <v>15</v>
      </c>
      <c r="M3868" s="24">
        <f t="shared" si="120"/>
        <v>6.8493150684931503E-2</v>
      </c>
      <c r="N3868" s="24">
        <f t="shared" si="121"/>
        <v>0.8</v>
      </c>
      <c r="O3868" s="34">
        <v>3</v>
      </c>
    </row>
    <row r="3869" spans="1:15">
      <c r="A3869" s="23">
        <v>2021</v>
      </c>
      <c r="B3869" s="23" t="s">
        <v>2367</v>
      </c>
      <c r="C3869" s="13" t="s">
        <v>1886</v>
      </c>
      <c r="D3869" s="13" t="s">
        <v>120</v>
      </c>
      <c r="E3869" s="13" t="s">
        <v>2704</v>
      </c>
      <c r="F3869" s="24" t="s">
        <v>3898</v>
      </c>
      <c r="G3869" s="13"/>
      <c r="H3869" s="13" t="s">
        <v>6</v>
      </c>
      <c r="I3869" s="34">
        <v>10</v>
      </c>
      <c r="J3869" s="34">
        <v>2</v>
      </c>
      <c r="K3869" s="34">
        <v>2</v>
      </c>
      <c r="L3869" s="34">
        <v>4</v>
      </c>
      <c r="M3869" s="24">
        <f t="shared" si="120"/>
        <v>0.2</v>
      </c>
      <c r="N3869" s="24">
        <f t="shared" si="121"/>
        <v>1</v>
      </c>
      <c r="O3869" s="34">
        <v>0</v>
      </c>
    </row>
    <row r="3870" spans="1:15">
      <c r="A3870" s="23">
        <v>2021</v>
      </c>
      <c r="B3870" s="23" t="s">
        <v>2367</v>
      </c>
      <c r="C3870" s="13" t="s">
        <v>1886</v>
      </c>
      <c r="D3870" s="13" t="s">
        <v>120</v>
      </c>
      <c r="E3870" s="13" t="s">
        <v>2704</v>
      </c>
      <c r="F3870" s="24" t="s">
        <v>134</v>
      </c>
      <c r="G3870" s="13"/>
      <c r="H3870" s="13" t="s">
        <v>6</v>
      </c>
      <c r="I3870" s="34">
        <v>7</v>
      </c>
      <c r="J3870" s="34">
        <v>1</v>
      </c>
      <c r="K3870" s="34">
        <v>0</v>
      </c>
      <c r="L3870" s="34">
        <v>5</v>
      </c>
      <c r="M3870" s="24">
        <f t="shared" si="120"/>
        <v>0.14285714285714285</v>
      </c>
      <c r="N3870" s="24">
        <f t="shared" si="121"/>
        <v>0</v>
      </c>
      <c r="O3870" s="34">
        <v>1</v>
      </c>
    </row>
    <row r="3871" spans="1:15">
      <c r="A3871" s="23">
        <v>2021</v>
      </c>
      <c r="B3871" s="23" t="s">
        <v>2367</v>
      </c>
      <c r="C3871" s="13" t="s">
        <v>1886</v>
      </c>
      <c r="D3871" s="13" t="s">
        <v>120</v>
      </c>
      <c r="E3871" s="13" t="s">
        <v>2704</v>
      </c>
      <c r="F3871" s="24" t="s">
        <v>135</v>
      </c>
      <c r="G3871" s="13"/>
      <c r="H3871" s="13" t="s">
        <v>6</v>
      </c>
      <c r="I3871" s="34">
        <v>88</v>
      </c>
      <c r="J3871" s="34">
        <v>6</v>
      </c>
      <c r="K3871" s="34">
        <v>6</v>
      </c>
      <c r="L3871" s="34">
        <v>13</v>
      </c>
      <c r="M3871" s="24">
        <f t="shared" si="120"/>
        <v>6.8181818181818177E-2</v>
      </c>
      <c r="N3871" s="24">
        <f t="shared" si="121"/>
        <v>1</v>
      </c>
      <c r="O3871" s="34">
        <v>3</v>
      </c>
    </row>
    <row r="3872" spans="1:15">
      <c r="A3872" s="23">
        <v>2021</v>
      </c>
      <c r="B3872" s="23" t="s">
        <v>2367</v>
      </c>
      <c r="C3872" s="13" t="s">
        <v>1886</v>
      </c>
      <c r="D3872" s="13" t="s">
        <v>120</v>
      </c>
      <c r="E3872" s="13" t="s">
        <v>2704</v>
      </c>
      <c r="F3872" s="24" t="s">
        <v>6848</v>
      </c>
      <c r="G3872" s="13"/>
      <c r="H3872" s="13" t="s">
        <v>6</v>
      </c>
      <c r="I3872" s="34">
        <v>32</v>
      </c>
      <c r="J3872" s="34">
        <v>5</v>
      </c>
      <c r="K3872" s="34">
        <v>3</v>
      </c>
      <c r="L3872" s="34">
        <v>3</v>
      </c>
      <c r="M3872" s="24">
        <f t="shared" si="120"/>
        <v>0.15625</v>
      </c>
      <c r="N3872" s="24">
        <f t="shared" si="121"/>
        <v>0.6</v>
      </c>
      <c r="O3872" s="34">
        <v>0</v>
      </c>
    </row>
    <row r="3873" spans="1:15">
      <c r="A3873" s="23">
        <v>2021</v>
      </c>
      <c r="B3873" s="23" t="s">
        <v>2367</v>
      </c>
      <c r="C3873" s="13" t="s">
        <v>1886</v>
      </c>
      <c r="D3873" s="13" t="s">
        <v>120</v>
      </c>
      <c r="E3873" s="13" t="s">
        <v>2704</v>
      </c>
      <c r="F3873" s="24" t="s">
        <v>136</v>
      </c>
      <c r="G3873" s="13"/>
      <c r="H3873" s="13" t="s">
        <v>6</v>
      </c>
      <c r="I3873" s="34">
        <v>31</v>
      </c>
      <c r="J3873" s="34">
        <v>4</v>
      </c>
      <c r="K3873" s="34">
        <v>4</v>
      </c>
      <c r="L3873" s="34">
        <v>15</v>
      </c>
      <c r="M3873" s="24">
        <f t="shared" si="120"/>
        <v>0.12903225806451613</v>
      </c>
      <c r="N3873" s="24">
        <f t="shared" si="121"/>
        <v>1</v>
      </c>
      <c r="O3873" s="34">
        <v>3</v>
      </c>
    </row>
    <row r="3874" spans="1:15">
      <c r="A3874" s="23">
        <v>2021</v>
      </c>
      <c r="B3874" s="23" t="s">
        <v>2367</v>
      </c>
      <c r="C3874" s="13" t="s">
        <v>1886</v>
      </c>
      <c r="D3874" s="13" t="s">
        <v>120</v>
      </c>
      <c r="E3874" s="13" t="s">
        <v>2704</v>
      </c>
      <c r="F3874" s="24" t="s">
        <v>137</v>
      </c>
      <c r="G3874" s="13"/>
      <c r="H3874" s="13" t="s">
        <v>6</v>
      </c>
      <c r="I3874" s="34">
        <v>295</v>
      </c>
      <c r="J3874" s="34">
        <v>13</v>
      </c>
      <c r="K3874" s="34">
        <v>10</v>
      </c>
      <c r="L3874" s="34">
        <v>36</v>
      </c>
      <c r="M3874" s="24">
        <f t="shared" si="120"/>
        <v>4.4067796610169491E-2</v>
      </c>
      <c r="N3874" s="24">
        <f t="shared" si="121"/>
        <v>0.76923076923076927</v>
      </c>
      <c r="O3874" s="34">
        <v>8</v>
      </c>
    </row>
    <row r="3875" spans="1:15">
      <c r="A3875" s="23">
        <v>2021</v>
      </c>
      <c r="B3875" s="23" t="s">
        <v>2367</v>
      </c>
      <c r="C3875" s="13" t="s">
        <v>1886</v>
      </c>
      <c r="D3875" s="13" t="s">
        <v>120</v>
      </c>
      <c r="E3875" s="13" t="s">
        <v>2704</v>
      </c>
      <c r="F3875" s="24" t="s">
        <v>138</v>
      </c>
      <c r="G3875" s="13"/>
      <c r="H3875" s="13" t="s">
        <v>6</v>
      </c>
      <c r="I3875" s="34">
        <v>2</v>
      </c>
      <c r="J3875" s="34">
        <v>1</v>
      </c>
      <c r="K3875" s="34">
        <v>1</v>
      </c>
      <c r="L3875" s="34">
        <v>4</v>
      </c>
      <c r="M3875" s="24">
        <f t="shared" si="120"/>
        <v>0.5</v>
      </c>
      <c r="N3875" s="24">
        <f t="shared" si="121"/>
        <v>1</v>
      </c>
      <c r="O3875" s="34">
        <v>1</v>
      </c>
    </row>
    <row r="3876" spans="1:15">
      <c r="A3876" s="23">
        <v>2021</v>
      </c>
      <c r="B3876" s="23" t="s">
        <v>2367</v>
      </c>
      <c r="C3876" s="13" t="s">
        <v>1886</v>
      </c>
      <c r="D3876" s="13" t="s">
        <v>120</v>
      </c>
      <c r="E3876" s="13" t="s">
        <v>2704</v>
      </c>
      <c r="F3876" s="24" t="s">
        <v>1917</v>
      </c>
      <c r="G3876" s="13"/>
      <c r="H3876" s="13" t="s">
        <v>6</v>
      </c>
      <c r="I3876" s="34">
        <v>2</v>
      </c>
      <c r="J3876" s="34">
        <v>1</v>
      </c>
      <c r="K3876" s="34">
        <v>1</v>
      </c>
      <c r="L3876" s="34">
        <v>3</v>
      </c>
      <c r="M3876" s="24">
        <f t="shared" si="120"/>
        <v>0.5</v>
      </c>
      <c r="N3876" s="24">
        <f t="shared" si="121"/>
        <v>1</v>
      </c>
      <c r="O3876" s="34">
        <v>0</v>
      </c>
    </row>
    <row r="3877" spans="1:15">
      <c r="A3877" s="23">
        <v>2021</v>
      </c>
      <c r="B3877" s="23" t="s">
        <v>2367</v>
      </c>
      <c r="C3877" s="13" t="s">
        <v>1886</v>
      </c>
      <c r="D3877" s="13" t="s">
        <v>120</v>
      </c>
      <c r="E3877" s="13" t="s">
        <v>2704</v>
      </c>
      <c r="F3877" s="24" t="s">
        <v>139</v>
      </c>
      <c r="G3877" s="13"/>
      <c r="H3877" s="13" t="s">
        <v>6</v>
      </c>
      <c r="I3877" s="34">
        <v>4</v>
      </c>
      <c r="J3877" s="34">
        <v>2</v>
      </c>
      <c r="K3877" s="34">
        <v>2</v>
      </c>
      <c r="L3877" s="34">
        <v>5</v>
      </c>
      <c r="M3877" s="24">
        <f t="shared" si="120"/>
        <v>0.5</v>
      </c>
      <c r="N3877" s="24">
        <f t="shared" si="121"/>
        <v>1</v>
      </c>
      <c r="O3877" s="34">
        <v>0</v>
      </c>
    </row>
    <row r="3878" spans="1:15">
      <c r="A3878" s="23">
        <v>2021</v>
      </c>
      <c r="B3878" s="23" t="s">
        <v>2367</v>
      </c>
      <c r="C3878" s="13" t="s">
        <v>1886</v>
      </c>
      <c r="D3878" s="13" t="s">
        <v>120</v>
      </c>
      <c r="E3878" s="13" t="s">
        <v>2704</v>
      </c>
      <c r="F3878" s="24" t="s">
        <v>140</v>
      </c>
      <c r="G3878" s="13"/>
      <c r="H3878" s="13" t="s">
        <v>6</v>
      </c>
      <c r="I3878" s="34">
        <v>0</v>
      </c>
      <c r="J3878" s="34">
        <v>0</v>
      </c>
      <c r="K3878" s="34">
        <v>0</v>
      </c>
      <c r="L3878" s="34">
        <v>2</v>
      </c>
      <c r="M3878" s="24">
        <f t="shared" si="120"/>
        <v>0</v>
      </c>
      <c r="N3878" s="24">
        <f t="shared" si="121"/>
        <v>0</v>
      </c>
      <c r="O3878" s="34">
        <v>1</v>
      </c>
    </row>
    <row r="3879" spans="1:15">
      <c r="A3879" s="23">
        <v>2021</v>
      </c>
      <c r="B3879" s="23" t="s">
        <v>2367</v>
      </c>
      <c r="C3879" s="13" t="s">
        <v>1886</v>
      </c>
      <c r="D3879" s="13" t="s">
        <v>120</v>
      </c>
      <c r="E3879" s="13" t="s">
        <v>2704</v>
      </c>
      <c r="F3879" s="24" t="s">
        <v>141</v>
      </c>
      <c r="G3879" s="13"/>
      <c r="H3879" s="13" t="s">
        <v>6</v>
      </c>
      <c r="I3879" s="34">
        <v>56</v>
      </c>
      <c r="J3879" s="34">
        <v>1</v>
      </c>
      <c r="K3879" s="34">
        <v>1</v>
      </c>
      <c r="L3879" s="34">
        <v>1</v>
      </c>
      <c r="M3879" s="24">
        <f t="shared" si="120"/>
        <v>1.7857142857142856E-2</v>
      </c>
      <c r="N3879" s="24">
        <f t="shared" si="121"/>
        <v>1</v>
      </c>
      <c r="O3879" s="34">
        <v>0</v>
      </c>
    </row>
    <row r="3880" spans="1:15">
      <c r="A3880" s="23">
        <v>2021</v>
      </c>
      <c r="B3880" s="23" t="s">
        <v>2367</v>
      </c>
      <c r="C3880" s="13" t="s">
        <v>1886</v>
      </c>
      <c r="D3880" s="13" t="s">
        <v>120</v>
      </c>
      <c r="E3880" s="13" t="s">
        <v>2704</v>
      </c>
      <c r="F3880" s="24" t="s">
        <v>142</v>
      </c>
      <c r="G3880" s="13"/>
      <c r="H3880" s="13" t="s">
        <v>6</v>
      </c>
      <c r="I3880" s="34">
        <v>72</v>
      </c>
      <c r="J3880" s="34">
        <v>3</v>
      </c>
      <c r="K3880" s="34">
        <v>2</v>
      </c>
      <c r="L3880" s="34">
        <v>12</v>
      </c>
      <c r="M3880" s="24">
        <f t="shared" si="120"/>
        <v>4.1666666666666664E-2</v>
      </c>
      <c r="N3880" s="24">
        <f t="shared" si="121"/>
        <v>0.66666666666666663</v>
      </c>
      <c r="O3880" s="34">
        <v>1</v>
      </c>
    </row>
    <row r="3881" spans="1:15">
      <c r="A3881" s="23">
        <v>2021</v>
      </c>
      <c r="B3881" s="23" t="s">
        <v>2367</v>
      </c>
      <c r="C3881" s="13" t="s">
        <v>1886</v>
      </c>
      <c r="D3881" s="13" t="s">
        <v>120</v>
      </c>
      <c r="E3881" s="13" t="s">
        <v>2704</v>
      </c>
      <c r="F3881" s="24" t="s">
        <v>143</v>
      </c>
      <c r="G3881" s="13"/>
      <c r="H3881" s="13" t="s">
        <v>6</v>
      </c>
      <c r="I3881" s="34">
        <v>4</v>
      </c>
      <c r="J3881" s="34">
        <v>1</v>
      </c>
      <c r="K3881" s="34">
        <v>1</v>
      </c>
      <c r="L3881" s="34">
        <v>2</v>
      </c>
      <c r="M3881" s="24">
        <f t="shared" si="120"/>
        <v>0.25</v>
      </c>
      <c r="N3881" s="24">
        <f t="shared" si="121"/>
        <v>1</v>
      </c>
      <c r="O3881" s="34">
        <v>0</v>
      </c>
    </row>
    <row r="3882" spans="1:15">
      <c r="A3882" s="23">
        <v>2021</v>
      </c>
      <c r="B3882" s="23" t="s">
        <v>2367</v>
      </c>
      <c r="C3882" s="13" t="s">
        <v>1886</v>
      </c>
      <c r="D3882" s="13" t="s">
        <v>120</v>
      </c>
      <c r="E3882" s="13" t="s">
        <v>2704</v>
      </c>
      <c r="F3882" s="24" t="s">
        <v>145</v>
      </c>
      <c r="G3882" s="13"/>
      <c r="H3882" s="13" t="s">
        <v>6</v>
      </c>
      <c r="I3882" s="34">
        <v>0</v>
      </c>
      <c r="J3882" s="34">
        <v>0</v>
      </c>
      <c r="K3882" s="34">
        <v>0</v>
      </c>
      <c r="L3882" s="34">
        <v>1</v>
      </c>
      <c r="M3882" s="24">
        <f t="shared" si="120"/>
        <v>0</v>
      </c>
      <c r="N3882" s="24">
        <f t="shared" si="121"/>
        <v>0</v>
      </c>
      <c r="O3882" s="34">
        <v>0</v>
      </c>
    </row>
    <row r="3883" spans="1:15">
      <c r="A3883" s="23">
        <v>2021</v>
      </c>
      <c r="B3883" s="23" t="s">
        <v>2367</v>
      </c>
      <c r="C3883" s="13" t="s">
        <v>1886</v>
      </c>
      <c r="D3883" s="13" t="s">
        <v>120</v>
      </c>
      <c r="E3883" s="13" t="s">
        <v>2704</v>
      </c>
      <c r="F3883" s="24" t="s">
        <v>146</v>
      </c>
      <c r="G3883" s="13"/>
      <c r="H3883" s="13" t="s">
        <v>6</v>
      </c>
      <c r="I3883" s="34">
        <v>13</v>
      </c>
      <c r="J3883" s="34">
        <v>1</v>
      </c>
      <c r="K3883" s="34">
        <v>1</v>
      </c>
      <c r="L3883" s="34">
        <v>3</v>
      </c>
      <c r="M3883" s="24">
        <f t="shared" si="120"/>
        <v>7.6923076923076927E-2</v>
      </c>
      <c r="N3883" s="24">
        <f t="shared" si="121"/>
        <v>1</v>
      </c>
      <c r="O3883" s="34">
        <v>1</v>
      </c>
    </row>
    <row r="3884" spans="1:15">
      <c r="A3884" s="23">
        <v>2021</v>
      </c>
      <c r="B3884" s="23" t="s">
        <v>2367</v>
      </c>
      <c r="C3884" s="13" t="s">
        <v>1886</v>
      </c>
      <c r="D3884" s="13" t="s">
        <v>120</v>
      </c>
      <c r="E3884" s="13" t="s">
        <v>2704</v>
      </c>
      <c r="F3884" s="24" t="s">
        <v>147</v>
      </c>
      <c r="G3884" s="13"/>
      <c r="H3884" s="13" t="s">
        <v>6</v>
      </c>
      <c r="I3884" s="34">
        <v>160</v>
      </c>
      <c r="J3884" s="34">
        <v>9</v>
      </c>
      <c r="K3884" s="34">
        <v>8</v>
      </c>
      <c r="L3884" s="34">
        <v>35</v>
      </c>
      <c r="M3884" s="24">
        <f t="shared" si="120"/>
        <v>5.6250000000000001E-2</v>
      </c>
      <c r="N3884" s="24">
        <f t="shared" si="121"/>
        <v>0.88888888888888884</v>
      </c>
      <c r="O3884" s="34">
        <v>11</v>
      </c>
    </row>
    <row r="3885" spans="1:15">
      <c r="A3885" s="23">
        <v>2021</v>
      </c>
      <c r="B3885" s="23" t="s">
        <v>2367</v>
      </c>
      <c r="C3885" s="13" t="s">
        <v>1886</v>
      </c>
      <c r="D3885" s="13" t="s">
        <v>120</v>
      </c>
      <c r="E3885" s="13" t="s">
        <v>2704</v>
      </c>
      <c r="F3885" s="24" t="s">
        <v>1874</v>
      </c>
      <c r="G3885" s="13"/>
      <c r="H3885" s="13" t="s">
        <v>6</v>
      </c>
      <c r="I3885" s="34">
        <v>119</v>
      </c>
      <c r="J3885" s="34">
        <v>7</v>
      </c>
      <c r="K3885" s="34">
        <v>4</v>
      </c>
      <c r="L3885" s="34">
        <v>27</v>
      </c>
      <c r="M3885" s="24">
        <f t="shared" si="120"/>
        <v>5.8823529411764705E-2</v>
      </c>
      <c r="N3885" s="24">
        <f t="shared" si="121"/>
        <v>0.5714285714285714</v>
      </c>
      <c r="O3885" s="34">
        <v>5</v>
      </c>
    </row>
    <row r="3886" spans="1:15">
      <c r="A3886" s="23">
        <v>2021</v>
      </c>
      <c r="B3886" s="23" t="s">
        <v>2367</v>
      </c>
      <c r="C3886" s="13" t="s">
        <v>1886</v>
      </c>
      <c r="D3886" s="13" t="s">
        <v>120</v>
      </c>
      <c r="E3886" s="13" t="s">
        <v>2704</v>
      </c>
      <c r="F3886" s="24" t="s">
        <v>148</v>
      </c>
      <c r="G3886" s="13"/>
      <c r="H3886" s="13" t="s">
        <v>6</v>
      </c>
      <c r="I3886" s="34">
        <v>5</v>
      </c>
      <c r="J3886" s="34">
        <v>3</v>
      </c>
      <c r="K3886" s="34">
        <v>2</v>
      </c>
      <c r="L3886" s="34">
        <v>4</v>
      </c>
      <c r="M3886" s="24">
        <f t="shared" si="120"/>
        <v>0.6</v>
      </c>
      <c r="N3886" s="24">
        <f t="shared" si="121"/>
        <v>0.66666666666666663</v>
      </c>
      <c r="O3886" s="34">
        <v>1</v>
      </c>
    </row>
    <row r="3887" spans="1:15">
      <c r="A3887" s="23">
        <v>2021</v>
      </c>
      <c r="B3887" s="23" t="s">
        <v>2367</v>
      </c>
      <c r="C3887" s="13" t="s">
        <v>1886</v>
      </c>
      <c r="D3887" s="13" t="s">
        <v>120</v>
      </c>
      <c r="E3887" s="13" t="s">
        <v>2704</v>
      </c>
      <c r="F3887" s="24" t="s">
        <v>6695</v>
      </c>
      <c r="G3887" s="13"/>
      <c r="H3887" s="13" t="s">
        <v>6</v>
      </c>
      <c r="I3887" s="34">
        <v>0</v>
      </c>
      <c r="J3887" s="34">
        <v>0</v>
      </c>
      <c r="K3887" s="34">
        <v>0</v>
      </c>
      <c r="L3887" s="34">
        <v>5</v>
      </c>
      <c r="M3887" s="24">
        <f t="shared" si="120"/>
        <v>0</v>
      </c>
      <c r="N3887" s="24">
        <f t="shared" si="121"/>
        <v>0</v>
      </c>
      <c r="O3887" s="34">
        <v>2</v>
      </c>
    </row>
    <row r="3888" spans="1:15">
      <c r="A3888" s="23">
        <v>2021</v>
      </c>
      <c r="B3888" s="23" t="s">
        <v>2367</v>
      </c>
      <c r="C3888" s="13" t="s">
        <v>1886</v>
      </c>
      <c r="D3888" s="13" t="s">
        <v>120</v>
      </c>
      <c r="E3888" s="13" t="s">
        <v>2704</v>
      </c>
      <c r="F3888" s="24" t="s">
        <v>6696</v>
      </c>
      <c r="G3888" s="13"/>
      <c r="H3888" s="13" t="s">
        <v>6</v>
      </c>
      <c r="I3888" s="34">
        <v>2</v>
      </c>
      <c r="J3888" s="34">
        <v>2</v>
      </c>
      <c r="K3888" s="34">
        <v>2</v>
      </c>
      <c r="L3888" s="34">
        <v>2</v>
      </c>
      <c r="M3888" s="24">
        <f t="shared" si="120"/>
        <v>1</v>
      </c>
      <c r="N3888" s="24">
        <f t="shared" si="121"/>
        <v>1</v>
      </c>
      <c r="O3888" s="34">
        <v>0</v>
      </c>
    </row>
    <row r="3889" spans="1:15">
      <c r="A3889" s="23">
        <v>2021</v>
      </c>
      <c r="B3889" s="23" t="s">
        <v>2367</v>
      </c>
      <c r="C3889" s="13" t="s">
        <v>1886</v>
      </c>
      <c r="D3889" s="13" t="s">
        <v>120</v>
      </c>
      <c r="E3889" s="13" t="s">
        <v>2704</v>
      </c>
      <c r="F3889" s="24" t="s">
        <v>152</v>
      </c>
      <c r="G3889" s="13"/>
      <c r="H3889" s="13" t="s">
        <v>6</v>
      </c>
      <c r="I3889" s="34">
        <v>0</v>
      </c>
      <c r="J3889" s="34">
        <v>0</v>
      </c>
      <c r="K3889" s="34">
        <v>0</v>
      </c>
      <c r="L3889" s="34">
        <v>8</v>
      </c>
      <c r="M3889" s="24">
        <f t="shared" si="120"/>
        <v>0</v>
      </c>
      <c r="N3889" s="24">
        <f t="shared" si="121"/>
        <v>0</v>
      </c>
      <c r="O3889" s="34">
        <v>0</v>
      </c>
    </row>
    <row r="3890" spans="1:15">
      <c r="A3890" s="23">
        <v>2021</v>
      </c>
      <c r="B3890" s="23" t="s">
        <v>2367</v>
      </c>
      <c r="C3890" s="13" t="s">
        <v>1886</v>
      </c>
      <c r="D3890" s="13" t="s">
        <v>120</v>
      </c>
      <c r="E3890" s="13" t="s">
        <v>206</v>
      </c>
      <c r="F3890" s="24" t="s">
        <v>153</v>
      </c>
      <c r="G3890" s="13"/>
      <c r="H3890" s="13" t="s">
        <v>6</v>
      </c>
      <c r="I3890" s="34">
        <v>0</v>
      </c>
      <c r="J3890" s="34">
        <v>0</v>
      </c>
      <c r="K3890" s="34">
        <v>0</v>
      </c>
      <c r="L3890" s="34">
        <v>7</v>
      </c>
      <c r="M3890" s="24">
        <f t="shared" si="120"/>
        <v>0</v>
      </c>
      <c r="N3890" s="24">
        <f t="shared" si="121"/>
        <v>0</v>
      </c>
      <c r="O3890" s="34">
        <v>0</v>
      </c>
    </row>
    <row r="3891" spans="1:15">
      <c r="A3891" s="23">
        <v>2021</v>
      </c>
      <c r="B3891" s="23" t="s">
        <v>2367</v>
      </c>
      <c r="C3891" s="13" t="s">
        <v>1886</v>
      </c>
      <c r="D3891" s="13" t="s">
        <v>120</v>
      </c>
      <c r="E3891" s="13" t="s">
        <v>206</v>
      </c>
      <c r="F3891" s="24" t="s">
        <v>154</v>
      </c>
      <c r="G3891" s="13"/>
      <c r="H3891" s="13" t="s">
        <v>6</v>
      </c>
      <c r="I3891" s="34">
        <v>0</v>
      </c>
      <c r="J3891" s="34">
        <v>0</v>
      </c>
      <c r="K3891" s="34">
        <v>0</v>
      </c>
      <c r="L3891" s="34">
        <v>35</v>
      </c>
      <c r="M3891" s="24">
        <f t="shared" si="120"/>
        <v>0</v>
      </c>
      <c r="N3891" s="24">
        <f t="shared" si="121"/>
        <v>0</v>
      </c>
      <c r="O3891" s="34">
        <v>2</v>
      </c>
    </row>
    <row r="3892" spans="1:15">
      <c r="A3892" s="23">
        <v>2021</v>
      </c>
      <c r="B3892" s="23" t="s">
        <v>2367</v>
      </c>
      <c r="C3892" s="13" t="s">
        <v>1886</v>
      </c>
      <c r="D3892" s="13" t="s">
        <v>120</v>
      </c>
      <c r="E3892" s="13" t="s">
        <v>204</v>
      </c>
      <c r="F3892" s="24" t="s">
        <v>1482</v>
      </c>
      <c r="G3892" s="13"/>
      <c r="H3892" s="13" t="s">
        <v>6</v>
      </c>
      <c r="I3892" s="34">
        <v>1021</v>
      </c>
      <c r="J3892" s="34">
        <v>156</v>
      </c>
      <c r="K3892" s="34">
        <v>100</v>
      </c>
      <c r="L3892" s="34">
        <v>996</v>
      </c>
      <c r="M3892" s="24">
        <f t="shared" si="120"/>
        <v>0.15279138099902057</v>
      </c>
      <c r="N3892" s="24">
        <f t="shared" si="121"/>
        <v>0.64102564102564108</v>
      </c>
      <c r="O3892" s="34">
        <v>89</v>
      </c>
    </row>
    <row r="3893" spans="1:15">
      <c r="A3893" s="23">
        <v>2021</v>
      </c>
      <c r="B3893" s="23" t="s">
        <v>2367</v>
      </c>
      <c r="C3893" s="13" t="s">
        <v>1886</v>
      </c>
      <c r="D3893" s="13" t="s">
        <v>156</v>
      </c>
      <c r="E3893" s="13" t="s">
        <v>2705</v>
      </c>
      <c r="F3893" s="24" t="s">
        <v>158</v>
      </c>
      <c r="G3893" s="13"/>
      <c r="H3893" s="13" t="s">
        <v>6</v>
      </c>
      <c r="I3893" s="34">
        <v>0</v>
      </c>
      <c r="J3893" s="34">
        <v>0</v>
      </c>
      <c r="K3893" s="34">
        <v>0</v>
      </c>
      <c r="L3893" s="34">
        <v>16</v>
      </c>
      <c r="M3893" s="24">
        <f t="shared" si="120"/>
        <v>0</v>
      </c>
      <c r="N3893" s="24">
        <f t="shared" si="121"/>
        <v>0</v>
      </c>
      <c r="O3893" s="34">
        <v>1</v>
      </c>
    </row>
    <row r="3894" spans="1:15">
      <c r="A3894" s="23">
        <v>2021</v>
      </c>
      <c r="B3894" s="23" t="s">
        <v>2367</v>
      </c>
      <c r="C3894" s="13" t="s">
        <v>1886</v>
      </c>
      <c r="D3894" s="13" t="s">
        <v>156</v>
      </c>
      <c r="E3894" s="13" t="s">
        <v>2705</v>
      </c>
      <c r="F3894" s="24" t="s">
        <v>159</v>
      </c>
      <c r="G3894" s="13"/>
      <c r="H3894" s="13" t="s">
        <v>6</v>
      </c>
      <c r="I3894" s="34">
        <v>0</v>
      </c>
      <c r="J3894" s="34">
        <v>0</v>
      </c>
      <c r="K3894" s="34">
        <v>0</v>
      </c>
      <c r="L3894" s="34">
        <v>14</v>
      </c>
      <c r="M3894" s="24">
        <f t="shared" si="120"/>
        <v>0</v>
      </c>
      <c r="N3894" s="24">
        <f t="shared" si="121"/>
        <v>0</v>
      </c>
      <c r="O3894" s="34">
        <v>0</v>
      </c>
    </row>
    <row r="3895" spans="1:15">
      <c r="A3895" s="23">
        <v>2021</v>
      </c>
      <c r="B3895" s="23" t="s">
        <v>2367</v>
      </c>
      <c r="C3895" s="13" t="s">
        <v>1886</v>
      </c>
      <c r="D3895" s="13" t="s">
        <v>156</v>
      </c>
      <c r="E3895" s="13" t="s">
        <v>2705</v>
      </c>
      <c r="F3895" s="24" t="s">
        <v>160</v>
      </c>
      <c r="G3895" s="13"/>
      <c r="H3895" s="13" t="s">
        <v>6</v>
      </c>
      <c r="I3895" s="34">
        <v>0</v>
      </c>
      <c r="J3895" s="34">
        <v>0</v>
      </c>
      <c r="K3895" s="34">
        <v>0</v>
      </c>
      <c r="L3895" s="34">
        <v>26</v>
      </c>
      <c r="M3895" s="24">
        <f t="shared" si="120"/>
        <v>0</v>
      </c>
      <c r="N3895" s="24">
        <f t="shared" si="121"/>
        <v>0</v>
      </c>
      <c r="O3895" s="34">
        <v>0</v>
      </c>
    </row>
    <row r="3896" spans="1:15">
      <c r="A3896" s="23">
        <v>2021</v>
      </c>
      <c r="B3896" s="23" t="s">
        <v>2367</v>
      </c>
      <c r="C3896" s="13" t="s">
        <v>1886</v>
      </c>
      <c r="D3896" s="13" t="s">
        <v>156</v>
      </c>
      <c r="E3896" s="13" t="s">
        <v>2705</v>
      </c>
      <c r="F3896" s="24" t="s">
        <v>161</v>
      </c>
      <c r="G3896" s="13"/>
      <c r="H3896" s="13" t="s">
        <v>6</v>
      </c>
      <c r="I3896" s="34">
        <v>0</v>
      </c>
      <c r="J3896" s="34">
        <v>0</v>
      </c>
      <c r="K3896" s="34">
        <v>0</v>
      </c>
      <c r="L3896" s="34">
        <v>17</v>
      </c>
      <c r="M3896" s="24">
        <f t="shared" si="120"/>
        <v>0</v>
      </c>
      <c r="N3896" s="24">
        <f t="shared" si="121"/>
        <v>0</v>
      </c>
      <c r="O3896" s="34">
        <v>1</v>
      </c>
    </row>
    <row r="3897" spans="1:15">
      <c r="A3897" s="23">
        <v>2021</v>
      </c>
      <c r="B3897" s="23" t="s">
        <v>2367</v>
      </c>
      <c r="C3897" s="13" t="s">
        <v>1886</v>
      </c>
      <c r="D3897" s="13" t="s">
        <v>156</v>
      </c>
      <c r="E3897" s="13" t="s">
        <v>2705</v>
      </c>
      <c r="F3897" s="24" t="s">
        <v>162</v>
      </c>
      <c r="G3897" s="13"/>
      <c r="H3897" s="13" t="s">
        <v>6</v>
      </c>
      <c r="I3897" s="34">
        <v>0</v>
      </c>
      <c r="J3897" s="34">
        <v>0</v>
      </c>
      <c r="K3897" s="34">
        <v>0</v>
      </c>
      <c r="L3897" s="34">
        <v>21</v>
      </c>
      <c r="M3897" s="24">
        <f t="shared" si="120"/>
        <v>0</v>
      </c>
      <c r="N3897" s="24">
        <f t="shared" si="121"/>
        <v>0</v>
      </c>
      <c r="O3897" s="34">
        <v>0</v>
      </c>
    </row>
    <row r="3898" spans="1:15">
      <c r="A3898" s="23">
        <v>2021</v>
      </c>
      <c r="B3898" s="23" t="s">
        <v>2367</v>
      </c>
      <c r="C3898" s="13" t="s">
        <v>1886</v>
      </c>
      <c r="D3898" s="13" t="s">
        <v>156</v>
      </c>
      <c r="E3898" s="13" t="s">
        <v>2705</v>
      </c>
      <c r="F3898" s="24" t="s">
        <v>163</v>
      </c>
      <c r="G3898" s="13"/>
      <c r="H3898" s="13" t="s">
        <v>6</v>
      </c>
      <c r="I3898" s="34">
        <v>0</v>
      </c>
      <c r="J3898" s="34">
        <v>0</v>
      </c>
      <c r="K3898" s="34">
        <v>0</v>
      </c>
      <c r="L3898" s="34">
        <v>25</v>
      </c>
      <c r="M3898" s="24">
        <f t="shared" si="120"/>
        <v>0</v>
      </c>
      <c r="N3898" s="24">
        <f t="shared" si="121"/>
        <v>0</v>
      </c>
      <c r="O3898" s="34">
        <v>6</v>
      </c>
    </row>
    <row r="3899" spans="1:15">
      <c r="A3899" s="23">
        <v>2021</v>
      </c>
      <c r="B3899" s="23" t="s">
        <v>2367</v>
      </c>
      <c r="C3899" s="13" t="s">
        <v>1886</v>
      </c>
      <c r="D3899" s="13" t="s">
        <v>156</v>
      </c>
      <c r="E3899" s="13" t="s">
        <v>204</v>
      </c>
      <c r="F3899" s="24" t="s">
        <v>1483</v>
      </c>
      <c r="G3899" s="13"/>
      <c r="H3899" s="13" t="s">
        <v>6</v>
      </c>
      <c r="I3899" s="34">
        <v>69</v>
      </c>
      <c r="J3899" s="34">
        <v>54</v>
      </c>
      <c r="K3899" s="34">
        <v>35</v>
      </c>
      <c r="L3899" s="34">
        <v>362</v>
      </c>
      <c r="M3899" s="24">
        <f t="shared" si="120"/>
        <v>0.78260869565217395</v>
      </c>
      <c r="N3899" s="24">
        <f t="shared" si="121"/>
        <v>0.64814814814814814</v>
      </c>
      <c r="O3899" s="34">
        <v>36</v>
      </c>
    </row>
    <row r="3900" spans="1:15">
      <c r="A3900" s="23">
        <v>2021</v>
      </c>
      <c r="B3900" s="23" t="s">
        <v>2367</v>
      </c>
      <c r="C3900" s="13" t="s">
        <v>1886</v>
      </c>
      <c r="D3900" s="13" t="s">
        <v>164</v>
      </c>
      <c r="E3900" s="13" t="s">
        <v>207</v>
      </c>
      <c r="F3900" s="24" t="s">
        <v>166</v>
      </c>
      <c r="G3900" s="13"/>
      <c r="H3900" s="13" t="s">
        <v>6</v>
      </c>
      <c r="I3900" s="34">
        <v>8</v>
      </c>
      <c r="J3900" s="34">
        <v>4</v>
      </c>
      <c r="K3900" s="34">
        <v>2</v>
      </c>
      <c r="L3900" s="34">
        <v>10</v>
      </c>
      <c r="M3900" s="24">
        <f t="shared" si="120"/>
        <v>0.5</v>
      </c>
      <c r="N3900" s="24">
        <f t="shared" si="121"/>
        <v>0.5</v>
      </c>
      <c r="O3900" s="34">
        <v>0</v>
      </c>
    </row>
    <row r="3901" spans="1:15">
      <c r="A3901" s="23">
        <v>2021</v>
      </c>
      <c r="B3901" s="23" t="s">
        <v>2367</v>
      </c>
      <c r="C3901" s="13" t="s">
        <v>1886</v>
      </c>
      <c r="D3901" s="13" t="s">
        <v>164</v>
      </c>
      <c r="E3901" s="13" t="s">
        <v>206</v>
      </c>
      <c r="F3901" s="24" t="s">
        <v>1923</v>
      </c>
      <c r="G3901" s="13"/>
      <c r="H3901" s="13" t="s">
        <v>6</v>
      </c>
      <c r="I3901" s="34">
        <v>2</v>
      </c>
      <c r="J3901" s="34">
        <v>1</v>
      </c>
      <c r="K3901" s="34">
        <v>0</v>
      </c>
      <c r="L3901" s="34">
        <v>12</v>
      </c>
      <c r="M3901" s="24">
        <f t="shared" si="120"/>
        <v>0.5</v>
      </c>
      <c r="N3901" s="24">
        <f t="shared" si="121"/>
        <v>0</v>
      </c>
      <c r="O3901" s="34">
        <v>6</v>
      </c>
    </row>
    <row r="3902" spans="1:15">
      <c r="A3902" s="23">
        <v>2021</v>
      </c>
      <c r="B3902" s="23" t="s">
        <v>2367</v>
      </c>
      <c r="C3902" s="13" t="s">
        <v>1886</v>
      </c>
      <c r="D3902" s="13" t="s">
        <v>164</v>
      </c>
      <c r="E3902" s="13" t="s">
        <v>206</v>
      </c>
      <c r="F3902" s="24" t="s">
        <v>2731</v>
      </c>
      <c r="G3902" s="13"/>
      <c r="H3902" s="13" t="s">
        <v>6</v>
      </c>
      <c r="I3902" s="34">
        <v>5</v>
      </c>
      <c r="J3902" s="34">
        <v>4</v>
      </c>
      <c r="K3902" s="34">
        <v>3</v>
      </c>
      <c r="L3902" s="34">
        <v>8</v>
      </c>
      <c r="M3902" s="24">
        <f t="shared" si="120"/>
        <v>0.8</v>
      </c>
      <c r="N3902" s="24">
        <f t="shared" si="121"/>
        <v>0.75</v>
      </c>
      <c r="O3902" s="34">
        <v>0</v>
      </c>
    </row>
    <row r="3903" spans="1:15">
      <c r="A3903" s="23">
        <v>2021</v>
      </c>
      <c r="B3903" s="23" t="s">
        <v>2367</v>
      </c>
      <c r="C3903" s="13" t="s">
        <v>1886</v>
      </c>
      <c r="D3903" s="13" t="s">
        <v>164</v>
      </c>
      <c r="E3903" s="13" t="s">
        <v>206</v>
      </c>
      <c r="F3903" s="24" t="s">
        <v>165</v>
      </c>
      <c r="G3903" s="13"/>
      <c r="H3903" s="13" t="s">
        <v>6</v>
      </c>
      <c r="I3903" s="34">
        <v>35</v>
      </c>
      <c r="J3903" s="34">
        <v>23</v>
      </c>
      <c r="K3903" s="34">
        <v>21</v>
      </c>
      <c r="L3903" s="34">
        <v>45</v>
      </c>
      <c r="M3903" s="24">
        <f t="shared" si="120"/>
        <v>0.65714285714285714</v>
      </c>
      <c r="N3903" s="24">
        <f t="shared" si="121"/>
        <v>0.91304347826086951</v>
      </c>
      <c r="O3903" s="34">
        <v>18</v>
      </c>
    </row>
    <row r="3904" spans="1:15">
      <c r="A3904" s="23">
        <v>2021</v>
      </c>
      <c r="B3904" s="23" t="s">
        <v>2367</v>
      </c>
      <c r="C3904" s="13" t="s">
        <v>1886</v>
      </c>
      <c r="D3904" s="13" t="s">
        <v>164</v>
      </c>
      <c r="E3904" s="13" t="s">
        <v>204</v>
      </c>
      <c r="F3904" s="24" t="s">
        <v>584</v>
      </c>
      <c r="G3904" s="13"/>
      <c r="H3904" s="13" t="s">
        <v>6</v>
      </c>
      <c r="I3904" s="34">
        <v>301</v>
      </c>
      <c r="J3904" s="34">
        <v>189</v>
      </c>
      <c r="K3904" s="34">
        <v>119</v>
      </c>
      <c r="L3904" s="34">
        <v>972</v>
      </c>
      <c r="M3904" s="24">
        <f t="shared" si="120"/>
        <v>0.62790697674418605</v>
      </c>
      <c r="N3904" s="24">
        <f t="shared" si="121"/>
        <v>0.62962962962962965</v>
      </c>
      <c r="O3904" s="34">
        <v>97</v>
      </c>
    </row>
    <row r="3905" spans="1:15">
      <c r="A3905" s="23">
        <v>2021</v>
      </c>
      <c r="B3905" s="23" t="s">
        <v>2367</v>
      </c>
      <c r="C3905" s="13" t="s">
        <v>1886</v>
      </c>
      <c r="D3905" s="13" t="s">
        <v>167</v>
      </c>
      <c r="E3905" s="13" t="s">
        <v>207</v>
      </c>
      <c r="F3905" s="24" t="s">
        <v>170</v>
      </c>
      <c r="G3905" s="13"/>
      <c r="H3905" s="13" t="s">
        <v>6</v>
      </c>
      <c r="I3905" s="34">
        <v>4</v>
      </c>
      <c r="J3905" s="34">
        <v>4</v>
      </c>
      <c r="K3905" s="34">
        <v>3</v>
      </c>
      <c r="L3905" s="34">
        <v>16</v>
      </c>
      <c r="M3905" s="24">
        <f t="shared" si="120"/>
        <v>1</v>
      </c>
      <c r="N3905" s="24">
        <f t="shared" si="121"/>
        <v>0.75</v>
      </c>
      <c r="O3905" s="34">
        <v>3</v>
      </c>
    </row>
    <row r="3906" spans="1:15">
      <c r="A3906" s="23">
        <v>2021</v>
      </c>
      <c r="B3906" s="23" t="s">
        <v>2367</v>
      </c>
      <c r="C3906" s="13" t="s">
        <v>1886</v>
      </c>
      <c r="D3906" s="13" t="s">
        <v>167</v>
      </c>
      <c r="E3906" s="13" t="s">
        <v>206</v>
      </c>
      <c r="F3906" s="24" t="s">
        <v>169</v>
      </c>
      <c r="G3906" s="13"/>
      <c r="H3906" s="13" t="s">
        <v>6</v>
      </c>
      <c r="I3906" s="34">
        <v>8</v>
      </c>
      <c r="J3906" s="34">
        <v>6</v>
      </c>
      <c r="K3906" s="34">
        <v>5</v>
      </c>
      <c r="L3906" s="34">
        <v>35</v>
      </c>
      <c r="M3906" s="24">
        <f t="shared" ref="M3906:M3969" si="122">+IFERROR(J3906/I3906,0)</f>
        <v>0.75</v>
      </c>
      <c r="N3906" s="24">
        <f t="shared" ref="N3906:N3969" si="123">+IFERROR(K3906/J3906,0)</f>
        <v>0.83333333333333337</v>
      </c>
      <c r="O3906" s="34">
        <v>6</v>
      </c>
    </row>
    <row r="3907" spans="1:15">
      <c r="A3907" s="23">
        <v>2021</v>
      </c>
      <c r="B3907" s="23" t="s">
        <v>2367</v>
      </c>
      <c r="C3907" s="13" t="s">
        <v>1886</v>
      </c>
      <c r="D3907" s="13" t="s">
        <v>167</v>
      </c>
      <c r="E3907" s="13" t="s">
        <v>204</v>
      </c>
      <c r="F3907" s="24" t="s">
        <v>982</v>
      </c>
      <c r="G3907" s="13"/>
      <c r="H3907" s="13" t="s">
        <v>195</v>
      </c>
      <c r="I3907" s="34">
        <v>0</v>
      </c>
      <c r="J3907" s="34">
        <v>0</v>
      </c>
      <c r="K3907" s="34">
        <v>0</v>
      </c>
      <c r="L3907" s="34">
        <v>2</v>
      </c>
      <c r="M3907" s="24">
        <f t="shared" si="122"/>
        <v>0</v>
      </c>
      <c r="N3907" s="24">
        <f t="shared" si="123"/>
        <v>0</v>
      </c>
      <c r="O3907" s="34">
        <v>10</v>
      </c>
    </row>
    <row r="3908" spans="1:15">
      <c r="A3908" s="23">
        <v>2021</v>
      </c>
      <c r="B3908" s="23" t="s">
        <v>2367</v>
      </c>
      <c r="C3908" s="13" t="s">
        <v>1886</v>
      </c>
      <c r="D3908" s="13" t="s">
        <v>167</v>
      </c>
      <c r="E3908" s="13" t="s">
        <v>204</v>
      </c>
      <c r="F3908" s="24" t="s">
        <v>168</v>
      </c>
      <c r="G3908" s="13"/>
      <c r="H3908" s="13" t="s">
        <v>6</v>
      </c>
      <c r="I3908" s="34">
        <v>6</v>
      </c>
      <c r="J3908" s="34">
        <v>6</v>
      </c>
      <c r="K3908" s="34">
        <v>4</v>
      </c>
      <c r="L3908" s="34">
        <v>57</v>
      </c>
      <c r="M3908" s="24">
        <f t="shared" si="122"/>
        <v>1</v>
      </c>
      <c r="N3908" s="24">
        <f t="shared" si="123"/>
        <v>0.66666666666666663</v>
      </c>
      <c r="O3908" s="34">
        <v>8</v>
      </c>
    </row>
    <row r="3909" spans="1:15">
      <c r="A3909" s="23">
        <v>2021</v>
      </c>
      <c r="B3909" s="23" t="s">
        <v>2367</v>
      </c>
      <c r="C3909" s="13" t="s">
        <v>1886</v>
      </c>
      <c r="D3909" s="13" t="s">
        <v>167</v>
      </c>
      <c r="E3909" s="13" t="s">
        <v>204</v>
      </c>
      <c r="F3909" s="24" t="s">
        <v>1479</v>
      </c>
      <c r="G3909" s="13"/>
      <c r="H3909" s="13" t="s">
        <v>6</v>
      </c>
      <c r="I3909" s="34">
        <v>19</v>
      </c>
      <c r="J3909" s="34">
        <v>13</v>
      </c>
      <c r="K3909" s="34">
        <v>12</v>
      </c>
      <c r="L3909" s="34">
        <v>95</v>
      </c>
      <c r="M3909" s="24">
        <f t="shared" si="122"/>
        <v>0.68421052631578949</v>
      </c>
      <c r="N3909" s="24">
        <f t="shared" si="123"/>
        <v>0.92307692307692313</v>
      </c>
      <c r="O3909" s="34">
        <v>16</v>
      </c>
    </row>
    <row r="3910" spans="1:15">
      <c r="A3910" s="23">
        <v>2021</v>
      </c>
      <c r="B3910" s="23" t="s">
        <v>2367</v>
      </c>
      <c r="C3910" s="13" t="s">
        <v>1886</v>
      </c>
      <c r="D3910" s="13" t="s">
        <v>848</v>
      </c>
      <c r="E3910" s="13" t="s">
        <v>206</v>
      </c>
      <c r="F3910" s="24" t="s">
        <v>40</v>
      </c>
      <c r="G3910" s="13"/>
      <c r="H3910" s="13" t="s">
        <v>6</v>
      </c>
      <c r="I3910" s="34">
        <v>25</v>
      </c>
      <c r="J3910" s="34">
        <v>22</v>
      </c>
      <c r="K3910" s="34">
        <v>12</v>
      </c>
      <c r="L3910" s="34">
        <v>44</v>
      </c>
      <c r="M3910" s="24">
        <f t="shared" si="122"/>
        <v>0.88</v>
      </c>
      <c r="N3910" s="24">
        <f t="shared" si="123"/>
        <v>0.54545454545454541</v>
      </c>
      <c r="O3910" s="34">
        <v>12</v>
      </c>
    </row>
    <row r="3911" spans="1:15">
      <c r="A3911" s="23">
        <v>2021</v>
      </c>
      <c r="B3911" s="23" t="s">
        <v>2367</v>
      </c>
      <c r="C3911" s="13" t="s">
        <v>1886</v>
      </c>
      <c r="D3911" s="13" t="s">
        <v>539</v>
      </c>
      <c r="E3911" s="13" t="s">
        <v>206</v>
      </c>
      <c r="F3911" s="24" t="s">
        <v>3891</v>
      </c>
      <c r="G3911" s="13"/>
      <c r="H3911" s="13" t="s">
        <v>6</v>
      </c>
      <c r="I3911" s="34">
        <v>13</v>
      </c>
      <c r="J3911" s="34">
        <v>10</v>
      </c>
      <c r="K3911" s="34">
        <v>8</v>
      </c>
      <c r="L3911" s="34">
        <v>21</v>
      </c>
      <c r="M3911" s="24">
        <f t="shared" si="122"/>
        <v>0.76923076923076927</v>
      </c>
      <c r="N3911" s="24">
        <f t="shared" si="123"/>
        <v>0.8</v>
      </c>
      <c r="O3911" s="34">
        <v>0</v>
      </c>
    </row>
    <row r="3912" spans="1:15">
      <c r="A3912" s="23">
        <v>2021</v>
      </c>
      <c r="B3912" s="23" t="s">
        <v>2367</v>
      </c>
      <c r="C3912" s="13" t="s">
        <v>514</v>
      </c>
      <c r="D3912" s="13" t="s">
        <v>184</v>
      </c>
      <c r="E3912" s="13" t="s">
        <v>205</v>
      </c>
      <c r="F3912" s="24" t="s">
        <v>1918</v>
      </c>
      <c r="G3912" s="13"/>
      <c r="H3912" s="13" t="s">
        <v>6</v>
      </c>
      <c r="I3912" s="34">
        <v>2</v>
      </c>
      <c r="J3912" s="34">
        <v>1</v>
      </c>
      <c r="K3912" s="34">
        <v>1</v>
      </c>
      <c r="L3912" s="34">
        <v>1</v>
      </c>
      <c r="M3912" s="24">
        <f t="shared" si="122"/>
        <v>0.5</v>
      </c>
      <c r="N3912" s="24">
        <f t="shared" si="123"/>
        <v>1</v>
      </c>
      <c r="O3912" s="34">
        <v>0</v>
      </c>
    </row>
    <row r="3913" spans="1:15">
      <c r="A3913" s="23">
        <v>2021</v>
      </c>
      <c r="B3913" s="23" t="s">
        <v>2367</v>
      </c>
      <c r="C3913" s="13" t="s">
        <v>514</v>
      </c>
      <c r="D3913" s="13" t="s">
        <v>184</v>
      </c>
      <c r="E3913" s="13" t="s">
        <v>205</v>
      </c>
      <c r="F3913" s="24" t="s">
        <v>5698</v>
      </c>
      <c r="G3913" s="13"/>
      <c r="H3913" s="13" t="s">
        <v>6</v>
      </c>
      <c r="I3913" s="34">
        <v>10</v>
      </c>
      <c r="J3913" s="34">
        <v>1</v>
      </c>
      <c r="K3913" s="34">
        <v>1</v>
      </c>
      <c r="L3913" s="34">
        <v>3</v>
      </c>
      <c r="M3913" s="24">
        <f t="shared" si="122"/>
        <v>0.1</v>
      </c>
      <c r="N3913" s="24">
        <f t="shared" si="123"/>
        <v>1</v>
      </c>
      <c r="O3913" s="34">
        <v>0</v>
      </c>
    </row>
    <row r="3914" spans="1:15">
      <c r="A3914" s="23">
        <v>2021</v>
      </c>
      <c r="B3914" s="23" t="s">
        <v>2367</v>
      </c>
      <c r="C3914" s="13" t="s">
        <v>514</v>
      </c>
      <c r="D3914" s="13" t="s">
        <v>184</v>
      </c>
      <c r="E3914" s="13" t="s">
        <v>205</v>
      </c>
      <c r="F3914" s="24" t="s">
        <v>135</v>
      </c>
      <c r="G3914" s="13"/>
      <c r="H3914" s="13" t="s">
        <v>6</v>
      </c>
      <c r="I3914" s="34">
        <v>49</v>
      </c>
      <c r="J3914" s="34">
        <v>5</v>
      </c>
      <c r="K3914" s="34">
        <v>6</v>
      </c>
      <c r="L3914" s="34">
        <v>28</v>
      </c>
      <c r="M3914" s="24">
        <f t="shared" si="122"/>
        <v>0.10204081632653061</v>
      </c>
      <c r="N3914" s="24">
        <f t="shared" si="123"/>
        <v>1.2</v>
      </c>
      <c r="O3914" s="34">
        <v>7</v>
      </c>
    </row>
    <row r="3915" spans="1:15">
      <c r="A3915" s="23">
        <v>2021</v>
      </c>
      <c r="B3915" s="23" t="s">
        <v>2367</v>
      </c>
      <c r="C3915" s="13" t="s">
        <v>514</v>
      </c>
      <c r="D3915" s="13" t="s">
        <v>184</v>
      </c>
      <c r="E3915" s="13" t="s">
        <v>205</v>
      </c>
      <c r="F3915" s="24" t="s">
        <v>136</v>
      </c>
      <c r="G3915" s="13"/>
      <c r="H3915" s="13" t="s">
        <v>6</v>
      </c>
      <c r="I3915" s="34">
        <v>17</v>
      </c>
      <c r="J3915" s="34">
        <v>8</v>
      </c>
      <c r="K3915" s="34">
        <v>6</v>
      </c>
      <c r="L3915" s="34">
        <v>32</v>
      </c>
      <c r="M3915" s="24">
        <f t="shared" si="122"/>
        <v>0.47058823529411764</v>
      </c>
      <c r="N3915" s="24">
        <f t="shared" si="123"/>
        <v>0.75</v>
      </c>
      <c r="O3915" s="34">
        <v>5</v>
      </c>
    </row>
    <row r="3916" spans="1:15">
      <c r="A3916" s="23">
        <v>2021</v>
      </c>
      <c r="B3916" s="23" t="s">
        <v>2367</v>
      </c>
      <c r="C3916" s="13" t="s">
        <v>514</v>
      </c>
      <c r="D3916" s="13" t="s">
        <v>184</v>
      </c>
      <c r="E3916" s="13" t="s">
        <v>205</v>
      </c>
      <c r="F3916" s="24" t="s">
        <v>3115</v>
      </c>
      <c r="G3916" s="13"/>
      <c r="H3916" s="13" t="s">
        <v>6</v>
      </c>
      <c r="I3916" s="34">
        <v>7</v>
      </c>
      <c r="J3916" s="34">
        <v>7</v>
      </c>
      <c r="K3916" s="34">
        <v>5</v>
      </c>
      <c r="L3916" s="34">
        <v>24</v>
      </c>
      <c r="M3916" s="24">
        <f t="shared" si="122"/>
        <v>1</v>
      </c>
      <c r="N3916" s="24">
        <f t="shared" si="123"/>
        <v>0.7142857142857143</v>
      </c>
      <c r="O3916" s="34">
        <v>0</v>
      </c>
    </row>
    <row r="3917" spans="1:15">
      <c r="A3917" s="23">
        <v>2021</v>
      </c>
      <c r="B3917" s="23" t="s">
        <v>2367</v>
      </c>
      <c r="C3917" s="13" t="s">
        <v>514</v>
      </c>
      <c r="D3917" s="13" t="s">
        <v>184</v>
      </c>
      <c r="E3917" s="13" t="s">
        <v>205</v>
      </c>
      <c r="F3917" s="24" t="s">
        <v>142</v>
      </c>
      <c r="G3917" s="13"/>
      <c r="H3917" s="13" t="s">
        <v>6</v>
      </c>
      <c r="I3917" s="34">
        <v>66</v>
      </c>
      <c r="J3917" s="34">
        <v>3</v>
      </c>
      <c r="K3917" s="34">
        <v>3</v>
      </c>
      <c r="L3917" s="34">
        <v>18</v>
      </c>
      <c r="M3917" s="24">
        <f t="shared" si="122"/>
        <v>4.5454545454545456E-2</v>
      </c>
      <c r="N3917" s="24">
        <f t="shared" si="123"/>
        <v>1</v>
      </c>
      <c r="O3917" s="34">
        <v>3</v>
      </c>
    </row>
    <row r="3918" spans="1:15">
      <c r="A3918" s="23">
        <v>2021</v>
      </c>
      <c r="B3918" s="23" t="s">
        <v>2367</v>
      </c>
      <c r="C3918" s="13" t="s">
        <v>514</v>
      </c>
      <c r="D3918" s="13" t="s">
        <v>184</v>
      </c>
      <c r="E3918" s="13" t="s">
        <v>206</v>
      </c>
      <c r="F3918" s="24" t="s">
        <v>40</v>
      </c>
      <c r="G3918" s="13"/>
      <c r="H3918" s="13" t="s">
        <v>6</v>
      </c>
      <c r="I3918" s="34">
        <v>22</v>
      </c>
      <c r="J3918" s="34">
        <v>22</v>
      </c>
      <c r="K3918" s="34">
        <v>22</v>
      </c>
      <c r="L3918" s="34">
        <v>38</v>
      </c>
      <c r="M3918" s="24">
        <f t="shared" si="122"/>
        <v>1</v>
      </c>
      <c r="N3918" s="24">
        <f t="shared" si="123"/>
        <v>1</v>
      </c>
      <c r="O3918" s="34">
        <v>12</v>
      </c>
    </row>
    <row r="3919" spans="1:15">
      <c r="A3919" s="23">
        <v>2021</v>
      </c>
      <c r="B3919" s="23" t="s">
        <v>2367</v>
      </c>
      <c r="C3919" s="13" t="s">
        <v>514</v>
      </c>
      <c r="D3919" s="13" t="s">
        <v>184</v>
      </c>
      <c r="E3919" s="13" t="s">
        <v>204</v>
      </c>
      <c r="F3919" s="24" t="s">
        <v>1465</v>
      </c>
      <c r="G3919" s="13"/>
      <c r="H3919" s="13" t="s">
        <v>6</v>
      </c>
      <c r="I3919" s="34">
        <v>33</v>
      </c>
      <c r="J3919" s="34">
        <v>32</v>
      </c>
      <c r="K3919" s="34">
        <v>26</v>
      </c>
      <c r="L3919" s="34">
        <v>205</v>
      </c>
      <c r="M3919" s="24">
        <f t="shared" si="122"/>
        <v>0.96969696969696972</v>
      </c>
      <c r="N3919" s="24">
        <f t="shared" si="123"/>
        <v>0.8125</v>
      </c>
      <c r="O3919" s="34">
        <v>0</v>
      </c>
    </row>
    <row r="3920" spans="1:15">
      <c r="A3920" s="23">
        <v>2021</v>
      </c>
      <c r="B3920" s="23" t="s">
        <v>2367</v>
      </c>
      <c r="C3920" s="13" t="s">
        <v>514</v>
      </c>
      <c r="D3920" s="13" t="s">
        <v>184</v>
      </c>
      <c r="E3920" s="13" t="s">
        <v>204</v>
      </c>
      <c r="F3920" s="24" t="s">
        <v>1482</v>
      </c>
      <c r="G3920" s="13"/>
      <c r="H3920" s="13" t="s">
        <v>6</v>
      </c>
      <c r="I3920" s="34">
        <v>270</v>
      </c>
      <c r="J3920" s="34">
        <v>121</v>
      </c>
      <c r="K3920" s="34">
        <v>73</v>
      </c>
      <c r="L3920" s="34">
        <v>898</v>
      </c>
      <c r="M3920" s="24">
        <f t="shared" si="122"/>
        <v>0.44814814814814813</v>
      </c>
      <c r="N3920" s="24">
        <f t="shared" si="123"/>
        <v>0.60330578512396693</v>
      </c>
      <c r="O3920" s="34">
        <v>3</v>
      </c>
    </row>
    <row r="3921" spans="1:15">
      <c r="A3921" s="23">
        <v>2021</v>
      </c>
      <c r="B3921" s="23" t="s">
        <v>2367</v>
      </c>
      <c r="C3921" s="13" t="s">
        <v>514</v>
      </c>
      <c r="D3921" s="13" t="s">
        <v>184</v>
      </c>
      <c r="E3921" s="13" t="s">
        <v>204</v>
      </c>
      <c r="F3921" s="24" t="s">
        <v>1476</v>
      </c>
      <c r="G3921" s="13"/>
      <c r="H3921" s="13" t="s">
        <v>6</v>
      </c>
      <c r="I3921" s="34">
        <v>93</v>
      </c>
      <c r="J3921" s="34">
        <v>78</v>
      </c>
      <c r="K3921" s="34">
        <v>53</v>
      </c>
      <c r="L3921" s="34">
        <v>409</v>
      </c>
      <c r="M3921" s="24">
        <f t="shared" si="122"/>
        <v>0.83870967741935487</v>
      </c>
      <c r="N3921" s="24">
        <f t="shared" si="123"/>
        <v>0.67948717948717952</v>
      </c>
      <c r="O3921" s="34">
        <v>13</v>
      </c>
    </row>
    <row r="3922" spans="1:15">
      <c r="A3922" s="23">
        <v>2021</v>
      </c>
      <c r="B3922" s="23" t="s">
        <v>2367</v>
      </c>
      <c r="C3922" s="13" t="s">
        <v>514</v>
      </c>
      <c r="D3922" s="13" t="s">
        <v>23</v>
      </c>
      <c r="E3922" s="13" t="s">
        <v>207</v>
      </c>
      <c r="F3922" s="24" t="s">
        <v>2115</v>
      </c>
      <c r="G3922" s="13"/>
      <c r="H3922" s="13" t="s">
        <v>6</v>
      </c>
      <c r="I3922" s="34">
        <v>4</v>
      </c>
      <c r="J3922" s="34">
        <v>3</v>
      </c>
      <c r="K3922" s="34">
        <v>1</v>
      </c>
      <c r="L3922" s="34">
        <v>18</v>
      </c>
      <c r="M3922" s="24">
        <f t="shared" si="122"/>
        <v>0.75</v>
      </c>
      <c r="N3922" s="24">
        <f t="shared" si="123"/>
        <v>0.33333333333333331</v>
      </c>
      <c r="O3922" s="34">
        <v>0</v>
      </c>
    </row>
    <row r="3923" spans="1:15">
      <c r="A3923" s="23">
        <v>2021</v>
      </c>
      <c r="B3923" s="23" t="s">
        <v>2367</v>
      </c>
      <c r="C3923" s="13" t="s">
        <v>514</v>
      </c>
      <c r="D3923" s="13" t="s">
        <v>23</v>
      </c>
      <c r="E3923" s="13" t="s">
        <v>205</v>
      </c>
      <c r="F3923" s="24" t="s">
        <v>6847</v>
      </c>
      <c r="G3923" s="13"/>
      <c r="H3923" s="13" t="s">
        <v>6</v>
      </c>
      <c r="I3923" s="34">
        <v>9</v>
      </c>
      <c r="J3923" s="34">
        <v>7</v>
      </c>
      <c r="K3923" s="34">
        <v>0</v>
      </c>
      <c r="L3923" s="34">
        <v>0</v>
      </c>
      <c r="M3923" s="24">
        <f t="shared" si="122"/>
        <v>0.77777777777777779</v>
      </c>
      <c r="N3923" s="24">
        <f t="shared" si="123"/>
        <v>0</v>
      </c>
      <c r="O3923" s="34">
        <v>1</v>
      </c>
    </row>
    <row r="3924" spans="1:15">
      <c r="A3924" s="23">
        <v>2021</v>
      </c>
      <c r="B3924" s="23" t="s">
        <v>2367</v>
      </c>
      <c r="C3924" s="13" t="s">
        <v>514</v>
      </c>
      <c r="D3924" s="13" t="s">
        <v>23</v>
      </c>
      <c r="E3924" s="13" t="s">
        <v>205</v>
      </c>
      <c r="F3924" s="24" t="s">
        <v>174</v>
      </c>
      <c r="G3924" s="13"/>
      <c r="H3924" s="13" t="s">
        <v>6</v>
      </c>
      <c r="I3924" s="34">
        <v>0</v>
      </c>
      <c r="J3924" s="34">
        <v>0</v>
      </c>
      <c r="K3924" s="34">
        <v>0</v>
      </c>
      <c r="L3924" s="34">
        <v>0</v>
      </c>
      <c r="M3924" s="24">
        <f t="shared" si="122"/>
        <v>0</v>
      </c>
      <c r="N3924" s="24">
        <f t="shared" si="123"/>
        <v>0</v>
      </c>
      <c r="O3924" s="34">
        <v>1</v>
      </c>
    </row>
    <row r="3925" spans="1:15">
      <c r="A3925" s="23">
        <v>2021</v>
      </c>
      <c r="B3925" s="23" t="s">
        <v>2367</v>
      </c>
      <c r="C3925" s="13" t="s">
        <v>514</v>
      </c>
      <c r="D3925" s="13" t="s">
        <v>23</v>
      </c>
      <c r="E3925" s="13" t="s">
        <v>205</v>
      </c>
      <c r="F3925" s="24" t="s">
        <v>175</v>
      </c>
      <c r="G3925" s="13"/>
      <c r="H3925" s="13" t="s">
        <v>6</v>
      </c>
      <c r="I3925" s="34">
        <v>26</v>
      </c>
      <c r="J3925" s="34">
        <v>26</v>
      </c>
      <c r="K3925" s="34">
        <v>17</v>
      </c>
      <c r="L3925" s="34">
        <v>33</v>
      </c>
      <c r="M3925" s="24">
        <f t="shared" si="122"/>
        <v>1</v>
      </c>
      <c r="N3925" s="24">
        <f t="shared" si="123"/>
        <v>0.65384615384615385</v>
      </c>
      <c r="O3925" s="34">
        <v>10</v>
      </c>
    </row>
    <row r="3926" spans="1:15">
      <c r="A3926" s="23">
        <v>2021</v>
      </c>
      <c r="B3926" s="23" t="s">
        <v>2367</v>
      </c>
      <c r="C3926" s="13" t="s">
        <v>514</v>
      </c>
      <c r="D3926" s="13" t="s">
        <v>23</v>
      </c>
      <c r="E3926" s="13" t="s">
        <v>205</v>
      </c>
      <c r="F3926" s="24" t="s">
        <v>176</v>
      </c>
      <c r="G3926" s="13"/>
      <c r="H3926" s="13" t="s">
        <v>6</v>
      </c>
      <c r="I3926" s="34">
        <v>31</v>
      </c>
      <c r="J3926" s="34">
        <v>26</v>
      </c>
      <c r="K3926" s="34">
        <v>24</v>
      </c>
      <c r="L3926" s="34">
        <v>48</v>
      </c>
      <c r="M3926" s="24">
        <f t="shared" si="122"/>
        <v>0.83870967741935487</v>
      </c>
      <c r="N3926" s="24">
        <f t="shared" si="123"/>
        <v>0.92307692307692313</v>
      </c>
      <c r="O3926" s="34">
        <v>17</v>
      </c>
    </row>
    <row r="3927" spans="1:15">
      <c r="A3927" s="23">
        <v>2021</v>
      </c>
      <c r="B3927" s="23" t="s">
        <v>2367</v>
      </c>
      <c r="C3927" s="13" t="s">
        <v>514</v>
      </c>
      <c r="D3927" s="13" t="s">
        <v>23</v>
      </c>
      <c r="E3927" s="13" t="s">
        <v>205</v>
      </c>
      <c r="F3927" s="24" t="s">
        <v>177</v>
      </c>
      <c r="G3927" s="13"/>
      <c r="H3927" s="13" t="s">
        <v>6</v>
      </c>
      <c r="I3927" s="34">
        <v>13</v>
      </c>
      <c r="J3927" s="34">
        <v>13</v>
      </c>
      <c r="K3927" s="34">
        <v>11</v>
      </c>
      <c r="L3927" s="34">
        <v>30</v>
      </c>
      <c r="M3927" s="24">
        <f t="shared" si="122"/>
        <v>1</v>
      </c>
      <c r="N3927" s="24">
        <f t="shared" si="123"/>
        <v>0.84615384615384615</v>
      </c>
      <c r="O3927" s="34">
        <v>9</v>
      </c>
    </row>
    <row r="3928" spans="1:15">
      <c r="A3928" s="23">
        <v>2021</v>
      </c>
      <c r="B3928" s="23" t="s">
        <v>2367</v>
      </c>
      <c r="C3928" s="13" t="s">
        <v>514</v>
      </c>
      <c r="D3928" s="13" t="s">
        <v>23</v>
      </c>
      <c r="E3928" s="13" t="s">
        <v>206</v>
      </c>
      <c r="F3928" s="24" t="s">
        <v>1878</v>
      </c>
      <c r="G3928" s="13"/>
      <c r="H3928" s="13" t="s">
        <v>6</v>
      </c>
      <c r="I3928" s="34">
        <v>36</v>
      </c>
      <c r="J3928" s="34">
        <v>33</v>
      </c>
      <c r="K3928" s="34">
        <v>29</v>
      </c>
      <c r="L3928" s="34">
        <v>68</v>
      </c>
      <c r="M3928" s="24">
        <f t="shared" si="122"/>
        <v>0.91666666666666663</v>
      </c>
      <c r="N3928" s="24">
        <f t="shared" si="123"/>
        <v>0.87878787878787878</v>
      </c>
      <c r="O3928" s="34">
        <v>19</v>
      </c>
    </row>
    <row r="3929" spans="1:15">
      <c r="A3929" s="23">
        <v>2021</v>
      </c>
      <c r="B3929" s="23" t="s">
        <v>2367</v>
      </c>
      <c r="C3929" s="13" t="s">
        <v>514</v>
      </c>
      <c r="D3929" s="13" t="s">
        <v>23</v>
      </c>
      <c r="E3929" s="13" t="s">
        <v>206</v>
      </c>
      <c r="F3929" s="24" t="s">
        <v>6852</v>
      </c>
      <c r="G3929" s="13"/>
      <c r="H3929" s="13" t="s">
        <v>6</v>
      </c>
      <c r="I3929" s="34">
        <v>13</v>
      </c>
      <c r="J3929" s="34">
        <v>12</v>
      </c>
      <c r="K3929" s="34">
        <v>9</v>
      </c>
      <c r="L3929" s="34">
        <v>17</v>
      </c>
      <c r="M3929" s="24">
        <f t="shared" si="122"/>
        <v>0.92307692307692313</v>
      </c>
      <c r="N3929" s="24">
        <f t="shared" si="123"/>
        <v>0.75</v>
      </c>
      <c r="O3929" s="34">
        <v>5</v>
      </c>
    </row>
    <row r="3930" spans="1:15">
      <c r="A3930" s="23">
        <v>2021</v>
      </c>
      <c r="B3930" s="23" t="s">
        <v>2367</v>
      </c>
      <c r="C3930" s="13" t="s">
        <v>514</v>
      </c>
      <c r="D3930" s="13" t="s">
        <v>23</v>
      </c>
      <c r="E3930" s="13" t="s">
        <v>206</v>
      </c>
      <c r="F3930" s="24" t="s">
        <v>6850</v>
      </c>
      <c r="G3930" s="13"/>
      <c r="H3930" s="13" t="s">
        <v>6</v>
      </c>
      <c r="I3930" s="34">
        <v>0</v>
      </c>
      <c r="J3930" s="34">
        <v>0</v>
      </c>
      <c r="K3930" s="34">
        <v>0</v>
      </c>
      <c r="L3930" s="34">
        <v>0</v>
      </c>
      <c r="M3930" s="24">
        <f t="shared" si="122"/>
        <v>0</v>
      </c>
      <c r="N3930" s="24">
        <f t="shared" si="123"/>
        <v>0</v>
      </c>
      <c r="O3930" s="34">
        <v>1</v>
      </c>
    </row>
    <row r="3931" spans="1:15">
      <c r="A3931" s="23">
        <v>2021</v>
      </c>
      <c r="B3931" s="23" t="s">
        <v>2367</v>
      </c>
      <c r="C3931" s="13" t="s">
        <v>514</v>
      </c>
      <c r="D3931" s="13" t="s">
        <v>23</v>
      </c>
      <c r="E3931" s="13" t="s">
        <v>206</v>
      </c>
      <c r="F3931" s="24" t="s">
        <v>6851</v>
      </c>
      <c r="G3931" s="13"/>
      <c r="H3931" s="13" t="s">
        <v>6</v>
      </c>
      <c r="I3931" s="34">
        <v>0</v>
      </c>
      <c r="J3931" s="34">
        <v>0</v>
      </c>
      <c r="K3931" s="34">
        <v>0</v>
      </c>
      <c r="L3931" s="34">
        <v>1</v>
      </c>
      <c r="M3931" s="24">
        <f t="shared" si="122"/>
        <v>0</v>
      </c>
      <c r="N3931" s="24">
        <f t="shared" si="123"/>
        <v>0</v>
      </c>
      <c r="O3931" s="34">
        <v>6</v>
      </c>
    </row>
    <row r="3932" spans="1:15">
      <c r="A3932" s="23">
        <v>2021</v>
      </c>
      <c r="B3932" s="23" t="s">
        <v>2367</v>
      </c>
      <c r="C3932" s="13" t="s">
        <v>514</v>
      </c>
      <c r="D3932" s="13" t="s">
        <v>23</v>
      </c>
      <c r="E3932" s="13" t="s">
        <v>206</v>
      </c>
      <c r="F3932" s="24" t="s">
        <v>1880</v>
      </c>
      <c r="G3932" s="13"/>
      <c r="H3932" s="13" t="s">
        <v>6</v>
      </c>
      <c r="I3932" s="34">
        <v>4</v>
      </c>
      <c r="J3932" s="34">
        <v>3</v>
      </c>
      <c r="K3932" s="34">
        <v>0</v>
      </c>
      <c r="L3932" s="34">
        <v>1</v>
      </c>
      <c r="M3932" s="24">
        <f t="shared" si="122"/>
        <v>0.75</v>
      </c>
      <c r="N3932" s="24">
        <f t="shared" si="123"/>
        <v>0</v>
      </c>
      <c r="O3932" s="34">
        <v>2</v>
      </c>
    </row>
    <row r="3933" spans="1:15">
      <c r="A3933" s="23">
        <v>2021</v>
      </c>
      <c r="B3933" s="23" t="s">
        <v>2367</v>
      </c>
      <c r="C3933" s="13" t="s">
        <v>514</v>
      </c>
      <c r="D3933" s="13" t="s">
        <v>23</v>
      </c>
      <c r="E3933" s="13" t="s">
        <v>206</v>
      </c>
      <c r="F3933" s="24" t="s">
        <v>985</v>
      </c>
      <c r="G3933" s="13"/>
      <c r="H3933" s="13" t="s">
        <v>6</v>
      </c>
      <c r="I3933" s="34">
        <v>22</v>
      </c>
      <c r="J3933" s="34">
        <v>21</v>
      </c>
      <c r="K3933" s="34">
        <v>19</v>
      </c>
      <c r="L3933" s="34">
        <v>39</v>
      </c>
      <c r="M3933" s="24">
        <f t="shared" si="122"/>
        <v>0.95454545454545459</v>
      </c>
      <c r="N3933" s="24">
        <f t="shared" si="123"/>
        <v>0.90476190476190477</v>
      </c>
      <c r="O3933" s="34">
        <v>3</v>
      </c>
    </row>
    <row r="3934" spans="1:15">
      <c r="A3934" s="23">
        <v>2021</v>
      </c>
      <c r="B3934" s="23" t="s">
        <v>2367</v>
      </c>
      <c r="C3934" s="13" t="s">
        <v>514</v>
      </c>
      <c r="D3934" s="13" t="s">
        <v>23</v>
      </c>
      <c r="E3934" s="13" t="s">
        <v>206</v>
      </c>
      <c r="F3934" s="24" t="s">
        <v>2191</v>
      </c>
      <c r="G3934" s="13"/>
      <c r="H3934" s="13" t="s">
        <v>6</v>
      </c>
      <c r="I3934" s="34">
        <v>18</v>
      </c>
      <c r="J3934" s="34">
        <v>16</v>
      </c>
      <c r="K3934" s="34">
        <v>10</v>
      </c>
      <c r="L3934" s="34">
        <v>44</v>
      </c>
      <c r="M3934" s="24">
        <f t="shared" si="122"/>
        <v>0.88888888888888884</v>
      </c>
      <c r="N3934" s="24">
        <f t="shared" si="123"/>
        <v>0.625</v>
      </c>
      <c r="O3934" s="34">
        <v>12</v>
      </c>
    </row>
    <row r="3935" spans="1:15">
      <c r="A3935" s="23">
        <v>2021</v>
      </c>
      <c r="B3935" s="23" t="s">
        <v>2367</v>
      </c>
      <c r="C3935" s="13" t="s">
        <v>514</v>
      </c>
      <c r="D3935" s="13" t="s">
        <v>23</v>
      </c>
      <c r="E3935" s="13" t="s">
        <v>206</v>
      </c>
      <c r="F3935" s="24" t="s">
        <v>986</v>
      </c>
      <c r="G3935" s="13"/>
      <c r="H3935" s="13" t="s">
        <v>6</v>
      </c>
      <c r="I3935" s="34">
        <v>13</v>
      </c>
      <c r="J3935" s="34">
        <v>12</v>
      </c>
      <c r="K3935" s="34">
        <v>6</v>
      </c>
      <c r="L3935" s="34">
        <v>28</v>
      </c>
      <c r="M3935" s="24">
        <f t="shared" si="122"/>
        <v>0.92307692307692313</v>
      </c>
      <c r="N3935" s="24">
        <f t="shared" si="123"/>
        <v>0.5</v>
      </c>
      <c r="O3935" s="34">
        <v>8</v>
      </c>
    </row>
    <row r="3936" spans="1:15">
      <c r="A3936" s="23">
        <v>2021</v>
      </c>
      <c r="B3936" s="23" t="s">
        <v>2367</v>
      </c>
      <c r="C3936" s="13" t="s">
        <v>514</v>
      </c>
      <c r="D3936" s="13" t="s">
        <v>23</v>
      </c>
      <c r="E3936" s="13" t="s">
        <v>206</v>
      </c>
      <c r="F3936" s="24" t="s">
        <v>68</v>
      </c>
      <c r="G3936" s="13"/>
      <c r="H3936" s="13" t="s">
        <v>6</v>
      </c>
      <c r="I3936" s="34">
        <v>7</v>
      </c>
      <c r="J3936" s="34">
        <v>7</v>
      </c>
      <c r="K3936" s="34">
        <v>11</v>
      </c>
      <c r="L3936" s="34">
        <v>60</v>
      </c>
      <c r="M3936" s="24">
        <f t="shared" si="122"/>
        <v>1</v>
      </c>
      <c r="N3936" s="24">
        <f t="shared" si="123"/>
        <v>1.5714285714285714</v>
      </c>
      <c r="O3936" s="34">
        <v>0</v>
      </c>
    </row>
    <row r="3937" spans="1:15">
      <c r="A3937" s="23">
        <v>2021</v>
      </c>
      <c r="B3937" s="23" t="s">
        <v>2367</v>
      </c>
      <c r="C3937" s="13" t="s">
        <v>514</v>
      </c>
      <c r="D3937" s="13" t="s">
        <v>23</v>
      </c>
      <c r="E3937" s="13" t="s">
        <v>204</v>
      </c>
      <c r="F3937" s="24" t="s">
        <v>1453</v>
      </c>
      <c r="G3937" s="13"/>
      <c r="H3937" s="13" t="s">
        <v>6</v>
      </c>
      <c r="I3937" s="34">
        <v>61</v>
      </c>
      <c r="J3937" s="34">
        <v>60</v>
      </c>
      <c r="K3937" s="34">
        <v>43</v>
      </c>
      <c r="L3937" s="34">
        <v>613</v>
      </c>
      <c r="M3937" s="24">
        <f t="shared" si="122"/>
        <v>0.98360655737704916</v>
      </c>
      <c r="N3937" s="24">
        <f t="shared" si="123"/>
        <v>0.71666666666666667</v>
      </c>
      <c r="O3937" s="34">
        <v>102</v>
      </c>
    </row>
    <row r="3938" spans="1:15">
      <c r="A3938" s="23">
        <v>2021</v>
      </c>
      <c r="B3938" s="23" t="s">
        <v>2367</v>
      </c>
      <c r="C3938" s="13" t="s">
        <v>514</v>
      </c>
      <c r="D3938" s="13" t="s">
        <v>23</v>
      </c>
      <c r="E3938" s="13" t="s">
        <v>204</v>
      </c>
      <c r="F3938" s="24" t="s">
        <v>1460</v>
      </c>
      <c r="G3938" s="13"/>
      <c r="H3938" s="13" t="s">
        <v>6</v>
      </c>
      <c r="I3938" s="34">
        <v>7</v>
      </c>
      <c r="J3938" s="34">
        <v>6</v>
      </c>
      <c r="K3938" s="34">
        <v>0</v>
      </c>
      <c r="L3938" s="34">
        <v>87</v>
      </c>
      <c r="M3938" s="24">
        <f t="shared" si="122"/>
        <v>0.8571428571428571</v>
      </c>
      <c r="N3938" s="24">
        <f t="shared" si="123"/>
        <v>0</v>
      </c>
      <c r="O3938" s="34">
        <v>19</v>
      </c>
    </row>
    <row r="3939" spans="1:15">
      <c r="A3939" s="23">
        <v>2021</v>
      </c>
      <c r="B3939" s="23" t="s">
        <v>2367</v>
      </c>
      <c r="C3939" s="13" t="s">
        <v>514</v>
      </c>
      <c r="D3939" s="13" t="s">
        <v>23</v>
      </c>
      <c r="E3939" s="13" t="s">
        <v>204</v>
      </c>
      <c r="F3939" s="24" t="s">
        <v>1464</v>
      </c>
      <c r="G3939" s="13"/>
      <c r="H3939" s="13" t="s">
        <v>6</v>
      </c>
      <c r="I3939" s="34">
        <v>17</v>
      </c>
      <c r="J3939" s="34">
        <v>17</v>
      </c>
      <c r="K3939" s="34">
        <v>13</v>
      </c>
      <c r="L3939" s="34">
        <v>129</v>
      </c>
      <c r="M3939" s="24">
        <f t="shared" si="122"/>
        <v>1</v>
      </c>
      <c r="N3939" s="24">
        <f t="shared" si="123"/>
        <v>0.76470588235294112</v>
      </c>
      <c r="O3939" s="34">
        <v>22</v>
      </c>
    </row>
    <row r="3940" spans="1:15">
      <c r="A3940" s="23">
        <v>2021</v>
      </c>
      <c r="B3940" s="23" t="s">
        <v>2367</v>
      </c>
      <c r="C3940" s="13" t="s">
        <v>514</v>
      </c>
      <c r="D3940" s="13" t="s">
        <v>23</v>
      </c>
      <c r="E3940" s="13" t="s">
        <v>204</v>
      </c>
      <c r="F3940" s="24" t="s">
        <v>3873</v>
      </c>
      <c r="G3940" s="13"/>
      <c r="H3940" s="13" t="s">
        <v>6</v>
      </c>
      <c r="I3940" s="34">
        <v>19</v>
      </c>
      <c r="J3940" s="34">
        <v>15</v>
      </c>
      <c r="K3940" s="34">
        <v>13</v>
      </c>
      <c r="L3940" s="34">
        <v>35</v>
      </c>
      <c r="M3940" s="24">
        <f t="shared" si="122"/>
        <v>0.78947368421052633</v>
      </c>
      <c r="N3940" s="24">
        <f t="shared" si="123"/>
        <v>0.8666666666666667</v>
      </c>
      <c r="O3940" s="34">
        <v>0</v>
      </c>
    </row>
    <row r="3941" spans="1:15">
      <c r="A3941" s="23">
        <v>2021</v>
      </c>
      <c r="B3941" s="23" t="s">
        <v>2367</v>
      </c>
      <c r="C3941" s="13" t="s">
        <v>514</v>
      </c>
      <c r="D3941" s="13" t="s">
        <v>23</v>
      </c>
      <c r="E3941" s="13" t="s">
        <v>204</v>
      </c>
      <c r="F3941" s="24" t="s">
        <v>3899</v>
      </c>
      <c r="G3941" s="13"/>
      <c r="H3941" s="13" t="s">
        <v>6</v>
      </c>
      <c r="I3941" s="34">
        <v>27</v>
      </c>
      <c r="J3941" s="34">
        <v>24</v>
      </c>
      <c r="K3941" s="34">
        <v>23</v>
      </c>
      <c r="L3941" s="34">
        <v>78</v>
      </c>
      <c r="M3941" s="24">
        <f t="shared" si="122"/>
        <v>0.88888888888888884</v>
      </c>
      <c r="N3941" s="24">
        <f t="shared" si="123"/>
        <v>0.95833333333333337</v>
      </c>
      <c r="O3941" s="34">
        <v>0</v>
      </c>
    </row>
    <row r="3942" spans="1:15">
      <c r="A3942" s="23">
        <v>2021</v>
      </c>
      <c r="B3942" s="23" t="s">
        <v>2367</v>
      </c>
      <c r="C3942" s="13" t="s">
        <v>514</v>
      </c>
      <c r="D3942" s="13" t="s">
        <v>23</v>
      </c>
      <c r="E3942" s="13" t="s">
        <v>204</v>
      </c>
      <c r="F3942" s="24" t="s">
        <v>1490</v>
      </c>
      <c r="G3942" s="13"/>
      <c r="H3942" s="13" t="s">
        <v>6</v>
      </c>
      <c r="I3942" s="34">
        <v>88</v>
      </c>
      <c r="J3942" s="34">
        <v>87</v>
      </c>
      <c r="K3942" s="34">
        <v>70</v>
      </c>
      <c r="L3942" s="34">
        <v>522</v>
      </c>
      <c r="M3942" s="24">
        <f t="shared" si="122"/>
        <v>0.98863636363636365</v>
      </c>
      <c r="N3942" s="24">
        <f t="shared" si="123"/>
        <v>0.8045977011494253</v>
      </c>
      <c r="O3942" s="34">
        <v>34</v>
      </c>
    </row>
    <row r="3943" spans="1:15">
      <c r="A3943" s="23">
        <v>2021</v>
      </c>
      <c r="B3943" s="23" t="s">
        <v>2367</v>
      </c>
      <c r="C3943" s="13" t="s">
        <v>514</v>
      </c>
      <c r="D3943" s="13" t="s">
        <v>23</v>
      </c>
      <c r="E3943" s="13" t="s">
        <v>204</v>
      </c>
      <c r="F3943" s="24" t="s">
        <v>3900</v>
      </c>
      <c r="G3943" s="13"/>
      <c r="H3943" s="13" t="s">
        <v>6</v>
      </c>
      <c r="I3943" s="34">
        <v>6</v>
      </c>
      <c r="J3943" s="34">
        <v>6</v>
      </c>
      <c r="K3943" s="34">
        <v>6</v>
      </c>
      <c r="L3943" s="34">
        <v>6</v>
      </c>
      <c r="M3943" s="24">
        <f t="shared" si="122"/>
        <v>1</v>
      </c>
      <c r="N3943" s="24">
        <f t="shared" si="123"/>
        <v>1</v>
      </c>
      <c r="O3943" s="34">
        <v>0</v>
      </c>
    </row>
    <row r="3944" spans="1:15">
      <c r="A3944" s="23">
        <v>2021</v>
      </c>
      <c r="B3944" s="23" t="s">
        <v>2367</v>
      </c>
      <c r="C3944" s="13" t="s">
        <v>514</v>
      </c>
      <c r="D3944" s="13" t="s">
        <v>6804</v>
      </c>
      <c r="E3944" s="13" t="s">
        <v>205</v>
      </c>
      <c r="F3944" s="24" t="s">
        <v>3928</v>
      </c>
      <c r="G3944" s="13"/>
      <c r="H3944" s="13" t="s">
        <v>195</v>
      </c>
      <c r="I3944" s="34">
        <v>25</v>
      </c>
      <c r="J3944" s="34">
        <v>25</v>
      </c>
      <c r="K3944" s="34">
        <v>19</v>
      </c>
      <c r="L3944" s="34">
        <v>20</v>
      </c>
      <c r="M3944" s="24">
        <f t="shared" si="122"/>
        <v>1</v>
      </c>
      <c r="N3944" s="24">
        <f t="shared" si="123"/>
        <v>0.76</v>
      </c>
      <c r="O3944" s="34">
        <v>17</v>
      </c>
    </row>
    <row r="3945" spans="1:15">
      <c r="A3945" s="23">
        <v>2021</v>
      </c>
      <c r="B3945" s="23" t="s">
        <v>2367</v>
      </c>
      <c r="C3945" s="13" t="s">
        <v>514</v>
      </c>
      <c r="D3945" s="13" t="s">
        <v>6804</v>
      </c>
      <c r="E3945" s="13" t="s">
        <v>206</v>
      </c>
      <c r="F3945" s="24" t="s">
        <v>3929</v>
      </c>
      <c r="G3945" s="13"/>
      <c r="H3945" s="13" t="s">
        <v>6</v>
      </c>
      <c r="I3945" s="34">
        <v>15</v>
      </c>
      <c r="J3945" s="34">
        <v>15</v>
      </c>
      <c r="K3945" s="34">
        <v>14</v>
      </c>
      <c r="L3945" s="34">
        <v>27</v>
      </c>
      <c r="M3945" s="24">
        <f t="shared" si="122"/>
        <v>1</v>
      </c>
      <c r="N3945" s="24">
        <f t="shared" si="123"/>
        <v>0.93333333333333335</v>
      </c>
      <c r="O3945" s="34">
        <v>0</v>
      </c>
    </row>
    <row r="3946" spans="1:15">
      <c r="A3946" s="23">
        <v>2021</v>
      </c>
      <c r="B3946" s="23" t="s">
        <v>2367</v>
      </c>
      <c r="C3946" s="13" t="s">
        <v>514</v>
      </c>
      <c r="D3946" s="13" t="s">
        <v>6804</v>
      </c>
      <c r="E3946" s="13" t="s">
        <v>204</v>
      </c>
      <c r="F3946" s="24" t="s">
        <v>559</v>
      </c>
      <c r="G3946" s="13"/>
      <c r="H3946" s="13" t="s">
        <v>6</v>
      </c>
      <c r="I3946" s="34">
        <v>80</v>
      </c>
      <c r="J3946" s="34">
        <v>76</v>
      </c>
      <c r="K3946" s="34">
        <v>58</v>
      </c>
      <c r="L3946" s="34">
        <v>414</v>
      </c>
      <c r="M3946" s="24">
        <f t="shared" si="122"/>
        <v>0.95</v>
      </c>
      <c r="N3946" s="24">
        <f t="shared" si="123"/>
        <v>0.76315789473684215</v>
      </c>
      <c r="O3946" s="34">
        <v>31</v>
      </c>
    </row>
    <row r="3947" spans="1:15">
      <c r="A3947" s="23">
        <v>2021</v>
      </c>
      <c r="B3947" s="23" t="s">
        <v>2367</v>
      </c>
      <c r="C3947" s="13" t="s">
        <v>514</v>
      </c>
      <c r="D3947" s="13" t="s">
        <v>6804</v>
      </c>
      <c r="E3947" s="13" t="s">
        <v>204</v>
      </c>
      <c r="F3947" s="24" t="s">
        <v>1455</v>
      </c>
      <c r="G3947" s="13"/>
      <c r="H3947" s="13" t="s">
        <v>6</v>
      </c>
      <c r="I3947" s="34">
        <v>26</v>
      </c>
      <c r="J3947" s="34">
        <v>24</v>
      </c>
      <c r="K3947" s="34">
        <v>24</v>
      </c>
      <c r="L3947" s="34">
        <v>119</v>
      </c>
      <c r="M3947" s="24">
        <f t="shared" si="122"/>
        <v>0.92307692307692313</v>
      </c>
      <c r="N3947" s="24">
        <f t="shared" si="123"/>
        <v>1</v>
      </c>
      <c r="O3947" s="34">
        <v>18</v>
      </c>
    </row>
    <row r="3948" spans="1:15">
      <c r="A3948" s="23">
        <v>2021</v>
      </c>
      <c r="B3948" s="23" t="s">
        <v>2367</v>
      </c>
      <c r="C3948" s="13" t="s">
        <v>514</v>
      </c>
      <c r="D3948" s="13" t="s">
        <v>6804</v>
      </c>
      <c r="E3948" s="13" t="s">
        <v>204</v>
      </c>
      <c r="F3948" s="24" t="s">
        <v>1488</v>
      </c>
      <c r="G3948" s="13"/>
      <c r="H3948" s="13" t="s">
        <v>6</v>
      </c>
      <c r="I3948" s="34">
        <v>45</v>
      </c>
      <c r="J3948" s="34">
        <v>45</v>
      </c>
      <c r="K3948" s="34">
        <v>34</v>
      </c>
      <c r="L3948" s="34">
        <v>257</v>
      </c>
      <c r="M3948" s="24">
        <f t="shared" si="122"/>
        <v>1</v>
      </c>
      <c r="N3948" s="24">
        <f t="shared" si="123"/>
        <v>0.75555555555555554</v>
      </c>
      <c r="O3948" s="34">
        <v>19</v>
      </c>
    </row>
    <row r="3949" spans="1:15">
      <c r="A3949" s="23">
        <v>2021</v>
      </c>
      <c r="B3949" s="23" t="s">
        <v>2367</v>
      </c>
      <c r="C3949" s="13" t="s">
        <v>514</v>
      </c>
      <c r="D3949" s="13" t="s">
        <v>6804</v>
      </c>
      <c r="E3949" s="13" t="s">
        <v>204</v>
      </c>
      <c r="F3949" s="24" t="s">
        <v>3926</v>
      </c>
      <c r="G3949" s="13"/>
      <c r="H3949" s="13" t="s">
        <v>6</v>
      </c>
      <c r="I3949" s="34">
        <v>30</v>
      </c>
      <c r="J3949" s="34">
        <v>30</v>
      </c>
      <c r="K3949" s="34">
        <v>21</v>
      </c>
      <c r="L3949" s="34">
        <v>51</v>
      </c>
      <c r="M3949" s="24">
        <f t="shared" si="122"/>
        <v>1</v>
      </c>
      <c r="N3949" s="24">
        <f t="shared" si="123"/>
        <v>0.7</v>
      </c>
      <c r="O3949" s="34">
        <v>0</v>
      </c>
    </row>
    <row r="3950" spans="1:15">
      <c r="A3950" s="23">
        <v>2021</v>
      </c>
      <c r="B3950" s="23" t="s">
        <v>2367</v>
      </c>
      <c r="C3950" s="13" t="s">
        <v>514</v>
      </c>
      <c r="D3950" s="13" t="s">
        <v>185</v>
      </c>
      <c r="E3950" s="13" t="s">
        <v>207</v>
      </c>
      <c r="F3950" s="24" t="s">
        <v>166</v>
      </c>
      <c r="G3950" s="13"/>
      <c r="H3950" s="13" t="s">
        <v>6</v>
      </c>
      <c r="I3950" s="34">
        <v>1</v>
      </c>
      <c r="J3950" s="34">
        <v>1</v>
      </c>
      <c r="K3950" s="34">
        <v>2</v>
      </c>
      <c r="L3950" s="34">
        <v>6</v>
      </c>
      <c r="M3950" s="24">
        <f t="shared" si="122"/>
        <v>1</v>
      </c>
      <c r="N3950" s="24">
        <f t="shared" si="123"/>
        <v>2</v>
      </c>
      <c r="O3950" s="34">
        <v>0</v>
      </c>
    </row>
    <row r="3951" spans="1:15">
      <c r="A3951" s="23">
        <v>2021</v>
      </c>
      <c r="B3951" s="23" t="s">
        <v>2367</v>
      </c>
      <c r="C3951" s="13" t="s">
        <v>514</v>
      </c>
      <c r="D3951" s="13" t="s">
        <v>185</v>
      </c>
      <c r="E3951" s="13" t="s">
        <v>205</v>
      </c>
      <c r="F3951" s="24" t="s">
        <v>186</v>
      </c>
      <c r="G3951" s="13"/>
      <c r="H3951" s="13" t="s">
        <v>6</v>
      </c>
      <c r="I3951" s="34">
        <v>21</v>
      </c>
      <c r="J3951" s="34">
        <v>21</v>
      </c>
      <c r="K3951" s="34">
        <v>18</v>
      </c>
      <c r="L3951" s="34">
        <v>46</v>
      </c>
      <c r="M3951" s="24">
        <f t="shared" si="122"/>
        <v>1</v>
      </c>
      <c r="N3951" s="24">
        <f t="shared" si="123"/>
        <v>0.8571428571428571</v>
      </c>
      <c r="O3951" s="34">
        <v>21</v>
      </c>
    </row>
    <row r="3952" spans="1:15">
      <c r="A3952" s="23">
        <v>2021</v>
      </c>
      <c r="B3952" s="23" t="s">
        <v>2367</v>
      </c>
      <c r="C3952" s="13" t="s">
        <v>514</v>
      </c>
      <c r="D3952" s="13" t="s">
        <v>185</v>
      </c>
      <c r="E3952" s="13" t="s">
        <v>205</v>
      </c>
      <c r="F3952" s="24" t="s">
        <v>2116</v>
      </c>
      <c r="G3952" s="13"/>
      <c r="H3952" s="13" t="s">
        <v>6</v>
      </c>
      <c r="I3952" s="34">
        <v>0</v>
      </c>
      <c r="J3952" s="34">
        <v>0</v>
      </c>
      <c r="K3952" s="34">
        <v>0</v>
      </c>
      <c r="L3952" s="34">
        <v>15</v>
      </c>
      <c r="M3952" s="24">
        <f t="shared" si="122"/>
        <v>0</v>
      </c>
      <c r="N3952" s="24">
        <f t="shared" si="123"/>
        <v>0</v>
      </c>
      <c r="O3952" s="34">
        <v>1</v>
      </c>
    </row>
    <row r="3953" spans="1:15">
      <c r="A3953" s="23">
        <v>2021</v>
      </c>
      <c r="B3953" s="23" t="s">
        <v>2367</v>
      </c>
      <c r="C3953" s="13" t="s">
        <v>514</v>
      </c>
      <c r="D3953" s="13" t="s">
        <v>185</v>
      </c>
      <c r="E3953" s="13" t="s">
        <v>205</v>
      </c>
      <c r="F3953" s="24" t="s">
        <v>43</v>
      </c>
      <c r="G3953" s="13"/>
      <c r="H3953" s="13" t="s">
        <v>6</v>
      </c>
      <c r="I3953" s="34">
        <v>24</v>
      </c>
      <c r="J3953" s="34">
        <v>24</v>
      </c>
      <c r="K3953" s="34">
        <v>18</v>
      </c>
      <c r="L3953" s="34">
        <v>31</v>
      </c>
      <c r="M3953" s="24">
        <f t="shared" si="122"/>
        <v>1</v>
      </c>
      <c r="N3953" s="24">
        <f t="shared" si="123"/>
        <v>0.75</v>
      </c>
      <c r="O3953" s="34">
        <v>20</v>
      </c>
    </row>
    <row r="3954" spans="1:15">
      <c r="A3954" s="23">
        <v>2021</v>
      </c>
      <c r="B3954" s="23" t="s">
        <v>2367</v>
      </c>
      <c r="C3954" s="13" t="s">
        <v>514</v>
      </c>
      <c r="D3954" s="13" t="s">
        <v>185</v>
      </c>
      <c r="E3954" s="13" t="s">
        <v>205</v>
      </c>
      <c r="F3954" s="24" t="s">
        <v>187</v>
      </c>
      <c r="G3954" s="13"/>
      <c r="H3954" s="13" t="s">
        <v>6</v>
      </c>
      <c r="I3954" s="34">
        <v>46</v>
      </c>
      <c r="J3954" s="34">
        <v>32</v>
      </c>
      <c r="K3954" s="34">
        <v>24</v>
      </c>
      <c r="L3954" s="34">
        <v>24</v>
      </c>
      <c r="M3954" s="24">
        <f t="shared" si="122"/>
        <v>0.69565217391304346</v>
      </c>
      <c r="N3954" s="24">
        <f t="shared" si="123"/>
        <v>0.75</v>
      </c>
      <c r="O3954" s="34">
        <v>23</v>
      </c>
    </row>
    <row r="3955" spans="1:15">
      <c r="A3955" s="23">
        <v>2021</v>
      </c>
      <c r="B3955" s="23" t="s">
        <v>2367</v>
      </c>
      <c r="C3955" s="13" t="s">
        <v>514</v>
      </c>
      <c r="D3955" s="13" t="s">
        <v>185</v>
      </c>
      <c r="E3955" s="13" t="s">
        <v>205</v>
      </c>
      <c r="F3955" s="24" t="s">
        <v>188</v>
      </c>
      <c r="G3955" s="13"/>
      <c r="H3955" s="13" t="s">
        <v>6</v>
      </c>
      <c r="I3955" s="34">
        <v>20</v>
      </c>
      <c r="J3955" s="34">
        <v>17</v>
      </c>
      <c r="K3955" s="34">
        <v>16</v>
      </c>
      <c r="L3955" s="34">
        <v>33</v>
      </c>
      <c r="M3955" s="24">
        <f t="shared" si="122"/>
        <v>0.85</v>
      </c>
      <c r="N3955" s="24">
        <f t="shared" si="123"/>
        <v>0.94117647058823528</v>
      </c>
      <c r="O3955" s="34">
        <v>14</v>
      </c>
    </row>
    <row r="3956" spans="1:15">
      <c r="A3956" s="23">
        <v>2021</v>
      </c>
      <c r="B3956" s="23" t="s">
        <v>2367</v>
      </c>
      <c r="C3956" s="13" t="s">
        <v>514</v>
      </c>
      <c r="D3956" s="13" t="s">
        <v>185</v>
      </c>
      <c r="E3956" s="13" t="s">
        <v>205</v>
      </c>
      <c r="F3956" s="24" t="s">
        <v>189</v>
      </c>
      <c r="G3956" s="13"/>
      <c r="H3956" s="13" t="s">
        <v>6</v>
      </c>
      <c r="I3956" s="34">
        <v>17</v>
      </c>
      <c r="J3956" s="34">
        <v>17</v>
      </c>
      <c r="K3956" s="34">
        <v>16</v>
      </c>
      <c r="L3956" s="34">
        <v>16</v>
      </c>
      <c r="M3956" s="24">
        <f t="shared" si="122"/>
        <v>1</v>
      </c>
      <c r="N3956" s="24">
        <f t="shared" si="123"/>
        <v>0.94117647058823528</v>
      </c>
      <c r="O3956" s="34">
        <v>0</v>
      </c>
    </row>
    <row r="3957" spans="1:15">
      <c r="A3957" s="23">
        <v>2021</v>
      </c>
      <c r="B3957" s="23" t="s">
        <v>2367</v>
      </c>
      <c r="C3957" s="13" t="s">
        <v>514</v>
      </c>
      <c r="D3957" s="13" t="s">
        <v>185</v>
      </c>
      <c r="E3957" s="13" t="s">
        <v>206</v>
      </c>
      <c r="F3957" s="24" t="s">
        <v>1452</v>
      </c>
      <c r="G3957" s="13"/>
      <c r="H3957" s="13" t="s">
        <v>6</v>
      </c>
      <c r="I3957" s="34">
        <v>18</v>
      </c>
      <c r="J3957" s="34">
        <v>17</v>
      </c>
      <c r="K3957" s="34">
        <v>17</v>
      </c>
      <c r="L3957" s="34">
        <v>36</v>
      </c>
      <c r="M3957" s="24">
        <f t="shared" si="122"/>
        <v>0.94444444444444442</v>
      </c>
      <c r="N3957" s="24">
        <f t="shared" si="123"/>
        <v>1</v>
      </c>
      <c r="O3957" s="34">
        <v>23</v>
      </c>
    </row>
    <row r="3958" spans="1:15">
      <c r="A3958" s="23">
        <v>2021</v>
      </c>
      <c r="B3958" s="23" t="s">
        <v>2367</v>
      </c>
      <c r="C3958" s="13" t="s">
        <v>514</v>
      </c>
      <c r="D3958" s="13" t="s">
        <v>185</v>
      </c>
      <c r="E3958" s="13" t="s">
        <v>206</v>
      </c>
      <c r="F3958" s="24" t="s">
        <v>3930</v>
      </c>
      <c r="G3958" s="13"/>
      <c r="H3958" s="13" t="s">
        <v>6</v>
      </c>
      <c r="I3958" s="34">
        <v>0</v>
      </c>
      <c r="J3958" s="34">
        <v>0</v>
      </c>
      <c r="K3958" s="34">
        <v>0</v>
      </c>
      <c r="L3958" s="34">
        <v>26</v>
      </c>
      <c r="M3958" s="24">
        <f t="shared" si="122"/>
        <v>0</v>
      </c>
      <c r="N3958" s="24">
        <f t="shared" si="123"/>
        <v>0</v>
      </c>
      <c r="O3958" s="34">
        <v>0</v>
      </c>
    </row>
    <row r="3959" spans="1:15">
      <c r="A3959" s="23">
        <v>2021</v>
      </c>
      <c r="B3959" s="23" t="s">
        <v>2367</v>
      </c>
      <c r="C3959" s="13" t="s">
        <v>514</v>
      </c>
      <c r="D3959" s="13" t="s">
        <v>185</v>
      </c>
      <c r="E3959" s="13" t="s">
        <v>206</v>
      </c>
      <c r="F3959" s="24" t="s">
        <v>1450</v>
      </c>
      <c r="G3959" s="13"/>
      <c r="H3959" s="13" t="s">
        <v>6</v>
      </c>
      <c r="I3959" s="34">
        <v>7</v>
      </c>
      <c r="J3959" s="34">
        <v>6</v>
      </c>
      <c r="K3959" s="34">
        <v>5</v>
      </c>
      <c r="L3959" s="34">
        <v>40</v>
      </c>
      <c r="M3959" s="24">
        <f t="shared" si="122"/>
        <v>0.8571428571428571</v>
      </c>
      <c r="N3959" s="24">
        <f t="shared" si="123"/>
        <v>0.83333333333333337</v>
      </c>
      <c r="O3959" s="34">
        <v>7</v>
      </c>
    </row>
    <row r="3960" spans="1:15">
      <c r="A3960" s="23">
        <v>2021</v>
      </c>
      <c r="B3960" s="23" t="s">
        <v>2367</v>
      </c>
      <c r="C3960" s="13" t="s">
        <v>514</v>
      </c>
      <c r="D3960" s="13" t="s">
        <v>185</v>
      </c>
      <c r="E3960" s="13" t="s">
        <v>206</v>
      </c>
      <c r="F3960" s="24" t="s">
        <v>191</v>
      </c>
      <c r="G3960" s="13"/>
      <c r="H3960" s="13" t="s">
        <v>6</v>
      </c>
      <c r="I3960" s="34">
        <v>39</v>
      </c>
      <c r="J3960" s="34">
        <v>36</v>
      </c>
      <c r="K3960" s="34">
        <v>29</v>
      </c>
      <c r="L3960" s="34">
        <v>70</v>
      </c>
      <c r="M3960" s="24">
        <f t="shared" si="122"/>
        <v>0.92307692307692313</v>
      </c>
      <c r="N3960" s="24">
        <f t="shared" si="123"/>
        <v>0.80555555555555558</v>
      </c>
      <c r="O3960" s="34">
        <v>11</v>
      </c>
    </row>
    <row r="3961" spans="1:15">
      <c r="A3961" s="23">
        <v>2021</v>
      </c>
      <c r="B3961" s="23" t="s">
        <v>2367</v>
      </c>
      <c r="C3961" s="13" t="s">
        <v>514</v>
      </c>
      <c r="D3961" s="13" t="s">
        <v>185</v>
      </c>
      <c r="E3961" s="13" t="s">
        <v>206</v>
      </c>
      <c r="F3961" s="24" t="s">
        <v>88</v>
      </c>
      <c r="G3961" s="13"/>
      <c r="H3961" s="13" t="s">
        <v>6</v>
      </c>
      <c r="I3961" s="34">
        <v>36</v>
      </c>
      <c r="J3961" s="34">
        <v>28</v>
      </c>
      <c r="K3961" s="34">
        <v>24</v>
      </c>
      <c r="L3961" s="34">
        <v>32</v>
      </c>
      <c r="M3961" s="24">
        <f t="shared" si="122"/>
        <v>0.77777777777777779</v>
      </c>
      <c r="N3961" s="24">
        <f t="shared" si="123"/>
        <v>0.8571428571428571</v>
      </c>
      <c r="O3961" s="34">
        <v>0</v>
      </c>
    </row>
    <row r="3962" spans="1:15">
      <c r="A3962" s="23">
        <v>2021</v>
      </c>
      <c r="B3962" s="23" t="s">
        <v>2367</v>
      </c>
      <c r="C3962" s="13" t="s">
        <v>514</v>
      </c>
      <c r="D3962" s="13" t="s">
        <v>185</v>
      </c>
      <c r="E3962" s="13" t="s">
        <v>206</v>
      </c>
      <c r="F3962" s="24" t="s">
        <v>190</v>
      </c>
      <c r="G3962" s="13"/>
      <c r="H3962" s="13" t="s">
        <v>6</v>
      </c>
      <c r="I3962" s="34">
        <v>0</v>
      </c>
      <c r="J3962" s="34">
        <v>0</v>
      </c>
      <c r="K3962" s="34">
        <v>0</v>
      </c>
      <c r="L3962" s="34">
        <v>27</v>
      </c>
      <c r="M3962" s="24">
        <f t="shared" si="122"/>
        <v>0</v>
      </c>
      <c r="N3962" s="24">
        <f t="shared" si="123"/>
        <v>0</v>
      </c>
      <c r="O3962" s="34">
        <v>4</v>
      </c>
    </row>
    <row r="3963" spans="1:15">
      <c r="A3963" s="23">
        <v>2021</v>
      </c>
      <c r="B3963" s="23" t="s">
        <v>2367</v>
      </c>
      <c r="C3963" s="13" t="s">
        <v>514</v>
      </c>
      <c r="D3963" s="13" t="s">
        <v>185</v>
      </c>
      <c r="E3963" s="13" t="s">
        <v>206</v>
      </c>
      <c r="F3963" s="24" t="s">
        <v>6814</v>
      </c>
      <c r="G3963" s="13"/>
      <c r="H3963" s="13" t="s">
        <v>6</v>
      </c>
      <c r="I3963" s="34">
        <v>1</v>
      </c>
      <c r="J3963" s="34">
        <v>0</v>
      </c>
      <c r="K3963" s="34">
        <v>0</v>
      </c>
      <c r="L3963" s="34">
        <v>17</v>
      </c>
      <c r="M3963" s="24">
        <f t="shared" si="122"/>
        <v>0</v>
      </c>
      <c r="N3963" s="24">
        <f t="shared" si="123"/>
        <v>0</v>
      </c>
      <c r="O3963" s="34">
        <v>0</v>
      </c>
    </row>
    <row r="3964" spans="1:15">
      <c r="A3964" s="23">
        <v>2021</v>
      </c>
      <c r="B3964" s="23" t="s">
        <v>2367</v>
      </c>
      <c r="C3964" s="13" t="s">
        <v>514</v>
      </c>
      <c r="D3964" s="13" t="s">
        <v>185</v>
      </c>
      <c r="E3964" s="13" t="s">
        <v>206</v>
      </c>
      <c r="F3964" s="24" t="s">
        <v>193</v>
      </c>
      <c r="G3964" s="13"/>
      <c r="H3964" s="13" t="s">
        <v>6</v>
      </c>
      <c r="I3964" s="34">
        <v>0</v>
      </c>
      <c r="J3964" s="34">
        <v>0</v>
      </c>
      <c r="K3964" s="34">
        <v>0</v>
      </c>
      <c r="L3964" s="34">
        <v>24</v>
      </c>
      <c r="M3964" s="24">
        <f t="shared" si="122"/>
        <v>0</v>
      </c>
      <c r="N3964" s="24">
        <f t="shared" si="123"/>
        <v>0</v>
      </c>
      <c r="O3964" s="34">
        <v>1</v>
      </c>
    </row>
    <row r="3965" spans="1:15">
      <c r="A3965" s="23">
        <v>2021</v>
      </c>
      <c r="B3965" s="23" t="s">
        <v>2367</v>
      </c>
      <c r="C3965" s="13" t="s">
        <v>514</v>
      </c>
      <c r="D3965" s="13" t="s">
        <v>185</v>
      </c>
      <c r="E3965" s="13" t="s">
        <v>204</v>
      </c>
      <c r="F3965" s="24" t="s">
        <v>1458</v>
      </c>
      <c r="G3965" s="13"/>
      <c r="H3965" s="13" t="s">
        <v>6</v>
      </c>
      <c r="I3965" s="34">
        <v>14</v>
      </c>
      <c r="J3965" s="34">
        <v>14</v>
      </c>
      <c r="K3965" s="34">
        <v>9</v>
      </c>
      <c r="L3965" s="34">
        <v>169</v>
      </c>
      <c r="M3965" s="24">
        <f t="shared" si="122"/>
        <v>1</v>
      </c>
      <c r="N3965" s="24">
        <f t="shared" si="123"/>
        <v>0.6428571428571429</v>
      </c>
      <c r="O3965" s="34">
        <v>20</v>
      </c>
    </row>
    <row r="3966" spans="1:15">
      <c r="A3966" s="23">
        <v>2021</v>
      </c>
      <c r="B3966" s="23" t="s">
        <v>2367</v>
      </c>
      <c r="C3966" s="13" t="s">
        <v>514</v>
      </c>
      <c r="D3966" s="13" t="s">
        <v>185</v>
      </c>
      <c r="E3966" s="13" t="s">
        <v>204</v>
      </c>
      <c r="F3966" s="24" t="s">
        <v>1485</v>
      </c>
      <c r="G3966" s="13"/>
      <c r="H3966" s="13" t="s">
        <v>6</v>
      </c>
      <c r="I3966" s="34">
        <v>23</v>
      </c>
      <c r="J3966" s="34">
        <v>19</v>
      </c>
      <c r="K3966" s="34">
        <v>13</v>
      </c>
      <c r="L3966" s="34">
        <v>237</v>
      </c>
      <c r="M3966" s="24">
        <f t="shared" si="122"/>
        <v>0.82608695652173914</v>
      </c>
      <c r="N3966" s="24">
        <f t="shared" si="123"/>
        <v>0.68421052631578949</v>
      </c>
      <c r="O3966" s="34">
        <v>19</v>
      </c>
    </row>
    <row r="3967" spans="1:15">
      <c r="A3967" s="23">
        <v>2021</v>
      </c>
      <c r="B3967" s="23" t="s">
        <v>2367</v>
      </c>
      <c r="C3967" s="13" t="s">
        <v>514</v>
      </c>
      <c r="D3967" s="13" t="s">
        <v>185</v>
      </c>
      <c r="E3967" s="13" t="s">
        <v>204</v>
      </c>
      <c r="F3967" s="24" t="s">
        <v>1461</v>
      </c>
      <c r="G3967" s="13"/>
      <c r="H3967" s="13" t="s">
        <v>6</v>
      </c>
      <c r="I3967" s="34">
        <v>69</v>
      </c>
      <c r="J3967" s="34">
        <v>68</v>
      </c>
      <c r="K3967" s="34">
        <v>48</v>
      </c>
      <c r="L3967" s="34">
        <v>628</v>
      </c>
      <c r="M3967" s="24">
        <f t="shared" si="122"/>
        <v>0.98550724637681164</v>
      </c>
      <c r="N3967" s="24">
        <f t="shared" si="123"/>
        <v>0.70588235294117652</v>
      </c>
      <c r="O3967" s="34">
        <v>36</v>
      </c>
    </row>
    <row r="3968" spans="1:15">
      <c r="A3968" s="23">
        <v>2021</v>
      </c>
      <c r="B3968" s="23" t="s">
        <v>2367</v>
      </c>
      <c r="C3968" s="13" t="s">
        <v>514</v>
      </c>
      <c r="D3968" s="13" t="s">
        <v>185</v>
      </c>
      <c r="E3968" s="13" t="s">
        <v>204</v>
      </c>
      <c r="F3968" s="24" t="s">
        <v>1468</v>
      </c>
      <c r="G3968" s="13"/>
      <c r="H3968" s="13" t="s">
        <v>6</v>
      </c>
      <c r="I3968" s="34">
        <v>5</v>
      </c>
      <c r="J3968" s="34">
        <v>4</v>
      </c>
      <c r="K3968" s="34">
        <v>4</v>
      </c>
      <c r="L3968" s="34">
        <v>37</v>
      </c>
      <c r="M3968" s="24">
        <f t="shared" si="122"/>
        <v>0.8</v>
      </c>
      <c r="N3968" s="24">
        <f t="shared" si="123"/>
        <v>1</v>
      </c>
      <c r="O3968" s="34">
        <v>4</v>
      </c>
    </row>
    <row r="3969" spans="1:15">
      <c r="A3969" s="23">
        <v>2021</v>
      </c>
      <c r="B3969" s="23" t="s">
        <v>2367</v>
      </c>
      <c r="C3969" s="13" t="s">
        <v>514</v>
      </c>
      <c r="D3969" s="13" t="s">
        <v>185</v>
      </c>
      <c r="E3969" s="13" t="s">
        <v>204</v>
      </c>
      <c r="F3969" s="24" t="s">
        <v>584</v>
      </c>
      <c r="G3969" s="13"/>
      <c r="H3969" s="13" t="s">
        <v>6</v>
      </c>
      <c r="I3969" s="34">
        <v>56</v>
      </c>
      <c r="J3969" s="34">
        <v>50</v>
      </c>
      <c r="K3969" s="34">
        <v>37</v>
      </c>
      <c r="L3969" s="34">
        <v>400</v>
      </c>
      <c r="M3969" s="24">
        <f t="shared" si="122"/>
        <v>0.8928571428571429</v>
      </c>
      <c r="N3969" s="24">
        <f t="shared" si="123"/>
        <v>0.74</v>
      </c>
      <c r="O3969" s="34">
        <v>61</v>
      </c>
    </row>
    <row r="3970" spans="1:15">
      <c r="A3970" s="23">
        <v>2021</v>
      </c>
      <c r="B3970" s="23" t="s">
        <v>2367</v>
      </c>
      <c r="C3970" s="13" t="s">
        <v>514</v>
      </c>
      <c r="D3970" s="13" t="s">
        <v>3925</v>
      </c>
      <c r="E3970" s="13" t="s">
        <v>207</v>
      </c>
      <c r="F3970" s="24" t="s">
        <v>3903</v>
      </c>
      <c r="G3970" s="13"/>
      <c r="H3970" s="13" t="s">
        <v>6</v>
      </c>
      <c r="I3970" s="34">
        <v>1</v>
      </c>
      <c r="J3970" s="34">
        <v>1</v>
      </c>
      <c r="K3970" s="34">
        <v>1</v>
      </c>
      <c r="L3970" s="34">
        <v>6</v>
      </c>
      <c r="M3970" s="24">
        <f t="shared" ref="M3970:M3986" si="124">+IFERROR(J3970/I3970,0)</f>
        <v>1</v>
      </c>
      <c r="N3970" s="24">
        <f t="shared" ref="N3970:N3986" si="125">+IFERROR(K3970/J3970,0)</f>
        <v>1</v>
      </c>
      <c r="O3970" s="34">
        <v>1</v>
      </c>
    </row>
    <row r="3971" spans="1:15">
      <c r="A3971" s="23">
        <v>2021</v>
      </c>
      <c r="B3971" s="23" t="s">
        <v>2367</v>
      </c>
      <c r="C3971" s="13" t="s">
        <v>514</v>
      </c>
      <c r="D3971" s="13" t="s">
        <v>3925</v>
      </c>
      <c r="E3971" s="13" t="s">
        <v>205</v>
      </c>
      <c r="F3971" s="24" t="s">
        <v>108</v>
      </c>
      <c r="G3971" s="13"/>
      <c r="H3971" s="13" t="s">
        <v>6</v>
      </c>
      <c r="I3971" s="34">
        <v>26</v>
      </c>
      <c r="J3971" s="34">
        <v>25</v>
      </c>
      <c r="K3971" s="34">
        <v>22</v>
      </c>
      <c r="L3971" s="34">
        <v>22</v>
      </c>
      <c r="M3971" s="24">
        <f t="shared" si="124"/>
        <v>0.96153846153846156</v>
      </c>
      <c r="N3971" s="24">
        <f t="shared" si="125"/>
        <v>0.88</v>
      </c>
      <c r="O3971" s="34">
        <v>5</v>
      </c>
    </row>
    <row r="3972" spans="1:15">
      <c r="A3972" s="23">
        <v>2021</v>
      </c>
      <c r="B3972" s="23" t="s">
        <v>2367</v>
      </c>
      <c r="C3972" s="13" t="s">
        <v>514</v>
      </c>
      <c r="D3972" s="13" t="s">
        <v>3925</v>
      </c>
      <c r="E3972" s="13" t="s">
        <v>205</v>
      </c>
      <c r="F3972" s="24" t="s">
        <v>1881</v>
      </c>
      <c r="G3972" s="13"/>
      <c r="H3972" s="13" t="s">
        <v>6</v>
      </c>
      <c r="I3972" s="34">
        <v>11</v>
      </c>
      <c r="J3972" s="34">
        <v>11</v>
      </c>
      <c r="K3972" s="34">
        <v>3</v>
      </c>
      <c r="L3972" s="34">
        <v>4</v>
      </c>
      <c r="M3972" s="24">
        <f t="shared" si="124"/>
        <v>1</v>
      </c>
      <c r="N3972" s="24">
        <f t="shared" si="125"/>
        <v>0.27272727272727271</v>
      </c>
      <c r="O3972" s="34">
        <v>8</v>
      </c>
    </row>
    <row r="3973" spans="1:15">
      <c r="A3973" s="23">
        <v>2021</v>
      </c>
      <c r="B3973" s="23" t="s">
        <v>2367</v>
      </c>
      <c r="C3973" s="13" t="s">
        <v>514</v>
      </c>
      <c r="D3973" s="13" t="s">
        <v>3925</v>
      </c>
      <c r="E3973" s="13" t="s">
        <v>205</v>
      </c>
      <c r="F3973" s="24" t="s">
        <v>3172</v>
      </c>
      <c r="G3973" s="13"/>
      <c r="H3973" s="13" t="s">
        <v>6</v>
      </c>
      <c r="I3973" s="34">
        <v>16</v>
      </c>
      <c r="J3973" s="34">
        <v>16</v>
      </c>
      <c r="K3973" s="34">
        <v>14</v>
      </c>
      <c r="L3973" s="34">
        <v>25</v>
      </c>
      <c r="M3973" s="24">
        <f t="shared" si="124"/>
        <v>1</v>
      </c>
      <c r="N3973" s="24">
        <f t="shared" si="125"/>
        <v>0.875</v>
      </c>
      <c r="O3973" s="34">
        <v>16</v>
      </c>
    </row>
    <row r="3974" spans="1:15">
      <c r="A3974" s="23">
        <v>2021</v>
      </c>
      <c r="B3974" s="23" t="s">
        <v>2367</v>
      </c>
      <c r="C3974" s="13" t="s">
        <v>514</v>
      </c>
      <c r="D3974" s="13" t="s">
        <v>3925</v>
      </c>
      <c r="E3974" s="13" t="s">
        <v>205</v>
      </c>
      <c r="F3974" s="24" t="s">
        <v>110</v>
      </c>
      <c r="G3974" s="13"/>
      <c r="H3974" s="13" t="s">
        <v>6</v>
      </c>
      <c r="I3974" s="34">
        <v>24</v>
      </c>
      <c r="J3974" s="34">
        <v>23</v>
      </c>
      <c r="K3974" s="34">
        <v>20</v>
      </c>
      <c r="L3974" s="34">
        <v>38</v>
      </c>
      <c r="M3974" s="24">
        <f t="shared" si="124"/>
        <v>0.95833333333333337</v>
      </c>
      <c r="N3974" s="24">
        <f t="shared" si="125"/>
        <v>0.86956521739130432</v>
      </c>
      <c r="O3974" s="34">
        <v>10</v>
      </c>
    </row>
    <row r="3975" spans="1:15">
      <c r="A3975" s="23">
        <v>2021</v>
      </c>
      <c r="B3975" s="23" t="s">
        <v>2367</v>
      </c>
      <c r="C3975" s="13" t="s">
        <v>514</v>
      </c>
      <c r="D3975" s="13" t="s">
        <v>3925</v>
      </c>
      <c r="E3975" s="13" t="s">
        <v>206</v>
      </c>
      <c r="F3975" s="24" t="s">
        <v>198</v>
      </c>
      <c r="G3975" s="13"/>
      <c r="H3975" s="13" t="s">
        <v>6</v>
      </c>
      <c r="I3975" s="34">
        <v>10</v>
      </c>
      <c r="J3975" s="34">
        <v>10</v>
      </c>
      <c r="K3975" s="34">
        <v>8</v>
      </c>
      <c r="L3975" s="34">
        <v>21</v>
      </c>
      <c r="M3975" s="24">
        <f t="shared" si="124"/>
        <v>1</v>
      </c>
      <c r="N3975" s="24">
        <f t="shared" si="125"/>
        <v>0.8</v>
      </c>
      <c r="O3975" s="34">
        <v>1</v>
      </c>
    </row>
    <row r="3976" spans="1:15">
      <c r="A3976" s="23">
        <v>2021</v>
      </c>
      <c r="B3976" s="23" t="s">
        <v>2367</v>
      </c>
      <c r="C3976" s="13" t="s">
        <v>514</v>
      </c>
      <c r="D3976" s="13" t="s">
        <v>3925</v>
      </c>
      <c r="E3976" s="13" t="s">
        <v>206</v>
      </c>
      <c r="F3976" s="24" t="s">
        <v>115</v>
      </c>
      <c r="G3976" s="13"/>
      <c r="H3976" s="13" t="s">
        <v>6</v>
      </c>
      <c r="I3976" s="34">
        <v>17</v>
      </c>
      <c r="J3976" s="34">
        <v>17</v>
      </c>
      <c r="K3976" s="34">
        <v>16</v>
      </c>
      <c r="L3976" s="34">
        <v>53</v>
      </c>
      <c r="M3976" s="24">
        <f t="shared" si="124"/>
        <v>1</v>
      </c>
      <c r="N3976" s="24">
        <f t="shared" si="125"/>
        <v>0.94117647058823528</v>
      </c>
      <c r="O3976" s="34">
        <v>5</v>
      </c>
    </row>
    <row r="3977" spans="1:15">
      <c r="A3977" s="23">
        <v>2021</v>
      </c>
      <c r="B3977" s="23" t="s">
        <v>2367</v>
      </c>
      <c r="C3977" s="13" t="s">
        <v>514</v>
      </c>
      <c r="D3977" s="13" t="s">
        <v>3925</v>
      </c>
      <c r="E3977" s="13" t="s">
        <v>206</v>
      </c>
      <c r="F3977" s="24" t="s">
        <v>1422</v>
      </c>
      <c r="G3977" s="13"/>
      <c r="H3977" s="13" t="s">
        <v>6</v>
      </c>
      <c r="I3977" s="34">
        <v>2</v>
      </c>
      <c r="J3977" s="34">
        <v>2</v>
      </c>
      <c r="K3977" s="34">
        <v>2</v>
      </c>
      <c r="L3977" s="34">
        <v>17</v>
      </c>
      <c r="M3977" s="24">
        <f t="shared" si="124"/>
        <v>1</v>
      </c>
      <c r="N3977" s="24">
        <f t="shared" si="125"/>
        <v>1</v>
      </c>
      <c r="O3977" s="34">
        <v>1</v>
      </c>
    </row>
    <row r="3978" spans="1:15">
      <c r="A3978" s="23">
        <v>2021</v>
      </c>
      <c r="B3978" s="23" t="s">
        <v>2367</v>
      </c>
      <c r="C3978" s="13" t="s">
        <v>514</v>
      </c>
      <c r="D3978" s="13" t="s">
        <v>3925</v>
      </c>
      <c r="E3978" s="13" t="s">
        <v>204</v>
      </c>
      <c r="F3978" s="24" t="s">
        <v>1457</v>
      </c>
      <c r="G3978" s="13"/>
      <c r="H3978" s="13" t="s">
        <v>6</v>
      </c>
      <c r="I3978" s="34">
        <v>18</v>
      </c>
      <c r="J3978" s="34">
        <v>18</v>
      </c>
      <c r="K3978" s="34">
        <v>11</v>
      </c>
      <c r="L3978" s="34">
        <v>136</v>
      </c>
      <c r="M3978" s="24">
        <f t="shared" si="124"/>
        <v>1</v>
      </c>
      <c r="N3978" s="24">
        <f t="shared" si="125"/>
        <v>0.61111111111111116</v>
      </c>
      <c r="O3978" s="34">
        <v>6</v>
      </c>
    </row>
    <row r="3979" spans="1:15">
      <c r="A3979" s="23">
        <v>2021</v>
      </c>
      <c r="B3979" s="23" t="s">
        <v>2367</v>
      </c>
      <c r="C3979" s="13" t="s">
        <v>514</v>
      </c>
      <c r="D3979" s="13" t="s">
        <v>3925</v>
      </c>
      <c r="E3979" s="13" t="s">
        <v>204</v>
      </c>
      <c r="F3979" s="24" t="s">
        <v>6849</v>
      </c>
      <c r="G3979" s="13"/>
      <c r="H3979" s="13" t="s">
        <v>6</v>
      </c>
      <c r="I3979" s="34">
        <v>32</v>
      </c>
      <c r="J3979" s="34">
        <v>31</v>
      </c>
      <c r="K3979" s="34">
        <v>25</v>
      </c>
      <c r="L3979" s="34">
        <v>200</v>
      </c>
      <c r="M3979" s="24">
        <f t="shared" si="124"/>
        <v>0.96875</v>
      </c>
      <c r="N3979" s="24">
        <f t="shared" si="125"/>
        <v>0.80645161290322576</v>
      </c>
      <c r="O3979" s="34">
        <v>13</v>
      </c>
    </row>
    <row r="3980" spans="1:15">
      <c r="A3980" s="23">
        <v>2021</v>
      </c>
      <c r="B3980" s="23" t="s">
        <v>2367</v>
      </c>
      <c r="C3980" s="13" t="s">
        <v>514</v>
      </c>
      <c r="D3980" s="13" t="s">
        <v>3925</v>
      </c>
      <c r="E3980" s="13" t="s">
        <v>204</v>
      </c>
      <c r="F3980" s="24" t="s">
        <v>3931</v>
      </c>
      <c r="G3980" s="13"/>
      <c r="H3980" s="13" t="s">
        <v>6</v>
      </c>
      <c r="I3980" s="34">
        <v>34</v>
      </c>
      <c r="J3980" s="34">
        <v>33</v>
      </c>
      <c r="K3980" s="34">
        <v>20</v>
      </c>
      <c r="L3980" s="34">
        <v>57</v>
      </c>
      <c r="M3980" s="24">
        <f t="shared" si="124"/>
        <v>0.97058823529411764</v>
      </c>
      <c r="N3980" s="24">
        <f t="shared" si="125"/>
        <v>0.60606060606060608</v>
      </c>
      <c r="O3980" s="34">
        <v>0</v>
      </c>
    </row>
    <row r="3981" spans="1:15">
      <c r="A3981" s="23">
        <v>2021</v>
      </c>
      <c r="B3981" s="23" t="s">
        <v>2367</v>
      </c>
      <c r="C3981" s="13" t="s">
        <v>514</v>
      </c>
      <c r="D3981" s="13" t="s">
        <v>3925</v>
      </c>
      <c r="E3981" s="13" t="s">
        <v>204</v>
      </c>
      <c r="F3981" s="24" t="s">
        <v>1486</v>
      </c>
      <c r="G3981" s="13"/>
      <c r="H3981" s="13" t="s">
        <v>6</v>
      </c>
      <c r="I3981" s="34">
        <v>68</v>
      </c>
      <c r="J3981" s="34">
        <v>67</v>
      </c>
      <c r="K3981" s="34">
        <v>58</v>
      </c>
      <c r="L3981" s="34">
        <v>547</v>
      </c>
      <c r="M3981" s="24">
        <f t="shared" si="124"/>
        <v>0.98529411764705888</v>
      </c>
      <c r="N3981" s="24">
        <f t="shared" si="125"/>
        <v>0.86567164179104472</v>
      </c>
      <c r="O3981" s="34">
        <v>57</v>
      </c>
    </row>
    <row r="3982" spans="1:15">
      <c r="A3982" s="23">
        <v>2021</v>
      </c>
      <c r="B3982" s="23" t="s">
        <v>2367</v>
      </c>
      <c r="C3982" s="13" t="s">
        <v>514</v>
      </c>
      <c r="D3982" s="13" t="s">
        <v>3925</v>
      </c>
      <c r="E3982" s="13" t="s">
        <v>204</v>
      </c>
      <c r="F3982" s="24" t="s">
        <v>1471</v>
      </c>
      <c r="G3982" s="13"/>
      <c r="H3982" s="13" t="s">
        <v>6</v>
      </c>
      <c r="I3982" s="34">
        <v>23</v>
      </c>
      <c r="J3982" s="34">
        <v>21</v>
      </c>
      <c r="K3982" s="34">
        <v>15</v>
      </c>
      <c r="L3982" s="34">
        <v>144</v>
      </c>
      <c r="M3982" s="24">
        <f t="shared" si="124"/>
        <v>0.91304347826086951</v>
      </c>
      <c r="N3982" s="24">
        <f t="shared" si="125"/>
        <v>0.7142857142857143</v>
      </c>
      <c r="O3982" s="34">
        <v>11</v>
      </c>
    </row>
    <row r="3983" spans="1:15">
      <c r="A3983" s="23">
        <v>2021</v>
      </c>
      <c r="B3983" s="23" t="s">
        <v>2367</v>
      </c>
      <c r="C3983" s="13" t="s">
        <v>514</v>
      </c>
      <c r="D3983" s="13" t="s">
        <v>3925</v>
      </c>
      <c r="E3983" s="13" t="s">
        <v>204</v>
      </c>
      <c r="F3983" s="24" t="s">
        <v>1472</v>
      </c>
      <c r="G3983" s="13"/>
      <c r="H3983" s="13" t="s">
        <v>6</v>
      </c>
      <c r="I3983" s="34">
        <v>36</v>
      </c>
      <c r="J3983" s="34">
        <v>35</v>
      </c>
      <c r="K3983" s="34">
        <v>24</v>
      </c>
      <c r="L3983" s="34">
        <v>331</v>
      </c>
      <c r="M3983" s="24">
        <f t="shared" si="124"/>
        <v>0.97222222222222221</v>
      </c>
      <c r="N3983" s="24">
        <f t="shared" si="125"/>
        <v>0.68571428571428572</v>
      </c>
      <c r="O3983" s="34">
        <v>45</v>
      </c>
    </row>
    <row r="3984" spans="1:15">
      <c r="A3984" s="23">
        <v>2021</v>
      </c>
      <c r="B3984" s="23" t="s">
        <v>2367</v>
      </c>
      <c r="C3984" s="13" t="s">
        <v>514</v>
      </c>
      <c r="D3984" s="13" t="s">
        <v>3925</v>
      </c>
      <c r="E3984" s="13" t="s">
        <v>204</v>
      </c>
      <c r="F3984" s="24" t="s">
        <v>3872</v>
      </c>
      <c r="G3984" s="13"/>
      <c r="H3984" s="13" t="s">
        <v>6</v>
      </c>
      <c r="I3984" s="34">
        <v>20</v>
      </c>
      <c r="J3984" s="34">
        <v>20</v>
      </c>
      <c r="K3984" s="34">
        <v>15</v>
      </c>
      <c r="L3984" s="34">
        <v>69</v>
      </c>
      <c r="M3984" s="24">
        <f t="shared" si="124"/>
        <v>1</v>
      </c>
      <c r="N3984" s="24">
        <f t="shared" si="125"/>
        <v>0.75</v>
      </c>
      <c r="O3984" s="34">
        <v>0</v>
      </c>
    </row>
    <row r="3985" spans="1:15">
      <c r="A3985" s="23">
        <v>2021</v>
      </c>
      <c r="B3985" s="23" t="s">
        <v>2367</v>
      </c>
      <c r="C3985" s="13" t="s">
        <v>514</v>
      </c>
      <c r="D3985" s="13" t="s">
        <v>3925</v>
      </c>
      <c r="E3985" s="13" t="s">
        <v>204</v>
      </c>
      <c r="F3985" s="24" t="s">
        <v>2118</v>
      </c>
      <c r="G3985" s="13"/>
      <c r="H3985" s="13" t="s">
        <v>6</v>
      </c>
      <c r="I3985" s="34">
        <v>4</v>
      </c>
      <c r="J3985" s="34">
        <v>0</v>
      </c>
      <c r="K3985" s="34">
        <v>0</v>
      </c>
      <c r="L3985" s="34">
        <v>27</v>
      </c>
      <c r="M3985" s="24">
        <f t="shared" si="124"/>
        <v>0</v>
      </c>
      <c r="N3985" s="24">
        <f t="shared" si="125"/>
        <v>0</v>
      </c>
      <c r="O3985" s="34">
        <v>3</v>
      </c>
    </row>
    <row r="3986" spans="1:15">
      <c r="A3986" s="23">
        <v>2021</v>
      </c>
      <c r="B3986" s="23" t="s">
        <v>2367</v>
      </c>
      <c r="C3986" s="13" t="s">
        <v>514</v>
      </c>
      <c r="D3986" s="13" t="s">
        <v>8102</v>
      </c>
      <c r="E3986" s="13" t="s">
        <v>206</v>
      </c>
      <c r="F3986" s="24" t="s">
        <v>2192</v>
      </c>
      <c r="G3986" s="13"/>
      <c r="H3986" s="13" t="s">
        <v>6</v>
      </c>
      <c r="I3986" s="34">
        <v>5</v>
      </c>
      <c r="J3986" s="34">
        <v>5</v>
      </c>
      <c r="K3986" s="34">
        <v>0</v>
      </c>
      <c r="L3986" s="34">
        <v>0</v>
      </c>
      <c r="M3986" s="24">
        <f t="shared" si="124"/>
        <v>1</v>
      </c>
      <c r="N3986" s="24">
        <f t="shared" si="125"/>
        <v>0</v>
      </c>
      <c r="O3986" s="34">
        <v>0</v>
      </c>
    </row>
  </sheetData>
  <sheetProtection autoFilter="0" pivotTables="0"/>
  <autoFilter ref="A1:O3986" xr:uid="{00000000-0009-0000-0000-00000B000000}"/>
  <sortState xmlns:xlrd2="http://schemas.microsoft.com/office/spreadsheetml/2017/richdata2" ref="A2:O3986">
    <sortCondition ref="A2:A3986"/>
    <sortCondition ref="B2:B3986"/>
    <sortCondition descending="1" ref="C2:C3986"/>
    <sortCondition ref="D2:D3986"/>
    <sortCondition ref="E2:E3986"/>
    <sortCondition ref="F2:F3986"/>
  </sortState>
  <pageMargins left="0.7" right="0.7" top="0.75" bottom="0.75" header="0.3" footer="0.3"/>
  <pageSetup orientation="portrait"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143">
    <tabColor theme="0"/>
  </sheetPr>
  <dimension ref="A1:F132"/>
  <sheetViews>
    <sheetView zoomScale="85" zoomScaleNormal="85" workbookViewId="0">
      <pane ySplit="1" topLeftCell="A98" activePane="bottomLeft" state="frozen"/>
      <selection pane="bottomLeft"/>
    </sheetView>
  </sheetViews>
  <sheetFormatPr baseColWidth="10" defaultColWidth="11" defaultRowHeight="16.5"/>
  <cols>
    <col min="1" max="1" width="9.375" style="1" bestFit="1" customWidth="1"/>
    <col min="2" max="2" width="11.625" style="1" bestFit="1" customWidth="1"/>
    <col min="3" max="3" width="59.25" style="1" bestFit="1" customWidth="1"/>
    <col min="4" max="4" width="24.125" style="1" bestFit="1" customWidth="1"/>
    <col min="5" max="5" width="16.375" style="1" bestFit="1" customWidth="1"/>
    <col min="6" max="6" width="17.75" style="1" bestFit="1" customWidth="1"/>
    <col min="7" max="8" width="11" style="1"/>
    <col min="9" max="9" width="11.75" style="1" bestFit="1" customWidth="1"/>
    <col min="10" max="16384" width="11" style="1"/>
  </cols>
  <sheetData>
    <row r="1" spans="1:6">
      <c r="A1" s="43" t="s">
        <v>229</v>
      </c>
      <c r="B1" s="43" t="s">
        <v>200</v>
      </c>
      <c r="C1" s="45" t="s">
        <v>972</v>
      </c>
      <c r="D1" s="43" t="s">
        <v>8500</v>
      </c>
      <c r="E1" s="43" t="s">
        <v>973</v>
      </c>
      <c r="F1" s="43" t="s">
        <v>974</v>
      </c>
    </row>
    <row r="2" spans="1:6">
      <c r="A2" s="23">
        <v>2007</v>
      </c>
      <c r="B2" s="23" t="s">
        <v>1886</v>
      </c>
      <c r="C2" s="13" t="s">
        <v>963</v>
      </c>
      <c r="D2" s="34" t="s">
        <v>8402</v>
      </c>
      <c r="E2" s="34">
        <v>46</v>
      </c>
      <c r="F2" s="34">
        <v>23</v>
      </c>
    </row>
    <row r="3" spans="1:6">
      <c r="A3" s="23">
        <v>2007</v>
      </c>
      <c r="B3" s="23" t="s">
        <v>1886</v>
      </c>
      <c r="C3" s="13" t="s">
        <v>964</v>
      </c>
      <c r="D3" s="34" t="s">
        <v>8402</v>
      </c>
      <c r="E3" s="34">
        <v>70</v>
      </c>
      <c r="F3" s="34">
        <v>19</v>
      </c>
    </row>
    <row r="4" spans="1:6">
      <c r="A4" s="23">
        <v>2007</v>
      </c>
      <c r="B4" s="23" t="s">
        <v>1886</v>
      </c>
      <c r="C4" s="13" t="s">
        <v>968</v>
      </c>
      <c r="D4" s="34" t="s">
        <v>8402</v>
      </c>
      <c r="E4" s="34">
        <v>54</v>
      </c>
      <c r="F4" s="34">
        <v>10</v>
      </c>
    </row>
    <row r="5" spans="1:6">
      <c r="A5" s="23">
        <v>2008</v>
      </c>
      <c r="B5" s="23" t="s">
        <v>1886</v>
      </c>
      <c r="C5" s="13" t="s">
        <v>963</v>
      </c>
      <c r="D5" s="34" t="s">
        <v>8402</v>
      </c>
      <c r="E5" s="34">
        <v>79</v>
      </c>
      <c r="F5" s="34">
        <v>47</v>
      </c>
    </row>
    <row r="6" spans="1:6">
      <c r="A6" s="23">
        <v>2008</v>
      </c>
      <c r="B6" s="23" t="s">
        <v>1886</v>
      </c>
      <c r="C6" s="13" t="s">
        <v>964</v>
      </c>
      <c r="D6" s="34" t="s">
        <v>8402</v>
      </c>
      <c r="E6" s="34">
        <v>128</v>
      </c>
      <c r="F6" s="34">
        <v>48</v>
      </c>
    </row>
    <row r="7" spans="1:6">
      <c r="A7" s="23">
        <v>2008</v>
      </c>
      <c r="B7" s="23" t="s">
        <v>1886</v>
      </c>
      <c r="C7" s="13" t="s">
        <v>968</v>
      </c>
      <c r="D7" s="34" t="s">
        <v>8402</v>
      </c>
      <c r="E7" s="34">
        <v>108</v>
      </c>
      <c r="F7" s="34">
        <v>42</v>
      </c>
    </row>
    <row r="8" spans="1:6">
      <c r="A8" s="23">
        <v>2009</v>
      </c>
      <c r="B8" s="23" t="s">
        <v>1886</v>
      </c>
      <c r="C8" s="13" t="s">
        <v>963</v>
      </c>
      <c r="D8" s="34" t="s">
        <v>8402</v>
      </c>
      <c r="E8" s="34">
        <v>45</v>
      </c>
      <c r="F8" s="34">
        <v>23</v>
      </c>
    </row>
    <row r="9" spans="1:6">
      <c r="A9" s="23">
        <v>2009</v>
      </c>
      <c r="B9" s="23" t="s">
        <v>1886</v>
      </c>
      <c r="C9" s="13" t="s">
        <v>964</v>
      </c>
      <c r="D9" s="34" t="s">
        <v>8402</v>
      </c>
      <c r="E9" s="34">
        <v>88</v>
      </c>
      <c r="F9" s="34">
        <v>50</v>
      </c>
    </row>
    <row r="10" spans="1:6">
      <c r="A10" s="23">
        <v>2009</v>
      </c>
      <c r="B10" s="23" t="s">
        <v>1886</v>
      </c>
      <c r="C10" s="13" t="s">
        <v>965</v>
      </c>
      <c r="D10" s="34" t="s">
        <v>8402</v>
      </c>
      <c r="E10" s="34">
        <v>106</v>
      </c>
      <c r="F10" s="34">
        <v>24</v>
      </c>
    </row>
    <row r="11" spans="1:6">
      <c r="A11" s="23">
        <v>2009</v>
      </c>
      <c r="B11" s="23" t="s">
        <v>1886</v>
      </c>
      <c r="C11" s="13" t="s">
        <v>967</v>
      </c>
      <c r="D11" s="34" t="s">
        <v>8402</v>
      </c>
      <c r="E11" s="34">
        <v>114</v>
      </c>
      <c r="F11" s="34">
        <v>22</v>
      </c>
    </row>
    <row r="12" spans="1:6">
      <c r="A12" s="23">
        <v>2009</v>
      </c>
      <c r="B12" s="23" t="s">
        <v>1886</v>
      </c>
      <c r="C12" s="13" t="s">
        <v>968</v>
      </c>
      <c r="D12" s="34" t="s">
        <v>8402</v>
      </c>
      <c r="E12" s="34">
        <v>138</v>
      </c>
      <c r="F12" s="34">
        <v>41</v>
      </c>
    </row>
    <row r="13" spans="1:6">
      <c r="A13" s="23">
        <v>2010</v>
      </c>
      <c r="B13" s="23" t="s">
        <v>1886</v>
      </c>
      <c r="C13" s="13" t="s">
        <v>963</v>
      </c>
      <c r="D13" s="34" t="s">
        <v>8402</v>
      </c>
      <c r="E13" s="34">
        <v>121</v>
      </c>
      <c r="F13" s="34">
        <v>45</v>
      </c>
    </row>
    <row r="14" spans="1:6">
      <c r="A14" s="23">
        <v>2010</v>
      </c>
      <c r="B14" s="23" t="s">
        <v>1886</v>
      </c>
      <c r="C14" s="13" t="s">
        <v>964</v>
      </c>
      <c r="D14" s="34" t="s">
        <v>8402</v>
      </c>
      <c r="E14" s="34">
        <v>114</v>
      </c>
      <c r="F14" s="34">
        <v>68</v>
      </c>
    </row>
    <row r="15" spans="1:6">
      <c r="A15" s="23">
        <v>2010</v>
      </c>
      <c r="B15" s="23" t="s">
        <v>1886</v>
      </c>
      <c r="C15" s="13" t="s">
        <v>965</v>
      </c>
      <c r="D15" s="34" t="s">
        <v>8402</v>
      </c>
      <c r="E15" s="34">
        <v>149</v>
      </c>
      <c r="F15" s="34">
        <v>38</v>
      </c>
    </row>
    <row r="16" spans="1:6">
      <c r="A16" s="23">
        <v>2010</v>
      </c>
      <c r="B16" s="23" t="s">
        <v>1886</v>
      </c>
      <c r="C16" s="13" t="s">
        <v>967</v>
      </c>
      <c r="D16" s="34" t="s">
        <v>8402</v>
      </c>
      <c r="E16" s="34">
        <v>117</v>
      </c>
      <c r="F16" s="34">
        <v>30</v>
      </c>
    </row>
    <row r="17" spans="1:6">
      <c r="A17" s="23">
        <v>2010</v>
      </c>
      <c r="B17" s="23" t="s">
        <v>1886</v>
      </c>
      <c r="C17" s="13" t="s">
        <v>968</v>
      </c>
      <c r="D17" s="34" t="s">
        <v>8402</v>
      </c>
      <c r="E17" s="34">
        <v>173</v>
      </c>
      <c r="F17" s="34">
        <v>74</v>
      </c>
    </row>
    <row r="18" spans="1:6">
      <c r="A18" s="23">
        <v>2011</v>
      </c>
      <c r="B18" s="23" t="s">
        <v>1886</v>
      </c>
      <c r="C18" s="13" t="s">
        <v>963</v>
      </c>
      <c r="D18" s="34" t="s">
        <v>8402</v>
      </c>
      <c r="E18" s="34">
        <v>69</v>
      </c>
      <c r="F18" s="34">
        <v>55</v>
      </c>
    </row>
    <row r="19" spans="1:6">
      <c r="A19" s="23">
        <v>2011</v>
      </c>
      <c r="B19" s="23" t="s">
        <v>1886</v>
      </c>
      <c r="C19" s="13" t="s">
        <v>964</v>
      </c>
      <c r="D19" s="34" t="s">
        <v>8402</v>
      </c>
      <c r="E19" s="34">
        <v>39</v>
      </c>
      <c r="F19" s="34">
        <v>12</v>
      </c>
    </row>
    <row r="20" spans="1:6">
      <c r="A20" s="23">
        <v>2011</v>
      </c>
      <c r="B20" s="23" t="s">
        <v>1886</v>
      </c>
      <c r="C20" s="13" t="s">
        <v>965</v>
      </c>
      <c r="D20" s="34" t="s">
        <v>8402</v>
      </c>
      <c r="E20" s="34">
        <v>77</v>
      </c>
      <c r="F20" s="34">
        <v>32</v>
      </c>
    </row>
    <row r="21" spans="1:6">
      <c r="A21" s="23">
        <v>2011</v>
      </c>
      <c r="B21" s="23" t="s">
        <v>1886</v>
      </c>
      <c r="C21" s="13" t="s">
        <v>967</v>
      </c>
      <c r="D21" s="34" t="s">
        <v>8402</v>
      </c>
      <c r="E21" s="34">
        <v>74</v>
      </c>
      <c r="F21" s="34">
        <v>27</v>
      </c>
    </row>
    <row r="22" spans="1:6">
      <c r="A22" s="23">
        <v>2011</v>
      </c>
      <c r="B22" s="23" t="s">
        <v>1886</v>
      </c>
      <c r="C22" s="13" t="s">
        <v>968</v>
      </c>
      <c r="D22" s="34" t="s">
        <v>8402</v>
      </c>
      <c r="E22" s="34">
        <v>99</v>
      </c>
      <c r="F22" s="34">
        <v>32</v>
      </c>
    </row>
    <row r="23" spans="1:6">
      <c r="A23" s="23">
        <v>2012</v>
      </c>
      <c r="B23" s="23" t="s">
        <v>1886</v>
      </c>
      <c r="C23" s="13" t="s">
        <v>963</v>
      </c>
      <c r="D23" s="34" t="s">
        <v>8402</v>
      </c>
      <c r="E23" s="34">
        <v>54</v>
      </c>
      <c r="F23" s="34">
        <v>35</v>
      </c>
    </row>
    <row r="24" spans="1:6">
      <c r="A24" s="23">
        <v>2012</v>
      </c>
      <c r="B24" s="23" t="s">
        <v>1886</v>
      </c>
      <c r="C24" s="13" t="s">
        <v>964</v>
      </c>
      <c r="D24" s="34" t="s">
        <v>8402</v>
      </c>
      <c r="E24" s="34">
        <v>68</v>
      </c>
      <c r="F24" s="34">
        <v>10</v>
      </c>
    </row>
    <row r="25" spans="1:6">
      <c r="A25" s="23">
        <v>2012</v>
      </c>
      <c r="B25" s="23" t="s">
        <v>1886</v>
      </c>
      <c r="C25" s="13" t="s">
        <v>965</v>
      </c>
      <c r="D25" s="34" t="s">
        <v>8402</v>
      </c>
      <c r="E25" s="34">
        <v>99</v>
      </c>
      <c r="F25" s="34">
        <v>32</v>
      </c>
    </row>
    <row r="26" spans="1:6">
      <c r="A26" s="23">
        <v>2012</v>
      </c>
      <c r="B26" s="23" t="s">
        <v>1886</v>
      </c>
      <c r="C26" s="13" t="s">
        <v>967</v>
      </c>
      <c r="D26" s="34" t="s">
        <v>8402</v>
      </c>
      <c r="E26" s="34">
        <v>62</v>
      </c>
      <c r="F26" s="34">
        <v>28</v>
      </c>
    </row>
    <row r="27" spans="1:6">
      <c r="A27" s="23">
        <v>2012</v>
      </c>
      <c r="B27" s="23" t="s">
        <v>1886</v>
      </c>
      <c r="C27" s="13" t="s">
        <v>968</v>
      </c>
      <c r="D27" s="34" t="s">
        <v>8402</v>
      </c>
      <c r="E27" s="34">
        <v>113</v>
      </c>
      <c r="F27" s="34">
        <v>34</v>
      </c>
    </row>
    <row r="28" spans="1:6">
      <c r="A28" s="23">
        <v>2013</v>
      </c>
      <c r="B28" s="23" t="s">
        <v>1886</v>
      </c>
      <c r="C28" s="13" t="s">
        <v>963</v>
      </c>
      <c r="D28" s="34" t="s">
        <v>8402</v>
      </c>
      <c r="E28" s="34">
        <v>63</v>
      </c>
      <c r="F28" s="34">
        <v>37</v>
      </c>
    </row>
    <row r="29" spans="1:6">
      <c r="A29" s="23">
        <v>2013</v>
      </c>
      <c r="B29" s="23" t="s">
        <v>1886</v>
      </c>
      <c r="C29" s="13" t="s">
        <v>964</v>
      </c>
      <c r="D29" s="34" t="s">
        <v>8402</v>
      </c>
      <c r="E29" s="34">
        <v>62</v>
      </c>
      <c r="F29" s="34">
        <v>11</v>
      </c>
    </row>
    <row r="30" spans="1:6">
      <c r="A30" s="23">
        <v>2013</v>
      </c>
      <c r="B30" s="23" t="s">
        <v>1886</v>
      </c>
      <c r="C30" s="13" t="s">
        <v>965</v>
      </c>
      <c r="D30" s="34" t="s">
        <v>8402</v>
      </c>
      <c r="E30" s="34">
        <v>65</v>
      </c>
      <c r="F30" s="34">
        <v>50</v>
      </c>
    </row>
    <row r="31" spans="1:6">
      <c r="A31" s="23">
        <v>2013</v>
      </c>
      <c r="B31" s="23" t="s">
        <v>1886</v>
      </c>
      <c r="C31" s="13" t="s">
        <v>966</v>
      </c>
      <c r="D31" s="34" t="s">
        <v>8402</v>
      </c>
      <c r="E31" s="34">
        <v>28</v>
      </c>
      <c r="F31" s="34">
        <v>28</v>
      </c>
    </row>
    <row r="32" spans="1:6">
      <c r="A32" s="23">
        <v>2013</v>
      </c>
      <c r="B32" s="23" t="s">
        <v>1886</v>
      </c>
      <c r="C32" s="13" t="s">
        <v>967</v>
      </c>
      <c r="D32" s="34" t="s">
        <v>8402</v>
      </c>
      <c r="E32" s="34">
        <v>49</v>
      </c>
      <c r="F32" s="34">
        <v>35</v>
      </c>
    </row>
    <row r="33" spans="1:6">
      <c r="A33" s="23">
        <v>2013</v>
      </c>
      <c r="B33" s="23" t="s">
        <v>1886</v>
      </c>
      <c r="C33" s="13" t="s">
        <v>968</v>
      </c>
      <c r="D33" s="34" t="s">
        <v>8402</v>
      </c>
      <c r="E33" s="34">
        <v>94</v>
      </c>
      <c r="F33" s="34">
        <v>43</v>
      </c>
    </row>
    <row r="34" spans="1:6">
      <c r="A34" s="23">
        <v>2014</v>
      </c>
      <c r="B34" s="23" t="s">
        <v>1886</v>
      </c>
      <c r="C34" s="13" t="s">
        <v>963</v>
      </c>
      <c r="D34" s="34" t="s">
        <v>8402</v>
      </c>
      <c r="E34" s="34">
        <v>50</v>
      </c>
      <c r="F34" s="34">
        <v>39</v>
      </c>
    </row>
    <row r="35" spans="1:6">
      <c r="A35" s="23">
        <v>2014</v>
      </c>
      <c r="B35" s="23" t="s">
        <v>1886</v>
      </c>
      <c r="C35" s="13" t="s">
        <v>964</v>
      </c>
      <c r="D35" s="34" t="s">
        <v>8402</v>
      </c>
      <c r="E35" s="34">
        <v>49</v>
      </c>
      <c r="F35" s="34">
        <v>21</v>
      </c>
    </row>
    <row r="36" spans="1:6">
      <c r="A36" s="23">
        <v>2014</v>
      </c>
      <c r="B36" s="23" t="s">
        <v>1886</v>
      </c>
      <c r="C36" s="13" t="s">
        <v>965</v>
      </c>
      <c r="D36" s="34" t="s">
        <v>8402</v>
      </c>
      <c r="E36" s="34">
        <v>39</v>
      </c>
      <c r="F36" s="34">
        <v>57</v>
      </c>
    </row>
    <row r="37" spans="1:6">
      <c r="A37" s="23">
        <v>2014</v>
      </c>
      <c r="B37" s="23" t="s">
        <v>1886</v>
      </c>
      <c r="C37" s="13" t="s">
        <v>966</v>
      </c>
      <c r="D37" s="34" t="s">
        <v>8402</v>
      </c>
      <c r="E37" s="34">
        <v>157</v>
      </c>
      <c r="F37" s="34">
        <v>60</v>
      </c>
    </row>
    <row r="38" spans="1:6">
      <c r="A38" s="23">
        <v>2014</v>
      </c>
      <c r="B38" s="23" t="s">
        <v>1886</v>
      </c>
      <c r="C38" s="13" t="s">
        <v>967</v>
      </c>
      <c r="D38" s="34" t="s">
        <v>8402</v>
      </c>
      <c r="E38" s="34">
        <v>42</v>
      </c>
      <c r="F38" s="34">
        <v>32</v>
      </c>
    </row>
    <row r="39" spans="1:6">
      <c r="A39" s="23">
        <v>2014</v>
      </c>
      <c r="B39" s="23" t="s">
        <v>1886</v>
      </c>
      <c r="C39" s="13" t="s">
        <v>968</v>
      </c>
      <c r="D39" s="34" t="s">
        <v>8402</v>
      </c>
      <c r="E39" s="34">
        <v>65</v>
      </c>
      <c r="F39" s="34">
        <v>41</v>
      </c>
    </row>
    <row r="40" spans="1:6">
      <c r="A40" s="23">
        <v>2015</v>
      </c>
      <c r="B40" s="23" t="s">
        <v>1886</v>
      </c>
      <c r="C40" s="13" t="s">
        <v>963</v>
      </c>
      <c r="D40" s="34" t="s">
        <v>8402</v>
      </c>
      <c r="E40" s="34">
        <v>101</v>
      </c>
      <c r="F40" s="34">
        <v>47</v>
      </c>
    </row>
    <row r="41" spans="1:6">
      <c r="A41" s="23">
        <v>2015</v>
      </c>
      <c r="B41" s="23" t="s">
        <v>1886</v>
      </c>
      <c r="C41" s="13" t="s">
        <v>964</v>
      </c>
      <c r="D41" s="34" t="s">
        <v>8402</v>
      </c>
      <c r="E41" s="34">
        <v>102</v>
      </c>
      <c r="F41" s="34">
        <v>36</v>
      </c>
    </row>
    <row r="42" spans="1:6">
      <c r="A42" s="23">
        <v>2015</v>
      </c>
      <c r="B42" s="23" t="s">
        <v>1886</v>
      </c>
      <c r="C42" s="13" t="s">
        <v>965</v>
      </c>
      <c r="D42" s="34" t="s">
        <v>8402</v>
      </c>
      <c r="E42" s="34">
        <v>110</v>
      </c>
      <c r="F42" s="34">
        <v>32</v>
      </c>
    </row>
    <row r="43" spans="1:6">
      <c r="A43" s="23">
        <v>2015</v>
      </c>
      <c r="B43" s="23" t="s">
        <v>1886</v>
      </c>
      <c r="C43" s="13" t="s">
        <v>966</v>
      </c>
      <c r="D43" s="34" t="s">
        <v>8402</v>
      </c>
      <c r="E43" s="34">
        <v>191</v>
      </c>
      <c r="F43" s="34">
        <v>33</v>
      </c>
    </row>
    <row r="44" spans="1:6">
      <c r="A44" s="23">
        <v>2015</v>
      </c>
      <c r="B44" s="23" t="s">
        <v>1886</v>
      </c>
      <c r="C44" s="13" t="s">
        <v>967</v>
      </c>
      <c r="D44" s="34" t="s">
        <v>8402</v>
      </c>
      <c r="E44" s="34">
        <v>119</v>
      </c>
      <c r="F44" s="34">
        <v>31</v>
      </c>
    </row>
    <row r="45" spans="1:6">
      <c r="A45" s="23">
        <v>2015</v>
      </c>
      <c r="B45" s="23" t="s">
        <v>1886</v>
      </c>
      <c r="C45" s="13" t="s">
        <v>968</v>
      </c>
      <c r="D45" s="34" t="s">
        <v>8402</v>
      </c>
      <c r="E45" s="34">
        <v>106</v>
      </c>
      <c r="F45" s="34">
        <v>18</v>
      </c>
    </row>
    <row r="46" spans="1:6">
      <c r="A46" s="23">
        <v>2015</v>
      </c>
      <c r="B46" s="23" t="s">
        <v>1886</v>
      </c>
      <c r="C46" s="13" t="s">
        <v>969</v>
      </c>
      <c r="D46" s="34" t="s">
        <v>8402</v>
      </c>
      <c r="E46" s="34">
        <v>38</v>
      </c>
      <c r="F46" s="34">
        <v>18</v>
      </c>
    </row>
    <row r="47" spans="1:6">
      <c r="A47" s="23">
        <v>2015</v>
      </c>
      <c r="B47" s="23" t="s">
        <v>1886</v>
      </c>
      <c r="C47" s="13" t="s">
        <v>970</v>
      </c>
      <c r="D47" s="34" t="s">
        <v>8402</v>
      </c>
      <c r="E47" s="34">
        <v>72</v>
      </c>
      <c r="F47" s="34">
        <v>24</v>
      </c>
    </row>
    <row r="48" spans="1:6">
      <c r="A48" s="23">
        <v>2016</v>
      </c>
      <c r="B48" s="23" t="s">
        <v>1886</v>
      </c>
      <c r="C48" s="13" t="s">
        <v>963</v>
      </c>
      <c r="D48" s="34" t="s">
        <v>8402</v>
      </c>
      <c r="E48" s="34">
        <v>120</v>
      </c>
      <c r="F48" s="34">
        <v>96</v>
      </c>
    </row>
    <row r="49" spans="1:6">
      <c r="A49" s="23">
        <v>2016</v>
      </c>
      <c r="B49" s="23" t="s">
        <v>1886</v>
      </c>
      <c r="C49" s="13" t="s">
        <v>964</v>
      </c>
      <c r="D49" s="34" t="s">
        <v>8402</v>
      </c>
      <c r="E49" s="34">
        <v>182</v>
      </c>
      <c r="F49" s="34">
        <v>46</v>
      </c>
    </row>
    <row r="50" spans="1:6">
      <c r="A50" s="23">
        <v>2016</v>
      </c>
      <c r="B50" s="23" t="s">
        <v>1886</v>
      </c>
      <c r="C50" s="13" t="s">
        <v>965</v>
      </c>
      <c r="D50" s="34" t="s">
        <v>8402</v>
      </c>
      <c r="E50" s="34">
        <v>135</v>
      </c>
      <c r="F50" s="34">
        <v>76</v>
      </c>
    </row>
    <row r="51" spans="1:6">
      <c r="A51" s="23">
        <v>2016</v>
      </c>
      <c r="B51" s="23" t="s">
        <v>1886</v>
      </c>
      <c r="C51" s="13" t="s">
        <v>966</v>
      </c>
      <c r="D51" s="34" t="s">
        <v>8402</v>
      </c>
      <c r="E51" s="34">
        <v>349</v>
      </c>
      <c r="F51" s="34">
        <v>65</v>
      </c>
    </row>
    <row r="52" spans="1:6">
      <c r="A52" s="23">
        <v>2016</v>
      </c>
      <c r="B52" s="23" t="s">
        <v>1886</v>
      </c>
      <c r="C52" s="13" t="s">
        <v>967</v>
      </c>
      <c r="D52" s="34" t="s">
        <v>8402</v>
      </c>
      <c r="E52" s="34">
        <v>94</v>
      </c>
      <c r="F52" s="34">
        <v>90</v>
      </c>
    </row>
    <row r="53" spans="1:6">
      <c r="A53" s="23">
        <v>2016</v>
      </c>
      <c r="B53" s="23" t="s">
        <v>1886</v>
      </c>
      <c r="C53" s="13" t="s">
        <v>968</v>
      </c>
      <c r="D53" s="34" t="s">
        <v>8402</v>
      </c>
      <c r="E53" s="34">
        <v>210</v>
      </c>
      <c r="F53" s="34">
        <v>71</v>
      </c>
    </row>
    <row r="54" spans="1:6">
      <c r="A54" s="23">
        <v>2016</v>
      </c>
      <c r="B54" s="23" t="s">
        <v>1886</v>
      </c>
      <c r="C54" s="13" t="s">
        <v>969</v>
      </c>
      <c r="D54" s="34" t="s">
        <v>8402</v>
      </c>
      <c r="E54" s="34">
        <v>91</v>
      </c>
      <c r="F54" s="34">
        <v>38</v>
      </c>
    </row>
    <row r="55" spans="1:6">
      <c r="A55" s="23">
        <v>2016</v>
      </c>
      <c r="B55" s="23" t="s">
        <v>1886</v>
      </c>
      <c r="C55" s="13" t="s">
        <v>970</v>
      </c>
      <c r="D55" s="34" t="s">
        <v>8402</v>
      </c>
      <c r="E55" s="34">
        <v>105</v>
      </c>
      <c r="F55" s="34">
        <v>47</v>
      </c>
    </row>
    <row r="56" spans="1:6">
      <c r="A56" s="23">
        <v>2016</v>
      </c>
      <c r="B56" s="23" t="s">
        <v>1886</v>
      </c>
      <c r="C56" s="13" t="s">
        <v>971</v>
      </c>
      <c r="D56" s="34" t="s">
        <v>8402</v>
      </c>
      <c r="E56" s="34">
        <v>12</v>
      </c>
      <c r="F56" s="34">
        <v>12</v>
      </c>
    </row>
    <row r="57" spans="1:6">
      <c r="A57" s="23">
        <v>2016</v>
      </c>
      <c r="B57" s="23" t="s">
        <v>1886</v>
      </c>
      <c r="C57" s="13" t="s">
        <v>975</v>
      </c>
      <c r="D57" s="34" t="s">
        <v>8402</v>
      </c>
      <c r="E57" s="34">
        <v>10</v>
      </c>
      <c r="F57" s="34">
        <v>6</v>
      </c>
    </row>
    <row r="58" spans="1:6">
      <c r="A58" s="23">
        <v>2017</v>
      </c>
      <c r="B58" s="23" t="s">
        <v>1886</v>
      </c>
      <c r="C58" s="13" t="s">
        <v>963</v>
      </c>
      <c r="D58" s="34" t="s">
        <v>8402</v>
      </c>
      <c r="E58" s="34">
        <v>193</v>
      </c>
      <c r="F58" s="34">
        <v>44</v>
      </c>
    </row>
    <row r="59" spans="1:6">
      <c r="A59" s="23">
        <v>2017</v>
      </c>
      <c r="B59" s="23" t="s">
        <v>1886</v>
      </c>
      <c r="C59" s="13" t="s">
        <v>964</v>
      </c>
      <c r="D59" s="34" t="s">
        <v>8402</v>
      </c>
      <c r="E59" s="34">
        <v>153</v>
      </c>
      <c r="F59" s="34">
        <v>22</v>
      </c>
    </row>
    <row r="60" spans="1:6">
      <c r="A60" s="23">
        <v>2017</v>
      </c>
      <c r="B60" s="23" t="s">
        <v>1886</v>
      </c>
      <c r="C60" s="13" t="s">
        <v>965</v>
      </c>
      <c r="D60" s="34" t="s">
        <v>8402</v>
      </c>
      <c r="E60" s="34">
        <v>119</v>
      </c>
      <c r="F60" s="34">
        <v>38</v>
      </c>
    </row>
    <row r="61" spans="1:6">
      <c r="A61" s="23">
        <v>2017</v>
      </c>
      <c r="B61" s="23" t="s">
        <v>1886</v>
      </c>
      <c r="C61" s="13" t="s">
        <v>966</v>
      </c>
      <c r="D61" s="34" t="s">
        <v>8402</v>
      </c>
      <c r="E61" s="34">
        <v>376</v>
      </c>
      <c r="F61" s="34">
        <v>45</v>
      </c>
    </row>
    <row r="62" spans="1:6">
      <c r="A62" s="23">
        <v>2017</v>
      </c>
      <c r="B62" s="23" t="s">
        <v>1886</v>
      </c>
      <c r="C62" s="13" t="s">
        <v>967</v>
      </c>
      <c r="D62" s="34" t="s">
        <v>8402</v>
      </c>
      <c r="E62" s="34">
        <v>78</v>
      </c>
      <c r="F62" s="34">
        <v>19</v>
      </c>
    </row>
    <row r="63" spans="1:6">
      <c r="A63" s="23">
        <v>2017</v>
      </c>
      <c r="B63" s="23" t="s">
        <v>1886</v>
      </c>
      <c r="C63" s="13" t="s">
        <v>968</v>
      </c>
      <c r="D63" s="34" t="s">
        <v>8402</v>
      </c>
      <c r="E63" s="34">
        <v>126</v>
      </c>
      <c r="F63" s="34">
        <v>50</v>
      </c>
    </row>
    <row r="64" spans="1:6">
      <c r="A64" s="23">
        <v>2017</v>
      </c>
      <c r="B64" s="23" t="s">
        <v>1886</v>
      </c>
      <c r="C64" s="13" t="s">
        <v>969</v>
      </c>
      <c r="D64" s="34" t="s">
        <v>8402</v>
      </c>
      <c r="E64" s="34">
        <v>65</v>
      </c>
      <c r="F64" s="34">
        <v>10</v>
      </c>
    </row>
    <row r="65" spans="1:6">
      <c r="A65" s="23">
        <v>2017</v>
      </c>
      <c r="B65" s="23" t="s">
        <v>1886</v>
      </c>
      <c r="C65" s="13" t="s">
        <v>970</v>
      </c>
      <c r="D65" s="34" t="s">
        <v>8402</v>
      </c>
      <c r="E65" s="34">
        <v>40</v>
      </c>
      <c r="F65" s="34">
        <v>41</v>
      </c>
    </row>
    <row r="66" spans="1:6">
      <c r="A66" s="23">
        <v>2017</v>
      </c>
      <c r="B66" s="23" t="s">
        <v>1886</v>
      </c>
      <c r="C66" s="13" t="s">
        <v>971</v>
      </c>
      <c r="D66" s="34" t="s">
        <v>8402</v>
      </c>
      <c r="E66" s="34">
        <v>226</v>
      </c>
      <c r="F66" s="34">
        <v>40</v>
      </c>
    </row>
    <row r="67" spans="1:6">
      <c r="A67" s="23">
        <v>2017</v>
      </c>
      <c r="B67" s="23" t="s">
        <v>1886</v>
      </c>
      <c r="C67" s="13" t="s">
        <v>975</v>
      </c>
      <c r="D67" s="34" t="s">
        <v>8402</v>
      </c>
      <c r="E67" s="34">
        <v>16</v>
      </c>
      <c r="F67" s="34">
        <v>8</v>
      </c>
    </row>
    <row r="68" spans="1:6">
      <c r="A68" s="23">
        <v>2017</v>
      </c>
      <c r="B68" s="23" t="s">
        <v>1886</v>
      </c>
      <c r="C68" s="13" t="s">
        <v>1925</v>
      </c>
      <c r="D68" s="34" t="s">
        <v>8402</v>
      </c>
      <c r="E68" s="34">
        <v>0</v>
      </c>
      <c r="F68" s="34">
        <v>22</v>
      </c>
    </row>
    <row r="69" spans="1:6">
      <c r="A69" s="23">
        <v>2018</v>
      </c>
      <c r="B69" s="23" t="s">
        <v>1886</v>
      </c>
      <c r="C69" s="13" t="s">
        <v>963</v>
      </c>
      <c r="D69" s="34" t="s">
        <v>8402</v>
      </c>
      <c r="E69" s="34">
        <v>244</v>
      </c>
      <c r="F69" s="34">
        <v>212</v>
      </c>
    </row>
    <row r="70" spans="1:6">
      <c r="A70" s="23">
        <v>2018</v>
      </c>
      <c r="B70" s="23" t="s">
        <v>1886</v>
      </c>
      <c r="C70" s="13" t="s">
        <v>964</v>
      </c>
      <c r="D70" s="34" t="s">
        <v>8402</v>
      </c>
      <c r="E70" s="34">
        <v>113</v>
      </c>
      <c r="F70" s="34">
        <v>54</v>
      </c>
    </row>
    <row r="71" spans="1:6">
      <c r="A71" s="23">
        <v>2018</v>
      </c>
      <c r="B71" s="23" t="s">
        <v>1886</v>
      </c>
      <c r="C71" s="13" t="s">
        <v>965</v>
      </c>
      <c r="D71" s="34" t="s">
        <v>8402</v>
      </c>
      <c r="E71" s="34">
        <v>128</v>
      </c>
      <c r="F71" s="34">
        <v>103</v>
      </c>
    </row>
    <row r="72" spans="1:6">
      <c r="A72" s="23">
        <v>2018</v>
      </c>
      <c r="B72" s="23" t="s">
        <v>1886</v>
      </c>
      <c r="C72" s="13" t="s">
        <v>966</v>
      </c>
      <c r="D72" s="34" t="s">
        <v>8402</v>
      </c>
      <c r="E72" s="34">
        <v>373</v>
      </c>
      <c r="F72" s="34">
        <v>130</v>
      </c>
    </row>
    <row r="73" spans="1:6">
      <c r="A73" s="23">
        <v>2018</v>
      </c>
      <c r="B73" s="23" t="s">
        <v>1886</v>
      </c>
      <c r="C73" s="13" t="s">
        <v>967</v>
      </c>
      <c r="D73" s="34" t="s">
        <v>8402</v>
      </c>
      <c r="E73" s="34">
        <v>72</v>
      </c>
      <c r="F73" s="34">
        <v>44</v>
      </c>
    </row>
    <row r="74" spans="1:6">
      <c r="A74" s="23">
        <v>2018</v>
      </c>
      <c r="B74" s="23" t="s">
        <v>1886</v>
      </c>
      <c r="C74" s="13" t="s">
        <v>968</v>
      </c>
      <c r="D74" s="34" t="s">
        <v>8402</v>
      </c>
      <c r="E74" s="34">
        <v>125</v>
      </c>
      <c r="F74" s="34">
        <v>80</v>
      </c>
    </row>
    <row r="75" spans="1:6">
      <c r="A75" s="23">
        <v>2018</v>
      </c>
      <c r="B75" s="23" t="s">
        <v>1886</v>
      </c>
      <c r="C75" s="13" t="s">
        <v>969</v>
      </c>
      <c r="D75" s="34" t="s">
        <v>8402</v>
      </c>
      <c r="E75" s="34">
        <v>32</v>
      </c>
      <c r="F75" s="34">
        <v>27</v>
      </c>
    </row>
    <row r="76" spans="1:6">
      <c r="A76" s="23">
        <v>2018</v>
      </c>
      <c r="B76" s="23" t="s">
        <v>1886</v>
      </c>
      <c r="C76" s="13" t="s">
        <v>970</v>
      </c>
      <c r="D76" s="34" t="s">
        <v>8402</v>
      </c>
      <c r="E76" s="34">
        <v>83</v>
      </c>
      <c r="F76" s="34">
        <v>49</v>
      </c>
    </row>
    <row r="77" spans="1:6">
      <c r="A77" s="23">
        <v>2018</v>
      </c>
      <c r="B77" s="23" t="s">
        <v>1886</v>
      </c>
      <c r="C77" s="13" t="s">
        <v>971</v>
      </c>
      <c r="D77" s="34" t="s">
        <v>8402</v>
      </c>
      <c r="E77" s="34">
        <v>192</v>
      </c>
      <c r="F77" s="34">
        <v>117</v>
      </c>
    </row>
    <row r="78" spans="1:6">
      <c r="A78" s="23">
        <v>2018</v>
      </c>
      <c r="B78" s="23" t="s">
        <v>1886</v>
      </c>
      <c r="C78" s="13" t="s">
        <v>975</v>
      </c>
      <c r="D78" s="34" t="s">
        <v>8402</v>
      </c>
      <c r="E78" s="34">
        <v>4</v>
      </c>
      <c r="F78" s="34">
        <v>30</v>
      </c>
    </row>
    <row r="79" spans="1:6">
      <c r="A79" s="23">
        <v>2018</v>
      </c>
      <c r="B79" s="23" t="s">
        <v>1886</v>
      </c>
      <c r="C79" s="13" t="s">
        <v>1925</v>
      </c>
      <c r="D79" s="34" t="s">
        <v>8402</v>
      </c>
      <c r="E79" s="34">
        <v>340</v>
      </c>
      <c r="F79" s="34">
        <v>166</v>
      </c>
    </row>
    <row r="80" spans="1:6">
      <c r="A80" s="23">
        <v>2019</v>
      </c>
      <c r="B80" s="23" t="s">
        <v>1886</v>
      </c>
      <c r="C80" s="13" t="s">
        <v>963</v>
      </c>
      <c r="D80" s="34" t="s">
        <v>8402</v>
      </c>
      <c r="E80" s="34">
        <v>176</v>
      </c>
      <c r="F80" s="34">
        <v>122</v>
      </c>
    </row>
    <row r="81" spans="1:6">
      <c r="A81" s="23">
        <v>2019</v>
      </c>
      <c r="B81" s="23" t="s">
        <v>1886</v>
      </c>
      <c r="C81" s="13" t="s">
        <v>964</v>
      </c>
      <c r="D81" s="34" t="s">
        <v>8402</v>
      </c>
      <c r="E81" s="34">
        <v>112</v>
      </c>
      <c r="F81" s="34">
        <v>50</v>
      </c>
    </row>
    <row r="82" spans="1:6">
      <c r="A82" s="23">
        <v>2019</v>
      </c>
      <c r="B82" s="23" t="s">
        <v>1886</v>
      </c>
      <c r="C82" s="13" t="s">
        <v>965</v>
      </c>
      <c r="D82" s="34" t="s">
        <v>8402</v>
      </c>
      <c r="E82" s="34">
        <v>114</v>
      </c>
      <c r="F82" s="34">
        <v>85</v>
      </c>
    </row>
    <row r="83" spans="1:6">
      <c r="A83" s="23">
        <v>2019</v>
      </c>
      <c r="B83" s="23" t="s">
        <v>1886</v>
      </c>
      <c r="C83" s="13" t="s">
        <v>966</v>
      </c>
      <c r="D83" s="34" t="s">
        <v>8402</v>
      </c>
      <c r="E83" s="34">
        <v>471</v>
      </c>
      <c r="F83" s="34">
        <v>127</v>
      </c>
    </row>
    <row r="84" spans="1:6">
      <c r="A84" s="23">
        <v>2019</v>
      </c>
      <c r="B84" s="23" t="s">
        <v>1886</v>
      </c>
      <c r="C84" s="13" t="s">
        <v>967</v>
      </c>
      <c r="D84" s="34" t="s">
        <v>8402</v>
      </c>
      <c r="E84" s="34">
        <v>76</v>
      </c>
      <c r="F84" s="34">
        <v>54</v>
      </c>
    </row>
    <row r="85" spans="1:6">
      <c r="A85" s="23">
        <v>2019</v>
      </c>
      <c r="B85" s="23" t="s">
        <v>1886</v>
      </c>
      <c r="C85" s="13" t="s">
        <v>968</v>
      </c>
      <c r="D85" s="34" t="s">
        <v>8402</v>
      </c>
      <c r="E85" s="34">
        <v>171</v>
      </c>
      <c r="F85" s="34">
        <v>71</v>
      </c>
    </row>
    <row r="86" spans="1:6">
      <c r="A86" s="23">
        <v>2019</v>
      </c>
      <c r="B86" s="23" t="s">
        <v>1886</v>
      </c>
      <c r="C86" s="13" t="s">
        <v>969</v>
      </c>
      <c r="D86" s="34" t="s">
        <v>8402</v>
      </c>
      <c r="E86" s="34">
        <v>41</v>
      </c>
      <c r="F86" s="34">
        <v>27</v>
      </c>
    </row>
    <row r="87" spans="1:6">
      <c r="A87" s="23">
        <v>2019</v>
      </c>
      <c r="B87" s="23" t="s">
        <v>1886</v>
      </c>
      <c r="C87" s="13" t="s">
        <v>970</v>
      </c>
      <c r="D87" s="34" t="s">
        <v>8402</v>
      </c>
      <c r="E87" s="34">
        <v>112</v>
      </c>
      <c r="F87" s="34">
        <v>63</v>
      </c>
    </row>
    <row r="88" spans="1:6">
      <c r="A88" s="23">
        <v>2019</v>
      </c>
      <c r="B88" s="23" t="s">
        <v>1886</v>
      </c>
      <c r="C88" s="13" t="s">
        <v>971</v>
      </c>
      <c r="D88" s="34" t="s">
        <v>8402</v>
      </c>
      <c r="E88" s="34">
        <v>178</v>
      </c>
      <c r="F88" s="34">
        <v>64</v>
      </c>
    </row>
    <row r="89" spans="1:6">
      <c r="A89" s="23">
        <v>2019</v>
      </c>
      <c r="B89" s="23" t="s">
        <v>1886</v>
      </c>
      <c r="C89" s="13" t="s">
        <v>1925</v>
      </c>
      <c r="D89" s="34" t="s">
        <v>8402</v>
      </c>
      <c r="E89" s="34">
        <v>504</v>
      </c>
      <c r="F89" s="34">
        <v>198</v>
      </c>
    </row>
    <row r="90" spans="1:6">
      <c r="A90" s="23">
        <v>2020</v>
      </c>
      <c r="B90" s="23" t="s">
        <v>1886</v>
      </c>
      <c r="C90" s="13" t="s">
        <v>963</v>
      </c>
      <c r="D90" s="34" t="s">
        <v>8402</v>
      </c>
      <c r="E90" s="34">
        <v>165</v>
      </c>
      <c r="F90" s="34">
        <v>148</v>
      </c>
    </row>
    <row r="91" spans="1:6">
      <c r="A91" s="23">
        <v>2020</v>
      </c>
      <c r="B91" s="23" t="s">
        <v>1886</v>
      </c>
      <c r="C91" s="13" t="s">
        <v>964</v>
      </c>
      <c r="D91" s="34" t="s">
        <v>8402</v>
      </c>
      <c r="E91" s="34">
        <v>99</v>
      </c>
      <c r="F91" s="34">
        <v>71</v>
      </c>
    </row>
    <row r="92" spans="1:6">
      <c r="A92" s="23">
        <v>2020</v>
      </c>
      <c r="B92" s="23" t="s">
        <v>1886</v>
      </c>
      <c r="C92" s="13" t="s">
        <v>966</v>
      </c>
      <c r="D92" s="34" t="s">
        <v>8402</v>
      </c>
      <c r="E92" s="34">
        <v>160</v>
      </c>
      <c r="F92" s="34">
        <v>135</v>
      </c>
    </row>
    <row r="93" spans="1:6">
      <c r="A93" s="23">
        <v>2020</v>
      </c>
      <c r="B93" s="23" t="s">
        <v>1886</v>
      </c>
      <c r="C93" s="13" t="s">
        <v>967</v>
      </c>
      <c r="D93" s="34" t="s">
        <v>8402</v>
      </c>
      <c r="E93" s="34">
        <v>73</v>
      </c>
      <c r="F93" s="34">
        <v>61</v>
      </c>
    </row>
    <row r="94" spans="1:6">
      <c r="A94" s="23">
        <v>2020</v>
      </c>
      <c r="B94" s="23" t="s">
        <v>1886</v>
      </c>
      <c r="C94" s="13" t="s">
        <v>968</v>
      </c>
      <c r="D94" s="34" t="s">
        <v>8402</v>
      </c>
      <c r="E94" s="34">
        <v>85</v>
      </c>
      <c r="F94" s="34">
        <v>64</v>
      </c>
    </row>
    <row r="95" spans="1:6">
      <c r="A95" s="23">
        <v>2020</v>
      </c>
      <c r="B95" s="23" t="s">
        <v>1886</v>
      </c>
      <c r="C95" s="13" t="s">
        <v>969</v>
      </c>
      <c r="D95" s="34" t="s">
        <v>8402</v>
      </c>
      <c r="E95" s="34">
        <v>65</v>
      </c>
      <c r="F95" s="34">
        <v>53</v>
      </c>
    </row>
    <row r="96" spans="1:6">
      <c r="A96" s="23">
        <v>2020</v>
      </c>
      <c r="B96" s="23" t="s">
        <v>1886</v>
      </c>
      <c r="C96" s="13" t="s">
        <v>970</v>
      </c>
      <c r="D96" s="34" t="s">
        <v>8402</v>
      </c>
      <c r="E96" s="34">
        <v>84</v>
      </c>
      <c r="F96" s="34">
        <v>70</v>
      </c>
    </row>
    <row r="97" spans="1:6">
      <c r="A97" s="23">
        <v>2020</v>
      </c>
      <c r="B97" s="23" t="s">
        <v>1886</v>
      </c>
      <c r="C97" s="13" t="s">
        <v>971</v>
      </c>
      <c r="D97" s="34" t="s">
        <v>8402</v>
      </c>
      <c r="E97" s="34">
        <v>190</v>
      </c>
      <c r="F97" s="34">
        <v>169</v>
      </c>
    </row>
    <row r="98" spans="1:6">
      <c r="A98" s="23">
        <v>2020</v>
      </c>
      <c r="B98" s="23" t="s">
        <v>1886</v>
      </c>
      <c r="C98" s="13" t="s">
        <v>975</v>
      </c>
      <c r="D98" s="34" t="s">
        <v>8402</v>
      </c>
      <c r="E98" s="34">
        <v>42</v>
      </c>
      <c r="F98" s="34">
        <v>27</v>
      </c>
    </row>
    <row r="99" spans="1:6">
      <c r="A99" s="23">
        <v>2020</v>
      </c>
      <c r="B99" s="23" t="s">
        <v>1886</v>
      </c>
      <c r="C99" s="13" t="s">
        <v>1925</v>
      </c>
      <c r="D99" s="34" t="s">
        <v>8402</v>
      </c>
      <c r="E99" s="34">
        <v>254</v>
      </c>
      <c r="F99" s="34">
        <v>236</v>
      </c>
    </row>
    <row r="100" spans="1:6">
      <c r="A100" s="23">
        <v>2021</v>
      </c>
      <c r="B100" s="23" t="s">
        <v>1886</v>
      </c>
      <c r="C100" s="13" t="s">
        <v>8479</v>
      </c>
      <c r="D100" s="34" t="s">
        <v>8501</v>
      </c>
      <c r="E100" s="34">
        <v>83</v>
      </c>
      <c r="F100" s="34">
        <v>62</v>
      </c>
    </row>
    <row r="101" spans="1:6">
      <c r="A101" s="23">
        <v>2021</v>
      </c>
      <c r="B101" s="23" t="s">
        <v>1886</v>
      </c>
      <c r="C101" s="13" t="s">
        <v>8480</v>
      </c>
      <c r="D101" s="34" t="s">
        <v>8501</v>
      </c>
      <c r="E101" s="34">
        <v>48</v>
      </c>
      <c r="F101" s="34">
        <v>41</v>
      </c>
    </row>
    <row r="102" spans="1:6">
      <c r="A102" s="23">
        <v>2021</v>
      </c>
      <c r="B102" s="23" t="s">
        <v>1886</v>
      </c>
      <c r="C102" s="13" t="s">
        <v>8481</v>
      </c>
      <c r="D102" s="34" t="s">
        <v>8501</v>
      </c>
      <c r="E102" s="34">
        <v>53</v>
      </c>
      <c r="F102" s="34">
        <v>35</v>
      </c>
    </row>
    <row r="103" spans="1:6">
      <c r="A103" s="23">
        <v>2021</v>
      </c>
      <c r="B103" s="23" t="s">
        <v>1886</v>
      </c>
      <c r="C103" s="13" t="s">
        <v>8482</v>
      </c>
      <c r="D103" s="34" t="s">
        <v>8501</v>
      </c>
      <c r="E103" s="34">
        <v>27</v>
      </c>
      <c r="F103" s="34">
        <v>24</v>
      </c>
    </row>
    <row r="104" spans="1:6">
      <c r="A104" s="23">
        <v>2021</v>
      </c>
      <c r="B104" s="23" t="s">
        <v>1886</v>
      </c>
      <c r="C104" s="13" t="s">
        <v>8483</v>
      </c>
      <c r="D104" s="34" t="s">
        <v>8501</v>
      </c>
      <c r="E104" s="34">
        <v>45</v>
      </c>
      <c r="F104" s="34">
        <v>39</v>
      </c>
    </row>
    <row r="105" spans="1:6">
      <c r="A105" s="23">
        <v>2021</v>
      </c>
      <c r="B105" s="23" t="s">
        <v>1886</v>
      </c>
      <c r="C105" s="13" t="s">
        <v>8484</v>
      </c>
      <c r="D105" s="34" t="s">
        <v>8501</v>
      </c>
      <c r="E105" s="34">
        <v>35</v>
      </c>
      <c r="F105" s="34">
        <v>32</v>
      </c>
    </row>
    <row r="106" spans="1:6">
      <c r="A106" s="23">
        <v>2021</v>
      </c>
      <c r="B106" s="23" t="s">
        <v>1886</v>
      </c>
      <c r="C106" s="13" t="s">
        <v>8485</v>
      </c>
      <c r="D106" s="34" t="s">
        <v>8501</v>
      </c>
      <c r="E106" s="34">
        <v>23</v>
      </c>
      <c r="F106" s="34">
        <v>19</v>
      </c>
    </row>
    <row r="107" spans="1:6">
      <c r="A107" s="23">
        <v>2021</v>
      </c>
      <c r="B107" s="23" t="s">
        <v>1886</v>
      </c>
      <c r="C107" s="13" t="s">
        <v>8486</v>
      </c>
      <c r="D107" s="34" t="s">
        <v>8501</v>
      </c>
      <c r="E107" s="34">
        <v>77</v>
      </c>
      <c r="F107" s="34">
        <v>52</v>
      </c>
    </row>
    <row r="108" spans="1:6">
      <c r="A108" s="23">
        <v>2021</v>
      </c>
      <c r="B108" s="23" t="s">
        <v>1886</v>
      </c>
      <c r="C108" s="13" t="s">
        <v>8487</v>
      </c>
      <c r="D108" s="34" t="s">
        <v>8501</v>
      </c>
      <c r="E108" s="34">
        <v>97</v>
      </c>
      <c r="F108" s="34">
        <v>80</v>
      </c>
    </row>
    <row r="109" spans="1:6">
      <c r="A109" s="23">
        <v>2021</v>
      </c>
      <c r="B109" s="23" t="s">
        <v>1886</v>
      </c>
      <c r="C109" s="13" t="s">
        <v>8488</v>
      </c>
      <c r="D109" s="34" t="s">
        <v>8501</v>
      </c>
      <c r="E109" s="34">
        <v>30</v>
      </c>
      <c r="F109" s="34">
        <v>18</v>
      </c>
    </row>
    <row r="110" spans="1:6">
      <c r="A110" s="23">
        <v>2021</v>
      </c>
      <c r="B110" s="23" t="s">
        <v>1886</v>
      </c>
      <c r="C110" s="13" t="s">
        <v>8479</v>
      </c>
      <c r="D110" s="34" t="s">
        <v>8501</v>
      </c>
      <c r="E110" s="34">
        <v>72</v>
      </c>
      <c r="F110" s="34">
        <v>62</v>
      </c>
    </row>
    <row r="111" spans="1:6">
      <c r="A111" s="23">
        <v>2021</v>
      </c>
      <c r="B111" s="23" t="s">
        <v>1886</v>
      </c>
      <c r="C111" s="13" t="s">
        <v>8480</v>
      </c>
      <c r="D111" s="34" t="s">
        <v>8501</v>
      </c>
      <c r="E111" s="34">
        <v>35</v>
      </c>
      <c r="F111" s="34">
        <v>19</v>
      </c>
    </row>
    <row r="112" spans="1:6">
      <c r="A112" s="23">
        <v>2021</v>
      </c>
      <c r="B112" s="23" t="s">
        <v>1886</v>
      </c>
      <c r="C112" s="13" t="s">
        <v>8481</v>
      </c>
      <c r="D112" s="34" t="s">
        <v>8501</v>
      </c>
      <c r="E112" s="34">
        <v>52</v>
      </c>
      <c r="F112" s="34">
        <v>46</v>
      </c>
    </row>
    <row r="113" spans="1:6">
      <c r="A113" s="23">
        <v>2021</v>
      </c>
      <c r="B113" s="23" t="s">
        <v>1886</v>
      </c>
      <c r="C113" s="13" t="s">
        <v>8482</v>
      </c>
      <c r="D113" s="34" t="s">
        <v>8501</v>
      </c>
      <c r="E113" s="34">
        <v>18</v>
      </c>
      <c r="F113" s="34">
        <v>16</v>
      </c>
    </row>
    <row r="114" spans="1:6">
      <c r="A114" s="23">
        <v>2021</v>
      </c>
      <c r="B114" s="23" t="s">
        <v>1886</v>
      </c>
      <c r="C114" s="13" t="s">
        <v>8483</v>
      </c>
      <c r="D114" s="34" t="s">
        <v>8501</v>
      </c>
      <c r="E114" s="34">
        <v>47</v>
      </c>
      <c r="F114" s="34">
        <v>32</v>
      </c>
    </row>
    <row r="115" spans="1:6">
      <c r="A115" s="23">
        <v>2021</v>
      </c>
      <c r="B115" s="23" t="s">
        <v>1886</v>
      </c>
      <c r="C115" s="13" t="s">
        <v>8484</v>
      </c>
      <c r="D115" s="34" t="s">
        <v>8501</v>
      </c>
      <c r="E115" s="34">
        <v>36</v>
      </c>
      <c r="F115" s="34">
        <v>30</v>
      </c>
    </row>
    <row r="116" spans="1:6">
      <c r="A116" s="23">
        <v>2021</v>
      </c>
      <c r="B116" s="23" t="s">
        <v>1886</v>
      </c>
      <c r="C116" s="13" t="s">
        <v>8485</v>
      </c>
      <c r="D116" s="34" t="s">
        <v>8501</v>
      </c>
      <c r="E116" s="34">
        <v>29</v>
      </c>
      <c r="F116" s="34">
        <v>25</v>
      </c>
    </row>
    <row r="117" spans="1:6">
      <c r="A117" s="23">
        <v>2021</v>
      </c>
      <c r="B117" s="23" t="s">
        <v>1886</v>
      </c>
      <c r="C117" s="13" t="s">
        <v>8486</v>
      </c>
      <c r="D117" s="34" t="s">
        <v>8501</v>
      </c>
      <c r="E117" s="34">
        <v>71</v>
      </c>
      <c r="F117" s="34">
        <v>63</v>
      </c>
    </row>
    <row r="118" spans="1:6">
      <c r="A118" s="23">
        <v>2021</v>
      </c>
      <c r="B118" s="23" t="s">
        <v>1886</v>
      </c>
      <c r="C118" s="13" t="s">
        <v>8487</v>
      </c>
      <c r="D118" s="34" t="s">
        <v>8501</v>
      </c>
      <c r="E118" s="34">
        <v>81</v>
      </c>
      <c r="F118" s="34">
        <v>61</v>
      </c>
    </row>
    <row r="119" spans="1:6">
      <c r="A119" s="23">
        <v>2021</v>
      </c>
      <c r="B119" s="23" t="s">
        <v>1886</v>
      </c>
      <c r="C119" s="13" t="s">
        <v>8488</v>
      </c>
      <c r="D119" s="34" t="s">
        <v>8501</v>
      </c>
      <c r="E119" s="34">
        <v>47</v>
      </c>
      <c r="F119" s="34">
        <v>36</v>
      </c>
    </row>
    <row r="120" spans="1:6">
      <c r="A120" s="23">
        <v>2021</v>
      </c>
      <c r="B120" s="23" t="s">
        <v>1886</v>
      </c>
      <c r="C120" s="13" t="s">
        <v>8489</v>
      </c>
      <c r="D120" s="34" t="s">
        <v>979</v>
      </c>
      <c r="E120" s="34">
        <v>27</v>
      </c>
      <c r="F120" s="34">
        <v>23</v>
      </c>
    </row>
    <row r="121" spans="1:6">
      <c r="A121" s="23">
        <v>2021</v>
      </c>
      <c r="B121" s="23" t="s">
        <v>1886</v>
      </c>
      <c r="C121" s="13" t="s">
        <v>8490</v>
      </c>
      <c r="D121" s="34" t="s">
        <v>979</v>
      </c>
      <c r="E121" s="34">
        <v>13</v>
      </c>
      <c r="F121" s="34">
        <v>11</v>
      </c>
    </row>
    <row r="122" spans="1:6">
      <c r="A122" s="23">
        <v>2021</v>
      </c>
      <c r="B122" s="23" t="s">
        <v>1886</v>
      </c>
      <c r="C122" s="13" t="s">
        <v>8491</v>
      </c>
      <c r="D122" s="34" t="s">
        <v>979</v>
      </c>
      <c r="E122" s="34">
        <v>9</v>
      </c>
      <c r="F122" s="34">
        <v>6</v>
      </c>
    </row>
    <row r="123" spans="1:6">
      <c r="A123" s="23">
        <v>2021</v>
      </c>
      <c r="B123" s="23" t="s">
        <v>1886</v>
      </c>
      <c r="C123" s="13" t="s">
        <v>8492</v>
      </c>
      <c r="D123" s="34" t="s">
        <v>979</v>
      </c>
      <c r="E123" s="34">
        <v>50</v>
      </c>
      <c r="F123" s="34">
        <v>28</v>
      </c>
    </row>
    <row r="124" spans="1:6">
      <c r="A124" s="23">
        <v>2021</v>
      </c>
      <c r="B124" s="23" t="s">
        <v>1886</v>
      </c>
      <c r="C124" s="13" t="s">
        <v>8493</v>
      </c>
      <c r="D124" s="34" t="s">
        <v>979</v>
      </c>
      <c r="E124" s="34">
        <v>26</v>
      </c>
      <c r="F124" s="34">
        <v>17</v>
      </c>
    </row>
    <row r="125" spans="1:6">
      <c r="A125" s="23">
        <v>2021</v>
      </c>
      <c r="B125" s="23" t="s">
        <v>1886</v>
      </c>
      <c r="C125" s="13" t="s">
        <v>8489</v>
      </c>
      <c r="D125" s="34" t="s">
        <v>979</v>
      </c>
      <c r="E125" s="34">
        <v>16</v>
      </c>
      <c r="F125" s="34">
        <v>12</v>
      </c>
    </row>
    <row r="126" spans="1:6">
      <c r="A126" s="23">
        <v>2021</v>
      </c>
      <c r="B126" s="23" t="s">
        <v>1886</v>
      </c>
      <c r="C126" s="13" t="s">
        <v>8494</v>
      </c>
      <c r="D126" s="34" t="s">
        <v>979</v>
      </c>
      <c r="E126" s="34">
        <v>30</v>
      </c>
      <c r="F126" s="34">
        <v>25</v>
      </c>
    </row>
    <row r="127" spans="1:6">
      <c r="A127" s="23">
        <v>2021</v>
      </c>
      <c r="B127" s="23" t="s">
        <v>1886</v>
      </c>
      <c r="C127" s="13" t="s">
        <v>8489</v>
      </c>
      <c r="D127" s="34" t="s">
        <v>979</v>
      </c>
      <c r="E127" s="34">
        <v>5</v>
      </c>
      <c r="F127" s="34">
        <v>5</v>
      </c>
    </row>
    <row r="128" spans="1:6">
      <c r="A128" s="23">
        <v>2021</v>
      </c>
      <c r="B128" s="23" t="s">
        <v>1886</v>
      </c>
      <c r="C128" s="13" t="s">
        <v>8495</v>
      </c>
      <c r="D128" s="34" t="s">
        <v>979</v>
      </c>
      <c r="E128" s="34">
        <v>15</v>
      </c>
      <c r="F128" s="34">
        <v>10</v>
      </c>
    </row>
    <row r="129" spans="1:6">
      <c r="A129" s="23">
        <v>2021</v>
      </c>
      <c r="B129" s="23" t="s">
        <v>1886</v>
      </c>
      <c r="C129" s="13" t="s">
        <v>8496</v>
      </c>
      <c r="D129" s="34" t="s">
        <v>979</v>
      </c>
      <c r="E129" s="34">
        <v>11</v>
      </c>
      <c r="F129" s="34">
        <v>7</v>
      </c>
    </row>
    <row r="130" spans="1:6">
      <c r="A130" s="23">
        <v>2021</v>
      </c>
      <c r="B130" s="23" t="s">
        <v>1886</v>
      </c>
      <c r="C130" s="13" t="s">
        <v>8497</v>
      </c>
      <c r="D130" s="34" t="s">
        <v>979</v>
      </c>
      <c r="E130" s="34">
        <v>29</v>
      </c>
      <c r="F130" s="34">
        <v>21</v>
      </c>
    </row>
    <row r="131" spans="1:6">
      <c r="A131" s="23">
        <v>2021</v>
      </c>
      <c r="B131" s="23" t="s">
        <v>1886</v>
      </c>
      <c r="C131" s="13" t="s">
        <v>8498</v>
      </c>
      <c r="D131" s="34" t="s">
        <v>979</v>
      </c>
      <c r="E131" s="34">
        <v>16</v>
      </c>
      <c r="F131" s="34">
        <v>12</v>
      </c>
    </row>
    <row r="132" spans="1:6">
      <c r="A132" s="23">
        <v>2021</v>
      </c>
      <c r="B132" s="23" t="s">
        <v>1886</v>
      </c>
      <c r="C132" s="13" t="s">
        <v>8499</v>
      </c>
      <c r="D132" s="34" t="s">
        <v>979</v>
      </c>
      <c r="E132" s="34">
        <v>31</v>
      </c>
      <c r="F132" s="34">
        <v>18</v>
      </c>
    </row>
  </sheetData>
  <sheetProtection autoFilter="0" pivotTables="0"/>
  <autoFilter ref="A1:F57" xr:uid="{00000000-0009-0000-0000-00004F000000}"/>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45">
    <tabColor theme="0"/>
  </sheetPr>
  <dimension ref="A1:G249"/>
  <sheetViews>
    <sheetView zoomScale="85" zoomScaleNormal="85" workbookViewId="0">
      <pane ySplit="1" topLeftCell="A212" activePane="bottomLeft" state="frozen"/>
      <selection pane="bottomLeft"/>
    </sheetView>
  </sheetViews>
  <sheetFormatPr baseColWidth="10" defaultColWidth="11" defaultRowHeight="16.5"/>
  <cols>
    <col min="1" max="1" width="9" bestFit="1" customWidth="1"/>
    <col min="2" max="2" width="11.625" bestFit="1" customWidth="1"/>
    <col min="3" max="3" width="49.75" bestFit="1" customWidth="1"/>
    <col min="4" max="4" width="60.875" bestFit="1" customWidth="1"/>
    <col min="5" max="5" width="6.875" bestFit="1" customWidth="1"/>
    <col min="6" max="6" width="23.625" bestFit="1" customWidth="1"/>
    <col min="7" max="7" width="12.75" bestFit="1" customWidth="1"/>
  </cols>
  <sheetData>
    <row r="1" spans="1:7">
      <c r="A1" s="43" t="s">
        <v>2398</v>
      </c>
      <c r="B1" s="43" t="s">
        <v>199</v>
      </c>
      <c r="C1" s="45" t="s">
        <v>3598</v>
      </c>
      <c r="D1" s="45" t="s">
        <v>3658</v>
      </c>
      <c r="E1" s="45" t="s">
        <v>2370</v>
      </c>
      <c r="F1" s="43" t="s">
        <v>8706</v>
      </c>
      <c r="G1" s="43" t="s">
        <v>2703</v>
      </c>
    </row>
    <row r="2" spans="1:7">
      <c r="A2" s="23">
        <v>2014</v>
      </c>
      <c r="B2" s="23" t="s">
        <v>1886</v>
      </c>
      <c r="C2" s="13" t="s">
        <v>14</v>
      </c>
      <c r="D2" s="13" t="s">
        <v>968</v>
      </c>
      <c r="E2" s="13" t="s">
        <v>3658</v>
      </c>
      <c r="F2" s="13" t="s">
        <v>8502</v>
      </c>
      <c r="G2" s="34">
        <v>10</v>
      </c>
    </row>
    <row r="3" spans="1:7">
      <c r="A3" s="23">
        <v>2014</v>
      </c>
      <c r="B3" s="23" t="s">
        <v>1886</v>
      </c>
      <c r="C3" s="13" t="s">
        <v>23</v>
      </c>
      <c r="D3" s="13" t="s">
        <v>965</v>
      </c>
      <c r="E3" s="13" t="s">
        <v>3658</v>
      </c>
      <c r="F3" s="13" t="s">
        <v>8502</v>
      </c>
      <c r="G3" s="34">
        <v>6</v>
      </c>
    </row>
    <row r="4" spans="1:7">
      <c r="A4" s="23">
        <v>2014</v>
      </c>
      <c r="B4" s="23" t="s">
        <v>1886</v>
      </c>
      <c r="C4" s="13" t="s">
        <v>70</v>
      </c>
      <c r="D4" s="13" t="s">
        <v>964</v>
      </c>
      <c r="E4" s="13" t="s">
        <v>3658</v>
      </c>
      <c r="F4" s="13" t="s">
        <v>8502</v>
      </c>
      <c r="G4" s="34">
        <v>7</v>
      </c>
    </row>
    <row r="5" spans="1:7">
      <c r="A5" s="23">
        <v>2014</v>
      </c>
      <c r="B5" s="23" t="s">
        <v>1886</v>
      </c>
      <c r="C5" s="13" t="s">
        <v>70</v>
      </c>
      <c r="D5" s="13" t="s">
        <v>1736</v>
      </c>
      <c r="E5" s="13" t="s">
        <v>3658</v>
      </c>
      <c r="F5" s="13" t="s">
        <v>8502</v>
      </c>
      <c r="G5" s="34">
        <v>8</v>
      </c>
    </row>
    <row r="6" spans="1:7">
      <c r="A6" s="23">
        <v>2014</v>
      </c>
      <c r="B6" s="23" t="s">
        <v>1886</v>
      </c>
      <c r="C6" s="13" t="s">
        <v>76</v>
      </c>
      <c r="D6" s="13" t="s">
        <v>1736</v>
      </c>
      <c r="E6" s="13" t="s">
        <v>3658</v>
      </c>
      <c r="F6" s="13" t="s">
        <v>8502</v>
      </c>
      <c r="G6" s="34">
        <v>5</v>
      </c>
    </row>
    <row r="7" spans="1:7">
      <c r="A7" s="23">
        <v>2014</v>
      </c>
      <c r="B7" s="23" t="s">
        <v>1886</v>
      </c>
      <c r="C7" s="13" t="s">
        <v>76</v>
      </c>
      <c r="D7" s="13" t="s">
        <v>968</v>
      </c>
      <c r="E7" s="13" t="s">
        <v>3658</v>
      </c>
      <c r="F7" s="13" t="s">
        <v>8502</v>
      </c>
      <c r="G7" s="34">
        <v>8</v>
      </c>
    </row>
    <row r="8" spans="1:7">
      <c r="A8" s="23">
        <v>2014</v>
      </c>
      <c r="B8" s="23" t="s">
        <v>1886</v>
      </c>
      <c r="C8" s="13" t="s">
        <v>94</v>
      </c>
      <c r="D8" s="13" t="s">
        <v>1736</v>
      </c>
      <c r="E8" s="13" t="s">
        <v>3658</v>
      </c>
      <c r="F8" s="13" t="s">
        <v>8502</v>
      </c>
      <c r="G8" s="34">
        <v>6</v>
      </c>
    </row>
    <row r="9" spans="1:7">
      <c r="A9" s="23">
        <v>2014</v>
      </c>
      <c r="B9" s="23" t="s">
        <v>1886</v>
      </c>
      <c r="C9" s="13" t="s">
        <v>164</v>
      </c>
      <c r="D9" s="13" t="s">
        <v>963</v>
      </c>
      <c r="E9" s="13" t="s">
        <v>3658</v>
      </c>
      <c r="F9" s="13" t="s">
        <v>8502</v>
      </c>
      <c r="G9" s="34">
        <v>8</v>
      </c>
    </row>
    <row r="10" spans="1:7">
      <c r="A10" s="23">
        <v>2014</v>
      </c>
      <c r="B10" s="23" t="s">
        <v>1886</v>
      </c>
      <c r="C10" s="13" t="s">
        <v>164</v>
      </c>
      <c r="D10" s="13" t="s">
        <v>964</v>
      </c>
      <c r="E10" s="13" t="s">
        <v>3658</v>
      </c>
      <c r="F10" s="13" t="s">
        <v>8502</v>
      </c>
      <c r="G10" s="34">
        <v>7</v>
      </c>
    </row>
    <row r="11" spans="1:7">
      <c r="A11" s="23">
        <v>2014</v>
      </c>
      <c r="B11" s="23" t="s">
        <v>1886</v>
      </c>
      <c r="C11" s="13" t="s">
        <v>164</v>
      </c>
      <c r="D11" s="13" t="s">
        <v>968</v>
      </c>
      <c r="E11" s="13" t="s">
        <v>3658</v>
      </c>
      <c r="F11" s="13" t="s">
        <v>8502</v>
      </c>
      <c r="G11" s="34">
        <v>10</v>
      </c>
    </row>
    <row r="12" spans="1:7">
      <c r="A12" s="23">
        <v>2014</v>
      </c>
      <c r="B12" s="23" t="s">
        <v>1886</v>
      </c>
      <c r="C12" s="13" t="s">
        <v>167</v>
      </c>
      <c r="D12" s="13" t="s">
        <v>963</v>
      </c>
      <c r="E12" s="13" t="s">
        <v>3658</v>
      </c>
      <c r="F12" s="13" t="s">
        <v>8502</v>
      </c>
      <c r="G12" s="34">
        <v>8</v>
      </c>
    </row>
    <row r="13" spans="1:7">
      <c r="A13" s="23">
        <v>2015</v>
      </c>
      <c r="B13" s="23" t="s">
        <v>1886</v>
      </c>
      <c r="C13" s="13" t="s">
        <v>14</v>
      </c>
      <c r="D13" s="13" t="s">
        <v>968</v>
      </c>
      <c r="E13" s="13" t="s">
        <v>3658</v>
      </c>
      <c r="F13" s="13" t="s">
        <v>8502</v>
      </c>
      <c r="G13" s="34">
        <v>8</v>
      </c>
    </row>
    <row r="14" spans="1:7">
      <c r="A14" s="23">
        <v>2015</v>
      </c>
      <c r="B14" s="23" t="s">
        <v>1886</v>
      </c>
      <c r="C14" s="13" t="s">
        <v>23</v>
      </c>
      <c r="D14" s="13" t="s">
        <v>965</v>
      </c>
      <c r="E14" s="13" t="s">
        <v>3658</v>
      </c>
      <c r="F14" s="13" t="s">
        <v>8502</v>
      </c>
      <c r="G14" s="34">
        <v>15</v>
      </c>
    </row>
    <row r="15" spans="1:7">
      <c r="A15" s="23">
        <v>2015</v>
      </c>
      <c r="B15" s="23" t="s">
        <v>1886</v>
      </c>
      <c r="C15" s="13" t="s">
        <v>70</v>
      </c>
      <c r="D15" s="13" t="s">
        <v>964</v>
      </c>
      <c r="E15" s="13" t="s">
        <v>3658</v>
      </c>
      <c r="F15" s="13" t="s">
        <v>8502</v>
      </c>
      <c r="G15" s="34">
        <v>10</v>
      </c>
    </row>
    <row r="16" spans="1:7">
      <c r="A16" s="23">
        <v>2015</v>
      </c>
      <c r="B16" s="23" t="s">
        <v>1886</v>
      </c>
      <c r="C16" s="13" t="s">
        <v>70</v>
      </c>
      <c r="D16" s="13" t="s">
        <v>1736</v>
      </c>
      <c r="E16" s="13" t="s">
        <v>3658</v>
      </c>
      <c r="F16" s="13" t="s">
        <v>8502</v>
      </c>
      <c r="G16" s="34">
        <v>10</v>
      </c>
    </row>
    <row r="17" spans="1:7">
      <c r="A17" s="23">
        <v>2015</v>
      </c>
      <c r="B17" s="23" t="s">
        <v>1886</v>
      </c>
      <c r="C17" s="13" t="s">
        <v>76</v>
      </c>
      <c r="D17" s="13" t="s">
        <v>1736</v>
      </c>
      <c r="E17" s="13" t="s">
        <v>3658</v>
      </c>
      <c r="F17" s="13" t="s">
        <v>8502</v>
      </c>
      <c r="G17" s="34">
        <v>11</v>
      </c>
    </row>
    <row r="18" spans="1:7">
      <c r="A18" s="23">
        <v>2015</v>
      </c>
      <c r="B18" s="23" t="s">
        <v>1886</v>
      </c>
      <c r="C18" s="13" t="s">
        <v>76</v>
      </c>
      <c r="D18" s="13" t="s">
        <v>968</v>
      </c>
      <c r="E18" s="13" t="s">
        <v>3658</v>
      </c>
      <c r="F18" s="13" t="s">
        <v>8502</v>
      </c>
      <c r="G18" s="34">
        <v>7</v>
      </c>
    </row>
    <row r="19" spans="1:7">
      <c r="A19" s="23">
        <v>2015</v>
      </c>
      <c r="B19" s="23" t="s">
        <v>1886</v>
      </c>
      <c r="C19" s="13" t="s">
        <v>94</v>
      </c>
      <c r="D19" s="13" t="s">
        <v>1736</v>
      </c>
      <c r="E19" s="13" t="s">
        <v>3658</v>
      </c>
      <c r="F19" s="13" t="s">
        <v>8502</v>
      </c>
      <c r="G19" s="34">
        <v>6</v>
      </c>
    </row>
    <row r="20" spans="1:7">
      <c r="A20" s="23">
        <v>2015</v>
      </c>
      <c r="B20" s="23" t="s">
        <v>1886</v>
      </c>
      <c r="C20" s="13" t="s">
        <v>164</v>
      </c>
      <c r="D20" s="13" t="s">
        <v>963</v>
      </c>
      <c r="E20" s="13" t="s">
        <v>3658</v>
      </c>
      <c r="F20" s="13" t="s">
        <v>8502</v>
      </c>
      <c r="G20" s="34">
        <v>11</v>
      </c>
    </row>
    <row r="21" spans="1:7">
      <c r="A21" s="23">
        <v>2015</v>
      </c>
      <c r="B21" s="23" t="s">
        <v>1886</v>
      </c>
      <c r="C21" s="13" t="s">
        <v>164</v>
      </c>
      <c r="D21" s="13" t="s">
        <v>964</v>
      </c>
      <c r="E21" s="13" t="s">
        <v>3658</v>
      </c>
      <c r="F21" s="13" t="s">
        <v>8502</v>
      </c>
      <c r="G21" s="34">
        <v>12</v>
      </c>
    </row>
    <row r="22" spans="1:7">
      <c r="A22" s="23">
        <v>2015</v>
      </c>
      <c r="B22" s="23" t="s">
        <v>1886</v>
      </c>
      <c r="C22" s="13" t="s">
        <v>164</v>
      </c>
      <c r="D22" s="13" t="s">
        <v>968</v>
      </c>
      <c r="E22" s="13" t="s">
        <v>3658</v>
      </c>
      <c r="F22" s="13" t="s">
        <v>8502</v>
      </c>
      <c r="G22" s="34">
        <v>13</v>
      </c>
    </row>
    <row r="23" spans="1:7">
      <c r="A23" s="23">
        <v>2015</v>
      </c>
      <c r="B23" s="23" t="s">
        <v>1886</v>
      </c>
      <c r="C23" s="13" t="s">
        <v>167</v>
      </c>
      <c r="D23" s="13" t="s">
        <v>963</v>
      </c>
      <c r="E23" s="13" t="s">
        <v>3658</v>
      </c>
      <c r="F23" s="13" t="s">
        <v>8502</v>
      </c>
      <c r="G23" s="34">
        <v>13</v>
      </c>
    </row>
    <row r="24" spans="1:7">
      <c r="A24" s="23">
        <v>2015</v>
      </c>
      <c r="B24" s="23" t="s">
        <v>1886</v>
      </c>
      <c r="C24" s="13" t="s">
        <v>167</v>
      </c>
      <c r="D24" s="13" t="s">
        <v>977</v>
      </c>
      <c r="E24" s="13" t="s">
        <v>3658</v>
      </c>
      <c r="F24" s="13" t="s">
        <v>8502</v>
      </c>
      <c r="G24" s="34">
        <v>11</v>
      </c>
    </row>
    <row r="25" spans="1:7">
      <c r="A25" s="23">
        <v>2015</v>
      </c>
      <c r="B25" s="23" t="s">
        <v>1886</v>
      </c>
      <c r="C25" s="13" t="s">
        <v>167</v>
      </c>
      <c r="D25" s="13" t="s">
        <v>976</v>
      </c>
      <c r="E25" s="13" t="s">
        <v>3658</v>
      </c>
      <c r="F25" s="13" t="s">
        <v>8502</v>
      </c>
      <c r="G25" s="34">
        <v>12</v>
      </c>
    </row>
    <row r="26" spans="1:7">
      <c r="A26" s="23">
        <v>2016</v>
      </c>
      <c r="B26" s="23" t="s">
        <v>1886</v>
      </c>
      <c r="C26" s="13" t="s">
        <v>979</v>
      </c>
      <c r="D26" s="13" t="s">
        <v>963</v>
      </c>
      <c r="E26" s="13" t="s">
        <v>3658</v>
      </c>
      <c r="F26" s="13" t="s">
        <v>8502</v>
      </c>
      <c r="G26" s="34">
        <v>18</v>
      </c>
    </row>
    <row r="27" spans="1:7">
      <c r="A27" s="23">
        <v>2016</v>
      </c>
      <c r="B27" s="23" t="s">
        <v>1886</v>
      </c>
      <c r="C27" s="13" t="s">
        <v>14</v>
      </c>
      <c r="D27" s="13" t="s">
        <v>968</v>
      </c>
      <c r="E27" s="13" t="s">
        <v>3658</v>
      </c>
      <c r="F27" s="13" t="s">
        <v>8502</v>
      </c>
      <c r="G27" s="34">
        <v>20</v>
      </c>
    </row>
    <row r="28" spans="1:7">
      <c r="A28" s="23">
        <v>2016</v>
      </c>
      <c r="B28" s="23" t="s">
        <v>1886</v>
      </c>
      <c r="C28" s="13" t="s">
        <v>23</v>
      </c>
      <c r="D28" s="13" t="s">
        <v>965</v>
      </c>
      <c r="E28" s="13" t="s">
        <v>3658</v>
      </c>
      <c r="F28" s="13" t="s">
        <v>8502</v>
      </c>
      <c r="G28" s="34">
        <v>15</v>
      </c>
    </row>
    <row r="29" spans="1:7">
      <c r="A29" s="23">
        <v>2016</v>
      </c>
      <c r="B29" s="23" t="s">
        <v>1886</v>
      </c>
      <c r="C29" s="13" t="s">
        <v>70</v>
      </c>
      <c r="D29" s="13" t="s">
        <v>964</v>
      </c>
      <c r="E29" s="13" t="s">
        <v>3658</v>
      </c>
      <c r="F29" s="13" t="s">
        <v>8502</v>
      </c>
      <c r="G29" s="34">
        <v>18</v>
      </c>
    </row>
    <row r="30" spans="1:7">
      <c r="A30" s="23">
        <v>2016</v>
      </c>
      <c r="B30" s="23" t="s">
        <v>1886</v>
      </c>
      <c r="C30" s="13" t="s">
        <v>70</v>
      </c>
      <c r="D30" s="13" t="s">
        <v>1736</v>
      </c>
      <c r="E30" s="13" t="s">
        <v>3658</v>
      </c>
      <c r="F30" s="13" t="s">
        <v>8502</v>
      </c>
      <c r="G30" s="34">
        <v>8</v>
      </c>
    </row>
    <row r="31" spans="1:7">
      <c r="A31" s="23">
        <v>2016</v>
      </c>
      <c r="B31" s="23" t="s">
        <v>1886</v>
      </c>
      <c r="C31" s="13" t="s">
        <v>70</v>
      </c>
      <c r="D31" s="13" t="s">
        <v>978</v>
      </c>
      <c r="E31" s="13" t="s">
        <v>3658</v>
      </c>
      <c r="F31" s="13" t="s">
        <v>8502</v>
      </c>
      <c r="G31" s="34">
        <v>28</v>
      </c>
    </row>
    <row r="32" spans="1:7">
      <c r="A32" s="23">
        <v>2016</v>
      </c>
      <c r="B32" s="23" t="s">
        <v>1886</v>
      </c>
      <c r="C32" s="13" t="s">
        <v>76</v>
      </c>
      <c r="D32" s="13" t="s">
        <v>1736</v>
      </c>
      <c r="E32" s="13" t="s">
        <v>3658</v>
      </c>
      <c r="F32" s="13" t="s">
        <v>8502</v>
      </c>
      <c r="G32" s="34">
        <v>32</v>
      </c>
    </row>
    <row r="33" spans="1:7">
      <c r="A33" s="23">
        <v>2016</v>
      </c>
      <c r="B33" s="23" t="s">
        <v>1886</v>
      </c>
      <c r="C33" s="13" t="s">
        <v>76</v>
      </c>
      <c r="D33" s="13" t="s">
        <v>968</v>
      </c>
      <c r="E33" s="13" t="s">
        <v>3658</v>
      </c>
      <c r="F33" s="13" t="s">
        <v>8502</v>
      </c>
      <c r="G33" s="34">
        <v>30</v>
      </c>
    </row>
    <row r="34" spans="1:7">
      <c r="A34" s="23">
        <v>2016</v>
      </c>
      <c r="B34" s="23" t="s">
        <v>1886</v>
      </c>
      <c r="C34" s="13" t="s">
        <v>94</v>
      </c>
      <c r="D34" s="13" t="s">
        <v>1736</v>
      </c>
      <c r="E34" s="13" t="s">
        <v>3658</v>
      </c>
      <c r="F34" s="13" t="s">
        <v>8502</v>
      </c>
      <c r="G34" s="34">
        <v>10</v>
      </c>
    </row>
    <row r="35" spans="1:7">
      <c r="A35" s="23">
        <v>2016</v>
      </c>
      <c r="B35" s="23" t="s">
        <v>1886</v>
      </c>
      <c r="C35" s="13" t="s">
        <v>94</v>
      </c>
      <c r="D35" s="13" t="s">
        <v>968</v>
      </c>
      <c r="E35" s="13" t="s">
        <v>3658</v>
      </c>
      <c r="F35" s="13" t="s">
        <v>8502</v>
      </c>
      <c r="G35" s="34">
        <v>18</v>
      </c>
    </row>
    <row r="36" spans="1:7">
      <c r="A36" s="23">
        <v>2016</v>
      </c>
      <c r="B36" s="23" t="s">
        <v>1886</v>
      </c>
      <c r="C36" s="13" t="s">
        <v>164</v>
      </c>
      <c r="D36" s="13" t="s">
        <v>964</v>
      </c>
      <c r="E36" s="13" t="s">
        <v>3658</v>
      </c>
      <c r="F36" s="13" t="s">
        <v>8502</v>
      </c>
      <c r="G36" s="34">
        <v>10</v>
      </c>
    </row>
    <row r="37" spans="1:7">
      <c r="A37" s="23">
        <v>2016</v>
      </c>
      <c r="B37" s="23" t="s">
        <v>1886</v>
      </c>
      <c r="C37" s="13" t="s">
        <v>164</v>
      </c>
      <c r="D37" s="13" t="s">
        <v>968</v>
      </c>
      <c r="E37" s="13" t="s">
        <v>3658</v>
      </c>
      <c r="F37" s="13" t="s">
        <v>8502</v>
      </c>
      <c r="G37" s="34">
        <v>20</v>
      </c>
    </row>
    <row r="38" spans="1:7">
      <c r="A38" s="23">
        <v>2016</v>
      </c>
      <c r="B38" s="23" t="s">
        <v>1886</v>
      </c>
      <c r="C38" s="13" t="s">
        <v>167</v>
      </c>
      <c r="D38" s="13" t="s">
        <v>977</v>
      </c>
      <c r="E38" s="13" t="s">
        <v>3658</v>
      </c>
      <c r="F38" s="13" t="s">
        <v>8502</v>
      </c>
      <c r="G38" s="34">
        <v>27</v>
      </c>
    </row>
    <row r="39" spans="1:7">
      <c r="A39" s="23">
        <v>2016</v>
      </c>
      <c r="B39" s="23" t="s">
        <v>1886</v>
      </c>
      <c r="C39" s="13" t="s">
        <v>167</v>
      </c>
      <c r="D39" s="13" t="s">
        <v>976</v>
      </c>
      <c r="E39" s="13" t="s">
        <v>3658</v>
      </c>
      <c r="F39" s="13" t="s">
        <v>8502</v>
      </c>
      <c r="G39" s="34">
        <v>23</v>
      </c>
    </row>
    <row r="40" spans="1:7">
      <c r="A40" s="23">
        <v>2017</v>
      </c>
      <c r="B40" s="23" t="s">
        <v>1886</v>
      </c>
      <c r="C40" s="13" t="s">
        <v>979</v>
      </c>
      <c r="D40" s="13" t="s">
        <v>963</v>
      </c>
      <c r="E40" s="13" t="s">
        <v>3658</v>
      </c>
      <c r="F40" s="13" t="s">
        <v>8502</v>
      </c>
      <c r="G40" s="34">
        <v>40</v>
      </c>
    </row>
    <row r="41" spans="1:7">
      <c r="A41" s="23">
        <v>2017</v>
      </c>
      <c r="B41" s="23" t="s">
        <v>1886</v>
      </c>
      <c r="C41" s="13" t="s">
        <v>5859</v>
      </c>
      <c r="D41" s="13" t="s">
        <v>968</v>
      </c>
      <c r="E41" s="13" t="s">
        <v>3658</v>
      </c>
      <c r="F41" s="13" t="s">
        <v>8502</v>
      </c>
      <c r="G41" s="34">
        <v>21</v>
      </c>
    </row>
    <row r="42" spans="1:7">
      <c r="A42" s="23">
        <v>2017</v>
      </c>
      <c r="B42" s="23" t="s">
        <v>1886</v>
      </c>
      <c r="C42" s="13" t="s">
        <v>14</v>
      </c>
      <c r="D42" s="13" t="s">
        <v>968</v>
      </c>
      <c r="E42" s="13" t="s">
        <v>3658</v>
      </c>
      <c r="F42" s="13" t="s">
        <v>8502</v>
      </c>
      <c r="G42" s="34">
        <v>30</v>
      </c>
    </row>
    <row r="43" spans="1:7">
      <c r="A43" s="23">
        <v>2017</v>
      </c>
      <c r="B43" s="23" t="s">
        <v>1886</v>
      </c>
      <c r="C43" s="13" t="s">
        <v>23</v>
      </c>
      <c r="D43" s="13" t="s">
        <v>965</v>
      </c>
      <c r="E43" s="13" t="s">
        <v>3658</v>
      </c>
      <c r="F43" s="13" t="s">
        <v>8502</v>
      </c>
      <c r="G43" s="34">
        <v>10</v>
      </c>
    </row>
    <row r="44" spans="1:7">
      <c r="A44" s="23">
        <v>2017</v>
      </c>
      <c r="B44" s="23" t="s">
        <v>1886</v>
      </c>
      <c r="C44" s="13" t="s">
        <v>70</v>
      </c>
      <c r="D44" s="13" t="s">
        <v>964</v>
      </c>
      <c r="E44" s="13" t="s">
        <v>3658</v>
      </c>
      <c r="F44" s="13" t="s">
        <v>8502</v>
      </c>
      <c r="G44" s="34">
        <v>7</v>
      </c>
    </row>
    <row r="45" spans="1:7">
      <c r="A45" s="23">
        <v>2017</v>
      </c>
      <c r="B45" s="23" t="s">
        <v>1886</v>
      </c>
      <c r="C45" s="13" t="s">
        <v>70</v>
      </c>
      <c r="D45" s="13" t="s">
        <v>1736</v>
      </c>
      <c r="E45" s="13" t="s">
        <v>3658</v>
      </c>
      <c r="F45" s="13" t="s">
        <v>8502</v>
      </c>
      <c r="G45" s="34">
        <v>10</v>
      </c>
    </row>
    <row r="46" spans="1:7">
      <c r="A46" s="23">
        <v>2017</v>
      </c>
      <c r="B46" s="23" t="s">
        <v>1886</v>
      </c>
      <c r="C46" s="13" t="s">
        <v>70</v>
      </c>
      <c r="D46" s="13" t="s">
        <v>978</v>
      </c>
      <c r="E46" s="13" t="s">
        <v>3658</v>
      </c>
      <c r="F46" s="13" t="s">
        <v>8502</v>
      </c>
      <c r="G46" s="34">
        <v>13</v>
      </c>
    </row>
    <row r="47" spans="1:7">
      <c r="A47" s="23">
        <v>2017</v>
      </c>
      <c r="B47" s="23" t="s">
        <v>1886</v>
      </c>
      <c r="C47" s="13" t="s">
        <v>76</v>
      </c>
      <c r="D47" s="13" t="s">
        <v>1736</v>
      </c>
      <c r="E47" s="13" t="s">
        <v>3658</v>
      </c>
      <c r="F47" s="13" t="s">
        <v>8502</v>
      </c>
      <c r="G47" s="34">
        <v>8</v>
      </c>
    </row>
    <row r="48" spans="1:7">
      <c r="A48" s="23">
        <v>2017</v>
      </c>
      <c r="B48" s="23" t="s">
        <v>1886</v>
      </c>
      <c r="C48" s="13" t="s">
        <v>76</v>
      </c>
      <c r="D48" s="13" t="s">
        <v>968</v>
      </c>
      <c r="E48" s="13" t="s">
        <v>3658</v>
      </c>
      <c r="F48" s="13" t="s">
        <v>8502</v>
      </c>
      <c r="G48" s="34">
        <v>10</v>
      </c>
    </row>
    <row r="49" spans="1:7">
      <c r="A49" s="23">
        <v>2017</v>
      </c>
      <c r="B49" s="23" t="s">
        <v>1886</v>
      </c>
      <c r="C49" s="13" t="s">
        <v>94</v>
      </c>
      <c r="D49" s="13" t="s">
        <v>1736</v>
      </c>
      <c r="E49" s="13" t="s">
        <v>3658</v>
      </c>
      <c r="F49" s="13" t="s">
        <v>8502</v>
      </c>
      <c r="G49" s="34">
        <v>8</v>
      </c>
    </row>
    <row r="50" spans="1:7">
      <c r="A50" s="23">
        <v>2017</v>
      </c>
      <c r="B50" s="23" t="s">
        <v>1886</v>
      </c>
      <c r="C50" s="13" t="s">
        <v>94</v>
      </c>
      <c r="D50" s="13" t="s">
        <v>968</v>
      </c>
      <c r="E50" s="13" t="s">
        <v>3658</v>
      </c>
      <c r="F50" s="13" t="s">
        <v>8502</v>
      </c>
      <c r="G50" s="34">
        <v>10</v>
      </c>
    </row>
    <row r="51" spans="1:7">
      <c r="A51" s="23">
        <v>2017</v>
      </c>
      <c r="B51" s="23" t="s">
        <v>1886</v>
      </c>
      <c r="C51" s="13" t="s">
        <v>164</v>
      </c>
      <c r="D51" s="13" t="s">
        <v>964</v>
      </c>
      <c r="E51" s="13" t="s">
        <v>3658</v>
      </c>
      <c r="F51" s="13" t="s">
        <v>8502</v>
      </c>
      <c r="G51" s="34">
        <v>15</v>
      </c>
    </row>
    <row r="52" spans="1:7">
      <c r="A52" s="23">
        <v>2017</v>
      </c>
      <c r="B52" s="23" t="s">
        <v>1886</v>
      </c>
      <c r="C52" s="13" t="s">
        <v>164</v>
      </c>
      <c r="D52" s="13" t="s">
        <v>968</v>
      </c>
      <c r="E52" s="13" t="s">
        <v>3658</v>
      </c>
      <c r="F52" s="13" t="s">
        <v>8502</v>
      </c>
      <c r="G52" s="34">
        <v>13</v>
      </c>
    </row>
    <row r="53" spans="1:7">
      <c r="A53" s="23">
        <v>2017</v>
      </c>
      <c r="B53" s="23" t="s">
        <v>1886</v>
      </c>
      <c r="C53" s="13" t="s">
        <v>167</v>
      </c>
      <c r="D53" s="13" t="s">
        <v>963</v>
      </c>
      <c r="E53" s="13" t="s">
        <v>3658</v>
      </c>
      <c r="F53" s="13" t="s">
        <v>8502</v>
      </c>
      <c r="G53" s="34">
        <v>20</v>
      </c>
    </row>
    <row r="54" spans="1:7">
      <c r="A54" s="23">
        <v>2017</v>
      </c>
      <c r="B54" s="23" t="s">
        <v>1886</v>
      </c>
      <c r="C54" s="13" t="s">
        <v>167</v>
      </c>
      <c r="D54" s="13" t="s">
        <v>977</v>
      </c>
      <c r="E54" s="13" t="s">
        <v>3658</v>
      </c>
      <c r="F54" s="13" t="s">
        <v>8502</v>
      </c>
      <c r="G54" s="34">
        <v>22</v>
      </c>
    </row>
    <row r="55" spans="1:7">
      <c r="A55" s="23">
        <v>2017</v>
      </c>
      <c r="B55" s="23" t="s">
        <v>1886</v>
      </c>
      <c r="C55" s="13" t="s">
        <v>167</v>
      </c>
      <c r="D55" s="13" t="s">
        <v>976</v>
      </c>
      <c r="E55" s="13" t="s">
        <v>3658</v>
      </c>
      <c r="F55" s="13" t="s">
        <v>8502</v>
      </c>
      <c r="G55" s="34">
        <v>18</v>
      </c>
    </row>
    <row r="56" spans="1:7">
      <c r="A56" s="23">
        <v>2018</v>
      </c>
      <c r="B56" s="23" t="s">
        <v>1886</v>
      </c>
      <c r="C56" s="13" t="s">
        <v>979</v>
      </c>
      <c r="D56" s="13" t="s">
        <v>963</v>
      </c>
      <c r="E56" s="13" t="s">
        <v>3658</v>
      </c>
      <c r="F56" s="13" t="s">
        <v>8502</v>
      </c>
      <c r="G56" s="34">
        <v>75</v>
      </c>
    </row>
    <row r="57" spans="1:7">
      <c r="A57" s="23">
        <v>2018</v>
      </c>
      <c r="B57" s="23" t="s">
        <v>1886</v>
      </c>
      <c r="C57" s="13" t="s">
        <v>5859</v>
      </c>
      <c r="D57" s="13" t="s">
        <v>968</v>
      </c>
      <c r="E57" s="13" t="s">
        <v>3658</v>
      </c>
      <c r="F57" s="13" t="s">
        <v>8502</v>
      </c>
      <c r="G57" s="34">
        <v>15</v>
      </c>
    </row>
    <row r="58" spans="1:7">
      <c r="A58" s="23">
        <v>2018</v>
      </c>
      <c r="B58" s="23" t="s">
        <v>1886</v>
      </c>
      <c r="C58" s="13" t="s">
        <v>14</v>
      </c>
      <c r="D58" s="13" t="s">
        <v>3588</v>
      </c>
      <c r="E58" s="13" t="s">
        <v>3658</v>
      </c>
      <c r="F58" s="13" t="s">
        <v>8502</v>
      </c>
      <c r="G58" s="34">
        <v>8</v>
      </c>
    </row>
    <row r="59" spans="1:7">
      <c r="A59" s="23">
        <v>2018</v>
      </c>
      <c r="B59" s="23" t="s">
        <v>1886</v>
      </c>
      <c r="C59" s="13" t="s">
        <v>14</v>
      </c>
      <c r="D59" s="13" t="s">
        <v>968</v>
      </c>
      <c r="E59" s="13" t="s">
        <v>3658</v>
      </c>
      <c r="F59" s="13" t="s">
        <v>8502</v>
      </c>
      <c r="G59" s="34">
        <v>8</v>
      </c>
    </row>
    <row r="60" spans="1:7">
      <c r="A60" s="23">
        <v>2018</v>
      </c>
      <c r="B60" s="23" t="s">
        <v>1886</v>
      </c>
      <c r="C60" s="13" t="s">
        <v>70</v>
      </c>
      <c r="D60" s="13" t="s">
        <v>964</v>
      </c>
      <c r="E60" s="13" t="s">
        <v>3658</v>
      </c>
      <c r="F60" s="13" t="s">
        <v>8502</v>
      </c>
      <c r="G60" s="34">
        <v>18</v>
      </c>
    </row>
    <row r="61" spans="1:7">
      <c r="A61" s="23">
        <v>2018</v>
      </c>
      <c r="B61" s="23" t="s">
        <v>1886</v>
      </c>
      <c r="C61" s="13" t="s">
        <v>70</v>
      </c>
      <c r="D61" s="13" t="s">
        <v>1736</v>
      </c>
      <c r="E61" s="13" t="s">
        <v>3658</v>
      </c>
      <c r="F61" s="13" t="s">
        <v>8502</v>
      </c>
      <c r="G61" s="34">
        <v>18</v>
      </c>
    </row>
    <row r="62" spans="1:7">
      <c r="A62" s="23">
        <v>2018</v>
      </c>
      <c r="B62" s="23" t="s">
        <v>1886</v>
      </c>
      <c r="C62" s="13" t="s">
        <v>70</v>
      </c>
      <c r="D62" s="13" t="s">
        <v>978</v>
      </c>
      <c r="E62" s="13" t="s">
        <v>3658</v>
      </c>
      <c r="F62" s="13" t="s">
        <v>8502</v>
      </c>
      <c r="G62" s="34">
        <v>12</v>
      </c>
    </row>
    <row r="63" spans="1:7">
      <c r="A63" s="23">
        <v>2018</v>
      </c>
      <c r="B63" s="23" t="s">
        <v>1886</v>
      </c>
      <c r="C63" s="13" t="s">
        <v>76</v>
      </c>
      <c r="D63" s="13" t="s">
        <v>1736</v>
      </c>
      <c r="E63" s="13" t="s">
        <v>3658</v>
      </c>
      <c r="F63" s="13" t="s">
        <v>8502</v>
      </c>
      <c r="G63" s="34">
        <v>12</v>
      </c>
    </row>
    <row r="64" spans="1:7">
      <c r="A64" s="23">
        <v>2018</v>
      </c>
      <c r="B64" s="23" t="s">
        <v>1886</v>
      </c>
      <c r="C64" s="13" t="s">
        <v>76</v>
      </c>
      <c r="D64" s="13" t="s">
        <v>968</v>
      </c>
      <c r="E64" s="13" t="s">
        <v>3658</v>
      </c>
      <c r="F64" s="13" t="s">
        <v>8502</v>
      </c>
      <c r="G64" s="34">
        <v>25</v>
      </c>
    </row>
    <row r="65" spans="1:7">
      <c r="A65" s="23">
        <v>2018</v>
      </c>
      <c r="B65" s="23" t="s">
        <v>1886</v>
      </c>
      <c r="C65" s="13" t="s">
        <v>164</v>
      </c>
      <c r="D65" s="13" t="s">
        <v>964</v>
      </c>
      <c r="E65" s="13" t="s">
        <v>3658</v>
      </c>
      <c r="F65" s="13" t="s">
        <v>8502</v>
      </c>
      <c r="G65" s="34">
        <v>23</v>
      </c>
    </row>
    <row r="66" spans="1:7">
      <c r="A66" s="23">
        <v>2018</v>
      </c>
      <c r="B66" s="23" t="s">
        <v>1886</v>
      </c>
      <c r="C66" s="13" t="s">
        <v>164</v>
      </c>
      <c r="D66" s="13" t="s">
        <v>968</v>
      </c>
      <c r="E66" s="13" t="s">
        <v>3658</v>
      </c>
      <c r="F66" s="13" t="s">
        <v>8502</v>
      </c>
      <c r="G66" s="34">
        <v>15</v>
      </c>
    </row>
    <row r="67" spans="1:7">
      <c r="A67" s="23">
        <v>2018</v>
      </c>
      <c r="B67" s="23" t="s">
        <v>1886</v>
      </c>
      <c r="C67" s="13" t="s">
        <v>167</v>
      </c>
      <c r="D67" s="13" t="s">
        <v>977</v>
      </c>
      <c r="E67" s="13" t="s">
        <v>3658</v>
      </c>
      <c r="F67" s="13" t="s">
        <v>8502</v>
      </c>
      <c r="G67" s="34">
        <v>12</v>
      </c>
    </row>
    <row r="68" spans="1:7">
      <c r="A68" s="23">
        <v>2018</v>
      </c>
      <c r="B68" s="23" t="s">
        <v>1886</v>
      </c>
      <c r="C68" s="13" t="s">
        <v>167</v>
      </c>
      <c r="D68" s="13" t="s">
        <v>976</v>
      </c>
      <c r="E68" s="13" t="s">
        <v>3658</v>
      </c>
      <c r="F68" s="13" t="s">
        <v>8502</v>
      </c>
      <c r="G68" s="34">
        <v>14</v>
      </c>
    </row>
    <row r="69" spans="1:7">
      <c r="A69" s="23">
        <v>2018</v>
      </c>
      <c r="B69" s="23" t="s">
        <v>1886</v>
      </c>
      <c r="C69" s="13" t="s">
        <v>167</v>
      </c>
      <c r="D69" s="13" t="s">
        <v>1740</v>
      </c>
      <c r="E69" s="13" t="s">
        <v>3658</v>
      </c>
      <c r="F69" s="13" t="s">
        <v>8502</v>
      </c>
      <c r="G69" s="34">
        <v>13</v>
      </c>
    </row>
    <row r="70" spans="1:7">
      <c r="A70" s="23">
        <v>2019</v>
      </c>
      <c r="B70" s="23" t="s">
        <v>1886</v>
      </c>
      <c r="C70" s="13" t="s">
        <v>979</v>
      </c>
      <c r="D70" s="13" t="s">
        <v>963</v>
      </c>
      <c r="E70" s="13" t="s">
        <v>3658</v>
      </c>
      <c r="F70" s="13" t="s">
        <v>8502</v>
      </c>
      <c r="G70" s="34">
        <v>50</v>
      </c>
    </row>
    <row r="71" spans="1:7">
      <c r="A71" s="23">
        <v>2019</v>
      </c>
      <c r="B71" s="23" t="s">
        <v>1886</v>
      </c>
      <c r="C71" s="13" t="s">
        <v>4468</v>
      </c>
      <c r="D71" s="13" t="s">
        <v>4469</v>
      </c>
      <c r="E71" s="13" t="s">
        <v>3658</v>
      </c>
      <c r="F71" s="13" t="s">
        <v>8502</v>
      </c>
      <c r="G71" s="34">
        <v>24</v>
      </c>
    </row>
    <row r="72" spans="1:7">
      <c r="A72" s="23">
        <v>2019</v>
      </c>
      <c r="B72" s="23" t="s">
        <v>1886</v>
      </c>
      <c r="C72" s="13" t="s">
        <v>5859</v>
      </c>
      <c r="D72" s="13" t="s">
        <v>968</v>
      </c>
      <c r="E72" s="13" t="s">
        <v>3658</v>
      </c>
      <c r="F72" s="13" t="s">
        <v>8502</v>
      </c>
      <c r="G72" s="34">
        <v>18</v>
      </c>
    </row>
    <row r="73" spans="1:7">
      <c r="A73" s="23">
        <v>2019</v>
      </c>
      <c r="B73" s="23" t="s">
        <v>1886</v>
      </c>
      <c r="C73" s="13" t="s">
        <v>14</v>
      </c>
      <c r="D73" s="13" t="s">
        <v>3588</v>
      </c>
      <c r="E73" s="13" t="s">
        <v>3658</v>
      </c>
      <c r="F73" s="13" t="s">
        <v>8502</v>
      </c>
      <c r="G73" s="34">
        <v>25</v>
      </c>
    </row>
    <row r="74" spans="1:7">
      <c r="A74" s="23">
        <v>2019</v>
      </c>
      <c r="B74" s="23" t="s">
        <v>1886</v>
      </c>
      <c r="C74" s="13" t="s">
        <v>14</v>
      </c>
      <c r="D74" s="13" t="s">
        <v>968</v>
      </c>
      <c r="E74" s="13" t="s">
        <v>3658</v>
      </c>
      <c r="F74" s="13" t="s">
        <v>8502</v>
      </c>
      <c r="G74" s="34">
        <v>18</v>
      </c>
    </row>
    <row r="75" spans="1:7">
      <c r="A75" s="23">
        <v>2019</v>
      </c>
      <c r="B75" s="23" t="s">
        <v>1886</v>
      </c>
      <c r="C75" s="13" t="s">
        <v>23</v>
      </c>
      <c r="D75" s="13" t="s">
        <v>968</v>
      </c>
      <c r="E75" s="13" t="s">
        <v>3658</v>
      </c>
      <c r="F75" s="13" t="s">
        <v>8502</v>
      </c>
      <c r="G75" s="34">
        <v>23</v>
      </c>
    </row>
    <row r="76" spans="1:7">
      <c r="A76" s="23">
        <v>2019</v>
      </c>
      <c r="B76" s="23" t="s">
        <v>1886</v>
      </c>
      <c r="C76" s="13" t="s">
        <v>70</v>
      </c>
      <c r="D76" s="13" t="s">
        <v>964</v>
      </c>
      <c r="E76" s="13" t="s">
        <v>3658</v>
      </c>
      <c r="F76" s="13" t="s">
        <v>8502</v>
      </c>
      <c r="G76" s="34">
        <v>26</v>
      </c>
    </row>
    <row r="77" spans="1:7">
      <c r="A77" s="23">
        <v>2019</v>
      </c>
      <c r="B77" s="23" t="s">
        <v>1886</v>
      </c>
      <c r="C77" s="13" t="s">
        <v>70</v>
      </c>
      <c r="D77" s="13" t="s">
        <v>1736</v>
      </c>
      <c r="E77" s="13" t="s">
        <v>3658</v>
      </c>
      <c r="F77" s="13" t="s">
        <v>8502</v>
      </c>
      <c r="G77" s="34">
        <v>24</v>
      </c>
    </row>
    <row r="78" spans="1:7">
      <c r="A78" s="23">
        <v>2019</v>
      </c>
      <c r="B78" s="23" t="s">
        <v>1886</v>
      </c>
      <c r="C78" s="13" t="s">
        <v>76</v>
      </c>
      <c r="D78" s="13" t="s">
        <v>964</v>
      </c>
      <c r="E78" s="13" t="s">
        <v>3658</v>
      </c>
      <c r="F78" s="13" t="s">
        <v>8502</v>
      </c>
      <c r="G78" s="34">
        <v>19</v>
      </c>
    </row>
    <row r="79" spans="1:7">
      <c r="A79" s="23">
        <v>2019</v>
      </c>
      <c r="B79" s="23" t="s">
        <v>1886</v>
      </c>
      <c r="C79" s="13" t="s">
        <v>164</v>
      </c>
      <c r="D79" s="13" t="s">
        <v>964</v>
      </c>
      <c r="E79" s="13" t="s">
        <v>3658</v>
      </c>
      <c r="F79" s="13" t="s">
        <v>8502</v>
      </c>
      <c r="G79" s="34">
        <v>24</v>
      </c>
    </row>
    <row r="80" spans="1:7">
      <c r="A80" s="23">
        <v>2019</v>
      </c>
      <c r="B80" s="23" t="s">
        <v>1886</v>
      </c>
      <c r="C80" s="13" t="s">
        <v>164</v>
      </c>
      <c r="D80" s="13" t="s">
        <v>968</v>
      </c>
      <c r="E80" s="13" t="s">
        <v>3658</v>
      </c>
      <c r="F80" s="13" t="s">
        <v>8502</v>
      </c>
      <c r="G80" s="34">
        <v>16</v>
      </c>
    </row>
    <row r="81" spans="1:7">
      <c r="A81" s="23">
        <v>2019</v>
      </c>
      <c r="B81" s="23" t="s">
        <v>1886</v>
      </c>
      <c r="C81" s="13" t="s">
        <v>167</v>
      </c>
      <c r="D81" s="13" t="s">
        <v>4470</v>
      </c>
      <c r="E81" s="13" t="s">
        <v>3658</v>
      </c>
      <c r="F81" s="13" t="s">
        <v>8502</v>
      </c>
      <c r="G81" s="34">
        <v>40</v>
      </c>
    </row>
    <row r="82" spans="1:7">
      <c r="A82" s="23">
        <v>2019</v>
      </c>
      <c r="B82" s="23" t="s">
        <v>1886</v>
      </c>
      <c r="C82" s="13" t="s">
        <v>167</v>
      </c>
      <c r="D82" s="13" t="s">
        <v>1736</v>
      </c>
      <c r="E82" s="13" t="s">
        <v>3658</v>
      </c>
      <c r="F82" s="13" t="s">
        <v>8502</v>
      </c>
      <c r="G82" s="34">
        <v>28</v>
      </c>
    </row>
    <row r="83" spans="1:7">
      <c r="A83" s="23">
        <v>2019</v>
      </c>
      <c r="B83" s="23" t="s">
        <v>1886</v>
      </c>
      <c r="C83" s="13" t="s">
        <v>167</v>
      </c>
      <c r="D83" s="13" t="s">
        <v>977</v>
      </c>
      <c r="E83" s="13" t="s">
        <v>3658</v>
      </c>
      <c r="F83" s="13" t="s">
        <v>8502</v>
      </c>
      <c r="G83" s="34">
        <v>24</v>
      </c>
    </row>
    <row r="84" spans="1:7">
      <c r="A84" s="23">
        <v>2019</v>
      </c>
      <c r="B84" s="23" t="s">
        <v>1886</v>
      </c>
      <c r="C84" s="13" t="s">
        <v>8110</v>
      </c>
      <c r="D84" s="13" t="s">
        <v>4470</v>
      </c>
      <c r="E84" s="13" t="s">
        <v>4471</v>
      </c>
      <c r="F84" s="13" t="s">
        <v>8502</v>
      </c>
      <c r="G84" s="34">
        <v>30</v>
      </c>
    </row>
    <row r="85" spans="1:7">
      <c r="A85" s="23">
        <v>2019</v>
      </c>
      <c r="B85" s="23" t="s">
        <v>1886</v>
      </c>
      <c r="C85" s="13" t="s">
        <v>8110</v>
      </c>
      <c r="D85" s="13" t="s">
        <v>4472</v>
      </c>
      <c r="E85" s="13" t="s">
        <v>4471</v>
      </c>
      <c r="F85" s="13" t="s">
        <v>8502</v>
      </c>
      <c r="G85" s="34">
        <v>50</v>
      </c>
    </row>
    <row r="86" spans="1:7">
      <c r="A86" s="23">
        <v>2019</v>
      </c>
      <c r="B86" s="23" t="s">
        <v>1886</v>
      </c>
      <c r="C86" s="13" t="s">
        <v>8110</v>
      </c>
      <c r="D86" s="13" t="s">
        <v>4422</v>
      </c>
      <c r="E86" s="13" t="s">
        <v>4471</v>
      </c>
      <c r="F86" s="13" t="s">
        <v>8502</v>
      </c>
      <c r="G86" s="34">
        <v>186</v>
      </c>
    </row>
    <row r="87" spans="1:7">
      <c r="A87" s="23">
        <v>2019</v>
      </c>
      <c r="B87" s="23" t="s">
        <v>1886</v>
      </c>
      <c r="C87" s="13" t="s">
        <v>8110</v>
      </c>
      <c r="D87" s="13" t="s">
        <v>4474</v>
      </c>
      <c r="E87" s="13" t="s">
        <v>4471</v>
      </c>
      <c r="F87" s="13" t="s">
        <v>8502</v>
      </c>
      <c r="G87" s="34">
        <v>100</v>
      </c>
    </row>
    <row r="88" spans="1:7">
      <c r="A88" s="23">
        <v>2019</v>
      </c>
      <c r="B88" s="23" t="s">
        <v>1886</v>
      </c>
      <c r="C88" s="13" t="s">
        <v>8110</v>
      </c>
      <c r="D88" s="13" t="s">
        <v>4473</v>
      </c>
      <c r="E88" s="13" t="s">
        <v>4471</v>
      </c>
      <c r="F88" s="13" t="s">
        <v>8502</v>
      </c>
      <c r="G88" s="34">
        <v>57</v>
      </c>
    </row>
    <row r="89" spans="1:7">
      <c r="A89" s="23">
        <v>2019</v>
      </c>
      <c r="B89" s="23" t="s">
        <v>1886</v>
      </c>
      <c r="C89" s="13" t="s">
        <v>8110</v>
      </c>
      <c r="D89" s="13" t="s">
        <v>4475</v>
      </c>
      <c r="E89" s="13" t="s">
        <v>4471</v>
      </c>
      <c r="F89" s="13" t="s">
        <v>8502</v>
      </c>
      <c r="G89" s="34">
        <v>22</v>
      </c>
    </row>
    <row r="90" spans="1:7">
      <c r="A90" s="23">
        <v>2020</v>
      </c>
      <c r="B90" s="23" t="s">
        <v>1886</v>
      </c>
      <c r="C90" s="13" t="s">
        <v>5</v>
      </c>
      <c r="D90" s="13" t="s">
        <v>4470</v>
      </c>
      <c r="E90" s="13" t="s">
        <v>3658</v>
      </c>
      <c r="F90" s="13" t="s">
        <v>8502</v>
      </c>
      <c r="G90" s="34">
        <v>50</v>
      </c>
    </row>
    <row r="91" spans="1:7">
      <c r="A91" s="23">
        <v>2020</v>
      </c>
      <c r="B91" s="23" t="s">
        <v>1886</v>
      </c>
      <c r="C91" s="13" t="s">
        <v>10</v>
      </c>
      <c r="D91" s="13" t="s">
        <v>966</v>
      </c>
      <c r="E91" s="13" t="s">
        <v>3658</v>
      </c>
      <c r="F91" s="13" t="s">
        <v>8502</v>
      </c>
      <c r="G91" s="34">
        <v>21</v>
      </c>
    </row>
    <row r="92" spans="1:7">
      <c r="A92" s="23">
        <v>2020</v>
      </c>
      <c r="B92" s="23" t="s">
        <v>1886</v>
      </c>
      <c r="C92" s="13" t="s">
        <v>5859</v>
      </c>
      <c r="D92" s="13" t="s">
        <v>1736</v>
      </c>
      <c r="E92" s="13" t="s">
        <v>3658</v>
      </c>
      <c r="F92" s="13" t="s">
        <v>8502</v>
      </c>
      <c r="G92" s="34">
        <v>19</v>
      </c>
    </row>
    <row r="93" spans="1:7">
      <c r="A93" s="23">
        <v>2020</v>
      </c>
      <c r="B93" s="23" t="s">
        <v>1886</v>
      </c>
      <c r="C93" s="13" t="s">
        <v>5859</v>
      </c>
      <c r="D93" s="13" t="s">
        <v>968</v>
      </c>
      <c r="E93" s="13" t="s">
        <v>3658</v>
      </c>
      <c r="F93" s="13" t="s">
        <v>8502</v>
      </c>
      <c r="G93" s="34">
        <v>16</v>
      </c>
    </row>
    <row r="94" spans="1:7">
      <c r="A94" s="23">
        <v>2020</v>
      </c>
      <c r="B94" s="23" t="s">
        <v>1886</v>
      </c>
      <c r="C94" s="13" t="s">
        <v>14</v>
      </c>
      <c r="D94" s="13" t="s">
        <v>3588</v>
      </c>
      <c r="E94" s="13" t="s">
        <v>3658</v>
      </c>
      <c r="F94" s="13" t="s">
        <v>8502</v>
      </c>
      <c r="G94" s="34">
        <v>20</v>
      </c>
    </row>
    <row r="95" spans="1:7">
      <c r="A95" s="23">
        <v>2020</v>
      </c>
      <c r="B95" s="23" t="s">
        <v>1886</v>
      </c>
      <c r="C95" s="13" t="s">
        <v>23</v>
      </c>
      <c r="D95" s="13" t="s">
        <v>5860</v>
      </c>
      <c r="E95" s="13" t="s">
        <v>3658</v>
      </c>
      <c r="F95" s="13" t="s">
        <v>8502</v>
      </c>
      <c r="G95" s="34">
        <v>19</v>
      </c>
    </row>
    <row r="96" spans="1:7">
      <c r="A96" s="23">
        <v>2020</v>
      </c>
      <c r="B96" s="23" t="s">
        <v>1886</v>
      </c>
      <c r="C96" s="13" t="s">
        <v>23</v>
      </c>
      <c r="D96" s="13" t="s">
        <v>968</v>
      </c>
      <c r="E96" s="13" t="s">
        <v>3658</v>
      </c>
      <c r="F96" s="13" t="s">
        <v>8502</v>
      </c>
      <c r="G96" s="34">
        <v>17</v>
      </c>
    </row>
    <row r="97" spans="1:7">
      <c r="A97" s="23">
        <v>2020</v>
      </c>
      <c r="B97" s="23" t="s">
        <v>1886</v>
      </c>
      <c r="C97" s="13" t="s">
        <v>41</v>
      </c>
      <c r="D97" s="13" t="s">
        <v>5861</v>
      </c>
      <c r="E97" s="13" t="s">
        <v>3658</v>
      </c>
      <c r="F97" s="13" t="s">
        <v>8502</v>
      </c>
      <c r="G97" s="34">
        <v>19</v>
      </c>
    </row>
    <row r="98" spans="1:7">
      <c r="A98" s="23">
        <v>2020</v>
      </c>
      <c r="B98" s="23" t="s">
        <v>1886</v>
      </c>
      <c r="C98" s="13" t="s">
        <v>70</v>
      </c>
      <c r="D98" s="13" t="s">
        <v>964</v>
      </c>
      <c r="E98" s="13" t="s">
        <v>3658</v>
      </c>
      <c r="F98" s="13" t="s">
        <v>8502</v>
      </c>
      <c r="G98" s="34">
        <v>20</v>
      </c>
    </row>
    <row r="99" spans="1:7">
      <c r="A99" s="23">
        <v>2020</v>
      </c>
      <c r="B99" s="23" t="s">
        <v>1886</v>
      </c>
      <c r="C99" s="13" t="s">
        <v>70</v>
      </c>
      <c r="D99" s="13" t="s">
        <v>1736</v>
      </c>
      <c r="E99" s="13" t="s">
        <v>3658</v>
      </c>
      <c r="F99" s="13" t="s">
        <v>8502</v>
      </c>
      <c r="G99" s="34">
        <v>28</v>
      </c>
    </row>
    <row r="100" spans="1:7">
      <c r="A100" s="23">
        <v>2020</v>
      </c>
      <c r="B100" s="23" t="s">
        <v>1886</v>
      </c>
      <c r="C100" s="13" t="s">
        <v>76</v>
      </c>
      <c r="D100" s="13" t="s">
        <v>968</v>
      </c>
      <c r="E100" s="13" t="s">
        <v>3658</v>
      </c>
      <c r="F100" s="13" t="s">
        <v>8502</v>
      </c>
      <c r="G100" s="34">
        <v>18</v>
      </c>
    </row>
    <row r="101" spans="1:7">
      <c r="A101" s="23">
        <v>2020</v>
      </c>
      <c r="B101" s="23" t="s">
        <v>1886</v>
      </c>
      <c r="C101" s="13" t="s">
        <v>86</v>
      </c>
      <c r="D101" s="13" t="s">
        <v>5861</v>
      </c>
      <c r="E101" s="13" t="s">
        <v>3658</v>
      </c>
      <c r="F101" s="13" t="s">
        <v>8502</v>
      </c>
      <c r="G101" s="34">
        <v>16</v>
      </c>
    </row>
    <row r="102" spans="1:7">
      <c r="A102" s="23">
        <v>2020</v>
      </c>
      <c r="B102" s="23" t="s">
        <v>1886</v>
      </c>
      <c r="C102" s="13" t="s">
        <v>94</v>
      </c>
      <c r="D102" s="13" t="s">
        <v>4470</v>
      </c>
      <c r="E102" s="13" t="s">
        <v>3658</v>
      </c>
      <c r="F102" s="13" t="s">
        <v>8502</v>
      </c>
      <c r="G102" s="34">
        <v>34</v>
      </c>
    </row>
    <row r="103" spans="1:7">
      <c r="A103" s="23">
        <v>2020</v>
      </c>
      <c r="B103" s="23" t="s">
        <v>1886</v>
      </c>
      <c r="C103" s="13" t="s">
        <v>94</v>
      </c>
      <c r="D103" s="13" t="s">
        <v>1736</v>
      </c>
      <c r="E103" s="13" t="s">
        <v>3658</v>
      </c>
      <c r="F103" s="13" t="s">
        <v>8502</v>
      </c>
      <c r="G103" s="34">
        <v>49</v>
      </c>
    </row>
    <row r="104" spans="1:7">
      <c r="A104" s="23">
        <v>2020</v>
      </c>
      <c r="B104" s="23" t="s">
        <v>1886</v>
      </c>
      <c r="C104" s="13" t="s">
        <v>104</v>
      </c>
      <c r="D104" s="13" t="s">
        <v>1736</v>
      </c>
      <c r="E104" s="13" t="s">
        <v>3658</v>
      </c>
      <c r="F104" s="13" t="s">
        <v>8502</v>
      </c>
      <c r="G104" s="34">
        <v>21</v>
      </c>
    </row>
    <row r="105" spans="1:7">
      <c r="A105" s="23">
        <v>2020</v>
      </c>
      <c r="B105" s="23" t="s">
        <v>1886</v>
      </c>
      <c r="C105" s="13" t="s">
        <v>120</v>
      </c>
      <c r="D105" s="13" t="s">
        <v>5860</v>
      </c>
      <c r="E105" s="13" t="s">
        <v>3658</v>
      </c>
      <c r="F105" s="13" t="s">
        <v>8502</v>
      </c>
      <c r="G105" s="34">
        <v>45</v>
      </c>
    </row>
    <row r="106" spans="1:7">
      <c r="A106" s="23">
        <v>2020</v>
      </c>
      <c r="B106" s="23" t="s">
        <v>1886</v>
      </c>
      <c r="C106" s="13" t="s">
        <v>120</v>
      </c>
      <c r="D106" s="13" t="s">
        <v>966</v>
      </c>
      <c r="E106" s="13" t="s">
        <v>3658</v>
      </c>
      <c r="F106" s="13" t="s">
        <v>8502</v>
      </c>
      <c r="G106" s="34">
        <v>42</v>
      </c>
    </row>
    <row r="107" spans="1:7">
      <c r="A107" s="23">
        <v>2020</v>
      </c>
      <c r="B107" s="23" t="s">
        <v>1886</v>
      </c>
      <c r="C107" s="13" t="s">
        <v>164</v>
      </c>
      <c r="D107" s="13" t="s">
        <v>968</v>
      </c>
      <c r="E107" s="13" t="s">
        <v>3658</v>
      </c>
      <c r="F107" s="13" t="s">
        <v>8502</v>
      </c>
      <c r="G107" s="34">
        <v>13</v>
      </c>
    </row>
    <row r="108" spans="1:7">
      <c r="A108" s="23">
        <v>2020</v>
      </c>
      <c r="B108" s="23" t="s">
        <v>1886</v>
      </c>
      <c r="C108" s="13" t="s">
        <v>167</v>
      </c>
      <c r="D108" s="13" t="s">
        <v>4470</v>
      </c>
      <c r="E108" s="13" t="s">
        <v>3658</v>
      </c>
      <c r="F108" s="13" t="s">
        <v>8502</v>
      </c>
      <c r="G108" s="34">
        <v>17</v>
      </c>
    </row>
    <row r="109" spans="1:7">
      <c r="A109" s="23">
        <v>2020</v>
      </c>
      <c r="B109" s="23" t="s">
        <v>1886</v>
      </c>
      <c r="C109" s="13" t="s">
        <v>167</v>
      </c>
      <c r="D109" s="13" t="s">
        <v>1736</v>
      </c>
      <c r="E109" s="13" t="s">
        <v>3658</v>
      </c>
      <c r="F109" s="13" t="s">
        <v>8502</v>
      </c>
      <c r="G109" s="34">
        <v>14</v>
      </c>
    </row>
    <row r="110" spans="1:7">
      <c r="A110" s="23">
        <v>2020</v>
      </c>
      <c r="B110" s="23" t="s">
        <v>1886</v>
      </c>
      <c r="C110" s="13" t="s">
        <v>167</v>
      </c>
      <c r="D110" s="13" t="s">
        <v>977</v>
      </c>
      <c r="E110" s="13" t="s">
        <v>3658</v>
      </c>
      <c r="F110" s="13" t="s">
        <v>8502</v>
      </c>
      <c r="G110" s="34">
        <v>19</v>
      </c>
    </row>
    <row r="111" spans="1:7">
      <c r="A111" s="23">
        <v>2020</v>
      </c>
      <c r="B111" s="23" t="s">
        <v>1886</v>
      </c>
      <c r="C111" s="13" t="s">
        <v>8110</v>
      </c>
      <c r="D111" s="13" t="s">
        <v>5856</v>
      </c>
      <c r="E111" s="13" t="s">
        <v>4471</v>
      </c>
      <c r="F111" s="13" t="s">
        <v>8502</v>
      </c>
      <c r="G111" s="34">
        <v>35</v>
      </c>
    </row>
    <row r="112" spans="1:7">
      <c r="A112" s="23">
        <v>2020</v>
      </c>
      <c r="B112" s="23" t="s">
        <v>1886</v>
      </c>
      <c r="C112" s="13" t="s">
        <v>8110</v>
      </c>
      <c r="D112" s="13" t="s">
        <v>5857</v>
      </c>
      <c r="E112" s="13" t="s">
        <v>4471</v>
      </c>
      <c r="F112" s="13" t="s">
        <v>8502</v>
      </c>
      <c r="G112" s="34">
        <v>17</v>
      </c>
    </row>
    <row r="113" spans="1:7">
      <c r="A113" s="23">
        <v>2020</v>
      </c>
      <c r="B113" s="23" t="s">
        <v>1886</v>
      </c>
      <c r="C113" s="13" t="s">
        <v>8110</v>
      </c>
      <c r="D113" s="13" t="s">
        <v>5858</v>
      </c>
      <c r="E113" s="13" t="s">
        <v>4471</v>
      </c>
      <c r="F113" s="13" t="s">
        <v>8502</v>
      </c>
      <c r="G113" s="34">
        <v>44</v>
      </c>
    </row>
    <row r="114" spans="1:7">
      <c r="A114" s="23">
        <v>2020</v>
      </c>
      <c r="B114" s="23" t="s">
        <v>1886</v>
      </c>
      <c r="C114" s="13" t="s">
        <v>8110</v>
      </c>
      <c r="D114" s="13" t="s">
        <v>5853</v>
      </c>
      <c r="E114" s="13" t="s">
        <v>4471</v>
      </c>
      <c r="F114" s="13" t="s">
        <v>8502</v>
      </c>
      <c r="G114" s="34">
        <v>19</v>
      </c>
    </row>
    <row r="115" spans="1:7">
      <c r="A115" s="23">
        <v>2020</v>
      </c>
      <c r="B115" s="23" t="s">
        <v>1886</v>
      </c>
      <c r="C115" s="13" t="s">
        <v>8110</v>
      </c>
      <c r="D115" s="13" t="s">
        <v>5854</v>
      </c>
      <c r="E115" s="13" t="s">
        <v>4471</v>
      </c>
      <c r="F115" s="13" t="s">
        <v>8502</v>
      </c>
      <c r="G115" s="34">
        <v>26</v>
      </c>
    </row>
    <row r="116" spans="1:7">
      <c r="A116" s="23">
        <v>2020</v>
      </c>
      <c r="B116" s="23" t="s">
        <v>1886</v>
      </c>
      <c r="C116" s="13" t="s">
        <v>8110</v>
      </c>
      <c r="D116" s="13" t="s">
        <v>5855</v>
      </c>
      <c r="E116" s="13" t="s">
        <v>4471</v>
      </c>
      <c r="F116" s="13" t="s">
        <v>8502</v>
      </c>
      <c r="G116" s="34">
        <v>9</v>
      </c>
    </row>
    <row r="117" spans="1:7">
      <c r="A117" s="23">
        <v>2020</v>
      </c>
      <c r="B117" s="23" t="s">
        <v>1886</v>
      </c>
      <c r="C117" s="13" t="s">
        <v>8110</v>
      </c>
      <c r="D117" s="13" t="s">
        <v>5141</v>
      </c>
      <c r="E117" s="13" t="s">
        <v>4471</v>
      </c>
      <c r="F117" s="13" t="s">
        <v>8502</v>
      </c>
      <c r="G117" s="34">
        <v>21</v>
      </c>
    </row>
    <row r="118" spans="1:7">
      <c r="A118" s="23">
        <v>2021</v>
      </c>
      <c r="B118" s="23" t="s">
        <v>1886</v>
      </c>
      <c r="C118" s="13" t="s">
        <v>8507</v>
      </c>
      <c r="D118" s="13" t="s">
        <v>4470</v>
      </c>
      <c r="E118" s="13" t="s">
        <v>4471</v>
      </c>
      <c r="F118" s="13" t="s">
        <v>8502</v>
      </c>
      <c r="G118" s="34">
        <v>27</v>
      </c>
    </row>
    <row r="119" spans="1:7">
      <c r="A119" s="23">
        <v>2021</v>
      </c>
      <c r="B119" s="23" t="s">
        <v>1886</v>
      </c>
      <c r="C119" s="13" t="s">
        <v>8507</v>
      </c>
      <c r="D119" s="13" t="s">
        <v>4470</v>
      </c>
      <c r="E119" s="13" t="s">
        <v>4471</v>
      </c>
      <c r="F119" s="13" t="s">
        <v>8502</v>
      </c>
      <c r="G119" s="34">
        <v>32</v>
      </c>
    </row>
    <row r="120" spans="1:7">
      <c r="A120" s="23">
        <v>2021</v>
      </c>
      <c r="B120" s="23" t="s">
        <v>1886</v>
      </c>
      <c r="C120" s="13" t="s">
        <v>8507</v>
      </c>
      <c r="D120" s="13" t="s">
        <v>1736</v>
      </c>
      <c r="E120" s="13" t="s">
        <v>4471</v>
      </c>
      <c r="F120" s="13" t="s">
        <v>8502</v>
      </c>
      <c r="G120" s="34">
        <v>19</v>
      </c>
    </row>
    <row r="121" spans="1:7">
      <c r="A121" s="23">
        <v>2021</v>
      </c>
      <c r="B121" s="23" t="s">
        <v>1886</v>
      </c>
      <c r="C121" s="13" t="s">
        <v>8507</v>
      </c>
      <c r="D121" s="13" t="s">
        <v>1736</v>
      </c>
      <c r="E121" s="13" t="s">
        <v>4471</v>
      </c>
      <c r="F121" s="13" t="s">
        <v>8502</v>
      </c>
      <c r="G121" s="34">
        <v>22</v>
      </c>
    </row>
    <row r="122" spans="1:7">
      <c r="A122" s="23">
        <v>2021</v>
      </c>
      <c r="B122" s="23" t="s">
        <v>1886</v>
      </c>
      <c r="C122" s="13" t="s">
        <v>10</v>
      </c>
      <c r="D122" s="13" t="s">
        <v>8505</v>
      </c>
      <c r="E122" s="13" t="s">
        <v>4471</v>
      </c>
      <c r="F122" s="13" t="s">
        <v>8502</v>
      </c>
      <c r="G122" s="34">
        <v>8</v>
      </c>
    </row>
    <row r="123" spans="1:7">
      <c r="A123" s="23">
        <v>2021</v>
      </c>
      <c r="B123" s="23" t="s">
        <v>1886</v>
      </c>
      <c r="C123" s="13" t="s">
        <v>10</v>
      </c>
      <c r="D123" s="13" t="s">
        <v>8504</v>
      </c>
      <c r="E123" s="13" t="s">
        <v>3658</v>
      </c>
      <c r="F123" s="13" t="s">
        <v>8502</v>
      </c>
      <c r="G123" s="34">
        <v>12</v>
      </c>
    </row>
    <row r="124" spans="1:7">
      <c r="A124" s="23">
        <v>2021</v>
      </c>
      <c r="B124" s="23" t="s">
        <v>1886</v>
      </c>
      <c r="C124" s="13" t="s">
        <v>14</v>
      </c>
      <c r="D124" s="13" t="s">
        <v>969</v>
      </c>
      <c r="E124" s="13" t="s">
        <v>4471</v>
      </c>
      <c r="F124" s="13" t="s">
        <v>8502</v>
      </c>
      <c r="G124" s="34">
        <v>16</v>
      </c>
    </row>
    <row r="125" spans="1:7">
      <c r="A125" s="23">
        <v>2021</v>
      </c>
      <c r="B125" s="23" t="s">
        <v>1886</v>
      </c>
      <c r="C125" s="13" t="s">
        <v>14</v>
      </c>
      <c r="D125" s="13" t="s">
        <v>968</v>
      </c>
      <c r="E125" s="13" t="s">
        <v>3658</v>
      </c>
      <c r="F125" s="13" t="s">
        <v>8502</v>
      </c>
      <c r="G125" s="34">
        <v>15</v>
      </c>
    </row>
    <row r="126" spans="1:7">
      <c r="A126" s="23">
        <v>2021</v>
      </c>
      <c r="B126" s="23" t="s">
        <v>1886</v>
      </c>
      <c r="C126" s="13" t="s">
        <v>14</v>
      </c>
      <c r="D126" s="13" t="s">
        <v>968</v>
      </c>
      <c r="E126" s="13" t="s">
        <v>4471</v>
      </c>
      <c r="F126" s="13" t="s">
        <v>8502</v>
      </c>
      <c r="G126" s="34">
        <v>15</v>
      </c>
    </row>
    <row r="127" spans="1:7">
      <c r="A127" s="23">
        <v>2021</v>
      </c>
      <c r="B127" s="23" t="s">
        <v>1886</v>
      </c>
      <c r="C127" s="13" t="s">
        <v>23</v>
      </c>
      <c r="D127" s="13" t="s">
        <v>4470</v>
      </c>
      <c r="E127" s="13" t="s">
        <v>4471</v>
      </c>
      <c r="F127" s="13" t="s">
        <v>8502</v>
      </c>
      <c r="G127" s="34">
        <v>7</v>
      </c>
    </row>
    <row r="128" spans="1:7">
      <c r="A128" s="23">
        <v>2021</v>
      </c>
      <c r="B128" s="23" t="s">
        <v>1886</v>
      </c>
      <c r="C128" s="13" t="s">
        <v>23</v>
      </c>
      <c r="D128" s="13" t="s">
        <v>4470</v>
      </c>
      <c r="E128" s="13" t="s">
        <v>4471</v>
      </c>
      <c r="F128" s="13" t="s">
        <v>8502</v>
      </c>
      <c r="G128" s="34">
        <v>14</v>
      </c>
    </row>
    <row r="129" spans="1:7">
      <c r="A129" s="23">
        <v>2021</v>
      </c>
      <c r="B129" s="23" t="s">
        <v>1886</v>
      </c>
      <c r="C129" s="13" t="s">
        <v>23</v>
      </c>
      <c r="D129" s="13" t="s">
        <v>8506</v>
      </c>
      <c r="E129" s="13" t="s">
        <v>4471</v>
      </c>
      <c r="F129" s="13" t="s">
        <v>8502</v>
      </c>
      <c r="G129" s="34">
        <v>15</v>
      </c>
    </row>
    <row r="130" spans="1:7">
      <c r="A130" s="23">
        <v>2021</v>
      </c>
      <c r="B130" s="23" t="s">
        <v>1886</v>
      </c>
      <c r="C130" s="13" t="s">
        <v>23</v>
      </c>
      <c r="D130" s="13" t="s">
        <v>968</v>
      </c>
      <c r="E130" s="13" t="s">
        <v>4471</v>
      </c>
      <c r="F130" s="13" t="s">
        <v>8502</v>
      </c>
      <c r="G130" s="34">
        <v>9</v>
      </c>
    </row>
    <row r="131" spans="1:7">
      <c r="A131" s="23">
        <v>2021</v>
      </c>
      <c r="B131" s="23" t="s">
        <v>1886</v>
      </c>
      <c r="C131" s="13" t="s">
        <v>41</v>
      </c>
      <c r="D131" s="13" t="s">
        <v>969</v>
      </c>
      <c r="E131" s="13" t="s">
        <v>4471</v>
      </c>
      <c r="F131" s="13" t="s">
        <v>8502</v>
      </c>
      <c r="G131" s="34">
        <v>19</v>
      </c>
    </row>
    <row r="132" spans="1:7">
      <c r="A132" s="23">
        <v>2021</v>
      </c>
      <c r="B132" s="23" t="s">
        <v>1886</v>
      </c>
      <c r="C132" s="13" t="s">
        <v>60</v>
      </c>
      <c r="D132" s="13" t="s">
        <v>1736</v>
      </c>
      <c r="E132" s="13" t="s">
        <v>4471</v>
      </c>
      <c r="F132" s="13" t="s">
        <v>8502</v>
      </c>
      <c r="G132" s="34">
        <v>8</v>
      </c>
    </row>
    <row r="133" spans="1:7">
      <c r="A133" s="23">
        <v>2021</v>
      </c>
      <c r="B133" s="23" t="s">
        <v>1886</v>
      </c>
      <c r="C133" s="13" t="s">
        <v>60</v>
      </c>
      <c r="D133" s="13" t="s">
        <v>1736</v>
      </c>
      <c r="E133" s="13" t="s">
        <v>4471</v>
      </c>
      <c r="F133" s="13" t="s">
        <v>8502</v>
      </c>
      <c r="G133" s="34">
        <v>18</v>
      </c>
    </row>
    <row r="134" spans="1:7">
      <c r="A134" s="23">
        <v>2021</v>
      </c>
      <c r="B134" s="23" t="s">
        <v>1886</v>
      </c>
      <c r="C134" s="13" t="s">
        <v>60</v>
      </c>
      <c r="D134" s="13" t="s">
        <v>969</v>
      </c>
      <c r="E134" s="13" t="s">
        <v>4471</v>
      </c>
      <c r="F134" s="13" t="s">
        <v>8502</v>
      </c>
      <c r="G134" s="34">
        <v>25</v>
      </c>
    </row>
    <row r="135" spans="1:7">
      <c r="A135" s="23">
        <v>2021</v>
      </c>
      <c r="B135" s="23" t="s">
        <v>1886</v>
      </c>
      <c r="C135" s="13" t="s">
        <v>70</v>
      </c>
      <c r="D135" s="13" t="s">
        <v>4470</v>
      </c>
      <c r="E135" s="13" t="s">
        <v>4471</v>
      </c>
      <c r="F135" s="13" t="s">
        <v>8502</v>
      </c>
      <c r="G135" s="34">
        <v>27</v>
      </c>
    </row>
    <row r="136" spans="1:7">
      <c r="A136" s="23">
        <v>2021</v>
      </c>
      <c r="B136" s="23" t="s">
        <v>1886</v>
      </c>
      <c r="C136" s="13" t="s">
        <v>70</v>
      </c>
      <c r="D136" s="13" t="s">
        <v>1736</v>
      </c>
      <c r="E136" s="13" t="s">
        <v>4471</v>
      </c>
      <c r="F136" s="13" t="s">
        <v>8502</v>
      </c>
      <c r="G136" s="34">
        <v>16</v>
      </c>
    </row>
    <row r="137" spans="1:7">
      <c r="A137" s="23">
        <v>2021</v>
      </c>
      <c r="B137" s="23" t="s">
        <v>1886</v>
      </c>
      <c r="C137" s="13" t="s">
        <v>70</v>
      </c>
      <c r="D137" s="13" t="s">
        <v>1736</v>
      </c>
      <c r="E137" s="13" t="s">
        <v>4471</v>
      </c>
      <c r="F137" s="13" t="s">
        <v>8502</v>
      </c>
      <c r="G137" s="34">
        <v>22</v>
      </c>
    </row>
    <row r="138" spans="1:7">
      <c r="A138" s="23">
        <v>2021</v>
      </c>
      <c r="B138" s="23" t="s">
        <v>1886</v>
      </c>
      <c r="C138" s="13" t="s">
        <v>70</v>
      </c>
      <c r="D138" s="13" t="s">
        <v>969</v>
      </c>
      <c r="E138" s="13" t="s">
        <v>4471</v>
      </c>
      <c r="F138" s="13" t="s">
        <v>8502</v>
      </c>
      <c r="G138" s="34">
        <v>18</v>
      </c>
    </row>
    <row r="139" spans="1:7">
      <c r="A139" s="23">
        <v>2021</v>
      </c>
      <c r="B139" s="23" t="s">
        <v>1886</v>
      </c>
      <c r="C139" s="13" t="s">
        <v>70</v>
      </c>
      <c r="D139" s="13" t="s">
        <v>968</v>
      </c>
      <c r="E139" s="13" t="s">
        <v>4471</v>
      </c>
      <c r="F139" s="13" t="s">
        <v>8502</v>
      </c>
      <c r="G139" s="34">
        <v>6</v>
      </c>
    </row>
    <row r="140" spans="1:7">
      <c r="A140" s="23">
        <v>2021</v>
      </c>
      <c r="B140" s="23" t="s">
        <v>1886</v>
      </c>
      <c r="C140" s="13" t="s">
        <v>76</v>
      </c>
      <c r="D140" s="13" t="s">
        <v>4470</v>
      </c>
      <c r="E140" s="13" t="s">
        <v>4471</v>
      </c>
      <c r="F140" s="13" t="s">
        <v>8502</v>
      </c>
      <c r="G140" s="34">
        <v>15</v>
      </c>
    </row>
    <row r="141" spans="1:7">
      <c r="A141" s="23">
        <v>2021</v>
      </c>
      <c r="B141" s="23" t="s">
        <v>1886</v>
      </c>
      <c r="C141" s="13" t="s">
        <v>76</v>
      </c>
      <c r="D141" s="13" t="s">
        <v>4470</v>
      </c>
      <c r="E141" s="13" t="s">
        <v>4471</v>
      </c>
      <c r="F141" s="13" t="s">
        <v>8502</v>
      </c>
      <c r="G141" s="34">
        <v>27</v>
      </c>
    </row>
    <row r="142" spans="1:7">
      <c r="A142" s="23">
        <v>2021</v>
      </c>
      <c r="B142" s="23" t="s">
        <v>1886</v>
      </c>
      <c r="C142" s="13" t="s">
        <v>76</v>
      </c>
      <c r="D142" s="13" t="s">
        <v>969</v>
      </c>
      <c r="E142" s="13" t="s">
        <v>4471</v>
      </c>
      <c r="F142" s="13" t="s">
        <v>8502</v>
      </c>
      <c r="G142" s="34">
        <v>33</v>
      </c>
    </row>
    <row r="143" spans="1:7">
      <c r="A143" s="23">
        <v>2021</v>
      </c>
      <c r="B143" s="23" t="s">
        <v>1886</v>
      </c>
      <c r="C143" s="13" t="s">
        <v>86</v>
      </c>
      <c r="D143" s="13" t="s">
        <v>1736</v>
      </c>
      <c r="E143" s="13" t="s">
        <v>4471</v>
      </c>
      <c r="F143" s="13" t="s">
        <v>8502</v>
      </c>
      <c r="G143" s="34">
        <v>15</v>
      </c>
    </row>
    <row r="144" spans="1:7">
      <c r="A144" s="23">
        <v>2021</v>
      </c>
      <c r="B144" s="23" t="s">
        <v>1886</v>
      </c>
      <c r="C144" s="13" t="s">
        <v>86</v>
      </c>
      <c r="D144" s="13" t="s">
        <v>969</v>
      </c>
      <c r="E144" s="13" t="s">
        <v>4471</v>
      </c>
      <c r="F144" s="13" t="s">
        <v>8502</v>
      </c>
      <c r="G144" s="34">
        <v>14</v>
      </c>
    </row>
    <row r="145" spans="1:7">
      <c r="A145" s="23">
        <v>2021</v>
      </c>
      <c r="B145" s="23" t="s">
        <v>1886</v>
      </c>
      <c r="C145" s="13" t="s">
        <v>89</v>
      </c>
      <c r="D145" s="13" t="s">
        <v>968</v>
      </c>
      <c r="E145" s="13" t="s">
        <v>4471</v>
      </c>
      <c r="F145" s="13" t="s">
        <v>8502</v>
      </c>
      <c r="G145" s="34">
        <v>9</v>
      </c>
    </row>
    <row r="146" spans="1:7">
      <c r="A146" s="23">
        <v>2021</v>
      </c>
      <c r="B146" s="23" t="s">
        <v>1886</v>
      </c>
      <c r="C146" s="13" t="s">
        <v>94</v>
      </c>
      <c r="D146" s="13" t="s">
        <v>4470</v>
      </c>
      <c r="E146" s="13" t="s">
        <v>4471</v>
      </c>
      <c r="F146" s="13" t="s">
        <v>8502</v>
      </c>
      <c r="G146" s="34">
        <v>39</v>
      </c>
    </row>
    <row r="147" spans="1:7">
      <c r="A147" s="23">
        <v>2021</v>
      </c>
      <c r="B147" s="23" t="s">
        <v>1886</v>
      </c>
      <c r="C147" s="13" t="s">
        <v>94</v>
      </c>
      <c r="D147" s="13" t="s">
        <v>4470</v>
      </c>
      <c r="E147" s="13" t="s">
        <v>4471</v>
      </c>
      <c r="F147" s="13" t="s">
        <v>8502</v>
      </c>
      <c r="G147" s="34">
        <v>17</v>
      </c>
    </row>
    <row r="148" spans="1:7">
      <c r="A148" s="23">
        <v>2021</v>
      </c>
      <c r="B148" s="23" t="s">
        <v>1886</v>
      </c>
      <c r="C148" s="13" t="s">
        <v>94</v>
      </c>
      <c r="D148" s="13" t="s">
        <v>4470</v>
      </c>
      <c r="E148" s="13" t="s">
        <v>4471</v>
      </c>
      <c r="F148" s="13" t="s">
        <v>8502</v>
      </c>
      <c r="G148" s="34">
        <v>29</v>
      </c>
    </row>
    <row r="149" spans="1:7">
      <c r="A149" s="23">
        <v>2021</v>
      </c>
      <c r="B149" s="23" t="s">
        <v>1886</v>
      </c>
      <c r="C149" s="13" t="s">
        <v>94</v>
      </c>
      <c r="D149" s="13" t="s">
        <v>4470</v>
      </c>
      <c r="E149" s="13" t="s">
        <v>4471</v>
      </c>
      <c r="F149" s="13" t="s">
        <v>8502</v>
      </c>
      <c r="G149" s="34">
        <v>19</v>
      </c>
    </row>
    <row r="150" spans="1:7">
      <c r="A150" s="23">
        <v>2021</v>
      </c>
      <c r="B150" s="23" t="s">
        <v>1886</v>
      </c>
      <c r="C150" s="13" t="s">
        <v>94</v>
      </c>
      <c r="D150" s="13" t="s">
        <v>1736</v>
      </c>
      <c r="E150" s="13" t="s">
        <v>4471</v>
      </c>
      <c r="F150" s="13" t="s">
        <v>8502</v>
      </c>
      <c r="G150" s="34">
        <v>14</v>
      </c>
    </row>
    <row r="151" spans="1:7">
      <c r="A151" s="23">
        <v>2021</v>
      </c>
      <c r="B151" s="23" t="s">
        <v>1886</v>
      </c>
      <c r="C151" s="13" t="s">
        <v>104</v>
      </c>
      <c r="D151" s="13" t="s">
        <v>4470</v>
      </c>
      <c r="E151" s="13" t="s">
        <v>4471</v>
      </c>
      <c r="F151" s="13" t="s">
        <v>8502</v>
      </c>
      <c r="G151" s="34">
        <v>9</v>
      </c>
    </row>
    <row r="152" spans="1:7">
      <c r="A152" s="23">
        <v>2021</v>
      </c>
      <c r="B152" s="23" t="s">
        <v>1886</v>
      </c>
      <c r="C152" s="13" t="s">
        <v>104</v>
      </c>
      <c r="D152" s="13" t="s">
        <v>4470</v>
      </c>
      <c r="E152" s="13" t="s">
        <v>4471</v>
      </c>
      <c r="F152" s="13" t="s">
        <v>8502</v>
      </c>
      <c r="G152" s="34">
        <v>24</v>
      </c>
    </row>
    <row r="153" spans="1:7">
      <c r="A153" s="23">
        <v>2021</v>
      </c>
      <c r="B153" s="23" t="s">
        <v>1886</v>
      </c>
      <c r="C153" s="13" t="s">
        <v>104</v>
      </c>
      <c r="D153" s="13" t="s">
        <v>1736</v>
      </c>
      <c r="E153" s="13" t="s">
        <v>4471</v>
      </c>
      <c r="F153" s="13" t="s">
        <v>8502</v>
      </c>
      <c r="G153" s="34">
        <v>12</v>
      </c>
    </row>
    <row r="154" spans="1:7">
      <c r="A154" s="23">
        <v>2021</v>
      </c>
      <c r="B154" s="23" t="s">
        <v>1886</v>
      </c>
      <c r="C154" s="13" t="s">
        <v>120</v>
      </c>
      <c r="D154" s="13" t="s">
        <v>4470</v>
      </c>
      <c r="E154" s="13" t="s">
        <v>4471</v>
      </c>
      <c r="F154" s="13" t="s">
        <v>8502</v>
      </c>
      <c r="G154" s="34">
        <v>23</v>
      </c>
    </row>
    <row r="155" spans="1:7">
      <c r="A155" s="23">
        <v>2021</v>
      </c>
      <c r="B155" s="23" t="s">
        <v>1886</v>
      </c>
      <c r="C155" s="13" t="s">
        <v>120</v>
      </c>
      <c r="D155" s="13" t="s">
        <v>4470</v>
      </c>
      <c r="E155" s="13" t="s">
        <v>4471</v>
      </c>
      <c r="F155" s="13" t="s">
        <v>8502</v>
      </c>
      <c r="G155" s="34">
        <v>47</v>
      </c>
    </row>
    <row r="156" spans="1:7">
      <c r="A156" s="23">
        <v>2021</v>
      </c>
      <c r="B156" s="23" t="s">
        <v>1886</v>
      </c>
      <c r="C156" s="13" t="s">
        <v>120</v>
      </c>
      <c r="D156" s="13" t="s">
        <v>1736</v>
      </c>
      <c r="E156" s="13" t="s">
        <v>4471</v>
      </c>
      <c r="F156" s="13" t="s">
        <v>8502</v>
      </c>
      <c r="G156" s="34">
        <v>9</v>
      </c>
    </row>
    <row r="157" spans="1:7">
      <c r="A157" s="23">
        <v>2021</v>
      </c>
      <c r="B157" s="23" t="s">
        <v>1886</v>
      </c>
      <c r="C157" s="13" t="s">
        <v>120</v>
      </c>
      <c r="D157" s="13" t="s">
        <v>1736</v>
      </c>
      <c r="E157" s="13" t="s">
        <v>4471</v>
      </c>
      <c r="F157" s="13" t="s">
        <v>8502</v>
      </c>
      <c r="G157" s="34">
        <v>37</v>
      </c>
    </row>
    <row r="158" spans="1:7">
      <c r="A158" s="23">
        <v>2021</v>
      </c>
      <c r="B158" s="23" t="s">
        <v>1886</v>
      </c>
      <c r="C158" s="13" t="s">
        <v>164</v>
      </c>
      <c r="D158" s="13" t="s">
        <v>4470</v>
      </c>
      <c r="E158" s="13" t="s">
        <v>4471</v>
      </c>
      <c r="F158" s="13" t="s">
        <v>8502</v>
      </c>
      <c r="G158" s="34">
        <v>38</v>
      </c>
    </row>
    <row r="159" spans="1:7">
      <c r="A159" s="23">
        <v>2021</v>
      </c>
      <c r="B159" s="23" t="s">
        <v>1886</v>
      </c>
      <c r="C159" s="13" t="s">
        <v>164</v>
      </c>
      <c r="D159" s="13" t="s">
        <v>4470</v>
      </c>
      <c r="E159" s="13" t="s">
        <v>4471</v>
      </c>
      <c r="F159" s="13" t="s">
        <v>8502</v>
      </c>
      <c r="G159" s="34">
        <v>8</v>
      </c>
    </row>
    <row r="160" spans="1:7">
      <c r="A160" s="23">
        <v>2021</v>
      </c>
      <c r="B160" s="23" t="s">
        <v>1886</v>
      </c>
      <c r="C160" s="13" t="s">
        <v>164</v>
      </c>
      <c r="D160" s="13" t="s">
        <v>977</v>
      </c>
      <c r="E160" s="13" t="s">
        <v>4471</v>
      </c>
      <c r="F160" s="13" t="s">
        <v>8502</v>
      </c>
      <c r="G160" s="34">
        <v>8</v>
      </c>
    </row>
    <row r="161" spans="1:7">
      <c r="A161" s="23">
        <v>2021</v>
      </c>
      <c r="B161" s="23" t="s">
        <v>1886</v>
      </c>
      <c r="C161" s="13" t="s">
        <v>164</v>
      </c>
      <c r="D161" s="13" t="s">
        <v>968</v>
      </c>
      <c r="E161" s="13" t="s">
        <v>4471</v>
      </c>
      <c r="F161" s="13" t="s">
        <v>8502</v>
      </c>
      <c r="G161" s="34">
        <v>15</v>
      </c>
    </row>
    <row r="162" spans="1:7">
      <c r="A162" s="23">
        <v>2021</v>
      </c>
      <c r="B162" s="23" t="s">
        <v>1886</v>
      </c>
      <c r="C162" s="13" t="s">
        <v>167</v>
      </c>
      <c r="D162" s="13" t="s">
        <v>4470</v>
      </c>
      <c r="E162" s="13" t="s">
        <v>3658</v>
      </c>
      <c r="F162" s="13" t="s">
        <v>8502</v>
      </c>
      <c r="G162" s="34">
        <v>9</v>
      </c>
    </row>
    <row r="163" spans="1:7">
      <c r="A163" s="23">
        <v>2021</v>
      </c>
      <c r="B163" s="23" t="s">
        <v>1886</v>
      </c>
      <c r="C163" s="13" t="s">
        <v>167</v>
      </c>
      <c r="D163" s="13" t="s">
        <v>4470</v>
      </c>
      <c r="E163" s="13" t="s">
        <v>4471</v>
      </c>
      <c r="F163" s="13" t="s">
        <v>8502</v>
      </c>
      <c r="G163" s="34">
        <v>9</v>
      </c>
    </row>
    <row r="164" spans="1:7">
      <c r="A164" s="23">
        <v>2021</v>
      </c>
      <c r="B164" s="23" t="s">
        <v>1886</v>
      </c>
      <c r="C164" s="13" t="s">
        <v>167</v>
      </c>
      <c r="D164" s="13" t="s">
        <v>1736</v>
      </c>
      <c r="E164" s="13" t="s">
        <v>3658</v>
      </c>
      <c r="F164" s="13" t="s">
        <v>8502</v>
      </c>
      <c r="G164" s="34">
        <v>13</v>
      </c>
    </row>
    <row r="165" spans="1:7">
      <c r="A165" s="23">
        <v>2021</v>
      </c>
      <c r="B165" s="23" t="s">
        <v>1886</v>
      </c>
      <c r="C165" s="13" t="s">
        <v>167</v>
      </c>
      <c r="D165" s="13" t="s">
        <v>977</v>
      </c>
      <c r="E165" s="13" t="s">
        <v>3658</v>
      </c>
      <c r="F165" s="13" t="s">
        <v>8502</v>
      </c>
      <c r="G165" s="34">
        <v>17</v>
      </c>
    </row>
    <row r="166" spans="1:7">
      <c r="A166" s="23">
        <v>2021</v>
      </c>
      <c r="B166" s="23" t="s">
        <v>1886</v>
      </c>
      <c r="C166" s="13" t="s">
        <v>167</v>
      </c>
      <c r="D166" s="13" t="s">
        <v>977</v>
      </c>
      <c r="E166" s="13" t="s">
        <v>4471</v>
      </c>
      <c r="F166" s="13" t="s">
        <v>8502</v>
      </c>
      <c r="G166" s="34">
        <v>24</v>
      </c>
    </row>
    <row r="167" spans="1:7">
      <c r="A167" s="23">
        <v>2019</v>
      </c>
      <c r="B167" s="23" t="s">
        <v>1886</v>
      </c>
      <c r="C167" s="13" t="s">
        <v>8110</v>
      </c>
      <c r="D167" s="13" t="s">
        <v>4470</v>
      </c>
      <c r="E167" s="13" t="s">
        <v>4471</v>
      </c>
      <c r="F167" s="13" t="s">
        <v>8503</v>
      </c>
      <c r="G167" s="34">
        <v>20</v>
      </c>
    </row>
    <row r="168" spans="1:7">
      <c r="A168" s="23">
        <v>2019</v>
      </c>
      <c r="B168" s="23" t="s">
        <v>1886</v>
      </c>
      <c r="C168" s="13" t="s">
        <v>8110</v>
      </c>
      <c r="D168" s="13" t="s">
        <v>4472</v>
      </c>
      <c r="E168" s="13" t="s">
        <v>4471</v>
      </c>
      <c r="F168" s="13" t="s">
        <v>8503</v>
      </c>
      <c r="G168" s="34">
        <v>48</v>
      </c>
    </row>
    <row r="169" spans="1:7">
      <c r="A169" s="23">
        <v>2019</v>
      </c>
      <c r="B169" s="23" t="s">
        <v>1886</v>
      </c>
      <c r="C169" s="13" t="s">
        <v>8110</v>
      </c>
      <c r="D169" s="13" t="s">
        <v>4422</v>
      </c>
      <c r="E169" s="13" t="s">
        <v>4471</v>
      </c>
      <c r="F169" s="13" t="s">
        <v>8503</v>
      </c>
      <c r="G169" s="34">
        <v>186</v>
      </c>
    </row>
    <row r="170" spans="1:7">
      <c r="A170" s="23">
        <v>2019</v>
      </c>
      <c r="B170" s="23" t="s">
        <v>1886</v>
      </c>
      <c r="C170" s="13" t="s">
        <v>8110</v>
      </c>
      <c r="D170" s="13" t="s">
        <v>4474</v>
      </c>
      <c r="E170" s="13" t="s">
        <v>4471</v>
      </c>
      <c r="F170" s="13" t="s">
        <v>8503</v>
      </c>
      <c r="G170" s="34">
        <v>15</v>
      </c>
    </row>
    <row r="171" spans="1:7">
      <c r="A171" s="23">
        <v>2019</v>
      </c>
      <c r="B171" s="23" t="s">
        <v>1886</v>
      </c>
      <c r="C171" s="13" t="s">
        <v>8110</v>
      </c>
      <c r="D171" s="13" t="s">
        <v>4473</v>
      </c>
      <c r="E171" s="13" t="s">
        <v>4471</v>
      </c>
      <c r="F171" s="13" t="s">
        <v>8503</v>
      </c>
      <c r="G171" s="34">
        <v>57</v>
      </c>
    </row>
    <row r="172" spans="1:7">
      <c r="A172" s="23">
        <v>2019</v>
      </c>
      <c r="B172" s="23" t="s">
        <v>1886</v>
      </c>
      <c r="C172" s="13" t="s">
        <v>8110</v>
      </c>
      <c r="D172" s="13" t="s">
        <v>4475</v>
      </c>
      <c r="E172" s="13" t="s">
        <v>4471</v>
      </c>
      <c r="F172" s="13" t="s">
        <v>8503</v>
      </c>
      <c r="G172" s="34">
        <v>15</v>
      </c>
    </row>
    <row r="173" spans="1:7">
      <c r="A173" s="23">
        <v>2020</v>
      </c>
      <c r="B173" s="23" t="s">
        <v>1886</v>
      </c>
      <c r="C173" s="13" t="s">
        <v>5</v>
      </c>
      <c r="D173" s="13" t="s">
        <v>4470</v>
      </c>
      <c r="E173" s="13" t="s">
        <v>3658</v>
      </c>
      <c r="F173" s="13" t="s">
        <v>8503</v>
      </c>
      <c r="G173" s="34">
        <v>28</v>
      </c>
    </row>
    <row r="174" spans="1:7">
      <c r="A174" s="23">
        <v>2020</v>
      </c>
      <c r="B174" s="23" t="s">
        <v>1886</v>
      </c>
      <c r="C174" s="13" t="s">
        <v>10</v>
      </c>
      <c r="D174" s="13" t="s">
        <v>966</v>
      </c>
      <c r="E174" s="13" t="s">
        <v>3658</v>
      </c>
      <c r="F174" s="13" t="s">
        <v>8503</v>
      </c>
      <c r="G174" s="34">
        <v>19</v>
      </c>
    </row>
    <row r="175" spans="1:7">
      <c r="A175" s="23">
        <v>2020</v>
      </c>
      <c r="B175" s="23" t="s">
        <v>1886</v>
      </c>
      <c r="C175" s="13" t="s">
        <v>5859</v>
      </c>
      <c r="D175" s="13" t="s">
        <v>1736</v>
      </c>
      <c r="E175" s="13" t="s">
        <v>3658</v>
      </c>
      <c r="F175" s="13" t="s">
        <v>8503</v>
      </c>
      <c r="G175" s="34">
        <v>11</v>
      </c>
    </row>
    <row r="176" spans="1:7">
      <c r="A176" s="23">
        <v>2020</v>
      </c>
      <c r="B176" s="23" t="s">
        <v>1886</v>
      </c>
      <c r="C176" s="13" t="s">
        <v>5859</v>
      </c>
      <c r="D176" s="13" t="s">
        <v>968</v>
      </c>
      <c r="E176" s="13" t="s">
        <v>3658</v>
      </c>
      <c r="F176" s="13" t="s">
        <v>8503</v>
      </c>
      <c r="G176" s="34">
        <v>6</v>
      </c>
    </row>
    <row r="177" spans="1:7">
      <c r="A177" s="23">
        <v>2020</v>
      </c>
      <c r="B177" s="23" t="s">
        <v>1886</v>
      </c>
      <c r="C177" s="13" t="s">
        <v>14</v>
      </c>
      <c r="D177" s="13" t="s">
        <v>3588</v>
      </c>
      <c r="E177" s="13" t="s">
        <v>3658</v>
      </c>
      <c r="F177" s="13" t="s">
        <v>8503</v>
      </c>
      <c r="G177" s="34">
        <v>13</v>
      </c>
    </row>
    <row r="178" spans="1:7">
      <c r="A178" s="23">
        <v>2020</v>
      </c>
      <c r="B178" s="23" t="s">
        <v>1886</v>
      </c>
      <c r="C178" s="13" t="s">
        <v>23</v>
      </c>
      <c r="D178" s="13" t="s">
        <v>5860</v>
      </c>
      <c r="E178" s="13" t="s">
        <v>3658</v>
      </c>
      <c r="F178" s="13" t="s">
        <v>8503</v>
      </c>
      <c r="G178" s="34">
        <v>13</v>
      </c>
    </row>
    <row r="179" spans="1:7">
      <c r="A179" s="23">
        <v>2020</v>
      </c>
      <c r="B179" s="23" t="s">
        <v>1886</v>
      </c>
      <c r="C179" s="13" t="s">
        <v>23</v>
      </c>
      <c r="D179" s="13" t="s">
        <v>968</v>
      </c>
      <c r="E179" s="13" t="s">
        <v>3658</v>
      </c>
      <c r="F179" s="13" t="s">
        <v>8503</v>
      </c>
      <c r="G179" s="34">
        <v>14</v>
      </c>
    </row>
    <row r="180" spans="1:7">
      <c r="A180" s="23">
        <v>2020</v>
      </c>
      <c r="B180" s="23" t="s">
        <v>1886</v>
      </c>
      <c r="C180" s="13" t="s">
        <v>41</v>
      </c>
      <c r="D180" s="13" t="s">
        <v>5861</v>
      </c>
      <c r="E180" s="13" t="s">
        <v>3658</v>
      </c>
      <c r="F180" s="13" t="s">
        <v>8503</v>
      </c>
      <c r="G180" s="34">
        <v>11</v>
      </c>
    </row>
    <row r="181" spans="1:7">
      <c r="A181" s="23">
        <v>2020</v>
      </c>
      <c r="B181" s="23" t="s">
        <v>1886</v>
      </c>
      <c r="C181" s="13" t="s">
        <v>70</v>
      </c>
      <c r="D181" s="13" t="s">
        <v>964</v>
      </c>
      <c r="E181" s="13" t="s">
        <v>3658</v>
      </c>
      <c r="F181" s="13" t="s">
        <v>8503</v>
      </c>
      <c r="G181" s="34">
        <v>16</v>
      </c>
    </row>
    <row r="182" spans="1:7">
      <c r="A182" s="23">
        <v>2020</v>
      </c>
      <c r="B182" s="23" t="s">
        <v>1886</v>
      </c>
      <c r="C182" s="13" t="s">
        <v>70</v>
      </c>
      <c r="D182" s="13" t="s">
        <v>1736</v>
      </c>
      <c r="E182" s="13" t="s">
        <v>3658</v>
      </c>
      <c r="F182" s="13" t="s">
        <v>8503</v>
      </c>
      <c r="G182" s="34">
        <v>17</v>
      </c>
    </row>
    <row r="183" spans="1:7">
      <c r="A183" s="23">
        <v>2020</v>
      </c>
      <c r="B183" s="23" t="s">
        <v>1886</v>
      </c>
      <c r="C183" s="13" t="s">
        <v>76</v>
      </c>
      <c r="D183" s="13" t="s">
        <v>968</v>
      </c>
      <c r="E183" s="13" t="s">
        <v>3658</v>
      </c>
      <c r="F183" s="13" t="s">
        <v>8503</v>
      </c>
      <c r="G183" s="34">
        <v>5</v>
      </c>
    </row>
    <row r="184" spans="1:7">
      <c r="A184" s="23">
        <v>2020</v>
      </c>
      <c r="B184" s="23" t="s">
        <v>1886</v>
      </c>
      <c r="C184" s="13" t="s">
        <v>86</v>
      </c>
      <c r="D184" s="13" t="s">
        <v>5861</v>
      </c>
      <c r="E184" s="13" t="s">
        <v>3658</v>
      </c>
      <c r="F184" s="13" t="s">
        <v>8503</v>
      </c>
      <c r="G184" s="34">
        <v>8</v>
      </c>
    </row>
    <row r="185" spans="1:7">
      <c r="A185" s="23">
        <v>2020</v>
      </c>
      <c r="B185" s="23" t="s">
        <v>1886</v>
      </c>
      <c r="C185" s="13" t="s">
        <v>94</v>
      </c>
      <c r="D185" s="13" t="s">
        <v>4470</v>
      </c>
      <c r="E185" s="13" t="s">
        <v>3658</v>
      </c>
      <c r="F185" s="13" t="s">
        <v>8503</v>
      </c>
      <c r="G185" s="34">
        <v>19</v>
      </c>
    </row>
    <row r="186" spans="1:7">
      <c r="A186" s="23">
        <v>2020</v>
      </c>
      <c r="B186" s="23" t="s">
        <v>1886</v>
      </c>
      <c r="C186" s="13" t="s">
        <v>94</v>
      </c>
      <c r="D186" s="13" t="s">
        <v>1736</v>
      </c>
      <c r="E186" s="13" t="s">
        <v>3658</v>
      </c>
      <c r="F186" s="13" t="s">
        <v>8503</v>
      </c>
      <c r="G186" s="34">
        <v>23</v>
      </c>
    </row>
    <row r="187" spans="1:7">
      <c r="A187" s="23">
        <v>2020</v>
      </c>
      <c r="B187" s="23" t="s">
        <v>1886</v>
      </c>
      <c r="C187" s="13" t="s">
        <v>104</v>
      </c>
      <c r="D187" s="13" t="s">
        <v>1736</v>
      </c>
      <c r="E187" s="13" t="s">
        <v>3658</v>
      </c>
      <c r="F187" s="13" t="s">
        <v>8503</v>
      </c>
      <c r="G187" s="34">
        <v>17</v>
      </c>
    </row>
    <row r="188" spans="1:7">
      <c r="A188" s="23">
        <v>2020</v>
      </c>
      <c r="B188" s="23" t="s">
        <v>1886</v>
      </c>
      <c r="C188" s="13" t="s">
        <v>120</v>
      </c>
      <c r="D188" s="13" t="s">
        <v>5860</v>
      </c>
      <c r="E188" s="13" t="s">
        <v>3658</v>
      </c>
      <c r="F188" s="13" t="s">
        <v>8503</v>
      </c>
      <c r="G188" s="34">
        <v>17</v>
      </c>
    </row>
    <row r="189" spans="1:7">
      <c r="A189" s="23">
        <v>2020</v>
      </c>
      <c r="B189" s="23" t="s">
        <v>1886</v>
      </c>
      <c r="C189" s="13" t="s">
        <v>120</v>
      </c>
      <c r="D189" s="13" t="s">
        <v>966</v>
      </c>
      <c r="E189" s="13" t="s">
        <v>3658</v>
      </c>
      <c r="F189" s="13" t="s">
        <v>8503</v>
      </c>
      <c r="G189" s="34">
        <v>10</v>
      </c>
    </row>
    <row r="190" spans="1:7">
      <c r="A190" s="23">
        <v>2020</v>
      </c>
      <c r="B190" s="23" t="s">
        <v>1886</v>
      </c>
      <c r="C190" s="13" t="s">
        <v>164</v>
      </c>
      <c r="D190" s="13" t="s">
        <v>968</v>
      </c>
      <c r="E190" s="13" t="s">
        <v>3658</v>
      </c>
      <c r="F190" s="13" t="s">
        <v>8503</v>
      </c>
      <c r="G190" s="34">
        <v>11</v>
      </c>
    </row>
    <row r="191" spans="1:7">
      <c r="A191" s="23">
        <v>2020</v>
      </c>
      <c r="B191" s="23" t="s">
        <v>1886</v>
      </c>
      <c r="C191" s="13" t="s">
        <v>167</v>
      </c>
      <c r="D191" s="13" t="s">
        <v>4470</v>
      </c>
      <c r="E191" s="13" t="s">
        <v>3658</v>
      </c>
      <c r="F191" s="13" t="s">
        <v>8503</v>
      </c>
      <c r="G191" s="34">
        <v>13</v>
      </c>
    </row>
    <row r="192" spans="1:7">
      <c r="A192" s="23">
        <v>2020</v>
      </c>
      <c r="B192" s="23" t="s">
        <v>1886</v>
      </c>
      <c r="C192" s="13" t="s">
        <v>167</v>
      </c>
      <c r="D192" s="13" t="s">
        <v>1736</v>
      </c>
      <c r="E192" s="13" t="s">
        <v>3658</v>
      </c>
      <c r="F192" s="13" t="s">
        <v>8503</v>
      </c>
      <c r="G192" s="34">
        <v>11</v>
      </c>
    </row>
    <row r="193" spans="1:7">
      <c r="A193" s="23">
        <v>2020</v>
      </c>
      <c r="B193" s="23" t="s">
        <v>1886</v>
      </c>
      <c r="C193" s="13" t="s">
        <v>167</v>
      </c>
      <c r="D193" s="13" t="s">
        <v>977</v>
      </c>
      <c r="E193" s="13" t="s">
        <v>3658</v>
      </c>
      <c r="F193" s="13" t="s">
        <v>8503</v>
      </c>
      <c r="G193" s="34">
        <v>18</v>
      </c>
    </row>
    <row r="194" spans="1:7">
      <c r="A194" s="23">
        <v>2020</v>
      </c>
      <c r="B194" s="23" t="s">
        <v>1886</v>
      </c>
      <c r="C194" s="13" t="s">
        <v>8110</v>
      </c>
      <c r="D194" s="13" t="s">
        <v>5856</v>
      </c>
      <c r="E194" s="13" t="s">
        <v>4471</v>
      </c>
      <c r="F194" s="13" t="s">
        <v>8503</v>
      </c>
      <c r="G194" s="34">
        <v>28</v>
      </c>
    </row>
    <row r="195" spans="1:7">
      <c r="A195" s="23">
        <v>2020</v>
      </c>
      <c r="B195" s="23" t="s">
        <v>1886</v>
      </c>
      <c r="C195" s="13" t="s">
        <v>8110</v>
      </c>
      <c r="D195" s="13" t="s">
        <v>5857</v>
      </c>
      <c r="E195" s="13" t="s">
        <v>4471</v>
      </c>
      <c r="F195" s="13" t="s">
        <v>8503</v>
      </c>
      <c r="G195" s="34">
        <v>14</v>
      </c>
    </row>
    <row r="196" spans="1:7">
      <c r="A196" s="23">
        <v>2020</v>
      </c>
      <c r="B196" s="23" t="s">
        <v>1886</v>
      </c>
      <c r="C196" s="13" t="s">
        <v>8110</v>
      </c>
      <c r="D196" s="13" t="s">
        <v>5858</v>
      </c>
      <c r="E196" s="13" t="s">
        <v>4471</v>
      </c>
      <c r="F196" s="13" t="s">
        <v>8503</v>
      </c>
      <c r="G196" s="34">
        <v>39</v>
      </c>
    </row>
    <row r="197" spans="1:7">
      <c r="A197" s="23">
        <v>2020</v>
      </c>
      <c r="B197" s="23" t="s">
        <v>1886</v>
      </c>
      <c r="C197" s="13" t="s">
        <v>8110</v>
      </c>
      <c r="D197" s="13" t="s">
        <v>5853</v>
      </c>
      <c r="E197" s="13" t="s">
        <v>4471</v>
      </c>
      <c r="F197" s="13" t="s">
        <v>8503</v>
      </c>
      <c r="G197" s="34">
        <v>8</v>
      </c>
    </row>
    <row r="198" spans="1:7">
      <c r="A198" s="23">
        <v>2020</v>
      </c>
      <c r="B198" s="23" t="s">
        <v>1886</v>
      </c>
      <c r="C198" s="13" t="s">
        <v>8110</v>
      </c>
      <c r="D198" s="13" t="s">
        <v>5854</v>
      </c>
      <c r="E198" s="13" t="s">
        <v>4471</v>
      </c>
      <c r="F198" s="13" t="s">
        <v>8503</v>
      </c>
      <c r="G198" s="34">
        <v>17</v>
      </c>
    </row>
    <row r="199" spans="1:7">
      <c r="A199" s="23">
        <v>2020</v>
      </c>
      <c r="B199" s="23" t="s">
        <v>1886</v>
      </c>
      <c r="C199" s="13" t="s">
        <v>8110</v>
      </c>
      <c r="D199" s="13" t="s">
        <v>5855</v>
      </c>
      <c r="E199" s="13" t="s">
        <v>4471</v>
      </c>
      <c r="F199" s="13" t="s">
        <v>8503</v>
      </c>
      <c r="G199" s="34">
        <v>5</v>
      </c>
    </row>
    <row r="200" spans="1:7">
      <c r="A200" s="23">
        <v>2020</v>
      </c>
      <c r="B200" s="23" t="s">
        <v>1886</v>
      </c>
      <c r="C200" s="13" t="s">
        <v>8110</v>
      </c>
      <c r="D200" s="13" t="s">
        <v>5141</v>
      </c>
      <c r="E200" s="13" t="s">
        <v>4471</v>
      </c>
      <c r="F200" s="13" t="s">
        <v>8503</v>
      </c>
      <c r="G200" s="34">
        <v>19</v>
      </c>
    </row>
    <row r="201" spans="1:7">
      <c r="A201" s="23">
        <v>2021</v>
      </c>
      <c r="B201" s="23" t="s">
        <v>1886</v>
      </c>
      <c r="C201" s="13" t="s">
        <v>8507</v>
      </c>
      <c r="D201" s="13" t="s">
        <v>4470</v>
      </c>
      <c r="E201" s="13" t="s">
        <v>4471</v>
      </c>
      <c r="F201" s="13" t="s">
        <v>8503</v>
      </c>
      <c r="G201" s="34">
        <v>23</v>
      </c>
    </row>
    <row r="202" spans="1:7">
      <c r="A202" s="23">
        <v>2021</v>
      </c>
      <c r="B202" s="23" t="s">
        <v>1886</v>
      </c>
      <c r="C202" s="13" t="s">
        <v>8507</v>
      </c>
      <c r="D202" s="13" t="s">
        <v>4470</v>
      </c>
      <c r="E202" s="13" t="s">
        <v>4471</v>
      </c>
      <c r="F202" s="13" t="s">
        <v>8503</v>
      </c>
      <c r="G202" s="34">
        <v>22</v>
      </c>
    </row>
    <row r="203" spans="1:7">
      <c r="A203" s="23">
        <v>2021</v>
      </c>
      <c r="B203" s="23" t="s">
        <v>1886</v>
      </c>
      <c r="C203" s="13" t="s">
        <v>8507</v>
      </c>
      <c r="D203" s="13" t="s">
        <v>1736</v>
      </c>
      <c r="E203" s="13" t="s">
        <v>4471</v>
      </c>
      <c r="F203" s="13" t="s">
        <v>8503</v>
      </c>
      <c r="G203" s="34">
        <v>13</v>
      </c>
    </row>
    <row r="204" spans="1:7">
      <c r="A204" s="23">
        <v>2021</v>
      </c>
      <c r="B204" s="23" t="s">
        <v>1886</v>
      </c>
      <c r="C204" s="13" t="s">
        <v>8507</v>
      </c>
      <c r="D204" s="13" t="s">
        <v>1736</v>
      </c>
      <c r="E204" s="13" t="s">
        <v>4471</v>
      </c>
      <c r="F204" s="13" t="s">
        <v>8503</v>
      </c>
      <c r="G204" s="34">
        <v>10</v>
      </c>
    </row>
    <row r="205" spans="1:7">
      <c r="A205" s="23">
        <v>2021</v>
      </c>
      <c r="B205" s="23" t="s">
        <v>1886</v>
      </c>
      <c r="C205" s="13" t="s">
        <v>10</v>
      </c>
      <c r="D205" s="13" t="s">
        <v>8505</v>
      </c>
      <c r="E205" s="13" t="s">
        <v>4471</v>
      </c>
      <c r="F205" s="13" t="s">
        <v>8503</v>
      </c>
      <c r="G205" s="34">
        <v>5</v>
      </c>
    </row>
    <row r="206" spans="1:7">
      <c r="A206" s="23">
        <v>2021</v>
      </c>
      <c r="B206" s="23" t="s">
        <v>1886</v>
      </c>
      <c r="C206" s="13" t="s">
        <v>10</v>
      </c>
      <c r="D206" s="13" t="s">
        <v>8504</v>
      </c>
      <c r="E206" s="13" t="s">
        <v>3658</v>
      </c>
      <c r="F206" s="13" t="s">
        <v>8503</v>
      </c>
      <c r="G206" s="34">
        <v>12</v>
      </c>
    </row>
    <row r="207" spans="1:7">
      <c r="A207" s="23">
        <v>2021</v>
      </c>
      <c r="B207" s="23" t="s">
        <v>1886</v>
      </c>
      <c r="C207" s="13" t="s">
        <v>14</v>
      </c>
      <c r="D207" s="13" t="s">
        <v>969</v>
      </c>
      <c r="E207" s="13" t="s">
        <v>4471</v>
      </c>
      <c r="F207" s="13" t="s">
        <v>8503</v>
      </c>
      <c r="G207" s="34">
        <v>8</v>
      </c>
    </row>
    <row r="208" spans="1:7">
      <c r="A208" s="23">
        <v>2021</v>
      </c>
      <c r="B208" s="23" t="s">
        <v>1886</v>
      </c>
      <c r="C208" s="13" t="s">
        <v>14</v>
      </c>
      <c r="D208" s="13" t="s">
        <v>968</v>
      </c>
      <c r="E208" s="13" t="s">
        <v>3658</v>
      </c>
      <c r="F208" s="13" t="s">
        <v>8503</v>
      </c>
      <c r="G208" s="34">
        <v>14</v>
      </c>
    </row>
    <row r="209" spans="1:7">
      <c r="A209" s="23">
        <v>2021</v>
      </c>
      <c r="B209" s="23" t="s">
        <v>1886</v>
      </c>
      <c r="C209" s="13" t="s">
        <v>14</v>
      </c>
      <c r="D209" s="13" t="s">
        <v>968</v>
      </c>
      <c r="E209" s="13" t="s">
        <v>4471</v>
      </c>
      <c r="F209" s="13" t="s">
        <v>8503</v>
      </c>
      <c r="G209" s="34">
        <v>14</v>
      </c>
    </row>
    <row r="210" spans="1:7">
      <c r="A210" s="23">
        <v>2021</v>
      </c>
      <c r="B210" s="23" t="s">
        <v>1886</v>
      </c>
      <c r="C210" s="13" t="s">
        <v>23</v>
      </c>
      <c r="D210" s="13" t="s">
        <v>4470</v>
      </c>
      <c r="E210" s="13" t="s">
        <v>4471</v>
      </c>
      <c r="F210" s="13" t="s">
        <v>8503</v>
      </c>
      <c r="G210" s="34">
        <v>6</v>
      </c>
    </row>
    <row r="211" spans="1:7">
      <c r="A211" s="23">
        <v>2021</v>
      </c>
      <c r="B211" s="23" t="s">
        <v>1886</v>
      </c>
      <c r="C211" s="13" t="s">
        <v>23</v>
      </c>
      <c r="D211" s="13" t="s">
        <v>4470</v>
      </c>
      <c r="E211" s="13" t="s">
        <v>4471</v>
      </c>
      <c r="F211" s="13" t="s">
        <v>8503</v>
      </c>
      <c r="G211" s="34">
        <v>10</v>
      </c>
    </row>
    <row r="212" spans="1:7">
      <c r="A212" s="23">
        <v>2021</v>
      </c>
      <c r="B212" s="23" t="s">
        <v>1886</v>
      </c>
      <c r="C212" s="13" t="s">
        <v>23</v>
      </c>
      <c r="D212" s="13" t="s">
        <v>8506</v>
      </c>
      <c r="E212" s="13" t="s">
        <v>4471</v>
      </c>
      <c r="F212" s="13" t="s">
        <v>8503</v>
      </c>
      <c r="G212" s="34">
        <v>10</v>
      </c>
    </row>
    <row r="213" spans="1:7">
      <c r="A213" s="23">
        <v>2021</v>
      </c>
      <c r="B213" s="23" t="s">
        <v>1886</v>
      </c>
      <c r="C213" s="13" t="s">
        <v>23</v>
      </c>
      <c r="D213" s="13" t="s">
        <v>968</v>
      </c>
      <c r="E213" s="13" t="s">
        <v>4471</v>
      </c>
      <c r="F213" s="13" t="s">
        <v>8503</v>
      </c>
      <c r="G213" s="34">
        <v>5</v>
      </c>
    </row>
    <row r="214" spans="1:7">
      <c r="A214" s="23">
        <v>2021</v>
      </c>
      <c r="B214" s="23" t="s">
        <v>1886</v>
      </c>
      <c r="C214" s="13" t="s">
        <v>41</v>
      </c>
      <c r="D214" s="13" t="s">
        <v>969</v>
      </c>
      <c r="E214" s="13" t="s">
        <v>4471</v>
      </c>
      <c r="F214" s="13" t="s">
        <v>8503</v>
      </c>
      <c r="G214" s="34">
        <v>9</v>
      </c>
    </row>
    <row r="215" spans="1:7">
      <c r="A215" s="23">
        <v>2021</v>
      </c>
      <c r="B215" s="23" t="s">
        <v>1886</v>
      </c>
      <c r="C215" s="13" t="s">
        <v>60</v>
      </c>
      <c r="D215" s="13" t="s">
        <v>1736</v>
      </c>
      <c r="E215" s="13" t="s">
        <v>4471</v>
      </c>
      <c r="F215" s="13" t="s">
        <v>8503</v>
      </c>
      <c r="G215" s="34">
        <v>6</v>
      </c>
    </row>
    <row r="216" spans="1:7">
      <c r="A216" s="23">
        <v>2021</v>
      </c>
      <c r="B216" s="23" t="s">
        <v>1886</v>
      </c>
      <c r="C216" s="13" t="s">
        <v>60</v>
      </c>
      <c r="D216" s="13" t="s">
        <v>1736</v>
      </c>
      <c r="E216" s="13" t="s">
        <v>4471</v>
      </c>
      <c r="F216" s="13" t="s">
        <v>8503</v>
      </c>
      <c r="G216" s="34">
        <v>10</v>
      </c>
    </row>
    <row r="217" spans="1:7">
      <c r="A217" s="23">
        <v>2021</v>
      </c>
      <c r="B217" s="23" t="s">
        <v>1886</v>
      </c>
      <c r="C217" s="13" t="s">
        <v>60</v>
      </c>
      <c r="D217" s="13" t="s">
        <v>969</v>
      </c>
      <c r="E217" s="13" t="s">
        <v>4471</v>
      </c>
      <c r="F217" s="13" t="s">
        <v>8503</v>
      </c>
      <c r="G217" s="34">
        <v>9</v>
      </c>
    </row>
    <row r="218" spans="1:7">
      <c r="A218" s="23">
        <v>2021</v>
      </c>
      <c r="B218" s="23" t="s">
        <v>1886</v>
      </c>
      <c r="C218" s="13" t="s">
        <v>70</v>
      </c>
      <c r="D218" s="13" t="s">
        <v>4470</v>
      </c>
      <c r="E218" s="13" t="s">
        <v>4471</v>
      </c>
      <c r="F218" s="13" t="s">
        <v>8503</v>
      </c>
      <c r="G218" s="34">
        <v>21</v>
      </c>
    </row>
    <row r="219" spans="1:7">
      <c r="A219" s="23">
        <v>2021</v>
      </c>
      <c r="B219" s="23" t="s">
        <v>1886</v>
      </c>
      <c r="C219" s="13" t="s">
        <v>70</v>
      </c>
      <c r="D219" s="13" t="s">
        <v>1736</v>
      </c>
      <c r="E219" s="13" t="s">
        <v>4471</v>
      </c>
      <c r="F219" s="13" t="s">
        <v>8503</v>
      </c>
      <c r="G219" s="34">
        <v>9</v>
      </c>
    </row>
    <row r="220" spans="1:7">
      <c r="A220" s="23">
        <v>2021</v>
      </c>
      <c r="B220" s="23" t="s">
        <v>1886</v>
      </c>
      <c r="C220" s="13" t="s">
        <v>70</v>
      </c>
      <c r="D220" s="13" t="s">
        <v>1736</v>
      </c>
      <c r="E220" s="13" t="s">
        <v>4471</v>
      </c>
      <c r="F220" s="13" t="s">
        <v>8503</v>
      </c>
      <c r="G220" s="34">
        <v>17</v>
      </c>
    </row>
    <row r="221" spans="1:7">
      <c r="A221" s="23">
        <v>2021</v>
      </c>
      <c r="B221" s="23" t="s">
        <v>1886</v>
      </c>
      <c r="C221" s="13" t="s">
        <v>70</v>
      </c>
      <c r="D221" s="13" t="s">
        <v>969</v>
      </c>
      <c r="E221" s="13" t="s">
        <v>4471</v>
      </c>
      <c r="F221" s="13" t="s">
        <v>8503</v>
      </c>
      <c r="G221" s="34">
        <v>8</v>
      </c>
    </row>
    <row r="222" spans="1:7">
      <c r="A222" s="23">
        <v>2021</v>
      </c>
      <c r="B222" s="23" t="s">
        <v>1886</v>
      </c>
      <c r="C222" s="13" t="s">
        <v>70</v>
      </c>
      <c r="D222" s="13" t="s">
        <v>968</v>
      </c>
      <c r="E222" s="13" t="s">
        <v>4471</v>
      </c>
      <c r="F222" s="13" t="s">
        <v>8503</v>
      </c>
      <c r="G222" s="34">
        <v>4</v>
      </c>
    </row>
    <row r="223" spans="1:7">
      <c r="A223" s="23">
        <v>2021</v>
      </c>
      <c r="B223" s="23" t="s">
        <v>1886</v>
      </c>
      <c r="C223" s="13" t="s">
        <v>76</v>
      </c>
      <c r="D223" s="13" t="s">
        <v>4470</v>
      </c>
      <c r="E223" s="13" t="s">
        <v>4471</v>
      </c>
      <c r="F223" s="13" t="s">
        <v>8503</v>
      </c>
      <c r="G223" s="34">
        <v>11</v>
      </c>
    </row>
    <row r="224" spans="1:7">
      <c r="A224" s="23">
        <v>2021</v>
      </c>
      <c r="B224" s="23" t="s">
        <v>1886</v>
      </c>
      <c r="C224" s="13" t="s">
        <v>76</v>
      </c>
      <c r="D224" s="13" t="s">
        <v>4470</v>
      </c>
      <c r="E224" s="13" t="s">
        <v>4471</v>
      </c>
      <c r="F224" s="13" t="s">
        <v>8503</v>
      </c>
      <c r="G224" s="34">
        <v>21</v>
      </c>
    </row>
    <row r="225" spans="1:7">
      <c r="A225" s="23">
        <v>2021</v>
      </c>
      <c r="B225" s="23" t="s">
        <v>1886</v>
      </c>
      <c r="C225" s="13" t="s">
        <v>76</v>
      </c>
      <c r="D225" s="13" t="s">
        <v>969</v>
      </c>
      <c r="E225" s="13" t="s">
        <v>4471</v>
      </c>
      <c r="F225" s="13" t="s">
        <v>8503</v>
      </c>
      <c r="G225" s="34">
        <v>15</v>
      </c>
    </row>
    <row r="226" spans="1:7">
      <c r="A226" s="23">
        <v>2021</v>
      </c>
      <c r="B226" s="23" t="s">
        <v>1886</v>
      </c>
      <c r="C226" s="13" t="s">
        <v>86</v>
      </c>
      <c r="D226" s="13" t="s">
        <v>1736</v>
      </c>
      <c r="E226" s="13" t="s">
        <v>4471</v>
      </c>
      <c r="F226" s="13" t="s">
        <v>8503</v>
      </c>
      <c r="G226" s="34">
        <v>10</v>
      </c>
    </row>
    <row r="227" spans="1:7">
      <c r="A227" s="23">
        <v>2021</v>
      </c>
      <c r="B227" s="23" t="s">
        <v>1886</v>
      </c>
      <c r="C227" s="13" t="s">
        <v>86</v>
      </c>
      <c r="D227" s="13" t="s">
        <v>969</v>
      </c>
      <c r="E227" s="13" t="s">
        <v>4471</v>
      </c>
      <c r="F227" s="13" t="s">
        <v>8503</v>
      </c>
      <c r="G227" s="34">
        <v>7</v>
      </c>
    </row>
    <row r="228" spans="1:7">
      <c r="A228" s="23">
        <v>2021</v>
      </c>
      <c r="B228" s="23" t="s">
        <v>1886</v>
      </c>
      <c r="C228" s="13" t="s">
        <v>89</v>
      </c>
      <c r="D228" s="13" t="s">
        <v>968</v>
      </c>
      <c r="E228" s="13" t="s">
        <v>4471</v>
      </c>
      <c r="F228" s="13" t="s">
        <v>8503</v>
      </c>
      <c r="G228" s="34">
        <v>6</v>
      </c>
    </row>
    <row r="229" spans="1:7">
      <c r="A229" s="23">
        <v>2021</v>
      </c>
      <c r="B229" s="23" t="s">
        <v>1886</v>
      </c>
      <c r="C229" s="13" t="s">
        <v>94</v>
      </c>
      <c r="D229" s="13" t="s">
        <v>4470</v>
      </c>
      <c r="E229" s="13" t="s">
        <v>4471</v>
      </c>
      <c r="F229" s="13" t="s">
        <v>8503</v>
      </c>
      <c r="G229" s="34">
        <v>26</v>
      </c>
    </row>
    <row r="230" spans="1:7">
      <c r="A230" s="23">
        <v>2021</v>
      </c>
      <c r="B230" s="23" t="s">
        <v>1886</v>
      </c>
      <c r="C230" s="13" t="s">
        <v>94</v>
      </c>
      <c r="D230" s="13" t="s">
        <v>4470</v>
      </c>
      <c r="E230" s="13" t="s">
        <v>4471</v>
      </c>
      <c r="F230" s="13" t="s">
        <v>8503</v>
      </c>
      <c r="G230" s="34">
        <v>15</v>
      </c>
    </row>
    <row r="231" spans="1:7">
      <c r="A231" s="23">
        <v>2021</v>
      </c>
      <c r="B231" s="23" t="s">
        <v>1886</v>
      </c>
      <c r="C231" s="13" t="s">
        <v>94</v>
      </c>
      <c r="D231" s="13" t="s">
        <v>4470</v>
      </c>
      <c r="E231" s="13" t="s">
        <v>4471</v>
      </c>
      <c r="F231" s="13" t="s">
        <v>8503</v>
      </c>
      <c r="G231" s="34">
        <v>22</v>
      </c>
    </row>
    <row r="232" spans="1:7">
      <c r="A232" s="23">
        <v>2021</v>
      </c>
      <c r="B232" s="23" t="s">
        <v>1886</v>
      </c>
      <c r="C232" s="13" t="s">
        <v>94</v>
      </c>
      <c r="D232" s="13" t="s">
        <v>4470</v>
      </c>
      <c r="E232" s="13" t="s">
        <v>4471</v>
      </c>
      <c r="F232" s="13" t="s">
        <v>8503</v>
      </c>
      <c r="G232" s="34">
        <v>16</v>
      </c>
    </row>
    <row r="233" spans="1:7">
      <c r="A233" s="23">
        <v>2021</v>
      </c>
      <c r="B233" s="23" t="s">
        <v>1886</v>
      </c>
      <c r="C233" s="13" t="s">
        <v>94</v>
      </c>
      <c r="D233" s="13" t="s">
        <v>1736</v>
      </c>
      <c r="E233" s="13" t="s">
        <v>4471</v>
      </c>
      <c r="F233" s="13" t="s">
        <v>8503</v>
      </c>
      <c r="G233" s="34">
        <v>7</v>
      </c>
    </row>
    <row r="234" spans="1:7">
      <c r="A234" s="23">
        <v>2021</v>
      </c>
      <c r="B234" s="23" t="s">
        <v>1886</v>
      </c>
      <c r="C234" s="13" t="s">
        <v>104</v>
      </c>
      <c r="D234" s="13" t="s">
        <v>4470</v>
      </c>
      <c r="E234" s="13" t="s">
        <v>4471</v>
      </c>
      <c r="F234" s="13" t="s">
        <v>8503</v>
      </c>
      <c r="G234" s="34">
        <v>9</v>
      </c>
    </row>
    <row r="235" spans="1:7">
      <c r="A235" s="23">
        <v>2021</v>
      </c>
      <c r="B235" s="23" t="s">
        <v>1886</v>
      </c>
      <c r="C235" s="13" t="s">
        <v>104</v>
      </c>
      <c r="D235" s="13" t="s">
        <v>4470</v>
      </c>
      <c r="E235" s="13" t="s">
        <v>4471</v>
      </c>
      <c r="F235" s="13" t="s">
        <v>8503</v>
      </c>
      <c r="G235" s="34">
        <v>18</v>
      </c>
    </row>
    <row r="236" spans="1:7">
      <c r="A236" s="23">
        <v>2021</v>
      </c>
      <c r="B236" s="23" t="s">
        <v>1886</v>
      </c>
      <c r="C236" s="13" t="s">
        <v>104</v>
      </c>
      <c r="D236" s="13" t="s">
        <v>1736</v>
      </c>
      <c r="E236" s="13" t="s">
        <v>4471</v>
      </c>
      <c r="F236" s="13" t="s">
        <v>8503</v>
      </c>
      <c r="G236" s="34">
        <v>8</v>
      </c>
    </row>
    <row r="237" spans="1:7">
      <c r="A237" s="23">
        <v>2021</v>
      </c>
      <c r="B237" s="23" t="s">
        <v>1886</v>
      </c>
      <c r="C237" s="13" t="s">
        <v>120</v>
      </c>
      <c r="D237" s="13" t="s">
        <v>4470</v>
      </c>
      <c r="E237" s="13" t="s">
        <v>4471</v>
      </c>
      <c r="F237" s="13" t="s">
        <v>8503</v>
      </c>
      <c r="G237" s="34">
        <v>16</v>
      </c>
    </row>
    <row r="238" spans="1:7">
      <c r="A238" s="23">
        <v>2021</v>
      </c>
      <c r="B238" s="23" t="s">
        <v>1886</v>
      </c>
      <c r="C238" s="13" t="s">
        <v>120</v>
      </c>
      <c r="D238" s="13" t="s">
        <v>4470</v>
      </c>
      <c r="E238" s="13" t="s">
        <v>4471</v>
      </c>
      <c r="F238" s="13" t="s">
        <v>8503</v>
      </c>
      <c r="G238" s="34">
        <v>37</v>
      </c>
    </row>
    <row r="239" spans="1:7">
      <c r="A239" s="23">
        <v>2021</v>
      </c>
      <c r="B239" s="23" t="s">
        <v>1886</v>
      </c>
      <c r="C239" s="13" t="s">
        <v>120</v>
      </c>
      <c r="D239" s="13" t="s">
        <v>1736</v>
      </c>
      <c r="E239" s="13" t="s">
        <v>4471</v>
      </c>
      <c r="F239" s="13" t="s">
        <v>8503</v>
      </c>
      <c r="G239" s="34">
        <v>6</v>
      </c>
    </row>
    <row r="240" spans="1:7">
      <c r="A240" s="23">
        <v>2021</v>
      </c>
      <c r="B240" s="23" t="s">
        <v>1886</v>
      </c>
      <c r="C240" s="13" t="s">
        <v>120</v>
      </c>
      <c r="D240" s="13" t="s">
        <v>1736</v>
      </c>
      <c r="E240" s="13" t="s">
        <v>4471</v>
      </c>
      <c r="F240" s="13" t="s">
        <v>8503</v>
      </c>
      <c r="G240" s="34">
        <v>20</v>
      </c>
    </row>
    <row r="241" spans="1:7">
      <c r="A241" s="23">
        <v>2021</v>
      </c>
      <c r="B241" s="23" t="s">
        <v>1886</v>
      </c>
      <c r="C241" s="13" t="s">
        <v>164</v>
      </c>
      <c r="D241" s="13" t="s">
        <v>4470</v>
      </c>
      <c r="E241" s="13" t="s">
        <v>4471</v>
      </c>
      <c r="F241" s="13" t="s">
        <v>8503</v>
      </c>
      <c r="G241" s="34">
        <v>20</v>
      </c>
    </row>
    <row r="242" spans="1:7">
      <c r="A242" s="23">
        <v>2021</v>
      </c>
      <c r="B242" s="23" t="s">
        <v>1886</v>
      </c>
      <c r="C242" s="13" t="s">
        <v>164</v>
      </c>
      <c r="D242" s="13" t="s">
        <v>4470</v>
      </c>
      <c r="E242" s="13" t="s">
        <v>4471</v>
      </c>
      <c r="F242" s="13" t="s">
        <v>8503</v>
      </c>
      <c r="G242" s="34">
        <v>6</v>
      </c>
    </row>
    <row r="243" spans="1:7">
      <c r="A243" s="23">
        <v>2021</v>
      </c>
      <c r="B243" s="23" t="s">
        <v>1886</v>
      </c>
      <c r="C243" s="13" t="s">
        <v>164</v>
      </c>
      <c r="D243" s="13" t="s">
        <v>977</v>
      </c>
      <c r="E243" s="13" t="s">
        <v>4471</v>
      </c>
      <c r="F243" s="13" t="s">
        <v>8503</v>
      </c>
      <c r="G243" s="34">
        <v>5</v>
      </c>
    </row>
    <row r="244" spans="1:7">
      <c r="A244" s="23">
        <v>2021</v>
      </c>
      <c r="B244" s="23" t="s">
        <v>1886</v>
      </c>
      <c r="C244" s="13" t="s">
        <v>164</v>
      </c>
      <c r="D244" s="13" t="s">
        <v>968</v>
      </c>
      <c r="E244" s="13" t="s">
        <v>4471</v>
      </c>
      <c r="F244" s="13" t="s">
        <v>8503</v>
      </c>
      <c r="G244" s="34">
        <v>13</v>
      </c>
    </row>
    <row r="245" spans="1:7">
      <c r="A245" s="23">
        <v>2021</v>
      </c>
      <c r="B245" s="23" t="s">
        <v>1886</v>
      </c>
      <c r="C245" s="13" t="s">
        <v>167</v>
      </c>
      <c r="D245" s="13" t="s">
        <v>4470</v>
      </c>
      <c r="E245" s="13" t="s">
        <v>3658</v>
      </c>
      <c r="F245" s="13" t="s">
        <v>8503</v>
      </c>
      <c r="G245" s="34">
        <v>7</v>
      </c>
    </row>
    <row r="246" spans="1:7">
      <c r="A246" s="23">
        <v>2021</v>
      </c>
      <c r="B246" s="23" t="s">
        <v>1886</v>
      </c>
      <c r="C246" s="13" t="s">
        <v>167</v>
      </c>
      <c r="D246" s="13" t="s">
        <v>4470</v>
      </c>
      <c r="E246" s="13" t="s">
        <v>4471</v>
      </c>
      <c r="F246" s="13" t="s">
        <v>8503</v>
      </c>
      <c r="G246" s="34">
        <v>7</v>
      </c>
    </row>
    <row r="247" spans="1:7">
      <c r="A247" s="23">
        <v>2021</v>
      </c>
      <c r="B247" s="23" t="s">
        <v>1886</v>
      </c>
      <c r="C247" s="13" t="s">
        <v>167</v>
      </c>
      <c r="D247" s="13" t="s">
        <v>1736</v>
      </c>
      <c r="E247" s="13" t="s">
        <v>3658</v>
      </c>
      <c r="F247" s="13" t="s">
        <v>8503</v>
      </c>
      <c r="G247" s="34">
        <v>10</v>
      </c>
    </row>
    <row r="248" spans="1:7">
      <c r="A248" s="23">
        <v>2021</v>
      </c>
      <c r="B248" s="23" t="s">
        <v>1886</v>
      </c>
      <c r="C248" s="13" t="s">
        <v>167</v>
      </c>
      <c r="D248" s="13" t="s">
        <v>977</v>
      </c>
      <c r="E248" s="13" t="s">
        <v>3658</v>
      </c>
      <c r="F248" s="13" t="s">
        <v>8503</v>
      </c>
      <c r="G248" s="34">
        <v>16</v>
      </c>
    </row>
    <row r="249" spans="1:7">
      <c r="A249" s="23">
        <v>2021</v>
      </c>
      <c r="B249" s="23" t="s">
        <v>1886</v>
      </c>
      <c r="C249" s="13" t="s">
        <v>167</v>
      </c>
      <c r="D249" s="13" t="s">
        <v>977</v>
      </c>
      <c r="E249" s="13" t="s">
        <v>4471</v>
      </c>
      <c r="F249" s="13" t="s">
        <v>8503</v>
      </c>
      <c r="G249" s="34">
        <v>16</v>
      </c>
    </row>
  </sheetData>
  <sheetProtection autoFilter="0" pivotTables="0"/>
  <autoFilter ref="A1:G249" xr:uid="{00000000-0001-0000-5000-000000000000}"/>
  <sortState xmlns:xlrd2="http://schemas.microsoft.com/office/spreadsheetml/2017/richdata2" ref="A2:G166">
    <sortCondition ref="A2:A166"/>
    <sortCondition descending="1" ref="B2:B166"/>
    <sortCondition ref="C2:C166"/>
    <sortCondition ref="D2:D166"/>
    <sortCondition ref="E2:E166"/>
  </sortState>
  <pageMargins left="0.7" right="0.7" top="0.75" bottom="0.75" header="0.3" footer="0.3"/>
  <pageSetup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47">
    <tabColor theme="0"/>
  </sheetPr>
  <dimension ref="A1:G88"/>
  <sheetViews>
    <sheetView zoomScale="85" zoomScaleNormal="85" workbookViewId="0">
      <pane ySplit="1" topLeftCell="A61" activePane="bottomLeft" state="frozen"/>
      <selection pane="bottomLeft"/>
    </sheetView>
  </sheetViews>
  <sheetFormatPr baseColWidth="10" defaultColWidth="11" defaultRowHeight="16.5"/>
  <cols>
    <col min="1" max="1" width="9.375" bestFit="1" customWidth="1"/>
    <col min="2" max="2" width="11.625" bestFit="1" customWidth="1"/>
    <col min="3" max="3" width="18.875" bestFit="1" customWidth="1"/>
    <col min="4" max="4" width="84.75" bestFit="1" customWidth="1"/>
    <col min="5" max="5" width="15" bestFit="1" customWidth="1"/>
    <col min="6" max="6" width="19.25" bestFit="1" customWidth="1"/>
    <col min="7" max="7" width="13.125" bestFit="1" customWidth="1"/>
  </cols>
  <sheetData>
    <row r="1" spans="1:7">
      <c r="A1" s="43" t="s">
        <v>229</v>
      </c>
      <c r="B1" s="43" t="s">
        <v>200</v>
      </c>
      <c r="C1" s="45" t="s">
        <v>959</v>
      </c>
      <c r="D1" s="45" t="s">
        <v>201</v>
      </c>
      <c r="E1" s="45" t="s">
        <v>993</v>
      </c>
      <c r="F1" s="43" t="s">
        <v>960</v>
      </c>
      <c r="G1" s="43" t="s">
        <v>961</v>
      </c>
    </row>
    <row r="2" spans="1:7">
      <c r="A2" s="23">
        <v>2007</v>
      </c>
      <c r="B2" s="23" t="s">
        <v>1886</v>
      </c>
      <c r="C2" s="13" t="s">
        <v>988</v>
      </c>
      <c r="D2" s="13" t="s">
        <v>989</v>
      </c>
      <c r="E2" s="34"/>
      <c r="F2" s="34">
        <v>13489</v>
      </c>
      <c r="G2" s="34"/>
    </row>
    <row r="3" spans="1:7">
      <c r="A3" s="23">
        <v>2007</v>
      </c>
      <c r="B3" s="23" t="s">
        <v>1886</v>
      </c>
      <c r="C3" s="13" t="s">
        <v>990</v>
      </c>
      <c r="D3" s="13" t="s">
        <v>991</v>
      </c>
      <c r="E3" s="34"/>
      <c r="F3" s="34">
        <v>156</v>
      </c>
      <c r="G3" s="34"/>
    </row>
    <row r="4" spans="1:7">
      <c r="A4" s="23">
        <v>2007</v>
      </c>
      <c r="B4" s="23" t="s">
        <v>1886</v>
      </c>
      <c r="C4" s="13" t="s">
        <v>990</v>
      </c>
      <c r="D4" s="13" t="s">
        <v>4485</v>
      </c>
      <c r="E4" s="34"/>
      <c r="F4" s="34">
        <v>12496</v>
      </c>
      <c r="G4" s="34"/>
    </row>
    <row r="5" spans="1:7">
      <c r="A5" s="23">
        <v>2007</v>
      </c>
      <c r="B5" s="23" t="s">
        <v>1886</v>
      </c>
      <c r="C5" s="13" t="s">
        <v>987</v>
      </c>
      <c r="D5" s="13" t="s">
        <v>4484</v>
      </c>
      <c r="E5" s="34"/>
      <c r="F5" s="34">
        <v>3760</v>
      </c>
      <c r="G5" s="34"/>
    </row>
    <row r="6" spans="1:7">
      <c r="A6" s="23">
        <v>2008</v>
      </c>
      <c r="B6" s="23" t="s">
        <v>1886</v>
      </c>
      <c r="C6" s="13" t="s">
        <v>988</v>
      </c>
      <c r="D6" s="13" t="s">
        <v>989</v>
      </c>
      <c r="E6" s="34"/>
      <c r="F6" s="34">
        <v>12824</v>
      </c>
      <c r="G6" s="34"/>
    </row>
    <row r="7" spans="1:7">
      <c r="A7" s="23">
        <v>2008</v>
      </c>
      <c r="B7" s="23" t="s">
        <v>1886</v>
      </c>
      <c r="C7" s="13" t="s">
        <v>990</v>
      </c>
      <c r="D7" s="13" t="s">
        <v>991</v>
      </c>
      <c r="E7" s="34"/>
      <c r="F7" s="34">
        <v>208</v>
      </c>
      <c r="G7" s="34"/>
    </row>
    <row r="8" spans="1:7">
      <c r="A8" s="23">
        <v>2008</v>
      </c>
      <c r="B8" s="23" t="s">
        <v>1886</v>
      </c>
      <c r="C8" s="13" t="s">
        <v>990</v>
      </c>
      <c r="D8" s="13" t="s">
        <v>4485</v>
      </c>
      <c r="E8" s="34"/>
      <c r="F8" s="34">
        <v>13602</v>
      </c>
      <c r="G8" s="34"/>
    </row>
    <row r="9" spans="1:7">
      <c r="A9" s="23">
        <v>2008</v>
      </c>
      <c r="B9" s="23" t="s">
        <v>1886</v>
      </c>
      <c r="C9" s="13" t="s">
        <v>987</v>
      </c>
      <c r="D9" s="13" t="s">
        <v>4484</v>
      </c>
      <c r="E9" s="34"/>
      <c r="F9" s="34">
        <v>4088</v>
      </c>
      <c r="G9" s="34"/>
    </row>
    <row r="10" spans="1:7">
      <c r="A10" s="23">
        <v>2009</v>
      </c>
      <c r="B10" s="23" t="s">
        <v>1886</v>
      </c>
      <c r="C10" s="13" t="s">
        <v>988</v>
      </c>
      <c r="D10" s="13" t="s">
        <v>989</v>
      </c>
      <c r="E10" s="34"/>
      <c r="F10" s="34">
        <v>11951</v>
      </c>
      <c r="G10" s="34"/>
    </row>
    <row r="11" spans="1:7">
      <c r="A11" s="23">
        <v>2009</v>
      </c>
      <c r="B11" s="23" t="s">
        <v>1886</v>
      </c>
      <c r="C11" s="13" t="s">
        <v>990</v>
      </c>
      <c r="D11" s="13" t="s">
        <v>991</v>
      </c>
      <c r="E11" s="34"/>
      <c r="F11" s="34">
        <v>209</v>
      </c>
      <c r="G11" s="34"/>
    </row>
    <row r="12" spans="1:7">
      <c r="A12" s="23">
        <v>2009</v>
      </c>
      <c r="B12" s="23" t="s">
        <v>1886</v>
      </c>
      <c r="C12" s="13" t="s">
        <v>990</v>
      </c>
      <c r="D12" s="13" t="s">
        <v>4485</v>
      </c>
      <c r="E12" s="34"/>
      <c r="F12" s="34">
        <v>12808</v>
      </c>
      <c r="G12" s="34"/>
    </row>
    <row r="13" spans="1:7">
      <c r="A13" s="23">
        <v>2009</v>
      </c>
      <c r="B13" s="23" t="s">
        <v>1886</v>
      </c>
      <c r="C13" s="13" t="s">
        <v>987</v>
      </c>
      <c r="D13" s="13" t="s">
        <v>4484</v>
      </c>
      <c r="E13" s="34"/>
      <c r="F13" s="34">
        <v>4457</v>
      </c>
      <c r="G13" s="34"/>
    </row>
    <row r="14" spans="1:7">
      <c r="A14" s="23">
        <v>2010</v>
      </c>
      <c r="B14" s="23" t="s">
        <v>1886</v>
      </c>
      <c r="C14" s="13" t="s">
        <v>988</v>
      </c>
      <c r="D14" s="13" t="s">
        <v>989</v>
      </c>
      <c r="E14" s="34"/>
      <c r="F14" s="34">
        <v>10876</v>
      </c>
      <c r="G14" s="34"/>
    </row>
    <row r="15" spans="1:7">
      <c r="A15" s="23">
        <v>2010</v>
      </c>
      <c r="B15" s="23" t="s">
        <v>1886</v>
      </c>
      <c r="C15" s="13" t="s">
        <v>990</v>
      </c>
      <c r="D15" s="13" t="s">
        <v>991</v>
      </c>
      <c r="E15" s="34"/>
      <c r="F15" s="34">
        <v>227</v>
      </c>
      <c r="G15" s="34"/>
    </row>
    <row r="16" spans="1:7">
      <c r="A16" s="23">
        <v>2010</v>
      </c>
      <c r="B16" s="23" t="s">
        <v>1886</v>
      </c>
      <c r="C16" s="13" t="s">
        <v>990</v>
      </c>
      <c r="D16" s="13" t="s">
        <v>4485</v>
      </c>
      <c r="E16" s="34"/>
      <c r="F16" s="34">
        <v>15108</v>
      </c>
      <c r="G16" s="34"/>
    </row>
    <row r="17" spans="1:7">
      <c r="A17" s="23">
        <v>2010</v>
      </c>
      <c r="B17" s="23" t="s">
        <v>1886</v>
      </c>
      <c r="C17" s="13" t="s">
        <v>987</v>
      </c>
      <c r="D17" s="13" t="s">
        <v>4484</v>
      </c>
      <c r="E17" s="34"/>
      <c r="F17" s="34">
        <v>4535</v>
      </c>
      <c r="G17" s="34"/>
    </row>
    <row r="18" spans="1:7">
      <c r="A18" s="23">
        <v>2011</v>
      </c>
      <c r="B18" s="23" t="s">
        <v>1886</v>
      </c>
      <c r="C18" s="13" t="s">
        <v>988</v>
      </c>
      <c r="D18" s="13" t="s">
        <v>989</v>
      </c>
      <c r="E18" s="34"/>
      <c r="F18" s="34">
        <v>11886</v>
      </c>
      <c r="G18" s="34"/>
    </row>
    <row r="19" spans="1:7">
      <c r="A19" s="23">
        <v>2011</v>
      </c>
      <c r="B19" s="23" t="s">
        <v>1886</v>
      </c>
      <c r="C19" s="13" t="s">
        <v>990</v>
      </c>
      <c r="D19" s="13" t="s">
        <v>991</v>
      </c>
      <c r="E19" s="34"/>
      <c r="F19" s="34">
        <v>209</v>
      </c>
      <c r="G19" s="34"/>
    </row>
    <row r="20" spans="1:7">
      <c r="A20" s="23">
        <v>2011</v>
      </c>
      <c r="B20" s="23" t="s">
        <v>1886</v>
      </c>
      <c r="C20" s="13" t="s">
        <v>990</v>
      </c>
      <c r="D20" s="13" t="s">
        <v>4485</v>
      </c>
      <c r="E20" s="34"/>
      <c r="F20" s="34">
        <v>13504</v>
      </c>
      <c r="G20" s="34"/>
    </row>
    <row r="21" spans="1:7">
      <c r="A21" s="23">
        <v>2011</v>
      </c>
      <c r="B21" s="23" t="s">
        <v>1886</v>
      </c>
      <c r="C21" s="13" t="s">
        <v>987</v>
      </c>
      <c r="D21" s="13" t="s">
        <v>4484</v>
      </c>
      <c r="E21" s="34"/>
      <c r="F21" s="34">
        <v>4756</v>
      </c>
      <c r="G21" s="34"/>
    </row>
    <row r="22" spans="1:7">
      <c r="A22" s="23">
        <v>2012</v>
      </c>
      <c r="B22" s="23" t="s">
        <v>1886</v>
      </c>
      <c r="C22" s="13" t="s">
        <v>988</v>
      </c>
      <c r="D22" s="13" t="s">
        <v>989</v>
      </c>
      <c r="E22" s="34"/>
      <c r="F22" s="34">
        <v>11878</v>
      </c>
      <c r="G22" s="34"/>
    </row>
    <row r="23" spans="1:7">
      <c r="A23" s="23">
        <v>2012</v>
      </c>
      <c r="B23" s="23" t="s">
        <v>1886</v>
      </c>
      <c r="C23" s="13" t="s">
        <v>990</v>
      </c>
      <c r="D23" s="13" t="s">
        <v>991</v>
      </c>
      <c r="E23" s="34"/>
      <c r="F23" s="34">
        <v>292</v>
      </c>
      <c r="G23" s="34"/>
    </row>
    <row r="24" spans="1:7">
      <c r="A24" s="23">
        <v>2012</v>
      </c>
      <c r="B24" s="23" t="s">
        <v>1886</v>
      </c>
      <c r="C24" s="13" t="s">
        <v>990</v>
      </c>
      <c r="D24" s="13" t="s">
        <v>4485</v>
      </c>
      <c r="E24" s="34"/>
      <c r="F24" s="34">
        <v>12156</v>
      </c>
      <c r="G24" s="34"/>
    </row>
    <row r="25" spans="1:7">
      <c r="A25" s="23">
        <v>2012</v>
      </c>
      <c r="B25" s="23" t="s">
        <v>1886</v>
      </c>
      <c r="C25" s="13" t="s">
        <v>987</v>
      </c>
      <c r="D25" s="13" t="s">
        <v>4484</v>
      </c>
      <c r="E25" s="34"/>
      <c r="F25" s="34">
        <v>4284</v>
      </c>
      <c r="G25" s="34"/>
    </row>
    <row r="26" spans="1:7">
      <c r="A26" s="23">
        <v>2013</v>
      </c>
      <c r="B26" s="23" t="s">
        <v>1886</v>
      </c>
      <c r="C26" s="13" t="s">
        <v>988</v>
      </c>
      <c r="D26" s="13" t="s">
        <v>989</v>
      </c>
      <c r="E26" s="34"/>
      <c r="F26" s="34">
        <v>12320</v>
      </c>
      <c r="G26" s="34"/>
    </row>
    <row r="27" spans="1:7">
      <c r="A27" s="23">
        <v>2013</v>
      </c>
      <c r="B27" s="23" t="s">
        <v>1886</v>
      </c>
      <c r="C27" s="13" t="s">
        <v>990</v>
      </c>
      <c r="D27" s="13" t="s">
        <v>4485</v>
      </c>
      <c r="E27" s="34"/>
      <c r="F27" s="34">
        <v>12612</v>
      </c>
      <c r="G27" s="34"/>
    </row>
    <row r="28" spans="1:7">
      <c r="A28" s="23">
        <v>2013</v>
      </c>
      <c r="B28" s="23" t="s">
        <v>1886</v>
      </c>
      <c r="C28" s="13" t="s">
        <v>990</v>
      </c>
      <c r="D28" s="13" t="s">
        <v>992</v>
      </c>
      <c r="E28" s="34"/>
      <c r="F28" s="34">
        <v>138</v>
      </c>
      <c r="G28" s="34"/>
    </row>
    <row r="29" spans="1:7">
      <c r="A29" s="23">
        <v>2013</v>
      </c>
      <c r="B29" s="23" t="s">
        <v>1886</v>
      </c>
      <c r="C29" s="13" t="s">
        <v>987</v>
      </c>
      <c r="D29" s="13" t="s">
        <v>4484</v>
      </c>
      <c r="E29" s="34"/>
      <c r="F29" s="34">
        <v>5040</v>
      </c>
      <c r="G29" s="34"/>
    </row>
    <row r="30" spans="1:7">
      <c r="A30" s="23">
        <v>2014</v>
      </c>
      <c r="B30" s="23" t="s">
        <v>1886</v>
      </c>
      <c r="C30" s="13" t="s">
        <v>988</v>
      </c>
      <c r="D30" s="13" t="s">
        <v>989</v>
      </c>
      <c r="E30" s="34"/>
      <c r="F30" s="34">
        <v>12822</v>
      </c>
      <c r="G30" s="34"/>
    </row>
    <row r="31" spans="1:7">
      <c r="A31" s="23">
        <v>2014</v>
      </c>
      <c r="B31" s="23" t="s">
        <v>1886</v>
      </c>
      <c r="C31" s="13" t="s">
        <v>990</v>
      </c>
      <c r="D31" s="13" t="s">
        <v>4485</v>
      </c>
      <c r="E31" s="34"/>
      <c r="F31" s="34">
        <v>14943</v>
      </c>
      <c r="G31" s="34"/>
    </row>
    <row r="32" spans="1:7">
      <c r="A32" s="23">
        <v>2014</v>
      </c>
      <c r="B32" s="23" t="s">
        <v>1886</v>
      </c>
      <c r="C32" s="13" t="s">
        <v>990</v>
      </c>
      <c r="D32" s="13" t="s">
        <v>992</v>
      </c>
      <c r="E32" s="34"/>
      <c r="F32" s="34">
        <v>286</v>
      </c>
      <c r="G32" s="34"/>
    </row>
    <row r="33" spans="1:7">
      <c r="A33" s="23">
        <v>2014</v>
      </c>
      <c r="B33" s="23" t="s">
        <v>1886</v>
      </c>
      <c r="C33" s="13" t="s">
        <v>987</v>
      </c>
      <c r="D33" s="13" t="s">
        <v>4484</v>
      </c>
      <c r="E33" s="34"/>
      <c r="F33" s="34">
        <v>7074</v>
      </c>
      <c r="G33" s="34"/>
    </row>
    <row r="34" spans="1:7">
      <c r="A34" s="23">
        <v>2015</v>
      </c>
      <c r="B34" s="23" t="s">
        <v>1886</v>
      </c>
      <c r="C34" s="13" t="s">
        <v>988</v>
      </c>
      <c r="D34" s="13" t="s">
        <v>989</v>
      </c>
      <c r="E34" s="34"/>
      <c r="F34" s="34">
        <v>12794</v>
      </c>
      <c r="G34" s="34"/>
    </row>
    <row r="35" spans="1:7">
      <c r="A35" s="23">
        <v>2015</v>
      </c>
      <c r="B35" s="23" t="s">
        <v>1886</v>
      </c>
      <c r="C35" s="13" t="s">
        <v>990</v>
      </c>
      <c r="D35" s="13" t="s">
        <v>4485</v>
      </c>
      <c r="E35" s="34"/>
      <c r="F35" s="34">
        <v>15931</v>
      </c>
      <c r="G35" s="34"/>
    </row>
    <row r="36" spans="1:7">
      <c r="A36" s="23">
        <v>2015</v>
      </c>
      <c r="B36" s="23" t="s">
        <v>1886</v>
      </c>
      <c r="C36" s="13" t="s">
        <v>990</v>
      </c>
      <c r="D36" s="13" t="s">
        <v>992</v>
      </c>
      <c r="E36" s="34"/>
      <c r="F36" s="34">
        <v>300</v>
      </c>
      <c r="G36" s="34"/>
    </row>
    <row r="37" spans="1:7">
      <c r="A37" s="23">
        <v>2015</v>
      </c>
      <c r="B37" s="23" t="s">
        <v>1886</v>
      </c>
      <c r="C37" s="13" t="s">
        <v>987</v>
      </c>
      <c r="D37" s="13" t="s">
        <v>4484</v>
      </c>
      <c r="E37" s="34"/>
      <c r="F37" s="34">
        <v>5762</v>
      </c>
      <c r="G37" s="34"/>
    </row>
    <row r="38" spans="1:7">
      <c r="A38" s="23">
        <v>2016</v>
      </c>
      <c r="B38" s="23" t="s">
        <v>1886</v>
      </c>
      <c r="C38" s="13" t="s">
        <v>988</v>
      </c>
      <c r="D38" s="13" t="s">
        <v>989</v>
      </c>
      <c r="E38" s="34">
        <v>9454</v>
      </c>
      <c r="F38" s="34">
        <v>15337</v>
      </c>
      <c r="G38" s="34">
        <v>239213</v>
      </c>
    </row>
    <row r="39" spans="1:7">
      <c r="A39" s="23">
        <v>2016</v>
      </c>
      <c r="B39" s="23" t="s">
        <v>1886</v>
      </c>
      <c r="C39" s="13" t="s">
        <v>990</v>
      </c>
      <c r="D39" s="13" t="s">
        <v>4485</v>
      </c>
      <c r="E39" s="34">
        <v>16075</v>
      </c>
      <c r="F39" s="34">
        <v>9760</v>
      </c>
      <c r="G39" s="34">
        <v>196462</v>
      </c>
    </row>
    <row r="40" spans="1:7">
      <c r="A40" s="23">
        <v>2016</v>
      </c>
      <c r="B40" s="23" t="s">
        <v>1886</v>
      </c>
      <c r="C40" s="13" t="s">
        <v>990</v>
      </c>
      <c r="D40" s="13" t="s">
        <v>992</v>
      </c>
      <c r="E40" s="34">
        <v>160</v>
      </c>
      <c r="F40" s="34">
        <v>201</v>
      </c>
      <c r="G40" s="34">
        <v>32160</v>
      </c>
    </row>
    <row r="41" spans="1:7">
      <c r="A41" s="23">
        <v>2016</v>
      </c>
      <c r="B41" s="23" t="s">
        <v>1886</v>
      </c>
      <c r="C41" s="13" t="s">
        <v>987</v>
      </c>
      <c r="D41" s="13" t="s">
        <v>4484</v>
      </c>
      <c r="E41" s="34">
        <v>4964</v>
      </c>
      <c r="F41" s="34">
        <v>5364</v>
      </c>
      <c r="G41" s="34">
        <v>109208</v>
      </c>
    </row>
    <row r="42" spans="1:7">
      <c r="A42" s="23">
        <v>2016</v>
      </c>
      <c r="B42" s="23" t="s">
        <v>1886</v>
      </c>
      <c r="C42" s="13" t="s">
        <v>987</v>
      </c>
      <c r="D42" s="13" t="s">
        <v>4483</v>
      </c>
      <c r="E42" s="34">
        <v>40</v>
      </c>
      <c r="F42" s="34">
        <v>704</v>
      </c>
      <c r="G42" s="34">
        <v>704</v>
      </c>
    </row>
    <row r="43" spans="1:7">
      <c r="A43" s="23">
        <v>2017</v>
      </c>
      <c r="B43" s="23" t="s">
        <v>1886</v>
      </c>
      <c r="C43" s="13" t="s">
        <v>988</v>
      </c>
      <c r="D43" s="13" t="s">
        <v>989</v>
      </c>
      <c r="E43" s="34">
        <v>9743</v>
      </c>
      <c r="F43" s="34">
        <v>18627</v>
      </c>
      <c r="G43" s="34">
        <v>216885</v>
      </c>
    </row>
    <row r="44" spans="1:7">
      <c r="A44" s="23">
        <v>2017</v>
      </c>
      <c r="B44" s="23" t="s">
        <v>1886</v>
      </c>
      <c r="C44" s="13" t="s">
        <v>990</v>
      </c>
      <c r="D44" s="13" t="s">
        <v>4485</v>
      </c>
      <c r="E44" s="34">
        <v>1445</v>
      </c>
      <c r="F44" s="34">
        <v>10049</v>
      </c>
      <c r="G44" s="34">
        <v>273792</v>
      </c>
    </row>
    <row r="45" spans="1:7">
      <c r="A45" s="23">
        <v>2017</v>
      </c>
      <c r="B45" s="23" t="s">
        <v>1886</v>
      </c>
      <c r="C45" s="13" t="s">
        <v>990</v>
      </c>
      <c r="D45" s="13" t="s">
        <v>992</v>
      </c>
      <c r="E45" s="34">
        <v>408</v>
      </c>
      <c r="F45" s="34">
        <v>355</v>
      </c>
      <c r="G45" s="34">
        <v>30175</v>
      </c>
    </row>
    <row r="46" spans="1:7">
      <c r="A46" s="23">
        <v>2017</v>
      </c>
      <c r="B46" s="23" t="s">
        <v>1886</v>
      </c>
      <c r="C46" s="13" t="s">
        <v>987</v>
      </c>
      <c r="D46" s="13" t="s">
        <v>4484</v>
      </c>
      <c r="E46" s="34">
        <v>4658</v>
      </c>
      <c r="F46" s="34">
        <v>5226</v>
      </c>
      <c r="G46" s="34">
        <v>102476</v>
      </c>
    </row>
    <row r="47" spans="1:7">
      <c r="A47" s="23">
        <v>2017</v>
      </c>
      <c r="B47" s="23" t="s">
        <v>1886</v>
      </c>
      <c r="C47" s="13" t="s">
        <v>987</v>
      </c>
      <c r="D47" s="13" t="s">
        <v>4483</v>
      </c>
      <c r="E47" s="34">
        <v>40</v>
      </c>
      <c r="F47" s="34">
        <v>1169</v>
      </c>
      <c r="G47" s="34">
        <v>1311</v>
      </c>
    </row>
    <row r="48" spans="1:7">
      <c r="A48" s="23">
        <v>2018</v>
      </c>
      <c r="B48" s="23" t="s">
        <v>1886</v>
      </c>
      <c r="C48" s="13" t="s">
        <v>988</v>
      </c>
      <c r="D48" s="13" t="s">
        <v>989</v>
      </c>
      <c r="E48" s="34">
        <v>3865</v>
      </c>
      <c r="F48" s="34">
        <v>32551</v>
      </c>
      <c r="G48" s="34">
        <v>241470</v>
      </c>
    </row>
    <row r="49" spans="1:7">
      <c r="A49" s="23">
        <v>2018</v>
      </c>
      <c r="B49" s="23" t="s">
        <v>1886</v>
      </c>
      <c r="C49" s="13" t="s">
        <v>990</v>
      </c>
      <c r="D49" s="13" t="s">
        <v>4485</v>
      </c>
      <c r="E49" s="34">
        <v>17779</v>
      </c>
      <c r="F49" s="34">
        <v>5696</v>
      </c>
      <c r="G49" s="34">
        <v>252919</v>
      </c>
    </row>
    <row r="50" spans="1:7">
      <c r="A50" s="23">
        <v>2018</v>
      </c>
      <c r="B50" s="23" t="s">
        <v>1886</v>
      </c>
      <c r="C50" s="13" t="s">
        <v>990</v>
      </c>
      <c r="D50" s="13" t="s">
        <v>992</v>
      </c>
      <c r="E50" s="34">
        <v>2</v>
      </c>
      <c r="F50" s="34">
        <v>355</v>
      </c>
      <c r="G50" s="34">
        <v>5856</v>
      </c>
    </row>
    <row r="51" spans="1:7">
      <c r="A51" s="23">
        <v>2018</v>
      </c>
      <c r="B51" s="23" t="s">
        <v>1886</v>
      </c>
      <c r="C51" s="13" t="s">
        <v>987</v>
      </c>
      <c r="D51" s="13" t="s">
        <v>4484</v>
      </c>
      <c r="E51" s="34">
        <v>284</v>
      </c>
      <c r="F51" s="34">
        <v>2268</v>
      </c>
      <c r="G51" s="34">
        <v>644112</v>
      </c>
    </row>
    <row r="52" spans="1:7">
      <c r="A52" s="23">
        <v>2018</v>
      </c>
      <c r="B52" s="23" t="s">
        <v>1886</v>
      </c>
      <c r="C52" s="13" t="s">
        <v>987</v>
      </c>
      <c r="D52" s="13" t="s">
        <v>4483</v>
      </c>
      <c r="E52" s="34">
        <v>574</v>
      </c>
      <c r="F52" s="34">
        <v>977</v>
      </c>
      <c r="G52" s="34">
        <v>1254</v>
      </c>
    </row>
    <row r="53" spans="1:7">
      <c r="A53" s="23">
        <v>2019</v>
      </c>
      <c r="B53" s="23" t="s">
        <v>1886</v>
      </c>
      <c r="C53" s="13" t="s">
        <v>988</v>
      </c>
      <c r="D53" s="13" t="s">
        <v>4477</v>
      </c>
      <c r="E53" s="34">
        <v>310</v>
      </c>
      <c r="F53" s="34">
        <v>1755</v>
      </c>
      <c r="G53" s="34">
        <v>3263</v>
      </c>
    </row>
    <row r="54" spans="1:7">
      <c r="A54" s="23">
        <v>2019</v>
      </c>
      <c r="B54" s="23" t="s">
        <v>1886</v>
      </c>
      <c r="C54" s="13" t="s">
        <v>988</v>
      </c>
      <c r="D54" s="13" t="s">
        <v>4478</v>
      </c>
      <c r="E54" s="34">
        <v>10233</v>
      </c>
      <c r="F54" s="34">
        <v>11779</v>
      </c>
      <c r="G54" s="34">
        <v>201010</v>
      </c>
    </row>
    <row r="55" spans="1:7">
      <c r="A55" s="23">
        <v>2019</v>
      </c>
      <c r="B55" s="23" t="s">
        <v>1886</v>
      </c>
      <c r="C55" s="13" t="s">
        <v>988</v>
      </c>
      <c r="D55" s="13" t="s">
        <v>4476</v>
      </c>
      <c r="E55" s="34">
        <v>194</v>
      </c>
      <c r="F55" s="34">
        <v>5274</v>
      </c>
      <c r="G55" s="34">
        <v>7656</v>
      </c>
    </row>
    <row r="56" spans="1:7">
      <c r="A56" s="23">
        <v>2019</v>
      </c>
      <c r="B56" s="23" t="s">
        <v>1886</v>
      </c>
      <c r="C56" s="13" t="s">
        <v>988</v>
      </c>
      <c r="D56" s="13" t="s">
        <v>4479</v>
      </c>
      <c r="E56" s="34">
        <v>281</v>
      </c>
      <c r="F56" s="34">
        <v>1505</v>
      </c>
      <c r="G56" s="34">
        <v>1505</v>
      </c>
    </row>
    <row r="57" spans="1:7">
      <c r="A57" s="23">
        <v>2019</v>
      </c>
      <c r="B57" s="23" t="s">
        <v>1886</v>
      </c>
      <c r="C57" s="13" t="s">
        <v>990</v>
      </c>
      <c r="D57" s="13" t="s">
        <v>4481</v>
      </c>
      <c r="E57" s="34">
        <v>5848</v>
      </c>
      <c r="F57" s="34">
        <v>1351</v>
      </c>
      <c r="G57" s="34">
        <v>128615</v>
      </c>
    </row>
    <row r="58" spans="1:7">
      <c r="A58" s="23">
        <v>2019</v>
      </c>
      <c r="B58" s="23" t="s">
        <v>1886</v>
      </c>
      <c r="C58" s="13" t="s">
        <v>990</v>
      </c>
      <c r="D58" s="13" t="s">
        <v>4480</v>
      </c>
      <c r="E58" s="34">
        <v>3800</v>
      </c>
      <c r="F58" s="34">
        <v>513</v>
      </c>
      <c r="G58" s="34">
        <v>97512</v>
      </c>
    </row>
    <row r="59" spans="1:7">
      <c r="A59" s="23">
        <v>2019</v>
      </c>
      <c r="B59" s="23" t="s">
        <v>1886</v>
      </c>
      <c r="C59" s="13" t="s">
        <v>990</v>
      </c>
      <c r="D59" s="13" t="s">
        <v>4482</v>
      </c>
      <c r="E59" s="34">
        <v>5396</v>
      </c>
      <c r="F59" s="34">
        <v>4351</v>
      </c>
      <c r="G59" s="34">
        <v>31447</v>
      </c>
    </row>
    <row r="60" spans="1:7">
      <c r="A60" s="23">
        <v>2019</v>
      </c>
      <c r="B60" s="23" t="s">
        <v>1886</v>
      </c>
      <c r="C60" s="13" t="s">
        <v>987</v>
      </c>
      <c r="D60" s="13" t="s">
        <v>4484</v>
      </c>
      <c r="E60" s="34">
        <v>4240</v>
      </c>
      <c r="F60" s="34">
        <v>3570</v>
      </c>
      <c r="G60" s="34">
        <v>75780</v>
      </c>
    </row>
    <row r="61" spans="1:7">
      <c r="A61" s="23">
        <v>2019</v>
      </c>
      <c r="B61" s="23" t="s">
        <v>1886</v>
      </c>
      <c r="C61" s="13" t="s">
        <v>987</v>
      </c>
      <c r="D61" s="13" t="s">
        <v>4483</v>
      </c>
      <c r="E61" s="34">
        <v>459</v>
      </c>
      <c r="F61" s="34">
        <v>1361</v>
      </c>
      <c r="G61" s="34">
        <v>1905</v>
      </c>
    </row>
    <row r="62" spans="1:7">
      <c r="A62" s="23">
        <v>2020</v>
      </c>
      <c r="B62" s="23" t="s">
        <v>1886</v>
      </c>
      <c r="C62" s="13" t="s">
        <v>988</v>
      </c>
      <c r="D62" s="13" t="s">
        <v>4477</v>
      </c>
      <c r="E62" s="34">
        <v>633</v>
      </c>
      <c r="F62" s="34">
        <v>2692</v>
      </c>
      <c r="G62" s="34">
        <v>6009</v>
      </c>
    </row>
    <row r="63" spans="1:7">
      <c r="A63" s="23">
        <v>2020</v>
      </c>
      <c r="B63" s="23" t="s">
        <v>1886</v>
      </c>
      <c r="C63" s="13" t="s">
        <v>988</v>
      </c>
      <c r="D63" s="13" t="s">
        <v>4478</v>
      </c>
      <c r="E63" s="34">
        <v>10233</v>
      </c>
      <c r="F63" s="34">
        <v>11779</v>
      </c>
      <c r="G63" s="34">
        <v>201010</v>
      </c>
    </row>
    <row r="64" spans="1:7">
      <c r="A64" s="23">
        <v>2020</v>
      </c>
      <c r="B64" s="23" t="s">
        <v>1886</v>
      </c>
      <c r="C64" s="13" t="s">
        <v>988</v>
      </c>
      <c r="D64" s="13" t="s">
        <v>4476</v>
      </c>
      <c r="E64" s="34">
        <v>666</v>
      </c>
      <c r="F64" s="34">
        <v>8320</v>
      </c>
      <c r="G64" s="34">
        <v>13219</v>
      </c>
    </row>
    <row r="65" spans="1:7">
      <c r="A65" s="23">
        <v>2020</v>
      </c>
      <c r="B65" s="23" t="s">
        <v>1886</v>
      </c>
      <c r="C65" s="13" t="s">
        <v>988</v>
      </c>
      <c r="D65" s="13" t="s">
        <v>4479</v>
      </c>
      <c r="E65" s="34">
        <v>29</v>
      </c>
      <c r="F65" s="34">
        <v>71</v>
      </c>
      <c r="G65" s="34">
        <v>71</v>
      </c>
    </row>
    <row r="66" spans="1:7">
      <c r="A66" s="23">
        <v>2020</v>
      </c>
      <c r="B66" s="23" t="s">
        <v>1886</v>
      </c>
      <c r="C66" s="13" t="s">
        <v>990</v>
      </c>
      <c r="D66" s="13" t="s">
        <v>4481</v>
      </c>
      <c r="E66" s="34">
        <v>3468</v>
      </c>
      <c r="F66" s="34">
        <v>1295</v>
      </c>
      <c r="G66" s="34">
        <v>112717</v>
      </c>
    </row>
    <row r="67" spans="1:7">
      <c r="A67" s="23">
        <v>2020</v>
      </c>
      <c r="B67" s="23" t="s">
        <v>1886</v>
      </c>
      <c r="C67" s="13" t="s">
        <v>990</v>
      </c>
      <c r="D67" s="13" t="s">
        <v>4480</v>
      </c>
      <c r="E67" s="34">
        <v>1440</v>
      </c>
      <c r="F67" s="34">
        <v>708</v>
      </c>
      <c r="G67" s="34">
        <v>110448</v>
      </c>
    </row>
    <row r="68" spans="1:7">
      <c r="A68" s="23">
        <v>2020</v>
      </c>
      <c r="B68" s="23" t="s">
        <v>1886</v>
      </c>
      <c r="C68" s="13" t="s">
        <v>990</v>
      </c>
      <c r="D68" s="13" t="s">
        <v>4482</v>
      </c>
      <c r="E68" s="34">
        <v>751</v>
      </c>
      <c r="F68" s="34">
        <v>905</v>
      </c>
      <c r="G68" s="34">
        <v>5887</v>
      </c>
    </row>
    <row r="69" spans="1:7">
      <c r="A69" s="23">
        <v>2020</v>
      </c>
      <c r="B69" s="23" t="s">
        <v>1886</v>
      </c>
      <c r="C69" s="13" t="s">
        <v>987</v>
      </c>
      <c r="D69" s="13" t="s">
        <v>4484</v>
      </c>
      <c r="E69" s="34">
        <v>130</v>
      </c>
      <c r="F69" s="34">
        <v>2182</v>
      </c>
      <c r="G69" s="34">
        <v>39276</v>
      </c>
    </row>
    <row r="70" spans="1:7">
      <c r="A70" s="23">
        <v>2020</v>
      </c>
      <c r="B70" s="23" t="s">
        <v>1886</v>
      </c>
      <c r="C70" s="13" t="s">
        <v>987</v>
      </c>
      <c r="D70" s="13" t="s">
        <v>5862</v>
      </c>
      <c r="E70" s="34">
        <v>120</v>
      </c>
      <c r="F70" s="34">
        <v>196</v>
      </c>
      <c r="G70" s="34">
        <v>221989</v>
      </c>
    </row>
    <row r="71" spans="1:7">
      <c r="A71" s="23">
        <v>2020</v>
      </c>
      <c r="B71" s="23" t="s">
        <v>1886</v>
      </c>
      <c r="C71" s="13" t="s">
        <v>987</v>
      </c>
      <c r="D71" s="13" t="s">
        <v>4483</v>
      </c>
      <c r="E71" s="34">
        <v>229</v>
      </c>
      <c r="F71" s="34">
        <v>1160</v>
      </c>
      <c r="G71" s="34">
        <v>5469</v>
      </c>
    </row>
    <row r="72" spans="1:7">
      <c r="A72" s="23">
        <v>2021</v>
      </c>
      <c r="B72" s="23" t="s">
        <v>1886</v>
      </c>
      <c r="C72" s="13" t="s">
        <v>988</v>
      </c>
      <c r="D72" s="13" t="s">
        <v>4478</v>
      </c>
      <c r="E72" s="34">
        <v>3501</v>
      </c>
      <c r="F72" s="34">
        <v>3036</v>
      </c>
      <c r="G72" s="34">
        <v>9522</v>
      </c>
    </row>
    <row r="73" spans="1:7">
      <c r="A73" s="23">
        <v>2021</v>
      </c>
      <c r="B73" s="23" t="s">
        <v>1886</v>
      </c>
      <c r="C73" s="13" t="s">
        <v>988</v>
      </c>
      <c r="D73" s="13" t="s">
        <v>4478</v>
      </c>
      <c r="E73" s="34">
        <v>3504</v>
      </c>
      <c r="F73" s="34">
        <v>3036</v>
      </c>
      <c r="G73" s="34">
        <v>9629</v>
      </c>
    </row>
    <row r="74" spans="1:7">
      <c r="A74" s="23">
        <v>2021</v>
      </c>
      <c r="B74" s="23" t="s">
        <v>1886</v>
      </c>
      <c r="C74" s="13" t="s">
        <v>988</v>
      </c>
      <c r="D74" s="13" t="s">
        <v>4476</v>
      </c>
      <c r="E74" s="34">
        <v>775</v>
      </c>
      <c r="F74" s="34">
        <v>1928</v>
      </c>
      <c r="G74" s="34">
        <v>14664</v>
      </c>
    </row>
    <row r="75" spans="1:7">
      <c r="A75" s="23">
        <v>2021</v>
      </c>
      <c r="B75" s="23" t="s">
        <v>1886</v>
      </c>
      <c r="C75" s="13" t="s">
        <v>988</v>
      </c>
      <c r="D75" s="13" t="s">
        <v>4476</v>
      </c>
      <c r="E75" s="34">
        <v>826</v>
      </c>
      <c r="F75" s="34">
        <v>1244</v>
      </c>
      <c r="G75" s="34">
        <v>15065</v>
      </c>
    </row>
    <row r="76" spans="1:7">
      <c r="A76" s="23">
        <v>2021</v>
      </c>
      <c r="B76" s="23" t="s">
        <v>1886</v>
      </c>
      <c r="C76" s="13" t="s">
        <v>988</v>
      </c>
      <c r="D76" s="13" t="s">
        <v>4479</v>
      </c>
      <c r="E76" s="34">
        <v>133</v>
      </c>
      <c r="F76" s="34">
        <v>270</v>
      </c>
      <c r="G76" s="34">
        <v>315</v>
      </c>
    </row>
    <row r="77" spans="1:7">
      <c r="A77" s="23">
        <v>2021</v>
      </c>
      <c r="B77" s="23" t="s">
        <v>1886</v>
      </c>
      <c r="C77" s="13" t="s">
        <v>988</v>
      </c>
      <c r="D77" s="13" t="s">
        <v>4479</v>
      </c>
      <c r="E77" s="34">
        <v>133</v>
      </c>
      <c r="F77" s="34">
        <v>118</v>
      </c>
      <c r="G77" s="34">
        <v>183</v>
      </c>
    </row>
    <row r="78" spans="1:7">
      <c r="A78" s="23">
        <v>2021</v>
      </c>
      <c r="B78" s="23" t="s">
        <v>1886</v>
      </c>
      <c r="C78" s="13" t="s">
        <v>990</v>
      </c>
      <c r="D78" s="13" t="s">
        <v>4482</v>
      </c>
      <c r="E78" s="34">
        <v>72</v>
      </c>
      <c r="F78" s="34">
        <v>55</v>
      </c>
      <c r="G78" s="34">
        <v>3960</v>
      </c>
    </row>
    <row r="79" spans="1:7">
      <c r="A79" s="23">
        <v>2021</v>
      </c>
      <c r="B79" s="23" t="s">
        <v>1886</v>
      </c>
      <c r="C79" s="13" t="s">
        <v>990</v>
      </c>
      <c r="D79" s="13" t="s">
        <v>4482</v>
      </c>
      <c r="E79" s="34">
        <v>140</v>
      </c>
      <c r="F79" s="34">
        <v>90</v>
      </c>
      <c r="G79" s="34">
        <v>12600</v>
      </c>
    </row>
    <row r="80" spans="1:7">
      <c r="A80" s="23">
        <v>2021</v>
      </c>
      <c r="B80" s="23" t="s">
        <v>1886</v>
      </c>
      <c r="C80" s="13" t="s">
        <v>990</v>
      </c>
      <c r="D80" s="13" t="s">
        <v>4482</v>
      </c>
      <c r="E80" s="34">
        <v>350</v>
      </c>
      <c r="F80" s="34">
        <v>1225</v>
      </c>
      <c r="G80" s="34">
        <v>7100</v>
      </c>
    </row>
    <row r="81" spans="1:7">
      <c r="A81" s="23">
        <v>2021</v>
      </c>
      <c r="B81" s="23" t="s">
        <v>1886</v>
      </c>
      <c r="C81" s="13" t="s">
        <v>990</v>
      </c>
      <c r="D81" s="13" t="s">
        <v>8511</v>
      </c>
      <c r="E81" s="34">
        <v>3230</v>
      </c>
      <c r="F81" s="34">
        <v>725</v>
      </c>
      <c r="G81" s="34">
        <v>24650</v>
      </c>
    </row>
    <row r="82" spans="1:7">
      <c r="A82" s="23">
        <v>2021</v>
      </c>
      <c r="B82" s="23" t="s">
        <v>1886</v>
      </c>
      <c r="C82" s="13" t="s">
        <v>990</v>
      </c>
      <c r="D82" s="13" t="s">
        <v>8511</v>
      </c>
      <c r="E82" s="34">
        <v>3162</v>
      </c>
      <c r="F82" s="34">
        <v>740</v>
      </c>
      <c r="G82" s="34">
        <v>25260</v>
      </c>
    </row>
    <row r="83" spans="1:7">
      <c r="A83" s="23">
        <v>2021</v>
      </c>
      <c r="B83" s="23" t="s">
        <v>1886</v>
      </c>
      <c r="C83" s="13" t="s">
        <v>990</v>
      </c>
      <c r="D83" s="13" t="s">
        <v>8510</v>
      </c>
      <c r="E83" s="34">
        <v>1674</v>
      </c>
      <c r="F83" s="34">
        <v>455</v>
      </c>
      <c r="G83" s="34">
        <v>24570</v>
      </c>
    </row>
    <row r="84" spans="1:7">
      <c r="A84" s="23">
        <v>2021</v>
      </c>
      <c r="B84" s="23" t="s">
        <v>1886</v>
      </c>
      <c r="C84" s="13" t="s">
        <v>990</v>
      </c>
      <c r="D84" s="13" t="s">
        <v>8510</v>
      </c>
      <c r="E84" s="34">
        <v>1782</v>
      </c>
      <c r="F84" s="34">
        <v>485</v>
      </c>
      <c r="G84" s="34">
        <v>26190</v>
      </c>
    </row>
    <row r="85" spans="1:7">
      <c r="A85" s="23">
        <v>2021</v>
      </c>
      <c r="B85" s="23" t="s">
        <v>1886</v>
      </c>
      <c r="C85" s="13" t="s">
        <v>987</v>
      </c>
      <c r="D85" s="13" t="s">
        <v>8509</v>
      </c>
      <c r="E85" s="34">
        <v>7</v>
      </c>
      <c r="F85" s="34">
        <v>352</v>
      </c>
      <c r="G85" s="34">
        <v>2464</v>
      </c>
    </row>
    <row r="86" spans="1:7">
      <c r="A86" s="23">
        <v>2021</v>
      </c>
      <c r="B86" s="23" t="s">
        <v>1886</v>
      </c>
      <c r="C86" s="13" t="s">
        <v>987</v>
      </c>
      <c r="D86" s="13" t="s">
        <v>8509</v>
      </c>
      <c r="E86" s="34">
        <v>74</v>
      </c>
      <c r="F86" s="34">
        <v>402</v>
      </c>
      <c r="G86" s="34">
        <v>2412</v>
      </c>
    </row>
    <row r="87" spans="1:7">
      <c r="A87" s="23">
        <v>2021</v>
      </c>
      <c r="B87" s="23" t="s">
        <v>1886</v>
      </c>
      <c r="C87" s="13" t="s">
        <v>987</v>
      </c>
      <c r="D87" s="13" t="s">
        <v>8508</v>
      </c>
      <c r="E87" s="34">
        <v>3</v>
      </c>
      <c r="F87" s="34">
        <v>62</v>
      </c>
      <c r="G87" s="34">
        <v>186</v>
      </c>
    </row>
    <row r="88" spans="1:7">
      <c r="A88" s="23">
        <v>2021</v>
      </c>
      <c r="B88" s="23" t="s">
        <v>1886</v>
      </c>
      <c r="C88" s="13" t="s">
        <v>987</v>
      </c>
      <c r="D88" s="13" t="s">
        <v>8508</v>
      </c>
      <c r="E88" s="34">
        <v>1</v>
      </c>
      <c r="F88" s="34">
        <v>35</v>
      </c>
      <c r="G88" s="34">
        <v>35</v>
      </c>
    </row>
  </sheetData>
  <sheetProtection autoFilter="0" pivotTables="0"/>
  <autoFilter ref="A1:F88" xr:uid="{00000000-0009-0000-0000-000052000000}"/>
  <sortState xmlns:xlrd2="http://schemas.microsoft.com/office/spreadsheetml/2017/richdata2" ref="A2:G88">
    <sortCondition ref="A2:A88"/>
    <sortCondition ref="C2:C88"/>
    <sortCondition ref="D2:D88"/>
  </sortState>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49">
    <tabColor theme="0"/>
  </sheetPr>
  <dimension ref="A1:G2602"/>
  <sheetViews>
    <sheetView zoomScale="85" zoomScaleNormal="85" workbookViewId="0">
      <pane ySplit="1" topLeftCell="A2" activePane="bottomLeft" state="frozen"/>
      <selection pane="bottomLeft" sqref="A1:E7"/>
    </sheetView>
  </sheetViews>
  <sheetFormatPr baseColWidth="10" defaultColWidth="11" defaultRowHeight="16.5"/>
  <cols>
    <col min="1" max="1" width="9" style="1" bestFit="1" customWidth="1"/>
    <col min="2" max="2" width="12.5" style="1" bestFit="1" customWidth="1"/>
    <col min="3" max="3" width="43.75" style="1" bestFit="1" customWidth="1"/>
    <col min="4" max="4" width="29.5" style="1" bestFit="1" customWidth="1"/>
    <col min="5" max="5" width="35.25" style="1" bestFit="1" customWidth="1"/>
    <col min="6" max="6" width="50.25" style="1" bestFit="1" customWidth="1"/>
    <col min="7" max="7" width="12.75" style="1" bestFit="1" customWidth="1"/>
    <col min="8" max="16384" width="11" style="1"/>
  </cols>
  <sheetData>
    <row r="1" spans="1:7">
      <c r="A1" s="43" t="s">
        <v>2398</v>
      </c>
      <c r="B1" s="43" t="s">
        <v>199</v>
      </c>
      <c r="C1" s="45" t="s">
        <v>3598</v>
      </c>
      <c r="D1" s="43" t="s">
        <v>3732</v>
      </c>
      <c r="E1" s="43" t="s">
        <v>2369</v>
      </c>
      <c r="F1" s="43" t="s">
        <v>3731</v>
      </c>
      <c r="G1" s="43" t="s">
        <v>2703</v>
      </c>
    </row>
    <row r="2" spans="1:7">
      <c r="A2" s="23">
        <v>2011</v>
      </c>
      <c r="B2" s="23" t="s">
        <v>514</v>
      </c>
      <c r="C2" s="13" t="s">
        <v>1704</v>
      </c>
      <c r="D2" s="34" t="s">
        <v>3733</v>
      </c>
      <c r="E2" s="34" t="s">
        <v>3737</v>
      </c>
      <c r="F2" s="34" t="s">
        <v>1758</v>
      </c>
      <c r="G2" s="34">
        <v>36</v>
      </c>
    </row>
    <row r="3" spans="1:7">
      <c r="A3" s="23">
        <v>2011</v>
      </c>
      <c r="B3" s="23" t="s">
        <v>514</v>
      </c>
      <c r="C3" s="13" t="s">
        <v>1704</v>
      </c>
      <c r="D3" s="34" t="s">
        <v>990</v>
      </c>
      <c r="E3" s="34" t="s">
        <v>1819</v>
      </c>
      <c r="F3" s="34" t="s">
        <v>1745</v>
      </c>
      <c r="G3" s="34">
        <v>20</v>
      </c>
    </row>
    <row r="4" spans="1:7">
      <c r="A4" s="23">
        <v>2011</v>
      </c>
      <c r="B4" s="23" t="s">
        <v>514</v>
      </c>
      <c r="C4" s="13" t="s">
        <v>1704</v>
      </c>
      <c r="D4" s="34" t="s">
        <v>3733</v>
      </c>
      <c r="E4" s="34" t="s">
        <v>3738</v>
      </c>
      <c r="F4" s="34" t="s">
        <v>2288</v>
      </c>
      <c r="G4" s="34">
        <v>57</v>
      </c>
    </row>
    <row r="5" spans="1:7">
      <c r="A5" s="23">
        <v>2011</v>
      </c>
      <c r="B5" s="23" t="s">
        <v>514</v>
      </c>
      <c r="C5" s="13" t="s">
        <v>1704</v>
      </c>
      <c r="D5" s="34" t="s">
        <v>3733</v>
      </c>
      <c r="E5" s="34" t="s">
        <v>3736</v>
      </c>
      <c r="F5" s="34" t="s">
        <v>1754</v>
      </c>
      <c r="G5" s="34">
        <v>1</v>
      </c>
    </row>
    <row r="6" spans="1:7">
      <c r="A6" s="23">
        <v>2011</v>
      </c>
      <c r="B6" s="23" t="s">
        <v>514</v>
      </c>
      <c r="C6" s="13" t="s">
        <v>1704</v>
      </c>
      <c r="D6" s="34" t="s">
        <v>3733</v>
      </c>
      <c r="E6" s="34" t="s">
        <v>3737</v>
      </c>
      <c r="F6" s="34" t="s">
        <v>4500</v>
      </c>
      <c r="G6" s="34">
        <v>21</v>
      </c>
    </row>
    <row r="7" spans="1:7">
      <c r="A7" s="23">
        <v>2011</v>
      </c>
      <c r="B7" s="23" t="s">
        <v>514</v>
      </c>
      <c r="C7" s="13" t="s">
        <v>1704</v>
      </c>
      <c r="D7" s="34" t="s">
        <v>990</v>
      </c>
      <c r="E7" s="34" t="s">
        <v>3735</v>
      </c>
      <c r="F7" s="34" t="s">
        <v>4532</v>
      </c>
      <c r="G7" s="34">
        <v>2</v>
      </c>
    </row>
    <row r="8" spans="1:7">
      <c r="A8" s="23">
        <v>2011</v>
      </c>
      <c r="B8" s="23" t="s">
        <v>514</v>
      </c>
      <c r="C8" s="13" t="s">
        <v>1704</v>
      </c>
      <c r="D8" s="34" t="s">
        <v>990</v>
      </c>
      <c r="E8" s="34" t="s">
        <v>3735</v>
      </c>
      <c r="F8" s="34" t="s">
        <v>4552</v>
      </c>
      <c r="G8" s="34">
        <v>4</v>
      </c>
    </row>
    <row r="9" spans="1:7">
      <c r="A9" s="23">
        <v>2011</v>
      </c>
      <c r="B9" s="23" t="s">
        <v>514</v>
      </c>
      <c r="C9" s="13" t="s">
        <v>1704</v>
      </c>
      <c r="D9" s="34" t="s">
        <v>990</v>
      </c>
      <c r="E9" s="34" t="s">
        <v>3735</v>
      </c>
      <c r="F9" s="34" t="s">
        <v>1804</v>
      </c>
      <c r="G9" s="34">
        <v>15</v>
      </c>
    </row>
    <row r="10" spans="1:7">
      <c r="A10" s="23">
        <v>2011</v>
      </c>
      <c r="B10" s="23" t="s">
        <v>514</v>
      </c>
      <c r="C10" s="13" t="s">
        <v>1704</v>
      </c>
      <c r="D10" s="34" t="s">
        <v>990</v>
      </c>
      <c r="E10" s="34" t="s">
        <v>3735</v>
      </c>
      <c r="F10" s="34" t="s">
        <v>4554</v>
      </c>
      <c r="G10" s="34">
        <v>5</v>
      </c>
    </row>
    <row r="11" spans="1:7">
      <c r="A11" s="23">
        <v>2011</v>
      </c>
      <c r="B11" s="23" t="s">
        <v>514</v>
      </c>
      <c r="C11" s="13" t="s">
        <v>1704</v>
      </c>
      <c r="D11" s="34" t="s">
        <v>990</v>
      </c>
      <c r="E11" s="34" t="s">
        <v>3735</v>
      </c>
      <c r="F11" s="34" t="s">
        <v>1805</v>
      </c>
      <c r="G11" s="34">
        <v>20</v>
      </c>
    </row>
    <row r="12" spans="1:7">
      <c r="A12" s="23">
        <v>2011</v>
      </c>
      <c r="B12" s="23" t="s">
        <v>514</v>
      </c>
      <c r="C12" s="13" t="s">
        <v>1704</v>
      </c>
      <c r="D12" s="34" t="s">
        <v>990</v>
      </c>
      <c r="E12" s="34" t="s">
        <v>3735</v>
      </c>
      <c r="F12" s="34" t="s">
        <v>1800</v>
      </c>
      <c r="G12" s="34">
        <v>12</v>
      </c>
    </row>
    <row r="13" spans="1:7">
      <c r="A13" s="23">
        <v>2011</v>
      </c>
      <c r="B13" s="23" t="s">
        <v>514</v>
      </c>
      <c r="C13" s="13" t="s">
        <v>1704</v>
      </c>
      <c r="D13" s="34" t="s">
        <v>990</v>
      </c>
      <c r="E13" s="34" t="s">
        <v>3735</v>
      </c>
      <c r="F13" s="34" t="s">
        <v>1806</v>
      </c>
      <c r="G13" s="34">
        <v>2</v>
      </c>
    </row>
    <row r="14" spans="1:7">
      <c r="A14" s="23">
        <v>2011</v>
      </c>
      <c r="B14" s="23" t="s">
        <v>514</v>
      </c>
      <c r="C14" s="13" t="s">
        <v>1704</v>
      </c>
      <c r="D14" s="34" t="s">
        <v>990</v>
      </c>
      <c r="E14" s="34" t="s">
        <v>3735</v>
      </c>
      <c r="F14" s="34" t="s">
        <v>1794</v>
      </c>
      <c r="G14" s="34">
        <v>1</v>
      </c>
    </row>
    <row r="15" spans="1:7">
      <c r="A15" s="23">
        <v>2011</v>
      </c>
      <c r="B15" s="23" t="s">
        <v>514</v>
      </c>
      <c r="C15" s="13" t="s">
        <v>1704</v>
      </c>
      <c r="D15" s="34" t="s">
        <v>990</v>
      </c>
      <c r="E15" s="34" t="s">
        <v>1819</v>
      </c>
      <c r="F15" s="34" t="s">
        <v>1746</v>
      </c>
      <c r="G15" s="34">
        <v>29</v>
      </c>
    </row>
    <row r="16" spans="1:7">
      <c r="A16" s="23">
        <v>2011</v>
      </c>
      <c r="B16" s="23" t="s">
        <v>514</v>
      </c>
      <c r="C16" s="13" t="s">
        <v>1704</v>
      </c>
      <c r="D16" s="34" t="s">
        <v>990</v>
      </c>
      <c r="E16" s="34" t="s">
        <v>1819</v>
      </c>
      <c r="F16" s="34" t="s">
        <v>4496</v>
      </c>
      <c r="G16" s="34">
        <v>4</v>
      </c>
    </row>
    <row r="17" spans="1:7">
      <c r="A17" s="23">
        <v>2011</v>
      </c>
      <c r="B17" s="23" t="s">
        <v>514</v>
      </c>
      <c r="C17" s="13" t="s">
        <v>1704</v>
      </c>
      <c r="D17" s="34" t="s">
        <v>3733</v>
      </c>
      <c r="E17" s="34" t="s">
        <v>3737</v>
      </c>
      <c r="F17" s="34" t="s">
        <v>1759</v>
      </c>
      <c r="G17" s="34">
        <v>23</v>
      </c>
    </row>
    <row r="18" spans="1:7">
      <c r="A18" s="23">
        <v>2011</v>
      </c>
      <c r="B18" s="23" t="s">
        <v>514</v>
      </c>
      <c r="C18" s="13" t="s">
        <v>1704</v>
      </c>
      <c r="D18" s="34" t="s">
        <v>3733</v>
      </c>
      <c r="E18" s="34" t="s">
        <v>3737</v>
      </c>
      <c r="F18" s="34" t="s">
        <v>1760</v>
      </c>
      <c r="G18" s="34">
        <v>57</v>
      </c>
    </row>
    <row r="19" spans="1:7">
      <c r="A19" s="23">
        <v>2011</v>
      </c>
      <c r="B19" s="23" t="s">
        <v>514</v>
      </c>
      <c r="C19" s="13" t="s">
        <v>1704</v>
      </c>
      <c r="D19" s="34" t="s">
        <v>990</v>
      </c>
      <c r="E19" s="34" t="s">
        <v>3735</v>
      </c>
      <c r="F19" s="34" t="s">
        <v>1807</v>
      </c>
      <c r="G19" s="34">
        <v>2</v>
      </c>
    </row>
    <row r="20" spans="1:7">
      <c r="A20" s="23">
        <v>2011</v>
      </c>
      <c r="B20" s="23" t="s">
        <v>514</v>
      </c>
      <c r="C20" s="13" t="s">
        <v>1704</v>
      </c>
      <c r="D20" s="34" t="s">
        <v>990</v>
      </c>
      <c r="E20" s="34" t="s">
        <v>3735</v>
      </c>
      <c r="F20" s="34" t="s">
        <v>1792</v>
      </c>
      <c r="G20" s="34">
        <v>2</v>
      </c>
    </row>
    <row r="21" spans="1:7">
      <c r="A21" s="23">
        <v>2011</v>
      </c>
      <c r="B21" s="23" t="s">
        <v>514</v>
      </c>
      <c r="C21" s="13" t="s">
        <v>1704</v>
      </c>
      <c r="D21" s="34" t="s">
        <v>990</v>
      </c>
      <c r="E21" s="34" t="s">
        <v>1819</v>
      </c>
      <c r="F21" s="34" t="s">
        <v>1747</v>
      </c>
      <c r="G21" s="34">
        <v>1</v>
      </c>
    </row>
    <row r="22" spans="1:7">
      <c r="A22" s="23">
        <v>2011</v>
      </c>
      <c r="B22" s="23" t="s">
        <v>514</v>
      </c>
      <c r="C22" s="13" t="s">
        <v>1704</v>
      </c>
      <c r="D22" s="34" t="s">
        <v>990</v>
      </c>
      <c r="E22" s="34" t="s">
        <v>1819</v>
      </c>
      <c r="F22" s="34" t="s">
        <v>4497</v>
      </c>
      <c r="G22" s="34">
        <v>1</v>
      </c>
    </row>
    <row r="23" spans="1:7">
      <c r="A23" s="23">
        <v>2011</v>
      </c>
      <c r="B23" s="23" t="s">
        <v>514</v>
      </c>
      <c r="C23" s="13" t="s">
        <v>1704</v>
      </c>
      <c r="D23" s="34" t="s">
        <v>990</v>
      </c>
      <c r="E23" s="34" t="s">
        <v>1819</v>
      </c>
      <c r="F23" s="34" t="s">
        <v>1748</v>
      </c>
      <c r="G23" s="34">
        <v>19</v>
      </c>
    </row>
    <row r="24" spans="1:7">
      <c r="A24" s="23">
        <v>2011</v>
      </c>
      <c r="B24" s="23" t="s">
        <v>514</v>
      </c>
      <c r="C24" s="13" t="s">
        <v>1704</v>
      </c>
      <c r="D24" s="34" t="s">
        <v>990</v>
      </c>
      <c r="E24" s="34" t="s">
        <v>1819</v>
      </c>
      <c r="F24" s="34" t="s">
        <v>4553</v>
      </c>
      <c r="G24" s="34">
        <v>11</v>
      </c>
    </row>
    <row r="25" spans="1:7">
      <c r="A25" s="23">
        <v>2011</v>
      </c>
      <c r="B25" s="23" t="s">
        <v>514</v>
      </c>
      <c r="C25" s="13" t="s">
        <v>1704</v>
      </c>
      <c r="D25" s="34" t="s">
        <v>990</v>
      </c>
      <c r="E25" s="34" t="s">
        <v>1819</v>
      </c>
      <c r="F25" s="34" t="s">
        <v>1749</v>
      </c>
      <c r="G25" s="34">
        <v>1</v>
      </c>
    </row>
    <row r="26" spans="1:7">
      <c r="A26" s="23">
        <v>2011</v>
      </c>
      <c r="B26" s="23" t="s">
        <v>514</v>
      </c>
      <c r="C26" s="13" t="s">
        <v>1704</v>
      </c>
      <c r="D26" s="34" t="s">
        <v>3733</v>
      </c>
      <c r="E26" s="34" t="s">
        <v>3737</v>
      </c>
      <c r="F26" s="34" t="s">
        <v>1761</v>
      </c>
      <c r="G26" s="34">
        <v>22</v>
      </c>
    </row>
    <row r="27" spans="1:7">
      <c r="A27" s="23">
        <v>2011</v>
      </c>
      <c r="B27" s="23" t="s">
        <v>514</v>
      </c>
      <c r="C27" s="13" t="s">
        <v>1704</v>
      </c>
      <c r="D27" s="34" t="s">
        <v>3733</v>
      </c>
      <c r="E27" s="34" t="s">
        <v>3737</v>
      </c>
      <c r="F27" s="34" t="s">
        <v>1762</v>
      </c>
      <c r="G27" s="34">
        <v>43</v>
      </c>
    </row>
    <row r="28" spans="1:7">
      <c r="A28" s="23">
        <v>2011</v>
      </c>
      <c r="B28" s="23" t="s">
        <v>514</v>
      </c>
      <c r="C28" s="13" t="s">
        <v>1704</v>
      </c>
      <c r="D28" s="34" t="s">
        <v>3733</v>
      </c>
      <c r="E28" s="34" t="s">
        <v>3736</v>
      </c>
      <c r="F28" s="34" t="s">
        <v>1755</v>
      </c>
      <c r="G28" s="34">
        <v>11</v>
      </c>
    </row>
    <row r="29" spans="1:7">
      <c r="A29" s="23">
        <v>2011</v>
      </c>
      <c r="B29" s="23" t="s">
        <v>514</v>
      </c>
      <c r="C29" s="13" t="s">
        <v>1704</v>
      </c>
      <c r="D29" s="34" t="s">
        <v>990</v>
      </c>
      <c r="E29" s="34" t="s">
        <v>1819</v>
      </c>
      <c r="F29" s="34" t="s">
        <v>1750</v>
      </c>
      <c r="G29" s="34">
        <v>50</v>
      </c>
    </row>
    <row r="30" spans="1:7">
      <c r="A30" s="23">
        <v>2011</v>
      </c>
      <c r="B30" s="23" t="s">
        <v>514</v>
      </c>
      <c r="C30" s="13" t="s">
        <v>1704</v>
      </c>
      <c r="D30" s="34" t="s">
        <v>990</v>
      </c>
      <c r="E30" s="34" t="s">
        <v>1819</v>
      </c>
      <c r="F30" s="34" t="s">
        <v>1751</v>
      </c>
      <c r="G30" s="34">
        <v>1</v>
      </c>
    </row>
    <row r="31" spans="1:7">
      <c r="A31" s="23">
        <v>2011</v>
      </c>
      <c r="B31" s="23" t="s">
        <v>514</v>
      </c>
      <c r="C31" s="13" t="s">
        <v>1704</v>
      </c>
      <c r="D31" s="34" t="s">
        <v>990</v>
      </c>
      <c r="E31" s="34" t="s">
        <v>3734</v>
      </c>
      <c r="F31" s="34" t="s">
        <v>1766</v>
      </c>
      <c r="G31" s="34">
        <v>52</v>
      </c>
    </row>
    <row r="32" spans="1:7">
      <c r="A32" s="23">
        <v>2011</v>
      </c>
      <c r="B32" s="23" t="s">
        <v>514</v>
      </c>
      <c r="C32" s="13" t="s">
        <v>1704</v>
      </c>
      <c r="D32" s="34" t="s">
        <v>990</v>
      </c>
      <c r="E32" s="34" t="s">
        <v>3735</v>
      </c>
      <c r="F32" s="34" t="s">
        <v>4556</v>
      </c>
      <c r="G32" s="34">
        <v>4</v>
      </c>
    </row>
    <row r="33" spans="1:7">
      <c r="A33" s="23">
        <v>2011</v>
      </c>
      <c r="B33" s="23" t="s">
        <v>514</v>
      </c>
      <c r="C33" s="13" t="s">
        <v>1704</v>
      </c>
      <c r="D33" s="34" t="s">
        <v>990</v>
      </c>
      <c r="E33" s="34" t="s">
        <v>1819</v>
      </c>
      <c r="F33" s="34" t="s">
        <v>1752</v>
      </c>
      <c r="G33" s="34">
        <v>1</v>
      </c>
    </row>
    <row r="34" spans="1:7">
      <c r="A34" s="23">
        <v>2011</v>
      </c>
      <c r="B34" s="23" t="s">
        <v>514</v>
      </c>
      <c r="C34" s="13" t="s">
        <v>1704</v>
      </c>
      <c r="D34" s="34" t="s">
        <v>990</v>
      </c>
      <c r="E34" s="34" t="s">
        <v>1819</v>
      </c>
      <c r="F34" s="34" t="s">
        <v>1753</v>
      </c>
      <c r="G34" s="34">
        <v>8</v>
      </c>
    </row>
    <row r="35" spans="1:7">
      <c r="A35" s="23">
        <v>2011</v>
      </c>
      <c r="B35" s="23" t="s">
        <v>514</v>
      </c>
      <c r="C35" s="13" t="s">
        <v>1704</v>
      </c>
      <c r="D35" s="34" t="s">
        <v>3733</v>
      </c>
      <c r="E35" s="34" t="s">
        <v>3736</v>
      </c>
      <c r="F35" s="34" t="s">
        <v>1756</v>
      </c>
      <c r="G35" s="34">
        <v>26</v>
      </c>
    </row>
    <row r="36" spans="1:7">
      <c r="A36" s="23">
        <v>2011</v>
      </c>
      <c r="B36" s="23" t="s">
        <v>514</v>
      </c>
      <c r="C36" s="13" t="s">
        <v>23</v>
      </c>
      <c r="D36" s="34" t="s">
        <v>990</v>
      </c>
      <c r="E36" s="34" t="s">
        <v>1819</v>
      </c>
      <c r="F36" s="34" t="s">
        <v>1744</v>
      </c>
      <c r="G36" s="34">
        <v>5</v>
      </c>
    </row>
    <row r="37" spans="1:7">
      <c r="A37" s="23">
        <v>2011</v>
      </c>
      <c r="B37" s="23" t="s">
        <v>514</v>
      </c>
      <c r="C37" s="13" t="s">
        <v>185</v>
      </c>
      <c r="D37" s="34" t="s">
        <v>990</v>
      </c>
      <c r="E37" s="34" t="s">
        <v>1819</v>
      </c>
      <c r="F37" s="34" t="s">
        <v>1744</v>
      </c>
      <c r="G37" s="34">
        <v>4</v>
      </c>
    </row>
    <row r="38" spans="1:7">
      <c r="A38" s="23">
        <v>2011</v>
      </c>
      <c r="B38" s="23" t="s">
        <v>514</v>
      </c>
      <c r="C38" s="13" t="s">
        <v>3925</v>
      </c>
      <c r="D38" s="34" t="s">
        <v>990</v>
      </c>
      <c r="E38" s="34" t="s">
        <v>1819</v>
      </c>
      <c r="F38" s="34" t="s">
        <v>1744</v>
      </c>
      <c r="G38" s="34">
        <v>11</v>
      </c>
    </row>
    <row r="39" spans="1:7">
      <c r="A39" s="23">
        <v>2011</v>
      </c>
      <c r="B39" s="23" t="s">
        <v>514</v>
      </c>
      <c r="C39" s="13" t="s">
        <v>185</v>
      </c>
      <c r="D39" s="34" t="s">
        <v>3733</v>
      </c>
      <c r="E39" s="34" t="s">
        <v>3737</v>
      </c>
      <c r="F39" s="34" t="s">
        <v>1758</v>
      </c>
      <c r="G39" s="34">
        <v>1</v>
      </c>
    </row>
    <row r="40" spans="1:7">
      <c r="A40" s="23">
        <v>2011</v>
      </c>
      <c r="B40" s="23" t="s">
        <v>514</v>
      </c>
      <c r="C40" s="13" t="s">
        <v>3925</v>
      </c>
      <c r="D40" s="34" t="s">
        <v>3733</v>
      </c>
      <c r="E40" s="34" t="s">
        <v>3737</v>
      </c>
      <c r="F40" s="34" t="s">
        <v>1758</v>
      </c>
      <c r="G40" s="34">
        <v>4</v>
      </c>
    </row>
    <row r="41" spans="1:7">
      <c r="A41" s="23">
        <v>2011</v>
      </c>
      <c r="B41" s="23" t="s">
        <v>514</v>
      </c>
      <c r="C41" s="13" t="s">
        <v>1743</v>
      </c>
      <c r="D41" s="34" t="s">
        <v>990</v>
      </c>
      <c r="E41" s="34" t="s">
        <v>1819</v>
      </c>
      <c r="F41" s="34" t="s">
        <v>1745</v>
      </c>
      <c r="G41" s="34">
        <v>1</v>
      </c>
    </row>
    <row r="42" spans="1:7">
      <c r="A42" s="23">
        <v>2011</v>
      </c>
      <c r="B42" s="23" t="s">
        <v>514</v>
      </c>
      <c r="C42" s="13" t="s">
        <v>184</v>
      </c>
      <c r="D42" s="34" t="s">
        <v>990</v>
      </c>
      <c r="E42" s="34" t="s">
        <v>1819</v>
      </c>
      <c r="F42" s="34" t="s">
        <v>1745</v>
      </c>
      <c r="G42" s="34">
        <v>3</v>
      </c>
    </row>
    <row r="43" spans="1:7">
      <c r="A43" s="23">
        <v>2011</v>
      </c>
      <c r="B43" s="23" t="s">
        <v>514</v>
      </c>
      <c r="C43" s="13" t="s">
        <v>23</v>
      </c>
      <c r="D43" s="34" t="s">
        <v>990</v>
      </c>
      <c r="E43" s="34" t="s">
        <v>1819</v>
      </c>
      <c r="F43" s="34" t="s">
        <v>1745</v>
      </c>
      <c r="G43" s="34">
        <v>22</v>
      </c>
    </row>
    <row r="44" spans="1:7">
      <c r="A44" s="23">
        <v>2011</v>
      </c>
      <c r="B44" s="23" t="s">
        <v>514</v>
      </c>
      <c r="C44" s="13" t="s">
        <v>185</v>
      </c>
      <c r="D44" s="34" t="s">
        <v>990</v>
      </c>
      <c r="E44" s="34" t="s">
        <v>1819</v>
      </c>
      <c r="F44" s="34" t="s">
        <v>1745</v>
      </c>
      <c r="G44" s="34">
        <v>38</v>
      </c>
    </row>
    <row r="45" spans="1:7">
      <c r="A45" s="23">
        <v>2011</v>
      </c>
      <c r="B45" s="23" t="s">
        <v>514</v>
      </c>
      <c r="C45" s="13" t="s">
        <v>3925</v>
      </c>
      <c r="D45" s="34" t="s">
        <v>990</v>
      </c>
      <c r="E45" s="34" t="s">
        <v>1819</v>
      </c>
      <c r="F45" s="34" t="s">
        <v>1745</v>
      </c>
      <c r="G45" s="34">
        <v>36</v>
      </c>
    </row>
    <row r="46" spans="1:7">
      <c r="A46" s="23">
        <v>2011</v>
      </c>
      <c r="B46" s="23" t="s">
        <v>514</v>
      </c>
      <c r="C46" s="13" t="s">
        <v>23</v>
      </c>
      <c r="D46" s="34" t="s">
        <v>3733</v>
      </c>
      <c r="E46" s="34" t="s">
        <v>3738</v>
      </c>
      <c r="F46" s="34" t="s">
        <v>1778</v>
      </c>
      <c r="G46" s="34">
        <v>1</v>
      </c>
    </row>
    <row r="47" spans="1:7">
      <c r="A47" s="23">
        <v>2011</v>
      </c>
      <c r="B47" s="23" t="s">
        <v>514</v>
      </c>
      <c r="C47" s="13" t="s">
        <v>185</v>
      </c>
      <c r="D47" s="34" t="s">
        <v>3733</v>
      </c>
      <c r="E47" s="34" t="s">
        <v>3738</v>
      </c>
      <c r="F47" s="34" t="s">
        <v>1778</v>
      </c>
      <c r="G47" s="34">
        <v>3</v>
      </c>
    </row>
    <row r="48" spans="1:7">
      <c r="A48" s="23">
        <v>2011</v>
      </c>
      <c r="B48" s="23" t="s">
        <v>514</v>
      </c>
      <c r="C48" s="13" t="s">
        <v>23</v>
      </c>
      <c r="D48" s="34" t="s">
        <v>3733</v>
      </c>
      <c r="E48" s="34" t="s">
        <v>3738</v>
      </c>
      <c r="F48" s="34" t="s">
        <v>2288</v>
      </c>
      <c r="G48" s="34">
        <v>13</v>
      </c>
    </row>
    <row r="49" spans="1:7">
      <c r="A49" s="23">
        <v>2011</v>
      </c>
      <c r="B49" s="23" t="s">
        <v>514</v>
      </c>
      <c r="C49" s="13" t="s">
        <v>185</v>
      </c>
      <c r="D49" s="34" t="s">
        <v>3733</v>
      </c>
      <c r="E49" s="34" t="s">
        <v>3738</v>
      </c>
      <c r="F49" s="34" t="s">
        <v>2288</v>
      </c>
      <c r="G49" s="34">
        <v>6</v>
      </c>
    </row>
    <row r="50" spans="1:7">
      <c r="A50" s="23">
        <v>2011</v>
      </c>
      <c r="B50" s="23" t="s">
        <v>514</v>
      </c>
      <c r="C50" s="13" t="s">
        <v>3925</v>
      </c>
      <c r="D50" s="34" t="s">
        <v>3733</v>
      </c>
      <c r="E50" s="34" t="s">
        <v>3738</v>
      </c>
      <c r="F50" s="34" t="s">
        <v>2288</v>
      </c>
      <c r="G50" s="34">
        <v>16</v>
      </c>
    </row>
    <row r="51" spans="1:7">
      <c r="A51" s="23">
        <v>2011</v>
      </c>
      <c r="B51" s="23" t="s">
        <v>514</v>
      </c>
      <c r="C51" s="13" t="s">
        <v>23</v>
      </c>
      <c r="D51" s="34" t="s">
        <v>3733</v>
      </c>
      <c r="E51" s="34" t="s">
        <v>3736</v>
      </c>
      <c r="F51" s="34" t="s">
        <v>1754</v>
      </c>
      <c r="G51" s="34">
        <v>1</v>
      </c>
    </row>
    <row r="52" spans="1:7">
      <c r="A52" s="23">
        <v>2011</v>
      </c>
      <c r="B52" s="23" t="s">
        <v>514</v>
      </c>
      <c r="C52" s="13" t="s">
        <v>185</v>
      </c>
      <c r="D52" s="34" t="s">
        <v>3733</v>
      </c>
      <c r="E52" s="34" t="s">
        <v>3736</v>
      </c>
      <c r="F52" s="34" t="s">
        <v>1754</v>
      </c>
      <c r="G52" s="34">
        <v>8</v>
      </c>
    </row>
    <row r="53" spans="1:7">
      <c r="A53" s="23">
        <v>2011</v>
      </c>
      <c r="B53" s="23" t="s">
        <v>514</v>
      </c>
      <c r="C53" s="13" t="s">
        <v>3925</v>
      </c>
      <c r="D53" s="34" t="s">
        <v>3733</v>
      </c>
      <c r="E53" s="34" t="s">
        <v>3736</v>
      </c>
      <c r="F53" s="34" t="s">
        <v>1754</v>
      </c>
      <c r="G53" s="34">
        <v>6</v>
      </c>
    </row>
    <row r="54" spans="1:7">
      <c r="A54" s="23">
        <v>2011</v>
      </c>
      <c r="B54" s="23" t="s">
        <v>514</v>
      </c>
      <c r="C54" s="13" t="s">
        <v>23</v>
      </c>
      <c r="D54" s="34" t="s">
        <v>3733</v>
      </c>
      <c r="E54" s="34" t="s">
        <v>3737</v>
      </c>
      <c r="F54" s="34" t="s">
        <v>4500</v>
      </c>
      <c r="G54" s="34">
        <v>3</v>
      </c>
    </row>
    <row r="55" spans="1:7">
      <c r="A55" s="23">
        <v>2011</v>
      </c>
      <c r="B55" s="23" t="s">
        <v>514</v>
      </c>
      <c r="C55" s="13" t="s">
        <v>185</v>
      </c>
      <c r="D55" s="34" t="s">
        <v>3733</v>
      </c>
      <c r="E55" s="34" t="s">
        <v>3737</v>
      </c>
      <c r="F55" s="34" t="s">
        <v>4500</v>
      </c>
      <c r="G55" s="34">
        <v>10</v>
      </c>
    </row>
    <row r="56" spans="1:7">
      <c r="A56" s="23">
        <v>2011</v>
      </c>
      <c r="B56" s="23" t="s">
        <v>514</v>
      </c>
      <c r="C56" s="13" t="s">
        <v>3925</v>
      </c>
      <c r="D56" s="34" t="s">
        <v>3733</v>
      </c>
      <c r="E56" s="34" t="s">
        <v>3737</v>
      </c>
      <c r="F56" s="34" t="s">
        <v>4500</v>
      </c>
      <c r="G56" s="34">
        <v>7</v>
      </c>
    </row>
    <row r="57" spans="1:7">
      <c r="A57" s="23">
        <v>2011</v>
      </c>
      <c r="B57" s="23" t="s">
        <v>514</v>
      </c>
      <c r="C57" s="13" t="s">
        <v>1743</v>
      </c>
      <c r="D57" s="34" t="s">
        <v>990</v>
      </c>
      <c r="E57" s="34" t="s">
        <v>3735</v>
      </c>
      <c r="F57" s="34" t="s">
        <v>4546</v>
      </c>
      <c r="G57" s="34">
        <v>1</v>
      </c>
    </row>
    <row r="58" spans="1:7">
      <c r="A58" s="23">
        <v>2011</v>
      </c>
      <c r="B58" s="23" t="s">
        <v>514</v>
      </c>
      <c r="C58" s="13" t="s">
        <v>184</v>
      </c>
      <c r="D58" s="34" t="s">
        <v>990</v>
      </c>
      <c r="E58" s="34" t="s">
        <v>3735</v>
      </c>
      <c r="F58" s="34" t="s">
        <v>4546</v>
      </c>
      <c r="G58" s="34">
        <v>1</v>
      </c>
    </row>
    <row r="59" spans="1:7">
      <c r="A59" s="23">
        <v>2011</v>
      </c>
      <c r="B59" s="23" t="s">
        <v>514</v>
      </c>
      <c r="C59" s="13" t="s">
        <v>23</v>
      </c>
      <c r="D59" s="34" t="s">
        <v>990</v>
      </c>
      <c r="E59" s="34" t="s">
        <v>3735</v>
      </c>
      <c r="F59" s="34" t="s">
        <v>4546</v>
      </c>
      <c r="G59" s="34">
        <v>10</v>
      </c>
    </row>
    <row r="60" spans="1:7">
      <c r="A60" s="23">
        <v>2011</v>
      </c>
      <c r="B60" s="23" t="s">
        <v>514</v>
      </c>
      <c r="C60" s="13" t="s">
        <v>185</v>
      </c>
      <c r="D60" s="34" t="s">
        <v>990</v>
      </c>
      <c r="E60" s="34" t="s">
        <v>3735</v>
      </c>
      <c r="F60" s="34" t="s">
        <v>4546</v>
      </c>
      <c r="G60" s="34">
        <v>8</v>
      </c>
    </row>
    <row r="61" spans="1:7">
      <c r="A61" s="23">
        <v>2011</v>
      </c>
      <c r="B61" s="23" t="s">
        <v>514</v>
      </c>
      <c r="C61" s="13" t="s">
        <v>3925</v>
      </c>
      <c r="D61" s="34" t="s">
        <v>990</v>
      </c>
      <c r="E61" s="34" t="s">
        <v>3735</v>
      </c>
      <c r="F61" s="34" t="s">
        <v>4546</v>
      </c>
      <c r="G61" s="34">
        <v>14</v>
      </c>
    </row>
    <row r="62" spans="1:7">
      <c r="A62" s="23">
        <v>2011</v>
      </c>
      <c r="B62" s="23" t="s">
        <v>514</v>
      </c>
      <c r="C62" s="13" t="s">
        <v>184</v>
      </c>
      <c r="D62" s="34" t="s">
        <v>990</v>
      </c>
      <c r="E62" s="34" t="s">
        <v>3735</v>
      </c>
      <c r="F62" s="34" t="s">
        <v>4532</v>
      </c>
      <c r="G62" s="34">
        <v>1</v>
      </c>
    </row>
    <row r="63" spans="1:7">
      <c r="A63" s="23">
        <v>2011</v>
      </c>
      <c r="B63" s="23" t="s">
        <v>514</v>
      </c>
      <c r="C63" s="13" t="s">
        <v>23</v>
      </c>
      <c r="D63" s="34" t="s">
        <v>990</v>
      </c>
      <c r="E63" s="34" t="s">
        <v>3735</v>
      </c>
      <c r="F63" s="34" t="s">
        <v>4532</v>
      </c>
      <c r="G63" s="34">
        <v>17</v>
      </c>
    </row>
    <row r="64" spans="1:7">
      <c r="A64" s="23">
        <v>2011</v>
      </c>
      <c r="B64" s="23" t="s">
        <v>514</v>
      </c>
      <c r="C64" s="13" t="s">
        <v>185</v>
      </c>
      <c r="D64" s="34" t="s">
        <v>990</v>
      </c>
      <c r="E64" s="34" t="s">
        <v>3735</v>
      </c>
      <c r="F64" s="34" t="s">
        <v>4532</v>
      </c>
      <c r="G64" s="34">
        <v>6</v>
      </c>
    </row>
    <row r="65" spans="1:7">
      <c r="A65" s="23">
        <v>2011</v>
      </c>
      <c r="B65" s="23" t="s">
        <v>514</v>
      </c>
      <c r="C65" s="13" t="s">
        <v>3925</v>
      </c>
      <c r="D65" s="34" t="s">
        <v>990</v>
      </c>
      <c r="E65" s="34" t="s">
        <v>3735</v>
      </c>
      <c r="F65" s="34" t="s">
        <v>4532</v>
      </c>
      <c r="G65" s="34">
        <v>19</v>
      </c>
    </row>
    <row r="66" spans="1:7">
      <c r="A66" s="23">
        <v>2011</v>
      </c>
      <c r="B66" s="23" t="s">
        <v>514</v>
      </c>
      <c r="C66" s="13" t="s">
        <v>23</v>
      </c>
      <c r="D66" s="34" t="s">
        <v>990</v>
      </c>
      <c r="E66" s="34" t="s">
        <v>3735</v>
      </c>
      <c r="F66" s="34" t="s">
        <v>4552</v>
      </c>
      <c r="G66" s="34">
        <v>6</v>
      </c>
    </row>
    <row r="67" spans="1:7">
      <c r="A67" s="23">
        <v>2011</v>
      </c>
      <c r="B67" s="23" t="s">
        <v>514</v>
      </c>
      <c r="C67" s="13" t="s">
        <v>185</v>
      </c>
      <c r="D67" s="34" t="s">
        <v>990</v>
      </c>
      <c r="E67" s="34" t="s">
        <v>3735</v>
      </c>
      <c r="F67" s="34" t="s">
        <v>4552</v>
      </c>
      <c r="G67" s="34">
        <v>2</v>
      </c>
    </row>
    <row r="68" spans="1:7">
      <c r="A68" s="23">
        <v>2011</v>
      </c>
      <c r="B68" s="23" t="s">
        <v>514</v>
      </c>
      <c r="C68" s="13" t="s">
        <v>3925</v>
      </c>
      <c r="D68" s="34" t="s">
        <v>990</v>
      </c>
      <c r="E68" s="34" t="s">
        <v>3735</v>
      </c>
      <c r="F68" s="34" t="s">
        <v>4552</v>
      </c>
      <c r="G68" s="34">
        <v>5</v>
      </c>
    </row>
    <row r="69" spans="1:7">
      <c r="A69" s="23">
        <v>2011</v>
      </c>
      <c r="B69" s="23" t="s">
        <v>514</v>
      </c>
      <c r="C69" s="13" t="s">
        <v>1743</v>
      </c>
      <c r="D69" s="34" t="s">
        <v>990</v>
      </c>
      <c r="E69" s="34" t="s">
        <v>3735</v>
      </c>
      <c r="F69" s="34" t="s">
        <v>1804</v>
      </c>
      <c r="G69" s="34">
        <v>1</v>
      </c>
    </row>
    <row r="70" spans="1:7">
      <c r="A70" s="23">
        <v>2011</v>
      </c>
      <c r="B70" s="23" t="s">
        <v>514</v>
      </c>
      <c r="C70" s="13" t="s">
        <v>184</v>
      </c>
      <c r="D70" s="34" t="s">
        <v>990</v>
      </c>
      <c r="E70" s="34" t="s">
        <v>3735</v>
      </c>
      <c r="F70" s="34" t="s">
        <v>1804</v>
      </c>
      <c r="G70" s="34">
        <v>12</v>
      </c>
    </row>
    <row r="71" spans="1:7">
      <c r="A71" s="23">
        <v>2011</v>
      </c>
      <c r="B71" s="23" t="s">
        <v>514</v>
      </c>
      <c r="C71" s="13" t="s">
        <v>23</v>
      </c>
      <c r="D71" s="34" t="s">
        <v>990</v>
      </c>
      <c r="E71" s="34" t="s">
        <v>3735</v>
      </c>
      <c r="F71" s="34" t="s">
        <v>1804</v>
      </c>
      <c r="G71" s="34">
        <v>82</v>
      </c>
    </row>
    <row r="72" spans="1:7">
      <c r="A72" s="23">
        <v>2011</v>
      </c>
      <c r="B72" s="23" t="s">
        <v>514</v>
      </c>
      <c r="C72" s="13" t="s">
        <v>185</v>
      </c>
      <c r="D72" s="34" t="s">
        <v>990</v>
      </c>
      <c r="E72" s="34" t="s">
        <v>3735</v>
      </c>
      <c r="F72" s="34" t="s">
        <v>1804</v>
      </c>
      <c r="G72" s="34">
        <v>45</v>
      </c>
    </row>
    <row r="73" spans="1:7">
      <c r="A73" s="23">
        <v>2011</v>
      </c>
      <c r="B73" s="23" t="s">
        <v>514</v>
      </c>
      <c r="C73" s="13" t="s">
        <v>3925</v>
      </c>
      <c r="D73" s="34" t="s">
        <v>990</v>
      </c>
      <c r="E73" s="34" t="s">
        <v>3735</v>
      </c>
      <c r="F73" s="34" t="s">
        <v>1804</v>
      </c>
      <c r="G73" s="34">
        <v>80</v>
      </c>
    </row>
    <row r="74" spans="1:7">
      <c r="A74" s="23">
        <v>2011</v>
      </c>
      <c r="B74" s="23" t="s">
        <v>514</v>
      </c>
      <c r="C74" s="13" t="s">
        <v>185</v>
      </c>
      <c r="D74" s="34" t="s">
        <v>990</v>
      </c>
      <c r="E74" s="34" t="s">
        <v>3735</v>
      </c>
      <c r="F74" s="34" t="s">
        <v>4542</v>
      </c>
      <c r="G74" s="34">
        <v>13</v>
      </c>
    </row>
    <row r="75" spans="1:7">
      <c r="A75" s="23">
        <v>2011</v>
      </c>
      <c r="B75" s="23" t="s">
        <v>514</v>
      </c>
      <c r="C75" s="13" t="s">
        <v>3925</v>
      </c>
      <c r="D75" s="34" t="s">
        <v>990</v>
      </c>
      <c r="E75" s="34" t="s">
        <v>3735</v>
      </c>
      <c r="F75" s="34" t="s">
        <v>4542</v>
      </c>
      <c r="G75" s="34">
        <v>2</v>
      </c>
    </row>
    <row r="76" spans="1:7">
      <c r="A76" s="23">
        <v>2011</v>
      </c>
      <c r="B76" s="23" t="s">
        <v>514</v>
      </c>
      <c r="C76" s="13" t="s">
        <v>23</v>
      </c>
      <c r="D76" s="34" t="s">
        <v>990</v>
      </c>
      <c r="E76" s="34" t="s">
        <v>3735</v>
      </c>
      <c r="F76" s="34" t="s">
        <v>4554</v>
      </c>
      <c r="G76" s="34">
        <v>12</v>
      </c>
    </row>
    <row r="77" spans="1:7">
      <c r="A77" s="23">
        <v>2011</v>
      </c>
      <c r="B77" s="23" t="s">
        <v>514</v>
      </c>
      <c r="C77" s="13" t="s">
        <v>185</v>
      </c>
      <c r="D77" s="34" t="s">
        <v>990</v>
      </c>
      <c r="E77" s="34" t="s">
        <v>3735</v>
      </c>
      <c r="F77" s="34" t="s">
        <v>4554</v>
      </c>
      <c r="G77" s="34">
        <v>7</v>
      </c>
    </row>
    <row r="78" spans="1:7">
      <c r="A78" s="23">
        <v>2011</v>
      </c>
      <c r="B78" s="23" t="s">
        <v>514</v>
      </c>
      <c r="C78" s="13" t="s">
        <v>3925</v>
      </c>
      <c r="D78" s="34" t="s">
        <v>990</v>
      </c>
      <c r="E78" s="34" t="s">
        <v>3735</v>
      </c>
      <c r="F78" s="34" t="s">
        <v>4554</v>
      </c>
      <c r="G78" s="34">
        <v>14</v>
      </c>
    </row>
    <row r="79" spans="1:7">
      <c r="A79" s="23">
        <v>2011</v>
      </c>
      <c r="B79" s="23" t="s">
        <v>514</v>
      </c>
      <c r="C79" s="13" t="s">
        <v>1743</v>
      </c>
      <c r="D79" s="34" t="s">
        <v>990</v>
      </c>
      <c r="E79" s="34" t="s">
        <v>3735</v>
      </c>
      <c r="F79" s="34" t="s">
        <v>1805</v>
      </c>
      <c r="G79" s="34">
        <v>1</v>
      </c>
    </row>
    <row r="80" spans="1:7">
      <c r="A80" s="23">
        <v>2011</v>
      </c>
      <c r="B80" s="23" t="s">
        <v>514</v>
      </c>
      <c r="C80" s="13" t="s">
        <v>184</v>
      </c>
      <c r="D80" s="34" t="s">
        <v>990</v>
      </c>
      <c r="E80" s="34" t="s">
        <v>3735</v>
      </c>
      <c r="F80" s="34" t="s">
        <v>1805</v>
      </c>
      <c r="G80" s="34">
        <v>9</v>
      </c>
    </row>
    <row r="81" spans="1:7">
      <c r="A81" s="23">
        <v>2011</v>
      </c>
      <c r="B81" s="23" t="s">
        <v>514</v>
      </c>
      <c r="C81" s="13" t="s">
        <v>23</v>
      </c>
      <c r="D81" s="34" t="s">
        <v>990</v>
      </c>
      <c r="E81" s="34" t="s">
        <v>3735</v>
      </c>
      <c r="F81" s="34" t="s">
        <v>1805</v>
      </c>
      <c r="G81" s="34">
        <v>78</v>
      </c>
    </row>
    <row r="82" spans="1:7">
      <c r="A82" s="23">
        <v>2011</v>
      </c>
      <c r="B82" s="23" t="s">
        <v>514</v>
      </c>
      <c r="C82" s="13" t="s">
        <v>185</v>
      </c>
      <c r="D82" s="34" t="s">
        <v>990</v>
      </c>
      <c r="E82" s="34" t="s">
        <v>3735</v>
      </c>
      <c r="F82" s="34" t="s">
        <v>1805</v>
      </c>
      <c r="G82" s="34">
        <v>48</v>
      </c>
    </row>
    <row r="83" spans="1:7">
      <c r="A83" s="23">
        <v>2011</v>
      </c>
      <c r="B83" s="23" t="s">
        <v>514</v>
      </c>
      <c r="C83" s="13" t="s">
        <v>3925</v>
      </c>
      <c r="D83" s="34" t="s">
        <v>990</v>
      </c>
      <c r="E83" s="34" t="s">
        <v>3735</v>
      </c>
      <c r="F83" s="34" t="s">
        <v>1805</v>
      </c>
      <c r="G83" s="34">
        <v>94</v>
      </c>
    </row>
    <row r="84" spans="1:7">
      <c r="A84" s="23">
        <v>2011</v>
      </c>
      <c r="B84" s="23" t="s">
        <v>514</v>
      </c>
      <c r="C84" s="13" t="s">
        <v>1743</v>
      </c>
      <c r="D84" s="34" t="s">
        <v>990</v>
      </c>
      <c r="E84" s="34" t="s">
        <v>3734</v>
      </c>
      <c r="F84" s="34" t="s">
        <v>1765</v>
      </c>
      <c r="G84" s="34">
        <v>1</v>
      </c>
    </row>
    <row r="85" spans="1:7">
      <c r="A85" s="23">
        <v>2011</v>
      </c>
      <c r="B85" s="23" t="s">
        <v>514</v>
      </c>
      <c r="C85" s="13" t="s">
        <v>184</v>
      </c>
      <c r="D85" s="34" t="s">
        <v>990</v>
      </c>
      <c r="E85" s="34" t="s">
        <v>3734</v>
      </c>
      <c r="F85" s="34" t="s">
        <v>1765</v>
      </c>
      <c r="G85" s="34">
        <v>4</v>
      </c>
    </row>
    <row r="86" spans="1:7">
      <c r="A86" s="23">
        <v>2011</v>
      </c>
      <c r="B86" s="23" t="s">
        <v>514</v>
      </c>
      <c r="C86" s="13" t="s">
        <v>23</v>
      </c>
      <c r="D86" s="34" t="s">
        <v>990</v>
      </c>
      <c r="E86" s="34" t="s">
        <v>3734</v>
      </c>
      <c r="F86" s="34" t="s">
        <v>1765</v>
      </c>
      <c r="G86" s="34">
        <v>120</v>
      </c>
    </row>
    <row r="87" spans="1:7">
      <c r="A87" s="23">
        <v>2011</v>
      </c>
      <c r="B87" s="23" t="s">
        <v>514</v>
      </c>
      <c r="C87" s="13" t="s">
        <v>185</v>
      </c>
      <c r="D87" s="34" t="s">
        <v>990</v>
      </c>
      <c r="E87" s="34" t="s">
        <v>3734</v>
      </c>
      <c r="F87" s="34" t="s">
        <v>1765</v>
      </c>
      <c r="G87" s="34">
        <v>92</v>
      </c>
    </row>
    <row r="88" spans="1:7">
      <c r="A88" s="23">
        <v>2011</v>
      </c>
      <c r="B88" s="23" t="s">
        <v>514</v>
      </c>
      <c r="C88" s="13" t="s">
        <v>3925</v>
      </c>
      <c r="D88" s="34" t="s">
        <v>990</v>
      </c>
      <c r="E88" s="34" t="s">
        <v>3734</v>
      </c>
      <c r="F88" s="34" t="s">
        <v>1765</v>
      </c>
      <c r="G88" s="34">
        <v>174</v>
      </c>
    </row>
    <row r="89" spans="1:7">
      <c r="A89" s="23">
        <v>2011</v>
      </c>
      <c r="B89" s="23" t="s">
        <v>514</v>
      </c>
      <c r="C89" s="13" t="s">
        <v>184</v>
      </c>
      <c r="D89" s="34" t="s">
        <v>990</v>
      </c>
      <c r="E89" s="34" t="s">
        <v>3735</v>
      </c>
      <c r="F89" s="34" t="s">
        <v>1800</v>
      </c>
      <c r="G89" s="34">
        <v>6</v>
      </c>
    </row>
    <row r="90" spans="1:7">
      <c r="A90" s="23">
        <v>2011</v>
      </c>
      <c r="B90" s="23" t="s">
        <v>514</v>
      </c>
      <c r="C90" s="13" t="s">
        <v>23</v>
      </c>
      <c r="D90" s="34" t="s">
        <v>990</v>
      </c>
      <c r="E90" s="34" t="s">
        <v>3735</v>
      </c>
      <c r="F90" s="34" t="s">
        <v>1800</v>
      </c>
      <c r="G90" s="34">
        <v>69</v>
      </c>
    </row>
    <row r="91" spans="1:7">
      <c r="A91" s="23">
        <v>2011</v>
      </c>
      <c r="B91" s="23" t="s">
        <v>514</v>
      </c>
      <c r="C91" s="13" t="s">
        <v>185</v>
      </c>
      <c r="D91" s="34" t="s">
        <v>990</v>
      </c>
      <c r="E91" s="34" t="s">
        <v>3735</v>
      </c>
      <c r="F91" s="34" t="s">
        <v>1800</v>
      </c>
      <c r="G91" s="34">
        <v>51</v>
      </c>
    </row>
    <row r="92" spans="1:7">
      <c r="A92" s="23">
        <v>2011</v>
      </c>
      <c r="B92" s="23" t="s">
        <v>514</v>
      </c>
      <c r="C92" s="13" t="s">
        <v>3925</v>
      </c>
      <c r="D92" s="34" t="s">
        <v>990</v>
      </c>
      <c r="E92" s="34" t="s">
        <v>3735</v>
      </c>
      <c r="F92" s="34" t="s">
        <v>1800</v>
      </c>
      <c r="G92" s="34">
        <v>62</v>
      </c>
    </row>
    <row r="93" spans="1:7">
      <c r="A93" s="23">
        <v>2011</v>
      </c>
      <c r="B93" s="23" t="s">
        <v>514</v>
      </c>
      <c r="C93" s="13" t="s">
        <v>184</v>
      </c>
      <c r="D93" s="34" t="s">
        <v>990</v>
      </c>
      <c r="E93" s="34" t="s">
        <v>3735</v>
      </c>
      <c r="F93" s="34" t="s">
        <v>1806</v>
      </c>
      <c r="G93" s="34">
        <v>4</v>
      </c>
    </row>
    <row r="94" spans="1:7">
      <c r="A94" s="23">
        <v>2011</v>
      </c>
      <c r="B94" s="23" t="s">
        <v>514</v>
      </c>
      <c r="C94" s="13" t="s">
        <v>23</v>
      </c>
      <c r="D94" s="34" t="s">
        <v>990</v>
      </c>
      <c r="E94" s="34" t="s">
        <v>3735</v>
      </c>
      <c r="F94" s="34" t="s">
        <v>1806</v>
      </c>
      <c r="G94" s="34">
        <v>20</v>
      </c>
    </row>
    <row r="95" spans="1:7">
      <c r="A95" s="23">
        <v>2011</v>
      </c>
      <c r="B95" s="23" t="s">
        <v>514</v>
      </c>
      <c r="C95" s="13" t="s">
        <v>185</v>
      </c>
      <c r="D95" s="34" t="s">
        <v>990</v>
      </c>
      <c r="E95" s="34" t="s">
        <v>3735</v>
      </c>
      <c r="F95" s="34" t="s">
        <v>1806</v>
      </c>
      <c r="G95" s="34">
        <v>17</v>
      </c>
    </row>
    <row r="96" spans="1:7">
      <c r="A96" s="23">
        <v>2011</v>
      </c>
      <c r="B96" s="23" t="s">
        <v>514</v>
      </c>
      <c r="C96" s="13" t="s">
        <v>3925</v>
      </c>
      <c r="D96" s="34" t="s">
        <v>990</v>
      </c>
      <c r="E96" s="34" t="s">
        <v>3735</v>
      </c>
      <c r="F96" s="34" t="s">
        <v>1806</v>
      </c>
      <c r="G96" s="34">
        <v>26</v>
      </c>
    </row>
    <row r="97" spans="1:7">
      <c r="A97" s="23">
        <v>2011</v>
      </c>
      <c r="B97" s="23" t="s">
        <v>514</v>
      </c>
      <c r="C97" s="13" t="s">
        <v>184</v>
      </c>
      <c r="D97" s="34" t="s">
        <v>990</v>
      </c>
      <c r="E97" s="34" t="s">
        <v>3735</v>
      </c>
      <c r="F97" s="34" t="s">
        <v>1794</v>
      </c>
      <c r="G97" s="34">
        <v>3</v>
      </c>
    </row>
    <row r="98" spans="1:7">
      <c r="A98" s="23">
        <v>2011</v>
      </c>
      <c r="B98" s="23" t="s">
        <v>514</v>
      </c>
      <c r="C98" s="13" t="s">
        <v>23</v>
      </c>
      <c r="D98" s="34" t="s">
        <v>990</v>
      </c>
      <c r="E98" s="34" t="s">
        <v>3735</v>
      </c>
      <c r="F98" s="34" t="s">
        <v>1794</v>
      </c>
      <c r="G98" s="34">
        <v>16</v>
      </c>
    </row>
    <row r="99" spans="1:7">
      <c r="A99" s="23">
        <v>2011</v>
      </c>
      <c r="B99" s="23" t="s">
        <v>514</v>
      </c>
      <c r="C99" s="13" t="s">
        <v>185</v>
      </c>
      <c r="D99" s="34" t="s">
        <v>990</v>
      </c>
      <c r="E99" s="34" t="s">
        <v>3735</v>
      </c>
      <c r="F99" s="34" t="s">
        <v>1794</v>
      </c>
      <c r="G99" s="34">
        <v>8</v>
      </c>
    </row>
    <row r="100" spans="1:7">
      <c r="A100" s="23">
        <v>2011</v>
      </c>
      <c r="B100" s="23" t="s">
        <v>514</v>
      </c>
      <c r="C100" s="13" t="s">
        <v>3925</v>
      </c>
      <c r="D100" s="34" t="s">
        <v>990</v>
      </c>
      <c r="E100" s="34" t="s">
        <v>3735</v>
      </c>
      <c r="F100" s="34" t="s">
        <v>1794</v>
      </c>
      <c r="G100" s="34">
        <v>12</v>
      </c>
    </row>
    <row r="101" spans="1:7">
      <c r="A101" s="23">
        <v>2011</v>
      </c>
      <c r="B101" s="23" t="s">
        <v>514</v>
      </c>
      <c r="C101" s="13" t="s">
        <v>184</v>
      </c>
      <c r="D101" s="34" t="s">
        <v>990</v>
      </c>
      <c r="E101" s="34" t="s">
        <v>1819</v>
      </c>
      <c r="F101" s="34" t="s">
        <v>1746</v>
      </c>
      <c r="G101" s="34">
        <v>2</v>
      </c>
    </row>
    <row r="102" spans="1:7">
      <c r="A102" s="23">
        <v>2011</v>
      </c>
      <c r="B102" s="23" t="s">
        <v>514</v>
      </c>
      <c r="C102" s="13" t="s">
        <v>23</v>
      </c>
      <c r="D102" s="34" t="s">
        <v>990</v>
      </c>
      <c r="E102" s="34" t="s">
        <v>1819</v>
      </c>
      <c r="F102" s="34" t="s">
        <v>1746</v>
      </c>
      <c r="G102" s="34">
        <v>51</v>
      </c>
    </row>
    <row r="103" spans="1:7">
      <c r="A103" s="23">
        <v>2011</v>
      </c>
      <c r="B103" s="23" t="s">
        <v>514</v>
      </c>
      <c r="C103" s="13" t="s">
        <v>185</v>
      </c>
      <c r="D103" s="34" t="s">
        <v>990</v>
      </c>
      <c r="E103" s="34" t="s">
        <v>1819</v>
      </c>
      <c r="F103" s="34" t="s">
        <v>1746</v>
      </c>
      <c r="G103" s="34">
        <v>16</v>
      </c>
    </row>
    <row r="104" spans="1:7">
      <c r="A104" s="23">
        <v>2011</v>
      </c>
      <c r="B104" s="23" t="s">
        <v>514</v>
      </c>
      <c r="C104" s="13" t="s">
        <v>3925</v>
      </c>
      <c r="D104" s="34" t="s">
        <v>990</v>
      </c>
      <c r="E104" s="34" t="s">
        <v>1819</v>
      </c>
      <c r="F104" s="34" t="s">
        <v>1746</v>
      </c>
      <c r="G104" s="34">
        <v>43</v>
      </c>
    </row>
    <row r="105" spans="1:7">
      <c r="A105" s="23">
        <v>2011</v>
      </c>
      <c r="B105" s="23" t="s">
        <v>514</v>
      </c>
      <c r="C105" s="13" t="s">
        <v>184</v>
      </c>
      <c r="D105" s="34" t="s">
        <v>990</v>
      </c>
      <c r="E105" s="34" t="s">
        <v>1819</v>
      </c>
      <c r="F105" s="34" t="s">
        <v>4496</v>
      </c>
      <c r="G105" s="34">
        <v>2</v>
      </c>
    </row>
    <row r="106" spans="1:7">
      <c r="A106" s="23">
        <v>2011</v>
      </c>
      <c r="B106" s="23" t="s">
        <v>514</v>
      </c>
      <c r="C106" s="13" t="s">
        <v>23</v>
      </c>
      <c r="D106" s="34" t="s">
        <v>990</v>
      </c>
      <c r="E106" s="34" t="s">
        <v>1819</v>
      </c>
      <c r="F106" s="34" t="s">
        <v>4496</v>
      </c>
      <c r="G106" s="34">
        <v>30</v>
      </c>
    </row>
    <row r="107" spans="1:7">
      <c r="A107" s="23">
        <v>2011</v>
      </c>
      <c r="B107" s="23" t="s">
        <v>514</v>
      </c>
      <c r="C107" s="13" t="s">
        <v>185</v>
      </c>
      <c r="D107" s="34" t="s">
        <v>990</v>
      </c>
      <c r="E107" s="34" t="s">
        <v>1819</v>
      </c>
      <c r="F107" s="34" t="s">
        <v>4496</v>
      </c>
      <c r="G107" s="34">
        <v>18</v>
      </c>
    </row>
    <row r="108" spans="1:7">
      <c r="A108" s="23">
        <v>2011</v>
      </c>
      <c r="B108" s="23" t="s">
        <v>514</v>
      </c>
      <c r="C108" s="13" t="s">
        <v>3925</v>
      </c>
      <c r="D108" s="34" t="s">
        <v>990</v>
      </c>
      <c r="E108" s="34" t="s">
        <v>1819</v>
      </c>
      <c r="F108" s="34" t="s">
        <v>4496</v>
      </c>
      <c r="G108" s="34">
        <v>47</v>
      </c>
    </row>
    <row r="109" spans="1:7">
      <c r="A109" s="23">
        <v>2011</v>
      </c>
      <c r="B109" s="23" t="s">
        <v>514</v>
      </c>
      <c r="C109" s="13" t="s">
        <v>23</v>
      </c>
      <c r="D109" s="34" t="s">
        <v>3733</v>
      </c>
      <c r="E109" s="34" t="s">
        <v>3737</v>
      </c>
      <c r="F109" s="34" t="s">
        <v>1759</v>
      </c>
      <c r="G109" s="34">
        <v>1</v>
      </c>
    </row>
    <row r="110" spans="1:7">
      <c r="A110" s="23">
        <v>2011</v>
      </c>
      <c r="B110" s="23" t="s">
        <v>514</v>
      </c>
      <c r="C110" s="13" t="s">
        <v>185</v>
      </c>
      <c r="D110" s="34" t="s">
        <v>3733</v>
      </c>
      <c r="E110" s="34" t="s">
        <v>3737</v>
      </c>
      <c r="F110" s="34" t="s">
        <v>1759</v>
      </c>
      <c r="G110" s="34">
        <v>1</v>
      </c>
    </row>
    <row r="111" spans="1:7">
      <c r="A111" s="23">
        <v>2011</v>
      </c>
      <c r="B111" s="23" t="s">
        <v>514</v>
      </c>
      <c r="C111" s="13" t="s">
        <v>1743</v>
      </c>
      <c r="D111" s="34" t="s">
        <v>3733</v>
      </c>
      <c r="E111" s="34" t="s">
        <v>3737</v>
      </c>
      <c r="F111" s="34" t="s">
        <v>1760</v>
      </c>
      <c r="G111" s="34">
        <v>2</v>
      </c>
    </row>
    <row r="112" spans="1:7">
      <c r="A112" s="23">
        <v>2011</v>
      </c>
      <c r="B112" s="23" t="s">
        <v>514</v>
      </c>
      <c r="C112" s="13" t="s">
        <v>184</v>
      </c>
      <c r="D112" s="34" t="s">
        <v>3733</v>
      </c>
      <c r="E112" s="34" t="s">
        <v>3737</v>
      </c>
      <c r="F112" s="34" t="s">
        <v>1760</v>
      </c>
      <c r="G112" s="34">
        <v>16</v>
      </c>
    </row>
    <row r="113" spans="1:7">
      <c r="A113" s="23">
        <v>2011</v>
      </c>
      <c r="B113" s="23" t="s">
        <v>514</v>
      </c>
      <c r="C113" s="13" t="s">
        <v>23</v>
      </c>
      <c r="D113" s="34" t="s">
        <v>3733</v>
      </c>
      <c r="E113" s="34" t="s">
        <v>3737</v>
      </c>
      <c r="F113" s="34" t="s">
        <v>1760</v>
      </c>
      <c r="G113" s="34">
        <v>55</v>
      </c>
    </row>
    <row r="114" spans="1:7">
      <c r="A114" s="23">
        <v>2011</v>
      </c>
      <c r="B114" s="23" t="s">
        <v>514</v>
      </c>
      <c r="C114" s="13" t="s">
        <v>185</v>
      </c>
      <c r="D114" s="34" t="s">
        <v>3733</v>
      </c>
      <c r="E114" s="34" t="s">
        <v>3737</v>
      </c>
      <c r="F114" s="34" t="s">
        <v>1760</v>
      </c>
      <c r="G114" s="34">
        <v>36</v>
      </c>
    </row>
    <row r="115" spans="1:7">
      <c r="A115" s="23">
        <v>2011</v>
      </c>
      <c r="B115" s="23" t="s">
        <v>514</v>
      </c>
      <c r="C115" s="13" t="s">
        <v>3925</v>
      </c>
      <c r="D115" s="34" t="s">
        <v>3733</v>
      </c>
      <c r="E115" s="34" t="s">
        <v>3737</v>
      </c>
      <c r="F115" s="34" t="s">
        <v>1760</v>
      </c>
      <c r="G115" s="34">
        <v>80</v>
      </c>
    </row>
    <row r="116" spans="1:7">
      <c r="A116" s="23">
        <v>2011</v>
      </c>
      <c r="B116" s="23" t="s">
        <v>514</v>
      </c>
      <c r="C116" s="13" t="s">
        <v>185</v>
      </c>
      <c r="D116" s="34" t="s">
        <v>990</v>
      </c>
      <c r="E116" s="34" t="s">
        <v>3735</v>
      </c>
      <c r="F116" s="34" t="s">
        <v>1903</v>
      </c>
      <c r="G116" s="34">
        <v>5</v>
      </c>
    </row>
    <row r="117" spans="1:7">
      <c r="A117" s="23">
        <v>2011</v>
      </c>
      <c r="B117" s="23" t="s">
        <v>514</v>
      </c>
      <c r="C117" s="13" t="s">
        <v>3925</v>
      </c>
      <c r="D117" s="34" t="s">
        <v>990</v>
      </c>
      <c r="E117" s="34" t="s">
        <v>3735</v>
      </c>
      <c r="F117" s="34" t="s">
        <v>1903</v>
      </c>
      <c r="G117" s="34">
        <v>8</v>
      </c>
    </row>
    <row r="118" spans="1:7">
      <c r="A118" s="23">
        <v>2011</v>
      </c>
      <c r="B118" s="23" t="s">
        <v>514</v>
      </c>
      <c r="C118" s="13" t="s">
        <v>23</v>
      </c>
      <c r="D118" s="34" t="s">
        <v>990</v>
      </c>
      <c r="E118" s="34" t="s">
        <v>3735</v>
      </c>
      <c r="F118" s="34" t="s">
        <v>1807</v>
      </c>
      <c r="G118" s="34">
        <v>4</v>
      </c>
    </row>
    <row r="119" spans="1:7">
      <c r="A119" s="23">
        <v>2011</v>
      </c>
      <c r="B119" s="23" t="s">
        <v>514</v>
      </c>
      <c r="C119" s="13" t="s">
        <v>185</v>
      </c>
      <c r="D119" s="34" t="s">
        <v>990</v>
      </c>
      <c r="E119" s="34" t="s">
        <v>3735</v>
      </c>
      <c r="F119" s="34" t="s">
        <v>1807</v>
      </c>
      <c r="G119" s="34">
        <v>4</v>
      </c>
    </row>
    <row r="120" spans="1:7">
      <c r="A120" s="23">
        <v>2011</v>
      </c>
      <c r="B120" s="23" t="s">
        <v>514</v>
      </c>
      <c r="C120" s="13" t="s">
        <v>3925</v>
      </c>
      <c r="D120" s="34" t="s">
        <v>990</v>
      </c>
      <c r="E120" s="34" t="s">
        <v>3735</v>
      </c>
      <c r="F120" s="34" t="s">
        <v>1807</v>
      </c>
      <c r="G120" s="34">
        <v>6</v>
      </c>
    </row>
    <row r="121" spans="1:7">
      <c r="A121" s="23">
        <v>2011</v>
      </c>
      <c r="B121" s="23" t="s">
        <v>514</v>
      </c>
      <c r="C121" s="13" t="s">
        <v>1743</v>
      </c>
      <c r="D121" s="34" t="s">
        <v>990</v>
      </c>
      <c r="E121" s="34" t="s">
        <v>3735</v>
      </c>
      <c r="F121" s="34" t="s">
        <v>1792</v>
      </c>
      <c r="G121" s="34">
        <v>1</v>
      </c>
    </row>
    <row r="122" spans="1:7">
      <c r="A122" s="23">
        <v>2011</v>
      </c>
      <c r="B122" s="23" t="s">
        <v>514</v>
      </c>
      <c r="C122" s="13" t="s">
        <v>184</v>
      </c>
      <c r="D122" s="34" t="s">
        <v>990</v>
      </c>
      <c r="E122" s="34" t="s">
        <v>3735</v>
      </c>
      <c r="F122" s="34" t="s">
        <v>1792</v>
      </c>
      <c r="G122" s="34">
        <v>5</v>
      </c>
    </row>
    <row r="123" spans="1:7">
      <c r="A123" s="23">
        <v>2011</v>
      </c>
      <c r="B123" s="23" t="s">
        <v>514</v>
      </c>
      <c r="C123" s="13" t="s">
        <v>23</v>
      </c>
      <c r="D123" s="34" t="s">
        <v>990</v>
      </c>
      <c r="E123" s="34" t="s">
        <v>3735</v>
      </c>
      <c r="F123" s="34" t="s">
        <v>1792</v>
      </c>
      <c r="G123" s="34">
        <v>51</v>
      </c>
    </row>
    <row r="124" spans="1:7">
      <c r="A124" s="23">
        <v>2011</v>
      </c>
      <c r="B124" s="23" t="s">
        <v>514</v>
      </c>
      <c r="C124" s="13" t="s">
        <v>185</v>
      </c>
      <c r="D124" s="34" t="s">
        <v>990</v>
      </c>
      <c r="E124" s="34" t="s">
        <v>3735</v>
      </c>
      <c r="F124" s="34" t="s">
        <v>1792</v>
      </c>
      <c r="G124" s="34">
        <v>52</v>
      </c>
    </row>
    <row r="125" spans="1:7">
      <c r="A125" s="23">
        <v>2011</v>
      </c>
      <c r="B125" s="23" t="s">
        <v>514</v>
      </c>
      <c r="C125" s="13" t="s">
        <v>3925</v>
      </c>
      <c r="D125" s="34" t="s">
        <v>990</v>
      </c>
      <c r="E125" s="34" t="s">
        <v>3735</v>
      </c>
      <c r="F125" s="34" t="s">
        <v>1792</v>
      </c>
      <c r="G125" s="34">
        <v>82</v>
      </c>
    </row>
    <row r="126" spans="1:7">
      <c r="A126" s="23">
        <v>2011</v>
      </c>
      <c r="B126" s="23" t="s">
        <v>514</v>
      </c>
      <c r="C126" s="13" t="s">
        <v>23</v>
      </c>
      <c r="D126" s="34" t="s">
        <v>990</v>
      </c>
      <c r="E126" s="34" t="s">
        <v>1819</v>
      </c>
      <c r="F126" s="34" t="s">
        <v>1747</v>
      </c>
      <c r="G126" s="34">
        <v>2</v>
      </c>
    </row>
    <row r="127" spans="1:7">
      <c r="A127" s="23">
        <v>2011</v>
      </c>
      <c r="B127" s="23" t="s">
        <v>514</v>
      </c>
      <c r="C127" s="13" t="s">
        <v>185</v>
      </c>
      <c r="D127" s="34" t="s">
        <v>990</v>
      </c>
      <c r="E127" s="34" t="s">
        <v>1819</v>
      </c>
      <c r="F127" s="34" t="s">
        <v>1747</v>
      </c>
      <c r="G127" s="34">
        <v>7</v>
      </c>
    </row>
    <row r="128" spans="1:7">
      <c r="A128" s="23">
        <v>2011</v>
      </c>
      <c r="B128" s="23" t="s">
        <v>514</v>
      </c>
      <c r="C128" s="13" t="s">
        <v>3925</v>
      </c>
      <c r="D128" s="34" t="s">
        <v>990</v>
      </c>
      <c r="E128" s="34" t="s">
        <v>1819</v>
      </c>
      <c r="F128" s="34" t="s">
        <v>1747</v>
      </c>
      <c r="G128" s="34">
        <v>19</v>
      </c>
    </row>
    <row r="129" spans="1:7">
      <c r="A129" s="23">
        <v>2011</v>
      </c>
      <c r="B129" s="23" t="s">
        <v>514</v>
      </c>
      <c r="C129" s="13" t="s">
        <v>184</v>
      </c>
      <c r="D129" s="34" t="s">
        <v>990</v>
      </c>
      <c r="E129" s="34" t="s">
        <v>1819</v>
      </c>
      <c r="F129" s="34" t="s">
        <v>4497</v>
      </c>
      <c r="G129" s="34">
        <v>5</v>
      </c>
    </row>
    <row r="130" spans="1:7">
      <c r="A130" s="23">
        <v>2011</v>
      </c>
      <c r="B130" s="23" t="s">
        <v>514</v>
      </c>
      <c r="C130" s="13" t="s">
        <v>23</v>
      </c>
      <c r="D130" s="34" t="s">
        <v>990</v>
      </c>
      <c r="E130" s="34" t="s">
        <v>1819</v>
      </c>
      <c r="F130" s="34" t="s">
        <v>4497</v>
      </c>
      <c r="G130" s="34">
        <v>10</v>
      </c>
    </row>
    <row r="131" spans="1:7">
      <c r="A131" s="23">
        <v>2011</v>
      </c>
      <c r="B131" s="23" t="s">
        <v>514</v>
      </c>
      <c r="C131" s="13" t="s">
        <v>185</v>
      </c>
      <c r="D131" s="34" t="s">
        <v>990</v>
      </c>
      <c r="E131" s="34" t="s">
        <v>1819</v>
      </c>
      <c r="F131" s="34" t="s">
        <v>4497</v>
      </c>
      <c r="G131" s="34">
        <v>10</v>
      </c>
    </row>
    <row r="132" spans="1:7">
      <c r="A132" s="23">
        <v>2011</v>
      </c>
      <c r="B132" s="23" t="s">
        <v>514</v>
      </c>
      <c r="C132" s="13" t="s">
        <v>3925</v>
      </c>
      <c r="D132" s="34" t="s">
        <v>990</v>
      </c>
      <c r="E132" s="34" t="s">
        <v>1819</v>
      </c>
      <c r="F132" s="34" t="s">
        <v>4497</v>
      </c>
      <c r="G132" s="34">
        <v>16</v>
      </c>
    </row>
    <row r="133" spans="1:7">
      <c r="A133" s="23">
        <v>2011</v>
      </c>
      <c r="B133" s="23" t="s">
        <v>514</v>
      </c>
      <c r="C133" s="13" t="s">
        <v>23</v>
      </c>
      <c r="D133" s="34" t="s">
        <v>990</v>
      </c>
      <c r="E133" s="34" t="s">
        <v>3735</v>
      </c>
      <c r="F133" s="34" t="s">
        <v>1814</v>
      </c>
      <c r="G133" s="34">
        <v>1</v>
      </c>
    </row>
    <row r="134" spans="1:7">
      <c r="A134" s="23">
        <v>2011</v>
      </c>
      <c r="B134" s="23" t="s">
        <v>514</v>
      </c>
      <c r="C134" s="13" t="s">
        <v>185</v>
      </c>
      <c r="D134" s="34" t="s">
        <v>990</v>
      </c>
      <c r="E134" s="34" t="s">
        <v>3735</v>
      </c>
      <c r="F134" s="34" t="s">
        <v>1814</v>
      </c>
      <c r="G134" s="34">
        <v>4</v>
      </c>
    </row>
    <row r="135" spans="1:7">
      <c r="A135" s="23">
        <v>2011</v>
      </c>
      <c r="B135" s="23" t="s">
        <v>514</v>
      </c>
      <c r="C135" s="13" t="s">
        <v>3925</v>
      </c>
      <c r="D135" s="34" t="s">
        <v>990</v>
      </c>
      <c r="E135" s="34" t="s">
        <v>3735</v>
      </c>
      <c r="F135" s="34" t="s">
        <v>1814</v>
      </c>
      <c r="G135" s="34">
        <v>6</v>
      </c>
    </row>
    <row r="136" spans="1:7">
      <c r="A136" s="23">
        <v>2011</v>
      </c>
      <c r="B136" s="23" t="s">
        <v>514</v>
      </c>
      <c r="C136" s="13" t="s">
        <v>1743</v>
      </c>
      <c r="D136" s="34" t="s">
        <v>990</v>
      </c>
      <c r="E136" s="34" t="s">
        <v>1819</v>
      </c>
      <c r="F136" s="34" t="s">
        <v>1748</v>
      </c>
      <c r="G136" s="34">
        <v>3</v>
      </c>
    </row>
    <row r="137" spans="1:7">
      <c r="A137" s="23">
        <v>2011</v>
      </c>
      <c r="B137" s="23" t="s">
        <v>514</v>
      </c>
      <c r="C137" s="13" t="s">
        <v>184</v>
      </c>
      <c r="D137" s="34" t="s">
        <v>990</v>
      </c>
      <c r="E137" s="34" t="s">
        <v>1819</v>
      </c>
      <c r="F137" s="34" t="s">
        <v>1748</v>
      </c>
      <c r="G137" s="34">
        <v>14</v>
      </c>
    </row>
    <row r="138" spans="1:7">
      <c r="A138" s="23">
        <v>2011</v>
      </c>
      <c r="B138" s="23" t="s">
        <v>514</v>
      </c>
      <c r="C138" s="13" t="s">
        <v>23</v>
      </c>
      <c r="D138" s="34" t="s">
        <v>990</v>
      </c>
      <c r="E138" s="34" t="s">
        <v>1819</v>
      </c>
      <c r="F138" s="34" t="s">
        <v>1748</v>
      </c>
      <c r="G138" s="34">
        <v>35</v>
      </c>
    </row>
    <row r="139" spans="1:7">
      <c r="A139" s="23">
        <v>2011</v>
      </c>
      <c r="B139" s="23" t="s">
        <v>514</v>
      </c>
      <c r="C139" s="13" t="s">
        <v>185</v>
      </c>
      <c r="D139" s="34" t="s">
        <v>990</v>
      </c>
      <c r="E139" s="34" t="s">
        <v>1819</v>
      </c>
      <c r="F139" s="34" t="s">
        <v>1748</v>
      </c>
      <c r="G139" s="34">
        <v>57</v>
      </c>
    </row>
    <row r="140" spans="1:7">
      <c r="A140" s="23">
        <v>2011</v>
      </c>
      <c r="B140" s="23" t="s">
        <v>514</v>
      </c>
      <c r="C140" s="13" t="s">
        <v>3925</v>
      </c>
      <c r="D140" s="34" t="s">
        <v>990</v>
      </c>
      <c r="E140" s="34" t="s">
        <v>1819</v>
      </c>
      <c r="F140" s="34" t="s">
        <v>1748</v>
      </c>
      <c r="G140" s="34">
        <v>60</v>
      </c>
    </row>
    <row r="141" spans="1:7">
      <c r="A141" s="23">
        <v>2011</v>
      </c>
      <c r="B141" s="23" t="s">
        <v>514</v>
      </c>
      <c r="C141" s="13" t="s">
        <v>23</v>
      </c>
      <c r="D141" s="34" t="s">
        <v>990</v>
      </c>
      <c r="E141" s="34" t="s">
        <v>3735</v>
      </c>
      <c r="F141" s="34" t="s">
        <v>1813</v>
      </c>
      <c r="G141" s="34">
        <v>4</v>
      </c>
    </row>
    <row r="142" spans="1:7">
      <c r="A142" s="23">
        <v>2011</v>
      </c>
      <c r="B142" s="23" t="s">
        <v>514</v>
      </c>
      <c r="C142" s="13" t="s">
        <v>185</v>
      </c>
      <c r="D142" s="34" t="s">
        <v>990</v>
      </c>
      <c r="E142" s="34" t="s">
        <v>3735</v>
      </c>
      <c r="F142" s="34" t="s">
        <v>1813</v>
      </c>
      <c r="G142" s="34">
        <v>1</v>
      </c>
    </row>
    <row r="143" spans="1:7">
      <c r="A143" s="23">
        <v>2011</v>
      </c>
      <c r="B143" s="23" t="s">
        <v>514</v>
      </c>
      <c r="C143" s="13" t="s">
        <v>3925</v>
      </c>
      <c r="D143" s="34" t="s">
        <v>990</v>
      </c>
      <c r="E143" s="34" t="s">
        <v>3735</v>
      </c>
      <c r="F143" s="34" t="s">
        <v>1813</v>
      </c>
      <c r="G143" s="34">
        <v>3</v>
      </c>
    </row>
    <row r="144" spans="1:7">
      <c r="A144" s="23">
        <v>2011</v>
      </c>
      <c r="B144" s="23" t="s">
        <v>514</v>
      </c>
      <c r="C144" s="13" t="s">
        <v>1743</v>
      </c>
      <c r="D144" s="34" t="s">
        <v>990</v>
      </c>
      <c r="E144" s="34" t="s">
        <v>3735</v>
      </c>
      <c r="F144" s="34" t="s">
        <v>1793</v>
      </c>
      <c r="G144" s="34">
        <v>1</v>
      </c>
    </row>
    <row r="145" spans="1:7">
      <c r="A145" s="23">
        <v>2011</v>
      </c>
      <c r="B145" s="23" t="s">
        <v>514</v>
      </c>
      <c r="C145" s="13" t="s">
        <v>23</v>
      </c>
      <c r="D145" s="34" t="s">
        <v>990</v>
      </c>
      <c r="E145" s="34" t="s">
        <v>3735</v>
      </c>
      <c r="F145" s="34" t="s">
        <v>1793</v>
      </c>
      <c r="G145" s="34">
        <v>6</v>
      </c>
    </row>
    <row r="146" spans="1:7">
      <c r="A146" s="23">
        <v>2011</v>
      </c>
      <c r="B146" s="23" t="s">
        <v>514</v>
      </c>
      <c r="C146" s="13" t="s">
        <v>185</v>
      </c>
      <c r="D146" s="34" t="s">
        <v>990</v>
      </c>
      <c r="E146" s="34" t="s">
        <v>3735</v>
      </c>
      <c r="F146" s="34" t="s">
        <v>1793</v>
      </c>
      <c r="G146" s="34">
        <v>5</v>
      </c>
    </row>
    <row r="147" spans="1:7">
      <c r="A147" s="23">
        <v>2011</v>
      </c>
      <c r="B147" s="23" t="s">
        <v>514</v>
      </c>
      <c r="C147" s="13" t="s">
        <v>3925</v>
      </c>
      <c r="D147" s="34" t="s">
        <v>990</v>
      </c>
      <c r="E147" s="34" t="s">
        <v>3735</v>
      </c>
      <c r="F147" s="34" t="s">
        <v>1793</v>
      </c>
      <c r="G147" s="34">
        <v>8</v>
      </c>
    </row>
    <row r="148" spans="1:7">
      <c r="A148" s="23">
        <v>2011</v>
      </c>
      <c r="B148" s="23" t="s">
        <v>514</v>
      </c>
      <c r="C148" s="13" t="s">
        <v>184</v>
      </c>
      <c r="D148" s="34" t="s">
        <v>990</v>
      </c>
      <c r="E148" s="34" t="s">
        <v>1819</v>
      </c>
      <c r="F148" s="34" t="s">
        <v>4553</v>
      </c>
      <c r="G148" s="34">
        <v>11</v>
      </c>
    </row>
    <row r="149" spans="1:7">
      <c r="A149" s="23">
        <v>2011</v>
      </c>
      <c r="B149" s="23" t="s">
        <v>514</v>
      </c>
      <c r="C149" s="13" t="s">
        <v>23</v>
      </c>
      <c r="D149" s="34" t="s">
        <v>990</v>
      </c>
      <c r="E149" s="34" t="s">
        <v>1819</v>
      </c>
      <c r="F149" s="34" t="s">
        <v>4553</v>
      </c>
      <c r="G149" s="34">
        <v>12</v>
      </c>
    </row>
    <row r="150" spans="1:7">
      <c r="A150" s="23">
        <v>2011</v>
      </c>
      <c r="B150" s="23" t="s">
        <v>514</v>
      </c>
      <c r="C150" s="13" t="s">
        <v>185</v>
      </c>
      <c r="D150" s="34" t="s">
        <v>990</v>
      </c>
      <c r="E150" s="34" t="s">
        <v>1819</v>
      </c>
      <c r="F150" s="34" t="s">
        <v>4553</v>
      </c>
      <c r="G150" s="34">
        <v>9</v>
      </c>
    </row>
    <row r="151" spans="1:7">
      <c r="A151" s="23">
        <v>2011</v>
      </c>
      <c r="B151" s="23" t="s">
        <v>514</v>
      </c>
      <c r="C151" s="13" t="s">
        <v>3925</v>
      </c>
      <c r="D151" s="34" t="s">
        <v>990</v>
      </c>
      <c r="E151" s="34" t="s">
        <v>1819</v>
      </c>
      <c r="F151" s="34" t="s">
        <v>4553</v>
      </c>
      <c r="G151" s="34">
        <v>17</v>
      </c>
    </row>
    <row r="152" spans="1:7">
      <c r="A152" s="23">
        <v>2011</v>
      </c>
      <c r="B152" s="23" t="s">
        <v>514</v>
      </c>
      <c r="C152" s="13" t="s">
        <v>23</v>
      </c>
      <c r="D152" s="34" t="s">
        <v>990</v>
      </c>
      <c r="E152" s="34" t="s">
        <v>3735</v>
      </c>
      <c r="F152" s="34" t="s">
        <v>1801</v>
      </c>
      <c r="G152" s="34">
        <v>6</v>
      </c>
    </row>
    <row r="153" spans="1:7">
      <c r="A153" s="23">
        <v>2011</v>
      </c>
      <c r="B153" s="23" t="s">
        <v>514</v>
      </c>
      <c r="C153" s="13" t="s">
        <v>3925</v>
      </c>
      <c r="D153" s="34" t="s">
        <v>990</v>
      </c>
      <c r="E153" s="34" t="s">
        <v>3735</v>
      </c>
      <c r="F153" s="34" t="s">
        <v>1801</v>
      </c>
      <c r="G153" s="34">
        <v>6</v>
      </c>
    </row>
    <row r="154" spans="1:7">
      <c r="A154" s="23">
        <v>2011</v>
      </c>
      <c r="B154" s="23" t="s">
        <v>514</v>
      </c>
      <c r="C154" s="13" t="s">
        <v>184</v>
      </c>
      <c r="D154" s="34" t="s">
        <v>990</v>
      </c>
      <c r="E154" s="34" t="s">
        <v>1819</v>
      </c>
      <c r="F154" s="34" t="s">
        <v>1749</v>
      </c>
      <c r="G154" s="34">
        <v>1</v>
      </c>
    </row>
    <row r="155" spans="1:7">
      <c r="A155" s="23">
        <v>2011</v>
      </c>
      <c r="B155" s="23" t="s">
        <v>514</v>
      </c>
      <c r="C155" s="13" t="s">
        <v>23</v>
      </c>
      <c r="D155" s="34" t="s">
        <v>990</v>
      </c>
      <c r="E155" s="34" t="s">
        <v>1819</v>
      </c>
      <c r="F155" s="34" t="s">
        <v>1749</v>
      </c>
      <c r="G155" s="34">
        <v>12</v>
      </c>
    </row>
    <row r="156" spans="1:7">
      <c r="A156" s="23">
        <v>2011</v>
      </c>
      <c r="B156" s="23" t="s">
        <v>514</v>
      </c>
      <c r="C156" s="13" t="s">
        <v>185</v>
      </c>
      <c r="D156" s="34" t="s">
        <v>990</v>
      </c>
      <c r="E156" s="34" t="s">
        <v>1819</v>
      </c>
      <c r="F156" s="34" t="s">
        <v>1749</v>
      </c>
      <c r="G156" s="34">
        <v>12</v>
      </c>
    </row>
    <row r="157" spans="1:7">
      <c r="A157" s="23">
        <v>2011</v>
      </c>
      <c r="B157" s="23" t="s">
        <v>514</v>
      </c>
      <c r="C157" s="13" t="s">
        <v>3925</v>
      </c>
      <c r="D157" s="34" t="s">
        <v>990</v>
      </c>
      <c r="E157" s="34" t="s">
        <v>1819</v>
      </c>
      <c r="F157" s="34" t="s">
        <v>1749</v>
      </c>
      <c r="G157" s="34">
        <v>16</v>
      </c>
    </row>
    <row r="158" spans="1:7">
      <c r="A158" s="23">
        <v>2011</v>
      </c>
      <c r="B158" s="23" t="s">
        <v>514</v>
      </c>
      <c r="C158" s="13" t="s">
        <v>23</v>
      </c>
      <c r="D158" s="34" t="s">
        <v>3733</v>
      </c>
      <c r="E158" s="34" t="s">
        <v>3737</v>
      </c>
      <c r="F158" s="34" t="s">
        <v>1761</v>
      </c>
      <c r="G158" s="34">
        <v>7</v>
      </c>
    </row>
    <row r="159" spans="1:7">
      <c r="A159" s="23">
        <v>2011</v>
      </c>
      <c r="B159" s="23" t="s">
        <v>514</v>
      </c>
      <c r="C159" s="13" t="s">
        <v>185</v>
      </c>
      <c r="D159" s="34" t="s">
        <v>3733</v>
      </c>
      <c r="E159" s="34" t="s">
        <v>3737</v>
      </c>
      <c r="F159" s="34" t="s">
        <v>1761</v>
      </c>
      <c r="G159" s="34">
        <v>12</v>
      </c>
    </row>
    <row r="160" spans="1:7">
      <c r="A160" s="23">
        <v>2011</v>
      </c>
      <c r="B160" s="23" t="s">
        <v>514</v>
      </c>
      <c r="C160" s="13" t="s">
        <v>3925</v>
      </c>
      <c r="D160" s="34" t="s">
        <v>3733</v>
      </c>
      <c r="E160" s="34" t="s">
        <v>3737</v>
      </c>
      <c r="F160" s="34" t="s">
        <v>1761</v>
      </c>
      <c r="G160" s="34">
        <v>12</v>
      </c>
    </row>
    <row r="161" spans="1:7">
      <c r="A161" s="23">
        <v>2011</v>
      </c>
      <c r="B161" s="23" t="s">
        <v>514</v>
      </c>
      <c r="C161" s="13" t="s">
        <v>23</v>
      </c>
      <c r="D161" s="34" t="s">
        <v>3733</v>
      </c>
      <c r="E161" s="34" t="s">
        <v>3737</v>
      </c>
      <c r="F161" s="34" t="s">
        <v>1762</v>
      </c>
      <c r="G161" s="34">
        <v>8</v>
      </c>
    </row>
    <row r="162" spans="1:7">
      <c r="A162" s="23">
        <v>2011</v>
      </c>
      <c r="B162" s="23" t="s">
        <v>514</v>
      </c>
      <c r="C162" s="13" t="s">
        <v>185</v>
      </c>
      <c r="D162" s="34" t="s">
        <v>3733</v>
      </c>
      <c r="E162" s="34" t="s">
        <v>3737</v>
      </c>
      <c r="F162" s="34" t="s">
        <v>1762</v>
      </c>
      <c r="G162" s="34">
        <v>5</v>
      </c>
    </row>
    <row r="163" spans="1:7">
      <c r="A163" s="23">
        <v>2011</v>
      </c>
      <c r="B163" s="23" t="s">
        <v>514</v>
      </c>
      <c r="C163" s="13" t="s">
        <v>3925</v>
      </c>
      <c r="D163" s="34" t="s">
        <v>3733</v>
      </c>
      <c r="E163" s="34" t="s">
        <v>3737</v>
      </c>
      <c r="F163" s="34" t="s">
        <v>1762</v>
      </c>
      <c r="G163" s="34">
        <v>8</v>
      </c>
    </row>
    <row r="164" spans="1:7">
      <c r="A164" s="23">
        <v>2011</v>
      </c>
      <c r="B164" s="23" t="s">
        <v>514</v>
      </c>
      <c r="C164" s="13" t="s">
        <v>23</v>
      </c>
      <c r="D164" s="34" t="s">
        <v>3733</v>
      </c>
      <c r="E164" s="34" t="s">
        <v>3736</v>
      </c>
      <c r="F164" s="34" t="s">
        <v>1755</v>
      </c>
      <c r="G164" s="34">
        <v>1</v>
      </c>
    </row>
    <row r="165" spans="1:7">
      <c r="A165" s="23">
        <v>2011</v>
      </c>
      <c r="B165" s="23" t="s">
        <v>514</v>
      </c>
      <c r="C165" s="13" t="s">
        <v>185</v>
      </c>
      <c r="D165" s="34" t="s">
        <v>3733</v>
      </c>
      <c r="E165" s="34" t="s">
        <v>3736</v>
      </c>
      <c r="F165" s="34" t="s">
        <v>1755</v>
      </c>
      <c r="G165" s="34">
        <v>3</v>
      </c>
    </row>
    <row r="166" spans="1:7">
      <c r="A166" s="23">
        <v>2011</v>
      </c>
      <c r="B166" s="23" t="s">
        <v>514</v>
      </c>
      <c r="C166" s="13" t="s">
        <v>1743</v>
      </c>
      <c r="D166" s="34" t="s">
        <v>990</v>
      </c>
      <c r="E166" s="34" t="s">
        <v>1819</v>
      </c>
      <c r="F166" s="34" t="s">
        <v>1750</v>
      </c>
      <c r="G166" s="34">
        <v>1</v>
      </c>
    </row>
    <row r="167" spans="1:7">
      <c r="A167" s="23">
        <v>2011</v>
      </c>
      <c r="B167" s="23" t="s">
        <v>514</v>
      </c>
      <c r="C167" s="13" t="s">
        <v>184</v>
      </c>
      <c r="D167" s="34" t="s">
        <v>990</v>
      </c>
      <c r="E167" s="34" t="s">
        <v>1819</v>
      </c>
      <c r="F167" s="34" t="s">
        <v>1750</v>
      </c>
      <c r="G167" s="34">
        <v>4</v>
      </c>
    </row>
    <row r="168" spans="1:7">
      <c r="A168" s="23">
        <v>2011</v>
      </c>
      <c r="B168" s="23" t="s">
        <v>514</v>
      </c>
      <c r="C168" s="13" t="s">
        <v>23</v>
      </c>
      <c r="D168" s="34" t="s">
        <v>990</v>
      </c>
      <c r="E168" s="34" t="s">
        <v>1819</v>
      </c>
      <c r="F168" s="34" t="s">
        <v>1750</v>
      </c>
      <c r="G168" s="34">
        <v>65</v>
      </c>
    </row>
    <row r="169" spans="1:7">
      <c r="A169" s="23">
        <v>2011</v>
      </c>
      <c r="B169" s="23" t="s">
        <v>514</v>
      </c>
      <c r="C169" s="13" t="s">
        <v>185</v>
      </c>
      <c r="D169" s="34" t="s">
        <v>990</v>
      </c>
      <c r="E169" s="34" t="s">
        <v>1819</v>
      </c>
      <c r="F169" s="34" t="s">
        <v>1750</v>
      </c>
      <c r="G169" s="34">
        <v>39</v>
      </c>
    </row>
    <row r="170" spans="1:7">
      <c r="A170" s="23">
        <v>2011</v>
      </c>
      <c r="B170" s="23" t="s">
        <v>514</v>
      </c>
      <c r="C170" s="13" t="s">
        <v>3925</v>
      </c>
      <c r="D170" s="34" t="s">
        <v>990</v>
      </c>
      <c r="E170" s="34" t="s">
        <v>1819</v>
      </c>
      <c r="F170" s="34" t="s">
        <v>1750</v>
      </c>
      <c r="G170" s="34">
        <v>82</v>
      </c>
    </row>
    <row r="171" spans="1:7">
      <c r="A171" s="23">
        <v>2011</v>
      </c>
      <c r="B171" s="23" t="s">
        <v>514</v>
      </c>
      <c r="C171" s="13" t="s">
        <v>23</v>
      </c>
      <c r="D171" s="34" t="s">
        <v>990</v>
      </c>
      <c r="E171" s="34" t="s">
        <v>1819</v>
      </c>
      <c r="F171" s="34" t="s">
        <v>1751</v>
      </c>
      <c r="G171" s="34">
        <v>9</v>
      </c>
    </row>
    <row r="172" spans="1:7">
      <c r="A172" s="23">
        <v>2011</v>
      </c>
      <c r="B172" s="23" t="s">
        <v>514</v>
      </c>
      <c r="C172" s="13" t="s">
        <v>185</v>
      </c>
      <c r="D172" s="34" t="s">
        <v>990</v>
      </c>
      <c r="E172" s="34" t="s">
        <v>1819</v>
      </c>
      <c r="F172" s="34" t="s">
        <v>1751</v>
      </c>
      <c r="G172" s="34">
        <v>8</v>
      </c>
    </row>
    <row r="173" spans="1:7">
      <c r="A173" s="23">
        <v>2011</v>
      </c>
      <c r="B173" s="23" t="s">
        <v>514</v>
      </c>
      <c r="C173" s="13" t="s">
        <v>3925</v>
      </c>
      <c r="D173" s="34" t="s">
        <v>990</v>
      </c>
      <c r="E173" s="34" t="s">
        <v>1819</v>
      </c>
      <c r="F173" s="34" t="s">
        <v>1751</v>
      </c>
      <c r="G173" s="34">
        <v>18</v>
      </c>
    </row>
    <row r="174" spans="1:7">
      <c r="A174" s="23">
        <v>2011</v>
      </c>
      <c r="B174" s="23" t="s">
        <v>514</v>
      </c>
      <c r="C174" s="13" t="s">
        <v>184</v>
      </c>
      <c r="D174" s="34" t="s">
        <v>990</v>
      </c>
      <c r="E174" s="34" t="s">
        <v>3735</v>
      </c>
      <c r="F174" s="34" t="s">
        <v>1789</v>
      </c>
      <c r="G174" s="34">
        <v>4</v>
      </c>
    </row>
    <row r="175" spans="1:7">
      <c r="A175" s="23">
        <v>2011</v>
      </c>
      <c r="B175" s="23" t="s">
        <v>514</v>
      </c>
      <c r="C175" s="13" t="s">
        <v>23</v>
      </c>
      <c r="D175" s="34" t="s">
        <v>990</v>
      </c>
      <c r="E175" s="34" t="s">
        <v>3735</v>
      </c>
      <c r="F175" s="34" t="s">
        <v>1789</v>
      </c>
      <c r="G175" s="34">
        <v>13</v>
      </c>
    </row>
    <row r="176" spans="1:7">
      <c r="A176" s="23">
        <v>2011</v>
      </c>
      <c r="B176" s="23" t="s">
        <v>514</v>
      </c>
      <c r="C176" s="13" t="s">
        <v>185</v>
      </c>
      <c r="D176" s="34" t="s">
        <v>990</v>
      </c>
      <c r="E176" s="34" t="s">
        <v>3735</v>
      </c>
      <c r="F176" s="34" t="s">
        <v>1789</v>
      </c>
      <c r="G176" s="34">
        <v>16</v>
      </c>
    </row>
    <row r="177" spans="1:7">
      <c r="A177" s="23">
        <v>2011</v>
      </c>
      <c r="B177" s="23" t="s">
        <v>514</v>
      </c>
      <c r="C177" s="13" t="s">
        <v>3925</v>
      </c>
      <c r="D177" s="34" t="s">
        <v>990</v>
      </c>
      <c r="E177" s="34" t="s">
        <v>3735</v>
      </c>
      <c r="F177" s="34" t="s">
        <v>1789</v>
      </c>
      <c r="G177" s="34">
        <v>17</v>
      </c>
    </row>
    <row r="178" spans="1:7">
      <c r="A178" s="23">
        <v>2011</v>
      </c>
      <c r="B178" s="23" t="s">
        <v>514</v>
      </c>
      <c r="C178" s="13" t="s">
        <v>1743</v>
      </c>
      <c r="D178" s="34" t="s">
        <v>990</v>
      </c>
      <c r="E178" s="34" t="s">
        <v>3734</v>
      </c>
      <c r="F178" s="34" t="s">
        <v>1766</v>
      </c>
      <c r="G178" s="34">
        <v>2</v>
      </c>
    </row>
    <row r="179" spans="1:7">
      <c r="A179" s="23">
        <v>2011</v>
      </c>
      <c r="B179" s="23" t="s">
        <v>514</v>
      </c>
      <c r="C179" s="13" t="s">
        <v>184</v>
      </c>
      <c r="D179" s="34" t="s">
        <v>990</v>
      </c>
      <c r="E179" s="34" t="s">
        <v>3734</v>
      </c>
      <c r="F179" s="34" t="s">
        <v>1766</v>
      </c>
      <c r="G179" s="34">
        <v>12</v>
      </c>
    </row>
    <row r="180" spans="1:7">
      <c r="A180" s="23">
        <v>2011</v>
      </c>
      <c r="B180" s="23" t="s">
        <v>514</v>
      </c>
      <c r="C180" s="13" t="s">
        <v>23</v>
      </c>
      <c r="D180" s="34" t="s">
        <v>990</v>
      </c>
      <c r="E180" s="34" t="s">
        <v>3734</v>
      </c>
      <c r="F180" s="34" t="s">
        <v>1766</v>
      </c>
      <c r="G180" s="34">
        <v>133</v>
      </c>
    </row>
    <row r="181" spans="1:7">
      <c r="A181" s="23">
        <v>2011</v>
      </c>
      <c r="B181" s="23" t="s">
        <v>514</v>
      </c>
      <c r="C181" s="13" t="s">
        <v>185</v>
      </c>
      <c r="D181" s="34" t="s">
        <v>990</v>
      </c>
      <c r="E181" s="34" t="s">
        <v>3734</v>
      </c>
      <c r="F181" s="34" t="s">
        <v>1766</v>
      </c>
      <c r="G181" s="34">
        <v>98</v>
      </c>
    </row>
    <row r="182" spans="1:7">
      <c r="A182" s="23">
        <v>2011</v>
      </c>
      <c r="B182" s="23" t="s">
        <v>514</v>
      </c>
      <c r="C182" s="13" t="s">
        <v>3925</v>
      </c>
      <c r="D182" s="34" t="s">
        <v>990</v>
      </c>
      <c r="E182" s="34" t="s">
        <v>3734</v>
      </c>
      <c r="F182" s="34" t="s">
        <v>1766</v>
      </c>
      <c r="G182" s="34">
        <v>184</v>
      </c>
    </row>
    <row r="183" spans="1:7">
      <c r="A183" s="23">
        <v>2011</v>
      </c>
      <c r="B183" s="23" t="s">
        <v>514</v>
      </c>
      <c r="C183" s="13" t="s">
        <v>23</v>
      </c>
      <c r="D183" s="34" t="s">
        <v>990</v>
      </c>
      <c r="E183" s="34" t="s">
        <v>3735</v>
      </c>
      <c r="F183" s="34" t="s">
        <v>4556</v>
      </c>
      <c r="G183" s="34">
        <v>7</v>
      </c>
    </row>
    <row r="184" spans="1:7">
      <c r="A184" s="23">
        <v>2011</v>
      </c>
      <c r="B184" s="23" t="s">
        <v>514</v>
      </c>
      <c r="C184" s="13" t="s">
        <v>185</v>
      </c>
      <c r="D184" s="34" t="s">
        <v>990</v>
      </c>
      <c r="E184" s="34" t="s">
        <v>3735</v>
      </c>
      <c r="F184" s="34" t="s">
        <v>4556</v>
      </c>
      <c r="G184" s="34">
        <v>3</v>
      </c>
    </row>
    <row r="185" spans="1:7">
      <c r="A185" s="23">
        <v>2011</v>
      </c>
      <c r="B185" s="23" t="s">
        <v>514</v>
      </c>
      <c r="C185" s="13" t="s">
        <v>3925</v>
      </c>
      <c r="D185" s="34" t="s">
        <v>990</v>
      </c>
      <c r="E185" s="34" t="s">
        <v>3735</v>
      </c>
      <c r="F185" s="34" t="s">
        <v>4556</v>
      </c>
      <c r="G185" s="34">
        <v>7</v>
      </c>
    </row>
    <row r="186" spans="1:7">
      <c r="A186" s="23">
        <v>2011</v>
      </c>
      <c r="B186" s="23" t="s">
        <v>514</v>
      </c>
      <c r="C186" s="13" t="s">
        <v>23</v>
      </c>
      <c r="D186" s="34" t="s">
        <v>990</v>
      </c>
      <c r="E186" s="34" t="s">
        <v>1819</v>
      </c>
      <c r="F186" s="34" t="s">
        <v>1752</v>
      </c>
      <c r="G186" s="34">
        <v>1</v>
      </c>
    </row>
    <row r="187" spans="1:7">
      <c r="A187" s="23">
        <v>2011</v>
      </c>
      <c r="B187" s="23" t="s">
        <v>514</v>
      </c>
      <c r="C187" s="13" t="s">
        <v>185</v>
      </c>
      <c r="D187" s="34" t="s">
        <v>990</v>
      </c>
      <c r="E187" s="34" t="s">
        <v>1819</v>
      </c>
      <c r="F187" s="34" t="s">
        <v>1752</v>
      </c>
      <c r="G187" s="34">
        <v>24</v>
      </c>
    </row>
    <row r="188" spans="1:7">
      <c r="A188" s="23">
        <v>2011</v>
      </c>
      <c r="B188" s="23" t="s">
        <v>514</v>
      </c>
      <c r="C188" s="13" t="s">
        <v>3925</v>
      </c>
      <c r="D188" s="34" t="s">
        <v>990</v>
      </c>
      <c r="E188" s="34" t="s">
        <v>1819</v>
      </c>
      <c r="F188" s="34" t="s">
        <v>1752</v>
      </c>
      <c r="G188" s="34">
        <v>3</v>
      </c>
    </row>
    <row r="189" spans="1:7">
      <c r="A189" s="23">
        <v>2011</v>
      </c>
      <c r="B189" s="23" t="s">
        <v>514</v>
      </c>
      <c r="C189" s="13" t="s">
        <v>184</v>
      </c>
      <c r="D189" s="34" t="s">
        <v>990</v>
      </c>
      <c r="E189" s="34" t="s">
        <v>1819</v>
      </c>
      <c r="F189" s="34" t="s">
        <v>1753</v>
      </c>
      <c r="G189" s="34">
        <v>3</v>
      </c>
    </row>
    <row r="190" spans="1:7">
      <c r="A190" s="23">
        <v>2011</v>
      </c>
      <c r="B190" s="23" t="s">
        <v>514</v>
      </c>
      <c r="C190" s="13" t="s">
        <v>23</v>
      </c>
      <c r="D190" s="34" t="s">
        <v>990</v>
      </c>
      <c r="E190" s="34" t="s">
        <v>1819</v>
      </c>
      <c r="F190" s="34" t="s">
        <v>1753</v>
      </c>
      <c r="G190" s="34">
        <v>32</v>
      </c>
    </row>
    <row r="191" spans="1:7">
      <c r="A191" s="23">
        <v>2011</v>
      </c>
      <c r="B191" s="23" t="s">
        <v>514</v>
      </c>
      <c r="C191" s="13" t="s">
        <v>185</v>
      </c>
      <c r="D191" s="34" t="s">
        <v>990</v>
      </c>
      <c r="E191" s="34" t="s">
        <v>1819</v>
      </c>
      <c r="F191" s="34" t="s">
        <v>1753</v>
      </c>
      <c r="G191" s="34">
        <v>28</v>
      </c>
    </row>
    <row r="192" spans="1:7">
      <c r="A192" s="23">
        <v>2011</v>
      </c>
      <c r="B192" s="23" t="s">
        <v>514</v>
      </c>
      <c r="C192" s="13" t="s">
        <v>3925</v>
      </c>
      <c r="D192" s="34" t="s">
        <v>990</v>
      </c>
      <c r="E192" s="34" t="s">
        <v>1819</v>
      </c>
      <c r="F192" s="34" t="s">
        <v>1753</v>
      </c>
      <c r="G192" s="34">
        <v>44</v>
      </c>
    </row>
    <row r="193" spans="1:7">
      <c r="A193" s="23">
        <v>2011</v>
      </c>
      <c r="B193" s="23" t="s">
        <v>514</v>
      </c>
      <c r="C193" s="13" t="s">
        <v>1743</v>
      </c>
      <c r="D193" s="34" t="s">
        <v>3733</v>
      </c>
      <c r="E193" s="34" t="s">
        <v>3736</v>
      </c>
      <c r="F193" s="34" t="s">
        <v>1756</v>
      </c>
      <c r="G193" s="34">
        <v>1</v>
      </c>
    </row>
    <row r="194" spans="1:7">
      <c r="A194" s="23">
        <v>2011</v>
      </c>
      <c r="B194" s="23" t="s">
        <v>514</v>
      </c>
      <c r="C194" s="13" t="s">
        <v>184</v>
      </c>
      <c r="D194" s="34" t="s">
        <v>3733</v>
      </c>
      <c r="E194" s="34" t="s">
        <v>3736</v>
      </c>
      <c r="F194" s="34" t="s">
        <v>1756</v>
      </c>
      <c r="G194" s="34">
        <v>1</v>
      </c>
    </row>
    <row r="195" spans="1:7">
      <c r="A195" s="23">
        <v>2011</v>
      </c>
      <c r="B195" s="23" t="s">
        <v>514</v>
      </c>
      <c r="C195" s="13" t="s">
        <v>23</v>
      </c>
      <c r="D195" s="34" t="s">
        <v>3733</v>
      </c>
      <c r="E195" s="34" t="s">
        <v>3736</v>
      </c>
      <c r="F195" s="34" t="s">
        <v>1756</v>
      </c>
      <c r="G195" s="34">
        <v>7</v>
      </c>
    </row>
    <row r="196" spans="1:7">
      <c r="A196" s="23">
        <v>2011</v>
      </c>
      <c r="B196" s="23" t="s">
        <v>514</v>
      </c>
      <c r="C196" s="13" t="s">
        <v>185</v>
      </c>
      <c r="D196" s="34" t="s">
        <v>3733</v>
      </c>
      <c r="E196" s="34" t="s">
        <v>3736</v>
      </c>
      <c r="F196" s="34" t="s">
        <v>1756</v>
      </c>
      <c r="G196" s="34">
        <v>19</v>
      </c>
    </row>
    <row r="197" spans="1:7">
      <c r="A197" s="23">
        <v>2011</v>
      </c>
      <c r="B197" s="23" t="s">
        <v>514</v>
      </c>
      <c r="C197" s="13" t="s">
        <v>3925</v>
      </c>
      <c r="D197" s="34" t="s">
        <v>3733</v>
      </c>
      <c r="E197" s="34" t="s">
        <v>3736</v>
      </c>
      <c r="F197" s="34" t="s">
        <v>1756</v>
      </c>
      <c r="G197" s="34">
        <v>19</v>
      </c>
    </row>
    <row r="198" spans="1:7">
      <c r="A198" s="23">
        <v>2012</v>
      </c>
      <c r="B198" s="23" t="s">
        <v>514</v>
      </c>
      <c r="C198" s="13" t="s">
        <v>1704</v>
      </c>
      <c r="D198" s="34" t="s">
        <v>990</v>
      </c>
      <c r="E198" s="34" t="s">
        <v>3735</v>
      </c>
      <c r="F198" s="34" t="s">
        <v>4544</v>
      </c>
      <c r="G198" s="34">
        <v>4</v>
      </c>
    </row>
    <row r="199" spans="1:7">
      <c r="A199" s="23">
        <v>2012</v>
      </c>
      <c r="B199" s="23" t="s">
        <v>514</v>
      </c>
      <c r="C199" s="13" t="s">
        <v>1704</v>
      </c>
      <c r="D199" s="34" t="s">
        <v>990</v>
      </c>
      <c r="E199" s="34" t="s">
        <v>1819</v>
      </c>
      <c r="F199" s="34" t="s">
        <v>1744</v>
      </c>
      <c r="G199" s="34">
        <v>1</v>
      </c>
    </row>
    <row r="200" spans="1:7">
      <c r="A200" s="23">
        <v>2012</v>
      </c>
      <c r="B200" s="23" t="s">
        <v>514</v>
      </c>
      <c r="C200" s="13" t="s">
        <v>1704</v>
      </c>
      <c r="D200" s="34" t="s">
        <v>3733</v>
      </c>
      <c r="E200" s="34" t="s">
        <v>3737</v>
      </c>
      <c r="F200" s="34" t="s">
        <v>1758</v>
      </c>
      <c r="G200" s="34">
        <v>57</v>
      </c>
    </row>
    <row r="201" spans="1:7">
      <c r="A201" s="23">
        <v>2012</v>
      </c>
      <c r="B201" s="23" t="s">
        <v>514</v>
      </c>
      <c r="C201" s="13" t="s">
        <v>1704</v>
      </c>
      <c r="D201" s="34" t="s">
        <v>990</v>
      </c>
      <c r="E201" s="34" t="s">
        <v>1819</v>
      </c>
      <c r="F201" s="34" t="s">
        <v>1745</v>
      </c>
      <c r="G201" s="34">
        <v>25</v>
      </c>
    </row>
    <row r="202" spans="1:7">
      <c r="A202" s="23">
        <v>2012</v>
      </c>
      <c r="B202" s="23" t="s">
        <v>514</v>
      </c>
      <c r="C202" s="13" t="s">
        <v>1704</v>
      </c>
      <c r="D202" s="34" t="s">
        <v>3733</v>
      </c>
      <c r="E202" s="34" t="s">
        <v>3738</v>
      </c>
      <c r="F202" s="34" t="s">
        <v>1778</v>
      </c>
      <c r="G202" s="34">
        <v>15</v>
      </c>
    </row>
    <row r="203" spans="1:7">
      <c r="A203" s="23">
        <v>2012</v>
      </c>
      <c r="B203" s="23" t="s">
        <v>514</v>
      </c>
      <c r="C203" s="13" t="s">
        <v>1704</v>
      </c>
      <c r="D203" s="34" t="s">
        <v>3733</v>
      </c>
      <c r="E203" s="34" t="s">
        <v>3738</v>
      </c>
      <c r="F203" s="34" t="s">
        <v>2288</v>
      </c>
      <c r="G203" s="34">
        <v>22</v>
      </c>
    </row>
    <row r="204" spans="1:7">
      <c r="A204" s="23">
        <v>2012</v>
      </c>
      <c r="B204" s="23" t="s">
        <v>514</v>
      </c>
      <c r="C204" s="13" t="s">
        <v>1704</v>
      </c>
      <c r="D204" s="34" t="s">
        <v>3733</v>
      </c>
      <c r="E204" s="34" t="s">
        <v>3736</v>
      </c>
      <c r="F204" s="34" t="s">
        <v>1754</v>
      </c>
      <c r="G204" s="34">
        <v>3</v>
      </c>
    </row>
    <row r="205" spans="1:7">
      <c r="A205" s="23">
        <v>2012</v>
      </c>
      <c r="B205" s="23" t="s">
        <v>514</v>
      </c>
      <c r="C205" s="13" t="s">
        <v>1704</v>
      </c>
      <c r="D205" s="34" t="s">
        <v>3733</v>
      </c>
      <c r="E205" s="34" t="s">
        <v>3737</v>
      </c>
      <c r="F205" s="34" t="s">
        <v>4500</v>
      </c>
      <c r="G205" s="34">
        <v>53</v>
      </c>
    </row>
    <row r="206" spans="1:7">
      <c r="A206" s="23">
        <v>2012</v>
      </c>
      <c r="B206" s="23" t="s">
        <v>514</v>
      </c>
      <c r="C206" s="13" t="s">
        <v>1704</v>
      </c>
      <c r="D206" s="34" t="s">
        <v>990</v>
      </c>
      <c r="E206" s="34" t="s">
        <v>3734</v>
      </c>
      <c r="F206" s="34" t="s">
        <v>1767</v>
      </c>
      <c r="G206" s="34">
        <v>11</v>
      </c>
    </row>
    <row r="207" spans="1:7">
      <c r="A207" s="23">
        <v>2012</v>
      </c>
      <c r="B207" s="23" t="s">
        <v>514</v>
      </c>
      <c r="C207" s="13" t="s">
        <v>1704</v>
      </c>
      <c r="D207" s="34" t="s">
        <v>3733</v>
      </c>
      <c r="E207" s="34" t="s">
        <v>3737</v>
      </c>
      <c r="F207" s="34" t="s">
        <v>1774</v>
      </c>
      <c r="G207" s="34">
        <v>6</v>
      </c>
    </row>
    <row r="208" spans="1:7">
      <c r="A208" s="23">
        <v>2012</v>
      </c>
      <c r="B208" s="23" t="s">
        <v>514</v>
      </c>
      <c r="C208" s="13" t="s">
        <v>1704</v>
      </c>
      <c r="D208" s="34" t="s">
        <v>990</v>
      </c>
      <c r="E208" s="34" t="s">
        <v>3735</v>
      </c>
      <c r="F208" s="34" t="s">
        <v>4552</v>
      </c>
      <c r="G208" s="34">
        <v>5</v>
      </c>
    </row>
    <row r="209" spans="1:7">
      <c r="A209" s="23">
        <v>2012</v>
      </c>
      <c r="B209" s="23" t="s">
        <v>514</v>
      </c>
      <c r="C209" s="13" t="s">
        <v>1704</v>
      </c>
      <c r="D209" s="34" t="s">
        <v>990</v>
      </c>
      <c r="E209" s="34" t="s">
        <v>3735</v>
      </c>
      <c r="F209" s="34" t="s">
        <v>1804</v>
      </c>
      <c r="G209" s="34">
        <v>8</v>
      </c>
    </row>
    <row r="210" spans="1:7">
      <c r="A210" s="23">
        <v>2012</v>
      </c>
      <c r="B210" s="23" t="s">
        <v>514</v>
      </c>
      <c r="C210" s="13" t="s">
        <v>1704</v>
      </c>
      <c r="D210" s="34" t="s">
        <v>990</v>
      </c>
      <c r="E210" s="34" t="s">
        <v>3735</v>
      </c>
      <c r="F210" s="34" t="s">
        <v>4554</v>
      </c>
      <c r="G210" s="34">
        <v>12</v>
      </c>
    </row>
    <row r="211" spans="1:7">
      <c r="A211" s="23">
        <v>2012</v>
      </c>
      <c r="B211" s="23" t="s">
        <v>514</v>
      </c>
      <c r="C211" s="13" t="s">
        <v>1704</v>
      </c>
      <c r="D211" s="34" t="s">
        <v>990</v>
      </c>
      <c r="E211" s="34" t="s">
        <v>3735</v>
      </c>
      <c r="F211" s="34" t="s">
        <v>1805</v>
      </c>
      <c r="G211" s="34">
        <v>2</v>
      </c>
    </row>
    <row r="212" spans="1:7">
      <c r="A212" s="23">
        <v>2012</v>
      </c>
      <c r="B212" s="23" t="s">
        <v>514</v>
      </c>
      <c r="C212" s="13" t="s">
        <v>1704</v>
      </c>
      <c r="D212" s="34" t="s">
        <v>990</v>
      </c>
      <c r="E212" s="34" t="s">
        <v>3734</v>
      </c>
      <c r="F212" s="34" t="s">
        <v>1765</v>
      </c>
      <c r="G212" s="34">
        <v>8</v>
      </c>
    </row>
    <row r="213" spans="1:7">
      <c r="A213" s="23">
        <v>2012</v>
      </c>
      <c r="B213" s="23" t="s">
        <v>514</v>
      </c>
      <c r="C213" s="13" t="s">
        <v>1704</v>
      </c>
      <c r="D213" s="34" t="s">
        <v>990</v>
      </c>
      <c r="E213" s="34" t="s">
        <v>3735</v>
      </c>
      <c r="F213" s="34" t="s">
        <v>1800</v>
      </c>
      <c r="G213" s="34">
        <v>1</v>
      </c>
    </row>
    <row r="214" spans="1:7">
      <c r="A214" s="23">
        <v>2012</v>
      </c>
      <c r="B214" s="23" t="s">
        <v>514</v>
      </c>
      <c r="C214" s="13" t="s">
        <v>1704</v>
      </c>
      <c r="D214" s="34" t="s">
        <v>990</v>
      </c>
      <c r="E214" s="34" t="s">
        <v>3735</v>
      </c>
      <c r="F214" s="34" t="s">
        <v>1806</v>
      </c>
      <c r="G214" s="34">
        <v>1</v>
      </c>
    </row>
    <row r="215" spans="1:7">
      <c r="A215" s="23">
        <v>2012</v>
      </c>
      <c r="B215" s="23" t="s">
        <v>514</v>
      </c>
      <c r="C215" s="13" t="s">
        <v>1704</v>
      </c>
      <c r="D215" s="34" t="s">
        <v>3733</v>
      </c>
      <c r="E215" s="34" t="s">
        <v>3736</v>
      </c>
      <c r="F215" s="34" t="s">
        <v>4558</v>
      </c>
      <c r="G215" s="34">
        <v>27</v>
      </c>
    </row>
    <row r="216" spans="1:7">
      <c r="A216" s="23">
        <v>2012</v>
      </c>
      <c r="B216" s="23" t="s">
        <v>514</v>
      </c>
      <c r="C216" s="13" t="s">
        <v>1704</v>
      </c>
      <c r="D216" s="34" t="s">
        <v>990</v>
      </c>
      <c r="E216" s="34" t="s">
        <v>1819</v>
      </c>
      <c r="F216" s="34" t="s">
        <v>1746</v>
      </c>
      <c r="G216" s="34">
        <v>52</v>
      </c>
    </row>
    <row r="217" spans="1:7">
      <c r="A217" s="23">
        <v>2012</v>
      </c>
      <c r="B217" s="23" t="s">
        <v>514</v>
      </c>
      <c r="C217" s="13" t="s">
        <v>1704</v>
      </c>
      <c r="D217" s="34" t="s">
        <v>990</v>
      </c>
      <c r="E217" s="34" t="s">
        <v>1819</v>
      </c>
      <c r="F217" s="34" t="s">
        <v>4496</v>
      </c>
      <c r="G217" s="34">
        <v>5</v>
      </c>
    </row>
    <row r="218" spans="1:7">
      <c r="A218" s="23">
        <v>2012</v>
      </c>
      <c r="B218" s="23" t="s">
        <v>514</v>
      </c>
      <c r="C218" s="13" t="s">
        <v>1704</v>
      </c>
      <c r="D218" s="34" t="s">
        <v>3733</v>
      </c>
      <c r="E218" s="34" t="s">
        <v>3737</v>
      </c>
      <c r="F218" s="34" t="s">
        <v>1759</v>
      </c>
      <c r="G218" s="34">
        <v>21</v>
      </c>
    </row>
    <row r="219" spans="1:7">
      <c r="A219" s="23">
        <v>2012</v>
      </c>
      <c r="B219" s="23" t="s">
        <v>514</v>
      </c>
      <c r="C219" s="13" t="s">
        <v>1704</v>
      </c>
      <c r="D219" s="34" t="s">
        <v>3733</v>
      </c>
      <c r="E219" s="34" t="s">
        <v>3737</v>
      </c>
      <c r="F219" s="34" t="s">
        <v>1760</v>
      </c>
      <c r="G219" s="34">
        <v>101</v>
      </c>
    </row>
    <row r="220" spans="1:7">
      <c r="A220" s="23">
        <v>2012</v>
      </c>
      <c r="B220" s="23" t="s">
        <v>514</v>
      </c>
      <c r="C220" s="13" t="s">
        <v>1704</v>
      </c>
      <c r="D220" s="34" t="s">
        <v>3733</v>
      </c>
      <c r="E220" s="34" t="s">
        <v>3738</v>
      </c>
      <c r="F220" s="34" t="s">
        <v>1777</v>
      </c>
      <c r="G220" s="34">
        <v>4</v>
      </c>
    </row>
    <row r="221" spans="1:7">
      <c r="A221" s="23">
        <v>2012</v>
      </c>
      <c r="B221" s="23" t="s">
        <v>514</v>
      </c>
      <c r="C221" s="13" t="s">
        <v>1704</v>
      </c>
      <c r="D221" s="34" t="s">
        <v>990</v>
      </c>
      <c r="E221" s="34" t="s">
        <v>3735</v>
      </c>
      <c r="F221" s="34" t="s">
        <v>1792</v>
      </c>
      <c r="G221" s="34">
        <v>2</v>
      </c>
    </row>
    <row r="222" spans="1:7">
      <c r="A222" s="23">
        <v>2012</v>
      </c>
      <c r="B222" s="23" t="s">
        <v>514</v>
      </c>
      <c r="C222" s="13" t="s">
        <v>1704</v>
      </c>
      <c r="D222" s="34" t="s">
        <v>990</v>
      </c>
      <c r="E222" s="34" t="s">
        <v>1819</v>
      </c>
      <c r="F222" s="34" t="s">
        <v>1747</v>
      </c>
      <c r="G222" s="34">
        <v>2</v>
      </c>
    </row>
    <row r="223" spans="1:7">
      <c r="A223" s="23">
        <v>2012</v>
      </c>
      <c r="B223" s="23" t="s">
        <v>514</v>
      </c>
      <c r="C223" s="13" t="s">
        <v>1704</v>
      </c>
      <c r="D223" s="34" t="s">
        <v>990</v>
      </c>
      <c r="E223" s="34" t="s">
        <v>1819</v>
      </c>
      <c r="F223" s="34" t="s">
        <v>4497</v>
      </c>
      <c r="G223" s="34">
        <v>3</v>
      </c>
    </row>
    <row r="224" spans="1:7">
      <c r="A224" s="23">
        <v>2012</v>
      </c>
      <c r="B224" s="23" t="s">
        <v>514</v>
      </c>
      <c r="C224" s="13" t="s">
        <v>1704</v>
      </c>
      <c r="D224" s="34" t="s">
        <v>990</v>
      </c>
      <c r="E224" s="34" t="s">
        <v>3735</v>
      </c>
      <c r="F224" s="34" t="s">
        <v>1803</v>
      </c>
      <c r="G224" s="34">
        <v>11</v>
      </c>
    </row>
    <row r="225" spans="1:7">
      <c r="A225" s="23">
        <v>2012</v>
      </c>
      <c r="B225" s="23" t="s">
        <v>514</v>
      </c>
      <c r="C225" s="13" t="s">
        <v>1704</v>
      </c>
      <c r="D225" s="34" t="s">
        <v>990</v>
      </c>
      <c r="E225" s="34" t="s">
        <v>1819</v>
      </c>
      <c r="F225" s="34" t="s">
        <v>1748</v>
      </c>
      <c r="G225" s="34">
        <v>17</v>
      </c>
    </row>
    <row r="226" spans="1:7">
      <c r="A226" s="23">
        <v>2012</v>
      </c>
      <c r="B226" s="23" t="s">
        <v>514</v>
      </c>
      <c r="C226" s="13" t="s">
        <v>1704</v>
      </c>
      <c r="D226" s="34" t="s">
        <v>990</v>
      </c>
      <c r="E226" s="34" t="s">
        <v>1819</v>
      </c>
      <c r="F226" s="34" t="s">
        <v>4553</v>
      </c>
      <c r="G226" s="34">
        <v>20</v>
      </c>
    </row>
    <row r="227" spans="1:7">
      <c r="A227" s="23">
        <v>2012</v>
      </c>
      <c r="B227" s="23" t="s">
        <v>514</v>
      </c>
      <c r="C227" s="13" t="s">
        <v>1704</v>
      </c>
      <c r="D227" s="34" t="s">
        <v>990</v>
      </c>
      <c r="E227" s="34" t="s">
        <v>3735</v>
      </c>
      <c r="F227" s="34" t="s">
        <v>1801</v>
      </c>
      <c r="G227" s="34">
        <v>3</v>
      </c>
    </row>
    <row r="228" spans="1:7">
      <c r="A228" s="23">
        <v>2012</v>
      </c>
      <c r="B228" s="23" t="s">
        <v>514</v>
      </c>
      <c r="C228" s="13" t="s">
        <v>1704</v>
      </c>
      <c r="D228" s="34" t="s">
        <v>990</v>
      </c>
      <c r="E228" s="34" t="s">
        <v>1819</v>
      </c>
      <c r="F228" s="34" t="s">
        <v>1749</v>
      </c>
      <c r="G228" s="34">
        <v>1</v>
      </c>
    </row>
    <row r="229" spans="1:7">
      <c r="A229" s="23">
        <v>2012</v>
      </c>
      <c r="B229" s="23" t="s">
        <v>514</v>
      </c>
      <c r="C229" s="13" t="s">
        <v>1704</v>
      </c>
      <c r="D229" s="34" t="s">
        <v>3733</v>
      </c>
      <c r="E229" s="34" t="s">
        <v>3737</v>
      </c>
      <c r="F229" s="34" t="s">
        <v>1761</v>
      </c>
      <c r="G229" s="34">
        <v>52</v>
      </c>
    </row>
    <row r="230" spans="1:7">
      <c r="A230" s="23">
        <v>2012</v>
      </c>
      <c r="B230" s="23" t="s">
        <v>514</v>
      </c>
      <c r="C230" s="13" t="s">
        <v>1704</v>
      </c>
      <c r="D230" s="34" t="s">
        <v>990</v>
      </c>
      <c r="E230" s="34" t="s">
        <v>3735</v>
      </c>
      <c r="F230" s="34" t="s">
        <v>1815</v>
      </c>
      <c r="G230" s="34">
        <v>1</v>
      </c>
    </row>
    <row r="231" spans="1:7">
      <c r="A231" s="23">
        <v>2012</v>
      </c>
      <c r="B231" s="23" t="s">
        <v>514</v>
      </c>
      <c r="C231" s="13" t="s">
        <v>1704</v>
      </c>
      <c r="D231" s="34" t="s">
        <v>3733</v>
      </c>
      <c r="E231" s="34" t="s">
        <v>3737</v>
      </c>
      <c r="F231" s="34" t="s">
        <v>1762</v>
      </c>
      <c r="G231" s="34">
        <v>53</v>
      </c>
    </row>
    <row r="232" spans="1:7">
      <c r="A232" s="23">
        <v>2012</v>
      </c>
      <c r="B232" s="23" t="s">
        <v>514</v>
      </c>
      <c r="C232" s="13" t="s">
        <v>1704</v>
      </c>
      <c r="D232" s="34" t="s">
        <v>3733</v>
      </c>
      <c r="E232" s="34" t="s">
        <v>3736</v>
      </c>
      <c r="F232" s="34" t="s">
        <v>1755</v>
      </c>
      <c r="G232" s="34">
        <v>18</v>
      </c>
    </row>
    <row r="233" spans="1:7">
      <c r="A233" s="23">
        <v>2012</v>
      </c>
      <c r="B233" s="23" t="s">
        <v>514</v>
      </c>
      <c r="C233" s="13" t="s">
        <v>1704</v>
      </c>
      <c r="D233" s="34" t="s">
        <v>3733</v>
      </c>
      <c r="E233" s="34" t="s">
        <v>3736</v>
      </c>
      <c r="F233" s="34" t="s">
        <v>1768</v>
      </c>
      <c r="G233" s="34">
        <v>9</v>
      </c>
    </row>
    <row r="234" spans="1:7">
      <c r="A234" s="23">
        <v>2012</v>
      </c>
      <c r="B234" s="23" t="s">
        <v>514</v>
      </c>
      <c r="C234" s="13" t="s">
        <v>1704</v>
      </c>
      <c r="D234" s="34" t="s">
        <v>990</v>
      </c>
      <c r="E234" s="34" t="s">
        <v>1819</v>
      </c>
      <c r="F234" s="34" t="s">
        <v>1750</v>
      </c>
      <c r="G234" s="34">
        <v>28</v>
      </c>
    </row>
    <row r="235" spans="1:7">
      <c r="A235" s="23">
        <v>2012</v>
      </c>
      <c r="B235" s="23" t="s">
        <v>514</v>
      </c>
      <c r="C235" s="13" t="s">
        <v>1704</v>
      </c>
      <c r="D235" s="34" t="s">
        <v>990</v>
      </c>
      <c r="E235" s="34" t="s">
        <v>1819</v>
      </c>
      <c r="F235" s="34" t="s">
        <v>1751</v>
      </c>
      <c r="G235" s="34">
        <v>4</v>
      </c>
    </row>
    <row r="236" spans="1:7">
      <c r="A236" s="23">
        <v>2012</v>
      </c>
      <c r="B236" s="23" t="s">
        <v>514</v>
      </c>
      <c r="C236" s="13" t="s">
        <v>1704</v>
      </c>
      <c r="D236" s="34" t="s">
        <v>990</v>
      </c>
      <c r="E236" s="34" t="s">
        <v>3734</v>
      </c>
      <c r="F236" s="34" t="s">
        <v>1766</v>
      </c>
      <c r="G236" s="34">
        <v>42</v>
      </c>
    </row>
    <row r="237" spans="1:7">
      <c r="A237" s="23">
        <v>2012</v>
      </c>
      <c r="B237" s="23" t="s">
        <v>514</v>
      </c>
      <c r="C237" s="13" t="s">
        <v>1704</v>
      </c>
      <c r="D237" s="34" t="s">
        <v>990</v>
      </c>
      <c r="E237" s="34" t="s">
        <v>1819</v>
      </c>
      <c r="F237" s="34" t="s">
        <v>1752</v>
      </c>
      <c r="G237" s="34">
        <v>3</v>
      </c>
    </row>
    <row r="238" spans="1:7">
      <c r="A238" s="23">
        <v>2012</v>
      </c>
      <c r="B238" s="23" t="s">
        <v>514</v>
      </c>
      <c r="C238" s="13" t="s">
        <v>1704</v>
      </c>
      <c r="D238" s="34" t="s">
        <v>990</v>
      </c>
      <c r="E238" s="34" t="s">
        <v>1819</v>
      </c>
      <c r="F238" s="34" t="s">
        <v>1753</v>
      </c>
      <c r="G238" s="34">
        <v>2</v>
      </c>
    </row>
    <row r="239" spans="1:7">
      <c r="A239" s="23">
        <v>2012</v>
      </c>
      <c r="B239" s="23" t="s">
        <v>514</v>
      </c>
      <c r="C239" s="13" t="s">
        <v>1704</v>
      </c>
      <c r="D239" s="34" t="s">
        <v>3733</v>
      </c>
      <c r="E239" s="34" t="s">
        <v>3736</v>
      </c>
      <c r="F239" s="34" t="s">
        <v>1756</v>
      </c>
      <c r="G239" s="34">
        <v>61</v>
      </c>
    </row>
    <row r="240" spans="1:7">
      <c r="A240" s="23">
        <v>2012</v>
      </c>
      <c r="B240" s="23" t="s">
        <v>514</v>
      </c>
      <c r="C240" s="13" t="s">
        <v>184</v>
      </c>
      <c r="D240" s="34" t="s">
        <v>990</v>
      </c>
      <c r="E240" s="34" t="s">
        <v>3735</v>
      </c>
      <c r="F240" s="34" t="s">
        <v>4535</v>
      </c>
      <c r="G240" s="34">
        <v>1</v>
      </c>
    </row>
    <row r="241" spans="1:7">
      <c r="A241" s="23">
        <v>2012</v>
      </c>
      <c r="B241" s="23" t="s">
        <v>514</v>
      </c>
      <c r="C241" s="13" t="s">
        <v>23</v>
      </c>
      <c r="D241" s="34" t="s">
        <v>990</v>
      </c>
      <c r="E241" s="34" t="s">
        <v>3735</v>
      </c>
      <c r="F241" s="34" t="s">
        <v>4535</v>
      </c>
      <c r="G241" s="34">
        <v>6</v>
      </c>
    </row>
    <row r="242" spans="1:7">
      <c r="A242" s="23">
        <v>2012</v>
      </c>
      <c r="B242" s="23" t="s">
        <v>514</v>
      </c>
      <c r="C242" s="13" t="s">
        <v>185</v>
      </c>
      <c r="D242" s="34" t="s">
        <v>990</v>
      </c>
      <c r="E242" s="34" t="s">
        <v>3735</v>
      </c>
      <c r="F242" s="34" t="s">
        <v>4535</v>
      </c>
      <c r="G242" s="34">
        <v>4</v>
      </c>
    </row>
    <row r="243" spans="1:7">
      <c r="A243" s="23">
        <v>2012</v>
      </c>
      <c r="B243" s="23" t="s">
        <v>514</v>
      </c>
      <c r="C243" s="13" t="s">
        <v>3925</v>
      </c>
      <c r="D243" s="34" t="s">
        <v>990</v>
      </c>
      <c r="E243" s="34" t="s">
        <v>3735</v>
      </c>
      <c r="F243" s="34" t="s">
        <v>4535</v>
      </c>
      <c r="G243" s="34">
        <v>5</v>
      </c>
    </row>
    <row r="244" spans="1:7">
      <c r="A244" s="23">
        <v>2012</v>
      </c>
      <c r="B244" s="23" t="s">
        <v>514</v>
      </c>
      <c r="C244" s="13" t="s">
        <v>23</v>
      </c>
      <c r="D244" s="34" t="s">
        <v>990</v>
      </c>
      <c r="E244" s="34" t="s">
        <v>3735</v>
      </c>
      <c r="F244" s="34" t="s">
        <v>4544</v>
      </c>
      <c r="G244" s="34">
        <v>1</v>
      </c>
    </row>
    <row r="245" spans="1:7">
      <c r="A245" s="23">
        <v>2012</v>
      </c>
      <c r="B245" s="23" t="s">
        <v>514</v>
      </c>
      <c r="C245" s="13" t="s">
        <v>185</v>
      </c>
      <c r="D245" s="34" t="s">
        <v>990</v>
      </c>
      <c r="E245" s="34" t="s">
        <v>3735</v>
      </c>
      <c r="F245" s="34" t="s">
        <v>4544</v>
      </c>
      <c r="G245" s="34">
        <v>1</v>
      </c>
    </row>
    <row r="246" spans="1:7">
      <c r="A246" s="23">
        <v>2012</v>
      </c>
      <c r="B246" s="23" t="s">
        <v>514</v>
      </c>
      <c r="C246" s="13" t="s">
        <v>3925</v>
      </c>
      <c r="D246" s="34" t="s">
        <v>990</v>
      </c>
      <c r="E246" s="34" t="s">
        <v>3735</v>
      </c>
      <c r="F246" s="34" t="s">
        <v>4544</v>
      </c>
      <c r="G246" s="34">
        <v>1</v>
      </c>
    </row>
    <row r="247" spans="1:7">
      <c r="A247" s="23">
        <v>2012</v>
      </c>
      <c r="B247" s="23" t="s">
        <v>514</v>
      </c>
      <c r="C247" s="13" t="s">
        <v>23</v>
      </c>
      <c r="D247" s="34" t="s">
        <v>990</v>
      </c>
      <c r="E247" s="34" t="s">
        <v>1819</v>
      </c>
      <c r="F247" s="34" t="s">
        <v>1744</v>
      </c>
      <c r="G247" s="34">
        <v>10</v>
      </c>
    </row>
    <row r="248" spans="1:7">
      <c r="A248" s="23">
        <v>2012</v>
      </c>
      <c r="B248" s="23" t="s">
        <v>514</v>
      </c>
      <c r="C248" s="13" t="s">
        <v>3925</v>
      </c>
      <c r="D248" s="34" t="s">
        <v>990</v>
      </c>
      <c r="E248" s="34" t="s">
        <v>1819</v>
      </c>
      <c r="F248" s="34" t="s">
        <v>1744</v>
      </c>
      <c r="G248" s="34">
        <v>23</v>
      </c>
    </row>
    <row r="249" spans="1:7">
      <c r="A249" s="23">
        <v>2012</v>
      </c>
      <c r="B249" s="23" t="s">
        <v>514</v>
      </c>
      <c r="C249" s="13" t="s">
        <v>184</v>
      </c>
      <c r="D249" s="34" t="s">
        <v>3733</v>
      </c>
      <c r="E249" s="34" t="s">
        <v>3737</v>
      </c>
      <c r="F249" s="34" t="s">
        <v>1758</v>
      </c>
      <c r="G249" s="34">
        <v>2</v>
      </c>
    </row>
    <row r="250" spans="1:7">
      <c r="A250" s="23">
        <v>2012</v>
      </c>
      <c r="B250" s="23" t="s">
        <v>514</v>
      </c>
      <c r="C250" s="13" t="s">
        <v>23</v>
      </c>
      <c r="D250" s="34" t="s">
        <v>3733</v>
      </c>
      <c r="E250" s="34" t="s">
        <v>3737</v>
      </c>
      <c r="F250" s="34" t="s">
        <v>1758</v>
      </c>
      <c r="G250" s="34">
        <v>6</v>
      </c>
    </row>
    <row r="251" spans="1:7">
      <c r="A251" s="23">
        <v>2012</v>
      </c>
      <c r="B251" s="23" t="s">
        <v>514</v>
      </c>
      <c r="C251" s="13" t="s">
        <v>185</v>
      </c>
      <c r="D251" s="34" t="s">
        <v>3733</v>
      </c>
      <c r="E251" s="34" t="s">
        <v>3737</v>
      </c>
      <c r="F251" s="34" t="s">
        <v>1758</v>
      </c>
      <c r="G251" s="34">
        <v>7</v>
      </c>
    </row>
    <row r="252" spans="1:7">
      <c r="A252" s="23">
        <v>2012</v>
      </c>
      <c r="B252" s="23" t="s">
        <v>514</v>
      </c>
      <c r="C252" s="13" t="s">
        <v>3925</v>
      </c>
      <c r="D252" s="34" t="s">
        <v>3733</v>
      </c>
      <c r="E252" s="34" t="s">
        <v>3737</v>
      </c>
      <c r="F252" s="34" t="s">
        <v>1758</v>
      </c>
      <c r="G252" s="34">
        <v>14</v>
      </c>
    </row>
    <row r="253" spans="1:7">
      <c r="A253" s="23">
        <v>2012</v>
      </c>
      <c r="B253" s="23" t="s">
        <v>514</v>
      </c>
      <c r="C253" s="13" t="s">
        <v>1743</v>
      </c>
      <c r="D253" s="34" t="s">
        <v>990</v>
      </c>
      <c r="E253" s="34" t="s">
        <v>1819</v>
      </c>
      <c r="F253" s="34" t="s">
        <v>1745</v>
      </c>
      <c r="G253" s="34">
        <v>1</v>
      </c>
    </row>
    <row r="254" spans="1:7">
      <c r="A254" s="23">
        <v>2012</v>
      </c>
      <c r="B254" s="23" t="s">
        <v>514</v>
      </c>
      <c r="C254" s="13" t="s">
        <v>184</v>
      </c>
      <c r="D254" s="34" t="s">
        <v>990</v>
      </c>
      <c r="E254" s="34" t="s">
        <v>1819</v>
      </c>
      <c r="F254" s="34" t="s">
        <v>1745</v>
      </c>
      <c r="G254" s="34">
        <v>4</v>
      </c>
    </row>
    <row r="255" spans="1:7">
      <c r="A255" s="23">
        <v>2012</v>
      </c>
      <c r="B255" s="23" t="s">
        <v>514</v>
      </c>
      <c r="C255" s="13" t="s">
        <v>23</v>
      </c>
      <c r="D255" s="34" t="s">
        <v>990</v>
      </c>
      <c r="E255" s="34" t="s">
        <v>1819</v>
      </c>
      <c r="F255" s="34" t="s">
        <v>1745</v>
      </c>
      <c r="G255" s="34">
        <v>21</v>
      </c>
    </row>
    <row r="256" spans="1:7">
      <c r="A256" s="23">
        <v>2012</v>
      </c>
      <c r="B256" s="23" t="s">
        <v>514</v>
      </c>
      <c r="C256" s="13" t="s">
        <v>185</v>
      </c>
      <c r="D256" s="34" t="s">
        <v>990</v>
      </c>
      <c r="E256" s="34" t="s">
        <v>1819</v>
      </c>
      <c r="F256" s="34" t="s">
        <v>1745</v>
      </c>
      <c r="G256" s="34">
        <v>22</v>
      </c>
    </row>
    <row r="257" spans="1:7">
      <c r="A257" s="23">
        <v>2012</v>
      </c>
      <c r="B257" s="23" t="s">
        <v>514</v>
      </c>
      <c r="C257" s="13" t="s">
        <v>3925</v>
      </c>
      <c r="D257" s="34" t="s">
        <v>990</v>
      </c>
      <c r="E257" s="34" t="s">
        <v>1819</v>
      </c>
      <c r="F257" s="34" t="s">
        <v>1745</v>
      </c>
      <c r="G257" s="34">
        <v>40</v>
      </c>
    </row>
    <row r="258" spans="1:7">
      <c r="A258" s="23">
        <v>2012</v>
      </c>
      <c r="B258" s="23" t="s">
        <v>514</v>
      </c>
      <c r="C258" s="13" t="s">
        <v>23</v>
      </c>
      <c r="D258" s="34" t="s">
        <v>3733</v>
      </c>
      <c r="E258" s="34" t="s">
        <v>3738</v>
      </c>
      <c r="F258" s="34" t="s">
        <v>1778</v>
      </c>
      <c r="G258" s="34">
        <v>17</v>
      </c>
    </row>
    <row r="259" spans="1:7">
      <c r="A259" s="23">
        <v>2012</v>
      </c>
      <c r="B259" s="23" t="s">
        <v>514</v>
      </c>
      <c r="C259" s="13" t="s">
        <v>185</v>
      </c>
      <c r="D259" s="34" t="s">
        <v>3733</v>
      </c>
      <c r="E259" s="34" t="s">
        <v>3738</v>
      </c>
      <c r="F259" s="34" t="s">
        <v>1778</v>
      </c>
      <c r="G259" s="34">
        <v>11</v>
      </c>
    </row>
    <row r="260" spans="1:7">
      <c r="A260" s="23">
        <v>2012</v>
      </c>
      <c r="B260" s="23" t="s">
        <v>514</v>
      </c>
      <c r="C260" s="13" t="s">
        <v>3925</v>
      </c>
      <c r="D260" s="34" t="s">
        <v>3733</v>
      </c>
      <c r="E260" s="34" t="s">
        <v>3738</v>
      </c>
      <c r="F260" s="34" t="s">
        <v>1778</v>
      </c>
      <c r="G260" s="34">
        <v>9</v>
      </c>
    </row>
    <row r="261" spans="1:7">
      <c r="A261" s="23">
        <v>2012</v>
      </c>
      <c r="B261" s="23" t="s">
        <v>514</v>
      </c>
      <c r="C261" s="13" t="s">
        <v>23</v>
      </c>
      <c r="D261" s="34" t="s">
        <v>3733</v>
      </c>
      <c r="E261" s="34" t="s">
        <v>3738</v>
      </c>
      <c r="F261" s="34" t="s">
        <v>2288</v>
      </c>
      <c r="G261" s="34">
        <v>15</v>
      </c>
    </row>
    <row r="262" spans="1:7">
      <c r="A262" s="23">
        <v>2012</v>
      </c>
      <c r="B262" s="23" t="s">
        <v>514</v>
      </c>
      <c r="C262" s="13" t="s">
        <v>185</v>
      </c>
      <c r="D262" s="34" t="s">
        <v>3733</v>
      </c>
      <c r="E262" s="34" t="s">
        <v>3738</v>
      </c>
      <c r="F262" s="34" t="s">
        <v>2288</v>
      </c>
      <c r="G262" s="34">
        <v>4</v>
      </c>
    </row>
    <row r="263" spans="1:7">
      <c r="A263" s="23">
        <v>2012</v>
      </c>
      <c r="B263" s="23" t="s">
        <v>514</v>
      </c>
      <c r="C263" s="13" t="s">
        <v>3925</v>
      </c>
      <c r="D263" s="34" t="s">
        <v>3733</v>
      </c>
      <c r="E263" s="34" t="s">
        <v>3738</v>
      </c>
      <c r="F263" s="34" t="s">
        <v>2288</v>
      </c>
      <c r="G263" s="34">
        <v>3</v>
      </c>
    </row>
    <row r="264" spans="1:7">
      <c r="A264" s="23">
        <v>2012</v>
      </c>
      <c r="B264" s="23" t="s">
        <v>514</v>
      </c>
      <c r="C264" s="13" t="s">
        <v>184</v>
      </c>
      <c r="D264" s="34" t="s">
        <v>3733</v>
      </c>
      <c r="E264" s="34" t="s">
        <v>3736</v>
      </c>
      <c r="F264" s="34" t="s">
        <v>1754</v>
      </c>
      <c r="G264" s="34">
        <v>1</v>
      </c>
    </row>
    <row r="265" spans="1:7">
      <c r="A265" s="23">
        <v>2012</v>
      </c>
      <c r="B265" s="23" t="s">
        <v>514</v>
      </c>
      <c r="C265" s="13" t="s">
        <v>23</v>
      </c>
      <c r="D265" s="34" t="s">
        <v>3733</v>
      </c>
      <c r="E265" s="34" t="s">
        <v>3736</v>
      </c>
      <c r="F265" s="34" t="s">
        <v>1754</v>
      </c>
      <c r="G265" s="34">
        <v>3</v>
      </c>
    </row>
    <row r="266" spans="1:7">
      <c r="A266" s="23">
        <v>2012</v>
      </c>
      <c r="B266" s="23" t="s">
        <v>514</v>
      </c>
      <c r="C266" s="13" t="s">
        <v>185</v>
      </c>
      <c r="D266" s="34" t="s">
        <v>3733</v>
      </c>
      <c r="E266" s="34" t="s">
        <v>3736</v>
      </c>
      <c r="F266" s="34" t="s">
        <v>1754</v>
      </c>
      <c r="G266" s="34">
        <v>28</v>
      </c>
    </row>
    <row r="267" spans="1:7">
      <c r="A267" s="23">
        <v>2012</v>
      </c>
      <c r="B267" s="23" t="s">
        <v>514</v>
      </c>
      <c r="C267" s="13" t="s">
        <v>3925</v>
      </c>
      <c r="D267" s="34" t="s">
        <v>3733</v>
      </c>
      <c r="E267" s="34" t="s">
        <v>3736</v>
      </c>
      <c r="F267" s="34" t="s">
        <v>1754</v>
      </c>
      <c r="G267" s="34">
        <v>17</v>
      </c>
    </row>
    <row r="268" spans="1:7">
      <c r="A268" s="23">
        <v>2012</v>
      </c>
      <c r="B268" s="23" t="s">
        <v>514</v>
      </c>
      <c r="C268" s="13" t="s">
        <v>184</v>
      </c>
      <c r="D268" s="34" t="s">
        <v>3733</v>
      </c>
      <c r="E268" s="34" t="s">
        <v>3737</v>
      </c>
      <c r="F268" s="34" t="s">
        <v>4500</v>
      </c>
      <c r="G268" s="34">
        <v>1</v>
      </c>
    </row>
    <row r="269" spans="1:7">
      <c r="A269" s="23">
        <v>2012</v>
      </c>
      <c r="B269" s="23" t="s">
        <v>514</v>
      </c>
      <c r="C269" s="13" t="s">
        <v>23</v>
      </c>
      <c r="D269" s="34" t="s">
        <v>3733</v>
      </c>
      <c r="E269" s="34" t="s">
        <v>3737</v>
      </c>
      <c r="F269" s="34" t="s">
        <v>4500</v>
      </c>
      <c r="G269" s="34">
        <v>11</v>
      </c>
    </row>
    <row r="270" spans="1:7">
      <c r="A270" s="23">
        <v>2012</v>
      </c>
      <c r="B270" s="23" t="s">
        <v>514</v>
      </c>
      <c r="C270" s="13" t="s">
        <v>185</v>
      </c>
      <c r="D270" s="34" t="s">
        <v>3733</v>
      </c>
      <c r="E270" s="34" t="s">
        <v>3737</v>
      </c>
      <c r="F270" s="34" t="s">
        <v>4500</v>
      </c>
      <c r="G270" s="34">
        <v>10</v>
      </c>
    </row>
    <row r="271" spans="1:7">
      <c r="A271" s="23">
        <v>2012</v>
      </c>
      <c r="B271" s="23" t="s">
        <v>514</v>
      </c>
      <c r="C271" s="13" t="s">
        <v>3925</v>
      </c>
      <c r="D271" s="34" t="s">
        <v>3733</v>
      </c>
      <c r="E271" s="34" t="s">
        <v>3737</v>
      </c>
      <c r="F271" s="34" t="s">
        <v>4500</v>
      </c>
      <c r="G271" s="34">
        <v>5</v>
      </c>
    </row>
    <row r="272" spans="1:7">
      <c r="A272" s="23">
        <v>2012</v>
      </c>
      <c r="B272" s="23" t="s">
        <v>514</v>
      </c>
      <c r="C272" s="13" t="s">
        <v>185</v>
      </c>
      <c r="D272" s="34" t="s">
        <v>990</v>
      </c>
      <c r="E272" s="34" t="s">
        <v>3734</v>
      </c>
      <c r="F272" s="34" t="s">
        <v>1767</v>
      </c>
      <c r="G272" s="34">
        <v>4</v>
      </c>
    </row>
    <row r="273" spans="1:7">
      <c r="A273" s="23">
        <v>2012</v>
      </c>
      <c r="B273" s="23" t="s">
        <v>514</v>
      </c>
      <c r="C273" s="13" t="s">
        <v>3925</v>
      </c>
      <c r="D273" s="34" t="s">
        <v>990</v>
      </c>
      <c r="E273" s="34" t="s">
        <v>3734</v>
      </c>
      <c r="F273" s="34" t="s">
        <v>1767</v>
      </c>
      <c r="G273" s="34">
        <v>1</v>
      </c>
    </row>
    <row r="274" spans="1:7">
      <c r="A274" s="23">
        <v>2012</v>
      </c>
      <c r="B274" s="23" t="s">
        <v>514</v>
      </c>
      <c r="C274" s="13" t="s">
        <v>23</v>
      </c>
      <c r="D274" s="34" t="s">
        <v>3733</v>
      </c>
      <c r="E274" s="34" t="s">
        <v>3737</v>
      </c>
      <c r="F274" s="34" t="s">
        <v>1774</v>
      </c>
      <c r="G274" s="34">
        <v>7</v>
      </c>
    </row>
    <row r="275" spans="1:7">
      <c r="A275" s="23">
        <v>2012</v>
      </c>
      <c r="B275" s="23" t="s">
        <v>514</v>
      </c>
      <c r="C275" s="13" t="s">
        <v>3925</v>
      </c>
      <c r="D275" s="34" t="s">
        <v>3733</v>
      </c>
      <c r="E275" s="34" t="s">
        <v>3737</v>
      </c>
      <c r="F275" s="34" t="s">
        <v>1774</v>
      </c>
      <c r="G275" s="34">
        <v>2</v>
      </c>
    </row>
    <row r="276" spans="1:7">
      <c r="A276" s="23">
        <v>2012</v>
      </c>
      <c r="B276" s="23" t="s">
        <v>514</v>
      </c>
      <c r="C276" s="13" t="s">
        <v>184</v>
      </c>
      <c r="D276" s="34" t="s">
        <v>990</v>
      </c>
      <c r="E276" s="34" t="s">
        <v>3735</v>
      </c>
      <c r="F276" s="34" t="s">
        <v>4546</v>
      </c>
      <c r="G276" s="34">
        <v>2</v>
      </c>
    </row>
    <row r="277" spans="1:7">
      <c r="A277" s="23">
        <v>2012</v>
      </c>
      <c r="B277" s="23" t="s">
        <v>514</v>
      </c>
      <c r="C277" s="13" t="s">
        <v>23</v>
      </c>
      <c r="D277" s="34" t="s">
        <v>990</v>
      </c>
      <c r="E277" s="34" t="s">
        <v>3735</v>
      </c>
      <c r="F277" s="34" t="s">
        <v>4546</v>
      </c>
      <c r="G277" s="34">
        <v>8</v>
      </c>
    </row>
    <row r="278" spans="1:7">
      <c r="A278" s="23">
        <v>2012</v>
      </c>
      <c r="B278" s="23" t="s">
        <v>514</v>
      </c>
      <c r="C278" s="13" t="s">
        <v>185</v>
      </c>
      <c r="D278" s="34" t="s">
        <v>990</v>
      </c>
      <c r="E278" s="34" t="s">
        <v>3735</v>
      </c>
      <c r="F278" s="34" t="s">
        <v>4546</v>
      </c>
      <c r="G278" s="34">
        <v>7</v>
      </c>
    </row>
    <row r="279" spans="1:7">
      <c r="A279" s="23">
        <v>2012</v>
      </c>
      <c r="B279" s="23" t="s">
        <v>514</v>
      </c>
      <c r="C279" s="13" t="s">
        <v>3925</v>
      </c>
      <c r="D279" s="34" t="s">
        <v>990</v>
      </c>
      <c r="E279" s="34" t="s">
        <v>3735</v>
      </c>
      <c r="F279" s="34" t="s">
        <v>4546</v>
      </c>
      <c r="G279" s="34">
        <v>11</v>
      </c>
    </row>
    <row r="280" spans="1:7">
      <c r="A280" s="23">
        <v>2012</v>
      </c>
      <c r="B280" s="23" t="s">
        <v>514</v>
      </c>
      <c r="C280" s="13" t="s">
        <v>184</v>
      </c>
      <c r="D280" s="34" t="s">
        <v>990</v>
      </c>
      <c r="E280" s="34" t="s">
        <v>3735</v>
      </c>
      <c r="F280" s="34" t="s">
        <v>4532</v>
      </c>
      <c r="G280" s="34">
        <v>1</v>
      </c>
    </row>
    <row r="281" spans="1:7">
      <c r="A281" s="23">
        <v>2012</v>
      </c>
      <c r="B281" s="23" t="s">
        <v>514</v>
      </c>
      <c r="C281" s="13" t="s">
        <v>23</v>
      </c>
      <c r="D281" s="34" t="s">
        <v>990</v>
      </c>
      <c r="E281" s="34" t="s">
        <v>3735</v>
      </c>
      <c r="F281" s="34" t="s">
        <v>4532</v>
      </c>
      <c r="G281" s="34">
        <v>10</v>
      </c>
    </row>
    <row r="282" spans="1:7">
      <c r="A282" s="23">
        <v>2012</v>
      </c>
      <c r="B282" s="23" t="s">
        <v>514</v>
      </c>
      <c r="C282" s="13" t="s">
        <v>185</v>
      </c>
      <c r="D282" s="34" t="s">
        <v>990</v>
      </c>
      <c r="E282" s="34" t="s">
        <v>3735</v>
      </c>
      <c r="F282" s="34" t="s">
        <v>4532</v>
      </c>
      <c r="G282" s="34">
        <v>6</v>
      </c>
    </row>
    <row r="283" spans="1:7">
      <c r="A283" s="23">
        <v>2012</v>
      </c>
      <c r="B283" s="23" t="s">
        <v>514</v>
      </c>
      <c r="C283" s="13" t="s">
        <v>3925</v>
      </c>
      <c r="D283" s="34" t="s">
        <v>990</v>
      </c>
      <c r="E283" s="34" t="s">
        <v>3735</v>
      </c>
      <c r="F283" s="34" t="s">
        <v>4532</v>
      </c>
      <c r="G283" s="34">
        <v>16</v>
      </c>
    </row>
    <row r="284" spans="1:7">
      <c r="A284" s="23">
        <v>2012</v>
      </c>
      <c r="B284" s="23" t="s">
        <v>514</v>
      </c>
      <c r="C284" s="13" t="s">
        <v>23</v>
      </c>
      <c r="D284" s="34" t="s">
        <v>990</v>
      </c>
      <c r="E284" s="34" t="s">
        <v>3735</v>
      </c>
      <c r="F284" s="34" t="s">
        <v>4552</v>
      </c>
      <c r="G284" s="34">
        <v>8</v>
      </c>
    </row>
    <row r="285" spans="1:7">
      <c r="A285" s="23">
        <v>2012</v>
      </c>
      <c r="B285" s="23" t="s">
        <v>514</v>
      </c>
      <c r="C285" s="13" t="s">
        <v>185</v>
      </c>
      <c r="D285" s="34" t="s">
        <v>990</v>
      </c>
      <c r="E285" s="34" t="s">
        <v>3735</v>
      </c>
      <c r="F285" s="34" t="s">
        <v>4552</v>
      </c>
      <c r="G285" s="34">
        <v>3</v>
      </c>
    </row>
    <row r="286" spans="1:7">
      <c r="A286" s="23">
        <v>2012</v>
      </c>
      <c r="B286" s="23" t="s">
        <v>514</v>
      </c>
      <c r="C286" s="13" t="s">
        <v>3925</v>
      </c>
      <c r="D286" s="34" t="s">
        <v>990</v>
      </c>
      <c r="E286" s="34" t="s">
        <v>3735</v>
      </c>
      <c r="F286" s="34" t="s">
        <v>4552</v>
      </c>
      <c r="G286" s="34">
        <v>12</v>
      </c>
    </row>
    <row r="287" spans="1:7">
      <c r="A287" s="23">
        <v>2012</v>
      </c>
      <c r="B287" s="23" t="s">
        <v>514</v>
      </c>
      <c r="C287" s="13" t="s">
        <v>1743</v>
      </c>
      <c r="D287" s="34" t="s">
        <v>990</v>
      </c>
      <c r="E287" s="34" t="s">
        <v>3735</v>
      </c>
      <c r="F287" s="34" t="s">
        <v>1804</v>
      </c>
      <c r="G287" s="34">
        <v>2</v>
      </c>
    </row>
    <row r="288" spans="1:7">
      <c r="A288" s="23">
        <v>2012</v>
      </c>
      <c r="B288" s="23" t="s">
        <v>514</v>
      </c>
      <c r="C288" s="13" t="s">
        <v>184</v>
      </c>
      <c r="D288" s="34" t="s">
        <v>990</v>
      </c>
      <c r="E288" s="34" t="s">
        <v>3735</v>
      </c>
      <c r="F288" s="34" t="s">
        <v>1804</v>
      </c>
      <c r="G288" s="34">
        <v>13</v>
      </c>
    </row>
    <row r="289" spans="1:7">
      <c r="A289" s="23">
        <v>2012</v>
      </c>
      <c r="B289" s="23" t="s">
        <v>514</v>
      </c>
      <c r="C289" s="13" t="s">
        <v>23</v>
      </c>
      <c r="D289" s="34" t="s">
        <v>990</v>
      </c>
      <c r="E289" s="34" t="s">
        <v>3735</v>
      </c>
      <c r="F289" s="34" t="s">
        <v>1804</v>
      </c>
      <c r="G289" s="34">
        <v>66</v>
      </c>
    </row>
    <row r="290" spans="1:7">
      <c r="A290" s="23">
        <v>2012</v>
      </c>
      <c r="B290" s="23" t="s">
        <v>514</v>
      </c>
      <c r="C290" s="13" t="s">
        <v>185</v>
      </c>
      <c r="D290" s="34" t="s">
        <v>990</v>
      </c>
      <c r="E290" s="34" t="s">
        <v>3735</v>
      </c>
      <c r="F290" s="34" t="s">
        <v>1804</v>
      </c>
      <c r="G290" s="34">
        <v>70</v>
      </c>
    </row>
    <row r="291" spans="1:7">
      <c r="A291" s="23">
        <v>2012</v>
      </c>
      <c r="B291" s="23" t="s">
        <v>514</v>
      </c>
      <c r="C291" s="13" t="s">
        <v>3925</v>
      </c>
      <c r="D291" s="34" t="s">
        <v>990</v>
      </c>
      <c r="E291" s="34" t="s">
        <v>3735</v>
      </c>
      <c r="F291" s="34" t="s">
        <v>1804</v>
      </c>
      <c r="G291" s="34">
        <v>107</v>
      </c>
    </row>
    <row r="292" spans="1:7">
      <c r="A292" s="23">
        <v>2012</v>
      </c>
      <c r="B292" s="23" t="s">
        <v>514</v>
      </c>
      <c r="C292" s="13" t="s">
        <v>23</v>
      </c>
      <c r="D292" s="34" t="s">
        <v>990</v>
      </c>
      <c r="E292" s="34" t="s">
        <v>3735</v>
      </c>
      <c r="F292" s="34" t="s">
        <v>4542</v>
      </c>
      <c r="G292" s="34">
        <v>1</v>
      </c>
    </row>
    <row r="293" spans="1:7">
      <c r="A293" s="23">
        <v>2012</v>
      </c>
      <c r="B293" s="23" t="s">
        <v>514</v>
      </c>
      <c r="C293" s="13" t="s">
        <v>185</v>
      </c>
      <c r="D293" s="34" t="s">
        <v>990</v>
      </c>
      <c r="E293" s="34" t="s">
        <v>3735</v>
      </c>
      <c r="F293" s="34" t="s">
        <v>4542</v>
      </c>
      <c r="G293" s="34">
        <v>14</v>
      </c>
    </row>
    <row r="294" spans="1:7">
      <c r="A294" s="23">
        <v>2012</v>
      </c>
      <c r="B294" s="23" t="s">
        <v>514</v>
      </c>
      <c r="C294" s="13" t="s">
        <v>3925</v>
      </c>
      <c r="D294" s="34" t="s">
        <v>990</v>
      </c>
      <c r="E294" s="34" t="s">
        <v>3735</v>
      </c>
      <c r="F294" s="34" t="s">
        <v>4542</v>
      </c>
      <c r="G294" s="34">
        <v>4</v>
      </c>
    </row>
    <row r="295" spans="1:7">
      <c r="A295" s="23">
        <v>2012</v>
      </c>
      <c r="B295" s="23" t="s">
        <v>514</v>
      </c>
      <c r="C295" s="13" t="s">
        <v>23</v>
      </c>
      <c r="D295" s="34" t="s">
        <v>990</v>
      </c>
      <c r="E295" s="34" t="s">
        <v>3735</v>
      </c>
      <c r="F295" s="34" t="s">
        <v>4554</v>
      </c>
      <c r="G295" s="34">
        <v>18</v>
      </c>
    </row>
    <row r="296" spans="1:7">
      <c r="A296" s="23">
        <v>2012</v>
      </c>
      <c r="B296" s="23" t="s">
        <v>514</v>
      </c>
      <c r="C296" s="13" t="s">
        <v>185</v>
      </c>
      <c r="D296" s="34" t="s">
        <v>990</v>
      </c>
      <c r="E296" s="34" t="s">
        <v>3735</v>
      </c>
      <c r="F296" s="34" t="s">
        <v>4554</v>
      </c>
      <c r="G296" s="34">
        <v>8</v>
      </c>
    </row>
    <row r="297" spans="1:7">
      <c r="A297" s="23">
        <v>2012</v>
      </c>
      <c r="B297" s="23" t="s">
        <v>514</v>
      </c>
      <c r="C297" s="13" t="s">
        <v>3925</v>
      </c>
      <c r="D297" s="34" t="s">
        <v>990</v>
      </c>
      <c r="E297" s="34" t="s">
        <v>3735</v>
      </c>
      <c r="F297" s="34" t="s">
        <v>4554</v>
      </c>
      <c r="G297" s="34">
        <v>24</v>
      </c>
    </row>
    <row r="298" spans="1:7">
      <c r="A298" s="23">
        <v>2012</v>
      </c>
      <c r="B298" s="23" t="s">
        <v>514</v>
      </c>
      <c r="C298" s="13" t="s">
        <v>1743</v>
      </c>
      <c r="D298" s="34" t="s">
        <v>990</v>
      </c>
      <c r="E298" s="34" t="s">
        <v>3735</v>
      </c>
      <c r="F298" s="34" t="s">
        <v>1805</v>
      </c>
      <c r="G298" s="34">
        <v>2</v>
      </c>
    </row>
    <row r="299" spans="1:7">
      <c r="A299" s="23">
        <v>2012</v>
      </c>
      <c r="B299" s="23" t="s">
        <v>514</v>
      </c>
      <c r="C299" s="13" t="s">
        <v>184</v>
      </c>
      <c r="D299" s="34" t="s">
        <v>990</v>
      </c>
      <c r="E299" s="34" t="s">
        <v>3735</v>
      </c>
      <c r="F299" s="34" t="s">
        <v>1805</v>
      </c>
      <c r="G299" s="34">
        <v>12</v>
      </c>
    </row>
    <row r="300" spans="1:7">
      <c r="A300" s="23">
        <v>2012</v>
      </c>
      <c r="B300" s="23" t="s">
        <v>514</v>
      </c>
      <c r="C300" s="13" t="s">
        <v>23</v>
      </c>
      <c r="D300" s="34" t="s">
        <v>990</v>
      </c>
      <c r="E300" s="34" t="s">
        <v>3735</v>
      </c>
      <c r="F300" s="34" t="s">
        <v>1805</v>
      </c>
      <c r="G300" s="34">
        <v>74</v>
      </c>
    </row>
    <row r="301" spans="1:7">
      <c r="A301" s="23">
        <v>2012</v>
      </c>
      <c r="B301" s="23" t="s">
        <v>514</v>
      </c>
      <c r="C301" s="13" t="s">
        <v>185</v>
      </c>
      <c r="D301" s="34" t="s">
        <v>990</v>
      </c>
      <c r="E301" s="34" t="s">
        <v>3735</v>
      </c>
      <c r="F301" s="34" t="s">
        <v>1805</v>
      </c>
      <c r="G301" s="34">
        <v>62</v>
      </c>
    </row>
    <row r="302" spans="1:7">
      <c r="A302" s="23">
        <v>2012</v>
      </c>
      <c r="B302" s="23" t="s">
        <v>514</v>
      </c>
      <c r="C302" s="13" t="s">
        <v>3925</v>
      </c>
      <c r="D302" s="34" t="s">
        <v>990</v>
      </c>
      <c r="E302" s="34" t="s">
        <v>3735</v>
      </c>
      <c r="F302" s="34" t="s">
        <v>1805</v>
      </c>
      <c r="G302" s="34">
        <v>108</v>
      </c>
    </row>
    <row r="303" spans="1:7">
      <c r="A303" s="23">
        <v>2012</v>
      </c>
      <c r="B303" s="23" t="s">
        <v>514</v>
      </c>
      <c r="C303" s="13" t="s">
        <v>1743</v>
      </c>
      <c r="D303" s="34" t="s">
        <v>990</v>
      </c>
      <c r="E303" s="34" t="s">
        <v>3734</v>
      </c>
      <c r="F303" s="34" t="s">
        <v>1765</v>
      </c>
      <c r="G303" s="34">
        <v>3</v>
      </c>
    </row>
    <row r="304" spans="1:7">
      <c r="A304" s="23">
        <v>2012</v>
      </c>
      <c r="B304" s="23" t="s">
        <v>514</v>
      </c>
      <c r="C304" s="13" t="s">
        <v>184</v>
      </c>
      <c r="D304" s="34" t="s">
        <v>990</v>
      </c>
      <c r="E304" s="34" t="s">
        <v>3734</v>
      </c>
      <c r="F304" s="34" t="s">
        <v>1765</v>
      </c>
      <c r="G304" s="34">
        <v>46</v>
      </c>
    </row>
    <row r="305" spans="1:7">
      <c r="A305" s="23">
        <v>2012</v>
      </c>
      <c r="B305" s="23" t="s">
        <v>514</v>
      </c>
      <c r="C305" s="13" t="s">
        <v>23</v>
      </c>
      <c r="D305" s="34" t="s">
        <v>990</v>
      </c>
      <c r="E305" s="34" t="s">
        <v>3734</v>
      </c>
      <c r="F305" s="34" t="s">
        <v>1765</v>
      </c>
      <c r="G305" s="34">
        <v>232</v>
      </c>
    </row>
    <row r="306" spans="1:7">
      <c r="A306" s="23">
        <v>2012</v>
      </c>
      <c r="B306" s="23" t="s">
        <v>514</v>
      </c>
      <c r="C306" s="13" t="s">
        <v>185</v>
      </c>
      <c r="D306" s="34" t="s">
        <v>990</v>
      </c>
      <c r="E306" s="34" t="s">
        <v>3734</v>
      </c>
      <c r="F306" s="34" t="s">
        <v>1765</v>
      </c>
      <c r="G306" s="34">
        <v>248</v>
      </c>
    </row>
    <row r="307" spans="1:7">
      <c r="A307" s="23">
        <v>2012</v>
      </c>
      <c r="B307" s="23" t="s">
        <v>514</v>
      </c>
      <c r="C307" s="13" t="s">
        <v>3925</v>
      </c>
      <c r="D307" s="34" t="s">
        <v>990</v>
      </c>
      <c r="E307" s="34" t="s">
        <v>3734</v>
      </c>
      <c r="F307" s="34" t="s">
        <v>1765</v>
      </c>
      <c r="G307" s="34">
        <v>332</v>
      </c>
    </row>
    <row r="308" spans="1:7">
      <c r="A308" s="23">
        <v>2012</v>
      </c>
      <c r="B308" s="23" t="s">
        <v>514</v>
      </c>
      <c r="C308" s="13" t="s">
        <v>1743</v>
      </c>
      <c r="D308" s="34" t="s">
        <v>990</v>
      </c>
      <c r="E308" s="34" t="s">
        <v>3735</v>
      </c>
      <c r="F308" s="34" t="s">
        <v>1800</v>
      </c>
      <c r="G308" s="34">
        <v>1</v>
      </c>
    </row>
    <row r="309" spans="1:7">
      <c r="A309" s="23">
        <v>2012</v>
      </c>
      <c r="B309" s="23" t="s">
        <v>514</v>
      </c>
      <c r="C309" s="13" t="s">
        <v>184</v>
      </c>
      <c r="D309" s="34" t="s">
        <v>990</v>
      </c>
      <c r="E309" s="34" t="s">
        <v>3735</v>
      </c>
      <c r="F309" s="34" t="s">
        <v>1800</v>
      </c>
      <c r="G309" s="34">
        <v>7</v>
      </c>
    </row>
    <row r="310" spans="1:7">
      <c r="A310" s="23">
        <v>2012</v>
      </c>
      <c r="B310" s="23" t="s">
        <v>514</v>
      </c>
      <c r="C310" s="13" t="s">
        <v>23</v>
      </c>
      <c r="D310" s="34" t="s">
        <v>990</v>
      </c>
      <c r="E310" s="34" t="s">
        <v>3735</v>
      </c>
      <c r="F310" s="34" t="s">
        <v>1800</v>
      </c>
      <c r="G310" s="34">
        <v>44</v>
      </c>
    </row>
    <row r="311" spans="1:7">
      <c r="A311" s="23">
        <v>2012</v>
      </c>
      <c r="B311" s="23" t="s">
        <v>514</v>
      </c>
      <c r="C311" s="13" t="s">
        <v>185</v>
      </c>
      <c r="D311" s="34" t="s">
        <v>990</v>
      </c>
      <c r="E311" s="34" t="s">
        <v>3735</v>
      </c>
      <c r="F311" s="34" t="s">
        <v>1800</v>
      </c>
      <c r="G311" s="34">
        <v>46</v>
      </c>
    </row>
    <row r="312" spans="1:7">
      <c r="A312" s="23">
        <v>2012</v>
      </c>
      <c r="B312" s="23" t="s">
        <v>514</v>
      </c>
      <c r="C312" s="13" t="s">
        <v>3925</v>
      </c>
      <c r="D312" s="34" t="s">
        <v>990</v>
      </c>
      <c r="E312" s="34" t="s">
        <v>3735</v>
      </c>
      <c r="F312" s="34" t="s">
        <v>1800</v>
      </c>
      <c r="G312" s="34">
        <v>58</v>
      </c>
    </row>
    <row r="313" spans="1:7">
      <c r="A313" s="23">
        <v>2012</v>
      </c>
      <c r="B313" s="23" t="s">
        <v>514</v>
      </c>
      <c r="C313" s="13" t="s">
        <v>1743</v>
      </c>
      <c r="D313" s="34" t="s">
        <v>990</v>
      </c>
      <c r="E313" s="34" t="s">
        <v>3735</v>
      </c>
      <c r="F313" s="34" t="s">
        <v>1806</v>
      </c>
      <c r="G313" s="34">
        <v>1</v>
      </c>
    </row>
    <row r="314" spans="1:7">
      <c r="A314" s="23">
        <v>2012</v>
      </c>
      <c r="B314" s="23" t="s">
        <v>514</v>
      </c>
      <c r="C314" s="13" t="s">
        <v>184</v>
      </c>
      <c r="D314" s="34" t="s">
        <v>990</v>
      </c>
      <c r="E314" s="34" t="s">
        <v>3735</v>
      </c>
      <c r="F314" s="34" t="s">
        <v>1806</v>
      </c>
      <c r="G314" s="34">
        <v>2</v>
      </c>
    </row>
    <row r="315" spans="1:7">
      <c r="A315" s="23">
        <v>2012</v>
      </c>
      <c r="B315" s="23" t="s">
        <v>514</v>
      </c>
      <c r="C315" s="13" t="s">
        <v>23</v>
      </c>
      <c r="D315" s="34" t="s">
        <v>990</v>
      </c>
      <c r="E315" s="34" t="s">
        <v>3735</v>
      </c>
      <c r="F315" s="34" t="s">
        <v>1806</v>
      </c>
      <c r="G315" s="34">
        <v>22</v>
      </c>
    </row>
    <row r="316" spans="1:7">
      <c r="A316" s="23">
        <v>2012</v>
      </c>
      <c r="B316" s="23" t="s">
        <v>514</v>
      </c>
      <c r="C316" s="13" t="s">
        <v>185</v>
      </c>
      <c r="D316" s="34" t="s">
        <v>990</v>
      </c>
      <c r="E316" s="34" t="s">
        <v>3735</v>
      </c>
      <c r="F316" s="34" t="s">
        <v>1806</v>
      </c>
      <c r="G316" s="34">
        <v>15</v>
      </c>
    </row>
    <row r="317" spans="1:7">
      <c r="A317" s="23">
        <v>2012</v>
      </c>
      <c r="B317" s="23" t="s">
        <v>514</v>
      </c>
      <c r="C317" s="13" t="s">
        <v>3925</v>
      </c>
      <c r="D317" s="34" t="s">
        <v>990</v>
      </c>
      <c r="E317" s="34" t="s">
        <v>3735</v>
      </c>
      <c r="F317" s="34" t="s">
        <v>1806</v>
      </c>
      <c r="G317" s="34">
        <v>30</v>
      </c>
    </row>
    <row r="318" spans="1:7">
      <c r="A318" s="23">
        <v>2012</v>
      </c>
      <c r="B318" s="23" t="s">
        <v>514</v>
      </c>
      <c r="C318" s="13" t="s">
        <v>23</v>
      </c>
      <c r="D318" s="34" t="s">
        <v>3733</v>
      </c>
      <c r="E318" s="34" t="s">
        <v>3736</v>
      </c>
      <c r="F318" s="34" t="s">
        <v>4558</v>
      </c>
      <c r="G318" s="34">
        <v>7</v>
      </c>
    </row>
    <row r="319" spans="1:7">
      <c r="A319" s="23">
        <v>2012</v>
      </c>
      <c r="B319" s="23" t="s">
        <v>514</v>
      </c>
      <c r="C319" s="13" t="s">
        <v>185</v>
      </c>
      <c r="D319" s="34" t="s">
        <v>3733</v>
      </c>
      <c r="E319" s="34" t="s">
        <v>3736</v>
      </c>
      <c r="F319" s="34" t="s">
        <v>4558</v>
      </c>
      <c r="G319" s="34">
        <v>11</v>
      </c>
    </row>
    <row r="320" spans="1:7">
      <c r="A320" s="23">
        <v>2012</v>
      </c>
      <c r="B320" s="23" t="s">
        <v>514</v>
      </c>
      <c r="C320" s="13" t="s">
        <v>184</v>
      </c>
      <c r="D320" s="34" t="s">
        <v>990</v>
      </c>
      <c r="E320" s="34" t="s">
        <v>3735</v>
      </c>
      <c r="F320" s="34" t="s">
        <v>1794</v>
      </c>
      <c r="G320" s="34">
        <v>2</v>
      </c>
    </row>
    <row r="321" spans="1:7">
      <c r="A321" s="23">
        <v>2012</v>
      </c>
      <c r="B321" s="23" t="s">
        <v>514</v>
      </c>
      <c r="C321" s="13" t="s">
        <v>23</v>
      </c>
      <c r="D321" s="34" t="s">
        <v>990</v>
      </c>
      <c r="E321" s="34" t="s">
        <v>3735</v>
      </c>
      <c r="F321" s="34" t="s">
        <v>1794</v>
      </c>
      <c r="G321" s="34">
        <v>7</v>
      </c>
    </row>
    <row r="322" spans="1:7">
      <c r="A322" s="23">
        <v>2012</v>
      </c>
      <c r="B322" s="23" t="s">
        <v>514</v>
      </c>
      <c r="C322" s="13" t="s">
        <v>185</v>
      </c>
      <c r="D322" s="34" t="s">
        <v>990</v>
      </c>
      <c r="E322" s="34" t="s">
        <v>3735</v>
      </c>
      <c r="F322" s="34" t="s">
        <v>1794</v>
      </c>
      <c r="G322" s="34">
        <v>9</v>
      </c>
    </row>
    <row r="323" spans="1:7">
      <c r="A323" s="23">
        <v>2012</v>
      </c>
      <c r="B323" s="23" t="s">
        <v>514</v>
      </c>
      <c r="C323" s="13" t="s">
        <v>3925</v>
      </c>
      <c r="D323" s="34" t="s">
        <v>990</v>
      </c>
      <c r="E323" s="34" t="s">
        <v>3735</v>
      </c>
      <c r="F323" s="34" t="s">
        <v>1794</v>
      </c>
      <c r="G323" s="34">
        <v>4</v>
      </c>
    </row>
    <row r="324" spans="1:7">
      <c r="A324" s="23">
        <v>2012</v>
      </c>
      <c r="B324" s="23" t="s">
        <v>514</v>
      </c>
      <c r="C324" s="13" t="s">
        <v>1743</v>
      </c>
      <c r="D324" s="34" t="s">
        <v>990</v>
      </c>
      <c r="E324" s="34" t="s">
        <v>1819</v>
      </c>
      <c r="F324" s="34" t="s">
        <v>1746</v>
      </c>
      <c r="G324" s="34">
        <v>1</v>
      </c>
    </row>
    <row r="325" spans="1:7">
      <c r="A325" s="23">
        <v>2012</v>
      </c>
      <c r="B325" s="23" t="s">
        <v>514</v>
      </c>
      <c r="C325" s="13" t="s">
        <v>184</v>
      </c>
      <c r="D325" s="34" t="s">
        <v>990</v>
      </c>
      <c r="E325" s="34" t="s">
        <v>1819</v>
      </c>
      <c r="F325" s="34" t="s">
        <v>1746</v>
      </c>
      <c r="G325" s="34">
        <v>3</v>
      </c>
    </row>
    <row r="326" spans="1:7">
      <c r="A326" s="23">
        <v>2012</v>
      </c>
      <c r="B326" s="23" t="s">
        <v>514</v>
      </c>
      <c r="C326" s="13" t="s">
        <v>23</v>
      </c>
      <c r="D326" s="34" t="s">
        <v>990</v>
      </c>
      <c r="E326" s="34" t="s">
        <v>1819</v>
      </c>
      <c r="F326" s="34" t="s">
        <v>1746</v>
      </c>
      <c r="G326" s="34">
        <v>67</v>
      </c>
    </row>
    <row r="327" spans="1:7">
      <c r="A327" s="23">
        <v>2012</v>
      </c>
      <c r="B327" s="23" t="s">
        <v>514</v>
      </c>
      <c r="C327" s="13" t="s">
        <v>185</v>
      </c>
      <c r="D327" s="34" t="s">
        <v>990</v>
      </c>
      <c r="E327" s="34" t="s">
        <v>1819</v>
      </c>
      <c r="F327" s="34" t="s">
        <v>1746</v>
      </c>
      <c r="G327" s="34">
        <v>44</v>
      </c>
    </row>
    <row r="328" spans="1:7">
      <c r="A328" s="23">
        <v>2012</v>
      </c>
      <c r="B328" s="23" t="s">
        <v>514</v>
      </c>
      <c r="C328" s="13" t="s">
        <v>3925</v>
      </c>
      <c r="D328" s="34" t="s">
        <v>990</v>
      </c>
      <c r="E328" s="34" t="s">
        <v>1819</v>
      </c>
      <c r="F328" s="34" t="s">
        <v>1746</v>
      </c>
      <c r="G328" s="34">
        <v>79</v>
      </c>
    </row>
    <row r="329" spans="1:7">
      <c r="A329" s="23">
        <v>2012</v>
      </c>
      <c r="B329" s="23" t="s">
        <v>514</v>
      </c>
      <c r="C329" s="13" t="s">
        <v>184</v>
      </c>
      <c r="D329" s="34" t="s">
        <v>990</v>
      </c>
      <c r="E329" s="34" t="s">
        <v>1819</v>
      </c>
      <c r="F329" s="34" t="s">
        <v>4496</v>
      </c>
      <c r="G329" s="34">
        <v>2</v>
      </c>
    </row>
    <row r="330" spans="1:7">
      <c r="A330" s="23">
        <v>2012</v>
      </c>
      <c r="B330" s="23" t="s">
        <v>514</v>
      </c>
      <c r="C330" s="13" t="s">
        <v>23</v>
      </c>
      <c r="D330" s="34" t="s">
        <v>990</v>
      </c>
      <c r="E330" s="34" t="s">
        <v>1819</v>
      </c>
      <c r="F330" s="34" t="s">
        <v>4496</v>
      </c>
      <c r="G330" s="34">
        <v>39</v>
      </c>
    </row>
    <row r="331" spans="1:7">
      <c r="A331" s="23">
        <v>2012</v>
      </c>
      <c r="B331" s="23" t="s">
        <v>514</v>
      </c>
      <c r="C331" s="13" t="s">
        <v>185</v>
      </c>
      <c r="D331" s="34" t="s">
        <v>990</v>
      </c>
      <c r="E331" s="34" t="s">
        <v>1819</v>
      </c>
      <c r="F331" s="34" t="s">
        <v>4496</v>
      </c>
      <c r="G331" s="34">
        <v>20</v>
      </c>
    </row>
    <row r="332" spans="1:7">
      <c r="A332" s="23">
        <v>2012</v>
      </c>
      <c r="B332" s="23" t="s">
        <v>514</v>
      </c>
      <c r="C332" s="13" t="s">
        <v>3925</v>
      </c>
      <c r="D332" s="34" t="s">
        <v>990</v>
      </c>
      <c r="E332" s="34" t="s">
        <v>1819</v>
      </c>
      <c r="F332" s="34" t="s">
        <v>4496</v>
      </c>
      <c r="G332" s="34">
        <v>52</v>
      </c>
    </row>
    <row r="333" spans="1:7">
      <c r="A333" s="23">
        <v>2012</v>
      </c>
      <c r="B333" s="23" t="s">
        <v>514</v>
      </c>
      <c r="C333" s="13" t="s">
        <v>185</v>
      </c>
      <c r="D333" s="34" t="s">
        <v>3733</v>
      </c>
      <c r="E333" s="34" t="s">
        <v>3737</v>
      </c>
      <c r="F333" s="34" t="s">
        <v>1759</v>
      </c>
      <c r="G333" s="34">
        <v>3</v>
      </c>
    </row>
    <row r="334" spans="1:7">
      <c r="A334" s="23">
        <v>2012</v>
      </c>
      <c r="B334" s="23" t="s">
        <v>514</v>
      </c>
      <c r="C334" s="13" t="s">
        <v>184</v>
      </c>
      <c r="D334" s="34" t="s">
        <v>3733</v>
      </c>
      <c r="E334" s="34" t="s">
        <v>3737</v>
      </c>
      <c r="F334" s="34" t="s">
        <v>1760</v>
      </c>
      <c r="G334" s="34">
        <v>10</v>
      </c>
    </row>
    <row r="335" spans="1:7">
      <c r="A335" s="23">
        <v>2012</v>
      </c>
      <c r="B335" s="23" t="s">
        <v>514</v>
      </c>
      <c r="C335" s="13" t="s">
        <v>23</v>
      </c>
      <c r="D335" s="34" t="s">
        <v>3733</v>
      </c>
      <c r="E335" s="34" t="s">
        <v>3737</v>
      </c>
      <c r="F335" s="34" t="s">
        <v>1760</v>
      </c>
      <c r="G335" s="34">
        <v>50</v>
      </c>
    </row>
    <row r="336" spans="1:7">
      <c r="A336" s="23">
        <v>2012</v>
      </c>
      <c r="B336" s="23" t="s">
        <v>514</v>
      </c>
      <c r="C336" s="13" t="s">
        <v>185</v>
      </c>
      <c r="D336" s="34" t="s">
        <v>3733</v>
      </c>
      <c r="E336" s="34" t="s">
        <v>3737</v>
      </c>
      <c r="F336" s="34" t="s">
        <v>1760</v>
      </c>
      <c r="G336" s="34">
        <v>38</v>
      </c>
    </row>
    <row r="337" spans="1:7">
      <c r="A337" s="23">
        <v>2012</v>
      </c>
      <c r="B337" s="23" t="s">
        <v>514</v>
      </c>
      <c r="C337" s="13" t="s">
        <v>3925</v>
      </c>
      <c r="D337" s="34" t="s">
        <v>3733</v>
      </c>
      <c r="E337" s="34" t="s">
        <v>3737</v>
      </c>
      <c r="F337" s="34" t="s">
        <v>1760</v>
      </c>
      <c r="G337" s="34">
        <v>66</v>
      </c>
    </row>
    <row r="338" spans="1:7">
      <c r="A338" s="23">
        <v>2012</v>
      </c>
      <c r="B338" s="23" t="s">
        <v>514</v>
      </c>
      <c r="C338" s="13" t="s">
        <v>23</v>
      </c>
      <c r="D338" s="34" t="s">
        <v>990</v>
      </c>
      <c r="E338" s="34" t="s">
        <v>3735</v>
      </c>
      <c r="F338" s="34" t="s">
        <v>1903</v>
      </c>
      <c r="G338" s="34">
        <v>3</v>
      </c>
    </row>
    <row r="339" spans="1:7">
      <c r="A339" s="23">
        <v>2012</v>
      </c>
      <c r="B339" s="23" t="s">
        <v>514</v>
      </c>
      <c r="C339" s="13" t="s">
        <v>185</v>
      </c>
      <c r="D339" s="34" t="s">
        <v>990</v>
      </c>
      <c r="E339" s="34" t="s">
        <v>3735</v>
      </c>
      <c r="F339" s="34" t="s">
        <v>1903</v>
      </c>
      <c r="G339" s="34">
        <v>4</v>
      </c>
    </row>
    <row r="340" spans="1:7">
      <c r="A340" s="23">
        <v>2012</v>
      </c>
      <c r="B340" s="23" t="s">
        <v>514</v>
      </c>
      <c r="C340" s="13" t="s">
        <v>3925</v>
      </c>
      <c r="D340" s="34" t="s">
        <v>990</v>
      </c>
      <c r="E340" s="34" t="s">
        <v>3735</v>
      </c>
      <c r="F340" s="34" t="s">
        <v>1903</v>
      </c>
      <c r="G340" s="34">
        <v>3</v>
      </c>
    </row>
    <row r="341" spans="1:7">
      <c r="A341" s="23">
        <v>2012</v>
      </c>
      <c r="B341" s="23" t="s">
        <v>514</v>
      </c>
      <c r="C341" s="13" t="s">
        <v>184</v>
      </c>
      <c r="D341" s="34" t="s">
        <v>3733</v>
      </c>
      <c r="E341" s="34" t="s">
        <v>3738</v>
      </c>
      <c r="F341" s="34" t="s">
        <v>1777</v>
      </c>
      <c r="G341" s="34">
        <v>1</v>
      </c>
    </row>
    <row r="342" spans="1:7">
      <c r="A342" s="23">
        <v>2012</v>
      </c>
      <c r="B342" s="23" t="s">
        <v>514</v>
      </c>
      <c r="C342" s="13" t="s">
        <v>23</v>
      </c>
      <c r="D342" s="34" t="s">
        <v>3733</v>
      </c>
      <c r="E342" s="34" t="s">
        <v>3738</v>
      </c>
      <c r="F342" s="34" t="s">
        <v>1777</v>
      </c>
      <c r="G342" s="34">
        <v>5</v>
      </c>
    </row>
    <row r="343" spans="1:7">
      <c r="A343" s="23">
        <v>2012</v>
      </c>
      <c r="B343" s="23" t="s">
        <v>514</v>
      </c>
      <c r="C343" s="13" t="s">
        <v>185</v>
      </c>
      <c r="D343" s="34" t="s">
        <v>3733</v>
      </c>
      <c r="E343" s="34" t="s">
        <v>3738</v>
      </c>
      <c r="F343" s="34" t="s">
        <v>1777</v>
      </c>
      <c r="G343" s="34">
        <v>1</v>
      </c>
    </row>
    <row r="344" spans="1:7">
      <c r="A344" s="23">
        <v>2012</v>
      </c>
      <c r="B344" s="23" t="s">
        <v>514</v>
      </c>
      <c r="C344" s="13" t="s">
        <v>3925</v>
      </c>
      <c r="D344" s="34" t="s">
        <v>3733</v>
      </c>
      <c r="E344" s="34" t="s">
        <v>3738</v>
      </c>
      <c r="F344" s="34" t="s">
        <v>1777</v>
      </c>
      <c r="G344" s="34">
        <v>11</v>
      </c>
    </row>
    <row r="345" spans="1:7">
      <c r="A345" s="23">
        <v>2012</v>
      </c>
      <c r="B345" s="23" t="s">
        <v>514</v>
      </c>
      <c r="C345" s="13" t="s">
        <v>23</v>
      </c>
      <c r="D345" s="34" t="s">
        <v>990</v>
      </c>
      <c r="E345" s="34" t="s">
        <v>3735</v>
      </c>
      <c r="F345" s="34" t="s">
        <v>1808</v>
      </c>
      <c r="G345" s="34">
        <v>4</v>
      </c>
    </row>
    <row r="346" spans="1:7">
      <c r="A346" s="23">
        <v>2012</v>
      </c>
      <c r="B346" s="23" t="s">
        <v>514</v>
      </c>
      <c r="C346" s="13" t="s">
        <v>185</v>
      </c>
      <c r="D346" s="34" t="s">
        <v>990</v>
      </c>
      <c r="E346" s="34" t="s">
        <v>3735</v>
      </c>
      <c r="F346" s="34" t="s">
        <v>1808</v>
      </c>
      <c r="G346" s="34">
        <v>7</v>
      </c>
    </row>
    <row r="347" spans="1:7">
      <c r="A347" s="23">
        <v>2012</v>
      </c>
      <c r="B347" s="23" t="s">
        <v>514</v>
      </c>
      <c r="C347" s="13" t="s">
        <v>3925</v>
      </c>
      <c r="D347" s="34" t="s">
        <v>990</v>
      </c>
      <c r="E347" s="34" t="s">
        <v>3735</v>
      </c>
      <c r="F347" s="34" t="s">
        <v>1808</v>
      </c>
      <c r="G347" s="34">
        <v>7</v>
      </c>
    </row>
    <row r="348" spans="1:7">
      <c r="A348" s="23">
        <v>2012</v>
      </c>
      <c r="B348" s="23" t="s">
        <v>514</v>
      </c>
      <c r="C348" s="13" t="s">
        <v>23</v>
      </c>
      <c r="D348" s="34" t="s">
        <v>990</v>
      </c>
      <c r="E348" s="34" t="s">
        <v>3735</v>
      </c>
      <c r="F348" s="34" t="s">
        <v>1902</v>
      </c>
      <c r="G348" s="34">
        <v>3</v>
      </c>
    </row>
    <row r="349" spans="1:7">
      <c r="A349" s="23">
        <v>2012</v>
      </c>
      <c r="B349" s="23" t="s">
        <v>514</v>
      </c>
      <c r="C349" s="13" t="s">
        <v>185</v>
      </c>
      <c r="D349" s="34" t="s">
        <v>990</v>
      </c>
      <c r="E349" s="34" t="s">
        <v>3735</v>
      </c>
      <c r="F349" s="34" t="s">
        <v>1902</v>
      </c>
      <c r="G349" s="34">
        <v>4</v>
      </c>
    </row>
    <row r="350" spans="1:7">
      <c r="A350" s="23">
        <v>2012</v>
      </c>
      <c r="B350" s="23" t="s">
        <v>514</v>
      </c>
      <c r="C350" s="13" t="s">
        <v>3925</v>
      </c>
      <c r="D350" s="34" t="s">
        <v>990</v>
      </c>
      <c r="E350" s="34" t="s">
        <v>3735</v>
      </c>
      <c r="F350" s="34" t="s">
        <v>1902</v>
      </c>
      <c r="G350" s="34">
        <v>4</v>
      </c>
    </row>
    <row r="351" spans="1:7">
      <c r="A351" s="23">
        <v>2012</v>
      </c>
      <c r="B351" s="23" t="s">
        <v>514</v>
      </c>
      <c r="C351" s="13" t="s">
        <v>184</v>
      </c>
      <c r="D351" s="34" t="s">
        <v>990</v>
      </c>
      <c r="E351" s="34" t="s">
        <v>3735</v>
      </c>
      <c r="F351" s="34" t="s">
        <v>1807</v>
      </c>
      <c r="G351" s="34">
        <v>3</v>
      </c>
    </row>
    <row r="352" spans="1:7">
      <c r="A352" s="23">
        <v>2012</v>
      </c>
      <c r="B352" s="23" t="s">
        <v>514</v>
      </c>
      <c r="C352" s="13" t="s">
        <v>23</v>
      </c>
      <c r="D352" s="34" t="s">
        <v>990</v>
      </c>
      <c r="E352" s="34" t="s">
        <v>3735</v>
      </c>
      <c r="F352" s="34" t="s">
        <v>1807</v>
      </c>
      <c r="G352" s="34">
        <v>17</v>
      </c>
    </row>
    <row r="353" spans="1:7">
      <c r="A353" s="23">
        <v>2012</v>
      </c>
      <c r="B353" s="23" t="s">
        <v>514</v>
      </c>
      <c r="C353" s="13" t="s">
        <v>185</v>
      </c>
      <c r="D353" s="34" t="s">
        <v>990</v>
      </c>
      <c r="E353" s="34" t="s">
        <v>3735</v>
      </c>
      <c r="F353" s="34" t="s">
        <v>1807</v>
      </c>
      <c r="G353" s="34">
        <v>17</v>
      </c>
    </row>
    <row r="354" spans="1:7">
      <c r="A354" s="23">
        <v>2012</v>
      </c>
      <c r="B354" s="23" t="s">
        <v>514</v>
      </c>
      <c r="C354" s="13" t="s">
        <v>3925</v>
      </c>
      <c r="D354" s="34" t="s">
        <v>990</v>
      </c>
      <c r="E354" s="34" t="s">
        <v>3735</v>
      </c>
      <c r="F354" s="34" t="s">
        <v>1807</v>
      </c>
      <c r="G354" s="34">
        <v>16</v>
      </c>
    </row>
    <row r="355" spans="1:7">
      <c r="A355" s="23">
        <v>2012</v>
      </c>
      <c r="B355" s="23" t="s">
        <v>514</v>
      </c>
      <c r="C355" s="13" t="s">
        <v>1743</v>
      </c>
      <c r="D355" s="34" t="s">
        <v>990</v>
      </c>
      <c r="E355" s="34" t="s">
        <v>3735</v>
      </c>
      <c r="F355" s="34" t="s">
        <v>1792</v>
      </c>
      <c r="G355" s="34">
        <v>2</v>
      </c>
    </row>
    <row r="356" spans="1:7">
      <c r="A356" s="23">
        <v>2012</v>
      </c>
      <c r="B356" s="23" t="s">
        <v>514</v>
      </c>
      <c r="C356" s="13" t="s">
        <v>184</v>
      </c>
      <c r="D356" s="34" t="s">
        <v>990</v>
      </c>
      <c r="E356" s="34" t="s">
        <v>3735</v>
      </c>
      <c r="F356" s="34" t="s">
        <v>1792</v>
      </c>
      <c r="G356" s="34">
        <v>5</v>
      </c>
    </row>
    <row r="357" spans="1:7">
      <c r="A357" s="23">
        <v>2012</v>
      </c>
      <c r="B357" s="23" t="s">
        <v>514</v>
      </c>
      <c r="C357" s="13" t="s">
        <v>23</v>
      </c>
      <c r="D357" s="34" t="s">
        <v>990</v>
      </c>
      <c r="E357" s="34" t="s">
        <v>3735</v>
      </c>
      <c r="F357" s="34" t="s">
        <v>1792</v>
      </c>
      <c r="G357" s="34">
        <v>66</v>
      </c>
    </row>
    <row r="358" spans="1:7">
      <c r="A358" s="23">
        <v>2012</v>
      </c>
      <c r="B358" s="23" t="s">
        <v>514</v>
      </c>
      <c r="C358" s="13" t="s">
        <v>185</v>
      </c>
      <c r="D358" s="34" t="s">
        <v>990</v>
      </c>
      <c r="E358" s="34" t="s">
        <v>3735</v>
      </c>
      <c r="F358" s="34" t="s">
        <v>1792</v>
      </c>
      <c r="G358" s="34">
        <v>50</v>
      </c>
    </row>
    <row r="359" spans="1:7">
      <c r="A359" s="23">
        <v>2012</v>
      </c>
      <c r="B359" s="23" t="s">
        <v>514</v>
      </c>
      <c r="C359" s="13" t="s">
        <v>3925</v>
      </c>
      <c r="D359" s="34" t="s">
        <v>990</v>
      </c>
      <c r="E359" s="34" t="s">
        <v>3735</v>
      </c>
      <c r="F359" s="34" t="s">
        <v>1792</v>
      </c>
      <c r="G359" s="34">
        <v>79</v>
      </c>
    </row>
    <row r="360" spans="1:7">
      <c r="A360" s="23">
        <v>2012</v>
      </c>
      <c r="B360" s="23" t="s">
        <v>514</v>
      </c>
      <c r="C360" s="13" t="s">
        <v>23</v>
      </c>
      <c r="D360" s="34" t="s">
        <v>990</v>
      </c>
      <c r="E360" s="34" t="s">
        <v>1819</v>
      </c>
      <c r="F360" s="34" t="s">
        <v>1747</v>
      </c>
      <c r="G360" s="34">
        <v>3</v>
      </c>
    </row>
    <row r="361" spans="1:7">
      <c r="A361" s="23">
        <v>2012</v>
      </c>
      <c r="B361" s="23" t="s">
        <v>514</v>
      </c>
      <c r="C361" s="13" t="s">
        <v>185</v>
      </c>
      <c r="D361" s="34" t="s">
        <v>990</v>
      </c>
      <c r="E361" s="34" t="s">
        <v>1819</v>
      </c>
      <c r="F361" s="34" t="s">
        <v>1747</v>
      </c>
      <c r="G361" s="34">
        <v>7</v>
      </c>
    </row>
    <row r="362" spans="1:7">
      <c r="A362" s="23">
        <v>2012</v>
      </c>
      <c r="B362" s="23" t="s">
        <v>514</v>
      </c>
      <c r="C362" s="13" t="s">
        <v>3925</v>
      </c>
      <c r="D362" s="34" t="s">
        <v>990</v>
      </c>
      <c r="E362" s="34" t="s">
        <v>1819</v>
      </c>
      <c r="F362" s="34" t="s">
        <v>1747</v>
      </c>
      <c r="G362" s="34">
        <v>15</v>
      </c>
    </row>
    <row r="363" spans="1:7">
      <c r="A363" s="23">
        <v>2012</v>
      </c>
      <c r="B363" s="23" t="s">
        <v>514</v>
      </c>
      <c r="C363" s="13" t="s">
        <v>1743</v>
      </c>
      <c r="D363" s="34" t="s">
        <v>990</v>
      </c>
      <c r="E363" s="34" t="s">
        <v>1819</v>
      </c>
      <c r="F363" s="34" t="s">
        <v>4497</v>
      </c>
      <c r="G363" s="34">
        <v>1</v>
      </c>
    </row>
    <row r="364" spans="1:7">
      <c r="A364" s="23">
        <v>2012</v>
      </c>
      <c r="B364" s="23" t="s">
        <v>514</v>
      </c>
      <c r="C364" s="13" t="s">
        <v>184</v>
      </c>
      <c r="D364" s="34" t="s">
        <v>990</v>
      </c>
      <c r="E364" s="34" t="s">
        <v>1819</v>
      </c>
      <c r="F364" s="34" t="s">
        <v>4497</v>
      </c>
      <c r="G364" s="34">
        <v>17</v>
      </c>
    </row>
    <row r="365" spans="1:7">
      <c r="A365" s="23">
        <v>2012</v>
      </c>
      <c r="B365" s="23" t="s">
        <v>514</v>
      </c>
      <c r="C365" s="13" t="s">
        <v>23</v>
      </c>
      <c r="D365" s="34" t="s">
        <v>990</v>
      </c>
      <c r="E365" s="34" t="s">
        <v>1819</v>
      </c>
      <c r="F365" s="34" t="s">
        <v>4497</v>
      </c>
      <c r="G365" s="34">
        <v>10</v>
      </c>
    </row>
    <row r="366" spans="1:7">
      <c r="A366" s="23">
        <v>2012</v>
      </c>
      <c r="B366" s="23" t="s">
        <v>514</v>
      </c>
      <c r="C366" s="13" t="s">
        <v>185</v>
      </c>
      <c r="D366" s="34" t="s">
        <v>990</v>
      </c>
      <c r="E366" s="34" t="s">
        <v>1819</v>
      </c>
      <c r="F366" s="34" t="s">
        <v>4497</v>
      </c>
      <c r="G366" s="34">
        <v>14</v>
      </c>
    </row>
    <row r="367" spans="1:7">
      <c r="A367" s="23">
        <v>2012</v>
      </c>
      <c r="B367" s="23" t="s">
        <v>514</v>
      </c>
      <c r="C367" s="13" t="s">
        <v>3925</v>
      </c>
      <c r="D367" s="34" t="s">
        <v>990</v>
      </c>
      <c r="E367" s="34" t="s">
        <v>1819</v>
      </c>
      <c r="F367" s="34" t="s">
        <v>4497</v>
      </c>
      <c r="G367" s="34">
        <v>27</v>
      </c>
    </row>
    <row r="368" spans="1:7">
      <c r="A368" s="23">
        <v>2012</v>
      </c>
      <c r="B368" s="23" t="s">
        <v>514</v>
      </c>
      <c r="C368" s="13" t="s">
        <v>184</v>
      </c>
      <c r="D368" s="34" t="s">
        <v>990</v>
      </c>
      <c r="E368" s="34" t="s">
        <v>3735</v>
      </c>
      <c r="F368" s="34" t="s">
        <v>1803</v>
      </c>
      <c r="G368" s="34">
        <v>1</v>
      </c>
    </row>
    <row r="369" spans="1:7">
      <c r="A369" s="23">
        <v>2012</v>
      </c>
      <c r="B369" s="23" t="s">
        <v>514</v>
      </c>
      <c r="C369" s="13" t="s">
        <v>23</v>
      </c>
      <c r="D369" s="34" t="s">
        <v>990</v>
      </c>
      <c r="E369" s="34" t="s">
        <v>3735</v>
      </c>
      <c r="F369" s="34" t="s">
        <v>1803</v>
      </c>
      <c r="G369" s="34">
        <v>3</v>
      </c>
    </row>
    <row r="370" spans="1:7">
      <c r="A370" s="23">
        <v>2012</v>
      </c>
      <c r="B370" s="23" t="s">
        <v>514</v>
      </c>
      <c r="C370" s="13" t="s">
        <v>3925</v>
      </c>
      <c r="D370" s="34" t="s">
        <v>990</v>
      </c>
      <c r="E370" s="34" t="s">
        <v>3735</v>
      </c>
      <c r="F370" s="34" t="s">
        <v>1803</v>
      </c>
      <c r="G370" s="34">
        <v>5</v>
      </c>
    </row>
    <row r="371" spans="1:7">
      <c r="A371" s="23">
        <v>2012</v>
      </c>
      <c r="B371" s="23" t="s">
        <v>514</v>
      </c>
      <c r="C371" s="13" t="s">
        <v>185</v>
      </c>
      <c r="D371" s="34" t="s">
        <v>990</v>
      </c>
      <c r="E371" s="34" t="s">
        <v>3735</v>
      </c>
      <c r="F371" s="34" t="s">
        <v>1814</v>
      </c>
      <c r="G371" s="34">
        <v>5</v>
      </c>
    </row>
    <row r="372" spans="1:7">
      <c r="A372" s="23">
        <v>2012</v>
      </c>
      <c r="B372" s="23" t="s">
        <v>514</v>
      </c>
      <c r="C372" s="13" t="s">
        <v>3925</v>
      </c>
      <c r="D372" s="34" t="s">
        <v>990</v>
      </c>
      <c r="E372" s="34" t="s">
        <v>3735</v>
      </c>
      <c r="F372" s="34" t="s">
        <v>1814</v>
      </c>
      <c r="G372" s="34">
        <v>3</v>
      </c>
    </row>
    <row r="373" spans="1:7">
      <c r="A373" s="23">
        <v>2012</v>
      </c>
      <c r="B373" s="23" t="s">
        <v>514</v>
      </c>
      <c r="C373" s="13" t="s">
        <v>1743</v>
      </c>
      <c r="D373" s="34" t="s">
        <v>990</v>
      </c>
      <c r="E373" s="34" t="s">
        <v>1819</v>
      </c>
      <c r="F373" s="34" t="s">
        <v>1748</v>
      </c>
      <c r="G373" s="34">
        <v>1</v>
      </c>
    </row>
    <row r="374" spans="1:7">
      <c r="A374" s="23">
        <v>2012</v>
      </c>
      <c r="B374" s="23" t="s">
        <v>514</v>
      </c>
      <c r="C374" s="13" t="s">
        <v>184</v>
      </c>
      <c r="D374" s="34" t="s">
        <v>990</v>
      </c>
      <c r="E374" s="34" t="s">
        <v>1819</v>
      </c>
      <c r="F374" s="34" t="s">
        <v>1748</v>
      </c>
      <c r="G374" s="34">
        <v>9</v>
      </c>
    </row>
    <row r="375" spans="1:7">
      <c r="A375" s="23">
        <v>2012</v>
      </c>
      <c r="B375" s="23" t="s">
        <v>514</v>
      </c>
      <c r="C375" s="13" t="s">
        <v>23</v>
      </c>
      <c r="D375" s="34" t="s">
        <v>990</v>
      </c>
      <c r="E375" s="34" t="s">
        <v>1819</v>
      </c>
      <c r="F375" s="34" t="s">
        <v>1748</v>
      </c>
      <c r="G375" s="34">
        <v>23</v>
      </c>
    </row>
    <row r="376" spans="1:7">
      <c r="A376" s="23">
        <v>2012</v>
      </c>
      <c r="B376" s="23" t="s">
        <v>514</v>
      </c>
      <c r="C376" s="13" t="s">
        <v>185</v>
      </c>
      <c r="D376" s="34" t="s">
        <v>990</v>
      </c>
      <c r="E376" s="34" t="s">
        <v>1819</v>
      </c>
      <c r="F376" s="34" t="s">
        <v>1748</v>
      </c>
      <c r="G376" s="34">
        <v>18</v>
      </c>
    </row>
    <row r="377" spans="1:7">
      <c r="A377" s="23">
        <v>2012</v>
      </c>
      <c r="B377" s="23" t="s">
        <v>514</v>
      </c>
      <c r="C377" s="13" t="s">
        <v>3925</v>
      </c>
      <c r="D377" s="34" t="s">
        <v>990</v>
      </c>
      <c r="E377" s="34" t="s">
        <v>1819</v>
      </c>
      <c r="F377" s="34" t="s">
        <v>1748</v>
      </c>
      <c r="G377" s="34">
        <v>39</v>
      </c>
    </row>
    <row r="378" spans="1:7">
      <c r="A378" s="23">
        <v>2012</v>
      </c>
      <c r="B378" s="23" t="s">
        <v>514</v>
      </c>
      <c r="C378" s="13" t="s">
        <v>184</v>
      </c>
      <c r="D378" s="34" t="s">
        <v>990</v>
      </c>
      <c r="E378" s="34" t="s">
        <v>3735</v>
      </c>
      <c r="F378" s="34" t="s">
        <v>1813</v>
      </c>
      <c r="G378" s="34">
        <v>1</v>
      </c>
    </row>
    <row r="379" spans="1:7">
      <c r="A379" s="23">
        <v>2012</v>
      </c>
      <c r="B379" s="23" t="s">
        <v>514</v>
      </c>
      <c r="C379" s="13" t="s">
        <v>23</v>
      </c>
      <c r="D379" s="34" t="s">
        <v>990</v>
      </c>
      <c r="E379" s="34" t="s">
        <v>3735</v>
      </c>
      <c r="F379" s="34" t="s">
        <v>1813</v>
      </c>
      <c r="G379" s="34">
        <v>3</v>
      </c>
    </row>
    <row r="380" spans="1:7">
      <c r="A380" s="23">
        <v>2012</v>
      </c>
      <c r="B380" s="23" t="s">
        <v>514</v>
      </c>
      <c r="C380" s="13" t="s">
        <v>185</v>
      </c>
      <c r="D380" s="34" t="s">
        <v>990</v>
      </c>
      <c r="E380" s="34" t="s">
        <v>3735</v>
      </c>
      <c r="F380" s="34" t="s">
        <v>1813</v>
      </c>
      <c r="G380" s="34">
        <v>5</v>
      </c>
    </row>
    <row r="381" spans="1:7">
      <c r="A381" s="23">
        <v>2012</v>
      </c>
      <c r="B381" s="23" t="s">
        <v>514</v>
      </c>
      <c r="C381" s="13" t="s">
        <v>3925</v>
      </c>
      <c r="D381" s="34" t="s">
        <v>990</v>
      </c>
      <c r="E381" s="34" t="s">
        <v>3735</v>
      </c>
      <c r="F381" s="34" t="s">
        <v>1813</v>
      </c>
      <c r="G381" s="34">
        <v>3</v>
      </c>
    </row>
    <row r="382" spans="1:7">
      <c r="A382" s="23">
        <v>2012</v>
      </c>
      <c r="B382" s="23" t="s">
        <v>514</v>
      </c>
      <c r="C382" s="13" t="s">
        <v>1743</v>
      </c>
      <c r="D382" s="34" t="s">
        <v>990</v>
      </c>
      <c r="E382" s="34" t="s">
        <v>3735</v>
      </c>
      <c r="F382" s="34" t="s">
        <v>1793</v>
      </c>
      <c r="G382" s="34">
        <v>1</v>
      </c>
    </row>
    <row r="383" spans="1:7">
      <c r="A383" s="23">
        <v>2012</v>
      </c>
      <c r="B383" s="23" t="s">
        <v>514</v>
      </c>
      <c r="C383" s="13" t="s">
        <v>184</v>
      </c>
      <c r="D383" s="34" t="s">
        <v>990</v>
      </c>
      <c r="E383" s="34" t="s">
        <v>3735</v>
      </c>
      <c r="F383" s="34" t="s">
        <v>1793</v>
      </c>
      <c r="G383" s="34">
        <v>6</v>
      </c>
    </row>
    <row r="384" spans="1:7">
      <c r="A384" s="23">
        <v>2012</v>
      </c>
      <c r="B384" s="23" t="s">
        <v>514</v>
      </c>
      <c r="C384" s="13" t="s">
        <v>23</v>
      </c>
      <c r="D384" s="34" t="s">
        <v>990</v>
      </c>
      <c r="E384" s="34" t="s">
        <v>3735</v>
      </c>
      <c r="F384" s="34" t="s">
        <v>1793</v>
      </c>
      <c r="G384" s="34">
        <v>33</v>
      </c>
    </row>
    <row r="385" spans="1:7">
      <c r="A385" s="23">
        <v>2012</v>
      </c>
      <c r="B385" s="23" t="s">
        <v>514</v>
      </c>
      <c r="C385" s="13" t="s">
        <v>185</v>
      </c>
      <c r="D385" s="34" t="s">
        <v>990</v>
      </c>
      <c r="E385" s="34" t="s">
        <v>3735</v>
      </c>
      <c r="F385" s="34" t="s">
        <v>1793</v>
      </c>
      <c r="G385" s="34">
        <v>24</v>
      </c>
    </row>
    <row r="386" spans="1:7">
      <c r="A386" s="23">
        <v>2012</v>
      </c>
      <c r="B386" s="23" t="s">
        <v>514</v>
      </c>
      <c r="C386" s="13" t="s">
        <v>3925</v>
      </c>
      <c r="D386" s="34" t="s">
        <v>990</v>
      </c>
      <c r="E386" s="34" t="s">
        <v>3735</v>
      </c>
      <c r="F386" s="34" t="s">
        <v>1793</v>
      </c>
      <c r="G386" s="34">
        <v>26</v>
      </c>
    </row>
    <row r="387" spans="1:7">
      <c r="A387" s="23">
        <v>2012</v>
      </c>
      <c r="B387" s="23" t="s">
        <v>514</v>
      </c>
      <c r="C387" s="13" t="s">
        <v>23</v>
      </c>
      <c r="D387" s="34" t="s">
        <v>990</v>
      </c>
      <c r="E387" s="34" t="s">
        <v>1819</v>
      </c>
      <c r="F387" s="34" t="s">
        <v>4553</v>
      </c>
      <c r="G387" s="34">
        <v>20</v>
      </c>
    </row>
    <row r="388" spans="1:7">
      <c r="A388" s="23">
        <v>2012</v>
      </c>
      <c r="B388" s="23" t="s">
        <v>514</v>
      </c>
      <c r="C388" s="13" t="s">
        <v>185</v>
      </c>
      <c r="D388" s="34" t="s">
        <v>990</v>
      </c>
      <c r="E388" s="34" t="s">
        <v>1819</v>
      </c>
      <c r="F388" s="34" t="s">
        <v>4553</v>
      </c>
      <c r="G388" s="34">
        <v>6</v>
      </c>
    </row>
    <row r="389" spans="1:7">
      <c r="A389" s="23">
        <v>2012</v>
      </c>
      <c r="B389" s="23" t="s">
        <v>514</v>
      </c>
      <c r="C389" s="13" t="s">
        <v>3925</v>
      </c>
      <c r="D389" s="34" t="s">
        <v>990</v>
      </c>
      <c r="E389" s="34" t="s">
        <v>1819</v>
      </c>
      <c r="F389" s="34" t="s">
        <v>4553</v>
      </c>
      <c r="G389" s="34">
        <v>15</v>
      </c>
    </row>
    <row r="390" spans="1:7">
      <c r="A390" s="23">
        <v>2012</v>
      </c>
      <c r="B390" s="23" t="s">
        <v>514</v>
      </c>
      <c r="C390" s="13" t="s">
        <v>23</v>
      </c>
      <c r="D390" s="34" t="s">
        <v>990</v>
      </c>
      <c r="E390" s="34" t="s">
        <v>3735</v>
      </c>
      <c r="F390" s="34" t="s">
        <v>1801</v>
      </c>
      <c r="G390" s="34">
        <v>7</v>
      </c>
    </row>
    <row r="391" spans="1:7">
      <c r="A391" s="23">
        <v>2012</v>
      </c>
      <c r="B391" s="23" t="s">
        <v>514</v>
      </c>
      <c r="C391" s="13" t="s">
        <v>185</v>
      </c>
      <c r="D391" s="34" t="s">
        <v>990</v>
      </c>
      <c r="E391" s="34" t="s">
        <v>3735</v>
      </c>
      <c r="F391" s="34" t="s">
        <v>1801</v>
      </c>
      <c r="G391" s="34">
        <v>5</v>
      </c>
    </row>
    <row r="392" spans="1:7">
      <c r="A392" s="23">
        <v>2012</v>
      </c>
      <c r="B392" s="23" t="s">
        <v>514</v>
      </c>
      <c r="C392" s="13" t="s">
        <v>3925</v>
      </c>
      <c r="D392" s="34" t="s">
        <v>990</v>
      </c>
      <c r="E392" s="34" t="s">
        <v>3735</v>
      </c>
      <c r="F392" s="34" t="s">
        <v>1801</v>
      </c>
      <c r="G392" s="34">
        <v>7</v>
      </c>
    </row>
    <row r="393" spans="1:7">
      <c r="A393" s="23">
        <v>2012</v>
      </c>
      <c r="B393" s="23" t="s">
        <v>514</v>
      </c>
      <c r="C393" s="13" t="s">
        <v>23</v>
      </c>
      <c r="D393" s="34" t="s">
        <v>990</v>
      </c>
      <c r="E393" s="34" t="s">
        <v>1819</v>
      </c>
      <c r="F393" s="34" t="s">
        <v>1749</v>
      </c>
      <c r="G393" s="34">
        <v>11</v>
      </c>
    </row>
    <row r="394" spans="1:7">
      <c r="A394" s="23">
        <v>2012</v>
      </c>
      <c r="B394" s="23" t="s">
        <v>514</v>
      </c>
      <c r="C394" s="13" t="s">
        <v>185</v>
      </c>
      <c r="D394" s="34" t="s">
        <v>990</v>
      </c>
      <c r="E394" s="34" t="s">
        <v>1819</v>
      </c>
      <c r="F394" s="34" t="s">
        <v>1749</v>
      </c>
      <c r="G394" s="34">
        <v>18</v>
      </c>
    </row>
    <row r="395" spans="1:7">
      <c r="A395" s="23">
        <v>2012</v>
      </c>
      <c r="B395" s="23" t="s">
        <v>514</v>
      </c>
      <c r="C395" s="13" t="s">
        <v>3925</v>
      </c>
      <c r="D395" s="34" t="s">
        <v>990</v>
      </c>
      <c r="E395" s="34" t="s">
        <v>1819</v>
      </c>
      <c r="F395" s="34" t="s">
        <v>1749</v>
      </c>
      <c r="G395" s="34">
        <v>7</v>
      </c>
    </row>
    <row r="396" spans="1:7">
      <c r="A396" s="23">
        <v>2012</v>
      </c>
      <c r="B396" s="23" t="s">
        <v>514</v>
      </c>
      <c r="C396" s="13" t="s">
        <v>23</v>
      </c>
      <c r="D396" s="34" t="s">
        <v>3733</v>
      </c>
      <c r="E396" s="34" t="s">
        <v>3737</v>
      </c>
      <c r="F396" s="34" t="s">
        <v>1761</v>
      </c>
      <c r="G396" s="34">
        <v>9</v>
      </c>
    </row>
    <row r="397" spans="1:7">
      <c r="A397" s="23">
        <v>2012</v>
      </c>
      <c r="B397" s="23" t="s">
        <v>514</v>
      </c>
      <c r="C397" s="13" t="s">
        <v>185</v>
      </c>
      <c r="D397" s="34" t="s">
        <v>3733</v>
      </c>
      <c r="E397" s="34" t="s">
        <v>3737</v>
      </c>
      <c r="F397" s="34" t="s">
        <v>1761</v>
      </c>
      <c r="G397" s="34">
        <v>5</v>
      </c>
    </row>
    <row r="398" spans="1:7">
      <c r="A398" s="23">
        <v>2012</v>
      </c>
      <c r="B398" s="23" t="s">
        <v>514</v>
      </c>
      <c r="C398" s="13" t="s">
        <v>3925</v>
      </c>
      <c r="D398" s="34" t="s">
        <v>3733</v>
      </c>
      <c r="E398" s="34" t="s">
        <v>3737</v>
      </c>
      <c r="F398" s="34" t="s">
        <v>1761</v>
      </c>
      <c r="G398" s="34">
        <v>6</v>
      </c>
    </row>
    <row r="399" spans="1:7">
      <c r="A399" s="23">
        <v>2012</v>
      </c>
      <c r="B399" s="23" t="s">
        <v>514</v>
      </c>
      <c r="C399" s="13" t="s">
        <v>184</v>
      </c>
      <c r="D399" s="34" t="s">
        <v>990</v>
      </c>
      <c r="E399" s="34" t="s">
        <v>3735</v>
      </c>
      <c r="F399" s="34" t="s">
        <v>1796</v>
      </c>
      <c r="G399" s="34">
        <v>2</v>
      </c>
    </row>
    <row r="400" spans="1:7">
      <c r="A400" s="23">
        <v>2012</v>
      </c>
      <c r="B400" s="23" t="s">
        <v>514</v>
      </c>
      <c r="C400" s="13" t="s">
        <v>23</v>
      </c>
      <c r="D400" s="34" t="s">
        <v>990</v>
      </c>
      <c r="E400" s="34" t="s">
        <v>3735</v>
      </c>
      <c r="F400" s="34" t="s">
        <v>1796</v>
      </c>
      <c r="G400" s="34">
        <v>2</v>
      </c>
    </row>
    <row r="401" spans="1:7">
      <c r="A401" s="23">
        <v>2012</v>
      </c>
      <c r="B401" s="23" t="s">
        <v>514</v>
      </c>
      <c r="C401" s="13" t="s">
        <v>185</v>
      </c>
      <c r="D401" s="34" t="s">
        <v>990</v>
      </c>
      <c r="E401" s="34" t="s">
        <v>3735</v>
      </c>
      <c r="F401" s="34" t="s">
        <v>1796</v>
      </c>
      <c r="G401" s="34">
        <v>3</v>
      </c>
    </row>
    <row r="402" spans="1:7">
      <c r="A402" s="23">
        <v>2012</v>
      </c>
      <c r="B402" s="23" t="s">
        <v>514</v>
      </c>
      <c r="C402" s="13" t="s">
        <v>3925</v>
      </c>
      <c r="D402" s="34" t="s">
        <v>990</v>
      </c>
      <c r="E402" s="34" t="s">
        <v>3735</v>
      </c>
      <c r="F402" s="34" t="s">
        <v>1796</v>
      </c>
      <c r="G402" s="34">
        <v>3</v>
      </c>
    </row>
    <row r="403" spans="1:7">
      <c r="A403" s="23">
        <v>2012</v>
      </c>
      <c r="B403" s="23" t="s">
        <v>514</v>
      </c>
      <c r="C403" s="13" t="s">
        <v>185</v>
      </c>
      <c r="D403" s="34" t="s">
        <v>990</v>
      </c>
      <c r="E403" s="34" t="s">
        <v>3735</v>
      </c>
      <c r="F403" s="34" t="s">
        <v>1815</v>
      </c>
      <c r="G403" s="34">
        <v>5</v>
      </c>
    </row>
    <row r="404" spans="1:7">
      <c r="A404" s="23">
        <v>2012</v>
      </c>
      <c r="B404" s="23" t="s">
        <v>514</v>
      </c>
      <c r="C404" s="13" t="s">
        <v>3925</v>
      </c>
      <c r="D404" s="34" t="s">
        <v>990</v>
      </c>
      <c r="E404" s="34" t="s">
        <v>3735</v>
      </c>
      <c r="F404" s="34" t="s">
        <v>1815</v>
      </c>
      <c r="G404" s="34">
        <v>2</v>
      </c>
    </row>
    <row r="405" spans="1:7">
      <c r="A405" s="23">
        <v>2012</v>
      </c>
      <c r="B405" s="23" t="s">
        <v>514</v>
      </c>
      <c r="C405" s="13" t="s">
        <v>23</v>
      </c>
      <c r="D405" s="34" t="s">
        <v>3733</v>
      </c>
      <c r="E405" s="34" t="s">
        <v>3737</v>
      </c>
      <c r="F405" s="34" t="s">
        <v>1762</v>
      </c>
      <c r="G405" s="34">
        <v>9</v>
      </c>
    </row>
    <row r="406" spans="1:7">
      <c r="A406" s="23">
        <v>2012</v>
      </c>
      <c r="B406" s="23" t="s">
        <v>514</v>
      </c>
      <c r="C406" s="13" t="s">
        <v>185</v>
      </c>
      <c r="D406" s="34" t="s">
        <v>3733</v>
      </c>
      <c r="E406" s="34" t="s">
        <v>3737</v>
      </c>
      <c r="F406" s="34" t="s">
        <v>1762</v>
      </c>
      <c r="G406" s="34">
        <v>3</v>
      </c>
    </row>
    <row r="407" spans="1:7">
      <c r="A407" s="23">
        <v>2012</v>
      </c>
      <c r="B407" s="23" t="s">
        <v>514</v>
      </c>
      <c r="C407" s="13" t="s">
        <v>3925</v>
      </c>
      <c r="D407" s="34" t="s">
        <v>3733</v>
      </c>
      <c r="E407" s="34" t="s">
        <v>3737</v>
      </c>
      <c r="F407" s="34" t="s">
        <v>1762</v>
      </c>
      <c r="G407" s="34">
        <v>3</v>
      </c>
    </row>
    <row r="408" spans="1:7">
      <c r="A408" s="23">
        <v>2012</v>
      </c>
      <c r="B408" s="23" t="s">
        <v>514</v>
      </c>
      <c r="C408" s="13" t="s">
        <v>23</v>
      </c>
      <c r="D408" s="34" t="s">
        <v>3733</v>
      </c>
      <c r="E408" s="34" t="s">
        <v>3736</v>
      </c>
      <c r="F408" s="34" t="s">
        <v>1755</v>
      </c>
      <c r="G408" s="34">
        <v>2</v>
      </c>
    </row>
    <row r="409" spans="1:7">
      <c r="A409" s="23">
        <v>2012</v>
      </c>
      <c r="B409" s="23" t="s">
        <v>514</v>
      </c>
      <c r="C409" s="13" t="s">
        <v>185</v>
      </c>
      <c r="D409" s="34" t="s">
        <v>3733</v>
      </c>
      <c r="E409" s="34" t="s">
        <v>3736</v>
      </c>
      <c r="F409" s="34" t="s">
        <v>1755</v>
      </c>
      <c r="G409" s="34">
        <v>2</v>
      </c>
    </row>
    <row r="410" spans="1:7">
      <c r="A410" s="23">
        <v>2012</v>
      </c>
      <c r="B410" s="23" t="s">
        <v>514</v>
      </c>
      <c r="C410" s="13" t="s">
        <v>3925</v>
      </c>
      <c r="D410" s="34" t="s">
        <v>3733</v>
      </c>
      <c r="E410" s="34" t="s">
        <v>3736</v>
      </c>
      <c r="F410" s="34" t="s">
        <v>1755</v>
      </c>
      <c r="G410" s="34">
        <v>10</v>
      </c>
    </row>
    <row r="411" spans="1:7">
      <c r="A411" s="23">
        <v>2012</v>
      </c>
      <c r="B411" s="23" t="s">
        <v>514</v>
      </c>
      <c r="C411" s="13" t="s">
        <v>23</v>
      </c>
      <c r="D411" s="34" t="s">
        <v>3733</v>
      </c>
      <c r="E411" s="34" t="s">
        <v>3736</v>
      </c>
      <c r="F411" s="34" t="s">
        <v>1768</v>
      </c>
      <c r="G411" s="34">
        <v>2</v>
      </c>
    </row>
    <row r="412" spans="1:7">
      <c r="A412" s="23">
        <v>2012</v>
      </c>
      <c r="B412" s="23" t="s">
        <v>514</v>
      </c>
      <c r="C412" s="13" t="s">
        <v>185</v>
      </c>
      <c r="D412" s="34" t="s">
        <v>3733</v>
      </c>
      <c r="E412" s="34" t="s">
        <v>3736</v>
      </c>
      <c r="F412" s="34" t="s">
        <v>1768</v>
      </c>
      <c r="G412" s="34">
        <v>1</v>
      </c>
    </row>
    <row r="413" spans="1:7">
      <c r="A413" s="23">
        <v>2012</v>
      </c>
      <c r="B413" s="23" t="s">
        <v>514</v>
      </c>
      <c r="C413" s="13" t="s">
        <v>1743</v>
      </c>
      <c r="D413" s="34" t="s">
        <v>990</v>
      </c>
      <c r="E413" s="34" t="s">
        <v>1819</v>
      </c>
      <c r="F413" s="34" t="s">
        <v>1750</v>
      </c>
      <c r="G413" s="34">
        <v>3</v>
      </c>
    </row>
    <row r="414" spans="1:7">
      <c r="A414" s="23">
        <v>2012</v>
      </c>
      <c r="B414" s="23" t="s">
        <v>514</v>
      </c>
      <c r="C414" s="13" t="s">
        <v>184</v>
      </c>
      <c r="D414" s="34" t="s">
        <v>990</v>
      </c>
      <c r="E414" s="34" t="s">
        <v>1819</v>
      </c>
      <c r="F414" s="34" t="s">
        <v>1750</v>
      </c>
      <c r="G414" s="34">
        <v>5</v>
      </c>
    </row>
    <row r="415" spans="1:7">
      <c r="A415" s="23">
        <v>2012</v>
      </c>
      <c r="B415" s="23" t="s">
        <v>514</v>
      </c>
      <c r="C415" s="13" t="s">
        <v>23</v>
      </c>
      <c r="D415" s="34" t="s">
        <v>990</v>
      </c>
      <c r="E415" s="34" t="s">
        <v>1819</v>
      </c>
      <c r="F415" s="34" t="s">
        <v>1750</v>
      </c>
      <c r="G415" s="34">
        <v>47</v>
      </c>
    </row>
    <row r="416" spans="1:7">
      <c r="A416" s="23">
        <v>2012</v>
      </c>
      <c r="B416" s="23" t="s">
        <v>514</v>
      </c>
      <c r="C416" s="13" t="s">
        <v>185</v>
      </c>
      <c r="D416" s="34" t="s">
        <v>990</v>
      </c>
      <c r="E416" s="34" t="s">
        <v>1819</v>
      </c>
      <c r="F416" s="34" t="s">
        <v>1750</v>
      </c>
      <c r="G416" s="34">
        <v>38</v>
      </c>
    </row>
    <row r="417" spans="1:7">
      <c r="A417" s="23">
        <v>2012</v>
      </c>
      <c r="B417" s="23" t="s">
        <v>514</v>
      </c>
      <c r="C417" s="13" t="s">
        <v>3925</v>
      </c>
      <c r="D417" s="34" t="s">
        <v>990</v>
      </c>
      <c r="E417" s="34" t="s">
        <v>1819</v>
      </c>
      <c r="F417" s="34" t="s">
        <v>1750</v>
      </c>
      <c r="G417" s="34">
        <v>75</v>
      </c>
    </row>
    <row r="418" spans="1:7">
      <c r="A418" s="23">
        <v>2012</v>
      </c>
      <c r="B418" s="23" t="s">
        <v>514</v>
      </c>
      <c r="C418" s="13" t="s">
        <v>23</v>
      </c>
      <c r="D418" s="34" t="s">
        <v>990</v>
      </c>
      <c r="E418" s="34" t="s">
        <v>1819</v>
      </c>
      <c r="F418" s="34" t="s">
        <v>1751</v>
      </c>
      <c r="G418" s="34">
        <v>6</v>
      </c>
    </row>
    <row r="419" spans="1:7">
      <c r="A419" s="23">
        <v>2012</v>
      </c>
      <c r="B419" s="23" t="s">
        <v>514</v>
      </c>
      <c r="C419" s="13" t="s">
        <v>185</v>
      </c>
      <c r="D419" s="34" t="s">
        <v>990</v>
      </c>
      <c r="E419" s="34" t="s">
        <v>1819</v>
      </c>
      <c r="F419" s="34" t="s">
        <v>1751</v>
      </c>
      <c r="G419" s="34">
        <v>5</v>
      </c>
    </row>
    <row r="420" spans="1:7">
      <c r="A420" s="23">
        <v>2012</v>
      </c>
      <c r="B420" s="23" t="s">
        <v>514</v>
      </c>
      <c r="C420" s="13" t="s">
        <v>3925</v>
      </c>
      <c r="D420" s="34" t="s">
        <v>990</v>
      </c>
      <c r="E420" s="34" t="s">
        <v>1819</v>
      </c>
      <c r="F420" s="34" t="s">
        <v>1751</v>
      </c>
      <c r="G420" s="34">
        <v>9</v>
      </c>
    </row>
    <row r="421" spans="1:7">
      <c r="A421" s="23">
        <v>2012</v>
      </c>
      <c r="B421" s="23" t="s">
        <v>514</v>
      </c>
      <c r="C421" s="13" t="s">
        <v>23</v>
      </c>
      <c r="D421" s="34" t="s">
        <v>990</v>
      </c>
      <c r="E421" s="34" t="s">
        <v>3735</v>
      </c>
      <c r="F421" s="34" t="s">
        <v>1797</v>
      </c>
      <c r="G421" s="34">
        <v>1</v>
      </c>
    </row>
    <row r="422" spans="1:7">
      <c r="A422" s="23">
        <v>2012</v>
      </c>
      <c r="B422" s="23" t="s">
        <v>514</v>
      </c>
      <c r="C422" s="13" t="s">
        <v>3925</v>
      </c>
      <c r="D422" s="34" t="s">
        <v>990</v>
      </c>
      <c r="E422" s="34" t="s">
        <v>3735</v>
      </c>
      <c r="F422" s="34" t="s">
        <v>1797</v>
      </c>
      <c r="G422" s="34">
        <v>1</v>
      </c>
    </row>
    <row r="423" spans="1:7">
      <c r="A423" s="23">
        <v>2012</v>
      </c>
      <c r="B423" s="23" t="s">
        <v>514</v>
      </c>
      <c r="C423" s="13" t="s">
        <v>184</v>
      </c>
      <c r="D423" s="34" t="s">
        <v>3733</v>
      </c>
      <c r="E423" s="34" t="s">
        <v>3737</v>
      </c>
      <c r="F423" s="34" t="s">
        <v>1775</v>
      </c>
      <c r="G423" s="34">
        <v>3</v>
      </c>
    </row>
    <row r="424" spans="1:7">
      <c r="A424" s="23">
        <v>2012</v>
      </c>
      <c r="B424" s="23" t="s">
        <v>514</v>
      </c>
      <c r="C424" s="13" t="s">
        <v>23</v>
      </c>
      <c r="D424" s="34" t="s">
        <v>3733</v>
      </c>
      <c r="E424" s="34" t="s">
        <v>3737</v>
      </c>
      <c r="F424" s="34" t="s">
        <v>1775</v>
      </c>
      <c r="G424" s="34">
        <v>1</v>
      </c>
    </row>
    <row r="425" spans="1:7">
      <c r="A425" s="23">
        <v>2012</v>
      </c>
      <c r="B425" s="23" t="s">
        <v>514</v>
      </c>
      <c r="C425" s="13" t="s">
        <v>185</v>
      </c>
      <c r="D425" s="34" t="s">
        <v>3733</v>
      </c>
      <c r="E425" s="34" t="s">
        <v>3737</v>
      </c>
      <c r="F425" s="34" t="s">
        <v>1775</v>
      </c>
      <c r="G425" s="34">
        <v>1</v>
      </c>
    </row>
    <row r="426" spans="1:7">
      <c r="A426" s="23">
        <v>2012</v>
      </c>
      <c r="B426" s="23" t="s">
        <v>514</v>
      </c>
      <c r="C426" s="13" t="s">
        <v>3925</v>
      </c>
      <c r="D426" s="34" t="s">
        <v>3733</v>
      </c>
      <c r="E426" s="34" t="s">
        <v>3737</v>
      </c>
      <c r="F426" s="34" t="s">
        <v>1775</v>
      </c>
      <c r="G426" s="34">
        <v>10</v>
      </c>
    </row>
    <row r="427" spans="1:7">
      <c r="A427" s="23">
        <v>2012</v>
      </c>
      <c r="B427" s="23" t="s">
        <v>514</v>
      </c>
      <c r="C427" s="13" t="s">
        <v>184</v>
      </c>
      <c r="D427" s="34" t="s">
        <v>990</v>
      </c>
      <c r="E427" s="34" t="s">
        <v>3735</v>
      </c>
      <c r="F427" s="34" t="s">
        <v>1789</v>
      </c>
      <c r="G427" s="34">
        <v>1</v>
      </c>
    </row>
    <row r="428" spans="1:7">
      <c r="A428" s="23">
        <v>2012</v>
      </c>
      <c r="B428" s="23" t="s">
        <v>514</v>
      </c>
      <c r="C428" s="13" t="s">
        <v>23</v>
      </c>
      <c r="D428" s="34" t="s">
        <v>990</v>
      </c>
      <c r="E428" s="34" t="s">
        <v>3735</v>
      </c>
      <c r="F428" s="34" t="s">
        <v>1789</v>
      </c>
      <c r="G428" s="34">
        <v>2</v>
      </c>
    </row>
    <row r="429" spans="1:7">
      <c r="A429" s="23">
        <v>2012</v>
      </c>
      <c r="B429" s="23" t="s">
        <v>514</v>
      </c>
      <c r="C429" s="13" t="s">
        <v>185</v>
      </c>
      <c r="D429" s="34" t="s">
        <v>990</v>
      </c>
      <c r="E429" s="34" t="s">
        <v>3735</v>
      </c>
      <c r="F429" s="34" t="s">
        <v>1789</v>
      </c>
      <c r="G429" s="34">
        <v>5</v>
      </c>
    </row>
    <row r="430" spans="1:7">
      <c r="A430" s="23">
        <v>2012</v>
      </c>
      <c r="B430" s="23" t="s">
        <v>514</v>
      </c>
      <c r="C430" s="13" t="s">
        <v>3925</v>
      </c>
      <c r="D430" s="34" t="s">
        <v>990</v>
      </c>
      <c r="E430" s="34" t="s">
        <v>3735</v>
      </c>
      <c r="F430" s="34" t="s">
        <v>1789</v>
      </c>
      <c r="G430" s="34">
        <v>5</v>
      </c>
    </row>
    <row r="431" spans="1:7">
      <c r="A431" s="23">
        <v>2012</v>
      </c>
      <c r="B431" s="23" t="s">
        <v>514</v>
      </c>
      <c r="C431" s="13" t="s">
        <v>1743</v>
      </c>
      <c r="D431" s="34" t="s">
        <v>990</v>
      </c>
      <c r="E431" s="34" t="s">
        <v>3735</v>
      </c>
      <c r="F431" s="34" t="s">
        <v>4536</v>
      </c>
      <c r="G431" s="34">
        <v>1</v>
      </c>
    </row>
    <row r="432" spans="1:7">
      <c r="A432" s="23">
        <v>2012</v>
      </c>
      <c r="B432" s="23" t="s">
        <v>514</v>
      </c>
      <c r="C432" s="13" t="s">
        <v>23</v>
      </c>
      <c r="D432" s="34" t="s">
        <v>990</v>
      </c>
      <c r="E432" s="34" t="s">
        <v>3735</v>
      </c>
      <c r="F432" s="34" t="s">
        <v>4536</v>
      </c>
      <c r="G432" s="34">
        <v>10</v>
      </c>
    </row>
    <row r="433" spans="1:7">
      <c r="A433" s="23">
        <v>2012</v>
      </c>
      <c r="B433" s="23" t="s">
        <v>514</v>
      </c>
      <c r="C433" s="13" t="s">
        <v>185</v>
      </c>
      <c r="D433" s="34" t="s">
        <v>990</v>
      </c>
      <c r="E433" s="34" t="s">
        <v>3735</v>
      </c>
      <c r="F433" s="34" t="s">
        <v>4536</v>
      </c>
      <c r="G433" s="34">
        <v>1</v>
      </c>
    </row>
    <row r="434" spans="1:7">
      <c r="A434" s="23">
        <v>2012</v>
      </c>
      <c r="B434" s="23" t="s">
        <v>514</v>
      </c>
      <c r="C434" s="13" t="s">
        <v>3925</v>
      </c>
      <c r="D434" s="34" t="s">
        <v>990</v>
      </c>
      <c r="E434" s="34" t="s">
        <v>3735</v>
      </c>
      <c r="F434" s="34" t="s">
        <v>4536</v>
      </c>
      <c r="G434" s="34">
        <v>8</v>
      </c>
    </row>
    <row r="435" spans="1:7">
      <c r="A435" s="23">
        <v>2012</v>
      </c>
      <c r="B435" s="23" t="s">
        <v>514</v>
      </c>
      <c r="C435" s="13" t="s">
        <v>1743</v>
      </c>
      <c r="D435" s="34" t="s">
        <v>990</v>
      </c>
      <c r="E435" s="34" t="s">
        <v>3734</v>
      </c>
      <c r="F435" s="34" t="s">
        <v>1766</v>
      </c>
      <c r="G435" s="34">
        <v>2</v>
      </c>
    </row>
    <row r="436" spans="1:7">
      <c r="A436" s="23">
        <v>2012</v>
      </c>
      <c r="B436" s="23" t="s">
        <v>514</v>
      </c>
      <c r="C436" s="13" t="s">
        <v>184</v>
      </c>
      <c r="D436" s="34" t="s">
        <v>990</v>
      </c>
      <c r="E436" s="34" t="s">
        <v>3734</v>
      </c>
      <c r="F436" s="34" t="s">
        <v>1766</v>
      </c>
      <c r="G436" s="34">
        <v>23</v>
      </c>
    </row>
    <row r="437" spans="1:7">
      <c r="A437" s="23">
        <v>2012</v>
      </c>
      <c r="B437" s="23" t="s">
        <v>514</v>
      </c>
      <c r="C437" s="13" t="s">
        <v>23</v>
      </c>
      <c r="D437" s="34" t="s">
        <v>990</v>
      </c>
      <c r="E437" s="34" t="s">
        <v>3734</v>
      </c>
      <c r="F437" s="34" t="s">
        <v>1766</v>
      </c>
      <c r="G437" s="34">
        <v>168</v>
      </c>
    </row>
    <row r="438" spans="1:7">
      <c r="A438" s="23">
        <v>2012</v>
      </c>
      <c r="B438" s="23" t="s">
        <v>514</v>
      </c>
      <c r="C438" s="13" t="s">
        <v>185</v>
      </c>
      <c r="D438" s="34" t="s">
        <v>990</v>
      </c>
      <c r="E438" s="34" t="s">
        <v>3734</v>
      </c>
      <c r="F438" s="34" t="s">
        <v>1766</v>
      </c>
      <c r="G438" s="34">
        <v>142</v>
      </c>
    </row>
    <row r="439" spans="1:7">
      <c r="A439" s="23">
        <v>2012</v>
      </c>
      <c r="B439" s="23" t="s">
        <v>514</v>
      </c>
      <c r="C439" s="13" t="s">
        <v>3925</v>
      </c>
      <c r="D439" s="34" t="s">
        <v>990</v>
      </c>
      <c r="E439" s="34" t="s">
        <v>3734</v>
      </c>
      <c r="F439" s="34" t="s">
        <v>1766</v>
      </c>
      <c r="G439" s="34">
        <v>237</v>
      </c>
    </row>
    <row r="440" spans="1:7">
      <c r="A440" s="23">
        <v>2012</v>
      </c>
      <c r="B440" s="23" t="s">
        <v>514</v>
      </c>
      <c r="C440" s="13" t="s">
        <v>23</v>
      </c>
      <c r="D440" s="34" t="s">
        <v>990</v>
      </c>
      <c r="E440" s="34" t="s">
        <v>3735</v>
      </c>
      <c r="F440" s="34" t="s">
        <v>4556</v>
      </c>
      <c r="G440" s="34">
        <v>5</v>
      </c>
    </row>
    <row r="441" spans="1:7">
      <c r="A441" s="23">
        <v>2012</v>
      </c>
      <c r="B441" s="23" t="s">
        <v>514</v>
      </c>
      <c r="C441" s="13" t="s">
        <v>185</v>
      </c>
      <c r="D441" s="34" t="s">
        <v>990</v>
      </c>
      <c r="E441" s="34" t="s">
        <v>3735</v>
      </c>
      <c r="F441" s="34" t="s">
        <v>4556</v>
      </c>
      <c r="G441" s="34">
        <v>2</v>
      </c>
    </row>
    <row r="442" spans="1:7">
      <c r="A442" s="23">
        <v>2012</v>
      </c>
      <c r="B442" s="23" t="s">
        <v>514</v>
      </c>
      <c r="C442" s="13" t="s">
        <v>3925</v>
      </c>
      <c r="D442" s="34" t="s">
        <v>990</v>
      </c>
      <c r="E442" s="34" t="s">
        <v>3735</v>
      </c>
      <c r="F442" s="34" t="s">
        <v>4556</v>
      </c>
      <c r="G442" s="34">
        <v>6</v>
      </c>
    </row>
    <row r="443" spans="1:7">
      <c r="A443" s="23">
        <v>2012</v>
      </c>
      <c r="B443" s="23" t="s">
        <v>514</v>
      </c>
      <c r="C443" s="13" t="s">
        <v>1743</v>
      </c>
      <c r="D443" s="34" t="s">
        <v>990</v>
      </c>
      <c r="E443" s="34" t="s">
        <v>3735</v>
      </c>
      <c r="F443" s="34" t="s">
        <v>4537</v>
      </c>
      <c r="G443" s="34">
        <v>12</v>
      </c>
    </row>
    <row r="444" spans="1:7">
      <c r="A444" s="23">
        <v>2012</v>
      </c>
      <c r="B444" s="23" t="s">
        <v>514</v>
      </c>
      <c r="C444" s="13" t="s">
        <v>23</v>
      </c>
      <c r="D444" s="34" t="s">
        <v>990</v>
      </c>
      <c r="E444" s="34" t="s">
        <v>3735</v>
      </c>
      <c r="F444" s="34" t="s">
        <v>4537</v>
      </c>
      <c r="G444" s="34">
        <v>3</v>
      </c>
    </row>
    <row r="445" spans="1:7">
      <c r="A445" s="23">
        <v>2012</v>
      </c>
      <c r="B445" s="23" t="s">
        <v>514</v>
      </c>
      <c r="C445" s="13" t="s">
        <v>185</v>
      </c>
      <c r="D445" s="34" t="s">
        <v>990</v>
      </c>
      <c r="E445" s="34" t="s">
        <v>3735</v>
      </c>
      <c r="F445" s="34" t="s">
        <v>4537</v>
      </c>
      <c r="G445" s="34">
        <v>2</v>
      </c>
    </row>
    <row r="446" spans="1:7">
      <c r="A446" s="23">
        <v>2012</v>
      </c>
      <c r="B446" s="23" t="s">
        <v>514</v>
      </c>
      <c r="C446" s="13" t="s">
        <v>3925</v>
      </c>
      <c r="D446" s="34" t="s">
        <v>990</v>
      </c>
      <c r="E446" s="34" t="s">
        <v>3735</v>
      </c>
      <c r="F446" s="34" t="s">
        <v>4537</v>
      </c>
      <c r="G446" s="34">
        <v>10</v>
      </c>
    </row>
    <row r="447" spans="1:7">
      <c r="A447" s="23">
        <v>2012</v>
      </c>
      <c r="B447" s="23" t="s">
        <v>514</v>
      </c>
      <c r="C447" s="13" t="s">
        <v>23</v>
      </c>
      <c r="D447" s="34" t="s">
        <v>990</v>
      </c>
      <c r="E447" s="34" t="s">
        <v>1819</v>
      </c>
      <c r="F447" s="34" t="s">
        <v>1752</v>
      </c>
      <c r="G447" s="34">
        <v>4</v>
      </c>
    </row>
    <row r="448" spans="1:7">
      <c r="A448" s="23">
        <v>2012</v>
      </c>
      <c r="B448" s="23" t="s">
        <v>514</v>
      </c>
      <c r="C448" s="13" t="s">
        <v>185</v>
      </c>
      <c r="D448" s="34" t="s">
        <v>990</v>
      </c>
      <c r="E448" s="34" t="s">
        <v>1819</v>
      </c>
      <c r="F448" s="34" t="s">
        <v>1752</v>
      </c>
      <c r="G448" s="34">
        <v>24</v>
      </c>
    </row>
    <row r="449" spans="1:7">
      <c r="A449" s="23">
        <v>2012</v>
      </c>
      <c r="B449" s="23" t="s">
        <v>514</v>
      </c>
      <c r="C449" s="13" t="s">
        <v>3925</v>
      </c>
      <c r="D449" s="34" t="s">
        <v>990</v>
      </c>
      <c r="E449" s="34" t="s">
        <v>1819</v>
      </c>
      <c r="F449" s="34" t="s">
        <v>1752</v>
      </c>
      <c r="G449" s="34">
        <v>9</v>
      </c>
    </row>
    <row r="450" spans="1:7">
      <c r="A450" s="23">
        <v>2012</v>
      </c>
      <c r="B450" s="23" t="s">
        <v>514</v>
      </c>
      <c r="C450" s="13" t="s">
        <v>1743</v>
      </c>
      <c r="D450" s="34" t="s">
        <v>990</v>
      </c>
      <c r="E450" s="34" t="s">
        <v>1819</v>
      </c>
      <c r="F450" s="34" t="s">
        <v>1753</v>
      </c>
      <c r="G450" s="34">
        <v>1</v>
      </c>
    </row>
    <row r="451" spans="1:7">
      <c r="A451" s="23">
        <v>2012</v>
      </c>
      <c r="B451" s="23" t="s">
        <v>514</v>
      </c>
      <c r="C451" s="13" t="s">
        <v>184</v>
      </c>
      <c r="D451" s="34" t="s">
        <v>990</v>
      </c>
      <c r="E451" s="34" t="s">
        <v>1819</v>
      </c>
      <c r="F451" s="34" t="s">
        <v>1753</v>
      </c>
      <c r="G451" s="34">
        <v>4</v>
      </c>
    </row>
    <row r="452" spans="1:7">
      <c r="A452" s="23">
        <v>2012</v>
      </c>
      <c r="B452" s="23" t="s">
        <v>514</v>
      </c>
      <c r="C452" s="13" t="s">
        <v>23</v>
      </c>
      <c r="D452" s="34" t="s">
        <v>990</v>
      </c>
      <c r="E452" s="34" t="s">
        <v>1819</v>
      </c>
      <c r="F452" s="34" t="s">
        <v>1753</v>
      </c>
      <c r="G452" s="34">
        <v>17</v>
      </c>
    </row>
    <row r="453" spans="1:7">
      <c r="A453" s="23">
        <v>2012</v>
      </c>
      <c r="B453" s="23" t="s">
        <v>514</v>
      </c>
      <c r="C453" s="13" t="s">
        <v>185</v>
      </c>
      <c r="D453" s="34" t="s">
        <v>990</v>
      </c>
      <c r="E453" s="34" t="s">
        <v>1819</v>
      </c>
      <c r="F453" s="34" t="s">
        <v>1753</v>
      </c>
      <c r="G453" s="34">
        <v>23</v>
      </c>
    </row>
    <row r="454" spans="1:7">
      <c r="A454" s="23">
        <v>2012</v>
      </c>
      <c r="B454" s="23" t="s">
        <v>514</v>
      </c>
      <c r="C454" s="13" t="s">
        <v>3925</v>
      </c>
      <c r="D454" s="34" t="s">
        <v>990</v>
      </c>
      <c r="E454" s="34" t="s">
        <v>1819</v>
      </c>
      <c r="F454" s="34" t="s">
        <v>1753</v>
      </c>
      <c r="G454" s="34">
        <v>24</v>
      </c>
    </row>
    <row r="455" spans="1:7">
      <c r="A455" s="23">
        <v>2012</v>
      </c>
      <c r="B455" s="23" t="s">
        <v>514</v>
      </c>
      <c r="C455" s="13" t="s">
        <v>184</v>
      </c>
      <c r="D455" s="34" t="s">
        <v>3733</v>
      </c>
      <c r="E455" s="34" t="s">
        <v>3736</v>
      </c>
      <c r="F455" s="34" t="s">
        <v>1756</v>
      </c>
      <c r="G455" s="34">
        <v>5</v>
      </c>
    </row>
    <row r="456" spans="1:7">
      <c r="A456" s="23">
        <v>2012</v>
      </c>
      <c r="B456" s="23" t="s">
        <v>514</v>
      </c>
      <c r="C456" s="13" t="s">
        <v>23</v>
      </c>
      <c r="D456" s="34" t="s">
        <v>3733</v>
      </c>
      <c r="E456" s="34" t="s">
        <v>3736</v>
      </c>
      <c r="F456" s="34" t="s">
        <v>1756</v>
      </c>
      <c r="G456" s="34">
        <v>5</v>
      </c>
    </row>
    <row r="457" spans="1:7">
      <c r="A457" s="23">
        <v>2012</v>
      </c>
      <c r="B457" s="23" t="s">
        <v>514</v>
      </c>
      <c r="C457" s="13" t="s">
        <v>185</v>
      </c>
      <c r="D457" s="34" t="s">
        <v>3733</v>
      </c>
      <c r="E457" s="34" t="s">
        <v>3736</v>
      </c>
      <c r="F457" s="34" t="s">
        <v>1756</v>
      </c>
      <c r="G457" s="34">
        <v>34</v>
      </c>
    </row>
    <row r="458" spans="1:7">
      <c r="A458" s="23">
        <v>2012</v>
      </c>
      <c r="B458" s="23" t="s">
        <v>514</v>
      </c>
      <c r="C458" s="13" t="s">
        <v>3925</v>
      </c>
      <c r="D458" s="34" t="s">
        <v>3733</v>
      </c>
      <c r="E458" s="34" t="s">
        <v>3736</v>
      </c>
      <c r="F458" s="34" t="s">
        <v>1756</v>
      </c>
      <c r="G458" s="34">
        <v>15</v>
      </c>
    </row>
    <row r="459" spans="1:7">
      <c r="A459" s="23">
        <v>2013</v>
      </c>
      <c r="B459" s="23" t="s">
        <v>514</v>
      </c>
      <c r="C459" s="13" t="s">
        <v>1704</v>
      </c>
      <c r="D459" s="34" t="s">
        <v>3733</v>
      </c>
      <c r="E459" s="34" t="s">
        <v>3737</v>
      </c>
      <c r="F459" s="34" t="s">
        <v>1757</v>
      </c>
      <c r="G459" s="34">
        <v>27</v>
      </c>
    </row>
    <row r="460" spans="1:7">
      <c r="A460" s="23">
        <v>2013</v>
      </c>
      <c r="B460" s="23" t="s">
        <v>514</v>
      </c>
      <c r="C460" s="13" t="s">
        <v>1704</v>
      </c>
      <c r="D460" s="34" t="s">
        <v>3733</v>
      </c>
      <c r="E460" s="34" t="s">
        <v>3737</v>
      </c>
      <c r="F460" s="34" t="s">
        <v>1758</v>
      </c>
      <c r="G460" s="34">
        <v>59</v>
      </c>
    </row>
    <row r="461" spans="1:7">
      <c r="A461" s="23">
        <v>2013</v>
      </c>
      <c r="B461" s="23" t="s">
        <v>514</v>
      </c>
      <c r="C461" s="13" t="s">
        <v>1704</v>
      </c>
      <c r="D461" s="34" t="s">
        <v>990</v>
      </c>
      <c r="E461" s="34" t="s">
        <v>1819</v>
      </c>
      <c r="F461" s="34" t="s">
        <v>1745</v>
      </c>
      <c r="G461" s="34">
        <v>22</v>
      </c>
    </row>
    <row r="462" spans="1:7">
      <c r="A462" s="23">
        <v>2013</v>
      </c>
      <c r="B462" s="23" t="s">
        <v>514</v>
      </c>
      <c r="C462" s="13" t="s">
        <v>1704</v>
      </c>
      <c r="D462" s="34" t="s">
        <v>3733</v>
      </c>
      <c r="E462" s="34" t="s">
        <v>3738</v>
      </c>
      <c r="F462" s="34" t="s">
        <v>1782</v>
      </c>
      <c r="G462" s="34">
        <v>11</v>
      </c>
    </row>
    <row r="463" spans="1:7">
      <c r="A463" s="23">
        <v>2013</v>
      </c>
      <c r="B463" s="23" t="s">
        <v>514</v>
      </c>
      <c r="C463" s="13" t="s">
        <v>1704</v>
      </c>
      <c r="D463" s="34" t="s">
        <v>3733</v>
      </c>
      <c r="E463" s="34" t="s">
        <v>3738</v>
      </c>
      <c r="F463" s="34" t="s">
        <v>1783</v>
      </c>
      <c r="G463" s="34">
        <v>14</v>
      </c>
    </row>
    <row r="464" spans="1:7">
      <c r="A464" s="23">
        <v>2013</v>
      </c>
      <c r="B464" s="23" t="s">
        <v>514</v>
      </c>
      <c r="C464" s="13" t="s">
        <v>1704</v>
      </c>
      <c r="D464" s="34" t="s">
        <v>3733</v>
      </c>
      <c r="E464" s="34" t="s">
        <v>3736</v>
      </c>
      <c r="F464" s="34" t="s">
        <v>1754</v>
      </c>
      <c r="G464" s="34">
        <v>1</v>
      </c>
    </row>
    <row r="465" spans="1:7">
      <c r="A465" s="23">
        <v>2013</v>
      </c>
      <c r="B465" s="23" t="s">
        <v>514</v>
      </c>
      <c r="C465" s="13" t="s">
        <v>1704</v>
      </c>
      <c r="D465" s="34" t="s">
        <v>3733</v>
      </c>
      <c r="E465" s="34" t="s">
        <v>3737</v>
      </c>
      <c r="F465" s="34" t="s">
        <v>4500</v>
      </c>
      <c r="G465" s="34">
        <v>53</v>
      </c>
    </row>
    <row r="466" spans="1:7">
      <c r="A466" s="23">
        <v>2013</v>
      </c>
      <c r="B466" s="23" t="s">
        <v>514</v>
      </c>
      <c r="C466" s="13" t="s">
        <v>1704</v>
      </c>
      <c r="D466" s="34" t="s">
        <v>3733</v>
      </c>
      <c r="E466" s="34" t="s">
        <v>3736</v>
      </c>
      <c r="F466" s="34" t="s">
        <v>4557</v>
      </c>
      <c r="G466" s="34">
        <v>8</v>
      </c>
    </row>
    <row r="467" spans="1:7">
      <c r="A467" s="23">
        <v>2013</v>
      </c>
      <c r="B467" s="23" t="s">
        <v>514</v>
      </c>
      <c r="C467" s="13" t="s">
        <v>1704</v>
      </c>
      <c r="D467" s="34" t="s">
        <v>3733</v>
      </c>
      <c r="E467" s="34" t="s">
        <v>3737</v>
      </c>
      <c r="F467" s="34" t="s">
        <v>1774</v>
      </c>
      <c r="G467" s="34">
        <v>10</v>
      </c>
    </row>
    <row r="468" spans="1:7">
      <c r="A468" s="23">
        <v>2013</v>
      </c>
      <c r="B468" s="23" t="s">
        <v>514</v>
      </c>
      <c r="C468" s="13" t="s">
        <v>1704</v>
      </c>
      <c r="D468" s="34" t="s">
        <v>3733</v>
      </c>
      <c r="E468" s="34" t="s">
        <v>3736</v>
      </c>
      <c r="F468" s="34" t="s">
        <v>1772</v>
      </c>
      <c r="G468" s="34">
        <v>23</v>
      </c>
    </row>
    <row r="469" spans="1:7">
      <c r="A469" s="23">
        <v>2013</v>
      </c>
      <c r="B469" s="23" t="s">
        <v>514</v>
      </c>
      <c r="C469" s="13" t="s">
        <v>1704</v>
      </c>
      <c r="D469" s="34" t="s">
        <v>990</v>
      </c>
      <c r="E469" s="34" t="s">
        <v>3735</v>
      </c>
      <c r="F469" s="34" t="s">
        <v>1804</v>
      </c>
      <c r="G469" s="34">
        <v>7</v>
      </c>
    </row>
    <row r="470" spans="1:7">
      <c r="A470" s="23">
        <v>2013</v>
      </c>
      <c r="B470" s="23" t="s">
        <v>514</v>
      </c>
      <c r="C470" s="13" t="s">
        <v>1704</v>
      </c>
      <c r="D470" s="34" t="s">
        <v>990</v>
      </c>
      <c r="E470" s="34" t="s">
        <v>3735</v>
      </c>
      <c r="F470" s="34" t="s">
        <v>4542</v>
      </c>
      <c r="G470" s="34">
        <v>1</v>
      </c>
    </row>
    <row r="471" spans="1:7">
      <c r="A471" s="23">
        <v>2013</v>
      </c>
      <c r="B471" s="23" t="s">
        <v>514</v>
      </c>
      <c r="C471" s="13" t="s">
        <v>1704</v>
      </c>
      <c r="D471" s="34" t="s">
        <v>990</v>
      </c>
      <c r="E471" s="34" t="s">
        <v>3735</v>
      </c>
      <c r="F471" s="34" t="s">
        <v>1800</v>
      </c>
      <c r="G471" s="34">
        <v>18</v>
      </c>
    </row>
    <row r="472" spans="1:7">
      <c r="A472" s="23">
        <v>2013</v>
      </c>
      <c r="B472" s="23" t="s">
        <v>514</v>
      </c>
      <c r="C472" s="13" t="s">
        <v>1704</v>
      </c>
      <c r="D472" s="34" t="s">
        <v>3733</v>
      </c>
      <c r="E472" s="34" t="s">
        <v>3738</v>
      </c>
      <c r="F472" s="34" t="s">
        <v>1788</v>
      </c>
      <c r="G472" s="34">
        <v>8</v>
      </c>
    </row>
    <row r="473" spans="1:7">
      <c r="A473" s="23">
        <v>2013</v>
      </c>
      <c r="B473" s="23" t="s">
        <v>514</v>
      </c>
      <c r="C473" s="13" t="s">
        <v>1704</v>
      </c>
      <c r="D473" s="34" t="s">
        <v>3733</v>
      </c>
      <c r="E473" s="34" t="s">
        <v>3736</v>
      </c>
      <c r="F473" s="34" t="s">
        <v>4558</v>
      </c>
      <c r="G473" s="34">
        <v>10</v>
      </c>
    </row>
    <row r="474" spans="1:7">
      <c r="A474" s="23">
        <v>2013</v>
      </c>
      <c r="B474" s="23" t="s">
        <v>514</v>
      </c>
      <c r="C474" s="13" t="s">
        <v>1704</v>
      </c>
      <c r="D474" s="34" t="s">
        <v>990</v>
      </c>
      <c r="E474" s="34" t="s">
        <v>3734</v>
      </c>
      <c r="F474" s="34" t="s">
        <v>4541</v>
      </c>
      <c r="G474" s="34">
        <v>5</v>
      </c>
    </row>
    <row r="475" spans="1:7">
      <c r="A475" s="23">
        <v>2013</v>
      </c>
      <c r="B475" s="23" t="s">
        <v>514</v>
      </c>
      <c r="C475" s="13" t="s">
        <v>1704</v>
      </c>
      <c r="D475" s="34" t="s">
        <v>990</v>
      </c>
      <c r="E475" s="34" t="s">
        <v>3734</v>
      </c>
      <c r="F475" s="34" t="s">
        <v>1764</v>
      </c>
      <c r="G475" s="34">
        <v>98</v>
      </c>
    </row>
    <row r="476" spans="1:7">
      <c r="A476" s="23">
        <v>2013</v>
      </c>
      <c r="B476" s="23" t="s">
        <v>514</v>
      </c>
      <c r="C476" s="13" t="s">
        <v>1704</v>
      </c>
      <c r="D476" s="34" t="s">
        <v>990</v>
      </c>
      <c r="E476" s="34" t="s">
        <v>1819</v>
      </c>
      <c r="F476" s="34" t="s">
        <v>1746</v>
      </c>
      <c r="G476" s="34">
        <v>49</v>
      </c>
    </row>
    <row r="477" spans="1:7">
      <c r="A477" s="23">
        <v>2013</v>
      </c>
      <c r="B477" s="23" t="s">
        <v>514</v>
      </c>
      <c r="C477" s="13" t="s">
        <v>1704</v>
      </c>
      <c r="D477" s="34" t="s">
        <v>990</v>
      </c>
      <c r="E477" s="34" t="s">
        <v>1819</v>
      </c>
      <c r="F477" s="34" t="s">
        <v>4496</v>
      </c>
      <c r="G477" s="34">
        <v>1</v>
      </c>
    </row>
    <row r="478" spans="1:7">
      <c r="A478" s="23">
        <v>2013</v>
      </c>
      <c r="B478" s="23" t="s">
        <v>514</v>
      </c>
      <c r="C478" s="13" t="s">
        <v>1704</v>
      </c>
      <c r="D478" s="34" t="s">
        <v>3733</v>
      </c>
      <c r="E478" s="34" t="s">
        <v>3737</v>
      </c>
      <c r="F478" s="34" t="s">
        <v>1759</v>
      </c>
      <c r="G478" s="34">
        <v>3</v>
      </c>
    </row>
    <row r="479" spans="1:7">
      <c r="A479" s="23">
        <v>2013</v>
      </c>
      <c r="B479" s="23" t="s">
        <v>514</v>
      </c>
      <c r="C479" s="13" t="s">
        <v>1704</v>
      </c>
      <c r="D479" s="34" t="s">
        <v>3733</v>
      </c>
      <c r="E479" s="34" t="s">
        <v>3737</v>
      </c>
      <c r="F479" s="34" t="s">
        <v>1760</v>
      </c>
      <c r="G479" s="34">
        <v>47</v>
      </c>
    </row>
    <row r="480" spans="1:7">
      <c r="A480" s="23">
        <v>2013</v>
      </c>
      <c r="B480" s="23" t="s">
        <v>514</v>
      </c>
      <c r="C480" s="13" t="s">
        <v>1704</v>
      </c>
      <c r="D480" s="34" t="s">
        <v>990</v>
      </c>
      <c r="E480" s="34" t="s">
        <v>3735</v>
      </c>
      <c r="F480" s="34" t="s">
        <v>1809</v>
      </c>
      <c r="G480" s="34">
        <v>1</v>
      </c>
    </row>
    <row r="481" spans="1:7">
      <c r="A481" s="23">
        <v>2013</v>
      </c>
      <c r="B481" s="23" t="s">
        <v>514</v>
      </c>
      <c r="C481" s="13" t="s">
        <v>1704</v>
      </c>
      <c r="D481" s="34" t="s">
        <v>990</v>
      </c>
      <c r="E481" s="34" t="s">
        <v>3735</v>
      </c>
      <c r="F481" s="34" t="s">
        <v>1810</v>
      </c>
      <c r="G481" s="34">
        <v>5</v>
      </c>
    </row>
    <row r="482" spans="1:7">
      <c r="A482" s="23">
        <v>2013</v>
      </c>
      <c r="B482" s="23" t="s">
        <v>514</v>
      </c>
      <c r="C482" s="13" t="s">
        <v>1704</v>
      </c>
      <c r="D482" s="34" t="s">
        <v>990</v>
      </c>
      <c r="E482" s="34" t="s">
        <v>3735</v>
      </c>
      <c r="F482" s="34" t="s">
        <v>1807</v>
      </c>
      <c r="G482" s="34">
        <v>2</v>
      </c>
    </row>
    <row r="483" spans="1:7">
      <c r="A483" s="23">
        <v>2013</v>
      </c>
      <c r="B483" s="23" t="s">
        <v>514</v>
      </c>
      <c r="C483" s="13" t="s">
        <v>1704</v>
      </c>
      <c r="D483" s="34" t="s">
        <v>990</v>
      </c>
      <c r="E483" s="34" t="s">
        <v>1819</v>
      </c>
      <c r="F483" s="34" t="s">
        <v>1747</v>
      </c>
      <c r="G483" s="34">
        <v>1</v>
      </c>
    </row>
    <row r="484" spans="1:7">
      <c r="A484" s="23">
        <v>2013</v>
      </c>
      <c r="B484" s="23" t="s">
        <v>514</v>
      </c>
      <c r="C484" s="13" t="s">
        <v>1704</v>
      </c>
      <c r="D484" s="34" t="s">
        <v>990</v>
      </c>
      <c r="E484" s="34" t="s">
        <v>1819</v>
      </c>
      <c r="F484" s="34" t="s">
        <v>4497</v>
      </c>
      <c r="G484" s="34">
        <v>4</v>
      </c>
    </row>
    <row r="485" spans="1:7">
      <c r="A485" s="23">
        <v>2013</v>
      </c>
      <c r="B485" s="23" t="s">
        <v>514</v>
      </c>
      <c r="C485" s="13" t="s">
        <v>1704</v>
      </c>
      <c r="D485" s="34" t="s">
        <v>3733</v>
      </c>
      <c r="E485" s="34" t="s">
        <v>3737</v>
      </c>
      <c r="F485" s="34" t="s">
        <v>1776</v>
      </c>
      <c r="G485" s="34">
        <v>17</v>
      </c>
    </row>
    <row r="486" spans="1:7">
      <c r="A486" s="23">
        <v>2013</v>
      </c>
      <c r="B486" s="23" t="s">
        <v>514</v>
      </c>
      <c r="C486" s="13" t="s">
        <v>1704</v>
      </c>
      <c r="D486" s="34" t="s">
        <v>990</v>
      </c>
      <c r="E486" s="34" t="s">
        <v>1819</v>
      </c>
      <c r="F486" s="34" t="s">
        <v>1748</v>
      </c>
      <c r="G486" s="34">
        <v>5</v>
      </c>
    </row>
    <row r="487" spans="1:7">
      <c r="A487" s="23">
        <v>2013</v>
      </c>
      <c r="B487" s="23" t="s">
        <v>514</v>
      </c>
      <c r="C487" s="13" t="s">
        <v>1704</v>
      </c>
      <c r="D487" s="34" t="s">
        <v>990</v>
      </c>
      <c r="E487" s="34" t="s">
        <v>1819</v>
      </c>
      <c r="F487" s="34" t="s">
        <v>4553</v>
      </c>
      <c r="G487" s="34">
        <v>4</v>
      </c>
    </row>
    <row r="488" spans="1:7">
      <c r="A488" s="23">
        <v>2013</v>
      </c>
      <c r="B488" s="23" t="s">
        <v>514</v>
      </c>
      <c r="C488" s="13" t="s">
        <v>1704</v>
      </c>
      <c r="D488" s="34" t="s">
        <v>990</v>
      </c>
      <c r="E488" s="34" t="s">
        <v>1819</v>
      </c>
      <c r="F488" s="34" t="s">
        <v>1749</v>
      </c>
      <c r="G488" s="34">
        <v>1</v>
      </c>
    </row>
    <row r="489" spans="1:7">
      <c r="A489" s="23">
        <v>2013</v>
      </c>
      <c r="B489" s="23" t="s">
        <v>514</v>
      </c>
      <c r="C489" s="13" t="s">
        <v>1704</v>
      </c>
      <c r="D489" s="34" t="s">
        <v>3733</v>
      </c>
      <c r="E489" s="34" t="s">
        <v>3737</v>
      </c>
      <c r="F489" s="34" t="s">
        <v>1761</v>
      </c>
      <c r="G489" s="34">
        <v>17</v>
      </c>
    </row>
    <row r="490" spans="1:7">
      <c r="A490" s="23">
        <v>2013</v>
      </c>
      <c r="B490" s="23" t="s">
        <v>514</v>
      </c>
      <c r="C490" s="13" t="s">
        <v>1704</v>
      </c>
      <c r="D490" s="34" t="s">
        <v>3733</v>
      </c>
      <c r="E490" s="34" t="s">
        <v>3737</v>
      </c>
      <c r="F490" s="34" t="s">
        <v>1762</v>
      </c>
      <c r="G490" s="34">
        <v>36</v>
      </c>
    </row>
    <row r="491" spans="1:7">
      <c r="A491" s="23">
        <v>2013</v>
      </c>
      <c r="B491" s="23" t="s">
        <v>514</v>
      </c>
      <c r="C491" s="13" t="s">
        <v>1704</v>
      </c>
      <c r="D491" s="34" t="s">
        <v>3733</v>
      </c>
      <c r="E491" s="34" t="s">
        <v>3736</v>
      </c>
      <c r="F491" s="34" t="s">
        <v>1755</v>
      </c>
      <c r="G491" s="34">
        <v>13</v>
      </c>
    </row>
    <row r="492" spans="1:7">
      <c r="A492" s="23">
        <v>2013</v>
      </c>
      <c r="B492" s="23" t="s">
        <v>514</v>
      </c>
      <c r="C492" s="13" t="s">
        <v>1704</v>
      </c>
      <c r="D492" s="34" t="s">
        <v>3733</v>
      </c>
      <c r="E492" s="34" t="s">
        <v>3736</v>
      </c>
      <c r="F492" s="34" t="s">
        <v>1768</v>
      </c>
      <c r="G492" s="34">
        <v>5</v>
      </c>
    </row>
    <row r="493" spans="1:7">
      <c r="A493" s="23">
        <v>2013</v>
      </c>
      <c r="B493" s="23" t="s">
        <v>514</v>
      </c>
      <c r="C493" s="13" t="s">
        <v>1704</v>
      </c>
      <c r="D493" s="34" t="s">
        <v>3733</v>
      </c>
      <c r="E493" s="34" t="s">
        <v>3736</v>
      </c>
      <c r="F493" s="34" t="s">
        <v>1773</v>
      </c>
      <c r="G493" s="34">
        <v>2</v>
      </c>
    </row>
    <row r="494" spans="1:7">
      <c r="A494" s="23">
        <v>2013</v>
      </c>
      <c r="B494" s="23" t="s">
        <v>514</v>
      </c>
      <c r="C494" s="13" t="s">
        <v>1704</v>
      </c>
      <c r="D494" s="34" t="s">
        <v>3733</v>
      </c>
      <c r="E494" s="34" t="s">
        <v>3736</v>
      </c>
      <c r="F494" s="34" t="s">
        <v>1770</v>
      </c>
      <c r="G494" s="34">
        <v>23</v>
      </c>
    </row>
    <row r="495" spans="1:7">
      <c r="A495" s="23">
        <v>2013</v>
      </c>
      <c r="B495" s="23" t="s">
        <v>514</v>
      </c>
      <c r="C495" s="13" t="s">
        <v>1704</v>
      </c>
      <c r="D495" s="34" t="s">
        <v>3733</v>
      </c>
      <c r="E495" s="34" t="s">
        <v>3736</v>
      </c>
      <c r="F495" s="34" t="s">
        <v>1771</v>
      </c>
      <c r="G495" s="34">
        <v>7</v>
      </c>
    </row>
    <row r="496" spans="1:7">
      <c r="A496" s="23">
        <v>2013</v>
      </c>
      <c r="B496" s="23" t="s">
        <v>514</v>
      </c>
      <c r="C496" s="13" t="s">
        <v>1704</v>
      </c>
      <c r="D496" s="34" t="s">
        <v>990</v>
      </c>
      <c r="E496" s="34" t="s">
        <v>1819</v>
      </c>
      <c r="F496" s="34" t="s">
        <v>1750</v>
      </c>
      <c r="G496" s="34">
        <v>49</v>
      </c>
    </row>
    <row r="497" spans="1:7">
      <c r="A497" s="23">
        <v>2013</v>
      </c>
      <c r="B497" s="23" t="s">
        <v>514</v>
      </c>
      <c r="C497" s="13" t="s">
        <v>1704</v>
      </c>
      <c r="D497" s="34" t="s">
        <v>3733</v>
      </c>
      <c r="E497" s="34" t="s">
        <v>3737</v>
      </c>
      <c r="F497" s="34" t="s">
        <v>1775</v>
      </c>
      <c r="G497" s="34">
        <v>7</v>
      </c>
    </row>
    <row r="498" spans="1:7">
      <c r="A498" s="23">
        <v>2013</v>
      </c>
      <c r="B498" s="23" t="s">
        <v>514</v>
      </c>
      <c r="C498" s="13" t="s">
        <v>1704</v>
      </c>
      <c r="D498" s="34" t="s">
        <v>990</v>
      </c>
      <c r="E498" s="34" t="s">
        <v>3734</v>
      </c>
      <c r="F498" s="34" t="s">
        <v>1766</v>
      </c>
      <c r="G498" s="34">
        <v>32</v>
      </c>
    </row>
    <row r="499" spans="1:7">
      <c r="A499" s="23">
        <v>2013</v>
      </c>
      <c r="B499" s="23" t="s">
        <v>514</v>
      </c>
      <c r="C499" s="13" t="s">
        <v>1704</v>
      </c>
      <c r="D499" s="34" t="s">
        <v>990</v>
      </c>
      <c r="E499" s="34" t="s">
        <v>1819</v>
      </c>
      <c r="F499" s="34" t="s">
        <v>1752</v>
      </c>
      <c r="G499" s="34">
        <v>1</v>
      </c>
    </row>
    <row r="500" spans="1:7">
      <c r="A500" s="23">
        <v>2013</v>
      </c>
      <c r="B500" s="23" t="s">
        <v>514</v>
      </c>
      <c r="C500" s="13" t="s">
        <v>1704</v>
      </c>
      <c r="D500" s="34" t="s">
        <v>990</v>
      </c>
      <c r="E500" s="34" t="s">
        <v>3735</v>
      </c>
      <c r="F500" s="34" t="s">
        <v>4559</v>
      </c>
      <c r="G500" s="34">
        <v>2</v>
      </c>
    </row>
    <row r="501" spans="1:7">
      <c r="A501" s="23">
        <v>2013</v>
      </c>
      <c r="B501" s="23" t="s">
        <v>514</v>
      </c>
      <c r="C501" s="13" t="s">
        <v>1704</v>
      </c>
      <c r="D501" s="34" t="s">
        <v>990</v>
      </c>
      <c r="E501" s="34" t="s">
        <v>1819</v>
      </c>
      <c r="F501" s="34" t="s">
        <v>1753</v>
      </c>
      <c r="G501" s="34">
        <v>21</v>
      </c>
    </row>
    <row r="502" spans="1:7">
      <c r="A502" s="23">
        <v>2013</v>
      </c>
      <c r="B502" s="23" t="s">
        <v>514</v>
      </c>
      <c r="C502" s="13" t="s">
        <v>1704</v>
      </c>
      <c r="D502" s="34" t="s">
        <v>3733</v>
      </c>
      <c r="E502" s="34" t="s">
        <v>3736</v>
      </c>
      <c r="F502" s="34" t="s">
        <v>1756</v>
      </c>
      <c r="G502" s="34">
        <v>34</v>
      </c>
    </row>
    <row r="503" spans="1:7">
      <c r="A503" s="23">
        <v>2013</v>
      </c>
      <c r="B503" s="23" t="s">
        <v>514</v>
      </c>
      <c r="C503" s="13" t="s">
        <v>184</v>
      </c>
      <c r="D503" s="34" t="s">
        <v>990</v>
      </c>
      <c r="E503" s="34" t="s">
        <v>3735</v>
      </c>
      <c r="F503" s="34" t="s">
        <v>4538</v>
      </c>
      <c r="G503" s="34">
        <v>2</v>
      </c>
    </row>
    <row r="504" spans="1:7">
      <c r="A504" s="23">
        <v>2013</v>
      </c>
      <c r="B504" s="23" t="s">
        <v>514</v>
      </c>
      <c r="C504" s="13" t="s">
        <v>23</v>
      </c>
      <c r="D504" s="34" t="s">
        <v>990</v>
      </c>
      <c r="E504" s="34" t="s">
        <v>3735</v>
      </c>
      <c r="F504" s="34" t="s">
        <v>4538</v>
      </c>
      <c r="G504" s="34">
        <v>5</v>
      </c>
    </row>
    <row r="505" spans="1:7">
      <c r="A505" s="23">
        <v>2013</v>
      </c>
      <c r="B505" s="23" t="s">
        <v>514</v>
      </c>
      <c r="C505" s="13" t="s">
        <v>185</v>
      </c>
      <c r="D505" s="34" t="s">
        <v>990</v>
      </c>
      <c r="E505" s="34" t="s">
        <v>3735</v>
      </c>
      <c r="F505" s="34" t="s">
        <v>4538</v>
      </c>
      <c r="G505" s="34">
        <v>2</v>
      </c>
    </row>
    <row r="506" spans="1:7">
      <c r="A506" s="23">
        <v>2013</v>
      </c>
      <c r="B506" s="23" t="s">
        <v>514</v>
      </c>
      <c r="C506" s="13" t="s">
        <v>3925</v>
      </c>
      <c r="D506" s="34" t="s">
        <v>990</v>
      </c>
      <c r="E506" s="34" t="s">
        <v>3735</v>
      </c>
      <c r="F506" s="34" t="s">
        <v>4538</v>
      </c>
      <c r="G506" s="34">
        <v>5</v>
      </c>
    </row>
    <row r="507" spans="1:7">
      <c r="A507" s="23">
        <v>2013</v>
      </c>
      <c r="B507" s="23" t="s">
        <v>514</v>
      </c>
      <c r="C507" s="13" t="s">
        <v>184</v>
      </c>
      <c r="D507" s="34" t="s">
        <v>3733</v>
      </c>
      <c r="E507" s="34" t="s">
        <v>3737</v>
      </c>
      <c r="F507" s="34" t="s">
        <v>1757</v>
      </c>
      <c r="G507" s="34">
        <v>1</v>
      </c>
    </row>
    <row r="508" spans="1:7">
      <c r="A508" s="23">
        <v>2013</v>
      </c>
      <c r="B508" s="23" t="s">
        <v>514</v>
      </c>
      <c r="C508" s="13" t="s">
        <v>23</v>
      </c>
      <c r="D508" s="34" t="s">
        <v>3733</v>
      </c>
      <c r="E508" s="34" t="s">
        <v>3737</v>
      </c>
      <c r="F508" s="34" t="s">
        <v>1757</v>
      </c>
      <c r="G508" s="34">
        <v>5</v>
      </c>
    </row>
    <row r="509" spans="1:7">
      <c r="A509" s="23">
        <v>2013</v>
      </c>
      <c r="B509" s="23" t="s">
        <v>514</v>
      </c>
      <c r="C509" s="13" t="s">
        <v>185</v>
      </c>
      <c r="D509" s="34" t="s">
        <v>3733</v>
      </c>
      <c r="E509" s="34" t="s">
        <v>3737</v>
      </c>
      <c r="F509" s="34" t="s">
        <v>1757</v>
      </c>
      <c r="G509" s="34">
        <v>12</v>
      </c>
    </row>
    <row r="510" spans="1:7">
      <c r="A510" s="23">
        <v>2013</v>
      </c>
      <c r="B510" s="23" t="s">
        <v>514</v>
      </c>
      <c r="C510" s="13" t="s">
        <v>3925</v>
      </c>
      <c r="D510" s="34" t="s">
        <v>3733</v>
      </c>
      <c r="E510" s="34" t="s">
        <v>3737</v>
      </c>
      <c r="F510" s="34" t="s">
        <v>1757</v>
      </c>
      <c r="G510" s="34">
        <v>4</v>
      </c>
    </row>
    <row r="511" spans="1:7">
      <c r="A511" s="23">
        <v>2013</v>
      </c>
      <c r="B511" s="23" t="s">
        <v>514</v>
      </c>
      <c r="C511" s="13" t="s">
        <v>1743</v>
      </c>
      <c r="D511" s="34" t="s">
        <v>990</v>
      </c>
      <c r="E511" s="34" t="s">
        <v>1819</v>
      </c>
      <c r="F511" s="34" t="s">
        <v>1744</v>
      </c>
      <c r="G511" s="34">
        <v>1</v>
      </c>
    </row>
    <row r="512" spans="1:7">
      <c r="A512" s="23">
        <v>2013</v>
      </c>
      <c r="B512" s="23" t="s">
        <v>514</v>
      </c>
      <c r="C512" s="13" t="s">
        <v>23</v>
      </c>
      <c r="D512" s="34" t="s">
        <v>990</v>
      </c>
      <c r="E512" s="34" t="s">
        <v>1819</v>
      </c>
      <c r="F512" s="34" t="s">
        <v>1744</v>
      </c>
      <c r="G512" s="34">
        <v>1</v>
      </c>
    </row>
    <row r="513" spans="1:7">
      <c r="A513" s="23">
        <v>2013</v>
      </c>
      <c r="B513" s="23" t="s">
        <v>514</v>
      </c>
      <c r="C513" s="13" t="s">
        <v>185</v>
      </c>
      <c r="D513" s="34" t="s">
        <v>990</v>
      </c>
      <c r="E513" s="34" t="s">
        <v>1819</v>
      </c>
      <c r="F513" s="34" t="s">
        <v>1744</v>
      </c>
      <c r="G513" s="34">
        <v>2</v>
      </c>
    </row>
    <row r="514" spans="1:7">
      <c r="A514" s="23">
        <v>2013</v>
      </c>
      <c r="B514" s="23" t="s">
        <v>514</v>
      </c>
      <c r="C514" s="13" t="s">
        <v>3925</v>
      </c>
      <c r="D514" s="34" t="s">
        <v>990</v>
      </c>
      <c r="E514" s="34" t="s">
        <v>1819</v>
      </c>
      <c r="F514" s="34" t="s">
        <v>1744</v>
      </c>
      <c r="G514" s="34">
        <v>8</v>
      </c>
    </row>
    <row r="515" spans="1:7">
      <c r="A515" s="23">
        <v>2013</v>
      </c>
      <c r="B515" s="23" t="s">
        <v>514</v>
      </c>
      <c r="C515" s="13" t="s">
        <v>1743</v>
      </c>
      <c r="D515" s="34" t="s">
        <v>3733</v>
      </c>
      <c r="E515" s="34" t="s">
        <v>3737</v>
      </c>
      <c r="F515" s="34" t="s">
        <v>1758</v>
      </c>
      <c r="G515" s="34">
        <v>2</v>
      </c>
    </row>
    <row r="516" spans="1:7">
      <c r="A516" s="23">
        <v>2013</v>
      </c>
      <c r="B516" s="23" t="s">
        <v>514</v>
      </c>
      <c r="C516" s="13" t="s">
        <v>184</v>
      </c>
      <c r="D516" s="34" t="s">
        <v>3733</v>
      </c>
      <c r="E516" s="34" t="s">
        <v>3737</v>
      </c>
      <c r="F516" s="34" t="s">
        <v>1758</v>
      </c>
      <c r="G516" s="34">
        <v>1</v>
      </c>
    </row>
    <row r="517" spans="1:7">
      <c r="A517" s="23">
        <v>2013</v>
      </c>
      <c r="B517" s="23" t="s">
        <v>514</v>
      </c>
      <c r="C517" s="13" t="s">
        <v>23</v>
      </c>
      <c r="D517" s="34" t="s">
        <v>3733</v>
      </c>
      <c r="E517" s="34" t="s">
        <v>3737</v>
      </c>
      <c r="F517" s="34" t="s">
        <v>1758</v>
      </c>
      <c r="G517" s="34">
        <v>23</v>
      </c>
    </row>
    <row r="518" spans="1:7">
      <c r="A518" s="23">
        <v>2013</v>
      </c>
      <c r="B518" s="23" t="s">
        <v>514</v>
      </c>
      <c r="C518" s="13" t="s">
        <v>185</v>
      </c>
      <c r="D518" s="34" t="s">
        <v>3733</v>
      </c>
      <c r="E518" s="34" t="s">
        <v>3737</v>
      </c>
      <c r="F518" s="34" t="s">
        <v>1758</v>
      </c>
      <c r="G518" s="34">
        <v>16</v>
      </c>
    </row>
    <row r="519" spans="1:7">
      <c r="A519" s="23">
        <v>2013</v>
      </c>
      <c r="B519" s="23" t="s">
        <v>514</v>
      </c>
      <c r="C519" s="13" t="s">
        <v>3925</v>
      </c>
      <c r="D519" s="34" t="s">
        <v>3733</v>
      </c>
      <c r="E519" s="34" t="s">
        <v>3737</v>
      </c>
      <c r="F519" s="34" t="s">
        <v>1758</v>
      </c>
      <c r="G519" s="34">
        <v>18</v>
      </c>
    </row>
    <row r="520" spans="1:7">
      <c r="A520" s="23">
        <v>2013</v>
      </c>
      <c r="B520" s="23" t="s">
        <v>514</v>
      </c>
      <c r="C520" s="13" t="s">
        <v>1743</v>
      </c>
      <c r="D520" s="34" t="s">
        <v>990</v>
      </c>
      <c r="E520" s="34" t="s">
        <v>1819</v>
      </c>
      <c r="F520" s="34" t="s">
        <v>1745</v>
      </c>
      <c r="G520" s="34">
        <v>1</v>
      </c>
    </row>
    <row r="521" spans="1:7">
      <c r="A521" s="23">
        <v>2013</v>
      </c>
      <c r="B521" s="23" t="s">
        <v>514</v>
      </c>
      <c r="C521" s="13" t="s">
        <v>184</v>
      </c>
      <c r="D521" s="34" t="s">
        <v>990</v>
      </c>
      <c r="E521" s="34" t="s">
        <v>1819</v>
      </c>
      <c r="F521" s="34" t="s">
        <v>1745</v>
      </c>
      <c r="G521" s="34">
        <v>6</v>
      </c>
    </row>
    <row r="522" spans="1:7">
      <c r="A522" s="23">
        <v>2013</v>
      </c>
      <c r="B522" s="23" t="s">
        <v>514</v>
      </c>
      <c r="C522" s="13" t="s">
        <v>23</v>
      </c>
      <c r="D522" s="34" t="s">
        <v>990</v>
      </c>
      <c r="E522" s="34" t="s">
        <v>1819</v>
      </c>
      <c r="F522" s="34" t="s">
        <v>1745</v>
      </c>
      <c r="G522" s="34">
        <v>33</v>
      </c>
    </row>
    <row r="523" spans="1:7">
      <c r="A523" s="23">
        <v>2013</v>
      </c>
      <c r="B523" s="23" t="s">
        <v>514</v>
      </c>
      <c r="C523" s="13" t="s">
        <v>185</v>
      </c>
      <c r="D523" s="34" t="s">
        <v>990</v>
      </c>
      <c r="E523" s="34" t="s">
        <v>1819</v>
      </c>
      <c r="F523" s="34" t="s">
        <v>1745</v>
      </c>
      <c r="G523" s="34">
        <v>19</v>
      </c>
    </row>
    <row r="524" spans="1:7">
      <c r="A524" s="23">
        <v>2013</v>
      </c>
      <c r="B524" s="23" t="s">
        <v>514</v>
      </c>
      <c r="C524" s="13" t="s">
        <v>3925</v>
      </c>
      <c r="D524" s="34" t="s">
        <v>990</v>
      </c>
      <c r="E524" s="34" t="s">
        <v>1819</v>
      </c>
      <c r="F524" s="34" t="s">
        <v>1745</v>
      </c>
      <c r="G524" s="34">
        <v>60</v>
      </c>
    </row>
    <row r="525" spans="1:7">
      <c r="A525" s="23">
        <v>2013</v>
      </c>
      <c r="B525" s="23" t="s">
        <v>514</v>
      </c>
      <c r="C525" s="13" t="s">
        <v>1743</v>
      </c>
      <c r="D525" s="34" t="s">
        <v>3733</v>
      </c>
      <c r="E525" s="34" t="s">
        <v>3738</v>
      </c>
      <c r="F525" s="34" t="s">
        <v>1781</v>
      </c>
      <c r="G525" s="34">
        <v>3</v>
      </c>
    </row>
    <row r="526" spans="1:7">
      <c r="A526" s="23">
        <v>2013</v>
      </c>
      <c r="B526" s="23" t="s">
        <v>514</v>
      </c>
      <c r="C526" s="13" t="s">
        <v>23</v>
      </c>
      <c r="D526" s="34" t="s">
        <v>3733</v>
      </c>
      <c r="E526" s="34" t="s">
        <v>3738</v>
      </c>
      <c r="F526" s="34" t="s">
        <v>1781</v>
      </c>
      <c r="G526" s="34">
        <v>1</v>
      </c>
    </row>
    <row r="527" spans="1:7">
      <c r="A527" s="23">
        <v>2013</v>
      </c>
      <c r="B527" s="23" t="s">
        <v>514</v>
      </c>
      <c r="C527" s="13" t="s">
        <v>185</v>
      </c>
      <c r="D527" s="34" t="s">
        <v>3733</v>
      </c>
      <c r="E527" s="34" t="s">
        <v>3738</v>
      </c>
      <c r="F527" s="34" t="s">
        <v>1781</v>
      </c>
      <c r="G527" s="34">
        <v>1</v>
      </c>
    </row>
    <row r="528" spans="1:7">
      <c r="A528" s="23">
        <v>2013</v>
      </c>
      <c r="B528" s="23" t="s">
        <v>514</v>
      </c>
      <c r="C528" s="13" t="s">
        <v>3925</v>
      </c>
      <c r="D528" s="34" t="s">
        <v>3733</v>
      </c>
      <c r="E528" s="34" t="s">
        <v>3738</v>
      </c>
      <c r="F528" s="34" t="s">
        <v>1781</v>
      </c>
      <c r="G528" s="34">
        <v>1</v>
      </c>
    </row>
    <row r="529" spans="1:7">
      <c r="A529" s="23">
        <v>2013</v>
      </c>
      <c r="B529" s="23" t="s">
        <v>514</v>
      </c>
      <c r="C529" s="13" t="s">
        <v>23</v>
      </c>
      <c r="D529" s="34" t="s">
        <v>3733</v>
      </c>
      <c r="E529" s="34" t="s">
        <v>3738</v>
      </c>
      <c r="F529" s="34" t="s">
        <v>1782</v>
      </c>
      <c r="G529" s="34">
        <v>8</v>
      </c>
    </row>
    <row r="530" spans="1:7">
      <c r="A530" s="23">
        <v>2013</v>
      </c>
      <c r="B530" s="23" t="s">
        <v>514</v>
      </c>
      <c r="C530" s="13" t="s">
        <v>185</v>
      </c>
      <c r="D530" s="34" t="s">
        <v>3733</v>
      </c>
      <c r="E530" s="34" t="s">
        <v>3738</v>
      </c>
      <c r="F530" s="34" t="s">
        <v>1782</v>
      </c>
      <c r="G530" s="34">
        <v>6</v>
      </c>
    </row>
    <row r="531" spans="1:7">
      <c r="A531" s="23">
        <v>2013</v>
      </c>
      <c r="B531" s="23" t="s">
        <v>514</v>
      </c>
      <c r="C531" s="13" t="s">
        <v>3925</v>
      </c>
      <c r="D531" s="34" t="s">
        <v>3733</v>
      </c>
      <c r="E531" s="34" t="s">
        <v>3738</v>
      </c>
      <c r="F531" s="34" t="s">
        <v>1782</v>
      </c>
      <c r="G531" s="34">
        <v>5</v>
      </c>
    </row>
    <row r="532" spans="1:7">
      <c r="A532" s="23">
        <v>2013</v>
      </c>
      <c r="B532" s="23" t="s">
        <v>514</v>
      </c>
      <c r="C532" s="13" t="s">
        <v>23</v>
      </c>
      <c r="D532" s="34" t="s">
        <v>3733</v>
      </c>
      <c r="E532" s="34" t="s">
        <v>3738</v>
      </c>
      <c r="F532" s="34" t="s">
        <v>1783</v>
      </c>
      <c r="G532" s="34">
        <v>5</v>
      </c>
    </row>
    <row r="533" spans="1:7">
      <c r="A533" s="23">
        <v>2013</v>
      </c>
      <c r="B533" s="23" t="s">
        <v>514</v>
      </c>
      <c r="C533" s="13" t="s">
        <v>185</v>
      </c>
      <c r="D533" s="34" t="s">
        <v>3733</v>
      </c>
      <c r="E533" s="34" t="s">
        <v>3738</v>
      </c>
      <c r="F533" s="34" t="s">
        <v>1783</v>
      </c>
      <c r="G533" s="34">
        <v>10</v>
      </c>
    </row>
    <row r="534" spans="1:7">
      <c r="A534" s="23">
        <v>2013</v>
      </c>
      <c r="B534" s="23" t="s">
        <v>514</v>
      </c>
      <c r="C534" s="13" t="s">
        <v>3925</v>
      </c>
      <c r="D534" s="34" t="s">
        <v>3733</v>
      </c>
      <c r="E534" s="34" t="s">
        <v>3738</v>
      </c>
      <c r="F534" s="34" t="s">
        <v>1783</v>
      </c>
      <c r="G534" s="34">
        <v>6</v>
      </c>
    </row>
    <row r="535" spans="1:7">
      <c r="A535" s="23">
        <v>2013</v>
      </c>
      <c r="B535" s="23" t="s">
        <v>514</v>
      </c>
      <c r="C535" s="13" t="s">
        <v>1743</v>
      </c>
      <c r="D535" s="34" t="s">
        <v>3733</v>
      </c>
      <c r="E535" s="34" t="s">
        <v>3738</v>
      </c>
      <c r="F535" s="34" t="s">
        <v>1780</v>
      </c>
      <c r="G535" s="34">
        <v>3</v>
      </c>
    </row>
    <row r="536" spans="1:7">
      <c r="A536" s="23">
        <v>2013</v>
      </c>
      <c r="B536" s="23" t="s">
        <v>514</v>
      </c>
      <c r="C536" s="13" t="s">
        <v>23</v>
      </c>
      <c r="D536" s="34" t="s">
        <v>3733</v>
      </c>
      <c r="E536" s="34" t="s">
        <v>3738</v>
      </c>
      <c r="F536" s="34" t="s">
        <v>1780</v>
      </c>
      <c r="G536" s="34">
        <v>5</v>
      </c>
    </row>
    <row r="537" spans="1:7">
      <c r="A537" s="23">
        <v>2013</v>
      </c>
      <c r="B537" s="23" t="s">
        <v>514</v>
      </c>
      <c r="C537" s="13" t="s">
        <v>185</v>
      </c>
      <c r="D537" s="34" t="s">
        <v>3733</v>
      </c>
      <c r="E537" s="34" t="s">
        <v>3738</v>
      </c>
      <c r="F537" s="34" t="s">
        <v>1780</v>
      </c>
      <c r="G537" s="34">
        <v>2</v>
      </c>
    </row>
    <row r="538" spans="1:7">
      <c r="A538" s="23">
        <v>2013</v>
      </c>
      <c r="B538" s="23" t="s">
        <v>514</v>
      </c>
      <c r="C538" s="13" t="s">
        <v>3925</v>
      </c>
      <c r="D538" s="34" t="s">
        <v>3733</v>
      </c>
      <c r="E538" s="34" t="s">
        <v>3738</v>
      </c>
      <c r="F538" s="34" t="s">
        <v>1780</v>
      </c>
      <c r="G538" s="34">
        <v>1</v>
      </c>
    </row>
    <row r="539" spans="1:7">
      <c r="A539" s="23">
        <v>2013</v>
      </c>
      <c r="B539" s="23" t="s">
        <v>514</v>
      </c>
      <c r="C539" s="13" t="s">
        <v>23</v>
      </c>
      <c r="D539" s="34" t="s">
        <v>3733</v>
      </c>
      <c r="E539" s="34" t="s">
        <v>3736</v>
      </c>
      <c r="F539" s="34" t="s">
        <v>1754</v>
      </c>
      <c r="G539" s="34">
        <v>1</v>
      </c>
    </row>
    <row r="540" spans="1:7">
      <c r="A540" s="23">
        <v>2013</v>
      </c>
      <c r="B540" s="23" t="s">
        <v>514</v>
      </c>
      <c r="C540" s="13" t="s">
        <v>185</v>
      </c>
      <c r="D540" s="34" t="s">
        <v>3733</v>
      </c>
      <c r="E540" s="34" t="s">
        <v>3736</v>
      </c>
      <c r="F540" s="34" t="s">
        <v>1754</v>
      </c>
      <c r="G540" s="34">
        <v>16</v>
      </c>
    </row>
    <row r="541" spans="1:7">
      <c r="A541" s="23">
        <v>2013</v>
      </c>
      <c r="B541" s="23" t="s">
        <v>514</v>
      </c>
      <c r="C541" s="13" t="s">
        <v>3925</v>
      </c>
      <c r="D541" s="34" t="s">
        <v>3733</v>
      </c>
      <c r="E541" s="34" t="s">
        <v>3736</v>
      </c>
      <c r="F541" s="34" t="s">
        <v>1754</v>
      </c>
      <c r="G541" s="34">
        <v>7</v>
      </c>
    </row>
    <row r="542" spans="1:7">
      <c r="A542" s="23">
        <v>2013</v>
      </c>
      <c r="B542" s="23" t="s">
        <v>514</v>
      </c>
      <c r="C542" s="13" t="s">
        <v>1743</v>
      </c>
      <c r="D542" s="34" t="s">
        <v>3733</v>
      </c>
      <c r="E542" s="34" t="s">
        <v>3737</v>
      </c>
      <c r="F542" s="34" t="s">
        <v>4500</v>
      </c>
      <c r="G542" s="34">
        <v>1</v>
      </c>
    </row>
    <row r="543" spans="1:7">
      <c r="A543" s="23">
        <v>2013</v>
      </c>
      <c r="B543" s="23" t="s">
        <v>514</v>
      </c>
      <c r="C543" s="13" t="s">
        <v>184</v>
      </c>
      <c r="D543" s="34" t="s">
        <v>3733</v>
      </c>
      <c r="E543" s="34" t="s">
        <v>3737</v>
      </c>
      <c r="F543" s="34" t="s">
        <v>4500</v>
      </c>
      <c r="G543" s="34">
        <v>2</v>
      </c>
    </row>
    <row r="544" spans="1:7">
      <c r="A544" s="23">
        <v>2013</v>
      </c>
      <c r="B544" s="23" t="s">
        <v>514</v>
      </c>
      <c r="C544" s="13" t="s">
        <v>23</v>
      </c>
      <c r="D544" s="34" t="s">
        <v>3733</v>
      </c>
      <c r="E544" s="34" t="s">
        <v>3737</v>
      </c>
      <c r="F544" s="34" t="s">
        <v>4500</v>
      </c>
      <c r="G544" s="34">
        <v>19</v>
      </c>
    </row>
    <row r="545" spans="1:7">
      <c r="A545" s="23">
        <v>2013</v>
      </c>
      <c r="B545" s="23" t="s">
        <v>514</v>
      </c>
      <c r="C545" s="13" t="s">
        <v>185</v>
      </c>
      <c r="D545" s="34" t="s">
        <v>3733</v>
      </c>
      <c r="E545" s="34" t="s">
        <v>3737</v>
      </c>
      <c r="F545" s="34" t="s">
        <v>4500</v>
      </c>
      <c r="G545" s="34">
        <v>23</v>
      </c>
    </row>
    <row r="546" spans="1:7">
      <c r="A546" s="23">
        <v>2013</v>
      </c>
      <c r="B546" s="23" t="s">
        <v>514</v>
      </c>
      <c r="C546" s="13" t="s">
        <v>3925</v>
      </c>
      <c r="D546" s="34" t="s">
        <v>3733</v>
      </c>
      <c r="E546" s="34" t="s">
        <v>3737</v>
      </c>
      <c r="F546" s="34" t="s">
        <v>4500</v>
      </c>
      <c r="G546" s="34">
        <v>12</v>
      </c>
    </row>
    <row r="547" spans="1:7">
      <c r="A547" s="23">
        <v>2013</v>
      </c>
      <c r="B547" s="23" t="s">
        <v>514</v>
      </c>
      <c r="C547" s="13" t="s">
        <v>184</v>
      </c>
      <c r="D547" s="34" t="s">
        <v>990</v>
      </c>
      <c r="E547" s="34" t="s">
        <v>3735</v>
      </c>
      <c r="F547" s="34" t="s">
        <v>1790</v>
      </c>
      <c r="G547" s="34">
        <v>1</v>
      </c>
    </row>
    <row r="548" spans="1:7">
      <c r="A548" s="23">
        <v>2013</v>
      </c>
      <c r="B548" s="23" t="s">
        <v>514</v>
      </c>
      <c r="C548" s="13" t="s">
        <v>23</v>
      </c>
      <c r="D548" s="34" t="s">
        <v>990</v>
      </c>
      <c r="E548" s="34" t="s">
        <v>3735</v>
      </c>
      <c r="F548" s="34" t="s">
        <v>1790</v>
      </c>
      <c r="G548" s="34">
        <v>2</v>
      </c>
    </row>
    <row r="549" spans="1:7">
      <c r="A549" s="23">
        <v>2013</v>
      </c>
      <c r="B549" s="23" t="s">
        <v>514</v>
      </c>
      <c r="C549" s="13" t="s">
        <v>185</v>
      </c>
      <c r="D549" s="34" t="s">
        <v>990</v>
      </c>
      <c r="E549" s="34" t="s">
        <v>3735</v>
      </c>
      <c r="F549" s="34" t="s">
        <v>1790</v>
      </c>
      <c r="G549" s="34">
        <v>4</v>
      </c>
    </row>
    <row r="550" spans="1:7">
      <c r="A550" s="23">
        <v>2013</v>
      </c>
      <c r="B550" s="23" t="s">
        <v>514</v>
      </c>
      <c r="C550" s="13" t="s">
        <v>3925</v>
      </c>
      <c r="D550" s="34" t="s">
        <v>990</v>
      </c>
      <c r="E550" s="34" t="s">
        <v>3735</v>
      </c>
      <c r="F550" s="34" t="s">
        <v>1790</v>
      </c>
      <c r="G550" s="34">
        <v>1</v>
      </c>
    </row>
    <row r="551" spans="1:7">
      <c r="A551" s="23">
        <v>2013</v>
      </c>
      <c r="B551" s="23" t="s">
        <v>514</v>
      </c>
      <c r="C551" s="13" t="s">
        <v>185</v>
      </c>
      <c r="D551" s="34" t="s">
        <v>3733</v>
      </c>
      <c r="E551" s="34" t="s">
        <v>3736</v>
      </c>
      <c r="F551" s="34" t="s">
        <v>4557</v>
      </c>
      <c r="G551" s="34">
        <v>4</v>
      </c>
    </row>
    <row r="552" spans="1:7">
      <c r="A552" s="23">
        <v>2013</v>
      </c>
      <c r="B552" s="23" t="s">
        <v>514</v>
      </c>
      <c r="C552" s="13" t="s">
        <v>184</v>
      </c>
      <c r="D552" s="34" t="s">
        <v>3733</v>
      </c>
      <c r="E552" s="34" t="s">
        <v>3737</v>
      </c>
      <c r="F552" s="34" t="s">
        <v>1774</v>
      </c>
      <c r="G552" s="34">
        <v>2</v>
      </c>
    </row>
    <row r="553" spans="1:7">
      <c r="A553" s="23">
        <v>2013</v>
      </c>
      <c r="B553" s="23" t="s">
        <v>514</v>
      </c>
      <c r="C553" s="13" t="s">
        <v>23</v>
      </c>
      <c r="D553" s="34" t="s">
        <v>3733</v>
      </c>
      <c r="E553" s="34" t="s">
        <v>3737</v>
      </c>
      <c r="F553" s="34" t="s">
        <v>1774</v>
      </c>
      <c r="G553" s="34">
        <v>5</v>
      </c>
    </row>
    <row r="554" spans="1:7">
      <c r="A554" s="23">
        <v>2013</v>
      </c>
      <c r="B554" s="23" t="s">
        <v>514</v>
      </c>
      <c r="C554" s="13" t="s">
        <v>185</v>
      </c>
      <c r="D554" s="34" t="s">
        <v>3733</v>
      </c>
      <c r="E554" s="34" t="s">
        <v>3737</v>
      </c>
      <c r="F554" s="34" t="s">
        <v>1774</v>
      </c>
      <c r="G554" s="34">
        <v>2</v>
      </c>
    </row>
    <row r="555" spans="1:7">
      <c r="A555" s="23">
        <v>2013</v>
      </c>
      <c r="B555" s="23" t="s">
        <v>514</v>
      </c>
      <c r="C555" s="13" t="s">
        <v>3925</v>
      </c>
      <c r="D555" s="34" t="s">
        <v>3733</v>
      </c>
      <c r="E555" s="34" t="s">
        <v>3737</v>
      </c>
      <c r="F555" s="34" t="s">
        <v>1774</v>
      </c>
      <c r="G555" s="34">
        <v>3</v>
      </c>
    </row>
    <row r="556" spans="1:7">
      <c r="A556" s="23">
        <v>2013</v>
      </c>
      <c r="B556" s="23" t="s">
        <v>514</v>
      </c>
      <c r="C556" s="13" t="s">
        <v>23</v>
      </c>
      <c r="D556" s="34" t="s">
        <v>990</v>
      </c>
      <c r="E556" s="34" t="s">
        <v>3734</v>
      </c>
      <c r="F556" s="34" t="s">
        <v>4551</v>
      </c>
      <c r="G556" s="34">
        <v>6</v>
      </c>
    </row>
    <row r="557" spans="1:7">
      <c r="A557" s="23">
        <v>2013</v>
      </c>
      <c r="B557" s="23" t="s">
        <v>514</v>
      </c>
      <c r="C557" s="13" t="s">
        <v>185</v>
      </c>
      <c r="D557" s="34" t="s">
        <v>990</v>
      </c>
      <c r="E557" s="34" t="s">
        <v>3734</v>
      </c>
      <c r="F557" s="34" t="s">
        <v>4551</v>
      </c>
      <c r="G557" s="34">
        <v>2</v>
      </c>
    </row>
    <row r="558" spans="1:7">
      <c r="A558" s="23">
        <v>2013</v>
      </c>
      <c r="B558" s="23" t="s">
        <v>514</v>
      </c>
      <c r="C558" s="13" t="s">
        <v>3925</v>
      </c>
      <c r="D558" s="34" t="s">
        <v>990</v>
      </c>
      <c r="E558" s="34" t="s">
        <v>3734</v>
      </c>
      <c r="F558" s="34" t="s">
        <v>4551</v>
      </c>
      <c r="G558" s="34">
        <v>8</v>
      </c>
    </row>
    <row r="559" spans="1:7">
      <c r="A559" s="23">
        <v>2013</v>
      </c>
      <c r="B559" s="23" t="s">
        <v>514</v>
      </c>
      <c r="C559" s="13" t="s">
        <v>23</v>
      </c>
      <c r="D559" s="34" t="s">
        <v>3733</v>
      </c>
      <c r="E559" s="34" t="s">
        <v>3736</v>
      </c>
      <c r="F559" s="34" t="s">
        <v>1772</v>
      </c>
      <c r="G559" s="34">
        <v>1</v>
      </c>
    </row>
    <row r="560" spans="1:7">
      <c r="A560" s="23">
        <v>2013</v>
      </c>
      <c r="B560" s="23" t="s">
        <v>514</v>
      </c>
      <c r="C560" s="13" t="s">
        <v>185</v>
      </c>
      <c r="D560" s="34" t="s">
        <v>3733</v>
      </c>
      <c r="E560" s="34" t="s">
        <v>3736</v>
      </c>
      <c r="F560" s="34" t="s">
        <v>1772</v>
      </c>
      <c r="G560" s="34">
        <v>7</v>
      </c>
    </row>
    <row r="561" spans="1:7">
      <c r="A561" s="23">
        <v>2013</v>
      </c>
      <c r="B561" s="23" t="s">
        <v>514</v>
      </c>
      <c r="C561" s="13" t="s">
        <v>23</v>
      </c>
      <c r="D561" s="34" t="s">
        <v>990</v>
      </c>
      <c r="E561" s="34" t="s">
        <v>3735</v>
      </c>
      <c r="F561" s="34" t="s">
        <v>4547</v>
      </c>
      <c r="G561" s="34">
        <v>6</v>
      </c>
    </row>
    <row r="562" spans="1:7">
      <c r="A562" s="23">
        <v>2013</v>
      </c>
      <c r="B562" s="23" t="s">
        <v>514</v>
      </c>
      <c r="C562" s="13" t="s">
        <v>185</v>
      </c>
      <c r="D562" s="34" t="s">
        <v>990</v>
      </c>
      <c r="E562" s="34" t="s">
        <v>3735</v>
      </c>
      <c r="F562" s="34" t="s">
        <v>4547</v>
      </c>
      <c r="G562" s="34">
        <v>3</v>
      </c>
    </row>
    <row r="563" spans="1:7">
      <c r="A563" s="23">
        <v>2013</v>
      </c>
      <c r="B563" s="23" t="s">
        <v>514</v>
      </c>
      <c r="C563" s="13" t="s">
        <v>3925</v>
      </c>
      <c r="D563" s="34" t="s">
        <v>990</v>
      </c>
      <c r="E563" s="34" t="s">
        <v>3735</v>
      </c>
      <c r="F563" s="34" t="s">
        <v>4547</v>
      </c>
      <c r="G563" s="34">
        <v>8</v>
      </c>
    </row>
    <row r="564" spans="1:7">
      <c r="A564" s="23">
        <v>2013</v>
      </c>
      <c r="B564" s="23" t="s">
        <v>514</v>
      </c>
      <c r="C564" s="13" t="s">
        <v>1743</v>
      </c>
      <c r="D564" s="34" t="s">
        <v>990</v>
      </c>
      <c r="E564" s="34" t="s">
        <v>3735</v>
      </c>
      <c r="F564" s="34" t="s">
        <v>1804</v>
      </c>
      <c r="G564" s="34">
        <v>2</v>
      </c>
    </row>
    <row r="565" spans="1:7">
      <c r="A565" s="23">
        <v>2013</v>
      </c>
      <c r="B565" s="23" t="s">
        <v>514</v>
      </c>
      <c r="C565" s="13" t="s">
        <v>184</v>
      </c>
      <c r="D565" s="34" t="s">
        <v>990</v>
      </c>
      <c r="E565" s="34" t="s">
        <v>3735</v>
      </c>
      <c r="F565" s="34" t="s">
        <v>1804</v>
      </c>
      <c r="G565" s="34">
        <v>9</v>
      </c>
    </row>
    <row r="566" spans="1:7">
      <c r="A566" s="23">
        <v>2013</v>
      </c>
      <c r="B566" s="23" t="s">
        <v>514</v>
      </c>
      <c r="C566" s="13" t="s">
        <v>23</v>
      </c>
      <c r="D566" s="34" t="s">
        <v>990</v>
      </c>
      <c r="E566" s="34" t="s">
        <v>3735</v>
      </c>
      <c r="F566" s="34" t="s">
        <v>1804</v>
      </c>
      <c r="G566" s="34">
        <v>57</v>
      </c>
    </row>
    <row r="567" spans="1:7">
      <c r="A567" s="23">
        <v>2013</v>
      </c>
      <c r="B567" s="23" t="s">
        <v>514</v>
      </c>
      <c r="C567" s="13" t="s">
        <v>185</v>
      </c>
      <c r="D567" s="34" t="s">
        <v>990</v>
      </c>
      <c r="E567" s="34" t="s">
        <v>3735</v>
      </c>
      <c r="F567" s="34" t="s">
        <v>1804</v>
      </c>
      <c r="G567" s="34">
        <v>69</v>
      </c>
    </row>
    <row r="568" spans="1:7">
      <c r="A568" s="23">
        <v>2013</v>
      </c>
      <c r="B568" s="23" t="s">
        <v>514</v>
      </c>
      <c r="C568" s="13" t="s">
        <v>3925</v>
      </c>
      <c r="D568" s="34" t="s">
        <v>990</v>
      </c>
      <c r="E568" s="34" t="s">
        <v>3735</v>
      </c>
      <c r="F568" s="34" t="s">
        <v>1804</v>
      </c>
      <c r="G568" s="34">
        <v>69</v>
      </c>
    </row>
    <row r="569" spans="1:7">
      <c r="A569" s="23">
        <v>2013</v>
      </c>
      <c r="B569" s="23" t="s">
        <v>514</v>
      </c>
      <c r="C569" s="13" t="s">
        <v>184</v>
      </c>
      <c r="D569" s="34" t="s">
        <v>990</v>
      </c>
      <c r="E569" s="34" t="s">
        <v>3735</v>
      </c>
      <c r="F569" s="34" t="s">
        <v>4548</v>
      </c>
      <c r="G569" s="34">
        <v>2</v>
      </c>
    </row>
    <row r="570" spans="1:7">
      <c r="A570" s="23">
        <v>2013</v>
      </c>
      <c r="B570" s="23" t="s">
        <v>514</v>
      </c>
      <c r="C570" s="13" t="s">
        <v>23</v>
      </c>
      <c r="D570" s="34" t="s">
        <v>990</v>
      </c>
      <c r="E570" s="34" t="s">
        <v>3735</v>
      </c>
      <c r="F570" s="34" t="s">
        <v>4548</v>
      </c>
      <c r="G570" s="34">
        <v>2</v>
      </c>
    </row>
    <row r="571" spans="1:7">
      <c r="A571" s="23">
        <v>2013</v>
      </c>
      <c r="B571" s="23" t="s">
        <v>514</v>
      </c>
      <c r="C571" s="13" t="s">
        <v>185</v>
      </c>
      <c r="D571" s="34" t="s">
        <v>990</v>
      </c>
      <c r="E571" s="34" t="s">
        <v>3735</v>
      </c>
      <c r="F571" s="34" t="s">
        <v>4548</v>
      </c>
      <c r="G571" s="34">
        <v>3</v>
      </c>
    </row>
    <row r="572" spans="1:7">
      <c r="A572" s="23">
        <v>2013</v>
      </c>
      <c r="B572" s="23" t="s">
        <v>514</v>
      </c>
      <c r="C572" s="13" t="s">
        <v>3925</v>
      </c>
      <c r="D572" s="34" t="s">
        <v>990</v>
      </c>
      <c r="E572" s="34" t="s">
        <v>3735</v>
      </c>
      <c r="F572" s="34" t="s">
        <v>4548</v>
      </c>
      <c r="G572" s="34">
        <v>5</v>
      </c>
    </row>
    <row r="573" spans="1:7">
      <c r="A573" s="23">
        <v>2013</v>
      </c>
      <c r="B573" s="23" t="s">
        <v>514</v>
      </c>
      <c r="C573" s="13" t="s">
        <v>23</v>
      </c>
      <c r="D573" s="34" t="s">
        <v>990</v>
      </c>
      <c r="E573" s="34" t="s">
        <v>3735</v>
      </c>
      <c r="F573" s="34" t="s">
        <v>4542</v>
      </c>
      <c r="G573" s="34">
        <v>2</v>
      </c>
    </row>
    <row r="574" spans="1:7">
      <c r="A574" s="23">
        <v>2013</v>
      </c>
      <c r="B574" s="23" t="s">
        <v>514</v>
      </c>
      <c r="C574" s="13" t="s">
        <v>185</v>
      </c>
      <c r="D574" s="34" t="s">
        <v>990</v>
      </c>
      <c r="E574" s="34" t="s">
        <v>3735</v>
      </c>
      <c r="F574" s="34" t="s">
        <v>4542</v>
      </c>
      <c r="G574" s="34">
        <v>9</v>
      </c>
    </row>
    <row r="575" spans="1:7">
      <c r="A575" s="23">
        <v>2013</v>
      </c>
      <c r="B575" s="23" t="s">
        <v>514</v>
      </c>
      <c r="C575" s="13" t="s">
        <v>3925</v>
      </c>
      <c r="D575" s="34" t="s">
        <v>990</v>
      </c>
      <c r="E575" s="34" t="s">
        <v>3735</v>
      </c>
      <c r="F575" s="34" t="s">
        <v>4542</v>
      </c>
      <c r="G575" s="34">
        <v>5</v>
      </c>
    </row>
    <row r="576" spans="1:7">
      <c r="A576" s="23">
        <v>2013</v>
      </c>
      <c r="B576" s="23" t="s">
        <v>514</v>
      </c>
      <c r="C576" s="13" t="s">
        <v>23</v>
      </c>
      <c r="D576" s="34" t="s">
        <v>990</v>
      </c>
      <c r="E576" s="34" t="s">
        <v>3735</v>
      </c>
      <c r="F576" s="34" t="s">
        <v>4554</v>
      </c>
      <c r="G576" s="34">
        <v>5</v>
      </c>
    </row>
    <row r="577" spans="1:7">
      <c r="A577" s="23">
        <v>2013</v>
      </c>
      <c r="B577" s="23" t="s">
        <v>514</v>
      </c>
      <c r="C577" s="13" t="s">
        <v>185</v>
      </c>
      <c r="D577" s="34" t="s">
        <v>990</v>
      </c>
      <c r="E577" s="34" t="s">
        <v>3735</v>
      </c>
      <c r="F577" s="34" t="s">
        <v>4554</v>
      </c>
      <c r="G577" s="34">
        <v>2</v>
      </c>
    </row>
    <row r="578" spans="1:7">
      <c r="A578" s="23">
        <v>2013</v>
      </c>
      <c r="B578" s="23" t="s">
        <v>514</v>
      </c>
      <c r="C578" s="13" t="s">
        <v>3925</v>
      </c>
      <c r="D578" s="34" t="s">
        <v>990</v>
      </c>
      <c r="E578" s="34" t="s">
        <v>3735</v>
      </c>
      <c r="F578" s="34" t="s">
        <v>4554</v>
      </c>
      <c r="G578" s="34">
        <v>7</v>
      </c>
    </row>
    <row r="579" spans="1:7">
      <c r="A579" s="23">
        <v>2013</v>
      </c>
      <c r="B579" s="23" t="s">
        <v>514</v>
      </c>
      <c r="C579" s="13" t="s">
        <v>1743</v>
      </c>
      <c r="D579" s="34" t="s">
        <v>990</v>
      </c>
      <c r="E579" s="34" t="s">
        <v>3734</v>
      </c>
      <c r="F579" s="34" t="s">
        <v>1765</v>
      </c>
      <c r="G579" s="34">
        <v>13</v>
      </c>
    </row>
    <row r="580" spans="1:7">
      <c r="A580" s="23">
        <v>2013</v>
      </c>
      <c r="B580" s="23" t="s">
        <v>514</v>
      </c>
      <c r="C580" s="13" t="s">
        <v>184</v>
      </c>
      <c r="D580" s="34" t="s">
        <v>990</v>
      </c>
      <c r="E580" s="34" t="s">
        <v>3734</v>
      </c>
      <c r="F580" s="34" t="s">
        <v>1765</v>
      </c>
      <c r="G580" s="34">
        <v>79</v>
      </c>
    </row>
    <row r="581" spans="1:7">
      <c r="A581" s="23">
        <v>2013</v>
      </c>
      <c r="B581" s="23" t="s">
        <v>514</v>
      </c>
      <c r="C581" s="13" t="s">
        <v>23</v>
      </c>
      <c r="D581" s="34" t="s">
        <v>990</v>
      </c>
      <c r="E581" s="34" t="s">
        <v>3734</v>
      </c>
      <c r="F581" s="34" t="s">
        <v>1765</v>
      </c>
      <c r="G581" s="34">
        <v>217</v>
      </c>
    </row>
    <row r="582" spans="1:7">
      <c r="A582" s="23">
        <v>2013</v>
      </c>
      <c r="B582" s="23" t="s">
        <v>514</v>
      </c>
      <c r="C582" s="13" t="s">
        <v>185</v>
      </c>
      <c r="D582" s="34" t="s">
        <v>990</v>
      </c>
      <c r="E582" s="34" t="s">
        <v>3734</v>
      </c>
      <c r="F582" s="34" t="s">
        <v>1765</v>
      </c>
      <c r="G582" s="34">
        <v>252</v>
      </c>
    </row>
    <row r="583" spans="1:7">
      <c r="A583" s="23">
        <v>2013</v>
      </c>
      <c r="B583" s="23" t="s">
        <v>514</v>
      </c>
      <c r="C583" s="13" t="s">
        <v>3925</v>
      </c>
      <c r="D583" s="34" t="s">
        <v>990</v>
      </c>
      <c r="E583" s="34" t="s">
        <v>3734</v>
      </c>
      <c r="F583" s="34" t="s">
        <v>1765</v>
      </c>
      <c r="G583" s="34">
        <v>377</v>
      </c>
    </row>
    <row r="584" spans="1:7">
      <c r="A584" s="23">
        <v>2013</v>
      </c>
      <c r="B584" s="23" t="s">
        <v>514</v>
      </c>
      <c r="C584" s="13" t="s">
        <v>185</v>
      </c>
      <c r="D584" s="34" t="s">
        <v>990</v>
      </c>
      <c r="E584" s="34" t="s">
        <v>3735</v>
      </c>
      <c r="F584" s="34" t="s">
        <v>1812</v>
      </c>
      <c r="G584" s="34">
        <v>1</v>
      </c>
    </row>
    <row r="585" spans="1:7">
      <c r="A585" s="23">
        <v>2013</v>
      </c>
      <c r="B585" s="23" t="s">
        <v>514</v>
      </c>
      <c r="C585" s="13" t="s">
        <v>1743</v>
      </c>
      <c r="D585" s="34" t="s">
        <v>990</v>
      </c>
      <c r="E585" s="34" t="s">
        <v>3735</v>
      </c>
      <c r="F585" s="34" t="s">
        <v>1800</v>
      </c>
      <c r="G585" s="34">
        <v>1</v>
      </c>
    </row>
    <row r="586" spans="1:7">
      <c r="A586" s="23">
        <v>2013</v>
      </c>
      <c r="B586" s="23" t="s">
        <v>514</v>
      </c>
      <c r="C586" s="13" t="s">
        <v>184</v>
      </c>
      <c r="D586" s="34" t="s">
        <v>990</v>
      </c>
      <c r="E586" s="34" t="s">
        <v>3735</v>
      </c>
      <c r="F586" s="34" t="s">
        <v>1800</v>
      </c>
      <c r="G586" s="34">
        <v>4</v>
      </c>
    </row>
    <row r="587" spans="1:7">
      <c r="A587" s="23">
        <v>2013</v>
      </c>
      <c r="B587" s="23" t="s">
        <v>514</v>
      </c>
      <c r="C587" s="13" t="s">
        <v>23</v>
      </c>
      <c r="D587" s="34" t="s">
        <v>990</v>
      </c>
      <c r="E587" s="34" t="s">
        <v>3735</v>
      </c>
      <c r="F587" s="34" t="s">
        <v>1800</v>
      </c>
      <c r="G587" s="34">
        <v>32</v>
      </c>
    </row>
    <row r="588" spans="1:7">
      <c r="A588" s="23">
        <v>2013</v>
      </c>
      <c r="B588" s="23" t="s">
        <v>514</v>
      </c>
      <c r="C588" s="13" t="s">
        <v>185</v>
      </c>
      <c r="D588" s="34" t="s">
        <v>990</v>
      </c>
      <c r="E588" s="34" t="s">
        <v>3735</v>
      </c>
      <c r="F588" s="34" t="s">
        <v>1800</v>
      </c>
      <c r="G588" s="34">
        <v>30</v>
      </c>
    </row>
    <row r="589" spans="1:7">
      <c r="A589" s="23">
        <v>2013</v>
      </c>
      <c r="B589" s="23" t="s">
        <v>514</v>
      </c>
      <c r="C589" s="13" t="s">
        <v>3925</v>
      </c>
      <c r="D589" s="34" t="s">
        <v>990</v>
      </c>
      <c r="E589" s="34" t="s">
        <v>3735</v>
      </c>
      <c r="F589" s="34" t="s">
        <v>1800</v>
      </c>
      <c r="G589" s="34">
        <v>30</v>
      </c>
    </row>
    <row r="590" spans="1:7">
      <c r="A590" s="23">
        <v>2013</v>
      </c>
      <c r="B590" s="23" t="s">
        <v>514</v>
      </c>
      <c r="C590" s="13" t="s">
        <v>184</v>
      </c>
      <c r="D590" s="34" t="s">
        <v>990</v>
      </c>
      <c r="E590" s="34" t="s">
        <v>3735</v>
      </c>
      <c r="F590" s="34" t="s">
        <v>1806</v>
      </c>
      <c r="G590" s="34">
        <v>5</v>
      </c>
    </row>
    <row r="591" spans="1:7">
      <c r="A591" s="23">
        <v>2013</v>
      </c>
      <c r="B591" s="23" t="s">
        <v>514</v>
      </c>
      <c r="C591" s="13" t="s">
        <v>23</v>
      </c>
      <c r="D591" s="34" t="s">
        <v>990</v>
      </c>
      <c r="E591" s="34" t="s">
        <v>3735</v>
      </c>
      <c r="F591" s="34" t="s">
        <v>1806</v>
      </c>
      <c r="G591" s="34">
        <v>22</v>
      </c>
    </row>
    <row r="592" spans="1:7">
      <c r="A592" s="23">
        <v>2013</v>
      </c>
      <c r="B592" s="23" t="s">
        <v>514</v>
      </c>
      <c r="C592" s="13" t="s">
        <v>185</v>
      </c>
      <c r="D592" s="34" t="s">
        <v>990</v>
      </c>
      <c r="E592" s="34" t="s">
        <v>3735</v>
      </c>
      <c r="F592" s="34" t="s">
        <v>1806</v>
      </c>
      <c r="G592" s="34">
        <v>17</v>
      </c>
    </row>
    <row r="593" spans="1:7">
      <c r="A593" s="23">
        <v>2013</v>
      </c>
      <c r="B593" s="23" t="s">
        <v>514</v>
      </c>
      <c r="C593" s="13" t="s">
        <v>3925</v>
      </c>
      <c r="D593" s="34" t="s">
        <v>990</v>
      </c>
      <c r="E593" s="34" t="s">
        <v>3735</v>
      </c>
      <c r="F593" s="34" t="s">
        <v>1806</v>
      </c>
      <c r="G593" s="34">
        <v>32</v>
      </c>
    </row>
    <row r="594" spans="1:7">
      <c r="A594" s="23">
        <v>2013</v>
      </c>
      <c r="B594" s="23" t="s">
        <v>514</v>
      </c>
      <c r="C594" s="13" t="s">
        <v>184</v>
      </c>
      <c r="D594" s="34" t="s">
        <v>3733</v>
      </c>
      <c r="E594" s="34" t="s">
        <v>3738</v>
      </c>
      <c r="F594" s="34" t="s">
        <v>1788</v>
      </c>
      <c r="G594" s="34">
        <v>2</v>
      </c>
    </row>
    <row r="595" spans="1:7">
      <c r="A595" s="23">
        <v>2013</v>
      </c>
      <c r="B595" s="23" t="s">
        <v>514</v>
      </c>
      <c r="C595" s="13" t="s">
        <v>185</v>
      </c>
      <c r="D595" s="34" t="s">
        <v>3733</v>
      </c>
      <c r="E595" s="34" t="s">
        <v>3738</v>
      </c>
      <c r="F595" s="34" t="s">
        <v>1788</v>
      </c>
      <c r="G595" s="34">
        <v>3</v>
      </c>
    </row>
    <row r="596" spans="1:7">
      <c r="A596" s="23">
        <v>2013</v>
      </c>
      <c r="B596" s="23" t="s">
        <v>514</v>
      </c>
      <c r="C596" s="13" t="s">
        <v>3925</v>
      </c>
      <c r="D596" s="34" t="s">
        <v>3733</v>
      </c>
      <c r="E596" s="34" t="s">
        <v>3738</v>
      </c>
      <c r="F596" s="34" t="s">
        <v>1788</v>
      </c>
      <c r="G596" s="34">
        <v>14</v>
      </c>
    </row>
    <row r="597" spans="1:7">
      <c r="A597" s="23">
        <v>2013</v>
      </c>
      <c r="B597" s="23" t="s">
        <v>514</v>
      </c>
      <c r="C597" s="13" t="s">
        <v>23</v>
      </c>
      <c r="D597" s="34" t="s">
        <v>3733</v>
      </c>
      <c r="E597" s="34" t="s">
        <v>3736</v>
      </c>
      <c r="F597" s="34" t="s">
        <v>4558</v>
      </c>
      <c r="G597" s="34">
        <v>3</v>
      </c>
    </row>
    <row r="598" spans="1:7">
      <c r="A598" s="23">
        <v>2013</v>
      </c>
      <c r="B598" s="23" t="s">
        <v>514</v>
      </c>
      <c r="C598" s="13" t="s">
        <v>185</v>
      </c>
      <c r="D598" s="34" t="s">
        <v>3733</v>
      </c>
      <c r="E598" s="34" t="s">
        <v>3736</v>
      </c>
      <c r="F598" s="34" t="s">
        <v>4558</v>
      </c>
      <c r="G598" s="34">
        <v>2</v>
      </c>
    </row>
    <row r="599" spans="1:7">
      <c r="A599" s="23">
        <v>2013</v>
      </c>
      <c r="B599" s="23" t="s">
        <v>514</v>
      </c>
      <c r="C599" s="13" t="s">
        <v>23</v>
      </c>
      <c r="D599" s="34" t="s">
        <v>990</v>
      </c>
      <c r="E599" s="34" t="s">
        <v>3734</v>
      </c>
      <c r="F599" s="34" t="s">
        <v>1764</v>
      </c>
      <c r="G599" s="34">
        <v>19</v>
      </c>
    </row>
    <row r="600" spans="1:7">
      <c r="A600" s="23">
        <v>2013</v>
      </c>
      <c r="B600" s="23" t="s">
        <v>514</v>
      </c>
      <c r="C600" s="13" t="s">
        <v>185</v>
      </c>
      <c r="D600" s="34" t="s">
        <v>990</v>
      </c>
      <c r="E600" s="34" t="s">
        <v>3734</v>
      </c>
      <c r="F600" s="34" t="s">
        <v>1764</v>
      </c>
      <c r="G600" s="34">
        <v>3</v>
      </c>
    </row>
    <row r="601" spans="1:7">
      <c r="A601" s="23">
        <v>2013</v>
      </c>
      <c r="B601" s="23" t="s">
        <v>514</v>
      </c>
      <c r="C601" s="13" t="s">
        <v>3925</v>
      </c>
      <c r="D601" s="34" t="s">
        <v>990</v>
      </c>
      <c r="E601" s="34" t="s">
        <v>3734</v>
      </c>
      <c r="F601" s="34" t="s">
        <v>1764</v>
      </c>
      <c r="G601" s="34">
        <v>16</v>
      </c>
    </row>
    <row r="602" spans="1:7">
      <c r="A602" s="23">
        <v>2013</v>
      </c>
      <c r="B602" s="23" t="s">
        <v>514</v>
      </c>
      <c r="C602" s="13" t="s">
        <v>184</v>
      </c>
      <c r="D602" s="34" t="s">
        <v>990</v>
      </c>
      <c r="E602" s="34" t="s">
        <v>3735</v>
      </c>
      <c r="F602" s="34" t="s">
        <v>1794</v>
      </c>
      <c r="G602" s="34">
        <v>4</v>
      </c>
    </row>
    <row r="603" spans="1:7">
      <c r="A603" s="23">
        <v>2013</v>
      </c>
      <c r="B603" s="23" t="s">
        <v>514</v>
      </c>
      <c r="C603" s="13" t="s">
        <v>23</v>
      </c>
      <c r="D603" s="34" t="s">
        <v>990</v>
      </c>
      <c r="E603" s="34" t="s">
        <v>3735</v>
      </c>
      <c r="F603" s="34" t="s">
        <v>1794</v>
      </c>
      <c r="G603" s="34">
        <v>6</v>
      </c>
    </row>
    <row r="604" spans="1:7">
      <c r="A604" s="23">
        <v>2013</v>
      </c>
      <c r="B604" s="23" t="s">
        <v>514</v>
      </c>
      <c r="C604" s="13" t="s">
        <v>185</v>
      </c>
      <c r="D604" s="34" t="s">
        <v>990</v>
      </c>
      <c r="E604" s="34" t="s">
        <v>3735</v>
      </c>
      <c r="F604" s="34" t="s">
        <v>1794</v>
      </c>
      <c r="G604" s="34">
        <v>7</v>
      </c>
    </row>
    <row r="605" spans="1:7">
      <c r="A605" s="23">
        <v>2013</v>
      </c>
      <c r="B605" s="23" t="s">
        <v>514</v>
      </c>
      <c r="C605" s="13" t="s">
        <v>3925</v>
      </c>
      <c r="D605" s="34" t="s">
        <v>990</v>
      </c>
      <c r="E605" s="34" t="s">
        <v>3735</v>
      </c>
      <c r="F605" s="34" t="s">
        <v>1794</v>
      </c>
      <c r="G605" s="34">
        <v>15</v>
      </c>
    </row>
    <row r="606" spans="1:7">
      <c r="A606" s="23">
        <v>2013</v>
      </c>
      <c r="B606" s="23" t="s">
        <v>514</v>
      </c>
      <c r="C606" s="13" t="s">
        <v>1743</v>
      </c>
      <c r="D606" s="34" t="s">
        <v>990</v>
      </c>
      <c r="E606" s="34" t="s">
        <v>1819</v>
      </c>
      <c r="F606" s="34" t="s">
        <v>1746</v>
      </c>
      <c r="G606" s="34">
        <v>9</v>
      </c>
    </row>
    <row r="607" spans="1:7">
      <c r="A607" s="23">
        <v>2013</v>
      </c>
      <c r="B607" s="23" t="s">
        <v>514</v>
      </c>
      <c r="C607" s="13" t="s">
        <v>184</v>
      </c>
      <c r="D607" s="34" t="s">
        <v>990</v>
      </c>
      <c r="E607" s="34" t="s">
        <v>1819</v>
      </c>
      <c r="F607" s="34" t="s">
        <v>1746</v>
      </c>
      <c r="G607" s="34">
        <v>10</v>
      </c>
    </row>
    <row r="608" spans="1:7">
      <c r="A608" s="23">
        <v>2013</v>
      </c>
      <c r="B608" s="23" t="s">
        <v>514</v>
      </c>
      <c r="C608" s="13" t="s">
        <v>23</v>
      </c>
      <c r="D608" s="34" t="s">
        <v>990</v>
      </c>
      <c r="E608" s="34" t="s">
        <v>1819</v>
      </c>
      <c r="F608" s="34" t="s">
        <v>1746</v>
      </c>
      <c r="G608" s="34">
        <v>82</v>
      </c>
    </row>
    <row r="609" spans="1:7">
      <c r="A609" s="23">
        <v>2013</v>
      </c>
      <c r="B609" s="23" t="s">
        <v>514</v>
      </c>
      <c r="C609" s="13" t="s">
        <v>185</v>
      </c>
      <c r="D609" s="34" t="s">
        <v>990</v>
      </c>
      <c r="E609" s="34" t="s">
        <v>1819</v>
      </c>
      <c r="F609" s="34" t="s">
        <v>1746</v>
      </c>
      <c r="G609" s="34">
        <v>49</v>
      </c>
    </row>
    <row r="610" spans="1:7">
      <c r="A610" s="23">
        <v>2013</v>
      </c>
      <c r="B610" s="23" t="s">
        <v>514</v>
      </c>
      <c r="C610" s="13" t="s">
        <v>3925</v>
      </c>
      <c r="D610" s="34" t="s">
        <v>990</v>
      </c>
      <c r="E610" s="34" t="s">
        <v>1819</v>
      </c>
      <c r="F610" s="34" t="s">
        <v>1746</v>
      </c>
      <c r="G610" s="34">
        <v>80</v>
      </c>
    </row>
    <row r="611" spans="1:7">
      <c r="A611" s="23">
        <v>2013</v>
      </c>
      <c r="B611" s="23" t="s">
        <v>514</v>
      </c>
      <c r="C611" s="13" t="s">
        <v>184</v>
      </c>
      <c r="D611" s="34" t="s">
        <v>990</v>
      </c>
      <c r="E611" s="34" t="s">
        <v>1819</v>
      </c>
      <c r="F611" s="34" t="s">
        <v>4496</v>
      </c>
      <c r="G611" s="34">
        <v>2</v>
      </c>
    </row>
    <row r="612" spans="1:7">
      <c r="A612" s="23">
        <v>2013</v>
      </c>
      <c r="B612" s="23" t="s">
        <v>514</v>
      </c>
      <c r="C612" s="13" t="s">
        <v>23</v>
      </c>
      <c r="D612" s="34" t="s">
        <v>990</v>
      </c>
      <c r="E612" s="34" t="s">
        <v>1819</v>
      </c>
      <c r="F612" s="34" t="s">
        <v>4496</v>
      </c>
      <c r="G612" s="34">
        <v>30</v>
      </c>
    </row>
    <row r="613" spans="1:7">
      <c r="A613" s="23">
        <v>2013</v>
      </c>
      <c r="B613" s="23" t="s">
        <v>514</v>
      </c>
      <c r="C613" s="13" t="s">
        <v>185</v>
      </c>
      <c r="D613" s="34" t="s">
        <v>990</v>
      </c>
      <c r="E613" s="34" t="s">
        <v>1819</v>
      </c>
      <c r="F613" s="34" t="s">
        <v>4496</v>
      </c>
      <c r="G613" s="34">
        <v>9</v>
      </c>
    </row>
    <row r="614" spans="1:7">
      <c r="A614" s="23">
        <v>2013</v>
      </c>
      <c r="B614" s="23" t="s">
        <v>514</v>
      </c>
      <c r="C614" s="13" t="s">
        <v>3925</v>
      </c>
      <c r="D614" s="34" t="s">
        <v>990</v>
      </c>
      <c r="E614" s="34" t="s">
        <v>1819</v>
      </c>
      <c r="F614" s="34" t="s">
        <v>4496</v>
      </c>
      <c r="G614" s="34">
        <v>33</v>
      </c>
    </row>
    <row r="615" spans="1:7">
      <c r="A615" s="23">
        <v>2013</v>
      </c>
      <c r="B615" s="23" t="s">
        <v>514</v>
      </c>
      <c r="C615" s="13" t="s">
        <v>1743</v>
      </c>
      <c r="D615" s="34" t="s">
        <v>3733</v>
      </c>
      <c r="E615" s="34" t="s">
        <v>3737</v>
      </c>
      <c r="F615" s="34" t="s">
        <v>1759</v>
      </c>
      <c r="G615" s="34">
        <v>1</v>
      </c>
    </row>
    <row r="616" spans="1:7">
      <c r="A616" s="23">
        <v>2013</v>
      </c>
      <c r="B616" s="23" t="s">
        <v>514</v>
      </c>
      <c r="C616" s="13" t="s">
        <v>184</v>
      </c>
      <c r="D616" s="34" t="s">
        <v>3733</v>
      </c>
      <c r="E616" s="34" t="s">
        <v>3737</v>
      </c>
      <c r="F616" s="34" t="s">
        <v>1759</v>
      </c>
      <c r="G616" s="34">
        <v>13</v>
      </c>
    </row>
    <row r="617" spans="1:7">
      <c r="A617" s="23">
        <v>2013</v>
      </c>
      <c r="B617" s="23" t="s">
        <v>514</v>
      </c>
      <c r="C617" s="13" t="s">
        <v>23</v>
      </c>
      <c r="D617" s="34" t="s">
        <v>3733</v>
      </c>
      <c r="E617" s="34" t="s">
        <v>3737</v>
      </c>
      <c r="F617" s="34" t="s">
        <v>1759</v>
      </c>
      <c r="G617" s="34">
        <v>11</v>
      </c>
    </row>
    <row r="618" spans="1:7">
      <c r="A618" s="23">
        <v>2013</v>
      </c>
      <c r="B618" s="23" t="s">
        <v>514</v>
      </c>
      <c r="C618" s="13" t="s">
        <v>185</v>
      </c>
      <c r="D618" s="34" t="s">
        <v>3733</v>
      </c>
      <c r="E618" s="34" t="s">
        <v>3737</v>
      </c>
      <c r="F618" s="34" t="s">
        <v>1759</v>
      </c>
      <c r="G618" s="34">
        <v>4</v>
      </c>
    </row>
    <row r="619" spans="1:7">
      <c r="A619" s="23">
        <v>2013</v>
      </c>
      <c r="B619" s="23" t="s">
        <v>514</v>
      </c>
      <c r="C619" s="13" t="s">
        <v>3925</v>
      </c>
      <c r="D619" s="34" t="s">
        <v>3733</v>
      </c>
      <c r="E619" s="34" t="s">
        <v>3737</v>
      </c>
      <c r="F619" s="34" t="s">
        <v>1759</v>
      </c>
      <c r="G619" s="34">
        <v>7</v>
      </c>
    </row>
    <row r="620" spans="1:7">
      <c r="A620" s="23">
        <v>2013</v>
      </c>
      <c r="B620" s="23" t="s">
        <v>514</v>
      </c>
      <c r="C620" s="13" t="s">
        <v>1743</v>
      </c>
      <c r="D620" s="34" t="s">
        <v>3733</v>
      </c>
      <c r="E620" s="34" t="s">
        <v>3737</v>
      </c>
      <c r="F620" s="34" t="s">
        <v>1760</v>
      </c>
      <c r="G620" s="34">
        <v>2</v>
      </c>
    </row>
    <row r="621" spans="1:7">
      <c r="A621" s="23">
        <v>2013</v>
      </c>
      <c r="B621" s="23" t="s">
        <v>514</v>
      </c>
      <c r="C621" s="13" t="s">
        <v>184</v>
      </c>
      <c r="D621" s="34" t="s">
        <v>3733</v>
      </c>
      <c r="E621" s="34" t="s">
        <v>3737</v>
      </c>
      <c r="F621" s="34" t="s">
        <v>1760</v>
      </c>
      <c r="G621" s="34">
        <v>24</v>
      </c>
    </row>
    <row r="622" spans="1:7">
      <c r="A622" s="23">
        <v>2013</v>
      </c>
      <c r="B622" s="23" t="s">
        <v>514</v>
      </c>
      <c r="C622" s="13" t="s">
        <v>23</v>
      </c>
      <c r="D622" s="34" t="s">
        <v>3733</v>
      </c>
      <c r="E622" s="34" t="s">
        <v>3737</v>
      </c>
      <c r="F622" s="34" t="s">
        <v>1760</v>
      </c>
      <c r="G622" s="34">
        <v>101</v>
      </c>
    </row>
    <row r="623" spans="1:7">
      <c r="A623" s="23">
        <v>2013</v>
      </c>
      <c r="B623" s="23" t="s">
        <v>514</v>
      </c>
      <c r="C623" s="13" t="s">
        <v>185</v>
      </c>
      <c r="D623" s="34" t="s">
        <v>3733</v>
      </c>
      <c r="E623" s="34" t="s">
        <v>3737</v>
      </c>
      <c r="F623" s="34" t="s">
        <v>1760</v>
      </c>
      <c r="G623" s="34">
        <v>82</v>
      </c>
    </row>
    <row r="624" spans="1:7">
      <c r="A624" s="23">
        <v>2013</v>
      </c>
      <c r="B624" s="23" t="s">
        <v>514</v>
      </c>
      <c r="C624" s="13" t="s">
        <v>3925</v>
      </c>
      <c r="D624" s="34" t="s">
        <v>3733</v>
      </c>
      <c r="E624" s="34" t="s">
        <v>3737</v>
      </c>
      <c r="F624" s="34" t="s">
        <v>1760</v>
      </c>
      <c r="G624" s="34">
        <v>132</v>
      </c>
    </row>
    <row r="625" spans="1:7">
      <c r="A625" s="23">
        <v>2013</v>
      </c>
      <c r="B625" s="23" t="s">
        <v>514</v>
      </c>
      <c r="C625" s="13" t="s">
        <v>23</v>
      </c>
      <c r="D625" s="34" t="s">
        <v>990</v>
      </c>
      <c r="E625" s="34" t="s">
        <v>3735</v>
      </c>
      <c r="F625" s="34" t="s">
        <v>1903</v>
      </c>
      <c r="G625" s="34">
        <v>3</v>
      </c>
    </row>
    <row r="626" spans="1:7">
      <c r="A626" s="23">
        <v>2013</v>
      </c>
      <c r="B626" s="23" t="s">
        <v>514</v>
      </c>
      <c r="C626" s="13" t="s">
        <v>185</v>
      </c>
      <c r="D626" s="34" t="s">
        <v>990</v>
      </c>
      <c r="E626" s="34" t="s">
        <v>3735</v>
      </c>
      <c r="F626" s="34" t="s">
        <v>1903</v>
      </c>
      <c r="G626" s="34">
        <v>4</v>
      </c>
    </row>
    <row r="627" spans="1:7">
      <c r="A627" s="23">
        <v>2013</v>
      </c>
      <c r="B627" s="23" t="s">
        <v>514</v>
      </c>
      <c r="C627" s="13" t="s">
        <v>3925</v>
      </c>
      <c r="D627" s="34" t="s">
        <v>990</v>
      </c>
      <c r="E627" s="34" t="s">
        <v>3735</v>
      </c>
      <c r="F627" s="34" t="s">
        <v>1903</v>
      </c>
      <c r="G627" s="34">
        <v>5</v>
      </c>
    </row>
    <row r="628" spans="1:7">
      <c r="A628" s="23">
        <v>2013</v>
      </c>
      <c r="B628" s="23" t="s">
        <v>514</v>
      </c>
      <c r="C628" s="13" t="s">
        <v>1743</v>
      </c>
      <c r="D628" s="34" t="s">
        <v>990</v>
      </c>
      <c r="E628" s="34" t="s">
        <v>3735</v>
      </c>
      <c r="F628" s="34" t="s">
        <v>1791</v>
      </c>
      <c r="G628" s="34">
        <v>1</v>
      </c>
    </row>
    <row r="629" spans="1:7">
      <c r="A629" s="23">
        <v>2013</v>
      </c>
      <c r="B629" s="23" t="s">
        <v>514</v>
      </c>
      <c r="C629" s="13" t="s">
        <v>184</v>
      </c>
      <c r="D629" s="34" t="s">
        <v>990</v>
      </c>
      <c r="E629" s="34" t="s">
        <v>3735</v>
      </c>
      <c r="F629" s="34" t="s">
        <v>1791</v>
      </c>
      <c r="G629" s="34">
        <v>3</v>
      </c>
    </row>
    <row r="630" spans="1:7">
      <c r="A630" s="23">
        <v>2013</v>
      </c>
      <c r="B630" s="23" t="s">
        <v>514</v>
      </c>
      <c r="C630" s="13" t="s">
        <v>23</v>
      </c>
      <c r="D630" s="34" t="s">
        <v>990</v>
      </c>
      <c r="E630" s="34" t="s">
        <v>3735</v>
      </c>
      <c r="F630" s="34" t="s">
        <v>1791</v>
      </c>
      <c r="G630" s="34">
        <v>19</v>
      </c>
    </row>
    <row r="631" spans="1:7">
      <c r="A631" s="23">
        <v>2013</v>
      </c>
      <c r="B631" s="23" t="s">
        <v>514</v>
      </c>
      <c r="C631" s="13" t="s">
        <v>185</v>
      </c>
      <c r="D631" s="34" t="s">
        <v>990</v>
      </c>
      <c r="E631" s="34" t="s">
        <v>3735</v>
      </c>
      <c r="F631" s="34" t="s">
        <v>1791</v>
      </c>
      <c r="G631" s="34">
        <v>12</v>
      </c>
    </row>
    <row r="632" spans="1:7">
      <c r="A632" s="23">
        <v>2013</v>
      </c>
      <c r="B632" s="23" t="s">
        <v>514</v>
      </c>
      <c r="C632" s="13" t="s">
        <v>3925</v>
      </c>
      <c r="D632" s="34" t="s">
        <v>990</v>
      </c>
      <c r="E632" s="34" t="s">
        <v>3735</v>
      </c>
      <c r="F632" s="34" t="s">
        <v>1791</v>
      </c>
      <c r="G632" s="34">
        <v>20</v>
      </c>
    </row>
    <row r="633" spans="1:7">
      <c r="A633" s="23">
        <v>2013</v>
      </c>
      <c r="B633" s="23" t="s">
        <v>514</v>
      </c>
      <c r="C633" s="13" t="s">
        <v>1743</v>
      </c>
      <c r="D633" s="34" t="s">
        <v>990</v>
      </c>
      <c r="E633" s="34" t="s">
        <v>3735</v>
      </c>
      <c r="F633" s="34" t="s">
        <v>1809</v>
      </c>
      <c r="G633" s="34">
        <v>1</v>
      </c>
    </row>
    <row r="634" spans="1:7">
      <c r="A634" s="23">
        <v>2013</v>
      </c>
      <c r="B634" s="23" t="s">
        <v>514</v>
      </c>
      <c r="C634" s="13" t="s">
        <v>184</v>
      </c>
      <c r="D634" s="34" t="s">
        <v>990</v>
      </c>
      <c r="E634" s="34" t="s">
        <v>3735</v>
      </c>
      <c r="F634" s="34" t="s">
        <v>1809</v>
      </c>
      <c r="G634" s="34">
        <v>3</v>
      </c>
    </row>
    <row r="635" spans="1:7">
      <c r="A635" s="23">
        <v>2013</v>
      </c>
      <c r="B635" s="23" t="s">
        <v>514</v>
      </c>
      <c r="C635" s="13" t="s">
        <v>23</v>
      </c>
      <c r="D635" s="34" t="s">
        <v>990</v>
      </c>
      <c r="E635" s="34" t="s">
        <v>3735</v>
      </c>
      <c r="F635" s="34" t="s">
        <v>1809</v>
      </c>
      <c r="G635" s="34">
        <v>29</v>
      </c>
    </row>
    <row r="636" spans="1:7">
      <c r="A636" s="23">
        <v>2013</v>
      </c>
      <c r="B636" s="23" t="s">
        <v>514</v>
      </c>
      <c r="C636" s="13" t="s">
        <v>185</v>
      </c>
      <c r="D636" s="34" t="s">
        <v>990</v>
      </c>
      <c r="E636" s="34" t="s">
        <v>3735</v>
      </c>
      <c r="F636" s="34" t="s">
        <v>1809</v>
      </c>
      <c r="G636" s="34">
        <v>10</v>
      </c>
    </row>
    <row r="637" spans="1:7">
      <c r="A637" s="23">
        <v>2013</v>
      </c>
      <c r="B637" s="23" t="s">
        <v>514</v>
      </c>
      <c r="C637" s="13" t="s">
        <v>3925</v>
      </c>
      <c r="D637" s="34" t="s">
        <v>990</v>
      </c>
      <c r="E637" s="34" t="s">
        <v>3735</v>
      </c>
      <c r="F637" s="34" t="s">
        <v>1809</v>
      </c>
      <c r="G637" s="34">
        <v>30</v>
      </c>
    </row>
    <row r="638" spans="1:7">
      <c r="A638" s="23">
        <v>2013</v>
      </c>
      <c r="B638" s="23" t="s">
        <v>514</v>
      </c>
      <c r="C638" s="13" t="s">
        <v>23</v>
      </c>
      <c r="D638" s="34" t="s">
        <v>990</v>
      </c>
      <c r="E638" s="34" t="s">
        <v>3735</v>
      </c>
      <c r="F638" s="34" t="s">
        <v>1901</v>
      </c>
      <c r="G638" s="34">
        <v>4</v>
      </c>
    </row>
    <row r="639" spans="1:7">
      <c r="A639" s="23">
        <v>2013</v>
      </c>
      <c r="B639" s="23" t="s">
        <v>514</v>
      </c>
      <c r="C639" s="13" t="s">
        <v>185</v>
      </c>
      <c r="D639" s="34" t="s">
        <v>990</v>
      </c>
      <c r="E639" s="34" t="s">
        <v>3735</v>
      </c>
      <c r="F639" s="34" t="s">
        <v>1901</v>
      </c>
      <c r="G639" s="34">
        <v>4</v>
      </c>
    </row>
    <row r="640" spans="1:7">
      <c r="A640" s="23">
        <v>2013</v>
      </c>
      <c r="B640" s="23" t="s">
        <v>514</v>
      </c>
      <c r="C640" s="13" t="s">
        <v>3925</v>
      </c>
      <c r="D640" s="34" t="s">
        <v>990</v>
      </c>
      <c r="E640" s="34" t="s">
        <v>3735</v>
      </c>
      <c r="F640" s="34" t="s">
        <v>1901</v>
      </c>
      <c r="G640" s="34">
        <v>3</v>
      </c>
    </row>
    <row r="641" spans="1:7">
      <c r="A641" s="23">
        <v>2013</v>
      </c>
      <c r="B641" s="23" t="s">
        <v>514</v>
      </c>
      <c r="C641" s="13" t="s">
        <v>23</v>
      </c>
      <c r="D641" s="34" t="s">
        <v>990</v>
      </c>
      <c r="E641" s="34" t="s">
        <v>3735</v>
      </c>
      <c r="F641" s="34" t="s">
        <v>1810</v>
      </c>
      <c r="G641" s="34">
        <v>23</v>
      </c>
    </row>
    <row r="642" spans="1:7">
      <c r="A642" s="23">
        <v>2013</v>
      </c>
      <c r="B642" s="23" t="s">
        <v>514</v>
      </c>
      <c r="C642" s="13" t="s">
        <v>185</v>
      </c>
      <c r="D642" s="34" t="s">
        <v>990</v>
      </c>
      <c r="E642" s="34" t="s">
        <v>3735</v>
      </c>
      <c r="F642" s="34" t="s">
        <v>1810</v>
      </c>
      <c r="G642" s="34">
        <v>16</v>
      </c>
    </row>
    <row r="643" spans="1:7">
      <c r="A643" s="23">
        <v>2013</v>
      </c>
      <c r="B643" s="23" t="s">
        <v>514</v>
      </c>
      <c r="C643" s="13" t="s">
        <v>3925</v>
      </c>
      <c r="D643" s="34" t="s">
        <v>990</v>
      </c>
      <c r="E643" s="34" t="s">
        <v>3735</v>
      </c>
      <c r="F643" s="34" t="s">
        <v>1810</v>
      </c>
      <c r="G643" s="34">
        <v>15</v>
      </c>
    </row>
    <row r="644" spans="1:7">
      <c r="A644" s="23">
        <v>2013</v>
      </c>
      <c r="B644" s="23" t="s">
        <v>514</v>
      </c>
      <c r="C644" s="13" t="s">
        <v>23</v>
      </c>
      <c r="D644" s="34" t="s">
        <v>990</v>
      </c>
      <c r="E644" s="34" t="s">
        <v>3735</v>
      </c>
      <c r="F644" s="34" t="s">
        <v>1811</v>
      </c>
      <c r="G644" s="34">
        <v>3</v>
      </c>
    </row>
    <row r="645" spans="1:7">
      <c r="A645" s="23">
        <v>2013</v>
      </c>
      <c r="B645" s="23" t="s">
        <v>514</v>
      </c>
      <c r="C645" s="13" t="s">
        <v>185</v>
      </c>
      <c r="D645" s="34" t="s">
        <v>990</v>
      </c>
      <c r="E645" s="34" t="s">
        <v>3735</v>
      </c>
      <c r="F645" s="34" t="s">
        <v>1811</v>
      </c>
      <c r="G645" s="34">
        <v>1</v>
      </c>
    </row>
    <row r="646" spans="1:7">
      <c r="A646" s="23">
        <v>2013</v>
      </c>
      <c r="B646" s="23" t="s">
        <v>514</v>
      </c>
      <c r="C646" s="13" t="s">
        <v>3925</v>
      </c>
      <c r="D646" s="34" t="s">
        <v>990</v>
      </c>
      <c r="E646" s="34" t="s">
        <v>3735</v>
      </c>
      <c r="F646" s="34" t="s">
        <v>1811</v>
      </c>
      <c r="G646" s="34">
        <v>3</v>
      </c>
    </row>
    <row r="647" spans="1:7">
      <c r="A647" s="23">
        <v>2013</v>
      </c>
      <c r="B647" s="23" t="s">
        <v>514</v>
      </c>
      <c r="C647" s="13" t="s">
        <v>23</v>
      </c>
      <c r="D647" s="34" t="s">
        <v>990</v>
      </c>
      <c r="E647" s="34" t="s">
        <v>3735</v>
      </c>
      <c r="F647" s="34" t="s">
        <v>4543</v>
      </c>
      <c r="G647" s="34">
        <v>2</v>
      </c>
    </row>
    <row r="648" spans="1:7">
      <c r="A648" s="23">
        <v>2013</v>
      </c>
      <c r="B648" s="23" t="s">
        <v>514</v>
      </c>
      <c r="C648" s="13" t="s">
        <v>185</v>
      </c>
      <c r="D648" s="34" t="s">
        <v>990</v>
      </c>
      <c r="E648" s="34" t="s">
        <v>3735</v>
      </c>
      <c r="F648" s="34" t="s">
        <v>4543</v>
      </c>
      <c r="G648" s="34">
        <v>5</v>
      </c>
    </row>
    <row r="649" spans="1:7">
      <c r="A649" s="23">
        <v>2013</v>
      </c>
      <c r="B649" s="23" t="s">
        <v>514</v>
      </c>
      <c r="C649" s="13" t="s">
        <v>3925</v>
      </c>
      <c r="D649" s="34" t="s">
        <v>990</v>
      </c>
      <c r="E649" s="34" t="s">
        <v>3735</v>
      </c>
      <c r="F649" s="34" t="s">
        <v>4543</v>
      </c>
      <c r="G649" s="34">
        <v>4</v>
      </c>
    </row>
    <row r="650" spans="1:7">
      <c r="A650" s="23">
        <v>2013</v>
      </c>
      <c r="B650" s="23" t="s">
        <v>514</v>
      </c>
      <c r="C650" s="13" t="s">
        <v>23</v>
      </c>
      <c r="D650" s="34" t="s">
        <v>990</v>
      </c>
      <c r="E650" s="34" t="s">
        <v>3735</v>
      </c>
      <c r="F650" s="34" t="s">
        <v>1807</v>
      </c>
      <c r="G650" s="34">
        <v>20</v>
      </c>
    </row>
    <row r="651" spans="1:7">
      <c r="A651" s="23">
        <v>2013</v>
      </c>
      <c r="B651" s="23" t="s">
        <v>514</v>
      </c>
      <c r="C651" s="13" t="s">
        <v>185</v>
      </c>
      <c r="D651" s="34" t="s">
        <v>990</v>
      </c>
      <c r="E651" s="34" t="s">
        <v>3735</v>
      </c>
      <c r="F651" s="34" t="s">
        <v>1807</v>
      </c>
      <c r="G651" s="34">
        <v>14</v>
      </c>
    </row>
    <row r="652" spans="1:7">
      <c r="A652" s="23">
        <v>2013</v>
      </c>
      <c r="B652" s="23" t="s">
        <v>514</v>
      </c>
      <c r="C652" s="13" t="s">
        <v>3925</v>
      </c>
      <c r="D652" s="34" t="s">
        <v>990</v>
      </c>
      <c r="E652" s="34" t="s">
        <v>3735</v>
      </c>
      <c r="F652" s="34" t="s">
        <v>1807</v>
      </c>
      <c r="G652" s="34">
        <v>15</v>
      </c>
    </row>
    <row r="653" spans="1:7">
      <c r="A653" s="23">
        <v>2013</v>
      </c>
      <c r="B653" s="23" t="s">
        <v>514</v>
      </c>
      <c r="C653" s="13" t="s">
        <v>184</v>
      </c>
      <c r="D653" s="34" t="s">
        <v>990</v>
      </c>
      <c r="E653" s="34" t="s">
        <v>3735</v>
      </c>
      <c r="F653" s="34" t="s">
        <v>1792</v>
      </c>
      <c r="G653" s="34">
        <v>8</v>
      </c>
    </row>
    <row r="654" spans="1:7">
      <c r="A654" s="23">
        <v>2013</v>
      </c>
      <c r="B654" s="23" t="s">
        <v>514</v>
      </c>
      <c r="C654" s="13" t="s">
        <v>23</v>
      </c>
      <c r="D654" s="34" t="s">
        <v>990</v>
      </c>
      <c r="E654" s="34" t="s">
        <v>3735</v>
      </c>
      <c r="F654" s="34" t="s">
        <v>1792</v>
      </c>
      <c r="G654" s="34">
        <v>54</v>
      </c>
    </row>
    <row r="655" spans="1:7">
      <c r="A655" s="23">
        <v>2013</v>
      </c>
      <c r="B655" s="23" t="s">
        <v>514</v>
      </c>
      <c r="C655" s="13" t="s">
        <v>185</v>
      </c>
      <c r="D655" s="34" t="s">
        <v>990</v>
      </c>
      <c r="E655" s="34" t="s">
        <v>3735</v>
      </c>
      <c r="F655" s="34" t="s">
        <v>1792</v>
      </c>
      <c r="G655" s="34">
        <v>64</v>
      </c>
    </row>
    <row r="656" spans="1:7">
      <c r="A656" s="23">
        <v>2013</v>
      </c>
      <c r="B656" s="23" t="s">
        <v>514</v>
      </c>
      <c r="C656" s="13" t="s">
        <v>3925</v>
      </c>
      <c r="D656" s="34" t="s">
        <v>990</v>
      </c>
      <c r="E656" s="34" t="s">
        <v>3735</v>
      </c>
      <c r="F656" s="34" t="s">
        <v>1792</v>
      </c>
      <c r="G656" s="34">
        <v>99</v>
      </c>
    </row>
    <row r="657" spans="1:7">
      <c r="A657" s="23">
        <v>2013</v>
      </c>
      <c r="B657" s="23" t="s">
        <v>514</v>
      </c>
      <c r="C657" s="13" t="s">
        <v>23</v>
      </c>
      <c r="D657" s="34" t="s">
        <v>990</v>
      </c>
      <c r="E657" s="34" t="s">
        <v>1819</v>
      </c>
      <c r="F657" s="34" t="s">
        <v>1747</v>
      </c>
      <c r="G657" s="34">
        <v>5</v>
      </c>
    </row>
    <row r="658" spans="1:7">
      <c r="A658" s="23">
        <v>2013</v>
      </c>
      <c r="B658" s="23" t="s">
        <v>514</v>
      </c>
      <c r="C658" s="13" t="s">
        <v>185</v>
      </c>
      <c r="D658" s="34" t="s">
        <v>990</v>
      </c>
      <c r="E658" s="34" t="s">
        <v>1819</v>
      </c>
      <c r="F658" s="34" t="s">
        <v>1747</v>
      </c>
      <c r="G658" s="34">
        <v>11</v>
      </c>
    </row>
    <row r="659" spans="1:7">
      <c r="A659" s="23">
        <v>2013</v>
      </c>
      <c r="B659" s="23" t="s">
        <v>514</v>
      </c>
      <c r="C659" s="13" t="s">
        <v>3925</v>
      </c>
      <c r="D659" s="34" t="s">
        <v>990</v>
      </c>
      <c r="E659" s="34" t="s">
        <v>1819</v>
      </c>
      <c r="F659" s="34" t="s">
        <v>1747</v>
      </c>
      <c r="G659" s="34">
        <v>17</v>
      </c>
    </row>
    <row r="660" spans="1:7">
      <c r="A660" s="23">
        <v>2013</v>
      </c>
      <c r="B660" s="23" t="s">
        <v>514</v>
      </c>
      <c r="C660" s="13" t="s">
        <v>1743</v>
      </c>
      <c r="D660" s="34" t="s">
        <v>990</v>
      </c>
      <c r="E660" s="34" t="s">
        <v>1819</v>
      </c>
      <c r="F660" s="34" t="s">
        <v>4497</v>
      </c>
      <c r="G660" s="34">
        <v>1</v>
      </c>
    </row>
    <row r="661" spans="1:7">
      <c r="A661" s="23">
        <v>2013</v>
      </c>
      <c r="B661" s="23" t="s">
        <v>514</v>
      </c>
      <c r="C661" s="13" t="s">
        <v>184</v>
      </c>
      <c r="D661" s="34" t="s">
        <v>990</v>
      </c>
      <c r="E661" s="34" t="s">
        <v>1819</v>
      </c>
      <c r="F661" s="34" t="s">
        <v>4497</v>
      </c>
      <c r="G661" s="34">
        <v>13</v>
      </c>
    </row>
    <row r="662" spans="1:7">
      <c r="A662" s="23">
        <v>2013</v>
      </c>
      <c r="B662" s="23" t="s">
        <v>514</v>
      </c>
      <c r="C662" s="13" t="s">
        <v>23</v>
      </c>
      <c r="D662" s="34" t="s">
        <v>990</v>
      </c>
      <c r="E662" s="34" t="s">
        <v>1819</v>
      </c>
      <c r="F662" s="34" t="s">
        <v>4497</v>
      </c>
      <c r="G662" s="34">
        <v>20</v>
      </c>
    </row>
    <row r="663" spans="1:7">
      <c r="A663" s="23">
        <v>2013</v>
      </c>
      <c r="B663" s="23" t="s">
        <v>514</v>
      </c>
      <c r="C663" s="13" t="s">
        <v>185</v>
      </c>
      <c r="D663" s="34" t="s">
        <v>990</v>
      </c>
      <c r="E663" s="34" t="s">
        <v>1819</v>
      </c>
      <c r="F663" s="34" t="s">
        <v>4497</v>
      </c>
      <c r="G663" s="34">
        <v>12</v>
      </c>
    </row>
    <row r="664" spans="1:7">
      <c r="A664" s="23">
        <v>2013</v>
      </c>
      <c r="B664" s="23" t="s">
        <v>514</v>
      </c>
      <c r="C664" s="13" t="s">
        <v>3925</v>
      </c>
      <c r="D664" s="34" t="s">
        <v>990</v>
      </c>
      <c r="E664" s="34" t="s">
        <v>1819</v>
      </c>
      <c r="F664" s="34" t="s">
        <v>4497</v>
      </c>
      <c r="G664" s="34">
        <v>19</v>
      </c>
    </row>
    <row r="665" spans="1:7">
      <c r="A665" s="23">
        <v>2013</v>
      </c>
      <c r="B665" s="23" t="s">
        <v>514</v>
      </c>
      <c r="C665" s="13" t="s">
        <v>1743</v>
      </c>
      <c r="D665" s="34" t="s">
        <v>990</v>
      </c>
      <c r="E665" s="34" t="s">
        <v>3735</v>
      </c>
      <c r="F665" s="34" t="s">
        <v>1803</v>
      </c>
      <c r="G665" s="34">
        <v>1</v>
      </c>
    </row>
    <row r="666" spans="1:7">
      <c r="A666" s="23">
        <v>2013</v>
      </c>
      <c r="B666" s="23" t="s">
        <v>514</v>
      </c>
      <c r="C666" s="13" t="s">
        <v>185</v>
      </c>
      <c r="D666" s="34" t="s">
        <v>990</v>
      </c>
      <c r="E666" s="34" t="s">
        <v>3735</v>
      </c>
      <c r="F666" s="34" t="s">
        <v>1803</v>
      </c>
      <c r="G666" s="34">
        <v>3</v>
      </c>
    </row>
    <row r="667" spans="1:7">
      <c r="A667" s="23">
        <v>2013</v>
      </c>
      <c r="B667" s="23" t="s">
        <v>514</v>
      </c>
      <c r="C667" s="13" t="s">
        <v>23</v>
      </c>
      <c r="D667" s="34" t="s">
        <v>3733</v>
      </c>
      <c r="E667" s="34" t="s">
        <v>3737</v>
      </c>
      <c r="F667" s="34" t="s">
        <v>1776</v>
      </c>
      <c r="G667" s="34">
        <v>8</v>
      </c>
    </row>
    <row r="668" spans="1:7">
      <c r="A668" s="23">
        <v>2013</v>
      </c>
      <c r="B668" s="23" t="s">
        <v>514</v>
      </c>
      <c r="C668" s="13" t="s">
        <v>185</v>
      </c>
      <c r="D668" s="34" t="s">
        <v>3733</v>
      </c>
      <c r="E668" s="34" t="s">
        <v>3737</v>
      </c>
      <c r="F668" s="34" t="s">
        <v>1776</v>
      </c>
      <c r="G668" s="34">
        <v>6</v>
      </c>
    </row>
    <row r="669" spans="1:7">
      <c r="A669" s="23">
        <v>2013</v>
      </c>
      <c r="B669" s="23" t="s">
        <v>514</v>
      </c>
      <c r="C669" s="13" t="s">
        <v>3925</v>
      </c>
      <c r="D669" s="34" t="s">
        <v>3733</v>
      </c>
      <c r="E669" s="34" t="s">
        <v>3737</v>
      </c>
      <c r="F669" s="34" t="s">
        <v>1776</v>
      </c>
      <c r="G669" s="34">
        <v>3</v>
      </c>
    </row>
    <row r="670" spans="1:7">
      <c r="A670" s="23">
        <v>2013</v>
      </c>
      <c r="B670" s="23" t="s">
        <v>514</v>
      </c>
      <c r="C670" s="13" t="s">
        <v>184</v>
      </c>
      <c r="D670" s="34" t="s">
        <v>990</v>
      </c>
      <c r="E670" s="34" t="s">
        <v>1819</v>
      </c>
      <c r="F670" s="34" t="s">
        <v>1748</v>
      </c>
      <c r="G670" s="34">
        <v>6</v>
      </c>
    </row>
    <row r="671" spans="1:7">
      <c r="A671" s="23">
        <v>2013</v>
      </c>
      <c r="B671" s="23" t="s">
        <v>514</v>
      </c>
      <c r="C671" s="13" t="s">
        <v>23</v>
      </c>
      <c r="D671" s="34" t="s">
        <v>990</v>
      </c>
      <c r="E671" s="34" t="s">
        <v>1819</v>
      </c>
      <c r="F671" s="34" t="s">
        <v>1748</v>
      </c>
      <c r="G671" s="34">
        <v>19</v>
      </c>
    </row>
    <row r="672" spans="1:7">
      <c r="A672" s="23">
        <v>2013</v>
      </c>
      <c r="B672" s="23" t="s">
        <v>514</v>
      </c>
      <c r="C672" s="13" t="s">
        <v>185</v>
      </c>
      <c r="D672" s="34" t="s">
        <v>990</v>
      </c>
      <c r="E672" s="34" t="s">
        <v>1819</v>
      </c>
      <c r="F672" s="34" t="s">
        <v>1748</v>
      </c>
      <c r="G672" s="34">
        <v>15</v>
      </c>
    </row>
    <row r="673" spans="1:7">
      <c r="A673" s="23">
        <v>2013</v>
      </c>
      <c r="B673" s="23" t="s">
        <v>514</v>
      </c>
      <c r="C673" s="13" t="s">
        <v>3925</v>
      </c>
      <c r="D673" s="34" t="s">
        <v>990</v>
      </c>
      <c r="E673" s="34" t="s">
        <v>1819</v>
      </c>
      <c r="F673" s="34" t="s">
        <v>1748</v>
      </c>
      <c r="G673" s="34">
        <v>27</v>
      </c>
    </row>
    <row r="674" spans="1:7">
      <c r="A674" s="23">
        <v>2013</v>
      </c>
      <c r="B674" s="23" t="s">
        <v>514</v>
      </c>
      <c r="C674" s="13" t="s">
        <v>23</v>
      </c>
      <c r="D674" s="34" t="s">
        <v>990</v>
      </c>
      <c r="E674" s="34" t="s">
        <v>3735</v>
      </c>
      <c r="F674" s="34" t="s">
        <v>1813</v>
      </c>
      <c r="G674" s="34">
        <v>6</v>
      </c>
    </row>
    <row r="675" spans="1:7">
      <c r="A675" s="23">
        <v>2013</v>
      </c>
      <c r="B675" s="23" t="s">
        <v>514</v>
      </c>
      <c r="C675" s="13" t="s">
        <v>185</v>
      </c>
      <c r="D675" s="34" t="s">
        <v>990</v>
      </c>
      <c r="E675" s="34" t="s">
        <v>3735</v>
      </c>
      <c r="F675" s="34" t="s">
        <v>1813</v>
      </c>
      <c r="G675" s="34">
        <v>4</v>
      </c>
    </row>
    <row r="676" spans="1:7">
      <c r="A676" s="23">
        <v>2013</v>
      </c>
      <c r="B676" s="23" t="s">
        <v>514</v>
      </c>
      <c r="C676" s="13" t="s">
        <v>23</v>
      </c>
      <c r="D676" s="34" t="s">
        <v>990</v>
      </c>
      <c r="E676" s="34" t="s">
        <v>1819</v>
      </c>
      <c r="F676" s="34" t="s">
        <v>4553</v>
      </c>
      <c r="G676" s="34">
        <v>8</v>
      </c>
    </row>
    <row r="677" spans="1:7">
      <c r="A677" s="23">
        <v>2013</v>
      </c>
      <c r="B677" s="23" t="s">
        <v>514</v>
      </c>
      <c r="C677" s="13" t="s">
        <v>185</v>
      </c>
      <c r="D677" s="34" t="s">
        <v>990</v>
      </c>
      <c r="E677" s="34" t="s">
        <v>1819</v>
      </c>
      <c r="F677" s="34" t="s">
        <v>4553</v>
      </c>
      <c r="G677" s="34">
        <v>5</v>
      </c>
    </row>
    <row r="678" spans="1:7">
      <c r="A678" s="23">
        <v>2013</v>
      </c>
      <c r="B678" s="23" t="s">
        <v>514</v>
      </c>
      <c r="C678" s="13" t="s">
        <v>3925</v>
      </c>
      <c r="D678" s="34" t="s">
        <v>990</v>
      </c>
      <c r="E678" s="34" t="s">
        <v>1819</v>
      </c>
      <c r="F678" s="34" t="s">
        <v>4553</v>
      </c>
      <c r="G678" s="34">
        <v>17</v>
      </c>
    </row>
    <row r="679" spans="1:7">
      <c r="A679" s="23">
        <v>2013</v>
      </c>
      <c r="B679" s="23" t="s">
        <v>514</v>
      </c>
      <c r="C679" s="13" t="s">
        <v>184</v>
      </c>
      <c r="D679" s="34" t="s">
        <v>3733</v>
      </c>
      <c r="E679" s="34" t="s">
        <v>3738</v>
      </c>
      <c r="F679" s="34" t="s">
        <v>1779</v>
      </c>
      <c r="G679" s="34">
        <v>3</v>
      </c>
    </row>
    <row r="680" spans="1:7">
      <c r="A680" s="23">
        <v>2013</v>
      </c>
      <c r="B680" s="23" t="s">
        <v>514</v>
      </c>
      <c r="C680" s="13" t="s">
        <v>185</v>
      </c>
      <c r="D680" s="34" t="s">
        <v>3733</v>
      </c>
      <c r="E680" s="34" t="s">
        <v>3738</v>
      </c>
      <c r="F680" s="34" t="s">
        <v>1779</v>
      </c>
      <c r="G680" s="34">
        <v>3</v>
      </c>
    </row>
    <row r="681" spans="1:7">
      <c r="A681" s="23">
        <v>2013</v>
      </c>
      <c r="B681" s="23" t="s">
        <v>514</v>
      </c>
      <c r="C681" s="13" t="s">
        <v>3925</v>
      </c>
      <c r="D681" s="34" t="s">
        <v>3733</v>
      </c>
      <c r="E681" s="34" t="s">
        <v>3738</v>
      </c>
      <c r="F681" s="34" t="s">
        <v>1779</v>
      </c>
      <c r="G681" s="34">
        <v>1</v>
      </c>
    </row>
    <row r="682" spans="1:7">
      <c r="A682" s="23">
        <v>2013</v>
      </c>
      <c r="B682" s="23" t="s">
        <v>514</v>
      </c>
      <c r="C682" s="13" t="s">
        <v>1743</v>
      </c>
      <c r="D682" s="34" t="s">
        <v>990</v>
      </c>
      <c r="E682" s="34" t="s">
        <v>1819</v>
      </c>
      <c r="F682" s="34" t="s">
        <v>1749</v>
      </c>
      <c r="G682" s="34">
        <v>1</v>
      </c>
    </row>
    <row r="683" spans="1:7">
      <c r="A683" s="23">
        <v>2013</v>
      </c>
      <c r="B683" s="23" t="s">
        <v>514</v>
      </c>
      <c r="C683" s="13" t="s">
        <v>184</v>
      </c>
      <c r="D683" s="34" t="s">
        <v>990</v>
      </c>
      <c r="E683" s="34" t="s">
        <v>1819</v>
      </c>
      <c r="F683" s="34" t="s">
        <v>1749</v>
      </c>
      <c r="G683" s="34">
        <v>1</v>
      </c>
    </row>
    <row r="684" spans="1:7">
      <c r="A684" s="23">
        <v>2013</v>
      </c>
      <c r="B684" s="23" t="s">
        <v>514</v>
      </c>
      <c r="C684" s="13" t="s">
        <v>23</v>
      </c>
      <c r="D684" s="34" t="s">
        <v>990</v>
      </c>
      <c r="E684" s="34" t="s">
        <v>1819</v>
      </c>
      <c r="F684" s="34" t="s">
        <v>1749</v>
      </c>
      <c r="G684" s="34">
        <v>12</v>
      </c>
    </row>
    <row r="685" spans="1:7">
      <c r="A685" s="23">
        <v>2013</v>
      </c>
      <c r="B685" s="23" t="s">
        <v>514</v>
      </c>
      <c r="C685" s="13" t="s">
        <v>185</v>
      </c>
      <c r="D685" s="34" t="s">
        <v>990</v>
      </c>
      <c r="E685" s="34" t="s">
        <v>1819</v>
      </c>
      <c r="F685" s="34" t="s">
        <v>1749</v>
      </c>
      <c r="G685" s="34">
        <v>18</v>
      </c>
    </row>
    <row r="686" spans="1:7">
      <c r="A686" s="23">
        <v>2013</v>
      </c>
      <c r="B686" s="23" t="s">
        <v>514</v>
      </c>
      <c r="C686" s="13" t="s">
        <v>3925</v>
      </c>
      <c r="D686" s="34" t="s">
        <v>990</v>
      </c>
      <c r="E686" s="34" t="s">
        <v>1819</v>
      </c>
      <c r="F686" s="34" t="s">
        <v>1749</v>
      </c>
      <c r="G686" s="34">
        <v>11</v>
      </c>
    </row>
    <row r="687" spans="1:7">
      <c r="A687" s="23">
        <v>2013</v>
      </c>
      <c r="B687" s="23" t="s">
        <v>514</v>
      </c>
      <c r="C687" s="13" t="s">
        <v>1743</v>
      </c>
      <c r="D687" s="34" t="s">
        <v>3733</v>
      </c>
      <c r="E687" s="34" t="s">
        <v>3737</v>
      </c>
      <c r="F687" s="34" t="s">
        <v>1761</v>
      </c>
      <c r="G687" s="34">
        <v>1</v>
      </c>
    </row>
    <row r="688" spans="1:7">
      <c r="A688" s="23">
        <v>2013</v>
      </c>
      <c r="B688" s="23" t="s">
        <v>514</v>
      </c>
      <c r="C688" s="13" t="s">
        <v>23</v>
      </c>
      <c r="D688" s="34" t="s">
        <v>3733</v>
      </c>
      <c r="E688" s="34" t="s">
        <v>3737</v>
      </c>
      <c r="F688" s="34" t="s">
        <v>1761</v>
      </c>
      <c r="G688" s="34">
        <v>12</v>
      </c>
    </row>
    <row r="689" spans="1:7">
      <c r="A689" s="23">
        <v>2013</v>
      </c>
      <c r="B689" s="23" t="s">
        <v>514</v>
      </c>
      <c r="C689" s="13" t="s">
        <v>185</v>
      </c>
      <c r="D689" s="34" t="s">
        <v>3733</v>
      </c>
      <c r="E689" s="34" t="s">
        <v>3737</v>
      </c>
      <c r="F689" s="34" t="s">
        <v>1761</v>
      </c>
      <c r="G689" s="34">
        <v>4</v>
      </c>
    </row>
    <row r="690" spans="1:7">
      <c r="A690" s="23">
        <v>2013</v>
      </c>
      <c r="B690" s="23" t="s">
        <v>514</v>
      </c>
      <c r="C690" s="13" t="s">
        <v>3925</v>
      </c>
      <c r="D690" s="34" t="s">
        <v>3733</v>
      </c>
      <c r="E690" s="34" t="s">
        <v>3737</v>
      </c>
      <c r="F690" s="34" t="s">
        <v>1761</v>
      </c>
      <c r="G690" s="34">
        <v>14</v>
      </c>
    </row>
    <row r="691" spans="1:7">
      <c r="A691" s="23">
        <v>2013</v>
      </c>
      <c r="B691" s="23" t="s">
        <v>514</v>
      </c>
      <c r="C691" s="13" t="s">
        <v>23</v>
      </c>
      <c r="D691" s="34" t="s">
        <v>3733</v>
      </c>
      <c r="E691" s="34" t="s">
        <v>3737</v>
      </c>
      <c r="F691" s="34" t="s">
        <v>1762</v>
      </c>
      <c r="G691" s="34">
        <v>18</v>
      </c>
    </row>
    <row r="692" spans="1:7">
      <c r="A692" s="23">
        <v>2013</v>
      </c>
      <c r="B692" s="23" t="s">
        <v>514</v>
      </c>
      <c r="C692" s="13" t="s">
        <v>185</v>
      </c>
      <c r="D692" s="34" t="s">
        <v>3733</v>
      </c>
      <c r="E692" s="34" t="s">
        <v>3737</v>
      </c>
      <c r="F692" s="34" t="s">
        <v>1762</v>
      </c>
      <c r="G692" s="34">
        <v>7</v>
      </c>
    </row>
    <row r="693" spans="1:7">
      <c r="A693" s="23">
        <v>2013</v>
      </c>
      <c r="B693" s="23" t="s">
        <v>514</v>
      </c>
      <c r="C693" s="13" t="s">
        <v>3925</v>
      </c>
      <c r="D693" s="34" t="s">
        <v>3733</v>
      </c>
      <c r="E693" s="34" t="s">
        <v>3737</v>
      </c>
      <c r="F693" s="34" t="s">
        <v>1762</v>
      </c>
      <c r="G693" s="34">
        <v>3</v>
      </c>
    </row>
    <row r="694" spans="1:7">
      <c r="A694" s="23">
        <v>2013</v>
      </c>
      <c r="B694" s="23" t="s">
        <v>514</v>
      </c>
      <c r="C694" s="13" t="s">
        <v>184</v>
      </c>
      <c r="D694" s="34" t="s">
        <v>3733</v>
      </c>
      <c r="E694" s="34" t="s">
        <v>3736</v>
      </c>
      <c r="F694" s="34" t="s">
        <v>1755</v>
      </c>
      <c r="G694" s="34">
        <v>1</v>
      </c>
    </row>
    <row r="695" spans="1:7">
      <c r="A695" s="23">
        <v>2013</v>
      </c>
      <c r="B695" s="23" t="s">
        <v>514</v>
      </c>
      <c r="C695" s="13" t="s">
        <v>23</v>
      </c>
      <c r="D695" s="34" t="s">
        <v>3733</v>
      </c>
      <c r="E695" s="34" t="s">
        <v>3736</v>
      </c>
      <c r="F695" s="34" t="s">
        <v>1755</v>
      </c>
      <c r="G695" s="34">
        <v>7</v>
      </c>
    </row>
    <row r="696" spans="1:7">
      <c r="A696" s="23">
        <v>2013</v>
      </c>
      <c r="B696" s="23" t="s">
        <v>514</v>
      </c>
      <c r="C696" s="13" t="s">
        <v>185</v>
      </c>
      <c r="D696" s="34" t="s">
        <v>3733</v>
      </c>
      <c r="E696" s="34" t="s">
        <v>3736</v>
      </c>
      <c r="F696" s="34" t="s">
        <v>1755</v>
      </c>
      <c r="G696" s="34">
        <v>11</v>
      </c>
    </row>
    <row r="697" spans="1:7">
      <c r="A697" s="23">
        <v>2013</v>
      </c>
      <c r="B697" s="23" t="s">
        <v>514</v>
      </c>
      <c r="C697" s="13" t="s">
        <v>3925</v>
      </c>
      <c r="D697" s="34" t="s">
        <v>3733</v>
      </c>
      <c r="E697" s="34" t="s">
        <v>3736</v>
      </c>
      <c r="F697" s="34" t="s">
        <v>1755</v>
      </c>
      <c r="G697" s="34">
        <v>1</v>
      </c>
    </row>
    <row r="698" spans="1:7">
      <c r="A698" s="23">
        <v>2013</v>
      </c>
      <c r="B698" s="23" t="s">
        <v>514</v>
      </c>
      <c r="C698" s="13" t="s">
        <v>23</v>
      </c>
      <c r="D698" s="34" t="s">
        <v>3733</v>
      </c>
      <c r="E698" s="34" t="s">
        <v>3736</v>
      </c>
      <c r="F698" s="34" t="s">
        <v>1769</v>
      </c>
      <c r="G698" s="34">
        <v>1</v>
      </c>
    </row>
    <row r="699" spans="1:7">
      <c r="A699" s="23">
        <v>2013</v>
      </c>
      <c r="B699" s="23" t="s">
        <v>514</v>
      </c>
      <c r="C699" s="13" t="s">
        <v>185</v>
      </c>
      <c r="D699" s="34" t="s">
        <v>3733</v>
      </c>
      <c r="E699" s="34" t="s">
        <v>3736</v>
      </c>
      <c r="F699" s="34" t="s">
        <v>1769</v>
      </c>
      <c r="G699" s="34">
        <v>6</v>
      </c>
    </row>
    <row r="700" spans="1:7">
      <c r="A700" s="23">
        <v>2013</v>
      </c>
      <c r="B700" s="23" t="s">
        <v>514</v>
      </c>
      <c r="C700" s="13" t="s">
        <v>3925</v>
      </c>
      <c r="D700" s="34" t="s">
        <v>3733</v>
      </c>
      <c r="E700" s="34" t="s">
        <v>3736</v>
      </c>
      <c r="F700" s="34" t="s">
        <v>1769</v>
      </c>
      <c r="G700" s="34">
        <v>5</v>
      </c>
    </row>
    <row r="701" spans="1:7">
      <c r="A701" s="23">
        <v>2013</v>
      </c>
      <c r="B701" s="23" t="s">
        <v>514</v>
      </c>
      <c r="C701" s="13" t="s">
        <v>184</v>
      </c>
      <c r="D701" s="34" t="s">
        <v>3733</v>
      </c>
      <c r="E701" s="34" t="s">
        <v>3736</v>
      </c>
      <c r="F701" s="34" t="s">
        <v>1768</v>
      </c>
      <c r="G701" s="34">
        <v>2</v>
      </c>
    </row>
    <row r="702" spans="1:7">
      <c r="A702" s="23">
        <v>2013</v>
      </c>
      <c r="B702" s="23" t="s">
        <v>514</v>
      </c>
      <c r="C702" s="13" t="s">
        <v>23</v>
      </c>
      <c r="D702" s="34" t="s">
        <v>3733</v>
      </c>
      <c r="E702" s="34" t="s">
        <v>3736</v>
      </c>
      <c r="F702" s="34" t="s">
        <v>1768</v>
      </c>
      <c r="G702" s="34">
        <v>6</v>
      </c>
    </row>
    <row r="703" spans="1:7">
      <c r="A703" s="23">
        <v>2013</v>
      </c>
      <c r="B703" s="23" t="s">
        <v>514</v>
      </c>
      <c r="C703" s="13" t="s">
        <v>185</v>
      </c>
      <c r="D703" s="34" t="s">
        <v>3733</v>
      </c>
      <c r="E703" s="34" t="s">
        <v>3736</v>
      </c>
      <c r="F703" s="34" t="s">
        <v>1768</v>
      </c>
      <c r="G703" s="34">
        <v>7</v>
      </c>
    </row>
    <row r="704" spans="1:7">
      <c r="A704" s="23">
        <v>2013</v>
      </c>
      <c r="B704" s="23" t="s">
        <v>514</v>
      </c>
      <c r="C704" s="13" t="s">
        <v>3925</v>
      </c>
      <c r="D704" s="34" t="s">
        <v>3733</v>
      </c>
      <c r="E704" s="34" t="s">
        <v>3736</v>
      </c>
      <c r="F704" s="34" t="s">
        <v>1768</v>
      </c>
      <c r="G704" s="34">
        <v>1</v>
      </c>
    </row>
    <row r="705" spans="1:7">
      <c r="A705" s="23">
        <v>2013</v>
      </c>
      <c r="B705" s="23" t="s">
        <v>514</v>
      </c>
      <c r="C705" s="13" t="s">
        <v>185</v>
      </c>
      <c r="D705" s="34" t="s">
        <v>3733</v>
      </c>
      <c r="E705" s="34" t="s">
        <v>3736</v>
      </c>
      <c r="F705" s="34" t="s">
        <v>1773</v>
      </c>
      <c r="G705" s="34">
        <v>2</v>
      </c>
    </row>
    <row r="706" spans="1:7">
      <c r="A706" s="23">
        <v>2013</v>
      </c>
      <c r="B706" s="23" t="s">
        <v>514</v>
      </c>
      <c r="C706" s="13" t="s">
        <v>184</v>
      </c>
      <c r="D706" s="34" t="s">
        <v>3733</v>
      </c>
      <c r="E706" s="34" t="s">
        <v>3736</v>
      </c>
      <c r="F706" s="34" t="s">
        <v>1770</v>
      </c>
      <c r="G706" s="34">
        <v>5</v>
      </c>
    </row>
    <row r="707" spans="1:7">
      <c r="A707" s="23">
        <v>2013</v>
      </c>
      <c r="B707" s="23" t="s">
        <v>514</v>
      </c>
      <c r="C707" s="13" t="s">
        <v>23</v>
      </c>
      <c r="D707" s="34" t="s">
        <v>3733</v>
      </c>
      <c r="E707" s="34" t="s">
        <v>3736</v>
      </c>
      <c r="F707" s="34" t="s">
        <v>1770</v>
      </c>
      <c r="G707" s="34">
        <v>8</v>
      </c>
    </row>
    <row r="708" spans="1:7">
      <c r="A708" s="23">
        <v>2013</v>
      </c>
      <c r="B708" s="23" t="s">
        <v>514</v>
      </c>
      <c r="C708" s="13" t="s">
        <v>185</v>
      </c>
      <c r="D708" s="34" t="s">
        <v>3733</v>
      </c>
      <c r="E708" s="34" t="s">
        <v>3736</v>
      </c>
      <c r="F708" s="34" t="s">
        <v>1770</v>
      </c>
      <c r="G708" s="34">
        <v>2</v>
      </c>
    </row>
    <row r="709" spans="1:7">
      <c r="A709" s="23">
        <v>2013</v>
      </c>
      <c r="B709" s="23" t="s">
        <v>514</v>
      </c>
      <c r="C709" s="13" t="s">
        <v>3925</v>
      </c>
      <c r="D709" s="34" t="s">
        <v>3733</v>
      </c>
      <c r="E709" s="34" t="s">
        <v>3736</v>
      </c>
      <c r="F709" s="34" t="s">
        <v>1770</v>
      </c>
      <c r="G709" s="34">
        <v>2</v>
      </c>
    </row>
    <row r="710" spans="1:7">
      <c r="A710" s="23">
        <v>2013</v>
      </c>
      <c r="B710" s="23" t="s">
        <v>514</v>
      </c>
      <c r="C710" s="13" t="s">
        <v>23</v>
      </c>
      <c r="D710" s="34" t="s">
        <v>3733</v>
      </c>
      <c r="E710" s="34" t="s">
        <v>3736</v>
      </c>
      <c r="F710" s="34" t="s">
        <v>1771</v>
      </c>
      <c r="G710" s="34">
        <v>2</v>
      </c>
    </row>
    <row r="711" spans="1:7">
      <c r="A711" s="23">
        <v>2013</v>
      </c>
      <c r="B711" s="23" t="s">
        <v>514</v>
      </c>
      <c r="C711" s="13" t="s">
        <v>185</v>
      </c>
      <c r="D711" s="34" t="s">
        <v>3733</v>
      </c>
      <c r="E711" s="34" t="s">
        <v>3736</v>
      </c>
      <c r="F711" s="34" t="s">
        <v>1771</v>
      </c>
      <c r="G711" s="34">
        <v>1</v>
      </c>
    </row>
    <row r="712" spans="1:7">
      <c r="A712" s="23">
        <v>2013</v>
      </c>
      <c r="B712" s="23" t="s">
        <v>514</v>
      </c>
      <c r="C712" s="13" t="s">
        <v>1743</v>
      </c>
      <c r="D712" s="34" t="s">
        <v>990</v>
      </c>
      <c r="E712" s="34" t="s">
        <v>1819</v>
      </c>
      <c r="F712" s="34" t="s">
        <v>1750</v>
      </c>
      <c r="G712" s="34">
        <v>5</v>
      </c>
    </row>
    <row r="713" spans="1:7">
      <c r="A713" s="23">
        <v>2013</v>
      </c>
      <c r="B713" s="23" t="s">
        <v>514</v>
      </c>
      <c r="C713" s="13" t="s">
        <v>184</v>
      </c>
      <c r="D713" s="34" t="s">
        <v>990</v>
      </c>
      <c r="E713" s="34" t="s">
        <v>1819</v>
      </c>
      <c r="F713" s="34" t="s">
        <v>1750</v>
      </c>
      <c r="G713" s="34">
        <v>6</v>
      </c>
    </row>
    <row r="714" spans="1:7">
      <c r="A714" s="23">
        <v>2013</v>
      </c>
      <c r="B714" s="23" t="s">
        <v>514</v>
      </c>
      <c r="C714" s="13" t="s">
        <v>23</v>
      </c>
      <c r="D714" s="34" t="s">
        <v>990</v>
      </c>
      <c r="E714" s="34" t="s">
        <v>1819</v>
      </c>
      <c r="F714" s="34" t="s">
        <v>1750</v>
      </c>
      <c r="G714" s="34">
        <v>39</v>
      </c>
    </row>
    <row r="715" spans="1:7">
      <c r="A715" s="23">
        <v>2013</v>
      </c>
      <c r="B715" s="23" t="s">
        <v>514</v>
      </c>
      <c r="C715" s="13" t="s">
        <v>185</v>
      </c>
      <c r="D715" s="34" t="s">
        <v>990</v>
      </c>
      <c r="E715" s="34" t="s">
        <v>1819</v>
      </c>
      <c r="F715" s="34" t="s">
        <v>1750</v>
      </c>
      <c r="G715" s="34">
        <v>30</v>
      </c>
    </row>
    <row r="716" spans="1:7">
      <c r="A716" s="23">
        <v>2013</v>
      </c>
      <c r="B716" s="23" t="s">
        <v>514</v>
      </c>
      <c r="C716" s="13" t="s">
        <v>3925</v>
      </c>
      <c r="D716" s="34" t="s">
        <v>990</v>
      </c>
      <c r="E716" s="34" t="s">
        <v>1819</v>
      </c>
      <c r="F716" s="34" t="s">
        <v>1750</v>
      </c>
      <c r="G716" s="34">
        <v>57</v>
      </c>
    </row>
    <row r="717" spans="1:7">
      <c r="A717" s="23">
        <v>2013</v>
      </c>
      <c r="B717" s="23" t="s">
        <v>514</v>
      </c>
      <c r="C717" s="13" t="s">
        <v>23</v>
      </c>
      <c r="D717" s="34" t="s">
        <v>990</v>
      </c>
      <c r="E717" s="34" t="s">
        <v>1819</v>
      </c>
      <c r="F717" s="34" t="s">
        <v>1751</v>
      </c>
      <c r="G717" s="34">
        <v>12</v>
      </c>
    </row>
    <row r="718" spans="1:7">
      <c r="A718" s="23">
        <v>2013</v>
      </c>
      <c r="B718" s="23" t="s">
        <v>514</v>
      </c>
      <c r="C718" s="13" t="s">
        <v>185</v>
      </c>
      <c r="D718" s="34" t="s">
        <v>990</v>
      </c>
      <c r="E718" s="34" t="s">
        <v>1819</v>
      </c>
      <c r="F718" s="34" t="s">
        <v>1751</v>
      </c>
      <c r="G718" s="34">
        <v>21</v>
      </c>
    </row>
    <row r="719" spans="1:7">
      <c r="A719" s="23">
        <v>2013</v>
      </c>
      <c r="B719" s="23" t="s">
        <v>514</v>
      </c>
      <c r="C719" s="13" t="s">
        <v>3925</v>
      </c>
      <c r="D719" s="34" t="s">
        <v>990</v>
      </c>
      <c r="E719" s="34" t="s">
        <v>1819</v>
      </c>
      <c r="F719" s="34" t="s">
        <v>1751</v>
      </c>
      <c r="G719" s="34">
        <v>20</v>
      </c>
    </row>
    <row r="720" spans="1:7">
      <c r="A720" s="23">
        <v>2013</v>
      </c>
      <c r="B720" s="23" t="s">
        <v>514</v>
      </c>
      <c r="C720" s="13" t="s">
        <v>3925</v>
      </c>
      <c r="D720" s="34" t="s">
        <v>990</v>
      </c>
      <c r="E720" s="34" t="s">
        <v>3735</v>
      </c>
      <c r="F720" s="34" t="s">
        <v>1797</v>
      </c>
      <c r="G720" s="34">
        <v>4</v>
      </c>
    </row>
    <row r="721" spans="1:7">
      <c r="A721" s="23">
        <v>2013</v>
      </c>
      <c r="B721" s="23" t="s">
        <v>514</v>
      </c>
      <c r="C721" s="13" t="s">
        <v>184</v>
      </c>
      <c r="D721" s="34" t="s">
        <v>3733</v>
      </c>
      <c r="E721" s="34" t="s">
        <v>3737</v>
      </c>
      <c r="F721" s="34" t="s">
        <v>1775</v>
      </c>
      <c r="G721" s="34">
        <v>1</v>
      </c>
    </row>
    <row r="722" spans="1:7">
      <c r="A722" s="23">
        <v>2013</v>
      </c>
      <c r="B722" s="23" t="s">
        <v>514</v>
      </c>
      <c r="C722" s="13" t="s">
        <v>23</v>
      </c>
      <c r="D722" s="34" t="s">
        <v>3733</v>
      </c>
      <c r="E722" s="34" t="s">
        <v>3737</v>
      </c>
      <c r="F722" s="34" t="s">
        <v>1775</v>
      </c>
      <c r="G722" s="34">
        <v>1</v>
      </c>
    </row>
    <row r="723" spans="1:7">
      <c r="A723" s="23">
        <v>2013</v>
      </c>
      <c r="B723" s="23" t="s">
        <v>514</v>
      </c>
      <c r="C723" s="13" t="s">
        <v>185</v>
      </c>
      <c r="D723" s="34" t="s">
        <v>3733</v>
      </c>
      <c r="E723" s="34" t="s">
        <v>3737</v>
      </c>
      <c r="F723" s="34" t="s">
        <v>1775</v>
      </c>
      <c r="G723" s="34">
        <v>2</v>
      </c>
    </row>
    <row r="724" spans="1:7">
      <c r="A724" s="23">
        <v>2013</v>
      </c>
      <c r="B724" s="23" t="s">
        <v>514</v>
      </c>
      <c r="C724" s="13" t="s">
        <v>3925</v>
      </c>
      <c r="D724" s="34" t="s">
        <v>3733</v>
      </c>
      <c r="E724" s="34" t="s">
        <v>3737</v>
      </c>
      <c r="F724" s="34" t="s">
        <v>1775</v>
      </c>
      <c r="G724" s="34">
        <v>6</v>
      </c>
    </row>
    <row r="725" spans="1:7">
      <c r="A725" s="23">
        <v>2013</v>
      </c>
      <c r="B725" s="23" t="s">
        <v>514</v>
      </c>
      <c r="C725" s="13" t="s">
        <v>3925</v>
      </c>
      <c r="D725" s="34" t="s">
        <v>990</v>
      </c>
      <c r="E725" s="34" t="s">
        <v>3735</v>
      </c>
      <c r="F725" s="34" t="s">
        <v>1802</v>
      </c>
      <c r="G725" s="34">
        <v>1</v>
      </c>
    </row>
    <row r="726" spans="1:7">
      <c r="A726" s="23">
        <v>2013</v>
      </c>
      <c r="B726" s="23" t="s">
        <v>514</v>
      </c>
      <c r="C726" s="13" t="s">
        <v>23</v>
      </c>
      <c r="D726" s="34" t="s">
        <v>990</v>
      </c>
      <c r="E726" s="34" t="s">
        <v>3735</v>
      </c>
      <c r="F726" s="34" t="s">
        <v>1789</v>
      </c>
      <c r="G726" s="34">
        <v>3</v>
      </c>
    </row>
    <row r="727" spans="1:7">
      <c r="A727" s="23">
        <v>2013</v>
      </c>
      <c r="B727" s="23" t="s">
        <v>514</v>
      </c>
      <c r="C727" s="13" t="s">
        <v>185</v>
      </c>
      <c r="D727" s="34" t="s">
        <v>990</v>
      </c>
      <c r="E727" s="34" t="s">
        <v>3735</v>
      </c>
      <c r="F727" s="34" t="s">
        <v>1789</v>
      </c>
      <c r="G727" s="34">
        <v>6</v>
      </c>
    </row>
    <row r="728" spans="1:7">
      <c r="A728" s="23">
        <v>2013</v>
      </c>
      <c r="B728" s="23" t="s">
        <v>514</v>
      </c>
      <c r="C728" s="13" t="s">
        <v>3925</v>
      </c>
      <c r="D728" s="34" t="s">
        <v>990</v>
      </c>
      <c r="E728" s="34" t="s">
        <v>3735</v>
      </c>
      <c r="F728" s="34" t="s">
        <v>1789</v>
      </c>
      <c r="G728" s="34">
        <v>3</v>
      </c>
    </row>
    <row r="729" spans="1:7">
      <c r="A729" s="23">
        <v>2013</v>
      </c>
      <c r="B729" s="23" t="s">
        <v>514</v>
      </c>
      <c r="C729" s="13" t="s">
        <v>1743</v>
      </c>
      <c r="D729" s="34" t="s">
        <v>990</v>
      </c>
      <c r="E729" s="34" t="s">
        <v>3734</v>
      </c>
      <c r="F729" s="34" t="s">
        <v>1766</v>
      </c>
      <c r="G729" s="34">
        <v>3</v>
      </c>
    </row>
    <row r="730" spans="1:7">
      <c r="A730" s="23">
        <v>2013</v>
      </c>
      <c r="B730" s="23" t="s">
        <v>514</v>
      </c>
      <c r="C730" s="13" t="s">
        <v>184</v>
      </c>
      <c r="D730" s="34" t="s">
        <v>990</v>
      </c>
      <c r="E730" s="34" t="s">
        <v>3734</v>
      </c>
      <c r="F730" s="34" t="s">
        <v>1766</v>
      </c>
      <c r="G730" s="34">
        <v>30</v>
      </c>
    </row>
    <row r="731" spans="1:7">
      <c r="A731" s="23">
        <v>2013</v>
      </c>
      <c r="B731" s="23" t="s">
        <v>514</v>
      </c>
      <c r="C731" s="13" t="s">
        <v>23</v>
      </c>
      <c r="D731" s="34" t="s">
        <v>990</v>
      </c>
      <c r="E731" s="34" t="s">
        <v>3734</v>
      </c>
      <c r="F731" s="34" t="s">
        <v>1766</v>
      </c>
      <c r="G731" s="34">
        <v>176</v>
      </c>
    </row>
    <row r="732" spans="1:7">
      <c r="A732" s="23">
        <v>2013</v>
      </c>
      <c r="B732" s="23" t="s">
        <v>514</v>
      </c>
      <c r="C732" s="13" t="s">
        <v>185</v>
      </c>
      <c r="D732" s="34" t="s">
        <v>990</v>
      </c>
      <c r="E732" s="34" t="s">
        <v>3734</v>
      </c>
      <c r="F732" s="34" t="s">
        <v>1766</v>
      </c>
      <c r="G732" s="34">
        <v>100</v>
      </c>
    </row>
    <row r="733" spans="1:7">
      <c r="A733" s="23">
        <v>2013</v>
      </c>
      <c r="B733" s="23" t="s">
        <v>514</v>
      </c>
      <c r="C733" s="13" t="s">
        <v>3925</v>
      </c>
      <c r="D733" s="34" t="s">
        <v>990</v>
      </c>
      <c r="E733" s="34" t="s">
        <v>3734</v>
      </c>
      <c r="F733" s="34" t="s">
        <v>1766</v>
      </c>
      <c r="G733" s="34">
        <v>265</v>
      </c>
    </row>
    <row r="734" spans="1:7">
      <c r="A734" s="23">
        <v>2013</v>
      </c>
      <c r="B734" s="23" t="s">
        <v>514</v>
      </c>
      <c r="C734" s="13" t="s">
        <v>23</v>
      </c>
      <c r="D734" s="34" t="s">
        <v>990</v>
      </c>
      <c r="E734" s="34" t="s">
        <v>3735</v>
      </c>
      <c r="F734" s="34" t="s">
        <v>4556</v>
      </c>
      <c r="G734" s="34">
        <v>4</v>
      </c>
    </row>
    <row r="735" spans="1:7">
      <c r="A735" s="23">
        <v>2013</v>
      </c>
      <c r="B735" s="23" t="s">
        <v>514</v>
      </c>
      <c r="C735" s="13" t="s">
        <v>185</v>
      </c>
      <c r="D735" s="34" t="s">
        <v>990</v>
      </c>
      <c r="E735" s="34" t="s">
        <v>3735</v>
      </c>
      <c r="F735" s="34" t="s">
        <v>4556</v>
      </c>
      <c r="G735" s="34">
        <v>2</v>
      </c>
    </row>
    <row r="736" spans="1:7">
      <c r="A736" s="23">
        <v>2013</v>
      </c>
      <c r="B736" s="23" t="s">
        <v>514</v>
      </c>
      <c r="C736" s="13" t="s">
        <v>3925</v>
      </c>
      <c r="D736" s="34" t="s">
        <v>990</v>
      </c>
      <c r="E736" s="34" t="s">
        <v>3735</v>
      </c>
      <c r="F736" s="34" t="s">
        <v>4556</v>
      </c>
      <c r="G736" s="34">
        <v>7</v>
      </c>
    </row>
    <row r="737" spans="1:7">
      <c r="A737" s="23">
        <v>2013</v>
      </c>
      <c r="B737" s="23" t="s">
        <v>514</v>
      </c>
      <c r="C737" s="13" t="s">
        <v>23</v>
      </c>
      <c r="D737" s="34" t="s">
        <v>990</v>
      </c>
      <c r="E737" s="34" t="s">
        <v>3735</v>
      </c>
      <c r="F737" s="34" t="s">
        <v>4537</v>
      </c>
      <c r="G737" s="34">
        <v>4</v>
      </c>
    </row>
    <row r="738" spans="1:7">
      <c r="A738" s="23">
        <v>2013</v>
      </c>
      <c r="B738" s="23" t="s">
        <v>514</v>
      </c>
      <c r="C738" s="13" t="s">
        <v>185</v>
      </c>
      <c r="D738" s="34" t="s">
        <v>990</v>
      </c>
      <c r="E738" s="34" t="s">
        <v>3735</v>
      </c>
      <c r="F738" s="34" t="s">
        <v>4537</v>
      </c>
      <c r="G738" s="34">
        <v>1</v>
      </c>
    </row>
    <row r="739" spans="1:7">
      <c r="A739" s="23">
        <v>2013</v>
      </c>
      <c r="B739" s="23" t="s">
        <v>514</v>
      </c>
      <c r="C739" s="13" t="s">
        <v>3925</v>
      </c>
      <c r="D739" s="34" t="s">
        <v>990</v>
      </c>
      <c r="E739" s="34" t="s">
        <v>3735</v>
      </c>
      <c r="F739" s="34" t="s">
        <v>4537</v>
      </c>
      <c r="G739" s="34">
        <v>7</v>
      </c>
    </row>
    <row r="740" spans="1:7">
      <c r="A740" s="23">
        <v>2013</v>
      </c>
      <c r="B740" s="23" t="s">
        <v>514</v>
      </c>
      <c r="C740" s="13" t="s">
        <v>23</v>
      </c>
      <c r="D740" s="34" t="s">
        <v>990</v>
      </c>
      <c r="E740" s="34" t="s">
        <v>3735</v>
      </c>
      <c r="F740" s="34" t="s">
        <v>1795</v>
      </c>
      <c r="G740" s="34">
        <v>2</v>
      </c>
    </row>
    <row r="741" spans="1:7">
      <c r="A741" s="23">
        <v>2013</v>
      </c>
      <c r="B741" s="23" t="s">
        <v>514</v>
      </c>
      <c r="C741" s="13" t="s">
        <v>185</v>
      </c>
      <c r="D741" s="34" t="s">
        <v>990</v>
      </c>
      <c r="E741" s="34" t="s">
        <v>3735</v>
      </c>
      <c r="F741" s="34" t="s">
        <v>1795</v>
      </c>
      <c r="G741" s="34">
        <v>4</v>
      </c>
    </row>
    <row r="742" spans="1:7">
      <c r="A742" s="23">
        <v>2013</v>
      </c>
      <c r="B742" s="23" t="s">
        <v>514</v>
      </c>
      <c r="C742" s="13" t="s">
        <v>3925</v>
      </c>
      <c r="D742" s="34" t="s">
        <v>990</v>
      </c>
      <c r="E742" s="34" t="s">
        <v>3735</v>
      </c>
      <c r="F742" s="34" t="s">
        <v>1795</v>
      </c>
      <c r="G742" s="34">
        <v>5</v>
      </c>
    </row>
    <row r="743" spans="1:7">
      <c r="A743" s="23">
        <v>2013</v>
      </c>
      <c r="B743" s="23" t="s">
        <v>514</v>
      </c>
      <c r="C743" s="13" t="s">
        <v>23</v>
      </c>
      <c r="D743" s="34" t="s">
        <v>990</v>
      </c>
      <c r="E743" s="34" t="s">
        <v>1819</v>
      </c>
      <c r="F743" s="34" t="s">
        <v>1752</v>
      </c>
      <c r="G743" s="34">
        <v>2</v>
      </c>
    </row>
    <row r="744" spans="1:7">
      <c r="A744" s="23">
        <v>2013</v>
      </c>
      <c r="B744" s="23" t="s">
        <v>514</v>
      </c>
      <c r="C744" s="13" t="s">
        <v>185</v>
      </c>
      <c r="D744" s="34" t="s">
        <v>990</v>
      </c>
      <c r="E744" s="34" t="s">
        <v>1819</v>
      </c>
      <c r="F744" s="34" t="s">
        <v>1752</v>
      </c>
      <c r="G744" s="34">
        <v>17</v>
      </c>
    </row>
    <row r="745" spans="1:7">
      <c r="A745" s="23">
        <v>2013</v>
      </c>
      <c r="B745" s="23" t="s">
        <v>514</v>
      </c>
      <c r="C745" s="13" t="s">
        <v>3925</v>
      </c>
      <c r="D745" s="34" t="s">
        <v>990</v>
      </c>
      <c r="E745" s="34" t="s">
        <v>1819</v>
      </c>
      <c r="F745" s="34" t="s">
        <v>1752</v>
      </c>
      <c r="G745" s="34">
        <v>12</v>
      </c>
    </row>
    <row r="746" spans="1:7">
      <c r="A746" s="23">
        <v>2013</v>
      </c>
      <c r="B746" s="23" t="s">
        <v>514</v>
      </c>
      <c r="C746" s="13" t="s">
        <v>23</v>
      </c>
      <c r="D746" s="34" t="s">
        <v>990</v>
      </c>
      <c r="E746" s="34" t="s">
        <v>3735</v>
      </c>
      <c r="F746" s="34" t="s">
        <v>4559</v>
      </c>
      <c r="G746" s="34">
        <v>2</v>
      </c>
    </row>
    <row r="747" spans="1:7">
      <c r="A747" s="23">
        <v>2013</v>
      </c>
      <c r="B747" s="23" t="s">
        <v>514</v>
      </c>
      <c r="C747" s="13" t="s">
        <v>185</v>
      </c>
      <c r="D747" s="34" t="s">
        <v>990</v>
      </c>
      <c r="E747" s="34" t="s">
        <v>3735</v>
      </c>
      <c r="F747" s="34" t="s">
        <v>4559</v>
      </c>
      <c r="G747" s="34">
        <v>2</v>
      </c>
    </row>
    <row r="748" spans="1:7">
      <c r="A748" s="23">
        <v>2013</v>
      </c>
      <c r="B748" s="23" t="s">
        <v>514</v>
      </c>
      <c r="C748" s="13" t="s">
        <v>3925</v>
      </c>
      <c r="D748" s="34" t="s">
        <v>990</v>
      </c>
      <c r="E748" s="34" t="s">
        <v>3735</v>
      </c>
      <c r="F748" s="34" t="s">
        <v>4559</v>
      </c>
      <c r="G748" s="34">
        <v>1</v>
      </c>
    </row>
    <row r="749" spans="1:7">
      <c r="A749" s="23">
        <v>2013</v>
      </c>
      <c r="B749" s="23" t="s">
        <v>514</v>
      </c>
      <c r="C749" s="13" t="s">
        <v>1743</v>
      </c>
      <c r="D749" s="34" t="s">
        <v>990</v>
      </c>
      <c r="E749" s="34" t="s">
        <v>1819</v>
      </c>
      <c r="F749" s="34" t="s">
        <v>1753</v>
      </c>
      <c r="G749" s="34">
        <v>3</v>
      </c>
    </row>
    <row r="750" spans="1:7">
      <c r="A750" s="23">
        <v>2013</v>
      </c>
      <c r="B750" s="23" t="s">
        <v>514</v>
      </c>
      <c r="C750" s="13" t="s">
        <v>184</v>
      </c>
      <c r="D750" s="34" t="s">
        <v>990</v>
      </c>
      <c r="E750" s="34" t="s">
        <v>1819</v>
      </c>
      <c r="F750" s="34" t="s">
        <v>1753</v>
      </c>
      <c r="G750" s="34">
        <v>15</v>
      </c>
    </row>
    <row r="751" spans="1:7">
      <c r="A751" s="23">
        <v>2013</v>
      </c>
      <c r="B751" s="23" t="s">
        <v>514</v>
      </c>
      <c r="C751" s="13" t="s">
        <v>23</v>
      </c>
      <c r="D751" s="34" t="s">
        <v>990</v>
      </c>
      <c r="E751" s="34" t="s">
        <v>1819</v>
      </c>
      <c r="F751" s="34" t="s">
        <v>1753</v>
      </c>
      <c r="G751" s="34">
        <v>33</v>
      </c>
    </row>
    <row r="752" spans="1:7">
      <c r="A752" s="23">
        <v>2013</v>
      </c>
      <c r="B752" s="23" t="s">
        <v>514</v>
      </c>
      <c r="C752" s="13" t="s">
        <v>185</v>
      </c>
      <c r="D752" s="34" t="s">
        <v>990</v>
      </c>
      <c r="E752" s="34" t="s">
        <v>1819</v>
      </c>
      <c r="F752" s="34" t="s">
        <v>1753</v>
      </c>
      <c r="G752" s="34">
        <v>41</v>
      </c>
    </row>
    <row r="753" spans="1:7">
      <c r="A753" s="23">
        <v>2013</v>
      </c>
      <c r="B753" s="23" t="s">
        <v>514</v>
      </c>
      <c r="C753" s="13" t="s">
        <v>3925</v>
      </c>
      <c r="D753" s="34" t="s">
        <v>990</v>
      </c>
      <c r="E753" s="34" t="s">
        <v>1819</v>
      </c>
      <c r="F753" s="34" t="s">
        <v>1753</v>
      </c>
      <c r="G753" s="34">
        <v>65</v>
      </c>
    </row>
    <row r="754" spans="1:7">
      <c r="A754" s="23">
        <v>2013</v>
      </c>
      <c r="B754" s="23" t="s">
        <v>514</v>
      </c>
      <c r="C754" s="13" t="s">
        <v>1743</v>
      </c>
      <c r="D754" s="34" t="s">
        <v>3733</v>
      </c>
      <c r="E754" s="34" t="s">
        <v>3736</v>
      </c>
      <c r="F754" s="34" t="s">
        <v>1756</v>
      </c>
      <c r="G754" s="34">
        <v>1</v>
      </c>
    </row>
    <row r="755" spans="1:7">
      <c r="A755" s="23">
        <v>2013</v>
      </c>
      <c r="B755" s="23" t="s">
        <v>514</v>
      </c>
      <c r="C755" s="13" t="s">
        <v>184</v>
      </c>
      <c r="D755" s="34" t="s">
        <v>3733</v>
      </c>
      <c r="E755" s="34" t="s">
        <v>3736</v>
      </c>
      <c r="F755" s="34" t="s">
        <v>1756</v>
      </c>
      <c r="G755" s="34">
        <v>10</v>
      </c>
    </row>
    <row r="756" spans="1:7">
      <c r="A756" s="23">
        <v>2013</v>
      </c>
      <c r="B756" s="23" t="s">
        <v>514</v>
      </c>
      <c r="C756" s="13" t="s">
        <v>23</v>
      </c>
      <c r="D756" s="34" t="s">
        <v>3733</v>
      </c>
      <c r="E756" s="34" t="s">
        <v>3736</v>
      </c>
      <c r="F756" s="34" t="s">
        <v>1756</v>
      </c>
      <c r="G756" s="34">
        <v>22</v>
      </c>
    </row>
    <row r="757" spans="1:7">
      <c r="A757" s="23">
        <v>2013</v>
      </c>
      <c r="B757" s="23" t="s">
        <v>514</v>
      </c>
      <c r="C757" s="13" t="s">
        <v>185</v>
      </c>
      <c r="D757" s="34" t="s">
        <v>3733</v>
      </c>
      <c r="E757" s="34" t="s">
        <v>3736</v>
      </c>
      <c r="F757" s="34" t="s">
        <v>1756</v>
      </c>
      <c r="G757" s="34">
        <v>47</v>
      </c>
    </row>
    <row r="758" spans="1:7">
      <c r="A758" s="23">
        <v>2013</v>
      </c>
      <c r="B758" s="23" t="s">
        <v>514</v>
      </c>
      <c r="C758" s="13" t="s">
        <v>3925</v>
      </c>
      <c r="D758" s="34" t="s">
        <v>3733</v>
      </c>
      <c r="E758" s="34" t="s">
        <v>3736</v>
      </c>
      <c r="F758" s="34" t="s">
        <v>1756</v>
      </c>
      <c r="G758" s="34">
        <v>26</v>
      </c>
    </row>
    <row r="759" spans="1:7">
      <c r="A759" s="23">
        <v>2014</v>
      </c>
      <c r="B759" s="23" t="s">
        <v>514</v>
      </c>
      <c r="C759" s="13" t="s">
        <v>1704</v>
      </c>
      <c r="D759" s="34" t="s">
        <v>3733</v>
      </c>
      <c r="E759" s="34" t="s">
        <v>3737</v>
      </c>
      <c r="F759" s="34" t="s">
        <v>1757</v>
      </c>
      <c r="G759" s="34">
        <v>8</v>
      </c>
    </row>
    <row r="760" spans="1:7">
      <c r="A760" s="23">
        <v>2014</v>
      </c>
      <c r="B760" s="23" t="s">
        <v>514</v>
      </c>
      <c r="C760" s="13" t="s">
        <v>1704</v>
      </c>
      <c r="D760" s="34" t="s">
        <v>3733</v>
      </c>
      <c r="E760" s="34" t="s">
        <v>3737</v>
      </c>
      <c r="F760" s="34" t="s">
        <v>1758</v>
      </c>
      <c r="G760" s="34">
        <v>27</v>
      </c>
    </row>
    <row r="761" spans="1:7">
      <c r="A761" s="23">
        <v>2014</v>
      </c>
      <c r="B761" s="23" t="s">
        <v>514</v>
      </c>
      <c r="C761" s="13" t="s">
        <v>1704</v>
      </c>
      <c r="D761" s="34" t="s">
        <v>990</v>
      </c>
      <c r="E761" s="34" t="s">
        <v>1819</v>
      </c>
      <c r="F761" s="34" t="s">
        <v>1745</v>
      </c>
      <c r="G761" s="34">
        <v>22</v>
      </c>
    </row>
    <row r="762" spans="1:7">
      <c r="A762" s="23">
        <v>2014</v>
      </c>
      <c r="B762" s="23" t="s">
        <v>514</v>
      </c>
      <c r="C762" s="13" t="s">
        <v>1704</v>
      </c>
      <c r="D762" s="34" t="s">
        <v>3733</v>
      </c>
      <c r="E762" s="34" t="s">
        <v>3738</v>
      </c>
      <c r="F762" s="34" t="s">
        <v>1784</v>
      </c>
      <c r="G762" s="34">
        <v>6</v>
      </c>
    </row>
    <row r="763" spans="1:7">
      <c r="A763" s="23">
        <v>2014</v>
      </c>
      <c r="B763" s="23" t="s">
        <v>514</v>
      </c>
      <c r="C763" s="13" t="s">
        <v>1704</v>
      </c>
      <c r="D763" s="34" t="s">
        <v>3733</v>
      </c>
      <c r="E763" s="34" t="s">
        <v>3738</v>
      </c>
      <c r="F763" s="34" t="s">
        <v>1785</v>
      </c>
      <c r="G763" s="34">
        <v>9</v>
      </c>
    </row>
    <row r="764" spans="1:7">
      <c r="A764" s="23">
        <v>2014</v>
      </c>
      <c r="B764" s="23" t="s">
        <v>514</v>
      </c>
      <c r="C764" s="13" t="s">
        <v>1704</v>
      </c>
      <c r="D764" s="34" t="s">
        <v>3733</v>
      </c>
      <c r="E764" s="34" t="s">
        <v>3738</v>
      </c>
      <c r="F764" s="34" t="s">
        <v>1786</v>
      </c>
      <c r="G764" s="34">
        <v>11</v>
      </c>
    </row>
    <row r="765" spans="1:7">
      <c r="A765" s="23">
        <v>2014</v>
      </c>
      <c r="B765" s="23" t="s">
        <v>514</v>
      </c>
      <c r="C765" s="13" t="s">
        <v>1704</v>
      </c>
      <c r="D765" s="34" t="s">
        <v>3733</v>
      </c>
      <c r="E765" s="34" t="s">
        <v>3737</v>
      </c>
      <c r="F765" s="34" t="s">
        <v>4500</v>
      </c>
      <c r="G765" s="34">
        <v>19</v>
      </c>
    </row>
    <row r="766" spans="1:7">
      <c r="A766" s="23">
        <v>2014</v>
      </c>
      <c r="B766" s="23" t="s">
        <v>514</v>
      </c>
      <c r="C766" s="13" t="s">
        <v>1704</v>
      </c>
      <c r="D766" s="34" t="s">
        <v>990</v>
      </c>
      <c r="E766" s="34" t="s">
        <v>3735</v>
      </c>
      <c r="F766" s="34" t="s">
        <v>1900</v>
      </c>
      <c r="G766" s="34">
        <v>7</v>
      </c>
    </row>
    <row r="767" spans="1:7">
      <c r="A767" s="23">
        <v>2014</v>
      </c>
      <c r="B767" s="23" t="s">
        <v>514</v>
      </c>
      <c r="C767" s="13" t="s">
        <v>1704</v>
      </c>
      <c r="D767" s="34" t="s">
        <v>990</v>
      </c>
      <c r="E767" s="34" t="s">
        <v>3735</v>
      </c>
      <c r="F767" s="34" t="s">
        <v>1817</v>
      </c>
      <c r="G767" s="34">
        <v>12</v>
      </c>
    </row>
    <row r="768" spans="1:7">
      <c r="A768" s="23">
        <v>2014</v>
      </c>
      <c r="B768" s="23" t="s">
        <v>514</v>
      </c>
      <c r="C768" s="13" t="s">
        <v>1704</v>
      </c>
      <c r="D768" s="34" t="s">
        <v>990</v>
      </c>
      <c r="E768" s="34" t="s">
        <v>3735</v>
      </c>
      <c r="F768" s="34" t="s">
        <v>1818</v>
      </c>
      <c r="G768" s="34">
        <v>9</v>
      </c>
    </row>
    <row r="769" spans="1:7">
      <c r="A769" s="23">
        <v>2014</v>
      </c>
      <c r="B769" s="23" t="s">
        <v>514</v>
      </c>
      <c r="C769" s="13" t="s">
        <v>1704</v>
      </c>
      <c r="D769" s="34" t="s">
        <v>990</v>
      </c>
      <c r="E769" s="34" t="s">
        <v>3735</v>
      </c>
      <c r="F769" s="34" t="s">
        <v>1790</v>
      </c>
      <c r="G769" s="34">
        <v>2</v>
      </c>
    </row>
    <row r="770" spans="1:7">
      <c r="A770" s="23">
        <v>2014</v>
      </c>
      <c r="B770" s="23" t="s">
        <v>514</v>
      </c>
      <c r="C770" s="13" t="s">
        <v>1704</v>
      </c>
      <c r="D770" s="34" t="s">
        <v>3733</v>
      </c>
      <c r="E770" s="34" t="s">
        <v>3736</v>
      </c>
      <c r="F770" s="34" t="s">
        <v>1772</v>
      </c>
      <c r="G770" s="34">
        <v>12</v>
      </c>
    </row>
    <row r="771" spans="1:7">
      <c r="A771" s="23">
        <v>2014</v>
      </c>
      <c r="B771" s="23" t="s">
        <v>514</v>
      </c>
      <c r="C771" s="13" t="s">
        <v>1704</v>
      </c>
      <c r="D771" s="34" t="s">
        <v>990</v>
      </c>
      <c r="E771" s="34" t="s">
        <v>3735</v>
      </c>
      <c r="F771" s="34" t="s">
        <v>4552</v>
      </c>
      <c r="G771" s="34">
        <v>4</v>
      </c>
    </row>
    <row r="772" spans="1:7">
      <c r="A772" s="23">
        <v>2014</v>
      </c>
      <c r="B772" s="23" t="s">
        <v>514</v>
      </c>
      <c r="C772" s="13" t="s">
        <v>1704</v>
      </c>
      <c r="D772" s="34" t="s">
        <v>990</v>
      </c>
      <c r="E772" s="34" t="s">
        <v>3735</v>
      </c>
      <c r="F772" s="34" t="s">
        <v>1804</v>
      </c>
      <c r="G772" s="34">
        <v>6</v>
      </c>
    </row>
    <row r="773" spans="1:7">
      <c r="A773" s="23">
        <v>2014</v>
      </c>
      <c r="B773" s="23" t="s">
        <v>514</v>
      </c>
      <c r="C773" s="13" t="s">
        <v>1704</v>
      </c>
      <c r="D773" s="34" t="s">
        <v>990</v>
      </c>
      <c r="E773" s="34" t="s">
        <v>3735</v>
      </c>
      <c r="F773" s="34" t="s">
        <v>4549</v>
      </c>
      <c r="G773" s="34">
        <v>1</v>
      </c>
    </row>
    <row r="774" spans="1:7">
      <c r="A774" s="23">
        <v>2014</v>
      </c>
      <c r="B774" s="23" t="s">
        <v>514</v>
      </c>
      <c r="C774" s="13" t="s">
        <v>1704</v>
      </c>
      <c r="D774" s="34" t="s">
        <v>990</v>
      </c>
      <c r="E774" s="34" t="s">
        <v>3735</v>
      </c>
      <c r="F774" s="34" t="s">
        <v>4554</v>
      </c>
      <c r="G774" s="34">
        <v>7</v>
      </c>
    </row>
    <row r="775" spans="1:7">
      <c r="A775" s="23">
        <v>2014</v>
      </c>
      <c r="B775" s="23" t="s">
        <v>514</v>
      </c>
      <c r="C775" s="13" t="s">
        <v>1704</v>
      </c>
      <c r="D775" s="34" t="s">
        <v>990</v>
      </c>
      <c r="E775" s="34" t="s">
        <v>3735</v>
      </c>
      <c r="F775" s="34" t="s">
        <v>1805</v>
      </c>
      <c r="G775" s="34">
        <v>4</v>
      </c>
    </row>
    <row r="776" spans="1:7">
      <c r="A776" s="23">
        <v>2014</v>
      </c>
      <c r="B776" s="23" t="s">
        <v>514</v>
      </c>
      <c r="C776" s="13" t="s">
        <v>1704</v>
      </c>
      <c r="D776" s="34" t="s">
        <v>990</v>
      </c>
      <c r="E776" s="34" t="s">
        <v>3734</v>
      </c>
      <c r="F776" s="34" t="s">
        <v>1765</v>
      </c>
      <c r="G776" s="34">
        <v>12</v>
      </c>
    </row>
    <row r="777" spans="1:7">
      <c r="A777" s="23">
        <v>2014</v>
      </c>
      <c r="B777" s="23" t="s">
        <v>514</v>
      </c>
      <c r="C777" s="13" t="s">
        <v>1704</v>
      </c>
      <c r="D777" s="34" t="s">
        <v>990</v>
      </c>
      <c r="E777" s="34" t="s">
        <v>3735</v>
      </c>
      <c r="F777" s="34" t="s">
        <v>1800</v>
      </c>
      <c r="G777" s="34">
        <v>2</v>
      </c>
    </row>
    <row r="778" spans="1:7">
      <c r="A778" s="23">
        <v>2014</v>
      </c>
      <c r="B778" s="23" t="s">
        <v>514</v>
      </c>
      <c r="C778" s="13" t="s">
        <v>1704</v>
      </c>
      <c r="D778" s="34" t="s">
        <v>990</v>
      </c>
      <c r="E778" s="34" t="s">
        <v>3735</v>
      </c>
      <c r="F778" s="34" t="s">
        <v>4533</v>
      </c>
      <c r="G778" s="34">
        <v>1</v>
      </c>
    </row>
    <row r="779" spans="1:7">
      <c r="A779" s="23">
        <v>2014</v>
      </c>
      <c r="B779" s="23" t="s">
        <v>514</v>
      </c>
      <c r="C779" s="13" t="s">
        <v>1704</v>
      </c>
      <c r="D779" s="34" t="s">
        <v>990</v>
      </c>
      <c r="E779" s="34" t="s">
        <v>3735</v>
      </c>
      <c r="F779" s="34" t="s">
        <v>1806</v>
      </c>
      <c r="G779" s="34">
        <v>1</v>
      </c>
    </row>
    <row r="780" spans="1:7">
      <c r="A780" s="23">
        <v>2014</v>
      </c>
      <c r="B780" s="23" t="s">
        <v>514</v>
      </c>
      <c r="C780" s="13" t="s">
        <v>1704</v>
      </c>
      <c r="D780" s="34" t="s">
        <v>3733</v>
      </c>
      <c r="E780" s="34" t="s">
        <v>3738</v>
      </c>
      <c r="F780" s="34" t="s">
        <v>1788</v>
      </c>
      <c r="G780" s="34">
        <v>6</v>
      </c>
    </row>
    <row r="781" spans="1:7">
      <c r="A781" s="23">
        <v>2014</v>
      </c>
      <c r="B781" s="23" t="s">
        <v>514</v>
      </c>
      <c r="C781" s="13" t="s">
        <v>1704</v>
      </c>
      <c r="D781" s="34" t="s">
        <v>3733</v>
      </c>
      <c r="E781" s="34" t="s">
        <v>3736</v>
      </c>
      <c r="F781" s="34" t="s">
        <v>4558</v>
      </c>
      <c r="G781" s="34">
        <v>11</v>
      </c>
    </row>
    <row r="782" spans="1:7">
      <c r="A782" s="23">
        <v>2014</v>
      </c>
      <c r="B782" s="23" t="s">
        <v>514</v>
      </c>
      <c r="C782" s="13" t="s">
        <v>1704</v>
      </c>
      <c r="D782" s="34" t="s">
        <v>990</v>
      </c>
      <c r="E782" s="34" t="s">
        <v>1819</v>
      </c>
      <c r="F782" s="34" t="s">
        <v>1746</v>
      </c>
      <c r="G782" s="34">
        <v>1</v>
      </c>
    </row>
    <row r="783" spans="1:7">
      <c r="A783" s="23">
        <v>2014</v>
      </c>
      <c r="B783" s="23" t="s">
        <v>514</v>
      </c>
      <c r="C783" s="13" t="s">
        <v>1704</v>
      </c>
      <c r="D783" s="34" t="s">
        <v>3733</v>
      </c>
      <c r="E783" s="34" t="s">
        <v>3737</v>
      </c>
      <c r="F783" s="34" t="s">
        <v>1760</v>
      </c>
      <c r="G783" s="34">
        <v>9</v>
      </c>
    </row>
    <row r="784" spans="1:7">
      <c r="A784" s="23">
        <v>2014</v>
      </c>
      <c r="B784" s="23" t="s">
        <v>514</v>
      </c>
      <c r="C784" s="13" t="s">
        <v>1704</v>
      </c>
      <c r="D784" s="34" t="s">
        <v>990</v>
      </c>
      <c r="E784" s="34" t="s">
        <v>3735</v>
      </c>
      <c r="F784" s="34" t="s">
        <v>4545</v>
      </c>
      <c r="G784" s="34">
        <v>9</v>
      </c>
    </row>
    <row r="785" spans="1:7">
      <c r="A785" s="23">
        <v>2014</v>
      </c>
      <c r="B785" s="23" t="s">
        <v>514</v>
      </c>
      <c r="C785" s="13" t="s">
        <v>1704</v>
      </c>
      <c r="D785" s="34" t="s">
        <v>990</v>
      </c>
      <c r="E785" s="34" t="s">
        <v>3735</v>
      </c>
      <c r="F785" s="34" t="s">
        <v>1810</v>
      </c>
      <c r="G785" s="34">
        <v>3</v>
      </c>
    </row>
    <row r="786" spans="1:7">
      <c r="A786" s="23">
        <v>2014</v>
      </c>
      <c r="B786" s="23" t="s">
        <v>514</v>
      </c>
      <c r="C786" s="13" t="s">
        <v>1704</v>
      </c>
      <c r="D786" s="34" t="s">
        <v>990</v>
      </c>
      <c r="E786" s="34" t="s">
        <v>1819</v>
      </c>
      <c r="F786" s="34" t="s">
        <v>1747</v>
      </c>
      <c r="G786" s="34">
        <v>1</v>
      </c>
    </row>
    <row r="787" spans="1:7">
      <c r="A787" s="23">
        <v>2014</v>
      </c>
      <c r="B787" s="23" t="s">
        <v>514</v>
      </c>
      <c r="C787" s="13" t="s">
        <v>1704</v>
      </c>
      <c r="D787" s="34" t="s">
        <v>990</v>
      </c>
      <c r="E787" s="34" t="s">
        <v>1819</v>
      </c>
      <c r="F787" s="34" t="s">
        <v>4497</v>
      </c>
      <c r="G787" s="34">
        <v>4</v>
      </c>
    </row>
    <row r="788" spans="1:7">
      <c r="A788" s="23">
        <v>2014</v>
      </c>
      <c r="B788" s="23" t="s">
        <v>514</v>
      </c>
      <c r="C788" s="13" t="s">
        <v>1704</v>
      </c>
      <c r="D788" s="34" t="s">
        <v>990</v>
      </c>
      <c r="E788" s="34" t="s">
        <v>3735</v>
      </c>
      <c r="F788" s="34" t="s">
        <v>1803</v>
      </c>
      <c r="G788" s="34">
        <v>9</v>
      </c>
    </row>
    <row r="789" spans="1:7">
      <c r="A789" s="23">
        <v>2014</v>
      </c>
      <c r="B789" s="23" t="s">
        <v>514</v>
      </c>
      <c r="C789" s="13" t="s">
        <v>1704</v>
      </c>
      <c r="D789" s="34" t="s">
        <v>990</v>
      </c>
      <c r="E789" s="34" t="s">
        <v>1819</v>
      </c>
      <c r="F789" s="34" t="s">
        <v>1748</v>
      </c>
      <c r="G789" s="34">
        <v>1</v>
      </c>
    </row>
    <row r="790" spans="1:7">
      <c r="A790" s="23">
        <v>2014</v>
      </c>
      <c r="B790" s="23" t="s">
        <v>514</v>
      </c>
      <c r="C790" s="13" t="s">
        <v>1704</v>
      </c>
      <c r="D790" s="34" t="s">
        <v>990</v>
      </c>
      <c r="E790" s="34" t="s">
        <v>1819</v>
      </c>
      <c r="F790" s="34" t="s">
        <v>4553</v>
      </c>
      <c r="G790" s="34">
        <v>7</v>
      </c>
    </row>
    <row r="791" spans="1:7">
      <c r="A791" s="23">
        <v>2014</v>
      </c>
      <c r="B791" s="23" t="s">
        <v>514</v>
      </c>
      <c r="C791" s="13" t="s">
        <v>1704</v>
      </c>
      <c r="D791" s="34" t="s">
        <v>3733</v>
      </c>
      <c r="E791" s="34" t="s">
        <v>3737</v>
      </c>
      <c r="F791" s="34" t="s">
        <v>1761</v>
      </c>
      <c r="G791" s="34">
        <v>13</v>
      </c>
    </row>
    <row r="792" spans="1:7">
      <c r="A792" s="23">
        <v>2014</v>
      </c>
      <c r="B792" s="23" t="s">
        <v>514</v>
      </c>
      <c r="C792" s="13" t="s">
        <v>1704</v>
      </c>
      <c r="D792" s="34" t="s">
        <v>990</v>
      </c>
      <c r="E792" s="34" t="s">
        <v>3735</v>
      </c>
      <c r="F792" s="34" t="s">
        <v>1796</v>
      </c>
      <c r="G792" s="34">
        <v>1</v>
      </c>
    </row>
    <row r="793" spans="1:7">
      <c r="A793" s="23">
        <v>2014</v>
      </c>
      <c r="B793" s="23" t="s">
        <v>514</v>
      </c>
      <c r="C793" s="13" t="s">
        <v>1704</v>
      </c>
      <c r="D793" s="34" t="s">
        <v>3733</v>
      </c>
      <c r="E793" s="34" t="s">
        <v>3737</v>
      </c>
      <c r="F793" s="34" t="s">
        <v>1762</v>
      </c>
      <c r="G793" s="34">
        <v>33</v>
      </c>
    </row>
    <row r="794" spans="1:7">
      <c r="A794" s="23">
        <v>2014</v>
      </c>
      <c r="B794" s="23" t="s">
        <v>514</v>
      </c>
      <c r="C794" s="13" t="s">
        <v>1704</v>
      </c>
      <c r="D794" s="34" t="s">
        <v>3733</v>
      </c>
      <c r="E794" s="34" t="s">
        <v>3736</v>
      </c>
      <c r="F794" s="34" t="s">
        <v>1768</v>
      </c>
      <c r="G794" s="34">
        <v>4</v>
      </c>
    </row>
    <row r="795" spans="1:7">
      <c r="A795" s="23">
        <v>2014</v>
      </c>
      <c r="B795" s="23" t="s">
        <v>514</v>
      </c>
      <c r="C795" s="13" t="s">
        <v>1704</v>
      </c>
      <c r="D795" s="34" t="s">
        <v>3733</v>
      </c>
      <c r="E795" s="34" t="s">
        <v>3736</v>
      </c>
      <c r="F795" s="34" t="s">
        <v>1770</v>
      </c>
      <c r="G795" s="34">
        <v>2</v>
      </c>
    </row>
    <row r="796" spans="1:7">
      <c r="A796" s="23">
        <v>2014</v>
      </c>
      <c r="B796" s="23" t="s">
        <v>514</v>
      </c>
      <c r="C796" s="13" t="s">
        <v>1704</v>
      </c>
      <c r="D796" s="34" t="s">
        <v>990</v>
      </c>
      <c r="E796" s="34" t="s">
        <v>1819</v>
      </c>
      <c r="F796" s="34" t="s">
        <v>1750</v>
      </c>
      <c r="G796" s="34">
        <v>39</v>
      </c>
    </row>
    <row r="797" spans="1:7">
      <c r="A797" s="23">
        <v>2014</v>
      </c>
      <c r="B797" s="23" t="s">
        <v>514</v>
      </c>
      <c r="C797" s="13" t="s">
        <v>1704</v>
      </c>
      <c r="D797" s="34" t="s">
        <v>990</v>
      </c>
      <c r="E797" s="34" t="s">
        <v>3735</v>
      </c>
      <c r="F797" s="34" t="s">
        <v>1798</v>
      </c>
      <c r="G797" s="34">
        <v>5</v>
      </c>
    </row>
    <row r="798" spans="1:7">
      <c r="A798" s="23">
        <v>2014</v>
      </c>
      <c r="B798" s="23" t="s">
        <v>514</v>
      </c>
      <c r="C798" s="13" t="s">
        <v>1704</v>
      </c>
      <c r="D798" s="34" t="s">
        <v>990</v>
      </c>
      <c r="E798" s="34" t="s">
        <v>3735</v>
      </c>
      <c r="F798" s="34" t="s">
        <v>4550</v>
      </c>
      <c r="G798" s="34">
        <v>1</v>
      </c>
    </row>
    <row r="799" spans="1:7">
      <c r="A799" s="23">
        <v>2014</v>
      </c>
      <c r="B799" s="23" t="s">
        <v>514</v>
      </c>
      <c r="C799" s="13" t="s">
        <v>1704</v>
      </c>
      <c r="D799" s="34" t="s">
        <v>990</v>
      </c>
      <c r="E799" s="34" t="s">
        <v>3735</v>
      </c>
      <c r="F799" s="34" t="s">
        <v>1799</v>
      </c>
      <c r="G799" s="34">
        <v>11</v>
      </c>
    </row>
    <row r="800" spans="1:7">
      <c r="A800" s="23">
        <v>2014</v>
      </c>
      <c r="B800" s="23" t="s">
        <v>514</v>
      </c>
      <c r="C800" s="13" t="s">
        <v>1704</v>
      </c>
      <c r="D800" s="34" t="s">
        <v>990</v>
      </c>
      <c r="E800" s="34" t="s">
        <v>3734</v>
      </c>
      <c r="F800" s="34" t="s">
        <v>1766</v>
      </c>
      <c r="G800" s="34">
        <v>49</v>
      </c>
    </row>
    <row r="801" spans="1:7">
      <c r="A801" s="23">
        <v>2014</v>
      </c>
      <c r="B801" s="23" t="s">
        <v>514</v>
      </c>
      <c r="C801" s="13" t="s">
        <v>1704</v>
      </c>
      <c r="D801" s="34" t="s">
        <v>990</v>
      </c>
      <c r="E801" s="34" t="s">
        <v>3735</v>
      </c>
      <c r="F801" s="34" t="s">
        <v>4559</v>
      </c>
      <c r="G801" s="34">
        <v>1</v>
      </c>
    </row>
    <row r="802" spans="1:7">
      <c r="A802" s="23">
        <v>2014</v>
      </c>
      <c r="B802" s="23" t="s">
        <v>514</v>
      </c>
      <c r="C802" s="13" t="s">
        <v>1704</v>
      </c>
      <c r="D802" s="34" t="s">
        <v>990</v>
      </c>
      <c r="E802" s="34" t="s">
        <v>1819</v>
      </c>
      <c r="F802" s="34" t="s">
        <v>1753</v>
      </c>
      <c r="G802" s="34">
        <v>34</v>
      </c>
    </row>
    <row r="803" spans="1:7">
      <c r="A803" s="23">
        <v>2014</v>
      </c>
      <c r="B803" s="23" t="s">
        <v>514</v>
      </c>
      <c r="C803" s="13" t="s">
        <v>1704</v>
      </c>
      <c r="D803" s="34" t="s">
        <v>3733</v>
      </c>
      <c r="E803" s="34" t="s">
        <v>3736</v>
      </c>
      <c r="F803" s="34" t="s">
        <v>1756</v>
      </c>
      <c r="G803" s="34">
        <v>1</v>
      </c>
    </row>
    <row r="804" spans="1:7">
      <c r="A804" s="23">
        <v>2014</v>
      </c>
      <c r="B804" s="23" t="s">
        <v>514</v>
      </c>
      <c r="C804" s="13" t="s">
        <v>23</v>
      </c>
      <c r="D804" s="34" t="s">
        <v>3733</v>
      </c>
      <c r="E804" s="34" t="s">
        <v>3737</v>
      </c>
      <c r="F804" s="34" t="s">
        <v>1757</v>
      </c>
      <c r="G804" s="34">
        <v>1</v>
      </c>
    </row>
    <row r="805" spans="1:7">
      <c r="A805" s="23">
        <v>2014</v>
      </c>
      <c r="B805" s="23" t="s">
        <v>514</v>
      </c>
      <c r="C805" s="13" t="s">
        <v>185</v>
      </c>
      <c r="D805" s="34" t="s">
        <v>3733</v>
      </c>
      <c r="E805" s="34" t="s">
        <v>3737</v>
      </c>
      <c r="F805" s="34" t="s">
        <v>1757</v>
      </c>
      <c r="G805" s="34">
        <v>4</v>
      </c>
    </row>
    <row r="806" spans="1:7">
      <c r="A806" s="23">
        <v>2014</v>
      </c>
      <c r="B806" s="23" t="s">
        <v>514</v>
      </c>
      <c r="C806" s="13" t="s">
        <v>3925</v>
      </c>
      <c r="D806" s="34" t="s">
        <v>3733</v>
      </c>
      <c r="E806" s="34" t="s">
        <v>3737</v>
      </c>
      <c r="F806" s="34" t="s">
        <v>1757</v>
      </c>
      <c r="G806" s="34">
        <v>3</v>
      </c>
    </row>
    <row r="807" spans="1:7">
      <c r="A807" s="23">
        <v>2014</v>
      </c>
      <c r="B807" s="23" t="s">
        <v>514</v>
      </c>
      <c r="C807" s="13" t="s">
        <v>184</v>
      </c>
      <c r="D807" s="34" t="s">
        <v>3733</v>
      </c>
      <c r="E807" s="34" t="s">
        <v>3737</v>
      </c>
      <c r="F807" s="34" t="s">
        <v>1758</v>
      </c>
      <c r="G807" s="34">
        <v>1</v>
      </c>
    </row>
    <row r="808" spans="1:7">
      <c r="A808" s="23">
        <v>2014</v>
      </c>
      <c r="B808" s="23" t="s">
        <v>514</v>
      </c>
      <c r="C808" s="13" t="s">
        <v>23</v>
      </c>
      <c r="D808" s="34" t="s">
        <v>3733</v>
      </c>
      <c r="E808" s="34" t="s">
        <v>3737</v>
      </c>
      <c r="F808" s="34" t="s">
        <v>1758</v>
      </c>
      <c r="G808" s="34">
        <v>9</v>
      </c>
    </row>
    <row r="809" spans="1:7">
      <c r="A809" s="23">
        <v>2014</v>
      </c>
      <c r="B809" s="23" t="s">
        <v>514</v>
      </c>
      <c r="C809" s="13" t="s">
        <v>185</v>
      </c>
      <c r="D809" s="34" t="s">
        <v>3733</v>
      </c>
      <c r="E809" s="34" t="s">
        <v>3737</v>
      </c>
      <c r="F809" s="34" t="s">
        <v>1758</v>
      </c>
      <c r="G809" s="34">
        <v>3</v>
      </c>
    </row>
    <row r="810" spans="1:7">
      <c r="A810" s="23">
        <v>2014</v>
      </c>
      <c r="B810" s="23" t="s">
        <v>514</v>
      </c>
      <c r="C810" s="13" t="s">
        <v>3925</v>
      </c>
      <c r="D810" s="34" t="s">
        <v>3733</v>
      </c>
      <c r="E810" s="34" t="s">
        <v>3737</v>
      </c>
      <c r="F810" s="34" t="s">
        <v>1758</v>
      </c>
      <c r="G810" s="34">
        <v>10</v>
      </c>
    </row>
    <row r="811" spans="1:7">
      <c r="A811" s="23">
        <v>2014</v>
      </c>
      <c r="B811" s="23" t="s">
        <v>514</v>
      </c>
      <c r="C811" s="13" t="s">
        <v>1743</v>
      </c>
      <c r="D811" s="34" t="s">
        <v>990</v>
      </c>
      <c r="E811" s="34" t="s">
        <v>1819</v>
      </c>
      <c r="F811" s="34" t="s">
        <v>1745</v>
      </c>
      <c r="G811" s="34">
        <v>6</v>
      </c>
    </row>
    <row r="812" spans="1:7">
      <c r="A812" s="23">
        <v>2014</v>
      </c>
      <c r="B812" s="23" t="s">
        <v>514</v>
      </c>
      <c r="C812" s="13" t="s">
        <v>184</v>
      </c>
      <c r="D812" s="34" t="s">
        <v>990</v>
      </c>
      <c r="E812" s="34" t="s">
        <v>1819</v>
      </c>
      <c r="F812" s="34" t="s">
        <v>1745</v>
      </c>
      <c r="G812" s="34">
        <v>6</v>
      </c>
    </row>
    <row r="813" spans="1:7">
      <c r="A813" s="23">
        <v>2014</v>
      </c>
      <c r="B813" s="23" t="s">
        <v>514</v>
      </c>
      <c r="C813" s="13" t="s">
        <v>23</v>
      </c>
      <c r="D813" s="34" t="s">
        <v>990</v>
      </c>
      <c r="E813" s="34" t="s">
        <v>1819</v>
      </c>
      <c r="F813" s="34" t="s">
        <v>1745</v>
      </c>
      <c r="G813" s="34">
        <v>34</v>
      </c>
    </row>
    <row r="814" spans="1:7">
      <c r="A814" s="23">
        <v>2014</v>
      </c>
      <c r="B814" s="23" t="s">
        <v>514</v>
      </c>
      <c r="C814" s="13" t="s">
        <v>185</v>
      </c>
      <c r="D814" s="34" t="s">
        <v>990</v>
      </c>
      <c r="E814" s="34" t="s">
        <v>1819</v>
      </c>
      <c r="F814" s="34" t="s">
        <v>1745</v>
      </c>
      <c r="G814" s="34">
        <v>27</v>
      </c>
    </row>
    <row r="815" spans="1:7">
      <c r="A815" s="23">
        <v>2014</v>
      </c>
      <c r="B815" s="23" t="s">
        <v>514</v>
      </c>
      <c r="C815" s="13" t="s">
        <v>3925</v>
      </c>
      <c r="D815" s="34" t="s">
        <v>990</v>
      </c>
      <c r="E815" s="34" t="s">
        <v>1819</v>
      </c>
      <c r="F815" s="34" t="s">
        <v>1745</v>
      </c>
      <c r="G815" s="34">
        <v>71</v>
      </c>
    </row>
    <row r="816" spans="1:7">
      <c r="A816" s="23">
        <v>2014</v>
      </c>
      <c r="B816" s="23" t="s">
        <v>514</v>
      </c>
      <c r="C816" s="13" t="s">
        <v>23</v>
      </c>
      <c r="D816" s="34" t="s">
        <v>3733</v>
      </c>
      <c r="E816" s="34" t="s">
        <v>3738</v>
      </c>
      <c r="F816" s="34" t="s">
        <v>1784</v>
      </c>
      <c r="G816" s="34">
        <v>2</v>
      </c>
    </row>
    <row r="817" spans="1:7">
      <c r="A817" s="23">
        <v>2014</v>
      </c>
      <c r="B817" s="23" t="s">
        <v>514</v>
      </c>
      <c r="C817" s="13" t="s">
        <v>185</v>
      </c>
      <c r="D817" s="34" t="s">
        <v>3733</v>
      </c>
      <c r="E817" s="34" t="s">
        <v>3738</v>
      </c>
      <c r="F817" s="34" t="s">
        <v>1784</v>
      </c>
      <c r="G817" s="34">
        <v>6</v>
      </c>
    </row>
    <row r="818" spans="1:7">
      <c r="A818" s="23">
        <v>2014</v>
      </c>
      <c r="B818" s="23" t="s">
        <v>514</v>
      </c>
      <c r="C818" s="13" t="s">
        <v>3925</v>
      </c>
      <c r="D818" s="34" t="s">
        <v>3733</v>
      </c>
      <c r="E818" s="34" t="s">
        <v>3738</v>
      </c>
      <c r="F818" s="34" t="s">
        <v>1784</v>
      </c>
      <c r="G818" s="34">
        <v>2</v>
      </c>
    </row>
    <row r="819" spans="1:7">
      <c r="A819" s="23">
        <v>2014</v>
      </c>
      <c r="B819" s="23" t="s">
        <v>514</v>
      </c>
      <c r="C819" s="13" t="s">
        <v>23</v>
      </c>
      <c r="D819" s="34" t="s">
        <v>3733</v>
      </c>
      <c r="E819" s="34" t="s">
        <v>3738</v>
      </c>
      <c r="F819" s="34" t="s">
        <v>1785</v>
      </c>
      <c r="G819" s="34">
        <v>5</v>
      </c>
    </row>
    <row r="820" spans="1:7">
      <c r="A820" s="23">
        <v>2014</v>
      </c>
      <c r="B820" s="23" t="s">
        <v>514</v>
      </c>
      <c r="C820" s="13" t="s">
        <v>185</v>
      </c>
      <c r="D820" s="34" t="s">
        <v>3733</v>
      </c>
      <c r="E820" s="34" t="s">
        <v>3738</v>
      </c>
      <c r="F820" s="34" t="s">
        <v>1785</v>
      </c>
      <c r="G820" s="34">
        <v>8</v>
      </c>
    </row>
    <row r="821" spans="1:7">
      <c r="A821" s="23">
        <v>2014</v>
      </c>
      <c r="B821" s="23" t="s">
        <v>514</v>
      </c>
      <c r="C821" s="13" t="s">
        <v>3925</v>
      </c>
      <c r="D821" s="34" t="s">
        <v>3733</v>
      </c>
      <c r="E821" s="34" t="s">
        <v>3738</v>
      </c>
      <c r="F821" s="34" t="s">
        <v>1785</v>
      </c>
      <c r="G821" s="34">
        <v>8</v>
      </c>
    </row>
    <row r="822" spans="1:7">
      <c r="A822" s="23">
        <v>2014</v>
      </c>
      <c r="B822" s="23" t="s">
        <v>514</v>
      </c>
      <c r="C822" s="13" t="s">
        <v>1743</v>
      </c>
      <c r="D822" s="34" t="s">
        <v>3733</v>
      </c>
      <c r="E822" s="34" t="s">
        <v>3738</v>
      </c>
      <c r="F822" s="34" t="s">
        <v>1786</v>
      </c>
      <c r="G822" s="34">
        <v>1</v>
      </c>
    </row>
    <row r="823" spans="1:7">
      <c r="A823" s="23">
        <v>2014</v>
      </c>
      <c r="B823" s="23" t="s">
        <v>514</v>
      </c>
      <c r="C823" s="13" t="s">
        <v>23</v>
      </c>
      <c r="D823" s="34" t="s">
        <v>3733</v>
      </c>
      <c r="E823" s="34" t="s">
        <v>3738</v>
      </c>
      <c r="F823" s="34" t="s">
        <v>1786</v>
      </c>
      <c r="G823" s="34">
        <v>5</v>
      </c>
    </row>
    <row r="824" spans="1:7">
      <c r="A824" s="23">
        <v>2014</v>
      </c>
      <c r="B824" s="23" t="s">
        <v>514</v>
      </c>
      <c r="C824" s="13" t="s">
        <v>185</v>
      </c>
      <c r="D824" s="34" t="s">
        <v>3733</v>
      </c>
      <c r="E824" s="34" t="s">
        <v>3738</v>
      </c>
      <c r="F824" s="34" t="s">
        <v>1786</v>
      </c>
      <c r="G824" s="34">
        <v>4</v>
      </c>
    </row>
    <row r="825" spans="1:7">
      <c r="A825" s="23">
        <v>2014</v>
      </c>
      <c r="B825" s="23" t="s">
        <v>514</v>
      </c>
      <c r="C825" s="13" t="s">
        <v>3925</v>
      </c>
      <c r="D825" s="34" t="s">
        <v>3733</v>
      </c>
      <c r="E825" s="34" t="s">
        <v>3738</v>
      </c>
      <c r="F825" s="34" t="s">
        <v>1786</v>
      </c>
      <c r="G825" s="34">
        <v>6</v>
      </c>
    </row>
    <row r="826" spans="1:7">
      <c r="A826" s="23">
        <v>2014</v>
      </c>
      <c r="B826" s="23" t="s">
        <v>514</v>
      </c>
      <c r="C826" s="13" t="s">
        <v>1743</v>
      </c>
      <c r="D826" s="34" t="s">
        <v>990</v>
      </c>
      <c r="E826" s="34" t="s">
        <v>3735</v>
      </c>
      <c r="F826" s="34" t="s">
        <v>4530</v>
      </c>
      <c r="G826" s="34">
        <v>1</v>
      </c>
    </row>
    <row r="827" spans="1:7">
      <c r="A827" s="23">
        <v>2014</v>
      </c>
      <c r="B827" s="23" t="s">
        <v>514</v>
      </c>
      <c r="C827" s="13" t="s">
        <v>23</v>
      </c>
      <c r="D827" s="34" t="s">
        <v>990</v>
      </c>
      <c r="E827" s="34" t="s">
        <v>3735</v>
      </c>
      <c r="F827" s="34" t="s">
        <v>4530</v>
      </c>
      <c r="G827" s="34">
        <v>12</v>
      </c>
    </row>
    <row r="828" spans="1:7">
      <c r="A828" s="23">
        <v>2014</v>
      </c>
      <c r="B828" s="23" t="s">
        <v>514</v>
      </c>
      <c r="C828" s="13" t="s">
        <v>185</v>
      </c>
      <c r="D828" s="34" t="s">
        <v>990</v>
      </c>
      <c r="E828" s="34" t="s">
        <v>3735</v>
      </c>
      <c r="F828" s="34" t="s">
        <v>4530</v>
      </c>
      <c r="G828" s="34">
        <v>5</v>
      </c>
    </row>
    <row r="829" spans="1:7">
      <c r="A829" s="23">
        <v>2014</v>
      </c>
      <c r="B829" s="23" t="s">
        <v>514</v>
      </c>
      <c r="C829" s="13" t="s">
        <v>3925</v>
      </c>
      <c r="D829" s="34" t="s">
        <v>990</v>
      </c>
      <c r="E829" s="34" t="s">
        <v>3735</v>
      </c>
      <c r="F829" s="34" t="s">
        <v>4530</v>
      </c>
      <c r="G829" s="34">
        <v>5</v>
      </c>
    </row>
    <row r="830" spans="1:7">
      <c r="A830" s="23">
        <v>2014</v>
      </c>
      <c r="B830" s="23" t="s">
        <v>514</v>
      </c>
      <c r="C830" s="13" t="s">
        <v>23</v>
      </c>
      <c r="D830" s="34" t="s">
        <v>990</v>
      </c>
      <c r="E830" s="34" t="s">
        <v>3735</v>
      </c>
      <c r="F830" s="34" t="s">
        <v>4539</v>
      </c>
      <c r="G830" s="34">
        <v>4</v>
      </c>
    </row>
    <row r="831" spans="1:7">
      <c r="A831" s="23">
        <v>2014</v>
      </c>
      <c r="B831" s="23" t="s">
        <v>514</v>
      </c>
      <c r="C831" s="13" t="s">
        <v>185</v>
      </c>
      <c r="D831" s="34" t="s">
        <v>990</v>
      </c>
      <c r="E831" s="34" t="s">
        <v>3735</v>
      </c>
      <c r="F831" s="34" t="s">
        <v>4539</v>
      </c>
      <c r="G831" s="34">
        <v>4</v>
      </c>
    </row>
    <row r="832" spans="1:7">
      <c r="A832" s="23">
        <v>2014</v>
      </c>
      <c r="B832" s="23" t="s">
        <v>514</v>
      </c>
      <c r="C832" s="13" t="s">
        <v>3925</v>
      </c>
      <c r="D832" s="34" t="s">
        <v>990</v>
      </c>
      <c r="E832" s="34" t="s">
        <v>3735</v>
      </c>
      <c r="F832" s="34" t="s">
        <v>4539</v>
      </c>
      <c r="G832" s="34">
        <v>3</v>
      </c>
    </row>
    <row r="833" spans="1:7">
      <c r="A833" s="23">
        <v>2014</v>
      </c>
      <c r="B833" s="23" t="s">
        <v>514</v>
      </c>
      <c r="C833" s="13" t="s">
        <v>1743</v>
      </c>
      <c r="D833" s="34" t="s">
        <v>3733</v>
      </c>
      <c r="E833" s="34" t="s">
        <v>3736</v>
      </c>
      <c r="F833" s="34" t="s">
        <v>1754</v>
      </c>
      <c r="G833" s="34">
        <v>1</v>
      </c>
    </row>
    <row r="834" spans="1:7">
      <c r="A834" s="23">
        <v>2014</v>
      </c>
      <c r="B834" s="23" t="s">
        <v>514</v>
      </c>
      <c r="C834" s="13" t="s">
        <v>185</v>
      </c>
      <c r="D834" s="34" t="s">
        <v>3733</v>
      </c>
      <c r="E834" s="34" t="s">
        <v>3736</v>
      </c>
      <c r="F834" s="34" t="s">
        <v>1754</v>
      </c>
      <c r="G834" s="34">
        <v>3</v>
      </c>
    </row>
    <row r="835" spans="1:7">
      <c r="A835" s="23">
        <v>2014</v>
      </c>
      <c r="B835" s="23" t="s">
        <v>514</v>
      </c>
      <c r="C835" s="13" t="s">
        <v>3925</v>
      </c>
      <c r="D835" s="34" t="s">
        <v>3733</v>
      </c>
      <c r="E835" s="34" t="s">
        <v>3736</v>
      </c>
      <c r="F835" s="34" t="s">
        <v>1754</v>
      </c>
      <c r="G835" s="34">
        <v>2</v>
      </c>
    </row>
    <row r="836" spans="1:7">
      <c r="A836" s="23">
        <v>2014</v>
      </c>
      <c r="B836" s="23" t="s">
        <v>514</v>
      </c>
      <c r="C836" s="13" t="s">
        <v>23</v>
      </c>
      <c r="D836" s="34" t="s">
        <v>3733</v>
      </c>
      <c r="E836" s="34" t="s">
        <v>3737</v>
      </c>
      <c r="F836" s="34" t="s">
        <v>4500</v>
      </c>
      <c r="G836" s="34">
        <v>8</v>
      </c>
    </row>
    <row r="837" spans="1:7">
      <c r="A837" s="23">
        <v>2014</v>
      </c>
      <c r="B837" s="23" t="s">
        <v>514</v>
      </c>
      <c r="C837" s="13" t="s">
        <v>185</v>
      </c>
      <c r="D837" s="34" t="s">
        <v>3733</v>
      </c>
      <c r="E837" s="34" t="s">
        <v>3737</v>
      </c>
      <c r="F837" s="34" t="s">
        <v>4500</v>
      </c>
      <c r="G837" s="34">
        <v>14</v>
      </c>
    </row>
    <row r="838" spans="1:7">
      <c r="A838" s="23">
        <v>2014</v>
      </c>
      <c r="B838" s="23" t="s">
        <v>514</v>
      </c>
      <c r="C838" s="13" t="s">
        <v>3925</v>
      </c>
      <c r="D838" s="34" t="s">
        <v>3733</v>
      </c>
      <c r="E838" s="34" t="s">
        <v>3737</v>
      </c>
      <c r="F838" s="34" t="s">
        <v>4500</v>
      </c>
      <c r="G838" s="34">
        <v>8</v>
      </c>
    </row>
    <row r="839" spans="1:7">
      <c r="A839" s="23">
        <v>2014</v>
      </c>
      <c r="B839" s="23" t="s">
        <v>514</v>
      </c>
      <c r="C839" s="13" t="s">
        <v>23</v>
      </c>
      <c r="D839" s="34" t="s">
        <v>990</v>
      </c>
      <c r="E839" s="34" t="s">
        <v>3735</v>
      </c>
      <c r="F839" s="34" t="s">
        <v>1900</v>
      </c>
      <c r="G839" s="34">
        <v>3</v>
      </c>
    </row>
    <row r="840" spans="1:7">
      <c r="A840" s="23">
        <v>2014</v>
      </c>
      <c r="B840" s="23" t="s">
        <v>514</v>
      </c>
      <c r="C840" s="13" t="s">
        <v>185</v>
      </c>
      <c r="D840" s="34" t="s">
        <v>990</v>
      </c>
      <c r="E840" s="34" t="s">
        <v>3735</v>
      </c>
      <c r="F840" s="34" t="s">
        <v>1900</v>
      </c>
      <c r="G840" s="34">
        <v>1</v>
      </c>
    </row>
    <row r="841" spans="1:7">
      <c r="A841" s="23">
        <v>2014</v>
      </c>
      <c r="B841" s="23" t="s">
        <v>514</v>
      </c>
      <c r="C841" s="13" t="s">
        <v>3925</v>
      </c>
      <c r="D841" s="34" t="s">
        <v>990</v>
      </c>
      <c r="E841" s="34" t="s">
        <v>3735</v>
      </c>
      <c r="F841" s="34" t="s">
        <v>1900</v>
      </c>
      <c r="G841" s="34">
        <v>2</v>
      </c>
    </row>
    <row r="842" spans="1:7">
      <c r="A842" s="23">
        <v>2014</v>
      </c>
      <c r="B842" s="23" t="s">
        <v>514</v>
      </c>
      <c r="C842" s="13" t="s">
        <v>23</v>
      </c>
      <c r="D842" s="34" t="s">
        <v>990</v>
      </c>
      <c r="E842" s="34" t="s">
        <v>3735</v>
      </c>
      <c r="F842" s="34" t="s">
        <v>1817</v>
      </c>
      <c r="G842" s="34">
        <v>1</v>
      </c>
    </row>
    <row r="843" spans="1:7">
      <c r="A843" s="23">
        <v>2014</v>
      </c>
      <c r="B843" s="23" t="s">
        <v>514</v>
      </c>
      <c r="C843" s="13" t="s">
        <v>185</v>
      </c>
      <c r="D843" s="34" t="s">
        <v>990</v>
      </c>
      <c r="E843" s="34" t="s">
        <v>3735</v>
      </c>
      <c r="F843" s="34" t="s">
        <v>1817</v>
      </c>
      <c r="G843" s="34">
        <v>2</v>
      </c>
    </row>
    <row r="844" spans="1:7">
      <c r="A844" s="23">
        <v>2014</v>
      </c>
      <c r="B844" s="23" t="s">
        <v>514</v>
      </c>
      <c r="C844" s="13" t="s">
        <v>3925</v>
      </c>
      <c r="D844" s="34" t="s">
        <v>990</v>
      </c>
      <c r="E844" s="34" t="s">
        <v>3735</v>
      </c>
      <c r="F844" s="34" t="s">
        <v>1817</v>
      </c>
      <c r="G844" s="34">
        <v>4</v>
      </c>
    </row>
    <row r="845" spans="1:7">
      <c r="A845" s="23">
        <v>2014</v>
      </c>
      <c r="B845" s="23" t="s">
        <v>514</v>
      </c>
      <c r="C845" s="13" t="s">
        <v>23</v>
      </c>
      <c r="D845" s="34" t="s">
        <v>990</v>
      </c>
      <c r="E845" s="34" t="s">
        <v>3735</v>
      </c>
      <c r="F845" s="34" t="s">
        <v>1818</v>
      </c>
      <c r="G845" s="34">
        <v>3</v>
      </c>
    </row>
    <row r="846" spans="1:7">
      <c r="A846" s="23">
        <v>2014</v>
      </c>
      <c r="B846" s="23" t="s">
        <v>514</v>
      </c>
      <c r="C846" s="13" t="s">
        <v>185</v>
      </c>
      <c r="D846" s="34" t="s">
        <v>990</v>
      </c>
      <c r="E846" s="34" t="s">
        <v>3735</v>
      </c>
      <c r="F846" s="34" t="s">
        <v>1818</v>
      </c>
      <c r="G846" s="34">
        <v>1</v>
      </c>
    </row>
    <row r="847" spans="1:7">
      <c r="A847" s="23">
        <v>2014</v>
      </c>
      <c r="B847" s="23" t="s">
        <v>514</v>
      </c>
      <c r="C847" s="13" t="s">
        <v>3925</v>
      </c>
      <c r="D847" s="34" t="s">
        <v>990</v>
      </c>
      <c r="E847" s="34" t="s">
        <v>3735</v>
      </c>
      <c r="F847" s="34" t="s">
        <v>1818</v>
      </c>
      <c r="G847" s="34">
        <v>5</v>
      </c>
    </row>
    <row r="848" spans="1:7">
      <c r="A848" s="23">
        <v>2014</v>
      </c>
      <c r="B848" s="23" t="s">
        <v>514</v>
      </c>
      <c r="C848" s="13" t="s">
        <v>23</v>
      </c>
      <c r="D848" s="34" t="s">
        <v>990</v>
      </c>
      <c r="E848" s="34" t="s">
        <v>3735</v>
      </c>
      <c r="F848" s="34" t="s">
        <v>1790</v>
      </c>
      <c r="G848" s="34">
        <v>1</v>
      </c>
    </row>
    <row r="849" spans="1:7">
      <c r="A849" s="23">
        <v>2014</v>
      </c>
      <c r="B849" s="23" t="s">
        <v>514</v>
      </c>
      <c r="C849" s="13" t="s">
        <v>1743</v>
      </c>
      <c r="D849" s="34" t="s">
        <v>3733</v>
      </c>
      <c r="E849" s="34" t="s">
        <v>3736</v>
      </c>
      <c r="F849" s="34" t="s">
        <v>1772</v>
      </c>
      <c r="G849" s="34">
        <v>1</v>
      </c>
    </row>
    <row r="850" spans="1:7">
      <c r="A850" s="23">
        <v>2014</v>
      </c>
      <c r="B850" s="23" t="s">
        <v>514</v>
      </c>
      <c r="C850" s="13" t="s">
        <v>23</v>
      </c>
      <c r="D850" s="34" t="s">
        <v>3733</v>
      </c>
      <c r="E850" s="34" t="s">
        <v>3736</v>
      </c>
      <c r="F850" s="34" t="s">
        <v>1772</v>
      </c>
      <c r="G850" s="34">
        <v>6</v>
      </c>
    </row>
    <row r="851" spans="1:7">
      <c r="A851" s="23">
        <v>2014</v>
      </c>
      <c r="B851" s="23" t="s">
        <v>514</v>
      </c>
      <c r="C851" s="13" t="s">
        <v>185</v>
      </c>
      <c r="D851" s="34" t="s">
        <v>3733</v>
      </c>
      <c r="E851" s="34" t="s">
        <v>3736</v>
      </c>
      <c r="F851" s="34" t="s">
        <v>1772</v>
      </c>
      <c r="G851" s="34">
        <v>7</v>
      </c>
    </row>
    <row r="852" spans="1:7">
      <c r="A852" s="23">
        <v>2014</v>
      </c>
      <c r="B852" s="23" t="s">
        <v>514</v>
      </c>
      <c r="C852" s="13" t="s">
        <v>3925</v>
      </c>
      <c r="D852" s="34" t="s">
        <v>3733</v>
      </c>
      <c r="E852" s="34" t="s">
        <v>3736</v>
      </c>
      <c r="F852" s="34" t="s">
        <v>1772</v>
      </c>
      <c r="G852" s="34">
        <v>7</v>
      </c>
    </row>
    <row r="853" spans="1:7">
      <c r="A853" s="23">
        <v>2014</v>
      </c>
      <c r="B853" s="23" t="s">
        <v>514</v>
      </c>
      <c r="C853" s="13" t="s">
        <v>184</v>
      </c>
      <c r="D853" s="34" t="s">
        <v>990</v>
      </c>
      <c r="E853" s="34" t="s">
        <v>3735</v>
      </c>
      <c r="F853" s="34" t="s">
        <v>4534</v>
      </c>
      <c r="G853" s="34">
        <v>1</v>
      </c>
    </row>
    <row r="854" spans="1:7">
      <c r="A854" s="23">
        <v>2014</v>
      </c>
      <c r="B854" s="23" t="s">
        <v>514</v>
      </c>
      <c r="C854" s="13" t="s">
        <v>23</v>
      </c>
      <c r="D854" s="34" t="s">
        <v>990</v>
      </c>
      <c r="E854" s="34" t="s">
        <v>3735</v>
      </c>
      <c r="F854" s="34" t="s">
        <v>4534</v>
      </c>
      <c r="G854" s="34">
        <v>11</v>
      </c>
    </row>
    <row r="855" spans="1:7">
      <c r="A855" s="23">
        <v>2014</v>
      </c>
      <c r="B855" s="23" t="s">
        <v>514</v>
      </c>
      <c r="C855" s="13" t="s">
        <v>185</v>
      </c>
      <c r="D855" s="34" t="s">
        <v>990</v>
      </c>
      <c r="E855" s="34" t="s">
        <v>3735</v>
      </c>
      <c r="F855" s="34" t="s">
        <v>4534</v>
      </c>
      <c r="G855" s="34">
        <v>7</v>
      </c>
    </row>
    <row r="856" spans="1:7">
      <c r="A856" s="23">
        <v>2014</v>
      </c>
      <c r="B856" s="23" t="s">
        <v>514</v>
      </c>
      <c r="C856" s="13" t="s">
        <v>3925</v>
      </c>
      <c r="D856" s="34" t="s">
        <v>990</v>
      </c>
      <c r="E856" s="34" t="s">
        <v>3735</v>
      </c>
      <c r="F856" s="34" t="s">
        <v>4534</v>
      </c>
      <c r="G856" s="34">
        <v>6</v>
      </c>
    </row>
    <row r="857" spans="1:7">
      <c r="A857" s="23">
        <v>2014</v>
      </c>
      <c r="B857" s="23" t="s">
        <v>514</v>
      </c>
      <c r="C857" s="13" t="s">
        <v>1743</v>
      </c>
      <c r="D857" s="34" t="s">
        <v>990</v>
      </c>
      <c r="E857" s="34" t="s">
        <v>3735</v>
      </c>
      <c r="F857" s="34" t="s">
        <v>4531</v>
      </c>
      <c r="G857" s="34">
        <v>1</v>
      </c>
    </row>
    <row r="858" spans="1:7">
      <c r="A858" s="23">
        <v>2014</v>
      </c>
      <c r="B858" s="23" t="s">
        <v>514</v>
      </c>
      <c r="C858" s="13" t="s">
        <v>23</v>
      </c>
      <c r="D858" s="34" t="s">
        <v>990</v>
      </c>
      <c r="E858" s="34" t="s">
        <v>3735</v>
      </c>
      <c r="F858" s="34" t="s">
        <v>4531</v>
      </c>
      <c r="G858" s="34">
        <v>5</v>
      </c>
    </row>
    <row r="859" spans="1:7">
      <c r="A859" s="23">
        <v>2014</v>
      </c>
      <c r="B859" s="23" t="s">
        <v>514</v>
      </c>
      <c r="C859" s="13" t="s">
        <v>185</v>
      </c>
      <c r="D859" s="34" t="s">
        <v>990</v>
      </c>
      <c r="E859" s="34" t="s">
        <v>3735</v>
      </c>
      <c r="F859" s="34" t="s">
        <v>4531</v>
      </c>
      <c r="G859" s="34">
        <v>3</v>
      </c>
    </row>
    <row r="860" spans="1:7">
      <c r="A860" s="23">
        <v>2014</v>
      </c>
      <c r="B860" s="23" t="s">
        <v>514</v>
      </c>
      <c r="C860" s="13" t="s">
        <v>3925</v>
      </c>
      <c r="D860" s="34" t="s">
        <v>990</v>
      </c>
      <c r="E860" s="34" t="s">
        <v>3735</v>
      </c>
      <c r="F860" s="34" t="s">
        <v>4531</v>
      </c>
      <c r="G860" s="34">
        <v>3</v>
      </c>
    </row>
    <row r="861" spans="1:7">
      <c r="A861" s="23">
        <v>2014</v>
      </c>
      <c r="B861" s="23" t="s">
        <v>514</v>
      </c>
      <c r="C861" s="13" t="s">
        <v>184</v>
      </c>
      <c r="D861" s="34" t="s">
        <v>990</v>
      </c>
      <c r="E861" s="34" t="s">
        <v>3735</v>
      </c>
      <c r="F861" s="34" t="s">
        <v>4552</v>
      </c>
      <c r="G861" s="34">
        <v>1</v>
      </c>
    </row>
    <row r="862" spans="1:7">
      <c r="A862" s="23">
        <v>2014</v>
      </c>
      <c r="B862" s="23" t="s">
        <v>514</v>
      </c>
      <c r="C862" s="13" t="s">
        <v>23</v>
      </c>
      <c r="D862" s="34" t="s">
        <v>990</v>
      </c>
      <c r="E862" s="34" t="s">
        <v>3735</v>
      </c>
      <c r="F862" s="34" t="s">
        <v>4552</v>
      </c>
      <c r="G862" s="34">
        <v>16</v>
      </c>
    </row>
    <row r="863" spans="1:7">
      <c r="A863" s="23">
        <v>2014</v>
      </c>
      <c r="B863" s="23" t="s">
        <v>514</v>
      </c>
      <c r="C863" s="13" t="s">
        <v>185</v>
      </c>
      <c r="D863" s="34" t="s">
        <v>990</v>
      </c>
      <c r="E863" s="34" t="s">
        <v>3735</v>
      </c>
      <c r="F863" s="34" t="s">
        <v>4552</v>
      </c>
      <c r="G863" s="34">
        <v>1</v>
      </c>
    </row>
    <row r="864" spans="1:7">
      <c r="A864" s="23">
        <v>2014</v>
      </c>
      <c r="B864" s="23" t="s">
        <v>514</v>
      </c>
      <c r="C864" s="13" t="s">
        <v>3925</v>
      </c>
      <c r="D864" s="34" t="s">
        <v>990</v>
      </c>
      <c r="E864" s="34" t="s">
        <v>3735</v>
      </c>
      <c r="F864" s="34" t="s">
        <v>4552</v>
      </c>
      <c r="G864" s="34">
        <v>10</v>
      </c>
    </row>
    <row r="865" spans="1:7">
      <c r="A865" s="23">
        <v>2014</v>
      </c>
      <c r="B865" s="23" t="s">
        <v>514</v>
      </c>
      <c r="C865" s="13" t="s">
        <v>1743</v>
      </c>
      <c r="D865" s="34" t="s">
        <v>990</v>
      </c>
      <c r="E865" s="34" t="s">
        <v>3735</v>
      </c>
      <c r="F865" s="34" t="s">
        <v>1804</v>
      </c>
      <c r="G865" s="34">
        <v>8</v>
      </c>
    </row>
    <row r="866" spans="1:7">
      <c r="A866" s="23">
        <v>2014</v>
      </c>
      <c r="B866" s="23" t="s">
        <v>514</v>
      </c>
      <c r="C866" s="13" t="s">
        <v>184</v>
      </c>
      <c r="D866" s="34" t="s">
        <v>990</v>
      </c>
      <c r="E866" s="34" t="s">
        <v>3735</v>
      </c>
      <c r="F866" s="34" t="s">
        <v>1804</v>
      </c>
      <c r="G866" s="34">
        <v>16</v>
      </c>
    </row>
    <row r="867" spans="1:7">
      <c r="A867" s="23">
        <v>2014</v>
      </c>
      <c r="B867" s="23" t="s">
        <v>514</v>
      </c>
      <c r="C867" s="13" t="s">
        <v>23</v>
      </c>
      <c r="D867" s="34" t="s">
        <v>990</v>
      </c>
      <c r="E867" s="34" t="s">
        <v>3735</v>
      </c>
      <c r="F867" s="34" t="s">
        <v>1804</v>
      </c>
      <c r="G867" s="34">
        <v>70</v>
      </c>
    </row>
    <row r="868" spans="1:7">
      <c r="A868" s="23">
        <v>2014</v>
      </c>
      <c r="B868" s="23" t="s">
        <v>514</v>
      </c>
      <c r="C868" s="13" t="s">
        <v>185</v>
      </c>
      <c r="D868" s="34" t="s">
        <v>990</v>
      </c>
      <c r="E868" s="34" t="s">
        <v>3735</v>
      </c>
      <c r="F868" s="34" t="s">
        <v>1804</v>
      </c>
      <c r="G868" s="34">
        <v>63</v>
      </c>
    </row>
    <row r="869" spans="1:7">
      <c r="A869" s="23">
        <v>2014</v>
      </c>
      <c r="B869" s="23" t="s">
        <v>514</v>
      </c>
      <c r="C869" s="13" t="s">
        <v>3925</v>
      </c>
      <c r="D869" s="34" t="s">
        <v>990</v>
      </c>
      <c r="E869" s="34" t="s">
        <v>3735</v>
      </c>
      <c r="F869" s="34" t="s">
        <v>1804</v>
      </c>
      <c r="G869" s="34">
        <v>73</v>
      </c>
    </row>
    <row r="870" spans="1:7">
      <c r="A870" s="23">
        <v>2014</v>
      </c>
      <c r="B870" s="23" t="s">
        <v>514</v>
      </c>
      <c r="C870" s="13" t="s">
        <v>1743</v>
      </c>
      <c r="D870" s="34" t="s">
        <v>990</v>
      </c>
      <c r="E870" s="34" t="s">
        <v>3735</v>
      </c>
      <c r="F870" s="34" t="s">
        <v>4549</v>
      </c>
      <c r="G870" s="34">
        <v>1</v>
      </c>
    </row>
    <row r="871" spans="1:7">
      <c r="A871" s="23">
        <v>2014</v>
      </c>
      <c r="B871" s="23" t="s">
        <v>514</v>
      </c>
      <c r="C871" s="13" t="s">
        <v>184</v>
      </c>
      <c r="D871" s="34" t="s">
        <v>990</v>
      </c>
      <c r="E871" s="34" t="s">
        <v>3735</v>
      </c>
      <c r="F871" s="34" t="s">
        <v>4549</v>
      </c>
      <c r="G871" s="34">
        <v>3</v>
      </c>
    </row>
    <row r="872" spans="1:7">
      <c r="A872" s="23">
        <v>2014</v>
      </c>
      <c r="B872" s="23" t="s">
        <v>514</v>
      </c>
      <c r="C872" s="13" t="s">
        <v>23</v>
      </c>
      <c r="D872" s="34" t="s">
        <v>990</v>
      </c>
      <c r="E872" s="34" t="s">
        <v>3735</v>
      </c>
      <c r="F872" s="34" t="s">
        <v>4549</v>
      </c>
      <c r="G872" s="34">
        <v>3</v>
      </c>
    </row>
    <row r="873" spans="1:7">
      <c r="A873" s="23">
        <v>2014</v>
      </c>
      <c r="B873" s="23" t="s">
        <v>514</v>
      </c>
      <c r="C873" s="13" t="s">
        <v>185</v>
      </c>
      <c r="D873" s="34" t="s">
        <v>990</v>
      </c>
      <c r="E873" s="34" t="s">
        <v>3735</v>
      </c>
      <c r="F873" s="34" t="s">
        <v>4549</v>
      </c>
      <c r="G873" s="34">
        <v>5</v>
      </c>
    </row>
    <row r="874" spans="1:7">
      <c r="A874" s="23">
        <v>2014</v>
      </c>
      <c r="B874" s="23" t="s">
        <v>514</v>
      </c>
      <c r="C874" s="13" t="s">
        <v>3925</v>
      </c>
      <c r="D874" s="34" t="s">
        <v>990</v>
      </c>
      <c r="E874" s="34" t="s">
        <v>3735</v>
      </c>
      <c r="F874" s="34" t="s">
        <v>4549</v>
      </c>
      <c r="G874" s="34">
        <v>5</v>
      </c>
    </row>
    <row r="875" spans="1:7">
      <c r="A875" s="23">
        <v>2014</v>
      </c>
      <c r="B875" s="23" t="s">
        <v>514</v>
      </c>
      <c r="C875" s="13" t="s">
        <v>184</v>
      </c>
      <c r="D875" s="34" t="s">
        <v>990</v>
      </c>
      <c r="E875" s="34" t="s">
        <v>3735</v>
      </c>
      <c r="F875" s="34" t="s">
        <v>4542</v>
      </c>
      <c r="G875" s="34">
        <v>2</v>
      </c>
    </row>
    <row r="876" spans="1:7">
      <c r="A876" s="23">
        <v>2014</v>
      </c>
      <c r="B876" s="23" t="s">
        <v>514</v>
      </c>
      <c r="C876" s="13" t="s">
        <v>23</v>
      </c>
      <c r="D876" s="34" t="s">
        <v>990</v>
      </c>
      <c r="E876" s="34" t="s">
        <v>3735</v>
      </c>
      <c r="F876" s="34" t="s">
        <v>4542</v>
      </c>
      <c r="G876" s="34">
        <v>1</v>
      </c>
    </row>
    <row r="877" spans="1:7">
      <c r="A877" s="23">
        <v>2014</v>
      </c>
      <c r="B877" s="23" t="s">
        <v>514</v>
      </c>
      <c r="C877" s="13" t="s">
        <v>185</v>
      </c>
      <c r="D877" s="34" t="s">
        <v>990</v>
      </c>
      <c r="E877" s="34" t="s">
        <v>3735</v>
      </c>
      <c r="F877" s="34" t="s">
        <v>4542</v>
      </c>
      <c r="G877" s="34">
        <v>6</v>
      </c>
    </row>
    <row r="878" spans="1:7">
      <c r="A878" s="23">
        <v>2014</v>
      </c>
      <c r="B878" s="23" t="s">
        <v>514</v>
      </c>
      <c r="C878" s="13" t="s">
        <v>3925</v>
      </c>
      <c r="D878" s="34" t="s">
        <v>990</v>
      </c>
      <c r="E878" s="34" t="s">
        <v>3735</v>
      </c>
      <c r="F878" s="34" t="s">
        <v>4542</v>
      </c>
      <c r="G878" s="34">
        <v>10</v>
      </c>
    </row>
    <row r="879" spans="1:7">
      <c r="A879" s="23">
        <v>2014</v>
      </c>
      <c r="B879" s="23" t="s">
        <v>514</v>
      </c>
      <c r="C879" s="13" t="s">
        <v>184</v>
      </c>
      <c r="D879" s="34" t="s">
        <v>990</v>
      </c>
      <c r="E879" s="34" t="s">
        <v>3735</v>
      </c>
      <c r="F879" s="34" t="s">
        <v>4554</v>
      </c>
      <c r="G879" s="34">
        <v>2</v>
      </c>
    </row>
    <row r="880" spans="1:7">
      <c r="A880" s="23">
        <v>2014</v>
      </c>
      <c r="B880" s="23" t="s">
        <v>514</v>
      </c>
      <c r="C880" s="13" t="s">
        <v>23</v>
      </c>
      <c r="D880" s="34" t="s">
        <v>990</v>
      </c>
      <c r="E880" s="34" t="s">
        <v>3735</v>
      </c>
      <c r="F880" s="34" t="s">
        <v>4554</v>
      </c>
      <c r="G880" s="34">
        <v>29</v>
      </c>
    </row>
    <row r="881" spans="1:7">
      <c r="A881" s="23">
        <v>2014</v>
      </c>
      <c r="B881" s="23" t="s">
        <v>514</v>
      </c>
      <c r="C881" s="13" t="s">
        <v>185</v>
      </c>
      <c r="D881" s="34" t="s">
        <v>990</v>
      </c>
      <c r="E881" s="34" t="s">
        <v>3735</v>
      </c>
      <c r="F881" s="34" t="s">
        <v>4554</v>
      </c>
      <c r="G881" s="34">
        <v>4</v>
      </c>
    </row>
    <row r="882" spans="1:7">
      <c r="A882" s="23">
        <v>2014</v>
      </c>
      <c r="B882" s="23" t="s">
        <v>514</v>
      </c>
      <c r="C882" s="13" t="s">
        <v>3925</v>
      </c>
      <c r="D882" s="34" t="s">
        <v>990</v>
      </c>
      <c r="E882" s="34" t="s">
        <v>3735</v>
      </c>
      <c r="F882" s="34" t="s">
        <v>4554</v>
      </c>
      <c r="G882" s="34">
        <v>21</v>
      </c>
    </row>
    <row r="883" spans="1:7">
      <c r="A883" s="23">
        <v>2014</v>
      </c>
      <c r="B883" s="23" t="s">
        <v>514</v>
      </c>
      <c r="C883" s="13" t="s">
        <v>1743</v>
      </c>
      <c r="D883" s="34" t="s">
        <v>990</v>
      </c>
      <c r="E883" s="34" t="s">
        <v>3735</v>
      </c>
      <c r="F883" s="34" t="s">
        <v>1805</v>
      </c>
      <c r="G883" s="34">
        <v>6</v>
      </c>
    </row>
    <row r="884" spans="1:7">
      <c r="A884" s="23">
        <v>2014</v>
      </c>
      <c r="B884" s="23" t="s">
        <v>514</v>
      </c>
      <c r="C884" s="13" t="s">
        <v>184</v>
      </c>
      <c r="D884" s="34" t="s">
        <v>990</v>
      </c>
      <c r="E884" s="34" t="s">
        <v>3735</v>
      </c>
      <c r="F884" s="34" t="s">
        <v>1805</v>
      </c>
      <c r="G884" s="34">
        <v>14</v>
      </c>
    </row>
    <row r="885" spans="1:7">
      <c r="A885" s="23">
        <v>2014</v>
      </c>
      <c r="B885" s="23" t="s">
        <v>514</v>
      </c>
      <c r="C885" s="13" t="s">
        <v>23</v>
      </c>
      <c r="D885" s="34" t="s">
        <v>990</v>
      </c>
      <c r="E885" s="34" t="s">
        <v>3735</v>
      </c>
      <c r="F885" s="34" t="s">
        <v>1805</v>
      </c>
      <c r="G885" s="34">
        <v>100</v>
      </c>
    </row>
    <row r="886" spans="1:7">
      <c r="A886" s="23">
        <v>2014</v>
      </c>
      <c r="B886" s="23" t="s">
        <v>514</v>
      </c>
      <c r="C886" s="13" t="s">
        <v>185</v>
      </c>
      <c r="D886" s="34" t="s">
        <v>990</v>
      </c>
      <c r="E886" s="34" t="s">
        <v>3735</v>
      </c>
      <c r="F886" s="34" t="s">
        <v>1805</v>
      </c>
      <c r="G886" s="34">
        <v>64</v>
      </c>
    </row>
    <row r="887" spans="1:7">
      <c r="A887" s="23">
        <v>2014</v>
      </c>
      <c r="B887" s="23" t="s">
        <v>514</v>
      </c>
      <c r="C887" s="13" t="s">
        <v>3925</v>
      </c>
      <c r="D887" s="34" t="s">
        <v>990</v>
      </c>
      <c r="E887" s="34" t="s">
        <v>3735</v>
      </c>
      <c r="F887" s="34" t="s">
        <v>1805</v>
      </c>
      <c r="G887" s="34">
        <v>95</v>
      </c>
    </row>
    <row r="888" spans="1:7">
      <c r="A888" s="23">
        <v>2014</v>
      </c>
      <c r="B888" s="23" t="s">
        <v>514</v>
      </c>
      <c r="C888" s="13" t="s">
        <v>1743</v>
      </c>
      <c r="D888" s="34" t="s">
        <v>990</v>
      </c>
      <c r="E888" s="34" t="s">
        <v>3734</v>
      </c>
      <c r="F888" s="34" t="s">
        <v>1765</v>
      </c>
      <c r="G888" s="34">
        <v>24</v>
      </c>
    </row>
    <row r="889" spans="1:7">
      <c r="A889" s="23">
        <v>2014</v>
      </c>
      <c r="B889" s="23" t="s">
        <v>514</v>
      </c>
      <c r="C889" s="13" t="s">
        <v>184</v>
      </c>
      <c r="D889" s="34" t="s">
        <v>990</v>
      </c>
      <c r="E889" s="34" t="s">
        <v>3734</v>
      </c>
      <c r="F889" s="34" t="s">
        <v>1765</v>
      </c>
      <c r="G889" s="34">
        <v>87</v>
      </c>
    </row>
    <row r="890" spans="1:7">
      <c r="A890" s="23">
        <v>2014</v>
      </c>
      <c r="B890" s="23" t="s">
        <v>514</v>
      </c>
      <c r="C890" s="13" t="s">
        <v>23</v>
      </c>
      <c r="D890" s="34" t="s">
        <v>990</v>
      </c>
      <c r="E890" s="34" t="s">
        <v>3734</v>
      </c>
      <c r="F890" s="34" t="s">
        <v>1765</v>
      </c>
      <c r="G890" s="34">
        <v>375</v>
      </c>
    </row>
    <row r="891" spans="1:7">
      <c r="A891" s="23">
        <v>2014</v>
      </c>
      <c r="B891" s="23" t="s">
        <v>514</v>
      </c>
      <c r="C891" s="13" t="s">
        <v>185</v>
      </c>
      <c r="D891" s="34" t="s">
        <v>990</v>
      </c>
      <c r="E891" s="34" t="s">
        <v>3734</v>
      </c>
      <c r="F891" s="34" t="s">
        <v>1765</v>
      </c>
      <c r="G891" s="34">
        <v>266</v>
      </c>
    </row>
    <row r="892" spans="1:7">
      <c r="A892" s="23">
        <v>2014</v>
      </c>
      <c r="B892" s="23" t="s">
        <v>514</v>
      </c>
      <c r="C892" s="13" t="s">
        <v>3925</v>
      </c>
      <c r="D892" s="34" t="s">
        <v>990</v>
      </c>
      <c r="E892" s="34" t="s">
        <v>3734</v>
      </c>
      <c r="F892" s="34" t="s">
        <v>1765</v>
      </c>
      <c r="G892" s="34">
        <v>386</v>
      </c>
    </row>
    <row r="893" spans="1:7">
      <c r="A893" s="23">
        <v>2014</v>
      </c>
      <c r="B893" s="23" t="s">
        <v>514</v>
      </c>
      <c r="C893" s="13" t="s">
        <v>185</v>
      </c>
      <c r="D893" s="34" t="s">
        <v>990</v>
      </c>
      <c r="E893" s="34" t="s">
        <v>3735</v>
      </c>
      <c r="F893" s="34" t="s">
        <v>4540</v>
      </c>
      <c r="G893" s="34">
        <v>2</v>
      </c>
    </row>
    <row r="894" spans="1:7">
      <c r="A894" s="23">
        <v>2014</v>
      </c>
      <c r="B894" s="23" t="s">
        <v>514</v>
      </c>
      <c r="C894" s="13" t="s">
        <v>3925</v>
      </c>
      <c r="D894" s="34" t="s">
        <v>990</v>
      </c>
      <c r="E894" s="34" t="s">
        <v>3735</v>
      </c>
      <c r="F894" s="34" t="s">
        <v>4540</v>
      </c>
      <c r="G894" s="34">
        <v>6</v>
      </c>
    </row>
    <row r="895" spans="1:7">
      <c r="A895" s="23">
        <v>2014</v>
      </c>
      <c r="B895" s="23" t="s">
        <v>514</v>
      </c>
      <c r="C895" s="13" t="s">
        <v>1743</v>
      </c>
      <c r="D895" s="34" t="s">
        <v>990</v>
      </c>
      <c r="E895" s="34" t="s">
        <v>3735</v>
      </c>
      <c r="F895" s="34" t="s">
        <v>1800</v>
      </c>
      <c r="G895" s="34">
        <v>2</v>
      </c>
    </row>
    <row r="896" spans="1:7">
      <c r="A896" s="23">
        <v>2014</v>
      </c>
      <c r="B896" s="23" t="s">
        <v>514</v>
      </c>
      <c r="C896" s="13" t="s">
        <v>184</v>
      </c>
      <c r="D896" s="34" t="s">
        <v>990</v>
      </c>
      <c r="E896" s="34" t="s">
        <v>3735</v>
      </c>
      <c r="F896" s="34" t="s">
        <v>1800</v>
      </c>
      <c r="G896" s="34">
        <v>12</v>
      </c>
    </row>
    <row r="897" spans="1:7">
      <c r="A897" s="23">
        <v>2014</v>
      </c>
      <c r="B897" s="23" t="s">
        <v>514</v>
      </c>
      <c r="C897" s="13" t="s">
        <v>23</v>
      </c>
      <c r="D897" s="34" t="s">
        <v>990</v>
      </c>
      <c r="E897" s="34" t="s">
        <v>3735</v>
      </c>
      <c r="F897" s="34" t="s">
        <v>1800</v>
      </c>
      <c r="G897" s="34">
        <v>68</v>
      </c>
    </row>
    <row r="898" spans="1:7">
      <c r="A898" s="23">
        <v>2014</v>
      </c>
      <c r="B898" s="23" t="s">
        <v>514</v>
      </c>
      <c r="C898" s="13" t="s">
        <v>185</v>
      </c>
      <c r="D898" s="34" t="s">
        <v>990</v>
      </c>
      <c r="E898" s="34" t="s">
        <v>3735</v>
      </c>
      <c r="F898" s="34" t="s">
        <v>1800</v>
      </c>
      <c r="G898" s="34">
        <v>69</v>
      </c>
    </row>
    <row r="899" spans="1:7">
      <c r="A899" s="23">
        <v>2014</v>
      </c>
      <c r="B899" s="23" t="s">
        <v>514</v>
      </c>
      <c r="C899" s="13" t="s">
        <v>3925</v>
      </c>
      <c r="D899" s="34" t="s">
        <v>990</v>
      </c>
      <c r="E899" s="34" t="s">
        <v>3735</v>
      </c>
      <c r="F899" s="34" t="s">
        <v>1800</v>
      </c>
      <c r="G899" s="34">
        <v>87</v>
      </c>
    </row>
    <row r="900" spans="1:7">
      <c r="A900" s="23">
        <v>2014</v>
      </c>
      <c r="B900" s="23" t="s">
        <v>514</v>
      </c>
      <c r="C900" s="13" t="s">
        <v>1743</v>
      </c>
      <c r="D900" s="34" t="s">
        <v>990</v>
      </c>
      <c r="E900" s="34" t="s">
        <v>3735</v>
      </c>
      <c r="F900" s="34" t="s">
        <v>4533</v>
      </c>
      <c r="G900" s="34">
        <v>2</v>
      </c>
    </row>
    <row r="901" spans="1:7">
      <c r="A901" s="23">
        <v>2014</v>
      </c>
      <c r="B901" s="23" t="s">
        <v>514</v>
      </c>
      <c r="C901" s="13" t="s">
        <v>184</v>
      </c>
      <c r="D901" s="34" t="s">
        <v>990</v>
      </c>
      <c r="E901" s="34" t="s">
        <v>3735</v>
      </c>
      <c r="F901" s="34" t="s">
        <v>4533</v>
      </c>
      <c r="G901" s="34">
        <v>3</v>
      </c>
    </row>
    <row r="902" spans="1:7">
      <c r="A902" s="23">
        <v>2014</v>
      </c>
      <c r="B902" s="23" t="s">
        <v>514</v>
      </c>
      <c r="C902" s="13" t="s">
        <v>23</v>
      </c>
      <c r="D902" s="34" t="s">
        <v>990</v>
      </c>
      <c r="E902" s="34" t="s">
        <v>3735</v>
      </c>
      <c r="F902" s="34" t="s">
        <v>4533</v>
      </c>
      <c r="G902" s="34">
        <v>24</v>
      </c>
    </row>
    <row r="903" spans="1:7">
      <c r="A903" s="23">
        <v>2014</v>
      </c>
      <c r="B903" s="23" t="s">
        <v>514</v>
      </c>
      <c r="C903" s="13" t="s">
        <v>185</v>
      </c>
      <c r="D903" s="34" t="s">
        <v>990</v>
      </c>
      <c r="E903" s="34" t="s">
        <v>3735</v>
      </c>
      <c r="F903" s="34" t="s">
        <v>4533</v>
      </c>
      <c r="G903" s="34">
        <v>10</v>
      </c>
    </row>
    <row r="904" spans="1:7">
      <c r="A904" s="23">
        <v>2014</v>
      </c>
      <c r="B904" s="23" t="s">
        <v>514</v>
      </c>
      <c r="C904" s="13" t="s">
        <v>3925</v>
      </c>
      <c r="D904" s="34" t="s">
        <v>990</v>
      </c>
      <c r="E904" s="34" t="s">
        <v>3735</v>
      </c>
      <c r="F904" s="34" t="s">
        <v>4533</v>
      </c>
      <c r="G904" s="34">
        <v>17</v>
      </c>
    </row>
    <row r="905" spans="1:7">
      <c r="A905" s="23">
        <v>2014</v>
      </c>
      <c r="B905" s="23" t="s">
        <v>514</v>
      </c>
      <c r="C905" s="13" t="s">
        <v>1743</v>
      </c>
      <c r="D905" s="34" t="s">
        <v>990</v>
      </c>
      <c r="E905" s="34" t="s">
        <v>3735</v>
      </c>
      <c r="F905" s="34" t="s">
        <v>1806</v>
      </c>
      <c r="G905" s="34">
        <v>5</v>
      </c>
    </row>
    <row r="906" spans="1:7">
      <c r="A906" s="23">
        <v>2014</v>
      </c>
      <c r="B906" s="23" t="s">
        <v>514</v>
      </c>
      <c r="C906" s="13" t="s">
        <v>184</v>
      </c>
      <c r="D906" s="34" t="s">
        <v>990</v>
      </c>
      <c r="E906" s="34" t="s">
        <v>3735</v>
      </c>
      <c r="F906" s="34" t="s">
        <v>1806</v>
      </c>
      <c r="G906" s="34">
        <v>7</v>
      </c>
    </row>
    <row r="907" spans="1:7">
      <c r="A907" s="23">
        <v>2014</v>
      </c>
      <c r="B907" s="23" t="s">
        <v>514</v>
      </c>
      <c r="C907" s="13" t="s">
        <v>23</v>
      </c>
      <c r="D907" s="34" t="s">
        <v>990</v>
      </c>
      <c r="E907" s="34" t="s">
        <v>3735</v>
      </c>
      <c r="F907" s="34" t="s">
        <v>1806</v>
      </c>
      <c r="G907" s="34">
        <v>26</v>
      </c>
    </row>
    <row r="908" spans="1:7">
      <c r="A908" s="23">
        <v>2014</v>
      </c>
      <c r="B908" s="23" t="s">
        <v>514</v>
      </c>
      <c r="C908" s="13" t="s">
        <v>185</v>
      </c>
      <c r="D908" s="34" t="s">
        <v>990</v>
      </c>
      <c r="E908" s="34" t="s">
        <v>3735</v>
      </c>
      <c r="F908" s="34" t="s">
        <v>1806</v>
      </c>
      <c r="G908" s="34">
        <v>23</v>
      </c>
    </row>
    <row r="909" spans="1:7">
      <c r="A909" s="23">
        <v>2014</v>
      </c>
      <c r="B909" s="23" t="s">
        <v>514</v>
      </c>
      <c r="C909" s="13" t="s">
        <v>3925</v>
      </c>
      <c r="D909" s="34" t="s">
        <v>990</v>
      </c>
      <c r="E909" s="34" t="s">
        <v>3735</v>
      </c>
      <c r="F909" s="34" t="s">
        <v>1806</v>
      </c>
      <c r="G909" s="34">
        <v>28</v>
      </c>
    </row>
    <row r="910" spans="1:7">
      <c r="A910" s="23">
        <v>2014</v>
      </c>
      <c r="B910" s="23" t="s">
        <v>514</v>
      </c>
      <c r="C910" s="13" t="s">
        <v>1743</v>
      </c>
      <c r="D910" s="34" t="s">
        <v>990</v>
      </c>
      <c r="E910" s="34" t="s">
        <v>3735</v>
      </c>
      <c r="F910" s="34" t="s">
        <v>1816</v>
      </c>
      <c r="G910" s="34">
        <v>2</v>
      </c>
    </row>
    <row r="911" spans="1:7">
      <c r="A911" s="23">
        <v>2014</v>
      </c>
      <c r="B911" s="23" t="s">
        <v>514</v>
      </c>
      <c r="C911" s="13" t="s">
        <v>184</v>
      </c>
      <c r="D911" s="34" t="s">
        <v>990</v>
      </c>
      <c r="E911" s="34" t="s">
        <v>3735</v>
      </c>
      <c r="F911" s="34" t="s">
        <v>1816</v>
      </c>
      <c r="G911" s="34">
        <v>6</v>
      </c>
    </row>
    <row r="912" spans="1:7">
      <c r="A912" s="23">
        <v>2014</v>
      </c>
      <c r="B912" s="23" t="s">
        <v>514</v>
      </c>
      <c r="C912" s="13" t="s">
        <v>23</v>
      </c>
      <c r="D912" s="34" t="s">
        <v>990</v>
      </c>
      <c r="E912" s="34" t="s">
        <v>3735</v>
      </c>
      <c r="F912" s="34" t="s">
        <v>1816</v>
      </c>
      <c r="G912" s="34">
        <v>29</v>
      </c>
    </row>
    <row r="913" spans="1:7">
      <c r="A913" s="23">
        <v>2014</v>
      </c>
      <c r="B913" s="23" t="s">
        <v>514</v>
      </c>
      <c r="C913" s="13" t="s">
        <v>185</v>
      </c>
      <c r="D913" s="34" t="s">
        <v>990</v>
      </c>
      <c r="E913" s="34" t="s">
        <v>3735</v>
      </c>
      <c r="F913" s="34" t="s">
        <v>1816</v>
      </c>
      <c r="G913" s="34">
        <v>13</v>
      </c>
    </row>
    <row r="914" spans="1:7">
      <c r="A914" s="23">
        <v>2014</v>
      </c>
      <c r="B914" s="23" t="s">
        <v>514</v>
      </c>
      <c r="C914" s="13" t="s">
        <v>3925</v>
      </c>
      <c r="D914" s="34" t="s">
        <v>990</v>
      </c>
      <c r="E914" s="34" t="s">
        <v>3735</v>
      </c>
      <c r="F914" s="34" t="s">
        <v>1816</v>
      </c>
      <c r="G914" s="34">
        <v>30</v>
      </c>
    </row>
    <row r="915" spans="1:7">
      <c r="A915" s="23">
        <v>2014</v>
      </c>
      <c r="B915" s="23" t="s">
        <v>514</v>
      </c>
      <c r="C915" s="13" t="s">
        <v>1743</v>
      </c>
      <c r="D915" s="34" t="s">
        <v>3733</v>
      </c>
      <c r="E915" s="34" t="s">
        <v>3738</v>
      </c>
      <c r="F915" s="34" t="s">
        <v>1788</v>
      </c>
      <c r="G915" s="34">
        <v>3</v>
      </c>
    </row>
    <row r="916" spans="1:7">
      <c r="A916" s="23">
        <v>2014</v>
      </c>
      <c r="B916" s="23" t="s">
        <v>514</v>
      </c>
      <c r="C916" s="13" t="s">
        <v>184</v>
      </c>
      <c r="D916" s="34" t="s">
        <v>3733</v>
      </c>
      <c r="E916" s="34" t="s">
        <v>3738</v>
      </c>
      <c r="F916" s="34" t="s">
        <v>1788</v>
      </c>
      <c r="G916" s="34">
        <v>1</v>
      </c>
    </row>
    <row r="917" spans="1:7">
      <c r="A917" s="23">
        <v>2014</v>
      </c>
      <c r="B917" s="23" t="s">
        <v>514</v>
      </c>
      <c r="C917" s="13" t="s">
        <v>23</v>
      </c>
      <c r="D917" s="34" t="s">
        <v>3733</v>
      </c>
      <c r="E917" s="34" t="s">
        <v>3738</v>
      </c>
      <c r="F917" s="34" t="s">
        <v>1788</v>
      </c>
      <c r="G917" s="34">
        <v>4</v>
      </c>
    </row>
    <row r="918" spans="1:7">
      <c r="A918" s="23">
        <v>2014</v>
      </c>
      <c r="B918" s="23" t="s">
        <v>514</v>
      </c>
      <c r="C918" s="13" t="s">
        <v>185</v>
      </c>
      <c r="D918" s="34" t="s">
        <v>3733</v>
      </c>
      <c r="E918" s="34" t="s">
        <v>3738</v>
      </c>
      <c r="F918" s="34" t="s">
        <v>1788</v>
      </c>
      <c r="G918" s="34">
        <v>4</v>
      </c>
    </row>
    <row r="919" spans="1:7">
      <c r="A919" s="23">
        <v>2014</v>
      </c>
      <c r="B919" s="23" t="s">
        <v>514</v>
      </c>
      <c r="C919" s="13" t="s">
        <v>3925</v>
      </c>
      <c r="D919" s="34" t="s">
        <v>3733</v>
      </c>
      <c r="E919" s="34" t="s">
        <v>3738</v>
      </c>
      <c r="F919" s="34" t="s">
        <v>1788</v>
      </c>
      <c r="G919" s="34">
        <v>26</v>
      </c>
    </row>
    <row r="920" spans="1:7">
      <c r="A920" s="23">
        <v>2014</v>
      </c>
      <c r="B920" s="23" t="s">
        <v>514</v>
      </c>
      <c r="C920" s="13" t="s">
        <v>23</v>
      </c>
      <c r="D920" s="34" t="s">
        <v>3733</v>
      </c>
      <c r="E920" s="34" t="s">
        <v>3736</v>
      </c>
      <c r="F920" s="34" t="s">
        <v>4558</v>
      </c>
      <c r="G920" s="34">
        <v>5</v>
      </c>
    </row>
    <row r="921" spans="1:7">
      <c r="A921" s="23">
        <v>2014</v>
      </c>
      <c r="B921" s="23" t="s">
        <v>514</v>
      </c>
      <c r="C921" s="13" t="s">
        <v>185</v>
      </c>
      <c r="D921" s="34" t="s">
        <v>3733</v>
      </c>
      <c r="E921" s="34" t="s">
        <v>3736</v>
      </c>
      <c r="F921" s="34" t="s">
        <v>4558</v>
      </c>
      <c r="G921" s="34">
        <v>8</v>
      </c>
    </row>
    <row r="922" spans="1:7">
      <c r="A922" s="23">
        <v>2014</v>
      </c>
      <c r="B922" s="23" t="s">
        <v>514</v>
      </c>
      <c r="C922" s="13" t="s">
        <v>3925</v>
      </c>
      <c r="D922" s="34" t="s">
        <v>3733</v>
      </c>
      <c r="E922" s="34" t="s">
        <v>3736</v>
      </c>
      <c r="F922" s="34" t="s">
        <v>4558</v>
      </c>
      <c r="G922" s="34">
        <v>1</v>
      </c>
    </row>
    <row r="923" spans="1:7">
      <c r="A923" s="23">
        <v>2014</v>
      </c>
      <c r="B923" s="23" t="s">
        <v>514</v>
      </c>
      <c r="C923" s="13" t="s">
        <v>1743</v>
      </c>
      <c r="D923" s="34" t="s">
        <v>990</v>
      </c>
      <c r="E923" s="34" t="s">
        <v>1819</v>
      </c>
      <c r="F923" s="34" t="s">
        <v>1746</v>
      </c>
      <c r="G923" s="34">
        <v>4</v>
      </c>
    </row>
    <row r="924" spans="1:7">
      <c r="A924" s="23">
        <v>2014</v>
      </c>
      <c r="B924" s="23" t="s">
        <v>514</v>
      </c>
      <c r="C924" s="13" t="s">
        <v>184</v>
      </c>
      <c r="D924" s="34" t="s">
        <v>990</v>
      </c>
      <c r="E924" s="34" t="s">
        <v>1819</v>
      </c>
      <c r="F924" s="34" t="s">
        <v>1746</v>
      </c>
      <c r="G924" s="34">
        <v>12</v>
      </c>
    </row>
    <row r="925" spans="1:7">
      <c r="A925" s="23">
        <v>2014</v>
      </c>
      <c r="B925" s="23" t="s">
        <v>514</v>
      </c>
      <c r="C925" s="13" t="s">
        <v>23</v>
      </c>
      <c r="D925" s="34" t="s">
        <v>990</v>
      </c>
      <c r="E925" s="34" t="s">
        <v>1819</v>
      </c>
      <c r="F925" s="34" t="s">
        <v>1746</v>
      </c>
      <c r="G925" s="34">
        <v>110</v>
      </c>
    </row>
    <row r="926" spans="1:7">
      <c r="A926" s="23">
        <v>2014</v>
      </c>
      <c r="B926" s="23" t="s">
        <v>514</v>
      </c>
      <c r="C926" s="13" t="s">
        <v>185</v>
      </c>
      <c r="D926" s="34" t="s">
        <v>990</v>
      </c>
      <c r="E926" s="34" t="s">
        <v>1819</v>
      </c>
      <c r="F926" s="34" t="s">
        <v>1746</v>
      </c>
      <c r="G926" s="34">
        <v>44</v>
      </c>
    </row>
    <row r="927" spans="1:7">
      <c r="A927" s="23">
        <v>2014</v>
      </c>
      <c r="B927" s="23" t="s">
        <v>514</v>
      </c>
      <c r="C927" s="13" t="s">
        <v>3925</v>
      </c>
      <c r="D927" s="34" t="s">
        <v>990</v>
      </c>
      <c r="E927" s="34" t="s">
        <v>1819</v>
      </c>
      <c r="F927" s="34" t="s">
        <v>1746</v>
      </c>
      <c r="G927" s="34">
        <v>88</v>
      </c>
    </row>
    <row r="928" spans="1:7">
      <c r="A928" s="23">
        <v>2014</v>
      </c>
      <c r="B928" s="23" t="s">
        <v>514</v>
      </c>
      <c r="C928" s="13" t="s">
        <v>1743</v>
      </c>
      <c r="D928" s="34" t="s">
        <v>990</v>
      </c>
      <c r="E928" s="34" t="s">
        <v>1819</v>
      </c>
      <c r="F928" s="34" t="s">
        <v>4496</v>
      </c>
      <c r="G928" s="34">
        <v>6</v>
      </c>
    </row>
    <row r="929" spans="1:7">
      <c r="A929" s="23">
        <v>2014</v>
      </c>
      <c r="B929" s="23" t="s">
        <v>514</v>
      </c>
      <c r="C929" s="13" t="s">
        <v>184</v>
      </c>
      <c r="D929" s="34" t="s">
        <v>990</v>
      </c>
      <c r="E929" s="34" t="s">
        <v>1819</v>
      </c>
      <c r="F929" s="34" t="s">
        <v>4496</v>
      </c>
      <c r="G929" s="34">
        <v>3</v>
      </c>
    </row>
    <row r="930" spans="1:7">
      <c r="A930" s="23">
        <v>2014</v>
      </c>
      <c r="B930" s="23" t="s">
        <v>514</v>
      </c>
      <c r="C930" s="13" t="s">
        <v>23</v>
      </c>
      <c r="D930" s="34" t="s">
        <v>990</v>
      </c>
      <c r="E930" s="34" t="s">
        <v>1819</v>
      </c>
      <c r="F930" s="34" t="s">
        <v>4496</v>
      </c>
      <c r="G930" s="34">
        <v>38</v>
      </c>
    </row>
    <row r="931" spans="1:7">
      <c r="A931" s="23">
        <v>2014</v>
      </c>
      <c r="B931" s="23" t="s">
        <v>514</v>
      </c>
      <c r="C931" s="13" t="s">
        <v>185</v>
      </c>
      <c r="D931" s="34" t="s">
        <v>990</v>
      </c>
      <c r="E931" s="34" t="s">
        <v>1819</v>
      </c>
      <c r="F931" s="34" t="s">
        <v>4496</v>
      </c>
      <c r="G931" s="34">
        <v>20</v>
      </c>
    </row>
    <row r="932" spans="1:7">
      <c r="A932" s="23">
        <v>2014</v>
      </c>
      <c r="B932" s="23" t="s">
        <v>514</v>
      </c>
      <c r="C932" s="13" t="s">
        <v>3925</v>
      </c>
      <c r="D932" s="34" t="s">
        <v>990</v>
      </c>
      <c r="E932" s="34" t="s">
        <v>1819</v>
      </c>
      <c r="F932" s="34" t="s">
        <v>4496</v>
      </c>
      <c r="G932" s="34">
        <v>38</v>
      </c>
    </row>
    <row r="933" spans="1:7">
      <c r="A933" s="23">
        <v>2014</v>
      </c>
      <c r="B933" s="23" t="s">
        <v>514</v>
      </c>
      <c r="C933" s="13" t="s">
        <v>1743</v>
      </c>
      <c r="D933" s="34" t="s">
        <v>3733</v>
      </c>
      <c r="E933" s="34" t="s">
        <v>3737</v>
      </c>
      <c r="F933" s="34" t="s">
        <v>1760</v>
      </c>
      <c r="G933" s="34">
        <v>5</v>
      </c>
    </row>
    <row r="934" spans="1:7">
      <c r="A934" s="23">
        <v>2014</v>
      </c>
      <c r="B934" s="23" t="s">
        <v>514</v>
      </c>
      <c r="C934" s="13" t="s">
        <v>184</v>
      </c>
      <c r="D934" s="34" t="s">
        <v>3733</v>
      </c>
      <c r="E934" s="34" t="s">
        <v>3737</v>
      </c>
      <c r="F934" s="34" t="s">
        <v>1760</v>
      </c>
      <c r="G934" s="34">
        <v>3</v>
      </c>
    </row>
    <row r="935" spans="1:7">
      <c r="A935" s="23">
        <v>2014</v>
      </c>
      <c r="B935" s="23" t="s">
        <v>514</v>
      </c>
      <c r="C935" s="13" t="s">
        <v>23</v>
      </c>
      <c r="D935" s="34" t="s">
        <v>3733</v>
      </c>
      <c r="E935" s="34" t="s">
        <v>3737</v>
      </c>
      <c r="F935" s="34" t="s">
        <v>1760</v>
      </c>
      <c r="G935" s="34">
        <v>22</v>
      </c>
    </row>
    <row r="936" spans="1:7">
      <c r="A936" s="23">
        <v>2014</v>
      </c>
      <c r="B936" s="23" t="s">
        <v>514</v>
      </c>
      <c r="C936" s="13" t="s">
        <v>185</v>
      </c>
      <c r="D936" s="34" t="s">
        <v>3733</v>
      </c>
      <c r="E936" s="34" t="s">
        <v>3737</v>
      </c>
      <c r="F936" s="34" t="s">
        <v>1760</v>
      </c>
      <c r="G936" s="34">
        <v>12</v>
      </c>
    </row>
    <row r="937" spans="1:7">
      <c r="A937" s="23">
        <v>2014</v>
      </c>
      <c r="B937" s="23" t="s">
        <v>514</v>
      </c>
      <c r="C937" s="13" t="s">
        <v>3925</v>
      </c>
      <c r="D937" s="34" t="s">
        <v>3733</v>
      </c>
      <c r="E937" s="34" t="s">
        <v>3737</v>
      </c>
      <c r="F937" s="34" t="s">
        <v>1760</v>
      </c>
      <c r="G937" s="34">
        <v>22</v>
      </c>
    </row>
    <row r="938" spans="1:7">
      <c r="A938" s="23">
        <v>2014</v>
      </c>
      <c r="B938" s="23" t="s">
        <v>514</v>
      </c>
      <c r="C938" s="13" t="s">
        <v>184</v>
      </c>
      <c r="D938" s="34" t="s">
        <v>990</v>
      </c>
      <c r="E938" s="34" t="s">
        <v>3735</v>
      </c>
      <c r="F938" s="34" t="s">
        <v>4545</v>
      </c>
      <c r="G938" s="34">
        <v>1</v>
      </c>
    </row>
    <row r="939" spans="1:7">
      <c r="A939" s="23">
        <v>2014</v>
      </c>
      <c r="B939" s="23" t="s">
        <v>514</v>
      </c>
      <c r="C939" s="13" t="s">
        <v>23</v>
      </c>
      <c r="D939" s="34" t="s">
        <v>990</v>
      </c>
      <c r="E939" s="34" t="s">
        <v>3735</v>
      </c>
      <c r="F939" s="34" t="s">
        <v>4545</v>
      </c>
      <c r="G939" s="34">
        <v>3</v>
      </c>
    </row>
    <row r="940" spans="1:7">
      <c r="A940" s="23">
        <v>2014</v>
      </c>
      <c r="B940" s="23" t="s">
        <v>514</v>
      </c>
      <c r="C940" s="13" t="s">
        <v>185</v>
      </c>
      <c r="D940" s="34" t="s">
        <v>990</v>
      </c>
      <c r="E940" s="34" t="s">
        <v>3735</v>
      </c>
      <c r="F940" s="34" t="s">
        <v>4545</v>
      </c>
      <c r="G940" s="34">
        <v>1</v>
      </c>
    </row>
    <row r="941" spans="1:7">
      <c r="A941" s="23">
        <v>2014</v>
      </c>
      <c r="B941" s="23" t="s">
        <v>514</v>
      </c>
      <c r="C941" s="13" t="s">
        <v>3925</v>
      </c>
      <c r="D941" s="34" t="s">
        <v>990</v>
      </c>
      <c r="E941" s="34" t="s">
        <v>3735</v>
      </c>
      <c r="F941" s="34" t="s">
        <v>4545</v>
      </c>
      <c r="G941" s="34">
        <v>3</v>
      </c>
    </row>
    <row r="942" spans="1:7">
      <c r="A942" s="23">
        <v>2014</v>
      </c>
      <c r="B942" s="23" t="s">
        <v>514</v>
      </c>
      <c r="C942" s="13" t="s">
        <v>184</v>
      </c>
      <c r="D942" s="34" t="s">
        <v>990</v>
      </c>
      <c r="E942" s="34" t="s">
        <v>3735</v>
      </c>
      <c r="F942" s="34" t="s">
        <v>1810</v>
      </c>
      <c r="G942" s="34">
        <v>1</v>
      </c>
    </row>
    <row r="943" spans="1:7">
      <c r="A943" s="23">
        <v>2014</v>
      </c>
      <c r="B943" s="23" t="s">
        <v>514</v>
      </c>
      <c r="C943" s="13" t="s">
        <v>23</v>
      </c>
      <c r="D943" s="34" t="s">
        <v>990</v>
      </c>
      <c r="E943" s="34" t="s">
        <v>3735</v>
      </c>
      <c r="F943" s="34" t="s">
        <v>1810</v>
      </c>
      <c r="G943" s="34">
        <v>5</v>
      </c>
    </row>
    <row r="944" spans="1:7">
      <c r="A944" s="23">
        <v>2014</v>
      </c>
      <c r="B944" s="23" t="s">
        <v>514</v>
      </c>
      <c r="C944" s="13" t="s">
        <v>185</v>
      </c>
      <c r="D944" s="34" t="s">
        <v>990</v>
      </c>
      <c r="E944" s="34" t="s">
        <v>3735</v>
      </c>
      <c r="F944" s="34" t="s">
        <v>1810</v>
      </c>
      <c r="G944" s="34">
        <v>5</v>
      </c>
    </row>
    <row r="945" spans="1:7">
      <c r="A945" s="23">
        <v>2014</v>
      </c>
      <c r="B945" s="23" t="s">
        <v>514</v>
      </c>
      <c r="C945" s="13" t="s">
        <v>3925</v>
      </c>
      <c r="D945" s="34" t="s">
        <v>990</v>
      </c>
      <c r="E945" s="34" t="s">
        <v>3735</v>
      </c>
      <c r="F945" s="34" t="s">
        <v>1810</v>
      </c>
      <c r="G945" s="34">
        <v>2</v>
      </c>
    </row>
    <row r="946" spans="1:7">
      <c r="A946" s="23">
        <v>2014</v>
      </c>
      <c r="B946" s="23" t="s">
        <v>514</v>
      </c>
      <c r="C946" s="13" t="s">
        <v>23</v>
      </c>
      <c r="D946" s="34" t="s">
        <v>990</v>
      </c>
      <c r="E946" s="34" t="s">
        <v>3735</v>
      </c>
      <c r="F946" s="34" t="s">
        <v>1811</v>
      </c>
      <c r="G946" s="34">
        <v>6</v>
      </c>
    </row>
    <row r="947" spans="1:7">
      <c r="A947" s="23">
        <v>2014</v>
      </c>
      <c r="B947" s="23" t="s">
        <v>514</v>
      </c>
      <c r="C947" s="13" t="s">
        <v>3925</v>
      </c>
      <c r="D947" s="34" t="s">
        <v>990</v>
      </c>
      <c r="E947" s="34" t="s">
        <v>3735</v>
      </c>
      <c r="F947" s="34" t="s">
        <v>1811</v>
      </c>
      <c r="G947" s="34">
        <v>9</v>
      </c>
    </row>
    <row r="948" spans="1:7">
      <c r="A948" s="23">
        <v>2014</v>
      </c>
      <c r="B948" s="23" t="s">
        <v>514</v>
      </c>
      <c r="C948" s="13" t="s">
        <v>184</v>
      </c>
      <c r="D948" s="34" t="s">
        <v>990</v>
      </c>
      <c r="E948" s="34" t="s">
        <v>3735</v>
      </c>
      <c r="F948" s="34" t="s">
        <v>1807</v>
      </c>
      <c r="G948" s="34">
        <v>1</v>
      </c>
    </row>
    <row r="949" spans="1:7">
      <c r="A949" s="23">
        <v>2014</v>
      </c>
      <c r="B949" s="23" t="s">
        <v>514</v>
      </c>
      <c r="C949" s="13" t="s">
        <v>23</v>
      </c>
      <c r="D949" s="34" t="s">
        <v>990</v>
      </c>
      <c r="E949" s="34" t="s">
        <v>3735</v>
      </c>
      <c r="F949" s="34" t="s">
        <v>1807</v>
      </c>
      <c r="G949" s="34">
        <v>15</v>
      </c>
    </row>
    <row r="950" spans="1:7">
      <c r="A950" s="23">
        <v>2014</v>
      </c>
      <c r="B950" s="23" t="s">
        <v>514</v>
      </c>
      <c r="C950" s="13" t="s">
        <v>185</v>
      </c>
      <c r="D950" s="34" t="s">
        <v>990</v>
      </c>
      <c r="E950" s="34" t="s">
        <v>3735</v>
      </c>
      <c r="F950" s="34" t="s">
        <v>1807</v>
      </c>
      <c r="G950" s="34">
        <v>7</v>
      </c>
    </row>
    <row r="951" spans="1:7">
      <c r="A951" s="23">
        <v>2014</v>
      </c>
      <c r="B951" s="23" t="s">
        <v>514</v>
      </c>
      <c r="C951" s="13" t="s">
        <v>3925</v>
      </c>
      <c r="D951" s="34" t="s">
        <v>990</v>
      </c>
      <c r="E951" s="34" t="s">
        <v>3735</v>
      </c>
      <c r="F951" s="34" t="s">
        <v>1807</v>
      </c>
      <c r="G951" s="34">
        <v>23</v>
      </c>
    </row>
    <row r="952" spans="1:7">
      <c r="A952" s="23">
        <v>2014</v>
      </c>
      <c r="B952" s="23" t="s">
        <v>514</v>
      </c>
      <c r="C952" s="13" t="s">
        <v>1743</v>
      </c>
      <c r="D952" s="34" t="s">
        <v>990</v>
      </c>
      <c r="E952" s="34" t="s">
        <v>3735</v>
      </c>
      <c r="F952" s="34" t="s">
        <v>1792</v>
      </c>
      <c r="G952" s="34">
        <v>3</v>
      </c>
    </row>
    <row r="953" spans="1:7">
      <c r="A953" s="23">
        <v>2014</v>
      </c>
      <c r="B953" s="23" t="s">
        <v>514</v>
      </c>
      <c r="C953" s="13" t="s">
        <v>184</v>
      </c>
      <c r="D953" s="34" t="s">
        <v>990</v>
      </c>
      <c r="E953" s="34" t="s">
        <v>3735</v>
      </c>
      <c r="F953" s="34" t="s">
        <v>1792</v>
      </c>
      <c r="G953" s="34">
        <v>11</v>
      </c>
    </row>
    <row r="954" spans="1:7">
      <c r="A954" s="23">
        <v>2014</v>
      </c>
      <c r="B954" s="23" t="s">
        <v>514</v>
      </c>
      <c r="C954" s="13" t="s">
        <v>23</v>
      </c>
      <c r="D954" s="34" t="s">
        <v>990</v>
      </c>
      <c r="E954" s="34" t="s">
        <v>3735</v>
      </c>
      <c r="F954" s="34" t="s">
        <v>1792</v>
      </c>
      <c r="G954" s="34">
        <v>90</v>
      </c>
    </row>
    <row r="955" spans="1:7">
      <c r="A955" s="23">
        <v>2014</v>
      </c>
      <c r="B955" s="23" t="s">
        <v>514</v>
      </c>
      <c r="C955" s="13" t="s">
        <v>185</v>
      </c>
      <c r="D955" s="34" t="s">
        <v>990</v>
      </c>
      <c r="E955" s="34" t="s">
        <v>3735</v>
      </c>
      <c r="F955" s="34" t="s">
        <v>1792</v>
      </c>
      <c r="G955" s="34">
        <v>79</v>
      </c>
    </row>
    <row r="956" spans="1:7">
      <c r="A956" s="23">
        <v>2014</v>
      </c>
      <c r="B956" s="23" t="s">
        <v>514</v>
      </c>
      <c r="C956" s="13" t="s">
        <v>3925</v>
      </c>
      <c r="D956" s="34" t="s">
        <v>990</v>
      </c>
      <c r="E956" s="34" t="s">
        <v>3735</v>
      </c>
      <c r="F956" s="34" t="s">
        <v>1792</v>
      </c>
      <c r="G956" s="34">
        <v>113</v>
      </c>
    </row>
    <row r="957" spans="1:7">
      <c r="A957" s="23">
        <v>2014</v>
      </c>
      <c r="B957" s="23" t="s">
        <v>514</v>
      </c>
      <c r="C957" s="13" t="s">
        <v>184</v>
      </c>
      <c r="D957" s="34" t="s">
        <v>990</v>
      </c>
      <c r="E957" s="34" t="s">
        <v>1819</v>
      </c>
      <c r="F957" s="34" t="s">
        <v>1747</v>
      </c>
      <c r="G957" s="34">
        <v>3</v>
      </c>
    </row>
    <row r="958" spans="1:7">
      <c r="A958" s="23">
        <v>2014</v>
      </c>
      <c r="B958" s="23" t="s">
        <v>514</v>
      </c>
      <c r="C958" s="13" t="s">
        <v>185</v>
      </c>
      <c r="D958" s="34" t="s">
        <v>990</v>
      </c>
      <c r="E958" s="34" t="s">
        <v>1819</v>
      </c>
      <c r="F958" s="34" t="s">
        <v>1747</v>
      </c>
      <c r="G958" s="34">
        <v>5</v>
      </c>
    </row>
    <row r="959" spans="1:7">
      <c r="A959" s="23">
        <v>2014</v>
      </c>
      <c r="B959" s="23" t="s">
        <v>514</v>
      </c>
      <c r="C959" s="13" t="s">
        <v>3925</v>
      </c>
      <c r="D959" s="34" t="s">
        <v>990</v>
      </c>
      <c r="E959" s="34" t="s">
        <v>1819</v>
      </c>
      <c r="F959" s="34" t="s">
        <v>1747</v>
      </c>
      <c r="G959" s="34">
        <v>6</v>
      </c>
    </row>
    <row r="960" spans="1:7">
      <c r="A960" s="23">
        <v>2014</v>
      </c>
      <c r="B960" s="23" t="s">
        <v>514</v>
      </c>
      <c r="C960" s="13" t="s">
        <v>1743</v>
      </c>
      <c r="D960" s="34" t="s">
        <v>990</v>
      </c>
      <c r="E960" s="34" t="s">
        <v>1819</v>
      </c>
      <c r="F960" s="34" t="s">
        <v>4497</v>
      </c>
      <c r="G960" s="34">
        <v>1</v>
      </c>
    </row>
    <row r="961" spans="1:7">
      <c r="A961" s="23">
        <v>2014</v>
      </c>
      <c r="B961" s="23" t="s">
        <v>514</v>
      </c>
      <c r="C961" s="13" t="s">
        <v>184</v>
      </c>
      <c r="D961" s="34" t="s">
        <v>990</v>
      </c>
      <c r="E961" s="34" t="s">
        <v>1819</v>
      </c>
      <c r="F961" s="34" t="s">
        <v>4497</v>
      </c>
      <c r="G961" s="34">
        <v>5</v>
      </c>
    </row>
    <row r="962" spans="1:7">
      <c r="A962" s="23">
        <v>2014</v>
      </c>
      <c r="B962" s="23" t="s">
        <v>514</v>
      </c>
      <c r="C962" s="13" t="s">
        <v>23</v>
      </c>
      <c r="D962" s="34" t="s">
        <v>990</v>
      </c>
      <c r="E962" s="34" t="s">
        <v>1819</v>
      </c>
      <c r="F962" s="34" t="s">
        <v>4497</v>
      </c>
      <c r="G962" s="34">
        <v>13</v>
      </c>
    </row>
    <row r="963" spans="1:7">
      <c r="A963" s="23">
        <v>2014</v>
      </c>
      <c r="B963" s="23" t="s">
        <v>514</v>
      </c>
      <c r="C963" s="13" t="s">
        <v>185</v>
      </c>
      <c r="D963" s="34" t="s">
        <v>990</v>
      </c>
      <c r="E963" s="34" t="s">
        <v>1819</v>
      </c>
      <c r="F963" s="34" t="s">
        <v>4497</v>
      </c>
      <c r="G963" s="34">
        <v>7</v>
      </c>
    </row>
    <row r="964" spans="1:7">
      <c r="A964" s="23">
        <v>2014</v>
      </c>
      <c r="B964" s="23" t="s">
        <v>514</v>
      </c>
      <c r="C964" s="13" t="s">
        <v>3925</v>
      </c>
      <c r="D964" s="34" t="s">
        <v>990</v>
      </c>
      <c r="E964" s="34" t="s">
        <v>1819</v>
      </c>
      <c r="F964" s="34" t="s">
        <v>4497</v>
      </c>
      <c r="G964" s="34">
        <v>10</v>
      </c>
    </row>
    <row r="965" spans="1:7">
      <c r="A965" s="23">
        <v>2014</v>
      </c>
      <c r="B965" s="23" t="s">
        <v>514</v>
      </c>
      <c r="C965" s="13" t="s">
        <v>184</v>
      </c>
      <c r="D965" s="34" t="s">
        <v>990</v>
      </c>
      <c r="E965" s="34" t="s">
        <v>3735</v>
      </c>
      <c r="F965" s="34" t="s">
        <v>1803</v>
      </c>
      <c r="G965" s="34">
        <v>1</v>
      </c>
    </row>
    <row r="966" spans="1:7">
      <c r="A966" s="23">
        <v>2014</v>
      </c>
      <c r="B966" s="23" t="s">
        <v>514</v>
      </c>
      <c r="C966" s="13" t="s">
        <v>23</v>
      </c>
      <c r="D966" s="34" t="s">
        <v>990</v>
      </c>
      <c r="E966" s="34" t="s">
        <v>3735</v>
      </c>
      <c r="F966" s="34" t="s">
        <v>1803</v>
      </c>
      <c r="G966" s="34">
        <v>4</v>
      </c>
    </row>
    <row r="967" spans="1:7">
      <c r="A967" s="23">
        <v>2014</v>
      </c>
      <c r="B967" s="23" t="s">
        <v>514</v>
      </c>
      <c r="C967" s="13" t="s">
        <v>3925</v>
      </c>
      <c r="D967" s="34" t="s">
        <v>990</v>
      </c>
      <c r="E967" s="34" t="s">
        <v>3735</v>
      </c>
      <c r="F967" s="34" t="s">
        <v>1803</v>
      </c>
      <c r="G967" s="34">
        <v>1</v>
      </c>
    </row>
    <row r="968" spans="1:7">
      <c r="A968" s="23">
        <v>2014</v>
      </c>
      <c r="B968" s="23" t="s">
        <v>514</v>
      </c>
      <c r="C968" s="13" t="s">
        <v>1743</v>
      </c>
      <c r="D968" s="34" t="s">
        <v>990</v>
      </c>
      <c r="E968" s="34" t="s">
        <v>1819</v>
      </c>
      <c r="F968" s="34" t="s">
        <v>1748</v>
      </c>
      <c r="G968" s="34">
        <v>3</v>
      </c>
    </row>
    <row r="969" spans="1:7">
      <c r="A969" s="23">
        <v>2014</v>
      </c>
      <c r="B969" s="23" t="s">
        <v>514</v>
      </c>
      <c r="C969" s="13" t="s">
        <v>184</v>
      </c>
      <c r="D969" s="34" t="s">
        <v>990</v>
      </c>
      <c r="E969" s="34" t="s">
        <v>1819</v>
      </c>
      <c r="F969" s="34" t="s">
        <v>1748</v>
      </c>
      <c r="G969" s="34">
        <v>2</v>
      </c>
    </row>
    <row r="970" spans="1:7">
      <c r="A970" s="23">
        <v>2014</v>
      </c>
      <c r="B970" s="23" t="s">
        <v>514</v>
      </c>
      <c r="C970" s="13" t="s">
        <v>23</v>
      </c>
      <c r="D970" s="34" t="s">
        <v>990</v>
      </c>
      <c r="E970" s="34" t="s">
        <v>1819</v>
      </c>
      <c r="F970" s="34" t="s">
        <v>1748</v>
      </c>
      <c r="G970" s="34">
        <v>20</v>
      </c>
    </row>
    <row r="971" spans="1:7">
      <c r="A971" s="23">
        <v>2014</v>
      </c>
      <c r="B971" s="23" t="s">
        <v>514</v>
      </c>
      <c r="C971" s="13" t="s">
        <v>185</v>
      </c>
      <c r="D971" s="34" t="s">
        <v>990</v>
      </c>
      <c r="E971" s="34" t="s">
        <v>1819</v>
      </c>
      <c r="F971" s="34" t="s">
        <v>1748</v>
      </c>
      <c r="G971" s="34">
        <v>6</v>
      </c>
    </row>
    <row r="972" spans="1:7">
      <c r="A972" s="23">
        <v>2014</v>
      </c>
      <c r="B972" s="23" t="s">
        <v>514</v>
      </c>
      <c r="C972" s="13" t="s">
        <v>3925</v>
      </c>
      <c r="D972" s="34" t="s">
        <v>990</v>
      </c>
      <c r="E972" s="34" t="s">
        <v>1819</v>
      </c>
      <c r="F972" s="34" t="s">
        <v>1748</v>
      </c>
      <c r="G972" s="34">
        <v>32</v>
      </c>
    </row>
    <row r="973" spans="1:7">
      <c r="A973" s="23">
        <v>2014</v>
      </c>
      <c r="B973" s="23" t="s">
        <v>514</v>
      </c>
      <c r="C973" s="13" t="s">
        <v>23</v>
      </c>
      <c r="D973" s="34" t="s">
        <v>990</v>
      </c>
      <c r="E973" s="34" t="s">
        <v>3735</v>
      </c>
      <c r="F973" s="34" t="s">
        <v>1813</v>
      </c>
      <c r="G973" s="34">
        <v>1</v>
      </c>
    </row>
    <row r="974" spans="1:7">
      <c r="A974" s="23">
        <v>2014</v>
      </c>
      <c r="B974" s="23" t="s">
        <v>514</v>
      </c>
      <c r="C974" s="13" t="s">
        <v>185</v>
      </c>
      <c r="D974" s="34" t="s">
        <v>990</v>
      </c>
      <c r="E974" s="34" t="s">
        <v>3735</v>
      </c>
      <c r="F974" s="34" t="s">
        <v>1813</v>
      </c>
      <c r="G974" s="34">
        <v>1</v>
      </c>
    </row>
    <row r="975" spans="1:7">
      <c r="A975" s="23">
        <v>2014</v>
      </c>
      <c r="B975" s="23" t="s">
        <v>514</v>
      </c>
      <c r="C975" s="13" t="s">
        <v>3925</v>
      </c>
      <c r="D975" s="34" t="s">
        <v>990</v>
      </c>
      <c r="E975" s="34" t="s">
        <v>3735</v>
      </c>
      <c r="F975" s="34" t="s">
        <v>1813</v>
      </c>
      <c r="G975" s="34">
        <v>1</v>
      </c>
    </row>
    <row r="976" spans="1:7">
      <c r="A976" s="23">
        <v>2014</v>
      </c>
      <c r="B976" s="23" t="s">
        <v>514</v>
      </c>
      <c r="C976" s="13" t="s">
        <v>1743</v>
      </c>
      <c r="D976" s="34" t="s">
        <v>990</v>
      </c>
      <c r="E976" s="34" t="s">
        <v>3735</v>
      </c>
      <c r="F976" s="34" t="s">
        <v>1793</v>
      </c>
      <c r="G976" s="34">
        <v>1</v>
      </c>
    </row>
    <row r="977" spans="1:7">
      <c r="A977" s="23">
        <v>2014</v>
      </c>
      <c r="B977" s="23" t="s">
        <v>514</v>
      </c>
      <c r="C977" s="13" t="s">
        <v>184</v>
      </c>
      <c r="D977" s="34" t="s">
        <v>990</v>
      </c>
      <c r="E977" s="34" t="s">
        <v>3735</v>
      </c>
      <c r="F977" s="34" t="s">
        <v>1793</v>
      </c>
      <c r="G977" s="34">
        <v>1</v>
      </c>
    </row>
    <row r="978" spans="1:7">
      <c r="A978" s="23">
        <v>2014</v>
      </c>
      <c r="B978" s="23" t="s">
        <v>514</v>
      </c>
      <c r="C978" s="13" t="s">
        <v>23</v>
      </c>
      <c r="D978" s="34" t="s">
        <v>990</v>
      </c>
      <c r="E978" s="34" t="s">
        <v>3735</v>
      </c>
      <c r="F978" s="34" t="s">
        <v>1793</v>
      </c>
      <c r="G978" s="34">
        <v>17</v>
      </c>
    </row>
    <row r="979" spans="1:7">
      <c r="A979" s="23">
        <v>2014</v>
      </c>
      <c r="B979" s="23" t="s">
        <v>514</v>
      </c>
      <c r="C979" s="13" t="s">
        <v>185</v>
      </c>
      <c r="D979" s="34" t="s">
        <v>990</v>
      </c>
      <c r="E979" s="34" t="s">
        <v>3735</v>
      </c>
      <c r="F979" s="34" t="s">
        <v>1793</v>
      </c>
      <c r="G979" s="34">
        <v>4</v>
      </c>
    </row>
    <row r="980" spans="1:7">
      <c r="A980" s="23">
        <v>2014</v>
      </c>
      <c r="B980" s="23" t="s">
        <v>514</v>
      </c>
      <c r="C980" s="13" t="s">
        <v>3925</v>
      </c>
      <c r="D980" s="34" t="s">
        <v>990</v>
      </c>
      <c r="E980" s="34" t="s">
        <v>3735</v>
      </c>
      <c r="F980" s="34" t="s">
        <v>1793</v>
      </c>
      <c r="G980" s="34">
        <v>15</v>
      </c>
    </row>
    <row r="981" spans="1:7">
      <c r="A981" s="23">
        <v>2014</v>
      </c>
      <c r="B981" s="23" t="s">
        <v>514</v>
      </c>
      <c r="C981" s="13" t="s">
        <v>184</v>
      </c>
      <c r="D981" s="34" t="s">
        <v>990</v>
      </c>
      <c r="E981" s="34" t="s">
        <v>1819</v>
      </c>
      <c r="F981" s="34" t="s">
        <v>4553</v>
      </c>
      <c r="G981" s="34">
        <v>1</v>
      </c>
    </row>
    <row r="982" spans="1:7">
      <c r="A982" s="23">
        <v>2014</v>
      </c>
      <c r="B982" s="23" t="s">
        <v>514</v>
      </c>
      <c r="C982" s="13" t="s">
        <v>23</v>
      </c>
      <c r="D982" s="34" t="s">
        <v>990</v>
      </c>
      <c r="E982" s="34" t="s">
        <v>1819</v>
      </c>
      <c r="F982" s="34" t="s">
        <v>4553</v>
      </c>
      <c r="G982" s="34">
        <v>6</v>
      </c>
    </row>
    <row r="983" spans="1:7">
      <c r="A983" s="23">
        <v>2014</v>
      </c>
      <c r="B983" s="23" t="s">
        <v>514</v>
      </c>
      <c r="C983" s="13" t="s">
        <v>185</v>
      </c>
      <c r="D983" s="34" t="s">
        <v>990</v>
      </c>
      <c r="E983" s="34" t="s">
        <v>1819</v>
      </c>
      <c r="F983" s="34" t="s">
        <v>4553</v>
      </c>
      <c r="G983" s="34">
        <v>5</v>
      </c>
    </row>
    <row r="984" spans="1:7">
      <c r="A984" s="23">
        <v>2014</v>
      </c>
      <c r="B984" s="23" t="s">
        <v>514</v>
      </c>
      <c r="C984" s="13" t="s">
        <v>3925</v>
      </c>
      <c r="D984" s="34" t="s">
        <v>990</v>
      </c>
      <c r="E984" s="34" t="s">
        <v>1819</v>
      </c>
      <c r="F984" s="34" t="s">
        <v>4553</v>
      </c>
      <c r="G984" s="34">
        <v>14</v>
      </c>
    </row>
    <row r="985" spans="1:7">
      <c r="A985" s="23">
        <v>2014</v>
      </c>
      <c r="B985" s="23" t="s">
        <v>514</v>
      </c>
      <c r="C985" s="13" t="s">
        <v>184</v>
      </c>
      <c r="D985" s="34" t="s">
        <v>990</v>
      </c>
      <c r="E985" s="34" t="s">
        <v>1819</v>
      </c>
      <c r="F985" s="34" t="s">
        <v>1749</v>
      </c>
      <c r="G985" s="34">
        <v>3</v>
      </c>
    </row>
    <row r="986" spans="1:7">
      <c r="A986" s="23">
        <v>2014</v>
      </c>
      <c r="B986" s="23" t="s">
        <v>514</v>
      </c>
      <c r="C986" s="13" t="s">
        <v>23</v>
      </c>
      <c r="D986" s="34" t="s">
        <v>990</v>
      </c>
      <c r="E986" s="34" t="s">
        <v>1819</v>
      </c>
      <c r="F986" s="34" t="s">
        <v>1749</v>
      </c>
      <c r="G986" s="34">
        <v>12</v>
      </c>
    </row>
    <row r="987" spans="1:7">
      <c r="A987" s="23">
        <v>2014</v>
      </c>
      <c r="B987" s="23" t="s">
        <v>514</v>
      </c>
      <c r="C987" s="13" t="s">
        <v>185</v>
      </c>
      <c r="D987" s="34" t="s">
        <v>990</v>
      </c>
      <c r="E987" s="34" t="s">
        <v>1819</v>
      </c>
      <c r="F987" s="34" t="s">
        <v>1749</v>
      </c>
      <c r="G987" s="34">
        <v>17</v>
      </c>
    </row>
    <row r="988" spans="1:7">
      <c r="A988" s="23">
        <v>2014</v>
      </c>
      <c r="B988" s="23" t="s">
        <v>514</v>
      </c>
      <c r="C988" s="13" t="s">
        <v>3925</v>
      </c>
      <c r="D988" s="34" t="s">
        <v>990</v>
      </c>
      <c r="E988" s="34" t="s">
        <v>1819</v>
      </c>
      <c r="F988" s="34" t="s">
        <v>1749</v>
      </c>
      <c r="G988" s="34">
        <v>4</v>
      </c>
    </row>
    <row r="989" spans="1:7">
      <c r="A989" s="23">
        <v>2014</v>
      </c>
      <c r="B989" s="23" t="s">
        <v>514</v>
      </c>
      <c r="C989" s="13" t="s">
        <v>23</v>
      </c>
      <c r="D989" s="34" t="s">
        <v>3733</v>
      </c>
      <c r="E989" s="34" t="s">
        <v>3737</v>
      </c>
      <c r="F989" s="34" t="s">
        <v>1761</v>
      </c>
      <c r="G989" s="34">
        <v>7</v>
      </c>
    </row>
    <row r="990" spans="1:7">
      <c r="A990" s="23">
        <v>2014</v>
      </c>
      <c r="B990" s="23" t="s">
        <v>514</v>
      </c>
      <c r="C990" s="13" t="s">
        <v>185</v>
      </c>
      <c r="D990" s="34" t="s">
        <v>3733</v>
      </c>
      <c r="E990" s="34" t="s">
        <v>3737</v>
      </c>
      <c r="F990" s="34" t="s">
        <v>1761</v>
      </c>
      <c r="G990" s="34">
        <v>5</v>
      </c>
    </row>
    <row r="991" spans="1:7">
      <c r="A991" s="23">
        <v>2014</v>
      </c>
      <c r="B991" s="23" t="s">
        <v>514</v>
      </c>
      <c r="C991" s="13" t="s">
        <v>3925</v>
      </c>
      <c r="D991" s="34" t="s">
        <v>3733</v>
      </c>
      <c r="E991" s="34" t="s">
        <v>3737</v>
      </c>
      <c r="F991" s="34" t="s">
        <v>1761</v>
      </c>
      <c r="G991" s="34">
        <v>7</v>
      </c>
    </row>
    <row r="992" spans="1:7">
      <c r="A992" s="23">
        <v>2014</v>
      </c>
      <c r="B992" s="23" t="s">
        <v>514</v>
      </c>
      <c r="C992" s="13" t="s">
        <v>184</v>
      </c>
      <c r="D992" s="34" t="s">
        <v>990</v>
      </c>
      <c r="E992" s="34" t="s">
        <v>3735</v>
      </c>
      <c r="F992" s="34" t="s">
        <v>1796</v>
      </c>
      <c r="G992" s="34">
        <v>1</v>
      </c>
    </row>
    <row r="993" spans="1:7">
      <c r="A993" s="23">
        <v>2014</v>
      </c>
      <c r="B993" s="23" t="s">
        <v>514</v>
      </c>
      <c r="C993" s="13" t="s">
        <v>23</v>
      </c>
      <c r="D993" s="34" t="s">
        <v>990</v>
      </c>
      <c r="E993" s="34" t="s">
        <v>3735</v>
      </c>
      <c r="F993" s="34" t="s">
        <v>1796</v>
      </c>
      <c r="G993" s="34">
        <v>6</v>
      </c>
    </row>
    <row r="994" spans="1:7">
      <c r="A994" s="23">
        <v>2014</v>
      </c>
      <c r="B994" s="23" t="s">
        <v>514</v>
      </c>
      <c r="C994" s="13" t="s">
        <v>185</v>
      </c>
      <c r="D994" s="34" t="s">
        <v>990</v>
      </c>
      <c r="E994" s="34" t="s">
        <v>3735</v>
      </c>
      <c r="F994" s="34" t="s">
        <v>1796</v>
      </c>
      <c r="G994" s="34">
        <v>2</v>
      </c>
    </row>
    <row r="995" spans="1:7">
      <c r="A995" s="23">
        <v>2014</v>
      </c>
      <c r="B995" s="23" t="s">
        <v>514</v>
      </c>
      <c r="C995" s="13" t="s">
        <v>3925</v>
      </c>
      <c r="D995" s="34" t="s">
        <v>990</v>
      </c>
      <c r="E995" s="34" t="s">
        <v>3735</v>
      </c>
      <c r="F995" s="34" t="s">
        <v>1796</v>
      </c>
      <c r="G995" s="34">
        <v>4</v>
      </c>
    </row>
    <row r="996" spans="1:7">
      <c r="A996" s="23">
        <v>2014</v>
      </c>
      <c r="B996" s="23" t="s">
        <v>514</v>
      </c>
      <c r="C996" s="13" t="s">
        <v>184</v>
      </c>
      <c r="D996" s="34" t="s">
        <v>3733</v>
      </c>
      <c r="E996" s="34" t="s">
        <v>3737</v>
      </c>
      <c r="F996" s="34" t="s">
        <v>1762</v>
      </c>
      <c r="G996" s="34">
        <v>2</v>
      </c>
    </row>
    <row r="997" spans="1:7">
      <c r="A997" s="23">
        <v>2014</v>
      </c>
      <c r="B997" s="23" t="s">
        <v>514</v>
      </c>
      <c r="C997" s="13" t="s">
        <v>23</v>
      </c>
      <c r="D997" s="34" t="s">
        <v>3733</v>
      </c>
      <c r="E997" s="34" t="s">
        <v>3737</v>
      </c>
      <c r="F997" s="34" t="s">
        <v>1762</v>
      </c>
      <c r="G997" s="34">
        <v>15</v>
      </c>
    </row>
    <row r="998" spans="1:7">
      <c r="A998" s="23">
        <v>2014</v>
      </c>
      <c r="B998" s="23" t="s">
        <v>514</v>
      </c>
      <c r="C998" s="13" t="s">
        <v>185</v>
      </c>
      <c r="D998" s="34" t="s">
        <v>3733</v>
      </c>
      <c r="E998" s="34" t="s">
        <v>3737</v>
      </c>
      <c r="F998" s="34" t="s">
        <v>1762</v>
      </c>
      <c r="G998" s="34">
        <v>11</v>
      </c>
    </row>
    <row r="999" spans="1:7">
      <c r="A999" s="23">
        <v>2014</v>
      </c>
      <c r="B999" s="23" t="s">
        <v>514</v>
      </c>
      <c r="C999" s="13" t="s">
        <v>3925</v>
      </c>
      <c r="D999" s="34" t="s">
        <v>3733</v>
      </c>
      <c r="E999" s="34" t="s">
        <v>3737</v>
      </c>
      <c r="F999" s="34" t="s">
        <v>1762</v>
      </c>
      <c r="G999" s="34">
        <v>5</v>
      </c>
    </row>
    <row r="1000" spans="1:7">
      <c r="A1000" s="23">
        <v>2014</v>
      </c>
      <c r="B1000" s="23" t="s">
        <v>514</v>
      </c>
      <c r="C1000" s="13" t="s">
        <v>184</v>
      </c>
      <c r="D1000" s="34" t="s">
        <v>3733</v>
      </c>
      <c r="E1000" s="34" t="s">
        <v>3736</v>
      </c>
      <c r="F1000" s="34" t="s">
        <v>1768</v>
      </c>
      <c r="G1000" s="34">
        <v>1</v>
      </c>
    </row>
    <row r="1001" spans="1:7">
      <c r="A1001" s="23">
        <v>2014</v>
      </c>
      <c r="B1001" s="23" t="s">
        <v>514</v>
      </c>
      <c r="C1001" s="13" t="s">
        <v>23</v>
      </c>
      <c r="D1001" s="34" t="s">
        <v>3733</v>
      </c>
      <c r="E1001" s="34" t="s">
        <v>3736</v>
      </c>
      <c r="F1001" s="34" t="s">
        <v>1768</v>
      </c>
      <c r="G1001" s="34">
        <v>4</v>
      </c>
    </row>
    <row r="1002" spans="1:7">
      <c r="A1002" s="23">
        <v>2014</v>
      </c>
      <c r="B1002" s="23" t="s">
        <v>514</v>
      </c>
      <c r="C1002" s="13" t="s">
        <v>185</v>
      </c>
      <c r="D1002" s="34" t="s">
        <v>3733</v>
      </c>
      <c r="E1002" s="34" t="s">
        <v>3736</v>
      </c>
      <c r="F1002" s="34" t="s">
        <v>1768</v>
      </c>
      <c r="G1002" s="34">
        <v>6</v>
      </c>
    </row>
    <row r="1003" spans="1:7">
      <c r="A1003" s="23">
        <v>2014</v>
      </c>
      <c r="B1003" s="23" t="s">
        <v>514</v>
      </c>
      <c r="C1003" s="13" t="s">
        <v>3925</v>
      </c>
      <c r="D1003" s="34" t="s">
        <v>3733</v>
      </c>
      <c r="E1003" s="34" t="s">
        <v>3736</v>
      </c>
      <c r="F1003" s="34" t="s">
        <v>1768</v>
      </c>
      <c r="G1003" s="34">
        <v>1</v>
      </c>
    </row>
    <row r="1004" spans="1:7">
      <c r="A1004" s="23">
        <v>2014</v>
      </c>
      <c r="B1004" s="23" t="s">
        <v>514</v>
      </c>
      <c r="C1004" s="13" t="s">
        <v>185</v>
      </c>
      <c r="D1004" s="34" t="s">
        <v>3733</v>
      </c>
      <c r="E1004" s="34" t="s">
        <v>3736</v>
      </c>
      <c r="F1004" s="34" t="s">
        <v>1770</v>
      </c>
      <c r="G1004" s="34">
        <v>3</v>
      </c>
    </row>
    <row r="1005" spans="1:7">
      <c r="A1005" s="23">
        <v>2014</v>
      </c>
      <c r="B1005" s="23" t="s">
        <v>514</v>
      </c>
      <c r="C1005" s="13" t="s">
        <v>3925</v>
      </c>
      <c r="D1005" s="34" t="s">
        <v>3733</v>
      </c>
      <c r="E1005" s="34" t="s">
        <v>3736</v>
      </c>
      <c r="F1005" s="34" t="s">
        <v>1770</v>
      </c>
      <c r="G1005" s="34">
        <v>1</v>
      </c>
    </row>
    <row r="1006" spans="1:7">
      <c r="A1006" s="23">
        <v>2014</v>
      </c>
      <c r="B1006" s="23" t="s">
        <v>514</v>
      </c>
      <c r="C1006" s="13" t="s">
        <v>1743</v>
      </c>
      <c r="D1006" s="34" t="s">
        <v>990</v>
      </c>
      <c r="E1006" s="34" t="s">
        <v>1819</v>
      </c>
      <c r="F1006" s="34" t="s">
        <v>1750</v>
      </c>
      <c r="G1006" s="34">
        <v>5</v>
      </c>
    </row>
    <row r="1007" spans="1:7">
      <c r="A1007" s="23">
        <v>2014</v>
      </c>
      <c r="B1007" s="23" t="s">
        <v>514</v>
      </c>
      <c r="C1007" s="13" t="s">
        <v>184</v>
      </c>
      <c r="D1007" s="34" t="s">
        <v>990</v>
      </c>
      <c r="E1007" s="34" t="s">
        <v>1819</v>
      </c>
      <c r="F1007" s="34" t="s">
        <v>1750</v>
      </c>
      <c r="G1007" s="34">
        <v>12</v>
      </c>
    </row>
    <row r="1008" spans="1:7">
      <c r="A1008" s="23">
        <v>2014</v>
      </c>
      <c r="B1008" s="23" t="s">
        <v>514</v>
      </c>
      <c r="C1008" s="13" t="s">
        <v>23</v>
      </c>
      <c r="D1008" s="34" t="s">
        <v>990</v>
      </c>
      <c r="E1008" s="34" t="s">
        <v>1819</v>
      </c>
      <c r="F1008" s="34" t="s">
        <v>1750</v>
      </c>
      <c r="G1008" s="34">
        <v>84</v>
      </c>
    </row>
    <row r="1009" spans="1:7">
      <c r="A1009" s="23">
        <v>2014</v>
      </c>
      <c r="B1009" s="23" t="s">
        <v>514</v>
      </c>
      <c r="C1009" s="13" t="s">
        <v>185</v>
      </c>
      <c r="D1009" s="34" t="s">
        <v>990</v>
      </c>
      <c r="E1009" s="34" t="s">
        <v>1819</v>
      </c>
      <c r="F1009" s="34" t="s">
        <v>1750</v>
      </c>
      <c r="G1009" s="34">
        <v>30</v>
      </c>
    </row>
    <row r="1010" spans="1:7">
      <c r="A1010" s="23">
        <v>2014</v>
      </c>
      <c r="B1010" s="23" t="s">
        <v>514</v>
      </c>
      <c r="C1010" s="13" t="s">
        <v>3925</v>
      </c>
      <c r="D1010" s="34" t="s">
        <v>990</v>
      </c>
      <c r="E1010" s="34" t="s">
        <v>1819</v>
      </c>
      <c r="F1010" s="34" t="s">
        <v>1750</v>
      </c>
      <c r="G1010" s="34">
        <v>79</v>
      </c>
    </row>
    <row r="1011" spans="1:7">
      <c r="A1011" s="23">
        <v>2014</v>
      </c>
      <c r="B1011" s="23" t="s">
        <v>514</v>
      </c>
      <c r="C1011" s="13" t="s">
        <v>23</v>
      </c>
      <c r="D1011" s="34" t="s">
        <v>990</v>
      </c>
      <c r="E1011" s="34" t="s">
        <v>1819</v>
      </c>
      <c r="F1011" s="34" t="s">
        <v>1751</v>
      </c>
      <c r="G1011" s="34">
        <v>10</v>
      </c>
    </row>
    <row r="1012" spans="1:7">
      <c r="A1012" s="23">
        <v>2014</v>
      </c>
      <c r="B1012" s="23" t="s">
        <v>514</v>
      </c>
      <c r="C1012" s="13" t="s">
        <v>185</v>
      </c>
      <c r="D1012" s="34" t="s">
        <v>990</v>
      </c>
      <c r="E1012" s="34" t="s">
        <v>1819</v>
      </c>
      <c r="F1012" s="34" t="s">
        <v>1751</v>
      </c>
      <c r="G1012" s="34">
        <v>9</v>
      </c>
    </row>
    <row r="1013" spans="1:7">
      <c r="A1013" s="23">
        <v>2014</v>
      </c>
      <c r="B1013" s="23" t="s">
        <v>514</v>
      </c>
      <c r="C1013" s="13" t="s">
        <v>3925</v>
      </c>
      <c r="D1013" s="34" t="s">
        <v>990</v>
      </c>
      <c r="E1013" s="34" t="s">
        <v>1819</v>
      </c>
      <c r="F1013" s="34" t="s">
        <v>1751</v>
      </c>
      <c r="G1013" s="34">
        <v>18</v>
      </c>
    </row>
    <row r="1014" spans="1:7">
      <c r="A1014" s="23">
        <v>2014</v>
      </c>
      <c r="B1014" s="23" t="s">
        <v>514</v>
      </c>
      <c r="C1014" s="13" t="s">
        <v>1743</v>
      </c>
      <c r="D1014" s="34" t="s">
        <v>990</v>
      </c>
      <c r="E1014" s="34" t="s">
        <v>3735</v>
      </c>
      <c r="F1014" s="34" t="s">
        <v>1798</v>
      </c>
      <c r="G1014" s="34">
        <v>1</v>
      </c>
    </row>
    <row r="1015" spans="1:7">
      <c r="A1015" s="23">
        <v>2014</v>
      </c>
      <c r="B1015" s="23" t="s">
        <v>514</v>
      </c>
      <c r="C1015" s="13" t="s">
        <v>23</v>
      </c>
      <c r="D1015" s="34" t="s">
        <v>990</v>
      </c>
      <c r="E1015" s="34" t="s">
        <v>3735</v>
      </c>
      <c r="F1015" s="34" t="s">
        <v>1798</v>
      </c>
      <c r="G1015" s="34">
        <v>7</v>
      </c>
    </row>
    <row r="1016" spans="1:7">
      <c r="A1016" s="23">
        <v>2014</v>
      </c>
      <c r="B1016" s="23" t="s">
        <v>514</v>
      </c>
      <c r="C1016" s="13" t="s">
        <v>185</v>
      </c>
      <c r="D1016" s="34" t="s">
        <v>990</v>
      </c>
      <c r="E1016" s="34" t="s">
        <v>3735</v>
      </c>
      <c r="F1016" s="34" t="s">
        <v>1798</v>
      </c>
      <c r="G1016" s="34">
        <v>4</v>
      </c>
    </row>
    <row r="1017" spans="1:7">
      <c r="A1017" s="23">
        <v>2014</v>
      </c>
      <c r="B1017" s="23" t="s">
        <v>514</v>
      </c>
      <c r="C1017" s="13" t="s">
        <v>3925</v>
      </c>
      <c r="D1017" s="34" t="s">
        <v>990</v>
      </c>
      <c r="E1017" s="34" t="s">
        <v>3735</v>
      </c>
      <c r="F1017" s="34" t="s">
        <v>1798</v>
      </c>
      <c r="G1017" s="34">
        <v>6</v>
      </c>
    </row>
    <row r="1018" spans="1:7">
      <c r="A1018" s="23">
        <v>2014</v>
      </c>
      <c r="B1018" s="23" t="s">
        <v>514</v>
      </c>
      <c r="C1018" s="13" t="s">
        <v>184</v>
      </c>
      <c r="D1018" s="34" t="s">
        <v>990</v>
      </c>
      <c r="E1018" s="34" t="s">
        <v>3735</v>
      </c>
      <c r="F1018" s="34" t="s">
        <v>4550</v>
      </c>
      <c r="G1018" s="34">
        <v>1</v>
      </c>
    </row>
    <row r="1019" spans="1:7">
      <c r="A1019" s="23">
        <v>2014</v>
      </c>
      <c r="B1019" s="23" t="s">
        <v>514</v>
      </c>
      <c r="C1019" s="13" t="s">
        <v>23</v>
      </c>
      <c r="D1019" s="34" t="s">
        <v>990</v>
      </c>
      <c r="E1019" s="34" t="s">
        <v>3735</v>
      </c>
      <c r="F1019" s="34" t="s">
        <v>4550</v>
      </c>
      <c r="G1019" s="34">
        <v>4</v>
      </c>
    </row>
    <row r="1020" spans="1:7">
      <c r="A1020" s="23">
        <v>2014</v>
      </c>
      <c r="B1020" s="23" t="s">
        <v>514</v>
      </c>
      <c r="C1020" s="13" t="s">
        <v>185</v>
      </c>
      <c r="D1020" s="34" t="s">
        <v>990</v>
      </c>
      <c r="E1020" s="34" t="s">
        <v>3735</v>
      </c>
      <c r="F1020" s="34" t="s">
        <v>4550</v>
      </c>
      <c r="G1020" s="34">
        <v>9</v>
      </c>
    </row>
    <row r="1021" spans="1:7">
      <c r="A1021" s="23">
        <v>2014</v>
      </c>
      <c r="B1021" s="23" t="s">
        <v>514</v>
      </c>
      <c r="C1021" s="13" t="s">
        <v>3925</v>
      </c>
      <c r="D1021" s="34" t="s">
        <v>990</v>
      </c>
      <c r="E1021" s="34" t="s">
        <v>3735</v>
      </c>
      <c r="F1021" s="34" t="s">
        <v>4550</v>
      </c>
      <c r="G1021" s="34">
        <v>10</v>
      </c>
    </row>
    <row r="1022" spans="1:7">
      <c r="A1022" s="23">
        <v>2014</v>
      </c>
      <c r="B1022" s="23" t="s">
        <v>514</v>
      </c>
      <c r="C1022" s="13" t="s">
        <v>184</v>
      </c>
      <c r="D1022" s="34" t="s">
        <v>990</v>
      </c>
      <c r="E1022" s="34" t="s">
        <v>3735</v>
      </c>
      <c r="F1022" s="34" t="s">
        <v>4555</v>
      </c>
      <c r="G1022" s="34">
        <v>1</v>
      </c>
    </row>
    <row r="1023" spans="1:7">
      <c r="A1023" s="23">
        <v>2014</v>
      </c>
      <c r="B1023" s="23" t="s">
        <v>514</v>
      </c>
      <c r="C1023" s="13" t="s">
        <v>23</v>
      </c>
      <c r="D1023" s="34" t="s">
        <v>990</v>
      </c>
      <c r="E1023" s="34" t="s">
        <v>3735</v>
      </c>
      <c r="F1023" s="34" t="s">
        <v>4555</v>
      </c>
      <c r="G1023" s="34">
        <v>5</v>
      </c>
    </row>
    <row r="1024" spans="1:7">
      <c r="A1024" s="23">
        <v>2014</v>
      </c>
      <c r="B1024" s="23" t="s">
        <v>514</v>
      </c>
      <c r="C1024" s="13" t="s">
        <v>185</v>
      </c>
      <c r="D1024" s="34" t="s">
        <v>990</v>
      </c>
      <c r="E1024" s="34" t="s">
        <v>3735</v>
      </c>
      <c r="F1024" s="34" t="s">
        <v>4555</v>
      </c>
      <c r="G1024" s="34">
        <v>1</v>
      </c>
    </row>
    <row r="1025" spans="1:7">
      <c r="A1025" s="23">
        <v>2014</v>
      </c>
      <c r="B1025" s="23" t="s">
        <v>514</v>
      </c>
      <c r="C1025" s="13" t="s">
        <v>3925</v>
      </c>
      <c r="D1025" s="34" t="s">
        <v>990</v>
      </c>
      <c r="E1025" s="34" t="s">
        <v>3735</v>
      </c>
      <c r="F1025" s="34" t="s">
        <v>4555</v>
      </c>
      <c r="G1025" s="34">
        <v>8</v>
      </c>
    </row>
    <row r="1026" spans="1:7">
      <c r="A1026" s="23">
        <v>2014</v>
      </c>
      <c r="B1026" s="23" t="s">
        <v>514</v>
      </c>
      <c r="C1026" s="13" t="s">
        <v>1743</v>
      </c>
      <c r="D1026" s="34" t="s">
        <v>990</v>
      </c>
      <c r="E1026" s="34" t="s">
        <v>3735</v>
      </c>
      <c r="F1026" s="34" t="s">
        <v>1802</v>
      </c>
      <c r="G1026" s="34">
        <v>1</v>
      </c>
    </row>
    <row r="1027" spans="1:7">
      <c r="A1027" s="23">
        <v>2014</v>
      </c>
      <c r="B1027" s="23" t="s">
        <v>514</v>
      </c>
      <c r="C1027" s="13" t="s">
        <v>23</v>
      </c>
      <c r="D1027" s="34" t="s">
        <v>990</v>
      </c>
      <c r="E1027" s="34" t="s">
        <v>3735</v>
      </c>
      <c r="F1027" s="34" t="s">
        <v>1802</v>
      </c>
      <c r="G1027" s="34">
        <v>3</v>
      </c>
    </row>
    <row r="1028" spans="1:7">
      <c r="A1028" s="23">
        <v>2014</v>
      </c>
      <c r="B1028" s="23" t="s">
        <v>514</v>
      </c>
      <c r="C1028" s="13" t="s">
        <v>185</v>
      </c>
      <c r="D1028" s="34" t="s">
        <v>990</v>
      </c>
      <c r="E1028" s="34" t="s">
        <v>3735</v>
      </c>
      <c r="F1028" s="34" t="s">
        <v>1802</v>
      </c>
      <c r="G1028" s="34">
        <v>5</v>
      </c>
    </row>
    <row r="1029" spans="1:7">
      <c r="A1029" s="23">
        <v>2014</v>
      </c>
      <c r="B1029" s="23" t="s">
        <v>514</v>
      </c>
      <c r="C1029" s="13" t="s">
        <v>3925</v>
      </c>
      <c r="D1029" s="34" t="s">
        <v>990</v>
      </c>
      <c r="E1029" s="34" t="s">
        <v>3735</v>
      </c>
      <c r="F1029" s="34" t="s">
        <v>1802</v>
      </c>
      <c r="G1029" s="34">
        <v>5</v>
      </c>
    </row>
    <row r="1030" spans="1:7">
      <c r="A1030" s="23">
        <v>2014</v>
      </c>
      <c r="B1030" s="23" t="s">
        <v>514</v>
      </c>
      <c r="C1030" s="13" t="s">
        <v>23</v>
      </c>
      <c r="D1030" s="34" t="s">
        <v>990</v>
      </c>
      <c r="E1030" s="34" t="s">
        <v>3735</v>
      </c>
      <c r="F1030" s="34" t="s">
        <v>1799</v>
      </c>
      <c r="G1030" s="34">
        <v>1</v>
      </c>
    </row>
    <row r="1031" spans="1:7">
      <c r="A1031" s="23">
        <v>2014</v>
      </c>
      <c r="B1031" s="23" t="s">
        <v>514</v>
      </c>
      <c r="C1031" s="13" t="s">
        <v>185</v>
      </c>
      <c r="D1031" s="34" t="s">
        <v>990</v>
      </c>
      <c r="E1031" s="34" t="s">
        <v>3735</v>
      </c>
      <c r="F1031" s="34" t="s">
        <v>1799</v>
      </c>
      <c r="G1031" s="34">
        <v>3</v>
      </c>
    </row>
    <row r="1032" spans="1:7">
      <c r="A1032" s="23">
        <v>2014</v>
      </c>
      <c r="B1032" s="23" t="s">
        <v>514</v>
      </c>
      <c r="C1032" s="13" t="s">
        <v>3925</v>
      </c>
      <c r="D1032" s="34" t="s">
        <v>990</v>
      </c>
      <c r="E1032" s="34" t="s">
        <v>3735</v>
      </c>
      <c r="F1032" s="34" t="s">
        <v>1799</v>
      </c>
      <c r="G1032" s="34">
        <v>7</v>
      </c>
    </row>
    <row r="1033" spans="1:7">
      <c r="A1033" s="23">
        <v>2014</v>
      </c>
      <c r="B1033" s="23" t="s">
        <v>514</v>
      </c>
      <c r="C1033" s="13" t="s">
        <v>1743</v>
      </c>
      <c r="D1033" s="34" t="s">
        <v>990</v>
      </c>
      <c r="E1033" s="34" t="s">
        <v>3735</v>
      </c>
      <c r="F1033" s="34" t="s">
        <v>4536</v>
      </c>
      <c r="G1033" s="34">
        <v>1</v>
      </c>
    </row>
    <row r="1034" spans="1:7">
      <c r="A1034" s="23">
        <v>2014</v>
      </c>
      <c r="B1034" s="23" t="s">
        <v>514</v>
      </c>
      <c r="C1034" s="13" t="s">
        <v>184</v>
      </c>
      <c r="D1034" s="34" t="s">
        <v>990</v>
      </c>
      <c r="E1034" s="34" t="s">
        <v>3735</v>
      </c>
      <c r="F1034" s="34" t="s">
        <v>4536</v>
      </c>
      <c r="G1034" s="34">
        <v>1</v>
      </c>
    </row>
    <row r="1035" spans="1:7">
      <c r="A1035" s="23">
        <v>2014</v>
      </c>
      <c r="B1035" s="23" t="s">
        <v>514</v>
      </c>
      <c r="C1035" s="13" t="s">
        <v>23</v>
      </c>
      <c r="D1035" s="34" t="s">
        <v>990</v>
      </c>
      <c r="E1035" s="34" t="s">
        <v>3735</v>
      </c>
      <c r="F1035" s="34" t="s">
        <v>4536</v>
      </c>
      <c r="G1035" s="34">
        <v>12</v>
      </c>
    </row>
    <row r="1036" spans="1:7">
      <c r="A1036" s="23">
        <v>2014</v>
      </c>
      <c r="B1036" s="23" t="s">
        <v>514</v>
      </c>
      <c r="C1036" s="13" t="s">
        <v>185</v>
      </c>
      <c r="D1036" s="34" t="s">
        <v>990</v>
      </c>
      <c r="E1036" s="34" t="s">
        <v>3735</v>
      </c>
      <c r="F1036" s="34" t="s">
        <v>4536</v>
      </c>
      <c r="G1036" s="34">
        <v>1</v>
      </c>
    </row>
    <row r="1037" spans="1:7">
      <c r="A1037" s="23">
        <v>2014</v>
      </c>
      <c r="B1037" s="23" t="s">
        <v>514</v>
      </c>
      <c r="C1037" s="13" t="s">
        <v>3925</v>
      </c>
      <c r="D1037" s="34" t="s">
        <v>990</v>
      </c>
      <c r="E1037" s="34" t="s">
        <v>3735</v>
      </c>
      <c r="F1037" s="34" t="s">
        <v>4536</v>
      </c>
      <c r="G1037" s="34">
        <v>9</v>
      </c>
    </row>
    <row r="1038" spans="1:7">
      <c r="A1038" s="23">
        <v>2014</v>
      </c>
      <c r="B1038" s="23" t="s">
        <v>514</v>
      </c>
      <c r="C1038" s="13" t="s">
        <v>1743</v>
      </c>
      <c r="D1038" s="34" t="s">
        <v>990</v>
      </c>
      <c r="E1038" s="34" t="s">
        <v>3734</v>
      </c>
      <c r="F1038" s="34" t="s">
        <v>1766</v>
      </c>
      <c r="G1038" s="34">
        <v>16</v>
      </c>
    </row>
    <row r="1039" spans="1:7">
      <c r="A1039" s="23">
        <v>2014</v>
      </c>
      <c r="B1039" s="23" t="s">
        <v>514</v>
      </c>
      <c r="C1039" s="13" t="s">
        <v>184</v>
      </c>
      <c r="D1039" s="34" t="s">
        <v>990</v>
      </c>
      <c r="E1039" s="34" t="s">
        <v>3734</v>
      </c>
      <c r="F1039" s="34" t="s">
        <v>1766</v>
      </c>
      <c r="G1039" s="34">
        <v>32</v>
      </c>
    </row>
    <row r="1040" spans="1:7">
      <c r="A1040" s="23">
        <v>2014</v>
      </c>
      <c r="B1040" s="23" t="s">
        <v>514</v>
      </c>
      <c r="C1040" s="13" t="s">
        <v>23</v>
      </c>
      <c r="D1040" s="34" t="s">
        <v>990</v>
      </c>
      <c r="E1040" s="34" t="s">
        <v>3734</v>
      </c>
      <c r="F1040" s="34" t="s">
        <v>1766</v>
      </c>
      <c r="G1040" s="34">
        <v>237</v>
      </c>
    </row>
    <row r="1041" spans="1:7">
      <c r="A1041" s="23">
        <v>2014</v>
      </c>
      <c r="B1041" s="23" t="s">
        <v>514</v>
      </c>
      <c r="C1041" s="13" t="s">
        <v>185</v>
      </c>
      <c r="D1041" s="34" t="s">
        <v>990</v>
      </c>
      <c r="E1041" s="34" t="s">
        <v>3734</v>
      </c>
      <c r="F1041" s="34" t="s">
        <v>1766</v>
      </c>
      <c r="G1041" s="34">
        <v>140</v>
      </c>
    </row>
    <row r="1042" spans="1:7">
      <c r="A1042" s="23">
        <v>2014</v>
      </c>
      <c r="B1042" s="23" t="s">
        <v>514</v>
      </c>
      <c r="C1042" s="13" t="s">
        <v>3925</v>
      </c>
      <c r="D1042" s="34" t="s">
        <v>990</v>
      </c>
      <c r="E1042" s="34" t="s">
        <v>3734</v>
      </c>
      <c r="F1042" s="34" t="s">
        <v>1766</v>
      </c>
      <c r="G1042" s="34">
        <v>270</v>
      </c>
    </row>
    <row r="1043" spans="1:7">
      <c r="A1043" s="23">
        <v>2014</v>
      </c>
      <c r="B1043" s="23" t="s">
        <v>514</v>
      </c>
      <c r="C1043" s="13" t="s">
        <v>184</v>
      </c>
      <c r="D1043" s="34" t="s">
        <v>990</v>
      </c>
      <c r="E1043" s="34" t="s">
        <v>1819</v>
      </c>
      <c r="F1043" s="34" t="s">
        <v>1752</v>
      </c>
      <c r="G1043" s="34">
        <v>1</v>
      </c>
    </row>
    <row r="1044" spans="1:7">
      <c r="A1044" s="23">
        <v>2014</v>
      </c>
      <c r="B1044" s="23" t="s">
        <v>514</v>
      </c>
      <c r="C1044" s="13" t="s">
        <v>23</v>
      </c>
      <c r="D1044" s="34" t="s">
        <v>990</v>
      </c>
      <c r="E1044" s="34" t="s">
        <v>1819</v>
      </c>
      <c r="F1044" s="34" t="s">
        <v>1752</v>
      </c>
      <c r="G1044" s="34">
        <v>1</v>
      </c>
    </row>
    <row r="1045" spans="1:7">
      <c r="A1045" s="23">
        <v>2014</v>
      </c>
      <c r="B1045" s="23" t="s">
        <v>514</v>
      </c>
      <c r="C1045" s="13" t="s">
        <v>185</v>
      </c>
      <c r="D1045" s="34" t="s">
        <v>990</v>
      </c>
      <c r="E1045" s="34" t="s">
        <v>1819</v>
      </c>
      <c r="F1045" s="34" t="s">
        <v>1752</v>
      </c>
      <c r="G1045" s="34">
        <v>21</v>
      </c>
    </row>
    <row r="1046" spans="1:7">
      <c r="A1046" s="23">
        <v>2014</v>
      </c>
      <c r="B1046" s="23" t="s">
        <v>514</v>
      </c>
      <c r="C1046" s="13" t="s">
        <v>3925</v>
      </c>
      <c r="D1046" s="34" t="s">
        <v>990</v>
      </c>
      <c r="E1046" s="34" t="s">
        <v>1819</v>
      </c>
      <c r="F1046" s="34" t="s">
        <v>1752</v>
      </c>
      <c r="G1046" s="34">
        <v>21</v>
      </c>
    </row>
    <row r="1047" spans="1:7">
      <c r="A1047" s="23">
        <v>2014</v>
      </c>
      <c r="B1047" s="23" t="s">
        <v>514</v>
      </c>
      <c r="C1047" s="13" t="s">
        <v>184</v>
      </c>
      <c r="D1047" s="34" t="s">
        <v>990</v>
      </c>
      <c r="E1047" s="34" t="s">
        <v>3735</v>
      </c>
      <c r="F1047" s="34" t="s">
        <v>4559</v>
      </c>
      <c r="G1047" s="34">
        <v>1</v>
      </c>
    </row>
    <row r="1048" spans="1:7">
      <c r="A1048" s="23">
        <v>2014</v>
      </c>
      <c r="B1048" s="23" t="s">
        <v>514</v>
      </c>
      <c r="C1048" s="13" t="s">
        <v>23</v>
      </c>
      <c r="D1048" s="34" t="s">
        <v>990</v>
      </c>
      <c r="E1048" s="34" t="s">
        <v>3735</v>
      </c>
      <c r="F1048" s="34" t="s">
        <v>4559</v>
      </c>
      <c r="G1048" s="34">
        <v>6</v>
      </c>
    </row>
    <row r="1049" spans="1:7">
      <c r="A1049" s="23">
        <v>2014</v>
      </c>
      <c r="B1049" s="23" t="s">
        <v>514</v>
      </c>
      <c r="C1049" s="13" t="s">
        <v>185</v>
      </c>
      <c r="D1049" s="34" t="s">
        <v>990</v>
      </c>
      <c r="E1049" s="34" t="s">
        <v>3735</v>
      </c>
      <c r="F1049" s="34" t="s">
        <v>4559</v>
      </c>
      <c r="G1049" s="34">
        <v>2</v>
      </c>
    </row>
    <row r="1050" spans="1:7">
      <c r="A1050" s="23">
        <v>2014</v>
      </c>
      <c r="B1050" s="23" t="s">
        <v>514</v>
      </c>
      <c r="C1050" s="13" t="s">
        <v>3925</v>
      </c>
      <c r="D1050" s="34" t="s">
        <v>990</v>
      </c>
      <c r="E1050" s="34" t="s">
        <v>3735</v>
      </c>
      <c r="F1050" s="34" t="s">
        <v>4559</v>
      </c>
      <c r="G1050" s="34">
        <v>4</v>
      </c>
    </row>
    <row r="1051" spans="1:7">
      <c r="A1051" s="23">
        <v>2014</v>
      </c>
      <c r="B1051" s="23" t="s">
        <v>514</v>
      </c>
      <c r="C1051" s="13" t="s">
        <v>1743</v>
      </c>
      <c r="D1051" s="34" t="s">
        <v>990</v>
      </c>
      <c r="E1051" s="34" t="s">
        <v>1819</v>
      </c>
      <c r="F1051" s="34" t="s">
        <v>1753</v>
      </c>
      <c r="G1051" s="34">
        <v>7</v>
      </c>
    </row>
    <row r="1052" spans="1:7">
      <c r="A1052" s="23">
        <v>2014</v>
      </c>
      <c r="B1052" s="23" t="s">
        <v>514</v>
      </c>
      <c r="C1052" s="13" t="s">
        <v>184</v>
      </c>
      <c r="D1052" s="34" t="s">
        <v>990</v>
      </c>
      <c r="E1052" s="34" t="s">
        <v>1819</v>
      </c>
      <c r="F1052" s="34" t="s">
        <v>1753</v>
      </c>
      <c r="G1052" s="34">
        <v>11</v>
      </c>
    </row>
    <row r="1053" spans="1:7">
      <c r="A1053" s="23">
        <v>2014</v>
      </c>
      <c r="B1053" s="23" t="s">
        <v>514</v>
      </c>
      <c r="C1053" s="13" t="s">
        <v>23</v>
      </c>
      <c r="D1053" s="34" t="s">
        <v>990</v>
      </c>
      <c r="E1053" s="34" t="s">
        <v>1819</v>
      </c>
      <c r="F1053" s="34" t="s">
        <v>1753</v>
      </c>
      <c r="G1053" s="34">
        <v>43</v>
      </c>
    </row>
    <row r="1054" spans="1:7">
      <c r="A1054" s="23">
        <v>2014</v>
      </c>
      <c r="B1054" s="23" t="s">
        <v>514</v>
      </c>
      <c r="C1054" s="13" t="s">
        <v>185</v>
      </c>
      <c r="D1054" s="34" t="s">
        <v>990</v>
      </c>
      <c r="E1054" s="34" t="s">
        <v>1819</v>
      </c>
      <c r="F1054" s="34" t="s">
        <v>1753</v>
      </c>
      <c r="G1054" s="34">
        <v>32</v>
      </c>
    </row>
    <row r="1055" spans="1:7">
      <c r="A1055" s="23">
        <v>2014</v>
      </c>
      <c r="B1055" s="23" t="s">
        <v>514</v>
      </c>
      <c r="C1055" s="13" t="s">
        <v>3925</v>
      </c>
      <c r="D1055" s="34" t="s">
        <v>990</v>
      </c>
      <c r="E1055" s="34" t="s">
        <v>1819</v>
      </c>
      <c r="F1055" s="34" t="s">
        <v>1753</v>
      </c>
      <c r="G1055" s="34">
        <v>62</v>
      </c>
    </row>
    <row r="1056" spans="1:7">
      <c r="A1056" s="23">
        <v>2014</v>
      </c>
      <c r="B1056" s="23" t="s">
        <v>514</v>
      </c>
      <c r="C1056" s="13" t="s">
        <v>185</v>
      </c>
      <c r="D1056" s="34" t="s">
        <v>3733</v>
      </c>
      <c r="E1056" s="34" t="s">
        <v>3736</v>
      </c>
      <c r="F1056" s="34" t="s">
        <v>1756</v>
      </c>
      <c r="G1056" s="34">
        <v>3</v>
      </c>
    </row>
    <row r="1057" spans="1:7">
      <c r="A1057" s="23">
        <v>2014</v>
      </c>
      <c r="B1057" s="23" t="s">
        <v>514</v>
      </c>
      <c r="C1057" s="13" t="s">
        <v>3925</v>
      </c>
      <c r="D1057" s="34" t="s">
        <v>3733</v>
      </c>
      <c r="E1057" s="34" t="s">
        <v>3736</v>
      </c>
      <c r="F1057" s="34" t="s">
        <v>1756</v>
      </c>
      <c r="G1057" s="34">
        <v>1</v>
      </c>
    </row>
    <row r="1058" spans="1:7">
      <c r="A1058" s="23">
        <v>2015</v>
      </c>
      <c r="B1058" s="23" t="s">
        <v>514</v>
      </c>
      <c r="C1058" s="13" t="s">
        <v>1704</v>
      </c>
      <c r="D1058" s="34" t="s">
        <v>990</v>
      </c>
      <c r="E1058" s="34" t="s">
        <v>1819</v>
      </c>
      <c r="F1058" s="34" t="s">
        <v>1744</v>
      </c>
      <c r="G1058" s="34">
        <v>1</v>
      </c>
    </row>
    <row r="1059" spans="1:7">
      <c r="A1059" s="23">
        <v>2015</v>
      </c>
      <c r="B1059" s="23" t="s">
        <v>514</v>
      </c>
      <c r="C1059" s="13" t="s">
        <v>1704</v>
      </c>
      <c r="D1059" s="34" t="s">
        <v>3733</v>
      </c>
      <c r="E1059" s="34" t="s">
        <v>3737</v>
      </c>
      <c r="F1059" s="34" t="s">
        <v>1758</v>
      </c>
      <c r="G1059" s="34">
        <v>26</v>
      </c>
    </row>
    <row r="1060" spans="1:7">
      <c r="A1060" s="23">
        <v>2015</v>
      </c>
      <c r="B1060" s="23" t="s">
        <v>514</v>
      </c>
      <c r="C1060" s="13" t="s">
        <v>1704</v>
      </c>
      <c r="D1060" s="34" t="s">
        <v>990</v>
      </c>
      <c r="E1060" s="34" t="s">
        <v>1819</v>
      </c>
      <c r="F1060" s="34" t="s">
        <v>1745</v>
      </c>
      <c r="G1060" s="34">
        <v>21</v>
      </c>
    </row>
    <row r="1061" spans="1:7">
      <c r="A1061" s="23">
        <v>2015</v>
      </c>
      <c r="B1061" s="23" t="s">
        <v>514</v>
      </c>
      <c r="C1061" s="13" t="s">
        <v>1704</v>
      </c>
      <c r="D1061" s="34" t="s">
        <v>3733</v>
      </c>
      <c r="E1061" s="34" t="s">
        <v>3738</v>
      </c>
      <c r="F1061" s="34" t="s">
        <v>1782</v>
      </c>
      <c r="G1061" s="34">
        <v>5</v>
      </c>
    </row>
    <row r="1062" spans="1:7">
      <c r="A1062" s="23">
        <v>2015</v>
      </c>
      <c r="B1062" s="23" t="s">
        <v>514</v>
      </c>
      <c r="C1062" s="13" t="s">
        <v>1704</v>
      </c>
      <c r="D1062" s="34" t="s">
        <v>3733</v>
      </c>
      <c r="E1062" s="34" t="s">
        <v>3738</v>
      </c>
      <c r="F1062" s="34" t="s">
        <v>1787</v>
      </c>
      <c r="G1062" s="34">
        <v>18</v>
      </c>
    </row>
    <row r="1063" spans="1:7">
      <c r="A1063" s="23">
        <v>2015</v>
      </c>
      <c r="B1063" s="23" t="s">
        <v>514</v>
      </c>
      <c r="C1063" s="13" t="s">
        <v>1704</v>
      </c>
      <c r="D1063" s="34" t="s">
        <v>3733</v>
      </c>
      <c r="E1063" s="34" t="s">
        <v>3737</v>
      </c>
      <c r="F1063" s="34" t="s">
        <v>4500</v>
      </c>
      <c r="G1063" s="34">
        <v>11</v>
      </c>
    </row>
    <row r="1064" spans="1:7">
      <c r="A1064" s="23">
        <v>2015</v>
      </c>
      <c r="B1064" s="23" t="s">
        <v>514</v>
      </c>
      <c r="C1064" s="13" t="s">
        <v>1704</v>
      </c>
      <c r="D1064" s="34" t="s">
        <v>990</v>
      </c>
      <c r="E1064" s="34" t="s">
        <v>3735</v>
      </c>
      <c r="F1064" s="34" t="s">
        <v>1818</v>
      </c>
      <c r="G1064" s="34">
        <v>8</v>
      </c>
    </row>
    <row r="1065" spans="1:7">
      <c r="A1065" s="23">
        <v>2015</v>
      </c>
      <c r="B1065" s="23" t="s">
        <v>514</v>
      </c>
      <c r="C1065" s="13" t="s">
        <v>1704</v>
      </c>
      <c r="D1065" s="34" t="s">
        <v>3733</v>
      </c>
      <c r="E1065" s="34" t="s">
        <v>3736</v>
      </c>
      <c r="F1065" s="34" t="s">
        <v>4557</v>
      </c>
      <c r="G1065" s="34">
        <v>9</v>
      </c>
    </row>
    <row r="1066" spans="1:7">
      <c r="A1066" s="23">
        <v>2015</v>
      </c>
      <c r="B1066" s="23" t="s">
        <v>514</v>
      </c>
      <c r="C1066" s="13" t="s">
        <v>1704</v>
      </c>
      <c r="D1066" s="34" t="s">
        <v>990</v>
      </c>
      <c r="E1066" s="34" t="s">
        <v>3735</v>
      </c>
      <c r="F1066" s="34" t="s">
        <v>4546</v>
      </c>
      <c r="G1066" s="34">
        <v>1</v>
      </c>
    </row>
    <row r="1067" spans="1:7">
      <c r="A1067" s="23">
        <v>2015</v>
      </c>
      <c r="B1067" s="23" t="s">
        <v>514</v>
      </c>
      <c r="C1067" s="13" t="s">
        <v>1704</v>
      </c>
      <c r="D1067" s="34" t="s">
        <v>990</v>
      </c>
      <c r="E1067" s="34" t="s">
        <v>3735</v>
      </c>
      <c r="F1067" s="34" t="s">
        <v>4531</v>
      </c>
      <c r="G1067" s="34">
        <v>1</v>
      </c>
    </row>
    <row r="1068" spans="1:7">
      <c r="A1068" s="23">
        <v>2015</v>
      </c>
      <c r="B1068" s="23" t="s">
        <v>514</v>
      </c>
      <c r="C1068" s="13" t="s">
        <v>1704</v>
      </c>
      <c r="D1068" s="34" t="s">
        <v>990</v>
      </c>
      <c r="E1068" s="34" t="s">
        <v>3735</v>
      </c>
      <c r="F1068" s="34" t="s">
        <v>4552</v>
      </c>
      <c r="G1068" s="34">
        <v>9</v>
      </c>
    </row>
    <row r="1069" spans="1:7">
      <c r="A1069" s="23">
        <v>2015</v>
      </c>
      <c r="B1069" s="23" t="s">
        <v>514</v>
      </c>
      <c r="C1069" s="13" t="s">
        <v>1704</v>
      </c>
      <c r="D1069" s="34" t="s">
        <v>990</v>
      </c>
      <c r="E1069" s="34" t="s">
        <v>3735</v>
      </c>
      <c r="F1069" s="34" t="s">
        <v>1804</v>
      </c>
      <c r="G1069" s="34">
        <v>22</v>
      </c>
    </row>
    <row r="1070" spans="1:7">
      <c r="A1070" s="23">
        <v>2015</v>
      </c>
      <c r="B1070" s="23" t="s">
        <v>514</v>
      </c>
      <c r="C1070" s="13" t="s">
        <v>1704</v>
      </c>
      <c r="D1070" s="34" t="s">
        <v>990</v>
      </c>
      <c r="E1070" s="34" t="s">
        <v>3735</v>
      </c>
      <c r="F1070" s="34" t="s">
        <v>4542</v>
      </c>
      <c r="G1070" s="34">
        <v>1</v>
      </c>
    </row>
    <row r="1071" spans="1:7">
      <c r="A1071" s="23">
        <v>2015</v>
      </c>
      <c r="B1071" s="23" t="s">
        <v>514</v>
      </c>
      <c r="C1071" s="13" t="s">
        <v>1704</v>
      </c>
      <c r="D1071" s="34" t="s">
        <v>990</v>
      </c>
      <c r="E1071" s="34" t="s">
        <v>3735</v>
      </c>
      <c r="F1071" s="34" t="s">
        <v>4554</v>
      </c>
      <c r="G1071" s="34">
        <v>17</v>
      </c>
    </row>
    <row r="1072" spans="1:7">
      <c r="A1072" s="23">
        <v>2015</v>
      </c>
      <c r="B1072" s="23" t="s">
        <v>514</v>
      </c>
      <c r="C1072" s="13" t="s">
        <v>1704</v>
      </c>
      <c r="D1072" s="34" t="s">
        <v>990</v>
      </c>
      <c r="E1072" s="34" t="s">
        <v>3735</v>
      </c>
      <c r="F1072" s="34" t="s">
        <v>1806</v>
      </c>
      <c r="G1072" s="34">
        <v>1</v>
      </c>
    </row>
    <row r="1073" spans="1:7">
      <c r="A1073" s="23">
        <v>2015</v>
      </c>
      <c r="B1073" s="23" t="s">
        <v>514</v>
      </c>
      <c r="C1073" s="13" t="s">
        <v>1704</v>
      </c>
      <c r="D1073" s="34" t="s">
        <v>990</v>
      </c>
      <c r="E1073" s="34" t="s">
        <v>3734</v>
      </c>
      <c r="F1073" s="34" t="s">
        <v>1764</v>
      </c>
      <c r="G1073" s="34">
        <v>159</v>
      </c>
    </row>
    <row r="1074" spans="1:7">
      <c r="A1074" s="23">
        <v>2015</v>
      </c>
      <c r="B1074" s="23" t="s">
        <v>514</v>
      </c>
      <c r="C1074" s="13" t="s">
        <v>1704</v>
      </c>
      <c r="D1074" s="34" t="s">
        <v>990</v>
      </c>
      <c r="E1074" s="34" t="s">
        <v>1819</v>
      </c>
      <c r="F1074" s="34" t="s">
        <v>1746</v>
      </c>
      <c r="G1074" s="34">
        <v>28</v>
      </c>
    </row>
    <row r="1075" spans="1:7">
      <c r="A1075" s="23">
        <v>2015</v>
      </c>
      <c r="B1075" s="23" t="s">
        <v>514</v>
      </c>
      <c r="C1075" s="13" t="s">
        <v>1704</v>
      </c>
      <c r="D1075" s="34" t="s">
        <v>990</v>
      </c>
      <c r="E1075" s="34" t="s">
        <v>1819</v>
      </c>
      <c r="F1075" s="34" t="s">
        <v>4496</v>
      </c>
      <c r="G1075" s="34">
        <v>1</v>
      </c>
    </row>
    <row r="1076" spans="1:7">
      <c r="A1076" s="23">
        <v>2015</v>
      </c>
      <c r="B1076" s="23" t="s">
        <v>514</v>
      </c>
      <c r="C1076" s="13" t="s">
        <v>1704</v>
      </c>
      <c r="D1076" s="34" t="s">
        <v>3733</v>
      </c>
      <c r="E1076" s="34" t="s">
        <v>3737</v>
      </c>
      <c r="F1076" s="34" t="s">
        <v>1760</v>
      </c>
      <c r="G1076" s="34">
        <v>8</v>
      </c>
    </row>
    <row r="1077" spans="1:7">
      <c r="A1077" s="23">
        <v>2015</v>
      </c>
      <c r="B1077" s="23" t="s">
        <v>514</v>
      </c>
      <c r="C1077" s="13" t="s">
        <v>1704</v>
      </c>
      <c r="D1077" s="34" t="s">
        <v>990</v>
      </c>
      <c r="E1077" s="34" t="s">
        <v>3735</v>
      </c>
      <c r="F1077" s="34" t="s">
        <v>1807</v>
      </c>
      <c r="G1077" s="34">
        <v>1</v>
      </c>
    </row>
    <row r="1078" spans="1:7">
      <c r="A1078" s="23">
        <v>2015</v>
      </c>
      <c r="B1078" s="23" t="s">
        <v>514</v>
      </c>
      <c r="C1078" s="13" t="s">
        <v>1704</v>
      </c>
      <c r="D1078" s="34" t="s">
        <v>990</v>
      </c>
      <c r="E1078" s="34" t="s">
        <v>3735</v>
      </c>
      <c r="F1078" s="34" t="s">
        <v>1792</v>
      </c>
      <c r="G1078" s="34">
        <v>3</v>
      </c>
    </row>
    <row r="1079" spans="1:7">
      <c r="A1079" s="23">
        <v>2015</v>
      </c>
      <c r="B1079" s="23" t="s">
        <v>514</v>
      </c>
      <c r="C1079" s="13" t="s">
        <v>1704</v>
      </c>
      <c r="D1079" s="34" t="s">
        <v>990</v>
      </c>
      <c r="E1079" s="34" t="s">
        <v>1819</v>
      </c>
      <c r="F1079" s="34" t="s">
        <v>4497</v>
      </c>
      <c r="G1079" s="34">
        <v>1</v>
      </c>
    </row>
    <row r="1080" spans="1:7">
      <c r="A1080" s="23">
        <v>2015</v>
      </c>
      <c r="B1080" s="23" t="s">
        <v>514</v>
      </c>
      <c r="C1080" s="13" t="s">
        <v>1704</v>
      </c>
      <c r="D1080" s="34" t="s">
        <v>990</v>
      </c>
      <c r="E1080" s="34" t="s">
        <v>3735</v>
      </c>
      <c r="F1080" s="34" t="s">
        <v>1803</v>
      </c>
      <c r="G1080" s="34">
        <v>10</v>
      </c>
    </row>
    <row r="1081" spans="1:7">
      <c r="A1081" s="23">
        <v>2015</v>
      </c>
      <c r="B1081" s="23" t="s">
        <v>514</v>
      </c>
      <c r="C1081" s="13" t="s">
        <v>1704</v>
      </c>
      <c r="D1081" s="34" t="s">
        <v>990</v>
      </c>
      <c r="E1081" s="34" t="s">
        <v>1819</v>
      </c>
      <c r="F1081" s="34" t="s">
        <v>1748</v>
      </c>
      <c r="G1081" s="34">
        <v>2</v>
      </c>
    </row>
    <row r="1082" spans="1:7">
      <c r="A1082" s="23">
        <v>2015</v>
      </c>
      <c r="B1082" s="23" t="s">
        <v>514</v>
      </c>
      <c r="C1082" s="13" t="s">
        <v>1704</v>
      </c>
      <c r="D1082" s="34" t="s">
        <v>990</v>
      </c>
      <c r="E1082" s="34" t="s">
        <v>1819</v>
      </c>
      <c r="F1082" s="34" t="s">
        <v>4553</v>
      </c>
      <c r="G1082" s="34">
        <v>17</v>
      </c>
    </row>
    <row r="1083" spans="1:7">
      <c r="A1083" s="23">
        <v>2015</v>
      </c>
      <c r="B1083" s="23" t="s">
        <v>514</v>
      </c>
      <c r="C1083" s="13" t="s">
        <v>1704</v>
      </c>
      <c r="D1083" s="34" t="s">
        <v>990</v>
      </c>
      <c r="E1083" s="34" t="s">
        <v>1819</v>
      </c>
      <c r="F1083" s="34" t="s">
        <v>1749</v>
      </c>
      <c r="G1083" s="34">
        <v>1</v>
      </c>
    </row>
    <row r="1084" spans="1:7">
      <c r="A1084" s="23">
        <v>2015</v>
      </c>
      <c r="B1084" s="23" t="s">
        <v>514</v>
      </c>
      <c r="C1084" s="13" t="s">
        <v>1704</v>
      </c>
      <c r="D1084" s="34" t="s">
        <v>3733</v>
      </c>
      <c r="E1084" s="34" t="s">
        <v>3737</v>
      </c>
      <c r="F1084" s="34" t="s">
        <v>1761</v>
      </c>
      <c r="G1084" s="34">
        <v>9</v>
      </c>
    </row>
    <row r="1085" spans="1:7">
      <c r="A1085" s="23">
        <v>2015</v>
      </c>
      <c r="B1085" s="23" t="s">
        <v>514</v>
      </c>
      <c r="C1085" s="13" t="s">
        <v>1704</v>
      </c>
      <c r="D1085" s="34" t="s">
        <v>3733</v>
      </c>
      <c r="E1085" s="34" t="s">
        <v>3737</v>
      </c>
      <c r="F1085" s="34" t="s">
        <v>1762</v>
      </c>
      <c r="G1085" s="34">
        <v>29</v>
      </c>
    </row>
    <row r="1086" spans="1:7">
      <c r="A1086" s="23">
        <v>2015</v>
      </c>
      <c r="B1086" s="23" t="s">
        <v>514</v>
      </c>
      <c r="C1086" s="13" t="s">
        <v>1704</v>
      </c>
      <c r="D1086" s="34" t="s">
        <v>3733</v>
      </c>
      <c r="E1086" s="34" t="s">
        <v>3736</v>
      </c>
      <c r="F1086" s="34" t="s">
        <v>1773</v>
      </c>
      <c r="G1086" s="34">
        <v>12</v>
      </c>
    </row>
    <row r="1087" spans="1:7">
      <c r="A1087" s="23">
        <v>2015</v>
      </c>
      <c r="B1087" s="23" t="s">
        <v>514</v>
      </c>
      <c r="C1087" s="13" t="s">
        <v>1704</v>
      </c>
      <c r="D1087" s="34" t="s">
        <v>990</v>
      </c>
      <c r="E1087" s="34" t="s">
        <v>1819</v>
      </c>
      <c r="F1087" s="34" t="s">
        <v>1750</v>
      </c>
      <c r="G1087" s="34">
        <v>42</v>
      </c>
    </row>
    <row r="1088" spans="1:7">
      <c r="A1088" s="23">
        <v>2015</v>
      </c>
      <c r="B1088" s="23" t="s">
        <v>514</v>
      </c>
      <c r="C1088" s="13" t="s">
        <v>1704</v>
      </c>
      <c r="D1088" s="34" t="s">
        <v>990</v>
      </c>
      <c r="E1088" s="34" t="s">
        <v>3734</v>
      </c>
      <c r="F1088" s="34" t="s">
        <v>1766</v>
      </c>
      <c r="G1088" s="34">
        <v>57</v>
      </c>
    </row>
    <row r="1089" spans="1:7">
      <c r="A1089" s="23">
        <v>2015</v>
      </c>
      <c r="B1089" s="23" t="s">
        <v>514</v>
      </c>
      <c r="C1089" s="13" t="s">
        <v>1704</v>
      </c>
      <c r="D1089" s="34" t="s">
        <v>990</v>
      </c>
      <c r="E1089" s="34" t="s">
        <v>1819</v>
      </c>
      <c r="F1089" s="34" t="s">
        <v>1752</v>
      </c>
      <c r="G1089" s="34">
        <v>1</v>
      </c>
    </row>
    <row r="1090" spans="1:7">
      <c r="A1090" s="23">
        <v>2015</v>
      </c>
      <c r="B1090" s="23" t="s">
        <v>514</v>
      </c>
      <c r="C1090" s="13" t="s">
        <v>1704</v>
      </c>
      <c r="D1090" s="34" t="s">
        <v>990</v>
      </c>
      <c r="E1090" s="34" t="s">
        <v>1819</v>
      </c>
      <c r="F1090" s="34" t="s">
        <v>1753</v>
      </c>
      <c r="G1090" s="34">
        <v>33</v>
      </c>
    </row>
    <row r="1091" spans="1:7">
      <c r="A1091" s="23">
        <v>2015</v>
      </c>
      <c r="B1091" s="23" t="s">
        <v>514</v>
      </c>
      <c r="C1091" s="13" t="s">
        <v>1704</v>
      </c>
      <c r="D1091" s="34" t="s">
        <v>3733</v>
      </c>
      <c r="E1091" s="34" t="s">
        <v>3736</v>
      </c>
      <c r="F1091" s="34" t="s">
        <v>1756</v>
      </c>
      <c r="G1091" s="34">
        <v>2</v>
      </c>
    </row>
    <row r="1092" spans="1:7">
      <c r="A1092" s="23">
        <v>2015</v>
      </c>
      <c r="B1092" s="23" t="s">
        <v>514</v>
      </c>
      <c r="C1092" s="13" t="s">
        <v>184</v>
      </c>
      <c r="D1092" s="34" t="s">
        <v>990</v>
      </c>
      <c r="E1092" s="34" t="s">
        <v>1819</v>
      </c>
      <c r="F1092" s="34" t="s">
        <v>1744</v>
      </c>
      <c r="G1092" s="34">
        <v>1</v>
      </c>
    </row>
    <row r="1093" spans="1:7">
      <c r="A1093" s="23">
        <v>2015</v>
      </c>
      <c r="B1093" s="23" t="s">
        <v>514</v>
      </c>
      <c r="C1093" s="13" t="s">
        <v>185</v>
      </c>
      <c r="D1093" s="34" t="s">
        <v>990</v>
      </c>
      <c r="E1093" s="34" t="s">
        <v>1819</v>
      </c>
      <c r="F1093" s="34" t="s">
        <v>1744</v>
      </c>
      <c r="G1093" s="34">
        <v>7</v>
      </c>
    </row>
    <row r="1094" spans="1:7">
      <c r="A1094" s="23">
        <v>2015</v>
      </c>
      <c r="B1094" s="23" t="s">
        <v>514</v>
      </c>
      <c r="C1094" s="13" t="s">
        <v>3925</v>
      </c>
      <c r="D1094" s="34" t="s">
        <v>990</v>
      </c>
      <c r="E1094" s="34" t="s">
        <v>1819</v>
      </c>
      <c r="F1094" s="34" t="s">
        <v>1744</v>
      </c>
      <c r="G1094" s="34">
        <v>11</v>
      </c>
    </row>
    <row r="1095" spans="1:7">
      <c r="A1095" s="23">
        <v>2015</v>
      </c>
      <c r="B1095" s="23" t="s">
        <v>514</v>
      </c>
      <c r="C1095" s="13" t="s">
        <v>184</v>
      </c>
      <c r="D1095" s="34" t="s">
        <v>3733</v>
      </c>
      <c r="E1095" s="34" t="s">
        <v>3737</v>
      </c>
      <c r="F1095" s="34" t="s">
        <v>1758</v>
      </c>
      <c r="G1095" s="34">
        <v>3</v>
      </c>
    </row>
    <row r="1096" spans="1:7">
      <c r="A1096" s="23">
        <v>2015</v>
      </c>
      <c r="B1096" s="23" t="s">
        <v>514</v>
      </c>
      <c r="C1096" s="13" t="s">
        <v>23</v>
      </c>
      <c r="D1096" s="34" t="s">
        <v>3733</v>
      </c>
      <c r="E1096" s="34" t="s">
        <v>3737</v>
      </c>
      <c r="F1096" s="34" t="s">
        <v>1758</v>
      </c>
      <c r="G1096" s="34">
        <v>7</v>
      </c>
    </row>
    <row r="1097" spans="1:7">
      <c r="A1097" s="23">
        <v>2015</v>
      </c>
      <c r="B1097" s="23" t="s">
        <v>514</v>
      </c>
      <c r="C1097" s="13" t="s">
        <v>185</v>
      </c>
      <c r="D1097" s="34" t="s">
        <v>3733</v>
      </c>
      <c r="E1097" s="34" t="s">
        <v>3737</v>
      </c>
      <c r="F1097" s="34" t="s">
        <v>1758</v>
      </c>
      <c r="G1097" s="34">
        <v>8</v>
      </c>
    </row>
    <row r="1098" spans="1:7">
      <c r="A1098" s="23">
        <v>2015</v>
      </c>
      <c r="B1098" s="23" t="s">
        <v>514</v>
      </c>
      <c r="C1098" s="13" t="s">
        <v>3925</v>
      </c>
      <c r="D1098" s="34" t="s">
        <v>3733</v>
      </c>
      <c r="E1098" s="34" t="s">
        <v>3737</v>
      </c>
      <c r="F1098" s="34" t="s">
        <v>1758</v>
      </c>
      <c r="G1098" s="34">
        <v>5</v>
      </c>
    </row>
    <row r="1099" spans="1:7">
      <c r="A1099" s="23">
        <v>2015</v>
      </c>
      <c r="B1099" s="23" t="s">
        <v>514</v>
      </c>
      <c r="C1099" s="13" t="s">
        <v>1743</v>
      </c>
      <c r="D1099" s="34" t="s">
        <v>990</v>
      </c>
      <c r="E1099" s="34" t="s">
        <v>1819</v>
      </c>
      <c r="F1099" s="34" t="s">
        <v>1745</v>
      </c>
      <c r="G1099" s="34">
        <v>4</v>
      </c>
    </row>
    <row r="1100" spans="1:7">
      <c r="A1100" s="23">
        <v>2015</v>
      </c>
      <c r="B1100" s="23" t="s">
        <v>514</v>
      </c>
      <c r="C1100" s="13" t="s">
        <v>184</v>
      </c>
      <c r="D1100" s="34" t="s">
        <v>990</v>
      </c>
      <c r="E1100" s="34" t="s">
        <v>1819</v>
      </c>
      <c r="F1100" s="34" t="s">
        <v>1745</v>
      </c>
      <c r="G1100" s="34">
        <v>7</v>
      </c>
    </row>
    <row r="1101" spans="1:7">
      <c r="A1101" s="23">
        <v>2015</v>
      </c>
      <c r="B1101" s="23" t="s">
        <v>514</v>
      </c>
      <c r="C1101" s="13" t="s">
        <v>23</v>
      </c>
      <c r="D1101" s="34" t="s">
        <v>990</v>
      </c>
      <c r="E1101" s="34" t="s">
        <v>1819</v>
      </c>
      <c r="F1101" s="34" t="s">
        <v>1745</v>
      </c>
      <c r="G1101" s="34">
        <v>29</v>
      </c>
    </row>
    <row r="1102" spans="1:7">
      <c r="A1102" s="23">
        <v>2015</v>
      </c>
      <c r="B1102" s="23" t="s">
        <v>514</v>
      </c>
      <c r="C1102" s="13" t="s">
        <v>185</v>
      </c>
      <c r="D1102" s="34" t="s">
        <v>990</v>
      </c>
      <c r="E1102" s="34" t="s">
        <v>1819</v>
      </c>
      <c r="F1102" s="34" t="s">
        <v>1745</v>
      </c>
      <c r="G1102" s="34">
        <v>38</v>
      </c>
    </row>
    <row r="1103" spans="1:7">
      <c r="A1103" s="23">
        <v>2015</v>
      </c>
      <c r="B1103" s="23" t="s">
        <v>514</v>
      </c>
      <c r="C1103" s="13" t="s">
        <v>3925</v>
      </c>
      <c r="D1103" s="34" t="s">
        <v>990</v>
      </c>
      <c r="E1103" s="34" t="s">
        <v>1819</v>
      </c>
      <c r="F1103" s="34" t="s">
        <v>1745</v>
      </c>
      <c r="G1103" s="34">
        <v>63</v>
      </c>
    </row>
    <row r="1104" spans="1:7">
      <c r="A1104" s="23">
        <v>2015</v>
      </c>
      <c r="B1104" s="23" t="s">
        <v>514</v>
      </c>
      <c r="C1104" s="13" t="s">
        <v>23</v>
      </c>
      <c r="D1104" s="34" t="s">
        <v>3733</v>
      </c>
      <c r="E1104" s="34" t="s">
        <v>3738</v>
      </c>
      <c r="F1104" s="34" t="s">
        <v>1782</v>
      </c>
      <c r="G1104" s="34">
        <v>4</v>
      </c>
    </row>
    <row r="1105" spans="1:7">
      <c r="A1105" s="23">
        <v>2015</v>
      </c>
      <c r="B1105" s="23" t="s">
        <v>514</v>
      </c>
      <c r="C1105" s="13" t="s">
        <v>185</v>
      </c>
      <c r="D1105" s="34" t="s">
        <v>3733</v>
      </c>
      <c r="E1105" s="34" t="s">
        <v>3738</v>
      </c>
      <c r="F1105" s="34" t="s">
        <v>1782</v>
      </c>
      <c r="G1105" s="34">
        <v>5</v>
      </c>
    </row>
    <row r="1106" spans="1:7">
      <c r="A1106" s="23">
        <v>2015</v>
      </c>
      <c r="B1106" s="23" t="s">
        <v>514</v>
      </c>
      <c r="C1106" s="13" t="s">
        <v>3925</v>
      </c>
      <c r="D1106" s="34" t="s">
        <v>3733</v>
      </c>
      <c r="E1106" s="34" t="s">
        <v>3738</v>
      </c>
      <c r="F1106" s="34" t="s">
        <v>1782</v>
      </c>
      <c r="G1106" s="34">
        <v>5</v>
      </c>
    </row>
    <row r="1107" spans="1:7">
      <c r="A1107" s="23">
        <v>2015</v>
      </c>
      <c r="B1107" s="23" t="s">
        <v>514</v>
      </c>
      <c r="C1107" s="13" t="s">
        <v>1743</v>
      </c>
      <c r="D1107" s="34" t="s">
        <v>3733</v>
      </c>
      <c r="E1107" s="34" t="s">
        <v>3738</v>
      </c>
      <c r="F1107" s="34" t="s">
        <v>1787</v>
      </c>
      <c r="G1107" s="34">
        <v>2</v>
      </c>
    </row>
    <row r="1108" spans="1:7">
      <c r="A1108" s="23">
        <v>2015</v>
      </c>
      <c r="B1108" s="23" t="s">
        <v>514</v>
      </c>
      <c r="C1108" s="13" t="s">
        <v>23</v>
      </c>
      <c r="D1108" s="34" t="s">
        <v>3733</v>
      </c>
      <c r="E1108" s="34" t="s">
        <v>3738</v>
      </c>
      <c r="F1108" s="34" t="s">
        <v>1787</v>
      </c>
      <c r="G1108" s="34">
        <v>2</v>
      </c>
    </row>
    <row r="1109" spans="1:7">
      <c r="A1109" s="23">
        <v>2015</v>
      </c>
      <c r="B1109" s="23" t="s">
        <v>514</v>
      </c>
      <c r="C1109" s="13" t="s">
        <v>185</v>
      </c>
      <c r="D1109" s="34" t="s">
        <v>3733</v>
      </c>
      <c r="E1109" s="34" t="s">
        <v>3738</v>
      </c>
      <c r="F1109" s="34" t="s">
        <v>1787</v>
      </c>
      <c r="G1109" s="34">
        <v>15</v>
      </c>
    </row>
    <row r="1110" spans="1:7">
      <c r="A1110" s="23">
        <v>2015</v>
      </c>
      <c r="B1110" s="23" t="s">
        <v>514</v>
      </c>
      <c r="C1110" s="13" t="s">
        <v>3925</v>
      </c>
      <c r="D1110" s="34" t="s">
        <v>3733</v>
      </c>
      <c r="E1110" s="34" t="s">
        <v>3738</v>
      </c>
      <c r="F1110" s="34" t="s">
        <v>1787</v>
      </c>
      <c r="G1110" s="34">
        <v>12</v>
      </c>
    </row>
    <row r="1111" spans="1:7">
      <c r="A1111" s="23">
        <v>2015</v>
      </c>
      <c r="B1111" s="23" t="s">
        <v>514</v>
      </c>
      <c r="C1111" s="13" t="s">
        <v>1743</v>
      </c>
      <c r="D1111" s="34" t="s">
        <v>3733</v>
      </c>
      <c r="E1111" s="34" t="s">
        <v>3737</v>
      </c>
      <c r="F1111" s="34" t="s">
        <v>4500</v>
      </c>
      <c r="G1111" s="34">
        <v>1</v>
      </c>
    </row>
    <row r="1112" spans="1:7">
      <c r="A1112" s="23">
        <v>2015</v>
      </c>
      <c r="B1112" s="23" t="s">
        <v>514</v>
      </c>
      <c r="C1112" s="13" t="s">
        <v>23</v>
      </c>
      <c r="D1112" s="34" t="s">
        <v>3733</v>
      </c>
      <c r="E1112" s="34" t="s">
        <v>3737</v>
      </c>
      <c r="F1112" s="34" t="s">
        <v>4500</v>
      </c>
      <c r="G1112" s="34">
        <v>1</v>
      </c>
    </row>
    <row r="1113" spans="1:7">
      <c r="A1113" s="23">
        <v>2015</v>
      </c>
      <c r="B1113" s="23" t="s">
        <v>514</v>
      </c>
      <c r="C1113" s="13" t="s">
        <v>185</v>
      </c>
      <c r="D1113" s="34" t="s">
        <v>3733</v>
      </c>
      <c r="E1113" s="34" t="s">
        <v>3737</v>
      </c>
      <c r="F1113" s="34" t="s">
        <v>4500</v>
      </c>
      <c r="G1113" s="34">
        <v>6</v>
      </c>
    </row>
    <row r="1114" spans="1:7">
      <c r="A1114" s="23">
        <v>2015</v>
      </c>
      <c r="B1114" s="23" t="s">
        <v>514</v>
      </c>
      <c r="C1114" s="13" t="s">
        <v>3925</v>
      </c>
      <c r="D1114" s="34" t="s">
        <v>3733</v>
      </c>
      <c r="E1114" s="34" t="s">
        <v>3737</v>
      </c>
      <c r="F1114" s="34" t="s">
        <v>4500</v>
      </c>
      <c r="G1114" s="34">
        <v>4</v>
      </c>
    </row>
    <row r="1115" spans="1:7">
      <c r="A1115" s="23">
        <v>2015</v>
      </c>
      <c r="B1115" s="23" t="s">
        <v>514</v>
      </c>
      <c r="C1115" s="13" t="s">
        <v>184</v>
      </c>
      <c r="D1115" s="34" t="s">
        <v>990</v>
      </c>
      <c r="E1115" s="34" t="s">
        <v>3735</v>
      </c>
      <c r="F1115" s="34" t="s">
        <v>1818</v>
      </c>
      <c r="G1115" s="34">
        <v>1</v>
      </c>
    </row>
    <row r="1116" spans="1:7">
      <c r="A1116" s="23">
        <v>2015</v>
      </c>
      <c r="B1116" s="23" t="s">
        <v>514</v>
      </c>
      <c r="C1116" s="13" t="s">
        <v>23</v>
      </c>
      <c r="D1116" s="34" t="s">
        <v>990</v>
      </c>
      <c r="E1116" s="34" t="s">
        <v>3735</v>
      </c>
      <c r="F1116" s="34" t="s">
        <v>1818</v>
      </c>
      <c r="G1116" s="34">
        <v>2</v>
      </c>
    </row>
    <row r="1117" spans="1:7">
      <c r="A1117" s="23">
        <v>2015</v>
      </c>
      <c r="B1117" s="23" t="s">
        <v>514</v>
      </c>
      <c r="C1117" s="13" t="s">
        <v>185</v>
      </c>
      <c r="D1117" s="34" t="s">
        <v>990</v>
      </c>
      <c r="E1117" s="34" t="s">
        <v>3735</v>
      </c>
      <c r="F1117" s="34" t="s">
        <v>1818</v>
      </c>
      <c r="G1117" s="34">
        <v>2</v>
      </c>
    </row>
    <row r="1118" spans="1:7">
      <c r="A1118" s="23">
        <v>2015</v>
      </c>
      <c r="B1118" s="23" t="s">
        <v>514</v>
      </c>
      <c r="C1118" s="13" t="s">
        <v>3925</v>
      </c>
      <c r="D1118" s="34" t="s">
        <v>990</v>
      </c>
      <c r="E1118" s="34" t="s">
        <v>3735</v>
      </c>
      <c r="F1118" s="34" t="s">
        <v>1818</v>
      </c>
      <c r="G1118" s="34">
        <v>1</v>
      </c>
    </row>
    <row r="1119" spans="1:7">
      <c r="A1119" s="23">
        <v>2015</v>
      </c>
      <c r="B1119" s="23" t="s">
        <v>514</v>
      </c>
      <c r="C1119" s="13" t="s">
        <v>23</v>
      </c>
      <c r="D1119" s="34" t="s">
        <v>3733</v>
      </c>
      <c r="E1119" s="34" t="s">
        <v>3736</v>
      </c>
      <c r="F1119" s="34" t="s">
        <v>4557</v>
      </c>
      <c r="G1119" s="34">
        <v>3</v>
      </c>
    </row>
    <row r="1120" spans="1:7">
      <c r="A1120" s="23">
        <v>2015</v>
      </c>
      <c r="B1120" s="23" t="s">
        <v>514</v>
      </c>
      <c r="C1120" s="13" t="s">
        <v>185</v>
      </c>
      <c r="D1120" s="34" t="s">
        <v>3733</v>
      </c>
      <c r="E1120" s="34" t="s">
        <v>3736</v>
      </c>
      <c r="F1120" s="34" t="s">
        <v>4557</v>
      </c>
      <c r="G1120" s="34">
        <v>5</v>
      </c>
    </row>
    <row r="1121" spans="1:7">
      <c r="A1121" s="23">
        <v>2015</v>
      </c>
      <c r="B1121" s="23" t="s">
        <v>514</v>
      </c>
      <c r="C1121" s="13" t="s">
        <v>23</v>
      </c>
      <c r="D1121" s="34" t="s">
        <v>990</v>
      </c>
      <c r="E1121" s="34" t="s">
        <v>3735</v>
      </c>
      <c r="F1121" s="34" t="s">
        <v>4546</v>
      </c>
      <c r="G1121" s="34">
        <v>5</v>
      </c>
    </row>
    <row r="1122" spans="1:7">
      <c r="A1122" s="23">
        <v>2015</v>
      </c>
      <c r="B1122" s="23" t="s">
        <v>514</v>
      </c>
      <c r="C1122" s="13" t="s">
        <v>185</v>
      </c>
      <c r="D1122" s="34" t="s">
        <v>990</v>
      </c>
      <c r="E1122" s="34" t="s">
        <v>3735</v>
      </c>
      <c r="F1122" s="34" t="s">
        <v>4546</v>
      </c>
      <c r="G1122" s="34">
        <v>6</v>
      </c>
    </row>
    <row r="1123" spans="1:7">
      <c r="A1123" s="23">
        <v>2015</v>
      </c>
      <c r="B1123" s="23" t="s">
        <v>514</v>
      </c>
      <c r="C1123" s="13" t="s">
        <v>3925</v>
      </c>
      <c r="D1123" s="34" t="s">
        <v>990</v>
      </c>
      <c r="E1123" s="34" t="s">
        <v>3735</v>
      </c>
      <c r="F1123" s="34" t="s">
        <v>4546</v>
      </c>
      <c r="G1123" s="34">
        <v>8</v>
      </c>
    </row>
    <row r="1124" spans="1:7">
      <c r="A1124" s="23">
        <v>2015</v>
      </c>
      <c r="B1124" s="23" t="s">
        <v>514</v>
      </c>
      <c r="C1124" s="13" t="s">
        <v>1743</v>
      </c>
      <c r="D1124" s="34" t="s">
        <v>990</v>
      </c>
      <c r="E1124" s="34" t="s">
        <v>3735</v>
      </c>
      <c r="F1124" s="34" t="s">
        <v>4531</v>
      </c>
      <c r="G1124" s="34">
        <v>1</v>
      </c>
    </row>
    <row r="1125" spans="1:7">
      <c r="A1125" s="23">
        <v>2015</v>
      </c>
      <c r="B1125" s="23" t="s">
        <v>514</v>
      </c>
      <c r="C1125" s="13" t="s">
        <v>23</v>
      </c>
      <c r="D1125" s="34" t="s">
        <v>990</v>
      </c>
      <c r="E1125" s="34" t="s">
        <v>3735</v>
      </c>
      <c r="F1125" s="34" t="s">
        <v>4531</v>
      </c>
      <c r="G1125" s="34">
        <v>6</v>
      </c>
    </row>
    <row r="1126" spans="1:7">
      <c r="A1126" s="23">
        <v>2015</v>
      </c>
      <c r="B1126" s="23" t="s">
        <v>514</v>
      </c>
      <c r="C1126" s="13" t="s">
        <v>185</v>
      </c>
      <c r="D1126" s="34" t="s">
        <v>990</v>
      </c>
      <c r="E1126" s="34" t="s">
        <v>3735</v>
      </c>
      <c r="F1126" s="34" t="s">
        <v>4531</v>
      </c>
      <c r="G1126" s="34">
        <v>5</v>
      </c>
    </row>
    <row r="1127" spans="1:7">
      <c r="A1127" s="23">
        <v>2015</v>
      </c>
      <c r="B1127" s="23" t="s">
        <v>514</v>
      </c>
      <c r="C1127" s="13" t="s">
        <v>3925</v>
      </c>
      <c r="D1127" s="34" t="s">
        <v>990</v>
      </c>
      <c r="E1127" s="34" t="s">
        <v>3735</v>
      </c>
      <c r="F1127" s="34" t="s">
        <v>4531</v>
      </c>
      <c r="G1127" s="34">
        <v>20</v>
      </c>
    </row>
    <row r="1128" spans="1:7">
      <c r="A1128" s="23">
        <v>2015</v>
      </c>
      <c r="B1128" s="23" t="s">
        <v>514</v>
      </c>
      <c r="C1128" s="13" t="s">
        <v>184</v>
      </c>
      <c r="D1128" s="34" t="s">
        <v>990</v>
      </c>
      <c r="E1128" s="34" t="s">
        <v>3735</v>
      </c>
      <c r="F1128" s="34" t="s">
        <v>4552</v>
      </c>
      <c r="G1128" s="34">
        <v>3</v>
      </c>
    </row>
    <row r="1129" spans="1:7">
      <c r="A1129" s="23">
        <v>2015</v>
      </c>
      <c r="B1129" s="23" t="s">
        <v>514</v>
      </c>
      <c r="C1129" s="13" t="s">
        <v>23</v>
      </c>
      <c r="D1129" s="34" t="s">
        <v>990</v>
      </c>
      <c r="E1129" s="34" t="s">
        <v>3735</v>
      </c>
      <c r="F1129" s="34" t="s">
        <v>4552</v>
      </c>
      <c r="G1129" s="34">
        <v>14</v>
      </c>
    </row>
    <row r="1130" spans="1:7">
      <c r="A1130" s="23">
        <v>2015</v>
      </c>
      <c r="B1130" s="23" t="s">
        <v>514</v>
      </c>
      <c r="C1130" s="13" t="s">
        <v>185</v>
      </c>
      <c r="D1130" s="34" t="s">
        <v>990</v>
      </c>
      <c r="E1130" s="34" t="s">
        <v>3735</v>
      </c>
      <c r="F1130" s="34" t="s">
        <v>4552</v>
      </c>
      <c r="G1130" s="34">
        <v>7</v>
      </c>
    </row>
    <row r="1131" spans="1:7">
      <c r="A1131" s="23">
        <v>2015</v>
      </c>
      <c r="B1131" s="23" t="s">
        <v>514</v>
      </c>
      <c r="C1131" s="13" t="s">
        <v>3925</v>
      </c>
      <c r="D1131" s="34" t="s">
        <v>990</v>
      </c>
      <c r="E1131" s="34" t="s">
        <v>3735</v>
      </c>
      <c r="F1131" s="34" t="s">
        <v>4552</v>
      </c>
      <c r="G1131" s="34">
        <v>7</v>
      </c>
    </row>
    <row r="1132" spans="1:7">
      <c r="A1132" s="23">
        <v>2015</v>
      </c>
      <c r="B1132" s="23" t="s">
        <v>514</v>
      </c>
      <c r="C1132" s="13" t="s">
        <v>1743</v>
      </c>
      <c r="D1132" s="34" t="s">
        <v>990</v>
      </c>
      <c r="E1132" s="34" t="s">
        <v>3735</v>
      </c>
      <c r="F1132" s="34" t="s">
        <v>1804</v>
      </c>
      <c r="G1132" s="34">
        <v>6</v>
      </c>
    </row>
    <row r="1133" spans="1:7">
      <c r="A1133" s="23">
        <v>2015</v>
      </c>
      <c r="B1133" s="23" t="s">
        <v>514</v>
      </c>
      <c r="C1133" s="13" t="s">
        <v>184</v>
      </c>
      <c r="D1133" s="34" t="s">
        <v>990</v>
      </c>
      <c r="E1133" s="34" t="s">
        <v>3735</v>
      </c>
      <c r="F1133" s="34" t="s">
        <v>1804</v>
      </c>
      <c r="G1133" s="34">
        <v>23</v>
      </c>
    </row>
    <row r="1134" spans="1:7">
      <c r="A1134" s="23">
        <v>2015</v>
      </c>
      <c r="B1134" s="23" t="s">
        <v>514</v>
      </c>
      <c r="C1134" s="13" t="s">
        <v>23</v>
      </c>
      <c r="D1134" s="34" t="s">
        <v>990</v>
      </c>
      <c r="E1134" s="34" t="s">
        <v>3735</v>
      </c>
      <c r="F1134" s="34" t="s">
        <v>1804</v>
      </c>
      <c r="G1134" s="34">
        <v>90</v>
      </c>
    </row>
    <row r="1135" spans="1:7">
      <c r="A1135" s="23">
        <v>2015</v>
      </c>
      <c r="B1135" s="23" t="s">
        <v>514</v>
      </c>
      <c r="C1135" s="13" t="s">
        <v>185</v>
      </c>
      <c r="D1135" s="34" t="s">
        <v>990</v>
      </c>
      <c r="E1135" s="34" t="s">
        <v>3735</v>
      </c>
      <c r="F1135" s="34" t="s">
        <v>1804</v>
      </c>
      <c r="G1135" s="34">
        <v>74</v>
      </c>
    </row>
    <row r="1136" spans="1:7">
      <c r="A1136" s="23">
        <v>2015</v>
      </c>
      <c r="B1136" s="23" t="s">
        <v>514</v>
      </c>
      <c r="C1136" s="13" t="s">
        <v>3925</v>
      </c>
      <c r="D1136" s="34" t="s">
        <v>990</v>
      </c>
      <c r="E1136" s="34" t="s">
        <v>3735</v>
      </c>
      <c r="F1136" s="34" t="s">
        <v>1804</v>
      </c>
      <c r="G1136" s="34">
        <v>84</v>
      </c>
    </row>
    <row r="1137" spans="1:7">
      <c r="A1137" s="23">
        <v>2015</v>
      </c>
      <c r="B1137" s="23" t="s">
        <v>514</v>
      </c>
      <c r="C1137" s="13" t="s">
        <v>184</v>
      </c>
      <c r="D1137" s="34" t="s">
        <v>990</v>
      </c>
      <c r="E1137" s="34" t="s">
        <v>3735</v>
      </c>
      <c r="F1137" s="34" t="s">
        <v>4542</v>
      </c>
      <c r="G1137" s="34">
        <v>4</v>
      </c>
    </row>
    <row r="1138" spans="1:7">
      <c r="A1138" s="23">
        <v>2015</v>
      </c>
      <c r="B1138" s="23" t="s">
        <v>514</v>
      </c>
      <c r="C1138" s="13" t="s">
        <v>23</v>
      </c>
      <c r="D1138" s="34" t="s">
        <v>990</v>
      </c>
      <c r="E1138" s="34" t="s">
        <v>3735</v>
      </c>
      <c r="F1138" s="34" t="s">
        <v>4542</v>
      </c>
      <c r="G1138" s="34">
        <v>2</v>
      </c>
    </row>
    <row r="1139" spans="1:7">
      <c r="A1139" s="23">
        <v>2015</v>
      </c>
      <c r="B1139" s="23" t="s">
        <v>514</v>
      </c>
      <c r="C1139" s="13" t="s">
        <v>185</v>
      </c>
      <c r="D1139" s="34" t="s">
        <v>990</v>
      </c>
      <c r="E1139" s="34" t="s">
        <v>3735</v>
      </c>
      <c r="F1139" s="34" t="s">
        <v>4542</v>
      </c>
      <c r="G1139" s="34">
        <v>4</v>
      </c>
    </row>
    <row r="1140" spans="1:7">
      <c r="A1140" s="23">
        <v>2015</v>
      </c>
      <c r="B1140" s="23" t="s">
        <v>514</v>
      </c>
      <c r="C1140" s="13" t="s">
        <v>3925</v>
      </c>
      <c r="D1140" s="34" t="s">
        <v>990</v>
      </c>
      <c r="E1140" s="34" t="s">
        <v>3735</v>
      </c>
      <c r="F1140" s="34" t="s">
        <v>4542</v>
      </c>
      <c r="G1140" s="34">
        <v>11</v>
      </c>
    </row>
    <row r="1141" spans="1:7">
      <c r="A1141" s="23">
        <v>2015</v>
      </c>
      <c r="B1141" s="23" t="s">
        <v>514</v>
      </c>
      <c r="C1141" s="13" t="s">
        <v>184</v>
      </c>
      <c r="D1141" s="34" t="s">
        <v>990</v>
      </c>
      <c r="E1141" s="34" t="s">
        <v>3735</v>
      </c>
      <c r="F1141" s="34" t="s">
        <v>4554</v>
      </c>
      <c r="G1141" s="34">
        <v>4</v>
      </c>
    </row>
    <row r="1142" spans="1:7">
      <c r="A1142" s="23">
        <v>2015</v>
      </c>
      <c r="B1142" s="23" t="s">
        <v>514</v>
      </c>
      <c r="C1142" s="13" t="s">
        <v>23</v>
      </c>
      <c r="D1142" s="34" t="s">
        <v>990</v>
      </c>
      <c r="E1142" s="34" t="s">
        <v>3735</v>
      </c>
      <c r="F1142" s="34" t="s">
        <v>4554</v>
      </c>
      <c r="G1142" s="34">
        <v>30</v>
      </c>
    </row>
    <row r="1143" spans="1:7">
      <c r="A1143" s="23">
        <v>2015</v>
      </c>
      <c r="B1143" s="23" t="s">
        <v>514</v>
      </c>
      <c r="C1143" s="13" t="s">
        <v>185</v>
      </c>
      <c r="D1143" s="34" t="s">
        <v>990</v>
      </c>
      <c r="E1143" s="34" t="s">
        <v>3735</v>
      </c>
      <c r="F1143" s="34" t="s">
        <v>4554</v>
      </c>
      <c r="G1143" s="34">
        <v>8</v>
      </c>
    </row>
    <row r="1144" spans="1:7">
      <c r="A1144" s="23">
        <v>2015</v>
      </c>
      <c r="B1144" s="23" t="s">
        <v>514</v>
      </c>
      <c r="C1144" s="13" t="s">
        <v>3925</v>
      </c>
      <c r="D1144" s="34" t="s">
        <v>990</v>
      </c>
      <c r="E1144" s="34" t="s">
        <v>3735</v>
      </c>
      <c r="F1144" s="34" t="s">
        <v>4554</v>
      </c>
      <c r="G1144" s="34">
        <v>11</v>
      </c>
    </row>
    <row r="1145" spans="1:7">
      <c r="A1145" s="23">
        <v>2015</v>
      </c>
      <c r="B1145" s="23" t="s">
        <v>514</v>
      </c>
      <c r="C1145" s="13" t="s">
        <v>23</v>
      </c>
      <c r="D1145" s="34" t="s">
        <v>990</v>
      </c>
      <c r="E1145" s="34" t="s">
        <v>3735</v>
      </c>
      <c r="F1145" s="34" t="s">
        <v>1800</v>
      </c>
      <c r="G1145" s="34">
        <v>3</v>
      </c>
    </row>
    <row r="1146" spans="1:7">
      <c r="A1146" s="23">
        <v>2015</v>
      </c>
      <c r="B1146" s="23" t="s">
        <v>514</v>
      </c>
      <c r="C1146" s="13" t="s">
        <v>185</v>
      </c>
      <c r="D1146" s="34" t="s">
        <v>990</v>
      </c>
      <c r="E1146" s="34" t="s">
        <v>3735</v>
      </c>
      <c r="F1146" s="34" t="s">
        <v>1800</v>
      </c>
      <c r="G1146" s="34">
        <v>3</v>
      </c>
    </row>
    <row r="1147" spans="1:7">
      <c r="A1147" s="23">
        <v>2015</v>
      </c>
      <c r="B1147" s="23" t="s">
        <v>514</v>
      </c>
      <c r="C1147" s="13" t="s">
        <v>3925</v>
      </c>
      <c r="D1147" s="34" t="s">
        <v>990</v>
      </c>
      <c r="E1147" s="34" t="s">
        <v>3735</v>
      </c>
      <c r="F1147" s="34" t="s">
        <v>1800</v>
      </c>
      <c r="G1147" s="34">
        <v>1</v>
      </c>
    </row>
    <row r="1148" spans="1:7">
      <c r="A1148" s="23">
        <v>2015</v>
      </c>
      <c r="B1148" s="23" t="s">
        <v>514</v>
      </c>
      <c r="C1148" s="13" t="s">
        <v>184</v>
      </c>
      <c r="D1148" s="34" t="s">
        <v>990</v>
      </c>
      <c r="E1148" s="34" t="s">
        <v>3735</v>
      </c>
      <c r="F1148" s="34" t="s">
        <v>1806</v>
      </c>
      <c r="G1148" s="34">
        <v>4</v>
      </c>
    </row>
    <row r="1149" spans="1:7">
      <c r="A1149" s="23">
        <v>2015</v>
      </c>
      <c r="B1149" s="23" t="s">
        <v>514</v>
      </c>
      <c r="C1149" s="13" t="s">
        <v>23</v>
      </c>
      <c r="D1149" s="34" t="s">
        <v>990</v>
      </c>
      <c r="E1149" s="34" t="s">
        <v>3735</v>
      </c>
      <c r="F1149" s="34" t="s">
        <v>1806</v>
      </c>
      <c r="G1149" s="34">
        <v>15</v>
      </c>
    </row>
    <row r="1150" spans="1:7">
      <c r="A1150" s="23">
        <v>2015</v>
      </c>
      <c r="B1150" s="23" t="s">
        <v>514</v>
      </c>
      <c r="C1150" s="13" t="s">
        <v>185</v>
      </c>
      <c r="D1150" s="34" t="s">
        <v>990</v>
      </c>
      <c r="E1150" s="34" t="s">
        <v>3735</v>
      </c>
      <c r="F1150" s="34" t="s">
        <v>1806</v>
      </c>
      <c r="G1150" s="34">
        <v>11</v>
      </c>
    </row>
    <row r="1151" spans="1:7">
      <c r="A1151" s="23">
        <v>2015</v>
      </c>
      <c r="B1151" s="23" t="s">
        <v>514</v>
      </c>
      <c r="C1151" s="13" t="s">
        <v>3925</v>
      </c>
      <c r="D1151" s="34" t="s">
        <v>990</v>
      </c>
      <c r="E1151" s="34" t="s">
        <v>3735</v>
      </c>
      <c r="F1151" s="34" t="s">
        <v>1806</v>
      </c>
      <c r="G1151" s="34">
        <v>20</v>
      </c>
    </row>
    <row r="1152" spans="1:7">
      <c r="A1152" s="23">
        <v>2015</v>
      </c>
      <c r="B1152" s="23" t="s">
        <v>514</v>
      </c>
      <c r="C1152" s="13" t="s">
        <v>23</v>
      </c>
      <c r="D1152" s="34" t="s">
        <v>990</v>
      </c>
      <c r="E1152" s="34" t="s">
        <v>3734</v>
      </c>
      <c r="F1152" s="34" t="s">
        <v>1764</v>
      </c>
      <c r="G1152" s="34">
        <v>38</v>
      </c>
    </row>
    <row r="1153" spans="1:7">
      <c r="A1153" s="23">
        <v>2015</v>
      </c>
      <c r="B1153" s="23" t="s">
        <v>514</v>
      </c>
      <c r="C1153" s="13" t="s">
        <v>185</v>
      </c>
      <c r="D1153" s="34" t="s">
        <v>990</v>
      </c>
      <c r="E1153" s="34" t="s">
        <v>3734</v>
      </c>
      <c r="F1153" s="34" t="s">
        <v>1764</v>
      </c>
      <c r="G1153" s="34">
        <v>22</v>
      </c>
    </row>
    <row r="1154" spans="1:7">
      <c r="A1154" s="23">
        <v>2015</v>
      </c>
      <c r="B1154" s="23" t="s">
        <v>514</v>
      </c>
      <c r="C1154" s="13" t="s">
        <v>3925</v>
      </c>
      <c r="D1154" s="34" t="s">
        <v>990</v>
      </c>
      <c r="E1154" s="34" t="s">
        <v>3734</v>
      </c>
      <c r="F1154" s="34" t="s">
        <v>1764</v>
      </c>
      <c r="G1154" s="34">
        <v>26</v>
      </c>
    </row>
    <row r="1155" spans="1:7">
      <c r="A1155" s="23">
        <v>2015</v>
      </c>
      <c r="B1155" s="23" t="s">
        <v>514</v>
      </c>
      <c r="C1155" s="13" t="s">
        <v>1743</v>
      </c>
      <c r="D1155" s="34" t="s">
        <v>990</v>
      </c>
      <c r="E1155" s="34" t="s">
        <v>1819</v>
      </c>
      <c r="F1155" s="34" t="s">
        <v>1746</v>
      </c>
      <c r="G1155" s="34">
        <v>12</v>
      </c>
    </row>
    <row r="1156" spans="1:7">
      <c r="A1156" s="23">
        <v>2015</v>
      </c>
      <c r="B1156" s="23" t="s">
        <v>514</v>
      </c>
      <c r="C1156" s="13" t="s">
        <v>184</v>
      </c>
      <c r="D1156" s="34" t="s">
        <v>990</v>
      </c>
      <c r="E1156" s="34" t="s">
        <v>1819</v>
      </c>
      <c r="F1156" s="34" t="s">
        <v>1746</v>
      </c>
      <c r="G1156" s="34">
        <v>6</v>
      </c>
    </row>
    <row r="1157" spans="1:7">
      <c r="A1157" s="23">
        <v>2015</v>
      </c>
      <c r="B1157" s="23" t="s">
        <v>514</v>
      </c>
      <c r="C1157" s="13" t="s">
        <v>23</v>
      </c>
      <c r="D1157" s="34" t="s">
        <v>990</v>
      </c>
      <c r="E1157" s="34" t="s">
        <v>1819</v>
      </c>
      <c r="F1157" s="34" t="s">
        <v>1746</v>
      </c>
      <c r="G1157" s="34">
        <v>102</v>
      </c>
    </row>
    <row r="1158" spans="1:7">
      <c r="A1158" s="23">
        <v>2015</v>
      </c>
      <c r="B1158" s="23" t="s">
        <v>514</v>
      </c>
      <c r="C1158" s="13" t="s">
        <v>185</v>
      </c>
      <c r="D1158" s="34" t="s">
        <v>990</v>
      </c>
      <c r="E1158" s="34" t="s">
        <v>1819</v>
      </c>
      <c r="F1158" s="34" t="s">
        <v>1746</v>
      </c>
      <c r="G1158" s="34">
        <v>45</v>
      </c>
    </row>
    <row r="1159" spans="1:7">
      <c r="A1159" s="23">
        <v>2015</v>
      </c>
      <c r="B1159" s="23" t="s">
        <v>514</v>
      </c>
      <c r="C1159" s="13" t="s">
        <v>3925</v>
      </c>
      <c r="D1159" s="34" t="s">
        <v>990</v>
      </c>
      <c r="E1159" s="34" t="s">
        <v>1819</v>
      </c>
      <c r="F1159" s="34" t="s">
        <v>1746</v>
      </c>
      <c r="G1159" s="34">
        <v>97</v>
      </c>
    </row>
    <row r="1160" spans="1:7">
      <c r="A1160" s="23">
        <v>2015</v>
      </c>
      <c r="B1160" s="23" t="s">
        <v>514</v>
      </c>
      <c r="C1160" s="13" t="s">
        <v>1743</v>
      </c>
      <c r="D1160" s="34" t="s">
        <v>990</v>
      </c>
      <c r="E1160" s="34" t="s">
        <v>1819</v>
      </c>
      <c r="F1160" s="34" t="s">
        <v>4496</v>
      </c>
      <c r="G1160" s="34">
        <v>5</v>
      </c>
    </row>
    <row r="1161" spans="1:7">
      <c r="A1161" s="23">
        <v>2015</v>
      </c>
      <c r="B1161" s="23" t="s">
        <v>514</v>
      </c>
      <c r="C1161" s="13" t="s">
        <v>184</v>
      </c>
      <c r="D1161" s="34" t="s">
        <v>990</v>
      </c>
      <c r="E1161" s="34" t="s">
        <v>1819</v>
      </c>
      <c r="F1161" s="34" t="s">
        <v>4496</v>
      </c>
      <c r="G1161" s="34">
        <v>1</v>
      </c>
    </row>
    <row r="1162" spans="1:7">
      <c r="A1162" s="23">
        <v>2015</v>
      </c>
      <c r="B1162" s="23" t="s">
        <v>514</v>
      </c>
      <c r="C1162" s="13" t="s">
        <v>23</v>
      </c>
      <c r="D1162" s="34" t="s">
        <v>990</v>
      </c>
      <c r="E1162" s="34" t="s">
        <v>1819</v>
      </c>
      <c r="F1162" s="34" t="s">
        <v>4496</v>
      </c>
      <c r="G1162" s="34">
        <v>45</v>
      </c>
    </row>
    <row r="1163" spans="1:7">
      <c r="A1163" s="23">
        <v>2015</v>
      </c>
      <c r="B1163" s="23" t="s">
        <v>514</v>
      </c>
      <c r="C1163" s="13" t="s">
        <v>185</v>
      </c>
      <c r="D1163" s="34" t="s">
        <v>990</v>
      </c>
      <c r="E1163" s="34" t="s">
        <v>1819</v>
      </c>
      <c r="F1163" s="34" t="s">
        <v>4496</v>
      </c>
      <c r="G1163" s="34">
        <v>14</v>
      </c>
    </row>
    <row r="1164" spans="1:7">
      <c r="A1164" s="23">
        <v>2015</v>
      </c>
      <c r="B1164" s="23" t="s">
        <v>514</v>
      </c>
      <c r="C1164" s="13" t="s">
        <v>3925</v>
      </c>
      <c r="D1164" s="34" t="s">
        <v>990</v>
      </c>
      <c r="E1164" s="34" t="s">
        <v>1819</v>
      </c>
      <c r="F1164" s="34" t="s">
        <v>4496</v>
      </c>
      <c r="G1164" s="34">
        <v>47</v>
      </c>
    </row>
    <row r="1165" spans="1:7">
      <c r="A1165" s="23">
        <v>2015</v>
      </c>
      <c r="B1165" s="23" t="s">
        <v>514</v>
      </c>
      <c r="C1165" s="13" t="s">
        <v>1743</v>
      </c>
      <c r="D1165" s="34" t="s">
        <v>3733</v>
      </c>
      <c r="E1165" s="34" t="s">
        <v>3737</v>
      </c>
      <c r="F1165" s="34" t="s">
        <v>1760</v>
      </c>
      <c r="G1165" s="34">
        <v>11</v>
      </c>
    </row>
    <row r="1166" spans="1:7">
      <c r="A1166" s="23">
        <v>2015</v>
      </c>
      <c r="B1166" s="23" t="s">
        <v>514</v>
      </c>
      <c r="C1166" s="13" t="s">
        <v>184</v>
      </c>
      <c r="D1166" s="34" t="s">
        <v>3733</v>
      </c>
      <c r="E1166" s="34" t="s">
        <v>3737</v>
      </c>
      <c r="F1166" s="34" t="s">
        <v>1760</v>
      </c>
      <c r="G1166" s="34">
        <v>16</v>
      </c>
    </row>
    <row r="1167" spans="1:7">
      <c r="A1167" s="23">
        <v>2015</v>
      </c>
      <c r="B1167" s="23" t="s">
        <v>514</v>
      </c>
      <c r="C1167" s="13" t="s">
        <v>23</v>
      </c>
      <c r="D1167" s="34" t="s">
        <v>3733</v>
      </c>
      <c r="E1167" s="34" t="s">
        <v>3737</v>
      </c>
      <c r="F1167" s="34" t="s">
        <v>1760</v>
      </c>
      <c r="G1167" s="34">
        <v>56</v>
      </c>
    </row>
    <row r="1168" spans="1:7">
      <c r="A1168" s="23">
        <v>2015</v>
      </c>
      <c r="B1168" s="23" t="s">
        <v>514</v>
      </c>
      <c r="C1168" s="13" t="s">
        <v>185</v>
      </c>
      <c r="D1168" s="34" t="s">
        <v>3733</v>
      </c>
      <c r="E1168" s="34" t="s">
        <v>3737</v>
      </c>
      <c r="F1168" s="34" t="s">
        <v>1760</v>
      </c>
      <c r="G1168" s="34">
        <v>35</v>
      </c>
    </row>
    <row r="1169" spans="1:7">
      <c r="A1169" s="23">
        <v>2015</v>
      </c>
      <c r="B1169" s="23" t="s">
        <v>514</v>
      </c>
      <c r="C1169" s="13" t="s">
        <v>3925</v>
      </c>
      <c r="D1169" s="34" t="s">
        <v>3733</v>
      </c>
      <c r="E1169" s="34" t="s">
        <v>3737</v>
      </c>
      <c r="F1169" s="34" t="s">
        <v>1760</v>
      </c>
      <c r="G1169" s="34">
        <v>117</v>
      </c>
    </row>
    <row r="1170" spans="1:7">
      <c r="A1170" s="23">
        <v>2015</v>
      </c>
      <c r="B1170" s="23" t="s">
        <v>514</v>
      </c>
      <c r="C1170" s="13" t="s">
        <v>1743</v>
      </c>
      <c r="D1170" s="34" t="s">
        <v>990</v>
      </c>
      <c r="E1170" s="34" t="s">
        <v>3735</v>
      </c>
      <c r="F1170" s="34" t="s">
        <v>1807</v>
      </c>
      <c r="G1170" s="34">
        <v>12</v>
      </c>
    </row>
    <row r="1171" spans="1:7">
      <c r="A1171" s="23">
        <v>2015</v>
      </c>
      <c r="B1171" s="23" t="s">
        <v>514</v>
      </c>
      <c r="C1171" s="13" t="s">
        <v>184</v>
      </c>
      <c r="D1171" s="34" t="s">
        <v>990</v>
      </c>
      <c r="E1171" s="34" t="s">
        <v>3735</v>
      </c>
      <c r="F1171" s="34" t="s">
        <v>1807</v>
      </c>
      <c r="G1171" s="34">
        <v>1</v>
      </c>
    </row>
    <row r="1172" spans="1:7">
      <c r="A1172" s="23">
        <v>2015</v>
      </c>
      <c r="B1172" s="23" t="s">
        <v>514</v>
      </c>
      <c r="C1172" s="13" t="s">
        <v>23</v>
      </c>
      <c r="D1172" s="34" t="s">
        <v>990</v>
      </c>
      <c r="E1172" s="34" t="s">
        <v>3735</v>
      </c>
      <c r="F1172" s="34" t="s">
        <v>1807</v>
      </c>
      <c r="G1172" s="34">
        <v>24</v>
      </c>
    </row>
    <row r="1173" spans="1:7">
      <c r="A1173" s="23">
        <v>2015</v>
      </c>
      <c r="B1173" s="23" t="s">
        <v>514</v>
      </c>
      <c r="C1173" s="13" t="s">
        <v>185</v>
      </c>
      <c r="D1173" s="34" t="s">
        <v>990</v>
      </c>
      <c r="E1173" s="34" t="s">
        <v>3735</v>
      </c>
      <c r="F1173" s="34" t="s">
        <v>1807</v>
      </c>
      <c r="G1173" s="34">
        <v>9</v>
      </c>
    </row>
    <row r="1174" spans="1:7">
      <c r="A1174" s="23">
        <v>2015</v>
      </c>
      <c r="B1174" s="23" t="s">
        <v>514</v>
      </c>
      <c r="C1174" s="13" t="s">
        <v>1743</v>
      </c>
      <c r="D1174" s="34" t="s">
        <v>990</v>
      </c>
      <c r="E1174" s="34" t="s">
        <v>3735</v>
      </c>
      <c r="F1174" s="34" t="s">
        <v>1792</v>
      </c>
      <c r="G1174" s="34">
        <v>4</v>
      </c>
    </row>
    <row r="1175" spans="1:7">
      <c r="A1175" s="23">
        <v>2015</v>
      </c>
      <c r="B1175" s="23" t="s">
        <v>514</v>
      </c>
      <c r="C1175" s="13" t="s">
        <v>184</v>
      </c>
      <c r="D1175" s="34" t="s">
        <v>990</v>
      </c>
      <c r="E1175" s="34" t="s">
        <v>3735</v>
      </c>
      <c r="F1175" s="34" t="s">
        <v>1792</v>
      </c>
      <c r="G1175" s="34">
        <v>19</v>
      </c>
    </row>
    <row r="1176" spans="1:7">
      <c r="A1176" s="23">
        <v>2015</v>
      </c>
      <c r="B1176" s="23" t="s">
        <v>514</v>
      </c>
      <c r="C1176" s="13" t="s">
        <v>23</v>
      </c>
      <c r="D1176" s="34" t="s">
        <v>990</v>
      </c>
      <c r="E1176" s="34" t="s">
        <v>3735</v>
      </c>
      <c r="F1176" s="34" t="s">
        <v>1792</v>
      </c>
      <c r="G1176" s="34">
        <v>91</v>
      </c>
    </row>
    <row r="1177" spans="1:7">
      <c r="A1177" s="23">
        <v>2015</v>
      </c>
      <c r="B1177" s="23" t="s">
        <v>514</v>
      </c>
      <c r="C1177" s="13" t="s">
        <v>185</v>
      </c>
      <c r="D1177" s="34" t="s">
        <v>990</v>
      </c>
      <c r="E1177" s="34" t="s">
        <v>3735</v>
      </c>
      <c r="F1177" s="34" t="s">
        <v>1792</v>
      </c>
      <c r="G1177" s="34">
        <v>53</v>
      </c>
    </row>
    <row r="1178" spans="1:7">
      <c r="A1178" s="23">
        <v>2015</v>
      </c>
      <c r="B1178" s="23" t="s">
        <v>514</v>
      </c>
      <c r="C1178" s="13" t="s">
        <v>3925</v>
      </c>
      <c r="D1178" s="34" t="s">
        <v>990</v>
      </c>
      <c r="E1178" s="34" t="s">
        <v>3735</v>
      </c>
      <c r="F1178" s="34" t="s">
        <v>1792</v>
      </c>
      <c r="G1178" s="34">
        <v>74</v>
      </c>
    </row>
    <row r="1179" spans="1:7">
      <c r="A1179" s="23">
        <v>2015</v>
      </c>
      <c r="B1179" s="23" t="s">
        <v>514</v>
      </c>
      <c r="C1179" s="13" t="s">
        <v>1743</v>
      </c>
      <c r="D1179" s="34" t="s">
        <v>990</v>
      </c>
      <c r="E1179" s="34" t="s">
        <v>1819</v>
      </c>
      <c r="F1179" s="34" t="s">
        <v>4497</v>
      </c>
      <c r="G1179" s="34">
        <v>3</v>
      </c>
    </row>
    <row r="1180" spans="1:7">
      <c r="A1180" s="23">
        <v>2015</v>
      </c>
      <c r="B1180" s="23" t="s">
        <v>514</v>
      </c>
      <c r="C1180" s="13" t="s">
        <v>23</v>
      </c>
      <c r="D1180" s="34" t="s">
        <v>990</v>
      </c>
      <c r="E1180" s="34" t="s">
        <v>1819</v>
      </c>
      <c r="F1180" s="34" t="s">
        <v>4497</v>
      </c>
      <c r="G1180" s="34">
        <v>9</v>
      </c>
    </row>
    <row r="1181" spans="1:7">
      <c r="A1181" s="23">
        <v>2015</v>
      </c>
      <c r="B1181" s="23" t="s">
        <v>514</v>
      </c>
      <c r="C1181" s="13" t="s">
        <v>185</v>
      </c>
      <c r="D1181" s="34" t="s">
        <v>990</v>
      </c>
      <c r="E1181" s="34" t="s">
        <v>1819</v>
      </c>
      <c r="F1181" s="34" t="s">
        <v>4497</v>
      </c>
      <c r="G1181" s="34">
        <v>15</v>
      </c>
    </row>
    <row r="1182" spans="1:7">
      <c r="A1182" s="23">
        <v>2015</v>
      </c>
      <c r="B1182" s="23" t="s">
        <v>514</v>
      </c>
      <c r="C1182" s="13" t="s">
        <v>3925</v>
      </c>
      <c r="D1182" s="34" t="s">
        <v>990</v>
      </c>
      <c r="E1182" s="34" t="s">
        <v>1819</v>
      </c>
      <c r="F1182" s="34" t="s">
        <v>4497</v>
      </c>
      <c r="G1182" s="34">
        <v>9</v>
      </c>
    </row>
    <row r="1183" spans="1:7">
      <c r="A1183" s="23">
        <v>2015</v>
      </c>
      <c r="B1183" s="23" t="s">
        <v>514</v>
      </c>
      <c r="C1183" s="13" t="s">
        <v>184</v>
      </c>
      <c r="D1183" s="34" t="s">
        <v>990</v>
      </c>
      <c r="E1183" s="34" t="s">
        <v>3735</v>
      </c>
      <c r="F1183" s="34" t="s">
        <v>1803</v>
      </c>
      <c r="G1183" s="34">
        <v>2</v>
      </c>
    </row>
    <row r="1184" spans="1:7">
      <c r="A1184" s="23">
        <v>2015</v>
      </c>
      <c r="B1184" s="23" t="s">
        <v>514</v>
      </c>
      <c r="C1184" s="13" t="s">
        <v>23</v>
      </c>
      <c r="D1184" s="34" t="s">
        <v>990</v>
      </c>
      <c r="E1184" s="34" t="s">
        <v>3735</v>
      </c>
      <c r="F1184" s="34" t="s">
        <v>1803</v>
      </c>
      <c r="G1184" s="34">
        <v>4</v>
      </c>
    </row>
    <row r="1185" spans="1:7">
      <c r="A1185" s="23">
        <v>2015</v>
      </c>
      <c r="B1185" s="23" t="s">
        <v>514</v>
      </c>
      <c r="C1185" s="13" t="s">
        <v>185</v>
      </c>
      <c r="D1185" s="34" t="s">
        <v>990</v>
      </c>
      <c r="E1185" s="34" t="s">
        <v>3735</v>
      </c>
      <c r="F1185" s="34" t="s">
        <v>1803</v>
      </c>
      <c r="G1185" s="34">
        <v>1</v>
      </c>
    </row>
    <row r="1186" spans="1:7">
      <c r="A1186" s="23">
        <v>2015</v>
      </c>
      <c r="B1186" s="23" t="s">
        <v>514</v>
      </c>
      <c r="C1186" s="13" t="s">
        <v>3925</v>
      </c>
      <c r="D1186" s="34" t="s">
        <v>990</v>
      </c>
      <c r="E1186" s="34" t="s">
        <v>3735</v>
      </c>
      <c r="F1186" s="34" t="s">
        <v>1803</v>
      </c>
      <c r="G1186" s="34">
        <v>2</v>
      </c>
    </row>
    <row r="1187" spans="1:7">
      <c r="A1187" s="23">
        <v>2015</v>
      </c>
      <c r="B1187" s="23" t="s">
        <v>514</v>
      </c>
      <c r="C1187" s="13" t="s">
        <v>1743</v>
      </c>
      <c r="D1187" s="34" t="s">
        <v>990</v>
      </c>
      <c r="E1187" s="34" t="s">
        <v>1819</v>
      </c>
      <c r="F1187" s="34" t="s">
        <v>1748</v>
      </c>
      <c r="G1187" s="34">
        <v>1</v>
      </c>
    </row>
    <row r="1188" spans="1:7">
      <c r="A1188" s="23">
        <v>2015</v>
      </c>
      <c r="B1188" s="23" t="s">
        <v>514</v>
      </c>
      <c r="C1188" s="13" t="s">
        <v>184</v>
      </c>
      <c r="D1188" s="34" t="s">
        <v>990</v>
      </c>
      <c r="E1188" s="34" t="s">
        <v>1819</v>
      </c>
      <c r="F1188" s="34" t="s">
        <v>1748</v>
      </c>
      <c r="G1188" s="34">
        <v>4</v>
      </c>
    </row>
    <row r="1189" spans="1:7">
      <c r="A1189" s="23">
        <v>2015</v>
      </c>
      <c r="B1189" s="23" t="s">
        <v>514</v>
      </c>
      <c r="C1189" s="13" t="s">
        <v>23</v>
      </c>
      <c r="D1189" s="34" t="s">
        <v>990</v>
      </c>
      <c r="E1189" s="34" t="s">
        <v>1819</v>
      </c>
      <c r="F1189" s="34" t="s">
        <v>1748</v>
      </c>
      <c r="G1189" s="34">
        <v>20</v>
      </c>
    </row>
    <row r="1190" spans="1:7">
      <c r="A1190" s="23">
        <v>2015</v>
      </c>
      <c r="B1190" s="23" t="s">
        <v>514</v>
      </c>
      <c r="C1190" s="13" t="s">
        <v>185</v>
      </c>
      <c r="D1190" s="34" t="s">
        <v>990</v>
      </c>
      <c r="E1190" s="34" t="s">
        <v>1819</v>
      </c>
      <c r="F1190" s="34" t="s">
        <v>1748</v>
      </c>
      <c r="G1190" s="34">
        <v>18</v>
      </c>
    </row>
    <row r="1191" spans="1:7">
      <c r="A1191" s="23">
        <v>2015</v>
      </c>
      <c r="B1191" s="23" t="s">
        <v>514</v>
      </c>
      <c r="C1191" s="13" t="s">
        <v>3925</v>
      </c>
      <c r="D1191" s="34" t="s">
        <v>990</v>
      </c>
      <c r="E1191" s="34" t="s">
        <v>1819</v>
      </c>
      <c r="F1191" s="34" t="s">
        <v>1748</v>
      </c>
      <c r="G1191" s="34">
        <v>36</v>
      </c>
    </row>
    <row r="1192" spans="1:7">
      <c r="A1192" s="23">
        <v>2015</v>
      </c>
      <c r="B1192" s="23" t="s">
        <v>514</v>
      </c>
      <c r="C1192" s="13" t="s">
        <v>1743</v>
      </c>
      <c r="D1192" s="34" t="s">
        <v>990</v>
      </c>
      <c r="E1192" s="34" t="s">
        <v>1819</v>
      </c>
      <c r="F1192" s="34" t="s">
        <v>4553</v>
      </c>
      <c r="G1192" s="34">
        <v>1</v>
      </c>
    </row>
    <row r="1193" spans="1:7">
      <c r="A1193" s="23">
        <v>2015</v>
      </c>
      <c r="B1193" s="23" t="s">
        <v>514</v>
      </c>
      <c r="C1193" s="13" t="s">
        <v>184</v>
      </c>
      <c r="D1193" s="34" t="s">
        <v>990</v>
      </c>
      <c r="E1193" s="34" t="s">
        <v>1819</v>
      </c>
      <c r="F1193" s="34" t="s">
        <v>4553</v>
      </c>
      <c r="G1193" s="34">
        <v>1</v>
      </c>
    </row>
    <row r="1194" spans="1:7">
      <c r="A1194" s="23">
        <v>2015</v>
      </c>
      <c r="B1194" s="23" t="s">
        <v>514</v>
      </c>
      <c r="C1194" s="13" t="s">
        <v>23</v>
      </c>
      <c r="D1194" s="34" t="s">
        <v>990</v>
      </c>
      <c r="E1194" s="34" t="s">
        <v>1819</v>
      </c>
      <c r="F1194" s="34" t="s">
        <v>4553</v>
      </c>
      <c r="G1194" s="34">
        <v>33</v>
      </c>
    </row>
    <row r="1195" spans="1:7">
      <c r="A1195" s="23">
        <v>2015</v>
      </c>
      <c r="B1195" s="23" t="s">
        <v>514</v>
      </c>
      <c r="C1195" s="13" t="s">
        <v>185</v>
      </c>
      <c r="D1195" s="34" t="s">
        <v>990</v>
      </c>
      <c r="E1195" s="34" t="s">
        <v>1819</v>
      </c>
      <c r="F1195" s="34" t="s">
        <v>4553</v>
      </c>
      <c r="G1195" s="34">
        <v>12</v>
      </c>
    </row>
    <row r="1196" spans="1:7">
      <c r="A1196" s="23">
        <v>2015</v>
      </c>
      <c r="B1196" s="23" t="s">
        <v>514</v>
      </c>
      <c r="C1196" s="13" t="s">
        <v>3925</v>
      </c>
      <c r="D1196" s="34" t="s">
        <v>990</v>
      </c>
      <c r="E1196" s="34" t="s">
        <v>1819</v>
      </c>
      <c r="F1196" s="34" t="s">
        <v>4553</v>
      </c>
      <c r="G1196" s="34">
        <v>12</v>
      </c>
    </row>
    <row r="1197" spans="1:7">
      <c r="A1197" s="23">
        <v>2015</v>
      </c>
      <c r="B1197" s="23" t="s">
        <v>514</v>
      </c>
      <c r="C1197" s="13" t="s">
        <v>1743</v>
      </c>
      <c r="D1197" s="34" t="s">
        <v>990</v>
      </c>
      <c r="E1197" s="34" t="s">
        <v>1819</v>
      </c>
      <c r="F1197" s="34" t="s">
        <v>1749</v>
      </c>
      <c r="G1197" s="34">
        <v>1</v>
      </c>
    </row>
    <row r="1198" spans="1:7">
      <c r="A1198" s="23">
        <v>2015</v>
      </c>
      <c r="B1198" s="23" t="s">
        <v>514</v>
      </c>
      <c r="C1198" s="13" t="s">
        <v>184</v>
      </c>
      <c r="D1198" s="34" t="s">
        <v>990</v>
      </c>
      <c r="E1198" s="34" t="s">
        <v>1819</v>
      </c>
      <c r="F1198" s="34" t="s">
        <v>1749</v>
      </c>
      <c r="G1198" s="34">
        <v>1</v>
      </c>
    </row>
    <row r="1199" spans="1:7">
      <c r="A1199" s="23">
        <v>2015</v>
      </c>
      <c r="B1199" s="23" t="s">
        <v>514</v>
      </c>
      <c r="C1199" s="13" t="s">
        <v>23</v>
      </c>
      <c r="D1199" s="34" t="s">
        <v>990</v>
      </c>
      <c r="E1199" s="34" t="s">
        <v>1819</v>
      </c>
      <c r="F1199" s="34" t="s">
        <v>1749</v>
      </c>
      <c r="G1199" s="34">
        <v>17</v>
      </c>
    </row>
    <row r="1200" spans="1:7">
      <c r="A1200" s="23">
        <v>2015</v>
      </c>
      <c r="B1200" s="23" t="s">
        <v>514</v>
      </c>
      <c r="C1200" s="13" t="s">
        <v>185</v>
      </c>
      <c r="D1200" s="34" t="s">
        <v>990</v>
      </c>
      <c r="E1200" s="34" t="s">
        <v>1819</v>
      </c>
      <c r="F1200" s="34" t="s">
        <v>1749</v>
      </c>
      <c r="G1200" s="34">
        <v>24</v>
      </c>
    </row>
    <row r="1201" spans="1:7">
      <c r="A1201" s="23">
        <v>2015</v>
      </c>
      <c r="B1201" s="23" t="s">
        <v>514</v>
      </c>
      <c r="C1201" s="13" t="s">
        <v>3925</v>
      </c>
      <c r="D1201" s="34" t="s">
        <v>990</v>
      </c>
      <c r="E1201" s="34" t="s">
        <v>1819</v>
      </c>
      <c r="F1201" s="34" t="s">
        <v>1749</v>
      </c>
      <c r="G1201" s="34">
        <v>8</v>
      </c>
    </row>
    <row r="1202" spans="1:7">
      <c r="A1202" s="23">
        <v>2015</v>
      </c>
      <c r="B1202" s="23" t="s">
        <v>514</v>
      </c>
      <c r="C1202" s="13" t="s">
        <v>185</v>
      </c>
      <c r="D1202" s="34" t="s">
        <v>3733</v>
      </c>
      <c r="E1202" s="34" t="s">
        <v>3737</v>
      </c>
      <c r="F1202" s="34" t="s">
        <v>1761</v>
      </c>
      <c r="G1202" s="34">
        <v>3</v>
      </c>
    </row>
    <row r="1203" spans="1:7">
      <c r="A1203" s="23">
        <v>2015</v>
      </c>
      <c r="B1203" s="23" t="s">
        <v>514</v>
      </c>
      <c r="C1203" s="13" t="s">
        <v>3925</v>
      </c>
      <c r="D1203" s="34" t="s">
        <v>3733</v>
      </c>
      <c r="E1203" s="34" t="s">
        <v>3737</v>
      </c>
      <c r="F1203" s="34" t="s">
        <v>1761</v>
      </c>
      <c r="G1203" s="34">
        <v>2</v>
      </c>
    </row>
    <row r="1204" spans="1:7">
      <c r="A1204" s="23">
        <v>2015</v>
      </c>
      <c r="B1204" s="23" t="s">
        <v>514</v>
      </c>
      <c r="C1204" s="13" t="s">
        <v>1743</v>
      </c>
      <c r="D1204" s="34" t="s">
        <v>3733</v>
      </c>
      <c r="E1204" s="34" t="s">
        <v>3737</v>
      </c>
      <c r="F1204" s="34" t="s">
        <v>1762</v>
      </c>
      <c r="G1204" s="34">
        <v>2</v>
      </c>
    </row>
    <row r="1205" spans="1:7">
      <c r="A1205" s="23">
        <v>2015</v>
      </c>
      <c r="B1205" s="23" t="s">
        <v>514</v>
      </c>
      <c r="C1205" s="13" t="s">
        <v>23</v>
      </c>
      <c r="D1205" s="34" t="s">
        <v>3733</v>
      </c>
      <c r="E1205" s="34" t="s">
        <v>3737</v>
      </c>
      <c r="F1205" s="34" t="s">
        <v>1762</v>
      </c>
      <c r="G1205" s="34">
        <v>14</v>
      </c>
    </row>
    <row r="1206" spans="1:7">
      <c r="A1206" s="23">
        <v>2015</v>
      </c>
      <c r="B1206" s="23" t="s">
        <v>514</v>
      </c>
      <c r="C1206" s="13" t="s">
        <v>185</v>
      </c>
      <c r="D1206" s="34" t="s">
        <v>3733</v>
      </c>
      <c r="E1206" s="34" t="s">
        <v>3737</v>
      </c>
      <c r="F1206" s="34" t="s">
        <v>1762</v>
      </c>
      <c r="G1206" s="34">
        <v>12</v>
      </c>
    </row>
    <row r="1207" spans="1:7">
      <c r="A1207" s="23">
        <v>2015</v>
      </c>
      <c r="B1207" s="23" t="s">
        <v>514</v>
      </c>
      <c r="C1207" s="13" t="s">
        <v>3925</v>
      </c>
      <c r="D1207" s="34" t="s">
        <v>3733</v>
      </c>
      <c r="E1207" s="34" t="s">
        <v>3737</v>
      </c>
      <c r="F1207" s="34" t="s">
        <v>1762</v>
      </c>
      <c r="G1207" s="34">
        <v>11</v>
      </c>
    </row>
    <row r="1208" spans="1:7">
      <c r="A1208" s="23">
        <v>2015</v>
      </c>
      <c r="B1208" s="23" t="s">
        <v>514</v>
      </c>
      <c r="C1208" s="13" t="s">
        <v>185</v>
      </c>
      <c r="D1208" s="34" t="s">
        <v>3733</v>
      </c>
      <c r="E1208" s="34" t="s">
        <v>3736</v>
      </c>
      <c r="F1208" s="34" t="s">
        <v>1773</v>
      </c>
      <c r="G1208" s="34">
        <v>22</v>
      </c>
    </row>
    <row r="1209" spans="1:7">
      <c r="A1209" s="23">
        <v>2015</v>
      </c>
      <c r="B1209" s="23" t="s">
        <v>514</v>
      </c>
      <c r="C1209" s="13" t="s">
        <v>3925</v>
      </c>
      <c r="D1209" s="34" t="s">
        <v>3733</v>
      </c>
      <c r="E1209" s="34" t="s">
        <v>3736</v>
      </c>
      <c r="F1209" s="34" t="s">
        <v>1773</v>
      </c>
      <c r="G1209" s="34">
        <v>4</v>
      </c>
    </row>
    <row r="1210" spans="1:7">
      <c r="A1210" s="23">
        <v>2015</v>
      </c>
      <c r="B1210" s="23" t="s">
        <v>514</v>
      </c>
      <c r="C1210" s="13" t="s">
        <v>1743</v>
      </c>
      <c r="D1210" s="34" t="s">
        <v>990</v>
      </c>
      <c r="E1210" s="34" t="s">
        <v>1819</v>
      </c>
      <c r="F1210" s="34" t="s">
        <v>1750</v>
      </c>
      <c r="G1210" s="34">
        <v>5</v>
      </c>
    </row>
    <row r="1211" spans="1:7">
      <c r="A1211" s="23">
        <v>2015</v>
      </c>
      <c r="B1211" s="23" t="s">
        <v>514</v>
      </c>
      <c r="C1211" s="13" t="s">
        <v>184</v>
      </c>
      <c r="D1211" s="34" t="s">
        <v>990</v>
      </c>
      <c r="E1211" s="34" t="s">
        <v>1819</v>
      </c>
      <c r="F1211" s="34" t="s">
        <v>1750</v>
      </c>
      <c r="G1211" s="34">
        <v>8</v>
      </c>
    </row>
    <row r="1212" spans="1:7">
      <c r="A1212" s="23">
        <v>2015</v>
      </c>
      <c r="B1212" s="23" t="s">
        <v>514</v>
      </c>
      <c r="C1212" s="13" t="s">
        <v>23</v>
      </c>
      <c r="D1212" s="34" t="s">
        <v>990</v>
      </c>
      <c r="E1212" s="34" t="s">
        <v>1819</v>
      </c>
      <c r="F1212" s="34" t="s">
        <v>1750</v>
      </c>
      <c r="G1212" s="34">
        <v>64</v>
      </c>
    </row>
    <row r="1213" spans="1:7">
      <c r="A1213" s="23">
        <v>2015</v>
      </c>
      <c r="B1213" s="23" t="s">
        <v>514</v>
      </c>
      <c r="C1213" s="13" t="s">
        <v>185</v>
      </c>
      <c r="D1213" s="34" t="s">
        <v>990</v>
      </c>
      <c r="E1213" s="34" t="s">
        <v>1819</v>
      </c>
      <c r="F1213" s="34" t="s">
        <v>1750</v>
      </c>
      <c r="G1213" s="34">
        <v>38</v>
      </c>
    </row>
    <row r="1214" spans="1:7">
      <c r="A1214" s="23">
        <v>2015</v>
      </c>
      <c r="B1214" s="23" t="s">
        <v>514</v>
      </c>
      <c r="C1214" s="13" t="s">
        <v>3925</v>
      </c>
      <c r="D1214" s="34" t="s">
        <v>990</v>
      </c>
      <c r="E1214" s="34" t="s">
        <v>1819</v>
      </c>
      <c r="F1214" s="34" t="s">
        <v>1750</v>
      </c>
      <c r="G1214" s="34">
        <v>61</v>
      </c>
    </row>
    <row r="1215" spans="1:7">
      <c r="A1215" s="23">
        <v>2015</v>
      </c>
      <c r="B1215" s="23" t="s">
        <v>514</v>
      </c>
      <c r="C1215" s="13" t="s">
        <v>23</v>
      </c>
      <c r="D1215" s="34" t="s">
        <v>990</v>
      </c>
      <c r="E1215" s="34" t="s">
        <v>1819</v>
      </c>
      <c r="F1215" s="34" t="s">
        <v>1751</v>
      </c>
      <c r="G1215" s="34">
        <v>25</v>
      </c>
    </row>
    <row r="1216" spans="1:7">
      <c r="A1216" s="23">
        <v>2015</v>
      </c>
      <c r="B1216" s="23" t="s">
        <v>514</v>
      </c>
      <c r="C1216" s="13" t="s">
        <v>185</v>
      </c>
      <c r="D1216" s="34" t="s">
        <v>990</v>
      </c>
      <c r="E1216" s="34" t="s">
        <v>1819</v>
      </c>
      <c r="F1216" s="34" t="s">
        <v>1751</v>
      </c>
      <c r="G1216" s="34">
        <v>11</v>
      </c>
    </row>
    <row r="1217" spans="1:7">
      <c r="A1217" s="23">
        <v>2015</v>
      </c>
      <c r="B1217" s="23" t="s">
        <v>514</v>
      </c>
      <c r="C1217" s="13" t="s">
        <v>3925</v>
      </c>
      <c r="D1217" s="34" t="s">
        <v>990</v>
      </c>
      <c r="E1217" s="34" t="s">
        <v>1819</v>
      </c>
      <c r="F1217" s="34" t="s">
        <v>1751</v>
      </c>
      <c r="G1217" s="34">
        <v>18</v>
      </c>
    </row>
    <row r="1218" spans="1:7">
      <c r="A1218" s="23">
        <v>2015</v>
      </c>
      <c r="B1218" s="23" t="s">
        <v>514</v>
      </c>
      <c r="C1218" s="13" t="s">
        <v>23</v>
      </c>
      <c r="D1218" s="34" t="s">
        <v>990</v>
      </c>
      <c r="E1218" s="34" t="s">
        <v>3735</v>
      </c>
      <c r="F1218" s="34" t="s">
        <v>1789</v>
      </c>
      <c r="G1218" s="34">
        <v>10</v>
      </c>
    </row>
    <row r="1219" spans="1:7">
      <c r="A1219" s="23">
        <v>2015</v>
      </c>
      <c r="B1219" s="23" t="s">
        <v>514</v>
      </c>
      <c r="C1219" s="13" t="s">
        <v>185</v>
      </c>
      <c r="D1219" s="34" t="s">
        <v>990</v>
      </c>
      <c r="E1219" s="34" t="s">
        <v>3735</v>
      </c>
      <c r="F1219" s="34" t="s">
        <v>1789</v>
      </c>
      <c r="G1219" s="34">
        <v>7</v>
      </c>
    </row>
    <row r="1220" spans="1:7">
      <c r="A1220" s="23">
        <v>2015</v>
      </c>
      <c r="B1220" s="23" t="s">
        <v>514</v>
      </c>
      <c r="C1220" s="13" t="s">
        <v>3925</v>
      </c>
      <c r="D1220" s="34" t="s">
        <v>990</v>
      </c>
      <c r="E1220" s="34" t="s">
        <v>3735</v>
      </c>
      <c r="F1220" s="34" t="s">
        <v>1789</v>
      </c>
      <c r="G1220" s="34">
        <v>2</v>
      </c>
    </row>
    <row r="1221" spans="1:7">
      <c r="A1221" s="23">
        <v>2015</v>
      </c>
      <c r="B1221" s="23" t="s">
        <v>514</v>
      </c>
      <c r="C1221" s="13" t="s">
        <v>1743</v>
      </c>
      <c r="D1221" s="34" t="s">
        <v>990</v>
      </c>
      <c r="E1221" s="34" t="s">
        <v>3734</v>
      </c>
      <c r="F1221" s="34" t="s">
        <v>1766</v>
      </c>
      <c r="G1221" s="34">
        <v>20</v>
      </c>
    </row>
    <row r="1222" spans="1:7">
      <c r="A1222" s="23">
        <v>2015</v>
      </c>
      <c r="B1222" s="23" t="s">
        <v>514</v>
      </c>
      <c r="C1222" s="13" t="s">
        <v>184</v>
      </c>
      <c r="D1222" s="34" t="s">
        <v>990</v>
      </c>
      <c r="E1222" s="34" t="s">
        <v>3734</v>
      </c>
      <c r="F1222" s="34" t="s">
        <v>1766</v>
      </c>
      <c r="G1222" s="34">
        <v>36</v>
      </c>
    </row>
    <row r="1223" spans="1:7">
      <c r="A1223" s="23">
        <v>2015</v>
      </c>
      <c r="B1223" s="23" t="s">
        <v>514</v>
      </c>
      <c r="C1223" s="13" t="s">
        <v>23</v>
      </c>
      <c r="D1223" s="34" t="s">
        <v>990</v>
      </c>
      <c r="E1223" s="34" t="s">
        <v>3734</v>
      </c>
      <c r="F1223" s="34" t="s">
        <v>1766</v>
      </c>
      <c r="G1223" s="34">
        <v>288</v>
      </c>
    </row>
    <row r="1224" spans="1:7">
      <c r="A1224" s="23">
        <v>2015</v>
      </c>
      <c r="B1224" s="23" t="s">
        <v>514</v>
      </c>
      <c r="C1224" s="13" t="s">
        <v>185</v>
      </c>
      <c r="D1224" s="34" t="s">
        <v>990</v>
      </c>
      <c r="E1224" s="34" t="s">
        <v>3734</v>
      </c>
      <c r="F1224" s="34" t="s">
        <v>1766</v>
      </c>
      <c r="G1224" s="34">
        <v>188</v>
      </c>
    </row>
    <row r="1225" spans="1:7">
      <c r="A1225" s="23">
        <v>2015</v>
      </c>
      <c r="B1225" s="23" t="s">
        <v>514</v>
      </c>
      <c r="C1225" s="13" t="s">
        <v>3925</v>
      </c>
      <c r="D1225" s="34" t="s">
        <v>990</v>
      </c>
      <c r="E1225" s="34" t="s">
        <v>3734</v>
      </c>
      <c r="F1225" s="34" t="s">
        <v>1766</v>
      </c>
      <c r="G1225" s="34">
        <v>312</v>
      </c>
    </row>
    <row r="1226" spans="1:7">
      <c r="A1226" s="23">
        <v>2015</v>
      </c>
      <c r="B1226" s="23" t="s">
        <v>514</v>
      </c>
      <c r="C1226" s="13" t="s">
        <v>184</v>
      </c>
      <c r="D1226" s="34" t="s">
        <v>990</v>
      </c>
      <c r="E1226" s="34" t="s">
        <v>1819</v>
      </c>
      <c r="F1226" s="34" t="s">
        <v>1752</v>
      </c>
      <c r="G1226" s="34">
        <v>15</v>
      </c>
    </row>
    <row r="1227" spans="1:7">
      <c r="A1227" s="23">
        <v>2015</v>
      </c>
      <c r="B1227" s="23" t="s">
        <v>514</v>
      </c>
      <c r="C1227" s="13" t="s">
        <v>23</v>
      </c>
      <c r="D1227" s="34" t="s">
        <v>990</v>
      </c>
      <c r="E1227" s="34" t="s">
        <v>1819</v>
      </c>
      <c r="F1227" s="34" t="s">
        <v>1752</v>
      </c>
      <c r="G1227" s="34">
        <v>5</v>
      </c>
    </row>
    <row r="1228" spans="1:7">
      <c r="A1228" s="23">
        <v>2015</v>
      </c>
      <c r="B1228" s="23" t="s">
        <v>514</v>
      </c>
      <c r="C1228" s="13" t="s">
        <v>185</v>
      </c>
      <c r="D1228" s="34" t="s">
        <v>990</v>
      </c>
      <c r="E1228" s="34" t="s">
        <v>1819</v>
      </c>
      <c r="F1228" s="34" t="s">
        <v>1752</v>
      </c>
      <c r="G1228" s="34">
        <v>24</v>
      </c>
    </row>
    <row r="1229" spans="1:7">
      <c r="A1229" s="23">
        <v>2015</v>
      </c>
      <c r="B1229" s="23" t="s">
        <v>514</v>
      </c>
      <c r="C1229" s="13" t="s">
        <v>3925</v>
      </c>
      <c r="D1229" s="34" t="s">
        <v>990</v>
      </c>
      <c r="E1229" s="34" t="s">
        <v>1819</v>
      </c>
      <c r="F1229" s="34" t="s">
        <v>1752</v>
      </c>
      <c r="G1229" s="34">
        <v>20</v>
      </c>
    </row>
    <row r="1230" spans="1:7">
      <c r="A1230" s="23">
        <v>2015</v>
      </c>
      <c r="B1230" s="23" t="s">
        <v>514</v>
      </c>
      <c r="C1230" s="13" t="s">
        <v>1743</v>
      </c>
      <c r="D1230" s="34" t="s">
        <v>990</v>
      </c>
      <c r="E1230" s="34" t="s">
        <v>1819</v>
      </c>
      <c r="F1230" s="34" t="s">
        <v>1753</v>
      </c>
      <c r="G1230" s="34">
        <v>5</v>
      </c>
    </row>
    <row r="1231" spans="1:7">
      <c r="A1231" s="23">
        <v>2015</v>
      </c>
      <c r="B1231" s="23" t="s">
        <v>514</v>
      </c>
      <c r="C1231" s="13" t="s">
        <v>184</v>
      </c>
      <c r="D1231" s="34" t="s">
        <v>990</v>
      </c>
      <c r="E1231" s="34" t="s">
        <v>1819</v>
      </c>
      <c r="F1231" s="34" t="s">
        <v>1753</v>
      </c>
      <c r="G1231" s="34">
        <v>15</v>
      </c>
    </row>
    <row r="1232" spans="1:7">
      <c r="A1232" s="23">
        <v>2015</v>
      </c>
      <c r="B1232" s="23" t="s">
        <v>514</v>
      </c>
      <c r="C1232" s="13" t="s">
        <v>23</v>
      </c>
      <c r="D1232" s="34" t="s">
        <v>990</v>
      </c>
      <c r="E1232" s="34" t="s">
        <v>1819</v>
      </c>
      <c r="F1232" s="34" t="s">
        <v>1753</v>
      </c>
      <c r="G1232" s="34">
        <v>34</v>
      </c>
    </row>
    <row r="1233" spans="1:7">
      <c r="A1233" s="23">
        <v>2015</v>
      </c>
      <c r="B1233" s="23" t="s">
        <v>514</v>
      </c>
      <c r="C1233" s="13" t="s">
        <v>185</v>
      </c>
      <c r="D1233" s="34" t="s">
        <v>990</v>
      </c>
      <c r="E1233" s="34" t="s">
        <v>1819</v>
      </c>
      <c r="F1233" s="34" t="s">
        <v>1753</v>
      </c>
      <c r="G1233" s="34">
        <v>30</v>
      </c>
    </row>
    <row r="1234" spans="1:7">
      <c r="A1234" s="23">
        <v>2015</v>
      </c>
      <c r="B1234" s="23" t="s">
        <v>514</v>
      </c>
      <c r="C1234" s="13" t="s">
        <v>3925</v>
      </c>
      <c r="D1234" s="34" t="s">
        <v>990</v>
      </c>
      <c r="E1234" s="34" t="s">
        <v>1819</v>
      </c>
      <c r="F1234" s="34" t="s">
        <v>1753</v>
      </c>
      <c r="G1234" s="34">
        <v>55</v>
      </c>
    </row>
    <row r="1235" spans="1:7">
      <c r="A1235" s="23">
        <v>2015</v>
      </c>
      <c r="B1235" s="23" t="s">
        <v>514</v>
      </c>
      <c r="C1235" s="13" t="s">
        <v>1743</v>
      </c>
      <c r="D1235" s="34" t="s">
        <v>3733</v>
      </c>
      <c r="E1235" s="34" t="s">
        <v>3736</v>
      </c>
      <c r="F1235" s="34" t="s">
        <v>1756</v>
      </c>
      <c r="G1235" s="34">
        <v>1</v>
      </c>
    </row>
    <row r="1236" spans="1:7">
      <c r="A1236" s="23">
        <v>2015</v>
      </c>
      <c r="B1236" s="23" t="s">
        <v>514</v>
      </c>
      <c r="C1236" s="13" t="s">
        <v>185</v>
      </c>
      <c r="D1236" s="34" t="s">
        <v>3733</v>
      </c>
      <c r="E1236" s="34" t="s">
        <v>3736</v>
      </c>
      <c r="F1236" s="34" t="s">
        <v>1756</v>
      </c>
      <c r="G1236" s="34">
        <v>17</v>
      </c>
    </row>
    <row r="1237" spans="1:7">
      <c r="A1237" s="23">
        <v>2015</v>
      </c>
      <c r="B1237" s="23" t="s">
        <v>514</v>
      </c>
      <c r="C1237" s="13" t="s">
        <v>3925</v>
      </c>
      <c r="D1237" s="34" t="s">
        <v>3733</v>
      </c>
      <c r="E1237" s="34" t="s">
        <v>3736</v>
      </c>
      <c r="F1237" s="34" t="s">
        <v>1756</v>
      </c>
      <c r="G1237" s="34">
        <v>5</v>
      </c>
    </row>
    <row r="1238" spans="1:7">
      <c r="A1238" s="23">
        <v>2016</v>
      </c>
      <c r="B1238" s="23" t="s">
        <v>514</v>
      </c>
      <c r="C1238" s="13" t="s">
        <v>1704</v>
      </c>
      <c r="D1238" s="34" t="s">
        <v>3733</v>
      </c>
      <c r="E1238" s="34" t="s">
        <v>3737</v>
      </c>
      <c r="F1238" s="34" t="s">
        <v>1758</v>
      </c>
      <c r="G1238" s="34">
        <v>29</v>
      </c>
    </row>
    <row r="1239" spans="1:7">
      <c r="A1239" s="23">
        <v>2016</v>
      </c>
      <c r="B1239" s="23" t="s">
        <v>514</v>
      </c>
      <c r="C1239" s="13" t="s">
        <v>1704</v>
      </c>
      <c r="D1239" s="34" t="s">
        <v>990</v>
      </c>
      <c r="E1239" s="34" t="s">
        <v>1819</v>
      </c>
      <c r="F1239" s="34" t="s">
        <v>1745</v>
      </c>
      <c r="G1239" s="34">
        <v>15</v>
      </c>
    </row>
    <row r="1240" spans="1:7">
      <c r="A1240" s="23">
        <v>2016</v>
      </c>
      <c r="B1240" s="23" t="s">
        <v>514</v>
      </c>
      <c r="C1240" s="13" t="s">
        <v>1704</v>
      </c>
      <c r="D1240" s="34" t="s">
        <v>3733</v>
      </c>
      <c r="E1240" s="34" t="s">
        <v>3738</v>
      </c>
      <c r="F1240" s="34" t="s">
        <v>1785</v>
      </c>
      <c r="G1240" s="34">
        <v>7</v>
      </c>
    </row>
    <row r="1241" spans="1:7">
      <c r="A1241" s="23">
        <v>2016</v>
      </c>
      <c r="B1241" s="23" t="s">
        <v>514</v>
      </c>
      <c r="C1241" s="13" t="s">
        <v>1704</v>
      </c>
      <c r="D1241" s="34" t="s">
        <v>3733</v>
      </c>
      <c r="E1241" s="34" t="s">
        <v>3737</v>
      </c>
      <c r="F1241" s="34" t="s">
        <v>4500</v>
      </c>
      <c r="G1241" s="34">
        <v>9</v>
      </c>
    </row>
    <row r="1242" spans="1:7">
      <c r="A1242" s="23">
        <v>2016</v>
      </c>
      <c r="B1242" s="23" t="s">
        <v>514</v>
      </c>
      <c r="C1242" s="13" t="s">
        <v>1704</v>
      </c>
      <c r="D1242" s="34" t="s">
        <v>990</v>
      </c>
      <c r="E1242" s="34" t="s">
        <v>3735</v>
      </c>
      <c r="F1242" s="34" t="s">
        <v>1817</v>
      </c>
      <c r="G1242" s="34">
        <v>8</v>
      </c>
    </row>
    <row r="1243" spans="1:7">
      <c r="A1243" s="23">
        <v>2016</v>
      </c>
      <c r="B1243" s="23" t="s">
        <v>514</v>
      </c>
      <c r="C1243" s="13" t="s">
        <v>1704</v>
      </c>
      <c r="D1243" s="34" t="s">
        <v>990</v>
      </c>
      <c r="E1243" s="34" t="s">
        <v>3735</v>
      </c>
      <c r="F1243" s="34" t="s">
        <v>1818</v>
      </c>
      <c r="G1243" s="34">
        <v>6</v>
      </c>
    </row>
    <row r="1244" spans="1:7">
      <c r="A1244" s="23">
        <v>2016</v>
      </c>
      <c r="B1244" s="23" t="s">
        <v>514</v>
      </c>
      <c r="C1244" s="13" t="s">
        <v>1704</v>
      </c>
      <c r="D1244" s="34" t="s">
        <v>990</v>
      </c>
      <c r="E1244" s="34" t="s">
        <v>3734</v>
      </c>
      <c r="F1244" s="34" t="s">
        <v>1767</v>
      </c>
      <c r="G1244" s="34">
        <v>13</v>
      </c>
    </row>
    <row r="1245" spans="1:7">
      <c r="A1245" s="23">
        <v>2016</v>
      </c>
      <c r="B1245" s="23" t="s">
        <v>514</v>
      </c>
      <c r="C1245" s="13" t="s">
        <v>1704</v>
      </c>
      <c r="D1245" s="34" t="s">
        <v>990</v>
      </c>
      <c r="E1245" s="34" t="s">
        <v>3735</v>
      </c>
      <c r="F1245" s="34" t="s">
        <v>4552</v>
      </c>
      <c r="G1245" s="34">
        <v>6</v>
      </c>
    </row>
    <row r="1246" spans="1:7">
      <c r="A1246" s="23">
        <v>2016</v>
      </c>
      <c r="B1246" s="23" t="s">
        <v>514</v>
      </c>
      <c r="C1246" s="13" t="s">
        <v>1704</v>
      </c>
      <c r="D1246" s="34" t="s">
        <v>990</v>
      </c>
      <c r="E1246" s="34" t="s">
        <v>3735</v>
      </c>
      <c r="F1246" s="34" t="s">
        <v>1804</v>
      </c>
      <c r="G1246" s="34">
        <v>8</v>
      </c>
    </row>
    <row r="1247" spans="1:7">
      <c r="A1247" s="23">
        <v>2016</v>
      </c>
      <c r="B1247" s="23" t="s">
        <v>514</v>
      </c>
      <c r="C1247" s="13" t="s">
        <v>1704</v>
      </c>
      <c r="D1247" s="34" t="s">
        <v>990</v>
      </c>
      <c r="E1247" s="34" t="s">
        <v>3735</v>
      </c>
      <c r="F1247" s="34" t="s">
        <v>4542</v>
      </c>
      <c r="G1247" s="34">
        <v>1</v>
      </c>
    </row>
    <row r="1248" spans="1:7">
      <c r="A1248" s="23">
        <v>2016</v>
      </c>
      <c r="B1248" s="23" t="s">
        <v>514</v>
      </c>
      <c r="C1248" s="13" t="s">
        <v>1704</v>
      </c>
      <c r="D1248" s="34" t="s">
        <v>990</v>
      </c>
      <c r="E1248" s="34" t="s">
        <v>3735</v>
      </c>
      <c r="F1248" s="34" t="s">
        <v>4554</v>
      </c>
      <c r="G1248" s="34">
        <v>6</v>
      </c>
    </row>
    <row r="1249" spans="1:7">
      <c r="A1249" s="23">
        <v>2016</v>
      </c>
      <c r="B1249" s="23" t="s">
        <v>514</v>
      </c>
      <c r="C1249" s="13" t="s">
        <v>1704</v>
      </c>
      <c r="D1249" s="34" t="s">
        <v>990</v>
      </c>
      <c r="E1249" s="34" t="s">
        <v>3735</v>
      </c>
      <c r="F1249" s="34" t="s">
        <v>1805</v>
      </c>
      <c r="G1249" s="34">
        <v>7</v>
      </c>
    </row>
    <row r="1250" spans="1:7">
      <c r="A1250" s="23">
        <v>2016</v>
      </c>
      <c r="B1250" s="23" t="s">
        <v>514</v>
      </c>
      <c r="C1250" s="13" t="s">
        <v>1704</v>
      </c>
      <c r="D1250" s="34" t="s">
        <v>990</v>
      </c>
      <c r="E1250" s="34" t="s">
        <v>3734</v>
      </c>
      <c r="F1250" s="34" t="s">
        <v>1765</v>
      </c>
      <c r="G1250" s="34">
        <v>10</v>
      </c>
    </row>
    <row r="1251" spans="1:7">
      <c r="A1251" s="23">
        <v>2016</v>
      </c>
      <c r="B1251" s="23" t="s">
        <v>514</v>
      </c>
      <c r="C1251" s="13" t="s">
        <v>1704</v>
      </c>
      <c r="D1251" s="34" t="s">
        <v>990</v>
      </c>
      <c r="E1251" s="34" t="s">
        <v>3735</v>
      </c>
      <c r="F1251" s="34" t="s">
        <v>1800</v>
      </c>
      <c r="G1251" s="34">
        <v>4</v>
      </c>
    </row>
    <row r="1252" spans="1:7">
      <c r="A1252" s="23">
        <v>2016</v>
      </c>
      <c r="B1252" s="23" t="s">
        <v>514</v>
      </c>
      <c r="C1252" s="13" t="s">
        <v>1704</v>
      </c>
      <c r="D1252" s="34" t="s">
        <v>3733</v>
      </c>
      <c r="E1252" s="34" t="s">
        <v>3737</v>
      </c>
      <c r="F1252" s="34" t="s">
        <v>1763</v>
      </c>
      <c r="G1252" s="34">
        <v>76</v>
      </c>
    </row>
    <row r="1253" spans="1:7">
      <c r="A1253" s="23">
        <v>2016</v>
      </c>
      <c r="B1253" s="23" t="s">
        <v>514</v>
      </c>
      <c r="C1253" s="13" t="s">
        <v>1704</v>
      </c>
      <c r="D1253" s="34" t="s">
        <v>990</v>
      </c>
      <c r="E1253" s="34" t="s">
        <v>1819</v>
      </c>
      <c r="F1253" s="34" t="s">
        <v>1746</v>
      </c>
      <c r="G1253" s="34">
        <v>30</v>
      </c>
    </row>
    <row r="1254" spans="1:7">
      <c r="A1254" s="23">
        <v>2016</v>
      </c>
      <c r="B1254" s="23" t="s">
        <v>514</v>
      </c>
      <c r="C1254" s="13" t="s">
        <v>1704</v>
      </c>
      <c r="D1254" s="34" t="s">
        <v>3733</v>
      </c>
      <c r="E1254" s="34" t="s">
        <v>3737</v>
      </c>
      <c r="F1254" s="34" t="s">
        <v>1760</v>
      </c>
      <c r="G1254" s="34">
        <v>7</v>
      </c>
    </row>
    <row r="1255" spans="1:7">
      <c r="A1255" s="23">
        <v>2016</v>
      </c>
      <c r="B1255" s="23" t="s">
        <v>514</v>
      </c>
      <c r="C1255" s="13" t="s">
        <v>1704</v>
      </c>
      <c r="D1255" s="34" t="s">
        <v>990</v>
      </c>
      <c r="E1255" s="34" t="s">
        <v>3735</v>
      </c>
      <c r="F1255" s="34" t="s">
        <v>1792</v>
      </c>
      <c r="G1255" s="34">
        <v>2</v>
      </c>
    </row>
    <row r="1256" spans="1:7">
      <c r="A1256" s="23">
        <v>2016</v>
      </c>
      <c r="B1256" s="23" t="s">
        <v>514</v>
      </c>
      <c r="C1256" s="13" t="s">
        <v>1704</v>
      </c>
      <c r="D1256" s="34" t="s">
        <v>990</v>
      </c>
      <c r="E1256" s="34" t="s">
        <v>1819</v>
      </c>
      <c r="F1256" s="34" t="s">
        <v>4497</v>
      </c>
      <c r="G1256" s="34">
        <v>5</v>
      </c>
    </row>
    <row r="1257" spans="1:7">
      <c r="A1257" s="23">
        <v>2016</v>
      </c>
      <c r="B1257" s="23" t="s">
        <v>514</v>
      </c>
      <c r="C1257" s="13" t="s">
        <v>1704</v>
      </c>
      <c r="D1257" s="34" t="s">
        <v>990</v>
      </c>
      <c r="E1257" s="34" t="s">
        <v>3735</v>
      </c>
      <c r="F1257" s="34" t="s">
        <v>1803</v>
      </c>
      <c r="G1257" s="34">
        <v>5</v>
      </c>
    </row>
    <row r="1258" spans="1:7">
      <c r="A1258" s="23">
        <v>2016</v>
      </c>
      <c r="B1258" s="23" t="s">
        <v>514</v>
      </c>
      <c r="C1258" s="13" t="s">
        <v>1704</v>
      </c>
      <c r="D1258" s="34" t="s">
        <v>990</v>
      </c>
      <c r="E1258" s="34" t="s">
        <v>1819</v>
      </c>
      <c r="F1258" s="34" t="s">
        <v>1748</v>
      </c>
      <c r="G1258" s="34">
        <v>3</v>
      </c>
    </row>
    <row r="1259" spans="1:7">
      <c r="A1259" s="23">
        <v>2016</v>
      </c>
      <c r="B1259" s="23" t="s">
        <v>514</v>
      </c>
      <c r="C1259" s="13" t="s">
        <v>1704</v>
      </c>
      <c r="D1259" s="34" t="s">
        <v>990</v>
      </c>
      <c r="E1259" s="34" t="s">
        <v>1819</v>
      </c>
      <c r="F1259" s="34" t="s">
        <v>4553</v>
      </c>
      <c r="G1259" s="34">
        <v>19</v>
      </c>
    </row>
    <row r="1260" spans="1:7">
      <c r="A1260" s="23">
        <v>2016</v>
      </c>
      <c r="B1260" s="23" t="s">
        <v>514</v>
      </c>
      <c r="C1260" s="13" t="s">
        <v>1704</v>
      </c>
      <c r="D1260" s="34" t="s">
        <v>3733</v>
      </c>
      <c r="E1260" s="34" t="s">
        <v>3737</v>
      </c>
      <c r="F1260" s="34" t="s">
        <v>1761</v>
      </c>
      <c r="G1260" s="34">
        <v>8</v>
      </c>
    </row>
    <row r="1261" spans="1:7">
      <c r="A1261" s="23">
        <v>2016</v>
      </c>
      <c r="B1261" s="23" t="s">
        <v>514</v>
      </c>
      <c r="C1261" s="13" t="s">
        <v>1704</v>
      </c>
      <c r="D1261" s="34" t="s">
        <v>3733</v>
      </c>
      <c r="E1261" s="34" t="s">
        <v>3737</v>
      </c>
      <c r="F1261" s="34" t="s">
        <v>1762</v>
      </c>
      <c r="G1261" s="34">
        <v>17</v>
      </c>
    </row>
    <row r="1262" spans="1:7">
      <c r="A1262" s="23">
        <v>2016</v>
      </c>
      <c r="B1262" s="23" t="s">
        <v>514</v>
      </c>
      <c r="C1262" s="13" t="s">
        <v>1704</v>
      </c>
      <c r="D1262" s="34" t="s">
        <v>990</v>
      </c>
      <c r="E1262" s="34" t="s">
        <v>1819</v>
      </c>
      <c r="F1262" s="34" t="s">
        <v>1750</v>
      </c>
      <c r="G1262" s="34">
        <v>41</v>
      </c>
    </row>
    <row r="1263" spans="1:7">
      <c r="A1263" s="23">
        <v>2016</v>
      </c>
      <c r="B1263" s="23" t="s">
        <v>514</v>
      </c>
      <c r="C1263" s="13" t="s">
        <v>1704</v>
      </c>
      <c r="D1263" s="34" t="s">
        <v>3733</v>
      </c>
      <c r="E1263" s="34" t="s">
        <v>3737</v>
      </c>
      <c r="F1263" s="34" t="s">
        <v>1775</v>
      </c>
      <c r="G1263" s="34">
        <v>1</v>
      </c>
    </row>
    <row r="1264" spans="1:7">
      <c r="A1264" s="23">
        <v>2016</v>
      </c>
      <c r="B1264" s="23" t="s">
        <v>514</v>
      </c>
      <c r="C1264" s="13" t="s">
        <v>1704</v>
      </c>
      <c r="D1264" s="34" t="s">
        <v>990</v>
      </c>
      <c r="E1264" s="34" t="s">
        <v>3734</v>
      </c>
      <c r="F1264" s="34" t="s">
        <v>1766</v>
      </c>
      <c r="G1264" s="34">
        <v>56</v>
      </c>
    </row>
    <row r="1265" spans="1:7">
      <c r="A1265" s="23">
        <v>2016</v>
      </c>
      <c r="B1265" s="23" t="s">
        <v>514</v>
      </c>
      <c r="C1265" s="13" t="s">
        <v>1704</v>
      </c>
      <c r="D1265" s="34" t="s">
        <v>990</v>
      </c>
      <c r="E1265" s="34" t="s">
        <v>1819</v>
      </c>
      <c r="F1265" s="34" t="s">
        <v>1752</v>
      </c>
      <c r="G1265" s="34">
        <v>1</v>
      </c>
    </row>
    <row r="1266" spans="1:7">
      <c r="A1266" s="23">
        <v>2016</v>
      </c>
      <c r="B1266" s="23" t="s">
        <v>514</v>
      </c>
      <c r="C1266" s="13" t="s">
        <v>1704</v>
      </c>
      <c r="D1266" s="34" t="s">
        <v>990</v>
      </c>
      <c r="E1266" s="34" t="s">
        <v>1819</v>
      </c>
      <c r="F1266" s="34" t="s">
        <v>1753</v>
      </c>
      <c r="G1266" s="34">
        <v>23</v>
      </c>
    </row>
    <row r="1267" spans="1:7">
      <c r="A1267" s="23">
        <v>2016</v>
      </c>
      <c r="B1267" s="23" t="s">
        <v>514</v>
      </c>
      <c r="C1267" s="13" t="s">
        <v>1704</v>
      </c>
      <c r="D1267" s="34" t="s">
        <v>3733</v>
      </c>
      <c r="E1267" s="34" t="s">
        <v>3736</v>
      </c>
      <c r="F1267" s="34" t="s">
        <v>1756</v>
      </c>
      <c r="G1267" s="34">
        <v>1</v>
      </c>
    </row>
    <row r="1268" spans="1:7">
      <c r="A1268" s="23">
        <v>2016</v>
      </c>
      <c r="B1268" s="23" t="s">
        <v>514</v>
      </c>
      <c r="C1268" s="13" t="s">
        <v>1743</v>
      </c>
      <c r="D1268" s="34" t="s">
        <v>3733</v>
      </c>
      <c r="E1268" s="34" t="s">
        <v>3737</v>
      </c>
      <c r="F1268" s="34" t="s">
        <v>1758</v>
      </c>
      <c r="G1268" s="34">
        <v>1</v>
      </c>
    </row>
    <row r="1269" spans="1:7">
      <c r="A1269" s="23">
        <v>2016</v>
      </c>
      <c r="B1269" s="23" t="s">
        <v>514</v>
      </c>
      <c r="C1269" s="13" t="s">
        <v>23</v>
      </c>
      <c r="D1269" s="34" t="s">
        <v>3733</v>
      </c>
      <c r="E1269" s="34" t="s">
        <v>3737</v>
      </c>
      <c r="F1269" s="34" t="s">
        <v>1758</v>
      </c>
      <c r="G1269" s="34">
        <v>10</v>
      </c>
    </row>
    <row r="1270" spans="1:7">
      <c r="A1270" s="23">
        <v>2016</v>
      </c>
      <c r="B1270" s="23" t="s">
        <v>514</v>
      </c>
      <c r="C1270" s="13" t="s">
        <v>185</v>
      </c>
      <c r="D1270" s="34" t="s">
        <v>3733</v>
      </c>
      <c r="E1270" s="34" t="s">
        <v>3737</v>
      </c>
      <c r="F1270" s="34" t="s">
        <v>1758</v>
      </c>
      <c r="G1270" s="34">
        <v>13</v>
      </c>
    </row>
    <row r="1271" spans="1:7">
      <c r="A1271" s="23">
        <v>2016</v>
      </c>
      <c r="B1271" s="23" t="s">
        <v>514</v>
      </c>
      <c r="C1271" s="13" t="s">
        <v>3925</v>
      </c>
      <c r="D1271" s="34" t="s">
        <v>3733</v>
      </c>
      <c r="E1271" s="34" t="s">
        <v>3737</v>
      </c>
      <c r="F1271" s="34" t="s">
        <v>1758</v>
      </c>
      <c r="G1271" s="34">
        <v>5</v>
      </c>
    </row>
    <row r="1272" spans="1:7">
      <c r="A1272" s="23">
        <v>2016</v>
      </c>
      <c r="B1272" s="23" t="s">
        <v>514</v>
      </c>
      <c r="C1272" s="13" t="s">
        <v>184</v>
      </c>
      <c r="D1272" s="34" t="s">
        <v>990</v>
      </c>
      <c r="E1272" s="34" t="s">
        <v>1819</v>
      </c>
      <c r="F1272" s="34" t="s">
        <v>1745</v>
      </c>
      <c r="G1272" s="34">
        <v>5</v>
      </c>
    </row>
    <row r="1273" spans="1:7">
      <c r="A1273" s="23">
        <v>2016</v>
      </c>
      <c r="B1273" s="23" t="s">
        <v>514</v>
      </c>
      <c r="C1273" s="13" t="s">
        <v>23</v>
      </c>
      <c r="D1273" s="34" t="s">
        <v>990</v>
      </c>
      <c r="E1273" s="34" t="s">
        <v>1819</v>
      </c>
      <c r="F1273" s="34" t="s">
        <v>1745</v>
      </c>
      <c r="G1273" s="34">
        <v>1</v>
      </c>
    </row>
    <row r="1274" spans="1:7">
      <c r="A1274" s="23">
        <v>2016</v>
      </c>
      <c r="B1274" s="23" t="s">
        <v>514</v>
      </c>
      <c r="C1274" s="13" t="s">
        <v>185</v>
      </c>
      <c r="D1274" s="34" t="s">
        <v>990</v>
      </c>
      <c r="E1274" s="34" t="s">
        <v>1819</v>
      </c>
      <c r="F1274" s="34" t="s">
        <v>1745</v>
      </c>
      <c r="G1274" s="34">
        <v>7</v>
      </c>
    </row>
    <row r="1275" spans="1:7">
      <c r="A1275" s="23">
        <v>2016</v>
      </c>
      <c r="B1275" s="23" t="s">
        <v>514</v>
      </c>
      <c r="C1275" s="13" t="s">
        <v>3925</v>
      </c>
      <c r="D1275" s="34" t="s">
        <v>990</v>
      </c>
      <c r="E1275" s="34" t="s">
        <v>1819</v>
      </c>
      <c r="F1275" s="34" t="s">
        <v>1745</v>
      </c>
      <c r="G1275" s="34">
        <v>44</v>
      </c>
    </row>
    <row r="1276" spans="1:7">
      <c r="A1276" s="23">
        <v>2016</v>
      </c>
      <c r="B1276" s="23" t="s">
        <v>514</v>
      </c>
      <c r="C1276" s="13" t="s">
        <v>1743</v>
      </c>
      <c r="D1276" s="34" t="s">
        <v>3733</v>
      </c>
      <c r="E1276" s="34" t="s">
        <v>3738</v>
      </c>
      <c r="F1276" s="34" t="s">
        <v>1785</v>
      </c>
      <c r="G1276" s="34">
        <v>1</v>
      </c>
    </row>
    <row r="1277" spans="1:7">
      <c r="A1277" s="23">
        <v>2016</v>
      </c>
      <c r="B1277" s="23" t="s">
        <v>514</v>
      </c>
      <c r="C1277" s="13" t="s">
        <v>184</v>
      </c>
      <c r="D1277" s="34" t="s">
        <v>3733</v>
      </c>
      <c r="E1277" s="34" t="s">
        <v>3738</v>
      </c>
      <c r="F1277" s="34" t="s">
        <v>1785</v>
      </c>
      <c r="G1277" s="34">
        <v>1</v>
      </c>
    </row>
    <row r="1278" spans="1:7">
      <c r="A1278" s="23">
        <v>2016</v>
      </c>
      <c r="B1278" s="23" t="s">
        <v>514</v>
      </c>
      <c r="C1278" s="13" t="s">
        <v>23</v>
      </c>
      <c r="D1278" s="34" t="s">
        <v>3733</v>
      </c>
      <c r="E1278" s="34" t="s">
        <v>3738</v>
      </c>
      <c r="F1278" s="34" t="s">
        <v>1785</v>
      </c>
      <c r="G1278" s="34">
        <v>6</v>
      </c>
    </row>
    <row r="1279" spans="1:7">
      <c r="A1279" s="23">
        <v>2016</v>
      </c>
      <c r="B1279" s="23" t="s">
        <v>514</v>
      </c>
      <c r="C1279" s="13" t="s">
        <v>185</v>
      </c>
      <c r="D1279" s="34" t="s">
        <v>3733</v>
      </c>
      <c r="E1279" s="34" t="s">
        <v>3738</v>
      </c>
      <c r="F1279" s="34" t="s">
        <v>1785</v>
      </c>
      <c r="G1279" s="34">
        <v>20</v>
      </c>
    </row>
    <row r="1280" spans="1:7">
      <c r="A1280" s="23">
        <v>2016</v>
      </c>
      <c r="B1280" s="23" t="s">
        <v>514</v>
      </c>
      <c r="C1280" s="13" t="s">
        <v>3925</v>
      </c>
      <c r="D1280" s="34" t="s">
        <v>3733</v>
      </c>
      <c r="E1280" s="34" t="s">
        <v>3738</v>
      </c>
      <c r="F1280" s="34" t="s">
        <v>1785</v>
      </c>
      <c r="G1280" s="34">
        <v>4</v>
      </c>
    </row>
    <row r="1281" spans="1:7">
      <c r="A1281" s="23">
        <v>2016</v>
      </c>
      <c r="B1281" s="23" t="s">
        <v>514</v>
      </c>
      <c r="C1281" s="13" t="s">
        <v>184</v>
      </c>
      <c r="D1281" s="34" t="s">
        <v>3733</v>
      </c>
      <c r="E1281" s="34" t="s">
        <v>3737</v>
      </c>
      <c r="F1281" s="34" t="s">
        <v>4500</v>
      </c>
      <c r="G1281" s="34">
        <v>1</v>
      </c>
    </row>
    <row r="1282" spans="1:7">
      <c r="A1282" s="23">
        <v>2016</v>
      </c>
      <c r="B1282" s="23" t="s">
        <v>514</v>
      </c>
      <c r="C1282" s="13" t="s">
        <v>23</v>
      </c>
      <c r="D1282" s="34" t="s">
        <v>3733</v>
      </c>
      <c r="E1282" s="34" t="s">
        <v>3737</v>
      </c>
      <c r="F1282" s="34" t="s">
        <v>4500</v>
      </c>
      <c r="G1282" s="34">
        <v>1</v>
      </c>
    </row>
    <row r="1283" spans="1:7">
      <c r="A1283" s="23">
        <v>2016</v>
      </c>
      <c r="B1283" s="23" t="s">
        <v>514</v>
      </c>
      <c r="C1283" s="13" t="s">
        <v>185</v>
      </c>
      <c r="D1283" s="34" t="s">
        <v>3733</v>
      </c>
      <c r="E1283" s="34" t="s">
        <v>3737</v>
      </c>
      <c r="F1283" s="34" t="s">
        <v>4500</v>
      </c>
      <c r="G1283" s="34">
        <v>14</v>
      </c>
    </row>
    <row r="1284" spans="1:7">
      <c r="A1284" s="23">
        <v>2016</v>
      </c>
      <c r="B1284" s="23" t="s">
        <v>514</v>
      </c>
      <c r="C1284" s="13" t="s">
        <v>3925</v>
      </c>
      <c r="D1284" s="34" t="s">
        <v>3733</v>
      </c>
      <c r="E1284" s="34" t="s">
        <v>3737</v>
      </c>
      <c r="F1284" s="34" t="s">
        <v>4500</v>
      </c>
      <c r="G1284" s="34">
        <v>3</v>
      </c>
    </row>
    <row r="1285" spans="1:7">
      <c r="A1285" s="23">
        <v>2016</v>
      </c>
      <c r="B1285" s="23" t="s">
        <v>514</v>
      </c>
      <c r="C1285" s="13" t="s">
        <v>23</v>
      </c>
      <c r="D1285" s="34" t="s">
        <v>990</v>
      </c>
      <c r="E1285" s="34" t="s">
        <v>3735</v>
      </c>
      <c r="F1285" s="34" t="s">
        <v>1817</v>
      </c>
      <c r="G1285" s="34">
        <v>4</v>
      </c>
    </row>
    <row r="1286" spans="1:7">
      <c r="A1286" s="23">
        <v>2016</v>
      </c>
      <c r="B1286" s="23" t="s">
        <v>514</v>
      </c>
      <c r="C1286" s="13" t="s">
        <v>185</v>
      </c>
      <c r="D1286" s="34" t="s">
        <v>990</v>
      </c>
      <c r="E1286" s="34" t="s">
        <v>3735</v>
      </c>
      <c r="F1286" s="34" t="s">
        <v>1817</v>
      </c>
      <c r="G1286" s="34">
        <v>5</v>
      </c>
    </row>
    <row r="1287" spans="1:7">
      <c r="A1287" s="23">
        <v>2016</v>
      </c>
      <c r="B1287" s="23" t="s">
        <v>514</v>
      </c>
      <c r="C1287" s="13" t="s">
        <v>3925</v>
      </c>
      <c r="D1287" s="34" t="s">
        <v>990</v>
      </c>
      <c r="E1287" s="34" t="s">
        <v>3735</v>
      </c>
      <c r="F1287" s="34" t="s">
        <v>1817</v>
      </c>
      <c r="G1287" s="34">
        <v>2</v>
      </c>
    </row>
    <row r="1288" spans="1:7">
      <c r="A1288" s="23">
        <v>2016</v>
      </c>
      <c r="B1288" s="23" t="s">
        <v>514</v>
      </c>
      <c r="C1288" s="13" t="s">
        <v>1743</v>
      </c>
      <c r="D1288" s="34" t="s">
        <v>990</v>
      </c>
      <c r="E1288" s="34" t="s">
        <v>3735</v>
      </c>
      <c r="F1288" s="34" t="s">
        <v>1818</v>
      </c>
      <c r="G1288" s="34">
        <v>1</v>
      </c>
    </row>
    <row r="1289" spans="1:7">
      <c r="A1289" s="23">
        <v>2016</v>
      </c>
      <c r="B1289" s="23" t="s">
        <v>514</v>
      </c>
      <c r="C1289" s="13" t="s">
        <v>185</v>
      </c>
      <c r="D1289" s="34" t="s">
        <v>990</v>
      </c>
      <c r="E1289" s="34" t="s">
        <v>3735</v>
      </c>
      <c r="F1289" s="34" t="s">
        <v>1818</v>
      </c>
      <c r="G1289" s="34">
        <v>4</v>
      </c>
    </row>
    <row r="1290" spans="1:7">
      <c r="A1290" s="23">
        <v>2016</v>
      </c>
      <c r="B1290" s="23" t="s">
        <v>514</v>
      </c>
      <c r="C1290" s="13" t="s">
        <v>3925</v>
      </c>
      <c r="D1290" s="34" t="s">
        <v>990</v>
      </c>
      <c r="E1290" s="34" t="s">
        <v>3735</v>
      </c>
      <c r="F1290" s="34" t="s">
        <v>1818</v>
      </c>
      <c r="G1290" s="34">
        <v>3</v>
      </c>
    </row>
    <row r="1291" spans="1:7">
      <c r="A1291" s="23">
        <v>2016</v>
      </c>
      <c r="B1291" s="23" t="s">
        <v>514</v>
      </c>
      <c r="C1291" s="13" t="s">
        <v>185</v>
      </c>
      <c r="D1291" s="34" t="s">
        <v>990</v>
      </c>
      <c r="E1291" s="34" t="s">
        <v>3734</v>
      </c>
      <c r="F1291" s="34" t="s">
        <v>1767</v>
      </c>
      <c r="G1291" s="34">
        <v>5</v>
      </c>
    </row>
    <row r="1292" spans="1:7">
      <c r="A1292" s="23">
        <v>2016</v>
      </c>
      <c r="B1292" s="23" t="s">
        <v>514</v>
      </c>
      <c r="C1292" s="13" t="s">
        <v>23</v>
      </c>
      <c r="D1292" s="34" t="s">
        <v>990</v>
      </c>
      <c r="E1292" s="34" t="s">
        <v>3735</v>
      </c>
      <c r="F1292" s="34" t="s">
        <v>4552</v>
      </c>
      <c r="G1292" s="34">
        <v>11</v>
      </c>
    </row>
    <row r="1293" spans="1:7">
      <c r="A1293" s="23">
        <v>2016</v>
      </c>
      <c r="B1293" s="23" t="s">
        <v>514</v>
      </c>
      <c r="C1293" s="13" t="s">
        <v>185</v>
      </c>
      <c r="D1293" s="34" t="s">
        <v>990</v>
      </c>
      <c r="E1293" s="34" t="s">
        <v>3735</v>
      </c>
      <c r="F1293" s="34" t="s">
        <v>4552</v>
      </c>
      <c r="G1293" s="34">
        <v>4</v>
      </c>
    </row>
    <row r="1294" spans="1:7">
      <c r="A1294" s="23">
        <v>2016</v>
      </c>
      <c r="B1294" s="23" t="s">
        <v>514</v>
      </c>
      <c r="C1294" s="13" t="s">
        <v>3925</v>
      </c>
      <c r="D1294" s="34" t="s">
        <v>990</v>
      </c>
      <c r="E1294" s="34" t="s">
        <v>3735</v>
      </c>
      <c r="F1294" s="34" t="s">
        <v>4552</v>
      </c>
      <c r="G1294" s="34">
        <v>8</v>
      </c>
    </row>
    <row r="1295" spans="1:7">
      <c r="A1295" s="23">
        <v>2016</v>
      </c>
      <c r="B1295" s="23" t="s">
        <v>514</v>
      </c>
      <c r="C1295" s="13" t="s">
        <v>1743</v>
      </c>
      <c r="D1295" s="34" t="s">
        <v>990</v>
      </c>
      <c r="E1295" s="34" t="s">
        <v>3735</v>
      </c>
      <c r="F1295" s="34" t="s">
        <v>1804</v>
      </c>
      <c r="G1295" s="34">
        <v>6</v>
      </c>
    </row>
    <row r="1296" spans="1:7">
      <c r="A1296" s="23">
        <v>2016</v>
      </c>
      <c r="B1296" s="23" t="s">
        <v>514</v>
      </c>
      <c r="C1296" s="13" t="s">
        <v>184</v>
      </c>
      <c r="D1296" s="34" t="s">
        <v>990</v>
      </c>
      <c r="E1296" s="34" t="s">
        <v>3735</v>
      </c>
      <c r="F1296" s="34" t="s">
        <v>1804</v>
      </c>
      <c r="G1296" s="34">
        <v>19</v>
      </c>
    </row>
    <row r="1297" spans="1:7">
      <c r="A1297" s="23">
        <v>2016</v>
      </c>
      <c r="B1297" s="23" t="s">
        <v>514</v>
      </c>
      <c r="C1297" s="13" t="s">
        <v>23</v>
      </c>
      <c r="D1297" s="34" t="s">
        <v>990</v>
      </c>
      <c r="E1297" s="34" t="s">
        <v>3735</v>
      </c>
      <c r="F1297" s="34" t="s">
        <v>1804</v>
      </c>
      <c r="G1297" s="34">
        <v>62</v>
      </c>
    </row>
    <row r="1298" spans="1:7">
      <c r="A1298" s="23">
        <v>2016</v>
      </c>
      <c r="B1298" s="23" t="s">
        <v>514</v>
      </c>
      <c r="C1298" s="13" t="s">
        <v>185</v>
      </c>
      <c r="D1298" s="34" t="s">
        <v>990</v>
      </c>
      <c r="E1298" s="34" t="s">
        <v>3735</v>
      </c>
      <c r="F1298" s="34" t="s">
        <v>1804</v>
      </c>
      <c r="G1298" s="34">
        <v>68</v>
      </c>
    </row>
    <row r="1299" spans="1:7">
      <c r="A1299" s="23">
        <v>2016</v>
      </c>
      <c r="B1299" s="23" t="s">
        <v>514</v>
      </c>
      <c r="C1299" s="13" t="s">
        <v>3925</v>
      </c>
      <c r="D1299" s="34" t="s">
        <v>990</v>
      </c>
      <c r="E1299" s="34" t="s">
        <v>3735</v>
      </c>
      <c r="F1299" s="34" t="s">
        <v>1804</v>
      </c>
      <c r="G1299" s="34">
        <v>90</v>
      </c>
    </row>
    <row r="1300" spans="1:7">
      <c r="A1300" s="23">
        <v>2016</v>
      </c>
      <c r="B1300" s="23" t="s">
        <v>514</v>
      </c>
      <c r="C1300" s="13" t="s">
        <v>1743</v>
      </c>
      <c r="D1300" s="34" t="s">
        <v>990</v>
      </c>
      <c r="E1300" s="34" t="s">
        <v>3735</v>
      </c>
      <c r="F1300" s="34" t="s">
        <v>4542</v>
      </c>
      <c r="G1300" s="34">
        <v>1</v>
      </c>
    </row>
    <row r="1301" spans="1:7">
      <c r="A1301" s="23">
        <v>2016</v>
      </c>
      <c r="B1301" s="23" t="s">
        <v>514</v>
      </c>
      <c r="C1301" s="13" t="s">
        <v>23</v>
      </c>
      <c r="D1301" s="34" t="s">
        <v>990</v>
      </c>
      <c r="E1301" s="34" t="s">
        <v>3735</v>
      </c>
      <c r="F1301" s="34" t="s">
        <v>4542</v>
      </c>
      <c r="G1301" s="34">
        <v>2</v>
      </c>
    </row>
    <row r="1302" spans="1:7">
      <c r="A1302" s="23">
        <v>2016</v>
      </c>
      <c r="B1302" s="23" t="s">
        <v>514</v>
      </c>
      <c r="C1302" s="13" t="s">
        <v>185</v>
      </c>
      <c r="D1302" s="34" t="s">
        <v>990</v>
      </c>
      <c r="E1302" s="34" t="s">
        <v>3735</v>
      </c>
      <c r="F1302" s="34" t="s">
        <v>4542</v>
      </c>
      <c r="G1302" s="34">
        <v>10</v>
      </c>
    </row>
    <row r="1303" spans="1:7">
      <c r="A1303" s="23">
        <v>2016</v>
      </c>
      <c r="B1303" s="23" t="s">
        <v>514</v>
      </c>
      <c r="C1303" s="13" t="s">
        <v>3925</v>
      </c>
      <c r="D1303" s="34" t="s">
        <v>990</v>
      </c>
      <c r="E1303" s="34" t="s">
        <v>3735</v>
      </c>
      <c r="F1303" s="34" t="s">
        <v>4542</v>
      </c>
      <c r="G1303" s="34">
        <v>9</v>
      </c>
    </row>
    <row r="1304" spans="1:7">
      <c r="A1304" s="23">
        <v>2016</v>
      </c>
      <c r="B1304" s="23" t="s">
        <v>514</v>
      </c>
      <c r="C1304" s="13" t="s">
        <v>23</v>
      </c>
      <c r="D1304" s="34" t="s">
        <v>990</v>
      </c>
      <c r="E1304" s="34" t="s">
        <v>3735</v>
      </c>
      <c r="F1304" s="34" t="s">
        <v>4554</v>
      </c>
      <c r="G1304" s="34">
        <v>11</v>
      </c>
    </row>
    <row r="1305" spans="1:7">
      <c r="A1305" s="23">
        <v>2016</v>
      </c>
      <c r="B1305" s="23" t="s">
        <v>514</v>
      </c>
      <c r="C1305" s="13" t="s">
        <v>185</v>
      </c>
      <c r="D1305" s="34" t="s">
        <v>990</v>
      </c>
      <c r="E1305" s="34" t="s">
        <v>3735</v>
      </c>
      <c r="F1305" s="34" t="s">
        <v>4554</v>
      </c>
      <c r="G1305" s="34">
        <v>4</v>
      </c>
    </row>
    <row r="1306" spans="1:7">
      <c r="A1306" s="23">
        <v>2016</v>
      </c>
      <c r="B1306" s="23" t="s">
        <v>514</v>
      </c>
      <c r="C1306" s="13" t="s">
        <v>3925</v>
      </c>
      <c r="D1306" s="34" t="s">
        <v>990</v>
      </c>
      <c r="E1306" s="34" t="s">
        <v>3735</v>
      </c>
      <c r="F1306" s="34" t="s">
        <v>4554</v>
      </c>
      <c r="G1306" s="34">
        <v>8</v>
      </c>
    </row>
    <row r="1307" spans="1:7">
      <c r="A1307" s="23">
        <v>2016</v>
      </c>
      <c r="B1307" s="23" t="s">
        <v>514</v>
      </c>
      <c r="C1307" s="13" t="s">
        <v>1743</v>
      </c>
      <c r="D1307" s="34" t="s">
        <v>990</v>
      </c>
      <c r="E1307" s="34" t="s">
        <v>3735</v>
      </c>
      <c r="F1307" s="34" t="s">
        <v>1805</v>
      </c>
      <c r="G1307" s="34">
        <v>5</v>
      </c>
    </row>
    <row r="1308" spans="1:7">
      <c r="A1308" s="23">
        <v>2016</v>
      </c>
      <c r="B1308" s="23" t="s">
        <v>514</v>
      </c>
      <c r="C1308" s="13" t="s">
        <v>184</v>
      </c>
      <c r="D1308" s="34" t="s">
        <v>990</v>
      </c>
      <c r="E1308" s="34" t="s">
        <v>3735</v>
      </c>
      <c r="F1308" s="34" t="s">
        <v>1805</v>
      </c>
      <c r="G1308" s="34">
        <v>24</v>
      </c>
    </row>
    <row r="1309" spans="1:7">
      <c r="A1309" s="23">
        <v>2016</v>
      </c>
      <c r="B1309" s="23" t="s">
        <v>514</v>
      </c>
      <c r="C1309" s="13" t="s">
        <v>23</v>
      </c>
      <c r="D1309" s="34" t="s">
        <v>990</v>
      </c>
      <c r="E1309" s="34" t="s">
        <v>3735</v>
      </c>
      <c r="F1309" s="34" t="s">
        <v>1805</v>
      </c>
      <c r="G1309" s="34">
        <v>78</v>
      </c>
    </row>
    <row r="1310" spans="1:7">
      <c r="A1310" s="23">
        <v>2016</v>
      </c>
      <c r="B1310" s="23" t="s">
        <v>514</v>
      </c>
      <c r="C1310" s="13" t="s">
        <v>185</v>
      </c>
      <c r="D1310" s="34" t="s">
        <v>990</v>
      </c>
      <c r="E1310" s="34" t="s">
        <v>3735</v>
      </c>
      <c r="F1310" s="34" t="s">
        <v>1805</v>
      </c>
      <c r="G1310" s="34">
        <v>63</v>
      </c>
    </row>
    <row r="1311" spans="1:7">
      <c r="A1311" s="23">
        <v>2016</v>
      </c>
      <c r="B1311" s="23" t="s">
        <v>514</v>
      </c>
      <c r="C1311" s="13" t="s">
        <v>3925</v>
      </c>
      <c r="D1311" s="34" t="s">
        <v>990</v>
      </c>
      <c r="E1311" s="34" t="s">
        <v>3735</v>
      </c>
      <c r="F1311" s="34" t="s">
        <v>1805</v>
      </c>
      <c r="G1311" s="34">
        <v>96</v>
      </c>
    </row>
    <row r="1312" spans="1:7">
      <c r="A1312" s="23">
        <v>2016</v>
      </c>
      <c r="B1312" s="23" t="s">
        <v>514</v>
      </c>
      <c r="C1312" s="13" t="s">
        <v>1743</v>
      </c>
      <c r="D1312" s="34" t="s">
        <v>990</v>
      </c>
      <c r="E1312" s="34" t="s">
        <v>3734</v>
      </c>
      <c r="F1312" s="34" t="s">
        <v>1765</v>
      </c>
      <c r="G1312" s="34">
        <v>56</v>
      </c>
    </row>
    <row r="1313" spans="1:7">
      <c r="A1313" s="23">
        <v>2016</v>
      </c>
      <c r="B1313" s="23" t="s">
        <v>514</v>
      </c>
      <c r="C1313" s="13" t="s">
        <v>184</v>
      </c>
      <c r="D1313" s="34" t="s">
        <v>990</v>
      </c>
      <c r="E1313" s="34" t="s">
        <v>3734</v>
      </c>
      <c r="F1313" s="34" t="s">
        <v>1765</v>
      </c>
      <c r="G1313" s="34">
        <v>136</v>
      </c>
    </row>
    <row r="1314" spans="1:7">
      <c r="A1314" s="23">
        <v>2016</v>
      </c>
      <c r="B1314" s="23" t="s">
        <v>514</v>
      </c>
      <c r="C1314" s="13" t="s">
        <v>23</v>
      </c>
      <c r="D1314" s="34" t="s">
        <v>990</v>
      </c>
      <c r="E1314" s="34" t="s">
        <v>3734</v>
      </c>
      <c r="F1314" s="34" t="s">
        <v>1765</v>
      </c>
      <c r="G1314" s="34">
        <v>338</v>
      </c>
    </row>
    <row r="1315" spans="1:7">
      <c r="A1315" s="23">
        <v>2016</v>
      </c>
      <c r="B1315" s="23" t="s">
        <v>514</v>
      </c>
      <c r="C1315" s="13" t="s">
        <v>185</v>
      </c>
      <c r="D1315" s="34" t="s">
        <v>990</v>
      </c>
      <c r="E1315" s="34" t="s">
        <v>3734</v>
      </c>
      <c r="F1315" s="34" t="s">
        <v>1765</v>
      </c>
      <c r="G1315" s="34">
        <v>378</v>
      </c>
    </row>
    <row r="1316" spans="1:7">
      <c r="A1316" s="23">
        <v>2016</v>
      </c>
      <c r="B1316" s="23" t="s">
        <v>514</v>
      </c>
      <c r="C1316" s="13" t="s">
        <v>3925</v>
      </c>
      <c r="D1316" s="34" t="s">
        <v>990</v>
      </c>
      <c r="E1316" s="34" t="s">
        <v>3734</v>
      </c>
      <c r="F1316" s="34" t="s">
        <v>1765</v>
      </c>
      <c r="G1316" s="34">
        <v>576</v>
      </c>
    </row>
    <row r="1317" spans="1:7">
      <c r="A1317" s="23">
        <v>2016</v>
      </c>
      <c r="B1317" s="23" t="s">
        <v>514</v>
      </c>
      <c r="C1317" s="13" t="s">
        <v>1743</v>
      </c>
      <c r="D1317" s="34" t="s">
        <v>990</v>
      </c>
      <c r="E1317" s="34" t="s">
        <v>3735</v>
      </c>
      <c r="F1317" s="34" t="s">
        <v>1800</v>
      </c>
      <c r="G1317" s="34">
        <v>9</v>
      </c>
    </row>
    <row r="1318" spans="1:7">
      <c r="A1318" s="23">
        <v>2016</v>
      </c>
      <c r="B1318" s="23" t="s">
        <v>514</v>
      </c>
      <c r="C1318" s="13" t="s">
        <v>184</v>
      </c>
      <c r="D1318" s="34" t="s">
        <v>990</v>
      </c>
      <c r="E1318" s="34" t="s">
        <v>3735</v>
      </c>
      <c r="F1318" s="34" t="s">
        <v>1800</v>
      </c>
      <c r="G1318" s="34">
        <v>20</v>
      </c>
    </row>
    <row r="1319" spans="1:7">
      <c r="A1319" s="23">
        <v>2016</v>
      </c>
      <c r="B1319" s="23" t="s">
        <v>514</v>
      </c>
      <c r="C1319" s="13" t="s">
        <v>23</v>
      </c>
      <c r="D1319" s="34" t="s">
        <v>990</v>
      </c>
      <c r="E1319" s="34" t="s">
        <v>3735</v>
      </c>
      <c r="F1319" s="34" t="s">
        <v>1800</v>
      </c>
      <c r="G1319" s="34">
        <v>82</v>
      </c>
    </row>
    <row r="1320" spans="1:7">
      <c r="A1320" s="23">
        <v>2016</v>
      </c>
      <c r="B1320" s="23" t="s">
        <v>514</v>
      </c>
      <c r="C1320" s="13" t="s">
        <v>185</v>
      </c>
      <c r="D1320" s="34" t="s">
        <v>990</v>
      </c>
      <c r="E1320" s="34" t="s">
        <v>3735</v>
      </c>
      <c r="F1320" s="34" t="s">
        <v>1800</v>
      </c>
      <c r="G1320" s="34">
        <v>68</v>
      </c>
    </row>
    <row r="1321" spans="1:7">
      <c r="A1321" s="23">
        <v>2016</v>
      </c>
      <c r="B1321" s="23" t="s">
        <v>514</v>
      </c>
      <c r="C1321" s="13" t="s">
        <v>3925</v>
      </c>
      <c r="D1321" s="34" t="s">
        <v>990</v>
      </c>
      <c r="E1321" s="34" t="s">
        <v>3735</v>
      </c>
      <c r="F1321" s="34" t="s">
        <v>1800</v>
      </c>
      <c r="G1321" s="34">
        <v>108</v>
      </c>
    </row>
    <row r="1322" spans="1:7">
      <c r="A1322" s="23">
        <v>2016</v>
      </c>
      <c r="B1322" s="23" t="s">
        <v>514</v>
      </c>
      <c r="C1322" s="13" t="s">
        <v>1743</v>
      </c>
      <c r="D1322" s="34" t="s">
        <v>990</v>
      </c>
      <c r="E1322" s="34" t="s">
        <v>3735</v>
      </c>
      <c r="F1322" s="34" t="s">
        <v>4533</v>
      </c>
      <c r="G1322" s="34">
        <v>2</v>
      </c>
    </row>
    <row r="1323" spans="1:7">
      <c r="A1323" s="23">
        <v>2016</v>
      </c>
      <c r="B1323" s="23" t="s">
        <v>514</v>
      </c>
      <c r="C1323" s="13" t="s">
        <v>184</v>
      </c>
      <c r="D1323" s="34" t="s">
        <v>990</v>
      </c>
      <c r="E1323" s="34" t="s">
        <v>3735</v>
      </c>
      <c r="F1323" s="34" t="s">
        <v>4533</v>
      </c>
      <c r="G1323" s="34">
        <v>3</v>
      </c>
    </row>
    <row r="1324" spans="1:7">
      <c r="A1324" s="23">
        <v>2016</v>
      </c>
      <c r="B1324" s="23" t="s">
        <v>514</v>
      </c>
      <c r="C1324" s="13" t="s">
        <v>23</v>
      </c>
      <c r="D1324" s="34" t="s">
        <v>990</v>
      </c>
      <c r="E1324" s="34" t="s">
        <v>3735</v>
      </c>
      <c r="F1324" s="34" t="s">
        <v>4533</v>
      </c>
      <c r="G1324" s="34">
        <v>23</v>
      </c>
    </row>
    <row r="1325" spans="1:7">
      <c r="A1325" s="23">
        <v>2016</v>
      </c>
      <c r="B1325" s="23" t="s">
        <v>514</v>
      </c>
      <c r="C1325" s="13" t="s">
        <v>185</v>
      </c>
      <c r="D1325" s="34" t="s">
        <v>990</v>
      </c>
      <c r="E1325" s="34" t="s">
        <v>3735</v>
      </c>
      <c r="F1325" s="34" t="s">
        <v>4533</v>
      </c>
      <c r="G1325" s="34">
        <v>6</v>
      </c>
    </row>
    <row r="1326" spans="1:7">
      <c r="A1326" s="23">
        <v>2016</v>
      </c>
      <c r="B1326" s="23" t="s">
        <v>514</v>
      </c>
      <c r="C1326" s="13" t="s">
        <v>3925</v>
      </c>
      <c r="D1326" s="34" t="s">
        <v>990</v>
      </c>
      <c r="E1326" s="34" t="s">
        <v>3735</v>
      </c>
      <c r="F1326" s="34" t="s">
        <v>4533</v>
      </c>
      <c r="G1326" s="34">
        <v>25</v>
      </c>
    </row>
    <row r="1327" spans="1:7">
      <c r="A1327" s="23">
        <v>2016</v>
      </c>
      <c r="B1327" s="23" t="s">
        <v>514</v>
      </c>
      <c r="C1327" s="13" t="s">
        <v>184</v>
      </c>
      <c r="D1327" s="34" t="s">
        <v>990</v>
      </c>
      <c r="E1327" s="34" t="s">
        <v>3735</v>
      </c>
      <c r="F1327" s="34" t="s">
        <v>1806</v>
      </c>
      <c r="G1327" s="34">
        <v>2</v>
      </c>
    </row>
    <row r="1328" spans="1:7">
      <c r="A1328" s="23">
        <v>2016</v>
      </c>
      <c r="B1328" s="23" t="s">
        <v>514</v>
      </c>
      <c r="C1328" s="13" t="s">
        <v>23</v>
      </c>
      <c r="D1328" s="34" t="s">
        <v>990</v>
      </c>
      <c r="E1328" s="34" t="s">
        <v>3735</v>
      </c>
      <c r="F1328" s="34" t="s">
        <v>1806</v>
      </c>
      <c r="G1328" s="34">
        <v>11</v>
      </c>
    </row>
    <row r="1329" spans="1:7">
      <c r="A1329" s="23">
        <v>2016</v>
      </c>
      <c r="B1329" s="23" t="s">
        <v>514</v>
      </c>
      <c r="C1329" s="13" t="s">
        <v>185</v>
      </c>
      <c r="D1329" s="34" t="s">
        <v>990</v>
      </c>
      <c r="E1329" s="34" t="s">
        <v>3735</v>
      </c>
      <c r="F1329" s="34" t="s">
        <v>1806</v>
      </c>
      <c r="G1329" s="34">
        <v>3</v>
      </c>
    </row>
    <row r="1330" spans="1:7">
      <c r="A1330" s="23">
        <v>2016</v>
      </c>
      <c r="B1330" s="23" t="s">
        <v>514</v>
      </c>
      <c r="C1330" s="13" t="s">
        <v>3925</v>
      </c>
      <c r="D1330" s="34" t="s">
        <v>990</v>
      </c>
      <c r="E1330" s="34" t="s">
        <v>3735</v>
      </c>
      <c r="F1330" s="34" t="s">
        <v>1806</v>
      </c>
      <c r="G1330" s="34">
        <v>12</v>
      </c>
    </row>
    <row r="1331" spans="1:7">
      <c r="A1331" s="23">
        <v>2016</v>
      </c>
      <c r="B1331" s="23" t="s">
        <v>514</v>
      </c>
      <c r="C1331" s="13" t="s">
        <v>1743</v>
      </c>
      <c r="D1331" s="34" t="s">
        <v>3733</v>
      </c>
      <c r="E1331" s="34" t="s">
        <v>3737</v>
      </c>
      <c r="F1331" s="34" t="s">
        <v>1763</v>
      </c>
      <c r="G1331" s="34">
        <v>2</v>
      </c>
    </row>
    <row r="1332" spans="1:7">
      <c r="A1332" s="23">
        <v>2016</v>
      </c>
      <c r="B1332" s="23" t="s">
        <v>514</v>
      </c>
      <c r="C1332" s="13" t="s">
        <v>23</v>
      </c>
      <c r="D1332" s="34" t="s">
        <v>3733</v>
      </c>
      <c r="E1332" s="34" t="s">
        <v>3737</v>
      </c>
      <c r="F1332" s="34" t="s">
        <v>1763</v>
      </c>
      <c r="G1332" s="34">
        <v>7</v>
      </c>
    </row>
    <row r="1333" spans="1:7">
      <c r="A1333" s="23">
        <v>2016</v>
      </c>
      <c r="B1333" s="23" t="s">
        <v>514</v>
      </c>
      <c r="C1333" s="13" t="s">
        <v>185</v>
      </c>
      <c r="D1333" s="34" t="s">
        <v>3733</v>
      </c>
      <c r="E1333" s="34" t="s">
        <v>3737</v>
      </c>
      <c r="F1333" s="34" t="s">
        <v>1763</v>
      </c>
      <c r="G1333" s="34">
        <v>22</v>
      </c>
    </row>
    <row r="1334" spans="1:7">
      <c r="A1334" s="23">
        <v>2016</v>
      </c>
      <c r="B1334" s="23" t="s">
        <v>514</v>
      </c>
      <c r="C1334" s="13" t="s">
        <v>3925</v>
      </c>
      <c r="D1334" s="34" t="s">
        <v>3733</v>
      </c>
      <c r="E1334" s="34" t="s">
        <v>3737</v>
      </c>
      <c r="F1334" s="34" t="s">
        <v>1763</v>
      </c>
      <c r="G1334" s="34">
        <v>7</v>
      </c>
    </row>
    <row r="1335" spans="1:7">
      <c r="A1335" s="23">
        <v>2016</v>
      </c>
      <c r="B1335" s="23" t="s">
        <v>514</v>
      </c>
      <c r="C1335" s="13" t="s">
        <v>1743</v>
      </c>
      <c r="D1335" s="34" t="s">
        <v>990</v>
      </c>
      <c r="E1335" s="34" t="s">
        <v>1819</v>
      </c>
      <c r="F1335" s="34" t="s">
        <v>1746</v>
      </c>
      <c r="G1335" s="34">
        <v>13</v>
      </c>
    </row>
    <row r="1336" spans="1:7">
      <c r="A1336" s="23">
        <v>2016</v>
      </c>
      <c r="B1336" s="23" t="s">
        <v>514</v>
      </c>
      <c r="C1336" s="13" t="s">
        <v>184</v>
      </c>
      <c r="D1336" s="34" t="s">
        <v>990</v>
      </c>
      <c r="E1336" s="34" t="s">
        <v>1819</v>
      </c>
      <c r="F1336" s="34" t="s">
        <v>1746</v>
      </c>
      <c r="G1336" s="34">
        <v>8</v>
      </c>
    </row>
    <row r="1337" spans="1:7">
      <c r="A1337" s="23">
        <v>2016</v>
      </c>
      <c r="B1337" s="23" t="s">
        <v>514</v>
      </c>
      <c r="C1337" s="13" t="s">
        <v>23</v>
      </c>
      <c r="D1337" s="34" t="s">
        <v>990</v>
      </c>
      <c r="E1337" s="34" t="s">
        <v>1819</v>
      </c>
      <c r="F1337" s="34" t="s">
        <v>1746</v>
      </c>
      <c r="G1337" s="34">
        <v>71</v>
      </c>
    </row>
    <row r="1338" spans="1:7">
      <c r="A1338" s="23">
        <v>2016</v>
      </c>
      <c r="B1338" s="23" t="s">
        <v>514</v>
      </c>
      <c r="C1338" s="13" t="s">
        <v>185</v>
      </c>
      <c r="D1338" s="34" t="s">
        <v>990</v>
      </c>
      <c r="E1338" s="34" t="s">
        <v>1819</v>
      </c>
      <c r="F1338" s="34" t="s">
        <v>1746</v>
      </c>
      <c r="G1338" s="34">
        <v>31</v>
      </c>
    </row>
    <row r="1339" spans="1:7">
      <c r="A1339" s="23">
        <v>2016</v>
      </c>
      <c r="B1339" s="23" t="s">
        <v>514</v>
      </c>
      <c r="C1339" s="13" t="s">
        <v>3925</v>
      </c>
      <c r="D1339" s="34" t="s">
        <v>990</v>
      </c>
      <c r="E1339" s="34" t="s">
        <v>1819</v>
      </c>
      <c r="F1339" s="34" t="s">
        <v>1746</v>
      </c>
      <c r="G1339" s="34">
        <v>109</v>
      </c>
    </row>
    <row r="1340" spans="1:7">
      <c r="A1340" s="23">
        <v>2016</v>
      </c>
      <c r="B1340" s="23" t="s">
        <v>514</v>
      </c>
      <c r="C1340" s="13" t="s">
        <v>1743</v>
      </c>
      <c r="D1340" s="34" t="s">
        <v>990</v>
      </c>
      <c r="E1340" s="34" t="s">
        <v>1819</v>
      </c>
      <c r="F1340" s="34" t="s">
        <v>4496</v>
      </c>
      <c r="G1340" s="34">
        <v>1</v>
      </c>
    </row>
    <row r="1341" spans="1:7">
      <c r="A1341" s="23">
        <v>2016</v>
      </c>
      <c r="B1341" s="23" t="s">
        <v>514</v>
      </c>
      <c r="C1341" s="13" t="s">
        <v>23</v>
      </c>
      <c r="D1341" s="34" t="s">
        <v>990</v>
      </c>
      <c r="E1341" s="34" t="s">
        <v>1819</v>
      </c>
      <c r="F1341" s="34" t="s">
        <v>4496</v>
      </c>
      <c r="G1341" s="34">
        <v>10</v>
      </c>
    </row>
    <row r="1342" spans="1:7">
      <c r="A1342" s="23">
        <v>2016</v>
      </c>
      <c r="B1342" s="23" t="s">
        <v>514</v>
      </c>
      <c r="C1342" s="13" t="s">
        <v>185</v>
      </c>
      <c r="D1342" s="34" t="s">
        <v>990</v>
      </c>
      <c r="E1342" s="34" t="s">
        <v>1819</v>
      </c>
      <c r="F1342" s="34" t="s">
        <v>4496</v>
      </c>
      <c r="G1342" s="34">
        <v>13</v>
      </c>
    </row>
    <row r="1343" spans="1:7">
      <c r="A1343" s="23">
        <v>2016</v>
      </c>
      <c r="B1343" s="23" t="s">
        <v>514</v>
      </c>
      <c r="C1343" s="13" t="s">
        <v>3925</v>
      </c>
      <c r="D1343" s="34" t="s">
        <v>990</v>
      </c>
      <c r="E1343" s="34" t="s">
        <v>1819</v>
      </c>
      <c r="F1343" s="34" t="s">
        <v>4496</v>
      </c>
      <c r="G1343" s="34">
        <v>37</v>
      </c>
    </row>
    <row r="1344" spans="1:7">
      <c r="A1344" s="23">
        <v>2016</v>
      </c>
      <c r="B1344" s="23" t="s">
        <v>514</v>
      </c>
      <c r="C1344" s="13" t="s">
        <v>1743</v>
      </c>
      <c r="D1344" s="34" t="s">
        <v>3733</v>
      </c>
      <c r="E1344" s="34" t="s">
        <v>3737</v>
      </c>
      <c r="F1344" s="34" t="s">
        <v>1760</v>
      </c>
      <c r="G1344" s="34">
        <v>6</v>
      </c>
    </row>
    <row r="1345" spans="1:7">
      <c r="A1345" s="23">
        <v>2016</v>
      </c>
      <c r="B1345" s="23" t="s">
        <v>514</v>
      </c>
      <c r="C1345" s="13" t="s">
        <v>184</v>
      </c>
      <c r="D1345" s="34" t="s">
        <v>3733</v>
      </c>
      <c r="E1345" s="34" t="s">
        <v>3737</v>
      </c>
      <c r="F1345" s="34" t="s">
        <v>1760</v>
      </c>
      <c r="G1345" s="34">
        <v>21</v>
      </c>
    </row>
    <row r="1346" spans="1:7">
      <c r="A1346" s="23">
        <v>2016</v>
      </c>
      <c r="B1346" s="23" t="s">
        <v>514</v>
      </c>
      <c r="C1346" s="13" t="s">
        <v>23</v>
      </c>
      <c r="D1346" s="34" t="s">
        <v>3733</v>
      </c>
      <c r="E1346" s="34" t="s">
        <v>3737</v>
      </c>
      <c r="F1346" s="34" t="s">
        <v>1760</v>
      </c>
      <c r="G1346" s="34">
        <v>40</v>
      </c>
    </row>
    <row r="1347" spans="1:7">
      <c r="A1347" s="23">
        <v>2016</v>
      </c>
      <c r="B1347" s="23" t="s">
        <v>514</v>
      </c>
      <c r="C1347" s="13" t="s">
        <v>185</v>
      </c>
      <c r="D1347" s="34" t="s">
        <v>3733</v>
      </c>
      <c r="E1347" s="34" t="s">
        <v>3737</v>
      </c>
      <c r="F1347" s="34" t="s">
        <v>1760</v>
      </c>
      <c r="G1347" s="34">
        <v>55</v>
      </c>
    </row>
    <row r="1348" spans="1:7">
      <c r="A1348" s="23">
        <v>2016</v>
      </c>
      <c r="B1348" s="23" t="s">
        <v>514</v>
      </c>
      <c r="C1348" s="13" t="s">
        <v>3925</v>
      </c>
      <c r="D1348" s="34" t="s">
        <v>3733</v>
      </c>
      <c r="E1348" s="34" t="s">
        <v>3737</v>
      </c>
      <c r="F1348" s="34" t="s">
        <v>1760</v>
      </c>
      <c r="G1348" s="34">
        <v>105</v>
      </c>
    </row>
    <row r="1349" spans="1:7">
      <c r="A1349" s="23">
        <v>2016</v>
      </c>
      <c r="B1349" s="23" t="s">
        <v>514</v>
      </c>
      <c r="C1349" s="13" t="s">
        <v>1743</v>
      </c>
      <c r="D1349" s="34" t="s">
        <v>990</v>
      </c>
      <c r="E1349" s="34" t="s">
        <v>3735</v>
      </c>
      <c r="F1349" s="34" t="s">
        <v>1807</v>
      </c>
      <c r="G1349" s="34">
        <v>2</v>
      </c>
    </row>
    <row r="1350" spans="1:7">
      <c r="A1350" s="23">
        <v>2016</v>
      </c>
      <c r="B1350" s="23" t="s">
        <v>514</v>
      </c>
      <c r="C1350" s="13" t="s">
        <v>184</v>
      </c>
      <c r="D1350" s="34" t="s">
        <v>990</v>
      </c>
      <c r="E1350" s="34" t="s">
        <v>3735</v>
      </c>
      <c r="F1350" s="34" t="s">
        <v>1807</v>
      </c>
      <c r="G1350" s="34">
        <v>3</v>
      </c>
    </row>
    <row r="1351" spans="1:7">
      <c r="A1351" s="23">
        <v>2016</v>
      </c>
      <c r="B1351" s="23" t="s">
        <v>514</v>
      </c>
      <c r="C1351" s="13" t="s">
        <v>23</v>
      </c>
      <c r="D1351" s="34" t="s">
        <v>990</v>
      </c>
      <c r="E1351" s="34" t="s">
        <v>3735</v>
      </c>
      <c r="F1351" s="34" t="s">
        <v>1807</v>
      </c>
      <c r="G1351" s="34">
        <v>10</v>
      </c>
    </row>
    <row r="1352" spans="1:7">
      <c r="A1352" s="23">
        <v>2016</v>
      </c>
      <c r="B1352" s="23" t="s">
        <v>514</v>
      </c>
      <c r="C1352" s="13" t="s">
        <v>185</v>
      </c>
      <c r="D1352" s="34" t="s">
        <v>990</v>
      </c>
      <c r="E1352" s="34" t="s">
        <v>3735</v>
      </c>
      <c r="F1352" s="34" t="s">
        <v>1807</v>
      </c>
      <c r="G1352" s="34">
        <v>7</v>
      </c>
    </row>
    <row r="1353" spans="1:7">
      <c r="A1353" s="23">
        <v>2016</v>
      </c>
      <c r="B1353" s="23" t="s">
        <v>514</v>
      </c>
      <c r="C1353" s="13" t="s">
        <v>3925</v>
      </c>
      <c r="D1353" s="34" t="s">
        <v>990</v>
      </c>
      <c r="E1353" s="34" t="s">
        <v>3735</v>
      </c>
      <c r="F1353" s="34" t="s">
        <v>1807</v>
      </c>
      <c r="G1353" s="34">
        <v>5</v>
      </c>
    </row>
    <row r="1354" spans="1:7">
      <c r="A1354" s="23">
        <v>2016</v>
      </c>
      <c r="B1354" s="23" t="s">
        <v>514</v>
      </c>
      <c r="C1354" s="13" t="s">
        <v>1743</v>
      </c>
      <c r="D1354" s="34" t="s">
        <v>990</v>
      </c>
      <c r="E1354" s="34" t="s">
        <v>3735</v>
      </c>
      <c r="F1354" s="34" t="s">
        <v>1792</v>
      </c>
      <c r="G1354" s="34">
        <v>10</v>
      </c>
    </row>
    <row r="1355" spans="1:7">
      <c r="A1355" s="23">
        <v>2016</v>
      </c>
      <c r="B1355" s="23" t="s">
        <v>514</v>
      </c>
      <c r="C1355" s="13" t="s">
        <v>184</v>
      </c>
      <c r="D1355" s="34" t="s">
        <v>990</v>
      </c>
      <c r="E1355" s="34" t="s">
        <v>3735</v>
      </c>
      <c r="F1355" s="34" t="s">
        <v>1792</v>
      </c>
      <c r="G1355" s="34">
        <v>27</v>
      </c>
    </row>
    <row r="1356" spans="1:7">
      <c r="A1356" s="23">
        <v>2016</v>
      </c>
      <c r="B1356" s="23" t="s">
        <v>514</v>
      </c>
      <c r="C1356" s="13" t="s">
        <v>23</v>
      </c>
      <c r="D1356" s="34" t="s">
        <v>990</v>
      </c>
      <c r="E1356" s="34" t="s">
        <v>3735</v>
      </c>
      <c r="F1356" s="34" t="s">
        <v>1792</v>
      </c>
      <c r="G1356" s="34">
        <v>95</v>
      </c>
    </row>
    <row r="1357" spans="1:7">
      <c r="A1357" s="23">
        <v>2016</v>
      </c>
      <c r="B1357" s="23" t="s">
        <v>514</v>
      </c>
      <c r="C1357" s="13" t="s">
        <v>185</v>
      </c>
      <c r="D1357" s="34" t="s">
        <v>990</v>
      </c>
      <c r="E1357" s="34" t="s">
        <v>3735</v>
      </c>
      <c r="F1357" s="34" t="s">
        <v>1792</v>
      </c>
      <c r="G1357" s="34">
        <v>80</v>
      </c>
    </row>
    <row r="1358" spans="1:7">
      <c r="A1358" s="23">
        <v>2016</v>
      </c>
      <c r="B1358" s="23" t="s">
        <v>514</v>
      </c>
      <c r="C1358" s="13" t="s">
        <v>3925</v>
      </c>
      <c r="D1358" s="34" t="s">
        <v>990</v>
      </c>
      <c r="E1358" s="34" t="s">
        <v>3735</v>
      </c>
      <c r="F1358" s="34" t="s">
        <v>1792</v>
      </c>
      <c r="G1358" s="34">
        <v>123</v>
      </c>
    </row>
    <row r="1359" spans="1:7">
      <c r="A1359" s="23">
        <v>2016</v>
      </c>
      <c r="B1359" s="23" t="s">
        <v>514</v>
      </c>
      <c r="C1359" s="13" t="s">
        <v>1743</v>
      </c>
      <c r="D1359" s="34" t="s">
        <v>990</v>
      </c>
      <c r="E1359" s="34" t="s">
        <v>1819</v>
      </c>
      <c r="F1359" s="34" t="s">
        <v>4497</v>
      </c>
      <c r="G1359" s="34">
        <v>1</v>
      </c>
    </row>
    <row r="1360" spans="1:7">
      <c r="A1360" s="23">
        <v>2016</v>
      </c>
      <c r="B1360" s="23" t="s">
        <v>514</v>
      </c>
      <c r="C1360" s="13" t="s">
        <v>23</v>
      </c>
      <c r="D1360" s="34" t="s">
        <v>990</v>
      </c>
      <c r="E1360" s="34" t="s">
        <v>1819</v>
      </c>
      <c r="F1360" s="34" t="s">
        <v>4497</v>
      </c>
      <c r="G1360" s="34">
        <v>10</v>
      </c>
    </row>
    <row r="1361" spans="1:7">
      <c r="A1361" s="23">
        <v>2016</v>
      </c>
      <c r="B1361" s="23" t="s">
        <v>514</v>
      </c>
      <c r="C1361" s="13" t="s">
        <v>185</v>
      </c>
      <c r="D1361" s="34" t="s">
        <v>990</v>
      </c>
      <c r="E1361" s="34" t="s">
        <v>1819</v>
      </c>
      <c r="F1361" s="34" t="s">
        <v>4497</v>
      </c>
      <c r="G1361" s="34">
        <v>13</v>
      </c>
    </row>
    <row r="1362" spans="1:7">
      <c r="A1362" s="23">
        <v>2016</v>
      </c>
      <c r="B1362" s="23" t="s">
        <v>514</v>
      </c>
      <c r="C1362" s="13" t="s">
        <v>3925</v>
      </c>
      <c r="D1362" s="34" t="s">
        <v>990</v>
      </c>
      <c r="E1362" s="34" t="s">
        <v>1819</v>
      </c>
      <c r="F1362" s="34" t="s">
        <v>4497</v>
      </c>
      <c r="G1362" s="34">
        <v>33</v>
      </c>
    </row>
    <row r="1363" spans="1:7">
      <c r="A1363" s="23">
        <v>2016</v>
      </c>
      <c r="B1363" s="23" t="s">
        <v>514</v>
      </c>
      <c r="C1363" s="13" t="s">
        <v>185</v>
      </c>
      <c r="D1363" s="34" t="s">
        <v>990</v>
      </c>
      <c r="E1363" s="34" t="s">
        <v>3735</v>
      </c>
      <c r="F1363" s="34" t="s">
        <v>1803</v>
      </c>
      <c r="G1363" s="34">
        <v>1</v>
      </c>
    </row>
    <row r="1364" spans="1:7">
      <c r="A1364" s="23">
        <v>2016</v>
      </c>
      <c r="B1364" s="23" t="s">
        <v>514</v>
      </c>
      <c r="C1364" s="13" t="s">
        <v>1743</v>
      </c>
      <c r="D1364" s="34" t="s">
        <v>990</v>
      </c>
      <c r="E1364" s="34" t="s">
        <v>1819</v>
      </c>
      <c r="F1364" s="34" t="s">
        <v>1748</v>
      </c>
      <c r="G1364" s="34">
        <v>2</v>
      </c>
    </row>
    <row r="1365" spans="1:7">
      <c r="A1365" s="23">
        <v>2016</v>
      </c>
      <c r="B1365" s="23" t="s">
        <v>514</v>
      </c>
      <c r="C1365" s="13" t="s">
        <v>184</v>
      </c>
      <c r="D1365" s="34" t="s">
        <v>990</v>
      </c>
      <c r="E1365" s="34" t="s">
        <v>1819</v>
      </c>
      <c r="F1365" s="34" t="s">
        <v>1748</v>
      </c>
      <c r="G1365" s="34">
        <v>12</v>
      </c>
    </row>
    <row r="1366" spans="1:7">
      <c r="A1366" s="23">
        <v>2016</v>
      </c>
      <c r="B1366" s="23" t="s">
        <v>514</v>
      </c>
      <c r="C1366" s="13" t="s">
        <v>23</v>
      </c>
      <c r="D1366" s="34" t="s">
        <v>990</v>
      </c>
      <c r="E1366" s="34" t="s">
        <v>1819</v>
      </c>
      <c r="F1366" s="34" t="s">
        <v>1748</v>
      </c>
      <c r="G1366" s="34">
        <v>22</v>
      </c>
    </row>
    <row r="1367" spans="1:7">
      <c r="A1367" s="23">
        <v>2016</v>
      </c>
      <c r="B1367" s="23" t="s">
        <v>514</v>
      </c>
      <c r="C1367" s="13" t="s">
        <v>185</v>
      </c>
      <c r="D1367" s="34" t="s">
        <v>990</v>
      </c>
      <c r="E1367" s="34" t="s">
        <v>1819</v>
      </c>
      <c r="F1367" s="34" t="s">
        <v>1748</v>
      </c>
      <c r="G1367" s="34">
        <v>46</v>
      </c>
    </row>
    <row r="1368" spans="1:7">
      <c r="A1368" s="23">
        <v>2016</v>
      </c>
      <c r="B1368" s="23" t="s">
        <v>514</v>
      </c>
      <c r="C1368" s="13" t="s">
        <v>3925</v>
      </c>
      <c r="D1368" s="34" t="s">
        <v>990</v>
      </c>
      <c r="E1368" s="34" t="s">
        <v>1819</v>
      </c>
      <c r="F1368" s="34" t="s">
        <v>1748</v>
      </c>
      <c r="G1368" s="34">
        <v>53</v>
      </c>
    </row>
    <row r="1369" spans="1:7">
      <c r="A1369" s="23">
        <v>2016</v>
      </c>
      <c r="B1369" s="23" t="s">
        <v>514</v>
      </c>
      <c r="C1369" s="13" t="s">
        <v>184</v>
      </c>
      <c r="D1369" s="34" t="s">
        <v>990</v>
      </c>
      <c r="E1369" s="34" t="s">
        <v>1819</v>
      </c>
      <c r="F1369" s="34" t="s">
        <v>4553</v>
      </c>
      <c r="G1369" s="34">
        <v>2</v>
      </c>
    </row>
    <row r="1370" spans="1:7">
      <c r="A1370" s="23">
        <v>2016</v>
      </c>
      <c r="B1370" s="23" t="s">
        <v>514</v>
      </c>
      <c r="C1370" s="13" t="s">
        <v>23</v>
      </c>
      <c r="D1370" s="34" t="s">
        <v>990</v>
      </c>
      <c r="E1370" s="34" t="s">
        <v>1819</v>
      </c>
      <c r="F1370" s="34" t="s">
        <v>4553</v>
      </c>
      <c r="G1370" s="34">
        <v>13</v>
      </c>
    </row>
    <row r="1371" spans="1:7">
      <c r="A1371" s="23">
        <v>2016</v>
      </c>
      <c r="B1371" s="23" t="s">
        <v>514</v>
      </c>
      <c r="C1371" s="13" t="s">
        <v>185</v>
      </c>
      <c r="D1371" s="34" t="s">
        <v>990</v>
      </c>
      <c r="E1371" s="34" t="s">
        <v>1819</v>
      </c>
      <c r="F1371" s="34" t="s">
        <v>4553</v>
      </c>
      <c r="G1371" s="34">
        <v>4</v>
      </c>
    </row>
    <row r="1372" spans="1:7">
      <c r="A1372" s="23">
        <v>2016</v>
      </c>
      <c r="B1372" s="23" t="s">
        <v>514</v>
      </c>
      <c r="C1372" s="13" t="s">
        <v>3925</v>
      </c>
      <c r="D1372" s="34" t="s">
        <v>990</v>
      </c>
      <c r="E1372" s="34" t="s">
        <v>1819</v>
      </c>
      <c r="F1372" s="34" t="s">
        <v>4553</v>
      </c>
      <c r="G1372" s="34">
        <v>7</v>
      </c>
    </row>
    <row r="1373" spans="1:7">
      <c r="A1373" s="23">
        <v>2016</v>
      </c>
      <c r="B1373" s="23" t="s">
        <v>514</v>
      </c>
      <c r="C1373" s="13" t="s">
        <v>1743</v>
      </c>
      <c r="D1373" s="34" t="s">
        <v>990</v>
      </c>
      <c r="E1373" s="34" t="s">
        <v>1819</v>
      </c>
      <c r="F1373" s="34" t="s">
        <v>1749</v>
      </c>
      <c r="G1373" s="34">
        <v>1</v>
      </c>
    </row>
    <row r="1374" spans="1:7">
      <c r="A1374" s="23">
        <v>2016</v>
      </c>
      <c r="B1374" s="23" t="s">
        <v>514</v>
      </c>
      <c r="C1374" s="13" t="s">
        <v>184</v>
      </c>
      <c r="D1374" s="34" t="s">
        <v>990</v>
      </c>
      <c r="E1374" s="34" t="s">
        <v>1819</v>
      </c>
      <c r="F1374" s="34" t="s">
        <v>1749</v>
      </c>
      <c r="G1374" s="34">
        <v>3</v>
      </c>
    </row>
    <row r="1375" spans="1:7">
      <c r="A1375" s="23">
        <v>2016</v>
      </c>
      <c r="B1375" s="23" t="s">
        <v>514</v>
      </c>
      <c r="C1375" s="13" t="s">
        <v>23</v>
      </c>
      <c r="D1375" s="34" t="s">
        <v>990</v>
      </c>
      <c r="E1375" s="34" t="s">
        <v>1819</v>
      </c>
      <c r="F1375" s="34" t="s">
        <v>1749</v>
      </c>
      <c r="G1375" s="34">
        <v>4</v>
      </c>
    </row>
    <row r="1376" spans="1:7">
      <c r="A1376" s="23">
        <v>2016</v>
      </c>
      <c r="B1376" s="23" t="s">
        <v>514</v>
      </c>
      <c r="C1376" s="13" t="s">
        <v>185</v>
      </c>
      <c r="D1376" s="34" t="s">
        <v>990</v>
      </c>
      <c r="E1376" s="34" t="s">
        <v>1819</v>
      </c>
      <c r="F1376" s="34" t="s">
        <v>1749</v>
      </c>
      <c r="G1376" s="34">
        <v>11</v>
      </c>
    </row>
    <row r="1377" spans="1:7">
      <c r="A1377" s="23">
        <v>2016</v>
      </c>
      <c r="B1377" s="23" t="s">
        <v>514</v>
      </c>
      <c r="C1377" s="13" t="s">
        <v>3925</v>
      </c>
      <c r="D1377" s="34" t="s">
        <v>990</v>
      </c>
      <c r="E1377" s="34" t="s">
        <v>1819</v>
      </c>
      <c r="F1377" s="34" t="s">
        <v>1749</v>
      </c>
      <c r="G1377" s="34">
        <v>7</v>
      </c>
    </row>
    <row r="1378" spans="1:7">
      <c r="A1378" s="23">
        <v>2016</v>
      </c>
      <c r="B1378" s="23" t="s">
        <v>514</v>
      </c>
      <c r="C1378" s="13" t="s">
        <v>23</v>
      </c>
      <c r="D1378" s="34" t="s">
        <v>3733</v>
      </c>
      <c r="E1378" s="34" t="s">
        <v>3737</v>
      </c>
      <c r="F1378" s="34" t="s">
        <v>1761</v>
      </c>
      <c r="G1378" s="34">
        <v>5</v>
      </c>
    </row>
    <row r="1379" spans="1:7">
      <c r="A1379" s="23">
        <v>2016</v>
      </c>
      <c r="B1379" s="23" t="s">
        <v>514</v>
      </c>
      <c r="C1379" s="13" t="s">
        <v>185</v>
      </c>
      <c r="D1379" s="34" t="s">
        <v>3733</v>
      </c>
      <c r="E1379" s="34" t="s">
        <v>3737</v>
      </c>
      <c r="F1379" s="34" t="s">
        <v>1761</v>
      </c>
      <c r="G1379" s="34">
        <v>1</v>
      </c>
    </row>
    <row r="1380" spans="1:7">
      <c r="A1380" s="23">
        <v>2016</v>
      </c>
      <c r="B1380" s="23" t="s">
        <v>514</v>
      </c>
      <c r="C1380" s="13" t="s">
        <v>3925</v>
      </c>
      <c r="D1380" s="34" t="s">
        <v>3733</v>
      </c>
      <c r="E1380" s="34" t="s">
        <v>3737</v>
      </c>
      <c r="F1380" s="34" t="s">
        <v>1761</v>
      </c>
      <c r="G1380" s="34">
        <v>1</v>
      </c>
    </row>
    <row r="1381" spans="1:7">
      <c r="A1381" s="23">
        <v>2016</v>
      </c>
      <c r="B1381" s="23" t="s">
        <v>514</v>
      </c>
      <c r="C1381" s="13" t="s">
        <v>184</v>
      </c>
      <c r="D1381" s="34" t="s">
        <v>3733</v>
      </c>
      <c r="E1381" s="34" t="s">
        <v>3737</v>
      </c>
      <c r="F1381" s="34" t="s">
        <v>1762</v>
      </c>
      <c r="G1381" s="34">
        <v>1</v>
      </c>
    </row>
    <row r="1382" spans="1:7">
      <c r="A1382" s="23">
        <v>2016</v>
      </c>
      <c r="B1382" s="23" t="s">
        <v>514</v>
      </c>
      <c r="C1382" s="13" t="s">
        <v>23</v>
      </c>
      <c r="D1382" s="34" t="s">
        <v>3733</v>
      </c>
      <c r="E1382" s="34" t="s">
        <v>3737</v>
      </c>
      <c r="F1382" s="34" t="s">
        <v>1762</v>
      </c>
      <c r="G1382" s="34">
        <v>12</v>
      </c>
    </row>
    <row r="1383" spans="1:7">
      <c r="A1383" s="23">
        <v>2016</v>
      </c>
      <c r="B1383" s="23" t="s">
        <v>514</v>
      </c>
      <c r="C1383" s="13" t="s">
        <v>185</v>
      </c>
      <c r="D1383" s="34" t="s">
        <v>3733</v>
      </c>
      <c r="E1383" s="34" t="s">
        <v>3737</v>
      </c>
      <c r="F1383" s="34" t="s">
        <v>1762</v>
      </c>
      <c r="G1383" s="34">
        <v>15</v>
      </c>
    </row>
    <row r="1384" spans="1:7">
      <c r="A1384" s="23">
        <v>2016</v>
      </c>
      <c r="B1384" s="23" t="s">
        <v>514</v>
      </c>
      <c r="C1384" s="13" t="s">
        <v>3925</v>
      </c>
      <c r="D1384" s="34" t="s">
        <v>3733</v>
      </c>
      <c r="E1384" s="34" t="s">
        <v>3737</v>
      </c>
      <c r="F1384" s="34" t="s">
        <v>1762</v>
      </c>
      <c r="G1384" s="34">
        <v>8</v>
      </c>
    </row>
    <row r="1385" spans="1:7">
      <c r="A1385" s="23">
        <v>2016</v>
      </c>
      <c r="B1385" s="23" t="s">
        <v>514</v>
      </c>
      <c r="C1385" s="13" t="s">
        <v>1743</v>
      </c>
      <c r="D1385" s="34" t="s">
        <v>990</v>
      </c>
      <c r="E1385" s="34" t="s">
        <v>1819</v>
      </c>
      <c r="F1385" s="34" t="s">
        <v>1750</v>
      </c>
      <c r="G1385" s="34">
        <v>4</v>
      </c>
    </row>
    <row r="1386" spans="1:7">
      <c r="A1386" s="23">
        <v>2016</v>
      </c>
      <c r="B1386" s="23" t="s">
        <v>514</v>
      </c>
      <c r="C1386" s="13" t="s">
        <v>184</v>
      </c>
      <c r="D1386" s="34" t="s">
        <v>990</v>
      </c>
      <c r="E1386" s="34" t="s">
        <v>1819</v>
      </c>
      <c r="F1386" s="34" t="s">
        <v>1750</v>
      </c>
      <c r="G1386" s="34">
        <v>7</v>
      </c>
    </row>
    <row r="1387" spans="1:7">
      <c r="A1387" s="23">
        <v>2016</v>
      </c>
      <c r="B1387" s="23" t="s">
        <v>514</v>
      </c>
      <c r="C1387" s="13" t="s">
        <v>23</v>
      </c>
      <c r="D1387" s="34" t="s">
        <v>990</v>
      </c>
      <c r="E1387" s="34" t="s">
        <v>1819</v>
      </c>
      <c r="F1387" s="34" t="s">
        <v>1750</v>
      </c>
      <c r="G1387" s="34">
        <v>59</v>
      </c>
    </row>
    <row r="1388" spans="1:7">
      <c r="A1388" s="23">
        <v>2016</v>
      </c>
      <c r="B1388" s="23" t="s">
        <v>514</v>
      </c>
      <c r="C1388" s="13" t="s">
        <v>185</v>
      </c>
      <c r="D1388" s="34" t="s">
        <v>990</v>
      </c>
      <c r="E1388" s="34" t="s">
        <v>1819</v>
      </c>
      <c r="F1388" s="34" t="s">
        <v>1750</v>
      </c>
      <c r="G1388" s="34">
        <v>51</v>
      </c>
    </row>
    <row r="1389" spans="1:7">
      <c r="A1389" s="23">
        <v>2016</v>
      </c>
      <c r="B1389" s="23" t="s">
        <v>514</v>
      </c>
      <c r="C1389" s="13" t="s">
        <v>3925</v>
      </c>
      <c r="D1389" s="34" t="s">
        <v>990</v>
      </c>
      <c r="E1389" s="34" t="s">
        <v>1819</v>
      </c>
      <c r="F1389" s="34" t="s">
        <v>1750</v>
      </c>
      <c r="G1389" s="34">
        <v>84</v>
      </c>
    </row>
    <row r="1390" spans="1:7">
      <c r="A1390" s="23">
        <v>2016</v>
      </c>
      <c r="B1390" s="23" t="s">
        <v>514</v>
      </c>
      <c r="C1390" s="13" t="s">
        <v>1743</v>
      </c>
      <c r="D1390" s="34" t="s">
        <v>990</v>
      </c>
      <c r="E1390" s="34" t="s">
        <v>1819</v>
      </c>
      <c r="F1390" s="34" t="s">
        <v>1751</v>
      </c>
      <c r="G1390" s="34">
        <v>2</v>
      </c>
    </row>
    <row r="1391" spans="1:7">
      <c r="A1391" s="23">
        <v>2016</v>
      </c>
      <c r="B1391" s="23" t="s">
        <v>514</v>
      </c>
      <c r="C1391" s="13" t="s">
        <v>184</v>
      </c>
      <c r="D1391" s="34" t="s">
        <v>990</v>
      </c>
      <c r="E1391" s="34" t="s">
        <v>1819</v>
      </c>
      <c r="F1391" s="34" t="s">
        <v>1751</v>
      </c>
      <c r="G1391" s="34">
        <v>1</v>
      </c>
    </row>
    <row r="1392" spans="1:7">
      <c r="A1392" s="23">
        <v>2016</v>
      </c>
      <c r="B1392" s="23" t="s">
        <v>514</v>
      </c>
      <c r="C1392" s="13" t="s">
        <v>23</v>
      </c>
      <c r="D1392" s="34" t="s">
        <v>990</v>
      </c>
      <c r="E1392" s="34" t="s">
        <v>1819</v>
      </c>
      <c r="F1392" s="34" t="s">
        <v>1751</v>
      </c>
      <c r="G1392" s="34">
        <v>21</v>
      </c>
    </row>
    <row r="1393" spans="1:7">
      <c r="A1393" s="23">
        <v>2016</v>
      </c>
      <c r="B1393" s="23" t="s">
        <v>514</v>
      </c>
      <c r="C1393" s="13" t="s">
        <v>185</v>
      </c>
      <c r="D1393" s="34" t="s">
        <v>990</v>
      </c>
      <c r="E1393" s="34" t="s">
        <v>1819</v>
      </c>
      <c r="F1393" s="34" t="s">
        <v>1751</v>
      </c>
      <c r="G1393" s="34">
        <v>10</v>
      </c>
    </row>
    <row r="1394" spans="1:7">
      <c r="A1394" s="23">
        <v>2016</v>
      </c>
      <c r="B1394" s="23" t="s">
        <v>514</v>
      </c>
      <c r="C1394" s="13" t="s">
        <v>3925</v>
      </c>
      <c r="D1394" s="34" t="s">
        <v>990</v>
      </c>
      <c r="E1394" s="34" t="s">
        <v>1819</v>
      </c>
      <c r="F1394" s="34" t="s">
        <v>1751</v>
      </c>
      <c r="G1394" s="34">
        <v>26</v>
      </c>
    </row>
    <row r="1395" spans="1:7">
      <c r="A1395" s="23">
        <v>2016</v>
      </c>
      <c r="B1395" s="23" t="s">
        <v>514</v>
      </c>
      <c r="C1395" s="13" t="s">
        <v>184</v>
      </c>
      <c r="D1395" s="34" t="s">
        <v>3733</v>
      </c>
      <c r="E1395" s="34" t="s">
        <v>3737</v>
      </c>
      <c r="F1395" s="34" t="s">
        <v>1775</v>
      </c>
      <c r="G1395" s="34">
        <v>1</v>
      </c>
    </row>
    <row r="1396" spans="1:7">
      <c r="A1396" s="23">
        <v>2016</v>
      </c>
      <c r="B1396" s="23" t="s">
        <v>514</v>
      </c>
      <c r="C1396" s="13" t="s">
        <v>23</v>
      </c>
      <c r="D1396" s="34" t="s">
        <v>3733</v>
      </c>
      <c r="E1396" s="34" t="s">
        <v>3737</v>
      </c>
      <c r="F1396" s="34" t="s">
        <v>1775</v>
      </c>
      <c r="G1396" s="34">
        <v>5</v>
      </c>
    </row>
    <row r="1397" spans="1:7">
      <c r="A1397" s="23">
        <v>2016</v>
      </c>
      <c r="B1397" s="23" t="s">
        <v>514</v>
      </c>
      <c r="C1397" s="13" t="s">
        <v>185</v>
      </c>
      <c r="D1397" s="34" t="s">
        <v>3733</v>
      </c>
      <c r="E1397" s="34" t="s">
        <v>3737</v>
      </c>
      <c r="F1397" s="34" t="s">
        <v>1775</v>
      </c>
      <c r="G1397" s="34">
        <v>4</v>
      </c>
    </row>
    <row r="1398" spans="1:7">
      <c r="A1398" s="23">
        <v>2016</v>
      </c>
      <c r="B1398" s="23" t="s">
        <v>514</v>
      </c>
      <c r="C1398" s="13" t="s">
        <v>3925</v>
      </c>
      <c r="D1398" s="34" t="s">
        <v>3733</v>
      </c>
      <c r="E1398" s="34" t="s">
        <v>3737</v>
      </c>
      <c r="F1398" s="34" t="s">
        <v>1775</v>
      </c>
      <c r="G1398" s="34">
        <v>4</v>
      </c>
    </row>
    <row r="1399" spans="1:7">
      <c r="A1399" s="23">
        <v>2016</v>
      </c>
      <c r="B1399" s="23" t="s">
        <v>514</v>
      </c>
      <c r="C1399" s="13" t="s">
        <v>184</v>
      </c>
      <c r="D1399" s="34" t="s">
        <v>990</v>
      </c>
      <c r="E1399" s="34" t="s">
        <v>3735</v>
      </c>
      <c r="F1399" s="34" t="s">
        <v>1802</v>
      </c>
      <c r="G1399" s="34">
        <v>1</v>
      </c>
    </row>
    <row r="1400" spans="1:7">
      <c r="A1400" s="23">
        <v>2016</v>
      </c>
      <c r="B1400" s="23" t="s">
        <v>514</v>
      </c>
      <c r="C1400" s="13" t="s">
        <v>23</v>
      </c>
      <c r="D1400" s="34" t="s">
        <v>990</v>
      </c>
      <c r="E1400" s="34" t="s">
        <v>3735</v>
      </c>
      <c r="F1400" s="34" t="s">
        <v>1802</v>
      </c>
      <c r="G1400" s="34">
        <v>1</v>
      </c>
    </row>
    <row r="1401" spans="1:7">
      <c r="A1401" s="23">
        <v>2016</v>
      </c>
      <c r="B1401" s="23" t="s">
        <v>514</v>
      </c>
      <c r="C1401" s="13" t="s">
        <v>3925</v>
      </c>
      <c r="D1401" s="34" t="s">
        <v>990</v>
      </c>
      <c r="E1401" s="34" t="s">
        <v>3735</v>
      </c>
      <c r="F1401" s="34" t="s">
        <v>1802</v>
      </c>
      <c r="G1401" s="34">
        <v>1</v>
      </c>
    </row>
    <row r="1402" spans="1:7">
      <c r="A1402" s="23">
        <v>2016</v>
      </c>
      <c r="B1402" s="23" t="s">
        <v>514</v>
      </c>
      <c r="C1402" s="13" t="s">
        <v>1743</v>
      </c>
      <c r="D1402" s="34" t="s">
        <v>990</v>
      </c>
      <c r="E1402" s="34" t="s">
        <v>3734</v>
      </c>
      <c r="F1402" s="34" t="s">
        <v>1766</v>
      </c>
      <c r="G1402" s="34">
        <v>25</v>
      </c>
    </row>
    <row r="1403" spans="1:7">
      <c r="A1403" s="23">
        <v>2016</v>
      </c>
      <c r="B1403" s="23" t="s">
        <v>514</v>
      </c>
      <c r="C1403" s="13" t="s">
        <v>184</v>
      </c>
      <c r="D1403" s="34" t="s">
        <v>990</v>
      </c>
      <c r="E1403" s="34" t="s">
        <v>3734</v>
      </c>
      <c r="F1403" s="34" t="s">
        <v>1766</v>
      </c>
      <c r="G1403" s="34">
        <v>53</v>
      </c>
    </row>
    <row r="1404" spans="1:7">
      <c r="A1404" s="23">
        <v>2016</v>
      </c>
      <c r="B1404" s="23" t="s">
        <v>514</v>
      </c>
      <c r="C1404" s="13" t="s">
        <v>23</v>
      </c>
      <c r="D1404" s="34" t="s">
        <v>990</v>
      </c>
      <c r="E1404" s="34" t="s">
        <v>3734</v>
      </c>
      <c r="F1404" s="34" t="s">
        <v>1766</v>
      </c>
      <c r="G1404" s="34">
        <v>243</v>
      </c>
    </row>
    <row r="1405" spans="1:7">
      <c r="A1405" s="23">
        <v>2016</v>
      </c>
      <c r="B1405" s="23" t="s">
        <v>514</v>
      </c>
      <c r="C1405" s="13" t="s">
        <v>185</v>
      </c>
      <c r="D1405" s="34" t="s">
        <v>990</v>
      </c>
      <c r="E1405" s="34" t="s">
        <v>3734</v>
      </c>
      <c r="F1405" s="34" t="s">
        <v>1766</v>
      </c>
      <c r="G1405" s="34">
        <v>117</v>
      </c>
    </row>
    <row r="1406" spans="1:7">
      <c r="A1406" s="23">
        <v>2016</v>
      </c>
      <c r="B1406" s="23" t="s">
        <v>514</v>
      </c>
      <c r="C1406" s="13" t="s">
        <v>3925</v>
      </c>
      <c r="D1406" s="34" t="s">
        <v>990</v>
      </c>
      <c r="E1406" s="34" t="s">
        <v>3734</v>
      </c>
      <c r="F1406" s="34" t="s">
        <v>1766</v>
      </c>
      <c r="G1406" s="34">
        <v>284</v>
      </c>
    </row>
    <row r="1407" spans="1:7">
      <c r="A1407" s="23">
        <v>2016</v>
      </c>
      <c r="B1407" s="23" t="s">
        <v>514</v>
      </c>
      <c r="C1407" s="13" t="s">
        <v>1743</v>
      </c>
      <c r="D1407" s="34" t="s">
        <v>990</v>
      </c>
      <c r="E1407" s="34" t="s">
        <v>1819</v>
      </c>
      <c r="F1407" s="34" t="s">
        <v>1752</v>
      </c>
      <c r="G1407" s="34">
        <v>3</v>
      </c>
    </row>
    <row r="1408" spans="1:7">
      <c r="A1408" s="23">
        <v>2016</v>
      </c>
      <c r="B1408" s="23" t="s">
        <v>514</v>
      </c>
      <c r="C1408" s="13" t="s">
        <v>184</v>
      </c>
      <c r="D1408" s="34" t="s">
        <v>990</v>
      </c>
      <c r="E1408" s="34" t="s">
        <v>1819</v>
      </c>
      <c r="F1408" s="34" t="s">
        <v>1752</v>
      </c>
      <c r="G1408" s="34">
        <v>7</v>
      </c>
    </row>
    <row r="1409" spans="1:7">
      <c r="A1409" s="23">
        <v>2016</v>
      </c>
      <c r="B1409" s="23" t="s">
        <v>514</v>
      </c>
      <c r="C1409" s="13" t="s">
        <v>23</v>
      </c>
      <c r="D1409" s="34" t="s">
        <v>990</v>
      </c>
      <c r="E1409" s="34" t="s">
        <v>1819</v>
      </c>
      <c r="F1409" s="34" t="s">
        <v>1752</v>
      </c>
      <c r="G1409" s="34">
        <v>10</v>
      </c>
    </row>
    <row r="1410" spans="1:7">
      <c r="A1410" s="23">
        <v>2016</v>
      </c>
      <c r="B1410" s="23" t="s">
        <v>514</v>
      </c>
      <c r="C1410" s="13" t="s">
        <v>185</v>
      </c>
      <c r="D1410" s="34" t="s">
        <v>990</v>
      </c>
      <c r="E1410" s="34" t="s">
        <v>1819</v>
      </c>
      <c r="F1410" s="34" t="s">
        <v>1752</v>
      </c>
      <c r="G1410" s="34">
        <v>11</v>
      </c>
    </row>
    <row r="1411" spans="1:7">
      <c r="A1411" s="23">
        <v>2016</v>
      </c>
      <c r="B1411" s="23" t="s">
        <v>514</v>
      </c>
      <c r="C1411" s="13" t="s">
        <v>3925</v>
      </c>
      <c r="D1411" s="34" t="s">
        <v>990</v>
      </c>
      <c r="E1411" s="34" t="s">
        <v>1819</v>
      </c>
      <c r="F1411" s="34" t="s">
        <v>1752</v>
      </c>
      <c r="G1411" s="34">
        <v>13</v>
      </c>
    </row>
    <row r="1412" spans="1:7">
      <c r="A1412" s="23">
        <v>2016</v>
      </c>
      <c r="B1412" s="23" t="s">
        <v>514</v>
      </c>
      <c r="C1412" s="13" t="s">
        <v>1743</v>
      </c>
      <c r="D1412" s="34" t="s">
        <v>990</v>
      </c>
      <c r="E1412" s="34" t="s">
        <v>3735</v>
      </c>
      <c r="F1412" s="34" t="s">
        <v>4559</v>
      </c>
      <c r="G1412" s="34">
        <v>1</v>
      </c>
    </row>
    <row r="1413" spans="1:7">
      <c r="A1413" s="23">
        <v>2016</v>
      </c>
      <c r="B1413" s="23" t="s">
        <v>514</v>
      </c>
      <c r="C1413" s="13" t="s">
        <v>23</v>
      </c>
      <c r="D1413" s="34" t="s">
        <v>990</v>
      </c>
      <c r="E1413" s="34" t="s">
        <v>3735</v>
      </c>
      <c r="F1413" s="34" t="s">
        <v>4559</v>
      </c>
      <c r="G1413" s="34">
        <v>5</v>
      </c>
    </row>
    <row r="1414" spans="1:7">
      <c r="A1414" s="23">
        <v>2016</v>
      </c>
      <c r="B1414" s="23" t="s">
        <v>514</v>
      </c>
      <c r="C1414" s="13" t="s">
        <v>185</v>
      </c>
      <c r="D1414" s="34" t="s">
        <v>990</v>
      </c>
      <c r="E1414" s="34" t="s">
        <v>3735</v>
      </c>
      <c r="F1414" s="34" t="s">
        <v>4559</v>
      </c>
      <c r="G1414" s="34">
        <v>2</v>
      </c>
    </row>
    <row r="1415" spans="1:7">
      <c r="A1415" s="23">
        <v>2016</v>
      </c>
      <c r="B1415" s="23" t="s">
        <v>514</v>
      </c>
      <c r="C1415" s="13" t="s">
        <v>3925</v>
      </c>
      <c r="D1415" s="34" t="s">
        <v>990</v>
      </c>
      <c r="E1415" s="34" t="s">
        <v>3735</v>
      </c>
      <c r="F1415" s="34" t="s">
        <v>4559</v>
      </c>
      <c r="G1415" s="34">
        <v>2</v>
      </c>
    </row>
    <row r="1416" spans="1:7">
      <c r="A1416" s="23">
        <v>2016</v>
      </c>
      <c r="B1416" s="23" t="s">
        <v>514</v>
      </c>
      <c r="C1416" s="13" t="s">
        <v>1743</v>
      </c>
      <c r="D1416" s="34" t="s">
        <v>990</v>
      </c>
      <c r="E1416" s="34" t="s">
        <v>1819</v>
      </c>
      <c r="F1416" s="34" t="s">
        <v>1753</v>
      </c>
      <c r="G1416" s="34">
        <v>3</v>
      </c>
    </row>
    <row r="1417" spans="1:7">
      <c r="A1417" s="23">
        <v>2016</v>
      </c>
      <c r="B1417" s="23" t="s">
        <v>514</v>
      </c>
      <c r="C1417" s="13" t="s">
        <v>184</v>
      </c>
      <c r="D1417" s="34" t="s">
        <v>990</v>
      </c>
      <c r="E1417" s="34" t="s">
        <v>1819</v>
      </c>
      <c r="F1417" s="34" t="s">
        <v>1753</v>
      </c>
      <c r="G1417" s="34">
        <v>6</v>
      </c>
    </row>
    <row r="1418" spans="1:7">
      <c r="A1418" s="23">
        <v>2016</v>
      </c>
      <c r="B1418" s="23" t="s">
        <v>514</v>
      </c>
      <c r="C1418" s="13" t="s">
        <v>23</v>
      </c>
      <c r="D1418" s="34" t="s">
        <v>990</v>
      </c>
      <c r="E1418" s="34" t="s">
        <v>1819</v>
      </c>
      <c r="F1418" s="34" t="s">
        <v>1753</v>
      </c>
      <c r="G1418" s="34">
        <v>26</v>
      </c>
    </row>
    <row r="1419" spans="1:7">
      <c r="A1419" s="23">
        <v>2016</v>
      </c>
      <c r="B1419" s="23" t="s">
        <v>514</v>
      </c>
      <c r="C1419" s="13" t="s">
        <v>185</v>
      </c>
      <c r="D1419" s="34" t="s">
        <v>990</v>
      </c>
      <c r="E1419" s="34" t="s">
        <v>1819</v>
      </c>
      <c r="F1419" s="34" t="s">
        <v>1753</v>
      </c>
      <c r="G1419" s="34">
        <v>42</v>
      </c>
    </row>
    <row r="1420" spans="1:7">
      <c r="A1420" s="23">
        <v>2016</v>
      </c>
      <c r="B1420" s="23" t="s">
        <v>514</v>
      </c>
      <c r="C1420" s="13" t="s">
        <v>3925</v>
      </c>
      <c r="D1420" s="34" t="s">
        <v>990</v>
      </c>
      <c r="E1420" s="34" t="s">
        <v>1819</v>
      </c>
      <c r="F1420" s="34" t="s">
        <v>1753</v>
      </c>
      <c r="G1420" s="34">
        <v>54</v>
      </c>
    </row>
    <row r="1421" spans="1:7">
      <c r="A1421" s="23">
        <v>2016</v>
      </c>
      <c r="B1421" s="23" t="s">
        <v>514</v>
      </c>
      <c r="C1421" s="13" t="s">
        <v>1743</v>
      </c>
      <c r="D1421" s="34" t="s">
        <v>3733</v>
      </c>
      <c r="E1421" s="34" t="s">
        <v>3736</v>
      </c>
      <c r="F1421" s="34" t="s">
        <v>1756</v>
      </c>
      <c r="G1421" s="34">
        <v>2</v>
      </c>
    </row>
    <row r="1422" spans="1:7">
      <c r="A1422" s="23">
        <v>2016</v>
      </c>
      <c r="B1422" s="23" t="s">
        <v>514</v>
      </c>
      <c r="C1422" s="13" t="s">
        <v>23</v>
      </c>
      <c r="D1422" s="34" t="s">
        <v>3733</v>
      </c>
      <c r="E1422" s="34" t="s">
        <v>3736</v>
      </c>
      <c r="F1422" s="34" t="s">
        <v>1756</v>
      </c>
      <c r="G1422" s="34">
        <v>1</v>
      </c>
    </row>
    <row r="1423" spans="1:7">
      <c r="A1423" s="23">
        <v>2016</v>
      </c>
      <c r="B1423" s="23" t="s">
        <v>514</v>
      </c>
      <c r="C1423" s="13" t="s">
        <v>185</v>
      </c>
      <c r="D1423" s="34" t="s">
        <v>3733</v>
      </c>
      <c r="E1423" s="34" t="s">
        <v>3736</v>
      </c>
      <c r="F1423" s="34" t="s">
        <v>1756</v>
      </c>
      <c r="G1423" s="34">
        <v>7</v>
      </c>
    </row>
    <row r="1424" spans="1:7">
      <c r="A1424" s="23">
        <v>2016</v>
      </c>
      <c r="B1424" s="23" t="s">
        <v>514</v>
      </c>
      <c r="C1424" s="13" t="s">
        <v>3925</v>
      </c>
      <c r="D1424" s="34" t="s">
        <v>3733</v>
      </c>
      <c r="E1424" s="34" t="s">
        <v>3736</v>
      </c>
      <c r="F1424" s="34" t="s">
        <v>1756</v>
      </c>
      <c r="G1424" s="34">
        <v>3</v>
      </c>
    </row>
    <row r="1425" spans="1:7">
      <c r="A1425" s="23">
        <v>2017</v>
      </c>
      <c r="B1425" s="23" t="s">
        <v>514</v>
      </c>
      <c r="C1425" s="13" t="s">
        <v>1704</v>
      </c>
      <c r="D1425" s="34" t="s">
        <v>990</v>
      </c>
      <c r="E1425" s="34" t="s">
        <v>1819</v>
      </c>
      <c r="F1425" s="34" t="s">
        <v>1745</v>
      </c>
      <c r="G1425" s="34">
        <v>9</v>
      </c>
    </row>
    <row r="1426" spans="1:7">
      <c r="A1426" s="23">
        <v>2017</v>
      </c>
      <c r="B1426" s="23" t="s">
        <v>514</v>
      </c>
      <c r="C1426" s="13" t="s">
        <v>1704</v>
      </c>
      <c r="D1426" s="34" t="s">
        <v>3733</v>
      </c>
      <c r="E1426" s="34" t="s">
        <v>3737</v>
      </c>
      <c r="F1426" s="34" t="s">
        <v>4500</v>
      </c>
      <c r="G1426" s="34">
        <v>4</v>
      </c>
    </row>
    <row r="1427" spans="1:7">
      <c r="A1427" s="23">
        <v>2017</v>
      </c>
      <c r="B1427" s="23" t="s">
        <v>514</v>
      </c>
      <c r="C1427" s="13" t="s">
        <v>1704</v>
      </c>
      <c r="D1427" s="34" t="s">
        <v>990</v>
      </c>
      <c r="E1427" s="34" t="s">
        <v>3735</v>
      </c>
      <c r="F1427" s="34" t="s">
        <v>1900</v>
      </c>
      <c r="G1427" s="34">
        <v>3</v>
      </c>
    </row>
    <row r="1428" spans="1:7">
      <c r="A1428" s="23">
        <v>2017</v>
      </c>
      <c r="B1428" s="23" t="s">
        <v>514</v>
      </c>
      <c r="C1428" s="13" t="s">
        <v>1704</v>
      </c>
      <c r="D1428" s="34" t="s">
        <v>990</v>
      </c>
      <c r="E1428" s="34" t="s">
        <v>3735</v>
      </c>
      <c r="F1428" s="34" t="s">
        <v>1818</v>
      </c>
      <c r="G1428" s="34">
        <v>5</v>
      </c>
    </row>
    <row r="1429" spans="1:7">
      <c r="A1429" s="23">
        <v>2017</v>
      </c>
      <c r="B1429" s="23" t="s">
        <v>514</v>
      </c>
      <c r="C1429" s="13" t="s">
        <v>1704</v>
      </c>
      <c r="D1429" s="34" t="s">
        <v>990</v>
      </c>
      <c r="E1429" s="34" t="s">
        <v>3735</v>
      </c>
      <c r="F1429" s="34" t="s">
        <v>1804</v>
      </c>
      <c r="G1429" s="34">
        <v>6</v>
      </c>
    </row>
    <row r="1430" spans="1:7">
      <c r="A1430" s="23">
        <v>2017</v>
      </c>
      <c r="B1430" s="23" t="s">
        <v>514</v>
      </c>
      <c r="C1430" s="13" t="s">
        <v>1704</v>
      </c>
      <c r="D1430" s="34" t="s">
        <v>3733</v>
      </c>
      <c r="E1430" s="34" t="s">
        <v>3737</v>
      </c>
      <c r="F1430" s="34" t="s">
        <v>1763</v>
      </c>
      <c r="G1430" s="34">
        <v>118</v>
      </c>
    </row>
    <row r="1431" spans="1:7">
      <c r="A1431" s="23">
        <v>2017</v>
      </c>
      <c r="B1431" s="23" t="s">
        <v>514</v>
      </c>
      <c r="C1431" s="13" t="s">
        <v>1704</v>
      </c>
      <c r="D1431" s="34" t="s">
        <v>990</v>
      </c>
      <c r="E1431" s="34" t="s">
        <v>1819</v>
      </c>
      <c r="F1431" s="34" t="s">
        <v>1746</v>
      </c>
      <c r="G1431" s="34">
        <v>31</v>
      </c>
    </row>
    <row r="1432" spans="1:7">
      <c r="A1432" s="23">
        <v>2017</v>
      </c>
      <c r="B1432" s="23" t="s">
        <v>514</v>
      </c>
      <c r="C1432" s="13" t="s">
        <v>1704</v>
      </c>
      <c r="D1432" s="34" t="s">
        <v>990</v>
      </c>
      <c r="E1432" s="34" t="s">
        <v>1819</v>
      </c>
      <c r="F1432" s="34" t="s">
        <v>4496</v>
      </c>
      <c r="G1432" s="34">
        <v>14</v>
      </c>
    </row>
    <row r="1433" spans="1:7">
      <c r="A1433" s="23">
        <v>2017</v>
      </c>
      <c r="B1433" s="23" t="s">
        <v>514</v>
      </c>
      <c r="C1433" s="13" t="s">
        <v>1704</v>
      </c>
      <c r="D1433" s="34" t="s">
        <v>3733</v>
      </c>
      <c r="E1433" s="34" t="s">
        <v>3737</v>
      </c>
      <c r="F1433" s="34" t="s">
        <v>1760</v>
      </c>
      <c r="G1433" s="34">
        <v>22</v>
      </c>
    </row>
    <row r="1434" spans="1:7">
      <c r="A1434" s="23">
        <v>2017</v>
      </c>
      <c r="B1434" s="23" t="s">
        <v>514</v>
      </c>
      <c r="C1434" s="13" t="s">
        <v>1704</v>
      </c>
      <c r="D1434" s="34" t="s">
        <v>990</v>
      </c>
      <c r="E1434" s="34" t="s">
        <v>1819</v>
      </c>
      <c r="F1434" s="34" t="s">
        <v>4497</v>
      </c>
      <c r="G1434" s="34">
        <v>6</v>
      </c>
    </row>
    <row r="1435" spans="1:7">
      <c r="A1435" s="23">
        <v>2017</v>
      </c>
      <c r="B1435" s="23" t="s">
        <v>514</v>
      </c>
      <c r="C1435" s="13" t="s">
        <v>1704</v>
      </c>
      <c r="D1435" s="34" t="s">
        <v>990</v>
      </c>
      <c r="E1435" s="34" t="s">
        <v>3735</v>
      </c>
      <c r="F1435" s="34" t="s">
        <v>1803</v>
      </c>
      <c r="G1435" s="34">
        <v>4</v>
      </c>
    </row>
    <row r="1436" spans="1:7">
      <c r="A1436" s="23">
        <v>2017</v>
      </c>
      <c r="B1436" s="23" t="s">
        <v>514</v>
      </c>
      <c r="C1436" s="13" t="s">
        <v>1704</v>
      </c>
      <c r="D1436" s="34" t="s">
        <v>990</v>
      </c>
      <c r="E1436" s="34" t="s">
        <v>1819</v>
      </c>
      <c r="F1436" s="34" t="s">
        <v>1748</v>
      </c>
      <c r="G1436" s="34">
        <v>9</v>
      </c>
    </row>
    <row r="1437" spans="1:7">
      <c r="A1437" s="23">
        <v>2017</v>
      </c>
      <c r="B1437" s="23" t="s">
        <v>514</v>
      </c>
      <c r="C1437" s="13" t="s">
        <v>1704</v>
      </c>
      <c r="D1437" s="34" t="s">
        <v>990</v>
      </c>
      <c r="E1437" s="34" t="s">
        <v>1819</v>
      </c>
      <c r="F1437" s="34" t="s">
        <v>4553</v>
      </c>
      <c r="G1437" s="34">
        <v>10</v>
      </c>
    </row>
    <row r="1438" spans="1:7">
      <c r="A1438" s="23">
        <v>2017</v>
      </c>
      <c r="B1438" s="23" t="s">
        <v>514</v>
      </c>
      <c r="C1438" s="13" t="s">
        <v>1704</v>
      </c>
      <c r="D1438" s="34" t="s">
        <v>990</v>
      </c>
      <c r="E1438" s="34" t="s">
        <v>1819</v>
      </c>
      <c r="F1438" s="34" t="s">
        <v>1749</v>
      </c>
      <c r="G1438" s="34">
        <v>1</v>
      </c>
    </row>
    <row r="1439" spans="1:7">
      <c r="A1439" s="23">
        <v>2017</v>
      </c>
      <c r="B1439" s="23" t="s">
        <v>514</v>
      </c>
      <c r="C1439" s="13" t="s">
        <v>1704</v>
      </c>
      <c r="D1439" s="34" t="s">
        <v>3733</v>
      </c>
      <c r="E1439" s="34" t="s">
        <v>3737</v>
      </c>
      <c r="F1439" s="34" t="s">
        <v>1761</v>
      </c>
      <c r="G1439" s="34">
        <v>14</v>
      </c>
    </row>
    <row r="1440" spans="1:7">
      <c r="A1440" s="23">
        <v>2017</v>
      </c>
      <c r="B1440" s="23" t="s">
        <v>514</v>
      </c>
      <c r="C1440" s="13" t="s">
        <v>1704</v>
      </c>
      <c r="D1440" s="34" t="s">
        <v>3733</v>
      </c>
      <c r="E1440" s="34" t="s">
        <v>3737</v>
      </c>
      <c r="F1440" s="34" t="s">
        <v>1762</v>
      </c>
      <c r="G1440" s="34">
        <v>53</v>
      </c>
    </row>
    <row r="1441" spans="1:7">
      <c r="A1441" s="23">
        <v>2017</v>
      </c>
      <c r="B1441" s="23" t="s">
        <v>514</v>
      </c>
      <c r="C1441" s="13" t="s">
        <v>1704</v>
      </c>
      <c r="D1441" s="34" t="s">
        <v>990</v>
      </c>
      <c r="E1441" s="34" t="s">
        <v>1819</v>
      </c>
      <c r="F1441" s="34" t="s">
        <v>1750</v>
      </c>
      <c r="G1441" s="34">
        <v>38</v>
      </c>
    </row>
    <row r="1442" spans="1:7">
      <c r="A1442" s="23">
        <v>2017</v>
      </c>
      <c r="B1442" s="23" t="s">
        <v>514</v>
      </c>
      <c r="C1442" s="13" t="s">
        <v>1704</v>
      </c>
      <c r="D1442" s="34" t="s">
        <v>990</v>
      </c>
      <c r="E1442" s="34" t="s">
        <v>1819</v>
      </c>
      <c r="F1442" s="34" t="s">
        <v>1752</v>
      </c>
      <c r="G1442" s="34">
        <v>1</v>
      </c>
    </row>
    <row r="1443" spans="1:7">
      <c r="A1443" s="23">
        <v>2017</v>
      </c>
      <c r="B1443" s="23" t="s">
        <v>514</v>
      </c>
      <c r="C1443" s="13" t="s">
        <v>1704</v>
      </c>
      <c r="D1443" s="34" t="s">
        <v>990</v>
      </c>
      <c r="E1443" s="34" t="s">
        <v>1819</v>
      </c>
      <c r="F1443" s="34" t="s">
        <v>1753</v>
      </c>
      <c r="G1443" s="34">
        <v>29</v>
      </c>
    </row>
    <row r="1444" spans="1:7">
      <c r="A1444" s="23">
        <v>2017</v>
      </c>
      <c r="B1444" s="23" t="s">
        <v>514</v>
      </c>
      <c r="C1444" s="13" t="s">
        <v>1704</v>
      </c>
      <c r="D1444" s="34" t="s">
        <v>3733</v>
      </c>
      <c r="E1444" s="34" t="s">
        <v>3736</v>
      </c>
      <c r="F1444" s="34" t="s">
        <v>1756</v>
      </c>
      <c r="G1444" s="34">
        <v>2</v>
      </c>
    </row>
    <row r="1445" spans="1:7">
      <c r="A1445" s="23">
        <v>2017</v>
      </c>
      <c r="B1445" s="23" t="s">
        <v>514</v>
      </c>
      <c r="C1445" s="13" t="s">
        <v>185</v>
      </c>
      <c r="D1445" s="34" t="s">
        <v>3733</v>
      </c>
      <c r="E1445" s="34" t="s">
        <v>3737</v>
      </c>
      <c r="F1445" s="34" t="s">
        <v>1758</v>
      </c>
      <c r="G1445" s="34">
        <v>13</v>
      </c>
    </row>
    <row r="1446" spans="1:7">
      <c r="A1446" s="23">
        <v>2017</v>
      </c>
      <c r="B1446" s="23" t="s">
        <v>514</v>
      </c>
      <c r="C1446" s="13" t="s">
        <v>3925</v>
      </c>
      <c r="D1446" s="34" t="s">
        <v>3733</v>
      </c>
      <c r="E1446" s="34" t="s">
        <v>3737</v>
      </c>
      <c r="F1446" s="34" t="s">
        <v>1758</v>
      </c>
      <c r="G1446" s="34">
        <v>3</v>
      </c>
    </row>
    <row r="1447" spans="1:7">
      <c r="A1447" s="23">
        <v>2017</v>
      </c>
      <c r="B1447" s="23" t="s">
        <v>514</v>
      </c>
      <c r="C1447" s="13" t="s">
        <v>1743</v>
      </c>
      <c r="D1447" s="34" t="s">
        <v>990</v>
      </c>
      <c r="E1447" s="34" t="s">
        <v>1819</v>
      </c>
      <c r="F1447" s="34" t="s">
        <v>1745</v>
      </c>
      <c r="G1447" s="34">
        <v>2</v>
      </c>
    </row>
    <row r="1448" spans="1:7">
      <c r="A1448" s="23">
        <v>2017</v>
      </c>
      <c r="B1448" s="23" t="s">
        <v>514</v>
      </c>
      <c r="C1448" s="13" t="s">
        <v>184</v>
      </c>
      <c r="D1448" s="34" t="s">
        <v>990</v>
      </c>
      <c r="E1448" s="34" t="s">
        <v>1819</v>
      </c>
      <c r="F1448" s="34" t="s">
        <v>1745</v>
      </c>
      <c r="G1448" s="34">
        <v>4</v>
      </c>
    </row>
    <row r="1449" spans="1:7">
      <c r="A1449" s="23">
        <v>2017</v>
      </c>
      <c r="B1449" s="23" t="s">
        <v>514</v>
      </c>
      <c r="C1449" s="13" t="s">
        <v>23</v>
      </c>
      <c r="D1449" s="34" t="s">
        <v>990</v>
      </c>
      <c r="E1449" s="34" t="s">
        <v>1819</v>
      </c>
      <c r="F1449" s="34" t="s">
        <v>1745</v>
      </c>
      <c r="G1449" s="34">
        <v>19</v>
      </c>
    </row>
    <row r="1450" spans="1:7">
      <c r="A1450" s="23">
        <v>2017</v>
      </c>
      <c r="B1450" s="23" t="s">
        <v>514</v>
      </c>
      <c r="C1450" s="13" t="s">
        <v>185</v>
      </c>
      <c r="D1450" s="34" t="s">
        <v>990</v>
      </c>
      <c r="E1450" s="34" t="s">
        <v>1819</v>
      </c>
      <c r="F1450" s="34" t="s">
        <v>1745</v>
      </c>
      <c r="G1450" s="34">
        <v>29</v>
      </c>
    </row>
    <row r="1451" spans="1:7">
      <c r="A1451" s="23">
        <v>2017</v>
      </c>
      <c r="B1451" s="23" t="s">
        <v>514</v>
      </c>
      <c r="C1451" s="13" t="s">
        <v>3925</v>
      </c>
      <c r="D1451" s="34" t="s">
        <v>990</v>
      </c>
      <c r="E1451" s="34" t="s">
        <v>1819</v>
      </c>
      <c r="F1451" s="34" t="s">
        <v>1745</v>
      </c>
      <c r="G1451" s="34">
        <v>76</v>
      </c>
    </row>
    <row r="1452" spans="1:7">
      <c r="A1452" s="23">
        <v>2017</v>
      </c>
      <c r="B1452" s="23" t="s">
        <v>514</v>
      </c>
      <c r="C1452" s="13" t="s">
        <v>1743</v>
      </c>
      <c r="D1452" s="34" t="s">
        <v>3733</v>
      </c>
      <c r="E1452" s="34" t="s">
        <v>3737</v>
      </c>
      <c r="F1452" s="34" t="s">
        <v>4500</v>
      </c>
      <c r="G1452" s="34">
        <v>1</v>
      </c>
    </row>
    <row r="1453" spans="1:7">
      <c r="A1453" s="23">
        <v>2017</v>
      </c>
      <c r="B1453" s="23" t="s">
        <v>514</v>
      </c>
      <c r="C1453" s="13" t="s">
        <v>184</v>
      </c>
      <c r="D1453" s="34" t="s">
        <v>3733</v>
      </c>
      <c r="E1453" s="34" t="s">
        <v>3737</v>
      </c>
      <c r="F1453" s="34" t="s">
        <v>4500</v>
      </c>
      <c r="G1453" s="34">
        <v>3</v>
      </c>
    </row>
    <row r="1454" spans="1:7">
      <c r="A1454" s="23">
        <v>2017</v>
      </c>
      <c r="B1454" s="23" t="s">
        <v>514</v>
      </c>
      <c r="C1454" s="13" t="s">
        <v>23</v>
      </c>
      <c r="D1454" s="34" t="s">
        <v>3733</v>
      </c>
      <c r="E1454" s="34" t="s">
        <v>3737</v>
      </c>
      <c r="F1454" s="34" t="s">
        <v>4500</v>
      </c>
      <c r="G1454" s="34">
        <v>1</v>
      </c>
    </row>
    <row r="1455" spans="1:7">
      <c r="A1455" s="23">
        <v>2017</v>
      </c>
      <c r="B1455" s="23" t="s">
        <v>514</v>
      </c>
      <c r="C1455" s="13" t="s">
        <v>185</v>
      </c>
      <c r="D1455" s="34" t="s">
        <v>3733</v>
      </c>
      <c r="E1455" s="34" t="s">
        <v>3737</v>
      </c>
      <c r="F1455" s="34" t="s">
        <v>4500</v>
      </c>
      <c r="G1455" s="34">
        <v>10</v>
      </c>
    </row>
    <row r="1456" spans="1:7">
      <c r="A1456" s="23">
        <v>2017</v>
      </c>
      <c r="B1456" s="23" t="s">
        <v>514</v>
      </c>
      <c r="C1456" s="13" t="s">
        <v>3925</v>
      </c>
      <c r="D1456" s="34" t="s">
        <v>3733</v>
      </c>
      <c r="E1456" s="34" t="s">
        <v>3737</v>
      </c>
      <c r="F1456" s="34" t="s">
        <v>4500</v>
      </c>
      <c r="G1456" s="34">
        <v>5</v>
      </c>
    </row>
    <row r="1457" spans="1:7">
      <c r="A1457" s="23">
        <v>2017</v>
      </c>
      <c r="B1457" s="23" t="s">
        <v>514</v>
      </c>
      <c r="C1457" s="13" t="s">
        <v>23</v>
      </c>
      <c r="D1457" s="34" t="s">
        <v>990</v>
      </c>
      <c r="E1457" s="34" t="s">
        <v>3735</v>
      </c>
      <c r="F1457" s="34" t="s">
        <v>1900</v>
      </c>
      <c r="G1457" s="34">
        <v>3</v>
      </c>
    </row>
    <row r="1458" spans="1:7">
      <c r="A1458" s="23">
        <v>2017</v>
      </c>
      <c r="B1458" s="23" t="s">
        <v>514</v>
      </c>
      <c r="C1458" s="13" t="s">
        <v>185</v>
      </c>
      <c r="D1458" s="34" t="s">
        <v>990</v>
      </c>
      <c r="E1458" s="34" t="s">
        <v>3735</v>
      </c>
      <c r="F1458" s="34" t="s">
        <v>1900</v>
      </c>
      <c r="G1458" s="34">
        <v>3</v>
      </c>
    </row>
    <row r="1459" spans="1:7">
      <c r="A1459" s="23">
        <v>2017</v>
      </c>
      <c r="B1459" s="23" t="s">
        <v>514</v>
      </c>
      <c r="C1459" s="13" t="s">
        <v>23</v>
      </c>
      <c r="D1459" s="34" t="s">
        <v>990</v>
      </c>
      <c r="E1459" s="34" t="s">
        <v>3735</v>
      </c>
      <c r="F1459" s="34" t="s">
        <v>1818</v>
      </c>
      <c r="G1459" s="34">
        <v>1</v>
      </c>
    </row>
    <row r="1460" spans="1:7">
      <c r="A1460" s="23">
        <v>2017</v>
      </c>
      <c r="B1460" s="23" t="s">
        <v>514</v>
      </c>
      <c r="C1460" s="13" t="s">
        <v>185</v>
      </c>
      <c r="D1460" s="34" t="s">
        <v>990</v>
      </c>
      <c r="E1460" s="34" t="s">
        <v>3735</v>
      </c>
      <c r="F1460" s="34" t="s">
        <v>1818</v>
      </c>
      <c r="G1460" s="34">
        <v>2</v>
      </c>
    </row>
    <row r="1461" spans="1:7">
      <c r="A1461" s="23">
        <v>2017</v>
      </c>
      <c r="B1461" s="23" t="s">
        <v>514</v>
      </c>
      <c r="C1461" s="13" t="s">
        <v>1743</v>
      </c>
      <c r="D1461" s="34" t="s">
        <v>990</v>
      </c>
      <c r="E1461" s="34" t="s">
        <v>3735</v>
      </c>
      <c r="F1461" s="34" t="s">
        <v>1804</v>
      </c>
      <c r="G1461" s="34">
        <v>8</v>
      </c>
    </row>
    <row r="1462" spans="1:7">
      <c r="A1462" s="23">
        <v>2017</v>
      </c>
      <c r="B1462" s="23" t="s">
        <v>514</v>
      </c>
      <c r="C1462" s="13" t="s">
        <v>184</v>
      </c>
      <c r="D1462" s="34" t="s">
        <v>990</v>
      </c>
      <c r="E1462" s="34" t="s">
        <v>3735</v>
      </c>
      <c r="F1462" s="34" t="s">
        <v>1804</v>
      </c>
      <c r="G1462" s="34">
        <v>21</v>
      </c>
    </row>
    <row r="1463" spans="1:7">
      <c r="A1463" s="23">
        <v>2017</v>
      </c>
      <c r="B1463" s="23" t="s">
        <v>514</v>
      </c>
      <c r="C1463" s="13" t="s">
        <v>23</v>
      </c>
      <c r="D1463" s="34" t="s">
        <v>990</v>
      </c>
      <c r="E1463" s="34" t="s">
        <v>3735</v>
      </c>
      <c r="F1463" s="34" t="s">
        <v>1804</v>
      </c>
      <c r="G1463" s="34">
        <v>56</v>
      </c>
    </row>
    <row r="1464" spans="1:7">
      <c r="A1464" s="23">
        <v>2017</v>
      </c>
      <c r="B1464" s="23" t="s">
        <v>514</v>
      </c>
      <c r="C1464" s="13" t="s">
        <v>185</v>
      </c>
      <c r="D1464" s="34" t="s">
        <v>990</v>
      </c>
      <c r="E1464" s="34" t="s">
        <v>3735</v>
      </c>
      <c r="F1464" s="34" t="s">
        <v>1804</v>
      </c>
      <c r="G1464" s="34">
        <v>65</v>
      </c>
    </row>
    <row r="1465" spans="1:7">
      <c r="A1465" s="23">
        <v>2017</v>
      </c>
      <c r="B1465" s="23" t="s">
        <v>514</v>
      </c>
      <c r="C1465" s="13" t="s">
        <v>3925</v>
      </c>
      <c r="D1465" s="34" t="s">
        <v>990</v>
      </c>
      <c r="E1465" s="34" t="s">
        <v>3735</v>
      </c>
      <c r="F1465" s="34" t="s">
        <v>1804</v>
      </c>
      <c r="G1465" s="34">
        <v>61</v>
      </c>
    </row>
    <row r="1466" spans="1:7">
      <c r="A1466" s="23">
        <v>2017</v>
      </c>
      <c r="B1466" s="23" t="s">
        <v>514</v>
      </c>
      <c r="C1466" s="13" t="s">
        <v>1743</v>
      </c>
      <c r="D1466" s="34" t="s">
        <v>990</v>
      </c>
      <c r="E1466" s="34" t="s">
        <v>3735</v>
      </c>
      <c r="F1466" s="34" t="s">
        <v>1800</v>
      </c>
      <c r="G1466" s="34">
        <v>2</v>
      </c>
    </row>
    <row r="1467" spans="1:7">
      <c r="A1467" s="23">
        <v>2017</v>
      </c>
      <c r="B1467" s="23" t="s">
        <v>514</v>
      </c>
      <c r="C1467" s="13" t="s">
        <v>184</v>
      </c>
      <c r="D1467" s="34" t="s">
        <v>990</v>
      </c>
      <c r="E1467" s="34" t="s">
        <v>3735</v>
      </c>
      <c r="F1467" s="34" t="s">
        <v>1800</v>
      </c>
      <c r="G1467" s="34">
        <v>6</v>
      </c>
    </row>
    <row r="1468" spans="1:7">
      <c r="A1468" s="23">
        <v>2017</v>
      </c>
      <c r="B1468" s="23" t="s">
        <v>514</v>
      </c>
      <c r="C1468" s="13" t="s">
        <v>23</v>
      </c>
      <c r="D1468" s="34" t="s">
        <v>990</v>
      </c>
      <c r="E1468" s="34" t="s">
        <v>3735</v>
      </c>
      <c r="F1468" s="34" t="s">
        <v>1800</v>
      </c>
      <c r="G1468" s="34">
        <v>8</v>
      </c>
    </row>
    <row r="1469" spans="1:7">
      <c r="A1469" s="23">
        <v>2017</v>
      </c>
      <c r="B1469" s="23" t="s">
        <v>514</v>
      </c>
      <c r="C1469" s="13" t="s">
        <v>185</v>
      </c>
      <c r="D1469" s="34" t="s">
        <v>990</v>
      </c>
      <c r="E1469" s="34" t="s">
        <v>3735</v>
      </c>
      <c r="F1469" s="34" t="s">
        <v>1800</v>
      </c>
      <c r="G1469" s="34">
        <v>9</v>
      </c>
    </row>
    <row r="1470" spans="1:7">
      <c r="A1470" s="23">
        <v>2017</v>
      </c>
      <c r="B1470" s="23" t="s">
        <v>514</v>
      </c>
      <c r="C1470" s="13" t="s">
        <v>3925</v>
      </c>
      <c r="D1470" s="34" t="s">
        <v>990</v>
      </c>
      <c r="E1470" s="34" t="s">
        <v>3735</v>
      </c>
      <c r="F1470" s="34" t="s">
        <v>1800</v>
      </c>
      <c r="G1470" s="34">
        <v>19</v>
      </c>
    </row>
    <row r="1471" spans="1:7">
      <c r="A1471" s="23">
        <v>2017</v>
      </c>
      <c r="B1471" s="23" t="s">
        <v>514</v>
      </c>
      <c r="C1471" s="13" t="s">
        <v>1743</v>
      </c>
      <c r="D1471" s="34" t="s">
        <v>990</v>
      </c>
      <c r="E1471" s="34" t="s">
        <v>3735</v>
      </c>
      <c r="F1471" s="34" t="s">
        <v>1806</v>
      </c>
      <c r="G1471" s="34">
        <v>3</v>
      </c>
    </row>
    <row r="1472" spans="1:7">
      <c r="A1472" s="23">
        <v>2017</v>
      </c>
      <c r="B1472" s="23" t="s">
        <v>514</v>
      </c>
      <c r="C1472" s="13" t="s">
        <v>184</v>
      </c>
      <c r="D1472" s="34" t="s">
        <v>990</v>
      </c>
      <c r="E1472" s="34" t="s">
        <v>3735</v>
      </c>
      <c r="F1472" s="34" t="s">
        <v>1806</v>
      </c>
      <c r="G1472" s="34">
        <v>1</v>
      </c>
    </row>
    <row r="1473" spans="1:7">
      <c r="A1473" s="23">
        <v>2017</v>
      </c>
      <c r="B1473" s="23" t="s">
        <v>514</v>
      </c>
      <c r="C1473" s="13" t="s">
        <v>23</v>
      </c>
      <c r="D1473" s="34" t="s">
        <v>990</v>
      </c>
      <c r="E1473" s="34" t="s">
        <v>3735</v>
      </c>
      <c r="F1473" s="34" t="s">
        <v>1806</v>
      </c>
      <c r="G1473" s="34">
        <v>8</v>
      </c>
    </row>
    <row r="1474" spans="1:7">
      <c r="A1474" s="23">
        <v>2017</v>
      </c>
      <c r="B1474" s="23" t="s">
        <v>514</v>
      </c>
      <c r="C1474" s="13" t="s">
        <v>185</v>
      </c>
      <c r="D1474" s="34" t="s">
        <v>990</v>
      </c>
      <c r="E1474" s="34" t="s">
        <v>3735</v>
      </c>
      <c r="F1474" s="34" t="s">
        <v>1806</v>
      </c>
      <c r="G1474" s="34">
        <v>18</v>
      </c>
    </row>
    <row r="1475" spans="1:7">
      <c r="A1475" s="23">
        <v>2017</v>
      </c>
      <c r="B1475" s="23" t="s">
        <v>514</v>
      </c>
      <c r="C1475" s="13" t="s">
        <v>3925</v>
      </c>
      <c r="D1475" s="34" t="s">
        <v>990</v>
      </c>
      <c r="E1475" s="34" t="s">
        <v>3735</v>
      </c>
      <c r="F1475" s="34" t="s">
        <v>1806</v>
      </c>
      <c r="G1475" s="34">
        <v>28</v>
      </c>
    </row>
    <row r="1476" spans="1:7">
      <c r="A1476" s="23">
        <v>2017</v>
      </c>
      <c r="B1476" s="23" t="s">
        <v>514</v>
      </c>
      <c r="C1476" s="13" t="s">
        <v>23</v>
      </c>
      <c r="D1476" s="34" t="s">
        <v>3733</v>
      </c>
      <c r="E1476" s="34" t="s">
        <v>3737</v>
      </c>
      <c r="F1476" s="34" t="s">
        <v>1763</v>
      </c>
      <c r="G1476" s="34">
        <v>16</v>
      </c>
    </row>
    <row r="1477" spans="1:7">
      <c r="A1477" s="23">
        <v>2017</v>
      </c>
      <c r="B1477" s="23" t="s">
        <v>514</v>
      </c>
      <c r="C1477" s="13" t="s">
        <v>185</v>
      </c>
      <c r="D1477" s="34" t="s">
        <v>3733</v>
      </c>
      <c r="E1477" s="34" t="s">
        <v>3737</v>
      </c>
      <c r="F1477" s="34" t="s">
        <v>1763</v>
      </c>
      <c r="G1477" s="34">
        <v>16</v>
      </c>
    </row>
    <row r="1478" spans="1:7">
      <c r="A1478" s="23">
        <v>2017</v>
      </c>
      <c r="B1478" s="23" t="s">
        <v>514</v>
      </c>
      <c r="C1478" s="13" t="s">
        <v>3925</v>
      </c>
      <c r="D1478" s="34" t="s">
        <v>3733</v>
      </c>
      <c r="E1478" s="34" t="s">
        <v>3737</v>
      </c>
      <c r="F1478" s="34" t="s">
        <v>1763</v>
      </c>
      <c r="G1478" s="34">
        <v>19</v>
      </c>
    </row>
    <row r="1479" spans="1:7">
      <c r="A1479" s="23">
        <v>2017</v>
      </c>
      <c r="B1479" s="23" t="s">
        <v>514</v>
      </c>
      <c r="C1479" s="13" t="s">
        <v>1743</v>
      </c>
      <c r="D1479" s="34" t="s">
        <v>990</v>
      </c>
      <c r="E1479" s="34" t="s">
        <v>1819</v>
      </c>
      <c r="F1479" s="34" t="s">
        <v>1746</v>
      </c>
      <c r="G1479" s="34">
        <v>15</v>
      </c>
    </row>
    <row r="1480" spans="1:7">
      <c r="A1480" s="23">
        <v>2017</v>
      </c>
      <c r="B1480" s="23" t="s">
        <v>514</v>
      </c>
      <c r="C1480" s="13" t="s">
        <v>184</v>
      </c>
      <c r="D1480" s="34" t="s">
        <v>990</v>
      </c>
      <c r="E1480" s="34" t="s">
        <v>1819</v>
      </c>
      <c r="F1480" s="34" t="s">
        <v>1746</v>
      </c>
      <c r="G1480" s="34">
        <v>22</v>
      </c>
    </row>
    <row r="1481" spans="1:7">
      <c r="A1481" s="23">
        <v>2017</v>
      </c>
      <c r="B1481" s="23" t="s">
        <v>514</v>
      </c>
      <c r="C1481" s="13" t="s">
        <v>23</v>
      </c>
      <c r="D1481" s="34" t="s">
        <v>990</v>
      </c>
      <c r="E1481" s="34" t="s">
        <v>1819</v>
      </c>
      <c r="F1481" s="34" t="s">
        <v>1746</v>
      </c>
      <c r="G1481" s="34">
        <v>113</v>
      </c>
    </row>
    <row r="1482" spans="1:7">
      <c r="A1482" s="23">
        <v>2017</v>
      </c>
      <c r="B1482" s="23" t="s">
        <v>514</v>
      </c>
      <c r="C1482" s="13" t="s">
        <v>185</v>
      </c>
      <c r="D1482" s="34" t="s">
        <v>990</v>
      </c>
      <c r="E1482" s="34" t="s">
        <v>1819</v>
      </c>
      <c r="F1482" s="34" t="s">
        <v>1746</v>
      </c>
      <c r="G1482" s="34">
        <v>61</v>
      </c>
    </row>
    <row r="1483" spans="1:7">
      <c r="A1483" s="23">
        <v>2017</v>
      </c>
      <c r="B1483" s="23" t="s">
        <v>514</v>
      </c>
      <c r="C1483" s="13" t="s">
        <v>3925</v>
      </c>
      <c r="D1483" s="34" t="s">
        <v>990</v>
      </c>
      <c r="E1483" s="34" t="s">
        <v>1819</v>
      </c>
      <c r="F1483" s="34" t="s">
        <v>1746</v>
      </c>
      <c r="G1483" s="34">
        <v>117</v>
      </c>
    </row>
    <row r="1484" spans="1:7">
      <c r="A1484" s="23">
        <v>2017</v>
      </c>
      <c r="B1484" s="23" t="s">
        <v>514</v>
      </c>
      <c r="C1484" s="13" t="s">
        <v>1743</v>
      </c>
      <c r="D1484" s="34" t="s">
        <v>990</v>
      </c>
      <c r="E1484" s="34" t="s">
        <v>1819</v>
      </c>
      <c r="F1484" s="34" t="s">
        <v>4496</v>
      </c>
      <c r="G1484" s="34">
        <v>6</v>
      </c>
    </row>
    <row r="1485" spans="1:7">
      <c r="A1485" s="23">
        <v>2017</v>
      </c>
      <c r="B1485" s="23" t="s">
        <v>514</v>
      </c>
      <c r="C1485" s="13" t="s">
        <v>184</v>
      </c>
      <c r="D1485" s="34" t="s">
        <v>990</v>
      </c>
      <c r="E1485" s="34" t="s">
        <v>1819</v>
      </c>
      <c r="F1485" s="34" t="s">
        <v>4496</v>
      </c>
      <c r="G1485" s="34">
        <v>3</v>
      </c>
    </row>
    <row r="1486" spans="1:7">
      <c r="A1486" s="23">
        <v>2017</v>
      </c>
      <c r="B1486" s="23" t="s">
        <v>514</v>
      </c>
      <c r="C1486" s="13" t="s">
        <v>23</v>
      </c>
      <c r="D1486" s="34" t="s">
        <v>990</v>
      </c>
      <c r="E1486" s="34" t="s">
        <v>1819</v>
      </c>
      <c r="F1486" s="34" t="s">
        <v>4496</v>
      </c>
      <c r="G1486" s="34">
        <v>36</v>
      </c>
    </row>
    <row r="1487" spans="1:7">
      <c r="A1487" s="23">
        <v>2017</v>
      </c>
      <c r="B1487" s="23" t="s">
        <v>514</v>
      </c>
      <c r="C1487" s="13" t="s">
        <v>185</v>
      </c>
      <c r="D1487" s="34" t="s">
        <v>990</v>
      </c>
      <c r="E1487" s="34" t="s">
        <v>1819</v>
      </c>
      <c r="F1487" s="34" t="s">
        <v>4496</v>
      </c>
      <c r="G1487" s="34">
        <v>38</v>
      </c>
    </row>
    <row r="1488" spans="1:7">
      <c r="A1488" s="23">
        <v>2017</v>
      </c>
      <c r="B1488" s="23" t="s">
        <v>514</v>
      </c>
      <c r="C1488" s="13" t="s">
        <v>3925</v>
      </c>
      <c r="D1488" s="34" t="s">
        <v>990</v>
      </c>
      <c r="E1488" s="34" t="s">
        <v>1819</v>
      </c>
      <c r="F1488" s="34" t="s">
        <v>4496</v>
      </c>
      <c r="G1488" s="34">
        <v>127</v>
      </c>
    </row>
    <row r="1489" spans="1:7">
      <c r="A1489" s="23">
        <v>2017</v>
      </c>
      <c r="B1489" s="23" t="s">
        <v>514</v>
      </c>
      <c r="C1489" s="13" t="s">
        <v>1743</v>
      </c>
      <c r="D1489" s="34" t="s">
        <v>3733</v>
      </c>
      <c r="E1489" s="34" t="s">
        <v>3737</v>
      </c>
      <c r="F1489" s="34" t="s">
        <v>1760</v>
      </c>
      <c r="G1489" s="34">
        <v>9</v>
      </c>
    </row>
    <row r="1490" spans="1:7">
      <c r="A1490" s="23">
        <v>2017</v>
      </c>
      <c r="B1490" s="23" t="s">
        <v>514</v>
      </c>
      <c r="C1490" s="13" t="s">
        <v>184</v>
      </c>
      <c r="D1490" s="34" t="s">
        <v>3733</v>
      </c>
      <c r="E1490" s="34" t="s">
        <v>3737</v>
      </c>
      <c r="F1490" s="34" t="s">
        <v>1760</v>
      </c>
      <c r="G1490" s="34">
        <v>46</v>
      </c>
    </row>
    <row r="1491" spans="1:7">
      <c r="A1491" s="23">
        <v>2017</v>
      </c>
      <c r="B1491" s="23" t="s">
        <v>514</v>
      </c>
      <c r="C1491" s="13" t="s">
        <v>23</v>
      </c>
      <c r="D1491" s="34" t="s">
        <v>3733</v>
      </c>
      <c r="E1491" s="34" t="s">
        <v>3737</v>
      </c>
      <c r="F1491" s="34" t="s">
        <v>1760</v>
      </c>
      <c r="G1491" s="34">
        <v>95</v>
      </c>
    </row>
    <row r="1492" spans="1:7">
      <c r="A1492" s="23">
        <v>2017</v>
      </c>
      <c r="B1492" s="23" t="s">
        <v>514</v>
      </c>
      <c r="C1492" s="13" t="s">
        <v>185</v>
      </c>
      <c r="D1492" s="34" t="s">
        <v>3733</v>
      </c>
      <c r="E1492" s="34" t="s">
        <v>3737</v>
      </c>
      <c r="F1492" s="34" t="s">
        <v>1760</v>
      </c>
      <c r="G1492" s="34">
        <v>166</v>
      </c>
    </row>
    <row r="1493" spans="1:7">
      <c r="A1493" s="23">
        <v>2017</v>
      </c>
      <c r="B1493" s="23" t="s">
        <v>514</v>
      </c>
      <c r="C1493" s="13" t="s">
        <v>3925</v>
      </c>
      <c r="D1493" s="34" t="s">
        <v>3733</v>
      </c>
      <c r="E1493" s="34" t="s">
        <v>3737</v>
      </c>
      <c r="F1493" s="34" t="s">
        <v>1760</v>
      </c>
      <c r="G1493" s="34">
        <v>204</v>
      </c>
    </row>
    <row r="1494" spans="1:7">
      <c r="A1494" s="23">
        <v>2017</v>
      </c>
      <c r="B1494" s="23" t="s">
        <v>514</v>
      </c>
      <c r="C1494" s="13" t="s">
        <v>1743</v>
      </c>
      <c r="D1494" s="34" t="s">
        <v>990</v>
      </c>
      <c r="E1494" s="34" t="s">
        <v>3735</v>
      </c>
      <c r="F1494" s="34" t="s">
        <v>1809</v>
      </c>
      <c r="G1494" s="34">
        <v>2</v>
      </c>
    </row>
    <row r="1495" spans="1:7">
      <c r="A1495" s="23">
        <v>2017</v>
      </c>
      <c r="B1495" s="23" t="s">
        <v>514</v>
      </c>
      <c r="C1495" s="13" t="s">
        <v>184</v>
      </c>
      <c r="D1495" s="34" t="s">
        <v>990</v>
      </c>
      <c r="E1495" s="34" t="s">
        <v>3735</v>
      </c>
      <c r="F1495" s="34" t="s">
        <v>1809</v>
      </c>
      <c r="G1495" s="34">
        <v>7</v>
      </c>
    </row>
    <row r="1496" spans="1:7">
      <c r="A1496" s="23">
        <v>2017</v>
      </c>
      <c r="B1496" s="23" t="s">
        <v>514</v>
      </c>
      <c r="C1496" s="13" t="s">
        <v>1743</v>
      </c>
      <c r="D1496" s="34" t="s">
        <v>990</v>
      </c>
      <c r="E1496" s="34" t="s">
        <v>3735</v>
      </c>
      <c r="F1496" s="34" t="s">
        <v>1807</v>
      </c>
      <c r="G1496" s="34">
        <v>2</v>
      </c>
    </row>
    <row r="1497" spans="1:7">
      <c r="A1497" s="23">
        <v>2017</v>
      </c>
      <c r="B1497" s="23" t="s">
        <v>514</v>
      </c>
      <c r="C1497" s="13" t="s">
        <v>184</v>
      </c>
      <c r="D1497" s="34" t="s">
        <v>990</v>
      </c>
      <c r="E1497" s="34" t="s">
        <v>3735</v>
      </c>
      <c r="F1497" s="34" t="s">
        <v>1807</v>
      </c>
      <c r="G1497" s="34">
        <v>6</v>
      </c>
    </row>
    <row r="1498" spans="1:7">
      <c r="A1498" s="23">
        <v>2017</v>
      </c>
      <c r="B1498" s="23" t="s">
        <v>514</v>
      </c>
      <c r="C1498" s="13" t="s">
        <v>185</v>
      </c>
      <c r="D1498" s="34" t="s">
        <v>990</v>
      </c>
      <c r="E1498" s="34" t="s">
        <v>3735</v>
      </c>
      <c r="F1498" s="34" t="s">
        <v>1807</v>
      </c>
      <c r="G1498" s="34">
        <v>14</v>
      </c>
    </row>
    <row r="1499" spans="1:7">
      <c r="A1499" s="23">
        <v>2017</v>
      </c>
      <c r="B1499" s="23" t="s">
        <v>514</v>
      </c>
      <c r="C1499" s="13" t="s">
        <v>3925</v>
      </c>
      <c r="D1499" s="34" t="s">
        <v>990</v>
      </c>
      <c r="E1499" s="34" t="s">
        <v>3735</v>
      </c>
      <c r="F1499" s="34" t="s">
        <v>1807</v>
      </c>
      <c r="G1499" s="34">
        <v>5</v>
      </c>
    </row>
    <row r="1500" spans="1:7">
      <c r="A1500" s="23">
        <v>2017</v>
      </c>
      <c r="B1500" s="23" t="s">
        <v>514</v>
      </c>
      <c r="C1500" s="13" t="s">
        <v>1743</v>
      </c>
      <c r="D1500" s="34" t="s">
        <v>990</v>
      </c>
      <c r="E1500" s="34" t="s">
        <v>1819</v>
      </c>
      <c r="F1500" s="34" t="s">
        <v>4497</v>
      </c>
      <c r="G1500" s="34">
        <v>3</v>
      </c>
    </row>
    <row r="1501" spans="1:7">
      <c r="A1501" s="23">
        <v>2017</v>
      </c>
      <c r="B1501" s="23" t="s">
        <v>514</v>
      </c>
      <c r="C1501" s="13" t="s">
        <v>184</v>
      </c>
      <c r="D1501" s="34" t="s">
        <v>990</v>
      </c>
      <c r="E1501" s="34" t="s">
        <v>1819</v>
      </c>
      <c r="F1501" s="34" t="s">
        <v>4497</v>
      </c>
      <c r="G1501" s="34">
        <v>6</v>
      </c>
    </row>
    <row r="1502" spans="1:7">
      <c r="A1502" s="23">
        <v>2017</v>
      </c>
      <c r="B1502" s="23" t="s">
        <v>514</v>
      </c>
      <c r="C1502" s="13" t="s">
        <v>23</v>
      </c>
      <c r="D1502" s="34" t="s">
        <v>990</v>
      </c>
      <c r="E1502" s="34" t="s">
        <v>1819</v>
      </c>
      <c r="F1502" s="34" t="s">
        <v>4497</v>
      </c>
      <c r="G1502" s="34">
        <v>20</v>
      </c>
    </row>
    <row r="1503" spans="1:7">
      <c r="A1503" s="23">
        <v>2017</v>
      </c>
      <c r="B1503" s="23" t="s">
        <v>514</v>
      </c>
      <c r="C1503" s="13" t="s">
        <v>185</v>
      </c>
      <c r="D1503" s="34" t="s">
        <v>990</v>
      </c>
      <c r="E1503" s="34" t="s">
        <v>1819</v>
      </c>
      <c r="F1503" s="34" t="s">
        <v>4497</v>
      </c>
      <c r="G1503" s="34">
        <v>46</v>
      </c>
    </row>
    <row r="1504" spans="1:7">
      <c r="A1504" s="23">
        <v>2017</v>
      </c>
      <c r="B1504" s="23" t="s">
        <v>514</v>
      </c>
      <c r="C1504" s="13" t="s">
        <v>3925</v>
      </c>
      <c r="D1504" s="34" t="s">
        <v>990</v>
      </c>
      <c r="E1504" s="34" t="s">
        <v>1819</v>
      </c>
      <c r="F1504" s="34" t="s">
        <v>4497</v>
      </c>
      <c r="G1504" s="34">
        <v>39</v>
      </c>
    </row>
    <row r="1505" spans="1:7">
      <c r="A1505" s="23">
        <v>2017</v>
      </c>
      <c r="B1505" s="23" t="s">
        <v>514</v>
      </c>
      <c r="C1505" s="13" t="s">
        <v>185</v>
      </c>
      <c r="D1505" s="34" t="s">
        <v>990</v>
      </c>
      <c r="E1505" s="34" t="s">
        <v>3735</v>
      </c>
      <c r="F1505" s="34" t="s">
        <v>1803</v>
      </c>
      <c r="G1505" s="34">
        <v>2</v>
      </c>
    </row>
    <row r="1506" spans="1:7">
      <c r="A1506" s="23">
        <v>2017</v>
      </c>
      <c r="B1506" s="23" t="s">
        <v>514</v>
      </c>
      <c r="C1506" s="13" t="s">
        <v>1743</v>
      </c>
      <c r="D1506" s="34" t="s">
        <v>990</v>
      </c>
      <c r="E1506" s="34" t="s">
        <v>1819</v>
      </c>
      <c r="F1506" s="34" t="s">
        <v>1748</v>
      </c>
      <c r="G1506" s="34">
        <v>4</v>
      </c>
    </row>
    <row r="1507" spans="1:7">
      <c r="A1507" s="23">
        <v>2017</v>
      </c>
      <c r="B1507" s="23" t="s">
        <v>514</v>
      </c>
      <c r="C1507" s="13" t="s">
        <v>184</v>
      </c>
      <c r="D1507" s="34" t="s">
        <v>990</v>
      </c>
      <c r="E1507" s="34" t="s">
        <v>1819</v>
      </c>
      <c r="F1507" s="34" t="s">
        <v>1748</v>
      </c>
      <c r="G1507" s="34">
        <v>17</v>
      </c>
    </row>
    <row r="1508" spans="1:7">
      <c r="A1508" s="23">
        <v>2017</v>
      </c>
      <c r="B1508" s="23" t="s">
        <v>514</v>
      </c>
      <c r="C1508" s="13" t="s">
        <v>23</v>
      </c>
      <c r="D1508" s="34" t="s">
        <v>990</v>
      </c>
      <c r="E1508" s="34" t="s">
        <v>1819</v>
      </c>
      <c r="F1508" s="34" t="s">
        <v>1748</v>
      </c>
      <c r="G1508" s="34">
        <v>24</v>
      </c>
    </row>
    <row r="1509" spans="1:7">
      <c r="A1509" s="23">
        <v>2017</v>
      </c>
      <c r="B1509" s="23" t="s">
        <v>514</v>
      </c>
      <c r="C1509" s="13" t="s">
        <v>185</v>
      </c>
      <c r="D1509" s="34" t="s">
        <v>990</v>
      </c>
      <c r="E1509" s="34" t="s">
        <v>1819</v>
      </c>
      <c r="F1509" s="34" t="s">
        <v>1748</v>
      </c>
      <c r="G1509" s="34">
        <v>34</v>
      </c>
    </row>
    <row r="1510" spans="1:7">
      <c r="A1510" s="23">
        <v>2017</v>
      </c>
      <c r="B1510" s="23" t="s">
        <v>514</v>
      </c>
      <c r="C1510" s="13" t="s">
        <v>3925</v>
      </c>
      <c r="D1510" s="34" t="s">
        <v>990</v>
      </c>
      <c r="E1510" s="34" t="s">
        <v>1819</v>
      </c>
      <c r="F1510" s="34" t="s">
        <v>1748</v>
      </c>
      <c r="G1510" s="34">
        <v>44</v>
      </c>
    </row>
    <row r="1511" spans="1:7">
      <c r="A1511" s="23">
        <v>2017</v>
      </c>
      <c r="B1511" s="23" t="s">
        <v>514</v>
      </c>
      <c r="C1511" s="13" t="s">
        <v>184</v>
      </c>
      <c r="D1511" s="34" t="s">
        <v>990</v>
      </c>
      <c r="E1511" s="34" t="s">
        <v>1819</v>
      </c>
      <c r="F1511" s="34" t="s">
        <v>4553</v>
      </c>
      <c r="G1511" s="34">
        <v>1</v>
      </c>
    </row>
    <row r="1512" spans="1:7">
      <c r="A1512" s="23">
        <v>2017</v>
      </c>
      <c r="B1512" s="23" t="s">
        <v>514</v>
      </c>
      <c r="C1512" s="13" t="s">
        <v>23</v>
      </c>
      <c r="D1512" s="34" t="s">
        <v>990</v>
      </c>
      <c r="E1512" s="34" t="s">
        <v>1819</v>
      </c>
      <c r="F1512" s="34" t="s">
        <v>4553</v>
      </c>
      <c r="G1512" s="34">
        <v>18</v>
      </c>
    </row>
    <row r="1513" spans="1:7">
      <c r="A1513" s="23">
        <v>2017</v>
      </c>
      <c r="B1513" s="23" t="s">
        <v>514</v>
      </c>
      <c r="C1513" s="13" t="s">
        <v>185</v>
      </c>
      <c r="D1513" s="34" t="s">
        <v>990</v>
      </c>
      <c r="E1513" s="34" t="s">
        <v>1819</v>
      </c>
      <c r="F1513" s="34" t="s">
        <v>4553</v>
      </c>
      <c r="G1513" s="34">
        <v>10</v>
      </c>
    </row>
    <row r="1514" spans="1:7">
      <c r="A1514" s="23">
        <v>2017</v>
      </c>
      <c r="B1514" s="23" t="s">
        <v>514</v>
      </c>
      <c r="C1514" s="13" t="s">
        <v>3925</v>
      </c>
      <c r="D1514" s="34" t="s">
        <v>990</v>
      </c>
      <c r="E1514" s="34" t="s">
        <v>1819</v>
      </c>
      <c r="F1514" s="34" t="s">
        <v>4553</v>
      </c>
      <c r="G1514" s="34">
        <v>10</v>
      </c>
    </row>
    <row r="1515" spans="1:7">
      <c r="A1515" s="23">
        <v>2017</v>
      </c>
      <c r="B1515" s="23" t="s">
        <v>514</v>
      </c>
      <c r="C1515" s="13" t="s">
        <v>1743</v>
      </c>
      <c r="D1515" s="34" t="s">
        <v>990</v>
      </c>
      <c r="E1515" s="34" t="s">
        <v>1819</v>
      </c>
      <c r="F1515" s="34" t="s">
        <v>1749</v>
      </c>
      <c r="G1515" s="34">
        <v>2</v>
      </c>
    </row>
    <row r="1516" spans="1:7">
      <c r="A1516" s="23">
        <v>2017</v>
      </c>
      <c r="B1516" s="23" t="s">
        <v>514</v>
      </c>
      <c r="C1516" s="13" t="s">
        <v>23</v>
      </c>
      <c r="D1516" s="34" t="s">
        <v>990</v>
      </c>
      <c r="E1516" s="34" t="s">
        <v>1819</v>
      </c>
      <c r="F1516" s="34" t="s">
        <v>1749</v>
      </c>
      <c r="G1516" s="34">
        <v>9</v>
      </c>
    </row>
    <row r="1517" spans="1:7">
      <c r="A1517" s="23">
        <v>2017</v>
      </c>
      <c r="B1517" s="23" t="s">
        <v>514</v>
      </c>
      <c r="C1517" s="13" t="s">
        <v>185</v>
      </c>
      <c r="D1517" s="34" t="s">
        <v>990</v>
      </c>
      <c r="E1517" s="34" t="s">
        <v>1819</v>
      </c>
      <c r="F1517" s="34" t="s">
        <v>1749</v>
      </c>
      <c r="G1517" s="34">
        <v>17</v>
      </c>
    </row>
    <row r="1518" spans="1:7">
      <c r="A1518" s="23">
        <v>2017</v>
      </c>
      <c r="B1518" s="23" t="s">
        <v>514</v>
      </c>
      <c r="C1518" s="13" t="s">
        <v>3925</v>
      </c>
      <c r="D1518" s="34" t="s">
        <v>990</v>
      </c>
      <c r="E1518" s="34" t="s">
        <v>1819</v>
      </c>
      <c r="F1518" s="34" t="s">
        <v>1749</v>
      </c>
      <c r="G1518" s="34">
        <v>20</v>
      </c>
    </row>
    <row r="1519" spans="1:7">
      <c r="A1519" s="23">
        <v>2017</v>
      </c>
      <c r="B1519" s="23" t="s">
        <v>514</v>
      </c>
      <c r="C1519" s="13" t="s">
        <v>23</v>
      </c>
      <c r="D1519" s="34" t="s">
        <v>3733</v>
      </c>
      <c r="E1519" s="34" t="s">
        <v>3737</v>
      </c>
      <c r="F1519" s="34" t="s">
        <v>1761</v>
      </c>
      <c r="G1519" s="34">
        <v>6</v>
      </c>
    </row>
    <row r="1520" spans="1:7">
      <c r="A1520" s="23">
        <v>2017</v>
      </c>
      <c r="B1520" s="23" t="s">
        <v>514</v>
      </c>
      <c r="C1520" s="13" t="s">
        <v>185</v>
      </c>
      <c r="D1520" s="34" t="s">
        <v>3733</v>
      </c>
      <c r="E1520" s="34" t="s">
        <v>3737</v>
      </c>
      <c r="F1520" s="34" t="s">
        <v>1761</v>
      </c>
      <c r="G1520" s="34">
        <v>11</v>
      </c>
    </row>
    <row r="1521" spans="1:7">
      <c r="A1521" s="23">
        <v>2017</v>
      </c>
      <c r="B1521" s="23" t="s">
        <v>514</v>
      </c>
      <c r="C1521" s="13" t="s">
        <v>3925</v>
      </c>
      <c r="D1521" s="34" t="s">
        <v>3733</v>
      </c>
      <c r="E1521" s="34" t="s">
        <v>3737</v>
      </c>
      <c r="F1521" s="34" t="s">
        <v>1761</v>
      </c>
      <c r="G1521" s="34">
        <v>5</v>
      </c>
    </row>
    <row r="1522" spans="1:7">
      <c r="A1522" s="23">
        <v>2017</v>
      </c>
      <c r="B1522" s="23" t="s">
        <v>514</v>
      </c>
      <c r="C1522" s="13" t="s">
        <v>1743</v>
      </c>
      <c r="D1522" s="34" t="s">
        <v>3733</v>
      </c>
      <c r="E1522" s="34" t="s">
        <v>3737</v>
      </c>
      <c r="F1522" s="34" t="s">
        <v>1762</v>
      </c>
      <c r="G1522" s="34">
        <v>5</v>
      </c>
    </row>
    <row r="1523" spans="1:7">
      <c r="A1523" s="23">
        <v>2017</v>
      </c>
      <c r="B1523" s="23" t="s">
        <v>514</v>
      </c>
      <c r="C1523" s="13" t="s">
        <v>184</v>
      </c>
      <c r="D1523" s="34" t="s">
        <v>3733</v>
      </c>
      <c r="E1523" s="34" t="s">
        <v>3737</v>
      </c>
      <c r="F1523" s="34" t="s">
        <v>1762</v>
      </c>
      <c r="G1523" s="34">
        <v>9</v>
      </c>
    </row>
    <row r="1524" spans="1:7">
      <c r="A1524" s="23">
        <v>2017</v>
      </c>
      <c r="B1524" s="23" t="s">
        <v>514</v>
      </c>
      <c r="C1524" s="13" t="s">
        <v>23</v>
      </c>
      <c r="D1524" s="34" t="s">
        <v>3733</v>
      </c>
      <c r="E1524" s="34" t="s">
        <v>3737</v>
      </c>
      <c r="F1524" s="34" t="s">
        <v>1762</v>
      </c>
      <c r="G1524" s="34">
        <v>22</v>
      </c>
    </row>
    <row r="1525" spans="1:7">
      <c r="A1525" s="23">
        <v>2017</v>
      </c>
      <c r="B1525" s="23" t="s">
        <v>514</v>
      </c>
      <c r="C1525" s="13" t="s">
        <v>185</v>
      </c>
      <c r="D1525" s="34" t="s">
        <v>3733</v>
      </c>
      <c r="E1525" s="34" t="s">
        <v>3737</v>
      </c>
      <c r="F1525" s="34" t="s">
        <v>1762</v>
      </c>
      <c r="G1525" s="34">
        <v>47</v>
      </c>
    </row>
    <row r="1526" spans="1:7">
      <c r="A1526" s="23">
        <v>2017</v>
      </c>
      <c r="B1526" s="23" t="s">
        <v>514</v>
      </c>
      <c r="C1526" s="13" t="s">
        <v>3925</v>
      </c>
      <c r="D1526" s="34" t="s">
        <v>3733</v>
      </c>
      <c r="E1526" s="34" t="s">
        <v>3737</v>
      </c>
      <c r="F1526" s="34" t="s">
        <v>1762</v>
      </c>
      <c r="G1526" s="34">
        <v>27</v>
      </c>
    </row>
    <row r="1527" spans="1:7">
      <c r="A1527" s="23">
        <v>2017</v>
      </c>
      <c r="B1527" s="23" t="s">
        <v>514</v>
      </c>
      <c r="C1527" s="13" t="s">
        <v>1743</v>
      </c>
      <c r="D1527" s="34" t="s">
        <v>990</v>
      </c>
      <c r="E1527" s="34" t="s">
        <v>1819</v>
      </c>
      <c r="F1527" s="34" t="s">
        <v>1750</v>
      </c>
      <c r="G1527" s="34">
        <v>10</v>
      </c>
    </row>
    <row r="1528" spans="1:7">
      <c r="A1528" s="23">
        <v>2017</v>
      </c>
      <c r="B1528" s="23" t="s">
        <v>514</v>
      </c>
      <c r="C1528" s="13" t="s">
        <v>184</v>
      </c>
      <c r="D1528" s="34" t="s">
        <v>990</v>
      </c>
      <c r="E1528" s="34" t="s">
        <v>1819</v>
      </c>
      <c r="F1528" s="34" t="s">
        <v>1750</v>
      </c>
      <c r="G1528" s="34">
        <v>37</v>
      </c>
    </row>
    <row r="1529" spans="1:7">
      <c r="A1529" s="23">
        <v>2017</v>
      </c>
      <c r="B1529" s="23" t="s">
        <v>514</v>
      </c>
      <c r="C1529" s="13" t="s">
        <v>23</v>
      </c>
      <c r="D1529" s="34" t="s">
        <v>990</v>
      </c>
      <c r="E1529" s="34" t="s">
        <v>1819</v>
      </c>
      <c r="F1529" s="34" t="s">
        <v>1750</v>
      </c>
      <c r="G1529" s="34">
        <v>67</v>
      </c>
    </row>
    <row r="1530" spans="1:7">
      <c r="A1530" s="23">
        <v>2017</v>
      </c>
      <c r="B1530" s="23" t="s">
        <v>514</v>
      </c>
      <c r="C1530" s="13" t="s">
        <v>185</v>
      </c>
      <c r="D1530" s="34" t="s">
        <v>990</v>
      </c>
      <c r="E1530" s="34" t="s">
        <v>1819</v>
      </c>
      <c r="F1530" s="34" t="s">
        <v>1750</v>
      </c>
      <c r="G1530" s="34">
        <v>68</v>
      </c>
    </row>
    <row r="1531" spans="1:7">
      <c r="A1531" s="23">
        <v>2017</v>
      </c>
      <c r="B1531" s="23" t="s">
        <v>514</v>
      </c>
      <c r="C1531" s="13" t="s">
        <v>3925</v>
      </c>
      <c r="D1531" s="34" t="s">
        <v>990</v>
      </c>
      <c r="E1531" s="34" t="s">
        <v>1819</v>
      </c>
      <c r="F1531" s="34" t="s">
        <v>1750</v>
      </c>
      <c r="G1531" s="34">
        <v>102</v>
      </c>
    </row>
    <row r="1532" spans="1:7">
      <c r="A1532" s="23">
        <v>2017</v>
      </c>
      <c r="B1532" s="23" t="s">
        <v>514</v>
      </c>
      <c r="C1532" s="13" t="s">
        <v>1743</v>
      </c>
      <c r="D1532" s="34" t="s">
        <v>990</v>
      </c>
      <c r="E1532" s="34" t="s">
        <v>1819</v>
      </c>
      <c r="F1532" s="34" t="s">
        <v>1751</v>
      </c>
      <c r="G1532" s="34">
        <v>5</v>
      </c>
    </row>
    <row r="1533" spans="1:7">
      <c r="A1533" s="23">
        <v>2017</v>
      </c>
      <c r="B1533" s="23" t="s">
        <v>514</v>
      </c>
      <c r="C1533" s="13" t="s">
        <v>184</v>
      </c>
      <c r="D1533" s="34" t="s">
        <v>990</v>
      </c>
      <c r="E1533" s="34" t="s">
        <v>1819</v>
      </c>
      <c r="F1533" s="34" t="s">
        <v>1751</v>
      </c>
      <c r="G1533" s="34">
        <v>2</v>
      </c>
    </row>
    <row r="1534" spans="1:7">
      <c r="A1534" s="23">
        <v>2017</v>
      </c>
      <c r="B1534" s="23" t="s">
        <v>514</v>
      </c>
      <c r="C1534" s="13" t="s">
        <v>23</v>
      </c>
      <c r="D1534" s="34" t="s">
        <v>990</v>
      </c>
      <c r="E1534" s="34" t="s">
        <v>1819</v>
      </c>
      <c r="F1534" s="34" t="s">
        <v>1751</v>
      </c>
      <c r="G1534" s="34">
        <v>19</v>
      </c>
    </row>
    <row r="1535" spans="1:7">
      <c r="A1535" s="23">
        <v>2017</v>
      </c>
      <c r="B1535" s="23" t="s">
        <v>514</v>
      </c>
      <c r="C1535" s="13" t="s">
        <v>185</v>
      </c>
      <c r="D1535" s="34" t="s">
        <v>990</v>
      </c>
      <c r="E1535" s="34" t="s">
        <v>1819</v>
      </c>
      <c r="F1535" s="34" t="s">
        <v>1751</v>
      </c>
      <c r="G1535" s="34">
        <v>20</v>
      </c>
    </row>
    <row r="1536" spans="1:7">
      <c r="A1536" s="23">
        <v>2017</v>
      </c>
      <c r="B1536" s="23" t="s">
        <v>514</v>
      </c>
      <c r="C1536" s="13" t="s">
        <v>3925</v>
      </c>
      <c r="D1536" s="34" t="s">
        <v>990</v>
      </c>
      <c r="E1536" s="34" t="s">
        <v>1819</v>
      </c>
      <c r="F1536" s="34" t="s">
        <v>1751</v>
      </c>
      <c r="G1536" s="34">
        <v>36</v>
      </c>
    </row>
    <row r="1537" spans="1:7">
      <c r="A1537" s="23">
        <v>2017</v>
      </c>
      <c r="B1537" s="23" t="s">
        <v>514</v>
      </c>
      <c r="C1537" s="13" t="s">
        <v>1743</v>
      </c>
      <c r="D1537" s="34" t="s">
        <v>990</v>
      </c>
      <c r="E1537" s="34" t="s">
        <v>1819</v>
      </c>
      <c r="F1537" s="34" t="s">
        <v>1752</v>
      </c>
      <c r="G1537" s="34">
        <v>3</v>
      </c>
    </row>
    <row r="1538" spans="1:7">
      <c r="A1538" s="23">
        <v>2017</v>
      </c>
      <c r="B1538" s="23" t="s">
        <v>514</v>
      </c>
      <c r="C1538" s="13" t="s">
        <v>184</v>
      </c>
      <c r="D1538" s="34" t="s">
        <v>990</v>
      </c>
      <c r="E1538" s="34" t="s">
        <v>1819</v>
      </c>
      <c r="F1538" s="34" t="s">
        <v>1752</v>
      </c>
      <c r="G1538" s="34">
        <v>2</v>
      </c>
    </row>
    <row r="1539" spans="1:7">
      <c r="A1539" s="23">
        <v>2017</v>
      </c>
      <c r="B1539" s="23" t="s">
        <v>514</v>
      </c>
      <c r="C1539" s="13" t="s">
        <v>23</v>
      </c>
      <c r="D1539" s="34" t="s">
        <v>990</v>
      </c>
      <c r="E1539" s="34" t="s">
        <v>1819</v>
      </c>
      <c r="F1539" s="34" t="s">
        <v>1752</v>
      </c>
      <c r="G1539" s="34">
        <v>3</v>
      </c>
    </row>
    <row r="1540" spans="1:7">
      <c r="A1540" s="23">
        <v>2017</v>
      </c>
      <c r="B1540" s="23" t="s">
        <v>514</v>
      </c>
      <c r="C1540" s="13" t="s">
        <v>185</v>
      </c>
      <c r="D1540" s="34" t="s">
        <v>990</v>
      </c>
      <c r="E1540" s="34" t="s">
        <v>1819</v>
      </c>
      <c r="F1540" s="34" t="s">
        <v>1752</v>
      </c>
      <c r="G1540" s="34">
        <v>20</v>
      </c>
    </row>
    <row r="1541" spans="1:7">
      <c r="A1541" s="23">
        <v>2017</v>
      </c>
      <c r="B1541" s="23" t="s">
        <v>514</v>
      </c>
      <c r="C1541" s="13" t="s">
        <v>3925</v>
      </c>
      <c r="D1541" s="34" t="s">
        <v>990</v>
      </c>
      <c r="E1541" s="34" t="s">
        <v>1819</v>
      </c>
      <c r="F1541" s="34" t="s">
        <v>1752</v>
      </c>
      <c r="G1541" s="34">
        <v>20</v>
      </c>
    </row>
    <row r="1542" spans="1:7">
      <c r="A1542" s="23">
        <v>2017</v>
      </c>
      <c r="B1542" s="23" t="s">
        <v>514</v>
      </c>
      <c r="C1542" s="13" t="s">
        <v>1743</v>
      </c>
      <c r="D1542" s="34" t="s">
        <v>990</v>
      </c>
      <c r="E1542" s="34" t="s">
        <v>1819</v>
      </c>
      <c r="F1542" s="34" t="s">
        <v>1753</v>
      </c>
      <c r="G1542" s="34">
        <v>6</v>
      </c>
    </row>
    <row r="1543" spans="1:7">
      <c r="A1543" s="23">
        <v>2017</v>
      </c>
      <c r="B1543" s="23" t="s">
        <v>514</v>
      </c>
      <c r="C1543" s="13" t="s">
        <v>184</v>
      </c>
      <c r="D1543" s="34" t="s">
        <v>990</v>
      </c>
      <c r="E1543" s="34" t="s">
        <v>1819</v>
      </c>
      <c r="F1543" s="34" t="s">
        <v>1753</v>
      </c>
      <c r="G1543" s="34">
        <v>18</v>
      </c>
    </row>
    <row r="1544" spans="1:7">
      <c r="A1544" s="23">
        <v>2017</v>
      </c>
      <c r="B1544" s="23" t="s">
        <v>514</v>
      </c>
      <c r="C1544" s="13" t="s">
        <v>23</v>
      </c>
      <c r="D1544" s="34" t="s">
        <v>990</v>
      </c>
      <c r="E1544" s="34" t="s">
        <v>1819</v>
      </c>
      <c r="F1544" s="34" t="s">
        <v>1753</v>
      </c>
      <c r="G1544" s="34">
        <v>32</v>
      </c>
    </row>
    <row r="1545" spans="1:7">
      <c r="A1545" s="23">
        <v>2017</v>
      </c>
      <c r="B1545" s="23" t="s">
        <v>514</v>
      </c>
      <c r="C1545" s="13" t="s">
        <v>185</v>
      </c>
      <c r="D1545" s="34" t="s">
        <v>990</v>
      </c>
      <c r="E1545" s="34" t="s">
        <v>1819</v>
      </c>
      <c r="F1545" s="34" t="s">
        <v>1753</v>
      </c>
      <c r="G1545" s="34">
        <v>55</v>
      </c>
    </row>
    <row r="1546" spans="1:7">
      <c r="A1546" s="23">
        <v>2017</v>
      </c>
      <c r="B1546" s="23" t="s">
        <v>514</v>
      </c>
      <c r="C1546" s="13" t="s">
        <v>3925</v>
      </c>
      <c r="D1546" s="34" t="s">
        <v>990</v>
      </c>
      <c r="E1546" s="34" t="s">
        <v>1819</v>
      </c>
      <c r="F1546" s="34" t="s">
        <v>1753</v>
      </c>
      <c r="G1546" s="34">
        <v>96</v>
      </c>
    </row>
    <row r="1547" spans="1:7">
      <c r="A1547" s="23">
        <v>2017</v>
      </c>
      <c r="B1547" s="23" t="s">
        <v>514</v>
      </c>
      <c r="C1547" s="13" t="s">
        <v>1743</v>
      </c>
      <c r="D1547" s="34" t="s">
        <v>3733</v>
      </c>
      <c r="E1547" s="34" t="s">
        <v>3736</v>
      </c>
      <c r="F1547" s="34" t="s">
        <v>1756</v>
      </c>
      <c r="G1547" s="34">
        <v>1</v>
      </c>
    </row>
    <row r="1548" spans="1:7">
      <c r="A1548" s="23">
        <v>2017</v>
      </c>
      <c r="B1548" s="23" t="s">
        <v>514</v>
      </c>
      <c r="C1548" s="13" t="s">
        <v>184</v>
      </c>
      <c r="D1548" s="34" t="s">
        <v>3733</v>
      </c>
      <c r="E1548" s="34" t="s">
        <v>3736</v>
      </c>
      <c r="F1548" s="34" t="s">
        <v>1756</v>
      </c>
      <c r="G1548" s="34">
        <v>4</v>
      </c>
    </row>
    <row r="1549" spans="1:7">
      <c r="A1549" s="23">
        <v>2017</v>
      </c>
      <c r="B1549" s="23" t="s">
        <v>514</v>
      </c>
      <c r="C1549" s="13" t="s">
        <v>23</v>
      </c>
      <c r="D1549" s="34" t="s">
        <v>3733</v>
      </c>
      <c r="E1549" s="34" t="s">
        <v>3736</v>
      </c>
      <c r="F1549" s="34" t="s">
        <v>1756</v>
      </c>
      <c r="G1549" s="34">
        <v>3</v>
      </c>
    </row>
    <row r="1550" spans="1:7">
      <c r="A1550" s="23">
        <v>2017</v>
      </c>
      <c r="B1550" s="23" t="s">
        <v>514</v>
      </c>
      <c r="C1550" s="13" t="s">
        <v>185</v>
      </c>
      <c r="D1550" s="34" t="s">
        <v>3733</v>
      </c>
      <c r="E1550" s="34" t="s">
        <v>3736</v>
      </c>
      <c r="F1550" s="34" t="s">
        <v>1756</v>
      </c>
      <c r="G1550" s="34">
        <v>18</v>
      </c>
    </row>
    <row r="1551" spans="1:7">
      <c r="A1551" s="23">
        <v>2017</v>
      </c>
      <c r="B1551" s="23" t="s">
        <v>514</v>
      </c>
      <c r="C1551" s="13" t="s">
        <v>3925</v>
      </c>
      <c r="D1551" s="34" t="s">
        <v>3733</v>
      </c>
      <c r="E1551" s="34" t="s">
        <v>3736</v>
      </c>
      <c r="F1551" s="34" t="s">
        <v>1756</v>
      </c>
      <c r="G1551" s="34">
        <v>12</v>
      </c>
    </row>
    <row r="1552" spans="1:7">
      <c r="A1552" s="23">
        <v>2018</v>
      </c>
      <c r="B1552" s="23" t="s">
        <v>514</v>
      </c>
      <c r="C1552" s="13" t="s">
        <v>1704</v>
      </c>
      <c r="D1552" s="34" t="s">
        <v>3733</v>
      </c>
      <c r="E1552" s="34" t="s">
        <v>3737</v>
      </c>
      <c r="F1552" s="34" t="s">
        <v>1757</v>
      </c>
      <c r="G1552" s="34">
        <v>40</v>
      </c>
    </row>
    <row r="1553" spans="1:7">
      <c r="A1553" s="23">
        <v>2018</v>
      </c>
      <c r="B1553" s="23" t="s">
        <v>514</v>
      </c>
      <c r="C1553" s="13" t="s">
        <v>1704</v>
      </c>
      <c r="D1553" s="34" t="s">
        <v>990</v>
      </c>
      <c r="E1553" s="34" t="s">
        <v>1819</v>
      </c>
      <c r="F1553" s="34" t="s">
        <v>1744</v>
      </c>
      <c r="G1553" s="34">
        <v>1</v>
      </c>
    </row>
    <row r="1554" spans="1:7">
      <c r="A1554" s="23">
        <v>2018</v>
      </c>
      <c r="B1554" s="23" t="s">
        <v>514</v>
      </c>
      <c r="C1554" s="13" t="s">
        <v>1704</v>
      </c>
      <c r="D1554" s="34" t="s">
        <v>3733</v>
      </c>
      <c r="E1554" s="34" t="s">
        <v>3737</v>
      </c>
      <c r="F1554" s="34" t="s">
        <v>1758</v>
      </c>
      <c r="G1554" s="34">
        <v>29</v>
      </c>
    </row>
    <row r="1555" spans="1:7">
      <c r="A1555" s="23">
        <v>2018</v>
      </c>
      <c r="B1555" s="23" t="s">
        <v>514</v>
      </c>
      <c r="C1555" s="13" t="s">
        <v>1704</v>
      </c>
      <c r="D1555" s="34" t="s">
        <v>990</v>
      </c>
      <c r="E1555" s="34" t="s">
        <v>1819</v>
      </c>
      <c r="F1555" s="34" t="s">
        <v>1745</v>
      </c>
      <c r="G1555" s="34">
        <v>5</v>
      </c>
    </row>
    <row r="1556" spans="1:7">
      <c r="A1556" s="23">
        <v>2018</v>
      </c>
      <c r="B1556" s="23" t="s">
        <v>514</v>
      </c>
      <c r="C1556" s="13" t="s">
        <v>1704</v>
      </c>
      <c r="D1556" s="34" t="s">
        <v>3733</v>
      </c>
      <c r="E1556" s="34" t="s">
        <v>3737</v>
      </c>
      <c r="F1556" s="34" t="s">
        <v>4500</v>
      </c>
      <c r="G1556" s="34">
        <v>1</v>
      </c>
    </row>
    <row r="1557" spans="1:7">
      <c r="A1557" s="23">
        <v>2018</v>
      </c>
      <c r="B1557" s="23" t="s">
        <v>514</v>
      </c>
      <c r="C1557" s="13" t="s">
        <v>1704</v>
      </c>
      <c r="D1557" s="34" t="s">
        <v>3733</v>
      </c>
      <c r="E1557" s="34" t="s">
        <v>3737</v>
      </c>
      <c r="F1557" s="34" t="s">
        <v>1763</v>
      </c>
      <c r="G1557" s="34">
        <v>43</v>
      </c>
    </row>
    <row r="1558" spans="1:7">
      <c r="A1558" s="23">
        <v>2018</v>
      </c>
      <c r="B1558" s="23" t="s">
        <v>514</v>
      </c>
      <c r="C1558" s="13" t="s">
        <v>1704</v>
      </c>
      <c r="D1558" s="34" t="s">
        <v>3733</v>
      </c>
      <c r="E1558" s="34" t="s">
        <v>3736</v>
      </c>
      <c r="F1558" s="34" t="s">
        <v>4558</v>
      </c>
      <c r="G1558" s="34">
        <v>4</v>
      </c>
    </row>
    <row r="1559" spans="1:7">
      <c r="A1559" s="23">
        <v>2018</v>
      </c>
      <c r="B1559" s="23" t="s">
        <v>514</v>
      </c>
      <c r="C1559" s="13" t="s">
        <v>1704</v>
      </c>
      <c r="D1559" s="34" t="s">
        <v>990</v>
      </c>
      <c r="E1559" s="34" t="s">
        <v>1819</v>
      </c>
      <c r="F1559" s="34" t="s">
        <v>1746</v>
      </c>
      <c r="G1559" s="34">
        <v>55</v>
      </c>
    </row>
    <row r="1560" spans="1:7">
      <c r="A1560" s="23">
        <v>2018</v>
      </c>
      <c r="B1560" s="23" t="s">
        <v>514</v>
      </c>
      <c r="C1560" s="13" t="s">
        <v>1704</v>
      </c>
      <c r="D1560" s="34" t="s">
        <v>990</v>
      </c>
      <c r="E1560" s="34" t="s">
        <v>1819</v>
      </c>
      <c r="F1560" s="34" t="s">
        <v>4496</v>
      </c>
      <c r="G1560" s="34">
        <v>33</v>
      </c>
    </row>
    <row r="1561" spans="1:7">
      <c r="A1561" s="23">
        <v>2018</v>
      </c>
      <c r="B1561" s="23" t="s">
        <v>514</v>
      </c>
      <c r="C1561" s="13" t="s">
        <v>1704</v>
      </c>
      <c r="D1561" s="34" t="s">
        <v>3733</v>
      </c>
      <c r="E1561" s="34" t="s">
        <v>3737</v>
      </c>
      <c r="F1561" s="34" t="s">
        <v>1760</v>
      </c>
      <c r="G1561" s="34">
        <v>9</v>
      </c>
    </row>
    <row r="1562" spans="1:7">
      <c r="A1562" s="23">
        <v>2018</v>
      </c>
      <c r="B1562" s="23" t="s">
        <v>514</v>
      </c>
      <c r="C1562" s="13" t="s">
        <v>1704</v>
      </c>
      <c r="D1562" s="34" t="s">
        <v>990</v>
      </c>
      <c r="E1562" s="34" t="s">
        <v>1819</v>
      </c>
      <c r="F1562" s="34" t="s">
        <v>1748</v>
      </c>
      <c r="G1562" s="34">
        <v>8</v>
      </c>
    </row>
    <row r="1563" spans="1:7">
      <c r="A1563" s="23">
        <v>2018</v>
      </c>
      <c r="B1563" s="23" t="s">
        <v>514</v>
      </c>
      <c r="C1563" s="13" t="s">
        <v>1704</v>
      </c>
      <c r="D1563" s="34" t="s">
        <v>990</v>
      </c>
      <c r="E1563" s="34" t="s">
        <v>1819</v>
      </c>
      <c r="F1563" s="34" t="s">
        <v>4553</v>
      </c>
      <c r="G1563" s="34">
        <v>9</v>
      </c>
    </row>
    <row r="1564" spans="1:7">
      <c r="A1564" s="23">
        <v>2018</v>
      </c>
      <c r="B1564" s="23" t="s">
        <v>514</v>
      </c>
      <c r="C1564" s="13" t="s">
        <v>1704</v>
      </c>
      <c r="D1564" s="34" t="s">
        <v>990</v>
      </c>
      <c r="E1564" s="34" t="s">
        <v>1819</v>
      </c>
      <c r="F1564" s="34" t="s">
        <v>1749</v>
      </c>
      <c r="G1564" s="34">
        <v>2</v>
      </c>
    </row>
    <row r="1565" spans="1:7">
      <c r="A1565" s="23">
        <v>2018</v>
      </c>
      <c r="B1565" s="23" t="s">
        <v>514</v>
      </c>
      <c r="C1565" s="13" t="s">
        <v>1704</v>
      </c>
      <c r="D1565" s="34" t="s">
        <v>3733</v>
      </c>
      <c r="E1565" s="34" t="s">
        <v>3737</v>
      </c>
      <c r="F1565" s="34" t="s">
        <v>1762</v>
      </c>
      <c r="G1565" s="34">
        <v>30</v>
      </c>
    </row>
    <row r="1566" spans="1:7">
      <c r="A1566" s="23">
        <v>2018</v>
      </c>
      <c r="B1566" s="23" t="s">
        <v>514</v>
      </c>
      <c r="C1566" s="13" t="s">
        <v>1704</v>
      </c>
      <c r="D1566" s="34" t="s">
        <v>990</v>
      </c>
      <c r="E1566" s="34" t="s">
        <v>1819</v>
      </c>
      <c r="F1566" s="34" t="s">
        <v>1750</v>
      </c>
      <c r="G1566" s="34">
        <v>34</v>
      </c>
    </row>
    <row r="1567" spans="1:7">
      <c r="A1567" s="23">
        <v>2018</v>
      </c>
      <c r="B1567" s="23" t="s">
        <v>514</v>
      </c>
      <c r="C1567" s="13" t="s">
        <v>1704</v>
      </c>
      <c r="D1567" s="34" t="s">
        <v>990</v>
      </c>
      <c r="E1567" s="34" t="s">
        <v>1819</v>
      </c>
      <c r="F1567" s="34" t="s">
        <v>1751</v>
      </c>
      <c r="G1567" s="34">
        <v>1</v>
      </c>
    </row>
    <row r="1568" spans="1:7">
      <c r="A1568" s="23">
        <v>2018</v>
      </c>
      <c r="B1568" s="23" t="s">
        <v>514</v>
      </c>
      <c r="C1568" s="13" t="s">
        <v>1704</v>
      </c>
      <c r="D1568" s="34" t="s">
        <v>990</v>
      </c>
      <c r="E1568" s="34" t="s">
        <v>1819</v>
      </c>
      <c r="F1568" s="34" t="s">
        <v>1752</v>
      </c>
      <c r="G1568" s="34">
        <v>1</v>
      </c>
    </row>
    <row r="1569" spans="1:7">
      <c r="A1569" s="23">
        <v>2018</v>
      </c>
      <c r="B1569" s="23" t="s">
        <v>514</v>
      </c>
      <c r="C1569" s="13" t="s">
        <v>1704</v>
      </c>
      <c r="D1569" s="34" t="s">
        <v>990</v>
      </c>
      <c r="E1569" s="34" t="s">
        <v>1819</v>
      </c>
      <c r="F1569" s="34" t="s">
        <v>1753</v>
      </c>
      <c r="G1569" s="34">
        <v>14</v>
      </c>
    </row>
    <row r="1570" spans="1:7">
      <c r="A1570" s="23">
        <v>2018</v>
      </c>
      <c r="B1570" s="23" t="s">
        <v>514</v>
      </c>
      <c r="C1570" s="13" t="s">
        <v>1704</v>
      </c>
      <c r="D1570" s="34" t="s">
        <v>3733</v>
      </c>
      <c r="E1570" s="34" t="s">
        <v>3736</v>
      </c>
      <c r="F1570" s="34" t="s">
        <v>1756</v>
      </c>
      <c r="G1570" s="34">
        <v>4</v>
      </c>
    </row>
    <row r="1571" spans="1:7">
      <c r="A1571" s="23">
        <v>2018</v>
      </c>
      <c r="B1571" s="23" t="s">
        <v>514</v>
      </c>
      <c r="C1571" s="13" t="s">
        <v>184</v>
      </c>
      <c r="D1571" s="34" t="s">
        <v>3733</v>
      </c>
      <c r="E1571" s="34" t="s">
        <v>3737</v>
      </c>
      <c r="F1571" s="34" t="s">
        <v>1757</v>
      </c>
      <c r="G1571" s="34">
        <v>2</v>
      </c>
    </row>
    <row r="1572" spans="1:7">
      <c r="A1572" s="23">
        <v>2018</v>
      </c>
      <c r="B1572" s="23" t="s">
        <v>514</v>
      </c>
      <c r="C1572" s="13" t="s">
        <v>23</v>
      </c>
      <c r="D1572" s="34" t="s">
        <v>3733</v>
      </c>
      <c r="E1572" s="34" t="s">
        <v>3737</v>
      </c>
      <c r="F1572" s="34" t="s">
        <v>1757</v>
      </c>
      <c r="G1572" s="34">
        <v>4</v>
      </c>
    </row>
    <row r="1573" spans="1:7">
      <c r="A1573" s="23">
        <v>2018</v>
      </c>
      <c r="B1573" s="23" t="s">
        <v>514</v>
      </c>
      <c r="C1573" s="13" t="s">
        <v>185</v>
      </c>
      <c r="D1573" s="34" t="s">
        <v>3733</v>
      </c>
      <c r="E1573" s="34" t="s">
        <v>3737</v>
      </c>
      <c r="F1573" s="34" t="s">
        <v>1757</v>
      </c>
      <c r="G1573" s="34">
        <v>18</v>
      </c>
    </row>
    <row r="1574" spans="1:7">
      <c r="A1574" s="23">
        <v>2018</v>
      </c>
      <c r="B1574" s="23" t="s">
        <v>514</v>
      </c>
      <c r="C1574" s="13" t="s">
        <v>3925</v>
      </c>
      <c r="D1574" s="34" t="s">
        <v>3733</v>
      </c>
      <c r="E1574" s="34" t="s">
        <v>3737</v>
      </c>
      <c r="F1574" s="34" t="s">
        <v>1757</v>
      </c>
      <c r="G1574" s="34">
        <v>6</v>
      </c>
    </row>
    <row r="1575" spans="1:7">
      <c r="A1575" s="23">
        <v>2018</v>
      </c>
      <c r="B1575" s="23" t="s">
        <v>514</v>
      </c>
      <c r="C1575" s="13" t="s">
        <v>184</v>
      </c>
      <c r="D1575" s="34" t="s">
        <v>990</v>
      </c>
      <c r="E1575" s="34" t="s">
        <v>1819</v>
      </c>
      <c r="F1575" s="34" t="s">
        <v>1744</v>
      </c>
      <c r="G1575" s="34">
        <v>3</v>
      </c>
    </row>
    <row r="1576" spans="1:7">
      <c r="A1576" s="23">
        <v>2018</v>
      </c>
      <c r="B1576" s="23" t="s">
        <v>514</v>
      </c>
      <c r="C1576" s="13" t="s">
        <v>23</v>
      </c>
      <c r="D1576" s="34" t="s">
        <v>990</v>
      </c>
      <c r="E1576" s="34" t="s">
        <v>1819</v>
      </c>
      <c r="F1576" s="34" t="s">
        <v>1744</v>
      </c>
      <c r="G1576" s="34">
        <v>6</v>
      </c>
    </row>
    <row r="1577" spans="1:7">
      <c r="A1577" s="23">
        <v>2018</v>
      </c>
      <c r="B1577" s="23" t="s">
        <v>514</v>
      </c>
      <c r="C1577" s="13" t="s">
        <v>185</v>
      </c>
      <c r="D1577" s="34" t="s">
        <v>990</v>
      </c>
      <c r="E1577" s="34" t="s">
        <v>1819</v>
      </c>
      <c r="F1577" s="34" t="s">
        <v>1744</v>
      </c>
      <c r="G1577" s="34">
        <v>6</v>
      </c>
    </row>
    <row r="1578" spans="1:7">
      <c r="A1578" s="23">
        <v>2018</v>
      </c>
      <c r="B1578" s="23" t="s">
        <v>514</v>
      </c>
      <c r="C1578" s="13" t="s">
        <v>3925</v>
      </c>
      <c r="D1578" s="34" t="s">
        <v>990</v>
      </c>
      <c r="E1578" s="34" t="s">
        <v>1819</v>
      </c>
      <c r="F1578" s="34" t="s">
        <v>1744</v>
      </c>
      <c r="G1578" s="34">
        <v>9</v>
      </c>
    </row>
    <row r="1579" spans="1:7">
      <c r="A1579" s="23">
        <v>2018</v>
      </c>
      <c r="B1579" s="23" t="s">
        <v>514</v>
      </c>
      <c r="C1579" s="13" t="s">
        <v>23</v>
      </c>
      <c r="D1579" s="34" t="s">
        <v>3733</v>
      </c>
      <c r="E1579" s="34" t="s">
        <v>3737</v>
      </c>
      <c r="F1579" s="34" t="s">
        <v>1758</v>
      </c>
      <c r="G1579" s="34">
        <v>4</v>
      </c>
    </row>
    <row r="1580" spans="1:7">
      <c r="A1580" s="23">
        <v>2018</v>
      </c>
      <c r="B1580" s="23" t="s">
        <v>514</v>
      </c>
      <c r="C1580" s="13" t="s">
        <v>185</v>
      </c>
      <c r="D1580" s="34" t="s">
        <v>3733</v>
      </c>
      <c r="E1580" s="34" t="s">
        <v>3737</v>
      </c>
      <c r="F1580" s="34" t="s">
        <v>1758</v>
      </c>
      <c r="G1580" s="34">
        <v>7</v>
      </c>
    </row>
    <row r="1581" spans="1:7">
      <c r="A1581" s="23">
        <v>2018</v>
      </c>
      <c r="B1581" s="23" t="s">
        <v>514</v>
      </c>
      <c r="C1581" s="13" t="s">
        <v>3925</v>
      </c>
      <c r="D1581" s="34" t="s">
        <v>3733</v>
      </c>
      <c r="E1581" s="34" t="s">
        <v>3737</v>
      </c>
      <c r="F1581" s="34" t="s">
        <v>1758</v>
      </c>
      <c r="G1581" s="34">
        <v>3</v>
      </c>
    </row>
    <row r="1582" spans="1:7">
      <c r="A1582" s="23">
        <v>2018</v>
      </c>
      <c r="B1582" s="23" t="s">
        <v>514</v>
      </c>
      <c r="C1582" s="13" t="s">
        <v>1743</v>
      </c>
      <c r="D1582" s="34" t="s">
        <v>990</v>
      </c>
      <c r="E1582" s="34" t="s">
        <v>1819</v>
      </c>
      <c r="F1582" s="34" t="s">
        <v>1745</v>
      </c>
      <c r="G1582" s="34">
        <v>2</v>
      </c>
    </row>
    <row r="1583" spans="1:7">
      <c r="A1583" s="23">
        <v>2018</v>
      </c>
      <c r="B1583" s="23" t="s">
        <v>514</v>
      </c>
      <c r="C1583" s="13" t="s">
        <v>184</v>
      </c>
      <c r="D1583" s="34" t="s">
        <v>990</v>
      </c>
      <c r="E1583" s="34" t="s">
        <v>1819</v>
      </c>
      <c r="F1583" s="34" t="s">
        <v>1745</v>
      </c>
      <c r="G1583" s="34">
        <v>8</v>
      </c>
    </row>
    <row r="1584" spans="1:7">
      <c r="A1584" s="23">
        <v>2018</v>
      </c>
      <c r="B1584" s="23" t="s">
        <v>514</v>
      </c>
      <c r="C1584" s="13" t="s">
        <v>23</v>
      </c>
      <c r="D1584" s="34" t="s">
        <v>990</v>
      </c>
      <c r="E1584" s="34" t="s">
        <v>1819</v>
      </c>
      <c r="F1584" s="34" t="s">
        <v>1745</v>
      </c>
      <c r="G1584" s="34">
        <v>41</v>
      </c>
    </row>
    <row r="1585" spans="1:7">
      <c r="A1585" s="23">
        <v>2018</v>
      </c>
      <c r="B1585" s="23" t="s">
        <v>514</v>
      </c>
      <c r="C1585" s="13" t="s">
        <v>185</v>
      </c>
      <c r="D1585" s="34" t="s">
        <v>990</v>
      </c>
      <c r="E1585" s="34" t="s">
        <v>1819</v>
      </c>
      <c r="F1585" s="34" t="s">
        <v>1745</v>
      </c>
      <c r="G1585" s="34">
        <v>58</v>
      </c>
    </row>
    <row r="1586" spans="1:7">
      <c r="A1586" s="23">
        <v>2018</v>
      </c>
      <c r="B1586" s="23" t="s">
        <v>514</v>
      </c>
      <c r="C1586" s="13" t="s">
        <v>3925</v>
      </c>
      <c r="D1586" s="34" t="s">
        <v>990</v>
      </c>
      <c r="E1586" s="34" t="s">
        <v>1819</v>
      </c>
      <c r="F1586" s="34" t="s">
        <v>1745</v>
      </c>
      <c r="G1586" s="34">
        <v>75</v>
      </c>
    </row>
    <row r="1587" spans="1:7">
      <c r="A1587" s="23">
        <v>2018</v>
      </c>
      <c r="B1587" s="23" t="s">
        <v>514</v>
      </c>
      <c r="C1587" s="13" t="s">
        <v>23</v>
      </c>
      <c r="D1587" s="34" t="s">
        <v>3733</v>
      </c>
      <c r="E1587" s="34" t="s">
        <v>3737</v>
      </c>
      <c r="F1587" s="34" t="s">
        <v>4500</v>
      </c>
      <c r="G1587" s="34">
        <v>1</v>
      </c>
    </row>
    <row r="1588" spans="1:7">
      <c r="A1588" s="23">
        <v>2018</v>
      </c>
      <c r="B1588" s="23" t="s">
        <v>514</v>
      </c>
      <c r="C1588" s="13" t="s">
        <v>185</v>
      </c>
      <c r="D1588" s="34" t="s">
        <v>3733</v>
      </c>
      <c r="E1588" s="34" t="s">
        <v>3737</v>
      </c>
      <c r="F1588" s="34" t="s">
        <v>4500</v>
      </c>
      <c r="G1588" s="34">
        <v>4</v>
      </c>
    </row>
    <row r="1589" spans="1:7">
      <c r="A1589" s="23">
        <v>2018</v>
      </c>
      <c r="B1589" s="23" t="s">
        <v>514</v>
      </c>
      <c r="C1589" s="13" t="s">
        <v>3925</v>
      </c>
      <c r="D1589" s="34" t="s">
        <v>3733</v>
      </c>
      <c r="E1589" s="34" t="s">
        <v>3737</v>
      </c>
      <c r="F1589" s="34" t="s">
        <v>4500</v>
      </c>
      <c r="G1589" s="34">
        <v>1</v>
      </c>
    </row>
    <row r="1590" spans="1:7">
      <c r="A1590" s="23">
        <v>2018</v>
      </c>
      <c r="B1590" s="23" t="s">
        <v>514</v>
      </c>
      <c r="C1590" s="13" t="s">
        <v>23</v>
      </c>
      <c r="D1590" s="34" t="s">
        <v>3733</v>
      </c>
      <c r="E1590" s="34" t="s">
        <v>3737</v>
      </c>
      <c r="F1590" s="34" t="s">
        <v>1763</v>
      </c>
      <c r="G1590" s="34">
        <v>4</v>
      </c>
    </row>
    <row r="1591" spans="1:7">
      <c r="A1591" s="23">
        <v>2018</v>
      </c>
      <c r="B1591" s="23" t="s">
        <v>514</v>
      </c>
      <c r="C1591" s="13" t="s">
        <v>185</v>
      </c>
      <c r="D1591" s="34" t="s">
        <v>3733</v>
      </c>
      <c r="E1591" s="34" t="s">
        <v>3737</v>
      </c>
      <c r="F1591" s="34" t="s">
        <v>1763</v>
      </c>
      <c r="G1591" s="34">
        <v>1</v>
      </c>
    </row>
    <row r="1592" spans="1:7">
      <c r="A1592" s="23">
        <v>2018</v>
      </c>
      <c r="B1592" s="23" t="s">
        <v>514</v>
      </c>
      <c r="C1592" s="13" t="s">
        <v>3925</v>
      </c>
      <c r="D1592" s="34" t="s">
        <v>3733</v>
      </c>
      <c r="E1592" s="34" t="s">
        <v>3737</v>
      </c>
      <c r="F1592" s="34" t="s">
        <v>1763</v>
      </c>
      <c r="G1592" s="34">
        <v>2</v>
      </c>
    </row>
    <row r="1593" spans="1:7">
      <c r="A1593" s="23">
        <v>2018</v>
      </c>
      <c r="B1593" s="23" t="s">
        <v>514</v>
      </c>
      <c r="C1593" s="13" t="s">
        <v>23</v>
      </c>
      <c r="D1593" s="34" t="s">
        <v>3733</v>
      </c>
      <c r="E1593" s="34" t="s">
        <v>3736</v>
      </c>
      <c r="F1593" s="34" t="s">
        <v>4558</v>
      </c>
      <c r="G1593" s="34">
        <v>1</v>
      </c>
    </row>
    <row r="1594" spans="1:7">
      <c r="A1594" s="23">
        <v>2018</v>
      </c>
      <c r="B1594" s="23" t="s">
        <v>514</v>
      </c>
      <c r="C1594" s="13" t="s">
        <v>185</v>
      </c>
      <c r="D1594" s="34" t="s">
        <v>3733</v>
      </c>
      <c r="E1594" s="34" t="s">
        <v>3736</v>
      </c>
      <c r="F1594" s="34" t="s">
        <v>4558</v>
      </c>
      <c r="G1594" s="34">
        <v>1</v>
      </c>
    </row>
    <row r="1595" spans="1:7">
      <c r="A1595" s="23">
        <v>2018</v>
      </c>
      <c r="B1595" s="23" t="s">
        <v>514</v>
      </c>
      <c r="C1595" s="13" t="s">
        <v>3925</v>
      </c>
      <c r="D1595" s="34" t="s">
        <v>3733</v>
      </c>
      <c r="E1595" s="34" t="s">
        <v>3736</v>
      </c>
      <c r="F1595" s="34" t="s">
        <v>4558</v>
      </c>
      <c r="G1595" s="34">
        <v>1</v>
      </c>
    </row>
    <row r="1596" spans="1:7">
      <c r="A1596" s="23">
        <v>2018</v>
      </c>
      <c r="B1596" s="23" t="s">
        <v>514</v>
      </c>
      <c r="C1596" s="13" t="s">
        <v>1743</v>
      </c>
      <c r="D1596" s="34" t="s">
        <v>990</v>
      </c>
      <c r="E1596" s="34" t="s">
        <v>1819</v>
      </c>
      <c r="F1596" s="34" t="s">
        <v>1746</v>
      </c>
      <c r="G1596" s="34">
        <v>11</v>
      </c>
    </row>
    <row r="1597" spans="1:7">
      <c r="A1597" s="23">
        <v>2018</v>
      </c>
      <c r="B1597" s="23" t="s">
        <v>514</v>
      </c>
      <c r="C1597" s="13" t="s">
        <v>184</v>
      </c>
      <c r="D1597" s="34" t="s">
        <v>990</v>
      </c>
      <c r="E1597" s="34" t="s">
        <v>1819</v>
      </c>
      <c r="F1597" s="34" t="s">
        <v>1746</v>
      </c>
      <c r="G1597" s="34">
        <v>21</v>
      </c>
    </row>
    <row r="1598" spans="1:7">
      <c r="A1598" s="23">
        <v>2018</v>
      </c>
      <c r="B1598" s="23" t="s">
        <v>514</v>
      </c>
      <c r="C1598" s="13" t="s">
        <v>23</v>
      </c>
      <c r="D1598" s="34" t="s">
        <v>990</v>
      </c>
      <c r="E1598" s="34" t="s">
        <v>1819</v>
      </c>
      <c r="F1598" s="34" t="s">
        <v>1746</v>
      </c>
      <c r="G1598" s="34">
        <v>119</v>
      </c>
    </row>
    <row r="1599" spans="1:7">
      <c r="A1599" s="23">
        <v>2018</v>
      </c>
      <c r="B1599" s="23" t="s">
        <v>514</v>
      </c>
      <c r="C1599" s="13" t="s">
        <v>185</v>
      </c>
      <c r="D1599" s="34" t="s">
        <v>990</v>
      </c>
      <c r="E1599" s="34" t="s">
        <v>1819</v>
      </c>
      <c r="F1599" s="34" t="s">
        <v>1746</v>
      </c>
      <c r="G1599" s="34">
        <v>72</v>
      </c>
    </row>
    <row r="1600" spans="1:7">
      <c r="A1600" s="23">
        <v>2018</v>
      </c>
      <c r="B1600" s="23" t="s">
        <v>514</v>
      </c>
      <c r="C1600" s="13" t="s">
        <v>3925</v>
      </c>
      <c r="D1600" s="34" t="s">
        <v>990</v>
      </c>
      <c r="E1600" s="34" t="s">
        <v>1819</v>
      </c>
      <c r="F1600" s="34" t="s">
        <v>1746</v>
      </c>
      <c r="G1600" s="34">
        <v>119</v>
      </c>
    </row>
    <row r="1601" spans="1:7">
      <c r="A1601" s="23">
        <v>2018</v>
      </c>
      <c r="B1601" s="23" t="s">
        <v>514</v>
      </c>
      <c r="C1601" s="13" t="s">
        <v>1743</v>
      </c>
      <c r="D1601" s="34" t="s">
        <v>990</v>
      </c>
      <c r="E1601" s="34" t="s">
        <v>1819</v>
      </c>
      <c r="F1601" s="34" t="s">
        <v>4496</v>
      </c>
      <c r="G1601" s="34">
        <v>7</v>
      </c>
    </row>
    <row r="1602" spans="1:7">
      <c r="A1602" s="23">
        <v>2018</v>
      </c>
      <c r="B1602" s="23" t="s">
        <v>514</v>
      </c>
      <c r="C1602" s="13" t="s">
        <v>184</v>
      </c>
      <c r="D1602" s="34" t="s">
        <v>990</v>
      </c>
      <c r="E1602" s="34" t="s">
        <v>1819</v>
      </c>
      <c r="F1602" s="34" t="s">
        <v>4496</v>
      </c>
      <c r="G1602" s="34">
        <v>4</v>
      </c>
    </row>
    <row r="1603" spans="1:7">
      <c r="A1603" s="23">
        <v>2018</v>
      </c>
      <c r="B1603" s="23" t="s">
        <v>514</v>
      </c>
      <c r="C1603" s="13" t="s">
        <v>23</v>
      </c>
      <c r="D1603" s="34" t="s">
        <v>990</v>
      </c>
      <c r="E1603" s="34" t="s">
        <v>1819</v>
      </c>
      <c r="F1603" s="34" t="s">
        <v>4496</v>
      </c>
      <c r="G1603" s="34">
        <v>33</v>
      </c>
    </row>
    <row r="1604" spans="1:7">
      <c r="A1604" s="23">
        <v>2018</v>
      </c>
      <c r="B1604" s="23" t="s">
        <v>514</v>
      </c>
      <c r="C1604" s="13" t="s">
        <v>185</v>
      </c>
      <c r="D1604" s="34" t="s">
        <v>990</v>
      </c>
      <c r="E1604" s="34" t="s">
        <v>1819</v>
      </c>
      <c r="F1604" s="34" t="s">
        <v>4496</v>
      </c>
      <c r="G1604" s="34">
        <v>25</v>
      </c>
    </row>
    <row r="1605" spans="1:7">
      <c r="A1605" s="23">
        <v>2018</v>
      </c>
      <c r="B1605" s="23" t="s">
        <v>514</v>
      </c>
      <c r="C1605" s="13" t="s">
        <v>3925</v>
      </c>
      <c r="D1605" s="34" t="s">
        <v>990</v>
      </c>
      <c r="E1605" s="34" t="s">
        <v>1819</v>
      </c>
      <c r="F1605" s="34" t="s">
        <v>4496</v>
      </c>
      <c r="G1605" s="34">
        <v>65</v>
      </c>
    </row>
    <row r="1606" spans="1:7">
      <c r="A1606" s="23">
        <v>2018</v>
      </c>
      <c r="B1606" s="23" t="s">
        <v>514</v>
      </c>
      <c r="C1606" s="13" t="s">
        <v>1743</v>
      </c>
      <c r="D1606" s="34" t="s">
        <v>3733</v>
      </c>
      <c r="E1606" s="34" t="s">
        <v>3737</v>
      </c>
      <c r="F1606" s="34" t="s">
        <v>1760</v>
      </c>
      <c r="G1606" s="34">
        <v>4</v>
      </c>
    </row>
    <row r="1607" spans="1:7">
      <c r="A1607" s="23">
        <v>2018</v>
      </c>
      <c r="B1607" s="23" t="s">
        <v>514</v>
      </c>
      <c r="C1607" s="13" t="s">
        <v>184</v>
      </c>
      <c r="D1607" s="34" t="s">
        <v>3733</v>
      </c>
      <c r="E1607" s="34" t="s">
        <v>3737</v>
      </c>
      <c r="F1607" s="34" t="s">
        <v>1760</v>
      </c>
      <c r="G1607" s="34">
        <v>23</v>
      </c>
    </row>
    <row r="1608" spans="1:7">
      <c r="A1608" s="23">
        <v>2018</v>
      </c>
      <c r="B1608" s="23" t="s">
        <v>514</v>
      </c>
      <c r="C1608" s="13" t="s">
        <v>23</v>
      </c>
      <c r="D1608" s="34" t="s">
        <v>3733</v>
      </c>
      <c r="E1608" s="34" t="s">
        <v>3737</v>
      </c>
      <c r="F1608" s="34" t="s">
        <v>1760</v>
      </c>
      <c r="G1608" s="34">
        <v>21</v>
      </c>
    </row>
    <row r="1609" spans="1:7">
      <c r="A1609" s="23">
        <v>2018</v>
      </c>
      <c r="B1609" s="23" t="s">
        <v>514</v>
      </c>
      <c r="C1609" s="13" t="s">
        <v>185</v>
      </c>
      <c r="D1609" s="34" t="s">
        <v>3733</v>
      </c>
      <c r="E1609" s="34" t="s">
        <v>3737</v>
      </c>
      <c r="F1609" s="34" t="s">
        <v>1760</v>
      </c>
      <c r="G1609" s="34">
        <v>44</v>
      </c>
    </row>
    <row r="1610" spans="1:7">
      <c r="A1610" s="23">
        <v>2018</v>
      </c>
      <c r="B1610" s="23" t="s">
        <v>514</v>
      </c>
      <c r="C1610" s="13" t="s">
        <v>3925</v>
      </c>
      <c r="D1610" s="34" t="s">
        <v>3733</v>
      </c>
      <c r="E1610" s="34" t="s">
        <v>3737</v>
      </c>
      <c r="F1610" s="34" t="s">
        <v>1760</v>
      </c>
      <c r="G1610" s="34">
        <v>55</v>
      </c>
    </row>
    <row r="1611" spans="1:7">
      <c r="A1611" s="23">
        <v>2018</v>
      </c>
      <c r="B1611" s="23" t="s">
        <v>514</v>
      </c>
      <c r="C1611" s="13" t="s">
        <v>184</v>
      </c>
      <c r="D1611" s="34" t="s">
        <v>990</v>
      </c>
      <c r="E1611" s="34" t="s">
        <v>1819</v>
      </c>
      <c r="F1611" s="34" t="s">
        <v>1747</v>
      </c>
      <c r="G1611" s="34">
        <v>4</v>
      </c>
    </row>
    <row r="1612" spans="1:7">
      <c r="A1612" s="23">
        <v>2018</v>
      </c>
      <c r="B1612" s="23" t="s">
        <v>514</v>
      </c>
      <c r="C1612" s="13" t="s">
        <v>1743</v>
      </c>
      <c r="D1612" s="34" t="s">
        <v>990</v>
      </c>
      <c r="E1612" s="34" t="s">
        <v>1819</v>
      </c>
      <c r="F1612" s="34" t="s">
        <v>4497</v>
      </c>
      <c r="G1612" s="34">
        <v>5</v>
      </c>
    </row>
    <row r="1613" spans="1:7">
      <c r="A1613" s="23">
        <v>2018</v>
      </c>
      <c r="B1613" s="23" t="s">
        <v>514</v>
      </c>
      <c r="C1613" s="13" t="s">
        <v>23</v>
      </c>
      <c r="D1613" s="34" t="s">
        <v>990</v>
      </c>
      <c r="E1613" s="34" t="s">
        <v>1819</v>
      </c>
      <c r="F1613" s="34" t="s">
        <v>4497</v>
      </c>
      <c r="G1613" s="34">
        <v>23</v>
      </c>
    </row>
    <row r="1614" spans="1:7">
      <c r="A1614" s="23">
        <v>2018</v>
      </c>
      <c r="B1614" s="23" t="s">
        <v>514</v>
      </c>
      <c r="C1614" s="13" t="s">
        <v>185</v>
      </c>
      <c r="D1614" s="34" t="s">
        <v>990</v>
      </c>
      <c r="E1614" s="34" t="s">
        <v>1819</v>
      </c>
      <c r="F1614" s="34" t="s">
        <v>4497</v>
      </c>
      <c r="G1614" s="34">
        <v>33</v>
      </c>
    </row>
    <row r="1615" spans="1:7">
      <c r="A1615" s="23">
        <v>2018</v>
      </c>
      <c r="B1615" s="23" t="s">
        <v>514</v>
      </c>
      <c r="C1615" s="13" t="s">
        <v>3925</v>
      </c>
      <c r="D1615" s="34" t="s">
        <v>990</v>
      </c>
      <c r="E1615" s="34" t="s">
        <v>1819</v>
      </c>
      <c r="F1615" s="34" t="s">
        <v>4497</v>
      </c>
      <c r="G1615" s="34">
        <v>34</v>
      </c>
    </row>
    <row r="1616" spans="1:7">
      <c r="A1616" s="23">
        <v>2018</v>
      </c>
      <c r="B1616" s="23" t="s">
        <v>514</v>
      </c>
      <c r="C1616" s="13" t="s">
        <v>1743</v>
      </c>
      <c r="D1616" s="34" t="s">
        <v>990</v>
      </c>
      <c r="E1616" s="34" t="s">
        <v>1819</v>
      </c>
      <c r="F1616" s="34" t="s">
        <v>1748</v>
      </c>
      <c r="G1616" s="34">
        <v>4</v>
      </c>
    </row>
    <row r="1617" spans="1:7">
      <c r="A1617" s="23">
        <v>2018</v>
      </c>
      <c r="B1617" s="23" t="s">
        <v>514</v>
      </c>
      <c r="C1617" s="13" t="s">
        <v>184</v>
      </c>
      <c r="D1617" s="34" t="s">
        <v>990</v>
      </c>
      <c r="E1617" s="34" t="s">
        <v>1819</v>
      </c>
      <c r="F1617" s="34" t="s">
        <v>1748</v>
      </c>
      <c r="G1617" s="34">
        <v>18</v>
      </c>
    </row>
    <row r="1618" spans="1:7">
      <c r="A1618" s="23">
        <v>2018</v>
      </c>
      <c r="B1618" s="23" t="s">
        <v>514</v>
      </c>
      <c r="C1618" s="13" t="s">
        <v>23</v>
      </c>
      <c r="D1618" s="34" t="s">
        <v>990</v>
      </c>
      <c r="E1618" s="34" t="s">
        <v>1819</v>
      </c>
      <c r="F1618" s="34" t="s">
        <v>1748</v>
      </c>
      <c r="G1618" s="34">
        <v>14</v>
      </c>
    </row>
    <row r="1619" spans="1:7">
      <c r="A1619" s="23">
        <v>2018</v>
      </c>
      <c r="B1619" s="23" t="s">
        <v>514</v>
      </c>
      <c r="C1619" s="13" t="s">
        <v>185</v>
      </c>
      <c r="D1619" s="34" t="s">
        <v>990</v>
      </c>
      <c r="E1619" s="34" t="s">
        <v>1819</v>
      </c>
      <c r="F1619" s="34" t="s">
        <v>1748</v>
      </c>
      <c r="G1619" s="34">
        <v>21</v>
      </c>
    </row>
    <row r="1620" spans="1:7">
      <c r="A1620" s="23">
        <v>2018</v>
      </c>
      <c r="B1620" s="23" t="s">
        <v>514</v>
      </c>
      <c r="C1620" s="13" t="s">
        <v>3925</v>
      </c>
      <c r="D1620" s="34" t="s">
        <v>990</v>
      </c>
      <c r="E1620" s="34" t="s">
        <v>1819</v>
      </c>
      <c r="F1620" s="34" t="s">
        <v>1748</v>
      </c>
      <c r="G1620" s="34">
        <v>24</v>
      </c>
    </row>
    <row r="1621" spans="1:7">
      <c r="A1621" s="23">
        <v>2018</v>
      </c>
      <c r="B1621" s="23" t="s">
        <v>514</v>
      </c>
      <c r="C1621" s="13" t="s">
        <v>1743</v>
      </c>
      <c r="D1621" s="34" t="s">
        <v>990</v>
      </c>
      <c r="E1621" s="34" t="s">
        <v>1819</v>
      </c>
      <c r="F1621" s="34" t="s">
        <v>4553</v>
      </c>
      <c r="G1621" s="34">
        <v>1</v>
      </c>
    </row>
    <row r="1622" spans="1:7">
      <c r="A1622" s="23">
        <v>2018</v>
      </c>
      <c r="B1622" s="23" t="s">
        <v>514</v>
      </c>
      <c r="C1622" s="13" t="s">
        <v>184</v>
      </c>
      <c r="D1622" s="34" t="s">
        <v>990</v>
      </c>
      <c r="E1622" s="34" t="s">
        <v>1819</v>
      </c>
      <c r="F1622" s="34" t="s">
        <v>4553</v>
      </c>
      <c r="G1622" s="34">
        <v>3</v>
      </c>
    </row>
    <row r="1623" spans="1:7">
      <c r="A1623" s="23">
        <v>2018</v>
      </c>
      <c r="B1623" s="23" t="s">
        <v>514</v>
      </c>
      <c r="C1623" s="13" t="s">
        <v>23</v>
      </c>
      <c r="D1623" s="34" t="s">
        <v>990</v>
      </c>
      <c r="E1623" s="34" t="s">
        <v>1819</v>
      </c>
      <c r="F1623" s="34" t="s">
        <v>4553</v>
      </c>
      <c r="G1623" s="34">
        <v>6</v>
      </c>
    </row>
    <row r="1624" spans="1:7">
      <c r="A1624" s="23">
        <v>2018</v>
      </c>
      <c r="B1624" s="23" t="s">
        <v>514</v>
      </c>
      <c r="C1624" s="13" t="s">
        <v>185</v>
      </c>
      <c r="D1624" s="34" t="s">
        <v>990</v>
      </c>
      <c r="E1624" s="34" t="s">
        <v>1819</v>
      </c>
      <c r="F1624" s="34" t="s">
        <v>4553</v>
      </c>
      <c r="G1624" s="34">
        <v>8</v>
      </c>
    </row>
    <row r="1625" spans="1:7">
      <c r="A1625" s="23">
        <v>2018</v>
      </c>
      <c r="B1625" s="23" t="s">
        <v>514</v>
      </c>
      <c r="C1625" s="13" t="s">
        <v>3925</v>
      </c>
      <c r="D1625" s="34" t="s">
        <v>990</v>
      </c>
      <c r="E1625" s="34" t="s">
        <v>1819</v>
      </c>
      <c r="F1625" s="34" t="s">
        <v>4553</v>
      </c>
      <c r="G1625" s="34">
        <v>20</v>
      </c>
    </row>
    <row r="1626" spans="1:7">
      <c r="A1626" s="23">
        <v>2018</v>
      </c>
      <c r="B1626" s="23" t="s">
        <v>514</v>
      </c>
      <c r="C1626" s="13" t="s">
        <v>1743</v>
      </c>
      <c r="D1626" s="34" t="s">
        <v>990</v>
      </c>
      <c r="E1626" s="34" t="s">
        <v>1819</v>
      </c>
      <c r="F1626" s="34" t="s">
        <v>1749</v>
      </c>
      <c r="G1626" s="34">
        <v>5</v>
      </c>
    </row>
    <row r="1627" spans="1:7">
      <c r="A1627" s="23">
        <v>2018</v>
      </c>
      <c r="B1627" s="23" t="s">
        <v>514</v>
      </c>
      <c r="C1627" s="13" t="s">
        <v>184</v>
      </c>
      <c r="D1627" s="34" t="s">
        <v>990</v>
      </c>
      <c r="E1627" s="34" t="s">
        <v>1819</v>
      </c>
      <c r="F1627" s="34" t="s">
        <v>1749</v>
      </c>
      <c r="G1627" s="34">
        <v>4</v>
      </c>
    </row>
    <row r="1628" spans="1:7">
      <c r="A1628" s="23">
        <v>2018</v>
      </c>
      <c r="B1628" s="23" t="s">
        <v>514</v>
      </c>
      <c r="C1628" s="13" t="s">
        <v>23</v>
      </c>
      <c r="D1628" s="34" t="s">
        <v>990</v>
      </c>
      <c r="E1628" s="34" t="s">
        <v>1819</v>
      </c>
      <c r="F1628" s="34" t="s">
        <v>1749</v>
      </c>
      <c r="G1628" s="34">
        <v>10</v>
      </c>
    </row>
    <row r="1629" spans="1:7">
      <c r="A1629" s="23">
        <v>2018</v>
      </c>
      <c r="B1629" s="23" t="s">
        <v>514</v>
      </c>
      <c r="C1629" s="13" t="s">
        <v>185</v>
      </c>
      <c r="D1629" s="34" t="s">
        <v>990</v>
      </c>
      <c r="E1629" s="34" t="s">
        <v>1819</v>
      </c>
      <c r="F1629" s="34" t="s">
        <v>1749</v>
      </c>
      <c r="G1629" s="34">
        <v>15</v>
      </c>
    </row>
    <row r="1630" spans="1:7">
      <c r="A1630" s="23">
        <v>2018</v>
      </c>
      <c r="B1630" s="23" t="s">
        <v>514</v>
      </c>
      <c r="C1630" s="13" t="s">
        <v>3925</v>
      </c>
      <c r="D1630" s="34" t="s">
        <v>990</v>
      </c>
      <c r="E1630" s="34" t="s">
        <v>1819</v>
      </c>
      <c r="F1630" s="34" t="s">
        <v>1749</v>
      </c>
      <c r="G1630" s="34">
        <v>36</v>
      </c>
    </row>
    <row r="1631" spans="1:7">
      <c r="A1631" s="23">
        <v>2018</v>
      </c>
      <c r="B1631" s="23" t="s">
        <v>514</v>
      </c>
      <c r="C1631" s="13" t="s">
        <v>23</v>
      </c>
      <c r="D1631" s="34" t="s">
        <v>3733</v>
      </c>
      <c r="E1631" s="34" t="s">
        <v>3737</v>
      </c>
      <c r="F1631" s="34" t="s">
        <v>1762</v>
      </c>
      <c r="G1631" s="34">
        <v>7</v>
      </c>
    </row>
    <row r="1632" spans="1:7">
      <c r="A1632" s="23">
        <v>2018</v>
      </c>
      <c r="B1632" s="23" t="s">
        <v>514</v>
      </c>
      <c r="C1632" s="13" t="s">
        <v>185</v>
      </c>
      <c r="D1632" s="34" t="s">
        <v>3733</v>
      </c>
      <c r="E1632" s="34" t="s">
        <v>3737</v>
      </c>
      <c r="F1632" s="34" t="s">
        <v>1762</v>
      </c>
      <c r="G1632" s="34">
        <v>3</v>
      </c>
    </row>
    <row r="1633" spans="1:7">
      <c r="A1633" s="23">
        <v>2018</v>
      </c>
      <c r="B1633" s="23" t="s">
        <v>514</v>
      </c>
      <c r="C1633" s="13" t="s">
        <v>3925</v>
      </c>
      <c r="D1633" s="34" t="s">
        <v>3733</v>
      </c>
      <c r="E1633" s="34" t="s">
        <v>3737</v>
      </c>
      <c r="F1633" s="34" t="s">
        <v>1762</v>
      </c>
      <c r="G1633" s="34">
        <v>4</v>
      </c>
    </row>
    <row r="1634" spans="1:7">
      <c r="A1634" s="23">
        <v>2018</v>
      </c>
      <c r="B1634" s="23" t="s">
        <v>514</v>
      </c>
      <c r="C1634" s="13" t="s">
        <v>1743</v>
      </c>
      <c r="D1634" s="34" t="s">
        <v>990</v>
      </c>
      <c r="E1634" s="34" t="s">
        <v>1819</v>
      </c>
      <c r="F1634" s="34" t="s">
        <v>1750</v>
      </c>
      <c r="G1634" s="34">
        <v>5</v>
      </c>
    </row>
    <row r="1635" spans="1:7">
      <c r="A1635" s="23">
        <v>2018</v>
      </c>
      <c r="B1635" s="23" t="s">
        <v>514</v>
      </c>
      <c r="C1635" s="13" t="s">
        <v>184</v>
      </c>
      <c r="D1635" s="34" t="s">
        <v>990</v>
      </c>
      <c r="E1635" s="34" t="s">
        <v>1819</v>
      </c>
      <c r="F1635" s="34" t="s">
        <v>1750</v>
      </c>
      <c r="G1635" s="34">
        <v>7</v>
      </c>
    </row>
    <row r="1636" spans="1:7">
      <c r="A1636" s="23">
        <v>2018</v>
      </c>
      <c r="B1636" s="23" t="s">
        <v>514</v>
      </c>
      <c r="C1636" s="13" t="s">
        <v>23</v>
      </c>
      <c r="D1636" s="34" t="s">
        <v>990</v>
      </c>
      <c r="E1636" s="34" t="s">
        <v>1819</v>
      </c>
      <c r="F1636" s="34" t="s">
        <v>1750</v>
      </c>
      <c r="G1636" s="34">
        <v>24</v>
      </c>
    </row>
    <row r="1637" spans="1:7">
      <c r="A1637" s="23">
        <v>2018</v>
      </c>
      <c r="B1637" s="23" t="s">
        <v>514</v>
      </c>
      <c r="C1637" s="13" t="s">
        <v>185</v>
      </c>
      <c r="D1637" s="34" t="s">
        <v>990</v>
      </c>
      <c r="E1637" s="34" t="s">
        <v>1819</v>
      </c>
      <c r="F1637" s="34" t="s">
        <v>1750</v>
      </c>
      <c r="G1637" s="34">
        <v>29</v>
      </c>
    </row>
    <row r="1638" spans="1:7">
      <c r="A1638" s="23">
        <v>2018</v>
      </c>
      <c r="B1638" s="23" t="s">
        <v>514</v>
      </c>
      <c r="C1638" s="13" t="s">
        <v>3925</v>
      </c>
      <c r="D1638" s="34" t="s">
        <v>990</v>
      </c>
      <c r="E1638" s="34" t="s">
        <v>1819</v>
      </c>
      <c r="F1638" s="34" t="s">
        <v>1750</v>
      </c>
      <c r="G1638" s="34">
        <v>30</v>
      </c>
    </row>
    <row r="1639" spans="1:7">
      <c r="A1639" s="23">
        <v>2018</v>
      </c>
      <c r="B1639" s="23" t="s">
        <v>514</v>
      </c>
      <c r="C1639" s="13" t="s">
        <v>1743</v>
      </c>
      <c r="D1639" s="34" t="s">
        <v>990</v>
      </c>
      <c r="E1639" s="34" t="s">
        <v>1819</v>
      </c>
      <c r="F1639" s="34" t="s">
        <v>1751</v>
      </c>
      <c r="G1639" s="34">
        <v>9</v>
      </c>
    </row>
    <row r="1640" spans="1:7">
      <c r="A1640" s="23">
        <v>2018</v>
      </c>
      <c r="B1640" s="23" t="s">
        <v>514</v>
      </c>
      <c r="C1640" s="13" t="s">
        <v>184</v>
      </c>
      <c r="D1640" s="34" t="s">
        <v>990</v>
      </c>
      <c r="E1640" s="34" t="s">
        <v>1819</v>
      </c>
      <c r="F1640" s="34" t="s">
        <v>1751</v>
      </c>
      <c r="G1640" s="34">
        <v>4</v>
      </c>
    </row>
    <row r="1641" spans="1:7">
      <c r="A1641" s="23">
        <v>2018</v>
      </c>
      <c r="B1641" s="23" t="s">
        <v>514</v>
      </c>
      <c r="C1641" s="13" t="s">
        <v>23</v>
      </c>
      <c r="D1641" s="34" t="s">
        <v>990</v>
      </c>
      <c r="E1641" s="34" t="s">
        <v>1819</v>
      </c>
      <c r="F1641" s="34" t="s">
        <v>1751</v>
      </c>
      <c r="G1641" s="34">
        <v>22</v>
      </c>
    </row>
    <row r="1642" spans="1:7">
      <c r="A1642" s="23">
        <v>2018</v>
      </c>
      <c r="B1642" s="23" t="s">
        <v>514</v>
      </c>
      <c r="C1642" s="13" t="s">
        <v>185</v>
      </c>
      <c r="D1642" s="34" t="s">
        <v>990</v>
      </c>
      <c r="E1642" s="34" t="s">
        <v>1819</v>
      </c>
      <c r="F1642" s="34" t="s">
        <v>1751</v>
      </c>
      <c r="G1642" s="34">
        <v>14</v>
      </c>
    </row>
    <row r="1643" spans="1:7">
      <c r="A1643" s="23">
        <v>2018</v>
      </c>
      <c r="B1643" s="23" t="s">
        <v>514</v>
      </c>
      <c r="C1643" s="13" t="s">
        <v>3925</v>
      </c>
      <c r="D1643" s="34" t="s">
        <v>990</v>
      </c>
      <c r="E1643" s="34" t="s">
        <v>1819</v>
      </c>
      <c r="F1643" s="34" t="s">
        <v>1751</v>
      </c>
      <c r="G1643" s="34">
        <v>38</v>
      </c>
    </row>
    <row r="1644" spans="1:7">
      <c r="A1644" s="23">
        <v>2018</v>
      </c>
      <c r="B1644" s="23" t="s">
        <v>514</v>
      </c>
      <c r="C1644" s="13" t="s">
        <v>1743</v>
      </c>
      <c r="D1644" s="34" t="s">
        <v>990</v>
      </c>
      <c r="E1644" s="34" t="s">
        <v>1819</v>
      </c>
      <c r="F1644" s="34" t="s">
        <v>1752</v>
      </c>
      <c r="G1644" s="34">
        <v>2</v>
      </c>
    </row>
    <row r="1645" spans="1:7">
      <c r="A1645" s="23">
        <v>2018</v>
      </c>
      <c r="B1645" s="23" t="s">
        <v>514</v>
      </c>
      <c r="C1645" s="13" t="s">
        <v>184</v>
      </c>
      <c r="D1645" s="34" t="s">
        <v>990</v>
      </c>
      <c r="E1645" s="34" t="s">
        <v>1819</v>
      </c>
      <c r="F1645" s="34" t="s">
        <v>1752</v>
      </c>
      <c r="G1645" s="34">
        <v>9</v>
      </c>
    </row>
    <row r="1646" spans="1:7">
      <c r="A1646" s="23">
        <v>2018</v>
      </c>
      <c r="B1646" s="23" t="s">
        <v>514</v>
      </c>
      <c r="C1646" s="13" t="s">
        <v>185</v>
      </c>
      <c r="D1646" s="34" t="s">
        <v>990</v>
      </c>
      <c r="E1646" s="34" t="s">
        <v>1819</v>
      </c>
      <c r="F1646" s="34" t="s">
        <v>1752</v>
      </c>
      <c r="G1646" s="34">
        <v>15</v>
      </c>
    </row>
    <row r="1647" spans="1:7">
      <c r="A1647" s="23">
        <v>2018</v>
      </c>
      <c r="B1647" s="23" t="s">
        <v>514</v>
      </c>
      <c r="C1647" s="13" t="s">
        <v>3925</v>
      </c>
      <c r="D1647" s="34" t="s">
        <v>990</v>
      </c>
      <c r="E1647" s="34" t="s">
        <v>1819</v>
      </c>
      <c r="F1647" s="34" t="s">
        <v>1752</v>
      </c>
      <c r="G1647" s="34">
        <v>14</v>
      </c>
    </row>
    <row r="1648" spans="1:7">
      <c r="A1648" s="23">
        <v>2018</v>
      </c>
      <c r="B1648" s="23" t="s">
        <v>514</v>
      </c>
      <c r="C1648" s="13" t="s">
        <v>184</v>
      </c>
      <c r="D1648" s="34" t="s">
        <v>990</v>
      </c>
      <c r="E1648" s="34" t="s">
        <v>1819</v>
      </c>
      <c r="F1648" s="34" t="s">
        <v>1753</v>
      </c>
      <c r="G1648" s="34">
        <v>14</v>
      </c>
    </row>
    <row r="1649" spans="1:7">
      <c r="A1649" s="23">
        <v>2018</v>
      </c>
      <c r="B1649" s="23" t="s">
        <v>514</v>
      </c>
      <c r="C1649" s="13" t="s">
        <v>23</v>
      </c>
      <c r="D1649" s="34" t="s">
        <v>990</v>
      </c>
      <c r="E1649" s="34" t="s">
        <v>1819</v>
      </c>
      <c r="F1649" s="34" t="s">
        <v>1753</v>
      </c>
      <c r="G1649" s="34">
        <v>17</v>
      </c>
    </row>
    <row r="1650" spans="1:7">
      <c r="A1650" s="23">
        <v>2018</v>
      </c>
      <c r="B1650" s="23" t="s">
        <v>514</v>
      </c>
      <c r="C1650" s="13" t="s">
        <v>185</v>
      </c>
      <c r="D1650" s="34" t="s">
        <v>990</v>
      </c>
      <c r="E1650" s="34" t="s">
        <v>1819</v>
      </c>
      <c r="F1650" s="34" t="s">
        <v>1753</v>
      </c>
      <c r="G1650" s="34">
        <v>33</v>
      </c>
    </row>
    <row r="1651" spans="1:7">
      <c r="A1651" s="23">
        <v>2018</v>
      </c>
      <c r="B1651" s="23" t="s">
        <v>514</v>
      </c>
      <c r="C1651" s="13" t="s">
        <v>3925</v>
      </c>
      <c r="D1651" s="34" t="s">
        <v>990</v>
      </c>
      <c r="E1651" s="34" t="s">
        <v>1819</v>
      </c>
      <c r="F1651" s="34" t="s">
        <v>1753</v>
      </c>
      <c r="G1651" s="34">
        <v>48</v>
      </c>
    </row>
    <row r="1652" spans="1:7">
      <c r="A1652" s="23">
        <v>2018</v>
      </c>
      <c r="B1652" s="23" t="s">
        <v>514</v>
      </c>
      <c r="C1652" s="13" t="s">
        <v>1743</v>
      </c>
      <c r="D1652" s="34" t="s">
        <v>3733</v>
      </c>
      <c r="E1652" s="34" t="s">
        <v>3736</v>
      </c>
      <c r="F1652" s="34" t="s">
        <v>1756</v>
      </c>
      <c r="G1652" s="34">
        <v>1</v>
      </c>
    </row>
    <row r="1653" spans="1:7">
      <c r="A1653" s="23">
        <v>2018</v>
      </c>
      <c r="B1653" s="23" t="s">
        <v>514</v>
      </c>
      <c r="C1653" s="13" t="s">
        <v>184</v>
      </c>
      <c r="D1653" s="34" t="s">
        <v>3733</v>
      </c>
      <c r="E1653" s="34" t="s">
        <v>3736</v>
      </c>
      <c r="F1653" s="34" t="s">
        <v>1756</v>
      </c>
      <c r="G1653" s="34">
        <v>4</v>
      </c>
    </row>
    <row r="1654" spans="1:7">
      <c r="A1654" s="23">
        <v>2018</v>
      </c>
      <c r="B1654" s="23" t="s">
        <v>514</v>
      </c>
      <c r="C1654" s="13" t="s">
        <v>23</v>
      </c>
      <c r="D1654" s="34" t="s">
        <v>3733</v>
      </c>
      <c r="E1654" s="34" t="s">
        <v>3736</v>
      </c>
      <c r="F1654" s="34" t="s">
        <v>1756</v>
      </c>
      <c r="G1654" s="34">
        <v>5</v>
      </c>
    </row>
    <row r="1655" spans="1:7">
      <c r="A1655" s="23">
        <v>2018</v>
      </c>
      <c r="B1655" s="23" t="s">
        <v>514</v>
      </c>
      <c r="C1655" s="13" t="s">
        <v>185</v>
      </c>
      <c r="D1655" s="34" t="s">
        <v>3733</v>
      </c>
      <c r="E1655" s="34" t="s">
        <v>3736</v>
      </c>
      <c r="F1655" s="34" t="s">
        <v>1756</v>
      </c>
      <c r="G1655" s="34">
        <v>19</v>
      </c>
    </row>
    <row r="1656" spans="1:7">
      <c r="A1656" s="23">
        <v>2018</v>
      </c>
      <c r="B1656" s="23" t="s">
        <v>514</v>
      </c>
      <c r="C1656" s="13" t="s">
        <v>3925</v>
      </c>
      <c r="D1656" s="34" t="s">
        <v>3733</v>
      </c>
      <c r="E1656" s="34" t="s">
        <v>3736</v>
      </c>
      <c r="F1656" s="34" t="s">
        <v>1756</v>
      </c>
      <c r="G1656" s="34">
        <v>2</v>
      </c>
    </row>
    <row r="1657" spans="1:7">
      <c r="A1657" s="23">
        <v>2018</v>
      </c>
      <c r="B1657" s="23" t="s">
        <v>514</v>
      </c>
      <c r="C1657" s="13" t="s">
        <v>1704</v>
      </c>
      <c r="D1657" s="34" t="s">
        <v>990</v>
      </c>
      <c r="E1657" s="34" t="s">
        <v>3734</v>
      </c>
      <c r="F1657" s="34" t="s">
        <v>3589</v>
      </c>
      <c r="G1657" s="34">
        <v>1</v>
      </c>
    </row>
    <row r="1658" spans="1:7">
      <c r="A1658" s="23">
        <v>2018</v>
      </c>
      <c r="B1658" s="23" t="s">
        <v>514</v>
      </c>
      <c r="C1658" s="13" t="s">
        <v>1704</v>
      </c>
      <c r="D1658" s="34" t="s">
        <v>990</v>
      </c>
      <c r="E1658" s="34" t="s">
        <v>3734</v>
      </c>
      <c r="F1658" s="34" t="s">
        <v>3590</v>
      </c>
      <c r="G1658" s="34">
        <v>4</v>
      </c>
    </row>
    <row r="1659" spans="1:7">
      <c r="A1659" s="23">
        <v>2018</v>
      </c>
      <c r="B1659" s="23" t="s">
        <v>514</v>
      </c>
      <c r="C1659" s="13" t="s">
        <v>1743</v>
      </c>
      <c r="D1659" s="34" t="s">
        <v>990</v>
      </c>
      <c r="E1659" s="34" t="s">
        <v>3734</v>
      </c>
      <c r="F1659" s="34" t="s">
        <v>3590</v>
      </c>
      <c r="G1659" s="34">
        <v>1</v>
      </c>
    </row>
    <row r="1660" spans="1:7">
      <c r="A1660" s="23">
        <v>2018</v>
      </c>
      <c r="B1660" s="23" t="s">
        <v>514</v>
      </c>
      <c r="C1660" s="13" t="s">
        <v>184</v>
      </c>
      <c r="D1660" s="34" t="s">
        <v>990</v>
      </c>
      <c r="E1660" s="34" t="s">
        <v>3734</v>
      </c>
      <c r="F1660" s="34" t="s">
        <v>3589</v>
      </c>
      <c r="G1660" s="34">
        <v>13</v>
      </c>
    </row>
    <row r="1661" spans="1:7">
      <c r="A1661" s="23">
        <v>2018</v>
      </c>
      <c r="B1661" s="23" t="s">
        <v>514</v>
      </c>
      <c r="C1661" s="13" t="s">
        <v>23</v>
      </c>
      <c r="D1661" s="34" t="s">
        <v>990</v>
      </c>
      <c r="E1661" s="34" t="s">
        <v>3734</v>
      </c>
      <c r="F1661" s="34" t="s">
        <v>3589</v>
      </c>
      <c r="G1661" s="34">
        <v>3</v>
      </c>
    </row>
    <row r="1662" spans="1:7">
      <c r="A1662" s="23">
        <v>2018</v>
      </c>
      <c r="B1662" s="23" t="s">
        <v>514</v>
      </c>
      <c r="C1662" s="13" t="s">
        <v>23</v>
      </c>
      <c r="D1662" s="34" t="s">
        <v>990</v>
      </c>
      <c r="E1662" s="34" t="s">
        <v>3734</v>
      </c>
      <c r="F1662" s="34" t="s">
        <v>3590</v>
      </c>
      <c r="G1662" s="34">
        <v>3</v>
      </c>
    </row>
    <row r="1663" spans="1:7">
      <c r="A1663" s="23">
        <v>2018</v>
      </c>
      <c r="B1663" s="23" t="s">
        <v>514</v>
      </c>
      <c r="C1663" s="13" t="s">
        <v>185</v>
      </c>
      <c r="D1663" s="34" t="s">
        <v>990</v>
      </c>
      <c r="E1663" s="34" t="s">
        <v>3734</v>
      </c>
      <c r="F1663" s="34" t="s">
        <v>3589</v>
      </c>
      <c r="G1663" s="34">
        <v>13</v>
      </c>
    </row>
    <row r="1664" spans="1:7">
      <c r="A1664" s="23">
        <v>2018</v>
      </c>
      <c r="B1664" s="23" t="s">
        <v>514</v>
      </c>
      <c r="C1664" s="13" t="s">
        <v>3925</v>
      </c>
      <c r="D1664" s="34" t="s">
        <v>990</v>
      </c>
      <c r="E1664" s="34" t="s">
        <v>3734</v>
      </c>
      <c r="F1664" s="34" t="s">
        <v>3589</v>
      </c>
      <c r="G1664" s="34">
        <v>5</v>
      </c>
    </row>
    <row r="1665" spans="1:7">
      <c r="A1665" s="23">
        <v>2019</v>
      </c>
      <c r="B1665" s="23" t="s">
        <v>514</v>
      </c>
      <c r="C1665" s="13" t="s">
        <v>184</v>
      </c>
      <c r="D1665" s="34" t="s">
        <v>990</v>
      </c>
      <c r="E1665" s="34" t="s">
        <v>4486</v>
      </c>
      <c r="F1665" s="34" t="s">
        <v>1745</v>
      </c>
      <c r="G1665" s="34">
        <v>3</v>
      </c>
    </row>
    <row r="1666" spans="1:7">
      <c r="A1666" s="23">
        <v>2019</v>
      </c>
      <c r="B1666" s="23" t="s">
        <v>514</v>
      </c>
      <c r="C1666" s="13" t="s">
        <v>184</v>
      </c>
      <c r="D1666" s="34" t="s">
        <v>990</v>
      </c>
      <c r="E1666" s="34" t="s">
        <v>4486</v>
      </c>
      <c r="F1666" s="34" t="s">
        <v>4487</v>
      </c>
      <c r="G1666" s="34">
        <v>1</v>
      </c>
    </row>
    <row r="1667" spans="1:7">
      <c r="A1667" s="23">
        <v>2019</v>
      </c>
      <c r="B1667" s="23" t="s">
        <v>514</v>
      </c>
      <c r="C1667" s="13" t="s">
        <v>184</v>
      </c>
      <c r="D1667" s="34" t="s">
        <v>990</v>
      </c>
      <c r="E1667" s="34" t="s">
        <v>4486</v>
      </c>
      <c r="F1667" s="34" t="s">
        <v>1804</v>
      </c>
      <c r="G1667" s="34">
        <v>17</v>
      </c>
    </row>
    <row r="1668" spans="1:7">
      <c r="A1668" s="23">
        <v>2019</v>
      </c>
      <c r="B1668" s="23" t="s">
        <v>514</v>
      </c>
      <c r="C1668" s="13" t="s">
        <v>184</v>
      </c>
      <c r="D1668" s="34" t="s">
        <v>990</v>
      </c>
      <c r="E1668" s="34" t="s">
        <v>4486</v>
      </c>
      <c r="F1668" s="34" t="s">
        <v>4488</v>
      </c>
      <c r="G1668" s="34">
        <v>2</v>
      </c>
    </row>
    <row r="1669" spans="1:7">
      <c r="A1669" s="23">
        <v>2019</v>
      </c>
      <c r="B1669" s="23" t="s">
        <v>514</v>
      </c>
      <c r="C1669" s="13" t="s">
        <v>184</v>
      </c>
      <c r="D1669" s="34" t="s">
        <v>990</v>
      </c>
      <c r="E1669" s="34" t="s">
        <v>4486</v>
      </c>
      <c r="F1669" s="34" t="s">
        <v>1800</v>
      </c>
      <c r="G1669" s="34">
        <v>8</v>
      </c>
    </row>
    <row r="1670" spans="1:7">
      <c r="A1670" s="23">
        <v>2019</v>
      </c>
      <c r="B1670" s="23" t="s">
        <v>514</v>
      </c>
      <c r="C1670" s="13" t="s">
        <v>184</v>
      </c>
      <c r="D1670" s="34" t="s">
        <v>990</v>
      </c>
      <c r="E1670" s="34" t="s">
        <v>4486</v>
      </c>
      <c r="F1670" s="34" t="s">
        <v>4489</v>
      </c>
      <c r="G1670" s="34">
        <v>7</v>
      </c>
    </row>
    <row r="1671" spans="1:7">
      <c r="A1671" s="23">
        <v>2019</v>
      </c>
      <c r="B1671" s="23" t="s">
        <v>514</v>
      </c>
      <c r="C1671" s="13" t="s">
        <v>184</v>
      </c>
      <c r="D1671" s="34" t="s">
        <v>990</v>
      </c>
      <c r="E1671" s="34" t="s">
        <v>4486</v>
      </c>
      <c r="F1671" s="34" t="s">
        <v>1746</v>
      </c>
      <c r="G1671" s="34">
        <v>2</v>
      </c>
    </row>
    <row r="1672" spans="1:7">
      <c r="A1672" s="23">
        <v>2019</v>
      </c>
      <c r="B1672" s="23" t="s">
        <v>514</v>
      </c>
      <c r="C1672" s="13" t="s">
        <v>184</v>
      </c>
      <c r="D1672" s="34" t="s">
        <v>990</v>
      </c>
      <c r="E1672" s="34" t="s">
        <v>4486</v>
      </c>
      <c r="F1672" s="34" t="s">
        <v>4490</v>
      </c>
      <c r="G1672" s="34">
        <v>13</v>
      </c>
    </row>
    <row r="1673" spans="1:7">
      <c r="A1673" s="23">
        <v>2019</v>
      </c>
      <c r="B1673" s="23" t="s">
        <v>514</v>
      </c>
      <c r="C1673" s="13" t="s">
        <v>184</v>
      </c>
      <c r="D1673" s="34" t="s">
        <v>990</v>
      </c>
      <c r="E1673" s="34" t="s">
        <v>4486</v>
      </c>
      <c r="F1673" s="34" t="s">
        <v>1807</v>
      </c>
      <c r="G1673" s="34">
        <v>11</v>
      </c>
    </row>
    <row r="1674" spans="1:7">
      <c r="A1674" s="23">
        <v>2019</v>
      </c>
      <c r="B1674" s="23" t="s">
        <v>514</v>
      </c>
      <c r="C1674" s="13" t="s">
        <v>184</v>
      </c>
      <c r="D1674" s="34" t="s">
        <v>990</v>
      </c>
      <c r="E1674" s="34" t="s">
        <v>4486</v>
      </c>
      <c r="F1674" s="34" t="s">
        <v>1748</v>
      </c>
      <c r="G1674" s="34">
        <v>3</v>
      </c>
    </row>
    <row r="1675" spans="1:7">
      <c r="A1675" s="23">
        <v>2019</v>
      </c>
      <c r="B1675" s="23" t="s">
        <v>514</v>
      </c>
      <c r="C1675" s="13" t="s">
        <v>184</v>
      </c>
      <c r="D1675" s="34" t="s">
        <v>990</v>
      </c>
      <c r="E1675" s="34" t="s">
        <v>4486</v>
      </c>
      <c r="F1675" s="34" t="s">
        <v>4491</v>
      </c>
      <c r="G1675" s="34">
        <v>8</v>
      </c>
    </row>
    <row r="1676" spans="1:7">
      <c r="A1676" s="23">
        <v>2019</v>
      </c>
      <c r="B1676" s="23" t="s">
        <v>514</v>
      </c>
      <c r="C1676" s="13" t="s">
        <v>184</v>
      </c>
      <c r="D1676" s="34" t="s">
        <v>990</v>
      </c>
      <c r="E1676" s="34" t="s">
        <v>4486</v>
      </c>
      <c r="F1676" s="34" t="s">
        <v>4492</v>
      </c>
      <c r="G1676" s="34">
        <v>5</v>
      </c>
    </row>
    <row r="1677" spans="1:7">
      <c r="A1677" s="23">
        <v>2019</v>
      </c>
      <c r="B1677" s="23" t="s">
        <v>514</v>
      </c>
      <c r="C1677" s="13" t="s">
        <v>184</v>
      </c>
      <c r="D1677" s="34" t="s">
        <v>990</v>
      </c>
      <c r="E1677" s="34" t="s">
        <v>4486</v>
      </c>
      <c r="F1677" s="34" t="s">
        <v>4493</v>
      </c>
      <c r="G1677" s="34">
        <v>2</v>
      </c>
    </row>
    <row r="1678" spans="1:7">
      <c r="A1678" s="23">
        <v>2019</v>
      </c>
      <c r="B1678" s="23" t="s">
        <v>514</v>
      </c>
      <c r="C1678" s="13" t="s">
        <v>184</v>
      </c>
      <c r="D1678" s="34" t="s">
        <v>990</v>
      </c>
      <c r="E1678" s="34" t="s">
        <v>4486</v>
      </c>
      <c r="F1678" s="34" t="s">
        <v>1752</v>
      </c>
      <c r="G1678" s="34">
        <v>8</v>
      </c>
    </row>
    <row r="1679" spans="1:7">
      <c r="A1679" s="23">
        <v>2019</v>
      </c>
      <c r="B1679" s="23" t="s">
        <v>514</v>
      </c>
      <c r="C1679" s="13" t="s">
        <v>184</v>
      </c>
      <c r="D1679" s="34" t="s">
        <v>990</v>
      </c>
      <c r="E1679" s="34" t="s">
        <v>4486</v>
      </c>
      <c r="F1679" s="34" t="s">
        <v>1753</v>
      </c>
      <c r="G1679" s="34">
        <v>6</v>
      </c>
    </row>
    <row r="1680" spans="1:7">
      <c r="A1680" s="23">
        <v>2019</v>
      </c>
      <c r="B1680" s="23" t="s">
        <v>514</v>
      </c>
      <c r="C1680" s="13" t="s">
        <v>184</v>
      </c>
      <c r="D1680" s="34" t="s">
        <v>990</v>
      </c>
      <c r="E1680" s="34" t="s">
        <v>4494</v>
      </c>
      <c r="F1680" s="34" t="s">
        <v>1744</v>
      </c>
      <c r="G1680" s="34">
        <v>4</v>
      </c>
    </row>
    <row r="1681" spans="1:7">
      <c r="A1681" s="23">
        <v>2019</v>
      </c>
      <c r="B1681" s="23" t="s">
        <v>514</v>
      </c>
      <c r="C1681" s="13" t="s">
        <v>184</v>
      </c>
      <c r="D1681" s="34" t="s">
        <v>990</v>
      </c>
      <c r="E1681" s="34" t="s">
        <v>4494</v>
      </c>
      <c r="F1681" s="34" t="s">
        <v>1745</v>
      </c>
      <c r="G1681" s="34">
        <v>8</v>
      </c>
    </row>
    <row r="1682" spans="1:7">
      <c r="A1682" s="23">
        <v>2019</v>
      </c>
      <c r="B1682" s="23" t="s">
        <v>514</v>
      </c>
      <c r="C1682" s="13" t="s">
        <v>184</v>
      </c>
      <c r="D1682" s="34" t="s">
        <v>990</v>
      </c>
      <c r="E1682" s="34" t="s">
        <v>4494</v>
      </c>
      <c r="F1682" s="34" t="s">
        <v>4495</v>
      </c>
      <c r="G1682" s="34">
        <v>4</v>
      </c>
    </row>
    <row r="1683" spans="1:7">
      <c r="A1683" s="23">
        <v>2019</v>
      </c>
      <c r="B1683" s="23" t="s">
        <v>514</v>
      </c>
      <c r="C1683" s="13" t="s">
        <v>184</v>
      </c>
      <c r="D1683" s="34" t="s">
        <v>990</v>
      </c>
      <c r="E1683" s="34" t="s">
        <v>4494</v>
      </c>
      <c r="F1683" s="34" t="s">
        <v>1746</v>
      </c>
      <c r="G1683" s="34">
        <v>10</v>
      </c>
    </row>
    <row r="1684" spans="1:7">
      <c r="A1684" s="23">
        <v>2019</v>
      </c>
      <c r="B1684" s="23" t="s">
        <v>514</v>
      </c>
      <c r="C1684" s="13" t="s">
        <v>184</v>
      </c>
      <c r="D1684" s="34" t="s">
        <v>990</v>
      </c>
      <c r="E1684" s="34" t="s">
        <v>4494</v>
      </c>
      <c r="F1684" s="34" t="s">
        <v>4496</v>
      </c>
      <c r="G1684" s="34">
        <v>20</v>
      </c>
    </row>
    <row r="1685" spans="1:7">
      <c r="A1685" s="23">
        <v>2019</v>
      </c>
      <c r="B1685" s="23" t="s">
        <v>514</v>
      </c>
      <c r="C1685" s="13" t="s">
        <v>184</v>
      </c>
      <c r="D1685" s="34" t="s">
        <v>990</v>
      </c>
      <c r="E1685" s="34" t="s">
        <v>4494</v>
      </c>
      <c r="F1685" s="34" t="s">
        <v>4497</v>
      </c>
      <c r="G1685" s="34">
        <v>6</v>
      </c>
    </row>
    <row r="1686" spans="1:7">
      <c r="A1686" s="23">
        <v>2019</v>
      </c>
      <c r="B1686" s="23" t="s">
        <v>514</v>
      </c>
      <c r="C1686" s="13" t="s">
        <v>184</v>
      </c>
      <c r="D1686" s="34" t="s">
        <v>990</v>
      </c>
      <c r="E1686" s="34" t="s">
        <v>4494</v>
      </c>
      <c r="F1686" s="34" t="s">
        <v>1748</v>
      </c>
      <c r="G1686" s="34">
        <v>25</v>
      </c>
    </row>
    <row r="1687" spans="1:7">
      <c r="A1687" s="23">
        <v>2019</v>
      </c>
      <c r="B1687" s="23" t="s">
        <v>514</v>
      </c>
      <c r="C1687" s="13" t="s">
        <v>184</v>
      </c>
      <c r="D1687" s="34" t="s">
        <v>990</v>
      </c>
      <c r="E1687" s="34" t="s">
        <v>4494</v>
      </c>
      <c r="F1687" s="34" t="s">
        <v>4553</v>
      </c>
      <c r="G1687" s="34">
        <v>6</v>
      </c>
    </row>
    <row r="1688" spans="1:7">
      <c r="A1688" s="23">
        <v>2019</v>
      </c>
      <c r="B1688" s="23" t="s">
        <v>514</v>
      </c>
      <c r="C1688" s="13" t="s">
        <v>184</v>
      </c>
      <c r="D1688" s="34" t="s">
        <v>990</v>
      </c>
      <c r="E1688" s="34" t="s">
        <v>4494</v>
      </c>
      <c r="F1688" s="34" t="s">
        <v>3589</v>
      </c>
      <c r="G1688" s="34">
        <v>5</v>
      </c>
    </row>
    <row r="1689" spans="1:7">
      <c r="A1689" s="23">
        <v>2019</v>
      </c>
      <c r="B1689" s="23" t="s">
        <v>514</v>
      </c>
      <c r="C1689" s="13" t="s">
        <v>184</v>
      </c>
      <c r="D1689" s="34" t="s">
        <v>990</v>
      </c>
      <c r="E1689" s="34" t="s">
        <v>4494</v>
      </c>
      <c r="F1689" s="34" t="s">
        <v>1749</v>
      </c>
      <c r="G1689" s="34">
        <v>2</v>
      </c>
    </row>
    <row r="1690" spans="1:7">
      <c r="A1690" s="23">
        <v>2019</v>
      </c>
      <c r="B1690" s="23" t="s">
        <v>514</v>
      </c>
      <c r="C1690" s="13" t="s">
        <v>184</v>
      </c>
      <c r="D1690" s="34" t="s">
        <v>990</v>
      </c>
      <c r="E1690" s="34" t="s">
        <v>4494</v>
      </c>
      <c r="F1690" s="34" t="s">
        <v>4492</v>
      </c>
      <c r="G1690" s="34">
        <v>7</v>
      </c>
    </row>
    <row r="1691" spans="1:7">
      <c r="A1691" s="23">
        <v>2019</v>
      </c>
      <c r="B1691" s="23" t="s">
        <v>514</v>
      </c>
      <c r="C1691" s="13" t="s">
        <v>184</v>
      </c>
      <c r="D1691" s="34" t="s">
        <v>990</v>
      </c>
      <c r="E1691" s="34" t="s">
        <v>4494</v>
      </c>
      <c r="F1691" s="34" t="s">
        <v>4493</v>
      </c>
      <c r="G1691" s="34">
        <v>7</v>
      </c>
    </row>
    <row r="1692" spans="1:7">
      <c r="A1692" s="23">
        <v>2019</v>
      </c>
      <c r="B1692" s="23" t="s">
        <v>514</v>
      </c>
      <c r="C1692" s="13" t="s">
        <v>184</v>
      </c>
      <c r="D1692" s="34" t="s">
        <v>990</v>
      </c>
      <c r="E1692" s="34" t="s">
        <v>4494</v>
      </c>
      <c r="F1692" s="34" t="s">
        <v>1752</v>
      </c>
      <c r="G1692" s="34">
        <v>3</v>
      </c>
    </row>
    <row r="1693" spans="1:7">
      <c r="A1693" s="23">
        <v>2019</v>
      </c>
      <c r="B1693" s="23" t="s">
        <v>514</v>
      </c>
      <c r="C1693" s="13" t="s">
        <v>184</v>
      </c>
      <c r="D1693" s="34" t="s">
        <v>990</v>
      </c>
      <c r="E1693" s="34" t="s">
        <v>4494</v>
      </c>
      <c r="F1693" s="34" t="s">
        <v>1753</v>
      </c>
      <c r="G1693" s="34">
        <v>16</v>
      </c>
    </row>
    <row r="1694" spans="1:7">
      <c r="A1694" s="23">
        <v>2019</v>
      </c>
      <c r="B1694" s="23" t="s">
        <v>514</v>
      </c>
      <c r="C1694" s="13" t="s">
        <v>184</v>
      </c>
      <c r="D1694" s="34" t="s">
        <v>3733</v>
      </c>
      <c r="E1694" s="34" t="s">
        <v>4498</v>
      </c>
      <c r="F1694" s="34" t="s">
        <v>4499</v>
      </c>
      <c r="G1694" s="34">
        <v>8</v>
      </c>
    </row>
    <row r="1695" spans="1:7">
      <c r="A1695" s="23">
        <v>2019</v>
      </c>
      <c r="B1695" s="23" t="s">
        <v>514</v>
      </c>
      <c r="C1695" s="13" t="s">
        <v>184</v>
      </c>
      <c r="D1695" s="34" t="s">
        <v>3733</v>
      </c>
      <c r="E1695" s="34" t="s">
        <v>4498</v>
      </c>
      <c r="F1695" s="34" t="s">
        <v>4500</v>
      </c>
      <c r="G1695" s="34">
        <v>20</v>
      </c>
    </row>
    <row r="1696" spans="1:7">
      <c r="A1696" s="23">
        <v>2019</v>
      </c>
      <c r="B1696" s="23" t="s">
        <v>514</v>
      </c>
      <c r="C1696" s="13" t="s">
        <v>184</v>
      </c>
      <c r="D1696" s="34" t="s">
        <v>3733</v>
      </c>
      <c r="E1696" s="34" t="s">
        <v>4498</v>
      </c>
      <c r="F1696" s="34" t="s">
        <v>4501</v>
      </c>
      <c r="G1696" s="34">
        <v>55</v>
      </c>
    </row>
    <row r="1697" spans="1:7">
      <c r="A1697" s="23">
        <v>2019</v>
      </c>
      <c r="B1697" s="23" t="s">
        <v>514</v>
      </c>
      <c r="C1697" s="13" t="s">
        <v>184</v>
      </c>
      <c r="D1697" s="34" t="s">
        <v>3733</v>
      </c>
      <c r="E1697" s="34" t="s">
        <v>4498</v>
      </c>
      <c r="F1697" s="34" t="s">
        <v>4502</v>
      </c>
      <c r="G1697" s="34">
        <v>7</v>
      </c>
    </row>
    <row r="1698" spans="1:7">
      <c r="A1698" s="23">
        <v>2019</v>
      </c>
      <c r="B1698" s="23" t="s">
        <v>514</v>
      </c>
      <c r="C1698" s="13" t="s">
        <v>184</v>
      </c>
      <c r="D1698" s="34" t="s">
        <v>3733</v>
      </c>
      <c r="E1698" s="34" t="s">
        <v>4498</v>
      </c>
      <c r="F1698" s="34" t="s">
        <v>4503</v>
      </c>
      <c r="G1698" s="34">
        <v>24</v>
      </c>
    </row>
    <row r="1699" spans="1:7">
      <c r="A1699" s="23">
        <v>2019</v>
      </c>
      <c r="B1699" s="23" t="s">
        <v>514</v>
      </c>
      <c r="C1699" s="13" t="s">
        <v>184</v>
      </c>
      <c r="D1699" s="34" t="s">
        <v>3733</v>
      </c>
      <c r="E1699" s="34" t="s">
        <v>4498</v>
      </c>
      <c r="F1699" s="34" t="s">
        <v>4504</v>
      </c>
      <c r="G1699" s="34">
        <v>7</v>
      </c>
    </row>
    <row r="1700" spans="1:7">
      <c r="A1700" s="23">
        <v>2019</v>
      </c>
      <c r="B1700" s="23" t="s">
        <v>514</v>
      </c>
      <c r="C1700" s="13" t="s">
        <v>184</v>
      </c>
      <c r="D1700" s="34" t="s">
        <v>3733</v>
      </c>
      <c r="E1700" s="34" t="s">
        <v>4498</v>
      </c>
      <c r="F1700" s="34" t="s">
        <v>1760</v>
      </c>
      <c r="G1700" s="34">
        <v>164</v>
      </c>
    </row>
    <row r="1701" spans="1:7">
      <c r="A1701" s="23">
        <v>2019</v>
      </c>
      <c r="B1701" s="23" t="s">
        <v>514</v>
      </c>
      <c r="C1701" s="13" t="s">
        <v>184</v>
      </c>
      <c r="D1701" s="34" t="s">
        <v>3733</v>
      </c>
      <c r="E1701" s="34" t="s">
        <v>4498</v>
      </c>
      <c r="F1701" s="34" t="s">
        <v>4505</v>
      </c>
      <c r="G1701" s="34">
        <v>16</v>
      </c>
    </row>
    <row r="1702" spans="1:7">
      <c r="A1702" s="23">
        <v>2019</v>
      </c>
      <c r="B1702" s="23" t="s">
        <v>514</v>
      </c>
      <c r="C1702" s="13" t="s">
        <v>184</v>
      </c>
      <c r="D1702" s="34" t="s">
        <v>3733</v>
      </c>
      <c r="E1702" s="34" t="s">
        <v>4498</v>
      </c>
      <c r="F1702" s="34" t="s">
        <v>4506</v>
      </c>
      <c r="G1702" s="34">
        <v>3</v>
      </c>
    </row>
    <row r="1703" spans="1:7">
      <c r="A1703" s="23">
        <v>2019</v>
      </c>
      <c r="B1703" s="23" t="s">
        <v>514</v>
      </c>
      <c r="C1703" s="13" t="s">
        <v>184</v>
      </c>
      <c r="D1703" s="34" t="s">
        <v>3733</v>
      </c>
      <c r="E1703" s="34" t="s">
        <v>4498</v>
      </c>
      <c r="F1703" s="34" t="s">
        <v>4507</v>
      </c>
      <c r="G1703" s="34">
        <v>16</v>
      </c>
    </row>
    <row r="1704" spans="1:7">
      <c r="A1704" s="23">
        <v>2019</v>
      </c>
      <c r="B1704" s="23" t="s">
        <v>514</v>
      </c>
      <c r="C1704" s="13" t="s">
        <v>184</v>
      </c>
      <c r="D1704" s="34" t="s">
        <v>3733</v>
      </c>
      <c r="E1704" s="34" t="s">
        <v>4498</v>
      </c>
      <c r="F1704" s="34" t="s">
        <v>4508</v>
      </c>
      <c r="G1704" s="34">
        <v>47</v>
      </c>
    </row>
    <row r="1705" spans="1:7">
      <c r="A1705" s="23">
        <v>2019</v>
      </c>
      <c r="B1705" s="23" t="s">
        <v>514</v>
      </c>
      <c r="C1705" s="13" t="s">
        <v>184</v>
      </c>
      <c r="D1705" s="34" t="s">
        <v>3733</v>
      </c>
      <c r="E1705" s="34" t="s">
        <v>4498</v>
      </c>
      <c r="F1705" s="34" t="s">
        <v>1762</v>
      </c>
      <c r="G1705" s="34">
        <v>21</v>
      </c>
    </row>
    <row r="1706" spans="1:7">
      <c r="A1706" s="23">
        <v>2019</v>
      </c>
      <c r="B1706" s="23" t="s">
        <v>514</v>
      </c>
      <c r="C1706" s="13" t="s">
        <v>184</v>
      </c>
      <c r="D1706" s="34" t="s">
        <v>3733</v>
      </c>
      <c r="E1706" s="34" t="s">
        <v>4509</v>
      </c>
      <c r="F1706" s="34" t="s">
        <v>4366</v>
      </c>
      <c r="G1706" s="34">
        <v>4</v>
      </c>
    </row>
    <row r="1707" spans="1:7">
      <c r="A1707" s="23">
        <v>2019</v>
      </c>
      <c r="B1707" s="23" t="s">
        <v>514</v>
      </c>
      <c r="C1707" s="13" t="s">
        <v>184</v>
      </c>
      <c r="D1707" s="34" t="s">
        <v>3733</v>
      </c>
      <c r="E1707" s="34" t="s">
        <v>4509</v>
      </c>
      <c r="F1707" s="34" t="s">
        <v>4510</v>
      </c>
      <c r="G1707" s="34">
        <v>9</v>
      </c>
    </row>
    <row r="1708" spans="1:7">
      <c r="A1708" s="23">
        <v>2019</v>
      </c>
      <c r="B1708" s="23" t="s">
        <v>514</v>
      </c>
      <c r="C1708" s="13" t="s">
        <v>184</v>
      </c>
      <c r="D1708" s="34" t="s">
        <v>3733</v>
      </c>
      <c r="E1708" s="34" t="s">
        <v>4509</v>
      </c>
      <c r="F1708" s="34" t="s">
        <v>1756</v>
      </c>
      <c r="G1708" s="34">
        <v>9</v>
      </c>
    </row>
    <row r="1709" spans="1:7">
      <c r="A1709" s="23">
        <v>2019</v>
      </c>
      <c r="B1709" s="23" t="s">
        <v>514</v>
      </c>
      <c r="C1709" s="13" t="s">
        <v>184</v>
      </c>
      <c r="D1709" s="34" t="s">
        <v>3733</v>
      </c>
      <c r="E1709" s="34" t="s">
        <v>4511</v>
      </c>
      <c r="F1709" s="34" t="s">
        <v>5199</v>
      </c>
      <c r="G1709" s="34">
        <v>1</v>
      </c>
    </row>
    <row r="1710" spans="1:7">
      <c r="A1710" s="23">
        <v>2019</v>
      </c>
      <c r="B1710" s="23" t="s">
        <v>514</v>
      </c>
      <c r="C1710" s="13" t="s">
        <v>184</v>
      </c>
      <c r="D1710" s="34" t="s">
        <v>3733</v>
      </c>
      <c r="E1710" s="34" t="s">
        <v>4511</v>
      </c>
      <c r="F1710" s="34" t="s">
        <v>4512</v>
      </c>
      <c r="G1710" s="34">
        <v>62</v>
      </c>
    </row>
    <row r="1711" spans="1:7">
      <c r="A1711" s="23">
        <v>2019</v>
      </c>
      <c r="B1711" s="23" t="s">
        <v>514</v>
      </c>
      <c r="C1711" s="13" t="s">
        <v>184</v>
      </c>
      <c r="D1711" s="34" t="s">
        <v>3733</v>
      </c>
      <c r="E1711" s="34" t="s">
        <v>4511</v>
      </c>
      <c r="F1711" s="34" t="s">
        <v>4513</v>
      </c>
      <c r="G1711" s="34">
        <v>43</v>
      </c>
    </row>
    <row r="1712" spans="1:7">
      <c r="A1712" s="23">
        <v>2019</v>
      </c>
      <c r="B1712" s="23" t="s">
        <v>514</v>
      </c>
      <c r="C1712" s="13" t="s">
        <v>184</v>
      </c>
      <c r="D1712" s="34" t="s">
        <v>3733</v>
      </c>
      <c r="E1712" s="34" t="s">
        <v>4511</v>
      </c>
      <c r="F1712" s="34" t="s">
        <v>4514</v>
      </c>
      <c r="G1712" s="34">
        <v>6</v>
      </c>
    </row>
    <row r="1713" spans="1:7">
      <c r="A1713" s="23">
        <v>2019</v>
      </c>
      <c r="B1713" s="23" t="s">
        <v>514</v>
      </c>
      <c r="C1713" s="13" t="s">
        <v>184</v>
      </c>
      <c r="D1713" s="34" t="s">
        <v>3733</v>
      </c>
      <c r="E1713" s="34" t="s">
        <v>4511</v>
      </c>
      <c r="F1713" s="34" t="s">
        <v>4515</v>
      </c>
      <c r="G1713" s="34">
        <v>21</v>
      </c>
    </row>
    <row r="1714" spans="1:7">
      <c r="A1714" s="23">
        <v>2019</v>
      </c>
      <c r="B1714" s="23" t="s">
        <v>514</v>
      </c>
      <c r="C1714" s="13" t="s">
        <v>184</v>
      </c>
      <c r="D1714" s="34" t="s">
        <v>3733</v>
      </c>
      <c r="E1714" s="34" t="s">
        <v>4511</v>
      </c>
      <c r="F1714" s="34" t="s">
        <v>7950</v>
      </c>
      <c r="G1714" s="34">
        <v>46</v>
      </c>
    </row>
    <row r="1715" spans="1:7">
      <c r="A1715" s="23">
        <v>2019</v>
      </c>
      <c r="B1715" s="23" t="s">
        <v>514</v>
      </c>
      <c r="C1715" s="13" t="s">
        <v>184</v>
      </c>
      <c r="D1715" s="34" t="s">
        <v>3733</v>
      </c>
      <c r="E1715" s="34" t="s">
        <v>7949</v>
      </c>
      <c r="F1715" s="34" t="s">
        <v>4516</v>
      </c>
      <c r="G1715" s="34">
        <v>31</v>
      </c>
    </row>
    <row r="1716" spans="1:7">
      <c r="A1716" s="23">
        <v>2019</v>
      </c>
      <c r="B1716" s="23" t="s">
        <v>514</v>
      </c>
      <c r="C1716" s="13" t="s">
        <v>184</v>
      </c>
      <c r="D1716" s="34" t="s">
        <v>3733</v>
      </c>
      <c r="E1716" s="34" t="s">
        <v>7949</v>
      </c>
      <c r="F1716" s="34" t="s">
        <v>4517</v>
      </c>
      <c r="G1716" s="34">
        <v>24</v>
      </c>
    </row>
    <row r="1717" spans="1:7">
      <c r="A1717" s="23">
        <v>2019</v>
      </c>
      <c r="B1717" s="23" t="s">
        <v>514</v>
      </c>
      <c r="C1717" s="13" t="s">
        <v>184</v>
      </c>
      <c r="D1717" s="34" t="s">
        <v>3733</v>
      </c>
      <c r="E1717" s="34" t="s">
        <v>7949</v>
      </c>
      <c r="F1717" s="34" t="s">
        <v>4518</v>
      </c>
      <c r="G1717" s="34">
        <v>54</v>
      </c>
    </row>
    <row r="1718" spans="1:7">
      <c r="A1718" s="23">
        <v>2019</v>
      </c>
      <c r="B1718" s="23" t="s">
        <v>514</v>
      </c>
      <c r="C1718" s="13" t="s">
        <v>184</v>
      </c>
      <c r="D1718" s="34" t="s">
        <v>3733</v>
      </c>
      <c r="E1718" s="34" t="s">
        <v>7949</v>
      </c>
      <c r="F1718" s="34" t="s">
        <v>4519</v>
      </c>
      <c r="G1718" s="34">
        <v>7</v>
      </c>
    </row>
    <row r="1719" spans="1:7">
      <c r="A1719" s="23">
        <v>2019</v>
      </c>
      <c r="B1719" s="23" t="s">
        <v>514</v>
      </c>
      <c r="C1719" s="13" t="s">
        <v>23</v>
      </c>
      <c r="D1719" s="34" t="s">
        <v>990</v>
      </c>
      <c r="E1719" s="34" t="s">
        <v>4486</v>
      </c>
      <c r="F1719" s="34" t="s">
        <v>1745</v>
      </c>
      <c r="G1719" s="34">
        <v>8</v>
      </c>
    </row>
    <row r="1720" spans="1:7">
      <c r="A1720" s="23">
        <v>2019</v>
      </c>
      <c r="B1720" s="23" t="s">
        <v>514</v>
      </c>
      <c r="C1720" s="13" t="s">
        <v>23</v>
      </c>
      <c r="D1720" s="34" t="s">
        <v>990</v>
      </c>
      <c r="E1720" s="34" t="s">
        <v>4486</v>
      </c>
      <c r="F1720" s="34" t="s">
        <v>4487</v>
      </c>
      <c r="G1720" s="34">
        <v>2</v>
      </c>
    </row>
    <row r="1721" spans="1:7">
      <c r="A1721" s="23">
        <v>2019</v>
      </c>
      <c r="B1721" s="23" t="s">
        <v>514</v>
      </c>
      <c r="C1721" s="13" t="s">
        <v>23</v>
      </c>
      <c r="D1721" s="34" t="s">
        <v>990</v>
      </c>
      <c r="E1721" s="34" t="s">
        <v>4486</v>
      </c>
      <c r="F1721" s="34" t="s">
        <v>1804</v>
      </c>
      <c r="G1721" s="34">
        <v>58</v>
      </c>
    </row>
    <row r="1722" spans="1:7">
      <c r="A1722" s="23">
        <v>2019</v>
      </c>
      <c r="B1722" s="23" t="s">
        <v>514</v>
      </c>
      <c r="C1722" s="13" t="s">
        <v>23</v>
      </c>
      <c r="D1722" s="34" t="s">
        <v>990</v>
      </c>
      <c r="E1722" s="34" t="s">
        <v>4486</v>
      </c>
      <c r="F1722" s="34" t="s">
        <v>4488</v>
      </c>
      <c r="G1722" s="34">
        <v>3</v>
      </c>
    </row>
    <row r="1723" spans="1:7">
      <c r="A1723" s="23">
        <v>2019</v>
      </c>
      <c r="B1723" s="23" t="s">
        <v>514</v>
      </c>
      <c r="C1723" s="13" t="s">
        <v>23</v>
      </c>
      <c r="D1723" s="34" t="s">
        <v>990</v>
      </c>
      <c r="E1723" s="34" t="s">
        <v>4486</v>
      </c>
      <c r="F1723" s="34" t="s">
        <v>1800</v>
      </c>
      <c r="G1723" s="34">
        <v>39</v>
      </c>
    </row>
    <row r="1724" spans="1:7">
      <c r="A1724" s="23">
        <v>2019</v>
      </c>
      <c r="B1724" s="23" t="s">
        <v>514</v>
      </c>
      <c r="C1724" s="13" t="s">
        <v>23</v>
      </c>
      <c r="D1724" s="34" t="s">
        <v>990</v>
      </c>
      <c r="E1724" s="34" t="s">
        <v>4486</v>
      </c>
      <c r="F1724" s="34" t="s">
        <v>4489</v>
      </c>
      <c r="G1724" s="34">
        <v>22</v>
      </c>
    </row>
    <row r="1725" spans="1:7">
      <c r="A1725" s="23">
        <v>2019</v>
      </c>
      <c r="B1725" s="23" t="s">
        <v>514</v>
      </c>
      <c r="C1725" s="13" t="s">
        <v>23</v>
      </c>
      <c r="D1725" s="34" t="s">
        <v>990</v>
      </c>
      <c r="E1725" s="34" t="s">
        <v>4486</v>
      </c>
      <c r="F1725" s="34" t="s">
        <v>1746</v>
      </c>
      <c r="G1725" s="34">
        <v>32</v>
      </c>
    </row>
    <row r="1726" spans="1:7">
      <c r="A1726" s="23">
        <v>2019</v>
      </c>
      <c r="B1726" s="23" t="s">
        <v>514</v>
      </c>
      <c r="C1726" s="13" t="s">
        <v>23</v>
      </c>
      <c r="D1726" s="34" t="s">
        <v>990</v>
      </c>
      <c r="E1726" s="34" t="s">
        <v>4486</v>
      </c>
      <c r="F1726" s="34" t="s">
        <v>4496</v>
      </c>
      <c r="G1726" s="34">
        <v>8</v>
      </c>
    </row>
    <row r="1727" spans="1:7">
      <c r="A1727" s="23">
        <v>2019</v>
      </c>
      <c r="B1727" s="23" t="s">
        <v>514</v>
      </c>
      <c r="C1727" s="13" t="s">
        <v>23</v>
      </c>
      <c r="D1727" s="34" t="s">
        <v>990</v>
      </c>
      <c r="E1727" s="34" t="s">
        <v>4486</v>
      </c>
      <c r="F1727" s="34" t="s">
        <v>4490</v>
      </c>
      <c r="G1727" s="34">
        <v>34</v>
      </c>
    </row>
    <row r="1728" spans="1:7">
      <c r="A1728" s="23">
        <v>2019</v>
      </c>
      <c r="B1728" s="23" t="s">
        <v>514</v>
      </c>
      <c r="C1728" s="13" t="s">
        <v>23</v>
      </c>
      <c r="D1728" s="34" t="s">
        <v>990</v>
      </c>
      <c r="E1728" s="34" t="s">
        <v>4486</v>
      </c>
      <c r="F1728" s="34" t="s">
        <v>1807</v>
      </c>
      <c r="G1728" s="34">
        <v>17</v>
      </c>
    </row>
    <row r="1729" spans="1:7">
      <c r="A1729" s="23">
        <v>2019</v>
      </c>
      <c r="B1729" s="23" t="s">
        <v>514</v>
      </c>
      <c r="C1729" s="13" t="s">
        <v>23</v>
      </c>
      <c r="D1729" s="34" t="s">
        <v>990</v>
      </c>
      <c r="E1729" s="34" t="s">
        <v>4486</v>
      </c>
      <c r="F1729" s="34" t="s">
        <v>4497</v>
      </c>
      <c r="G1729" s="34">
        <v>4</v>
      </c>
    </row>
    <row r="1730" spans="1:7">
      <c r="A1730" s="23">
        <v>2019</v>
      </c>
      <c r="B1730" s="23" t="s">
        <v>514</v>
      </c>
      <c r="C1730" s="13" t="s">
        <v>23</v>
      </c>
      <c r="D1730" s="34" t="s">
        <v>990</v>
      </c>
      <c r="E1730" s="34" t="s">
        <v>4486</v>
      </c>
      <c r="F1730" s="34" t="s">
        <v>1748</v>
      </c>
      <c r="G1730" s="34">
        <v>9</v>
      </c>
    </row>
    <row r="1731" spans="1:7">
      <c r="A1731" s="23">
        <v>2019</v>
      </c>
      <c r="B1731" s="23" t="s">
        <v>514</v>
      </c>
      <c r="C1731" s="13" t="s">
        <v>23</v>
      </c>
      <c r="D1731" s="34" t="s">
        <v>990</v>
      </c>
      <c r="E1731" s="34" t="s">
        <v>4486</v>
      </c>
      <c r="F1731" s="34" t="s">
        <v>4491</v>
      </c>
      <c r="G1731" s="34">
        <v>22</v>
      </c>
    </row>
    <row r="1732" spans="1:7">
      <c r="A1732" s="23">
        <v>2019</v>
      </c>
      <c r="B1732" s="23" t="s">
        <v>514</v>
      </c>
      <c r="C1732" s="13" t="s">
        <v>23</v>
      </c>
      <c r="D1732" s="34" t="s">
        <v>990</v>
      </c>
      <c r="E1732" s="34" t="s">
        <v>4486</v>
      </c>
      <c r="F1732" s="34" t="s">
        <v>1749</v>
      </c>
      <c r="G1732" s="34">
        <v>2</v>
      </c>
    </row>
    <row r="1733" spans="1:7">
      <c r="A1733" s="23">
        <v>2019</v>
      </c>
      <c r="B1733" s="23" t="s">
        <v>514</v>
      </c>
      <c r="C1733" s="13" t="s">
        <v>23</v>
      </c>
      <c r="D1733" s="34" t="s">
        <v>990</v>
      </c>
      <c r="E1733" s="34" t="s">
        <v>4486</v>
      </c>
      <c r="F1733" s="34" t="s">
        <v>4492</v>
      </c>
      <c r="G1733" s="34">
        <v>4</v>
      </c>
    </row>
    <row r="1734" spans="1:7">
      <c r="A1734" s="23">
        <v>2019</v>
      </c>
      <c r="B1734" s="23" t="s">
        <v>514</v>
      </c>
      <c r="C1734" s="13" t="s">
        <v>23</v>
      </c>
      <c r="D1734" s="34" t="s">
        <v>990</v>
      </c>
      <c r="E1734" s="34" t="s">
        <v>4486</v>
      </c>
      <c r="F1734" s="34" t="s">
        <v>4493</v>
      </c>
      <c r="G1734" s="34">
        <v>7</v>
      </c>
    </row>
    <row r="1735" spans="1:7">
      <c r="A1735" s="23">
        <v>2019</v>
      </c>
      <c r="B1735" s="23" t="s">
        <v>514</v>
      </c>
      <c r="C1735" s="13" t="s">
        <v>23</v>
      </c>
      <c r="D1735" s="34" t="s">
        <v>990</v>
      </c>
      <c r="E1735" s="34" t="s">
        <v>4486</v>
      </c>
      <c r="F1735" s="34" t="s">
        <v>1753</v>
      </c>
      <c r="G1735" s="34">
        <v>10</v>
      </c>
    </row>
    <row r="1736" spans="1:7">
      <c r="A1736" s="23">
        <v>2019</v>
      </c>
      <c r="B1736" s="23" t="s">
        <v>514</v>
      </c>
      <c r="C1736" s="13" t="s">
        <v>23</v>
      </c>
      <c r="D1736" s="34" t="s">
        <v>990</v>
      </c>
      <c r="E1736" s="34" t="s">
        <v>4494</v>
      </c>
      <c r="F1736" s="34" t="s">
        <v>1744</v>
      </c>
      <c r="G1736" s="34">
        <v>5</v>
      </c>
    </row>
    <row r="1737" spans="1:7">
      <c r="A1737" s="23">
        <v>2019</v>
      </c>
      <c r="B1737" s="23" t="s">
        <v>514</v>
      </c>
      <c r="C1737" s="13" t="s">
        <v>23</v>
      </c>
      <c r="D1737" s="34" t="s">
        <v>990</v>
      </c>
      <c r="E1737" s="34" t="s">
        <v>4494</v>
      </c>
      <c r="F1737" s="34" t="s">
        <v>1745</v>
      </c>
      <c r="G1737" s="34">
        <v>21</v>
      </c>
    </row>
    <row r="1738" spans="1:7">
      <c r="A1738" s="23">
        <v>2019</v>
      </c>
      <c r="B1738" s="23" t="s">
        <v>514</v>
      </c>
      <c r="C1738" s="13" t="s">
        <v>23</v>
      </c>
      <c r="D1738" s="34" t="s">
        <v>990</v>
      </c>
      <c r="E1738" s="34" t="s">
        <v>4494</v>
      </c>
      <c r="F1738" s="34" t="s">
        <v>4495</v>
      </c>
      <c r="G1738" s="34">
        <v>6</v>
      </c>
    </row>
    <row r="1739" spans="1:7">
      <c r="A1739" s="23">
        <v>2019</v>
      </c>
      <c r="B1739" s="23" t="s">
        <v>514</v>
      </c>
      <c r="C1739" s="13" t="s">
        <v>23</v>
      </c>
      <c r="D1739" s="34" t="s">
        <v>990</v>
      </c>
      <c r="E1739" s="34" t="s">
        <v>4494</v>
      </c>
      <c r="F1739" s="34" t="s">
        <v>1746</v>
      </c>
      <c r="G1739" s="34">
        <v>48</v>
      </c>
    </row>
    <row r="1740" spans="1:7">
      <c r="A1740" s="23">
        <v>2019</v>
      </c>
      <c r="B1740" s="23" t="s">
        <v>514</v>
      </c>
      <c r="C1740" s="13" t="s">
        <v>23</v>
      </c>
      <c r="D1740" s="34" t="s">
        <v>990</v>
      </c>
      <c r="E1740" s="34" t="s">
        <v>4494</v>
      </c>
      <c r="F1740" s="34" t="s">
        <v>4496</v>
      </c>
      <c r="G1740" s="34">
        <v>21</v>
      </c>
    </row>
    <row r="1741" spans="1:7">
      <c r="A1741" s="23">
        <v>2019</v>
      </c>
      <c r="B1741" s="23" t="s">
        <v>514</v>
      </c>
      <c r="C1741" s="13" t="s">
        <v>23</v>
      </c>
      <c r="D1741" s="34" t="s">
        <v>990</v>
      </c>
      <c r="E1741" s="34" t="s">
        <v>4494</v>
      </c>
      <c r="F1741" s="34" t="s">
        <v>4497</v>
      </c>
      <c r="G1741" s="34">
        <v>17</v>
      </c>
    </row>
    <row r="1742" spans="1:7">
      <c r="A1742" s="23">
        <v>2019</v>
      </c>
      <c r="B1742" s="23" t="s">
        <v>514</v>
      </c>
      <c r="C1742" s="13" t="s">
        <v>23</v>
      </c>
      <c r="D1742" s="34" t="s">
        <v>990</v>
      </c>
      <c r="E1742" s="34" t="s">
        <v>4494</v>
      </c>
      <c r="F1742" s="34" t="s">
        <v>1748</v>
      </c>
      <c r="G1742" s="34">
        <v>24</v>
      </c>
    </row>
    <row r="1743" spans="1:7">
      <c r="A1743" s="23">
        <v>2019</v>
      </c>
      <c r="B1743" s="23" t="s">
        <v>514</v>
      </c>
      <c r="C1743" s="13" t="s">
        <v>23</v>
      </c>
      <c r="D1743" s="34" t="s">
        <v>990</v>
      </c>
      <c r="E1743" s="34" t="s">
        <v>4494</v>
      </c>
      <c r="F1743" s="34" t="s">
        <v>4553</v>
      </c>
      <c r="G1743" s="34">
        <v>9</v>
      </c>
    </row>
    <row r="1744" spans="1:7">
      <c r="A1744" s="23">
        <v>2019</v>
      </c>
      <c r="B1744" s="23" t="s">
        <v>514</v>
      </c>
      <c r="C1744" s="13" t="s">
        <v>23</v>
      </c>
      <c r="D1744" s="34" t="s">
        <v>990</v>
      </c>
      <c r="E1744" s="34" t="s">
        <v>4494</v>
      </c>
      <c r="F1744" s="34" t="s">
        <v>3589</v>
      </c>
      <c r="G1744" s="34">
        <v>10</v>
      </c>
    </row>
    <row r="1745" spans="1:7">
      <c r="A1745" s="23">
        <v>2019</v>
      </c>
      <c r="B1745" s="23" t="s">
        <v>514</v>
      </c>
      <c r="C1745" s="13" t="s">
        <v>23</v>
      </c>
      <c r="D1745" s="34" t="s">
        <v>990</v>
      </c>
      <c r="E1745" s="34" t="s">
        <v>4494</v>
      </c>
      <c r="F1745" s="34" t="s">
        <v>1749</v>
      </c>
      <c r="G1745" s="34">
        <v>6</v>
      </c>
    </row>
    <row r="1746" spans="1:7">
      <c r="A1746" s="23">
        <v>2019</v>
      </c>
      <c r="B1746" s="23" t="s">
        <v>514</v>
      </c>
      <c r="C1746" s="13" t="s">
        <v>23</v>
      </c>
      <c r="D1746" s="34" t="s">
        <v>990</v>
      </c>
      <c r="E1746" s="34" t="s">
        <v>4494</v>
      </c>
      <c r="F1746" s="34" t="s">
        <v>4520</v>
      </c>
      <c r="G1746" s="34">
        <v>3</v>
      </c>
    </row>
    <row r="1747" spans="1:7">
      <c r="A1747" s="23">
        <v>2019</v>
      </c>
      <c r="B1747" s="23" t="s">
        <v>514</v>
      </c>
      <c r="C1747" s="13" t="s">
        <v>23</v>
      </c>
      <c r="D1747" s="34" t="s">
        <v>990</v>
      </c>
      <c r="E1747" s="34" t="s">
        <v>4494</v>
      </c>
      <c r="F1747" s="34" t="s">
        <v>4492</v>
      </c>
      <c r="G1747" s="34">
        <v>21</v>
      </c>
    </row>
    <row r="1748" spans="1:7">
      <c r="A1748" s="23">
        <v>2019</v>
      </c>
      <c r="B1748" s="23" t="s">
        <v>514</v>
      </c>
      <c r="C1748" s="13" t="s">
        <v>23</v>
      </c>
      <c r="D1748" s="34" t="s">
        <v>990</v>
      </c>
      <c r="E1748" s="34" t="s">
        <v>4494</v>
      </c>
      <c r="F1748" s="34" t="s">
        <v>4493</v>
      </c>
      <c r="G1748" s="34">
        <v>17</v>
      </c>
    </row>
    <row r="1749" spans="1:7">
      <c r="A1749" s="23">
        <v>2019</v>
      </c>
      <c r="B1749" s="23" t="s">
        <v>514</v>
      </c>
      <c r="C1749" s="13" t="s">
        <v>23</v>
      </c>
      <c r="D1749" s="34" t="s">
        <v>990</v>
      </c>
      <c r="E1749" s="34" t="s">
        <v>4494</v>
      </c>
      <c r="F1749" s="34" t="s">
        <v>1752</v>
      </c>
      <c r="G1749" s="34">
        <v>2</v>
      </c>
    </row>
    <row r="1750" spans="1:7">
      <c r="A1750" s="23">
        <v>2019</v>
      </c>
      <c r="B1750" s="23" t="s">
        <v>514</v>
      </c>
      <c r="C1750" s="13" t="s">
        <v>23</v>
      </c>
      <c r="D1750" s="34" t="s">
        <v>990</v>
      </c>
      <c r="E1750" s="34" t="s">
        <v>4494</v>
      </c>
      <c r="F1750" s="34" t="s">
        <v>1753</v>
      </c>
      <c r="G1750" s="34">
        <v>21</v>
      </c>
    </row>
    <row r="1751" spans="1:7">
      <c r="A1751" s="23">
        <v>2019</v>
      </c>
      <c r="B1751" s="23" t="s">
        <v>514</v>
      </c>
      <c r="C1751" s="13" t="s">
        <v>23</v>
      </c>
      <c r="D1751" s="34" t="s">
        <v>3733</v>
      </c>
      <c r="E1751" s="34" t="s">
        <v>4498</v>
      </c>
      <c r="F1751" s="34" t="s">
        <v>4499</v>
      </c>
      <c r="G1751" s="34">
        <v>16</v>
      </c>
    </row>
    <row r="1752" spans="1:7">
      <c r="A1752" s="23">
        <v>2019</v>
      </c>
      <c r="B1752" s="23" t="s">
        <v>514</v>
      </c>
      <c r="C1752" s="13" t="s">
        <v>23</v>
      </c>
      <c r="D1752" s="34" t="s">
        <v>3733</v>
      </c>
      <c r="E1752" s="34" t="s">
        <v>4498</v>
      </c>
      <c r="F1752" s="34" t="s">
        <v>4500</v>
      </c>
      <c r="G1752" s="34">
        <v>9</v>
      </c>
    </row>
    <row r="1753" spans="1:7">
      <c r="A1753" s="23">
        <v>2019</v>
      </c>
      <c r="B1753" s="23" t="s">
        <v>514</v>
      </c>
      <c r="C1753" s="13" t="s">
        <v>23</v>
      </c>
      <c r="D1753" s="34" t="s">
        <v>3733</v>
      </c>
      <c r="E1753" s="34" t="s">
        <v>4498</v>
      </c>
      <c r="F1753" s="34" t="s">
        <v>4501</v>
      </c>
      <c r="G1753" s="34">
        <v>35</v>
      </c>
    </row>
    <row r="1754" spans="1:7">
      <c r="A1754" s="23">
        <v>2019</v>
      </c>
      <c r="B1754" s="23" t="s">
        <v>514</v>
      </c>
      <c r="C1754" s="13" t="s">
        <v>23</v>
      </c>
      <c r="D1754" s="34" t="s">
        <v>3733</v>
      </c>
      <c r="E1754" s="34" t="s">
        <v>4498</v>
      </c>
      <c r="F1754" s="34" t="s">
        <v>4502</v>
      </c>
      <c r="G1754" s="34">
        <v>31</v>
      </c>
    </row>
    <row r="1755" spans="1:7">
      <c r="A1755" s="23">
        <v>2019</v>
      </c>
      <c r="B1755" s="23" t="s">
        <v>514</v>
      </c>
      <c r="C1755" s="13" t="s">
        <v>23</v>
      </c>
      <c r="D1755" s="34" t="s">
        <v>3733</v>
      </c>
      <c r="E1755" s="34" t="s">
        <v>4498</v>
      </c>
      <c r="F1755" s="34" t="s">
        <v>4503</v>
      </c>
      <c r="G1755" s="34">
        <v>30</v>
      </c>
    </row>
    <row r="1756" spans="1:7">
      <c r="A1756" s="23">
        <v>2019</v>
      </c>
      <c r="B1756" s="23" t="s">
        <v>514</v>
      </c>
      <c r="C1756" s="13" t="s">
        <v>23</v>
      </c>
      <c r="D1756" s="34" t="s">
        <v>3733</v>
      </c>
      <c r="E1756" s="34" t="s">
        <v>4498</v>
      </c>
      <c r="F1756" s="34" t="s">
        <v>4504</v>
      </c>
      <c r="G1756" s="34">
        <v>10</v>
      </c>
    </row>
    <row r="1757" spans="1:7">
      <c r="A1757" s="23">
        <v>2019</v>
      </c>
      <c r="B1757" s="23" t="s">
        <v>514</v>
      </c>
      <c r="C1757" s="13" t="s">
        <v>23</v>
      </c>
      <c r="D1757" s="34" t="s">
        <v>3733</v>
      </c>
      <c r="E1757" s="34" t="s">
        <v>4498</v>
      </c>
      <c r="F1757" s="34" t="s">
        <v>1760</v>
      </c>
      <c r="G1757" s="34">
        <v>198</v>
      </c>
    </row>
    <row r="1758" spans="1:7">
      <c r="A1758" s="23">
        <v>2019</v>
      </c>
      <c r="B1758" s="23" t="s">
        <v>514</v>
      </c>
      <c r="C1758" s="13" t="s">
        <v>23</v>
      </c>
      <c r="D1758" s="34" t="s">
        <v>3733</v>
      </c>
      <c r="E1758" s="34" t="s">
        <v>4498</v>
      </c>
      <c r="F1758" s="34" t="s">
        <v>4505</v>
      </c>
      <c r="G1758" s="34">
        <v>6</v>
      </c>
    </row>
    <row r="1759" spans="1:7">
      <c r="A1759" s="23">
        <v>2019</v>
      </c>
      <c r="B1759" s="23" t="s">
        <v>514</v>
      </c>
      <c r="C1759" s="13" t="s">
        <v>23</v>
      </c>
      <c r="D1759" s="34" t="s">
        <v>3733</v>
      </c>
      <c r="E1759" s="34" t="s">
        <v>4498</v>
      </c>
      <c r="F1759" s="34" t="s">
        <v>4507</v>
      </c>
      <c r="G1759" s="34">
        <v>5</v>
      </c>
    </row>
    <row r="1760" spans="1:7">
      <c r="A1760" s="23">
        <v>2019</v>
      </c>
      <c r="B1760" s="23" t="s">
        <v>514</v>
      </c>
      <c r="C1760" s="13" t="s">
        <v>23</v>
      </c>
      <c r="D1760" s="34" t="s">
        <v>3733</v>
      </c>
      <c r="E1760" s="34" t="s">
        <v>4498</v>
      </c>
      <c r="F1760" s="34" t="s">
        <v>4508</v>
      </c>
      <c r="G1760" s="34">
        <v>24</v>
      </c>
    </row>
    <row r="1761" spans="1:7">
      <c r="A1761" s="23">
        <v>2019</v>
      </c>
      <c r="B1761" s="23" t="s">
        <v>514</v>
      </c>
      <c r="C1761" s="13" t="s">
        <v>23</v>
      </c>
      <c r="D1761" s="34" t="s">
        <v>3733</v>
      </c>
      <c r="E1761" s="34" t="s">
        <v>4498</v>
      </c>
      <c r="F1761" s="34" t="s">
        <v>1762</v>
      </c>
      <c r="G1761" s="34">
        <v>22</v>
      </c>
    </row>
    <row r="1762" spans="1:7">
      <c r="A1762" s="23">
        <v>2019</v>
      </c>
      <c r="B1762" s="23" t="s">
        <v>514</v>
      </c>
      <c r="C1762" s="13" t="s">
        <v>23</v>
      </c>
      <c r="D1762" s="34" t="s">
        <v>3733</v>
      </c>
      <c r="E1762" s="34" t="s">
        <v>4509</v>
      </c>
      <c r="F1762" s="34" t="s">
        <v>4366</v>
      </c>
      <c r="G1762" s="34">
        <v>4</v>
      </c>
    </row>
    <row r="1763" spans="1:7">
      <c r="A1763" s="23">
        <v>2019</v>
      </c>
      <c r="B1763" s="23" t="s">
        <v>514</v>
      </c>
      <c r="C1763" s="13" t="s">
        <v>23</v>
      </c>
      <c r="D1763" s="34" t="s">
        <v>3733</v>
      </c>
      <c r="E1763" s="34" t="s">
        <v>4509</v>
      </c>
      <c r="F1763" s="34" t="s">
        <v>4510</v>
      </c>
      <c r="G1763" s="34">
        <v>11</v>
      </c>
    </row>
    <row r="1764" spans="1:7">
      <c r="A1764" s="23">
        <v>2019</v>
      </c>
      <c r="B1764" s="23" t="s">
        <v>514</v>
      </c>
      <c r="C1764" s="13" t="s">
        <v>23</v>
      </c>
      <c r="D1764" s="34" t="s">
        <v>3733</v>
      </c>
      <c r="E1764" s="34" t="s">
        <v>4509</v>
      </c>
      <c r="F1764" s="34" t="s">
        <v>1756</v>
      </c>
      <c r="G1764" s="34">
        <v>14</v>
      </c>
    </row>
    <row r="1765" spans="1:7">
      <c r="A1765" s="23">
        <v>2019</v>
      </c>
      <c r="B1765" s="23" t="s">
        <v>514</v>
      </c>
      <c r="C1765" s="13" t="s">
        <v>23</v>
      </c>
      <c r="D1765" s="34" t="s">
        <v>3733</v>
      </c>
      <c r="E1765" s="34" t="s">
        <v>4511</v>
      </c>
      <c r="F1765" s="34" t="s">
        <v>4521</v>
      </c>
      <c r="G1765" s="34">
        <v>1</v>
      </c>
    </row>
    <row r="1766" spans="1:7">
      <c r="A1766" s="23">
        <v>2019</v>
      </c>
      <c r="B1766" s="23" t="s">
        <v>514</v>
      </c>
      <c r="C1766" s="13" t="s">
        <v>23</v>
      </c>
      <c r="D1766" s="34" t="s">
        <v>3733</v>
      </c>
      <c r="E1766" s="34" t="s">
        <v>4511</v>
      </c>
      <c r="F1766" s="34" t="s">
        <v>5199</v>
      </c>
      <c r="G1766" s="34">
        <v>1</v>
      </c>
    </row>
    <row r="1767" spans="1:7">
      <c r="A1767" s="23">
        <v>2019</v>
      </c>
      <c r="B1767" s="23" t="s">
        <v>514</v>
      </c>
      <c r="C1767" s="13" t="s">
        <v>23</v>
      </c>
      <c r="D1767" s="34" t="s">
        <v>3733</v>
      </c>
      <c r="E1767" s="34" t="s">
        <v>4511</v>
      </c>
      <c r="F1767" s="34" t="s">
        <v>4512</v>
      </c>
      <c r="G1767" s="34">
        <v>445</v>
      </c>
    </row>
    <row r="1768" spans="1:7">
      <c r="A1768" s="23">
        <v>2019</v>
      </c>
      <c r="B1768" s="23" t="s">
        <v>514</v>
      </c>
      <c r="C1768" s="13" t="s">
        <v>23</v>
      </c>
      <c r="D1768" s="34" t="s">
        <v>3733</v>
      </c>
      <c r="E1768" s="34" t="s">
        <v>4511</v>
      </c>
      <c r="F1768" s="34" t="s">
        <v>4522</v>
      </c>
      <c r="G1768" s="34">
        <v>1</v>
      </c>
    </row>
    <row r="1769" spans="1:7">
      <c r="A1769" s="23">
        <v>2019</v>
      </c>
      <c r="B1769" s="23" t="s">
        <v>514</v>
      </c>
      <c r="C1769" s="13" t="s">
        <v>23</v>
      </c>
      <c r="D1769" s="34" t="s">
        <v>3733</v>
      </c>
      <c r="E1769" s="34" t="s">
        <v>4511</v>
      </c>
      <c r="F1769" s="34" t="s">
        <v>4514</v>
      </c>
      <c r="G1769" s="34">
        <v>14</v>
      </c>
    </row>
    <row r="1770" spans="1:7">
      <c r="A1770" s="23">
        <v>2019</v>
      </c>
      <c r="B1770" s="23" t="s">
        <v>514</v>
      </c>
      <c r="C1770" s="13" t="s">
        <v>23</v>
      </c>
      <c r="D1770" s="34" t="s">
        <v>3733</v>
      </c>
      <c r="E1770" s="34" t="s">
        <v>4511</v>
      </c>
      <c r="F1770" s="34" t="s">
        <v>4515</v>
      </c>
      <c r="G1770" s="34">
        <v>4</v>
      </c>
    </row>
    <row r="1771" spans="1:7">
      <c r="A1771" s="23">
        <v>2019</v>
      </c>
      <c r="B1771" s="23" t="s">
        <v>514</v>
      </c>
      <c r="C1771" s="13" t="s">
        <v>23</v>
      </c>
      <c r="D1771" s="34" t="s">
        <v>3733</v>
      </c>
      <c r="E1771" s="34" t="s">
        <v>4511</v>
      </c>
      <c r="F1771" s="34" t="s">
        <v>7950</v>
      </c>
      <c r="G1771" s="34">
        <v>1</v>
      </c>
    </row>
    <row r="1772" spans="1:7">
      <c r="A1772" s="23">
        <v>2019</v>
      </c>
      <c r="B1772" s="23" t="s">
        <v>514</v>
      </c>
      <c r="C1772" s="13" t="s">
        <v>23</v>
      </c>
      <c r="D1772" s="34" t="s">
        <v>3733</v>
      </c>
      <c r="E1772" s="34" t="s">
        <v>4511</v>
      </c>
      <c r="F1772" s="34" t="s">
        <v>4523</v>
      </c>
      <c r="G1772" s="34">
        <v>5</v>
      </c>
    </row>
    <row r="1773" spans="1:7">
      <c r="A1773" s="23">
        <v>2019</v>
      </c>
      <c r="B1773" s="23" t="s">
        <v>514</v>
      </c>
      <c r="C1773" s="13" t="s">
        <v>23</v>
      </c>
      <c r="D1773" s="34" t="s">
        <v>3733</v>
      </c>
      <c r="E1773" s="34" t="s">
        <v>7949</v>
      </c>
      <c r="F1773" s="34" t="s">
        <v>4516</v>
      </c>
      <c r="G1773" s="34">
        <v>25</v>
      </c>
    </row>
    <row r="1774" spans="1:7">
      <c r="A1774" s="23">
        <v>2019</v>
      </c>
      <c r="B1774" s="23" t="s">
        <v>514</v>
      </c>
      <c r="C1774" s="13" t="s">
        <v>23</v>
      </c>
      <c r="D1774" s="34" t="s">
        <v>3733</v>
      </c>
      <c r="E1774" s="34" t="s">
        <v>7949</v>
      </c>
      <c r="F1774" s="34" t="s">
        <v>4517</v>
      </c>
      <c r="G1774" s="34">
        <v>12</v>
      </c>
    </row>
    <row r="1775" spans="1:7">
      <c r="A1775" s="23">
        <v>2019</v>
      </c>
      <c r="B1775" s="23" t="s">
        <v>514</v>
      </c>
      <c r="C1775" s="13" t="s">
        <v>23</v>
      </c>
      <c r="D1775" s="34" t="s">
        <v>3733</v>
      </c>
      <c r="E1775" s="34" t="s">
        <v>7949</v>
      </c>
      <c r="F1775" s="34" t="s">
        <v>4518</v>
      </c>
      <c r="G1775" s="34">
        <v>47</v>
      </c>
    </row>
    <row r="1776" spans="1:7">
      <c r="A1776" s="23">
        <v>2019</v>
      </c>
      <c r="B1776" s="23" t="s">
        <v>514</v>
      </c>
      <c r="C1776" s="13" t="s">
        <v>23</v>
      </c>
      <c r="D1776" s="34" t="s">
        <v>3733</v>
      </c>
      <c r="E1776" s="34" t="s">
        <v>7949</v>
      </c>
      <c r="F1776" s="34" t="s">
        <v>4519</v>
      </c>
      <c r="G1776" s="34">
        <v>1</v>
      </c>
    </row>
    <row r="1777" spans="1:7">
      <c r="A1777" s="23">
        <v>2019</v>
      </c>
      <c r="B1777" s="23" t="s">
        <v>514</v>
      </c>
      <c r="C1777" s="13" t="s">
        <v>185</v>
      </c>
      <c r="D1777" s="34" t="s">
        <v>990</v>
      </c>
      <c r="E1777" s="34" t="s">
        <v>4486</v>
      </c>
      <c r="F1777" s="34" t="s">
        <v>1745</v>
      </c>
      <c r="G1777" s="34">
        <v>8</v>
      </c>
    </row>
    <row r="1778" spans="1:7">
      <c r="A1778" s="23">
        <v>2019</v>
      </c>
      <c r="B1778" s="23" t="s">
        <v>514</v>
      </c>
      <c r="C1778" s="13" t="s">
        <v>185</v>
      </c>
      <c r="D1778" s="34" t="s">
        <v>990</v>
      </c>
      <c r="E1778" s="34" t="s">
        <v>4486</v>
      </c>
      <c r="F1778" s="34" t="s">
        <v>4524</v>
      </c>
      <c r="G1778" s="34">
        <v>6</v>
      </c>
    </row>
    <row r="1779" spans="1:7">
      <c r="A1779" s="23">
        <v>2019</v>
      </c>
      <c r="B1779" s="23" t="s">
        <v>514</v>
      </c>
      <c r="C1779" s="13" t="s">
        <v>185</v>
      </c>
      <c r="D1779" s="34" t="s">
        <v>990</v>
      </c>
      <c r="E1779" s="34" t="s">
        <v>4486</v>
      </c>
      <c r="F1779" s="34" t="s">
        <v>4487</v>
      </c>
      <c r="G1779" s="34">
        <v>4</v>
      </c>
    </row>
    <row r="1780" spans="1:7">
      <c r="A1780" s="23">
        <v>2019</v>
      </c>
      <c r="B1780" s="23" t="s">
        <v>514</v>
      </c>
      <c r="C1780" s="13" t="s">
        <v>185</v>
      </c>
      <c r="D1780" s="34" t="s">
        <v>990</v>
      </c>
      <c r="E1780" s="34" t="s">
        <v>4486</v>
      </c>
      <c r="F1780" s="34" t="s">
        <v>1804</v>
      </c>
      <c r="G1780" s="34">
        <v>60</v>
      </c>
    </row>
    <row r="1781" spans="1:7">
      <c r="A1781" s="23">
        <v>2019</v>
      </c>
      <c r="B1781" s="23" t="s">
        <v>514</v>
      </c>
      <c r="C1781" s="13" t="s">
        <v>185</v>
      </c>
      <c r="D1781" s="34" t="s">
        <v>990</v>
      </c>
      <c r="E1781" s="34" t="s">
        <v>4486</v>
      </c>
      <c r="F1781" s="34" t="s">
        <v>4488</v>
      </c>
      <c r="G1781" s="34">
        <v>7</v>
      </c>
    </row>
    <row r="1782" spans="1:7">
      <c r="A1782" s="23">
        <v>2019</v>
      </c>
      <c r="B1782" s="23" t="s">
        <v>514</v>
      </c>
      <c r="C1782" s="13" t="s">
        <v>185</v>
      </c>
      <c r="D1782" s="34" t="s">
        <v>990</v>
      </c>
      <c r="E1782" s="34" t="s">
        <v>4486</v>
      </c>
      <c r="F1782" s="34" t="s">
        <v>1800</v>
      </c>
      <c r="G1782" s="34">
        <v>32</v>
      </c>
    </row>
    <row r="1783" spans="1:7">
      <c r="A1783" s="23">
        <v>2019</v>
      </c>
      <c r="B1783" s="23" t="s">
        <v>514</v>
      </c>
      <c r="C1783" s="13" t="s">
        <v>185</v>
      </c>
      <c r="D1783" s="34" t="s">
        <v>990</v>
      </c>
      <c r="E1783" s="34" t="s">
        <v>4486</v>
      </c>
      <c r="F1783" s="34" t="s">
        <v>4489</v>
      </c>
      <c r="G1783" s="34">
        <v>24</v>
      </c>
    </row>
    <row r="1784" spans="1:7">
      <c r="A1784" s="23">
        <v>2019</v>
      </c>
      <c r="B1784" s="23" t="s">
        <v>514</v>
      </c>
      <c r="C1784" s="13" t="s">
        <v>185</v>
      </c>
      <c r="D1784" s="34" t="s">
        <v>990</v>
      </c>
      <c r="E1784" s="34" t="s">
        <v>4486</v>
      </c>
      <c r="F1784" s="34" t="s">
        <v>1746</v>
      </c>
      <c r="G1784" s="34">
        <v>17</v>
      </c>
    </row>
    <row r="1785" spans="1:7">
      <c r="A1785" s="23">
        <v>2019</v>
      </c>
      <c r="B1785" s="23" t="s">
        <v>514</v>
      </c>
      <c r="C1785" s="13" t="s">
        <v>185</v>
      </c>
      <c r="D1785" s="34" t="s">
        <v>990</v>
      </c>
      <c r="E1785" s="34" t="s">
        <v>4486</v>
      </c>
      <c r="F1785" s="34" t="s">
        <v>4496</v>
      </c>
      <c r="G1785" s="34">
        <v>4</v>
      </c>
    </row>
    <row r="1786" spans="1:7">
      <c r="A1786" s="23">
        <v>2019</v>
      </c>
      <c r="B1786" s="23" t="s">
        <v>514</v>
      </c>
      <c r="C1786" s="13" t="s">
        <v>185</v>
      </c>
      <c r="D1786" s="34" t="s">
        <v>990</v>
      </c>
      <c r="E1786" s="34" t="s">
        <v>4486</v>
      </c>
      <c r="F1786" s="34" t="s">
        <v>4490</v>
      </c>
      <c r="G1786" s="34">
        <v>32</v>
      </c>
    </row>
    <row r="1787" spans="1:7">
      <c r="A1787" s="23">
        <v>2019</v>
      </c>
      <c r="B1787" s="23" t="s">
        <v>514</v>
      </c>
      <c r="C1787" s="13" t="s">
        <v>185</v>
      </c>
      <c r="D1787" s="34" t="s">
        <v>990</v>
      </c>
      <c r="E1787" s="34" t="s">
        <v>4486</v>
      </c>
      <c r="F1787" s="34" t="s">
        <v>1807</v>
      </c>
      <c r="G1787" s="34">
        <v>26</v>
      </c>
    </row>
    <row r="1788" spans="1:7">
      <c r="A1788" s="23">
        <v>2019</v>
      </c>
      <c r="B1788" s="23" t="s">
        <v>514</v>
      </c>
      <c r="C1788" s="13" t="s">
        <v>185</v>
      </c>
      <c r="D1788" s="34" t="s">
        <v>990</v>
      </c>
      <c r="E1788" s="34" t="s">
        <v>4486</v>
      </c>
      <c r="F1788" s="34" t="s">
        <v>4497</v>
      </c>
      <c r="G1788" s="34">
        <v>11</v>
      </c>
    </row>
    <row r="1789" spans="1:7">
      <c r="A1789" s="23">
        <v>2019</v>
      </c>
      <c r="B1789" s="23" t="s">
        <v>514</v>
      </c>
      <c r="C1789" s="13" t="s">
        <v>185</v>
      </c>
      <c r="D1789" s="34" t="s">
        <v>990</v>
      </c>
      <c r="E1789" s="34" t="s">
        <v>4486</v>
      </c>
      <c r="F1789" s="34" t="s">
        <v>1748</v>
      </c>
      <c r="G1789" s="34">
        <v>9</v>
      </c>
    </row>
    <row r="1790" spans="1:7">
      <c r="A1790" s="23">
        <v>2019</v>
      </c>
      <c r="B1790" s="23" t="s">
        <v>514</v>
      </c>
      <c r="C1790" s="13" t="s">
        <v>185</v>
      </c>
      <c r="D1790" s="34" t="s">
        <v>990</v>
      </c>
      <c r="E1790" s="34" t="s">
        <v>4486</v>
      </c>
      <c r="F1790" s="34" t="s">
        <v>4491</v>
      </c>
      <c r="G1790" s="34">
        <v>17</v>
      </c>
    </row>
    <row r="1791" spans="1:7">
      <c r="A1791" s="23">
        <v>2019</v>
      </c>
      <c r="B1791" s="23" t="s">
        <v>514</v>
      </c>
      <c r="C1791" s="13" t="s">
        <v>185</v>
      </c>
      <c r="D1791" s="34" t="s">
        <v>990</v>
      </c>
      <c r="E1791" s="34" t="s">
        <v>4486</v>
      </c>
      <c r="F1791" s="34" t="s">
        <v>4525</v>
      </c>
      <c r="G1791" s="34">
        <v>1</v>
      </c>
    </row>
    <row r="1792" spans="1:7">
      <c r="A1792" s="23">
        <v>2019</v>
      </c>
      <c r="B1792" s="23" t="s">
        <v>514</v>
      </c>
      <c r="C1792" s="13" t="s">
        <v>185</v>
      </c>
      <c r="D1792" s="34" t="s">
        <v>990</v>
      </c>
      <c r="E1792" s="34" t="s">
        <v>4486</v>
      </c>
      <c r="F1792" s="34" t="s">
        <v>1749</v>
      </c>
      <c r="G1792" s="34">
        <v>7</v>
      </c>
    </row>
    <row r="1793" spans="1:7">
      <c r="A1793" s="23">
        <v>2019</v>
      </c>
      <c r="B1793" s="23" t="s">
        <v>514</v>
      </c>
      <c r="C1793" s="13" t="s">
        <v>185</v>
      </c>
      <c r="D1793" s="34" t="s">
        <v>990</v>
      </c>
      <c r="E1793" s="34" t="s">
        <v>4486</v>
      </c>
      <c r="F1793" s="34" t="s">
        <v>4492</v>
      </c>
      <c r="G1793" s="34">
        <v>3</v>
      </c>
    </row>
    <row r="1794" spans="1:7">
      <c r="A1794" s="23">
        <v>2019</v>
      </c>
      <c r="B1794" s="23" t="s">
        <v>514</v>
      </c>
      <c r="C1794" s="13" t="s">
        <v>185</v>
      </c>
      <c r="D1794" s="34" t="s">
        <v>990</v>
      </c>
      <c r="E1794" s="34" t="s">
        <v>4486</v>
      </c>
      <c r="F1794" s="34" t="s">
        <v>4493</v>
      </c>
      <c r="G1794" s="34">
        <v>3</v>
      </c>
    </row>
    <row r="1795" spans="1:7">
      <c r="A1795" s="23">
        <v>2019</v>
      </c>
      <c r="B1795" s="23" t="s">
        <v>514</v>
      </c>
      <c r="C1795" s="13" t="s">
        <v>185</v>
      </c>
      <c r="D1795" s="34" t="s">
        <v>990</v>
      </c>
      <c r="E1795" s="34" t="s">
        <v>4486</v>
      </c>
      <c r="F1795" s="34" t="s">
        <v>1752</v>
      </c>
      <c r="G1795" s="34">
        <v>11</v>
      </c>
    </row>
    <row r="1796" spans="1:7">
      <c r="A1796" s="23">
        <v>2019</v>
      </c>
      <c r="B1796" s="23" t="s">
        <v>514</v>
      </c>
      <c r="C1796" s="13" t="s">
        <v>185</v>
      </c>
      <c r="D1796" s="34" t="s">
        <v>990</v>
      </c>
      <c r="E1796" s="34" t="s">
        <v>4486</v>
      </c>
      <c r="F1796" s="34" t="s">
        <v>1753</v>
      </c>
      <c r="G1796" s="34">
        <v>15</v>
      </c>
    </row>
    <row r="1797" spans="1:7">
      <c r="A1797" s="23">
        <v>2019</v>
      </c>
      <c r="B1797" s="23" t="s">
        <v>514</v>
      </c>
      <c r="C1797" s="13" t="s">
        <v>185</v>
      </c>
      <c r="D1797" s="34" t="s">
        <v>990</v>
      </c>
      <c r="E1797" s="34" t="s">
        <v>4494</v>
      </c>
      <c r="F1797" s="34" t="s">
        <v>1744</v>
      </c>
      <c r="G1797" s="34">
        <v>13</v>
      </c>
    </row>
    <row r="1798" spans="1:7">
      <c r="A1798" s="23">
        <v>2019</v>
      </c>
      <c r="B1798" s="23" t="s">
        <v>514</v>
      </c>
      <c r="C1798" s="13" t="s">
        <v>185</v>
      </c>
      <c r="D1798" s="34" t="s">
        <v>990</v>
      </c>
      <c r="E1798" s="34" t="s">
        <v>4494</v>
      </c>
      <c r="F1798" s="34" t="s">
        <v>1745</v>
      </c>
      <c r="G1798" s="34">
        <v>33</v>
      </c>
    </row>
    <row r="1799" spans="1:7">
      <c r="A1799" s="23">
        <v>2019</v>
      </c>
      <c r="B1799" s="23" t="s">
        <v>514</v>
      </c>
      <c r="C1799" s="13" t="s">
        <v>185</v>
      </c>
      <c r="D1799" s="34" t="s">
        <v>990</v>
      </c>
      <c r="E1799" s="34" t="s">
        <v>4494</v>
      </c>
      <c r="F1799" s="34" t="s">
        <v>4495</v>
      </c>
      <c r="G1799" s="34">
        <v>3</v>
      </c>
    </row>
    <row r="1800" spans="1:7">
      <c r="A1800" s="23">
        <v>2019</v>
      </c>
      <c r="B1800" s="23" t="s">
        <v>514</v>
      </c>
      <c r="C1800" s="13" t="s">
        <v>185</v>
      </c>
      <c r="D1800" s="34" t="s">
        <v>990</v>
      </c>
      <c r="E1800" s="34" t="s">
        <v>4494</v>
      </c>
      <c r="F1800" s="34" t="s">
        <v>1746</v>
      </c>
      <c r="G1800" s="34">
        <v>30</v>
      </c>
    </row>
    <row r="1801" spans="1:7">
      <c r="A1801" s="23">
        <v>2019</v>
      </c>
      <c r="B1801" s="23" t="s">
        <v>514</v>
      </c>
      <c r="C1801" s="13" t="s">
        <v>185</v>
      </c>
      <c r="D1801" s="34" t="s">
        <v>990</v>
      </c>
      <c r="E1801" s="34" t="s">
        <v>4494</v>
      </c>
      <c r="F1801" s="34" t="s">
        <v>4496</v>
      </c>
      <c r="G1801" s="34">
        <v>28</v>
      </c>
    </row>
    <row r="1802" spans="1:7">
      <c r="A1802" s="23">
        <v>2019</v>
      </c>
      <c r="B1802" s="23" t="s">
        <v>514</v>
      </c>
      <c r="C1802" s="13" t="s">
        <v>185</v>
      </c>
      <c r="D1802" s="34" t="s">
        <v>990</v>
      </c>
      <c r="E1802" s="34" t="s">
        <v>4494</v>
      </c>
      <c r="F1802" s="34" t="s">
        <v>4497</v>
      </c>
      <c r="G1802" s="34">
        <v>23</v>
      </c>
    </row>
    <row r="1803" spans="1:7">
      <c r="A1803" s="23">
        <v>2019</v>
      </c>
      <c r="B1803" s="23" t="s">
        <v>514</v>
      </c>
      <c r="C1803" s="13" t="s">
        <v>185</v>
      </c>
      <c r="D1803" s="34" t="s">
        <v>990</v>
      </c>
      <c r="E1803" s="34" t="s">
        <v>4494</v>
      </c>
      <c r="F1803" s="34" t="s">
        <v>1748</v>
      </c>
      <c r="G1803" s="34">
        <v>53</v>
      </c>
    </row>
    <row r="1804" spans="1:7">
      <c r="A1804" s="23">
        <v>2019</v>
      </c>
      <c r="B1804" s="23" t="s">
        <v>514</v>
      </c>
      <c r="C1804" s="13" t="s">
        <v>185</v>
      </c>
      <c r="D1804" s="34" t="s">
        <v>990</v>
      </c>
      <c r="E1804" s="34" t="s">
        <v>4494</v>
      </c>
      <c r="F1804" s="34" t="s">
        <v>4553</v>
      </c>
      <c r="G1804" s="34">
        <v>11</v>
      </c>
    </row>
    <row r="1805" spans="1:7">
      <c r="A1805" s="23">
        <v>2019</v>
      </c>
      <c r="B1805" s="23" t="s">
        <v>514</v>
      </c>
      <c r="C1805" s="13" t="s">
        <v>185</v>
      </c>
      <c r="D1805" s="34" t="s">
        <v>990</v>
      </c>
      <c r="E1805" s="34" t="s">
        <v>4494</v>
      </c>
      <c r="F1805" s="34" t="s">
        <v>3589</v>
      </c>
      <c r="G1805" s="34">
        <v>19</v>
      </c>
    </row>
    <row r="1806" spans="1:7">
      <c r="A1806" s="23">
        <v>2019</v>
      </c>
      <c r="B1806" s="23" t="s">
        <v>514</v>
      </c>
      <c r="C1806" s="13" t="s">
        <v>185</v>
      </c>
      <c r="D1806" s="34" t="s">
        <v>990</v>
      </c>
      <c r="E1806" s="34" t="s">
        <v>4494</v>
      </c>
      <c r="F1806" s="34" t="s">
        <v>1749</v>
      </c>
      <c r="G1806" s="34">
        <v>11</v>
      </c>
    </row>
    <row r="1807" spans="1:7">
      <c r="A1807" s="23">
        <v>2019</v>
      </c>
      <c r="B1807" s="23" t="s">
        <v>514</v>
      </c>
      <c r="C1807" s="13" t="s">
        <v>185</v>
      </c>
      <c r="D1807" s="34" t="s">
        <v>990</v>
      </c>
      <c r="E1807" s="34" t="s">
        <v>4494</v>
      </c>
      <c r="F1807" s="34" t="s">
        <v>4520</v>
      </c>
      <c r="G1807" s="34">
        <v>3</v>
      </c>
    </row>
    <row r="1808" spans="1:7">
      <c r="A1808" s="23">
        <v>2019</v>
      </c>
      <c r="B1808" s="23" t="s">
        <v>514</v>
      </c>
      <c r="C1808" s="13" t="s">
        <v>185</v>
      </c>
      <c r="D1808" s="34" t="s">
        <v>990</v>
      </c>
      <c r="E1808" s="34" t="s">
        <v>4494</v>
      </c>
      <c r="F1808" s="34" t="s">
        <v>4492</v>
      </c>
      <c r="G1808" s="34">
        <v>42</v>
      </c>
    </row>
    <row r="1809" spans="1:7">
      <c r="A1809" s="23">
        <v>2019</v>
      </c>
      <c r="B1809" s="23" t="s">
        <v>514</v>
      </c>
      <c r="C1809" s="13" t="s">
        <v>185</v>
      </c>
      <c r="D1809" s="34" t="s">
        <v>990</v>
      </c>
      <c r="E1809" s="34" t="s">
        <v>4494</v>
      </c>
      <c r="F1809" s="34" t="s">
        <v>4493</v>
      </c>
      <c r="G1809" s="34">
        <v>8</v>
      </c>
    </row>
    <row r="1810" spans="1:7">
      <c r="A1810" s="23">
        <v>2019</v>
      </c>
      <c r="B1810" s="23" t="s">
        <v>514</v>
      </c>
      <c r="C1810" s="13" t="s">
        <v>185</v>
      </c>
      <c r="D1810" s="34" t="s">
        <v>990</v>
      </c>
      <c r="E1810" s="34" t="s">
        <v>4494</v>
      </c>
      <c r="F1810" s="34" t="s">
        <v>1752</v>
      </c>
      <c r="G1810" s="34">
        <v>15</v>
      </c>
    </row>
    <row r="1811" spans="1:7">
      <c r="A1811" s="23">
        <v>2019</v>
      </c>
      <c r="B1811" s="23" t="s">
        <v>514</v>
      </c>
      <c r="C1811" s="13" t="s">
        <v>185</v>
      </c>
      <c r="D1811" s="34" t="s">
        <v>990</v>
      </c>
      <c r="E1811" s="34" t="s">
        <v>4494</v>
      </c>
      <c r="F1811" s="34" t="s">
        <v>1753</v>
      </c>
      <c r="G1811" s="34">
        <v>40</v>
      </c>
    </row>
    <row r="1812" spans="1:7">
      <c r="A1812" s="23">
        <v>2019</v>
      </c>
      <c r="B1812" s="23" t="s">
        <v>514</v>
      </c>
      <c r="C1812" s="13" t="s">
        <v>185</v>
      </c>
      <c r="D1812" s="34" t="s">
        <v>3733</v>
      </c>
      <c r="E1812" s="34" t="s">
        <v>4498</v>
      </c>
      <c r="F1812" s="34" t="s">
        <v>4499</v>
      </c>
      <c r="G1812" s="34">
        <v>32</v>
      </c>
    </row>
    <row r="1813" spans="1:7">
      <c r="A1813" s="23">
        <v>2019</v>
      </c>
      <c r="B1813" s="23" t="s">
        <v>514</v>
      </c>
      <c r="C1813" s="13" t="s">
        <v>185</v>
      </c>
      <c r="D1813" s="34" t="s">
        <v>3733</v>
      </c>
      <c r="E1813" s="34" t="s">
        <v>4498</v>
      </c>
      <c r="F1813" s="34" t="s">
        <v>4500</v>
      </c>
      <c r="G1813" s="34">
        <v>43</v>
      </c>
    </row>
    <row r="1814" spans="1:7">
      <c r="A1814" s="23">
        <v>2019</v>
      </c>
      <c r="B1814" s="23" t="s">
        <v>514</v>
      </c>
      <c r="C1814" s="13" t="s">
        <v>185</v>
      </c>
      <c r="D1814" s="34" t="s">
        <v>3733</v>
      </c>
      <c r="E1814" s="34" t="s">
        <v>4498</v>
      </c>
      <c r="F1814" s="34" t="s">
        <v>4501</v>
      </c>
      <c r="G1814" s="34">
        <v>122</v>
      </c>
    </row>
    <row r="1815" spans="1:7">
      <c r="A1815" s="23">
        <v>2019</v>
      </c>
      <c r="B1815" s="23" t="s">
        <v>514</v>
      </c>
      <c r="C1815" s="13" t="s">
        <v>185</v>
      </c>
      <c r="D1815" s="34" t="s">
        <v>3733</v>
      </c>
      <c r="E1815" s="34" t="s">
        <v>4498</v>
      </c>
      <c r="F1815" s="34" t="s">
        <v>4502</v>
      </c>
      <c r="G1815" s="34">
        <v>26</v>
      </c>
    </row>
    <row r="1816" spans="1:7">
      <c r="A1816" s="23">
        <v>2019</v>
      </c>
      <c r="B1816" s="23" t="s">
        <v>514</v>
      </c>
      <c r="C1816" s="13" t="s">
        <v>185</v>
      </c>
      <c r="D1816" s="34" t="s">
        <v>3733</v>
      </c>
      <c r="E1816" s="34" t="s">
        <v>4498</v>
      </c>
      <c r="F1816" s="34" t="s">
        <v>4503</v>
      </c>
      <c r="G1816" s="34">
        <v>89</v>
      </c>
    </row>
    <row r="1817" spans="1:7">
      <c r="A1817" s="23">
        <v>2019</v>
      </c>
      <c r="B1817" s="23" t="s">
        <v>514</v>
      </c>
      <c r="C1817" s="13" t="s">
        <v>185</v>
      </c>
      <c r="D1817" s="34" t="s">
        <v>3733</v>
      </c>
      <c r="E1817" s="34" t="s">
        <v>4498</v>
      </c>
      <c r="F1817" s="34" t="s">
        <v>4504</v>
      </c>
      <c r="G1817" s="34">
        <v>19</v>
      </c>
    </row>
    <row r="1818" spans="1:7">
      <c r="A1818" s="23">
        <v>2019</v>
      </c>
      <c r="B1818" s="23" t="s">
        <v>514</v>
      </c>
      <c r="C1818" s="13" t="s">
        <v>185</v>
      </c>
      <c r="D1818" s="34" t="s">
        <v>3733</v>
      </c>
      <c r="E1818" s="34" t="s">
        <v>4498</v>
      </c>
      <c r="F1818" s="34" t="s">
        <v>1760</v>
      </c>
      <c r="G1818" s="34">
        <v>328</v>
      </c>
    </row>
    <row r="1819" spans="1:7">
      <c r="A1819" s="23">
        <v>2019</v>
      </c>
      <c r="B1819" s="23" t="s">
        <v>514</v>
      </c>
      <c r="C1819" s="13" t="s">
        <v>185</v>
      </c>
      <c r="D1819" s="34" t="s">
        <v>3733</v>
      </c>
      <c r="E1819" s="34" t="s">
        <v>4498</v>
      </c>
      <c r="F1819" s="34" t="s">
        <v>4505</v>
      </c>
      <c r="G1819" s="34">
        <v>15</v>
      </c>
    </row>
    <row r="1820" spans="1:7">
      <c r="A1820" s="23">
        <v>2019</v>
      </c>
      <c r="B1820" s="23" t="s">
        <v>514</v>
      </c>
      <c r="C1820" s="13" t="s">
        <v>185</v>
      </c>
      <c r="D1820" s="34" t="s">
        <v>3733</v>
      </c>
      <c r="E1820" s="34" t="s">
        <v>4498</v>
      </c>
      <c r="F1820" s="34" t="s">
        <v>4506</v>
      </c>
      <c r="G1820" s="34">
        <v>10</v>
      </c>
    </row>
    <row r="1821" spans="1:7">
      <c r="A1821" s="23">
        <v>2019</v>
      </c>
      <c r="B1821" s="23" t="s">
        <v>514</v>
      </c>
      <c r="C1821" s="13" t="s">
        <v>185</v>
      </c>
      <c r="D1821" s="34" t="s">
        <v>3733</v>
      </c>
      <c r="E1821" s="34" t="s">
        <v>4498</v>
      </c>
      <c r="F1821" s="34" t="s">
        <v>4507</v>
      </c>
      <c r="G1821" s="34">
        <v>16</v>
      </c>
    </row>
    <row r="1822" spans="1:7">
      <c r="A1822" s="23">
        <v>2019</v>
      </c>
      <c r="B1822" s="23" t="s">
        <v>514</v>
      </c>
      <c r="C1822" s="13" t="s">
        <v>185</v>
      </c>
      <c r="D1822" s="34" t="s">
        <v>3733</v>
      </c>
      <c r="E1822" s="34" t="s">
        <v>4498</v>
      </c>
      <c r="F1822" s="34" t="s">
        <v>4508</v>
      </c>
      <c r="G1822" s="34">
        <v>60</v>
      </c>
    </row>
    <row r="1823" spans="1:7">
      <c r="A1823" s="23">
        <v>2019</v>
      </c>
      <c r="B1823" s="23" t="s">
        <v>514</v>
      </c>
      <c r="C1823" s="13" t="s">
        <v>185</v>
      </c>
      <c r="D1823" s="34" t="s">
        <v>3733</v>
      </c>
      <c r="E1823" s="34" t="s">
        <v>4498</v>
      </c>
      <c r="F1823" s="34" t="s">
        <v>1762</v>
      </c>
      <c r="G1823" s="34">
        <v>62</v>
      </c>
    </row>
    <row r="1824" spans="1:7">
      <c r="A1824" s="23">
        <v>2019</v>
      </c>
      <c r="B1824" s="23" t="s">
        <v>514</v>
      </c>
      <c r="C1824" s="13" t="s">
        <v>185</v>
      </c>
      <c r="D1824" s="34" t="s">
        <v>3733</v>
      </c>
      <c r="E1824" s="34" t="s">
        <v>4509</v>
      </c>
      <c r="F1824" s="34" t="s">
        <v>4366</v>
      </c>
      <c r="G1824" s="34">
        <v>15</v>
      </c>
    </row>
    <row r="1825" spans="1:7">
      <c r="A1825" s="23">
        <v>2019</v>
      </c>
      <c r="B1825" s="23" t="s">
        <v>514</v>
      </c>
      <c r="C1825" s="13" t="s">
        <v>185</v>
      </c>
      <c r="D1825" s="34" t="s">
        <v>3733</v>
      </c>
      <c r="E1825" s="34" t="s">
        <v>4509</v>
      </c>
      <c r="F1825" s="34" t="s">
        <v>4510</v>
      </c>
      <c r="G1825" s="34">
        <v>8</v>
      </c>
    </row>
    <row r="1826" spans="1:7">
      <c r="A1826" s="23">
        <v>2019</v>
      </c>
      <c r="B1826" s="23" t="s">
        <v>514</v>
      </c>
      <c r="C1826" s="13" t="s">
        <v>185</v>
      </c>
      <c r="D1826" s="34" t="s">
        <v>3733</v>
      </c>
      <c r="E1826" s="34" t="s">
        <v>4509</v>
      </c>
      <c r="F1826" s="34" t="s">
        <v>1756</v>
      </c>
      <c r="G1826" s="34">
        <v>72</v>
      </c>
    </row>
    <row r="1827" spans="1:7">
      <c r="A1827" s="23">
        <v>2019</v>
      </c>
      <c r="B1827" s="23" t="s">
        <v>514</v>
      </c>
      <c r="C1827" s="13" t="s">
        <v>185</v>
      </c>
      <c r="D1827" s="34" t="s">
        <v>3733</v>
      </c>
      <c r="E1827" s="34" t="s">
        <v>4511</v>
      </c>
      <c r="F1827" s="34" t="s">
        <v>4521</v>
      </c>
      <c r="G1827" s="34">
        <v>1</v>
      </c>
    </row>
    <row r="1828" spans="1:7">
      <c r="A1828" s="23">
        <v>2019</v>
      </c>
      <c r="B1828" s="23" t="s">
        <v>514</v>
      </c>
      <c r="C1828" s="13" t="s">
        <v>185</v>
      </c>
      <c r="D1828" s="34" t="s">
        <v>3733</v>
      </c>
      <c r="E1828" s="34" t="s">
        <v>4511</v>
      </c>
      <c r="F1828" s="34" t="s">
        <v>5199</v>
      </c>
      <c r="G1828" s="34">
        <v>1</v>
      </c>
    </row>
    <row r="1829" spans="1:7">
      <c r="A1829" s="23">
        <v>2019</v>
      </c>
      <c r="B1829" s="23" t="s">
        <v>514</v>
      </c>
      <c r="C1829" s="13" t="s">
        <v>185</v>
      </c>
      <c r="D1829" s="34" t="s">
        <v>3733</v>
      </c>
      <c r="E1829" s="34" t="s">
        <v>4511</v>
      </c>
      <c r="F1829" s="34" t="s">
        <v>4512</v>
      </c>
      <c r="G1829" s="34">
        <v>567</v>
      </c>
    </row>
    <row r="1830" spans="1:7">
      <c r="A1830" s="23">
        <v>2019</v>
      </c>
      <c r="B1830" s="23" t="s">
        <v>514</v>
      </c>
      <c r="C1830" s="13" t="s">
        <v>185</v>
      </c>
      <c r="D1830" s="34" t="s">
        <v>3733</v>
      </c>
      <c r="E1830" s="34" t="s">
        <v>4511</v>
      </c>
      <c r="F1830" s="34" t="s">
        <v>4526</v>
      </c>
      <c r="G1830" s="34">
        <v>237</v>
      </c>
    </row>
    <row r="1831" spans="1:7">
      <c r="A1831" s="23">
        <v>2019</v>
      </c>
      <c r="B1831" s="23" t="s">
        <v>514</v>
      </c>
      <c r="C1831" s="13" t="s">
        <v>185</v>
      </c>
      <c r="D1831" s="34" t="s">
        <v>3733</v>
      </c>
      <c r="E1831" s="34" t="s">
        <v>4511</v>
      </c>
      <c r="F1831" s="34" t="s">
        <v>4513</v>
      </c>
      <c r="G1831" s="34">
        <v>161</v>
      </c>
    </row>
    <row r="1832" spans="1:7">
      <c r="A1832" s="23">
        <v>2019</v>
      </c>
      <c r="B1832" s="23" t="s">
        <v>514</v>
      </c>
      <c r="C1832" s="13" t="s">
        <v>185</v>
      </c>
      <c r="D1832" s="34" t="s">
        <v>3733</v>
      </c>
      <c r="E1832" s="34" t="s">
        <v>4511</v>
      </c>
      <c r="F1832" s="34" t="s">
        <v>4514</v>
      </c>
      <c r="G1832" s="34">
        <v>24</v>
      </c>
    </row>
    <row r="1833" spans="1:7">
      <c r="A1833" s="23">
        <v>2019</v>
      </c>
      <c r="B1833" s="23" t="s">
        <v>514</v>
      </c>
      <c r="C1833" s="13" t="s">
        <v>185</v>
      </c>
      <c r="D1833" s="34" t="s">
        <v>3733</v>
      </c>
      <c r="E1833" s="34" t="s">
        <v>4511</v>
      </c>
      <c r="F1833" s="34" t="s">
        <v>4515</v>
      </c>
      <c r="G1833" s="34">
        <v>21</v>
      </c>
    </row>
    <row r="1834" spans="1:7">
      <c r="A1834" s="23">
        <v>2019</v>
      </c>
      <c r="B1834" s="23" t="s">
        <v>514</v>
      </c>
      <c r="C1834" s="13" t="s">
        <v>185</v>
      </c>
      <c r="D1834" s="34" t="s">
        <v>3733</v>
      </c>
      <c r="E1834" s="34" t="s">
        <v>4511</v>
      </c>
      <c r="F1834" s="34" t="s">
        <v>7950</v>
      </c>
      <c r="G1834" s="34">
        <v>1</v>
      </c>
    </row>
    <row r="1835" spans="1:7">
      <c r="A1835" s="23">
        <v>2019</v>
      </c>
      <c r="B1835" s="23" t="s">
        <v>514</v>
      </c>
      <c r="C1835" s="13" t="s">
        <v>185</v>
      </c>
      <c r="D1835" s="34" t="s">
        <v>3733</v>
      </c>
      <c r="E1835" s="34" t="s">
        <v>4511</v>
      </c>
      <c r="F1835" s="34" t="s">
        <v>4523</v>
      </c>
      <c r="G1835" s="34">
        <v>8</v>
      </c>
    </row>
    <row r="1836" spans="1:7">
      <c r="A1836" s="23">
        <v>2019</v>
      </c>
      <c r="B1836" s="23" t="s">
        <v>514</v>
      </c>
      <c r="C1836" s="13" t="s">
        <v>185</v>
      </c>
      <c r="D1836" s="34" t="s">
        <v>3733</v>
      </c>
      <c r="E1836" s="34" t="s">
        <v>7949</v>
      </c>
      <c r="F1836" s="34" t="s">
        <v>4516</v>
      </c>
      <c r="G1836" s="34">
        <v>52</v>
      </c>
    </row>
    <row r="1837" spans="1:7">
      <c r="A1837" s="23">
        <v>2019</v>
      </c>
      <c r="B1837" s="23" t="s">
        <v>514</v>
      </c>
      <c r="C1837" s="13" t="s">
        <v>185</v>
      </c>
      <c r="D1837" s="34" t="s">
        <v>3733</v>
      </c>
      <c r="E1837" s="34" t="s">
        <v>7949</v>
      </c>
      <c r="F1837" s="34" t="s">
        <v>4517</v>
      </c>
      <c r="G1837" s="34">
        <v>34</v>
      </c>
    </row>
    <row r="1838" spans="1:7">
      <c r="A1838" s="23">
        <v>2019</v>
      </c>
      <c r="B1838" s="23" t="s">
        <v>514</v>
      </c>
      <c r="C1838" s="13" t="s">
        <v>185</v>
      </c>
      <c r="D1838" s="34" t="s">
        <v>3733</v>
      </c>
      <c r="E1838" s="34" t="s">
        <v>7949</v>
      </c>
      <c r="F1838" s="34" t="s">
        <v>4518</v>
      </c>
      <c r="G1838" s="34">
        <v>126</v>
      </c>
    </row>
    <row r="1839" spans="1:7">
      <c r="A1839" s="23">
        <v>2019</v>
      </c>
      <c r="B1839" s="23" t="s">
        <v>514</v>
      </c>
      <c r="C1839" s="13" t="s">
        <v>185</v>
      </c>
      <c r="D1839" s="34" t="s">
        <v>3733</v>
      </c>
      <c r="E1839" s="34" t="s">
        <v>7949</v>
      </c>
      <c r="F1839" s="34" t="s">
        <v>4519</v>
      </c>
      <c r="G1839" s="34">
        <v>2</v>
      </c>
    </row>
    <row r="1840" spans="1:7">
      <c r="A1840" s="23">
        <v>2019</v>
      </c>
      <c r="B1840" s="23" t="s">
        <v>514</v>
      </c>
      <c r="C1840" s="13" t="s">
        <v>3925</v>
      </c>
      <c r="D1840" s="34" t="s">
        <v>990</v>
      </c>
      <c r="E1840" s="34" t="s">
        <v>4486</v>
      </c>
      <c r="F1840" s="34" t="s">
        <v>1745</v>
      </c>
      <c r="G1840" s="34">
        <v>12</v>
      </c>
    </row>
    <row r="1841" spans="1:7">
      <c r="A1841" s="23">
        <v>2019</v>
      </c>
      <c r="B1841" s="23" t="s">
        <v>514</v>
      </c>
      <c r="C1841" s="13" t="s">
        <v>3925</v>
      </c>
      <c r="D1841" s="34" t="s">
        <v>990</v>
      </c>
      <c r="E1841" s="34" t="s">
        <v>4486</v>
      </c>
      <c r="F1841" s="34" t="s">
        <v>4524</v>
      </c>
      <c r="G1841" s="34">
        <v>2</v>
      </c>
    </row>
    <row r="1842" spans="1:7">
      <c r="A1842" s="23">
        <v>2019</v>
      </c>
      <c r="B1842" s="23" t="s">
        <v>514</v>
      </c>
      <c r="C1842" s="13" t="s">
        <v>3925</v>
      </c>
      <c r="D1842" s="34" t="s">
        <v>990</v>
      </c>
      <c r="E1842" s="34" t="s">
        <v>4486</v>
      </c>
      <c r="F1842" s="34" t="s">
        <v>4487</v>
      </c>
      <c r="G1842" s="34">
        <v>3</v>
      </c>
    </row>
    <row r="1843" spans="1:7">
      <c r="A1843" s="23">
        <v>2019</v>
      </c>
      <c r="B1843" s="23" t="s">
        <v>514</v>
      </c>
      <c r="C1843" s="13" t="s">
        <v>3925</v>
      </c>
      <c r="D1843" s="34" t="s">
        <v>990</v>
      </c>
      <c r="E1843" s="34" t="s">
        <v>4486</v>
      </c>
      <c r="F1843" s="34" t="s">
        <v>1804</v>
      </c>
      <c r="G1843" s="34">
        <v>56</v>
      </c>
    </row>
    <row r="1844" spans="1:7">
      <c r="A1844" s="23">
        <v>2019</v>
      </c>
      <c r="B1844" s="23" t="s">
        <v>514</v>
      </c>
      <c r="C1844" s="13" t="s">
        <v>3925</v>
      </c>
      <c r="D1844" s="34" t="s">
        <v>990</v>
      </c>
      <c r="E1844" s="34" t="s">
        <v>4486</v>
      </c>
      <c r="F1844" s="34" t="s">
        <v>4488</v>
      </c>
      <c r="G1844" s="34">
        <v>8</v>
      </c>
    </row>
    <row r="1845" spans="1:7">
      <c r="A1845" s="23">
        <v>2019</v>
      </c>
      <c r="B1845" s="23" t="s">
        <v>514</v>
      </c>
      <c r="C1845" s="13" t="s">
        <v>3925</v>
      </c>
      <c r="D1845" s="34" t="s">
        <v>990</v>
      </c>
      <c r="E1845" s="34" t="s">
        <v>4486</v>
      </c>
      <c r="F1845" s="34" t="s">
        <v>1800</v>
      </c>
      <c r="G1845" s="34">
        <v>41</v>
      </c>
    </row>
    <row r="1846" spans="1:7">
      <c r="A1846" s="23">
        <v>2019</v>
      </c>
      <c r="B1846" s="23" t="s">
        <v>514</v>
      </c>
      <c r="C1846" s="13" t="s">
        <v>3925</v>
      </c>
      <c r="D1846" s="34" t="s">
        <v>990</v>
      </c>
      <c r="E1846" s="34" t="s">
        <v>4486</v>
      </c>
      <c r="F1846" s="34" t="s">
        <v>4489</v>
      </c>
      <c r="G1846" s="34">
        <v>33</v>
      </c>
    </row>
    <row r="1847" spans="1:7">
      <c r="A1847" s="23">
        <v>2019</v>
      </c>
      <c r="B1847" s="23" t="s">
        <v>514</v>
      </c>
      <c r="C1847" s="13" t="s">
        <v>3925</v>
      </c>
      <c r="D1847" s="34" t="s">
        <v>990</v>
      </c>
      <c r="E1847" s="34" t="s">
        <v>4486</v>
      </c>
      <c r="F1847" s="34" t="s">
        <v>1746</v>
      </c>
      <c r="G1847" s="34">
        <v>8</v>
      </c>
    </row>
    <row r="1848" spans="1:7">
      <c r="A1848" s="23">
        <v>2019</v>
      </c>
      <c r="B1848" s="23" t="s">
        <v>514</v>
      </c>
      <c r="C1848" s="13" t="s">
        <v>3925</v>
      </c>
      <c r="D1848" s="34" t="s">
        <v>990</v>
      </c>
      <c r="E1848" s="34" t="s">
        <v>4486</v>
      </c>
      <c r="F1848" s="34" t="s">
        <v>4496</v>
      </c>
      <c r="G1848" s="34">
        <v>13</v>
      </c>
    </row>
    <row r="1849" spans="1:7">
      <c r="A1849" s="23">
        <v>2019</v>
      </c>
      <c r="B1849" s="23" t="s">
        <v>514</v>
      </c>
      <c r="C1849" s="13" t="s">
        <v>3925</v>
      </c>
      <c r="D1849" s="34" t="s">
        <v>990</v>
      </c>
      <c r="E1849" s="34" t="s">
        <v>4486</v>
      </c>
      <c r="F1849" s="34" t="s">
        <v>4490</v>
      </c>
      <c r="G1849" s="34">
        <v>58</v>
      </c>
    </row>
    <row r="1850" spans="1:7">
      <c r="A1850" s="23">
        <v>2019</v>
      </c>
      <c r="B1850" s="23" t="s">
        <v>514</v>
      </c>
      <c r="C1850" s="13" t="s">
        <v>3925</v>
      </c>
      <c r="D1850" s="34" t="s">
        <v>990</v>
      </c>
      <c r="E1850" s="34" t="s">
        <v>4486</v>
      </c>
      <c r="F1850" s="34" t="s">
        <v>1807</v>
      </c>
      <c r="G1850" s="34">
        <v>15</v>
      </c>
    </row>
    <row r="1851" spans="1:7">
      <c r="A1851" s="23">
        <v>2019</v>
      </c>
      <c r="B1851" s="23" t="s">
        <v>514</v>
      </c>
      <c r="C1851" s="13" t="s">
        <v>3925</v>
      </c>
      <c r="D1851" s="34" t="s">
        <v>990</v>
      </c>
      <c r="E1851" s="34" t="s">
        <v>4486</v>
      </c>
      <c r="F1851" s="34" t="s">
        <v>4497</v>
      </c>
      <c r="G1851" s="34">
        <v>5</v>
      </c>
    </row>
    <row r="1852" spans="1:7">
      <c r="A1852" s="23">
        <v>2019</v>
      </c>
      <c r="B1852" s="23" t="s">
        <v>514</v>
      </c>
      <c r="C1852" s="13" t="s">
        <v>3925</v>
      </c>
      <c r="D1852" s="34" t="s">
        <v>990</v>
      </c>
      <c r="E1852" s="34" t="s">
        <v>4486</v>
      </c>
      <c r="F1852" s="34" t="s">
        <v>1748</v>
      </c>
      <c r="G1852" s="34">
        <v>10</v>
      </c>
    </row>
    <row r="1853" spans="1:7">
      <c r="A1853" s="23">
        <v>2019</v>
      </c>
      <c r="B1853" s="23" t="s">
        <v>514</v>
      </c>
      <c r="C1853" s="13" t="s">
        <v>3925</v>
      </c>
      <c r="D1853" s="34" t="s">
        <v>990</v>
      </c>
      <c r="E1853" s="34" t="s">
        <v>4486</v>
      </c>
      <c r="F1853" s="34" t="s">
        <v>4491</v>
      </c>
      <c r="G1853" s="34">
        <v>35</v>
      </c>
    </row>
    <row r="1854" spans="1:7">
      <c r="A1854" s="23">
        <v>2019</v>
      </c>
      <c r="B1854" s="23" t="s">
        <v>514</v>
      </c>
      <c r="C1854" s="13" t="s">
        <v>3925</v>
      </c>
      <c r="D1854" s="34" t="s">
        <v>990</v>
      </c>
      <c r="E1854" s="34" t="s">
        <v>4486</v>
      </c>
      <c r="F1854" s="34" t="s">
        <v>4525</v>
      </c>
      <c r="G1854" s="34">
        <v>12</v>
      </c>
    </row>
    <row r="1855" spans="1:7">
      <c r="A1855" s="23">
        <v>2019</v>
      </c>
      <c r="B1855" s="23" t="s">
        <v>514</v>
      </c>
      <c r="C1855" s="13" t="s">
        <v>3925</v>
      </c>
      <c r="D1855" s="34" t="s">
        <v>990</v>
      </c>
      <c r="E1855" s="34" t="s">
        <v>4486</v>
      </c>
      <c r="F1855" s="34" t="s">
        <v>1749</v>
      </c>
      <c r="G1855" s="34">
        <v>7</v>
      </c>
    </row>
    <row r="1856" spans="1:7">
      <c r="A1856" s="23">
        <v>2019</v>
      </c>
      <c r="B1856" s="23" t="s">
        <v>514</v>
      </c>
      <c r="C1856" s="13" t="s">
        <v>3925</v>
      </c>
      <c r="D1856" s="34" t="s">
        <v>990</v>
      </c>
      <c r="E1856" s="34" t="s">
        <v>4486</v>
      </c>
      <c r="F1856" s="34" t="s">
        <v>4492</v>
      </c>
      <c r="G1856" s="34">
        <v>4</v>
      </c>
    </row>
    <row r="1857" spans="1:7">
      <c r="A1857" s="23">
        <v>2019</v>
      </c>
      <c r="B1857" s="23" t="s">
        <v>514</v>
      </c>
      <c r="C1857" s="13" t="s">
        <v>3925</v>
      </c>
      <c r="D1857" s="34" t="s">
        <v>990</v>
      </c>
      <c r="E1857" s="34" t="s">
        <v>4486</v>
      </c>
      <c r="F1857" s="34" t="s">
        <v>4493</v>
      </c>
      <c r="G1857" s="34">
        <v>5</v>
      </c>
    </row>
    <row r="1858" spans="1:7">
      <c r="A1858" s="23">
        <v>2019</v>
      </c>
      <c r="B1858" s="23" t="s">
        <v>514</v>
      </c>
      <c r="C1858" s="13" t="s">
        <v>3925</v>
      </c>
      <c r="D1858" s="34" t="s">
        <v>990</v>
      </c>
      <c r="E1858" s="34" t="s">
        <v>4486</v>
      </c>
      <c r="F1858" s="34" t="s">
        <v>1752</v>
      </c>
      <c r="G1858" s="34">
        <v>9</v>
      </c>
    </row>
    <row r="1859" spans="1:7">
      <c r="A1859" s="23">
        <v>2019</v>
      </c>
      <c r="B1859" s="23" t="s">
        <v>514</v>
      </c>
      <c r="C1859" s="13" t="s">
        <v>3925</v>
      </c>
      <c r="D1859" s="34" t="s">
        <v>990</v>
      </c>
      <c r="E1859" s="34" t="s">
        <v>4486</v>
      </c>
      <c r="F1859" s="34" t="s">
        <v>1753</v>
      </c>
      <c r="G1859" s="34">
        <v>14</v>
      </c>
    </row>
    <row r="1860" spans="1:7">
      <c r="A1860" s="23">
        <v>2019</v>
      </c>
      <c r="B1860" s="23" t="s">
        <v>514</v>
      </c>
      <c r="C1860" s="13" t="s">
        <v>3925</v>
      </c>
      <c r="D1860" s="34" t="s">
        <v>990</v>
      </c>
      <c r="E1860" s="34" t="s">
        <v>4494</v>
      </c>
      <c r="F1860" s="34" t="s">
        <v>1744</v>
      </c>
      <c r="G1860" s="34">
        <v>23</v>
      </c>
    </row>
    <row r="1861" spans="1:7">
      <c r="A1861" s="23">
        <v>2019</v>
      </c>
      <c r="B1861" s="23" t="s">
        <v>514</v>
      </c>
      <c r="C1861" s="13" t="s">
        <v>3925</v>
      </c>
      <c r="D1861" s="34" t="s">
        <v>990</v>
      </c>
      <c r="E1861" s="34" t="s">
        <v>4494</v>
      </c>
      <c r="F1861" s="34" t="s">
        <v>1745</v>
      </c>
      <c r="G1861" s="34">
        <v>55</v>
      </c>
    </row>
    <row r="1862" spans="1:7">
      <c r="A1862" s="23">
        <v>2019</v>
      </c>
      <c r="B1862" s="23" t="s">
        <v>514</v>
      </c>
      <c r="C1862" s="13" t="s">
        <v>3925</v>
      </c>
      <c r="D1862" s="34" t="s">
        <v>990</v>
      </c>
      <c r="E1862" s="34" t="s">
        <v>4494</v>
      </c>
      <c r="F1862" s="34" t="s">
        <v>4495</v>
      </c>
      <c r="G1862" s="34">
        <v>5</v>
      </c>
    </row>
    <row r="1863" spans="1:7">
      <c r="A1863" s="23">
        <v>2019</v>
      </c>
      <c r="B1863" s="23" t="s">
        <v>514</v>
      </c>
      <c r="C1863" s="13" t="s">
        <v>3925</v>
      </c>
      <c r="D1863" s="34" t="s">
        <v>990</v>
      </c>
      <c r="E1863" s="34" t="s">
        <v>4494</v>
      </c>
      <c r="F1863" s="34" t="s">
        <v>1746</v>
      </c>
      <c r="G1863" s="34">
        <v>61</v>
      </c>
    </row>
    <row r="1864" spans="1:7">
      <c r="A1864" s="23">
        <v>2019</v>
      </c>
      <c r="B1864" s="23" t="s">
        <v>514</v>
      </c>
      <c r="C1864" s="13" t="s">
        <v>3925</v>
      </c>
      <c r="D1864" s="34" t="s">
        <v>990</v>
      </c>
      <c r="E1864" s="34" t="s">
        <v>4494</v>
      </c>
      <c r="F1864" s="34" t="s">
        <v>4496</v>
      </c>
      <c r="G1864" s="34">
        <v>77</v>
      </c>
    </row>
    <row r="1865" spans="1:7">
      <c r="A1865" s="23">
        <v>2019</v>
      </c>
      <c r="B1865" s="23" t="s">
        <v>514</v>
      </c>
      <c r="C1865" s="13" t="s">
        <v>3925</v>
      </c>
      <c r="D1865" s="34" t="s">
        <v>990</v>
      </c>
      <c r="E1865" s="34" t="s">
        <v>4494</v>
      </c>
      <c r="F1865" s="34" t="s">
        <v>4497</v>
      </c>
      <c r="G1865" s="34">
        <v>16</v>
      </c>
    </row>
    <row r="1866" spans="1:7">
      <c r="A1866" s="23">
        <v>2019</v>
      </c>
      <c r="B1866" s="23" t="s">
        <v>514</v>
      </c>
      <c r="C1866" s="13" t="s">
        <v>3925</v>
      </c>
      <c r="D1866" s="34" t="s">
        <v>990</v>
      </c>
      <c r="E1866" s="34" t="s">
        <v>4494</v>
      </c>
      <c r="F1866" s="34" t="s">
        <v>1748</v>
      </c>
      <c r="G1866" s="34">
        <v>73</v>
      </c>
    </row>
    <row r="1867" spans="1:7">
      <c r="A1867" s="23">
        <v>2019</v>
      </c>
      <c r="B1867" s="23" t="s">
        <v>514</v>
      </c>
      <c r="C1867" s="13" t="s">
        <v>3925</v>
      </c>
      <c r="D1867" s="34" t="s">
        <v>990</v>
      </c>
      <c r="E1867" s="34" t="s">
        <v>4494</v>
      </c>
      <c r="F1867" s="34" t="s">
        <v>4553</v>
      </c>
      <c r="G1867" s="34">
        <v>12</v>
      </c>
    </row>
    <row r="1868" spans="1:7">
      <c r="A1868" s="23">
        <v>2019</v>
      </c>
      <c r="B1868" s="23" t="s">
        <v>514</v>
      </c>
      <c r="C1868" s="13" t="s">
        <v>3925</v>
      </c>
      <c r="D1868" s="34" t="s">
        <v>990</v>
      </c>
      <c r="E1868" s="34" t="s">
        <v>4494</v>
      </c>
      <c r="F1868" s="34" t="s">
        <v>3589</v>
      </c>
      <c r="G1868" s="34">
        <v>18</v>
      </c>
    </row>
    <row r="1869" spans="1:7">
      <c r="A1869" s="23">
        <v>2019</v>
      </c>
      <c r="B1869" s="23" t="s">
        <v>514</v>
      </c>
      <c r="C1869" s="13" t="s">
        <v>3925</v>
      </c>
      <c r="D1869" s="34" t="s">
        <v>990</v>
      </c>
      <c r="E1869" s="34" t="s">
        <v>4494</v>
      </c>
      <c r="F1869" s="34" t="s">
        <v>1749</v>
      </c>
      <c r="G1869" s="34">
        <v>17</v>
      </c>
    </row>
    <row r="1870" spans="1:7">
      <c r="A1870" s="23">
        <v>2019</v>
      </c>
      <c r="B1870" s="23" t="s">
        <v>514</v>
      </c>
      <c r="C1870" s="13" t="s">
        <v>3925</v>
      </c>
      <c r="D1870" s="34" t="s">
        <v>990</v>
      </c>
      <c r="E1870" s="34" t="s">
        <v>4494</v>
      </c>
      <c r="F1870" s="34" t="s">
        <v>4520</v>
      </c>
      <c r="G1870" s="34">
        <v>4</v>
      </c>
    </row>
    <row r="1871" spans="1:7">
      <c r="A1871" s="23">
        <v>2019</v>
      </c>
      <c r="B1871" s="23" t="s">
        <v>514</v>
      </c>
      <c r="C1871" s="13" t="s">
        <v>3925</v>
      </c>
      <c r="D1871" s="34" t="s">
        <v>990</v>
      </c>
      <c r="E1871" s="34" t="s">
        <v>4494</v>
      </c>
      <c r="F1871" s="34" t="s">
        <v>4492</v>
      </c>
      <c r="G1871" s="34">
        <v>34</v>
      </c>
    </row>
    <row r="1872" spans="1:7">
      <c r="A1872" s="23">
        <v>2019</v>
      </c>
      <c r="B1872" s="23" t="s">
        <v>514</v>
      </c>
      <c r="C1872" s="13" t="s">
        <v>3925</v>
      </c>
      <c r="D1872" s="34" t="s">
        <v>990</v>
      </c>
      <c r="E1872" s="34" t="s">
        <v>4494</v>
      </c>
      <c r="F1872" s="34" t="s">
        <v>4493</v>
      </c>
      <c r="G1872" s="34">
        <v>36</v>
      </c>
    </row>
    <row r="1873" spans="1:7">
      <c r="A1873" s="23">
        <v>2019</v>
      </c>
      <c r="B1873" s="23" t="s">
        <v>514</v>
      </c>
      <c r="C1873" s="13" t="s">
        <v>3925</v>
      </c>
      <c r="D1873" s="34" t="s">
        <v>990</v>
      </c>
      <c r="E1873" s="34" t="s">
        <v>4494</v>
      </c>
      <c r="F1873" s="34" t="s">
        <v>1752</v>
      </c>
      <c r="G1873" s="34">
        <v>20</v>
      </c>
    </row>
    <row r="1874" spans="1:7">
      <c r="A1874" s="23">
        <v>2019</v>
      </c>
      <c r="B1874" s="23" t="s">
        <v>514</v>
      </c>
      <c r="C1874" s="13" t="s">
        <v>3925</v>
      </c>
      <c r="D1874" s="34" t="s">
        <v>990</v>
      </c>
      <c r="E1874" s="34" t="s">
        <v>4494</v>
      </c>
      <c r="F1874" s="34" t="s">
        <v>1753</v>
      </c>
      <c r="G1874" s="34">
        <v>59</v>
      </c>
    </row>
    <row r="1875" spans="1:7">
      <c r="A1875" s="23">
        <v>2019</v>
      </c>
      <c r="B1875" s="23" t="s">
        <v>514</v>
      </c>
      <c r="C1875" s="13" t="s">
        <v>3925</v>
      </c>
      <c r="D1875" s="34" t="s">
        <v>3733</v>
      </c>
      <c r="E1875" s="34" t="s">
        <v>4498</v>
      </c>
      <c r="F1875" s="34" t="s">
        <v>4499</v>
      </c>
      <c r="G1875" s="34">
        <v>30</v>
      </c>
    </row>
    <row r="1876" spans="1:7">
      <c r="A1876" s="23">
        <v>2019</v>
      </c>
      <c r="B1876" s="23" t="s">
        <v>514</v>
      </c>
      <c r="C1876" s="13" t="s">
        <v>3925</v>
      </c>
      <c r="D1876" s="34" t="s">
        <v>3733</v>
      </c>
      <c r="E1876" s="34" t="s">
        <v>4498</v>
      </c>
      <c r="F1876" s="34" t="s">
        <v>4500</v>
      </c>
      <c r="G1876" s="34">
        <v>19</v>
      </c>
    </row>
    <row r="1877" spans="1:7">
      <c r="A1877" s="23">
        <v>2019</v>
      </c>
      <c r="B1877" s="23" t="s">
        <v>514</v>
      </c>
      <c r="C1877" s="13" t="s">
        <v>3925</v>
      </c>
      <c r="D1877" s="34" t="s">
        <v>3733</v>
      </c>
      <c r="E1877" s="34" t="s">
        <v>4498</v>
      </c>
      <c r="F1877" s="34" t="s">
        <v>4501</v>
      </c>
      <c r="G1877" s="34">
        <v>62</v>
      </c>
    </row>
    <row r="1878" spans="1:7">
      <c r="A1878" s="23">
        <v>2019</v>
      </c>
      <c r="B1878" s="23" t="s">
        <v>514</v>
      </c>
      <c r="C1878" s="13" t="s">
        <v>3925</v>
      </c>
      <c r="D1878" s="34" t="s">
        <v>3733</v>
      </c>
      <c r="E1878" s="34" t="s">
        <v>4498</v>
      </c>
      <c r="F1878" s="34" t="s">
        <v>4502</v>
      </c>
      <c r="G1878" s="34">
        <v>18</v>
      </c>
    </row>
    <row r="1879" spans="1:7">
      <c r="A1879" s="23">
        <v>2019</v>
      </c>
      <c r="B1879" s="23" t="s">
        <v>514</v>
      </c>
      <c r="C1879" s="13" t="s">
        <v>3925</v>
      </c>
      <c r="D1879" s="34" t="s">
        <v>3733</v>
      </c>
      <c r="E1879" s="34" t="s">
        <v>4498</v>
      </c>
      <c r="F1879" s="34" t="s">
        <v>4503</v>
      </c>
      <c r="G1879" s="34">
        <v>44</v>
      </c>
    </row>
    <row r="1880" spans="1:7">
      <c r="A1880" s="23">
        <v>2019</v>
      </c>
      <c r="B1880" s="23" t="s">
        <v>514</v>
      </c>
      <c r="C1880" s="13" t="s">
        <v>3925</v>
      </c>
      <c r="D1880" s="34" t="s">
        <v>3733</v>
      </c>
      <c r="E1880" s="34" t="s">
        <v>4498</v>
      </c>
      <c r="F1880" s="34" t="s">
        <v>4504</v>
      </c>
      <c r="G1880" s="34">
        <v>4</v>
      </c>
    </row>
    <row r="1881" spans="1:7">
      <c r="A1881" s="23">
        <v>2019</v>
      </c>
      <c r="B1881" s="23" t="s">
        <v>514</v>
      </c>
      <c r="C1881" s="13" t="s">
        <v>3925</v>
      </c>
      <c r="D1881" s="34" t="s">
        <v>3733</v>
      </c>
      <c r="E1881" s="34" t="s">
        <v>4498</v>
      </c>
      <c r="F1881" s="34" t="s">
        <v>1760</v>
      </c>
      <c r="G1881" s="34">
        <v>381</v>
      </c>
    </row>
    <row r="1882" spans="1:7">
      <c r="A1882" s="23">
        <v>2019</v>
      </c>
      <c r="B1882" s="23" t="s">
        <v>514</v>
      </c>
      <c r="C1882" s="13" t="s">
        <v>3925</v>
      </c>
      <c r="D1882" s="34" t="s">
        <v>3733</v>
      </c>
      <c r="E1882" s="34" t="s">
        <v>4498</v>
      </c>
      <c r="F1882" s="34" t="s">
        <v>4505</v>
      </c>
      <c r="G1882" s="34">
        <v>3</v>
      </c>
    </row>
    <row r="1883" spans="1:7">
      <c r="A1883" s="23">
        <v>2019</v>
      </c>
      <c r="B1883" s="23" t="s">
        <v>514</v>
      </c>
      <c r="C1883" s="13" t="s">
        <v>3925</v>
      </c>
      <c r="D1883" s="34" t="s">
        <v>3733</v>
      </c>
      <c r="E1883" s="34" t="s">
        <v>4498</v>
      </c>
      <c r="F1883" s="34" t="s">
        <v>4506</v>
      </c>
      <c r="G1883" s="34">
        <v>3</v>
      </c>
    </row>
    <row r="1884" spans="1:7">
      <c r="A1884" s="23">
        <v>2019</v>
      </c>
      <c r="B1884" s="23" t="s">
        <v>514</v>
      </c>
      <c r="C1884" s="13" t="s">
        <v>3925</v>
      </c>
      <c r="D1884" s="34" t="s">
        <v>3733</v>
      </c>
      <c r="E1884" s="34" t="s">
        <v>4498</v>
      </c>
      <c r="F1884" s="34" t="s">
        <v>4507</v>
      </c>
      <c r="G1884" s="34">
        <v>25</v>
      </c>
    </row>
    <row r="1885" spans="1:7">
      <c r="A1885" s="23">
        <v>2019</v>
      </c>
      <c r="B1885" s="23" t="s">
        <v>514</v>
      </c>
      <c r="C1885" s="13" t="s">
        <v>3925</v>
      </c>
      <c r="D1885" s="34" t="s">
        <v>3733</v>
      </c>
      <c r="E1885" s="34" t="s">
        <v>4498</v>
      </c>
      <c r="F1885" s="34" t="s">
        <v>4508</v>
      </c>
      <c r="G1885" s="34">
        <v>62</v>
      </c>
    </row>
    <row r="1886" spans="1:7">
      <c r="A1886" s="23">
        <v>2019</v>
      </c>
      <c r="B1886" s="23" t="s">
        <v>514</v>
      </c>
      <c r="C1886" s="13" t="s">
        <v>3925</v>
      </c>
      <c r="D1886" s="34" t="s">
        <v>3733</v>
      </c>
      <c r="E1886" s="34" t="s">
        <v>4498</v>
      </c>
      <c r="F1886" s="34" t="s">
        <v>1762</v>
      </c>
      <c r="G1886" s="34">
        <v>33</v>
      </c>
    </row>
    <row r="1887" spans="1:7">
      <c r="A1887" s="23">
        <v>2019</v>
      </c>
      <c r="B1887" s="23" t="s">
        <v>514</v>
      </c>
      <c r="C1887" s="13" t="s">
        <v>3925</v>
      </c>
      <c r="D1887" s="34" t="s">
        <v>3733</v>
      </c>
      <c r="E1887" s="34" t="s">
        <v>4509</v>
      </c>
      <c r="F1887" s="34" t="s">
        <v>4366</v>
      </c>
      <c r="G1887" s="34">
        <v>7</v>
      </c>
    </row>
    <row r="1888" spans="1:7">
      <c r="A1888" s="23">
        <v>2019</v>
      </c>
      <c r="B1888" s="23" t="s">
        <v>514</v>
      </c>
      <c r="C1888" s="13" t="s">
        <v>3925</v>
      </c>
      <c r="D1888" s="34" t="s">
        <v>3733</v>
      </c>
      <c r="E1888" s="34" t="s">
        <v>4509</v>
      </c>
      <c r="F1888" s="34" t="s">
        <v>4510</v>
      </c>
      <c r="G1888" s="34">
        <v>11</v>
      </c>
    </row>
    <row r="1889" spans="1:7">
      <c r="A1889" s="23">
        <v>2019</v>
      </c>
      <c r="B1889" s="23" t="s">
        <v>514</v>
      </c>
      <c r="C1889" s="13" t="s">
        <v>3925</v>
      </c>
      <c r="D1889" s="34" t="s">
        <v>3733</v>
      </c>
      <c r="E1889" s="34" t="s">
        <v>4509</v>
      </c>
      <c r="F1889" s="34" t="s">
        <v>1756</v>
      </c>
      <c r="G1889" s="34">
        <v>23</v>
      </c>
    </row>
    <row r="1890" spans="1:7">
      <c r="A1890" s="23">
        <v>2019</v>
      </c>
      <c r="B1890" s="23" t="s">
        <v>514</v>
      </c>
      <c r="C1890" s="13" t="s">
        <v>3925</v>
      </c>
      <c r="D1890" s="34" t="s">
        <v>3733</v>
      </c>
      <c r="E1890" s="34" t="s">
        <v>4511</v>
      </c>
      <c r="F1890" s="34" t="s">
        <v>5199</v>
      </c>
      <c r="G1890" s="34">
        <v>2</v>
      </c>
    </row>
    <row r="1891" spans="1:7">
      <c r="A1891" s="23">
        <v>2019</v>
      </c>
      <c r="B1891" s="23" t="s">
        <v>514</v>
      </c>
      <c r="C1891" s="13" t="s">
        <v>3925</v>
      </c>
      <c r="D1891" s="34" t="s">
        <v>3733</v>
      </c>
      <c r="E1891" s="34" t="s">
        <v>4511</v>
      </c>
      <c r="F1891" s="34" t="s">
        <v>4512</v>
      </c>
      <c r="G1891" s="34">
        <v>289</v>
      </c>
    </row>
    <row r="1892" spans="1:7">
      <c r="A1892" s="23">
        <v>2019</v>
      </c>
      <c r="B1892" s="23" t="s">
        <v>514</v>
      </c>
      <c r="C1892" s="13" t="s">
        <v>3925</v>
      </c>
      <c r="D1892" s="34" t="s">
        <v>3733</v>
      </c>
      <c r="E1892" s="34" t="s">
        <v>4511</v>
      </c>
      <c r="F1892" s="34" t="s">
        <v>4514</v>
      </c>
      <c r="G1892" s="34">
        <v>27</v>
      </c>
    </row>
    <row r="1893" spans="1:7">
      <c r="A1893" s="23">
        <v>2019</v>
      </c>
      <c r="B1893" s="23" t="s">
        <v>514</v>
      </c>
      <c r="C1893" s="13" t="s">
        <v>3925</v>
      </c>
      <c r="D1893" s="34" t="s">
        <v>3733</v>
      </c>
      <c r="E1893" s="34" t="s">
        <v>4511</v>
      </c>
      <c r="F1893" s="34" t="s">
        <v>4515</v>
      </c>
      <c r="G1893" s="34">
        <v>9</v>
      </c>
    </row>
    <row r="1894" spans="1:7">
      <c r="A1894" s="23">
        <v>2019</v>
      </c>
      <c r="B1894" s="23" t="s">
        <v>514</v>
      </c>
      <c r="C1894" s="13" t="s">
        <v>3925</v>
      </c>
      <c r="D1894" s="34" t="s">
        <v>3733</v>
      </c>
      <c r="E1894" s="34" t="s">
        <v>4511</v>
      </c>
      <c r="F1894" s="34" t="s">
        <v>7950</v>
      </c>
      <c r="G1894" s="34">
        <v>2</v>
      </c>
    </row>
    <row r="1895" spans="1:7">
      <c r="A1895" s="23">
        <v>2019</v>
      </c>
      <c r="B1895" s="23" t="s">
        <v>514</v>
      </c>
      <c r="C1895" s="13" t="s">
        <v>3925</v>
      </c>
      <c r="D1895" s="34" t="s">
        <v>3733</v>
      </c>
      <c r="E1895" s="34" t="s">
        <v>4511</v>
      </c>
      <c r="F1895" s="34" t="s">
        <v>4523</v>
      </c>
      <c r="G1895" s="34">
        <v>6</v>
      </c>
    </row>
    <row r="1896" spans="1:7">
      <c r="A1896" s="23">
        <v>2019</v>
      </c>
      <c r="B1896" s="23" t="s">
        <v>514</v>
      </c>
      <c r="C1896" s="13" t="s">
        <v>3925</v>
      </c>
      <c r="D1896" s="34" t="s">
        <v>3733</v>
      </c>
      <c r="E1896" s="34" t="s">
        <v>7949</v>
      </c>
      <c r="F1896" s="34" t="s">
        <v>4516</v>
      </c>
      <c r="G1896" s="34">
        <v>78</v>
      </c>
    </row>
    <row r="1897" spans="1:7">
      <c r="A1897" s="23">
        <v>2019</v>
      </c>
      <c r="B1897" s="23" t="s">
        <v>514</v>
      </c>
      <c r="C1897" s="13" t="s">
        <v>3925</v>
      </c>
      <c r="D1897" s="34" t="s">
        <v>3733</v>
      </c>
      <c r="E1897" s="34" t="s">
        <v>7949</v>
      </c>
      <c r="F1897" s="34" t="s">
        <v>4517</v>
      </c>
      <c r="G1897" s="34">
        <v>31</v>
      </c>
    </row>
    <row r="1898" spans="1:7">
      <c r="A1898" s="23">
        <v>2019</v>
      </c>
      <c r="B1898" s="23" t="s">
        <v>514</v>
      </c>
      <c r="C1898" s="13" t="s">
        <v>3925</v>
      </c>
      <c r="D1898" s="34" t="s">
        <v>3733</v>
      </c>
      <c r="E1898" s="34" t="s">
        <v>7949</v>
      </c>
      <c r="F1898" s="34" t="s">
        <v>4518</v>
      </c>
      <c r="G1898" s="34">
        <v>90</v>
      </c>
    </row>
    <row r="1899" spans="1:7">
      <c r="A1899" s="23">
        <v>2019</v>
      </c>
      <c r="B1899" s="23" t="s">
        <v>514</v>
      </c>
      <c r="C1899" s="13" t="s">
        <v>3925</v>
      </c>
      <c r="D1899" s="34" t="s">
        <v>3733</v>
      </c>
      <c r="E1899" s="34" t="s">
        <v>7949</v>
      </c>
      <c r="F1899" s="34" t="s">
        <v>4519</v>
      </c>
      <c r="G1899" s="34">
        <v>2</v>
      </c>
    </row>
    <row r="1900" spans="1:7">
      <c r="A1900" s="23">
        <v>2019</v>
      </c>
      <c r="B1900" s="23" t="s">
        <v>514</v>
      </c>
      <c r="C1900" s="13" t="s">
        <v>1704</v>
      </c>
      <c r="D1900" s="34" t="s">
        <v>990</v>
      </c>
      <c r="E1900" s="34" t="s">
        <v>4486</v>
      </c>
      <c r="F1900" s="34" t="s">
        <v>4527</v>
      </c>
      <c r="G1900" s="34">
        <v>2</v>
      </c>
    </row>
    <row r="1901" spans="1:7">
      <c r="A1901" s="23">
        <v>2019</v>
      </c>
      <c r="B1901" s="23" t="s">
        <v>514</v>
      </c>
      <c r="C1901" s="13" t="s">
        <v>1704</v>
      </c>
      <c r="D1901" s="34" t="s">
        <v>990</v>
      </c>
      <c r="E1901" s="34" t="s">
        <v>4486</v>
      </c>
      <c r="F1901" s="34" t="s">
        <v>4488</v>
      </c>
      <c r="G1901" s="34">
        <v>4</v>
      </c>
    </row>
    <row r="1902" spans="1:7">
      <c r="A1902" s="23">
        <v>2019</v>
      </c>
      <c r="B1902" s="23" t="s">
        <v>514</v>
      </c>
      <c r="C1902" s="13" t="s">
        <v>1704</v>
      </c>
      <c r="D1902" s="34" t="s">
        <v>990</v>
      </c>
      <c r="E1902" s="34" t="s">
        <v>4486</v>
      </c>
      <c r="F1902" s="34" t="s">
        <v>1800</v>
      </c>
      <c r="G1902" s="34">
        <v>1</v>
      </c>
    </row>
    <row r="1903" spans="1:7">
      <c r="A1903" s="23">
        <v>2019</v>
      </c>
      <c r="B1903" s="23" t="s">
        <v>514</v>
      </c>
      <c r="C1903" s="13" t="s">
        <v>1704</v>
      </c>
      <c r="D1903" s="34" t="s">
        <v>990</v>
      </c>
      <c r="E1903" s="34" t="s">
        <v>4486</v>
      </c>
      <c r="F1903" s="34" t="s">
        <v>1807</v>
      </c>
      <c r="G1903" s="34">
        <v>1</v>
      </c>
    </row>
    <row r="1904" spans="1:7">
      <c r="A1904" s="23">
        <v>2019</v>
      </c>
      <c r="B1904" s="23" t="s">
        <v>514</v>
      </c>
      <c r="C1904" s="13" t="s">
        <v>1704</v>
      </c>
      <c r="D1904" s="34" t="s">
        <v>990</v>
      </c>
      <c r="E1904" s="34" t="s">
        <v>4486</v>
      </c>
      <c r="F1904" s="34" t="s">
        <v>1749</v>
      </c>
      <c r="G1904" s="34">
        <v>1</v>
      </c>
    </row>
    <row r="1905" spans="1:7">
      <c r="A1905" s="23">
        <v>2019</v>
      </c>
      <c r="B1905" s="23" t="s">
        <v>514</v>
      </c>
      <c r="C1905" s="13" t="s">
        <v>1704</v>
      </c>
      <c r="D1905" s="34" t="s">
        <v>990</v>
      </c>
      <c r="E1905" s="34" t="s">
        <v>4494</v>
      </c>
      <c r="F1905" s="34" t="s">
        <v>1744</v>
      </c>
      <c r="G1905" s="34">
        <v>2</v>
      </c>
    </row>
    <row r="1906" spans="1:7">
      <c r="A1906" s="23">
        <v>2019</v>
      </c>
      <c r="B1906" s="23" t="s">
        <v>514</v>
      </c>
      <c r="C1906" s="13" t="s">
        <v>1704</v>
      </c>
      <c r="D1906" s="34" t="s">
        <v>990</v>
      </c>
      <c r="E1906" s="34" t="s">
        <v>4494</v>
      </c>
      <c r="F1906" s="34" t="s">
        <v>4495</v>
      </c>
      <c r="G1906" s="34">
        <v>2</v>
      </c>
    </row>
    <row r="1907" spans="1:7">
      <c r="A1907" s="23">
        <v>2019</v>
      </c>
      <c r="B1907" s="23" t="s">
        <v>514</v>
      </c>
      <c r="C1907" s="13" t="s">
        <v>1704</v>
      </c>
      <c r="D1907" s="34" t="s">
        <v>990</v>
      </c>
      <c r="E1907" s="34" t="s">
        <v>4494</v>
      </c>
      <c r="F1907" s="34" t="s">
        <v>1746</v>
      </c>
      <c r="G1907" s="34">
        <v>34</v>
      </c>
    </row>
    <row r="1908" spans="1:7">
      <c r="A1908" s="23">
        <v>2019</v>
      </c>
      <c r="B1908" s="23" t="s">
        <v>514</v>
      </c>
      <c r="C1908" s="13" t="s">
        <v>1704</v>
      </c>
      <c r="D1908" s="34" t="s">
        <v>990</v>
      </c>
      <c r="E1908" s="34" t="s">
        <v>4494</v>
      </c>
      <c r="F1908" s="34" t="s">
        <v>4496</v>
      </c>
      <c r="G1908" s="34">
        <v>22</v>
      </c>
    </row>
    <row r="1909" spans="1:7">
      <c r="A1909" s="23">
        <v>2019</v>
      </c>
      <c r="B1909" s="23" t="s">
        <v>514</v>
      </c>
      <c r="C1909" s="13" t="s">
        <v>1704</v>
      </c>
      <c r="D1909" s="34" t="s">
        <v>990</v>
      </c>
      <c r="E1909" s="34" t="s">
        <v>4494</v>
      </c>
      <c r="F1909" s="34" t="s">
        <v>1748</v>
      </c>
      <c r="G1909" s="34">
        <v>36</v>
      </c>
    </row>
    <row r="1910" spans="1:7">
      <c r="A1910" s="23">
        <v>2019</v>
      </c>
      <c r="B1910" s="23" t="s">
        <v>514</v>
      </c>
      <c r="C1910" s="13" t="s">
        <v>1704</v>
      </c>
      <c r="D1910" s="34" t="s">
        <v>990</v>
      </c>
      <c r="E1910" s="34" t="s">
        <v>4494</v>
      </c>
      <c r="F1910" s="34" t="s">
        <v>4553</v>
      </c>
      <c r="G1910" s="34">
        <v>6</v>
      </c>
    </row>
    <row r="1911" spans="1:7">
      <c r="A1911" s="23">
        <v>2019</v>
      </c>
      <c r="B1911" s="23" t="s">
        <v>514</v>
      </c>
      <c r="C1911" s="13" t="s">
        <v>1704</v>
      </c>
      <c r="D1911" s="34" t="s">
        <v>990</v>
      </c>
      <c r="E1911" s="34" t="s">
        <v>4494</v>
      </c>
      <c r="F1911" s="34" t="s">
        <v>4492</v>
      </c>
      <c r="G1911" s="34">
        <v>30</v>
      </c>
    </row>
    <row r="1912" spans="1:7">
      <c r="A1912" s="23">
        <v>2019</v>
      </c>
      <c r="B1912" s="23" t="s">
        <v>514</v>
      </c>
      <c r="C1912" s="13" t="s">
        <v>1704</v>
      </c>
      <c r="D1912" s="34" t="s">
        <v>990</v>
      </c>
      <c r="E1912" s="34" t="s">
        <v>4494</v>
      </c>
      <c r="F1912" s="34" t="s">
        <v>4493</v>
      </c>
      <c r="G1912" s="34">
        <v>1</v>
      </c>
    </row>
    <row r="1913" spans="1:7">
      <c r="A1913" s="23">
        <v>2019</v>
      </c>
      <c r="B1913" s="23" t="s">
        <v>514</v>
      </c>
      <c r="C1913" s="13" t="s">
        <v>1704</v>
      </c>
      <c r="D1913" s="34" t="s">
        <v>990</v>
      </c>
      <c r="E1913" s="34" t="s">
        <v>4494</v>
      </c>
      <c r="F1913" s="34" t="s">
        <v>1753</v>
      </c>
      <c r="G1913" s="34">
        <v>14</v>
      </c>
    </row>
    <row r="1914" spans="1:7">
      <c r="A1914" s="23">
        <v>2019</v>
      </c>
      <c r="B1914" s="23" t="s">
        <v>514</v>
      </c>
      <c r="C1914" s="13" t="s">
        <v>1704</v>
      </c>
      <c r="D1914" s="34" t="s">
        <v>3733</v>
      </c>
      <c r="E1914" s="34" t="s">
        <v>4498</v>
      </c>
      <c r="F1914" s="34" t="s">
        <v>4499</v>
      </c>
      <c r="G1914" s="34">
        <v>54</v>
      </c>
    </row>
    <row r="1915" spans="1:7">
      <c r="A1915" s="23">
        <v>2019</v>
      </c>
      <c r="B1915" s="23" t="s">
        <v>514</v>
      </c>
      <c r="C1915" s="13" t="s">
        <v>1704</v>
      </c>
      <c r="D1915" s="34" t="s">
        <v>3733</v>
      </c>
      <c r="E1915" s="34" t="s">
        <v>4498</v>
      </c>
      <c r="F1915" s="34" t="s">
        <v>4500</v>
      </c>
      <c r="G1915" s="34">
        <v>14</v>
      </c>
    </row>
    <row r="1916" spans="1:7">
      <c r="A1916" s="23">
        <v>2019</v>
      </c>
      <c r="B1916" s="23" t="s">
        <v>514</v>
      </c>
      <c r="C1916" s="13" t="s">
        <v>1704</v>
      </c>
      <c r="D1916" s="34" t="s">
        <v>3733</v>
      </c>
      <c r="E1916" s="34" t="s">
        <v>4498</v>
      </c>
      <c r="F1916" s="34" t="s">
        <v>4501</v>
      </c>
      <c r="G1916" s="34">
        <v>40</v>
      </c>
    </row>
    <row r="1917" spans="1:7">
      <c r="A1917" s="23">
        <v>2019</v>
      </c>
      <c r="B1917" s="23" t="s">
        <v>514</v>
      </c>
      <c r="C1917" s="13" t="s">
        <v>1704</v>
      </c>
      <c r="D1917" s="34" t="s">
        <v>3733</v>
      </c>
      <c r="E1917" s="34" t="s">
        <v>4498</v>
      </c>
      <c r="F1917" s="34" t="s">
        <v>4502</v>
      </c>
      <c r="G1917" s="34">
        <v>79</v>
      </c>
    </row>
    <row r="1918" spans="1:7">
      <c r="A1918" s="23">
        <v>2019</v>
      </c>
      <c r="B1918" s="23" t="s">
        <v>514</v>
      </c>
      <c r="C1918" s="13" t="s">
        <v>1704</v>
      </c>
      <c r="D1918" s="34" t="s">
        <v>3733</v>
      </c>
      <c r="E1918" s="34" t="s">
        <v>4498</v>
      </c>
      <c r="F1918" s="34" t="s">
        <v>4503</v>
      </c>
      <c r="G1918" s="34">
        <v>66</v>
      </c>
    </row>
    <row r="1919" spans="1:7">
      <c r="A1919" s="23">
        <v>2019</v>
      </c>
      <c r="B1919" s="23" t="s">
        <v>514</v>
      </c>
      <c r="C1919" s="13" t="s">
        <v>1704</v>
      </c>
      <c r="D1919" s="34" t="s">
        <v>3733</v>
      </c>
      <c r="E1919" s="34" t="s">
        <v>4498</v>
      </c>
      <c r="F1919" s="34" t="s">
        <v>4504</v>
      </c>
      <c r="G1919" s="34">
        <v>76</v>
      </c>
    </row>
    <row r="1920" spans="1:7">
      <c r="A1920" s="23">
        <v>2019</v>
      </c>
      <c r="B1920" s="23" t="s">
        <v>514</v>
      </c>
      <c r="C1920" s="13" t="s">
        <v>1704</v>
      </c>
      <c r="D1920" s="34" t="s">
        <v>3733</v>
      </c>
      <c r="E1920" s="34" t="s">
        <v>4498</v>
      </c>
      <c r="F1920" s="34" t="s">
        <v>1760</v>
      </c>
      <c r="G1920" s="34">
        <v>146</v>
      </c>
    </row>
    <row r="1921" spans="1:7">
      <c r="A1921" s="23">
        <v>2019</v>
      </c>
      <c r="B1921" s="23" t="s">
        <v>514</v>
      </c>
      <c r="C1921" s="13" t="s">
        <v>1704</v>
      </c>
      <c r="D1921" s="34" t="s">
        <v>3733</v>
      </c>
      <c r="E1921" s="34" t="s">
        <v>4498</v>
      </c>
      <c r="F1921" s="34" t="s">
        <v>4505</v>
      </c>
      <c r="G1921" s="34">
        <v>37</v>
      </c>
    </row>
    <row r="1922" spans="1:7">
      <c r="A1922" s="23">
        <v>2019</v>
      </c>
      <c r="B1922" s="23" t="s">
        <v>514</v>
      </c>
      <c r="C1922" s="13" t="s">
        <v>1704</v>
      </c>
      <c r="D1922" s="34" t="s">
        <v>3733</v>
      </c>
      <c r="E1922" s="34" t="s">
        <v>4498</v>
      </c>
      <c r="F1922" s="34" t="s">
        <v>4506</v>
      </c>
      <c r="G1922" s="34">
        <v>7</v>
      </c>
    </row>
    <row r="1923" spans="1:7">
      <c r="A1923" s="23">
        <v>2019</v>
      </c>
      <c r="B1923" s="23" t="s">
        <v>514</v>
      </c>
      <c r="C1923" s="13" t="s">
        <v>1704</v>
      </c>
      <c r="D1923" s="34" t="s">
        <v>3733</v>
      </c>
      <c r="E1923" s="34" t="s">
        <v>4498</v>
      </c>
      <c r="F1923" s="34" t="s">
        <v>4507</v>
      </c>
      <c r="G1923" s="34">
        <v>6</v>
      </c>
    </row>
    <row r="1924" spans="1:7">
      <c r="A1924" s="23">
        <v>2019</v>
      </c>
      <c r="B1924" s="23" t="s">
        <v>514</v>
      </c>
      <c r="C1924" s="13" t="s">
        <v>1704</v>
      </c>
      <c r="D1924" s="34" t="s">
        <v>3733</v>
      </c>
      <c r="E1924" s="34" t="s">
        <v>4498</v>
      </c>
      <c r="F1924" s="34" t="s">
        <v>4508</v>
      </c>
      <c r="G1924" s="34">
        <v>81</v>
      </c>
    </row>
    <row r="1925" spans="1:7">
      <c r="A1925" s="23">
        <v>2019</v>
      </c>
      <c r="B1925" s="23" t="s">
        <v>514</v>
      </c>
      <c r="C1925" s="13" t="s">
        <v>1704</v>
      </c>
      <c r="D1925" s="34" t="s">
        <v>3733</v>
      </c>
      <c r="E1925" s="34" t="s">
        <v>4498</v>
      </c>
      <c r="F1925" s="34" t="s">
        <v>1762</v>
      </c>
      <c r="G1925" s="34">
        <v>86</v>
      </c>
    </row>
    <row r="1926" spans="1:7">
      <c r="A1926" s="23">
        <v>2019</v>
      </c>
      <c r="B1926" s="23" t="s">
        <v>514</v>
      </c>
      <c r="C1926" s="13" t="s">
        <v>1704</v>
      </c>
      <c r="D1926" s="34" t="s">
        <v>3733</v>
      </c>
      <c r="E1926" s="34" t="s">
        <v>4509</v>
      </c>
      <c r="F1926" s="34" t="s">
        <v>4366</v>
      </c>
      <c r="G1926" s="34">
        <v>6</v>
      </c>
    </row>
    <row r="1927" spans="1:7">
      <c r="A1927" s="23">
        <v>2019</v>
      </c>
      <c r="B1927" s="23" t="s">
        <v>514</v>
      </c>
      <c r="C1927" s="13" t="s">
        <v>1704</v>
      </c>
      <c r="D1927" s="34" t="s">
        <v>3733</v>
      </c>
      <c r="E1927" s="34" t="s">
        <v>4509</v>
      </c>
      <c r="F1927" s="34" t="s">
        <v>1768</v>
      </c>
      <c r="G1927" s="34">
        <v>1</v>
      </c>
    </row>
    <row r="1928" spans="1:7">
      <c r="A1928" s="23">
        <v>2019</v>
      </c>
      <c r="B1928" s="23" t="s">
        <v>514</v>
      </c>
      <c r="C1928" s="13" t="s">
        <v>1704</v>
      </c>
      <c r="D1928" s="34" t="s">
        <v>3733</v>
      </c>
      <c r="E1928" s="34" t="s">
        <v>4509</v>
      </c>
      <c r="F1928" s="34" t="s">
        <v>1756</v>
      </c>
      <c r="G1928" s="34">
        <v>35</v>
      </c>
    </row>
    <row r="1929" spans="1:7">
      <c r="A1929" s="23">
        <v>2019</v>
      </c>
      <c r="B1929" s="23" t="s">
        <v>514</v>
      </c>
      <c r="C1929" s="13" t="s">
        <v>1704</v>
      </c>
      <c r="D1929" s="34" t="s">
        <v>3733</v>
      </c>
      <c r="E1929" s="34" t="s">
        <v>4511</v>
      </c>
      <c r="F1929" s="34" t="s">
        <v>4528</v>
      </c>
      <c r="G1929" s="34">
        <v>12</v>
      </c>
    </row>
    <row r="1930" spans="1:7">
      <c r="A1930" s="23">
        <v>2019</v>
      </c>
      <c r="B1930" s="23" t="s">
        <v>514</v>
      </c>
      <c r="C1930" s="13" t="s">
        <v>1704</v>
      </c>
      <c r="D1930" s="34" t="s">
        <v>3733</v>
      </c>
      <c r="E1930" s="34" t="s">
        <v>4511</v>
      </c>
      <c r="F1930" s="34" t="s">
        <v>4521</v>
      </c>
      <c r="G1930" s="34">
        <v>26</v>
      </c>
    </row>
    <row r="1931" spans="1:7">
      <c r="A1931" s="23">
        <v>2019</v>
      </c>
      <c r="B1931" s="23" t="s">
        <v>514</v>
      </c>
      <c r="C1931" s="13" t="s">
        <v>1704</v>
      </c>
      <c r="D1931" s="34" t="s">
        <v>3733</v>
      </c>
      <c r="E1931" s="34" t="s">
        <v>4511</v>
      </c>
      <c r="F1931" s="34" t="s">
        <v>5199</v>
      </c>
      <c r="G1931" s="34">
        <v>22</v>
      </c>
    </row>
    <row r="1932" spans="1:7">
      <c r="A1932" s="23">
        <v>2019</v>
      </c>
      <c r="B1932" s="23" t="s">
        <v>514</v>
      </c>
      <c r="C1932" s="13" t="s">
        <v>1704</v>
      </c>
      <c r="D1932" s="34" t="s">
        <v>3733</v>
      </c>
      <c r="E1932" s="34" t="s">
        <v>4511</v>
      </c>
      <c r="F1932" s="34" t="s">
        <v>4512</v>
      </c>
      <c r="G1932" s="34">
        <v>25</v>
      </c>
    </row>
    <row r="1933" spans="1:7">
      <c r="A1933" s="23">
        <v>2019</v>
      </c>
      <c r="B1933" s="23" t="s">
        <v>514</v>
      </c>
      <c r="C1933" s="13" t="s">
        <v>1704</v>
      </c>
      <c r="D1933" s="34" t="s">
        <v>3733</v>
      </c>
      <c r="E1933" s="34" t="s">
        <v>4511</v>
      </c>
      <c r="F1933" s="34" t="s">
        <v>4526</v>
      </c>
      <c r="G1933" s="34">
        <v>5</v>
      </c>
    </row>
    <row r="1934" spans="1:7">
      <c r="A1934" s="23">
        <v>2019</v>
      </c>
      <c r="B1934" s="23" t="s">
        <v>514</v>
      </c>
      <c r="C1934" s="13" t="s">
        <v>1704</v>
      </c>
      <c r="D1934" s="34" t="s">
        <v>3733</v>
      </c>
      <c r="E1934" s="34" t="s">
        <v>4511</v>
      </c>
      <c r="F1934" s="34" t="s">
        <v>4529</v>
      </c>
      <c r="G1934" s="34">
        <v>11</v>
      </c>
    </row>
    <row r="1935" spans="1:7">
      <c r="A1935" s="23">
        <v>2019</v>
      </c>
      <c r="B1935" s="23" t="s">
        <v>514</v>
      </c>
      <c r="C1935" s="13" t="s">
        <v>1704</v>
      </c>
      <c r="D1935" s="34" t="s">
        <v>3733</v>
      </c>
      <c r="E1935" s="34" t="s">
        <v>4511</v>
      </c>
      <c r="F1935" s="34" t="s">
        <v>4522</v>
      </c>
      <c r="G1935" s="34">
        <v>34</v>
      </c>
    </row>
    <row r="1936" spans="1:7">
      <c r="A1936" s="23">
        <v>2019</v>
      </c>
      <c r="B1936" s="23" t="s">
        <v>514</v>
      </c>
      <c r="C1936" s="13" t="s">
        <v>1704</v>
      </c>
      <c r="D1936" s="34" t="s">
        <v>3733</v>
      </c>
      <c r="E1936" s="34" t="s">
        <v>4511</v>
      </c>
      <c r="F1936" s="34" t="s">
        <v>4514</v>
      </c>
      <c r="G1936" s="34">
        <v>19</v>
      </c>
    </row>
    <row r="1937" spans="1:7">
      <c r="A1937" s="23">
        <v>2019</v>
      </c>
      <c r="B1937" s="23" t="s">
        <v>514</v>
      </c>
      <c r="C1937" s="13" t="s">
        <v>1704</v>
      </c>
      <c r="D1937" s="34" t="s">
        <v>3733</v>
      </c>
      <c r="E1937" s="34" t="s">
        <v>4511</v>
      </c>
      <c r="F1937" s="34" t="s">
        <v>4515</v>
      </c>
      <c r="G1937" s="34">
        <v>52</v>
      </c>
    </row>
    <row r="1938" spans="1:7">
      <c r="A1938" s="23">
        <v>2019</v>
      </c>
      <c r="B1938" s="23" t="s">
        <v>514</v>
      </c>
      <c r="C1938" s="13" t="s">
        <v>1704</v>
      </c>
      <c r="D1938" s="34" t="s">
        <v>3733</v>
      </c>
      <c r="E1938" s="34" t="s">
        <v>4511</v>
      </c>
      <c r="F1938" s="34" t="s">
        <v>7950</v>
      </c>
      <c r="G1938" s="34">
        <v>37</v>
      </c>
    </row>
    <row r="1939" spans="1:7">
      <c r="A1939" s="23">
        <v>2019</v>
      </c>
      <c r="B1939" s="23" t="s">
        <v>514</v>
      </c>
      <c r="C1939" s="13" t="s">
        <v>1704</v>
      </c>
      <c r="D1939" s="34" t="s">
        <v>3733</v>
      </c>
      <c r="E1939" s="34" t="s">
        <v>4511</v>
      </c>
      <c r="F1939" s="34" t="s">
        <v>4523</v>
      </c>
      <c r="G1939" s="34">
        <v>44</v>
      </c>
    </row>
    <row r="1940" spans="1:7">
      <c r="A1940" s="23">
        <v>2019</v>
      </c>
      <c r="B1940" s="23" t="s">
        <v>514</v>
      </c>
      <c r="C1940" s="13" t="s">
        <v>1704</v>
      </c>
      <c r="D1940" s="34" t="s">
        <v>3733</v>
      </c>
      <c r="E1940" s="34" t="s">
        <v>7949</v>
      </c>
      <c r="F1940" s="34" t="s">
        <v>4516</v>
      </c>
      <c r="G1940" s="34">
        <v>23</v>
      </c>
    </row>
    <row r="1941" spans="1:7">
      <c r="A1941" s="23">
        <v>2019</v>
      </c>
      <c r="B1941" s="23" t="s">
        <v>514</v>
      </c>
      <c r="C1941" s="13" t="s">
        <v>1704</v>
      </c>
      <c r="D1941" s="34" t="s">
        <v>3733</v>
      </c>
      <c r="E1941" s="34" t="s">
        <v>7949</v>
      </c>
      <c r="F1941" s="34" t="s">
        <v>4517</v>
      </c>
      <c r="G1941" s="34">
        <v>60</v>
      </c>
    </row>
    <row r="1942" spans="1:7">
      <c r="A1942" s="23">
        <v>2019</v>
      </c>
      <c r="B1942" s="23" t="s">
        <v>514</v>
      </c>
      <c r="C1942" s="13" t="s">
        <v>1704</v>
      </c>
      <c r="D1942" s="34" t="s">
        <v>3733</v>
      </c>
      <c r="E1942" s="34" t="s">
        <v>7949</v>
      </c>
      <c r="F1942" s="34" t="s">
        <v>4518</v>
      </c>
      <c r="G1942" s="34">
        <v>3</v>
      </c>
    </row>
    <row r="1943" spans="1:7">
      <c r="A1943" s="23">
        <v>2020</v>
      </c>
      <c r="B1943" s="23" t="s">
        <v>514</v>
      </c>
      <c r="C1943" s="13" t="s">
        <v>184</v>
      </c>
      <c r="D1943" s="34" t="s">
        <v>7947</v>
      </c>
      <c r="E1943" s="34" t="s">
        <v>4498</v>
      </c>
      <c r="F1943" s="34" t="s">
        <v>4499</v>
      </c>
      <c r="G1943" s="34">
        <v>11</v>
      </c>
    </row>
    <row r="1944" spans="1:7">
      <c r="A1944" s="23">
        <v>2020</v>
      </c>
      <c r="B1944" s="23" t="s">
        <v>514</v>
      </c>
      <c r="C1944" s="13" t="s">
        <v>184</v>
      </c>
      <c r="D1944" s="34" t="s">
        <v>7947</v>
      </c>
      <c r="E1944" s="34" t="s">
        <v>4498</v>
      </c>
      <c r="F1944" s="34" t="s">
        <v>4500</v>
      </c>
      <c r="G1944" s="34">
        <v>22</v>
      </c>
    </row>
    <row r="1945" spans="1:7">
      <c r="A1945" s="23">
        <v>2020</v>
      </c>
      <c r="B1945" s="23" t="s">
        <v>514</v>
      </c>
      <c r="C1945" s="13" t="s">
        <v>184</v>
      </c>
      <c r="D1945" s="34" t="s">
        <v>7947</v>
      </c>
      <c r="E1945" s="34" t="s">
        <v>4498</v>
      </c>
      <c r="F1945" s="34" t="s">
        <v>4501</v>
      </c>
      <c r="G1945" s="34">
        <v>18</v>
      </c>
    </row>
    <row r="1946" spans="1:7">
      <c r="A1946" s="23">
        <v>2020</v>
      </c>
      <c r="B1946" s="23" t="s">
        <v>514</v>
      </c>
      <c r="C1946" s="13" t="s">
        <v>184</v>
      </c>
      <c r="D1946" s="34" t="s">
        <v>7947</v>
      </c>
      <c r="E1946" s="34" t="s">
        <v>4498</v>
      </c>
      <c r="F1946" s="34" t="s">
        <v>5186</v>
      </c>
      <c r="G1946" s="34">
        <v>1</v>
      </c>
    </row>
    <row r="1947" spans="1:7">
      <c r="A1947" s="23">
        <v>2020</v>
      </c>
      <c r="B1947" s="23" t="s">
        <v>514</v>
      </c>
      <c r="C1947" s="13" t="s">
        <v>184</v>
      </c>
      <c r="D1947" s="34" t="s">
        <v>7947</v>
      </c>
      <c r="E1947" s="34" t="s">
        <v>4498</v>
      </c>
      <c r="F1947" s="34" t="s">
        <v>4503</v>
      </c>
      <c r="G1947" s="34">
        <v>15</v>
      </c>
    </row>
    <row r="1948" spans="1:7">
      <c r="A1948" s="23">
        <v>2020</v>
      </c>
      <c r="B1948" s="23" t="s">
        <v>514</v>
      </c>
      <c r="C1948" s="13" t="s">
        <v>184</v>
      </c>
      <c r="D1948" s="34" t="s">
        <v>7947</v>
      </c>
      <c r="E1948" s="34" t="s">
        <v>4498</v>
      </c>
      <c r="F1948" s="34" t="s">
        <v>4504</v>
      </c>
      <c r="G1948" s="34">
        <v>4</v>
      </c>
    </row>
    <row r="1949" spans="1:7">
      <c r="A1949" s="23">
        <v>2020</v>
      </c>
      <c r="B1949" s="23" t="s">
        <v>514</v>
      </c>
      <c r="C1949" s="13" t="s">
        <v>184</v>
      </c>
      <c r="D1949" s="34" t="s">
        <v>7947</v>
      </c>
      <c r="E1949" s="34" t="s">
        <v>4498</v>
      </c>
      <c r="F1949" s="34" t="s">
        <v>1760</v>
      </c>
      <c r="G1949" s="34">
        <v>111</v>
      </c>
    </row>
    <row r="1950" spans="1:7">
      <c r="A1950" s="23">
        <v>2020</v>
      </c>
      <c r="B1950" s="23" t="s">
        <v>514</v>
      </c>
      <c r="C1950" s="13" t="s">
        <v>184</v>
      </c>
      <c r="D1950" s="34" t="s">
        <v>7947</v>
      </c>
      <c r="E1950" s="34" t="s">
        <v>4498</v>
      </c>
      <c r="F1950" s="34" t="s">
        <v>5187</v>
      </c>
      <c r="G1950" s="34">
        <v>2</v>
      </c>
    </row>
    <row r="1951" spans="1:7">
      <c r="A1951" s="23">
        <v>2020</v>
      </c>
      <c r="B1951" s="23" t="s">
        <v>514</v>
      </c>
      <c r="C1951" s="13" t="s">
        <v>184</v>
      </c>
      <c r="D1951" s="34" t="s">
        <v>7947</v>
      </c>
      <c r="E1951" s="34" t="s">
        <v>4498</v>
      </c>
      <c r="F1951" s="34" t="s">
        <v>4506</v>
      </c>
      <c r="G1951" s="34">
        <v>12</v>
      </c>
    </row>
    <row r="1952" spans="1:7">
      <c r="A1952" s="23">
        <v>2020</v>
      </c>
      <c r="B1952" s="23" t="s">
        <v>514</v>
      </c>
      <c r="C1952" s="13" t="s">
        <v>184</v>
      </c>
      <c r="D1952" s="34" t="s">
        <v>7947</v>
      </c>
      <c r="E1952" s="34" t="s">
        <v>4498</v>
      </c>
      <c r="F1952" s="34" t="s">
        <v>5188</v>
      </c>
      <c r="G1952" s="34">
        <v>8</v>
      </c>
    </row>
    <row r="1953" spans="1:7">
      <c r="A1953" s="23">
        <v>2020</v>
      </c>
      <c r="B1953" s="23" t="s">
        <v>514</v>
      </c>
      <c r="C1953" s="13" t="s">
        <v>184</v>
      </c>
      <c r="D1953" s="34" t="s">
        <v>7947</v>
      </c>
      <c r="E1953" s="34" t="s">
        <v>4498</v>
      </c>
      <c r="F1953" s="34" t="s">
        <v>4507</v>
      </c>
      <c r="G1953" s="34">
        <v>9</v>
      </c>
    </row>
    <row r="1954" spans="1:7">
      <c r="A1954" s="23">
        <v>2020</v>
      </c>
      <c r="B1954" s="23" t="s">
        <v>514</v>
      </c>
      <c r="C1954" s="13" t="s">
        <v>184</v>
      </c>
      <c r="D1954" s="34" t="s">
        <v>7947</v>
      </c>
      <c r="E1954" s="34" t="s">
        <v>4498</v>
      </c>
      <c r="F1954" s="34" t="s">
        <v>4508</v>
      </c>
      <c r="G1954" s="34">
        <v>48</v>
      </c>
    </row>
    <row r="1955" spans="1:7">
      <c r="A1955" s="23">
        <v>2020</v>
      </c>
      <c r="B1955" s="23" t="s">
        <v>514</v>
      </c>
      <c r="C1955" s="13" t="s">
        <v>184</v>
      </c>
      <c r="D1955" s="34" t="s">
        <v>7947</v>
      </c>
      <c r="E1955" s="34" t="s">
        <v>4498</v>
      </c>
      <c r="F1955" s="34" t="s">
        <v>1762</v>
      </c>
      <c r="G1955" s="34">
        <v>9</v>
      </c>
    </row>
    <row r="1956" spans="1:7">
      <c r="A1956" s="23">
        <v>2020</v>
      </c>
      <c r="B1956" s="23" t="s">
        <v>514</v>
      </c>
      <c r="C1956" s="13" t="s">
        <v>184</v>
      </c>
      <c r="D1956" s="34" t="s">
        <v>7947</v>
      </c>
      <c r="E1956" s="34" t="s">
        <v>4509</v>
      </c>
      <c r="F1956" s="34" t="s">
        <v>4366</v>
      </c>
      <c r="G1956" s="34">
        <v>4</v>
      </c>
    </row>
    <row r="1957" spans="1:7">
      <c r="A1957" s="23">
        <v>2020</v>
      </c>
      <c r="B1957" s="23" t="s">
        <v>514</v>
      </c>
      <c r="C1957" s="13" t="s">
        <v>184</v>
      </c>
      <c r="D1957" s="34" t="s">
        <v>7947</v>
      </c>
      <c r="E1957" s="34" t="s">
        <v>4509</v>
      </c>
      <c r="F1957" s="34" t="s">
        <v>5189</v>
      </c>
      <c r="G1957" s="34">
        <v>21</v>
      </c>
    </row>
    <row r="1958" spans="1:7">
      <c r="A1958" s="23">
        <v>2020</v>
      </c>
      <c r="B1958" s="23" t="s">
        <v>514</v>
      </c>
      <c r="C1958" s="13" t="s">
        <v>184</v>
      </c>
      <c r="D1958" s="34" t="s">
        <v>7947</v>
      </c>
      <c r="E1958" s="34" t="s">
        <v>4509</v>
      </c>
      <c r="F1958" s="34" t="s">
        <v>5190</v>
      </c>
      <c r="G1958" s="34">
        <v>7</v>
      </c>
    </row>
    <row r="1959" spans="1:7">
      <c r="A1959" s="23">
        <v>2020</v>
      </c>
      <c r="B1959" s="23" t="s">
        <v>514</v>
      </c>
      <c r="C1959" s="13" t="s">
        <v>184</v>
      </c>
      <c r="D1959" s="34" t="s">
        <v>7947</v>
      </c>
      <c r="E1959" s="34" t="s">
        <v>4509</v>
      </c>
      <c r="F1959" s="34" t="s">
        <v>1756</v>
      </c>
      <c r="G1959" s="34">
        <v>23</v>
      </c>
    </row>
    <row r="1960" spans="1:7">
      <c r="A1960" s="23">
        <v>2020</v>
      </c>
      <c r="B1960" s="23" t="s">
        <v>514</v>
      </c>
      <c r="C1960" s="13" t="s">
        <v>184</v>
      </c>
      <c r="D1960" s="34" t="s">
        <v>5191</v>
      </c>
      <c r="E1960" s="34" t="s">
        <v>5192</v>
      </c>
      <c r="F1960" s="34" t="s">
        <v>1744</v>
      </c>
      <c r="G1960" s="34">
        <v>1</v>
      </c>
    </row>
    <row r="1961" spans="1:7">
      <c r="A1961" s="23">
        <v>2020</v>
      </c>
      <c r="B1961" s="23" t="s">
        <v>514</v>
      </c>
      <c r="C1961" s="13" t="s">
        <v>184</v>
      </c>
      <c r="D1961" s="34" t="s">
        <v>5191</v>
      </c>
      <c r="E1961" s="34" t="s">
        <v>5192</v>
      </c>
      <c r="F1961" s="34" t="s">
        <v>1745</v>
      </c>
      <c r="G1961" s="34">
        <v>7</v>
      </c>
    </row>
    <row r="1962" spans="1:7">
      <c r="A1962" s="23">
        <v>2020</v>
      </c>
      <c r="B1962" s="23" t="s">
        <v>514</v>
      </c>
      <c r="C1962" s="13" t="s">
        <v>184</v>
      </c>
      <c r="D1962" s="34" t="s">
        <v>5191</v>
      </c>
      <c r="E1962" s="34" t="s">
        <v>5192</v>
      </c>
      <c r="F1962" s="34" t="s">
        <v>1804</v>
      </c>
      <c r="G1962" s="34">
        <v>1</v>
      </c>
    </row>
    <row r="1963" spans="1:7">
      <c r="A1963" s="23">
        <v>2020</v>
      </c>
      <c r="B1963" s="23" t="s">
        <v>514</v>
      </c>
      <c r="C1963" s="13" t="s">
        <v>184</v>
      </c>
      <c r="D1963" s="34" t="s">
        <v>5191</v>
      </c>
      <c r="E1963" s="34" t="s">
        <v>5192</v>
      </c>
      <c r="F1963" s="34" t="s">
        <v>5193</v>
      </c>
      <c r="G1963" s="34">
        <v>20</v>
      </c>
    </row>
    <row r="1964" spans="1:7">
      <c r="A1964" s="23">
        <v>2020</v>
      </c>
      <c r="B1964" s="23" t="s">
        <v>514</v>
      </c>
      <c r="C1964" s="13" t="s">
        <v>184</v>
      </c>
      <c r="D1964" s="34" t="s">
        <v>5191</v>
      </c>
      <c r="E1964" s="34" t="s">
        <v>5192</v>
      </c>
      <c r="F1964" s="34" t="s">
        <v>5194</v>
      </c>
      <c r="G1964" s="34">
        <v>7</v>
      </c>
    </row>
    <row r="1965" spans="1:7">
      <c r="A1965" s="23">
        <v>2020</v>
      </c>
      <c r="B1965" s="23" t="s">
        <v>514</v>
      </c>
      <c r="C1965" s="13" t="s">
        <v>184</v>
      </c>
      <c r="D1965" s="34" t="s">
        <v>5191</v>
      </c>
      <c r="E1965" s="34" t="s">
        <v>5192</v>
      </c>
      <c r="F1965" s="34" t="s">
        <v>1746</v>
      </c>
      <c r="G1965" s="34">
        <v>2</v>
      </c>
    </row>
    <row r="1966" spans="1:7">
      <c r="A1966" s="23">
        <v>2020</v>
      </c>
      <c r="B1966" s="23" t="s">
        <v>514</v>
      </c>
      <c r="C1966" s="13" t="s">
        <v>184</v>
      </c>
      <c r="D1966" s="34" t="s">
        <v>5191</v>
      </c>
      <c r="E1966" s="34" t="s">
        <v>5192</v>
      </c>
      <c r="F1966" s="34" t="s">
        <v>4496</v>
      </c>
      <c r="G1966" s="34">
        <v>1</v>
      </c>
    </row>
    <row r="1967" spans="1:7">
      <c r="A1967" s="23">
        <v>2020</v>
      </c>
      <c r="B1967" s="23" t="s">
        <v>514</v>
      </c>
      <c r="C1967" s="13" t="s">
        <v>184</v>
      </c>
      <c r="D1967" s="34" t="s">
        <v>5191</v>
      </c>
      <c r="E1967" s="34" t="s">
        <v>5192</v>
      </c>
      <c r="F1967" s="34" t="s">
        <v>4497</v>
      </c>
      <c r="G1967" s="34">
        <v>1</v>
      </c>
    </row>
    <row r="1968" spans="1:7">
      <c r="A1968" s="23">
        <v>2020</v>
      </c>
      <c r="B1968" s="23" t="s">
        <v>514</v>
      </c>
      <c r="C1968" s="13" t="s">
        <v>184</v>
      </c>
      <c r="D1968" s="34" t="s">
        <v>5191</v>
      </c>
      <c r="E1968" s="34" t="s">
        <v>5192</v>
      </c>
      <c r="F1968" s="34" t="s">
        <v>1748</v>
      </c>
      <c r="G1968" s="34">
        <v>6</v>
      </c>
    </row>
    <row r="1969" spans="1:7">
      <c r="A1969" s="23">
        <v>2020</v>
      </c>
      <c r="B1969" s="23" t="s">
        <v>514</v>
      </c>
      <c r="C1969" s="13" t="s">
        <v>184</v>
      </c>
      <c r="D1969" s="34" t="s">
        <v>5191</v>
      </c>
      <c r="E1969" s="34" t="s">
        <v>5192</v>
      </c>
      <c r="F1969" s="34" t="s">
        <v>1749</v>
      </c>
      <c r="G1969" s="34">
        <v>2</v>
      </c>
    </row>
    <row r="1970" spans="1:7">
      <c r="A1970" s="23">
        <v>2020</v>
      </c>
      <c r="B1970" s="23" t="s">
        <v>514</v>
      </c>
      <c r="C1970" s="13" t="s">
        <v>184</v>
      </c>
      <c r="D1970" s="34" t="s">
        <v>5191</v>
      </c>
      <c r="E1970" s="34" t="s">
        <v>5192</v>
      </c>
      <c r="F1970" s="34" t="s">
        <v>4492</v>
      </c>
      <c r="G1970" s="34">
        <v>4</v>
      </c>
    </row>
    <row r="1971" spans="1:7">
      <c r="A1971" s="23">
        <v>2020</v>
      </c>
      <c r="B1971" s="23" t="s">
        <v>514</v>
      </c>
      <c r="C1971" s="13" t="s">
        <v>184</v>
      </c>
      <c r="D1971" s="34" t="s">
        <v>5191</v>
      </c>
      <c r="E1971" s="34" t="s">
        <v>5192</v>
      </c>
      <c r="F1971" s="34" t="s">
        <v>5195</v>
      </c>
      <c r="G1971" s="34">
        <v>5</v>
      </c>
    </row>
    <row r="1972" spans="1:7">
      <c r="A1972" s="23">
        <v>2020</v>
      </c>
      <c r="B1972" s="23" t="s">
        <v>514</v>
      </c>
      <c r="C1972" s="13" t="s">
        <v>184</v>
      </c>
      <c r="D1972" s="34" t="s">
        <v>5191</v>
      </c>
      <c r="E1972" s="34" t="s">
        <v>5192</v>
      </c>
      <c r="F1972" s="34" t="s">
        <v>5196</v>
      </c>
      <c r="G1972" s="34">
        <v>1</v>
      </c>
    </row>
    <row r="1973" spans="1:7">
      <c r="A1973" s="23">
        <v>2020</v>
      </c>
      <c r="B1973" s="23" t="s">
        <v>514</v>
      </c>
      <c r="C1973" s="13" t="s">
        <v>184</v>
      </c>
      <c r="D1973" s="34" t="s">
        <v>5191</v>
      </c>
      <c r="E1973" s="34" t="s">
        <v>5192</v>
      </c>
      <c r="F1973" s="34" t="s">
        <v>1752</v>
      </c>
      <c r="G1973" s="34">
        <v>8</v>
      </c>
    </row>
    <row r="1974" spans="1:7">
      <c r="A1974" s="23">
        <v>2020</v>
      </c>
      <c r="B1974" s="23" t="s">
        <v>514</v>
      </c>
      <c r="C1974" s="13" t="s">
        <v>184</v>
      </c>
      <c r="D1974" s="34" t="s">
        <v>5191</v>
      </c>
      <c r="E1974" s="34" t="s">
        <v>5192</v>
      </c>
      <c r="F1974" s="34" t="s">
        <v>1753</v>
      </c>
      <c r="G1974" s="34">
        <v>6</v>
      </c>
    </row>
    <row r="1975" spans="1:7">
      <c r="A1975" s="23">
        <v>2020</v>
      </c>
      <c r="B1975" s="23" t="s">
        <v>514</v>
      </c>
      <c r="C1975" s="13" t="s">
        <v>184</v>
      </c>
      <c r="D1975" s="34" t="s">
        <v>5191</v>
      </c>
      <c r="E1975" s="34" t="s">
        <v>4494</v>
      </c>
      <c r="F1975" s="34" t="s">
        <v>1745</v>
      </c>
      <c r="G1975" s="34">
        <v>11</v>
      </c>
    </row>
    <row r="1976" spans="1:7">
      <c r="A1976" s="23">
        <v>2020</v>
      </c>
      <c r="B1976" s="23" t="s">
        <v>514</v>
      </c>
      <c r="C1976" s="13" t="s">
        <v>184</v>
      </c>
      <c r="D1976" s="34" t="s">
        <v>5191</v>
      </c>
      <c r="E1976" s="34" t="s">
        <v>4494</v>
      </c>
      <c r="F1976" s="34" t="s">
        <v>1746</v>
      </c>
      <c r="G1976" s="34">
        <v>5</v>
      </c>
    </row>
    <row r="1977" spans="1:7">
      <c r="A1977" s="23">
        <v>2020</v>
      </c>
      <c r="B1977" s="23" t="s">
        <v>514</v>
      </c>
      <c r="C1977" s="13" t="s">
        <v>184</v>
      </c>
      <c r="D1977" s="34" t="s">
        <v>5191</v>
      </c>
      <c r="E1977" s="34" t="s">
        <v>4494</v>
      </c>
      <c r="F1977" s="34" t="s">
        <v>4496</v>
      </c>
      <c r="G1977" s="34">
        <v>12</v>
      </c>
    </row>
    <row r="1978" spans="1:7">
      <c r="A1978" s="23">
        <v>2020</v>
      </c>
      <c r="B1978" s="23" t="s">
        <v>514</v>
      </c>
      <c r="C1978" s="13" t="s">
        <v>184</v>
      </c>
      <c r="D1978" s="34" t="s">
        <v>5191</v>
      </c>
      <c r="E1978" s="34" t="s">
        <v>4494</v>
      </c>
      <c r="F1978" s="34" t="s">
        <v>4497</v>
      </c>
      <c r="G1978" s="34">
        <v>4</v>
      </c>
    </row>
    <row r="1979" spans="1:7">
      <c r="A1979" s="23">
        <v>2020</v>
      </c>
      <c r="B1979" s="23" t="s">
        <v>514</v>
      </c>
      <c r="C1979" s="13" t="s">
        <v>184</v>
      </c>
      <c r="D1979" s="34" t="s">
        <v>5191</v>
      </c>
      <c r="E1979" s="34" t="s">
        <v>4494</v>
      </c>
      <c r="F1979" s="34" t="s">
        <v>1748</v>
      </c>
      <c r="G1979" s="34">
        <v>37</v>
      </c>
    </row>
    <row r="1980" spans="1:7">
      <c r="A1980" s="23">
        <v>2020</v>
      </c>
      <c r="B1980" s="23" t="s">
        <v>514</v>
      </c>
      <c r="C1980" s="13" t="s">
        <v>184</v>
      </c>
      <c r="D1980" s="34" t="s">
        <v>5191</v>
      </c>
      <c r="E1980" s="34" t="s">
        <v>4494</v>
      </c>
      <c r="F1980" s="34" t="s">
        <v>4553</v>
      </c>
      <c r="G1980" s="34">
        <v>3</v>
      </c>
    </row>
    <row r="1981" spans="1:7">
      <c r="A1981" s="23">
        <v>2020</v>
      </c>
      <c r="B1981" s="23" t="s">
        <v>514</v>
      </c>
      <c r="C1981" s="13" t="s">
        <v>184</v>
      </c>
      <c r="D1981" s="34" t="s">
        <v>5191</v>
      </c>
      <c r="E1981" s="34" t="s">
        <v>4494</v>
      </c>
      <c r="F1981" s="34" t="s">
        <v>1749</v>
      </c>
      <c r="G1981" s="34">
        <v>1</v>
      </c>
    </row>
    <row r="1982" spans="1:7">
      <c r="A1982" s="23">
        <v>2020</v>
      </c>
      <c r="B1982" s="23" t="s">
        <v>514</v>
      </c>
      <c r="C1982" s="13" t="s">
        <v>184</v>
      </c>
      <c r="D1982" s="34" t="s">
        <v>5191</v>
      </c>
      <c r="E1982" s="34" t="s">
        <v>4494</v>
      </c>
      <c r="F1982" s="34" t="s">
        <v>4492</v>
      </c>
      <c r="G1982" s="34">
        <v>18</v>
      </c>
    </row>
    <row r="1983" spans="1:7">
      <c r="A1983" s="23">
        <v>2020</v>
      </c>
      <c r="B1983" s="23" t="s">
        <v>514</v>
      </c>
      <c r="C1983" s="13" t="s">
        <v>184</v>
      </c>
      <c r="D1983" s="34" t="s">
        <v>5191</v>
      </c>
      <c r="E1983" s="34" t="s">
        <v>4494</v>
      </c>
      <c r="F1983" s="34" t="s">
        <v>4493</v>
      </c>
      <c r="G1983" s="34">
        <v>8</v>
      </c>
    </row>
    <row r="1984" spans="1:7">
      <c r="A1984" s="23">
        <v>2020</v>
      </c>
      <c r="B1984" s="23" t="s">
        <v>514</v>
      </c>
      <c r="C1984" s="13" t="s">
        <v>184</v>
      </c>
      <c r="D1984" s="34" t="s">
        <v>5191</v>
      </c>
      <c r="E1984" s="34" t="s">
        <v>4494</v>
      </c>
      <c r="F1984" s="34" t="s">
        <v>1752</v>
      </c>
      <c r="G1984" s="34">
        <v>6</v>
      </c>
    </row>
    <row r="1985" spans="1:7">
      <c r="A1985" s="23">
        <v>2020</v>
      </c>
      <c r="B1985" s="23" t="s">
        <v>514</v>
      </c>
      <c r="C1985" s="13" t="s">
        <v>184</v>
      </c>
      <c r="D1985" s="34" t="s">
        <v>5191</v>
      </c>
      <c r="E1985" s="34" t="s">
        <v>4494</v>
      </c>
      <c r="F1985" s="34" t="s">
        <v>1753</v>
      </c>
      <c r="G1985" s="34">
        <v>13</v>
      </c>
    </row>
    <row r="1986" spans="1:7">
      <c r="A1986" s="23">
        <v>2020</v>
      </c>
      <c r="B1986" s="23" t="s">
        <v>514</v>
      </c>
      <c r="C1986" s="13" t="s">
        <v>184</v>
      </c>
      <c r="D1986" s="34" t="s">
        <v>7945</v>
      </c>
      <c r="E1986" s="34" t="s">
        <v>5197</v>
      </c>
      <c r="F1986" s="34" t="s">
        <v>5198</v>
      </c>
      <c r="G1986" s="34">
        <v>3</v>
      </c>
    </row>
    <row r="1987" spans="1:7">
      <c r="A1987" s="23">
        <v>2020</v>
      </c>
      <c r="B1987" s="23" t="s">
        <v>514</v>
      </c>
      <c r="C1987" s="13" t="s">
        <v>184</v>
      </c>
      <c r="D1987" s="34" t="s">
        <v>7945</v>
      </c>
      <c r="E1987" s="34" t="s">
        <v>5197</v>
      </c>
      <c r="F1987" s="34" t="s">
        <v>4516</v>
      </c>
      <c r="G1987" s="34">
        <v>10</v>
      </c>
    </row>
    <row r="1988" spans="1:7">
      <c r="A1988" s="23">
        <v>2020</v>
      </c>
      <c r="B1988" s="23" t="s">
        <v>514</v>
      </c>
      <c r="C1988" s="13" t="s">
        <v>184</v>
      </c>
      <c r="D1988" s="34" t="s">
        <v>7945</v>
      </c>
      <c r="E1988" s="34" t="s">
        <v>5197</v>
      </c>
      <c r="F1988" s="34" t="s">
        <v>4519</v>
      </c>
      <c r="G1988" s="34">
        <v>5</v>
      </c>
    </row>
    <row r="1989" spans="1:7">
      <c r="A1989" s="23">
        <v>2020</v>
      </c>
      <c r="B1989" s="23" t="s">
        <v>514</v>
      </c>
      <c r="C1989" s="13" t="s">
        <v>184</v>
      </c>
      <c r="D1989" s="34" t="s">
        <v>7945</v>
      </c>
      <c r="E1989" s="34" t="s">
        <v>4511</v>
      </c>
      <c r="F1989" s="34" t="s">
        <v>5199</v>
      </c>
      <c r="G1989" s="34">
        <v>2</v>
      </c>
    </row>
    <row r="1990" spans="1:7">
      <c r="A1990" s="23">
        <v>2020</v>
      </c>
      <c r="B1990" s="23" t="s">
        <v>514</v>
      </c>
      <c r="C1990" s="13" t="s">
        <v>184</v>
      </c>
      <c r="D1990" s="34" t="s">
        <v>7945</v>
      </c>
      <c r="E1990" s="34" t="s">
        <v>4511</v>
      </c>
      <c r="F1990" s="34" t="s">
        <v>5200</v>
      </c>
      <c r="G1990" s="34">
        <v>42</v>
      </c>
    </row>
    <row r="1991" spans="1:7">
      <c r="A1991" s="23">
        <v>2020</v>
      </c>
      <c r="B1991" s="23" t="s">
        <v>514</v>
      </c>
      <c r="C1991" s="13" t="s">
        <v>184</v>
      </c>
      <c r="D1991" s="34" t="s">
        <v>7945</v>
      </c>
      <c r="E1991" s="34" t="s">
        <v>4511</v>
      </c>
      <c r="F1991" s="34" t="s">
        <v>4512</v>
      </c>
      <c r="G1991" s="34">
        <v>42</v>
      </c>
    </row>
    <row r="1992" spans="1:7">
      <c r="A1992" s="23">
        <v>2020</v>
      </c>
      <c r="B1992" s="23" t="s">
        <v>514</v>
      </c>
      <c r="C1992" s="13" t="s">
        <v>184</v>
      </c>
      <c r="D1992" s="34" t="s">
        <v>7945</v>
      </c>
      <c r="E1992" s="34" t="s">
        <v>4511</v>
      </c>
      <c r="F1992" s="34" t="s">
        <v>7950</v>
      </c>
      <c r="G1992" s="34">
        <v>50</v>
      </c>
    </row>
    <row r="1993" spans="1:7">
      <c r="A1993" s="23">
        <v>2020</v>
      </c>
      <c r="B1993" s="23" t="s">
        <v>514</v>
      </c>
      <c r="C1993" s="13" t="s">
        <v>184</v>
      </c>
      <c r="D1993" s="34" t="s">
        <v>7945</v>
      </c>
      <c r="E1993" s="34" t="s">
        <v>4511</v>
      </c>
      <c r="F1993" s="34" t="s">
        <v>7950</v>
      </c>
      <c r="G1993" s="34">
        <v>83</v>
      </c>
    </row>
    <row r="1994" spans="1:7">
      <c r="A1994" s="23">
        <v>2020</v>
      </c>
      <c r="B1994" s="23" t="s">
        <v>514</v>
      </c>
      <c r="C1994" s="13" t="s">
        <v>184</v>
      </c>
      <c r="D1994" s="34" t="s">
        <v>5201</v>
      </c>
      <c r="E1994" s="34" t="s">
        <v>7946</v>
      </c>
      <c r="F1994" s="34" t="s">
        <v>5202</v>
      </c>
      <c r="G1994" s="34">
        <v>2</v>
      </c>
    </row>
    <row r="1995" spans="1:7">
      <c r="A1995" s="23">
        <v>2020</v>
      </c>
      <c r="B1995" s="23" t="s">
        <v>514</v>
      </c>
      <c r="C1995" s="13" t="s">
        <v>184</v>
      </c>
      <c r="D1995" s="34" t="s">
        <v>5201</v>
      </c>
      <c r="E1995" s="34" t="s">
        <v>7946</v>
      </c>
      <c r="F1995" s="34" t="s">
        <v>5203</v>
      </c>
      <c r="G1995" s="34">
        <v>3</v>
      </c>
    </row>
    <row r="1996" spans="1:7">
      <c r="A1996" s="23">
        <v>2020</v>
      </c>
      <c r="B1996" s="23" t="s">
        <v>514</v>
      </c>
      <c r="C1996" s="13" t="s">
        <v>184</v>
      </c>
      <c r="D1996" s="34" t="s">
        <v>5201</v>
      </c>
      <c r="E1996" s="34" t="s">
        <v>7946</v>
      </c>
      <c r="F1996" s="34" t="s">
        <v>7943</v>
      </c>
      <c r="G1996" s="34">
        <v>4</v>
      </c>
    </row>
    <row r="1997" spans="1:7">
      <c r="A1997" s="23">
        <v>2020</v>
      </c>
      <c r="B1997" s="23" t="s">
        <v>514</v>
      </c>
      <c r="C1997" s="13" t="s">
        <v>184</v>
      </c>
      <c r="D1997" s="34" t="s">
        <v>5201</v>
      </c>
      <c r="E1997" s="34" t="s">
        <v>7946</v>
      </c>
      <c r="F1997" s="34" t="s">
        <v>5204</v>
      </c>
      <c r="G1997" s="34">
        <v>1</v>
      </c>
    </row>
    <row r="1998" spans="1:7">
      <c r="A1998" s="23">
        <v>2020</v>
      </c>
      <c r="B1998" s="23" t="s">
        <v>514</v>
      </c>
      <c r="C1998" s="13" t="s">
        <v>184</v>
      </c>
      <c r="D1998" s="34" t="s">
        <v>5201</v>
      </c>
      <c r="E1998" s="34" t="s">
        <v>5205</v>
      </c>
      <c r="F1998" s="34" t="s">
        <v>5206</v>
      </c>
      <c r="G1998" s="34">
        <v>68</v>
      </c>
    </row>
    <row r="1999" spans="1:7">
      <c r="A1999" s="23">
        <v>2020</v>
      </c>
      <c r="B1999" s="23" t="s">
        <v>514</v>
      </c>
      <c r="C1999" s="13" t="s">
        <v>184</v>
      </c>
      <c r="D1999" s="34" t="s">
        <v>5201</v>
      </c>
      <c r="E1999" s="34" t="s">
        <v>5205</v>
      </c>
      <c r="F1999" s="34" t="s">
        <v>7944</v>
      </c>
      <c r="G1999" s="34">
        <v>12</v>
      </c>
    </row>
    <row r="2000" spans="1:7">
      <c r="A2000" s="23">
        <v>2020</v>
      </c>
      <c r="B2000" s="23" t="s">
        <v>514</v>
      </c>
      <c r="C2000" s="13" t="s">
        <v>23</v>
      </c>
      <c r="D2000" s="34" t="s">
        <v>7947</v>
      </c>
      <c r="E2000" s="34" t="s">
        <v>4498</v>
      </c>
      <c r="F2000" s="34" t="s">
        <v>4499</v>
      </c>
      <c r="G2000" s="34">
        <v>6</v>
      </c>
    </row>
    <row r="2001" spans="1:7">
      <c r="A2001" s="23">
        <v>2020</v>
      </c>
      <c r="B2001" s="23" t="s">
        <v>514</v>
      </c>
      <c r="C2001" s="13" t="s">
        <v>23</v>
      </c>
      <c r="D2001" s="34" t="s">
        <v>7947</v>
      </c>
      <c r="E2001" s="34" t="s">
        <v>4498</v>
      </c>
      <c r="F2001" s="34" t="s">
        <v>4500</v>
      </c>
      <c r="G2001" s="34">
        <v>10</v>
      </c>
    </row>
    <row r="2002" spans="1:7">
      <c r="A2002" s="23">
        <v>2020</v>
      </c>
      <c r="B2002" s="23" t="s">
        <v>514</v>
      </c>
      <c r="C2002" s="13" t="s">
        <v>23</v>
      </c>
      <c r="D2002" s="34" t="s">
        <v>7947</v>
      </c>
      <c r="E2002" s="34" t="s">
        <v>4498</v>
      </c>
      <c r="F2002" s="34" t="s">
        <v>4501</v>
      </c>
      <c r="G2002" s="34">
        <v>9</v>
      </c>
    </row>
    <row r="2003" spans="1:7">
      <c r="A2003" s="23">
        <v>2020</v>
      </c>
      <c r="B2003" s="23" t="s">
        <v>514</v>
      </c>
      <c r="C2003" s="13" t="s">
        <v>23</v>
      </c>
      <c r="D2003" s="34" t="s">
        <v>7947</v>
      </c>
      <c r="E2003" s="34" t="s">
        <v>4498</v>
      </c>
      <c r="F2003" s="34" t="s">
        <v>5186</v>
      </c>
      <c r="G2003" s="34">
        <v>1</v>
      </c>
    </row>
    <row r="2004" spans="1:7">
      <c r="A2004" s="23">
        <v>2020</v>
      </c>
      <c r="B2004" s="23" t="s">
        <v>514</v>
      </c>
      <c r="C2004" s="13" t="s">
        <v>23</v>
      </c>
      <c r="D2004" s="34" t="s">
        <v>7947</v>
      </c>
      <c r="E2004" s="34" t="s">
        <v>4498</v>
      </c>
      <c r="F2004" s="34" t="s">
        <v>4503</v>
      </c>
      <c r="G2004" s="34">
        <v>18</v>
      </c>
    </row>
    <row r="2005" spans="1:7">
      <c r="A2005" s="23">
        <v>2020</v>
      </c>
      <c r="B2005" s="23" t="s">
        <v>514</v>
      </c>
      <c r="C2005" s="13" t="s">
        <v>23</v>
      </c>
      <c r="D2005" s="34" t="s">
        <v>7947</v>
      </c>
      <c r="E2005" s="34" t="s">
        <v>4498</v>
      </c>
      <c r="F2005" s="34" t="s">
        <v>4504</v>
      </c>
      <c r="G2005" s="34">
        <v>9</v>
      </c>
    </row>
    <row r="2006" spans="1:7">
      <c r="A2006" s="23">
        <v>2020</v>
      </c>
      <c r="B2006" s="23" t="s">
        <v>514</v>
      </c>
      <c r="C2006" s="13" t="s">
        <v>23</v>
      </c>
      <c r="D2006" s="34" t="s">
        <v>7947</v>
      </c>
      <c r="E2006" s="34" t="s">
        <v>4498</v>
      </c>
      <c r="F2006" s="34" t="s">
        <v>1760</v>
      </c>
      <c r="G2006" s="34">
        <v>125</v>
      </c>
    </row>
    <row r="2007" spans="1:7">
      <c r="A2007" s="23">
        <v>2020</v>
      </c>
      <c r="B2007" s="23" t="s">
        <v>514</v>
      </c>
      <c r="C2007" s="13" t="s">
        <v>23</v>
      </c>
      <c r="D2007" s="34" t="s">
        <v>7947</v>
      </c>
      <c r="E2007" s="34" t="s">
        <v>4498</v>
      </c>
      <c r="F2007" s="34" t="s">
        <v>5187</v>
      </c>
      <c r="G2007" s="34">
        <v>4</v>
      </c>
    </row>
    <row r="2008" spans="1:7">
      <c r="A2008" s="23">
        <v>2020</v>
      </c>
      <c r="B2008" s="23" t="s">
        <v>514</v>
      </c>
      <c r="C2008" s="13" t="s">
        <v>23</v>
      </c>
      <c r="D2008" s="34" t="s">
        <v>7947</v>
      </c>
      <c r="E2008" s="34" t="s">
        <v>4498</v>
      </c>
      <c r="F2008" s="34" t="s">
        <v>4506</v>
      </c>
      <c r="G2008" s="34">
        <v>3</v>
      </c>
    </row>
    <row r="2009" spans="1:7">
      <c r="A2009" s="23">
        <v>2020</v>
      </c>
      <c r="B2009" s="23" t="s">
        <v>514</v>
      </c>
      <c r="C2009" s="13" t="s">
        <v>23</v>
      </c>
      <c r="D2009" s="34" t="s">
        <v>7947</v>
      </c>
      <c r="E2009" s="34" t="s">
        <v>4498</v>
      </c>
      <c r="F2009" s="34" t="s">
        <v>5188</v>
      </c>
      <c r="G2009" s="34">
        <v>1</v>
      </c>
    </row>
    <row r="2010" spans="1:7">
      <c r="A2010" s="23">
        <v>2020</v>
      </c>
      <c r="B2010" s="23" t="s">
        <v>514</v>
      </c>
      <c r="C2010" s="13" t="s">
        <v>23</v>
      </c>
      <c r="D2010" s="34" t="s">
        <v>7947</v>
      </c>
      <c r="E2010" s="34" t="s">
        <v>4498</v>
      </c>
      <c r="F2010" s="34" t="s">
        <v>4507</v>
      </c>
      <c r="G2010" s="34">
        <v>12</v>
      </c>
    </row>
    <row r="2011" spans="1:7">
      <c r="A2011" s="23">
        <v>2020</v>
      </c>
      <c r="B2011" s="23" t="s">
        <v>514</v>
      </c>
      <c r="C2011" s="13" t="s">
        <v>23</v>
      </c>
      <c r="D2011" s="34" t="s">
        <v>7947</v>
      </c>
      <c r="E2011" s="34" t="s">
        <v>4498</v>
      </c>
      <c r="F2011" s="34" t="s">
        <v>4508</v>
      </c>
      <c r="G2011" s="34">
        <v>20</v>
      </c>
    </row>
    <row r="2012" spans="1:7">
      <c r="A2012" s="23">
        <v>2020</v>
      </c>
      <c r="B2012" s="23" t="s">
        <v>514</v>
      </c>
      <c r="C2012" s="13" t="s">
        <v>23</v>
      </c>
      <c r="D2012" s="34" t="s">
        <v>7947</v>
      </c>
      <c r="E2012" s="34" t="s">
        <v>4498</v>
      </c>
      <c r="F2012" s="34" t="s">
        <v>1762</v>
      </c>
      <c r="G2012" s="34">
        <v>9</v>
      </c>
    </row>
    <row r="2013" spans="1:7">
      <c r="A2013" s="23">
        <v>2020</v>
      </c>
      <c r="B2013" s="23" t="s">
        <v>514</v>
      </c>
      <c r="C2013" s="13" t="s">
        <v>23</v>
      </c>
      <c r="D2013" s="34" t="s">
        <v>7947</v>
      </c>
      <c r="E2013" s="34" t="s">
        <v>4509</v>
      </c>
      <c r="F2013" s="34" t="s">
        <v>4366</v>
      </c>
      <c r="G2013" s="34">
        <v>1</v>
      </c>
    </row>
    <row r="2014" spans="1:7">
      <c r="A2014" s="23">
        <v>2020</v>
      </c>
      <c r="B2014" s="23" t="s">
        <v>514</v>
      </c>
      <c r="C2014" s="13" t="s">
        <v>23</v>
      </c>
      <c r="D2014" s="34" t="s">
        <v>7947</v>
      </c>
      <c r="E2014" s="34" t="s">
        <v>4509</v>
      </c>
      <c r="F2014" s="34" t="s">
        <v>5189</v>
      </c>
      <c r="G2014" s="34">
        <v>20</v>
      </c>
    </row>
    <row r="2015" spans="1:7">
      <c r="A2015" s="23">
        <v>2020</v>
      </c>
      <c r="B2015" s="23" t="s">
        <v>514</v>
      </c>
      <c r="C2015" s="13" t="s">
        <v>23</v>
      </c>
      <c r="D2015" s="34" t="s">
        <v>7947</v>
      </c>
      <c r="E2015" s="34" t="s">
        <v>4509</v>
      </c>
      <c r="F2015" s="34" t="s">
        <v>5190</v>
      </c>
      <c r="G2015" s="34">
        <v>6</v>
      </c>
    </row>
    <row r="2016" spans="1:7">
      <c r="A2016" s="23">
        <v>2020</v>
      </c>
      <c r="B2016" s="23" t="s">
        <v>514</v>
      </c>
      <c r="C2016" s="13" t="s">
        <v>23</v>
      </c>
      <c r="D2016" s="34" t="s">
        <v>7947</v>
      </c>
      <c r="E2016" s="34" t="s">
        <v>4509</v>
      </c>
      <c r="F2016" s="34" t="s">
        <v>1756</v>
      </c>
      <c r="G2016" s="34">
        <v>8</v>
      </c>
    </row>
    <row r="2017" spans="1:7">
      <c r="A2017" s="23">
        <v>2020</v>
      </c>
      <c r="B2017" s="23" t="s">
        <v>514</v>
      </c>
      <c r="C2017" s="13" t="s">
        <v>23</v>
      </c>
      <c r="D2017" s="34" t="s">
        <v>5191</v>
      </c>
      <c r="E2017" s="34" t="s">
        <v>5192</v>
      </c>
      <c r="F2017" s="34" t="s">
        <v>1744</v>
      </c>
      <c r="G2017" s="34">
        <v>2</v>
      </c>
    </row>
    <row r="2018" spans="1:7">
      <c r="A2018" s="23">
        <v>2020</v>
      </c>
      <c r="B2018" s="23" t="s">
        <v>514</v>
      </c>
      <c r="C2018" s="13" t="s">
        <v>23</v>
      </c>
      <c r="D2018" s="34" t="s">
        <v>5191</v>
      </c>
      <c r="E2018" s="34" t="s">
        <v>5192</v>
      </c>
      <c r="F2018" s="34" t="s">
        <v>1745</v>
      </c>
      <c r="G2018" s="34">
        <v>13</v>
      </c>
    </row>
    <row r="2019" spans="1:7">
      <c r="A2019" s="23">
        <v>2020</v>
      </c>
      <c r="B2019" s="23" t="s">
        <v>514</v>
      </c>
      <c r="C2019" s="13" t="s">
        <v>23</v>
      </c>
      <c r="D2019" s="34" t="s">
        <v>5191</v>
      </c>
      <c r="E2019" s="34" t="s">
        <v>5192</v>
      </c>
      <c r="F2019" s="34" t="s">
        <v>1804</v>
      </c>
      <c r="G2019" s="34">
        <v>2</v>
      </c>
    </row>
    <row r="2020" spans="1:7">
      <c r="A2020" s="23">
        <v>2020</v>
      </c>
      <c r="B2020" s="23" t="s">
        <v>514</v>
      </c>
      <c r="C2020" s="13" t="s">
        <v>23</v>
      </c>
      <c r="D2020" s="34" t="s">
        <v>5191</v>
      </c>
      <c r="E2020" s="34" t="s">
        <v>5192</v>
      </c>
      <c r="F2020" s="34" t="s">
        <v>5193</v>
      </c>
      <c r="G2020" s="34">
        <v>45</v>
      </c>
    </row>
    <row r="2021" spans="1:7">
      <c r="A2021" s="23">
        <v>2020</v>
      </c>
      <c r="B2021" s="23" t="s">
        <v>514</v>
      </c>
      <c r="C2021" s="13" t="s">
        <v>23</v>
      </c>
      <c r="D2021" s="34" t="s">
        <v>5191</v>
      </c>
      <c r="E2021" s="34" t="s">
        <v>5192</v>
      </c>
      <c r="F2021" s="34" t="s">
        <v>5194</v>
      </c>
      <c r="G2021" s="34">
        <v>26</v>
      </c>
    </row>
    <row r="2022" spans="1:7">
      <c r="A2022" s="23">
        <v>2020</v>
      </c>
      <c r="B2022" s="23" t="s">
        <v>514</v>
      </c>
      <c r="C2022" s="13" t="s">
        <v>23</v>
      </c>
      <c r="D2022" s="34" t="s">
        <v>5191</v>
      </c>
      <c r="E2022" s="34" t="s">
        <v>5192</v>
      </c>
      <c r="F2022" s="34" t="s">
        <v>1746</v>
      </c>
      <c r="G2022" s="34">
        <v>31</v>
      </c>
    </row>
    <row r="2023" spans="1:7">
      <c r="A2023" s="23">
        <v>2020</v>
      </c>
      <c r="B2023" s="23" t="s">
        <v>514</v>
      </c>
      <c r="C2023" s="13" t="s">
        <v>23</v>
      </c>
      <c r="D2023" s="34" t="s">
        <v>5191</v>
      </c>
      <c r="E2023" s="34" t="s">
        <v>5192</v>
      </c>
      <c r="F2023" s="34" t="s">
        <v>4496</v>
      </c>
      <c r="G2023" s="34">
        <v>3</v>
      </c>
    </row>
    <row r="2024" spans="1:7">
      <c r="A2024" s="23">
        <v>2020</v>
      </c>
      <c r="B2024" s="23" t="s">
        <v>514</v>
      </c>
      <c r="C2024" s="13" t="s">
        <v>23</v>
      </c>
      <c r="D2024" s="34" t="s">
        <v>5191</v>
      </c>
      <c r="E2024" s="34" t="s">
        <v>5192</v>
      </c>
      <c r="F2024" s="34" t="s">
        <v>4497</v>
      </c>
      <c r="G2024" s="34">
        <v>6</v>
      </c>
    </row>
    <row r="2025" spans="1:7">
      <c r="A2025" s="23">
        <v>2020</v>
      </c>
      <c r="B2025" s="23" t="s">
        <v>514</v>
      </c>
      <c r="C2025" s="13" t="s">
        <v>23</v>
      </c>
      <c r="D2025" s="34" t="s">
        <v>5191</v>
      </c>
      <c r="E2025" s="34" t="s">
        <v>5192</v>
      </c>
      <c r="F2025" s="34" t="s">
        <v>1748</v>
      </c>
      <c r="G2025" s="34">
        <v>6</v>
      </c>
    </row>
    <row r="2026" spans="1:7">
      <c r="A2026" s="23">
        <v>2020</v>
      </c>
      <c r="B2026" s="23" t="s">
        <v>514</v>
      </c>
      <c r="C2026" s="13" t="s">
        <v>23</v>
      </c>
      <c r="D2026" s="34" t="s">
        <v>5191</v>
      </c>
      <c r="E2026" s="34" t="s">
        <v>5192</v>
      </c>
      <c r="F2026" s="34" t="s">
        <v>1749</v>
      </c>
      <c r="G2026" s="34">
        <v>5</v>
      </c>
    </row>
    <row r="2027" spans="1:7">
      <c r="A2027" s="23">
        <v>2020</v>
      </c>
      <c r="B2027" s="23" t="s">
        <v>514</v>
      </c>
      <c r="C2027" s="13" t="s">
        <v>23</v>
      </c>
      <c r="D2027" s="34" t="s">
        <v>5191</v>
      </c>
      <c r="E2027" s="34" t="s">
        <v>5192</v>
      </c>
      <c r="F2027" s="34" t="s">
        <v>4492</v>
      </c>
      <c r="G2027" s="34">
        <v>4</v>
      </c>
    </row>
    <row r="2028" spans="1:7">
      <c r="A2028" s="23">
        <v>2020</v>
      </c>
      <c r="B2028" s="23" t="s">
        <v>514</v>
      </c>
      <c r="C2028" s="13" t="s">
        <v>23</v>
      </c>
      <c r="D2028" s="34" t="s">
        <v>5191</v>
      </c>
      <c r="E2028" s="34" t="s">
        <v>5192</v>
      </c>
      <c r="F2028" s="34" t="s">
        <v>4493</v>
      </c>
      <c r="G2028" s="34">
        <v>6</v>
      </c>
    </row>
    <row r="2029" spans="1:7">
      <c r="A2029" s="23">
        <v>2020</v>
      </c>
      <c r="B2029" s="23" t="s">
        <v>514</v>
      </c>
      <c r="C2029" s="13" t="s">
        <v>23</v>
      </c>
      <c r="D2029" s="34" t="s">
        <v>5191</v>
      </c>
      <c r="E2029" s="34" t="s">
        <v>5192</v>
      </c>
      <c r="F2029" s="34" t="s">
        <v>5195</v>
      </c>
      <c r="G2029" s="34">
        <v>7</v>
      </c>
    </row>
    <row r="2030" spans="1:7">
      <c r="A2030" s="23">
        <v>2020</v>
      </c>
      <c r="B2030" s="23" t="s">
        <v>514</v>
      </c>
      <c r="C2030" s="13" t="s">
        <v>23</v>
      </c>
      <c r="D2030" s="34" t="s">
        <v>5191</v>
      </c>
      <c r="E2030" s="34" t="s">
        <v>5192</v>
      </c>
      <c r="F2030" s="34" t="s">
        <v>1752</v>
      </c>
      <c r="G2030" s="34">
        <v>1</v>
      </c>
    </row>
    <row r="2031" spans="1:7">
      <c r="A2031" s="23">
        <v>2020</v>
      </c>
      <c r="B2031" s="23" t="s">
        <v>514</v>
      </c>
      <c r="C2031" s="13" t="s">
        <v>23</v>
      </c>
      <c r="D2031" s="34" t="s">
        <v>5191</v>
      </c>
      <c r="E2031" s="34" t="s">
        <v>5192</v>
      </c>
      <c r="F2031" s="34" t="s">
        <v>1753</v>
      </c>
      <c r="G2031" s="34">
        <v>8</v>
      </c>
    </row>
    <row r="2032" spans="1:7">
      <c r="A2032" s="23">
        <v>2020</v>
      </c>
      <c r="B2032" s="23" t="s">
        <v>514</v>
      </c>
      <c r="C2032" s="13" t="s">
        <v>23</v>
      </c>
      <c r="D2032" s="34" t="s">
        <v>5191</v>
      </c>
      <c r="E2032" s="34" t="s">
        <v>4494</v>
      </c>
      <c r="F2032" s="34" t="s">
        <v>1745</v>
      </c>
      <c r="G2032" s="34">
        <v>15</v>
      </c>
    </row>
    <row r="2033" spans="1:7">
      <c r="A2033" s="23">
        <v>2020</v>
      </c>
      <c r="B2033" s="23" t="s">
        <v>514</v>
      </c>
      <c r="C2033" s="13" t="s">
        <v>23</v>
      </c>
      <c r="D2033" s="34" t="s">
        <v>5191</v>
      </c>
      <c r="E2033" s="34" t="s">
        <v>4494</v>
      </c>
      <c r="F2033" s="34" t="s">
        <v>1746</v>
      </c>
      <c r="G2033" s="34">
        <v>29</v>
      </c>
    </row>
    <row r="2034" spans="1:7">
      <c r="A2034" s="23">
        <v>2020</v>
      </c>
      <c r="B2034" s="23" t="s">
        <v>514</v>
      </c>
      <c r="C2034" s="13" t="s">
        <v>23</v>
      </c>
      <c r="D2034" s="34" t="s">
        <v>5191</v>
      </c>
      <c r="E2034" s="34" t="s">
        <v>4494</v>
      </c>
      <c r="F2034" s="34" t="s">
        <v>4496</v>
      </c>
      <c r="G2034" s="34">
        <v>21</v>
      </c>
    </row>
    <row r="2035" spans="1:7">
      <c r="A2035" s="23">
        <v>2020</v>
      </c>
      <c r="B2035" s="23" t="s">
        <v>514</v>
      </c>
      <c r="C2035" s="13" t="s">
        <v>23</v>
      </c>
      <c r="D2035" s="34" t="s">
        <v>5191</v>
      </c>
      <c r="E2035" s="34" t="s">
        <v>4494</v>
      </c>
      <c r="F2035" s="34" t="s">
        <v>5207</v>
      </c>
      <c r="G2035" s="34">
        <v>3</v>
      </c>
    </row>
    <row r="2036" spans="1:7">
      <c r="A2036" s="23">
        <v>2020</v>
      </c>
      <c r="B2036" s="23" t="s">
        <v>514</v>
      </c>
      <c r="C2036" s="13" t="s">
        <v>23</v>
      </c>
      <c r="D2036" s="34" t="s">
        <v>5191</v>
      </c>
      <c r="E2036" s="34" t="s">
        <v>4494</v>
      </c>
      <c r="F2036" s="34" t="s">
        <v>4497</v>
      </c>
      <c r="G2036" s="34">
        <v>17</v>
      </c>
    </row>
    <row r="2037" spans="1:7">
      <c r="A2037" s="23">
        <v>2020</v>
      </c>
      <c r="B2037" s="23" t="s">
        <v>514</v>
      </c>
      <c r="C2037" s="13" t="s">
        <v>23</v>
      </c>
      <c r="D2037" s="34" t="s">
        <v>5191</v>
      </c>
      <c r="E2037" s="34" t="s">
        <v>4494</v>
      </c>
      <c r="F2037" s="34" t="s">
        <v>1748</v>
      </c>
      <c r="G2037" s="34">
        <v>17</v>
      </c>
    </row>
    <row r="2038" spans="1:7">
      <c r="A2038" s="23">
        <v>2020</v>
      </c>
      <c r="B2038" s="23" t="s">
        <v>514</v>
      </c>
      <c r="C2038" s="13" t="s">
        <v>23</v>
      </c>
      <c r="D2038" s="34" t="s">
        <v>5191</v>
      </c>
      <c r="E2038" s="34" t="s">
        <v>4494</v>
      </c>
      <c r="F2038" s="34" t="s">
        <v>4553</v>
      </c>
      <c r="G2038" s="34">
        <v>1</v>
      </c>
    </row>
    <row r="2039" spans="1:7">
      <c r="A2039" s="23">
        <v>2020</v>
      </c>
      <c r="B2039" s="23" t="s">
        <v>514</v>
      </c>
      <c r="C2039" s="13" t="s">
        <v>23</v>
      </c>
      <c r="D2039" s="34" t="s">
        <v>5191</v>
      </c>
      <c r="E2039" s="34" t="s">
        <v>4494</v>
      </c>
      <c r="F2039" s="34" t="s">
        <v>1749</v>
      </c>
      <c r="G2039" s="34">
        <v>4</v>
      </c>
    </row>
    <row r="2040" spans="1:7">
      <c r="A2040" s="23">
        <v>2020</v>
      </c>
      <c r="B2040" s="23" t="s">
        <v>514</v>
      </c>
      <c r="C2040" s="13" t="s">
        <v>23</v>
      </c>
      <c r="D2040" s="34" t="s">
        <v>5191</v>
      </c>
      <c r="E2040" s="34" t="s">
        <v>4494</v>
      </c>
      <c r="F2040" s="34" t="s">
        <v>4492</v>
      </c>
      <c r="G2040" s="34">
        <v>14</v>
      </c>
    </row>
    <row r="2041" spans="1:7">
      <c r="A2041" s="23">
        <v>2020</v>
      </c>
      <c r="B2041" s="23" t="s">
        <v>514</v>
      </c>
      <c r="C2041" s="13" t="s">
        <v>23</v>
      </c>
      <c r="D2041" s="34" t="s">
        <v>5191</v>
      </c>
      <c r="E2041" s="34" t="s">
        <v>4494</v>
      </c>
      <c r="F2041" s="34" t="s">
        <v>4493</v>
      </c>
      <c r="G2041" s="34">
        <v>6</v>
      </c>
    </row>
    <row r="2042" spans="1:7">
      <c r="A2042" s="23">
        <v>2020</v>
      </c>
      <c r="B2042" s="23" t="s">
        <v>514</v>
      </c>
      <c r="C2042" s="13" t="s">
        <v>23</v>
      </c>
      <c r="D2042" s="34" t="s">
        <v>5191</v>
      </c>
      <c r="E2042" s="34" t="s">
        <v>4494</v>
      </c>
      <c r="F2042" s="34" t="s">
        <v>1752</v>
      </c>
      <c r="G2042" s="34">
        <v>1</v>
      </c>
    </row>
    <row r="2043" spans="1:7">
      <c r="A2043" s="23">
        <v>2020</v>
      </c>
      <c r="B2043" s="23" t="s">
        <v>514</v>
      </c>
      <c r="C2043" s="13" t="s">
        <v>23</v>
      </c>
      <c r="D2043" s="34" t="s">
        <v>5191</v>
      </c>
      <c r="E2043" s="34" t="s">
        <v>4494</v>
      </c>
      <c r="F2043" s="34" t="s">
        <v>1753</v>
      </c>
      <c r="G2043" s="34">
        <v>13</v>
      </c>
    </row>
    <row r="2044" spans="1:7">
      <c r="A2044" s="23">
        <v>2020</v>
      </c>
      <c r="B2044" s="23" t="s">
        <v>514</v>
      </c>
      <c r="C2044" s="13" t="s">
        <v>23</v>
      </c>
      <c r="D2044" s="34" t="s">
        <v>7945</v>
      </c>
      <c r="E2044" s="34" t="s">
        <v>5197</v>
      </c>
      <c r="F2044" s="34" t="s">
        <v>5198</v>
      </c>
      <c r="G2044" s="34">
        <v>3</v>
      </c>
    </row>
    <row r="2045" spans="1:7">
      <c r="A2045" s="23">
        <v>2020</v>
      </c>
      <c r="B2045" s="23" t="s">
        <v>514</v>
      </c>
      <c r="C2045" s="13" t="s">
        <v>23</v>
      </c>
      <c r="D2045" s="34" t="s">
        <v>7945</v>
      </c>
      <c r="E2045" s="34" t="s">
        <v>5197</v>
      </c>
      <c r="F2045" s="34" t="s">
        <v>4516</v>
      </c>
      <c r="G2045" s="34">
        <v>16</v>
      </c>
    </row>
    <row r="2046" spans="1:7">
      <c r="A2046" s="23">
        <v>2020</v>
      </c>
      <c r="B2046" s="23" t="s">
        <v>514</v>
      </c>
      <c r="C2046" s="13" t="s">
        <v>23</v>
      </c>
      <c r="D2046" s="34" t="s">
        <v>7945</v>
      </c>
      <c r="E2046" s="34" t="s">
        <v>5197</v>
      </c>
      <c r="F2046" s="34" t="s">
        <v>4519</v>
      </c>
      <c r="G2046" s="34">
        <v>2</v>
      </c>
    </row>
    <row r="2047" spans="1:7">
      <c r="A2047" s="23">
        <v>2020</v>
      </c>
      <c r="B2047" s="23" t="s">
        <v>514</v>
      </c>
      <c r="C2047" s="13" t="s">
        <v>23</v>
      </c>
      <c r="D2047" s="34" t="s">
        <v>7945</v>
      </c>
      <c r="E2047" s="34" t="s">
        <v>4511</v>
      </c>
      <c r="F2047" s="34" t="s">
        <v>5208</v>
      </c>
      <c r="G2047" s="34">
        <v>1</v>
      </c>
    </row>
    <row r="2048" spans="1:7">
      <c r="A2048" s="23">
        <v>2020</v>
      </c>
      <c r="B2048" s="23" t="s">
        <v>514</v>
      </c>
      <c r="C2048" s="13" t="s">
        <v>23</v>
      </c>
      <c r="D2048" s="34" t="s">
        <v>7945</v>
      </c>
      <c r="E2048" s="34" t="s">
        <v>4511</v>
      </c>
      <c r="F2048" s="34" t="s">
        <v>5209</v>
      </c>
      <c r="G2048" s="34">
        <v>3</v>
      </c>
    </row>
    <row r="2049" spans="1:7">
      <c r="A2049" s="23">
        <v>2020</v>
      </c>
      <c r="B2049" s="23" t="s">
        <v>514</v>
      </c>
      <c r="C2049" s="13" t="s">
        <v>23</v>
      </c>
      <c r="D2049" s="34" t="s">
        <v>7945</v>
      </c>
      <c r="E2049" s="34" t="s">
        <v>4511</v>
      </c>
      <c r="F2049" s="34" t="s">
        <v>5210</v>
      </c>
      <c r="G2049" s="34">
        <v>1</v>
      </c>
    </row>
    <row r="2050" spans="1:7">
      <c r="A2050" s="23">
        <v>2020</v>
      </c>
      <c r="B2050" s="23" t="s">
        <v>514</v>
      </c>
      <c r="C2050" s="13" t="s">
        <v>23</v>
      </c>
      <c r="D2050" s="34" t="s">
        <v>7945</v>
      </c>
      <c r="E2050" s="34" t="s">
        <v>4511</v>
      </c>
      <c r="F2050" s="34" t="s">
        <v>4521</v>
      </c>
      <c r="G2050" s="34">
        <v>3</v>
      </c>
    </row>
    <row r="2051" spans="1:7">
      <c r="A2051" s="23">
        <v>2020</v>
      </c>
      <c r="B2051" s="23" t="s">
        <v>514</v>
      </c>
      <c r="C2051" s="13" t="s">
        <v>23</v>
      </c>
      <c r="D2051" s="34" t="s">
        <v>7945</v>
      </c>
      <c r="E2051" s="34" t="s">
        <v>4511</v>
      </c>
      <c r="F2051" s="34" t="s">
        <v>5199</v>
      </c>
      <c r="G2051" s="34">
        <v>2</v>
      </c>
    </row>
    <row r="2052" spans="1:7">
      <c r="A2052" s="23">
        <v>2020</v>
      </c>
      <c r="B2052" s="23" t="s">
        <v>514</v>
      </c>
      <c r="C2052" s="13" t="s">
        <v>23</v>
      </c>
      <c r="D2052" s="34" t="s">
        <v>7945</v>
      </c>
      <c r="E2052" s="34" t="s">
        <v>4511</v>
      </c>
      <c r="F2052" s="34" t="s">
        <v>5199</v>
      </c>
      <c r="G2052" s="34">
        <v>4</v>
      </c>
    </row>
    <row r="2053" spans="1:7">
      <c r="A2053" s="23">
        <v>2020</v>
      </c>
      <c r="B2053" s="23" t="s">
        <v>514</v>
      </c>
      <c r="C2053" s="13" t="s">
        <v>23</v>
      </c>
      <c r="D2053" s="34" t="s">
        <v>7945</v>
      </c>
      <c r="E2053" s="34" t="s">
        <v>4511</v>
      </c>
      <c r="F2053" s="34" t="s">
        <v>5200</v>
      </c>
      <c r="G2053" s="34">
        <v>1</v>
      </c>
    </row>
    <row r="2054" spans="1:7">
      <c r="A2054" s="23">
        <v>2020</v>
      </c>
      <c r="B2054" s="23" t="s">
        <v>514</v>
      </c>
      <c r="C2054" s="13" t="s">
        <v>23</v>
      </c>
      <c r="D2054" s="34" t="s">
        <v>7945</v>
      </c>
      <c r="E2054" s="34" t="s">
        <v>4511</v>
      </c>
      <c r="F2054" s="34" t="s">
        <v>4512</v>
      </c>
      <c r="G2054" s="34">
        <v>208</v>
      </c>
    </row>
    <row r="2055" spans="1:7">
      <c r="A2055" s="23">
        <v>2020</v>
      </c>
      <c r="B2055" s="23" t="s">
        <v>514</v>
      </c>
      <c r="C2055" s="13" t="s">
        <v>23</v>
      </c>
      <c r="D2055" s="34" t="s">
        <v>7945</v>
      </c>
      <c r="E2055" s="34" t="s">
        <v>4511</v>
      </c>
      <c r="F2055" s="34" t="s">
        <v>7950</v>
      </c>
      <c r="G2055" s="34">
        <v>1</v>
      </c>
    </row>
    <row r="2056" spans="1:7">
      <c r="A2056" s="23">
        <v>2020</v>
      </c>
      <c r="B2056" s="23" t="s">
        <v>514</v>
      </c>
      <c r="C2056" s="13" t="s">
        <v>23</v>
      </c>
      <c r="D2056" s="34" t="s">
        <v>5201</v>
      </c>
      <c r="E2056" s="34" t="s">
        <v>7946</v>
      </c>
      <c r="F2056" s="34" t="s">
        <v>5203</v>
      </c>
      <c r="G2056" s="34">
        <v>8</v>
      </c>
    </row>
    <row r="2057" spans="1:7">
      <c r="A2057" s="23">
        <v>2020</v>
      </c>
      <c r="B2057" s="23" t="s">
        <v>514</v>
      </c>
      <c r="C2057" s="13" t="s">
        <v>23</v>
      </c>
      <c r="D2057" s="34" t="s">
        <v>5201</v>
      </c>
      <c r="E2057" s="34" t="s">
        <v>7946</v>
      </c>
      <c r="F2057" s="34" t="s">
        <v>7943</v>
      </c>
      <c r="G2057" s="34">
        <v>4</v>
      </c>
    </row>
    <row r="2058" spans="1:7">
      <c r="A2058" s="23">
        <v>2020</v>
      </c>
      <c r="B2058" s="23" t="s">
        <v>514</v>
      </c>
      <c r="C2058" s="13" t="s">
        <v>23</v>
      </c>
      <c r="D2058" s="34" t="s">
        <v>5201</v>
      </c>
      <c r="E2058" s="34" t="s">
        <v>7946</v>
      </c>
      <c r="F2058" s="34" t="s">
        <v>5204</v>
      </c>
      <c r="G2058" s="34">
        <v>2</v>
      </c>
    </row>
    <row r="2059" spans="1:7">
      <c r="A2059" s="23">
        <v>2020</v>
      </c>
      <c r="B2059" s="23" t="s">
        <v>514</v>
      </c>
      <c r="C2059" s="13" t="s">
        <v>23</v>
      </c>
      <c r="D2059" s="34" t="s">
        <v>5201</v>
      </c>
      <c r="E2059" s="34" t="s">
        <v>5205</v>
      </c>
      <c r="F2059" s="34" t="s">
        <v>1764</v>
      </c>
      <c r="G2059" s="34">
        <v>2</v>
      </c>
    </row>
    <row r="2060" spans="1:7">
      <c r="A2060" s="23">
        <v>2020</v>
      </c>
      <c r="B2060" s="23" t="s">
        <v>514</v>
      </c>
      <c r="C2060" s="13" t="s">
        <v>23</v>
      </c>
      <c r="D2060" s="34" t="s">
        <v>5201</v>
      </c>
      <c r="E2060" s="34" t="s">
        <v>5205</v>
      </c>
      <c r="F2060" s="34" t="s">
        <v>5206</v>
      </c>
      <c r="G2060" s="34">
        <v>68</v>
      </c>
    </row>
    <row r="2061" spans="1:7">
      <c r="A2061" s="23">
        <v>2020</v>
      </c>
      <c r="B2061" s="23" t="s">
        <v>514</v>
      </c>
      <c r="C2061" s="13" t="s">
        <v>23</v>
      </c>
      <c r="D2061" s="34" t="s">
        <v>5201</v>
      </c>
      <c r="E2061" s="34" t="s">
        <v>5205</v>
      </c>
      <c r="F2061" s="34" t="s">
        <v>7944</v>
      </c>
      <c r="G2061" s="34">
        <v>6</v>
      </c>
    </row>
    <row r="2062" spans="1:7">
      <c r="A2062" s="23">
        <v>2020</v>
      </c>
      <c r="B2062" s="23" t="s">
        <v>514</v>
      </c>
      <c r="C2062" s="13" t="s">
        <v>23</v>
      </c>
      <c r="D2062" s="34" t="s">
        <v>5201</v>
      </c>
      <c r="E2062" s="34" t="s">
        <v>7948</v>
      </c>
      <c r="F2062" s="34" t="s">
        <v>5211</v>
      </c>
      <c r="G2062" s="34">
        <v>3</v>
      </c>
    </row>
    <row r="2063" spans="1:7">
      <c r="A2063" s="23">
        <v>2020</v>
      </c>
      <c r="B2063" s="23" t="s">
        <v>514</v>
      </c>
      <c r="C2063" s="13" t="s">
        <v>185</v>
      </c>
      <c r="D2063" s="34" t="s">
        <v>7947</v>
      </c>
      <c r="E2063" s="34" t="s">
        <v>4498</v>
      </c>
      <c r="F2063" s="34" t="s">
        <v>4499</v>
      </c>
      <c r="G2063" s="34">
        <v>8</v>
      </c>
    </row>
    <row r="2064" spans="1:7">
      <c r="A2064" s="23">
        <v>2020</v>
      </c>
      <c r="B2064" s="23" t="s">
        <v>514</v>
      </c>
      <c r="C2064" s="13" t="s">
        <v>185</v>
      </c>
      <c r="D2064" s="34" t="s">
        <v>7947</v>
      </c>
      <c r="E2064" s="34" t="s">
        <v>4498</v>
      </c>
      <c r="F2064" s="34" t="s">
        <v>4500</v>
      </c>
      <c r="G2064" s="34">
        <v>16</v>
      </c>
    </row>
    <row r="2065" spans="1:7">
      <c r="A2065" s="23">
        <v>2020</v>
      </c>
      <c r="B2065" s="23" t="s">
        <v>514</v>
      </c>
      <c r="C2065" s="13" t="s">
        <v>185</v>
      </c>
      <c r="D2065" s="34" t="s">
        <v>7947</v>
      </c>
      <c r="E2065" s="34" t="s">
        <v>4498</v>
      </c>
      <c r="F2065" s="34" t="s">
        <v>4501</v>
      </c>
      <c r="G2065" s="34">
        <v>26</v>
      </c>
    </row>
    <row r="2066" spans="1:7">
      <c r="A2066" s="23">
        <v>2020</v>
      </c>
      <c r="B2066" s="23" t="s">
        <v>514</v>
      </c>
      <c r="C2066" s="13" t="s">
        <v>185</v>
      </c>
      <c r="D2066" s="34" t="s">
        <v>7947</v>
      </c>
      <c r="E2066" s="34" t="s">
        <v>4498</v>
      </c>
      <c r="F2066" s="34" t="s">
        <v>5186</v>
      </c>
      <c r="G2066" s="34">
        <v>3</v>
      </c>
    </row>
    <row r="2067" spans="1:7">
      <c r="A2067" s="23">
        <v>2020</v>
      </c>
      <c r="B2067" s="23" t="s">
        <v>514</v>
      </c>
      <c r="C2067" s="13" t="s">
        <v>185</v>
      </c>
      <c r="D2067" s="34" t="s">
        <v>7947</v>
      </c>
      <c r="E2067" s="34" t="s">
        <v>4498</v>
      </c>
      <c r="F2067" s="34" t="s">
        <v>4503</v>
      </c>
      <c r="G2067" s="34">
        <v>55</v>
      </c>
    </row>
    <row r="2068" spans="1:7">
      <c r="A2068" s="23">
        <v>2020</v>
      </c>
      <c r="B2068" s="23" t="s">
        <v>514</v>
      </c>
      <c r="C2068" s="13" t="s">
        <v>185</v>
      </c>
      <c r="D2068" s="34" t="s">
        <v>7947</v>
      </c>
      <c r="E2068" s="34" t="s">
        <v>4498</v>
      </c>
      <c r="F2068" s="34" t="s">
        <v>4504</v>
      </c>
      <c r="G2068" s="34">
        <v>12</v>
      </c>
    </row>
    <row r="2069" spans="1:7">
      <c r="A2069" s="23">
        <v>2020</v>
      </c>
      <c r="B2069" s="23" t="s">
        <v>514</v>
      </c>
      <c r="C2069" s="13" t="s">
        <v>185</v>
      </c>
      <c r="D2069" s="34" t="s">
        <v>7947</v>
      </c>
      <c r="E2069" s="34" t="s">
        <v>4498</v>
      </c>
      <c r="F2069" s="34" t="s">
        <v>1760</v>
      </c>
      <c r="G2069" s="34">
        <v>204</v>
      </c>
    </row>
    <row r="2070" spans="1:7">
      <c r="A2070" s="23">
        <v>2020</v>
      </c>
      <c r="B2070" s="23" t="s">
        <v>514</v>
      </c>
      <c r="C2070" s="13" t="s">
        <v>185</v>
      </c>
      <c r="D2070" s="34" t="s">
        <v>7947</v>
      </c>
      <c r="E2070" s="34" t="s">
        <v>4498</v>
      </c>
      <c r="F2070" s="34" t="s">
        <v>5187</v>
      </c>
      <c r="G2070" s="34">
        <v>2</v>
      </c>
    </row>
    <row r="2071" spans="1:7">
      <c r="A2071" s="23">
        <v>2020</v>
      </c>
      <c r="B2071" s="23" t="s">
        <v>514</v>
      </c>
      <c r="C2071" s="13" t="s">
        <v>185</v>
      </c>
      <c r="D2071" s="34" t="s">
        <v>7947</v>
      </c>
      <c r="E2071" s="34" t="s">
        <v>4498</v>
      </c>
      <c r="F2071" s="34" t="s">
        <v>4506</v>
      </c>
      <c r="G2071" s="34">
        <v>3</v>
      </c>
    </row>
    <row r="2072" spans="1:7">
      <c r="A2072" s="23">
        <v>2020</v>
      </c>
      <c r="B2072" s="23" t="s">
        <v>514</v>
      </c>
      <c r="C2072" s="13" t="s">
        <v>185</v>
      </c>
      <c r="D2072" s="34" t="s">
        <v>7947</v>
      </c>
      <c r="E2072" s="34" t="s">
        <v>4498</v>
      </c>
      <c r="F2072" s="34" t="s">
        <v>5188</v>
      </c>
      <c r="G2072" s="34">
        <v>7</v>
      </c>
    </row>
    <row r="2073" spans="1:7">
      <c r="A2073" s="23">
        <v>2020</v>
      </c>
      <c r="B2073" s="23" t="s">
        <v>514</v>
      </c>
      <c r="C2073" s="13" t="s">
        <v>185</v>
      </c>
      <c r="D2073" s="34" t="s">
        <v>7947</v>
      </c>
      <c r="E2073" s="34" t="s">
        <v>4498</v>
      </c>
      <c r="F2073" s="34" t="s">
        <v>4507</v>
      </c>
      <c r="G2073" s="34">
        <v>7</v>
      </c>
    </row>
    <row r="2074" spans="1:7">
      <c r="A2074" s="23">
        <v>2020</v>
      </c>
      <c r="B2074" s="23" t="s">
        <v>514</v>
      </c>
      <c r="C2074" s="13" t="s">
        <v>185</v>
      </c>
      <c r="D2074" s="34" t="s">
        <v>7947</v>
      </c>
      <c r="E2074" s="34" t="s">
        <v>4498</v>
      </c>
      <c r="F2074" s="34" t="s">
        <v>4508</v>
      </c>
      <c r="G2074" s="34">
        <v>42</v>
      </c>
    </row>
    <row r="2075" spans="1:7">
      <c r="A2075" s="23">
        <v>2020</v>
      </c>
      <c r="B2075" s="23" t="s">
        <v>514</v>
      </c>
      <c r="C2075" s="13" t="s">
        <v>185</v>
      </c>
      <c r="D2075" s="34" t="s">
        <v>7947</v>
      </c>
      <c r="E2075" s="34" t="s">
        <v>4498</v>
      </c>
      <c r="F2075" s="34" t="s">
        <v>1762</v>
      </c>
      <c r="G2075" s="34">
        <v>27</v>
      </c>
    </row>
    <row r="2076" spans="1:7">
      <c r="A2076" s="23">
        <v>2020</v>
      </c>
      <c r="B2076" s="23" t="s">
        <v>514</v>
      </c>
      <c r="C2076" s="13" t="s">
        <v>185</v>
      </c>
      <c r="D2076" s="34" t="s">
        <v>7947</v>
      </c>
      <c r="E2076" s="34" t="s">
        <v>4509</v>
      </c>
      <c r="F2076" s="34" t="s">
        <v>4366</v>
      </c>
      <c r="G2076" s="34">
        <v>10</v>
      </c>
    </row>
    <row r="2077" spans="1:7">
      <c r="A2077" s="23">
        <v>2020</v>
      </c>
      <c r="B2077" s="23" t="s">
        <v>514</v>
      </c>
      <c r="C2077" s="13" t="s">
        <v>185</v>
      </c>
      <c r="D2077" s="34" t="s">
        <v>7947</v>
      </c>
      <c r="E2077" s="34" t="s">
        <v>4509</v>
      </c>
      <c r="F2077" s="34" t="s">
        <v>5186</v>
      </c>
      <c r="G2077" s="34">
        <v>1</v>
      </c>
    </row>
    <row r="2078" spans="1:7">
      <c r="A2078" s="23">
        <v>2020</v>
      </c>
      <c r="B2078" s="23" t="s">
        <v>514</v>
      </c>
      <c r="C2078" s="13" t="s">
        <v>185</v>
      </c>
      <c r="D2078" s="34" t="s">
        <v>7947</v>
      </c>
      <c r="E2078" s="34" t="s">
        <v>4509</v>
      </c>
      <c r="F2078" s="34" t="s">
        <v>5189</v>
      </c>
      <c r="G2078" s="34">
        <v>33</v>
      </c>
    </row>
    <row r="2079" spans="1:7">
      <c r="A2079" s="23">
        <v>2020</v>
      </c>
      <c r="B2079" s="23" t="s">
        <v>514</v>
      </c>
      <c r="C2079" s="13" t="s">
        <v>185</v>
      </c>
      <c r="D2079" s="34" t="s">
        <v>7947</v>
      </c>
      <c r="E2079" s="34" t="s">
        <v>4509</v>
      </c>
      <c r="F2079" s="34" t="s">
        <v>5190</v>
      </c>
      <c r="G2079" s="34">
        <v>18</v>
      </c>
    </row>
    <row r="2080" spans="1:7">
      <c r="A2080" s="23">
        <v>2020</v>
      </c>
      <c r="B2080" s="23" t="s">
        <v>514</v>
      </c>
      <c r="C2080" s="13" t="s">
        <v>185</v>
      </c>
      <c r="D2080" s="34" t="s">
        <v>7947</v>
      </c>
      <c r="E2080" s="34" t="s">
        <v>4509</v>
      </c>
      <c r="F2080" s="34" t="s">
        <v>1756</v>
      </c>
      <c r="G2080" s="34">
        <v>43</v>
      </c>
    </row>
    <row r="2081" spans="1:7">
      <c r="A2081" s="23">
        <v>2020</v>
      </c>
      <c r="B2081" s="23" t="s">
        <v>514</v>
      </c>
      <c r="C2081" s="13" t="s">
        <v>185</v>
      </c>
      <c r="D2081" s="34" t="s">
        <v>5191</v>
      </c>
      <c r="E2081" s="34" t="s">
        <v>5192</v>
      </c>
      <c r="F2081" s="34" t="s">
        <v>1744</v>
      </c>
      <c r="G2081" s="34">
        <v>5</v>
      </c>
    </row>
    <row r="2082" spans="1:7">
      <c r="A2082" s="23">
        <v>2020</v>
      </c>
      <c r="B2082" s="23" t="s">
        <v>514</v>
      </c>
      <c r="C2082" s="13" t="s">
        <v>185</v>
      </c>
      <c r="D2082" s="34" t="s">
        <v>5191</v>
      </c>
      <c r="E2082" s="34" t="s">
        <v>5192</v>
      </c>
      <c r="F2082" s="34" t="s">
        <v>1745</v>
      </c>
      <c r="G2082" s="34">
        <v>7</v>
      </c>
    </row>
    <row r="2083" spans="1:7">
      <c r="A2083" s="23">
        <v>2020</v>
      </c>
      <c r="B2083" s="23" t="s">
        <v>514</v>
      </c>
      <c r="C2083" s="13" t="s">
        <v>185</v>
      </c>
      <c r="D2083" s="34" t="s">
        <v>5191</v>
      </c>
      <c r="E2083" s="34" t="s">
        <v>5192</v>
      </c>
      <c r="F2083" s="34" t="s">
        <v>1804</v>
      </c>
      <c r="G2083" s="34">
        <v>3</v>
      </c>
    </row>
    <row r="2084" spans="1:7">
      <c r="A2084" s="23">
        <v>2020</v>
      </c>
      <c r="B2084" s="23" t="s">
        <v>514</v>
      </c>
      <c r="C2084" s="13" t="s">
        <v>185</v>
      </c>
      <c r="D2084" s="34" t="s">
        <v>5191</v>
      </c>
      <c r="E2084" s="34" t="s">
        <v>5192</v>
      </c>
      <c r="F2084" s="34" t="s">
        <v>5193</v>
      </c>
      <c r="G2084" s="34">
        <v>34</v>
      </c>
    </row>
    <row r="2085" spans="1:7">
      <c r="A2085" s="23">
        <v>2020</v>
      </c>
      <c r="B2085" s="23" t="s">
        <v>514</v>
      </c>
      <c r="C2085" s="13" t="s">
        <v>185</v>
      </c>
      <c r="D2085" s="34" t="s">
        <v>5191</v>
      </c>
      <c r="E2085" s="34" t="s">
        <v>5192</v>
      </c>
      <c r="F2085" s="34" t="s">
        <v>5194</v>
      </c>
      <c r="G2085" s="34">
        <v>12</v>
      </c>
    </row>
    <row r="2086" spans="1:7">
      <c r="A2086" s="23">
        <v>2020</v>
      </c>
      <c r="B2086" s="23" t="s">
        <v>514</v>
      </c>
      <c r="C2086" s="13" t="s">
        <v>185</v>
      </c>
      <c r="D2086" s="34" t="s">
        <v>5191</v>
      </c>
      <c r="E2086" s="34" t="s">
        <v>5192</v>
      </c>
      <c r="F2086" s="34" t="s">
        <v>1746</v>
      </c>
      <c r="G2086" s="34">
        <v>10</v>
      </c>
    </row>
    <row r="2087" spans="1:7">
      <c r="A2087" s="23">
        <v>2020</v>
      </c>
      <c r="B2087" s="23" t="s">
        <v>514</v>
      </c>
      <c r="C2087" s="13" t="s">
        <v>185</v>
      </c>
      <c r="D2087" s="34" t="s">
        <v>5191</v>
      </c>
      <c r="E2087" s="34" t="s">
        <v>5192</v>
      </c>
      <c r="F2087" s="34" t="s">
        <v>4496</v>
      </c>
      <c r="G2087" s="34">
        <v>3</v>
      </c>
    </row>
    <row r="2088" spans="1:7">
      <c r="A2088" s="23">
        <v>2020</v>
      </c>
      <c r="B2088" s="23" t="s">
        <v>514</v>
      </c>
      <c r="C2088" s="13" t="s">
        <v>185</v>
      </c>
      <c r="D2088" s="34" t="s">
        <v>5191</v>
      </c>
      <c r="E2088" s="34" t="s">
        <v>5192</v>
      </c>
      <c r="F2088" s="34" t="s">
        <v>4497</v>
      </c>
      <c r="G2088" s="34">
        <v>9</v>
      </c>
    </row>
    <row r="2089" spans="1:7">
      <c r="A2089" s="23">
        <v>2020</v>
      </c>
      <c r="B2089" s="23" t="s">
        <v>514</v>
      </c>
      <c r="C2089" s="13" t="s">
        <v>185</v>
      </c>
      <c r="D2089" s="34" t="s">
        <v>5191</v>
      </c>
      <c r="E2089" s="34" t="s">
        <v>5192</v>
      </c>
      <c r="F2089" s="34" t="s">
        <v>1748</v>
      </c>
      <c r="G2089" s="34">
        <v>8</v>
      </c>
    </row>
    <row r="2090" spans="1:7">
      <c r="A2090" s="23">
        <v>2020</v>
      </c>
      <c r="B2090" s="23" t="s">
        <v>514</v>
      </c>
      <c r="C2090" s="13" t="s">
        <v>185</v>
      </c>
      <c r="D2090" s="34" t="s">
        <v>5191</v>
      </c>
      <c r="E2090" s="34" t="s">
        <v>5192</v>
      </c>
      <c r="F2090" s="34" t="s">
        <v>1749</v>
      </c>
      <c r="G2090" s="34">
        <v>3</v>
      </c>
    </row>
    <row r="2091" spans="1:7">
      <c r="A2091" s="23">
        <v>2020</v>
      </c>
      <c r="B2091" s="23" t="s">
        <v>514</v>
      </c>
      <c r="C2091" s="13" t="s">
        <v>185</v>
      </c>
      <c r="D2091" s="34" t="s">
        <v>5191</v>
      </c>
      <c r="E2091" s="34" t="s">
        <v>5192</v>
      </c>
      <c r="F2091" s="34" t="s">
        <v>4492</v>
      </c>
      <c r="G2091" s="34">
        <v>2</v>
      </c>
    </row>
    <row r="2092" spans="1:7">
      <c r="A2092" s="23">
        <v>2020</v>
      </c>
      <c r="B2092" s="23" t="s">
        <v>514</v>
      </c>
      <c r="C2092" s="13" t="s">
        <v>185</v>
      </c>
      <c r="D2092" s="34" t="s">
        <v>5191</v>
      </c>
      <c r="E2092" s="34" t="s">
        <v>5192</v>
      </c>
      <c r="F2092" s="34" t="s">
        <v>4493</v>
      </c>
      <c r="G2092" s="34">
        <v>1</v>
      </c>
    </row>
    <row r="2093" spans="1:7">
      <c r="A2093" s="23">
        <v>2020</v>
      </c>
      <c r="B2093" s="23" t="s">
        <v>514</v>
      </c>
      <c r="C2093" s="13" t="s">
        <v>185</v>
      </c>
      <c r="D2093" s="34" t="s">
        <v>5191</v>
      </c>
      <c r="E2093" s="34" t="s">
        <v>5192</v>
      </c>
      <c r="F2093" s="34" t="s">
        <v>5195</v>
      </c>
      <c r="G2093" s="34">
        <v>7</v>
      </c>
    </row>
    <row r="2094" spans="1:7">
      <c r="A2094" s="23">
        <v>2020</v>
      </c>
      <c r="B2094" s="23" t="s">
        <v>514</v>
      </c>
      <c r="C2094" s="13" t="s">
        <v>185</v>
      </c>
      <c r="D2094" s="34" t="s">
        <v>5191</v>
      </c>
      <c r="E2094" s="34" t="s">
        <v>5192</v>
      </c>
      <c r="F2094" s="34" t="s">
        <v>5196</v>
      </c>
      <c r="G2094" s="34">
        <v>1</v>
      </c>
    </row>
    <row r="2095" spans="1:7">
      <c r="A2095" s="23">
        <v>2020</v>
      </c>
      <c r="B2095" s="23" t="s">
        <v>514</v>
      </c>
      <c r="C2095" s="13" t="s">
        <v>185</v>
      </c>
      <c r="D2095" s="34" t="s">
        <v>5191</v>
      </c>
      <c r="E2095" s="34" t="s">
        <v>5192</v>
      </c>
      <c r="F2095" s="34" t="s">
        <v>1752</v>
      </c>
      <c r="G2095" s="34">
        <v>11</v>
      </c>
    </row>
    <row r="2096" spans="1:7">
      <c r="A2096" s="23">
        <v>2020</v>
      </c>
      <c r="B2096" s="23" t="s">
        <v>514</v>
      </c>
      <c r="C2096" s="13" t="s">
        <v>185</v>
      </c>
      <c r="D2096" s="34" t="s">
        <v>5191</v>
      </c>
      <c r="E2096" s="34" t="s">
        <v>5192</v>
      </c>
      <c r="F2096" s="34" t="s">
        <v>1753</v>
      </c>
      <c r="G2096" s="34">
        <v>12</v>
      </c>
    </row>
    <row r="2097" spans="1:7">
      <c r="A2097" s="23">
        <v>2020</v>
      </c>
      <c r="B2097" s="23" t="s">
        <v>514</v>
      </c>
      <c r="C2097" s="13" t="s">
        <v>185</v>
      </c>
      <c r="D2097" s="34" t="s">
        <v>5191</v>
      </c>
      <c r="E2097" s="34" t="s">
        <v>4494</v>
      </c>
      <c r="F2097" s="34" t="s">
        <v>1744</v>
      </c>
      <c r="G2097" s="34">
        <v>6</v>
      </c>
    </row>
    <row r="2098" spans="1:7">
      <c r="A2098" s="23">
        <v>2020</v>
      </c>
      <c r="B2098" s="23" t="s">
        <v>514</v>
      </c>
      <c r="C2098" s="13" t="s">
        <v>185</v>
      </c>
      <c r="D2098" s="34" t="s">
        <v>5191</v>
      </c>
      <c r="E2098" s="34" t="s">
        <v>4494</v>
      </c>
      <c r="F2098" s="34" t="s">
        <v>1745</v>
      </c>
      <c r="G2098" s="34">
        <v>25</v>
      </c>
    </row>
    <row r="2099" spans="1:7">
      <c r="A2099" s="23">
        <v>2020</v>
      </c>
      <c r="B2099" s="23" t="s">
        <v>514</v>
      </c>
      <c r="C2099" s="13" t="s">
        <v>185</v>
      </c>
      <c r="D2099" s="34" t="s">
        <v>5191</v>
      </c>
      <c r="E2099" s="34" t="s">
        <v>4494</v>
      </c>
      <c r="F2099" s="34" t="s">
        <v>1746</v>
      </c>
      <c r="G2099" s="34">
        <v>5</v>
      </c>
    </row>
    <row r="2100" spans="1:7">
      <c r="A2100" s="23">
        <v>2020</v>
      </c>
      <c r="B2100" s="23" t="s">
        <v>514</v>
      </c>
      <c r="C2100" s="13" t="s">
        <v>185</v>
      </c>
      <c r="D2100" s="34" t="s">
        <v>5191</v>
      </c>
      <c r="E2100" s="34" t="s">
        <v>4494</v>
      </c>
      <c r="F2100" s="34" t="s">
        <v>4496</v>
      </c>
      <c r="G2100" s="34">
        <v>15</v>
      </c>
    </row>
    <row r="2101" spans="1:7">
      <c r="A2101" s="23">
        <v>2020</v>
      </c>
      <c r="B2101" s="23" t="s">
        <v>514</v>
      </c>
      <c r="C2101" s="13" t="s">
        <v>185</v>
      </c>
      <c r="D2101" s="34" t="s">
        <v>5191</v>
      </c>
      <c r="E2101" s="34" t="s">
        <v>4494</v>
      </c>
      <c r="F2101" s="34" t="s">
        <v>5207</v>
      </c>
      <c r="G2101" s="34">
        <v>3</v>
      </c>
    </row>
    <row r="2102" spans="1:7">
      <c r="A2102" s="23">
        <v>2020</v>
      </c>
      <c r="B2102" s="23" t="s">
        <v>514</v>
      </c>
      <c r="C2102" s="13" t="s">
        <v>185</v>
      </c>
      <c r="D2102" s="34" t="s">
        <v>5191</v>
      </c>
      <c r="E2102" s="34" t="s">
        <v>4494</v>
      </c>
      <c r="F2102" s="34" t="s">
        <v>4497</v>
      </c>
      <c r="G2102" s="34">
        <v>26</v>
      </c>
    </row>
    <row r="2103" spans="1:7">
      <c r="A2103" s="23">
        <v>2020</v>
      </c>
      <c r="B2103" s="23" t="s">
        <v>514</v>
      </c>
      <c r="C2103" s="13" t="s">
        <v>185</v>
      </c>
      <c r="D2103" s="34" t="s">
        <v>5191</v>
      </c>
      <c r="E2103" s="34" t="s">
        <v>4494</v>
      </c>
      <c r="F2103" s="34" t="s">
        <v>1748</v>
      </c>
      <c r="G2103" s="34">
        <v>26</v>
      </c>
    </row>
    <row r="2104" spans="1:7">
      <c r="A2104" s="23">
        <v>2020</v>
      </c>
      <c r="B2104" s="23" t="s">
        <v>514</v>
      </c>
      <c r="C2104" s="13" t="s">
        <v>185</v>
      </c>
      <c r="D2104" s="34" t="s">
        <v>5191</v>
      </c>
      <c r="E2104" s="34" t="s">
        <v>4494</v>
      </c>
      <c r="F2104" s="34" t="s">
        <v>4553</v>
      </c>
      <c r="G2104" s="34">
        <v>11</v>
      </c>
    </row>
    <row r="2105" spans="1:7">
      <c r="A2105" s="23">
        <v>2020</v>
      </c>
      <c r="B2105" s="23" t="s">
        <v>514</v>
      </c>
      <c r="C2105" s="13" t="s">
        <v>185</v>
      </c>
      <c r="D2105" s="34" t="s">
        <v>5191</v>
      </c>
      <c r="E2105" s="34" t="s">
        <v>4494</v>
      </c>
      <c r="F2105" s="34" t="s">
        <v>1749</v>
      </c>
      <c r="G2105" s="34">
        <v>9</v>
      </c>
    </row>
    <row r="2106" spans="1:7">
      <c r="A2106" s="23">
        <v>2020</v>
      </c>
      <c r="B2106" s="23" t="s">
        <v>514</v>
      </c>
      <c r="C2106" s="13" t="s">
        <v>185</v>
      </c>
      <c r="D2106" s="34" t="s">
        <v>5191</v>
      </c>
      <c r="E2106" s="34" t="s">
        <v>4494</v>
      </c>
      <c r="F2106" s="34" t="s">
        <v>4492</v>
      </c>
      <c r="G2106" s="34">
        <v>16</v>
      </c>
    </row>
    <row r="2107" spans="1:7">
      <c r="A2107" s="23">
        <v>2020</v>
      </c>
      <c r="B2107" s="23" t="s">
        <v>514</v>
      </c>
      <c r="C2107" s="13" t="s">
        <v>185</v>
      </c>
      <c r="D2107" s="34" t="s">
        <v>5191</v>
      </c>
      <c r="E2107" s="34" t="s">
        <v>4494</v>
      </c>
      <c r="F2107" s="34" t="s">
        <v>4493</v>
      </c>
      <c r="G2107" s="34">
        <v>1</v>
      </c>
    </row>
    <row r="2108" spans="1:7">
      <c r="A2108" s="23">
        <v>2020</v>
      </c>
      <c r="B2108" s="23" t="s">
        <v>514</v>
      </c>
      <c r="C2108" s="13" t="s">
        <v>185</v>
      </c>
      <c r="D2108" s="34" t="s">
        <v>5191</v>
      </c>
      <c r="E2108" s="34" t="s">
        <v>4494</v>
      </c>
      <c r="F2108" s="34" t="s">
        <v>1752</v>
      </c>
      <c r="G2108" s="34">
        <v>2</v>
      </c>
    </row>
    <row r="2109" spans="1:7">
      <c r="A2109" s="23">
        <v>2020</v>
      </c>
      <c r="B2109" s="23" t="s">
        <v>514</v>
      </c>
      <c r="C2109" s="13" t="s">
        <v>185</v>
      </c>
      <c r="D2109" s="34" t="s">
        <v>5191</v>
      </c>
      <c r="E2109" s="34" t="s">
        <v>4494</v>
      </c>
      <c r="F2109" s="34" t="s">
        <v>1753</v>
      </c>
      <c r="G2109" s="34">
        <v>28</v>
      </c>
    </row>
    <row r="2110" spans="1:7">
      <c r="A2110" s="23">
        <v>2020</v>
      </c>
      <c r="B2110" s="23" t="s">
        <v>514</v>
      </c>
      <c r="C2110" s="13" t="s">
        <v>185</v>
      </c>
      <c r="D2110" s="34" t="s">
        <v>7945</v>
      </c>
      <c r="E2110" s="34" t="s">
        <v>5197</v>
      </c>
      <c r="F2110" s="34" t="s">
        <v>5210</v>
      </c>
      <c r="G2110" s="34">
        <v>1</v>
      </c>
    </row>
    <row r="2111" spans="1:7">
      <c r="A2111" s="23">
        <v>2020</v>
      </c>
      <c r="B2111" s="23" t="s">
        <v>514</v>
      </c>
      <c r="C2111" s="13" t="s">
        <v>185</v>
      </c>
      <c r="D2111" s="34" t="s">
        <v>7945</v>
      </c>
      <c r="E2111" s="34" t="s">
        <v>5197</v>
      </c>
      <c r="F2111" s="34" t="s">
        <v>5198</v>
      </c>
      <c r="G2111" s="34">
        <v>1</v>
      </c>
    </row>
    <row r="2112" spans="1:7">
      <c r="A2112" s="23">
        <v>2020</v>
      </c>
      <c r="B2112" s="23" t="s">
        <v>514</v>
      </c>
      <c r="C2112" s="13" t="s">
        <v>185</v>
      </c>
      <c r="D2112" s="34" t="s">
        <v>7945</v>
      </c>
      <c r="E2112" s="34" t="s">
        <v>5197</v>
      </c>
      <c r="F2112" s="34" t="s">
        <v>4516</v>
      </c>
      <c r="G2112" s="34">
        <v>27</v>
      </c>
    </row>
    <row r="2113" spans="1:7">
      <c r="A2113" s="23">
        <v>2020</v>
      </c>
      <c r="B2113" s="23" t="s">
        <v>514</v>
      </c>
      <c r="C2113" s="13" t="s">
        <v>185</v>
      </c>
      <c r="D2113" s="34" t="s">
        <v>7945</v>
      </c>
      <c r="E2113" s="34" t="s">
        <v>5197</v>
      </c>
      <c r="F2113" s="34" t="s">
        <v>5212</v>
      </c>
      <c r="G2113" s="34">
        <v>1</v>
      </c>
    </row>
    <row r="2114" spans="1:7">
      <c r="A2114" s="23">
        <v>2020</v>
      </c>
      <c r="B2114" s="23" t="s">
        <v>514</v>
      </c>
      <c r="C2114" s="13" t="s">
        <v>185</v>
      </c>
      <c r="D2114" s="34" t="s">
        <v>7945</v>
      </c>
      <c r="E2114" s="34" t="s">
        <v>5197</v>
      </c>
      <c r="F2114" s="34" t="s">
        <v>4519</v>
      </c>
      <c r="G2114" s="34">
        <v>2</v>
      </c>
    </row>
    <row r="2115" spans="1:7">
      <c r="A2115" s="23">
        <v>2020</v>
      </c>
      <c r="B2115" s="23" t="s">
        <v>514</v>
      </c>
      <c r="C2115" s="13" t="s">
        <v>185</v>
      </c>
      <c r="D2115" s="34" t="s">
        <v>7945</v>
      </c>
      <c r="E2115" s="34" t="s">
        <v>4511</v>
      </c>
      <c r="F2115" s="34" t="s">
        <v>5208</v>
      </c>
      <c r="G2115" s="34">
        <v>1</v>
      </c>
    </row>
    <row r="2116" spans="1:7">
      <c r="A2116" s="23">
        <v>2020</v>
      </c>
      <c r="B2116" s="23" t="s">
        <v>514</v>
      </c>
      <c r="C2116" s="13" t="s">
        <v>185</v>
      </c>
      <c r="D2116" s="34" t="s">
        <v>7945</v>
      </c>
      <c r="E2116" s="34" t="s">
        <v>4511</v>
      </c>
      <c r="F2116" s="34" t="s">
        <v>5209</v>
      </c>
      <c r="G2116" s="34">
        <v>1</v>
      </c>
    </row>
    <row r="2117" spans="1:7">
      <c r="A2117" s="23">
        <v>2020</v>
      </c>
      <c r="B2117" s="23" t="s">
        <v>514</v>
      </c>
      <c r="C2117" s="13" t="s">
        <v>185</v>
      </c>
      <c r="D2117" s="34" t="s">
        <v>7945</v>
      </c>
      <c r="E2117" s="34" t="s">
        <v>4511</v>
      </c>
      <c r="F2117" s="34" t="s">
        <v>5210</v>
      </c>
      <c r="G2117" s="34">
        <v>2</v>
      </c>
    </row>
    <row r="2118" spans="1:7">
      <c r="A2118" s="23">
        <v>2020</v>
      </c>
      <c r="B2118" s="23" t="s">
        <v>514</v>
      </c>
      <c r="C2118" s="13" t="s">
        <v>185</v>
      </c>
      <c r="D2118" s="34" t="s">
        <v>7945</v>
      </c>
      <c r="E2118" s="34" t="s">
        <v>4511</v>
      </c>
      <c r="F2118" s="34" t="s">
        <v>4521</v>
      </c>
      <c r="G2118" s="34">
        <v>2</v>
      </c>
    </row>
    <row r="2119" spans="1:7">
      <c r="A2119" s="23">
        <v>2020</v>
      </c>
      <c r="B2119" s="23" t="s">
        <v>514</v>
      </c>
      <c r="C2119" s="13" t="s">
        <v>185</v>
      </c>
      <c r="D2119" s="34" t="s">
        <v>7945</v>
      </c>
      <c r="E2119" s="34" t="s">
        <v>4511</v>
      </c>
      <c r="F2119" s="34" t="s">
        <v>5199</v>
      </c>
      <c r="G2119" s="34">
        <v>2</v>
      </c>
    </row>
    <row r="2120" spans="1:7">
      <c r="A2120" s="23">
        <v>2020</v>
      </c>
      <c r="B2120" s="23" t="s">
        <v>514</v>
      </c>
      <c r="C2120" s="13" t="s">
        <v>185</v>
      </c>
      <c r="D2120" s="34" t="s">
        <v>7945</v>
      </c>
      <c r="E2120" s="34" t="s">
        <v>4511</v>
      </c>
      <c r="F2120" s="34" t="s">
        <v>5199</v>
      </c>
      <c r="G2120" s="34">
        <v>2</v>
      </c>
    </row>
    <row r="2121" spans="1:7">
      <c r="A2121" s="23">
        <v>2020</v>
      </c>
      <c r="B2121" s="23" t="s">
        <v>514</v>
      </c>
      <c r="C2121" s="13" t="s">
        <v>185</v>
      </c>
      <c r="D2121" s="34" t="s">
        <v>7945</v>
      </c>
      <c r="E2121" s="34" t="s">
        <v>4511</v>
      </c>
      <c r="F2121" s="34" t="s">
        <v>5200</v>
      </c>
      <c r="G2121" s="34">
        <v>4</v>
      </c>
    </row>
    <row r="2122" spans="1:7">
      <c r="A2122" s="23">
        <v>2020</v>
      </c>
      <c r="B2122" s="23" t="s">
        <v>514</v>
      </c>
      <c r="C2122" s="13" t="s">
        <v>185</v>
      </c>
      <c r="D2122" s="34" t="s">
        <v>7945</v>
      </c>
      <c r="E2122" s="34" t="s">
        <v>4511</v>
      </c>
      <c r="F2122" s="34" t="s">
        <v>4512</v>
      </c>
      <c r="G2122" s="34">
        <v>377</v>
      </c>
    </row>
    <row r="2123" spans="1:7">
      <c r="A2123" s="23">
        <v>2020</v>
      </c>
      <c r="B2123" s="23" t="s">
        <v>514</v>
      </c>
      <c r="C2123" s="13" t="s">
        <v>185</v>
      </c>
      <c r="D2123" s="34" t="s">
        <v>7945</v>
      </c>
      <c r="E2123" s="34" t="s">
        <v>4511</v>
      </c>
      <c r="F2123" s="34" t="s">
        <v>7950</v>
      </c>
      <c r="G2123" s="34">
        <v>12</v>
      </c>
    </row>
    <row r="2124" spans="1:7">
      <c r="A2124" s="23">
        <v>2020</v>
      </c>
      <c r="B2124" s="23" t="s">
        <v>514</v>
      </c>
      <c r="C2124" s="13" t="s">
        <v>185</v>
      </c>
      <c r="D2124" s="34" t="s">
        <v>5201</v>
      </c>
      <c r="E2124" s="34" t="s">
        <v>7946</v>
      </c>
      <c r="F2124" s="34" t="s">
        <v>5202</v>
      </c>
      <c r="G2124" s="34">
        <v>3</v>
      </c>
    </row>
    <row r="2125" spans="1:7">
      <c r="A2125" s="23">
        <v>2020</v>
      </c>
      <c r="B2125" s="23" t="s">
        <v>514</v>
      </c>
      <c r="C2125" s="13" t="s">
        <v>185</v>
      </c>
      <c r="D2125" s="34" t="s">
        <v>5201</v>
      </c>
      <c r="E2125" s="34" t="s">
        <v>7946</v>
      </c>
      <c r="F2125" s="34" t="s">
        <v>5203</v>
      </c>
      <c r="G2125" s="34">
        <v>2</v>
      </c>
    </row>
    <row r="2126" spans="1:7">
      <c r="A2126" s="23">
        <v>2020</v>
      </c>
      <c r="B2126" s="23" t="s">
        <v>514</v>
      </c>
      <c r="C2126" s="13" t="s">
        <v>185</v>
      </c>
      <c r="D2126" s="34" t="s">
        <v>5201</v>
      </c>
      <c r="E2126" s="34" t="s">
        <v>7946</v>
      </c>
      <c r="F2126" s="34" t="s">
        <v>7943</v>
      </c>
      <c r="G2126" s="34">
        <v>2</v>
      </c>
    </row>
    <row r="2127" spans="1:7">
      <c r="A2127" s="23">
        <v>2020</v>
      </c>
      <c r="B2127" s="23" t="s">
        <v>514</v>
      </c>
      <c r="C2127" s="13" t="s">
        <v>185</v>
      </c>
      <c r="D2127" s="34" t="s">
        <v>5201</v>
      </c>
      <c r="E2127" s="34" t="s">
        <v>5205</v>
      </c>
      <c r="F2127" s="34" t="s">
        <v>1764</v>
      </c>
      <c r="G2127" s="34">
        <v>1</v>
      </c>
    </row>
    <row r="2128" spans="1:7">
      <c r="A2128" s="23">
        <v>2020</v>
      </c>
      <c r="B2128" s="23" t="s">
        <v>514</v>
      </c>
      <c r="C2128" s="13" t="s">
        <v>185</v>
      </c>
      <c r="D2128" s="34" t="s">
        <v>5201</v>
      </c>
      <c r="E2128" s="34" t="s">
        <v>5205</v>
      </c>
      <c r="F2128" s="34" t="s">
        <v>5187</v>
      </c>
      <c r="G2128" s="34">
        <v>10</v>
      </c>
    </row>
    <row r="2129" spans="1:7">
      <c r="A2129" s="23">
        <v>2020</v>
      </c>
      <c r="B2129" s="23" t="s">
        <v>514</v>
      </c>
      <c r="C2129" s="13" t="s">
        <v>185</v>
      </c>
      <c r="D2129" s="34" t="s">
        <v>5201</v>
      </c>
      <c r="E2129" s="34" t="s">
        <v>5205</v>
      </c>
      <c r="F2129" s="34" t="s">
        <v>7944</v>
      </c>
      <c r="G2129" s="34">
        <v>26</v>
      </c>
    </row>
    <row r="2130" spans="1:7">
      <c r="A2130" s="23">
        <v>2020</v>
      </c>
      <c r="B2130" s="23" t="s">
        <v>514</v>
      </c>
      <c r="C2130" s="13" t="s">
        <v>3925</v>
      </c>
      <c r="D2130" s="34" t="s">
        <v>7947</v>
      </c>
      <c r="E2130" s="34" t="s">
        <v>4498</v>
      </c>
      <c r="F2130" s="34" t="s">
        <v>4499</v>
      </c>
      <c r="G2130" s="34">
        <v>8</v>
      </c>
    </row>
    <row r="2131" spans="1:7">
      <c r="A2131" s="23">
        <v>2020</v>
      </c>
      <c r="B2131" s="23" t="s">
        <v>514</v>
      </c>
      <c r="C2131" s="13" t="s">
        <v>3925</v>
      </c>
      <c r="D2131" s="34" t="s">
        <v>7947</v>
      </c>
      <c r="E2131" s="34" t="s">
        <v>4498</v>
      </c>
      <c r="F2131" s="34" t="s">
        <v>4500</v>
      </c>
      <c r="G2131" s="34">
        <v>10</v>
      </c>
    </row>
    <row r="2132" spans="1:7">
      <c r="A2132" s="23">
        <v>2020</v>
      </c>
      <c r="B2132" s="23" t="s">
        <v>514</v>
      </c>
      <c r="C2132" s="13" t="s">
        <v>3925</v>
      </c>
      <c r="D2132" s="34" t="s">
        <v>7947</v>
      </c>
      <c r="E2132" s="34" t="s">
        <v>4498</v>
      </c>
      <c r="F2132" s="34" t="s">
        <v>4501</v>
      </c>
      <c r="G2132" s="34">
        <v>25</v>
      </c>
    </row>
    <row r="2133" spans="1:7">
      <c r="A2133" s="23">
        <v>2020</v>
      </c>
      <c r="B2133" s="23" t="s">
        <v>514</v>
      </c>
      <c r="C2133" s="13" t="s">
        <v>3925</v>
      </c>
      <c r="D2133" s="34" t="s">
        <v>7947</v>
      </c>
      <c r="E2133" s="34" t="s">
        <v>4498</v>
      </c>
      <c r="F2133" s="34" t="s">
        <v>5186</v>
      </c>
      <c r="G2133" s="34">
        <v>2</v>
      </c>
    </row>
    <row r="2134" spans="1:7">
      <c r="A2134" s="23">
        <v>2020</v>
      </c>
      <c r="B2134" s="23" t="s">
        <v>514</v>
      </c>
      <c r="C2134" s="13" t="s">
        <v>3925</v>
      </c>
      <c r="D2134" s="34" t="s">
        <v>7947</v>
      </c>
      <c r="E2134" s="34" t="s">
        <v>4498</v>
      </c>
      <c r="F2134" s="34" t="s">
        <v>4503</v>
      </c>
      <c r="G2134" s="34">
        <v>26</v>
      </c>
    </row>
    <row r="2135" spans="1:7">
      <c r="A2135" s="23">
        <v>2020</v>
      </c>
      <c r="B2135" s="23" t="s">
        <v>514</v>
      </c>
      <c r="C2135" s="13" t="s">
        <v>3925</v>
      </c>
      <c r="D2135" s="34" t="s">
        <v>7947</v>
      </c>
      <c r="E2135" s="34" t="s">
        <v>4498</v>
      </c>
      <c r="F2135" s="34" t="s">
        <v>4504</v>
      </c>
      <c r="G2135" s="34">
        <v>6</v>
      </c>
    </row>
    <row r="2136" spans="1:7">
      <c r="A2136" s="23">
        <v>2020</v>
      </c>
      <c r="B2136" s="23" t="s">
        <v>514</v>
      </c>
      <c r="C2136" s="13" t="s">
        <v>3925</v>
      </c>
      <c r="D2136" s="34" t="s">
        <v>7947</v>
      </c>
      <c r="E2136" s="34" t="s">
        <v>4498</v>
      </c>
      <c r="F2136" s="34" t="s">
        <v>1760</v>
      </c>
      <c r="G2136" s="34">
        <v>280</v>
      </c>
    </row>
    <row r="2137" spans="1:7">
      <c r="A2137" s="23">
        <v>2020</v>
      </c>
      <c r="B2137" s="23" t="s">
        <v>514</v>
      </c>
      <c r="C2137" s="13" t="s">
        <v>3925</v>
      </c>
      <c r="D2137" s="34" t="s">
        <v>7947</v>
      </c>
      <c r="E2137" s="34" t="s">
        <v>4498</v>
      </c>
      <c r="F2137" s="34" t="s">
        <v>5187</v>
      </c>
      <c r="G2137" s="34">
        <v>5</v>
      </c>
    </row>
    <row r="2138" spans="1:7">
      <c r="A2138" s="23">
        <v>2020</v>
      </c>
      <c r="B2138" s="23" t="s">
        <v>514</v>
      </c>
      <c r="C2138" s="13" t="s">
        <v>3925</v>
      </c>
      <c r="D2138" s="34" t="s">
        <v>7947</v>
      </c>
      <c r="E2138" s="34" t="s">
        <v>4498</v>
      </c>
      <c r="F2138" s="34" t="s">
        <v>4506</v>
      </c>
      <c r="G2138" s="34">
        <v>2</v>
      </c>
    </row>
    <row r="2139" spans="1:7">
      <c r="A2139" s="23">
        <v>2020</v>
      </c>
      <c r="B2139" s="23" t="s">
        <v>514</v>
      </c>
      <c r="C2139" s="13" t="s">
        <v>3925</v>
      </c>
      <c r="D2139" s="34" t="s">
        <v>7947</v>
      </c>
      <c r="E2139" s="34" t="s">
        <v>4498</v>
      </c>
      <c r="F2139" s="34" t="s">
        <v>5188</v>
      </c>
      <c r="G2139" s="34">
        <v>5</v>
      </c>
    </row>
    <row r="2140" spans="1:7">
      <c r="A2140" s="23">
        <v>2020</v>
      </c>
      <c r="B2140" s="23" t="s">
        <v>514</v>
      </c>
      <c r="C2140" s="13" t="s">
        <v>3925</v>
      </c>
      <c r="D2140" s="34" t="s">
        <v>7947</v>
      </c>
      <c r="E2140" s="34" t="s">
        <v>4498</v>
      </c>
      <c r="F2140" s="34" t="s">
        <v>4507</v>
      </c>
      <c r="G2140" s="34">
        <v>28</v>
      </c>
    </row>
    <row r="2141" spans="1:7">
      <c r="A2141" s="23">
        <v>2020</v>
      </c>
      <c r="B2141" s="23" t="s">
        <v>514</v>
      </c>
      <c r="C2141" s="13" t="s">
        <v>3925</v>
      </c>
      <c r="D2141" s="34" t="s">
        <v>7947</v>
      </c>
      <c r="E2141" s="34" t="s">
        <v>4498</v>
      </c>
      <c r="F2141" s="34" t="s">
        <v>4508</v>
      </c>
      <c r="G2141" s="34">
        <v>44</v>
      </c>
    </row>
    <row r="2142" spans="1:7">
      <c r="A2142" s="23">
        <v>2020</v>
      </c>
      <c r="B2142" s="23" t="s">
        <v>514</v>
      </c>
      <c r="C2142" s="13" t="s">
        <v>3925</v>
      </c>
      <c r="D2142" s="34" t="s">
        <v>7947</v>
      </c>
      <c r="E2142" s="34" t="s">
        <v>4498</v>
      </c>
      <c r="F2142" s="34" t="s">
        <v>1762</v>
      </c>
      <c r="G2142" s="34">
        <v>19</v>
      </c>
    </row>
    <row r="2143" spans="1:7">
      <c r="A2143" s="23">
        <v>2020</v>
      </c>
      <c r="B2143" s="23" t="s">
        <v>514</v>
      </c>
      <c r="C2143" s="13" t="s">
        <v>3925</v>
      </c>
      <c r="D2143" s="34" t="s">
        <v>7947</v>
      </c>
      <c r="E2143" s="34" t="s">
        <v>4509</v>
      </c>
      <c r="F2143" s="34" t="s">
        <v>4366</v>
      </c>
      <c r="G2143" s="34">
        <v>7</v>
      </c>
    </row>
    <row r="2144" spans="1:7">
      <c r="A2144" s="23">
        <v>2020</v>
      </c>
      <c r="B2144" s="23" t="s">
        <v>514</v>
      </c>
      <c r="C2144" s="13" t="s">
        <v>3925</v>
      </c>
      <c r="D2144" s="34" t="s">
        <v>7947</v>
      </c>
      <c r="E2144" s="34" t="s">
        <v>4509</v>
      </c>
      <c r="F2144" s="34" t="s">
        <v>5189</v>
      </c>
      <c r="G2144" s="34">
        <v>10</v>
      </c>
    </row>
    <row r="2145" spans="1:7">
      <c r="A2145" s="23">
        <v>2020</v>
      </c>
      <c r="B2145" s="23" t="s">
        <v>514</v>
      </c>
      <c r="C2145" s="13" t="s">
        <v>3925</v>
      </c>
      <c r="D2145" s="34" t="s">
        <v>7947</v>
      </c>
      <c r="E2145" s="34" t="s">
        <v>4509</v>
      </c>
      <c r="F2145" s="34" t="s">
        <v>5190</v>
      </c>
      <c r="G2145" s="34">
        <v>6</v>
      </c>
    </row>
    <row r="2146" spans="1:7">
      <c r="A2146" s="23">
        <v>2020</v>
      </c>
      <c r="B2146" s="23" t="s">
        <v>514</v>
      </c>
      <c r="C2146" s="13" t="s">
        <v>3925</v>
      </c>
      <c r="D2146" s="34" t="s">
        <v>7947</v>
      </c>
      <c r="E2146" s="34" t="s">
        <v>4509</v>
      </c>
      <c r="F2146" s="34" t="s">
        <v>1756</v>
      </c>
      <c r="G2146" s="34">
        <v>23</v>
      </c>
    </row>
    <row r="2147" spans="1:7">
      <c r="A2147" s="23">
        <v>2020</v>
      </c>
      <c r="B2147" s="23" t="s">
        <v>514</v>
      </c>
      <c r="C2147" s="13" t="s">
        <v>3925</v>
      </c>
      <c r="D2147" s="34" t="s">
        <v>5191</v>
      </c>
      <c r="E2147" s="34" t="s">
        <v>5192</v>
      </c>
      <c r="F2147" s="34" t="s">
        <v>1744</v>
      </c>
      <c r="G2147" s="34">
        <v>6</v>
      </c>
    </row>
    <row r="2148" spans="1:7">
      <c r="A2148" s="23">
        <v>2020</v>
      </c>
      <c r="B2148" s="23" t="s">
        <v>514</v>
      </c>
      <c r="C2148" s="13" t="s">
        <v>3925</v>
      </c>
      <c r="D2148" s="34" t="s">
        <v>5191</v>
      </c>
      <c r="E2148" s="34" t="s">
        <v>5192</v>
      </c>
      <c r="F2148" s="34" t="s">
        <v>1745</v>
      </c>
      <c r="G2148" s="34">
        <v>10</v>
      </c>
    </row>
    <row r="2149" spans="1:7">
      <c r="A2149" s="23">
        <v>2020</v>
      </c>
      <c r="B2149" s="23" t="s">
        <v>514</v>
      </c>
      <c r="C2149" s="13" t="s">
        <v>3925</v>
      </c>
      <c r="D2149" s="34" t="s">
        <v>5191</v>
      </c>
      <c r="E2149" s="34" t="s">
        <v>5192</v>
      </c>
      <c r="F2149" s="34" t="s">
        <v>1804</v>
      </c>
      <c r="G2149" s="34">
        <v>5</v>
      </c>
    </row>
    <row r="2150" spans="1:7">
      <c r="A2150" s="23">
        <v>2020</v>
      </c>
      <c r="B2150" s="23" t="s">
        <v>514</v>
      </c>
      <c r="C2150" s="13" t="s">
        <v>3925</v>
      </c>
      <c r="D2150" s="34" t="s">
        <v>5191</v>
      </c>
      <c r="E2150" s="34" t="s">
        <v>5192</v>
      </c>
      <c r="F2150" s="34" t="s">
        <v>5193</v>
      </c>
      <c r="G2150" s="34">
        <v>47</v>
      </c>
    </row>
    <row r="2151" spans="1:7">
      <c r="A2151" s="23">
        <v>2020</v>
      </c>
      <c r="B2151" s="23" t="s">
        <v>514</v>
      </c>
      <c r="C2151" s="13" t="s">
        <v>3925</v>
      </c>
      <c r="D2151" s="34" t="s">
        <v>5191</v>
      </c>
      <c r="E2151" s="34" t="s">
        <v>5192</v>
      </c>
      <c r="F2151" s="34" t="s">
        <v>5194</v>
      </c>
      <c r="G2151" s="34">
        <v>25</v>
      </c>
    </row>
    <row r="2152" spans="1:7">
      <c r="A2152" s="23">
        <v>2020</v>
      </c>
      <c r="B2152" s="23" t="s">
        <v>514</v>
      </c>
      <c r="C2152" s="13" t="s">
        <v>3925</v>
      </c>
      <c r="D2152" s="34" t="s">
        <v>5191</v>
      </c>
      <c r="E2152" s="34" t="s">
        <v>5192</v>
      </c>
      <c r="F2152" s="34" t="s">
        <v>1746</v>
      </c>
      <c r="G2152" s="34">
        <v>11</v>
      </c>
    </row>
    <row r="2153" spans="1:7">
      <c r="A2153" s="23">
        <v>2020</v>
      </c>
      <c r="B2153" s="23" t="s">
        <v>514</v>
      </c>
      <c r="C2153" s="13" t="s">
        <v>3925</v>
      </c>
      <c r="D2153" s="34" t="s">
        <v>5191</v>
      </c>
      <c r="E2153" s="34" t="s">
        <v>5192</v>
      </c>
      <c r="F2153" s="34" t="s">
        <v>4496</v>
      </c>
      <c r="G2153" s="34">
        <v>13</v>
      </c>
    </row>
    <row r="2154" spans="1:7">
      <c r="A2154" s="23">
        <v>2020</v>
      </c>
      <c r="B2154" s="23" t="s">
        <v>514</v>
      </c>
      <c r="C2154" s="13" t="s">
        <v>3925</v>
      </c>
      <c r="D2154" s="34" t="s">
        <v>5191</v>
      </c>
      <c r="E2154" s="34" t="s">
        <v>5192</v>
      </c>
      <c r="F2154" s="34" t="s">
        <v>4497</v>
      </c>
      <c r="G2154" s="34">
        <v>4</v>
      </c>
    </row>
    <row r="2155" spans="1:7">
      <c r="A2155" s="23">
        <v>2020</v>
      </c>
      <c r="B2155" s="23" t="s">
        <v>514</v>
      </c>
      <c r="C2155" s="13" t="s">
        <v>3925</v>
      </c>
      <c r="D2155" s="34" t="s">
        <v>5191</v>
      </c>
      <c r="E2155" s="34" t="s">
        <v>5192</v>
      </c>
      <c r="F2155" s="34" t="s">
        <v>1748</v>
      </c>
      <c r="G2155" s="34">
        <v>9</v>
      </c>
    </row>
    <row r="2156" spans="1:7">
      <c r="A2156" s="23">
        <v>2020</v>
      </c>
      <c r="B2156" s="23" t="s">
        <v>514</v>
      </c>
      <c r="C2156" s="13" t="s">
        <v>3925</v>
      </c>
      <c r="D2156" s="34" t="s">
        <v>5191</v>
      </c>
      <c r="E2156" s="34" t="s">
        <v>5192</v>
      </c>
      <c r="F2156" s="34" t="s">
        <v>1749</v>
      </c>
      <c r="G2156" s="34">
        <v>10</v>
      </c>
    </row>
    <row r="2157" spans="1:7">
      <c r="A2157" s="23">
        <v>2020</v>
      </c>
      <c r="B2157" s="23" t="s">
        <v>514</v>
      </c>
      <c r="C2157" s="13" t="s">
        <v>3925</v>
      </c>
      <c r="D2157" s="34" t="s">
        <v>5191</v>
      </c>
      <c r="E2157" s="34" t="s">
        <v>5192</v>
      </c>
      <c r="F2157" s="34" t="s">
        <v>4492</v>
      </c>
      <c r="G2157" s="34">
        <v>7</v>
      </c>
    </row>
    <row r="2158" spans="1:7">
      <c r="A2158" s="23">
        <v>2020</v>
      </c>
      <c r="B2158" s="23" t="s">
        <v>514</v>
      </c>
      <c r="C2158" s="13" t="s">
        <v>3925</v>
      </c>
      <c r="D2158" s="34" t="s">
        <v>5191</v>
      </c>
      <c r="E2158" s="34" t="s">
        <v>5192</v>
      </c>
      <c r="F2158" s="34" t="s">
        <v>4493</v>
      </c>
      <c r="G2158" s="34">
        <v>2</v>
      </c>
    </row>
    <row r="2159" spans="1:7">
      <c r="A2159" s="23">
        <v>2020</v>
      </c>
      <c r="B2159" s="23" t="s">
        <v>514</v>
      </c>
      <c r="C2159" s="13" t="s">
        <v>3925</v>
      </c>
      <c r="D2159" s="34" t="s">
        <v>5191</v>
      </c>
      <c r="E2159" s="34" t="s">
        <v>5192</v>
      </c>
      <c r="F2159" s="34" t="s">
        <v>5195</v>
      </c>
      <c r="G2159" s="34">
        <v>9</v>
      </c>
    </row>
    <row r="2160" spans="1:7">
      <c r="A2160" s="23">
        <v>2020</v>
      </c>
      <c r="B2160" s="23" t="s">
        <v>514</v>
      </c>
      <c r="C2160" s="13" t="s">
        <v>3925</v>
      </c>
      <c r="D2160" s="34" t="s">
        <v>5191</v>
      </c>
      <c r="E2160" s="34" t="s">
        <v>5192</v>
      </c>
      <c r="F2160" s="34" t="s">
        <v>5196</v>
      </c>
      <c r="G2160" s="34">
        <v>2</v>
      </c>
    </row>
    <row r="2161" spans="1:7">
      <c r="A2161" s="23">
        <v>2020</v>
      </c>
      <c r="B2161" s="23" t="s">
        <v>514</v>
      </c>
      <c r="C2161" s="13" t="s">
        <v>3925</v>
      </c>
      <c r="D2161" s="34" t="s">
        <v>5191</v>
      </c>
      <c r="E2161" s="34" t="s">
        <v>5192</v>
      </c>
      <c r="F2161" s="34" t="s">
        <v>1752</v>
      </c>
      <c r="G2161" s="34">
        <v>15</v>
      </c>
    </row>
    <row r="2162" spans="1:7">
      <c r="A2162" s="23">
        <v>2020</v>
      </c>
      <c r="B2162" s="23" t="s">
        <v>514</v>
      </c>
      <c r="C2162" s="13" t="s">
        <v>3925</v>
      </c>
      <c r="D2162" s="34" t="s">
        <v>5191</v>
      </c>
      <c r="E2162" s="34" t="s">
        <v>5192</v>
      </c>
      <c r="F2162" s="34" t="s">
        <v>1753</v>
      </c>
      <c r="G2162" s="34">
        <v>13</v>
      </c>
    </row>
    <row r="2163" spans="1:7">
      <c r="A2163" s="23">
        <v>2020</v>
      </c>
      <c r="B2163" s="23" t="s">
        <v>514</v>
      </c>
      <c r="C2163" s="13" t="s">
        <v>3925</v>
      </c>
      <c r="D2163" s="34" t="s">
        <v>5191</v>
      </c>
      <c r="E2163" s="34" t="s">
        <v>4494</v>
      </c>
      <c r="F2163" s="34" t="s">
        <v>1744</v>
      </c>
      <c r="G2163" s="34">
        <v>6</v>
      </c>
    </row>
    <row r="2164" spans="1:7">
      <c r="A2164" s="23">
        <v>2020</v>
      </c>
      <c r="B2164" s="23" t="s">
        <v>514</v>
      </c>
      <c r="C2164" s="13" t="s">
        <v>3925</v>
      </c>
      <c r="D2164" s="34" t="s">
        <v>5191</v>
      </c>
      <c r="E2164" s="34" t="s">
        <v>4494</v>
      </c>
      <c r="F2164" s="34" t="s">
        <v>1745</v>
      </c>
      <c r="G2164" s="34">
        <v>30</v>
      </c>
    </row>
    <row r="2165" spans="1:7">
      <c r="A2165" s="23">
        <v>2020</v>
      </c>
      <c r="B2165" s="23" t="s">
        <v>514</v>
      </c>
      <c r="C2165" s="13" t="s">
        <v>3925</v>
      </c>
      <c r="D2165" s="34" t="s">
        <v>5191</v>
      </c>
      <c r="E2165" s="34" t="s">
        <v>4494</v>
      </c>
      <c r="F2165" s="34" t="s">
        <v>1746</v>
      </c>
      <c r="G2165" s="34">
        <v>33</v>
      </c>
    </row>
    <row r="2166" spans="1:7">
      <c r="A2166" s="23">
        <v>2020</v>
      </c>
      <c r="B2166" s="23" t="s">
        <v>514</v>
      </c>
      <c r="C2166" s="13" t="s">
        <v>3925</v>
      </c>
      <c r="D2166" s="34" t="s">
        <v>5191</v>
      </c>
      <c r="E2166" s="34" t="s">
        <v>4494</v>
      </c>
      <c r="F2166" s="34" t="s">
        <v>4496</v>
      </c>
      <c r="G2166" s="34">
        <v>40</v>
      </c>
    </row>
    <row r="2167" spans="1:7">
      <c r="A2167" s="23">
        <v>2020</v>
      </c>
      <c r="B2167" s="23" t="s">
        <v>514</v>
      </c>
      <c r="C2167" s="13" t="s">
        <v>3925</v>
      </c>
      <c r="D2167" s="34" t="s">
        <v>5191</v>
      </c>
      <c r="E2167" s="34" t="s">
        <v>4494</v>
      </c>
      <c r="F2167" s="34" t="s">
        <v>5207</v>
      </c>
      <c r="G2167" s="34">
        <v>5</v>
      </c>
    </row>
    <row r="2168" spans="1:7">
      <c r="A2168" s="23">
        <v>2020</v>
      </c>
      <c r="B2168" s="23" t="s">
        <v>514</v>
      </c>
      <c r="C2168" s="13" t="s">
        <v>3925</v>
      </c>
      <c r="D2168" s="34" t="s">
        <v>5191</v>
      </c>
      <c r="E2168" s="34" t="s">
        <v>4494</v>
      </c>
      <c r="F2168" s="34" t="s">
        <v>4497</v>
      </c>
      <c r="G2168" s="34">
        <v>17</v>
      </c>
    </row>
    <row r="2169" spans="1:7">
      <c r="A2169" s="23">
        <v>2020</v>
      </c>
      <c r="B2169" s="23" t="s">
        <v>514</v>
      </c>
      <c r="C2169" s="13" t="s">
        <v>3925</v>
      </c>
      <c r="D2169" s="34" t="s">
        <v>5191</v>
      </c>
      <c r="E2169" s="34" t="s">
        <v>4494</v>
      </c>
      <c r="F2169" s="34" t="s">
        <v>1748</v>
      </c>
      <c r="G2169" s="34">
        <v>55</v>
      </c>
    </row>
    <row r="2170" spans="1:7">
      <c r="A2170" s="23">
        <v>2020</v>
      </c>
      <c r="B2170" s="23" t="s">
        <v>514</v>
      </c>
      <c r="C2170" s="13" t="s">
        <v>3925</v>
      </c>
      <c r="D2170" s="34" t="s">
        <v>5191</v>
      </c>
      <c r="E2170" s="34" t="s">
        <v>4494</v>
      </c>
      <c r="F2170" s="34" t="s">
        <v>4553</v>
      </c>
      <c r="G2170" s="34">
        <v>12</v>
      </c>
    </row>
    <row r="2171" spans="1:7">
      <c r="A2171" s="23">
        <v>2020</v>
      </c>
      <c r="B2171" s="23" t="s">
        <v>514</v>
      </c>
      <c r="C2171" s="13" t="s">
        <v>3925</v>
      </c>
      <c r="D2171" s="34" t="s">
        <v>5191</v>
      </c>
      <c r="E2171" s="34" t="s">
        <v>4494</v>
      </c>
      <c r="F2171" s="34" t="s">
        <v>1749</v>
      </c>
      <c r="G2171" s="34">
        <v>15</v>
      </c>
    </row>
    <row r="2172" spans="1:7">
      <c r="A2172" s="23">
        <v>2020</v>
      </c>
      <c r="B2172" s="23" t="s">
        <v>514</v>
      </c>
      <c r="C2172" s="13" t="s">
        <v>3925</v>
      </c>
      <c r="D2172" s="34" t="s">
        <v>5191</v>
      </c>
      <c r="E2172" s="34" t="s">
        <v>4494</v>
      </c>
      <c r="F2172" s="34" t="s">
        <v>4492</v>
      </c>
      <c r="G2172" s="34">
        <v>24</v>
      </c>
    </row>
    <row r="2173" spans="1:7">
      <c r="A2173" s="23">
        <v>2020</v>
      </c>
      <c r="B2173" s="23" t="s">
        <v>514</v>
      </c>
      <c r="C2173" s="13" t="s">
        <v>3925</v>
      </c>
      <c r="D2173" s="34" t="s">
        <v>5191</v>
      </c>
      <c r="E2173" s="34" t="s">
        <v>4494</v>
      </c>
      <c r="F2173" s="34" t="s">
        <v>4493</v>
      </c>
      <c r="G2173" s="34">
        <v>8</v>
      </c>
    </row>
    <row r="2174" spans="1:7">
      <c r="A2174" s="23">
        <v>2020</v>
      </c>
      <c r="B2174" s="23" t="s">
        <v>514</v>
      </c>
      <c r="C2174" s="13" t="s">
        <v>3925</v>
      </c>
      <c r="D2174" s="34" t="s">
        <v>5191</v>
      </c>
      <c r="E2174" s="34" t="s">
        <v>4494</v>
      </c>
      <c r="F2174" s="34" t="s">
        <v>1752</v>
      </c>
      <c r="G2174" s="34">
        <v>8</v>
      </c>
    </row>
    <row r="2175" spans="1:7">
      <c r="A2175" s="23">
        <v>2020</v>
      </c>
      <c r="B2175" s="23" t="s">
        <v>514</v>
      </c>
      <c r="C2175" s="13" t="s">
        <v>3925</v>
      </c>
      <c r="D2175" s="34" t="s">
        <v>5191</v>
      </c>
      <c r="E2175" s="34" t="s">
        <v>4494</v>
      </c>
      <c r="F2175" s="34" t="s">
        <v>1753</v>
      </c>
      <c r="G2175" s="34">
        <v>35</v>
      </c>
    </row>
    <row r="2176" spans="1:7">
      <c r="A2176" s="23">
        <v>2020</v>
      </c>
      <c r="B2176" s="23" t="s">
        <v>514</v>
      </c>
      <c r="C2176" s="13" t="s">
        <v>3925</v>
      </c>
      <c r="D2176" s="34" t="s">
        <v>7945</v>
      </c>
      <c r="E2176" s="34" t="s">
        <v>5197</v>
      </c>
      <c r="F2176" s="34" t="s">
        <v>5198</v>
      </c>
      <c r="G2176" s="34">
        <v>3</v>
      </c>
    </row>
    <row r="2177" spans="1:7">
      <c r="A2177" s="23">
        <v>2020</v>
      </c>
      <c r="B2177" s="23" t="s">
        <v>514</v>
      </c>
      <c r="C2177" s="13" t="s">
        <v>3925</v>
      </c>
      <c r="D2177" s="34" t="s">
        <v>7945</v>
      </c>
      <c r="E2177" s="34" t="s">
        <v>5197</v>
      </c>
      <c r="F2177" s="34" t="s">
        <v>4516</v>
      </c>
      <c r="G2177" s="34">
        <v>21</v>
      </c>
    </row>
    <row r="2178" spans="1:7">
      <c r="A2178" s="23">
        <v>2020</v>
      </c>
      <c r="B2178" s="23" t="s">
        <v>514</v>
      </c>
      <c r="C2178" s="13" t="s">
        <v>3925</v>
      </c>
      <c r="D2178" s="34" t="s">
        <v>7945</v>
      </c>
      <c r="E2178" s="34" t="s">
        <v>5197</v>
      </c>
      <c r="F2178" s="34" t="s">
        <v>4519</v>
      </c>
      <c r="G2178" s="34">
        <v>3</v>
      </c>
    </row>
    <row r="2179" spans="1:7">
      <c r="A2179" s="23">
        <v>2020</v>
      </c>
      <c r="B2179" s="23" t="s">
        <v>514</v>
      </c>
      <c r="C2179" s="13" t="s">
        <v>3925</v>
      </c>
      <c r="D2179" s="34" t="s">
        <v>7945</v>
      </c>
      <c r="E2179" s="34" t="s">
        <v>4511</v>
      </c>
      <c r="F2179" s="34" t="s">
        <v>5208</v>
      </c>
      <c r="G2179" s="34">
        <v>3</v>
      </c>
    </row>
    <row r="2180" spans="1:7">
      <c r="A2180" s="23">
        <v>2020</v>
      </c>
      <c r="B2180" s="23" t="s">
        <v>514</v>
      </c>
      <c r="C2180" s="13" t="s">
        <v>3925</v>
      </c>
      <c r="D2180" s="34" t="s">
        <v>7945</v>
      </c>
      <c r="E2180" s="34" t="s">
        <v>4511</v>
      </c>
      <c r="F2180" s="34" t="s">
        <v>5209</v>
      </c>
      <c r="G2180" s="34">
        <v>3</v>
      </c>
    </row>
    <row r="2181" spans="1:7">
      <c r="A2181" s="23">
        <v>2020</v>
      </c>
      <c r="B2181" s="23" t="s">
        <v>514</v>
      </c>
      <c r="C2181" s="13" t="s">
        <v>3925</v>
      </c>
      <c r="D2181" s="34" t="s">
        <v>7945</v>
      </c>
      <c r="E2181" s="34" t="s">
        <v>4511</v>
      </c>
      <c r="F2181" s="34" t="s">
        <v>4521</v>
      </c>
      <c r="G2181" s="34">
        <v>1</v>
      </c>
    </row>
    <row r="2182" spans="1:7">
      <c r="A2182" s="23">
        <v>2020</v>
      </c>
      <c r="B2182" s="23" t="s">
        <v>514</v>
      </c>
      <c r="C2182" s="13" t="s">
        <v>3925</v>
      </c>
      <c r="D2182" s="34" t="s">
        <v>7945</v>
      </c>
      <c r="E2182" s="34" t="s">
        <v>4511</v>
      </c>
      <c r="F2182" s="34" t="s">
        <v>5199</v>
      </c>
      <c r="G2182" s="34">
        <v>1</v>
      </c>
    </row>
    <row r="2183" spans="1:7">
      <c r="A2183" s="23">
        <v>2020</v>
      </c>
      <c r="B2183" s="23" t="s">
        <v>514</v>
      </c>
      <c r="C2183" s="13" t="s">
        <v>3925</v>
      </c>
      <c r="D2183" s="34" t="s">
        <v>7945</v>
      </c>
      <c r="E2183" s="34" t="s">
        <v>4511</v>
      </c>
      <c r="F2183" s="34" t="s">
        <v>5199</v>
      </c>
      <c r="G2183" s="34">
        <v>1</v>
      </c>
    </row>
    <row r="2184" spans="1:7">
      <c r="A2184" s="23">
        <v>2020</v>
      </c>
      <c r="B2184" s="23" t="s">
        <v>514</v>
      </c>
      <c r="C2184" s="13" t="s">
        <v>3925</v>
      </c>
      <c r="D2184" s="34" t="s">
        <v>7945</v>
      </c>
      <c r="E2184" s="34" t="s">
        <v>4511</v>
      </c>
      <c r="F2184" s="34" t="s">
        <v>5200</v>
      </c>
      <c r="G2184" s="34">
        <v>73</v>
      </c>
    </row>
    <row r="2185" spans="1:7">
      <c r="A2185" s="23">
        <v>2020</v>
      </c>
      <c r="B2185" s="23" t="s">
        <v>514</v>
      </c>
      <c r="C2185" s="13" t="s">
        <v>3925</v>
      </c>
      <c r="D2185" s="34" t="s">
        <v>7945</v>
      </c>
      <c r="E2185" s="34" t="s">
        <v>4511</v>
      </c>
      <c r="F2185" s="34" t="s">
        <v>4512</v>
      </c>
      <c r="G2185" s="34">
        <v>176</v>
      </c>
    </row>
    <row r="2186" spans="1:7">
      <c r="A2186" s="23">
        <v>2020</v>
      </c>
      <c r="B2186" s="23" t="s">
        <v>514</v>
      </c>
      <c r="C2186" s="13" t="s">
        <v>3925</v>
      </c>
      <c r="D2186" s="34" t="s">
        <v>7945</v>
      </c>
      <c r="E2186" s="34" t="s">
        <v>4511</v>
      </c>
      <c r="F2186" s="34" t="s">
        <v>7950</v>
      </c>
      <c r="G2186" s="34">
        <v>5</v>
      </c>
    </row>
    <row r="2187" spans="1:7">
      <c r="A2187" s="23">
        <v>2020</v>
      </c>
      <c r="B2187" s="23" t="s">
        <v>514</v>
      </c>
      <c r="C2187" s="13" t="s">
        <v>3925</v>
      </c>
      <c r="D2187" s="34" t="s">
        <v>7945</v>
      </c>
      <c r="E2187" s="34" t="s">
        <v>4511</v>
      </c>
      <c r="F2187" s="34" t="s">
        <v>7950</v>
      </c>
      <c r="G2187" s="34">
        <v>1</v>
      </c>
    </row>
    <row r="2188" spans="1:7">
      <c r="A2188" s="23">
        <v>2020</v>
      </c>
      <c r="B2188" s="23" t="s">
        <v>514</v>
      </c>
      <c r="C2188" s="13" t="s">
        <v>3925</v>
      </c>
      <c r="D2188" s="34" t="s">
        <v>5201</v>
      </c>
      <c r="E2188" s="34" t="s">
        <v>7946</v>
      </c>
      <c r="F2188" s="34" t="s">
        <v>5202</v>
      </c>
      <c r="G2188" s="34">
        <v>25</v>
      </c>
    </row>
    <row r="2189" spans="1:7">
      <c r="A2189" s="23">
        <v>2020</v>
      </c>
      <c r="B2189" s="23" t="s">
        <v>514</v>
      </c>
      <c r="C2189" s="13" t="s">
        <v>3925</v>
      </c>
      <c r="D2189" s="34" t="s">
        <v>5201</v>
      </c>
      <c r="E2189" s="34" t="s">
        <v>7946</v>
      </c>
      <c r="F2189" s="34" t="s">
        <v>5203</v>
      </c>
      <c r="G2189" s="34">
        <v>6</v>
      </c>
    </row>
    <row r="2190" spans="1:7">
      <c r="A2190" s="23">
        <v>2020</v>
      </c>
      <c r="B2190" s="23" t="s">
        <v>514</v>
      </c>
      <c r="C2190" s="13" t="s">
        <v>3925</v>
      </c>
      <c r="D2190" s="34" t="s">
        <v>5201</v>
      </c>
      <c r="E2190" s="34" t="s">
        <v>7946</v>
      </c>
      <c r="F2190" s="34" t="s">
        <v>7943</v>
      </c>
      <c r="G2190" s="34">
        <v>6</v>
      </c>
    </row>
    <row r="2191" spans="1:7">
      <c r="A2191" s="23">
        <v>2020</v>
      </c>
      <c r="B2191" s="23" t="s">
        <v>514</v>
      </c>
      <c r="C2191" s="13" t="s">
        <v>3925</v>
      </c>
      <c r="D2191" s="34" t="s">
        <v>5201</v>
      </c>
      <c r="E2191" s="34" t="s">
        <v>7946</v>
      </c>
      <c r="F2191" s="34" t="s">
        <v>5204</v>
      </c>
      <c r="G2191" s="34">
        <v>4</v>
      </c>
    </row>
    <row r="2192" spans="1:7">
      <c r="A2192" s="23">
        <v>2020</v>
      </c>
      <c r="B2192" s="23" t="s">
        <v>514</v>
      </c>
      <c r="C2192" s="13" t="s">
        <v>3925</v>
      </c>
      <c r="D2192" s="34" t="s">
        <v>5201</v>
      </c>
      <c r="E2192" s="34" t="s">
        <v>5205</v>
      </c>
      <c r="F2192" s="34" t="s">
        <v>1764</v>
      </c>
      <c r="G2192" s="34">
        <v>2</v>
      </c>
    </row>
    <row r="2193" spans="1:7">
      <c r="A2193" s="23">
        <v>2020</v>
      </c>
      <c r="B2193" s="23" t="s">
        <v>514</v>
      </c>
      <c r="C2193" s="13" t="s">
        <v>3925</v>
      </c>
      <c r="D2193" s="34" t="s">
        <v>5201</v>
      </c>
      <c r="E2193" s="34" t="s">
        <v>5205</v>
      </c>
      <c r="F2193" s="34" t="s">
        <v>7944</v>
      </c>
      <c r="G2193" s="34">
        <v>28</v>
      </c>
    </row>
    <row r="2194" spans="1:7">
      <c r="A2194" s="23">
        <v>2020</v>
      </c>
      <c r="B2194" s="23" t="s">
        <v>514</v>
      </c>
      <c r="C2194" s="13" t="s">
        <v>7728</v>
      </c>
      <c r="D2194" s="34" t="s">
        <v>7947</v>
      </c>
      <c r="E2194" s="34" t="s">
        <v>4498</v>
      </c>
      <c r="F2194" s="34" t="s">
        <v>1760</v>
      </c>
      <c r="G2194" s="34">
        <v>1</v>
      </c>
    </row>
    <row r="2195" spans="1:7">
      <c r="A2195" s="23">
        <v>2020</v>
      </c>
      <c r="B2195" s="23" t="s">
        <v>514</v>
      </c>
      <c r="C2195" s="13" t="s">
        <v>7728</v>
      </c>
      <c r="D2195" s="34" t="s">
        <v>7947</v>
      </c>
      <c r="E2195" s="34" t="s">
        <v>4509</v>
      </c>
      <c r="F2195" s="34" t="s">
        <v>1756</v>
      </c>
      <c r="G2195" s="34">
        <v>1</v>
      </c>
    </row>
    <row r="2196" spans="1:7">
      <c r="A2196" s="23">
        <v>2020</v>
      </c>
      <c r="B2196" s="23" t="s">
        <v>514</v>
      </c>
      <c r="C2196" s="13" t="s">
        <v>7728</v>
      </c>
      <c r="D2196" s="34" t="s">
        <v>7945</v>
      </c>
      <c r="E2196" s="34" t="s">
        <v>4511</v>
      </c>
      <c r="F2196" s="34" t="s">
        <v>5210</v>
      </c>
      <c r="G2196" s="34">
        <v>1</v>
      </c>
    </row>
    <row r="2197" spans="1:7">
      <c r="A2197" s="23">
        <v>2020</v>
      </c>
      <c r="B2197" s="23" t="s">
        <v>514</v>
      </c>
      <c r="C2197" s="13" t="s">
        <v>1704</v>
      </c>
      <c r="D2197" s="34" t="s">
        <v>7947</v>
      </c>
      <c r="E2197" s="34" t="s">
        <v>4498</v>
      </c>
      <c r="F2197" s="34" t="s">
        <v>4499</v>
      </c>
      <c r="G2197" s="34">
        <v>57</v>
      </c>
    </row>
    <row r="2198" spans="1:7">
      <c r="A2198" s="23">
        <v>2020</v>
      </c>
      <c r="B2198" s="23" t="s">
        <v>514</v>
      </c>
      <c r="C2198" s="13" t="s">
        <v>1704</v>
      </c>
      <c r="D2198" s="34" t="s">
        <v>7947</v>
      </c>
      <c r="E2198" s="34" t="s">
        <v>4498</v>
      </c>
      <c r="F2198" s="34" t="s">
        <v>4500</v>
      </c>
      <c r="G2198" s="34">
        <v>36</v>
      </c>
    </row>
    <row r="2199" spans="1:7">
      <c r="A2199" s="23">
        <v>2020</v>
      </c>
      <c r="B2199" s="23" t="s">
        <v>514</v>
      </c>
      <c r="C2199" s="13" t="s">
        <v>1704</v>
      </c>
      <c r="D2199" s="34" t="s">
        <v>7947</v>
      </c>
      <c r="E2199" s="34" t="s">
        <v>4498</v>
      </c>
      <c r="F2199" s="34" t="s">
        <v>4501</v>
      </c>
      <c r="G2199" s="34">
        <v>35</v>
      </c>
    </row>
    <row r="2200" spans="1:7">
      <c r="A2200" s="23">
        <v>2020</v>
      </c>
      <c r="B2200" s="23" t="s">
        <v>514</v>
      </c>
      <c r="C2200" s="13" t="s">
        <v>1704</v>
      </c>
      <c r="D2200" s="34" t="s">
        <v>7947</v>
      </c>
      <c r="E2200" s="34" t="s">
        <v>4498</v>
      </c>
      <c r="F2200" s="34" t="s">
        <v>5186</v>
      </c>
      <c r="G2200" s="34">
        <v>34</v>
      </c>
    </row>
    <row r="2201" spans="1:7">
      <c r="A2201" s="23">
        <v>2020</v>
      </c>
      <c r="B2201" s="23" t="s">
        <v>514</v>
      </c>
      <c r="C2201" s="13" t="s">
        <v>1704</v>
      </c>
      <c r="D2201" s="34" t="s">
        <v>7947</v>
      </c>
      <c r="E2201" s="34" t="s">
        <v>4498</v>
      </c>
      <c r="F2201" s="34" t="s">
        <v>4503</v>
      </c>
      <c r="G2201" s="34">
        <v>105</v>
      </c>
    </row>
    <row r="2202" spans="1:7">
      <c r="A2202" s="23">
        <v>2020</v>
      </c>
      <c r="B2202" s="23" t="s">
        <v>514</v>
      </c>
      <c r="C2202" s="13" t="s">
        <v>1704</v>
      </c>
      <c r="D2202" s="34" t="s">
        <v>7947</v>
      </c>
      <c r="E2202" s="34" t="s">
        <v>4498</v>
      </c>
      <c r="F2202" s="34" t="s">
        <v>4504</v>
      </c>
      <c r="G2202" s="34">
        <v>85</v>
      </c>
    </row>
    <row r="2203" spans="1:7">
      <c r="A2203" s="23">
        <v>2020</v>
      </c>
      <c r="B2203" s="23" t="s">
        <v>514</v>
      </c>
      <c r="C2203" s="13" t="s">
        <v>1704</v>
      </c>
      <c r="D2203" s="34" t="s">
        <v>7947</v>
      </c>
      <c r="E2203" s="34" t="s">
        <v>4498</v>
      </c>
      <c r="F2203" s="34" t="s">
        <v>1760</v>
      </c>
      <c r="G2203" s="34">
        <v>201</v>
      </c>
    </row>
    <row r="2204" spans="1:7">
      <c r="A2204" s="23">
        <v>2020</v>
      </c>
      <c r="B2204" s="23" t="s">
        <v>514</v>
      </c>
      <c r="C2204" s="13" t="s">
        <v>1704</v>
      </c>
      <c r="D2204" s="34" t="s">
        <v>7947</v>
      </c>
      <c r="E2204" s="34" t="s">
        <v>4498</v>
      </c>
      <c r="F2204" s="34" t="s">
        <v>5187</v>
      </c>
      <c r="G2204" s="34">
        <v>28</v>
      </c>
    </row>
    <row r="2205" spans="1:7">
      <c r="A2205" s="23">
        <v>2020</v>
      </c>
      <c r="B2205" s="23" t="s">
        <v>514</v>
      </c>
      <c r="C2205" s="13" t="s">
        <v>1704</v>
      </c>
      <c r="D2205" s="34" t="s">
        <v>7947</v>
      </c>
      <c r="E2205" s="34" t="s">
        <v>4498</v>
      </c>
      <c r="F2205" s="34" t="s">
        <v>4506</v>
      </c>
      <c r="G2205" s="34">
        <v>27</v>
      </c>
    </row>
    <row r="2206" spans="1:7">
      <c r="A2206" s="23">
        <v>2020</v>
      </c>
      <c r="B2206" s="23" t="s">
        <v>514</v>
      </c>
      <c r="C2206" s="13" t="s">
        <v>1704</v>
      </c>
      <c r="D2206" s="34" t="s">
        <v>7947</v>
      </c>
      <c r="E2206" s="34" t="s">
        <v>4498</v>
      </c>
      <c r="F2206" s="34" t="s">
        <v>5188</v>
      </c>
      <c r="G2206" s="34">
        <v>39</v>
      </c>
    </row>
    <row r="2207" spans="1:7">
      <c r="A2207" s="23">
        <v>2020</v>
      </c>
      <c r="B2207" s="23" t="s">
        <v>514</v>
      </c>
      <c r="C2207" s="13" t="s">
        <v>1704</v>
      </c>
      <c r="D2207" s="34" t="s">
        <v>7947</v>
      </c>
      <c r="E2207" s="34" t="s">
        <v>4498</v>
      </c>
      <c r="F2207" s="34" t="s">
        <v>4507</v>
      </c>
      <c r="G2207" s="34">
        <v>12</v>
      </c>
    </row>
    <row r="2208" spans="1:7">
      <c r="A2208" s="23">
        <v>2020</v>
      </c>
      <c r="B2208" s="23" t="s">
        <v>514</v>
      </c>
      <c r="C2208" s="13" t="s">
        <v>1704</v>
      </c>
      <c r="D2208" s="34" t="s">
        <v>7947</v>
      </c>
      <c r="E2208" s="34" t="s">
        <v>4498</v>
      </c>
      <c r="F2208" s="34" t="s">
        <v>4508</v>
      </c>
      <c r="G2208" s="34">
        <v>112</v>
      </c>
    </row>
    <row r="2209" spans="1:7">
      <c r="A2209" s="23">
        <v>2020</v>
      </c>
      <c r="B2209" s="23" t="s">
        <v>514</v>
      </c>
      <c r="C2209" s="13" t="s">
        <v>1704</v>
      </c>
      <c r="D2209" s="34" t="s">
        <v>7947</v>
      </c>
      <c r="E2209" s="34" t="s">
        <v>4498</v>
      </c>
      <c r="F2209" s="34" t="s">
        <v>1762</v>
      </c>
      <c r="G2209" s="34">
        <v>63</v>
      </c>
    </row>
    <row r="2210" spans="1:7">
      <c r="A2210" s="23">
        <v>2020</v>
      </c>
      <c r="B2210" s="23" t="s">
        <v>514</v>
      </c>
      <c r="C2210" s="13" t="s">
        <v>1704</v>
      </c>
      <c r="D2210" s="34" t="s">
        <v>7947</v>
      </c>
      <c r="E2210" s="34" t="s">
        <v>4509</v>
      </c>
      <c r="F2210" s="34" t="s">
        <v>4366</v>
      </c>
      <c r="G2210" s="34">
        <v>48</v>
      </c>
    </row>
    <row r="2211" spans="1:7">
      <c r="A2211" s="23">
        <v>2020</v>
      </c>
      <c r="B2211" s="23" t="s">
        <v>514</v>
      </c>
      <c r="C2211" s="13" t="s">
        <v>1704</v>
      </c>
      <c r="D2211" s="34" t="s">
        <v>7947</v>
      </c>
      <c r="E2211" s="34" t="s">
        <v>4509</v>
      </c>
      <c r="F2211" s="34" t="s">
        <v>5186</v>
      </c>
      <c r="G2211" s="34">
        <v>15</v>
      </c>
    </row>
    <row r="2212" spans="1:7">
      <c r="A2212" s="23">
        <v>2020</v>
      </c>
      <c r="B2212" s="23" t="s">
        <v>514</v>
      </c>
      <c r="C2212" s="13" t="s">
        <v>1704</v>
      </c>
      <c r="D2212" s="34" t="s">
        <v>7947</v>
      </c>
      <c r="E2212" s="34" t="s">
        <v>4509</v>
      </c>
      <c r="F2212" s="34" t="s">
        <v>5190</v>
      </c>
      <c r="G2212" s="34">
        <v>85</v>
      </c>
    </row>
    <row r="2213" spans="1:7">
      <c r="A2213" s="23">
        <v>2020</v>
      </c>
      <c r="B2213" s="23" t="s">
        <v>514</v>
      </c>
      <c r="C2213" s="13" t="s">
        <v>1704</v>
      </c>
      <c r="D2213" s="34" t="s">
        <v>7947</v>
      </c>
      <c r="E2213" s="34" t="s">
        <v>4509</v>
      </c>
      <c r="F2213" s="34" t="s">
        <v>1756</v>
      </c>
      <c r="G2213" s="34">
        <v>85</v>
      </c>
    </row>
    <row r="2214" spans="1:7">
      <c r="A2214" s="23">
        <v>2020</v>
      </c>
      <c r="B2214" s="23" t="s">
        <v>514</v>
      </c>
      <c r="C2214" s="13" t="s">
        <v>1704</v>
      </c>
      <c r="D2214" s="34" t="s">
        <v>5191</v>
      </c>
      <c r="E2214" s="34" t="s">
        <v>5192</v>
      </c>
      <c r="F2214" s="34" t="s">
        <v>1744</v>
      </c>
      <c r="G2214" s="34">
        <v>2</v>
      </c>
    </row>
    <row r="2215" spans="1:7">
      <c r="A2215" s="23">
        <v>2020</v>
      </c>
      <c r="B2215" s="23" t="s">
        <v>514</v>
      </c>
      <c r="C2215" s="13" t="s">
        <v>1704</v>
      </c>
      <c r="D2215" s="34" t="s">
        <v>5191</v>
      </c>
      <c r="E2215" s="34" t="s">
        <v>5192</v>
      </c>
      <c r="F2215" s="34" t="s">
        <v>1745</v>
      </c>
      <c r="G2215" s="34">
        <v>5</v>
      </c>
    </row>
    <row r="2216" spans="1:7">
      <c r="A2216" s="23">
        <v>2020</v>
      </c>
      <c r="B2216" s="23" t="s">
        <v>514</v>
      </c>
      <c r="C2216" s="13" t="s">
        <v>1704</v>
      </c>
      <c r="D2216" s="34" t="s">
        <v>5191</v>
      </c>
      <c r="E2216" s="34" t="s">
        <v>5192</v>
      </c>
      <c r="F2216" s="34" t="s">
        <v>1804</v>
      </c>
      <c r="G2216" s="34">
        <v>1</v>
      </c>
    </row>
    <row r="2217" spans="1:7">
      <c r="A2217" s="23">
        <v>2020</v>
      </c>
      <c r="B2217" s="23" t="s">
        <v>514</v>
      </c>
      <c r="C2217" s="13" t="s">
        <v>1704</v>
      </c>
      <c r="D2217" s="34" t="s">
        <v>5191</v>
      </c>
      <c r="E2217" s="34" t="s">
        <v>5192</v>
      </c>
      <c r="F2217" s="34" t="s">
        <v>5193</v>
      </c>
      <c r="G2217" s="34">
        <v>22</v>
      </c>
    </row>
    <row r="2218" spans="1:7">
      <c r="A2218" s="23">
        <v>2020</v>
      </c>
      <c r="B2218" s="23" t="s">
        <v>514</v>
      </c>
      <c r="C2218" s="13" t="s">
        <v>1704</v>
      </c>
      <c r="D2218" s="34" t="s">
        <v>5191</v>
      </c>
      <c r="E2218" s="34" t="s">
        <v>5192</v>
      </c>
      <c r="F2218" s="34" t="s">
        <v>5194</v>
      </c>
      <c r="G2218" s="34">
        <v>215</v>
      </c>
    </row>
    <row r="2219" spans="1:7">
      <c r="A2219" s="23">
        <v>2020</v>
      </c>
      <c r="B2219" s="23" t="s">
        <v>514</v>
      </c>
      <c r="C2219" s="13" t="s">
        <v>1704</v>
      </c>
      <c r="D2219" s="34" t="s">
        <v>5191</v>
      </c>
      <c r="E2219" s="34" t="s">
        <v>5192</v>
      </c>
      <c r="F2219" s="34" t="s">
        <v>1746</v>
      </c>
      <c r="G2219" s="34">
        <v>1</v>
      </c>
    </row>
    <row r="2220" spans="1:7">
      <c r="A2220" s="23">
        <v>2020</v>
      </c>
      <c r="B2220" s="23" t="s">
        <v>514</v>
      </c>
      <c r="C2220" s="13" t="s">
        <v>1704</v>
      </c>
      <c r="D2220" s="34" t="s">
        <v>5191</v>
      </c>
      <c r="E2220" s="34" t="s">
        <v>5192</v>
      </c>
      <c r="F2220" s="34" t="s">
        <v>4496</v>
      </c>
      <c r="G2220" s="34">
        <v>3</v>
      </c>
    </row>
    <row r="2221" spans="1:7">
      <c r="A2221" s="23">
        <v>2020</v>
      </c>
      <c r="B2221" s="23" t="s">
        <v>514</v>
      </c>
      <c r="C2221" s="13" t="s">
        <v>1704</v>
      </c>
      <c r="D2221" s="34" t="s">
        <v>5191</v>
      </c>
      <c r="E2221" s="34" t="s">
        <v>5192</v>
      </c>
      <c r="F2221" s="34" t="s">
        <v>4497</v>
      </c>
      <c r="G2221" s="34">
        <v>3</v>
      </c>
    </row>
    <row r="2222" spans="1:7">
      <c r="A2222" s="23">
        <v>2020</v>
      </c>
      <c r="B2222" s="23" t="s">
        <v>514</v>
      </c>
      <c r="C2222" s="13" t="s">
        <v>1704</v>
      </c>
      <c r="D2222" s="34" t="s">
        <v>5191</v>
      </c>
      <c r="E2222" s="34" t="s">
        <v>5192</v>
      </c>
      <c r="F2222" s="34" t="s">
        <v>1748</v>
      </c>
      <c r="G2222" s="34">
        <v>1</v>
      </c>
    </row>
    <row r="2223" spans="1:7">
      <c r="A2223" s="23">
        <v>2020</v>
      </c>
      <c r="B2223" s="23" t="s">
        <v>514</v>
      </c>
      <c r="C2223" s="13" t="s">
        <v>1704</v>
      </c>
      <c r="D2223" s="34" t="s">
        <v>5191</v>
      </c>
      <c r="E2223" s="34" t="s">
        <v>5192</v>
      </c>
      <c r="F2223" s="34" t="s">
        <v>1749</v>
      </c>
      <c r="G2223" s="34">
        <v>2</v>
      </c>
    </row>
    <row r="2224" spans="1:7">
      <c r="A2224" s="23">
        <v>2020</v>
      </c>
      <c r="B2224" s="23" t="s">
        <v>514</v>
      </c>
      <c r="C2224" s="13" t="s">
        <v>1704</v>
      </c>
      <c r="D2224" s="34" t="s">
        <v>5191</v>
      </c>
      <c r="E2224" s="34" t="s">
        <v>5192</v>
      </c>
      <c r="F2224" s="34" t="s">
        <v>4492</v>
      </c>
      <c r="G2224" s="34">
        <v>2</v>
      </c>
    </row>
    <row r="2225" spans="1:7">
      <c r="A2225" s="23">
        <v>2020</v>
      </c>
      <c r="B2225" s="23" t="s">
        <v>514</v>
      </c>
      <c r="C2225" s="13" t="s">
        <v>1704</v>
      </c>
      <c r="D2225" s="34" t="s">
        <v>5191</v>
      </c>
      <c r="E2225" s="34" t="s">
        <v>5192</v>
      </c>
      <c r="F2225" s="34" t="s">
        <v>5195</v>
      </c>
      <c r="G2225" s="34">
        <v>12</v>
      </c>
    </row>
    <row r="2226" spans="1:7">
      <c r="A2226" s="23">
        <v>2020</v>
      </c>
      <c r="B2226" s="23" t="s">
        <v>514</v>
      </c>
      <c r="C2226" s="13" t="s">
        <v>1704</v>
      </c>
      <c r="D2226" s="34" t="s">
        <v>5191</v>
      </c>
      <c r="E2226" s="34" t="s">
        <v>5192</v>
      </c>
      <c r="F2226" s="34" t="s">
        <v>1753</v>
      </c>
      <c r="G2226" s="34">
        <v>3</v>
      </c>
    </row>
    <row r="2227" spans="1:7">
      <c r="A2227" s="23">
        <v>2020</v>
      </c>
      <c r="B2227" s="23" t="s">
        <v>514</v>
      </c>
      <c r="C2227" s="13" t="s">
        <v>1704</v>
      </c>
      <c r="D2227" s="34" t="s">
        <v>5191</v>
      </c>
      <c r="E2227" s="34" t="s">
        <v>4494</v>
      </c>
      <c r="F2227" s="34" t="s">
        <v>1744</v>
      </c>
      <c r="G2227" s="34">
        <v>4</v>
      </c>
    </row>
    <row r="2228" spans="1:7">
      <c r="A2228" s="23">
        <v>2020</v>
      </c>
      <c r="B2228" s="23" t="s">
        <v>514</v>
      </c>
      <c r="C2228" s="13" t="s">
        <v>1704</v>
      </c>
      <c r="D2228" s="34" t="s">
        <v>5191</v>
      </c>
      <c r="E2228" s="34" t="s">
        <v>4494</v>
      </c>
      <c r="F2228" s="34" t="s">
        <v>1745</v>
      </c>
      <c r="G2228" s="34">
        <v>7</v>
      </c>
    </row>
    <row r="2229" spans="1:7">
      <c r="A2229" s="23">
        <v>2020</v>
      </c>
      <c r="B2229" s="23" t="s">
        <v>514</v>
      </c>
      <c r="C2229" s="13" t="s">
        <v>1704</v>
      </c>
      <c r="D2229" s="34" t="s">
        <v>5191</v>
      </c>
      <c r="E2229" s="34" t="s">
        <v>4494</v>
      </c>
      <c r="F2229" s="34" t="s">
        <v>1746</v>
      </c>
      <c r="G2229" s="34">
        <v>38</v>
      </c>
    </row>
    <row r="2230" spans="1:7">
      <c r="A2230" s="23">
        <v>2020</v>
      </c>
      <c r="B2230" s="23" t="s">
        <v>514</v>
      </c>
      <c r="C2230" s="13" t="s">
        <v>1704</v>
      </c>
      <c r="D2230" s="34" t="s">
        <v>5191</v>
      </c>
      <c r="E2230" s="34" t="s">
        <v>4494</v>
      </c>
      <c r="F2230" s="34" t="s">
        <v>4496</v>
      </c>
      <c r="G2230" s="34">
        <v>28</v>
      </c>
    </row>
    <row r="2231" spans="1:7">
      <c r="A2231" s="23">
        <v>2020</v>
      </c>
      <c r="B2231" s="23" t="s">
        <v>514</v>
      </c>
      <c r="C2231" s="13" t="s">
        <v>1704</v>
      </c>
      <c r="D2231" s="34" t="s">
        <v>5191</v>
      </c>
      <c r="E2231" s="34" t="s">
        <v>4494</v>
      </c>
      <c r="F2231" s="34" t="s">
        <v>5207</v>
      </c>
      <c r="G2231" s="34">
        <v>65</v>
      </c>
    </row>
    <row r="2232" spans="1:7">
      <c r="A2232" s="23">
        <v>2020</v>
      </c>
      <c r="B2232" s="23" t="s">
        <v>514</v>
      </c>
      <c r="C2232" s="13" t="s">
        <v>1704</v>
      </c>
      <c r="D2232" s="34" t="s">
        <v>5191</v>
      </c>
      <c r="E2232" s="34" t="s">
        <v>4494</v>
      </c>
      <c r="F2232" s="34" t="s">
        <v>4497</v>
      </c>
      <c r="G2232" s="34">
        <v>15</v>
      </c>
    </row>
    <row r="2233" spans="1:7">
      <c r="A2233" s="23">
        <v>2020</v>
      </c>
      <c r="B2233" s="23" t="s">
        <v>514</v>
      </c>
      <c r="C2233" s="13" t="s">
        <v>1704</v>
      </c>
      <c r="D2233" s="34" t="s">
        <v>5191</v>
      </c>
      <c r="E2233" s="34" t="s">
        <v>4494</v>
      </c>
      <c r="F2233" s="34" t="s">
        <v>1748</v>
      </c>
      <c r="G2233" s="34">
        <v>68</v>
      </c>
    </row>
    <row r="2234" spans="1:7">
      <c r="A2234" s="23">
        <v>2020</v>
      </c>
      <c r="B2234" s="23" t="s">
        <v>514</v>
      </c>
      <c r="C2234" s="13" t="s">
        <v>1704</v>
      </c>
      <c r="D2234" s="34" t="s">
        <v>5191</v>
      </c>
      <c r="E2234" s="34" t="s">
        <v>4494</v>
      </c>
      <c r="F2234" s="34" t="s">
        <v>4553</v>
      </c>
      <c r="G2234" s="34">
        <v>23</v>
      </c>
    </row>
    <row r="2235" spans="1:7">
      <c r="A2235" s="23">
        <v>2020</v>
      </c>
      <c r="B2235" s="23" t="s">
        <v>514</v>
      </c>
      <c r="C2235" s="13" t="s">
        <v>1704</v>
      </c>
      <c r="D2235" s="34" t="s">
        <v>5191</v>
      </c>
      <c r="E2235" s="34" t="s">
        <v>4494</v>
      </c>
      <c r="F2235" s="34" t="s">
        <v>1749</v>
      </c>
      <c r="G2235" s="34">
        <v>5</v>
      </c>
    </row>
    <row r="2236" spans="1:7">
      <c r="A2236" s="23">
        <v>2020</v>
      </c>
      <c r="B2236" s="23" t="s">
        <v>514</v>
      </c>
      <c r="C2236" s="13" t="s">
        <v>1704</v>
      </c>
      <c r="D2236" s="34" t="s">
        <v>5191</v>
      </c>
      <c r="E2236" s="34" t="s">
        <v>4494</v>
      </c>
      <c r="F2236" s="34" t="s">
        <v>4492</v>
      </c>
      <c r="G2236" s="34">
        <v>46</v>
      </c>
    </row>
    <row r="2237" spans="1:7">
      <c r="A2237" s="23">
        <v>2020</v>
      </c>
      <c r="B2237" s="23" t="s">
        <v>514</v>
      </c>
      <c r="C2237" s="13" t="s">
        <v>1704</v>
      </c>
      <c r="D2237" s="34" t="s">
        <v>5191</v>
      </c>
      <c r="E2237" s="34" t="s">
        <v>4494</v>
      </c>
      <c r="F2237" s="34" t="s">
        <v>4493</v>
      </c>
      <c r="G2237" s="34">
        <v>1</v>
      </c>
    </row>
    <row r="2238" spans="1:7">
      <c r="A2238" s="23">
        <v>2020</v>
      </c>
      <c r="B2238" s="23" t="s">
        <v>514</v>
      </c>
      <c r="C2238" s="13" t="s">
        <v>1704</v>
      </c>
      <c r="D2238" s="34" t="s">
        <v>5191</v>
      </c>
      <c r="E2238" s="34" t="s">
        <v>4494</v>
      </c>
      <c r="F2238" s="34" t="s">
        <v>1752</v>
      </c>
      <c r="G2238" s="34">
        <v>8</v>
      </c>
    </row>
    <row r="2239" spans="1:7">
      <c r="A2239" s="23">
        <v>2020</v>
      </c>
      <c r="B2239" s="23" t="s">
        <v>514</v>
      </c>
      <c r="C2239" s="13" t="s">
        <v>1704</v>
      </c>
      <c r="D2239" s="34" t="s">
        <v>5191</v>
      </c>
      <c r="E2239" s="34" t="s">
        <v>4494</v>
      </c>
      <c r="F2239" s="34" t="s">
        <v>1753</v>
      </c>
      <c r="G2239" s="34">
        <v>15</v>
      </c>
    </row>
    <row r="2240" spans="1:7">
      <c r="A2240" s="23">
        <v>2020</v>
      </c>
      <c r="B2240" s="23" t="s">
        <v>514</v>
      </c>
      <c r="C2240" s="13" t="s">
        <v>1704</v>
      </c>
      <c r="D2240" s="34" t="s">
        <v>7945</v>
      </c>
      <c r="E2240" s="34" t="s">
        <v>5197</v>
      </c>
      <c r="F2240" s="34" t="s">
        <v>5213</v>
      </c>
      <c r="G2240" s="34">
        <v>7</v>
      </c>
    </row>
    <row r="2241" spans="1:7">
      <c r="A2241" s="23">
        <v>2020</v>
      </c>
      <c r="B2241" s="23" t="s">
        <v>514</v>
      </c>
      <c r="C2241" s="13" t="s">
        <v>1704</v>
      </c>
      <c r="D2241" s="34" t="s">
        <v>7945</v>
      </c>
      <c r="E2241" s="34" t="s">
        <v>5197</v>
      </c>
      <c r="F2241" s="34" t="s">
        <v>5210</v>
      </c>
      <c r="G2241" s="34">
        <v>19</v>
      </c>
    </row>
    <row r="2242" spans="1:7">
      <c r="A2242" s="23">
        <v>2020</v>
      </c>
      <c r="B2242" s="23" t="s">
        <v>514</v>
      </c>
      <c r="C2242" s="13" t="s">
        <v>1704</v>
      </c>
      <c r="D2242" s="34" t="s">
        <v>7945</v>
      </c>
      <c r="E2242" s="34" t="s">
        <v>5197</v>
      </c>
      <c r="F2242" s="34" t="s">
        <v>5198</v>
      </c>
      <c r="G2242" s="34">
        <v>77</v>
      </c>
    </row>
    <row r="2243" spans="1:7">
      <c r="A2243" s="23">
        <v>2020</v>
      </c>
      <c r="B2243" s="23" t="s">
        <v>514</v>
      </c>
      <c r="C2243" s="13" t="s">
        <v>1704</v>
      </c>
      <c r="D2243" s="34" t="s">
        <v>7945</v>
      </c>
      <c r="E2243" s="34" t="s">
        <v>5197</v>
      </c>
      <c r="F2243" s="34" t="s">
        <v>4516</v>
      </c>
      <c r="G2243" s="34">
        <v>68</v>
      </c>
    </row>
    <row r="2244" spans="1:7">
      <c r="A2244" s="23">
        <v>2020</v>
      </c>
      <c r="B2244" s="23" t="s">
        <v>514</v>
      </c>
      <c r="C2244" s="13" t="s">
        <v>1704</v>
      </c>
      <c r="D2244" s="34" t="s">
        <v>7945</v>
      </c>
      <c r="E2244" s="34" t="s">
        <v>5197</v>
      </c>
      <c r="F2244" s="34" t="s">
        <v>5212</v>
      </c>
      <c r="G2244" s="34">
        <v>15</v>
      </c>
    </row>
    <row r="2245" spans="1:7">
      <c r="A2245" s="23">
        <v>2020</v>
      </c>
      <c r="B2245" s="23" t="s">
        <v>514</v>
      </c>
      <c r="C2245" s="13" t="s">
        <v>1704</v>
      </c>
      <c r="D2245" s="34" t="s">
        <v>7945</v>
      </c>
      <c r="E2245" s="34" t="s">
        <v>4511</v>
      </c>
      <c r="F2245" s="34" t="s">
        <v>5208</v>
      </c>
      <c r="G2245" s="34">
        <v>14</v>
      </c>
    </row>
    <row r="2246" spans="1:7">
      <c r="A2246" s="23">
        <v>2020</v>
      </c>
      <c r="B2246" s="23" t="s">
        <v>514</v>
      </c>
      <c r="C2246" s="13" t="s">
        <v>1704</v>
      </c>
      <c r="D2246" s="34" t="s">
        <v>7945</v>
      </c>
      <c r="E2246" s="34" t="s">
        <v>4511</v>
      </c>
      <c r="F2246" s="34" t="s">
        <v>5209</v>
      </c>
      <c r="G2246" s="34">
        <v>63</v>
      </c>
    </row>
    <row r="2247" spans="1:7">
      <c r="A2247" s="23">
        <v>2020</v>
      </c>
      <c r="B2247" s="23" t="s">
        <v>514</v>
      </c>
      <c r="C2247" s="13" t="s">
        <v>1704</v>
      </c>
      <c r="D2247" s="34" t="s">
        <v>7945</v>
      </c>
      <c r="E2247" s="34" t="s">
        <v>4511</v>
      </c>
      <c r="F2247" s="34" t="s">
        <v>4528</v>
      </c>
      <c r="G2247" s="34">
        <v>27</v>
      </c>
    </row>
    <row r="2248" spans="1:7">
      <c r="A2248" s="23">
        <v>2020</v>
      </c>
      <c r="B2248" s="23" t="s">
        <v>514</v>
      </c>
      <c r="C2248" s="13" t="s">
        <v>1704</v>
      </c>
      <c r="D2248" s="34" t="s">
        <v>7945</v>
      </c>
      <c r="E2248" s="34" t="s">
        <v>4511</v>
      </c>
      <c r="F2248" s="34" t="s">
        <v>5210</v>
      </c>
      <c r="G2248" s="34">
        <v>47</v>
      </c>
    </row>
    <row r="2249" spans="1:7">
      <c r="A2249" s="23">
        <v>2020</v>
      </c>
      <c r="B2249" s="23" t="s">
        <v>514</v>
      </c>
      <c r="C2249" s="13" t="s">
        <v>1704</v>
      </c>
      <c r="D2249" s="34" t="s">
        <v>7945</v>
      </c>
      <c r="E2249" s="34" t="s">
        <v>4511</v>
      </c>
      <c r="F2249" s="34" t="s">
        <v>4521</v>
      </c>
      <c r="G2249" s="34">
        <v>69</v>
      </c>
    </row>
    <row r="2250" spans="1:7">
      <c r="A2250" s="23">
        <v>2020</v>
      </c>
      <c r="B2250" s="23" t="s">
        <v>514</v>
      </c>
      <c r="C2250" s="13" t="s">
        <v>1704</v>
      </c>
      <c r="D2250" s="34" t="s">
        <v>7945</v>
      </c>
      <c r="E2250" s="34" t="s">
        <v>4511</v>
      </c>
      <c r="F2250" s="34" t="s">
        <v>5199</v>
      </c>
      <c r="G2250" s="34">
        <v>59</v>
      </c>
    </row>
    <row r="2251" spans="1:7">
      <c r="A2251" s="23">
        <v>2020</v>
      </c>
      <c r="B2251" s="23" t="s">
        <v>514</v>
      </c>
      <c r="C2251" s="13" t="s">
        <v>1704</v>
      </c>
      <c r="D2251" s="34" t="s">
        <v>7945</v>
      </c>
      <c r="E2251" s="34" t="s">
        <v>4511</v>
      </c>
      <c r="F2251" s="34" t="s">
        <v>5199</v>
      </c>
      <c r="G2251" s="34">
        <v>40</v>
      </c>
    </row>
    <row r="2252" spans="1:7">
      <c r="A2252" s="23">
        <v>2020</v>
      </c>
      <c r="B2252" s="23" t="s">
        <v>514</v>
      </c>
      <c r="C2252" s="13" t="s">
        <v>1704</v>
      </c>
      <c r="D2252" s="34" t="s">
        <v>7945</v>
      </c>
      <c r="E2252" s="34" t="s">
        <v>4511</v>
      </c>
      <c r="F2252" s="34" t="s">
        <v>5200</v>
      </c>
      <c r="G2252" s="34">
        <v>39</v>
      </c>
    </row>
    <row r="2253" spans="1:7">
      <c r="A2253" s="23">
        <v>2020</v>
      </c>
      <c r="B2253" s="23" t="s">
        <v>514</v>
      </c>
      <c r="C2253" s="13" t="s">
        <v>1704</v>
      </c>
      <c r="D2253" s="34" t="s">
        <v>7945</v>
      </c>
      <c r="E2253" s="34" t="s">
        <v>4511</v>
      </c>
      <c r="F2253" s="34" t="s">
        <v>4512</v>
      </c>
      <c r="G2253" s="34">
        <v>265</v>
      </c>
    </row>
    <row r="2254" spans="1:7">
      <c r="A2254" s="23">
        <v>2020</v>
      </c>
      <c r="B2254" s="23" t="s">
        <v>514</v>
      </c>
      <c r="C2254" s="13" t="s">
        <v>1704</v>
      </c>
      <c r="D2254" s="34" t="s">
        <v>7945</v>
      </c>
      <c r="E2254" s="34" t="s">
        <v>4511</v>
      </c>
      <c r="F2254" s="34" t="s">
        <v>7950</v>
      </c>
      <c r="G2254" s="34">
        <v>33</v>
      </c>
    </row>
    <row r="2255" spans="1:7">
      <c r="A2255" s="23">
        <v>2020</v>
      </c>
      <c r="B2255" s="23" t="s">
        <v>514</v>
      </c>
      <c r="C2255" s="13" t="s">
        <v>1704</v>
      </c>
      <c r="D2255" s="34" t="s">
        <v>5201</v>
      </c>
      <c r="E2255" s="34" t="s">
        <v>7946</v>
      </c>
      <c r="F2255" s="34" t="s">
        <v>5202</v>
      </c>
      <c r="G2255" s="34">
        <v>6</v>
      </c>
    </row>
    <row r="2256" spans="1:7">
      <c r="A2256" s="23">
        <v>2020</v>
      </c>
      <c r="B2256" s="23" t="s">
        <v>514</v>
      </c>
      <c r="C2256" s="13" t="s">
        <v>1704</v>
      </c>
      <c r="D2256" s="34" t="s">
        <v>5201</v>
      </c>
      <c r="E2256" s="34" t="s">
        <v>7946</v>
      </c>
      <c r="F2256" s="34" t="s">
        <v>5203</v>
      </c>
      <c r="G2256" s="34">
        <v>3</v>
      </c>
    </row>
    <row r="2257" spans="1:7">
      <c r="A2257" s="23">
        <v>2020</v>
      </c>
      <c r="B2257" s="23" t="s">
        <v>514</v>
      </c>
      <c r="C2257" s="13" t="s">
        <v>1704</v>
      </c>
      <c r="D2257" s="34" t="s">
        <v>5201</v>
      </c>
      <c r="E2257" s="34" t="s">
        <v>7946</v>
      </c>
      <c r="F2257" s="34" t="s">
        <v>7943</v>
      </c>
      <c r="G2257" s="34">
        <v>97</v>
      </c>
    </row>
    <row r="2258" spans="1:7">
      <c r="A2258" s="23">
        <v>2020</v>
      </c>
      <c r="B2258" s="23" t="s">
        <v>514</v>
      </c>
      <c r="C2258" s="13" t="s">
        <v>1704</v>
      </c>
      <c r="D2258" s="34" t="s">
        <v>5201</v>
      </c>
      <c r="E2258" s="34" t="s">
        <v>7946</v>
      </c>
      <c r="F2258" s="34" t="s">
        <v>5204</v>
      </c>
      <c r="G2258" s="34">
        <v>3</v>
      </c>
    </row>
    <row r="2259" spans="1:7">
      <c r="A2259" s="23">
        <v>2020</v>
      </c>
      <c r="B2259" s="23" t="s">
        <v>514</v>
      </c>
      <c r="C2259" s="13" t="s">
        <v>1704</v>
      </c>
      <c r="D2259" s="34" t="s">
        <v>5201</v>
      </c>
      <c r="E2259" s="34" t="s">
        <v>5205</v>
      </c>
      <c r="F2259" s="34" t="s">
        <v>1764</v>
      </c>
      <c r="G2259" s="34">
        <v>76</v>
      </c>
    </row>
    <row r="2260" spans="1:7">
      <c r="A2260" s="23">
        <v>2020</v>
      </c>
      <c r="B2260" s="23" t="s">
        <v>514</v>
      </c>
      <c r="C2260" s="13" t="s">
        <v>1704</v>
      </c>
      <c r="D2260" s="34" t="s">
        <v>5201</v>
      </c>
      <c r="E2260" s="34" t="s">
        <v>5205</v>
      </c>
      <c r="F2260" s="34" t="s">
        <v>5187</v>
      </c>
      <c r="G2260" s="34">
        <v>5</v>
      </c>
    </row>
    <row r="2261" spans="1:7">
      <c r="A2261" s="23">
        <v>2020</v>
      </c>
      <c r="B2261" s="23" t="s">
        <v>514</v>
      </c>
      <c r="C2261" s="13" t="s">
        <v>1704</v>
      </c>
      <c r="D2261" s="34" t="s">
        <v>5201</v>
      </c>
      <c r="E2261" s="34" t="s">
        <v>5205</v>
      </c>
      <c r="F2261" s="34" t="s">
        <v>5206</v>
      </c>
      <c r="G2261" s="34">
        <v>29</v>
      </c>
    </row>
    <row r="2262" spans="1:7">
      <c r="A2262" s="23">
        <v>2020</v>
      </c>
      <c r="B2262" s="23" t="s">
        <v>514</v>
      </c>
      <c r="C2262" s="13" t="s">
        <v>1704</v>
      </c>
      <c r="D2262" s="34" t="s">
        <v>5201</v>
      </c>
      <c r="E2262" s="34" t="s">
        <v>5205</v>
      </c>
      <c r="F2262" s="34" t="s">
        <v>7944</v>
      </c>
      <c r="G2262" s="34">
        <v>22</v>
      </c>
    </row>
    <row r="2263" spans="1:7">
      <c r="A2263" s="23">
        <v>2020</v>
      </c>
      <c r="B2263" s="23" t="s">
        <v>514</v>
      </c>
      <c r="C2263" s="13" t="s">
        <v>1704</v>
      </c>
      <c r="D2263" s="34" t="s">
        <v>5201</v>
      </c>
      <c r="E2263" s="34" t="s">
        <v>7948</v>
      </c>
      <c r="F2263" s="34" t="s">
        <v>5211</v>
      </c>
      <c r="G2263" s="34">
        <v>61</v>
      </c>
    </row>
    <row r="2264" spans="1:7">
      <c r="A2264" s="23">
        <v>2021</v>
      </c>
      <c r="B2264" s="23" t="s">
        <v>514</v>
      </c>
      <c r="C2264" s="13" t="s">
        <v>184</v>
      </c>
      <c r="D2264" s="34" t="s">
        <v>7947</v>
      </c>
      <c r="E2264" s="34" t="s">
        <v>4498</v>
      </c>
      <c r="F2264" s="34" t="s">
        <v>4502</v>
      </c>
      <c r="G2264" s="34">
        <v>1</v>
      </c>
    </row>
    <row r="2265" spans="1:7">
      <c r="A2265" s="23">
        <v>2021</v>
      </c>
      <c r="B2265" s="23" t="s">
        <v>514</v>
      </c>
      <c r="C2265" s="13" t="s">
        <v>184</v>
      </c>
      <c r="D2265" s="34" t="s">
        <v>7947</v>
      </c>
      <c r="E2265" s="34" t="s">
        <v>4498</v>
      </c>
      <c r="F2265" s="34" t="s">
        <v>4503</v>
      </c>
      <c r="G2265" s="34">
        <v>19</v>
      </c>
    </row>
    <row r="2266" spans="1:7">
      <c r="A2266" s="23">
        <v>2021</v>
      </c>
      <c r="B2266" s="23" t="s">
        <v>514</v>
      </c>
      <c r="C2266" s="13" t="s">
        <v>184</v>
      </c>
      <c r="D2266" s="34" t="s">
        <v>7947</v>
      </c>
      <c r="E2266" s="34" t="s">
        <v>4498</v>
      </c>
      <c r="F2266" s="34" t="s">
        <v>4504</v>
      </c>
      <c r="G2266" s="34">
        <v>8</v>
      </c>
    </row>
    <row r="2267" spans="1:7">
      <c r="A2267" s="23">
        <v>2021</v>
      </c>
      <c r="B2267" s="23" t="s">
        <v>514</v>
      </c>
      <c r="C2267" s="13" t="s">
        <v>184</v>
      </c>
      <c r="D2267" s="34" t="s">
        <v>7947</v>
      </c>
      <c r="E2267" s="34" t="s">
        <v>4498</v>
      </c>
      <c r="F2267" s="34" t="s">
        <v>1760</v>
      </c>
      <c r="G2267" s="34">
        <v>38</v>
      </c>
    </row>
    <row r="2268" spans="1:7">
      <c r="A2268" s="23">
        <v>2021</v>
      </c>
      <c r="B2268" s="23" t="s">
        <v>514</v>
      </c>
      <c r="C2268" s="13" t="s">
        <v>184</v>
      </c>
      <c r="D2268" s="34" t="s">
        <v>7947</v>
      </c>
      <c r="E2268" s="34" t="s">
        <v>4498</v>
      </c>
      <c r="F2268" s="34" t="s">
        <v>4505</v>
      </c>
      <c r="G2268" s="34">
        <v>7</v>
      </c>
    </row>
    <row r="2269" spans="1:7">
      <c r="A2269" s="23">
        <v>2021</v>
      </c>
      <c r="B2269" s="23" t="s">
        <v>514</v>
      </c>
      <c r="C2269" s="13" t="s">
        <v>184</v>
      </c>
      <c r="D2269" s="34" t="s">
        <v>7947</v>
      </c>
      <c r="E2269" s="34" t="s">
        <v>4498</v>
      </c>
      <c r="F2269" s="34" t="s">
        <v>5199</v>
      </c>
      <c r="G2269" s="34">
        <v>40</v>
      </c>
    </row>
    <row r="2270" spans="1:7">
      <c r="A2270" s="23">
        <v>2021</v>
      </c>
      <c r="B2270" s="23" t="s">
        <v>514</v>
      </c>
      <c r="C2270" s="13" t="s">
        <v>184</v>
      </c>
      <c r="D2270" s="34" t="s">
        <v>7947</v>
      </c>
      <c r="E2270" s="34" t="s">
        <v>4498</v>
      </c>
      <c r="F2270" s="34" t="s">
        <v>7923</v>
      </c>
      <c r="G2270" s="34">
        <v>5</v>
      </c>
    </row>
    <row r="2271" spans="1:7">
      <c r="A2271" s="23">
        <v>2021</v>
      </c>
      <c r="B2271" s="23" t="s">
        <v>514</v>
      </c>
      <c r="C2271" s="13" t="s">
        <v>184</v>
      </c>
      <c r="D2271" s="34" t="s">
        <v>7947</v>
      </c>
      <c r="E2271" s="34" t="s">
        <v>4498</v>
      </c>
      <c r="F2271" s="34" t="s">
        <v>4508</v>
      </c>
      <c r="G2271" s="34">
        <v>50</v>
      </c>
    </row>
    <row r="2272" spans="1:7">
      <c r="A2272" s="23">
        <v>2021</v>
      </c>
      <c r="B2272" s="23" t="s">
        <v>514</v>
      </c>
      <c r="C2272" s="13" t="s">
        <v>184</v>
      </c>
      <c r="D2272" s="34" t="s">
        <v>7947</v>
      </c>
      <c r="E2272" s="34" t="s">
        <v>4509</v>
      </c>
      <c r="F2272" s="34" t="s">
        <v>4366</v>
      </c>
      <c r="G2272" s="34">
        <v>1</v>
      </c>
    </row>
    <row r="2273" spans="1:7">
      <c r="A2273" s="23">
        <v>2021</v>
      </c>
      <c r="B2273" s="23" t="s">
        <v>514</v>
      </c>
      <c r="C2273" s="13" t="s">
        <v>184</v>
      </c>
      <c r="D2273" s="34" t="s">
        <v>7947</v>
      </c>
      <c r="E2273" s="34" t="s">
        <v>4509</v>
      </c>
      <c r="F2273" s="34" t="s">
        <v>5189</v>
      </c>
      <c r="G2273" s="34">
        <v>14</v>
      </c>
    </row>
    <row r="2274" spans="1:7">
      <c r="A2274" s="23">
        <v>2021</v>
      </c>
      <c r="B2274" s="23" t="s">
        <v>514</v>
      </c>
      <c r="C2274" s="13" t="s">
        <v>184</v>
      </c>
      <c r="D2274" s="34" t="s">
        <v>7947</v>
      </c>
      <c r="E2274" s="34" t="s">
        <v>4509</v>
      </c>
      <c r="F2274" s="34" t="s">
        <v>5190</v>
      </c>
      <c r="G2274" s="34">
        <v>10</v>
      </c>
    </row>
    <row r="2275" spans="1:7">
      <c r="A2275" s="23">
        <v>2021</v>
      </c>
      <c r="B2275" s="23" t="s">
        <v>514</v>
      </c>
      <c r="C2275" s="13" t="s">
        <v>184</v>
      </c>
      <c r="D2275" s="34" t="s">
        <v>7947</v>
      </c>
      <c r="E2275" s="34" t="s">
        <v>4509</v>
      </c>
      <c r="F2275" s="34" t="s">
        <v>5188</v>
      </c>
      <c r="G2275" s="34">
        <v>21</v>
      </c>
    </row>
    <row r="2276" spans="1:7">
      <c r="A2276" s="23">
        <v>2021</v>
      </c>
      <c r="B2276" s="23" t="s">
        <v>514</v>
      </c>
      <c r="C2276" s="13" t="s">
        <v>184</v>
      </c>
      <c r="D2276" s="34" t="s">
        <v>7947</v>
      </c>
      <c r="E2276" s="34" t="s">
        <v>4509</v>
      </c>
      <c r="F2276" s="34" t="s">
        <v>1756</v>
      </c>
      <c r="G2276" s="34">
        <v>16</v>
      </c>
    </row>
    <row r="2277" spans="1:7">
      <c r="A2277" s="23">
        <v>2021</v>
      </c>
      <c r="B2277" s="23" t="s">
        <v>514</v>
      </c>
      <c r="C2277" s="13" t="s">
        <v>184</v>
      </c>
      <c r="D2277" s="34" t="s">
        <v>5191</v>
      </c>
      <c r="E2277" s="34" t="s">
        <v>4486</v>
      </c>
      <c r="F2277" s="34" t="s">
        <v>1744</v>
      </c>
      <c r="G2277" s="34">
        <v>3</v>
      </c>
    </row>
    <row r="2278" spans="1:7">
      <c r="A2278" s="23">
        <v>2021</v>
      </c>
      <c r="B2278" s="23" t="s">
        <v>514</v>
      </c>
      <c r="C2278" s="13" t="s">
        <v>184</v>
      </c>
      <c r="D2278" s="34" t="s">
        <v>5191</v>
      </c>
      <c r="E2278" s="34" t="s">
        <v>4486</v>
      </c>
      <c r="F2278" s="34" t="s">
        <v>1745</v>
      </c>
      <c r="G2278" s="34">
        <v>16</v>
      </c>
    </row>
    <row r="2279" spans="1:7">
      <c r="A2279" s="23">
        <v>2021</v>
      </c>
      <c r="B2279" s="23" t="s">
        <v>514</v>
      </c>
      <c r="C2279" s="13" t="s">
        <v>184</v>
      </c>
      <c r="D2279" s="34" t="s">
        <v>5191</v>
      </c>
      <c r="E2279" s="34" t="s">
        <v>4486</v>
      </c>
      <c r="F2279" s="34" t="s">
        <v>7924</v>
      </c>
      <c r="G2279" s="34">
        <v>14</v>
      </c>
    </row>
    <row r="2280" spans="1:7">
      <c r="A2280" s="23">
        <v>2021</v>
      </c>
      <c r="B2280" s="23" t="s">
        <v>514</v>
      </c>
      <c r="C2280" s="13" t="s">
        <v>184</v>
      </c>
      <c r="D2280" s="34" t="s">
        <v>5191</v>
      </c>
      <c r="E2280" s="34" t="s">
        <v>4486</v>
      </c>
      <c r="F2280" s="34" t="s">
        <v>5194</v>
      </c>
      <c r="G2280" s="34">
        <v>16</v>
      </c>
    </row>
    <row r="2281" spans="1:7">
      <c r="A2281" s="23">
        <v>2021</v>
      </c>
      <c r="B2281" s="23" t="s">
        <v>514</v>
      </c>
      <c r="C2281" s="13" t="s">
        <v>184</v>
      </c>
      <c r="D2281" s="34" t="s">
        <v>5191</v>
      </c>
      <c r="E2281" s="34" t="s">
        <v>4486</v>
      </c>
      <c r="F2281" s="34" t="s">
        <v>1746</v>
      </c>
      <c r="G2281" s="34">
        <v>10</v>
      </c>
    </row>
    <row r="2282" spans="1:7">
      <c r="A2282" s="23">
        <v>2021</v>
      </c>
      <c r="B2282" s="23" t="s">
        <v>514</v>
      </c>
      <c r="C2282" s="13" t="s">
        <v>184</v>
      </c>
      <c r="D2282" s="34" t="s">
        <v>5191</v>
      </c>
      <c r="E2282" s="34" t="s">
        <v>4486</v>
      </c>
      <c r="F2282" s="34" t="s">
        <v>4496</v>
      </c>
      <c r="G2282" s="34">
        <v>3</v>
      </c>
    </row>
    <row r="2283" spans="1:7">
      <c r="A2283" s="23">
        <v>2021</v>
      </c>
      <c r="B2283" s="23" t="s">
        <v>514</v>
      </c>
      <c r="C2283" s="13" t="s">
        <v>184</v>
      </c>
      <c r="D2283" s="34" t="s">
        <v>5191</v>
      </c>
      <c r="E2283" s="34" t="s">
        <v>4486</v>
      </c>
      <c r="F2283" s="34" t="s">
        <v>7925</v>
      </c>
      <c r="G2283" s="34">
        <v>10</v>
      </c>
    </row>
    <row r="2284" spans="1:7">
      <c r="A2284" s="23">
        <v>2021</v>
      </c>
      <c r="B2284" s="23" t="s">
        <v>514</v>
      </c>
      <c r="C2284" s="13" t="s">
        <v>184</v>
      </c>
      <c r="D2284" s="34" t="s">
        <v>5191</v>
      </c>
      <c r="E2284" s="34" t="s">
        <v>4486</v>
      </c>
      <c r="F2284" s="34" t="s">
        <v>4497</v>
      </c>
      <c r="G2284" s="34">
        <v>2</v>
      </c>
    </row>
    <row r="2285" spans="1:7">
      <c r="A2285" s="23">
        <v>2021</v>
      </c>
      <c r="B2285" s="23" t="s">
        <v>514</v>
      </c>
      <c r="C2285" s="13" t="s">
        <v>184</v>
      </c>
      <c r="D2285" s="34" t="s">
        <v>5191</v>
      </c>
      <c r="E2285" s="34" t="s">
        <v>4486</v>
      </c>
      <c r="F2285" s="34" t="s">
        <v>1748</v>
      </c>
      <c r="G2285" s="34">
        <v>8</v>
      </c>
    </row>
    <row r="2286" spans="1:7">
      <c r="A2286" s="23">
        <v>2021</v>
      </c>
      <c r="B2286" s="23" t="s">
        <v>514</v>
      </c>
      <c r="C2286" s="13" t="s">
        <v>184</v>
      </c>
      <c r="D2286" s="34" t="s">
        <v>5191</v>
      </c>
      <c r="E2286" s="34" t="s">
        <v>4486</v>
      </c>
      <c r="F2286" s="34" t="s">
        <v>4553</v>
      </c>
      <c r="G2286" s="34">
        <v>1</v>
      </c>
    </row>
    <row r="2287" spans="1:7">
      <c r="A2287" s="23">
        <v>2021</v>
      </c>
      <c r="B2287" s="23" t="s">
        <v>514</v>
      </c>
      <c r="C2287" s="13" t="s">
        <v>184</v>
      </c>
      <c r="D2287" s="34" t="s">
        <v>5191</v>
      </c>
      <c r="E2287" s="34" t="s">
        <v>4486</v>
      </c>
      <c r="F2287" s="34" t="s">
        <v>1749</v>
      </c>
      <c r="G2287" s="34">
        <v>2</v>
      </c>
    </row>
    <row r="2288" spans="1:7">
      <c r="A2288" s="23">
        <v>2021</v>
      </c>
      <c r="B2288" s="23" t="s">
        <v>514</v>
      </c>
      <c r="C2288" s="13" t="s">
        <v>184</v>
      </c>
      <c r="D2288" s="34" t="s">
        <v>5191</v>
      </c>
      <c r="E2288" s="34" t="s">
        <v>4486</v>
      </c>
      <c r="F2288" s="34" t="s">
        <v>7926</v>
      </c>
      <c r="G2288" s="34">
        <v>2</v>
      </c>
    </row>
    <row r="2289" spans="1:7">
      <c r="A2289" s="23">
        <v>2021</v>
      </c>
      <c r="B2289" s="23" t="s">
        <v>514</v>
      </c>
      <c r="C2289" s="13" t="s">
        <v>184</v>
      </c>
      <c r="D2289" s="34" t="s">
        <v>5191</v>
      </c>
      <c r="E2289" s="34" t="s">
        <v>4486</v>
      </c>
      <c r="F2289" s="34" t="s">
        <v>4492</v>
      </c>
      <c r="G2289" s="34">
        <v>5</v>
      </c>
    </row>
    <row r="2290" spans="1:7">
      <c r="A2290" s="23">
        <v>2021</v>
      </c>
      <c r="B2290" s="23" t="s">
        <v>514</v>
      </c>
      <c r="C2290" s="13" t="s">
        <v>184</v>
      </c>
      <c r="D2290" s="34" t="s">
        <v>5191</v>
      </c>
      <c r="E2290" s="34" t="s">
        <v>4486</v>
      </c>
      <c r="F2290" s="34" t="s">
        <v>7927</v>
      </c>
      <c r="G2290" s="34">
        <v>23</v>
      </c>
    </row>
    <row r="2291" spans="1:7">
      <c r="A2291" s="23">
        <v>2021</v>
      </c>
      <c r="B2291" s="23" t="s">
        <v>514</v>
      </c>
      <c r="C2291" s="13" t="s">
        <v>184</v>
      </c>
      <c r="D2291" s="34" t="s">
        <v>5191</v>
      </c>
      <c r="E2291" s="34" t="s">
        <v>4486</v>
      </c>
      <c r="F2291" s="34" t="s">
        <v>1752</v>
      </c>
      <c r="G2291" s="34">
        <v>9</v>
      </c>
    </row>
    <row r="2292" spans="1:7">
      <c r="A2292" s="23">
        <v>2021</v>
      </c>
      <c r="B2292" s="23" t="s">
        <v>514</v>
      </c>
      <c r="C2292" s="13" t="s">
        <v>184</v>
      </c>
      <c r="D2292" s="34" t="s">
        <v>5191</v>
      </c>
      <c r="E2292" s="34" t="s">
        <v>4486</v>
      </c>
      <c r="F2292" s="34" t="s">
        <v>1753</v>
      </c>
      <c r="G2292" s="34">
        <v>10</v>
      </c>
    </row>
    <row r="2293" spans="1:7">
      <c r="A2293" s="23">
        <v>2021</v>
      </c>
      <c r="B2293" s="23" t="s">
        <v>514</v>
      </c>
      <c r="C2293" s="13" t="s">
        <v>184</v>
      </c>
      <c r="D2293" s="34" t="s">
        <v>5191</v>
      </c>
      <c r="E2293" s="34" t="s">
        <v>4494</v>
      </c>
      <c r="F2293" s="34" t="s">
        <v>1744</v>
      </c>
      <c r="G2293" s="34">
        <v>1</v>
      </c>
    </row>
    <row r="2294" spans="1:7">
      <c r="A2294" s="23">
        <v>2021</v>
      </c>
      <c r="B2294" s="23" t="s">
        <v>514</v>
      </c>
      <c r="C2294" s="13" t="s">
        <v>184</v>
      </c>
      <c r="D2294" s="34" t="s">
        <v>5191</v>
      </c>
      <c r="E2294" s="34" t="s">
        <v>4494</v>
      </c>
      <c r="F2294" s="34" t="s">
        <v>1745</v>
      </c>
      <c r="G2294" s="34">
        <v>9</v>
      </c>
    </row>
    <row r="2295" spans="1:7">
      <c r="A2295" s="23">
        <v>2021</v>
      </c>
      <c r="B2295" s="23" t="s">
        <v>514</v>
      </c>
      <c r="C2295" s="13" t="s">
        <v>184</v>
      </c>
      <c r="D2295" s="34" t="s">
        <v>5191</v>
      </c>
      <c r="E2295" s="34" t="s">
        <v>4494</v>
      </c>
      <c r="F2295" s="34" t="s">
        <v>5193</v>
      </c>
      <c r="G2295" s="34">
        <v>107</v>
      </c>
    </row>
    <row r="2296" spans="1:7">
      <c r="A2296" s="23">
        <v>2021</v>
      </c>
      <c r="B2296" s="23" t="s">
        <v>514</v>
      </c>
      <c r="C2296" s="13" t="s">
        <v>184</v>
      </c>
      <c r="D2296" s="34" t="s">
        <v>5191</v>
      </c>
      <c r="E2296" s="34" t="s">
        <v>4494</v>
      </c>
      <c r="F2296" s="34" t="s">
        <v>7928</v>
      </c>
      <c r="G2296" s="34">
        <v>27</v>
      </c>
    </row>
    <row r="2297" spans="1:7">
      <c r="A2297" s="23">
        <v>2021</v>
      </c>
      <c r="B2297" s="23" t="s">
        <v>514</v>
      </c>
      <c r="C2297" s="13" t="s">
        <v>184</v>
      </c>
      <c r="D2297" s="34" t="s">
        <v>5191</v>
      </c>
      <c r="E2297" s="34" t="s">
        <v>4494</v>
      </c>
      <c r="F2297" s="34" t="s">
        <v>1746</v>
      </c>
      <c r="G2297" s="34">
        <v>6</v>
      </c>
    </row>
    <row r="2298" spans="1:7">
      <c r="A2298" s="23">
        <v>2021</v>
      </c>
      <c r="B2298" s="23" t="s">
        <v>514</v>
      </c>
      <c r="C2298" s="13" t="s">
        <v>184</v>
      </c>
      <c r="D2298" s="34" t="s">
        <v>5191</v>
      </c>
      <c r="E2298" s="34" t="s">
        <v>4494</v>
      </c>
      <c r="F2298" s="34" t="s">
        <v>4496</v>
      </c>
      <c r="G2298" s="34">
        <v>7</v>
      </c>
    </row>
    <row r="2299" spans="1:7">
      <c r="A2299" s="23">
        <v>2021</v>
      </c>
      <c r="B2299" s="23" t="s">
        <v>514</v>
      </c>
      <c r="C2299" s="13" t="s">
        <v>184</v>
      </c>
      <c r="D2299" s="34" t="s">
        <v>5191</v>
      </c>
      <c r="E2299" s="34" t="s">
        <v>4494</v>
      </c>
      <c r="F2299" s="34" t="s">
        <v>4497</v>
      </c>
      <c r="G2299" s="34">
        <v>2</v>
      </c>
    </row>
    <row r="2300" spans="1:7">
      <c r="A2300" s="23">
        <v>2021</v>
      </c>
      <c r="B2300" s="23" t="s">
        <v>514</v>
      </c>
      <c r="C2300" s="13" t="s">
        <v>184</v>
      </c>
      <c r="D2300" s="34" t="s">
        <v>5191</v>
      </c>
      <c r="E2300" s="34" t="s">
        <v>4494</v>
      </c>
      <c r="F2300" s="34" t="s">
        <v>1748</v>
      </c>
      <c r="G2300" s="34">
        <v>15</v>
      </c>
    </row>
    <row r="2301" spans="1:7">
      <c r="A2301" s="23">
        <v>2021</v>
      </c>
      <c r="B2301" s="23" t="s">
        <v>514</v>
      </c>
      <c r="C2301" s="13" t="s">
        <v>184</v>
      </c>
      <c r="D2301" s="34" t="s">
        <v>5191</v>
      </c>
      <c r="E2301" s="34" t="s">
        <v>4494</v>
      </c>
      <c r="F2301" s="34" t="s">
        <v>1749</v>
      </c>
      <c r="G2301" s="34">
        <v>2</v>
      </c>
    </row>
    <row r="2302" spans="1:7">
      <c r="A2302" s="23">
        <v>2021</v>
      </c>
      <c r="B2302" s="23" t="s">
        <v>514</v>
      </c>
      <c r="C2302" s="13" t="s">
        <v>184</v>
      </c>
      <c r="D2302" s="34" t="s">
        <v>5191</v>
      </c>
      <c r="E2302" s="34" t="s">
        <v>4494</v>
      </c>
      <c r="F2302" s="34" t="s">
        <v>4492</v>
      </c>
      <c r="G2302" s="34">
        <v>13</v>
      </c>
    </row>
    <row r="2303" spans="1:7">
      <c r="A2303" s="23">
        <v>2021</v>
      </c>
      <c r="B2303" s="23" t="s">
        <v>514</v>
      </c>
      <c r="C2303" s="13" t="s">
        <v>184</v>
      </c>
      <c r="D2303" s="34" t="s">
        <v>5191</v>
      </c>
      <c r="E2303" s="34" t="s">
        <v>4494</v>
      </c>
      <c r="F2303" s="34" t="s">
        <v>1752</v>
      </c>
      <c r="G2303" s="34">
        <v>1</v>
      </c>
    </row>
    <row r="2304" spans="1:7">
      <c r="A2304" s="23">
        <v>2021</v>
      </c>
      <c r="B2304" s="23" t="s">
        <v>514</v>
      </c>
      <c r="C2304" s="13" t="s">
        <v>184</v>
      </c>
      <c r="D2304" s="34" t="s">
        <v>5191</v>
      </c>
      <c r="E2304" s="34" t="s">
        <v>4494</v>
      </c>
      <c r="F2304" s="34" t="s">
        <v>1753</v>
      </c>
      <c r="G2304" s="34">
        <v>38</v>
      </c>
    </row>
    <row r="2305" spans="1:7">
      <c r="A2305" s="23">
        <v>2021</v>
      </c>
      <c r="B2305" s="23" t="s">
        <v>514</v>
      </c>
      <c r="C2305" s="13" t="s">
        <v>184</v>
      </c>
      <c r="D2305" s="34" t="s">
        <v>7945</v>
      </c>
      <c r="E2305" s="34" t="s">
        <v>5197</v>
      </c>
      <c r="F2305" s="34" t="s">
        <v>4516</v>
      </c>
      <c r="G2305" s="34">
        <v>23</v>
      </c>
    </row>
    <row r="2306" spans="1:7">
      <c r="A2306" s="23">
        <v>2021</v>
      </c>
      <c r="B2306" s="23" t="s">
        <v>514</v>
      </c>
      <c r="C2306" s="13" t="s">
        <v>184</v>
      </c>
      <c r="D2306" s="34" t="s">
        <v>7945</v>
      </c>
      <c r="E2306" s="34" t="s">
        <v>5197</v>
      </c>
      <c r="F2306" s="34" t="s">
        <v>5212</v>
      </c>
      <c r="G2306" s="34">
        <v>11</v>
      </c>
    </row>
    <row r="2307" spans="1:7">
      <c r="A2307" s="23">
        <v>2021</v>
      </c>
      <c r="B2307" s="23" t="s">
        <v>514</v>
      </c>
      <c r="C2307" s="13" t="s">
        <v>184</v>
      </c>
      <c r="D2307" s="34" t="s">
        <v>7945</v>
      </c>
      <c r="E2307" s="34" t="s">
        <v>4511</v>
      </c>
      <c r="F2307" s="34" t="s">
        <v>5199</v>
      </c>
      <c r="G2307" s="34">
        <v>40</v>
      </c>
    </row>
    <row r="2308" spans="1:7">
      <c r="A2308" s="23">
        <v>2021</v>
      </c>
      <c r="B2308" s="23" t="s">
        <v>514</v>
      </c>
      <c r="C2308" s="13" t="s">
        <v>184</v>
      </c>
      <c r="D2308" s="34" t="s">
        <v>7945</v>
      </c>
      <c r="E2308" s="34" t="s">
        <v>4511</v>
      </c>
      <c r="F2308" s="34" t="s">
        <v>7929</v>
      </c>
      <c r="G2308" s="34">
        <v>3</v>
      </c>
    </row>
    <row r="2309" spans="1:7">
      <c r="A2309" s="23">
        <v>2021</v>
      </c>
      <c r="B2309" s="23" t="s">
        <v>514</v>
      </c>
      <c r="C2309" s="13" t="s">
        <v>184</v>
      </c>
      <c r="D2309" s="34" t="s">
        <v>7945</v>
      </c>
      <c r="E2309" s="34" t="s">
        <v>4511</v>
      </c>
      <c r="F2309" s="34" t="s">
        <v>7930</v>
      </c>
      <c r="G2309" s="34">
        <v>270</v>
      </c>
    </row>
    <row r="2310" spans="1:7">
      <c r="A2310" s="23">
        <v>2021</v>
      </c>
      <c r="B2310" s="23" t="s">
        <v>514</v>
      </c>
      <c r="C2310" s="13" t="s">
        <v>184</v>
      </c>
      <c r="D2310" s="34" t="s">
        <v>7945</v>
      </c>
      <c r="E2310" s="34" t="s">
        <v>4511</v>
      </c>
      <c r="F2310" s="34" t="s">
        <v>7950</v>
      </c>
      <c r="G2310" s="34">
        <v>325</v>
      </c>
    </row>
    <row r="2311" spans="1:7">
      <c r="A2311" s="23">
        <v>2021</v>
      </c>
      <c r="B2311" s="23" t="s">
        <v>514</v>
      </c>
      <c r="C2311" s="13" t="s">
        <v>184</v>
      </c>
      <c r="D2311" s="34" t="s">
        <v>5201</v>
      </c>
      <c r="E2311" s="34" t="s">
        <v>7946</v>
      </c>
      <c r="F2311" s="34" t="s">
        <v>5202</v>
      </c>
      <c r="G2311" s="34">
        <v>3</v>
      </c>
    </row>
    <row r="2312" spans="1:7">
      <c r="A2312" s="23">
        <v>2021</v>
      </c>
      <c r="B2312" s="23" t="s">
        <v>514</v>
      </c>
      <c r="C2312" s="13" t="s">
        <v>184</v>
      </c>
      <c r="D2312" s="34" t="s">
        <v>5201</v>
      </c>
      <c r="E2312" s="34" t="s">
        <v>7946</v>
      </c>
      <c r="F2312" s="34" t="s">
        <v>5203</v>
      </c>
      <c r="G2312" s="34">
        <v>11</v>
      </c>
    </row>
    <row r="2313" spans="1:7">
      <c r="A2313" s="23">
        <v>2021</v>
      </c>
      <c r="B2313" s="23" t="s">
        <v>514</v>
      </c>
      <c r="C2313" s="13" t="s">
        <v>184</v>
      </c>
      <c r="D2313" s="34" t="s">
        <v>5201</v>
      </c>
      <c r="E2313" s="34" t="s">
        <v>7946</v>
      </c>
      <c r="F2313" s="34" t="s">
        <v>7931</v>
      </c>
      <c r="G2313" s="34">
        <v>1</v>
      </c>
    </row>
    <row r="2314" spans="1:7">
      <c r="A2314" s="23">
        <v>2021</v>
      </c>
      <c r="B2314" s="23" t="s">
        <v>514</v>
      </c>
      <c r="C2314" s="13" t="s">
        <v>184</v>
      </c>
      <c r="D2314" s="34" t="s">
        <v>5201</v>
      </c>
      <c r="E2314" s="34" t="s">
        <v>7946</v>
      </c>
      <c r="F2314" s="34" t="s">
        <v>7926</v>
      </c>
      <c r="G2314" s="34">
        <v>5</v>
      </c>
    </row>
    <row r="2315" spans="1:7">
      <c r="A2315" s="23">
        <v>2021</v>
      </c>
      <c r="B2315" s="23" t="s">
        <v>514</v>
      </c>
      <c r="C2315" s="13" t="s">
        <v>184</v>
      </c>
      <c r="D2315" s="34" t="s">
        <v>5201</v>
      </c>
      <c r="E2315" s="34" t="s">
        <v>5205</v>
      </c>
      <c r="F2315" s="34" t="s">
        <v>7932</v>
      </c>
      <c r="G2315" s="34">
        <v>3</v>
      </c>
    </row>
    <row r="2316" spans="1:7">
      <c r="A2316" s="23">
        <v>2021</v>
      </c>
      <c r="B2316" s="23" t="s">
        <v>514</v>
      </c>
      <c r="C2316" s="13" t="s">
        <v>184</v>
      </c>
      <c r="D2316" s="34" t="s">
        <v>5201</v>
      </c>
      <c r="E2316" s="34" t="s">
        <v>5205</v>
      </c>
      <c r="F2316" s="34" t="s">
        <v>7933</v>
      </c>
      <c r="G2316" s="34">
        <v>49</v>
      </c>
    </row>
    <row r="2317" spans="1:7">
      <c r="A2317" s="23">
        <v>2021</v>
      </c>
      <c r="B2317" s="23" t="s">
        <v>514</v>
      </c>
      <c r="C2317" s="13" t="s">
        <v>184</v>
      </c>
      <c r="D2317" s="34" t="s">
        <v>5201</v>
      </c>
      <c r="E2317" s="34" t="s">
        <v>5205</v>
      </c>
      <c r="F2317" s="34" t="s">
        <v>5206</v>
      </c>
      <c r="G2317" s="34">
        <v>99</v>
      </c>
    </row>
    <row r="2318" spans="1:7">
      <c r="A2318" s="23">
        <v>2021</v>
      </c>
      <c r="B2318" s="23" t="s">
        <v>514</v>
      </c>
      <c r="C2318" s="13" t="s">
        <v>184</v>
      </c>
      <c r="D2318" s="34" t="s">
        <v>5201</v>
      </c>
      <c r="E2318" s="34" t="s">
        <v>5205</v>
      </c>
      <c r="F2318" s="34" t="s">
        <v>7934</v>
      </c>
      <c r="G2318" s="34">
        <v>56</v>
      </c>
    </row>
    <row r="2319" spans="1:7">
      <c r="A2319" s="23">
        <v>2021</v>
      </c>
      <c r="B2319" s="23" t="s">
        <v>514</v>
      </c>
      <c r="C2319" s="13" t="s">
        <v>184</v>
      </c>
      <c r="D2319" s="34" t="s">
        <v>5201</v>
      </c>
      <c r="E2319" s="34" t="s">
        <v>5205</v>
      </c>
      <c r="F2319" s="34" t="s">
        <v>7935</v>
      </c>
      <c r="G2319" s="34">
        <v>1</v>
      </c>
    </row>
    <row r="2320" spans="1:7">
      <c r="A2320" s="23">
        <v>2021</v>
      </c>
      <c r="B2320" s="23" t="s">
        <v>514</v>
      </c>
      <c r="C2320" s="13" t="s">
        <v>184</v>
      </c>
      <c r="D2320" s="34" t="s">
        <v>5201</v>
      </c>
      <c r="E2320" s="34" t="s">
        <v>5205</v>
      </c>
      <c r="F2320" s="34" t="s">
        <v>7936</v>
      </c>
      <c r="G2320" s="34">
        <v>6</v>
      </c>
    </row>
    <row r="2321" spans="1:7">
      <c r="A2321" s="23">
        <v>2021</v>
      </c>
      <c r="B2321" s="23" t="s">
        <v>514</v>
      </c>
      <c r="C2321" s="13" t="s">
        <v>23</v>
      </c>
      <c r="D2321" s="34" t="s">
        <v>7947</v>
      </c>
      <c r="E2321" s="34" t="s">
        <v>4498</v>
      </c>
      <c r="F2321" s="34" t="s">
        <v>4503</v>
      </c>
      <c r="G2321" s="34">
        <v>3</v>
      </c>
    </row>
    <row r="2322" spans="1:7">
      <c r="A2322" s="23">
        <v>2021</v>
      </c>
      <c r="B2322" s="23" t="s">
        <v>514</v>
      </c>
      <c r="C2322" s="13" t="s">
        <v>23</v>
      </c>
      <c r="D2322" s="34" t="s">
        <v>7947</v>
      </c>
      <c r="E2322" s="34" t="s">
        <v>4498</v>
      </c>
      <c r="F2322" s="34" t="s">
        <v>4504</v>
      </c>
      <c r="G2322" s="34">
        <v>2</v>
      </c>
    </row>
    <row r="2323" spans="1:7">
      <c r="A2323" s="23">
        <v>2021</v>
      </c>
      <c r="B2323" s="23" t="s">
        <v>514</v>
      </c>
      <c r="C2323" s="13" t="s">
        <v>23</v>
      </c>
      <c r="D2323" s="34" t="s">
        <v>7947</v>
      </c>
      <c r="E2323" s="34" t="s">
        <v>4498</v>
      </c>
      <c r="F2323" s="34" t="s">
        <v>1760</v>
      </c>
      <c r="G2323" s="34">
        <v>8</v>
      </c>
    </row>
    <row r="2324" spans="1:7">
      <c r="A2324" s="23">
        <v>2021</v>
      </c>
      <c r="B2324" s="23" t="s">
        <v>514</v>
      </c>
      <c r="C2324" s="13" t="s">
        <v>23</v>
      </c>
      <c r="D2324" s="34" t="s">
        <v>7947</v>
      </c>
      <c r="E2324" s="34" t="s">
        <v>4498</v>
      </c>
      <c r="F2324" s="34" t="s">
        <v>4505</v>
      </c>
      <c r="G2324" s="34">
        <v>7</v>
      </c>
    </row>
    <row r="2325" spans="1:7">
      <c r="A2325" s="23">
        <v>2021</v>
      </c>
      <c r="B2325" s="23" t="s">
        <v>514</v>
      </c>
      <c r="C2325" s="13" t="s">
        <v>23</v>
      </c>
      <c r="D2325" s="34" t="s">
        <v>7947</v>
      </c>
      <c r="E2325" s="34" t="s">
        <v>4498</v>
      </c>
      <c r="F2325" s="34" t="s">
        <v>5199</v>
      </c>
      <c r="G2325" s="34">
        <v>27</v>
      </c>
    </row>
    <row r="2326" spans="1:7">
      <c r="A2326" s="23">
        <v>2021</v>
      </c>
      <c r="B2326" s="23" t="s">
        <v>514</v>
      </c>
      <c r="C2326" s="13" t="s">
        <v>23</v>
      </c>
      <c r="D2326" s="34" t="s">
        <v>7947</v>
      </c>
      <c r="E2326" s="34" t="s">
        <v>4498</v>
      </c>
      <c r="F2326" s="34" t="s">
        <v>7923</v>
      </c>
      <c r="G2326" s="34">
        <v>1</v>
      </c>
    </row>
    <row r="2327" spans="1:7">
      <c r="A2327" s="23">
        <v>2021</v>
      </c>
      <c r="B2327" s="23" t="s">
        <v>514</v>
      </c>
      <c r="C2327" s="13" t="s">
        <v>23</v>
      </c>
      <c r="D2327" s="34" t="s">
        <v>7947</v>
      </c>
      <c r="E2327" s="34" t="s">
        <v>4498</v>
      </c>
      <c r="F2327" s="34" t="s">
        <v>4508</v>
      </c>
      <c r="G2327" s="34">
        <v>4</v>
      </c>
    </row>
    <row r="2328" spans="1:7">
      <c r="A2328" s="23">
        <v>2021</v>
      </c>
      <c r="B2328" s="23" t="s">
        <v>514</v>
      </c>
      <c r="C2328" s="13" t="s">
        <v>23</v>
      </c>
      <c r="D2328" s="34" t="s">
        <v>7947</v>
      </c>
      <c r="E2328" s="34" t="s">
        <v>4509</v>
      </c>
      <c r="F2328" s="34" t="s">
        <v>4366</v>
      </c>
      <c r="G2328" s="34">
        <v>1</v>
      </c>
    </row>
    <row r="2329" spans="1:7">
      <c r="A2329" s="23">
        <v>2021</v>
      </c>
      <c r="B2329" s="23" t="s">
        <v>514</v>
      </c>
      <c r="C2329" s="13" t="s">
        <v>23</v>
      </c>
      <c r="D2329" s="34" t="s">
        <v>7947</v>
      </c>
      <c r="E2329" s="34" t="s">
        <v>4509</v>
      </c>
      <c r="F2329" s="34" t="s">
        <v>5189</v>
      </c>
      <c r="G2329" s="34">
        <v>3</v>
      </c>
    </row>
    <row r="2330" spans="1:7">
      <c r="A2330" s="23">
        <v>2021</v>
      </c>
      <c r="B2330" s="23" t="s">
        <v>514</v>
      </c>
      <c r="C2330" s="13" t="s">
        <v>23</v>
      </c>
      <c r="D2330" s="34" t="s">
        <v>7947</v>
      </c>
      <c r="E2330" s="34" t="s">
        <v>4509</v>
      </c>
      <c r="F2330" s="34" t="s">
        <v>5190</v>
      </c>
      <c r="G2330" s="34">
        <v>5</v>
      </c>
    </row>
    <row r="2331" spans="1:7">
      <c r="A2331" s="23">
        <v>2021</v>
      </c>
      <c r="B2331" s="23" t="s">
        <v>514</v>
      </c>
      <c r="C2331" s="13" t="s">
        <v>23</v>
      </c>
      <c r="D2331" s="34" t="s">
        <v>7947</v>
      </c>
      <c r="E2331" s="34" t="s">
        <v>4509</v>
      </c>
      <c r="F2331" s="34" t="s">
        <v>5188</v>
      </c>
      <c r="G2331" s="34">
        <v>7</v>
      </c>
    </row>
    <row r="2332" spans="1:7">
      <c r="A2332" s="23">
        <v>2021</v>
      </c>
      <c r="B2332" s="23" t="s">
        <v>514</v>
      </c>
      <c r="C2332" s="13" t="s">
        <v>23</v>
      </c>
      <c r="D2332" s="34" t="s">
        <v>7947</v>
      </c>
      <c r="E2332" s="34" t="s">
        <v>4509</v>
      </c>
      <c r="F2332" s="34" t="s">
        <v>1756</v>
      </c>
      <c r="G2332" s="34">
        <v>6</v>
      </c>
    </row>
    <row r="2333" spans="1:7">
      <c r="A2333" s="23">
        <v>2021</v>
      </c>
      <c r="B2333" s="23" t="s">
        <v>514</v>
      </c>
      <c r="C2333" s="13" t="s">
        <v>23</v>
      </c>
      <c r="D2333" s="34" t="s">
        <v>5191</v>
      </c>
      <c r="E2333" s="34" t="s">
        <v>4486</v>
      </c>
      <c r="F2333" s="34" t="s">
        <v>1744</v>
      </c>
      <c r="G2333" s="34">
        <v>2</v>
      </c>
    </row>
    <row r="2334" spans="1:7">
      <c r="A2334" s="23">
        <v>2021</v>
      </c>
      <c r="B2334" s="23" t="s">
        <v>514</v>
      </c>
      <c r="C2334" s="13" t="s">
        <v>23</v>
      </c>
      <c r="D2334" s="34" t="s">
        <v>5191</v>
      </c>
      <c r="E2334" s="34" t="s">
        <v>4486</v>
      </c>
      <c r="F2334" s="34" t="s">
        <v>1745</v>
      </c>
      <c r="G2334" s="34">
        <v>18</v>
      </c>
    </row>
    <row r="2335" spans="1:7">
      <c r="A2335" s="23">
        <v>2021</v>
      </c>
      <c r="B2335" s="23" t="s">
        <v>514</v>
      </c>
      <c r="C2335" s="13" t="s">
        <v>23</v>
      </c>
      <c r="D2335" s="34" t="s">
        <v>5191</v>
      </c>
      <c r="E2335" s="34" t="s">
        <v>4486</v>
      </c>
      <c r="F2335" s="34" t="s">
        <v>7924</v>
      </c>
      <c r="G2335" s="34">
        <v>19</v>
      </c>
    </row>
    <row r="2336" spans="1:7">
      <c r="A2336" s="23">
        <v>2021</v>
      </c>
      <c r="B2336" s="23" t="s">
        <v>514</v>
      </c>
      <c r="C2336" s="13" t="s">
        <v>23</v>
      </c>
      <c r="D2336" s="34" t="s">
        <v>5191</v>
      </c>
      <c r="E2336" s="34" t="s">
        <v>4486</v>
      </c>
      <c r="F2336" s="34" t="s">
        <v>5194</v>
      </c>
      <c r="G2336" s="34">
        <v>17</v>
      </c>
    </row>
    <row r="2337" spans="1:7">
      <c r="A2337" s="23">
        <v>2021</v>
      </c>
      <c r="B2337" s="23" t="s">
        <v>514</v>
      </c>
      <c r="C2337" s="13" t="s">
        <v>23</v>
      </c>
      <c r="D2337" s="34" t="s">
        <v>5191</v>
      </c>
      <c r="E2337" s="34" t="s">
        <v>4486</v>
      </c>
      <c r="F2337" s="34" t="s">
        <v>1746</v>
      </c>
      <c r="G2337" s="34">
        <v>31</v>
      </c>
    </row>
    <row r="2338" spans="1:7">
      <c r="A2338" s="23">
        <v>2021</v>
      </c>
      <c r="B2338" s="23" t="s">
        <v>514</v>
      </c>
      <c r="C2338" s="13" t="s">
        <v>23</v>
      </c>
      <c r="D2338" s="34" t="s">
        <v>5191</v>
      </c>
      <c r="E2338" s="34" t="s">
        <v>4486</v>
      </c>
      <c r="F2338" s="34" t="s">
        <v>4496</v>
      </c>
      <c r="G2338" s="34">
        <v>8</v>
      </c>
    </row>
    <row r="2339" spans="1:7">
      <c r="A2339" s="23">
        <v>2021</v>
      </c>
      <c r="B2339" s="23" t="s">
        <v>514</v>
      </c>
      <c r="C2339" s="13" t="s">
        <v>23</v>
      </c>
      <c r="D2339" s="34" t="s">
        <v>5191</v>
      </c>
      <c r="E2339" s="34" t="s">
        <v>4486</v>
      </c>
      <c r="F2339" s="34" t="s">
        <v>7925</v>
      </c>
      <c r="G2339" s="34">
        <v>22</v>
      </c>
    </row>
    <row r="2340" spans="1:7">
      <c r="A2340" s="23">
        <v>2021</v>
      </c>
      <c r="B2340" s="23" t="s">
        <v>514</v>
      </c>
      <c r="C2340" s="13" t="s">
        <v>23</v>
      </c>
      <c r="D2340" s="34" t="s">
        <v>5191</v>
      </c>
      <c r="E2340" s="34" t="s">
        <v>4486</v>
      </c>
      <c r="F2340" s="34" t="s">
        <v>4497</v>
      </c>
      <c r="G2340" s="34">
        <v>5</v>
      </c>
    </row>
    <row r="2341" spans="1:7">
      <c r="A2341" s="23">
        <v>2021</v>
      </c>
      <c r="B2341" s="23" t="s">
        <v>514</v>
      </c>
      <c r="C2341" s="13" t="s">
        <v>23</v>
      </c>
      <c r="D2341" s="34" t="s">
        <v>5191</v>
      </c>
      <c r="E2341" s="34" t="s">
        <v>4486</v>
      </c>
      <c r="F2341" s="34" t="s">
        <v>1748</v>
      </c>
      <c r="G2341" s="34">
        <v>8</v>
      </c>
    </row>
    <row r="2342" spans="1:7">
      <c r="A2342" s="23">
        <v>2021</v>
      </c>
      <c r="B2342" s="23" t="s">
        <v>514</v>
      </c>
      <c r="C2342" s="13" t="s">
        <v>23</v>
      </c>
      <c r="D2342" s="34" t="s">
        <v>5191</v>
      </c>
      <c r="E2342" s="34" t="s">
        <v>4486</v>
      </c>
      <c r="F2342" s="34" t="s">
        <v>4553</v>
      </c>
      <c r="G2342" s="34">
        <v>5</v>
      </c>
    </row>
    <row r="2343" spans="1:7">
      <c r="A2343" s="23">
        <v>2021</v>
      </c>
      <c r="B2343" s="23" t="s">
        <v>514</v>
      </c>
      <c r="C2343" s="13" t="s">
        <v>23</v>
      </c>
      <c r="D2343" s="34" t="s">
        <v>5191</v>
      </c>
      <c r="E2343" s="34" t="s">
        <v>4486</v>
      </c>
      <c r="F2343" s="34" t="s">
        <v>1749</v>
      </c>
      <c r="G2343" s="34">
        <v>8</v>
      </c>
    </row>
    <row r="2344" spans="1:7">
      <c r="A2344" s="23">
        <v>2021</v>
      </c>
      <c r="B2344" s="23" t="s">
        <v>514</v>
      </c>
      <c r="C2344" s="13" t="s">
        <v>23</v>
      </c>
      <c r="D2344" s="34" t="s">
        <v>5191</v>
      </c>
      <c r="E2344" s="34" t="s">
        <v>4486</v>
      </c>
      <c r="F2344" s="34" t="s">
        <v>4492</v>
      </c>
      <c r="G2344" s="34">
        <v>9</v>
      </c>
    </row>
    <row r="2345" spans="1:7">
      <c r="A2345" s="23">
        <v>2021</v>
      </c>
      <c r="B2345" s="23" t="s">
        <v>514</v>
      </c>
      <c r="C2345" s="13" t="s">
        <v>23</v>
      </c>
      <c r="D2345" s="34" t="s">
        <v>5191</v>
      </c>
      <c r="E2345" s="34" t="s">
        <v>4486</v>
      </c>
      <c r="F2345" s="34" t="s">
        <v>7927</v>
      </c>
      <c r="G2345" s="34">
        <v>30</v>
      </c>
    </row>
    <row r="2346" spans="1:7">
      <c r="A2346" s="23">
        <v>2021</v>
      </c>
      <c r="B2346" s="23" t="s">
        <v>514</v>
      </c>
      <c r="C2346" s="13" t="s">
        <v>23</v>
      </c>
      <c r="D2346" s="34" t="s">
        <v>5191</v>
      </c>
      <c r="E2346" s="34" t="s">
        <v>4486</v>
      </c>
      <c r="F2346" s="34" t="s">
        <v>1752</v>
      </c>
      <c r="G2346" s="34">
        <v>2</v>
      </c>
    </row>
    <row r="2347" spans="1:7">
      <c r="A2347" s="23">
        <v>2021</v>
      </c>
      <c r="B2347" s="23" t="s">
        <v>514</v>
      </c>
      <c r="C2347" s="13" t="s">
        <v>23</v>
      </c>
      <c r="D2347" s="34" t="s">
        <v>5191</v>
      </c>
      <c r="E2347" s="34" t="s">
        <v>4486</v>
      </c>
      <c r="F2347" s="34" t="s">
        <v>1753</v>
      </c>
      <c r="G2347" s="34">
        <v>8</v>
      </c>
    </row>
    <row r="2348" spans="1:7">
      <c r="A2348" s="23">
        <v>2021</v>
      </c>
      <c r="B2348" s="23" t="s">
        <v>514</v>
      </c>
      <c r="C2348" s="13" t="s">
        <v>23</v>
      </c>
      <c r="D2348" s="34" t="s">
        <v>5191</v>
      </c>
      <c r="E2348" s="34" t="s">
        <v>4494</v>
      </c>
      <c r="F2348" s="34" t="s">
        <v>1744</v>
      </c>
      <c r="G2348" s="34">
        <v>3</v>
      </c>
    </row>
    <row r="2349" spans="1:7">
      <c r="A2349" s="23">
        <v>2021</v>
      </c>
      <c r="B2349" s="23" t="s">
        <v>514</v>
      </c>
      <c r="C2349" s="13" t="s">
        <v>23</v>
      </c>
      <c r="D2349" s="34" t="s">
        <v>5191</v>
      </c>
      <c r="E2349" s="34" t="s">
        <v>4494</v>
      </c>
      <c r="F2349" s="34" t="s">
        <v>1745</v>
      </c>
      <c r="G2349" s="34">
        <v>6</v>
      </c>
    </row>
    <row r="2350" spans="1:7">
      <c r="A2350" s="23">
        <v>2021</v>
      </c>
      <c r="B2350" s="23" t="s">
        <v>514</v>
      </c>
      <c r="C2350" s="13" t="s">
        <v>23</v>
      </c>
      <c r="D2350" s="34" t="s">
        <v>5191</v>
      </c>
      <c r="E2350" s="34" t="s">
        <v>4494</v>
      </c>
      <c r="F2350" s="34" t="s">
        <v>5193</v>
      </c>
      <c r="G2350" s="34">
        <v>109</v>
      </c>
    </row>
    <row r="2351" spans="1:7">
      <c r="A2351" s="23">
        <v>2021</v>
      </c>
      <c r="B2351" s="23" t="s">
        <v>514</v>
      </c>
      <c r="C2351" s="13" t="s">
        <v>23</v>
      </c>
      <c r="D2351" s="34" t="s">
        <v>5191</v>
      </c>
      <c r="E2351" s="34" t="s">
        <v>4494</v>
      </c>
      <c r="F2351" s="34" t="s">
        <v>1746</v>
      </c>
      <c r="G2351" s="34">
        <v>16</v>
      </c>
    </row>
    <row r="2352" spans="1:7">
      <c r="A2352" s="23">
        <v>2021</v>
      </c>
      <c r="B2352" s="23" t="s">
        <v>514</v>
      </c>
      <c r="C2352" s="13" t="s">
        <v>23</v>
      </c>
      <c r="D2352" s="34" t="s">
        <v>5191</v>
      </c>
      <c r="E2352" s="34" t="s">
        <v>4494</v>
      </c>
      <c r="F2352" s="34" t="s">
        <v>4496</v>
      </c>
      <c r="G2352" s="34">
        <v>11</v>
      </c>
    </row>
    <row r="2353" spans="1:7">
      <c r="A2353" s="23">
        <v>2021</v>
      </c>
      <c r="B2353" s="23" t="s">
        <v>514</v>
      </c>
      <c r="C2353" s="13" t="s">
        <v>23</v>
      </c>
      <c r="D2353" s="34" t="s">
        <v>5191</v>
      </c>
      <c r="E2353" s="34" t="s">
        <v>4494</v>
      </c>
      <c r="F2353" s="34" t="s">
        <v>4497</v>
      </c>
      <c r="G2353" s="34">
        <v>1</v>
      </c>
    </row>
    <row r="2354" spans="1:7">
      <c r="A2354" s="23">
        <v>2021</v>
      </c>
      <c r="B2354" s="23" t="s">
        <v>514</v>
      </c>
      <c r="C2354" s="13" t="s">
        <v>23</v>
      </c>
      <c r="D2354" s="34" t="s">
        <v>5191</v>
      </c>
      <c r="E2354" s="34" t="s">
        <v>4494</v>
      </c>
      <c r="F2354" s="34" t="s">
        <v>1748</v>
      </c>
      <c r="G2354" s="34">
        <v>12</v>
      </c>
    </row>
    <row r="2355" spans="1:7">
      <c r="A2355" s="23">
        <v>2021</v>
      </c>
      <c r="B2355" s="23" t="s">
        <v>514</v>
      </c>
      <c r="C2355" s="13" t="s">
        <v>23</v>
      </c>
      <c r="D2355" s="34" t="s">
        <v>5191</v>
      </c>
      <c r="E2355" s="34" t="s">
        <v>4494</v>
      </c>
      <c r="F2355" s="34" t="s">
        <v>1749</v>
      </c>
      <c r="G2355" s="34">
        <v>1</v>
      </c>
    </row>
    <row r="2356" spans="1:7">
      <c r="A2356" s="23">
        <v>2021</v>
      </c>
      <c r="B2356" s="23" t="s">
        <v>514</v>
      </c>
      <c r="C2356" s="13" t="s">
        <v>23</v>
      </c>
      <c r="D2356" s="34" t="s">
        <v>5191</v>
      </c>
      <c r="E2356" s="34" t="s">
        <v>4494</v>
      </c>
      <c r="F2356" s="34" t="s">
        <v>4492</v>
      </c>
      <c r="G2356" s="34">
        <v>8</v>
      </c>
    </row>
    <row r="2357" spans="1:7">
      <c r="A2357" s="23">
        <v>2021</v>
      </c>
      <c r="B2357" s="23" t="s">
        <v>514</v>
      </c>
      <c r="C2357" s="13" t="s">
        <v>23</v>
      </c>
      <c r="D2357" s="34" t="s">
        <v>5191</v>
      </c>
      <c r="E2357" s="34" t="s">
        <v>4494</v>
      </c>
      <c r="F2357" s="34" t="s">
        <v>1752</v>
      </c>
      <c r="G2357" s="34">
        <v>3</v>
      </c>
    </row>
    <row r="2358" spans="1:7">
      <c r="A2358" s="23">
        <v>2021</v>
      </c>
      <c r="B2358" s="23" t="s">
        <v>514</v>
      </c>
      <c r="C2358" s="13" t="s">
        <v>23</v>
      </c>
      <c r="D2358" s="34" t="s">
        <v>5191</v>
      </c>
      <c r="E2358" s="34" t="s">
        <v>4494</v>
      </c>
      <c r="F2358" s="34" t="s">
        <v>1753</v>
      </c>
      <c r="G2358" s="34">
        <v>10</v>
      </c>
    </row>
    <row r="2359" spans="1:7">
      <c r="A2359" s="23">
        <v>2021</v>
      </c>
      <c r="B2359" s="23" t="s">
        <v>514</v>
      </c>
      <c r="C2359" s="13" t="s">
        <v>23</v>
      </c>
      <c r="D2359" s="34" t="s">
        <v>7945</v>
      </c>
      <c r="E2359" s="34" t="s">
        <v>5197</v>
      </c>
      <c r="F2359" s="34" t="s">
        <v>5198</v>
      </c>
      <c r="G2359" s="34">
        <v>2</v>
      </c>
    </row>
    <row r="2360" spans="1:7">
      <c r="A2360" s="23">
        <v>2021</v>
      </c>
      <c r="B2360" s="23" t="s">
        <v>514</v>
      </c>
      <c r="C2360" s="13" t="s">
        <v>23</v>
      </c>
      <c r="D2360" s="34" t="s">
        <v>7945</v>
      </c>
      <c r="E2360" s="34" t="s">
        <v>5197</v>
      </c>
      <c r="F2360" s="34" t="s">
        <v>4516</v>
      </c>
      <c r="G2360" s="34">
        <v>21</v>
      </c>
    </row>
    <row r="2361" spans="1:7">
      <c r="A2361" s="23">
        <v>2021</v>
      </c>
      <c r="B2361" s="23" t="s">
        <v>514</v>
      </c>
      <c r="C2361" s="13" t="s">
        <v>23</v>
      </c>
      <c r="D2361" s="34" t="s">
        <v>7945</v>
      </c>
      <c r="E2361" s="34" t="s">
        <v>5197</v>
      </c>
      <c r="F2361" s="34" t="s">
        <v>5212</v>
      </c>
      <c r="G2361" s="34">
        <v>6</v>
      </c>
    </row>
    <row r="2362" spans="1:7">
      <c r="A2362" s="23">
        <v>2021</v>
      </c>
      <c r="B2362" s="23" t="s">
        <v>514</v>
      </c>
      <c r="C2362" s="13" t="s">
        <v>23</v>
      </c>
      <c r="D2362" s="34" t="s">
        <v>7945</v>
      </c>
      <c r="E2362" s="34" t="s">
        <v>4511</v>
      </c>
      <c r="F2362" s="34" t="s">
        <v>5199</v>
      </c>
      <c r="G2362" s="34">
        <v>57</v>
      </c>
    </row>
    <row r="2363" spans="1:7">
      <c r="A2363" s="23">
        <v>2021</v>
      </c>
      <c r="B2363" s="23" t="s">
        <v>514</v>
      </c>
      <c r="C2363" s="13" t="s">
        <v>23</v>
      </c>
      <c r="D2363" s="34" t="s">
        <v>7945</v>
      </c>
      <c r="E2363" s="34" t="s">
        <v>4511</v>
      </c>
      <c r="F2363" s="34" t="s">
        <v>7929</v>
      </c>
      <c r="G2363" s="34">
        <v>1</v>
      </c>
    </row>
    <row r="2364" spans="1:7">
      <c r="A2364" s="23">
        <v>2021</v>
      </c>
      <c r="B2364" s="23" t="s">
        <v>514</v>
      </c>
      <c r="C2364" s="13" t="s">
        <v>23</v>
      </c>
      <c r="D2364" s="34" t="s">
        <v>7945</v>
      </c>
      <c r="E2364" s="34" t="s">
        <v>4511</v>
      </c>
      <c r="F2364" s="34" t="s">
        <v>7930</v>
      </c>
      <c r="G2364" s="34">
        <v>257</v>
      </c>
    </row>
    <row r="2365" spans="1:7">
      <c r="A2365" s="23">
        <v>2021</v>
      </c>
      <c r="B2365" s="23" t="s">
        <v>514</v>
      </c>
      <c r="C2365" s="13" t="s">
        <v>23</v>
      </c>
      <c r="D2365" s="34" t="s">
        <v>7945</v>
      </c>
      <c r="E2365" s="34" t="s">
        <v>4511</v>
      </c>
      <c r="F2365" s="34" t="s">
        <v>7950</v>
      </c>
      <c r="G2365" s="34">
        <v>4</v>
      </c>
    </row>
    <row r="2366" spans="1:7">
      <c r="A2366" s="23">
        <v>2021</v>
      </c>
      <c r="B2366" s="23" t="s">
        <v>514</v>
      </c>
      <c r="C2366" s="13" t="s">
        <v>23</v>
      </c>
      <c r="D2366" s="34" t="s">
        <v>5201</v>
      </c>
      <c r="E2366" s="34" t="s">
        <v>7946</v>
      </c>
      <c r="F2366" s="34" t="s">
        <v>5202</v>
      </c>
      <c r="G2366" s="34">
        <v>1</v>
      </c>
    </row>
    <row r="2367" spans="1:7">
      <c r="A2367" s="23">
        <v>2021</v>
      </c>
      <c r="B2367" s="23" t="s">
        <v>514</v>
      </c>
      <c r="C2367" s="13" t="s">
        <v>23</v>
      </c>
      <c r="D2367" s="34" t="s">
        <v>5201</v>
      </c>
      <c r="E2367" s="34" t="s">
        <v>7946</v>
      </c>
      <c r="F2367" s="34" t="s">
        <v>5203</v>
      </c>
      <c r="G2367" s="34">
        <v>6</v>
      </c>
    </row>
    <row r="2368" spans="1:7">
      <c r="A2368" s="23">
        <v>2021</v>
      </c>
      <c r="B2368" s="23" t="s">
        <v>514</v>
      </c>
      <c r="C2368" s="13" t="s">
        <v>23</v>
      </c>
      <c r="D2368" s="34" t="s">
        <v>5201</v>
      </c>
      <c r="E2368" s="34" t="s">
        <v>7946</v>
      </c>
      <c r="F2368" s="34" t="s">
        <v>7931</v>
      </c>
      <c r="G2368" s="34">
        <v>4</v>
      </c>
    </row>
    <row r="2369" spans="1:7">
      <c r="A2369" s="23">
        <v>2021</v>
      </c>
      <c r="B2369" s="23" t="s">
        <v>514</v>
      </c>
      <c r="C2369" s="13" t="s">
        <v>23</v>
      </c>
      <c r="D2369" s="34" t="s">
        <v>5201</v>
      </c>
      <c r="E2369" s="34" t="s">
        <v>7946</v>
      </c>
      <c r="F2369" s="34" t="s">
        <v>7926</v>
      </c>
      <c r="G2369" s="34">
        <v>3</v>
      </c>
    </row>
    <row r="2370" spans="1:7">
      <c r="A2370" s="23">
        <v>2021</v>
      </c>
      <c r="B2370" s="23" t="s">
        <v>514</v>
      </c>
      <c r="C2370" s="13" t="s">
        <v>23</v>
      </c>
      <c r="D2370" s="34" t="s">
        <v>5201</v>
      </c>
      <c r="E2370" s="34" t="s">
        <v>5205</v>
      </c>
      <c r="F2370" s="34" t="s">
        <v>7932</v>
      </c>
      <c r="G2370" s="34">
        <v>4</v>
      </c>
    </row>
    <row r="2371" spans="1:7">
      <c r="A2371" s="23">
        <v>2021</v>
      </c>
      <c r="B2371" s="23" t="s">
        <v>514</v>
      </c>
      <c r="C2371" s="13" t="s">
        <v>23</v>
      </c>
      <c r="D2371" s="34" t="s">
        <v>5201</v>
      </c>
      <c r="E2371" s="34" t="s">
        <v>5205</v>
      </c>
      <c r="F2371" s="34" t="s">
        <v>7933</v>
      </c>
      <c r="G2371" s="34">
        <v>2</v>
      </c>
    </row>
    <row r="2372" spans="1:7">
      <c r="A2372" s="23">
        <v>2021</v>
      </c>
      <c r="B2372" s="23" t="s">
        <v>514</v>
      </c>
      <c r="C2372" s="13" t="s">
        <v>23</v>
      </c>
      <c r="D2372" s="34" t="s">
        <v>5201</v>
      </c>
      <c r="E2372" s="34" t="s">
        <v>5205</v>
      </c>
      <c r="F2372" s="34" t="s">
        <v>5206</v>
      </c>
      <c r="G2372" s="34">
        <v>134</v>
      </c>
    </row>
    <row r="2373" spans="1:7">
      <c r="A2373" s="23">
        <v>2021</v>
      </c>
      <c r="B2373" s="23" t="s">
        <v>514</v>
      </c>
      <c r="C2373" s="13" t="s">
        <v>23</v>
      </c>
      <c r="D2373" s="34" t="s">
        <v>5201</v>
      </c>
      <c r="E2373" s="34" t="s">
        <v>5205</v>
      </c>
      <c r="F2373" s="34" t="s">
        <v>7934</v>
      </c>
      <c r="G2373" s="34">
        <v>82</v>
      </c>
    </row>
    <row r="2374" spans="1:7">
      <c r="A2374" s="23">
        <v>2021</v>
      </c>
      <c r="B2374" s="23" t="s">
        <v>514</v>
      </c>
      <c r="C2374" s="13" t="s">
        <v>23</v>
      </c>
      <c r="D2374" s="34" t="s">
        <v>5201</v>
      </c>
      <c r="E2374" s="34" t="s">
        <v>5205</v>
      </c>
      <c r="F2374" s="34" t="s">
        <v>7937</v>
      </c>
      <c r="G2374" s="34">
        <v>2</v>
      </c>
    </row>
    <row r="2375" spans="1:7">
      <c r="A2375" s="23">
        <v>2021</v>
      </c>
      <c r="B2375" s="23" t="s">
        <v>514</v>
      </c>
      <c r="C2375" s="13" t="s">
        <v>23</v>
      </c>
      <c r="D2375" s="34" t="s">
        <v>5201</v>
      </c>
      <c r="E2375" s="34" t="s">
        <v>5205</v>
      </c>
      <c r="F2375" s="34" t="s">
        <v>7935</v>
      </c>
      <c r="G2375" s="34">
        <v>6</v>
      </c>
    </row>
    <row r="2376" spans="1:7">
      <c r="A2376" s="23">
        <v>2021</v>
      </c>
      <c r="B2376" s="23" t="s">
        <v>514</v>
      </c>
      <c r="C2376" s="13" t="s">
        <v>23</v>
      </c>
      <c r="D2376" s="34" t="s">
        <v>5201</v>
      </c>
      <c r="E2376" s="34" t="s">
        <v>5205</v>
      </c>
      <c r="F2376" s="34" t="s">
        <v>7936</v>
      </c>
      <c r="G2376" s="34">
        <v>2</v>
      </c>
    </row>
    <row r="2377" spans="1:7">
      <c r="A2377" s="23">
        <v>2021</v>
      </c>
      <c r="B2377" s="23" t="s">
        <v>514</v>
      </c>
      <c r="C2377" s="13" t="s">
        <v>23</v>
      </c>
      <c r="D2377" s="34" t="s">
        <v>5201</v>
      </c>
      <c r="E2377" s="34" t="s">
        <v>5205</v>
      </c>
      <c r="F2377" s="34" t="s">
        <v>7938</v>
      </c>
      <c r="G2377" s="34">
        <v>6</v>
      </c>
    </row>
    <row r="2378" spans="1:7">
      <c r="A2378" s="23">
        <v>2021</v>
      </c>
      <c r="B2378" s="23" t="s">
        <v>514</v>
      </c>
      <c r="C2378" s="13" t="s">
        <v>23</v>
      </c>
      <c r="D2378" s="34" t="s">
        <v>5201</v>
      </c>
      <c r="E2378" s="34" t="s">
        <v>7948</v>
      </c>
      <c r="F2378" s="34" t="s">
        <v>7939</v>
      </c>
      <c r="G2378" s="34">
        <v>2</v>
      </c>
    </row>
    <row r="2379" spans="1:7">
      <c r="A2379" s="23">
        <v>2021</v>
      </c>
      <c r="B2379" s="23" t="s">
        <v>514</v>
      </c>
      <c r="C2379" s="13" t="s">
        <v>23</v>
      </c>
      <c r="D2379" s="34" t="s">
        <v>5201</v>
      </c>
      <c r="E2379" s="34" t="s">
        <v>7948</v>
      </c>
      <c r="F2379" s="34" t="s">
        <v>1764</v>
      </c>
      <c r="G2379" s="34">
        <v>2</v>
      </c>
    </row>
    <row r="2380" spans="1:7">
      <c r="A2380" s="23">
        <v>2021</v>
      </c>
      <c r="B2380" s="23" t="s">
        <v>514</v>
      </c>
      <c r="C2380" s="13" t="s">
        <v>6804</v>
      </c>
      <c r="D2380" s="34" t="s">
        <v>7947</v>
      </c>
      <c r="E2380" s="34" t="s">
        <v>4498</v>
      </c>
      <c r="F2380" s="34" t="s">
        <v>4502</v>
      </c>
      <c r="G2380" s="34">
        <v>3</v>
      </c>
    </row>
    <row r="2381" spans="1:7">
      <c r="A2381" s="23">
        <v>2021</v>
      </c>
      <c r="B2381" s="23" t="s">
        <v>514</v>
      </c>
      <c r="C2381" s="13" t="s">
        <v>6804</v>
      </c>
      <c r="D2381" s="34" t="s">
        <v>7947</v>
      </c>
      <c r="E2381" s="34" t="s">
        <v>4498</v>
      </c>
      <c r="F2381" s="34" t="s">
        <v>4503</v>
      </c>
      <c r="G2381" s="34">
        <v>12</v>
      </c>
    </row>
    <row r="2382" spans="1:7">
      <c r="A2382" s="23">
        <v>2021</v>
      </c>
      <c r="B2382" s="23" t="s">
        <v>514</v>
      </c>
      <c r="C2382" s="13" t="s">
        <v>6804</v>
      </c>
      <c r="D2382" s="34" t="s">
        <v>7947</v>
      </c>
      <c r="E2382" s="34" t="s">
        <v>4498</v>
      </c>
      <c r="F2382" s="34" t="s">
        <v>4504</v>
      </c>
      <c r="G2382" s="34">
        <v>2</v>
      </c>
    </row>
    <row r="2383" spans="1:7">
      <c r="A2383" s="23">
        <v>2021</v>
      </c>
      <c r="B2383" s="23" t="s">
        <v>514</v>
      </c>
      <c r="C2383" s="13" t="s">
        <v>6804</v>
      </c>
      <c r="D2383" s="34" t="s">
        <v>7947</v>
      </c>
      <c r="E2383" s="34" t="s">
        <v>4498</v>
      </c>
      <c r="F2383" s="34" t="s">
        <v>1760</v>
      </c>
      <c r="G2383" s="34">
        <v>9</v>
      </c>
    </row>
    <row r="2384" spans="1:7">
      <c r="A2384" s="23">
        <v>2021</v>
      </c>
      <c r="B2384" s="23" t="s">
        <v>514</v>
      </c>
      <c r="C2384" s="13" t="s">
        <v>6804</v>
      </c>
      <c r="D2384" s="34" t="s">
        <v>7947</v>
      </c>
      <c r="E2384" s="34" t="s">
        <v>4498</v>
      </c>
      <c r="F2384" s="34" t="s">
        <v>4505</v>
      </c>
      <c r="G2384" s="34">
        <v>4</v>
      </c>
    </row>
    <row r="2385" spans="1:7">
      <c r="A2385" s="23">
        <v>2021</v>
      </c>
      <c r="B2385" s="23" t="s">
        <v>514</v>
      </c>
      <c r="C2385" s="13" t="s">
        <v>6804</v>
      </c>
      <c r="D2385" s="34" t="s">
        <v>7947</v>
      </c>
      <c r="E2385" s="34" t="s">
        <v>4498</v>
      </c>
      <c r="F2385" s="34" t="s">
        <v>5199</v>
      </c>
      <c r="G2385" s="34">
        <v>15</v>
      </c>
    </row>
    <row r="2386" spans="1:7">
      <c r="A2386" s="23">
        <v>2021</v>
      </c>
      <c r="B2386" s="23" t="s">
        <v>514</v>
      </c>
      <c r="C2386" s="13" t="s">
        <v>6804</v>
      </c>
      <c r="D2386" s="34" t="s">
        <v>7947</v>
      </c>
      <c r="E2386" s="34" t="s">
        <v>4498</v>
      </c>
      <c r="F2386" s="34" t="s">
        <v>7923</v>
      </c>
      <c r="G2386" s="34">
        <v>2</v>
      </c>
    </row>
    <row r="2387" spans="1:7">
      <c r="A2387" s="23">
        <v>2021</v>
      </c>
      <c r="B2387" s="23" t="s">
        <v>514</v>
      </c>
      <c r="C2387" s="13" t="s">
        <v>6804</v>
      </c>
      <c r="D2387" s="34" t="s">
        <v>7947</v>
      </c>
      <c r="E2387" s="34" t="s">
        <v>4498</v>
      </c>
      <c r="F2387" s="34" t="s">
        <v>4508</v>
      </c>
      <c r="G2387" s="34">
        <v>10</v>
      </c>
    </row>
    <row r="2388" spans="1:7">
      <c r="A2388" s="23">
        <v>2021</v>
      </c>
      <c r="B2388" s="23" t="s">
        <v>514</v>
      </c>
      <c r="C2388" s="13" t="s">
        <v>6804</v>
      </c>
      <c r="D2388" s="34" t="s">
        <v>7947</v>
      </c>
      <c r="E2388" s="34" t="s">
        <v>4509</v>
      </c>
      <c r="F2388" s="34" t="s">
        <v>4366</v>
      </c>
      <c r="G2388" s="34">
        <v>2</v>
      </c>
    </row>
    <row r="2389" spans="1:7">
      <c r="A2389" s="23">
        <v>2021</v>
      </c>
      <c r="B2389" s="23" t="s">
        <v>514</v>
      </c>
      <c r="C2389" s="13" t="s">
        <v>6804</v>
      </c>
      <c r="D2389" s="34" t="s">
        <v>7947</v>
      </c>
      <c r="E2389" s="34" t="s">
        <v>4509</v>
      </c>
      <c r="F2389" s="34" t="s">
        <v>5189</v>
      </c>
      <c r="G2389" s="34">
        <v>5</v>
      </c>
    </row>
    <row r="2390" spans="1:7">
      <c r="A2390" s="23">
        <v>2021</v>
      </c>
      <c r="B2390" s="23" t="s">
        <v>514</v>
      </c>
      <c r="C2390" s="13" t="s">
        <v>6804</v>
      </c>
      <c r="D2390" s="34" t="s">
        <v>7947</v>
      </c>
      <c r="E2390" s="34" t="s">
        <v>4509</v>
      </c>
      <c r="F2390" s="34" t="s">
        <v>5190</v>
      </c>
      <c r="G2390" s="34">
        <v>10</v>
      </c>
    </row>
    <row r="2391" spans="1:7">
      <c r="A2391" s="23">
        <v>2021</v>
      </c>
      <c r="B2391" s="23" t="s">
        <v>514</v>
      </c>
      <c r="C2391" s="13" t="s">
        <v>6804</v>
      </c>
      <c r="D2391" s="34" t="s">
        <v>7947</v>
      </c>
      <c r="E2391" s="34" t="s">
        <v>4509</v>
      </c>
      <c r="F2391" s="34" t="s">
        <v>5188</v>
      </c>
      <c r="G2391" s="34">
        <v>2</v>
      </c>
    </row>
    <row r="2392" spans="1:7">
      <c r="A2392" s="23">
        <v>2021</v>
      </c>
      <c r="B2392" s="23" t="s">
        <v>514</v>
      </c>
      <c r="C2392" s="13" t="s">
        <v>6804</v>
      </c>
      <c r="D2392" s="34" t="s">
        <v>7947</v>
      </c>
      <c r="E2392" s="34" t="s">
        <v>4509</v>
      </c>
      <c r="F2392" s="34" t="s">
        <v>1756</v>
      </c>
      <c r="G2392" s="34">
        <v>8</v>
      </c>
    </row>
    <row r="2393" spans="1:7">
      <c r="A2393" s="23">
        <v>2021</v>
      </c>
      <c r="B2393" s="23" t="s">
        <v>514</v>
      </c>
      <c r="C2393" s="13" t="s">
        <v>6804</v>
      </c>
      <c r="D2393" s="34" t="s">
        <v>5191</v>
      </c>
      <c r="E2393" s="34" t="s">
        <v>4486</v>
      </c>
      <c r="F2393" s="34" t="s">
        <v>1744</v>
      </c>
      <c r="G2393" s="34">
        <v>1</v>
      </c>
    </row>
    <row r="2394" spans="1:7">
      <c r="A2394" s="23">
        <v>2021</v>
      </c>
      <c r="B2394" s="23" t="s">
        <v>514</v>
      </c>
      <c r="C2394" s="13" t="s">
        <v>6804</v>
      </c>
      <c r="D2394" s="34" t="s">
        <v>5191</v>
      </c>
      <c r="E2394" s="34" t="s">
        <v>4486</v>
      </c>
      <c r="F2394" s="34" t="s">
        <v>1745</v>
      </c>
      <c r="G2394" s="34">
        <v>12</v>
      </c>
    </row>
    <row r="2395" spans="1:7">
      <c r="A2395" s="23">
        <v>2021</v>
      </c>
      <c r="B2395" s="23" t="s">
        <v>514</v>
      </c>
      <c r="C2395" s="13" t="s">
        <v>6804</v>
      </c>
      <c r="D2395" s="34" t="s">
        <v>5191</v>
      </c>
      <c r="E2395" s="34" t="s">
        <v>4486</v>
      </c>
      <c r="F2395" s="34" t="s">
        <v>7924</v>
      </c>
      <c r="G2395" s="34">
        <v>9</v>
      </c>
    </row>
    <row r="2396" spans="1:7">
      <c r="A2396" s="23">
        <v>2021</v>
      </c>
      <c r="B2396" s="23" t="s">
        <v>514</v>
      </c>
      <c r="C2396" s="13" t="s">
        <v>6804</v>
      </c>
      <c r="D2396" s="34" t="s">
        <v>5191</v>
      </c>
      <c r="E2396" s="34" t="s">
        <v>4486</v>
      </c>
      <c r="F2396" s="34" t="s">
        <v>5194</v>
      </c>
      <c r="G2396" s="34">
        <v>2</v>
      </c>
    </row>
    <row r="2397" spans="1:7">
      <c r="A2397" s="23">
        <v>2021</v>
      </c>
      <c r="B2397" s="23" t="s">
        <v>514</v>
      </c>
      <c r="C2397" s="13" t="s">
        <v>6804</v>
      </c>
      <c r="D2397" s="34" t="s">
        <v>5191</v>
      </c>
      <c r="E2397" s="34" t="s">
        <v>4486</v>
      </c>
      <c r="F2397" s="34" t="s">
        <v>1746</v>
      </c>
      <c r="G2397" s="34">
        <v>2</v>
      </c>
    </row>
    <row r="2398" spans="1:7">
      <c r="A2398" s="23">
        <v>2021</v>
      </c>
      <c r="B2398" s="23" t="s">
        <v>514</v>
      </c>
      <c r="C2398" s="13" t="s">
        <v>6804</v>
      </c>
      <c r="D2398" s="34" t="s">
        <v>5191</v>
      </c>
      <c r="E2398" s="34" t="s">
        <v>4486</v>
      </c>
      <c r="F2398" s="34" t="s">
        <v>7925</v>
      </c>
      <c r="G2398" s="34">
        <v>5</v>
      </c>
    </row>
    <row r="2399" spans="1:7">
      <c r="A2399" s="23">
        <v>2021</v>
      </c>
      <c r="B2399" s="23" t="s">
        <v>514</v>
      </c>
      <c r="C2399" s="13" t="s">
        <v>6804</v>
      </c>
      <c r="D2399" s="34" t="s">
        <v>5191</v>
      </c>
      <c r="E2399" s="34" t="s">
        <v>4486</v>
      </c>
      <c r="F2399" s="34" t="s">
        <v>4497</v>
      </c>
      <c r="G2399" s="34">
        <v>3</v>
      </c>
    </row>
    <row r="2400" spans="1:7">
      <c r="A2400" s="23">
        <v>2021</v>
      </c>
      <c r="B2400" s="23" t="s">
        <v>514</v>
      </c>
      <c r="C2400" s="13" t="s">
        <v>6804</v>
      </c>
      <c r="D2400" s="34" t="s">
        <v>5191</v>
      </c>
      <c r="E2400" s="34" t="s">
        <v>4486</v>
      </c>
      <c r="F2400" s="34" t="s">
        <v>1748</v>
      </c>
      <c r="G2400" s="34">
        <v>3</v>
      </c>
    </row>
    <row r="2401" spans="1:7">
      <c r="A2401" s="23">
        <v>2021</v>
      </c>
      <c r="B2401" s="23" t="s">
        <v>514</v>
      </c>
      <c r="C2401" s="13" t="s">
        <v>6804</v>
      </c>
      <c r="D2401" s="34" t="s">
        <v>5191</v>
      </c>
      <c r="E2401" s="34" t="s">
        <v>4486</v>
      </c>
      <c r="F2401" s="34" t="s">
        <v>4553</v>
      </c>
      <c r="G2401" s="34">
        <v>1</v>
      </c>
    </row>
    <row r="2402" spans="1:7">
      <c r="A2402" s="23">
        <v>2021</v>
      </c>
      <c r="B2402" s="23" t="s">
        <v>514</v>
      </c>
      <c r="C2402" s="13" t="s">
        <v>6804</v>
      </c>
      <c r="D2402" s="34" t="s">
        <v>5191</v>
      </c>
      <c r="E2402" s="34" t="s">
        <v>4486</v>
      </c>
      <c r="F2402" s="34" t="s">
        <v>4492</v>
      </c>
      <c r="G2402" s="34">
        <v>2</v>
      </c>
    </row>
    <row r="2403" spans="1:7">
      <c r="A2403" s="23">
        <v>2021</v>
      </c>
      <c r="B2403" s="23" t="s">
        <v>514</v>
      </c>
      <c r="C2403" s="13" t="s">
        <v>6804</v>
      </c>
      <c r="D2403" s="34" t="s">
        <v>5191</v>
      </c>
      <c r="E2403" s="34" t="s">
        <v>4486</v>
      </c>
      <c r="F2403" s="34" t="s">
        <v>7927</v>
      </c>
      <c r="G2403" s="34">
        <v>6</v>
      </c>
    </row>
    <row r="2404" spans="1:7">
      <c r="A2404" s="23">
        <v>2021</v>
      </c>
      <c r="B2404" s="23" t="s">
        <v>514</v>
      </c>
      <c r="C2404" s="13" t="s">
        <v>6804</v>
      </c>
      <c r="D2404" s="34" t="s">
        <v>5191</v>
      </c>
      <c r="E2404" s="34" t="s">
        <v>4486</v>
      </c>
      <c r="F2404" s="34" t="s">
        <v>1752</v>
      </c>
      <c r="G2404" s="34">
        <v>2</v>
      </c>
    </row>
    <row r="2405" spans="1:7">
      <c r="A2405" s="23">
        <v>2021</v>
      </c>
      <c r="B2405" s="23" t="s">
        <v>514</v>
      </c>
      <c r="C2405" s="13" t="s">
        <v>6804</v>
      </c>
      <c r="D2405" s="34" t="s">
        <v>5191</v>
      </c>
      <c r="E2405" s="34" t="s">
        <v>4486</v>
      </c>
      <c r="F2405" s="34" t="s">
        <v>1753</v>
      </c>
      <c r="G2405" s="34">
        <v>3</v>
      </c>
    </row>
    <row r="2406" spans="1:7">
      <c r="A2406" s="23">
        <v>2021</v>
      </c>
      <c r="B2406" s="23" t="s">
        <v>514</v>
      </c>
      <c r="C2406" s="13" t="s">
        <v>6804</v>
      </c>
      <c r="D2406" s="34" t="s">
        <v>5191</v>
      </c>
      <c r="E2406" s="34" t="s">
        <v>4494</v>
      </c>
      <c r="F2406" s="34" t="s">
        <v>1745</v>
      </c>
      <c r="G2406" s="34">
        <v>5</v>
      </c>
    </row>
    <row r="2407" spans="1:7">
      <c r="A2407" s="23">
        <v>2021</v>
      </c>
      <c r="B2407" s="23" t="s">
        <v>514</v>
      </c>
      <c r="C2407" s="13" t="s">
        <v>6804</v>
      </c>
      <c r="D2407" s="34" t="s">
        <v>5191</v>
      </c>
      <c r="E2407" s="34" t="s">
        <v>4494</v>
      </c>
      <c r="F2407" s="34" t="s">
        <v>5193</v>
      </c>
      <c r="G2407" s="34">
        <v>61</v>
      </c>
    </row>
    <row r="2408" spans="1:7">
      <c r="A2408" s="23">
        <v>2021</v>
      </c>
      <c r="B2408" s="23" t="s">
        <v>514</v>
      </c>
      <c r="C2408" s="13" t="s">
        <v>6804</v>
      </c>
      <c r="D2408" s="34" t="s">
        <v>5191</v>
      </c>
      <c r="E2408" s="34" t="s">
        <v>4494</v>
      </c>
      <c r="F2408" s="34" t="s">
        <v>7928</v>
      </c>
      <c r="G2408" s="34">
        <v>1</v>
      </c>
    </row>
    <row r="2409" spans="1:7">
      <c r="A2409" s="23">
        <v>2021</v>
      </c>
      <c r="B2409" s="23" t="s">
        <v>514</v>
      </c>
      <c r="C2409" s="13" t="s">
        <v>6804</v>
      </c>
      <c r="D2409" s="34" t="s">
        <v>5191</v>
      </c>
      <c r="E2409" s="34" t="s">
        <v>4494</v>
      </c>
      <c r="F2409" s="34" t="s">
        <v>1746</v>
      </c>
      <c r="G2409" s="34">
        <v>3</v>
      </c>
    </row>
    <row r="2410" spans="1:7">
      <c r="A2410" s="23">
        <v>2021</v>
      </c>
      <c r="B2410" s="23" t="s">
        <v>514</v>
      </c>
      <c r="C2410" s="13" t="s">
        <v>6804</v>
      </c>
      <c r="D2410" s="34" t="s">
        <v>5191</v>
      </c>
      <c r="E2410" s="34" t="s">
        <v>4494</v>
      </c>
      <c r="F2410" s="34" t="s">
        <v>4496</v>
      </c>
      <c r="G2410" s="34">
        <v>2</v>
      </c>
    </row>
    <row r="2411" spans="1:7">
      <c r="A2411" s="23">
        <v>2021</v>
      </c>
      <c r="B2411" s="23" t="s">
        <v>514</v>
      </c>
      <c r="C2411" s="13" t="s">
        <v>6804</v>
      </c>
      <c r="D2411" s="34" t="s">
        <v>5191</v>
      </c>
      <c r="E2411" s="34" t="s">
        <v>4494</v>
      </c>
      <c r="F2411" s="34" t="s">
        <v>4497</v>
      </c>
      <c r="G2411" s="34">
        <v>2</v>
      </c>
    </row>
    <row r="2412" spans="1:7">
      <c r="A2412" s="23">
        <v>2021</v>
      </c>
      <c r="B2412" s="23" t="s">
        <v>514</v>
      </c>
      <c r="C2412" s="13" t="s">
        <v>6804</v>
      </c>
      <c r="D2412" s="34" t="s">
        <v>5191</v>
      </c>
      <c r="E2412" s="34" t="s">
        <v>4494</v>
      </c>
      <c r="F2412" s="34" t="s">
        <v>1748</v>
      </c>
      <c r="G2412" s="34">
        <v>3</v>
      </c>
    </row>
    <row r="2413" spans="1:7">
      <c r="A2413" s="23">
        <v>2021</v>
      </c>
      <c r="B2413" s="23" t="s">
        <v>514</v>
      </c>
      <c r="C2413" s="13" t="s">
        <v>6804</v>
      </c>
      <c r="D2413" s="34" t="s">
        <v>5191</v>
      </c>
      <c r="E2413" s="34" t="s">
        <v>4494</v>
      </c>
      <c r="F2413" s="34" t="s">
        <v>4492</v>
      </c>
      <c r="G2413" s="34">
        <v>11</v>
      </c>
    </row>
    <row r="2414" spans="1:7">
      <c r="A2414" s="23">
        <v>2021</v>
      </c>
      <c r="B2414" s="23" t="s">
        <v>514</v>
      </c>
      <c r="C2414" s="13" t="s">
        <v>6804</v>
      </c>
      <c r="D2414" s="34" t="s">
        <v>5191</v>
      </c>
      <c r="E2414" s="34" t="s">
        <v>4494</v>
      </c>
      <c r="F2414" s="34" t="s">
        <v>1753</v>
      </c>
      <c r="G2414" s="34">
        <v>10</v>
      </c>
    </row>
    <row r="2415" spans="1:7">
      <c r="A2415" s="23">
        <v>2021</v>
      </c>
      <c r="B2415" s="23" t="s">
        <v>514</v>
      </c>
      <c r="C2415" s="13" t="s">
        <v>6804</v>
      </c>
      <c r="D2415" s="34" t="s">
        <v>7945</v>
      </c>
      <c r="E2415" s="34" t="s">
        <v>5197</v>
      </c>
      <c r="F2415" s="34" t="s">
        <v>4516</v>
      </c>
      <c r="G2415" s="34">
        <v>9</v>
      </c>
    </row>
    <row r="2416" spans="1:7">
      <c r="A2416" s="23">
        <v>2021</v>
      </c>
      <c r="B2416" s="23" t="s">
        <v>514</v>
      </c>
      <c r="C2416" s="13" t="s">
        <v>6804</v>
      </c>
      <c r="D2416" s="34" t="s">
        <v>7945</v>
      </c>
      <c r="E2416" s="34" t="s">
        <v>5197</v>
      </c>
      <c r="F2416" s="34" t="s">
        <v>5212</v>
      </c>
      <c r="G2416" s="34">
        <v>3</v>
      </c>
    </row>
    <row r="2417" spans="1:7">
      <c r="A2417" s="23">
        <v>2021</v>
      </c>
      <c r="B2417" s="23" t="s">
        <v>514</v>
      </c>
      <c r="C2417" s="13" t="s">
        <v>6804</v>
      </c>
      <c r="D2417" s="34" t="s">
        <v>7945</v>
      </c>
      <c r="E2417" s="34" t="s">
        <v>4511</v>
      </c>
      <c r="F2417" s="34" t="s">
        <v>5199</v>
      </c>
      <c r="G2417" s="34">
        <v>14</v>
      </c>
    </row>
    <row r="2418" spans="1:7">
      <c r="A2418" s="23">
        <v>2021</v>
      </c>
      <c r="B2418" s="23" t="s">
        <v>514</v>
      </c>
      <c r="C2418" s="13" t="s">
        <v>6804</v>
      </c>
      <c r="D2418" s="34" t="s">
        <v>7945</v>
      </c>
      <c r="E2418" s="34" t="s">
        <v>4511</v>
      </c>
      <c r="F2418" s="34" t="s">
        <v>7929</v>
      </c>
      <c r="G2418" s="34">
        <v>1</v>
      </c>
    </row>
    <row r="2419" spans="1:7">
      <c r="A2419" s="23">
        <v>2021</v>
      </c>
      <c r="B2419" s="23" t="s">
        <v>514</v>
      </c>
      <c r="C2419" s="13" t="s">
        <v>6804</v>
      </c>
      <c r="D2419" s="34" t="s">
        <v>7945</v>
      </c>
      <c r="E2419" s="34" t="s">
        <v>4511</v>
      </c>
      <c r="F2419" s="34" t="s">
        <v>7930</v>
      </c>
      <c r="G2419" s="34">
        <v>148</v>
      </c>
    </row>
    <row r="2420" spans="1:7">
      <c r="A2420" s="23">
        <v>2021</v>
      </c>
      <c r="B2420" s="23" t="s">
        <v>514</v>
      </c>
      <c r="C2420" s="13" t="s">
        <v>6804</v>
      </c>
      <c r="D2420" s="34" t="s">
        <v>7945</v>
      </c>
      <c r="E2420" s="34" t="s">
        <v>4511</v>
      </c>
      <c r="F2420" s="34" t="s">
        <v>7950</v>
      </c>
      <c r="G2420" s="34">
        <v>1</v>
      </c>
    </row>
    <row r="2421" spans="1:7">
      <c r="A2421" s="23">
        <v>2021</v>
      </c>
      <c r="B2421" s="23" t="s">
        <v>514</v>
      </c>
      <c r="C2421" s="13" t="s">
        <v>6804</v>
      </c>
      <c r="D2421" s="34" t="s">
        <v>5201</v>
      </c>
      <c r="E2421" s="34" t="s">
        <v>7946</v>
      </c>
      <c r="F2421" s="34" t="s">
        <v>5202</v>
      </c>
      <c r="G2421" s="34">
        <v>1</v>
      </c>
    </row>
    <row r="2422" spans="1:7">
      <c r="A2422" s="23">
        <v>2021</v>
      </c>
      <c r="B2422" s="23" t="s">
        <v>514</v>
      </c>
      <c r="C2422" s="13" t="s">
        <v>6804</v>
      </c>
      <c r="D2422" s="34" t="s">
        <v>5201</v>
      </c>
      <c r="E2422" s="34" t="s">
        <v>7946</v>
      </c>
      <c r="F2422" s="34" t="s">
        <v>5203</v>
      </c>
      <c r="G2422" s="34">
        <v>6</v>
      </c>
    </row>
    <row r="2423" spans="1:7">
      <c r="A2423" s="23">
        <v>2021</v>
      </c>
      <c r="B2423" s="23" t="s">
        <v>514</v>
      </c>
      <c r="C2423" s="13" t="s">
        <v>6804</v>
      </c>
      <c r="D2423" s="34" t="s">
        <v>5201</v>
      </c>
      <c r="E2423" s="34" t="s">
        <v>7946</v>
      </c>
      <c r="F2423" s="34" t="s">
        <v>7926</v>
      </c>
      <c r="G2423" s="34">
        <v>3</v>
      </c>
    </row>
    <row r="2424" spans="1:7">
      <c r="A2424" s="23">
        <v>2021</v>
      </c>
      <c r="B2424" s="23" t="s">
        <v>514</v>
      </c>
      <c r="C2424" s="13" t="s">
        <v>6804</v>
      </c>
      <c r="D2424" s="34" t="s">
        <v>5201</v>
      </c>
      <c r="E2424" s="34" t="s">
        <v>5205</v>
      </c>
      <c r="F2424" s="34" t="s">
        <v>7932</v>
      </c>
      <c r="G2424" s="34">
        <v>2</v>
      </c>
    </row>
    <row r="2425" spans="1:7">
      <c r="A2425" s="23">
        <v>2021</v>
      </c>
      <c r="B2425" s="23" t="s">
        <v>514</v>
      </c>
      <c r="C2425" s="13" t="s">
        <v>6804</v>
      </c>
      <c r="D2425" s="34" t="s">
        <v>5201</v>
      </c>
      <c r="E2425" s="34" t="s">
        <v>5205</v>
      </c>
      <c r="F2425" s="34" t="s">
        <v>5206</v>
      </c>
      <c r="G2425" s="34">
        <v>5</v>
      </c>
    </row>
    <row r="2426" spans="1:7">
      <c r="A2426" s="23">
        <v>2021</v>
      </c>
      <c r="B2426" s="23" t="s">
        <v>514</v>
      </c>
      <c r="C2426" s="13" t="s">
        <v>6804</v>
      </c>
      <c r="D2426" s="34" t="s">
        <v>5201</v>
      </c>
      <c r="E2426" s="34" t="s">
        <v>5205</v>
      </c>
      <c r="F2426" s="34" t="s">
        <v>7934</v>
      </c>
      <c r="G2426" s="34">
        <v>29</v>
      </c>
    </row>
    <row r="2427" spans="1:7">
      <c r="A2427" s="23">
        <v>2021</v>
      </c>
      <c r="B2427" s="23" t="s">
        <v>514</v>
      </c>
      <c r="C2427" s="13" t="s">
        <v>6804</v>
      </c>
      <c r="D2427" s="34" t="s">
        <v>5201</v>
      </c>
      <c r="E2427" s="34" t="s">
        <v>5205</v>
      </c>
      <c r="F2427" s="34" t="s">
        <v>7937</v>
      </c>
      <c r="G2427" s="34">
        <v>1</v>
      </c>
    </row>
    <row r="2428" spans="1:7">
      <c r="A2428" s="23">
        <v>2021</v>
      </c>
      <c r="B2428" s="23" t="s">
        <v>514</v>
      </c>
      <c r="C2428" s="13" t="s">
        <v>6804</v>
      </c>
      <c r="D2428" s="34" t="s">
        <v>5201</v>
      </c>
      <c r="E2428" s="34" t="s">
        <v>5205</v>
      </c>
      <c r="F2428" s="34" t="s">
        <v>7935</v>
      </c>
      <c r="G2428" s="34">
        <v>2</v>
      </c>
    </row>
    <row r="2429" spans="1:7">
      <c r="A2429" s="23">
        <v>2021</v>
      </c>
      <c r="B2429" s="23" t="s">
        <v>514</v>
      </c>
      <c r="C2429" s="13" t="s">
        <v>6804</v>
      </c>
      <c r="D2429" s="34" t="s">
        <v>5201</v>
      </c>
      <c r="E2429" s="34" t="s">
        <v>5205</v>
      </c>
      <c r="F2429" s="34" t="s">
        <v>7936</v>
      </c>
      <c r="G2429" s="34">
        <v>8</v>
      </c>
    </row>
    <row r="2430" spans="1:7">
      <c r="A2430" s="23">
        <v>2021</v>
      </c>
      <c r="B2430" s="23" t="s">
        <v>514</v>
      </c>
      <c r="C2430" s="13" t="s">
        <v>6804</v>
      </c>
      <c r="D2430" s="34" t="s">
        <v>5201</v>
      </c>
      <c r="E2430" s="34" t="s">
        <v>5205</v>
      </c>
      <c r="F2430" s="34" t="s">
        <v>7938</v>
      </c>
      <c r="G2430" s="34">
        <v>4</v>
      </c>
    </row>
    <row r="2431" spans="1:7">
      <c r="A2431" s="23">
        <v>2021</v>
      </c>
      <c r="B2431" s="23" t="s">
        <v>514</v>
      </c>
      <c r="C2431" s="13" t="s">
        <v>185</v>
      </c>
      <c r="D2431" s="34" t="s">
        <v>7947</v>
      </c>
      <c r="E2431" s="34" t="s">
        <v>4498</v>
      </c>
      <c r="F2431" s="34" t="s">
        <v>4502</v>
      </c>
      <c r="G2431" s="34">
        <v>7</v>
      </c>
    </row>
    <row r="2432" spans="1:7">
      <c r="A2432" s="23">
        <v>2021</v>
      </c>
      <c r="B2432" s="23" t="s">
        <v>514</v>
      </c>
      <c r="C2432" s="13" t="s">
        <v>185</v>
      </c>
      <c r="D2432" s="34" t="s">
        <v>7947</v>
      </c>
      <c r="E2432" s="34" t="s">
        <v>4498</v>
      </c>
      <c r="F2432" s="34" t="s">
        <v>4503</v>
      </c>
      <c r="G2432" s="34">
        <v>17</v>
      </c>
    </row>
    <row r="2433" spans="1:7">
      <c r="A2433" s="23">
        <v>2021</v>
      </c>
      <c r="B2433" s="23" t="s">
        <v>514</v>
      </c>
      <c r="C2433" s="13" t="s">
        <v>185</v>
      </c>
      <c r="D2433" s="34" t="s">
        <v>7947</v>
      </c>
      <c r="E2433" s="34" t="s">
        <v>4498</v>
      </c>
      <c r="F2433" s="34" t="s">
        <v>4504</v>
      </c>
      <c r="G2433" s="34">
        <v>5</v>
      </c>
    </row>
    <row r="2434" spans="1:7">
      <c r="A2434" s="23">
        <v>2021</v>
      </c>
      <c r="B2434" s="23" t="s">
        <v>514</v>
      </c>
      <c r="C2434" s="13" t="s">
        <v>185</v>
      </c>
      <c r="D2434" s="34" t="s">
        <v>7947</v>
      </c>
      <c r="E2434" s="34" t="s">
        <v>4498</v>
      </c>
      <c r="F2434" s="34" t="s">
        <v>1760</v>
      </c>
      <c r="G2434" s="34">
        <v>13</v>
      </c>
    </row>
    <row r="2435" spans="1:7">
      <c r="A2435" s="23">
        <v>2021</v>
      </c>
      <c r="B2435" s="23" t="s">
        <v>514</v>
      </c>
      <c r="C2435" s="13" t="s">
        <v>185</v>
      </c>
      <c r="D2435" s="34" t="s">
        <v>7947</v>
      </c>
      <c r="E2435" s="34" t="s">
        <v>4498</v>
      </c>
      <c r="F2435" s="34" t="s">
        <v>4505</v>
      </c>
      <c r="G2435" s="34">
        <v>16</v>
      </c>
    </row>
    <row r="2436" spans="1:7">
      <c r="A2436" s="23">
        <v>2021</v>
      </c>
      <c r="B2436" s="23" t="s">
        <v>514</v>
      </c>
      <c r="C2436" s="13" t="s">
        <v>185</v>
      </c>
      <c r="D2436" s="34" t="s">
        <v>7947</v>
      </c>
      <c r="E2436" s="34" t="s">
        <v>4498</v>
      </c>
      <c r="F2436" s="34" t="s">
        <v>5199</v>
      </c>
      <c r="G2436" s="34">
        <v>38</v>
      </c>
    </row>
    <row r="2437" spans="1:7">
      <c r="A2437" s="23">
        <v>2021</v>
      </c>
      <c r="B2437" s="23" t="s">
        <v>514</v>
      </c>
      <c r="C2437" s="13" t="s">
        <v>185</v>
      </c>
      <c r="D2437" s="34" t="s">
        <v>7947</v>
      </c>
      <c r="E2437" s="34" t="s">
        <v>4498</v>
      </c>
      <c r="F2437" s="34" t="s">
        <v>7923</v>
      </c>
      <c r="G2437" s="34">
        <v>4</v>
      </c>
    </row>
    <row r="2438" spans="1:7">
      <c r="A2438" s="23">
        <v>2021</v>
      </c>
      <c r="B2438" s="23" t="s">
        <v>514</v>
      </c>
      <c r="C2438" s="13" t="s">
        <v>185</v>
      </c>
      <c r="D2438" s="34" t="s">
        <v>7947</v>
      </c>
      <c r="E2438" s="34" t="s">
        <v>4498</v>
      </c>
      <c r="F2438" s="34" t="s">
        <v>4508</v>
      </c>
      <c r="G2438" s="34">
        <v>18</v>
      </c>
    </row>
    <row r="2439" spans="1:7">
      <c r="A2439" s="23">
        <v>2021</v>
      </c>
      <c r="B2439" s="23" t="s">
        <v>514</v>
      </c>
      <c r="C2439" s="13" t="s">
        <v>185</v>
      </c>
      <c r="D2439" s="34" t="s">
        <v>7947</v>
      </c>
      <c r="E2439" s="34" t="s">
        <v>4509</v>
      </c>
      <c r="F2439" s="34" t="s">
        <v>4366</v>
      </c>
      <c r="G2439" s="34">
        <v>1</v>
      </c>
    </row>
    <row r="2440" spans="1:7">
      <c r="A2440" s="23">
        <v>2021</v>
      </c>
      <c r="B2440" s="23" t="s">
        <v>514</v>
      </c>
      <c r="C2440" s="13" t="s">
        <v>185</v>
      </c>
      <c r="D2440" s="34" t="s">
        <v>7947</v>
      </c>
      <c r="E2440" s="34" t="s">
        <v>4509</v>
      </c>
      <c r="F2440" s="34" t="s">
        <v>5190</v>
      </c>
      <c r="G2440" s="34">
        <v>15</v>
      </c>
    </row>
    <row r="2441" spans="1:7">
      <c r="A2441" s="23">
        <v>2021</v>
      </c>
      <c r="B2441" s="23" t="s">
        <v>514</v>
      </c>
      <c r="C2441" s="13" t="s">
        <v>185</v>
      </c>
      <c r="D2441" s="34" t="s">
        <v>7947</v>
      </c>
      <c r="E2441" s="34" t="s">
        <v>4509</v>
      </c>
      <c r="F2441" s="34" t="s">
        <v>5188</v>
      </c>
      <c r="G2441" s="34">
        <v>8</v>
      </c>
    </row>
    <row r="2442" spans="1:7">
      <c r="A2442" s="23">
        <v>2021</v>
      </c>
      <c r="B2442" s="23" t="s">
        <v>514</v>
      </c>
      <c r="C2442" s="13" t="s">
        <v>185</v>
      </c>
      <c r="D2442" s="34" t="s">
        <v>7947</v>
      </c>
      <c r="E2442" s="34" t="s">
        <v>4509</v>
      </c>
      <c r="F2442" s="34" t="s">
        <v>1756</v>
      </c>
      <c r="G2442" s="34">
        <v>17</v>
      </c>
    </row>
    <row r="2443" spans="1:7">
      <c r="A2443" s="23">
        <v>2021</v>
      </c>
      <c r="B2443" s="23" t="s">
        <v>514</v>
      </c>
      <c r="C2443" s="13" t="s">
        <v>185</v>
      </c>
      <c r="D2443" s="34" t="s">
        <v>5191</v>
      </c>
      <c r="E2443" s="34" t="s">
        <v>4486</v>
      </c>
      <c r="F2443" s="34" t="s">
        <v>1744</v>
      </c>
      <c r="G2443" s="34">
        <v>4</v>
      </c>
    </row>
    <row r="2444" spans="1:7">
      <c r="A2444" s="23">
        <v>2021</v>
      </c>
      <c r="B2444" s="23" t="s">
        <v>514</v>
      </c>
      <c r="C2444" s="13" t="s">
        <v>185</v>
      </c>
      <c r="D2444" s="34" t="s">
        <v>5191</v>
      </c>
      <c r="E2444" s="34" t="s">
        <v>4486</v>
      </c>
      <c r="F2444" s="34" t="s">
        <v>1745</v>
      </c>
      <c r="G2444" s="34">
        <v>8</v>
      </c>
    </row>
    <row r="2445" spans="1:7">
      <c r="A2445" s="23">
        <v>2021</v>
      </c>
      <c r="B2445" s="23" t="s">
        <v>514</v>
      </c>
      <c r="C2445" s="13" t="s">
        <v>185</v>
      </c>
      <c r="D2445" s="34" t="s">
        <v>5191</v>
      </c>
      <c r="E2445" s="34" t="s">
        <v>4486</v>
      </c>
      <c r="F2445" s="34" t="s">
        <v>7924</v>
      </c>
      <c r="G2445" s="34">
        <v>21</v>
      </c>
    </row>
    <row r="2446" spans="1:7">
      <c r="A2446" s="23">
        <v>2021</v>
      </c>
      <c r="B2446" s="23" t="s">
        <v>514</v>
      </c>
      <c r="C2446" s="13" t="s">
        <v>185</v>
      </c>
      <c r="D2446" s="34" t="s">
        <v>5191</v>
      </c>
      <c r="E2446" s="34" t="s">
        <v>4486</v>
      </c>
      <c r="F2446" s="34" t="s">
        <v>5194</v>
      </c>
      <c r="G2446" s="34">
        <v>13</v>
      </c>
    </row>
    <row r="2447" spans="1:7">
      <c r="A2447" s="23">
        <v>2021</v>
      </c>
      <c r="B2447" s="23" t="s">
        <v>514</v>
      </c>
      <c r="C2447" s="13" t="s">
        <v>185</v>
      </c>
      <c r="D2447" s="34" t="s">
        <v>5191</v>
      </c>
      <c r="E2447" s="34" t="s">
        <v>4486</v>
      </c>
      <c r="F2447" s="34" t="s">
        <v>1746</v>
      </c>
      <c r="G2447" s="34">
        <v>12</v>
      </c>
    </row>
    <row r="2448" spans="1:7">
      <c r="A2448" s="23">
        <v>2021</v>
      </c>
      <c r="B2448" s="23" t="s">
        <v>514</v>
      </c>
      <c r="C2448" s="13" t="s">
        <v>185</v>
      </c>
      <c r="D2448" s="34" t="s">
        <v>5191</v>
      </c>
      <c r="E2448" s="34" t="s">
        <v>4486</v>
      </c>
      <c r="F2448" s="34" t="s">
        <v>4496</v>
      </c>
      <c r="G2448" s="34">
        <v>6</v>
      </c>
    </row>
    <row r="2449" spans="1:7">
      <c r="A2449" s="23">
        <v>2021</v>
      </c>
      <c r="B2449" s="23" t="s">
        <v>514</v>
      </c>
      <c r="C2449" s="13" t="s">
        <v>185</v>
      </c>
      <c r="D2449" s="34" t="s">
        <v>5191</v>
      </c>
      <c r="E2449" s="34" t="s">
        <v>4486</v>
      </c>
      <c r="F2449" s="34" t="s">
        <v>7925</v>
      </c>
      <c r="G2449" s="34">
        <v>10</v>
      </c>
    </row>
    <row r="2450" spans="1:7">
      <c r="A2450" s="23">
        <v>2021</v>
      </c>
      <c r="B2450" s="23" t="s">
        <v>514</v>
      </c>
      <c r="C2450" s="13" t="s">
        <v>185</v>
      </c>
      <c r="D2450" s="34" t="s">
        <v>5191</v>
      </c>
      <c r="E2450" s="34" t="s">
        <v>4486</v>
      </c>
      <c r="F2450" s="34" t="s">
        <v>4497</v>
      </c>
      <c r="G2450" s="34">
        <v>13</v>
      </c>
    </row>
    <row r="2451" spans="1:7">
      <c r="A2451" s="23">
        <v>2021</v>
      </c>
      <c r="B2451" s="23" t="s">
        <v>514</v>
      </c>
      <c r="C2451" s="13" t="s">
        <v>185</v>
      </c>
      <c r="D2451" s="34" t="s">
        <v>5191</v>
      </c>
      <c r="E2451" s="34" t="s">
        <v>4486</v>
      </c>
      <c r="F2451" s="34" t="s">
        <v>1748</v>
      </c>
      <c r="G2451" s="34">
        <v>7</v>
      </c>
    </row>
    <row r="2452" spans="1:7">
      <c r="A2452" s="23">
        <v>2021</v>
      </c>
      <c r="B2452" s="23" t="s">
        <v>514</v>
      </c>
      <c r="C2452" s="13" t="s">
        <v>185</v>
      </c>
      <c r="D2452" s="34" t="s">
        <v>5191</v>
      </c>
      <c r="E2452" s="34" t="s">
        <v>4486</v>
      </c>
      <c r="F2452" s="34" t="s">
        <v>4553</v>
      </c>
      <c r="G2452" s="34">
        <v>8</v>
      </c>
    </row>
    <row r="2453" spans="1:7">
      <c r="A2453" s="23">
        <v>2021</v>
      </c>
      <c r="B2453" s="23" t="s">
        <v>514</v>
      </c>
      <c r="C2453" s="13" t="s">
        <v>185</v>
      </c>
      <c r="D2453" s="34" t="s">
        <v>5191</v>
      </c>
      <c r="E2453" s="34" t="s">
        <v>4486</v>
      </c>
      <c r="F2453" s="34" t="s">
        <v>1749</v>
      </c>
      <c r="G2453" s="34">
        <v>4</v>
      </c>
    </row>
    <row r="2454" spans="1:7">
      <c r="A2454" s="23">
        <v>2021</v>
      </c>
      <c r="B2454" s="23" t="s">
        <v>514</v>
      </c>
      <c r="C2454" s="13" t="s">
        <v>185</v>
      </c>
      <c r="D2454" s="34" t="s">
        <v>5191</v>
      </c>
      <c r="E2454" s="34" t="s">
        <v>4486</v>
      </c>
      <c r="F2454" s="34" t="s">
        <v>7926</v>
      </c>
      <c r="G2454" s="34">
        <v>1</v>
      </c>
    </row>
    <row r="2455" spans="1:7">
      <c r="A2455" s="23">
        <v>2021</v>
      </c>
      <c r="B2455" s="23" t="s">
        <v>514</v>
      </c>
      <c r="C2455" s="13" t="s">
        <v>185</v>
      </c>
      <c r="D2455" s="34" t="s">
        <v>5191</v>
      </c>
      <c r="E2455" s="34" t="s">
        <v>4486</v>
      </c>
      <c r="F2455" s="34" t="s">
        <v>4492</v>
      </c>
      <c r="G2455" s="34">
        <v>1</v>
      </c>
    </row>
    <row r="2456" spans="1:7">
      <c r="A2456" s="23">
        <v>2021</v>
      </c>
      <c r="B2456" s="23" t="s">
        <v>514</v>
      </c>
      <c r="C2456" s="13" t="s">
        <v>185</v>
      </c>
      <c r="D2456" s="34" t="s">
        <v>5191</v>
      </c>
      <c r="E2456" s="34" t="s">
        <v>4486</v>
      </c>
      <c r="F2456" s="34" t="s">
        <v>7927</v>
      </c>
      <c r="G2456" s="34">
        <v>16</v>
      </c>
    </row>
    <row r="2457" spans="1:7">
      <c r="A2457" s="23">
        <v>2021</v>
      </c>
      <c r="B2457" s="23" t="s">
        <v>514</v>
      </c>
      <c r="C2457" s="13" t="s">
        <v>185</v>
      </c>
      <c r="D2457" s="34" t="s">
        <v>5191</v>
      </c>
      <c r="E2457" s="34" t="s">
        <v>4486</v>
      </c>
      <c r="F2457" s="34" t="s">
        <v>1752</v>
      </c>
      <c r="G2457" s="34">
        <v>5</v>
      </c>
    </row>
    <row r="2458" spans="1:7">
      <c r="A2458" s="23">
        <v>2021</v>
      </c>
      <c r="B2458" s="23" t="s">
        <v>514</v>
      </c>
      <c r="C2458" s="13" t="s">
        <v>185</v>
      </c>
      <c r="D2458" s="34" t="s">
        <v>5191</v>
      </c>
      <c r="E2458" s="34" t="s">
        <v>4486</v>
      </c>
      <c r="F2458" s="34" t="s">
        <v>1753</v>
      </c>
      <c r="G2458" s="34">
        <v>12</v>
      </c>
    </row>
    <row r="2459" spans="1:7">
      <c r="A2459" s="23">
        <v>2021</v>
      </c>
      <c r="B2459" s="23" t="s">
        <v>514</v>
      </c>
      <c r="C2459" s="13" t="s">
        <v>185</v>
      </c>
      <c r="D2459" s="34" t="s">
        <v>5191</v>
      </c>
      <c r="E2459" s="34" t="s">
        <v>4494</v>
      </c>
      <c r="F2459" s="34" t="s">
        <v>1745</v>
      </c>
      <c r="G2459" s="34">
        <v>14</v>
      </c>
    </row>
    <row r="2460" spans="1:7">
      <c r="A2460" s="23">
        <v>2021</v>
      </c>
      <c r="B2460" s="23" t="s">
        <v>514</v>
      </c>
      <c r="C2460" s="13" t="s">
        <v>185</v>
      </c>
      <c r="D2460" s="34" t="s">
        <v>5191</v>
      </c>
      <c r="E2460" s="34" t="s">
        <v>4494</v>
      </c>
      <c r="F2460" s="34" t="s">
        <v>5193</v>
      </c>
      <c r="G2460" s="34">
        <v>99</v>
      </c>
    </row>
    <row r="2461" spans="1:7">
      <c r="A2461" s="23">
        <v>2021</v>
      </c>
      <c r="B2461" s="23" t="s">
        <v>514</v>
      </c>
      <c r="C2461" s="13" t="s">
        <v>185</v>
      </c>
      <c r="D2461" s="34" t="s">
        <v>5191</v>
      </c>
      <c r="E2461" s="34" t="s">
        <v>4494</v>
      </c>
      <c r="F2461" s="34" t="s">
        <v>7928</v>
      </c>
      <c r="G2461" s="34">
        <v>1</v>
      </c>
    </row>
    <row r="2462" spans="1:7">
      <c r="A2462" s="23">
        <v>2021</v>
      </c>
      <c r="B2462" s="23" t="s">
        <v>514</v>
      </c>
      <c r="C2462" s="13" t="s">
        <v>185</v>
      </c>
      <c r="D2462" s="34" t="s">
        <v>5191</v>
      </c>
      <c r="E2462" s="34" t="s">
        <v>4494</v>
      </c>
      <c r="F2462" s="34" t="s">
        <v>1746</v>
      </c>
      <c r="G2462" s="34">
        <v>6</v>
      </c>
    </row>
    <row r="2463" spans="1:7">
      <c r="A2463" s="23">
        <v>2021</v>
      </c>
      <c r="B2463" s="23" t="s">
        <v>514</v>
      </c>
      <c r="C2463" s="13" t="s">
        <v>185</v>
      </c>
      <c r="D2463" s="34" t="s">
        <v>5191</v>
      </c>
      <c r="E2463" s="34" t="s">
        <v>4494</v>
      </c>
      <c r="F2463" s="34" t="s">
        <v>4496</v>
      </c>
      <c r="G2463" s="34">
        <v>9</v>
      </c>
    </row>
    <row r="2464" spans="1:7">
      <c r="A2464" s="23">
        <v>2021</v>
      </c>
      <c r="B2464" s="23" t="s">
        <v>514</v>
      </c>
      <c r="C2464" s="13" t="s">
        <v>185</v>
      </c>
      <c r="D2464" s="34" t="s">
        <v>5191</v>
      </c>
      <c r="E2464" s="34" t="s">
        <v>4494</v>
      </c>
      <c r="F2464" s="34" t="s">
        <v>4497</v>
      </c>
      <c r="G2464" s="34">
        <v>4</v>
      </c>
    </row>
    <row r="2465" spans="1:7">
      <c r="A2465" s="23">
        <v>2021</v>
      </c>
      <c r="B2465" s="23" t="s">
        <v>514</v>
      </c>
      <c r="C2465" s="13" t="s">
        <v>185</v>
      </c>
      <c r="D2465" s="34" t="s">
        <v>5191</v>
      </c>
      <c r="E2465" s="34" t="s">
        <v>4494</v>
      </c>
      <c r="F2465" s="34" t="s">
        <v>1748</v>
      </c>
      <c r="G2465" s="34">
        <v>18</v>
      </c>
    </row>
    <row r="2466" spans="1:7">
      <c r="A2466" s="23">
        <v>2021</v>
      </c>
      <c r="B2466" s="23" t="s">
        <v>514</v>
      </c>
      <c r="C2466" s="13" t="s">
        <v>185</v>
      </c>
      <c r="D2466" s="34" t="s">
        <v>5191</v>
      </c>
      <c r="E2466" s="34" t="s">
        <v>4494</v>
      </c>
      <c r="F2466" s="34" t="s">
        <v>1749</v>
      </c>
      <c r="G2466" s="34">
        <v>1</v>
      </c>
    </row>
    <row r="2467" spans="1:7">
      <c r="A2467" s="23">
        <v>2021</v>
      </c>
      <c r="B2467" s="23" t="s">
        <v>514</v>
      </c>
      <c r="C2467" s="13" t="s">
        <v>185</v>
      </c>
      <c r="D2467" s="34" t="s">
        <v>5191</v>
      </c>
      <c r="E2467" s="34" t="s">
        <v>4494</v>
      </c>
      <c r="F2467" s="34" t="s">
        <v>4492</v>
      </c>
      <c r="G2467" s="34">
        <v>13</v>
      </c>
    </row>
    <row r="2468" spans="1:7">
      <c r="A2468" s="23">
        <v>2021</v>
      </c>
      <c r="B2468" s="23" t="s">
        <v>514</v>
      </c>
      <c r="C2468" s="13" t="s">
        <v>185</v>
      </c>
      <c r="D2468" s="34" t="s">
        <v>5191</v>
      </c>
      <c r="E2468" s="34" t="s">
        <v>4494</v>
      </c>
      <c r="F2468" s="34" t="s">
        <v>1752</v>
      </c>
      <c r="G2468" s="34">
        <v>1</v>
      </c>
    </row>
    <row r="2469" spans="1:7">
      <c r="A2469" s="23">
        <v>2021</v>
      </c>
      <c r="B2469" s="23" t="s">
        <v>514</v>
      </c>
      <c r="C2469" s="13" t="s">
        <v>185</v>
      </c>
      <c r="D2469" s="34" t="s">
        <v>5191</v>
      </c>
      <c r="E2469" s="34" t="s">
        <v>4494</v>
      </c>
      <c r="F2469" s="34" t="s">
        <v>1753</v>
      </c>
      <c r="G2469" s="34">
        <v>11</v>
      </c>
    </row>
    <row r="2470" spans="1:7">
      <c r="A2470" s="23">
        <v>2021</v>
      </c>
      <c r="B2470" s="23" t="s">
        <v>514</v>
      </c>
      <c r="C2470" s="13" t="s">
        <v>185</v>
      </c>
      <c r="D2470" s="34" t="s">
        <v>7945</v>
      </c>
      <c r="E2470" s="34" t="s">
        <v>5197</v>
      </c>
      <c r="F2470" s="34" t="s">
        <v>5198</v>
      </c>
      <c r="G2470" s="34">
        <v>1</v>
      </c>
    </row>
    <row r="2471" spans="1:7">
      <c r="A2471" s="23">
        <v>2021</v>
      </c>
      <c r="B2471" s="23" t="s">
        <v>514</v>
      </c>
      <c r="C2471" s="13" t="s">
        <v>185</v>
      </c>
      <c r="D2471" s="34" t="s">
        <v>7945</v>
      </c>
      <c r="E2471" s="34" t="s">
        <v>5197</v>
      </c>
      <c r="F2471" s="34" t="s">
        <v>4516</v>
      </c>
      <c r="G2471" s="34">
        <v>13</v>
      </c>
    </row>
    <row r="2472" spans="1:7">
      <c r="A2472" s="23">
        <v>2021</v>
      </c>
      <c r="B2472" s="23" t="s">
        <v>514</v>
      </c>
      <c r="C2472" s="13" t="s">
        <v>185</v>
      </c>
      <c r="D2472" s="34" t="s">
        <v>7945</v>
      </c>
      <c r="E2472" s="34" t="s">
        <v>5197</v>
      </c>
      <c r="F2472" s="34" t="s">
        <v>5212</v>
      </c>
      <c r="G2472" s="34">
        <v>13</v>
      </c>
    </row>
    <row r="2473" spans="1:7">
      <c r="A2473" s="23">
        <v>2021</v>
      </c>
      <c r="B2473" s="23" t="s">
        <v>514</v>
      </c>
      <c r="C2473" s="13" t="s">
        <v>185</v>
      </c>
      <c r="D2473" s="34" t="s">
        <v>7945</v>
      </c>
      <c r="E2473" s="34" t="s">
        <v>4511</v>
      </c>
      <c r="F2473" s="34" t="s">
        <v>5199</v>
      </c>
      <c r="G2473" s="34">
        <v>52</v>
      </c>
    </row>
    <row r="2474" spans="1:7">
      <c r="A2474" s="23">
        <v>2021</v>
      </c>
      <c r="B2474" s="23" t="s">
        <v>514</v>
      </c>
      <c r="C2474" s="13" t="s">
        <v>185</v>
      </c>
      <c r="D2474" s="34" t="s">
        <v>7945</v>
      </c>
      <c r="E2474" s="34" t="s">
        <v>4511</v>
      </c>
      <c r="F2474" s="34" t="s">
        <v>7929</v>
      </c>
      <c r="G2474" s="34">
        <v>69</v>
      </c>
    </row>
    <row r="2475" spans="1:7">
      <c r="A2475" s="23">
        <v>2021</v>
      </c>
      <c r="B2475" s="23" t="s">
        <v>514</v>
      </c>
      <c r="C2475" s="13" t="s">
        <v>185</v>
      </c>
      <c r="D2475" s="34" t="s">
        <v>7945</v>
      </c>
      <c r="E2475" s="34" t="s">
        <v>4511</v>
      </c>
      <c r="F2475" s="34" t="s">
        <v>7930</v>
      </c>
      <c r="G2475" s="34">
        <v>195</v>
      </c>
    </row>
    <row r="2476" spans="1:7">
      <c r="A2476" s="23">
        <v>2021</v>
      </c>
      <c r="B2476" s="23" t="s">
        <v>514</v>
      </c>
      <c r="C2476" s="13" t="s">
        <v>185</v>
      </c>
      <c r="D2476" s="34" t="s">
        <v>7945</v>
      </c>
      <c r="E2476" s="34" t="s">
        <v>4511</v>
      </c>
      <c r="F2476" s="34" t="s">
        <v>7950</v>
      </c>
      <c r="G2476" s="34">
        <v>8</v>
      </c>
    </row>
    <row r="2477" spans="1:7">
      <c r="A2477" s="23">
        <v>2021</v>
      </c>
      <c r="B2477" s="23" t="s">
        <v>514</v>
      </c>
      <c r="C2477" s="13" t="s">
        <v>185</v>
      </c>
      <c r="D2477" s="34" t="s">
        <v>5201</v>
      </c>
      <c r="E2477" s="34" t="s">
        <v>7946</v>
      </c>
      <c r="F2477" s="34" t="s">
        <v>5202</v>
      </c>
      <c r="G2477" s="34">
        <v>3</v>
      </c>
    </row>
    <row r="2478" spans="1:7">
      <c r="A2478" s="23">
        <v>2021</v>
      </c>
      <c r="B2478" s="23" t="s">
        <v>514</v>
      </c>
      <c r="C2478" s="13" t="s">
        <v>185</v>
      </c>
      <c r="D2478" s="34" t="s">
        <v>5201</v>
      </c>
      <c r="E2478" s="34" t="s">
        <v>7946</v>
      </c>
      <c r="F2478" s="34" t="s">
        <v>5203</v>
      </c>
      <c r="G2478" s="34">
        <v>11</v>
      </c>
    </row>
    <row r="2479" spans="1:7">
      <c r="A2479" s="23">
        <v>2021</v>
      </c>
      <c r="B2479" s="23" t="s">
        <v>514</v>
      </c>
      <c r="C2479" s="13" t="s">
        <v>185</v>
      </c>
      <c r="D2479" s="34" t="s">
        <v>5201</v>
      </c>
      <c r="E2479" s="34" t="s">
        <v>7946</v>
      </c>
      <c r="F2479" s="34" t="s">
        <v>7926</v>
      </c>
      <c r="G2479" s="34">
        <v>1</v>
      </c>
    </row>
    <row r="2480" spans="1:7">
      <c r="A2480" s="23">
        <v>2021</v>
      </c>
      <c r="B2480" s="23" t="s">
        <v>514</v>
      </c>
      <c r="C2480" s="13" t="s">
        <v>185</v>
      </c>
      <c r="D2480" s="34" t="s">
        <v>5201</v>
      </c>
      <c r="E2480" s="34" t="s">
        <v>5205</v>
      </c>
      <c r="F2480" s="34" t="s">
        <v>7932</v>
      </c>
      <c r="G2480" s="34">
        <v>6</v>
      </c>
    </row>
    <row r="2481" spans="1:7">
      <c r="A2481" s="23">
        <v>2021</v>
      </c>
      <c r="B2481" s="23" t="s">
        <v>514</v>
      </c>
      <c r="C2481" s="13" t="s">
        <v>185</v>
      </c>
      <c r="D2481" s="34" t="s">
        <v>5201</v>
      </c>
      <c r="E2481" s="34" t="s">
        <v>5205</v>
      </c>
      <c r="F2481" s="34" t="s">
        <v>7933</v>
      </c>
      <c r="G2481" s="34">
        <v>38</v>
      </c>
    </row>
    <row r="2482" spans="1:7">
      <c r="A2482" s="23">
        <v>2021</v>
      </c>
      <c r="B2482" s="23" t="s">
        <v>514</v>
      </c>
      <c r="C2482" s="13" t="s">
        <v>185</v>
      </c>
      <c r="D2482" s="34" t="s">
        <v>5201</v>
      </c>
      <c r="E2482" s="34" t="s">
        <v>5205</v>
      </c>
      <c r="F2482" s="34" t="s">
        <v>5206</v>
      </c>
      <c r="G2482" s="34">
        <v>5</v>
      </c>
    </row>
    <row r="2483" spans="1:7">
      <c r="A2483" s="23">
        <v>2021</v>
      </c>
      <c r="B2483" s="23" t="s">
        <v>514</v>
      </c>
      <c r="C2483" s="13" t="s">
        <v>185</v>
      </c>
      <c r="D2483" s="34" t="s">
        <v>5201</v>
      </c>
      <c r="E2483" s="34" t="s">
        <v>5205</v>
      </c>
      <c r="F2483" s="34" t="s">
        <v>7934</v>
      </c>
      <c r="G2483" s="34">
        <v>88</v>
      </c>
    </row>
    <row r="2484" spans="1:7">
      <c r="A2484" s="23">
        <v>2021</v>
      </c>
      <c r="B2484" s="23" t="s">
        <v>514</v>
      </c>
      <c r="C2484" s="13" t="s">
        <v>185</v>
      </c>
      <c r="D2484" s="34" t="s">
        <v>5201</v>
      </c>
      <c r="E2484" s="34" t="s">
        <v>5205</v>
      </c>
      <c r="F2484" s="34" t="s">
        <v>7937</v>
      </c>
      <c r="G2484" s="34">
        <v>3</v>
      </c>
    </row>
    <row r="2485" spans="1:7">
      <c r="A2485" s="23">
        <v>2021</v>
      </c>
      <c r="B2485" s="23" t="s">
        <v>514</v>
      </c>
      <c r="C2485" s="13" t="s">
        <v>185</v>
      </c>
      <c r="D2485" s="34" t="s">
        <v>5201</v>
      </c>
      <c r="E2485" s="34" t="s">
        <v>5205</v>
      </c>
      <c r="F2485" s="34" t="s">
        <v>7935</v>
      </c>
      <c r="G2485" s="34">
        <v>3</v>
      </c>
    </row>
    <row r="2486" spans="1:7">
      <c r="A2486" s="23">
        <v>2021</v>
      </c>
      <c r="B2486" s="23" t="s">
        <v>514</v>
      </c>
      <c r="C2486" s="13" t="s">
        <v>185</v>
      </c>
      <c r="D2486" s="34" t="s">
        <v>5201</v>
      </c>
      <c r="E2486" s="34" t="s">
        <v>5205</v>
      </c>
      <c r="F2486" s="34" t="s">
        <v>7936</v>
      </c>
      <c r="G2486" s="34">
        <v>4</v>
      </c>
    </row>
    <row r="2487" spans="1:7">
      <c r="A2487" s="23">
        <v>2021</v>
      </c>
      <c r="B2487" s="23" t="s">
        <v>514</v>
      </c>
      <c r="C2487" s="13" t="s">
        <v>185</v>
      </c>
      <c r="D2487" s="34" t="s">
        <v>5201</v>
      </c>
      <c r="E2487" s="34" t="s">
        <v>5205</v>
      </c>
      <c r="F2487" s="34" t="s">
        <v>7938</v>
      </c>
      <c r="G2487" s="34">
        <v>1</v>
      </c>
    </row>
    <row r="2488" spans="1:7">
      <c r="A2488" s="23">
        <v>2021</v>
      </c>
      <c r="B2488" s="23" t="s">
        <v>514</v>
      </c>
      <c r="C2488" s="13" t="s">
        <v>185</v>
      </c>
      <c r="D2488" s="34" t="s">
        <v>5201</v>
      </c>
      <c r="E2488" s="34" t="s">
        <v>7948</v>
      </c>
      <c r="F2488" s="34" t="s">
        <v>7939</v>
      </c>
      <c r="G2488" s="34">
        <v>1</v>
      </c>
    </row>
    <row r="2489" spans="1:7">
      <c r="A2489" s="23">
        <v>2021</v>
      </c>
      <c r="B2489" s="23" t="s">
        <v>514</v>
      </c>
      <c r="C2489" s="13" t="s">
        <v>185</v>
      </c>
      <c r="D2489" s="34" t="s">
        <v>5201</v>
      </c>
      <c r="E2489" s="34" t="s">
        <v>7948</v>
      </c>
      <c r="F2489" s="34" t="s">
        <v>7940</v>
      </c>
      <c r="G2489" s="34">
        <v>1</v>
      </c>
    </row>
    <row r="2490" spans="1:7">
      <c r="A2490" s="23">
        <v>2021</v>
      </c>
      <c r="B2490" s="23" t="s">
        <v>514</v>
      </c>
      <c r="C2490" s="13" t="s">
        <v>3925</v>
      </c>
      <c r="D2490" s="34" t="s">
        <v>7947</v>
      </c>
      <c r="E2490" s="34" t="s">
        <v>4498</v>
      </c>
      <c r="F2490" s="34" t="s">
        <v>4502</v>
      </c>
      <c r="G2490" s="34">
        <v>1</v>
      </c>
    </row>
    <row r="2491" spans="1:7">
      <c r="A2491" s="23">
        <v>2021</v>
      </c>
      <c r="B2491" s="23" t="s">
        <v>514</v>
      </c>
      <c r="C2491" s="13" t="s">
        <v>3925</v>
      </c>
      <c r="D2491" s="34" t="s">
        <v>7947</v>
      </c>
      <c r="E2491" s="34" t="s">
        <v>4498</v>
      </c>
      <c r="F2491" s="34" t="s">
        <v>4503</v>
      </c>
      <c r="G2491" s="34">
        <v>7</v>
      </c>
    </row>
    <row r="2492" spans="1:7">
      <c r="A2492" s="23">
        <v>2021</v>
      </c>
      <c r="B2492" s="23" t="s">
        <v>514</v>
      </c>
      <c r="C2492" s="13" t="s">
        <v>3925</v>
      </c>
      <c r="D2492" s="34" t="s">
        <v>7947</v>
      </c>
      <c r="E2492" s="34" t="s">
        <v>4498</v>
      </c>
      <c r="F2492" s="34" t="s">
        <v>4504</v>
      </c>
      <c r="G2492" s="34">
        <v>3</v>
      </c>
    </row>
    <row r="2493" spans="1:7">
      <c r="A2493" s="23">
        <v>2021</v>
      </c>
      <c r="B2493" s="23" t="s">
        <v>514</v>
      </c>
      <c r="C2493" s="13" t="s">
        <v>3925</v>
      </c>
      <c r="D2493" s="34" t="s">
        <v>7947</v>
      </c>
      <c r="E2493" s="34" t="s">
        <v>4498</v>
      </c>
      <c r="F2493" s="34" t="s">
        <v>1760</v>
      </c>
      <c r="G2493" s="34">
        <v>18</v>
      </c>
    </row>
    <row r="2494" spans="1:7">
      <c r="A2494" s="23">
        <v>2021</v>
      </c>
      <c r="B2494" s="23" t="s">
        <v>514</v>
      </c>
      <c r="C2494" s="13" t="s">
        <v>3925</v>
      </c>
      <c r="D2494" s="34" t="s">
        <v>7947</v>
      </c>
      <c r="E2494" s="34" t="s">
        <v>4498</v>
      </c>
      <c r="F2494" s="34" t="s">
        <v>4505</v>
      </c>
      <c r="G2494" s="34">
        <v>5</v>
      </c>
    </row>
    <row r="2495" spans="1:7">
      <c r="A2495" s="23">
        <v>2021</v>
      </c>
      <c r="B2495" s="23" t="s">
        <v>514</v>
      </c>
      <c r="C2495" s="13" t="s">
        <v>3925</v>
      </c>
      <c r="D2495" s="34" t="s">
        <v>7947</v>
      </c>
      <c r="E2495" s="34" t="s">
        <v>4498</v>
      </c>
      <c r="F2495" s="34" t="s">
        <v>5199</v>
      </c>
      <c r="G2495" s="34">
        <v>33</v>
      </c>
    </row>
    <row r="2496" spans="1:7">
      <c r="A2496" s="23">
        <v>2021</v>
      </c>
      <c r="B2496" s="23" t="s">
        <v>514</v>
      </c>
      <c r="C2496" s="13" t="s">
        <v>3925</v>
      </c>
      <c r="D2496" s="34" t="s">
        <v>7947</v>
      </c>
      <c r="E2496" s="34" t="s">
        <v>4498</v>
      </c>
      <c r="F2496" s="34" t="s">
        <v>7923</v>
      </c>
      <c r="G2496" s="34">
        <v>2</v>
      </c>
    </row>
    <row r="2497" spans="1:7">
      <c r="A2497" s="23">
        <v>2021</v>
      </c>
      <c r="B2497" s="23" t="s">
        <v>514</v>
      </c>
      <c r="C2497" s="13" t="s">
        <v>3925</v>
      </c>
      <c r="D2497" s="34" t="s">
        <v>7947</v>
      </c>
      <c r="E2497" s="34" t="s">
        <v>4498</v>
      </c>
      <c r="F2497" s="34" t="s">
        <v>4508</v>
      </c>
      <c r="G2497" s="34">
        <v>15</v>
      </c>
    </row>
    <row r="2498" spans="1:7">
      <c r="A2498" s="23">
        <v>2021</v>
      </c>
      <c r="B2498" s="23" t="s">
        <v>514</v>
      </c>
      <c r="C2498" s="13" t="s">
        <v>3925</v>
      </c>
      <c r="D2498" s="34" t="s">
        <v>7947</v>
      </c>
      <c r="E2498" s="34" t="s">
        <v>4509</v>
      </c>
      <c r="F2498" s="34" t="s">
        <v>4366</v>
      </c>
      <c r="G2498" s="34">
        <v>6</v>
      </c>
    </row>
    <row r="2499" spans="1:7">
      <c r="A2499" s="23">
        <v>2021</v>
      </c>
      <c r="B2499" s="23" t="s">
        <v>514</v>
      </c>
      <c r="C2499" s="13" t="s">
        <v>3925</v>
      </c>
      <c r="D2499" s="34" t="s">
        <v>7947</v>
      </c>
      <c r="E2499" s="34" t="s">
        <v>4509</v>
      </c>
      <c r="F2499" s="34" t="s">
        <v>5189</v>
      </c>
      <c r="G2499" s="34">
        <v>5</v>
      </c>
    </row>
    <row r="2500" spans="1:7">
      <c r="A2500" s="23">
        <v>2021</v>
      </c>
      <c r="B2500" s="23" t="s">
        <v>514</v>
      </c>
      <c r="C2500" s="13" t="s">
        <v>3925</v>
      </c>
      <c r="D2500" s="34" t="s">
        <v>7947</v>
      </c>
      <c r="E2500" s="34" t="s">
        <v>4509</v>
      </c>
      <c r="F2500" s="34" t="s">
        <v>5190</v>
      </c>
      <c r="G2500" s="34">
        <v>4</v>
      </c>
    </row>
    <row r="2501" spans="1:7">
      <c r="A2501" s="23">
        <v>2021</v>
      </c>
      <c r="B2501" s="23" t="s">
        <v>514</v>
      </c>
      <c r="C2501" s="13" t="s">
        <v>3925</v>
      </c>
      <c r="D2501" s="34" t="s">
        <v>7947</v>
      </c>
      <c r="E2501" s="34" t="s">
        <v>4509</v>
      </c>
      <c r="F2501" s="34" t="s">
        <v>5188</v>
      </c>
      <c r="G2501" s="34">
        <v>3</v>
      </c>
    </row>
    <row r="2502" spans="1:7">
      <c r="A2502" s="23">
        <v>2021</v>
      </c>
      <c r="B2502" s="23" t="s">
        <v>514</v>
      </c>
      <c r="C2502" s="13" t="s">
        <v>3925</v>
      </c>
      <c r="D2502" s="34" t="s">
        <v>7947</v>
      </c>
      <c r="E2502" s="34" t="s">
        <v>4509</v>
      </c>
      <c r="F2502" s="34" t="s">
        <v>1756</v>
      </c>
      <c r="G2502" s="34">
        <v>7</v>
      </c>
    </row>
    <row r="2503" spans="1:7">
      <c r="A2503" s="23">
        <v>2021</v>
      </c>
      <c r="B2503" s="23" t="s">
        <v>514</v>
      </c>
      <c r="C2503" s="13" t="s">
        <v>3925</v>
      </c>
      <c r="D2503" s="34" t="s">
        <v>5191</v>
      </c>
      <c r="E2503" s="34" t="s">
        <v>4486</v>
      </c>
      <c r="F2503" s="34" t="s">
        <v>1744</v>
      </c>
      <c r="G2503" s="34">
        <v>11</v>
      </c>
    </row>
    <row r="2504" spans="1:7">
      <c r="A2504" s="23">
        <v>2021</v>
      </c>
      <c r="B2504" s="23" t="s">
        <v>514</v>
      </c>
      <c r="C2504" s="13" t="s">
        <v>3925</v>
      </c>
      <c r="D2504" s="34" t="s">
        <v>5191</v>
      </c>
      <c r="E2504" s="34" t="s">
        <v>4486</v>
      </c>
      <c r="F2504" s="34" t="s">
        <v>1745</v>
      </c>
      <c r="G2504" s="34">
        <v>17</v>
      </c>
    </row>
    <row r="2505" spans="1:7">
      <c r="A2505" s="23">
        <v>2021</v>
      </c>
      <c r="B2505" s="23" t="s">
        <v>514</v>
      </c>
      <c r="C2505" s="13" t="s">
        <v>3925</v>
      </c>
      <c r="D2505" s="34" t="s">
        <v>5191</v>
      </c>
      <c r="E2505" s="34" t="s">
        <v>4486</v>
      </c>
      <c r="F2505" s="34" t="s">
        <v>7924</v>
      </c>
      <c r="G2505" s="34">
        <v>23</v>
      </c>
    </row>
    <row r="2506" spans="1:7">
      <c r="A2506" s="23">
        <v>2021</v>
      </c>
      <c r="B2506" s="23" t="s">
        <v>514</v>
      </c>
      <c r="C2506" s="13" t="s">
        <v>3925</v>
      </c>
      <c r="D2506" s="34" t="s">
        <v>5191</v>
      </c>
      <c r="E2506" s="34" t="s">
        <v>4486</v>
      </c>
      <c r="F2506" s="34" t="s">
        <v>5194</v>
      </c>
      <c r="G2506" s="34">
        <v>23</v>
      </c>
    </row>
    <row r="2507" spans="1:7">
      <c r="A2507" s="23">
        <v>2021</v>
      </c>
      <c r="B2507" s="23" t="s">
        <v>514</v>
      </c>
      <c r="C2507" s="13" t="s">
        <v>3925</v>
      </c>
      <c r="D2507" s="34" t="s">
        <v>5191</v>
      </c>
      <c r="E2507" s="34" t="s">
        <v>4486</v>
      </c>
      <c r="F2507" s="34" t="s">
        <v>1746</v>
      </c>
      <c r="G2507" s="34">
        <v>16</v>
      </c>
    </row>
    <row r="2508" spans="1:7">
      <c r="A2508" s="23">
        <v>2021</v>
      </c>
      <c r="B2508" s="23" t="s">
        <v>514</v>
      </c>
      <c r="C2508" s="13" t="s">
        <v>3925</v>
      </c>
      <c r="D2508" s="34" t="s">
        <v>5191</v>
      </c>
      <c r="E2508" s="34" t="s">
        <v>4486</v>
      </c>
      <c r="F2508" s="34" t="s">
        <v>4496</v>
      </c>
      <c r="G2508" s="34">
        <v>13</v>
      </c>
    </row>
    <row r="2509" spans="1:7">
      <c r="A2509" s="23">
        <v>2021</v>
      </c>
      <c r="B2509" s="23" t="s">
        <v>514</v>
      </c>
      <c r="C2509" s="13" t="s">
        <v>3925</v>
      </c>
      <c r="D2509" s="34" t="s">
        <v>5191</v>
      </c>
      <c r="E2509" s="34" t="s">
        <v>4486</v>
      </c>
      <c r="F2509" s="34" t="s">
        <v>7925</v>
      </c>
      <c r="G2509" s="34">
        <v>13</v>
      </c>
    </row>
    <row r="2510" spans="1:7">
      <c r="A2510" s="23">
        <v>2021</v>
      </c>
      <c r="B2510" s="23" t="s">
        <v>514</v>
      </c>
      <c r="C2510" s="13" t="s">
        <v>3925</v>
      </c>
      <c r="D2510" s="34" t="s">
        <v>5191</v>
      </c>
      <c r="E2510" s="34" t="s">
        <v>4486</v>
      </c>
      <c r="F2510" s="34" t="s">
        <v>4497</v>
      </c>
      <c r="G2510" s="34">
        <v>5</v>
      </c>
    </row>
    <row r="2511" spans="1:7">
      <c r="A2511" s="23">
        <v>2021</v>
      </c>
      <c r="B2511" s="23" t="s">
        <v>514</v>
      </c>
      <c r="C2511" s="13" t="s">
        <v>3925</v>
      </c>
      <c r="D2511" s="34" t="s">
        <v>5191</v>
      </c>
      <c r="E2511" s="34" t="s">
        <v>4486</v>
      </c>
      <c r="F2511" s="34" t="s">
        <v>1748</v>
      </c>
      <c r="G2511" s="34">
        <v>9</v>
      </c>
    </row>
    <row r="2512" spans="1:7">
      <c r="A2512" s="23">
        <v>2021</v>
      </c>
      <c r="B2512" s="23" t="s">
        <v>514</v>
      </c>
      <c r="C2512" s="13" t="s">
        <v>3925</v>
      </c>
      <c r="D2512" s="34" t="s">
        <v>5191</v>
      </c>
      <c r="E2512" s="34" t="s">
        <v>4486</v>
      </c>
      <c r="F2512" s="34" t="s">
        <v>4553</v>
      </c>
      <c r="G2512" s="34">
        <v>6</v>
      </c>
    </row>
    <row r="2513" spans="1:7">
      <c r="A2513" s="23">
        <v>2021</v>
      </c>
      <c r="B2513" s="23" t="s">
        <v>514</v>
      </c>
      <c r="C2513" s="13" t="s">
        <v>3925</v>
      </c>
      <c r="D2513" s="34" t="s">
        <v>5191</v>
      </c>
      <c r="E2513" s="34" t="s">
        <v>4486</v>
      </c>
      <c r="F2513" s="34" t="s">
        <v>1749</v>
      </c>
      <c r="G2513" s="34">
        <v>11</v>
      </c>
    </row>
    <row r="2514" spans="1:7">
      <c r="A2514" s="23">
        <v>2021</v>
      </c>
      <c r="B2514" s="23" t="s">
        <v>514</v>
      </c>
      <c r="C2514" s="13" t="s">
        <v>3925</v>
      </c>
      <c r="D2514" s="34" t="s">
        <v>5191</v>
      </c>
      <c r="E2514" s="34" t="s">
        <v>4486</v>
      </c>
      <c r="F2514" s="34" t="s">
        <v>7926</v>
      </c>
      <c r="G2514" s="34">
        <v>9</v>
      </c>
    </row>
    <row r="2515" spans="1:7">
      <c r="A2515" s="23">
        <v>2021</v>
      </c>
      <c r="B2515" s="23" t="s">
        <v>514</v>
      </c>
      <c r="C2515" s="13" t="s">
        <v>3925</v>
      </c>
      <c r="D2515" s="34" t="s">
        <v>5191</v>
      </c>
      <c r="E2515" s="34" t="s">
        <v>4486</v>
      </c>
      <c r="F2515" s="34" t="s">
        <v>4492</v>
      </c>
      <c r="G2515" s="34">
        <v>8</v>
      </c>
    </row>
    <row r="2516" spans="1:7">
      <c r="A2516" s="23">
        <v>2021</v>
      </c>
      <c r="B2516" s="23" t="s">
        <v>514</v>
      </c>
      <c r="C2516" s="13" t="s">
        <v>3925</v>
      </c>
      <c r="D2516" s="34" t="s">
        <v>5191</v>
      </c>
      <c r="E2516" s="34" t="s">
        <v>4486</v>
      </c>
      <c r="F2516" s="34" t="s">
        <v>7927</v>
      </c>
      <c r="G2516" s="34">
        <v>32</v>
      </c>
    </row>
    <row r="2517" spans="1:7">
      <c r="A2517" s="23">
        <v>2021</v>
      </c>
      <c r="B2517" s="23" t="s">
        <v>514</v>
      </c>
      <c r="C2517" s="13" t="s">
        <v>3925</v>
      </c>
      <c r="D2517" s="34" t="s">
        <v>5191</v>
      </c>
      <c r="E2517" s="34" t="s">
        <v>4486</v>
      </c>
      <c r="F2517" s="34" t="s">
        <v>1752</v>
      </c>
      <c r="G2517" s="34">
        <v>10</v>
      </c>
    </row>
    <row r="2518" spans="1:7">
      <c r="A2518" s="23">
        <v>2021</v>
      </c>
      <c r="B2518" s="23" t="s">
        <v>514</v>
      </c>
      <c r="C2518" s="13" t="s">
        <v>3925</v>
      </c>
      <c r="D2518" s="34" t="s">
        <v>5191</v>
      </c>
      <c r="E2518" s="34" t="s">
        <v>4486</v>
      </c>
      <c r="F2518" s="34" t="s">
        <v>1753</v>
      </c>
      <c r="G2518" s="34">
        <v>16</v>
      </c>
    </row>
    <row r="2519" spans="1:7">
      <c r="A2519" s="23">
        <v>2021</v>
      </c>
      <c r="B2519" s="23" t="s">
        <v>514</v>
      </c>
      <c r="C2519" s="13" t="s">
        <v>3925</v>
      </c>
      <c r="D2519" s="34" t="s">
        <v>5191</v>
      </c>
      <c r="E2519" s="34" t="s">
        <v>4494</v>
      </c>
      <c r="F2519" s="34" t="s">
        <v>1744</v>
      </c>
      <c r="G2519" s="34">
        <v>8</v>
      </c>
    </row>
    <row r="2520" spans="1:7">
      <c r="A2520" s="23">
        <v>2021</v>
      </c>
      <c r="B2520" s="23" t="s">
        <v>514</v>
      </c>
      <c r="C2520" s="13" t="s">
        <v>3925</v>
      </c>
      <c r="D2520" s="34" t="s">
        <v>5191</v>
      </c>
      <c r="E2520" s="34" t="s">
        <v>4494</v>
      </c>
      <c r="F2520" s="34" t="s">
        <v>1745</v>
      </c>
      <c r="G2520" s="34">
        <v>21</v>
      </c>
    </row>
    <row r="2521" spans="1:7">
      <c r="A2521" s="23">
        <v>2021</v>
      </c>
      <c r="B2521" s="23" t="s">
        <v>514</v>
      </c>
      <c r="C2521" s="13" t="s">
        <v>3925</v>
      </c>
      <c r="D2521" s="34" t="s">
        <v>5191</v>
      </c>
      <c r="E2521" s="34" t="s">
        <v>4494</v>
      </c>
      <c r="F2521" s="34" t="s">
        <v>5193</v>
      </c>
      <c r="G2521" s="34">
        <v>232</v>
      </c>
    </row>
    <row r="2522" spans="1:7">
      <c r="A2522" s="23">
        <v>2021</v>
      </c>
      <c r="B2522" s="23" t="s">
        <v>514</v>
      </c>
      <c r="C2522" s="13" t="s">
        <v>3925</v>
      </c>
      <c r="D2522" s="34" t="s">
        <v>5191</v>
      </c>
      <c r="E2522" s="34" t="s">
        <v>4494</v>
      </c>
      <c r="F2522" s="34" t="s">
        <v>7928</v>
      </c>
      <c r="G2522" s="34">
        <v>1</v>
      </c>
    </row>
    <row r="2523" spans="1:7">
      <c r="A2523" s="23">
        <v>2021</v>
      </c>
      <c r="B2523" s="23" t="s">
        <v>514</v>
      </c>
      <c r="C2523" s="13" t="s">
        <v>3925</v>
      </c>
      <c r="D2523" s="34" t="s">
        <v>5191</v>
      </c>
      <c r="E2523" s="34" t="s">
        <v>4494</v>
      </c>
      <c r="F2523" s="34" t="s">
        <v>1746</v>
      </c>
      <c r="G2523" s="34">
        <v>13</v>
      </c>
    </row>
    <row r="2524" spans="1:7">
      <c r="A2524" s="23">
        <v>2021</v>
      </c>
      <c r="B2524" s="23" t="s">
        <v>514</v>
      </c>
      <c r="C2524" s="13" t="s">
        <v>3925</v>
      </c>
      <c r="D2524" s="34" t="s">
        <v>5191</v>
      </c>
      <c r="E2524" s="34" t="s">
        <v>4494</v>
      </c>
      <c r="F2524" s="34" t="s">
        <v>4496</v>
      </c>
      <c r="G2524" s="34">
        <v>26</v>
      </c>
    </row>
    <row r="2525" spans="1:7">
      <c r="A2525" s="23">
        <v>2021</v>
      </c>
      <c r="B2525" s="23" t="s">
        <v>514</v>
      </c>
      <c r="C2525" s="13" t="s">
        <v>3925</v>
      </c>
      <c r="D2525" s="34" t="s">
        <v>5191</v>
      </c>
      <c r="E2525" s="34" t="s">
        <v>4494</v>
      </c>
      <c r="F2525" s="34" t="s">
        <v>4497</v>
      </c>
      <c r="G2525" s="34">
        <v>8</v>
      </c>
    </row>
    <row r="2526" spans="1:7">
      <c r="A2526" s="23">
        <v>2021</v>
      </c>
      <c r="B2526" s="23" t="s">
        <v>514</v>
      </c>
      <c r="C2526" s="13" t="s">
        <v>3925</v>
      </c>
      <c r="D2526" s="34" t="s">
        <v>5191</v>
      </c>
      <c r="E2526" s="34" t="s">
        <v>4494</v>
      </c>
      <c r="F2526" s="34" t="s">
        <v>1748</v>
      </c>
      <c r="G2526" s="34">
        <v>21</v>
      </c>
    </row>
    <row r="2527" spans="1:7">
      <c r="A2527" s="23">
        <v>2021</v>
      </c>
      <c r="B2527" s="23" t="s">
        <v>514</v>
      </c>
      <c r="C2527" s="13" t="s">
        <v>3925</v>
      </c>
      <c r="D2527" s="34" t="s">
        <v>5191</v>
      </c>
      <c r="E2527" s="34" t="s">
        <v>4494</v>
      </c>
      <c r="F2527" s="34" t="s">
        <v>1749</v>
      </c>
      <c r="G2527" s="34">
        <v>1</v>
      </c>
    </row>
    <row r="2528" spans="1:7">
      <c r="A2528" s="23">
        <v>2021</v>
      </c>
      <c r="B2528" s="23" t="s">
        <v>514</v>
      </c>
      <c r="C2528" s="13" t="s">
        <v>3925</v>
      </c>
      <c r="D2528" s="34" t="s">
        <v>5191</v>
      </c>
      <c r="E2528" s="34" t="s">
        <v>4494</v>
      </c>
      <c r="F2528" s="34" t="s">
        <v>4492</v>
      </c>
      <c r="G2528" s="34">
        <v>14</v>
      </c>
    </row>
    <row r="2529" spans="1:7">
      <c r="A2529" s="23">
        <v>2021</v>
      </c>
      <c r="B2529" s="23" t="s">
        <v>514</v>
      </c>
      <c r="C2529" s="13" t="s">
        <v>3925</v>
      </c>
      <c r="D2529" s="34" t="s">
        <v>5191</v>
      </c>
      <c r="E2529" s="34" t="s">
        <v>4494</v>
      </c>
      <c r="F2529" s="34" t="s">
        <v>1752</v>
      </c>
      <c r="G2529" s="34">
        <v>8</v>
      </c>
    </row>
    <row r="2530" spans="1:7">
      <c r="A2530" s="23">
        <v>2021</v>
      </c>
      <c r="B2530" s="23" t="s">
        <v>514</v>
      </c>
      <c r="C2530" s="13" t="s">
        <v>3925</v>
      </c>
      <c r="D2530" s="34" t="s">
        <v>5191</v>
      </c>
      <c r="E2530" s="34" t="s">
        <v>4494</v>
      </c>
      <c r="F2530" s="34" t="s">
        <v>1753</v>
      </c>
      <c r="G2530" s="34">
        <v>32</v>
      </c>
    </row>
    <row r="2531" spans="1:7">
      <c r="A2531" s="23">
        <v>2021</v>
      </c>
      <c r="B2531" s="23" t="s">
        <v>514</v>
      </c>
      <c r="C2531" s="13" t="s">
        <v>3925</v>
      </c>
      <c r="D2531" s="34" t="s">
        <v>7945</v>
      </c>
      <c r="E2531" s="34" t="s">
        <v>5197</v>
      </c>
      <c r="F2531" s="34" t="s">
        <v>4516</v>
      </c>
      <c r="G2531" s="34">
        <v>20</v>
      </c>
    </row>
    <row r="2532" spans="1:7">
      <c r="A2532" s="23">
        <v>2021</v>
      </c>
      <c r="B2532" s="23" t="s">
        <v>514</v>
      </c>
      <c r="C2532" s="13" t="s">
        <v>3925</v>
      </c>
      <c r="D2532" s="34" t="s">
        <v>7945</v>
      </c>
      <c r="E2532" s="34" t="s">
        <v>5197</v>
      </c>
      <c r="F2532" s="34" t="s">
        <v>5212</v>
      </c>
      <c r="G2532" s="34">
        <v>8</v>
      </c>
    </row>
    <row r="2533" spans="1:7">
      <c r="A2533" s="23">
        <v>2021</v>
      </c>
      <c r="B2533" s="23" t="s">
        <v>514</v>
      </c>
      <c r="C2533" s="13" t="s">
        <v>3925</v>
      </c>
      <c r="D2533" s="34" t="s">
        <v>7945</v>
      </c>
      <c r="E2533" s="34" t="s">
        <v>4511</v>
      </c>
      <c r="F2533" s="34" t="s">
        <v>5199</v>
      </c>
      <c r="G2533" s="34">
        <v>70</v>
      </c>
    </row>
    <row r="2534" spans="1:7">
      <c r="A2534" s="23">
        <v>2021</v>
      </c>
      <c r="B2534" s="23" t="s">
        <v>514</v>
      </c>
      <c r="C2534" s="13" t="s">
        <v>3925</v>
      </c>
      <c r="D2534" s="34" t="s">
        <v>7945</v>
      </c>
      <c r="E2534" s="34" t="s">
        <v>4511</v>
      </c>
      <c r="F2534" s="34" t="s">
        <v>7929</v>
      </c>
      <c r="G2534" s="34">
        <v>5</v>
      </c>
    </row>
    <row r="2535" spans="1:7">
      <c r="A2535" s="23">
        <v>2021</v>
      </c>
      <c r="B2535" s="23" t="s">
        <v>514</v>
      </c>
      <c r="C2535" s="13" t="s">
        <v>3925</v>
      </c>
      <c r="D2535" s="34" t="s">
        <v>7945</v>
      </c>
      <c r="E2535" s="34" t="s">
        <v>4511</v>
      </c>
      <c r="F2535" s="34" t="s">
        <v>7930</v>
      </c>
      <c r="G2535" s="34">
        <v>163</v>
      </c>
    </row>
    <row r="2536" spans="1:7">
      <c r="A2536" s="23">
        <v>2021</v>
      </c>
      <c r="B2536" s="23" t="s">
        <v>514</v>
      </c>
      <c r="C2536" s="13" t="s">
        <v>3925</v>
      </c>
      <c r="D2536" s="34" t="s">
        <v>7945</v>
      </c>
      <c r="E2536" s="34" t="s">
        <v>4511</v>
      </c>
      <c r="F2536" s="34" t="s">
        <v>7950</v>
      </c>
      <c r="G2536" s="34">
        <v>21</v>
      </c>
    </row>
    <row r="2537" spans="1:7">
      <c r="A2537" s="23">
        <v>2021</v>
      </c>
      <c r="B2537" s="23" t="s">
        <v>514</v>
      </c>
      <c r="C2537" s="13" t="s">
        <v>3925</v>
      </c>
      <c r="D2537" s="34" t="s">
        <v>5201</v>
      </c>
      <c r="E2537" s="34" t="s">
        <v>7946</v>
      </c>
      <c r="F2537" s="34" t="s">
        <v>5202</v>
      </c>
      <c r="G2537" s="34">
        <v>10</v>
      </c>
    </row>
    <row r="2538" spans="1:7">
      <c r="A2538" s="23">
        <v>2021</v>
      </c>
      <c r="B2538" s="23" t="s">
        <v>514</v>
      </c>
      <c r="C2538" s="13" t="s">
        <v>3925</v>
      </c>
      <c r="D2538" s="34" t="s">
        <v>5201</v>
      </c>
      <c r="E2538" s="34" t="s">
        <v>7946</v>
      </c>
      <c r="F2538" s="34" t="s">
        <v>5203</v>
      </c>
      <c r="G2538" s="34">
        <v>7</v>
      </c>
    </row>
    <row r="2539" spans="1:7">
      <c r="A2539" s="23">
        <v>2021</v>
      </c>
      <c r="B2539" s="23" t="s">
        <v>514</v>
      </c>
      <c r="C2539" s="13" t="s">
        <v>3925</v>
      </c>
      <c r="D2539" s="34" t="s">
        <v>5201</v>
      </c>
      <c r="E2539" s="34" t="s">
        <v>7946</v>
      </c>
      <c r="F2539" s="34" t="s">
        <v>7931</v>
      </c>
      <c r="G2539" s="34">
        <v>2</v>
      </c>
    </row>
    <row r="2540" spans="1:7">
      <c r="A2540" s="23">
        <v>2021</v>
      </c>
      <c r="B2540" s="23" t="s">
        <v>514</v>
      </c>
      <c r="C2540" s="13" t="s">
        <v>3925</v>
      </c>
      <c r="D2540" s="34" t="s">
        <v>5201</v>
      </c>
      <c r="E2540" s="34" t="s">
        <v>7946</v>
      </c>
      <c r="F2540" s="34" t="s">
        <v>7926</v>
      </c>
      <c r="G2540" s="34">
        <v>4</v>
      </c>
    </row>
    <row r="2541" spans="1:7">
      <c r="A2541" s="23">
        <v>2021</v>
      </c>
      <c r="B2541" s="23" t="s">
        <v>514</v>
      </c>
      <c r="C2541" s="13" t="s">
        <v>3925</v>
      </c>
      <c r="D2541" s="34" t="s">
        <v>5201</v>
      </c>
      <c r="E2541" s="34" t="s">
        <v>5205</v>
      </c>
      <c r="F2541" s="34" t="s">
        <v>7932</v>
      </c>
      <c r="G2541" s="34">
        <v>14</v>
      </c>
    </row>
    <row r="2542" spans="1:7">
      <c r="A2542" s="23">
        <v>2021</v>
      </c>
      <c r="B2542" s="23" t="s">
        <v>514</v>
      </c>
      <c r="C2542" s="13" t="s">
        <v>3925</v>
      </c>
      <c r="D2542" s="34" t="s">
        <v>5201</v>
      </c>
      <c r="E2542" s="34" t="s">
        <v>5205</v>
      </c>
      <c r="F2542" s="34" t="s">
        <v>7933</v>
      </c>
      <c r="G2542" s="34">
        <v>200</v>
      </c>
    </row>
    <row r="2543" spans="1:7">
      <c r="A2543" s="23">
        <v>2021</v>
      </c>
      <c r="B2543" s="23" t="s">
        <v>514</v>
      </c>
      <c r="C2543" s="13" t="s">
        <v>3925</v>
      </c>
      <c r="D2543" s="34" t="s">
        <v>5201</v>
      </c>
      <c r="E2543" s="34" t="s">
        <v>5205</v>
      </c>
      <c r="F2543" s="34" t="s">
        <v>5206</v>
      </c>
      <c r="G2543" s="34">
        <v>27</v>
      </c>
    </row>
    <row r="2544" spans="1:7">
      <c r="A2544" s="23">
        <v>2021</v>
      </c>
      <c r="B2544" s="23" t="s">
        <v>514</v>
      </c>
      <c r="C2544" s="13" t="s">
        <v>3925</v>
      </c>
      <c r="D2544" s="34" t="s">
        <v>5201</v>
      </c>
      <c r="E2544" s="34" t="s">
        <v>5205</v>
      </c>
      <c r="F2544" s="34" t="s">
        <v>7934</v>
      </c>
      <c r="G2544" s="34">
        <v>241</v>
      </c>
    </row>
    <row r="2545" spans="1:7">
      <c r="A2545" s="23">
        <v>2021</v>
      </c>
      <c r="B2545" s="23" t="s">
        <v>514</v>
      </c>
      <c r="C2545" s="13" t="s">
        <v>3925</v>
      </c>
      <c r="D2545" s="34" t="s">
        <v>5201</v>
      </c>
      <c r="E2545" s="34" t="s">
        <v>5205</v>
      </c>
      <c r="F2545" s="34" t="s">
        <v>7937</v>
      </c>
      <c r="G2545" s="34">
        <v>5</v>
      </c>
    </row>
    <row r="2546" spans="1:7">
      <c r="A2546" s="23">
        <v>2021</v>
      </c>
      <c r="B2546" s="23" t="s">
        <v>514</v>
      </c>
      <c r="C2546" s="13" t="s">
        <v>3925</v>
      </c>
      <c r="D2546" s="34" t="s">
        <v>5201</v>
      </c>
      <c r="E2546" s="34" t="s">
        <v>5205</v>
      </c>
      <c r="F2546" s="34" t="s">
        <v>7935</v>
      </c>
      <c r="G2546" s="34">
        <v>4</v>
      </c>
    </row>
    <row r="2547" spans="1:7">
      <c r="A2547" s="23">
        <v>2021</v>
      </c>
      <c r="B2547" s="23" t="s">
        <v>514</v>
      </c>
      <c r="C2547" s="13" t="s">
        <v>3925</v>
      </c>
      <c r="D2547" s="34" t="s">
        <v>5201</v>
      </c>
      <c r="E2547" s="34" t="s">
        <v>5205</v>
      </c>
      <c r="F2547" s="34" t="s">
        <v>7936</v>
      </c>
      <c r="G2547" s="34">
        <v>19</v>
      </c>
    </row>
    <row r="2548" spans="1:7">
      <c r="A2548" s="23">
        <v>2021</v>
      </c>
      <c r="B2548" s="23" t="s">
        <v>514</v>
      </c>
      <c r="C2548" s="13" t="s">
        <v>3925</v>
      </c>
      <c r="D2548" s="34" t="s">
        <v>5201</v>
      </c>
      <c r="E2548" s="34" t="s">
        <v>5205</v>
      </c>
      <c r="F2548" s="34" t="s">
        <v>7938</v>
      </c>
      <c r="G2548" s="34">
        <v>28</v>
      </c>
    </row>
    <row r="2549" spans="1:7">
      <c r="A2549" s="23">
        <v>2021</v>
      </c>
      <c r="B2549" s="23" t="s">
        <v>514</v>
      </c>
      <c r="C2549" s="13" t="s">
        <v>1704</v>
      </c>
      <c r="D2549" s="34" t="s">
        <v>7947</v>
      </c>
      <c r="E2549" s="34" t="s">
        <v>4498</v>
      </c>
      <c r="F2549" s="34" t="s">
        <v>4502</v>
      </c>
      <c r="G2549" s="34">
        <v>29</v>
      </c>
    </row>
    <row r="2550" spans="1:7">
      <c r="A2550" s="23">
        <v>2021</v>
      </c>
      <c r="B2550" s="23" t="s">
        <v>514</v>
      </c>
      <c r="C2550" s="13" t="s">
        <v>1704</v>
      </c>
      <c r="D2550" s="34" t="s">
        <v>7947</v>
      </c>
      <c r="E2550" s="34" t="s">
        <v>4498</v>
      </c>
      <c r="F2550" s="34" t="s">
        <v>4503</v>
      </c>
      <c r="G2550" s="34">
        <v>48</v>
      </c>
    </row>
    <row r="2551" spans="1:7">
      <c r="A2551" s="23">
        <v>2021</v>
      </c>
      <c r="B2551" s="23" t="s">
        <v>514</v>
      </c>
      <c r="C2551" s="13" t="s">
        <v>1704</v>
      </c>
      <c r="D2551" s="34" t="s">
        <v>7947</v>
      </c>
      <c r="E2551" s="34" t="s">
        <v>4498</v>
      </c>
      <c r="F2551" s="34" t="s">
        <v>4504</v>
      </c>
      <c r="G2551" s="34">
        <v>39</v>
      </c>
    </row>
    <row r="2552" spans="1:7">
      <c r="A2552" s="23">
        <v>2021</v>
      </c>
      <c r="B2552" s="23" t="s">
        <v>514</v>
      </c>
      <c r="C2552" s="13" t="s">
        <v>1704</v>
      </c>
      <c r="D2552" s="34" t="s">
        <v>7947</v>
      </c>
      <c r="E2552" s="34" t="s">
        <v>4498</v>
      </c>
      <c r="F2552" s="34" t="s">
        <v>1760</v>
      </c>
      <c r="G2552" s="34">
        <v>58</v>
      </c>
    </row>
    <row r="2553" spans="1:7">
      <c r="A2553" s="23">
        <v>2021</v>
      </c>
      <c r="B2553" s="23" t="s">
        <v>514</v>
      </c>
      <c r="C2553" s="13" t="s">
        <v>1704</v>
      </c>
      <c r="D2553" s="34" t="s">
        <v>7947</v>
      </c>
      <c r="E2553" s="34" t="s">
        <v>4498</v>
      </c>
      <c r="F2553" s="34" t="s">
        <v>4505</v>
      </c>
      <c r="G2553" s="34">
        <v>23</v>
      </c>
    </row>
    <row r="2554" spans="1:7">
      <c r="A2554" s="23">
        <v>2021</v>
      </c>
      <c r="B2554" s="23" t="s">
        <v>514</v>
      </c>
      <c r="C2554" s="13" t="s">
        <v>1704</v>
      </c>
      <c r="D2554" s="34" t="s">
        <v>7947</v>
      </c>
      <c r="E2554" s="34" t="s">
        <v>4498</v>
      </c>
      <c r="F2554" s="34" t="s">
        <v>5199</v>
      </c>
      <c r="G2554" s="34">
        <v>9</v>
      </c>
    </row>
    <row r="2555" spans="1:7">
      <c r="A2555" s="23">
        <v>2021</v>
      </c>
      <c r="B2555" s="23" t="s">
        <v>514</v>
      </c>
      <c r="C2555" s="13" t="s">
        <v>1704</v>
      </c>
      <c r="D2555" s="34" t="s">
        <v>7947</v>
      </c>
      <c r="E2555" s="34" t="s">
        <v>4498</v>
      </c>
      <c r="F2555" s="34" t="s">
        <v>7923</v>
      </c>
      <c r="G2555" s="34">
        <v>7</v>
      </c>
    </row>
    <row r="2556" spans="1:7">
      <c r="A2556" s="23">
        <v>2021</v>
      </c>
      <c r="B2556" s="23" t="s">
        <v>514</v>
      </c>
      <c r="C2556" s="13" t="s">
        <v>1704</v>
      </c>
      <c r="D2556" s="34" t="s">
        <v>7947</v>
      </c>
      <c r="E2556" s="34" t="s">
        <v>4498</v>
      </c>
      <c r="F2556" s="34" t="s">
        <v>4508</v>
      </c>
      <c r="G2556" s="34">
        <v>56</v>
      </c>
    </row>
    <row r="2557" spans="1:7">
      <c r="A2557" s="23">
        <v>2021</v>
      </c>
      <c r="B2557" s="23" t="s">
        <v>514</v>
      </c>
      <c r="C2557" s="13" t="s">
        <v>1704</v>
      </c>
      <c r="D2557" s="34" t="s">
        <v>7947</v>
      </c>
      <c r="E2557" s="34" t="s">
        <v>4509</v>
      </c>
      <c r="F2557" s="34" t="s">
        <v>4366</v>
      </c>
      <c r="G2557" s="34">
        <v>8</v>
      </c>
    </row>
    <row r="2558" spans="1:7">
      <c r="A2558" s="23">
        <v>2021</v>
      </c>
      <c r="B2558" s="23" t="s">
        <v>514</v>
      </c>
      <c r="C2558" s="13" t="s">
        <v>1704</v>
      </c>
      <c r="D2558" s="34" t="s">
        <v>7947</v>
      </c>
      <c r="E2558" s="34" t="s">
        <v>4509</v>
      </c>
      <c r="F2558" s="34" t="s">
        <v>5190</v>
      </c>
      <c r="G2558" s="34">
        <v>13</v>
      </c>
    </row>
    <row r="2559" spans="1:7">
      <c r="A2559" s="23">
        <v>2021</v>
      </c>
      <c r="B2559" s="23" t="s">
        <v>514</v>
      </c>
      <c r="C2559" s="13" t="s">
        <v>1704</v>
      </c>
      <c r="D2559" s="34" t="s">
        <v>7947</v>
      </c>
      <c r="E2559" s="34" t="s">
        <v>4509</v>
      </c>
      <c r="F2559" s="34" t="s">
        <v>5188</v>
      </c>
      <c r="G2559" s="34">
        <v>26</v>
      </c>
    </row>
    <row r="2560" spans="1:7">
      <c r="A2560" s="23">
        <v>2021</v>
      </c>
      <c r="B2560" s="23" t="s">
        <v>514</v>
      </c>
      <c r="C2560" s="13" t="s">
        <v>1704</v>
      </c>
      <c r="D2560" s="34" t="s">
        <v>7947</v>
      </c>
      <c r="E2560" s="34" t="s">
        <v>4509</v>
      </c>
      <c r="F2560" s="34" t="s">
        <v>7941</v>
      </c>
      <c r="G2560" s="34">
        <v>20</v>
      </c>
    </row>
    <row r="2561" spans="1:7">
      <c r="A2561" s="23">
        <v>2021</v>
      </c>
      <c r="B2561" s="23" t="s">
        <v>514</v>
      </c>
      <c r="C2561" s="13" t="s">
        <v>1704</v>
      </c>
      <c r="D2561" s="34" t="s">
        <v>7947</v>
      </c>
      <c r="E2561" s="34" t="s">
        <v>4509</v>
      </c>
      <c r="F2561" s="34" t="s">
        <v>1756</v>
      </c>
      <c r="G2561" s="34">
        <v>11</v>
      </c>
    </row>
    <row r="2562" spans="1:7">
      <c r="A2562" s="23">
        <v>2021</v>
      </c>
      <c r="B2562" s="23" t="s">
        <v>514</v>
      </c>
      <c r="C2562" s="13" t="s">
        <v>1704</v>
      </c>
      <c r="D2562" s="34" t="s">
        <v>5191</v>
      </c>
      <c r="E2562" s="34" t="s">
        <v>4486</v>
      </c>
      <c r="F2562" s="34" t="s">
        <v>1744</v>
      </c>
      <c r="G2562" s="34">
        <v>1</v>
      </c>
    </row>
    <row r="2563" spans="1:7">
      <c r="A2563" s="23">
        <v>2021</v>
      </c>
      <c r="B2563" s="23" t="s">
        <v>514</v>
      </c>
      <c r="C2563" s="13" t="s">
        <v>1704</v>
      </c>
      <c r="D2563" s="34" t="s">
        <v>5191</v>
      </c>
      <c r="E2563" s="34" t="s">
        <v>4486</v>
      </c>
      <c r="F2563" s="34" t="s">
        <v>1745</v>
      </c>
      <c r="G2563" s="34">
        <v>1</v>
      </c>
    </row>
    <row r="2564" spans="1:7">
      <c r="A2564" s="23">
        <v>2021</v>
      </c>
      <c r="B2564" s="23" t="s">
        <v>514</v>
      </c>
      <c r="C2564" s="13" t="s">
        <v>1704</v>
      </c>
      <c r="D2564" s="34" t="s">
        <v>5191</v>
      </c>
      <c r="E2564" s="34" t="s">
        <v>4486</v>
      </c>
      <c r="F2564" s="34" t="s">
        <v>7924</v>
      </c>
      <c r="G2564" s="34">
        <v>25</v>
      </c>
    </row>
    <row r="2565" spans="1:7">
      <c r="A2565" s="23">
        <v>2021</v>
      </c>
      <c r="B2565" s="23" t="s">
        <v>514</v>
      </c>
      <c r="C2565" s="13" t="s">
        <v>1704</v>
      </c>
      <c r="D2565" s="34" t="s">
        <v>5191</v>
      </c>
      <c r="E2565" s="34" t="s">
        <v>4486</v>
      </c>
      <c r="F2565" s="34" t="s">
        <v>5194</v>
      </c>
      <c r="G2565" s="34">
        <v>12</v>
      </c>
    </row>
    <row r="2566" spans="1:7">
      <c r="A2566" s="23">
        <v>2021</v>
      </c>
      <c r="B2566" s="23" t="s">
        <v>514</v>
      </c>
      <c r="C2566" s="13" t="s">
        <v>1704</v>
      </c>
      <c r="D2566" s="34" t="s">
        <v>5191</v>
      </c>
      <c r="E2566" s="34" t="s">
        <v>4486</v>
      </c>
      <c r="F2566" s="34" t="s">
        <v>1746</v>
      </c>
      <c r="G2566" s="34">
        <v>6</v>
      </c>
    </row>
    <row r="2567" spans="1:7">
      <c r="A2567" s="23">
        <v>2021</v>
      </c>
      <c r="B2567" s="23" t="s">
        <v>514</v>
      </c>
      <c r="C2567" s="13" t="s">
        <v>1704</v>
      </c>
      <c r="D2567" s="34" t="s">
        <v>5191</v>
      </c>
      <c r="E2567" s="34" t="s">
        <v>4486</v>
      </c>
      <c r="F2567" s="34" t="s">
        <v>4496</v>
      </c>
      <c r="G2567" s="34">
        <v>6</v>
      </c>
    </row>
    <row r="2568" spans="1:7">
      <c r="A2568" s="23">
        <v>2021</v>
      </c>
      <c r="B2568" s="23" t="s">
        <v>514</v>
      </c>
      <c r="C2568" s="13" t="s">
        <v>1704</v>
      </c>
      <c r="D2568" s="34" t="s">
        <v>5191</v>
      </c>
      <c r="E2568" s="34" t="s">
        <v>4486</v>
      </c>
      <c r="F2568" s="34" t="s">
        <v>4497</v>
      </c>
      <c r="G2568" s="34">
        <v>1</v>
      </c>
    </row>
    <row r="2569" spans="1:7">
      <c r="A2569" s="23">
        <v>2021</v>
      </c>
      <c r="B2569" s="23" t="s">
        <v>514</v>
      </c>
      <c r="C2569" s="13" t="s">
        <v>1704</v>
      </c>
      <c r="D2569" s="34" t="s">
        <v>5191</v>
      </c>
      <c r="E2569" s="34" t="s">
        <v>4486</v>
      </c>
      <c r="F2569" s="34" t="s">
        <v>1748</v>
      </c>
      <c r="G2569" s="34">
        <v>10</v>
      </c>
    </row>
    <row r="2570" spans="1:7">
      <c r="A2570" s="23">
        <v>2021</v>
      </c>
      <c r="B2570" s="23" t="s">
        <v>514</v>
      </c>
      <c r="C2570" s="13" t="s">
        <v>1704</v>
      </c>
      <c r="D2570" s="34" t="s">
        <v>5191</v>
      </c>
      <c r="E2570" s="34" t="s">
        <v>4486</v>
      </c>
      <c r="F2570" s="34" t="s">
        <v>4553</v>
      </c>
      <c r="G2570" s="34">
        <v>5</v>
      </c>
    </row>
    <row r="2571" spans="1:7">
      <c r="A2571" s="23">
        <v>2021</v>
      </c>
      <c r="B2571" s="23" t="s">
        <v>514</v>
      </c>
      <c r="C2571" s="13" t="s">
        <v>1704</v>
      </c>
      <c r="D2571" s="34" t="s">
        <v>5191</v>
      </c>
      <c r="E2571" s="34" t="s">
        <v>4486</v>
      </c>
      <c r="F2571" s="34" t="s">
        <v>1749</v>
      </c>
      <c r="G2571" s="34">
        <v>2</v>
      </c>
    </row>
    <row r="2572" spans="1:7">
      <c r="A2572" s="23">
        <v>2021</v>
      </c>
      <c r="B2572" s="23" t="s">
        <v>514</v>
      </c>
      <c r="C2572" s="13" t="s">
        <v>1704</v>
      </c>
      <c r="D2572" s="34" t="s">
        <v>5191</v>
      </c>
      <c r="E2572" s="34" t="s">
        <v>4486</v>
      </c>
      <c r="F2572" s="34" t="s">
        <v>7927</v>
      </c>
      <c r="G2572" s="34">
        <v>1</v>
      </c>
    </row>
    <row r="2573" spans="1:7">
      <c r="A2573" s="23">
        <v>2021</v>
      </c>
      <c r="B2573" s="23" t="s">
        <v>514</v>
      </c>
      <c r="C2573" s="13" t="s">
        <v>1704</v>
      </c>
      <c r="D2573" s="34" t="s">
        <v>5191</v>
      </c>
      <c r="E2573" s="34" t="s">
        <v>4486</v>
      </c>
      <c r="F2573" s="34" t="s">
        <v>1752</v>
      </c>
      <c r="G2573" s="34">
        <v>2</v>
      </c>
    </row>
    <row r="2574" spans="1:7">
      <c r="A2574" s="23">
        <v>2021</v>
      </c>
      <c r="B2574" s="23" t="s">
        <v>514</v>
      </c>
      <c r="C2574" s="13" t="s">
        <v>1704</v>
      </c>
      <c r="D2574" s="34" t="s">
        <v>5191</v>
      </c>
      <c r="E2574" s="34" t="s">
        <v>4486</v>
      </c>
      <c r="F2574" s="34" t="s">
        <v>1753</v>
      </c>
      <c r="G2574" s="34">
        <v>3</v>
      </c>
    </row>
    <row r="2575" spans="1:7">
      <c r="A2575" s="23">
        <v>2021</v>
      </c>
      <c r="B2575" s="23" t="s">
        <v>514</v>
      </c>
      <c r="C2575" s="13" t="s">
        <v>1704</v>
      </c>
      <c r="D2575" s="34" t="s">
        <v>5191</v>
      </c>
      <c r="E2575" s="34" t="s">
        <v>4494</v>
      </c>
      <c r="F2575" s="34" t="s">
        <v>5193</v>
      </c>
      <c r="G2575" s="34">
        <v>3</v>
      </c>
    </row>
    <row r="2576" spans="1:7">
      <c r="A2576" s="23">
        <v>2021</v>
      </c>
      <c r="B2576" s="23" t="s">
        <v>514</v>
      </c>
      <c r="C2576" s="13" t="s">
        <v>1704</v>
      </c>
      <c r="D2576" s="34" t="s">
        <v>5191</v>
      </c>
      <c r="E2576" s="34" t="s">
        <v>4494</v>
      </c>
      <c r="F2576" s="34" t="s">
        <v>7928</v>
      </c>
      <c r="G2576" s="34">
        <v>1</v>
      </c>
    </row>
    <row r="2577" spans="1:7">
      <c r="A2577" s="23">
        <v>2021</v>
      </c>
      <c r="B2577" s="23" t="s">
        <v>514</v>
      </c>
      <c r="C2577" s="13" t="s">
        <v>1704</v>
      </c>
      <c r="D2577" s="34" t="s">
        <v>5191</v>
      </c>
      <c r="E2577" s="34" t="s">
        <v>4494</v>
      </c>
      <c r="F2577" s="34" t="s">
        <v>1746</v>
      </c>
      <c r="G2577" s="34">
        <v>39</v>
      </c>
    </row>
    <row r="2578" spans="1:7">
      <c r="A2578" s="23">
        <v>2021</v>
      </c>
      <c r="B2578" s="23" t="s">
        <v>514</v>
      </c>
      <c r="C2578" s="13" t="s">
        <v>1704</v>
      </c>
      <c r="D2578" s="34" t="s">
        <v>5191</v>
      </c>
      <c r="E2578" s="34" t="s">
        <v>4494</v>
      </c>
      <c r="F2578" s="34" t="s">
        <v>4496</v>
      </c>
      <c r="G2578" s="34">
        <v>20</v>
      </c>
    </row>
    <row r="2579" spans="1:7">
      <c r="A2579" s="23">
        <v>2021</v>
      </c>
      <c r="B2579" s="23" t="s">
        <v>514</v>
      </c>
      <c r="C2579" s="13" t="s">
        <v>1704</v>
      </c>
      <c r="D2579" s="34" t="s">
        <v>5191</v>
      </c>
      <c r="E2579" s="34" t="s">
        <v>4494</v>
      </c>
      <c r="F2579" s="34" t="s">
        <v>4497</v>
      </c>
      <c r="G2579" s="34">
        <v>2</v>
      </c>
    </row>
    <row r="2580" spans="1:7">
      <c r="A2580" s="23">
        <v>2021</v>
      </c>
      <c r="B2580" s="23" t="s">
        <v>514</v>
      </c>
      <c r="C2580" s="13" t="s">
        <v>1704</v>
      </c>
      <c r="D2580" s="34" t="s">
        <v>5191</v>
      </c>
      <c r="E2580" s="34" t="s">
        <v>4494</v>
      </c>
      <c r="F2580" s="34" t="s">
        <v>1748</v>
      </c>
      <c r="G2580" s="34">
        <v>40</v>
      </c>
    </row>
    <row r="2581" spans="1:7">
      <c r="A2581" s="23">
        <v>2021</v>
      </c>
      <c r="B2581" s="23" t="s">
        <v>514</v>
      </c>
      <c r="C2581" s="13" t="s">
        <v>1704</v>
      </c>
      <c r="D2581" s="34" t="s">
        <v>5191</v>
      </c>
      <c r="E2581" s="34" t="s">
        <v>4494</v>
      </c>
      <c r="F2581" s="34" t="s">
        <v>4492</v>
      </c>
      <c r="G2581" s="34">
        <v>19</v>
      </c>
    </row>
    <row r="2582" spans="1:7">
      <c r="A2582" s="23">
        <v>2021</v>
      </c>
      <c r="B2582" s="23" t="s">
        <v>514</v>
      </c>
      <c r="C2582" s="13" t="s">
        <v>1704</v>
      </c>
      <c r="D2582" s="34" t="s">
        <v>5191</v>
      </c>
      <c r="E2582" s="34" t="s">
        <v>4494</v>
      </c>
      <c r="F2582" s="34" t="s">
        <v>1753</v>
      </c>
      <c r="G2582" s="34">
        <v>1</v>
      </c>
    </row>
    <row r="2583" spans="1:7">
      <c r="A2583" s="23">
        <v>2021</v>
      </c>
      <c r="B2583" s="23" t="s">
        <v>514</v>
      </c>
      <c r="C2583" s="13" t="s">
        <v>1704</v>
      </c>
      <c r="D2583" s="34" t="s">
        <v>7945</v>
      </c>
      <c r="E2583" s="34" t="s">
        <v>5197</v>
      </c>
      <c r="F2583" s="34" t="s">
        <v>5213</v>
      </c>
      <c r="G2583" s="34">
        <v>12</v>
      </c>
    </row>
    <row r="2584" spans="1:7">
      <c r="A2584" s="23">
        <v>2021</v>
      </c>
      <c r="B2584" s="23" t="s">
        <v>514</v>
      </c>
      <c r="C2584" s="13" t="s">
        <v>1704</v>
      </c>
      <c r="D2584" s="34" t="s">
        <v>7945</v>
      </c>
      <c r="E2584" s="34" t="s">
        <v>5197</v>
      </c>
      <c r="F2584" s="34" t="s">
        <v>7942</v>
      </c>
      <c r="G2584" s="34">
        <v>3</v>
      </c>
    </row>
    <row r="2585" spans="1:7">
      <c r="A2585" s="23">
        <v>2021</v>
      </c>
      <c r="B2585" s="23" t="s">
        <v>514</v>
      </c>
      <c r="C2585" s="13" t="s">
        <v>1704</v>
      </c>
      <c r="D2585" s="34" t="s">
        <v>7945</v>
      </c>
      <c r="E2585" s="34" t="s">
        <v>5197</v>
      </c>
      <c r="F2585" s="34" t="s">
        <v>5198</v>
      </c>
      <c r="G2585" s="34">
        <v>30</v>
      </c>
    </row>
    <row r="2586" spans="1:7">
      <c r="A2586" s="23">
        <v>2021</v>
      </c>
      <c r="B2586" s="23" t="s">
        <v>514</v>
      </c>
      <c r="C2586" s="13" t="s">
        <v>1704</v>
      </c>
      <c r="D2586" s="34" t="s">
        <v>7945</v>
      </c>
      <c r="E2586" s="34" t="s">
        <v>5197</v>
      </c>
      <c r="F2586" s="34" t="s">
        <v>5212</v>
      </c>
      <c r="G2586" s="34">
        <v>61</v>
      </c>
    </row>
    <row r="2587" spans="1:7">
      <c r="A2587" s="23">
        <v>2021</v>
      </c>
      <c r="B2587" s="23" t="s">
        <v>514</v>
      </c>
      <c r="C2587" s="13" t="s">
        <v>1704</v>
      </c>
      <c r="D2587" s="34" t="s">
        <v>7945</v>
      </c>
      <c r="E2587" s="34" t="s">
        <v>4511</v>
      </c>
      <c r="F2587" s="34" t="s">
        <v>5199</v>
      </c>
      <c r="G2587" s="34">
        <v>58</v>
      </c>
    </row>
    <row r="2588" spans="1:7">
      <c r="A2588" s="23">
        <v>2021</v>
      </c>
      <c r="B2588" s="23" t="s">
        <v>514</v>
      </c>
      <c r="C2588" s="13" t="s">
        <v>1704</v>
      </c>
      <c r="D2588" s="34" t="s">
        <v>7945</v>
      </c>
      <c r="E2588" s="34" t="s">
        <v>4511</v>
      </c>
      <c r="F2588" s="34" t="s">
        <v>7929</v>
      </c>
      <c r="G2588" s="34">
        <v>67</v>
      </c>
    </row>
    <row r="2589" spans="1:7">
      <c r="A2589" s="23">
        <v>2021</v>
      </c>
      <c r="B2589" s="23" t="s">
        <v>514</v>
      </c>
      <c r="C2589" s="13" t="s">
        <v>1704</v>
      </c>
      <c r="D2589" s="34" t="s">
        <v>7945</v>
      </c>
      <c r="E2589" s="34" t="s">
        <v>4511</v>
      </c>
      <c r="F2589" s="34" t="s">
        <v>7930</v>
      </c>
      <c r="G2589" s="34">
        <v>8</v>
      </c>
    </row>
    <row r="2590" spans="1:7">
      <c r="A2590" s="23">
        <v>2021</v>
      </c>
      <c r="B2590" s="23" t="s">
        <v>514</v>
      </c>
      <c r="C2590" s="13" t="s">
        <v>1704</v>
      </c>
      <c r="D2590" s="34" t="s">
        <v>7945</v>
      </c>
      <c r="E2590" s="34" t="s">
        <v>4511</v>
      </c>
      <c r="F2590" s="34" t="s">
        <v>7950</v>
      </c>
      <c r="G2590" s="34">
        <v>9</v>
      </c>
    </row>
    <row r="2591" spans="1:7">
      <c r="A2591" s="23">
        <v>2021</v>
      </c>
      <c r="B2591" s="23" t="s">
        <v>514</v>
      </c>
      <c r="C2591" s="13" t="s">
        <v>1704</v>
      </c>
      <c r="D2591" s="34" t="s">
        <v>5201</v>
      </c>
      <c r="E2591" s="34" t="s">
        <v>7946</v>
      </c>
      <c r="F2591" s="34" t="s">
        <v>5202</v>
      </c>
      <c r="G2591" s="34">
        <v>1</v>
      </c>
    </row>
    <row r="2592" spans="1:7">
      <c r="A2592" s="23">
        <v>2021</v>
      </c>
      <c r="B2592" s="23" t="s">
        <v>514</v>
      </c>
      <c r="C2592" s="13" t="s">
        <v>1704</v>
      </c>
      <c r="D2592" s="34" t="s">
        <v>5201</v>
      </c>
      <c r="E2592" s="34" t="s">
        <v>7946</v>
      </c>
      <c r="F2592" s="34" t="s">
        <v>5203</v>
      </c>
      <c r="G2592" s="34">
        <v>7</v>
      </c>
    </row>
    <row r="2593" spans="1:7">
      <c r="A2593" s="23">
        <v>2021</v>
      </c>
      <c r="B2593" s="23" t="s">
        <v>514</v>
      </c>
      <c r="C2593" s="13" t="s">
        <v>1704</v>
      </c>
      <c r="D2593" s="34" t="s">
        <v>5201</v>
      </c>
      <c r="E2593" s="34" t="s">
        <v>7946</v>
      </c>
      <c r="F2593" s="34" t="s">
        <v>7931</v>
      </c>
      <c r="G2593" s="34">
        <v>3</v>
      </c>
    </row>
    <row r="2594" spans="1:7">
      <c r="A2594" s="23">
        <v>2021</v>
      </c>
      <c r="B2594" s="23" t="s">
        <v>514</v>
      </c>
      <c r="C2594" s="13" t="s">
        <v>1704</v>
      </c>
      <c r="D2594" s="34" t="s">
        <v>5201</v>
      </c>
      <c r="E2594" s="34" t="s">
        <v>7946</v>
      </c>
      <c r="F2594" s="34" t="s">
        <v>7926</v>
      </c>
      <c r="G2594" s="34">
        <v>1</v>
      </c>
    </row>
    <row r="2595" spans="1:7">
      <c r="A2595" s="23">
        <v>2021</v>
      </c>
      <c r="B2595" s="23" t="s">
        <v>514</v>
      </c>
      <c r="C2595" s="13" t="s">
        <v>1704</v>
      </c>
      <c r="D2595" s="34" t="s">
        <v>5201</v>
      </c>
      <c r="E2595" s="34" t="s">
        <v>5205</v>
      </c>
      <c r="F2595" s="34" t="s">
        <v>7933</v>
      </c>
      <c r="G2595" s="34">
        <v>9</v>
      </c>
    </row>
    <row r="2596" spans="1:7">
      <c r="A2596" s="23">
        <v>2021</v>
      </c>
      <c r="B2596" s="23" t="s">
        <v>514</v>
      </c>
      <c r="C2596" s="13" t="s">
        <v>1704</v>
      </c>
      <c r="D2596" s="34" t="s">
        <v>5201</v>
      </c>
      <c r="E2596" s="34" t="s">
        <v>5205</v>
      </c>
      <c r="F2596" s="34" t="s">
        <v>5206</v>
      </c>
      <c r="G2596" s="34">
        <v>9</v>
      </c>
    </row>
    <row r="2597" spans="1:7">
      <c r="A2597" s="23">
        <v>2021</v>
      </c>
      <c r="B2597" s="23" t="s">
        <v>514</v>
      </c>
      <c r="C2597" s="13" t="s">
        <v>1704</v>
      </c>
      <c r="D2597" s="34" t="s">
        <v>5201</v>
      </c>
      <c r="E2597" s="34" t="s">
        <v>5205</v>
      </c>
      <c r="F2597" s="34" t="s">
        <v>7934</v>
      </c>
      <c r="G2597" s="34">
        <v>9</v>
      </c>
    </row>
    <row r="2598" spans="1:7">
      <c r="A2598" s="23">
        <v>2021</v>
      </c>
      <c r="B2598" s="23" t="s">
        <v>514</v>
      </c>
      <c r="C2598" s="13" t="s">
        <v>1704</v>
      </c>
      <c r="D2598" s="34" t="s">
        <v>5201</v>
      </c>
      <c r="E2598" s="34" t="s">
        <v>5205</v>
      </c>
      <c r="F2598" s="34" t="s">
        <v>7937</v>
      </c>
      <c r="G2598" s="34">
        <v>1</v>
      </c>
    </row>
    <row r="2599" spans="1:7">
      <c r="A2599" s="23">
        <v>2021</v>
      </c>
      <c r="B2599" s="23" t="s">
        <v>514</v>
      </c>
      <c r="C2599" s="13" t="s">
        <v>1704</v>
      </c>
      <c r="D2599" s="34" t="s">
        <v>5201</v>
      </c>
      <c r="E2599" s="34" t="s">
        <v>5205</v>
      </c>
      <c r="F2599" s="34" t="s">
        <v>7936</v>
      </c>
      <c r="G2599" s="34">
        <v>1</v>
      </c>
    </row>
    <row r="2600" spans="1:7">
      <c r="A2600" s="23">
        <v>2021</v>
      </c>
      <c r="B2600" s="23" t="s">
        <v>514</v>
      </c>
      <c r="C2600" s="13" t="s">
        <v>1704</v>
      </c>
      <c r="D2600" s="34" t="s">
        <v>5201</v>
      </c>
      <c r="E2600" s="34" t="s">
        <v>7948</v>
      </c>
      <c r="F2600" s="34" t="s">
        <v>7939</v>
      </c>
      <c r="G2600" s="34">
        <v>97</v>
      </c>
    </row>
    <row r="2601" spans="1:7">
      <c r="A2601" s="23">
        <v>2021</v>
      </c>
      <c r="B2601" s="23" t="s">
        <v>514</v>
      </c>
      <c r="C2601" s="13" t="s">
        <v>1704</v>
      </c>
      <c r="D2601" s="34" t="s">
        <v>5201</v>
      </c>
      <c r="E2601" s="34" t="s">
        <v>7948</v>
      </c>
      <c r="F2601" s="34" t="s">
        <v>1764</v>
      </c>
      <c r="G2601" s="34">
        <v>30</v>
      </c>
    </row>
    <row r="2602" spans="1:7">
      <c r="A2602" s="23">
        <v>2021</v>
      </c>
      <c r="B2602" s="23" t="s">
        <v>514</v>
      </c>
      <c r="C2602" s="13" t="s">
        <v>1704</v>
      </c>
      <c r="D2602" s="34" t="s">
        <v>5201</v>
      </c>
      <c r="E2602" s="34" t="s">
        <v>7948</v>
      </c>
      <c r="F2602" s="34" t="s">
        <v>7940</v>
      </c>
      <c r="G2602" s="34">
        <v>30</v>
      </c>
    </row>
  </sheetData>
  <sheetProtection autoFilter="0" pivotTables="0"/>
  <autoFilter ref="A1:G2602" xr:uid="{00000000-0009-0000-0000-000053000000}"/>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51">
    <tabColor theme="0"/>
  </sheetPr>
  <dimension ref="A1:E119"/>
  <sheetViews>
    <sheetView zoomScale="85" zoomScaleNormal="85" workbookViewId="0">
      <pane ySplit="1" topLeftCell="A89" activePane="bottomLeft" state="frozen"/>
      <selection pane="bottomLeft" activeCell="D112" sqref="D112"/>
    </sheetView>
  </sheetViews>
  <sheetFormatPr baseColWidth="10" defaultColWidth="9.5" defaultRowHeight="16.5"/>
  <cols>
    <col min="1" max="1" width="8.5" bestFit="1" customWidth="1"/>
    <col min="2" max="2" width="10.125" bestFit="1" customWidth="1"/>
    <col min="3" max="3" width="23.375" bestFit="1" customWidth="1"/>
    <col min="4" max="4" width="52.5" bestFit="1" customWidth="1"/>
    <col min="5" max="5" width="12" bestFit="1" customWidth="1"/>
    <col min="6" max="6" width="6.125" bestFit="1" customWidth="1"/>
    <col min="7" max="7" width="6.25" bestFit="1" customWidth="1"/>
    <col min="8" max="8" width="5.75" bestFit="1" customWidth="1"/>
  </cols>
  <sheetData>
    <row r="1" spans="1:5">
      <c r="A1" s="43" t="s">
        <v>2398</v>
      </c>
      <c r="B1" s="43" t="s">
        <v>199</v>
      </c>
      <c r="C1" s="45" t="s">
        <v>3739</v>
      </c>
      <c r="D1" s="43" t="s">
        <v>3731</v>
      </c>
      <c r="E1" s="43" t="s">
        <v>2703</v>
      </c>
    </row>
    <row r="2" spans="1:5">
      <c r="A2" s="23">
        <v>2009</v>
      </c>
      <c r="B2" s="23" t="s">
        <v>1886</v>
      </c>
      <c r="C2" s="13" t="s">
        <v>1820</v>
      </c>
      <c r="D2" s="13" t="s">
        <v>995</v>
      </c>
      <c r="E2" s="34">
        <v>1258</v>
      </c>
    </row>
    <row r="3" spans="1:5">
      <c r="A3" s="23">
        <v>2009</v>
      </c>
      <c r="B3" s="23" t="s">
        <v>1886</v>
      </c>
      <c r="C3" s="13" t="s">
        <v>1820</v>
      </c>
      <c r="D3" s="13" t="s">
        <v>994</v>
      </c>
      <c r="E3" s="34">
        <v>841</v>
      </c>
    </row>
    <row r="4" spans="1:5">
      <c r="A4" s="23">
        <v>2009</v>
      </c>
      <c r="B4" s="23" t="s">
        <v>1886</v>
      </c>
      <c r="C4" s="13" t="s">
        <v>1820</v>
      </c>
      <c r="D4" s="13" t="s">
        <v>4813</v>
      </c>
      <c r="E4" s="34">
        <v>27</v>
      </c>
    </row>
    <row r="5" spans="1:5">
      <c r="A5" s="23">
        <v>2009</v>
      </c>
      <c r="B5" s="23" t="s">
        <v>1886</v>
      </c>
      <c r="C5" s="13" t="s">
        <v>1820</v>
      </c>
      <c r="D5" s="13" t="s">
        <v>4814</v>
      </c>
      <c r="E5" s="34">
        <v>879</v>
      </c>
    </row>
    <row r="6" spans="1:5">
      <c r="A6" s="23">
        <v>2009</v>
      </c>
      <c r="B6" s="23" t="s">
        <v>1886</v>
      </c>
      <c r="C6" s="13" t="s">
        <v>997</v>
      </c>
      <c r="D6" s="13" t="s">
        <v>999</v>
      </c>
      <c r="E6" s="34">
        <v>883</v>
      </c>
    </row>
    <row r="7" spans="1:5">
      <c r="A7" s="23">
        <v>2010</v>
      </c>
      <c r="B7" s="23" t="s">
        <v>1886</v>
      </c>
      <c r="C7" s="13" t="s">
        <v>1820</v>
      </c>
      <c r="D7" s="13" t="s">
        <v>995</v>
      </c>
      <c r="E7" s="34">
        <v>1678</v>
      </c>
    </row>
    <row r="8" spans="1:5">
      <c r="A8" s="23">
        <v>2010</v>
      </c>
      <c r="B8" s="23" t="s">
        <v>1886</v>
      </c>
      <c r="C8" s="13" t="s">
        <v>1820</v>
      </c>
      <c r="D8" s="13" t="s">
        <v>994</v>
      </c>
      <c r="E8" s="34">
        <v>1074</v>
      </c>
    </row>
    <row r="9" spans="1:5">
      <c r="A9" s="23">
        <v>2010</v>
      </c>
      <c r="B9" s="23" t="s">
        <v>1886</v>
      </c>
      <c r="C9" s="13" t="s">
        <v>1820</v>
      </c>
      <c r="D9" s="13" t="s">
        <v>4813</v>
      </c>
      <c r="E9" s="34">
        <v>24</v>
      </c>
    </row>
    <row r="10" spans="1:5">
      <c r="A10" s="23">
        <v>2010</v>
      </c>
      <c r="B10" s="23" t="s">
        <v>1886</v>
      </c>
      <c r="C10" s="13" t="s">
        <v>1820</v>
      </c>
      <c r="D10" s="13" t="s">
        <v>4814</v>
      </c>
      <c r="E10" s="34">
        <v>909</v>
      </c>
    </row>
    <row r="11" spans="1:5">
      <c r="A11" s="23">
        <v>2010</v>
      </c>
      <c r="B11" s="23" t="s">
        <v>1886</v>
      </c>
      <c r="C11" s="13" t="s">
        <v>997</v>
      </c>
      <c r="D11" s="13" t="s">
        <v>999</v>
      </c>
      <c r="E11" s="34">
        <v>1651</v>
      </c>
    </row>
    <row r="12" spans="1:5">
      <c r="A12" s="23">
        <v>2011</v>
      </c>
      <c r="B12" s="23" t="s">
        <v>1886</v>
      </c>
      <c r="C12" s="13" t="s">
        <v>1820</v>
      </c>
      <c r="D12" s="13" t="s">
        <v>995</v>
      </c>
      <c r="E12" s="34">
        <v>3997</v>
      </c>
    </row>
    <row r="13" spans="1:5">
      <c r="A13" s="23">
        <v>2011</v>
      </c>
      <c r="B13" s="23" t="s">
        <v>1886</v>
      </c>
      <c r="C13" s="13" t="s">
        <v>1820</v>
      </c>
      <c r="D13" s="13" t="s">
        <v>994</v>
      </c>
      <c r="E13" s="34">
        <v>1040</v>
      </c>
    </row>
    <row r="14" spans="1:5">
      <c r="A14" s="23">
        <v>2011</v>
      </c>
      <c r="B14" s="23" t="s">
        <v>1886</v>
      </c>
      <c r="C14" s="13" t="s">
        <v>1820</v>
      </c>
      <c r="D14" s="13" t="s">
        <v>4814</v>
      </c>
      <c r="E14" s="34">
        <v>1074</v>
      </c>
    </row>
    <row r="15" spans="1:5">
      <c r="A15" s="23">
        <v>2011</v>
      </c>
      <c r="B15" s="23" t="s">
        <v>1886</v>
      </c>
      <c r="C15" s="13" t="s">
        <v>997</v>
      </c>
      <c r="D15" s="13" t="s">
        <v>999</v>
      </c>
      <c r="E15" s="34">
        <v>1367</v>
      </c>
    </row>
    <row r="16" spans="1:5">
      <c r="A16" s="23">
        <v>2012</v>
      </c>
      <c r="B16" s="23" t="s">
        <v>1886</v>
      </c>
      <c r="C16" s="13" t="s">
        <v>1820</v>
      </c>
      <c r="D16" s="13" t="s">
        <v>995</v>
      </c>
      <c r="E16" s="34">
        <v>60</v>
      </c>
    </row>
    <row r="17" spans="1:5">
      <c r="A17" s="23">
        <v>2012</v>
      </c>
      <c r="B17" s="23" t="s">
        <v>1886</v>
      </c>
      <c r="C17" s="13" t="s">
        <v>1820</v>
      </c>
      <c r="D17" s="13" t="s">
        <v>996</v>
      </c>
      <c r="E17" s="34">
        <v>1025</v>
      </c>
    </row>
    <row r="18" spans="1:5">
      <c r="A18" s="23">
        <v>2012</v>
      </c>
      <c r="B18" s="23" t="s">
        <v>1886</v>
      </c>
      <c r="C18" s="13" t="s">
        <v>1820</v>
      </c>
      <c r="D18" s="13" t="s">
        <v>994</v>
      </c>
      <c r="E18" s="34">
        <v>1117</v>
      </c>
    </row>
    <row r="19" spans="1:5">
      <c r="A19" s="23">
        <v>2012</v>
      </c>
      <c r="B19" s="23" t="s">
        <v>1886</v>
      </c>
      <c r="C19" s="13" t="s">
        <v>997</v>
      </c>
      <c r="D19" s="13" t="s">
        <v>999</v>
      </c>
      <c r="E19" s="34">
        <v>1264</v>
      </c>
    </row>
    <row r="20" spans="1:5">
      <c r="A20" s="23">
        <v>2013</v>
      </c>
      <c r="B20" s="23" t="s">
        <v>1886</v>
      </c>
      <c r="C20" s="13" t="s">
        <v>1820</v>
      </c>
      <c r="D20" s="13" t="s">
        <v>995</v>
      </c>
      <c r="E20" s="34">
        <v>4195</v>
      </c>
    </row>
    <row r="21" spans="1:5">
      <c r="A21" s="23">
        <v>2013</v>
      </c>
      <c r="B21" s="23" t="s">
        <v>1886</v>
      </c>
      <c r="C21" s="13" t="s">
        <v>1820</v>
      </c>
      <c r="D21" s="13" t="s">
        <v>996</v>
      </c>
      <c r="E21" s="34">
        <v>606</v>
      </c>
    </row>
    <row r="22" spans="1:5">
      <c r="A22" s="23">
        <v>2013</v>
      </c>
      <c r="B22" s="23" t="s">
        <v>1886</v>
      </c>
      <c r="C22" s="13" t="s">
        <v>1820</v>
      </c>
      <c r="D22" s="13" t="s">
        <v>994</v>
      </c>
      <c r="E22" s="34">
        <v>526</v>
      </c>
    </row>
    <row r="23" spans="1:5">
      <c r="A23" s="23">
        <v>2013</v>
      </c>
      <c r="B23" s="23" t="s">
        <v>1886</v>
      </c>
      <c r="C23" s="13" t="s">
        <v>997</v>
      </c>
      <c r="D23" s="13" t="s">
        <v>999</v>
      </c>
      <c r="E23" s="34">
        <v>2394</v>
      </c>
    </row>
    <row r="24" spans="1:5">
      <c r="A24" s="23">
        <v>2014</v>
      </c>
      <c r="B24" s="23" t="s">
        <v>1886</v>
      </c>
      <c r="C24" s="13" t="s">
        <v>4811</v>
      </c>
      <c r="D24" s="13" t="s">
        <v>999</v>
      </c>
      <c r="E24" s="34">
        <v>19363</v>
      </c>
    </row>
    <row r="25" spans="1:5">
      <c r="A25" s="23">
        <v>2014</v>
      </c>
      <c r="B25" s="23" t="s">
        <v>1886</v>
      </c>
      <c r="C25" s="13" t="s">
        <v>4812</v>
      </c>
      <c r="D25" s="13" t="s">
        <v>999</v>
      </c>
      <c r="E25" s="34">
        <v>2013</v>
      </c>
    </row>
    <row r="26" spans="1:5">
      <c r="A26" s="23">
        <v>2014</v>
      </c>
      <c r="B26" s="23" t="s">
        <v>1886</v>
      </c>
      <c r="C26" s="13" t="s">
        <v>997</v>
      </c>
      <c r="D26" s="13" t="s">
        <v>999</v>
      </c>
      <c r="E26" s="34">
        <v>949</v>
      </c>
    </row>
    <row r="27" spans="1:5">
      <c r="A27" s="23">
        <v>2015</v>
      </c>
      <c r="B27" s="23" t="s">
        <v>1886</v>
      </c>
      <c r="C27" s="13" t="s">
        <v>4811</v>
      </c>
      <c r="D27" s="13" t="s">
        <v>1005</v>
      </c>
      <c r="E27" s="34">
        <v>62</v>
      </c>
    </row>
    <row r="28" spans="1:5">
      <c r="A28" s="23">
        <v>2015</v>
      </c>
      <c r="B28" s="23" t="s">
        <v>1886</v>
      </c>
      <c r="C28" s="13" t="s">
        <v>4811</v>
      </c>
      <c r="D28" s="13" t="s">
        <v>1006</v>
      </c>
      <c r="E28" s="34">
        <v>114</v>
      </c>
    </row>
    <row r="29" spans="1:5">
      <c r="A29" s="23">
        <v>2015</v>
      </c>
      <c r="B29" s="23" t="s">
        <v>1886</v>
      </c>
      <c r="C29" s="13" t="s">
        <v>4811</v>
      </c>
      <c r="D29" s="13" t="s">
        <v>1003</v>
      </c>
      <c r="E29" s="34">
        <v>301</v>
      </c>
    </row>
    <row r="30" spans="1:5">
      <c r="A30" s="23">
        <v>2015</v>
      </c>
      <c r="B30" s="23" t="s">
        <v>1886</v>
      </c>
      <c r="C30" s="13" t="s">
        <v>4811</v>
      </c>
      <c r="D30" s="13" t="s">
        <v>1007</v>
      </c>
      <c r="E30" s="34">
        <v>24</v>
      </c>
    </row>
    <row r="31" spans="1:5">
      <c r="A31" s="23">
        <v>2015</v>
      </c>
      <c r="B31" s="23" t="s">
        <v>1886</v>
      </c>
      <c r="C31" s="13" t="s">
        <v>4811</v>
      </c>
      <c r="D31" s="13" t="s">
        <v>1004</v>
      </c>
      <c r="E31" s="34">
        <v>489</v>
      </c>
    </row>
    <row r="32" spans="1:5">
      <c r="A32" s="23">
        <v>2015</v>
      </c>
      <c r="B32" s="23" t="s">
        <v>1886</v>
      </c>
      <c r="C32" s="13" t="s">
        <v>4811</v>
      </c>
      <c r="D32" s="13" t="s">
        <v>4815</v>
      </c>
      <c r="E32" s="34">
        <v>18263</v>
      </c>
    </row>
    <row r="33" spans="1:5">
      <c r="A33" s="23">
        <v>2015</v>
      </c>
      <c r="B33" s="23" t="s">
        <v>1886</v>
      </c>
      <c r="C33" s="13" t="s">
        <v>4812</v>
      </c>
      <c r="D33" s="13" t="s">
        <v>1002</v>
      </c>
      <c r="E33" s="34">
        <v>168</v>
      </c>
    </row>
    <row r="34" spans="1:5">
      <c r="A34" s="23">
        <v>2015</v>
      </c>
      <c r="B34" s="23" t="s">
        <v>1886</v>
      </c>
      <c r="C34" s="13" t="s">
        <v>4812</v>
      </c>
      <c r="D34" s="13" t="s">
        <v>1000</v>
      </c>
      <c r="E34" s="34">
        <v>1398</v>
      </c>
    </row>
    <row r="35" spans="1:5">
      <c r="A35" s="23">
        <v>2015</v>
      </c>
      <c r="B35" s="23" t="s">
        <v>1886</v>
      </c>
      <c r="C35" s="13" t="s">
        <v>4812</v>
      </c>
      <c r="D35" s="13" t="s">
        <v>1001</v>
      </c>
      <c r="E35" s="34">
        <v>2141</v>
      </c>
    </row>
    <row r="36" spans="1:5">
      <c r="A36" s="23">
        <v>2015</v>
      </c>
      <c r="B36" s="23" t="s">
        <v>1886</v>
      </c>
      <c r="C36" s="13" t="s">
        <v>1011</v>
      </c>
      <c r="D36" s="13" t="s">
        <v>1010</v>
      </c>
      <c r="E36" s="34">
        <v>295</v>
      </c>
    </row>
    <row r="37" spans="1:5">
      <c r="A37" s="23">
        <v>2015</v>
      </c>
      <c r="B37" s="23" t="s">
        <v>1886</v>
      </c>
      <c r="C37" s="13" t="s">
        <v>1011</v>
      </c>
      <c r="D37" s="13" t="s">
        <v>1009</v>
      </c>
      <c r="E37" s="34">
        <v>462</v>
      </c>
    </row>
    <row r="38" spans="1:5">
      <c r="A38" s="23">
        <v>2015</v>
      </c>
      <c r="B38" s="23" t="s">
        <v>1886</v>
      </c>
      <c r="C38" s="13" t="s">
        <v>1011</v>
      </c>
      <c r="D38" s="13" t="s">
        <v>1008</v>
      </c>
      <c r="E38" s="34">
        <v>434</v>
      </c>
    </row>
    <row r="39" spans="1:5">
      <c r="A39" s="23">
        <v>2016</v>
      </c>
      <c r="B39" s="23" t="s">
        <v>1886</v>
      </c>
      <c r="C39" s="13" t="s">
        <v>4811</v>
      </c>
      <c r="D39" s="13" t="s">
        <v>1005</v>
      </c>
      <c r="E39" s="34">
        <v>18</v>
      </c>
    </row>
    <row r="40" spans="1:5">
      <c r="A40" s="23">
        <v>2016</v>
      </c>
      <c r="B40" s="23" t="s">
        <v>1886</v>
      </c>
      <c r="C40" s="13" t="s">
        <v>4811</v>
      </c>
      <c r="D40" s="13" t="s">
        <v>1003</v>
      </c>
      <c r="E40" s="34">
        <v>220</v>
      </c>
    </row>
    <row r="41" spans="1:5">
      <c r="A41" s="23">
        <v>2016</v>
      </c>
      <c r="B41" s="23" t="s">
        <v>1886</v>
      </c>
      <c r="C41" s="13" t="s">
        <v>4811</v>
      </c>
      <c r="D41" s="13" t="s">
        <v>1007</v>
      </c>
      <c r="E41" s="34">
        <v>12</v>
      </c>
    </row>
    <row r="42" spans="1:5">
      <c r="A42" s="23">
        <v>2016</v>
      </c>
      <c r="B42" s="23" t="s">
        <v>1886</v>
      </c>
      <c r="C42" s="13" t="s">
        <v>4811</v>
      </c>
      <c r="D42" s="13" t="s">
        <v>1004</v>
      </c>
      <c r="E42" s="34">
        <v>248</v>
      </c>
    </row>
    <row r="43" spans="1:5">
      <c r="A43" s="23">
        <v>2016</v>
      </c>
      <c r="B43" s="23" t="s">
        <v>1886</v>
      </c>
      <c r="C43" s="13" t="s">
        <v>4812</v>
      </c>
      <c r="D43" s="13" t="s">
        <v>1002</v>
      </c>
      <c r="E43" s="34">
        <v>266</v>
      </c>
    </row>
    <row r="44" spans="1:5">
      <c r="A44" s="23">
        <v>2016</v>
      </c>
      <c r="B44" s="23" t="s">
        <v>1886</v>
      </c>
      <c r="C44" s="13" t="s">
        <v>4812</v>
      </c>
      <c r="D44" s="13" t="s">
        <v>1000</v>
      </c>
      <c r="E44" s="34">
        <v>276</v>
      </c>
    </row>
    <row r="45" spans="1:5">
      <c r="A45" s="23">
        <v>2016</v>
      </c>
      <c r="B45" s="23" t="s">
        <v>1886</v>
      </c>
      <c r="C45" s="13" t="s">
        <v>4812</v>
      </c>
      <c r="D45" s="13" t="s">
        <v>1001</v>
      </c>
      <c r="E45" s="34">
        <v>1317</v>
      </c>
    </row>
    <row r="46" spans="1:5">
      <c r="A46" s="23">
        <v>2016</v>
      </c>
      <c r="B46" s="23" t="s">
        <v>1886</v>
      </c>
      <c r="C46" s="13" t="s">
        <v>1011</v>
      </c>
      <c r="D46" s="13" t="s">
        <v>1010</v>
      </c>
      <c r="E46" s="34">
        <v>96</v>
      </c>
    </row>
    <row r="47" spans="1:5">
      <c r="A47" s="23">
        <v>2016</v>
      </c>
      <c r="B47" s="23" t="s">
        <v>1886</v>
      </c>
      <c r="C47" s="13" t="s">
        <v>1011</v>
      </c>
      <c r="D47" s="13" t="s">
        <v>1009</v>
      </c>
      <c r="E47" s="34">
        <v>853</v>
      </c>
    </row>
    <row r="48" spans="1:5">
      <c r="A48" s="23">
        <v>2016</v>
      </c>
      <c r="B48" s="23" t="s">
        <v>1886</v>
      </c>
      <c r="C48" s="13" t="s">
        <v>1011</v>
      </c>
      <c r="D48" s="13" t="s">
        <v>1008</v>
      </c>
      <c r="E48" s="34">
        <v>970</v>
      </c>
    </row>
    <row r="49" spans="1:5">
      <c r="A49" s="23">
        <v>2017</v>
      </c>
      <c r="B49" s="23" t="s">
        <v>1886</v>
      </c>
      <c r="C49" s="13" t="s">
        <v>4811</v>
      </c>
      <c r="D49" s="13" t="s">
        <v>1005</v>
      </c>
      <c r="E49" s="34">
        <v>28</v>
      </c>
    </row>
    <row r="50" spans="1:5">
      <c r="A50" s="23">
        <v>2017</v>
      </c>
      <c r="B50" s="23" t="s">
        <v>1886</v>
      </c>
      <c r="C50" s="13" t="s">
        <v>4811</v>
      </c>
      <c r="D50" s="13" t="s">
        <v>1003</v>
      </c>
      <c r="E50" s="34">
        <v>199</v>
      </c>
    </row>
    <row r="51" spans="1:5">
      <c r="A51" s="23">
        <v>2017</v>
      </c>
      <c r="B51" s="23" t="s">
        <v>1886</v>
      </c>
      <c r="C51" s="13" t="s">
        <v>4811</v>
      </c>
      <c r="D51" s="13" t="s">
        <v>1007</v>
      </c>
      <c r="E51" s="34">
        <v>27</v>
      </c>
    </row>
    <row r="52" spans="1:5">
      <c r="A52" s="23">
        <v>2017</v>
      </c>
      <c r="B52" s="23" t="s">
        <v>1886</v>
      </c>
      <c r="C52" s="13" t="s">
        <v>4811</v>
      </c>
      <c r="D52" s="13" t="s">
        <v>1004</v>
      </c>
      <c r="E52" s="34">
        <v>332</v>
      </c>
    </row>
    <row r="53" spans="1:5">
      <c r="A53" s="23">
        <v>2017</v>
      </c>
      <c r="B53" s="23" t="s">
        <v>1886</v>
      </c>
      <c r="C53" s="13" t="s">
        <v>4812</v>
      </c>
      <c r="D53" s="13" t="s">
        <v>1002</v>
      </c>
      <c r="E53" s="34">
        <v>556</v>
      </c>
    </row>
    <row r="54" spans="1:5">
      <c r="A54" s="23">
        <v>2017</v>
      </c>
      <c r="B54" s="23" t="s">
        <v>1886</v>
      </c>
      <c r="C54" s="13" t="s">
        <v>4812</v>
      </c>
      <c r="D54" s="13" t="s">
        <v>1000</v>
      </c>
      <c r="E54" s="34">
        <v>399</v>
      </c>
    </row>
    <row r="55" spans="1:5">
      <c r="A55" s="23">
        <v>2017</v>
      </c>
      <c r="B55" s="23" t="s">
        <v>1886</v>
      </c>
      <c r="C55" s="13" t="s">
        <v>4812</v>
      </c>
      <c r="D55" s="13" t="s">
        <v>1001</v>
      </c>
      <c r="E55" s="34">
        <v>2795</v>
      </c>
    </row>
    <row r="56" spans="1:5">
      <c r="A56" s="23">
        <v>2017</v>
      </c>
      <c r="B56" s="23" t="s">
        <v>1886</v>
      </c>
      <c r="C56" s="13" t="s">
        <v>1011</v>
      </c>
      <c r="D56" s="13" t="s">
        <v>1010</v>
      </c>
      <c r="E56" s="34">
        <v>51</v>
      </c>
    </row>
    <row r="57" spans="1:5">
      <c r="A57" s="23">
        <v>2017</v>
      </c>
      <c r="B57" s="23" t="s">
        <v>1886</v>
      </c>
      <c r="C57" s="13" t="s">
        <v>1011</v>
      </c>
      <c r="D57" s="13" t="s">
        <v>1009</v>
      </c>
      <c r="E57" s="34">
        <v>473</v>
      </c>
    </row>
    <row r="58" spans="1:5">
      <c r="A58" s="23">
        <v>2017</v>
      </c>
      <c r="B58" s="23" t="s">
        <v>1886</v>
      </c>
      <c r="C58" s="13" t="s">
        <v>1011</v>
      </c>
      <c r="D58" s="13" t="s">
        <v>1008</v>
      </c>
      <c r="E58" s="34">
        <v>1276</v>
      </c>
    </row>
    <row r="59" spans="1:5">
      <c r="A59" s="23">
        <v>2018</v>
      </c>
      <c r="B59" s="23" t="s">
        <v>1886</v>
      </c>
      <c r="C59" s="13" t="s">
        <v>4811</v>
      </c>
      <c r="D59" s="13" t="s">
        <v>1005</v>
      </c>
      <c r="E59" s="34">
        <v>50</v>
      </c>
    </row>
    <row r="60" spans="1:5">
      <c r="A60" s="23">
        <v>2018</v>
      </c>
      <c r="B60" s="23" t="s">
        <v>1886</v>
      </c>
      <c r="C60" s="13" t="s">
        <v>4811</v>
      </c>
      <c r="D60" s="13" t="s">
        <v>1006</v>
      </c>
      <c r="E60" s="34">
        <v>49</v>
      </c>
    </row>
    <row r="61" spans="1:5">
      <c r="A61" s="23">
        <v>2018</v>
      </c>
      <c r="B61" s="23" t="s">
        <v>1886</v>
      </c>
      <c r="C61" s="13" t="s">
        <v>4811</v>
      </c>
      <c r="D61" s="13" t="s">
        <v>1003</v>
      </c>
      <c r="E61" s="34">
        <v>438</v>
      </c>
    </row>
    <row r="62" spans="1:5">
      <c r="A62" s="23">
        <v>2018</v>
      </c>
      <c r="B62" s="23" t="s">
        <v>1886</v>
      </c>
      <c r="C62" s="13" t="s">
        <v>4811</v>
      </c>
      <c r="D62" s="13" t="s">
        <v>1007</v>
      </c>
      <c r="E62" s="34">
        <v>50</v>
      </c>
    </row>
    <row r="63" spans="1:5">
      <c r="A63" s="23">
        <v>2018</v>
      </c>
      <c r="B63" s="23" t="s">
        <v>1886</v>
      </c>
      <c r="C63" s="13" t="s">
        <v>4811</v>
      </c>
      <c r="D63" s="13" t="s">
        <v>1004</v>
      </c>
      <c r="E63" s="34">
        <v>297</v>
      </c>
    </row>
    <row r="64" spans="1:5">
      <c r="A64" s="23">
        <v>2018</v>
      </c>
      <c r="B64" s="23" t="s">
        <v>1886</v>
      </c>
      <c r="C64" s="13" t="s">
        <v>4811</v>
      </c>
      <c r="D64" s="13" t="s">
        <v>4815</v>
      </c>
      <c r="E64" s="34">
        <v>13</v>
      </c>
    </row>
    <row r="65" spans="1:5">
      <c r="A65" s="23">
        <v>2018</v>
      </c>
      <c r="B65" s="23" t="s">
        <v>1886</v>
      </c>
      <c r="C65" s="13" t="s">
        <v>4812</v>
      </c>
      <c r="D65" s="13" t="s">
        <v>1002</v>
      </c>
      <c r="E65" s="34">
        <v>246</v>
      </c>
    </row>
    <row r="66" spans="1:5">
      <c r="A66" s="23">
        <v>2018</v>
      </c>
      <c r="B66" s="23" t="s">
        <v>1886</v>
      </c>
      <c r="C66" s="13" t="s">
        <v>4812</v>
      </c>
      <c r="D66" s="13" t="s">
        <v>1000</v>
      </c>
      <c r="E66" s="34">
        <v>485</v>
      </c>
    </row>
    <row r="67" spans="1:5">
      <c r="A67" s="23">
        <v>2018</v>
      </c>
      <c r="B67" s="23" t="s">
        <v>1886</v>
      </c>
      <c r="C67" s="13" t="s">
        <v>4812</v>
      </c>
      <c r="D67" s="13" t="s">
        <v>1001</v>
      </c>
      <c r="E67" s="34">
        <v>1312</v>
      </c>
    </row>
    <row r="68" spans="1:5">
      <c r="A68" s="23">
        <v>2018</v>
      </c>
      <c r="B68" s="23" t="s">
        <v>1886</v>
      </c>
      <c r="C68" s="13" t="s">
        <v>1011</v>
      </c>
      <c r="D68" s="13" t="s">
        <v>1010</v>
      </c>
      <c r="E68" s="34">
        <v>37</v>
      </c>
    </row>
    <row r="69" spans="1:5">
      <c r="A69" s="23">
        <v>2018</v>
      </c>
      <c r="B69" s="23" t="s">
        <v>1886</v>
      </c>
      <c r="C69" s="13" t="s">
        <v>1011</v>
      </c>
      <c r="D69" s="13" t="s">
        <v>1009</v>
      </c>
      <c r="E69" s="34">
        <v>307</v>
      </c>
    </row>
    <row r="70" spans="1:5">
      <c r="A70" s="23">
        <v>2018</v>
      </c>
      <c r="B70" s="23" t="s">
        <v>1886</v>
      </c>
      <c r="C70" s="13" t="s">
        <v>1011</v>
      </c>
      <c r="D70" s="13" t="s">
        <v>1008</v>
      </c>
      <c r="E70" s="34">
        <v>597</v>
      </c>
    </row>
    <row r="71" spans="1:5">
      <c r="A71" s="23">
        <v>2019</v>
      </c>
      <c r="B71" s="23" t="s">
        <v>1886</v>
      </c>
      <c r="C71" s="13" t="s">
        <v>5863</v>
      </c>
      <c r="D71" s="13" t="s">
        <v>1009</v>
      </c>
      <c r="E71" s="34">
        <v>84</v>
      </c>
    </row>
    <row r="72" spans="1:5">
      <c r="A72" s="23">
        <v>2019</v>
      </c>
      <c r="B72" s="23" t="s">
        <v>1886</v>
      </c>
      <c r="C72" s="13" t="s">
        <v>5863</v>
      </c>
      <c r="D72" s="13" t="s">
        <v>5864</v>
      </c>
      <c r="E72" s="34">
        <v>1138</v>
      </c>
    </row>
    <row r="73" spans="1:5">
      <c r="A73" s="23">
        <v>2019</v>
      </c>
      <c r="B73" s="23" t="s">
        <v>1886</v>
      </c>
      <c r="C73" s="13" t="s">
        <v>5863</v>
      </c>
      <c r="D73" s="13" t="s">
        <v>5865</v>
      </c>
      <c r="E73" s="34">
        <v>547</v>
      </c>
    </row>
    <row r="74" spans="1:5">
      <c r="A74" s="23">
        <v>2019</v>
      </c>
      <c r="B74" s="23" t="s">
        <v>1886</v>
      </c>
      <c r="C74" s="13" t="s">
        <v>5863</v>
      </c>
      <c r="D74" s="13" t="s">
        <v>5866</v>
      </c>
      <c r="E74" s="34">
        <v>18</v>
      </c>
    </row>
    <row r="75" spans="1:5">
      <c r="A75" s="23">
        <v>2019</v>
      </c>
      <c r="B75" s="23" t="s">
        <v>1886</v>
      </c>
      <c r="C75" s="13" t="s">
        <v>5863</v>
      </c>
      <c r="D75" s="13" t="s">
        <v>5867</v>
      </c>
      <c r="E75" s="34">
        <v>216</v>
      </c>
    </row>
    <row r="76" spans="1:5">
      <c r="A76" s="23">
        <v>2019</v>
      </c>
      <c r="B76" s="23" t="s">
        <v>1886</v>
      </c>
      <c r="C76" s="13" t="s">
        <v>5868</v>
      </c>
      <c r="D76" s="13" t="s">
        <v>5869</v>
      </c>
      <c r="E76" s="34">
        <v>501</v>
      </c>
    </row>
    <row r="77" spans="1:5">
      <c r="A77" s="23">
        <v>2019</v>
      </c>
      <c r="B77" s="23" t="s">
        <v>1886</v>
      </c>
      <c r="C77" s="13" t="s">
        <v>5868</v>
      </c>
      <c r="D77" s="13" t="s">
        <v>5870</v>
      </c>
      <c r="E77" s="34">
        <v>120</v>
      </c>
    </row>
    <row r="78" spans="1:5">
      <c r="A78" s="23">
        <v>2019</v>
      </c>
      <c r="B78" s="23" t="s">
        <v>1886</v>
      </c>
      <c r="C78" s="13" t="s">
        <v>5868</v>
      </c>
      <c r="D78" s="13" t="s">
        <v>5871</v>
      </c>
      <c r="E78" s="34">
        <v>27654</v>
      </c>
    </row>
    <row r="79" spans="1:5">
      <c r="A79" s="23">
        <v>2019</v>
      </c>
      <c r="B79" s="23" t="s">
        <v>1886</v>
      </c>
      <c r="C79" s="13" t="s">
        <v>5868</v>
      </c>
      <c r="D79" s="13" t="s">
        <v>1008</v>
      </c>
      <c r="E79" s="34">
        <v>319</v>
      </c>
    </row>
    <row r="80" spans="1:5">
      <c r="A80" s="23">
        <v>2019</v>
      </c>
      <c r="B80" s="23" t="s">
        <v>1886</v>
      </c>
      <c r="C80" s="13" t="s">
        <v>5868</v>
      </c>
      <c r="D80" s="13" t="s">
        <v>5872</v>
      </c>
      <c r="E80" s="34">
        <v>63</v>
      </c>
    </row>
    <row r="81" spans="1:5">
      <c r="A81" s="23">
        <v>2020</v>
      </c>
      <c r="B81" s="23" t="s">
        <v>1886</v>
      </c>
      <c r="C81" s="13" t="s">
        <v>5863</v>
      </c>
      <c r="D81" s="13" t="s">
        <v>1009</v>
      </c>
      <c r="E81" s="34">
        <v>133</v>
      </c>
    </row>
    <row r="82" spans="1:5">
      <c r="A82" s="23">
        <v>2020</v>
      </c>
      <c r="B82" s="23" t="s">
        <v>1886</v>
      </c>
      <c r="C82" s="13" t="s">
        <v>5863</v>
      </c>
      <c r="D82" s="13" t="s">
        <v>5864</v>
      </c>
      <c r="E82" s="34">
        <v>235</v>
      </c>
    </row>
    <row r="83" spans="1:5">
      <c r="A83" s="23">
        <v>2020</v>
      </c>
      <c r="B83" s="23" t="s">
        <v>1886</v>
      </c>
      <c r="C83" s="13" t="s">
        <v>5863</v>
      </c>
      <c r="D83" s="13" t="s">
        <v>5865</v>
      </c>
      <c r="E83" s="34">
        <v>295</v>
      </c>
    </row>
    <row r="84" spans="1:5">
      <c r="A84" s="23">
        <v>2020</v>
      </c>
      <c r="B84" s="23" t="s">
        <v>1886</v>
      </c>
      <c r="C84" s="13" t="s">
        <v>5863</v>
      </c>
      <c r="D84" s="13" t="s">
        <v>5866</v>
      </c>
      <c r="E84" s="34">
        <v>3359</v>
      </c>
    </row>
    <row r="85" spans="1:5">
      <c r="A85" s="23">
        <v>2020</v>
      </c>
      <c r="B85" s="23" t="s">
        <v>1886</v>
      </c>
      <c r="C85" s="13" t="s">
        <v>5863</v>
      </c>
      <c r="D85" s="13" t="s">
        <v>5867</v>
      </c>
      <c r="E85" s="34">
        <v>642</v>
      </c>
    </row>
    <row r="86" spans="1:5">
      <c r="A86" s="23">
        <v>2020</v>
      </c>
      <c r="B86" s="23" t="s">
        <v>1886</v>
      </c>
      <c r="C86" s="13" t="s">
        <v>5868</v>
      </c>
      <c r="D86" s="13" t="s">
        <v>5869</v>
      </c>
      <c r="E86" s="34">
        <v>658</v>
      </c>
    </row>
    <row r="87" spans="1:5">
      <c r="A87" s="23">
        <v>2020</v>
      </c>
      <c r="B87" s="23" t="s">
        <v>1886</v>
      </c>
      <c r="C87" s="13" t="s">
        <v>5868</v>
      </c>
      <c r="D87" s="13" t="s">
        <v>5870</v>
      </c>
      <c r="E87" s="34">
        <v>2268</v>
      </c>
    </row>
    <row r="88" spans="1:5">
      <c r="A88" s="23">
        <v>2020</v>
      </c>
      <c r="B88" s="23" t="s">
        <v>1886</v>
      </c>
      <c r="C88" s="13" t="s">
        <v>5868</v>
      </c>
      <c r="D88" s="13" t="s">
        <v>5871</v>
      </c>
      <c r="E88" s="34">
        <v>9507</v>
      </c>
    </row>
    <row r="89" spans="1:5">
      <c r="A89" s="23">
        <v>2020</v>
      </c>
      <c r="B89" s="23" t="s">
        <v>1886</v>
      </c>
      <c r="C89" s="13" t="s">
        <v>5868</v>
      </c>
      <c r="D89" s="13" t="s">
        <v>1008</v>
      </c>
      <c r="E89" s="34">
        <v>283</v>
      </c>
    </row>
    <row r="90" spans="1:5">
      <c r="A90" s="23">
        <v>2020</v>
      </c>
      <c r="B90" s="23" t="s">
        <v>1886</v>
      </c>
      <c r="C90" s="13" t="s">
        <v>5868</v>
      </c>
      <c r="D90" s="13" t="s">
        <v>5872</v>
      </c>
      <c r="E90" s="34">
        <v>51</v>
      </c>
    </row>
    <row r="91" spans="1:5">
      <c r="A91" s="23">
        <v>2020</v>
      </c>
      <c r="B91" s="23" t="s">
        <v>1886</v>
      </c>
      <c r="C91" s="13" t="s">
        <v>5879</v>
      </c>
      <c r="D91" s="13" t="s">
        <v>5873</v>
      </c>
      <c r="E91" s="34">
        <v>31</v>
      </c>
    </row>
    <row r="92" spans="1:5">
      <c r="A92" s="23">
        <v>2020</v>
      </c>
      <c r="B92" s="23" t="s">
        <v>1886</v>
      </c>
      <c r="C92" s="13" t="s">
        <v>5879</v>
      </c>
      <c r="D92" s="13" t="s">
        <v>5874</v>
      </c>
      <c r="E92" s="34">
        <v>277</v>
      </c>
    </row>
    <row r="93" spans="1:5">
      <c r="A93" s="23">
        <v>2020</v>
      </c>
      <c r="B93" s="23" t="s">
        <v>1886</v>
      </c>
      <c r="C93" s="13" t="s">
        <v>5879</v>
      </c>
      <c r="D93" s="13" t="s">
        <v>5875</v>
      </c>
      <c r="E93" s="34">
        <v>279</v>
      </c>
    </row>
    <row r="94" spans="1:5">
      <c r="A94" s="23">
        <v>2020</v>
      </c>
      <c r="B94" s="23" t="s">
        <v>1886</v>
      </c>
      <c r="C94" s="13" t="s">
        <v>5879</v>
      </c>
      <c r="D94" s="13" t="s">
        <v>5876</v>
      </c>
      <c r="E94" s="34">
        <v>25</v>
      </c>
    </row>
    <row r="95" spans="1:5">
      <c r="A95" s="23">
        <v>2020</v>
      </c>
      <c r="B95" s="23" t="s">
        <v>1886</v>
      </c>
      <c r="C95" s="13" t="s">
        <v>5879</v>
      </c>
      <c r="D95" s="13" t="s">
        <v>5877</v>
      </c>
      <c r="E95" s="34">
        <v>25</v>
      </c>
    </row>
    <row r="96" spans="1:5">
      <c r="A96" s="23">
        <v>2020</v>
      </c>
      <c r="B96" s="23" t="s">
        <v>1886</v>
      </c>
      <c r="C96" s="13" t="s">
        <v>5879</v>
      </c>
      <c r="D96" s="13" t="s">
        <v>5878</v>
      </c>
      <c r="E96" s="34">
        <v>1</v>
      </c>
    </row>
    <row r="97" spans="1:5">
      <c r="A97" s="23">
        <v>2021</v>
      </c>
      <c r="B97" s="23" t="s">
        <v>1886</v>
      </c>
      <c r="C97" s="13" t="s">
        <v>5863</v>
      </c>
      <c r="D97" s="13" t="s">
        <v>1009</v>
      </c>
      <c r="E97" s="34">
        <v>78</v>
      </c>
    </row>
    <row r="98" spans="1:5">
      <c r="A98" s="23">
        <v>2021</v>
      </c>
      <c r="B98" s="23" t="s">
        <v>1886</v>
      </c>
      <c r="C98" s="13" t="s">
        <v>5863</v>
      </c>
      <c r="D98" s="13" t="s">
        <v>8512</v>
      </c>
      <c r="E98" s="34">
        <v>671</v>
      </c>
    </row>
    <row r="99" spans="1:5">
      <c r="A99" s="23">
        <v>2021</v>
      </c>
      <c r="B99" s="23" t="s">
        <v>1886</v>
      </c>
      <c r="C99" s="13" t="s">
        <v>5863</v>
      </c>
      <c r="D99" s="13" t="s">
        <v>5865</v>
      </c>
      <c r="E99" s="34">
        <v>149</v>
      </c>
    </row>
    <row r="100" spans="1:5">
      <c r="A100" s="23">
        <v>2021</v>
      </c>
      <c r="B100" s="23" t="s">
        <v>1886</v>
      </c>
      <c r="C100" s="13" t="s">
        <v>5863</v>
      </c>
      <c r="D100" s="13" t="s">
        <v>5866</v>
      </c>
      <c r="E100" s="34">
        <v>335</v>
      </c>
    </row>
    <row r="101" spans="1:5">
      <c r="A101" s="23">
        <v>2021</v>
      </c>
      <c r="B101" s="23" t="s">
        <v>1886</v>
      </c>
      <c r="C101" s="13" t="s">
        <v>5863</v>
      </c>
      <c r="D101" s="13" t="s">
        <v>5867</v>
      </c>
      <c r="E101" s="34">
        <v>388</v>
      </c>
    </row>
    <row r="102" spans="1:5">
      <c r="A102" s="23">
        <v>2021</v>
      </c>
      <c r="B102" s="23" t="s">
        <v>1886</v>
      </c>
      <c r="C102" s="13" t="s">
        <v>5868</v>
      </c>
      <c r="D102" s="13" t="s">
        <v>5869</v>
      </c>
      <c r="E102" s="34">
        <v>288</v>
      </c>
    </row>
    <row r="103" spans="1:5">
      <c r="A103" s="23">
        <v>2021</v>
      </c>
      <c r="B103" s="23" t="s">
        <v>1886</v>
      </c>
      <c r="C103" s="13" t="s">
        <v>5868</v>
      </c>
      <c r="D103" s="13" t="s">
        <v>5870</v>
      </c>
      <c r="E103" s="34">
        <v>454</v>
      </c>
    </row>
    <row r="104" spans="1:5">
      <c r="A104" s="23">
        <v>2021</v>
      </c>
      <c r="B104" s="23" t="s">
        <v>1886</v>
      </c>
      <c r="C104" s="13" t="s">
        <v>5868</v>
      </c>
      <c r="D104" s="13" t="s">
        <v>5871</v>
      </c>
      <c r="E104" s="34">
        <v>16386</v>
      </c>
    </row>
    <row r="105" spans="1:5">
      <c r="A105" s="23">
        <v>2021</v>
      </c>
      <c r="B105" s="23" t="s">
        <v>1886</v>
      </c>
      <c r="C105" s="13" t="s">
        <v>5868</v>
      </c>
      <c r="D105" s="13" t="s">
        <v>1008</v>
      </c>
      <c r="E105" s="34">
        <v>207</v>
      </c>
    </row>
    <row r="106" spans="1:5">
      <c r="A106" s="23">
        <v>2021</v>
      </c>
      <c r="B106" s="23" t="s">
        <v>1886</v>
      </c>
      <c r="C106" s="13" t="s">
        <v>5868</v>
      </c>
      <c r="D106" s="13" t="s">
        <v>5872</v>
      </c>
      <c r="E106" s="34">
        <v>104</v>
      </c>
    </row>
    <row r="107" spans="1:5">
      <c r="A107" s="23">
        <v>2021</v>
      </c>
      <c r="B107" s="23" t="s">
        <v>1886</v>
      </c>
      <c r="C107" s="13" t="s">
        <v>5879</v>
      </c>
      <c r="D107" s="13" t="s">
        <v>5873</v>
      </c>
      <c r="E107" s="34">
        <v>2074</v>
      </c>
    </row>
    <row r="108" spans="1:5">
      <c r="A108" s="23">
        <v>2021</v>
      </c>
      <c r="B108" s="23" t="s">
        <v>1886</v>
      </c>
      <c r="C108" s="13" t="s">
        <v>5879</v>
      </c>
      <c r="D108" s="13" t="s">
        <v>5874</v>
      </c>
      <c r="E108" s="34">
        <v>1862</v>
      </c>
    </row>
    <row r="109" spans="1:5">
      <c r="A109" s="23">
        <v>2021</v>
      </c>
      <c r="B109" s="23" t="s">
        <v>1886</v>
      </c>
      <c r="C109" s="13" t="s">
        <v>5863</v>
      </c>
      <c r="D109" s="13" t="s">
        <v>1009</v>
      </c>
      <c r="E109" s="34">
        <v>278</v>
      </c>
    </row>
    <row r="110" spans="1:5">
      <c r="A110" s="23">
        <v>2021</v>
      </c>
      <c r="B110" s="23" t="s">
        <v>1886</v>
      </c>
      <c r="C110" s="13" t="s">
        <v>5863</v>
      </c>
      <c r="D110" s="13" t="s">
        <v>8512</v>
      </c>
      <c r="E110" s="34">
        <v>413</v>
      </c>
    </row>
    <row r="111" spans="1:5">
      <c r="A111" s="23">
        <v>2021</v>
      </c>
      <c r="B111" s="23" t="s">
        <v>1886</v>
      </c>
      <c r="C111" s="13" t="s">
        <v>5863</v>
      </c>
      <c r="D111" s="13" t="s">
        <v>5865</v>
      </c>
      <c r="E111" s="34">
        <v>204</v>
      </c>
    </row>
    <row r="112" spans="1:5">
      <c r="A112" s="23">
        <v>2021</v>
      </c>
      <c r="B112" s="23" t="s">
        <v>1886</v>
      </c>
      <c r="C112" s="13" t="s">
        <v>5863</v>
      </c>
      <c r="D112" s="13" t="s">
        <v>5866</v>
      </c>
      <c r="E112" s="34">
        <v>206</v>
      </c>
    </row>
    <row r="113" spans="1:5">
      <c r="A113" s="23">
        <v>2021</v>
      </c>
      <c r="B113" s="23" t="s">
        <v>1886</v>
      </c>
      <c r="C113" s="13" t="s">
        <v>5863</v>
      </c>
      <c r="D113" s="13" t="s">
        <v>5867</v>
      </c>
      <c r="E113" s="34">
        <v>258</v>
      </c>
    </row>
    <row r="114" spans="1:5">
      <c r="A114" s="23">
        <v>2021</v>
      </c>
      <c r="B114" s="23" t="s">
        <v>1886</v>
      </c>
      <c r="C114" s="13" t="s">
        <v>5868</v>
      </c>
      <c r="D114" s="13" t="s">
        <v>5869</v>
      </c>
      <c r="E114" s="34">
        <v>248</v>
      </c>
    </row>
    <row r="115" spans="1:5">
      <c r="A115" s="23">
        <v>2021</v>
      </c>
      <c r="B115" s="23" t="s">
        <v>1886</v>
      </c>
      <c r="C115" s="13" t="s">
        <v>5868</v>
      </c>
      <c r="D115" s="13" t="s">
        <v>5870</v>
      </c>
      <c r="E115" s="34">
        <v>412</v>
      </c>
    </row>
    <row r="116" spans="1:5">
      <c r="A116" s="23">
        <v>2021</v>
      </c>
      <c r="B116" s="23" t="s">
        <v>1886</v>
      </c>
      <c r="C116" s="13" t="s">
        <v>5868</v>
      </c>
      <c r="D116" s="13" t="s">
        <v>5871</v>
      </c>
      <c r="E116" s="34">
        <v>3511</v>
      </c>
    </row>
    <row r="117" spans="1:5">
      <c r="A117" s="23">
        <v>2021</v>
      </c>
      <c r="B117" s="23" t="s">
        <v>1886</v>
      </c>
      <c r="C117" s="13" t="s">
        <v>5868</v>
      </c>
      <c r="D117" s="13" t="s">
        <v>1008</v>
      </c>
      <c r="E117" s="34">
        <v>177</v>
      </c>
    </row>
    <row r="118" spans="1:5">
      <c r="A118" s="23">
        <v>2021</v>
      </c>
      <c r="B118" s="23" t="s">
        <v>1886</v>
      </c>
      <c r="C118" s="13" t="s">
        <v>5868</v>
      </c>
      <c r="D118" s="13" t="s">
        <v>5872</v>
      </c>
      <c r="E118" s="34">
        <v>78</v>
      </c>
    </row>
    <row r="119" spans="1:5">
      <c r="A119" s="23">
        <v>2021</v>
      </c>
      <c r="B119" s="23" t="s">
        <v>1886</v>
      </c>
      <c r="C119" s="13" t="s">
        <v>5879</v>
      </c>
      <c r="D119" s="13" t="s">
        <v>5874</v>
      </c>
      <c r="E119" s="34">
        <v>2041</v>
      </c>
    </row>
  </sheetData>
  <sheetProtection autoFilter="0" pivotTables="0"/>
  <autoFilter ref="A1:E75" xr:uid="{00000000-0009-0000-0000-000054000000}"/>
  <sortState xmlns:xlrd2="http://schemas.microsoft.com/office/spreadsheetml/2017/richdata2" ref="A2:E70">
    <sortCondition ref="A2:A70"/>
    <sortCondition ref="B2:B70"/>
    <sortCondition ref="C2:C70"/>
    <sortCondition ref="D2:D70"/>
  </sortState>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53">
    <tabColor theme="0"/>
  </sheetPr>
  <dimension ref="A1:F1047"/>
  <sheetViews>
    <sheetView zoomScale="85" zoomScaleNormal="85" workbookViewId="0">
      <pane ySplit="1" topLeftCell="A2" activePane="bottomLeft" state="frozen"/>
      <selection pane="bottomLeft" sqref="A1:D6"/>
    </sheetView>
  </sheetViews>
  <sheetFormatPr baseColWidth="10" defaultColWidth="11" defaultRowHeight="16.5"/>
  <cols>
    <col min="1" max="1" width="9" bestFit="1" customWidth="1"/>
    <col min="2" max="2" width="12.5" bestFit="1" customWidth="1"/>
    <col min="3" max="3" width="43.75" bestFit="1" customWidth="1"/>
    <col min="4" max="4" width="39.25" bestFit="1" customWidth="1"/>
    <col min="5" max="5" width="49.125" bestFit="1" customWidth="1"/>
    <col min="6" max="6" width="12.75" bestFit="1" customWidth="1"/>
  </cols>
  <sheetData>
    <row r="1" spans="1:6">
      <c r="A1" s="43" t="s">
        <v>2398</v>
      </c>
      <c r="B1" s="43" t="s">
        <v>199</v>
      </c>
      <c r="C1" s="45" t="s">
        <v>3598</v>
      </c>
      <c r="D1" s="43" t="s">
        <v>3657</v>
      </c>
      <c r="E1" s="43" t="s">
        <v>2385</v>
      </c>
      <c r="F1" s="43" t="s">
        <v>2703</v>
      </c>
    </row>
    <row r="2" spans="1:6">
      <c r="A2" s="23">
        <v>2011</v>
      </c>
      <c r="B2" s="23" t="s">
        <v>514</v>
      </c>
      <c r="C2" s="13" t="s">
        <v>3925</v>
      </c>
      <c r="D2" s="13" t="s">
        <v>1823</v>
      </c>
      <c r="E2" s="13" t="s">
        <v>1824</v>
      </c>
      <c r="F2" s="34">
        <v>13</v>
      </c>
    </row>
    <row r="3" spans="1:6">
      <c r="A3" s="23">
        <v>2011</v>
      </c>
      <c r="B3" s="23" t="s">
        <v>514</v>
      </c>
      <c r="C3" s="13" t="s">
        <v>3925</v>
      </c>
      <c r="D3" s="13" t="s">
        <v>1848</v>
      </c>
      <c r="E3" s="13" t="s">
        <v>1832</v>
      </c>
      <c r="F3" s="34">
        <v>3</v>
      </c>
    </row>
    <row r="4" spans="1:6">
      <c r="A4" s="23">
        <v>2011</v>
      </c>
      <c r="B4" s="23" t="s">
        <v>514</v>
      </c>
      <c r="C4" s="13" t="s">
        <v>3925</v>
      </c>
      <c r="D4" s="13" t="s">
        <v>1848</v>
      </c>
      <c r="E4" s="13" t="s">
        <v>1831</v>
      </c>
      <c r="F4" s="34">
        <v>3</v>
      </c>
    </row>
    <row r="5" spans="1:6">
      <c r="A5" s="23">
        <v>2011</v>
      </c>
      <c r="B5" s="23" t="s">
        <v>514</v>
      </c>
      <c r="C5" s="13" t="s">
        <v>3925</v>
      </c>
      <c r="D5" s="13" t="s">
        <v>1848</v>
      </c>
      <c r="E5" s="13" t="s">
        <v>1838</v>
      </c>
      <c r="F5" s="34">
        <v>4</v>
      </c>
    </row>
    <row r="6" spans="1:6">
      <c r="A6" s="23">
        <v>2011</v>
      </c>
      <c r="B6" s="23" t="s">
        <v>514</v>
      </c>
      <c r="C6" s="13" t="s">
        <v>3925</v>
      </c>
      <c r="D6" s="13" t="s">
        <v>1848</v>
      </c>
      <c r="E6" s="13" t="s">
        <v>1829</v>
      </c>
      <c r="F6" s="34">
        <v>1</v>
      </c>
    </row>
    <row r="7" spans="1:6">
      <c r="A7" s="23">
        <v>2011</v>
      </c>
      <c r="B7" s="23" t="s">
        <v>514</v>
      </c>
      <c r="C7" s="13" t="s">
        <v>3925</v>
      </c>
      <c r="D7" s="13" t="s">
        <v>1848</v>
      </c>
      <c r="E7" s="13" t="s">
        <v>1835</v>
      </c>
      <c r="F7" s="34">
        <v>7</v>
      </c>
    </row>
    <row r="8" spans="1:6">
      <c r="A8" s="23">
        <v>2011</v>
      </c>
      <c r="B8" s="23" t="s">
        <v>514</v>
      </c>
      <c r="C8" s="13" t="s">
        <v>3925</v>
      </c>
      <c r="D8" s="13" t="s">
        <v>1848</v>
      </c>
      <c r="E8" s="13" t="s">
        <v>1836</v>
      </c>
      <c r="F8" s="34">
        <v>51</v>
      </c>
    </row>
    <row r="9" spans="1:6">
      <c r="A9" s="23">
        <v>2011</v>
      </c>
      <c r="B9" s="23" t="s">
        <v>514</v>
      </c>
      <c r="C9" s="13" t="s">
        <v>3925</v>
      </c>
      <c r="D9" s="13" t="s">
        <v>1848</v>
      </c>
      <c r="E9" s="13" t="s">
        <v>1828</v>
      </c>
      <c r="F9" s="34">
        <v>238</v>
      </c>
    </row>
    <row r="10" spans="1:6">
      <c r="A10" s="23">
        <v>2011</v>
      </c>
      <c r="B10" s="23" t="s">
        <v>514</v>
      </c>
      <c r="C10" s="13" t="s">
        <v>3925</v>
      </c>
      <c r="D10" s="13" t="s">
        <v>1840</v>
      </c>
      <c r="E10" s="13" t="s">
        <v>1846</v>
      </c>
      <c r="F10" s="34">
        <v>2</v>
      </c>
    </row>
    <row r="11" spans="1:6">
      <c r="A11" s="23">
        <v>2011</v>
      </c>
      <c r="B11" s="23" t="s">
        <v>514</v>
      </c>
      <c r="C11" s="13" t="s">
        <v>3925</v>
      </c>
      <c r="D11" s="13" t="s">
        <v>1840</v>
      </c>
      <c r="E11" s="13" t="s">
        <v>1842</v>
      </c>
      <c r="F11" s="34">
        <v>4</v>
      </c>
    </row>
    <row r="12" spans="1:6">
      <c r="A12" s="23">
        <v>2011</v>
      </c>
      <c r="B12" s="23" t="s">
        <v>514</v>
      </c>
      <c r="C12" s="13" t="s">
        <v>3925</v>
      </c>
      <c r="D12" s="13" t="s">
        <v>1840</v>
      </c>
      <c r="E12" s="13" t="s">
        <v>1845</v>
      </c>
      <c r="F12" s="34">
        <v>63</v>
      </c>
    </row>
    <row r="13" spans="1:6">
      <c r="A13" s="23">
        <v>2011</v>
      </c>
      <c r="B13" s="23" t="s">
        <v>514</v>
      </c>
      <c r="C13" s="13" t="s">
        <v>3925</v>
      </c>
      <c r="D13" s="13" t="s">
        <v>1840</v>
      </c>
      <c r="E13" s="13" t="s">
        <v>1841</v>
      </c>
      <c r="F13" s="34">
        <v>3</v>
      </c>
    </row>
    <row r="14" spans="1:6">
      <c r="A14" s="23">
        <v>2011</v>
      </c>
      <c r="B14" s="23" t="s">
        <v>514</v>
      </c>
      <c r="C14" s="13" t="s">
        <v>3925</v>
      </c>
      <c r="D14" s="13" t="s">
        <v>1840</v>
      </c>
      <c r="E14" s="13" t="s">
        <v>1847</v>
      </c>
      <c r="F14" s="34">
        <v>84</v>
      </c>
    </row>
    <row r="15" spans="1:6">
      <c r="A15" s="23">
        <v>2011</v>
      </c>
      <c r="B15" s="23" t="s">
        <v>514</v>
      </c>
      <c r="C15" s="13" t="s">
        <v>3925</v>
      </c>
      <c r="D15" s="13" t="s">
        <v>1840</v>
      </c>
      <c r="E15" s="13" t="s">
        <v>1843</v>
      </c>
      <c r="F15" s="34">
        <v>14</v>
      </c>
    </row>
    <row r="16" spans="1:6">
      <c r="A16" s="23">
        <v>2011</v>
      </c>
      <c r="B16" s="23" t="s">
        <v>514</v>
      </c>
      <c r="C16" s="13" t="s">
        <v>185</v>
      </c>
      <c r="D16" s="13" t="s">
        <v>1823</v>
      </c>
      <c r="E16" s="13" t="s">
        <v>1824</v>
      </c>
      <c r="F16" s="34">
        <v>12</v>
      </c>
    </row>
    <row r="17" spans="1:6">
      <c r="A17" s="23">
        <v>2011</v>
      </c>
      <c r="B17" s="23" t="s">
        <v>514</v>
      </c>
      <c r="C17" s="13" t="s">
        <v>185</v>
      </c>
      <c r="D17" s="13" t="s">
        <v>1848</v>
      </c>
      <c r="E17" s="13" t="s">
        <v>1832</v>
      </c>
      <c r="F17" s="34">
        <v>4</v>
      </c>
    </row>
    <row r="18" spans="1:6">
      <c r="A18" s="23">
        <v>2011</v>
      </c>
      <c r="B18" s="23" t="s">
        <v>514</v>
      </c>
      <c r="C18" s="13" t="s">
        <v>185</v>
      </c>
      <c r="D18" s="13" t="s">
        <v>1848</v>
      </c>
      <c r="E18" s="13" t="s">
        <v>1831</v>
      </c>
      <c r="F18" s="34">
        <v>4</v>
      </c>
    </row>
    <row r="19" spans="1:6">
      <c r="A19" s="23">
        <v>2011</v>
      </c>
      <c r="B19" s="23" t="s">
        <v>514</v>
      </c>
      <c r="C19" s="13" t="s">
        <v>185</v>
      </c>
      <c r="D19" s="13" t="s">
        <v>1848</v>
      </c>
      <c r="E19" s="13" t="s">
        <v>1838</v>
      </c>
      <c r="F19" s="34">
        <v>7</v>
      </c>
    </row>
    <row r="20" spans="1:6">
      <c r="A20" s="23">
        <v>2011</v>
      </c>
      <c r="B20" s="23" t="s">
        <v>514</v>
      </c>
      <c r="C20" s="13" t="s">
        <v>185</v>
      </c>
      <c r="D20" s="13" t="s">
        <v>1848</v>
      </c>
      <c r="E20" s="13" t="s">
        <v>1829</v>
      </c>
      <c r="F20" s="34">
        <v>4</v>
      </c>
    </row>
    <row r="21" spans="1:6">
      <c r="A21" s="23">
        <v>2011</v>
      </c>
      <c r="B21" s="23" t="s">
        <v>514</v>
      </c>
      <c r="C21" s="13" t="s">
        <v>185</v>
      </c>
      <c r="D21" s="13" t="s">
        <v>1848</v>
      </c>
      <c r="E21" s="13" t="s">
        <v>1835</v>
      </c>
      <c r="F21" s="34">
        <v>19</v>
      </c>
    </row>
    <row r="22" spans="1:6">
      <c r="A22" s="23">
        <v>2011</v>
      </c>
      <c r="B22" s="23" t="s">
        <v>514</v>
      </c>
      <c r="C22" s="13" t="s">
        <v>185</v>
      </c>
      <c r="D22" s="13" t="s">
        <v>1848</v>
      </c>
      <c r="E22" s="13" t="s">
        <v>1836</v>
      </c>
      <c r="F22" s="34">
        <v>48</v>
      </c>
    </row>
    <row r="23" spans="1:6">
      <c r="A23" s="23">
        <v>2011</v>
      </c>
      <c r="B23" s="23" t="s">
        <v>514</v>
      </c>
      <c r="C23" s="13" t="s">
        <v>185</v>
      </c>
      <c r="D23" s="13" t="s">
        <v>1848</v>
      </c>
      <c r="E23" s="13" t="s">
        <v>1828</v>
      </c>
      <c r="F23" s="34">
        <v>178</v>
      </c>
    </row>
    <row r="24" spans="1:6">
      <c r="A24" s="23">
        <v>2011</v>
      </c>
      <c r="B24" s="23" t="s">
        <v>514</v>
      </c>
      <c r="C24" s="13" t="s">
        <v>185</v>
      </c>
      <c r="D24" s="13" t="s">
        <v>1840</v>
      </c>
      <c r="E24" s="13" t="s">
        <v>1846</v>
      </c>
      <c r="F24" s="34">
        <v>3</v>
      </c>
    </row>
    <row r="25" spans="1:6">
      <c r="A25" s="23">
        <v>2011</v>
      </c>
      <c r="B25" s="23" t="s">
        <v>514</v>
      </c>
      <c r="C25" s="13" t="s">
        <v>185</v>
      </c>
      <c r="D25" s="13" t="s">
        <v>1840</v>
      </c>
      <c r="E25" s="13" t="s">
        <v>1842</v>
      </c>
      <c r="F25" s="34">
        <v>12</v>
      </c>
    </row>
    <row r="26" spans="1:6">
      <c r="A26" s="23">
        <v>2011</v>
      </c>
      <c r="B26" s="23" t="s">
        <v>514</v>
      </c>
      <c r="C26" s="13" t="s">
        <v>185</v>
      </c>
      <c r="D26" s="13" t="s">
        <v>1840</v>
      </c>
      <c r="E26" s="13" t="s">
        <v>1845</v>
      </c>
      <c r="F26" s="34">
        <v>135</v>
      </c>
    </row>
    <row r="27" spans="1:6">
      <c r="A27" s="23">
        <v>2011</v>
      </c>
      <c r="B27" s="23" t="s">
        <v>514</v>
      </c>
      <c r="C27" s="13" t="s">
        <v>185</v>
      </c>
      <c r="D27" s="13" t="s">
        <v>1840</v>
      </c>
      <c r="E27" s="13" t="s">
        <v>1841</v>
      </c>
      <c r="F27" s="34">
        <v>5</v>
      </c>
    </row>
    <row r="28" spans="1:6">
      <c r="A28" s="23">
        <v>2011</v>
      </c>
      <c r="B28" s="23" t="s">
        <v>514</v>
      </c>
      <c r="C28" s="13" t="s">
        <v>185</v>
      </c>
      <c r="D28" s="13" t="s">
        <v>1840</v>
      </c>
      <c r="E28" s="13" t="s">
        <v>1847</v>
      </c>
      <c r="F28" s="34">
        <v>74</v>
      </c>
    </row>
    <row r="29" spans="1:6">
      <c r="A29" s="23">
        <v>2011</v>
      </c>
      <c r="B29" s="23" t="s">
        <v>514</v>
      </c>
      <c r="C29" s="13" t="s">
        <v>185</v>
      </c>
      <c r="D29" s="13" t="s">
        <v>1840</v>
      </c>
      <c r="E29" s="13" t="s">
        <v>1843</v>
      </c>
      <c r="F29" s="34">
        <v>44</v>
      </c>
    </row>
    <row r="30" spans="1:6">
      <c r="A30" s="23">
        <v>2011</v>
      </c>
      <c r="B30" s="23" t="s">
        <v>514</v>
      </c>
      <c r="C30" s="13" t="s">
        <v>23</v>
      </c>
      <c r="D30" s="13" t="s">
        <v>1823</v>
      </c>
      <c r="E30" s="13" t="s">
        <v>1824</v>
      </c>
      <c r="F30" s="34">
        <v>1</v>
      </c>
    </row>
    <row r="31" spans="1:6">
      <c r="A31" s="23">
        <v>2011</v>
      </c>
      <c r="B31" s="23" t="s">
        <v>514</v>
      </c>
      <c r="C31" s="13" t="s">
        <v>23</v>
      </c>
      <c r="D31" s="13" t="s">
        <v>1848</v>
      </c>
      <c r="E31" s="13" t="s">
        <v>1832</v>
      </c>
      <c r="F31" s="34">
        <v>10</v>
      </c>
    </row>
    <row r="32" spans="1:6">
      <c r="A32" s="23">
        <v>2011</v>
      </c>
      <c r="B32" s="23" t="s">
        <v>514</v>
      </c>
      <c r="C32" s="13" t="s">
        <v>23</v>
      </c>
      <c r="D32" s="13" t="s">
        <v>1848</v>
      </c>
      <c r="E32" s="13" t="s">
        <v>1831</v>
      </c>
      <c r="F32" s="34">
        <v>2</v>
      </c>
    </row>
    <row r="33" spans="1:6">
      <c r="A33" s="23">
        <v>2011</v>
      </c>
      <c r="B33" s="23" t="s">
        <v>514</v>
      </c>
      <c r="C33" s="13" t="s">
        <v>23</v>
      </c>
      <c r="D33" s="13" t="s">
        <v>1848</v>
      </c>
      <c r="E33" s="13" t="s">
        <v>1838</v>
      </c>
      <c r="F33" s="34">
        <v>8</v>
      </c>
    </row>
    <row r="34" spans="1:6">
      <c r="A34" s="23">
        <v>2011</v>
      </c>
      <c r="B34" s="23" t="s">
        <v>514</v>
      </c>
      <c r="C34" s="13" t="s">
        <v>23</v>
      </c>
      <c r="D34" s="13" t="s">
        <v>1848</v>
      </c>
      <c r="E34" s="13" t="s">
        <v>1829</v>
      </c>
      <c r="F34" s="34">
        <v>2</v>
      </c>
    </row>
    <row r="35" spans="1:6">
      <c r="A35" s="23">
        <v>2011</v>
      </c>
      <c r="B35" s="23" t="s">
        <v>514</v>
      </c>
      <c r="C35" s="13" t="s">
        <v>23</v>
      </c>
      <c r="D35" s="13" t="s">
        <v>1848</v>
      </c>
      <c r="E35" s="13" t="s">
        <v>1835</v>
      </c>
      <c r="F35" s="34">
        <v>9</v>
      </c>
    </row>
    <row r="36" spans="1:6">
      <c r="A36" s="23">
        <v>2011</v>
      </c>
      <c r="B36" s="23" t="s">
        <v>514</v>
      </c>
      <c r="C36" s="13" t="s">
        <v>23</v>
      </c>
      <c r="D36" s="13" t="s">
        <v>1848</v>
      </c>
      <c r="E36" s="13" t="s">
        <v>1836</v>
      </c>
      <c r="F36" s="34">
        <v>48</v>
      </c>
    </row>
    <row r="37" spans="1:6">
      <c r="A37" s="23">
        <v>2011</v>
      </c>
      <c r="B37" s="23" t="s">
        <v>514</v>
      </c>
      <c r="C37" s="13" t="s">
        <v>23</v>
      </c>
      <c r="D37" s="13" t="s">
        <v>1848</v>
      </c>
      <c r="E37" s="13" t="s">
        <v>1828</v>
      </c>
      <c r="F37" s="34">
        <v>269</v>
      </c>
    </row>
    <row r="38" spans="1:6">
      <c r="A38" s="23">
        <v>2011</v>
      </c>
      <c r="B38" s="23" t="s">
        <v>514</v>
      </c>
      <c r="C38" s="13" t="s">
        <v>23</v>
      </c>
      <c r="D38" s="13" t="s">
        <v>1840</v>
      </c>
      <c r="E38" s="13" t="s">
        <v>1846</v>
      </c>
      <c r="F38" s="34">
        <v>4</v>
      </c>
    </row>
    <row r="39" spans="1:6">
      <c r="A39" s="23">
        <v>2011</v>
      </c>
      <c r="B39" s="23" t="s">
        <v>514</v>
      </c>
      <c r="C39" s="13" t="s">
        <v>23</v>
      </c>
      <c r="D39" s="13" t="s">
        <v>1840</v>
      </c>
      <c r="E39" s="13" t="s">
        <v>1842</v>
      </c>
      <c r="F39" s="34">
        <v>5</v>
      </c>
    </row>
    <row r="40" spans="1:6">
      <c r="A40" s="23">
        <v>2011</v>
      </c>
      <c r="B40" s="23" t="s">
        <v>514</v>
      </c>
      <c r="C40" s="13" t="s">
        <v>23</v>
      </c>
      <c r="D40" s="13" t="s">
        <v>1840</v>
      </c>
      <c r="E40" s="13" t="s">
        <v>1845</v>
      </c>
      <c r="F40" s="34">
        <v>74</v>
      </c>
    </row>
    <row r="41" spans="1:6">
      <c r="A41" s="23">
        <v>2011</v>
      </c>
      <c r="B41" s="23" t="s">
        <v>514</v>
      </c>
      <c r="C41" s="13" t="s">
        <v>23</v>
      </c>
      <c r="D41" s="13" t="s">
        <v>1840</v>
      </c>
      <c r="E41" s="13" t="s">
        <v>1841</v>
      </c>
      <c r="F41" s="34">
        <v>9</v>
      </c>
    </row>
    <row r="42" spans="1:6">
      <c r="A42" s="23">
        <v>2011</v>
      </c>
      <c r="B42" s="23" t="s">
        <v>514</v>
      </c>
      <c r="C42" s="13" t="s">
        <v>23</v>
      </c>
      <c r="D42" s="13" t="s">
        <v>1840</v>
      </c>
      <c r="E42" s="13" t="s">
        <v>1847</v>
      </c>
      <c r="F42" s="34">
        <v>54</v>
      </c>
    </row>
    <row r="43" spans="1:6">
      <c r="A43" s="23">
        <v>2011</v>
      </c>
      <c r="B43" s="23" t="s">
        <v>514</v>
      </c>
      <c r="C43" s="13" t="s">
        <v>23</v>
      </c>
      <c r="D43" s="13" t="s">
        <v>1840</v>
      </c>
      <c r="E43" s="13" t="s">
        <v>1843</v>
      </c>
      <c r="F43" s="34">
        <v>10</v>
      </c>
    </row>
    <row r="44" spans="1:6">
      <c r="A44" s="23">
        <v>2011</v>
      </c>
      <c r="B44" s="23" t="s">
        <v>514</v>
      </c>
      <c r="C44" s="13" t="s">
        <v>184</v>
      </c>
      <c r="D44" s="13" t="s">
        <v>1848</v>
      </c>
      <c r="E44" s="13" t="s">
        <v>1835</v>
      </c>
      <c r="F44" s="34">
        <v>2</v>
      </c>
    </row>
    <row r="45" spans="1:6">
      <c r="A45" s="23">
        <v>2011</v>
      </c>
      <c r="B45" s="23" t="s">
        <v>514</v>
      </c>
      <c r="C45" s="13" t="s">
        <v>184</v>
      </c>
      <c r="D45" s="13" t="s">
        <v>1848</v>
      </c>
      <c r="E45" s="13" t="s">
        <v>1836</v>
      </c>
      <c r="F45" s="34">
        <v>3</v>
      </c>
    </row>
    <row r="46" spans="1:6">
      <c r="A46" s="23">
        <v>2011</v>
      </c>
      <c r="B46" s="23" t="s">
        <v>514</v>
      </c>
      <c r="C46" s="13" t="s">
        <v>184</v>
      </c>
      <c r="D46" s="13" t="s">
        <v>1848</v>
      </c>
      <c r="E46" s="13" t="s">
        <v>1828</v>
      </c>
      <c r="F46" s="34">
        <v>48</v>
      </c>
    </row>
    <row r="47" spans="1:6">
      <c r="A47" s="23">
        <v>2011</v>
      </c>
      <c r="B47" s="23" t="s">
        <v>514</v>
      </c>
      <c r="C47" s="13" t="s">
        <v>184</v>
      </c>
      <c r="D47" s="13" t="s">
        <v>1840</v>
      </c>
      <c r="E47" s="13" t="s">
        <v>1842</v>
      </c>
      <c r="F47" s="34">
        <v>1</v>
      </c>
    </row>
    <row r="48" spans="1:6">
      <c r="A48" s="23">
        <v>2011</v>
      </c>
      <c r="B48" s="23" t="s">
        <v>514</v>
      </c>
      <c r="C48" s="13" t="s">
        <v>184</v>
      </c>
      <c r="D48" s="13" t="s">
        <v>1840</v>
      </c>
      <c r="E48" s="13" t="s">
        <v>1845</v>
      </c>
      <c r="F48" s="34">
        <v>7</v>
      </c>
    </row>
    <row r="49" spans="1:6">
      <c r="A49" s="23">
        <v>2011</v>
      </c>
      <c r="B49" s="23" t="s">
        <v>514</v>
      </c>
      <c r="C49" s="13" t="s">
        <v>184</v>
      </c>
      <c r="D49" s="13" t="s">
        <v>1840</v>
      </c>
      <c r="E49" s="13" t="s">
        <v>1847</v>
      </c>
      <c r="F49" s="34">
        <v>24</v>
      </c>
    </row>
    <row r="50" spans="1:6">
      <c r="A50" s="23">
        <v>2011</v>
      </c>
      <c r="B50" s="23" t="s">
        <v>514</v>
      </c>
      <c r="C50" s="13" t="s">
        <v>184</v>
      </c>
      <c r="D50" s="13" t="s">
        <v>1840</v>
      </c>
      <c r="E50" s="13" t="s">
        <v>1843</v>
      </c>
      <c r="F50" s="34">
        <v>6</v>
      </c>
    </row>
    <row r="51" spans="1:6">
      <c r="A51" s="23">
        <v>2011</v>
      </c>
      <c r="B51" s="23" t="s">
        <v>514</v>
      </c>
      <c r="C51" s="13" t="s">
        <v>1822</v>
      </c>
      <c r="D51" s="13" t="s">
        <v>1848</v>
      </c>
      <c r="E51" s="13" t="s">
        <v>1833</v>
      </c>
      <c r="F51" s="34">
        <v>1</v>
      </c>
    </row>
    <row r="52" spans="1:6">
      <c r="A52" s="23">
        <v>2011</v>
      </c>
      <c r="B52" s="23" t="s">
        <v>514</v>
      </c>
      <c r="C52" s="13" t="s">
        <v>1822</v>
      </c>
      <c r="D52" s="13" t="s">
        <v>1848</v>
      </c>
      <c r="E52" s="13" t="s">
        <v>1827</v>
      </c>
      <c r="F52" s="34">
        <v>8014</v>
      </c>
    </row>
    <row r="53" spans="1:6">
      <c r="A53" s="23">
        <v>2011</v>
      </c>
      <c r="B53" s="23" t="s">
        <v>514</v>
      </c>
      <c r="C53" s="13" t="s">
        <v>1822</v>
      </c>
      <c r="D53" s="13" t="s">
        <v>1848</v>
      </c>
      <c r="E53" s="13" t="s">
        <v>1830</v>
      </c>
      <c r="F53" s="34">
        <v>11</v>
      </c>
    </row>
    <row r="54" spans="1:6">
      <c r="A54" s="23">
        <v>2011</v>
      </c>
      <c r="B54" s="23" t="s">
        <v>514</v>
      </c>
      <c r="C54" s="13" t="s">
        <v>1822</v>
      </c>
      <c r="D54" s="13" t="s">
        <v>1848</v>
      </c>
      <c r="E54" s="13" t="s">
        <v>1829</v>
      </c>
      <c r="F54" s="34">
        <v>2</v>
      </c>
    </row>
    <row r="55" spans="1:6">
      <c r="A55" s="23">
        <v>2011</v>
      </c>
      <c r="B55" s="23" t="s">
        <v>514</v>
      </c>
      <c r="C55" s="13" t="s">
        <v>1822</v>
      </c>
      <c r="D55" s="13" t="s">
        <v>1848</v>
      </c>
      <c r="E55" s="13" t="s">
        <v>1835</v>
      </c>
      <c r="F55" s="34">
        <v>4</v>
      </c>
    </row>
    <row r="56" spans="1:6">
      <c r="A56" s="23">
        <v>2011</v>
      </c>
      <c r="B56" s="23" t="s">
        <v>514</v>
      </c>
      <c r="C56" s="13" t="s">
        <v>1822</v>
      </c>
      <c r="D56" s="13" t="s">
        <v>1848</v>
      </c>
      <c r="E56" s="13" t="s">
        <v>1836</v>
      </c>
      <c r="F56" s="34">
        <v>2</v>
      </c>
    </row>
    <row r="57" spans="1:6">
      <c r="A57" s="23">
        <v>2011</v>
      </c>
      <c r="B57" s="23" t="s">
        <v>514</v>
      </c>
      <c r="C57" s="13" t="s">
        <v>1822</v>
      </c>
      <c r="D57" s="13" t="s">
        <v>1848</v>
      </c>
      <c r="E57" s="13" t="s">
        <v>1828</v>
      </c>
      <c r="F57" s="34">
        <v>1</v>
      </c>
    </row>
    <row r="58" spans="1:6">
      <c r="A58" s="23">
        <v>2011</v>
      </c>
      <c r="B58" s="23" t="s">
        <v>514</v>
      </c>
      <c r="C58" s="13" t="s">
        <v>1822</v>
      </c>
      <c r="D58" s="13" t="s">
        <v>1840</v>
      </c>
      <c r="E58" s="13" t="s">
        <v>1846</v>
      </c>
      <c r="F58" s="34">
        <v>600</v>
      </c>
    </row>
    <row r="59" spans="1:6">
      <c r="A59" s="23">
        <v>2011</v>
      </c>
      <c r="B59" s="23" t="s">
        <v>514</v>
      </c>
      <c r="C59" s="13" t="s">
        <v>1822</v>
      </c>
      <c r="D59" s="13" t="s">
        <v>1840</v>
      </c>
      <c r="E59" s="13" t="s">
        <v>1842</v>
      </c>
      <c r="F59" s="34">
        <v>10</v>
      </c>
    </row>
    <row r="60" spans="1:6">
      <c r="A60" s="23">
        <v>2011</v>
      </c>
      <c r="B60" s="23" t="s">
        <v>514</v>
      </c>
      <c r="C60" s="13" t="s">
        <v>1822</v>
      </c>
      <c r="D60" s="13" t="s">
        <v>1840</v>
      </c>
      <c r="E60" s="13" t="s">
        <v>1845</v>
      </c>
      <c r="F60" s="34">
        <v>4</v>
      </c>
    </row>
    <row r="61" spans="1:6">
      <c r="A61" s="23">
        <v>2011</v>
      </c>
      <c r="B61" s="23" t="s">
        <v>514</v>
      </c>
      <c r="C61" s="13" t="s">
        <v>1822</v>
      </c>
      <c r="D61" s="13" t="s">
        <v>1840</v>
      </c>
      <c r="E61" s="13" t="s">
        <v>1847</v>
      </c>
      <c r="F61" s="34">
        <v>1</v>
      </c>
    </row>
    <row r="62" spans="1:6">
      <c r="A62" s="23">
        <v>2011</v>
      </c>
      <c r="B62" s="23" t="s">
        <v>514</v>
      </c>
      <c r="C62" s="13" t="s">
        <v>1822</v>
      </c>
      <c r="D62" s="13" t="s">
        <v>1840</v>
      </c>
      <c r="E62" s="13" t="s">
        <v>1843</v>
      </c>
      <c r="F62" s="34">
        <v>26</v>
      </c>
    </row>
    <row r="63" spans="1:6">
      <c r="A63" s="23">
        <v>2011</v>
      </c>
      <c r="B63" s="23" t="s">
        <v>514</v>
      </c>
      <c r="C63" s="13" t="s">
        <v>1821</v>
      </c>
      <c r="D63" s="13" t="s">
        <v>1823</v>
      </c>
      <c r="E63" s="13" t="s">
        <v>1824</v>
      </c>
      <c r="F63" s="34">
        <v>280</v>
      </c>
    </row>
    <row r="64" spans="1:6">
      <c r="A64" s="23">
        <v>2011</v>
      </c>
      <c r="B64" s="23" t="s">
        <v>514</v>
      </c>
      <c r="C64" s="13" t="s">
        <v>1821</v>
      </c>
      <c r="D64" s="13" t="s">
        <v>1848</v>
      </c>
      <c r="E64" s="13" t="s">
        <v>1832</v>
      </c>
      <c r="F64" s="34">
        <v>114</v>
      </c>
    </row>
    <row r="65" spans="1:6">
      <c r="A65" s="23">
        <v>2011</v>
      </c>
      <c r="B65" s="23" t="s">
        <v>514</v>
      </c>
      <c r="C65" s="13" t="s">
        <v>1821</v>
      </c>
      <c r="D65" s="13" t="s">
        <v>1848</v>
      </c>
      <c r="E65" s="13" t="s">
        <v>1831</v>
      </c>
      <c r="F65" s="34">
        <v>29</v>
      </c>
    </row>
    <row r="66" spans="1:6">
      <c r="A66" s="23">
        <v>2011</v>
      </c>
      <c r="B66" s="23" t="s">
        <v>514</v>
      </c>
      <c r="C66" s="13" t="s">
        <v>1821</v>
      </c>
      <c r="D66" s="13" t="s">
        <v>1848</v>
      </c>
      <c r="E66" s="13" t="s">
        <v>1838</v>
      </c>
      <c r="F66" s="34">
        <v>99</v>
      </c>
    </row>
    <row r="67" spans="1:6">
      <c r="A67" s="23">
        <v>2011</v>
      </c>
      <c r="B67" s="23" t="s">
        <v>514</v>
      </c>
      <c r="C67" s="13" t="s">
        <v>1821</v>
      </c>
      <c r="D67" s="13" t="s">
        <v>1848</v>
      </c>
      <c r="E67" s="13" t="s">
        <v>1835</v>
      </c>
      <c r="F67" s="34">
        <v>10</v>
      </c>
    </row>
    <row r="68" spans="1:6">
      <c r="A68" s="23">
        <v>2011</v>
      </c>
      <c r="B68" s="23" t="s">
        <v>514</v>
      </c>
      <c r="C68" s="13" t="s">
        <v>1821</v>
      </c>
      <c r="D68" s="13" t="s">
        <v>1848</v>
      </c>
      <c r="E68" s="13" t="s">
        <v>1828</v>
      </c>
      <c r="F68" s="34">
        <v>77</v>
      </c>
    </row>
    <row r="69" spans="1:6">
      <c r="A69" s="23">
        <v>2011</v>
      </c>
      <c r="B69" s="23" t="s">
        <v>514</v>
      </c>
      <c r="C69" s="13" t="s">
        <v>1821</v>
      </c>
      <c r="D69" s="13" t="s">
        <v>1840</v>
      </c>
      <c r="E69" s="13" t="s">
        <v>1846</v>
      </c>
      <c r="F69" s="34">
        <v>4</v>
      </c>
    </row>
    <row r="70" spans="1:6">
      <c r="A70" s="23">
        <v>2011</v>
      </c>
      <c r="B70" s="23" t="s">
        <v>514</v>
      </c>
      <c r="C70" s="13" t="s">
        <v>1821</v>
      </c>
      <c r="D70" s="13" t="s">
        <v>1840</v>
      </c>
      <c r="E70" s="13" t="s">
        <v>1845</v>
      </c>
      <c r="F70" s="34">
        <v>2</v>
      </c>
    </row>
    <row r="71" spans="1:6">
      <c r="A71" s="23">
        <v>2011</v>
      </c>
      <c r="B71" s="23" t="s">
        <v>514</v>
      </c>
      <c r="C71" s="13" t="s">
        <v>1821</v>
      </c>
      <c r="D71" s="13" t="s">
        <v>1840</v>
      </c>
      <c r="E71" s="13" t="s">
        <v>1841</v>
      </c>
      <c r="F71" s="34">
        <v>3</v>
      </c>
    </row>
    <row r="72" spans="1:6">
      <c r="A72" s="23">
        <v>2011</v>
      </c>
      <c r="B72" s="23" t="s">
        <v>514</v>
      </c>
      <c r="C72" s="13" t="s">
        <v>1821</v>
      </c>
      <c r="D72" s="13" t="s">
        <v>1840</v>
      </c>
      <c r="E72" s="13" t="s">
        <v>1847</v>
      </c>
      <c r="F72" s="34">
        <v>81</v>
      </c>
    </row>
    <row r="73" spans="1:6">
      <c r="A73" s="23">
        <v>2011</v>
      </c>
      <c r="B73" s="23" t="s">
        <v>514</v>
      </c>
      <c r="C73" s="13" t="s">
        <v>1821</v>
      </c>
      <c r="D73" s="13" t="s">
        <v>1840</v>
      </c>
      <c r="E73" s="13" t="s">
        <v>1843</v>
      </c>
      <c r="F73" s="34">
        <v>2</v>
      </c>
    </row>
    <row r="74" spans="1:6">
      <c r="A74" s="23">
        <v>2012</v>
      </c>
      <c r="B74" s="23" t="s">
        <v>514</v>
      </c>
      <c r="C74" s="13" t="s">
        <v>3925</v>
      </c>
      <c r="D74" s="13" t="s">
        <v>1823</v>
      </c>
      <c r="E74" s="13" t="s">
        <v>1709</v>
      </c>
      <c r="F74" s="34">
        <v>2</v>
      </c>
    </row>
    <row r="75" spans="1:6">
      <c r="A75" s="23">
        <v>2012</v>
      </c>
      <c r="B75" s="23" t="s">
        <v>514</v>
      </c>
      <c r="C75" s="13" t="s">
        <v>3925</v>
      </c>
      <c r="D75" s="13" t="s">
        <v>1823</v>
      </c>
      <c r="E75" s="13" t="s">
        <v>1824</v>
      </c>
      <c r="F75" s="34">
        <v>46</v>
      </c>
    </row>
    <row r="76" spans="1:6">
      <c r="A76" s="23">
        <v>2012</v>
      </c>
      <c r="B76" s="23" t="s">
        <v>514</v>
      </c>
      <c r="C76" s="13" t="s">
        <v>3925</v>
      </c>
      <c r="D76" s="13" t="s">
        <v>1848</v>
      </c>
      <c r="E76" s="13" t="s">
        <v>1832</v>
      </c>
      <c r="F76" s="34">
        <v>5</v>
      </c>
    </row>
    <row r="77" spans="1:6">
      <c r="A77" s="23">
        <v>2012</v>
      </c>
      <c r="B77" s="23" t="s">
        <v>514</v>
      </c>
      <c r="C77" s="13" t="s">
        <v>3925</v>
      </c>
      <c r="D77" s="13" t="s">
        <v>1848</v>
      </c>
      <c r="E77" s="13" t="s">
        <v>1834</v>
      </c>
      <c r="F77" s="34">
        <v>8</v>
      </c>
    </row>
    <row r="78" spans="1:6">
      <c r="A78" s="23">
        <v>2012</v>
      </c>
      <c r="B78" s="23" t="s">
        <v>514</v>
      </c>
      <c r="C78" s="13" t="s">
        <v>3925</v>
      </c>
      <c r="D78" s="13" t="s">
        <v>1848</v>
      </c>
      <c r="E78" s="13" t="s">
        <v>1831</v>
      </c>
      <c r="F78" s="34">
        <v>1</v>
      </c>
    </row>
    <row r="79" spans="1:6">
      <c r="A79" s="23">
        <v>2012</v>
      </c>
      <c r="B79" s="23" t="s">
        <v>514</v>
      </c>
      <c r="C79" s="13" t="s">
        <v>3925</v>
      </c>
      <c r="D79" s="13" t="s">
        <v>1848</v>
      </c>
      <c r="E79" s="13" t="s">
        <v>1838</v>
      </c>
      <c r="F79" s="34">
        <v>134</v>
      </c>
    </row>
    <row r="80" spans="1:6">
      <c r="A80" s="23">
        <v>2012</v>
      </c>
      <c r="B80" s="23" t="s">
        <v>514</v>
      </c>
      <c r="C80" s="13" t="s">
        <v>3925</v>
      </c>
      <c r="D80" s="13" t="s">
        <v>1848</v>
      </c>
      <c r="E80" s="13" t="s">
        <v>1839</v>
      </c>
      <c r="F80" s="34">
        <v>9</v>
      </c>
    </row>
    <row r="81" spans="1:6">
      <c r="A81" s="23">
        <v>2012</v>
      </c>
      <c r="B81" s="23" t="s">
        <v>514</v>
      </c>
      <c r="C81" s="13" t="s">
        <v>3925</v>
      </c>
      <c r="D81" s="13" t="s">
        <v>1848</v>
      </c>
      <c r="E81" s="13" t="s">
        <v>1829</v>
      </c>
      <c r="F81" s="34">
        <v>2</v>
      </c>
    </row>
    <row r="82" spans="1:6">
      <c r="A82" s="23">
        <v>2012</v>
      </c>
      <c r="B82" s="23" t="s">
        <v>514</v>
      </c>
      <c r="C82" s="13" t="s">
        <v>3925</v>
      </c>
      <c r="D82" s="13" t="s">
        <v>1848</v>
      </c>
      <c r="E82" s="13" t="s">
        <v>1835</v>
      </c>
      <c r="F82" s="34">
        <v>3</v>
      </c>
    </row>
    <row r="83" spans="1:6">
      <c r="A83" s="23">
        <v>2012</v>
      </c>
      <c r="B83" s="23" t="s">
        <v>514</v>
      </c>
      <c r="C83" s="13" t="s">
        <v>3925</v>
      </c>
      <c r="D83" s="13" t="s">
        <v>1848</v>
      </c>
      <c r="E83" s="13" t="s">
        <v>1836</v>
      </c>
      <c r="F83" s="34">
        <v>42</v>
      </c>
    </row>
    <row r="84" spans="1:6">
      <c r="A84" s="23">
        <v>2012</v>
      </c>
      <c r="B84" s="23" t="s">
        <v>514</v>
      </c>
      <c r="C84" s="13" t="s">
        <v>3925</v>
      </c>
      <c r="D84" s="13" t="s">
        <v>1848</v>
      </c>
      <c r="E84" s="13" t="s">
        <v>1828</v>
      </c>
      <c r="F84" s="34">
        <v>5</v>
      </c>
    </row>
    <row r="85" spans="1:6">
      <c r="A85" s="23">
        <v>2012</v>
      </c>
      <c r="B85" s="23" t="s">
        <v>514</v>
      </c>
      <c r="C85" s="13" t="s">
        <v>3925</v>
      </c>
      <c r="D85" s="13" t="s">
        <v>1840</v>
      </c>
      <c r="E85" s="13" t="s">
        <v>1846</v>
      </c>
      <c r="F85" s="34">
        <v>18</v>
      </c>
    </row>
    <row r="86" spans="1:6">
      <c r="A86" s="23">
        <v>2012</v>
      </c>
      <c r="B86" s="23" t="s">
        <v>514</v>
      </c>
      <c r="C86" s="13" t="s">
        <v>3925</v>
      </c>
      <c r="D86" s="13" t="s">
        <v>1840</v>
      </c>
      <c r="E86" s="13" t="s">
        <v>1842</v>
      </c>
      <c r="F86" s="34">
        <v>1</v>
      </c>
    </row>
    <row r="87" spans="1:6">
      <c r="A87" s="23">
        <v>2012</v>
      </c>
      <c r="B87" s="23" t="s">
        <v>514</v>
      </c>
      <c r="C87" s="13" t="s">
        <v>3925</v>
      </c>
      <c r="D87" s="13" t="s">
        <v>1840</v>
      </c>
      <c r="E87" s="13" t="s">
        <v>1845</v>
      </c>
      <c r="F87" s="34">
        <v>84</v>
      </c>
    </row>
    <row r="88" spans="1:6">
      <c r="A88" s="23">
        <v>2012</v>
      </c>
      <c r="B88" s="23" t="s">
        <v>514</v>
      </c>
      <c r="C88" s="13" t="s">
        <v>3925</v>
      </c>
      <c r="D88" s="13" t="s">
        <v>1840</v>
      </c>
      <c r="E88" s="13" t="s">
        <v>1841</v>
      </c>
      <c r="F88" s="34">
        <v>9</v>
      </c>
    </row>
    <row r="89" spans="1:6">
      <c r="A89" s="23">
        <v>2012</v>
      </c>
      <c r="B89" s="23" t="s">
        <v>514</v>
      </c>
      <c r="C89" s="13" t="s">
        <v>3925</v>
      </c>
      <c r="D89" s="13" t="s">
        <v>1840</v>
      </c>
      <c r="E89" s="13" t="s">
        <v>1843</v>
      </c>
      <c r="F89" s="34">
        <v>113</v>
      </c>
    </row>
    <row r="90" spans="1:6">
      <c r="A90" s="23">
        <v>2012</v>
      </c>
      <c r="B90" s="23" t="s">
        <v>514</v>
      </c>
      <c r="C90" s="13" t="s">
        <v>185</v>
      </c>
      <c r="D90" s="13" t="s">
        <v>1823</v>
      </c>
      <c r="E90" s="13" t="s">
        <v>1709</v>
      </c>
      <c r="F90" s="34">
        <v>14</v>
      </c>
    </row>
    <row r="91" spans="1:6">
      <c r="A91" s="23">
        <v>2012</v>
      </c>
      <c r="B91" s="23" t="s">
        <v>514</v>
      </c>
      <c r="C91" s="13" t="s">
        <v>185</v>
      </c>
      <c r="D91" s="13" t="s">
        <v>1823</v>
      </c>
      <c r="E91" s="13" t="s">
        <v>1824</v>
      </c>
      <c r="F91" s="34">
        <v>79</v>
      </c>
    </row>
    <row r="92" spans="1:6">
      <c r="A92" s="23">
        <v>2012</v>
      </c>
      <c r="B92" s="23" t="s">
        <v>514</v>
      </c>
      <c r="C92" s="13" t="s">
        <v>185</v>
      </c>
      <c r="D92" s="13" t="s">
        <v>1848</v>
      </c>
      <c r="E92" s="13" t="s">
        <v>1832</v>
      </c>
      <c r="F92" s="34">
        <v>19</v>
      </c>
    </row>
    <row r="93" spans="1:6">
      <c r="A93" s="23">
        <v>2012</v>
      </c>
      <c r="B93" s="23" t="s">
        <v>514</v>
      </c>
      <c r="C93" s="13" t="s">
        <v>185</v>
      </c>
      <c r="D93" s="13" t="s">
        <v>1848</v>
      </c>
      <c r="E93" s="13" t="s">
        <v>1834</v>
      </c>
      <c r="F93" s="34">
        <v>7</v>
      </c>
    </row>
    <row r="94" spans="1:6">
      <c r="A94" s="23">
        <v>2012</v>
      </c>
      <c r="B94" s="23" t="s">
        <v>514</v>
      </c>
      <c r="C94" s="13" t="s">
        <v>185</v>
      </c>
      <c r="D94" s="13" t="s">
        <v>1848</v>
      </c>
      <c r="E94" s="13" t="s">
        <v>1831</v>
      </c>
      <c r="F94" s="34">
        <v>3</v>
      </c>
    </row>
    <row r="95" spans="1:6">
      <c r="A95" s="23">
        <v>2012</v>
      </c>
      <c r="B95" s="23" t="s">
        <v>514</v>
      </c>
      <c r="C95" s="13" t="s">
        <v>185</v>
      </c>
      <c r="D95" s="13" t="s">
        <v>1848</v>
      </c>
      <c r="E95" s="13" t="s">
        <v>1838</v>
      </c>
      <c r="F95" s="34">
        <v>189</v>
      </c>
    </row>
    <row r="96" spans="1:6">
      <c r="A96" s="23">
        <v>2012</v>
      </c>
      <c r="B96" s="23" t="s">
        <v>514</v>
      </c>
      <c r="C96" s="13" t="s">
        <v>185</v>
      </c>
      <c r="D96" s="13" t="s">
        <v>1848</v>
      </c>
      <c r="E96" s="13" t="s">
        <v>1839</v>
      </c>
      <c r="F96" s="34">
        <v>24</v>
      </c>
    </row>
    <row r="97" spans="1:6">
      <c r="A97" s="23">
        <v>2012</v>
      </c>
      <c r="B97" s="23" t="s">
        <v>514</v>
      </c>
      <c r="C97" s="13" t="s">
        <v>185</v>
      </c>
      <c r="D97" s="13" t="s">
        <v>1848</v>
      </c>
      <c r="E97" s="13" t="s">
        <v>1829</v>
      </c>
      <c r="F97" s="34">
        <v>5</v>
      </c>
    </row>
    <row r="98" spans="1:6">
      <c r="A98" s="23">
        <v>2012</v>
      </c>
      <c r="B98" s="23" t="s">
        <v>514</v>
      </c>
      <c r="C98" s="13" t="s">
        <v>185</v>
      </c>
      <c r="D98" s="13" t="s">
        <v>1848</v>
      </c>
      <c r="E98" s="13" t="s">
        <v>1835</v>
      </c>
      <c r="F98" s="34">
        <v>33</v>
      </c>
    </row>
    <row r="99" spans="1:6">
      <c r="A99" s="23">
        <v>2012</v>
      </c>
      <c r="B99" s="23" t="s">
        <v>514</v>
      </c>
      <c r="C99" s="13" t="s">
        <v>185</v>
      </c>
      <c r="D99" s="13" t="s">
        <v>1848</v>
      </c>
      <c r="E99" s="13" t="s">
        <v>1836</v>
      </c>
      <c r="F99" s="34">
        <v>45</v>
      </c>
    </row>
    <row r="100" spans="1:6">
      <c r="A100" s="23">
        <v>2012</v>
      </c>
      <c r="B100" s="23" t="s">
        <v>514</v>
      </c>
      <c r="C100" s="13" t="s">
        <v>185</v>
      </c>
      <c r="D100" s="13" t="s">
        <v>1840</v>
      </c>
      <c r="E100" s="13" t="s">
        <v>1846</v>
      </c>
      <c r="F100" s="34">
        <v>25</v>
      </c>
    </row>
    <row r="101" spans="1:6">
      <c r="A101" s="23">
        <v>2012</v>
      </c>
      <c r="B101" s="23" t="s">
        <v>514</v>
      </c>
      <c r="C101" s="13" t="s">
        <v>185</v>
      </c>
      <c r="D101" s="13" t="s">
        <v>1840</v>
      </c>
      <c r="E101" s="13" t="s">
        <v>1842</v>
      </c>
      <c r="F101" s="34">
        <v>16</v>
      </c>
    </row>
    <row r="102" spans="1:6">
      <c r="A102" s="23">
        <v>2012</v>
      </c>
      <c r="B102" s="23" t="s">
        <v>514</v>
      </c>
      <c r="C102" s="13" t="s">
        <v>185</v>
      </c>
      <c r="D102" s="13" t="s">
        <v>1840</v>
      </c>
      <c r="E102" s="13" t="s">
        <v>1845</v>
      </c>
      <c r="F102" s="34">
        <v>117</v>
      </c>
    </row>
    <row r="103" spans="1:6">
      <c r="A103" s="23">
        <v>2012</v>
      </c>
      <c r="B103" s="23" t="s">
        <v>514</v>
      </c>
      <c r="C103" s="13" t="s">
        <v>185</v>
      </c>
      <c r="D103" s="13" t="s">
        <v>1840</v>
      </c>
      <c r="E103" s="13" t="s">
        <v>1841</v>
      </c>
      <c r="F103" s="34">
        <v>12</v>
      </c>
    </row>
    <row r="104" spans="1:6">
      <c r="A104" s="23">
        <v>2012</v>
      </c>
      <c r="B104" s="23" t="s">
        <v>514</v>
      </c>
      <c r="C104" s="13" t="s">
        <v>185</v>
      </c>
      <c r="D104" s="13" t="s">
        <v>1840</v>
      </c>
      <c r="E104" s="13" t="s">
        <v>1843</v>
      </c>
      <c r="F104" s="34">
        <v>119</v>
      </c>
    </row>
    <row r="105" spans="1:6">
      <c r="A105" s="23">
        <v>2012</v>
      </c>
      <c r="B105" s="23" t="s">
        <v>514</v>
      </c>
      <c r="C105" s="13" t="s">
        <v>23</v>
      </c>
      <c r="D105" s="13" t="s">
        <v>1823</v>
      </c>
      <c r="E105" s="13" t="s">
        <v>1709</v>
      </c>
      <c r="F105" s="34">
        <v>8</v>
      </c>
    </row>
    <row r="106" spans="1:6">
      <c r="A106" s="23">
        <v>2012</v>
      </c>
      <c r="B106" s="23" t="s">
        <v>514</v>
      </c>
      <c r="C106" s="13" t="s">
        <v>23</v>
      </c>
      <c r="D106" s="13" t="s">
        <v>1823</v>
      </c>
      <c r="E106" s="13" t="s">
        <v>1824</v>
      </c>
      <c r="F106" s="34">
        <v>48</v>
      </c>
    </row>
    <row r="107" spans="1:6">
      <c r="A107" s="23">
        <v>2012</v>
      </c>
      <c r="B107" s="23" t="s">
        <v>514</v>
      </c>
      <c r="C107" s="13" t="s">
        <v>23</v>
      </c>
      <c r="D107" s="13" t="s">
        <v>1848</v>
      </c>
      <c r="E107" s="13" t="s">
        <v>1832</v>
      </c>
      <c r="F107" s="34">
        <v>13</v>
      </c>
    </row>
    <row r="108" spans="1:6">
      <c r="A108" s="23">
        <v>2012</v>
      </c>
      <c r="B108" s="23" t="s">
        <v>514</v>
      </c>
      <c r="C108" s="13" t="s">
        <v>23</v>
      </c>
      <c r="D108" s="13" t="s">
        <v>1848</v>
      </c>
      <c r="E108" s="13" t="s">
        <v>1834</v>
      </c>
      <c r="F108" s="34">
        <v>6</v>
      </c>
    </row>
    <row r="109" spans="1:6">
      <c r="A109" s="23">
        <v>2012</v>
      </c>
      <c r="B109" s="23" t="s">
        <v>514</v>
      </c>
      <c r="C109" s="13" t="s">
        <v>23</v>
      </c>
      <c r="D109" s="13" t="s">
        <v>1848</v>
      </c>
      <c r="E109" s="13" t="s">
        <v>1831</v>
      </c>
      <c r="F109" s="34">
        <v>4</v>
      </c>
    </row>
    <row r="110" spans="1:6">
      <c r="A110" s="23">
        <v>2012</v>
      </c>
      <c r="B110" s="23" t="s">
        <v>514</v>
      </c>
      <c r="C110" s="13" t="s">
        <v>23</v>
      </c>
      <c r="D110" s="13" t="s">
        <v>1848</v>
      </c>
      <c r="E110" s="13" t="s">
        <v>1838</v>
      </c>
      <c r="F110" s="34">
        <v>196</v>
      </c>
    </row>
    <row r="111" spans="1:6">
      <c r="A111" s="23">
        <v>2012</v>
      </c>
      <c r="B111" s="23" t="s">
        <v>514</v>
      </c>
      <c r="C111" s="13" t="s">
        <v>23</v>
      </c>
      <c r="D111" s="13" t="s">
        <v>1848</v>
      </c>
      <c r="E111" s="13" t="s">
        <v>1839</v>
      </c>
      <c r="F111" s="34">
        <v>15</v>
      </c>
    </row>
    <row r="112" spans="1:6">
      <c r="A112" s="23">
        <v>2012</v>
      </c>
      <c r="B112" s="23" t="s">
        <v>514</v>
      </c>
      <c r="C112" s="13" t="s">
        <v>23</v>
      </c>
      <c r="D112" s="13" t="s">
        <v>1848</v>
      </c>
      <c r="E112" s="13" t="s">
        <v>1829</v>
      </c>
      <c r="F112" s="34">
        <v>4</v>
      </c>
    </row>
    <row r="113" spans="1:6">
      <c r="A113" s="23">
        <v>2012</v>
      </c>
      <c r="B113" s="23" t="s">
        <v>514</v>
      </c>
      <c r="C113" s="13" t="s">
        <v>23</v>
      </c>
      <c r="D113" s="13" t="s">
        <v>1848</v>
      </c>
      <c r="E113" s="13" t="s">
        <v>1835</v>
      </c>
      <c r="F113" s="34">
        <v>4</v>
      </c>
    </row>
    <row r="114" spans="1:6">
      <c r="A114" s="23">
        <v>2012</v>
      </c>
      <c r="B114" s="23" t="s">
        <v>514</v>
      </c>
      <c r="C114" s="13" t="s">
        <v>23</v>
      </c>
      <c r="D114" s="13" t="s">
        <v>1848</v>
      </c>
      <c r="E114" s="13" t="s">
        <v>1836</v>
      </c>
      <c r="F114" s="34">
        <v>40</v>
      </c>
    </row>
    <row r="115" spans="1:6">
      <c r="A115" s="23">
        <v>2012</v>
      </c>
      <c r="B115" s="23" t="s">
        <v>514</v>
      </c>
      <c r="C115" s="13" t="s">
        <v>23</v>
      </c>
      <c r="D115" s="13" t="s">
        <v>1848</v>
      </c>
      <c r="E115" s="13" t="s">
        <v>1828</v>
      </c>
      <c r="F115" s="34">
        <v>1</v>
      </c>
    </row>
    <row r="116" spans="1:6">
      <c r="A116" s="23">
        <v>2012</v>
      </c>
      <c r="B116" s="23" t="s">
        <v>514</v>
      </c>
      <c r="C116" s="13" t="s">
        <v>23</v>
      </c>
      <c r="D116" s="13" t="s">
        <v>1840</v>
      </c>
      <c r="E116" s="13" t="s">
        <v>1846</v>
      </c>
      <c r="F116" s="34">
        <v>7</v>
      </c>
    </row>
    <row r="117" spans="1:6">
      <c r="A117" s="23">
        <v>2012</v>
      </c>
      <c r="B117" s="23" t="s">
        <v>514</v>
      </c>
      <c r="C117" s="13" t="s">
        <v>23</v>
      </c>
      <c r="D117" s="13" t="s">
        <v>1840</v>
      </c>
      <c r="E117" s="13" t="s">
        <v>1842</v>
      </c>
      <c r="F117" s="34">
        <v>5</v>
      </c>
    </row>
    <row r="118" spans="1:6">
      <c r="A118" s="23">
        <v>2012</v>
      </c>
      <c r="B118" s="23" t="s">
        <v>514</v>
      </c>
      <c r="C118" s="13" t="s">
        <v>23</v>
      </c>
      <c r="D118" s="13" t="s">
        <v>1840</v>
      </c>
      <c r="E118" s="13" t="s">
        <v>1845</v>
      </c>
      <c r="F118" s="34">
        <v>53</v>
      </c>
    </row>
    <row r="119" spans="1:6">
      <c r="A119" s="23">
        <v>2012</v>
      </c>
      <c r="B119" s="23" t="s">
        <v>514</v>
      </c>
      <c r="C119" s="13" t="s">
        <v>23</v>
      </c>
      <c r="D119" s="13" t="s">
        <v>1840</v>
      </c>
      <c r="E119" s="13" t="s">
        <v>1841</v>
      </c>
      <c r="F119" s="34">
        <v>2</v>
      </c>
    </row>
    <row r="120" spans="1:6">
      <c r="A120" s="23">
        <v>2012</v>
      </c>
      <c r="B120" s="23" t="s">
        <v>514</v>
      </c>
      <c r="C120" s="13" t="s">
        <v>23</v>
      </c>
      <c r="D120" s="13" t="s">
        <v>1840</v>
      </c>
      <c r="E120" s="13" t="s">
        <v>1843</v>
      </c>
      <c r="F120" s="34">
        <v>65</v>
      </c>
    </row>
    <row r="121" spans="1:6">
      <c r="A121" s="23">
        <v>2012</v>
      </c>
      <c r="B121" s="23" t="s">
        <v>514</v>
      </c>
      <c r="C121" s="13" t="s">
        <v>184</v>
      </c>
      <c r="D121" s="13" t="s">
        <v>1823</v>
      </c>
      <c r="E121" s="13" t="s">
        <v>1824</v>
      </c>
      <c r="F121" s="34">
        <v>8</v>
      </c>
    </row>
    <row r="122" spans="1:6">
      <c r="A122" s="23">
        <v>2012</v>
      </c>
      <c r="B122" s="23" t="s">
        <v>514</v>
      </c>
      <c r="C122" s="13" t="s">
        <v>184</v>
      </c>
      <c r="D122" s="13" t="s">
        <v>1848</v>
      </c>
      <c r="E122" s="13" t="s">
        <v>1832</v>
      </c>
      <c r="F122" s="34">
        <v>1</v>
      </c>
    </row>
    <row r="123" spans="1:6">
      <c r="A123" s="23">
        <v>2012</v>
      </c>
      <c r="B123" s="23" t="s">
        <v>514</v>
      </c>
      <c r="C123" s="13" t="s">
        <v>184</v>
      </c>
      <c r="D123" s="13" t="s">
        <v>1848</v>
      </c>
      <c r="E123" s="13" t="s">
        <v>1834</v>
      </c>
      <c r="F123" s="34">
        <v>2</v>
      </c>
    </row>
    <row r="124" spans="1:6">
      <c r="A124" s="23">
        <v>2012</v>
      </c>
      <c r="B124" s="23" t="s">
        <v>514</v>
      </c>
      <c r="C124" s="13" t="s">
        <v>184</v>
      </c>
      <c r="D124" s="13" t="s">
        <v>1848</v>
      </c>
      <c r="E124" s="13" t="s">
        <v>1831</v>
      </c>
      <c r="F124" s="34">
        <v>12</v>
      </c>
    </row>
    <row r="125" spans="1:6">
      <c r="A125" s="23">
        <v>2012</v>
      </c>
      <c r="B125" s="23" t="s">
        <v>514</v>
      </c>
      <c r="C125" s="13" t="s">
        <v>184</v>
      </c>
      <c r="D125" s="13" t="s">
        <v>1848</v>
      </c>
      <c r="E125" s="13" t="s">
        <v>1838</v>
      </c>
      <c r="F125" s="34">
        <v>76</v>
      </c>
    </row>
    <row r="126" spans="1:6">
      <c r="A126" s="23">
        <v>2012</v>
      </c>
      <c r="B126" s="23" t="s">
        <v>514</v>
      </c>
      <c r="C126" s="13" t="s">
        <v>184</v>
      </c>
      <c r="D126" s="13" t="s">
        <v>1848</v>
      </c>
      <c r="E126" s="13" t="s">
        <v>1839</v>
      </c>
      <c r="F126" s="34">
        <v>4</v>
      </c>
    </row>
    <row r="127" spans="1:6">
      <c r="A127" s="23">
        <v>2012</v>
      </c>
      <c r="B127" s="23" t="s">
        <v>514</v>
      </c>
      <c r="C127" s="13" t="s">
        <v>184</v>
      </c>
      <c r="D127" s="13" t="s">
        <v>1848</v>
      </c>
      <c r="E127" s="13" t="s">
        <v>1835</v>
      </c>
      <c r="F127" s="34">
        <v>1</v>
      </c>
    </row>
    <row r="128" spans="1:6">
      <c r="A128" s="23">
        <v>2012</v>
      </c>
      <c r="B128" s="23" t="s">
        <v>514</v>
      </c>
      <c r="C128" s="13" t="s">
        <v>184</v>
      </c>
      <c r="D128" s="13" t="s">
        <v>1848</v>
      </c>
      <c r="E128" s="13" t="s">
        <v>1836</v>
      </c>
      <c r="F128" s="34">
        <v>12</v>
      </c>
    </row>
    <row r="129" spans="1:6">
      <c r="A129" s="23">
        <v>2012</v>
      </c>
      <c r="B129" s="23" t="s">
        <v>514</v>
      </c>
      <c r="C129" s="13" t="s">
        <v>184</v>
      </c>
      <c r="D129" s="13" t="s">
        <v>1840</v>
      </c>
      <c r="E129" s="13" t="s">
        <v>1846</v>
      </c>
      <c r="F129" s="34">
        <v>10</v>
      </c>
    </row>
    <row r="130" spans="1:6">
      <c r="A130" s="23">
        <v>2012</v>
      </c>
      <c r="B130" s="23" t="s">
        <v>514</v>
      </c>
      <c r="C130" s="13" t="s">
        <v>184</v>
      </c>
      <c r="D130" s="13" t="s">
        <v>1840</v>
      </c>
      <c r="E130" s="13" t="s">
        <v>1842</v>
      </c>
      <c r="F130" s="34">
        <v>3</v>
      </c>
    </row>
    <row r="131" spans="1:6">
      <c r="A131" s="23">
        <v>2012</v>
      </c>
      <c r="B131" s="23" t="s">
        <v>514</v>
      </c>
      <c r="C131" s="13" t="s">
        <v>184</v>
      </c>
      <c r="D131" s="13" t="s">
        <v>1840</v>
      </c>
      <c r="E131" s="13" t="s">
        <v>1845</v>
      </c>
      <c r="F131" s="34">
        <v>18</v>
      </c>
    </row>
    <row r="132" spans="1:6">
      <c r="A132" s="23">
        <v>2012</v>
      </c>
      <c r="B132" s="23" t="s">
        <v>514</v>
      </c>
      <c r="C132" s="13" t="s">
        <v>184</v>
      </c>
      <c r="D132" s="13" t="s">
        <v>1840</v>
      </c>
      <c r="E132" s="13" t="s">
        <v>1841</v>
      </c>
      <c r="F132" s="34">
        <v>1</v>
      </c>
    </row>
    <row r="133" spans="1:6">
      <c r="A133" s="23">
        <v>2012</v>
      </c>
      <c r="B133" s="23" t="s">
        <v>514</v>
      </c>
      <c r="C133" s="13" t="s">
        <v>184</v>
      </c>
      <c r="D133" s="13" t="s">
        <v>1840</v>
      </c>
      <c r="E133" s="13" t="s">
        <v>1843</v>
      </c>
      <c r="F133" s="34">
        <v>32</v>
      </c>
    </row>
    <row r="134" spans="1:6">
      <c r="A134" s="23">
        <v>2012</v>
      </c>
      <c r="B134" s="23" t="s">
        <v>514</v>
      </c>
      <c r="C134" s="13" t="s">
        <v>1822</v>
      </c>
      <c r="D134" s="13" t="s">
        <v>1823</v>
      </c>
      <c r="E134" s="13" t="s">
        <v>1824</v>
      </c>
      <c r="F134" s="34">
        <v>2502</v>
      </c>
    </row>
    <row r="135" spans="1:6">
      <c r="A135" s="23">
        <v>2012</v>
      </c>
      <c r="B135" s="23" t="s">
        <v>514</v>
      </c>
      <c r="C135" s="13" t="s">
        <v>1822</v>
      </c>
      <c r="D135" s="13" t="s">
        <v>1848</v>
      </c>
      <c r="E135" s="13" t="s">
        <v>1832</v>
      </c>
      <c r="F135" s="34">
        <v>112</v>
      </c>
    </row>
    <row r="136" spans="1:6">
      <c r="A136" s="23">
        <v>2012</v>
      </c>
      <c r="B136" s="23" t="s">
        <v>514</v>
      </c>
      <c r="C136" s="13" t="s">
        <v>1822</v>
      </c>
      <c r="D136" s="13" t="s">
        <v>1848</v>
      </c>
      <c r="E136" s="13" t="s">
        <v>1834</v>
      </c>
      <c r="F136" s="34">
        <v>3</v>
      </c>
    </row>
    <row r="137" spans="1:6">
      <c r="A137" s="23">
        <v>2012</v>
      </c>
      <c r="B137" s="23" t="s">
        <v>514</v>
      </c>
      <c r="C137" s="13" t="s">
        <v>1822</v>
      </c>
      <c r="D137" s="13" t="s">
        <v>1848</v>
      </c>
      <c r="E137" s="13" t="s">
        <v>1827</v>
      </c>
      <c r="F137" s="34">
        <v>7554</v>
      </c>
    </row>
    <row r="138" spans="1:6">
      <c r="A138" s="23">
        <v>2012</v>
      </c>
      <c r="B138" s="23" t="s">
        <v>514</v>
      </c>
      <c r="C138" s="13" t="s">
        <v>1822</v>
      </c>
      <c r="D138" s="13" t="s">
        <v>1848</v>
      </c>
      <c r="E138" s="13" t="s">
        <v>1831</v>
      </c>
      <c r="F138" s="34">
        <v>3</v>
      </c>
    </row>
    <row r="139" spans="1:6">
      <c r="A139" s="23">
        <v>2012</v>
      </c>
      <c r="B139" s="23" t="s">
        <v>514</v>
      </c>
      <c r="C139" s="13" t="s">
        <v>1822</v>
      </c>
      <c r="D139" s="13" t="s">
        <v>1848</v>
      </c>
      <c r="E139" s="13" t="s">
        <v>1838</v>
      </c>
      <c r="F139" s="34">
        <v>59</v>
      </c>
    </row>
    <row r="140" spans="1:6">
      <c r="A140" s="23">
        <v>2012</v>
      </c>
      <c r="B140" s="23" t="s">
        <v>514</v>
      </c>
      <c r="C140" s="13" t="s">
        <v>1822</v>
      </c>
      <c r="D140" s="13" t="s">
        <v>1848</v>
      </c>
      <c r="E140" s="13" t="s">
        <v>1839</v>
      </c>
      <c r="F140" s="34">
        <v>6</v>
      </c>
    </row>
    <row r="141" spans="1:6">
      <c r="A141" s="23">
        <v>2012</v>
      </c>
      <c r="B141" s="23" t="s">
        <v>514</v>
      </c>
      <c r="C141" s="13" t="s">
        <v>1822</v>
      </c>
      <c r="D141" s="13" t="s">
        <v>1848</v>
      </c>
      <c r="E141" s="13" t="s">
        <v>1830</v>
      </c>
      <c r="F141" s="34">
        <v>19</v>
      </c>
    </row>
    <row r="142" spans="1:6">
      <c r="A142" s="23">
        <v>2012</v>
      </c>
      <c r="B142" s="23" t="s">
        <v>514</v>
      </c>
      <c r="C142" s="13" t="s">
        <v>1822</v>
      </c>
      <c r="D142" s="13" t="s">
        <v>1848</v>
      </c>
      <c r="E142" s="13" t="s">
        <v>1829</v>
      </c>
      <c r="F142" s="34">
        <v>4</v>
      </c>
    </row>
    <row r="143" spans="1:6">
      <c r="A143" s="23">
        <v>2012</v>
      </c>
      <c r="B143" s="23" t="s">
        <v>514</v>
      </c>
      <c r="C143" s="13" t="s">
        <v>1822</v>
      </c>
      <c r="D143" s="13" t="s">
        <v>1848</v>
      </c>
      <c r="E143" s="13" t="s">
        <v>1835</v>
      </c>
      <c r="F143" s="34">
        <v>40</v>
      </c>
    </row>
    <row r="144" spans="1:6">
      <c r="A144" s="23">
        <v>2012</v>
      </c>
      <c r="B144" s="23" t="s">
        <v>514</v>
      </c>
      <c r="C144" s="13" t="s">
        <v>1822</v>
      </c>
      <c r="D144" s="13" t="s">
        <v>1848</v>
      </c>
      <c r="E144" s="13" t="s">
        <v>1836</v>
      </c>
      <c r="F144" s="34">
        <v>4</v>
      </c>
    </row>
    <row r="145" spans="1:6">
      <c r="A145" s="23">
        <v>2012</v>
      </c>
      <c r="B145" s="23" t="s">
        <v>514</v>
      </c>
      <c r="C145" s="13" t="s">
        <v>1822</v>
      </c>
      <c r="D145" s="13" t="s">
        <v>1848</v>
      </c>
      <c r="E145" s="13" t="s">
        <v>1828</v>
      </c>
      <c r="F145" s="34">
        <v>65</v>
      </c>
    </row>
    <row r="146" spans="1:6">
      <c r="A146" s="23">
        <v>2012</v>
      </c>
      <c r="B146" s="23" t="s">
        <v>514</v>
      </c>
      <c r="C146" s="13" t="s">
        <v>1822</v>
      </c>
      <c r="D146" s="13" t="s">
        <v>1840</v>
      </c>
      <c r="E146" s="13" t="s">
        <v>1846</v>
      </c>
      <c r="F146" s="34">
        <v>22</v>
      </c>
    </row>
    <row r="147" spans="1:6">
      <c r="A147" s="23">
        <v>2012</v>
      </c>
      <c r="B147" s="23" t="s">
        <v>514</v>
      </c>
      <c r="C147" s="13" t="s">
        <v>1822</v>
      </c>
      <c r="D147" s="13" t="s">
        <v>1840</v>
      </c>
      <c r="E147" s="13" t="s">
        <v>1845</v>
      </c>
      <c r="F147" s="34">
        <v>1</v>
      </c>
    </row>
    <row r="148" spans="1:6">
      <c r="A148" s="23">
        <v>2012</v>
      </c>
      <c r="B148" s="23" t="s">
        <v>514</v>
      </c>
      <c r="C148" s="13" t="s">
        <v>1822</v>
      </c>
      <c r="D148" s="13" t="s">
        <v>1840</v>
      </c>
      <c r="E148" s="13" t="s">
        <v>1841</v>
      </c>
      <c r="F148" s="34">
        <v>26</v>
      </c>
    </row>
    <row r="149" spans="1:6">
      <c r="A149" s="23">
        <v>2012</v>
      </c>
      <c r="B149" s="23" t="s">
        <v>514</v>
      </c>
      <c r="C149" s="13" t="s">
        <v>1822</v>
      </c>
      <c r="D149" s="13" t="s">
        <v>1840</v>
      </c>
      <c r="E149" s="13" t="s">
        <v>1843</v>
      </c>
      <c r="F149" s="34">
        <v>191</v>
      </c>
    </row>
    <row r="150" spans="1:6">
      <c r="A150" s="23">
        <v>2012</v>
      </c>
      <c r="B150" s="23" t="s">
        <v>514</v>
      </c>
      <c r="C150" s="13" t="s">
        <v>1821</v>
      </c>
      <c r="D150" s="13" t="s">
        <v>1823</v>
      </c>
      <c r="E150" s="13" t="s">
        <v>1709</v>
      </c>
      <c r="F150" s="34">
        <v>19</v>
      </c>
    </row>
    <row r="151" spans="1:6">
      <c r="A151" s="23">
        <v>2012</v>
      </c>
      <c r="B151" s="23" t="s">
        <v>514</v>
      </c>
      <c r="C151" s="13" t="s">
        <v>1821</v>
      </c>
      <c r="D151" s="13" t="s">
        <v>1823</v>
      </c>
      <c r="E151" s="13" t="s">
        <v>1824</v>
      </c>
      <c r="F151" s="34">
        <v>122</v>
      </c>
    </row>
    <row r="152" spans="1:6">
      <c r="A152" s="23">
        <v>2012</v>
      </c>
      <c r="B152" s="23" t="s">
        <v>514</v>
      </c>
      <c r="C152" s="13" t="s">
        <v>1821</v>
      </c>
      <c r="D152" s="13" t="s">
        <v>1848</v>
      </c>
      <c r="E152" s="13" t="s">
        <v>1832</v>
      </c>
      <c r="F152" s="34">
        <v>29</v>
      </c>
    </row>
    <row r="153" spans="1:6">
      <c r="A153" s="23">
        <v>2012</v>
      </c>
      <c r="B153" s="23" t="s">
        <v>514</v>
      </c>
      <c r="C153" s="13" t="s">
        <v>1821</v>
      </c>
      <c r="D153" s="13" t="s">
        <v>1848</v>
      </c>
      <c r="E153" s="13" t="s">
        <v>1834</v>
      </c>
      <c r="F153" s="34">
        <v>10</v>
      </c>
    </row>
    <row r="154" spans="1:6">
      <c r="A154" s="23">
        <v>2012</v>
      </c>
      <c r="B154" s="23" t="s">
        <v>514</v>
      </c>
      <c r="C154" s="13" t="s">
        <v>1821</v>
      </c>
      <c r="D154" s="13" t="s">
        <v>1848</v>
      </c>
      <c r="E154" s="13" t="s">
        <v>1831</v>
      </c>
      <c r="F154" s="34">
        <v>10</v>
      </c>
    </row>
    <row r="155" spans="1:6">
      <c r="A155" s="23">
        <v>2012</v>
      </c>
      <c r="B155" s="23" t="s">
        <v>514</v>
      </c>
      <c r="C155" s="13" t="s">
        <v>1821</v>
      </c>
      <c r="D155" s="13" t="s">
        <v>1848</v>
      </c>
      <c r="E155" s="13" t="s">
        <v>1838</v>
      </c>
      <c r="F155" s="34">
        <v>29</v>
      </c>
    </row>
    <row r="156" spans="1:6">
      <c r="A156" s="23">
        <v>2012</v>
      </c>
      <c r="B156" s="23" t="s">
        <v>514</v>
      </c>
      <c r="C156" s="13" t="s">
        <v>1821</v>
      </c>
      <c r="D156" s="13" t="s">
        <v>1848</v>
      </c>
      <c r="E156" s="13" t="s">
        <v>1839</v>
      </c>
      <c r="F156" s="34">
        <v>19</v>
      </c>
    </row>
    <row r="157" spans="1:6">
      <c r="A157" s="23">
        <v>2012</v>
      </c>
      <c r="B157" s="23" t="s">
        <v>514</v>
      </c>
      <c r="C157" s="13" t="s">
        <v>1821</v>
      </c>
      <c r="D157" s="13" t="s">
        <v>1848</v>
      </c>
      <c r="E157" s="13" t="s">
        <v>1829</v>
      </c>
      <c r="F157" s="34">
        <v>1</v>
      </c>
    </row>
    <row r="158" spans="1:6">
      <c r="A158" s="23">
        <v>2012</v>
      </c>
      <c r="B158" s="23" t="s">
        <v>514</v>
      </c>
      <c r="C158" s="13" t="s">
        <v>1821</v>
      </c>
      <c r="D158" s="13" t="s">
        <v>1848</v>
      </c>
      <c r="E158" s="13" t="s">
        <v>1836</v>
      </c>
      <c r="F158" s="34">
        <v>1</v>
      </c>
    </row>
    <row r="159" spans="1:6">
      <c r="A159" s="23">
        <v>2012</v>
      </c>
      <c r="B159" s="23" t="s">
        <v>514</v>
      </c>
      <c r="C159" s="13" t="s">
        <v>1821</v>
      </c>
      <c r="D159" s="13" t="s">
        <v>1848</v>
      </c>
      <c r="E159" s="13" t="s">
        <v>1828</v>
      </c>
      <c r="F159" s="34">
        <v>39</v>
      </c>
    </row>
    <row r="160" spans="1:6">
      <c r="A160" s="23">
        <v>2012</v>
      </c>
      <c r="B160" s="23" t="s">
        <v>514</v>
      </c>
      <c r="C160" s="13" t="s">
        <v>1821</v>
      </c>
      <c r="D160" s="13" t="s">
        <v>1840</v>
      </c>
      <c r="E160" s="13" t="s">
        <v>1846</v>
      </c>
      <c r="F160" s="34">
        <v>3</v>
      </c>
    </row>
    <row r="161" spans="1:6">
      <c r="A161" s="23">
        <v>2012</v>
      </c>
      <c r="B161" s="23" t="s">
        <v>514</v>
      </c>
      <c r="C161" s="13" t="s">
        <v>1821</v>
      </c>
      <c r="D161" s="13" t="s">
        <v>1840</v>
      </c>
      <c r="E161" s="13" t="s">
        <v>1845</v>
      </c>
      <c r="F161" s="34">
        <v>1</v>
      </c>
    </row>
    <row r="162" spans="1:6">
      <c r="A162" s="23">
        <v>2012</v>
      </c>
      <c r="B162" s="23" t="s">
        <v>514</v>
      </c>
      <c r="C162" s="13" t="s">
        <v>1821</v>
      </c>
      <c r="D162" s="13" t="s">
        <v>1840</v>
      </c>
      <c r="E162" s="13" t="s">
        <v>1841</v>
      </c>
      <c r="F162" s="34">
        <v>1</v>
      </c>
    </row>
    <row r="163" spans="1:6">
      <c r="A163" s="23">
        <v>2012</v>
      </c>
      <c r="B163" s="23" t="s">
        <v>514</v>
      </c>
      <c r="C163" s="13" t="s">
        <v>1821</v>
      </c>
      <c r="D163" s="13" t="s">
        <v>1840</v>
      </c>
      <c r="E163" s="13" t="s">
        <v>1843</v>
      </c>
      <c r="F163" s="34">
        <v>56</v>
      </c>
    </row>
    <row r="164" spans="1:6">
      <c r="A164" s="23">
        <v>2013</v>
      </c>
      <c r="B164" s="23" t="s">
        <v>514</v>
      </c>
      <c r="C164" s="13" t="s">
        <v>3925</v>
      </c>
      <c r="D164" s="13" t="s">
        <v>1848</v>
      </c>
      <c r="E164" s="13" t="s">
        <v>1832</v>
      </c>
      <c r="F164" s="34">
        <v>1</v>
      </c>
    </row>
    <row r="165" spans="1:6">
      <c r="A165" s="23">
        <v>2013</v>
      </c>
      <c r="B165" s="23" t="s">
        <v>514</v>
      </c>
      <c r="C165" s="13" t="s">
        <v>3925</v>
      </c>
      <c r="D165" s="13" t="s">
        <v>1848</v>
      </c>
      <c r="E165" s="13" t="s">
        <v>1834</v>
      </c>
      <c r="F165" s="34">
        <v>2</v>
      </c>
    </row>
    <row r="166" spans="1:6">
      <c r="A166" s="23">
        <v>2013</v>
      </c>
      <c r="B166" s="23" t="s">
        <v>514</v>
      </c>
      <c r="C166" s="13" t="s">
        <v>3925</v>
      </c>
      <c r="D166" s="13" t="s">
        <v>1848</v>
      </c>
      <c r="E166" s="13" t="s">
        <v>1837</v>
      </c>
      <c r="F166" s="34">
        <v>86</v>
      </c>
    </row>
    <row r="167" spans="1:6">
      <c r="A167" s="23">
        <v>2013</v>
      </c>
      <c r="B167" s="23" t="s">
        <v>514</v>
      </c>
      <c r="C167" s="13" t="s">
        <v>3925</v>
      </c>
      <c r="D167" s="13" t="s">
        <v>1848</v>
      </c>
      <c r="E167" s="13" t="s">
        <v>1838</v>
      </c>
      <c r="F167" s="34">
        <v>108</v>
      </c>
    </row>
    <row r="168" spans="1:6">
      <c r="A168" s="23">
        <v>2013</v>
      </c>
      <c r="B168" s="23" t="s">
        <v>514</v>
      </c>
      <c r="C168" s="13" t="s">
        <v>3925</v>
      </c>
      <c r="D168" s="13" t="s">
        <v>1848</v>
      </c>
      <c r="E168" s="13" t="s">
        <v>1839</v>
      </c>
      <c r="F168" s="34">
        <v>8</v>
      </c>
    </row>
    <row r="169" spans="1:6">
      <c r="A169" s="23">
        <v>2013</v>
      </c>
      <c r="B169" s="23" t="s">
        <v>514</v>
      </c>
      <c r="C169" s="13" t="s">
        <v>3925</v>
      </c>
      <c r="D169" s="13" t="s">
        <v>1848</v>
      </c>
      <c r="E169" s="13" t="s">
        <v>1835</v>
      </c>
      <c r="F169" s="34">
        <v>39</v>
      </c>
    </row>
    <row r="170" spans="1:6">
      <c r="A170" s="23">
        <v>2013</v>
      </c>
      <c r="B170" s="23" t="s">
        <v>514</v>
      </c>
      <c r="C170" s="13" t="s">
        <v>3925</v>
      </c>
      <c r="D170" s="13" t="s">
        <v>1848</v>
      </c>
      <c r="E170" s="13" t="s">
        <v>1836</v>
      </c>
      <c r="F170" s="34">
        <v>24</v>
      </c>
    </row>
    <row r="171" spans="1:6">
      <c r="A171" s="23">
        <v>2013</v>
      </c>
      <c r="B171" s="23" t="s">
        <v>514</v>
      </c>
      <c r="C171" s="13" t="s">
        <v>3925</v>
      </c>
      <c r="D171" s="13" t="s">
        <v>1848</v>
      </c>
      <c r="E171" s="13" t="s">
        <v>1828</v>
      </c>
      <c r="F171" s="34">
        <v>27</v>
      </c>
    </row>
    <row r="172" spans="1:6">
      <c r="A172" s="23">
        <v>2013</v>
      </c>
      <c r="B172" s="23" t="s">
        <v>514</v>
      </c>
      <c r="C172" s="13" t="s">
        <v>3925</v>
      </c>
      <c r="D172" s="13" t="s">
        <v>1840</v>
      </c>
      <c r="E172" s="13" t="s">
        <v>1846</v>
      </c>
      <c r="F172" s="34">
        <v>3</v>
      </c>
    </row>
    <row r="173" spans="1:6">
      <c r="A173" s="23">
        <v>2013</v>
      </c>
      <c r="B173" s="23" t="s">
        <v>514</v>
      </c>
      <c r="C173" s="13" t="s">
        <v>3925</v>
      </c>
      <c r="D173" s="13" t="s">
        <v>1840</v>
      </c>
      <c r="E173" s="13" t="s">
        <v>1842</v>
      </c>
      <c r="F173" s="34">
        <v>11</v>
      </c>
    </row>
    <row r="174" spans="1:6">
      <c r="A174" s="23">
        <v>2013</v>
      </c>
      <c r="B174" s="23" t="s">
        <v>514</v>
      </c>
      <c r="C174" s="13" t="s">
        <v>3925</v>
      </c>
      <c r="D174" s="13" t="s">
        <v>1840</v>
      </c>
      <c r="E174" s="13" t="s">
        <v>1845</v>
      </c>
      <c r="F174" s="34">
        <v>32</v>
      </c>
    </row>
    <row r="175" spans="1:6">
      <c r="A175" s="23">
        <v>2013</v>
      </c>
      <c r="B175" s="23" t="s">
        <v>514</v>
      </c>
      <c r="C175" s="13" t="s">
        <v>3925</v>
      </c>
      <c r="D175" s="13" t="s">
        <v>1840</v>
      </c>
      <c r="E175" s="13" t="s">
        <v>1841</v>
      </c>
      <c r="F175" s="34">
        <v>14</v>
      </c>
    </row>
    <row r="176" spans="1:6">
      <c r="A176" s="23">
        <v>2013</v>
      </c>
      <c r="B176" s="23" t="s">
        <v>514</v>
      </c>
      <c r="C176" s="13" t="s">
        <v>3925</v>
      </c>
      <c r="D176" s="13" t="s">
        <v>1840</v>
      </c>
      <c r="E176" s="13" t="s">
        <v>1843</v>
      </c>
      <c r="F176" s="34">
        <v>42</v>
      </c>
    </row>
    <row r="177" spans="1:6">
      <c r="A177" s="23">
        <v>2013</v>
      </c>
      <c r="B177" s="23" t="s">
        <v>514</v>
      </c>
      <c r="C177" s="13" t="s">
        <v>185</v>
      </c>
      <c r="D177" s="13" t="s">
        <v>1848</v>
      </c>
      <c r="E177" s="13" t="s">
        <v>1834</v>
      </c>
      <c r="F177" s="34">
        <v>2</v>
      </c>
    </row>
    <row r="178" spans="1:6">
      <c r="A178" s="23">
        <v>2013</v>
      </c>
      <c r="B178" s="23" t="s">
        <v>514</v>
      </c>
      <c r="C178" s="13" t="s">
        <v>185</v>
      </c>
      <c r="D178" s="13" t="s">
        <v>1848</v>
      </c>
      <c r="E178" s="13" t="s">
        <v>1837</v>
      </c>
      <c r="F178" s="34">
        <v>143</v>
      </c>
    </row>
    <row r="179" spans="1:6">
      <c r="A179" s="23">
        <v>2013</v>
      </c>
      <c r="B179" s="23" t="s">
        <v>514</v>
      </c>
      <c r="C179" s="13" t="s">
        <v>185</v>
      </c>
      <c r="D179" s="13" t="s">
        <v>1848</v>
      </c>
      <c r="E179" s="13" t="s">
        <v>1838</v>
      </c>
      <c r="F179" s="34">
        <v>102</v>
      </c>
    </row>
    <row r="180" spans="1:6">
      <c r="A180" s="23">
        <v>2013</v>
      </c>
      <c r="B180" s="23" t="s">
        <v>514</v>
      </c>
      <c r="C180" s="13" t="s">
        <v>185</v>
      </c>
      <c r="D180" s="13" t="s">
        <v>1848</v>
      </c>
      <c r="E180" s="13" t="s">
        <v>1839</v>
      </c>
      <c r="F180" s="34">
        <v>11</v>
      </c>
    </row>
    <row r="181" spans="1:6">
      <c r="A181" s="23">
        <v>2013</v>
      </c>
      <c r="B181" s="23" t="s">
        <v>514</v>
      </c>
      <c r="C181" s="13" t="s">
        <v>185</v>
      </c>
      <c r="D181" s="13" t="s">
        <v>1848</v>
      </c>
      <c r="E181" s="13" t="s">
        <v>1829</v>
      </c>
      <c r="F181" s="34">
        <v>1</v>
      </c>
    </row>
    <row r="182" spans="1:6">
      <c r="A182" s="23">
        <v>2013</v>
      </c>
      <c r="B182" s="23" t="s">
        <v>514</v>
      </c>
      <c r="C182" s="13" t="s">
        <v>185</v>
      </c>
      <c r="D182" s="13" t="s">
        <v>1848</v>
      </c>
      <c r="E182" s="13" t="s">
        <v>1835</v>
      </c>
      <c r="F182" s="34">
        <v>86</v>
      </c>
    </row>
    <row r="183" spans="1:6">
      <c r="A183" s="23">
        <v>2013</v>
      </c>
      <c r="B183" s="23" t="s">
        <v>514</v>
      </c>
      <c r="C183" s="13" t="s">
        <v>185</v>
      </c>
      <c r="D183" s="13" t="s">
        <v>1848</v>
      </c>
      <c r="E183" s="13" t="s">
        <v>1836</v>
      </c>
      <c r="F183" s="34">
        <v>42</v>
      </c>
    </row>
    <row r="184" spans="1:6">
      <c r="A184" s="23">
        <v>2013</v>
      </c>
      <c r="B184" s="23" t="s">
        <v>514</v>
      </c>
      <c r="C184" s="13" t="s">
        <v>185</v>
      </c>
      <c r="D184" s="13" t="s">
        <v>1848</v>
      </c>
      <c r="E184" s="13" t="s">
        <v>1828</v>
      </c>
      <c r="F184" s="34">
        <v>20</v>
      </c>
    </row>
    <row r="185" spans="1:6">
      <c r="A185" s="23">
        <v>2013</v>
      </c>
      <c r="B185" s="23" t="s">
        <v>514</v>
      </c>
      <c r="C185" s="13" t="s">
        <v>185</v>
      </c>
      <c r="D185" s="13" t="s">
        <v>1840</v>
      </c>
      <c r="E185" s="13" t="s">
        <v>1846</v>
      </c>
      <c r="F185" s="34">
        <v>9</v>
      </c>
    </row>
    <row r="186" spans="1:6">
      <c r="A186" s="23">
        <v>2013</v>
      </c>
      <c r="B186" s="23" t="s">
        <v>514</v>
      </c>
      <c r="C186" s="13" t="s">
        <v>185</v>
      </c>
      <c r="D186" s="13" t="s">
        <v>1840</v>
      </c>
      <c r="E186" s="13" t="s">
        <v>1842</v>
      </c>
      <c r="F186" s="34">
        <v>13</v>
      </c>
    </row>
    <row r="187" spans="1:6">
      <c r="A187" s="23">
        <v>2013</v>
      </c>
      <c r="B187" s="23" t="s">
        <v>514</v>
      </c>
      <c r="C187" s="13" t="s">
        <v>185</v>
      </c>
      <c r="D187" s="13" t="s">
        <v>1840</v>
      </c>
      <c r="E187" s="13" t="s">
        <v>1845</v>
      </c>
      <c r="F187" s="34">
        <v>46</v>
      </c>
    </row>
    <row r="188" spans="1:6">
      <c r="A188" s="23">
        <v>2013</v>
      </c>
      <c r="B188" s="23" t="s">
        <v>514</v>
      </c>
      <c r="C188" s="13" t="s">
        <v>185</v>
      </c>
      <c r="D188" s="13" t="s">
        <v>1840</v>
      </c>
      <c r="E188" s="13" t="s">
        <v>1841</v>
      </c>
      <c r="F188" s="34">
        <v>10</v>
      </c>
    </row>
    <row r="189" spans="1:6">
      <c r="A189" s="23">
        <v>2013</v>
      </c>
      <c r="B189" s="23" t="s">
        <v>514</v>
      </c>
      <c r="C189" s="13" t="s">
        <v>185</v>
      </c>
      <c r="D189" s="13" t="s">
        <v>1840</v>
      </c>
      <c r="E189" s="13" t="s">
        <v>1843</v>
      </c>
      <c r="F189" s="34">
        <v>71</v>
      </c>
    </row>
    <row r="190" spans="1:6">
      <c r="A190" s="23">
        <v>2013</v>
      </c>
      <c r="B190" s="23" t="s">
        <v>514</v>
      </c>
      <c r="C190" s="13" t="s">
        <v>23</v>
      </c>
      <c r="D190" s="13" t="s">
        <v>1848</v>
      </c>
      <c r="E190" s="13" t="s">
        <v>1834</v>
      </c>
      <c r="F190" s="34">
        <v>1</v>
      </c>
    </row>
    <row r="191" spans="1:6">
      <c r="A191" s="23">
        <v>2013</v>
      </c>
      <c r="B191" s="23" t="s">
        <v>514</v>
      </c>
      <c r="C191" s="13" t="s">
        <v>23</v>
      </c>
      <c r="D191" s="13" t="s">
        <v>1848</v>
      </c>
      <c r="E191" s="13" t="s">
        <v>1837</v>
      </c>
      <c r="F191" s="34">
        <v>53</v>
      </c>
    </row>
    <row r="192" spans="1:6">
      <c r="A192" s="23">
        <v>2013</v>
      </c>
      <c r="B192" s="23" t="s">
        <v>514</v>
      </c>
      <c r="C192" s="13" t="s">
        <v>23</v>
      </c>
      <c r="D192" s="13" t="s">
        <v>1848</v>
      </c>
      <c r="E192" s="13" t="s">
        <v>1838</v>
      </c>
      <c r="F192" s="34">
        <v>132</v>
      </c>
    </row>
    <row r="193" spans="1:6">
      <c r="A193" s="23">
        <v>2013</v>
      </c>
      <c r="B193" s="23" t="s">
        <v>514</v>
      </c>
      <c r="C193" s="13" t="s">
        <v>23</v>
      </c>
      <c r="D193" s="13" t="s">
        <v>1848</v>
      </c>
      <c r="E193" s="13" t="s">
        <v>1839</v>
      </c>
      <c r="F193" s="34">
        <v>5</v>
      </c>
    </row>
    <row r="194" spans="1:6">
      <c r="A194" s="23">
        <v>2013</v>
      </c>
      <c r="B194" s="23" t="s">
        <v>514</v>
      </c>
      <c r="C194" s="13" t="s">
        <v>23</v>
      </c>
      <c r="D194" s="13" t="s">
        <v>1848</v>
      </c>
      <c r="E194" s="13" t="s">
        <v>1829</v>
      </c>
      <c r="F194" s="34">
        <v>1</v>
      </c>
    </row>
    <row r="195" spans="1:6">
      <c r="A195" s="23">
        <v>2013</v>
      </c>
      <c r="B195" s="23" t="s">
        <v>514</v>
      </c>
      <c r="C195" s="13" t="s">
        <v>23</v>
      </c>
      <c r="D195" s="13" t="s">
        <v>1848</v>
      </c>
      <c r="E195" s="13" t="s">
        <v>1835</v>
      </c>
      <c r="F195" s="34">
        <v>37</v>
      </c>
    </row>
    <row r="196" spans="1:6">
      <c r="A196" s="23">
        <v>2013</v>
      </c>
      <c r="B196" s="23" t="s">
        <v>514</v>
      </c>
      <c r="C196" s="13" t="s">
        <v>23</v>
      </c>
      <c r="D196" s="13" t="s">
        <v>1848</v>
      </c>
      <c r="E196" s="13" t="s">
        <v>1836</v>
      </c>
      <c r="F196" s="34">
        <v>18</v>
      </c>
    </row>
    <row r="197" spans="1:6">
      <c r="A197" s="23">
        <v>2013</v>
      </c>
      <c r="B197" s="23" t="s">
        <v>514</v>
      </c>
      <c r="C197" s="13" t="s">
        <v>23</v>
      </c>
      <c r="D197" s="13" t="s">
        <v>1848</v>
      </c>
      <c r="E197" s="13" t="s">
        <v>1828</v>
      </c>
      <c r="F197" s="34">
        <v>49</v>
      </c>
    </row>
    <row r="198" spans="1:6">
      <c r="A198" s="23">
        <v>2013</v>
      </c>
      <c r="B198" s="23" t="s">
        <v>514</v>
      </c>
      <c r="C198" s="13" t="s">
        <v>23</v>
      </c>
      <c r="D198" s="13" t="s">
        <v>1840</v>
      </c>
      <c r="E198" s="13" t="s">
        <v>1846</v>
      </c>
      <c r="F198" s="34">
        <v>2</v>
      </c>
    </row>
    <row r="199" spans="1:6">
      <c r="A199" s="23">
        <v>2013</v>
      </c>
      <c r="B199" s="23" t="s">
        <v>514</v>
      </c>
      <c r="C199" s="13" t="s">
        <v>23</v>
      </c>
      <c r="D199" s="13" t="s">
        <v>1840</v>
      </c>
      <c r="E199" s="13" t="s">
        <v>1842</v>
      </c>
      <c r="F199" s="34">
        <v>3</v>
      </c>
    </row>
    <row r="200" spans="1:6">
      <c r="A200" s="23">
        <v>2013</v>
      </c>
      <c r="B200" s="23" t="s">
        <v>514</v>
      </c>
      <c r="C200" s="13" t="s">
        <v>23</v>
      </c>
      <c r="D200" s="13" t="s">
        <v>1840</v>
      </c>
      <c r="E200" s="13" t="s">
        <v>1845</v>
      </c>
      <c r="F200" s="34">
        <v>35</v>
      </c>
    </row>
    <row r="201" spans="1:6">
      <c r="A201" s="23">
        <v>2013</v>
      </c>
      <c r="B201" s="23" t="s">
        <v>514</v>
      </c>
      <c r="C201" s="13" t="s">
        <v>23</v>
      </c>
      <c r="D201" s="13" t="s">
        <v>1840</v>
      </c>
      <c r="E201" s="13" t="s">
        <v>1841</v>
      </c>
      <c r="F201" s="34">
        <v>15</v>
      </c>
    </row>
    <row r="202" spans="1:6">
      <c r="A202" s="23">
        <v>2013</v>
      </c>
      <c r="B202" s="23" t="s">
        <v>514</v>
      </c>
      <c r="C202" s="13" t="s">
        <v>23</v>
      </c>
      <c r="D202" s="13" t="s">
        <v>1840</v>
      </c>
      <c r="E202" s="13" t="s">
        <v>1843</v>
      </c>
      <c r="F202" s="34">
        <v>22</v>
      </c>
    </row>
    <row r="203" spans="1:6">
      <c r="A203" s="23">
        <v>2013</v>
      </c>
      <c r="B203" s="23" t="s">
        <v>514</v>
      </c>
      <c r="C203" s="13" t="s">
        <v>184</v>
      </c>
      <c r="D203" s="13" t="s">
        <v>1848</v>
      </c>
      <c r="E203" s="13" t="s">
        <v>1837</v>
      </c>
      <c r="F203" s="34">
        <v>23</v>
      </c>
    </row>
    <row r="204" spans="1:6">
      <c r="A204" s="23">
        <v>2013</v>
      </c>
      <c r="B204" s="23" t="s">
        <v>514</v>
      </c>
      <c r="C204" s="13" t="s">
        <v>184</v>
      </c>
      <c r="D204" s="13" t="s">
        <v>1848</v>
      </c>
      <c r="E204" s="13" t="s">
        <v>1838</v>
      </c>
      <c r="F204" s="34">
        <v>8</v>
      </c>
    </row>
    <row r="205" spans="1:6">
      <c r="A205" s="23">
        <v>2013</v>
      </c>
      <c r="B205" s="23" t="s">
        <v>514</v>
      </c>
      <c r="C205" s="13" t="s">
        <v>184</v>
      </c>
      <c r="D205" s="13" t="s">
        <v>1848</v>
      </c>
      <c r="E205" s="13" t="s">
        <v>1839</v>
      </c>
      <c r="F205" s="34">
        <v>2</v>
      </c>
    </row>
    <row r="206" spans="1:6">
      <c r="A206" s="23">
        <v>2013</v>
      </c>
      <c r="B206" s="23" t="s">
        <v>514</v>
      </c>
      <c r="C206" s="13" t="s">
        <v>184</v>
      </c>
      <c r="D206" s="13" t="s">
        <v>1848</v>
      </c>
      <c r="E206" s="13" t="s">
        <v>1829</v>
      </c>
      <c r="F206" s="34">
        <v>1</v>
      </c>
    </row>
    <row r="207" spans="1:6">
      <c r="A207" s="23">
        <v>2013</v>
      </c>
      <c r="B207" s="23" t="s">
        <v>514</v>
      </c>
      <c r="C207" s="13" t="s">
        <v>184</v>
      </c>
      <c r="D207" s="13" t="s">
        <v>1848</v>
      </c>
      <c r="E207" s="13" t="s">
        <v>1835</v>
      </c>
      <c r="F207" s="34">
        <v>16</v>
      </c>
    </row>
    <row r="208" spans="1:6">
      <c r="A208" s="23">
        <v>2013</v>
      </c>
      <c r="B208" s="23" t="s">
        <v>514</v>
      </c>
      <c r="C208" s="13" t="s">
        <v>184</v>
      </c>
      <c r="D208" s="13" t="s">
        <v>1848</v>
      </c>
      <c r="E208" s="13" t="s">
        <v>1836</v>
      </c>
      <c r="F208" s="34">
        <v>24</v>
      </c>
    </row>
    <row r="209" spans="1:6">
      <c r="A209" s="23">
        <v>2013</v>
      </c>
      <c r="B209" s="23" t="s">
        <v>514</v>
      </c>
      <c r="C209" s="13" t="s">
        <v>184</v>
      </c>
      <c r="D209" s="13" t="s">
        <v>1848</v>
      </c>
      <c r="E209" s="13" t="s">
        <v>1828</v>
      </c>
      <c r="F209" s="34">
        <v>12</v>
      </c>
    </row>
    <row r="210" spans="1:6">
      <c r="A210" s="23">
        <v>2013</v>
      </c>
      <c r="B210" s="23" t="s">
        <v>514</v>
      </c>
      <c r="C210" s="13" t="s">
        <v>184</v>
      </c>
      <c r="D210" s="13" t="s">
        <v>1840</v>
      </c>
      <c r="E210" s="13" t="s">
        <v>1842</v>
      </c>
      <c r="F210" s="34">
        <v>1</v>
      </c>
    </row>
    <row r="211" spans="1:6">
      <c r="A211" s="23">
        <v>2013</v>
      </c>
      <c r="B211" s="23" t="s">
        <v>514</v>
      </c>
      <c r="C211" s="13" t="s">
        <v>184</v>
      </c>
      <c r="D211" s="13" t="s">
        <v>1840</v>
      </c>
      <c r="E211" s="13" t="s">
        <v>1845</v>
      </c>
      <c r="F211" s="34">
        <v>16</v>
      </c>
    </row>
    <row r="212" spans="1:6">
      <c r="A212" s="23">
        <v>2013</v>
      </c>
      <c r="B212" s="23" t="s">
        <v>514</v>
      </c>
      <c r="C212" s="13" t="s">
        <v>184</v>
      </c>
      <c r="D212" s="13" t="s">
        <v>1840</v>
      </c>
      <c r="E212" s="13" t="s">
        <v>1843</v>
      </c>
      <c r="F212" s="34">
        <v>6</v>
      </c>
    </row>
    <row r="213" spans="1:6">
      <c r="A213" s="23">
        <v>2013</v>
      </c>
      <c r="B213" s="23" t="s">
        <v>514</v>
      </c>
      <c r="C213" s="13" t="s">
        <v>1822</v>
      </c>
      <c r="D213" s="13" t="s">
        <v>1823</v>
      </c>
      <c r="E213" s="13" t="s">
        <v>1824</v>
      </c>
      <c r="F213" s="34">
        <v>710</v>
      </c>
    </row>
    <row r="214" spans="1:6">
      <c r="A214" s="23">
        <v>2013</v>
      </c>
      <c r="B214" s="23" t="s">
        <v>514</v>
      </c>
      <c r="C214" s="13" t="s">
        <v>1822</v>
      </c>
      <c r="D214" s="13" t="s">
        <v>1848</v>
      </c>
      <c r="E214" s="13" t="s">
        <v>1832</v>
      </c>
      <c r="F214" s="34">
        <v>287</v>
      </c>
    </row>
    <row r="215" spans="1:6">
      <c r="A215" s="23">
        <v>2013</v>
      </c>
      <c r="B215" s="23" t="s">
        <v>514</v>
      </c>
      <c r="C215" s="13" t="s">
        <v>1822</v>
      </c>
      <c r="D215" s="13" t="s">
        <v>1848</v>
      </c>
      <c r="E215" s="13" t="s">
        <v>1834</v>
      </c>
      <c r="F215" s="34">
        <v>1</v>
      </c>
    </row>
    <row r="216" spans="1:6">
      <c r="A216" s="23">
        <v>2013</v>
      </c>
      <c r="B216" s="23" t="s">
        <v>514</v>
      </c>
      <c r="C216" s="13" t="s">
        <v>1822</v>
      </c>
      <c r="D216" s="13" t="s">
        <v>1848</v>
      </c>
      <c r="E216" s="13" t="s">
        <v>1827</v>
      </c>
      <c r="F216" s="34">
        <v>7200</v>
      </c>
    </row>
    <row r="217" spans="1:6">
      <c r="A217" s="23">
        <v>2013</v>
      </c>
      <c r="B217" s="23" t="s">
        <v>514</v>
      </c>
      <c r="C217" s="13" t="s">
        <v>1822</v>
      </c>
      <c r="D217" s="13" t="s">
        <v>1848</v>
      </c>
      <c r="E217" s="13" t="s">
        <v>1831</v>
      </c>
      <c r="F217" s="34">
        <v>33</v>
      </c>
    </row>
    <row r="218" spans="1:6">
      <c r="A218" s="23">
        <v>2013</v>
      </c>
      <c r="B218" s="23" t="s">
        <v>514</v>
      </c>
      <c r="C218" s="13" t="s">
        <v>1822</v>
      </c>
      <c r="D218" s="13" t="s">
        <v>1848</v>
      </c>
      <c r="E218" s="13" t="s">
        <v>1837</v>
      </c>
      <c r="F218" s="34">
        <v>16</v>
      </c>
    </row>
    <row r="219" spans="1:6">
      <c r="A219" s="23">
        <v>2013</v>
      </c>
      <c r="B219" s="23" t="s">
        <v>514</v>
      </c>
      <c r="C219" s="13" t="s">
        <v>1822</v>
      </c>
      <c r="D219" s="13" t="s">
        <v>1848</v>
      </c>
      <c r="E219" s="13" t="s">
        <v>1838</v>
      </c>
      <c r="F219" s="34">
        <v>9</v>
      </c>
    </row>
    <row r="220" spans="1:6">
      <c r="A220" s="23">
        <v>2013</v>
      </c>
      <c r="B220" s="23" t="s">
        <v>514</v>
      </c>
      <c r="C220" s="13" t="s">
        <v>1822</v>
      </c>
      <c r="D220" s="13" t="s">
        <v>1848</v>
      </c>
      <c r="E220" s="13" t="s">
        <v>1839</v>
      </c>
      <c r="F220" s="34">
        <v>1</v>
      </c>
    </row>
    <row r="221" spans="1:6">
      <c r="A221" s="23">
        <v>2013</v>
      </c>
      <c r="B221" s="23" t="s">
        <v>514</v>
      </c>
      <c r="C221" s="13" t="s">
        <v>1822</v>
      </c>
      <c r="D221" s="13" t="s">
        <v>1848</v>
      </c>
      <c r="E221" s="13" t="s">
        <v>1830</v>
      </c>
      <c r="F221" s="34">
        <v>10</v>
      </c>
    </row>
    <row r="222" spans="1:6">
      <c r="A222" s="23">
        <v>2013</v>
      </c>
      <c r="B222" s="23" t="s">
        <v>514</v>
      </c>
      <c r="C222" s="13" t="s">
        <v>1822</v>
      </c>
      <c r="D222" s="13" t="s">
        <v>1848</v>
      </c>
      <c r="E222" s="13" t="s">
        <v>1829</v>
      </c>
      <c r="F222" s="34">
        <v>5</v>
      </c>
    </row>
    <row r="223" spans="1:6">
      <c r="A223" s="23">
        <v>2013</v>
      </c>
      <c r="B223" s="23" t="s">
        <v>514</v>
      </c>
      <c r="C223" s="13" t="s">
        <v>1822</v>
      </c>
      <c r="D223" s="13" t="s">
        <v>1848</v>
      </c>
      <c r="E223" s="13" t="s">
        <v>1835</v>
      </c>
      <c r="F223" s="34">
        <v>30</v>
      </c>
    </row>
    <row r="224" spans="1:6">
      <c r="A224" s="23">
        <v>2013</v>
      </c>
      <c r="B224" s="23" t="s">
        <v>514</v>
      </c>
      <c r="C224" s="13" t="s">
        <v>1822</v>
      </c>
      <c r="D224" s="13" t="s">
        <v>1848</v>
      </c>
      <c r="E224" s="13" t="s">
        <v>1828</v>
      </c>
      <c r="F224" s="34">
        <v>6</v>
      </c>
    </row>
    <row r="225" spans="1:6">
      <c r="A225" s="23">
        <v>2013</v>
      </c>
      <c r="B225" s="23" t="s">
        <v>514</v>
      </c>
      <c r="C225" s="13" t="s">
        <v>1822</v>
      </c>
      <c r="D225" s="13" t="s">
        <v>1840</v>
      </c>
      <c r="E225" s="13" t="s">
        <v>1846</v>
      </c>
      <c r="F225" s="34">
        <v>19</v>
      </c>
    </row>
    <row r="226" spans="1:6">
      <c r="A226" s="23">
        <v>2013</v>
      </c>
      <c r="B226" s="23" t="s">
        <v>514</v>
      </c>
      <c r="C226" s="13" t="s">
        <v>1822</v>
      </c>
      <c r="D226" s="13" t="s">
        <v>1840</v>
      </c>
      <c r="E226" s="13" t="s">
        <v>1842</v>
      </c>
      <c r="F226" s="34">
        <v>1</v>
      </c>
    </row>
    <row r="227" spans="1:6">
      <c r="A227" s="23">
        <v>2013</v>
      </c>
      <c r="B227" s="23" t="s">
        <v>514</v>
      </c>
      <c r="C227" s="13" t="s">
        <v>1822</v>
      </c>
      <c r="D227" s="13" t="s">
        <v>1840</v>
      </c>
      <c r="E227" s="13" t="s">
        <v>1845</v>
      </c>
      <c r="F227" s="34">
        <v>583</v>
      </c>
    </row>
    <row r="228" spans="1:6">
      <c r="A228" s="23">
        <v>2013</v>
      </c>
      <c r="B228" s="23" t="s">
        <v>514</v>
      </c>
      <c r="C228" s="13" t="s">
        <v>1822</v>
      </c>
      <c r="D228" s="13" t="s">
        <v>1840</v>
      </c>
      <c r="E228" s="13" t="s">
        <v>1841</v>
      </c>
      <c r="F228" s="34">
        <v>121</v>
      </c>
    </row>
    <row r="229" spans="1:6">
      <c r="A229" s="23">
        <v>2013</v>
      </c>
      <c r="B229" s="23" t="s">
        <v>514</v>
      </c>
      <c r="C229" s="13" t="s">
        <v>1822</v>
      </c>
      <c r="D229" s="13" t="s">
        <v>1840</v>
      </c>
      <c r="E229" s="13" t="s">
        <v>1843</v>
      </c>
      <c r="F229" s="34">
        <v>1</v>
      </c>
    </row>
    <row r="230" spans="1:6">
      <c r="A230" s="23">
        <v>2013</v>
      </c>
      <c r="B230" s="23" t="s">
        <v>514</v>
      </c>
      <c r="C230" s="13" t="s">
        <v>1821</v>
      </c>
      <c r="D230" s="13" t="s">
        <v>1823</v>
      </c>
      <c r="E230" s="13" t="s">
        <v>1709</v>
      </c>
      <c r="F230" s="34">
        <v>44</v>
      </c>
    </row>
    <row r="231" spans="1:6">
      <c r="A231" s="23">
        <v>2013</v>
      </c>
      <c r="B231" s="23" t="s">
        <v>514</v>
      </c>
      <c r="C231" s="13" t="s">
        <v>1821</v>
      </c>
      <c r="D231" s="13" t="s">
        <v>1823</v>
      </c>
      <c r="E231" s="13" t="s">
        <v>1824</v>
      </c>
      <c r="F231" s="34">
        <v>50</v>
      </c>
    </row>
    <row r="232" spans="1:6">
      <c r="A232" s="23">
        <v>2013</v>
      </c>
      <c r="B232" s="23" t="s">
        <v>514</v>
      </c>
      <c r="C232" s="13" t="s">
        <v>1821</v>
      </c>
      <c r="D232" s="13" t="s">
        <v>1848</v>
      </c>
      <c r="E232" s="13" t="s">
        <v>1832</v>
      </c>
      <c r="F232" s="34">
        <v>1</v>
      </c>
    </row>
    <row r="233" spans="1:6">
      <c r="A233" s="23">
        <v>2013</v>
      </c>
      <c r="B233" s="23" t="s">
        <v>514</v>
      </c>
      <c r="C233" s="13" t="s">
        <v>1821</v>
      </c>
      <c r="D233" s="13" t="s">
        <v>1848</v>
      </c>
      <c r="E233" s="13" t="s">
        <v>1837</v>
      </c>
      <c r="F233" s="34">
        <v>4</v>
      </c>
    </row>
    <row r="234" spans="1:6">
      <c r="A234" s="23">
        <v>2013</v>
      </c>
      <c r="B234" s="23" t="s">
        <v>514</v>
      </c>
      <c r="C234" s="13" t="s">
        <v>1821</v>
      </c>
      <c r="D234" s="13" t="s">
        <v>1848</v>
      </c>
      <c r="E234" s="13" t="s">
        <v>1835</v>
      </c>
      <c r="F234" s="34">
        <v>63</v>
      </c>
    </row>
    <row r="235" spans="1:6">
      <c r="A235" s="23">
        <v>2013</v>
      </c>
      <c r="B235" s="23" t="s">
        <v>514</v>
      </c>
      <c r="C235" s="13" t="s">
        <v>1821</v>
      </c>
      <c r="D235" s="13" t="s">
        <v>1840</v>
      </c>
      <c r="E235" s="13" t="s">
        <v>1842</v>
      </c>
      <c r="F235" s="34">
        <v>1</v>
      </c>
    </row>
    <row r="236" spans="1:6">
      <c r="A236" s="23">
        <v>2013</v>
      </c>
      <c r="B236" s="23" t="s">
        <v>514</v>
      </c>
      <c r="C236" s="13" t="s">
        <v>1821</v>
      </c>
      <c r="D236" s="13" t="s">
        <v>1840</v>
      </c>
      <c r="E236" s="13" t="s">
        <v>1843</v>
      </c>
      <c r="F236" s="34">
        <v>7</v>
      </c>
    </row>
    <row r="237" spans="1:6">
      <c r="A237" s="23">
        <v>2014</v>
      </c>
      <c r="B237" s="23" t="s">
        <v>514</v>
      </c>
      <c r="C237" s="13" t="s">
        <v>3925</v>
      </c>
      <c r="D237" s="13" t="s">
        <v>1823</v>
      </c>
      <c r="E237" s="13" t="s">
        <v>1709</v>
      </c>
      <c r="F237" s="34">
        <v>1</v>
      </c>
    </row>
    <row r="238" spans="1:6">
      <c r="A238" s="23">
        <v>2014</v>
      </c>
      <c r="B238" s="23" t="s">
        <v>514</v>
      </c>
      <c r="C238" s="13" t="s">
        <v>3925</v>
      </c>
      <c r="D238" s="13" t="s">
        <v>1823</v>
      </c>
      <c r="E238" s="13" t="s">
        <v>1825</v>
      </c>
      <c r="F238" s="34">
        <v>1</v>
      </c>
    </row>
    <row r="239" spans="1:6">
      <c r="A239" s="23">
        <v>2014</v>
      </c>
      <c r="B239" s="23" t="s">
        <v>514</v>
      </c>
      <c r="C239" s="13" t="s">
        <v>3925</v>
      </c>
      <c r="D239" s="13" t="s">
        <v>1823</v>
      </c>
      <c r="E239" s="13" t="s">
        <v>1826</v>
      </c>
      <c r="F239" s="34">
        <v>2</v>
      </c>
    </row>
    <row r="240" spans="1:6">
      <c r="A240" s="23">
        <v>2014</v>
      </c>
      <c r="B240" s="23" t="s">
        <v>514</v>
      </c>
      <c r="C240" s="13" t="s">
        <v>3925</v>
      </c>
      <c r="D240" s="13" t="s">
        <v>1823</v>
      </c>
      <c r="E240" s="13" t="s">
        <v>1824</v>
      </c>
      <c r="F240" s="34">
        <v>1</v>
      </c>
    </row>
    <row r="241" spans="1:6">
      <c r="A241" s="23">
        <v>2014</v>
      </c>
      <c r="B241" s="23" t="s">
        <v>514</v>
      </c>
      <c r="C241" s="13" t="s">
        <v>3925</v>
      </c>
      <c r="D241" s="13" t="s">
        <v>1848</v>
      </c>
      <c r="E241" s="13" t="s">
        <v>1833</v>
      </c>
      <c r="F241" s="34">
        <v>8</v>
      </c>
    </row>
    <row r="242" spans="1:6">
      <c r="A242" s="23">
        <v>2014</v>
      </c>
      <c r="B242" s="23" t="s">
        <v>514</v>
      </c>
      <c r="C242" s="13" t="s">
        <v>3925</v>
      </c>
      <c r="D242" s="13" t="s">
        <v>1848</v>
      </c>
      <c r="E242" s="13" t="s">
        <v>1831</v>
      </c>
      <c r="F242" s="34">
        <v>13</v>
      </c>
    </row>
    <row r="243" spans="1:6">
      <c r="A243" s="23">
        <v>2014</v>
      </c>
      <c r="B243" s="23" t="s">
        <v>514</v>
      </c>
      <c r="C243" s="13" t="s">
        <v>3925</v>
      </c>
      <c r="D243" s="13" t="s">
        <v>1848</v>
      </c>
      <c r="E243" s="13" t="s">
        <v>1837</v>
      </c>
      <c r="F243" s="34">
        <v>115</v>
      </c>
    </row>
    <row r="244" spans="1:6">
      <c r="A244" s="23">
        <v>2014</v>
      </c>
      <c r="B244" s="23" t="s">
        <v>514</v>
      </c>
      <c r="C244" s="13" t="s">
        <v>3925</v>
      </c>
      <c r="D244" s="13" t="s">
        <v>1848</v>
      </c>
      <c r="E244" s="13" t="s">
        <v>1838</v>
      </c>
      <c r="F244" s="34">
        <v>93</v>
      </c>
    </row>
    <row r="245" spans="1:6">
      <c r="A245" s="23">
        <v>2014</v>
      </c>
      <c r="B245" s="23" t="s">
        <v>514</v>
      </c>
      <c r="C245" s="13" t="s">
        <v>3925</v>
      </c>
      <c r="D245" s="13" t="s">
        <v>1848</v>
      </c>
      <c r="E245" s="13" t="s">
        <v>1829</v>
      </c>
      <c r="F245" s="34">
        <v>2</v>
      </c>
    </row>
    <row r="246" spans="1:6">
      <c r="A246" s="23">
        <v>2014</v>
      </c>
      <c r="B246" s="23" t="s">
        <v>514</v>
      </c>
      <c r="C246" s="13" t="s">
        <v>3925</v>
      </c>
      <c r="D246" s="13" t="s">
        <v>1848</v>
      </c>
      <c r="E246" s="13" t="s">
        <v>1835</v>
      </c>
      <c r="F246" s="34">
        <v>9</v>
      </c>
    </row>
    <row r="247" spans="1:6">
      <c r="A247" s="23">
        <v>2014</v>
      </c>
      <c r="B247" s="23" t="s">
        <v>514</v>
      </c>
      <c r="C247" s="13" t="s">
        <v>3925</v>
      </c>
      <c r="D247" s="13" t="s">
        <v>1848</v>
      </c>
      <c r="E247" s="13" t="s">
        <v>1836</v>
      </c>
      <c r="F247" s="34">
        <v>83</v>
      </c>
    </row>
    <row r="248" spans="1:6">
      <c r="A248" s="23">
        <v>2014</v>
      </c>
      <c r="B248" s="23" t="s">
        <v>514</v>
      </c>
      <c r="C248" s="13" t="s">
        <v>3925</v>
      </c>
      <c r="D248" s="13" t="s">
        <v>1840</v>
      </c>
      <c r="E248" s="13" t="s">
        <v>1842</v>
      </c>
      <c r="F248" s="34">
        <v>17</v>
      </c>
    </row>
    <row r="249" spans="1:6">
      <c r="A249" s="23">
        <v>2014</v>
      </c>
      <c r="B249" s="23" t="s">
        <v>514</v>
      </c>
      <c r="C249" s="13" t="s">
        <v>3925</v>
      </c>
      <c r="D249" s="13" t="s">
        <v>1840</v>
      </c>
      <c r="E249" s="13" t="s">
        <v>1844</v>
      </c>
      <c r="F249" s="34">
        <v>26</v>
      </c>
    </row>
    <row r="250" spans="1:6">
      <c r="A250" s="23">
        <v>2014</v>
      </c>
      <c r="B250" s="23" t="s">
        <v>514</v>
      </c>
      <c r="C250" s="13" t="s">
        <v>3925</v>
      </c>
      <c r="D250" s="13" t="s">
        <v>1840</v>
      </c>
      <c r="E250" s="13" t="s">
        <v>1841</v>
      </c>
      <c r="F250" s="34">
        <v>47</v>
      </c>
    </row>
    <row r="251" spans="1:6">
      <c r="A251" s="23">
        <v>2014</v>
      </c>
      <c r="B251" s="23" t="s">
        <v>514</v>
      </c>
      <c r="C251" s="13" t="s">
        <v>3925</v>
      </c>
      <c r="D251" s="13" t="s">
        <v>1840</v>
      </c>
      <c r="E251" s="13" t="s">
        <v>1843</v>
      </c>
      <c r="F251" s="34">
        <v>69</v>
      </c>
    </row>
    <row r="252" spans="1:6">
      <c r="A252" s="23">
        <v>2014</v>
      </c>
      <c r="B252" s="23" t="s">
        <v>514</v>
      </c>
      <c r="C252" s="13" t="s">
        <v>185</v>
      </c>
      <c r="D252" s="13" t="s">
        <v>1823</v>
      </c>
      <c r="E252" s="13" t="s">
        <v>1709</v>
      </c>
      <c r="F252" s="34">
        <v>13</v>
      </c>
    </row>
    <row r="253" spans="1:6">
      <c r="A253" s="23">
        <v>2014</v>
      </c>
      <c r="B253" s="23" t="s">
        <v>514</v>
      </c>
      <c r="C253" s="13" t="s">
        <v>185</v>
      </c>
      <c r="D253" s="13" t="s">
        <v>1848</v>
      </c>
      <c r="E253" s="13" t="s">
        <v>1833</v>
      </c>
      <c r="F253" s="34">
        <v>28</v>
      </c>
    </row>
    <row r="254" spans="1:6">
      <c r="A254" s="23">
        <v>2014</v>
      </c>
      <c r="B254" s="23" t="s">
        <v>514</v>
      </c>
      <c r="C254" s="13" t="s">
        <v>185</v>
      </c>
      <c r="D254" s="13" t="s">
        <v>1848</v>
      </c>
      <c r="E254" s="13" t="s">
        <v>1831</v>
      </c>
      <c r="F254" s="34">
        <v>3</v>
      </c>
    </row>
    <row r="255" spans="1:6">
      <c r="A255" s="23">
        <v>2014</v>
      </c>
      <c r="B255" s="23" t="s">
        <v>514</v>
      </c>
      <c r="C255" s="13" t="s">
        <v>185</v>
      </c>
      <c r="D255" s="13" t="s">
        <v>1848</v>
      </c>
      <c r="E255" s="13" t="s">
        <v>1837</v>
      </c>
      <c r="F255" s="34">
        <v>202</v>
      </c>
    </row>
    <row r="256" spans="1:6">
      <c r="A256" s="23">
        <v>2014</v>
      </c>
      <c r="B256" s="23" t="s">
        <v>514</v>
      </c>
      <c r="C256" s="13" t="s">
        <v>185</v>
      </c>
      <c r="D256" s="13" t="s">
        <v>1848</v>
      </c>
      <c r="E256" s="13" t="s">
        <v>1838</v>
      </c>
      <c r="F256" s="34">
        <v>119</v>
      </c>
    </row>
    <row r="257" spans="1:6">
      <c r="A257" s="23">
        <v>2014</v>
      </c>
      <c r="B257" s="23" t="s">
        <v>514</v>
      </c>
      <c r="C257" s="13" t="s">
        <v>185</v>
      </c>
      <c r="D257" s="13" t="s">
        <v>1848</v>
      </c>
      <c r="E257" s="13" t="s">
        <v>1829</v>
      </c>
      <c r="F257" s="34">
        <v>3</v>
      </c>
    </row>
    <row r="258" spans="1:6">
      <c r="A258" s="23">
        <v>2014</v>
      </c>
      <c r="B258" s="23" t="s">
        <v>514</v>
      </c>
      <c r="C258" s="13" t="s">
        <v>185</v>
      </c>
      <c r="D258" s="13" t="s">
        <v>1848</v>
      </c>
      <c r="E258" s="13" t="s">
        <v>1835</v>
      </c>
      <c r="F258" s="34">
        <v>38</v>
      </c>
    </row>
    <row r="259" spans="1:6">
      <c r="A259" s="23">
        <v>2014</v>
      </c>
      <c r="B259" s="23" t="s">
        <v>514</v>
      </c>
      <c r="C259" s="13" t="s">
        <v>185</v>
      </c>
      <c r="D259" s="13" t="s">
        <v>1848</v>
      </c>
      <c r="E259" s="13" t="s">
        <v>1836</v>
      </c>
      <c r="F259" s="34">
        <v>73</v>
      </c>
    </row>
    <row r="260" spans="1:6">
      <c r="A260" s="23">
        <v>2014</v>
      </c>
      <c r="B260" s="23" t="s">
        <v>514</v>
      </c>
      <c r="C260" s="13" t="s">
        <v>185</v>
      </c>
      <c r="D260" s="13" t="s">
        <v>1840</v>
      </c>
      <c r="E260" s="13" t="s">
        <v>1842</v>
      </c>
      <c r="F260" s="34">
        <v>26</v>
      </c>
    </row>
    <row r="261" spans="1:6">
      <c r="A261" s="23">
        <v>2014</v>
      </c>
      <c r="B261" s="23" t="s">
        <v>514</v>
      </c>
      <c r="C261" s="13" t="s">
        <v>185</v>
      </c>
      <c r="D261" s="13" t="s">
        <v>1840</v>
      </c>
      <c r="E261" s="13" t="s">
        <v>1844</v>
      </c>
      <c r="F261" s="34">
        <v>24</v>
      </c>
    </row>
    <row r="262" spans="1:6">
      <c r="A262" s="23">
        <v>2014</v>
      </c>
      <c r="B262" s="23" t="s">
        <v>514</v>
      </c>
      <c r="C262" s="13" t="s">
        <v>185</v>
      </c>
      <c r="D262" s="13" t="s">
        <v>1840</v>
      </c>
      <c r="E262" s="13" t="s">
        <v>1841</v>
      </c>
      <c r="F262" s="34">
        <v>115</v>
      </c>
    </row>
    <row r="263" spans="1:6">
      <c r="A263" s="23">
        <v>2014</v>
      </c>
      <c r="B263" s="23" t="s">
        <v>514</v>
      </c>
      <c r="C263" s="13" t="s">
        <v>185</v>
      </c>
      <c r="D263" s="13" t="s">
        <v>1840</v>
      </c>
      <c r="E263" s="13" t="s">
        <v>1843</v>
      </c>
      <c r="F263" s="34">
        <v>118</v>
      </c>
    </row>
    <row r="264" spans="1:6">
      <c r="A264" s="23">
        <v>2014</v>
      </c>
      <c r="B264" s="23" t="s">
        <v>514</v>
      </c>
      <c r="C264" s="13" t="s">
        <v>23</v>
      </c>
      <c r="D264" s="13" t="s">
        <v>1823</v>
      </c>
      <c r="E264" s="13" t="s">
        <v>1709</v>
      </c>
      <c r="F264" s="34">
        <v>5</v>
      </c>
    </row>
    <row r="265" spans="1:6">
      <c r="A265" s="23">
        <v>2014</v>
      </c>
      <c r="B265" s="23" t="s">
        <v>514</v>
      </c>
      <c r="C265" s="13" t="s">
        <v>23</v>
      </c>
      <c r="D265" s="13" t="s">
        <v>1823</v>
      </c>
      <c r="E265" s="13" t="s">
        <v>1825</v>
      </c>
      <c r="F265" s="34">
        <v>2</v>
      </c>
    </row>
    <row r="266" spans="1:6">
      <c r="A266" s="23">
        <v>2014</v>
      </c>
      <c r="B266" s="23" t="s">
        <v>514</v>
      </c>
      <c r="C266" s="13" t="s">
        <v>23</v>
      </c>
      <c r="D266" s="13" t="s">
        <v>1823</v>
      </c>
      <c r="E266" s="13" t="s">
        <v>1826</v>
      </c>
      <c r="F266" s="34">
        <v>5</v>
      </c>
    </row>
    <row r="267" spans="1:6">
      <c r="A267" s="23">
        <v>2014</v>
      </c>
      <c r="B267" s="23" t="s">
        <v>514</v>
      </c>
      <c r="C267" s="13" t="s">
        <v>23</v>
      </c>
      <c r="D267" s="13" t="s">
        <v>1823</v>
      </c>
      <c r="E267" s="13" t="s">
        <v>1824</v>
      </c>
      <c r="F267" s="34">
        <v>2</v>
      </c>
    </row>
    <row r="268" spans="1:6">
      <c r="A268" s="23">
        <v>2014</v>
      </c>
      <c r="B268" s="23" t="s">
        <v>514</v>
      </c>
      <c r="C268" s="13" t="s">
        <v>23</v>
      </c>
      <c r="D268" s="13" t="s">
        <v>1848</v>
      </c>
      <c r="E268" s="13" t="s">
        <v>1833</v>
      </c>
      <c r="F268" s="34">
        <v>8</v>
      </c>
    </row>
    <row r="269" spans="1:6">
      <c r="A269" s="23">
        <v>2014</v>
      </c>
      <c r="B269" s="23" t="s">
        <v>514</v>
      </c>
      <c r="C269" s="13" t="s">
        <v>23</v>
      </c>
      <c r="D269" s="13" t="s">
        <v>1848</v>
      </c>
      <c r="E269" s="13" t="s">
        <v>1831</v>
      </c>
      <c r="F269" s="34">
        <v>1</v>
      </c>
    </row>
    <row r="270" spans="1:6">
      <c r="A270" s="23">
        <v>2014</v>
      </c>
      <c r="B270" s="23" t="s">
        <v>514</v>
      </c>
      <c r="C270" s="13" t="s">
        <v>23</v>
      </c>
      <c r="D270" s="13" t="s">
        <v>1848</v>
      </c>
      <c r="E270" s="13" t="s">
        <v>1837</v>
      </c>
      <c r="F270" s="34">
        <v>124</v>
      </c>
    </row>
    <row r="271" spans="1:6">
      <c r="A271" s="23">
        <v>2014</v>
      </c>
      <c r="B271" s="23" t="s">
        <v>514</v>
      </c>
      <c r="C271" s="13" t="s">
        <v>23</v>
      </c>
      <c r="D271" s="13" t="s">
        <v>1848</v>
      </c>
      <c r="E271" s="13" t="s">
        <v>1838</v>
      </c>
      <c r="F271" s="34">
        <v>80</v>
      </c>
    </row>
    <row r="272" spans="1:6">
      <c r="A272" s="23">
        <v>2014</v>
      </c>
      <c r="B272" s="23" t="s">
        <v>514</v>
      </c>
      <c r="C272" s="13" t="s">
        <v>23</v>
      </c>
      <c r="D272" s="13" t="s">
        <v>1848</v>
      </c>
      <c r="E272" s="13" t="s">
        <v>1829</v>
      </c>
      <c r="F272" s="34">
        <v>5</v>
      </c>
    </row>
    <row r="273" spans="1:6">
      <c r="A273" s="23">
        <v>2014</v>
      </c>
      <c r="B273" s="23" t="s">
        <v>514</v>
      </c>
      <c r="C273" s="13" t="s">
        <v>23</v>
      </c>
      <c r="D273" s="13" t="s">
        <v>1848</v>
      </c>
      <c r="E273" s="13" t="s">
        <v>1835</v>
      </c>
      <c r="F273" s="34">
        <v>3</v>
      </c>
    </row>
    <row r="274" spans="1:6">
      <c r="A274" s="23">
        <v>2014</v>
      </c>
      <c r="B274" s="23" t="s">
        <v>514</v>
      </c>
      <c r="C274" s="13" t="s">
        <v>23</v>
      </c>
      <c r="D274" s="13" t="s">
        <v>1848</v>
      </c>
      <c r="E274" s="13" t="s">
        <v>1836</v>
      </c>
      <c r="F274" s="34">
        <v>96</v>
      </c>
    </row>
    <row r="275" spans="1:6">
      <c r="A275" s="23">
        <v>2014</v>
      </c>
      <c r="B275" s="23" t="s">
        <v>514</v>
      </c>
      <c r="C275" s="13" t="s">
        <v>23</v>
      </c>
      <c r="D275" s="13" t="s">
        <v>1840</v>
      </c>
      <c r="E275" s="13" t="s">
        <v>1842</v>
      </c>
      <c r="F275" s="34">
        <v>4</v>
      </c>
    </row>
    <row r="276" spans="1:6">
      <c r="A276" s="23">
        <v>2014</v>
      </c>
      <c r="B276" s="23" t="s">
        <v>514</v>
      </c>
      <c r="C276" s="13" t="s">
        <v>23</v>
      </c>
      <c r="D276" s="13" t="s">
        <v>1840</v>
      </c>
      <c r="E276" s="13" t="s">
        <v>1844</v>
      </c>
      <c r="F276" s="34">
        <v>2</v>
      </c>
    </row>
    <row r="277" spans="1:6">
      <c r="A277" s="23">
        <v>2014</v>
      </c>
      <c r="B277" s="23" t="s">
        <v>514</v>
      </c>
      <c r="C277" s="13" t="s">
        <v>23</v>
      </c>
      <c r="D277" s="13" t="s">
        <v>1840</v>
      </c>
      <c r="E277" s="13" t="s">
        <v>1841</v>
      </c>
      <c r="F277" s="34">
        <v>11</v>
      </c>
    </row>
    <row r="278" spans="1:6">
      <c r="A278" s="23">
        <v>2014</v>
      </c>
      <c r="B278" s="23" t="s">
        <v>514</v>
      </c>
      <c r="C278" s="13" t="s">
        <v>23</v>
      </c>
      <c r="D278" s="13" t="s">
        <v>1840</v>
      </c>
      <c r="E278" s="13" t="s">
        <v>1843</v>
      </c>
      <c r="F278" s="34">
        <v>25</v>
      </c>
    </row>
    <row r="279" spans="1:6">
      <c r="A279" s="23">
        <v>2014</v>
      </c>
      <c r="B279" s="23" t="s">
        <v>514</v>
      </c>
      <c r="C279" s="13" t="s">
        <v>184</v>
      </c>
      <c r="D279" s="13" t="s">
        <v>1848</v>
      </c>
      <c r="E279" s="13" t="s">
        <v>1833</v>
      </c>
      <c r="F279" s="34">
        <v>2</v>
      </c>
    </row>
    <row r="280" spans="1:6">
      <c r="A280" s="23">
        <v>2014</v>
      </c>
      <c r="B280" s="23" t="s">
        <v>514</v>
      </c>
      <c r="C280" s="13" t="s">
        <v>184</v>
      </c>
      <c r="D280" s="13" t="s">
        <v>1848</v>
      </c>
      <c r="E280" s="13" t="s">
        <v>1831</v>
      </c>
      <c r="F280" s="34">
        <v>4</v>
      </c>
    </row>
    <row r="281" spans="1:6">
      <c r="A281" s="23">
        <v>2014</v>
      </c>
      <c r="B281" s="23" t="s">
        <v>514</v>
      </c>
      <c r="C281" s="13" t="s">
        <v>184</v>
      </c>
      <c r="D281" s="13" t="s">
        <v>1848</v>
      </c>
      <c r="E281" s="13" t="s">
        <v>1837</v>
      </c>
      <c r="F281" s="34">
        <v>28</v>
      </c>
    </row>
    <row r="282" spans="1:6">
      <c r="A282" s="23">
        <v>2014</v>
      </c>
      <c r="B282" s="23" t="s">
        <v>514</v>
      </c>
      <c r="C282" s="13" t="s">
        <v>184</v>
      </c>
      <c r="D282" s="13" t="s">
        <v>1848</v>
      </c>
      <c r="E282" s="13" t="s">
        <v>1838</v>
      </c>
      <c r="F282" s="34">
        <v>80</v>
      </c>
    </row>
    <row r="283" spans="1:6">
      <c r="A283" s="23">
        <v>2014</v>
      </c>
      <c r="B283" s="23" t="s">
        <v>514</v>
      </c>
      <c r="C283" s="13" t="s">
        <v>184</v>
      </c>
      <c r="D283" s="13" t="s">
        <v>1848</v>
      </c>
      <c r="E283" s="13" t="s">
        <v>1835</v>
      </c>
      <c r="F283" s="34">
        <v>4</v>
      </c>
    </row>
    <row r="284" spans="1:6">
      <c r="A284" s="23">
        <v>2014</v>
      </c>
      <c r="B284" s="23" t="s">
        <v>514</v>
      </c>
      <c r="C284" s="13" t="s">
        <v>184</v>
      </c>
      <c r="D284" s="13" t="s">
        <v>1848</v>
      </c>
      <c r="E284" s="13" t="s">
        <v>1836</v>
      </c>
      <c r="F284" s="34">
        <v>39</v>
      </c>
    </row>
    <row r="285" spans="1:6">
      <c r="A285" s="23">
        <v>2014</v>
      </c>
      <c r="B285" s="23" t="s">
        <v>514</v>
      </c>
      <c r="C285" s="13" t="s">
        <v>184</v>
      </c>
      <c r="D285" s="13" t="s">
        <v>1840</v>
      </c>
      <c r="E285" s="13" t="s">
        <v>1842</v>
      </c>
      <c r="F285" s="34">
        <v>1</v>
      </c>
    </row>
    <row r="286" spans="1:6">
      <c r="A286" s="23">
        <v>2014</v>
      </c>
      <c r="B286" s="23" t="s">
        <v>514</v>
      </c>
      <c r="C286" s="13" t="s">
        <v>184</v>
      </c>
      <c r="D286" s="13" t="s">
        <v>1840</v>
      </c>
      <c r="E286" s="13" t="s">
        <v>1843</v>
      </c>
      <c r="F286" s="34">
        <v>4</v>
      </c>
    </row>
    <row r="287" spans="1:6">
      <c r="A287" s="23">
        <v>2014</v>
      </c>
      <c r="B287" s="23" t="s">
        <v>514</v>
      </c>
      <c r="C287" s="13" t="s">
        <v>1822</v>
      </c>
      <c r="D287" s="13" t="s">
        <v>1823</v>
      </c>
      <c r="E287" s="13" t="s">
        <v>1709</v>
      </c>
      <c r="F287" s="34">
        <v>5</v>
      </c>
    </row>
    <row r="288" spans="1:6">
      <c r="A288" s="23">
        <v>2014</v>
      </c>
      <c r="B288" s="23" t="s">
        <v>514</v>
      </c>
      <c r="C288" s="13" t="s">
        <v>1822</v>
      </c>
      <c r="D288" s="13" t="s">
        <v>1823</v>
      </c>
      <c r="E288" s="13" t="s">
        <v>1825</v>
      </c>
      <c r="F288" s="34">
        <v>98</v>
      </c>
    </row>
    <row r="289" spans="1:6">
      <c r="A289" s="23">
        <v>2014</v>
      </c>
      <c r="B289" s="23" t="s">
        <v>514</v>
      </c>
      <c r="C289" s="13" t="s">
        <v>1822</v>
      </c>
      <c r="D289" s="13" t="s">
        <v>1823</v>
      </c>
      <c r="E289" s="13" t="s">
        <v>1826</v>
      </c>
      <c r="F289" s="34">
        <v>76</v>
      </c>
    </row>
    <row r="290" spans="1:6">
      <c r="A290" s="23">
        <v>2014</v>
      </c>
      <c r="B290" s="23" t="s">
        <v>514</v>
      </c>
      <c r="C290" s="13" t="s">
        <v>1822</v>
      </c>
      <c r="D290" s="13" t="s">
        <v>1823</v>
      </c>
      <c r="E290" s="13" t="s">
        <v>1824</v>
      </c>
      <c r="F290" s="34">
        <v>98</v>
      </c>
    </row>
    <row r="291" spans="1:6">
      <c r="A291" s="23">
        <v>2014</v>
      </c>
      <c r="B291" s="23" t="s">
        <v>514</v>
      </c>
      <c r="C291" s="13" t="s">
        <v>1822</v>
      </c>
      <c r="D291" s="13" t="s">
        <v>1848</v>
      </c>
      <c r="E291" s="13" t="s">
        <v>1832</v>
      </c>
      <c r="F291" s="34">
        <v>419</v>
      </c>
    </row>
    <row r="292" spans="1:6">
      <c r="A292" s="23">
        <v>2014</v>
      </c>
      <c r="B292" s="23" t="s">
        <v>514</v>
      </c>
      <c r="C292" s="13" t="s">
        <v>1822</v>
      </c>
      <c r="D292" s="13" t="s">
        <v>1848</v>
      </c>
      <c r="E292" s="13" t="s">
        <v>1833</v>
      </c>
      <c r="F292" s="34">
        <v>25</v>
      </c>
    </row>
    <row r="293" spans="1:6">
      <c r="A293" s="23">
        <v>2014</v>
      </c>
      <c r="B293" s="23" t="s">
        <v>514</v>
      </c>
      <c r="C293" s="13" t="s">
        <v>1822</v>
      </c>
      <c r="D293" s="13" t="s">
        <v>1848</v>
      </c>
      <c r="E293" s="13" t="s">
        <v>1827</v>
      </c>
      <c r="F293" s="34">
        <v>3183</v>
      </c>
    </row>
    <row r="294" spans="1:6">
      <c r="A294" s="23">
        <v>2014</v>
      </c>
      <c r="B294" s="23" t="s">
        <v>514</v>
      </c>
      <c r="C294" s="13" t="s">
        <v>1822</v>
      </c>
      <c r="D294" s="13" t="s">
        <v>1848</v>
      </c>
      <c r="E294" s="13" t="s">
        <v>1831</v>
      </c>
      <c r="F294" s="34">
        <v>173</v>
      </c>
    </row>
    <row r="295" spans="1:6">
      <c r="A295" s="23">
        <v>2014</v>
      </c>
      <c r="B295" s="23" t="s">
        <v>514</v>
      </c>
      <c r="C295" s="13" t="s">
        <v>1822</v>
      </c>
      <c r="D295" s="13" t="s">
        <v>1848</v>
      </c>
      <c r="E295" s="13" t="s">
        <v>1838</v>
      </c>
      <c r="F295" s="34">
        <v>3</v>
      </c>
    </row>
    <row r="296" spans="1:6">
      <c r="A296" s="23">
        <v>2014</v>
      </c>
      <c r="B296" s="23" t="s">
        <v>514</v>
      </c>
      <c r="C296" s="13" t="s">
        <v>1822</v>
      </c>
      <c r="D296" s="13" t="s">
        <v>1848</v>
      </c>
      <c r="E296" s="13" t="s">
        <v>1830</v>
      </c>
      <c r="F296" s="34">
        <v>21</v>
      </c>
    </row>
    <row r="297" spans="1:6">
      <c r="A297" s="23">
        <v>2014</v>
      </c>
      <c r="B297" s="23" t="s">
        <v>514</v>
      </c>
      <c r="C297" s="13" t="s">
        <v>1822</v>
      </c>
      <c r="D297" s="13" t="s">
        <v>1848</v>
      </c>
      <c r="E297" s="13" t="s">
        <v>1829</v>
      </c>
      <c r="F297" s="34">
        <v>2</v>
      </c>
    </row>
    <row r="298" spans="1:6">
      <c r="A298" s="23">
        <v>2014</v>
      </c>
      <c r="B298" s="23" t="s">
        <v>514</v>
      </c>
      <c r="C298" s="13" t="s">
        <v>1822</v>
      </c>
      <c r="D298" s="13" t="s">
        <v>1848</v>
      </c>
      <c r="E298" s="13" t="s">
        <v>1835</v>
      </c>
      <c r="F298" s="34">
        <v>34</v>
      </c>
    </row>
    <row r="299" spans="1:6">
      <c r="A299" s="23">
        <v>2014</v>
      </c>
      <c r="B299" s="23" t="s">
        <v>514</v>
      </c>
      <c r="C299" s="13" t="s">
        <v>1822</v>
      </c>
      <c r="D299" s="13" t="s">
        <v>1840</v>
      </c>
      <c r="E299" s="13" t="s">
        <v>1842</v>
      </c>
      <c r="F299" s="34">
        <v>2</v>
      </c>
    </row>
    <row r="300" spans="1:6">
      <c r="A300" s="23">
        <v>2014</v>
      </c>
      <c r="B300" s="23" t="s">
        <v>514</v>
      </c>
      <c r="C300" s="13" t="s">
        <v>1822</v>
      </c>
      <c r="D300" s="13" t="s">
        <v>1840</v>
      </c>
      <c r="E300" s="13" t="s">
        <v>1847</v>
      </c>
      <c r="F300" s="34">
        <v>115</v>
      </c>
    </row>
    <row r="301" spans="1:6">
      <c r="A301" s="23">
        <v>2014</v>
      </c>
      <c r="B301" s="23" t="s">
        <v>514</v>
      </c>
      <c r="C301" s="13" t="s">
        <v>1821</v>
      </c>
      <c r="D301" s="13" t="s">
        <v>1823</v>
      </c>
      <c r="E301" s="13" t="s">
        <v>1709</v>
      </c>
      <c r="F301" s="34">
        <v>32</v>
      </c>
    </row>
    <row r="302" spans="1:6">
      <c r="A302" s="23">
        <v>2014</v>
      </c>
      <c r="B302" s="23" t="s">
        <v>514</v>
      </c>
      <c r="C302" s="13" t="s">
        <v>1821</v>
      </c>
      <c r="D302" s="13" t="s">
        <v>1823</v>
      </c>
      <c r="E302" s="13" t="s">
        <v>1825</v>
      </c>
      <c r="F302" s="34">
        <v>54</v>
      </c>
    </row>
    <row r="303" spans="1:6">
      <c r="A303" s="23">
        <v>2014</v>
      </c>
      <c r="B303" s="23" t="s">
        <v>514</v>
      </c>
      <c r="C303" s="13" t="s">
        <v>1821</v>
      </c>
      <c r="D303" s="13" t="s">
        <v>1823</v>
      </c>
      <c r="E303" s="13" t="s">
        <v>1826</v>
      </c>
      <c r="F303" s="34">
        <v>66</v>
      </c>
    </row>
    <row r="304" spans="1:6">
      <c r="A304" s="23">
        <v>2014</v>
      </c>
      <c r="B304" s="23" t="s">
        <v>514</v>
      </c>
      <c r="C304" s="13" t="s">
        <v>1821</v>
      </c>
      <c r="D304" s="13" t="s">
        <v>1823</v>
      </c>
      <c r="E304" s="13" t="s">
        <v>1824</v>
      </c>
      <c r="F304" s="34">
        <v>54</v>
      </c>
    </row>
    <row r="305" spans="1:6">
      <c r="A305" s="23">
        <v>2014</v>
      </c>
      <c r="B305" s="23" t="s">
        <v>514</v>
      </c>
      <c r="C305" s="13" t="s">
        <v>1821</v>
      </c>
      <c r="D305" s="13" t="s">
        <v>1848</v>
      </c>
      <c r="E305" s="13" t="s">
        <v>1833</v>
      </c>
      <c r="F305" s="34">
        <v>69</v>
      </c>
    </row>
    <row r="306" spans="1:6">
      <c r="A306" s="23">
        <v>2014</v>
      </c>
      <c r="B306" s="23" t="s">
        <v>514</v>
      </c>
      <c r="C306" s="13" t="s">
        <v>1821</v>
      </c>
      <c r="D306" s="13" t="s">
        <v>1848</v>
      </c>
      <c r="E306" s="13" t="s">
        <v>1831</v>
      </c>
      <c r="F306" s="34">
        <v>2</v>
      </c>
    </row>
    <row r="307" spans="1:6">
      <c r="A307" s="23">
        <v>2014</v>
      </c>
      <c r="B307" s="23" t="s">
        <v>514</v>
      </c>
      <c r="C307" s="13" t="s">
        <v>1821</v>
      </c>
      <c r="D307" s="13" t="s">
        <v>1848</v>
      </c>
      <c r="E307" s="13" t="s">
        <v>1837</v>
      </c>
      <c r="F307" s="34">
        <v>2</v>
      </c>
    </row>
    <row r="308" spans="1:6">
      <c r="A308" s="23">
        <v>2014</v>
      </c>
      <c r="B308" s="23" t="s">
        <v>514</v>
      </c>
      <c r="C308" s="13" t="s">
        <v>1821</v>
      </c>
      <c r="D308" s="13" t="s">
        <v>1848</v>
      </c>
      <c r="E308" s="13" t="s">
        <v>1829</v>
      </c>
      <c r="F308" s="34">
        <v>5</v>
      </c>
    </row>
    <row r="309" spans="1:6">
      <c r="A309" s="23">
        <v>2014</v>
      </c>
      <c r="B309" s="23" t="s">
        <v>514</v>
      </c>
      <c r="C309" s="13" t="s">
        <v>1821</v>
      </c>
      <c r="D309" s="13" t="s">
        <v>1848</v>
      </c>
      <c r="E309" s="13" t="s">
        <v>1835</v>
      </c>
      <c r="F309" s="34">
        <v>14</v>
      </c>
    </row>
    <row r="310" spans="1:6">
      <c r="A310" s="23">
        <v>2014</v>
      </c>
      <c r="B310" s="23" t="s">
        <v>514</v>
      </c>
      <c r="C310" s="13" t="s">
        <v>1821</v>
      </c>
      <c r="D310" s="13" t="s">
        <v>1840</v>
      </c>
      <c r="E310" s="13" t="s">
        <v>1842</v>
      </c>
      <c r="F310" s="34">
        <v>3</v>
      </c>
    </row>
    <row r="311" spans="1:6">
      <c r="A311" s="23">
        <v>2014</v>
      </c>
      <c r="B311" s="23" t="s">
        <v>514</v>
      </c>
      <c r="C311" s="13" t="s">
        <v>1821</v>
      </c>
      <c r="D311" s="13" t="s">
        <v>1840</v>
      </c>
      <c r="E311" s="13" t="s">
        <v>1843</v>
      </c>
      <c r="F311" s="34">
        <v>10</v>
      </c>
    </row>
    <row r="312" spans="1:6">
      <c r="A312" s="23">
        <v>2015</v>
      </c>
      <c r="B312" s="23" t="s">
        <v>514</v>
      </c>
      <c r="C312" s="13" t="s">
        <v>3925</v>
      </c>
      <c r="D312" s="13" t="s">
        <v>1823</v>
      </c>
      <c r="E312" s="13" t="s">
        <v>1709</v>
      </c>
      <c r="F312" s="34">
        <v>2</v>
      </c>
    </row>
    <row r="313" spans="1:6">
      <c r="A313" s="23">
        <v>2015</v>
      </c>
      <c r="B313" s="23" t="s">
        <v>514</v>
      </c>
      <c r="C313" s="13" t="s">
        <v>3925</v>
      </c>
      <c r="D313" s="13" t="s">
        <v>1848</v>
      </c>
      <c r="E313" s="13" t="s">
        <v>1833</v>
      </c>
      <c r="F313" s="34">
        <v>6</v>
      </c>
    </row>
    <row r="314" spans="1:6">
      <c r="A314" s="23">
        <v>2015</v>
      </c>
      <c r="B314" s="23" t="s">
        <v>514</v>
      </c>
      <c r="C314" s="13" t="s">
        <v>3925</v>
      </c>
      <c r="D314" s="13" t="s">
        <v>1848</v>
      </c>
      <c r="E314" s="13" t="s">
        <v>1834</v>
      </c>
      <c r="F314" s="34">
        <v>1</v>
      </c>
    </row>
    <row r="315" spans="1:6">
      <c r="A315" s="23">
        <v>2015</v>
      </c>
      <c r="B315" s="23" t="s">
        <v>514</v>
      </c>
      <c r="C315" s="13" t="s">
        <v>3925</v>
      </c>
      <c r="D315" s="13" t="s">
        <v>1848</v>
      </c>
      <c r="E315" s="13" t="s">
        <v>1831</v>
      </c>
      <c r="F315" s="34">
        <v>1</v>
      </c>
    </row>
    <row r="316" spans="1:6">
      <c r="A316" s="23">
        <v>2015</v>
      </c>
      <c r="B316" s="23" t="s">
        <v>514</v>
      </c>
      <c r="C316" s="13" t="s">
        <v>3925</v>
      </c>
      <c r="D316" s="13" t="s">
        <v>1848</v>
      </c>
      <c r="E316" s="13" t="s">
        <v>1837</v>
      </c>
      <c r="F316" s="34">
        <v>44</v>
      </c>
    </row>
    <row r="317" spans="1:6">
      <c r="A317" s="23">
        <v>2015</v>
      </c>
      <c r="B317" s="23" t="s">
        <v>514</v>
      </c>
      <c r="C317" s="13" t="s">
        <v>3925</v>
      </c>
      <c r="D317" s="13" t="s">
        <v>1848</v>
      </c>
      <c r="E317" s="13" t="s">
        <v>1838</v>
      </c>
      <c r="F317" s="34">
        <v>180</v>
      </c>
    </row>
    <row r="318" spans="1:6">
      <c r="A318" s="23">
        <v>2015</v>
      </c>
      <c r="B318" s="23" t="s">
        <v>514</v>
      </c>
      <c r="C318" s="13" t="s">
        <v>3925</v>
      </c>
      <c r="D318" s="13" t="s">
        <v>1848</v>
      </c>
      <c r="E318" s="13" t="s">
        <v>1829</v>
      </c>
      <c r="F318" s="34">
        <v>20</v>
      </c>
    </row>
    <row r="319" spans="1:6">
      <c r="A319" s="23">
        <v>2015</v>
      </c>
      <c r="B319" s="23" t="s">
        <v>514</v>
      </c>
      <c r="C319" s="13" t="s">
        <v>3925</v>
      </c>
      <c r="D319" s="13" t="s">
        <v>1848</v>
      </c>
      <c r="E319" s="13" t="s">
        <v>1835</v>
      </c>
      <c r="F319" s="34">
        <v>5</v>
      </c>
    </row>
    <row r="320" spans="1:6">
      <c r="A320" s="23">
        <v>2015</v>
      </c>
      <c r="B320" s="23" t="s">
        <v>514</v>
      </c>
      <c r="C320" s="13" t="s">
        <v>3925</v>
      </c>
      <c r="D320" s="13" t="s">
        <v>1848</v>
      </c>
      <c r="E320" s="13" t="s">
        <v>1836</v>
      </c>
      <c r="F320" s="34">
        <v>123</v>
      </c>
    </row>
    <row r="321" spans="1:6">
      <c r="A321" s="23">
        <v>2015</v>
      </c>
      <c r="B321" s="23" t="s">
        <v>514</v>
      </c>
      <c r="C321" s="13" t="s">
        <v>3925</v>
      </c>
      <c r="D321" s="13" t="s">
        <v>1840</v>
      </c>
      <c r="E321" s="13" t="s">
        <v>1846</v>
      </c>
      <c r="F321" s="34">
        <v>6</v>
      </c>
    </row>
    <row r="322" spans="1:6">
      <c r="A322" s="23">
        <v>2015</v>
      </c>
      <c r="B322" s="23" t="s">
        <v>514</v>
      </c>
      <c r="C322" s="13" t="s">
        <v>3925</v>
      </c>
      <c r="D322" s="13" t="s">
        <v>1840</v>
      </c>
      <c r="E322" s="13" t="s">
        <v>1842</v>
      </c>
      <c r="F322" s="34">
        <v>3</v>
      </c>
    </row>
    <row r="323" spans="1:6">
      <c r="A323" s="23">
        <v>2015</v>
      </c>
      <c r="B323" s="23" t="s">
        <v>514</v>
      </c>
      <c r="C323" s="13" t="s">
        <v>3925</v>
      </c>
      <c r="D323" s="13" t="s">
        <v>1840</v>
      </c>
      <c r="E323" s="13" t="s">
        <v>1844</v>
      </c>
      <c r="F323" s="34">
        <v>2</v>
      </c>
    </row>
    <row r="324" spans="1:6">
      <c r="A324" s="23">
        <v>2015</v>
      </c>
      <c r="B324" s="23" t="s">
        <v>514</v>
      </c>
      <c r="C324" s="13" t="s">
        <v>3925</v>
      </c>
      <c r="D324" s="13" t="s">
        <v>1840</v>
      </c>
      <c r="E324" s="13" t="s">
        <v>1841</v>
      </c>
      <c r="F324" s="34">
        <v>34</v>
      </c>
    </row>
    <row r="325" spans="1:6">
      <c r="A325" s="23">
        <v>2015</v>
      </c>
      <c r="B325" s="23" t="s">
        <v>514</v>
      </c>
      <c r="C325" s="13" t="s">
        <v>3925</v>
      </c>
      <c r="D325" s="13" t="s">
        <v>1840</v>
      </c>
      <c r="E325" s="13" t="s">
        <v>1847</v>
      </c>
      <c r="F325" s="34">
        <v>10</v>
      </c>
    </row>
    <row r="326" spans="1:6">
      <c r="A326" s="23">
        <v>2015</v>
      </c>
      <c r="B326" s="23" t="s">
        <v>514</v>
      </c>
      <c r="C326" s="13" t="s">
        <v>3925</v>
      </c>
      <c r="D326" s="13" t="s">
        <v>1840</v>
      </c>
      <c r="E326" s="13" t="s">
        <v>1843</v>
      </c>
      <c r="F326" s="34">
        <v>23</v>
      </c>
    </row>
    <row r="327" spans="1:6">
      <c r="A327" s="23">
        <v>2015</v>
      </c>
      <c r="B327" s="23" t="s">
        <v>514</v>
      </c>
      <c r="C327" s="13" t="s">
        <v>185</v>
      </c>
      <c r="D327" s="13" t="s">
        <v>1823</v>
      </c>
      <c r="E327" s="13" t="s">
        <v>1709</v>
      </c>
      <c r="F327" s="34">
        <v>9</v>
      </c>
    </row>
    <row r="328" spans="1:6">
      <c r="A328" s="23">
        <v>2015</v>
      </c>
      <c r="B328" s="23" t="s">
        <v>514</v>
      </c>
      <c r="C328" s="13" t="s">
        <v>185</v>
      </c>
      <c r="D328" s="13" t="s">
        <v>1848</v>
      </c>
      <c r="E328" s="13" t="s">
        <v>1833</v>
      </c>
      <c r="F328" s="34">
        <v>17</v>
      </c>
    </row>
    <row r="329" spans="1:6">
      <c r="A329" s="23">
        <v>2015</v>
      </c>
      <c r="B329" s="23" t="s">
        <v>514</v>
      </c>
      <c r="C329" s="13" t="s">
        <v>185</v>
      </c>
      <c r="D329" s="13" t="s">
        <v>1848</v>
      </c>
      <c r="E329" s="13" t="s">
        <v>1834</v>
      </c>
      <c r="F329" s="34">
        <v>6</v>
      </c>
    </row>
    <row r="330" spans="1:6">
      <c r="A330" s="23">
        <v>2015</v>
      </c>
      <c r="B330" s="23" t="s">
        <v>514</v>
      </c>
      <c r="C330" s="13" t="s">
        <v>185</v>
      </c>
      <c r="D330" s="13" t="s">
        <v>1848</v>
      </c>
      <c r="E330" s="13" t="s">
        <v>1831</v>
      </c>
      <c r="F330" s="34">
        <v>6</v>
      </c>
    </row>
    <row r="331" spans="1:6">
      <c r="A331" s="23">
        <v>2015</v>
      </c>
      <c r="B331" s="23" t="s">
        <v>514</v>
      </c>
      <c r="C331" s="13" t="s">
        <v>185</v>
      </c>
      <c r="D331" s="13" t="s">
        <v>1848</v>
      </c>
      <c r="E331" s="13" t="s">
        <v>1837</v>
      </c>
      <c r="F331" s="34">
        <v>101</v>
      </c>
    </row>
    <row r="332" spans="1:6">
      <c r="A332" s="23">
        <v>2015</v>
      </c>
      <c r="B332" s="23" t="s">
        <v>514</v>
      </c>
      <c r="C332" s="13" t="s">
        <v>185</v>
      </c>
      <c r="D332" s="13" t="s">
        <v>1848</v>
      </c>
      <c r="E332" s="13" t="s">
        <v>1838</v>
      </c>
      <c r="F332" s="34">
        <v>181</v>
      </c>
    </row>
    <row r="333" spans="1:6">
      <c r="A333" s="23">
        <v>2015</v>
      </c>
      <c r="B333" s="23" t="s">
        <v>514</v>
      </c>
      <c r="C333" s="13" t="s">
        <v>185</v>
      </c>
      <c r="D333" s="13" t="s">
        <v>1848</v>
      </c>
      <c r="E333" s="13" t="s">
        <v>1829</v>
      </c>
      <c r="F333" s="34">
        <v>8</v>
      </c>
    </row>
    <row r="334" spans="1:6">
      <c r="A334" s="23">
        <v>2015</v>
      </c>
      <c r="B334" s="23" t="s">
        <v>514</v>
      </c>
      <c r="C334" s="13" t="s">
        <v>185</v>
      </c>
      <c r="D334" s="13" t="s">
        <v>1848</v>
      </c>
      <c r="E334" s="13" t="s">
        <v>1835</v>
      </c>
      <c r="F334" s="34">
        <v>13</v>
      </c>
    </row>
    <row r="335" spans="1:6">
      <c r="A335" s="23">
        <v>2015</v>
      </c>
      <c r="B335" s="23" t="s">
        <v>514</v>
      </c>
      <c r="C335" s="13" t="s">
        <v>185</v>
      </c>
      <c r="D335" s="13" t="s">
        <v>1848</v>
      </c>
      <c r="E335" s="13" t="s">
        <v>1836</v>
      </c>
      <c r="F335" s="34">
        <v>161</v>
      </c>
    </row>
    <row r="336" spans="1:6">
      <c r="A336" s="23">
        <v>2015</v>
      </c>
      <c r="B336" s="23" t="s">
        <v>514</v>
      </c>
      <c r="C336" s="13" t="s">
        <v>185</v>
      </c>
      <c r="D336" s="13" t="s">
        <v>1840</v>
      </c>
      <c r="E336" s="13" t="s">
        <v>1846</v>
      </c>
      <c r="F336" s="34">
        <v>28</v>
      </c>
    </row>
    <row r="337" spans="1:6">
      <c r="A337" s="23">
        <v>2015</v>
      </c>
      <c r="B337" s="23" t="s">
        <v>514</v>
      </c>
      <c r="C337" s="13" t="s">
        <v>185</v>
      </c>
      <c r="D337" s="13" t="s">
        <v>1840</v>
      </c>
      <c r="E337" s="13" t="s">
        <v>1842</v>
      </c>
      <c r="F337" s="34">
        <v>10</v>
      </c>
    </row>
    <row r="338" spans="1:6">
      <c r="A338" s="23">
        <v>2015</v>
      </c>
      <c r="B338" s="23" t="s">
        <v>514</v>
      </c>
      <c r="C338" s="13" t="s">
        <v>185</v>
      </c>
      <c r="D338" s="13" t="s">
        <v>1840</v>
      </c>
      <c r="E338" s="13" t="s">
        <v>1844</v>
      </c>
      <c r="F338" s="34">
        <v>4</v>
      </c>
    </row>
    <row r="339" spans="1:6">
      <c r="A339" s="23">
        <v>2015</v>
      </c>
      <c r="B339" s="23" t="s">
        <v>514</v>
      </c>
      <c r="C339" s="13" t="s">
        <v>185</v>
      </c>
      <c r="D339" s="13" t="s">
        <v>1840</v>
      </c>
      <c r="E339" s="13" t="s">
        <v>1841</v>
      </c>
      <c r="F339" s="34">
        <v>97</v>
      </c>
    </row>
    <row r="340" spans="1:6">
      <c r="A340" s="23">
        <v>2015</v>
      </c>
      <c r="B340" s="23" t="s">
        <v>514</v>
      </c>
      <c r="C340" s="13" t="s">
        <v>185</v>
      </c>
      <c r="D340" s="13" t="s">
        <v>1840</v>
      </c>
      <c r="E340" s="13" t="s">
        <v>1847</v>
      </c>
      <c r="F340" s="34">
        <v>39</v>
      </c>
    </row>
    <row r="341" spans="1:6">
      <c r="A341" s="23">
        <v>2015</v>
      </c>
      <c r="B341" s="23" t="s">
        <v>514</v>
      </c>
      <c r="C341" s="13" t="s">
        <v>185</v>
      </c>
      <c r="D341" s="13" t="s">
        <v>1840</v>
      </c>
      <c r="E341" s="13" t="s">
        <v>1843</v>
      </c>
      <c r="F341" s="34">
        <v>104</v>
      </c>
    </row>
    <row r="342" spans="1:6">
      <c r="A342" s="23">
        <v>2015</v>
      </c>
      <c r="B342" s="23" t="s">
        <v>514</v>
      </c>
      <c r="C342" s="13" t="s">
        <v>23</v>
      </c>
      <c r="D342" s="13" t="s">
        <v>1823</v>
      </c>
      <c r="E342" s="13" t="s">
        <v>1709</v>
      </c>
      <c r="F342" s="34">
        <v>5</v>
      </c>
    </row>
    <row r="343" spans="1:6">
      <c r="A343" s="23">
        <v>2015</v>
      </c>
      <c r="B343" s="23" t="s">
        <v>514</v>
      </c>
      <c r="C343" s="13" t="s">
        <v>23</v>
      </c>
      <c r="D343" s="13" t="s">
        <v>1848</v>
      </c>
      <c r="E343" s="13" t="s">
        <v>1833</v>
      </c>
      <c r="F343" s="34">
        <v>13</v>
      </c>
    </row>
    <row r="344" spans="1:6">
      <c r="A344" s="23">
        <v>2015</v>
      </c>
      <c r="B344" s="23" t="s">
        <v>514</v>
      </c>
      <c r="C344" s="13" t="s">
        <v>23</v>
      </c>
      <c r="D344" s="13" t="s">
        <v>1848</v>
      </c>
      <c r="E344" s="13" t="s">
        <v>1834</v>
      </c>
      <c r="F344" s="34">
        <v>1</v>
      </c>
    </row>
    <row r="345" spans="1:6">
      <c r="A345" s="23">
        <v>2015</v>
      </c>
      <c r="B345" s="23" t="s">
        <v>514</v>
      </c>
      <c r="C345" s="13" t="s">
        <v>23</v>
      </c>
      <c r="D345" s="13" t="s">
        <v>1848</v>
      </c>
      <c r="E345" s="13" t="s">
        <v>1831</v>
      </c>
      <c r="F345" s="34">
        <v>1</v>
      </c>
    </row>
    <row r="346" spans="1:6">
      <c r="A346" s="23">
        <v>2015</v>
      </c>
      <c r="B346" s="23" t="s">
        <v>514</v>
      </c>
      <c r="C346" s="13" t="s">
        <v>23</v>
      </c>
      <c r="D346" s="13" t="s">
        <v>1848</v>
      </c>
      <c r="E346" s="13" t="s">
        <v>1837</v>
      </c>
      <c r="F346" s="34">
        <v>10</v>
      </c>
    </row>
    <row r="347" spans="1:6">
      <c r="A347" s="23">
        <v>2015</v>
      </c>
      <c r="B347" s="23" t="s">
        <v>514</v>
      </c>
      <c r="C347" s="13" t="s">
        <v>23</v>
      </c>
      <c r="D347" s="13" t="s">
        <v>1848</v>
      </c>
      <c r="E347" s="13" t="s">
        <v>1838</v>
      </c>
      <c r="F347" s="34">
        <v>74</v>
      </c>
    </row>
    <row r="348" spans="1:6">
      <c r="A348" s="23">
        <v>2015</v>
      </c>
      <c r="B348" s="23" t="s">
        <v>514</v>
      </c>
      <c r="C348" s="13" t="s">
        <v>23</v>
      </c>
      <c r="D348" s="13" t="s">
        <v>1848</v>
      </c>
      <c r="E348" s="13" t="s">
        <v>1829</v>
      </c>
      <c r="F348" s="34">
        <v>5</v>
      </c>
    </row>
    <row r="349" spans="1:6">
      <c r="A349" s="23">
        <v>2015</v>
      </c>
      <c r="B349" s="23" t="s">
        <v>514</v>
      </c>
      <c r="C349" s="13" t="s">
        <v>23</v>
      </c>
      <c r="D349" s="13" t="s">
        <v>1848</v>
      </c>
      <c r="E349" s="13" t="s">
        <v>1835</v>
      </c>
      <c r="F349" s="34">
        <v>2</v>
      </c>
    </row>
    <row r="350" spans="1:6">
      <c r="A350" s="23">
        <v>2015</v>
      </c>
      <c r="B350" s="23" t="s">
        <v>514</v>
      </c>
      <c r="C350" s="13" t="s">
        <v>23</v>
      </c>
      <c r="D350" s="13" t="s">
        <v>1848</v>
      </c>
      <c r="E350" s="13" t="s">
        <v>1836</v>
      </c>
      <c r="F350" s="34">
        <v>75</v>
      </c>
    </row>
    <row r="351" spans="1:6">
      <c r="A351" s="23">
        <v>2015</v>
      </c>
      <c r="B351" s="23" t="s">
        <v>514</v>
      </c>
      <c r="C351" s="13" t="s">
        <v>23</v>
      </c>
      <c r="D351" s="13" t="s">
        <v>1840</v>
      </c>
      <c r="E351" s="13" t="s">
        <v>1846</v>
      </c>
      <c r="F351" s="34">
        <v>5</v>
      </c>
    </row>
    <row r="352" spans="1:6">
      <c r="A352" s="23">
        <v>2015</v>
      </c>
      <c r="B352" s="23" t="s">
        <v>514</v>
      </c>
      <c r="C352" s="13" t="s">
        <v>23</v>
      </c>
      <c r="D352" s="13" t="s">
        <v>1840</v>
      </c>
      <c r="E352" s="13" t="s">
        <v>1842</v>
      </c>
      <c r="F352" s="34">
        <v>1</v>
      </c>
    </row>
    <row r="353" spans="1:6">
      <c r="A353" s="23">
        <v>2015</v>
      </c>
      <c r="B353" s="23" t="s">
        <v>514</v>
      </c>
      <c r="C353" s="13" t="s">
        <v>23</v>
      </c>
      <c r="D353" s="13" t="s">
        <v>1840</v>
      </c>
      <c r="E353" s="13" t="s">
        <v>1841</v>
      </c>
      <c r="F353" s="34">
        <v>27</v>
      </c>
    </row>
    <row r="354" spans="1:6">
      <c r="A354" s="23">
        <v>2015</v>
      </c>
      <c r="B354" s="23" t="s">
        <v>514</v>
      </c>
      <c r="C354" s="13" t="s">
        <v>23</v>
      </c>
      <c r="D354" s="13" t="s">
        <v>1840</v>
      </c>
      <c r="E354" s="13" t="s">
        <v>1847</v>
      </c>
      <c r="F354" s="34">
        <v>7</v>
      </c>
    </row>
    <row r="355" spans="1:6">
      <c r="A355" s="23">
        <v>2015</v>
      </c>
      <c r="B355" s="23" t="s">
        <v>514</v>
      </c>
      <c r="C355" s="13" t="s">
        <v>23</v>
      </c>
      <c r="D355" s="13" t="s">
        <v>1840</v>
      </c>
      <c r="E355" s="13" t="s">
        <v>1843</v>
      </c>
      <c r="F355" s="34">
        <v>31</v>
      </c>
    </row>
    <row r="356" spans="1:6">
      <c r="A356" s="23">
        <v>2015</v>
      </c>
      <c r="B356" s="23" t="s">
        <v>514</v>
      </c>
      <c r="C356" s="13" t="s">
        <v>184</v>
      </c>
      <c r="D356" s="13" t="s">
        <v>1848</v>
      </c>
      <c r="E356" s="13" t="s">
        <v>1833</v>
      </c>
      <c r="F356" s="34">
        <v>1</v>
      </c>
    </row>
    <row r="357" spans="1:6">
      <c r="A357" s="23">
        <v>2015</v>
      </c>
      <c r="B357" s="23" t="s">
        <v>514</v>
      </c>
      <c r="C357" s="13" t="s">
        <v>184</v>
      </c>
      <c r="D357" s="13" t="s">
        <v>1848</v>
      </c>
      <c r="E357" s="13" t="s">
        <v>1837</v>
      </c>
      <c r="F357" s="34">
        <v>16</v>
      </c>
    </row>
    <row r="358" spans="1:6">
      <c r="A358" s="23">
        <v>2015</v>
      </c>
      <c r="B358" s="23" t="s">
        <v>514</v>
      </c>
      <c r="C358" s="13" t="s">
        <v>184</v>
      </c>
      <c r="D358" s="13" t="s">
        <v>1848</v>
      </c>
      <c r="E358" s="13" t="s">
        <v>1838</v>
      </c>
      <c r="F358" s="34">
        <v>57</v>
      </c>
    </row>
    <row r="359" spans="1:6">
      <c r="A359" s="23">
        <v>2015</v>
      </c>
      <c r="B359" s="23" t="s">
        <v>514</v>
      </c>
      <c r="C359" s="13" t="s">
        <v>184</v>
      </c>
      <c r="D359" s="13" t="s">
        <v>1848</v>
      </c>
      <c r="E359" s="13" t="s">
        <v>1829</v>
      </c>
      <c r="F359" s="34">
        <v>1</v>
      </c>
    </row>
    <row r="360" spans="1:6">
      <c r="A360" s="23">
        <v>2015</v>
      </c>
      <c r="B360" s="23" t="s">
        <v>514</v>
      </c>
      <c r="C360" s="13" t="s">
        <v>184</v>
      </c>
      <c r="D360" s="13" t="s">
        <v>1848</v>
      </c>
      <c r="E360" s="13" t="s">
        <v>1836</v>
      </c>
      <c r="F360" s="34">
        <v>45</v>
      </c>
    </row>
    <row r="361" spans="1:6">
      <c r="A361" s="23">
        <v>2015</v>
      </c>
      <c r="B361" s="23" t="s">
        <v>514</v>
      </c>
      <c r="C361" s="13" t="s">
        <v>184</v>
      </c>
      <c r="D361" s="13" t="s">
        <v>1840</v>
      </c>
      <c r="E361" s="13" t="s">
        <v>1844</v>
      </c>
      <c r="F361" s="34">
        <v>1</v>
      </c>
    </row>
    <row r="362" spans="1:6">
      <c r="A362" s="23">
        <v>2015</v>
      </c>
      <c r="B362" s="23" t="s">
        <v>514</v>
      </c>
      <c r="C362" s="13" t="s">
        <v>184</v>
      </c>
      <c r="D362" s="13" t="s">
        <v>1840</v>
      </c>
      <c r="E362" s="13" t="s">
        <v>1841</v>
      </c>
      <c r="F362" s="34">
        <v>3</v>
      </c>
    </row>
    <row r="363" spans="1:6">
      <c r="A363" s="23">
        <v>2015</v>
      </c>
      <c r="B363" s="23" t="s">
        <v>514</v>
      </c>
      <c r="C363" s="13" t="s">
        <v>184</v>
      </c>
      <c r="D363" s="13" t="s">
        <v>1840</v>
      </c>
      <c r="E363" s="13" t="s">
        <v>1847</v>
      </c>
      <c r="F363" s="34">
        <v>1</v>
      </c>
    </row>
    <row r="364" spans="1:6">
      <c r="A364" s="23">
        <v>2015</v>
      </c>
      <c r="B364" s="23" t="s">
        <v>514</v>
      </c>
      <c r="C364" s="13" t="s">
        <v>184</v>
      </c>
      <c r="D364" s="13" t="s">
        <v>1840</v>
      </c>
      <c r="E364" s="13" t="s">
        <v>1843</v>
      </c>
      <c r="F364" s="34">
        <v>9</v>
      </c>
    </row>
    <row r="365" spans="1:6">
      <c r="A365" s="23">
        <v>2015</v>
      </c>
      <c r="B365" s="23" t="s">
        <v>514</v>
      </c>
      <c r="C365" s="13" t="s">
        <v>1822</v>
      </c>
      <c r="D365" s="13" t="s">
        <v>1823</v>
      </c>
      <c r="E365" s="13" t="s">
        <v>1826</v>
      </c>
      <c r="F365" s="34">
        <v>69</v>
      </c>
    </row>
    <row r="366" spans="1:6">
      <c r="A366" s="23">
        <v>2015</v>
      </c>
      <c r="B366" s="23" t="s">
        <v>514</v>
      </c>
      <c r="C366" s="13" t="s">
        <v>1822</v>
      </c>
      <c r="D366" s="13" t="s">
        <v>1848</v>
      </c>
      <c r="E366" s="13" t="s">
        <v>1832</v>
      </c>
      <c r="F366" s="34">
        <v>420</v>
      </c>
    </row>
    <row r="367" spans="1:6">
      <c r="A367" s="23">
        <v>2015</v>
      </c>
      <c r="B367" s="23" t="s">
        <v>514</v>
      </c>
      <c r="C367" s="13" t="s">
        <v>1822</v>
      </c>
      <c r="D367" s="13" t="s">
        <v>1848</v>
      </c>
      <c r="E367" s="13" t="s">
        <v>1833</v>
      </c>
      <c r="F367" s="34">
        <v>13</v>
      </c>
    </row>
    <row r="368" spans="1:6">
      <c r="A368" s="23">
        <v>2015</v>
      </c>
      <c r="B368" s="23" t="s">
        <v>514</v>
      </c>
      <c r="C368" s="13" t="s">
        <v>1822</v>
      </c>
      <c r="D368" s="13" t="s">
        <v>1848</v>
      </c>
      <c r="E368" s="13" t="s">
        <v>1834</v>
      </c>
      <c r="F368" s="34">
        <v>1</v>
      </c>
    </row>
    <row r="369" spans="1:6">
      <c r="A369" s="23">
        <v>2015</v>
      </c>
      <c r="B369" s="23" t="s">
        <v>514</v>
      </c>
      <c r="C369" s="13" t="s">
        <v>1822</v>
      </c>
      <c r="D369" s="13" t="s">
        <v>1848</v>
      </c>
      <c r="E369" s="13" t="s">
        <v>1827</v>
      </c>
      <c r="F369" s="34">
        <v>6772</v>
      </c>
    </row>
    <row r="370" spans="1:6">
      <c r="A370" s="23">
        <v>2015</v>
      </c>
      <c r="B370" s="23" t="s">
        <v>514</v>
      </c>
      <c r="C370" s="13" t="s">
        <v>1822</v>
      </c>
      <c r="D370" s="13" t="s">
        <v>1848</v>
      </c>
      <c r="E370" s="13" t="s">
        <v>1831</v>
      </c>
      <c r="F370" s="34">
        <v>2</v>
      </c>
    </row>
    <row r="371" spans="1:6">
      <c r="A371" s="23">
        <v>2015</v>
      </c>
      <c r="B371" s="23" t="s">
        <v>514</v>
      </c>
      <c r="C371" s="13" t="s">
        <v>1822</v>
      </c>
      <c r="D371" s="13" t="s">
        <v>1848</v>
      </c>
      <c r="E371" s="13" t="s">
        <v>1837</v>
      </c>
      <c r="F371" s="34">
        <v>2</v>
      </c>
    </row>
    <row r="372" spans="1:6">
      <c r="A372" s="23">
        <v>2015</v>
      </c>
      <c r="B372" s="23" t="s">
        <v>514</v>
      </c>
      <c r="C372" s="13" t="s">
        <v>1822</v>
      </c>
      <c r="D372" s="13" t="s">
        <v>1848</v>
      </c>
      <c r="E372" s="13" t="s">
        <v>1838</v>
      </c>
      <c r="F372" s="34">
        <v>4</v>
      </c>
    </row>
    <row r="373" spans="1:6">
      <c r="A373" s="23">
        <v>2015</v>
      </c>
      <c r="B373" s="23" t="s">
        <v>514</v>
      </c>
      <c r="C373" s="13" t="s">
        <v>1822</v>
      </c>
      <c r="D373" s="13" t="s">
        <v>1848</v>
      </c>
      <c r="E373" s="13" t="s">
        <v>1830</v>
      </c>
      <c r="F373" s="34">
        <v>10</v>
      </c>
    </row>
    <row r="374" spans="1:6">
      <c r="A374" s="23">
        <v>2015</v>
      </c>
      <c r="B374" s="23" t="s">
        <v>514</v>
      </c>
      <c r="C374" s="13" t="s">
        <v>1822</v>
      </c>
      <c r="D374" s="13" t="s">
        <v>1848</v>
      </c>
      <c r="E374" s="13" t="s">
        <v>1829</v>
      </c>
      <c r="F374" s="34">
        <v>5</v>
      </c>
    </row>
    <row r="375" spans="1:6">
      <c r="A375" s="23">
        <v>2015</v>
      </c>
      <c r="B375" s="23" t="s">
        <v>514</v>
      </c>
      <c r="C375" s="13" t="s">
        <v>1822</v>
      </c>
      <c r="D375" s="13" t="s">
        <v>1848</v>
      </c>
      <c r="E375" s="13" t="s">
        <v>1835</v>
      </c>
      <c r="F375" s="34">
        <v>18</v>
      </c>
    </row>
    <row r="376" spans="1:6">
      <c r="A376" s="23">
        <v>2015</v>
      </c>
      <c r="B376" s="23" t="s">
        <v>514</v>
      </c>
      <c r="C376" s="13" t="s">
        <v>1822</v>
      </c>
      <c r="D376" s="13" t="s">
        <v>1848</v>
      </c>
      <c r="E376" s="13" t="s">
        <v>1836</v>
      </c>
      <c r="F376" s="34">
        <v>3</v>
      </c>
    </row>
    <row r="377" spans="1:6">
      <c r="A377" s="23">
        <v>2015</v>
      </c>
      <c r="B377" s="23" t="s">
        <v>514</v>
      </c>
      <c r="C377" s="13" t="s">
        <v>1822</v>
      </c>
      <c r="D377" s="13" t="s">
        <v>1840</v>
      </c>
      <c r="E377" s="13" t="s">
        <v>1846</v>
      </c>
      <c r="F377" s="34">
        <v>1</v>
      </c>
    </row>
    <row r="378" spans="1:6">
      <c r="A378" s="23">
        <v>2015</v>
      </c>
      <c r="B378" s="23" t="s">
        <v>514</v>
      </c>
      <c r="C378" s="13" t="s">
        <v>1821</v>
      </c>
      <c r="D378" s="13" t="s">
        <v>1823</v>
      </c>
      <c r="E378" s="13" t="s">
        <v>1709</v>
      </c>
      <c r="F378" s="34">
        <v>41</v>
      </c>
    </row>
    <row r="379" spans="1:6">
      <c r="A379" s="23">
        <v>2015</v>
      </c>
      <c r="B379" s="23" t="s">
        <v>514</v>
      </c>
      <c r="C379" s="13" t="s">
        <v>1821</v>
      </c>
      <c r="D379" s="13" t="s">
        <v>1823</v>
      </c>
      <c r="E379" s="13" t="s">
        <v>1826</v>
      </c>
      <c r="F379" s="34">
        <v>35</v>
      </c>
    </row>
    <row r="380" spans="1:6">
      <c r="A380" s="23">
        <v>2015</v>
      </c>
      <c r="B380" s="23" t="s">
        <v>514</v>
      </c>
      <c r="C380" s="13" t="s">
        <v>1821</v>
      </c>
      <c r="D380" s="13" t="s">
        <v>1848</v>
      </c>
      <c r="E380" s="13" t="s">
        <v>1833</v>
      </c>
      <c r="F380" s="34">
        <v>22</v>
      </c>
    </row>
    <row r="381" spans="1:6">
      <c r="A381" s="23">
        <v>2015</v>
      </c>
      <c r="B381" s="23" t="s">
        <v>514</v>
      </c>
      <c r="C381" s="13" t="s">
        <v>1821</v>
      </c>
      <c r="D381" s="13" t="s">
        <v>1848</v>
      </c>
      <c r="E381" s="13" t="s">
        <v>1834</v>
      </c>
      <c r="F381" s="34">
        <v>1</v>
      </c>
    </row>
    <row r="382" spans="1:6">
      <c r="A382" s="23">
        <v>2015</v>
      </c>
      <c r="B382" s="23" t="s">
        <v>514</v>
      </c>
      <c r="C382" s="13" t="s">
        <v>1821</v>
      </c>
      <c r="D382" s="13" t="s">
        <v>1848</v>
      </c>
      <c r="E382" s="13" t="s">
        <v>1831</v>
      </c>
      <c r="F382" s="34">
        <v>7</v>
      </c>
    </row>
    <row r="383" spans="1:6">
      <c r="A383" s="23">
        <v>2015</v>
      </c>
      <c r="B383" s="23" t="s">
        <v>514</v>
      </c>
      <c r="C383" s="13" t="s">
        <v>1821</v>
      </c>
      <c r="D383" s="13" t="s">
        <v>1848</v>
      </c>
      <c r="E383" s="13" t="s">
        <v>1829</v>
      </c>
      <c r="F383" s="34">
        <v>3</v>
      </c>
    </row>
    <row r="384" spans="1:6">
      <c r="A384" s="23">
        <v>2015</v>
      </c>
      <c r="B384" s="23" t="s">
        <v>514</v>
      </c>
      <c r="C384" s="13" t="s">
        <v>1821</v>
      </c>
      <c r="D384" s="13" t="s">
        <v>1848</v>
      </c>
      <c r="E384" s="13" t="s">
        <v>1835</v>
      </c>
      <c r="F384" s="34">
        <v>15</v>
      </c>
    </row>
    <row r="385" spans="1:6">
      <c r="A385" s="23">
        <v>2015</v>
      </c>
      <c r="B385" s="23" t="s">
        <v>514</v>
      </c>
      <c r="C385" s="13" t="s">
        <v>1821</v>
      </c>
      <c r="D385" s="13" t="s">
        <v>1840</v>
      </c>
      <c r="E385" s="13" t="s">
        <v>1846</v>
      </c>
      <c r="F385" s="34">
        <v>8</v>
      </c>
    </row>
    <row r="386" spans="1:6">
      <c r="A386" s="23">
        <v>2015</v>
      </c>
      <c r="B386" s="23" t="s">
        <v>514</v>
      </c>
      <c r="C386" s="13" t="s">
        <v>1821</v>
      </c>
      <c r="D386" s="13" t="s">
        <v>1840</v>
      </c>
      <c r="E386" s="13" t="s">
        <v>1842</v>
      </c>
      <c r="F386" s="34">
        <v>1</v>
      </c>
    </row>
    <row r="387" spans="1:6">
      <c r="A387" s="23">
        <v>2015</v>
      </c>
      <c r="B387" s="23" t="s">
        <v>514</v>
      </c>
      <c r="C387" s="13" t="s">
        <v>1821</v>
      </c>
      <c r="D387" s="13" t="s">
        <v>1840</v>
      </c>
      <c r="E387" s="13" t="s">
        <v>1841</v>
      </c>
      <c r="F387" s="34">
        <v>1</v>
      </c>
    </row>
    <row r="388" spans="1:6">
      <c r="A388" s="23">
        <v>2015</v>
      </c>
      <c r="B388" s="23" t="s">
        <v>514</v>
      </c>
      <c r="C388" s="13" t="s">
        <v>1821</v>
      </c>
      <c r="D388" s="13" t="s">
        <v>1840</v>
      </c>
      <c r="E388" s="13" t="s">
        <v>1847</v>
      </c>
      <c r="F388" s="34">
        <v>10</v>
      </c>
    </row>
    <row r="389" spans="1:6">
      <c r="A389" s="23">
        <v>2015</v>
      </c>
      <c r="B389" s="23" t="s">
        <v>514</v>
      </c>
      <c r="C389" s="13" t="s">
        <v>1821</v>
      </c>
      <c r="D389" s="13" t="s">
        <v>1840</v>
      </c>
      <c r="E389" s="13" t="s">
        <v>1843</v>
      </c>
      <c r="F389" s="34">
        <v>8</v>
      </c>
    </row>
    <row r="390" spans="1:6">
      <c r="A390" s="23">
        <v>2016</v>
      </c>
      <c r="B390" s="23" t="s">
        <v>514</v>
      </c>
      <c r="C390" s="13" t="s">
        <v>3925</v>
      </c>
      <c r="D390" s="13" t="s">
        <v>1823</v>
      </c>
      <c r="E390" s="13" t="s">
        <v>1709</v>
      </c>
      <c r="F390" s="34">
        <v>1</v>
      </c>
    </row>
    <row r="391" spans="1:6">
      <c r="A391" s="23">
        <v>2016</v>
      </c>
      <c r="B391" s="23" t="s">
        <v>514</v>
      </c>
      <c r="C391" s="13" t="s">
        <v>3925</v>
      </c>
      <c r="D391" s="13" t="s">
        <v>1823</v>
      </c>
      <c r="E391" s="13" t="s">
        <v>1824</v>
      </c>
      <c r="F391" s="34">
        <v>6</v>
      </c>
    </row>
    <row r="392" spans="1:6">
      <c r="A392" s="23">
        <v>2016</v>
      </c>
      <c r="B392" s="23" t="s">
        <v>514</v>
      </c>
      <c r="C392" s="13" t="s">
        <v>3925</v>
      </c>
      <c r="D392" s="13" t="s">
        <v>1848</v>
      </c>
      <c r="E392" s="13" t="s">
        <v>1833</v>
      </c>
      <c r="F392" s="34">
        <v>4</v>
      </c>
    </row>
    <row r="393" spans="1:6">
      <c r="A393" s="23">
        <v>2016</v>
      </c>
      <c r="B393" s="23" t="s">
        <v>514</v>
      </c>
      <c r="C393" s="13" t="s">
        <v>3925</v>
      </c>
      <c r="D393" s="13" t="s">
        <v>1848</v>
      </c>
      <c r="E393" s="13" t="s">
        <v>1831</v>
      </c>
      <c r="F393" s="34">
        <v>2</v>
      </c>
    </row>
    <row r="394" spans="1:6">
      <c r="A394" s="23">
        <v>2016</v>
      </c>
      <c r="B394" s="23" t="s">
        <v>514</v>
      </c>
      <c r="C394" s="13" t="s">
        <v>3925</v>
      </c>
      <c r="D394" s="13" t="s">
        <v>1848</v>
      </c>
      <c r="E394" s="13" t="s">
        <v>1837</v>
      </c>
      <c r="F394" s="34">
        <v>43</v>
      </c>
    </row>
    <row r="395" spans="1:6">
      <c r="A395" s="23">
        <v>2016</v>
      </c>
      <c r="B395" s="23" t="s">
        <v>514</v>
      </c>
      <c r="C395" s="13" t="s">
        <v>3925</v>
      </c>
      <c r="D395" s="13" t="s">
        <v>1848</v>
      </c>
      <c r="E395" s="13" t="s">
        <v>1829</v>
      </c>
      <c r="F395" s="34">
        <v>14</v>
      </c>
    </row>
    <row r="396" spans="1:6">
      <c r="A396" s="23">
        <v>2016</v>
      </c>
      <c r="B396" s="23" t="s">
        <v>514</v>
      </c>
      <c r="C396" s="13" t="s">
        <v>3925</v>
      </c>
      <c r="D396" s="13" t="s">
        <v>1848</v>
      </c>
      <c r="E396" s="13" t="s">
        <v>1835</v>
      </c>
      <c r="F396" s="34">
        <v>5</v>
      </c>
    </row>
    <row r="397" spans="1:6">
      <c r="A397" s="23">
        <v>2016</v>
      </c>
      <c r="B397" s="23" t="s">
        <v>514</v>
      </c>
      <c r="C397" s="13" t="s">
        <v>3925</v>
      </c>
      <c r="D397" s="13" t="s">
        <v>1848</v>
      </c>
      <c r="E397" s="13" t="s">
        <v>1836</v>
      </c>
      <c r="F397" s="34">
        <v>45</v>
      </c>
    </row>
    <row r="398" spans="1:6">
      <c r="A398" s="23">
        <v>2016</v>
      </c>
      <c r="B398" s="23" t="s">
        <v>514</v>
      </c>
      <c r="C398" s="13" t="s">
        <v>3925</v>
      </c>
      <c r="D398" s="13" t="s">
        <v>1840</v>
      </c>
      <c r="E398" s="13" t="s">
        <v>1846</v>
      </c>
      <c r="F398" s="34">
        <v>5</v>
      </c>
    </row>
    <row r="399" spans="1:6">
      <c r="A399" s="23">
        <v>2016</v>
      </c>
      <c r="B399" s="23" t="s">
        <v>514</v>
      </c>
      <c r="C399" s="13" t="s">
        <v>3925</v>
      </c>
      <c r="D399" s="13" t="s">
        <v>1840</v>
      </c>
      <c r="E399" s="13" t="s">
        <v>1842</v>
      </c>
      <c r="F399" s="34">
        <v>1</v>
      </c>
    </row>
    <row r="400" spans="1:6">
      <c r="A400" s="23">
        <v>2016</v>
      </c>
      <c r="B400" s="23" t="s">
        <v>514</v>
      </c>
      <c r="C400" s="13" t="s">
        <v>3925</v>
      </c>
      <c r="D400" s="13" t="s">
        <v>1840</v>
      </c>
      <c r="E400" s="13" t="s">
        <v>1845</v>
      </c>
      <c r="F400" s="34">
        <v>138</v>
      </c>
    </row>
    <row r="401" spans="1:6">
      <c r="A401" s="23">
        <v>2016</v>
      </c>
      <c r="B401" s="23" t="s">
        <v>514</v>
      </c>
      <c r="C401" s="13" t="s">
        <v>3925</v>
      </c>
      <c r="D401" s="13" t="s">
        <v>1840</v>
      </c>
      <c r="E401" s="13" t="s">
        <v>1841</v>
      </c>
      <c r="F401" s="34">
        <v>11</v>
      </c>
    </row>
    <row r="402" spans="1:6">
      <c r="A402" s="23">
        <v>2016</v>
      </c>
      <c r="B402" s="23" t="s">
        <v>514</v>
      </c>
      <c r="C402" s="13" t="s">
        <v>3925</v>
      </c>
      <c r="D402" s="13" t="s">
        <v>1840</v>
      </c>
      <c r="E402" s="13" t="s">
        <v>1847</v>
      </c>
      <c r="F402" s="34">
        <v>6</v>
      </c>
    </row>
    <row r="403" spans="1:6">
      <c r="A403" s="23">
        <v>2016</v>
      </c>
      <c r="B403" s="23" t="s">
        <v>514</v>
      </c>
      <c r="C403" s="13" t="s">
        <v>3925</v>
      </c>
      <c r="D403" s="13" t="s">
        <v>1840</v>
      </c>
      <c r="E403" s="13" t="s">
        <v>1843</v>
      </c>
      <c r="F403" s="34">
        <v>14</v>
      </c>
    </row>
    <row r="404" spans="1:6">
      <c r="A404" s="23">
        <v>2016</v>
      </c>
      <c r="B404" s="23" t="s">
        <v>514</v>
      </c>
      <c r="C404" s="13" t="s">
        <v>185</v>
      </c>
      <c r="D404" s="13" t="s">
        <v>1823</v>
      </c>
      <c r="E404" s="13" t="s">
        <v>1709</v>
      </c>
      <c r="F404" s="34">
        <v>8</v>
      </c>
    </row>
    <row r="405" spans="1:6">
      <c r="A405" s="23">
        <v>2016</v>
      </c>
      <c r="B405" s="23" t="s">
        <v>514</v>
      </c>
      <c r="C405" s="13" t="s">
        <v>185</v>
      </c>
      <c r="D405" s="13" t="s">
        <v>1823</v>
      </c>
      <c r="E405" s="13" t="s">
        <v>1824</v>
      </c>
      <c r="F405" s="34">
        <v>15</v>
      </c>
    </row>
    <row r="406" spans="1:6">
      <c r="A406" s="23">
        <v>2016</v>
      </c>
      <c r="B406" s="23" t="s">
        <v>514</v>
      </c>
      <c r="C406" s="13" t="s">
        <v>185</v>
      </c>
      <c r="D406" s="13" t="s">
        <v>1848</v>
      </c>
      <c r="E406" s="13" t="s">
        <v>1833</v>
      </c>
      <c r="F406" s="34">
        <v>33</v>
      </c>
    </row>
    <row r="407" spans="1:6">
      <c r="A407" s="23">
        <v>2016</v>
      </c>
      <c r="B407" s="23" t="s">
        <v>514</v>
      </c>
      <c r="C407" s="13" t="s">
        <v>185</v>
      </c>
      <c r="D407" s="13" t="s">
        <v>1848</v>
      </c>
      <c r="E407" s="13" t="s">
        <v>1834</v>
      </c>
      <c r="F407" s="34">
        <v>3</v>
      </c>
    </row>
    <row r="408" spans="1:6">
      <c r="A408" s="23">
        <v>2016</v>
      </c>
      <c r="B408" s="23" t="s">
        <v>514</v>
      </c>
      <c r="C408" s="13" t="s">
        <v>185</v>
      </c>
      <c r="D408" s="13" t="s">
        <v>1848</v>
      </c>
      <c r="E408" s="13" t="s">
        <v>1831</v>
      </c>
      <c r="F408" s="34">
        <v>1</v>
      </c>
    </row>
    <row r="409" spans="1:6">
      <c r="A409" s="23">
        <v>2016</v>
      </c>
      <c r="B409" s="23" t="s">
        <v>514</v>
      </c>
      <c r="C409" s="13" t="s">
        <v>185</v>
      </c>
      <c r="D409" s="13" t="s">
        <v>1848</v>
      </c>
      <c r="E409" s="13" t="s">
        <v>1837</v>
      </c>
      <c r="F409" s="34">
        <v>86</v>
      </c>
    </row>
    <row r="410" spans="1:6">
      <c r="A410" s="23">
        <v>2016</v>
      </c>
      <c r="B410" s="23" t="s">
        <v>514</v>
      </c>
      <c r="C410" s="13" t="s">
        <v>185</v>
      </c>
      <c r="D410" s="13" t="s">
        <v>1848</v>
      </c>
      <c r="E410" s="13" t="s">
        <v>1829</v>
      </c>
      <c r="F410" s="34">
        <v>12</v>
      </c>
    </row>
    <row r="411" spans="1:6">
      <c r="A411" s="23">
        <v>2016</v>
      </c>
      <c r="B411" s="23" t="s">
        <v>514</v>
      </c>
      <c r="C411" s="13" t="s">
        <v>185</v>
      </c>
      <c r="D411" s="13" t="s">
        <v>1848</v>
      </c>
      <c r="E411" s="13" t="s">
        <v>1835</v>
      </c>
      <c r="F411" s="34">
        <v>20</v>
      </c>
    </row>
    <row r="412" spans="1:6">
      <c r="A412" s="23">
        <v>2016</v>
      </c>
      <c r="B412" s="23" t="s">
        <v>514</v>
      </c>
      <c r="C412" s="13" t="s">
        <v>185</v>
      </c>
      <c r="D412" s="13" t="s">
        <v>1848</v>
      </c>
      <c r="E412" s="13" t="s">
        <v>1836</v>
      </c>
      <c r="F412" s="34">
        <v>68</v>
      </c>
    </row>
    <row r="413" spans="1:6">
      <c r="A413" s="23">
        <v>2016</v>
      </c>
      <c r="B413" s="23" t="s">
        <v>514</v>
      </c>
      <c r="C413" s="13" t="s">
        <v>185</v>
      </c>
      <c r="D413" s="13" t="s">
        <v>1840</v>
      </c>
      <c r="E413" s="13" t="s">
        <v>1846</v>
      </c>
      <c r="F413" s="34">
        <v>53</v>
      </c>
    </row>
    <row r="414" spans="1:6">
      <c r="A414" s="23">
        <v>2016</v>
      </c>
      <c r="B414" s="23" t="s">
        <v>514</v>
      </c>
      <c r="C414" s="13" t="s">
        <v>185</v>
      </c>
      <c r="D414" s="13" t="s">
        <v>1840</v>
      </c>
      <c r="E414" s="13" t="s">
        <v>1842</v>
      </c>
      <c r="F414" s="34">
        <v>6</v>
      </c>
    </row>
    <row r="415" spans="1:6">
      <c r="A415" s="23">
        <v>2016</v>
      </c>
      <c r="B415" s="23" t="s">
        <v>514</v>
      </c>
      <c r="C415" s="13" t="s">
        <v>185</v>
      </c>
      <c r="D415" s="13" t="s">
        <v>1840</v>
      </c>
      <c r="E415" s="13" t="s">
        <v>1845</v>
      </c>
      <c r="F415" s="34">
        <v>193</v>
      </c>
    </row>
    <row r="416" spans="1:6">
      <c r="A416" s="23">
        <v>2016</v>
      </c>
      <c r="B416" s="23" t="s">
        <v>514</v>
      </c>
      <c r="C416" s="13" t="s">
        <v>185</v>
      </c>
      <c r="D416" s="13" t="s">
        <v>1840</v>
      </c>
      <c r="E416" s="13" t="s">
        <v>1841</v>
      </c>
      <c r="F416" s="34">
        <v>102</v>
      </c>
    </row>
    <row r="417" spans="1:6">
      <c r="A417" s="23">
        <v>2016</v>
      </c>
      <c r="B417" s="23" t="s">
        <v>514</v>
      </c>
      <c r="C417" s="13" t="s">
        <v>185</v>
      </c>
      <c r="D417" s="13" t="s">
        <v>1840</v>
      </c>
      <c r="E417" s="13" t="s">
        <v>1847</v>
      </c>
      <c r="F417" s="34">
        <v>54</v>
      </c>
    </row>
    <row r="418" spans="1:6">
      <c r="A418" s="23">
        <v>2016</v>
      </c>
      <c r="B418" s="23" t="s">
        <v>514</v>
      </c>
      <c r="C418" s="13" t="s">
        <v>185</v>
      </c>
      <c r="D418" s="13" t="s">
        <v>1840</v>
      </c>
      <c r="E418" s="13" t="s">
        <v>1843</v>
      </c>
      <c r="F418" s="34">
        <v>67</v>
      </c>
    </row>
    <row r="419" spans="1:6">
      <c r="A419" s="23">
        <v>2016</v>
      </c>
      <c r="B419" s="23" t="s">
        <v>514</v>
      </c>
      <c r="C419" s="13" t="s">
        <v>23</v>
      </c>
      <c r="D419" s="13" t="s">
        <v>1823</v>
      </c>
      <c r="E419" s="13" t="s">
        <v>1709</v>
      </c>
      <c r="F419" s="34">
        <v>7</v>
      </c>
    </row>
    <row r="420" spans="1:6">
      <c r="A420" s="23">
        <v>2016</v>
      </c>
      <c r="B420" s="23" t="s">
        <v>514</v>
      </c>
      <c r="C420" s="13" t="s">
        <v>23</v>
      </c>
      <c r="D420" s="13" t="s">
        <v>1823</v>
      </c>
      <c r="E420" s="13" t="s">
        <v>1824</v>
      </c>
      <c r="F420" s="34">
        <v>10</v>
      </c>
    </row>
    <row r="421" spans="1:6">
      <c r="A421" s="23">
        <v>2016</v>
      </c>
      <c r="B421" s="23" t="s">
        <v>514</v>
      </c>
      <c r="C421" s="13" t="s">
        <v>23</v>
      </c>
      <c r="D421" s="13" t="s">
        <v>1848</v>
      </c>
      <c r="E421" s="13" t="s">
        <v>1833</v>
      </c>
      <c r="F421" s="34">
        <v>8</v>
      </c>
    </row>
    <row r="422" spans="1:6">
      <c r="A422" s="23">
        <v>2016</v>
      </c>
      <c r="B422" s="23" t="s">
        <v>514</v>
      </c>
      <c r="C422" s="13" t="s">
        <v>23</v>
      </c>
      <c r="D422" s="13" t="s">
        <v>1848</v>
      </c>
      <c r="E422" s="13" t="s">
        <v>1831</v>
      </c>
      <c r="F422" s="34">
        <v>3</v>
      </c>
    </row>
    <row r="423" spans="1:6">
      <c r="A423" s="23">
        <v>2016</v>
      </c>
      <c r="B423" s="23" t="s">
        <v>514</v>
      </c>
      <c r="C423" s="13" t="s">
        <v>23</v>
      </c>
      <c r="D423" s="13" t="s">
        <v>1848</v>
      </c>
      <c r="E423" s="13" t="s">
        <v>1837</v>
      </c>
      <c r="F423" s="34">
        <v>44</v>
      </c>
    </row>
    <row r="424" spans="1:6">
      <c r="A424" s="23">
        <v>2016</v>
      </c>
      <c r="B424" s="23" t="s">
        <v>514</v>
      </c>
      <c r="C424" s="13" t="s">
        <v>23</v>
      </c>
      <c r="D424" s="13" t="s">
        <v>1848</v>
      </c>
      <c r="E424" s="13" t="s">
        <v>1829</v>
      </c>
      <c r="F424" s="34">
        <v>1</v>
      </c>
    </row>
    <row r="425" spans="1:6">
      <c r="A425" s="23">
        <v>2016</v>
      </c>
      <c r="B425" s="23" t="s">
        <v>514</v>
      </c>
      <c r="C425" s="13" t="s">
        <v>23</v>
      </c>
      <c r="D425" s="13" t="s">
        <v>1848</v>
      </c>
      <c r="E425" s="13" t="s">
        <v>1835</v>
      </c>
      <c r="F425" s="34">
        <v>3</v>
      </c>
    </row>
    <row r="426" spans="1:6">
      <c r="A426" s="23">
        <v>2016</v>
      </c>
      <c r="B426" s="23" t="s">
        <v>514</v>
      </c>
      <c r="C426" s="13" t="s">
        <v>23</v>
      </c>
      <c r="D426" s="13" t="s">
        <v>1848</v>
      </c>
      <c r="E426" s="13" t="s">
        <v>1836</v>
      </c>
      <c r="F426" s="34">
        <v>19</v>
      </c>
    </row>
    <row r="427" spans="1:6">
      <c r="A427" s="23">
        <v>2016</v>
      </c>
      <c r="B427" s="23" t="s">
        <v>514</v>
      </c>
      <c r="C427" s="13" t="s">
        <v>23</v>
      </c>
      <c r="D427" s="13" t="s">
        <v>1840</v>
      </c>
      <c r="E427" s="13" t="s">
        <v>1846</v>
      </c>
      <c r="F427" s="34">
        <v>6</v>
      </c>
    </row>
    <row r="428" spans="1:6">
      <c r="A428" s="23">
        <v>2016</v>
      </c>
      <c r="B428" s="23" t="s">
        <v>514</v>
      </c>
      <c r="C428" s="13" t="s">
        <v>23</v>
      </c>
      <c r="D428" s="13" t="s">
        <v>1840</v>
      </c>
      <c r="E428" s="13" t="s">
        <v>1842</v>
      </c>
      <c r="F428" s="34">
        <v>1</v>
      </c>
    </row>
    <row r="429" spans="1:6">
      <c r="A429" s="23">
        <v>2016</v>
      </c>
      <c r="B429" s="23" t="s">
        <v>514</v>
      </c>
      <c r="C429" s="13" t="s">
        <v>23</v>
      </c>
      <c r="D429" s="13" t="s">
        <v>1840</v>
      </c>
      <c r="E429" s="13" t="s">
        <v>1845</v>
      </c>
      <c r="F429" s="34">
        <v>63</v>
      </c>
    </row>
    <row r="430" spans="1:6">
      <c r="A430" s="23">
        <v>2016</v>
      </c>
      <c r="B430" s="23" t="s">
        <v>514</v>
      </c>
      <c r="C430" s="13" t="s">
        <v>23</v>
      </c>
      <c r="D430" s="13" t="s">
        <v>1840</v>
      </c>
      <c r="E430" s="13" t="s">
        <v>1841</v>
      </c>
      <c r="F430" s="34">
        <v>35</v>
      </c>
    </row>
    <row r="431" spans="1:6">
      <c r="A431" s="23">
        <v>2016</v>
      </c>
      <c r="B431" s="23" t="s">
        <v>514</v>
      </c>
      <c r="C431" s="13" t="s">
        <v>23</v>
      </c>
      <c r="D431" s="13" t="s">
        <v>1840</v>
      </c>
      <c r="E431" s="13" t="s">
        <v>1847</v>
      </c>
      <c r="F431" s="34">
        <v>12</v>
      </c>
    </row>
    <row r="432" spans="1:6">
      <c r="A432" s="23">
        <v>2016</v>
      </c>
      <c r="B432" s="23" t="s">
        <v>514</v>
      </c>
      <c r="C432" s="13" t="s">
        <v>23</v>
      </c>
      <c r="D432" s="13" t="s">
        <v>1840</v>
      </c>
      <c r="E432" s="13" t="s">
        <v>1843</v>
      </c>
      <c r="F432" s="34">
        <v>16</v>
      </c>
    </row>
    <row r="433" spans="1:6">
      <c r="A433" s="23">
        <v>2016</v>
      </c>
      <c r="B433" s="23" t="s">
        <v>514</v>
      </c>
      <c r="C433" s="13" t="s">
        <v>184</v>
      </c>
      <c r="D433" s="13" t="s">
        <v>1848</v>
      </c>
      <c r="E433" s="13" t="s">
        <v>1833</v>
      </c>
      <c r="F433" s="34">
        <v>1</v>
      </c>
    </row>
    <row r="434" spans="1:6">
      <c r="A434" s="23">
        <v>2016</v>
      </c>
      <c r="B434" s="23" t="s">
        <v>514</v>
      </c>
      <c r="C434" s="13" t="s">
        <v>184</v>
      </c>
      <c r="D434" s="13" t="s">
        <v>1848</v>
      </c>
      <c r="E434" s="13" t="s">
        <v>1837</v>
      </c>
      <c r="F434" s="34">
        <v>40</v>
      </c>
    </row>
    <row r="435" spans="1:6">
      <c r="A435" s="23">
        <v>2016</v>
      </c>
      <c r="B435" s="23" t="s">
        <v>514</v>
      </c>
      <c r="C435" s="13" t="s">
        <v>184</v>
      </c>
      <c r="D435" s="13" t="s">
        <v>1848</v>
      </c>
      <c r="E435" s="13" t="s">
        <v>1829</v>
      </c>
      <c r="F435" s="34">
        <v>2</v>
      </c>
    </row>
    <row r="436" spans="1:6">
      <c r="A436" s="23">
        <v>2016</v>
      </c>
      <c r="B436" s="23" t="s">
        <v>514</v>
      </c>
      <c r="C436" s="13" t="s">
        <v>184</v>
      </c>
      <c r="D436" s="13" t="s">
        <v>1848</v>
      </c>
      <c r="E436" s="13" t="s">
        <v>1836</v>
      </c>
      <c r="F436" s="34">
        <v>12</v>
      </c>
    </row>
    <row r="437" spans="1:6">
      <c r="A437" s="23">
        <v>2016</v>
      </c>
      <c r="B437" s="23" t="s">
        <v>514</v>
      </c>
      <c r="C437" s="13" t="s">
        <v>184</v>
      </c>
      <c r="D437" s="13" t="s">
        <v>1840</v>
      </c>
      <c r="E437" s="13" t="s">
        <v>1845</v>
      </c>
      <c r="F437" s="34">
        <v>42</v>
      </c>
    </row>
    <row r="438" spans="1:6">
      <c r="A438" s="23">
        <v>2016</v>
      </c>
      <c r="B438" s="23" t="s">
        <v>514</v>
      </c>
      <c r="C438" s="13" t="s">
        <v>184</v>
      </c>
      <c r="D438" s="13" t="s">
        <v>1840</v>
      </c>
      <c r="E438" s="13" t="s">
        <v>1841</v>
      </c>
      <c r="F438" s="34">
        <v>2</v>
      </c>
    </row>
    <row r="439" spans="1:6">
      <c r="A439" s="23">
        <v>2016</v>
      </c>
      <c r="B439" s="23" t="s">
        <v>514</v>
      </c>
      <c r="C439" s="13" t="s">
        <v>184</v>
      </c>
      <c r="D439" s="13" t="s">
        <v>1840</v>
      </c>
      <c r="E439" s="13" t="s">
        <v>1847</v>
      </c>
      <c r="F439" s="34">
        <v>2</v>
      </c>
    </row>
    <row r="440" spans="1:6">
      <c r="A440" s="23">
        <v>2016</v>
      </c>
      <c r="B440" s="23" t="s">
        <v>514</v>
      </c>
      <c r="C440" s="13" t="s">
        <v>184</v>
      </c>
      <c r="D440" s="13" t="s">
        <v>1840</v>
      </c>
      <c r="E440" s="13" t="s">
        <v>1843</v>
      </c>
      <c r="F440" s="34">
        <v>2</v>
      </c>
    </row>
    <row r="441" spans="1:6">
      <c r="A441" s="23">
        <v>2016</v>
      </c>
      <c r="B441" s="23" t="s">
        <v>514</v>
      </c>
      <c r="C441" s="13" t="s">
        <v>1822</v>
      </c>
      <c r="D441" s="13" t="s">
        <v>1823</v>
      </c>
      <c r="E441" s="13" t="s">
        <v>1825</v>
      </c>
      <c r="F441" s="34">
        <v>24</v>
      </c>
    </row>
    <row r="442" spans="1:6">
      <c r="A442" s="23">
        <v>2016</v>
      </c>
      <c r="B442" s="23" t="s">
        <v>514</v>
      </c>
      <c r="C442" s="13" t="s">
        <v>1822</v>
      </c>
      <c r="D442" s="13" t="s">
        <v>1823</v>
      </c>
      <c r="E442" s="13" t="s">
        <v>1826</v>
      </c>
      <c r="F442" s="34">
        <v>42</v>
      </c>
    </row>
    <row r="443" spans="1:6">
      <c r="A443" s="23">
        <v>2016</v>
      </c>
      <c r="B443" s="23" t="s">
        <v>514</v>
      </c>
      <c r="C443" s="13" t="s">
        <v>1822</v>
      </c>
      <c r="D443" s="13" t="s">
        <v>1823</v>
      </c>
      <c r="E443" s="13" t="s">
        <v>1824</v>
      </c>
      <c r="F443" s="34">
        <v>5</v>
      </c>
    </row>
    <row r="444" spans="1:6">
      <c r="A444" s="23">
        <v>2016</v>
      </c>
      <c r="B444" s="23" t="s">
        <v>514</v>
      </c>
      <c r="C444" s="13" t="s">
        <v>1822</v>
      </c>
      <c r="D444" s="13" t="s">
        <v>1848</v>
      </c>
      <c r="E444" s="13" t="s">
        <v>1832</v>
      </c>
      <c r="F444" s="34">
        <v>237</v>
      </c>
    </row>
    <row r="445" spans="1:6">
      <c r="A445" s="23">
        <v>2016</v>
      </c>
      <c r="B445" s="23" t="s">
        <v>514</v>
      </c>
      <c r="C445" s="13" t="s">
        <v>1822</v>
      </c>
      <c r="D445" s="13" t="s">
        <v>1848</v>
      </c>
      <c r="E445" s="13" t="s">
        <v>1833</v>
      </c>
      <c r="F445" s="34">
        <v>4</v>
      </c>
    </row>
    <row r="446" spans="1:6">
      <c r="A446" s="23">
        <v>2016</v>
      </c>
      <c r="B446" s="23" t="s">
        <v>514</v>
      </c>
      <c r="C446" s="13" t="s">
        <v>1822</v>
      </c>
      <c r="D446" s="13" t="s">
        <v>1848</v>
      </c>
      <c r="E446" s="13" t="s">
        <v>1834</v>
      </c>
      <c r="F446" s="34">
        <v>2</v>
      </c>
    </row>
    <row r="447" spans="1:6">
      <c r="A447" s="23">
        <v>2016</v>
      </c>
      <c r="B447" s="23" t="s">
        <v>514</v>
      </c>
      <c r="C447" s="13" t="s">
        <v>1822</v>
      </c>
      <c r="D447" s="13" t="s">
        <v>1848</v>
      </c>
      <c r="E447" s="13" t="s">
        <v>1827</v>
      </c>
      <c r="F447" s="34">
        <v>5005</v>
      </c>
    </row>
    <row r="448" spans="1:6">
      <c r="A448" s="23">
        <v>2016</v>
      </c>
      <c r="B448" s="23" t="s">
        <v>514</v>
      </c>
      <c r="C448" s="13" t="s">
        <v>1822</v>
      </c>
      <c r="D448" s="13" t="s">
        <v>1848</v>
      </c>
      <c r="E448" s="13" t="s">
        <v>1831</v>
      </c>
      <c r="F448" s="34">
        <v>2</v>
      </c>
    </row>
    <row r="449" spans="1:6">
      <c r="A449" s="23">
        <v>2016</v>
      </c>
      <c r="B449" s="23" t="s">
        <v>514</v>
      </c>
      <c r="C449" s="13" t="s">
        <v>1822</v>
      </c>
      <c r="D449" s="13" t="s">
        <v>1848</v>
      </c>
      <c r="E449" s="13" t="s">
        <v>1830</v>
      </c>
      <c r="F449" s="34">
        <v>6</v>
      </c>
    </row>
    <row r="450" spans="1:6">
      <c r="A450" s="23">
        <v>2016</v>
      </c>
      <c r="B450" s="23" t="s">
        <v>514</v>
      </c>
      <c r="C450" s="13" t="s">
        <v>1822</v>
      </c>
      <c r="D450" s="13" t="s">
        <v>1848</v>
      </c>
      <c r="E450" s="13" t="s">
        <v>1835</v>
      </c>
      <c r="F450" s="34">
        <v>19</v>
      </c>
    </row>
    <row r="451" spans="1:6">
      <c r="A451" s="23">
        <v>2016</v>
      </c>
      <c r="B451" s="23" t="s">
        <v>514</v>
      </c>
      <c r="C451" s="13" t="s">
        <v>1822</v>
      </c>
      <c r="D451" s="13" t="s">
        <v>1848</v>
      </c>
      <c r="E451" s="13" t="s">
        <v>1836</v>
      </c>
      <c r="F451" s="34">
        <v>1</v>
      </c>
    </row>
    <row r="452" spans="1:6">
      <c r="A452" s="23">
        <v>2016</v>
      </c>
      <c r="B452" s="23" t="s">
        <v>514</v>
      </c>
      <c r="C452" s="13" t="s">
        <v>1822</v>
      </c>
      <c r="D452" s="13" t="s">
        <v>1840</v>
      </c>
      <c r="E452" s="13" t="s">
        <v>1846</v>
      </c>
      <c r="F452" s="34">
        <v>19</v>
      </c>
    </row>
    <row r="453" spans="1:6">
      <c r="A453" s="23">
        <v>2016</v>
      </c>
      <c r="B453" s="23" t="s">
        <v>514</v>
      </c>
      <c r="C453" s="13" t="s">
        <v>1822</v>
      </c>
      <c r="D453" s="13" t="s">
        <v>1840</v>
      </c>
      <c r="E453" s="13" t="s">
        <v>1845</v>
      </c>
      <c r="F453" s="34">
        <v>2</v>
      </c>
    </row>
    <row r="454" spans="1:6">
      <c r="A454" s="23">
        <v>2016</v>
      </c>
      <c r="B454" s="23" t="s">
        <v>514</v>
      </c>
      <c r="C454" s="13" t="s">
        <v>1822</v>
      </c>
      <c r="D454" s="13" t="s">
        <v>1840</v>
      </c>
      <c r="E454" s="13" t="s">
        <v>1841</v>
      </c>
      <c r="F454" s="34">
        <v>32</v>
      </c>
    </row>
    <row r="455" spans="1:6">
      <c r="A455" s="23">
        <v>2016</v>
      </c>
      <c r="B455" s="23" t="s">
        <v>514</v>
      </c>
      <c r="C455" s="13" t="s">
        <v>1822</v>
      </c>
      <c r="D455" s="13" t="s">
        <v>1840</v>
      </c>
      <c r="E455" s="13" t="s">
        <v>1847</v>
      </c>
      <c r="F455" s="34">
        <v>2</v>
      </c>
    </row>
    <row r="456" spans="1:6">
      <c r="A456" s="23">
        <v>2016</v>
      </c>
      <c r="B456" s="23" t="s">
        <v>514</v>
      </c>
      <c r="C456" s="13" t="s">
        <v>1822</v>
      </c>
      <c r="D456" s="13" t="s">
        <v>1840</v>
      </c>
      <c r="E456" s="13" t="s">
        <v>1843</v>
      </c>
      <c r="F456" s="34">
        <v>1</v>
      </c>
    </row>
    <row r="457" spans="1:6">
      <c r="A457" s="23">
        <v>2016</v>
      </c>
      <c r="B457" s="23" t="s">
        <v>514</v>
      </c>
      <c r="C457" s="13" t="s">
        <v>1821</v>
      </c>
      <c r="D457" s="13" t="s">
        <v>1823</v>
      </c>
      <c r="E457" s="13" t="s">
        <v>1709</v>
      </c>
      <c r="F457" s="34">
        <v>20</v>
      </c>
    </row>
    <row r="458" spans="1:6">
      <c r="A458" s="23">
        <v>2016</v>
      </c>
      <c r="B458" s="23" t="s">
        <v>514</v>
      </c>
      <c r="C458" s="13" t="s">
        <v>1821</v>
      </c>
      <c r="D458" s="13" t="s">
        <v>1823</v>
      </c>
      <c r="E458" s="13" t="s">
        <v>1825</v>
      </c>
      <c r="F458" s="34">
        <v>5</v>
      </c>
    </row>
    <row r="459" spans="1:6">
      <c r="A459" s="23">
        <v>2016</v>
      </c>
      <c r="B459" s="23" t="s">
        <v>514</v>
      </c>
      <c r="C459" s="13" t="s">
        <v>1821</v>
      </c>
      <c r="D459" s="13" t="s">
        <v>1823</v>
      </c>
      <c r="E459" s="13" t="s">
        <v>1826</v>
      </c>
      <c r="F459" s="34">
        <v>9</v>
      </c>
    </row>
    <row r="460" spans="1:6">
      <c r="A460" s="23">
        <v>2016</v>
      </c>
      <c r="B460" s="23" t="s">
        <v>514</v>
      </c>
      <c r="C460" s="13" t="s">
        <v>1821</v>
      </c>
      <c r="D460" s="13" t="s">
        <v>1823</v>
      </c>
      <c r="E460" s="13" t="s">
        <v>1824</v>
      </c>
      <c r="F460" s="34">
        <v>54</v>
      </c>
    </row>
    <row r="461" spans="1:6">
      <c r="A461" s="23">
        <v>2016</v>
      </c>
      <c r="B461" s="23" t="s">
        <v>514</v>
      </c>
      <c r="C461" s="13" t="s">
        <v>1821</v>
      </c>
      <c r="D461" s="13" t="s">
        <v>1848</v>
      </c>
      <c r="E461" s="13" t="s">
        <v>1833</v>
      </c>
      <c r="F461" s="34">
        <v>19</v>
      </c>
    </row>
    <row r="462" spans="1:6">
      <c r="A462" s="23">
        <v>2016</v>
      </c>
      <c r="B462" s="23" t="s">
        <v>514</v>
      </c>
      <c r="C462" s="13" t="s">
        <v>1821</v>
      </c>
      <c r="D462" s="13" t="s">
        <v>1848</v>
      </c>
      <c r="E462" s="13" t="s">
        <v>1829</v>
      </c>
      <c r="F462" s="34">
        <v>2</v>
      </c>
    </row>
    <row r="463" spans="1:6">
      <c r="A463" s="23">
        <v>2016</v>
      </c>
      <c r="B463" s="23" t="s">
        <v>514</v>
      </c>
      <c r="C463" s="13" t="s">
        <v>1821</v>
      </c>
      <c r="D463" s="13" t="s">
        <v>1848</v>
      </c>
      <c r="E463" s="13" t="s">
        <v>1835</v>
      </c>
      <c r="F463" s="34">
        <v>22</v>
      </c>
    </row>
    <row r="464" spans="1:6">
      <c r="A464" s="23">
        <v>2016</v>
      </c>
      <c r="B464" s="23" t="s">
        <v>514</v>
      </c>
      <c r="C464" s="13" t="s">
        <v>1821</v>
      </c>
      <c r="D464" s="13" t="s">
        <v>1840</v>
      </c>
      <c r="E464" s="13" t="s">
        <v>1846</v>
      </c>
      <c r="F464" s="34">
        <v>9</v>
      </c>
    </row>
    <row r="465" spans="1:6">
      <c r="A465" s="23">
        <v>2016</v>
      </c>
      <c r="B465" s="23" t="s">
        <v>514</v>
      </c>
      <c r="C465" s="13" t="s">
        <v>1821</v>
      </c>
      <c r="D465" s="13" t="s">
        <v>1840</v>
      </c>
      <c r="E465" s="13" t="s">
        <v>1841</v>
      </c>
      <c r="F465" s="34">
        <v>7</v>
      </c>
    </row>
    <row r="466" spans="1:6">
      <c r="A466" s="23">
        <v>2016</v>
      </c>
      <c r="B466" s="23" t="s">
        <v>514</v>
      </c>
      <c r="C466" s="13" t="s">
        <v>1821</v>
      </c>
      <c r="D466" s="13" t="s">
        <v>1840</v>
      </c>
      <c r="E466" s="13" t="s">
        <v>1847</v>
      </c>
      <c r="F466" s="34">
        <v>5</v>
      </c>
    </row>
    <row r="467" spans="1:6">
      <c r="A467" s="23">
        <v>2017</v>
      </c>
      <c r="B467" s="23" t="s">
        <v>514</v>
      </c>
      <c r="C467" s="13" t="s">
        <v>3925</v>
      </c>
      <c r="D467" s="13" t="s">
        <v>1823</v>
      </c>
      <c r="E467" s="13" t="s">
        <v>1824</v>
      </c>
      <c r="F467" s="34">
        <v>7</v>
      </c>
    </row>
    <row r="468" spans="1:6">
      <c r="A468" s="23">
        <v>2017</v>
      </c>
      <c r="B468" s="23" t="s">
        <v>514</v>
      </c>
      <c r="C468" s="13" t="s">
        <v>3925</v>
      </c>
      <c r="D468" s="13" t="s">
        <v>1848</v>
      </c>
      <c r="E468" s="13" t="s">
        <v>1832</v>
      </c>
      <c r="F468" s="34">
        <v>14</v>
      </c>
    </row>
    <row r="469" spans="1:6">
      <c r="A469" s="23">
        <v>2017</v>
      </c>
      <c r="B469" s="23" t="s">
        <v>514</v>
      </c>
      <c r="C469" s="13" t="s">
        <v>3925</v>
      </c>
      <c r="D469" s="13" t="s">
        <v>1848</v>
      </c>
      <c r="E469" s="13" t="s">
        <v>1834</v>
      </c>
      <c r="F469" s="34">
        <v>1</v>
      </c>
    </row>
    <row r="470" spans="1:6">
      <c r="A470" s="23">
        <v>2017</v>
      </c>
      <c r="B470" s="23" t="s">
        <v>514</v>
      </c>
      <c r="C470" s="13" t="s">
        <v>3925</v>
      </c>
      <c r="D470" s="13" t="s">
        <v>1848</v>
      </c>
      <c r="E470" s="13" t="s">
        <v>1829</v>
      </c>
      <c r="F470" s="34">
        <v>1</v>
      </c>
    </row>
    <row r="471" spans="1:6">
      <c r="A471" s="23">
        <v>2017</v>
      </c>
      <c r="B471" s="23" t="s">
        <v>514</v>
      </c>
      <c r="C471" s="13" t="s">
        <v>3925</v>
      </c>
      <c r="D471" s="13" t="s">
        <v>1848</v>
      </c>
      <c r="E471" s="13" t="s">
        <v>1835</v>
      </c>
      <c r="F471" s="34">
        <v>6</v>
      </c>
    </row>
    <row r="472" spans="1:6">
      <c r="A472" s="23">
        <v>2017</v>
      </c>
      <c r="B472" s="23" t="s">
        <v>514</v>
      </c>
      <c r="C472" s="13" t="s">
        <v>3925</v>
      </c>
      <c r="D472" s="13" t="s">
        <v>1848</v>
      </c>
      <c r="E472" s="13" t="s">
        <v>1828</v>
      </c>
      <c r="F472" s="34">
        <v>45</v>
      </c>
    </row>
    <row r="473" spans="1:6">
      <c r="A473" s="23">
        <v>2017</v>
      </c>
      <c r="B473" s="23" t="s">
        <v>514</v>
      </c>
      <c r="C473" s="13" t="s">
        <v>3925</v>
      </c>
      <c r="D473" s="13" t="s">
        <v>1840</v>
      </c>
      <c r="E473" s="13" t="s">
        <v>1846</v>
      </c>
      <c r="F473" s="34">
        <v>9</v>
      </c>
    </row>
    <row r="474" spans="1:6">
      <c r="A474" s="23">
        <v>2017</v>
      </c>
      <c r="B474" s="23" t="s">
        <v>514</v>
      </c>
      <c r="C474" s="13" t="s">
        <v>3925</v>
      </c>
      <c r="D474" s="13" t="s">
        <v>1840</v>
      </c>
      <c r="E474" s="13" t="s">
        <v>1841</v>
      </c>
      <c r="F474" s="34">
        <v>11</v>
      </c>
    </row>
    <row r="475" spans="1:6">
      <c r="A475" s="23">
        <v>2017</v>
      </c>
      <c r="B475" s="23" t="s">
        <v>514</v>
      </c>
      <c r="C475" s="13" t="s">
        <v>3925</v>
      </c>
      <c r="D475" s="13" t="s">
        <v>1840</v>
      </c>
      <c r="E475" s="13" t="s">
        <v>1843</v>
      </c>
      <c r="F475" s="34">
        <v>28</v>
      </c>
    </row>
    <row r="476" spans="1:6">
      <c r="A476" s="23">
        <v>2017</v>
      </c>
      <c r="B476" s="23" t="s">
        <v>514</v>
      </c>
      <c r="C476" s="13" t="s">
        <v>185</v>
      </c>
      <c r="D476" s="13" t="s">
        <v>1823</v>
      </c>
      <c r="E476" s="13" t="s">
        <v>1824</v>
      </c>
      <c r="F476" s="34">
        <v>6</v>
      </c>
    </row>
    <row r="477" spans="1:6">
      <c r="A477" s="23">
        <v>2017</v>
      </c>
      <c r="B477" s="23" t="s">
        <v>514</v>
      </c>
      <c r="C477" s="13" t="s">
        <v>185</v>
      </c>
      <c r="D477" s="13" t="s">
        <v>1848</v>
      </c>
      <c r="E477" s="13" t="s">
        <v>1832</v>
      </c>
      <c r="F477" s="34">
        <v>92</v>
      </c>
    </row>
    <row r="478" spans="1:6">
      <c r="A478" s="23">
        <v>2017</v>
      </c>
      <c r="B478" s="23" t="s">
        <v>514</v>
      </c>
      <c r="C478" s="13" t="s">
        <v>185</v>
      </c>
      <c r="D478" s="13" t="s">
        <v>1848</v>
      </c>
      <c r="E478" s="13" t="s">
        <v>1833</v>
      </c>
      <c r="F478" s="34">
        <v>5</v>
      </c>
    </row>
    <row r="479" spans="1:6">
      <c r="A479" s="23">
        <v>2017</v>
      </c>
      <c r="B479" s="23" t="s">
        <v>514</v>
      </c>
      <c r="C479" s="13" t="s">
        <v>185</v>
      </c>
      <c r="D479" s="13" t="s">
        <v>1848</v>
      </c>
      <c r="E479" s="13" t="s">
        <v>1834</v>
      </c>
      <c r="F479" s="34">
        <v>5</v>
      </c>
    </row>
    <row r="480" spans="1:6">
      <c r="A480" s="23">
        <v>2017</v>
      </c>
      <c r="B480" s="23" t="s">
        <v>514</v>
      </c>
      <c r="C480" s="13" t="s">
        <v>185</v>
      </c>
      <c r="D480" s="13" t="s">
        <v>1848</v>
      </c>
      <c r="E480" s="13" t="s">
        <v>1828</v>
      </c>
      <c r="F480" s="34">
        <v>51</v>
      </c>
    </row>
    <row r="481" spans="1:6">
      <c r="A481" s="23">
        <v>2017</v>
      </c>
      <c r="B481" s="23" t="s">
        <v>514</v>
      </c>
      <c r="C481" s="13" t="s">
        <v>185</v>
      </c>
      <c r="D481" s="13" t="s">
        <v>1840</v>
      </c>
      <c r="E481" s="13" t="s">
        <v>1846</v>
      </c>
      <c r="F481" s="34">
        <v>52</v>
      </c>
    </row>
    <row r="482" spans="1:6">
      <c r="A482" s="23">
        <v>2017</v>
      </c>
      <c r="B482" s="23" t="s">
        <v>514</v>
      </c>
      <c r="C482" s="13" t="s">
        <v>185</v>
      </c>
      <c r="D482" s="13" t="s">
        <v>1840</v>
      </c>
      <c r="E482" s="13" t="s">
        <v>1841</v>
      </c>
      <c r="F482" s="34">
        <v>204</v>
      </c>
    </row>
    <row r="483" spans="1:6">
      <c r="A483" s="23">
        <v>2017</v>
      </c>
      <c r="B483" s="23" t="s">
        <v>514</v>
      </c>
      <c r="C483" s="13" t="s">
        <v>185</v>
      </c>
      <c r="D483" s="13" t="s">
        <v>1840</v>
      </c>
      <c r="E483" s="13" t="s">
        <v>1843</v>
      </c>
      <c r="F483" s="34">
        <v>124</v>
      </c>
    </row>
    <row r="484" spans="1:6">
      <c r="A484" s="23">
        <v>2017</v>
      </c>
      <c r="B484" s="23" t="s">
        <v>514</v>
      </c>
      <c r="C484" s="13" t="s">
        <v>23</v>
      </c>
      <c r="D484" s="13" t="s">
        <v>1848</v>
      </c>
      <c r="E484" s="13" t="s">
        <v>1832</v>
      </c>
      <c r="F484" s="34">
        <v>13</v>
      </c>
    </row>
    <row r="485" spans="1:6">
      <c r="A485" s="23">
        <v>2017</v>
      </c>
      <c r="B485" s="23" t="s">
        <v>514</v>
      </c>
      <c r="C485" s="13" t="s">
        <v>23</v>
      </c>
      <c r="D485" s="13" t="s">
        <v>1848</v>
      </c>
      <c r="E485" s="13" t="s">
        <v>1833</v>
      </c>
      <c r="F485" s="34">
        <v>5</v>
      </c>
    </row>
    <row r="486" spans="1:6">
      <c r="A486" s="23">
        <v>2017</v>
      </c>
      <c r="B486" s="23" t="s">
        <v>514</v>
      </c>
      <c r="C486" s="13" t="s">
        <v>23</v>
      </c>
      <c r="D486" s="13" t="s">
        <v>1848</v>
      </c>
      <c r="E486" s="13" t="s">
        <v>1834</v>
      </c>
      <c r="F486" s="34">
        <v>1</v>
      </c>
    </row>
    <row r="487" spans="1:6">
      <c r="A487" s="23">
        <v>2017</v>
      </c>
      <c r="B487" s="23" t="s">
        <v>514</v>
      </c>
      <c r="C487" s="13" t="s">
        <v>23</v>
      </c>
      <c r="D487" s="13" t="s">
        <v>1848</v>
      </c>
      <c r="E487" s="13" t="s">
        <v>1835</v>
      </c>
      <c r="F487" s="34">
        <v>9</v>
      </c>
    </row>
    <row r="488" spans="1:6">
      <c r="A488" s="23">
        <v>2017</v>
      </c>
      <c r="B488" s="23" t="s">
        <v>514</v>
      </c>
      <c r="C488" s="13" t="s">
        <v>23</v>
      </c>
      <c r="D488" s="13" t="s">
        <v>1848</v>
      </c>
      <c r="E488" s="13" t="s">
        <v>1828</v>
      </c>
      <c r="F488" s="34">
        <v>96</v>
      </c>
    </row>
    <row r="489" spans="1:6">
      <c r="A489" s="23">
        <v>2017</v>
      </c>
      <c r="B489" s="23" t="s">
        <v>514</v>
      </c>
      <c r="C489" s="13" t="s">
        <v>23</v>
      </c>
      <c r="D489" s="13" t="s">
        <v>1840</v>
      </c>
      <c r="E489" s="13" t="s">
        <v>1846</v>
      </c>
      <c r="F489" s="34">
        <v>6</v>
      </c>
    </row>
    <row r="490" spans="1:6">
      <c r="A490" s="23">
        <v>2017</v>
      </c>
      <c r="B490" s="23" t="s">
        <v>514</v>
      </c>
      <c r="C490" s="13" t="s">
        <v>23</v>
      </c>
      <c r="D490" s="13" t="s">
        <v>1840</v>
      </c>
      <c r="E490" s="13" t="s">
        <v>1841</v>
      </c>
      <c r="F490" s="34">
        <v>39</v>
      </c>
    </row>
    <row r="491" spans="1:6">
      <c r="A491" s="23">
        <v>2017</v>
      </c>
      <c r="B491" s="23" t="s">
        <v>514</v>
      </c>
      <c r="C491" s="13" t="s">
        <v>23</v>
      </c>
      <c r="D491" s="13" t="s">
        <v>1840</v>
      </c>
      <c r="E491" s="13" t="s">
        <v>1843</v>
      </c>
      <c r="F491" s="34">
        <v>46</v>
      </c>
    </row>
    <row r="492" spans="1:6">
      <c r="A492" s="23">
        <v>2017</v>
      </c>
      <c r="B492" s="23" t="s">
        <v>514</v>
      </c>
      <c r="C492" s="13" t="s">
        <v>184</v>
      </c>
      <c r="D492" s="13" t="s">
        <v>1823</v>
      </c>
      <c r="E492" s="13" t="s">
        <v>1824</v>
      </c>
      <c r="F492" s="34">
        <v>71</v>
      </c>
    </row>
    <row r="493" spans="1:6">
      <c r="A493" s="23">
        <v>2017</v>
      </c>
      <c r="B493" s="23" t="s">
        <v>514</v>
      </c>
      <c r="C493" s="13" t="s">
        <v>184</v>
      </c>
      <c r="D493" s="13" t="s">
        <v>1848</v>
      </c>
      <c r="E493" s="13" t="s">
        <v>1832</v>
      </c>
      <c r="F493" s="34">
        <v>4</v>
      </c>
    </row>
    <row r="494" spans="1:6">
      <c r="A494" s="23">
        <v>2017</v>
      </c>
      <c r="B494" s="23" t="s">
        <v>514</v>
      </c>
      <c r="C494" s="13" t="s">
        <v>184</v>
      </c>
      <c r="D494" s="13" t="s">
        <v>1840</v>
      </c>
      <c r="E494" s="13" t="s">
        <v>1846</v>
      </c>
      <c r="F494" s="34">
        <v>2</v>
      </c>
    </row>
    <row r="495" spans="1:6">
      <c r="A495" s="23">
        <v>2017</v>
      </c>
      <c r="B495" s="23" t="s">
        <v>514</v>
      </c>
      <c r="C495" s="13" t="s">
        <v>184</v>
      </c>
      <c r="D495" s="13" t="s">
        <v>1840</v>
      </c>
      <c r="E495" s="13" t="s">
        <v>1841</v>
      </c>
      <c r="F495" s="34">
        <v>11</v>
      </c>
    </row>
    <row r="496" spans="1:6">
      <c r="A496" s="23">
        <v>2017</v>
      </c>
      <c r="B496" s="23" t="s">
        <v>514</v>
      </c>
      <c r="C496" s="13" t="s">
        <v>184</v>
      </c>
      <c r="D496" s="13" t="s">
        <v>1840</v>
      </c>
      <c r="E496" s="13" t="s">
        <v>1843</v>
      </c>
      <c r="F496" s="34">
        <v>11</v>
      </c>
    </row>
    <row r="497" spans="1:6">
      <c r="A497" s="23">
        <v>2017</v>
      </c>
      <c r="B497" s="23" t="s">
        <v>514</v>
      </c>
      <c r="C497" s="13" t="s">
        <v>1822</v>
      </c>
      <c r="D497" s="13" t="s">
        <v>1848</v>
      </c>
      <c r="E497" s="13" t="s">
        <v>1832</v>
      </c>
      <c r="F497" s="34">
        <v>795</v>
      </c>
    </row>
    <row r="498" spans="1:6">
      <c r="A498" s="23">
        <v>2017</v>
      </c>
      <c r="B498" s="23" t="s">
        <v>514</v>
      </c>
      <c r="C498" s="13" t="s">
        <v>1822</v>
      </c>
      <c r="D498" s="13" t="s">
        <v>1848</v>
      </c>
      <c r="E498" s="13" t="s">
        <v>1833</v>
      </c>
      <c r="F498" s="34">
        <v>6</v>
      </c>
    </row>
    <row r="499" spans="1:6">
      <c r="A499" s="23">
        <v>2017</v>
      </c>
      <c r="B499" s="23" t="s">
        <v>514</v>
      </c>
      <c r="C499" s="13" t="s">
        <v>1822</v>
      </c>
      <c r="D499" s="13" t="s">
        <v>1848</v>
      </c>
      <c r="E499" s="13" t="s">
        <v>1827</v>
      </c>
      <c r="F499" s="34">
        <v>6173</v>
      </c>
    </row>
    <row r="500" spans="1:6">
      <c r="A500" s="23">
        <v>2017</v>
      </c>
      <c r="B500" s="23" t="s">
        <v>514</v>
      </c>
      <c r="C500" s="13" t="s">
        <v>1822</v>
      </c>
      <c r="D500" s="13" t="s">
        <v>1848</v>
      </c>
      <c r="E500" s="13" t="s">
        <v>1831</v>
      </c>
      <c r="F500" s="34">
        <v>10</v>
      </c>
    </row>
    <row r="501" spans="1:6">
      <c r="A501" s="23">
        <v>2017</v>
      </c>
      <c r="B501" s="23" t="s">
        <v>514</v>
      </c>
      <c r="C501" s="13" t="s">
        <v>1822</v>
      </c>
      <c r="D501" s="13" t="s">
        <v>1848</v>
      </c>
      <c r="E501" s="13" t="s">
        <v>1835</v>
      </c>
      <c r="F501" s="34">
        <v>7</v>
      </c>
    </row>
    <row r="502" spans="1:6">
      <c r="A502" s="23">
        <v>2017</v>
      </c>
      <c r="B502" s="23" t="s">
        <v>514</v>
      </c>
      <c r="C502" s="13" t="s">
        <v>1822</v>
      </c>
      <c r="D502" s="13" t="s">
        <v>1848</v>
      </c>
      <c r="E502" s="13" t="s">
        <v>1836</v>
      </c>
      <c r="F502" s="34">
        <v>17</v>
      </c>
    </row>
    <row r="503" spans="1:6">
      <c r="A503" s="23">
        <v>2017</v>
      </c>
      <c r="B503" s="23" t="s">
        <v>514</v>
      </c>
      <c r="C503" s="13" t="s">
        <v>1822</v>
      </c>
      <c r="D503" s="13" t="s">
        <v>1848</v>
      </c>
      <c r="E503" s="13" t="s">
        <v>1828</v>
      </c>
      <c r="F503" s="34">
        <v>9</v>
      </c>
    </row>
    <row r="504" spans="1:6">
      <c r="A504" s="23">
        <v>2017</v>
      </c>
      <c r="B504" s="23" t="s">
        <v>514</v>
      </c>
      <c r="C504" s="13" t="s">
        <v>1822</v>
      </c>
      <c r="D504" s="13" t="s">
        <v>1840</v>
      </c>
      <c r="E504" s="13" t="s">
        <v>1846</v>
      </c>
      <c r="F504" s="34">
        <v>2</v>
      </c>
    </row>
    <row r="505" spans="1:6">
      <c r="A505" s="23">
        <v>2017</v>
      </c>
      <c r="B505" s="23" t="s">
        <v>514</v>
      </c>
      <c r="C505" s="13" t="s">
        <v>1822</v>
      </c>
      <c r="D505" s="13" t="s">
        <v>1840</v>
      </c>
      <c r="E505" s="13" t="s">
        <v>1845</v>
      </c>
      <c r="F505" s="34">
        <v>90</v>
      </c>
    </row>
    <row r="506" spans="1:6">
      <c r="A506" s="23">
        <v>2017</v>
      </c>
      <c r="B506" s="23" t="s">
        <v>514</v>
      </c>
      <c r="C506" s="13" t="s">
        <v>1822</v>
      </c>
      <c r="D506" s="13" t="s">
        <v>1840</v>
      </c>
      <c r="E506" s="13" t="s">
        <v>1841</v>
      </c>
      <c r="F506" s="34">
        <v>2</v>
      </c>
    </row>
    <row r="507" spans="1:6">
      <c r="A507" s="23">
        <v>2017</v>
      </c>
      <c r="B507" s="23" t="s">
        <v>514</v>
      </c>
      <c r="C507" s="13" t="s">
        <v>1822</v>
      </c>
      <c r="D507" s="13" t="s">
        <v>1840</v>
      </c>
      <c r="E507" s="13" t="s">
        <v>1843</v>
      </c>
      <c r="F507" s="34">
        <v>3</v>
      </c>
    </row>
    <row r="508" spans="1:6">
      <c r="A508" s="23">
        <v>2017</v>
      </c>
      <c r="B508" s="23" t="s">
        <v>514</v>
      </c>
      <c r="C508" s="13" t="s">
        <v>1821</v>
      </c>
      <c r="D508" s="13" t="s">
        <v>1823</v>
      </c>
      <c r="E508" s="13" t="s">
        <v>1824</v>
      </c>
      <c r="F508" s="34">
        <v>1</v>
      </c>
    </row>
    <row r="509" spans="1:6">
      <c r="A509" s="23">
        <v>2017</v>
      </c>
      <c r="B509" s="23" t="s">
        <v>514</v>
      </c>
      <c r="C509" s="13" t="s">
        <v>1821</v>
      </c>
      <c r="D509" s="13" t="s">
        <v>1848</v>
      </c>
      <c r="E509" s="13" t="s">
        <v>1832</v>
      </c>
      <c r="F509" s="34">
        <v>6</v>
      </c>
    </row>
    <row r="510" spans="1:6">
      <c r="A510" s="23">
        <v>2017</v>
      </c>
      <c r="B510" s="23" t="s">
        <v>514</v>
      </c>
      <c r="C510" s="13" t="s">
        <v>1821</v>
      </c>
      <c r="D510" s="13" t="s">
        <v>1848</v>
      </c>
      <c r="E510" s="13" t="s">
        <v>1833</v>
      </c>
      <c r="F510" s="34">
        <v>5</v>
      </c>
    </row>
    <row r="511" spans="1:6">
      <c r="A511" s="23">
        <v>2017</v>
      </c>
      <c r="B511" s="23" t="s">
        <v>514</v>
      </c>
      <c r="C511" s="13" t="s">
        <v>1821</v>
      </c>
      <c r="D511" s="13" t="s">
        <v>1848</v>
      </c>
      <c r="E511" s="13" t="s">
        <v>1828</v>
      </c>
      <c r="F511" s="34">
        <v>58</v>
      </c>
    </row>
    <row r="512" spans="1:6">
      <c r="A512" s="23">
        <v>2017</v>
      </c>
      <c r="B512" s="23" t="s">
        <v>514</v>
      </c>
      <c r="C512" s="13" t="s">
        <v>1821</v>
      </c>
      <c r="D512" s="13" t="s">
        <v>1840</v>
      </c>
      <c r="E512" s="13" t="s">
        <v>1846</v>
      </c>
      <c r="F512" s="34">
        <v>6</v>
      </c>
    </row>
    <row r="513" spans="1:6">
      <c r="A513" s="23">
        <v>2017</v>
      </c>
      <c r="B513" s="23" t="s">
        <v>514</v>
      </c>
      <c r="C513" s="13" t="s">
        <v>1821</v>
      </c>
      <c r="D513" s="13" t="s">
        <v>1840</v>
      </c>
      <c r="E513" s="13" t="s">
        <v>1841</v>
      </c>
      <c r="F513" s="34">
        <v>5</v>
      </c>
    </row>
    <row r="514" spans="1:6">
      <c r="A514" s="23">
        <v>2017</v>
      </c>
      <c r="B514" s="23" t="s">
        <v>514</v>
      </c>
      <c r="C514" s="13" t="s">
        <v>1821</v>
      </c>
      <c r="D514" s="13" t="s">
        <v>1840</v>
      </c>
      <c r="E514" s="13" t="s">
        <v>1843</v>
      </c>
      <c r="F514" s="34">
        <v>5</v>
      </c>
    </row>
    <row r="515" spans="1:6">
      <c r="A515" s="23">
        <v>2018</v>
      </c>
      <c r="B515" s="23" t="s">
        <v>514</v>
      </c>
      <c r="C515" s="13" t="s">
        <v>3925</v>
      </c>
      <c r="D515" s="13" t="s">
        <v>1823</v>
      </c>
      <c r="E515" s="13" t="s">
        <v>1709</v>
      </c>
      <c r="F515" s="34">
        <v>17</v>
      </c>
    </row>
    <row r="516" spans="1:6">
      <c r="A516" s="23">
        <v>2018</v>
      </c>
      <c r="B516" s="23" t="s">
        <v>514</v>
      </c>
      <c r="C516" s="13" t="s">
        <v>3925</v>
      </c>
      <c r="D516" s="13" t="s">
        <v>1823</v>
      </c>
      <c r="E516" s="13" t="s">
        <v>1825</v>
      </c>
      <c r="F516" s="34">
        <v>93</v>
      </c>
    </row>
    <row r="517" spans="1:6">
      <c r="A517" s="23">
        <v>2018</v>
      </c>
      <c r="B517" s="23" t="s">
        <v>514</v>
      </c>
      <c r="C517" s="13" t="s">
        <v>3925</v>
      </c>
      <c r="D517" s="13" t="s">
        <v>1823</v>
      </c>
      <c r="E517" s="13" t="s">
        <v>1826</v>
      </c>
      <c r="F517" s="34">
        <v>22</v>
      </c>
    </row>
    <row r="518" spans="1:6">
      <c r="A518" s="23">
        <v>2018</v>
      </c>
      <c r="B518" s="23" t="s">
        <v>514</v>
      </c>
      <c r="C518" s="13" t="s">
        <v>3925</v>
      </c>
      <c r="D518" s="13" t="s">
        <v>1823</v>
      </c>
      <c r="E518" s="13" t="s">
        <v>1824</v>
      </c>
      <c r="F518" s="34">
        <v>13</v>
      </c>
    </row>
    <row r="519" spans="1:6">
      <c r="A519" s="23">
        <v>2018</v>
      </c>
      <c r="B519" s="23" t="s">
        <v>514</v>
      </c>
      <c r="C519" s="13" t="s">
        <v>3925</v>
      </c>
      <c r="D519" s="13" t="s">
        <v>1848</v>
      </c>
      <c r="E519" s="13" t="s">
        <v>1832</v>
      </c>
      <c r="F519" s="34">
        <v>1090</v>
      </c>
    </row>
    <row r="520" spans="1:6">
      <c r="A520" s="23">
        <v>2018</v>
      </c>
      <c r="B520" s="23" t="s">
        <v>514</v>
      </c>
      <c r="C520" s="13" t="s">
        <v>3925</v>
      </c>
      <c r="D520" s="13" t="s">
        <v>1848</v>
      </c>
      <c r="E520" s="13" t="s">
        <v>1833</v>
      </c>
      <c r="F520" s="34">
        <v>35</v>
      </c>
    </row>
    <row r="521" spans="1:6">
      <c r="A521" s="23">
        <v>2018</v>
      </c>
      <c r="B521" s="23" t="s">
        <v>514</v>
      </c>
      <c r="C521" s="13" t="s">
        <v>3925</v>
      </c>
      <c r="D521" s="13" t="s">
        <v>1848</v>
      </c>
      <c r="E521" s="13" t="s">
        <v>1829</v>
      </c>
      <c r="F521" s="34">
        <v>12</v>
      </c>
    </row>
    <row r="522" spans="1:6">
      <c r="A522" s="23">
        <v>2018</v>
      </c>
      <c r="B522" s="23" t="s">
        <v>514</v>
      </c>
      <c r="C522" s="13" t="s">
        <v>3925</v>
      </c>
      <c r="D522" s="13" t="s">
        <v>1848</v>
      </c>
      <c r="E522" s="13" t="s">
        <v>1835</v>
      </c>
      <c r="F522" s="34">
        <v>31</v>
      </c>
    </row>
    <row r="523" spans="1:6">
      <c r="A523" s="23">
        <v>2018</v>
      </c>
      <c r="B523" s="23" t="s">
        <v>514</v>
      </c>
      <c r="C523" s="13" t="s">
        <v>3925</v>
      </c>
      <c r="D523" s="13" t="s">
        <v>1848</v>
      </c>
      <c r="E523" s="13" t="s">
        <v>1836</v>
      </c>
      <c r="F523" s="34">
        <v>11</v>
      </c>
    </row>
    <row r="524" spans="1:6">
      <c r="A524" s="23">
        <v>2018</v>
      </c>
      <c r="B524" s="23" t="s">
        <v>514</v>
      </c>
      <c r="C524" s="13" t="s">
        <v>3925</v>
      </c>
      <c r="D524" s="13" t="s">
        <v>1848</v>
      </c>
      <c r="E524" s="13" t="s">
        <v>1828</v>
      </c>
      <c r="F524" s="34">
        <v>8</v>
      </c>
    </row>
    <row r="525" spans="1:6">
      <c r="A525" s="23">
        <v>2018</v>
      </c>
      <c r="B525" s="23" t="s">
        <v>514</v>
      </c>
      <c r="C525" s="13" t="s">
        <v>3925</v>
      </c>
      <c r="D525" s="13" t="s">
        <v>1840</v>
      </c>
      <c r="E525" s="13" t="s">
        <v>1846</v>
      </c>
      <c r="F525" s="34">
        <v>5</v>
      </c>
    </row>
    <row r="526" spans="1:6">
      <c r="A526" s="23">
        <v>2018</v>
      </c>
      <c r="B526" s="23" t="s">
        <v>514</v>
      </c>
      <c r="C526" s="13" t="s">
        <v>3925</v>
      </c>
      <c r="D526" s="13" t="s">
        <v>1840</v>
      </c>
      <c r="E526" s="13" t="s">
        <v>1842</v>
      </c>
      <c r="F526" s="34">
        <v>7</v>
      </c>
    </row>
    <row r="527" spans="1:6">
      <c r="A527" s="23">
        <v>2018</v>
      </c>
      <c r="B527" s="23" t="s">
        <v>514</v>
      </c>
      <c r="C527" s="13" t="s">
        <v>185</v>
      </c>
      <c r="D527" s="13" t="s">
        <v>1848</v>
      </c>
      <c r="E527" s="13" t="s">
        <v>1832</v>
      </c>
      <c r="F527" s="34">
        <v>6</v>
      </c>
    </row>
    <row r="528" spans="1:6">
      <c r="A528" s="23">
        <v>2018</v>
      </c>
      <c r="B528" s="23" t="s">
        <v>514</v>
      </c>
      <c r="C528" s="13" t="s">
        <v>185</v>
      </c>
      <c r="D528" s="13" t="s">
        <v>1848</v>
      </c>
      <c r="E528" s="13" t="s">
        <v>1834</v>
      </c>
      <c r="F528" s="34">
        <v>2</v>
      </c>
    </row>
    <row r="529" spans="1:6">
      <c r="A529" s="23">
        <v>2018</v>
      </c>
      <c r="B529" s="23" t="s">
        <v>514</v>
      </c>
      <c r="C529" s="13" t="s">
        <v>185</v>
      </c>
      <c r="D529" s="13" t="s">
        <v>1848</v>
      </c>
      <c r="E529" s="13" t="s">
        <v>1831</v>
      </c>
      <c r="F529" s="34">
        <v>18</v>
      </c>
    </row>
    <row r="530" spans="1:6">
      <c r="A530" s="23">
        <v>2018</v>
      </c>
      <c r="B530" s="23" t="s">
        <v>514</v>
      </c>
      <c r="C530" s="13" t="s">
        <v>185</v>
      </c>
      <c r="D530" s="13" t="s">
        <v>1848</v>
      </c>
      <c r="E530" s="13" t="s">
        <v>1837</v>
      </c>
      <c r="F530" s="34">
        <v>14</v>
      </c>
    </row>
    <row r="531" spans="1:6">
      <c r="A531" s="23">
        <v>2018</v>
      </c>
      <c r="B531" s="23" t="s">
        <v>514</v>
      </c>
      <c r="C531" s="13" t="s">
        <v>185</v>
      </c>
      <c r="D531" s="13" t="s">
        <v>1840</v>
      </c>
      <c r="E531" s="13" t="s">
        <v>1846</v>
      </c>
      <c r="F531" s="34">
        <v>7130</v>
      </c>
    </row>
    <row r="532" spans="1:6">
      <c r="A532" s="23">
        <v>2018</v>
      </c>
      <c r="B532" s="23" t="s">
        <v>514</v>
      </c>
      <c r="C532" s="13" t="s">
        <v>184</v>
      </c>
      <c r="D532" s="13" t="s">
        <v>1848</v>
      </c>
      <c r="E532" s="13" t="s">
        <v>1833</v>
      </c>
      <c r="F532" s="34">
        <v>17</v>
      </c>
    </row>
    <row r="533" spans="1:6">
      <c r="A533" s="23">
        <v>2018</v>
      </c>
      <c r="B533" s="23" t="s">
        <v>514</v>
      </c>
      <c r="C533" s="13" t="s">
        <v>184</v>
      </c>
      <c r="D533" s="13" t="s">
        <v>1848</v>
      </c>
      <c r="E533" s="13" t="s">
        <v>1834</v>
      </c>
      <c r="F533" s="34">
        <v>90</v>
      </c>
    </row>
    <row r="534" spans="1:6">
      <c r="A534" s="23">
        <v>2018</v>
      </c>
      <c r="B534" s="23" t="s">
        <v>514</v>
      </c>
      <c r="C534" s="13" t="s">
        <v>184</v>
      </c>
      <c r="D534" s="13" t="s">
        <v>1848</v>
      </c>
      <c r="E534" s="13" t="s">
        <v>1831</v>
      </c>
      <c r="F534" s="34">
        <v>22</v>
      </c>
    </row>
    <row r="535" spans="1:6">
      <c r="A535" s="23">
        <v>2018</v>
      </c>
      <c r="B535" s="23" t="s">
        <v>514</v>
      </c>
      <c r="C535" s="13" t="s">
        <v>184</v>
      </c>
      <c r="D535" s="13" t="s">
        <v>1848</v>
      </c>
      <c r="E535" s="13" t="s">
        <v>1837</v>
      </c>
      <c r="F535" s="34">
        <v>10</v>
      </c>
    </row>
    <row r="536" spans="1:6">
      <c r="A536" s="23">
        <v>2018</v>
      </c>
      <c r="B536" s="23" t="s">
        <v>514</v>
      </c>
      <c r="C536" s="13" t="s">
        <v>184</v>
      </c>
      <c r="D536" s="13" t="s">
        <v>1848</v>
      </c>
      <c r="E536" s="13" t="s">
        <v>1838</v>
      </c>
      <c r="F536" s="34">
        <v>3</v>
      </c>
    </row>
    <row r="537" spans="1:6">
      <c r="A537" s="23">
        <v>2018</v>
      </c>
      <c r="B537" s="23" t="s">
        <v>514</v>
      </c>
      <c r="C537" s="13" t="s">
        <v>184</v>
      </c>
      <c r="D537" s="13" t="s">
        <v>1848</v>
      </c>
      <c r="E537" s="13" t="s">
        <v>1839</v>
      </c>
      <c r="F537" s="34">
        <v>3</v>
      </c>
    </row>
    <row r="538" spans="1:6">
      <c r="A538" s="23">
        <v>2018</v>
      </c>
      <c r="B538" s="23" t="s">
        <v>514</v>
      </c>
      <c r="C538" s="13" t="s">
        <v>184</v>
      </c>
      <c r="D538" s="13" t="s">
        <v>1848</v>
      </c>
      <c r="E538" s="13" t="s">
        <v>1829</v>
      </c>
      <c r="F538" s="34">
        <v>19</v>
      </c>
    </row>
    <row r="539" spans="1:6">
      <c r="A539" s="23">
        <v>2018</v>
      </c>
      <c r="B539" s="23" t="s">
        <v>514</v>
      </c>
      <c r="C539" s="13" t="s">
        <v>184</v>
      </c>
      <c r="D539" s="13" t="s">
        <v>1848</v>
      </c>
      <c r="E539" s="13" t="s">
        <v>1835</v>
      </c>
      <c r="F539" s="34">
        <v>58</v>
      </c>
    </row>
    <row r="540" spans="1:6">
      <c r="A540" s="23">
        <v>2018</v>
      </c>
      <c r="B540" s="23" t="s">
        <v>514</v>
      </c>
      <c r="C540" s="13" t="s">
        <v>184</v>
      </c>
      <c r="D540" s="13" t="s">
        <v>1848</v>
      </c>
      <c r="E540" s="13" t="s">
        <v>1836</v>
      </c>
      <c r="F540" s="34">
        <v>93</v>
      </c>
    </row>
    <row r="541" spans="1:6">
      <c r="A541" s="23">
        <v>2018</v>
      </c>
      <c r="B541" s="23" t="s">
        <v>514</v>
      </c>
      <c r="C541" s="13" t="s">
        <v>184</v>
      </c>
      <c r="D541" s="13" t="s">
        <v>1848</v>
      </c>
      <c r="E541" s="13" t="s">
        <v>1828</v>
      </c>
      <c r="F541" s="34">
        <v>3</v>
      </c>
    </row>
    <row r="542" spans="1:6">
      <c r="A542" s="23">
        <v>2018</v>
      </c>
      <c r="B542" s="23" t="s">
        <v>514</v>
      </c>
      <c r="C542" s="13" t="s">
        <v>184</v>
      </c>
      <c r="D542" s="13" t="s">
        <v>1840</v>
      </c>
      <c r="E542" s="13" t="s">
        <v>1846</v>
      </c>
      <c r="F542" s="34">
        <v>42</v>
      </c>
    </row>
    <row r="543" spans="1:6">
      <c r="A543" s="23">
        <v>2018</v>
      </c>
      <c r="B543" s="23" t="s">
        <v>514</v>
      </c>
      <c r="C543" s="13" t="s">
        <v>184</v>
      </c>
      <c r="D543" s="13" t="s">
        <v>1840</v>
      </c>
      <c r="E543" s="13" t="s">
        <v>1842</v>
      </c>
      <c r="F543" s="34">
        <v>23</v>
      </c>
    </row>
    <row r="544" spans="1:6">
      <c r="A544" s="23">
        <v>2018</v>
      </c>
      <c r="B544" s="23" t="s">
        <v>514</v>
      </c>
      <c r="C544" s="13" t="s">
        <v>1822</v>
      </c>
      <c r="D544" s="13" t="s">
        <v>1823</v>
      </c>
      <c r="E544" s="13" t="s">
        <v>1826</v>
      </c>
      <c r="F544" s="34">
        <v>2</v>
      </c>
    </row>
    <row r="545" spans="1:6">
      <c r="A545" s="23">
        <v>2018</v>
      </c>
      <c r="B545" s="23" t="s">
        <v>514</v>
      </c>
      <c r="C545" s="13" t="s">
        <v>1822</v>
      </c>
      <c r="D545" s="13" t="s">
        <v>1823</v>
      </c>
      <c r="E545" s="13" t="s">
        <v>1824</v>
      </c>
      <c r="F545" s="34">
        <v>4</v>
      </c>
    </row>
    <row r="546" spans="1:6">
      <c r="A546" s="23">
        <v>2018</v>
      </c>
      <c r="B546" s="23" t="s">
        <v>514</v>
      </c>
      <c r="C546" s="13" t="s">
        <v>1822</v>
      </c>
      <c r="D546" s="13" t="s">
        <v>1848</v>
      </c>
      <c r="E546" s="13" t="s">
        <v>1832</v>
      </c>
      <c r="F546" s="34">
        <v>3</v>
      </c>
    </row>
    <row r="547" spans="1:6">
      <c r="A547" s="23">
        <v>2018</v>
      </c>
      <c r="B547" s="23" t="s">
        <v>514</v>
      </c>
      <c r="C547" s="13" t="s">
        <v>1822</v>
      </c>
      <c r="D547" s="13" t="s">
        <v>1848</v>
      </c>
      <c r="E547" s="13" t="s">
        <v>1833</v>
      </c>
      <c r="F547" s="34">
        <v>2</v>
      </c>
    </row>
    <row r="548" spans="1:6">
      <c r="A548" s="23">
        <v>2018</v>
      </c>
      <c r="B548" s="23" t="s">
        <v>514</v>
      </c>
      <c r="C548" s="13" t="s">
        <v>1822</v>
      </c>
      <c r="D548" s="13" t="s">
        <v>1848</v>
      </c>
      <c r="E548" s="13" t="s">
        <v>1834</v>
      </c>
      <c r="F548" s="34">
        <v>4</v>
      </c>
    </row>
    <row r="549" spans="1:6">
      <c r="A549" s="23">
        <v>2018</v>
      </c>
      <c r="B549" s="23" t="s">
        <v>514</v>
      </c>
      <c r="C549" s="13" t="s">
        <v>1822</v>
      </c>
      <c r="D549" s="13" t="s">
        <v>1848</v>
      </c>
      <c r="E549" s="13" t="s">
        <v>1827</v>
      </c>
      <c r="F549" s="34">
        <v>3</v>
      </c>
    </row>
    <row r="550" spans="1:6">
      <c r="A550" s="23">
        <v>2018</v>
      </c>
      <c r="B550" s="23" t="s">
        <v>514</v>
      </c>
      <c r="C550" s="13" t="s">
        <v>1821</v>
      </c>
      <c r="D550" s="13" t="s">
        <v>1823</v>
      </c>
      <c r="E550" s="13" t="s">
        <v>1824</v>
      </c>
      <c r="F550" s="34">
        <v>20</v>
      </c>
    </row>
    <row r="551" spans="1:6">
      <c r="A551" s="23">
        <v>2018</v>
      </c>
      <c r="B551" s="23" t="s">
        <v>514</v>
      </c>
      <c r="C551" s="13" t="s">
        <v>1821</v>
      </c>
      <c r="D551" s="13" t="s">
        <v>1848</v>
      </c>
      <c r="E551" s="13" t="s">
        <v>1832</v>
      </c>
      <c r="F551" s="34">
        <v>30</v>
      </c>
    </row>
    <row r="552" spans="1:6">
      <c r="A552" s="23">
        <v>2018</v>
      </c>
      <c r="B552" s="23" t="s">
        <v>514</v>
      </c>
      <c r="C552" s="13" t="s">
        <v>1821</v>
      </c>
      <c r="D552" s="13" t="s">
        <v>1848</v>
      </c>
      <c r="E552" s="13" t="s">
        <v>1833</v>
      </c>
      <c r="F552" s="34">
        <v>15</v>
      </c>
    </row>
    <row r="553" spans="1:6">
      <c r="A553" s="23">
        <v>2018</v>
      </c>
      <c r="B553" s="23" t="s">
        <v>514</v>
      </c>
      <c r="C553" s="13" t="s">
        <v>1821</v>
      </c>
      <c r="D553" s="13" t="s">
        <v>1848</v>
      </c>
      <c r="E553" s="13" t="s">
        <v>1834</v>
      </c>
      <c r="F553" s="34">
        <v>108</v>
      </c>
    </row>
    <row r="554" spans="1:6">
      <c r="A554" s="23">
        <v>2018</v>
      </c>
      <c r="B554" s="23" t="s">
        <v>514</v>
      </c>
      <c r="C554" s="13" t="s">
        <v>1821</v>
      </c>
      <c r="D554" s="13" t="s">
        <v>1848</v>
      </c>
      <c r="E554" s="13" t="s">
        <v>1831</v>
      </c>
      <c r="F554" s="34">
        <v>13</v>
      </c>
    </row>
    <row r="555" spans="1:6">
      <c r="A555" s="23">
        <v>2018</v>
      </c>
      <c r="B555" s="23" t="s">
        <v>514</v>
      </c>
      <c r="C555" s="13" t="s">
        <v>1821</v>
      </c>
      <c r="D555" s="13" t="s">
        <v>1848</v>
      </c>
      <c r="E555" s="13" t="s">
        <v>1837</v>
      </c>
      <c r="F555" s="34">
        <v>34</v>
      </c>
    </row>
    <row r="556" spans="1:6">
      <c r="A556" s="23">
        <v>2018</v>
      </c>
      <c r="B556" s="23" t="s">
        <v>514</v>
      </c>
      <c r="C556" s="13" t="s">
        <v>1821</v>
      </c>
      <c r="D556" s="13" t="s">
        <v>1840</v>
      </c>
      <c r="E556" s="13" t="s">
        <v>1846</v>
      </c>
      <c r="F556" s="34">
        <v>9</v>
      </c>
    </row>
    <row r="557" spans="1:6">
      <c r="A557" s="23">
        <v>2018</v>
      </c>
      <c r="B557" s="23" t="s">
        <v>514</v>
      </c>
      <c r="C557" s="13" t="s">
        <v>1821</v>
      </c>
      <c r="D557" s="13" t="s">
        <v>1840</v>
      </c>
      <c r="E557" s="13" t="s">
        <v>1842</v>
      </c>
      <c r="F557" s="34">
        <v>17</v>
      </c>
    </row>
    <row r="558" spans="1:6">
      <c r="A558" s="23">
        <v>2018</v>
      </c>
      <c r="B558" s="23" t="s">
        <v>514</v>
      </c>
      <c r="C558" s="13" t="s">
        <v>1821</v>
      </c>
      <c r="D558" s="13" t="s">
        <v>1840</v>
      </c>
      <c r="E558" s="13" t="s">
        <v>1845</v>
      </c>
      <c r="F558" s="34">
        <v>4</v>
      </c>
    </row>
    <row r="559" spans="1:6">
      <c r="A559" s="23">
        <v>2018</v>
      </c>
      <c r="B559" s="23" t="s">
        <v>514</v>
      </c>
      <c r="C559" s="13" t="s">
        <v>1821</v>
      </c>
      <c r="D559" s="13" t="s">
        <v>1840</v>
      </c>
      <c r="E559" s="13" t="s">
        <v>1841</v>
      </c>
      <c r="F559" s="34">
        <v>3</v>
      </c>
    </row>
    <row r="560" spans="1:6">
      <c r="A560" s="23">
        <v>2019</v>
      </c>
      <c r="B560" s="23" t="s">
        <v>514</v>
      </c>
      <c r="C560" s="13" t="s">
        <v>1821</v>
      </c>
      <c r="D560" s="13" t="s">
        <v>4561</v>
      </c>
      <c r="E560" s="13" t="s">
        <v>4562</v>
      </c>
      <c r="F560" s="34">
        <v>6</v>
      </c>
    </row>
    <row r="561" spans="1:6">
      <c r="A561" s="23">
        <v>2019</v>
      </c>
      <c r="B561" s="23" t="s">
        <v>514</v>
      </c>
      <c r="C561" s="13" t="s">
        <v>1821</v>
      </c>
      <c r="D561" s="13" t="s">
        <v>4561</v>
      </c>
      <c r="E561" s="13" t="s">
        <v>4563</v>
      </c>
      <c r="F561" s="34">
        <v>3</v>
      </c>
    </row>
    <row r="562" spans="1:6">
      <c r="A562" s="23">
        <v>2019</v>
      </c>
      <c r="B562" s="23" t="s">
        <v>514</v>
      </c>
      <c r="C562" s="13" t="s">
        <v>1821</v>
      </c>
      <c r="D562" s="13" t="s">
        <v>4561</v>
      </c>
      <c r="E562" s="13" t="s">
        <v>7979</v>
      </c>
      <c r="F562" s="34">
        <v>13</v>
      </c>
    </row>
    <row r="563" spans="1:6">
      <c r="A563" s="23">
        <v>2019</v>
      </c>
      <c r="B563" s="23" t="s">
        <v>514</v>
      </c>
      <c r="C563" s="13" t="s">
        <v>1821</v>
      </c>
      <c r="D563" s="13" t="s">
        <v>4561</v>
      </c>
      <c r="E563" s="13" t="s">
        <v>4564</v>
      </c>
      <c r="F563" s="34">
        <v>1</v>
      </c>
    </row>
    <row r="564" spans="1:6">
      <c r="A564" s="23">
        <v>2019</v>
      </c>
      <c r="B564" s="23" t="s">
        <v>514</v>
      </c>
      <c r="C564" s="13" t="s">
        <v>1821</v>
      </c>
      <c r="D564" s="13" t="s">
        <v>4561</v>
      </c>
      <c r="E564" s="13" t="s">
        <v>4471</v>
      </c>
      <c r="F564" s="34">
        <v>57</v>
      </c>
    </row>
    <row r="565" spans="1:6">
      <c r="A565" s="23">
        <v>2019</v>
      </c>
      <c r="B565" s="23" t="s">
        <v>514</v>
      </c>
      <c r="C565" s="13" t="s">
        <v>1821</v>
      </c>
      <c r="D565" s="13" t="s">
        <v>4565</v>
      </c>
      <c r="E565" s="13" t="s">
        <v>4562</v>
      </c>
      <c r="F565" s="34">
        <v>39</v>
      </c>
    </row>
    <row r="566" spans="1:6">
      <c r="A566" s="23">
        <v>2019</v>
      </c>
      <c r="B566" s="23" t="s">
        <v>514</v>
      </c>
      <c r="C566" s="13" t="s">
        <v>1821</v>
      </c>
      <c r="D566" s="13" t="s">
        <v>4565</v>
      </c>
      <c r="E566" s="13" t="s">
        <v>4563</v>
      </c>
      <c r="F566" s="34">
        <v>6</v>
      </c>
    </row>
    <row r="567" spans="1:6">
      <c r="A567" s="23">
        <v>2019</v>
      </c>
      <c r="B567" s="23" t="s">
        <v>514</v>
      </c>
      <c r="C567" s="13" t="s">
        <v>1821</v>
      </c>
      <c r="D567" s="13" t="s">
        <v>4565</v>
      </c>
      <c r="E567" s="13" t="s">
        <v>7979</v>
      </c>
      <c r="F567" s="34">
        <v>20</v>
      </c>
    </row>
    <row r="568" spans="1:6">
      <c r="A568" s="23">
        <v>2019</v>
      </c>
      <c r="B568" s="23" t="s">
        <v>514</v>
      </c>
      <c r="C568" s="13" t="s">
        <v>1821</v>
      </c>
      <c r="D568" s="13" t="s">
        <v>4565</v>
      </c>
      <c r="E568" s="13" t="s">
        <v>4471</v>
      </c>
      <c r="F568" s="34">
        <v>3</v>
      </c>
    </row>
    <row r="569" spans="1:6">
      <c r="A569" s="23">
        <v>2019</v>
      </c>
      <c r="B569" s="23" t="s">
        <v>514</v>
      </c>
      <c r="C569" s="13" t="s">
        <v>1821</v>
      </c>
      <c r="D569" s="13" t="s">
        <v>4566</v>
      </c>
      <c r="E569" s="13" t="s">
        <v>4567</v>
      </c>
      <c r="F569" s="34">
        <v>15</v>
      </c>
    </row>
    <row r="570" spans="1:6">
      <c r="A570" s="23">
        <v>2019</v>
      </c>
      <c r="B570" s="23" t="s">
        <v>514</v>
      </c>
      <c r="C570" s="13" t="s">
        <v>1821</v>
      </c>
      <c r="D570" s="13" t="s">
        <v>4566</v>
      </c>
      <c r="E570" s="13" t="s">
        <v>4568</v>
      </c>
      <c r="F570" s="34">
        <v>4</v>
      </c>
    </row>
    <row r="571" spans="1:6">
      <c r="A571" s="23">
        <v>2019</v>
      </c>
      <c r="B571" s="23" t="s">
        <v>514</v>
      </c>
      <c r="C571" s="13" t="s">
        <v>1821</v>
      </c>
      <c r="D571" s="13" t="s">
        <v>4566</v>
      </c>
      <c r="E571" s="13" t="s">
        <v>7979</v>
      </c>
      <c r="F571" s="34">
        <v>7</v>
      </c>
    </row>
    <row r="572" spans="1:6">
      <c r="A572" s="23">
        <v>2019</v>
      </c>
      <c r="B572" s="23" t="s">
        <v>514</v>
      </c>
      <c r="C572" s="13" t="s">
        <v>1821</v>
      </c>
      <c r="D572" s="13" t="s">
        <v>4566</v>
      </c>
      <c r="E572" s="13" t="s">
        <v>8001</v>
      </c>
      <c r="F572" s="34">
        <v>29</v>
      </c>
    </row>
    <row r="573" spans="1:6">
      <c r="A573" s="23">
        <v>2019</v>
      </c>
      <c r="B573" s="23" t="s">
        <v>514</v>
      </c>
      <c r="C573" s="13" t="s">
        <v>1821</v>
      </c>
      <c r="D573" s="13" t="s">
        <v>4566</v>
      </c>
      <c r="E573" s="13" t="s">
        <v>4569</v>
      </c>
      <c r="F573" s="34">
        <v>1</v>
      </c>
    </row>
    <row r="574" spans="1:6">
      <c r="A574" s="23">
        <v>2019</v>
      </c>
      <c r="B574" s="23" t="s">
        <v>514</v>
      </c>
      <c r="C574" s="13" t="s">
        <v>1821</v>
      </c>
      <c r="D574" s="13" t="s">
        <v>4566</v>
      </c>
      <c r="E574" s="13" t="s">
        <v>4570</v>
      </c>
      <c r="F574" s="34">
        <v>14</v>
      </c>
    </row>
    <row r="575" spans="1:6">
      <c r="A575" s="23">
        <v>2019</v>
      </c>
      <c r="B575" s="23" t="s">
        <v>514</v>
      </c>
      <c r="C575" s="13" t="s">
        <v>1821</v>
      </c>
      <c r="D575" s="13" t="s">
        <v>4566</v>
      </c>
      <c r="E575" s="13" t="s">
        <v>4471</v>
      </c>
      <c r="F575" s="34">
        <v>231</v>
      </c>
    </row>
    <row r="576" spans="1:6">
      <c r="A576" s="23">
        <v>2019</v>
      </c>
      <c r="B576" s="23" t="s">
        <v>514</v>
      </c>
      <c r="C576" s="13" t="s">
        <v>184</v>
      </c>
      <c r="D576" s="13" t="s">
        <v>4561</v>
      </c>
      <c r="E576" s="13" t="s">
        <v>4562</v>
      </c>
      <c r="F576" s="34">
        <v>9</v>
      </c>
    </row>
    <row r="577" spans="1:6">
      <c r="A577" s="23">
        <v>2019</v>
      </c>
      <c r="B577" s="23" t="s">
        <v>514</v>
      </c>
      <c r="C577" s="13" t="s">
        <v>184</v>
      </c>
      <c r="D577" s="13" t="s">
        <v>4561</v>
      </c>
      <c r="E577" s="13" t="s">
        <v>4563</v>
      </c>
      <c r="F577" s="34">
        <v>17</v>
      </c>
    </row>
    <row r="578" spans="1:6">
      <c r="A578" s="23">
        <v>2019</v>
      </c>
      <c r="B578" s="23" t="s">
        <v>514</v>
      </c>
      <c r="C578" s="13" t="s">
        <v>184</v>
      </c>
      <c r="D578" s="13" t="s">
        <v>4561</v>
      </c>
      <c r="E578" s="13" t="s">
        <v>7979</v>
      </c>
      <c r="F578" s="34">
        <v>10</v>
      </c>
    </row>
    <row r="579" spans="1:6">
      <c r="A579" s="23">
        <v>2019</v>
      </c>
      <c r="B579" s="23" t="s">
        <v>514</v>
      </c>
      <c r="C579" s="13" t="s">
        <v>184</v>
      </c>
      <c r="D579" s="13" t="s">
        <v>4561</v>
      </c>
      <c r="E579" s="13" t="s">
        <v>4571</v>
      </c>
      <c r="F579" s="34">
        <v>203</v>
      </c>
    </row>
    <row r="580" spans="1:6">
      <c r="A580" s="23">
        <v>2019</v>
      </c>
      <c r="B580" s="23" t="s">
        <v>514</v>
      </c>
      <c r="C580" s="13" t="s">
        <v>184</v>
      </c>
      <c r="D580" s="13" t="s">
        <v>4561</v>
      </c>
      <c r="E580" s="13" t="s">
        <v>4572</v>
      </c>
      <c r="F580" s="34">
        <v>3</v>
      </c>
    </row>
    <row r="581" spans="1:6">
      <c r="A581" s="23">
        <v>2019</v>
      </c>
      <c r="B581" s="23" t="s">
        <v>514</v>
      </c>
      <c r="C581" s="13" t="s">
        <v>184</v>
      </c>
      <c r="D581" s="13" t="s">
        <v>4561</v>
      </c>
      <c r="E581" s="13" t="s">
        <v>4564</v>
      </c>
      <c r="F581" s="34">
        <v>2</v>
      </c>
    </row>
    <row r="582" spans="1:6">
      <c r="A582" s="23">
        <v>2019</v>
      </c>
      <c r="B582" s="23" t="s">
        <v>514</v>
      </c>
      <c r="C582" s="13" t="s">
        <v>184</v>
      </c>
      <c r="D582" s="13" t="s">
        <v>4561</v>
      </c>
      <c r="E582" s="13" t="s">
        <v>4573</v>
      </c>
      <c r="F582" s="34">
        <v>1</v>
      </c>
    </row>
    <row r="583" spans="1:6">
      <c r="A583" s="23">
        <v>2019</v>
      </c>
      <c r="B583" s="23" t="s">
        <v>514</v>
      </c>
      <c r="C583" s="13" t="s">
        <v>184</v>
      </c>
      <c r="D583" s="13" t="s">
        <v>4561</v>
      </c>
      <c r="E583" s="13" t="s">
        <v>4471</v>
      </c>
      <c r="F583" s="34">
        <v>415</v>
      </c>
    </row>
    <row r="584" spans="1:6">
      <c r="A584" s="23">
        <v>2019</v>
      </c>
      <c r="B584" s="23" t="s">
        <v>514</v>
      </c>
      <c r="C584" s="13" t="s">
        <v>184</v>
      </c>
      <c r="D584" s="13" t="s">
        <v>4565</v>
      </c>
      <c r="E584" s="13" t="s">
        <v>4574</v>
      </c>
      <c r="F584" s="34">
        <v>36</v>
      </c>
    </row>
    <row r="585" spans="1:6">
      <c r="A585" s="23">
        <v>2019</v>
      </c>
      <c r="B585" s="23" t="s">
        <v>514</v>
      </c>
      <c r="C585" s="13" t="s">
        <v>184</v>
      </c>
      <c r="D585" s="13" t="s">
        <v>4565</v>
      </c>
      <c r="E585" s="13" t="s">
        <v>4562</v>
      </c>
      <c r="F585" s="34">
        <v>15</v>
      </c>
    </row>
    <row r="586" spans="1:6">
      <c r="A586" s="23">
        <v>2019</v>
      </c>
      <c r="B586" s="23" t="s">
        <v>514</v>
      </c>
      <c r="C586" s="13" t="s">
        <v>184</v>
      </c>
      <c r="D586" s="13" t="s">
        <v>4565</v>
      </c>
      <c r="E586" s="13" t="s">
        <v>4563</v>
      </c>
      <c r="F586" s="34">
        <v>11</v>
      </c>
    </row>
    <row r="587" spans="1:6">
      <c r="A587" s="23">
        <v>2019</v>
      </c>
      <c r="B587" s="23" t="s">
        <v>514</v>
      </c>
      <c r="C587" s="13" t="s">
        <v>184</v>
      </c>
      <c r="D587" s="13" t="s">
        <v>4565</v>
      </c>
      <c r="E587" s="13" t="s">
        <v>7979</v>
      </c>
      <c r="F587" s="34">
        <v>10</v>
      </c>
    </row>
    <row r="588" spans="1:6">
      <c r="A588" s="23">
        <v>2019</v>
      </c>
      <c r="B588" s="23" t="s">
        <v>514</v>
      </c>
      <c r="C588" s="13" t="s">
        <v>184</v>
      </c>
      <c r="D588" s="13" t="s">
        <v>4565</v>
      </c>
      <c r="E588" s="13" t="s">
        <v>4471</v>
      </c>
      <c r="F588" s="34">
        <v>1</v>
      </c>
    </row>
    <row r="589" spans="1:6">
      <c r="A589" s="23">
        <v>2019</v>
      </c>
      <c r="B589" s="23" t="s">
        <v>514</v>
      </c>
      <c r="C589" s="13" t="s">
        <v>184</v>
      </c>
      <c r="D589" s="13" t="s">
        <v>4566</v>
      </c>
      <c r="E589" s="13" t="s">
        <v>4567</v>
      </c>
      <c r="F589" s="34">
        <v>14</v>
      </c>
    </row>
    <row r="590" spans="1:6">
      <c r="A590" s="23">
        <v>2019</v>
      </c>
      <c r="B590" s="23" t="s">
        <v>514</v>
      </c>
      <c r="C590" s="13" t="s">
        <v>184</v>
      </c>
      <c r="D590" s="13" t="s">
        <v>4566</v>
      </c>
      <c r="E590" s="13" t="s">
        <v>4575</v>
      </c>
      <c r="F590" s="34">
        <v>3</v>
      </c>
    </row>
    <row r="591" spans="1:6">
      <c r="A591" s="23">
        <v>2019</v>
      </c>
      <c r="B591" s="23" t="s">
        <v>514</v>
      </c>
      <c r="C591" s="13" t="s">
        <v>184</v>
      </c>
      <c r="D591" s="13" t="s">
        <v>4566</v>
      </c>
      <c r="E591" s="13" t="s">
        <v>4563</v>
      </c>
      <c r="F591" s="34">
        <v>5</v>
      </c>
    </row>
    <row r="592" spans="1:6">
      <c r="A592" s="23">
        <v>2019</v>
      </c>
      <c r="B592" s="23" t="s">
        <v>514</v>
      </c>
      <c r="C592" s="13" t="s">
        <v>184</v>
      </c>
      <c r="D592" s="13" t="s">
        <v>4566</v>
      </c>
      <c r="E592" s="13" t="s">
        <v>4576</v>
      </c>
      <c r="F592" s="34">
        <v>2</v>
      </c>
    </row>
    <row r="593" spans="1:6">
      <c r="A593" s="23">
        <v>2019</v>
      </c>
      <c r="B593" s="23" t="s">
        <v>514</v>
      </c>
      <c r="C593" s="13" t="s">
        <v>184</v>
      </c>
      <c r="D593" s="13" t="s">
        <v>4566</v>
      </c>
      <c r="E593" s="13" t="s">
        <v>7979</v>
      </c>
      <c r="F593" s="34">
        <v>4</v>
      </c>
    </row>
    <row r="594" spans="1:6">
      <c r="A594" s="23">
        <v>2019</v>
      </c>
      <c r="B594" s="23" t="s">
        <v>514</v>
      </c>
      <c r="C594" s="13" t="s">
        <v>184</v>
      </c>
      <c r="D594" s="13" t="s">
        <v>4566</v>
      </c>
      <c r="E594" s="13" t="s">
        <v>8001</v>
      </c>
      <c r="F594" s="34">
        <v>3</v>
      </c>
    </row>
    <row r="595" spans="1:6">
      <c r="A595" s="23">
        <v>2019</v>
      </c>
      <c r="B595" s="23" t="s">
        <v>514</v>
      </c>
      <c r="C595" s="13" t="s">
        <v>184</v>
      </c>
      <c r="D595" s="13" t="s">
        <v>4566</v>
      </c>
      <c r="E595" s="13" t="s">
        <v>4570</v>
      </c>
      <c r="F595" s="34">
        <v>5</v>
      </c>
    </row>
    <row r="596" spans="1:6">
      <c r="A596" s="23">
        <v>2019</v>
      </c>
      <c r="B596" s="23" t="s">
        <v>514</v>
      </c>
      <c r="C596" s="13" t="s">
        <v>184</v>
      </c>
      <c r="D596" s="13" t="s">
        <v>4566</v>
      </c>
      <c r="E596" s="13" t="s">
        <v>4570</v>
      </c>
      <c r="F596" s="34">
        <v>12</v>
      </c>
    </row>
    <row r="597" spans="1:6">
      <c r="A597" s="23">
        <v>2019</v>
      </c>
      <c r="B597" s="23" t="s">
        <v>514</v>
      </c>
      <c r="C597" s="13" t="s">
        <v>184</v>
      </c>
      <c r="D597" s="13" t="s">
        <v>4566</v>
      </c>
      <c r="E597" s="13" t="s">
        <v>4471</v>
      </c>
      <c r="F597" s="34">
        <v>1</v>
      </c>
    </row>
    <row r="598" spans="1:6">
      <c r="A598" s="23">
        <v>2019</v>
      </c>
      <c r="B598" s="23" t="s">
        <v>514</v>
      </c>
      <c r="C598" s="13" t="s">
        <v>23</v>
      </c>
      <c r="D598" s="13" t="s">
        <v>4561</v>
      </c>
      <c r="E598" s="13" t="s">
        <v>4562</v>
      </c>
      <c r="F598" s="34">
        <v>9</v>
      </c>
    </row>
    <row r="599" spans="1:6">
      <c r="A599" s="23">
        <v>2019</v>
      </c>
      <c r="B599" s="23" t="s">
        <v>514</v>
      </c>
      <c r="C599" s="13" t="s">
        <v>23</v>
      </c>
      <c r="D599" s="13" t="s">
        <v>4561</v>
      </c>
      <c r="E599" s="13" t="s">
        <v>4563</v>
      </c>
      <c r="F599" s="34">
        <v>14</v>
      </c>
    </row>
    <row r="600" spans="1:6">
      <c r="A600" s="23">
        <v>2019</v>
      </c>
      <c r="B600" s="23" t="s">
        <v>514</v>
      </c>
      <c r="C600" s="13" t="s">
        <v>23</v>
      </c>
      <c r="D600" s="13" t="s">
        <v>4561</v>
      </c>
      <c r="E600" s="13" t="s">
        <v>7979</v>
      </c>
      <c r="F600" s="34">
        <v>14</v>
      </c>
    </row>
    <row r="601" spans="1:6">
      <c r="A601" s="23">
        <v>2019</v>
      </c>
      <c r="B601" s="23" t="s">
        <v>514</v>
      </c>
      <c r="C601" s="13" t="s">
        <v>23</v>
      </c>
      <c r="D601" s="13" t="s">
        <v>4561</v>
      </c>
      <c r="E601" s="13" t="s">
        <v>4571</v>
      </c>
      <c r="F601" s="34">
        <v>228</v>
      </c>
    </row>
    <row r="602" spans="1:6">
      <c r="A602" s="23">
        <v>2019</v>
      </c>
      <c r="B602" s="23" t="s">
        <v>514</v>
      </c>
      <c r="C602" s="13" t="s">
        <v>23</v>
      </c>
      <c r="D602" s="13" t="s">
        <v>4561</v>
      </c>
      <c r="E602" s="13" t="s">
        <v>4572</v>
      </c>
      <c r="F602" s="34">
        <v>6</v>
      </c>
    </row>
    <row r="603" spans="1:6">
      <c r="A603" s="23">
        <v>2019</v>
      </c>
      <c r="B603" s="23" t="s">
        <v>514</v>
      </c>
      <c r="C603" s="13" t="s">
        <v>23</v>
      </c>
      <c r="D603" s="13" t="s">
        <v>4561</v>
      </c>
      <c r="E603" s="13" t="s">
        <v>4570</v>
      </c>
      <c r="F603" s="34">
        <v>1</v>
      </c>
    </row>
    <row r="604" spans="1:6">
      <c r="A604" s="23">
        <v>2019</v>
      </c>
      <c r="B604" s="23" t="s">
        <v>514</v>
      </c>
      <c r="C604" s="13" t="s">
        <v>23</v>
      </c>
      <c r="D604" s="13" t="s">
        <v>4561</v>
      </c>
      <c r="E604" s="13" t="s">
        <v>4564</v>
      </c>
      <c r="F604" s="34">
        <v>13</v>
      </c>
    </row>
    <row r="605" spans="1:6">
      <c r="A605" s="23">
        <v>2019</v>
      </c>
      <c r="B605" s="23" t="s">
        <v>514</v>
      </c>
      <c r="C605" s="13" t="s">
        <v>23</v>
      </c>
      <c r="D605" s="13" t="s">
        <v>4561</v>
      </c>
      <c r="E605" s="13" t="s">
        <v>4573</v>
      </c>
      <c r="F605" s="34">
        <v>5</v>
      </c>
    </row>
    <row r="606" spans="1:6">
      <c r="A606" s="23">
        <v>2019</v>
      </c>
      <c r="B606" s="23" t="s">
        <v>514</v>
      </c>
      <c r="C606" s="13" t="s">
        <v>23</v>
      </c>
      <c r="D606" s="13" t="s">
        <v>4561</v>
      </c>
      <c r="E606" s="13" t="s">
        <v>4471</v>
      </c>
      <c r="F606" s="34">
        <v>554</v>
      </c>
    </row>
    <row r="607" spans="1:6">
      <c r="A607" s="23">
        <v>2019</v>
      </c>
      <c r="B607" s="23" t="s">
        <v>514</v>
      </c>
      <c r="C607" s="13" t="s">
        <v>23</v>
      </c>
      <c r="D607" s="13" t="s">
        <v>4565</v>
      </c>
      <c r="E607" s="13" t="s">
        <v>4574</v>
      </c>
      <c r="F607" s="34">
        <v>29</v>
      </c>
    </row>
    <row r="608" spans="1:6">
      <c r="A608" s="23">
        <v>2019</v>
      </c>
      <c r="B608" s="23" t="s">
        <v>514</v>
      </c>
      <c r="C608" s="13" t="s">
        <v>23</v>
      </c>
      <c r="D608" s="13" t="s">
        <v>4565</v>
      </c>
      <c r="E608" s="13" t="s">
        <v>4562</v>
      </c>
      <c r="F608" s="34">
        <v>26</v>
      </c>
    </row>
    <row r="609" spans="1:6">
      <c r="A609" s="23">
        <v>2019</v>
      </c>
      <c r="B609" s="23" t="s">
        <v>514</v>
      </c>
      <c r="C609" s="13" t="s">
        <v>23</v>
      </c>
      <c r="D609" s="13" t="s">
        <v>4565</v>
      </c>
      <c r="E609" s="13" t="s">
        <v>4563</v>
      </c>
      <c r="F609" s="34">
        <v>28</v>
      </c>
    </row>
    <row r="610" spans="1:6">
      <c r="A610" s="23">
        <v>2019</v>
      </c>
      <c r="B610" s="23" t="s">
        <v>514</v>
      </c>
      <c r="C610" s="13" t="s">
        <v>23</v>
      </c>
      <c r="D610" s="13" t="s">
        <v>4565</v>
      </c>
      <c r="E610" s="13" t="s">
        <v>4579</v>
      </c>
      <c r="F610" s="34">
        <v>3</v>
      </c>
    </row>
    <row r="611" spans="1:6">
      <c r="A611" s="23">
        <v>2019</v>
      </c>
      <c r="B611" s="23" t="s">
        <v>514</v>
      </c>
      <c r="C611" s="13" t="s">
        <v>23</v>
      </c>
      <c r="D611" s="13" t="s">
        <v>4565</v>
      </c>
      <c r="E611" s="13" t="s">
        <v>7979</v>
      </c>
      <c r="F611" s="34">
        <v>24</v>
      </c>
    </row>
    <row r="612" spans="1:6">
      <c r="A612" s="23">
        <v>2019</v>
      </c>
      <c r="B612" s="23" t="s">
        <v>514</v>
      </c>
      <c r="C612" s="13" t="s">
        <v>23</v>
      </c>
      <c r="D612" s="13" t="s">
        <v>4565</v>
      </c>
      <c r="E612" s="13" t="s">
        <v>4471</v>
      </c>
      <c r="F612" s="34">
        <v>12</v>
      </c>
    </row>
    <row r="613" spans="1:6">
      <c r="A613" s="23">
        <v>2019</v>
      </c>
      <c r="B613" s="23" t="s">
        <v>514</v>
      </c>
      <c r="C613" s="13" t="s">
        <v>23</v>
      </c>
      <c r="D613" s="13" t="s">
        <v>4566</v>
      </c>
      <c r="E613" s="13" t="s">
        <v>4567</v>
      </c>
      <c r="F613" s="34">
        <v>11</v>
      </c>
    </row>
    <row r="614" spans="1:6">
      <c r="A614" s="23">
        <v>2019</v>
      </c>
      <c r="B614" s="23" t="s">
        <v>514</v>
      </c>
      <c r="C614" s="13" t="s">
        <v>23</v>
      </c>
      <c r="D614" s="13" t="s">
        <v>4566</v>
      </c>
      <c r="E614" s="13" t="s">
        <v>4575</v>
      </c>
      <c r="F614" s="34">
        <v>7</v>
      </c>
    </row>
    <row r="615" spans="1:6">
      <c r="A615" s="23">
        <v>2019</v>
      </c>
      <c r="B615" s="23" t="s">
        <v>514</v>
      </c>
      <c r="C615" s="13" t="s">
        <v>23</v>
      </c>
      <c r="D615" s="13" t="s">
        <v>4566</v>
      </c>
      <c r="E615" s="13" t="s">
        <v>4568</v>
      </c>
      <c r="F615" s="34">
        <v>2</v>
      </c>
    </row>
    <row r="616" spans="1:6">
      <c r="A616" s="23">
        <v>2019</v>
      </c>
      <c r="B616" s="23" t="s">
        <v>514</v>
      </c>
      <c r="C616" s="13" t="s">
        <v>23</v>
      </c>
      <c r="D616" s="13" t="s">
        <v>4566</v>
      </c>
      <c r="E616" s="13" t="s">
        <v>4563</v>
      </c>
      <c r="F616" s="34">
        <v>6</v>
      </c>
    </row>
    <row r="617" spans="1:6">
      <c r="A617" s="23">
        <v>2019</v>
      </c>
      <c r="B617" s="23" t="s">
        <v>514</v>
      </c>
      <c r="C617" s="13" t="s">
        <v>23</v>
      </c>
      <c r="D617" s="13" t="s">
        <v>4566</v>
      </c>
      <c r="E617" s="13" t="s">
        <v>4576</v>
      </c>
      <c r="F617" s="34">
        <v>9</v>
      </c>
    </row>
    <row r="618" spans="1:6">
      <c r="A618" s="23">
        <v>2019</v>
      </c>
      <c r="B618" s="23" t="s">
        <v>514</v>
      </c>
      <c r="C618" s="13" t="s">
        <v>23</v>
      </c>
      <c r="D618" s="13" t="s">
        <v>4566</v>
      </c>
      <c r="E618" s="13" t="s">
        <v>7979</v>
      </c>
      <c r="F618" s="34">
        <v>5</v>
      </c>
    </row>
    <row r="619" spans="1:6">
      <c r="A619" s="23">
        <v>2019</v>
      </c>
      <c r="B619" s="23" t="s">
        <v>514</v>
      </c>
      <c r="C619" s="13" t="s">
        <v>23</v>
      </c>
      <c r="D619" s="13" t="s">
        <v>4566</v>
      </c>
      <c r="E619" s="13" t="s">
        <v>8001</v>
      </c>
      <c r="F619" s="34">
        <v>7</v>
      </c>
    </row>
    <row r="620" spans="1:6">
      <c r="A620" s="23">
        <v>2019</v>
      </c>
      <c r="B620" s="23" t="s">
        <v>514</v>
      </c>
      <c r="C620" s="13" t="s">
        <v>23</v>
      </c>
      <c r="D620" s="13" t="s">
        <v>4566</v>
      </c>
      <c r="E620" s="13" t="s">
        <v>4570</v>
      </c>
      <c r="F620" s="34">
        <v>8</v>
      </c>
    </row>
    <row r="621" spans="1:6">
      <c r="A621" s="23">
        <v>2019</v>
      </c>
      <c r="B621" s="23" t="s">
        <v>514</v>
      </c>
      <c r="C621" s="13" t="s">
        <v>23</v>
      </c>
      <c r="D621" s="13" t="s">
        <v>4566</v>
      </c>
      <c r="E621" s="13" t="s">
        <v>4570</v>
      </c>
      <c r="F621" s="34">
        <v>81</v>
      </c>
    </row>
    <row r="622" spans="1:6">
      <c r="A622" s="23">
        <v>2019</v>
      </c>
      <c r="B622" s="23" t="s">
        <v>514</v>
      </c>
      <c r="C622" s="13" t="s">
        <v>23</v>
      </c>
      <c r="D622" s="13" t="s">
        <v>4566</v>
      </c>
      <c r="E622" s="13" t="s">
        <v>4471</v>
      </c>
      <c r="F622" s="34">
        <v>13</v>
      </c>
    </row>
    <row r="623" spans="1:6">
      <c r="A623" s="23">
        <v>2019</v>
      </c>
      <c r="B623" s="23" t="s">
        <v>514</v>
      </c>
      <c r="C623" s="13" t="s">
        <v>185</v>
      </c>
      <c r="D623" s="13" t="s">
        <v>4561</v>
      </c>
      <c r="E623" s="13" t="s">
        <v>4562</v>
      </c>
      <c r="F623" s="34">
        <v>57</v>
      </c>
    </row>
    <row r="624" spans="1:6">
      <c r="A624" s="23">
        <v>2019</v>
      </c>
      <c r="B624" s="23" t="s">
        <v>514</v>
      </c>
      <c r="C624" s="13" t="s">
        <v>185</v>
      </c>
      <c r="D624" s="13" t="s">
        <v>4561</v>
      </c>
      <c r="E624" s="13" t="s">
        <v>4575</v>
      </c>
      <c r="F624" s="34">
        <v>1</v>
      </c>
    </row>
    <row r="625" spans="1:6">
      <c r="A625" s="23">
        <v>2019</v>
      </c>
      <c r="B625" s="23" t="s">
        <v>514</v>
      </c>
      <c r="C625" s="13" t="s">
        <v>185</v>
      </c>
      <c r="D625" s="13" t="s">
        <v>4561</v>
      </c>
      <c r="E625" s="13" t="s">
        <v>4563</v>
      </c>
      <c r="F625" s="34">
        <v>35</v>
      </c>
    </row>
    <row r="626" spans="1:6">
      <c r="A626" s="23">
        <v>2019</v>
      </c>
      <c r="B626" s="23" t="s">
        <v>514</v>
      </c>
      <c r="C626" s="13" t="s">
        <v>185</v>
      </c>
      <c r="D626" s="13" t="s">
        <v>4561</v>
      </c>
      <c r="E626" s="13" t="s">
        <v>4579</v>
      </c>
      <c r="F626" s="34">
        <v>1</v>
      </c>
    </row>
    <row r="627" spans="1:6">
      <c r="A627" s="23">
        <v>2019</v>
      </c>
      <c r="B627" s="23" t="s">
        <v>514</v>
      </c>
      <c r="C627" s="13" t="s">
        <v>185</v>
      </c>
      <c r="D627" s="13" t="s">
        <v>4561</v>
      </c>
      <c r="E627" s="13" t="s">
        <v>7979</v>
      </c>
      <c r="F627" s="34">
        <v>64</v>
      </c>
    </row>
    <row r="628" spans="1:6">
      <c r="A628" s="23">
        <v>2019</v>
      </c>
      <c r="B628" s="23" t="s">
        <v>514</v>
      </c>
      <c r="C628" s="13" t="s">
        <v>185</v>
      </c>
      <c r="D628" s="13" t="s">
        <v>4561</v>
      </c>
      <c r="E628" s="13" t="s">
        <v>4571</v>
      </c>
      <c r="F628" s="34">
        <v>317</v>
      </c>
    </row>
    <row r="629" spans="1:6">
      <c r="A629" s="23">
        <v>2019</v>
      </c>
      <c r="B629" s="23" t="s">
        <v>514</v>
      </c>
      <c r="C629" s="13" t="s">
        <v>185</v>
      </c>
      <c r="D629" s="13" t="s">
        <v>4561</v>
      </c>
      <c r="E629" s="13" t="s">
        <v>4572</v>
      </c>
      <c r="F629" s="34">
        <v>35</v>
      </c>
    </row>
    <row r="630" spans="1:6">
      <c r="A630" s="23">
        <v>2019</v>
      </c>
      <c r="B630" s="23" t="s">
        <v>514</v>
      </c>
      <c r="C630" s="13" t="s">
        <v>185</v>
      </c>
      <c r="D630" s="13" t="s">
        <v>4561</v>
      </c>
      <c r="E630" s="13" t="s">
        <v>4570</v>
      </c>
      <c r="F630" s="34">
        <v>1</v>
      </c>
    </row>
    <row r="631" spans="1:6">
      <c r="A631" s="23">
        <v>2019</v>
      </c>
      <c r="B631" s="23" t="s">
        <v>514</v>
      </c>
      <c r="C631" s="13" t="s">
        <v>185</v>
      </c>
      <c r="D631" s="13" t="s">
        <v>4561</v>
      </c>
      <c r="E631" s="13" t="s">
        <v>4564</v>
      </c>
      <c r="F631" s="34">
        <v>43</v>
      </c>
    </row>
    <row r="632" spans="1:6">
      <c r="A632" s="23">
        <v>2019</v>
      </c>
      <c r="B632" s="23" t="s">
        <v>514</v>
      </c>
      <c r="C632" s="13" t="s">
        <v>185</v>
      </c>
      <c r="D632" s="13" t="s">
        <v>4561</v>
      </c>
      <c r="E632" s="13" t="s">
        <v>4573</v>
      </c>
      <c r="F632" s="34">
        <v>27</v>
      </c>
    </row>
    <row r="633" spans="1:6">
      <c r="A633" s="23">
        <v>2019</v>
      </c>
      <c r="B633" s="23" t="s">
        <v>514</v>
      </c>
      <c r="C633" s="13" t="s">
        <v>185</v>
      </c>
      <c r="D633" s="13" t="s">
        <v>4561</v>
      </c>
      <c r="E633" s="13" t="s">
        <v>4471</v>
      </c>
      <c r="F633" s="34">
        <v>308</v>
      </c>
    </row>
    <row r="634" spans="1:6">
      <c r="A634" s="23">
        <v>2019</v>
      </c>
      <c r="B634" s="23" t="s">
        <v>514</v>
      </c>
      <c r="C634" s="13" t="s">
        <v>185</v>
      </c>
      <c r="D634" s="13" t="s">
        <v>4565</v>
      </c>
      <c r="E634" s="13" t="s">
        <v>4574</v>
      </c>
      <c r="F634" s="34">
        <v>75</v>
      </c>
    </row>
    <row r="635" spans="1:6">
      <c r="A635" s="23">
        <v>2019</v>
      </c>
      <c r="B635" s="23" t="s">
        <v>514</v>
      </c>
      <c r="C635" s="13" t="s">
        <v>185</v>
      </c>
      <c r="D635" s="13" t="s">
        <v>4565</v>
      </c>
      <c r="E635" s="13" t="s">
        <v>4562</v>
      </c>
      <c r="F635" s="34">
        <v>64</v>
      </c>
    </row>
    <row r="636" spans="1:6">
      <c r="A636" s="23">
        <v>2019</v>
      </c>
      <c r="B636" s="23" t="s">
        <v>514</v>
      </c>
      <c r="C636" s="13" t="s">
        <v>185</v>
      </c>
      <c r="D636" s="13" t="s">
        <v>4565</v>
      </c>
      <c r="E636" s="13" t="s">
        <v>4563</v>
      </c>
      <c r="F636" s="34">
        <v>123</v>
      </c>
    </row>
    <row r="637" spans="1:6">
      <c r="A637" s="23">
        <v>2019</v>
      </c>
      <c r="B637" s="23" t="s">
        <v>514</v>
      </c>
      <c r="C637" s="13" t="s">
        <v>185</v>
      </c>
      <c r="D637" s="13" t="s">
        <v>4565</v>
      </c>
      <c r="E637" s="13" t="s">
        <v>4579</v>
      </c>
      <c r="F637" s="34">
        <v>6</v>
      </c>
    </row>
    <row r="638" spans="1:6">
      <c r="A638" s="23">
        <v>2019</v>
      </c>
      <c r="B638" s="23" t="s">
        <v>514</v>
      </c>
      <c r="C638" s="13" t="s">
        <v>185</v>
      </c>
      <c r="D638" s="13" t="s">
        <v>4565</v>
      </c>
      <c r="E638" s="13" t="s">
        <v>7979</v>
      </c>
      <c r="F638" s="34">
        <v>81</v>
      </c>
    </row>
    <row r="639" spans="1:6">
      <c r="A639" s="23">
        <v>2019</v>
      </c>
      <c r="B639" s="23" t="s">
        <v>514</v>
      </c>
      <c r="C639" s="13" t="s">
        <v>185</v>
      </c>
      <c r="D639" s="13" t="s">
        <v>4565</v>
      </c>
      <c r="E639" s="13" t="s">
        <v>4471</v>
      </c>
      <c r="F639" s="34">
        <v>11</v>
      </c>
    </row>
    <row r="640" spans="1:6">
      <c r="A640" s="23">
        <v>2019</v>
      </c>
      <c r="B640" s="23" t="s">
        <v>514</v>
      </c>
      <c r="C640" s="13" t="s">
        <v>185</v>
      </c>
      <c r="D640" s="13" t="s">
        <v>4566</v>
      </c>
      <c r="E640" s="13" t="s">
        <v>4567</v>
      </c>
      <c r="F640" s="34">
        <v>62</v>
      </c>
    </row>
    <row r="641" spans="1:6">
      <c r="A641" s="23">
        <v>2019</v>
      </c>
      <c r="B641" s="23" t="s">
        <v>514</v>
      </c>
      <c r="C641" s="13" t="s">
        <v>185</v>
      </c>
      <c r="D641" s="13" t="s">
        <v>4566</v>
      </c>
      <c r="E641" s="13" t="s">
        <v>4575</v>
      </c>
      <c r="F641" s="34">
        <v>21</v>
      </c>
    </row>
    <row r="642" spans="1:6">
      <c r="A642" s="23">
        <v>2019</v>
      </c>
      <c r="B642" s="23" t="s">
        <v>514</v>
      </c>
      <c r="C642" s="13" t="s">
        <v>185</v>
      </c>
      <c r="D642" s="13" t="s">
        <v>4566</v>
      </c>
      <c r="E642" s="13" t="s">
        <v>4568</v>
      </c>
      <c r="F642" s="34">
        <v>4</v>
      </c>
    </row>
    <row r="643" spans="1:6">
      <c r="A643" s="23">
        <v>2019</v>
      </c>
      <c r="B643" s="23" t="s">
        <v>514</v>
      </c>
      <c r="C643" s="13" t="s">
        <v>185</v>
      </c>
      <c r="D643" s="13" t="s">
        <v>4566</v>
      </c>
      <c r="E643" s="13" t="s">
        <v>4563</v>
      </c>
      <c r="F643" s="34">
        <v>25</v>
      </c>
    </row>
    <row r="644" spans="1:6">
      <c r="A644" s="23">
        <v>2019</v>
      </c>
      <c r="B644" s="23" t="s">
        <v>514</v>
      </c>
      <c r="C644" s="13" t="s">
        <v>185</v>
      </c>
      <c r="D644" s="13" t="s">
        <v>4566</v>
      </c>
      <c r="E644" s="13" t="s">
        <v>4576</v>
      </c>
      <c r="F644" s="34">
        <v>12</v>
      </c>
    </row>
    <row r="645" spans="1:6">
      <c r="A645" s="23">
        <v>2019</v>
      </c>
      <c r="B645" s="23" t="s">
        <v>514</v>
      </c>
      <c r="C645" s="13" t="s">
        <v>185</v>
      </c>
      <c r="D645" s="13" t="s">
        <v>4566</v>
      </c>
      <c r="E645" s="13" t="s">
        <v>7979</v>
      </c>
      <c r="F645" s="34">
        <v>46</v>
      </c>
    </row>
    <row r="646" spans="1:6">
      <c r="A646" s="23">
        <v>2019</v>
      </c>
      <c r="B646" s="23" t="s">
        <v>514</v>
      </c>
      <c r="C646" s="13" t="s">
        <v>185</v>
      </c>
      <c r="D646" s="13" t="s">
        <v>4566</v>
      </c>
      <c r="E646" s="13" t="s">
        <v>8001</v>
      </c>
      <c r="F646" s="34">
        <v>45</v>
      </c>
    </row>
    <row r="647" spans="1:6">
      <c r="A647" s="23">
        <v>2019</v>
      </c>
      <c r="B647" s="23" t="s">
        <v>514</v>
      </c>
      <c r="C647" s="13" t="s">
        <v>185</v>
      </c>
      <c r="D647" s="13" t="s">
        <v>4566</v>
      </c>
      <c r="E647" s="13" t="s">
        <v>4569</v>
      </c>
      <c r="F647" s="34">
        <v>5</v>
      </c>
    </row>
    <row r="648" spans="1:6">
      <c r="A648" s="23">
        <v>2019</v>
      </c>
      <c r="B648" s="23" t="s">
        <v>514</v>
      </c>
      <c r="C648" s="13" t="s">
        <v>185</v>
      </c>
      <c r="D648" s="13" t="s">
        <v>4566</v>
      </c>
      <c r="E648" s="13" t="s">
        <v>4570</v>
      </c>
      <c r="F648" s="34">
        <v>41</v>
      </c>
    </row>
    <row r="649" spans="1:6">
      <c r="A649" s="23">
        <v>2019</v>
      </c>
      <c r="B649" s="23" t="s">
        <v>514</v>
      </c>
      <c r="C649" s="13" t="s">
        <v>185</v>
      </c>
      <c r="D649" s="13" t="s">
        <v>4566</v>
      </c>
      <c r="E649" s="13" t="s">
        <v>4570</v>
      </c>
      <c r="F649" s="34">
        <v>20</v>
      </c>
    </row>
    <row r="650" spans="1:6">
      <c r="A650" s="23">
        <v>2019</v>
      </c>
      <c r="B650" s="23" t="s">
        <v>514</v>
      </c>
      <c r="C650" s="13" t="s">
        <v>185</v>
      </c>
      <c r="D650" s="13" t="s">
        <v>4566</v>
      </c>
      <c r="E650" s="13" t="s">
        <v>4471</v>
      </c>
      <c r="F650" s="34">
        <v>19</v>
      </c>
    </row>
    <row r="651" spans="1:6">
      <c r="A651" s="23">
        <v>2019</v>
      </c>
      <c r="B651" s="23" t="s">
        <v>514</v>
      </c>
      <c r="C651" s="13" t="s">
        <v>3925</v>
      </c>
      <c r="D651" s="13" t="s">
        <v>4561</v>
      </c>
      <c r="E651" s="13" t="s">
        <v>4562</v>
      </c>
      <c r="F651" s="34">
        <v>58</v>
      </c>
    </row>
    <row r="652" spans="1:6">
      <c r="A652" s="23">
        <v>2019</v>
      </c>
      <c r="B652" s="23" t="s">
        <v>514</v>
      </c>
      <c r="C652" s="13" t="s">
        <v>3925</v>
      </c>
      <c r="D652" s="13" t="s">
        <v>4561</v>
      </c>
      <c r="E652" s="13" t="s">
        <v>4563</v>
      </c>
      <c r="F652" s="34">
        <v>23</v>
      </c>
    </row>
    <row r="653" spans="1:6">
      <c r="A653" s="23">
        <v>2019</v>
      </c>
      <c r="B653" s="23" t="s">
        <v>514</v>
      </c>
      <c r="C653" s="13" t="s">
        <v>3925</v>
      </c>
      <c r="D653" s="13" t="s">
        <v>4561</v>
      </c>
      <c r="E653" s="13" t="s">
        <v>4579</v>
      </c>
      <c r="F653" s="34">
        <v>1</v>
      </c>
    </row>
    <row r="654" spans="1:6">
      <c r="A654" s="23">
        <v>2019</v>
      </c>
      <c r="B654" s="23" t="s">
        <v>514</v>
      </c>
      <c r="C654" s="13" t="s">
        <v>3925</v>
      </c>
      <c r="D654" s="13" t="s">
        <v>4561</v>
      </c>
      <c r="E654" s="13" t="s">
        <v>7979</v>
      </c>
      <c r="F654" s="34">
        <v>11</v>
      </c>
    </row>
    <row r="655" spans="1:6">
      <c r="A655" s="23">
        <v>2019</v>
      </c>
      <c r="B655" s="23" t="s">
        <v>514</v>
      </c>
      <c r="C655" s="13" t="s">
        <v>3925</v>
      </c>
      <c r="D655" s="13" t="s">
        <v>4561</v>
      </c>
      <c r="E655" s="13" t="s">
        <v>4571</v>
      </c>
      <c r="F655" s="34">
        <v>193</v>
      </c>
    </row>
    <row r="656" spans="1:6">
      <c r="A656" s="23">
        <v>2019</v>
      </c>
      <c r="B656" s="23" t="s">
        <v>514</v>
      </c>
      <c r="C656" s="13" t="s">
        <v>3925</v>
      </c>
      <c r="D656" s="13" t="s">
        <v>4561</v>
      </c>
      <c r="E656" s="13" t="s">
        <v>4572</v>
      </c>
      <c r="F656" s="34">
        <v>8</v>
      </c>
    </row>
    <row r="657" spans="1:6">
      <c r="A657" s="23">
        <v>2019</v>
      </c>
      <c r="B657" s="23" t="s">
        <v>514</v>
      </c>
      <c r="C657" s="13" t="s">
        <v>3925</v>
      </c>
      <c r="D657" s="13" t="s">
        <v>4561</v>
      </c>
      <c r="E657" s="13" t="s">
        <v>4564</v>
      </c>
      <c r="F657" s="34">
        <v>28</v>
      </c>
    </row>
    <row r="658" spans="1:6">
      <c r="A658" s="23">
        <v>2019</v>
      </c>
      <c r="B658" s="23" t="s">
        <v>514</v>
      </c>
      <c r="C658" s="13" t="s">
        <v>3925</v>
      </c>
      <c r="D658" s="13" t="s">
        <v>4561</v>
      </c>
      <c r="E658" s="13" t="s">
        <v>4573</v>
      </c>
      <c r="F658" s="34">
        <v>24</v>
      </c>
    </row>
    <row r="659" spans="1:6">
      <c r="A659" s="23">
        <v>2019</v>
      </c>
      <c r="B659" s="23" t="s">
        <v>514</v>
      </c>
      <c r="C659" s="13" t="s">
        <v>3925</v>
      </c>
      <c r="D659" s="13" t="s">
        <v>4561</v>
      </c>
      <c r="E659" s="13" t="s">
        <v>4471</v>
      </c>
      <c r="F659" s="34">
        <v>99</v>
      </c>
    </row>
    <row r="660" spans="1:6">
      <c r="A660" s="23">
        <v>2019</v>
      </c>
      <c r="B660" s="23" t="s">
        <v>514</v>
      </c>
      <c r="C660" s="13" t="s">
        <v>3925</v>
      </c>
      <c r="D660" s="13" t="s">
        <v>4565</v>
      </c>
      <c r="E660" s="13" t="s">
        <v>4574</v>
      </c>
      <c r="F660" s="34">
        <v>44</v>
      </c>
    </row>
    <row r="661" spans="1:6">
      <c r="A661" s="23">
        <v>2019</v>
      </c>
      <c r="B661" s="23" t="s">
        <v>514</v>
      </c>
      <c r="C661" s="13" t="s">
        <v>3925</v>
      </c>
      <c r="D661" s="13" t="s">
        <v>4565</v>
      </c>
      <c r="E661" s="13" t="s">
        <v>4562</v>
      </c>
      <c r="F661" s="34">
        <v>27</v>
      </c>
    </row>
    <row r="662" spans="1:6">
      <c r="A662" s="23">
        <v>2019</v>
      </c>
      <c r="B662" s="23" t="s">
        <v>514</v>
      </c>
      <c r="C662" s="13" t="s">
        <v>3925</v>
      </c>
      <c r="D662" s="13" t="s">
        <v>4565</v>
      </c>
      <c r="E662" s="13" t="s">
        <v>4563</v>
      </c>
      <c r="F662" s="34">
        <v>24</v>
      </c>
    </row>
    <row r="663" spans="1:6">
      <c r="A663" s="23">
        <v>2019</v>
      </c>
      <c r="B663" s="23" t="s">
        <v>514</v>
      </c>
      <c r="C663" s="13" t="s">
        <v>3925</v>
      </c>
      <c r="D663" s="13" t="s">
        <v>4565</v>
      </c>
      <c r="E663" s="13" t="s">
        <v>4579</v>
      </c>
      <c r="F663" s="34">
        <v>2</v>
      </c>
    </row>
    <row r="664" spans="1:6">
      <c r="A664" s="23">
        <v>2019</v>
      </c>
      <c r="B664" s="23" t="s">
        <v>514</v>
      </c>
      <c r="C664" s="13" t="s">
        <v>3925</v>
      </c>
      <c r="D664" s="13" t="s">
        <v>4565</v>
      </c>
      <c r="E664" s="13" t="s">
        <v>7979</v>
      </c>
      <c r="F664" s="34">
        <v>26</v>
      </c>
    </row>
    <row r="665" spans="1:6">
      <c r="A665" s="23">
        <v>2019</v>
      </c>
      <c r="B665" s="23" t="s">
        <v>514</v>
      </c>
      <c r="C665" s="13" t="s">
        <v>3925</v>
      </c>
      <c r="D665" s="13" t="s">
        <v>4565</v>
      </c>
      <c r="E665" s="13" t="s">
        <v>4471</v>
      </c>
      <c r="F665" s="34">
        <v>4</v>
      </c>
    </row>
    <row r="666" spans="1:6">
      <c r="A666" s="23">
        <v>2019</v>
      </c>
      <c r="B666" s="23" t="s">
        <v>514</v>
      </c>
      <c r="C666" s="13" t="s">
        <v>3925</v>
      </c>
      <c r="D666" s="13" t="s">
        <v>4566</v>
      </c>
      <c r="E666" s="13" t="s">
        <v>4567</v>
      </c>
      <c r="F666" s="34">
        <v>21</v>
      </c>
    </row>
    <row r="667" spans="1:6">
      <c r="A667" s="23">
        <v>2019</v>
      </c>
      <c r="B667" s="23" t="s">
        <v>514</v>
      </c>
      <c r="C667" s="13" t="s">
        <v>3925</v>
      </c>
      <c r="D667" s="13" t="s">
        <v>4566</v>
      </c>
      <c r="E667" s="13" t="s">
        <v>4575</v>
      </c>
      <c r="F667" s="34">
        <v>2</v>
      </c>
    </row>
    <row r="668" spans="1:6">
      <c r="A668" s="23">
        <v>2019</v>
      </c>
      <c r="B668" s="23" t="s">
        <v>514</v>
      </c>
      <c r="C668" s="13" t="s">
        <v>3925</v>
      </c>
      <c r="D668" s="13" t="s">
        <v>4566</v>
      </c>
      <c r="E668" s="13" t="s">
        <v>4563</v>
      </c>
      <c r="F668" s="34">
        <v>3</v>
      </c>
    </row>
    <row r="669" spans="1:6">
      <c r="A669" s="23">
        <v>2019</v>
      </c>
      <c r="B669" s="23" t="s">
        <v>514</v>
      </c>
      <c r="C669" s="13" t="s">
        <v>3925</v>
      </c>
      <c r="D669" s="13" t="s">
        <v>4566</v>
      </c>
      <c r="E669" s="13" t="s">
        <v>4576</v>
      </c>
      <c r="F669" s="34">
        <v>8</v>
      </c>
    </row>
    <row r="670" spans="1:6">
      <c r="A670" s="23">
        <v>2019</v>
      </c>
      <c r="B670" s="23" t="s">
        <v>514</v>
      </c>
      <c r="C670" s="13" t="s">
        <v>3925</v>
      </c>
      <c r="D670" s="13" t="s">
        <v>4566</v>
      </c>
      <c r="E670" s="13" t="s">
        <v>7979</v>
      </c>
      <c r="F670" s="34">
        <v>6</v>
      </c>
    </row>
    <row r="671" spans="1:6">
      <c r="A671" s="23">
        <v>2019</v>
      </c>
      <c r="B671" s="23" t="s">
        <v>514</v>
      </c>
      <c r="C671" s="13" t="s">
        <v>3925</v>
      </c>
      <c r="D671" s="13" t="s">
        <v>4566</v>
      </c>
      <c r="E671" s="13" t="s">
        <v>8001</v>
      </c>
      <c r="F671" s="34">
        <v>15</v>
      </c>
    </row>
    <row r="672" spans="1:6">
      <c r="A672" s="23">
        <v>2019</v>
      </c>
      <c r="B672" s="23" t="s">
        <v>514</v>
      </c>
      <c r="C672" s="13" t="s">
        <v>3925</v>
      </c>
      <c r="D672" s="13" t="s">
        <v>4566</v>
      </c>
      <c r="E672" s="13" t="s">
        <v>4569</v>
      </c>
      <c r="F672" s="34">
        <v>5</v>
      </c>
    </row>
    <row r="673" spans="1:6">
      <c r="A673" s="23">
        <v>2019</v>
      </c>
      <c r="B673" s="23" t="s">
        <v>514</v>
      </c>
      <c r="C673" s="13" t="s">
        <v>3925</v>
      </c>
      <c r="D673" s="13" t="s">
        <v>4566</v>
      </c>
      <c r="E673" s="13" t="s">
        <v>4570</v>
      </c>
      <c r="F673" s="34">
        <v>7</v>
      </c>
    </row>
    <row r="674" spans="1:6">
      <c r="A674" s="23">
        <v>2019</v>
      </c>
      <c r="B674" s="23" t="s">
        <v>514</v>
      </c>
      <c r="C674" s="13" t="s">
        <v>3925</v>
      </c>
      <c r="D674" s="13" t="s">
        <v>4566</v>
      </c>
      <c r="E674" s="13" t="s">
        <v>4570</v>
      </c>
      <c r="F674" s="34">
        <v>8</v>
      </c>
    </row>
    <row r="675" spans="1:6">
      <c r="A675" s="23">
        <v>2019</v>
      </c>
      <c r="B675" s="23" t="s">
        <v>514</v>
      </c>
      <c r="C675" s="13" t="s">
        <v>3925</v>
      </c>
      <c r="D675" s="13" t="s">
        <v>4566</v>
      </c>
      <c r="E675" s="13" t="s">
        <v>4471</v>
      </c>
      <c r="F675" s="34">
        <v>2</v>
      </c>
    </row>
    <row r="676" spans="1:6">
      <c r="A676" s="23">
        <v>2019</v>
      </c>
      <c r="B676" s="23" t="s">
        <v>514</v>
      </c>
      <c r="C676" s="13" t="s">
        <v>7728</v>
      </c>
      <c r="D676" s="13" t="s">
        <v>4565</v>
      </c>
      <c r="E676" s="13" t="s">
        <v>4562</v>
      </c>
      <c r="F676" s="34">
        <v>1</v>
      </c>
    </row>
    <row r="677" spans="1:6">
      <c r="A677" s="23">
        <v>2019</v>
      </c>
      <c r="B677" s="23" t="s">
        <v>514</v>
      </c>
      <c r="C677" s="13" t="s">
        <v>1822</v>
      </c>
      <c r="D677" s="13" t="s">
        <v>4566</v>
      </c>
      <c r="E677" s="13" t="s">
        <v>4567</v>
      </c>
      <c r="F677" s="34">
        <v>340</v>
      </c>
    </row>
    <row r="678" spans="1:6">
      <c r="A678" s="23">
        <v>2019</v>
      </c>
      <c r="B678" s="23" t="s">
        <v>514</v>
      </c>
      <c r="C678" s="13" t="s">
        <v>1822</v>
      </c>
      <c r="D678" s="13" t="s">
        <v>4566</v>
      </c>
      <c r="E678" s="13" t="s">
        <v>4577</v>
      </c>
      <c r="F678" s="34">
        <v>4317</v>
      </c>
    </row>
    <row r="679" spans="1:6">
      <c r="A679" s="23">
        <v>2019</v>
      </c>
      <c r="B679" s="23" t="s">
        <v>514</v>
      </c>
      <c r="C679" s="13" t="s">
        <v>1822</v>
      </c>
      <c r="D679" s="13" t="s">
        <v>4566</v>
      </c>
      <c r="E679" s="13" t="s">
        <v>4576</v>
      </c>
      <c r="F679" s="34">
        <v>810</v>
      </c>
    </row>
    <row r="680" spans="1:6">
      <c r="A680" s="23">
        <v>2019</v>
      </c>
      <c r="B680" s="23" t="s">
        <v>514</v>
      </c>
      <c r="C680" s="13" t="s">
        <v>1822</v>
      </c>
      <c r="D680" s="13" t="s">
        <v>4566</v>
      </c>
      <c r="E680" s="13" t="s">
        <v>4578</v>
      </c>
      <c r="F680" s="34">
        <v>64</v>
      </c>
    </row>
    <row r="681" spans="1:6">
      <c r="A681" s="23">
        <v>2019</v>
      </c>
      <c r="B681" s="23" t="s">
        <v>514</v>
      </c>
      <c r="C681" s="13" t="s">
        <v>1822</v>
      </c>
      <c r="D681" s="13" t="s">
        <v>4566</v>
      </c>
      <c r="E681" s="13" t="s">
        <v>7994</v>
      </c>
      <c r="F681" s="34">
        <v>1800</v>
      </c>
    </row>
    <row r="682" spans="1:6">
      <c r="A682" s="23">
        <v>2020</v>
      </c>
      <c r="B682" s="23" t="s">
        <v>514</v>
      </c>
      <c r="C682" s="13" t="s">
        <v>184</v>
      </c>
      <c r="D682" s="13" t="s">
        <v>5214</v>
      </c>
      <c r="E682" s="13" t="s">
        <v>5215</v>
      </c>
      <c r="F682" s="34">
        <v>24</v>
      </c>
    </row>
    <row r="683" spans="1:6">
      <c r="A683" s="23">
        <v>2020</v>
      </c>
      <c r="B683" s="23" t="s">
        <v>514</v>
      </c>
      <c r="C683" s="13" t="s">
        <v>184</v>
      </c>
      <c r="D683" s="13" t="s">
        <v>5214</v>
      </c>
      <c r="E683" s="13" t="s">
        <v>5216</v>
      </c>
      <c r="F683" s="34">
        <v>89</v>
      </c>
    </row>
    <row r="684" spans="1:6">
      <c r="A684" s="23">
        <v>2020</v>
      </c>
      <c r="B684" s="23" t="s">
        <v>514</v>
      </c>
      <c r="C684" s="13" t="s">
        <v>184</v>
      </c>
      <c r="D684" s="13" t="s">
        <v>5214</v>
      </c>
      <c r="E684" s="13" t="s">
        <v>4570</v>
      </c>
      <c r="F684" s="34">
        <v>135</v>
      </c>
    </row>
    <row r="685" spans="1:6">
      <c r="A685" s="23">
        <v>2020</v>
      </c>
      <c r="B685" s="23" t="s">
        <v>514</v>
      </c>
      <c r="C685" s="13" t="s">
        <v>184</v>
      </c>
      <c r="D685" s="13" t="s">
        <v>5214</v>
      </c>
      <c r="E685" s="13" t="s">
        <v>7985</v>
      </c>
      <c r="F685" s="34">
        <v>58</v>
      </c>
    </row>
    <row r="686" spans="1:6">
      <c r="A686" s="23">
        <v>2020</v>
      </c>
      <c r="B686" s="23" t="s">
        <v>514</v>
      </c>
      <c r="C686" s="13" t="s">
        <v>184</v>
      </c>
      <c r="D686" s="13" t="s">
        <v>5214</v>
      </c>
      <c r="E686" s="13" t="s">
        <v>7980</v>
      </c>
      <c r="F686" s="34">
        <v>13</v>
      </c>
    </row>
    <row r="687" spans="1:6">
      <c r="A687" s="23">
        <v>2020</v>
      </c>
      <c r="B687" s="23" t="s">
        <v>514</v>
      </c>
      <c r="C687" s="13" t="s">
        <v>184</v>
      </c>
      <c r="D687" s="13" t="s">
        <v>4561</v>
      </c>
      <c r="E687" s="13" t="s">
        <v>4563</v>
      </c>
      <c r="F687" s="34">
        <v>74</v>
      </c>
    </row>
    <row r="688" spans="1:6">
      <c r="A688" s="23">
        <v>2020</v>
      </c>
      <c r="B688" s="23" t="s">
        <v>514</v>
      </c>
      <c r="C688" s="13" t="s">
        <v>184</v>
      </c>
      <c r="D688" s="13" t="s">
        <v>4561</v>
      </c>
      <c r="E688" s="13" t="s">
        <v>7979</v>
      </c>
      <c r="F688" s="34">
        <v>16</v>
      </c>
    </row>
    <row r="689" spans="1:6">
      <c r="A689" s="23">
        <v>2020</v>
      </c>
      <c r="B689" s="23" t="s">
        <v>514</v>
      </c>
      <c r="C689" s="13" t="s">
        <v>184</v>
      </c>
      <c r="D689" s="13" t="s">
        <v>4561</v>
      </c>
      <c r="E689" s="13" t="s">
        <v>4571</v>
      </c>
      <c r="F689" s="34">
        <v>267</v>
      </c>
    </row>
    <row r="690" spans="1:6">
      <c r="A690" s="23">
        <v>2020</v>
      </c>
      <c r="B690" s="23" t="s">
        <v>514</v>
      </c>
      <c r="C690" s="13" t="s">
        <v>184</v>
      </c>
      <c r="D690" s="13" t="s">
        <v>4561</v>
      </c>
      <c r="E690" s="13" t="s">
        <v>4573</v>
      </c>
      <c r="F690" s="34">
        <v>5</v>
      </c>
    </row>
    <row r="691" spans="1:6">
      <c r="A691" s="23">
        <v>2020</v>
      </c>
      <c r="B691" s="23" t="s">
        <v>514</v>
      </c>
      <c r="C691" s="13" t="s">
        <v>184</v>
      </c>
      <c r="D691" s="13" t="s">
        <v>4561</v>
      </c>
      <c r="E691" s="13" t="s">
        <v>4471</v>
      </c>
      <c r="F691" s="34">
        <v>629</v>
      </c>
    </row>
    <row r="692" spans="1:6">
      <c r="A692" s="23">
        <v>2020</v>
      </c>
      <c r="B692" s="23" t="s">
        <v>514</v>
      </c>
      <c r="C692" s="13" t="s">
        <v>184</v>
      </c>
      <c r="D692" s="13" t="s">
        <v>4565</v>
      </c>
      <c r="E692" s="13" t="s">
        <v>4563</v>
      </c>
      <c r="F692" s="34">
        <v>20</v>
      </c>
    </row>
    <row r="693" spans="1:6">
      <c r="A693" s="23">
        <v>2020</v>
      </c>
      <c r="B693" s="23" t="s">
        <v>514</v>
      </c>
      <c r="C693" s="13" t="s">
        <v>184</v>
      </c>
      <c r="D693" s="13" t="s">
        <v>4565</v>
      </c>
      <c r="E693" s="13" t="s">
        <v>7979</v>
      </c>
      <c r="F693" s="34">
        <v>11</v>
      </c>
    </row>
    <row r="694" spans="1:6">
      <c r="A694" s="23">
        <v>2020</v>
      </c>
      <c r="B694" s="23" t="s">
        <v>514</v>
      </c>
      <c r="C694" s="13" t="s">
        <v>184</v>
      </c>
      <c r="D694" s="13" t="s">
        <v>4566</v>
      </c>
      <c r="E694" s="13" t="s">
        <v>4567</v>
      </c>
      <c r="F694" s="34">
        <v>29</v>
      </c>
    </row>
    <row r="695" spans="1:6">
      <c r="A695" s="23">
        <v>2020</v>
      </c>
      <c r="B695" s="23" t="s">
        <v>514</v>
      </c>
      <c r="C695" s="13" t="s">
        <v>184</v>
      </c>
      <c r="D695" s="13" t="s">
        <v>4566</v>
      </c>
      <c r="E695" s="13" t="s">
        <v>4562</v>
      </c>
      <c r="F695" s="34">
        <v>30</v>
      </c>
    </row>
    <row r="696" spans="1:6">
      <c r="A696" s="23">
        <v>2020</v>
      </c>
      <c r="B696" s="23" t="s">
        <v>514</v>
      </c>
      <c r="C696" s="13" t="s">
        <v>184</v>
      </c>
      <c r="D696" s="13" t="s">
        <v>4566</v>
      </c>
      <c r="E696" s="13" t="s">
        <v>5217</v>
      </c>
      <c r="F696" s="34">
        <v>4</v>
      </c>
    </row>
    <row r="697" spans="1:6">
      <c r="A697" s="23">
        <v>2020</v>
      </c>
      <c r="B697" s="23" t="s">
        <v>514</v>
      </c>
      <c r="C697" s="13" t="s">
        <v>184</v>
      </c>
      <c r="D697" s="13" t="s">
        <v>4566</v>
      </c>
      <c r="E697" s="13" t="s">
        <v>7979</v>
      </c>
      <c r="F697" s="34">
        <v>3</v>
      </c>
    </row>
    <row r="698" spans="1:6">
      <c r="A698" s="23">
        <v>2020</v>
      </c>
      <c r="B698" s="23" t="s">
        <v>514</v>
      </c>
      <c r="C698" s="13" t="s">
        <v>184</v>
      </c>
      <c r="D698" s="13" t="s">
        <v>4566</v>
      </c>
      <c r="E698" s="13" t="s">
        <v>8001</v>
      </c>
      <c r="F698" s="34">
        <v>4</v>
      </c>
    </row>
    <row r="699" spans="1:6">
      <c r="A699" s="23">
        <v>2020</v>
      </c>
      <c r="B699" s="23" t="s">
        <v>514</v>
      </c>
      <c r="C699" s="13" t="s">
        <v>184</v>
      </c>
      <c r="D699" s="13" t="s">
        <v>4566</v>
      </c>
      <c r="E699" s="13" t="s">
        <v>5218</v>
      </c>
      <c r="F699" s="34">
        <v>9</v>
      </c>
    </row>
    <row r="700" spans="1:6">
      <c r="A700" s="23">
        <v>2020</v>
      </c>
      <c r="B700" s="23" t="s">
        <v>514</v>
      </c>
      <c r="C700" s="13" t="s">
        <v>184</v>
      </c>
      <c r="D700" s="13" t="s">
        <v>4566</v>
      </c>
      <c r="E700" s="13" t="s">
        <v>4569</v>
      </c>
      <c r="F700" s="34">
        <v>3</v>
      </c>
    </row>
    <row r="701" spans="1:6">
      <c r="A701" s="23">
        <v>2020</v>
      </c>
      <c r="B701" s="23" t="s">
        <v>514</v>
      </c>
      <c r="C701" s="13" t="s">
        <v>184</v>
      </c>
      <c r="D701" s="13" t="s">
        <v>4566</v>
      </c>
      <c r="E701" s="13" t="s">
        <v>4570</v>
      </c>
      <c r="F701" s="34">
        <v>14</v>
      </c>
    </row>
    <row r="702" spans="1:6">
      <c r="A702" s="23">
        <v>2020</v>
      </c>
      <c r="B702" s="23" t="s">
        <v>514</v>
      </c>
      <c r="C702" s="13" t="s">
        <v>184</v>
      </c>
      <c r="D702" s="13" t="s">
        <v>4566</v>
      </c>
      <c r="E702" s="13" t="s">
        <v>4471</v>
      </c>
      <c r="F702" s="34">
        <v>1</v>
      </c>
    </row>
    <row r="703" spans="1:6">
      <c r="A703" s="23">
        <v>2020</v>
      </c>
      <c r="B703" s="23" t="s">
        <v>514</v>
      </c>
      <c r="C703" s="13" t="s">
        <v>23</v>
      </c>
      <c r="D703" s="13" t="s">
        <v>5214</v>
      </c>
      <c r="E703" s="13" t="s">
        <v>5215</v>
      </c>
      <c r="F703" s="34">
        <v>27</v>
      </c>
    </row>
    <row r="704" spans="1:6">
      <c r="A704" s="23">
        <v>2020</v>
      </c>
      <c r="B704" s="23" t="s">
        <v>514</v>
      </c>
      <c r="C704" s="13" t="s">
        <v>23</v>
      </c>
      <c r="D704" s="13" t="s">
        <v>5214</v>
      </c>
      <c r="E704" s="13" t="s">
        <v>5216</v>
      </c>
      <c r="F704" s="34">
        <v>30</v>
      </c>
    </row>
    <row r="705" spans="1:6">
      <c r="A705" s="23">
        <v>2020</v>
      </c>
      <c r="B705" s="23" t="s">
        <v>514</v>
      </c>
      <c r="C705" s="13" t="s">
        <v>23</v>
      </c>
      <c r="D705" s="13" t="s">
        <v>5214</v>
      </c>
      <c r="E705" s="13" t="s">
        <v>4570</v>
      </c>
      <c r="F705" s="34">
        <v>93</v>
      </c>
    </row>
    <row r="706" spans="1:6">
      <c r="A706" s="23">
        <v>2020</v>
      </c>
      <c r="B706" s="23" t="s">
        <v>514</v>
      </c>
      <c r="C706" s="13" t="s">
        <v>23</v>
      </c>
      <c r="D706" s="13" t="s">
        <v>5214</v>
      </c>
      <c r="E706" s="13" t="s">
        <v>7985</v>
      </c>
      <c r="F706" s="34">
        <v>34</v>
      </c>
    </row>
    <row r="707" spans="1:6">
      <c r="A707" s="23">
        <v>2020</v>
      </c>
      <c r="B707" s="23" t="s">
        <v>514</v>
      </c>
      <c r="C707" s="13" t="s">
        <v>23</v>
      </c>
      <c r="D707" s="13" t="s">
        <v>5214</v>
      </c>
      <c r="E707" s="13" t="s">
        <v>7980</v>
      </c>
      <c r="F707" s="34">
        <v>32</v>
      </c>
    </row>
    <row r="708" spans="1:6">
      <c r="A708" s="23">
        <v>2020</v>
      </c>
      <c r="B708" s="23" t="s">
        <v>514</v>
      </c>
      <c r="C708" s="13" t="s">
        <v>23</v>
      </c>
      <c r="D708" s="13" t="s">
        <v>4561</v>
      </c>
      <c r="E708" s="13" t="s">
        <v>4562</v>
      </c>
      <c r="F708" s="34">
        <v>7</v>
      </c>
    </row>
    <row r="709" spans="1:6">
      <c r="A709" s="23">
        <v>2020</v>
      </c>
      <c r="B709" s="23" t="s">
        <v>514</v>
      </c>
      <c r="C709" s="13" t="s">
        <v>23</v>
      </c>
      <c r="D709" s="13" t="s">
        <v>4561</v>
      </c>
      <c r="E709" s="13" t="s">
        <v>7979</v>
      </c>
      <c r="F709" s="34">
        <v>36</v>
      </c>
    </row>
    <row r="710" spans="1:6">
      <c r="A710" s="23">
        <v>2020</v>
      </c>
      <c r="B710" s="23" t="s">
        <v>514</v>
      </c>
      <c r="C710" s="13" t="s">
        <v>23</v>
      </c>
      <c r="D710" s="13" t="s">
        <v>4561</v>
      </c>
      <c r="E710" s="13" t="s">
        <v>4571</v>
      </c>
      <c r="F710" s="34">
        <v>206</v>
      </c>
    </row>
    <row r="711" spans="1:6">
      <c r="A711" s="23">
        <v>2020</v>
      </c>
      <c r="B711" s="23" t="s">
        <v>514</v>
      </c>
      <c r="C711" s="13" t="s">
        <v>23</v>
      </c>
      <c r="D711" s="13" t="s">
        <v>4561</v>
      </c>
      <c r="E711" s="13" t="s">
        <v>4573</v>
      </c>
      <c r="F711" s="34">
        <v>12</v>
      </c>
    </row>
    <row r="712" spans="1:6">
      <c r="A712" s="23">
        <v>2020</v>
      </c>
      <c r="B712" s="23" t="s">
        <v>514</v>
      </c>
      <c r="C712" s="13" t="s">
        <v>23</v>
      </c>
      <c r="D712" s="13" t="s">
        <v>4561</v>
      </c>
      <c r="E712" s="13" t="s">
        <v>4471</v>
      </c>
      <c r="F712" s="34">
        <v>420</v>
      </c>
    </row>
    <row r="713" spans="1:6">
      <c r="A713" s="23">
        <v>2020</v>
      </c>
      <c r="B713" s="23" t="s">
        <v>514</v>
      </c>
      <c r="C713" s="13" t="s">
        <v>23</v>
      </c>
      <c r="D713" s="13" t="s">
        <v>4565</v>
      </c>
      <c r="E713" s="13" t="s">
        <v>4563</v>
      </c>
      <c r="F713" s="34">
        <v>29</v>
      </c>
    </row>
    <row r="714" spans="1:6">
      <c r="A714" s="23">
        <v>2020</v>
      </c>
      <c r="B714" s="23" t="s">
        <v>514</v>
      </c>
      <c r="C714" s="13" t="s">
        <v>23</v>
      </c>
      <c r="D714" s="13" t="s">
        <v>4565</v>
      </c>
      <c r="E714" s="13" t="s">
        <v>7979</v>
      </c>
      <c r="F714" s="34">
        <v>15</v>
      </c>
    </row>
    <row r="715" spans="1:6">
      <c r="A715" s="23">
        <v>2020</v>
      </c>
      <c r="B715" s="23" t="s">
        <v>514</v>
      </c>
      <c r="C715" s="13" t="s">
        <v>23</v>
      </c>
      <c r="D715" s="13" t="s">
        <v>4566</v>
      </c>
      <c r="E715" s="13" t="s">
        <v>4567</v>
      </c>
      <c r="F715" s="34">
        <v>29</v>
      </c>
    </row>
    <row r="716" spans="1:6">
      <c r="A716" s="23">
        <v>2020</v>
      </c>
      <c r="B716" s="23" t="s">
        <v>514</v>
      </c>
      <c r="C716" s="13" t="s">
        <v>23</v>
      </c>
      <c r="D716" s="13" t="s">
        <v>4566</v>
      </c>
      <c r="E716" s="13" t="s">
        <v>4562</v>
      </c>
      <c r="F716" s="34">
        <v>17</v>
      </c>
    </row>
    <row r="717" spans="1:6">
      <c r="A717" s="23">
        <v>2020</v>
      </c>
      <c r="B717" s="23" t="s">
        <v>514</v>
      </c>
      <c r="C717" s="13" t="s">
        <v>23</v>
      </c>
      <c r="D717" s="13" t="s">
        <v>4566</v>
      </c>
      <c r="E717" s="13" t="s">
        <v>5217</v>
      </c>
      <c r="F717" s="34">
        <v>8</v>
      </c>
    </row>
    <row r="718" spans="1:6">
      <c r="A718" s="23">
        <v>2020</v>
      </c>
      <c r="B718" s="23" t="s">
        <v>514</v>
      </c>
      <c r="C718" s="13" t="s">
        <v>23</v>
      </c>
      <c r="D718" s="13" t="s">
        <v>4566</v>
      </c>
      <c r="E718" s="13" t="s">
        <v>4563</v>
      </c>
      <c r="F718" s="34">
        <v>4</v>
      </c>
    </row>
    <row r="719" spans="1:6">
      <c r="A719" s="23">
        <v>2020</v>
      </c>
      <c r="B719" s="23" t="s">
        <v>514</v>
      </c>
      <c r="C719" s="13" t="s">
        <v>23</v>
      </c>
      <c r="D719" s="13" t="s">
        <v>4566</v>
      </c>
      <c r="E719" s="13" t="s">
        <v>7979</v>
      </c>
      <c r="F719" s="34">
        <v>10</v>
      </c>
    </row>
    <row r="720" spans="1:6">
      <c r="A720" s="23">
        <v>2020</v>
      </c>
      <c r="B720" s="23" t="s">
        <v>514</v>
      </c>
      <c r="C720" s="13" t="s">
        <v>23</v>
      </c>
      <c r="D720" s="13" t="s">
        <v>4566</v>
      </c>
      <c r="E720" s="13" t="s">
        <v>8001</v>
      </c>
      <c r="F720" s="34">
        <v>8</v>
      </c>
    </row>
    <row r="721" spans="1:6">
      <c r="A721" s="23">
        <v>2020</v>
      </c>
      <c r="B721" s="23" t="s">
        <v>514</v>
      </c>
      <c r="C721" s="13" t="s">
        <v>23</v>
      </c>
      <c r="D721" s="13" t="s">
        <v>4566</v>
      </c>
      <c r="E721" s="13" t="s">
        <v>5218</v>
      </c>
      <c r="F721" s="34">
        <v>8</v>
      </c>
    </row>
    <row r="722" spans="1:6">
      <c r="A722" s="23">
        <v>2020</v>
      </c>
      <c r="B722" s="23" t="s">
        <v>514</v>
      </c>
      <c r="C722" s="13" t="s">
        <v>23</v>
      </c>
      <c r="D722" s="13" t="s">
        <v>4566</v>
      </c>
      <c r="E722" s="13" t="s">
        <v>4569</v>
      </c>
      <c r="F722" s="34">
        <v>1</v>
      </c>
    </row>
    <row r="723" spans="1:6">
      <c r="A723" s="23">
        <v>2020</v>
      </c>
      <c r="B723" s="23" t="s">
        <v>514</v>
      </c>
      <c r="C723" s="13" t="s">
        <v>23</v>
      </c>
      <c r="D723" s="13" t="s">
        <v>4566</v>
      </c>
      <c r="E723" s="13" t="s">
        <v>4570</v>
      </c>
      <c r="F723" s="34">
        <v>7</v>
      </c>
    </row>
    <row r="724" spans="1:6">
      <c r="A724" s="23">
        <v>2020</v>
      </c>
      <c r="B724" s="23" t="s">
        <v>514</v>
      </c>
      <c r="C724" s="13" t="s">
        <v>23</v>
      </c>
      <c r="D724" s="13" t="s">
        <v>4566</v>
      </c>
      <c r="E724" s="13" t="s">
        <v>4471</v>
      </c>
      <c r="F724" s="34">
        <v>2</v>
      </c>
    </row>
    <row r="725" spans="1:6">
      <c r="A725" s="23">
        <v>2020</v>
      </c>
      <c r="B725" s="23" t="s">
        <v>514</v>
      </c>
      <c r="C725" s="13" t="s">
        <v>185</v>
      </c>
      <c r="D725" s="13" t="s">
        <v>5214</v>
      </c>
      <c r="E725" s="13" t="s">
        <v>5215</v>
      </c>
      <c r="F725" s="34">
        <v>41</v>
      </c>
    </row>
    <row r="726" spans="1:6">
      <c r="A726" s="23">
        <v>2020</v>
      </c>
      <c r="B726" s="23" t="s">
        <v>514</v>
      </c>
      <c r="C726" s="13" t="s">
        <v>185</v>
      </c>
      <c r="D726" s="13" t="s">
        <v>5214</v>
      </c>
      <c r="E726" s="13" t="s">
        <v>5216</v>
      </c>
      <c r="F726" s="34">
        <v>79</v>
      </c>
    </row>
    <row r="727" spans="1:6">
      <c r="A727" s="23">
        <v>2020</v>
      </c>
      <c r="B727" s="23" t="s">
        <v>514</v>
      </c>
      <c r="C727" s="13" t="s">
        <v>185</v>
      </c>
      <c r="D727" s="13" t="s">
        <v>5214</v>
      </c>
      <c r="E727" s="13" t="s">
        <v>4570</v>
      </c>
      <c r="F727" s="34">
        <v>109</v>
      </c>
    </row>
    <row r="728" spans="1:6">
      <c r="A728" s="23">
        <v>2020</v>
      </c>
      <c r="B728" s="23" t="s">
        <v>514</v>
      </c>
      <c r="C728" s="13" t="s">
        <v>185</v>
      </c>
      <c r="D728" s="13" t="s">
        <v>5214</v>
      </c>
      <c r="E728" s="13" t="s">
        <v>7985</v>
      </c>
      <c r="F728" s="34">
        <v>126</v>
      </c>
    </row>
    <row r="729" spans="1:6">
      <c r="A729" s="23">
        <v>2020</v>
      </c>
      <c r="B729" s="23" t="s">
        <v>514</v>
      </c>
      <c r="C729" s="13" t="s">
        <v>185</v>
      </c>
      <c r="D729" s="13" t="s">
        <v>5214</v>
      </c>
      <c r="E729" s="13" t="s">
        <v>7980</v>
      </c>
      <c r="F729" s="34">
        <v>32</v>
      </c>
    </row>
    <row r="730" spans="1:6">
      <c r="A730" s="23">
        <v>2020</v>
      </c>
      <c r="B730" s="23" t="s">
        <v>514</v>
      </c>
      <c r="C730" s="13" t="s">
        <v>185</v>
      </c>
      <c r="D730" s="13" t="s">
        <v>4561</v>
      </c>
      <c r="E730" s="13" t="s">
        <v>4562</v>
      </c>
      <c r="F730" s="34">
        <v>8</v>
      </c>
    </row>
    <row r="731" spans="1:6">
      <c r="A731" s="23">
        <v>2020</v>
      </c>
      <c r="B731" s="23" t="s">
        <v>514</v>
      </c>
      <c r="C731" s="13" t="s">
        <v>185</v>
      </c>
      <c r="D731" s="13" t="s">
        <v>4561</v>
      </c>
      <c r="E731" s="13" t="s">
        <v>4136</v>
      </c>
      <c r="F731" s="34">
        <v>1</v>
      </c>
    </row>
    <row r="732" spans="1:6">
      <c r="A732" s="23">
        <v>2020</v>
      </c>
      <c r="B732" s="23" t="s">
        <v>514</v>
      </c>
      <c r="C732" s="13" t="s">
        <v>185</v>
      </c>
      <c r="D732" s="13" t="s">
        <v>4561</v>
      </c>
      <c r="E732" s="13" t="s">
        <v>7979</v>
      </c>
      <c r="F732" s="34">
        <v>53</v>
      </c>
    </row>
    <row r="733" spans="1:6">
      <c r="A733" s="23">
        <v>2020</v>
      </c>
      <c r="B733" s="23" t="s">
        <v>514</v>
      </c>
      <c r="C733" s="13" t="s">
        <v>185</v>
      </c>
      <c r="D733" s="13" t="s">
        <v>4561</v>
      </c>
      <c r="E733" s="13" t="s">
        <v>4571</v>
      </c>
      <c r="F733" s="34">
        <v>390</v>
      </c>
    </row>
    <row r="734" spans="1:6">
      <c r="A734" s="23">
        <v>2020</v>
      </c>
      <c r="B734" s="23" t="s">
        <v>514</v>
      </c>
      <c r="C734" s="13" t="s">
        <v>185</v>
      </c>
      <c r="D734" s="13" t="s">
        <v>4561</v>
      </c>
      <c r="E734" s="13" t="s">
        <v>4573</v>
      </c>
      <c r="F734" s="34">
        <v>15</v>
      </c>
    </row>
    <row r="735" spans="1:6">
      <c r="A735" s="23">
        <v>2020</v>
      </c>
      <c r="B735" s="23" t="s">
        <v>514</v>
      </c>
      <c r="C735" s="13" t="s">
        <v>185</v>
      </c>
      <c r="D735" s="13" t="s">
        <v>4561</v>
      </c>
      <c r="E735" s="13" t="s">
        <v>4471</v>
      </c>
      <c r="F735" s="34">
        <v>191</v>
      </c>
    </row>
    <row r="736" spans="1:6">
      <c r="A736" s="23">
        <v>2020</v>
      </c>
      <c r="B736" s="23" t="s">
        <v>514</v>
      </c>
      <c r="C736" s="13" t="s">
        <v>185</v>
      </c>
      <c r="D736" s="13" t="s">
        <v>4565</v>
      </c>
      <c r="E736" s="13" t="s">
        <v>4563</v>
      </c>
      <c r="F736" s="34">
        <v>74</v>
      </c>
    </row>
    <row r="737" spans="1:6">
      <c r="A737" s="23">
        <v>2020</v>
      </c>
      <c r="B737" s="23" t="s">
        <v>514</v>
      </c>
      <c r="C737" s="13" t="s">
        <v>185</v>
      </c>
      <c r="D737" s="13" t="s">
        <v>4565</v>
      </c>
      <c r="E737" s="13" t="s">
        <v>7979</v>
      </c>
      <c r="F737" s="34">
        <v>43</v>
      </c>
    </row>
    <row r="738" spans="1:6">
      <c r="A738" s="23">
        <v>2020</v>
      </c>
      <c r="B738" s="23" t="s">
        <v>514</v>
      </c>
      <c r="C738" s="13" t="s">
        <v>185</v>
      </c>
      <c r="D738" s="13" t="s">
        <v>4565</v>
      </c>
      <c r="E738" s="13" t="s">
        <v>4471</v>
      </c>
      <c r="F738" s="34">
        <v>1</v>
      </c>
    </row>
    <row r="739" spans="1:6">
      <c r="A739" s="23">
        <v>2020</v>
      </c>
      <c r="B739" s="23" t="s">
        <v>514</v>
      </c>
      <c r="C739" s="13" t="s">
        <v>185</v>
      </c>
      <c r="D739" s="13" t="s">
        <v>4566</v>
      </c>
      <c r="E739" s="13" t="s">
        <v>4567</v>
      </c>
      <c r="F739" s="34">
        <v>74</v>
      </c>
    </row>
    <row r="740" spans="1:6">
      <c r="A740" s="23">
        <v>2020</v>
      </c>
      <c r="B740" s="23" t="s">
        <v>514</v>
      </c>
      <c r="C740" s="13" t="s">
        <v>185</v>
      </c>
      <c r="D740" s="13" t="s">
        <v>4566</v>
      </c>
      <c r="E740" s="13" t="s">
        <v>4562</v>
      </c>
      <c r="F740" s="34">
        <v>108</v>
      </c>
    </row>
    <row r="741" spans="1:6">
      <c r="A741" s="23">
        <v>2020</v>
      </c>
      <c r="B741" s="23" t="s">
        <v>514</v>
      </c>
      <c r="C741" s="13" t="s">
        <v>185</v>
      </c>
      <c r="D741" s="13" t="s">
        <v>4566</v>
      </c>
      <c r="E741" s="13" t="s">
        <v>5217</v>
      </c>
      <c r="F741" s="34">
        <v>17</v>
      </c>
    </row>
    <row r="742" spans="1:6">
      <c r="A742" s="23">
        <v>2020</v>
      </c>
      <c r="B742" s="23" t="s">
        <v>514</v>
      </c>
      <c r="C742" s="13" t="s">
        <v>185</v>
      </c>
      <c r="D742" s="13" t="s">
        <v>4566</v>
      </c>
      <c r="E742" s="13" t="s">
        <v>4563</v>
      </c>
      <c r="F742" s="34">
        <v>16</v>
      </c>
    </row>
    <row r="743" spans="1:6">
      <c r="A743" s="23">
        <v>2020</v>
      </c>
      <c r="B743" s="23" t="s">
        <v>514</v>
      </c>
      <c r="C743" s="13" t="s">
        <v>185</v>
      </c>
      <c r="D743" s="13" t="s">
        <v>4566</v>
      </c>
      <c r="E743" s="13" t="s">
        <v>7979</v>
      </c>
      <c r="F743" s="34">
        <v>43</v>
      </c>
    </row>
    <row r="744" spans="1:6">
      <c r="A744" s="23">
        <v>2020</v>
      </c>
      <c r="B744" s="23" t="s">
        <v>514</v>
      </c>
      <c r="C744" s="13" t="s">
        <v>185</v>
      </c>
      <c r="D744" s="13" t="s">
        <v>4566</v>
      </c>
      <c r="E744" s="13" t="s">
        <v>8001</v>
      </c>
      <c r="F744" s="34">
        <v>24</v>
      </c>
    </row>
    <row r="745" spans="1:6">
      <c r="A745" s="23">
        <v>2020</v>
      </c>
      <c r="B745" s="23" t="s">
        <v>514</v>
      </c>
      <c r="C745" s="13" t="s">
        <v>185</v>
      </c>
      <c r="D745" s="13" t="s">
        <v>4566</v>
      </c>
      <c r="E745" s="13" t="s">
        <v>5218</v>
      </c>
      <c r="F745" s="34">
        <v>44</v>
      </c>
    </row>
    <row r="746" spans="1:6">
      <c r="A746" s="23">
        <v>2020</v>
      </c>
      <c r="B746" s="23" t="s">
        <v>514</v>
      </c>
      <c r="C746" s="13" t="s">
        <v>185</v>
      </c>
      <c r="D746" s="13" t="s">
        <v>4566</v>
      </c>
      <c r="E746" s="13" t="s">
        <v>4569</v>
      </c>
      <c r="F746" s="34">
        <v>8</v>
      </c>
    </row>
    <row r="747" spans="1:6">
      <c r="A747" s="23">
        <v>2020</v>
      </c>
      <c r="B747" s="23" t="s">
        <v>514</v>
      </c>
      <c r="C747" s="13" t="s">
        <v>185</v>
      </c>
      <c r="D747" s="13" t="s">
        <v>4566</v>
      </c>
      <c r="E747" s="13" t="s">
        <v>4570</v>
      </c>
      <c r="F747" s="34">
        <v>1</v>
      </c>
    </row>
    <row r="748" spans="1:6">
      <c r="A748" s="23">
        <v>2020</v>
      </c>
      <c r="B748" s="23" t="s">
        <v>514</v>
      </c>
      <c r="C748" s="13" t="s">
        <v>185</v>
      </c>
      <c r="D748" s="13" t="s">
        <v>4566</v>
      </c>
      <c r="E748" s="13" t="s">
        <v>4570</v>
      </c>
      <c r="F748" s="34">
        <v>4</v>
      </c>
    </row>
    <row r="749" spans="1:6">
      <c r="A749" s="23">
        <v>2020</v>
      </c>
      <c r="B749" s="23" t="s">
        <v>514</v>
      </c>
      <c r="C749" s="13" t="s">
        <v>185</v>
      </c>
      <c r="D749" s="13" t="s">
        <v>4566</v>
      </c>
      <c r="E749" s="13" t="s">
        <v>4138</v>
      </c>
      <c r="F749" s="34">
        <v>1</v>
      </c>
    </row>
    <row r="750" spans="1:6">
      <c r="A750" s="23">
        <v>2020</v>
      </c>
      <c r="B750" s="23" t="s">
        <v>514</v>
      </c>
      <c r="C750" s="13" t="s">
        <v>185</v>
      </c>
      <c r="D750" s="13" t="s">
        <v>4566</v>
      </c>
      <c r="E750" s="13" t="s">
        <v>4471</v>
      </c>
      <c r="F750" s="34">
        <v>4</v>
      </c>
    </row>
    <row r="751" spans="1:6">
      <c r="A751" s="23">
        <v>2020</v>
      </c>
      <c r="B751" s="23" t="s">
        <v>514</v>
      </c>
      <c r="C751" s="13" t="s">
        <v>3925</v>
      </c>
      <c r="D751" s="13" t="s">
        <v>5214</v>
      </c>
      <c r="E751" s="13" t="s">
        <v>5215</v>
      </c>
      <c r="F751" s="34">
        <v>15</v>
      </c>
    </row>
    <row r="752" spans="1:6">
      <c r="A752" s="23">
        <v>2020</v>
      </c>
      <c r="B752" s="23" t="s">
        <v>514</v>
      </c>
      <c r="C752" s="13" t="s">
        <v>3925</v>
      </c>
      <c r="D752" s="13" t="s">
        <v>5214</v>
      </c>
      <c r="E752" s="13" t="s">
        <v>5216</v>
      </c>
      <c r="F752" s="34">
        <v>45</v>
      </c>
    </row>
    <row r="753" spans="1:6">
      <c r="A753" s="23">
        <v>2020</v>
      </c>
      <c r="B753" s="23" t="s">
        <v>514</v>
      </c>
      <c r="C753" s="13" t="s">
        <v>3925</v>
      </c>
      <c r="D753" s="13" t="s">
        <v>5214</v>
      </c>
      <c r="E753" s="13" t="s">
        <v>4570</v>
      </c>
      <c r="F753" s="34">
        <v>132</v>
      </c>
    </row>
    <row r="754" spans="1:6">
      <c r="A754" s="23">
        <v>2020</v>
      </c>
      <c r="B754" s="23" t="s">
        <v>514</v>
      </c>
      <c r="C754" s="13" t="s">
        <v>3925</v>
      </c>
      <c r="D754" s="13" t="s">
        <v>5214</v>
      </c>
      <c r="E754" s="13" t="s">
        <v>7985</v>
      </c>
      <c r="F754" s="34">
        <v>75</v>
      </c>
    </row>
    <row r="755" spans="1:6">
      <c r="A755" s="23">
        <v>2020</v>
      </c>
      <c r="B755" s="23" t="s">
        <v>514</v>
      </c>
      <c r="C755" s="13" t="s">
        <v>3925</v>
      </c>
      <c r="D755" s="13" t="s">
        <v>5214</v>
      </c>
      <c r="E755" s="13" t="s">
        <v>7980</v>
      </c>
      <c r="F755" s="34">
        <v>12</v>
      </c>
    </row>
    <row r="756" spans="1:6">
      <c r="A756" s="23">
        <v>2020</v>
      </c>
      <c r="B756" s="23" t="s">
        <v>514</v>
      </c>
      <c r="C756" s="13" t="s">
        <v>3925</v>
      </c>
      <c r="D756" s="13" t="s">
        <v>4561</v>
      </c>
      <c r="E756" s="13" t="s">
        <v>7979</v>
      </c>
      <c r="F756" s="34">
        <v>23</v>
      </c>
    </row>
    <row r="757" spans="1:6">
      <c r="A757" s="23">
        <v>2020</v>
      </c>
      <c r="B757" s="23" t="s">
        <v>514</v>
      </c>
      <c r="C757" s="13" t="s">
        <v>3925</v>
      </c>
      <c r="D757" s="13" t="s">
        <v>4561</v>
      </c>
      <c r="E757" s="13" t="s">
        <v>4571</v>
      </c>
      <c r="F757" s="34">
        <v>242</v>
      </c>
    </row>
    <row r="758" spans="1:6">
      <c r="A758" s="23">
        <v>2020</v>
      </c>
      <c r="B758" s="23" t="s">
        <v>514</v>
      </c>
      <c r="C758" s="13" t="s">
        <v>3925</v>
      </c>
      <c r="D758" s="13" t="s">
        <v>4561</v>
      </c>
      <c r="E758" s="13" t="s">
        <v>4573</v>
      </c>
      <c r="F758" s="34">
        <v>11</v>
      </c>
    </row>
    <row r="759" spans="1:6">
      <c r="A759" s="23">
        <v>2020</v>
      </c>
      <c r="B759" s="23" t="s">
        <v>514</v>
      </c>
      <c r="C759" s="13" t="s">
        <v>3925</v>
      </c>
      <c r="D759" s="13" t="s">
        <v>4561</v>
      </c>
      <c r="E759" s="13" t="s">
        <v>4471</v>
      </c>
      <c r="F759" s="34">
        <v>230</v>
      </c>
    </row>
    <row r="760" spans="1:6">
      <c r="A760" s="23">
        <v>2020</v>
      </c>
      <c r="B760" s="23" t="s">
        <v>514</v>
      </c>
      <c r="C760" s="13" t="s">
        <v>3925</v>
      </c>
      <c r="D760" s="13" t="s">
        <v>4565</v>
      </c>
      <c r="E760" s="13" t="s">
        <v>4563</v>
      </c>
      <c r="F760" s="34">
        <v>31</v>
      </c>
    </row>
    <row r="761" spans="1:6">
      <c r="A761" s="23">
        <v>2020</v>
      </c>
      <c r="B761" s="23" t="s">
        <v>514</v>
      </c>
      <c r="C761" s="13" t="s">
        <v>3925</v>
      </c>
      <c r="D761" s="13" t="s">
        <v>4565</v>
      </c>
      <c r="E761" s="13" t="s">
        <v>7979</v>
      </c>
      <c r="F761" s="34">
        <v>21</v>
      </c>
    </row>
    <row r="762" spans="1:6">
      <c r="A762" s="23">
        <v>2020</v>
      </c>
      <c r="B762" s="23" t="s">
        <v>514</v>
      </c>
      <c r="C762" s="13" t="s">
        <v>3925</v>
      </c>
      <c r="D762" s="13" t="s">
        <v>4566</v>
      </c>
      <c r="E762" s="13" t="s">
        <v>4567</v>
      </c>
      <c r="F762" s="34">
        <v>17</v>
      </c>
    </row>
    <row r="763" spans="1:6">
      <c r="A763" s="23">
        <v>2020</v>
      </c>
      <c r="B763" s="23" t="s">
        <v>514</v>
      </c>
      <c r="C763" s="13" t="s">
        <v>3925</v>
      </c>
      <c r="D763" s="13" t="s">
        <v>4566</v>
      </c>
      <c r="E763" s="13" t="s">
        <v>4562</v>
      </c>
      <c r="F763" s="34">
        <v>39</v>
      </c>
    </row>
    <row r="764" spans="1:6">
      <c r="A764" s="23">
        <v>2020</v>
      </c>
      <c r="B764" s="23" t="s">
        <v>514</v>
      </c>
      <c r="C764" s="13" t="s">
        <v>3925</v>
      </c>
      <c r="D764" s="13" t="s">
        <v>4566</v>
      </c>
      <c r="E764" s="13" t="s">
        <v>5217</v>
      </c>
      <c r="F764" s="34">
        <v>9</v>
      </c>
    </row>
    <row r="765" spans="1:6">
      <c r="A765" s="23">
        <v>2020</v>
      </c>
      <c r="B765" s="23" t="s">
        <v>514</v>
      </c>
      <c r="C765" s="13" t="s">
        <v>3925</v>
      </c>
      <c r="D765" s="13" t="s">
        <v>4566</v>
      </c>
      <c r="E765" s="13" t="s">
        <v>4563</v>
      </c>
      <c r="F765" s="34">
        <v>5</v>
      </c>
    </row>
    <row r="766" spans="1:6">
      <c r="A766" s="23">
        <v>2020</v>
      </c>
      <c r="B766" s="23" t="s">
        <v>514</v>
      </c>
      <c r="C766" s="13" t="s">
        <v>3925</v>
      </c>
      <c r="D766" s="13" t="s">
        <v>4566</v>
      </c>
      <c r="E766" s="13" t="s">
        <v>7979</v>
      </c>
      <c r="F766" s="34">
        <v>10</v>
      </c>
    </row>
    <row r="767" spans="1:6">
      <c r="A767" s="23">
        <v>2020</v>
      </c>
      <c r="B767" s="23" t="s">
        <v>514</v>
      </c>
      <c r="C767" s="13" t="s">
        <v>3925</v>
      </c>
      <c r="D767" s="13" t="s">
        <v>4566</v>
      </c>
      <c r="E767" s="13" t="s">
        <v>8001</v>
      </c>
      <c r="F767" s="34">
        <v>7</v>
      </c>
    </row>
    <row r="768" spans="1:6">
      <c r="A768" s="23">
        <v>2020</v>
      </c>
      <c r="B768" s="23" t="s">
        <v>514</v>
      </c>
      <c r="C768" s="13" t="s">
        <v>3925</v>
      </c>
      <c r="D768" s="13" t="s">
        <v>4566</v>
      </c>
      <c r="E768" s="13" t="s">
        <v>5218</v>
      </c>
      <c r="F768" s="34">
        <v>14</v>
      </c>
    </row>
    <row r="769" spans="1:6">
      <c r="A769" s="23">
        <v>2020</v>
      </c>
      <c r="B769" s="23" t="s">
        <v>514</v>
      </c>
      <c r="C769" s="13" t="s">
        <v>3925</v>
      </c>
      <c r="D769" s="13" t="s">
        <v>4566</v>
      </c>
      <c r="E769" s="13" t="s">
        <v>4569</v>
      </c>
      <c r="F769" s="34">
        <v>3</v>
      </c>
    </row>
    <row r="770" spans="1:6">
      <c r="A770" s="23">
        <v>2020</v>
      </c>
      <c r="B770" s="23" t="s">
        <v>514</v>
      </c>
      <c r="C770" s="13" t="s">
        <v>3925</v>
      </c>
      <c r="D770" s="13" t="s">
        <v>4566</v>
      </c>
      <c r="E770" s="13" t="s">
        <v>4570</v>
      </c>
      <c r="F770" s="34">
        <v>2</v>
      </c>
    </row>
    <row r="771" spans="1:6">
      <c r="A771" s="23">
        <v>2020</v>
      </c>
      <c r="B771" s="23" t="s">
        <v>514</v>
      </c>
      <c r="C771" s="13" t="s">
        <v>3925</v>
      </c>
      <c r="D771" s="13" t="s">
        <v>4566</v>
      </c>
      <c r="E771" s="13" t="s">
        <v>4138</v>
      </c>
      <c r="F771" s="34">
        <v>1</v>
      </c>
    </row>
    <row r="772" spans="1:6">
      <c r="A772" s="23">
        <v>2020</v>
      </c>
      <c r="B772" s="23" t="s">
        <v>514</v>
      </c>
      <c r="C772" s="13" t="s">
        <v>3925</v>
      </c>
      <c r="D772" s="13" t="s">
        <v>4566</v>
      </c>
      <c r="E772" s="13" t="s">
        <v>4471</v>
      </c>
      <c r="F772" s="34">
        <v>1</v>
      </c>
    </row>
    <row r="773" spans="1:6">
      <c r="A773" s="23">
        <v>2020</v>
      </c>
      <c r="B773" s="23" t="s">
        <v>514</v>
      </c>
      <c r="C773" s="13" t="s">
        <v>7728</v>
      </c>
      <c r="D773" s="13" t="s">
        <v>4566</v>
      </c>
      <c r="E773" s="13" t="s">
        <v>4567</v>
      </c>
      <c r="F773" s="34">
        <v>1</v>
      </c>
    </row>
    <row r="774" spans="1:6">
      <c r="A774" s="23">
        <v>2020</v>
      </c>
      <c r="B774" s="23" t="s">
        <v>514</v>
      </c>
      <c r="C774" s="13" t="s">
        <v>1821</v>
      </c>
      <c r="D774" s="13" t="s">
        <v>5214</v>
      </c>
      <c r="E774" s="13" t="s">
        <v>5216</v>
      </c>
      <c r="F774" s="34">
        <v>1</v>
      </c>
    </row>
    <row r="775" spans="1:6">
      <c r="A775" s="23">
        <v>2020</v>
      </c>
      <c r="B775" s="23" t="s">
        <v>514</v>
      </c>
      <c r="C775" s="13" t="s">
        <v>1821</v>
      </c>
      <c r="D775" s="13" t="s">
        <v>5214</v>
      </c>
      <c r="E775" s="13" t="s">
        <v>4570</v>
      </c>
      <c r="F775" s="34">
        <v>4</v>
      </c>
    </row>
    <row r="776" spans="1:6">
      <c r="A776" s="23">
        <v>2020</v>
      </c>
      <c r="B776" s="23" t="s">
        <v>514</v>
      </c>
      <c r="C776" s="13" t="s">
        <v>1821</v>
      </c>
      <c r="D776" s="13" t="s">
        <v>5214</v>
      </c>
      <c r="E776" s="13" t="s">
        <v>7985</v>
      </c>
      <c r="F776" s="34">
        <v>1</v>
      </c>
    </row>
    <row r="777" spans="1:6">
      <c r="A777" s="23">
        <v>2020</v>
      </c>
      <c r="B777" s="23" t="s">
        <v>514</v>
      </c>
      <c r="C777" s="13" t="s">
        <v>1821</v>
      </c>
      <c r="D777" s="13" t="s">
        <v>4561</v>
      </c>
      <c r="E777" s="13" t="s">
        <v>4562</v>
      </c>
      <c r="F777" s="34">
        <v>407</v>
      </c>
    </row>
    <row r="778" spans="1:6">
      <c r="A778" s="23">
        <v>2020</v>
      </c>
      <c r="B778" s="23" t="s">
        <v>514</v>
      </c>
      <c r="C778" s="13" t="s">
        <v>1821</v>
      </c>
      <c r="D778" s="13" t="s">
        <v>4561</v>
      </c>
      <c r="E778" s="13" t="s">
        <v>4575</v>
      </c>
      <c r="F778" s="34">
        <v>23</v>
      </c>
    </row>
    <row r="779" spans="1:6">
      <c r="A779" s="23">
        <v>2020</v>
      </c>
      <c r="B779" s="23" t="s">
        <v>514</v>
      </c>
      <c r="C779" s="13" t="s">
        <v>1821</v>
      </c>
      <c r="D779" s="13" t="s">
        <v>4561</v>
      </c>
      <c r="E779" s="13" t="s">
        <v>4136</v>
      </c>
      <c r="F779" s="34">
        <v>22</v>
      </c>
    </row>
    <row r="780" spans="1:6">
      <c r="A780" s="23">
        <v>2020</v>
      </c>
      <c r="B780" s="23" t="s">
        <v>514</v>
      </c>
      <c r="C780" s="13" t="s">
        <v>1821</v>
      </c>
      <c r="D780" s="13" t="s">
        <v>4561</v>
      </c>
      <c r="E780" s="13" t="s">
        <v>4563</v>
      </c>
      <c r="F780" s="34">
        <v>10</v>
      </c>
    </row>
    <row r="781" spans="1:6">
      <c r="A781" s="23">
        <v>2020</v>
      </c>
      <c r="B781" s="23" t="s">
        <v>514</v>
      </c>
      <c r="C781" s="13" t="s">
        <v>1821</v>
      </c>
      <c r="D781" s="13" t="s">
        <v>4561</v>
      </c>
      <c r="E781" s="13" t="s">
        <v>7979</v>
      </c>
      <c r="F781" s="34">
        <v>112</v>
      </c>
    </row>
    <row r="782" spans="1:6">
      <c r="A782" s="23">
        <v>2020</v>
      </c>
      <c r="B782" s="23" t="s">
        <v>514</v>
      </c>
      <c r="C782" s="13" t="s">
        <v>1821</v>
      </c>
      <c r="D782" s="13" t="s">
        <v>4561</v>
      </c>
      <c r="E782" s="13" t="s">
        <v>4571</v>
      </c>
      <c r="F782" s="34">
        <v>79</v>
      </c>
    </row>
    <row r="783" spans="1:6">
      <c r="A783" s="23">
        <v>2020</v>
      </c>
      <c r="B783" s="23" t="s">
        <v>514</v>
      </c>
      <c r="C783" s="13" t="s">
        <v>1821</v>
      </c>
      <c r="D783" s="13" t="s">
        <v>4561</v>
      </c>
      <c r="E783" s="13" t="s">
        <v>8001</v>
      </c>
      <c r="F783" s="34">
        <v>23</v>
      </c>
    </row>
    <row r="784" spans="1:6">
      <c r="A784" s="23">
        <v>2020</v>
      </c>
      <c r="B784" s="23" t="s">
        <v>514</v>
      </c>
      <c r="C784" s="13" t="s">
        <v>1821</v>
      </c>
      <c r="D784" s="13" t="s">
        <v>4561</v>
      </c>
      <c r="E784" s="13" t="s">
        <v>4573</v>
      </c>
      <c r="F784" s="34">
        <v>7</v>
      </c>
    </row>
    <row r="785" spans="1:6">
      <c r="A785" s="23">
        <v>2020</v>
      </c>
      <c r="B785" s="23" t="s">
        <v>514</v>
      </c>
      <c r="C785" s="13" t="s">
        <v>1821</v>
      </c>
      <c r="D785" s="13" t="s">
        <v>4561</v>
      </c>
      <c r="E785" s="13" t="s">
        <v>4471</v>
      </c>
      <c r="F785" s="34">
        <v>152</v>
      </c>
    </row>
    <row r="786" spans="1:6">
      <c r="A786" s="23">
        <v>2020</v>
      </c>
      <c r="B786" s="23" t="s">
        <v>514</v>
      </c>
      <c r="C786" s="13" t="s">
        <v>1821</v>
      </c>
      <c r="D786" s="13" t="s">
        <v>4565</v>
      </c>
      <c r="E786" s="13" t="s">
        <v>4563</v>
      </c>
      <c r="F786" s="34">
        <v>50</v>
      </c>
    </row>
    <row r="787" spans="1:6">
      <c r="A787" s="23">
        <v>2020</v>
      </c>
      <c r="B787" s="23" t="s">
        <v>514</v>
      </c>
      <c r="C787" s="13" t="s">
        <v>1821</v>
      </c>
      <c r="D787" s="13" t="s">
        <v>4565</v>
      </c>
      <c r="E787" s="13" t="s">
        <v>7979</v>
      </c>
      <c r="F787" s="34">
        <v>43</v>
      </c>
    </row>
    <row r="788" spans="1:6">
      <c r="A788" s="23">
        <v>2020</v>
      </c>
      <c r="B788" s="23" t="s">
        <v>514</v>
      </c>
      <c r="C788" s="13" t="s">
        <v>1821</v>
      </c>
      <c r="D788" s="13" t="s">
        <v>4565</v>
      </c>
      <c r="E788" s="13" t="s">
        <v>4471</v>
      </c>
      <c r="F788" s="34">
        <v>19</v>
      </c>
    </row>
    <row r="789" spans="1:6">
      <c r="A789" s="23">
        <v>2020</v>
      </c>
      <c r="B789" s="23" t="s">
        <v>514</v>
      </c>
      <c r="C789" s="13" t="s">
        <v>1821</v>
      </c>
      <c r="D789" s="13" t="s">
        <v>4566</v>
      </c>
      <c r="E789" s="13" t="s">
        <v>4567</v>
      </c>
      <c r="F789" s="34">
        <v>56</v>
      </c>
    </row>
    <row r="790" spans="1:6">
      <c r="A790" s="23">
        <v>2020</v>
      </c>
      <c r="B790" s="23" t="s">
        <v>514</v>
      </c>
      <c r="C790" s="13" t="s">
        <v>1821</v>
      </c>
      <c r="D790" s="13" t="s">
        <v>4566</v>
      </c>
      <c r="E790" s="13" t="s">
        <v>4562</v>
      </c>
      <c r="F790" s="34">
        <v>133</v>
      </c>
    </row>
    <row r="791" spans="1:6">
      <c r="A791" s="23">
        <v>2020</v>
      </c>
      <c r="B791" s="23" t="s">
        <v>514</v>
      </c>
      <c r="C791" s="13" t="s">
        <v>1821</v>
      </c>
      <c r="D791" s="13" t="s">
        <v>4566</v>
      </c>
      <c r="E791" s="13" t="s">
        <v>5217</v>
      </c>
      <c r="F791" s="34">
        <v>57</v>
      </c>
    </row>
    <row r="792" spans="1:6">
      <c r="A792" s="23">
        <v>2020</v>
      </c>
      <c r="B792" s="23" t="s">
        <v>514</v>
      </c>
      <c r="C792" s="13" t="s">
        <v>1821</v>
      </c>
      <c r="D792" s="13" t="s">
        <v>4566</v>
      </c>
      <c r="E792" s="13" t="s">
        <v>4563</v>
      </c>
      <c r="F792" s="34">
        <v>4</v>
      </c>
    </row>
    <row r="793" spans="1:6">
      <c r="A793" s="23">
        <v>2020</v>
      </c>
      <c r="B793" s="23" t="s">
        <v>514</v>
      </c>
      <c r="C793" s="13" t="s">
        <v>1821</v>
      </c>
      <c r="D793" s="13" t="s">
        <v>4566</v>
      </c>
      <c r="E793" s="13" t="s">
        <v>7979</v>
      </c>
      <c r="F793" s="34">
        <v>29</v>
      </c>
    </row>
    <row r="794" spans="1:6">
      <c r="A794" s="23">
        <v>2020</v>
      </c>
      <c r="B794" s="23" t="s">
        <v>514</v>
      </c>
      <c r="C794" s="13" t="s">
        <v>1821</v>
      </c>
      <c r="D794" s="13" t="s">
        <v>4566</v>
      </c>
      <c r="E794" s="13" t="s">
        <v>8001</v>
      </c>
      <c r="F794" s="34">
        <v>38</v>
      </c>
    </row>
    <row r="795" spans="1:6">
      <c r="A795" s="23">
        <v>2020</v>
      </c>
      <c r="B795" s="23" t="s">
        <v>514</v>
      </c>
      <c r="C795" s="13" t="s">
        <v>1821</v>
      </c>
      <c r="D795" s="13" t="s">
        <v>4566</v>
      </c>
      <c r="E795" s="13" t="s">
        <v>5218</v>
      </c>
      <c r="F795" s="34">
        <v>65</v>
      </c>
    </row>
    <row r="796" spans="1:6">
      <c r="A796" s="23">
        <v>2020</v>
      </c>
      <c r="B796" s="23" t="s">
        <v>514</v>
      </c>
      <c r="C796" s="13" t="s">
        <v>1821</v>
      </c>
      <c r="D796" s="13" t="s">
        <v>4566</v>
      </c>
      <c r="E796" s="13" t="s">
        <v>4569</v>
      </c>
      <c r="F796" s="34">
        <v>2</v>
      </c>
    </row>
    <row r="797" spans="1:6">
      <c r="A797" s="23">
        <v>2020</v>
      </c>
      <c r="B797" s="23" t="s">
        <v>514</v>
      </c>
      <c r="C797" s="13" t="s">
        <v>1821</v>
      </c>
      <c r="D797" s="13" t="s">
        <v>4566</v>
      </c>
      <c r="E797" s="13" t="s">
        <v>4570</v>
      </c>
      <c r="F797" s="34">
        <v>9</v>
      </c>
    </row>
    <row r="798" spans="1:6">
      <c r="A798" s="23">
        <v>2020</v>
      </c>
      <c r="B798" s="23" t="s">
        <v>514</v>
      </c>
      <c r="C798" s="13" t="s">
        <v>1821</v>
      </c>
      <c r="D798" s="13" t="s">
        <v>4566</v>
      </c>
      <c r="E798" s="13" t="s">
        <v>4570</v>
      </c>
      <c r="F798" s="34">
        <v>14</v>
      </c>
    </row>
    <row r="799" spans="1:6">
      <c r="A799" s="23">
        <v>2020</v>
      </c>
      <c r="B799" s="23" t="s">
        <v>514</v>
      </c>
      <c r="C799" s="13" t="s">
        <v>1821</v>
      </c>
      <c r="D799" s="13" t="s">
        <v>4566</v>
      </c>
      <c r="E799" s="13" t="s">
        <v>4138</v>
      </c>
      <c r="F799" s="34">
        <v>128</v>
      </c>
    </row>
    <row r="800" spans="1:6">
      <c r="A800" s="23">
        <v>2020</v>
      </c>
      <c r="B800" s="23" t="s">
        <v>514</v>
      </c>
      <c r="C800" s="13" t="s">
        <v>1821</v>
      </c>
      <c r="D800" s="13" t="s">
        <v>4566</v>
      </c>
      <c r="E800" s="13" t="s">
        <v>4471</v>
      </c>
      <c r="F800" s="34">
        <v>82</v>
      </c>
    </row>
    <row r="801" spans="1:6">
      <c r="A801" s="23">
        <v>2020</v>
      </c>
      <c r="B801" s="23" t="s">
        <v>514</v>
      </c>
      <c r="C801" s="13" t="s">
        <v>1822</v>
      </c>
      <c r="D801" s="13" t="s">
        <v>5214</v>
      </c>
      <c r="E801" s="13" t="s">
        <v>5215</v>
      </c>
      <c r="F801" s="34">
        <v>108</v>
      </c>
    </row>
    <row r="802" spans="1:6">
      <c r="A802" s="23">
        <v>2020</v>
      </c>
      <c r="B802" s="23" t="s">
        <v>514</v>
      </c>
      <c r="C802" s="13" t="s">
        <v>1822</v>
      </c>
      <c r="D802" s="13" t="s">
        <v>5214</v>
      </c>
      <c r="E802" s="13" t="s">
        <v>5216</v>
      </c>
      <c r="F802" s="34">
        <v>245</v>
      </c>
    </row>
    <row r="803" spans="1:6">
      <c r="A803" s="23">
        <v>2020</v>
      </c>
      <c r="B803" s="23" t="s">
        <v>514</v>
      </c>
      <c r="C803" s="13" t="s">
        <v>1822</v>
      </c>
      <c r="D803" s="13" t="s">
        <v>5214</v>
      </c>
      <c r="E803" s="13" t="s">
        <v>4570</v>
      </c>
      <c r="F803" s="34">
        <v>501</v>
      </c>
    </row>
    <row r="804" spans="1:6">
      <c r="A804" s="23">
        <v>2020</v>
      </c>
      <c r="B804" s="23" t="s">
        <v>514</v>
      </c>
      <c r="C804" s="13" t="s">
        <v>1822</v>
      </c>
      <c r="D804" s="13" t="s">
        <v>5214</v>
      </c>
      <c r="E804" s="13" t="s">
        <v>7985</v>
      </c>
      <c r="F804" s="34">
        <v>294</v>
      </c>
    </row>
    <row r="805" spans="1:6">
      <c r="A805" s="23">
        <v>2020</v>
      </c>
      <c r="B805" s="23" t="s">
        <v>514</v>
      </c>
      <c r="C805" s="13" t="s">
        <v>1822</v>
      </c>
      <c r="D805" s="13" t="s">
        <v>5214</v>
      </c>
      <c r="E805" s="13" t="s">
        <v>7980</v>
      </c>
      <c r="F805" s="34">
        <v>89</v>
      </c>
    </row>
    <row r="806" spans="1:6">
      <c r="A806" s="23">
        <v>2020</v>
      </c>
      <c r="B806" s="23" t="s">
        <v>514</v>
      </c>
      <c r="C806" s="13" t="s">
        <v>1822</v>
      </c>
      <c r="D806" s="13" t="s">
        <v>4561</v>
      </c>
      <c r="E806" s="13" t="s">
        <v>4562</v>
      </c>
      <c r="F806" s="34">
        <v>418</v>
      </c>
    </row>
    <row r="807" spans="1:6">
      <c r="A807" s="23">
        <v>2020</v>
      </c>
      <c r="B807" s="23" t="s">
        <v>514</v>
      </c>
      <c r="C807" s="13" t="s">
        <v>1822</v>
      </c>
      <c r="D807" s="13" t="s">
        <v>4561</v>
      </c>
      <c r="E807" s="13" t="s">
        <v>4575</v>
      </c>
      <c r="F807" s="34">
        <v>69</v>
      </c>
    </row>
    <row r="808" spans="1:6">
      <c r="A808" s="23">
        <v>2020</v>
      </c>
      <c r="B808" s="23" t="s">
        <v>514</v>
      </c>
      <c r="C808" s="13" t="s">
        <v>1822</v>
      </c>
      <c r="D808" s="13" t="s">
        <v>4561</v>
      </c>
      <c r="E808" s="13" t="s">
        <v>4136</v>
      </c>
      <c r="F808" s="34">
        <v>276</v>
      </c>
    </row>
    <row r="809" spans="1:6">
      <c r="A809" s="23">
        <v>2020</v>
      </c>
      <c r="B809" s="23" t="s">
        <v>514</v>
      </c>
      <c r="C809" s="13" t="s">
        <v>1822</v>
      </c>
      <c r="D809" s="13" t="s">
        <v>4561</v>
      </c>
      <c r="E809" s="13" t="s">
        <v>4563</v>
      </c>
      <c r="F809" s="34">
        <v>113</v>
      </c>
    </row>
    <row r="810" spans="1:6">
      <c r="A810" s="23">
        <v>2020</v>
      </c>
      <c r="B810" s="23" t="s">
        <v>514</v>
      </c>
      <c r="C810" s="13" t="s">
        <v>1822</v>
      </c>
      <c r="D810" s="13" t="s">
        <v>4561</v>
      </c>
      <c r="E810" s="13" t="s">
        <v>7979</v>
      </c>
      <c r="F810" s="34">
        <v>2724</v>
      </c>
    </row>
    <row r="811" spans="1:6">
      <c r="A811" s="23">
        <v>2020</v>
      </c>
      <c r="B811" s="23" t="s">
        <v>514</v>
      </c>
      <c r="C811" s="13" t="s">
        <v>1822</v>
      </c>
      <c r="D811" s="13" t="s">
        <v>4561</v>
      </c>
      <c r="E811" s="13" t="s">
        <v>4571</v>
      </c>
      <c r="F811" s="34">
        <v>1643</v>
      </c>
    </row>
    <row r="812" spans="1:6">
      <c r="A812" s="23">
        <v>2020</v>
      </c>
      <c r="B812" s="23" t="s">
        <v>514</v>
      </c>
      <c r="C812" s="13" t="s">
        <v>1822</v>
      </c>
      <c r="D812" s="13" t="s">
        <v>4561</v>
      </c>
      <c r="E812" s="13" t="s">
        <v>8001</v>
      </c>
      <c r="F812" s="34">
        <v>23</v>
      </c>
    </row>
    <row r="813" spans="1:6">
      <c r="A813" s="23">
        <v>2020</v>
      </c>
      <c r="B813" s="23" t="s">
        <v>514</v>
      </c>
      <c r="C813" s="13" t="s">
        <v>1822</v>
      </c>
      <c r="D813" s="13" t="s">
        <v>4561</v>
      </c>
      <c r="E813" s="13" t="s">
        <v>4573</v>
      </c>
      <c r="F813" s="34">
        <v>150</v>
      </c>
    </row>
    <row r="814" spans="1:6">
      <c r="A814" s="23">
        <v>2020</v>
      </c>
      <c r="B814" s="23" t="s">
        <v>514</v>
      </c>
      <c r="C814" s="13" t="s">
        <v>1822</v>
      </c>
      <c r="D814" s="13" t="s">
        <v>4561</v>
      </c>
      <c r="E814" s="13" t="s">
        <v>4471</v>
      </c>
      <c r="F814" s="34">
        <v>1863</v>
      </c>
    </row>
    <row r="815" spans="1:6">
      <c r="A815" s="23">
        <v>2020</v>
      </c>
      <c r="B815" s="23" t="s">
        <v>514</v>
      </c>
      <c r="C815" s="13" t="s">
        <v>1822</v>
      </c>
      <c r="D815" s="13" t="s">
        <v>1848</v>
      </c>
      <c r="E815" s="13" t="s">
        <v>5219</v>
      </c>
      <c r="F815" s="34">
        <v>1078</v>
      </c>
    </row>
    <row r="816" spans="1:6">
      <c r="A816" s="23">
        <v>2020</v>
      </c>
      <c r="B816" s="23" t="s">
        <v>514</v>
      </c>
      <c r="C816" s="13" t="s">
        <v>1822</v>
      </c>
      <c r="D816" s="13" t="s">
        <v>1848</v>
      </c>
      <c r="E816" s="13" t="s">
        <v>8001</v>
      </c>
      <c r="F816" s="34">
        <v>1026</v>
      </c>
    </row>
    <row r="817" spans="1:6">
      <c r="A817" s="23">
        <v>2020</v>
      </c>
      <c r="B817" s="23" t="s">
        <v>514</v>
      </c>
      <c r="C817" s="13" t="s">
        <v>1822</v>
      </c>
      <c r="D817" s="13" t="s">
        <v>4565</v>
      </c>
      <c r="E817" s="13" t="s">
        <v>4563</v>
      </c>
      <c r="F817" s="34">
        <v>8917</v>
      </c>
    </row>
    <row r="818" spans="1:6">
      <c r="A818" s="23">
        <v>2020</v>
      </c>
      <c r="B818" s="23" t="s">
        <v>514</v>
      </c>
      <c r="C818" s="13" t="s">
        <v>1822</v>
      </c>
      <c r="D818" s="13" t="s">
        <v>4565</v>
      </c>
      <c r="E818" s="13" t="s">
        <v>7979</v>
      </c>
      <c r="F818" s="34">
        <v>916</v>
      </c>
    </row>
    <row r="819" spans="1:6">
      <c r="A819" s="23">
        <v>2020</v>
      </c>
      <c r="B819" s="23" t="s">
        <v>514</v>
      </c>
      <c r="C819" s="13" t="s">
        <v>1822</v>
      </c>
      <c r="D819" s="13" t="s">
        <v>4565</v>
      </c>
      <c r="E819" s="13" t="s">
        <v>4471</v>
      </c>
      <c r="F819" s="34">
        <v>20</v>
      </c>
    </row>
    <row r="820" spans="1:6">
      <c r="A820" s="23">
        <v>2020</v>
      </c>
      <c r="B820" s="23" t="s">
        <v>514</v>
      </c>
      <c r="C820" s="13" t="s">
        <v>1822</v>
      </c>
      <c r="D820" s="13" t="s">
        <v>4566</v>
      </c>
      <c r="E820" s="13" t="s">
        <v>4567</v>
      </c>
      <c r="F820" s="34">
        <v>1014</v>
      </c>
    </row>
    <row r="821" spans="1:6">
      <c r="A821" s="23">
        <v>2020</v>
      </c>
      <c r="B821" s="23" t="s">
        <v>514</v>
      </c>
      <c r="C821" s="13" t="s">
        <v>1822</v>
      </c>
      <c r="D821" s="13" t="s">
        <v>4566</v>
      </c>
      <c r="E821" s="13" t="s">
        <v>4562</v>
      </c>
      <c r="F821" s="34">
        <v>433</v>
      </c>
    </row>
    <row r="822" spans="1:6">
      <c r="A822" s="23">
        <v>2020</v>
      </c>
      <c r="B822" s="23" t="s">
        <v>514</v>
      </c>
      <c r="C822" s="13" t="s">
        <v>1822</v>
      </c>
      <c r="D822" s="13" t="s">
        <v>4566</v>
      </c>
      <c r="E822" s="13" t="s">
        <v>5217</v>
      </c>
      <c r="F822" s="34">
        <v>364</v>
      </c>
    </row>
    <row r="823" spans="1:6">
      <c r="A823" s="23">
        <v>2020</v>
      </c>
      <c r="B823" s="23" t="s">
        <v>514</v>
      </c>
      <c r="C823" s="13" t="s">
        <v>1822</v>
      </c>
      <c r="D823" s="13" t="s">
        <v>4566</v>
      </c>
      <c r="E823" s="13" t="s">
        <v>4563</v>
      </c>
      <c r="F823" s="34">
        <v>28</v>
      </c>
    </row>
    <row r="824" spans="1:6">
      <c r="A824" s="23">
        <v>2020</v>
      </c>
      <c r="B824" s="23" t="s">
        <v>514</v>
      </c>
      <c r="C824" s="13" t="s">
        <v>1822</v>
      </c>
      <c r="D824" s="13" t="s">
        <v>4566</v>
      </c>
      <c r="E824" s="13" t="s">
        <v>4576</v>
      </c>
      <c r="F824" s="34">
        <v>1395</v>
      </c>
    </row>
    <row r="825" spans="1:6">
      <c r="A825" s="23">
        <v>2020</v>
      </c>
      <c r="B825" s="23" t="s">
        <v>514</v>
      </c>
      <c r="C825" s="13" t="s">
        <v>1822</v>
      </c>
      <c r="D825" s="13" t="s">
        <v>4566</v>
      </c>
      <c r="E825" s="13" t="s">
        <v>7979</v>
      </c>
      <c r="F825" s="34">
        <v>1693</v>
      </c>
    </row>
    <row r="826" spans="1:6">
      <c r="A826" s="23">
        <v>2020</v>
      </c>
      <c r="B826" s="23" t="s">
        <v>514</v>
      </c>
      <c r="C826" s="13" t="s">
        <v>1822</v>
      </c>
      <c r="D826" s="13" t="s">
        <v>4566</v>
      </c>
      <c r="E826" s="13" t="s">
        <v>5219</v>
      </c>
      <c r="F826" s="34">
        <v>688</v>
      </c>
    </row>
    <row r="827" spans="1:6">
      <c r="A827" s="23">
        <v>2020</v>
      </c>
      <c r="B827" s="23" t="s">
        <v>514</v>
      </c>
      <c r="C827" s="13" t="s">
        <v>1822</v>
      </c>
      <c r="D827" s="13" t="s">
        <v>4566</v>
      </c>
      <c r="E827" s="13" t="s">
        <v>8001</v>
      </c>
      <c r="F827" s="34">
        <v>96</v>
      </c>
    </row>
    <row r="828" spans="1:6">
      <c r="A828" s="23">
        <v>2020</v>
      </c>
      <c r="B828" s="23" t="s">
        <v>514</v>
      </c>
      <c r="C828" s="13" t="s">
        <v>1822</v>
      </c>
      <c r="D828" s="13" t="s">
        <v>4566</v>
      </c>
      <c r="E828" s="13" t="s">
        <v>5218</v>
      </c>
      <c r="F828" s="34">
        <v>1734</v>
      </c>
    </row>
    <row r="829" spans="1:6">
      <c r="A829" s="23">
        <v>2020</v>
      </c>
      <c r="B829" s="23" t="s">
        <v>514</v>
      </c>
      <c r="C829" s="13" t="s">
        <v>1822</v>
      </c>
      <c r="D829" s="13" t="s">
        <v>4566</v>
      </c>
      <c r="E829" s="13" t="s">
        <v>4569</v>
      </c>
      <c r="F829" s="34">
        <v>136</v>
      </c>
    </row>
    <row r="830" spans="1:6">
      <c r="A830" s="23">
        <v>2020</v>
      </c>
      <c r="B830" s="23" t="s">
        <v>514</v>
      </c>
      <c r="C830" s="13" t="s">
        <v>1822</v>
      </c>
      <c r="D830" s="13" t="s">
        <v>4566</v>
      </c>
      <c r="E830" s="13" t="s">
        <v>4570</v>
      </c>
      <c r="F830" s="34">
        <v>9</v>
      </c>
    </row>
    <row r="831" spans="1:6">
      <c r="A831" s="23">
        <v>2020</v>
      </c>
      <c r="B831" s="23" t="s">
        <v>514</v>
      </c>
      <c r="C831" s="13" t="s">
        <v>1822</v>
      </c>
      <c r="D831" s="13" t="s">
        <v>4566</v>
      </c>
      <c r="E831" s="13" t="s">
        <v>4570</v>
      </c>
      <c r="F831" s="34">
        <v>40</v>
      </c>
    </row>
    <row r="832" spans="1:6">
      <c r="A832" s="23">
        <v>2020</v>
      </c>
      <c r="B832" s="23" t="s">
        <v>514</v>
      </c>
      <c r="C832" s="13" t="s">
        <v>1822</v>
      </c>
      <c r="D832" s="13" t="s">
        <v>4566</v>
      </c>
      <c r="E832" s="13" t="s">
        <v>4138</v>
      </c>
      <c r="F832" s="34">
        <v>990</v>
      </c>
    </row>
    <row r="833" spans="1:6">
      <c r="A833" s="23">
        <v>2020</v>
      </c>
      <c r="B833" s="23" t="s">
        <v>514</v>
      </c>
      <c r="C833" s="13" t="s">
        <v>1822</v>
      </c>
      <c r="D833" s="13" t="s">
        <v>4566</v>
      </c>
      <c r="E833" s="13" t="s">
        <v>4471</v>
      </c>
      <c r="F833" s="34">
        <v>95</v>
      </c>
    </row>
    <row r="834" spans="1:6">
      <c r="A834" s="23">
        <v>2021</v>
      </c>
      <c r="B834" s="23" t="s">
        <v>514</v>
      </c>
      <c r="C834" s="13" t="s">
        <v>1704</v>
      </c>
      <c r="D834" s="13" t="s">
        <v>7973</v>
      </c>
      <c r="E834" s="13" t="s">
        <v>7951</v>
      </c>
      <c r="F834" s="34">
        <v>1</v>
      </c>
    </row>
    <row r="835" spans="1:6">
      <c r="A835" s="23">
        <v>2021</v>
      </c>
      <c r="B835" s="23" t="s">
        <v>514</v>
      </c>
      <c r="C835" s="13" t="s">
        <v>1704</v>
      </c>
      <c r="D835" s="13" t="s">
        <v>7973</v>
      </c>
      <c r="E835" s="13" t="s">
        <v>7975</v>
      </c>
      <c r="F835" s="34">
        <v>25</v>
      </c>
    </row>
    <row r="836" spans="1:6">
      <c r="A836" s="23">
        <v>2021</v>
      </c>
      <c r="B836" s="23" t="s">
        <v>514</v>
      </c>
      <c r="C836" s="13" t="s">
        <v>1704</v>
      </c>
      <c r="D836" s="13" t="s">
        <v>7973</v>
      </c>
      <c r="E836" s="13" t="s">
        <v>7977</v>
      </c>
      <c r="F836" s="34">
        <v>57</v>
      </c>
    </row>
    <row r="837" spans="1:6">
      <c r="A837" s="23">
        <v>2021</v>
      </c>
      <c r="B837" s="23" t="s">
        <v>514</v>
      </c>
      <c r="C837" s="13" t="s">
        <v>1704</v>
      </c>
      <c r="D837" s="13" t="s">
        <v>7973</v>
      </c>
      <c r="E837" s="13" t="s">
        <v>7977</v>
      </c>
      <c r="F837" s="34">
        <v>40</v>
      </c>
    </row>
    <row r="838" spans="1:6">
      <c r="A838" s="23">
        <v>2021</v>
      </c>
      <c r="B838" s="23" t="s">
        <v>514</v>
      </c>
      <c r="C838" s="13" t="s">
        <v>1704</v>
      </c>
      <c r="D838" s="13" t="s">
        <v>7973</v>
      </c>
      <c r="E838" s="13" t="s">
        <v>7981</v>
      </c>
      <c r="F838" s="34">
        <v>3</v>
      </c>
    </row>
    <row r="839" spans="1:6">
      <c r="A839" s="23">
        <v>2021</v>
      </c>
      <c r="B839" s="23" t="s">
        <v>514</v>
      </c>
      <c r="C839" s="13" t="s">
        <v>1704</v>
      </c>
      <c r="D839" s="13" t="s">
        <v>7973</v>
      </c>
      <c r="E839" s="13" t="s">
        <v>7952</v>
      </c>
      <c r="F839" s="34">
        <v>2</v>
      </c>
    </row>
    <row r="840" spans="1:6">
      <c r="A840" s="23">
        <v>2021</v>
      </c>
      <c r="B840" s="23" t="s">
        <v>514</v>
      </c>
      <c r="C840" s="13" t="s">
        <v>1704</v>
      </c>
      <c r="D840" s="13" t="s">
        <v>7973</v>
      </c>
      <c r="E840" s="13" t="s">
        <v>7953</v>
      </c>
      <c r="F840" s="34">
        <v>2</v>
      </c>
    </row>
    <row r="841" spans="1:6">
      <c r="A841" s="23">
        <v>2021</v>
      </c>
      <c r="B841" s="23" t="s">
        <v>514</v>
      </c>
      <c r="C841" s="13" t="s">
        <v>1704</v>
      </c>
      <c r="D841" s="13" t="s">
        <v>7973</v>
      </c>
      <c r="E841" s="13" t="s">
        <v>7954</v>
      </c>
      <c r="F841" s="34">
        <v>5</v>
      </c>
    </row>
    <row r="842" spans="1:6">
      <c r="A842" s="23">
        <v>2021</v>
      </c>
      <c r="B842" s="23" t="s">
        <v>514</v>
      </c>
      <c r="C842" s="13" t="s">
        <v>1704</v>
      </c>
      <c r="D842" s="13" t="s">
        <v>7973</v>
      </c>
      <c r="E842" s="13" t="s">
        <v>7988</v>
      </c>
      <c r="F842" s="34">
        <v>23</v>
      </c>
    </row>
    <row r="843" spans="1:6">
      <c r="A843" s="23">
        <v>2021</v>
      </c>
      <c r="B843" s="23" t="s">
        <v>514</v>
      </c>
      <c r="C843" s="13" t="s">
        <v>1704</v>
      </c>
      <c r="D843" s="13" t="s">
        <v>7973</v>
      </c>
      <c r="E843" s="13" t="s">
        <v>1008</v>
      </c>
      <c r="F843" s="34">
        <v>12</v>
      </c>
    </row>
    <row r="844" spans="1:6">
      <c r="A844" s="23">
        <v>2021</v>
      </c>
      <c r="B844" s="23" t="s">
        <v>514</v>
      </c>
      <c r="C844" s="13" t="s">
        <v>1704</v>
      </c>
      <c r="D844" s="13" t="s">
        <v>7955</v>
      </c>
      <c r="E844" s="13" t="s">
        <v>4567</v>
      </c>
      <c r="F844" s="34">
        <v>21</v>
      </c>
    </row>
    <row r="845" spans="1:6">
      <c r="A845" s="23">
        <v>2021</v>
      </c>
      <c r="B845" s="23" t="s">
        <v>514</v>
      </c>
      <c r="C845" s="13" t="s">
        <v>1704</v>
      </c>
      <c r="D845" s="13" t="s">
        <v>7955</v>
      </c>
      <c r="E845" s="13" t="s">
        <v>7956</v>
      </c>
      <c r="F845" s="34">
        <v>17</v>
      </c>
    </row>
    <row r="846" spans="1:6">
      <c r="A846" s="23">
        <v>2021</v>
      </c>
      <c r="B846" s="23" t="s">
        <v>514</v>
      </c>
      <c r="C846" s="13" t="s">
        <v>1704</v>
      </c>
      <c r="D846" s="13" t="s">
        <v>7955</v>
      </c>
      <c r="E846" s="13" t="s">
        <v>7989</v>
      </c>
      <c r="F846" s="34">
        <v>1</v>
      </c>
    </row>
    <row r="847" spans="1:6">
      <c r="A847" s="23">
        <v>2021</v>
      </c>
      <c r="B847" s="23" t="s">
        <v>514</v>
      </c>
      <c r="C847" s="13" t="s">
        <v>1704</v>
      </c>
      <c r="D847" s="13" t="s">
        <v>7955</v>
      </c>
      <c r="E847" s="13" t="s">
        <v>5217</v>
      </c>
      <c r="F847" s="34">
        <v>12</v>
      </c>
    </row>
    <row r="848" spans="1:6">
      <c r="A848" s="23">
        <v>2021</v>
      </c>
      <c r="B848" s="23" t="s">
        <v>514</v>
      </c>
      <c r="C848" s="13" t="s">
        <v>1704</v>
      </c>
      <c r="D848" s="13" t="s">
        <v>7955</v>
      </c>
      <c r="E848" s="13" t="s">
        <v>5218</v>
      </c>
      <c r="F848" s="34">
        <v>10</v>
      </c>
    </row>
    <row r="849" spans="1:6">
      <c r="A849" s="23">
        <v>2021</v>
      </c>
      <c r="B849" s="23" t="s">
        <v>514</v>
      </c>
      <c r="C849" s="13" t="s">
        <v>1704</v>
      </c>
      <c r="D849" s="13" t="s">
        <v>7955</v>
      </c>
      <c r="E849" s="13" t="s">
        <v>7990</v>
      </c>
      <c r="F849" s="34">
        <v>12</v>
      </c>
    </row>
    <row r="850" spans="1:6">
      <c r="A850" s="23">
        <v>2021</v>
      </c>
      <c r="B850" s="23" t="s">
        <v>514</v>
      </c>
      <c r="C850" s="13" t="s">
        <v>1704</v>
      </c>
      <c r="D850" s="13" t="s">
        <v>7955</v>
      </c>
      <c r="E850" s="13" t="s">
        <v>7991</v>
      </c>
      <c r="F850" s="34">
        <v>11</v>
      </c>
    </row>
    <row r="851" spans="1:6">
      <c r="A851" s="23">
        <v>2021</v>
      </c>
      <c r="B851" s="23" t="s">
        <v>514</v>
      </c>
      <c r="C851" s="13" t="s">
        <v>1704</v>
      </c>
      <c r="D851" s="13" t="s">
        <v>7955</v>
      </c>
      <c r="E851" s="13" t="s">
        <v>8000</v>
      </c>
      <c r="F851" s="34">
        <v>61</v>
      </c>
    </row>
    <row r="852" spans="1:6">
      <c r="A852" s="23">
        <v>2021</v>
      </c>
      <c r="B852" s="23" t="s">
        <v>514</v>
      </c>
      <c r="C852" s="13" t="s">
        <v>1704</v>
      </c>
      <c r="D852" s="13" t="s">
        <v>7955</v>
      </c>
      <c r="E852" s="13" t="s">
        <v>7957</v>
      </c>
      <c r="F852" s="34">
        <v>6</v>
      </c>
    </row>
    <row r="853" spans="1:6">
      <c r="A853" s="23">
        <v>2021</v>
      </c>
      <c r="B853" s="23" t="s">
        <v>514</v>
      </c>
      <c r="C853" s="13" t="s">
        <v>1704</v>
      </c>
      <c r="D853" s="13" t="s">
        <v>7955</v>
      </c>
      <c r="E853" s="13" t="s">
        <v>7992</v>
      </c>
      <c r="F853" s="34">
        <v>40</v>
      </c>
    </row>
    <row r="854" spans="1:6">
      <c r="A854" s="23">
        <v>2021</v>
      </c>
      <c r="B854" s="23" t="s">
        <v>514</v>
      </c>
      <c r="C854" s="13" t="s">
        <v>1704</v>
      </c>
      <c r="D854" s="13" t="s">
        <v>7955</v>
      </c>
      <c r="E854" s="13" t="s">
        <v>7993</v>
      </c>
      <c r="F854" s="34">
        <v>140</v>
      </c>
    </row>
    <row r="855" spans="1:6">
      <c r="A855" s="23">
        <v>2021</v>
      </c>
      <c r="B855" s="23" t="s">
        <v>514</v>
      </c>
      <c r="C855" s="13" t="s">
        <v>1704</v>
      </c>
      <c r="D855" s="13" t="s">
        <v>7976</v>
      </c>
      <c r="E855" s="13" t="s">
        <v>7958</v>
      </c>
      <c r="F855" s="34">
        <v>48</v>
      </c>
    </row>
    <row r="856" spans="1:6">
      <c r="A856" s="23">
        <v>2021</v>
      </c>
      <c r="B856" s="23" t="s">
        <v>514</v>
      </c>
      <c r="C856" s="13" t="s">
        <v>1704</v>
      </c>
      <c r="D856" s="13" t="s">
        <v>7976</v>
      </c>
      <c r="E856" s="13" t="s">
        <v>7997</v>
      </c>
      <c r="F856" s="34">
        <v>8</v>
      </c>
    </row>
    <row r="857" spans="1:6">
      <c r="A857" s="23">
        <v>2021</v>
      </c>
      <c r="B857" s="23" t="s">
        <v>514</v>
      </c>
      <c r="C857" s="13" t="s">
        <v>1704</v>
      </c>
      <c r="D857" s="13" t="s">
        <v>7976</v>
      </c>
      <c r="E857" s="13" t="s">
        <v>7959</v>
      </c>
      <c r="F857" s="34">
        <v>234</v>
      </c>
    </row>
    <row r="858" spans="1:6">
      <c r="A858" s="23">
        <v>2021</v>
      </c>
      <c r="B858" s="23" t="s">
        <v>514</v>
      </c>
      <c r="C858" s="13" t="s">
        <v>1704</v>
      </c>
      <c r="D858" s="13" t="s">
        <v>7976</v>
      </c>
      <c r="E858" s="13" t="s">
        <v>7960</v>
      </c>
      <c r="F858" s="34">
        <v>4</v>
      </c>
    </row>
    <row r="859" spans="1:6">
      <c r="A859" s="23">
        <v>2021</v>
      </c>
      <c r="B859" s="23" t="s">
        <v>514</v>
      </c>
      <c r="C859" s="13" t="s">
        <v>1704</v>
      </c>
      <c r="D859" s="13" t="s">
        <v>7976</v>
      </c>
      <c r="E859" s="13" t="s">
        <v>7961</v>
      </c>
      <c r="F859" s="34">
        <v>27</v>
      </c>
    </row>
    <row r="860" spans="1:6">
      <c r="A860" s="23">
        <v>2021</v>
      </c>
      <c r="B860" s="23" t="s">
        <v>514</v>
      </c>
      <c r="C860" s="13" t="s">
        <v>1704</v>
      </c>
      <c r="D860" s="13" t="s">
        <v>7976</v>
      </c>
      <c r="E860" s="13" t="s">
        <v>7962</v>
      </c>
      <c r="F860" s="34">
        <v>25</v>
      </c>
    </row>
    <row r="861" spans="1:6">
      <c r="A861" s="23">
        <v>2021</v>
      </c>
      <c r="B861" s="23" t="s">
        <v>514</v>
      </c>
      <c r="C861" s="13" t="s">
        <v>1704</v>
      </c>
      <c r="D861" s="13" t="s">
        <v>7976</v>
      </c>
      <c r="E861" s="13" t="s">
        <v>8002</v>
      </c>
      <c r="F861" s="34">
        <v>18</v>
      </c>
    </row>
    <row r="862" spans="1:6">
      <c r="A862" s="23">
        <v>2021</v>
      </c>
      <c r="B862" s="23" t="s">
        <v>514</v>
      </c>
      <c r="C862" s="13" t="s">
        <v>1704</v>
      </c>
      <c r="D862" s="13" t="s">
        <v>7976</v>
      </c>
      <c r="E862" s="13" t="s">
        <v>8003</v>
      </c>
      <c r="F862" s="34">
        <v>1</v>
      </c>
    </row>
    <row r="863" spans="1:6">
      <c r="A863" s="23">
        <v>2021</v>
      </c>
      <c r="B863" s="23" t="s">
        <v>514</v>
      </c>
      <c r="C863" s="13" t="s">
        <v>1704</v>
      </c>
      <c r="D863" s="13" t="s">
        <v>7976</v>
      </c>
      <c r="E863" s="13" t="s">
        <v>8004</v>
      </c>
      <c r="F863" s="34">
        <v>2</v>
      </c>
    </row>
    <row r="864" spans="1:6">
      <c r="A864" s="23">
        <v>2021</v>
      </c>
      <c r="B864" s="23" t="s">
        <v>514</v>
      </c>
      <c r="C864" s="13" t="s">
        <v>1704</v>
      </c>
      <c r="D864" s="13" t="s">
        <v>7976</v>
      </c>
      <c r="E864" s="13" t="s">
        <v>7963</v>
      </c>
      <c r="F864" s="34">
        <v>3</v>
      </c>
    </row>
    <row r="865" spans="1:6">
      <c r="A865" s="23">
        <v>2021</v>
      </c>
      <c r="B865" s="23" t="s">
        <v>514</v>
      </c>
      <c r="C865" s="13" t="s">
        <v>1704</v>
      </c>
      <c r="D865" s="13" t="s">
        <v>7976</v>
      </c>
      <c r="E865" s="13" t="s">
        <v>7964</v>
      </c>
      <c r="F865" s="34">
        <v>9</v>
      </c>
    </row>
    <row r="866" spans="1:6">
      <c r="A866" s="23">
        <v>2021</v>
      </c>
      <c r="B866" s="23" t="s">
        <v>514</v>
      </c>
      <c r="C866" s="13" t="s">
        <v>1704</v>
      </c>
      <c r="D866" s="13" t="s">
        <v>7976</v>
      </c>
      <c r="E866" s="13" t="s">
        <v>1713</v>
      </c>
      <c r="F866" s="34">
        <v>91</v>
      </c>
    </row>
    <row r="867" spans="1:6">
      <c r="A867" s="23">
        <v>2021</v>
      </c>
      <c r="B867" s="23" t="s">
        <v>514</v>
      </c>
      <c r="C867" s="13" t="s">
        <v>1704</v>
      </c>
      <c r="D867" s="13" t="s">
        <v>7976</v>
      </c>
      <c r="E867" s="13" t="s">
        <v>7982</v>
      </c>
      <c r="F867" s="34">
        <v>2</v>
      </c>
    </row>
    <row r="868" spans="1:6">
      <c r="A868" s="23">
        <v>2021</v>
      </c>
      <c r="B868" s="23" t="s">
        <v>514</v>
      </c>
      <c r="C868" s="13" t="s">
        <v>1704</v>
      </c>
      <c r="D868" s="13" t="s">
        <v>4384</v>
      </c>
      <c r="E868" s="13" t="s">
        <v>7965</v>
      </c>
      <c r="F868" s="34">
        <v>3</v>
      </c>
    </row>
    <row r="869" spans="1:6">
      <c r="A869" s="23">
        <v>2021</v>
      </c>
      <c r="B869" s="23" t="s">
        <v>514</v>
      </c>
      <c r="C869" s="13" t="s">
        <v>1704</v>
      </c>
      <c r="D869" s="13" t="s">
        <v>4384</v>
      </c>
      <c r="E869" s="13" t="s">
        <v>1841</v>
      </c>
      <c r="F869" s="34">
        <v>1</v>
      </c>
    </row>
    <row r="870" spans="1:6">
      <c r="A870" s="23">
        <v>2021</v>
      </c>
      <c r="B870" s="23" t="s">
        <v>514</v>
      </c>
      <c r="C870" s="13" t="s">
        <v>1704</v>
      </c>
      <c r="D870" s="13" t="s">
        <v>4384</v>
      </c>
      <c r="E870" s="13" t="s">
        <v>7983</v>
      </c>
      <c r="F870" s="34">
        <v>1</v>
      </c>
    </row>
    <row r="871" spans="1:6">
      <c r="A871" s="23">
        <v>2021</v>
      </c>
      <c r="B871" s="23" t="s">
        <v>514</v>
      </c>
      <c r="C871" s="13" t="s">
        <v>1704</v>
      </c>
      <c r="D871" s="13" t="s">
        <v>4384</v>
      </c>
      <c r="E871" s="13" t="s">
        <v>7984</v>
      </c>
      <c r="F871" s="34">
        <v>4</v>
      </c>
    </row>
    <row r="872" spans="1:6">
      <c r="A872" s="23">
        <v>2021</v>
      </c>
      <c r="B872" s="23" t="s">
        <v>514</v>
      </c>
      <c r="C872" s="13" t="s">
        <v>1704</v>
      </c>
      <c r="D872" s="13" t="s">
        <v>7974</v>
      </c>
      <c r="E872" s="13" t="s">
        <v>7998</v>
      </c>
      <c r="F872" s="34">
        <v>15</v>
      </c>
    </row>
    <row r="873" spans="1:6">
      <c r="A873" s="23">
        <v>2021</v>
      </c>
      <c r="B873" s="23" t="s">
        <v>514</v>
      </c>
      <c r="C873" s="13" t="s">
        <v>1704</v>
      </c>
      <c r="D873" s="13" t="s">
        <v>7974</v>
      </c>
      <c r="E873" s="13" t="s">
        <v>7999</v>
      </c>
      <c r="F873" s="34">
        <v>53</v>
      </c>
    </row>
    <row r="874" spans="1:6">
      <c r="A874" s="23">
        <v>2021</v>
      </c>
      <c r="B874" s="23" t="s">
        <v>514</v>
      </c>
      <c r="C874" s="13" t="s">
        <v>1704</v>
      </c>
      <c r="D874" s="13" t="s">
        <v>7974</v>
      </c>
      <c r="E874" s="13" t="s">
        <v>7966</v>
      </c>
      <c r="F874" s="34">
        <v>1</v>
      </c>
    </row>
    <row r="875" spans="1:6">
      <c r="A875" s="23">
        <v>2021</v>
      </c>
      <c r="B875" s="23" t="s">
        <v>514</v>
      </c>
      <c r="C875" s="13" t="s">
        <v>1704</v>
      </c>
      <c r="D875" s="13" t="s">
        <v>7974</v>
      </c>
      <c r="E875" s="13" t="s">
        <v>7967</v>
      </c>
      <c r="F875" s="34">
        <v>6</v>
      </c>
    </row>
    <row r="876" spans="1:6">
      <c r="A876" s="23">
        <v>2021</v>
      </c>
      <c r="B876" s="23" t="s">
        <v>514</v>
      </c>
      <c r="C876" s="13" t="s">
        <v>1704</v>
      </c>
      <c r="D876" s="13" t="s">
        <v>7974</v>
      </c>
      <c r="E876" s="13" t="s">
        <v>7968</v>
      </c>
      <c r="F876" s="34">
        <v>4</v>
      </c>
    </row>
    <row r="877" spans="1:6">
      <c r="A877" s="23">
        <v>2021</v>
      </c>
      <c r="B877" s="23" t="s">
        <v>514</v>
      </c>
      <c r="C877" s="13" t="s">
        <v>1704</v>
      </c>
      <c r="D877" s="13" t="s">
        <v>7974</v>
      </c>
      <c r="E877" s="13" t="s">
        <v>7969</v>
      </c>
      <c r="F877" s="34">
        <v>2</v>
      </c>
    </row>
    <row r="878" spans="1:6">
      <c r="A878" s="23">
        <v>2021</v>
      </c>
      <c r="B878" s="23" t="s">
        <v>514</v>
      </c>
      <c r="C878" s="13" t="s">
        <v>1704</v>
      </c>
      <c r="D878" s="13" t="s">
        <v>7974</v>
      </c>
      <c r="E878" s="13" t="s">
        <v>7969</v>
      </c>
      <c r="F878" s="34">
        <v>5</v>
      </c>
    </row>
    <row r="879" spans="1:6">
      <c r="A879" s="23">
        <v>2021</v>
      </c>
      <c r="B879" s="23" t="s">
        <v>514</v>
      </c>
      <c r="C879" s="13" t="s">
        <v>1704</v>
      </c>
      <c r="D879" s="13" t="s">
        <v>7974</v>
      </c>
      <c r="E879" s="13" t="s">
        <v>7996</v>
      </c>
      <c r="F879" s="34">
        <v>2</v>
      </c>
    </row>
    <row r="880" spans="1:6">
      <c r="A880" s="23">
        <v>2021</v>
      </c>
      <c r="B880" s="23" t="s">
        <v>514</v>
      </c>
      <c r="C880" s="13" t="s">
        <v>1704</v>
      </c>
      <c r="D880" s="13" t="s">
        <v>7974</v>
      </c>
      <c r="E880" s="13" t="s">
        <v>7986</v>
      </c>
      <c r="F880" s="34">
        <v>3</v>
      </c>
    </row>
    <row r="881" spans="1:6">
      <c r="A881" s="23">
        <v>2021</v>
      </c>
      <c r="B881" s="23" t="s">
        <v>514</v>
      </c>
      <c r="C881" s="13" t="s">
        <v>184</v>
      </c>
      <c r="D881" s="13" t="s">
        <v>7973</v>
      </c>
      <c r="E881" s="13" t="s">
        <v>7975</v>
      </c>
      <c r="F881" s="34">
        <v>3</v>
      </c>
    </row>
    <row r="882" spans="1:6">
      <c r="A882" s="23">
        <v>2021</v>
      </c>
      <c r="B882" s="23" t="s">
        <v>514</v>
      </c>
      <c r="C882" s="13" t="s">
        <v>184</v>
      </c>
      <c r="D882" s="13" t="s">
        <v>7973</v>
      </c>
      <c r="E882" s="13" t="s">
        <v>7977</v>
      </c>
      <c r="F882" s="34">
        <v>12</v>
      </c>
    </row>
    <row r="883" spans="1:6">
      <c r="A883" s="23">
        <v>2021</v>
      </c>
      <c r="B883" s="23" t="s">
        <v>514</v>
      </c>
      <c r="C883" s="13" t="s">
        <v>184</v>
      </c>
      <c r="D883" s="13" t="s">
        <v>7973</v>
      </c>
      <c r="E883" s="13" t="s">
        <v>7981</v>
      </c>
      <c r="F883" s="34">
        <v>1</v>
      </c>
    </row>
    <row r="884" spans="1:6">
      <c r="A884" s="23">
        <v>2021</v>
      </c>
      <c r="B884" s="23" t="s">
        <v>514</v>
      </c>
      <c r="C884" s="13" t="s">
        <v>184</v>
      </c>
      <c r="D884" s="13" t="s">
        <v>7973</v>
      </c>
      <c r="E884" s="13" t="s">
        <v>7952</v>
      </c>
      <c r="F884" s="34">
        <v>4</v>
      </c>
    </row>
    <row r="885" spans="1:6">
      <c r="A885" s="23">
        <v>2021</v>
      </c>
      <c r="B885" s="23" t="s">
        <v>514</v>
      </c>
      <c r="C885" s="13" t="s">
        <v>184</v>
      </c>
      <c r="D885" s="13" t="s">
        <v>7973</v>
      </c>
      <c r="E885" s="13" t="s">
        <v>7953</v>
      </c>
      <c r="F885" s="34">
        <v>32</v>
      </c>
    </row>
    <row r="886" spans="1:6">
      <c r="A886" s="23">
        <v>2021</v>
      </c>
      <c r="B886" s="23" t="s">
        <v>514</v>
      </c>
      <c r="C886" s="13" t="s">
        <v>184</v>
      </c>
      <c r="D886" s="13" t="s">
        <v>7973</v>
      </c>
      <c r="E886" s="13" t="s">
        <v>7970</v>
      </c>
      <c r="F886" s="34">
        <v>3</v>
      </c>
    </row>
    <row r="887" spans="1:6">
      <c r="A887" s="23">
        <v>2021</v>
      </c>
      <c r="B887" s="23" t="s">
        <v>514</v>
      </c>
      <c r="C887" s="13" t="s">
        <v>184</v>
      </c>
      <c r="D887" s="13" t="s">
        <v>7973</v>
      </c>
      <c r="E887" s="13" t="s">
        <v>7988</v>
      </c>
      <c r="F887" s="34">
        <v>9</v>
      </c>
    </row>
    <row r="888" spans="1:6">
      <c r="A888" s="23">
        <v>2021</v>
      </c>
      <c r="B888" s="23" t="s">
        <v>514</v>
      </c>
      <c r="C888" s="13" t="s">
        <v>184</v>
      </c>
      <c r="D888" s="13" t="s">
        <v>7973</v>
      </c>
      <c r="E888" s="13" t="s">
        <v>1008</v>
      </c>
      <c r="F888" s="34">
        <v>26</v>
      </c>
    </row>
    <row r="889" spans="1:6">
      <c r="A889" s="23">
        <v>2021</v>
      </c>
      <c r="B889" s="23" t="s">
        <v>514</v>
      </c>
      <c r="C889" s="13" t="s">
        <v>184</v>
      </c>
      <c r="D889" s="13" t="s">
        <v>7955</v>
      </c>
      <c r="E889" s="13" t="s">
        <v>4567</v>
      </c>
      <c r="F889" s="34">
        <v>15</v>
      </c>
    </row>
    <row r="890" spans="1:6">
      <c r="A890" s="23">
        <v>2021</v>
      </c>
      <c r="B890" s="23" t="s">
        <v>514</v>
      </c>
      <c r="C890" s="13" t="s">
        <v>184</v>
      </c>
      <c r="D890" s="13" t="s">
        <v>7955</v>
      </c>
      <c r="E890" s="13" t="s">
        <v>5217</v>
      </c>
      <c r="F890" s="34">
        <v>4</v>
      </c>
    </row>
    <row r="891" spans="1:6">
      <c r="A891" s="23">
        <v>2021</v>
      </c>
      <c r="B891" s="23" t="s">
        <v>514</v>
      </c>
      <c r="C891" s="13" t="s">
        <v>184</v>
      </c>
      <c r="D891" s="13" t="s">
        <v>7955</v>
      </c>
      <c r="E891" s="13" t="s">
        <v>7971</v>
      </c>
      <c r="F891" s="34">
        <v>2</v>
      </c>
    </row>
    <row r="892" spans="1:6">
      <c r="A892" s="23">
        <v>2021</v>
      </c>
      <c r="B892" s="23" t="s">
        <v>514</v>
      </c>
      <c r="C892" s="13" t="s">
        <v>184</v>
      </c>
      <c r="D892" s="13" t="s">
        <v>7955</v>
      </c>
      <c r="E892" s="13" t="s">
        <v>8000</v>
      </c>
      <c r="F892" s="34">
        <v>2</v>
      </c>
    </row>
    <row r="893" spans="1:6">
      <c r="A893" s="23">
        <v>2021</v>
      </c>
      <c r="B893" s="23" t="s">
        <v>514</v>
      </c>
      <c r="C893" s="13" t="s">
        <v>184</v>
      </c>
      <c r="D893" s="13" t="s">
        <v>7976</v>
      </c>
      <c r="E893" s="13" t="s">
        <v>7958</v>
      </c>
      <c r="F893" s="34">
        <v>42</v>
      </c>
    </row>
    <row r="894" spans="1:6">
      <c r="A894" s="23">
        <v>2021</v>
      </c>
      <c r="B894" s="23" t="s">
        <v>514</v>
      </c>
      <c r="C894" s="13" t="s">
        <v>184</v>
      </c>
      <c r="D894" s="13" t="s">
        <v>7976</v>
      </c>
      <c r="E894" s="13" t="s">
        <v>4571</v>
      </c>
      <c r="F894" s="34">
        <v>148</v>
      </c>
    </row>
    <row r="895" spans="1:6">
      <c r="A895" s="23">
        <v>2021</v>
      </c>
      <c r="B895" s="23" t="s">
        <v>514</v>
      </c>
      <c r="C895" s="13" t="s">
        <v>184</v>
      </c>
      <c r="D895" s="13" t="s">
        <v>7976</v>
      </c>
      <c r="E895" s="13" t="s">
        <v>7987</v>
      </c>
      <c r="F895" s="34">
        <v>109</v>
      </c>
    </row>
    <row r="896" spans="1:6">
      <c r="A896" s="23">
        <v>2021</v>
      </c>
      <c r="B896" s="23" t="s">
        <v>514</v>
      </c>
      <c r="C896" s="13" t="s">
        <v>184</v>
      </c>
      <c r="D896" s="13" t="s">
        <v>7976</v>
      </c>
      <c r="E896" s="13" t="s">
        <v>7997</v>
      </c>
      <c r="F896" s="34">
        <v>59</v>
      </c>
    </row>
    <row r="897" spans="1:6">
      <c r="A897" s="23">
        <v>2021</v>
      </c>
      <c r="B897" s="23" t="s">
        <v>514</v>
      </c>
      <c r="C897" s="13" t="s">
        <v>184</v>
      </c>
      <c r="D897" s="13" t="s">
        <v>7976</v>
      </c>
      <c r="E897" s="13" t="s">
        <v>7959</v>
      </c>
      <c r="F897" s="34">
        <v>4</v>
      </c>
    </row>
    <row r="898" spans="1:6">
      <c r="A898" s="23">
        <v>2021</v>
      </c>
      <c r="B898" s="23" t="s">
        <v>514</v>
      </c>
      <c r="C898" s="13" t="s">
        <v>184</v>
      </c>
      <c r="D898" s="13" t="s">
        <v>7976</v>
      </c>
      <c r="E898" s="13" t="s">
        <v>7961</v>
      </c>
      <c r="F898" s="34">
        <v>433</v>
      </c>
    </row>
    <row r="899" spans="1:6">
      <c r="A899" s="23">
        <v>2021</v>
      </c>
      <c r="B899" s="23" t="s">
        <v>514</v>
      </c>
      <c r="C899" s="13" t="s">
        <v>184</v>
      </c>
      <c r="D899" s="13" t="s">
        <v>7976</v>
      </c>
      <c r="E899" s="13" t="s">
        <v>7962</v>
      </c>
      <c r="F899" s="34">
        <v>528</v>
      </c>
    </row>
    <row r="900" spans="1:6">
      <c r="A900" s="23">
        <v>2021</v>
      </c>
      <c r="B900" s="23" t="s">
        <v>514</v>
      </c>
      <c r="C900" s="13" t="s">
        <v>184</v>
      </c>
      <c r="D900" s="13" t="s">
        <v>7976</v>
      </c>
      <c r="E900" s="13" t="s">
        <v>8003</v>
      </c>
      <c r="F900" s="34">
        <v>109</v>
      </c>
    </row>
    <row r="901" spans="1:6">
      <c r="A901" s="23">
        <v>2021</v>
      </c>
      <c r="B901" s="23" t="s">
        <v>514</v>
      </c>
      <c r="C901" s="13" t="s">
        <v>184</v>
      </c>
      <c r="D901" s="13" t="s">
        <v>7976</v>
      </c>
      <c r="E901" s="13" t="s">
        <v>7964</v>
      </c>
      <c r="F901" s="34">
        <v>1</v>
      </c>
    </row>
    <row r="902" spans="1:6">
      <c r="A902" s="23">
        <v>2021</v>
      </c>
      <c r="B902" s="23" t="s">
        <v>514</v>
      </c>
      <c r="C902" s="13" t="s">
        <v>184</v>
      </c>
      <c r="D902" s="13" t="s">
        <v>7976</v>
      </c>
      <c r="E902" s="13" t="s">
        <v>1713</v>
      </c>
      <c r="F902" s="34">
        <v>16</v>
      </c>
    </row>
    <row r="903" spans="1:6">
      <c r="A903" s="23">
        <v>2021</v>
      </c>
      <c r="B903" s="23" t="s">
        <v>514</v>
      </c>
      <c r="C903" s="13" t="s">
        <v>184</v>
      </c>
      <c r="D903" s="13" t="s">
        <v>7976</v>
      </c>
      <c r="E903" s="13" t="s">
        <v>7982</v>
      </c>
      <c r="F903" s="34">
        <v>17</v>
      </c>
    </row>
    <row r="904" spans="1:6">
      <c r="A904" s="23">
        <v>2021</v>
      </c>
      <c r="B904" s="23" t="s">
        <v>514</v>
      </c>
      <c r="C904" s="13" t="s">
        <v>184</v>
      </c>
      <c r="D904" s="13" t="s">
        <v>4384</v>
      </c>
      <c r="E904" s="13" t="s">
        <v>7972</v>
      </c>
      <c r="F904" s="34">
        <v>12</v>
      </c>
    </row>
    <row r="905" spans="1:6">
      <c r="A905" s="23">
        <v>2021</v>
      </c>
      <c r="B905" s="23" t="s">
        <v>514</v>
      </c>
      <c r="C905" s="13" t="s">
        <v>184</v>
      </c>
      <c r="D905" s="13" t="s">
        <v>4384</v>
      </c>
      <c r="E905" s="13" t="s">
        <v>7965</v>
      </c>
      <c r="F905" s="34">
        <v>70</v>
      </c>
    </row>
    <row r="906" spans="1:6">
      <c r="A906" s="23">
        <v>2021</v>
      </c>
      <c r="B906" s="23" t="s">
        <v>514</v>
      </c>
      <c r="C906" s="13" t="s">
        <v>184</v>
      </c>
      <c r="D906" s="13" t="s">
        <v>4384</v>
      </c>
      <c r="E906" s="13" t="s">
        <v>1841</v>
      </c>
      <c r="F906" s="34">
        <v>6</v>
      </c>
    </row>
    <row r="907" spans="1:6">
      <c r="A907" s="23">
        <v>2021</v>
      </c>
      <c r="B907" s="23" t="s">
        <v>514</v>
      </c>
      <c r="C907" s="13" t="s">
        <v>184</v>
      </c>
      <c r="D907" s="13" t="s">
        <v>4384</v>
      </c>
      <c r="E907" s="13" t="s">
        <v>7983</v>
      </c>
      <c r="F907" s="34">
        <v>4</v>
      </c>
    </row>
    <row r="908" spans="1:6">
      <c r="A908" s="23">
        <v>2021</v>
      </c>
      <c r="B908" s="23" t="s">
        <v>514</v>
      </c>
      <c r="C908" s="13" t="s">
        <v>184</v>
      </c>
      <c r="D908" s="13" t="s">
        <v>4384</v>
      </c>
      <c r="E908" s="13" t="s">
        <v>7984</v>
      </c>
      <c r="F908" s="34">
        <v>58</v>
      </c>
    </row>
    <row r="909" spans="1:6">
      <c r="A909" s="23">
        <v>2021</v>
      </c>
      <c r="B909" s="23" t="s">
        <v>514</v>
      </c>
      <c r="C909" s="13" t="s">
        <v>184</v>
      </c>
      <c r="D909" s="13" t="s">
        <v>7974</v>
      </c>
      <c r="E909" s="13" t="s">
        <v>7995</v>
      </c>
      <c r="F909" s="34">
        <v>2</v>
      </c>
    </row>
    <row r="910" spans="1:6">
      <c r="A910" s="23">
        <v>2021</v>
      </c>
      <c r="B910" s="23" t="s">
        <v>514</v>
      </c>
      <c r="C910" s="13" t="s">
        <v>184</v>
      </c>
      <c r="D910" s="13" t="s">
        <v>7974</v>
      </c>
      <c r="E910" s="13" t="s">
        <v>7967</v>
      </c>
      <c r="F910" s="34">
        <v>1</v>
      </c>
    </row>
    <row r="911" spans="1:6">
      <c r="A911" s="23">
        <v>2021</v>
      </c>
      <c r="B911" s="23" t="s">
        <v>514</v>
      </c>
      <c r="C911" s="13" t="s">
        <v>184</v>
      </c>
      <c r="D911" s="13" t="s">
        <v>7974</v>
      </c>
      <c r="E911" s="13" t="s">
        <v>7968</v>
      </c>
      <c r="F911" s="34">
        <v>1</v>
      </c>
    </row>
    <row r="912" spans="1:6">
      <c r="A912" s="23">
        <v>2021</v>
      </c>
      <c r="B912" s="23" t="s">
        <v>514</v>
      </c>
      <c r="C912" s="13" t="s">
        <v>184</v>
      </c>
      <c r="D912" s="13" t="s">
        <v>7974</v>
      </c>
      <c r="E912" s="13" t="s">
        <v>7969</v>
      </c>
      <c r="F912" s="34">
        <v>1</v>
      </c>
    </row>
    <row r="913" spans="1:6">
      <c r="A913" s="23">
        <v>2021</v>
      </c>
      <c r="B913" s="23" t="s">
        <v>514</v>
      </c>
      <c r="C913" s="13" t="s">
        <v>184</v>
      </c>
      <c r="D913" s="13" t="s">
        <v>7974</v>
      </c>
      <c r="E913" s="13" t="s">
        <v>7986</v>
      </c>
      <c r="F913" s="34">
        <v>7</v>
      </c>
    </row>
    <row r="914" spans="1:6">
      <c r="A914" s="23">
        <v>2021</v>
      </c>
      <c r="B914" s="23" t="s">
        <v>514</v>
      </c>
      <c r="C914" s="13" t="s">
        <v>23</v>
      </c>
      <c r="D914" s="13" t="s">
        <v>7973</v>
      </c>
      <c r="E914" s="13" t="s">
        <v>7975</v>
      </c>
      <c r="F914" s="34">
        <v>2</v>
      </c>
    </row>
    <row r="915" spans="1:6">
      <c r="A915" s="23">
        <v>2021</v>
      </c>
      <c r="B915" s="23" t="s">
        <v>514</v>
      </c>
      <c r="C915" s="13" t="s">
        <v>23</v>
      </c>
      <c r="D915" s="13" t="s">
        <v>7973</v>
      </c>
      <c r="E915" s="13" t="s">
        <v>7977</v>
      </c>
      <c r="F915" s="34">
        <v>5</v>
      </c>
    </row>
    <row r="916" spans="1:6">
      <c r="A916" s="23">
        <v>2021</v>
      </c>
      <c r="B916" s="23" t="s">
        <v>514</v>
      </c>
      <c r="C916" s="13" t="s">
        <v>23</v>
      </c>
      <c r="D916" s="13" t="s">
        <v>7973</v>
      </c>
      <c r="E916" s="13" t="s">
        <v>7977</v>
      </c>
      <c r="F916" s="34">
        <v>8</v>
      </c>
    </row>
    <row r="917" spans="1:6">
      <c r="A917" s="23">
        <v>2021</v>
      </c>
      <c r="B917" s="23" t="s">
        <v>514</v>
      </c>
      <c r="C917" s="13" t="s">
        <v>23</v>
      </c>
      <c r="D917" s="13" t="s">
        <v>7973</v>
      </c>
      <c r="E917" s="13" t="s">
        <v>7981</v>
      </c>
      <c r="F917" s="34">
        <v>3</v>
      </c>
    </row>
    <row r="918" spans="1:6">
      <c r="A918" s="23">
        <v>2021</v>
      </c>
      <c r="B918" s="23" t="s">
        <v>514</v>
      </c>
      <c r="C918" s="13" t="s">
        <v>23</v>
      </c>
      <c r="D918" s="13" t="s">
        <v>7973</v>
      </c>
      <c r="E918" s="13" t="s">
        <v>7952</v>
      </c>
      <c r="F918" s="34">
        <v>4</v>
      </c>
    </row>
    <row r="919" spans="1:6">
      <c r="A919" s="23">
        <v>2021</v>
      </c>
      <c r="B919" s="23" t="s">
        <v>514</v>
      </c>
      <c r="C919" s="13" t="s">
        <v>23</v>
      </c>
      <c r="D919" s="13" t="s">
        <v>7973</v>
      </c>
      <c r="E919" s="13" t="s">
        <v>7953</v>
      </c>
      <c r="F919" s="34">
        <v>25</v>
      </c>
    </row>
    <row r="920" spans="1:6">
      <c r="A920" s="23">
        <v>2021</v>
      </c>
      <c r="B920" s="23" t="s">
        <v>514</v>
      </c>
      <c r="C920" s="13" t="s">
        <v>23</v>
      </c>
      <c r="D920" s="13" t="s">
        <v>7973</v>
      </c>
      <c r="E920" s="13" t="s">
        <v>7970</v>
      </c>
      <c r="F920" s="34">
        <v>3</v>
      </c>
    </row>
    <row r="921" spans="1:6">
      <c r="A921" s="23">
        <v>2021</v>
      </c>
      <c r="B921" s="23" t="s">
        <v>514</v>
      </c>
      <c r="C921" s="13" t="s">
        <v>23</v>
      </c>
      <c r="D921" s="13" t="s">
        <v>7973</v>
      </c>
      <c r="E921" s="13" t="s">
        <v>7988</v>
      </c>
      <c r="F921" s="34">
        <v>9</v>
      </c>
    </row>
    <row r="922" spans="1:6">
      <c r="A922" s="23">
        <v>2021</v>
      </c>
      <c r="B922" s="23" t="s">
        <v>514</v>
      </c>
      <c r="C922" s="13" t="s">
        <v>23</v>
      </c>
      <c r="D922" s="13" t="s">
        <v>7973</v>
      </c>
      <c r="E922" s="13" t="s">
        <v>1008</v>
      </c>
      <c r="F922" s="34">
        <v>24</v>
      </c>
    </row>
    <row r="923" spans="1:6">
      <c r="A923" s="23">
        <v>2021</v>
      </c>
      <c r="B923" s="23" t="s">
        <v>514</v>
      </c>
      <c r="C923" s="13" t="s">
        <v>23</v>
      </c>
      <c r="D923" s="13" t="s">
        <v>7955</v>
      </c>
      <c r="E923" s="13" t="s">
        <v>4567</v>
      </c>
      <c r="F923" s="34">
        <v>11</v>
      </c>
    </row>
    <row r="924" spans="1:6">
      <c r="A924" s="23">
        <v>2021</v>
      </c>
      <c r="B924" s="23" t="s">
        <v>514</v>
      </c>
      <c r="C924" s="13" t="s">
        <v>23</v>
      </c>
      <c r="D924" s="13" t="s">
        <v>7955</v>
      </c>
      <c r="E924" s="13" t="s">
        <v>5217</v>
      </c>
      <c r="F924" s="34">
        <v>2</v>
      </c>
    </row>
    <row r="925" spans="1:6">
      <c r="A925" s="23">
        <v>2021</v>
      </c>
      <c r="B925" s="23" t="s">
        <v>514</v>
      </c>
      <c r="C925" s="13" t="s">
        <v>23</v>
      </c>
      <c r="D925" s="13" t="s">
        <v>7955</v>
      </c>
      <c r="E925" s="13" t="s">
        <v>5218</v>
      </c>
      <c r="F925" s="34">
        <v>3</v>
      </c>
    </row>
    <row r="926" spans="1:6">
      <c r="A926" s="23">
        <v>2021</v>
      </c>
      <c r="B926" s="23" t="s">
        <v>514</v>
      </c>
      <c r="C926" s="13" t="s">
        <v>23</v>
      </c>
      <c r="D926" s="13" t="s">
        <v>7955</v>
      </c>
      <c r="E926" s="13" t="s">
        <v>7993</v>
      </c>
      <c r="F926" s="34">
        <v>2</v>
      </c>
    </row>
    <row r="927" spans="1:6">
      <c r="A927" s="23">
        <v>2021</v>
      </c>
      <c r="B927" s="23" t="s">
        <v>514</v>
      </c>
      <c r="C927" s="13" t="s">
        <v>23</v>
      </c>
      <c r="D927" s="13" t="s">
        <v>7976</v>
      </c>
      <c r="E927" s="13" t="s">
        <v>7958</v>
      </c>
      <c r="F927" s="34">
        <v>17</v>
      </c>
    </row>
    <row r="928" spans="1:6">
      <c r="A928" s="23">
        <v>2021</v>
      </c>
      <c r="B928" s="23" t="s">
        <v>514</v>
      </c>
      <c r="C928" s="13" t="s">
        <v>23</v>
      </c>
      <c r="D928" s="13" t="s">
        <v>7976</v>
      </c>
      <c r="E928" s="13" t="s">
        <v>4571</v>
      </c>
      <c r="F928" s="34">
        <v>164</v>
      </c>
    </row>
    <row r="929" spans="1:6">
      <c r="A929" s="23">
        <v>2021</v>
      </c>
      <c r="B929" s="23" t="s">
        <v>514</v>
      </c>
      <c r="C929" s="13" t="s">
        <v>23</v>
      </c>
      <c r="D929" s="13" t="s">
        <v>7976</v>
      </c>
      <c r="E929" s="13" t="s">
        <v>7987</v>
      </c>
      <c r="F929" s="34">
        <v>85</v>
      </c>
    </row>
    <row r="930" spans="1:6">
      <c r="A930" s="23">
        <v>2021</v>
      </c>
      <c r="B930" s="23" t="s">
        <v>514</v>
      </c>
      <c r="C930" s="13" t="s">
        <v>23</v>
      </c>
      <c r="D930" s="13" t="s">
        <v>7976</v>
      </c>
      <c r="E930" s="13" t="s">
        <v>7997</v>
      </c>
      <c r="F930" s="34">
        <v>144</v>
      </c>
    </row>
    <row r="931" spans="1:6">
      <c r="A931" s="23">
        <v>2021</v>
      </c>
      <c r="B931" s="23" t="s">
        <v>514</v>
      </c>
      <c r="C931" s="13" t="s">
        <v>23</v>
      </c>
      <c r="D931" s="13" t="s">
        <v>7976</v>
      </c>
      <c r="E931" s="13" t="s">
        <v>7959</v>
      </c>
      <c r="F931" s="34">
        <v>7</v>
      </c>
    </row>
    <row r="932" spans="1:6">
      <c r="A932" s="23">
        <v>2021</v>
      </c>
      <c r="B932" s="23" t="s">
        <v>514</v>
      </c>
      <c r="C932" s="13" t="s">
        <v>23</v>
      </c>
      <c r="D932" s="13" t="s">
        <v>7976</v>
      </c>
      <c r="E932" s="13" t="s">
        <v>7961</v>
      </c>
      <c r="F932" s="34">
        <v>184</v>
      </c>
    </row>
    <row r="933" spans="1:6">
      <c r="A933" s="23">
        <v>2021</v>
      </c>
      <c r="B933" s="23" t="s">
        <v>514</v>
      </c>
      <c r="C933" s="13" t="s">
        <v>23</v>
      </c>
      <c r="D933" s="13" t="s">
        <v>7976</v>
      </c>
      <c r="E933" s="13" t="s">
        <v>7962</v>
      </c>
      <c r="F933" s="34">
        <v>206</v>
      </c>
    </row>
    <row r="934" spans="1:6">
      <c r="A934" s="23">
        <v>2021</v>
      </c>
      <c r="B934" s="23" t="s">
        <v>514</v>
      </c>
      <c r="C934" s="13" t="s">
        <v>23</v>
      </c>
      <c r="D934" s="13" t="s">
        <v>7976</v>
      </c>
      <c r="E934" s="13" t="s">
        <v>8003</v>
      </c>
      <c r="F934" s="34">
        <v>85</v>
      </c>
    </row>
    <row r="935" spans="1:6">
      <c r="A935" s="23">
        <v>2021</v>
      </c>
      <c r="B935" s="23" t="s">
        <v>514</v>
      </c>
      <c r="C935" s="13" t="s">
        <v>23</v>
      </c>
      <c r="D935" s="13" t="s">
        <v>7976</v>
      </c>
      <c r="E935" s="13" t="s">
        <v>7964</v>
      </c>
      <c r="F935" s="34">
        <v>9</v>
      </c>
    </row>
    <row r="936" spans="1:6">
      <c r="A936" s="23">
        <v>2021</v>
      </c>
      <c r="B936" s="23" t="s">
        <v>514</v>
      </c>
      <c r="C936" s="13" t="s">
        <v>23</v>
      </c>
      <c r="D936" s="13" t="s">
        <v>7976</v>
      </c>
      <c r="E936" s="13" t="s">
        <v>1713</v>
      </c>
      <c r="F936" s="34">
        <v>14</v>
      </c>
    </row>
    <row r="937" spans="1:6">
      <c r="A937" s="23">
        <v>2021</v>
      </c>
      <c r="B937" s="23" t="s">
        <v>514</v>
      </c>
      <c r="C937" s="13" t="s">
        <v>23</v>
      </c>
      <c r="D937" s="13" t="s">
        <v>7976</v>
      </c>
      <c r="E937" s="13" t="s">
        <v>7982</v>
      </c>
      <c r="F937" s="34">
        <v>34</v>
      </c>
    </row>
    <row r="938" spans="1:6">
      <c r="A938" s="23">
        <v>2021</v>
      </c>
      <c r="B938" s="23" t="s">
        <v>514</v>
      </c>
      <c r="C938" s="13" t="s">
        <v>23</v>
      </c>
      <c r="D938" s="13" t="s">
        <v>4384</v>
      </c>
      <c r="E938" s="13" t="s">
        <v>7972</v>
      </c>
      <c r="F938" s="34">
        <v>7</v>
      </c>
    </row>
    <row r="939" spans="1:6">
      <c r="A939" s="23">
        <v>2021</v>
      </c>
      <c r="B939" s="23" t="s">
        <v>514</v>
      </c>
      <c r="C939" s="13" t="s">
        <v>23</v>
      </c>
      <c r="D939" s="13" t="s">
        <v>4384</v>
      </c>
      <c r="E939" s="13" t="s">
        <v>7965</v>
      </c>
      <c r="F939" s="34">
        <v>210</v>
      </c>
    </row>
    <row r="940" spans="1:6">
      <c r="A940" s="23">
        <v>2021</v>
      </c>
      <c r="B940" s="23" t="s">
        <v>514</v>
      </c>
      <c r="C940" s="13" t="s">
        <v>23</v>
      </c>
      <c r="D940" s="13" t="s">
        <v>4384</v>
      </c>
      <c r="E940" s="13" t="s">
        <v>1841</v>
      </c>
      <c r="F940" s="34">
        <v>18</v>
      </c>
    </row>
    <row r="941" spans="1:6">
      <c r="A941" s="23">
        <v>2021</v>
      </c>
      <c r="B941" s="23" t="s">
        <v>514</v>
      </c>
      <c r="C941" s="13" t="s">
        <v>23</v>
      </c>
      <c r="D941" s="13" t="s">
        <v>4384</v>
      </c>
      <c r="E941" s="13" t="s">
        <v>7983</v>
      </c>
      <c r="F941" s="34">
        <v>19</v>
      </c>
    </row>
    <row r="942" spans="1:6">
      <c r="A942" s="23">
        <v>2021</v>
      </c>
      <c r="B942" s="23" t="s">
        <v>514</v>
      </c>
      <c r="C942" s="13" t="s">
        <v>23</v>
      </c>
      <c r="D942" s="13" t="s">
        <v>4384</v>
      </c>
      <c r="E942" s="13" t="s">
        <v>7984</v>
      </c>
      <c r="F942" s="34">
        <v>2</v>
      </c>
    </row>
    <row r="943" spans="1:6">
      <c r="A943" s="23">
        <v>2021</v>
      </c>
      <c r="B943" s="23" t="s">
        <v>514</v>
      </c>
      <c r="C943" s="13" t="s">
        <v>23</v>
      </c>
      <c r="D943" s="13" t="s">
        <v>7974</v>
      </c>
      <c r="E943" s="13" t="s">
        <v>7998</v>
      </c>
      <c r="F943" s="34">
        <v>1</v>
      </c>
    </row>
    <row r="944" spans="1:6">
      <c r="A944" s="23">
        <v>2021</v>
      </c>
      <c r="B944" s="23" t="s">
        <v>514</v>
      </c>
      <c r="C944" s="13" t="s">
        <v>23</v>
      </c>
      <c r="D944" s="13" t="s">
        <v>7974</v>
      </c>
      <c r="E944" s="13" t="s">
        <v>7999</v>
      </c>
      <c r="F944" s="34">
        <v>2</v>
      </c>
    </row>
    <row r="945" spans="1:6">
      <c r="A945" s="23">
        <v>2021</v>
      </c>
      <c r="B945" s="23" t="s">
        <v>514</v>
      </c>
      <c r="C945" s="13" t="s">
        <v>23</v>
      </c>
      <c r="D945" s="13" t="s">
        <v>7974</v>
      </c>
      <c r="E945" s="13" t="s">
        <v>7966</v>
      </c>
      <c r="F945" s="34">
        <v>2</v>
      </c>
    </row>
    <row r="946" spans="1:6">
      <c r="A946" s="23">
        <v>2021</v>
      </c>
      <c r="B946" s="23" t="s">
        <v>514</v>
      </c>
      <c r="C946" s="13" t="s">
        <v>23</v>
      </c>
      <c r="D946" s="13" t="s">
        <v>7974</v>
      </c>
      <c r="E946" s="13" t="s">
        <v>7967</v>
      </c>
      <c r="F946" s="34">
        <v>5</v>
      </c>
    </row>
    <row r="947" spans="1:6">
      <c r="A947" s="23">
        <v>2021</v>
      </c>
      <c r="B947" s="23" t="s">
        <v>514</v>
      </c>
      <c r="C947" s="13" t="s">
        <v>23</v>
      </c>
      <c r="D947" s="13" t="s">
        <v>7974</v>
      </c>
      <c r="E947" s="13" t="s">
        <v>7968</v>
      </c>
      <c r="F947" s="34">
        <v>14</v>
      </c>
    </row>
    <row r="948" spans="1:6">
      <c r="A948" s="23">
        <v>2021</v>
      </c>
      <c r="B948" s="23" t="s">
        <v>514</v>
      </c>
      <c r="C948" s="13" t="s">
        <v>23</v>
      </c>
      <c r="D948" s="13" t="s">
        <v>7974</v>
      </c>
      <c r="E948" s="13" t="s">
        <v>7986</v>
      </c>
      <c r="F948" s="34">
        <v>4</v>
      </c>
    </row>
    <row r="949" spans="1:6">
      <c r="A949" s="23">
        <v>2021</v>
      </c>
      <c r="B949" s="23" t="s">
        <v>514</v>
      </c>
      <c r="C949" s="13" t="s">
        <v>6804</v>
      </c>
      <c r="D949" s="13" t="s">
        <v>7973</v>
      </c>
      <c r="E949" s="13" t="s">
        <v>7951</v>
      </c>
      <c r="F949" s="34">
        <v>4</v>
      </c>
    </row>
    <row r="950" spans="1:6">
      <c r="A950" s="23">
        <v>2021</v>
      </c>
      <c r="B950" s="23" t="s">
        <v>514</v>
      </c>
      <c r="C950" s="13" t="s">
        <v>6804</v>
      </c>
      <c r="D950" s="13" t="s">
        <v>7973</v>
      </c>
      <c r="E950" s="13" t="s">
        <v>7977</v>
      </c>
      <c r="F950" s="34">
        <v>2</v>
      </c>
    </row>
    <row r="951" spans="1:6">
      <c r="A951" s="23">
        <v>2021</v>
      </c>
      <c r="B951" s="23" t="s">
        <v>514</v>
      </c>
      <c r="C951" s="13" t="s">
        <v>6804</v>
      </c>
      <c r="D951" s="13" t="s">
        <v>7973</v>
      </c>
      <c r="E951" s="13" t="s">
        <v>7977</v>
      </c>
      <c r="F951" s="34">
        <v>1</v>
      </c>
    </row>
    <row r="952" spans="1:6">
      <c r="A952" s="23">
        <v>2021</v>
      </c>
      <c r="B952" s="23" t="s">
        <v>514</v>
      </c>
      <c r="C952" s="13" t="s">
        <v>6804</v>
      </c>
      <c r="D952" s="13" t="s">
        <v>7973</v>
      </c>
      <c r="E952" s="13" t="s">
        <v>7952</v>
      </c>
      <c r="F952" s="34">
        <v>2</v>
      </c>
    </row>
    <row r="953" spans="1:6">
      <c r="A953" s="23">
        <v>2021</v>
      </c>
      <c r="B953" s="23" t="s">
        <v>514</v>
      </c>
      <c r="C953" s="13" t="s">
        <v>6804</v>
      </c>
      <c r="D953" s="13" t="s">
        <v>7973</v>
      </c>
      <c r="E953" s="13" t="s">
        <v>7953</v>
      </c>
      <c r="F953" s="34">
        <v>16</v>
      </c>
    </row>
    <row r="954" spans="1:6">
      <c r="A954" s="23">
        <v>2021</v>
      </c>
      <c r="B954" s="23" t="s">
        <v>514</v>
      </c>
      <c r="C954" s="13" t="s">
        <v>6804</v>
      </c>
      <c r="D954" s="13" t="s">
        <v>7973</v>
      </c>
      <c r="E954" s="13" t="s">
        <v>7970</v>
      </c>
      <c r="F954" s="34">
        <v>6</v>
      </c>
    </row>
    <row r="955" spans="1:6">
      <c r="A955" s="23">
        <v>2021</v>
      </c>
      <c r="B955" s="23" t="s">
        <v>514</v>
      </c>
      <c r="C955" s="13" t="s">
        <v>6804</v>
      </c>
      <c r="D955" s="13" t="s">
        <v>7973</v>
      </c>
      <c r="E955" s="13" t="s">
        <v>7988</v>
      </c>
      <c r="F955" s="34">
        <v>9</v>
      </c>
    </row>
    <row r="956" spans="1:6">
      <c r="A956" s="23">
        <v>2021</v>
      </c>
      <c r="B956" s="23" t="s">
        <v>514</v>
      </c>
      <c r="C956" s="13" t="s">
        <v>6804</v>
      </c>
      <c r="D956" s="13" t="s">
        <v>7973</v>
      </c>
      <c r="E956" s="13" t="s">
        <v>1008</v>
      </c>
      <c r="F956" s="34">
        <v>11</v>
      </c>
    </row>
    <row r="957" spans="1:6">
      <c r="A957" s="23">
        <v>2021</v>
      </c>
      <c r="B957" s="23" t="s">
        <v>514</v>
      </c>
      <c r="C957" s="13" t="s">
        <v>6804</v>
      </c>
      <c r="D957" s="13" t="s">
        <v>7955</v>
      </c>
      <c r="E957" s="13" t="s">
        <v>4567</v>
      </c>
      <c r="F957" s="34">
        <v>11</v>
      </c>
    </row>
    <row r="958" spans="1:6">
      <c r="A958" s="23">
        <v>2021</v>
      </c>
      <c r="B958" s="23" t="s">
        <v>514</v>
      </c>
      <c r="C958" s="13" t="s">
        <v>6804</v>
      </c>
      <c r="D958" s="13" t="s">
        <v>7955</v>
      </c>
      <c r="E958" s="13" t="s">
        <v>5217</v>
      </c>
      <c r="F958" s="34">
        <v>2</v>
      </c>
    </row>
    <row r="959" spans="1:6">
      <c r="A959" s="23">
        <v>2021</v>
      </c>
      <c r="B959" s="23" t="s">
        <v>514</v>
      </c>
      <c r="C959" s="13" t="s">
        <v>6804</v>
      </c>
      <c r="D959" s="13" t="s">
        <v>7955</v>
      </c>
      <c r="E959" s="13" t="s">
        <v>5218</v>
      </c>
      <c r="F959" s="34">
        <v>1</v>
      </c>
    </row>
    <row r="960" spans="1:6">
      <c r="A960" s="23">
        <v>2021</v>
      </c>
      <c r="B960" s="23" t="s">
        <v>514</v>
      </c>
      <c r="C960" s="13" t="s">
        <v>6804</v>
      </c>
      <c r="D960" s="13" t="s">
        <v>7955</v>
      </c>
      <c r="E960" s="13" t="s">
        <v>7971</v>
      </c>
      <c r="F960" s="34">
        <v>1</v>
      </c>
    </row>
    <row r="961" spans="1:6">
      <c r="A961" s="23">
        <v>2021</v>
      </c>
      <c r="B961" s="23" t="s">
        <v>514</v>
      </c>
      <c r="C961" s="13" t="s">
        <v>6804</v>
      </c>
      <c r="D961" s="13" t="s">
        <v>7976</v>
      </c>
      <c r="E961" s="13" t="s">
        <v>7958</v>
      </c>
      <c r="F961" s="34">
        <v>7</v>
      </c>
    </row>
    <row r="962" spans="1:6">
      <c r="A962" s="23">
        <v>2021</v>
      </c>
      <c r="B962" s="23" t="s">
        <v>514</v>
      </c>
      <c r="C962" s="13" t="s">
        <v>6804</v>
      </c>
      <c r="D962" s="13" t="s">
        <v>7976</v>
      </c>
      <c r="E962" s="13" t="s">
        <v>4571</v>
      </c>
      <c r="F962" s="34">
        <v>103</v>
      </c>
    </row>
    <row r="963" spans="1:6">
      <c r="A963" s="23">
        <v>2021</v>
      </c>
      <c r="B963" s="23" t="s">
        <v>514</v>
      </c>
      <c r="C963" s="13" t="s">
        <v>6804</v>
      </c>
      <c r="D963" s="13" t="s">
        <v>7976</v>
      </c>
      <c r="E963" s="13" t="s">
        <v>7987</v>
      </c>
      <c r="F963" s="34">
        <v>69</v>
      </c>
    </row>
    <row r="964" spans="1:6">
      <c r="A964" s="23">
        <v>2021</v>
      </c>
      <c r="B964" s="23" t="s">
        <v>514</v>
      </c>
      <c r="C964" s="13" t="s">
        <v>6804</v>
      </c>
      <c r="D964" s="13" t="s">
        <v>7976</v>
      </c>
      <c r="E964" s="13" t="s">
        <v>7959</v>
      </c>
      <c r="F964" s="34">
        <v>1</v>
      </c>
    </row>
    <row r="965" spans="1:6">
      <c r="A965" s="23">
        <v>2021</v>
      </c>
      <c r="B965" s="23" t="s">
        <v>514</v>
      </c>
      <c r="C965" s="13" t="s">
        <v>6804</v>
      </c>
      <c r="D965" s="13" t="s">
        <v>7976</v>
      </c>
      <c r="E965" s="13" t="s">
        <v>7962</v>
      </c>
      <c r="F965" s="34">
        <v>1</v>
      </c>
    </row>
    <row r="966" spans="1:6">
      <c r="A966" s="23">
        <v>2021</v>
      </c>
      <c r="B966" s="23" t="s">
        <v>514</v>
      </c>
      <c r="C966" s="13" t="s">
        <v>6804</v>
      </c>
      <c r="D966" s="13" t="s">
        <v>7976</v>
      </c>
      <c r="E966" s="13" t="s">
        <v>8003</v>
      </c>
      <c r="F966" s="34">
        <v>74</v>
      </c>
    </row>
    <row r="967" spans="1:6">
      <c r="A967" s="23">
        <v>2021</v>
      </c>
      <c r="B967" s="23" t="s">
        <v>514</v>
      </c>
      <c r="C967" s="13" t="s">
        <v>6804</v>
      </c>
      <c r="D967" s="13" t="s">
        <v>7976</v>
      </c>
      <c r="E967" s="13" t="s">
        <v>7964</v>
      </c>
      <c r="F967" s="34">
        <v>2</v>
      </c>
    </row>
    <row r="968" spans="1:6">
      <c r="A968" s="23">
        <v>2021</v>
      </c>
      <c r="B968" s="23" t="s">
        <v>514</v>
      </c>
      <c r="C968" s="13" t="s">
        <v>6804</v>
      </c>
      <c r="D968" s="13" t="s">
        <v>7976</v>
      </c>
      <c r="E968" s="13" t="s">
        <v>1713</v>
      </c>
      <c r="F968" s="34">
        <v>36</v>
      </c>
    </row>
    <row r="969" spans="1:6">
      <c r="A969" s="23">
        <v>2021</v>
      </c>
      <c r="B969" s="23" t="s">
        <v>514</v>
      </c>
      <c r="C969" s="13" t="s">
        <v>6804</v>
      </c>
      <c r="D969" s="13" t="s">
        <v>7976</v>
      </c>
      <c r="E969" s="13" t="s">
        <v>7982</v>
      </c>
      <c r="F969" s="34">
        <v>9</v>
      </c>
    </row>
    <row r="970" spans="1:6">
      <c r="A970" s="23">
        <v>2021</v>
      </c>
      <c r="B970" s="23" t="s">
        <v>514</v>
      </c>
      <c r="C970" s="13" t="s">
        <v>6804</v>
      </c>
      <c r="D970" s="13" t="s">
        <v>4384</v>
      </c>
      <c r="E970" s="13" t="s">
        <v>7965</v>
      </c>
      <c r="F970" s="34">
        <v>110</v>
      </c>
    </row>
    <row r="971" spans="1:6">
      <c r="A971" s="23">
        <v>2021</v>
      </c>
      <c r="B971" s="23" t="s">
        <v>514</v>
      </c>
      <c r="C971" s="13" t="s">
        <v>6804</v>
      </c>
      <c r="D971" s="13" t="s">
        <v>4384</v>
      </c>
      <c r="E971" s="13" t="s">
        <v>1841</v>
      </c>
      <c r="F971" s="34">
        <v>7</v>
      </c>
    </row>
    <row r="972" spans="1:6">
      <c r="A972" s="23">
        <v>2021</v>
      </c>
      <c r="B972" s="23" t="s">
        <v>514</v>
      </c>
      <c r="C972" s="13" t="s">
        <v>6804</v>
      </c>
      <c r="D972" s="13" t="s">
        <v>4384</v>
      </c>
      <c r="E972" s="13" t="s">
        <v>7983</v>
      </c>
      <c r="F972" s="34">
        <v>3</v>
      </c>
    </row>
    <row r="973" spans="1:6">
      <c r="A973" s="23">
        <v>2021</v>
      </c>
      <c r="B973" s="23" t="s">
        <v>514</v>
      </c>
      <c r="C973" s="13" t="s">
        <v>6804</v>
      </c>
      <c r="D973" s="13" t="s">
        <v>4384</v>
      </c>
      <c r="E973" s="13" t="s">
        <v>7984</v>
      </c>
      <c r="F973" s="34">
        <v>3</v>
      </c>
    </row>
    <row r="974" spans="1:6">
      <c r="A974" s="23">
        <v>2021</v>
      </c>
      <c r="B974" s="23" t="s">
        <v>514</v>
      </c>
      <c r="C974" s="13" t="s">
        <v>6804</v>
      </c>
      <c r="D974" s="13" t="s">
        <v>7974</v>
      </c>
      <c r="E974" s="13" t="s">
        <v>7995</v>
      </c>
      <c r="F974" s="34">
        <v>1</v>
      </c>
    </row>
    <row r="975" spans="1:6">
      <c r="A975" s="23">
        <v>2021</v>
      </c>
      <c r="B975" s="23" t="s">
        <v>514</v>
      </c>
      <c r="C975" s="13" t="s">
        <v>6804</v>
      </c>
      <c r="D975" s="13" t="s">
        <v>7974</v>
      </c>
      <c r="E975" s="13" t="s">
        <v>7966</v>
      </c>
      <c r="F975" s="34">
        <v>1</v>
      </c>
    </row>
    <row r="976" spans="1:6">
      <c r="A976" s="23">
        <v>2021</v>
      </c>
      <c r="B976" s="23" t="s">
        <v>514</v>
      </c>
      <c r="C976" s="13" t="s">
        <v>6804</v>
      </c>
      <c r="D976" s="13" t="s">
        <v>7974</v>
      </c>
      <c r="E976" s="13" t="s">
        <v>7967</v>
      </c>
      <c r="F976" s="34">
        <v>1</v>
      </c>
    </row>
    <row r="977" spans="1:6">
      <c r="A977" s="23">
        <v>2021</v>
      </c>
      <c r="B977" s="23" t="s">
        <v>514</v>
      </c>
      <c r="C977" s="13" t="s">
        <v>6804</v>
      </c>
      <c r="D977" s="13" t="s">
        <v>7974</v>
      </c>
      <c r="E977" s="13" t="s">
        <v>7968</v>
      </c>
      <c r="F977" s="34">
        <v>3</v>
      </c>
    </row>
    <row r="978" spans="1:6">
      <c r="A978" s="23">
        <v>2021</v>
      </c>
      <c r="B978" s="23" t="s">
        <v>514</v>
      </c>
      <c r="C978" s="13" t="s">
        <v>185</v>
      </c>
      <c r="D978" s="13" t="s">
        <v>7973</v>
      </c>
      <c r="E978" s="13" t="s">
        <v>7951</v>
      </c>
      <c r="F978" s="34">
        <v>2</v>
      </c>
    </row>
    <row r="979" spans="1:6">
      <c r="A979" s="23">
        <v>2021</v>
      </c>
      <c r="B979" s="23" t="s">
        <v>514</v>
      </c>
      <c r="C979" s="13" t="s">
        <v>185</v>
      </c>
      <c r="D979" s="13" t="s">
        <v>7973</v>
      </c>
      <c r="E979" s="13" t="s">
        <v>7975</v>
      </c>
      <c r="F979" s="34">
        <v>24</v>
      </c>
    </row>
    <row r="980" spans="1:6">
      <c r="A980" s="23">
        <v>2021</v>
      </c>
      <c r="B980" s="23" t="s">
        <v>514</v>
      </c>
      <c r="C980" s="13" t="s">
        <v>185</v>
      </c>
      <c r="D980" s="13" t="s">
        <v>7973</v>
      </c>
      <c r="E980" s="13" t="s">
        <v>7977</v>
      </c>
      <c r="F980" s="34">
        <v>26</v>
      </c>
    </row>
    <row r="981" spans="1:6">
      <c r="A981" s="23">
        <v>2021</v>
      </c>
      <c r="B981" s="23" t="s">
        <v>514</v>
      </c>
      <c r="C981" s="13" t="s">
        <v>185</v>
      </c>
      <c r="D981" s="13" t="s">
        <v>7973</v>
      </c>
      <c r="E981" s="13" t="s">
        <v>7977</v>
      </c>
      <c r="F981" s="34">
        <v>6</v>
      </c>
    </row>
    <row r="982" spans="1:6">
      <c r="A982" s="23">
        <v>2021</v>
      </c>
      <c r="B982" s="23" t="s">
        <v>514</v>
      </c>
      <c r="C982" s="13" t="s">
        <v>185</v>
      </c>
      <c r="D982" s="13" t="s">
        <v>7973</v>
      </c>
      <c r="E982" s="13" t="s">
        <v>7981</v>
      </c>
      <c r="F982" s="34">
        <v>5</v>
      </c>
    </row>
    <row r="983" spans="1:6">
      <c r="A983" s="23">
        <v>2021</v>
      </c>
      <c r="B983" s="23" t="s">
        <v>514</v>
      </c>
      <c r="C983" s="13" t="s">
        <v>185</v>
      </c>
      <c r="D983" s="13" t="s">
        <v>7973</v>
      </c>
      <c r="E983" s="13" t="s">
        <v>7952</v>
      </c>
      <c r="F983" s="34">
        <v>5</v>
      </c>
    </row>
    <row r="984" spans="1:6">
      <c r="A984" s="23">
        <v>2021</v>
      </c>
      <c r="B984" s="23" t="s">
        <v>514</v>
      </c>
      <c r="C984" s="13" t="s">
        <v>185</v>
      </c>
      <c r="D984" s="13" t="s">
        <v>7973</v>
      </c>
      <c r="E984" s="13" t="s">
        <v>7953</v>
      </c>
      <c r="F984" s="34">
        <v>56</v>
      </c>
    </row>
    <row r="985" spans="1:6">
      <c r="A985" s="23">
        <v>2021</v>
      </c>
      <c r="B985" s="23" t="s">
        <v>514</v>
      </c>
      <c r="C985" s="13" t="s">
        <v>185</v>
      </c>
      <c r="D985" s="13" t="s">
        <v>7973</v>
      </c>
      <c r="E985" s="13" t="s">
        <v>7970</v>
      </c>
      <c r="F985" s="34">
        <v>9</v>
      </c>
    </row>
    <row r="986" spans="1:6">
      <c r="A986" s="23">
        <v>2021</v>
      </c>
      <c r="B986" s="23" t="s">
        <v>514</v>
      </c>
      <c r="C986" s="13" t="s">
        <v>185</v>
      </c>
      <c r="D986" s="13" t="s">
        <v>7973</v>
      </c>
      <c r="E986" s="13" t="s">
        <v>7988</v>
      </c>
      <c r="F986" s="34">
        <v>18</v>
      </c>
    </row>
    <row r="987" spans="1:6">
      <c r="A987" s="23">
        <v>2021</v>
      </c>
      <c r="B987" s="23" t="s">
        <v>514</v>
      </c>
      <c r="C987" s="13" t="s">
        <v>185</v>
      </c>
      <c r="D987" s="13" t="s">
        <v>7973</v>
      </c>
      <c r="E987" s="13" t="s">
        <v>1008</v>
      </c>
      <c r="F987" s="34">
        <v>49</v>
      </c>
    </row>
    <row r="988" spans="1:6">
      <c r="A988" s="23">
        <v>2021</v>
      </c>
      <c r="B988" s="23" t="s">
        <v>514</v>
      </c>
      <c r="C988" s="13" t="s">
        <v>185</v>
      </c>
      <c r="D988" s="13" t="s">
        <v>7955</v>
      </c>
      <c r="E988" s="13" t="s">
        <v>4567</v>
      </c>
      <c r="F988" s="34">
        <v>28</v>
      </c>
    </row>
    <row r="989" spans="1:6">
      <c r="A989" s="23">
        <v>2021</v>
      </c>
      <c r="B989" s="23" t="s">
        <v>514</v>
      </c>
      <c r="C989" s="13" t="s">
        <v>185</v>
      </c>
      <c r="D989" s="13" t="s">
        <v>7955</v>
      </c>
      <c r="E989" s="13" t="s">
        <v>5217</v>
      </c>
      <c r="F989" s="34">
        <v>6</v>
      </c>
    </row>
    <row r="990" spans="1:6">
      <c r="A990" s="23">
        <v>2021</v>
      </c>
      <c r="B990" s="23" t="s">
        <v>514</v>
      </c>
      <c r="C990" s="13" t="s">
        <v>185</v>
      </c>
      <c r="D990" s="13" t="s">
        <v>7955</v>
      </c>
      <c r="E990" s="13" t="s">
        <v>5218</v>
      </c>
      <c r="F990" s="34">
        <v>8</v>
      </c>
    </row>
    <row r="991" spans="1:6">
      <c r="A991" s="23">
        <v>2021</v>
      </c>
      <c r="B991" s="23" t="s">
        <v>514</v>
      </c>
      <c r="C991" s="13" t="s">
        <v>185</v>
      </c>
      <c r="D991" s="13" t="s">
        <v>7955</v>
      </c>
      <c r="E991" s="13" t="s">
        <v>7971</v>
      </c>
      <c r="F991" s="34">
        <v>3</v>
      </c>
    </row>
    <row r="992" spans="1:6">
      <c r="A992" s="23">
        <v>2021</v>
      </c>
      <c r="B992" s="23" t="s">
        <v>514</v>
      </c>
      <c r="C992" s="13" t="s">
        <v>185</v>
      </c>
      <c r="D992" s="13" t="s">
        <v>7955</v>
      </c>
      <c r="E992" s="13" t="s">
        <v>8000</v>
      </c>
      <c r="F992" s="34">
        <v>5</v>
      </c>
    </row>
    <row r="993" spans="1:6">
      <c r="A993" s="23">
        <v>2021</v>
      </c>
      <c r="B993" s="23" t="s">
        <v>514</v>
      </c>
      <c r="C993" s="13" t="s">
        <v>185</v>
      </c>
      <c r="D993" s="13" t="s">
        <v>7955</v>
      </c>
      <c r="E993" s="13" t="s">
        <v>7993</v>
      </c>
      <c r="F993" s="34">
        <v>1</v>
      </c>
    </row>
    <row r="994" spans="1:6">
      <c r="A994" s="23">
        <v>2021</v>
      </c>
      <c r="B994" s="23" t="s">
        <v>514</v>
      </c>
      <c r="C994" s="13" t="s">
        <v>185</v>
      </c>
      <c r="D994" s="13" t="s">
        <v>7976</v>
      </c>
      <c r="E994" s="13" t="s">
        <v>7958</v>
      </c>
      <c r="F994" s="34">
        <v>9</v>
      </c>
    </row>
    <row r="995" spans="1:6">
      <c r="A995" s="23">
        <v>2021</v>
      </c>
      <c r="B995" s="23" t="s">
        <v>514</v>
      </c>
      <c r="C995" s="13" t="s">
        <v>185</v>
      </c>
      <c r="D995" s="13" t="s">
        <v>7976</v>
      </c>
      <c r="E995" s="13" t="s">
        <v>4571</v>
      </c>
      <c r="F995" s="34">
        <v>109</v>
      </c>
    </row>
    <row r="996" spans="1:6">
      <c r="A996" s="23">
        <v>2021</v>
      </c>
      <c r="B996" s="23" t="s">
        <v>514</v>
      </c>
      <c r="C996" s="13" t="s">
        <v>185</v>
      </c>
      <c r="D996" s="13" t="s">
        <v>7976</v>
      </c>
      <c r="E996" s="13" t="s">
        <v>7987</v>
      </c>
      <c r="F996" s="34">
        <v>59</v>
      </c>
    </row>
    <row r="997" spans="1:6">
      <c r="A997" s="23">
        <v>2021</v>
      </c>
      <c r="B997" s="23" t="s">
        <v>514</v>
      </c>
      <c r="C997" s="13" t="s">
        <v>185</v>
      </c>
      <c r="D997" s="13" t="s">
        <v>7976</v>
      </c>
      <c r="E997" s="13" t="s">
        <v>7959</v>
      </c>
      <c r="F997" s="34">
        <v>6</v>
      </c>
    </row>
    <row r="998" spans="1:6">
      <c r="A998" s="23">
        <v>2021</v>
      </c>
      <c r="B998" s="23" t="s">
        <v>514</v>
      </c>
      <c r="C998" s="13" t="s">
        <v>185</v>
      </c>
      <c r="D998" s="13" t="s">
        <v>7976</v>
      </c>
      <c r="E998" s="13" t="s">
        <v>7961</v>
      </c>
      <c r="F998" s="34">
        <v>20</v>
      </c>
    </row>
    <row r="999" spans="1:6">
      <c r="A999" s="23">
        <v>2021</v>
      </c>
      <c r="B999" s="23" t="s">
        <v>514</v>
      </c>
      <c r="C999" s="13" t="s">
        <v>185</v>
      </c>
      <c r="D999" s="13" t="s">
        <v>7976</v>
      </c>
      <c r="E999" s="13" t="s">
        <v>7962</v>
      </c>
      <c r="F999" s="34">
        <v>6</v>
      </c>
    </row>
    <row r="1000" spans="1:6">
      <c r="A1000" s="23">
        <v>2021</v>
      </c>
      <c r="B1000" s="23" t="s">
        <v>514</v>
      </c>
      <c r="C1000" s="13" t="s">
        <v>185</v>
      </c>
      <c r="D1000" s="13" t="s">
        <v>7976</v>
      </c>
      <c r="E1000" s="13" t="s">
        <v>8003</v>
      </c>
      <c r="F1000" s="34">
        <v>151</v>
      </c>
    </row>
    <row r="1001" spans="1:6">
      <c r="A1001" s="23">
        <v>2021</v>
      </c>
      <c r="B1001" s="23" t="s">
        <v>514</v>
      </c>
      <c r="C1001" s="13" t="s">
        <v>185</v>
      </c>
      <c r="D1001" s="13" t="s">
        <v>7976</v>
      </c>
      <c r="E1001" s="13" t="s">
        <v>8004</v>
      </c>
      <c r="F1001" s="34">
        <v>3</v>
      </c>
    </row>
    <row r="1002" spans="1:6">
      <c r="A1002" s="23">
        <v>2021</v>
      </c>
      <c r="B1002" s="23" t="s">
        <v>514</v>
      </c>
      <c r="C1002" s="13" t="s">
        <v>185</v>
      </c>
      <c r="D1002" s="13" t="s">
        <v>7976</v>
      </c>
      <c r="E1002" s="13" t="s">
        <v>7964</v>
      </c>
      <c r="F1002" s="34">
        <v>11</v>
      </c>
    </row>
    <row r="1003" spans="1:6">
      <c r="A1003" s="23">
        <v>2021</v>
      </c>
      <c r="B1003" s="23" t="s">
        <v>514</v>
      </c>
      <c r="C1003" s="13" t="s">
        <v>185</v>
      </c>
      <c r="D1003" s="13" t="s">
        <v>7976</v>
      </c>
      <c r="E1003" s="13" t="s">
        <v>1713</v>
      </c>
      <c r="F1003" s="34">
        <v>31</v>
      </c>
    </row>
    <row r="1004" spans="1:6">
      <c r="A1004" s="23">
        <v>2021</v>
      </c>
      <c r="B1004" s="23" t="s">
        <v>514</v>
      </c>
      <c r="C1004" s="13" t="s">
        <v>185</v>
      </c>
      <c r="D1004" s="13" t="s">
        <v>7976</v>
      </c>
      <c r="E1004" s="13" t="s">
        <v>7982</v>
      </c>
      <c r="F1004" s="34">
        <v>81</v>
      </c>
    </row>
    <row r="1005" spans="1:6">
      <c r="A1005" s="23">
        <v>2021</v>
      </c>
      <c r="B1005" s="23" t="s">
        <v>514</v>
      </c>
      <c r="C1005" s="13" t="s">
        <v>185</v>
      </c>
      <c r="D1005" s="13" t="s">
        <v>4384</v>
      </c>
      <c r="E1005" s="13" t="s">
        <v>7972</v>
      </c>
      <c r="F1005" s="34">
        <v>1</v>
      </c>
    </row>
    <row r="1006" spans="1:6">
      <c r="A1006" s="23">
        <v>2021</v>
      </c>
      <c r="B1006" s="23" t="s">
        <v>514</v>
      </c>
      <c r="C1006" s="13" t="s">
        <v>185</v>
      </c>
      <c r="D1006" s="13" t="s">
        <v>4384</v>
      </c>
      <c r="E1006" s="13" t="s">
        <v>7965</v>
      </c>
      <c r="F1006" s="34">
        <v>164</v>
      </c>
    </row>
    <row r="1007" spans="1:6">
      <c r="A1007" s="23">
        <v>2021</v>
      </c>
      <c r="B1007" s="23" t="s">
        <v>514</v>
      </c>
      <c r="C1007" s="13" t="s">
        <v>185</v>
      </c>
      <c r="D1007" s="13" t="s">
        <v>4384</v>
      </c>
      <c r="E1007" s="13" t="s">
        <v>1841</v>
      </c>
      <c r="F1007" s="34">
        <v>31</v>
      </c>
    </row>
    <row r="1008" spans="1:6">
      <c r="A1008" s="23">
        <v>2021</v>
      </c>
      <c r="B1008" s="23" t="s">
        <v>514</v>
      </c>
      <c r="C1008" s="13" t="s">
        <v>185</v>
      </c>
      <c r="D1008" s="13" t="s">
        <v>4384</v>
      </c>
      <c r="E1008" s="13" t="s">
        <v>7983</v>
      </c>
      <c r="F1008" s="34">
        <v>16</v>
      </c>
    </row>
    <row r="1009" spans="1:6">
      <c r="A1009" s="23">
        <v>2021</v>
      </c>
      <c r="B1009" s="23" t="s">
        <v>514</v>
      </c>
      <c r="C1009" s="13" t="s">
        <v>185</v>
      </c>
      <c r="D1009" s="13" t="s">
        <v>4384</v>
      </c>
      <c r="E1009" s="13" t="s">
        <v>7984</v>
      </c>
      <c r="F1009" s="34">
        <v>15</v>
      </c>
    </row>
    <row r="1010" spans="1:6">
      <c r="A1010" s="23">
        <v>2021</v>
      </c>
      <c r="B1010" s="23" t="s">
        <v>514</v>
      </c>
      <c r="C1010" s="13" t="s">
        <v>185</v>
      </c>
      <c r="D1010" s="13" t="s">
        <v>7974</v>
      </c>
      <c r="E1010" s="13" t="s">
        <v>7998</v>
      </c>
      <c r="F1010" s="34">
        <v>1</v>
      </c>
    </row>
    <row r="1011" spans="1:6">
      <c r="A1011" s="23">
        <v>2021</v>
      </c>
      <c r="B1011" s="23" t="s">
        <v>514</v>
      </c>
      <c r="C1011" s="13" t="s">
        <v>185</v>
      </c>
      <c r="D1011" s="13" t="s">
        <v>7974</v>
      </c>
      <c r="E1011" s="13" t="s">
        <v>7995</v>
      </c>
      <c r="F1011" s="34">
        <v>3</v>
      </c>
    </row>
    <row r="1012" spans="1:6">
      <c r="A1012" s="23">
        <v>2021</v>
      </c>
      <c r="B1012" s="23" t="s">
        <v>514</v>
      </c>
      <c r="C1012" s="13" t="s">
        <v>185</v>
      </c>
      <c r="D1012" s="13" t="s">
        <v>7974</v>
      </c>
      <c r="E1012" s="13" t="s">
        <v>7966</v>
      </c>
      <c r="F1012" s="34">
        <v>1</v>
      </c>
    </row>
    <row r="1013" spans="1:6">
      <c r="A1013" s="23">
        <v>2021</v>
      </c>
      <c r="B1013" s="23" t="s">
        <v>514</v>
      </c>
      <c r="C1013" s="13" t="s">
        <v>185</v>
      </c>
      <c r="D1013" s="13" t="s">
        <v>7974</v>
      </c>
      <c r="E1013" s="13" t="s">
        <v>7967</v>
      </c>
      <c r="F1013" s="34">
        <v>19</v>
      </c>
    </row>
    <row r="1014" spans="1:6">
      <c r="A1014" s="23">
        <v>2021</v>
      </c>
      <c r="B1014" s="23" t="s">
        <v>514</v>
      </c>
      <c r="C1014" s="13" t="s">
        <v>185</v>
      </c>
      <c r="D1014" s="13" t="s">
        <v>7974</v>
      </c>
      <c r="E1014" s="13" t="s">
        <v>7968</v>
      </c>
      <c r="F1014" s="34">
        <v>18</v>
      </c>
    </row>
    <row r="1015" spans="1:6">
      <c r="A1015" s="23">
        <v>2021</v>
      </c>
      <c r="B1015" s="23" t="s">
        <v>514</v>
      </c>
      <c r="C1015" s="13" t="s">
        <v>185</v>
      </c>
      <c r="D1015" s="13" t="s">
        <v>7974</v>
      </c>
      <c r="E1015" s="13" t="s">
        <v>7969</v>
      </c>
      <c r="F1015" s="34">
        <v>1</v>
      </c>
    </row>
    <row r="1016" spans="1:6">
      <c r="A1016" s="23">
        <v>2021</v>
      </c>
      <c r="B1016" s="23" t="s">
        <v>514</v>
      </c>
      <c r="C1016" s="13" t="s">
        <v>185</v>
      </c>
      <c r="D1016" s="13" t="s">
        <v>7974</v>
      </c>
      <c r="E1016" s="13" t="s">
        <v>7986</v>
      </c>
      <c r="F1016" s="34">
        <v>5</v>
      </c>
    </row>
    <row r="1017" spans="1:6">
      <c r="A1017" s="23">
        <v>2021</v>
      </c>
      <c r="B1017" s="23" t="s">
        <v>514</v>
      </c>
      <c r="C1017" s="13" t="s">
        <v>3925</v>
      </c>
      <c r="D1017" s="13" t="s">
        <v>7973</v>
      </c>
      <c r="E1017" s="13" t="s">
        <v>7975</v>
      </c>
      <c r="F1017" s="34">
        <v>2</v>
      </c>
    </row>
    <row r="1018" spans="1:6">
      <c r="A1018" s="23">
        <v>2021</v>
      </c>
      <c r="B1018" s="23" t="s">
        <v>514</v>
      </c>
      <c r="C1018" s="13" t="s">
        <v>3925</v>
      </c>
      <c r="D1018" s="13" t="s">
        <v>7973</v>
      </c>
      <c r="E1018" s="13" t="s">
        <v>7977</v>
      </c>
      <c r="F1018" s="34">
        <v>4</v>
      </c>
    </row>
    <row r="1019" spans="1:6">
      <c r="A1019" s="23">
        <v>2021</v>
      </c>
      <c r="B1019" s="23" t="s">
        <v>514</v>
      </c>
      <c r="C1019" s="13" t="s">
        <v>3925</v>
      </c>
      <c r="D1019" s="13" t="s">
        <v>7973</v>
      </c>
      <c r="E1019" s="13" t="s">
        <v>7977</v>
      </c>
      <c r="F1019" s="34">
        <v>4</v>
      </c>
    </row>
    <row r="1020" spans="1:6">
      <c r="A1020" s="23">
        <v>2021</v>
      </c>
      <c r="B1020" s="23" t="s">
        <v>514</v>
      </c>
      <c r="C1020" s="13" t="s">
        <v>3925</v>
      </c>
      <c r="D1020" s="13" t="s">
        <v>7973</v>
      </c>
      <c r="E1020" s="13" t="s">
        <v>7981</v>
      </c>
      <c r="F1020" s="34">
        <v>1</v>
      </c>
    </row>
    <row r="1021" spans="1:6">
      <c r="A1021" s="23">
        <v>2021</v>
      </c>
      <c r="B1021" s="23" t="s">
        <v>514</v>
      </c>
      <c r="C1021" s="13" t="s">
        <v>3925</v>
      </c>
      <c r="D1021" s="13" t="s">
        <v>7973</v>
      </c>
      <c r="E1021" s="13" t="s">
        <v>7952</v>
      </c>
      <c r="F1021" s="34">
        <v>3</v>
      </c>
    </row>
    <row r="1022" spans="1:6">
      <c r="A1022" s="23">
        <v>2021</v>
      </c>
      <c r="B1022" s="23" t="s">
        <v>514</v>
      </c>
      <c r="C1022" s="13" t="s">
        <v>3925</v>
      </c>
      <c r="D1022" s="13" t="s">
        <v>7973</v>
      </c>
      <c r="E1022" s="13" t="s">
        <v>7953</v>
      </c>
      <c r="F1022" s="34">
        <v>23</v>
      </c>
    </row>
    <row r="1023" spans="1:6">
      <c r="A1023" s="23">
        <v>2021</v>
      </c>
      <c r="B1023" s="23" t="s">
        <v>514</v>
      </c>
      <c r="C1023" s="13" t="s">
        <v>3925</v>
      </c>
      <c r="D1023" s="13" t="s">
        <v>7973</v>
      </c>
      <c r="E1023" s="13" t="s">
        <v>7970</v>
      </c>
      <c r="F1023" s="34">
        <v>2</v>
      </c>
    </row>
    <row r="1024" spans="1:6">
      <c r="A1024" s="23">
        <v>2021</v>
      </c>
      <c r="B1024" s="23" t="s">
        <v>514</v>
      </c>
      <c r="C1024" s="13" t="s">
        <v>3925</v>
      </c>
      <c r="D1024" s="13" t="s">
        <v>7973</v>
      </c>
      <c r="E1024" s="13" t="s">
        <v>7988</v>
      </c>
      <c r="F1024" s="34">
        <v>14</v>
      </c>
    </row>
    <row r="1025" spans="1:6">
      <c r="A1025" s="23">
        <v>2021</v>
      </c>
      <c r="B1025" s="23" t="s">
        <v>514</v>
      </c>
      <c r="C1025" s="13" t="s">
        <v>3925</v>
      </c>
      <c r="D1025" s="13" t="s">
        <v>7973</v>
      </c>
      <c r="E1025" s="13" t="s">
        <v>1008</v>
      </c>
      <c r="F1025" s="34">
        <v>19</v>
      </c>
    </row>
    <row r="1026" spans="1:6">
      <c r="A1026" s="23">
        <v>2021</v>
      </c>
      <c r="B1026" s="23" t="s">
        <v>514</v>
      </c>
      <c r="C1026" s="13" t="s">
        <v>3925</v>
      </c>
      <c r="D1026" s="13" t="s">
        <v>7955</v>
      </c>
      <c r="E1026" s="13" t="s">
        <v>4567</v>
      </c>
      <c r="F1026" s="34">
        <v>7</v>
      </c>
    </row>
    <row r="1027" spans="1:6">
      <c r="A1027" s="23">
        <v>2021</v>
      </c>
      <c r="B1027" s="23" t="s">
        <v>514</v>
      </c>
      <c r="C1027" s="13" t="s">
        <v>3925</v>
      </c>
      <c r="D1027" s="13" t="s">
        <v>7955</v>
      </c>
      <c r="E1027" s="13" t="s">
        <v>5217</v>
      </c>
      <c r="F1027" s="34">
        <v>1</v>
      </c>
    </row>
    <row r="1028" spans="1:6">
      <c r="A1028" s="23">
        <v>2021</v>
      </c>
      <c r="B1028" s="23" t="s">
        <v>514</v>
      </c>
      <c r="C1028" s="13" t="s">
        <v>3925</v>
      </c>
      <c r="D1028" s="13" t="s">
        <v>7955</v>
      </c>
      <c r="E1028" s="13" t="s">
        <v>5218</v>
      </c>
      <c r="F1028" s="34">
        <v>5</v>
      </c>
    </row>
    <row r="1029" spans="1:6">
      <c r="A1029" s="23">
        <v>2021</v>
      </c>
      <c r="B1029" s="23" t="s">
        <v>514</v>
      </c>
      <c r="C1029" s="13" t="s">
        <v>3925</v>
      </c>
      <c r="D1029" s="13" t="s">
        <v>7955</v>
      </c>
      <c r="E1029" s="13" t="s">
        <v>7978</v>
      </c>
      <c r="F1029" s="34">
        <v>5</v>
      </c>
    </row>
    <row r="1030" spans="1:6">
      <c r="A1030" s="23">
        <v>2021</v>
      </c>
      <c r="B1030" s="23" t="s">
        <v>514</v>
      </c>
      <c r="C1030" s="13" t="s">
        <v>3925</v>
      </c>
      <c r="D1030" s="13" t="s">
        <v>7976</v>
      </c>
      <c r="E1030" s="13" t="s">
        <v>7958</v>
      </c>
      <c r="F1030" s="34">
        <v>7</v>
      </c>
    </row>
    <row r="1031" spans="1:6">
      <c r="A1031" s="23">
        <v>2021</v>
      </c>
      <c r="B1031" s="23" t="s">
        <v>514</v>
      </c>
      <c r="C1031" s="13" t="s">
        <v>3925</v>
      </c>
      <c r="D1031" s="13" t="s">
        <v>7976</v>
      </c>
      <c r="E1031" s="13" t="s">
        <v>4571</v>
      </c>
      <c r="F1031" s="34">
        <v>123</v>
      </c>
    </row>
    <row r="1032" spans="1:6">
      <c r="A1032" s="23">
        <v>2021</v>
      </c>
      <c r="B1032" s="23" t="s">
        <v>514</v>
      </c>
      <c r="C1032" s="13" t="s">
        <v>3925</v>
      </c>
      <c r="D1032" s="13" t="s">
        <v>7976</v>
      </c>
      <c r="E1032" s="13" t="s">
        <v>7987</v>
      </c>
      <c r="F1032" s="34">
        <v>98</v>
      </c>
    </row>
    <row r="1033" spans="1:6">
      <c r="A1033" s="23">
        <v>2021</v>
      </c>
      <c r="B1033" s="23" t="s">
        <v>514</v>
      </c>
      <c r="C1033" s="13" t="s">
        <v>3925</v>
      </c>
      <c r="D1033" s="13" t="s">
        <v>7976</v>
      </c>
      <c r="E1033" s="13" t="s">
        <v>7959</v>
      </c>
      <c r="F1033" s="34">
        <v>2</v>
      </c>
    </row>
    <row r="1034" spans="1:6">
      <c r="A1034" s="23">
        <v>2021</v>
      </c>
      <c r="B1034" s="23" t="s">
        <v>514</v>
      </c>
      <c r="C1034" s="13" t="s">
        <v>3925</v>
      </c>
      <c r="D1034" s="13" t="s">
        <v>7976</v>
      </c>
      <c r="E1034" s="13" t="s">
        <v>7960</v>
      </c>
      <c r="F1034" s="34">
        <v>1</v>
      </c>
    </row>
    <row r="1035" spans="1:6">
      <c r="A1035" s="23">
        <v>2021</v>
      </c>
      <c r="B1035" s="23" t="s">
        <v>514</v>
      </c>
      <c r="C1035" s="13" t="s">
        <v>3925</v>
      </c>
      <c r="D1035" s="13" t="s">
        <v>7976</v>
      </c>
      <c r="E1035" s="13" t="s">
        <v>7962</v>
      </c>
      <c r="F1035" s="34">
        <v>1</v>
      </c>
    </row>
    <row r="1036" spans="1:6">
      <c r="A1036" s="23">
        <v>2021</v>
      </c>
      <c r="B1036" s="23" t="s">
        <v>514</v>
      </c>
      <c r="C1036" s="13" t="s">
        <v>3925</v>
      </c>
      <c r="D1036" s="13" t="s">
        <v>7976</v>
      </c>
      <c r="E1036" s="13" t="s">
        <v>8003</v>
      </c>
      <c r="F1036" s="34">
        <v>186</v>
      </c>
    </row>
    <row r="1037" spans="1:6">
      <c r="A1037" s="23">
        <v>2021</v>
      </c>
      <c r="B1037" s="23" t="s">
        <v>514</v>
      </c>
      <c r="C1037" s="13" t="s">
        <v>3925</v>
      </c>
      <c r="D1037" s="13" t="s">
        <v>7976</v>
      </c>
      <c r="E1037" s="13" t="s">
        <v>7964</v>
      </c>
      <c r="F1037" s="34">
        <v>7</v>
      </c>
    </row>
    <row r="1038" spans="1:6">
      <c r="A1038" s="23">
        <v>2021</v>
      </c>
      <c r="B1038" s="23" t="s">
        <v>514</v>
      </c>
      <c r="C1038" s="13" t="s">
        <v>3925</v>
      </c>
      <c r="D1038" s="13" t="s">
        <v>7976</v>
      </c>
      <c r="E1038" s="13" t="s">
        <v>1713</v>
      </c>
      <c r="F1038" s="34">
        <v>21</v>
      </c>
    </row>
    <row r="1039" spans="1:6">
      <c r="A1039" s="23">
        <v>2021</v>
      </c>
      <c r="B1039" s="23" t="s">
        <v>514</v>
      </c>
      <c r="C1039" s="13" t="s">
        <v>3925</v>
      </c>
      <c r="D1039" s="13" t="s">
        <v>7976</v>
      </c>
      <c r="E1039" s="13" t="s">
        <v>7982</v>
      </c>
      <c r="F1039" s="34">
        <v>70</v>
      </c>
    </row>
    <row r="1040" spans="1:6">
      <c r="A1040" s="23">
        <v>2021</v>
      </c>
      <c r="B1040" s="23" t="s">
        <v>514</v>
      </c>
      <c r="C1040" s="13" t="s">
        <v>3925</v>
      </c>
      <c r="D1040" s="13" t="s">
        <v>4384</v>
      </c>
      <c r="E1040" s="13" t="s">
        <v>7972</v>
      </c>
      <c r="F1040" s="34">
        <v>3</v>
      </c>
    </row>
    <row r="1041" spans="1:6">
      <c r="A1041" s="23">
        <v>2021</v>
      </c>
      <c r="B1041" s="23" t="s">
        <v>514</v>
      </c>
      <c r="C1041" s="13" t="s">
        <v>3925</v>
      </c>
      <c r="D1041" s="13" t="s">
        <v>4384</v>
      </c>
      <c r="E1041" s="13" t="s">
        <v>7965</v>
      </c>
      <c r="F1041" s="34">
        <v>272</v>
      </c>
    </row>
    <row r="1042" spans="1:6">
      <c r="A1042" s="23">
        <v>2021</v>
      </c>
      <c r="B1042" s="23" t="s">
        <v>514</v>
      </c>
      <c r="C1042" s="13" t="s">
        <v>3925</v>
      </c>
      <c r="D1042" s="13" t="s">
        <v>4384</v>
      </c>
      <c r="E1042" s="13" t="s">
        <v>1841</v>
      </c>
      <c r="F1042" s="34">
        <v>12</v>
      </c>
    </row>
    <row r="1043" spans="1:6">
      <c r="A1043" s="23">
        <v>2021</v>
      </c>
      <c r="B1043" s="23" t="s">
        <v>514</v>
      </c>
      <c r="C1043" s="13" t="s">
        <v>3925</v>
      </c>
      <c r="D1043" s="13" t="s">
        <v>4384</v>
      </c>
      <c r="E1043" s="13" t="s">
        <v>7983</v>
      </c>
      <c r="F1043" s="34">
        <v>12</v>
      </c>
    </row>
    <row r="1044" spans="1:6">
      <c r="A1044" s="23">
        <v>2021</v>
      </c>
      <c r="B1044" s="23" t="s">
        <v>514</v>
      </c>
      <c r="C1044" s="13" t="s">
        <v>3925</v>
      </c>
      <c r="D1044" s="13" t="s">
        <v>4384</v>
      </c>
      <c r="E1044" s="13" t="s">
        <v>7984</v>
      </c>
      <c r="F1044" s="34">
        <v>6</v>
      </c>
    </row>
    <row r="1045" spans="1:6">
      <c r="A1045" s="23">
        <v>2021</v>
      </c>
      <c r="B1045" s="23" t="s">
        <v>514</v>
      </c>
      <c r="C1045" s="13" t="s">
        <v>3925</v>
      </c>
      <c r="D1045" s="13" t="s">
        <v>7974</v>
      </c>
      <c r="E1045" s="13" t="s">
        <v>7967</v>
      </c>
      <c r="F1045" s="34">
        <v>4</v>
      </c>
    </row>
    <row r="1046" spans="1:6">
      <c r="A1046" s="23">
        <v>2021</v>
      </c>
      <c r="B1046" s="23" t="s">
        <v>514</v>
      </c>
      <c r="C1046" s="13" t="s">
        <v>3925</v>
      </c>
      <c r="D1046" s="13" t="s">
        <v>7974</v>
      </c>
      <c r="E1046" s="13" t="s">
        <v>7968</v>
      </c>
      <c r="F1046" s="34">
        <v>6</v>
      </c>
    </row>
    <row r="1047" spans="1:6">
      <c r="A1047" s="23">
        <v>2021</v>
      </c>
      <c r="B1047" s="23" t="s">
        <v>514</v>
      </c>
      <c r="C1047" s="13" t="s">
        <v>3925</v>
      </c>
      <c r="D1047" s="13" t="s">
        <v>7974</v>
      </c>
      <c r="E1047" s="13" t="s">
        <v>7986</v>
      </c>
      <c r="F1047" s="34">
        <v>4</v>
      </c>
    </row>
  </sheetData>
  <sheetProtection autoFilter="0" pivotTables="0"/>
  <autoFilter ref="A1:F1047" xr:uid="{00000000-0009-0000-0000-000055000000}"/>
  <sortState xmlns:xlrd2="http://schemas.microsoft.com/office/spreadsheetml/2017/richdata2" ref="B7:F150">
    <sortCondition descending="1" ref="C7:C150"/>
    <sortCondition ref="D7:D150"/>
    <sortCondition ref="E7:E150"/>
  </sortStat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55">
    <tabColor theme="0"/>
  </sheetPr>
  <dimension ref="A1:D109"/>
  <sheetViews>
    <sheetView zoomScale="85" zoomScaleNormal="85" workbookViewId="0">
      <pane ySplit="1" topLeftCell="A2" activePane="bottomLeft" state="frozen"/>
      <selection pane="bottomLeft" activeCell="C111" sqref="C111"/>
    </sheetView>
  </sheetViews>
  <sheetFormatPr baseColWidth="10" defaultColWidth="9.5" defaultRowHeight="16.5"/>
  <cols>
    <col min="1" max="1" width="9" bestFit="1" customWidth="1"/>
    <col min="2" max="2" width="11.625" bestFit="1" customWidth="1"/>
    <col min="3" max="3" width="67.75" bestFit="1" customWidth="1"/>
    <col min="4" max="4" width="12.75" bestFit="1" customWidth="1"/>
    <col min="5" max="10" width="6.875" customWidth="1"/>
  </cols>
  <sheetData>
    <row r="1" spans="1:4">
      <c r="A1" s="43" t="s">
        <v>2398</v>
      </c>
      <c r="B1" s="43" t="s">
        <v>199</v>
      </c>
      <c r="C1" s="45" t="s">
        <v>3074</v>
      </c>
      <c r="D1" s="43" t="s">
        <v>2703</v>
      </c>
    </row>
    <row r="2" spans="1:4">
      <c r="A2" s="23">
        <v>2007</v>
      </c>
      <c r="B2" s="23" t="s">
        <v>1886</v>
      </c>
      <c r="C2" s="13" t="s">
        <v>4802</v>
      </c>
      <c r="D2" s="34">
        <v>4234</v>
      </c>
    </row>
    <row r="3" spans="1:4">
      <c r="A3" s="23">
        <v>2008</v>
      </c>
      <c r="B3" s="23" t="s">
        <v>1886</v>
      </c>
      <c r="C3" s="13" t="s">
        <v>4802</v>
      </c>
      <c r="D3" s="34">
        <v>5721</v>
      </c>
    </row>
    <row r="4" spans="1:4">
      <c r="A4" s="23">
        <v>2009</v>
      </c>
      <c r="B4" s="23" t="s">
        <v>1886</v>
      </c>
      <c r="C4" s="13" t="s">
        <v>4802</v>
      </c>
      <c r="D4" s="34">
        <v>5620</v>
      </c>
    </row>
    <row r="5" spans="1:4">
      <c r="A5" s="23">
        <v>2009</v>
      </c>
      <c r="B5" s="23" t="s">
        <v>1886</v>
      </c>
      <c r="C5" s="13" t="s">
        <v>4803</v>
      </c>
      <c r="D5" s="34">
        <v>6284</v>
      </c>
    </row>
    <row r="6" spans="1:4">
      <c r="A6" s="23">
        <v>2009</v>
      </c>
      <c r="B6" s="23" t="s">
        <v>1886</v>
      </c>
      <c r="C6" s="13" t="s">
        <v>4804</v>
      </c>
      <c r="D6" s="34">
        <v>90</v>
      </c>
    </row>
    <row r="7" spans="1:4">
      <c r="A7" s="23">
        <v>2009</v>
      </c>
      <c r="B7" s="23" t="s">
        <v>1886</v>
      </c>
      <c r="C7" s="13" t="s">
        <v>4805</v>
      </c>
      <c r="D7" s="34">
        <v>381</v>
      </c>
    </row>
    <row r="8" spans="1:4">
      <c r="A8" s="23">
        <v>2009</v>
      </c>
      <c r="B8" s="23" t="s">
        <v>1886</v>
      </c>
      <c r="C8" s="13" t="s">
        <v>4806</v>
      </c>
      <c r="D8" s="34">
        <v>237</v>
      </c>
    </row>
    <row r="9" spans="1:4">
      <c r="A9" s="23">
        <v>2009</v>
      </c>
      <c r="B9" s="23" t="s">
        <v>1886</v>
      </c>
      <c r="C9" s="13" t="s">
        <v>4807</v>
      </c>
      <c r="D9" s="34">
        <v>1783</v>
      </c>
    </row>
    <row r="10" spans="1:4">
      <c r="A10" s="23">
        <v>2009</v>
      </c>
      <c r="B10" s="23" t="s">
        <v>1886</v>
      </c>
      <c r="C10" s="13" t="s">
        <v>4808</v>
      </c>
      <c r="D10" s="34">
        <v>4</v>
      </c>
    </row>
    <row r="11" spans="1:4">
      <c r="A11" s="23">
        <v>2010</v>
      </c>
      <c r="B11" s="23" t="s">
        <v>1886</v>
      </c>
      <c r="C11" s="13" t="s">
        <v>4802</v>
      </c>
      <c r="D11" s="34">
        <v>5087</v>
      </c>
    </row>
    <row r="12" spans="1:4">
      <c r="A12" s="23">
        <v>2010</v>
      </c>
      <c r="B12" s="23" t="s">
        <v>1886</v>
      </c>
      <c r="C12" s="13" t="s">
        <v>4803</v>
      </c>
      <c r="D12" s="34">
        <v>7512</v>
      </c>
    </row>
    <row r="13" spans="1:4">
      <c r="A13" s="23">
        <v>2010</v>
      </c>
      <c r="B13" s="23" t="s">
        <v>1886</v>
      </c>
      <c r="C13" s="13" t="s">
        <v>4804</v>
      </c>
      <c r="D13" s="34">
        <v>169</v>
      </c>
    </row>
    <row r="14" spans="1:4">
      <c r="A14" s="23">
        <v>2010</v>
      </c>
      <c r="B14" s="23" t="s">
        <v>1886</v>
      </c>
      <c r="C14" s="13" t="s">
        <v>4809</v>
      </c>
      <c r="D14" s="34">
        <v>1560</v>
      </c>
    </row>
    <row r="15" spans="1:4">
      <c r="A15" s="23">
        <v>2010</v>
      </c>
      <c r="B15" s="23" t="s">
        <v>1886</v>
      </c>
      <c r="C15" s="13" t="s">
        <v>4805</v>
      </c>
      <c r="D15" s="34">
        <v>729</v>
      </c>
    </row>
    <row r="16" spans="1:4">
      <c r="A16" s="23">
        <v>2010</v>
      </c>
      <c r="B16" s="23" t="s">
        <v>1886</v>
      </c>
      <c r="C16" s="13" t="s">
        <v>4806</v>
      </c>
      <c r="D16" s="34">
        <v>222</v>
      </c>
    </row>
    <row r="17" spans="1:4">
      <c r="A17" s="23">
        <v>2010</v>
      </c>
      <c r="B17" s="23" t="s">
        <v>1886</v>
      </c>
      <c r="C17" s="13" t="s">
        <v>4807</v>
      </c>
      <c r="D17" s="34">
        <v>4860</v>
      </c>
    </row>
    <row r="18" spans="1:4">
      <c r="A18" s="23">
        <v>2010</v>
      </c>
      <c r="B18" s="23" t="s">
        <v>1886</v>
      </c>
      <c r="C18" s="13" t="s">
        <v>4808</v>
      </c>
      <c r="D18" s="34">
        <v>15</v>
      </c>
    </row>
    <row r="19" spans="1:4">
      <c r="A19" s="23">
        <v>2011</v>
      </c>
      <c r="B19" s="23" t="s">
        <v>1886</v>
      </c>
      <c r="C19" s="13" t="s">
        <v>4802</v>
      </c>
      <c r="D19" s="34">
        <v>6335</v>
      </c>
    </row>
    <row r="20" spans="1:4">
      <c r="A20" s="23">
        <v>2011</v>
      </c>
      <c r="B20" s="23" t="s">
        <v>1886</v>
      </c>
      <c r="C20" s="13" t="s">
        <v>4803</v>
      </c>
      <c r="D20" s="34">
        <v>5181</v>
      </c>
    </row>
    <row r="21" spans="1:4">
      <c r="A21" s="23">
        <v>2011</v>
      </c>
      <c r="B21" s="23" t="s">
        <v>1886</v>
      </c>
      <c r="C21" s="13" t="s">
        <v>4804</v>
      </c>
      <c r="D21" s="34">
        <v>322</v>
      </c>
    </row>
    <row r="22" spans="1:4">
      <c r="A22" s="23">
        <v>2011</v>
      </c>
      <c r="B22" s="23" t="s">
        <v>1886</v>
      </c>
      <c r="C22" s="13" t="s">
        <v>4809</v>
      </c>
      <c r="D22" s="34">
        <v>2169</v>
      </c>
    </row>
    <row r="23" spans="1:4">
      <c r="A23" s="23">
        <v>2011</v>
      </c>
      <c r="B23" s="23" t="s">
        <v>1886</v>
      </c>
      <c r="C23" s="13" t="s">
        <v>4805</v>
      </c>
      <c r="D23" s="34">
        <v>787</v>
      </c>
    </row>
    <row r="24" spans="1:4">
      <c r="A24" s="23">
        <v>2011</v>
      </c>
      <c r="B24" s="23" t="s">
        <v>1886</v>
      </c>
      <c r="C24" s="13" t="s">
        <v>4806</v>
      </c>
      <c r="D24" s="34">
        <v>247</v>
      </c>
    </row>
    <row r="25" spans="1:4">
      <c r="A25" s="23">
        <v>2011</v>
      </c>
      <c r="B25" s="23" t="s">
        <v>1886</v>
      </c>
      <c r="C25" s="13" t="s">
        <v>4807</v>
      </c>
      <c r="D25" s="34">
        <v>7800</v>
      </c>
    </row>
    <row r="26" spans="1:4">
      <c r="A26" s="23">
        <v>2011</v>
      </c>
      <c r="B26" s="23" t="s">
        <v>1886</v>
      </c>
      <c r="C26" s="13" t="s">
        <v>4808</v>
      </c>
      <c r="D26" s="34">
        <v>20</v>
      </c>
    </row>
    <row r="27" spans="1:4">
      <c r="A27" s="23">
        <v>2012</v>
      </c>
      <c r="B27" s="23" t="s">
        <v>1886</v>
      </c>
      <c r="C27" s="13" t="s">
        <v>4802</v>
      </c>
      <c r="D27" s="34">
        <v>8291</v>
      </c>
    </row>
    <row r="28" spans="1:4">
      <c r="A28" s="23">
        <v>2012</v>
      </c>
      <c r="B28" s="23" t="s">
        <v>1886</v>
      </c>
      <c r="C28" s="13" t="s">
        <v>4803</v>
      </c>
      <c r="D28" s="34">
        <v>8520</v>
      </c>
    </row>
    <row r="29" spans="1:4">
      <c r="A29" s="23">
        <v>2012</v>
      </c>
      <c r="B29" s="23" t="s">
        <v>1886</v>
      </c>
      <c r="C29" s="13" t="s">
        <v>4804</v>
      </c>
      <c r="D29" s="34">
        <v>583</v>
      </c>
    </row>
    <row r="30" spans="1:4">
      <c r="A30" s="23">
        <v>2012</v>
      </c>
      <c r="B30" s="23" t="s">
        <v>1886</v>
      </c>
      <c r="C30" s="13" t="s">
        <v>4809</v>
      </c>
      <c r="D30" s="34">
        <v>2946</v>
      </c>
    </row>
    <row r="31" spans="1:4">
      <c r="A31" s="23">
        <v>2012</v>
      </c>
      <c r="B31" s="23" t="s">
        <v>1886</v>
      </c>
      <c r="C31" s="13" t="s">
        <v>4805</v>
      </c>
      <c r="D31" s="34">
        <v>739</v>
      </c>
    </row>
    <row r="32" spans="1:4">
      <c r="A32" s="23">
        <v>2012</v>
      </c>
      <c r="B32" s="23" t="s">
        <v>1886</v>
      </c>
      <c r="C32" s="13" t="s">
        <v>4806</v>
      </c>
      <c r="D32" s="34">
        <v>251</v>
      </c>
    </row>
    <row r="33" spans="1:4">
      <c r="A33" s="23">
        <v>2012</v>
      </c>
      <c r="B33" s="23" t="s">
        <v>1886</v>
      </c>
      <c r="C33" s="13" t="s">
        <v>4807</v>
      </c>
      <c r="D33" s="34">
        <v>8174</v>
      </c>
    </row>
    <row r="34" spans="1:4">
      <c r="A34" s="23">
        <v>2012</v>
      </c>
      <c r="B34" s="23" t="s">
        <v>1886</v>
      </c>
      <c r="C34" s="13" t="s">
        <v>4808</v>
      </c>
      <c r="D34" s="34">
        <v>20</v>
      </c>
    </row>
    <row r="35" spans="1:4">
      <c r="A35" s="23">
        <v>2013</v>
      </c>
      <c r="B35" s="23" t="s">
        <v>1886</v>
      </c>
      <c r="C35" s="13" t="s">
        <v>4802</v>
      </c>
      <c r="D35" s="34">
        <v>6354</v>
      </c>
    </row>
    <row r="36" spans="1:4">
      <c r="A36" s="23">
        <v>2013</v>
      </c>
      <c r="B36" s="23" t="s">
        <v>1886</v>
      </c>
      <c r="C36" s="13" t="s">
        <v>4803</v>
      </c>
      <c r="D36" s="34">
        <v>5846</v>
      </c>
    </row>
    <row r="37" spans="1:4">
      <c r="A37" s="23">
        <v>2013</v>
      </c>
      <c r="B37" s="23" t="s">
        <v>1886</v>
      </c>
      <c r="C37" s="13" t="s">
        <v>4804</v>
      </c>
      <c r="D37" s="34">
        <v>398</v>
      </c>
    </row>
    <row r="38" spans="1:4">
      <c r="A38" s="23">
        <v>2013</v>
      </c>
      <c r="B38" s="23" t="s">
        <v>1886</v>
      </c>
      <c r="C38" s="13" t="s">
        <v>4809</v>
      </c>
      <c r="D38" s="34">
        <v>2683</v>
      </c>
    </row>
    <row r="39" spans="1:4">
      <c r="A39" s="23">
        <v>2013</v>
      </c>
      <c r="B39" s="23" t="s">
        <v>1886</v>
      </c>
      <c r="C39" s="13" t="s">
        <v>4805</v>
      </c>
      <c r="D39" s="34">
        <v>787</v>
      </c>
    </row>
    <row r="40" spans="1:4">
      <c r="A40" s="23">
        <v>2013</v>
      </c>
      <c r="B40" s="23" t="s">
        <v>1886</v>
      </c>
      <c r="C40" s="13" t="s">
        <v>4806</v>
      </c>
      <c r="D40" s="34">
        <v>270</v>
      </c>
    </row>
    <row r="41" spans="1:4">
      <c r="A41" s="23">
        <v>2013</v>
      </c>
      <c r="B41" s="23" t="s">
        <v>1886</v>
      </c>
      <c r="C41" s="13" t="s">
        <v>4807</v>
      </c>
      <c r="D41" s="34">
        <v>7958</v>
      </c>
    </row>
    <row r="42" spans="1:4">
      <c r="A42" s="23">
        <v>2013</v>
      </c>
      <c r="B42" s="23" t="s">
        <v>1886</v>
      </c>
      <c r="C42" s="13" t="s">
        <v>4808</v>
      </c>
      <c r="D42" s="34">
        <v>24</v>
      </c>
    </row>
    <row r="43" spans="1:4">
      <c r="A43" s="23">
        <v>2014</v>
      </c>
      <c r="B43" s="23" t="s">
        <v>1886</v>
      </c>
      <c r="C43" s="13" t="s">
        <v>4802</v>
      </c>
      <c r="D43" s="34">
        <v>8365</v>
      </c>
    </row>
    <row r="44" spans="1:4">
      <c r="A44" s="23">
        <v>2014</v>
      </c>
      <c r="B44" s="23" t="s">
        <v>1886</v>
      </c>
      <c r="C44" s="13" t="s">
        <v>4803</v>
      </c>
      <c r="D44" s="34">
        <v>6751</v>
      </c>
    </row>
    <row r="45" spans="1:4">
      <c r="A45" s="23">
        <v>2014</v>
      </c>
      <c r="B45" s="23" t="s">
        <v>1886</v>
      </c>
      <c r="C45" s="13" t="s">
        <v>4804</v>
      </c>
      <c r="D45" s="34">
        <v>421</v>
      </c>
    </row>
    <row r="46" spans="1:4">
      <c r="A46" s="23">
        <v>2014</v>
      </c>
      <c r="B46" s="23" t="s">
        <v>1886</v>
      </c>
      <c r="C46" s="13" t="s">
        <v>4809</v>
      </c>
      <c r="D46" s="34">
        <v>3027</v>
      </c>
    </row>
    <row r="47" spans="1:4">
      <c r="A47" s="23">
        <v>2014</v>
      </c>
      <c r="B47" s="23" t="s">
        <v>1886</v>
      </c>
      <c r="C47" s="13" t="s">
        <v>4805</v>
      </c>
      <c r="D47" s="34">
        <v>364</v>
      </c>
    </row>
    <row r="48" spans="1:4">
      <c r="A48" s="23">
        <v>2014</v>
      </c>
      <c r="B48" s="23" t="s">
        <v>1886</v>
      </c>
      <c r="C48" s="13" t="s">
        <v>4806</v>
      </c>
      <c r="D48" s="34">
        <v>252</v>
      </c>
    </row>
    <row r="49" spans="1:4">
      <c r="A49" s="23">
        <v>2014</v>
      </c>
      <c r="B49" s="23" t="s">
        <v>1886</v>
      </c>
      <c r="C49" s="13" t="s">
        <v>4807</v>
      </c>
      <c r="D49" s="34">
        <v>8388</v>
      </c>
    </row>
    <row r="50" spans="1:4">
      <c r="A50" s="23">
        <v>2014</v>
      </c>
      <c r="B50" s="23" t="s">
        <v>1886</v>
      </c>
      <c r="C50" s="13" t="s">
        <v>4808</v>
      </c>
      <c r="D50" s="34">
        <v>28</v>
      </c>
    </row>
    <row r="51" spans="1:4">
      <c r="A51" s="23">
        <v>2015</v>
      </c>
      <c r="B51" s="23" t="s">
        <v>1886</v>
      </c>
      <c r="C51" s="13" t="s">
        <v>4802</v>
      </c>
      <c r="D51" s="34">
        <v>7867</v>
      </c>
    </row>
    <row r="52" spans="1:4">
      <c r="A52" s="23">
        <v>2015</v>
      </c>
      <c r="B52" s="23" t="s">
        <v>1886</v>
      </c>
      <c r="C52" s="13" t="s">
        <v>4803</v>
      </c>
      <c r="D52" s="34">
        <v>6761</v>
      </c>
    </row>
    <row r="53" spans="1:4">
      <c r="A53" s="23">
        <v>2015</v>
      </c>
      <c r="B53" s="23" t="s">
        <v>1886</v>
      </c>
      <c r="C53" s="13" t="s">
        <v>4804</v>
      </c>
      <c r="D53" s="34">
        <v>362</v>
      </c>
    </row>
    <row r="54" spans="1:4">
      <c r="A54" s="23">
        <v>2015</v>
      </c>
      <c r="B54" s="23" t="s">
        <v>1886</v>
      </c>
      <c r="C54" s="13" t="s">
        <v>4809</v>
      </c>
      <c r="D54" s="34">
        <v>2868</v>
      </c>
    </row>
    <row r="55" spans="1:4">
      <c r="A55" s="23">
        <v>2015</v>
      </c>
      <c r="B55" s="23" t="s">
        <v>1886</v>
      </c>
      <c r="C55" s="13" t="s">
        <v>4805</v>
      </c>
      <c r="D55" s="34">
        <v>351</v>
      </c>
    </row>
    <row r="56" spans="1:4">
      <c r="A56" s="23">
        <v>2015</v>
      </c>
      <c r="B56" s="23" t="s">
        <v>1886</v>
      </c>
      <c r="C56" s="13" t="s">
        <v>4806</v>
      </c>
      <c r="D56" s="34">
        <v>166</v>
      </c>
    </row>
    <row r="57" spans="1:4">
      <c r="A57" s="23">
        <v>2015</v>
      </c>
      <c r="B57" s="23" t="s">
        <v>1886</v>
      </c>
      <c r="C57" s="13" t="s">
        <v>4807</v>
      </c>
      <c r="D57" s="34">
        <v>6966</v>
      </c>
    </row>
    <row r="58" spans="1:4">
      <c r="A58" s="23">
        <v>2015</v>
      </c>
      <c r="B58" s="23" t="s">
        <v>1886</v>
      </c>
      <c r="C58" s="13" t="s">
        <v>4808</v>
      </c>
      <c r="D58" s="34">
        <v>24</v>
      </c>
    </row>
    <row r="59" spans="1:4">
      <c r="A59" s="23">
        <v>2016</v>
      </c>
      <c r="B59" s="23" t="s">
        <v>1886</v>
      </c>
      <c r="C59" s="13" t="s">
        <v>4802</v>
      </c>
      <c r="D59" s="34">
        <v>3364</v>
      </c>
    </row>
    <row r="60" spans="1:4">
      <c r="A60" s="23">
        <v>2016</v>
      </c>
      <c r="B60" s="23" t="s">
        <v>1886</v>
      </c>
      <c r="C60" s="13" t="s">
        <v>4810</v>
      </c>
      <c r="D60" s="34">
        <v>3150</v>
      </c>
    </row>
    <row r="61" spans="1:4">
      <c r="A61" s="23">
        <v>2016</v>
      </c>
      <c r="B61" s="23" t="s">
        <v>1886</v>
      </c>
      <c r="C61" s="13" t="s">
        <v>4806</v>
      </c>
      <c r="D61" s="34">
        <v>29</v>
      </c>
    </row>
    <row r="62" spans="1:4">
      <c r="A62" s="23">
        <v>2016</v>
      </c>
      <c r="B62" s="23" t="s">
        <v>1886</v>
      </c>
      <c r="C62" s="13" t="s">
        <v>4808</v>
      </c>
      <c r="D62" s="34">
        <v>15</v>
      </c>
    </row>
    <row r="63" spans="1:4">
      <c r="A63" s="23">
        <v>2017</v>
      </c>
      <c r="B63" s="23" t="s">
        <v>1886</v>
      </c>
      <c r="C63" s="13" t="s">
        <v>4802</v>
      </c>
      <c r="D63" s="34">
        <v>4268</v>
      </c>
    </row>
    <row r="64" spans="1:4">
      <c r="A64" s="23">
        <v>2017</v>
      </c>
      <c r="B64" s="23" t="s">
        <v>1886</v>
      </c>
      <c r="C64" s="13" t="s">
        <v>4810</v>
      </c>
      <c r="D64" s="34">
        <v>3953</v>
      </c>
    </row>
    <row r="65" spans="1:4">
      <c r="A65" s="23">
        <v>2017</v>
      </c>
      <c r="B65" s="23" t="s">
        <v>1886</v>
      </c>
      <c r="C65" s="13" t="s">
        <v>4803</v>
      </c>
      <c r="D65" s="34">
        <v>990</v>
      </c>
    </row>
    <row r="66" spans="1:4">
      <c r="A66" s="23">
        <v>2017</v>
      </c>
      <c r="B66" s="23" t="s">
        <v>1886</v>
      </c>
      <c r="C66" s="13" t="s">
        <v>2289</v>
      </c>
      <c r="D66" s="34">
        <v>499</v>
      </c>
    </row>
    <row r="67" spans="1:4">
      <c r="A67" s="23">
        <v>2017</v>
      </c>
      <c r="B67" s="23" t="s">
        <v>1886</v>
      </c>
      <c r="C67" s="13" t="s">
        <v>4805</v>
      </c>
      <c r="D67" s="34">
        <v>560</v>
      </c>
    </row>
    <row r="68" spans="1:4">
      <c r="A68" s="23">
        <v>2017</v>
      </c>
      <c r="B68" s="23" t="s">
        <v>1886</v>
      </c>
      <c r="C68" s="13" t="s">
        <v>4806</v>
      </c>
      <c r="D68" s="34">
        <v>16</v>
      </c>
    </row>
    <row r="69" spans="1:4">
      <c r="A69" s="23">
        <v>2017</v>
      </c>
      <c r="B69" s="23" t="s">
        <v>1886</v>
      </c>
      <c r="C69" s="13" t="s">
        <v>4807</v>
      </c>
      <c r="D69" s="34">
        <v>878</v>
      </c>
    </row>
    <row r="70" spans="1:4">
      <c r="A70" s="23">
        <v>2017</v>
      </c>
      <c r="B70" s="23" t="s">
        <v>1886</v>
      </c>
      <c r="C70" s="13" t="s">
        <v>4808</v>
      </c>
      <c r="D70" s="34">
        <v>23</v>
      </c>
    </row>
    <row r="71" spans="1:4">
      <c r="A71" s="23">
        <v>2018</v>
      </c>
      <c r="B71" s="23" t="s">
        <v>1886</v>
      </c>
      <c r="C71" s="13" t="s">
        <v>4802</v>
      </c>
      <c r="D71" s="34">
        <v>3936</v>
      </c>
    </row>
    <row r="72" spans="1:4">
      <c r="A72" s="23">
        <v>2018</v>
      </c>
      <c r="B72" s="23" t="s">
        <v>1886</v>
      </c>
      <c r="C72" s="13" t="s">
        <v>4810</v>
      </c>
      <c r="D72" s="34">
        <v>2655</v>
      </c>
    </row>
    <row r="73" spans="1:4">
      <c r="A73" s="23">
        <v>2018</v>
      </c>
      <c r="B73" s="23" t="s">
        <v>1886</v>
      </c>
      <c r="C73" s="13" t="s">
        <v>4803</v>
      </c>
      <c r="D73" s="34">
        <v>957</v>
      </c>
    </row>
    <row r="74" spans="1:4">
      <c r="A74" s="23">
        <v>2018</v>
      </c>
      <c r="B74" s="23" t="s">
        <v>1886</v>
      </c>
      <c r="C74" s="13" t="s">
        <v>2289</v>
      </c>
      <c r="D74" s="34">
        <v>320</v>
      </c>
    </row>
    <row r="75" spans="1:4">
      <c r="A75" s="23">
        <v>2018</v>
      </c>
      <c r="B75" s="23" t="s">
        <v>1886</v>
      </c>
      <c r="C75" s="13" t="s">
        <v>4805</v>
      </c>
      <c r="D75" s="34">
        <v>470</v>
      </c>
    </row>
    <row r="76" spans="1:4">
      <c r="A76" s="23">
        <v>2018</v>
      </c>
      <c r="B76" s="23" t="s">
        <v>1886</v>
      </c>
      <c r="C76" s="13" t="s">
        <v>4806</v>
      </c>
      <c r="D76" s="34">
        <v>13</v>
      </c>
    </row>
    <row r="77" spans="1:4">
      <c r="A77" s="23">
        <v>2018</v>
      </c>
      <c r="B77" s="23" t="s">
        <v>1886</v>
      </c>
      <c r="C77" s="13" t="s">
        <v>4807</v>
      </c>
      <c r="D77" s="34">
        <v>795</v>
      </c>
    </row>
    <row r="78" spans="1:4">
      <c r="A78" s="23">
        <v>2018</v>
      </c>
      <c r="B78" s="23" t="s">
        <v>1886</v>
      </c>
      <c r="C78" s="13" t="s">
        <v>4808</v>
      </c>
      <c r="D78" s="34">
        <v>21</v>
      </c>
    </row>
    <row r="79" spans="1:4">
      <c r="A79" s="23">
        <v>2019</v>
      </c>
      <c r="B79" s="23" t="s">
        <v>1886</v>
      </c>
      <c r="C79" s="13" t="s">
        <v>4802</v>
      </c>
      <c r="D79" s="34">
        <v>4098</v>
      </c>
    </row>
    <row r="80" spans="1:4">
      <c r="A80" s="23">
        <v>2019</v>
      </c>
      <c r="B80" s="23" t="s">
        <v>1886</v>
      </c>
      <c r="C80" s="13" t="s">
        <v>4810</v>
      </c>
      <c r="D80" s="34">
        <v>2717</v>
      </c>
    </row>
    <row r="81" spans="1:4">
      <c r="A81" s="23">
        <v>2019</v>
      </c>
      <c r="B81" s="23" t="s">
        <v>1886</v>
      </c>
      <c r="C81" s="13" t="s">
        <v>4803</v>
      </c>
      <c r="D81" s="34">
        <v>982</v>
      </c>
    </row>
    <row r="82" spans="1:4">
      <c r="A82" s="23">
        <v>2019</v>
      </c>
      <c r="B82" s="23" t="s">
        <v>1886</v>
      </c>
      <c r="C82" s="13" t="s">
        <v>2289</v>
      </c>
      <c r="D82" s="34">
        <v>140</v>
      </c>
    </row>
    <row r="83" spans="1:4">
      <c r="A83" s="23">
        <v>2019</v>
      </c>
      <c r="B83" s="23" t="s">
        <v>1886</v>
      </c>
      <c r="C83" s="13" t="s">
        <v>4805</v>
      </c>
      <c r="D83" s="34">
        <v>469</v>
      </c>
    </row>
    <row r="84" spans="1:4">
      <c r="A84" s="23">
        <v>2019</v>
      </c>
      <c r="B84" s="23" t="s">
        <v>1886</v>
      </c>
      <c r="C84" s="13" t="s">
        <v>4807</v>
      </c>
      <c r="D84" s="34">
        <v>486</v>
      </c>
    </row>
    <row r="85" spans="1:4">
      <c r="A85" s="23">
        <v>2019</v>
      </c>
      <c r="B85" s="23" t="s">
        <v>1886</v>
      </c>
      <c r="C85" s="13" t="s">
        <v>4808</v>
      </c>
      <c r="D85" s="34">
        <v>20</v>
      </c>
    </row>
    <row r="86" spans="1:4">
      <c r="A86" s="23">
        <v>2020</v>
      </c>
      <c r="B86" s="23" t="s">
        <v>1886</v>
      </c>
      <c r="C86" s="13" t="s">
        <v>4802</v>
      </c>
      <c r="D86" s="34">
        <v>1233</v>
      </c>
    </row>
    <row r="87" spans="1:4">
      <c r="A87" s="23">
        <v>2020</v>
      </c>
      <c r="B87" s="23" t="s">
        <v>1886</v>
      </c>
      <c r="C87" s="13" t="s">
        <v>4810</v>
      </c>
      <c r="D87" s="34">
        <v>1131</v>
      </c>
    </row>
    <row r="88" spans="1:4">
      <c r="A88" s="23">
        <v>2020</v>
      </c>
      <c r="B88" s="23" t="s">
        <v>1886</v>
      </c>
      <c r="C88" s="13" t="s">
        <v>4803</v>
      </c>
      <c r="D88" s="34">
        <v>87</v>
      </c>
    </row>
    <row r="89" spans="1:4">
      <c r="A89" s="23">
        <v>2020</v>
      </c>
      <c r="B89" s="23" t="s">
        <v>1886</v>
      </c>
      <c r="C89" s="13" t="s">
        <v>2289</v>
      </c>
      <c r="D89" s="34">
        <v>210</v>
      </c>
    </row>
    <row r="90" spans="1:4">
      <c r="A90" s="23">
        <v>2020</v>
      </c>
      <c r="B90" s="23" t="s">
        <v>1886</v>
      </c>
      <c r="C90" s="13" t="s">
        <v>4805</v>
      </c>
      <c r="D90" s="34">
        <v>70</v>
      </c>
    </row>
    <row r="91" spans="1:4">
      <c r="A91" s="23">
        <v>2020</v>
      </c>
      <c r="B91" s="23" t="s">
        <v>1886</v>
      </c>
      <c r="C91" s="13" t="s">
        <v>4806</v>
      </c>
      <c r="D91" s="34">
        <v>1</v>
      </c>
    </row>
    <row r="92" spans="1:4">
      <c r="A92" s="23">
        <v>2020</v>
      </c>
      <c r="B92" s="23" t="s">
        <v>1886</v>
      </c>
      <c r="C92" s="13" t="s">
        <v>4807</v>
      </c>
      <c r="D92" s="34">
        <v>67</v>
      </c>
    </row>
    <row r="93" spans="1:4">
      <c r="A93" s="23">
        <v>2020</v>
      </c>
      <c r="B93" s="23" t="s">
        <v>1886</v>
      </c>
      <c r="C93" s="13" t="s">
        <v>4808</v>
      </c>
      <c r="D93" s="34">
        <v>0</v>
      </c>
    </row>
    <row r="94" spans="1:4">
      <c r="A94" s="23">
        <v>2021</v>
      </c>
      <c r="B94" s="23" t="s">
        <v>1886</v>
      </c>
      <c r="C94" s="13" t="s">
        <v>4802</v>
      </c>
      <c r="D94" s="34">
        <v>1256</v>
      </c>
    </row>
    <row r="95" spans="1:4">
      <c r="A95" s="23">
        <v>2021</v>
      </c>
      <c r="B95" s="23" t="s">
        <v>1886</v>
      </c>
      <c r="C95" s="13" t="s">
        <v>4810</v>
      </c>
      <c r="D95" s="34">
        <v>1240</v>
      </c>
    </row>
    <row r="96" spans="1:4">
      <c r="A96" s="23">
        <v>2021</v>
      </c>
      <c r="B96" s="23" t="s">
        <v>1886</v>
      </c>
      <c r="C96" s="13" t="s">
        <v>4803</v>
      </c>
      <c r="D96" s="34">
        <v>1240</v>
      </c>
    </row>
    <row r="97" spans="1:4">
      <c r="A97" s="23">
        <v>2021</v>
      </c>
      <c r="B97" s="23" t="s">
        <v>1886</v>
      </c>
      <c r="C97" s="13" t="s">
        <v>2289</v>
      </c>
      <c r="D97" s="34">
        <v>360</v>
      </c>
    </row>
    <row r="98" spans="1:4">
      <c r="A98" s="23">
        <v>2021</v>
      </c>
      <c r="B98" s="23" t="s">
        <v>1886</v>
      </c>
      <c r="C98" s="13" t="s">
        <v>4805</v>
      </c>
      <c r="D98" s="34">
        <v>1</v>
      </c>
    </row>
    <row r="99" spans="1:4">
      <c r="A99" s="23">
        <v>2021</v>
      </c>
      <c r="B99" s="23" t="s">
        <v>1886</v>
      </c>
      <c r="C99" s="13" t="s">
        <v>4806</v>
      </c>
      <c r="D99" s="34">
        <v>50</v>
      </c>
    </row>
    <row r="100" spans="1:4">
      <c r="A100" s="23">
        <v>2021</v>
      </c>
      <c r="B100" s="23" t="s">
        <v>1886</v>
      </c>
      <c r="C100" s="13" t="s">
        <v>4807</v>
      </c>
      <c r="D100" s="34">
        <v>200</v>
      </c>
    </row>
    <row r="101" spans="1:4">
      <c r="A101" s="23">
        <v>2021</v>
      </c>
      <c r="B101" s="23" t="s">
        <v>1886</v>
      </c>
      <c r="C101" s="13" t="s">
        <v>4808</v>
      </c>
      <c r="D101" s="34">
        <v>1</v>
      </c>
    </row>
    <row r="102" spans="1:4">
      <c r="A102" s="23">
        <v>2021</v>
      </c>
      <c r="B102" s="23" t="s">
        <v>1886</v>
      </c>
      <c r="C102" s="13" t="s">
        <v>4802</v>
      </c>
      <c r="D102" s="34">
        <v>1715</v>
      </c>
    </row>
    <row r="103" spans="1:4">
      <c r="A103" s="23">
        <v>2021</v>
      </c>
      <c r="B103" s="23" t="s">
        <v>1886</v>
      </c>
      <c r="C103" s="13" t="s">
        <v>4810</v>
      </c>
      <c r="D103" s="34">
        <v>1653</v>
      </c>
    </row>
    <row r="104" spans="1:4">
      <c r="A104" s="23">
        <v>2021</v>
      </c>
      <c r="B104" s="23" t="s">
        <v>1886</v>
      </c>
      <c r="C104" s="13" t="s">
        <v>4803</v>
      </c>
      <c r="D104" s="34">
        <v>1653</v>
      </c>
    </row>
    <row r="105" spans="1:4">
      <c r="A105" s="23">
        <v>2021</v>
      </c>
      <c r="B105" s="23" t="s">
        <v>1886</v>
      </c>
      <c r="C105" s="13" t="s">
        <v>2289</v>
      </c>
      <c r="D105" s="34">
        <v>360</v>
      </c>
    </row>
    <row r="106" spans="1:4">
      <c r="A106" s="23">
        <v>2021</v>
      </c>
      <c r="B106" s="23" t="s">
        <v>1886</v>
      </c>
      <c r="C106" s="13" t="s">
        <v>4805</v>
      </c>
      <c r="D106" s="34">
        <v>1</v>
      </c>
    </row>
    <row r="107" spans="1:4">
      <c r="A107" s="23">
        <v>2021</v>
      </c>
      <c r="B107" s="23" t="s">
        <v>1886</v>
      </c>
      <c r="C107" s="13" t="s">
        <v>4806</v>
      </c>
      <c r="D107" s="34">
        <v>44</v>
      </c>
    </row>
    <row r="108" spans="1:4">
      <c r="A108" s="23">
        <v>2021</v>
      </c>
      <c r="B108" s="23" t="s">
        <v>1886</v>
      </c>
      <c r="C108" s="13" t="s">
        <v>4807</v>
      </c>
      <c r="D108" s="34">
        <v>175</v>
      </c>
    </row>
    <row r="109" spans="1:4">
      <c r="A109" s="23">
        <v>2021</v>
      </c>
      <c r="B109" s="23" t="s">
        <v>1886</v>
      </c>
      <c r="C109" s="13" t="s">
        <v>4808</v>
      </c>
      <c r="D109" s="34">
        <v>48</v>
      </c>
    </row>
  </sheetData>
  <sheetProtection autoFilter="0" pivotTables="0"/>
  <autoFilter ref="A1:D109" xr:uid="{00000000-0001-0000-5600-000000000000}"/>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57">
    <tabColor theme="0"/>
  </sheetPr>
  <dimension ref="A1:E53"/>
  <sheetViews>
    <sheetView zoomScale="85" zoomScaleNormal="85" workbookViewId="0">
      <pane ySplit="1" topLeftCell="A2" activePane="bottomLeft" state="frozen"/>
      <selection pane="bottomLeft" sqref="A1:E11"/>
    </sheetView>
  </sheetViews>
  <sheetFormatPr baseColWidth="10" defaultRowHeight="14.25"/>
  <cols>
    <col min="1" max="1" width="9" style="5" bestFit="1" customWidth="1"/>
    <col min="2" max="2" width="11.625" style="5" bestFit="1" customWidth="1"/>
    <col min="3" max="3" width="31.625" style="5" bestFit="1" customWidth="1"/>
    <col min="4" max="4" width="56" style="5" bestFit="1" customWidth="1"/>
    <col min="5" max="5" width="12.75" style="5" bestFit="1" customWidth="1"/>
    <col min="6" max="16384" width="11" style="5"/>
  </cols>
  <sheetData>
    <row r="1" spans="1:5">
      <c r="A1" s="43" t="s">
        <v>2398</v>
      </c>
      <c r="B1" s="43" t="s">
        <v>199</v>
      </c>
      <c r="C1" s="45" t="s">
        <v>3652</v>
      </c>
      <c r="D1" s="43" t="s">
        <v>3651</v>
      </c>
      <c r="E1" s="43" t="s">
        <v>2703</v>
      </c>
    </row>
    <row r="2" spans="1:5">
      <c r="A2" s="23">
        <v>2015</v>
      </c>
      <c r="B2" s="13" t="s">
        <v>1886</v>
      </c>
      <c r="C2" s="13" t="s">
        <v>3591</v>
      </c>
      <c r="D2" s="13" t="s">
        <v>1849</v>
      </c>
      <c r="E2" s="34">
        <v>41</v>
      </c>
    </row>
    <row r="3" spans="1:5">
      <c r="A3" s="23">
        <v>2015</v>
      </c>
      <c r="B3" s="13" t="s">
        <v>1886</v>
      </c>
      <c r="C3" s="13" t="s">
        <v>3591</v>
      </c>
      <c r="D3" s="13" t="s">
        <v>1850</v>
      </c>
      <c r="E3" s="34">
        <v>2</v>
      </c>
    </row>
    <row r="4" spans="1:5">
      <c r="A4" s="23">
        <v>2015</v>
      </c>
      <c r="B4" s="13" t="s">
        <v>1886</v>
      </c>
      <c r="C4" s="13" t="s">
        <v>3591</v>
      </c>
      <c r="D4" s="13" t="s">
        <v>1851</v>
      </c>
      <c r="E4" s="34">
        <v>80</v>
      </c>
    </row>
    <row r="5" spans="1:5">
      <c r="A5" s="23">
        <v>2016</v>
      </c>
      <c r="B5" s="13" t="s">
        <v>1886</v>
      </c>
      <c r="C5" s="13" t="s">
        <v>3591</v>
      </c>
      <c r="D5" s="13" t="s">
        <v>1849</v>
      </c>
      <c r="E5" s="34">
        <v>26</v>
      </c>
    </row>
    <row r="6" spans="1:5">
      <c r="A6" s="23">
        <v>2016</v>
      </c>
      <c r="B6" s="13" t="s">
        <v>1886</v>
      </c>
      <c r="C6" s="13" t="s">
        <v>3591</v>
      </c>
      <c r="D6" s="13" t="s">
        <v>3592</v>
      </c>
      <c r="E6" s="34">
        <v>224</v>
      </c>
    </row>
    <row r="7" spans="1:5">
      <c r="A7" s="23">
        <v>2016</v>
      </c>
      <c r="B7" s="13" t="s">
        <v>1886</v>
      </c>
      <c r="C7" s="13" t="s">
        <v>3591</v>
      </c>
      <c r="D7" s="13" t="s">
        <v>1850</v>
      </c>
      <c r="E7" s="34">
        <v>5</v>
      </c>
    </row>
    <row r="8" spans="1:5">
      <c r="A8" s="23">
        <v>2016</v>
      </c>
      <c r="B8" s="13" t="s">
        <v>1886</v>
      </c>
      <c r="C8" s="13" t="s">
        <v>3591</v>
      </c>
      <c r="D8" s="13" t="s">
        <v>1851</v>
      </c>
      <c r="E8" s="34">
        <v>2</v>
      </c>
    </row>
    <row r="9" spans="1:5">
      <c r="A9" s="23">
        <v>2017</v>
      </c>
      <c r="B9" s="13" t="s">
        <v>1886</v>
      </c>
      <c r="C9" s="13" t="s">
        <v>3591</v>
      </c>
      <c r="D9" s="13" t="s">
        <v>1849</v>
      </c>
      <c r="E9" s="34">
        <v>13</v>
      </c>
    </row>
    <row r="10" spans="1:5">
      <c r="A10" s="23">
        <v>2017</v>
      </c>
      <c r="B10" s="13" t="s">
        <v>1886</v>
      </c>
      <c r="C10" s="13" t="s">
        <v>3591</v>
      </c>
      <c r="D10" s="13" t="s">
        <v>3592</v>
      </c>
      <c r="E10" s="34">
        <v>78</v>
      </c>
    </row>
    <row r="11" spans="1:5">
      <c r="A11" s="23">
        <v>2017</v>
      </c>
      <c r="B11" s="13" t="s">
        <v>1886</v>
      </c>
      <c r="C11" s="13" t="s">
        <v>3591</v>
      </c>
      <c r="D11" s="13" t="s">
        <v>1850</v>
      </c>
      <c r="E11" s="34">
        <v>1</v>
      </c>
    </row>
    <row r="12" spans="1:5">
      <c r="A12" s="23">
        <v>2017</v>
      </c>
      <c r="B12" s="13" t="s">
        <v>1886</v>
      </c>
      <c r="C12" s="13" t="s">
        <v>3591</v>
      </c>
      <c r="D12" s="13" t="s">
        <v>1851</v>
      </c>
      <c r="E12" s="34">
        <v>151</v>
      </c>
    </row>
    <row r="13" spans="1:5">
      <c r="A13" s="23">
        <v>2017</v>
      </c>
      <c r="B13" s="13" t="s">
        <v>1886</v>
      </c>
      <c r="C13" s="13" t="s">
        <v>3593</v>
      </c>
      <c r="D13" s="13" t="s">
        <v>3592</v>
      </c>
      <c r="E13" s="34">
        <v>1</v>
      </c>
    </row>
    <row r="14" spans="1:5">
      <c r="A14" s="23">
        <v>2017</v>
      </c>
      <c r="B14" s="13" t="s">
        <v>1886</v>
      </c>
      <c r="C14" s="13" t="s">
        <v>3593</v>
      </c>
      <c r="D14" s="13" t="s">
        <v>1850</v>
      </c>
      <c r="E14" s="34">
        <v>1</v>
      </c>
    </row>
    <row r="15" spans="1:5">
      <c r="A15" s="23">
        <v>2017</v>
      </c>
      <c r="B15" s="13" t="s">
        <v>1886</v>
      </c>
      <c r="C15" s="13" t="s">
        <v>3593</v>
      </c>
      <c r="D15" s="13" t="s">
        <v>1851</v>
      </c>
      <c r="E15" s="34">
        <v>1</v>
      </c>
    </row>
    <row r="16" spans="1:5">
      <c r="A16" s="23">
        <v>2017</v>
      </c>
      <c r="B16" s="13" t="s">
        <v>1886</v>
      </c>
      <c r="C16" s="13" t="s">
        <v>3594</v>
      </c>
      <c r="D16" s="13" t="s">
        <v>3595</v>
      </c>
      <c r="E16" s="34">
        <v>30</v>
      </c>
    </row>
    <row r="17" spans="1:5">
      <c r="A17" s="23">
        <v>2018</v>
      </c>
      <c r="B17" s="13" t="s">
        <v>1886</v>
      </c>
      <c r="C17" s="13" t="s">
        <v>3591</v>
      </c>
      <c r="D17" s="13" t="s">
        <v>1849</v>
      </c>
      <c r="E17" s="34">
        <v>29</v>
      </c>
    </row>
    <row r="18" spans="1:5">
      <c r="A18" s="23">
        <v>2018</v>
      </c>
      <c r="B18" s="13" t="s">
        <v>1886</v>
      </c>
      <c r="C18" s="13" t="s">
        <v>3591</v>
      </c>
      <c r="D18" s="13" t="s">
        <v>3592</v>
      </c>
      <c r="E18" s="34">
        <v>248</v>
      </c>
    </row>
    <row r="19" spans="1:5">
      <c r="A19" s="23">
        <v>2018</v>
      </c>
      <c r="B19" s="13" t="s">
        <v>1886</v>
      </c>
      <c r="C19" s="13" t="s">
        <v>3591</v>
      </c>
      <c r="D19" s="13" t="s">
        <v>1851</v>
      </c>
      <c r="E19" s="34">
        <v>77</v>
      </c>
    </row>
    <row r="20" spans="1:5">
      <c r="A20" s="23">
        <v>2018</v>
      </c>
      <c r="B20" s="13" t="s">
        <v>1886</v>
      </c>
      <c r="C20" s="13" t="s">
        <v>3593</v>
      </c>
      <c r="D20" s="13" t="s">
        <v>3592</v>
      </c>
      <c r="E20" s="34">
        <v>4</v>
      </c>
    </row>
    <row r="21" spans="1:5">
      <c r="A21" s="23">
        <v>2018</v>
      </c>
      <c r="B21" s="13" t="s">
        <v>1886</v>
      </c>
      <c r="C21" s="13" t="s">
        <v>3593</v>
      </c>
      <c r="D21" s="13" t="s">
        <v>1850</v>
      </c>
      <c r="E21" s="34">
        <v>2</v>
      </c>
    </row>
    <row r="22" spans="1:5">
      <c r="A22" s="23">
        <v>2018</v>
      </c>
      <c r="B22" s="13" t="s">
        <v>1886</v>
      </c>
      <c r="C22" s="13" t="s">
        <v>3594</v>
      </c>
      <c r="D22" s="13" t="s">
        <v>3595</v>
      </c>
      <c r="E22" s="34">
        <v>24</v>
      </c>
    </row>
    <row r="23" spans="1:5">
      <c r="A23" s="23">
        <v>2019</v>
      </c>
      <c r="B23" s="13" t="s">
        <v>1886</v>
      </c>
      <c r="C23" s="13" t="s">
        <v>3591</v>
      </c>
      <c r="D23" s="13" t="s">
        <v>1849</v>
      </c>
      <c r="E23" s="34">
        <v>23</v>
      </c>
    </row>
    <row r="24" spans="1:5">
      <c r="A24" s="23">
        <v>2019</v>
      </c>
      <c r="B24" s="13" t="s">
        <v>1886</v>
      </c>
      <c r="C24" s="13" t="s">
        <v>3591</v>
      </c>
      <c r="D24" s="13" t="s">
        <v>3592</v>
      </c>
      <c r="E24" s="34">
        <v>207</v>
      </c>
    </row>
    <row r="25" spans="1:5">
      <c r="A25" s="23">
        <v>2019</v>
      </c>
      <c r="B25" s="13" t="s">
        <v>1886</v>
      </c>
      <c r="C25" s="13" t="s">
        <v>3591</v>
      </c>
      <c r="D25" s="13" t="s">
        <v>5880</v>
      </c>
      <c r="E25" s="34">
        <v>143</v>
      </c>
    </row>
    <row r="26" spans="1:5">
      <c r="A26" s="23">
        <v>2019</v>
      </c>
      <c r="B26" s="13" t="s">
        <v>1886</v>
      </c>
      <c r="C26" s="13" t="s">
        <v>3593</v>
      </c>
      <c r="D26" s="13" t="s">
        <v>1850</v>
      </c>
      <c r="E26" s="34">
        <v>4</v>
      </c>
    </row>
    <row r="27" spans="1:5">
      <c r="A27" s="23">
        <v>2019</v>
      </c>
      <c r="B27" s="13" t="s">
        <v>1886</v>
      </c>
      <c r="C27" s="13" t="s">
        <v>3594</v>
      </c>
      <c r="D27" s="13" t="s">
        <v>3595</v>
      </c>
      <c r="E27" s="34">
        <v>8</v>
      </c>
    </row>
    <row r="28" spans="1:5">
      <c r="A28" s="23">
        <v>2019</v>
      </c>
      <c r="B28" s="13" t="s">
        <v>1886</v>
      </c>
      <c r="C28" s="13" t="s">
        <v>3594</v>
      </c>
      <c r="D28" s="13" t="s">
        <v>4580</v>
      </c>
      <c r="E28" s="34">
        <v>7</v>
      </c>
    </row>
    <row r="29" spans="1:5">
      <c r="A29" s="23">
        <v>2020</v>
      </c>
      <c r="B29" s="13" t="s">
        <v>1886</v>
      </c>
      <c r="C29" s="13" t="s">
        <v>3591</v>
      </c>
      <c r="D29" s="13" t="s">
        <v>1849</v>
      </c>
      <c r="E29" s="34">
        <v>26</v>
      </c>
    </row>
    <row r="30" spans="1:5">
      <c r="A30" s="23">
        <v>2020</v>
      </c>
      <c r="B30" s="13" t="s">
        <v>1886</v>
      </c>
      <c r="C30" s="13" t="s">
        <v>3591</v>
      </c>
      <c r="D30" s="13" t="s">
        <v>3592</v>
      </c>
      <c r="E30" s="34">
        <v>69</v>
      </c>
    </row>
    <row r="31" spans="1:5">
      <c r="A31" s="23">
        <v>2020</v>
      </c>
      <c r="B31" s="13" t="s">
        <v>1886</v>
      </c>
      <c r="C31" s="13" t="s">
        <v>3591</v>
      </c>
      <c r="D31" s="13" t="s">
        <v>5880</v>
      </c>
      <c r="E31" s="34">
        <v>16</v>
      </c>
    </row>
    <row r="32" spans="1:5">
      <c r="A32" s="23">
        <v>2020</v>
      </c>
      <c r="B32" s="13" t="s">
        <v>1886</v>
      </c>
      <c r="C32" s="13" t="s">
        <v>3593</v>
      </c>
      <c r="D32" s="13" t="s">
        <v>3592</v>
      </c>
      <c r="E32" s="34">
        <v>1</v>
      </c>
    </row>
    <row r="33" spans="1:5">
      <c r="A33" s="23">
        <v>2020</v>
      </c>
      <c r="B33" s="13" t="s">
        <v>1886</v>
      </c>
      <c r="C33" s="13" t="s">
        <v>3593</v>
      </c>
      <c r="D33" s="13" t="s">
        <v>1850</v>
      </c>
      <c r="E33" s="34">
        <v>2</v>
      </c>
    </row>
    <row r="34" spans="1:5">
      <c r="A34" s="23">
        <v>2020</v>
      </c>
      <c r="B34" s="13" t="s">
        <v>1886</v>
      </c>
      <c r="C34" s="13" t="s">
        <v>3594</v>
      </c>
      <c r="D34" s="13" t="s">
        <v>3595</v>
      </c>
      <c r="E34" s="34">
        <v>0</v>
      </c>
    </row>
    <row r="35" spans="1:5">
      <c r="A35" s="23">
        <v>2020</v>
      </c>
      <c r="B35" s="13" t="s">
        <v>1886</v>
      </c>
      <c r="C35" s="13" t="s">
        <v>3591</v>
      </c>
      <c r="D35" s="13" t="s">
        <v>4580</v>
      </c>
      <c r="E35" s="34">
        <v>2</v>
      </c>
    </row>
    <row r="36" spans="1:5">
      <c r="A36" s="23">
        <v>2021</v>
      </c>
      <c r="B36" s="13" t="s">
        <v>1886</v>
      </c>
      <c r="C36" s="13" t="s">
        <v>3591</v>
      </c>
      <c r="D36" s="13" t="s">
        <v>8513</v>
      </c>
      <c r="E36" s="34">
        <v>5</v>
      </c>
    </row>
    <row r="37" spans="1:5">
      <c r="A37" s="23">
        <v>2021</v>
      </c>
      <c r="B37" s="13" t="s">
        <v>1886</v>
      </c>
      <c r="C37" s="13" t="s">
        <v>3591</v>
      </c>
      <c r="D37" s="13" t="s">
        <v>8514</v>
      </c>
      <c r="E37" s="34">
        <v>14</v>
      </c>
    </row>
    <row r="38" spans="1:5">
      <c r="A38" s="23">
        <v>2021</v>
      </c>
      <c r="B38" s="13" t="s">
        <v>1886</v>
      </c>
      <c r="C38" s="13" t="s">
        <v>3591</v>
      </c>
      <c r="D38" s="13" t="s">
        <v>8515</v>
      </c>
      <c r="E38" s="34">
        <v>7</v>
      </c>
    </row>
    <row r="39" spans="1:5">
      <c r="A39" s="23">
        <v>2021</v>
      </c>
      <c r="B39" s="13" t="s">
        <v>1886</v>
      </c>
      <c r="C39" s="13" t="s">
        <v>3591</v>
      </c>
      <c r="D39" s="13" t="s">
        <v>8516</v>
      </c>
      <c r="E39" s="34">
        <v>0</v>
      </c>
    </row>
    <row r="40" spans="1:5">
      <c r="A40" s="23">
        <v>2021</v>
      </c>
      <c r="B40" s="13" t="s">
        <v>1886</v>
      </c>
      <c r="C40" s="13" t="s">
        <v>3593</v>
      </c>
      <c r="D40" s="13" t="s">
        <v>8514</v>
      </c>
      <c r="E40" s="34">
        <v>2</v>
      </c>
    </row>
    <row r="41" spans="1:5">
      <c r="A41" s="23">
        <v>2021</v>
      </c>
      <c r="B41" s="13" t="s">
        <v>1886</v>
      </c>
      <c r="C41" s="13" t="s">
        <v>3593</v>
      </c>
      <c r="D41" s="13" t="s">
        <v>8517</v>
      </c>
      <c r="E41" s="34">
        <v>1</v>
      </c>
    </row>
    <row r="42" spans="1:5">
      <c r="A42" s="23">
        <v>2021</v>
      </c>
      <c r="B42" s="13" t="s">
        <v>1886</v>
      </c>
      <c r="C42" s="13" t="s">
        <v>3593</v>
      </c>
      <c r="D42" s="13" t="s">
        <v>8516</v>
      </c>
      <c r="E42" s="34">
        <v>0</v>
      </c>
    </row>
    <row r="43" spans="1:5">
      <c r="A43" s="23">
        <v>2021</v>
      </c>
      <c r="B43" s="13" t="s">
        <v>1886</v>
      </c>
      <c r="C43" s="13" t="s">
        <v>3594</v>
      </c>
      <c r="D43" s="13" t="s">
        <v>8518</v>
      </c>
      <c r="E43" s="34">
        <v>1</v>
      </c>
    </row>
    <row r="44" spans="1:5">
      <c r="A44" s="23">
        <v>2021</v>
      </c>
      <c r="B44" s="13" t="s">
        <v>1886</v>
      </c>
      <c r="C44" s="13" t="s">
        <v>3594</v>
      </c>
      <c r="D44" s="13" t="s">
        <v>4580</v>
      </c>
      <c r="E44" s="34">
        <v>4</v>
      </c>
    </row>
    <row r="45" spans="1:5">
      <c r="A45" s="23">
        <v>2021</v>
      </c>
      <c r="B45" s="13" t="s">
        <v>1886</v>
      </c>
      <c r="C45" s="13" t="s">
        <v>3591</v>
      </c>
      <c r="D45" s="13" t="s">
        <v>1849</v>
      </c>
      <c r="E45" s="34">
        <v>6</v>
      </c>
    </row>
    <row r="46" spans="1:5">
      <c r="A46" s="23">
        <v>2021</v>
      </c>
      <c r="B46" s="13" t="s">
        <v>1886</v>
      </c>
      <c r="C46" s="13" t="s">
        <v>3591</v>
      </c>
      <c r="D46" s="13" t="s">
        <v>3592</v>
      </c>
      <c r="E46" s="34">
        <v>38</v>
      </c>
    </row>
    <row r="47" spans="1:5">
      <c r="A47" s="23">
        <v>2021</v>
      </c>
      <c r="B47" s="13" t="s">
        <v>1886</v>
      </c>
      <c r="C47" s="13" t="s">
        <v>3591</v>
      </c>
      <c r="D47" s="13" t="s">
        <v>5880</v>
      </c>
      <c r="E47" s="34">
        <v>23</v>
      </c>
    </row>
    <row r="48" spans="1:5">
      <c r="A48" s="23">
        <v>2021</v>
      </c>
      <c r="B48" s="13" t="s">
        <v>1886</v>
      </c>
      <c r="C48" s="13" t="s">
        <v>3591</v>
      </c>
      <c r="D48" s="13" t="s">
        <v>8516</v>
      </c>
      <c r="E48" s="34">
        <v>0</v>
      </c>
    </row>
    <row r="49" spans="1:5">
      <c r="A49" s="23">
        <v>2021</v>
      </c>
      <c r="B49" s="13" t="s">
        <v>1886</v>
      </c>
      <c r="C49" s="13" t="s">
        <v>3593</v>
      </c>
      <c r="D49" s="13" t="s">
        <v>8514</v>
      </c>
      <c r="E49" s="34">
        <v>4</v>
      </c>
    </row>
    <row r="50" spans="1:5">
      <c r="A50" s="23">
        <v>2021</v>
      </c>
      <c r="B50" s="13" t="s">
        <v>1886</v>
      </c>
      <c r="C50" s="13" t="s">
        <v>3593</v>
      </c>
      <c r="D50" s="13" t="s">
        <v>8517</v>
      </c>
      <c r="E50" s="34">
        <v>1</v>
      </c>
    </row>
    <row r="51" spans="1:5">
      <c r="A51" s="23">
        <v>2021</v>
      </c>
      <c r="B51" s="13" t="s">
        <v>1886</v>
      </c>
      <c r="C51" s="13" t="s">
        <v>3593</v>
      </c>
      <c r="D51" s="13" t="s">
        <v>8516</v>
      </c>
      <c r="E51" s="34">
        <v>0</v>
      </c>
    </row>
    <row r="52" spans="1:5">
      <c r="A52" s="23">
        <v>2021</v>
      </c>
      <c r="B52" s="13" t="s">
        <v>1886</v>
      </c>
      <c r="C52" s="13" t="s">
        <v>3594</v>
      </c>
      <c r="D52" s="13" t="s">
        <v>3595</v>
      </c>
      <c r="E52" s="34">
        <v>0</v>
      </c>
    </row>
    <row r="53" spans="1:5">
      <c r="A53" s="23">
        <v>2021</v>
      </c>
      <c r="B53" s="13" t="s">
        <v>1886</v>
      </c>
      <c r="C53" s="13" t="s">
        <v>3594</v>
      </c>
      <c r="D53" s="13" t="s">
        <v>4580</v>
      </c>
      <c r="E53" s="34">
        <v>2</v>
      </c>
    </row>
  </sheetData>
  <sheetProtection autoFilter="0" pivotTables="0"/>
  <autoFilter ref="A1:E53" xr:uid="{00000000-0009-0000-0000-000057000000}"/>
  <sortState xmlns:xlrd2="http://schemas.microsoft.com/office/spreadsheetml/2017/richdata2" ref="B7:H14">
    <sortCondition descending="1" ref="C7:C14"/>
    <sortCondition ref="D7:D14"/>
  </sortStat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59">
    <tabColor theme="0"/>
  </sheetPr>
  <dimension ref="A1:G92"/>
  <sheetViews>
    <sheetView zoomScale="85" zoomScaleNormal="85" workbookViewId="0">
      <pane ySplit="1" topLeftCell="A2" activePane="bottomLeft" state="frozen"/>
      <selection pane="bottomLeft" sqref="A1:F4"/>
    </sheetView>
  </sheetViews>
  <sheetFormatPr baseColWidth="10" defaultColWidth="11" defaultRowHeight="16.5"/>
  <cols>
    <col min="1" max="1" width="9.375" style="1" bestFit="1" customWidth="1"/>
    <col min="2" max="2" width="11.625" style="1" bestFit="1" customWidth="1"/>
    <col min="3" max="3" width="26.625" style="1" bestFit="1" customWidth="1"/>
    <col min="4" max="4" width="63.375" style="1" bestFit="1" customWidth="1"/>
    <col min="5" max="5" width="13.125" style="1" bestFit="1" customWidth="1"/>
    <col min="6" max="6" width="19.25" style="1" bestFit="1" customWidth="1"/>
    <col min="7" max="7" width="17.125" style="1" bestFit="1" customWidth="1"/>
    <col min="8" max="16384" width="11" style="1"/>
  </cols>
  <sheetData>
    <row r="1" spans="1:7" s="2" customFormat="1">
      <c r="A1" s="43" t="s">
        <v>229</v>
      </c>
      <c r="B1" s="43" t="s">
        <v>200</v>
      </c>
      <c r="C1" s="45" t="s">
        <v>959</v>
      </c>
      <c r="D1" s="43" t="s">
        <v>1021</v>
      </c>
      <c r="E1" s="43" t="s">
        <v>1020</v>
      </c>
      <c r="F1" s="43" t="s">
        <v>960</v>
      </c>
      <c r="G1" s="43" t="s">
        <v>961</v>
      </c>
    </row>
    <row r="2" spans="1:7">
      <c r="A2" s="23">
        <v>2007</v>
      </c>
      <c r="B2" s="13" t="s">
        <v>1886</v>
      </c>
      <c r="C2" s="13" t="s">
        <v>1820</v>
      </c>
      <c r="D2" s="13" t="s">
        <v>1013</v>
      </c>
      <c r="E2" s="34">
        <v>44</v>
      </c>
      <c r="F2" s="34">
        <v>1050</v>
      </c>
      <c r="G2" s="34"/>
    </row>
    <row r="3" spans="1:7">
      <c r="A3" s="23">
        <v>2007</v>
      </c>
      <c r="B3" s="13" t="s">
        <v>1886</v>
      </c>
      <c r="C3" s="13" t="s">
        <v>1820</v>
      </c>
      <c r="D3" s="13" t="s">
        <v>1014</v>
      </c>
      <c r="E3" s="34">
        <v>6</v>
      </c>
      <c r="F3" s="34">
        <v>214</v>
      </c>
      <c r="G3" s="34"/>
    </row>
    <row r="4" spans="1:7">
      <c r="A4" s="23">
        <v>2007</v>
      </c>
      <c r="B4" s="13" t="s">
        <v>1886</v>
      </c>
      <c r="C4" s="13" t="s">
        <v>1820</v>
      </c>
      <c r="D4" s="13" t="s">
        <v>1015</v>
      </c>
      <c r="E4" s="34">
        <v>1</v>
      </c>
      <c r="F4" s="34">
        <v>94</v>
      </c>
      <c r="G4" s="34"/>
    </row>
    <row r="5" spans="1:7">
      <c r="A5" s="23">
        <v>2007</v>
      </c>
      <c r="B5" s="13" t="s">
        <v>1886</v>
      </c>
      <c r="C5" s="13" t="s">
        <v>1820</v>
      </c>
      <c r="D5" s="13" t="s">
        <v>1017</v>
      </c>
      <c r="E5" s="34">
        <v>49</v>
      </c>
      <c r="F5" s="34">
        <v>5000</v>
      </c>
      <c r="G5" s="34"/>
    </row>
    <row r="6" spans="1:7">
      <c r="A6" s="23">
        <v>2008</v>
      </c>
      <c r="B6" s="13" t="s">
        <v>1886</v>
      </c>
      <c r="C6" s="13" t="s">
        <v>1820</v>
      </c>
      <c r="D6" s="13" t="s">
        <v>1013</v>
      </c>
      <c r="E6" s="34">
        <v>51</v>
      </c>
      <c r="F6" s="34">
        <v>1093</v>
      </c>
      <c r="G6" s="34"/>
    </row>
    <row r="7" spans="1:7">
      <c r="A7" s="23">
        <v>2008</v>
      </c>
      <c r="B7" s="13" t="s">
        <v>1886</v>
      </c>
      <c r="C7" s="13" t="s">
        <v>1820</v>
      </c>
      <c r="D7" s="13" t="s">
        <v>1014</v>
      </c>
      <c r="E7" s="34">
        <v>7</v>
      </c>
      <c r="F7" s="34">
        <v>386</v>
      </c>
      <c r="G7" s="34"/>
    </row>
    <row r="8" spans="1:7">
      <c r="A8" s="23">
        <v>2008</v>
      </c>
      <c r="B8" s="13" t="s">
        <v>1886</v>
      </c>
      <c r="C8" s="13" t="s">
        <v>1820</v>
      </c>
      <c r="D8" s="13" t="s">
        <v>1015</v>
      </c>
      <c r="E8" s="34">
        <v>1</v>
      </c>
      <c r="F8" s="34">
        <v>96</v>
      </c>
      <c r="G8" s="34"/>
    </row>
    <row r="9" spans="1:7">
      <c r="A9" s="23">
        <v>2008</v>
      </c>
      <c r="B9" s="13" t="s">
        <v>1886</v>
      </c>
      <c r="C9" s="13" t="s">
        <v>1820</v>
      </c>
      <c r="D9" s="13" t="s">
        <v>1016</v>
      </c>
      <c r="E9" s="34">
        <v>2</v>
      </c>
      <c r="F9" s="34">
        <v>59</v>
      </c>
      <c r="G9" s="34"/>
    </row>
    <row r="10" spans="1:7">
      <c r="A10" s="23">
        <v>2008</v>
      </c>
      <c r="B10" s="13" t="s">
        <v>1886</v>
      </c>
      <c r="C10" s="13" t="s">
        <v>1820</v>
      </c>
      <c r="D10" s="13" t="s">
        <v>1017</v>
      </c>
      <c r="E10" s="34">
        <v>47</v>
      </c>
      <c r="F10" s="34">
        <v>6000</v>
      </c>
      <c r="G10" s="34"/>
    </row>
    <row r="11" spans="1:7">
      <c r="A11" s="23">
        <v>2009</v>
      </c>
      <c r="B11" s="13" t="s">
        <v>1886</v>
      </c>
      <c r="C11" s="13" t="s">
        <v>1820</v>
      </c>
      <c r="D11" s="13" t="s">
        <v>1013</v>
      </c>
      <c r="E11" s="34">
        <v>45</v>
      </c>
      <c r="F11" s="34">
        <v>1806</v>
      </c>
      <c r="G11" s="34"/>
    </row>
    <row r="12" spans="1:7">
      <c r="A12" s="23">
        <v>2009</v>
      </c>
      <c r="B12" s="13" t="s">
        <v>1886</v>
      </c>
      <c r="C12" s="13" t="s">
        <v>1820</v>
      </c>
      <c r="D12" s="13" t="s">
        <v>1014</v>
      </c>
      <c r="E12" s="34">
        <v>8</v>
      </c>
      <c r="F12" s="34">
        <v>362</v>
      </c>
      <c r="G12" s="34"/>
    </row>
    <row r="13" spans="1:7">
      <c r="A13" s="23">
        <v>2009</v>
      </c>
      <c r="B13" s="13" t="s">
        <v>1886</v>
      </c>
      <c r="C13" s="13" t="s">
        <v>1820</v>
      </c>
      <c r="D13" s="13" t="s">
        <v>1015</v>
      </c>
      <c r="E13" s="34">
        <v>1</v>
      </c>
      <c r="F13" s="34">
        <v>98</v>
      </c>
      <c r="G13" s="34"/>
    </row>
    <row r="14" spans="1:7">
      <c r="A14" s="23">
        <v>2009</v>
      </c>
      <c r="B14" s="13" t="s">
        <v>1886</v>
      </c>
      <c r="C14" s="13" t="s">
        <v>1820</v>
      </c>
      <c r="D14" s="13" t="s">
        <v>1016</v>
      </c>
      <c r="E14" s="34">
        <v>1</v>
      </c>
      <c r="F14" s="34">
        <v>34</v>
      </c>
      <c r="G14" s="34"/>
    </row>
    <row r="15" spans="1:7">
      <c r="A15" s="23">
        <v>2009</v>
      </c>
      <c r="B15" s="13" t="s">
        <v>1886</v>
      </c>
      <c r="C15" s="13" t="s">
        <v>1820</v>
      </c>
      <c r="D15" s="13" t="s">
        <v>1017</v>
      </c>
      <c r="E15" s="34">
        <v>57</v>
      </c>
      <c r="F15" s="34">
        <v>5000</v>
      </c>
      <c r="G15" s="34"/>
    </row>
    <row r="16" spans="1:7">
      <c r="A16" s="23">
        <v>2010</v>
      </c>
      <c r="B16" s="13" t="s">
        <v>1886</v>
      </c>
      <c r="C16" s="13" t="s">
        <v>1820</v>
      </c>
      <c r="D16" s="13" t="s">
        <v>1013</v>
      </c>
      <c r="E16" s="34">
        <v>69</v>
      </c>
      <c r="F16" s="34">
        <v>1556</v>
      </c>
      <c r="G16" s="34"/>
    </row>
    <row r="17" spans="1:7">
      <c r="A17" s="23">
        <v>2010</v>
      </c>
      <c r="B17" s="13" t="s">
        <v>1886</v>
      </c>
      <c r="C17" s="13" t="s">
        <v>1820</v>
      </c>
      <c r="D17" s="13" t="s">
        <v>1014</v>
      </c>
      <c r="E17" s="34">
        <v>5</v>
      </c>
      <c r="F17" s="34">
        <v>268</v>
      </c>
      <c r="G17" s="34"/>
    </row>
    <row r="18" spans="1:7">
      <c r="A18" s="23">
        <v>2010</v>
      </c>
      <c r="B18" s="13" t="s">
        <v>1886</v>
      </c>
      <c r="C18" s="13" t="s">
        <v>1820</v>
      </c>
      <c r="D18" s="13" t="s">
        <v>1015</v>
      </c>
      <c r="E18" s="34">
        <v>1</v>
      </c>
      <c r="F18" s="34">
        <v>62</v>
      </c>
      <c r="G18" s="34"/>
    </row>
    <row r="19" spans="1:7">
      <c r="A19" s="23">
        <v>2010</v>
      </c>
      <c r="B19" s="13" t="s">
        <v>1886</v>
      </c>
      <c r="C19" s="13" t="s">
        <v>1820</v>
      </c>
      <c r="D19" s="13" t="s">
        <v>1016</v>
      </c>
      <c r="E19" s="34">
        <v>2</v>
      </c>
      <c r="F19" s="34">
        <v>46</v>
      </c>
      <c r="G19" s="34"/>
    </row>
    <row r="20" spans="1:7">
      <c r="A20" s="23">
        <v>2010</v>
      </c>
      <c r="B20" s="13" t="s">
        <v>1886</v>
      </c>
      <c r="C20" s="13" t="s">
        <v>1820</v>
      </c>
      <c r="D20" s="13" t="s">
        <v>1017</v>
      </c>
      <c r="E20" s="34">
        <v>48</v>
      </c>
      <c r="F20" s="34">
        <v>5960</v>
      </c>
      <c r="G20" s="34"/>
    </row>
    <row r="21" spans="1:7">
      <c r="A21" s="23">
        <v>2011</v>
      </c>
      <c r="B21" s="13" t="s">
        <v>1886</v>
      </c>
      <c r="C21" s="13" t="s">
        <v>1820</v>
      </c>
      <c r="D21" s="13" t="s">
        <v>1013</v>
      </c>
      <c r="E21" s="34">
        <v>67</v>
      </c>
      <c r="F21" s="34">
        <v>1396</v>
      </c>
      <c r="G21" s="34"/>
    </row>
    <row r="22" spans="1:7">
      <c r="A22" s="23">
        <v>2011</v>
      </c>
      <c r="B22" s="13" t="s">
        <v>1886</v>
      </c>
      <c r="C22" s="13" t="s">
        <v>1820</v>
      </c>
      <c r="D22" s="13" t="s">
        <v>1014</v>
      </c>
      <c r="E22" s="34">
        <v>5</v>
      </c>
      <c r="F22" s="34">
        <v>242</v>
      </c>
      <c r="G22" s="34"/>
    </row>
    <row r="23" spans="1:7">
      <c r="A23" s="23">
        <v>2011</v>
      </c>
      <c r="B23" s="13" t="s">
        <v>1886</v>
      </c>
      <c r="C23" s="13" t="s">
        <v>1820</v>
      </c>
      <c r="D23" s="13" t="s">
        <v>1016</v>
      </c>
      <c r="E23" s="34">
        <v>2</v>
      </c>
      <c r="F23" s="34">
        <v>67</v>
      </c>
      <c r="G23" s="34"/>
    </row>
    <row r="24" spans="1:7">
      <c r="A24" s="23">
        <v>2011</v>
      </c>
      <c r="B24" s="13" t="s">
        <v>1886</v>
      </c>
      <c r="C24" s="13" t="s">
        <v>1820</v>
      </c>
      <c r="D24" s="13" t="s">
        <v>1017</v>
      </c>
      <c r="E24" s="34">
        <v>64</v>
      </c>
      <c r="F24" s="34">
        <v>6000</v>
      </c>
      <c r="G24" s="34"/>
    </row>
    <row r="25" spans="1:7">
      <c r="A25" s="23">
        <v>2012</v>
      </c>
      <c r="B25" s="13" t="s">
        <v>1886</v>
      </c>
      <c r="C25" s="13" t="s">
        <v>1820</v>
      </c>
      <c r="D25" s="13" t="s">
        <v>1013</v>
      </c>
      <c r="E25" s="34">
        <v>77</v>
      </c>
      <c r="F25" s="34">
        <v>1588</v>
      </c>
      <c r="G25" s="34"/>
    </row>
    <row r="26" spans="1:7">
      <c r="A26" s="23">
        <v>2012</v>
      </c>
      <c r="B26" s="13" t="s">
        <v>1886</v>
      </c>
      <c r="C26" s="13" t="s">
        <v>1820</v>
      </c>
      <c r="D26" s="13" t="s">
        <v>1014</v>
      </c>
      <c r="E26" s="34">
        <v>4</v>
      </c>
      <c r="F26" s="34">
        <v>167</v>
      </c>
      <c r="G26" s="34"/>
    </row>
    <row r="27" spans="1:7">
      <c r="A27" s="23">
        <v>2012</v>
      </c>
      <c r="B27" s="13" t="s">
        <v>1886</v>
      </c>
      <c r="C27" s="13" t="s">
        <v>1820</v>
      </c>
      <c r="D27" s="13" t="s">
        <v>1015</v>
      </c>
      <c r="E27" s="34">
        <v>2</v>
      </c>
      <c r="F27" s="34">
        <v>59</v>
      </c>
      <c r="G27" s="34"/>
    </row>
    <row r="28" spans="1:7">
      <c r="A28" s="23">
        <v>2012</v>
      </c>
      <c r="B28" s="13" t="s">
        <v>1886</v>
      </c>
      <c r="C28" s="13" t="s">
        <v>1820</v>
      </c>
      <c r="D28" s="13" t="s">
        <v>1016</v>
      </c>
      <c r="E28" s="34">
        <v>1</v>
      </c>
      <c r="F28" s="34">
        <v>26</v>
      </c>
      <c r="G28" s="34"/>
    </row>
    <row r="29" spans="1:7">
      <c r="A29" s="23">
        <v>2012</v>
      </c>
      <c r="B29" s="13" t="s">
        <v>1886</v>
      </c>
      <c r="C29" s="13" t="s">
        <v>1820</v>
      </c>
      <c r="D29" s="13" t="s">
        <v>1017</v>
      </c>
      <c r="E29" s="34">
        <v>62</v>
      </c>
      <c r="F29" s="34">
        <v>6000</v>
      </c>
      <c r="G29" s="34"/>
    </row>
    <row r="30" spans="1:7">
      <c r="A30" s="23">
        <v>2013</v>
      </c>
      <c r="B30" s="13" t="s">
        <v>1886</v>
      </c>
      <c r="C30" s="13" t="s">
        <v>1820</v>
      </c>
      <c r="D30" s="13" t="s">
        <v>1013</v>
      </c>
      <c r="E30" s="34">
        <v>58</v>
      </c>
      <c r="F30" s="34">
        <v>1514</v>
      </c>
      <c r="G30" s="34"/>
    </row>
    <row r="31" spans="1:7">
      <c r="A31" s="23">
        <v>2013</v>
      </c>
      <c r="B31" s="13" t="s">
        <v>1886</v>
      </c>
      <c r="C31" s="13" t="s">
        <v>1820</v>
      </c>
      <c r="D31" s="13" t="s">
        <v>1014</v>
      </c>
      <c r="E31" s="34">
        <v>4</v>
      </c>
      <c r="F31" s="34">
        <v>142</v>
      </c>
      <c r="G31" s="34"/>
    </row>
    <row r="32" spans="1:7">
      <c r="A32" s="23">
        <v>2013</v>
      </c>
      <c r="B32" s="13" t="s">
        <v>1886</v>
      </c>
      <c r="C32" s="13" t="s">
        <v>1820</v>
      </c>
      <c r="D32" s="13" t="s">
        <v>1015</v>
      </c>
      <c r="E32" s="34">
        <v>2</v>
      </c>
      <c r="F32" s="34">
        <v>136</v>
      </c>
      <c r="G32" s="34"/>
    </row>
    <row r="33" spans="1:7">
      <c r="A33" s="23">
        <v>2013</v>
      </c>
      <c r="B33" s="13" t="s">
        <v>1886</v>
      </c>
      <c r="C33" s="13" t="s">
        <v>1820</v>
      </c>
      <c r="D33" s="13" t="s">
        <v>1016</v>
      </c>
      <c r="E33" s="34">
        <v>1</v>
      </c>
      <c r="F33" s="34">
        <v>28</v>
      </c>
      <c r="G33" s="34"/>
    </row>
    <row r="34" spans="1:7">
      <c r="A34" s="23">
        <v>2013</v>
      </c>
      <c r="B34" s="13" t="s">
        <v>1886</v>
      </c>
      <c r="C34" s="13" t="s">
        <v>1820</v>
      </c>
      <c r="D34" s="13" t="s">
        <v>1017</v>
      </c>
      <c r="E34" s="34">
        <v>73</v>
      </c>
      <c r="F34" s="34">
        <v>6000</v>
      </c>
      <c r="G34" s="34"/>
    </row>
    <row r="35" spans="1:7">
      <c r="A35" s="23">
        <v>2013</v>
      </c>
      <c r="B35" s="13" t="s">
        <v>1886</v>
      </c>
      <c r="C35" s="13" t="s">
        <v>1820</v>
      </c>
      <c r="D35" s="13" t="s">
        <v>1018</v>
      </c>
      <c r="E35" s="34">
        <v>7</v>
      </c>
      <c r="F35" s="34">
        <v>444</v>
      </c>
      <c r="G35" s="34"/>
    </row>
    <row r="36" spans="1:7">
      <c r="A36" s="23">
        <v>2014</v>
      </c>
      <c r="B36" s="13" t="s">
        <v>1886</v>
      </c>
      <c r="C36" s="13" t="s">
        <v>1820</v>
      </c>
      <c r="D36" s="13" t="s">
        <v>1013</v>
      </c>
      <c r="E36" s="34">
        <v>96</v>
      </c>
      <c r="F36" s="34">
        <v>1930</v>
      </c>
      <c r="G36" s="34"/>
    </row>
    <row r="37" spans="1:7">
      <c r="A37" s="23">
        <v>2014</v>
      </c>
      <c r="B37" s="13" t="s">
        <v>1886</v>
      </c>
      <c r="C37" s="13" t="s">
        <v>1820</v>
      </c>
      <c r="D37" s="13" t="s">
        <v>1014</v>
      </c>
      <c r="E37" s="34">
        <v>5</v>
      </c>
      <c r="F37" s="34">
        <v>187</v>
      </c>
      <c r="G37" s="34"/>
    </row>
    <row r="38" spans="1:7">
      <c r="A38" s="23">
        <v>2014</v>
      </c>
      <c r="B38" s="13" t="s">
        <v>1886</v>
      </c>
      <c r="C38" s="13" t="s">
        <v>1820</v>
      </c>
      <c r="D38" s="13" t="s">
        <v>1015</v>
      </c>
      <c r="E38" s="34">
        <v>2</v>
      </c>
      <c r="F38" s="34">
        <v>74</v>
      </c>
      <c r="G38" s="34"/>
    </row>
    <row r="39" spans="1:7">
      <c r="A39" s="23">
        <v>2014</v>
      </c>
      <c r="B39" s="13" t="s">
        <v>1886</v>
      </c>
      <c r="C39" s="13" t="s">
        <v>1820</v>
      </c>
      <c r="D39" s="13" t="s">
        <v>1017</v>
      </c>
      <c r="E39" s="34">
        <v>75</v>
      </c>
      <c r="F39" s="34">
        <v>5000</v>
      </c>
      <c r="G39" s="34"/>
    </row>
    <row r="40" spans="1:7">
      <c r="A40" s="23">
        <v>2014</v>
      </c>
      <c r="B40" s="13" t="s">
        <v>1886</v>
      </c>
      <c r="C40" s="13" t="s">
        <v>1820</v>
      </c>
      <c r="D40" s="13" t="s">
        <v>1018</v>
      </c>
      <c r="E40" s="34">
        <v>12</v>
      </c>
      <c r="F40" s="34">
        <v>480</v>
      </c>
      <c r="G40" s="34"/>
    </row>
    <row r="41" spans="1:7">
      <c r="A41" s="23">
        <v>2014</v>
      </c>
      <c r="B41" s="13" t="s">
        <v>1886</v>
      </c>
      <c r="C41" s="13" t="s">
        <v>1820</v>
      </c>
      <c r="D41" s="13" t="s">
        <v>1019</v>
      </c>
      <c r="E41" s="34">
        <v>1</v>
      </c>
      <c r="F41" s="34">
        <v>20</v>
      </c>
      <c r="G41" s="34"/>
    </row>
    <row r="42" spans="1:7">
      <c r="A42" s="23">
        <v>2015</v>
      </c>
      <c r="B42" s="13" t="s">
        <v>1886</v>
      </c>
      <c r="C42" s="13" t="s">
        <v>1820</v>
      </c>
      <c r="D42" s="13" t="s">
        <v>1013</v>
      </c>
      <c r="E42" s="34">
        <v>78</v>
      </c>
      <c r="F42" s="34">
        <v>2340</v>
      </c>
      <c r="G42" s="34"/>
    </row>
    <row r="43" spans="1:7">
      <c r="A43" s="23">
        <v>2015</v>
      </c>
      <c r="B43" s="13" t="s">
        <v>1886</v>
      </c>
      <c r="C43" s="13" t="s">
        <v>1820</v>
      </c>
      <c r="D43" s="13" t="s">
        <v>1014</v>
      </c>
      <c r="E43" s="34">
        <v>5</v>
      </c>
      <c r="F43" s="34">
        <v>178</v>
      </c>
      <c r="G43" s="34"/>
    </row>
    <row r="44" spans="1:7">
      <c r="A44" s="23">
        <v>2015</v>
      </c>
      <c r="B44" s="13" t="s">
        <v>1886</v>
      </c>
      <c r="C44" s="13" t="s">
        <v>1820</v>
      </c>
      <c r="D44" s="13" t="s">
        <v>1015</v>
      </c>
      <c r="E44" s="34">
        <v>2</v>
      </c>
      <c r="F44" s="34">
        <v>113</v>
      </c>
      <c r="G44" s="34"/>
    </row>
    <row r="45" spans="1:7">
      <c r="A45" s="23">
        <v>2015</v>
      </c>
      <c r="B45" s="13" t="s">
        <v>1886</v>
      </c>
      <c r="C45" s="13" t="s">
        <v>1820</v>
      </c>
      <c r="D45" s="13" t="s">
        <v>1017</v>
      </c>
      <c r="E45" s="34">
        <v>72</v>
      </c>
      <c r="F45" s="34">
        <v>5000</v>
      </c>
      <c r="G45" s="34"/>
    </row>
    <row r="46" spans="1:7">
      <c r="A46" s="23">
        <v>2015</v>
      </c>
      <c r="B46" s="13" t="s">
        <v>1886</v>
      </c>
      <c r="C46" s="13" t="s">
        <v>1820</v>
      </c>
      <c r="D46" s="13" t="s">
        <v>1018</v>
      </c>
      <c r="E46" s="34">
        <v>12</v>
      </c>
      <c r="F46" s="34">
        <v>433</v>
      </c>
      <c r="G46" s="34"/>
    </row>
    <row r="47" spans="1:7">
      <c r="A47" s="23">
        <v>2015</v>
      </c>
      <c r="B47" s="13" t="s">
        <v>1886</v>
      </c>
      <c r="C47" s="13" t="s">
        <v>1820</v>
      </c>
      <c r="D47" s="13" t="s">
        <v>1019</v>
      </c>
      <c r="E47" s="34">
        <v>1</v>
      </c>
      <c r="F47" s="34">
        <v>19</v>
      </c>
      <c r="G47" s="34"/>
    </row>
    <row r="48" spans="1:7">
      <c r="A48" s="23">
        <v>2016</v>
      </c>
      <c r="B48" s="13" t="s">
        <v>1886</v>
      </c>
      <c r="C48" s="13" t="s">
        <v>1022</v>
      </c>
      <c r="D48" s="13" t="s">
        <v>1023</v>
      </c>
      <c r="E48" s="34">
        <v>15</v>
      </c>
      <c r="F48" s="34">
        <v>950</v>
      </c>
      <c r="G48" s="34">
        <v>3481</v>
      </c>
    </row>
    <row r="49" spans="1:7">
      <c r="A49" s="23">
        <v>2016</v>
      </c>
      <c r="B49" s="13" t="s">
        <v>1886</v>
      </c>
      <c r="C49" s="13" t="s">
        <v>1022</v>
      </c>
      <c r="D49" s="13" t="s">
        <v>1027</v>
      </c>
      <c r="E49" s="34">
        <v>35</v>
      </c>
      <c r="F49" s="34">
        <v>111</v>
      </c>
      <c r="G49" s="34">
        <v>740</v>
      </c>
    </row>
    <row r="50" spans="1:7">
      <c r="A50" s="23">
        <v>2016</v>
      </c>
      <c r="B50" s="13" t="s">
        <v>1886</v>
      </c>
      <c r="C50" s="13" t="s">
        <v>1022</v>
      </c>
      <c r="D50" s="13" t="s">
        <v>1024</v>
      </c>
      <c r="E50" s="34">
        <v>48</v>
      </c>
      <c r="F50" s="34">
        <v>2727</v>
      </c>
      <c r="G50" s="34">
        <v>3703</v>
      </c>
    </row>
    <row r="51" spans="1:7">
      <c r="A51" s="23">
        <v>2016</v>
      </c>
      <c r="B51" s="13" t="s">
        <v>1886</v>
      </c>
      <c r="C51" s="13" t="s">
        <v>1025</v>
      </c>
      <c r="D51" s="13" t="s">
        <v>1028</v>
      </c>
      <c r="E51" s="34">
        <v>11</v>
      </c>
      <c r="F51" s="34">
        <v>447</v>
      </c>
      <c r="G51" s="34">
        <v>1016</v>
      </c>
    </row>
    <row r="52" spans="1:7">
      <c r="A52" s="23">
        <v>2016</v>
      </c>
      <c r="B52" s="13" t="s">
        <v>1886</v>
      </c>
      <c r="C52" s="13" t="s">
        <v>1025</v>
      </c>
      <c r="D52" s="13" t="s">
        <v>1026</v>
      </c>
      <c r="E52" s="34">
        <v>7</v>
      </c>
      <c r="F52" s="34">
        <v>4534</v>
      </c>
      <c r="G52" s="34">
        <v>6504</v>
      </c>
    </row>
    <row r="53" spans="1:7">
      <c r="A53" s="23">
        <v>2017</v>
      </c>
      <c r="B53" s="13" t="s">
        <v>1886</v>
      </c>
      <c r="C53" s="13" t="s">
        <v>1022</v>
      </c>
      <c r="D53" s="13" t="s">
        <v>1023</v>
      </c>
      <c r="E53" s="34">
        <v>15</v>
      </c>
      <c r="F53" s="34">
        <v>1977</v>
      </c>
      <c r="G53" s="34">
        <v>2658</v>
      </c>
    </row>
    <row r="54" spans="1:7">
      <c r="A54" s="23">
        <v>2017</v>
      </c>
      <c r="B54" s="13" t="s">
        <v>1886</v>
      </c>
      <c r="C54" s="13" t="s">
        <v>1022</v>
      </c>
      <c r="D54" s="13" t="s">
        <v>1027</v>
      </c>
      <c r="E54" s="34">
        <v>37</v>
      </c>
      <c r="F54" s="34">
        <v>730</v>
      </c>
      <c r="G54" s="34">
        <v>764</v>
      </c>
    </row>
    <row r="55" spans="1:7">
      <c r="A55" s="23">
        <v>2017</v>
      </c>
      <c r="B55" s="13" t="s">
        <v>1886</v>
      </c>
      <c r="C55" s="13" t="s">
        <v>1022</v>
      </c>
      <c r="D55" s="13" t="s">
        <v>1024</v>
      </c>
      <c r="E55" s="34">
        <v>10</v>
      </c>
      <c r="F55" s="34">
        <v>4429</v>
      </c>
      <c r="G55" s="34">
        <v>4429</v>
      </c>
    </row>
    <row r="56" spans="1:7">
      <c r="A56" s="23">
        <v>2017</v>
      </c>
      <c r="B56" s="13" t="s">
        <v>1886</v>
      </c>
      <c r="C56" s="13" t="s">
        <v>1025</v>
      </c>
      <c r="D56" s="13" t="s">
        <v>1028</v>
      </c>
      <c r="E56" s="34">
        <v>10</v>
      </c>
      <c r="F56" s="34">
        <v>1355</v>
      </c>
      <c r="G56" s="34">
        <v>1873</v>
      </c>
    </row>
    <row r="57" spans="1:7">
      <c r="A57" s="23">
        <v>2017</v>
      </c>
      <c r="B57" s="13" t="s">
        <v>1886</v>
      </c>
      <c r="C57" s="13" t="s">
        <v>1025</v>
      </c>
      <c r="D57" s="13" t="s">
        <v>1026</v>
      </c>
      <c r="E57" s="34">
        <v>7</v>
      </c>
      <c r="F57" s="34">
        <v>6376</v>
      </c>
      <c r="G57" s="34">
        <v>6396</v>
      </c>
    </row>
    <row r="58" spans="1:7">
      <c r="A58" s="23">
        <v>2018</v>
      </c>
      <c r="B58" s="13" t="s">
        <v>1886</v>
      </c>
      <c r="C58" s="13" t="s">
        <v>1022</v>
      </c>
      <c r="D58" s="13" t="s">
        <v>1023</v>
      </c>
      <c r="E58" s="34">
        <v>32</v>
      </c>
      <c r="F58" s="34">
        <v>6311</v>
      </c>
      <c r="G58" s="34">
        <v>6766</v>
      </c>
    </row>
    <row r="59" spans="1:7">
      <c r="A59" s="23">
        <v>2018</v>
      </c>
      <c r="B59" s="13" t="s">
        <v>1886</v>
      </c>
      <c r="C59" s="13" t="s">
        <v>1022</v>
      </c>
      <c r="D59" s="13" t="s">
        <v>1027</v>
      </c>
      <c r="E59" s="34">
        <v>46</v>
      </c>
      <c r="F59" s="34">
        <v>1276</v>
      </c>
      <c r="G59" s="34">
        <v>1364</v>
      </c>
    </row>
    <row r="60" spans="1:7">
      <c r="A60" s="23">
        <v>2018</v>
      </c>
      <c r="B60" s="13" t="s">
        <v>1886</v>
      </c>
      <c r="C60" s="13" t="s">
        <v>1022</v>
      </c>
      <c r="D60" s="13" t="s">
        <v>1024</v>
      </c>
      <c r="E60" s="34">
        <v>14</v>
      </c>
      <c r="F60" s="34">
        <v>3235</v>
      </c>
      <c r="G60" s="34">
        <v>3235</v>
      </c>
    </row>
    <row r="61" spans="1:7">
      <c r="A61" s="23">
        <v>2018</v>
      </c>
      <c r="B61" s="13" t="s">
        <v>1886</v>
      </c>
      <c r="C61" s="13" t="s">
        <v>1025</v>
      </c>
      <c r="D61" s="13" t="s">
        <v>1028</v>
      </c>
      <c r="E61" s="34">
        <v>7</v>
      </c>
      <c r="F61" s="34">
        <v>1366</v>
      </c>
      <c r="G61" s="34">
        <v>1366</v>
      </c>
    </row>
    <row r="62" spans="1:7">
      <c r="A62" s="23">
        <v>2018</v>
      </c>
      <c r="B62" s="13" t="s">
        <v>1886</v>
      </c>
      <c r="C62" s="13" t="s">
        <v>1025</v>
      </c>
      <c r="D62" s="13" t="s">
        <v>1026</v>
      </c>
      <c r="E62" s="34">
        <v>8</v>
      </c>
      <c r="F62" s="34">
        <v>14313</v>
      </c>
      <c r="G62" s="34">
        <v>14313</v>
      </c>
    </row>
    <row r="63" spans="1:7">
      <c r="A63" s="23">
        <v>2019</v>
      </c>
      <c r="B63" s="13" t="s">
        <v>1886</v>
      </c>
      <c r="C63" s="13" t="s">
        <v>1022</v>
      </c>
      <c r="D63" s="13" t="s">
        <v>4581</v>
      </c>
      <c r="E63" s="34">
        <v>17</v>
      </c>
      <c r="F63" s="34">
        <v>3089</v>
      </c>
      <c r="G63" s="34">
        <v>3089</v>
      </c>
    </row>
    <row r="64" spans="1:7">
      <c r="A64" s="23">
        <v>2019</v>
      </c>
      <c r="B64" s="13" t="s">
        <v>1886</v>
      </c>
      <c r="C64" s="13" t="s">
        <v>1022</v>
      </c>
      <c r="D64" s="13" t="s">
        <v>1023</v>
      </c>
      <c r="E64" s="34">
        <v>13</v>
      </c>
      <c r="F64" s="34">
        <v>5859</v>
      </c>
      <c r="G64" s="34">
        <v>5859</v>
      </c>
    </row>
    <row r="65" spans="1:7">
      <c r="A65" s="23">
        <v>2019</v>
      </c>
      <c r="B65" s="13" t="s">
        <v>1886</v>
      </c>
      <c r="C65" s="13" t="s">
        <v>1022</v>
      </c>
      <c r="D65" s="13" t="s">
        <v>1027</v>
      </c>
      <c r="E65" s="34">
        <v>39</v>
      </c>
      <c r="F65" s="34">
        <v>917</v>
      </c>
      <c r="G65" s="34">
        <v>1240</v>
      </c>
    </row>
    <row r="66" spans="1:7">
      <c r="A66" s="23">
        <v>2019</v>
      </c>
      <c r="B66" s="13" t="s">
        <v>1886</v>
      </c>
      <c r="C66" s="13" t="s">
        <v>1022</v>
      </c>
      <c r="D66" s="13" t="s">
        <v>1024</v>
      </c>
      <c r="E66" s="34">
        <v>15</v>
      </c>
      <c r="F66" s="34">
        <v>1081</v>
      </c>
      <c r="G66" s="34">
        <v>1081</v>
      </c>
    </row>
    <row r="67" spans="1:7">
      <c r="A67" s="23">
        <v>2019</v>
      </c>
      <c r="B67" s="13" t="s">
        <v>1886</v>
      </c>
      <c r="C67" s="13" t="s">
        <v>1025</v>
      </c>
      <c r="D67" s="13" t="s">
        <v>4582</v>
      </c>
      <c r="E67" s="34">
        <v>5</v>
      </c>
      <c r="F67" s="34">
        <v>180</v>
      </c>
      <c r="G67" s="34">
        <v>368</v>
      </c>
    </row>
    <row r="68" spans="1:7">
      <c r="A68" s="23">
        <v>2019</v>
      </c>
      <c r="B68" s="13" t="s">
        <v>1886</v>
      </c>
      <c r="C68" s="13" t="s">
        <v>1025</v>
      </c>
      <c r="D68" s="13" t="s">
        <v>4583</v>
      </c>
      <c r="E68" s="34">
        <v>12</v>
      </c>
      <c r="F68" s="34">
        <v>453</v>
      </c>
      <c r="G68" s="34">
        <v>1541</v>
      </c>
    </row>
    <row r="69" spans="1:7">
      <c r="A69" s="23">
        <v>2019</v>
      </c>
      <c r="B69" s="13" t="s">
        <v>1886</v>
      </c>
      <c r="C69" s="13" t="s">
        <v>1025</v>
      </c>
      <c r="D69" s="13" t="s">
        <v>4584</v>
      </c>
      <c r="E69" s="34">
        <v>67</v>
      </c>
      <c r="F69" s="34">
        <v>15230</v>
      </c>
      <c r="G69" s="34">
        <v>15230</v>
      </c>
    </row>
    <row r="70" spans="1:7">
      <c r="A70" s="23">
        <v>2019</v>
      </c>
      <c r="B70" s="13" t="s">
        <v>1886</v>
      </c>
      <c r="C70" s="13" t="s">
        <v>1025</v>
      </c>
      <c r="D70" s="13" t="s">
        <v>1028</v>
      </c>
      <c r="E70" s="34">
        <v>8</v>
      </c>
      <c r="F70" s="34">
        <v>326</v>
      </c>
      <c r="G70" s="34">
        <v>546</v>
      </c>
    </row>
    <row r="71" spans="1:7">
      <c r="A71" s="23">
        <v>2020</v>
      </c>
      <c r="B71" s="13" t="s">
        <v>1886</v>
      </c>
      <c r="C71" s="13" t="s">
        <v>1022</v>
      </c>
      <c r="D71" s="13" t="s">
        <v>4581</v>
      </c>
      <c r="E71" s="34">
        <v>12</v>
      </c>
      <c r="F71" s="34">
        <v>9629</v>
      </c>
      <c r="G71" s="34">
        <v>9629</v>
      </c>
    </row>
    <row r="72" spans="1:7">
      <c r="A72" s="23">
        <v>2020</v>
      </c>
      <c r="B72" s="13" t="s">
        <v>1886</v>
      </c>
      <c r="C72" s="13" t="s">
        <v>1022</v>
      </c>
      <c r="D72" s="13" t="s">
        <v>1023</v>
      </c>
      <c r="E72" s="34">
        <v>32</v>
      </c>
      <c r="F72" s="34">
        <v>821</v>
      </c>
      <c r="G72" s="34">
        <v>23957</v>
      </c>
    </row>
    <row r="73" spans="1:7">
      <c r="A73" s="23">
        <v>2020</v>
      </c>
      <c r="B73" s="13" t="s">
        <v>1886</v>
      </c>
      <c r="C73" s="13" t="s">
        <v>1022</v>
      </c>
      <c r="D73" s="13" t="s">
        <v>1027</v>
      </c>
      <c r="E73" s="34">
        <v>44</v>
      </c>
      <c r="F73" s="34">
        <v>381</v>
      </c>
      <c r="G73" s="34">
        <v>381</v>
      </c>
    </row>
    <row r="74" spans="1:7">
      <c r="A74" s="23">
        <v>2020</v>
      </c>
      <c r="B74" s="13" t="s">
        <v>1886</v>
      </c>
      <c r="C74" s="13" t="s">
        <v>1022</v>
      </c>
      <c r="D74" s="13" t="s">
        <v>1024</v>
      </c>
      <c r="E74" s="34">
        <v>21</v>
      </c>
      <c r="F74" s="34">
        <v>2702</v>
      </c>
      <c r="G74" s="34">
        <v>2702</v>
      </c>
    </row>
    <row r="75" spans="1:7">
      <c r="A75" s="23">
        <v>2020</v>
      </c>
      <c r="B75" s="13" t="s">
        <v>1886</v>
      </c>
      <c r="C75" s="13" t="s">
        <v>1025</v>
      </c>
      <c r="D75" s="13" t="s">
        <v>4582</v>
      </c>
      <c r="E75" s="34">
        <v>13</v>
      </c>
      <c r="F75" s="34">
        <v>539</v>
      </c>
      <c r="G75" s="34">
        <v>1065</v>
      </c>
    </row>
    <row r="76" spans="1:7">
      <c r="A76" s="23">
        <v>2020</v>
      </c>
      <c r="B76" s="13" t="s">
        <v>1886</v>
      </c>
      <c r="C76" s="13" t="s">
        <v>1025</v>
      </c>
      <c r="D76" s="13" t="s">
        <v>4583</v>
      </c>
      <c r="E76" s="34">
        <v>10</v>
      </c>
      <c r="F76" s="34">
        <v>577</v>
      </c>
      <c r="G76" s="34">
        <v>1109</v>
      </c>
    </row>
    <row r="77" spans="1:7">
      <c r="A77" s="23">
        <v>2020</v>
      </c>
      <c r="B77" s="13" t="s">
        <v>1886</v>
      </c>
      <c r="C77" s="13" t="s">
        <v>1025</v>
      </c>
      <c r="D77" s="13" t="s">
        <v>4584</v>
      </c>
      <c r="E77" s="34">
        <v>44</v>
      </c>
      <c r="F77" s="34">
        <v>4341</v>
      </c>
      <c r="G77" s="34">
        <v>4341</v>
      </c>
    </row>
    <row r="78" spans="1:7">
      <c r="A78" s="23">
        <v>2021</v>
      </c>
      <c r="B78" s="13" t="s">
        <v>1886</v>
      </c>
      <c r="C78" s="13" t="s">
        <v>1022</v>
      </c>
      <c r="D78" s="13" t="s">
        <v>8519</v>
      </c>
      <c r="E78" s="34">
        <v>2</v>
      </c>
      <c r="F78" s="34">
        <v>21</v>
      </c>
      <c r="G78" s="34">
        <v>21</v>
      </c>
    </row>
    <row r="79" spans="1:7">
      <c r="A79" s="23">
        <v>2021</v>
      </c>
      <c r="B79" s="13" t="s">
        <v>1886</v>
      </c>
      <c r="C79" s="13" t="s">
        <v>1022</v>
      </c>
      <c r="D79" s="13" t="s">
        <v>8520</v>
      </c>
      <c r="E79" s="34">
        <v>2</v>
      </c>
      <c r="F79" s="34">
        <v>32</v>
      </c>
      <c r="G79" s="34">
        <v>32</v>
      </c>
    </row>
    <row r="80" spans="1:7">
      <c r="A80" s="23">
        <v>2021</v>
      </c>
      <c r="B80" s="13" t="s">
        <v>1886</v>
      </c>
      <c r="C80" s="13" t="s">
        <v>1022</v>
      </c>
      <c r="D80" s="13" t="s">
        <v>8521</v>
      </c>
      <c r="E80" s="34">
        <v>6</v>
      </c>
      <c r="F80" s="34">
        <v>60</v>
      </c>
      <c r="G80" s="34">
        <v>60</v>
      </c>
    </row>
    <row r="81" spans="1:7">
      <c r="A81" s="23">
        <v>2021</v>
      </c>
      <c r="B81" s="13" t="s">
        <v>1886</v>
      </c>
      <c r="C81" s="13" t="s">
        <v>1022</v>
      </c>
      <c r="D81" s="13" t="s">
        <v>8522</v>
      </c>
      <c r="E81" s="34">
        <v>1</v>
      </c>
      <c r="F81" s="34">
        <v>5</v>
      </c>
      <c r="G81" s="34">
        <v>5</v>
      </c>
    </row>
    <row r="82" spans="1:7">
      <c r="A82" s="23">
        <v>2021</v>
      </c>
      <c r="B82" s="13" t="s">
        <v>1886</v>
      </c>
      <c r="C82" s="13" t="s">
        <v>1022</v>
      </c>
      <c r="D82" s="13" t="s">
        <v>8523</v>
      </c>
      <c r="E82" s="34">
        <v>2</v>
      </c>
      <c r="F82" s="34">
        <v>18</v>
      </c>
      <c r="G82" s="34">
        <v>18</v>
      </c>
    </row>
    <row r="83" spans="1:7">
      <c r="A83" s="23">
        <v>2021</v>
      </c>
      <c r="B83" s="13" t="s">
        <v>1886</v>
      </c>
      <c r="C83" s="13" t="s">
        <v>1022</v>
      </c>
      <c r="D83" s="13" t="s">
        <v>8524</v>
      </c>
      <c r="E83" s="34">
        <v>1</v>
      </c>
      <c r="F83" s="34">
        <v>20</v>
      </c>
      <c r="G83" s="34">
        <v>20</v>
      </c>
    </row>
    <row r="84" spans="1:7">
      <c r="A84" s="23">
        <v>2021</v>
      </c>
      <c r="B84" s="13" t="s">
        <v>1886</v>
      </c>
      <c r="C84" s="13" t="s">
        <v>1022</v>
      </c>
      <c r="D84" s="13" t="s">
        <v>8525</v>
      </c>
      <c r="E84" s="34">
        <v>1</v>
      </c>
      <c r="F84" s="34">
        <v>200</v>
      </c>
      <c r="G84" s="34">
        <v>200</v>
      </c>
    </row>
    <row r="85" spans="1:7">
      <c r="A85" s="23">
        <v>2021</v>
      </c>
      <c r="B85" s="13" t="s">
        <v>1886</v>
      </c>
      <c r="C85" s="13" t="s">
        <v>1022</v>
      </c>
      <c r="D85" s="13" t="s">
        <v>8526</v>
      </c>
      <c r="E85" s="34">
        <v>1</v>
      </c>
      <c r="F85" s="34">
        <v>4</v>
      </c>
      <c r="G85" s="34">
        <v>4</v>
      </c>
    </row>
    <row r="86" spans="1:7">
      <c r="A86" s="23">
        <v>2021</v>
      </c>
      <c r="B86" s="13" t="s">
        <v>1886</v>
      </c>
      <c r="C86" s="13" t="s">
        <v>1022</v>
      </c>
      <c r="D86" s="13" t="s">
        <v>8527</v>
      </c>
      <c r="E86" s="34">
        <v>1</v>
      </c>
      <c r="F86" s="34">
        <v>5530</v>
      </c>
      <c r="G86" s="34">
        <v>5530</v>
      </c>
    </row>
    <row r="87" spans="1:7">
      <c r="A87" s="23">
        <v>2021</v>
      </c>
      <c r="B87" s="13" t="s">
        <v>1886</v>
      </c>
      <c r="C87" s="13" t="s">
        <v>1022</v>
      </c>
      <c r="D87" s="13" t="s">
        <v>8528</v>
      </c>
      <c r="E87" s="34">
        <v>1</v>
      </c>
      <c r="F87" s="34">
        <v>1391</v>
      </c>
      <c r="G87" s="34">
        <v>1391</v>
      </c>
    </row>
    <row r="88" spans="1:7">
      <c r="A88" s="23">
        <v>2021</v>
      </c>
      <c r="B88" s="13" t="s">
        <v>1886</v>
      </c>
      <c r="C88" s="13" t="s">
        <v>1022</v>
      </c>
      <c r="D88" s="13" t="s">
        <v>8529</v>
      </c>
      <c r="E88" s="34">
        <v>1</v>
      </c>
      <c r="F88" s="34">
        <v>21</v>
      </c>
      <c r="G88" s="34">
        <v>21</v>
      </c>
    </row>
    <row r="89" spans="1:7">
      <c r="A89" s="23">
        <v>2021</v>
      </c>
      <c r="B89" s="13" t="s">
        <v>1886</v>
      </c>
      <c r="C89" s="13" t="s">
        <v>1022</v>
      </c>
      <c r="D89" s="13" t="s">
        <v>8530</v>
      </c>
      <c r="E89" s="34">
        <v>1</v>
      </c>
      <c r="F89" s="34">
        <v>14</v>
      </c>
      <c r="G89" s="34">
        <v>14</v>
      </c>
    </row>
    <row r="90" spans="1:7">
      <c r="A90" s="23">
        <v>2021</v>
      </c>
      <c r="B90" s="13" t="s">
        <v>1886</v>
      </c>
      <c r="C90" s="13" t="s">
        <v>1022</v>
      </c>
      <c r="D90" s="13" t="s">
        <v>8531</v>
      </c>
      <c r="E90" s="34">
        <v>1</v>
      </c>
      <c r="F90" s="34">
        <v>7</v>
      </c>
      <c r="G90" s="34">
        <v>7</v>
      </c>
    </row>
    <row r="91" spans="1:7">
      <c r="A91" s="23">
        <v>2021</v>
      </c>
      <c r="B91" s="13" t="s">
        <v>1886</v>
      </c>
      <c r="C91" s="13" t="s">
        <v>1022</v>
      </c>
      <c r="D91" s="13" t="s">
        <v>8532</v>
      </c>
      <c r="E91" s="34">
        <v>1</v>
      </c>
      <c r="F91" s="34">
        <v>5630</v>
      </c>
      <c r="G91" s="34">
        <v>5630</v>
      </c>
    </row>
    <row r="92" spans="1:7">
      <c r="A92" s="23">
        <v>2021</v>
      </c>
      <c r="B92" s="13" t="s">
        <v>1886</v>
      </c>
      <c r="C92" s="13" t="s">
        <v>1022</v>
      </c>
      <c r="D92" s="13" t="s">
        <v>8533</v>
      </c>
      <c r="E92" s="34">
        <v>1</v>
      </c>
      <c r="F92" s="34">
        <v>155</v>
      </c>
      <c r="G92" s="34">
        <v>155</v>
      </c>
    </row>
  </sheetData>
  <sheetProtection autoFilter="0" pivotTables="0"/>
  <autoFilter ref="A1:G62" xr:uid="{00000000-0009-0000-0000-000058000000}"/>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61">
    <tabColor theme="0"/>
  </sheetPr>
  <dimension ref="A1:E75"/>
  <sheetViews>
    <sheetView zoomScale="85" zoomScaleNormal="85" workbookViewId="0">
      <pane ySplit="1" topLeftCell="A61" activePane="bottomLeft" state="frozen"/>
      <selection pane="bottomLeft" activeCell="O99" sqref="O99"/>
    </sheetView>
  </sheetViews>
  <sheetFormatPr baseColWidth="10" defaultColWidth="11" defaultRowHeight="16.5"/>
  <cols>
    <col min="1" max="1" width="9.375" bestFit="1" customWidth="1"/>
    <col min="2" max="2" width="11.625" bestFit="1" customWidth="1"/>
    <col min="3" max="3" width="17.25" bestFit="1" customWidth="1"/>
    <col min="4" max="4" width="19.25" bestFit="1" customWidth="1"/>
    <col min="5" max="5" width="18.75" bestFit="1" customWidth="1"/>
  </cols>
  <sheetData>
    <row r="1" spans="1:5">
      <c r="A1" s="43" t="s">
        <v>229</v>
      </c>
      <c r="B1" s="43" t="s">
        <v>200</v>
      </c>
      <c r="C1" s="45" t="s">
        <v>1035</v>
      </c>
      <c r="D1" s="43" t="s">
        <v>960</v>
      </c>
      <c r="E1" s="43" t="s">
        <v>1352</v>
      </c>
    </row>
    <row r="2" spans="1:5">
      <c r="A2" s="23">
        <v>2007</v>
      </c>
      <c r="B2" s="13" t="s">
        <v>1886</v>
      </c>
      <c r="C2" s="13" t="s">
        <v>1030</v>
      </c>
      <c r="D2" s="34">
        <v>256</v>
      </c>
      <c r="E2" s="60">
        <v>83216118</v>
      </c>
    </row>
    <row r="3" spans="1:5">
      <c r="A3" s="23">
        <v>2007</v>
      </c>
      <c r="B3" s="13" t="s">
        <v>1886</v>
      </c>
      <c r="C3" s="13" t="s">
        <v>1031</v>
      </c>
      <c r="D3" s="34">
        <v>491</v>
      </c>
      <c r="E3" s="60">
        <v>23150025</v>
      </c>
    </row>
    <row r="4" spans="1:5">
      <c r="A4" s="23">
        <v>2007</v>
      </c>
      <c r="B4" s="13" t="s">
        <v>1886</v>
      </c>
      <c r="C4" s="13" t="s">
        <v>1032</v>
      </c>
      <c r="D4" s="34">
        <v>1382</v>
      </c>
      <c r="E4" s="60">
        <v>133371220</v>
      </c>
    </row>
    <row r="5" spans="1:5">
      <c r="A5" s="23">
        <v>2007</v>
      </c>
      <c r="B5" s="13" t="s">
        <v>1886</v>
      </c>
      <c r="C5" s="13" t="s">
        <v>1033</v>
      </c>
      <c r="D5" s="34">
        <v>294</v>
      </c>
      <c r="E5" s="60">
        <v>292529345</v>
      </c>
    </row>
    <row r="6" spans="1:5">
      <c r="A6" s="23">
        <v>2008</v>
      </c>
      <c r="B6" s="13" t="s">
        <v>1886</v>
      </c>
      <c r="C6" s="13" t="s">
        <v>1030</v>
      </c>
      <c r="D6" s="34">
        <v>285</v>
      </c>
      <c r="E6" s="60">
        <v>37254895</v>
      </c>
    </row>
    <row r="7" spans="1:5">
      <c r="A7" s="23">
        <v>2008</v>
      </c>
      <c r="B7" s="13" t="s">
        <v>1886</v>
      </c>
      <c r="C7" s="13" t="s">
        <v>1031</v>
      </c>
      <c r="D7" s="34">
        <v>799</v>
      </c>
      <c r="E7" s="60">
        <v>55583294</v>
      </c>
    </row>
    <row r="8" spans="1:5">
      <c r="A8" s="23">
        <v>2008</v>
      </c>
      <c r="B8" s="13" t="s">
        <v>1886</v>
      </c>
      <c r="C8" s="13" t="s">
        <v>1032</v>
      </c>
      <c r="D8" s="34">
        <v>849</v>
      </c>
      <c r="E8" s="60">
        <v>65058402</v>
      </c>
    </row>
    <row r="9" spans="1:5">
      <c r="A9" s="23">
        <v>2008</v>
      </c>
      <c r="B9" s="13" t="s">
        <v>1886</v>
      </c>
      <c r="C9" s="13" t="s">
        <v>1033</v>
      </c>
      <c r="D9" s="34">
        <v>826</v>
      </c>
      <c r="E9" s="60">
        <v>163010153</v>
      </c>
    </row>
    <row r="10" spans="1:5">
      <c r="A10" s="23">
        <v>2009</v>
      </c>
      <c r="B10" s="13" t="s">
        <v>1886</v>
      </c>
      <c r="C10" s="13" t="s">
        <v>1030</v>
      </c>
      <c r="D10" s="34">
        <v>672</v>
      </c>
      <c r="E10" s="60">
        <v>112049141</v>
      </c>
    </row>
    <row r="11" spans="1:5">
      <c r="A11" s="23">
        <v>2009</v>
      </c>
      <c r="B11" s="13" t="s">
        <v>1886</v>
      </c>
      <c r="C11" s="13" t="s">
        <v>1031</v>
      </c>
      <c r="D11" s="34">
        <v>1039</v>
      </c>
      <c r="E11" s="60">
        <v>112865048</v>
      </c>
    </row>
    <row r="12" spans="1:5">
      <c r="A12" s="23">
        <v>2009</v>
      </c>
      <c r="B12" s="13" t="s">
        <v>1886</v>
      </c>
      <c r="C12" s="13" t="s">
        <v>1032</v>
      </c>
      <c r="D12" s="34">
        <v>1098</v>
      </c>
      <c r="E12" s="60">
        <v>105127392</v>
      </c>
    </row>
    <row r="13" spans="1:5">
      <c r="A13" s="23">
        <v>2009</v>
      </c>
      <c r="B13" s="13" t="s">
        <v>1886</v>
      </c>
      <c r="C13" s="13" t="s">
        <v>1033</v>
      </c>
      <c r="D13" s="34">
        <v>1191</v>
      </c>
      <c r="E13" s="60">
        <v>305580825</v>
      </c>
    </row>
    <row r="14" spans="1:5">
      <c r="A14" s="23">
        <v>2009</v>
      </c>
      <c r="B14" s="13" t="s">
        <v>1886</v>
      </c>
      <c r="C14" s="13" t="s">
        <v>1034</v>
      </c>
      <c r="D14" s="34">
        <v>18</v>
      </c>
      <c r="E14" s="60">
        <v>655704</v>
      </c>
    </row>
    <row r="15" spans="1:5">
      <c r="A15" s="23">
        <v>2010</v>
      </c>
      <c r="B15" s="13" t="s">
        <v>1886</v>
      </c>
      <c r="C15" s="13" t="s">
        <v>1030</v>
      </c>
      <c r="D15" s="34">
        <v>262</v>
      </c>
      <c r="E15" s="60">
        <v>464731220</v>
      </c>
    </row>
    <row r="16" spans="1:5">
      <c r="A16" s="23">
        <v>2010</v>
      </c>
      <c r="B16" s="13" t="s">
        <v>1886</v>
      </c>
      <c r="C16" s="13" t="s">
        <v>1031</v>
      </c>
      <c r="D16" s="34">
        <v>272</v>
      </c>
      <c r="E16" s="60">
        <v>46053281</v>
      </c>
    </row>
    <row r="17" spans="1:5">
      <c r="A17" s="23">
        <v>2010</v>
      </c>
      <c r="B17" s="13" t="s">
        <v>1886</v>
      </c>
      <c r="C17" s="13" t="s">
        <v>1032</v>
      </c>
      <c r="D17" s="34">
        <v>1197</v>
      </c>
      <c r="E17" s="60">
        <v>187208771</v>
      </c>
    </row>
    <row r="18" spans="1:5">
      <c r="A18" s="23">
        <v>2010</v>
      </c>
      <c r="B18" s="13" t="s">
        <v>1886</v>
      </c>
      <c r="C18" s="13" t="s">
        <v>1033</v>
      </c>
      <c r="D18" s="34">
        <v>742</v>
      </c>
      <c r="E18" s="60">
        <v>347448463</v>
      </c>
    </row>
    <row r="19" spans="1:5">
      <c r="A19" s="23">
        <v>2010</v>
      </c>
      <c r="B19" s="13" t="s">
        <v>1886</v>
      </c>
      <c r="C19" s="13" t="s">
        <v>1034</v>
      </c>
      <c r="D19" s="34">
        <v>136</v>
      </c>
      <c r="E19" s="60">
        <v>10157888</v>
      </c>
    </row>
    <row r="20" spans="1:5">
      <c r="A20" s="23">
        <v>2011</v>
      </c>
      <c r="B20" s="13" t="s">
        <v>1886</v>
      </c>
      <c r="C20" s="13" t="s">
        <v>1030</v>
      </c>
      <c r="D20" s="34">
        <v>395</v>
      </c>
      <c r="E20" s="60">
        <v>788855581</v>
      </c>
    </row>
    <row r="21" spans="1:5">
      <c r="A21" s="23">
        <v>2011</v>
      </c>
      <c r="B21" s="13" t="s">
        <v>1886</v>
      </c>
      <c r="C21" s="13" t="s">
        <v>1031</v>
      </c>
      <c r="D21" s="34">
        <v>120</v>
      </c>
      <c r="E21" s="60">
        <v>32872321</v>
      </c>
    </row>
    <row r="22" spans="1:5">
      <c r="A22" s="23">
        <v>2011</v>
      </c>
      <c r="B22" s="13" t="s">
        <v>1886</v>
      </c>
      <c r="C22" s="13" t="s">
        <v>1032</v>
      </c>
      <c r="D22" s="34">
        <v>781</v>
      </c>
      <c r="E22" s="60">
        <v>139913168</v>
      </c>
    </row>
    <row r="23" spans="1:5">
      <c r="A23" s="23">
        <v>2011</v>
      </c>
      <c r="B23" s="13" t="s">
        <v>1886</v>
      </c>
      <c r="C23" s="13" t="s">
        <v>1033</v>
      </c>
      <c r="D23" s="34">
        <v>785</v>
      </c>
      <c r="E23" s="60">
        <v>629420741</v>
      </c>
    </row>
    <row r="24" spans="1:5">
      <c r="A24" s="23">
        <v>2011</v>
      </c>
      <c r="B24" s="13" t="s">
        <v>1886</v>
      </c>
      <c r="C24" s="13" t="s">
        <v>1034</v>
      </c>
      <c r="D24" s="34">
        <v>43</v>
      </c>
      <c r="E24" s="60">
        <v>17506079</v>
      </c>
    </row>
    <row r="25" spans="1:5">
      <c r="A25" s="23">
        <v>2012</v>
      </c>
      <c r="B25" s="13" t="s">
        <v>1886</v>
      </c>
      <c r="C25" s="13" t="s">
        <v>1030</v>
      </c>
      <c r="D25" s="34">
        <v>191</v>
      </c>
      <c r="E25" s="60">
        <v>777426689</v>
      </c>
    </row>
    <row r="26" spans="1:5">
      <c r="A26" s="23">
        <v>2012</v>
      </c>
      <c r="B26" s="13" t="s">
        <v>1886</v>
      </c>
      <c r="C26" s="13" t="s">
        <v>1031</v>
      </c>
      <c r="D26" s="34">
        <v>142</v>
      </c>
      <c r="E26" s="60">
        <v>17605950</v>
      </c>
    </row>
    <row r="27" spans="1:5">
      <c r="A27" s="23">
        <v>2012</v>
      </c>
      <c r="B27" s="13" t="s">
        <v>1886</v>
      </c>
      <c r="C27" s="13" t="s">
        <v>1032</v>
      </c>
      <c r="D27" s="34">
        <v>466</v>
      </c>
      <c r="E27" s="60">
        <v>158132888</v>
      </c>
    </row>
    <row r="28" spans="1:5">
      <c r="A28" s="23">
        <v>2012</v>
      </c>
      <c r="B28" s="13" t="s">
        <v>1886</v>
      </c>
      <c r="C28" s="13" t="s">
        <v>1033</v>
      </c>
      <c r="D28" s="34">
        <v>506</v>
      </c>
      <c r="E28" s="60">
        <v>693046050</v>
      </c>
    </row>
    <row r="29" spans="1:5">
      <c r="A29" s="23">
        <v>2012</v>
      </c>
      <c r="B29" s="13" t="s">
        <v>1886</v>
      </c>
      <c r="C29" s="13" t="s">
        <v>1034</v>
      </c>
      <c r="D29" s="34">
        <v>33</v>
      </c>
      <c r="E29" s="60">
        <v>6877311</v>
      </c>
    </row>
    <row r="30" spans="1:5">
      <c r="A30" s="23">
        <v>2013</v>
      </c>
      <c r="B30" s="13" t="s">
        <v>1886</v>
      </c>
      <c r="C30" s="13" t="s">
        <v>1030</v>
      </c>
      <c r="D30" s="34">
        <v>169</v>
      </c>
      <c r="E30" s="60">
        <v>481480610.07002616</v>
      </c>
    </row>
    <row r="31" spans="1:5">
      <c r="A31" s="23">
        <v>2013</v>
      </c>
      <c r="B31" s="13" t="s">
        <v>1886</v>
      </c>
      <c r="C31" s="13" t="s">
        <v>1031</v>
      </c>
      <c r="D31" s="34">
        <v>229</v>
      </c>
      <c r="E31" s="60">
        <v>55255009.435386077</v>
      </c>
    </row>
    <row r="32" spans="1:5">
      <c r="A32" s="23">
        <v>2013</v>
      </c>
      <c r="B32" s="13" t="s">
        <v>1886</v>
      </c>
      <c r="C32" s="13" t="s">
        <v>1032</v>
      </c>
      <c r="D32" s="34">
        <v>674</v>
      </c>
      <c r="E32" s="60">
        <v>242257710.47206074</v>
      </c>
    </row>
    <row r="33" spans="1:5">
      <c r="A33" s="23">
        <v>2013</v>
      </c>
      <c r="B33" s="13" t="s">
        <v>1886</v>
      </c>
      <c r="C33" s="13" t="s">
        <v>1033</v>
      </c>
      <c r="D33" s="34">
        <v>658</v>
      </c>
      <c r="E33" s="60">
        <v>926244101.30996239</v>
      </c>
    </row>
    <row r="34" spans="1:5">
      <c r="A34" s="23">
        <v>2013</v>
      </c>
      <c r="B34" s="13" t="s">
        <v>1886</v>
      </c>
      <c r="C34" s="13" t="s">
        <v>1034</v>
      </c>
      <c r="D34" s="34">
        <v>32</v>
      </c>
      <c r="E34" s="60">
        <v>11953714.712564664</v>
      </c>
    </row>
    <row r="35" spans="1:5">
      <c r="A35" s="23">
        <v>2014</v>
      </c>
      <c r="B35" s="13" t="s">
        <v>1886</v>
      </c>
      <c r="C35" s="13" t="s">
        <v>1030</v>
      </c>
      <c r="D35" s="34">
        <v>209</v>
      </c>
      <c r="E35" s="60">
        <v>379698804</v>
      </c>
    </row>
    <row r="36" spans="1:5">
      <c r="A36" s="23">
        <v>2014</v>
      </c>
      <c r="B36" s="13" t="s">
        <v>1886</v>
      </c>
      <c r="C36" s="13" t="s">
        <v>1031</v>
      </c>
      <c r="D36" s="34">
        <v>164</v>
      </c>
      <c r="E36" s="60">
        <v>44320459</v>
      </c>
    </row>
    <row r="37" spans="1:5">
      <c r="A37" s="23">
        <v>2014</v>
      </c>
      <c r="B37" s="13" t="s">
        <v>1886</v>
      </c>
      <c r="C37" s="13" t="s">
        <v>1032</v>
      </c>
      <c r="D37" s="34">
        <v>744</v>
      </c>
      <c r="E37" s="60">
        <v>248870857</v>
      </c>
    </row>
    <row r="38" spans="1:5">
      <c r="A38" s="23">
        <v>2014</v>
      </c>
      <c r="B38" s="13" t="s">
        <v>1886</v>
      </c>
      <c r="C38" s="13" t="s">
        <v>1033</v>
      </c>
      <c r="D38" s="34">
        <v>661</v>
      </c>
      <c r="E38" s="60">
        <v>904835683</v>
      </c>
    </row>
    <row r="39" spans="1:5">
      <c r="A39" s="23">
        <v>2014</v>
      </c>
      <c r="B39" s="13" t="s">
        <v>1886</v>
      </c>
      <c r="C39" s="13" t="s">
        <v>1034</v>
      </c>
      <c r="D39" s="34">
        <v>31</v>
      </c>
      <c r="E39" s="60">
        <v>10565072</v>
      </c>
    </row>
    <row r="40" spans="1:5">
      <c r="A40" s="23">
        <v>2015</v>
      </c>
      <c r="B40" s="13" t="s">
        <v>1886</v>
      </c>
      <c r="C40" s="13" t="s">
        <v>1030</v>
      </c>
      <c r="D40" s="34">
        <v>173</v>
      </c>
      <c r="E40" s="60">
        <v>535260815</v>
      </c>
    </row>
    <row r="41" spans="1:5">
      <c r="A41" s="23">
        <v>2015</v>
      </c>
      <c r="B41" s="13" t="s">
        <v>1886</v>
      </c>
      <c r="C41" s="13" t="s">
        <v>1031</v>
      </c>
      <c r="D41" s="34">
        <v>201</v>
      </c>
      <c r="E41" s="60">
        <v>23211150</v>
      </c>
    </row>
    <row r="42" spans="1:5">
      <c r="A42" s="23">
        <v>2015</v>
      </c>
      <c r="B42" s="13" t="s">
        <v>1886</v>
      </c>
      <c r="C42" s="13" t="s">
        <v>1032</v>
      </c>
      <c r="D42" s="34">
        <v>721</v>
      </c>
      <c r="E42" s="60">
        <v>291946908</v>
      </c>
    </row>
    <row r="43" spans="1:5">
      <c r="A43" s="23">
        <v>2015</v>
      </c>
      <c r="B43" s="13" t="s">
        <v>1886</v>
      </c>
      <c r="C43" s="13" t="s">
        <v>1033</v>
      </c>
      <c r="D43" s="34">
        <v>662</v>
      </c>
      <c r="E43" s="60">
        <v>873281332</v>
      </c>
    </row>
    <row r="44" spans="1:5">
      <c r="A44" s="23">
        <v>2015</v>
      </c>
      <c r="B44" s="13" t="s">
        <v>1886</v>
      </c>
      <c r="C44" s="13" t="s">
        <v>1034</v>
      </c>
      <c r="D44" s="34">
        <v>99</v>
      </c>
      <c r="E44" s="60">
        <v>22833404</v>
      </c>
    </row>
    <row r="45" spans="1:5">
      <c r="A45" s="23">
        <v>2016</v>
      </c>
      <c r="B45" s="13" t="s">
        <v>1886</v>
      </c>
      <c r="C45" s="13" t="s">
        <v>1030</v>
      </c>
      <c r="D45" s="34">
        <v>118</v>
      </c>
      <c r="E45" s="60">
        <v>255454162</v>
      </c>
    </row>
    <row r="46" spans="1:5">
      <c r="A46" s="23">
        <v>2016</v>
      </c>
      <c r="B46" s="13" t="s">
        <v>1886</v>
      </c>
      <c r="C46" s="13" t="s">
        <v>1031</v>
      </c>
      <c r="D46" s="34">
        <v>220</v>
      </c>
      <c r="E46" s="60">
        <v>34498301</v>
      </c>
    </row>
    <row r="47" spans="1:5">
      <c r="A47" s="23">
        <v>2016</v>
      </c>
      <c r="B47" s="13" t="s">
        <v>1886</v>
      </c>
      <c r="C47" s="13" t="s">
        <v>1032</v>
      </c>
      <c r="D47" s="34">
        <v>455</v>
      </c>
      <c r="E47" s="60">
        <v>180930190</v>
      </c>
    </row>
    <row r="48" spans="1:5">
      <c r="A48" s="23">
        <v>2016</v>
      </c>
      <c r="B48" s="13" t="s">
        <v>1886</v>
      </c>
      <c r="C48" s="13" t="s">
        <v>1033</v>
      </c>
      <c r="D48" s="34">
        <v>595</v>
      </c>
      <c r="E48" s="60">
        <v>817940950</v>
      </c>
    </row>
    <row r="49" spans="1:5">
      <c r="A49" s="23">
        <v>2016</v>
      </c>
      <c r="B49" s="13" t="s">
        <v>1886</v>
      </c>
      <c r="C49" s="13" t="s">
        <v>1034</v>
      </c>
      <c r="D49" s="34">
        <v>33</v>
      </c>
      <c r="E49" s="60">
        <v>25101116</v>
      </c>
    </row>
    <row r="50" spans="1:5">
      <c r="A50" s="23">
        <v>2017</v>
      </c>
      <c r="B50" s="13" t="s">
        <v>1886</v>
      </c>
      <c r="C50" s="13" t="s">
        <v>1030</v>
      </c>
      <c r="D50" s="34">
        <v>145</v>
      </c>
      <c r="E50" s="60">
        <v>549745309</v>
      </c>
    </row>
    <row r="51" spans="1:5">
      <c r="A51" s="23">
        <v>2017</v>
      </c>
      <c r="B51" s="13" t="s">
        <v>1886</v>
      </c>
      <c r="C51" s="13" t="s">
        <v>1031</v>
      </c>
      <c r="D51" s="34">
        <v>146</v>
      </c>
      <c r="E51" s="60">
        <v>49519548</v>
      </c>
    </row>
    <row r="52" spans="1:5">
      <c r="A52" s="23">
        <v>2017</v>
      </c>
      <c r="B52" s="13" t="s">
        <v>1886</v>
      </c>
      <c r="C52" s="13" t="s">
        <v>1032</v>
      </c>
      <c r="D52" s="34">
        <v>628</v>
      </c>
      <c r="E52" s="60">
        <v>224022330</v>
      </c>
    </row>
    <row r="53" spans="1:5">
      <c r="A53" s="23">
        <v>2017</v>
      </c>
      <c r="B53" s="13" t="s">
        <v>1886</v>
      </c>
      <c r="C53" s="13" t="s">
        <v>1033</v>
      </c>
      <c r="D53" s="34">
        <v>806</v>
      </c>
      <c r="E53" s="60">
        <v>871188780</v>
      </c>
    </row>
    <row r="54" spans="1:5">
      <c r="A54" s="23">
        <v>2017</v>
      </c>
      <c r="B54" s="13" t="s">
        <v>1886</v>
      </c>
      <c r="C54" s="13" t="s">
        <v>1034</v>
      </c>
      <c r="D54" s="34">
        <v>51</v>
      </c>
      <c r="E54" s="60">
        <v>31333975</v>
      </c>
    </row>
    <row r="55" spans="1:5">
      <c r="A55" s="23">
        <v>2018</v>
      </c>
      <c r="B55" s="13" t="s">
        <v>1886</v>
      </c>
      <c r="C55" s="13" t="s">
        <v>1030</v>
      </c>
      <c r="D55" s="34">
        <v>202</v>
      </c>
      <c r="E55" s="60">
        <v>210062732</v>
      </c>
    </row>
    <row r="56" spans="1:5">
      <c r="A56" s="23">
        <v>2018</v>
      </c>
      <c r="B56" s="13" t="s">
        <v>1886</v>
      </c>
      <c r="C56" s="13" t="s">
        <v>1031</v>
      </c>
      <c r="D56" s="34">
        <v>194</v>
      </c>
      <c r="E56" s="60">
        <v>201743416</v>
      </c>
    </row>
    <row r="57" spans="1:5">
      <c r="A57" s="23">
        <v>2018</v>
      </c>
      <c r="B57" s="13" t="s">
        <v>1886</v>
      </c>
      <c r="C57" s="13" t="s">
        <v>1032</v>
      </c>
      <c r="D57" s="34">
        <v>532</v>
      </c>
      <c r="E57" s="60">
        <v>553234522</v>
      </c>
    </row>
    <row r="58" spans="1:5">
      <c r="A58" s="23">
        <v>2018</v>
      </c>
      <c r="B58" s="13" t="s">
        <v>1886</v>
      </c>
      <c r="C58" s="13" t="s">
        <v>1033</v>
      </c>
      <c r="D58" s="34">
        <v>719</v>
      </c>
      <c r="E58" s="60">
        <v>747698536</v>
      </c>
    </row>
    <row r="59" spans="1:5">
      <c r="A59" s="23">
        <v>2018</v>
      </c>
      <c r="B59" s="13" t="s">
        <v>1886</v>
      </c>
      <c r="C59" s="13" t="s">
        <v>1034</v>
      </c>
      <c r="D59" s="34">
        <v>43</v>
      </c>
      <c r="E59" s="60">
        <v>44716324</v>
      </c>
    </row>
    <row r="60" spans="1:5">
      <c r="A60" s="23">
        <v>2019</v>
      </c>
      <c r="B60" s="13" t="s">
        <v>1886</v>
      </c>
      <c r="C60" s="13" t="s">
        <v>1030</v>
      </c>
      <c r="D60" s="34">
        <v>43</v>
      </c>
      <c r="E60" s="60">
        <v>133164644</v>
      </c>
    </row>
    <row r="61" spans="1:5">
      <c r="A61" s="23">
        <v>2019</v>
      </c>
      <c r="B61" s="13" t="s">
        <v>1886</v>
      </c>
      <c r="C61" s="13" t="s">
        <v>1031</v>
      </c>
      <c r="D61" s="34">
        <v>298</v>
      </c>
      <c r="E61" s="60">
        <v>29654233</v>
      </c>
    </row>
    <row r="62" spans="1:5">
      <c r="A62" s="23">
        <v>2019</v>
      </c>
      <c r="B62" s="13" t="s">
        <v>1886</v>
      </c>
      <c r="C62" s="13" t="s">
        <v>1032</v>
      </c>
      <c r="D62" s="34">
        <v>365</v>
      </c>
      <c r="E62" s="60">
        <v>120837744</v>
      </c>
    </row>
    <row r="63" spans="1:5">
      <c r="A63" s="23">
        <v>2019</v>
      </c>
      <c r="B63" s="13" t="s">
        <v>1886</v>
      </c>
      <c r="C63" s="13" t="s">
        <v>1033</v>
      </c>
      <c r="D63" s="34">
        <v>407</v>
      </c>
      <c r="E63" s="60">
        <v>660358744</v>
      </c>
    </row>
    <row r="64" spans="1:5">
      <c r="A64" s="23">
        <v>2019</v>
      </c>
      <c r="B64" s="13" t="s">
        <v>1886</v>
      </c>
      <c r="C64" s="13" t="s">
        <v>1034</v>
      </c>
      <c r="D64" s="34">
        <v>27</v>
      </c>
      <c r="E64" s="60">
        <v>21514512</v>
      </c>
    </row>
    <row r="65" spans="1:5">
      <c r="A65" s="23">
        <v>2020</v>
      </c>
      <c r="B65" s="13" t="s">
        <v>1886</v>
      </c>
      <c r="C65" s="13" t="s">
        <v>1030</v>
      </c>
      <c r="D65" s="34">
        <v>17</v>
      </c>
      <c r="E65" s="60">
        <v>43287364</v>
      </c>
    </row>
    <row r="66" spans="1:5">
      <c r="A66" s="23">
        <v>2020</v>
      </c>
      <c r="B66" s="13" t="s">
        <v>1886</v>
      </c>
      <c r="C66" s="13" t="s">
        <v>1031</v>
      </c>
      <c r="D66" s="34">
        <v>102</v>
      </c>
      <c r="E66" s="60">
        <v>55852639</v>
      </c>
    </row>
    <row r="67" spans="1:5">
      <c r="A67" s="23">
        <v>2020</v>
      </c>
      <c r="B67" s="13" t="s">
        <v>1886</v>
      </c>
      <c r="C67" s="13" t="s">
        <v>1032</v>
      </c>
      <c r="D67" s="34">
        <v>37</v>
      </c>
      <c r="E67" s="60">
        <v>55785100</v>
      </c>
    </row>
    <row r="68" spans="1:5">
      <c r="A68" s="23">
        <v>2020</v>
      </c>
      <c r="B68" s="13" t="s">
        <v>1886</v>
      </c>
      <c r="C68" s="13" t="s">
        <v>1033</v>
      </c>
      <c r="D68" s="34">
        <v>108</v>
      </c>
      <c r="E68" s="60">
        <v>481996620</v>
      </c>
    </row>
    <row r="69" spans="1:5">
      <c r="A69" s="23">
        <v>2020</v>
      </c>
      <c r="B69" s="13" t="s">
        <v>1886</v>
      </c>
      <c r="C69" s="13" t="s">
        <v>1034</v>
      </c>
      <c r="D69" s="34">
        <v>1</v>
      </c>
      <c r="E69" s="60">
        <v>202300</v>
      </c>
    </row>
    <row r="70" spans="1:5">
      <c r="A70" s="23">
        <v>2021</v>
      </c>
      <c r="B70" s="13" t="s">
        <v>1886</v>
      </c>
      <c r="C70" s="13" t="s">
        <v>8534</v>
      </c>
      <c r="D70" s="34">
        <v>180</v>
      </c>
      <c r="E70" s="60">
        <v>92128261.663434178</v>
      </c>
    </row>
    <row r="71" spans="1:5">
      <c r="A71" s="23">
        <v>2021</v>
      </c>
      <c r="B71" s="13" t="s">
        <v>1886</v>
      </c>
      <c r="C71" s="13" t="s">
        <v>1030</v>
      </c>
      <c r="D71" s="34">
        <v>134</v>
      </c>
      <c r="E71" s="60">
        <v>25713704.005337678</v>
      </c>
    </row>
    <row r="72" spans="1:5">
      <c r="A72" s="23">
        <v>2021</v>
      </c>
      <c r="B72" s="13" t="s">
        <v>1886</v>
      </c>
      <c r="C72" s="13" t="s">
        <v>1031</v>
      </c>
      <c r="D72" s="34">
        <v>191</v>
      </c>
      <c r="E72" s="60">
        <v>19149043.954527721</v>
      </c>
    </row>
    <row r="73" spans="1:5">
      <c r="A73" s="23">
        <v>2021</v>
      </c>
      <c r="B73" s="13" t="s">
        <v>1886</v>
      </c>
      <c r="C73" s="13" t="s">
        <v>1032</v>
      </c>
      <c r="D73" s="34">
        <v>408</v>
      </c>
      <c r="E73" s="60">
        <v>61758859.117275797</v>
      </c>
    </row>
    <row r="74" spans="1:5">
      <c r="A74" s="23">
        <v>2021</v>
      </c>
      <c r="B74" s="13" t="s">
        <v>1886</v>
      </c>
      <c r="C74" s="13" t="s">
        <v>1033</v>
      </c>
      <c r="D74" s="34">
        <v>465</v>
      </c>
      <c r="E74" s="60">
        <v>321425693.11764246</v>
      </c>
    </row>
    <row r="75" spans="1:5">
      <c r="A75" s="23">
        <v>2021</v>
      </c>
      <c r="B75" s="13" t="s">
        <v>1886</v>
      </c>
      <c r="C75" s="13" t="s">
        <v>1034</v>
      </c>
      <c r="D75" s="34">
        <v>217</v>
      </c>
      <c r="E75" s="60">
        <v>2715847.3794721407</v>
      </c>
    </row>
  </sheetData>
  <sheetProtection autoFilter="0" pivotTables="0"/>
  <autoFilter ref="A1:E49" xr:uid="{00000000-0009-0000-0000-000059000000}"/>
  <sortState xmlns:xlrd2="http://schemas.microsoft.com/office/spreadsheetml/2017/richdata2" ref="A2:E75">
    <sortCondition ref="A2:A75"/>
    <sortCondition ref="C2:C7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5">
    <tabColor theme="0"/>
  </sheetPr>
  <dimension ref="A1:H4520"/>
  <sheetViews>
    <sheetView zoomScale="85" zoomScaleNormal="85" workbookViewId="0">
      <pane ySplit="1" topLeftCell="A4481" activePane="bottomLeft" state="frozen"/>
      <selection pane="bottomLeft"/>
    </sheetView>
  </sheetViews>
  <sheetFormatPr baseColWidth="10" defaultColWidth="20.625" defaultRowHeight="14.25"/>
  <cols>
    <col min="1" max="1" width="9" style="5" bestFit="1" customWidth="1"/>
    <col min="2" max="2" width="11.875" style="5" bestFit="1" customWidth="1"/>
    <col min="3" max="3" width="11.375" style="5" bestFit="1" customWidth="1"/>
    <col min="4" max="4" width="45.875" style="5" bestFit="1" customWidth="1"/>
    <col min="5" max="5" width="64.25" style="5" bestFit="1" customWidth="1"/>
    <col min="6" max="6" width="45.875" style="5" bestFit="1" customWidth="1"/>
    <col min="7" max="7" width="64.25" style="5" bestFit="1" customWidth="1"/>
    <col min="8" max="8" width="13.25" style="5" bestFit="1" customWidth="1"/>
    <col min="9" max="16384" width="20.625" style="5"/>
  </cols>
  <sheetData>
    <row r="1" spans="1:8">
      <c r="A1" s="43" t="s">
        <v>2398</v>
      </c>
      <c r="B1" s="43" t="s">
        <v>3106</v>
      </c>
      <c r="C1" s="43" t="s">
        <v>199</v>
      </c>
      <c r="D1" s="44" t="s">
        <v>3107</v>
      </c>
      <c r="E1" s="44" t="s">
        <v>3108</v>
      </c>
      <c r="F1" s="43" t="s">
        <v>3109</v>
      </c>
      <c r="G1" s="43" t="s">
        <v>3110</v>
      </c>
      <c r="H1" s="43" t="s">
        <v>2399</v>
      </c>
    </row>
    <row r="2" spans="1:8" ht="16.5" customHeight="1">
      <c r="A2" s="23">
        <v>2014</v>
      </c>
      <c r="B2" s="23" t="s">
        <v>2367</v>
      </c>
      <c r="C2" s="23" t="s">
        <v>1886</v>
      </c>
      <c r="D2" s="13" t="s">
        <v>5</v>
      </c>
      <c r="E2" s="13" t="s">
        <v>559</v>
      </c>
      <c r="F2" s="13" t="s">
        <v>5</v>
      </c>
      <c r="G2" s="13" t="s">
        <v>1462</v>
      </c>
      <c r="H2" s="36">
        <v>8</v>
      </c>
    </row>
    <row r="3" spans="1:8" ht="16.5" customHeight="1">
      <c r="A3" s="23">
        <v>2014</v>
      </c>
      <c r="B3" s="23" t="s">
        <v>2367</v>
      </c>
      <c r="C3" s="23" t="s">
        <v>1886</v>
      </c>
      <c r="D3" s="13" t="s">
        <v>5</v>
      </c>
      <c r="E3" s="13" t="s">
        <v>559</v>
      </c>
      <c r="F3" s="13" t="s">
        <v>10</v>
      </c>
      <c r="G3" s="13" t="s">
        <v>1455</v>
      </c>
      <c r="H3" s="36">
        <v>4</v>
      </c>
    </row>
    <row r="4" spans="1:8" ht="16.5" customHeight="1">
      <c r="A4" s="23">
        <v>2014</v>
      </c>
      <c r="B4" s="23" t="s">
        <v>2367</v>
      </c>
      <c r="C4" s="23" t="s">
        <v>1886</v>
      </c>
      <c r="D4" s="13" t="s">
        <v>5</v>
      </c>
      <c r="E4" s="13" t="s">
        <v>559</v>
      </c>
      <c r="F4" s="13" t="s">
        <v>23</v>
      </c>
      <c r="G4" s="13" t="s">
        <v>1453</v>
      </c>
      <c r="H4" s="36">
        <v>3</v>
      </c>
    </row>
    <row r="5" spans="1:8" ht="16.5" customHeight="1">
      <c r="A5" s="23">
        <v>2014</v>
      </c>
      <c r="B5" s="23" t="s">
        <v>2367</v>
      </c>
      <c r="C5" s="23" t="s">
        <v>1886</v>
      </c>
      <c r="D5" s="13" t="s">
        <v>5</v>
      </c>
      <c r="E5" s="13" t="s">
        <v>559</v>
      </c>
      <c r="F5" s="13" t="s">
        <v>23</v>
      </c>
      <c r="G5" s="13" t="s">
        <v>1460</v>
      </c>
      <c r="H5" s="36">
        <v>1</v>
      </c>
    </row>
    <row r="6" spans="1:8" ht="16.5" customHeight="1">
      <c r="A6" s="23">
        <v>2014</v>
      </c>
      <c r="B6" s="23" t="s">
        <v>2367</v>
      </c>
      <c r="C6" s="23" t="s">
        <v>1886</v>
      </c>
      <c r="D6" s="13" t="s">
        <v>5</v>
      </c>
      <c r="E6" s="13" t="s">
        <v>559</v>
      </c>
      <c r="F6" s="13" t="s">
        <v>41</v>
      </c>
      <c r="G6" s="13" t="s">
        <v>1461</v>
      </c>
      <c r="H6" s="36">
        <v>1</v>
      </c>
    </row>
    <row r="7" spans="1:8" ht="16.5" customHeight="1">
      <c r="A7" s="23">
        <v>2014</v>
      </c>
      <c r="B7" s="23" t="s">
        <v>2367</v>
      </c>
      <c r="C7" s="23" t="s">
        <v>1886</v>
      </c>
      <c r="D7" s="13" t="s">
        <v>5</v>
      </c>
      <c r="E7" s="13" t="s">
        <v>559</v>
      </c>
      <c r="F7" s="13" t="s">
        <v>70</v>
      </c>
      <c r="G7" s="13" t="s">
        <v>577</v>
      </c>
      <c r="H7" s="36">
        <v>2</v>
      </c>
    </row>
    <row r="8" spans="1:8" ht="16.5" customHeight="1">
      <c r="A8" s="23">
        <v>2014</v>
      </c>
      <c r="B8" s="23" t="s">
        <v>2367</v>
      </c>
      <c r="C8" s="23" t="s">
        <v>1886</v>
      </c>
      <c r="D8" s="13" t="s">
        <v>5</v>
      </c>
      <c r="E8" s="13" t="s">
        <v>559</v>
      </c>
      <c r="F8" s="13" t="s">
        <v>70</v>
      </c>
      <c r="G8" s="13" t="s">
        <v>1469</v>
      </c>
      <c r="H8" s="36">
        <v>2</v>
      </c>
    </row>
    <row r="9" spans="1:8" ht="16.5" customHeight="1">
      <c r="A9" s="23">
        <v>2014</v>
      </c>
      <c r="B9" s="23" t="s">
        <v>2367</v>
      </c>
      <c r="C9" s="23" t="s">
        <v>1886</v>
      </c>
      <c r="D9" s="13" t="s">
        <v>5</v>
      </c>
      <c r="E9" s="13" t="s">
        <v>559</v>
      </c>
      <c r="F9" s="13" t="s">
        <v>70</v>
      </c>
      <c r="G9" s="13" t="s">
        <v>1478</v>
      </c>
      <c r="H9" s="36">
        <v>1</v>
      </c>
    </row>
    <row r="10" spans="1:8" ht="16.5" customHeight="1">
      <c r="A10" s="23">
        <v>2014</v>
      </c>
      <c r="B10" s="23" t="s">
        <v>2367</v>
      </c>
      <c r="C10" s="23" t="s">
        <v>1886</v>
      </c>
      <c r="D10" s="13" t="s">
        <v>5</v>
      </c>
      <c r="E10" s="13" t="s">
        <v>559</v>
      </c>
      <c r="F10" s="13" t="s">
        <v>94</v>
      </c>
      <c r="G10" s="13" t="s">
        <v>1463</v>
      </c>
      <c r="H10" s="36">
        <v>2</v>
      </c>
    </row>
    <row r="11" spans="1:8" ht="16.5" customHeight="1">
      <c r="A11" s="23">
        <v>2014</v>
      </c>
      <c r="B11" s="23" t="s">
        <v>2367</v>
      </c>
      <c r="C11" s="23" t="s">
        <v>1886</v>
      </c>
      <c r="D11" s="13" t="s">
        <v>5</v>
      </c>
      <c r="E11" s="13" t="s">
        <v>559</v>
      </c>
      <c r="F11" s="13" t="s">
        <v>104</v>
      </c>
      <c r="G11" s="13" t="s">
        <v>1486</v>
      </c>
      <c r="H11" s="36">
        <v>7</v>
      </c>
    </row>
    <row r="12" spans="1:8" ht="16.5" customHeight="1">
      <c r="A12" s="23">
        <v>2014</v>
      </c>
      <c r="B12" s="23" t="s">
        <v>2367</v>
      </c>
      <c r="C12" s="23" t="s">
        <v>1886</v>
      </c>
      <c r="D12" s="13" t="s">
        <v>5</v>
      </c>
      <c r="E12" s="13" t="s">
        <v>559</v>
      </c>
      <c r="F12" s="13" t="s">
        <v>164</v>
      </c>
      <c r="G12" s="13" t="s">
        <v>584</v>
      </c>
      <c r="H12" s="36">
        <v>2</v>
      </c>
    </row>
    <row r="13" spans="1:8" ht="16.5" customHeight="1">
      <c r="A13" s="23">
        <v>2014</v>
      </c>
      <c r="B13" s="23" t="s">
        <v>2367</v>
      </c>
      <c r="C13" s="23" t="s">
        <v>1886</v>
      </c>
      <c r="D13" s="13" t="s">
        <v>5</v>
      </c>
      <c r="E13" s="13" t="s">
        <v>1462</v>
      </c>
      <c r="F13" s="13" t="s">
        <v>5</v>
      </c>
      <c r="G13" s="13" t="s">
        <v>559</v>
      </c>
      <c r="H13" s="36">
        <v>29</v>
      </c>
    </row>
    <row r="14" spans="1:8" ht="16.5" customHeight="1">
      <c r="A14" s="23">
        <v>2014</v>
      </c>
      <c r="B14" s="23" t="s">
        <v>2367</v>
      </c>
      <c r="C14" s="23" t="s">
        <v>1886</v>
      </c>
      <c r="D14" s="13" t="s">
        <v>5</v>
      </c>
      <c r="E14" s="13" t="s">
        <v>1462</v>
      </c>
      <c r="F14" s="13" t="s">
        <v>10</v>
      </c>
      <c r="G14" s="13" t="s">
        <v>1454</v>
      </c>
      <c r="H14" s="36">
        <v>3</v>
      </c>
    </row>
    <row r="15" spans="1:8" ht="16.5" customHeight="1">
      <c r="A15" s="23">
        <v>2014</v>
      </c>
      <c r="B15" s="23" t="s">
        <v>2367</v>
      </c>
      <c r="C15" s="23" t="s">
        <v>1886</v>
      </c>
      <c r="D15" s="13" t="s">
        <v>5</v>
      </c>
      <c r="E15" s="13" t="s">
        <v>1462</v>
      </c>
      <c r="F15" s="13" t="s">
        <v>10</v>
      </c>
      <c r="G15" s="13" t="s">
        <v>1455</v>
      </c>
      <c r="H15" s="36">
        <v>15</v>
      </c>
    </row>
    <row r="16" spans="1:8" ht="16.5" customHeight="1">
      <c r="A16" s="23">
        <v>2014</v>
      </c>
      <c r="B16" s="23" t="s">
        <v>2367</v>
      </c>
      <c r="C16" s="23" t="s">
        <v>1886</v>
      </c>
      <c r="D16" s="13" t="s">
        <v>5</v>
      </c>
      <c r="E16" s="13" t="s">
        <v>1462</v>
      </c>
      <c r="F16" s="13" t="s">
        <v>10</v>
      </c>
      <c r="G16" s="13" t="s">
        <v>1467</v>
      </c>
      <c r="H16" s="36">
        <v>1</v>
      </c>
    </row>
    <row r="17" spans="1:8" ht="16.5" customHeight="1">
      <c r="A17" s="23">
        <v>2014</v>
      </c>
      <c r="B17" s="23" t="s">
        <v>2367</v>
      </c>
      <c r="C17" s="23" t="s">
        <v>1886</v>
      </c>
      <c r="D17" s="13" t="s">
        <v>5</v>
      </c>
      <c r="E17" s="13" t="s">
        <v>1462</v>
      </c>
      <c r="F17" s="13" t="s">
        <v>23</v>
      </c>
      <c r="G17" s="13" t="s">
        <v>1453</v>
      </c>
      <c r="H17" s="36">
        <v>10</v>
      </c>
    </row>
    <row r="18" spans="1:8" ht="16.5" customHeight="1">
      <c r="A18" s="23">
        <v>2014</v>
      </c>
      <c r="B18" s="23" t="s">
        <v>2367</v>
      </c>
      <c r="C18" s="23" t="s">
        <v>1886</v>
      </c>
      <c r="D18" s="13" t="s">
        <v>5</v>
      </c>
      <c r="E18" s="13" t="s">
        <v>1462</v>
      </c>
      <c r="F18" s="13" t="s">
        <v>60</v>
      </c>
      <c r="G18" s="13" t="s">
        <v>1458</v>
      </c>
      <c r="H18" s="36">
        <v>1</v>
      </c>
    </row>
    <row r="19" spans="1:8" ht="16.5" customHeight="1">
      <c r="A19" s="23">
        <v>2014</v>
      </c>
      <c r="B19" s="23" t="s">
        <v>2367</v>
      </c>
      <c r="C19" s="23" t="s">
        <v>1886</v>
      </c>
      <c r="D19" s="13" t="s">
        <v>5</v>
      </c>
      <c r="E19" s="13" t="s">
        <v>1462</v>
      </c>
      <c r="F19" s="13" t="s">
        <v>76</v>
      </c>
      <c r="G19" s="13" t="s">
        <v>1459</v>
      </c>
      <c r="H19" s="36">
        <v>4</v>
      </c>
    </row>
    <row r="20" spans="1:8" ht="16.5" customHeight="1">
      <c r="A20" s="23">
        <v>2014</v>
      </c>
      <c r="B20" s="23" t="s">
        <v>2367</v>
      </c>
      <c r="C20" s="23" t="s">
        <v>1886</v>
      </c>
      <c r="D20" s="13" t="s">
        <v>5</v>
      </c>
      <c r="E20" s="13" t="s">
        <v>1462</v>
      </c>
      <c r="F20" s="13" t="s">
        <v>76</v>
      </c>
      <c r="G20" s="13" t="s">
        <v>1473</v>
      </c>
      <c r="H20" s="36">
        <v>1</v>
      </c>
    </row>
    <row r="21" spans="1:8" ht="16.5" customHeight="1">
      <c r="A21" s="23">
        <v>2014</v>
      </c>
      <c r="B21" s="23" t="s">
        <v>2367</v>
      </c>
      <c r="C21" s="23" t="s">
        <v>1886</v>
      </c>
      <c r="D21" s="13" t="s">
        <v>5</v>
      </c>
      <c r="E21" s="13" t="s">
        <v>1462</v>
      </c>
      <c r="F21" s="13" t="s">
        <v>94</v>
      </c>
      <c r="G21" s="13" t="s">
        <v>1463</v>
      </c>
      <c r="H21" s="36">
        <v>2</v>
      </c>
    </row>
    <row r="22" spans="1:8" ht="16.5" customHeight="1">
      <c r="A22" s="23">
        <v>2014</v>
      </c>
      <c r="B22" s="23" t="s">
        <v>2367</v>
      </c>
      <c r="C22" s="23" t="s">
        <v>1886</v>
      </c>
      <c r="D22" s="13" t="s">
        <v>5</v>
      </c>
      <c r="E22" s="13" t="s">
        <v>1462</v>
      </c>
      <c r="F22" s="13" t="s">
        <v>104</v>
      </c>
      <c r="G22" s="13" t="s">
        <v>1471</v>
      </c>
      <c r="H22" s="36">
        <v>1</v>
      </c>
    </row>
    <row r="23" spans="1:8" ht="16.5" customHeight="1">
      <c r="A23" s="23">
        <v>2014</v>
      </c>
      <c r="B23" s="23" t="s">
        <v>2367</v>
      </c>
      <c r="C23" s="23" t="s">
        <v>1886</v>
      </c>
      <c r="D23" s="13" t="s">
        <v>5</v>
      </c>
      <c r="E23" s="13" t="s">
        <v>1462</v>
      </c>
      <c r="F23" s="13" t="s">
        <v>104</v>
      </c>
      <c r="G23" s="13" t="s">
        <v>1472</v>
      </c>
      <c r="H23" s="36">
        <v>8</v>
      </c>
    </row>
    <row r="24" spans="1:8" ht="16.5" customHeight="1">
      <c r="A24" s="23">
        <v>2014</v>
      </c>
      <c r="B24" s="23" t="s">
        <v>2367</v>
      </c>
      <c r="C24" s="23" t="s">
        <v>1886</v>
      </c>
      <c r="D24" s="13" t="s">
        <v>5</v>
      </c>
      <c r="E24" s="13" t="s">
        <v>1462</v>
      </c>
      <c r="F24" s="13" t="s">
        <v>164</v>
      </c>
      <c r="G24" s="13" t="s">
        <v>584</v>
      </c>
      <c r="H24" s="36">
        <v>1</v>
      </c>
    </row>
    <row r="25" spans="1:8" ht="16.5" customHeight="1">
      <c r="A25" s="23">
        <v>2014</v>
      </c>
      <c r="B25" s="23" t="s">
        <v>2367</v>
      </c>
      <c r="C25" s="23" t="s">
        <v>1886</v>
      </c>
      <c r="D25" s="13" t="s">
        <v>10</v>
      </c>
      <c r="E25" s="13" t="s">
        <v>1455</v>
      </c>
      <c r="F25" s="13" t="s">
        <v>5</v>
      </c>
      <c r="G25" s="13" t="s">
        <v>559</v>
      </c>
      <c r="H25" s="36">
        <v>6</v>
      </c>
    </row>
    <row r="26" spans="1:8" ht="16.5" customHeight="1">
      <c r="A26" s="23">
        <v>2014</v>
      </c>
      <c r="B26" s="23" t="s">
        <v>2367</v>
      </c>
      <c r="C26" s="23" t="s">
        <v>1886</v>
      </c>
      <c r="D26" s="13" t="s">
        <v>10</v>
      </c>
      <c r="E26" s="13" t="s">
        <v>1455</v>
      </c>
      <c r="F26" s="13" t="s">
        <v>5</v>
      </c>
      <c r="G26" s="13" t="s">
        <v>1462</v>
      </c>
      <c r="H26" s="36">
        <v>2</v>
      </c>
    </row>
    <row r="27" spans="1:8" ht="16.5" customHeight="1">
      <c r="A27" s="23">
        <v>2014</v>
      </c>
      <c r="B27" s="23" t="s">
        <v>2367</v>
      </c>
      <c r="C27" s="23" t="s">
        <v>1886</v>
      </c>
      <c r="D27" s="13" t="s">
        <v>10</v>
      </c>
      <c r="E27" s="13" t="s">
        <v>1455</v>
      </c>
      <c r="F27" s="13" t="s">
        <v>10</v>
      </c>
      <c r="G27" s="13" t="s">
        <v>1454</v>
      </c>
      <c r="H27" s="36">
        <v>3</v>
      </c>
    </row>
    <row r="28" spans="1:8" ht="16.5" customHeight="1">
      <c r="A28" s="23">
        <v>2014</v>
      </c>
      <c r="B28" s="23" t="s">
        <v>2367</v>
      </c>
      <c r="C28" s="23" t="s">
        <v>1886</v>
      </c>
      <c r="D28" s="13" t="s">
        <v>10</v>
      </c>
      <c r="E28" s="13" t="s">
        <v>1455</v>
      </c>
      <c r="F28" s="13" t="s">
        <v>10</v>
      </c>
      <c r="G28" s="13" t="s">
        <v>1467</v>
      </c>
      <c r="H28" s="36">
        <v>1</v>
      </c>
    </row>
    <row r="29" spans="1:8" ht="16.5" customHeight="1">
      <c r="A29" s="23">
        <v>2014</v>
      </c>
      <c r="B29" s="23" t="s">
        <v>2367</v>
      </c>
      <c r="C29" s="23" t="s">
        <v>1886</v>
      </c>
      <c r="D29" s="13" t="s">
        <v>10</v>
      </c>
      <c r="E29" s="13" t="s">
        <v>1455</v>
      </c>
      <c r="F29" s="13" t="s">
        <v>23</v>
      </c>
      <c r="G29" s="13" t="s">
        <v>1453</v>
      </c>
      <c r="H29" s="36">
        <v>2</v>
      </c>
    </row>
    <row r="30" spans="1:8" ht="16.5" customHeight="1">
      <c r="A30" s="23">
        <v>2014</v>
      </c>
      <c r="B30" s="23" t="s">
        <v>2367</v>
      </c>
      <c r="C30" s="23" t="s">
        <v>1886</v>
      </c>
      <c r="D30" s="13" t="s">
        <v>10</v>
      </c>
      <c r="E30" s="13" t="s">
        <v>1455</v>
      </c>
      <c r="F30" s="13" t="s">
        <v>70</v>
      </c>
      <c r="G30" s="13" t="s">
        <v>577</v>
      </c>
      <c r="H30" s="36">
        <v>1</v>
      </c>
    </row>
    <row r="31" spans="1:8" ht="16.5" customHeight="1">
      <c r="A31" s="23">
        <v>2014</v>
      </c>
      <c r="B31" s="23" t="s">
        <v>2367</v>
      </c>
      <c r="C31" s="23" t="s">
        <v>1886</v>
      </c>
      <c r="D31" s="13" t="s">
        <v>10</v>
      </c>
      <c r="E31" s="13" t="s">
        <v>1455</v>
      </c>
      <c r="F31" s="13" t="s">
        <v>70</v>
      </c>
      <c r="G31" s="13" t="s">
        <v>1466</v>
      </c>
      <c r="H31" s="36">
        <v>5</v>
      </c>
    </row>
    <row r="32" spans="1:8" ht="16.5" customHeight="1">
      <c r="A32" s="23">
        <v>2014</v>
      </c>
      <c r="B32" s="23" t="s">
        <v>2367</v>
      </c>
      <c r="C32" s="23" t="s">
        <v>1886</v>
      </c>
      <c r="D32" s="13" t="s">
        <v>10</v>
      </c>
      <c r="E32" s="13" t="s">
        <v>1455</v>
      </c>
      <c r="F32" s="13" t="s">
        <v>70</v>
      </c>
      <c r="G32" s="13" t="s">
        <v>1478</v>
      </c>
      <c r="H32" s="36">
        <v>2</v>
      </c>
    </row>
    <row r="33" spans="1:8" ht="16.5" customHeight="1">
      <c r="A33" s="23">
        <v>2014</v>
      </c>
      <c r="B33" s="23" t="s">
        <v>2367</v>
      </c>
      <c r="C33" s="23" t="s">
        <v>1886</v>
      </c>
      <c r="D33" s="13" t="s">
        <v>10</v>
      </c>
      <c r="E33" s="13" t="s">
        <v>1455</v>
      </c>
      <c r="F33" s="13" t="s">
        <v>76</v>
      </c>
      <c r="G33" s="13" t="s">
        <v>1459</v>
      </c>
      <c r="H33" s="36">
        <v>2</v>
      </c>
    </row>
    <row r="34" spans="1:8" ht="16.5" customHeight="1">
      <c r="A34" s="23">
        <v>2014</v>
      </c>
      <c r="B34" s="23" t="s">
        <v>2367</v>
      </c>
      <c r="C34" s="23" t="s">
        <v>1886</v>
      </c>
      <c r="D34" s="13" t="s">
        <v>10</v>
      </c>
      <c r="E34" s="13" t="s">
        <v>1455</v>
      </c>
      <c r="F34" s="13" t="s">
        <v>76</v>
      </c>
      <c r="G34" s="13" t="s">
        <v>1473</v>
      </c>
      <c r="H34" s="36">
        <v>5</v>
      </c>
    </row>
    <row r="35" spans="1:8" ht="16.5" customHeight="1">
      <c r="A35" s="23">
        <v>2014</v>
      </c>
      <c r="B35" s="23" t="s">
        <v>2367</v>
      </c>
      <c r="C35" s="23" t="s">
        <v>1886</v>
      </c>
      <c r="D35" s="13" t="s">
        <v>10</v>
      </c>
      <c r="E35" s="13" t="s">
        <v>1455</v>
      </c>
      <c r="F35" s="13" t="s">
        <v>94</v>
      </c>
      <c r="G35" s="13" t="s">
        <v>1463</v>
      </c>
      <c r="H35" s="36">
        <v>1</v>
      </c>
    </row>
    <row r="36" spans="1:8" ht="16.5" customHeight="1">
      <c r="A36" s="23">
        <v>2014</v>
      </c>
      <c r="B36" s="23" t="s">
        <v>2367</v>
      </c>
      <c r="C36" s="23" t="s">
        <v>1886</v>
      </c>
      <c r="D36" s="13" t="s">
        <v>10</v>
      </c>
      <c r="E36" s="13" t="s">
        <v>1455</v>
      </c>
      <c r="F36" s="13" t="s">
        <v>100</v>
      </c>
      <c r="G36" s="13" t="s">
        <v>1468</v>
      </c>
      <c r="H36" s="36">
        <v>1</v>
      </c>
    </row>
    <row r="37" spans="1:8" ht="16.5" customHeight="1">
      <c r="A37" s="23">
        <v>2014</v>
      </c>
      <c r="B37" s="23" t="s">
        <v>2367</v>
      </c>
      <c r="C37" s="23" t="s">
        <v>1886</v>
      </c>
      <c r="D37" s="13" t="s">
        <v>10</v>
      </c>
      <c r="E37" s="13" t="s">
        <v>1455</v>
      </c>
      <c r="F37" s="13" t="s">
        <v>100</v>
      </c>
      <c r="G37" s="13" t="s">
        <v>101</v>
      </c>
      <c r="H37" s="36">
        <v>1</v>
      </c>
    </row>
    <row r="38" spans="1:8" ht="16.5" customHeight="1">
      <c r="A38" s="23">
        <v>2014</v>
      </c>
      <c r="B38" s="23" t="s">
        <v>2367</v>
      </c>
      <c r="C38" s="23" t="s">
        <v>1886</v>
      </c>
      <c r="D38" s="13" t="s">
        <v>10</v>
      </c>
      <c r="E38" s="13" t="s">
        <v>1455</v>
      </c>
      <c r="F38" s="13" t="s">
        <v>164</v>
      </c>
      <c r="G38" s="13" t="s">
        <v>584</v>
      </c>
      <c r="H38" s="36">
        <v>5</v>
      </c>
    </row>
    <row r="39" spans="1:8" ht="16.5" customHeight="1">
      <c r="A39" s="23">
        <v>2014</v>
      </c>
      <c r="B39" s="23" t="s">
        <v>2367</v>
      </c>
      <c r="C39" s="23" t="s">
        <v>1886</v>
      </c>
      <c r="D39" s="13" t="s">
        <v>10</v>
      </c>
      <c r="E39" s="13" t="s">
        <v>1467</v>
      </c>
      <c r="F39" s="13" t="s">
        <v>5</v>
      </c>
      <c r="G39" s="13" t="s">
        <v>559</v>
      </c>
      <c r="H39" s="36">
        <v>1</v>
      </c>
    </row>
    <row r="40" spans="1:8" ht="16.5" customHeight="1">
      <c r="A40" s="23">
        <v>2014</v>
      </c>
      <c r="B40" s="23" t="s">
        <v>2367</v>
      </c>
      <c r="C40" s="23" t="s">
        <v>1886</v>
      </c>
      <c r="D40" s="13" t="s">
        <v>10</v>
      </c>
      <c r="E40" s="13" t="s">
        <v>1467</v>
      </c>
      <c r="F40" s="13" t="s">
        <v>5</v>
      </c>
      <c r="G40" s="13" t="s">
        <v>1462</v>
      </c>
      <c r="H40" s="36">
        <v>1</v>
      </c>
    </row>
    <row r="41" spans="1:8" ht="16.5" customHeight="1">
      <c r="A41" s="23">
        <v>2014</v>
      </c>
      <c r="B41" s="23" t="s">
        <v>2367</v>
      </c>
      <c r="C41" s="23" t="s">
        <v>1886</v>
      </c>
      <c r="D41" s="13" t="s">
        <v>10</v>
      </c>
      <c r="E41" s="13" t="s">
        <v>1467</v>
      </c>
      <c r="F41" s="13" t="s">
        <v>10</v>
      </c>
      <c r="G41" s="13" t="s">
        <v>1454</v>
      </c>
      <c r="H41" s="36">
        <v>2</v>
      </c>
    </row>
    <row r="42" spans="1:8" ht="16.5" customHeight="1">
      <c r="A42" s="23">
        <v>2014</v>
      </c>
      <c r="B42" s="23" t="s">
        <v>2367</v>
      </c>
      <c r="C42" s="23" t="s">
        <v>1886</v>
      </c>
      <c r="D42" s="13" t="s">
        <v>10</v>
      </c>
      <c r="E42" s="13" t="s">
        <v>1467</v>
      </c>
      <c r="F42" s="13" t="s">
        <v>10</v>
      </c>
      <c r="G42" s="13" t="s">
        <v>1455</v>
      </c>
      <c r="H42" s="36">
        <v>2</v>
      </c>
    </row>
    <row r="43" spans="1:8" ht="16.5" customHeight="1">
      <c r="A43" s="23">
        <v>2014</v>
      </c>
      <c r="B43" s="23" t="s">
        <v>2367</v>
      </c>
      <c r="C43" s="23" t="s">
        <v>1886</v>
      </c>
      <c r="D43" s="13" t="s">
        <v>10</v>
      </c>
      <c r="E43" s="13" t="s">
        <v>1467</v>
      </c>
      <c r="F43" s="13" t="s">
        <v>14</v>
      </c>
      <c r="G43" s="13" t="s">
        <v>1474</v>
      </c>
      <c r="H43" s="36">
        <v>1</v>
      </c>
    </row>
    <row r="44" spans="1:8" ht="16.5" customHeight="1">
      <c r="A44" s="23">
        <v>2014</v>
      </c>
      <c r="B44" s="23" t="s">
        <v>2367</v>
      </c>
      <c r="C44" s="23" t="s">
        <v>1886</v>
      </c>
      <c r="D44" s="13" t="s">
        <v>10</v>
      </c>
      <c r="E44" s="13" t="s">
        <v>1467</v>
      </c>
      <c r="F44" s="13" t="s">
        <v>23</v>
      </c>
      <c r="G44" s="13" t="s">
        <v>1453</v>
      </c>
      <c r="H44" s="36">
        <v>2</v>
      </c>
    </row>
    <row r="45" spans="1:8" ht="16.5" customHeight="1">
      <c r="A45" s="23">
        <v>2014</v>
      </c>
      <c r="B45" s="23" t="s">
        <v>2367</v>
      </c>
      <c r="C45" s="23" t="s">
        <v>1886</v>
      </c>
      <c r="D45" s="13" t="s">
        <v>10</v>
      </c>
      <c r="E45" s="13" t="s">
        <v>1467</v>
      </c>
      <c r="F45" s="13" t="s">
        <v>41</v>
      </c>
      <c r="G45" s="13" t="s">
        <v>1461</v>
      </c>
      <c r="H45" s="36">
        <v>1</v>
      </c>
    </row>
    <row r="46" spans="1:8" ht="16.5" customHeight="1">
      <c r="A46" s="23">
        <v>2014</v>
      </c>
      <c r="B46" s="23" t="s">
        <v>2367</v>
      </c>
      <c r="C46" s="23" t="s">
        <v>1886</v>
      </c>
      <c r="D46" s="13" t="s">
        <v>10</v>
      </c>
      <c r="E46" s="13" t="s">
        <v>1467</v>
      </c>
      <c r="F46" s="13" t="s">
        <v>70</v>
      </c>
      <c r="G46" s="13" t="s">
        <v>577</v>
      </c>
      <c r="H46" s="36">
        <v>2</v>
      </c>
    </row>
    <row r="47" spans="1:8" ht="16.5" customHeight="1">
      <c r="A47" s="23">
        <v>2014</v>
      </c>
      <c r="B47" s="23" t="s">
        <v>2367</v>
      </c>
      <c r="C47" s="23" t="s">
        <v>1886</v>
      </c>
      <c r="D47" s="13" t="s">
        <v>10</v>
      </c>
      <c r="E47" s="13" t="s">
        <v>1467</v>
      </c>
      <c r="F47" s="13" t="s">
        <v>70</v>
      </c>
      <c r="G47" s="13" t="s">
        <v>1466</v>
      </c>
      <c r="H47" s="36">
        <v>3</v>
      </c>
    </row>
    <row r="48" spans="1:8" ht="16.5" customHeight="1">
      <c r="A48" s="23">
        <v>2014</v>
      </c>
      <c r="B48" s="23" t="s">
        <v>2367</v>
      </c>
      <c r="C48" s="23" t="s">
        <v>1886</v>
      </c>
      <c r="D48" s="13" t="s">
        <v>10</v>
      </c>
      <c r="E48" s="13" t="s">
        <v>1467</v>
      </c>
      <c r="F48" s="13" t="s">
        <v>70</v>
      </c>
      <c r="G48" s="13" t="s">
        <v>1469</v>
      </c>
      <c r="H48" s="36">
        <v>1</v>
      </c>
    </row>
    <row r="49" spans="1:8" ht="16.5" customHeight="1">
      <c r="A49" s="23">
        <v>2014</v>
      </c>
      <c r="B49" s="23" t="s">
        <v>2367</v>
      </c>
      <c r="C49" s="23" t="s">
        <v>1886</v>
      </c>
      <c r="D49" s="13" t="s">
        <v>10</v>
      </c>
      <c r="E49" s="13" t="s">
        <v>1467</v>
      </c>
      <c r="F49" s="13" t="s">
        <v>76</v>
      </c>
      <c r="G49" s="13" t="s">
        <v>1459</v>
      </c>
      <c r="H49" s="36">
        <v>2</v>
      </c>
    </row>
    <row r="50" spans="1:8" ht="16.5" customHeight="1">
      <c r="A50" s="23">
        <v>2014</v>
      </c>
      <c r="B50" s="23" t="s">
        <v>2367</v>
      </c>
      <c r="C50" s="23" t="s">
        <v>1886</v>
      </c>
      <c r="D50" s="13" t="s">
        <v>10</v>
      </c>
      <c r="E50" s="13" t="s">
        <v>1467</v>
      </c>
      <c r="F50" s="13" t="s">
        <v>76</v>
      </c>
      <c r="G50" s="13" t="s">
        <v>1473</v>
      </c>
      <c r="H50" s="36">
        <v>1</v>
      </c>
    </row>
    <row r="51" spans="1:8" ht="16.5" customHeight="1">
      <c r="A51" s="23">
        <v>2014</v>
      </c>
      <c r="B51" s="23" t="s">
        <v>2367</v>
      </c>
      <c r="C51" s="23" t="s">
        <v>1886</v>
      </c>
      <c r="D51" s="13" t="s">
        <v>10</v>
      </c>
      <c r="E51" s="13" t="s">
        <v>1467</v>
      </c>
      <c r="F51" s="13" t="s">
        <v>104</v>
      </c>
      <c r="G51" s="13" t="s">
        <v>1471</v>
      </c>
      <c r="H51" s="36">
        <v>2</v>
      </c>
    </row>
    <row r="52" spans="1:8" ht="16.5" customHeight="1">
      <c r="A52" s="23">
        <v>2014</v>
      </c>
      <c r="B52" s="23" t="s">
        <v>2367</v>
      </c>
      <c r="C52" s="23" t="s">
        <v>1886</v>
      </c>
      <c r="D52" s="13" t="s">
        <v>10</v>
      </c>
      <c r="E52" s="13" t="s">
        <v>1467</v>
      </c>
      <c r="F52" s="13" t="s">
        <v>164</v>
      </c>
      <c r="G52" s="13" t="s">
        <v>584</v>
      </c>
      <c r="H52" s="36">
        <v>4</v>
      </c>
    </row>
    <row r="53" spans="1:8" ht="16.5" customHeight="1">
      <c r="A53" s="23">
        <v>2014</v>
      </c>
      <c r="B53" s="23" t="s">
        <v>2367</v>
      </c>
      <c r="C53" s="23" t="s">
        <v>1886</v>
      </c>
      <c r="D53" s="13" t="s">
        <v>14</v>
      </c>
      <c r="E53" s="13" t="s">
        <v>1456</v>
      </c>
      <c r="F53" s="13" t="s">
        <v>14</v>
      </c>
      <c r="G53" s="13" t="s">
        <v>1475</v>
      </c>
      <c r="H53" s="36">
        <v>8</v>
      </c>
    </row>
    <row r="54" spans="1:8" ht="16.5" customHeight="1">
      <c r="A54" s="23">
        <v>2014</v>
      </c>
      <c r="B54" s="23" t="s">
        <v>2367</v>
      </c>
      <c r="C54" s="23" t="s">
        <v>1886</v>
      </c>
      <c r="D54" s="13" t="s">
        <v>14</v>
      </c>
      <c r="E54" s="13" t="s">
        <v>1456</v>
      </c>
      <c r="F54" s="13" t="s">
        <v>14</v>
      </c>
      <c r="G54" s="13" t="s">
        <v>1476</v>
      </c>
      <c r="H54" s="36">
        <v>5</v>
      </c>
    </row>
    <row r="55" spans="1:8" ht="16.5" customHeight="1">
      <c r="A55" s="23">
        <v>2014</v>
      </c>
      <c r="B55" s="23" t="s">
        <v>2367</v>
      </c>
      <c r="C55" s="23" t="s">
        <v>1886</v>
      </c>
      <c r="D55" s="13" t="s">
        <v>14</v>
      </c>
      <c r="E55" s="13" t="s">
        <v>1456</v>
      </c>
      <c r="F55" s="13" t="s">
        <v>70</v>
      </c>
      <c r="G55" s="13" t="s">
        <v>577</v>
      </c>
      <c r="H55" s="36">
        <v>1</v>
      </c>
    </row>
    <row r="56" spans="1:8" ht="16.5" customHeight="1">
      <c r="A56" s="23">
        <v>2014</v>
      </c>
      <c r="B56" s="23" t="s">
        <v>2367</v>
      </c>
      <c r="C56" s="23" t="s">
        <v>1886</v>
      </c>
      <c r="D56" s="13" t="s">
        <v>14</v>
      </c>
      <c r="E56" s="13" t="s">
        <v>1457</v>
      </c>
      <c r="F56" s="13" t="s">
        <v>5</v>
      </c>
      <c r="G56" s="13" t="s">
        <v>559</v>
      </c>
      <c r="H56" s="36">
        <v>1</v>
      </c>
    </row>
    <row r="57" spans="1:8" ht="16.5" customHeight="1">
      <c r="A57" s="23">
        <v>2014</v>
      </c>
      <c r="B57" s="23" t="s">
        <v>2367</v>
      </c>
      <c r="C57" s="23" t="s">
        <v>1886</v>
      </c>
      <c r="D57" s="13" t="s">
        <v>14</v>
      </c>
      <c r="E57" s="13" t="s">
        <v>1457</v>
      </c>
      <c r="F57" s="13" t="s">
        <v>14</v>
      </c>
      <c r="G57" s="13" t="s">
        <v>1456</v>
      </c>
      <c r="H57" s="36">
        <v>1</v>
      </c>
    </row>
    <row r="58" spans="1:8" ht="16.5" customHeight="1">
      <c r="A58" s="23">
        <v>2014</v>
      </c>
      <c r="B58" s="23" t="s">
        <v>2367</v>
      </c>
      <c r="C58" s="23" t="s">
        <v>1886</v>
      </c>
      <c r="D58" s="13" t="s">
        <v>14</v>
      </c>
      <c r="E58" s="13" t="s">
        <v>1457</v>
      </c>
      <c r="F58" s="13" t="s">
        <v>14</v>
      </c>
      <c r="G58" s="13" t="s">
        <v>1475</v>
      </c>
      <c r="H58" s="36">
        <v>6</v>
      </c>
    </row>
    <row r="59" spans="1:8" ht="16.5" customHeight="1">
      <c r="A59" s="23">
        <v>2014</v>
      </c>
      <c r="B59" s="23" t="s">
        <v>2367</v>
      </c>
      <c r="C59" s="23" t="s">
        <v>1886</v>
      </c>
      <c r="D59" s="13" t="s">
        <v>14</v>
      </c>
      <c r="E59" s="13" t="s">
        <v>1457</v>
      </c>
      <c r="F59" s="13" t="s">
        <v>14</v>
      </c>
      <c r="G59" s="13" t="s">
        <v>1476</v>
      </c>
      <c r="H59" s="36">
        <v>2</v>
      </c>
    </row>
    <row r="60" spans="1:8" ht="16.5" customHeight="1">
      <c r="A60" s="23">
        <v>2014</v>
      </c>
      <c r="B60" s="23" t="s">
        <v>2367</v>
      </c>
      <c r="C60" s="23" t="s">
        <v>1886</v>
      </c>
      <c r="D60" s="13" t="s">
        <v>14</v>
      </c>
      <c r="E60" s="13" t="s">
        <v>1457</v>
      </c>
      <c r="F60" s="13" t="s">
        <v>60</v>
      </c>
      <c r="G60" s="13" t="s">
        <v>1458</v>
      </c>
      <c r="H60" s="36">
        <v>1</v>
      </c>
    </row>
    <row r="61" spans="1:8" ht="16.5" customHeight="1">
      <c r="A61" s="23">
        <v>2014</v>
      </c>
      <c r="B61" s="23" t="s">
        <v>2367</v>
      </c>
      <c r="C61" s="23" t="s">
        <v>1886</v>
      </c>
      <c r="D61" s="13" t="s">
        <v>14</v>
      </c>
      <c r="E61" s="13" t="s">
        <v>1457</v>
      </c>
      <c r="F61" s="13" t="s">
        <v>60</v>
      </c>
      <c r="G61" s="13" t="s">
        <v>1477</v>
      </c>
      <c r="H61" s="36">
        <v>1</v>
      </c>
    </row>
    <row r="62" spans="1:8" ht="16.5" customHeight="1">
      <c r="A62" s="23">
        <v>2014</v>
      </c>
      <c r="B62" s="23" t="s">
        <v>2367</v>
      </c>
      <c r="C62" s="23" t="s">
        <v>1886</v>
      </c>
      <c r="D62" s="13" t="s">
        <v>14</v>
      </c>
      <c r="E62" s="13" t="s">
        <v>1457</v>
      </c>
      <c r="F62" s="13" t="s">
        <v>70</v>
      </c>
      <c r="G62" s="13" t="s">
        <v>577</v>
      </c>
      <c r="H62" s="36">
        <v>1</v>
      </c>
    </row>
    <row r="63" spans="1:8" ht="16.5" customHeight="1">
      <c r="A63" s="23">
        <v>2014</v>
      </c>
      <c r="B63" s="23" t="s">
        <v>2367</v>
      </c>
      <c r="C63" s="23" t="s">
        <v>1886</v>
      </c>
      <c r="D63" s="13" t="s">
        <v>14</v>
      </c>
      <c r="E63" s="13" t="s">
        <v>1457</v>
      </c>
      <c r="F63" s="13" t="s">
        <v>70</v>
      </c>
      <c r="G63" s="13" t="s">
        <v>1466</v>
      </c>
      <c r="H63" s="36">
        <v>1</v>
      </c>
    </row>
    <row r="64" spans="1:8" ht="16.5" customHeight="1">
      <c r="A64" s="23">
        <v>2014</v>
      </c>
      <c r="B64" s="23" t="s">
        <v>2367</v>
      </c>
      <c r="C64" s="23" t="s">
        <v>1886</v>
      </c>
      <c r="D64" s="13" t="s">
        <v>14</v>
      </c>
      <c r="E64" s="13" t="s">
        <v>1457</v>
      </c>
      <c r="F64" s="13" t="s">
        <v>94</v>
      </c>
      <c r="G64" s="13" t="s">
        <v>1463</v>
      </c>
      <c r="H64" s="36">
        <v>11</v>
      </c>
    </row>
    <row r="65" spans="1:8" ht="16.5" customHeight="1">
      <c r="A65" s="23">
        <v>2014</v>
      </c>
      <c r="B65" s="23" t="s">
        <v>2367</v>
      </c>
      <c r="C65" s="23" t="s">
        <v>1886</v>
      </c>
      <c r="D65" s="13" t="s">
        <v>14</v>
      </c>
      <c r="E65" s="13" t="s">
        <v>1457</v>
      </c>
      <c r="F65" s="13" t="s">
        <v>164</v>
      </c>
      <c r="G65" s="13" t="s">
        <v>584</v>
      </c>
      <c r="H65" s="36">
        <v>3</v>
      </c>
    </row>
    <row r="66" spans="1:8" ht="16.5" customHeight="1">
      <c r="A66" s="23">
        <v>2014</v>
      </c>
      <c r="B66" s="23" t="s">
        <v>2367</v>
      </c>
      <c r="C66" s="23" t="s">
        <v>1886</v>
      </c>
      <c r="D66" s="13" t="s">
        <v>14</v>
      </c>
      <c r="E66" s="13" t="s">
        <v>1474</v>
      </c>
      <c r="F66" s="13" t="s">
        <v>104</v>
      </c>
      <c r="G66" s="13" t="s">
        <v>1470</v>
      </c>
      <c r="H66" s="36">
        <v>1</v>
      </c>
    </row>
    <row r="67" spans="1:8" ht="16.5" customHeight="1">
      <c r="A67" s="23">
        <v>2014</v>
      </c>
      <c r="B67" s="23" t="s">
        <v>2367</v>
      </c>
      <c r="C67" s="23" t="s">
        <v>1886</v>
      </c>
      <c r="D67" s="13" t="s">
        <v>14</v>
      </c>
      <c r="E67" s="13" t="s">
        <v>1484</v>
      </c>
      <c r="F67" s="13" t="s">
        <v>94</v>
      </c>
      <c r="G67" s="13" t="s">
        <v>1463</v>
      </c>
      <c r="H67" s="36">
        <v>1</v>
      </c>
    </row>
    <row r="68" spans="1:8" ht="16.5" customHeight="1">
      <c r="A68" s="23">
        <v>2014</v>
      </c>
      <c r="B68" s="23" t="s">
        <v>2367</v>
      </c>
      <c r="C68" s="23" t="s">
        <v>1886</v>
      </c>
      <c r="D68" s="13" t="s">
        <v>14</v>
      </c>
      <c r="E68" s="13" t="s">
        <v>1475</v>
      </c>
      <c r="F68" s="13" t="s">
        <v>14</v>
      </c>
      <c r="G68" s="13" t="s">
        <v>1457</v>
      </c>
      <c r="H68" s="36">
        <v>12</v>
      </c>
    </row>
    <row r="69" spans="1:8" ht="16.5" customHeight="1">
      <c r="A69" s="23">
        <v>2014</v>
      </c>
      <c r="B69" s="23" t="s">
        <v>2367</v>
      </c>
      <c r="C69" s="23" t="s">
        <v>1886</v>
      </c>
      <c r="D69" s="13" t="s">
        <v>14</v>
      </c>
      <c r="E69" s="13" t="s">
        <v>1475</v>
      </c>
      <c r="F69" s="13" t="s">
        <v>14</v>
      </c>
      <c r="G69" s="13" t="s">
        <v>1476</v>
      </c>
      <c r="H69" s="36">
        <v>7</v>
      </c>
    </row>
    <row r="70" spans="1:8" ht="16.5" customHeight="1">
      <c r="A70" s="23">
        <v>2014</v>
      </c>
      <c r="B70" s="23" t="s">
        <v>2367</v>
      </c>
      <c r="C70" s="23" t="s">
        <v>1886</v>
      </c>
      <c r="D70" s="13" t="s">
        <v>14</v>
      </c>
      <c r="E70" s="13" t="s">
        <v>1475</v>
      </c>
      <c r="F70" s="13" t="s">
        <v>60</v>
      </c>
      <c r="G70" s="13" t="s">
        <v>1458</v>
      </c>
      <c r="H70" s="36">
        <v>1</v>
      </c>
    </row>
    <row r="71" spans="1:8" ht="16.5" customHeight="1">
      <c r="A71" s="23">
        <v>2014</v>
      </c>
      <c r="B71" s="23" t="s">
        <v>2367</v>
      </c>
      <c r="C71" s="23" t="s">
        <v>1886</v>
      </c>
      <c r="D71" s="13" t="s">
        <v>14</v>
      </c>
      <c r="E71" s="13" t="s">
        <v>1476</v>
      </c>
      <c r="F71" s="13" t="s">
        <v>14</v>
      </c>
      <c r="G71" s="13" t="s">
        <v>1456</v>
      </c>
      <c r="H71" s="36">
        <v>2</v>
      </c>
    </row>
    <row r="72" spans="1:8" ht="16.5" customHeight="1">
      <c r="A72" s="23">
        <v>2014</v>
      </c>
      <c r="B72" s="23" t="s">
        <v>2367</v>
      </c>
      <c r="C72" s="23" t="s">
        <v>1886</v>
      </c>
      <c r="D72" s="13" t="s">
        <v>14</v>
      </c>
      <c r="E72" s="13" t="s">
        <v>1476</v>
      </c>
      <c r="F72" s="13" t="s">
        <v>14</v>
      </c>
      <c r="G72" s="13" t="s">
        <v>1457</v>
      </c>
      <c r="H72" s="36">
        <v>1</v>
      </c>
    </row>
    <row r="73" spans="1:8" ht="16.5" customHeight="1">
      <c r="A73" s="23">
        <v>2014</v>
      </c>
      <c r="B73" s="23" t="s">
        <v>2367</v>
      </c>
      <c r="C73" s="23" t="s">
        <v>1886</v>
      </c>
      <c r="D73" s="13" t="s">
        <v>14</v>
      </c>
      <c r="E73" s="13" t="s">
        <v>1476</v>
      </c>
      <c r="F73" s="13" t="s">
        <v>14</v>
      </c>
      <c r="G73" s="13" t="s">
        <v>1475</v>
      </c>
      <c r="H73" s="36">
        <v>1</v>
      </c>
    </row>
    <row r="74" spans="1:8" ht="16.5" customHeight="1">
      <c r="A74" s="23">
        <v>2014</v>
      </c>
      <c r="B74" s="23" t="s">
        <v>2367</v>
      </c>
      <c r="C74" s="23" t="s">
        <v>1886</v>
      </c>
      <c r="D74" s="13" t="s">
        <v>14</v>
      </c>
      <c r="E74" s="13" t="s">
        <v>1476</v>
      </c>
      <c r="F74" s="13" t="s">
        <v>70</v>
      </c>
      <c r="G74" s="13" t="s">
        <v>577</v>
      </c>
      <c r="H74" s="36">
        <v>1</v>
      </c>
    </row>
    <row r="75" spans="1:8" ht="16.5" customHeight="1">
      <c r="A75" s="23">
        <v>2014</v>
      </c>
      <c r="B75" s="23" t="s">
        <v>2367</v>
      </c>
      <c r="C75" s="23" t="s">
        <v>1886</v>
      </c>
      <c r="D75" s="13" t="s">
        <v>14</v>
      </c>
      <c r="E75" s="13" t="s">
        <v>1476</v>
      </c>
      <c r="F75" s="13" t="s">
        <v>86</v>
      </c>
      <c r="G75" s="13" t="s">
        <v>87</v>
      </c>
      <c r="H75" s="36">
        <v>1</v>
      </c>
    </row>
    <row r="76" spans="1:8" ht="16.5" customHeight="1">
      <c r="A76" s="23">
        <v>2014</v>
      </c>
      <c r="B76" s="23" t="s">
        <v>2367</v>
      </c>
      <c r="C76" s="23" t="s">
        <v>1886</v>
      </c>
      <c r="D76" s="13" t="s">
        <v>23</v>
      </c>
      <c r="E76" s="13" t="s">
        <v>1453</v>
      </c>
      <c r="F76" s="13" t="s">
        <v>5</v>
      </c>
      <c r="G76" s="13" t="s">
        <v>559</v>
      </c>
      <c r="H76" s="36">
        <v>1</v>
      </c>
    </row>
    <row r="77" spans="1:8" ht="16.5" customHeight="1">
      <c r="A77" s="23">
        <v>2014</v>
      </c>
      <c r="B77" s="23" t="s">
        <v>2367</v>
      </c>
      <c r="C77" s="23" t="s">
        <v>1886</v>
      </c>
      <c r="D77" s="13" t="s">
        <v>23</v>
      </c>
      <c r="E77" s="13" t="s">
        <v>1453</v>
      </c>
      <c r="F77" s="13" t="s">
        <v>5</v>
      </c>
      <c r="G77" s="13" t="s">
        <v>1462</v>
      </c>
      <c r="H77" s="36">
        <v>6</v>
      </c>
    </row>
    <row r="78" spans="1:8" ht="16.5" customHeight="1">
      <c r="A78" s="23">
        <v>2014</v>
      </c>
      <c r="B78" s="23" t="s">
        <v>2367</v>
      </c>
      <c r="C78" s="23" t="s">
        <v>1886</v>
      </c>
      <c r="D78" s="13" t="s">
        <v>23</v>
      </c>
      <c r="E78" s="13" t="s">
        <v>1453</v>
      </c>
      <c r="F78" s="13" t="s">
        <v>10</v>
      </c>
      <c r="G78" s="13" t="s">
        <v>1467</v>
      </c>
      <c r="H78" s="36">
        <v>1</v>
      </c>
    </row>
    <row r="79" spans="1:8" ht="16.5" customHeight="1">
      <c r="A79" s="23">
        <v>2014</v>
      </c>
      <c r="B79" s="23" t="s">
        <v>2367</v>
      </c>
      <c r="C79" s="23" t="s">
        <v>1886</v>
      </c>
      <c r="D79" s="13" t="s">
        <v>23</v>
      </c>
      <c r="E79" s="13" t="s">
        <v>1453</v>
      </c>
      <c r="F79" s="13" t="s">
        <v>23</v>
      </c>
      <c r="G79" s="13" t="s">
        <v>1460</v>
      </c>
      <c r="H79" s="36">
        <v>8</v>
      </c>
    </row>
    <row r="80" spans="1:8" ht="16.5" customHeight="1">
      <c r="A80" s="23">
        <v>2014</v>
      </c>
      <c r="B80" s="23" t="s">
        <v>2367</v>
      </c>
      <c r="C80" s="23" t="s">
        <v>1886</v>
      </c>
      <c r="D80" s="13" t="s">
        <v>23</v>
      </c>
      <c r="E80" s="13" t="s">
        <v>1453</v>
      </c>
      <c r="F80" s="13" t="s">
        <v>23</v>
      </c>
      <c r="G80" s="13" t="s">
        <v>1464</v>
      </c>
      <c r="H80" s="36">
        <v>8</v>
      </c>
    </row>
    <row r="81" spans="1:8" ht="16.5" customHeight="1">
      <c r="A81" s="23">
        <v>2014</v>
      </c>
      <c r="B81" s="23" t="s">
        <v>2367</v>
      </c>
      <c r="C81" s="23" t="s">
        <v>1886</v>
      </c>
      <c r="D81" s="13" t="s">
        <v>23</v>
      </c>
      <c r="E81" s="13" t="s">
        <v>1453</v>
      </c>
      <c r="F81" s="13" t="s">
        <v>41</v>
      </c>
      <c r="G81" s="13" t="s">
        <v>1461</v>
      </c>
      <c r="H81" s="36">
        <v>5</v>
      </c>
    </row>
    <row r="82" spans="1:8" ht="16.5" customHeight="1">
      <c r="A82" s="23">
        <v>2014</v>
      </c>
      <c r="B82" s="23" t="s">
        <v>2367</v>
      </c>
      <c r="C82" s="23" t="s">
        <v>1886</v>
      </c>
      <c r="D82" s="13" t="s">
        <v>23</v>
      </c>
      <c r="E82" s="13" t="s">
        <v>1453</v>
      </c>
      <c r="F82" s="13" t="s">
        <v>60</v>
      </c>
      <c r="G82" s="13" t="s">
        <v>1458</v>
      </c>
      <c r="H82" s="36">
        <v>3</v>
      </c>
    </row>
    <row r="83" spans="1:8" ht="16.5" customHeight="1">
      <c r="A83" s="23">
        <v>2014</v>
      </c>
      <c r="B83" s="23" t="s">
        <v>2367</v>
      </c>
      <c r="C83" s="23" t="s">
        <v>1886</v>
      </c>
      <c r="D83" s="13" t="s">
        <v>23</v>
      </c>
      <c r="E83" s="13" t="s">
        <v>1453</v>
      </c>
      <c r="F83" s="13" t="s">
        <v>60</v>
      </c>
      <c r="G83" s="13" t="s">
        <v>1477</v>
      </c>
      <c r="H83" s="36">
        <v>2</v>
      </c>
    </row>
    <row r="84" spans="1:8" ht="16.5" customHeight="1">
      <c r="A84" s="23">
        <v>2014</v>
      </c>
      <c r="B84" s="23" t="s">
        <v>2367</v>
      </c>
      <c r="C84" s="23" t="s">
        <v>1886</v>
      </c>
      <c r="D84" s="13" t="s">
        <v>23</v>
      </c>
      <c r="E84" s="13" t="s">
        <v>1453</v>
      </c>
      <c r="F84" s="13" t="s">
        <v>70</v>
      </c>
      <c r="G84" s="13" t="s">
        <v>1466</v>
      </c>
      <c r="H84" s="36">
        <v>1</v>
      </c>
    </row>
    <row r="85" spans="1:8" ht="16.5" customHeight="1">
      <c r="A85" s="23">
        <v>2014</v>
      </c>
      <c r="B85" s="23" t="s">
        <v>2367</v>
      </c>
      <c r="C85" s="23" t="s">
        <v>1886</v>
      </c>
      <c r="D85" s="13" t="s">
        <v>23</v>
      </c>
      <c r="E85" s="13" t="s">
        <v>1453</v>
      </c>
      <c r="F85" s="13" t="s">
        <v>70</v>
      </c>
      <c r="G85" s="13" t="s">
        <v>1478</v>
      </c>
      <c r="H85" s="36">
        <v>1</v>
      </c>
    </row>
    <row r="86" spans="1:8" ht="16.5" customHeight="1">
      <c r="A86" s="23">
        <v>2014</v>
      </c>
      <c r="B86" s="23" t="s">
        <v>2367</v>
      </c>
      <c r="C86" s="23" t="s">
        <v>1886</v>
      </c>
      <c r="D86" s="13" t="s">
        <v>23</v>
      </c>
      <c r="E86" s="13" t="s">
        <v>1453</v>
      </c>
      <c r="F86" s="13" t="s">
        <v>76</v>
      </c>
      <c r="G86" s="13" t="s">
        <v>1459</v>
      </c>
      <c r="H86" s="36">
        <v>3</v>
      </c>
    </row>
    <row r="87" spans="1:8" ht="16.5" customHeight="1">
      <c r="A87" s="23">
        <v>2014</v>
      </c>
      <c r="B87" s="23" t="s">
        <v>2367</v>
      </c>
      <c r="C87" s="23" t="s">
        <v>1886</v>
      </c>
      <c r="D87" s="13" t="s">
        <v>23</v>
      </c>
      <c r="E87" s="13" t="s">
        <v>1453</v>
      </c>
      <c r="F87" s="13" t="s">
        <v>104</v>
      </c>
      <c r="G87" s="13" t="s">
        <v>1470</v>
      </c>
      <c r="H87" s="36">
        <v>1</v>
      </c>
    </row>
    <row r="88" spans="1:8" ht="16.5" customHeight="1">
      <c r="A88" s="23">
        <v>2014</v>
      </c>
      <c r="B88" s="23" t="s">
        <v>2367</v>
      </c>
      <c r="C88" s="23" t="s">
        <v>1886</v>
      </c>
      <c r="D88" s="13" t="s">
        <v>23</v>
      </c>
      <c r="E88" s="13" t="s">
        <v>1453</v>
      </c>
      <c r="F88" s="13" t="s">
        <v>104</v>
      </c>
      <c r="G88" s="13" t="s">
        <v>1471</v>
      </c>
      <c r="H88" s="36">
        <v>1</v>
      </c>
    </row>
    <row r="89" spans="1:8" ht="16.5" customHeight="1">
      <c r="A89" s="23">
        <v>2014</v>
      </c>
      <c r="B89" s="23" t="s">
        <v>2367</v>
      </c>
      <c r="C89" s="23" t="s">
        <v>1886</v>
      </c>
      <c r="D89" s="13" t="s">
        <v>23</v>
      </c>
      <c r="E89" s="13" t="s">
        <v>1453</v>
      </c>
      <c r="F89" s="13" t="s">
        <v>104</v>
      </c>
      <c r="G89" s="13" t="s">
        <v>1472</v>
      </c>
      <c r="H89" s="36">
        <v>3</v>
      </c>
    </row>
    <row r="90" spans="1:8" ht="16.5" customHeight="1">
      <c r="A90" s="23">
        <v>2014</v>
      </c>
      <c r="B90" s="23" t="s">
        <v>2367</v>
      </c>
      <c r="C90" s="23" t="s">
        <v>1886</v>
      </c>
      <c r="D90" s="13" t="s">
        <v>23</v>
      </c>
      <c r="E90" s="13" t="s">
        <v>1453</v>
      </c>
      <c r="F90" s="13" t="s">
        <v>164</v>
      </c>
      <c r="G90" s="13" t="s">
        <v>584</v>
      </c>
      <c r="H90" s="36">
        <v>6</v>
      </c>
    </row>
    <row r="91" spans="1:8" ht="16.5" customHeight="1">
      <c r="A91" s="23">
        <v>2014</v>
      </c>
      <c r="B91" s="23" t="s">
        <v>2367</v>
      </c>
      <c r="C91" s="23" t="s">
        <v>1886</v>
      </c>
      <c r="D91" s="13" t="s">
        <v>23</v>
      </c>
      <c r="E91" s="13" t="s">
        <v>1460</v>
      </c>
      <c r="F91" s="13" t="s">
        <v>5</v>
      </c>
      <c r="G91" s="13" t="s">
        <v>1462</v>
      </c>
      <c r="H91" s="36">
        <v>1</v>
      </c>
    </row>
    <row r="92" spans="1:8" ht="16.5" customHeight="1">
      <c r="A92" s="23">
        <v>2014</v>
      </c>
      <c r="B92" s="23" t="s">
        <v>2367</v>
      </c>
      <c r="C92" s="23" t="s">
        <v>1886</v>
      </c>
      <c r="D92" s="13" t="s">
        <v>23</v>
      </c>
      <c r="E92" s="13" t="s">
        <v>1460</v>
      </c>
      <c r="F92" s="13" t="s">
        <v>23</v>
      </c>
      <c r="G92" s="13" t="s">
        <v>1453</v>
      </c>
      <c r="H92" s="36">
        <v>3</v>
      </c>
    </row>
    <row r="93" spans="1:8" ht="16.5" customHeight="1">
      <c r="A93" s="23">
        <v>2014</v>
      </c>
      <c r="B93" s="23" t="s">
        <v>2367</v>
      </c>
      <c r="C93" s="23" t="s">
        <v>1886</v>
      </c>
      <c r="D93" s="13" t="s">
        <v>23</v>
      </c>
      <c r="E93" s="13" t="s">
        <v>1460</v>
      </c>
      <c r="F93" s="13" t="s">
        <v>41</v>
      </c>
      <c r="G93" s="13" t="s">
        <v>1461</v>
      </c>
      <c r="H93" s="36">
        <v>3</v>
      </c>
    </row>
    <row r="94" spans="1:8" ht="16.5" customHeight="1">
      <c r="A94" s="23">
        <v>2014</v>
      </c>
      <c r="B94" s="23" t="s">
        <v>2367</v>
      </c>
      <c r="C94" s="23" t="s">
        <v>1886</v>
      </c>
      <c r="D94" s="13" t="s">
        <v>23</v>
      </c>
      <c r="E94" s="13" t="s">
        <v>1460</v>
      </c>
      <c r="F94" s="13" t="s">
        <v>100</v>
      </c>
      <c r="G94" s="13" t="s">
        <v>1468</v>
      </c>
      <c r="H94" s="36">
        <v>1</v>
      </c>
    </row>
    <row r="95" spans="1:8" ht="16.5" customHeight="1">
      <c r="A95" s="23">
        <v>2014</v>
      </c>
      <c r="B95" s="23" t="s">
        <v>2367</v>
      </c>
      <c r="C95" s="23" t="s">
        <v>1886</v>
      </c>
      <c r="D95" s="13" t="s">
        <v>23</v>
      </c>
      <c r="E95" s="13" t="s">
        <v>1460</v>
      </c>
      <c r="F95" s="13" t="s">
        <v>104</v>
      </c>
      <c r="G95" s="13" t="s">
        <v>1472</v>
      </c>
      <c r="H95" s="36">
        <v>2</v>
      </c>
    </row>
    <row r="96" spans="1:8" ht="16.5" customHeight="1">
      <c r="A96" s="23">
        <v>2014</v>
      </c>
      <c r="B96" s="23" t="s">
        <v>2367</v>
      </c>
      <c r="C96" s="23" t="s">
        <v>1886</v>
      </c>
      <c r="D96" s="13" t="s">
        <v>23</v>
      </c>
      <c r="E96" s="13" t="s">
        <v>1464</v>
      </c>
      <c r="F96" s="13" t="s">
        <v>5</v>
      </c>
      <c r="G96" s="13" t="s">
        <v>1462</v>
      </c>
      <c r="H96" s="36">
        <v>1</v>
      </c>
    </row>
    <row r="97" spans="1:8" ht="16.5" customHeight="1">
      <c r="A97" s="23">
        <v>2014</v>
      </c>
      <c r="B97" s="23" t="s">
        <v>2367</v>
      </c>
      <c r="C97" s="23" t="s">
        <v>1886</v>
      </c>
      <c r="D97" s="13" t="s">
        <v>23</v>
      </c>
      <c r="E97" s="13" t="s">
        <v>1464</v>
      </c>
      <c r="F97" s="13" t="s">
        <v>14</v>
      </c>
      <c r="G97" s="13" t="s">
        <v>1474</v>
      </c>
      <c r="H97" s="36">
        <v>1</v>
      </c>
    </row>
    <row r="98" spans="1:8" ht="16.5" customHeight="1">
      <c r="A98" s="23">
        <v>2014</v>
      </c>
      <c r="B98" s="23" t="s">
        <v>2367</v>
      </c>
      <c r="C98" s="23" t="s">
        <v>1886</v>
      </c>
      <c r="D98" s="13" t="s">
        <v>23</v>
      </c>
      <c r="E98" s="13" t="s">
        <v>1464</v>
      </c>
      <c r="F98" s="13" t="s">
        <v>23</v>
      </c>
      <c r="G98" s="13" t="s">
        <v>1453</v>
      </c>
      <c r="H98" s="36">
        <v>11</v>
      </c>
    </row>
    <row r="99" spans="1:8" ht="16.5" customHeight="1">
      <c r="A99" s="23">
        <v>2014</v>
      </c>
      <c r="B99" s="23" t="s">
        <v>2367</v>
      </c>
      <c r="C99" s="23" t="s">
        <v>1886</v>
      </c>
      <c r="D99" s="13" t="s">
        <v>23</v>
      </c>
      <c r="E99" s="13" t="s">
        <v>1464</v>
      </c>
      <c r="F99" s="13" t="s">
        <v>23</v>
      </c>
      <c r="G99" s="13" t="s">
        <v>1460</v>
      </c>
      <c r="H99" s="36">
        <v>1</v>
      </c>
    </row>
    <row r="100" spans="1:8" ht="16.5" customHeight="1">
      <c r="A100" s="23">
        <v>2014</v>
      </c>
      <c r="B100" s="23" t="s">
        <v>2367</v>
      </c>
      <c r="C100" s="23" t="s">
        <v>1886</v>
      </c>
      <c r="D100" s="13" t="s">
        <v>23</v>
      </c>
      <c r="E100" s="13" t="s">
        <v>1464</v>
      </c>
      <c r="F100" s="13" t="s">
        <v>41</v>
      </c>
      <c r="G100" s="13" t="s">
        <v>1461</v>
      </c>
      <c r="H100" s="36">
        <v>4</v>
      </c>
    </row>
    <row r="101" spans="1:8" ht="16.5" customHeight="1">
      <c r="A101" s="23">
        <v>2014</v>
      </c>
      <c r="B101" s="23" t="s">
        <v>2367</v>
      </c>
      <c r="C101" s="23" t="s">
        <v>1886</v>
      </c>
      <c r="D101" s="13" t="s">
        <v>23</v>
      </c>
      <c r="E101" s="13" t="s">
        <v>1464</v>
      </c>
      <c r="F101" s="13" t="s">
        <v>60</v>
      </c>
      <c r="G101" s="13" t="s">
        <v>1458</v>
      </c>
      <c r="H101" s="36">
        <v>1</v>
      </c>
    </row>
    <row r="102" spans="1:8" ht="16.5" customHeight="1">
      <c r="A102" s="23">
        <v>2014</v>
      </c>
      <c r="B102" s="23" t="s">
        <v>2367</v>
      </c>
      <c r="C102" s="23" t="s">
        <v>1886</v>
      </c>
      <c r="D102" s="13" t="s">
        <v>23</v>
      </c>
      <c r="E102" s="13" t="s">
        <v>1464</v>
      </c>
      <c r="F102" s="13" t="s">
        <v>60</v>
      </c>
      <c r="G102" s="13" t="s">
        <v>1477</v>
      </c>
      <c r="H102" s="36">
        <v>1</v>
      </c>
    </row>
    <row r="103" spans="1:8" ht="16.5" customHeight="1">
      <c r="A103" s="23">
        <v>2014</v>
      </c>
      <c r="B103" s="23" t="s">
        <v>2367</v>
      </c>
      <c r="C103" s="23" t="s">
        <v>1886</v>
      </c>
      <c r="D103" s="13" t="s">
        <v>23</v>
      </c>
      <c r="E103" s="13" t="s">
        <v>1464</v>
      </c>
      <c r="F103" s="13" t="s">
        <v>104</v>
      </c>
      <c r="G103" s="13" t="s">
        <v>1472</v>
      </c>
      <c r="H103" s="36">
        <v>2</v>
      </c>
    </row>
    <row r="104" spans="1:8" ht="16.5" customHeight="1">
      <c r="A104" s="23">
        <v>2014</v>
      </c>
      <c r="B104" s="23" t="s">
        <v>2367</v>
      </c>
      <c r="C104" s="23" t="s">
        <v>1886</v>
      </c>
      <c r="D104" s="13" t="s">
        <v>41</v>
      </c>
      <c r="E104" s="13" t="s">
        <v>1461</v>
      </c>
      <c r="F104" s="13" t="s">
        <v>10</v>
      </c>
      <c r="G104" s="13" t="s">
        <v>1454</v>
      </c>
      <c r="H104" s="36">
        <v>1</v>
      </c>
    </row>
    <row r="105" spans="1:8" ht="16.5" customHeight="1">
      <c r="A105" s="23">
        <v>2014</v>
      </c>
      <c r="B105" s="23" t="s">
        <v>2367</v>
      </c>
      <c r="C105" s="23" t="s">
        <v>1886</v>
      </c>
      <c r="D105" s="13" t="s">
        <v>41</v>
      </c>
      <c r="E105" s="13" t="s">
        <v>1461</v>
      </c>
      <c r="F105" s="13" t="s">
        <v>23</v>
      </c>
      <c r="G105" s="13" t="s">
        <v>1453</v>
      </c>
      <c r="H105" s="36">
        <v>3</v>
      </c>
    </row>
    <row r="106" spans="1:8" ht="16.5" customHeight="1">
      <c r="A106" s="23">
        <v>2014</v>
      </c>
      <c r="B106" s="23" t="s">
        <v>2367</v>
      </c>
      <c r="C106" s="23" t="s">
        <v>1886</v>
      </c>
      <c r="D106" s="13" t="s">
        <v>41</v>
      </c>
      <c r="E106" s="13" t="s">
        <v>1461</v>
      </c>
      <c r="F106" s="13" t="s">
        <v>23</v>
      </c>
      <c r="G106" s="13" t="s">
        <v>1464</v>
      </c>
      <c r="H106" s="36">
        <v>2</v>
      </c>
    </row>
    <row r="107" spans="1:8" ht="16.5" customHeight="1">
      <c r="A107" s="23">
        <v>2014</v>
      </c>
      <c r="B107" s="23" t="s">
        <v>2367</v>
      </c>
      <c r="C107" s="23" t="s">
        <v>1886</v>
      </c>
      <c r="D107" s="13" t="s">
        <v>41</v>
      </c>
      <c r="E107" s="13" t="s">
        <v>1461</v>
      </c>
      <c r="F107" s="13" t="s">
        <v>60</v>
      </c>
      <c r="G107" s="13" t="s">
        <v>1458</v>
      </c>
      <c r="H107" s="36">
        <v>2</v>
      </c>
    </row>
    <row r="108" spans="1:8" ht="16.5" customHeight="1">
      <c r="A108" s="23">
        <v>2014</v>
      </c>
      <c r="B108" s="23" t="s">
        <v>2367</v>
      </c>
      <c r="C108" s="23" t="s">
        <v>1886</v>
      </c>
      <c r="D108" s="13" t="s">
        <v>41</v>
      </c>
      <c r="E108" s="13" t="s">
        <v>1461</v>
      </c>
      <c r="F108" s="13" t="s">
        <v>60</v>
      </c>
      <c r="G108" s="13" t="s">
        <v>1477</v>
      </c>
      <c r="H108" s="36">
        <v>4</v>
      </c>
    </row>
    <row r="109" spans="1:8" ht="16.5" customHeight="1">
      <c r="A109" s="23">
        <v>2014</v>
      </c>
      <c r="B109" s="23" t="s">
        <v>2367</v>
      </c>
      <c r="C109" s="23" t="s">
        <v>1886</v>
      </c>
      <c r="D109" s="13" t="s">
        <v>41</v>
      </c>
      <c r="E109" s="13" t="s">
        <v>1461</v>
      </c>
      <c r="F109" s="13" t="s">
        <v>70</v>
      </c>
      <c r="G109" s="13" t="s">
        <v>577</v>
      </c>
      <c r="H109" s="36">
        <v>1</v>
      </c>
    </row>
    <row r="110" spans="1:8" ht="16.5" customHeight="1">
      <c r="A110" s="23">
        <v>2014</v>
      </c>
      <c r="B110" s="23" t="s">
        <v>2367</v>
      </c>
      <c r="C110" s="23" t="s">
        <v>1886</v>
      </c>
      <c r="D110" s="13" t="s">
        <v>41</v>
      </c>
      <c r="E110" s="13" t="s">
        <v>1461</v>
      </c>
      <c r="F110" s="13" t="s">
        <v>70</v>
      </c>
      <c r="G110" s="13" t="s">
        <v>1466</v>
      </c>
      <c r="H110" s="36">
        <v>2</v>
      </c>
    </row>
    <row r="111" spans="1:8" ht="16.5" customHeight="1">
      <c r="A111" s="23">
        <v>2014</v>
      </c>
      <c r="B111" s="23" t="s">
        <v>2367</v>
      </c>
      <c r="C111" s="23" t="s">
        <v>1886</v>
      </c>
      <c r="D111" s="13" t="s">
        <v>41</v>
      </c>
      <c r="E111" s="13" t="s">
        <v>1461</v>
      </c>
      <c r="F111" s="13" t="s">
        <v>70</v>
      </c>
      <c r="G111" s="13" t="s">
        <v>1469</v>
      </c>
      <c r="H111" s="36">
        <v>5</v>
      </c>
    </row>
    <row r="112" spans="1:8" ht="16.5" customHeight="1">
      <c r="A112" s="23">
        <v>2014</v>
      </c>
      <c r="B112" s="23" t="s">
        <v>2367</v>
      </c>
      <c r="C112" s="23" t="s">
        <v>1886</v>
      </c>
      <c r="D112" s="13" t="s">
        <v>41</v>
      </c>
      <c r="E112" s="13" t="s">
        <v>1461</v>
      </c>
      <c r="F112" s="13" t="s">
        <v>70</v>
      </c>
      <c r="G112" s="13" t="s">
        <v>1478</v>
      </c>
      <c r="H112" s="36">
        <v>2</v>
      </c>
    </row>
    <row r="113" spans="1:8" ht="16.5" customHeight="1">
      <c r="A113" s="23">
        <v>2014</v>
      </c>
      <c r="B113" s="23" t="s">
        <v>2367</v>
      </c>
      <c r="C113" s="23" t="s">
        <v>1886</v>
      </c>
      <c r="D113" s="13" t="s">
        <v>41</v>
      </c>
      <c r="E113" s="13" t="s">
        <v>1461</v>
      </c>
      <c r="F113" s="13" t="s">
        <v>76</v>
      </c>
      <c r="G113" s="13" t="s">
        <v>1459</v>
      </c>
      <c r="H113" s="36">
        <v>3</v>
      </c>
    </row>
    <row r="114" spans="1:8" ht="16.5" customHeight="1">
      <c r="A114" s="23">
        <v>2014</v>
      </c>
      <c r="B114" s="23" t="s">
        <v>2367</v>
      </c>
      <c r="C114" s="23" t="s">
        <v>1886</v>
      </c>
      <c r="D114" s="13" t="s">
        <v>41</v>
      </c>
      <c r="E114" s="13" t="s">
        <v>1461</v>
      </c>
      <c r="F114" s="13" t="s">
        <v>100</v>
      </c>
      <c r="G114" s="13" t="s">
        <v>1468</v>
      </c>
      <c r="H114" s="36">
        <v>3</v>
      </c>
    </row>
    <row r="115" spans="1:8" ht="16.5" customHeight="1">
      <c r="A115" s="23">
        <v>2014</v>
      </c>
      <c r="B115" s="23" t="s">
        <v>2367</v>
      </c>
      <c r="C115" s="23" t="s">
        <v>1886</v>
      </c>
      <c r="D115" s="13" t="s">
        <v>41</v>
      </c>
      <c r="E115" s="13" t="s">
        <v>1461</v>
      </c>
      <c r="F115" s="13" t="s">
        <v>164</v>
      </c>
      <c r="G115" s="13" t="s">
        <v>584</v>
      </c>
      <c r="H115" s="36">
        <v>2</v>
      </c>
    </row>
    <row r="116" spans="1:8" ht="16.5" customHeight="1">
      <c r="A116" s="23">
        <v>2014</v>
      </c>
      <c r="B116" s="23" t="s">
        <v>2367</v>
      </c>
      <c r="C116" s="23" t="s">
        <v>1886</v>
      </c>
      <c r="D116" s="13" t="s">
        <v>60</v>
      </c>
      <c r="E116" s="13" t="s">
        <v>1458</v>
      </c>
      <c r="F116" s="13" t="s">
        <v>5</v>
      </c>
      <c r="G116" s="13" t="s">
        <v>1462</v>
      </c>
      <c r="H116" s="36">
        <v>1</v>
      </c>
    </row>
    <row r="117" spans="1:8" ht="16.5" customHeight="1">
      <c r="A117" s="23">
        <v>2014</v>
      </c>
      <c r="B117" s="23" t="s">
        <v>2367</v>
      </c>
      <c r="C117" s="23" t="s">
        <v>1886</v>
      </c>
      <c r="D117" s="13" t="s">
        <v>60</v>
      </c>
      <c r="E117" s="13" t="s">
        <v>1458</v>
      </c>
      <c r="F117" s="13" t="s">
        <v>23</v>
      </c>
      <c r="G117" s="13" t="s">
        <v>1453</v>
      </c>
      <c r="H117" s="36">
        <v>3</v>
      </c>
    </row>
    <row r="118" spans="1:8" ht="16.5" customHeight="1">
      <c r="A118" s="23">
        <v>2014</v>
      </c>
      <c r="B118" s="23" t="s">
        <v>2367</v>
      </c>
      <c r="C118" s="23" t="s">
        <v>1886</v>
      </c>
      <c r="D118" s="13" t="s">
        <v>60</v>
      </c>
      <c r="E118" s="13" t="s">
        <v>1458</v>
      </c>
      <c r="F118" s="13" t="s">
        <v>23</v>
      </c>
      <c r="G118" s="13" t="s">
        <v>1464</v>
      </c>
      <c r="H118" s="36">
        <v>1</v>
      </c>
    </row>
    <row r="119" spans="1:8" ht="16.5" customHeight="1">
      <c r="A119" s="23">
        <v>2014</v>
      </c>
      <c r="B119" s="23" t="s">
        <v>2367</v>
      </c>
      <c r="C119" s="23" t="s">
        <v>1886</v>
      </c>
      <c r="D119" s="13" t="s">
        <v>60</v>
      </c>
      <c r="E119" s="13" t="s">
        <v>1458</v>
      </c>
      <c r="F119" s="13" t="s">
        <v>41</v>
      </c>
      <c r="G119" s="13" t="s">
        <v>1461</v>
      </c>
      <c r="H119" s="36">
        <v>10</v>
      </c>
    </row>
    <row r="120" spans="1:8" ht="16.5" customHeight="1">
      <c r="A120" s="23">
        <v>2014</v>
      </c>
      <c r="B120" s="23" t="s">
        <v>2367</v>
      </c>
      <c r="C120" s="23" t="s">
        <v>1886</v>
      </c>
      <c r="D120" s="13" t="s">
        <v>60</v>
      </c>
      <c r="E120" s="13" t="s">
        <v>1458</v>
      </c>
      <c r="F120" s="13" t="s">
        <v>60</v>
      </c>
      <c r="G120" s="13" t="s">
        <v>1477</v>
      </c>
      <c r="H120" s="36">
        <v>6</v>
      </c>
    </row>
    <row r="121" spans="1:8" ht="16.5" customHeight="1">
      <c r="A121" s="23">
        <v>2014</v>
      </c>
      <c r="B121" s="23" t="s">
        <v>2367</v>
      </c>
      <c r="C121" s="23" t="s">
        <v>1886</v>
      </c>
      <c r="D121" s="13" t="s">
        <v>60</v>
      </c>
      <c r="E121" s="13" t="s">
        <v>1458</v>
      </c>
      <c r="F121" s="13" t="s">
        <v>70</v>
      </c>
      <c r="G121" s="13" t="s">
        <v>577</v>
      </c>
      <c r="H121" s="36">
        <v>3</v>
      </c>
    </row>
    <row r="122" spans="1:8" ht="16.5" customHeight="1">
      <c r="A122" s="23">
        <v>2014</v>
      </c>
      <c r="B122" s="23" t="s">
        <v>2367</v>
      </c>
      <c r="C122" s="23" t="s">
        <v>1886</v>
      </c>
      <c r="D122" s="13" t="s">
        <v>60</v>
      </c>
      <c r="E122" s="13" t="s">
        <v>1458</v>
      </c>
      <c r="F122" s="13" t="s">
        <v>70</v>
      </c>
      <c r="G122" s="13" t="s">
        <v>1466</v>
      </c>
      <c r="H122" s="36">
        <v>2</v>
      </c>
    </row>
    <row r="123" spans="1:8" ht="16.5" customHeight="1">
      <c r="A123" s="23">
        <v>2014</v>
      </c>
      <c r="B123" s="23" t="s">
        <v>2367</v>
      </c>
      <c r="C123" s="23" t="s">
        <v>1886</v>
      </c>
      <c r="D123" s="13" t="s">
        <v>60</v>
      </c>
      <c r="E123" s="13" t="s">
        <v>1458</v>
      </c>
      <c r="F123" s="13" t="s">
        <v>70</v>
      </c>
      <c r="G123" s="13" t="s">
        <v>1469</v>
      </c>
      <c r="H123" s="36">
        <v>4</v>
      </c>
    </row>
    <row r="124" spans="1:8" ht="16.5" customHeight="1">
      <c r="A124" s="23">
        <v>2014</v>
      </c>
      <c r="B124" s="23" t="s">
        <v>2367</v>
      </c>
      <c r="C124" s="23" t="s">
        <v>1886</v>
      </c>
      <c r="D124" s="13" t="s">
        <v>60</v>
      </c>
      <c r="E124" s="13" t="s">
        <v>1458</v>
      </c>
      <c r="F124" s="13" t="s">
        <v>70</v>
      </c>
      <c r="G124" s="13" t="s">
        <v>1478</v>
      </c>
      <c r="H124" s="36">
        <v>8</v>
      </c>
    </row>
    <row r="125" spans="1:8" ht="16.5" customHeight="1">
      <c r="A125" s="23">
        <v>2014</v>
      </c>
      <c r="B125" s="23" t="s">
        <v>2367</v>
      </c>
      <c r="C125" s="23" t="s">
        <v>1886</v>
      </c>
      <c r="D125" s="13" t="s">
        <v>60</v>
      </c>
      <c r="E125" s="13" t="s">
        <v>1458</v>
      </c>
      <c r="F125" s="13" t="s">
        <v>76</v>
      </c>
      <c r="G125" s="13" t="s">
        <v>1459</v>
      </c>
      <c r="H125" s="36">
        <v>4</v>
      </c>
    </row>
    <row r="126" spans="1:8" ht="16.5" customHeight="1">
      <c r="A126" s="23">
        <v>2014</v>
      </c>
      <c r="B126" s="23" t="s">
        <v>2367</v>
      </c>
      <c r="C126" s="23" t="s">
        <v>1886</v>
      </c>
      <c r="D126" s="13" t="s">
        <v>60</v>
      </c>
      <c r="E126" s="13" t="s">
        <v>1458</v>
      </c>
      <c r="F126" s="13" t="s">
        <v>76</v>
      </c>
      <c r="G126" s="13" t="s">
        <v>1473</v>
      </c>
      <c r="H126" s="36">
        <v>1</v>
      </c>
    </row>
    <row r="127" spans="1:8" ht="16.5" customHeight="1">
      <c r="A127" s="23">
        <v>2014</v>
      </c>
      <c r="B127" s="23" t="s">
        <v>2367</v>
      </c>
      <c r="C127" s="23" t="s">
        <v>1886</v>
      </c>
      <c r="D127" s="13" t="s">
        <v>60</v>
      </c>
      <c r="E127" s="13" t="s">
        <v>1458</v>
      </c>
      <c r="F127" s="13" t="s">
        <v>100</v>
      </c>
      <c r="G127" s="13" t="s">
        <v>1468</v>
      </c>
      <c r="H127" s="36">
        <v>3</v>
      </c>
    </row>
    <row r="128" spans="1:8" ht="16.5" customHeight="1">
      <c r="A128" s="23">
        <v>2014</v>
      </c>
      <c r="B128" s="23" t="s">
        <v>2367</v>
      </c>
      <c r="C128" s="23" t="s">
        <v>1886</v>
      </c>
      <c r="D128" s="13" t="s">
        <v>60</v>
      </c>
      <c r="E128" s="13" t="s">
        <v>1458</v>
      </c>
      <c r="F128" s="13" t="s">
        <v>164</v>
      </c>
      <c r="G128" s="13" t="s">
        <v>584</v>
      </c>
      <c r="H128" s="36">
        <v>1</v>
      </c>
    </row>
    <row r="129" spans="1:8" ht="16.5" customHeight="1">
      <c r="A129" s="23">
        <v>2014</v>
      </c>
      <c r="B129" s="23" t="s">
        <v>2367</v>
      </c>
      <c r="C129" s="23" t="s">
        <v>1886</v>
      </c>
      <c r="D129" s="13" t="s">
        <v>60</v>
      </c>
      <c r="E129" s="13" t="s">
        <v>1477</v>
      </c>
      <c r="F129" s="13" t="s">
        <v>23</v>
      </c>
      <c r="G129" s="13" t="s">
        <v>1453</v>
      </c>
      <c r="H129" s="36">
        <v>8</v>
      </c>
    </row>
    <row r="130" spans="1:8" ht="16.5" customHeight="1">
      <c r="A130" s="23">
        <v>2014</v>
      </c>
      <c r="B130" s="23" t="s">
        <v>2367</v>
      </c>
      <c r="C130" s="23" t="s">
        <v>1886</v>
      </c>
      <c r="D130" s="13" t="s">
        <v>60</v>
      </c>
      <c r="E130" s="13" t="s">
        <v>1477</v>
      </c>
      <c r="F130" s="13" t="s">
        <v>23</v>
      </c>
      <c r="G130" s="13" t="s">
        <v>1464</v>
      </c>
      <c r="H130" s="36">
        <v>1</v>
      </c>
    </row>
    <row r="131" spans="1:8" ht="16.5" customHeight="1">
      <c r="A131" s="23">
        <v>2014</v>
      </c>
      <c r="B131" s="23" t="s">
        <v>2367</v>
      </c>
      <c r="C131" s="23" t="s">
        <v>1886</v>
      </c>
      <c r="D131" s="13" t="s">
        <v>60</v>
      </c>
      <c r="E131" s="13" t="s">
        <v>1477</v>
      </c>
      <c r="F131" s="13" t="s">
        <v>41</v>
      </c>
      <c r="G131" s="13" t="s">
        <v>1461</v>
      </c>
      <c r="H131" s="36">
        <v>6</v>
      </c>
    </row>
    <row r="132" spans="1:8" ht="16.5" customHeight="1">
      <c r="A132" s="23">
        <v>2014</v>
      </c>
      <c r="B132" s="23" t="s">
        <v>2367</v>
      </c>
      <c r="C132" s="23" t="s">
        <v>1886</v>
      </c>
      <c r="D132" s="13" t="s">
        <v>60</v>
      </c>
      <c r="E132" s="13" t="s">
        <v>1477</v>
      </c>
      <c r="F132" s="13" t="s">
        <v>60</v>
      </c>
      <c r="G132" s="13" t="s">
        <v>1458</v>
      </c>
      <c r="H132" s="36">
        <v>6</v>
      </c>
    </row>
    <row r="133" spans="1:8" ht="16.5" customHeight="1">
      <c r="A133" s="23">
        <v>2014</v>
      </c>
      <c r="B133" s="23" t="s">
        <v>2367</v>
      </c>
      <c r="C133" s="23" t="s">
        <v>1886</v>
      </c>
      <c r="D133" s="13" t="s">
        <v>60</v>
      </c>
      <c r="E133" s="13" t="s">
        <v>1477</v>
      </c>
      <c r="F133" s="13" t="s">
        <v>70</v>
      </c>
      <c r="G133" s="13" t="s">
        <v>577</v>
      </c>
      <c r="H133" s="36">
        <v>2</v>
      </c>
    </row>
    <row r="134" spans="1:8" ht="16.5" customHeight="1">
      <c r="A134" s="23">
        <v>2014</v>
      </c>
      <c r="B134" s="23" t="s">
        <v>2367</v>
      </c>
      <c r="C134" s="23" t="s">
        <v>1886</v>
      </c>
      <c r="D134" s="13" t="s">
        <v>60</v>
      </c>
      <c r="E134" s="13" t="s">
        <v>1477</v>
      </c>
      <c r="F134" s="13" t="s">
        <v>70</v>
      </c>
      <c r="G134" s="13" t="s">
        <v>1469</v>
      </c>
      <c r="H134" s="36">
        <v>1</v>
      </c>
    </row>
    <row r="135" spans="1:8" ht="16.5" customHeight="1">
      <c r="A135" s="23">
        <v>2014</v>
      </c>
      <c r="B135" s="23" t="s">
        <v>2367</v>
      </c>
      <c r="C135" s="23" t="s">
        <v>1886</v>
      </c>
      <c r="D135" s="13" t="s">
        <v>60</v>
      </c>
      <c r="E135" s="13" t="s">
        <v>1477</v>
      </c>
      <c r="F135" s="13" t="s">
        <v>70</v>
      </c>
      <c r="G135" s="13" t="s">
        <v>1478</v>
      </c>
      <c r="H135" s="36">
        <v>3</v>
      </c>
    </row>
    <row r="136" spans="1:8" ht="16.5" customHeight="1">
      <c r="A136" s="23">
        <v>2014</v>
      </c>
      <c r="B136" s="23" t="s">
        <v>2367</v>
      </c>
      <c r="C136" s="23" t="s">
        <v>1886</v>
      </c>
      <c r="D136" s="13" t="s">
        <v>60</v>
      </c>
      <c r="E136" s="13" t="s">
        <v>1477</v>
      </c>
      <c r="F136" s="13" t="s">
        <v>76</v>
      </c>
      <c r="G136" s="13" t="s">
        <v>1459</v>
      </c>
      <c r="H136" s="36">
        <v>1</v>
      </c>
    </row>
    <row r="137" spans="1:8" ht="16.5" customHeight="1">
      <c r="A137" s="23">
        <v>2014</v>
      </c>
      <c r="B137" s="23" t="s">
        <v>2367</v>
      </c>
      <c r="C137" s="23" t="s">
        <v>1886</v>
      </c>
      <c r="D137" s="13" t="s">
        <v>60</v>
      </c>
      <c r="E137" s="13" t="s">
        <v>1477</v>
      </c>
      <c r="F137" s="13" t="s">
        <v>94</v>
      </c>
      <c r="G137" s="13" t="s">
        <v>1463</v>
      </c>
      <c r="H137" s="36">
        <v>1</v>
      </c>
    </row>
    <row r="138" spans="1:8" ht="16.5" customHeight="1">
      <c r="A138" s="23">
        <v>2014</v>
      </c>
      <c r="B138" s="23" t="s">
        <v>2367</v>
      </c>
      <c r="C138" s="23" t="s">
        <v>1886</v>
      </c>
      <c r="D138" s="13" t="s">
        <v>60</v>
      </c>
      <c r="E138" s="13" t="s">
        <v>1477</v>
      </c>
      <c r="F138" s="13" t="s">
        <v>164</v>
      </c>
      <c r="G138" s="13" t="s">
        <v>584</v>
      </c>
      <c r="H138" s="36">
        <v>3</v>
      </c>
    </row>
    <row r="139" spans="1:8" ht="16.5" customHeight="1">
      <c r="A139" s="23">
        <v>2014</v>
      </c>
      <c r="B139" s="23" t="s">
        <v>2367</v>
      </c>
      <c r="C139" s="23" t="s">
        <v>1886</v>
      </c>
      <c r="D139" s="13" t="s">
        <v>70</v>
      </c>
      <c r="E139" s="13" t="s">
        <v>577</v>
      </c>
      <c r="F139" s="13" t="s">
        <v>10</v>
      </c>
      <c r="G139" s="13" t="s">
        <v>1455</v>
      </c>
      <c r="H139" s="36">
        <v>1</v>
      </c>
    </row>
    <row r="140" spans="1:8" ht="16.5" customHeight="1">
      <c r="A140" s="23">
        <v>2014</v>
      </c>
      <c r="B140" s="23" t="s">
        <v>2367</v>
      </c>
      <c r="C140" s="23" t="s">
        <v>1886</v>
      </c>
      <c r="D140" s="13" t="s">
        <v>70</v>
      </c>
      <c r="E140" s="13" t="s">
        <v>577</v>
      </c>
      <c r="F140" s="13" t="s">
        <v>70</v>
      </c>
      <c r="G140" s="13" t="s">
        <v>1466</v>
      </c>
      <c r="H140" s="36">
        <v>2</v>
      </c>
    </row>
    <row r="141" spans="1:8" ht="16.5" customHeight="1">
      <c r="A141" s="23">
        <v>2014</v>
      </c>
      <c r="B141" s="23" t="s">
        <v>2367</v>
      </c>
      <c r="C141" s="23" t="s">
        <v>1886</v>
      </c>
      <c r="D141" s="13" t="s">
        <v>70</v>
      </c>
      <c r="E141" s="13" t="s">
        <v>577</v>
      </c>
      <c r="F141" s="13" t="s">
        <v>89</v>
      </c>
      <c r="G141" s="13" t="s">
        <v>1465</v>
      </c>
      <c r="H141" s="36">
        <v>1</v>
      </c>
    </row>
    <row r="142" spans="1:8" ht="16.5" customHeight="1">
      <c r="A142" s="23">
        <v>2014</v>
      </c>
      <c r="B142" s="23" t="s">
        <v>2367</v>
      </c>
      <c r="C142" s="23" t="s">
        <v>1886</v>
      </c>
      <c r="D142" s="13" t="s">
        <v>70</v>
      </c>
      <c r="E142" s="13" t="s">
        <v>577</v>
      </c>
      <c r="F142" s="13" t="s">
        <v>94</v>
      </c>
      <c r="G142" s="13" t="s">
        <v>1463</v>
      </c>
      <c r="H142" s="36">
        <v>3</v>
      </c>
    </row>
    <row r="143" spans="1:8" ht="16.5" customHeight="1">
      <c r="A143" s="23">
        <v>2014</v>
      </c>
      <c r="B143" s="23" t="s">
        <v>2367</v>
      </c>
      <c r="C143" s="23" t="s">
        <v>1886</v>
      </c>
      <c r="D143" s="13" t="s">
        <v>70</v>
      </c>
      <c r="E143" s="13" t="s">
        <v>577</v>
      </c>
      <c r="F143" s="13" t="s">
        <v>100</v>
      </c>
      <c r="G143" s="13" t="s">
        <v>1468</v>
      </c>
      <c r="H143" s="36">
        <v>2</v>
      </c>
    </row>
    <row r="144" spans="1:8" ht="16.5" customHeight="1">
      <c r="A144" s="23">
        <v>2014</v>
      </c>
      <c r="B144" s="23" t="s">
        <v>2367</v>
      </c>
      <c r="C144" s="23" t="s">
        <v>1886</v>
      </c>
      <c r="D144" s="13" t="s">
        <v>70</v>
      </c>
      <c r="E144" s="13" t="s">
        <v>1466</v>
      </c>
      <c r="F144" s="13" t="s">
        <v>10</v>
      </c>
      <c r="G144" s="13" t="s">
        <v>1454</v>
      </c>
      <c r="H144" s="36">
        <v>2</v>
      </c>
    </row>
    <row r="145" spans="1:8" ht="16.5" customHeight="1">
      <c r="A145" s="23">
        <v>2014</v>
      </c>
      <c r="B145" s="23" t="s">
        <v>2367</v>
      </c>
      <c r="C145" s="23" t="s">
        <v>1886</v>
      </c>
      <c r="D145" s="13" t="s">
        <v>70</v>
      </c>
      <c r="E145" s="13" t="s">
        <v>1466</v>
      </c>
      <c r="F145" s="13" t="s">
        <v>14</v>
      </c>
      <c r="G145" s="13" t="s">
        <v>1457</v>
      </c>
      <c r="H145" s="36">
        <v>1</v>
      </c>
    </row>
    <row r="146" spans="1:8" ht="16.5" customHeight="1">
      <c r="A146" s="23">
        <v>2014</v>
      </c>
      <c r="B146" s="23" t="s">
        <v>2367</v>
      </c>
      <c r="C146" s="23" t="s">
        <v>1886</v>
      </c>
      <c r="D146" s="13" t="s">
        <v>70</v>
      </c>
      <c r="E146" s="13" t="s">
        <v>1466</v>
      </c>
      <c r="F146" s="13" t="s">
        <v>41</v>
      </c>
      <c r="G146" s="13" t="s">
        <v>1461</v>
      </c>
      <c r="H146" s="36">
        <v>1</v>
      </c>
    </row>
    <row r="147" spans="1:8" ht="16.5" customHeight="1">
      <c r="A147" s="23">
        <v>2014</v>
      </c>
      <c r="B147" s="23" t="s">
        <v>2367</v>
      </c>
      <c r="C147" s="23" t="s">
        <v>1886</v>
      </c>
      <c r="D147" s="13" t="s">
        <v>70</v>
      </c>
      <c r="E147" s="13" t="s">
        <v>1466</v>
      </c>
      <c r="F147" s="13" t="s">
        <v>70</v>
      </c>
      <c r="G147" s="13" t="s">
        <v>577</v>
      </c>
      <c r="H147" s="36">
        <v>1</v>
      </c>
    </row>
    <row r="148" spans="1:8" ht="16.5" customHeight="1">
      <c r="A148" s="23">
        <v>2014</v>
      </c>
      <c r="B148" s="23" t="s">
        <v>2367</v>
      </c>
      <c r="C148" s="23" t="s">
        <v>1886</v>
      </c>
      <c r="D148" s="13" t="s">
        <v>70</v>
      </c>
      <c r="E148" s="13" t="s">
        <v>1466</v>
      </c>
      <c r="F148" s="13" t="s">
        <v>70</v>
      </c>
      <c r="G148" s="13" t="s">
        <v>1469</v>
      </c>
      <c r="H148" s="36">
        <v>3</v>
      </c>
    </row>
    <row r="149" spans="1:8" ht="16.5" customHeight="1">
      <c r="A149" s="23">
        <v>2014</v>
      </c>
      <c r="B149" s="23" t="s">
        <v>2367</v>
      </c>
      <c r="C149" s="23" t="s">
        <v>1886</v>
      </c>
      <c r="D149" s="13" t="s">
        <v>70</v>
      </c>
      <c r="E149" s="13" t="s">
        <v>1466</v>
      </c>
      <c r="F149" s="13" t="s">
        <v>70</v>
      </c>
      <c r="G149" s="13" t="s">
        <v>1478</v>
      </c>
      <c r="H149" s="36">
        <v>1</v>
      </c>
    </row>
    <row r="150" spans="1:8" ht="16.5" customHeight="1">
      <c r="A150" s="23">
        <v>2014</v>
      </c>
      <c r="B150" s="23" t="s">
        <v>2367</v>
      </c>
      <c r="C150" s="23" t="s">
        <v>1886</v>
      </c>
      <c r="D150" s="13" t="s">
        <v>70</v>
      </c>
      <c r="E150" s="13" t="s">
        <v>1466</v>
      </c>
      <c r="F150" s="13" t="s">
        <v>76</v>
      </c>
      <c r="G150" s="13" t="s">
        <v>1459</v>
      </c>
      <c r="H150" s="36">
        <v>2</v>
      </c>
    </row>
    <row r="151" spans="1:8" ht="16.5" customHeight="1">
      <c r="A151" s="23">
        <v>2014</v>
      </c>
      <c r="B151" s="23" t="s">
        <v>2367</v>
      </c>
      <c r="C151" s="23" t="s">
        <v>1886</v>
      </c>
      <c r="D151" s="13" t="s">
        <v>70</v>
      </c>
      <c r="E151" s="13" t="s">
        <v>1466</v>
      </c>
      <c r="F151" s="13" t="s">
        <v>76</v>
      </c>
      <c r="G151" s="13" t="s">
        <v>1473</v>
      </c>
      <c r="H151" s="36">
        <v>5</v>
      </c>
    </row>
    <row r="152" spans="1:8" ht="16.5" customHeight="1">
      <c r="A152" s="23">
        <v>2014</v>
      </c>
      <c r="B152" s="23" t="s">
        <v>2367</v>
      </c>
      <c r="C152" s="23" t="s">
        <v>1886</v>
      </c>
      <c r="D152" s="13" t="s">
        <v>70</v>
      </c>
      <c r="E152" s="13" t="s">
        <v>1466</v>
      </c>
      <c r="F152" s="13" t="s">
        <v>100</v>
      </c>
      <c r="G152" s="13" t="s">
        <v>1468</v>
      </c>
      <c r="H152" s="36">
        <v>7</v>
      </c>
    </row>
    <row r="153" spans="1:8" ht="16.5" customHeight="1">
      <c r="A153" s="23">
        <v>2014</v>
      </c>
      <c r="B153" s="23" t="s">
        <v>2367</v>
      </c>
      <c r="C153" s="23" t="s">
        <v>1886</v>
      </c>
      <c r="D153" s="13" t="s">
        <v>70</v>
      </c>
      <c r="E153" s="13" t="s">
        <v>1466</v>
      </c>
      <c r="F153" s="13" t="s">
        <v>164</v>
      </c>
      <c r="G153" s="13" t="s">
        <v>584</v>
      </c>
      <c r="H153" s="36">
        <v>1</v>
      </c>
    </row>
    <row r="154" spans="1:8" ht="16.5" customHeight="1">
      <c r="A154" s="23">
        <v>2014</v>
      </c>
      <c r="B154" s="23" t="s">
        <v>2367</v>
      </c>
      <c r="C154" s="23" t="s">
        <v>1886</v>
      </c>
      <c r="D154" s="13" t="s">
        <v>70</v>
      </c>
      <c r="E154" s="13" t="s">
        <v>1469</v>
      </c>
      <c r="F154" s="13" t="s">
        <v>70</v>
      </c>
      <c r="G154" s="13" t="s">
        <v>577</v>
      </c>
      <c r="H154" s="36">
        <v>1</v>
      </c>
    </row>
    <row r="155" spans="1:8" ht="16.5" customHeight="1">
      <c r="A155" s="23">
        <v>2014</v>
      </c>
      <c r="B155" s="23" t="s">
        <v>2367</v>
      </c>
      <c r="C155" s="23" t="s">
        <v>1886</v>
      </c>
      <c r="D155" s="13" t="s">
        <v>70</v>
      </c>
      <c r="E155" s="13" t="s">
        <v>1469</v>
      </c>
      <c r="F155" s="13" t="s">
        <v>70</v>
      </c>
      <c r="G155" s="13" t="s">
        <v>1466</v>
      </c>
      <c r="H155" s="36">
        <v>6</v>
      </c>
    </row>
    <row r="156" spans="1:8" ht="16.5" customHeight="1">
      <c r="A156" s="23">
        <v>2014</v>
      </c>
      <c r="B156" s="23" t="s">
        <v>2367</v>
      </c>
      <c r="C156" s="23" t="s">
        <v>1886</v>
      </c>
      <c r="D156" s="13" t="s">
        <v>70</v>
      </c>
      <c r="E156" s="13" t="s">
        <v>1469</v>
      </c>
      <c r="F156" s="13" t="s">
        <v>70</v>
      </c>
      <c r="G156" s="13" t="s">
        <v>1478</v>
      </c>
      <c r="H156" s="36">
        <v>1</v>
      </c>
    </row>
    <row r="157" spans="1:8" ht="16.5" customHeight="1">
      <c r="A157" s="23">
        <v>2014</v>
      </c>
      <c r="B157" s="23" t="s">
        <v>2367</v>
      </c>
      <c r="C157" s="23" t="s">
        <v>1886</v>
      </c>
      <c r="D157" s="13" t="s">
        <v>70</v>
      </c>
      <c r="E157" s="13" t="s">
        <v>1469</v>
      </c>
      <c r="F157" s="13" t="s">
        <v>76</v>
      </c>
      <c r="G157" s="13" t="s">
        <v>1473</v>
      </c>
      <c r="H157" s="36">
        <v>1</v>
      </c>
    </row>
    <row r="158" spans="1:8" ht="16.5" customHeight="1">
      <c r="A158" s="23">
        <v>2014</v>
      </c>
      <c r="B158" s="23" t="s">
        <v>2367</v>
      </c>
      <c r="C158" s="23" t="s">
        <v>1886</v>
      </c>
      <c r="D158" s="13" t="s">
        <v>70</v>
      </c>
      <c r="E158" s="13" t="s">
        <v>1469</v>
      </c>
      <c r="F158" s="13" t="s">
        <v>100</v>
      </c>
      <c r="G158" s="13" t="s">
        <v>1468</v>
      </c>
      <c r="H158" s="36">
        <v>2</v>
      </c>
    </row>
    <row r="159" spans="1:8" ht="16.5" customHeight="1">
      <c r="A159" s="23">
        <v>2014</v>
      </c>
      <c r="B159" s="23" t="s">
        <v>2367</v>
      </c>
      <c r="C159" s="23" t="s">
        <v>1886</v>
      </c>
      <c r="D159" s="13" t="s">
        <v>70</v>
      </c>
      <c r="E159" s="13" t="s">
        <v>1478</v>
      </c>
      <c r="F159" s="13" t="s">
        <v>10</v>
      </c>
      <c r="G159" s="13" t="s">
        <v>1455</v>
      </c>
      <c r="H159" s="36">
        <v>1</v>
      </c>
    </row>
    <row r="160" spans="1:8" ht="16.5" customHeight="1">
      <c r="A160" s="23">
        <v>2014</v>
      </c>
      <c r="B160" s="23" t="s">
        <v>2367</v>
      </c>
      <c r="C160" s="23" t="s">
        <v>1886</v>
      </c>
      <c r="D160" s="13" t="s">
        <v>70</v>
      </c>
      <c r="E160" s="13" t="s">
        <v>1478</v>
      </c>
      <c r="F160" s="13" t="s">
        <v>10</v>
      </c>
      <c r="G160" s="13" t="s">
        <v>1467</v>
      </c>
      <c r="H160" s="36">
        <v>1</v>
      </c>
    </row>
    <row r="161" spans="1:8" ht="16.5" customHeight="1">
      <c r="A161" s="23">
        <v>2014</v>
      </c>
      <c r="B161" s="23" t="s">
        <v>2367</v>
      </c>
      <c r="C161" s="23" t="s">
        <v>1886</v>
      </c>
      <c r="D161" s="13" t="s">
        <v>70</v>
      </c>
      <c r="E161" s="13" t="s">
        <v>1478</v>
      </c>
      <c r="F161" s="13" t="s">
        <v>41</v>
      </c>
      <c r="G161" s="13" t="s">
        <v>1461</v>
      </c>
      <c r="H161" s="36">
        <v>1</v>
      </c>
    </row>
    <row r="162" spans="1:8" ht="16.5" customHeight="1">
      <c r="A162" s="23">
        <v>2014</v>
      </c>
      <c r="B162" s="23" t="s">
        <v>2367</v>
      </c>
      <c r="C162" s="23" t="s">
        <v>1886</v>
      </c>
      <c r="D162" s="13" t="s">
        <v>70</v>
      </c>
      <c r="E162" s="13" t="s">
        <v>1478</v>
      </c>
      <c r="F162" s="13" t="s">
        <v>60</v>
      </c>
      <c r="G162" s="13" t="s">
        <v>1477</v>
      </c>
      <c r="H162" s="36">
        <v>1</v>
      </c>
    </row>
    <row r="163" spans="1:8" ht="16.5" customHeight="1">
      <c r="A163" s="23">
        <v>2014</v>
      </c>
      <c r="B163" s="23" t="s">
        <v>2367</v>
      </c>
      <c r="C163" s="23" t="s">
        <v>1886</v>
      </c>
      <c r="D163" s="13" t="s">
        <v>70</v>
      </c>
      <c r="E163" s="13" t="s">
        <v>1478</v>
      </c>
      <c r="F163" s="13" t="s">
        <v>70</v>
      </c>
      <c r="G163" s="13" t="s">
        <v>1469</v>
      </c>
      <c r="H163" s="36">
        <v>1</v>
      </c>
    </row>
    <row r="164" spans="1:8" ht="16.5" customHeight="1">
      <c r="A164" s="23">
        <v>2014</v>
      </c>
      <c r="B164" s="23" t="s">
        <v>2367</v>
      </c>
      <c r="C164" s="23" t="s">
        <v>1886</v>
      </c>
      <c r="D164" s="13" t="s">
        <v>70</v>
      </c>
      <c r="E164" s="13" t="s">
        <v>1478</v>
      </c>
      <c r="F164" s="13" t="s">
        <v>76</v>
      </c>
      <c r="G164" s="13" t="s">
        <v>1459</v>
      </c>
      <c r="H164" s="36">
        <v>1</v>
      </c>
    </row>
    <row r="165" spans="1:8" ht="16.5" customHeight="1">
      <c r="A165" s="23">
        <v>2014</v>
      </c>
      <c r="B165" s="23" t="s">
        <v>2367</v>
      </c>
      <c r="C165" s="23" t="s">
        <v>1886</v>
      </c>
      <c r="D165" s="13" t="s">
        <v>70</v>
      </c>
      <c r="E165" s="13" t="s">
        <v>1478</v>
      </c>
      <c r="F165" s="13" t="s">
        <v>164</v>
      </c>
      <c r="G165" s="13" t="s">
        <v>584</v>
      </c>
      <c r="H165" s="36">
        <v>2</v>
      </c>
    </row>
    <row r="166" spans="1:8" ht="16.5" customHeight="1">
      <c r="A166" s="23">
        <v>2014</v>
      </c>
      <c r="B166" s="23" t="s">
        <v>2367</v>
      </c>
      <c r="C166" s="23" t="s">
        <v>1886</v>
      </c>
      <c r="D166" s="13" t="s">
        <v>70</v>
      </c>
      <c r="E166" s="13" t="s">
        <v>1478</v>
      </c>
      <c r="F166" s="13" t="s">
        <v>167</v>
      </c>
      <c r="G166" s="13" t="s">
        <v>1479</v>
      </c>
      <c r="H166" s="36">
        <v>1</v>
      </c>
    </row>
    <row r="167" spans="1:8">
      <c r="A167" s="23">
        <v>2014</v>
      </c>
      <c r="B167" s="23" t="s">
        <v>2367</v>
      </c>
      <c r="C167" s="23" t="s">
        <v>1886</v>
      </c>
      <c r="D167" s="13" t="s">
        <v>76</v>
      </c>
      <c r="E167" s="13" t="s">
        <v>2395</v>
      </c>
      <c r="F167" s="13" t="s">
        <v>167</v>
      </c>
      <c r="G167" s="13" t="s">
        <v>1479</v>
      </c>
      <c r="H167" s="36">
        <v>1</v>
      </c>
    </row>
    <row r="168" spans="1:8" ht="16.5" customHeight="1">
      <c r="A168" s="23">
        <v>2014</v>
      </c>
      <c r="B168" s="23" t="s">
        <v>2367</v>
      </c>
      <c r="C168" s="23" t="s">
        <v>1886</v>
      </c>
      <c r="D168" s="13" t="s">
        <v>76</v>
      </c>
      <c r="E168" s="13" t="s">
        <v>1459</v>
      </c>
      <c r="F168" s="13" t="s">
        <v>5</v>
      </c>
      <c r="G168" s="13" t="s">
        <v>1462</v>
      </c>
      <c r="H168" s="36">
        <v>8</v>
      </c>
    </row>
    <row r="169" spans="1:8" ht="16.5" customHeight="1">
      <c r="A169" s="23">
        <v>2014</v>
      </c>
      <c r="B169" s="23" t="s">
        <v>2367</v>
      </c>
      <c r="C169" s="23" t="s">
        <v>1886</v>
      </c>
      <c r="D169" s="13" t="s">
        <v>76</v>
      </c>
      <c r="E169" s="13" t="s">
        <v>1459</v>
      </c>
      <c r="F169" s="13" t="s">
        <v>10</v>
      </c>
      <c r="G169" s="13" t="s">
        <v>1454</v>
      </c>
      <c r="H169" s="36">
        <v>9</v>
      </c>
    </row>
    <row r="170" spans="1:8" ht="16.5" customHeight="1">
      <c r="A170" s="23">
        <v>2014</v>
      </c>
      <c r="B170" s="23" t="s">
        <v>2367</v>
      </c>
      <c r="C170" s="23" t="s">
        <v>1886</v>
      </c>
      <c r="D170" s="13" t="s">
        <v>76</v>
      </c>
      <c r="E170" s="13" t="s">
        <v>1459</v>
      </c>
      <c r="F170" s="13" t="s">
        <v>10</v>
      </c>
      <c r="G170" s="13" t="s">
        <v>1455</v>
      </c>
      <c r="H170" s="36">
        <v>5</v>
      </c>
    </row>
    <row r="171" spans="1:8" ht="16.5" customHeight="1">
      <c r="A171" s="23">
        <v>2014</v>
      </c>
      <c r="B171" s="23" t="s">
        <v>2367</v>
      </c>
      <c r="C171" s="23" t="s">
        <v>1886</v>
      </c>
      <c r="D171" s="13" t="s">
        <v>76</v>
      </c>
      <c r="E171" s="13" t="s">
        <v>1459</v>
      </c>
      <c r="F171" s="13" t="s">
        <v>23</v>
      </c>
      <c r="G171" s="13" t="s">
        <v>1453</v>
      </c>
      <c r="H171" s="36">
        <v>30</v>
      </c>
    </row>
    <row r="172" spans="1:8" ht="16.5" customHeight="1">
      <c r="A172" s="23">
        <v>2014</v>
      </c>
      <c r="B172" s="23" t="s">
        <v>2367</v>
      </c>
      <c r="C172" s="23" t="s">
        <v>1886</v>
      </c>
      <c r="D172" s="13" t="s">
        <v>76</v>
      </c>
      <c r="E172" s="13" t="s">
        <v>1459</v>
      </c>
      <c r="F172" s="13" t="s">
        <v>41</v>
      </c>
      <c r="G172" s="13" t="s">
        <v>1461</v>
      </c>
      <c r="H172" s="36">
        <v>4</v>
      </c>
    </row>
    <row r="173" spans="1:8" ht="16.5" customHeight="1">
      <c r="A173" s="23">
        <v>2014</v>
      </c>
      <c r="B173" s="23" t="s">
        <v>2367</v>
      </c>
      <c r="C173" s="23" t="s">
        <v>1886</v>
      </c>
      <c r="D173" s="13" t="s">
        <v>76</v>
      </c>
      <c r="E173" s="13" t="s">
        <v>1459</v>
      </c>
      <c r="F173" s="13" t="s">
        <v>60</v>
      </c>
      <c r="G173" s="13" t="s">
        <v>1458</v>
      </c>
      <c r="H173" s="36">
        <v>24</v>
      </c>
    </row>
    <row r="174" spans="1:8" ht="16.5" customHeight="1">
      <c r="A174" s="23">
        <v>2014</v>
      </c>
      <c r="B174" s="23" t="s">
        <v>2367</v>
      </c>
      <c r="C174" s="23" t="s">
        <v>1886</v>
      </c>
      <c r="D174" s="13" t="s">
        <v>76</v>
      </c>
      <c r="E174" s="13" t="s">
        <v>1459</v>
      </c>
      <c r="F174" s="13" t="s">
        <v>60</v>
      </c>
      <c r="G174" s="13" t="s">
        <v>1477</v>
      </c>
      <c r="H174" s="36">
        <v>10</v>
      </c>
    </row>
    <row r="175" spans="1:8" ht="16.5" customHeight="1">
      <c r="A175" s="23">
        <v>2014</v>
      </c>
      <c r="B175" s="23" t="s">
        <v>2367</v>
      </c>
      <c r="C175" s="23" t="s">
        <v>1886</v>
      </c>
      <c r="D175" s="13" t="s">
        <v>76</v>
      </c>
      <c r="E175" s="13" t="s">
        <v>1459</v>
      </c>
      <c r="F175" s="13" t="s">
        <v>70</v>
      </c>
      <c r="G175" s="13" t="s">
        <v>577</v>
      </c>
      <c r="H175" s="36">
        <v>3</v>
      </c>
    </row>
    <row r="176" spans="1:8" ht="16.5" customHeight="1">
      <c r="A176" s="23">
        <v>2014</v>
      </c>
      <c r="B176" s="23" t="s">
        <v>2367</v>
      </c>
      <c r="C176" s="23" t="s">
        <v>1886</v>
      </c>
      <c r="D176" s="13" t="s">
        <v>76</v>
      </c>
      <c r="E176" s="13" t="s">
        <v>1459</v>
      </c>
      <c r="F176" s="13" t="s">
        <v>70</v>
      </c>
      <c r="G176" s="13" t="s">
        <v>1466</v>
      </c>
      <c r="H176" s="36">
        <v>32</v>
      </c>
    </row>
    <row r="177" spans="1:8" ht="16.5" customHeight="1">
      <c r="A177" s="23">
        <v>2014</v>
      </c>
      <c r="B177" s="23" t="s">
        <v>2367</v>
      </c>
      <c r="C177" s="23" t="s">
        <v>1886</v>
      </c>
      <c r="D177" s="13" t="s">
        <v>76</v>
      </c>
      <c r="E177" s="13" t="s">
        <v>1459</v>
      </c>
      <c r="F177" s="13" t="s">
        <v>70</v>
      </c>
      <c r="G177" s="13" t="s">
        <v>1469</v>
      </c>
      <c r="H177" s="36">
        <v>2</v>
      </c>
    </row>
    <row r="178" spans="1:8" ht="16.5" customHeight="1">
      <c r="A178" s="23">
        <v>2014</v>
      </c>
      <c r="B178" s="23" t="s">
        <v>2367</v>
      </c>
      <c r="C178" s="23" t="s">
        <v>1886</v>
      </c>
      <c r="D178" s="13" t="s">
        <v>76</v>
      </c>
      <c r="E178" s="13" t="s">
        <v>1459</v>
      </c>
      <c r="F178" s="13" t="s">
        <v>70</v>
      </c>
      <c r="G178" s="13" t="s">
        <v>1478</v>
      </c>
      <c r="H178" s="36">
        <v>7</v>
      </c>
    </row>
    <row r="179" spans="1:8" ht="16.5" customHeight="1">
      <c r="A179" s="23">
        <v>2014</v>
      </c>
      <c r="B179" s="23" t="s">
        <v>2367</v>
      </c>
      <c r="C179" s="23" t="s">
        <v>1886</v>
      </c>
      <c r="D179" s="13" t="s">
        <v>76</v>
      </c>
      <c r="E179" s="13" t="s">
        <v>1459</v>
      </c>
      <c r="F179" s="13" t="s">
        <v>76</v>
      </c>
      <c r="G179" s="13" t="s">
        <v>1473</v>
      </c>
      <c r="H179" s="36">
        <v>11</v>
      </c>
    </row>
    <row r="180" spans="1:8" ht="16.5" customHeight="1">
      <c r="A180" s="23">
        <v>2014</v>
      </c>
      <c r="B180" s="23" t="s">
        <v>2367</v>
      </c>
      <c r="C180" s="23" t="s">
        <v>1886</v>
      </c>
      <c r="D180" s="13" t="s">
        <v>76</v>
      </c>
      <c r="E180" s="13" t="s">
        <v>1459</v>
      </c>
      <c r="F180" s="13" t="s">
        <v>100</v>
      </c>
      <c r="G180" s="13" t="s">
        <v>1468</v>
      </c>
      <c r="H180" s="36">
        <v>1</v>
      </c>
    </row>
    <row r="181" spans="1:8" ht="16.5" customHeight="1">
      <c r="A181" s="23">
        <v>2014</v>
      </c>
      <c r="B181" s="23" t="s">
        <v>2367</v>
      </c>
      <c r="C181" s="23" t="s">
        <v>1886</v>
      </c>
      <c r="D181" s="13" t="s">
        <v>76</v>
      </c>
      <c r="E181" s="13" t="s">
        <v>1459</v>
      </c>
      <c r="F181" s="13" t="s">
        <v>164</v>
      </c>
      <c r="G181" s="13" t="s">
        <v>584</v>
      </c>
      <c r="H181" s="36">
        <v>18</v>
      </c>
    </row>
    <row r="182" spans="1:8" ht="16.5" customHeight="1">
      <c r="A182" s="23">
        <v>2014</v>
      </c>
      <c r="B182" s="23" t="s">
        <v>2367</v>
      </c>
      <c r="C182" s="23" t="s">
        <v>1886</v>
      </c>
      <c r="D182" s="13" t="s">
        <v>76</v>
      </c>
      <c r="E182" s="13" t="s">
        <v>77</v>
      </c>
      <c r="F182" s="13" t="s">
        <v>5</v>
      </c>
      <c r="G182" s="13" t="s">
        <v>559</v>
      </c>
      <c r="H182" s="36">
        <v>1</v>
      </c>
    </row>
    <row r="183" spans="1:8" ht="16.5" customHeight="1">
      <c r="A183" s="23">
        <v>2014</v>
      </c>
      <c r="B183" s="23" t="s">
        <v>2367</v>
      </c>
      <c r="C183" s="23" t="s">
        <v>1886</v>
      </c>
      <c r="D183" s="13" t="s">
        <v>76</v>
      </c>
      <c r="E183" s="13" t="s">
        <v>77</v>
      </c>
      <c r="F183" s="13" t="s">
        <v>23</v>
      </c>
      <c r="G183" s="13" t="s">
        <v>1453</v>
      </c>
      <c r="H183" s="36">
        <v>1</v>
      </c>
    </row>
    <row r="184" spans="1:8" ht="16.5" customHeight="1">
      <c r="A184" s="23">
        <v>2014</v>
      </c>
      <c r="B184" s="23" t="s">
        <v>2367</v>
      </c>
      <c r="C184" s="23" t="s">
        <v>1886</v>
      </c>
      <c r="D184" s="13" t="s">
        <v>76</v>
      </c>
      <c r="E184" s="13" t="s">
        <v>77</v>
      </c>
      <c r="F184" s="13" t="s">
        <v>23</v>
      </c>
      <c r="G184" s="13" t="s">
        <v>1460</v>
      </c>
      <c r="H184" s="36">
        <v>1</v>
      </c>
    </row>
    <row r="185" spans="1:8" ht="16.5" customHeight="1">
      <c r="A185" s="23">
        <v>2014</v>
      </c>
      <c r="B185" s="23" t="s">
        <v>2367</v>
      </c>
      <c r="C185" s="23" t="s">
        <v>1886</v>
      </c>
      <c r="D185" s="13" t="s">
        <v>76</v>
      </c>
      <c r="E185" s="13" t="s">
        <v>77</v>
      </c>
      <c r="F185" s="13" t="s">
        <v>41</v>
      </c>
      <c r="G185" s="13" t="s">
        <v>1461</v>
      </c>
      <c r="H185" s="36">
        <v>1</v>
      </c>
    </row>
    <row r="186" spans="1:8" ht="16.5" customHeight="1">
      <c r="A186" s="23">
        <v>2014</v>
      </c>
      <c r="B186" s="23" t="s">
        <v>2367</v>
      </c>
      <c r="C186" s="23" t="s">
        <v>1886</v>
      </c>
      <c r="D186" s="13" t="s">
        <v>76</v>
      </c>
      <c r="E186" s="13" t="s">
        <v>77</v>
      </c>
      <c r="F186" s="13" t="s">
        <v>60</v>
      </c>
      <c r="G186" s="13" t="s">
        <v>1458</v>
      </c>
      <c r="H186" s="36">
        <v>1</v>
      </c>
    </row>
    <row r="187" spans="1:8" ht="16.5" customHeight="1">
      <c r="A187" s="23">
        <v>2014</v>
      </c>
      <c r="B187" s="23" t="s">
        <v>2367</v>
      </c>
      <c r="C187" s="23" t="s">
        <v>1886</v>
      </c>
      <c r="D187" s="13" t="s">
        <v>76</v>
      </c>
      <c r="E187" s="13" t="s">
        <v>77</v>
      </c>
      <c r="F187" s="13" t="s">
        <v>60</v>
      </c>
      <c r="G187" s="13" t="s">
        <v>1477</v>
      </c>
      <c r="H187" s="36">
        <v>3</v>
      </c>
    </row>
    <row r="188" spans="1:8" ht="16.5" customHeight="1">
      <c r="A188" s="23">
        <v>2014</v>
      </c>
      <c r="B188" s="23" t="s">
        <v>2367</v>
      </c>
      <c r="C188" s="23" t="s">
        <v>1886</v>
      </c>
      <c r="D188" s="13" t="s">
        <v>76</v>
      </c>
      <c r="E188" s="13" t="s">
        <v>77</v>
      </c>
      <c r="F188" s="13" t="s">
        <v>70</v>
      </c>
      <c r="G188" s="13" t="s">
        <v>577</v>
      </c>
      <c r="H188" s="36">
        <v>1</v>
      </c>
    </row>
    <row r="189" spans="1:8" ht="16.5" customHeight="1">
      <c r="A189" s="23">
        <v>2014</v>
      </c>
      <c r="B189" s="23" t="s">
        <v>2367</v>
      </c>
      <c r="C189" s="23" t="s">
        <v>1886</v>
      </c>
      <c r="D189" s="13" t="s">
        <v>76</v>
      </c>
      <c r="E189" s="13" t="s">
        <v>77</v>
      </c>
      <c r="F189" s="13" t="s">
        <v>70</v>
      </c>
      <c r="G189" s="13" t="s">
        <v>1466</v>
      </c>
      <c r="H189" s="36">
        <v>5</v>
      </c>
    </row>
    <row r="190" spans="1:8" ht="16.5" customHeight="1">
      <c r="A190" s="23">
        <v>2014</v>
      </c>
      <c r="B190" s="23" t="s">
        <v>2367</v>
      </c>
      <c r="C190" s="23" t="s">
        <v>1886</v>
      </c>
      <c r="D190" s="13" t="s">
        <v>76</v>
      </c>
      <c r="E190" s="13" t="s">
        <v>77</v>
      </c>
      <c r="F190" s="13" t="s">
        <v>70</v>
      </c>
      <c r="G190" s="13" t="s">
        <v>1469</v>
      </c>
      <c r="H190" s="36">
        <v>1</v>
      </c>
    </row>
    <row r="191" spans="1:8" ht="16.5" customHeight="1">
      <c r="A191" s="23">
        <v>2014</v>
      </c>
      <c r="B191" s="23" t="s">
        <v>2367</v>
      </c>
      <c r="C191" s="23" t="s">
        <v>1886</v>
      </c>
      <c r="D191" s="13" t="s">
        <v>76</v>
      </c>
      <c r="E191" s="13" t="s">
        <v>77</v>
      </c>
      <c r="F191" s="13" t="s">
        <v>70</v>
      </c>
      <c r="G191" s="13" t="s">
        <v>1478</v>
      </c>
      <c r="H191" s="36">
        <v>3</v>
      </c>
    </row>
    <row r="192" spans="1:8" ht="16.5" customHeight="1">
      <c r="A192" s="23">
        <v>2014</v>
      </c>
      <c r="B192" s="23" t="s">
        <v>2367</v>
      </c>
      <c r="C192" s="23" t="s">
        <v>1886</v>
      </c>
      <c r="D192" s="13" t="s">
        <v>76</v>
      </c>
      <c r="E192" s="13" t="s">
        <v>77</v>
      </c>
      <c r="F192" s="13" t="s">
        <v>76</v>
      </c>
      <c r="G192" s="13" t="s">
        <v>1459</v>
      </c>
      <c r="H192" s="36">
        <v>1</v>
      </c>
    </row>
    <row r="193" spans="1:8" ht="16.5" customHeight="1">
      <c r="A193" s="23">
        <v>2014</v>
      </c>
      <c r="B193" s="23" t="s">
        <v>2367</v>
      </c>
      <c r="C193" s="23" t="s">
        <v>1886</v>
      </c>
      <c r="D193" s="13" t="s">
        <v>76</v>
      </c>
      <c r="E193" s="13" t="s">
        <v>77</v>
      </c>
      <c r="F193" s="13" t="s">
        <v>86</v>
      </c>
      <c r="G193" s="13" t="s">
        <v>87</v>
      </c>
      <c r="H193" s="36">
        <v>1</v>
      </c>
    </row>
    <row r="194" spans="1:8" ht="16.5" customHeight="1">
      <c r="A194" s="23">
        <v>2014</v>
      </c>
      <c r="B194" s="23" t="s">
        <v>2367</v>
      </c>
      <c r="C194" s="23" t="s">
        <v>1886</v>
      </c>
      <c r="D194" s="13" t="s">
        <v>76</v>
      </c>
      <c r="E194" s="13" t="s">
        <v>77</v>
      </c>
      <c r="F194" s="13" t="s">
        <v>100</v>
      </c>
      <c r="G194" s="13" t="s">
        <v>101</v>
      </c>
      <c r="H194" s="36">
        <v>1</v>
      </c>
    </row>
    <row r="195" spans="1:8" ht="16.5" customHeight="1">
      <c r="A195" s="23">
        <v>2014</v>
      </c>
      <c r="B195" s="23" t="s">
        <v>2367</v>
      </c>
      <c r="C195" s="23" t="s">
        <v>1886</v>
      </c>
      <c r="D195" s="13" t="s">
        <v>76</v>
      </c>
      <c r="E195" s="13" t="s">
        <v>77</v>
      </c>
      <c r="F195" s="13" t="s">
        <v>164</v>
      </c>
      <c r="G195" s="13" t="s">
        <v>584</v>
      </c>
      <c r="H195" s="36">
        <v>3</v>
      </c>
    </row>
    <row r="196" spans="1:8" ht="16.5" customHeight="1">
      <c r="A196" s="23">
        <v>2014</v>
      </c>
      <c r="B196" s="23" t="s">
        <v>2367</v>
      </c>
      <c r="C196" s="23" t="s">
        <v>1886</v>
      </c>
      <c r="D196" s="13" t="s">
        <v>86</v>
      </c>
      <c r="E196" s="13" t="s">
        <v>87</v>
      </c>
      <c r="F196" s="13" t="s">
        <v>76</v>
      </c>
      <c r="G196" s="13" t="s">
        <v>1473</v>
      </c>
      <c r="H196" s="36">
        <v>1</v>
      </c>
    </row>
    <row r="197" spans="1:8" ht="16.5" customHeight="1">
      <c r="A197" s="23">
        <v>2014</v>
      </c>
      <c r="B197" s="23" t="s">
        <v>2367</v>
      </c>
      <c r="C197" s="23" t="s">
        <v>1886</v>
      </c>
      <c r="D197" s="13" t="s">
        <v>86</v>
      </c>
      <c r="E197" s="13" t="s">
        <v>87</v>
      </c>
      <c r="F197" s="13" t="s">
        <v>86</v>
      </c>
      <c r="G197" s="13" t="s">
        <v>981</v>
      </c>
      <c r="H197" s="36">
        <v>2</v>
      </c>
    </row>
    <row r="198" spans="1:8" ht="16.5" customHeight="1">
      <c r="A198" s="23">
        <v>2014</v>
      </c>
      <c r="B198" s="23" t="s">
        <v>2367</v>
      </c>
      <c r="C198" s="23" t="s">
        <v>1886</v>
      </c>
      <c r="D198" s="13" t="s">
        <v>86</v>
      </c>
      <c r="E198" s="13" t="s">
        <v>87</v>
      </c>
      <c r="F198" s="13" t="s">
        <v>164</v>
      </c>
      <c r="G198" s="13" t="s">
        <v>584</v>
      </c>
      <c r="H198" s="36">
        <v>4</v>
      </c>
    </row>
    <row r="199" spans="1:8" ht="16.5" customHeight="1">
      <c r="A199" s="23">
        <v>2014</v>
      </c>
      <c r="B199" s="23" t="s">
        <v>2367</v>
      </c>
      <c r="C199" s="23" t="s">
        <v>1886</v>
      </c>
      <c r="D199" s="13" t="s">
        <v>94</v>
      </c>
      <c r="E199" s="13" t="s">
        <v>1463</v>
      </c>
      <c r="F199" s="13" t="s">
        <v>5</v>
      </c>
      <c r="G199" s="13" t="s">
        <v>1462</v>
      </c>
      <c r="H199" s="36">
        <v>1</v>
      </c>
    </row>
    <row r="200" spans="1:8" ht="16.5" customHeight="1">
      <c r="A200" s="23">
        <v>2014</v>
      </c>
      <c r="B200" s="23" t="s">
        <v>2367</v>
      </c>
      <c r="C200" s="23" t="s">
        <v>1886</v>
      </c>
      <c r="D200" s="13" t="s">
        <v>94</v>
      </c>
      <c r="E200" s="13" t="s">
        <v>1463</v>
      </c>
      <c r="F200" s="13" t="s">
        <v>14</v>
      </c>
      <c r="G200" s="13" t="s">
        <v>1457</v>
      </c>
      <c r="H200" s="36">
        <v>12</v>
      </c>
    </row>
    <row r="201" spans="1:8" ht="16.5" customHeight="1">
      <c r="A201" s="23">
        <v>2014</v>
      </c>
      <c r="B201" s="23" t="s">
        <v>2367</v>
      </c>
      <c r="C201" s="23" t="s">
        <v>1886</v>
      </c>
      <c r="D201" s="13" t="s">
        <v>94</v>
      </c>
      <c r="E201" s="13" t="s">
        <v>1463</v>
      </c>
      <c r="F201" s="13" t="s">
        <v>14</v>
      </c>
      <c r="G201" s="13" t="s">
        <v>1475</v>
      </c>
      <c r="H201" s="36">
        <v>1</v>
      </c>
    </row>
    <row r="202" spans="1:8" ht="16.5" customHeight="1">
      <c r="A202" s="23">
        <v>2014</v>
      </c>
      <c r="B202" s="23" t="s">
        <v>2367</v>
      </c>
      <c r="C202" s="23" t="s">
        <v>1886</v>
      </c>
      <c r="D202" s="13" t="s">
        <v>94</v>
      </c>
      <c r="E202" s="13" t="s">
        <v>1463</v>
      </c>
      <c r="F202" s="13" t="s">
        <v>23</v>
      </c>
      <c r="G202" s="13" t="s">
        <v>1453</v>
      </c>
      <c r="H202" s="36">
        <v>1</v>
      </c>
    </row>
    <row r="203" spans="1:8" ht="16.5" customHeight="1">
      <c r="A203" s="23">
        <v>2014</v>
      </c>
      <c r="B203" s="23" t="s">
        <v>2367</v>
      </c>
      <c r="C203" s="23" t="s">
        <v>1886</v>
      </c>
      <c r="D203" s="13" t="s">
        <v>94</v>
      </c>
      <c r="E203" s="13" t="s">
        <v>1463</v>
      </c>
      <c r="F203" s="13" t="s">
        <v>70</v>
      </c>
      <c r="G203" s="13" t="s">
        <v>577</v>
      </c>
      <c r="H203" s="36">
        <v>3</v>
      </c>
    </row>
    <row r="204" spans="1:8" ht="16.5" customHeight="1">
      <c r="A204" s="23">
        <v>2014</v>
      </c>
      <c r="B204" s="23" t="s">
        <v>2367</v>
      </c>
      <c r="C204" s="23" t="s">
        <v>1886</v>
      </c>
      <c r="D204" s="13" t="s">
        <v>94</v>
      </c>
      <c r="E204" s="13" t="s">
        <v>1463</v>
      </c>
      <c r="F204" s="13" t="s">
        <v>70</v>
      </c>
      <c r="G204" s="13" t="s">
        <v>1478</v>
      </c>
      <c r="H204" s="36">
        <v>1</v>
      </c>
    </row>
    <row r="205" spans="1:8" ht="16.5" customHeight="1">
      <c r="A205" s="23">
        <v>2014</v>
      </c>
      <c r="B205" s="23" t="s">
        <v>2367</v>
      </c>
      <c r="C205" s="23" t="s">
        <v>1886</v>
      </c>
      <c r="D205" s="13" t="s">
        <v>94</v>
      </c>
      <c r="E205" s="13" t="s">
        <v>1463</v>
      </c>
      <c r="F205" s="13" t="s">
        <v>76</v>
      </c>
      <c r="G205" s="13" t="s">
        <v>1473</v>
      </c>
      <c r="H205" s="36">
        <v>1</v>
      </c>
    </row>
    <row r="206" spans="1:8" ht="16.5" customHeight="1">
      <c r="A206" s="23">
        <v>2014</v>
      </c>
      <c r="B206" s="23" t="s">
        <v>2367</v>
      </c>
      <c r="C206" s="23" t="s">
        <v>1886</v>
      </c>
      <c r="D206" s="13" t="s">
        <v>100</v>
      </c>
      <c r="E206" s="13" t="s">
        <v>1468</v>
      </c>
      <c r="F206" s="13" t="s">
        <v>5</v>
      </c>
      <c r="G206" s="13" t="s">
        <v>1462</v>
      </c>
      <c r="H206" s="36">
        <v>1</v>
      </c>
    </row>
    <row r="207" spans="1:8" ht="16.5" customHeight="1">
      <c r="A207" s="23">
        <v>2014</v>
      </c>
      <c r="B207" s="23" t="s">
        <v>2367</v>
      </c>
      <c r="C207" s="23" t="s">
        <v>1886</v>
      </c>
      <c r="D207" s="13" t="s">
        <v>100</v>
      </c>
      <c r="E207" s="13" t="s">
        <v>1468</v>
      </c>
      <c r="F207" s="13" t="s">
        <v>10</v>
      </c>
      <c r="G207" s="13" t="s">
        <v>1455</v>
      </c>
      <c r="H207" s="36">
        <v>1</v>
      </c>
    </row>
    <row r="208" spans="1:8" ht="16.5" customHeight="1">
      <c r="A208" s="23">
        <v>2014</v>
      </c>
      <c r="B208" s="23" t="s">
        <v>2367</v>
      </c>
      <c r="C208" s="23" t="s">
        <v>1886</v>
      </c>
      <c r="D208" s="13" t="s">
        <v>100</v>
      </c>
      <c r="E208" s="13" t="s">
        <v>1468</v>
      </c>
      <c r="F208" s="13" t="s">
        <v>41</v>
      </c>
      <c r="G208" s="13" t="s">
        <v>1461</v>
      </c>
      <c r="H208" s="36">
        <v>2</v>
      </c>
    </row>
    <row r="209" spans="1:8" ht="16.5" customHeight="1">
      <c r="A209" s="23">
        <v>2014</v>
      </c>
      <c r="B209" s="23" t="s">
        <v>2367</v>
      </c>
      <c r="C209" s="23" t="s">
        <v>1886</v>
      </c>
      <c r="D209" s="13" t="s">
        <v>100</v>
      </c>
      <c r="E209" s="13" t="s">
        <v>1468</v>
      </c>
      <c r="F209" s="13" t="s">
        <v>70</v>
      </c>
      <c r="G209" s="13" t="s">
        <v>1466</v>
      </c>
      <c r="H209" s="36">
        <v>1</v>
      </c>
    </row>
    <row r="210" spans="1:8" ht="16.5" customHeight="1">
      <c r="A210" s="23">
        <v>2014</v>
      </c>
      <c r="B210" s="23" t="s">
        <v>2367</v>
      </c>
      <c r="C210" s="23" t="s">
        <v>1886</v>
      </c>
      <c r="D210" s="13" t="s">
        <v>100</v>
      </c>
      <c r="E210" s="13" t="s">
        <v>1468</v>
      </c>
      <c r="F210" s="13" t="s">
        <v>70</v>
      </c>
      <c r="G210" s="13" t="s">
        <v>1469</v>
      </c>
      <c r="H210" s="36">
        <v>1</v>
      </c>
    </row>
    <row r="211" spans="1:8" ht="16.5" customHeight="1">
      <c r="A211" s="23">
        <v>2014</v>
      </c>
      <c r="B211" s="23" t="s">
        <v>2367</v>
      </c>
      <c r="C211" s="23" t="s">
        <v>1886</v>
      </c>
      <c r="D211" s="13" t="s">
        <v>100</v>
      </c>
      <c r="E211" s="13" t="s">
        <v>1468</v>
      </c>
      <c r="F211" s="13" t="s">
        <v>70</v>
      </c>
      <c r="G211" s="13" t="s">
        <v>1478</v>
      </c>
      <c r="H211" s="36">
        <v>1</v>
      </c>
    </row>
    <row r="212" spans="1:8" ht="16.5" customHeight="1">
      <c r="A212" s="23">
        <v>2014</v>
      </c>
      <c r="B212" s="23" t="s">
        <v>2367</v>
      </c>
      <c r="C212" s="23" t="s">
        <v>1886</v>
      </c>
      <c r="D212" s="13" t="s">
        <v>100</v>
      </c>
      <c r="E212" s="13" t="s">
        <v>1468</v>
      </c>
      <c r="F212" s="13" t="s">
        <v>164</v>
      </c>
      <c r="G212" s="13" t="s">
        <v>584</v>
      </c>
      <c r="H212" s="36">
        <v>1</v>
      </c>
    </row>
    <row r="213" spans="1:8" ht="16.5" customHeight="1">
      <c r="A213" s="23">
        <v>2014</v>
      </c>
      <c r="B213" s="23" t="s">
        <v>2367</v>
      </c>
      <c r="C213" s="23" t="s">
        <v>1886</v>
      </c>
      <c r="D213" s="13" t="s">
        <v>104</v>
      </c>
      <c r="E213" s="13" t="s">
        <v>1486</v>
      </c>
      <c r="F213" s="13" t="s">
        <v>5</v>
      </c>
      <c r="G213" s="13" t="s">
        <v>559</v>
      </c>
      <c r="H213" s="36">
        <v>3</v>
      </c>
    </row>
    <row r="214" spans="1:8" ht="16.5" customHeight="1">
      <c r="A214" s="23">
        <v>2014</v>
      </c>
      <c r="B214" s="23" t="s">
        <v>2367</v>
      </c>
      <c r="C214" s="23" t="s">
        <v>1886</v>
      </c>
      <c r="D214" s="13" t="s">
        <v>104</v>
      </c>
      <c r="E214" s="13" t="s">
        <v>1486</v>
      </c>
      <c r="F214" s="13" t="s">
        <v>23</v>
      </c>
      <c r="G214" s="13" t="s">
        <v>1453</v>
      </c>
      <c r="H214" s="36">
        <v>2</v>
      </c>
    </row>
    <row r="215" spans="1:8" ht="16.5" customHeight="1">
      <c r="A215" s="23">
        <v>2014</v>
      </c>
      <c r="B215" s="23" t="s">
        <v>2367</v>
      </c>
      <c r="C215" s="23" t="s">
        <v>1886</v>
      </c>
      <c r="D215" s="13" t="s">
        <v>104</v>
      </c>
      <c r="E215" s="13" t="s">
        <v>1486</v>
      </c>
      <c r="F215" s="13" t="s">
        <v>100</v>
      </c>
      <c r="G215" s="13" t="s">
        <v>1468</v>
      </c>
      <c r="H215" s="36">
        <v>1</v>
      </c>
    </row>
    <row r="216" spans="1:8" ht="16.5" customHeight="1">
      <c r="A216" s="23">
        <v>2014</v>
      </c>
      <c r="B216" s="23" t="s">
        <v>2367</v>
      </c>
      <c r="C216" s="23" t="s">
        <v>1886</v>
      </c>
      <c r="D216" s="13" t="s">
        <v>104</v>
      </c>
      <c r="E216" s="13" t="s">
        <v>1486</v>
      </c>
      <c r="F216" s="13" t="s">
        <v>104</v>
      </c>
      <c r="G216" s="13" t="s">
        <v>1472</v>
      </c>
      <c r="H216" s="36">
        <v>3</v>
      </c>
    </row>
    <row r="217" spans="1:8" ht="16.5" customHeight="1">
      <c r="A217" s="23">
        <v>2014</v>
      </c>
      <c r="B217" s="23" t="s">
        <v>2367</v>
      </c>
      <c r="C217" s="23" t="s">
        <v>1886</v>
      </c>
      <c r="D217" s="13" t="s">
        <v>104</v>
      </c>
      <c r="E217" s="13" t="s">
        <v>1470</v>
      </c>
      <c r="F217" s="13" t="s">
        <v>5</v>
      </c>
      <c r="G217" s="13" t="s">
        <v>1462</v>
      </c>
      <c r="H217" s="36">
        <v>1</v>
      </c>
    </row>
    <row r="218" spans="1:8" ht="16.5" customHeight="1">
      <c r="A218" s="23">
        <v>2014</v>
      </c>
      <c r="B218" s="23" t="s">
        <v>2367</v>
      </c>
      <c r="C218" s="23" t="s">
        <v>1886</v>
      </c>
      <c r="D218" s="13" t="s">
        <v>104</v>
      </c>
      <c r="E218" s="13" t="s">
        <v>1470</v>
      </c>
      <c r="F218" s="13" t="s">
        <v>10</v>
      </c>
      <c r="G218" s="13" t="s">
        <v>1467</v>
      </c>
      <c r="H218" s="36">
        <v>1</v>
      </c>
    </row>
    <row r="219" spans="1:8" ht="16.5" customHeight="1">
      <c r="A219" s="23">
        <v>2014</v>
      </c>
      <c r="B219" s="23" t="s">
        <v>2367</v>
      </c>
      <c r="C219" s="23" t="s">
        <v>1886</v>
      </c>
      <c r="D219" s="13" t="s">
        <v>104</v>
      </c>
      <c r="E219" s="13" t="s">
        <v>1470</v>
      </c>
      <c r="F219" s="13" t="s">
        <v>14</v>
      </c>
      <c r="G219" s="13" t="s">
        <v>1474</v>
      </c>
      <c r="H219" s="36">
        <v>2</v>
      </c>
    </row>
    <row r="220" spans="1:8" ht="16.5" customHeight="1">
      <c r="A220" s="23">
        <v>2014</v>
      </c>
      <c r="B220" s="23" t="s">
        <v>2367</v>
      </c>
      <c r="C220" s="23" t="s">
        <v>1886</v>
      </c>
      <c r="D220" s="13" t="s">
        <v>104</v>
      </c>
      <c r="E220" s="13" t="s">
        <v>1470</v>
      </c>
      <c r="F220" s="13" t="s">
        <v>23</v>
      </c>
      <c r="G220" s="13" t="s">
        <v>1453</v>
      </c>
      <c r="H220" s="36">
        <v>2</v>
      </c>
    </row>
    <row r="221" spans="1:8" ht="16.5" customHeight="1">
      <c r="A221" s="23">
        <v>2014</v>
      </c>
      <c r="B221" s="23" t="s">
        <v>2367</v>
      </c>
      <c r="C221" s="23" t="s">
        <v>1886</v>
      </c>
      <c r="D221" s="13" t="s">
        <v>104</v>
      </c>
      <c r="E221" s="13" t="s">
        <v>1470</v>
      </c>
      <c r="F221" s="13" t="s">
        <v>104</v>
      </c>
      <c r="G221" s="13" t="s">
        <v>1471</v>
      </c>
      <c r="H221" s="36">
        <v>1</v>
      </c>
    </row>
    <row r="222" spans="1:8" ht="16.5" customHeight="1">
      <c r="A222" s="23">
        <v>2014</v>
      </c>
      <c r="B222" s="23" t="s">
        <v>2367</v>
      </c>
      <c r="C222" s="23" t="s">
        <v>1886</v>
      </c>
      <c r="D222" s="13" t="s">
        <v>104</v>
      </c>
      <c r="E222" s="13" t="s">
        <v>1470</v>
      </c>
      <c r="F222" s="13" t="s">
        <v>104</v>
      </c>
      <c r="G222" s="13" t="s">
        <v>1472</v>
      </c>
      <c r="H222" s="36">
        <v>12</v>
      </c>
    </row>
    <row r="223" spans="1:8" ht="16.5" customHeight="1">
      <c r="A223" s="23">
        <v>2014</v>
      </c>
      <c r="B223" s="23" t="s">
        <v>2367</v>
      </c>
      <c r="C223" s="23" t="s">
        <v>1886</v>
      </c>
      <c r="D223" s="13" t="s">
        <v>104</v>
      </c>
      <c r="E223" s="13" t="s">
        <v>1471</v>
      </c>
      <c r="F223" s="13" t="s">
        <v>5</v>
      </c>
      <c r="G223" s="13" t="s">
        <v>1462</v>
      </c>
      <c r="H223" s="36">
        <v>2</v>
      </c>
    </row>
    <row r="224" spans="1:8" ht="16.5" customHeight="1">
      <c r="A224" s="23">
        <v>2014</v>
      </c>
      <c r="B224" s="23" t="s">
        <v>2367</v>
      </c>
      <c r="C224" s="23" t="s">
        <v>1886</v>
      </c>
      <c r="D224" s="13" t="s">
        <v>104</v>
      </c>
      <c r="E224" s="13" t="s">
        <v>1471</v>
      </c>
      <c r="F224" s="13" t="s">
        <v>14</v>
      </c>
      <c r="G224" s="13" t="s">
        <v>1474</v>
      </c>
      <c r="H224" s="36">
        <v>2</v>
      </c>
    </row>
    <row r="225" spans="1:8" ht="16.5" customHeight="1">
      <c r="A225" s="23">
        <v>2014</v>
      </c>
      <c r="B225" s="23" t="s">
        <v>2367</v>
      </c>
      <c r="C225" s="23" t="s">
        <v>1886</v>
      </c>
      <c r="D225" s="13" t="s">
        <v>104</v>
      </c>
      <c r="E225" s="13" t="s">
        <v>1471</v>
      </c>
      <c r="F225" s="13" t="s">
        <v>23</v>
      </c>
      <c r="G225" s="13" t="s">
        <v>1453</v>
      </c>
      <c r="H225" s="36">
        <v>4</v>
      </c>
    </row>
    <row r="226" spans="1:8" ht="16.5" customHeight="1">
      <c r="A226" s="23">
        <v>2014</v>
      </c>
      <c r="B226" s="23" t="s">
        <v>2367</v>
      </c>
      <c r="C226" s="23" t="s">
        <v>1886</v>
      </c>
      <c r="D226" s="13" t="s">
        <v>104</v>
      </c>
      <c r="E226" s="13" t="s">
        <v>1471</v>
      </c>
      <c r="F226" s="13" t="s">
        <v>23</v>
      </c>
      <c r="G226" s="13" t="s">
        <v>1464</v>
      </c>
      <c r="H226" s="36">
        <v>1</v>
      </c>
    </row>
    <row r="227" spans="1:8" ht="16.5" customHeight="1">
      <c r="A227" s="23">
        <v>2014</v>
      </c>
      <c r="B227" s="23" t="s">
        <v>2367</v>
      </c>
      <c r="C227" s="23" t="s">
        <v>1886</v>
      </c>
      <c r="D227" s="13" t="s">
        <v>104</v>
      </c>
      <c r="E227" s="13" t="s">
        <v>1471</v>
      </c>
      <c r="F227" s="13" t="s">
        <v>60</v>
      </c>
      <c r="G227" s="13" t="s">
        <v>1458</v>
      </c>
      <c r="H227" s="36">
        <v>1</v>
      </c>
    </row>
    <row r="228" spans="1:8" ht="16.5" customHeight="1">
      <c r="A228" s="23">
        <v>2014</v>
      </c>
      <c r="B228" s="23" t="s">
        <v>2367</v>
      </c>
      <c r="C228" s="23" t="s">
        <v>1886</v>
      </c>
      <c r="D228" s="13" t="s">
        <v>104</v>
      </c>
      <c r="E228" s="13" t="s">
        <v>1471</v>
      </c>
      <c r="F228" s="13" t="s">
        <v>104</v>
      </c>
      <c r="G228" s="13" t="s">
        <v>1470</v>
      </c>
      <c r="H228" s="36">
        <v>18</v>
      </c>
    </row>
    <row r="229" spans="1:8" ht="16.5" customHeight="1">
      <c r="A229" s="23">
        <v>2014</v>
      </c>
      <c r="B229" s="23" t="s">
        <v>2367</v>
      </c>
      <c r="C229" s="23" t="s">
        <v>1886</v>
      </c>
      <c r="D229" s="13" t="s">
        <v>104</v>
      </c>
      <c r="E229" s="13" t="s">
        <v>1471</v>
      </c>
      <c r="F229" s="13" t="s">
        <v>104</v>
      </c>
      <c r="G229" s="13" t="s">
        <v>1472</v>
      </c>
      <c r="H229" s="36">
        <v>17</v>
      </c>
    </row>
    <row r="230" spans="1:8" ht="16.5" customHeight="1">
      <c r="A230" s="23">
        <v>2014</v>
      </c>
      <c r="B230" s="23" t="s">
        <v>2367</v>
      </c>
      <c r="C230" s="23" t="s">
        <v>1886</v>
      </c>
      <c r="D230" s="13" t="s">
        <v>104</v>
      </c>
      <c r="E230" s="13" t="s">
        <v>1472</v>
      </c>
      <c r="F230" s="13" t="s">
        <v>5</v>
      </c>
      <c r="G230" s="13" t="s">
        <v>1462</v>
      </c>
      <c r="H230" s="36">
        <v>6</v>
      </c>
    </row>
    <row r="231" spans="1:8" ht="16.5" customHeight="1">
      <c r="A231" s="23">
        <v>2014</v>
      </c>
      <c r="B231" s="23" t="s">
        <v>2367</v>
      </c>
      <c r="C231" s="23" t="s">
        <v>1886</v>
      </c>
      <c r="D231" s="13" t="s">
        <v>104</v>
      </c>
      <c r="E231" s="13" t="s">
        <v>1472</v>
      </c>
      <c r="F231" s="13" t="s">
        <v>14</v>
      </c>
      <c r="G231" s="13" t="s">
        <v>1474</v>
      </c>
      <c r="H231" s="36">
        <v>1</v>
      </c>
    </row>
    <row r="232" spans="1:8" ht="16.5" customHeight="1">
      <c r="A232" s="23">
        <v>2014</v>
      </c>
      <c r="B232" s="23" t="s">
        <v>2367</v>
      </c>
      <c r="C232" s="23" t="s">
        <v>1886</v>
      </c>
      <c r="D232" s="13" t="s">
        <v>104</v>
      </c>
      <c r="E232" s="13" t="s">
        <v>1472</v>
      </c>
      <c r="F232" s="13" t="s">
        <v>23</v>
      </c>
      <c r="G232" s="13" t="s">
        <v>1453</v>
      </c>
      <c r="H232" s="36">
        <v>12</v>
      </c>
    </row>
    <row r="233" spans="1:8" ht="16.5" customHeight="1">
      <c r="A233" s="23">
        <v>2014</v>
      </c>
      <c r="B233" s="23" t="s">
        <v>2367</v>
      </c>
      <c r="C233" s="23" t="s">
        <v>1886</v>
      </c>
      <c r="D233" s="13" t="s">
        <v>104</v>
      </c>
      <c r="E233" s="13" t="s">
        <v>1472</v>
      </c>
      <c r="F233" s="13" t="s">
        <v>23</v>
      </c>
      <c r="G233" s="13" t="s">
        <v>1464</v>
      </c>
      <c r="H233" s="36">
        <v>5</v>
      </c>
    </row>
    <row r="234" spans="1:8" ht="16.5" customHeight="1">
      <c r="A234" s="23">
        <v>2014</v>
      </c>
      <c r="B234" s="23" t="s">
        <v>2367</v>
      </c>
      <c r="C234" s="23" t="s">
        <v>1886</v>
      </c>
      <c r="D234" s="13" t="s">
        <v>104</v>
      </c>
      <c r="E234" s="13" t="s">
        <v>1472</v>
      </c>
      <c r="F234" s="13" t="s">
        <v>60</v>
      </c>
      <c r="G234" s="13" t="s">
        <v>1458</v>
      </c>
      <c r="H234" s="36">
        <v>1</v>
      </c>
    </row>
    <row r="235" spans="1:8" ht="16.5" customHeight="1">
      <c r="A235" s="23">
        <v>2014</v>
      </c>
      <c r="B235" s="23" t="s">
        <v>2367</v>
      </c>
      <c r="C235" s="23" t="s">
        <v>1886</v>
      </c>
      <c r="D235" s="13" t="s">
        <v>104</v>
      </c>
      <c r="E235" s="13" t="s">
        <v>1472</v>
      </c>
      <c r="F235" s="13" t="s">
        <v>94</v>
      </c>
      <c r="G235" s="13" t="s">
        <v>1463</v>
      </c>
      <c r="H235" s="36">
        <v>1</v>
      </c>
    </row>
    <row r="236" spans="1:8" ht="16.5" customHeight="1">
      <c r="A236" s="23">
        <v>2014</v>
      </c>
      <c r="B236" s="23" t="s">
        <v>2367</v>
      </c>
      <c r="C236" s="23" t="s">
        <v>1886</v>
      </c>
      <c r="D236" s="13" t="s">
        <v>104</v>
      </c>
      <c r="E236" s="13" t="s">
        <v>1472</v>
      </c>
      <c r="F236" s="13" t="s">
        <v>104</v>
      </c>
      <c r="G236" s="13" t="s">
        <v>1486</v>
      </c>
      <c r="H236" s="36">
        <v>7</v>
      </c>
    </row>
    <row r="237" spans="1:8" ht="16.5" customHeight="1">
      <c r="A237" s="23">
        <v>2014</v>
      </c>
      <c r="B237" s="23" t="s">
        <v>2367</v>
      </c>
      <c r="C237" s="23" t="s">
        <v>1886</v>
      </c>
      <c r="D237" s="13" t="s">
        <v>104</v>
      </c>
      <c r="E237" s="13" t="s">
        <v>1472</v>
      </c>
      <c r="F237" s="13" t="s">
        <v>104</v>
      </c>
      <c r="G237" s="13" t="s">
        <v>1470</v>
      </c>
      <c r="H237" s="36">
        <v>3</v>
      </c>
    </row>
    <row r="238" spans="1:8" ht="16.5" customHeight="1">
      <c r="A238" s="23">
        <v>2014</v>
      </c>
      <c r="B238" s="23" t="s">
        <v>2367</v>
      </c>
      <c r="C238" s="23" t="s">
        <v>1886</v>
      </c>
      <c r="D238" s="13" t="s">
        <v>104</v>
      </c>
      <c r="E238" s="13" t="s">
        <v>1472</v>
      </c>
      <c r="F238" s="13" t="s">
        <v>104</v>
      </c>
      <c r="G238" s="13" t="s">
        <v>1471</v>
      </c>
      <c r="H238" s="36">
        <v>1</v>
      </c>
    </row>
    <row r="239" spans="1:8" ht="16.5" customHeight="1">
      <c r="A239" s="23">
        <v>2014</v>
      </c>
      <c r="B239" s="23" t="s">
        <v>2367</v>
      </c>
      <c r="C239" s="23" t="s">
        <v>1886</v>
      </c>
      <c r="D239" s="13" t="s">
        <v>120</v>
      </c>
      <c r="E239" s="13" t="s">
        <v>1482</v>
      </c>
      <c r="F239" s="13" t="s">
        <v>10</v>
      </c>
      <c r="G239" s="13" t="s">
        <v>1454</v>
      </c>
      <c r="H239" s="36">
        <v>2</v>
      </c>
    </row>
    <row r="240" spans="1:8" ht="16.5" customHeight="1">
      <c r="A240" s="23">
        <v>2014</v>
      </c>
      <c r="B240" s="23" t="s">
        <v>2367</v>
      </c>
      <c r="C240" s="23" t="s">
        <v>1886</v>
      </c>
      <c r="D240" s="13" t="s">
        <v>156</v>
      </c>
      <c r="E240" s="13" t="s">
        <v>1483</v>
      </c>
      <c r="F240" s="13" t="s">
        <v>23</v>
      </c>
      <c r="G240" s="13" t="s">
        <v>1453</v>
      </c>
      <c r="H240" s="36">
        <v>1</v>
      </c>
    </row>
    <row r="241" spans="1:8" ht="16.5" customHeight="1">
      <c r="A241" s="23">
        <v>2014</v>
      </c>
      <c r="B241" s="23" t="s">
        <v>2367</v>
      </c>
      <c r="C241" s="23" t="s">
        <v>1886</v>
      </c>
      <c r="D241" s="13" t="s">
        <v>156</v>
      </c>
      <c r="E241" s="13" t="s">
        <v>1483</v>
      </c>
      <c r="F241" s="13" t="s">
        <v>76</v>
      </c>
      <c r="G241" s="13" t="s">
        <v>1473</v>
      </c>
      <c r="H241" s="36">
        <v>1</v>
      </c>
    </row>
    <row r="242" spans="1:8" ht="16.5" customHeight="1">
      <c r="A242" s="23">
        <v>2014</v>
      </c>
      <c r="B242" s="23" t="s">
        <v>2367</v>
      </c>
      <c r="C242" s="23" t="s">
        <v>1886</v>
      </c>
      <c r="D242" s="13" t="s">
        <v>164</v>
      </c>
      <c r="E242" s="13" t="s">
        <v>584</v>
      </c>
      <c r="F242" s="13" t="s">
        <v>5</v>
      </c>
      <c r="G242" s="13" t="s">
        <v>1462</v>
      </c>
      <c r="H242" s="36">
        <v>1</v>
      </c>
    </row>
    <row r="243" spans="1:8" ht="16.5" customHeight="1">
      <c r="A243" s="23">
        <v>2014</v>
      </c>
      <c r="B243" s="23" t="s">
        <v>2367</v>
      </c>
      <c r="C243" s="23" t="s">
        <v>1886</v>
      </c>
      <c r="D243" s="13" t="s">
        <v>164</v>
      </c>
      <c r="E243" s="13" t="s">
        <v>584</v>
      </c>
      <c r="F243" s="13" t="s">
        <v>10</v>
      </c>
      <c r="G243" s="13" t="s">
        <v>1454</v>
      </c>
      <c r="H243" s="36">
        <v>1</v>
      </c>
    </row>
    <row r="244" spans="1:8" ht="16.5" customHeight="1">
      <c r="A244" s="23">
        <v>2014</v>
      </c>
      <c r="B244" s="23" t="s">
        <v>2367</v>
      </c>
      <c r="C244" s="23" t="s">
        <v>1886</v>
      </c>
      <c r="D244" s="13" t="s">
        <v>164</v>
      </c>
      <c r="E244" s="13" t="s">
        <v>584</v>
      </c>
      <c r="F244" s="13" t="s">
        <v>10</v>
      </c>
      <c r="G244" s="13" t="s">
        <v>1455</v>
      </c>
      <c r="H244" s="36">
        <v>2</v>
      </c>
    </row>
    <row r="245" spans="1:8" ht="16.5" customHeight="1">
      <c r="A245" s="23">
        <v>2014</v>
      </c>
      <c r="B245" s="23" t="s">
        <v>2367</v>
      </c>
      <c r="C245" s="23" t="s">
        <v>1886</v>
      </c>
      <c r="D245" s="13" t="s">
        <v>164</v>
      </c>
      <c r="E245" s="13" t="s">
        <v>584</v>
      </c>
      <c r="F245" s="13" t="s">
        <v>14</v>
      </c>
      <c r="G245" s="13" t="s">
        <v>1457</v>
      </c>
      <c r="H245" s="36">
        <v>1</v>
      </c>
    </row>
    <row r="246" spans="1:8" ht="16.5" customHeight="1">
      <c r="A246" s="23">
        <v>2014</v>
      </c>
      <c r="B246" s="23" t="s">
        <v>2367</v>
      </c>
      <c r="C246" s="23" t="s">
        <v>1886</v>
      </c>
      <c r="D246" s="13" t="s">
        <v>164</v>
      </c>
      <c r="E246" s="13" t="s">
        <v>584</v>
      </c>
      <c r="F246" s="13" t="s">
        <v>23</v>
      </c>
      <c r="G246" s="13" t="s">
        <v>1453</v>
      </c>
      <c r="H246" s="36">
        <v>4</v>
      </c>
    </row>
    <row r="247" spans="1:8" ht="16.5" customHeight="1">
      <c r="A247" s="23">
        <v>2014</v>
      </c>
      <c r="B247" s="23" t="s">
        <v>2367</v>
      </c>
      <c r="C247" s="23" t="s">
        <v>1886</v>
      </c>
      <c r="D247" s="13" t="s">
        <v>164</v>
      </c>
      <c r="E247" s="13" t="s">
        <v>584</v>
      </c>
      <c r="F247" s="13" t="s">
        <v>23</v>
      </c>
      <c r="G247" s="13" t="s">
        <v>1460</v>
      </c>
      <c r="H247" s="36">
        <v>1</v>
      </c>
    </row>
    <row r="248" spans="1:8" ht="16.5" customHeight="1">
      <c r="A248" s="23">
        <v>2014</v>
      </c>
      <c r="B248" s="23" t="s">
        <v>2367</v>
      </c>
      <c r="C248" s="23" t="s">
        <v>1886</v>
      </c>
      <c r="D248" s="13" t="s">
        <v>164</v>
      </c>
      <c r="E248" s="13" t="s">
        <v>584</v>
      </c>
      <c r="F248" s="13" t="s">
        <v>60</v>
      </c>
      <c r="G248" s="13" t="s">
        <v>1458</v>
      </c>
      <c r="H248" s="36">
        <v>5</v>
      </c>
    </row>
    <row r="249" spans="1:8" ht="16.5" customHeight="1">
      <c r="A249" s="23">
        <v>2014</v>
      </c>
      <c r="B249" s="23" t="s">
        <v>2367</v>
      </c>
      <c r="C249" s="23" t="s">
        <v>1886</v>
      </c>
      <c r="D249" s="13" t="s">
        <v>164</v>
      </c>
      <c r="E249" s="13" t="s">
        <v>584</v>
      </c>
      <c r="F249" s="13" t="s">
        <v>70</v>
      </c>
      <c r="G249" s="13" t="s">
        <v>577</v>
      </c>
      <c r="H249" s="36">
        <v>1</v>
      </c>
    </row>
    <row r="250" spans="1:8" ht="16.5" customHeight="1">
      <c r="A250" s="23">
        <v>2014</v>
      </c>
      <c r="B250" s="23" t="s">
        <v>2367</v>
      </c>
      <c r="C250" s="23" t="s">
        <v>1886</v>
      </c>
      <c r="D250" s="13" t="s">
        <v>164</v>
      </c>
      <c r="E250" s="13" t="s">
        <v>584</v>
      </c>
      <c r="F250" s="13" t="s">
        <v>70</v>
      </c>
      <c r="G250" s="13" t="s">
        <v>1466</v>
      </c>
      <c r="H250" s="36">
        <v>8</v>
      </c>
    </row>
    <row r="251" spans="1:8" ht="16.5" customHeight="1">
      <c r="A251" s="23">
        <v>2014</v>
      </c>
      <c r="B251" s="23" t="s">
        <v>2367</v>
      </c>
      <c r="C251" s="23" t="s">
        <v>1886</v>
      </c>
      <c r="D251" s="13" t="s">
        <v>164</v>
      </c>
      <c r="E251" s="13" t="s">
        <v>584</v>
      </c>
      <c r="F251" s="13" t="s">
        <v>70</v>
      </c>
      <c r="G251" s="13" t="s">
        <v>1478</v>
      </c>
      <c r="H251" s="36">
        <v>7</v>
      </c>
    </row>
    <row r="252" spans="1:8" ht="16.5" customHeight="1">
      <c r="A252" s="23">
        <v>2014</v>
      </c>
      <c r="B252" s="23" t="s">
        <v>2367</v>
      </c>
      <c r="C252" s="23" t="s">
        <v>1886</v>
      </c>
      <c r="D252" s="13" t="s">
        <v>164</v>
      </c>
      <c r="E252" s="13" t="s">
        <v>584</v>
      </c>
      <c r="F252" s="13" t="s">
        <v>76</v>
      </c>
      <c r="G252" s="13" t="s">
        <v>1459</v>
      </c>
      <c r="H252" s="36">
        <v>5</v>
      </c>
    </row>
    <row r="253" spans="1:8" ht="16.5" customHeight="1">
      <c r="A253" s="23">
        <v>2014</v>
      </c>
      <c r="B253" s="23" t="s">
        <v>2367</v>
      </c>
      <c r="C253" s="23" t="s">
        <v>1886</v>
      </c>
      <c r="D253" s="13" t="s">
        <v>164</v>
      </c>
      <c r="E253" s="13" t="s">
        <v>584</v>
      </c>
      <c r="F253" s="13" t="s">
        <v>86</v>
      </c>
      <c r="G253" s="13" t="s">
        <v>981</v>
      </c>
      <c r="H253" s="36">
        <v>5</v>
      </c>
    </row>
    <row r="254" spans="1:8" ht="16.5" customHeight="1">
      <c r="A254" s="23">
        <v>2014</v>
      </c>
      <c r="B254" s="23" t="s">
        <v>2367</v>
      </c>
      <c r="C254" s="23" t="s">
        <v>1886</v>
      </c>
      <c r="D254" s="13" t="s">
        <v>164</v>
      </c>
      <c r="E254" s="13" t="s">
        <v>584</v>
      </c>
      <c r="F254" s="13" t="s">
        <v>100</v>
      </c>
      <c r="G254" s="13" t="s">
        <v>1468</v>
      </c>
      <c r="H254" s="36">
        <v>4</v>
      </c>
    </row>
    <row r="255" spans="1:8" ht="16.5" customHeight="1">
      <c r="A255" s="23">
        <v>2014</v>
      </c>
      <c r="B255" s="23" t="s">
        <v>2367</v>
      </c>
      <c r="C255" s="23" t="s">
        <v>1886</v>
      </c>
      <c r="D255" s="13" t="s">
        <v>164</v>
      </c>
      <c r="E255" s="13" t="s">
        <v>584</v>
      </c>
      <c r="F255" s="13" t="s">
        <v>120</v>
      </c>
      <c r="G255" s="13" t="s">
        <v>1482</v>
      </c>
      <c r="H255" s="36">
        <v>1</v>
      </c>
    </row>
    <row r="256" spans="1:8" ht="16.5" customHeight="1">
      <c r="A256" s="23">
        <v>2014</v>
      </c>
      <c r="B256" s="23" t="s">
        <v>2367</v>
      </c>
      <c r="C256" s="23" t="s">
        <v>1886</v>
      </c>
      <c r="D256" s="13" t="s">
        <v>167</v>
      </c>
      <c r="E256" s="13" t="s">
        <v>1479</v>
      </c>
      <c r="F256" s="13" t="s">
        <v>100</v>
      </c>
      <c r="G256" s="13" t="s">
        <v>1468</v>
      </c>
      <c r="H256" s="36">
        <v>1</v>
      </c>
    </row>
    <row r="257" spans="1:8" ht="16.5" customHeight="1">
      <c r="A257" s="23">
        <v>2014</v>
      </c>
      <c r="B257" s="23" t="s">
        <v>2367</v>
      </c>
      <c r="C257" s="23" t="s">
        <v>514</v>
      </c>
      <c r="D257" s="13" t="s">
        <v>23</v>
      </c>
      <c r="E257" s="13" t="s">
        <v>1453</v>
      </c>
      <c r="F257" s="13" t="s">
        <v>23</v>
      </c>
      <c r="G257" s="13" t="s">
        <v>1460</v>
      </c>
      <c r="H257" s="36">
        <v>2</v>
      </c>
    </row>
    <row r="258" spans="1:8" ht="16.5" customHeight="1">
      <c r="A258" s="23">
        <v>2014</v>
      </c>
      <c r="B258" s="23" t="s">
        <v>2367</v>
      </c>
      <c r="C258" s="23" t="s">
        <v>514</v>
      </c>
      <c r="D258" s="13" t="s">
        <v>23</v>
      </c>
      <c r="E258" s="13" t="s">
        <v>1453</v>
      </c>
      <c r="F258" s="13" t="s">
        <v>23</v>
      </c>
      <c r="G258" s="13" t="s">
        <v>1913</v>
      </c>
      <c r="H258" s="36">
        <v>1</v>
      </c>
    </row>
    <row r="259" spans="1:8" ht="16.5" customHeight="1">
      <c r="A259" s="23">
        <v>2014</v>
      </c>
      <c r="B259" s="23" t="s">
        <v>2367</v>
      </c>
      <c r="C259" s="23" t="s">
        <v>514</v>
      </c>
      <c r="D259" s="13" t="s">
        <v>23</v>
      </c>
      <c r="E259" s="13" t="s">
        <v>1453</v>
      </c>
      <c r="F259" s="13" t="s">
        <v>23</v>
      </c>
      <c r="G259" s="13" t="s">
        <v>1464</v>
      </c>
      <c r="H259" s="36">
        <v>7</v>
      </c>
    </row>
    <row r="260" spans="1:8" ht="16.5" customHeight="1">
      <c r="A260" s="23">
        <v>2014</v>
      </c>
      <c r="B260" s="23" t="s">
        <v>2367</v>
      </c>
      <c r="C260" s="23" t="s">
        <v>514</v>
      </c>
      <c r="D260" s="13" t="s">
        <v>23</v>
      </c>
      <c r="E260" s="13" t="s">
        <v>1453</v>
      </c>
      <c r="F260" s="13" t="s">
        <v>185</v>
      </c>
      <c r="G260" s="13" t="s">
        <v>1485</v>
      </c>
      <c r="H260" s="36">
        <v>1</v>
      </c>
    </row>
    <row r="261" spans="1:8" ht="16.5" customHeight="1">
      <c r="A261" s="23">
        <v>2014</v>
      </c>
      <c r="B261" s="23" t="s">
        <v>2367</v>
      </c>
      <c r="C261" s="23" t="s">
        <v>514</v>
      </c>
      <c r="D261" s="13" t="s">
        <v>23</v>
      </c>
      <c r="E261" s="13" t="s">
        <v>1453</v>
      </c>
      <c r="F261" s="13" t="s">
        <v>185</v>
      </c>
      <c r="G261" s="13" t="s">
        <v>1461</v>
      </c>
      <c r="H261" s="36">
        <v>1</v>
      </c>
    </row>
    <row r="262" spans="1:8" ht="16.5" customHeight="1">
      <c r="A262" s="23">
        <v>2014</v>
      </c>
      <c r="B262" s="23" t="s">
        <v>2367</v>
      </c>
      <c r="C262" s="23" t="s">
        <v>514</v>
      </c>
      <c r="D262" s="13" t="s">
        <v>23</v>
      </c>
      <c r="E262" s="13" t="s">
        <v>1453</v>
      </c>
      <c r="F262" s="13" t="s">
        <v>185</v>
      </c>
      <c r="G262" s="13" t="s">
        <v>584</v>
      </c>
      <c r="H262" s="36">
        <v>1</v>
      </c>
    </row>
    <row r="263" spans="1:8" ht="16.5" customHeight="1">
      <c r="A263" s="23">
        <v>2014</v>
      </c>
      <c r="B263" s="23" t="s">
        <v>2367</v>
      </c>
      <c r="C263" s="23" t="s">
        <v>514</v>
      </c>
      <c r="D263" s="13" t="s">
        <v>23</v>
      </c>
      <c r="E263" s="13" t="s">
        <v>1453</v>
      </c>
      <c r="F263" s="13" t="s">
        <v>104</v>
      </c>
      <c r="G263" s="13" t="s">
        <v>1457</v>
      </c>
      <c r="H263" s="36">
        <v>1</v>
      </c>
    </row>
    <row r="264" spans="1:8" ht="16.5" customHeight="1">
      <c r="A264" s="23">
        <v>2014</v>
      </c>
      <c r="B264" s="23" t="s">
        <v>2367</v>
      </c>
      <c r="C264" s="23" t="s">
        <v>514</v>
      </c>
      <c r="D264" s="13" t="s">
        <v>23</v>
      </c>
      <c r="E264" s="13" t="s">
        <v>1453</v>
      </c>
      <c r="F264" s="13" t="s">
        <v>104</v>
      </c>
      <c r="G264" s="13" t="s">
        <v>1472</v>
      </c>
      <c r="H264" s="36">
        <v>2</v>
      </c>
    </row>
    <row r="265" spans="1:8" ht="16.5" customHeight="1">
      <c r="A265" s="23">
        <v>2014</v>
      </c>
      <c r="B265" s="23" t="s">
        <v>2367</v>
      </c>
      <c r="C265" s="23" t="s">
        <v>514</v>
      </c>
      <c r="D265" s="13" t="s">
        <v>23</v>
      </c>
      <c r="E265" s="13" t="s">
        <v>1914</v>
      </c>
      <c r="F265" s="13" t="s">
        <v>23</v>
      </c>
      <c r="G265" s="13" t="s">
        <v>1460</v>
      </c>
      <c r="H265" s="36">
        <v>4</v>
      </c>
    </row>
    <row r="266" spans="1:8" ht="16.5" customHeight="1">
      <c r="A266" s="23">
        <v>2014</v>
      </c>
      <c r="B266" s="23" t="s">
        <v>2367</v>
      </c>
      <c r="C266" s="23" t="s">
        <v>514</v>
      </c>
      <c r="D266" s="13" t="s">
        <v>23</v>
      </c>
      <c r="E266" s="13" t="s">
        <v>1460</v>
      </c>
      <c r="F266" s="13" t="s">
        <v>23</v>
      </c>
      <c r="G266" s="13" t="s">
        <v>1914</v>
      </c>
      <c r="H266" s="36">
        <v>4</v>
      </c>
    </row>
    <row r="267" spans="1:8" ht="16.5" customHeight="1">
      <c r="A267" s="23">
        <v>2014</v>
      </c>
      <c r="B267" s="23" t="s">
        <v>2367</v>
      </c>
      <c r="C267" s="23" t="s">
        <v>514</v>
      </c>
      <c r="D267" s="13" t="s">
        <v>23</v>
      </c>
      <c r="E267" s="13" t="s">
        <v>1460</v>
      </c>
      <c r="F267" s="13" t="s">
        <v>23</v>
      </c>
      <c r="G267" s="13" t="s">
        <v>1464</v>
      </c>
      <c r="H267" s="36">
        <v>2</v>
      </c>
    </row>
    <row r="268" spans="1:8" ht="16.5" customHeight="1">
      <c r="A268" s="23">
        <v>2014</v>
      </c>
      <c r="B268" s="23" t="s">
        <v>2367</v>
      </c>
      <c r="C268" s="23" t="s">
        <v>514</v>
      </c>
      <c r="D268" s="13" t="s">
        <v>23</v>
      </c>
      <c r="E268" s="13" t="s">
        <v>1460</v>
      </c>
      <c r="F268" s="13" t="s">
        <v>185</v>
      </c>
      <c r="G268" s="13" t="s">
        <v>559</v>
      </c>
      <c r="H268" s="36">
        <v>1</v>
      </c>
    </row>
    <row r="269" spans="1:8" ht="16.5" customHeight="1">
      <c r="A269" s="23">
        <v>2014</v>
      </c>
      <c r="B269" s="23" t="s">
        <v>2367</v>
      </c>
      <c r="C269" s="23" t="s">
        <v>514</v>
      </c>
      <c r="D269" s="13" t="s">
        <v>23</v>
      </c>
      <c r="E269" s="13" t="s">
        <v>1460</v>
      </c>
      <c r="F269" s="13" t="s">
        <v>185</v>
      </c>
      <c r="G269" s="13" t="s">
        <v>1461</v>
      </c>
      <c r="H269" s="36">
        <v>1</v>
      </c>
    </row>
    <row r="270" spans="1:8" ht="16.5" customHeight="1">
      <c r="A270" s="23">
        <v>2014</v>
      </c>
      <c r="B270" s="23" t="s">
        <v>2367</v>
      </c>
      <c r="C270" s="23" t="s">
        <v>514</v>
      </c>
      <c r="D270" s="13" t="s">
        <v>23</v>
      </c>
      <c r="E270" s="13" t="s">
        <v>1913</v>
      </c>
      <c r="F270" s="13" t="s">
        <v>23</v>
      </c>
      <c r="G270" s="13" t="s">
        <v>1914</v>
      </c>
      <c r="H270" s="36">
        <v>2</v>
      </c>
    </row>
    <row r="271" spans="1:8" ht="16.5" customHeight="1">
      <c r="A271" s="23">
        <v>2014</v>
      </c>
      <c r="B271" s="23" t="s">
        <v>2367</v>
      </c>
      <c r="C271" s="23" t="s">
        <v>514</v>
      </c>
      <c r="D271" s="13" t="s">
        <v>23</v>
      </c>
      <c r="E271" s="13" t="s">
        <v>1913</v>
      </c>
      <c r="F271" s="13" t="s">
        <v>104</v>
      </c>
      <c r="G271" s="13" t="s">
        <v>1472</v>
      </c>
      <c r="H271" s="36">
        <v>2</v>
      </c>
    </row>
    <row r="272" spans="1:8" ht="16.5" customHeight="1">
      <c r="A272" s="23">
        <v>2014</v>
      </c>
      <c r="B272" s="23" t="s">
        <v>2367</v>
      </c>
      <c r="C272" s="23" t="s">
        <v>514</v>
      </c>
      <c r="D272" s="13" t="s">
        <v>23</v>
      </c>
      <c r="E272" s="13" t="s">
        <v>1464</v>
      </c>
      <c r="F272" s="13" t="s">
        <v>23</v>
      </c>
      <c r="G272" s="13" t="s">
        <v>1453</v>
      </c>
      <c r="H272" s="36">
        <v>14</v>
      </c>
    </row>
    <row r="273" spans="1:8" ht="16.5" customHeight="1">
      <c r="A273" s="23">
        <v>2014</v>
      </c>
      <c r="B273" s="23" t="s">
        <v>2367</v>
      </c>
      <c r="C273" s="23" t="s">
        <v>514</v>
      </c>
      <c r="D273" s="13" t="s">
        <v>23</v>
      </c>
      <c r="E273" s="13" t="s">
        <v>1464</v>
      </c>
      <c r="F273" s="13" t="s">
        <v>23</v>
      </c>
      <c r="G273" s="13" t="s">
        <v>1914</v>
      </c>
      <c r="H273" s="36">
        <v>1</v>
      </c>
    </row>
    <row r="274" spans="1:8" ht="16.5" customHeight="1">
      <c r="A274" s="23">
        <v>2014</v>
      </c>
      <c r="B274" s="23" t="s">
        <v>2367</v>
      </c>
      <c r="C274" s="23" t="s">
        <v>514</v>
      </c>
      <c r="D274" s="13" t="s">
        <v>23</v>
      </c>
      <c r="E274" s="13" t="s">
        <v>1464</v>
      </c>
      <c r="F274" s="13" t="s">
        <v>185</v>
      </c>
      <c r="G274" s="13" t="s">
        <v>1461</v>
      </c>
      <c r="H274" s="36">
        <v>3</v>
      </c>
    </row>
    <row r="275" spans="1:8" ht="16.5" customHeight="1">
      <c r="A275" s="23">
        <v>2014</v>
      </c>
      <c r="B275" s="23" t="s">
        <v>2367</v>
      </c>
      <c r="C275" s="23" t="s">
        <v>514</v>
      </c>
      <c r="D275" s="13" t="s">
        <v>185</v>
      </c>
      <c r="E275" s="13" t="s">
        <v>559</v>
      </c>
      <c r="F275" s="13" t="s">
        <v>185</v>
      </c>
      <c r="G275" s="13" t="s">
        <v>1488</v>
      </c>
      <c r="H275" s="36">
        <v>2</v>
      </c>
    </row>
    <row r="276" spans="1:8" ht="16.5" customHeight="1">
      <c r="A276" s="23">
        <v>2014</v>
      </c>
      <c r="B276" s="23" t="s">
        <v>2367</v>
      </c>
      <c r="C276" s="23" t="s">
        <v>514</v>
      </c>
      <c r="D276" s="13" t="s">
        <v>185</v>
      </c>
      <c r="E276" s="13" t="s">
        <v>1455</v>
      </c>
      <c r="F276" s="13" t="s">
        <v>23</v>
      </c>
      <c r="G276" s="13" t="s">
        <v>1453</v>
      </c>
      <c r="H276" s="36">
        <v>2</v>
      </c>
    </row>
    <row r="277" spans="1:8" ht="16.5" customHeight="1">
      <c r="A277" s="23">
        <v>2014</v>
      </c>
      <c r="B277" s="23" t="s">
        <v>2367</v>
      </c>
      <c r="C277" s="23" t="s">
        <v>514</v>
      </c>
      <c r="D277" s="13" t="s">
        <v>185</v>
      </c>
      <c r="E277" s="13" t="s">
        <v>1455</v>
      </c>
      <c r="F277" s="13" t="s">
        <v>185</v>
      </c>
      <c r="G277" s="13" t="s">
        <v>1485</v>
      </c>
      <c r="H277" s="36">
        <v>3</v>
      </c>
    </row>
    <row r="278" spans="1:8" ht="16.5" customHeight="1">
      <c r="A278" s="23">
        <v>2014</v>
      </c>
      <c r="B278" s="23" t="s">
        <v>2367</v>
      </c>
      <c r="C278" s="23" t="s">
        <v>514</v>
      </c>
      <c r="D278" s="13" t="s">
        <v>185</v>
      </c>
      <c r="E278" s="13" t="s">
        <v>1455</v>
      </c>
      <c r="F278" s="13" t="s">
        <v>185</v>
      </c>
      <c r="G278" s="13" t="s">
        <v>1488</v>
      </c>
      <c r="H278" s="36">
        <v>5</v>
      </c>
    </row>
    <row r="279" spans="1:8" ht="16.5" customHeight="1">
      <c r="A279" s="23">
        <v>2014</v>
      </c>
      <c r="B279" s="23" t="s">
        <v>2367</v>
      </c>
      <c r="C279" s="23" t="s">
        <v>514</v>
      </c>
      <c r="D279" s="13" t="s">
        <v>185</v>
      </c>
      <c r="E279" s="13" t="s">
        <v>1455</v>
      </c>
      <c r="F279" s="13" t="s">
        <v>185</v>
      </c>
      <c r="G279" s="13" t="s">
        <v>1468</v>
      </c>
      <c r="H279" s="36">
        <v>2</v>
      </c>
    </row>
    <row r="280" spans="1:8" ht="16.5" customHeight="1">
      <c r="A280" s="23">
        <v>2014</v>
      </c>
      <c r="B280" s="23" t="s">
        <v>2367</v>
      </c>
      <c r="C280" s="23" t="s">
        <v>514</v>
      </c>
      <c r="D280" s="13" t="s">
        <v>185</v>
      </c>
      <c r="E280" s="13" t="s">
        <v>1455</v>
      </c>
      <c r="F280" s="13" t="s">
        <v>185</v>
      </c>
      <c r="G280" s="13" t="s">
        <v>584</v>
      </c>
      <c r="H280" s="36">
        <v>1</v>
      </c>
    </row>
    <row r="281" spans="1:8" ht="16.5" customHeight="1">
      <c r="A281" s="23">
        <v>2014</v>
      </c>
      <c r="B281" s="23" t="s">
        <v>2367</v>
      </c>
      <c r="C281" s="23" t="s">
        <v>514</v>
      </c>
      <c r="D281" s="13" t="s">
        <v>185</v>
      </c>
      <c r="E281" s="13" t="s">
        <v>1455</v>
      </c>
      <c r="F281" s="13" t="s">
        <v>104</v>
      </c>
      <c r="G281" s="13" t="s">
        <v>1489</v>
      </c>
      <c r="H281" s="36">
        <v>1</v>
      </c>
    </row>
    <row r="282" spans="1:8" ht="16.5" customHeight="1">
      <c r="A282" s="23">
        <v>2014</v>
      </c>
      <c r="B282" s="23" t="s">
        <v>2367</v>
      </c>
      <c r="C282" s="23" t="s">
        <v>514</v>
      </c>
      <c r="D282" s="13" t="s">
        <v>185</v>
      </c>
      <c r="E282" s="13" t="s">
        <v>1458</v>
      </c>
      <c r="F282" s="13" t="s">
        <v>185</v>
      </c>
      <c r="G282" s="13" t="s">
        <v>1461</v>
      </c>
      <c r="H282" s="36">
        <v>4</v>
      </c>
    </row>
    <row r="283" spans="1:8" ht="16.5" customHeight="1">
      <c r="A283" s="23">
        <v>2014</v>
      </c>
      <c r="B283" s="23" t="s">
        <v>2367</v>
      </c>
      <c r="C283" s="23" t="s">
        <v>514</v>
      </c>
      <c r="D283" s="13" t="s">
        <v>185</v>
      </c>
      <c r="E283" s="13" t="s">
        <v>1485</v>
      </c>
      <c r="F283" s="13" t="s">
        <v>185</v>
      </c>
      <c r="G283" s="13" t="s">
        <v>1455</v>
      </c>
      <c r="H283" s="36">
        <v>1</v>
      </c>
    </row>
    <row r="284" spans="1:8" ht="16.5" customHeight="1">
      <c r="A284" s="23">
        <v>2014</v>
      </c>
      <c r="B284" s="23" t="s">
        <v>2367</v>
      </c>
      <c r="C284" s="23" t="s">
        <v>514</v>
      </c>
      <c r="D284" s="13" t="s">
        <v>185</v>
      </c>
      <c r="E284" s="13" t="s">
        <v>1485</v>
      </c>
      <c r="F284" s="13" t="s">
        <v>185</v>
      </c>
      <c r="G284" s="13" t="s">
        <v>1458</v>
      </c>
      <c r="H284" s="36">
        <v>2</v>
      </c>
    </row>
    <row r="285" spans="1:8" ht="16.5" customHeight="1">
      <c r="A285" s="23">
        <v>2014</v>
      </c>
      <c r="B285" s="23" t="s">
        <v>2367</v>
      </c>
      <c r="C285" s="23" t="s">
        <v>514</v>
      </c>
      <c r="D285" s="13" t="s">
        <v>185</v>
      </c>
      <c r="E285" s="13" t="s">
        <v>1485</v>
      </c>
      <c r="F285" s="13" t="s">
        <v>185</v>
      </c>
      <c r="G285" s="13" t="s">
        <v>1461</v>
      </c>
      <c r="H285" s="36">
        <v>5</v>
      </c>
    </row>
    <row r="286" spans="1:8" ht="16.5" customHeight="1">
      <c r="A286" s="23">
        <v>2014</v>
      </c>
      <c r="B286" s="23" t="s">
        <v>2367</v>
      </c>
      <c r="C286" s="23" t="s">
        <v>514</v>
      </c>
      <c r="D286" s="13" t="s">
        <v>185</v>
      </c>
      <c r="E286" s="13" t="s">
        <v>1485</v>
      </c>
      <c r="F286" s="13" t="s">
        <v>185</v>
      </c>
      <c r="G286" s="13" t="s">
        <v>1488</v>
      </c>
      <c r="H286" s="36">
        <v>4</v>
      </c>
    </row>
    <row r="287" spans="1:8" ht="16.5" customHeight="1">
      <c r="A287" s="23">
        <v>2014</v>
      </c>
      <c r="B287" s="23" t="s">
        <v>2367</v>
      </c>
      <c r="C287" s="23" t="s">
        <v>514</v>
      </c>
      <c r="D287" s="13" t="s">
        <v>185</v>
      </c>
      <c r="E287" s="13" t="s">
        <v>1485</v>
      </c>
      <c r="F287" s="13" t="s">
        <v>185</v>
      </c>
      <c r="G287" s="13" t="s">
        <v>584</v>
      </c>
      <c r="H287" s="36">
        <v>2</v>
      </c>
    </row>
    <row r="288" spans="1:8" ht="16.5" customHeight="1">
      <c r="A288" s="23">
        <v>2014</v>
      </c>
      <c r="B288" s="23" t="s">
        <v>2367</v>
      </c>
      <c r="C288" s="23" t="s">
        <v>514</v>
      </c>
      <c r="D288" s="13" t="s">
        <v>185</v>
      </c>
      <c r="E288" s="13" t="s">
        <v>1461</v>
      </c>
      <c r="F288" s="13" t="s">
        <v>23</v>
      </c>
      <c r="G288" s="13" t="s">
        <v>1453</v>
      </c>
      <c r="H288" s="36">
        <v>4</v>
      </c>
    </row>
    <row r="289" spans="1:8" ht="16.5" customHeight="1">
      <c r="A289" s="23">
        <v>2014</v>
      </c>
      <c r="B289" s="23" t="s">
        <v>2367</v>
      </c>
      <c r="C289" s="23" t="s">
        <v>514</v>
      </c>
      <c r="D289" s="13" t="s">
        <v>185</v>
      </c>
      <c r="E289" s="13" t="s">
        <v>1461</v>
      </c>
      <c r="F289" s="13" t="s">
        <v>23</v>
      </c>
      <c r="G289" s="13" t="s">
        <v>1460</v>
      </c>
      <c r="H289" s="36">
        <v>1</v>
      </c>
    </row>
    <row r="290" spans="1:8" ht="16.5" customHeight="1">
      <c r="A290" s="23">
        <v>2014</v>
      </c>
      <c r="B290" s="23" t="s">
        <v>2367</v>
      </c>
      <c r="C290" s="23" t="s">
        <v>514</v>
      </c>
      <c r="D290" s="13" t="s">
        <v>185</v>
      </c>
      <c r="E290" s="13" t="s">
        <v>1461</v>
      </c>
      <c r="F290" s="13" t="s">
        <v>23</v>
      </c>
      <c r="G290" s="13" t="s">
        <v>1464</v>
      </c>
      <c r="H290" s="36">
        <v>1</v>
      </c>
    </row>
    <row r="291" spans="1:8" ht="16.5" customHeight="1">
      <c r="A291" s="23">
        <v>2014</v>
      </c>
      <c r="B291" s="23" t="s">
        <v>2367</v>
      </c>
      <c r="C291" s="23" t="s">
        <v>514</v>
      </c>
      <c r="D291" s="13" t="s">
        <v>185</v>
      </c>
      <c r="E291" s="13" t="s">
        <v>1461</v>
      </c>
      <c r="F291" s="13" t="s">
        <v>185</v>
      </c>
      <c r="G291" s="13" t="s">
        <v>1458</v>
      </c>
      <c r="H291" s="36">
        <v>5</v>
      </c>
    </row>
    <row r="292" spans="1:8" ht="16.5" customHeight="1">
      <c r="A292" s="23">
        <v>2014</v>
      </c>
      <c r="B292" s="23" t="s">
        <v>2367</v>
      </c>
      <c r="C292" s="23" t="s">
        <v>514</v>
      </c>
      <c r="D292" s="13" t="s">
        <v>185</v>
      </c>
      <c r="E292" s="13" t="s">
        <v>1461</v>
      </c>
      <c r="F292" s="13" t="s">
        <v>185</v>
      </c>
      <c r="G292" s="13" t="s">
        <v>1485</v>
      </c>
      <c r="H292" s="36">
        <v>1</v>
      </c>
    </row>
    <row r="293" spans="1:8" ht="16.5" customHeight="1">
      <c r="A293" s="23">
        <v>2014</v>
      </c>
      <c r="B293" s="23" t="s">
        <v>2367</v>
      </c>
      <c r="C293" s="23" t="s">
        <v>514</v>
      </c>
      <c r="D293" s="13" t="s">
        <v>185</v>
      </c>
      <c r="E293" s="13" t="s">
        <v>1461</v>
      </c>
      <c r="F293" s="13" t="s">
        <v>185</v>
      </c>
      <c r="G293" s="13" t="s">
        <v>1468</v>
      </c>
      <c r="H293" s="36">
        <v>2</v>
      </c>
    </row>
    <row r="294" spans="1:8" ht="16.5" customHeight="1">
      <c r="A294" s="23">
        <v>2014</v>
      </c>
      <c r="B294" s="23" t="s">
        <v>2367</v>
      </c>
      <c r="C294" s="23" t="s">
        <v>514</v>
      </c>
      <c r="D294" s="13" t="s">
        <v>185</v>
      </c>
      <c r="E294" s="13" t="s">
        <v>1488</v>
      </c>
      <c r="F294" s="13" t="s">
        <v>185</v>
      </c>
      <c r="G294" s="13" t="s">
        <v>1455</v>
      </c>
      <c r="H294" s="36">
        <v>8</v>
      </c>
    </row>
    <row r="295" spans="1:8" ht="16.5" customHeight="1">
      <c r="A295" s="23">
        <v>2014</v>
      </c>
      <c r="B295" s="23" t="s">
        <v>2367</v>
      </c>
      <c r="C295" s="23" t="s">
        <v>514</v>
      </c>
      <c r="D295" s="13" t="s">
        <v>185</v>
      </c>
      <c r="E295" s="13" t="s">
        <v>1488</v>
      </c>
      <c r="F295" s="13" t="s">
        <v>185</v>
      </c>
      <c r="G295" s="13" t="s">
        <v>1485</v>
      </c>
      <c r="H295" s="36">
        <v>3</v>
      </c>
    </row>
    <row r="296" spans="1:8" ht="16.5" customHeight="1">
      <c r="A296" s="23">
        <v>2014</v>
      </c>
      <c r="B296" s="23" t="s">
        <v>2367</v>
      </c>
      <c r="C296" s="23" t="s">
        <v>514</v>
      </c>
      <c r="D296" s="13" t="s">
        <v>185</v>
      </c>
      <c r="E296" s="13" t="s">
        <v>1488</v>
      </c>
      <c r="F296" s="13" t="s">
        <v>185</v>
      </c>
      <c r="G296" s="13" t="s">
        <v>584</v>
      </c>
      <c r="H296" s="36">
        <v>1</v>
      </c>
    </row>
    <row r="297" spans="1:8" ht="16.5" customHeight="1">
      <c r="A297" s="23">
        <v>2014</v>
      </c>
      <c r="B297" s="23" t="s">
        <v>2367</v>
      </c>
      <c r="C297" s="23" t="s">
        <v>514</v>
      </c>
      <c r="D297" s="13" t="s">
        <v>185</v>
      </c>
      <c r="E297" s="13" t="s">
        <v>584</v>
      </c>
      <c r="F297" s="13" t="s">
        <v>23</v>
      </c>
      <c r="G297" s="13" t="s">
        <v>1453</v>
      </c>
      <c r="H297" s="36">
        <v>1</v>
      </c>
    </row>
    <row r="298" spans="1:8" ht="16.5" customHeight="1">
      <c r="A298" s="23">
        <v>2014</v>
      </c>
      <c r="B298" s="23" t="s">
        <v>2367</v>
      </c>
      <c r="C298" s="23" t="s">
        <v>514</v>
      </c>
      <c r="D298" s="13" t="s">
        <v>185</v>
      </c>
      <c r="E298" s="13" t="s">
        <v>584</v>
      </c>
      <c r="F298" s="13" t="s">
        <v>23</v>
      </c>
      <c r="G298" s="13" t="s">
        <v>1914</v>
      </c>
      <c r="H298" s="36">
        <v>1</v>
      </c>
    </row>
    <row r="299" spans="1:8" ht="16.5" customHeight="1">
      <c r="A299" s="23">
        <v>2014</v>
      </c>
      <c r="B299" s="23" t="s">
        <v>2367</v>
      </c>
      <c r="C299" s="23" t="s">
        <v>514</v>
      </c>
      <c r="D299" s="13" t="s">
        <v>185</v>
      </c>
      <c r="E299" s="13" t="s">
        <v>584</v>
      </c>
      <c r="F299" s="13" t="s">
        <v>185</v>
      </c>
      <c r="G299" s="13" t="s">
        <v>1455</v>
      </c>
      <c r="H299" s="36">
        <v>1</v>
      </c>
    </row>
    <row r="300" spans="1:8" ht="16.5" customHeight="1">
      <c r="A300" s="23">
        <v>2014</v>
      </c>
      <c r="B300" s="23" t="s">
        <v>2367</v>
      </c>
      <c r="C300" s="23" t="s">
        <v>514</v>
      </c>
      <c r="D300" s="13" t="s">
        <v>185</v>
      </c>
      <c r="E300" s="13" t="s">
        <v>584</v>
      </c>
      <c r="F300" s="13" t="s">
        <v>185</v>
      </c>
      <c r="G300" s="13" t="s">
        <v>1458</v>
      </c>
      <c r="H300" s="36">
        <v>1</v>
      </c>
    </row>
    <row r="301" spans="1:8" ht="16.5" customHeight="1">
      <c r="A301" s="23">
        <v>2014</v>
      </c>
      <c r="B301" s="23" t="s">
        <v>2367</v>
      </c>
      <c r="C301" s="23" t="s">
        <v>514</v>
      </c>
      <c r="D301" s="13" t="s">
        <v>185</v>
      </c>
      <c r="E301" s="13" t="s">
        <v>584</v>
      </c>
      <c r="F301" s="13" t="s">
        <v>185</v>
      </c>
      <c r="G301" s="13" t="s">
        <v>1485</v>
      </c>
      <c r="H301" s="36">
        <v>2</v>
      </c>
    </row>
    <row r="302" spans="1:8" ht="16.5" customHeight="1">
      <c r="A302" s="23">
        <v>2014</v>
      </c>
      <c r="B302" s="23" t="s">
        <v>2367</v>
      </c>
      <c r="C302" s="23" t="s">
        <v>514</v>
      </c>
      <c r="D302" s="13" t="s">
        <v>185</v>
      </c>
      <c r="E302" s="13" t="s">
        <v>584</v>
      </c>
      <c r="F302" s="13" t="s">
        <v>185</v>
      </c>
      <c r="G302" s="13" t="s">
        <v>1468</v>
      </c>
      <c r="H302" s="36">
        <v>2</v>
      </c>
    </row>
    <row r="303" spans="1:8" ht="16.5" customHeight="1">
      <c r="A303" s="23">
        <v>2014</v>
      </c>
      <c r="B303" s="23" t="s">
        <v>2367</v>
      </c>
      <c r="C303" s="23" t="s">
        <v>514</v>
      </c>
      <c r="D303" s="13" t="s">
        <v>104</v>
      </c>
      <c r="E303" s="13" t="s">
        <v>1457</v>
      </c>
      <c r="F303" s="13" t="s">
        <v>185</v>
      </c>
      <c r="G303" s="13" t="s">
        <v>1485</v>
      </c>
      <c r="H303" s="36">
        <v>1</v>
      </c>
    </row>
    <row r="304" spans="1:8" ht="16.5" customHeight="1">
      <c r="A304" s="23">
        <v>2014</v>
      </c>
      <c r="B304" s="23" t="s">
        <v>2367</v>
      </c>
      <c r="C304" s="23" t="s">
        <v>514</v>
      </c>
      <c r="D304" s="13" t="s">
        <v>104</v>
      </c>
      <c r="E304" s="13" t="s">
        <v>1457</v>
      </c>
      <c r="F304" s="13" t="s">
        <v>185</v>
      </c>
      <c r="G304" s="13" t="s">
        <v>1461</v>
      </c>
      <c r="H304" s="36">
        <v>1</v>
      </c>
    </row>
    <row r="305" spans="1:8" ht="16.5" customHeight="1">
      <c r="A305" s="23">
        <v>2014</v>
      </c>
      <c r="B305" s="23" t="s">
        <v>2367</v>
      </c>
      <c r="C305" s="23" t="s">
        <v>514</v>
      </c>
      <c r="D305" s="13" t="s">
        <v>104</v>
      </c>
      <c r="E305" s="13" t="s">
        <v>1486</v>
      </c>
      <c r="F305" s="13" t="s">
        <v>23</v>
      </c>
      <c r="G305" s="13" t="s">
        <v>1453</v>
      </c>
      <c r="H305" s="36">
        <v>5</v>
      </c>
    </row>
    <row r="306" spans="1:8" ht="16.5" customHeight="1">
      <c r="A306" s="23">
        <v>2014</v>
      </c>
      <c r="B306" s="23" t="s">
        <v>2367</v>
      </c>
      <c r="C306" s="23" t="s">
        <v>514</v>
      </c>
      <c r="D306" s="13" t="s">
        <v>104</v>
      </c>
      <c r="E306" s="13" t="s">
        <v>1486</v>
      </c>
      <c r="F306" s="13" t="s">
        <v>185</v>
      </c>
      <c r="G306" s="13" t="s">
        <v>559</v>
      </c>
      <c r="H306" s="36">
        <v>1</v>
      </c>
    </row>
    <row r="307" spans="1:8" ht="16.5" customHeight="1">
      <c r="A307" s="23">
        <v>2014</v>
      </c>
      <c r="B307" s="23" t="s">
        <v>2367</v>
      </c>
      <c r="C307" s="23" t="s">
        <v>514</v>
      </c>
      <c r="D307" s="13" t="s">
        <v>104</v>
      </c>
      <c r="E307" s="13" t="s">
        <v>1486</v>
      </c>
      <c r="F307" s="13" t="s">
        <v>104</v>
      </c>
      <c r="G307" s="13" t="s">
        <v>1472</v>
      </c>
      <c r="H307" s="36">
        <v>1</v>
      </c>
    </row>
    <row r="308" spans="1:8" ht="16.5" customHeight="1">
      <c r="A308" s="23">
        <v>2014</v>
      </c>
      <c r="B308" s="23" t="s">
        <v>2367</v>
      </c>
      <c r="C308" s="23" t="s">
        <v>514</v>
      </c>
      <c r="D308" s="13" t="s">
        <v>104</v>
      </c>
      <c r="E308" s="13" t="s">
        <v>1489</v>
      </c>
      <c r="F308" s="13" t="s">
        <v>185</v>
      </c>
      <c r="G308" s="13" t="s">
        <v>1488</v>
      </c>
      <c r="H308" s="36">
        <v>2</v>
      </c>
    </row>
    <row r="309" spans="1:8" ht="16.5" customHeight="1">
      <c r="A309" s="23">
        <v>2014</v>
      </c>
      <c r="B309" s="23" t="s">
        <v>2367</v>
      </c>
      <c r="C309" s="23" t="s">
        <v>514</v>
      </c>
      <c r="D309" s="13" t="s">
        <v>104</v>
      </c>
      <c r="E309" s="13" t="s">
        <v>1489</v>
      </c>
      <c r="F309" s="13" t="s">
        <v>104</v>
      </c>
      <c r="G309" s="13" t="s">
        <v>1457</v>
      </c>
      <c r="H309" s="36">
        <v>1</v>
      </c>
    </row>
    <row r="310" spans="1:8" ht="16.5" customHeight="1">
      <c r="A310" s="23">
        <v>2014</v>
      </c>
      <c r="B310" s="23" t="s">
        <v>2367</v>
      </c>
      <c r="C310" s="23" t="s">
        <v>514</v>
      </c>
      <c r="D310" s="13" t="s">
        <v>104</v>
      </c>
      <c r="E310" s="13" t="s">
        <v>1489</v>
      </c>
      <c r="F310" s="13" t="s">
        <v>104</v>
      </c>
      <c r="G310" s="13" t="s">
        <v>1472</v>
      </c>
      <c r="H310" s="36">
        <v>1</v>
      </c>
    </row>
    <row r="311" spans="1:8" ht="16.5" customHeight="1">
      <c r="A311" s="23">
        <v>2014</v>
      </c>
      <c r="B311" s="23" t="s">
        <v>2367</v>
      </c>
      <c r="C311" s="23" t="s">
        <v>514</v>
      </c>
      <c r="D311" s="13" t="s">
        <v>104</v>
      </c>
      <c r="E311" s="13" t="s">
        <v>1471</v>
      </c>
      <c r="F311" s="13" t="s">
        <v>23</v>
      </c>
      <c r="G311" s="13" t="s">
        <v>1453</v>
      </c>
      <c r="H311" s="36">
        <v>4</v>
      </c>
    </row>
    <row r="312" spans="1:8" ht="16.5" customHeight="1">
      <c r="A312" s="23">
        <v>2014</v>
      </c>
      <c r="B312" s="23" t="s">
        <v>2367</v>
      </c>
      <c r="C312" s="23" t="s">
        <v>514</v>
      </c>
      <c r="D312" s="13" t="s">
        <v>104</v>
      </c>
      <c r="E312" s="13" t="s">
        <v>1471</v>
      </c>
      <c r="F312" s="13" t="s">
        <v>185</v>
      </c>
      <c r="G312" s="13" t="s">
        <v>1455</v>
      </c>
      <c r="H312" s="36">
        <v>1</v>
      </c>
    </row>
    <row r="313" spans="1:8" ht="16.5" customHeight="1">
      <c r="A313" s="23">
        <v>2014</v>
      </c>
      <c r="B313" s="23" t="s">
        <v>2367</v>
      </c>
      <c r="C313" s="23" t="s">
        <v>514</v>
      </c>
      <c r="D313" s="13" t="s">
        <v>104</v>
      </c>
      <c r="E313" s="13" t="s">
        <v>1471</v>
      </c>
      <c r="F313" s="13" t="s">
        <v>104</v>
      </c>
      <c r="G313" s="13" t="s">
        <v>1486</v>
      </c>
      <c r="H313" s="36">
        <v>1</v>
      </c>
    </row>
    <row r="314" spans="1:8" ht="16.5" customHeight="1">
      <c r="A314" s="23">
        <v>2014</v>
      </c>
      <c r="B314" s="23" t="s">
        <v>2367</v>
      </c>
      <c r="C314" s="23" t="s">
        <v>514</v>
      </c>
      <c r="D314" s="13" t="s">
        <v>104</v>
      </c>
      <c r="E314" s="13" t="s">
        <v>1471</v>
      </c>
      <c r="F314" s="13" t="s">
        <v>104</v>
      </c>
      <c r="G314" s="13" t="s">
        <v>1472</v>
      </c>
      <c r="H314" s="36">
        <v>1</v>
      </c>
    </row>
    <row r="315" spans="1:8" ht="16.5" customHeight="1">
      <c r="A315" s="23">
        <v>2014</v>
      </c>
      <c r="B315" s="23" t="s">
        <v>2367</v>
      </c>
      <c r="C315" s="23" t="s">
        <v>514</v>
      </c>
      <c r="D315" s="13" t="s">
        <v>104</v>
      </c>
      <c r="E315" s="13" t="s">
        <v>1471</v>
      </c>
      <c r="F315" s="13" t="s">
        <v>104</v>
      </c>
      <c r="G315" s="13" t="s">
        <v>1487</v>
      </c>
      <c r="H315" s="36">
        <v>3</v>
      </c>
    </row>
    <row r="316" spans="1:8" ht="16.5" customHeight="1">
      <c r="A316" s="23">
        <v>2014</v>
      </c>
      <c r="B316" s="23" t="s">
        <v>2367</v>
      </c>
      <c r="C316" s="23" t="s">
        <v>514</v>
      </c>
      <c r="D316" s="13" t="s">
        <v>104</v>
      </c>
      <c r="E316" s="13" t="s">
        <v>1472</v>
      </c>
      <c r="F316" s="13" t="s">
        <v>23</v>
      </c>
      <c r="G316" s="13" t="s">
        <v>1453</v>
      </c>
      <c r="H316" s="36">
        <v>8</v>
      </c>
    </row>
    <row r="317" spans="1:8" ht="16.5" customHeight="1">
      <c r="A317" s="23">
        <v>2014</v>
      </c>
      <c r="B317" s="23" t="s">
        <v>2367</v>
      </c>
      <c r="C317" s="23" t="s">
        <v>514</v>
      </c>
      <c r="D317" s="13" t="s">
        <v>104</v>
      </c>
      <c r="E317" s="13" t="s">
        <v>1472</v>
      </c>
      <c r="F317" s="13" t="s">
        <v>23</v>
      </c>
      <c r="G317" s="13" t="s">
        <v>1464</v>
      </c>
      <c r="H317" s="36">
        <v>1</v>
      </c>
    </row>
    <row r="318" spans="1:8" ht="16.5" customHeight="1">
      <c r="A318" s="23">
        <v>2014</v>
      </c>
      <c r="B318" s="23" t="s">
        <v>2367</v>
      </c>
      <c r="C318" s="23" t="s">
        <v>514</v>
      </c>
      <c r="D318" s="13" t="s">
        <v>104</v>
      </c>
      <c r="E318" s="13" t="s">
        <v>1472</v>
      </c>
      <c r="F318" s="13" t="s">
        <v>104</v>
      </c>
      <c r="G318" s="13" t="s">
        <v>1457</v>
      </c>
      <c r="H318" s="36">
        <v>1</v>
      </c>
    </row>
    <row r="319" spans="1:8" ht="16.5" customHeight="1">
      <c r="A319" s="23">
        <v>2014</v>
      </c>
      <c r="B319" s="23" t="s">
        <v>2367</v>
      </c>
      <c r="C319" s="23" t="s">
        <v>514</v>
      </c>
      <c r="D319" s="13" t="s">
        <v>104</v>
      </c>
      <c r="E319" s="13" t="s">
        <v>1472</v>
      </c>
      <c r="F319" s="13" t="s">
        <v>104</v>
      </c>
      <c r="G319" s="13" t="s">
        <v>1486</v>
      </c>
      <c r="H319" s="36">
        <v>1</v>
      </c>
    </row>
    <row r="320" spans="1:8" ht="16.5" customHeight="1">
      <c r="A320" s="23">
        <v>2014</v>
      </c>
      <c r="B320" s="23" t="s">
        <v>2367</v>
      </c>
      <c r="C320" s="23" t="s">
        <v>514</v>
      </c>
      <c r="D320" s="13" t="s">
        <v>104</v>
      </c>
      <c r="E320" s="13" t="s">
        <v>1472</v>
      </c>
      <c r="F320" s="13" t="s">
        <v>104</v>
      </c>
      <c r="G320" s="13" t="s">
        <v>1487</v>
      </c>
      <c r="H320" s="36">
        <v>1</v>
      </c>
    </row>
    <row r="321" spans="1:8" ht="16.5" customHeight="1">
      <c r="A321" s="23">
        <v>2014</v>
      </c>
      <c r="B321" s="23" t="s">
        <v>2367</v>
      </c>
      <c r="C321" s="23" t="s">
        <v>514</v>
      </c>
      <c r="D321" s="13" t="s">
        <v>104</v>
      </c>
      <c r="E321" s="13" t="s">
        <v>1487</v>
      </c>
      <c r="F321" s="13" t="s">
        <v>23</v>
      </c>
      <c r="G321" s="13" t="s">
        <v>1464</v>
      </c>
      <c r="H321" s="36">
        <v>1</v>
      </c>
    </row>
    <row r="322" spans="1:8" ht="16.5" customHeight="1">
      <c r="A322" s="23">
        <v>2015</v>
      </c>
      <c r="B322" s="23" t="s">
        <v>2367</v>
      </c>
      <c r="C322" s="23" t="s">
        <v>1886</v>
      </c>
      <c r="D322" s="13" t="s">
        <v>5</v>
      </c>
      <c r="E322" s="13" t="s">
        <v>559</v>
      </c>
      <c r="F322" s="13" t="s">
        <v>5</v>
      </c>
      <c r="G322" s="13" t="s">
        <v>1462</v>
      </c>
      <c r="H322" s="36">
        <v>5</v>
      </c>
    </row>
    <row r="323" spans="1:8" ht="16.5" customHeight="1">
      <c r="A323" s="23">
        <v>2015</v>
      </c>
      <c r="B323" s="23" t="s">
        <v>2367</v>
      </c>
      <c r="C323" s="23" t="s">
        <v>1886</v>
      </c>
      <c r="D323" s="13" t="s">
        <v>5</v>
      </c>
      <c r="E323" s="13" t="s">
        <v>559</v>
      </c>
      <c r="F323" s="13" t="s">
        <v>10</v>
      </c>
      <c r="G323" s="13" t="s">
        <v>1454</v>
      </c>
      <c r="H323" s="36">
        <v>1</v>
      </c>
    </row>
    <row r="324" spans="1:8" ht="16.5" customHeight="1">
      <c r="A324" s="23">
        <v>2015</v>
      </c>
      <c r="B324" s="23" t="s">
        <v>2367</v>
      </c>
      <c r="C324" s="23" t="s">
        <v>1886</v>
      </c>
      <c r="D324" s="13" t="s">
        <v>5</v>
      </c>
      <c r="E324" s="13" t="s">
        <v>559</v>
      </c>
      <c r="F324" s="13" t="s">
        <v>10</v>
      </c>
      <c r="G324" s="13" t="s">
        <v>1455</v>
      </c>
      <c r="H324" s="36">
        <v>3</v>
      </c>
    </row>
    <row r="325" spans="1:8" ht="16.5" customHeight="1">
      <c r="A325" s="23">
        <v>2015</v>
      </c>
      <c r="B325" s="23" t="s">
        <v>2367</v>
      </c>
      <c r="C325" s="23" t="s">
        <v>1886</v>
      </c>
      <c r="D325" s="13" t="s">
        <v>5</v>
      </c>
      <c r="E325" s="13" t="s">
        <v>559</v>
      </c>
      <c r="F325" s="13" t="s">
        <v>23</v>
      </c>
      <c r="G325" s="13" t="s">
        <v>1453</v>
      </c>
      <c r="H325" s="36">
        <v>1</v>
      </c>
    </row>
    <row r="326" spans="1:8" ht="16.5" customHeight="1">
      <c r="A326" s="23">
        <v>2015</v>
      </c>
      <c r="B326" s="23" t="s">
        <v>2367</v>
      </c>
      <c r="C326" s="23" t="s">
        <v>1886</v>
      </c>
      <c r="D326" s="13" t="s">
        <v>5</v>
      </c>
      <c r="E326" s="13" t="s">
        <v>559</v>
      </c>
      <c r="F326" s="13" t="s">
        <v>23</v>
      </c>
      <c r="G326" s="13" t="s">
        <v>1460</v>
      </c>
      <c r="H326" s="36">
        <v>1</v>
      </c>
    </row>
    <row r="327" spans="1:8" ht="16.5" customHeight="1">
      <c r="A327" s="23">
        <v>2015</v>
      </c>
      <c r="B327" s="23" t="s">
        <v>2367</v>
      </c>
      <c r="C327" s="23" t="s">
        <v>1886</v>
      </c>
      <c r="D327" s="13" t="s">
        <v>5</v>
      </c>
      <c r="E327" s="13" t="s">
        <v>559</v>
      </c>
      <c r="F327" s="13" t="s">
        <v>60</v>
      </c>
      <c r="G327" s="13" t="s">
        <v>1458</v>
      </c>
      <c r="H327" s="36">
        <v>1</v>
      </c>
    </row>
    <row r="328" spans="1:8" ht="16.5" customHeight="1">
      <c r="A328" s="23">
        <v>2015</v>
      </c>
      <c r="B328" s="23" t="s">
        <v>2367</v>
      </c>
      <c r="C328" s="23" t="s">
        <v>1886</v>
      </c>
      <c r="D328" s="13" t="s">
        <v>5</v>
      </c>
      <c r="E328" s="13" t="s">
        <v>559</v>
      </c>
      <c r="F328" s="13" t="s">
        <v>70</v>
      </c>
      <c r="G328" s="13" t="s">
        <v>1478</v>
      </c>
      <c r="H328" s="36">
        <v>1</v>
      </c>
    </row>
    <row r="329" spans="1:8" ht="16.5" customHeight="1">
      <c r="A329" s="23">
        <v>2015</v>
      </c>
      <c r="B329" s="23" t="s">
        <v>2367</v>
      </c>
      <c r="C329" s="23" t="s">
        <v>1886</v>
      </c>
      <c r="D329" s="13" t="s">
        <v>5</v>
      </c>
      <c r="E329" s="13" t="s">
        <v>559</v>
      </c>
      <c r="F329" s="13" t="s">
        <v>100</v>
      </c>
      <c r="G329" s="13" t="s">
        <v>1468</v>
      </c>
      <c r="H329" s="36">
        <v>1</v>
      </c>
    </row>
    <row r="330" spans="1:8" ht="16.5" customHeight="1">
      <c r="A330" s="23">
        <v>2015</v>
      </c>
      <c r="B330" s="23" t="s">
        <v>2367</v>
      </c>
      <c r="C330" s="23" t="s">
        <v>1886</v>
      </c>
      <c r="D330" s="13" t="s">
        <v>5</v>
      </c>
      <c r="E330" s="13" t="s">
        <v>559</v>
      </c>
      <c r="F330" s="13" t="s">
        <v>104</v>
      </c>
      <c r="G330" s="13" t="s">
        <v>1486</v>
      </c>
      <c r="H330" s="36">
        <v>10</v>
      </c>
    </row>
    <row r="331" spans="1:8" ht="16.5" customHeight="1">
      <c r="A331" s="23">
        <v>2015</v>
      </c>
      <c r="B331" s="23" t="s">
        <v>2367</v>
      </c>
      <c r="C331" s="23" t="s">
        <v>1886</v>
      </c>
      <c r="D331" s="13" t="s">
        <v>5</v>
      </c>
      <c r="E331" s="13" t="s">
        <v>1462</v>
      </c>
      <c r="F331" s="13" t="s">
        <v>5</v>
      </c>
      <c r="G331" s="13" t="s">
        <v>559</v>
      </c>
      <c r="H331" s="36">
        <v>29</v>
      </c>
    </row>
    <row r="332" spans="1:8" ht="16.5" customHeight="1">
      <c r="A332" s="23">
        <v>2015</v>
      </c>
      <c r="B332" s="23" t="s">
        <v>2367</v>
      </c>
      <c r="C332" s="23" t="s">
        <v>1886</v>
      </c>
      <c r="D332" s="13" t="s">
        <v>5</v>
      </c>
      <c r="E332" s="13" t="s">
        <v>1462</v>
      </c>
      <c r="F332" s="13" t="s">
        <v>10</v>
      </c>
      <c r="G332" s="13" t="s">
        <v>1454</v>
      </c>
      <c r="H332" s="36">
        <v>5</v>
      </c>
    </row>
    <row r="333" spans="1:8" ht="16.5" customHeight="1">
      <c r="A333" s="23">
        <v>2015</v>
      </c>
      <c r="B333" s="23" t="s">
        <v>2367</v>
      </c>
      <c r="C333" s="23" t="s">
        <v>1886</v>
      </c>
      <c r="D333" s="13" t="s">
        <v>5</v>
      </c>
      <c r="E333" s="13" t="s">
        <v>1462</v>
      </c>
      <c r="F333" s="13" t="s">
        <v>10</v>
      </c>
      <c r="G333" s="13" t="s">
        <v>1455</v>
      </c>
      <c r="H333" s="36">
        <v>13</v>
      </c>
    </row>
    <row r="334" spans="1:8" ht="16.5" customHeight="1">
      <c r="A334" s="23">
        <v>2015</v>
      </c>
      <c r="B334" s="23" t="s">
        <v>2367</v>
      </c>
      <c r="C334" s="23" t="s">
        <v>1886</v>
      </c>
      <c r="D334" s="13" t="s">
        <v>5</v>
      </c>
      <c r="E334" s="13" t="s">
        <v>1462</v>
      </c>
      <c r="F334" s="13" t="s">
        <v>23</v>
      </c>
      <c r="G334" s="13" t="s">
        <v>1453</v>
      </c>
      <c r="H334" s="36">
        <v>7</v>
      </c>
    </row>
    <row r="335" spans="1:8" ht="16.5" customHeight="1">
      <c r="A335" s="23">
        <v>2015</v>
      </c>
      <c r="B335" s="23" t="s">
        <v>2367</v>
      </c>
      <c r="C335" s="23" t="s">
        <v>1886</v>
      </c>
      <c r="D335" s="13" t="s">
        <v>5</v>
      </c>
      <c r="E335" s="13" t="s">
        <v>1462</v>
      </c>
      <c r="F335" s="13" t="s">
        <v>60</v>
      </c>
      <c r="G335" s="13" t="s">
        <v>1458</v>
      </c>
      <c r="H335" s="36">
        <v>1</v>
      </c>
    </row>
    <row r="336" spans="1:8" ht="16.5" customHeight="1">
      <c r="A336" s="23">
        <v>2015</v>
      </c>
      <c r="B336" s="23" t="s">
        <v>2367</v>
      </c>
      <c r="C336" s="23" t="s">
        <v>1886</v>
      </c>
      <c r="D336" s="13" t="s">
        <v>5</v>
      </c>
      <c r="E336" s="13" t="s">
        <v>1462</v>
      </c>
      <c r="F336" s="13" t="s">
        <v>70</v>
      </c>
      <c r="G336" s="13" t="s">
        <v>1466</v>
      </c>
      <c r="H336" s="36">
        <v>2</v>
      </c>
    </row>
    <row r="337" spans="1:8" ht="16.5" customHeight="1">
      <c r="A337" s="23">
        <v>2015</v>
      </c>
      <c r="B337" s="23" t="s">
        <v>2367</v>
      </c>
      <c r="C337" s="23" t="s">
        <v>1886</v>
      </c>
      <c r="D337" s="13" t="s">
        <v>5</v>
      </c>
      <c r="E337" s="13" t="s">
        <v>1462</v>
      </c>
      <c r="F337" s="13" t="s">
        <v>76</v>
      </c>
      <c r="G337" s="13" t="s">
        <v>1459</v>
      </c>
      <c r="H337" s="36">
        <v>7</v>
      </c>
    </row>
    <row r="338" spans="1:8" ht="16.5" customHeight="1">
      <c r="A338" s="23">
        <v>2015</v>
      </c>
      <c r="B338" s="23" t="s">
        <v>2367</v>
      </c>
      <c r="C338" s="23" t="s">
        <v>1886</v>
      </c>
      <c r="D338" s="13" t="s">
        <v>5</v>
      </c>
      <c r="E338" s="13" t="s">
        <v>1462</v>
      </c>
      <c r="F338" s="13" t="s">
        <v>76</v>
      </c>
      <c r="G338" s="13" t="s">
        <v>1473</v>
      </c>
      <c r="H338" s="36">
        <v>1</v>
      </c>
    </row>
    <row r="339" spans="1:8" ht="16.5" customHeight="1">
      <c r="A339" s="23">
        <v>2015</v>
      </c>
      <c r="B339" s="23" t="s">
        <v>2367</v>
      </c>
      <c r="C339" s="23" t="s">
        <v>1886</v>
      </c>
      <c r="D339" s="13" t="s">
        <v>5</v>
      </c>
      <c r="E339" s="13" t="s">
        <v>1462</v>
      </c>
      <c r="F339" s="13" t="s">
        <v>94</v>
      </c>
      <c r="G339" s="13" t="s">
        <v>1463</v>
      </c>
      <c r="H339" s="36">
        <v>2</v>
      </c>
    </row>
    <row r="340" spans="1:8" ht="16.5" customHeight="1">
      <c r="A340" s="23">
        <v>2015</v>
      </c>
      <c r="B340" s="23" t="s">
        <v>2367</v>
      </c>
      <c r="C340" s="23" t="s">
        <v>1886</v>
      </c>
      <c r="D340" s="13" t="s">
        <v>5</v>
      </c>
      <c r="E340" s="13" t="s">
        <v>1462</v>
      </c>
      <c r="F340" s="13" t="s">
        <v>104</v>
      </c>
      <c r="G340" s="13" t="s">
        <v>1486</v>
      </c>
      <c r="H340" s="36">
        <v>1</v>
      </c>
    </row>
    <row r="341" spans="1:8" ht="16.5" customHeight="1">
      <c r="A341" s="23">
        <v>2015</v>
      </c>
      <c r="B341" s="23" t="s">
        <v>2367</v>
      </c>
      <c r="C341" s="23" t="s">
        <v>1886</v>
      </c>
      <c r="D341" s="13" t="s">
        <v>5</v>
      </c>
      <c r="E341" s="13" t="s">
        <v>1462</v>
      </c>
      <c r="F341" s="13" t="s">
        <v>104</v>
      </c>
      <c r="G341" s="13" t="s">
        <v>1471</v>
      </c>
      <c r="H341" s="36">
        <v>1</v>
      </c>
    </row>
    <row r="342" spans="1:8" ht="16.5" customHeight="1">
      <c r="A342" s="23">
        <v>2015</v>
      </c>
      <c r="B342" s="23" t="s">
        <v>2367</v>
      </c>
      <c r="C342" s="23" t="s">
        <v>1886</v>
      </c>
      <c r="D342" s="13" t="s">
        <v>5</v>
      </c>
      <c r="E342" s="13" t="s">
        <v>1462</v>
      </c>
      <c r="F342" s="13" t="s">
        <v>104</v>
      </c>
      <c r="G342" s="13" t="s">
        <v>1472</v>
      </c>
      <c r="H342" s="36">
        <v>11</v>
      </c>
    </row>
    <row r="343" spans="1:8" ht="16.5" customHeight="1">
      <c r="A343" s="23">
        <v>2015</v>
      </c>
      <c r="B343" s="23" t="s">
        <v>2367</v>
      </c>
      <c r="C343" s="23" t="s">
        <v>1886</v>
      </c>
      <c r="D343" s="13" t="s">
        <v>5</v>
      </c>
      <c r="E343" s="13" t="s">
        <v>1462</v>
      </c>
      <c r="F343" s="13" t="s">
        <v>164</v>
      </c>
      <c r="G343" s="13" t="s">
        <v>584</v>
      </c>
      <c r="H343" s="36">
        <v>2</v>
      </c>
    </row>
    <row r="344" spans="1:8" ht="16.5" customHeight="1">
      <c r="A344" s="23">
        <v>2015</v>
      </c>
      <c r="B344" s="23" t="s">
        <v>2367</v>
      </c>
      <c r="C344" s="23" t="s">
        <v>1886</v>
      </c>
      <c r="D344" s="13" t="s">
        <v>10</v>
      </c>
      <c r="E344" s="13" t="s">
        <v>1454</v>
      </c>
      <c r="F344" s="13" t="s">
        <v>10</v>
      </c>
      <c r="G344" s="13" t="s">
        <v>1455</v>
      </c>
      <c r="H344" s="36">
        <v>1</v>
      </c>
    </row>
    <row r="345" spans="1:8" ht="16.5" customHeight="1">
      <c r="A345" s="23">
        <v>2015</v>
      </c>
      <c r="B345" s="23" t="s">
        <v>2367</v>
      </c>
      <c r="C345" s="23" t="s">
        <v>1886</v>
      </c>
      <c r="D345" s="13" t="s">
        <v>10</v>
      </c>
      <c r="E345" s="13" t="s">
        <v>1454</v>
      </c>
      <c r="F345" s="13" t="s">
        <v>23</v>
      </c>
      <c r="G345" s="13" t="s">
        <v>1464</v>
      </c>
      <c r="H345" s="36">
        <v>1</v>
      </c>
    </row>
    <row r="346" spans="1:8" ht="16.5" customHeight="1">
      <c r="A346" s="23">
        <v>2015</v>
      </c>
      <c r="B346" s="23" t="s">
        <v>2367</v>
      </c>
      <c r="C346" s="23" t="s">
        <v>1886</v>
      </c>
      <c r="D346" s="13" t="s">
        <v>10</v>
      </c>
      <c r="E346" s="13" t="s">
        <v>1454</v>
      </c>
      <c r="F346" s="13" t="s">
        <v>164</v>
      </c>
      <c r="G346" s="13" t="s">
        <v>584</v>
      </c>
      <c r="H346" s="36">
        <v>1</v>
      </c>
    </row>
    <row r="347" spans="1:8" ht="16.5" customHeight="1">
      <c r="A347" s="23">
        <v>2015</v>
      </c>
      <c r="B347" s="23" t="s">
        <v>2367</v>
      </c>
      <c r="C347" s="23" t="s">
        <v>1886</v>
      </c>
      <c r="D347" s="13" t="s">
        <v>10</v>
      </c>
      <c r="E347" s="13" t="s">
        <v>1455</v>
      </c>
      <c r="F347" s="13" t="s">
        <v>5</v>
      </c>
      <c r="G347" s="13" t="s">
        <v>559</v>
      </c>
      <c r="H347" s="36">
        <v>5</v>
      </c>
    </row>
    <row r="348" spans="1:8" ht="16.5" customHeight="1">
      <c r="A348" s="23">
        <v>2015</v>
      </c>
      <c r="B348" s="23" t="s">
        <v>2367</v>
      </c>
      <c r="C348" s="23" t="s">
        <v>1886</v>
      </c>
      <c r="D348" s="13" t="s">
        <v>10</v>
      </c>
      <c r="E348" s="13" t="s">
        <v>1455</v>
      </c>
      <c r="F348" s="13" t="s">
        <v>5</v>
      </c>
      <c r="G348" s="13" t="s">
        <v>1462</v>
      </c>
      <c r="H348" s="36">
        <v>1</v>
      </c>
    </row>
    <row r="349" spans="1:8" ht="16.5" customHeight="1">
      <c r="A349" s="23">
        <v>2015</v>
      </c>
      <c r="B349" s="23" t="s">
        <v>2367</v>
      </c>
      <c r="C349" s="23" t="s">
        <v>1886</v>
      </c>
      <c r="D349" s="13" t="s">
        <v>10</v>
      </c>
      <c r="E349" s="13" t="s">
        <v>1455</v>
      </c>
      <c r="F349" s="13" t="s">
        <v>10</v>
      </c>
      <c r="G349" s="13" t="s">
        <v>1454</v>
      </c>
      <c r="H349" s="36">
        <v>6</v>
      </c>
    </row>
    <row r="350" spans="1:8" ht="16.5" customHeight="1">
      <c r="A350" s="23">
        <v>2015</v>
      </c>
      <c r="B350" s="23" t="s">
        <v>2367</v>
      </c>
      <c r="C350" s="23" t="s">
        <v>1886</v>
      </c>
      <c r="D350" s="13" t="s">
        <v>10</v>
      </c>
      <c r="E350" s="13" t="s">
        <v>1455</v>
      </c>
      <c r="F350" s="13" t="s">
        <v>10</v>
      </c>
      <c r="G350" s="13" t="s">
        <v>1467</v>
      </c>
      <c r="H350" s="36">
        <v>1</v>
      </c>
    </row>
    <row r="351" spans="1:8" ht="16.5" customHeight="1">
      <c r="A351" s="23">
        <v>2015</v>
      </c>
      <c r="B351" s="23" t="s">
        <v>2367</v>
      </c>
      <c r="C351" s="23" t="s">
        <v>1886</v>
      </c>
      <c r="D351" s="13" t="s">
        <v>10</v>
      </c>
      <c r="E351" s="13" t="s">
        <v>1455</v>
      </c>
      <c r="F351" s="13" t="s">
        <v>23</v>
      </c>
      <c r="G351" s="13" t="s">
        <v>1453</v>
      </c>
      <c r="H351" s="36">
        <v>4</v>
      </c>
    </row>
    <row r="352" spans="1:8" ht="16.5" customHeight="1">
      <c r="A352" s="23">
        <v>2015</v>
      </c>
      <c r="B352" s="23" t="s">
        <v>2367</v>
      </c>
      <c r="C352" s="23" t="s">
        <v>1886</v>
      </c>
      <c r="D352" s="13" t="s">
        <v>10</v>
      </c>
      <c r="E352" s="13" t="s">
        <v>1455</v>
      </c>
      <c r="F352" s="13" t="s">
        <v>60</v>
      </c>
      <c r="G352" s="13" t="s">
        <v>1477</v>
      </c>
      <c r="H352" s="36">
        <v>1</v>
      </c>
    </row>
    <row r="353" spans="1:8" ht="16.5" customHeight="1">
      <c r="A353" s="23">
        <v>2015</v>
      </c>
      <c r="B353" s="23" t="s">
        <v>2367</v>
      </c>
      <c r="C353" s="23" t="s">
        <v>1886</v>
      </c>
      <c r="D353" s="13" t="s">
        <v>10</v>
      </c>
      <c r="E353" s="13" t="s">
        <v>1455</v>
      </c>
      <c r="F353" s="13" t="s">
        <v>70</v>
      </c>
      <c r="G353" s="13" t="s">
        <v>577</v>
      </c>
      <c r="H353" s="36">
        <v>2</v>
      </c>
    </row>
    <row r="354" spans="1:8" ht="16.5" customHeight="1">
      <c r="A354" s="23">
        <v>2015</v>
      </c>
      <c r="B354" s="23" t="s">
        <v>2367</v>
      </c>
      <c r="C354" s="23" t="s">
        <v>1886</v>
      </c>
      <c r="D354" s="13" t="s">
        <v>10</v>
      </c>
      <c r="E354" s="13" t="s">
        <v>1455</v>
      </c>
      <c r="F354" s="13" t="s">
        <v>70</v>
      </c>
      <c r="G354" s="13" t="s">
        <v>1466</v>
      </c>
      <c r="H354" s="36">
        <v>3</v>
      </c>
    </row>
    <row r="355" spans="1:8" ht="16.5" customHeight="1">
      <c r="A355" s="23">
        <v>2015</v>
      </c>
      <c r="B355" s="23" t="s">
        <v>2367</v>
      </c>
      <c r="C355" s="23" t="s">
        <v>1886</v>
      </c>
      <c r="D355" s="13" t="s">
        <v>10</v>
      </c>
      <c r="E355" s="13" t="s">
        <v>1455</v>
      </c>
      <c r="F355" s="13" t="s">
        <v>70</v>
      </c>
      <c r="G355" s="13" t="s">
        <v>1478</v>
      </c>
      <c r="H355" s="36">
        <v>1</v>
      </c>
    </row>
    <row r="356" spans="1:8" ht="16.5" customHeight="1">
      <c r="A356" s="23">
        <v>2015</v>
      </c>
      <c r="B356" s="23" t="s">
        <v>2367</v>
      </c>
      <c r="C356" s="23" t="s">
        <v>1886</v>
      </c>
      <c r="D356" s="13" t="s">
        <v>10</v>
      </c>
      <c r="E356" s="13" t="s">
        <v>1455</v>
      </c>
      <c r="F356" s="13" t="s">
        <v>76</v>
      </c>
      <c r="G356" s="13" t="s">
        <v>1459</v>
      </c>
      <c r="H356" s="36">
        <v>3</v>
      </c>
    </row>
    <row r="357" spans="1:8" ht="16.5" customHeight="1">
      <c r="A357" s="23">
        <v>2015</v>
      </c>
      <c r="B357" s="23" t="s">
        <v>2367</v>
      </c>
      <c r="C357" s="23" t="s">
        <v>1886</v>
      </c>
      <c r="D357" s="13" t="s">
        <v>10</v>
      </c>
      <c r="E357" s="13" t="s">
        <v>1455</v>
      </c>
      <c r="F357" s="13" t="s">
        <v>76</v>
      </c>
      <c r="G357" s="13" t="s">
        <v>1473</v>
      </c>
      <c r="H357" s="36">
        <v>3</v>
      </c>
    </row>
    <row r="358" spans="1:8" ht="16.5" customHeight="1">
      <c r="A358" s="23">
        <v>2015</v>
      </c>
      <c r="B358" s="23" t="s">
        <v>2367</v>
      </c>
      <c r="C358" s="23" t="s">
        <v>1886</v>
      </c>
      <c r="D358" s="13" t="s">
        <v>10</v>
      </c>
      <c r="E358" s="13" t="s">
        <v>1455</v>
      </c>
      <c r="F358" s="13" t="s">
        <v>94</v>
      </c>
      <c r="G358" s="13" t="s">
        <v>1463</v>
      </c>
      <c r="H358" s="36">
        <v>1</v>
      </c>
    </row>
    <row r="359" spans="1:8" ht="16.5" customHeight="1">
      <c r="A359" s="23">
        <v>2015</v>
      </c>
      <c r="B359" s="23" t="s">
        <v>2367</v>
      </c>
      <c r="C359" s="23" t="s">
        <v>1886</v>
      </c>
      <c r="D359" s="13" t="s">
        <v>10</v>
      </c>
      <c r="E359" s="13" t="s">
        <v>1455</v>
      </c>
      <c r="F359" s="13" t="s">
        <v>100</v>
      </c>
      <c r="G359" s="13" t="s">
        <v>1468</v>
      </c>
      <c r="H359" s="36">
        <v>1</v>
      </c>
    </row>
    <row r="360" spans="1:8" ht="16.5" customHeight="1">
      <c r="A360" s="23">
        <v>2015</v>
      </c>
      <c r="B360" s="23" t="s">
        <v>2367</v>
      </c>
      <c r="C360" s="23" t="s">
        <v>1886</v>
      </c>
      <c r="D360" s="13" t="s">
        <v>10</v>
      </c>
      <c r="E360" s="13" t="s">
        <v>1455</v>
      </c>
      <c r="F360" s="13" t="s">
        <v>164</v>
      </c>
      <c r="G360" s="13" t="s">
        <v>584</v>
      </c>
      <c r="H360" s="36">
        <v>4</v>
      </c>
    </row>
    <row r="361" spans="1:8" ht="16.5" customHeight="1">
      <c r="A361" s="23">
        <v>2015</v>
      </c>
      <c r="B361" s="23" t="s">
        <v>2367</v>
      </c>
      <c r="C361" s="23" t="s">
        <v>1886</v>
      </c>
      <c r="D361" s="13" t="s">
        <v>10</v>
      </c>
      <c r="E361" s="13" t="s">
        <v>1467</v>
      </c>
      <c r="F361" s="13" t="s">
        <v>5</v>
      </c>
      <c r="G361" s="13" t="s">
        <v>559</v>
      </c>
      <c r="H361" s="36">
        <v>1</v>
      </c>
    </row>
    <row r="362" spans="1:8" ht="16.5" customHeight="1">
      <c r="A362" s="23">
        <v>2015</v>
      </c>
      <c r="B362" s="23" t="s">
        <v>2367</v>
      </c>
      <c r="C362" s="23" t="s">
        <v>1886</v>
      </c>
      <c r="D362" s="13" t="s">
        <v>10</v>
      </c>
      <c r="E362" s="13" t="s">
        <v>1467</v>
      </c>
      <c r="F362" s="13" t="s">
        <v>5</v>
      </c>
      <c r="G362" s="13" t="s">
        <v>1462</v>
      </c>
      <c r="H362" s="36">
        <v>1</v>
      </c>
    </row>
    <row r="363" spans="1:8" ht="16.5" customHeight="1">
      <c r="A363" s="23">
        <v>2015</v>
      </c>
      <c r="B363" s="23" t="s">
        <v>2367</v>
      </c>
      <c r="C363" s="23" t="s">
        <v>1886</v>
      </c>
      <c r="D363" s="13" t="s">
        <v>10</v>
      </c>
      <c r="E363" s="13" t="s">
        <v>1467</v>
      </c>
      <c r="F363" s="13" t="s">
        <v>10</v>
      </c>
      <c r="G363" s="13" t="s">
        <v>1454</v>
      </c>
      <c r="H363" s="36">
        <v>2</v>
      </c>
    </row>
    <row r="364" spans="1:8" ht="16.5" customHeight="1">
      <c r="A364" s="23">
        <v>2015</v>
      </c>
      <c r="B364" s="23" t="s">
        <v>2367</v>
      </c>
      <c r="C364" s="23" t="s">
        <v>1886</v>
      </c>
      <c r="D364" s="13" t="s">
        <v>10</v>
      </c>
      <c r="E364" s="13" t="s">
        <v>1467</v>
      </c>
      <c r="F364" s="13" t="s">
        <v>10</v>
      </c>
      <c r="G364" s="13" t="s">
        <v>1455</v>
      </c>
      <c r="H364" s="36">
        <v>2</v>
      </c>
    </row>
    <row r="365" spans="1:8" ht="16.5" customHeight="1">
      <c r="A365" s="23">
        <v>2015</v>
      </c>
      <c r="B365" s="23" t="s">
        <v>2367</v>
      </c>
      <c r="C365" s="23" t="s">
        <v>1886</v>
      </c>
      <c r="D365" s="13" t="s">
        <v>10</v>
      </c>
      <c r="E365" s="13" t="s">
        <v>1467</v>
      </c>
      <c r="F365" s="13" t="s">
        <v>14</v>
      </c>
      <c r="G365" s="13" t="s">
        <v>1474</v>
      </c>
      <c r="H365" s="36">
        <v>1</v>
      </c>
    </row>
    <row r="366" spans="1:8" ht="16.5" customHeight="1">
      <c r="A366" s="23">
        <v>2015</v>
      </c>
      <c r="B366" s="23" t="s">
        <v>2367</v>
      </c>
      <c r="C366" s="23" t="s">
        <v>1886</v>
      </c>
      <c r="D366" s="13" t="s">
        <v>10</v>
      </c>
      <c r="E366" s="13" t="s">
        <v>1467</v>
      </c>
      <c r="F366" s="13" t="s">
        <v>23</v>
      </c>
      <c r="G366" s="13" t="s">
        <v>1453</v>
      </c>
      <c r="H366" s="36">
        <v>2</v>
      </c>
    </row>
    <row r="367" spans="1:8" ht="16.5" customHeight="1">
      <c r="A367" s="23">
        <v>2015</v>
      </c>
      <c r="B367" s="23" t="s">
        <v>2367</v>
      </c>
      <c r="C367" s="23" t="s">
        <v>1886</v>
      </c>
      <c r="D367" s="13" t="s">
        <v>10</v>
      </c>
      <c r="E367" s="13" t="s">
        <v>1467</v>
      </c>
      <c r="F367" s="13" t="s">
        <v>41</v>
      </c>
      <c r="G367" s="13" t="s">
        <v>1461</v>
      </c>
      <c r="H367" s="36">
        <v>1</v>
      </c>
    </row>
    <row r="368" spans="1:8" ht="16.5" customHeight="1">
      <c r="A368" s="23">
        <v>2015</v>
      </c>
      <c r="B368" s="23" t="s">
        <v>2367</v>
      </c>
      <c r="C368" s="23" t="s">
        <v>1886</v>
      </c>
      <c r="D368" s="13" t="s">
        <v>10</v>
      </c>
      <c r="E368" s="13" t="s">
        <v>1467</v>
      </c>
      <c r="F368" s="13" t="s">
        <v>70</v>
      </c>
      <c r="G368" s="13" t="s">
        <v>577</v>
      </c>
      <c r="H368" s="36">
        <v>2</v>
      </c>
    </row>
    <row r="369" spans="1:8" ht="16.5" customHeight="1">
      <c r="A369" s="23">
        <v>2015</v>
      </c>
      <c r="B369" s="23" t="s">
        <v>2367</v>
      </c>
      <c r="C369" s="23" t="s">
        <v>1886</v>
      </c>
      <c r="D369" s="13" t="s">
        <v>10</v>
      </c>
      <c r="E369" s="13" t="s">
        <v>1467</v>
      </c>
      <c r="F369" s="13" t="s">
        <v>70</v>
      </c>
      <c r="G369" s="13" t="s">
        <v>1466</v>
      </c>
      <c r="H369" s="36">
        <v>2</v>
      </c>
    </row>
    <row r="370" spans="1:8" ht="16.5" customHeight="1">
      <c r="A370" s="23">
        <v>2015</v>
      </c>
      <c r="B370" s="23" t="s">
        <v>2367</v>
      </c>
      <c r="C370" s="23" t="s">
        <v>1886</v>
      </c>
      <c r="D370" s="13" t="s">
        <v>10</v>
      </c>
      <c r="E370" s="13" t="s">
        <v>1467</v>
      </c>
      <c r="F370" s="13" t="s">
        <v>76</v>
      </c>
      <c r="G370" s="13" t="s">
        <v>1459</v>
      </c>
      <c r="H370" s="36">
        <v>2</v>
      </c>
    </row>
    <row r="371" spans="1:8" ht="16.5" customHeight="1">
      <c r="A371" s="23">
        <v>2015</v>
      </c>
      <c r="B371" s="23" t="s">
        <v>2367</v>
      </c>
      <c r="C371" s="23" t="s">
        <v>1886</v>
      </c>
      <c r="D371" s="13" t="s">
        <v>10</v>
      </c>
      <c r="E371" s="13" t="s">
        <v>1467</v>
      </c>
      <c r="F371" s="13" t="s">
        <v>76</v>
      </c>
      <c r="G371" s="13" t="s">
        <v>1473</v>
      </c>
      <c r="H371" s="36">
        <v>2</v>
      </c>
    </row>
    <row r="372" spans="1:8" ht="16.5" customHeight="1">
      <c r="A372" s="23">
        <v>2015</v>
      </c>
      <c r="B372" s="23" t="s">
        <v>2367</v>
      </c>
      <c r="C372" s="23" t="s">
        <v>1886</v>
      </c>
      <c r="D372" s="13" t="s">
        <v>10</v>
      </c>
      <c r="E372" s="13" t="s">
        <v>1467</v>
      </c>
      <c r="F372" s="13" t="s">
        <v>100</v>
      </c>
      <c r="G372" s="13" t="s">
        <v>1468</v>
      </c>
      <c r="H372" s="36">
        <v>2</v>
      </c>
    </row>
    <row r="373" spans="1:8" ht="16.5" customHeight="1">
      <c r="A373" s="23">
        <v>2015</v>
      </c>
      <c r="B373" s="23" t="s">
        <v>2367</v>
      </c>
      <c r="C373" s="23" t="s">
        <v>1886</v>
      </c>
      <c r="D373" s="13" t="s">
        <v>10</v>
      </c>
      <c r="E373" s="13" t="s">
        <v>1467</v>
      </c>
      <c r="F373" s="13" t="s">
        <v>104</v>
      </c>
      <c r="G373" s="13" t="s">
        <v>1471</v>
      </c>
      <c r="H373" s="36">
        <v>2</v>
      </c>
    </row>
    <row r="374" spans="1:8" ht="16.5" customHeight="1">
      <c r="A374" s="23">
        <v>2015</v>
      </c>
      <c r="B374" s="23" t="s">
        <v>2367</v>
      </c>
      <c r="C374" s="23" t="s">
        <v>1886</v>
      </c>
      <c r="D374" s="13" t="s">
        <v>10</v>
      </c>
      <c r="E374" s="13" t="s">
        <v>1467</v>
      </c>
      <c r="F374" s="13" t="s">
        <v>164</v>
      </c>
      <c r="G374" s="13" t="s">
        <v>584</v>
      </c>
      <c r="H374" s="36">
        <v>3</v>
      </c>
    </row>
    <row r="375" spans="1:8" ht="16.5" customHeight="1">
      <c r="A375" s="23">
        <v>2015</v>
      </c>
      <c r="B375" s="23" t="s">
        <v>2367</v>
      </c>
      <c r="C375" s="23" t="s">
        <v>1886</v>
      </c>
      <c r="D375" s="13" t="s">
        <v>14</v>
      </c>
      <c r="E375" s="13" t="s">
        <v>1456</v>
      </c>
      <c r="F375" s="13" t="s">
        <v>14</v>
      </c>
      <c r="G375" s="13" t="s">
        <v>1457</v>
      </c>
      <c r="H375" s="36">
        <v>2</v>
      </c>
    </row>
    <row r="376" spans="1:8" ht="16.5" customHeight="1">
      <c r="A376" s="23">
        <v>2015</v>
      </c>
      <c r="B376" s="23" t="s">
        <v>2367</v>
      </c>
      <c r="C376" s="23" t="s">
        <v>1886</v>
      </c>
      <c r="D376" s="13" t="s">
        <v>14</v>
      </c>
      <c r="E376" s="13" t="s">
        <v>1456</v>
      </c>
      <c r="F376" s="13" t="s">
        <v>14</v>
      </c>
      <c r="G376" s="13" t="s">
        <v>1475</v>
      </c>
      <c r="H376" s="36">
        <v>3</v>
      </c>
    </row>
    <row r="377" spans="1:8" ht="16.5" customHeight="1">
      <c r="A377" s="23">
        <v>2015</v>
      </c>
      <c r="B377" s="23" t="s">
        <v>2367</v>
      </c>
      <c r="C377" s="23" t="s">
        <v>1886</v>
      </c>
      <c r="D377" s="13" t="s">
        <v>14</v>
      </c>
      <c r="E377" s="13" t="s">
        <v>1456</v>
      </c>
      <c r="F377" s="13" t="s">
        <v>14</v>
      </c>
      <c r="G377" s="13" t="s">
        <v>1476</v>
      </c>
      <c r="H377" s="36">
        <v>2</v>
      </c>
    </row>
    <row r="378" spans="1:8" ht="16.5" customHeight="1">
      <c r="A378" s="23">
        <v>2015</v>
      </c>
      <c r="B378" s="23" t="s">
        <v>2367</v>
      </c>
      <c r="C378" s="23" t="s">
        <v>1886</v>
      </c>
      <c r="D378" s="13" t="s">
        <v>14</v>
      </c>
      <c r="E378" s="13" t="s">
        <v>1456</v>
      </c>
      <c r="F378" s="13" t="s">
        <v>70</v>
      </c>
      <c r="G378" s="13" t="s">
        <v>577</v>
      </c>
      <c r="H378" s="36">
        <v>1</v>
      </c>
    </row>
    <row r="379" spans="1:8" ht="16.5" customHeight="1">
      <c r="A379" s="23">
        <v>2015</v>
      </c>
      <c r="B379" s="23" t="s">
        <v>2367</v>
      </c>
      <c r="C379" s="23" t="s">
        <v>1886</v>
      </c>
      <c r="D379" s="13" t="s">
        <v>14</v>
      </c>
      <c r="E379" s="13" t="s">
        <v>1457</v>
      </c>
      <c r="F379" s="13" t="s">
        <v>5</v>
      </c>
      <c r="G379" s="13" t="s">
        <v>559</v>
      </c>
      <c r="H379" s="36">
        <v>1</v>
      </c>
    </row>
    <row r="380" spans="1:8" ht="16.5" customHeight="1">
      <c r="A380" s="23">
        <v>2015</v>
      </c>
      <c r="B380" s="23" t="s">
        <v>2367</v>
      </c>
      <c r="C380" s="23" t="s">
        <v>1886</v>
      </c>
      <c r="D380" s="13" t="s">
        <v>14</v>
      </c>
      <c r="E380" s="13" t="s">
        <v>1457</v>
      </c>
      <c r="F380" s="13" t="s">
        <v>14</v>
      </c>
      <c r="G380" s="13" t="s">
        <v>1474</v>
      </c>
      <c r="H380" s="36">
        <v>1</v>
      </c>
    </row>
    <row r="381" spans="1:8" ht="16.5" customHeight="1">
      <c r="A381" s="23">
        <v>2015</v>
      </c>
      <c r="B381" s="23" t="s">
        <v>2367</v>
      </c>
      <c r="C381" s="23" t="s">
        <v>1886</v>
      </c>
      <c r="D381" s="13" t="s">
        <v>14</v>
      </c>
      <c r="E381" s="13" t="s">
        <v>1457</v>
      </c>
      <c r="F381" s="13" t="s">
        <v>14</v>
      </c>
      <c r="G381" s="13" t="s">
        <v>1475</v>
      </c>
      <c r="H381" s="36">
        <v>4</v>
      </c>
    </row>
    <row r="382" spans="1:8" ht="16.5" customHeight="1">
      <c r="A382" s="23">
        <v>2015</v>
      </c>
      <c r="B382" s="23" t="s">
        <v>2367</v>
      </c>
      <c r="C382" s="23" t="s">
        <v>1886</v>
      </c>
      <c r="D382" s="13" t="s">
        <v>14</v>
      </c>
      <c r="E382" s="13" t="s">
        <v>1457</v>
      </c>
      <c r="F382" s="13" t="s">
        <v>60</v>
      </c>
      <c r="G382" s="13" t="s">
        <v>1458</v>
      </c>
      <c r="H382" s="36">
        <v>1</v>
      </c>
    </row>
    <row r="383" spans="1:8" ht="16.5" customHeight="1">
      <c r="A383" s="23">
        <v>2015</v>
      </c>
      <c r="B383" s="23" t="s">
        <v>2367</v>
      </c>
      <c r="C383" s="23" t="s">
        <v>1886</v>
      </c>
      <c r="D383" s="13" t="s">
        <v>14</v>
      </c>
      <c r="E383" s="13" t="s">
        <v>1457</v>
      </c>
      <c r="F383" s="13" t="s">
        <v>60</v>
      </c>
      <c r="G383" s="13" t="s">
        <v>1477</v>
      </c>
      <c r="H383" s="36">
        <v>1</v>
      </c>
    </row>
    <row r="384" spans="1:8" ht="16.5" customHeight="1">
      <c r="A384" s="23">
        <v>2015</v>
      </c>
      <c r="B384" s="23" t="s">
        <v>2367</v>
      </c>
      <c r="C384" s="23" t="s">
        <v>1886</v>
      </c>
      <c r="D384" s="13" t="s">
        <v>14</v>
      </c>
      <c r="E384" s="13" t="s">
        <v>1457</v>
      </c>
      <c r="F384" s="13" t="s">
        <v>70</v>
      </c>
      <c r="G384" s="13" t="s">
        <v>577</v>
      </c>
      <c r="H384" s="36">
        <v>2</v>
      </c>
    </row>
    <row r="385" spans="1:8" ht="16.5" customHeight="1">
      <c r="A385" s="23">
        <v>2015</v>
      </c>
      <c r="B385" s="23" t="s">
        <v>2367</v>
      </c>
      <c r="C385" s="23" t="s">
        <v>1886</v>
      </c>
      <c r="D385" s="13" t="s">
        <v>14</v>
      </c>
      <c r="E385" s="13" t="s">
        <v>1457</v>
      </c>
      <c r="F385" s="13" t="s">
        <v>70</v>
      </c>
      <c r="G385" s="13" t="s">
        <v>1466</v>
      </c>
      <c r="H385" s="36">
        <v>1</v>
      </c>
    </row>
    <row r="386" spans="1:8" ht="16.5" customHeight="1">
      <c r="A386" s="23">
        <v>2015</v>
      </c>
      <c r="B386" s="23" t="s">
        <v>2367</v>
      </c>
      <c r="C386" s="23" t="s">
        <v>1886</v>
      </c>
      <c r="D386" s="13" t="s">
        <v>14</v>
      </c>
      <c r="E386" s="13" t="s">
        <v>1457</v>
      </c>
      <c r="F386" s="13" t="s">
        <v>70</v>
      </c>
      <c r="G386" s="13" t="s">
        <v>1478</v>
      </c>
      <c r="H386" s="36">
        <v>1</v>
      </c>
    </row>
    <row r="387" spans="1:8" ht="16.5" customHeight="1">
      <c r="A387" s="23">
        <v>2015</v>
      </c>
      <c r="B387" s="23" t="s">
        <v>2367</v>
      </c>
      <c r="C387" s="23" t="s">
        <v>1886</v>
      </c>
      <c r="D387" s="13" t="s">
        <v>14</v>
      </c>
      <c r="E387" s="13" t="s">
        <v>1457</v>
      </c>
      <c r="F387" s="13" t="s">
        <v>94</v>
      </c>
      <c r="G387" s="13" t="s">
        <v>1463</v>
      </c>
      <c r="H387" s="36">
        <v>12</v>
      </c>
    </row>
    <row r="388" spans="1:8" ht="16.5" customHeight="1">
      <c r="A388" s="23">
        <v>2015</v>
      </c>
      <c r="B388" s="23" t="s">
        <v>2367</v>
      </c>
      <c r="C388" s="23" t="s">
        <v>1886</v>
      </c>
      <c r="D388" s="13" t="s">
        <v>14</v>
      </c>
      <c r="E388" s="13" t="s">
        <v>1457</v>
      </c>
      <c r="F388" s="13" t="s">
        <v>164</v>
      </c>
      <c r="G388" s="13" t="s">
        <v>584</v>
      </c>
      <c r="H388" s="36">
        <v>2</v>
      </c>
    </row>
    <row r="389" spans="1:8" ht="16.5" customHeight="1">
      <c r="A389" s="23">
        <v>2015</v>
      </c>
      <c r="B389" s="23" t="s">
        <v>2367</v>
      </c>
      <c r="C389" s="23" t="s">
        <v>1886</v>
      </c>
      <c r="D389" s="13" t="s">
        <v>14</v>
      </c>
      <c r="E389" s="13" t="s">
        <v>1457</v>
      </c>
      <c r="F389" s="13" t="s">
        <v>167</v>
      </c>
      <c r="G389" s="13" t="s">
        <v>168</v>
      </c>
      <c r="H389" s="36">
        <v>1</v>
      </c>
    </row>
    <row r="390" spans="1:8" ht="16.5" customHeight="1">
      <c r="A390" s="23">
        <v>2015</v>
      </c>
      <c r="B390" s="23" t="s">
        <v>2367</v>
      </c>
      <c r="C390" s="23" t="s">
        <v>1886</v>
      </c>
      <c r="D390" s="13" t="s">
        <v>14</v>
      </c>
      <c r="E390" s="13" t="s">
        <v>1474</v>
      </c>
      <c r="F390" s="13" t="s">
        <v>10</v>
      </c>
      <c r="G390" s="13" t="s">
        <v>1467</v>
      </c>
      <c r="H390" s="36">
        <v>1</v>
      </c>
    </row>
    <row r="391" spans="1:8" ht="16.5" customHeight="1">
      <c r="A391" s="23">
        <v>2015</v>
      </c>
      <c r="B391" s="23" t="s">
        <v>2367</v>
      </c>
      <c r="C391" s="23" t="s">
        <v>1886</v>
      </c>
      <c r="D391" s="13" t="s">
        <v>14</v>
      </c>
      <c r="E391" s="13" t="s">
        <v>1475</v>
      </c>
      <c r="F391" s="13" t="s">
        <v>14</v>
      </c>
      <c r="G391" s="13" t="s">
        <v>1457</v>
      </c>
      <c r="H391" s="36">
        <v>4</v>
      </c>
    </row>
    <row r="392" spans="1:8" ht="16.5" customHeight="1">
      <c r="A392" s="23">
        <v>2015</v>
      </c>
      <c r="B392" s="23" t="s">
        <v>2367</v>
      </c>
      <c r="C392" s="23" t="s">
        <v>1886</v>
      </c>
      <c r="D392" s="13" t="s">
        <v>14</v>
      </c>
      <c r="E392" s="13" t="s">
        <v>1475</v>
      </c>
      <c r="F392" s="13" t="s">
        <v>14</v>
      </c>
      <c r="G392" s="13" t="s">
        <v>1476</v>
      </c>
      <c r="H392" s="36">
        <v>6</v>
      </c>
    </row>
    <row r="393" spans="1:8" ht="16.5" customHeight="1">
      <c r="A393" s="23">
        <v>2015</v>
      </c>
      <c r="B393" s="23" t="s">
        <v>2367</v>
      </c>
      <c r="C393" s="23" t="s">
        <v>1886</v>
      </c>
      <c r="D393" s="13" t="s">
        <v>14</v>
      </c>
      <c r="E393" s="13" t="s">
        <v>1475</v>
      </c>
      <c r="F393" s="13" t="s">
        <v>23</v>
      </c>
      <c r="G393" s="13" t="s">
        <v>1453</v>
      </c>
      <c r="H393" s="36">
        <v>1</v>
      </c>
    </row>
    <row r="394" spans="1:8" ht="16.5" customHeight="1">
      <c r="A394" s="23">
        <v>2015</v>
      </c>
      <c r="B394" s="23" t="s">
        <v>2367</v>
      </c>
      <c r="C394" s="23" t="s">
        <v>1886</v>
      </c>
      <c r="D394" s="13" t="s">
        <v>14</v>
      </c>
      <c r="E394" s="13" t="s">
        <v>1475</v>
      </c>
      <c r="F394" s="13" t="s">
        <v>94</v>
      </c>
      <c r="G394" s="13" t="s">
        <v>1463</v>
      </c>
      <c r="H394" s="36">
        <v>1</v>
      </c>
    </row>
    <row r="395" spans="1:8" ht="16.5" customHeight="1">
      <c r="A395" s="23">
        <v>2015</v>
      </c>
      <c r="B395" s="23" t="s">
        <v>2367</v>
      </c>
      <c r="C395" s="23" t="s">
        <v>1886</v>
      </c>
      <c r="D395" s="13" t="s">
        <v>14</v>
      </c>
      <c r="E395" s="13" t="s">
        <v>1476</v>
      </c>
      <c r="F395" s="13" t="s">
        <v>14</v>
      </c>
      <c r="G395" s="13" t="s">
        <v>1475</v>
      </c>
      <c r="H395" s="36">
        <v>2</v>
      </c>
    </row>
    <row r="396" spans="1:8" ht="16.5" customHeight="1">
      <c r="A396" s="23">
        <v>2015</v>
      </c>
      <c r="B396" s="23" t="s">
        <v>2367</v>
      </c>
      <c r="C396" s="23" t="s">
        <v>1886</v>
      </c>
      <c r="D396" s="13" t="s">
        <v>14</v>
      </c>
      <c r="E396" s="13" t="s">
        <v>1476</v>
      </c>
      <c r="F396" s="13" t="s">
        <v>70</v>
      </c>
      <c r="G396" s="13" t="s">
        <v>577</v>
      </c>
      <c r="H396" s="36">
        <v>1</v>
      </c>
    </row>
    <row r="397" spans="1:8" ht="16.5" customHeight="1">
      <c r="A397" s="23">
        <v>2015</v>
      </c>
      <c r="B397" s="23" t="s">
        <v>2367</v>
      </c>
      <c r="C397" s="23" t="s">
        <v>1886</v>
      </c>
      <c r="D397" s="13" t="s">
        <v>23</v>
      </c>
      <c r="E397" s="13" t="s">
        <v>1453</v>
      </c>
      <c r="F397" s="13" t="s">
        <v>5</v>
      </c>
      <c r="G397" s="13" t="s">
        <v>1462</v>
      </c>
      <c r="H397" s="36">
        <v>2</v>
      </c>
    </row>
    <row r="398" spans="1:8" ht="16.5" customHeight="1">
      <c r="A398" s="23">
        <v>2015</v>
      </c>
      <c r="B398" s="23" t="s">
        <v>2367</v>
      </c>
      <c r="C398" s="23" t="s">
        <v>1886</v>
      </c>
      <c r="D398" s="13" t="s">
        <v>23</v>
      </c>
      <c r="E398" s="13" t="s">
        <v>1453</v>
      </c>
      <c r="F398" s="13" t="s">
        <v>10</v>
      </c>
      <c r="G398" s="13" t="s">
        <v>1454</v>
      </c>
      <c r="H398" s="36">
        <v>1</v>
      </c>
    </row>
    <row r="399" spans="1:8" ht="16.5" customHeight="1">
      <c r="A399" s="23">
        <v>2015</v>
      </c>
      <c r="B399" s="23" t="s">
        <v>2367</v>
      </c>
      <c r="C399" s="23" t="s">
        <v>1886</v>
      </c>
      <c r="D399" s="13" t="s">
        <v>23</v>
      </c>
      <c r="E399" s="13" t="s">
        <v>1453</v>
      </c>
      <c r="F399" s="13" t="s">
        <v>10</v>
      </c>
      <c r="G399" s="13" t="s">
        <v>1467</v>
      </c>
      <c r="H399" s="36">
        <v>1</v>
      </c>
    </row>
    <row r="400" spans="1:8" ht="16.5" customHeight="1">
      <c r="A400" s="23">
        <v>2015</v>
      </c>
      <c r="B400" s="23" t="s">
        <v>2367</v>
      </c>
      <c r="C400" s="23" t="s">
        <v>1886</v>
      </c>
      <c r="D400" s="13" t="s">
        <v>23</v>
      </c>
      <c r="E400" s="13" t="s">
        <v>1453</v>
      </c>
      <c r="F400" s="13" t="s">
        <v>23</v>
      </c>
      <c r="G400" s="13" t="s">
        <v>1460</v>
      </c>
      <c r="H400" s="36">
        <v>5</v>
      </c>
    </row>
    <row r="401" spans="1:8" ht="16.5" customHeight="1">
      <c r="A401" s="23">
        <v>2015</v>
      </c>
      <c r="B401" s="23" t="s">
        <v>2367</v>
      </c>
      <c r="C401" s="23" t="s">
        <v>1886</v>
      </c>
      <c r="D401" s="13" t="s">
        <v>23</v>
      </c>
      <c r="E401" s="13" t="s">
        <v>1453</v>
      </c>
      <c r="F401" s="13" t="s">
        <v>23</v>
      </c>
      <c r="G401" s="13" t="s">
        <v>1464</v>
      </c>
      <c r="H401" s="36">
        <v>10</v>
      </c>
    </row>
    <row r="402" spans="1:8" ht="16.5" customHeight="1">
      <c r="A402" s="23">
        <v>2015</v>
      </c>
      <c r="B402" s="23" t="s">
        <v>2367</v>
      </c>
      <c r="C402" s="23" t="s">
        <v>1886</v>
      </c>
      <c r="D402" s="13" t="s">
        <v>23</v>
      </c>
      <c r="E402" s="13" t="s">
        <v>1453</v>
      </c>
      <c r="F402" s="13" t="s">
        <v>41</v>
      </c>
      <c r="G402" s="13" t="s">
        <v>1461</v>
      </c>
      <c r="H402" s="36">
        <v>3</v>
      </c>
    </row>
    <row r="403" spans="1:8" ht="16.5" customHeight="1">
      <c r="A403" s="23">
        <v>2015</v>
      </c>
      <c r="B403" s="23" t="s">
        <v>2367</v>
      </c>
      <c r="C403" s="23" t="s">
        <v>1886</v>
      </c>
      <c r="D403" s="13" t="s">
        <v>23</v>
      </c>
      <c r="E403" s="13" t="s">
        <v>1453</v>
      </c>
      <c r="F403" s="13" t="s">
        <v>60</v>
      </c>
      <c r="G403" s="13" t="s">
        <v>1458</v>
      </c>
      <c r="H403" s="36">
        <v>2</v>
      </c>
    </row>
    <row r="404" spans="1:8" ht="16.5" customHeight="1">
      <c r="A404" s="23">
        <v>2015</v>
      </c>
      <c r="B404" s="23" t="s">
        <v>2367</v>
      </c>
      <c r="C404" s="23" t="s">
        <v>1886</v>
      </c>
      <c r="D404" s="13" t="s">
        <v>23</v>
      </c>
      <c r="E404" s="13" t="s">
        <v>1453</v>
      </c>
      <c r="F404" s="13" t="s">
        <v>60</v>
      </c>
      <c r="G404" s="13" t="s">
        <v>1477</v>
      </c>
      <c r="H404" s="36">
        <v>6</v>
      </c>
    </row>
    <row r="405" spans="1:8" ht="16.5" customHeight="1">
      <c r="A405" s="23">
        <v>2015</v>
      </c>
      <c r="B405" s="23" t="s">
        <v>2367</v>
      </c>
      <c r="C405" s="23" t="s">
        <v>1886</v>
      </c>
      <c r="D405" s="13" t="s">
        <v>23</v>
      </c>
      <c r="E405" s="13" t="s">
        <v>1453</v>
      </c>
      <c r="F405" s="13" t="s">
        <v>70</v>
      </c>
      <c r="G405" s="13" t="s">
        <v>1466</v>
      </c>
      <c r="H405" s="36">
        <v>1</v>
      </c>
    </row>
    <row r="406" spans="1:8" ht="16.5" customHeight="1">
      <c r="A406" s="23">
        <v>2015</v>
      </c>
      <c r="B406" s="23" t="s">
        <v>2367</v>
      </c>
      <c r="C406" s="23" t="s">
        <v>1886</v>
      </c>
      <c r="D406" s="13" t="s">
        <v>23</v>
      </c>
      <c r="E406" s="13" t="s">
        <v>1453</v>
      </c>
      <c r="F406" s="13" t="s">
        <v>76</v>
      </c>
      <c r="G406" s="13" t="s">
        <v>1459</v>
      </c>
      <c r="H406" s="36">
        <v>3</v>
      </c>
    </row>
    <row r="407" spans="1:8" ht="16.5" customHeight="1">
      <c r="A407" s="23">
        <v>2015</v>
      </c>
      <c r="B407" s="23" t="s">
        <v>2367</v>
      </c>
      <c r="C407" s="23" t="s">
        <v>1886</v>
      </c>
      <c r="D407" s="13" t="s">
        <v>23</v>
      </c>
      <c r="E407" s="13" t="s">
        <v>1453</v>
      </c>
      <c r="F407" s="13" t="s">
        <v>104</v>
      </c>
      <c r="G407" s="13" t="s">
        <v>1486</v>
      </c>
      <c r="H407" s="36">
        <v>1</v>
      </c>
    </row>
    <row r="408" spans="1:8" ht="16.5" customHeight="1">
      <c r="A408" s="23">
        <v>2015</v>
      </c>
      <c r="B408" s="23" t="s">
        <v>2367</v>
      </c>
      <c r="C408" s="23" t="s">
        <v>1886</v>
      </c>
      <c r="D408" s="13" t="s">
        <v>23</v>
      </c>
      <c r="E408" s="13" t="s">
        <v>1453</v>
      </c>
      <c r="F408" s="13" t="s">
        <v>104</v>
      </c>
      <c r="G408" s="13" t="s">
        <v>1470</v>
      </c>
      <c r="H408" s="36">
        <v>1</v>
      </c>
    </row>
    <row r="409" spans="1:8" ht="16.5" customHeight="1">
      <c r="A409" s="23">
        <v>2015</v>
      </c>
      <c r="B409" s="23" t="s">
        <v>2367</v>
      </c>
      <c r="C409" s="23" t="s">
        <v>1886</v>
      </c>
      <c r="D409" s="13" t="s">
        <v>23</v>
      </c>
      <c r="E409" s="13" t="s">
        <v>1453</v>
      </c>
      <c r="F409" s="13" t="s">
        <v>104</v>
      </c>
      <c r="G409" s="13" t="s">
        <v>1472</v>
      </c>
      <c r="H409" s="36">
        <v>3</v>
      </c>
    </row>
    <row r="410" spans="1:8" ht="16.5" customHeight="1">
      <c r="A410" s="23">
        <v>2015</v>
      </c>
      <c r="B410" s="23" t="s">
        <v>2367</v>
      </c>
      <c r="C410" s="23" t="s">
        <v>1886</v>
      </c>
      <c r="D410" s="13" t="s">
        <v>23</v>
      </c>
      <c r="E410" s="13" t="s">
        <v>1453</v>
      </c>
      <c r="F410" s="13" t="s">
        <v>164</v>
      </c>
      <c r="G410" s="13" t="s">
        <v>584</v>
      </c>
      <c r="H410" s="36">
        <v>7</v>
      </c>
    </row>
    <row r="411" spans="1:8" ht="16.5" customHeight="1">
      <c r="A411" s="23">
        <v>2015</v>
      </c>
      <c r="B411" s="23" t="s">
        <v>2367</v>
      </c>
      <c r="C411" s="23" t="s">
        <v>1886</v>
      </c>
      <c r="D411" s="13" t="s">
        <v>23</v>
      </c>
      <c r="E411" s="13" t="s">
        <v>1460</v>
      </c>
      <c r="F411" s="13" t="s">
        <v>23</v>
      </c>
      <c r="G411" s="13" t="s">
        <v>1453</v>
      </c>
      <c r="H411" s="36">
        <v>4</v>
      </c>
    </row>
    <row r="412" spans="1:8" ht="16.5" customHeight="1">
      <c r="A412" s="23">
        <v>2015</v>
      </c>
      <c r="B412" s="23" t="s">
        <v>2367</v>
      </c>
      <c r="C412" s="23" t="s">
        <v>1886</v>
      </c>
      <c r="D412" s="13" t="s">
        <v>23</v>
      </c>
      <c r="E412" s="13" t="s">
        <v>1460</v>
      </c>
      <c r="F412" s="13" t="s">
        <v>41</v>
      </c>
      <c r="G412" s="13" t="s">
        <v>1461</v>
      </c>
      <c r="H412" s="36">
        <v>2</v>
      </c>
    </row>
    <row r="413" spans="1:8" ht="16.5" customHeight="1">
      <c r="A413" s="23">
        <v>2015</v>
      </c>
      <c r="B413" s="23" t="s">
        <v>2367</v>
      </c>
      <c r="C413" s="23" t="s">
        <v>1886</v>
      </c>
      <c r="D413" s="13" t="s">
        <v>23</v>
      </c>
      <c r="E413" s="13" t="s">
        <v>1464</v>
      </c>
      <c r="F413" s="13" t="s">
        <v>5</v>
      </c>
      <c r="G413" s="13" t="s">
        <v>1462</v>
      </c>
      <c r="H413" s="36">
        <v>1</v>
      </c>
    </row>
    <row r="414" spans="1:8" ht="16.5" customHeight="1">
      <c r="A414" s="23">
        <v>2015</v>
      </c>
      <c r="B414" s="23" t="s">
        <v>2367</v>
      </c>
      <c r="C414" s="23" t="s">
        <v>1886</v>
      </c>
      <c r="D414" s="13" t="s">
        <v>23</v>
      </c>
      <c r="E414" s="13" t="s">
        <v>1464</v>
      </c>
      <c r="F414" s="13" t="s">
        <v>23</v>
      </c>
      <c r="G414" s="13" t="s">
        <v>1453</v>
      </c>
      <c r="H414" s="36">
        <v>12</v>
      </c>
    </row>
    <row r="415" spans="1:8" ht="16.5" customHeight="1">
      <c r="A415" s="23">
        <v>2015</v>
      </c>
      <c r="B415" s="23" t="s">
        <v>2367</v>
      </c>
      <c r="C415" s="23" t="s">
        <v>1886</v>
      </c>
      <c r="D415" s="13" t="s">
        <v>23</v>
      </c>
      <c r="E415" s="13" t="s">
        <v>1464</v>
      </c>
      <c r="F415" s="13" t="s">
        <v>23</v>
      </c>
      <c r="G415" s="13" t="s">
        <v>1460</v>
      </c>
      <c r="H415" s="36">
        <v>1</v>
      </c>
    </row>
    <row r="416" spans="1:8" ht="16.5" customHeight="1">
      <c r="A416" s="23">
        <v>2015</v>
      </c>
      <c r="B416" s="23" t="s">
        <v>2367</v>
      </c>
      <c r="C416" s="23" t="s">
        <v>1886</v>
      </c>
      <c r="D416" s="13" t="s">
        <v>23</v>
      </c>
      <c r="E416" s="13" t="s">
        <v>1464</v>
      </c>
      <c r="F416" s="13" t="s">
        <v>41</v>
      </c>
      <c r="G416" s="13" t="s">
        <v>1461</v>
      </c>
      <c r="H416" s="36">
        <v>2</v>
      </c>
    </row>
    <row r="417" spans="1:8" ht="16.5" customHeight="1">
      <c r="A417" s="23">
        <v>2015</v>
      </c>
      <c r="B417" s="23" t="s">
        <v>2367</v>
      </c>
      <c r="C417" s="23" t="s">
        <v>1886</v>
      </c>
      <c r="D417" s="13" t="s">
        <v>23</v>
      </c>
      <c r="E417" s="13" t="s">
        <v>1464</v>
      </c>
      <c r="F417" s="13" t="s">
        <v>60</v>
      </c>
      <c r="G417" s="13" t="s">
        <v>1458</v>
      </c>
      <c r="H417" s="36">
        <v>2</v>
      </c>
    </row>
    <row r="418" spans="1:8" ht="16.5" customHeight="1">
      <c r="A418" s="23">
        <v>2015</v>
      </c>
      <c r="B418" s="23" t="s">
        <v>2367</v>
      </c>
      <c r="C418" s="23" t="s">
        <v>1886</v>
      </c>
      <c r="D418" s="13" t="s">
        <v>23</v>
      </c>
      <c r="E418" s="13" t="s">
        <v>1464</v>
      </c>
      <c r="F418" s="13" t="s">
        <v>60</v>
      </c>
      <c r="G418" s="13" t="s">
        <v>1477</v>
      </c>
      <c r="H418" s="36">
        <v>2</v>
      </c>
    </row>
    <row r="419" spans="1:8" ht="16.5" customHeight="1">
      <c r="A419" s="23">
        <v>2015</v>
      </c>
      <c r="B419" s="23" t="s">
        <v>2367</v>
      </c>
      <c r="C419" s="23" t="s">
        <v>1886</v>
      </c>
      <c r="D419" s="13" t="s">
        <v>23</v>
      </c>
      <c r="E419" s="13" t="s">
        <v>1464</v>
      </c>
      <c r="F419" s="13" t="s">
        <v>70</v>
      </c>
      <c r="G419" s="13" t="s">
        <v>1466</v>
      </c>
      <c r="H419" s="36">
        <v>1</v>
      </c>
    </row>
    <row r="420" spans="1:8" ht="16.5" customHeight="1">
      <c r="A420" s="23">
        <v>2015</v>
      </c>
      <c r="B420" s="23" t="s">
        <v>2367</v>
      </c>
      <c r="C420" s="23" t="s">
        <v>1886</v>
      </c>
      <c r="D420" s="13" t="s">
        <v>23</v>
      </c>
      <c r="E420" s="13" t="s">
        <v>1464</v>
      </c>
      <c r="F420" s="13" t="s">
        <v>100</v>
      </c>
      <c r="G420" s="13" t="s">
        <v>1468</v>
      </c>
      <c r="H420" s="36">
        <v>1</v>
      </c>
    </row>
    <row r="421" spans="1:8" ht="16.5" customHeight="1">
      <c r="A421" s="23">
        <v>2015</v>
      </c>
      <c r="B421" s="23" t="s">
        <v>2367</v>
      </c>
      <c r="C421" s="23" t="s">
        <v>1886</v>
      </c>
      <c r="D421" s="13" t="s">
        <v>23</v>
      </c>
      <c r="E421" s="13" t="s">
        <v>1464</v>
      </c>
      <c r="F421" s="13" t="s">
        <v>104</v>
      </c>
      <c r="G421" s="13" t="s">
        <v>1472</v>
      </c>
      <c r="H421" s="36">
        <v>2</v>
      </c>
    </row>
    <row r="422" spans="1:8">
      <c r="A422" s="23">
        <v>2015</v>
      </c>
      <c r="B422" s="23" t="s">
        <v>2367</v>
      </c>
      <c r="C422" s="23" t="s">
        <v>1886</v>
      </c>
      <c r="D422" s="13" t="s">
        <v>41</v>
      </c>
      <c r="E422" s="13" t="s">
        <v>1461</v>
      </c>
      <c r="F422" s="13" t="s">
        <v>23</v>
      </c>
      <c r="G422" s="13" t="s">
        <v>1453</v>
      </c>
      <c r="H422" s="36">
        <v>3</v>
      </c>
    </row>
    <row r="423" spans="1:8">
      <c r="A423" s="23">
        <v>2015</v>
      </c>
      <c r="B423" s="23" t="s">
        <v>2367</v>
      </c>
      <c r="C423" s="23" t="s">
        <v>1886</v>
      </c>
      <c r="D423" s="13" t="s">
        <v>41</v>
      </c>
      <c r="E423" s="13" t="s">
        <v>1461</v>
      </c>
      <c r="F423" s="13" t="s">
        <v>23</v>
      </c>
      <c r="G423" s="13" t="s">
        <v>1460</v>
      </c>
      <c r="H423" s="36">
        <v>2</v>
      </c>
    </row>
    <row r="424" spans="1:8">
      <c r="A424" s="23">
        <v>2015</v>
      </c>
      <c r="B424" s="23" t="s">
        <v>2367</v>
      </c>
      <c r="C424" s="23" t="s">
        <v>1886</v>
      </c>
      <c r="D424" s="13" t="s">
        <v>41</v>
      </c>
      <c r="E424" s="13" t="s">
        <v>1461</v>
      </c>
      <c r="F424" s="13" t="s">
        <v>23</v>
      </c>
      <c r="G424" s="13" t="s">
        <v>1464</v>
      </c>
      <c r="H424" s="36">
        <v>1</v>
      </c>
    </row>
    <row r="425" spans="1:8" ht="16.5" customHeight="1">
      <c r="A425" s="23">
        <v>2015</v>
      </c>
      <c r="B425" s="23" t="s">
        <v>2367</v>
      </c>
      <c r="C425" s="23" t="s">
        <v>1886</v>
      </c>
      <c r="D425" s="13" t="s">
        <v>41</v>
      </c>
      <c r="E425" s="13" t="s">
        <v>1461</v>
      </c>
      <c r="F425" s="13" t="s">
        <v>60</v>
      </c>
      <c r="G425" s="13" t="s">
        <v>1458</v>
      </c>
      <c r="H425" s="36">
        <v>1</v>
      </c>
    </row>
    <row r="426" spans="1:8" ht="16.5" customHeight="1">
      <c r="A426" s="23">
        <v>2015</v>
      </c>
      <c r="B426" s="23" t="s">
        <v>2367</v>
      </c>
      <c r="C426" s="23" t="s">
        <v>1886</v>
      </c>
      <c r="D426" s="13" t="s">
        <v>41</v>
      </c>
      <c r="E426" s="13" t="s">
        <v>1461</v>
      </c>
      <c r="F426" s="13" t="s">
        <v>60</v>
      </c>
      <c r="G426" s="13" t="s">
        <v>1477</v>
      </c>
      <c r="H426" s="36">
        <v>8</v>
      </c>
    </row>
    <row r="427" spans="1:8" ht="16.5" customHeight="1">
      <c r="A427" s="23">
        <v>2015</v>
      </c>
      <c r="B427" s="23" t="s">
        <v>2367</v>
      </c>
      <c r="C427" s="23" t="s">
        <v>1886</v>
      </c>
      <c r="D427" s="13" t="s">
        <v>41</v>
      </c>
      <c r="E427" s="13" t="s">
        <v>1461</v>
      </c>
      <c r="F427" s="13" t="s">
        <v>70</v>
      </c>
      <c r="G427" s="13" t="s">
        <v>577</v>
      </c>
      <c r="H427" s="36">
        <v>2</v>
      </c>
    </row>
    <row r="428" spans="1:8" ht="16.5" customHeight="1">
      <c r="A428" s="23">
        <v>2015</v>
      </c>
      <c r="B428" s="23" t="s">
        <v>2367</v>
      </c>
      <c r="C428" s="23" t="s">
        <v>1886</v>
      </c>
      <c r="D428" s="13" t="s">
        <v>41</v>
      </c>
      <c r="E428" s="13" t="s">
        <v>1461</v>
      </c>
      <c r="F428" s="13" t="s">
        <v>70</v>
      </c>
      <c r="G428" s="13" t="s">
        <v>1466</v>
      </c>
      <c r="H428" s="36">
        <v>1</v>
      </c>
    </row>
    <row r="429" spans="1:8" ht="16.5" customHeight="1">
      <c r="A429" s="23">
        <v>2015</v>
      </c>
      <c r="B429" s="23" t="s">
        <v>2367</v>
      </c>
      <c r="C429" s="23" t="s">
        <v>1886</v>
      </c>
      <c r="D429" s="13" t="s">
        <v>41</v>
      </c>
      <c r="E429" s="13" t="s">
        <v>1461</v>
      </c>
      <c r="F429" s="13" t="s">
        <v>70</v>
      </c>
      <c r="G429" s="13" t="s">
        <v>1469</v>
      </c>
      <c r="H429" s="36">
        <v>4</v>
      </c>
    </row>
    <row r="430" spans="1:8" ht="16.5" customHeight="1">
      <c r="A430" s="23">
        <v>2015</v>
      </c>
      <c r="B430" s="23" t="s">
        <v>2367</v>
      </c>
      <c r="C430" s="23" t="s">
        <v>1886</v>
      </c>
      <c r="D430" s="13" t="s">
        <v>41</v>
      </c>
      <c r="E430" s="13" t="s">
        <v>1461</v>
      </c>
      <c r="F430" s="13" t="s">
        <v>70</v>
      </c>
      <c r="G430" s="13" t="s">
        <v>1478</v>
      </c>
      <c r="H430" s="36">
        <v>3</v>
      </c>
    </row>
    <row r="431" spans="1:8" ht="16.5" customHeight="1">
      <c r="A431" s="23">
        <v>2015</v>
      </c>
      <c r="B431" s="23" t="s">
        <v>2367</v>
      </c>
      <c r="C431" s="23" t="s">
        <v>1886</v>
      </c>
      <c r="D431" s="13" t="s">
        <v>41</v>
      </c>
      <c r="E431" s="13" t="s">
        <v>1461</v>
      </c>
      <c r="F431" s="13" t="s">
        <v>94</v>
      </c>
      <c r="G431" s="13" t="s">
        <v>1463</v>
      </c>
      <c r="H431" s="36">
        <v>1</v>
      </c>
    </row>
    <row r="432" spans="1:8" ht="16.5" customHeight="1">
      <c r="A432" s="23">
        <v>2015</v>
      </c>
      <c r="B432" s="23" t="s">
        <v>2367</v>
      </c>
      <c r="C432" s="23" t="s">
        <v>1886</v>
      </c>
      <c r="D432" s="13" t="s">
        <v>41</v>
      </c>
      <c r="E432" s="13" t="s">
        <v>1461</v>
      </c>
      <c r="F432" s="13" t="s">
        <v>100</v>
      </c>
      <c r="G432" s="13" t="s">
        <v>1468</v>
      </c>
      <c r="H432" s="36">
        <v>6</v>
      </c>
    </row>
    <row r="433" spans="1:8" ht="16.5" customHeight="1">
      <c r="A433" s="23">
        <v>2015</v>
      </c>
      <c r="B433" s="23" t="s">
        <v>2367</v>
      </c>
      <c r="C433" s="23" t="s">
        <v>1886</v>
      </c>
      <c r="D433" s="13" t="s">
        <v>41</v>
      </c>
      <c r="E433" s="13" t="s">
        <v>1461</v>
      </c>
      <c r="F433" s="13" t="s">
        <v>164</v>
      </c>
      <c r="G433" s="13" t="s">
        <v>584</v>
      </c>
      <c r="H433" s="36">
        <v>2</v>
      </c>
    </row>
    <row r="434" spans="1:8" ht="16.5" customHeight="1">
      <c r="A434" s="23">
        <v>2015</v>
      </c>
      <c r="B434" s="23" t="s">
        <v>2367</v>
      </c>
      <c r="C434" s="23" t="s">
        <v>1886</v>
      </c>
      <c r="D434" s="13" t="s">
        <v>60</v>
      </c>
      <c r="E434" s="13" t="s">
        <v>1458</v>
      </c>
      <c r="F434" s="13" t="s">
        <v>5</v>
      </c>
      <c r="G434" s="13" t="s">
        <v>559</v>
      </c>
      <c r="H434" s="36">
        <v>1</v>
      </c>
    </row>
    <row r="435" spans="1:8" ht="16.5" customHeight="1">
      <c r="A435" s="23">
        <v>2015</v>
      </c>
      <c r="B435" s="23" t="s">
        <v>2367</v>
      </c>
      <c r="C435" s="23" t="s">
        <v>1886</v>
      </c>
      <c r="D435" s="13" t="s">
        <v>60</v>
      </c>
      <c r="E435" s="13" t="s">
        <v>1458</v>
      </c>
      <c r="F435" s="13" t="s">
        <v>23</v>
      </c>
      <c r="G435" s="13" t="s">
        <v>1453</v>
      </c>
      <c r="H435" s="36">
        <v>1</v>
      </c>
    </row>
    <row r="436" spans="1:8" ht="16.5" customHeight="1">
      <c r="A436" s="23">
        <v>2015</v>
      </c>
      <c r="B436" s="23" t="s">
        <v>2367</v>
      </c>
      <c r="C436" s="23" t="s">
        <v>1886</v>
      </c>
      <c r="D436" s="13" t="s">
        <v>60</v>
      </c>
      <c r="E436" s="13" t="s">
        <v>1458</v>
      </c>
      <c r="F436" s="13" t="s">
        <v>23</v>
      </c>
      <c r="G436" s="13" t="s">
        <v>1464</v>
      </c>
      <c r="H436" s="36">
        <v>4</v>
      </c>
    </row>
    <row r="437" spans="1:8" ht="16.5" customHeight="1">
      <c r="A437" s="23">
        <v>2015</v>
      </c>
      <c r="B437" s="23" t="s">
        <v>2367</v>
      </c>
      <c r="C437" s="23" t="s">
        <v>1886</v>
      </c>
      <c r="D437" s="13" t="s">
        <v>60</v>
      </c>
      <c r="E437" s="13" t="s">
        <v>1458</v>
      </c>
      <c r="F437" s="13" t="s">
        <v>41</v>
      </c>
      <c r="G437" s="13" t="s">
        <v>1461</v>
      </c>
      <c r="H437" s="36">
        <v>7</v>
      </c>
    </row>
    <row r="438" spans="1:8" ht="16.5" customHeight="1">
      <c r="A438" s="23">
        <v>2015</v>
      </c>
      <c r="B438" s="23" t="s">
        <v>2367</v>
      </c>
      <c r="C438" s="23" t="s">
        <v>1886</v>
      </c>
      <c r="D438" s="13" t="s">
        <v>60</v>
      </c>
      <c r="E438" s="13" t="s">
        <v>1458</v>
      </c>
      <c r="F438" s="13" t="s">
        <v>60</v>
      </c>
      <c r="G438" s="13" t="s">
        <v>1477</v>
      </c>
      <c r="H438" s="36">
        <v>5</v>
      </c>
    </row>
    <row r="439" spans="1:8" ht="16.5" customHeight="1">
      <c r="A439" s="23">
        <v>2015</v>
      </c>
      <c r="B439" s="23" t="s">
        <v>2367</v>
      </c>
      <c r="C439" s="23" t="s">
        <v>1886</v>
      </c>
      <c r="D439" s="13" t="s">
        <v>60</v>
      </c>
      <c r="E439" s="13" t="s">
        <v>1458</v>
      </c>
      <c r="F439" s="13" t="s">
        <v>70</v>
      </c>
      <c r="G439" s="13" t="s">
        <v>577</v>
      </c>
      <c r="H439" s="36">
        <v>2</v>
      </c>
    </row>
    <row r="440" spans="1:8" ht="16.5" customHeight="1">
      <c r="A440" s="23">
        <v>2015</v>
      </c>
      <c r="B440" s="23" t="s">
        <v>2367</v>
      </c>
      <c r="C440" s="23" t="s">
        <v>1886</v>
      </c>
      <c r="D440" s="13" t="s">
        <v>60</v>
      </c>
      <c r="E440" s="13" t="s">
        <v>1458</v>
      </c>
      <c r="F440" s="13" t="s">
        <v>70</v>
      </c>
      <c r="G440" s="13" t="s">
        <v>1466</v>
      </c>
      <c r="H440" s="36">
        <v>2</v>
      </c>
    </row>
    <row r="441" spans="1:8" ht="16.5" customHeight="1">
      <c r="A441" s="23">
        <v>2015</v>
      </c>
      <c r="B441" s="23" t="s">
        <v>2367</v>
      </c>
      <c r="C441" s="23" t="s">
        <v>1886</v>
      </c>
      <c r="D441" s="13" t="s">
        <v>60</v>
      </c>
      <c r="E441" s="13" t="s">
        <v>1458</v>
      </c>
      <c r="F441" s="13" t="s">
        <v>70</v>
      </c>
      <c r="G441" s="13" t="s">
        <v>1469</v>
      </c>
      <c r="H441" s="36">
        <v>3</v>
      </c>
    </row>
    <row r="442" spans="1:8" ht="16.5" customHeight="1">
      <c r="A442" s="23">
        <v>2015</v>
      </c>
      <c r="B442" s="23" t="s">
        <v>2367</v>
      </c>
      <c r="C442" s="23" t="s">
        <v>1886</v>
      </c>
      <c r="D442" s="13" t="s">
        <v>60</v>
      </c>
      <c r="E442" s="13" t="s">
        <v>1458</v>
      </c>
      <c r="F442" s="13" t="s">
        <v>70</v>
      </c>
      <c r="G442" s="13" t="s">
        <v>1478</v>
      </c>
      <c r="H442" s="36">
        <v>7</v>
      </c>
    </row>
    <row r="443" spans="1:8" ht="16.5" customHeight="1">
      <c r="A443" s="23">
        <v>2015</v>
      </c>
      <c r="B443" s="23" t="s">
        <v>2367</v>
      </c>
      <c r="C443" s="23" t="s">
        <v>1886</v>
      </c>
      <c r="D443" s="13" t="s">
        <v>60</v>
      </c>
      <c r="E443" s="13" t="s">
        <v>1458</v>
      </c>
      <c r="F443" s="13" t="s">
        <v>76</v>
      </c>
      <c r="G443" s="13" t="s">
        <v>1459</v>
      </c>
      <c r="H443" s="36">
        <v>4</v>
      </c>
    </row>
    <row r="444" spans="1:8" ht="16.5" customHeight="1">
      <c r="A444" s="23">
        <v>2015</v>
      </c>
      <c r="B444" s="23" t="s">
        <v>2367</v>
      </c>
      <c r="C444" s="23" t="s">
        <v>1886</v>
      </c>
      <c r="D444" s="13" t="s">
        <v>60</v>
      </c>
      <c r="E444" s="13" t="s">
        <v>1458</v>
      </c>
      <c r="F444" s="13" t="s">
        <v>100</v>
      </c>
      <c r="G444" s="13" t="s">
        <v>1468</v>
      </c>
      <c r="H444" s="36">
        <v>1</v>
      </c>
    </row>
    <row r="445" spans="1:8" ht="16.5" customHeight="1">
      <c r="A445" s="23">
        <v>2015</v>
      </c>
      <c r="B445" s="23" t="s">
        <v>2367</v>
      </c>
      <c r="C445" s="23" t="s">
        <v>1886</v>
      </c>
      <c r="D445" s="13" t="s">
        <v>60</v>
      </c>
      <c r="E445" s="13" t="s">
        <v>1458</v>
      </c>
      <c r="F445" s="13" t="s">
        <v>164</v>
      </c>
      <c r="G445" s="13" t="s">
        <v>584</v>
      </c>
      <c r="H445" s="36">
        <v>2</v>
      </c>
    </row>
    <row r="446" spans="1:8" ht="16.5" customHeight="1">
      <c r="A446" s="23">
        <v>2015</v>
      </c>
      <c r="B446" s="23" t="s">
        <v>2367</v>
      </c>
      <c r="C446" s="23" t="s">
        <v>1886</v>
      </c>
      <c r="D446" s="13" t="s">
        <v>60</v>
      </c>
      <c r="E446" s="13" t="s">
        <v>1477</v>
      </c>
      <c r="F446" s="13" t="s">
        <v>23</v>
      </c>
      <c r="G446" s="13" t="s">
        <v>1453</v>
      </c>
      <c r="H446" s="36">
        <v>13</v>
      </c>
    </row>
    <row r="447" spans="1:8" ht="16.5" customHeight="1">
      <c r="A447" s="23">
        <v>2015</v>
      </c>
      <c r="B447" s="23" t="s">
        <v>2367</v>
      </c>
      <c r="C447" s="23" t="s">
        <v>1886</v>
      </c>
      <c r="D447" s="13" t="s">
        <v>60</v>
      </c>
      <c r="E447" s="13" t="s">
        <v>1477</v>
      </c>
      <c r="F447" s="13" t="s">
        <v>41</v>
      </c>
      <c r="G447" s="13" t="s">
        <v>1461</v>
      </c>
      <c r="H447" s="36">
        <v>4</v>
      </c>
    </row>
    <row r="448" spans="1:8" ht="16.5" customHeight="1">
      <c r="A448" s="23">
        <v>2015</v>
      </c>
      <c r="B448" s="23" t="s">
        <v>2367</v>
      </c>
      <c r="C448" s="23" t="s">
        <v>1886</v>
      </c>
      <c r="D448" s="13" t="s">
        <v>60</v>
      </c>
      <c r="E448" s="13" t="s">
        <v>1477</v>
      </c>
      <c r="F448" s="13" t="s">
        <v>60</v>
      </c>
      <c r="G448" s="13" t="s">
        <v>1458</v>
      </c>
      <c r="H448" s="36">
        <v>6</v>
      </c>
    </row>
    <row r="449" spans="1:8" ht="16.5" customHeight="1">
      <c r="A449" s="23">
        <v>2015</v>
      </c>
      <c r="B449" s="23" t="s">
        <v>2367</v>
      </c>
      <c r="C449" s="23" t="s">
        <v>1886</v>
      </c>
      <c r="D449" s="13" t="s">
        <v>60</v>
      </c>
      <c r="E449" s="13" t="s">
        <v>1477</v>
      </c>
      <c r="F449" s="13" t="s">
        <v>70</v>
      </c>
      <c r="G449" s="13" t="s">
        <v>577</v>
      </c>
      <c r="H449" s="36">
        <v>1</v>
      </c>
    </row>
    <row r="450" spans="1:8" ht="16.5" customHeight="1">
      <c r="A450" s="23">
        <v>2015</v>
      </c>
      <c r="B450" s="23" t="s">
        <v>2367</v>
      </c>
      <c r="C450" s="23" t="s">
        <v>1886</v>
      </c>
      <c r="D450" s="13" t="s">
        <v>60</v>
      </c>
      <c r="E450" s="13" t="s">
        <v>1477</v>
      </c>
      <c r="F450" s="13" t="s">
        <v>70</v>
      </c>
      <c r="G450" s="13" t="s">
        <v>1469</v>
      </c>
      <c r="H450" s="36">
        <v>2</v>
      </c>
    </row>
    <row r="451" spans="1:8" ht="16.5" customHeight="1">
      <c r="A451" s="23">
        <v>2015</v>
      </c>
      <c r="B451" s="23" t="s">
        <v>2367</v>
      </c>
      <c r="C451" s="23" t="s">
        <v>1886</v>
      </c>
      <c r="D451" s="13" t="s">
        <v>60</v>
      </c>
      <c r="E451" s="13" t="s">
        <v>1477</v>
      </c>
      <c r="F451" s="13" t="s">
        <v>70</v>
      </c>
      <c r="G451" s="13" t="s">
        <v>1478</v>
      </c>
      <c r="H451" s="36">
        <v>4</v>
      </c>
    </row>
    <row r="452" spans="1:8" ht="16.5" customHeight="1">
      <c r="A452" s="23">
        <v>2015</v>
      </c>
      <c r="B452" s="23" t="s">
        <v>2367</v>
      </c>
      <c r="C452" s="23" t="s">
        <v>1886</v>
      </c>
      <c r="D452" s="13" t="s">
        <v>60</v>
      </c>
      <c r="E452" s="13" t="s">
        <v>1477</v>
      </c>
      <c r="F452" s="13" t="s">
        <v>76</v>
      </c>
      <c r="G452" s="13" t="s">
        <v>1459</v>
      </c>
      <c r="H452" s="36">
        <v>2</v>
      </c>
    </row>
    <row r="453" spans="1:8" ht="16.5" customHeight="1">
      <c r="A453" s="23">
        <v>2015</v>
      </c>
      <c r="B453" s="23" t="s">
        <v>2367</v>
      </c>
      <c r="C453" s="23" t="s">
        <v>1886</v>
      </c>
      <c r="D453" s="13" t="s">
        <v>60</v>
      </c>
      <c r="E453" s="13" t="s">
        <v>1477</v>
      </c>
      <c r="F453" s="13" t="s">
        <v>76</v>
      </c>
      <c r="G453" s="13" t="s">
        <v>1473</v>
      </c>
      <c r="H453" s="36">
        <v>1</v>
      </c>
    </row>
    <row r="454" spans="1:8" ht="16.5" customHeight="1">
      <c r="A454" s="23">
        <v>2015</v>
      </c>
      <c r="B454" s="23" t="s">
        <v>2367</v>
      </c>
      <c r="C454" s="23" t="s">
        <v>1886</v>
      </c>
      <c r="D454" s="13" t="s">
        <v>60</v>
      </c>
      <c r="E454" s="13" t="s">
        <v>1477</v>
      </c>
      <c r="F454" s="13" t="s">
        <v>94</v>
      </c>
      <c r="G454" s="13" t="s">
        <v>1463</v>
      </c>
      <c r="H454" s="36">
        <v>3</v>
      </c>
    </row>
    <row r="455" spans="1:8" ht="16.5" customHeight="1">
      <c r="A455" s="23">
        <v>2015</v>
      </c>
      <c r="B455" s="23" t="s">
        <v>2367</v>
      </c>
      <c r="C455" s="23" t="s">
        <v>1886</v>
      </c>
      <c r="D455" s="13" t="s">
        <v>60</v>
      </c>
      <c r="E455" s="13" t="s">
        <v>1477</v>
      </c>
      <c r="F455" s="13" t="s">
        <v>164</v>
      </c>
      <c r="G455" s="13" t="s">
        <v>584</v>
      </c>
      <c r="H455" s="36">
        <v>6</v>
      </c>
    </row>
    <row r="456" spans="1:8" ht="16.5" customHeight="1">
      <c r="A456" s="23">
        <v>2015</v>
      </c>
      <c r="B456" s="23" t="s">
        <v>2367</v>
      </c>
      <c r="C456" s="23" t="s">
        <v>1886</v>
      </c>
      <c r="D456" s="13" t="s">
        <v>70</v>
      </c>
      <c r="E456" s="13" t="s">
        <v>577</v>
      </c>
      <c r="F456" s="13" t="s">
        <v>10</v>
      </c>
      <c r="G456" s="13" t="s">
        <v>1454</v>
      </c>
      <c r="H456" s="36">
        <v>2</v>
      </c>
    </row>
    <row r="457" spans="1:8" ht="16.5" customHeight="1">
      <c r="A457" s="23">
        <v>2015</v>
      </c>
      <c r="B457" s="23" t="s">
        <v>2367</v>
      </c>
      <c r="C457" s="23" t="s">
        <v>1886</v>
      </c>
      <c r="D457" s="13" t="s">
        <v>70</v>
      </c>
      <c r="E457" s="13" t="s">
        <v>577</v>
      </c>
      <c r="F457" s="13" t="s">
        <v>60</v>
      </c>
      <c r="G457" s="13" t="s">
        <v>1458</v>
      </c>
      <c r="H457" s="36">
        <v>1</v>
      </c>
    </row>
    <row r="458" spans="1:8" ht="16.5" customHeight="1">
      <c r="A458" s="23">
        <v>2015</v>
      </c>
      <c r="B458" s="23" t="s">
        <v>2367</v>
      </c>
      <c r="C458" s="23" t="s">
        <v>1886</v>
      </c>
      <c r="D458" s="13" t="s">
        <v>70</v>
      </c>
      <c r="E458" s="13" t="s">
        <v>577</v>
      </c>
      <c r="F458" s="13" t="s">
        <v>70</v>
      </c>
      <c r="G458" s="13" t="s">
        <v>1466</v>
      </c>
      <c r="H458" s="36">
        <v>1</v>
      </c>
    </row>
    <row r="459" spans="1:8" ht="16.5" customHeight="1">
      <c r="A459" s="23">
        <v>2015</v>
      </c>
      <c r="B459" s="23" t="s">
        <v>2367</v>
      </c>
      <c r="C459" s="23" t="s">
        <v>1886</v>
      </c>
      <c r="D459" s="13" t="s">
        <v>70</v>
      </c>
      <c r="E459" s="13" t="s">
        <v>577</v>
      </c>
      <c r="F459" s="13" t="s">
        <v>70</v>
      </c>
      <c r="G459" s="13" t="s">
        <v>1469</v>
      </c>
      <c r="H459" s="36">
        <v>1</v>
      </c>
    </row>
    <row r="460" spans="1:8" ht="16.5" customHeight="1">
      <c r="A460" s="23">
        <v>2015</v>
      </c>
      <c r="B460" s="23" t="s">
        <v>2367</v>
      </c>
      <c r="C460" s="23" t="s">
        <v>1886</v>
      </c>
      <c r="D460" s="13" t="s">
        <v>70</v>
      </c>
      <c r="E460" s="13" t="s">
        <v>577</v>
      </c>
      <c r="F460" s="13" t="s">
        <v>89</v>
      </c>
      <c r="G460" s="13" t="s">
        <v>1465</v>
      </c>
      <c r="H460" s="36">
        <v>1</v>
      </c>
    </row>
    <row r="461" spans="1:8" ht="16.5" customHeight="1">
      <c r="A461" s="23">
        <v>2015</v>
      </c>
      <c r="B461" s="23" t="s">
        <v>2367</v>
      </c>
      <c r="C461" s="23" t="s">
        <v>1886</v>
      </c>
      <c r="D461" s="13" t="s">
        <v>70</v>
      </c>
      <c r="E461" s="13" t="s">
        <v>577</v>
      </c>
      <c r="F461" s="13" t="s">
        <v>94</v>
      </c>
      <c r="G461" s="13" t="s">
        <v>1463</v>
      </c>
      <c r="H461" s="36">
        <v>1</v>
      </c>
    </row>
    <row r="462" spans="1:8" ht="16.5" customHeight="1">
      <c r="A462" s="23">
        <v>2015</v>
      </c>
      <c r="B462" s="23" t="s">
        <v>2367</v>
      </c>
      <c r="C462" s="23" t="s">
        <v>1886</v>
      </c>
      <c r="D462" s="13" t="s">
        <v>70</v>
      </c>
      <c r="E462" s="13" t="s">
        <v>577</v>
      </c>
      <c r="F462" s="13" t="s">
        <v>100</v>
      </c>
      <c r="G462" s="13" t="s">
        <v>1468</v>
      </c>
      <c r="H462" s="36">
        <v>1</v>
      </c>
    </row>
    <row r="463" spans="1:8" ht="16.5" customHeight="1">
      <c r="A463" s="23">
        <v>2015</v>
      </c>
      <c r="B463" s="23" t="s">
        <v>2367</v>
      </c>
      <c r="C463" s="23" t="s">
        <v>1886</v>
      </c>
      <c r="D463" s="13" t="s">
        <v>70</v>
      </c>
      <c r="E463" s="13" t="s">
        <v>577</v>
      </c>
      <c r="F463" s="13" t="s">
        <v>164</v>
      </c>
      <c r="G463" s="13" t="s">
        <v>584</v>
      </c>
      <c r="H463" s="36">
        <v>1</v>
      </c>
    </row>
    <row r="464" spans="1:8" ht="16.5" customHeight="1">
      <c r="A464" s="23">
        <v>2015</v>
      </c>
      <c r="B464" s="23" t="s">
        <v>2367</v>
      </c>
      <c r="C464" s="23" t="s">
        <v>1886</v>
      </c>
      <c r="D464" s="13" t="s">
        <v>70</v>
      </c>
      <c r="E464" s="13" t="s">
        <v>1466</v>
      </c>
      <c r="F464" s="13" t="s">
        <v>5</v>
      </c>
      <c r="G464" s="13" t="s">
        <v>559</v>
      </c>
      <c r="H464" s="36">
        <v>1</v>
      </c>
    </row>
    <row r="465" spans="1:8" ht="16.5" customHeight="1">
      <c r="A465" s="23">
        <v>2015</v>
      </c>
      <c r="B465" s="23" t="s">
        <v>2367</v>
      </c>
      <c r="C465" s="23" t="s">
        <v>1886</v>
      </c>
      <c r="D465" s="13" t="s">
        <v>70</v>
      </c>
      <c r="E465" s="13" t="s">
        <v>1466</v>
      </c>
      <c r="F465" s="13" t="s">
        <v>10</v>
      </c>
      <c r="G465" s="13" t="s">
        <v>1454</v>
      </c>
      <c r="H465" s="36">
        <v>2</v>
      </c>
    </row>
    <row r="466" spans="1:8" ht="16.5" customHeight="1">
      <c r="A466" s="23">
        <v>2015</v>
      </c>
      <c r="B466" s="23" t="s">
        <v>2367</v>
      </c>
      <c r="C466" s="23" t="s">
        <v>1886</v>
      </c>
      <c r="D466" s="13" t="s">
        <v>70</v>
      </c>
      <c r="E466" s="13" t="s">
        <v>1466</v>
      </c>
      <c r="F466" s="13" t="s">
        <v>10</v>
      </c>
      <c r="G466" s="13" t="s">
        <v>1455</v>
      </c>
      <c r="H466" s="36">
        <v>1</v>
      </c>
    </row>
    <row r="467" spans="1:8" ht="16.5" customHeight="1">
      <c r="A467" s="23">
        <v>2015</v>
      </c>
      <c r="B467" s="23" t="s">
        <v>2367</v>
      </c>
      <c r="C467" s="23" t="s">
        <v>1886</v>
      </c>
      <c r="D467" s="13" t="s">
        <v>70</v>
      </c>
      <c r="E467" s="13" t="s">
        <v>1466</v>
      </c>
      <c r="F467" s="13" t="s">
        <v>10</v>
      </c>
      <c r="G467" s="13" t="s">
        <v>1467</v>
      </c>
      <c r="H467" s="36">
        <v>1</v>
      </c>
    </row>
    <row r="468" spans="1:8" ht="16.5" customHeight="1">
      <c r="A468" s="23">
        <v>2015</v>
      </c>
      <c r="B468" s="23" t="s">
        <v>2367</v>
      </c>
      <c r="C468" s="23" t="s">
        <v>1886</v>
      </c>
      <c r="D468" s="13" t="s">
        <v>70</v>
      </c>
      <c r="E468" s="13" t="s">
        <v>1466</v>
      </c>
      <c r="F468" s="13" t="s">
        <v>41</v>
      </c>
      <c r="G468" s="13" t="s">
        <v>1461</v>
      </c>
      <c r="H468" s="36">
        <v>2</v>
      </c>
    </row>
    <row r="469" spans="1:8" ht="16.5" customHeight="1">
      <c r="A469" s="23">
        <v>2015</v>
      </c>
      <c r="B469" s="23" t="s">
        <v>2367</v>
      </c>
      <c r="C469" s="23" t="s">
        <v>1886</v>
      </c>
      <c r="D469" s="13" t="s">
        <v>70</v>
      </c>
      <c r="E469" s="13" t="s">
        <v>1466</v>
      </c>
      <c r="F469" s="13" t="s">
        <v>70</v>
      </c>
      <c r="G469" s="13" t="s">
        <v>577</v>
      </c>
      <c r="H469" s="36">
        <v>2</v>
      </c>
    </row>
    <row r="470" spans="1:8" ht="16.5" customHeight="1">
      <c r="A470" s="23">
        <v>2015</v>
      </c>
      <c r="B470" s="23" t="s">
        <v>2367</v>
      </c>
      <c r="C470" s="23" t="s">
        <v>1886</v>
      </c>
      <c r="D470" s="13" t="s">
        <v>70</v>
      </c>
      <c r="E470" s="13" t="s">
        <v>1466</v>
      </c>
      <c r="F470" s="13" t="s">
        <v>70</v>
      </c>
      <c r="G470" s="13" t="s">
        <v>1469</v>
      </c>
      <c r="H470" s="36">
        <v>3</v>
      </c>
    </row>
    <row r="471" spans="1:8" ht="16.5" customHeight="1">
      <c r="A471" s="23">
        <v>2015</v>
      </c>
      <c r="B471" s="23" t="s">
        <v>2367</v>
      </c>
      <c r="C471" s="23" t="s">
        <v>1886</v>
      </c>
      <c r="D471" s="13" t="s">
        <v>70</v>
      </c>
      <c r="E471" s="13" t="s">
        <v>1466</v>
      </c>
      <c r="F471" s="13" t="s">
        <v>70</v>
      </c>
      <c r="G471" s="13" t="s">
        <v>1478</v>
      </c>
      <c r="H471" s="36">
        <v>1</v>
      </c>
    </row>
    <row r="472" spans="1:8" ht="16.5" customHeight="1">
      <c r="A472" s="23">
        <v>2015</v>
      </c>
      <c r="B472" s="23" t="s">
        <v>2367</v>
      </c>
      <c r="C472" s="23" t="s">
        <v>1886</v>
      </c>
      <c r="D472" s="13" t="s">
        <v>70</v>
      </c>
      <c r="E472" s="13" t="s">
        <v>1466</v>
      </c>
      <c r="F472" s="13" t="s">
        <v>76</v>
      </c>
      <c r="G472" s="13" t="s">
        <v>1459</v>
      </c>
      <c r="H472" s="36">
        <v>1</v>
      </c>
    </row>
    <row r="473" spans="1:8" ht="16.5" customHeight="1">
      <c r="A473" s="23">
        <v>2015</v>
      </c>
      <c r="B473" s="23" t="s">
        <v>2367</v>
      </c>
      <c r="C473" s="23" t="s">
        <v>1886</v>
      </c>
      <c r="D473" s="13" t="s">
        <v>70</v>
      </c>
      <c r="E473" s="13" t="s">
        <v>1466</v>
      </c>
      <c r="F473" s="13" t="s">
        <v>76</v>
      </c>
      <c r="G473" s="13" t="s">
        <v>1473</v>
      </c>
      <c r="H473" s="36">
        <v>5</v>
      </c>
    </row>
    <row r="474" spans="1:8" ht="16.5" customHeight="1">
      <c r="A474" s="23">
        <v>2015</v>
      </c>
      <c r="B474" s="23" t="s">
        <v>2367</v>
      </c>
      <c r="C474" s="23" t="s">
        <v>1886</v>
      </c>
      <c r="D474" s="13" t="s">
        <v>70</v>
      </c>
      <c r="E474" s="13" t="s">
        <v>1466</v>
      </c>
      <c r="F474" s="13" t="s">
        <v>94</v>
      </c>
      <c r="G474" s="13" t="s">
        <v>1463</v>
      </c>
      <c r="H474" s="36">
        <v>1</v>
      </c>
    </row>
    <row r="475" spans="1:8" ht="16.5" customHeight="1">
      <c r="A475" s="23">
        <v>2015</v>
      </c>
      <c r="B475" s="23" t="s">
        <v>2367</v>
      </c>
      <c r="C475" s="23" t="s">
        <v>1886</v>
      </c>
      <c r="D475" s="13" t="s">
        <v>70</v>
      </c>
      <c r="E475" s="13" t="s">
        <v>1466</v>
      </c>
      <c r="F475" s="13" t="s">
        <v>100</v>
      </c>
      <c r="G475" s="13" t="s">
        <v>1468</v>
      </c>
      <c r="H475" s="36">
        <v>8</v>
      </c>
    </row>
    <row r="476" spans="1:8" ht="16.5" customHeight="1">
      <c r="A476" s="23">
        <v>2015</v>
      </c>
      <c r="B476" s="23" t="s">
        <v>2367</v>
      </c>
      <c r="C476" s="23" t="s">
        <v>1886</v>
      </c>
      <c r="D476" s="13" t="s">
        <v>70</v>
      </c>
      <c r="E476" s="13" t="s">
        <v>1466</v>
      </c>
      <c r="F476" s="13" t="s">
        <v>164</v>
      </c>
      <c r="G476" s="13" t="s">
        <v>584</v>
      </c>
      <c r="H476" s="36">
        <v>1</v>
      </c>
    </row>
    <row r="477" spans="1:8" ht="16.5" customHeight="1">
      <c r="A477" s="23">
        <v>2015</v>
      </c>
      <c r="B477" s="23" t="s">
        <v>2367</v>
      </c>
      <c r="C477" s="23" t="s">
        <v>1886</v>
      </c>
      <c r="D477" s="13" t="s">
        <v>70</v>
      </c>
      <c r="E477" s="13" t="s">
        <v>1469</v>
      </c>
      <c r="F477" s="13" t="s">
        <v>14</v>
      </c>
      <c r="G477" s="13" t="s">
        <v>1456</v>
      </c>
      <c r="H477" s="36">
        <v>1</v>
      </c>
    </row>
    <row r="478" spans="1:8" ht="16.5" customHeight="1">
      <c r="A478" s="23">
        <v>2015</v>
      </c>
      <c r="B478" s="23" t="s">
        <v>2367</v>
      </c>
      <c r="C478" s="23" t="s">
        <v>1886</v>
      </c>
      <c r="D478" s="13" t="s">
        <v>70</v>
      </c>
      <c r="E478" s="13" t="s">
        <v>1469</v>
      </c>
      <c r="F478" s="13" t="s">
        <v>60</v>
      </c>
      <c r="G478" s="13" t="s">
        <v>1458</v>
      </c>
      <c r="H478" s="36">
        <v>1</v>
      </c>
    </row>
    <row r="479" spans="1:8" ht="16.5" customHeight="1">
      <c r="A479" s="23">
        <v>2015</v>
      </c>
      <c r="B479" s="23" t="s">
        <v>2367</v>
      </c>
      <c r="C479" s="23" t="s">
        <v>1886</v>
      </c>
      <c r="D479" s="13" t="s">
        <v>70</v>
      </c>
      <c r="E479" s="13" t="s">
        <v>1469</v>
      </c>
      <c r="F479" s="13" t="s">
        <v>70</v>
      </c>
      <c r="G479" s="13" t="s">
        <v>577</v>
      </c>
      <c r="H479" s="36">
        <v>3</v>
      </c>
    </row>
    <row r="480" spans="1:8" ht="16.5" customHeight="1">
      <c r="A480" s="23">
        <v>2015</v>
      </c>
      <c r="B480" s="23" t="s">
        <v>2367</v>
      </c>
      <c r="C480" s="23" t="s">
        <v>1886</v>
      </c>
      <c r="D480" s="13" t="s">
        <v>70</v>
      </c>
      <c r="E480" s="13" t="s">
        <v>1469</v>
      </c>
      <c r="F480" s="13" t="s">
        <v>70</v>
      </c>
      <c r="G480" s="13" t="s">
        <v>1466</v>
      </c>
      <c r="H480" s="36">
        <v>4</v>
      </c>
    </row>
    <row r="481" spans="1:8" ht="16.5" customHeight="1">
      <c r="A481" s="23">
        <v>2015</v>
      </c>
      <c r="B481" s="23" t="s">
        <v>2367</v>
      </c>
      <c r="C481" s="23" t="s">
        <v>1886</v>
      </c>
      <c r="D481" s="13" t="s">
        <v>70</v>
      </c>
      <c r="E481" s="13" t="s">
        <v>1469</v>
      </c>
      <c r="F481" s="13" t="s">
        <v>76</v>
      </c>
      <c r="G481" s="13" t="s">
        <v>1473</v>
      </c>
      <c r="H481" s="36">
        <v>1</v>
      </c>
    </row>
    <row r="482" spans="1:8" ht="16.5" customHeight="1">
      <c r="A482" s="23">
        <v>2015</v>
      </c>
      <c r="B482" s="23" t="s">
        <v>2367</v>
      </c>
      <c r="C482" s="23" t="s">
        <v>1886</v>
      </c>
      <c r="D482" s="13" t="s">
        <v>70</v>
      </c>
      <c r="E482" s="13" t="s">
        <v>1469</v>
      </c>
      <c r="F482" s="13" t="s">
        <v>100</v>
      </c>
      <c r="G482" s="13" t="s">
        <v>1468</v>
      </c>
      <c r="H482" s="36">
        <v>4</v>
      </c>
    </row>
    <row r="483" spans="1:8" ht="16.5" customHeight="1">
      <c r="A483" s="23">
        <v>2015</v>
      </c>
      <c r="B483" s="23" t="s">
        <v>2367</v>
      </c>
      <c r="C483" s="23" t="s">
        <v>1886</v>
      </c>
      <c r="D483" s="13" t="s">
        <v>70</v>
      </c>
      <c r="E483" s="13" t="s">
        <v>1478</v>
      </c>
      <c r="F483" s="13" t="s">
        <v>10</v>
      </c>
      <c r="G483" s="13" t="s">
        <v>1455</v>
      </c>
      <c r="H483" s="36">
        <v>1</v>
      </c>
    </row>
    <row r="484" spans="1:8" ht="16.5" customHeight="1">
      <c r="A484" s="23">
        <v>2015</v>
      </c>
      <c r="B484" s="23" t="s">
        <v>2367</v>
      </c>
      <c r="C484" s="23" t="s">
        <v>1886</v>
      </c>
      <c r="D484" s="13" t="s">
        <v>70</v>
      </c>
      <c r="E484" s="13" t="s">
        <v>1478</v>
      </c>
      <c r="F484" s="13" t="s">
        <v>60</v>
      </c>
      <c r="G484" s="13" t="s">
        <v>1477</v>
      </c>
      <c r="H484" s="36">
        <v>1</v>
      </c>
    </row>
    <row r="485" spans="1:8" ht="16.5" customHeight="1">
      <c r="A485" s="23">
        <v>2015</v>
      </c>
      <c r="B485" s="23" t="s">
        <v>2367</v>
      </c>
      <c r="C485" s="23" t="s">
        <v>1886</v>
      </c>
      <c r="D485" s="13" t="s">
        <v>70</v>
      </c>
      <c r="E485" s="13" t="s">
        <v>1478</v>
      </c>
      <c r="F485" s="13" t="s">
        <v>86</v>
      </c>
      <c r="G485" s="13" t="s">
        <v>87</v>
      </c>
      <c r="H485" s="36">
        <v>1</v>
      </c>
    </row>
    <row r="486" spans="1:8" ht="16.5" customHeight="1">
      <c r="A486" s="23">
        <v>2015</v>
      </c>
      <c r="B486" s="23" t="s">
        <v>2367</v>
      </c>
      <c r="C486" s="23" t="s">
        <v>1886</v>
      </c>
      <c r="D486" s="13" t="s">
        <v>70</v>
      </c>
      <c r="E486" s="13" t="s">
        <v>1478</v>
      </c>
      <c r="F486" s="13" t="s">
        <v>164</v>
      </c>
      <c r="G486" s="13" t="s">
        <v>584</v>
      </c>
      <c r="H486" s="36">
        <v>1</v>
      </c>
    </row>
    <row r="487" spans="1:8" ht="16.5" customHeight="1">
      <c r="A487" s="23">
        <v>2015</v>
      </c>
      <c r="B487" s="23" t="s">
        <v>2367</v>
      </c>
      <c r="C487" s="23" t="s">
        <v>1886</v>
      </c>
      <c r="D487" s="13" t="s">
        <v>76</v>
      </c>
      <c r="E487" s="13" t="s">
        <v>2395</v>
      </c>
      <c r="F487" s="13" t="s">
        <v>23</v>
      </c>
      <c r="G487" s="13" t="s">
        <v>1453</v>
      </c>
      <c r="H487" s="36">
        <v>1</v>
      </c>
    </row>
    <row r="488" spans="1:8" ht="16.5" customHeight="1">
      <c r="A488" s="23">
        <v>2015</v>
      </c>
      <c r="B488" s="23" t="s">
        <v>2367</v>
      </c>
      <c r="C488" s="23" t="s">
        <v>1886</v>
      </c>
      <c r="D488" s="13" t="s">
        <v>76</v>
      </c>
      <c r="E488" s="13" t="s">
        <v>2395</v>
      </c>
      <c r="F488" s="13" t="s">
        <v>70</v>
      </c>
      <c r="G488" s="13" t="s">
        <v>1466</v>
      </c>
      <c r="H488" s="36">
        <v>1</v>
      </c>
    </row>
    <row r="489" spans="1:8" ht="16.5" customHeight="1">
      <c r="A489" s="23">
        <v>2015</v>
      </c>
      <c r="B489" s="23" t="s">
        <v>2367</v>
      </c>
      <c r="C489" s="23" t="s">
        <v>1886</v>
      </c>
      <c r="D489" s="13" t="s">
        <v>76</v>
      </c>
      <c r="E489" s="13" t="s">
        <v>2395</v>
      </c>
      <c r="F489" s="13" t="s">
        <v>167</v>
      </c>
      <c r="G489" s="13" t="s">
        <v>1479</v>
      </c>
      <c r="H489" s="36">
        <v>1</v>
      </c>
    </row>
    <row r="490" spans="1:8" ht="16.5" customHeight="1">
      <c r="A490" s="23">
        <v>2015</v>
      </c>
      <c r="B490" s="23" t="s">
        <v>2367</v>
      </c>
      <c r="C490" s="23" t="s">
        <v>1886</v>
      </c>
      <c r="D490" s="13" t="s">
        <v>76</v>
      </c>
      <c r="E490" s="13" t="s">
        <v>1459</v>
      </c>
      <c r="F490" s="13" t="s">
        <v>5</v>
      </c>
      <c r="G490" s="13" t="s">
        <v>1462</v>
      </c>
      <c r="H490" s="36">
        <v>7</v>
      </c>
    </row>
    <row r="491" spans="1:8" ht="16.5" customHeight="1">
      <c r="A491" s="23">
        <v>2015</v>
      </c>
      <c r="B491" s="23" t="s">
        <v>2367</v>
      </c>
      <c r="C491" s="23" t="s">
        <v>1886</v>
      </c>
      <c r="D491" s="13" t="s">
        <v>76</v>
      </c>
      <c r="E491" s="13" t="s">
        <v>1459</v>
      </c>
      <c r="F491" s="13" t="s">
        <v>10</v>
      </c>
      <c r="G491" s="13" t="s">
        <v>1454</v>
      </c>
      <c r="H491" s="36">
        <v>13</v>
      </c>
    </row>
    <row r="492" spans="1:8" ht="16.5" customHeight="1">
      <c r="A492" s="23">
        <v>2015</v>
      </c>
      <c r="B492" s="23" t="s">
        <v>2367</v>
      </c>
      <c r="C492" s="23" t="s">
        <v>1886</v>
      </c>
      <c r="D492" s="13" t="s">
        <v>76</v>
      </c>
      <c r="E492" s="13" t="s">
        <v>1459</v>
      </c>
      <c r="F492" s="13" t="s">
        <v>10</v>
      </c>
      <c r="G492" s="13" t="s">
        <v>1455</v>
      </c>
      <c r="H492" s="36">
        <v>9</v>
      </c>
    </row>
    <row r="493" spans="1:8" ht="16.5" customHeight="1">
      <c r="A493" s="23">
        <v>2015</v>
      </c>
      <c r="B493" s="23" t="s">
        <v>2367</v>
      </c>
      <c r="C493" s="23" t="s">
        <v>1886</v>
      </c>
      <c r="D493" s="13" t="s">
        <v>76</v>
      </c>
      <c r="E493" s="13" t="s">
        <v>1459</v>
      </c>
      <c r="F493" s="13" t="s">
        <v>10</v>
      </c>
      <c r="G493" s="13" t="s">
        <v>1467</v>
      </c>
      <c r="H493" s="36">
        <v>2</v>
      </c>
    </row>
    <row r="494" spans="1:8" ht="16.5" customHeight="1">
      <c r="A494" s="23">
        <v>2015</v>
      </c>
      <c r="B494" s="23" t="s">
        <v>2367</v>
      </c>
      <c r="C494" s="23" t="s">
        <v>1886</v>
      </c>
      <c r="D494" s="13" t="s">
        <v>76</v>
      </c>
      <c r="E494" s="13" t="s">
        <v>1459</v>
      </c>
      <c r="F494" s="13" t="s">
        <v>23</v>
      </c>
      <c r="G494" s="13" t="s">
        <v>1453</v>
      </c>
      <c r="H494" s="36">
        <v>33</v>
      </c>
    </row>
    <row r="495" spans="1:8" ht="16.5" customHeight="1">
      <c r="A495" s="23">
        <v>2015</v>
      </c>
      <c r="B495" s="23" t="s">
        <v>2367</v>
      </c>
      <c r="C495" s="23" t="s">
        <v>1886</v>
      </c>
      <c r="D495" s="13" t="s">
        <v>76</v>
      </c>
      <c r="E495" s="13" t="s">
        <v>1459</v>
      </c>
      <c r="F495" s="13" t="s">
        <v>23</v>
      </c>
      <c r="G495" s="13" t="s">
        <v>1464</v>
      </c>
      <c r="H495" s="36">
        <v>2</v>
      </c>
    </row>
    <row r="496" spans="1:8" ht="16.5" customHeight="1">
      <c r="A496" s="23">
        <v>2015</v>
      </c>
      <c r="B496" s="23" t="s">
        <v>2367</v>
      </c>
      <c r="C496" s="23" t="s">
        <v>1886</v>
      </c>
      <c r="D496" s="13" t="s">
        <v>76</v>
      </c>
      <c r="E496" s="13" t="s">
        <v>1459</v>
      </c>
      <c r="F496" s="13" t="s">
        <v>41</v>
      </c>
      <c r="G496" s="13" t="s">
        <v>1461</v>
      </c>
      <c r="H496" s="36">
        <v>5</v>
      </c>
    </row>
    <row r="497" spans="1:8" ht="16.5" customHeight="1">
      <c r="A497" s="23">
        <v>2015</v>
      </c>
      <c r="B497" s="23" t="s">
        <v>2367</v>
      </c>
      <c r="C497" s="23" t="s">
        <v>1886</v>
      </c>
      <c r="D497" s="13" t="s">
        <v>76</v>
      </c>
      <c r="E497" s="13" t="s">
        <v>1459</v>
      </c>
      <c r="F497" s="13" t="s">
        <v>60</v>
      </c>
      <c r="G497" s="13" t="s">
        <v>1458</v>
      </c>
      <c r="H497" s="36">
        <v>42</v>
      </c>
    </row>
    <row r="498" spans="1:8" ht="16.5" customHeight="1">
      <c r="A498" s="23">
        <v>2015</v>
      </c>
      <c r="B498" s="23" t="s">
        <v>2367</v>
      </c>
      <c r="C498" s="23" t="s">
        <v>1886</v>
      </c>
      <c r="D498" s="13" t="s">
        <v>76</v>
      </c>
      <c r="E498" s="13" t="s">
        <v>1459</v>
      </c>
      <c r="F498" s="13" t="s">
        <v>60</v>
      </c>
      <c r="G498" s="13" t="s">
        <v>1477</v>
      </c>
      <c r="H498" s="36">
        <v>20</v>
      </c>
    </row>
    <row r="499" spans="1:8" ht="16.5" customHeight="1">
      <c r="A499" s="23">
        <v>2015</v>
      </c>
      <c r="B499" s="23" t="s">
        <v>2367</v>
      </c>
      <c r="C499" s="23" t="s">
        <v>1886</v>
      </c>
      <c r="D499" s="13" t="s">
        <v>76</v>
      </c>
      <c r="E499" s="13" t="s">
        <v>1459</v>
      </c>
      <c r="F499" s="13" t="s">
        <v>70</v>
      </c>
      <c r="G499" s="13" t="s">
        <v>577</v>
      </c>
      <c r="H499" s="36">
        <v>3</v>
      </c>
    </row>
    <row r="500" spans="1:8" ht="16.5" customHeight="1">
      <c r="A500" s="23">
        <v>2015</v>
      </c>
      <c r="B500" s="23" t="s">
        <v>2367</v>
      </c>
      <c r="C500" s="23" t="s">
        <v>1886</v>
      </c>
      <c r="D500" s="13" t="s">
        <v>76</v>
      </c>
      <c r="E500" s="13" t="s">
        <v>1459</v>
      </c>
      <c r="F500" s="13" t="s">
        <v>70</v>
      </c>
      <c r="G500" s="13" t="s">
        <v>1466</v>
      </c>
      <c r="H500" s="36">
        <v>35</v>
      </c>
    </row>
    <row r="501" spans="1:8" ht="16.5" customHeight="1">
      <c r="A501" s="23">
        <v>2015</v>
      </c>
      <c r="B501" s="23" t="s">
        <v>2367</v>
      </c>
      <c r="C501" s="23" t="s">
        <v>1886</v>
      </c>
      <c r="D501" s="13" t="s">
        <v>76</v>
      </c>
      <c r="E501" s="13" t="s">
        <v>1459</v>
      </c>
      <c r="F501" s="13" t="s">
        <v>70</v>
      </c>
      <c r="G501" s="13" t="s">
        <v>1469</v>
      </c>
      <c r="H501" s="36">
        <v>7</v>
      </c>
    </row>
    <row r="502" spans="1:8" ht="16.5" customHeight="1">
      <c r="A502" s="23">
        <v>2015</v>
      </c>
      <c r="B502" s="23" t="s">
        <v>2367</v>
      </c>
      <c r="C502" s="23" t="s">
        <v>1886</v>
      </c>
      <c r="D502" s="13" t="s">
        <v>76</v>
      </c>
      <c r="E502" s="13" t="s">
        <v>1459</v>
      </c>
      <c r="F502" s="13" t="s">
        <v>70</v>
      </c>
      <c r="G502" s="13" t="s">
        <v>1478</v>
      </c>
      <c r="H502" s="36">
        <v>9</v>
      </c>
    </row>
    <row r="503" spans="1:8" ht="16.5" customHeight="1">
      <c r="A503" s="23">
        <v>2015</v>
      </c>
      <c r="B503" s="23" t="s">
        <v>2367</v>
      </c>
      <c r="C503" s="23" t="s">
        <v>1886</v>
      </c>
      <c r="D503" s="13" t="s">
        <v>76</v>
      </c>
      <c r="E503" s="13" t="s">
        <v>1459</v>
      </c>
      <c r="F503" s="13" t="s">
        <v>76</v>
      </c>
      <c r="G503" s="13" t="s">
        <v>1473</v>
      </c>
      <c r="H503" s="36">
        <v>7</v>
      </c>
    </row>
    <row r="504" spans="1:8" ht="16.5" customHeight="1">
      <c r="A504" s="23">
        <v>2015</v>
      </c>
      <c r="B504" s="23" t="s">
        <v>2367</v>
      </c>
      <c r="C504" s="23" t="s">
        <v>1886</v>
      </c>
      <c r="D504" s="13" t="s">
        <v>76</v>
      </c>
      <c r="E504" s="13" t="s">
        <v>1459</v>
      </c>
      <c r="F504" s="13" t="s">
        <v>164</v>
      </c>
      <c r="G504" s="13" t="s">
        <v>584</v>
      </c>
      <c r="H504" s="36">
        <v>17</v>
      </c>
    </row>
    <row r="505" spans="1:8" ht="16.5" customHeight="1">
      <c r="A505" s="23">
        <v>2015</v>
      </c>
      <c r="B505" s="23" t="s">
        <v>2367</v>
      </c>
      <c r="C505" s="23" t="s">
        <v>1886</v>
      </c>
      <c r="D505" s="13" t="s">
        <v>76</v>
      </c>
      <c r="E505" s="13" t="s">
        <v>77</v>
      </c>
      <c r="F505" s="13" t="s">
        <v>5</v>
      </c>
      <c r="G505" s="13" t="s">
        <v>559</v>
      </c>
      <c r="H505" s="36">
        <v>1</v>
      </c>
    </row>
    <row r="506" spans="1:8" ht="16.5" customHeight="1">
      <c r="A506" s="23">
        <v>2015</v>
      </c>
      <c r="B506" s="23" t="s">
        <v>2367</v>
      </c>
      <c r="C506" s="23" t="s">
        <v>1886</v>
      </c>
      <c r="D506" s="13" t="s">
        <v>76</v>
      </c>
      <c r="E506" s="13" t="s">
        <v>77</v>
      </c>
      <c r="F506" s="13" t="s">
        <v>10</v>
      </c>
      <c r="G506" s="13" t="s">
        <v>1454</v>
      </c>
      <c r="H506" s="36">
        <v>1</v>
      </c>
    </row>
    <row r="507" spans="1:8" ht="16.5" customHeight="1">
      <c r="A507" s="23">
        <v>2015</v>
      </c>
      <c r="B507" s="23" t="s">
        <v>2367</v>
      </c>
      <c r="C507" s="23" t="s">
        <v>1886</v>
      </c>
      <c r="D507" s="13" t="s">
        <v>76</v>
      </c>
      <c r="E507" s="13" t="s">
        <v>77</v>
      </c>
      <c r="F507" s="13" t="s">
        <v>10</v>
      </c>
      <c r="G507" s="13" t="s">
        <v>1455</v>
      </c>
      <c r="H507" s="36">
        <v>1</v>
      </c>
    </row>
    <row r="508" spans="1:8" ht="16.5" customHeight="1">
      <c r="A508" s="23">
        <v>2015</v>
      </c>
      <c r="B508" s="23" t="s">
        <v>2367</v>
      </c>
      <c r="C508" s="23" t="s">
        <v>1886</v>
      </c>
      <c r="D508" s="13" t="s">
        <v>76</v>
      </c>
      <c r="E508" s="13" t="s">
        <v>77</v>
      </c>
      <c r="F508" s="13" t="s">
        <v>23</v>
      </c>
      <c r="G508" s="13" t="s">
        <v>1460</v>
      </c>
      <c r="H508" s="36">
        <v>1</v>
      </c>
    </row>
    <row r="509" spans="1:8" ht="16.5" customHeight="1">
      <c r="A509" s="23">
        <v>2015</v>
      </c>
      <c r="B509" s="23" t="s">
        <v>2367</v>
      </c>
      <c r="C509" s="23" t="s">
        <v>1886</v>
      </c>
      <c r="D509" s="13" t="s">
        <v>76</v>
      </c>
      <c r="E509" s="13" t="s">
        <v>77</v>
      </c>
      <c r="F509" s="13" t="s">
        <v>23</v>
      </c>
      <c r="G509" s="13" t="s">
        <v>1464</v>
      </c>
      <c r="H509" s="36">
        <v>1</v>
      </c>
    </row>
    <row r="510" spans="1:8" ht="16.5" customHeight="1">
      <c r="A510" s="23">
        <v>2015</v>
      </c>
      <c r="B510" s="23" t="s">
        <v>2367</v>
      </c>
      <c r="C510" s="23" t="s">
        <v>1886</v>
      </c>
      <c r="D510" s="13" t="s">
        <v>76</v>
      </c>
      <c r="E510" s="13" t="s">
        <v>77</v>
      </c>
      <c r="F510" s="13" t="s">
        <v>41</v>
      </c>
      <c r="G510" s="13" t="s">
        <v>1461</v>
      </c>
      <c r="H510" s="36">
        <v>1</v>
      </c>
    </row>
    <row r="511" spans="1:8" ht="16.5" customHeight="1">
      <c r="A511" s="23">
        <v>2015</v>
      </c>
      <c r="B511" s="23" t="s">
        <v>2367</v>
      </c>
      <c r="C511" s="23" t="s">
        <v>1886</v>
      </c>
      <c r="D511" s="13" t="s">
        <v>76</v>
      </c>
      <c r="E511" s="13" t="s">
        <v>77</v>
      </c>
      <c r="F511" s="13" t="s">
        <v>60</v>
      </c>
      <c r="G511" s="13" t="s">
        <v>1477</v>
      </c>
      <c r="H511" s="36">
        <v>2</v>
      </c>
    </row>
    <row r="512" spans="1:8" ht="16.5" customHeight="1">
      <c r="A512" s="23">
        <v>2015</v>
      </c>
      <c r="B512" s="23" t="s">
        <v>2367</v>
      </c>
      <c r="C512" s="23" t="s">
        <v>1886</v>
      </c>
      <c r="D512" s="13" t="s">
        <v>76</v>
      </c>
      <c r="E512" s="13" t="s">
        <v>77</v>
      </c>
      <c r="F512" s="13" t="s">
        <v>70</v>
      </c>
      <c r="G512" s="13" t="s">
        <v>577</v>
      </c>
      <c r="H512" s="36">
        <v>2</v>
      </c>
    </row>
    <row r="513" spans="1:8" ht="16.5" customHeight="1">
      <c r="A513" s="23">
        <v>2015</v>
      </c>
      <c r="B513" s="23" t="s">
        <v>2367</v>
      </c>
      <c r="C513" s="23" t="s">
        <v>1886</v>
      </c>
      <c r="D513" s="13" t="s">
        <v>76</v>
      </c>
      <c r="E513" s="13" t="s">
        <v>77</v>
      </c>
      <c r="F513" s="13" t="s">
        <v>70</v>
      </c>
      <c r="G513" s="13" t="s">
        <v>1466</v>
      </c>
      <c r="H513" s="36">
        <v>8</v>
      </c>
    </row>
    <row r="514" spans="1:8" ht="16.5" customHeight="1">
      <c r="A514" s="23">
        <v>2015</v>
      </c>
      <c r="B514" s="23" t="s">
        <v>2367</v>
      </c>
      <c r="C514" s="23" t="s">
        <v>1886</v>
      </c>
      <c r="D514" s="13" t="s">
        <v>76</v>
      </c>
      <c r="E514" s="13" t="s">
        <v>77</v>
      </c>
      <c r="F514" s="13" t="s">
        <v>70</v>
      </c>
      <c r="G514" s="13" t="s">
        <v>1469</v>
      </c>
      <c r="H514" s="36">
        <v>2</v>
      </c>
    </row>
    <row r="515" spans="1:8" ht="16.5" customHeight="1">
      <c r="A515" s="23">
        <v>2015</v>
      </c>
      <c r="B515" s="23" t="s">
        <v>2367</v>
      </c>
      <c r="C515" s="23" t="s">
        <v>1886</v>
      </c>
      <c r="D515" s="13" t="s">
        <v>76</v>
      </c>
      <c r="E515" s="13" t="s">
        <v>77</v>
      </c>
      <c r="F515" s="13" t="s">
        <v>70</v>
      </c>
      <c r="G515" s="13" t="s">
        <v>1478</v>
      </c>
      <c r="H515" s="36">
        <v>4</v>
      </c>
    </row>
    <row r="516" spans="1:8" ht="16.5" customHeight="1">
      <c r="A516" s="23">
        <v>2015</v>
      </c>
      <c r="B516" s="23" t="s">
        <v>2367</v>
      </c>
      <c r="C516" s="23" t="s">
        <v>1886</v>
      </c>
      <c r="D516" s="13" t="s">
        <v>76</v>
      </c>
      <c r="E516" s="13" t="s">
        <v>77</v>
      </c>
      <c r="F516" s="13" t="s">
        <v>76</v>
      </c>
      <c r="G516" s="13" t="s">
        <v>2395</v>
      </c>
      <c r="H516" s="36">
        <v>1</v>
      </c>
    </row>
    <row r="517" spans="1:8" ht="16.5" customHeight="1">
      <c r="A517" s="23">
        <v>2015</v>
      </c>
      <c r="B517" s="23" t="s">
        <v>2367</v>
      </c>
      <c r="C517" s="23" t="s">
        <v>1886</v>
      </c>
      <c r="D517" s="13" t="s">
        <v>76</v>
      </c>
      <c r="E517" s="13" t="s">
        <v>77</v>
      </c>
      <c r="F517" s="13" t="s">
        <v>76</v>
      </c>
      <c r="G517" s="13" t="s">
        <v>1459</v>
      </c>
      <c r="H517" s="36">
        <v>1</v>
      </c>
    </row>
    <row r="518" spans="1:8" ht="16.5" customHeight="1">
      <c r="A518" s="23">
        <v>2015</v>
      </c>
      <c r="B518" s="23" t="s">
        <v>2367</v>
      </c>
      <c r="C518" s="23" t="s">
        <v>1886</v>
      </c>
      <c r="D518" s="13" t="s">
        <v>76</v>
      </c>
      <c r="E518" s="13" t="s">
        <v>77</v>
      </c>
      <c r="F518" s="13" t="s">
        <v>86</v>
      </c>
      <c r="G518" s="13" t="s">
        <v>87</v>
      </c>
      <c r="H518" s="36">
        <v>1</v>
      </c>
    </row>
    <row r="519" spans="1:8" ht="16.5" customHeight="1">
      <c r="A519" s="23">
        <v>2015</v>
      </c>
      <c r="B519" s="23" t="s">
        <v>2367</v>
      </c>
      <c r="C519" s="23" t="s">
        <v>1886</v>
      </c>
      <c r="D519" s="13" t="s">
        <v>76</v>
      </c>
      <c r="E519" s="13" t="s">
        <v>77</v>
      </c>
      <c r="F519" s="13" t="s">
        <v>94</v>
      </c>
      <c r="G519" s="13" t="s">
        <v>1463</v>
      </c>
      <c r="H519" s="36">
        <v>1</v>
      </c>
    </row>
    <row r="520" spans="1:8" ht="16.5" customHeight="1">
      <c r="A520" s="23">
        <v>2015</v>
      </c>
      <c r="B520" s="23" t="s">
        <v>2367</v>
      </c>
      <c r="C520" s="23" t="s">
        <v>1886</v>
      </c>
      <c r="D520" s="13" t="s">
        <v>76</v>
      </c>
      <c r="E520" s="13" t="s">
        <v>77</v>
      </c>
      <c r="F520" s="13" t="s">
        <v>100</v>
      </c>
      <c r="G520" s="13" t="s">
        <v>101</v>
      </c>
      <c r="H520" s="36">
        <v>1</v>
      </c>
    </row>
    <row r="521" spans="1:8" ht="16.5" customHeight="1">
      <c r="A521" s="23">
        <v>2015</v>
      </c>
      <c r="B521" s="23" t="s">
        <v>2367</v>
      </c>
      <c r="C521" s="23" t="s">
        <v>1886</v>
      </c>
      <c r="D521" s="13" t="s">
        <v>76</v>
      </c>
      <c r="E521" s="13" t="s">
        <v>77</v>
      </c>
      <c r="F521" s="13" t="s">
        <v>104</v>
      </c>
      <c r="G521" s="13" t="s">
        <v>1472</v>
      </c>
      <c r="H521" s="36">
        <v>1</v>
      </c>
    </row>
    <row r="522" spans="1:8" ht="16.5" customHeight="1">
      <c r="A522" s="23">
        <v>2015</v>
      </c>
      <c r="B522" s="23" t="s">
        <v>2367</v>
      </c>
      <c r="C522" s="23" t="s">
        <v>1886</v>
      </c>
      <c r="D522" s="13" t="s">
        <v>76</v>
      </c>
      <c r="E522" s="13" t="s">
        <v>77</v>
      </c>
      <c r="F522" s="13" t="s">
        <v>164</v>
      </c>
      <c r="G522" s="13" t="s">
        <v>584</v>
      </c>
      <c r="H522" s="36">
        <v>5</v>
      </c>
    </row>
    <row r="523" spans="1:8" ht="16.5" customHeight="1">
      <c r="A523" s="23">
        <v>2015</v>
      </c>
      <c r="B523" s="23" t="s">
        <v>2367</v>
      </c>
      <c r="C523" s="23" t="s">
        <v>1886</v>
      </c>
      <c r="D523" s="13" t="s">
        <v>86</v>
      </c>
      <c r="E523" s="13" t="s">
        <v>981</v>
      </c>
      <c r="F523" s="13" t="s">
        <v>89</v>
      </c>
      <c r="G523" s="13" t="s">
        <v>1465</v>
      </c>
      <c r="H523" s="36">
        <v>1</v>
      </c>
    </row>
    <row r="524" spans="1:8" ht="16.5" customHeight="1">
      <c r="A524" s="23">
        <v>2015</v>
      </c>
      <c r="B524" s="23" t="s">
        <v>2367</v>
      </c>
      <c r="C524" s="23" t="s">
        <v>1886</v>
      </c>
      <c r="D524" s="13" t="s">
        <v>86</v>
      </c>
      <c r="E524" s="13" t="s">
        <v>981</v>
      </c>
      <c r="F524" s="13" t="s">
        <v>167</v>
      </c>
      <c r="G524" s="13" t="s">
        <v>982</v>
      </c>
      <c r="H524" s="36">
        <v>1</v>
      </c>
    </row>
    <row r="525" spans="1:8" ht="16.5" customHeight="1">
      <c r="A525" s="23">
        <v>2015</v>
      </c>
      <c r="B525" s="23" t="s">
        <v>2367</v>
      </c>
      <c r="C525" s="23" t="s">
        <v>1886</v>
      </c>
      <c r="D525" s="13" t="s">
        <v>86</v>
      </c>
      <c r="E525" s="13" t="s">
        <v>87</v>
      </c>
      <c r="F525" s="13" t="s">
        <v>10</v>
      </c>
      <c r="G525" s="13" t="s">
        <v>1454</v>
      </c>
      <c r="H525" s="36">
        <v>1</v>
      </c>
    </row>
    <row r="526" spans="1:8" ht="16.5" customHeight="1">
      <c r="A526" s="23">
        <v>2015</v>
      </c>
      <c r="B526" s="23" t="s">
        <v>2367</v>
      </c>
      <c r="C526" s="23" t="s">
        <v>1886</v>
      </c>
      <c r="D526" s="13" t="s">
        <v>86</v>
      </c>
      <c r="E526" s="13" t="s">
        <v>87</v>
      </c>
      <c r="F526" s="13" t="s">
        <v>76</v>
      </c>
      <c r="G526" s="13" t="s">
        <v>1473</v>
      </c>
      <c r="H526" s="36">
        <v>2</v>
      </c>
    </row>
    <row r="527" spans="1:8" ht="16.5" customHeight="1">
      <c r="A527" s="23">
        <v>2015</v>
      </c>
      <c r="B527" s="23" t="s">
        <v>2367</v>
      </c>
      <c r="C527" s="23" t="s">
        <v>1886</v>
      </c>
      <c r="D527" s="13" t="s">
        <v>86</v>
      </c>
      <c r="E527" s="13" t="s">
        <v>87</v>
      </c>
      <c r="F527" s="13" t="s">
        <v>86</v>
      </c>
      <c r="G527" s="13" t="s">
        <v>981</v>
      </c>
      <c r="H527" s="36">
        <v>1</v>
      </c>
    </row>
    <row r="528" spans="1:8" ht="16.5" customHeight="1">
      <c r="A528" s="23">
        <v>2015</v>
      </c>
      <c r="B528" s="23" t="s">
        <v>2367</v>
      </c>
      <c r="C528" s="23" t="s">
        <v>1886</v>
      </c>
      <c r="D528" s="13" t="s">
        <v>86</v>
      </c>
      <c r="E528" s="13" t="s">
        <v>87</v>
      </c>
      <c r="F528" s="13" t="s">
        <v>164</v>
      </c>
      <c r="G528" s="13" t="s">
        <v>584</v>
      </c>
      <c r="H528" s="36">
        <v>3</v>
      </c>
    </row>
    <row r="529" spans="1:8" ht="16.5" customHeight="1">
      <c r="A529" s="23">
        <v>2015</v>
      </c>
      <c r="B529" s="23" t="s">
        <v>2367</v>
      </c>
      <c r="C529" s="23" t="s">
        <v>1886</v>
      </c>
      <c r="D529" s="13" t="s">
        <v>94</v>
      </c>
      <c r="E529" s="13" t="s">
        <v>1463</v>
      </c>
      <c r="F529" s="13" t="s">
        <v>5</v>
      </c>
      <c r="G529" s="13" t="s">
        <v>1462</v>
      </c>
      <c r="H529" s="36">
        <v>1</v>
      </c>
    </row>
    <row r="530" spans="1:8" ht="16.5" customHeight="1">
      <c r="A530" s="23">
        <v>2015</v>
      </c>
      <c r="B530" s="23" t="s">
        <v>2367</v>
      </c>
      <c r="C530" s="23" t="s">
        <v>1886</v>
      </c>
      <c r="D530" s="13" t="s">
        <v>94</v>
      </c>
      <c r="E530" s="13" t="s">
        <v>1463</v>
      </c>
      <c r="F530" s="13" t="s">
        <v>10</v>
      </c>
      <c r="G530" s="13" t="s">
        <v>1455</v>
      </c>
      <c r="H530" s="36">
        <v>1</v>
      </c>
    </row>
    <row r="531" spans="1:8" ht="16.5" customHeight="1">
      <c r="A531" s="23">
        <v>2015</v>
      </c>
      <c r="B531" s="23" t="s">
        <v>2367</v>
      </c>
      <c r="C531" s="23" t="s">
        <v>1886</v>
      </c>
      <c r="D531" s="13" t="s">
        <v>94</v>
      </c>
      <c r="E531" s="13" t="s">
        <v>1463</v>
      </c>
      <c r="F531" s="13" t="s">
        <v>10</v>
      </c>
      <c r="G531" s="13" t="s">
        <v>1467</v>
      </c>
      <c r="H531" s="36">
        <v>1</v>
      </c>
    </row>
    <row r="532" spans="1:8" ht="16.5" customHeight="1">
      <c r="A532" s="23">
        <v>2015</v>
      </c>
      <c r="B532" s="23" t="s">
        <v>2367</v>
      </c>
      <c r="C532" s="23" t="s">
        <v>1886</v>
      </c>
      <c r="D532" s="13" t="s">
        <v>94</v>
      </c>
      <c r="E532" s="13" t="s">
        <v>1463</v>
      </c>
      <c r="F532" s="13" t="s">
        <v>14</v>
      </c>
      <c r="G532" s="13" t="s">
        <v>1457</v>
      </c>
      <c r="H532" s="36">
        <v>7</v>
      </c>
    </row>
    <row r="533" spans="1:8" ht="16.5" customHeight="1">
      <c r="A533" s="23">
        <v>2015</v>
      </c>
      <c r="B533" s="23" t="s">
        <v>2367</v>
      </c>
      <c r="C533" s="23" t="s">
        <v>1886</v>
      </c>
      <c r="D533" s="13" t="s">
        <v>94</v>
      </c>
      <c r="E533" s="13" t="s">
        <v>1463</v>
      </c>
      <c r="F533" s="13" t="s">
        <v>14</v>
      </c>
      <c r="G533" s="13" t="s">
        <v>1475</v>
      </c>
      <c r="H533" s="36">
        <v>1</v>
      </c>
    </row>
    <row r="534" spans="1:8" ht="16.5" customHeight="1">
      <c r="A534" s="23">
        <v>2015</v>
      </c>
      <c r="B534" s="23" t="s">
        <v>2367</v>
      </c>
      <c r="C534" s="23" t="s">
        <v>1886</v>
      </c>
      <c r="D534" s="13" t="s">
        <v>94</v>
      </c>
      <c r="E534" s="13" t="s">
        <v>1463</v>
      </c>
      <c r="F534" s="13" t="s">
        <v>23</v>
      </c>
      <c r="G534" s="13" t="s">
        <v>1453</v>
      </c>
      <c r="H534" s="36">
        <v>1</v>
      </c>
    </row>
    <row r="535" spans="1:8" ht="16.5" customHeight="1">
      <c r="A535" s="23">
        <v>2015</v>
      </c>
      <c r="B535" s="23" t="s">
        <v>2367</v>
      </c>
      <c r="C535" s="23" t="s">
        <v>1886</v>
      </c>
      <c r="D535" s="13" t="s">
        <v>94</v>
      </c>
      <c r="E535" s="13" t="s">
        <v>1463</v>
      </c>
      <c r="F535" s="13" t="s">
        <v>23</v>
      </c>
      <c r="G535" s="13" t="s">
        <v>1464</v>
      </c>
      <c r="H535" s="36">
        <v>1</v>
      </c>
    </row>
    <row r="536" spans="1:8" ht="16.5" customHeight="1">
      <c r="A536" s="23">
        <v>2015</v>
      </c>
      <c r="B536" s="23" t="s">
        <v>2367</v>
      </c>
      <c r="C536" s="23" t="s">
        <v>1886</v>
      </c>
      <c r="D536" s="13" t="s">
        <v>94</v>
      </c>
      <c r="E536" s="13" t="s">
        <v>1463</v>
      </c>
      <c r="F536" s="13" t="s">
        <v>70</v>
      </c>
      <c r="G536" s="13" t="s">
        <v>577</v>
      </c>
      <c r="H536" s="36">
        <v>3</v>
      </c>
    </row>
    <row r="537" spans="1:8" ht="16.5" customHeight="1">
      <c r="A537" s="23">
        <v>2015</v>
      </c>
      <c r="B537" s="23" t="s">
        <v>2367</v>
      </c>
      <c r="C537" s="23" t="s">
        <v>1886</v>
      </c>
      <c r="D537" s="13" t="s">
        <v>94</v>
      </c>
      <c r="E537" s="13" t="s">
        <v>1463</v>
      </c>
      <c r="F537" s="13" t="s">
        <v>70</v>
      </c>
      <c r="G537" s="13" t="s">
        <v>1478</v>
      </c>
      <c r="H537" s="36">
        <v>1</v>
      </c>
    </row>
    <row r="538" spans="1:8" ht="16.5" customHeight="1">
      <c r="A538" s="23">
        <v>2015</v>
      </c>
      <c r="B538" s="23" t="s">
        <v>2367</v>
      </c>
      <c r="C538" s="23" t="s">
        <v>1886</v>
      </c>
      <c r="D538" s="13" t="s">
        <v>94</v>
      </c>
      <c r="E538" s="13" t="s">
        <v>1463</v>
      </c>
      <c r="F538" s="13" t="s">
        <v>76</v>
      </c>
      <c r="G538" s="13" t="s">
        <v>1473</v>
      </c>
      <c r="H538" s="36">
        <v>1</v>
      </c>
    </row>
    <row r="539" spans="1:8" ht="16.5" customHeight="1">
      <c r="A539" s="23">
        <v>2015</v>
      </c>
      <c r="B539" s="23" t="s">
        <v>2367</v>
      </c>
      <c r="C539" s="23" t="s">
        <v>1886</v>
      </c>
      <c r="D539" s="13" t="s">
        <v>100</v>
      </c>
      <c r="E539" s="13" t="s">
        <v>1468</v>
      </c>
      <c r="F539" s="13" t="s">
        <v>10</v>
      </c>
      <c r="G539" s="13" t="s">
        <v>1454</v>
      </c>
      <c r="H539" s="36">
        <v>1</v>
      </c>
    </row>
    <row r="540" spans="1:8" ht="16.5" customHeight="1">
      <c r="A540" s="23">
        <v>2015</v>
      </c>
      <c r="B540" s="23" t="s">
        <v>2367</v>
      </c>
      <c r="C540" s="23" t="s">
        <v>1886</v>
      </c>
      <c r="D540" s="13" t="s">
        <v>100</v>
      </c>
      <c r="E540" s="13" t="s">
        <v>1468</v>
      </c>
      <c r="F540" s="13" t="s">
        <v>10</v>
      </c>
      <c r="G540" s="13" t="s">
        <v>1455</v>
      </c>
      <c r="H540" s="36">
        <v>1</v>
      </c>
    </row>
    <row r="541" spans="1:8" ht="16.5" customHeight="1">
      <c r="A541" s="23">
        <v>2015</v>
      </c>
      <c r="B541" s="23" t="s">
        <v>2367</v>
      </c>
      <c r="C541" s="23" t="s">
        <v>1886</v>
      </c>
      <c r="D541" s="13" t="s">
        <v>100</v>
      </c>
      <c r="E541" s="13" t="s">
        <v>1468</v>
      </c>
      <c r="F541" s="13" t="s">
        <v>14</v>
      </c>
      <c r="G541" s="13" t="s">
        <v>1474</v>
      </c>
      <c r="H541" s="36">
        <v>1</v>
      </c>
    </row>
    <row r="542" spans="1:8" ht="16.5" customHeight="1">
      <c r="A542" s="23">
        <v>2015</v>
      </c>
      <c r="B542" s="23" t="s">
        <v>2367</v>
      </c>
      <c r="C542" s="23" t="s">
        <v>1886</v>
      </c>
      <c r="D542" s="13" t="s">
        <v>100</v>
      </c>
      <c r="E542" s="13" t="s">
        <v>1468</v>
      </c>
      <c r="F542" s="13" t="s">
        <v>41</v>
      </c>
      <c r="G542" s="13" t="s">
        <v>1461</v>
      </c>
      <c r="H542" s="36">
        <v>1</v>
      </c>
    </row>
    <row r="543" spans="1:8" ht="16.5" customHeight="1">
      <c r="A543" s="23">
        <v>2015</v>
      </c>
      <c r="B543" s="23" t="s">
        <v>2367</v>
      </c>
      <c r="C543" s="23" t="s">
        <v>1886</v>
      </c>
      <c r="D543" s="13" t="s">
        <v>100</v>
      </c>
      <c r="E543" s="13" t="s">
        <v>1468</v>
      </c>
      <c r="F543" s="13" t="s">
        <v>60</v>
      </c>
      <c r="G543" s="13" t="s">
        <v>1458</v>
      </c>
      <c r="H543" s="36">
        <v>1</v>
      </c>
    </row>
    <row r="544" spans="1:8" ht="16.5" customHeight="1">
      <c r="A544" s="23">
        <v>2015</v>
      </c>
      <c r="B544" s="23" t="s">
        <v>2367</v>
      </c>
      <c r="C544" s="23" t="s">
        <v>1886</v>
      </c>
      <c r="D544" s="13" t="s">
        <v>100</v>
      </c>
      <c r="E544" s="13" t="s">
        <v>1468</v>
      </c>
      <c r="F544" s="13" t="s">
        <v>70</v>
      </c>
      <c r="G544" s="13" t="s">
        <v>1466</v>
      </c>
      <c r="H544" s="36">
        <v>1</v>
      </c>
    </row>
    <row r="545" spans="1:8" ht="16.5" customHeight="1">
      <c r="A545" s="23">
        <v>2015</v>
      </c>
      <c r="B545" s="23" t="s">
        <v>2367</v>
      </c>
      <c r="C545" s="23" t="s">
        <v>1886</v>
      </c>
      <c r="D545" s="13" t="s">
        <v>100</v>
      </c>
      <c r="E545" s="13" t="s">
        <v>1468</v>
      </c>
      <c r="F545" s="13" t="s">
        <v>70</v>
      </c>
      <c r="G545" s="13" t="s">
        <v>1469</v>
      </c>
      <c r="H545" s="36">
        <v>2</v>
      </c>
    </row>
    <row r="546" spans="1:8" ht="16.5" customHeight="1">
      <c r="A546" s="23">
        <v>2015</v>
      </c>
      <c r="B546" s="23" t="s">
        <v>2367</v>
      </c>
      <c r="C546" s="23" t="s">
        <v>1886</v>
      </c>
      <c r="D546" s="13" t="s">
        <v>100</v>
      </c>
      <c r="E546" s="13" t="s">
        <v>1468</v>
      </c>
      <c r="F546" s="13" t="s">
        <v>76</v>
      </c>
      <c r="G546" s="13" t="s">
        <v>1473</v>
      </c>
      <c r="H546" s="36">
        <v>1</v>
      </c>
    </row>
    <row r="547" spans="1:8" ht="16.5" customHeight="1">
      <c r="A547" s="23">
        <v>2015</v>
      </c>
      <c r="B547" s="23" t="s">
        <v>2367</v>
      </c>
      <c r="C547" s="23" t="s">
        <v>1886</v>
      </c>
      <c r="D547" s="13" t="s">
        <v>100</v>
      </c>
      <c r="E547" s="13" t="s">
        <v>1468</v>
      </c>
      <c r="F547" s="13" t="s">
        <v>94</v>
      </c>
      <c r="G547" s="13" t="s">
        <v>1463</v>
      </c>
      <c r="H547" s="36">
        <v>1</v>
      </c>
    </row>
    <row r="548" spans="1:8" ht="16.5" customHeight="1">
      <c r="A548" s="23">
        <v>2015</v>
      </c>
      <c r="B548" s="23" t="s">
        <v>2367</v>
      </c>
      <c r="C548" s="23" t="s">
        <v>1886</v>
      </c>
      <c r="D548" s="13" t="s">
        <v>100</v>
      </c>
      <c r="E548" s="13" t="s">
        <v>1468</v>
      </c>
      <c r="F548" s="13" t="s">
        <v>164</v>
      </c>
      <c r="G548" s="13" t="s">
        <v>584</v>
      </c>
      <c r="H548" s="36">
        <v>1</v>
      </c>
    </row>
    <row r="549" spans="1:8" ht="16.5" customHeight="1">
      <c r="A549" s="23">
        <v>2015</v>
      </c>
      <c r="B549" s="23" t="s">
        <v>2367</v>
      </c>
      <c r="C549" s="23" t="s">
        <v>1886</v>
      </c>
      <c r="D549" s="13" t="s">
        <v>104</v>
      </c>
      <c r="E549" s="13" t="s">
        <v>1486</v>
      </c>
      <c r="F549" s="13" t="s">
        <v>5</v>
      </c>
      <c r="G549" s="13" t="s">
        <v>559</v>
      </c>
      <c r="H549" s="36">
        <v>2</v>
      </c>
    </row>
    <row r="550" spans="1:8" ht="16.5" customHeight="1">
      <c r="A550" s="23">
        <v>2015</v>
      </c>
      <c r="B550" s="23" t="s">
        <v>2367</v>
      </c>
      <c r="C550" s="23" t="s">
        <v>1886</v>
      </c>
      <c r="D550" s="13" t="s">
        <v>104</v>
      </c>
      <c r="E550" s="13" t="s">
        <v>1486</v>
      </c>
      <c r="F550" s="13" t="s">
        <v>23</v>
      </c>
      <c r="G550" s="13" t="s">
        <v>1453</v>
      </c>
      <c r="H550" s="36">
        <v>2</v>
      </c>
    </row>
    <row r="551" spans="1:8" ht="16.5" customHeight="1">
      <c r="A551" s="23">
        <v>2015</v>
      </c>
      <c r="B551" s="23" t="s">
        <v>2367</v>
      </c>
      <c r="C551" s="23" t="s">
        <v>1886</v>
      </c>
      <c r="D551" s="13" t="s">
        <v>104</v>
      </c>
      <c r="E551" s="13" t="s">
        <v>1486</v>
      </c>
      <c r="F551" s="13" t="s">
        <v>23</v>
      </c>
      <c r="G551" s="13" t="s">
        <v>1464</v>
      </c>
      <c r="H551" s="36">
        <v>2</v>
      </c>
    </row>
    <row r="552" spans="1:8" ht="16.5" customHeight="1">
      <c r="A552" s="23">
        <v>2015</v>
      </c>
      <c r="B552" s="23" t="s">
        <v>2367</v>
      </c>
      <c r="C552" s="23" t="s">
        <v>1886</v>
      </c>
      <c r="D552" s="13" t="s">
        <v>104</v>
      </c>
      <c r="E552" s="13" t="s">
        <v>1486</v>
      </c>
      <c r="F552" s="13" t="s">
        <v>100</v>
      </c>
      <c r="G552" s="13" t="s">
        <v>1468</v>
      </c>
      <c r="H552" s="36">
        <v>1</v>
      </c>
    </row>
    <row r="553" spans="1:8" ht="16.5" customHeight="1">
      <c r="A553" s="23">
        <v>2015</v>
      </c>
      <c r="B553" s="23" t="s">
        <v>2367</v>
      </c>
      <c r="C553" s="23" t="s">
        <v>1886</v>
      </c>
      <c r="D553" s="13" t="s">
        <v>104</v>
      </c>
      <c r="E553" s="13" t="s">
        <v>1486</v>
      </c>
      <c r="F553" s="13" t="s">
        <v>104</v>
      </c>
      <c r="G553" s="13" t="s">
        <v>1472</v>
      </c>
      <c r="H553" s="36">
        <v>4</v>
      </c>
    </row>
    <row r="554" spans="1:8" ht="16.5" customHeight="1">
      <c r="A554" s="23">
        <v>2015</v>
      </c>
      <c r="B554" s="23" t="s">
        <v>2367</v>
      </c>
      <c r="C554" s="23" t="s">
        <v>1886</v>
      </c>
      <c r="D554" s="13" t="s">
        <v>104</v>
      </c>
      <c r="E554" s="13" t="s">
        <v>1470</v>
      </c>
      <c r="F554" s="13" t="s">
        <v>5</v>
      </c>
      <c r="G554" s="13" t="s">
        <v>1462</v>
      </c>
      <c r="H554" s="36">
        <v>1</v>
      </c>
    </row>
    <row r="555" spans="1:8" ht="16.5" customHeight="1">
      <c r="A555" s="23">
        <v>2015</v>
      </c>
      <c r="B555" s="23" t="s">
        <v>2367</v>
      </c>
      <c r="C555" s="23" t="s">
        <v>1886</v>
      </c>
      <c r="D555" s="13" t="s">
        <v>104</v>
      </c>
      <c r="E555" s="13" t="s">
        <v>1470</v>
      </c>
      <c r="F555" s="13" t="s">
        <v>10</v>
      </c>
      <c r="G555" s="13" t="s">
        <v>1467</v>
      </c>
      <c r="H555" s="36">
        <v>1</v>
      </c>
    </row>
    <row r="556" spans="1:8" ht="16.5" customHeight="1">
      <c r="A556" s="23">
        <v>2015</v>
      </c>
      <c r="B556" s="23" t="s">
        <v>2367</v>
      </c>
      <c r="C556" s="23" t="s">
        <v>1886</v>
      </c>
      <c r="D556" s="13" t="s">
        <v>104</v>
      </c>
      <c r="E556" s="13" t="s">
        <v>1470</v>
      </c>
      <c r="F556" s="13" t="s">
        <v>14</v>
      </c>
      <c r="G556" s="13" t="s">
        <v>1474</v>
      </c>
      <c r="H556" s="36">
        <v>2</v>
      </c>
    </row>
    <row r="557" spans="1:8" ht="16.5" customHeight="1">
      <c r="A557" s="23">
        <v>2015</v>
      </c>
      <c r="B557" s="23" t="s">
        <v>2367</v>
      </c>
      <c r="C557" s="23" t="s">
        <v>1886</v>
      </c>
      <c r="D557" s="13" t="s">
        <v>104</v>
      </c>
      <c r="E557" s="13" t="s">
        <v>1470</v>
      </c>
      <c r="F557" s="13" t="s">
        <v>23</v>
      </c>
      <c r="G557" s="13" t="s">
        <v>1453</v>
      </c>
      <c r="H557" s="36">
        <v>2</v>
      </c>
    </row>
    <row r="558" spans="1:8" ht="16.5" customHeight="1">
      <c r="A558" s="23">
        <v>2015</v>
      </c>
      <c r="B558" s="23" t="s">
        <v>2367</v>
      </c>
      <c r="C558" s="23" t="s">
        <v>1886</v>
      </c>
      <c r="D558" s="13" t="s">
        <v>104</v>
      </c>
      <c r="E558" s="13" t="s">
        <v>1470</v>
      </c>
      <c r="F558" s="13" t="s">
        <v>100</v>
      </c>
      <c r="G558" s="13" t="s">
        <v>1468</v>
      </c>
      <c r="H558" s="36">
        <v>1</v>
      </c>
    </row>
    <row r="559" spans="1:8" ht="16.5" customHeight="1">
      <c r="A559" s="23">
        <v>2015</v>
      </c>
      <c r="B559" s="23" t="s">
        <v>2367</v>
      </c>
      <c r="C559" s="23" t="s">
        <v>1886</v>
      </c>
      <c r="D559" s="13" t="s">
        <v>104</v>
      </c>
      <c r="E559" s="13" t="s">
        <v>1470</v>
      </c>
      <c r="F559" s="13" t="s">
        <v>104</v>
      </c>
      <c r="G559" s="13" t="s">
        <v>1486</v>
      </c>
      <c r="H559" s="36">
        <v>1</v>
      </c>
    </row>
    <row r="560" spans="1:8" ht="16.5" customHeight="1">
      <c r="A560" s="23">
        <v>2015</v>
      </c>
      <c r="B560" s="23" t="s">
        <v>2367</v>
      </c>
      <c r="C560" s="23" t="s">
        <v>1886</v>
      </c>
      <c r="D560" s="13" t="s">
        <v>104</v>
      </c>
      <c r="E560" s="13" t="s">
        <v>1470</v>
      </c>
      <c r="F560" s="13" t="s">
        <v>104</v>
      </c>
      <c r="G560" s="13" t="s">
        <v>1471</v>
      </c>
      <c r="H560" s="36">
        <v>2</v>
      </c>
    </row>
    <row r="561" spans="1:8" ht="16.5" customHeight="1">
      <c r="A561" s="23">
        <v>2015</v>
      </c>
      <c r="B561" s="23" t="s">
        <v>2367</v>
      </c>
      <c r="C561" s="23" t="s">
        <v>1886</v>
      </c>
      <c r="D561" s="13" t="s">
        <v>104</v>
      </c>
      <c r="E561" s="13" t="s">
        <v>1470</v>
      </c>
      <c r="F561" s="13" t="s">
        <v>104</v>
      </c>
      <c r="G561" s="13" t="s">
        <v>1472</v>
      </c>
      <c r="H561" s="36">
        <v>9</v>
      </c>
    </row>
    <row r="562" spans="1:8" ht="16.5" customHeight="1">
      <c r="A562" s="23">
        <v>2015</v>
      </c>
      <c r="B562" s="23" t="s">
        <v>2367</v>
      </c>
      <c r="C562" s="23" t="s">
        <v>1886</v>
      </c>
      <c r="D562" s="13" t="s">
        <v>104</v>
      </c>
      <c r="E562" s="13" t="s">
        <v>1471</v>
      </c>
      <c r="F562" s="13" t="s">
        <v>5</v>
      </c>
      <c r="G562" s="13" t="s">
        <v>1462</v>
      </c>
      <c r="H562" s="36">
        <v>2</v>
      </c>
    </row>
    <row r="563" spans="1:8" ht="16.5" customHeight="1">
      <c r="A563" s="23">
        <v>2015</v>
      </c>
      <c r="B563" s="23" t="s">
        <v>2367</v>
      </c>
      <c r="C563" s="23" t="s">
        <v>1886</v>
      </c>
      <c r="D563" s="13" t="s">
        <v>104</v>
      </c>
      <c r="E563" s="13" t="s">
        <v>1471</v>
      </c>
      <c r="F563" s="13" t="s">
        <v>14</v>
      </c>
      <c r="G563" s="13" t="s">
        <v>1474</v>
      </c>
      <c r="H563" s="36">
        <v>1</v>
      </c>
    </row>
    <row r="564" spans="1:8" ht="16.5" customHeight="1">
      <c r="A564" s="23">
        <v>2015</v>
      </c>
      <c r="B564" s="23" t="s">
        <v>2367</v>
      </c>
      <c r="C564" s="23" t="s">
        <v>1886</v>
      </c>
      <c r="D564" s="13" t="s">
        <v>104</v>
      </c>
      <c r="E564" s="13" t="s">
        <v>1471</v>
      </c>
      <c r="F564" s="13" t="s">
        <v>23</v>
      </c>
      <c r="G564" s="13" t="s">
        <v>1453</v>
      </c>
      <c r="H564" s="36">
        <v>2</v>
      </c>
    </row>
    <row r="565" spans="1:8" ht="16.5" customHeight="1">
      <c r="A565" s="23">
        <v>2015</v>
      </c>
      <c r="B565" s="23" t="s">
        <v>2367</v>
      </c>
      <c r="C565" s="23" t="s">
        <v>1886</v>
      </c>
      <c r="D565" s="13" t="s">
        <v>104</v>
      </c>
      <c r="E565" s="13" t="s">
        <v>1471</v>
      </c>
      <c r="F565" s="13" t="s">
        <v>23</v>
      </c>
      <c r="G565" s="13" t="s">
        <v>1464</v>
      </c>
      <c r="H565" s="36">
        <v>2</v>
      </c>
    </row>
    <row r="566" spans="1:8" ht="16.5" customHeight="1">
      <c r="A566" s="23">
        <v>2015</v>
      </c>
      <c r="B566" s="23" t="s">
        <v>2367</v>
      </c>
      <c r="C566" s="23" t="s">
        <v>1886</v>
      </c>
      <c r="D566" s="13" t="s">
        <v>104</v>
      </c>
      <c r="E566" s="13" t="s">
        <v>1471</v>
      </c>
      <c r="F566" s="13" t="s">
        <v>70</v>
      </c>
      <c r="G566" s="13" t="s">
        <v>1466</v>
      </c>
      <c r="H566" s="36">
        <v>1</v>
      </c>
    </row>
    <row r="567" spans="1:8" ht="16.5" customHeight="1">
      <c r="A567" s="23">
        <v>2015</v>
      </c>
      <c r="B567" s="23" t="s">
        <v>2367</v>
      </c>
      <c r="C567" s="23" t="s">
        <v>1886</v>
      </c>
      <c r="D567" s="13" t="s">
        <v>104</v>
      </c>
      <c r="E567" s="13" t="s">
        <v>1471</v>
      </c>
      <c r="F567" s="13" t="s">
        <v>104</v>
      </c>
      <c r="G567" s="13" t="s">
        <v>1486</v>
      </c>
      <c r="H567" s="36">
        <v>1</v>
      </c>
    </row>
    <row r="568" spans="1:8" ht="16.5" customHeight="1">
      <c r="A568" s="23">
        <v>2015</v>
      </c>
      <c r="B568" s="23" t="s">
        <v>2367</v>
      </c>
      <c r="C568" s="23" t="s">
        <v>1886</v>
      </c>
      <c r="D568" s="13" t="s">
        <v>104</v>
      </c>
      <c r="E568" s="13" t="s">
        <v>1471</v>
      </c>
      <c r="F568" s="13" t="s">
        <v>104</v>
      </c>
      <c r="G568" s="13" t="s">
        <v>1470</v>
      </c>
      <c r="H568" s="36">
        <v>14</v>
      </c>
    </row>
    <row r="569" spans="1:8" ht="16.5" customHeight="1">
      <c r="A569" s="23">
        <v>2015</v>
      </c>
      <c r="B569" s="23" t="s">
        <v>2367</v>
      </c>
      <c r="C569" s="23" t="s">
        <v>1886</v>
      </c>
      <c r="D569" s="13" t="s">
        <v>104</v>
      </c>
      <c r="E569" s="13" t="s">
        <v>1471</v>
      </c>
      <c r="F569" s="13" t="s">
        <v>104</v>
      </c>
      <c r="G569" s="13" t="s">
        <v>1472</v>
      </c>
      <c r="H569" s="36">
        <v>11</v>
      </c>
    </row>
    <row r="570" spans="1:8" ht="16.5" customHeight="1">
      <c r="A570" s="23">
        <v>2015</v>
      </c>
      <c r="B570" s="23" t="s">
        <v>2367</v>
      </c>
      <c r="C570" s="23" t="s">
        <v>1886</v>
      </c>
      <c r="D570" s="13" t="s">
        <v>104</v>
      </c>
      <c r="E570" s="13" t="s">
        <v>1472</v>
      </c>
      <c r="F570" s="13" t="s">
        <v>5</v>
      </c>
      <c r="G570" s="13" t="s">
        <v>559</v>
      </c>
      <c r="H570" s="36">
        <v>1</v>
      </c>
    </row>
    <row r="571" spans="1:8" ht="16.5" customHeight="1">
      <c r="A571" s="23">
        <v>2015</v>
      </c>
      <c r="B571" s="23" t="s">
        <v>2367</v>
      </c>
      <c r="C571" s="23" t="s">
        <v>1886</v>
      </c>
      <c r="D571" s="13" t="s">
        <v>104</v>
      </c>
      <c r="E571" s="13" t="s">
        <v>1472</v>
      </c>
      <c r="F571" s="13" t="s">
        <v>5</v>
      </c>
      <c r="G571" s="13" t="s">
        <v>1462</v>
      </c>
      <c r="H571" s="36">
        <v>11</v>
      </c>
    </row>
    <row r="572" spans="1:8" ht="16.5" customHeight="1">
      <c r="A572" s="23">
        <v>2015</v>
      </c>
      <c r="B572" s="23" t="s">
        <v>2367</v>
      </c>
      <c r="C572" s="23" t="s">
        <v>1886</v>
      </c>
      <c r="D572" s="13" t="s">
        <v>104</v>
      </c>
      <c r="E572" s="13" t="s">
        <v>1472</v>
      </c>
      <c r="F572" s="13" t="s">
        <v>10</v>
      </c>
      <c r="G572" s="13" t="s">
        <v>1467</v>
      </c>
      <c r="H572" s="36">
        <v>1</v>
      </c>
    </row>
    <row r="573" spans="1:8" ht="16.5" customHeight="1">
      <c r="A573" s="23">
        <v>2015</v>
      </c>
      <c r="B573" s="23" t="s">
        <v>2367</v>
      </c>
      <c r="C573" s="23" t="s">
        <v>1886</v>
      </c>
      <c r="D573" s="13" t="s">
        <v>104</v>
      </c>
      <c r="E573" s="13" t="s">
        <v>1472</v>
      </c>
      <c r="F573" s="13" t="s">
        <v>23</v>
      </c>
      <c r="G573" s="13" t="s">
        <v>1453</v>
      </c>
      <c r="H573" s="36">
        <v>10</v>
      </c>
    </row>
    <row r="574" spans="1:8" ht="16.5" customHeight="1">
      <c r="A574" s="23">
        <v>2015</v>
      </c>
      <c r="B574" s="23" t="s">
        <v>2367</v>
      </c>
      <c r="C574" s="23" t="s">
        <v>1886</v>
      </c>
      <c r="D574" s="13" t="s">
        <v>104</v>
      </c>
      <c r="E574" s="13" t="s">
        <v>1472</v>
      </c>
      <c r="F574" s="13" t="s">
        <v>23</v>
      </c>
      <c r="G574" s="13" t="s">
        <v>1464</v>
      </c>
      <c r="H574" s="36">
        <v>9</v>
      </c>
    </row>
    <row r="575" spans="1:8" ht="16.5" customHeight="1">
      <c r="A575" s="23">
        <v>2015</v>
      </c>
      <c r="B575" s="23" t="s">
        <v>2367</v>
      </c>
      <c r="C575" s="23" t="s">
        <v>1886</v>
      </c>
      <c r="D575" s="13" t="s">
        <v>104</v>
      </c>
      <c r="E575" s="13" t="s">
        <v>1472</v>
      </c>
      <c r="F575" s="13" t="s">
        <v>76</v>
      </c>
      <c r="G575" s="13" t="s">
        <v>1473</v>
      </c>
      <c r="H575" s="36">
        <v>1</v>
      </c>
    </row>
    <row r="576" spans="1:8" ht="16.5" customHeight="1">
      <c r="A576" s="23">
        <v>2015</v>
      </c>
      <c r="B576" s="23" t="s">
        <v>2367</v>
      </c>
      <c r="C576" s="23" t="s">
        <v>1886</v>
      </c>
      <c r="D576" s="13" t="s">
        <v>104</v>
      </c>
      <c r="E576" s="13" t="s">
        <v>1472</v>
      </c>
      <c r="F576" s="13" t="s">
        <v>104</v>
      </c>
      <c r="G576" s="13" t="s">
        <v>1486</v>
      </c>
      <c r="H576" s="36">
        <v>7</v>
      </c>
    </row>
    <row r="577" spans="1:8" ht="16.5" customHeight="1">
      <c r="A577" s="23">
        <v>2015</v>
      </c>
      <c r="B577" s="23" t="s">
        <v>2367</v>
      </c>
      <c r="C577" s="23" t="s">
        <v>1886</v>
      </c>
      <c r="D577" s="13" t="s">
        <v>104</v>
      </c>
      <c r="E577" s="13" t="s">
        <v>1472</v>
      </c>
      <c r="F577" s="13" t="s">
        <v>104</v>
      </c>
      <c r="G577" s="13" t="s">
        <v>1470</v>
      </c>
      <c r="H577" s="36">
        <v>2</v>
      </c>
    </row>
    <row r="578" spans="1:8" ht="16.5" customHeight="1">
      <c r="A578" s="23">
        <v>2015</v>
      </c>
      <c r="B578" s="23" t="s">
        <v>2367</v>
      </c>
      <c r="C578" s="23" t="s">
        <v>1886</v>
      </c>
      <c r="D578" s="13" t="s">
        <v>104</v>
      </c>
      <c r="E578" s="13" t="s">
        <v>1472</v>
      </c>
      <c r="F578" s="13" t="s">
        <v>104</v>
      </c>
      <c r="G578" s="13" t="s">
        <v>1471</v>
      </c>
      <c r="H578" s="36">
        <v>1</v>
      </c>
    </row>
    <row r="579" spans="1:8" ht="16.5" customHeight="1">
      <c r="A579" s="23">
        <v>2015</v>
      </c>
      <c r="B579" s="23" t="s">
        <v>2367</v>
      </c>
      <c r="C579" s="23" t="s">
        <v>1886</v>
      </c>
      <c r="D579" s="13" t="s">
        <v>120</v>
      </c>
      <c r="E579" s="13" t="s">
        <v>1482</v>
      </c>
      <c r="F579" s="13" t="s">
        <v>14</v>
      </c>
      <c r="G579" s="13" t="s">
        <v>1476</v>
      </c>
      <c r="H579" s="36">
        <v>3</v>
      </c>
    </row>
    <row r="580" spans="1:8" ht="16.5" customHeight="1">
      <c r="A580" s="23">
        <v>2015</v>
      </c>
      <c r="B580" s="23" t="s">
        <v>2367</v>
      </c>
      <c r="C580" s="23" t="s">
        <v>1886</v>
      </c>
      <c r="D580" s="13" t="s">
        <v>156</v>
      </c>
      <c r="E580" s="13" t="s">
        <v>1483</v>
      </c>
      <c r="F580" s="13" t="s">
        <v>23</v>
      </c>
      <c r="G580" s="13" t="s">
        <v>1453</v>
      </c>
      <c r="H580" s="36">
        <v>1</v>
      </c>
    </row>
    <row r="581" spans="1:8" ht="16.5" customHeight="1">
      <c r="A581" s="23">
        <v>2015</v>
      </c>
      <c r="B581" s="23" t="s">
        <v>2367</v>
      </c>
      <c r="C581" s="23" t="s">
        <v>1886</v>
      </c>
      <c r="D581" s="13" t="s">
        <v>164</v>
      </c>
      <c r="E581" s="13" t="s">
        <v>584</v>
      </c>
      <c r="F581" s="13" t="s">
        <v>5</v>
      </c>
      <c r="G581" s="13" t="s">
        <v>1462</v>
      </c>
      <c r="H581" s="36">
        <v>1</v>
      </c>
    </row>
    <row r="582" spans="1:8" ht="16.5" customHeight="1">
      <c r="A582" s="23">
        <v>2015</v>
      </c>
      <c r="B582" s="23" t="s">
        <v>2367</v>
      </c>
      <c r="C582" s="23" t="s">
        <v>1886</v>
      </c>
      <c r="D582" s="13" t="s">
        <v>164</v>
      </c>
      <c r="E582" s="13" t="s">
        <v>584</v>
      </c>
      <c r="F582" s="13" t="s">
        <v>10</v>
      </c>
      <c r="G582" s="13" t="s">
        <v>1454</v>
      </c>
      <c r="H582" s="36">
        <v>3</v>
      </c>
    </row>
    <row r="583" spans="1:8" ht="16.5" customHeight="1">
      <c r="A583" s="23">
        <v>2015</v>
      </c>
      <c r="B583" s="23" t="s">
        <v>2367</v>
      </c>
      <c r="C583" s="23" t="s">
        <v>1886</v>
      </c>
      <c r="D583" s="13" t="s">
        <v>164</v>
      </c>
      <c r="E583" s="13" t="s">
        <v>584</v>
      </c>
      <c r="F583" s="13" t="s">
        <v>10</v>
      </c>
      <c r="G583" s="13" t="s">
        <v>1455</v>
      </c>
      <c r="H583" s="36">
        <v>3</v>
      </c>
    </row>
    <row r="584" spans="1:8" ht="16.5" customHeight="1">
      <c r="A584" s="23">
        <v>2015</v>
      </c>
      <c r="B584" s="23" t="s">
        <v>2367</v>
      </c>
      <c r="C584" s="23" t="s">
        <v>1886</v>
      </c>
      <c r="D584" s="13" t="s">
        <v>164</v>
      </c>
      <c r="E584" s="13" t="s">
        <v>584</v>
      </c>
      <c r="F584" s="13" t="s">
        <v>10</v>
      </c>
      <c r="G584" s="13" t="s">
        <v>1467</v>
      </c>
      <c r="H584" s="36">
        <v>1</v>
      </c>
    </row>
    <row r="585" spans="1:8" ht="16.5" customHeight="1">
      <c r="A585" s="23">
        <v>2015</v>
      </c>
      <c r="B585" s="23" t="s">
        <v>2367</v>
      </c>
      <c r="C585" s="23" t="s">
        <v>1886</v>
      </c>
      <c r="D585" s="13" t="s">
        <v>164</v>
      </c>
      <c r="E585" s="13" t="s">
        <v>584</v>
      </c>
      <c r="F585" s="13" t="s">
        <v>14</v>
      </c>
      <c r="G585" s="13" t="s">
        <v>1457</v>
      </c>
      <c r="H585" s="36">
        <v>1</v>
      </c>
    </row>
    <row r="586" spans="1:8" ht="16.5" customHeight="1">
      <c r="A586" s="23">
        <v>2015</v>
      </c>
      <c r="B586" s="23" t="s">
        <v>2367</v>
      </c>
      <c r="C586" s="23" t="s">
        <v>1886</v>
      </c>
      <c r="D586" s="13" t="s">
        <v>164</v>
      </c>
      <c r="E586" s="13" t="s">
        <v>584</v>
      </c>
      <c r="F586" s="13" t="s">
        <v>23</v>
      </c>
      <c r="G586" s="13" t="s">
        <v>1453</v>
      </c>
      <c r="H586" s="36">
        <v>2</v>
      </c>
    </row>
    <row r="587" spans="1:8" ht="16.5" customHeight="1">
      <c r="A587" s="23">
        <v>2015</v>
      </c>
      <c r="B587" s="23" t="s">
        <v>2367</v>
      </c>
      <c r="C587" s="23" t="s">
        <v>1886</v>
      </c>
      <c r="D587" s="13" t="s">
        <v>164</v>
      </c>
      <c r="E587" s="13" t="s">
        <v>584</v>
      </c>
      <c r="F587" s="13" t="s">
        <v>60</v>
      </c>
      <c r="G587" s="13" t="s">
        <v>1458</v>
      </c>
      <c r="H587" s="36">
        <v>3</v>
      </c>
    </row>
    <row r="588" spans="1:8" ht="16.5" customHeight="1">
      <c r="A588" s="23">
        <v>2015</v>
      </c>
      <c r="B588" s="23" t="s">
        <v>2367</v>
      </c>
      <c r="C588" s="23" t="s">
        <v>1886</v>
      </c>
      <c r="D588" s="13" t="s">
        <v>164</v>
      </c>
      <c r="E588" s="13" t="s">
        <v>584</v>
      </c>
      <c r="F588" s="13" t="s">
        <v>60</v>
      </c>
      <c r="G588" s="13" t="s">
        <v>1477</v>
      </c>
      <c r="H588" s="36">
        <v>1</v>
      </c>
    </row>
    <row r="589" spans="1:8" ht="16.5" customHeight="1">
      <c r="A589" s="23">
        <v>2015</v>
      </c>
      <c r="B589" s="23" t="s">
        <v>2367</v>
      </c>
      <c r="C589" s="23" t="s">
        <v>1886</v>
      </c>
      <c r="D589" s="13" t="s">
        <v>164</v>
      </c>
      <c r="E589" s="13" t="s">
        <v>584</v>
      </c>
      <c r="F589" s="13" t="s">
        <v>70</v>
      </c>
      <c r="G589" s="13" t="s">
        <v>577</v>
      </c>
      <c r="H589" s="36">
        <v>3</v>
      </c>
    </row>
    <row r="590" spans="1:8" ht="16.5" customHeight="1">
      <c r="A590" s="23">
        <v>2015</v>
      </c>
      <c r="B590" s="23" t="s">
        <v>2367</v>
      </c>
      <c r="C590" s="23" t="s">
        <v>1886</v>
      </c>
      <c r="D590" s="13" t="s">
        <v>164</v>
      </c>
      <c r="E590" s="13" t="s">
        <v>584</v>
      </c>
      <c r="F590" s="13" t="s">
        <v>70</v>
      </c>
      <c r="G590" s="13" t="s">
        <v>1466</v>
      </c>
      <c r="H590" s="36">
        <v>6</v>
      </c>
    </row>
    <row r="591" spans="1:8" ht="16.5" customHeight="1">
      <c r="A591" s="23">
        <v>2015</v>
      </c>
      <c r="B591" s="23" t="s">
        <v>2367</v>
      </c>
      <c r="C591" s="23" t="s">
        <v>1886</v>
      </c>
      <c r="D591" s="13" t="s">
        <v>164</v>
      </c>
      <c r="E591" s="13" t="s">
        <v>584</v>
      </c>
      <c r="F591" s="13" t="s">
        <v>70</v>
      </c>
      <c r="G591" s="13" t="s">
        <v>1478</v>
      </c>
      <c r="H591" s="36">
        <v>9</v>
      </c>
    </row>
    <row r="592" spans="1:8" ht="16.5" customHeight="1">
      <c r="A592" s="23">
        <v>2015</v>
      </c>
      <c r="B592" s="23" t="s">
        <v>2367</v>
      </c>
      <c r="C592" s="23" t="s">
        <v>1886</v>
      </c>
      <c r="D592" s="13" t="s">
        <v>164</v>
      </c>
      <c r="E592" s="13" t="s">
        <v>584</v>
      </c>
      <c r="F592" s="13" t="s">
        <v>76</v>
      </c>
      <c r="G592" s="13" t="s">
        <v>1459</v>
      </c>
      <c r="H592" s="36">
        <v>4</v>
      </c>
    </row>
    <row r="593" spans="1:8" ht="16.5" customHeight="1">
      <c r="A593" s="23">
        <v>2015</v>
      </c>
      <c r="B593" s="23" t="s">
        <v>2367</v>
      </c>
      <c r="C593" s="23" t="s">
        <v>1886</v>
      </c>
      <c r="D593" s="13" t="s">
        <v>164</v>
      </c>
      <c r="E593" s="13" t="s">
        <v>584</v>
      </c>
      <c r="F593" s="13" t="s">
        <v>76</v>
      </c>
      <c r="G593" s="13" t="s">
        <v>1473</v>
      </c>
      <c r="H593" s="36">
        <v>1</v>
      </c>
    </row>
    <row r="594" spans="1:8" ht="16.5" customHeight="1">
      <c r="A594" s="23">
        <v>2015</v>
      </c>
      <c r="B594" s="23" t="s">
        <v>2367</v>
      </c>
      <c r="C594" s="23" t="s">
        <v>1886</v>
      </c>
      <c r="D594" s="13" t="s">
        <v>164</v>
      </c>
      <c r="E594" s="13" t="s">
        <v>584</v>
      </c>
      <c r="F594" s="13" t="s">
        <v>86</v>
      </c>
      <c r="G594" s="13" t="s">
        <v>87</v>
      </c>
      <c r="H594" s="36">
        <v>3</v>
      </c>
    </row>
    <row r="595" spans="1:8" ht="16.5" customHeight="1">
      <c r="A595" s="23">
        <v>2015</v>
      </c>
      <c r="B595" s="23" t="s">
        <v>2367</v>
      </c>
      <c r="C595" s="23" t="s">
        <v>1886</v>
      </c>
      <c r="D595" s="13" t="s">
        <v>164</v>
      </c>
      <c r="E595" s="13" t="s">
        <v>584</v>
      </c>
      <c r="F595" s="13" t="s">
        <v>100</v>
      </c>
      <c r="G595" s="13" t="s">
        <v>1468</v>
      </c>
      <c r="H595" s="36">
        <v>2</v>
      </c>
    </row>
    <row r="596" spans="1:8" ht="16.5" customHeight="1">
      <c r="A596" s="23">
        <v>2015</v>
      </c>
      <c r="B596" s="23" t="s">
        <v>2367</v>
      </c>
      <c r="C596" s="23" t="s">
        <v>1886</v>
      </c>
      <c r="D596" s="13" t="s">
        <v>167</v>
      </c>
      <c r="E596" s="13" t="s">
        <v>1481</v>
      </c>
      <c r="F596" s="13" t="s">
        <v>14</v>
      </c>
      <c r="G596" s="13" t="s">
        <v>1457</v>
      </c>
      <c r="H596" s="36">
        <v>1</v>
      </c>
    </row>
    <row r="597" spans="1:8" ht="16.5" customHeight="1">
      <c r="A597" s="23">
        <v>2015</v>
      </c>
      <c r="B597" s="23" t="s">
        <v>2367</v>
      </c>
      <c r="C597" s="23" t="s">
        <v>1886</v>
      </c>
      <c r="D597" s="13" t="s">
        <v>167</v>
      </c>
      <c r="E597" s="13" t="s">
        <v>168</v>
      </c>
      <c r="F597" s="13" t="s">
        <v>167</v>
      </c>
      <c r="G597" s="13" t="s">
        <v>1479</v>
      </c>
      <c r="H597" s="36">
        <v>4</v>
      </c>
    </row>
    <row r="598" spans="1:8" ht="16.5" customHeight="1">
      <c r="A598" s="23">
        <v>2015</v>
      </c>
      <c r="B598" s="23" t="s">
        <v>2367</v>
      </c>
      <c r="C598" s="23" t="s">
        <v>1886</v>
      </c>
      <c r="D598" s="13" t="s">
        <v>167</v>
      </c>
      <c r="E598" s="13" t="s">
        <v>1479</v>
      </c>
      <c r="F598" s="13" t="s">
        <v>100</v>
      </c>
      <c r="G598" s="13" t="s">
        <v>1468</v>
      </c>
      <c r="H598" s="36">
        <v>1</v>
      </c>
    </row>
    <row r="599" spans="1:8" ht="16.5" customHeight="1">
      <c r="A599" s="23">
        <v>2015</v>
      </c>
      <c r="B599" s="23" t="s">
        <v>2367</v>
      </c>
      <c r="C599" s="23" t="s">
        <v>514</v>
      </c>
      <c r="D599" s="13" t="s">
        <v>23</v>
      </c>
      <c r="E599" s="13" t="s">
        <v>1453</v>
      </c>
      <c r="F599" s="13" t="s">
        <v>23</v>
      </c>
      <c r="G599" s="13" t="s">
        <v>1464</v>
      </c>
      <c r="H599" s="36">
        <v>24</v>
      </c>
    </row>
    <row r="600" spans="1:8" ht="16.5" customHeight="1">
      <c r="A600" s="23">
        <v>2015</v>
      </c>
      <c r="B600" s="23" t="s">
        <v>2367</v>
      </c>
      <c r="C600" s="23" t="s">
        <v>514</v>
      </c>
      <c r="D600" s="13" t="s">
        <v>23</v>
      </c>
      <c r="E600" s="13" t="s">
        <v>1453</v>
      </c>
      <c r="F600" s="13" t="s">
        <v>185</v>
      </c>
      <c r="G600" s="13" t="s">
        <v>1485</v>
      </c>
      <c r="H600" s="36">
        <v>2</v>
      </c>
    </row>
    <row r="601" spans="1:8" ht="16.5" customHeight="1">
      <c r="A601" s="23">
        <v>2015</v>
      </c>
      <c r="B601" s="23" t="s">
        <v>2367</v>
      </c>
      <c r="C601" s="23" t="s">
        <v>514</v>
      </c>
      <c r="D601" s="13" t="s">
        <v>23</v>
      </c>
      <c r="E601" s="13" t="s">
        <v>1914</v>
      </c>
      <c r="F601" s="13" t="s">
        <v>185</v>
      </c>
      <c r="G601" s="13" t="s">
        <v>1485</v>
      </c>
      <c r="H601" s="36">
        <v>1</v>
      </c>
    </row>
    <row r="602" spans="1:8" ht="16.5" customHeight="1">
      <c r="A602" s="23">
        <v>2015</v>
      </c>
      <c r="B602" s="23" t="s">
        <v>2367</v>
      </c>
      <c r="C602" s="23" t="s">
        <v>514</v>
      </c>
      <c r="D602" s="13" t="s">
        <v>23</v>
      </c>
      <c r="E602" s="13" t="s">
        <v>1460</v>
      </c>
      <c r="F602" s="13" t="s">
        <v>23</v>
      </c>
      <c r="G602" s="13" t="s">
        <v>1453</v>
      </c>
      <c r="H602" s="36">
        <v>1</v>
      </c>
    </row>
    <row r="603" spans="1:8" ht="16.5" customHeight="1">
      <c r="A603" s="23">
        <v>2015</v>
      </c>
      <c r="B603" s="23" t="s">
        <v>2367</v>
      </c>
      <c r="C603" s="23" t="s">
        <v>514</v>
      </c>
      <c r="D603" s="13" t="s">
        <v>23</v>
      </c>
      <c r="E603" s="13" t="s">
        <v>1460</v>
      </c>
      <c r="F603" s="13" t="s">
        <v>23</v>
      </c>
      <c r="G603" s="13" t="s">
        <v>1914</v>
      </c>
      <c r="H603" s="36">
        <v>8</v>
      </c>
    </row>
    <row r="604" spans="1:8" ht="16.5" customHeight="1">
      <c r="A604" s="23">
        <v>2015</v>
      </c>
      <c r="B604" s="23" t="s">
        <v>2367</v>
      </c>
      <c r="C604" s="23" t="s">
        <v>514</v>
      </c>
      <c r="D604" s="13" t="s">
        <v>23</v>
      </c>
      <c r="E604" s="13" t="s">
        <v>1460</v>
      </c>
      <c r="F604" s="13" t="s">
        <v>185</v>
      </c>
      <c r="G604" s="13" t="s">
        <v>1461</v>
      </c>
      <c r="H604" s="36">
        <v>2</v>
      </c>
    </row>
    <row r="605" spans="1:8" ht="16.5" customHeight="1">
      <c r="A605" s="23">
        <v>2015</v>
      </c>
      <c r="B605" s="23" t="s">
        <v>2367</v>
      </c>
      <c r="C605" s="23" t="s">
        <v>514</v>
      </c>
      <c r="D605" s="13" t="s">
        <v>23</v>
      </c>
      <c r="E605" s="13" t="s">
        <v>1913</v>
      </c>
      <c r="F605" s="13" t="s">
        <v>23</v>
      </c>
      <c r="G605" s="13" t="s">
        <v>1453</v>
      </c>
      <c r="H605" s="36">
        <v>1</v>
      </c>
    </row>
    <row r="606" spans="1:8" ht="16.5" customHeight="1">
      <c r="A606" s="23">
        <v>2015</v>
      </c>
      <c r="B606" s="23" t="s">
        <v>2367</v>
      </c>
      <c r="C606" s="23" t="s">
        <v>514</v>
      </c>
      <c r="D606" s="13" t="s">
        <v>23</v>
      </c>
      <c r="E606" s="13" t="s">
        <v>1913</v>
      </c>
      <c r="F606" s="13" t="s">
        <v>23</v>
      </c>
      <c r="G606" s="13" t="s">
        <v>1914</v>
      </c>
      <c r="H606" s="36">
        <v>4</v>
      </c>
    </row>
    <row r="607" spans="1:8" ht="16.5" customHeight="1">
      <c r="A607" s="23">
        <v>2015</v>
      </c>
      <c r="B607" s="23" t="s">
        <v>2367</v>
      </c>
      <c r="C607" s="23" t="s">
        <v>514</v>
      </c>
      <c r="D607" s="13" t="s">
        <v>23</v>
      </c>
      <c r="E607" s="13" t="s">
        <v>1913</v>
      </c>
      <c r="F607" s="13" t="s">
        <v>23</v>
      </c>
      <c r="G607" s="13" t="s">
        <v>1464</v>
      </c>
      <c r="H607" s="36">
        <v>3</v>
      </c>
    </row>
    <row r="608" spans="1:8" ht="16.5" customHeight="1">
      <c r="A608" s="23">
        <v>2015</v>
      </c>
      <c r="B608" s="23" t="s">
        <v>2367</v>
      </c>
      <c r="C608" s="23" t="s">
        <v>514</v>
      </c>
      <c r="D608" s="13" t="s">
        <v>23</v>
      </c>
      <c r="E608" s="13" t="s">
        <v>1913</v>
      </c>
      <c r="F608" s="13" t="s">
        <v>185</v>
      </c>
      <c r="G608" s="13" t="s">
        <v>1461</v>
      </c>
      <c r="H608" s="36">
        <v>3</v>
      </c>
    </row>
    <row r="609" spans="1:8" ht="16.5" customHeight="1">
      <c r="A609" s="23">
        <v>2015</v>
      </c>
      <c r="B609" s="23" t="s">
        <v>2367</v>
      </c>
      <c r="C609" s="23" t="s">
        <v>514</v>
      </c>
      <c r="D609" s="13" t="s">
        <v>23</v>
      </c>
      <c r="E609" s="13" t="s">
        <v>1464</v>
      </c>
      <c r="F609" s="13" t="s">
        <v>23</v>
      </c>
      <c r="G609" s="13" t="s">
        <v>1914</v>
      </c>
      <c r="H609" s="36">
        <v>1</v>
      </c>
    </row>
    <row r="610" spans="1:8" ht="16.5" customHeight="1">
      <c r="A610" s="23">
        <v>2015</v>
      </c>
      <c r="B610" s="23" t="s">
        <v>2367</v>
      </c>
      <c r="C610" s="23" t="s">
        <v>514</v>
      </c>
      <c r="D610" s="13" t="s">
        <v>23</v>
      </c>
      <c r="E610" s="13" t="s">
        <v>1490</v>
      </c>
      <c r="F610" s="13" t="s">
        <v>23</v>
      </c>
      <c r="G610" s="13" t="s">
        <v>1453</v>
      </c>
      <c r="H610" s="36">
        <v>3</v>
      </c>
    </row>
    <row r="611" spans="1:8" ht="16.5" customHeight="1">
      <c r="A611" s="23">
        <v>2015</v>
      </c>
      <c r="B611" s="23" t="s">
        <v>2367</v>
      </c>
      <c r="C611" s="23" t="s">
        <v>514</v>
      </c>
      <c r="D611" s="13" t="s">
        <v>23</v>
      </c>
      <c r="E611" s="13" t="s">
        <v>1490</v>
      </c>
      <c r="F611" s="13" t="s">
        <v>23</v>
      </c>
      <c r="G611" s="13" t="s">
        <v>1464</v>
      </c>
      <c r="H611" s="36">
        <v>1</v>
      </c>
    </row>
    <row r="612" spans="1:8" ht="16.5" customHeight="1">
      <c r="A612" s="23">
        <v>2015</v>
      </c>
      <c r="B612" s="23" t="s">
        <v>2367</v>
      </c>
      <c r="C612" s="23" t="s">
        <v>514</v>
      </c>
      <c r="D612" s="13" t="s">
        <v>23</v>
      </c>
      <c r="E612" s="13" t="s">
        <v>1490</v>
      </c>
      <c r="F612" s="13" t="s">
        <v>104</v>
      </c>
      <c r="G612" s="13" t="s">
        <v>1471</v>
      </c>
      <c r="H612" s="36">
        <v>1</v>
      </c>
    </row>
    <row r="613" spans="1:8" ht="16.5" customHeight="1">
      <c r="A613" s="23">
        <v>2015</v>
      </c>
      <c r="B613" s="23" t="s">
        <v>2367</v>
      </c>
      <c r="C613" s="23" t="s">
        <v>514</v>
      </c>
      <c r="D613" s="13" t="s">
        <v>185</v>
      </c>
      <c r="E613" s="13" t="s">
        <v>559</v>
      </c>
      <c r="F613" s="13" t="s">
        <v>23</v>
      </c>
      <c r="G613" s="13" t="s">
        <v>1460</v>
      </c>
      <c r="H613" s="36">
        <v>1</v>
      </c>
    </row>
    <row r="614" spans="1:8" ht="16.5" customHeight="1">
      <c r="A614" s="23">
        <v>2015</v>
      </c>
      <c r="B614" s="23" t="s">
        <v>2367</v>
      </c>
      <c r="C614" s="23" t="s">
        <v>514</v>
      </c>
      <c r="D614" s="13" t="s">
        <v>185</v>
      </c>
      <c r="E614" s="13" t="s">
        <v>559</v>
      </c>
      <c r="F614" s="13" t="s">
        <v>104</v>
      </c>
      <c r="G614" s="13" t="s">
        <v>1486</v>
      </c>
      <c r="H614" s="36">
        <v>2</v>
      </c>
    </row>
    <row r="615" spans="1:8" ht="16.5" customHeight="1">
      <c r="A615" s="23">
        <v>2015</v>
      </c>
      <c r="B615" s="23" t="s">
        <v>2367</v>
      </c>
      <c r="C615" s="23" t="s">
        <v>514</v>
      </c>
      <c r="D615" s="13" t="s">
        <v>185</v>
      </c>
      <c r="E615" s="13" t="s">
        <v>1455</v>
      </c>
      <c r="F615" s="13" t="s">
        <v>23</v>
      </c>
      <c r="G615" s="13" t="s">
        <v>1453</v>
      </c>
      <c r="H615" s="36">
        <v>2</v>
      </c>
    </row>
    <row r="616" spans="1:8" ht="16.5" customHeight="1">
      <c r="A616" s="23">
        <v>2015</v>
      </c>
      <c r="B616" s="23" t="s">
        <v>2367</v>
      </c>
      <c r="C616" s="23" t="s">
        <v>514</v>
      </c>
      <c r="D616" s="13" t="s">
        <v>185</v>
      </c>
      <c r="E616" s="13" t="s">
        <v>1455</v>
      </c>
      <c r="F616" s="13" t="s">
        <v>185</v>
      </c>
      <c r="G616" s="13" t="s">
        <v>1485</v>
      </c>
      <c r="H616" s="36">
        <v>5</v>
      </c>
    </row>
    <row r="617" spans="1:8" ht="16.5" customHeight="1">
      <c r="A617" s="23">
        <v>2015</v>
      </c>
      <c r="B617" s="23" t="s">
        <v>2367</v>
      </c>
      <c r="C617" s="23" t="s">
        <v>514</v>
      </c>
      <c r="D617" s="13" t="s">
        <v>185</v>
      </c>
      <c r="E617" s="13" t="s">
        <v>1455</v>
      </c>
      <c r="F617" s="13" t="s">
        <v>185</v>
      </c>
      <c r="G617" s="13" t="s">
        <v>1461</v>
      </c>
      <c r="H617" s="36">
        <v>1</v>
      </c>
    </row>
    <row r="618" spans="1:8" ht="16.5" customHeight="1">
      <c r="A618" s="23">
        <v>2015</v>
      </c>
      <c r="B618" s="23" t="s">
        <v>2367</v>
      </c>
      <c r="C618" s="23" t="s">
        <v>514</v>
      </c>
      <c r="D618" s="13" t="s">
        <v>185</v>
      </c>
      <c r="E618" s="13" t="s">
        <v>1455</v>
      </c>
      <c r="F618" s="13" t="s">
        <v>185</v>
      </c>
      <c r="G618" s="13" t="s">
        <v>1468</v>
      </c>
      <c r="H618" s="36">
        <v>4</v>
      </c>
    </row>
    <row r="619" spans="1:8" ht="16.5" customHeight="1">
      <c r="A619" s="23">
        <v>2015</v>
      </c>
      <c r="B619" s="23" t="s">
        <v>2367</v>
      </c>
      <c r="C619" s="23" t="s">
        <v>514</v>
      </c>
      <c r="D619" s="13" t="s">
        <v>185</v>
      </c>
      <c r="E619" s="13" t="s">
        <v>1455</v>
      </c>
      <c r="F619" s="13" t="s">
        <v>185</v>
      </c>
      <c r="G619" s="13" t="s">
        <v>584</v>
      </c>
      <c r="H619" s="36">
        <v>4</v>
      </c>
    </row>
    <row r="620" spans="1:8" ht="16.5" customHeight="1">
      <c r="A620" s="23">
        <v>2015</v>
      </c>
      <c r="B620" s="23" t="s">
        <v>2367</v>
      </c>
      <c r="C620" s="23" t="s">
        <v>514</v>
      </c>
      <c r="D620" s="13" t="s">
        <v>185</v>
      </c>
      <c r="E620" s="13" t="s">
        <v>1455</v>
      </c>
      <c r="F620" s="13" t="s">
        <v>104</v>
      </c>
      <c r="G620" s="13" t="s">
        <v>1489</v>
      </c>
      <c r="H620" s="36">
        <v>1</v>
      </c>
    </row>
    <row r="621" spans="1:8" ht="16.5" customHeight="1">
      <c r="A621" s="23">
        <v>2015</v>
      </c>
      <c r="B621" s="23" t="s">
        <v>2367</v>
      </c>
      <c r="C621" s="23" t="s">
        <v>514</v>
      </c>
      <c r="D621" s="13" t="s">
        <v>185</v>
      </c>
      <c r="E621" s="13" t="s">
        <v>1458</v>
      </c>
      <c r="F621" s="13" t="s">
        <v>23</v>
      </c>
      <c r="G621" s="13" t="s">
        <v>1464</v>
      </c>
      <c r="H621" s="36">
        <v>1</v>
      </c>
    </row>
    <row r="622" spans="1:8" ht="16.5" customHeight="1">
      <c r="A622" s="23">
        <v>2015</v>
      </c>
      <c r="B622" s="23" t="s">
        <v>2367</v>
      </c>
      <c r="C622" s="23" t="s">
        <v>514</v>
      </c>
      <c r="D622" s="13" t="s">
        <v>185</v>
      </c>
      <c r="E622" s="13" t="s">
        <v>1458</v>
      </c>
      <c r="F622" s="13" t="s">
        <v>185</v>
      </c>
      <c r="G622" s="13" t="s">
        <v>1485</v>
      </c>
      <c r="H622" s="36">
        <v>3</v>
      </c>
    </row>
    <row r="623" spans="1:8" ht="16.5" customHeight="1">
      <c r="A623" s="23">
        <v>2015</v>
      </c>
      <c r="B623" s="23" t="s">
        <v>2367</v>
      </c>
      <c r="C623" s="23" t="s">
        <v>514</v>
      </c>
      <c r="D623" s="13" t="s">
        <v>185</v>
      </c>
      <c r="E623" s="13" t="s">
        <v>1461</v>
      </c>
      <c r="F623" s="13" t="s">
        <v>23</v>
      </c>
      <c r="G623" s="13" t="s">
        <v>1453</v>
      </c>
      <c r="H623" s="36">
        <v>5</v>
      </c>
    </row>
    <row r="624" spans="1:8" ht="16.5" customHeight="1">
      <c r="A624" s="23">
        <v>2015</v>
      </c>
      <c r="B624" s="23" t="s">
        <v>2367</v>
      </c>
      <c r="C624" s="23" t="s">
        <v>514</v>
      </c>
      <c r="D624" s="13" t="s">
        <v>185</v>
      </c>
      <c r="E624" s="13" t="s">
        <v>1461</v>
      </c>
      <c r="F624" s="13" t="s">
        <v>23</v>
      </c>
      <c r="G624" s="13" t="s">
        <v>1914</v>
      </c>
      <c r="H624" s="36">
        <v>1</v>
      </c>
    </row>
    <row r="625" spans="1:8" ht="16.5" customHeight="1">
      <c r="A625" s="23">
        <v>2015</v>
      </c>
      <c r="B625" s="23" t="s">
        <v>2367</v>
      </c>
      <c r="C625" s="23" t="s">
        <v>514</v>
      </c>
      <c r="D625" s="13" t="s">
        <v>185</v>
      </c>
      <c r="E625" s="13" t="s">
        <v>1461</v>
      </c>
      <c r="F625" s="13" t="s">
        <v>23</v>
      </c>
      <c r="G625" s="13" t="s">
        <v>1464</v>
      </c>
      <c r="H625" s="36">
        <v>8</v>
      </c>
    </row>
    <row r="626" spans="1:8" ht="16.5" customHeight="1">
      <c r="A626" s="23">
        <v>2015</v>
      </c>
      <c r="B626" s="23" t="s">
        <v>2367</v>
      </c>
      <c r="C626" s="23" t="s">
        <v>514</v>
      </c>
      <c r="D626" s="13" t="s">
        <v>185</v>
      </c>
      <c r="E626" s="13" t="s">
        <v>1461</v>
      </c>
      <c r="F626" s="13" t="s">
        <v>185</v>
      </c>
      <c r="G626" s="13" t="s">
        <v>1458</v>
      </c>
      <c r="H626" s="36">
        <v>12</v>
      </c>
    </row>
    <row r="627" spans="1:8" ht="16.5" customHeight="1">
      <c r="A627" s="23">
        <v>2015</v>
      </c>
      <c r="B627" s="23" t="s">
        <v>2367</v>
      </c>
      <c r="C627" s="23" t="s">
        <v>514</v>
      </c>
      <c r="D627" s="13" t="s">
        <v>185</v>
      </c>
      <c r="E627" s="13" t="s">
        <v>1461</v>
      </c>
      <c r="F627" s="13" t="s">
        <v>185</v>
      </c>
      <c r="G627" s="13" t="s">
        <v>1485</v>
      </c>
      <c r="H627" s="36">
        <v>7</v>
      </c>
    </row>
    <row r="628" spans="1:8" ht="16.5" customHeight="1">
      <c r="A628" s="23">
        <v>2015</v>
      </c>
      <c r="B628" s="23" t="s">
        <v>2367</v>
      </c>
      <c r="C628" s="23" t="s">
        <v>514</v>
      </c>
      <c r="D628" s="13" t="s">
        <v>185</v>
      </c>
      <c r="E628" s="13" t="s">
        <v>1488</v>
      </c>
      <c r="F628" s="13" t="s">
        <v>23</v>
      </c>
      <c r="G628" s="13" t="s">
        <v>1453</v>
      </c>
      <c r="H628" s="36">
        <v>2</v>
      </c>
    </row>
    <row r="629" spans="1:8" ht="16.5" customHeight="1">
      <c r="A629" s="23">
        <v>2015</v>
      </c>
      <c r="B629" s="23" t="s">
        <v>2367</v>
      </c>
      <c r="C629" s="23" t="s">
        <v>514</v>
      </c>
      <c r="D629" s="13" t="s">
        <v>185</v>
      </c>
      <c r="E629" s="13" t="s">
        <v>1488</v>
      </c>
      <c r="F629" s="13" t="s">
        <v>185</v>
      </c>
      <c r="G629" s="13" t="s">
        <v>559</v>
      </c>
      <c r="H629" s="36">
        <v>2</v>
      </c>
    </row>
    <row r="630" spans="1:8" ht="16.5" customHeight="1">
      <c r="A630" s="23">
        <v>2015</v>
      </c>
      <c r="B630" s="23" t="s">
        <v>2367</v>
      </c>
      <c r="C630" s="23" t="s">
        <v>514</v>
      </c>
      <c r="D630" s="13" t="s">
        <v>185</v>
      </c>
      <c r="E630" s="13" t="s">
        <v>1488</v>
      </c>
      <c r="F630" s="13" t="s">
        <v>185</v>
      </c>
      <c r="G630" s="13" t="s">
        <v>1455</v>
      </c>
      <c r="H630" s="36">
        <v>14</v>
      </c>
    </row>
    <row r="631" spans="1:8" ht="16.5" customHeight="1">
      <c r="A631" s="23">
        <v>2015</v>
      </c>
      <c r="B631" s="23" t="s">
        <v>2367</v>
      </c>
      <c r="C631" s="23" t="s">
        <v>514</v>
      </c>
      <c r="D631" s="13" t="s">
        <v>185</v>
      </c>
      <c r="E631" s="13" t="s">
        <v>1488</v>
      </c>
      <c r="F631" s="13" t="s">
        <v>185</v>
      </c>
      <c r="G631" s="13" t="s">
        <v>1485</v>
      </c>
      <c r="H631" s="36">
        <v>6</v>
      </c>
    </row>
    <row r="632" spans="1:8">
      <c r="A632" s="23">
        <v>2015</v>
      </c>
      <c r="B632" s="23" t="s">
        <v>2367</v>
      </c>
      <c r="C632" s="23" t="s">
        <v>514</v>
      </c>
      <c r="D632" s="13" t="s">
        <v>185</v>
      </c>
      <c r="E632" s="13" t="s">
        <v>1488</v>
      </c>
      <c r="F632" s="13" t="s">
        <v>185</v>
      </c>
      <c r="G632" s="13" t="s">
        <v>584</v>
      </c>
      <c r="H632" s="36">
        <v>2</v>
      </c>
    </row>
    <row r="633" spans="1:8">
      <c r="A633" s="23">
        <v>2015</v>
      </c>
      <c r="B633" s="23" t="s">
        <v>2367</v>
      </c>
      <c r="C633" s="23" t="s">
        <v>514</v>
      </c>
      <c r="D633" s="13" t="s">
        <v>185</v>
      </c>
      <c r="E633" s="13" t="s">
        <v>1488</v>
      </c>
      <c r="F633" s="13" t="s">
        <v>104</v>
      </c>
      <c r="G633" s="13" t="s">
        <v>1489</v>
      </c>
      <c r="H633" s="36">
        <v>1</v>
      </c>
    </row>
    <row r="634" spans="1:8">
      <c r="A634" s="23">
        <v>2015</v>
      </c>
      <c r="B634" s="23" t="s">
        <v>2367</v>
      </c>
      <c r="C634" s="23" t="s">
        <v>514</v>
      </c>
      <c r="D634" s="13" t="s">
        <v>185</v>
      </c>
      <c r="E634" s="13" t="s">
        <v>1468</v>
      </c>
      <c r="F634" s="13" t="s">
        <v>23</v>
      </c>
      <c r="G634" s="13" t="s">
        <v>1464</v>
      </c>
      <c r="H634" s="36">
        <v>1</v>
      </c>
    </row>
    <row r="635" spans="1:8" ht="16.5" customHeight="1">
      <c r="A635" s="23">
        <v>2015</v>
      </c>
      <c r="B635" s="23" t="s">
        <v>2367</v>
      </c>
      <c r="C635" s="23" t="s">
        <v>514</v>
      </c>
      <c r="D635" s="13" t="s">
        <v>185</v>
      </c>
      <c r="E635" s="13" t="s">
        <v>1468</v>
      </c>
      <c r="F635" s="13" t="s">
        <v>185</v>
      </c>
      <c r="G635" s="13" t="s">
        <v>1461</v>
      </c>
      <c r="H635" s="36">
        <v>2</v>
      </c>
    </row>
    <row r="636" spans="1:8" ht="16.5" customHeight="1">
      <c r="A636" s="23">
        <v>2015</v>
      </c>
      <c r="B636" s="23" t="s">
        <v>2367</v>
      </c>
      <c r="C636" s="23" t="s">
        <v>514</v>
      </c>
      <c r="D636" s="13" t="s">
        <v>185</v>
      </c>
      <c r="E636" s="13" t="s">
        <v>1468</v>
      </c>
      <c r="F636" s="13" t="s">
        <v>185</v>
      </c>
      <c r="G636" s="13" t="s">
        <v>584</v>
      </c>
      <c r="H636" s="36">
        <v>1</v>
      </c>
    </row>
    <row r="637" spans="1:8" ht="16.5" customHeight="1">
      <c r="A637" s="23">
        <v>2015</v>
      </c>
      <c r="B637" s="23" t="s">
        <v>2367</v>
      </c>
      <c r="C637" s="23" t="s">
        <v>514</v>
      </c>
      <c r="D637" s="13" t="s">
        <v>185</v>
      </c>
      <c r="E637" s="13" t="s">
        <v>1468</v>
      </c>
      <c r="F637" s="13" t="s">
        <v>104</v>
      </c>
      <c r="G637" s="13" t="s">
        <v>1486</v>
      </c>
      <c r="H637" s="36">
        <v>1</v>
      </c>
    </row>
    <row r="638" spans="1:8" ht="16.5" customHeight="1">
      <c r="A638" s="23">
        <v>2015</v>
      </c>
      <c r="B638" s="23" t="s">
        <v>2367</v>
      </c>
      <c r="C638" s="23" t="s">
        <v>514</v>
      </c>
      <c r="D638" s="13" t="s">
        <v>185</v>
      </c>
      <c r="E638" s="13" t="s">
        <v>584</v>
      </c>
      <c r="F638" s="13" t="s">
        <v>23</v>
      </c>
      <c r="G638" s="13" t="s">
        <v>1453</v>
      </c>
      <c r="H638" s="36">
        <v>1</v>
      </c>
    </row>
    <row r="639" spans="1:8" ht="16.5" customHeight="1">
      <c r="A639" s="23">
        <v>2015</v>
      </c>
      <c r="B639" s="23" t="s">
        <v>2367</v>
      </c>
      <c r="C639" s="23" t="s">
        <v>514</v>
      </c>
      <c r="D639" s="13" t="s">
        <v>185</v>
      </c>
      <c r="E639" s="13" t="s">
        <v>584</v>
      </c>
      <c r="F639" s="13" t="s">
        <v>23</v>
      </c>
      <c r="G639" s="13" t="s">
        <v>1914</v>
      </c>
      <c r="H639" s="36">
        <v>2</v>
      </c>
    </row>
    <row r="640" spans="1:8" ht="16.5" customHeight="1">
      <c r="A640" s="23">
        <v>2015</v>
      </c>
      <c r="B640" s="23" t="s">
        <v>2367</v>
      </c>
      <c r="C640" s="23" t="s">
        <v>514</v>
      </c>
      <c r="D640" s="13" t="s">
        <v>185</v>
      </c>
      <c r="E640" s="13" t="s">
        <v>584</v>
      </c>
      <c r="F640" s="13" t="s">
        <v>23</v>
      </c>
      <c r="G640" s="13" t="s">
        <v>1464</v>
      </c>
      <c r="H640" s="36">
        <v>1</v>
      </c>
    </row>
    <row r="641" spans="1:8" ht="16.5" customHeight="1">
      <c r="A641" s="23">
        <v>2015</v>
      </c>
      <c r="B641" s="23" t="s">
        <v>2367</v>
      </c>
      <c r="C641" s="23" t="s">
        <v>514</v>
      </c>
      <c r="D641" s="13" t="s">
        <v>185</v>
      </c>
      <c r="E641" s="13" t="s">
        <v>584</v>
      </c>
      <c r="F641" s="13" t="s">
        <v>185</v>
      </c>
      <c r="G641" s="13" t="s">
        <v>1485</v>
      </c>
      <c r="H641" s="36">
        <v>12</v>
      </c>
    </row>
    <row r="642" spans="1:8" ht="16.5" customHeight="1">
      <c r="A642" s="23">
        <v>2015</v>
      </c>
      <c r="B642" s="23" t="s">
        <v>2367</v>
      </c>
      <c r="C642" s="23" t="s">
        <v>514</v>
      </c>
      <c r="D642" s="13" t="s">
        <v>185</v>
      </c>
      <c r="E642" s="13" t="s">
        <v>584</v>
      </c>
      <c r="F642" s="13" t="s">
        <v>185</v>
      </c>
      <c r="G642" s="13" t="s">
        <v>1461</v>
      </c>
      <c r="H642" s="36">
        <v>3</v>
      </c>
    </row>
    <row r="643" spans="1:8" ht="16.5" customHeight="1">
      <c r="A643" s="23">
        <v>2015</v>
      </c>
      <c r="B643" s="23" t="s">
        <v>2367</v>
      </c>
      <c r="C643" s="23" t="s">
        <v>514</v>
      </c>
      <c r="D643" s="13" t="s">
        <v>104</v>
      </c>
      <c r="E643" s="13" t="s">
        <v>1457</v>
      </c>
      <c r="F643" s="13" t="s">
        <v>23</v>
      </c>
      <c r="G643" s="13" t="s">
        <v>1453</v>
      </c>
      <c r="H643" s="36">
        <v>1</v>
      </c>
    </row>
    <row r="644" spans="1:8" ht="16.5" customHeight="1">
      <c r="A644" s="23">
        <v>2015</v>
      </c>
      <c r="B644" s="23" t="s">
        <v>2367</v>
      </c>
      <c r="C644" s="23" t="s">
        <v>514</v>
      </c>
      <c r="D644" s="13" t="s">
        <v>104</v>
      </c>
      <c r="E644" s="13" t="s">
        <v>1457</v>
      </c>
      <c r="F644" s="13" t="s">
        <v>185</v>
      </c>
      <c r="G644" s="13" t="s">
        <v>1461</v>
      </c>
      <c r="H644" s="36">
        <v>1</v>
      </c>
    </row>
    <row r="645" spans="1:8" ht="16.5" customHeight="1">
      <c r="A645" s="23">
        <v>2015</v>
      </c>
      <c r="B645" s="23" t="s">
        <v>2367</v>
      </c>
      <c r="C645" s="23" t="s">
        <v>514</v>
      </c>
      <c r="D645" s="13" t="s">
        <v>104</v>
      </c>
      <c r="E645" s="13" t="s">
        <v>1457</v>
      </c>
      <c r="F645" s="13" t="s">
        <v>104</v>
      </c>
      <c r="G645" s="13" t="s">
        <v>1489</v>
      </c>
      <c r="H645" s="36">
        <v>1</v>
      </c>
    </row>
    <row r="646" spans="1:8" ht="16.5" customHeight="1">
      <c r="A646" s="23">
        <v>2015</v>
      </c>
      <c r="B646" s="23" t="s">
        <v>2367</v>
      </c>
      <c r="C646" s="23" t="s">
        <v>514</v>
      </c>
      <c r="D646" s="13" t="s">
        <v>104</v>
      </c>
      <c r="E646" s="13" t="s">
        <v>1486</v>
      </c>
      <c r="F646" s="13" t="s">
        <v>23</v>
      </c>
      <c r="G646" s="13" t="s">
        <v>1453</v>
      </c>
      <c r="H646" s="36">
        <v>6</v>
      </c>
    </row>
    <row r="647" spans="1:8" ht="16.5" customHeight="1">
      <c r="A647" s="23">
        <v>2015</v>
      </c>
      <c r="B647" s="23" t="s">
        <v>2367</v>
      </c>
      <c r="C647" s="23" t="s">
        <v>514</v>
      </c>
      <c r="D647" s="13" t="s">
        <v>104</v>
      </c>
      <c r="E647" s="13" t="s">
        <v>1486</v>
      </c>
      <c r="F647" s="13" t="s">
        <v>23</v>
      </c>
      <c r="G647" s="13" t="s">
        <v>1914</v>
      </c>
      <c r="H647" s="36">
        <v>1</v>
      </c>
    </row>
    <row r="648" spans="1:8" ht="16.5" customHeight="1">
      <c r="A648" s="23">
        <v>2015</v>
      </c>
      <c r="B648" s="23" t="s">
        <v>2367</v>
      </c>
      <c r="C648" s="23" t="s">
        <v>514</v>
      </c>
      <c r="D648" s="13" t="s">
        <v>104</v>
      </c>
      <c r="E648" s="13" t="s">
        <v>1486</v>
      </c>
      <c r="F648" s="13" t="s">
        <v>23</v>
      </c>
      <c r="G648" s="13" t="s">
        <v>1464</v>
      </c>
      <c r="H648" s="36">
        <v>1</v>
      </c>
    </row>
    <row r="649" spans="1:8" ht="16.5" customHeight="1">
      <c r="A649" s="23">
        <v>2015</v>
      </c>
      <c r="B649" s="23" t="s">
        <v>2367</v>
      </c>
      <c r="C649" s="23" t="s">
        <v>514</v>
      </c>
      <c r="D649" s="13" t="s">
        <v>104</v>
      </c>
      <c r="E649" s="13" t="s">
        <v>1489</v>
      </c>
      <c r="F649" s="13" t="s">
        <v>23</v>
      </c>
      <c r="G649" s="13" t="s">
        <v>1453</v>
      </c>
      <c r="H649" s="36">
        <v>2</v>
      </c>
    </row>
    <row r="650" spans="1:8" ht="16.5" customHeight="1">
      <c r="A650" s="23">
        <v>2015</v>
      </c>
      <c r="B650" s="23" t="s">
        <v>2367</v>
      </c>
      <c r="C650" s="23" t="s">
        <v>514</v>
      </c>
      <c r="D650" s="13" t="s">
        <v>104</v>
      </c>
      <c r="E650" s="13" t="s">
        <v>1471</v>
      </c>
      <c r="F650" s="13" t="s">
        <v>23</v>
      </c>
      <c r="G650" s="13" t="s">
        <v>1453</v>
      </c>
      <c r="H650" s="36">
        <v>2</v>
      </c>
    </row>
    <row r="651" spans="1:8" ht="16.5" customHeight="1">
      <c r="A651" s="23">
        <v>2015</v>
      </c>
      <c r="B651" s="23" t="s">
        <v>2367</v>
      </c>
      <c r="C651" s="23" t="s">
        <v>514</v>
      </c>
      <c r="D651" s="13" t="s">
        <v>104</v>
      </c>
      <c r="E651" s="13" t="s">
        <v>1471</v>
      </c>
      <c r="F651" s="13" t="s">
        <v>23</v>
      </c>
      <c r="G651" s="13" t="s">
        <v>1914</v>
      </c>
      <c r="H651" s="36">
        <v>2</v>
      </c>
    </row>
    <row r="652" spans="1:8" ht="16.5" customHeight="1">
      <c r="A652" s="23">
        <v>2015</v>
      </c>
      <c r="B652" s="23" t="s">
        <v>2367</v>
      </c>
      <c r="C652" s="23" t="s">
        <v>514</v>
      </c>
      <c r="D652" s="13" t="s">
        <v>104</v>
      </c>
      <c r="E652" s="13" t="s">
        <v>1472</v>
      </c>
      <c r="F652" s="13" t="s">
        <v>23</v>
      </c>
      <c r="G652" s="13" t="s">
        <v>1453</v>
      </c>
      <c r="H652" s="36">
        <v>18</v>
      </c>
    </row>
    <row r="653" spans="1:8" ht="16.5" customHeight="1">
      <c r="A653" s="23">
        <v>2015</v>
      </c>
      <c r="B653" s="23" t="s">
        <v>2367</v>
      </c>
      <c r="C653" s="23" t="s">
        <v>514</v>
      </c>
      <c r="D653" s="13" t="s">
        <v>104</v>
      </c>
      <c r="E653" s="13" t="s">
        <v>1472</v>
      </c>
      <c r="F653" s="13" t="s">
        <v>23</v>
      </c>
      <c r="G653" s="13" t="s">
        <v>1914</v>
      </c>
      <c r="H653" s="36">
        <v>1</v>
      </c>
    </row>
    <row r="654" spans="1:8" ht="16.5" customHeight="1">
      <c r="A654" s="23">
        <v>2015</v>
      </c>
      <c r="B654" s="23" t="s">
        <v>2367</v>
      </c>
      <c r="C654" s="23" t="s">
        <v>514</v>
      </c>
      <c r="D654" s="13" t="s">
        <v>104</v>
      </c>
      <c r="E654" s="13" t="s">
        <v>1472</v>
      </c>
      <c r="F654" s="13" t="s">
        <v>23</v>
      </c>
      <c r="G654" s="13" t="s">
        <v>1913</v>
      </c>
      <c r="H654" s="36">
        <v>2</v>
      </c>
    </row>
    <row r="655" spans="1:8" ht="16.5" customHeight="1">
      <c r="A655" s="23">
        <v>2015</v>
      </c>
      <c r="B655" s="23" t="s">
        <v>2367</v>
      </c>
      <c r="C655" s="23" t="s">
        <v>514</v>
      </c>
      <c r="D655" s="13" t="s">
        <v>104</v>
      </c>
      <c r="E655" s="13" t="s">
        <v>1472</v>
      </c>
      <c r="F655" s="13" t="s">
        <v>23</v>
      </c>
      <c r="G655" s="13" t="s">
        <v>1464</v>
      </c>
      <c r="H655" s="36">
        <v>3</v>
      </c>
    </row>
    <row r="656" spans="1:8" ht="16.5" customHeight="1">
      <c r="A656" s="23">
        <v>2015</v>
      </c>
      <c r="B656" s="23" t="s">
        <v>2367</v>
      </c>
      <c r="C656" s="23" t="s">
        <v>514</v>
      </c>
      <c r="D656" s="13" t="s">
        <v>104</v>
      </c>
      <c r="E656" s="13" t="s">
        <v>1472</v>
      </c>
      <c r="F656" s="13" t="s">
        <v>185</v>
      </c>
      <c r="G656" s="13" t="s">
        <v>1485</v>
      </c>
      <c r="H656" s="36">
        <v>1</v>
      </c>
    </row>
    <row r="657" spans="1:8" ht="16.5" customHeight="1">
      <c r="A657" s="23">
        <v>2015</v>
      </c>
      <c r="B657" s="23" t="s">
        <v>2367</v>
      </c>
      <c r="C657" s="23" t="s">
        <v>514</v>
      </c>
      <c r="D657" s="13" t="s">
        <v>104</v>
      </c>
      <c r="E657" s="13" t="s">
        <v>1472</v>
      </c>
      <c r="F657" s="13" t="s">
        <v>185</v>
      </c>
      <c r="G657" s="13" t="s">
        <v>584</v>
      </c>
      <c r="H657" s="36">
        <v>1</v>
      </c>
    </row>
    <row r="658" spans="1:8" ht="16.5" customHeight="1">
      <c r="A658" s="23">
        <v>2015</v>
      </c>
      <c r="B658" s="23" t="s">
        <v>2367</v>
      </c>
      <c r="C658" s="23" t="s">
        <v>514</v>
      </c>
      <c r="D658" s="13" t="s">
        <v>104</v>
      </c>
      <c r="E658" s="13" t="s">
        <v>1472</v>
      </c>
      <c r="F658" s="13" t="s">
        <v>104</v>
      </c>
      <c r="G658" s="13" t="s">
        <v>1457</v>
      </c>
      <c r="H658" s="36">
        <v>1</v>
      </c>
    </row>
    <row r="659" spans="1:8" ht="16.5" customHeight="1">
      <c r="A659" s="23">
        <v>2015</v>
      </c>
      <c r="B659" s="23" t="s">
        <v>2367</v>
      </c>
      <c r="C659" s="23" t="s">
        <v>514</v>
      </c>
      <c r="D659" s="13" t="s">
        <v>104</v>
      </c>
      <c r="E659" s="13" t="s">
        <v>1472</v>
      </c>
      <c r="F659" s="13" t="s">
        <v>104</v>
      </c>
      <c r="G659" s="13" t="s">
        <v>1486</v>
      </c>
      <c r="H659" s="36">
        <v>1</v>
      </c>
    </row>
    <row r="660" spans="1:8" ht="16.5" customHeight="1">
      <c r="A660" s="23">
        <v>2015</v>
      </c>
      <c r="B660" s="23" t="s">
        <v>2367</v>
      </c>
      <c r="C660" s="23" t="s">
        <v>514</v>
      </c>
      <c r="D660" s="13" t="s">
        <v>104</v>
      </c>
      <c r="E660" s="13" t="s">
        <v>1472</v>
      </c>
      <c r="F660" s="13" t="s">
        <v>104</v>
      </c>
      <c r="G660" s="13" t="s">
        <v>1489</v>
      </c>
      <c r="H660" s="36">
        <v>4</v>
      </c>
    </row>
    <row r="661" spans="1:8" ht="16.5" customHeight="1">
      <c r="A661" s="23">
        <v>2015</v>
      </c>
      <c r="B661" s="23" t="s">
        <v>2367</v>
      </c>
      <c r="C661" s="23" t="s">
        <v>514</v>
      </c>
      <c r="D661" s="13" t="s">
        <v>104</v>
      </c>
      <c r="E661" s="13" t="s">
        <v>1472</v>
      </c>
      <c r="F661" s="13" t="s">
        <v>104</v>
      </c>
      <c r="G661" s="13" t="s">
        <v>1471</v>
      </c>
      <c r="H661" s="36">
        <v>3</v>
      </c>
    </row>
    <row r="662" spans="1:8" ht="16.5" customHeight="1">
      <c r="A662" s="23">
        <v>2015</v>
      </c>
      <c r="B662" s="23" t="s">
        <v>2367</v>
      </c>
      <c r="C662" s="23" t="s">
        <v>514</v>
      </c>
      <c r="D662" s="13" t="s">
        <v>104</v>
      </c>
      <c r="E662" s="13" t="s">
        <v>1472</v>
      </c>
      <c r="F662" s="13" t="s">
        <v>104</v>
      </c>
      <c r="G662" s="13" t="s">
        <v>1487</v>
      </c>
      <c r="H662" s="36">
        <v>2</v>
      </c>
    </row>
    <row r="663" spans="1:8" ht="16.5" customHeight="1">
      <c r="A663" s="23">
        <v>2015</v>
      </c>
      <c r="B663" s="23" t="s">
        <v>2367</v>
      </c>
      <c r="C663" s="23" t="s">
        <v>514</v>
      </c>
      <c r="D663" s="13" t="s">
        <v>104</v>
      </c>
      <c r="E663" s="13" t="s">
        <v>1487</v>
      </c>
      <c r="F663" s="13" t="s">
        <v>23</v>
      </c>
      <c r="G663" s="13" t="s">
        <v>1464</v>
      </c>
      <c r="H663" s="36">
        <v>1</v>
      </c>
    </row>
    <row r="664" spans="1:8" ht="16.5" customHeight="1">
      <c r="A664" s="23">
        <v>2015</v>
      </c>
      <c r="B664" s="23" t="s">
        <v>2367</v>
      </c>
      <c r="C664" s="23" t="s">
        <v>514</v>
      </c>
      <c r="D664" s="13" t="s">
        <v>104</v>
      </c>
      <c r="E664" s="13" t="s">
        <v>1487</v>
      </c>
      <c r="F664" s="13" t="s">
        <v>104</v>
      </c>
      <c r="G664" s="13" t="s">
        <v>1486</v>
      </c>
      <c r="H664" s="36">
        <v>1</v>
      </c>
    </row>
    <row r="665" spans="1:8" ht="16.5" customHeight="1">
      <c r="A665" s="23">
        <v>2015</v>
      </c>
      <c r="B665" s="23" t="s">
        <v>2367</v>
      </c>
      <c r="C665" s="23" t="s">
        <v>514</v>
      </c>
      <c r="D665" s="13" t="s">
        <v>104</v>
      </c>
      <c r="E665" s="13" t="s">
        <v>1487</v>
      </c>
      <c r="F665" s="13" t="s">
        <v>104</v>
      </c>
      <c r="G665" s="13" t="s">
        <v>1471</v>
      </c>
      <c r="H665" s="36">
        <v>5</v>
      </c>
    </row>
    <row r="666" spans="1:8" ht="16.5" customHeight="1">
      <c r="A666" s="23">
        <v>2016</v>
      </c>
      <c r="B666" s="23" t="s">
        <v>2367</v>
      </c>
      <c r="C666" s="23" t="s">
        <v>1886</v>
      </c>
      <c r="D666" s="13" t="s">
        <v>5</v>
      </c>
      <c r="E666" s="13" t="s">
        <v>559</v>
      </c>
      <c r="F666" s="13" t="s">
        <v>10</v>
      </c>
      <c r="G666" s="13" t="s">
        <v>1454</v>
      </c>
      <c r="H666" s="36">
        <v>1</v>
      </c>
    </row>
    <row r="667" spans="1:8" ht="16.5" customHeight="1">
      <c r="A667" s="23">
        <v>2016</v>
      </c>
      <c r="B667" s="23" t="s">
        <v>2367</v>
      </c>
      <c r="C667" s="23" t="s">
        <v>1886</v>
      </c>
      <c r="D667" s="13" t="s">
        <v>5</v>
      </c>
      <c r="E667" s="13" t="s">
        <v>559</v>
      </c>
      <c r="F667" s="13" t="s">
        <v>10</v>
      </c>
      <c r="G667" s="13" t="s">
        <v>1455</v>
      </c>
      <c r="H667" s="36">
        <v>5</v>
      </c>
    </row>
    <row r="668" spans="1:8" ht="16.5" customHeight="1">
      <c r="A668" s="23">
        <v>2016</v>
      </c>
      <c r="B668" s="23" t="s">
        <v>2367</v>
      </c>
      <c r="C668" s="23" t="s">
        <v>1886</v>
      </c>
      <c r="D668" s="13" t="s">
        <v>5</v>
      </c>
      <c r="E668" s="13" t="s">
        <v>559</v>
      </c>
      <c r="F668" s="13" t="s">
        <v>60</v>
      </c>
      <c r="G668" s="13" t="s">
        <v>1458</v>
      </c>
      <c r="H668" s="36">
        <v>1</v>
      </c>
    </row>
    <row r="669" spans="1:8" ht="16.5" customHeight="1">
      <c r="A669" s="23">
        <v>2016</v>
      </c>
      <c r="B669" s="23" t="s">
        <v>2367</v>
      </c>
      <c r="C669" s="23" t="s">
        <v>1886</v>
      </c>
      <c r="D669" s="13" t="s">
        <v>5</v>
      </c>
      <c r="E669" s="13" t="s">
        <v>559</v>
      </c>
      <c r="F669" s="13" t="s">
        <v>5</v>
      </c>
      <c r="G669" s="13" t="s">
        <v>1462</v>
      </c>
      <c r="H669" s="36">
        <v>8</v>
      </c>
    </row>
    <row r="670" spans="1:8" ht="16.5" customHeight="1">
      <c r="A670" s="23">
        <v>2016</v>
      </c>
      <c r="B670" s="23" t="s">
        <v>2367</v>
      </c>
      <c r="C670" s="23" t="s">
        <v>1886</v>
      </c>
      <c r="D670" s="13" t="s">
        <v>5</v>
      </c>
      <c r="E670" s="13" t="s">
        <v>559</v>
      </c>
      <c r="F670" s="13" t="s">
        <v>100</v>
      </c>
      <c r="G670" s="13" t="s">
        <v>1468</v>
      </c>
      <c r="H670" s="36">
        <v>2</v>
      </c>
    </row>
    <row r="671" spans="1:8" ht="16.5" customHeight="1">
      <c r="A671" s="23">
        <v>2016</v>
      </c>
      <c r="B671" s="23" t="s">
        <v>2367</v>
      </c>
      <c r="C671" s="23" t="s">
        <v>1886</v>
      </c>
      <c r="D671" s="13" t="s">
        <v>5</v>
      </c>
      <c r="E671" s="13" t="s">
        <v>559</v>
      </c>
      <c r="F671" s="13" t="s">
        <v>104</v>
      </c>
      <c r="G671" s="13" t="s">
        <v>1486</v>
      </c>
      <c r="H671" s="36">
        <v>9</v>
      </c>
    </row>
    <row r="672" spans="1:8" ht="16.5" customHeight="1">
      <c r="A672" s="23">
        <v>2016</v>
      </c>
      <c r="B672" s="23" t="s">
        <v>2367</v>
      </c>
      <c r="C672" s="23" t="s">
        <v>1886</v>
      </c>
      <c r="D672" s="13" t="s">
        <v>5</v>
      </c>
      <c r="E672" s="13" t="s">
        <v>559</v>
      </c>
      <c r="F672" s="13" t="s">
        <v>14</v>
      </c>
      <c r="G672" s="13" t="s">
        <v>1474</v>
      </c>
      <c r="H672" s="36">
        <v>1</v>
      </c>
    </row>
    <row r="673" spans="1:8" ht="16.5" customHeight="1">
      <c r="A673" s="23">
        <v>2016</v>
      </c>
      <c r="B673" s="23" t="s">
        <v>2367</v>
      </c>
      <c r="C673" s="23" t="s">
        <v>1886</v>
      </c>
      <c r="D673" s="13" t="s">
        <v>5</v>
      </c>
      <c r="E673" s="13" t="s">
        <v>559</v>
      </c>
      <c r="F673" s="13" t="s">
        <v>70</v>
      </c>
      <c r="G673" s="13" t="s">
        <v>1478</v>
      </c>
      <c r="H673" s="36">
        <v>1</v>
      </c>
    </row>
    <row r="674" spans="1:8" ht="16.5" customHeight="1">
      <c r="A674" s="23">
        <v>2016</v>
      </c>
      <c r="B674" s="23" t="s">
        <v>2367</v>
      </c>
      <c r="C674" s="23" t="s">
        <v>1886</v>
      </c>
      <c r="D674" s="13" t="s">
        <v>5</v>
      </c>
      <c r="E674" s="13" t="s">
        <v>1462</v>
      </c>
      <c r="F674" s="13" t="s">
        <v>23</v>
      </c>
      <c r="G674" s="13" t="s">
        <v>1453</v>
      </c>
      <c r="H674" s="36">
        <v>5</v>
      </c>
    </row>
    <row r="675" spans="1:8" ht="16.5" customHeight="1">
      <c r="A675" s="23">
        <v>2016</v>
      </c>
      <c r="B675" s="23" t="s">
        <v>2367</v>
      </c>
      <c r="C675" s="23" t="s">
        <v>1886</v>
      </c>
      <c r="D675" s="13" t="s">
        <v>5</v>
      </c>
      <c r="E675" s="13" t="s">
        <v>1462</v>
      </c>
      <c r="F675" s="13" t="s">
        <v>5</v>
      </c>
      <c r="G675" s="13" t="s">
        <v>559</v>
      </c>
      <c r="H675" s="36">
        <v>26</v>
      </c>
    </row>
    <row r="676" spans="1:8" ht="16.5" customHeight="1">
      <c r="A676" s="23">
        <v>2016</v>
      </c>
      <c r="B676" s="23" t="s">
        <v>2367</v>
      </c>
      <c r="C676" s="23" t="s">
        <v>1886</v>
      </c>
      <c r="D676" s="13" t="s">
        <v>5</v>
      </c>
      <c r="E676" s="13" t="s">
        <v>1462</v>
      </c>
      <c r="F676" s="13" t="s">
        <v>10</v>
      </c>
      <c r="G676" s="13" t="s">
        <v>1454</v>
      </c>
      <c r="H676" s="36">
        <v>2</v>
      </c>
    </row>
    <row r="677" spans="1:8" ht="16.5" customHeight="1">
      <c r="A677" s="23">
        <v>2016</v>
      </c>
      <c r="B677" s="23" t="s">
        <v>2367</v>
      </c>
      <c r="C677" s="23" t="s">
        <v>1886</v>
      </c>
      <c r="D677" s="13" t="s">
        <v>5</v>
      </c>
      <c r="E677" s="13" t="s">
        <v>1462</v>
      </c>
      <c r="F677" s="13" t="s">
        <v>10</v>
      </c>
      <c r="G677" s="13" t="s">
        <v>1455</v>
      </c>
      <c r="H677" s="36">
        <v>13</v>
      </c>
    </row>
    <row r="678" spans="1:8" ht="16.5" customHeight="1">
      <c r="A678" s="23">
        <v>2016</v>
      </c>
      <c r="B678" s="23" t="s">
        <v>2367</v>
      </c>
      <c r="C678" s="23" t="s">
        <v>1886</v>
      </c>
      <c r="D678" s="13" t="s">
        <v>5</v>
      </c>
      <c r="E678" s="13" t="s">
        <v>1462</v>
      </c>
      <c r="F678" s="13" t="s">
        <v>60</v>
      </c>
      <c r="G678" s="13" t="s">
        <v>1458</v>
      </c>
      <c r="H678" s="36">
        <v>1</v>
      </c>
    </row>
    <row r="679" spans="1:8" ht="16.5" customHeight="1">
      <c r="A679" s="23">
        <v>2016</v>
      </c>
      <c r="B679" s="23" t="s">
        <v>2367</v>
      </c>
      <c r="C679" s="23" t="s">
        <v>1886</v>
      </c>
      <c r="D679" s="13" t="s">
        <v>5</v>
      </c>
      <c r="E679" s="13" t="s">
        <v>1462</v>
      </c>
      <c r="F679" s="13" t="s">
        <v>76</v>
      </c>
      <c r="G679" s="13" t="s">
        <v>1459</v>
      </c>
      <c r="H679" s="36">
        <v>2</v>
      </c>
    </row>
    <row r="680" spans="1:8" ht="16.5" customHeight="1">
      <c r="A680" s="23">
        <v>2016</v>
      </c>
      <c r="B680" s="23" t="s">
        <v>2367</v>
      </c>
      <c r="C680" s="23" t="s">
        <v>1886</v>
      </c>
      <c r="D680" s="13" t="s">
        <v>5</v>
      </c>
      <c r="E680" s="13" t="s">
        <v>1462</v>
      </c>
      <c r="F680" s="13" t="s">
        <v>94</v>
      </c>
      <c r="G680" s="13" t="s">
        <v>1463</v>
      </c>
      <c r="H680" s="36">
        <v>1</v>
      </c>
    </row>
    <row r="681" spans="1:8" ht="16.5" customHeight="1">
      <c r="A681" s="23">
        <v>2016</v>
      </c>
      <c r="B681" s="23" t="s">
        <v>2367</v>
      </c>
      <c r="C681" s="23" t="s">
        <v>1886</v>
      </c>
      <c r="D681" s="13" t="s">
        <v>5</v>
      </c>
      <c r="E681" s="13" t="s">
        <v>1462</v>
      </c>
      <c r="F681" s="13" t="s">
        <v>70</v>
      </c>
      <c r="G681" s="13" t="s">
        <v>1466</v>
      </c>
      <c r="H681" s="36">
        <v>2</v>
      </c>
    </row>
    <row r="682" spans="1:8" ht="16.5" customHeight="1">
      <c r="A682" s="23">
        <v>2016</v>
      </c>
      <c r="B682" s="23" t="s">
        <v>2367</v>
      </c>
      <c r="C682" s="23" t="s">
        <v>1886</v>
      </c>
      <c r="D682" s="13" t="s">
        <v>5</v>
      </c>
      <c r="E682" s="13" t="s">
        <v>1462</v>
      </c>
      <c r="F682" s="13" t="s">
        <v>104</v>
      </c>
      <c r="G682" s="13" t="s">
        <v>1471</v>
      </c>
      <c r="H682" s="36">
        <v>1</v>
      </c>
    </row>
    <row r="683" spans="1:8" ht="16.5" customHeight="1">
      <c r="A683" s="23">
        <v>2016</v>
      </c>
      <c r="B683" s="23" t="s">
        <v>2367</v>
      </c>
      <c r="C683" s="23" t="s">
        <v>1886</v>
      </c>
      <c r="D683" s="13" t="s">
        <v>5</v>
      </c>
      <c r="E683" s="13" t="s">
        <v>1462</v>
      </c>
      <c r="F683" s="13" t="s">
        <v>104</v>
      </c>
      <c r="G683" s="13" t="s">
        <v>1472</v>
      </c>
      <c r="H683" s="36">
        <v>8</v>
      </c>
    </row>
    <row r="684" spans="1:8" ht="16.5" customHeight="1">
      <c r="A684" s="23">
        <v>2016</v>
      </c>
      <c r="B684" s="23" t="s">
        <v>2367</v>
      </c>
      <c r="C684" s="23" t="s">
        <v>1886</v>
      </c>
      <c r="D684" s="13" t="s">
        <v>5</v>
      </c>
      <c r="E684" s="13" t="s">
        <v>1462</v>
      </c>
      <c r="F684" s="13" t="s">
        <v>76</v>
      </c>
      <c r="G684" s="13" t="s">
        <v>1473</v>
      </c>
      <c r="H684" s="36">
        <v>1</v>
      </c>
    </row>
    <row r="685" spans="1:8" ht="16.5" customHeight="1">
      <c r="A685" s="23">
        <v>2016</v>
      </c>
      <c r="B685" s="23" t="s">
        <v>2367</v>
      </c>
      <c r="C685" s="23" t="s">
        <v>1886</v>
      </c>
      <c r="D685" s="13" t="s">
        <v>5</v>
      </c>
      <c r="E685" s="13" t="s">
        <v>1462</v>
      </c>
      <c r="F685" s="13" t="s">
        <v>164</v>
      </c>
      <c r="G685" s="13" t="s">
        <v>584</v>
      </c>
      <c r="H685" s="36">
        <v>2</v>
      </c>
    </row>
    <row r="686" spans="1:8" ht="16.5" customHeight="1">
      <c r="A686" s="23">
        <v>2016</v>
      </c>
      <c r="B686" s="23" t="s">
        <v>2367</v>
      </c>
      <c r="C686" s="23" t="s">
        <v>1886</v>
      </c>
      <c r="D686" s="13" t="s">
        <v>10</v>
      </c>
      <c r="E686" s="13" t="s">
        <v>1454</v>
      </c>
      <c r="F686" s="13" t="s">
        <v>23</v>
      </c>
      <c r="G686" s="13" t="s">
        <v>1453</v>
      </c>
      <c r="H686" s="36">
        <v>1</v>
      </c>
    </row>
    <row r="687" spans="1:8" ht="16.5" customHeight="1">
      <c r="A687" s="23">
        <v>2016</v>
      </c>
      <c r="B687" s="23" t="s">
        <v>2367</v>
      </c>
      <c r="C687" s="23" t="s">
        <v>1886</v>
      </c>
      <c r="D687" s="13" t="s">
        <v>10</v>
      </c>
      <c r="E687" s="13" t="s">
        <v>1454</v>
      </c>
      <c r="F687" s="13" t="s">
        <v>10</v>
      </c>
      <c r="G687" s="13" t="s">
        <v>1455</v>
      </c>
      <c r="H687" s="36">
        <v>1</v>
      </c>
    </row>
    <row r="688" spans="1:8" ht="16.5" customHeight="1">
      <c r="A688" s="23">
        <v>2016</v>
      </c>
      <c r="B688" s="23" t="s">
        <v>2367</v>
      </c>
      <c r="C688" s="23" t="s">
        <v>1886</v>
      </c>
      <c r="D688" s="13" t="s">
        <v>10</v>
      </c>
      <c r="E688" s="13" t="s">
        <v>1454</v>
      </c>
      <c r="F688" s="13" t="s">
        <v>14</v>
      </c>
      <c r="G688" s="13" t="s">
        <v>1457</v>
      </c>
      <c r="H688" s="36">
        <v>1</v>
      </c>
    </row>
    <row r="689" spans="1:8" ht="16.5" customHeight="1">
      <c r="A689" s="23">
        <v>2016</v>
      </c>
      <c r="B689" s="23" t="s">
        <v>2367</v>
      </c>
      <c r="C689" s="23" t="s">
        <v>1886</v>
      </c>
      <c r="D689" s="13" t="s">
        <v>10</v>
      </c>
      <c r="E689" s="13" t="s">
        <v>1454</v>
      </c>
      <c r="F689" s="13" t="s">
        <v>23</v>
      </c>
      <c r="G689" s="13" t="s">
        <v>1464</v>
      </c>
      <c r="H689" s="36">
        <v>1</v>
      </c>
    </row>
    <row r="690" spans="1:8" ht="16.5" customHeight="1">
      <c r="A690" s="23">
        <v>2016</v>
      </c>
      <c r="B690" s="23" t="s">
        <v>2367</v>
      </c>
      <c r="C690" s="23" t="s">
        <v>1886</v>
      </c>
      <c r="D690" s="13" t="s">
        <v>10</v>
      </c>
      <c r="E690" s="13" t="s">
        <v>1454</v>
      </c>
      <c r="F690" s="13" t="s">
        <v>70</v>
      </c>
      <c r="G690" s="13" t="s">
        <v>1466</v>
      </c>
      <c r="H690" s="36">
        <v>1</v>
      </c>
    </row>
    <row r="691" spans="1:8" ht="16.5" customHeight="1">
      <c r="A691" s="23">
        <v>2016</v>
      </c>
      <c r="B691" s="23" t="s">
        <v>2367</v>
      </c>
      <c r="C691" s="23" t="s">
        <v>1886</v>
      </c>
      <c r="D691" s="13" t="s">
        <v>10</v>
      </c>
      <c r="E691" s="13" t="s">
        <v>1454</v>
      </c>
      <c r="F691" s="13" t="s">
        <v>100</v>
      </c>
      <c r="G691" s="13" t="s">
        <v>1468</v>
      </c>
      <c r="H691" s="36">
        <v>1</v>
      </c>
    </row>
    <row r="692" spans="1:8" ht="16.5" customHeight="1">
      <c r="A692" s="23">
        <v>2016</v>
      </c>
      <c r="B692" s="23" t="s">
        <v>2367</v>
      </c>
      <c r="C692" s="23" t="s">
        <v>1886</v>
      </c>
      <c r="D692" s="13" t="s">
        <v>10</v>
      </c>
      <c r="E692" s="13" t="s">
        <v>1454</v>
      </c>
      <c r="F692" s="13" t="s">
        <v>164</v>
      </c>
      <c r="G692" s="13" t="s">
        <v>584</v>
      </c>
      <c r="H692" s="36">
        <v>1</v>
      </c>
    </row>
    <row r="693" spans="1:8" ht="16.5" customHeight="1">
      <c r="A693" s="23">
        <v>2016</v>
      </c>
      <c r="B693" s="23" t="s">
        <v>2367</v>
      </c>
      <c r="C693" s="23" t="s">
        <v>1886</v>
      </c>
      <c r="D693" s="13" t="s">
        <v>10</v>
      </c>
      <c r="E693" s="13" t="s">
        <v>1455</v>
      </c>
      <c r="F693" s="13" t="s">
        <v>23</v>
      </c>
      <c r="G693" s="13" t="s">
        <v>1453</v>
      </c>
      <c r="H693" s="36">
        <v>3</v>
      </c>
    </row>
    <row r="694" spans="1:8" ht="16.5" customHeight="1">
      <c r="A694" s="23">
        <v>2016</v>
      </c>
      <c r="B694" s="23" t="s">
        <v>2367</v>
      </c>
      <c r="C694" s="23" t="s">
        <v>1886</v>
      </c>
      <c r="D694" s="13" t="s">
        <v>10</v>
      </c>
      <c r="E694" s="13" t="s">
        <v>1455</v>
      </c>
      <c r="F694" s="13" t="s">
        <v>70</v>
      </c>
      <c r="G694" s="13" t="s">
        <v>577</v>
      </c>
      <c r="H694" s="36">
        <v>1</v>
      </c>
    </row>
    <row r="695" spans="1:8" ht="16.5" customHeight="1">
      <c r="A695" s="23">
        <v>2016</v>
      </c>
      <c r="B695" s="23" t="s">
        <v>2367</v>
      </c>
      <c r="C695" s="23" t="s">
        <v>1886</v>
      </c>
      <c r="D695" s="13" t="s">
        <v>10</v>
      </c>
      <c r="E695" s="13" t="s">
        <v>1455</v>
      </c>
      <c r="F695" s="13" t="s">
        <v>5</v>
      </c>
      <c r="G695" s="13" t="s">
        <v>559</v>
      </c>
      <c r="H695" s="36">
        <v>3</v>
      </c>
    </row>
    <row r="696" spans="1:8" ht="16.5" customHeight="1">
      <c r="A696" s="23">
        <v>2016</v>
      </c>
      <c r="B696" s="23" t="s">
        <v>2367</v>
      </c>
      <c r="C696" s="23" t="s">
        <v>1886</v>
      </c>
      <c r="D696" s="13" t="s">
        <v>10</v>
      </c>
      <c r="E696" s="13" t="s">
        <v>1455</v>
      </c>
      <c r="F696" s="13" t="s">
        <v>10</v>
      </c>
      <c r="G696" s="13" t="s">
        <v>1454</v>
      </c>
      <c r="H696" s="36">
        <v>7</v>
      </c>
    </row>
    <row r="697" spans="1:8" ht="16.5" customHeight="1">
      <c r="A697" s="23">
        <v>2016</v>
      </c>
      <c r="B697" s="23" t="s">
        <v>2367</v>
      </c>
      <c r="C697" s="23" t="s">
        <v>1886</v>
      </c>
      <c r="D697" s="13" t="s">
        <v>10</v>
      </c>
      <c r="E697" s="13" t="s">
        <v>1455</v>
      </c>
      <c r="F697" s="13" t="s">
        <v>76</v>
      </c>
      <c r="G697" s="13" t="s">
        <v>1459</v>
      </c>
      <c r="H697" s="36">
        <v>3</v>
      </c>
    </row>
    <row r="698" spans="1:8" ht="16.5" customHeight="1">
      <c r="A698" s="23">
        <v>2016</v>
      </c>
      <c r="B698" s="23" t="s">
        <v>2367</v>
      </c>
      <c r="C698" s="23" t="s">
        <v>1886</v>
      </c>
      <c r="D698" s="13" t="s">
        <v>10</v>
      </c>
      <c r="E698" s="13" t="s">
        <v>1455</v>
      </c>
      <c r="F698" s="13" t="s">
        <v>5</v>
      </c>
      <c r="G698" s="13" t="s">
        <v>1462</v>
      </c>
      <c r="H698" s="36">
        <v>2</v>
      </c>
    </row>
    <row r="699" spans="1:8" ht="16.5" customHeight="1">
      <c r="A699" s="23">
        <v>2016</v>
      </c>
      <c r="B699" s="23" t="s">
        <v>2367</v>
      </c>
      <c r="C699" s="23" t="s">
        <v>1886</v>
      </c>
      <c r="D699" s="13" t="s">
        <v>10</v>
      </c>
      <c r="E699" s="13" t="s">
        <v>1455</v>
      </c>
      <c r="F699" s="13" t="s">
        <v>70</v>
      </c>
      <c r="G699" s="13" t="s">
        <v>1466</v>
      </c>
      <c r="H699" s="36">
        <v>2</v>
      </c>
    </row>
    <row r="700" spans="1:8" ht="16.5" customHeight="1">
      <c r="A700" s="23">
        <v>2016</v>
      </c>
      <c r="B700" s="23" t="s">
        <v>2367</v>
      </c>
      <c r="C700" s="23" t="s">
        <v>1886</v>
      </c>
      <c r="D700" s="13" t="s">
        <v>10</v>
      </c>
      <c r="E700" s="13" t="s">
        <v>1455</v>
      </c>
      <c r="F700" s="13" t="s">
        <v>10</v>
      </c>
      <c r="G700" s="13" t="s">
        <v>1467</v>
      </c>
      <c r="H700" s="36">
        <v>1</v>
      </c>
    </row>
    <row r="701" spans="1:8" ht="16.5" customHeight="1">
      <c r="A701" s="23">
        <v>2016</v>
      </c>
      <c r="B701" s="23" t="s">
        <v>2367</v>
      </c>
      <c r="C701" s="23" t="s">
        <v>1886</v>
      </c>
      <c r="D701" s="13" t="s">
        <v>10</v>
      </c>
      <c r="E701" s="13" t="s">
        <v>1455</v>
      </c>
      <c r="F701" s="13" t="s">
        <v>100</v>
      </c>
      <c r="G701" s="13" t="s">
        <v>1468</v>
      </c>
      <c r="H701" s="36">
        <v>1</v>
      </c>
    </row>
    <row r="702" spans="1:8" ht="16.5" customHeight="1">
      <c r="A702" s="23">
        <v>2016</v>
      </c>
      <c r="B702" s="23" t="s">
        <v>2367</v>
      </c>
      <c r="C702" s="23" t="s">
        <v>1886</v>
      </c>
      <c r="D702" s="13" t="s">
        <v>10</v>
      </c>
      <c r="E702" s="13" t="s">
        <v>1455</v>
      </c>
      <c r="F702" s="13" t="s">
        <v>70</v>
      </c>
      <c r="G702" s="13" t="s">
        <v>1469</v>
      </c>
      <c r="H702" s="36">
        <v>3</v>
      </c>
    </row>
    <row r="703" spans="1:8" ht="16.5" customHeight="1">
      <c r="A703" s="23">
        <v>2016</v>
      </c>
      <c r="B703" s="23" t="s">
        <v>2367</v>
      </c>
      <c r="C703" s="23" t="s">
        <v>1886</v>
      </c>
      <c r="D703" s="13" t="s">
        <v>10</v>
      </c>
      <c r="E703" s="13" t="s">
        <v>1455</v>
      </c>
      <c r="F703" s="13" t="s">
        <v>76</v>
      </c>
      <c r="G703" s="13" t="s">
        <v>1473</v>
      </c>
      <c r="H703" s="36">
        <v>2</v>
      </c>
    </row>
    <row r="704" spans="1:8" ht="16.5" customHeight="1">
      <c r="A704" s="23">
        <v>2016</v>
      </c>
      <c r="B704" s="23" t="s">
        <v>2367</v>
      </c>
      <c r="C704" s="23" t="s">
        <v>1886</v>
      </c>
      <c r="D704" s="13" t="s">
        <v>10</v>
      </c>
      <c r="E704" s="13" t="s">
        <v>1455</v>
      </c>
      <c r="F704" s="13" t="s">
        <v>164</v>
      </c>
      <c r="G704" s="13" t="s">
        <v>584</v>
      </c>
      <c r="H704" s="36">
        <v>5</v>
      </c>
    </row>
    <row r="705" spans="1:8" ht="16.5" customHeight="1">
      <c r="A705" s="23">
        <v>2016</v>
      </c>
      <c r="B705" s="23" t="s">
        <v>2367</v>
      </c>
      <c r="C705" s="23" t="s">
        <v>1886</v>
      </c>
      <c r="D705" s="13" t="s">
        <v>10</v>
      </c>
      <c r="E705" s="13" t="s">
        <v>1467</v>
      </c>
      <c r="F705" s="13" t="s">
        <v>23</v>
      </c>
      <c r="G705" s="13" t="s">
        <v>1453</v>
      </c>
      <c r="H705" s="36">
        <v>2</v>
      </c>
    </row>
    <row r="706" spans="1:8" ht="16.5" customHeight="1">
      <c r="A706" s="23">
        <v>2016</v>
      </c>
      <c r="B706" s="23" t="s">
        <v>2367</v>
      </c>
      <c r="C706" s="23" t="s">
        <v>1886</v>
      </c>
      <c r="D706" s="13" t="s">
        <v>10</v>
      </c>
      <c r="E706" s="13" t="s">
        <v>1467</v>
      </c>
      <c r="F706" s="13" t="s">
        <v>10</v>
      </c>
      <c r="G706" s="13" t="s">
        <v>1454</v>
      </c>
      <c r="H706" s="36">
        <v>1</v>
      </c>
    </row>
    <row r="707" spans="1:8" ht="16.5" customHeight="1">
      <c r="A707" s="23">
        <v>2016</v>
      </c>
      <c r="B707" s="23" t="s">
        <v>2367</v>
      </c>
      <c r="C707" s="23" t="s">
        <v>1886</v>
      </c>
      <c r="D707" s="13" t="s">
        <v>10</v>
      </c>
      <c r="E707" s="13" t="s">
        <v>1467</v>
      </c>
      <c r="F707" s="13" t="s">
        <v>10</v>
      </c>
      <c r="G707" s="13" t="s">
        <v>1455</v>
      </c>
      <c r="H707" s="36">
        <v>1</v>
      </c>
    </row>
    <row r="708" spans="1:8" ht="16.5" customHeight="1">
      <c r="A708" s="23">
        <v>2016</v>
      </c>
      <c r="B708" s="23" t="s">
        <v>2367</v>
      </c>
      <c r="C708" s="23" t="s">
        <v>1886</v>
      </c>
      <c r="D708" s="13" t="s">
        <v>10</v>
      </c>
      <c r="E708" s="13" t="s">
        <v>1467</v>
      </c>
      <c r="F708" s="13" t="s">
        <v>70</v>
      </c>
      <c r="G708" s="13" t="s">
        <v>1466</v>
      </c>
      <c r="H708" s="36">
        <v>2</v>
      </c>
    </row>
    <row r="709" spans="1:8" ht="16.5" customHeight="1">
      <c r="A709" s="23">
        <v>2016</v>
      </c>
      <c r="B709" s="23" t="s">
        <v>2367</v>
      </c>
      <c r="C709" s="23" t="s">
        <v>1886</v>
      </c>
      <c r="D709" s="13" t="s">
        <v>10</v>
      </c>
      <c r="E709" s="13" t="s">
        <v>1467</v>
      </c>
      <c r="F709" s="13" t="s">
        <v>100</v>
      </c>
      <c r="G709" s="13" t="s">
        <v>1468</v>
      </c>
      <c r="H709" s="36">
        <v>2</v>
      </c>
    </row>
    <row r="710" spans="1:8" ht="16.5" customHeight="1">
      <c r="A710" s="23">
        <v>2016</v>
      </c>
      <c r="B710" s="23" t="s">
        <v>2367</v>
      </c>
      <c r="C710" s="23" t="s">
        <v>1886</v>
      </c>
      <c r="D710" s="13" t="s">
        <v>10</v>
      </c>
      <c r="E710" s="13" t="s">
        <v>1467</v>
      </c>
      <c r="F710" s="13" t="s">
        <v>104</v>
      </c>
      <c r="G710" s="13" t="s">
        <v>1486</v>
      </c>
      <c r="H710" s="36">
        <v>1</v>
      </c>
    </row>
    <row r="711" spans="1:8" ht="16.5" customHeight="1">
      <c r="A711" s="23">
        <v>2016</v>
      </c>
      <c r="B711" s="23" t="s">
        <v>2367</v>
      </c>
      <c r="C711" s="23" t="s">
        <v>1886</v>
      </c>
      <c r="D711" s="13" t="s">
        <v>10</v>
      </c>
      <c r="E711" s="13" t="s">
        <v>1467</v>
      </c>
      <c r="F711" s="13" t="s">
        <v>104</v>
      </c>
      <c r="G711" s="13" t="s">
        <v>1470</v>
      </c>
      <c r="H711" s="36">
        <v>1</v>
      </c>
    </row>
    <row r="712" spans="1:8" ht="16.5" customHeight="1">
      <c r="A712" s="23">
        <v>2016</v>
      </c>
      <c r="B712" s="23" t="s">
        <v>2367</v>
      </c>
      <c r="C712" s="23" t="s">
        <v>1886</v>
      </c>
      <c r="D712" s="13" t="s">
        <v>10</v>
      </c>
      <c r="E712" s="13" t="s">
        <v>1467</v>
      </c>
      <c r="F712" s="13" t="s">
        <v>104</v>
      </c>
      <c r="G712" s="13" t="s">
        <v>1471</v>
      </c>
      <c r="H712" s="36">
        <v>2</v>
      </c>
    </row>
    <row r="713" spans="1:8" ht="16.5" customHeight="1">
      <c r="A713" s="23">
        <v>2016</v>
      </c>
      <c r="B713" s="23" t="s">
        <v>2367</v>
      </c>
      <c r="C713" s="23" t="s">
        <v>1886</v>
      </c>
      <c r="D713" s="13" t="s">
        <v>10</v>
      </c>
      <c r="E713" s="13" t="s">
        <v>1467</v>
      </c>
      <c r="F713" s="13" t="s">
        <v>76</v>
      </c>
      <c r="G713" s="13" t="s">
        <v>1473</v>
      </c>
      <c r="H713" s="36">
        <v>1</v>
      </c>
    </row>
    <row r="714" spans="1:8" ht="16.5" customHeight="1">
      <c r="A714" s="23">
        <v>2016</v>
      </c>
      <c r="B714" s="23" t="s">
        <v>2367</v>
      </c>
      <c r="C714" s="23" t="s">
        <v>1886</v>
      </c>
      <c r="D714" s="13" t="s">
        <v>10</v>
      </c>
      <c r="E714" s="13" t="s">
        <v>1467</v>
      </c>
      <c r="F714" s="13" t="s">
        <v>14</v>
      </c>
      <c r="G714" s="13" t="s">
        <v>1474</v>
      </c>
      <c r="H714" s="36">
        <v>1</v>
      </c>
    </row>
    <row r="715" spans="1:8" ht="16.5" customHeight="1">
      <c r="A715" s="23">
        <v>2016</v>
      </c>
      <c r="B715" s="23" t="s">
        <v>2367</v>
      </c>
      <c r="C715" s="23" t="s">
        <v>1886</v>
      </c>
      <c r="D715" s="13" t="s">
        <v>10</v>
      </c>
      <c r="E715" s="13" t="s">
        <v>1467</v>
      </c>
      <c r="F715" s="13" t="s">
        <v>164</v>
      </c>
      <c r="G715" s="13" t="s">
        <v>584</v>
      </c>
      <c r="H715" s="36">
        <v>4</v>
      </c>
    </row>
    <row r="716" spans="1:8" ht="16.5" customHeight="1">
      <c r="A716" s="23">
        <v>2016</v>
      </c>
      <c r="B716" s="23" t="s">
        <v>2367</v>
      </c>
      <c r="C716" s="23" t="s">
        <v>1886</v>
      </c>
      <c r="D716" s="13" t="s">
        <v>10</v>
      </c>
      <c r="E716" s="13" t="s">
        <v>1467</v>
      </c>
      <c r="F716" s="13" t="s">
        <v>70</v>
      </c>
      <c r="G716" s="13" t="s">
        <v>1478</v>
      </c>
      <c r="H716" s="36">
        <v>1</v>
      </c>
    </row>
    <row r="717" spans="1:8" ht="16.5" customHeight="1">
      <c r="A717" s="23">
        <v>2016</v>
      </c>
      <c r="B717" s="23" t="s">
        <v>2367</v>
      </c>
      <c r="C717" s="23" t="s">
        <v>1886</v>
      </c>
      <c r="D717" s="13" t="s">
        <v>14</v>
      </c>
      <c r="E717" s="13" t="s">
        <v>1456</v>
      </c>
      <c r="F717" s="13" t="s">
        <v>70</v>
      </c>
      <c r="G717" s="13" t="s">
        <v>577</v>
      </c>
      <c r="H717" s="36">
        <v>1</v>
      </c>
    </row>
    <row r="718" spans="1:8" ht="16.5" customHeight="1">
      <c r="A718" s="23">
        <v>2016</v>
      </c>
      <c r="B718" s="23" t="s">
        <v>2367</v>
      </c>
      <c r="C718" s="23" t="s">
        <v>1886</v>
      </c>
      <c r="D718" s="13" t="s">
        <v>14</v>
      </c>
      <c r="E718" s="13" t="s">
        <v>1456</v>
      </c>
      <c r="F718" s="13" t="s">
        <v>89</v>
      </c>
      <c r="G718" s="13" t="s">
        <v>1465</v>
      </c>
      <c r="H718" s="36">
        <v>1</v>
      </c>
    </row>
    <row r="719" spans="1:8" ht="16.5" customHeight="1">
      <c r="A719" s="23">
        <v>2016</v>
      </c>
      <c r="B719" s="23" t="s">
        <v>2367</v>
      </c>
      <c r="C719" s="23" t="s">
        <v>1886</v>
      </c>
      <c r="D719" s="13" t="s">
        <v>14</v>
      </c>
      <c r="E719" s="13" t="s">
        <v>1456</v>
      </c>
      <c r="F719" s="13" t="s">
        <v>14</v>
      </c>
      <c r="G719" s="13" t="s">
        <v>1475</v>
      </c>
      <c r="H719" s="36">
        <v>3</v>
      </c>
    </row>
    <row r="720" spans="1:8" ht="16.5" customHeight="1">
      <c r="A720" s="23">
        <v>2016</v>
      </c>
      <c r="B720" s="23" t="s">
        <v>2367</v>
      </c>
      <c r="C720" s="23" t="s">
        <v>1886</v>
      </c>
      <c r="D720" s="13" t="s">
        <v>14</v>
      </c>
      <c r="E720" s="13" t="s">
        <v>1456</v>
      </c>
      <c r="F720" s="13" t="s">
        <v>14</v>
      </c>
      <c r="G720" s="13" t="s">
        <v>1476</v>
      </c>
      <c r="H720" s="36">
        <v>2</v>
      </c>
    </row>
    <row r="721" spans="1:8" ht="16.5" customHeight="1">
      <c r="A721" s="23">
        <v>2016</v>
      </c>
      <c r="B721" s="23" t="s">
        <v>2367</v>
      </c>
      <c r="C721" s="23" t="s">
        <v>1886</v>
      </c>
      <c r="D721" s="13" t="s">
        <v>14</v>
      </c>
      <c r="E721" s="13" t="s">
        <v>1457</v>
      </c>
      <c r="F721" s="13" t="s">
        <v>70</v>
      </c>
      <c r="G721" s="13" t="s">
        <v>577</v>
      </c>
      <c r="H721" s="36">
        <v>1</v>
      </c>
    </row>
    <row r="722" spans="1:8" ht="16.5" customHeight="1">
      <c r="A722" s="23">
        <v>2016</v>
      </c>
      <c r="B722" s="23" t="s">
        <v>2367</v>
      </c>
      <c r="C722" s="23" t="s">
        <v>1886</v>
      </c>
      <c r="D722" s="13" t="s">
        <v>14</v>
      </c>
      <c r="E722" s="13" t="s">
        <v>1457</v>
      </c>
      <c r="F722" s="13" t="s">
        <v>5</v>
      </c>
      <c r="G722" s="13" t="s">
        <v>559</v>
      </c>
      <c r="H722" s="36">
        <v>1</v>
      </c>
    </row>
    <row r="723" spans="1:8" ht="16.5" customHeight="1">
      <c r="A723" s="23">
        <v>2016</v>
      </c>
      <c r="B723" s="23" t="s">
        <v>2367</v>
      </c>
      <c r="C723" s="23" t="s">
        <v>1886</v>
      </c>
      <c r="D723" s="13" t="s">
        <v>14</v>
      </c>
      <c r="E723" s="13" t="s">
        <v>1457</v>
      </c>
      <c r="F723" s="13" t="s">
        <v>10</v>
      </c>
      <c r="G723" s="13" t="s">
        <v>1455</v>
      </c>
      <c r="H723" s="36">
        <v>1</v>
      </c>
    </row>
    <row r="724" spans="1:8" ht="16.5" customHeight="1">
      <c r="A724" s="23">
        <v>2016</v>
      </c>
      <c r="B724" s="23" t="s">
        <v>2367</v>
      </c>
      <c r="C724" s="23" t="s">
        <v>1886</v>
      </c>
      <c r="D724" s="13" t="s">
        <v>14</v>
      </c>
      <c r="E724" s="13" t="s">
        <v>1457</v>
      </c>
      <c r="F724" s="13" t="s">
        <v>94</v>
      </c>
      <c r="G724" s="13" t="s">
        <v>1463</v>
      </c>
      <c r="H724" s="36">
        <v>13</v>
      </c>
    </row>
    <row r="725" spans="1:8" ht="16.5" customHeight="1">
      <c r="A725" s="23">
        <v>2016</v>
      </c>
      <c r="B725" s="23" t="s">
        <v>2367</v>
      </c>
      <c r="C725" s="23" t="s">
        <v>1886</v>
      </c>
      <c r="D725" s="13" t="s">
        <v>14</v>
      </c>
      <c r="E725" s="13" t="s">
        <v>1457</v>
      </c>
      <c r="F725" s="13" t="s">
        <v>70</v>
      </c>
      <c r="G725" s="13" t="s">
        <v>1466</v>
      </c>
      <c r="H725" s="36">
        <v>1</v>
      </c>
    </row>
    <row r="726" spans="1:8" ht="16.5" customHeight="1">
      <c r="A726" s="23">
        <v>2016</v>
      </c>
      <c r="B726" s="23" t="s">
        <v>2367</v>
      </c>
      <c r="C726" s="23" t="s">
        <v>1886</v>
      </c>
      <c r="D726" s="13" t="s">
        <v>14</v>
      </c>
      <c r="E726" s="13" t="s">
        <v>1457</v>
      </c>
      <c r="F726" s="13" t="s">
        <v>104</v>
      </c>
      <c r="G726" s="13" t="s">
        <v>1470</v>
      </c>
      <c r="H726" s="36">
        <v>1</v>
      </c>
    </row>
    <row r="727" spans="1:8" ht="16.5" customHeight="1">
      <c r="A727" s="23">
        <v>2016</v>
      </c>
      <c r="B727" s="23" t="s">
        <v>2367</v>
      </c>
      <c r="C727" s="23" t="s">
        <v>1886</v>
      </c>
      <c r="D727" s="13" t="s">
        <v>14</v>
      </c>
      <c r="E727" s="13" t="s">
        <v>1457</v>
      </c>
      <c r="F727" s="13" t="s">
        <v>14</v>
      </c>
      <c r="G727" s="13" t="s">
        <v>1475</v>
      </c>
      <c r="H727" s="36">
        <v>4</v>
      </c>
    </row>
    <row r="728" spans="1:8" ht="16.5" customHeight="1">
      <c r="A728" s="23">
        <v>2016</v>
      </c>
      <c r="B728" s="23" t="s">
        <v>2367</v>
      </c>
      <c r="C728" s="23" t="s">
        <v>1886</v>
      </c>
      <c r="D728" s="13" t="s">
        <v>14</v>
      </c>
      <c r="E728" s="13" t="s">
        <v>1457</v>
      </c>
      <c r="F728" s="13" t="s">
        <v>164</v>
      </c>
      <c r="G728" s="13" t="s">
        <v>584</v>
      </c>
      <c r="H728" s="36">
        <v>3</v>
      </c>
    </row>
    <row r="729" spans="1:8" ht="16.5" customHeight="1">
      <c r="A729" s="23">
        <v>2016</v>
      </c>
      <c r="B729" s="23" t="s">
        <v>2367</v>
      </c>
      <c r="C729" s="23" t="s">
        <v>1886</v>
      </c>
      <c r="D729" s="13" t="s">
        <v>14</v>
      </c>
      <c r="E729" s="13" t="s">
        <v>1457</v>
      </c>
      <c r="F729" s="13" t="s">
        <v>70</v>
      </c>
      <c r="G729" s="13" t="s">
        <v>1478</v>
      </c>
      <c r="H729" s="36">
        <v>1</v>
      </c>
    </row>
    <row r="730" spans="1:8" ht="16.5" customHeight="1">
      <c r="A730" s="23">
        <v>2016</v>
      </c>
      <c r="B730" s="23" t="s">
        <v>2367</v>
      </c>
      <c r="C730" s="23" t="s">
        <v>1886</v>
      </c>
      <c r="D730" s="13" t="s">
        <v>14</v>
      </c>
      <c r="E730" s="13" t="s">
        <v>1475</v>
      </c>
      <c r="F730" s="13" t="s">
        <v>14</v>
      </c>
      <c r="G730" s="13" t="s">
        <v>1456</v>
      </c>
      <c r="H730" s="36">
        <v>1</v>
      </c>
    </row>
    <row r="731" spans="1:8" ht="16.5" customHeight="1">
      <c r="A731" s="23">
        <v>2016</v>
      </c>
      <c r="B731" s="23" t="s">
        <v>2367</v>
      </c>
      <c r="C731" s="23" t="s">
        <v>1886</v>
      </c>
      <c r="D731" s="13" t="s">
        <v>14</v>
      </c>
      <c r="E731" s="13" t="s">
        <v>1475</v>
      </c>
      <c r="F731" s="13" t="s">
        <v>14</v>
      </c>
      <c r="G731" s="13" t="s">
        <v>1457</v>
      </c>
      <c r="H731" s="36">
        <v>2</v>
      </c>
    </row>
    <row r="732" spans="1:8" ht="16.5" customHeight="1">
      <c r="A732" s="23">
        <v>2016</v>
      </c>
      <c r="B732" s="23" t="s">
        <v>2367</v>
      </c>
      <c r="C732" s="23" t="s">
        <v>1886</v>
      </c>
      <c r="D732" s="13" t="s">
        <v>14</v>
      </c>
      <c r="E732" s="13" t="s">
        <v>1475</v>
      </c>
      <c r="F732" s="13" t="s">
        <v>60</v>
      </c>
      <c r="G732" s="13" t="s">
        <v>1458</v>
      </c>
      <c r="H732" s="36">
        <v>1</v>
      </c>
    </row>
    <row r="733" spans="1:8" ht="16.5" customHeight="1">
      <c r="A733" s="23">
        <v>2016</v>
      </c>
      <c r="B733" s="23" t="s">
        <v>2367</v>
      </c>
      <c r="C733" s="23" t="s">
        <v>1886</v>
      </c>
      <c r="D733" s="13" t="s">
        <v>14</v>
      </c>
      <c r="E733" s="13" t="s">
        <v>1475</v>
      </c>
      <c r="F733" s="13" t="s">
        <v>94</v>
      </c>
      <c r="G733" s="13" t="s">
        <v>1463</v>
      </c>
      <c r="H733" s="36">
        <v>1</v>
      </c>
    </row>
    <row r="734" spans="1:8" ht="16.5" customHeight="1">
      <c r="A734" s="23">
        <v>2016</v>
      </c>
      <c r="B734" s="23" t="s">
        <v>2367</v>
      </c>
      <c r="C734" s="23" t="s">
        <v>1886</v>
      </c>
      <c r="D734" s="13" t="s">
        <v>14</v>
      </c>
      <c r="E734" s="13" t="s">
        <v>1475</v>
      </c>
      <c r="F734" s="13" t="s">
        <v>100</v>
      </c>
      <c r="G734" s="13" t="s">
        <v>1468</v>
      </c>
      <c r="H734" s="36">
        <v>1</v>
      </c>
    </row>
    <row r="735" spans="1:8" ht="16.5" customHeight="1">
      <c r="A735" s="23">
        <v>2016</v>
      </c>
      <c r="B735" s="23" t="s">
        <v>2367</v>
      </c>
      <c r="C735" s="23" t="s">
        <v>1886</v>
      </c>
      <c r="D735" s="13" t="s">
        <v>14</v>
      </c>
      <c r="E735" s="13" t="s">
        <v>1475</v>
      </c>
      <c r="F735" s="13" t="s">
        <v>14</v>
      </c>
      <c r="G735" s="13" t="s">
        <v>1474</v>
      </c>
      <c r="H735" s="36">
        <v>1</v>
      </c>
    </row>
    <row r="736" spans="1:8" ht="16.5" customHeight="1">
      <c r="A736" s="23">
        <v>2016</v>
      </c>
      <c r="B736" s="23" t="s">
        <v>2367</v>
      </c>
      <c r="C736" s="23" t="s">
        <v>1886</v>
      </c>
      <c r="D736" s="13" t="s">
        <v>14</v>
      </c>
      <c r="E736" s="13" t="s">
        <v>1475</v>
      </c>
      <c r="F736" s="13" t="s">
        <v>14</v>
      </c>
      <c r="G736" s="13" t="s">
        <v>1476</v>
      </c>
      <c r="H736" s="36">
        <v>3</v>
      </c>
    </row>
    <row r="737" spans="1:8" ht="16.5" customHeight="1">
      <c r="A737" s="23">
        <v>2016</v>
      </c>
      <c r="B737" s="23" t="s">
        <v>2367</v>
      </c>
      <c r="C737" s="23" t="s">
        <v>1886</v>
      </c>
      <c r="D737" s="13" t="s">
        <v>14</v>
      </c>
      <c r="E737" s="13" t="s">
        <v>1475</v>
      </c>
      <c r="F737" s="13" t="s">
        <v>60</v>
      </c>
      <c r="G737" s="13" t="s">
        <v>1477</v>
      </c>
      <c r="H737" s="36">
        <v>1</v>
      </c>
    </row>
    <row r="738" spans="1:8" ht="16.5" customHeight="1">
      <c r="A738" s="23">
        <v>2016</v>
      </c>
      <c r="B738" s="23" t="s">
        <v>2367</v>
      </c>
      <c r="C738" s="23" t="s">
        <v>1886</v>
      </c>
      <c r="D738" s="13" t="s">
        <v>14</v>
      </c>
      <c r="E738" s="13" t="s">
        <v>1476</v>
      </c>
      <c r="F738" s="13" t="s">
        <v>76</v>
      </c>
      <c r="G738" s="13" t="s">
        <v>1473</v>
      </c>
      <c r="H738" s="36">
        <v>1</v>
      </c>
    </row>
    <row r="739" spans="1:8" ht="16.5" customHeight="1">
      <c r="A739" s="23">
        <v>2016</v>
      </c>
      <c r="B739" s="23" t="s">
        <v>2367</v>
      </c>
      <c r="C739" s="23" t="s">
        <v>1886</v>
      </c>
      <c r="D739" s="13" t="s">
        <v>14</v>
      </c>
      <c r="E739" s="13" t="s">
        <v>1476</v>
      </c>
      <c r="F739" s="13" t="s">
        <v>14</v>
      </c>
      <c r="G739" s="13" t="s">
        <v>1475</v>
      </c>
      <c r="H739" s="36">
        <v>1</v>
      </c>
    </row>
    <row r="740" spans="1:8" ht="16.5" customHeight="1">
      <c r="A740" s="23">
        <v>2016</v>
      </c>
      <c r="B740" s="23" t="s">
        <v>2367</v>
      </c>
      <c r="C740" s="23" t="s">
        <v>1886</v>
      </c>
      <c r="D740" s="13" t="s">
        <v>23</v>
      </c>
      <c r="E740" s="13" t="s">
        <v>1453</v>
      </c>
      <c r="F740" s="13" t="s">
        <v>70</v>
      </c>
      <c r="G740" s="13" t="s">
        <v>577</v>
      </c>
      <c r="H740" s="36">
        <v>1</v>
      </c>
    </row>
    <row r="741" spans="1:8" ht="16.5" customHeight="1">
      <c r="A741" s="23">
        <v>2016</v>
      </c>
      <c r="B741" s="23" t="s">
        <v>2367</v>
      </c>
      <c r="C741" s="23" t="s">
        <v>1886</v>
      </c>
      <c r="D741" s="13" t="s">
        <v>23</v>
      </c>
      <c r="E741" s="13" t="s">
        <v>1453</v>
      </c>
      <c r="F741" s="13" t="s">
        <v>10</v>
      </c>
      <c r="G741" s="13" t="s">
        <v>1454</v>
      </c>
      <c r="H741" s="36">
        <v>1</v>
      </c>
    </row>
    <row r="742" spans="1:8" ht="16.5" customHeight="1">
      <c r="A742" s="23">
        <v>2016</v>
      </c>
      <c r="B742" s="23" t="s">
        <v>2367</v>
      </c>
      <c r="C742" s="23" t="s">
        <v>1886</v>
      </c>
      <c r="D742" s="13" t="s">
        <v>23</v>
      </c>
      <c r="E742" s="13" t="s">
        <v>1453</v>
      </c>
      <c r="F742" s="13" t="s">
        <v>60</v>
      </c>
      <c r="G742" s="13" t="s">
        <v>1458</v>
      </c>
      <c r="H742" s="36">
        <v>1</v>
      </c>
    </row>
    <row r="743" spans="1:8" ht="16.5" customHeight="1">
      <c r="A743" s="23">
        <v>2016</v>
      </c>
      <c r="B743" s="23" t="s">
        <v>2367</v>
      </c>
      <c r="C743" s="23" t="s">
        <v>1886</v>
      </c>
      <c r="D743" s="13" t="s">
        <v>23</v>
      </c>
      <c r="E743" s="13" t="s">
        <v>1453</v>
      </c>
      <c r="F743" s="13" t="s">
        <v>76</v>
      </c>
      <c r="G743" s="13" t="s">
        <v>1459</v>
      </c>
      <c r="H743" s="36">
        <v>4</v>
      </c>
    </row>
    <row r="744" spans="1:8" ht="16.5" customHeight="1">
      <c r="A744" s="23">
        <v>2016</v>
      </c>
      <c r="B744" s="23" t="s">
        <v>2367</v>
      </c>
      <c r="C744" s="23" t="s">
        <v>1886</v>
      </c>
      <c r="D744" s="13" t="s">
        <v>23</v>
      </c>
      <c r="E744" s="13" t="s">
        <v>1453</v>
      </c>
      <c r="F744" s="13" t="s">
        <v>23</v>
      </c>
      <c r="G744" s="13" t="s">
        <v>1460</v>
      </c>
      <c r="H744" s="36">
        <v>6</v>
      </c>
    </row>
    <row r="745" spans="1:8" ht="16.5" customHeight="1">
      <c r="A745" s="23">
        <v>2016</v>
      </c>
      <c r="B745" s="23" t="s">
        <v>2367</v>
      </c>
      <c r="C745" s="23" t="s">
        <v>1886</v>
      </c>
      <c r="D745" s="13" t="s">
        <v>23</v>
      </c>
      <c r="E745" s="13" t="s">
        <v>1453</v>
      </c>
      <c r="F745" s="13" t="s">
        <v>41</v>
      </c>
      <c r="G745" s="13" t="s">
        <v>1461</v>
      </c>
      <c r="H745" s="36">
        <v>5</v>
      </c>
    </row>
    <row r="746" spans="1:8" ht="16.5" customHeight="1">
      <c r="A746" s="23">
        <v>2016</v>
      </c>
      <c r="B746" s="23" t="s">
        <v>2367</v>
      </c>
      <c r="C746" s="23" t="s">
        <v>1886</v>
      </c>
      <c r="D746" s="13" t="s">
        <v>23</v>
      </c>
      <c r="E746" s="13" t="s">
        <v>1453</v>
      </c>
      <c r="F746" s="13" t="s">
        <v>5</v>
      </c>
      <c r="G746" s="13" t="s">
        <v>1462</v>
      </c>
      <c r="H746" s="36">
        <v>1</v>
      </c>
    </row>
    <row r="747" spans="1:8" ht="16.5" customHeight="1">
      <c r="A747" s="23">
        <v>2016</v>
      </c>
      <c r="B747" s="23" t="s">
        <v>2367</v>
      </c>
      <c r="C747" s="23" t="s">
        <v>1886</v>
      </c>
      <c r="D747" s="13" t="s">
        <v>23</v>
      </c>
      <c r="E747" s="13" t="s">
        <v>1453</v>
      </c>
      <c r="F747" s="13" t="s">
        <v>23</v>
      </c>
      <c r="G747" s="13" t="s">
        <v>1464</v>
      </c>
      <c r="H747" s="36">
        <v>6</v>
      </c>
    </row>
    <row r="748" spans="1:8" ht="16.5" customHeight="1">
      <c r="A748" s="23">
        <v>2016</v>
      </c>
      <c r="B748" s="23" t="s">
        <v>2367</v>
      </c>
      <c r="C748" s="23" t="s">
        <v>1886</v>
      </c>
      <c r="D748" s="13" t="s">
        <v>23</v>
      </c>
      <c r="E748" s="13" t="s">
        <v>1453</v>
      </c>
      <c r="F748" s="13" t="s">
        <v>70</v>
      </c>
      <c r="G748" s="13" t="s">
        <v>1466</v>
      </c>
      <c r="H748" s="36">
        <v>1</v>
      </c>
    </row>
    <row r="749" spans="1:8" ht="16.5" customHeight="1">
      <c r="A749" s="23">
        <v>2016</v>
      </c>
      <c r="B749" s="23" t="s">
        <v>2367</v>
      </c>
      <c r="C749" s="23" t="s">
        <v>1886</v>
      </c>
      <c r="D749" s="13" t="s">
        <v>23</v>
      </c>
      <c r="E749" s="13" t="s">
        <v>1453</v>
      </c>
      <c r="F749" s="13" t="s">
        <v>10</v>
      </c>
      <c r="G749" s="13" t="s">
        <v>1467</v>
      </c>
      <c r="H749" s="36">
        <v>2</v>
      </c>
    </row>
    <row r="750" spans="1:8" ht="16.5" customHeight="1">
      <c r="A750" s="23">
        <v>2016</v>
      </c>
      <c r="B750" s="23" t="s">
        <v>2367</v>
      </c>
      <c r="C750" s="23" t="s">
        <v>1886</v>
      </c>
      <c r="D750" s="13" t="s">
        <v>23</v>
      </c>
      <c r="E750" s="13" t="s">
        <v>1453</v>
      </c>
      <c r="F750" s="13" t="s">
        <v>104</v>
      </c>
      <c r="G750" s="13" t="s">
        <v>1486</v>
      </c>
      <c r="H750" s="36">
        <v>1</v>
      </c>
    </row>
    <row r="751" spans="1:8" ht="16.5" customHeight="1">
      <c r="A751" s="23">
        <v>2016</v>
      </c>
      <c r="B751" s="23" t="s">
        <v>2367</v>
      </c>
      <c r="C751" s="23" t="s">
        <v>1886</v>
      </c>
      <c r="D751" s="13" t="s">
        <v>23</v>
      </c>
      <c r="E751" s="13" t="s">
        <v>1453</v>
      </c>
      <c r="F751" s="13" t="s">
        <v>104</v>
      </c>
      <c r="G751" s="13" t="s">
        <v>1472</v>
      </c>
      <c r="H751" s="36">
        <v>3</v>
      </c>
    </row>
    <row r="752" spans="1:8" ht="16.5" customHeight="1">
      <c r="A752" s="23">
        <v>2016</v>
      </c>
      <c r="B752" s="23" t="s">
        <v>2367</v>
      </c>
      <c r="C752" s="23" t="s">
        <v>1886</v>
      </c>
      <c r="D752" s="13" t="s">
        <v>23</v>
      </c>
      <c r="E752" s="13" t="s">
        <v>1453</v>
      </c>
      <c r="F752" s="13" t="s">
        <v>76</v>
      </c>
      <c r="G752" s="13" t="s">
        <v>1473</v>
      </c>
      <c r="H752" s="36">
        <v>1</v>
      </c>
    </row>
    <row r="753" spans="1:8">
      <c r="A753" s="23">
        <v>2016</v>
      </c>
      <c r="B753" s="23" t="s">
        <v>2367</v>
      </c>
      <c r="C753" s="23" t="s">
        <v>1886</v>
      </c>
      <c r="D753" s="13" t="s">
        <v>23</v>
      </c>
      <c r="E753" s="13" t="s">
        <v>1453</v>
      </c>
      <c r="F753" s="13" t="s">
        <v>164</v>
      </c>
      <c r="G753" s="13" t="s">
        <v>584</v>
      </c>
      <c r="H753" s="36">
        <v>5</v>
      </c>
    </row>
    <row r="754" spans="1:8">
      <c r="A754" s="23">
        <v>2016</v>
      </c>
      <c r="B754" s="23" t="s">
        <v>2367</v>
      </c>
      <c r="C754" s="23" t="s">
        <v>1886</v>
      </c>
      <c r="D754" s="13" t="s">
        <v>23</v>
      </c>
      <c r="E754" s="13" t="s">
        <v>1453</v>
      </c>
      <c r="F754" s="13" t="s">
        <v>60</v>
      </c>
      <c r="G754" s="13" t="s">
        <v>1477</v>
      </c>
      <c r="H754" s="36">
        <v>7</v>
      </c>
    </row>
    <row r="755" spans="1:8">
      <c r="A755" s="23">
        <v>2016</v>
      </c>
      <c r="B755" s="23" t="s">
        <v>2367</v>
      </c>
      <c r="C755" s="23" t="s">
        <v>1886</v>
      </c>
      <c r="D755" s="13" t="s">
        <v>23</v>
      </c>
      <c r="E755" s="13" t="s">
        <v>1460</v>
      </c>
      <c r="F755" s="13" t="s">
        <v>23</v>
      </c>
      <c r="G755" s="13" t="s">
        <v>1453</v>
      </c>
      <c r="H755" s="36">
        <v>8</v>
      </c>
    </row>
    <row r="756" spans="1:8">
      <c r="A756" s="23">
        <v>2016</v>
      </c>
      <c r="B756" s="23" t="s">
        <v>2367</v>
      </c>
      <c r="C756" s="23" t="s">
        <v>1886</v>
      </c>
      <c r="D756" s="13" t="s">
        <v>23</v>
      </c>
      <c r="E756" s="13" t="s">
        <v>1460</v>
      </c>
      <c r="F756" s="13" t="s">
        <v>41</v>
      </c>
      <c r="G756" s="13" t="s">
        <v>1461</v>
      </c>
      <c r="H756" s="36">
        <v>1</v>
      </c>
    </row>
    <row r="757" spans="1:8" ht="16.5" customHeight="1">
      <c r="A757" s="23">
        <v>2016</v>
      </c>
      <c r="B757" s="23" t="s">
        <v>2367</v>
      </c>
      <c r="C757" s="23" t="s">
        <v>1886</v>
      </c>
      <c r="D757" s="13" t="s">
        <v>23</v>
      </c>
      <c r="E757" s="13" t="s">
        <v>1460</v>
      </c>
      <c r="F757" s="13" t="s">
        <v>5</v>
      </c>
      <c r="G757" s="13" t="s">
        <v>1462</v>
      </c>
      <c r="H757" s="36">
        <v>2</v>
      </c>
    </row>
    <row r="758" spans="1:8" ht="16.5" customHeight="1">
      <c r="A758" s="23">
        <v>2016</v>
      </c>
      <c r="B758" s="23" t="s">
        <v>2367</v>
      </c>
      <c r="C758" s="23" t="s">
        <v>1886</v>
      </c>
      <c r="D758" s="13" t="s">
        <v>23</v>
      </c>
      <c r="E758" s="13" t="s">
        <v>1460</v>
      </c>
      <c r="F758" s="13" t="s">
        <v>104</v>
      </c>
      <c r="G758" s="13" t="s">
        <v>1486</v>
      </c>
      <c r="H758" s="36">
        <v>1</v>
      </c>
    </row>
    <row r="759" spans="1:8" ht="16.5" customHeight="1">
      <c r="A759" s="23">
        <v>2016</v>
      </c>
      <c r="B759" s="23" t="s">
        <v>2367</v>
      </c>
      <c r="C759" s="23" t="s">
        <v>1886</v>
      </c>
      <c r="D759" s="13" t="s">
        <v>23</v>
      </c>
      <c r="E759" s="13" t="s">
        <v>1464</v>
      </c>
      <c r="F759" s="13" t="s">
        <v>23</v>
      </c>
      <c r="G759" s="13" t="s">
        <v>1453</v>
      </c>
      <c r="H759" s="36">
        <v>6</v>
      </c>
    </row>
    <row r="760" spans="1:8" ht="16.5" customHeight="1">
      <c r="A760" s="23">
        <v>2016</v>
      </c>
      <c r="B760" s="23" t="s">
        <v>2367</v>
      </c>
      <c r="C760" s="23" t="s">
        <v>1886</v>
      </c>
      <c r="D760" s="13" t="s">
        <v>23</v>
      </c>
      <c r="E760" s="13" t="s">
        <v>1464</v>
      </c>
      <c r="F760" s="13" t="s">
        <v>60</v>
      </c>
      <c r="G760" s="13" t="s">
        <v>1458</v>
      </c>
      <c r="H760" s="36">
        <v>1</v>
      </c>
    </row>
    <row r="761" spans="1:8" ht="16.5" customHeight="1">
      <c r="A761" s="23">
        <v>2016</v>
      </c>
      <c r="B761" s="23" t="s">
        <v>2367</v>
      </c>
      <c r="C761" s="23" t="s">
        <v>1886</v>
      </c>
      <c r="D761" s="13" t="s">
        <v>23</v>
      </c>
      <c r="E761" s="13" t="s">
        <v>1464</v>
      </c>
      <c r="F761" s="13" t="s">
        <v>23</v>
      </c>
      <c r="G761" s="13" t="s">
        <v>1460</v>
      </c>
      <c r="H761" s="36">
        <v>1</v>
      </c>
    </row>
    <row r="762" spans="1:8" ht="16.5" customHeight="1">
      <c r="A762" s="23">
        <v>2016</v>
      </c>
      <c r="B762" s="23" t="s">
        <v>2367</v>
      </c>
      <c r="C762" s="23" t="s">
        <v>1886</v>
      </c>
      <c r="D762" s="13" t="s">
        <v>23</v>
      </c>
      <c r="E762" s="13" t="s">
        <v>1464</v>
      </c>
      <c r="F762" s="13" t="s">
        <v>41</v>
      </c>
      <c r="G762" s="13" t="s">
        <v>1461</v>
      </c>
      <c r="H762" s="36">
        <v>5</v>
      </c>
    </row>
    <row r="763" spans="1:8" ht="16.5" customHeight="1">
      <c r="A763" s="23">
        <v>2016</v>
      </c>
      <c r="B763" s="23" t="s">
        <v>2367</v>
      </c>
      <c r="C763" s="23" t="s">
        <v>1886</v>
      </c>
      <c r="D763" s="13" t="s">
        <v>23</v>
      </c>
      <c r="E763" s="13" t="s">
        <v>1464</v>
      </c>
      <c r="F763" s="13" t="s">
        <v>5</v>
      </c>
      <c r="G763" s="13" t="s">
        <v>1462</v>
      </c>
      <c r="H763" s="36">
        <v>2</v>
      </c>
    </row>
    <row r="764" spans="1:8" ht="16.5" customHeight="1">
      <c r="A764" s="23">
        <v>2016</v>
      </c>
      <c r="B764" s="23" t="s">
        <v>2367</v>
      </c>
      <c r="C764" s="23" t="s">
        <v>1886</v>
      </c>
      <c r="D764" s="13" t="s">
        <v>23</v>
      </c>
      <c r="E764" s="13" t="s">
        <v>1464</v>
      </c>
      <c r="F764" s="13" t="s">
        <v>70</v>
      </c>
      <c r="G764" s="13" t="s">
        <v>1466</v>
      </c>
      <c r="H764" s="36">
        <v>1</v>
      </c>
    </row>
    <row r="765" spans="1:8" ht="16.5" customHeight="1">
      <c r="A765" s="23">
        <v>2016</v>
      </c>
      <c r="B765" s="23" t="s">
        <v>2367</v>
      </c>
      <c r="C765" s="23" t="s">
        <v>1886</v>
      </c>
      <c r="D765" s="13" t="s">
        <v>23</v>
      </c>
      <c r="E765" s="13" t="s">
        <v>1464</v>
      </c>
      <c r="F765" s="13" t="s">
        <v>104</v>
      </c>
      <c r="G765" s="13" t="s">
        <v>1472</v>
      </c>
      <c r="H765" s="36">
        <v>2</v>
      </c>
    </row>
    <row r="766" spans="1:8" ht="16.5" customHeight="1">
      <c r="A766" s="23">
        <v>2016</v>
      </c>
      <c r="B766" s="23" t="s">
        <v>2367</v>
      </c>
      <c r="C766" s="23" t="s">
        <v>1886</v>
      </c>
      <c r="D766" s="13" t="s">
        <v>23</v>
      </c>
      <c r="E766" s="13" t="s">
        <v>1464</v>
      </c>
      <c r="F766" s="13" t="s">
        <v>14</v>
      </c>
      <c r="G766" s="13" t="s">
        <v>1474</v>
      </c>
      <c r="H766" s="36">
        <v>1</v>
      </c>
    </row>
    <row r="767" spans="1:8" ht="16.5" customHeight="1">
      <c r="A767" s="23">
        <v>2016</v>
      </c>
      <c r="B767" s="23" t="s">
        <v>2367</v>
      </c>
      <c r="C767" s="23" t="s">
        <v>1886</v>
      </c>
      <c r="D767" s="13" t="s">
        <v>23</v>
      </c>
      <c r="E767" s="13" t="s">
        <v>1464</v>
      </c>
      <c r="F767" s="13" t="s">
        <v>60</v>
      </c>
      <c r="G767" s="13" t="s">
        <v>1477</v>
      </c>
      <c r="H767" s="36">
        <v>1</v>
      </c>
    </row>
    <row r="768" spans="1:8" ht="16.5" customHeight="1">
      <c r="A768" s="23">
        <v>2016</v>
      </c>
      <c r="B768" s="23" t="s">
        <v>2367</v>
      </c>
      <c r="C768" s="23" t="s">
        <v>1886</v>
      </c>
      <c r="D768" s="13" t="s">
        <v>41</v>
      </c>
      <c r="E768" s="13" t="s">
        <v>1461</v>
      </c>
      <c r="F768" s="13" t="s">
        <v>23</v>
      </c>
      <c r="G768" s="13" t="s">
        <v>1453</v>
      </c>
      <c r="H768" s="36">
        <v>4</v>
      </c>
    </row>
    <row r="769" spans="1:8" ht="16.5" customHeight="1">
      <c r="A769" s="23">
        <v>2016</v>
      </c>
      <c r="B769" s="23" t="s">
        <v>2367</v>
      </c>
      <c r="C769" s="23" t="s">
        <v>1886</v>
      </c>
      <c r="D769" s="13" t="s">
        <v>41</v>
      </c>
      <c r="E769" s="13" t="s">
        <v>1461</v>
      </c>
      <c r="F769" s="13" t="s">
        <v>70</v>
      </c>
      <c r="G769" s="13" t="s">
        <v>577</v>
      </c>
      <c r="H769" s="36">
        <v>1</v>
      </c>
    </row>
    <row r="770" spans="1:8" ht="16.5" customHeight="1">
      <c r="A770" s="23">
        <v>2016</v>
      </c>
      <c r="B770" s="23" t="s">
        <v>2367</v>
      </c>
      <c r="C770" s="23" t="s">
        <v>1886</v>
      </c>
      <c r="D770" s="13" t="s">
        <v>41</v>
      </c>
      <c r="E770" s="13" t="s">
        <v>1461</v>
      </c>
      <c r="F770" s="13" t="s">
        <v>10</v>
      </c>
      <c r="G770" s="13" t="s">
        <v>1454</v>
      </c>
      <c r="H770" s="36">
        <v>1</v>
      </c>
    </row>
    <row r="771" spans="1:8" ht="16.5" customHeight="1">
      <c r="A771" s="23">
        <v>2016</v>
      </c>
      <c r="B771" s="23" t="s">
        <v>2367</v>
      </c>
      <c r="C771" s="23" t="s">
        <v>1886</v>
      </c>
      <c r="D771" s="13" t="s">
        <v>41</v>
      </c>
      <c r="E771" s="13" t="s">
        <v>1461</v>
      </c>
      <c r="F771" s="13" t="s">
        <v>60</v>
      </c>
      <c r="G771" s="13" t="s">
        <v>1458</v>
      </c>
      <c r="H771" s="36">
        <v>2</v>
      </c>
    </row>
    <row r="772" spans="1:8" ht="16.5" customHeight="1">
      <c r="A772" s="23">
        <v>2016</v>
      </c>
      <c r="B772" s="23" t="s">
        <v>2367</v>
      </c>
      <c r="C772" s="23" t="s">
        <v>1886</v>
      </c>
      <c r="D772" s="13" t="s">
        <v>41</v>
      </c>
      <c r="E772" s="13" t="s">
        <v>1461</v>
      </c>
      <c r="F772" s="13" t="s">
        <v>23</v>
      </c>
      <c r="G772" s="13" t="s">
        <v>1460</v>
      </c>
      <c r="H772" s="36">
        <v>2</v>
      </c>
    </row>
    <row r="773" spans="1:8" ht="16.5" customHeight="1">
      <c r="A773" s="23">
        <v>2016</v>
      </c>
      <c r="B773" s="23" t="s">
        <v>2367</v>
      </c>
      <c r="C773" s="23" t="s">
        <v>1886</v>
      </c>
      <c r="D773" s="13" t="s">
        <v>41</v>
      </c>
      <c r="E773" s="13" t="s">
        <v>1461</v>
      </c>
      <c r="F773" s="13" t="s">
        <v>94</v>
      </c>
      <c r="G773" s="13" t="s">
        <v>1463</v>
      </c>
      <c r="H773" s="36">
        <v>1</v>
      </c>
    </row>
    <row r="774" spans="1:8" ht="16.5" customHeight="1">
      <c r="A774" s="23">
        <v>2016</v>
      </c>
      <c r="B774" s="23" t="s">
        <v>2367</v>
      </c>
      <c r="C774" s="23" t="s">
        <v>1886</v>
      </c>
      <c r="D774" s="13" t="s">
        <v>41</v>
      </c>
      <c r="E774" s="13" t="s">
        <v>1461</v>
      </c>
      <c r="F774" s="13" t="s">
        <v>23</v>
      </c>
      <c r="G774" s="13" t="s">
        <v>1464</v>
      </c>
      <c r="H774" s="36">
        <v>2</v>
      </c>
    </row>
    <row r="775" spans="1:8" ht="16.5" customHeight="1">
      <c r="A775" s="23">
        <v>2016</v>
      </c>
      <c r="B775" s="23" t="s">
        <v>2367</v>
      </c>
      <c r="C775" s="23" t="s">
        <v>1886</v>
      </c>
      <c r="D775" s="13" t="s">
        <v>41</v>
      </c>
      <c r="E775" s="13" t="s">
        <v>1461</v>
      </c>
      <c r="F775" s="13" t="s">
        <v>70</v>
      </c>
      <c r="G775" s="13" t="s">
        <v>1466</v>
      </c>
      <c r="H775" s="36">
        <v>2</v>
      </c>
    </row>
    <row r="776" spans="1:8" ht="16.5" customHeight="1">
      <c r="A776" s="23">
        <v>2016</v>
      </c>
      <c r="B776" s="23" t="s">
        <v>2367</v>
      </c>
      <c r="C776" s="23" t="s">
        <v>1886</v>
      </c>
      <c r="D776" s="13" t="s">
        <v>41</v>
      </c>
      <c r="E776" s="13" t="s">
        <v>1461</v>
      </c>
      <c r="F776" s="13" t="s">
        <v>100</v>
      </c>
      <c r="G776" s="13" t="s">
        <v>1468</v>
      </c>
      <c r="H776" s="36">
        <v>6</v>
      </c>
    </row>
    <row r="777" spans="1:8" ht="16.5" customHeight="1">
      <c r="A777" s="23">
        <v>2016</v>
      </c>
      <c r="B777" s="23" t="s">
        <v>2367</v>
      </c>
      <c r="C777" s="23" t="s">
        <v>1886</v>
      </c>
      <c r="D777" s="13" t="s">
        <v>41</v>
      </c>
      <c r="E777" s="13" t="s">
        <v>1461</v>
      </c>
      <c r="F777" s="13" t="s">
        <v>70</v>
      </c>
      <c r="G777" s="13" t="s">
        <v>1469</v>
      </c>
      <c r="H777" s="36">
        <v>5</v>
      </c>
    </row>
    <row r="778" spans="1:8" ht="16.5" customHeight="1">
      <c r="A778" s="23">
        <v>2016</v>
      </c>
      <c r="B778" s="23" t="s">
        <v>2367</v>
      </c>
      <c r="C778" s="23" t="s">
        <v>1886</v>
      </c>
      <c r="D778" s="13" t="s">
        <v>41</v>
      </c>
      <c r="E778" s="13" t="s">
        <v>1461</v>
      </c>
      <c r="F778" s="13" t="s">
        <v>164</v>
      </c>
      <c r="G778" s="13" t="s">
        <v>584</v>
      </c>
      <c r="H778" s="36">
        <v>1</v>
      </c>
    </row>
    <row r="779" spans="1:8" ht="16.5" customHeight="1">
      <c r="A779" s="23">
        <v>2016</v>
      </c>
      <c r="B779" s="23" t="s">
        <v>2367</v>
      </c>
      <c r="C779" s="23" t="s">
        <v>1886</v>
      </c>
      <c r="D779" s="13" t="s">
        <v>41</v>
      </c>
      <c r="E779" s="13" t="s">
        <v>1461</v>
      </c>
      <c r="F779" s="13" t="s">
        <v>60</v>
      </c>
      <c r="G779" s="13" t="s">
        <v>1477</v>
      </c>
      <c r="H779" s="36">
        <v>9</v>
      </c>
    </row>
    <row r="780" spans="1:8" ht="16.5" customHeight="1">
      <c r="A780" s="23">
        <v>2016</v>
      </c>
      <c r="B780" s="23" t="s">
        <v>2367</v>
      </c>
      <c r="C780" s="23" t="s">
        <v>1886</v>
      </c>
      <c r="D780" s="13" t="s">
        <v>41</v>
      </c>
      <c r="E780" s="13" t="s">
        <v>1461</v>
      </c>
      <c r="F780" s="13" t="s">
        <v>70</v>
      </c>
      <c r="G780" s="13" t="s">
        <v>1478</v>
      </c>
      <c r="H780" s="36">
        <v>3</v>
      </c>
    </row>
    <row r="781" spans="1:8" ht="16.5" customHeight="1">
      <c r="A781" s="23">
        <v>2016</v>
      </c>
      <c r="B781" s="23" t="s">
        <v>2367</v>
      </c>
      <c r="C781" s="23" t="s">
        <v>1886</v>
      </c>
      <c r="D781" s="13" t="s">
        <v>60</v>
      </c>
      <c r="E781" s="13" t="s">
        <v>1458</v>
      </c>
      <c r="F781" s="13" t="s">
        <v>70</v>
      </c>
      <c r="G781" s="13" t="s">
        <v>577</v>
      </c>
      <c r="H781" s="36">
        <v>6</v>
      </c>
    </row>
    <row r="782" spans="1:8" ht="16.5" customHeight="1">
      <c r="A782" s="23">
        <v>2016</v>
      </c>
      <c r="B782" s="23" t="s">
        <v>2367</v>
      </c>
      <c r="C782" s="23" t="s">
        <v>1886</v>
      </c>
      <c r="D782" s="13" t="s">
        <v>60</v>
      </c>
      <c r="E782" s="13" t="s">
        <v>1458</v>
      </c>
      <c r="F782" s="13" t="s">
        <v>76</v>
      </c>
      <c r="G782" s="13" t="s">
        <v>1459</v>
      </c>
      <c r="H782" s="36">
        <v>5</v>
      </c>
    </row>
    <row r="783" spans="1:8" ht="16.5" customHeight="1">
      <c r="A783" s="23">
        <v>2016</v>
      </c>
      <c r="B783" s="23" t="s">
        <v>2367</v>
      </c>
      <c r="C783" s="23" t="s">
        <v>1886</v>
      </c>
      <c r="D783" s="13" t="s">
        <v>60</v>
      </c>
      <c r="E783" s="13" t="s">
        <v>1458</v>
      </c>
      <c r="F783" s="13" t="s">
        <v>41</v>
      </c>
      <c r="G783" s="13" t="s">
        <v>1461</v>
      </c>
      <c r="H783" s="36">
        <v>7</v>
      </c>
    </row>
    <row r="784" spans="1:8" ht="16.5" customHeight="1">
      <c r="A784" s="23">
        <v>2016</v>
      </c>
      <c r="B784" s="23" t="s">
        <v>2367</v>
      </c>
      <c r="C784" s="23" t="s">
        <v>1886</v>
      </c>
      <c r="D784" s="13" t="s">
        <v>60</v>
      </c>
      <c r="E784" s="13" t="s">
        <v>1458</v>
      </c>
      <c r="F784" s="13" t="s">
        <v>23</v>
      </c>
      <c r="G784" s="13" t="s">
        <v>1464</v>
      </c>
      <c r="H784" s="36">
        <v>3</v>
      </c>
    </row>
    <row r="785" spans="1:8" ht="16.5" customHeight="1">
      <c r="A785" s="23">
        <v>2016</v>
      </c>
      <c r="B785" s="23" t="s">
        <v>2367</v>
      </c>
      <c r="C785" s="23" t="s">
        <v>1886</v>
      </c>
      <c r="D785" s="13" t="s">
        <v>60</v>
      </c>
      <c r="E785" s="13" t="s">
        <v>1458</v>
      </c>
      <c r="F785" s="13" t="s">
        <v>70</v>
      </c>
      <c r="G785" s="13" t="s">
        <v>1466</v>
      </c>
      <c r="H785" s="36">
        <v>1</v>
      </c>
    </row>
    <row r="786" spans="1:8" ht="16.5" customHeight="1">
      <c r="A786" s="23">
        <v>2016</v>
      </c>
      <c r="B786" s="23" t="s">
        <v>2367</v>
      </c>
      <c r="C786" s="23" t="s">
        <v>1886</v>
      </c>
      <c r="D786" s="13" t="s">
        <v>60</v>
      </c>
      <c r="E786" s="13" t="s">
        <v>1458</v>
      </c>
      <c r="F786" s="13" t="s">
        <v>10</v>
      </c>
      <c r="G786" s="13" t="s">
        <v>1467</v>
      </c>
      <c r="H786" s="36">
        <v>1</v>
      </c>
    </row>
    <row r="787" spans="1:8" ht="16.5" customHeight="1">
      <c r="A787" s="23">
        <v>2016</v>
      </c>
      <c r="B787" s="23" t="s">
        <v>2367</v>
      </c>
      <c r="C787" s="23" t="s">
        <v>1886</v>
      </c>
      <c r="D787" s="13" t="s">
        <v>60</v>
      </c>
      <c r="E787" s="13" t="s">
        <v>1458</v>
      </c>
      <c r="F787" s="13" t="s">
        <v>100</v>
      </c>
      <c r="G787" s="13" t="s">
        <v>1468</v>
      </c>
      <c r="H787" s="36">
        <v>2</v>
      </c>
    </row>
    <row r="788" spans="1:8" ht="16.5" customHeight="1">
      <c r="A788" s="23">
        <v>2016</v>
      </c>
      <c r="B788" s="23" t="s">
        <v>2367</v>
      </c>
      <c r="C788" s="23" t="s">
        <v>1886</v>
      </c>
      <c r="D788" s="13" t="s">
        <v>60</v>
      </c>
      <c r="E788" s="13" t="s">
        <v>1458</v>
      </c>
      <c r="F788" s="13" t="s">
        <v>70</v>
      </c>
      <c r="G788" s="13" t="s">
        <v>1469</v>
      </c>
      <c r="H788" s="36">
        <v>4</v>
      </c>
    </row>
    <row r="789" spans="1:8" ht="16.5" customHeight="1">
      <c r="A789" s="23">
        <v>2016</v>
      </c>
      <c r="B789" s="23" t="s">
        <v>2367</v>
      </c>
      <c r="C789" s="23" t="s">
        <v>1886</v>
      </c>
      <c r="D789" s="13" t="s">
        <v>60</v>
      </c>
      <c r="E789" s="13" t="s">
        <v>1458</v>
      </c>
      <c r="F789" s="13" t="s">
        <v>86</v>
      </c>
      <c r="G789" s="13" t="s">
        <v>87</v>
      </c>
      <c r="H789" s="36">
        <v>1</v>
      </c>
    </row>
    <row r="790" spans="1:8" ht="16.5" customHeight="1">
      <c r="A790" s="23">
        <v>2016</v>
      </c>
      <c r="B790" s="23" t="s">
        <v>2367</v>
      </c>
      <c r="C790" s="23" t="s">
        <v>1886</v>
      </c>
      <c r="D790" s="13" t="s">
        <v>60</v>
      </c>
      <c r="E790" s="13" t="s">
        <v>1458</v>
      </c>
      <c r="F790" s="13" t="s">
        <v>164</v>
      </c>
      <c r="G790" s="13" t="s">
        <v>584</v>
      </c>
      <c r="H790" s="36">
        <v>1</v>
      </c>
    </row>
    <row r="791" spans="1:8" ht="16.5" customHeight="1">
      <c r="A791" s="23">
        <v>2016</v>
      </c>
      <c r="B791" s="23" t="s">
        <v>2367</v>
      </c>
      <c r="C791" s="23" t="s">
        <v>1886</v>
      </c>
      <c r="D791" s="13" t="s">
        <v>60</v>
      </c>
      <c r="E791" s="13" t="s">
        <v>1458</v>
      </c>
      <c r="F791" s="13" t="s">
        <v>60</v>
      </c>
      <c r="G791" s="13" t="s">
        <v>1477</v>
      </c>
      <c r="H791" s="36">
        <v>6</v>
      </c>
    </row>
    <row r="792" spans="1:8" ht="16.5" customHeight="1">
      <c r="A792" s="23">
        <v>2016</v>
      </c>
      <c r="B792" s="23" t="s">
        <v>2367</v>
      </c>
      <c r="C792" s="23" t="s">
        <v>1886</v>
      </c>
      <c r="D792" s="13" t="s">
        <v>60</v>
      </c>
      <c r="E792" s="13" t="s">
        <v>1458</v>
      </c>
      <c r="F792" s="13" t="s">
        <v>70</v>
      </c>
      <c r="G792" s="13" t="s">
        <v>1478</v>
      </c>
      <c r="H792" s="36">
        <v>6</v>
      </c>
    </row>
    <row r="793" spans="1:8" ht="16.5" customHeight="1">
      <c r="A793" s="23">
        <v>2016</v>
      </c>
      <c r="B793" s="23" t="s">
        <v>2367</v>
      </c>
      <c r="C793" s="23" t="s">
        <v>1886</v>
      </c>
      <c r="D793" s="13" t="s">
        <v>60</v>
      </c>
      <c r="E793" s="13" t="s">
        <v>1477</v>
      </c>
      <c r="F793" s="13" t="s">
        <v>23</v>
      </c>
      <c r="G793" s="13" t="s">
        <v>1453</v>
      </c>
      <c r="H793" s="36">
        <v>8</v>
      </c>
    </row>
    <row r="794" spans="1:8" ht="16.5" customHeight="1">
      <c r="A794" s="23">
        <v>2016</v>
      </c>
      <c r="B794" s="23" t="s">
        <v>2367</v>
      </c>
      <c r="C794" s="23" t="s">
        <v>1886</v>
      </c>
      <c r="D794" s="13" t="s">
        <v>60</v>
      </c>
      <c r="E794" s="13" t="s">
        <v>1477</v>
      </c>
      <c r="F794" s="13" t="s">
        <v>70</v>
      </c>
      <c r="G794" s="13" t="s">
        <v>577</v>
      </c>
      <c r="H794" s="36">
        <v>3</v>
      </c>
    </row>
    <row r="795" spans="1:8" ht="16.5" customHeight="1">
      <c r="A795" s="23">
        <v>2016</v>
      </c>
      <c r="B795" s="23" t="s">
        <v>2367</v>
      </c>
      <c r="C795" s="23" t="s">
        <v>1886</v>
      </c>
      <c r="D795" s="13" t="s">
        <v>60</v>
      </c>
      <c r="E795" s="13" t="s">
        <v>1477</v>
      </c>
      <c r="F795" s="13" t="s">
        <v>60</v>
      </c>
      <c r="G795" s="13" t="s">
        <v>1458</v>
      </c>
      <c r="H795" s="36">
        <v>7</v>
      </c>
    </row>
    <row r="796" spans="1:8" ht="16.5" customHeight="1">
      <c r="A796" s="23">
        <v>2016</v>
      </c>
      <c r="B796" s="23" t="s">
        <v>2367</v>
      </c>
      <c r="C796" s="23" t="s">
        <v>1886</v>
      </c>
      <c r="D796" s="13" t="s">
        <v>60</v>
      </c>
      <c r="E796" s="13" t="s">
        <v>1477</v>
      </c>
      <c r="F796" s="13" t="s">
        <v>76</v>
      </c>
      <c r="G796" s="13" t="s">
        <v>1459</v>
      </c>
      <c r="H796" s="36">
        <v>1</v>
      </c>
    </row>
    <row r="797" spans="1:8" ht="16.5" customHeight="1">
      <c r="A797" s="23">
        <v>2016</v>
      </c>
      <c r="B797" s="23" t="s">
        <v>2367</v>
      </c>
      <c r="C797" s="23" t="s">
        <v>1886</v>
      </c>
      <c r="D797" s="13" t="s">
        <v>60</v>
      </c>
      <c r="E797" s="13" t="s">
        <v>1477</v>
      </c>
      <c r="F797" s="13" t="s">
        <v>41</v>
      </c>
      <c r="G797" s="13" t="s">
        <v>1461</v>
      </c>
      <c r="H797" s="36">
        <v>4</v>
      </c>
    </row>
    <row r="798" spans="1:8" ht="16.5" customHeight="1">
      <c r="A798" s="23">
        <v>2016</v>
      </c>
      <c r="B798" s="23" t="s">
        <v>2367</v>
      </c>
      <c r="C798" s="23" t="s">
        <v>1886</v>
      </c>
      <c r="D798" s="13" t="s">
        <v>60</v>
      </c>
      <c r="E798" s="13" t="s">
        <v>1477</v>
      </c>
      <c r="F798" s="13" t="s">
        <v>94</v>
      </c>
      <c r="G798" s="13" t="s">
        <v>1463</v>
      </c>
      <c r="H798" s="36">
        <v>3</v>
      </c>
    </row>
    <row r="799" spans="1:8" ht="16.5" customHeight="1">
      <c r="A799" s="23">
        <v>2016</v>
      </c>
      <c r="B799" s="23" t="s">
        <v>2367</v>
      </c>
      <c r="C799" s="23" t="s">
        <v>1886</v>
      </c>
      <c r="D799" s="13" t="s">
        <v>60</v>
      </c>
      <c r="E799" s="13" t="s">
        <v>1477</v>
      </c>
      <c r="F799" s="13" t="s">
        <v>23</v>
      </c>
      <c r="G799" s="13" t="s">
        <v>1464</v>
      </c>
      <c r="H799" s="36">
        <v>3</v>
      </c>
    </row>
    <row r="800" spans="1:8" ht="16.5" customHeight="1">
      <c r="A800" s="23">
        <v>2016</v>
      </c>
      <c r="B800" s="23" t="s">
        <v>2367</v>
      </c>
      <c r="C800" s="23" t="s">
        <v>1886</v>
      </c>
      <c r="D800" s="13" t="s">
        <v>60</v>
      </c>
      <c r="E800" s="13" t="s">
        <v>1477</v>
      </c>
      <c r="F800" s="13" t="s">
        <v>100</v>
      </c>
      <c r="G800" s="13" t="s">
        <v>1468</v>
      </c>
      <c r="H800" s="36">
        <v>1</v>
      </c>
    </row>
    <row r="801" spans="1:8" ht="16.5" customHeight="1">
      <c r="A801" s="23">
        <v>2016</v>
      </c>
      <c r="B801" s="23" t="s">
        <v>2367</v>
      </c>
      <c r="C801" s="23" t="s">
        <v>1886</v>
      </c>
      <c r="D801" s="13" t="s">
        <v>60</v>
      </c>
      <c r="E801" s="13" t="s">
        <v>1477</v>
      </c>
      <c r="F801" s="13" t="s">
        <v>70</v>
      </c>
      <c r="G801" s="13" t="s">
        <v>1469</v>
      </c>
      <c r="H801" s="36">
        <v>2</v>
      </c>
    </row>
    <row r="802" spans="1:8" ht="16.5" customHeight="1">
      <c r="A802" s="23">
        <v>2016</v>
      </c>
      <c r="B802" s="23" t="s">
        <v>2367</v>
      </c>
      <c r="C802" s="23" t="s">
        <v>1886</v>
      </c>
      <c r="D802" s="13" t="s">
        <v>60</v>
      </c>
      <c r="E802" s="13" t="s">
        <v>1477</v>
      </c>
      <c r="F802" s="13" t="s">
        <v>76</v>
      </c>
      <c r="G802" s="13" t="s">
        <v>1473</v>
      </c>
      <c r="H802" s="36">
        <v>1</v>
      </c>
    </row>
    <row r="803" spans="1:8" ht="16.5" customHeight="1">
      <c r="A803" s="23">
        <v>2016</v>
      </c>
      <c r="B803" s="23" t="s">
        <v>2367</v>
      </c>
      <c r="C803" s="23" t="s">
        <v>1886</v>
      </c>
      <c r="D803" s="13" t="s">
        <v>60</v>
      </c>
      <c r="E803" s="13" t="s">
        <v>1477</v>
      </c>
      <c r="F803" s="13" t="s">
        <v>164</v>
      </c>
      <c r="G803" s="13" t="s">
        <v>584</v>
      </c>
      <c r="H803" s="36">
        <v>7</v>
      </c>
    </row>
    <row r="804" spans="1:8" ht="16.5" customHeight="1">
      <c r="A804" s="23">
        <v>2016</v>
      </c>
      <c r="B804" s="23" t="s">
        <v>2367</v>
      </c>
      <c r="C804" s="23" t="s">
        <v>1886</v>
      </c>
      <c r="D804" s="13" t="s">
        <v>60</v>
      </c>
      <c r="E804" s="13" t="s">
        <v>1477</v>
      </c>
      <c r="F804" s="13" t="s">
        <v>70</v>
      </c>
      <c r="G804" s="13" t="s">
        <v>1478</v>
      </c>
      <c r="H804" s="36">
        <v>4</v>
      </c>
    </row>
    <row r="805" spans="1:8" ht="16.5" customHeight="1">
      <c r="A805" s="23">
        <v>2016</v>
      </c>
      <c r="B805" s="23" t="s">
        <v>2367</v>
      </c>
      <c r="C805" s="23" t="s">
        <v>1886</v>
      </c>
      <c r="D805" s="13" t="s">
        <v>70</v>
      </c>
      <c r="E805" s="13" t="s">
        <v>577</v>
      </c>
      <c r="F805" s="13" t="s">
        <v>10</v>
      </c>
      <c r="G805" s="13" t="s">
        <v>1454</v>
      </c>
      <c r="H805" s="36">
        <v>2</v>
      </c>
    </row>
    <row r="806" spans="1:8" ht="16.5" customHeight="1">
      <c r="A806" s="23">
        <v>2016</v>
      </c>
      <c r="B806" s="23" t="s">
        <v>2367</v>
      </c>
      <c r="C806" s="23" t="s">
        <v>1886</v>
      </c>
      <c r="D806" s="13" t="s">
        <v>70</v>
      </c>
      <c r="E806" s="13" t="s">
        <v>577</v>
      </c>
      <c r="F806" s="13" t="s">
        <v>60</v>
      </c>
      <c r="G806" s="13" t="s">
        <v>1458</v>
      </c>
      <c r="H806" s="36">
        <v>2</v>
      </c>
    </row>
    <row r="807" spans="1:8" ht="16.5" customHeight="1">
      <c r="A807" s="23">
        <v>2016</v>
      </c>
      <c r="B807" s="23" t="s">
        <v>2367</v>
      </c>
      <c r="C807" s="23" t="s">
        <v>1886</v>
      </c>
      <c r="D807" s="13" t="s">
        <v>70</v>
      </c>
      <c r="E807" s="13" t="s">
        <v>577</v>
      </c>
      <c r="F807" s="13" t="s">
        <v>89</v>
      </c>
      <c r="G807" s="13" t="s">
        <v>1465</v>
      </c>
      <c r="H807" s="36">
        <v>1</v>
      </c>
    </row>
    <row r="808" spans="1:8" ht="16.5" customHeight="1">
      <c r="A808" s="23">
        <v>2016</v>
      </c>
      <c r="B808" s="23" t="s">
        <v>2367</v>
      </c>
      <c r="C808" s="23" t="s">
        <v>1886</v>
      </c>
      <c r="D808" s="13" t="s">
        <v>70</v>
      </c>
      <c r="E808" s="13" t="s">
        <v>577</v>
      </c>
      <c r="F808" s="13" t="s">
        <v>100</v>
      </c>
      <c r="G808" s="13" t="s">
        <v>1468</v>
      </c>
      <c r="H808" s="36">
        <v>2</v>
      </c>
    </row>
    <row r="809" spans="1:8" ht="16.5" customHeight="1">
      <c r="A809" s="23">
        <v>2016</v>
      </c>
      <c r="B809" s="23" t="s">
        <v>2367</v>
      </c>
      <c r="C809" s="23" t="s">
        <v>1886</v>
      </c>
      <c r="D809" s="13" t="s">
        <v>70</v>
      </c>
      <c r="E809" s="13" t="s">
        <v>577</v>
      </c>
      <c r="F809" s="13" t="s">
        <v>70</v>
      </c>
      <c r="G809" s="13" t="s">
        <v>1469</v>
      </c>
      <c r="H809" s="36">
        <v>1</v>
      </c>
    </row>
    <row r="810" spans="1:8" ht="16.5" customHeight="1">
      <c r="A810" s="23">
        <v>2016</v>
      </c>
      <c r="B810" s="23" t="s">
        <v>2367</v>
      </c>
      <c r="C810" s="23" t="s">
        <v>1886</v>
      </c>
      <c r="D810" s="13" t="s">
        <v>70</v>
      </c>
      <c r="E810" s="13" t="s">
        <v>577</v>
      </c>
      <c r="F810" s="13" t="s">
        <v>76</v>
      </c>
      <c r="G810" s="13" t="s">
        <v>1473</v>
      </c>
      <c r="H810" s="36">
        <v>1</v>
      </c>
    </row>
    <row r="811" spans="1:8" ht="16.5" customHeight="1">
      <c r="A811" s="23">
        <v>2016</v>
      </c>
      <c r="B811" s="23" t="s">
        <v>2367</v>
      </c>
      <c r="C811" s="23" t="s">
        <v>1886</v>
      </c>
      <c r="D811" s="13" t="s">
        <v>70</v>
      </c>
      <c r="E811" s="13" t="s">
        <v>577</v>
      </c>
      <c r="F811" s="13" t="s">
        <v>164</v>
      </c>
      <c r="G811" s="13" t="s">
        <v>584</v>
      </c>
      <c r="H811" s="36">
        <v>2</v>
      </c>
    </row>
    <row r="812" spans="1:8" ht="16.5" customHeight="1">
      <c r="A812" s="23">
        <v>2016</v>
      </c>
      <c r="B812" s="23" t="s">
        <v>2367</v>
      </c>
      <c r="C812" s="23" t="s">
        <v>1886</v>
      </c>
      <c r="D812" s="13" t="s">
        <v>70</v>
      </c>
      <c r="E812" s="13" t="s">
        <v>577</v>
      </c>
      <c r="F812" s="13" t="s">
        <v>70</v>
      </c>
      <c r="G812" s="13" t="s">
        <v>1478</v>
      </c>
      <c r="H812" s="36">
        <v>1</v>
      </c>
    </row>
    <row r="813" spans="1:8" ht="16.5" customHeight="1">
      <c r="A813" s="23">
        <v>2016</v>
      </c>
      <c r="B813" s="23" t="s">
        <v>2367</v>
      </c>
      <c r="C813" s="23" t="s">
        <v>1886</v>
      </c>
      <c r="D813" s="13" t="s">
        <v>70</v>
      </c>
      <c r="E813" s="13" t="s">
        <v>1466</v>
      </c>
      <c r="F813" s="13" t="s">
        <v>70</v>
      </c>
      <c r="G813" s="13" t="s">
        <v>577</v>
      </c>
      <c r="H813" s="36">
        <v>2</v>
      </c>
    </row>
    <row r="814" spans="1:8" ht="16.5" customHeight="1">
      <c r="A814" s="23">
        <v>2016</v>
      </c>
      <c r="B814" s="23" t="s">
        <v>2367</v>
      </c>
      <c r="C814" s="23" t="s">
        <v>1886</v>
      </c>
      <c r="D814" s="13" t="s">
        <v>70</v>
      </c>
      <c r="E814" s="13" t="s">
        <v>1466</v>
      </c>
      <c r="F814" s="13" t="s">
        <v>5</v>
      </c>
      <c r="G814" s="13" t="s">
        <v>559</v>
      </c>
      <c r="H814" s="36">
        <v>1</v>
      </c>
    </row>
    <row r="815" spans="1:8" ht="16.5" customHeight="1">
      <c r="A815" s="23">
        <v>2016</v>
      </c>
      <c r="B815" s="23" t="s">
        <v>2367</v>
      </c>
      <c r="C815" s="23" t="s">
        <v>1886</v>
      </c>
      <c r="D815" s="13" t="s">
        <v>70</v>
      </c>
      <c r="E815" s="13" t="s">
        <v>1466</v>
      </c>
      <c r="F815" s="13" t="s">
        <v>10</v>
      </c>
      <c r="G815" s="13" t="s">
        <v>1454</v>
      </c>
      <c r="H815" s="36">
        <v>3</v>
      </c>
    </row>
    <row r="816" spans="1:8" ht="16.5" customHeight="1">
      <c r="A816" s="23">
        <v>2016</v>
      </c>
      <c r="B816" s="23" t="s">
        <v>2367</v>
      </c>
      <c r="C816" s="23" t="s">
        <v>1886</v>
      </c>
      <c r="D816" s="13" t="s">
        <v>70</v>
      </c>
      <c r="E816" s="13" t="s">
        <v>1466</v>
      </c>
      <c r="F816" s="13" t="s">
        <v>10</v>
      </c>
      <c r="G816" s="13" t="s">
        <v>1455</v>
      </c>
      <c r="H816" s="36">
        <v>3</v>
      </c>
    </row>
    <row r="817" spans="1:8" ht="16.5" customHeight="1">
      <c r="A817" s="23">
        <v>2016</v>
      </c>
      <c r="B817" s="23" t="s">
        <v>2367</v>
      </c>
      <c r="C817" s="23" t="s">
        <v>1886</v>
      </c>
      <c r="D817" s="13" t="s">
        <v>70</v>
      </c>
      <c r="E817" s="13" t="s">
        <v>1466</v>
      </c>
      <c r="F817" s="13" t="s">
        <v>60</v>
      </c>
      <c r="G817" s="13" t="s">
        <v>1458</v>
      </c>
      <c r="H817" s="36">
        <v>2</v>
      </c>
    </row>
    <row r="818" spans="1:8" ht="16.5" customHeight="1">
      <c r="A818" s="23">
        <v>2016</v>
      </c>
      <c r="B818" s="23" t="s">
        <v>2367</v>
      </c>
      <c r="C818" s="23" t="s">
        <v>1886</v>
      </c>
      <c r="D818" s="13" t="s">
        <v>70</v>
      </c>
      <c r="E818" s="13" t="s">
        <v>1466</v>
      </c>
      <c r="F818" s="13" t="s">
        <v>41</v>
      </c>
      <c r="G818" s="13" t="s">
        <v>1461</v>
      </c>
      <c r="H818" s="36">
        <v>2</v>
      </c>
    </row>
    <row r="819" spans="1:8">
      <c r="A819" s="23">
        <v>2016</v>
      </c>
      <c r="B819" s="23" t="s">
        <v>2367</v>
      </c>
      <c r="C819" s="23" t="s">
        <v>1886</v>
      </c>
      <c r="D819" s="13" t="s">
        <v>70</v>
      </c>
      <c r="E819" s="13" t="s">
        <v>1466</v>
      </c>
      <c r="F819" s="13" t="s">
        <v>10</v>
      </c>
      <c r="G819" s="13" t="s">
        <v>1467</v>
      </c>
      <c r="H819" s="36">
        <v>1</v>
      </c>
    </row>
    <row r="820" spans="1:8">
      <c r="A820" s="23">
        <v>2016</v>
      </c>
      <c r="B820" s="23" t="s">
        <v>2367</v>
      </c>
      <c r="C820" s="23" t="s">
        <v>1886</v>
      </c>
      <c r="D820" s="13" t="s">
        <v>70</v>
      </c>
      <c r="E820" s="13" t="s">
        <v>1466</v>
      </c>
      <c r="F820" s="13" t="s">
        <v>100</v>
      </c>
      <c r="G820" s="13" t="s">
        <v>1468</v>
      </c>
      <c r="H820" s="36">
        <v>5</v>
      </c>
    </row>
    <row r="821" spans="1:8">
      <c r="A821" s="23">
        <v>2016</v>
      </c>
      <c r="B821" s="23" t="s">
        <v>2367</v>
      </c>
      <c r="C821" s="23" t="s">
        <v>1886</v>
      </c>
      <c r="D821" s="13" t="s">
        <v>70</v>
      </c>
      <c r="E821" s="13" t="s">
        <v>1466</v>
      </c>
      <c r="F821" s="13" t="s">
        <v>70</v>
      </c>
      <c r="G821" s="13" t="s">
        <v>1469</v>
      </c>
      <c r="H821" s="36">
        <v>3</v>
      </c>
    </row>
    <row r="822" spans="1:8">
      <c r="A822" s="23">
        <v>2016</v>
      </c>
      <c r="B822" s="23" t="s">
        <v>2367</v>
      </c>
      <c r="C822" s="23" t="s">
        <v>1886</v>
      </c>
      <c r="D822" s="13" t="s">
        <v>70</v>
      </c>
      <c r="E822" s="13" t="s">
        <v>1466</v>
      </c>
      <c r="F822" s="13" t="s">
        <v>86</v>
      </c>
      <c r="G822" s="13" t="s">
        <v>87</v>
      </c>
      <c r="H822" s="36">
        <v>1</v>
      </c>
    </row>
    <row r="823" spans="1:8">
      <c r="A823" s="23">
        <v>2016</v>
      </c>
      <c r="B823" s="23" t="s">
        <v>2367</v>
      </c>
      <c r="C823" s="23" t="s">
        <v>1886</v>
      </c>
      <c r="D823" s="13" t="s">
        <v>70</v>
      </c>
      <c r="E823" s="13" t="s">
        <v>1466</v>
      </c>
      <c r="F823" s="13" t="s">
        <v>76</v>
      </c>
      <c r="G823" s="13" t="s">
        <v>1473</v>
      </c>
      <c r="H823" s="36">
        <v>8</v>
      </c>
    </row>
    <row r="824" spans="1:8">
      <c r="A824" s="23">
        <v>2016</v>
      </c>
      <c r="B824" s="23" t="s">
        <v>2367</v>
      </c>
      <c r="C824" s="23" t="s">
        <v>1886</v>
      </c>
      <c r="D824" s="13" t="s">
        <v>70</v>
      </c>
      <c r="E824" s="13" t="s">
        <v>1466</v>
      </c>
      <c r="F824" s="13" t="s">
        <v>164</v>
      </c>
      <c r="G824" s="13" t="s">
        <v>584</v>
      </c>
      <c r="H824" s="36">
        <v>2</v>
      </c>
    </row>
    <row r="825" spans="1:8">
      <c r="A825" s="23">
        <v>2016</v>
      </c>
      <c r="B825" s="23" t="s">
        <v>2367</v>
      </c>
      <c r="C825" s="23" t="s">
        <v>1886</v>
      </c>
      <c r="D825" s="13" t="s">
        <v>70</v>
      </c>
      <c r="E825" s="13" t="s">
        <v>1466</v>
      </c>
      <c r="F825" s="13" t="s">
        <v>70</v>
      </c>
      <c r="G825" s="13" t="s">
        <v>1478</v>
      </c>
      <c r="H825" s="36">
        <v>1</v>
      </c>
    </row>
    <row r="826" spans="1:8">
      <c r="A826" s="23">
        <v>2016</v>
      </c>
      <c r="B826" s="23" t="s">
        <v>2367</v>
      </c>
      <c r="C826" s="23" t="s">
        <v>1886</v>
      </c>
      <c r="D826" s="13" t="s">
        <v>70</v>
      </c>
      <c r="E826" s="13" t="s">
        <v>1466</v>
      </c>
      <c r="F826" s="13" t="s">
        <v>167</v>
      </c>
      <c r="G826" s="13" t="s">
        <v>1479</v>
      </c>
      <c r="H826" s="36">
        <v>1</v>
      </c>
    </row>
    <row r="827" spans="1:8">
      <c r="A827" s="23">
        <v>2016</v>
      </c>
      <c r="B827" s="23" t="s">
        <v>2367</v>
      </c>
      <c r="C827" s="23" t="s">
        <v>1886</v>
      </c>
      <c r="D827" s="13" t="s">
        <v>70</v>
      </c>
      <c r="E827" s="13" t="s">
        <v>1469</v>
      </c>
      <c r="F827" s="13" t="s">
        <v>70</v>
      </c>
      <c r="G827" s="13" t="s">
        <v>577</v>
      </c>
      <c r="H827" s="36">
        <v>1</v>
      </c>
    </row>
    <row r="828" spans="1:8">
      <c r="A828" s="23">
        <v>2016</v>
      </c>
      <c r="B828" s="23" t="s">
        <v>2367</v>
      </c>
      <c r="C828" s="23" t="s">
        <v>1886</v>
      </c>
      <c r="D828" s="13" t="s">
        <v>70</v>
      </c>
      <c r="E828" s="13" t="s">
        <v>1469</v>
      </c>
      <c r="F828" s="13" t="s">
        <v>10</v>
      </c>
      <c r="G828" s="13" t="s">
        <v>1455</v>
      </c>
      <c r="H828" s="36">
        <v>1</v>
      </c>
    </row>
    <row r="829" spans="1:8">
      <c r="A829" s="23">
        <v>2016</v>
      </c>
      <c r="B829" s="23" t="s">
        <v>2367</v>
      </c>
      <c r="C829" s="23" t="s">
        <v>1886</v>
      </c>
      <c r="D829" s="13" t="s">
        <v>70</v>
      </c>
      <c r="E829" s="13" t="s">
        <v>1469</v>
      </c>
      <c r="F829" s="13" t="s">
        <v>14</v>
      </c>
      <c r="G829" s="13" t="s">
        <v>1456</v>
      </c>
      <c r="H829" s="36">
        <v>1</v>
      </c>
    </row>
    <row r="830" spans="1:8">
      <c r="A830" s="23">
        <v>2016</v>
      </c>
      <c r="B830" s="23" t="s">
        <v>2367</v>
      </c>
      <c r="C830" s="23" t="s">
        <v>1886</v>
      </c>
      <c r="D830" s="13" t="s">
        <v>70</v>
      </c>
      <c r="E830" s="13" t="s">
        <v>1469</v>
      </c>
      <c r="F830" s="13" t="s">
        <v>60</v>
      </c>
      <c r="G830" s="13" t="s">
        <v>1458</v>
      </c>
      <c r="H830" s="36">
        <v>3</v>
      </c>
    </row>
    <row r="831" spans="1:8">
      <c r="A831" s="23">
        <v>2016</v>
      </c>
      <c r="B831" s="23" t="s">
        <v>2367</v>
      </c>
      <c r="C831" s="23" t="s">
        <v>1886</v>
      </c>
      <c r="D831" s="13" t="s">
        <v>70</v>
      </c>
      <c r="E831" s="13" t="s">
        <v>1469</v>
      </c>
      <c r="F831" s="13" t="s">
        <v>23</v>
      </c>
      <c r="G831" s="13" t="s">
        <v>1464</v>
      </c>
      <c r="H831" s="36">
        <v>1</v>
      </c>
    </row>
    <row r="832" spans="1:8">
      <c r="A832" s="23">
        <v>2016</v>
      </c>
      <c r="B832" s="23" t="s">
        <v>2367</v>
      </c>
      <c r="C832" s="23" t="s">
        <v>1886</v>
      </c>
      <c r="D832" s="13" t="s">
        <v>70</v>
      </c>
      <c r="E832" s="13" t="s">
        <v>1469</v>
      </c>
      <c r="F832" s="13" t="s">
        <v>70</v>
      </c>
      <c r="G832" s="13" t="s">
        <v>1466</v>
      </c>
      <c r="H832" s="36">
        <v>2</v>
      </c>
    </row>
    <row r="833" spans="1:8">
      <c r="A833" s="23">
        <v>2016</v>
      </c>
      <c r="B833" s="23" t="s">
        <v>2367</v>
      </c>
      <c r="C833" s="23" t="s">
        <v>1886</v>
      </c>
      <c r="D833" s="13" t="s">
        <v>70</v>
      </c>
      <c r="E833" s="13" t="s">
        <v>1469</v>
      </c>
      <c r="F833" s="13" t="s">
        <v>100</v>
      </c>
      <c r="G833" s="13" t="s">
        <v>1468</v>
      </c>
      <c r="H833" s="36">
        <v>5</v>
      </c>
    </row>
    <row r="834" spans="1:8">
      <c r="A834" s="23">
        <v>2016</v>
      </c>
      <c r="B834" s="23" t="s">
        <v>2367</v>
      </c>
      <c r="C834" s="23" t="s">
        <v>1886</v>
      </c>
      <c r="D834" s="13" t="s">
        <v>70</v>
      </c>
      <c r="E834" s="13" t="s">
        <v>1469</v>
      </c>
      <c r="F834" s="13" t="s">
        <v>100</v>
      </c>
      <c r="G834" s="13" t="s">
        <v>101</v>
      </c>
      <c r="H834" s="36">
        <v>1</v>
      </c>
    </row>
    <row r="835" spans="1:8">
      <c r="A835" s="23">
        <v>2016</v>
      </c>
      <c r="B835" s="23" t="s">
        <v>2367</v>
      </c>
      <c r="C835" s="23" t="s">
        <v>1886</v>
      </c>
      <c r="D835" s="13" t="s">
        <v>70</v>
      </c>
      <c r="E835" s="13" t="s">
        <v>1469</v>
      </c>
      <c r="F835" s="13" t="s">
        <v>76</v>
      </c>
      <c r="G835" s="13" t="s">
        <v>1473</v>
      </c>
      <c r="H835" s="36">
        <v>1</v>
      </c>
    </row>
    <row r="836" spans="1:8">
      <c r="A836" s="23">
        <v>2016</v>
      </c>
      <c r="B836" s="23" t="s">
        <v>2367</v>
      </c>
      <c r="C836" s="23" t="s">
        <v>1886</v>
      </c>
      <c r="D836" s="13" t="s">
        <v>70</v>
      </c>
      <c r="E836" s="13" t="s">
        <v>1469</v>
      </c>
      <c r="F836" s="13" t="s">
        <v>60</v>
      </c>
      <c r="G836" s="13" t="s">
        <v>1477</v>
      </c>
      <c r="H836" s="36">
        <v>1</v>
      </c>
    </row>
    <row r="837" spans="1:8">
      <c r="A837" s="23">
        <v>2016</v>
      </c>
      <c r="B837" s="23" t="s">
        <v>2367</v>
      </c>
      <c r="C837" s="23" t="s">
        <v>1886</v>
      </c>
      <c r="D837" s="13" t="s">
        <v>70</v>
      </c>
      <c r="E837" s="13" t="s">
        <v>1469</v>
      </c>
      <c r="F837" s="13" t="s">
        <v>70</v>
      </c>
      <c r="G837" s="13" t="s">
        <v>1478</v>
      </c>
      <c r="H837" s="36">
        <v>1</v>
      </c>
    </row>
    <row r="838" spans="1:8">
      <c r="A838" s="23">
        <v>2016</v>
      </c>
      <c r="B838" s="23" t="s">
        <v>2367</v>
      </c>
      <c r="C838" s="23" t="s">
        <v>1886</v>
      </c>
      <c r="D838" s="13" t="s">
        <v>70</v>
      </c>
      <c r="E838" s="13" t="s">
        <v>1478</v>
      </c>
      <c r="F838" s="13" t="s">
        <v>70</v>
      </c>
      <c r="G838" s="13" t="s">
        <v>577</v>
      </c>
      <c r="H838" s="36">
        <v>1</v>
      </c>
    </row>
    <row r="839" spans="1:8">
      <c r="A839" s="23">
        <v>2016</v>
      </c>
      <c r="B839" s="23" t="s">
        <v>2367</v>
      </c>
      <c r="C839" s="23" t="s">
        <v>1886</v>
      </c>
      <c r="D839" s="13" t="s">
        <v>70</v>
      </c>
      <c r="E839" s="13" t="s">
        <v>1478</v>
      </c>
      <c r="F839" s="13" t="s">
        <v>70</v>
      </c>
      <c r="G839" s="13" t="s">
        <v>1466</v>
      </c>
      <c r="H839" s="36">
        <v>1</v>
      </c>
    </row>
    <row r="840" spans="1:8">
      <c r="A840" s="23">
        <v>2016</v>
      </c>
      <c r="B840" s="23" t="s">
        <v>2367</v>
      </c>
      <c r="C840" s="23" t="s">
        <v>1886</v>
      </c>
      <c r="D840" s="13" t="s">
        <v>70</v>
      </c>
      <c r="E840" s="13" t="s">
        <v>1478</v>
      </c>
      <c r="F840" s="13" t="s">
        <v>70</v>
      </c>
      <c r="G840" s="13" t="s">
        <v>1469</v>
      </c>
      <c r="H840" s="36">
        <v>1</v>
      </c>
    </row>
    <row r="841" spans="1:8">
      <c r="A841" s="23">
        <v>2016</v>
      </c>
      <c r="B841" s="23" t="s">
        <v>2367</v>
      </c>
      <c r="C841" s="23" t="s">
        <v>1886</v>
      </c>
      <c r="D841" s="13" t="s">
        <v>70</v>
      </c>
      <c r="E841" s="13" t="s">
        <v>1478</v>
      </c>
      <c r="F841" s="13" t="s">
        <v>86</v>
      </c>
      <c r="G841" s="13" t="s">
        <v>87</v>
      </c>
      <c r="H841" s="36">
        <v>1</v>
      </c>
    </row>
    <row r="842" spans="1:8">
      <c r="A842" s="23">
        <v>2016</v>
      </c>
      <c r="B842" s="23" t="s">
        <v>2367</v>
      </c>
      <c r="C842" s="23" t="s">
        <v>1886</v>
      </c>
      <c r="D842" s="13" t="s">
        <v>70</v>
      </c>
      <c r="E842" s="13" t="s">
        <v>1478</v>
      </c>
      <c r="F842" s="13" t="s">
        <v>164</v>
      </c>
      <c r="G842" s="13" t="s">
        <v>584</v>
      </c>
      <c r="H842" s="36">
        <v>1</v>
      </c>
    </row>
    <row r="843" spans="1:8">
      <c r="A843" s="23">
        <v>2016</v>
      </c>
      <c r="B843" s="23" t="s">
        <v>2367</v>
      </c>
      <c r="C843" s="23" t="s">
        <v>1886</v>
      </c>
      <c r="D843" s="13" t="s">
        <v>70</v>
      </c>
      <c r="E843" s="13" t="s">
        <v>1478</v>
      </c>
      <c r="F843" s="13" t="s">
        <v>60</v>
      </c>
      <c r="G843" s="13" t="s">
        <v>1477</v>
      </c>
      <c r="H843" s="36">
        <v>1</v>
      </c>
    </row>
    <row r="844" spans="1:8">
      <c r="A844" s="23">
        <v>2016</v>
      </c>
      <c r="B844" s="23" t="s">
        <v>2367</v>
      </c>
      <c r="C844" s="23" t="s">
        <v>1886</v>
      </c>
      <c r="D844" s="13" t="s">
        <v>76</v>
      </c>
      <c r="E844" s="13" t="s">
        <v>2395</v>
      </c>
      <c r="F844" s="13" t="s">
        <v>23</v>
      </c>
      <c r="G844" s="13" t="s">
        <v>1453</v>
      </c>
      <c r="H844" s="36">
        <v>1</v>
      </c>
    </row>
    <row r="845" spans="1:8">
      <c r="A845" s="23">
        <v>2016</v>
      </c>
      <c r="B845" s="23" t="s">
        <v>2367</v>
      </c>
      <c r="C845" s="23" t="s">
        <v>1886</v>
      </c>
      <c r="D845" s="13" t="s">
        <v>76</v>
      </c>
      <c r="E845" s="13" t="s">
        <v>2395</v>
      </c>
      <c r="F845" s="13" t="s">
        <v>70</v>
      </c>
      <c r="G845" s="13" t="s">
        <v>1466</v>
      </c>
      <c r="H845" s="36">
        <v>1</v>
      </c>
    </row>
    <row r="846" spans="1:8">
      <c r="A846" s="23">
        <v>2016</v>
      </c>
      <c r="B846" s="23" t="s">
        <v>2367</v>
      </c>
      <c r="C846" s="23" t="s">
        <v>1886</v>
      </c>
      <c r="D846" s="13" t="s">
        <v>76</v>
      </c>
      <c r="E846" s="13" t="s">
        <v>2395</v>
      </c>
      <c r="F846" s="13" t="s">
        <v>167</v>
      </c>
      <c r="G846" s="13" t="s">
        <v>1479</v>
      </c>
      <c r="H846" s="36">
        <v>1</v>
      </c>
    </row>
    <row r="847" spans="1:8">
      <c r="A847" s="23">
        <v>2016</v>
      </c>
      <c r="B847" s="23" t="s">
        <v>2367</v>
      </c>
      <c r="C847" s="23" t="s">
        <v>1886</v>
      </c>
      <c r="D847" s="13" t="s">
        <v>76</v>
      </c>
      <c r="E847" s="13" t="s">
        <v>1459</v>
      </c>
      <c r="F847" s="13" t="s">
        <v>23</v>
      </c>
      <c r="G847" s="13" t="s">
        <v>1453</v>
      </c>
      <c r="H847" s="36">
        <v>35</v>
      </c>
    </row>
    <row r="848" spans="1:8">
      <c r="A848" s="23">
        <v>2016</v>
      </c>
      <c r="B848" s="23" t="s">
        <v>2367</v>
      </c>
      <c r="C848" s="23" t="s">
        <v>1886</v>
      </c>
      <c r="D848" s="13" t="s">
        <v>76</v>
      </c>
      <c r="E848" s="13" t="s">
        <v>1459</v>
      </c>
      <c r="F848" s="13" t="s">
        <v>70</v>
      </c>
      <c r="G848" s="13" t="s">
        <v>577</v>
      </c>
      <c r="H848" s="36">
        <v>11</v>
      </c>
    </row>
    <row r="849" spans="1:8">
      <c r="A849" s="23">
        <v>2016</v>
      </c>
      <c r="B849" s="23" t="s">
        <v>2367</v>
      </c>
      <c r="C849" s="23" t="s">
        <v>1886</v>
      </c>
      <c r="D849" s="13" t="s">
        <v>76</v>
      </c>
      <c r="E849" s="13" t="s">
        <v>1459</v>
      </c>
      <c r="F849" s="13" t="s">
        <v>10</v>
      </c>
      <c r="G849" s="13" t="s">
        <v>1454</v>
      </c>
      <c r="H849" s="36">
        <v>17</v>
      </c>
    </row>
    <row r="850" spans="1:8">
      <c r="A850" s="23">
        <v>2016</v>
      </c>
      <c r="B850" s="23" t="s">
        <v>2367</v>
      </c>
      <c r="C850" s="23" t="s">
        <v>1886</v>
      </c>
      <c r="D850" s="13" t="s">
        <v>76</v>
      </c>
      <c r="E850" s="13" t="s">
        <v>1459</v>
      </c>
      <c r="F850" s="13" t="s">
        <v>10</v>
      </c>
      <c r="G850" s="13" t="s">
        <v>1455</v>
      </c>
      <c r="H850" s="36">
        <v>8</v>
      </c>
    </row>
    <row r="851" spans="1:8">
      <c r="A851" s="23">
        <v>2016</v>
      </c>
      <c r="B851" s="23" t="s">
        <v>2367</v>
      </c>
      <c r="C851" s="23" t="s">
        <v>1886</v>
      </c>
      <c r="D851" s="13" t="s">
        <v>76</v>
      </c>
      <c r="E851" s="13" t="s">
        <v>1459</v>
      </c>
      <c r="F851" s="13" t="s">
        <v>60</v>
      </c>
      <c r="G851" s="13" t="s">
        <v>1458</v>
      </c>
      <c r="H851" s="36">
        <v>47</v>
      </c>
    </row>
    <row r="852" spans="1:8">
      <c r="A852" s="23">
        <v>2016</v>
      </c>
      <c r="B852" s="23" t="s">
        <v>2367</v>
      </c>
      <c r="C852" s="23" t="s">
        <v>1886</v>
      </c>
      <c r="D852" s="13" t="s">
        <v>76</v>
      </c>
      <c r="E852" s="13" t="s">
        <v>1459</v>
      </c>
      <c r="F852" s="13" t="s">
        <v>41</v>
      </c>
      <c r="G852" s="13" t="s">
        <v>1461</v>
      </c>
      <c r="H852" s="36">
        <v>8</v>
      </c>
    </row>
    <row r="853" spans="1:8">
      <c r="A853" s="23">
        <v>2016</v>
      </c>
      <c r="B853" s="23" t="s">
        <v>2367</v>
      </c>
      <c r="C853" s="23" t="s">
        <v>1886</v>
      </c>
      <c r="D853" s="13" t="s">
        <v>76</v>
      </c>
      <c r="E853" s="13" t="s">
        <v>1459</v>
      </c>
      <c r="F853" s="13" t="s">
        <v>5</v>
      </c>
      <c r="G853" s="13" t="s">
        <v>1462</v>
      </c>
      <c r="H853" s="36">
        <v>6</v>
      </c>
    </row>
    <row r="854" spans="1:8">
      <c r="A854" s="23">
        <v>2016</v>
      </c>
      <c r="B854" s="23" t="s">
        <v>2367</v>
      </c>
      <c r="C854" s="23" t="s">
        <v>1886</v>
      </c>
      <c r="D854" s="13" t="s">
        <v>76</v>
      </c>
      <c r="E854" s="13" t="s">
        <v>1459</v>
      </c>
      <c r="F854" s="13" t="s">
        <v>23</v>
      </c>
      <c r="G854" s="13" t="s">
        <v>1464</v>
      </c>
      <c r="H854" s="36">
        <v>4</v>
      </c>
    </row>
    <row r="855" spans="1:8">
      <c r="A855" s="23">
        <v>2016</v>
      </c>
      <c r="B855" s="23" t="s">
        <v>2367</v>
      </c>
      <c r="C855" s="23" t="s">
        <v>1886</v>
      </c>
      <c r="D855" s="13" t="s">
        <v>76</v>
      </c>
      <c r="E855" s="13" t="s">
        <v>1459</v>
      </c>
      <c r="F855" s="13" t="s">
        <v>70</v>
      </c>
      <c r="G855" s="13" t="s">
        <v>1466</v>
      </c>
      <c r="H855" s="36">
        <v>28</v>
      </c>
    </row>
    <row r="856" spans="1:8">
      <c r="A856" s="23">
        <v>2016</v>
      </c>
      <c r="B856" s="23" t="s">
        <v>2367</v>
      </c>
      <c r="C856" s="23" t="s">
        <v>1886</v>
      </c>
      <c r="D856" s="13" t="s">
        <v>76</v>
      </c>
      <c r="E856" s="13" t="s">
        <v>1459</v>
      </c>
      <c r="F856" s="13" t="s">
        <v>10</v>
      </c>
      <c r="G856" s="13" t="s">
        <v>1467</v>
      </c>
      <c r="H856" s="36">
        <v>1</v>
      </c>
    </row>
    <row r="857" spans="1:8">
      <c r="A857" s="23">
        <v>2016</v>
      </c>
      <c r="B857" s="23" t="s">
        <v>2367</v>
      </c>
      <c r="C857" s="23" t="s">
        <v>1886</v>
      </c>
      <c r="D857" s="13" t="s">
        <v>76</v>
      </c>
      <c r="E857" s="13" t="s">
        <v>1459</v>
      </c>
      <c r="F857" s="13" t="s">
        <v>100</v>
      </c>
      <c r="G857" s="13" t="s">
        <v>1468</v>
      </c>
      <c r="H857" s="36">
        <v>1</v>
      </c>
    </row>
    <row r="858" spans="1:8">
      <c r="A858" s="23">
        <v>2016</v>
      </c>
      <c r="B858" s="23" t="s">
        <v>2367</v>
      </c>
      <c r="C858" s="23" t="s">
        <v>1886</v>
      </c>
      <c r="D858" s="13" t="s">
        <v>76</v>
      </c>
      <c r="E858" s="13" t="s">
        <v>1459</v>
      </c>
      <c r="F858" s="13" t="s">
        <v>70</v>
      </c>
      <c r="G858" s="13" t="s">
        <v>1469</v>
      </c>
      <c r="H858" s="36">
        <v>7</v>
      </c>
    </row>
    <row r="859" spans="1:8">
      <c r="A859" s="23">
        <v>2016</v>
      </c>
      <c r="B859" s="23" t="s">
        <v>2367</v>
      </c>
      <c r="C859" s="23" t="s">
        <v>1886</v>
      </c>
      <c r="D859" s="13" t="s">
        <v>76</v>
      </c>
      <c r="E859" s="13" t="s">
        <v>1459</v>
      </c>
      <c r="F859" s="13" t="s">
        <v>104</v>
      </c>
      <c r="G859" s="13" t="s">
        <v>1470</v>
      </c>
      <c r="H859" s="36">
        <v>1</v>
      </c>
    </row>
    <row r="860" spans="1:8">
      <c r="A860" s="23">
        <v>2016</v>
      </c>
      <c r="B860" s="23" t="s">
        <v>2367</v>
      </c>
      <c r="C860" s="23" t="s">
        <v>1886</v>
      </c>
      <c r="D860" s="13" t="s">
        <v>76</v>
      </c>
      <c r="E860" s="13" t="s">
        <v>1459</v>
      </c>
      <c r="F860" s="13" t="s">
        <v>86</v>
      </c>
      <c r="G860" s="13" t="s">
        <v>87</v>
      </c>
      <c r="H860" s="36">
        <v>1</v>
      </c>
    </row>
    <row r="861" spans="1:8">
      <c r="A861" s="23">
        <v>2016</v>
      </c>
      <c r="B861" s="23" t="s">
        <v>2367</v>
      </c>
      <c r="C861" s="23" t="s">
        <v>1886</v>
      </c>
      <c r="D861" s="13" t="s">
        <v>76</v>
      </c>
      <c r="E861" s="13" t="s">
        <v>1459</v>
      </c>
      <c r="F861" s="13" t="s">
        <v>76</v>
      </c>
      <c r="G861" s="13" t="s">
        <v>1473</v>
      </c>
      <c r="H861" s="36">
        <v>5</v>
      </c>
    </row>
    <row r="862" spans="1:8">
      <c r="A862" s="23">
        <v>2016</v>
      </c>
      <c r="B862" s="23" t="s">
        <v>2367</v>
      </c>
      <c r="C862" s="23" t="s">
        <v>1886</v>
      </c>
      <c r="D862" s="13" t="s">
        <v>76</v>
      </c>
      <c r="E862" s="13" t="s">
        <v>1459</v>
      </c>
      <c r="F862" s="13" t="s">
        <v>14</v>
      </c>
      <c r="G862" s="13" t="s">
        <v>1476</v>
      </c>
      <c r="H862" s="36">
        <v>1</v>
      </c>
    </row>
    <row r="863" spans="1:8">
      <c r="A863" s="23">
        <v>2016</v>
      </c>
      <c r="B863" s="23" t="s">
        <v>2367</v>
      </c>
      <c r="C863" s="23" t="s">
        <v>1886</v>
      </c>
      <c r="D863" s="13" t="s">
        <v>76</v>
      </c>
      <c r="E863" s="13" t="s">
        <v>1459</v>
      </c>
      <c r="F863" s="13" t="s">
        <v>164</v>
      </c>
      <c r="G863" s="13" t="s">
        <v>584</v>
      </c>
      <c r="H863" s="36">
        <v>25</v>
      </c>
    </row>
    <row r="864" spans="1:8">
      <c r="A864" s="23">
        <v>2016</v>
      </c>
      <c r="B864" s="23" t="s">
        <v>2367</v>
      </c>
      <c r="C864" s="23" t="s">
        <v>1886</v>
      </c>
      <c r="D864" s="13" t="s">
        <v>76</v>
      </c>
      <c r="E864" s="13" t="s">
        <v>1459</v>
      </c>
      <c r="F864" s="13" t="s">
        <v>60</v>
      </c>
      <c r="G864" s="13" t="s">
        <v>1477</v>
      </c>
      <c r="H864" s="36">
        <v>25</v>
      </c>
    </row>
    <row r="865" spans="1:8">
      <c r="A865" s="23">
        <v>2016</v>
      </c>
      <c r="B865" s="23" t="s">
        <v>2367</v>
      </c>
      <c r="C865" s="23" t="s">
        <v>1886</v>
      </c>
      <c r="D865" s="13" t="s">
        <v>76</v>
      </c>
      <c r="E865" s="13" t="s">
        <v>1459</v>
      </c>
      <c r="F865" s="13" t="s">
        <v>70</v>
      </c>
      <c r="G865" s="13" t="s">
        <v>1478</v>
      </c>
      <c r="H865" s="36">
        <v>11</v>
      </c>
    </row>
    <row r="866" spans="1:8">
      <c r="A866" s="23">
        <v>2016</v>
      </c>
      <c r="B866" s="23" t="s">
        <v>2367</v>
      </c>
      <c r="C866" s="23" t="s">
        <v>1886</v>
      </c>
      <c r="D866" s="13" t="s">
        <v>76</v>
      </c>
      <c r="E866" s="13" t="s">
        <v>77</v>
      </c>
      <c r="F866" s="13" t="s">
        <v>23</v>
      </c>
      <c r="G866" s="13" t="s">
        <v>1453</v>
      </c>
      <c r="H866" s="36">
        <v>2</v>
      </c>
    </row>
    <row r="867" spans="1:8">
      <c r="A867" s="23">
        <v>2016</v>
      </c>
      <c r="B867" s="23" t="s">
        <v>2367</v>
      </c>
      <c r="C867" s="23" t="s">
        <v>1886</v>
      </c>
      <c r="D867" s="13" t="s">
        <v>76</v>
      </c>
      <c r="E867" s="13" t="s">
        <v>77</v>
      </c>
      <c r="F867" s="13" t="s">
        <v>70</v>
      </c>
      <c r="G867" s="13" t="s">
        <v>577</v>
      </c>
      <c r="H867" s="36">
        <v>2</v>
      </c>
    </row>
    <row r="868" spans="1:8">
      <c r="A868" s="23">
        <v>2016</v>
      </c>
      <c r="B868" s="23" t="s">
        <v>2367</v>
      </c>
      <c r="C868" s="23" t="s">
        <v>1886</v>
      </c>
      <c r="D868" s="13" t="s">
        <v>76</v>
      </c>
      <c r="E868" s="13" t="s">
        <v>77</v>
      </c>
      <c r="F868" s="13" t="s">
        <v>41</v>
      </c>
      <c r="G868" s="13" t="s">
        <v>1461</v>
      </c>
      <c r="H868" s="36">
        <v>1</v>
      </c>
    </row>
    <row r="869" spans="1:8">
      <c r="A869" s="23">
        <v>2016</v>
      </c>
      <c r="B869" s="23" t="s">
        <v>2367</v>
      </c>
      <c r="C869" s="23" t="s">
        <v>1886</v>
      </c>
      <c r="D869" s="13" t="s">
        <v>76</v>
      </c>
      <c r="E869" s="13" t="s">
        <v>77</v>
      </c>
      <c r="F869" s="13" t="s">
        <v>94</v>
      </c>
      <c r="G869" s="13" t="s">
        <v>1463</v>
      </c>
      <c r="H869" s="36">
        <v>1</v>
      </c>
    </row>
    <row r="870" spans="1:8">
      <c r="A870" s="23">
        <v>2016</v>
      </c>
      <c r="B870" s="23" t="s">
        <v>2367</v>
      </c>
      <c r="C870" s="23" t="s">
        <v>1886</v>
      </c>
      <c r="D870" s="13" t="s">
        <v>76</v>
      </c>
      <c r="E870" s="13" t="s">
        <v>77</v>
      </c>
      <c r="F870" s="13" t="s">
        <v>23</v>
      </c>
      <c r="G870" s="13" t="s">
        <v>1464</v>
      </c>
      <c r="H870" s="36">
        <v>1</v>
      </c>
    </row>
    <row r="871" spans="1:8">
      <c r="A871" s="23">
        <v>2016</v>
      </c>
      <c r="B871" s="23" t="s">
        <v>2367</v>
      </c>
      <c r="C871" s="23" t="s">
        <v>1886</v>
      </c>
      <c r="D871" s="13" t="s">
        <v>76</v>
      </c>
      <c r="E871" s="13" t="s">
        <v>77</v>
      </c>
      <c r="F871" s="13" t="s">
        <v>70</v>
      </c>
      <c r="G871" s="13" t="s">
        <v>1466</v>
      </c>
      <c r="H871" s="36">
        <v>7</v>
      </c>
    </row>
    <row r="872" spans="1:8">
      <c r="A872" s="23">
        <v>2016</v>
      </c>
      <c r="B872" s="23" t="s">
        <v>2367</v>
      </c>
      <c r="C872" s="23" t="s">
        <v>1886</v>
      </c>
      <c r="D872" s="13" t="s">
        <v>76</v>
      </c>
      <c r="E872" s="13" t="s">
        <v>77</v>
      </c>
      <c r="F872" s="13" t="s">
        <v>100</v>
      </c>
      <c r="G872" s="13" t="s">
        <v>1468</v>
      </c>
      <c r="H872" s="36">
        <v>1</v>
      </c>
    </row>
    <row r="873" spans="1:8">
      <c r="A873" s="23">
        <v>2016</v>
      </c>
      <c r="B873" s="23" t="s">
        <v>2367</v>
      </c>
      <c r="C873" s="23" t="s">
        <v>1886</v>
      </c>
      <c r="D873" s="13" t="s">
        <v>76</v>
      </c>
      <c r="E873" s="13" t="s">
        <v>77</v>
      </c>
      <c r="F873" s="13" t="s">
        <v>104</v>
      </c>
      <c r="G873" s="13" t="s">
        <v>1472</v>
      </c>
      <c r="H873" s="36">
        <v>1</v>
      </c>
    </row>
    <row r="874" spans="1:8">
      <c r="A874" s="23">
        <v>2016</v>
      </c>
      <c r="B874" s="23" t="s">
        <v>2367</v>
      </c>
      <c r="C874" s="23" t="s">
        <v>1886</v>
      </c>
      <c r="D874" s="13" t="s">
        <v>76</v>
      </c>
      <c r="E874" s="13" t="s">
        <v>77</v>
      </c>
      <c r="F874" s="13" t="s">
        <v>86</v>
      </c>
      <c r="G874" s="13" t="s">
        <v>87</v>
      </c>
      <c r="H874" s="36">
        <v>3</v>
      </c>
    </row>
    <row r="875" spans="1:8">
      <c r="A875" s="23">
        <v>2016</v>
      </c>
      <c r="B875" s="23" t="s">
        <v>2367</v>
      </c>
      <c r="C875" s="23" t="s">
        <v>1886</v>
      </c>
      <c r="D875" s="13" t="s">
        <v>76</v>
      </c>
      <c r="E875" s="13" t="s">
        <v>77</v>
      </c>
      <c r="F875" s="13" t="s">
        <v>100</v>
      </c>
      <c r="G875" s="13" t="s">
        <v>101</v>
      </c>
      <c r="H875" s="36">
        <v>1</v>
      </c>
    </row>
    <row r="876" spans="1:8">
      <c r="A876" s="23">
        <v>2016</v>
      </c>
      <c r="B876" s="23" t="s">
        <v>2367</v>
      </c>
      <c r="C876" s="23" t="s">
        <v>1886</v>
      </c>
      <c r="D876" s="13" t="s">
        <v>76</v>
      </c>
      <c r="E876" s="13" t="s">
        <v>77</v>
      </c>
      <c r="F876" s="13" t="s">
        <v>164</v>
      </c>
      <c r="G876" s="13" t="s">
        <v>584</v>
      </c>
      <c r="H876" s="36">
        <v>1</v>
      </c>
    </row>
    <row r="877" spans="1:8">
      <c r="A877" s="23">
        <v>2016</v>
      </c>
      <c r="B877" s="23" t="s">
        <v>2367</v>
      </c>
      <c r="C877" s="23" t="s">
        <v>1886</v>
      </c>
      <c r="D877" s="13" t="s">
        <v>76</v>
      </c>
      <c r="E877" s="13" t="s">
        <v>77</v>
      </c>
      <c r="F877" s="13" t="s">
        <v>60</v>
      </c>
      <c r="G877" s="13" t="s">
        <v>1477</v>
      </c>
      <c r="H877" s="36">
        <v>2</v>
      </c>
    </row>
    <row r="878" spans="1:8">
      <c r="A878" s="23">
        <v>2016</v>
      </c>
      <c r="B878" s="23" t="s">
        <v>2367</v>
      </c>
      <c r="C878" s="23" t="s">
        <v>1886</v>
      </c>
      <c r="D878" s="13" t="s">
        <v>76</v>
      </c>
      <c r="E878" s="13" t="s">
        <v>77</v>
      </c>
      <c r="F878" s="13" t="s">
        <v>70</v>
      </c>
      <c r="G878" s="13" t="s">
        <v>1478</v>
      </c>
      <c r="H878" s="36">
        <v>3</v>
      </c>
    </row>
    <row r="879" spans="1:8">
      <c r="A879" s="23">
        <v>2016</v>
      </c>
      <c r="B879" s="23" t="s">
        <v>2367</v>
      </c>
      <c r="C879" s="23" t="s">
        <v>1886</v>
      </c>
      <c r="D879" s="13" t="s">
        <v>86</v>
      </c>
      <c r="E879" s="13" t="s">
        <v>984</v>
      </c>
      <c r="F879" s="13" t="s">
        <v>89</v>
      </c>
      <c r="G879" s="13" t="s">
        <v>1465</v>
      </c>
      <c r="H879" s="36">
        <v>1</v>
      </c>
    </row>
    <row r="880" spans="1:8">
      <c r="A880" s="23">
        <v>2016</v>
      </c>
      <c r="B880" s="23" t="s">
        <v>2367</v>
      </c>
      <c r="C880" s="23" t="s">
        <v>1886</v>
      </c>
      <c r="D880" s="13" t="s">
        <v>86</v>
      </c>
      <c r="E880" s="13" t="s">
        <v>87</v>
      </c>
      <c r="F880" s="13" t="s">
        <v>86</v>
      </c>
      <c r="G880" s="13" t="s">
        <v>981</v>
      </c>
      <c r="H880" s="36">
        <v>1</v>
      </c>
    </row>
    <row r="881" spans="1:8">
      <c r="A881" s="23">
        <v>2016</v>
      </c>
      <c r="B881" s="23" t="s">
        <v>2367</v>
      </c>
      <c r="C881" s="23" t="s">
        <v>1886</v>
      </c>
      <c r="D881" s="13" t="s">
        <v>86</v>
      </c>
      <c r="E881" s="13" t="s">
        <v>87</v>
      </c>
      <c r="F881" s="13" t="s">
        <v>76</v>
      </c>
      <c r="G881" s="13" t="s">
        <v>1473</v>
      </c>
      <c r="H881" s="36">
        <v>1</v>
      </c>
    </row>
    <row r="882" spans="1:8">
      <c r="A882" s="23">
        <v>2016</v>
      </c>
      <c r="B882" s="23" t="s">
        <v>2367</v>
      </c>
      <c r="C882" s="23" t="s">
        <v>1886</v>
      </c>
      <c r="D882" s="13" t="s">
        <v>86</v>
      </c>
      <c r="E882" s="13" t="s">
        <v>87</v>
      </c>
      <c r="F882" s="13" t="s">
        <v>164</v>
      </c>
      <c r="G882" s="13" t="s">
        <v>584</v>
      </c>
      <c r="H882" s="36">
        <v>4</v>
      </c>
    </row>
    <row r="883" spans="1:8">
      <c r="A883" s="23">
        <v>2016</v>
      </c>
      <c r="B883" s="23" t="s">
        <v>2367</v>
      </c>
      <c r="C883" s="23" t="s">
        <v>1886</v>
      </c>
      <c r="D883" s="13" t="s">
        <v>89</v>
      </c>
      <c r="E883" s="13" t="s">
        <v>1465</v>
      </c>
      <c r="F883" s="13" t="s">
        <v>14</v>
      </c>
      <c r="G883" s="13" t="s">
        <v>1456</v>
      </c>
      <c r="H883" s="36">
        <v>1</v>
      </c>
    </row>
    <row r="884" spans="1:8">
      <c r="A884" s="23">
        <v>2016</v>
      </c>
      <c r="B884" s="23" t="s">
        <v>2367</v>
      </c>
      <c r="C884" s="23" t="s">
        <v>1886</v>
      </c>
      <c r="D884" s="13" t="s">
        <v>94</v>
      </c>
      <c r="E884" s="13" t="s">
        <v>1463</v>
      </c>
      <c r="F884" s="13" t="s">
        <v>23</v>
      </c>
      <c r="G884" s="13" t="s">
        <v>1453</v>
      </c>
      <c r="H884" s="36">
        <v>1</v>
      </c>
    </row>
    <row r="885" spans="1:8">
      <c r="A885" s="23">
        <v>2016</v>
      </c>
      <c r="B885" s="23" t="s">
        <v>2367</v>
      </c>
      <c r="C885" s="23" t="s">
        <v>1886</v>
      </c>
      <c r="D885" s="13" t="s">
        <v>94</v>
      </c>
      <c r="E885" s="13" t="s">
        <v>1463</v>
      </c>
      <c r="F885" s="13" t="s">
        <v>70</v>
      </c>
      <c r="G885" s="13" t="s">
        <v>577</v>
      </c>
      <c r="H885" s="36">
        <v>4</v>
      </c>
    </row>
    <row r="886" spans="1:8">
      <c r="A886" s="23">
        <v>2016</v>
      </c>
      <c r="B886" s="23" t="s">
        <v>2367</v>
      </c>
      <c r="C886" s="23" t="s">
        <v>1886</v>
      </c>
      <c r="D886" s="13" t="s">
        <v>94</v>
      </c>
      <c r="E886" s="13" t="s">
        <v>1463</v>
      </c>
      <c r="F886" s="13" t="s">
        <v>10</v>
      </c>
      <c r="G886" s="13" t="s">
        <v>1454</v>
      </c>
      <c r="H886" s="36">
        <v>1</v>
      </c>
    </row>
    <row r="887" spans="1:8">
      <c r="A887" s="23">
        <v>2016</v>
      </c>
      <c r="B887" s="23" t="s">
        <v>2367</v>
      </c>
      <c r="C887" s="23" t="s">
        <v>1886</v>
      </c>
      <c r="D887" s="13" t="s">
        <v>94</v>
      </c>
      <c r="E887" s="13" t="s">
        <v>1463</v>
      </c>
      <c r="F887" s="13" t="s">
        <v>10</v>
      </c>
      <c r="G887" s="13" t="s">
        <v>1455</v>
      </c>
      <c r="H887" s="36">
        <v>1</v>
      </c>
    </row>
    <row r="888" spans="1:8">
      <c r="A888" s="23">
        <v>2016</v>
      </c>
      <c r="B888" s="23" t="s">
        <v>2367</v>
      </c>
      <c r="C888" s="23" t="s">
        <v>1886</v>
      </c>
      <c r="D888" s="13" t="s">
        <v>94</v>
      </c>
      <c r="E888" s="13" t="s">
        <v>1463</v>
      </c>
      <c r="F888" s="13" t="s">
        <v>14</v>
      </c>
      <c r="G888" s="13" t="s">
        <v>1457</v>
      </c>
      <c r="H888" s="36">
        <v>7</v>
      </c>
    </row>
    <row r="889" spans="1:8">
      <c r="A889" s="23">
        <v>2016</v>
      </c>
      <c r="B889" s="23" t="s">
        <v>2367</v>
      </c>
      <c r="C889" s="23" t="s">
        <v>1886</v>
      </c>
      <c r="D889" s="13" t="s">
        <v>94</v>
      </c>
      <c r="E889" s="13" t="s">
        <v>1463</v>
      </c>
      <c r="F889" s="13" t="s">
        <v>5</v>
      </c>
      <c r="G889" s="13" t="s">
        <v>1462</v>
      </c>
      <c r="H889" s="36">
        <v>1</v>
      </c>
    </row>
    <row r="890" spans="1:8">
      <c r="A890" s="23">
        <v>2016</v>
      </c>
      <c r="B890" s="23" t="s">
        <v>2367</v>
      </c>
      <c r="C890" s="23" t="s">
        <v>1886</v>
      </c>
      <c r="D890" s="13" t="s">
        <v>94</v>
      </c>
      <c r="E890" s="13" t="s">
        <v>1463</v>
      </c>
      <c r="F890" s="13" t="s">
        <v>10</v>
      </c>
      <c r="G890" s="13" t="s">
        <v>1467</v>
      </c>
      <c r="H890" s="36">
        <v>1</v>
      </c>
    </row>
    <row r="891" spans="1:8">
      <c r="A891" s="23">
        <v>2016</v>
      </c>
      <c r="B891" s="23" t="s">
        <v>2367</v>
      </c>
      <c r="C891" s="23" t="s">
        <v>1886</v>
      </c>
      <c r="D891" s="13" t="s">
        <v>94</v>
      </c>
      <c r="E891" s="13" t="s">
        <v>1463</v>
      </c>
      <c r="F891" s="13" t="s">
        <v>14</v>
      </c>
      <c r="G891" s="13" t="s">
        <v>1475</v>
      </c>
      <c r="H891" s="36">
        <v>1</v>
      </c>
    </row>
    <row r="892" spans="1:8">
      <c r="A892" s="23">
        <v>2016</v>
      </c>
      <c r="B892" s="23" t="s">
        <v>2367</v>
      </c>
      <c r="C892" s="23" t="s">
        <v>1886</v>
      </c>
      <c r="D892" s="13" t="s">
        <v>94</v>
      </c>
      <c r="E892" s="13" t="s">
        <v>1463</v>
      </c>
      <c r="F892" s="13" t="s">
        <v>70</v>
      </c>
      <c r="G892" s="13" t="s">
        <v>1478</v>
      </c>
      <c r="H892" s="36">
        <v>1</v>
      </c>
    </row>
    <row r="893" spans="1:8">
      <c r="A893" s="23">
        <v>2016</v>
      </c>
      <c r="B893" s="23" t="s">
        <v>2367</v>
      </c>
      <c r="C893" s="23" t="s">
        <v>1886</v>
      </c>
      <c r="D893" s="13" t="s">
        <v>104</v>
      </c>
      <c r="E893" s="13" t="s">
        <v>1486</v>
      </c>
      <c r="F893" s="13" t="s">
        <v>23</v>
      </c>
      <c r="G893" s="13" t="s">
        <v>1453</v>
      </c>
      <c r="H893" s="36">
        <v>2</v>
      </c>
    </row>
    <row r="894" spans="1:8">
      <c r="A894" s="23">
        <v>2016</v>
      </c>
      <c r="B894" s="23" t="s">
        <v>2367</v>
      </c>
      <c r="C894" s="23" t="s">
        <v>1886</v>
      </c>
      <c r="D894" s="13" t="s">
        <v>104</v>
      </c>
      <c r="E894" s="13" t="s">
        <v>1486</v>
      </c>
      <c r="F894" s="13" t="s">
        <v>5</v>
      </c>
      <c r="G894" s="13" t="s">
        <v>559</v>
      </c>
      <c r="H894" s="36">
        <v>1</v>
      </c>
    </row>
    <row r="895" spans="1:8">
      <c r="A895" s="23">
        <v>2016</v>
      </c>
      <c r="B895" s="23" t="s">
        <v>2367</v>
      </c>
      <c r="C895" s="23" t="s">
        <v>1886</v>
      </c>
      <c r="D895" s="13" t="s">
        <v>104</v>
      </c>
      <c r="E895" s="13" t="s">
        <v>1486</v>
      </c>
      <c r="F895" s="13" t="s">
        <v>41</v>
      </c>
      <c r="G895" s="13" t="s">
        <v>1461</v>
      </c>
      <c r="H895" s="36">
        <v>1</v>
      </c>
    </row>
    <row r="896" spans="1:8">
      <c r="A896" s="23">
        <v>2016</v>
      </c>
      <c r="B896" s="23" t="s">
        <v>2367</v>
      </c>
      <c r="C896" s="23" t="s">
        <v>1886</v>
      </c>
      <c r="D896" s="13" t="s">
        <v>104</v>
      </c>
      <c r="E896" s="13" t="s">
        <v>1486</v>
      </c>
      <c r="F896" s="13" t="s">
        <v>23</v>
      </c>
      <c r="G896" s="13" t="s">
        <v>1464</v>
      </c>
      <c r="H896" s="36">
        <v>2</v>
      </c>
    </row>
    <row r="897" spans="1:8">
      <c r="A897" s="23">
        <v>2016</v>
      </c>
      <c r="B897" s="23" t="s">
        <v>2367</v>
      </c>
      <c r="C897" s="23" t="s">
        <v>1886</v>
      </c>
      <c r="D897" s="13" t="s">
        <v>104</v>
      </c>
      <c r="E897" s="13" t="s">
        <v>1486</v>
      </c>
      <c r="F897" s="13" t="s">
        <v>70</v>
      </c>
      <c r="G897" s="13" t="s">
        <v>1466</v>
      </c>
      <c r="H897" s="36">
        <v>1</v>
      </c>
    </row>
    <row r="898" spans="1:8">
      <c r="A898" s="23">
        <v>2016</v>
      </c>
      <c r="B898" s="23" t="s">
        <v>2367</v>
      </c>
      <c r="C898" s="23" t="s">
        <v>1886</v>
      </c>
      <c r="D898" s="13" t="s">
        <v>104</v>
      </c>
      <c r="E898" s="13" t="s">
        <v>1486</v>
      </c>
      <c r="F898" s="13" t="s">
        <v>10</v>
      </c>
      <c r="G898" s="13" t="s">
        <v>1467</v>
      </c>
      <c r="H898" s="36">
        <v>1</v>
      </c>
    </row>
    <row r="899" spans="1:8">
      <c r="A899" s="23">
        <v>2016</v>
      </c>
      <c r="B899" s="23" t="s">
        <v>2367</v>
      </c>
      <c r="C899" s="23" t="s">
        <v>1886</v>
      </c>
      <c r="D899" s="13" t="s">
        <v>104</v>
      </c>
      <c r="E899" s="13" t="s">
        <v>1486</v>
      </c>
      <c r="F899" s="13" t="s">
        <v>100</v>
      </c>
      <c r="G899" s="13" t="s">
        <v>1468</v>
      </c>
      <c r="H899" s="36">
        <v>1</v>
      </c>
    </row>
    <row r="900" spans="1:8">
      <c r="A900" s="23">
        <v>2016</v>
      </c>
      <c r="B900" s="23" t="s">
        <v>2367</v>
      </c>
      <c r="C900" s="23" t="s">
        <v>1886</v>
      </c>
      <c r="D900" s="13" t="s">
        <v>104</v>
      </c>
      <c r="E900" s="13" t="s">
        <v>1486</v>
      </c>
      <c r="F900" s="13" t="s">
        <v>104</v>
      </c>
      <c r="G900" s="13" t="s">
        <v>1472</v>
      </c>
      <c r="H900" s="36">
        <v>2</v>
      </c>
    </row>
    <row r="901" spans="1:8">
      <c r="A901" s="23">
        <v>2016</v>
      </c>
      <c r="B901" s="23" t="s">
        <v>2367</v>
      </c>
      <c r="C901" s="23" t="s">
        <v>1886</v>
      </c>
      <c r="D901" s="13" t="s">
        <v>104</v>
      </c>
      <c r="E901" s="13" t="s">
        <v>1470</v>
      </c>
      <c r="F901" s="13" t="s">
        <v>23</v>
      </c>
      <c r="G901" s="13" t="s">
        <v>1453</v>
      </c>
      <c r="H901" s="36">
        <v>4</v>
      </c>
    </row>
    <row r="902" spans="1:8">
      <c r="A902" s="23">
        <v>2016</v>
      </c>
      <c r="B902" s="23" t="s">
        <v>2367</v>
      </c>
      <c r="C902" s="23" t="s">
        <v>1886</v>
      </c>
      <c r="D902" s="13" t="s">
        <v>104</v>
      </c>
      <c r="E902" s="13" t="s">
        <v>1470</v>
      </c>
      <c r="F902" s="13" t="s">
        <v>10</v>
      </c>
      <c r="G902" s="13" t="s">
        <v>1455</v>
      </c>
      <c r="H902" s="36">
        <v>1</v>
      </c>
    </row>
    <row r="903" spans="1:8">
      <c r="A903" s="23">
        <v>2016</v>
      </c>
      <c r="B903" s="23" t="s">
        <v>2367</v>
      </c>
      <c r="C903" s="23" t="s">
        <v>1886</v>
      </c>
      <c r="D903" s="13" t="s">
        <v>104</v>
      </c>
      <c r="E903" s="13" t="s">
        <v>1470</v>
      </c>
      <c r="F903" s="13" t="s">
        <v>23</v>
      </c>
      <c r="G903" s="13" t="s">
        <v>1460</v>
      </c>
      <c r="H903" s="36">
        <v>1</v>
      </c>
    </row>
    <row r="904" spans="1:8">
      <c r="A904" s="23">
        <v>2016</v>
      </c>
      <c r="B904" s="23" t="s">
        <v>2367</v>
      </c>
      <c r="C904" s="23" t="s">
        <v>1886</v>
      </c>
      <c r="D904" s="13" t="s">
        <v>104</v>
      </c>
      <c r="E904" s="13" t="s">
        <v>1470</v>
      </c>
      <c r="F904" s="13" t="s">
        <v>5</v>
      </c>
      <c r="G904" s="13" t="s">
        <v>1462</v>
      </c>
      <c r="H904" s="36">
        <v>1</v>
      </c>
    </row>
    <row r="905" spans="1:8">
      <c r="A905" s="23">
        <v>2016</v>
      </c>
      <c r="B905" s="23" t="s">
        <v>2367</v>
      </c>
      <c r="C905" s="23" t="s">
        <v>1886</v>
      </c>
      <c r="D905" s="13" t="s">
        <v>104</v>
      </c>
      <c r="E905" s="13" t="s">
        <v>1470</v>
      </c>
      <c r="F905" s="13" t="s">
        <v>100</v>
      </c>
      <c r="G905" s="13" t="s">
        <v>1468</v>
      </c>
      <c r="H905" s="36">
        <v>1</v>
      </c>
    </row>
    <row r="906" spans="1:8">
      <c r="A906" s="23">
        <v>2016</v>
      </c>
      <c r="B906" s="23" t="s">
        <v>2367</v>
      </c>
      <c r="C906" s="23" t="s">
        <v>1886</v>
      </c>
      <c r="D906" s="13" t="s">
        <v>104</v>
      </c>
      <c r="E906" s="13" t="s">
        <v>1470</v>
      </c>
      <c r="F906" s="13" t="s">
        <v>104</v>
      </c>
      <c r="G906" s="13" t="s">
        <v>1486</v>
      </c>
      <c r="H906" s="36">
        <v>1</v>
      </c>
    </row>
    <row r="907" spans="1:8">
      <c r="A907" s="23">
        <v>2016</v>
      </c>
      <c r="B907" s="23" t="s">
        <v>2367</v>
      </c>
      <c r="C907" s="23" t="s">
        <v>1886</v>
      </c>
      <c r="D907" s="13" t="s">
        <v>104</v>
      </c>
      <c r="E907" s="13" t="s">
        <v>1470</v>
      </c>
      <c r="F907" s="13" t="s">
        <v>104</v>
      </c>
      <c r="G907" s="13" t="s">
        <v>1472</v>
      </c>
      <c r="H907" s="36">
        <v>9</v>
      </c>
    </row>
    <row r="908" spans="1:8">
      <c r="A908" s="23">
        <v>2016</v>
      </c>
      <c r="B908" s="23" t="s">
        <v>2367</v>
      </c>
      <c r="C908" s="23" t="s">
        <v>1886</v>
      </c>
      <c r="D908" s="13" t="s">
        <v>104</v>
      </c>
      <c r="E908" s="13" t="s">
        <v>1470</v>
      </c>
      <c r="F908" s="13" t="s">
        <v>14</v>
      </c>
      <c r="G908" s="13" t="s">
        <v>1474</v>
      </c>
      <c r="H908" s="36">
        <v>1</v>
      </c>
    </row>
    <row r="909" spans="1:8">
      <c r="A909" s="23">
        <v>2016</v>
      </c>
      <c r="B909" s="23" t="s">
        <v>2367</v>
      </c>
      <c r="C909" s="23" t="s">
        <v>1886</v>
      </c>
      <c r="D909" s="13" t="s">
        <v>104</v>
      </c>
      <c r="E909" s="13" t="s">
        <v>1471</v>
      </c>
      <c r="F909" s="13" t="s">
        <v>23</v>
      </c>
      <c r="G909" s="13" t="s">
        <v>1453</v>
      </c>
      <c r="H909" s="36">
        <v>1</v>
      </c>
    </row>
    <row r="910" spans="1:8">
      <c r="A910" s="23">
        <v>2016</v>
      </c>
      <c r="B910" s="23" t="s">
        <v>2367</v>
      </c>
      <c r="C910" s="23" t="s">
        <v>1886</v>
      </c>
      <c r="D910" s="13" t="s">
        <v>104</v>
      </c>
      <c r="E910" s="13" t="s">
        <v>1471</v>
      </c>
      <c r="F910" s="13" t="s">
        <v>5</v>
      </c>
      <c r="G910" s="13" t="s">
        <v>559</v>
      </c>
      <c r="H910" s="36">
        <v>1</v>
      </c>
    </row>
    <row r="911" spans="1:8">
      <c r="A911" s="23">
        <v>2016</v>
      </c>
      <c r="B911" s="23" t="s">
        <v>2367</v>
      </c>
      <c r="C911" s="23" t="s">
        <v>1886</v>
      </c>
      <c r="D911" s="13" t="s">
        <v>104</v>
      </c>
      <c r="E911" s="13" t="s">
        <v>1471</v>
      </c>
      <c r="F911" s="13" t="s">
        <v>76</v>
      </c>
      <c r="G911" s="13" t="s">
        <v>1459</v>
      </c>
      <c r="H911" s="36">
        <v>1</v>
      </c>
    </row>
    <row r="912" spans="1:8">
      <c r="A912" s="23">
        <v>2016</v>
      </c>
      <c r="B912" s="23" t="s">
        <v>2367</v>
      </c>
      <c r="C912" s="23" t="s">
        <v>1886</v>
      </c>
      <c r="D912" s="13" t="s">
        <v>104</v>
      </c>
      <c r="E912" s="13" t="s">
        <v>1471</v>
      </c>
      <c r="F912" s="13" t="s">
        <v>5</v>
      </c>
      <c r="G912" s="13" t="s">
        <v>1462</v>
      </c>
      <c r="H912" s="36">
        <v>1</v>
      </c>
    </row>
    <row r="913" spans="1:8">
      <c r="A913" s="23">
        <v>2016</v>
      </c>
      <c r="B913" s="23" t="s">
        <v>2367</v>
      </c>
      <c r="C913" s="23" t="s">
        <v>1886</v>
      </c>
      <c r="D913" s="13" t="s">
        <v>104</v>
      </c>
      <c r="E913" s="13" t="s">
        <v>1471</v>
      </c>
      <c r="F913" s="13" t="s">
        <v>23</v>
      </c>
      <c r="G913" s="13" t="s">
        <v>1464</v>
      </c>
      <c r="H913" s="36">
        <v>2</v>
      </c>
    </row>
    <row r="914" spans="1:8">
      <c r="A914" s="23">
        <v>2016</v>
      </c>
      <c r="B914" s="23" t="s">
        <v>2367</v>
      </c>
      <c r="C914" s="23" t="s">
        <v>1886</v>
      </c>
      <c r="D914" s="13" t="s">
        <v>104</v>
      </c>
      <c r="E914" s="13" t="s">
        <v>1471</v>
      </c>
      <c r="F914" s="13" t="s">
        <v>70</v>
      </c>
      <c r="G914" s="13" t="s">
        <v>1466</v>
      </c>
      <c r="H914" s="36">
        <v>1</v>
      </c>
    </row>
    <row r="915" spans="1:8">
      <c r="A915" s="23">
        <v>2016</v>
      </c>
      <c r="B915" s="23" t="s">
        <v>2367</v>
      </c>
      <c r="C915" s="23" t="s">
        <v>1886</v>
      </c>
      <c r="D915" s="13" t="s">
        <v>104</v>
      </c>
      <c r="E915" s="13" t="s">
        <v>1471</v>
      </c>
      <c r="F915" s="13" t="s">
        <v>70</v>
      </c>
      <c r="G915" s="13" t="s">
        <v>1469</v>
      </c>
      <c r="H915" s="36">
        <v>1</v>
      </c>
    </row>
    <row r="916" spans="1:8">
      <c r="A916" s="23">
        <v>2016</v>
      </c>
      <c r="B916" s="23" t="s">
        <v>2367</v>
      </c>
      <c r="C916" s="23" t="s">
        <v>1886</v>
      </c>
      <c r="D916" s="13" t="s">
        <v>104</v>
      </c>
      <c r="E916" s="13" t="s">
        <v>1471</v>
      </c>
      <c r="F916" s="13" t="s">
        <v>104</v>
      </c>
      <c r="G916" s="13" t="s">
        <v>1486</v>
      </c>
      <c r="H916" s="36">
        <v>3</v>
      </c>
    </row>
    <row r="917" spans="1:8">
      <c r="A917" s="23">
        <v>2016</v>
      </c>
      <c r="B917" s="23" t="s">
        <v>2367</v>
      </c>
      <c r="C917" s="23" t="s">
        <v>1886</v>
      </c>
      <c r="D917" s="13" t="s">
        <v>104</v>
      </c>
      <c r="E917" s="13" t="s">
        <v>1471</v>
      </c>
      <c r="F917" s="13" t="s">
        <v>104</v>
      </c>
      <c r="G917" s="13" t="s">
        <v>1470</v>
      </c>
      <c r="H917" s="36">
        <v>14</v>
      </c>
    </row>
    <row r="918" spans="1:8">
      <c r="A918" s="23">
        <v>2016</v>
      </c>
      <c r="B918" s="23" t="s">
        <v>2367</v>
      </c>
      <c r="C918" s="23" t="s">
        <v>1886</v>
      </c>
      <c r="D918" s="13" t="s">
        <v>104</v>
      </c>
      <c r="E918" s="13" t="s">
        <v>1471</v>
      </c>
      <c r="F918" s="13" t="s">
        <v>104</v>
      </c>
      <c r="G918" s="13" t="s">
        <v>1472</v>
      </c>
      <c r="H918" s="36">
        <v>12</v>
      </c>
    </row>
    <row r="919" spans="1:8">
      <c r="A919" s="23">
        <v>2016</v>
      </c>
      <c r="B919" s="23" t="s">
        <v>2367</v>
      </c>
      <c r="C919" s="23" t="s">
        <v>1886</v>
      </c>
      <c r="D919" s="13" t="s">
        <v>104</v>
      </c>
      <c r="E919" s="13" t="s">
        <v>1471</v>
      </c>
      <c r="F919" s="13" t="s">
        <v>14</v>
      </c>
      <c r="G919" s="13" t="s">
        <v>1474</v>
      </c>
      <c r="H919" s="36">
        <v>1</v>
      </c>
    </row>
    <row r="920" spans="1:8">
      <c r="A920" s="23">
        <v>2016</v>
      </c>
      <c r="B920" s="23" t="s">
        <v>2367</v>
      </c>
      <c r="C920" s="23" t="s">
        <v>1886</v>
      </c>
      <c r="D920" s="13" t="s">
        <v>104</v>
      </c>
      <c r="E920" s="13" t="s">
        <v>1472</v>
      </c>
      <c r="F920" s="13" t="s">
        <v>23</v>
      </c>
      <c r="G920" s="13" t="s">
        <v>1453</v>
      </c>
      <c r="H920" s="36">
        <v>11</v>
      </c>
    </row>
    <row r="921" spans="1:8">
      <c r="A921" s="23">
        <v>2016</v>
      </c>
      <c r="B921" s="23" t="s">
        <v>2367</v>
      </c>
      <c r="C921" s="23" t="s">
        <v>1886</v>
      </c>
      <c r="D921" s="13" t="s">
        <v>104</v>
      </c>
      <c r="E921" s="13" t="s">
        <v>1472</v>
      </c>
      <c r="F921" s="13" t="s">
        <v>60</v>
      </c>
      <c r="G921" s="13" t="s">
        <v>1458</v>
      </c>
      <c r="H921" s="36">
        <v>1</v>
      </c>
    </row>
    <row r="922" spans="1:8">
      <c r="A922" s="23">
        <v>2016</v>
      </c>
      <c r="B922" s="23" t="s">
        <v>2367</v>
      </c>
      <c r="C922" s="23" t="s">
        <v>1886</v>
      </c>
      <c r="D922" s="13" t="s">
        <v>104</v>
      </c>
      <c r="E922" s="13" t="s">
        <v>1472</v>
      </c>
      <c r="F922" s="13" t="s">
        <v>41</v>
      </c>
      <c r="G922" s="13" t="s">
        <v>1461</v>
      </c>
      <c r="H922" s="36">
        <v>1</v>
      </c>
    </row>
    <row r="923" spans="1:8">
      <c r="A923" s="23">
        <v>2016</v>
      </c>
      <c r="B923" s="23" t="s">
        <v>2367</v>
      </c>
      <c r="C923" s="23" t="s">
        <v>1886</v>
      </c>
      <c r="D923" s="13" t="s">
        <v>104</v>
      </c>
      <c r="E923" s="13" t="s">
        <v>1472</v>
      </c>
      <c r="F923" s="13" t="s">
        <v>5</v>
      </c>
      <c r="G923" s="13" t="s">
        <v>1462</v>
      </c>
      <c r="H923" s="36">
        <v>8</v>
      </c>
    </row>
    <row r="924" spans="1:8">
      <c r="A924" s="23">
        <v>2016</v>
      </c>
      <c r="B924" s="23" t="s">
        <v>2367</v>
      </c>
      <c r="C924" s="23" t="s">
        <v>1886</v>
      </c>
      <c r="D924" s="13" t="s">
        <v>104</v>
      </c>
      <c r="E924" s="13" t="s">
        <v>1472</v>
      </c>
      <c r="F924" s="13" t="s">
        <v>94</v>
      </c>
      <c r="G924" s="13" t="s">
        <v>1463</v>
      </c>
      <c r="H924" s="36">
        <v>1</v>
      </c>
    </row>
    <row r="925" spans="1:8">
      <c r="A925" s="23">
        <v>2016</v>
      </c>
      <c r="B925" s="23" t="s">
        <v>2367</v>
      </c>
      <c r="C925" s="23" t="s">
        <v>1886</v>
      </c>
      <c r="D925" s="13" t="s">
        <v>104</v>
      </c>
      <c r="E925" s="13" t="s">
        <v>1472</v>
      </c>
      <c r="F925" s="13" t="s">
        <v>23</v>
      </c>
      <c r="G925" s="13" t="s">
        <v>1464</v>
      </c>
      <c r="H925" s="36">
        <v>11</v>
      </c>
    </row>
    <row r="926" spans="1:8">
      <c r="A926" s="23">
        <v>2016</v>
      </c>
      <c r="B926" s="23" t="s">
        <v>2367</v>
      </c>
      <c r="C926" s="23" t="s">
        <v>1886</v>
      </c>
      <c r="D926" s="13" t="s">
        <v>104</v>
      </c>
      <c r="E926" s="13" t="s">
        <v>1472</v>
      </c>
      <c r="F926" s="13" t="s">
        <v>10</v>
      </c>
      <c r="G926" s="13" t="s">
        <v>1467</v>
      </c>
      <c r="H926" s="36">
        <v>1</v>
      </c>
    </row>
    <row r="927" spans="1:8">
      <c r="A927" s="23">
        <v>2016</v>
      </c>
      <c r="B927" s="23" t="s">
        <v>2367</v>
      </c>
      <c r="C927" s="23" t="s">
        <v>1886</v>
      </c>
      <c r="D927" s="13" t="s">
        <v>104</v>
      </c>
      <c r="E927" s="13" t="s">
        <v>1472</v>
      </c>
      <c r="F927" s="13" t="s">
        <v>104</v>
      </c>
      <c r="G927" s="13" t="s">
        <v>1486</v>
      </c>
      <c r="H927" s="36">
        <v>8</v>
      </c>
    </row>
    <row r="928" spans="1:8">
      <c r="A928" s="23">
        <v>2016</v>
      </c>
      <c r="B928" s="23" t="s">
        <v>2367</v>
      </c>
      <c r="C928" s="23" t="s">
        <v>1886</v>
      </c>
      <c r="D928" s="13" t="s">
        <v>104</v>
      </c>
      <c r="E928" s="13" t="s">
        <v>1472</v>
      </c>
      <c r="F928" s="13" t="s">
        <v>104</v>
      </c>
      <c r="G928" s="13" t="s">
        <v>1470</v>
      </c>
      <c r="H928" s="36">
        <v>3</v>
      </c>
    </row>
    <row r="929" spans="1:8">
      <c r="A929" s="23">
        <v>2016</v>
      </c>
      <c r="B929" s="23" t="s">
        <v>2367</v>
      </c>
      <c r="C929" s="23" t="s">
        <v>1886</v>
      </c>
      <c r="D929" s="13" t="s">
        <v>104</v>
      </c>
      <c r="E929" s="13" t="s">
        <v>1472</v>
      </c>
      <c r="F929" s="13" t="s">
        <v>76</v>
      </c>
      <c r="G929" s="13" t="s">
        <v>1473</v>
      </c>
      <c r="H929" s="36">
        <v>2</v>
      </c>
    </row>
    <row r="930" spans="1:8">
      <c r="A930" s="23">
        <v>2016</v>
      </c>
      <c r="B930" s="23" t="s">
        <v>2367</v>
      </c>
      <c r="C930" s="23" t="s">
        <v>1886</v>
      </c>
      <c r="D930" s="13" t="s">
        <v>120</v>
      </c>
      <c r="E930" s="13" t="s">
        <v>1482</v>
      </c>
      <c r="F930" s="13" t="s">
        <v>10</v>
      </c>
      <c r="G930" s="13" t="s">
        <v>1454</v>
      </c>
      <c r="H930" s="36">
        <v>1</v>
      </c>
    </row>
    <row r="931" spans="1:8">
      <c r="A931" s="23">
        <v>2016</v>
      </c>
      <c r="B931" s="23" t="s">
        <v>2367</v>
      </c>
      <c r="C931" s="23" t="s">
        <v>1886</v>
      </c>
      <c r="D931" s="13" t="s">
        <v>156</v>
      </c>
      <c r="E931" s="13" t="s">
        <v>1483</v>
      </c>
      <c r="F931" s="13" t="s">
        <v>23</v>
      </c>
      <c r="G931" s="13" t="s">
        <v>1453</v>
      </c>
      <c r="H931" s="36">
        <v>1</v>
      </c>
    </row>
    <row r="932" spans="1:8">
      <c r="A932" s="23">
        <v>2016</v>
      </c>
      <c r="B932" s="23" t="s">
        <v>2367</v>
      </c>
      <c r="C932" s="23" t="s">
        <v>1886</v>
      </c>
      <c r="D932" s="13" t="s">
        <v>164</v>
      </c>
      <c r="E932" s="13" t="s">
        <v>584</v>
      </c>
      <c r="F932" s="13" t="s">
        <v>23</v>
      </c>
      <c r="G932" s="13" t="s">
        <v>1453</v>
      </c>
      <c r="H932" s="36">
        <v>1</v>
      </c>
    </row>
    <row r="933" spans="1:8">
      <c r="A933" s="23">
        <v>2016</v>
      </c>
      <c r="B933" s="23" t="s">
        <v>2367</v>
      </c>
      <c r="C933" s="23" t="s">
        <v>1886</v>
      </c>
      <c r="D933" s="13" t="s">
        <v>164</v>
      </c>
      <c r="E933" s="13" t="s">
        <v>584</v>
      </c>
      <c r="F933" s="13" t="s">
        <v>70</v>
      </c>
      <c r="G933" s="13" t="s">
        <v>577</v>
      </c>
      <c r="H933" s="36">
        <v>4</v>
      </c>
    </row>
    <row r="934" spans="1:8">
      <c r="A934" s="23">
        <v>2016</v>
      </c>
      <c r="B934" s="23" t="s">
        <v>2367</v>
      </c>
      <c r="C934" s="23" t="s">
        <v>1886</v>
      </c>
      <c r="D934" s="13" t="s">
        <v>164</v>
      </c>
      <c r="E934" s="13" t="s">
        <v>584</v>
      </c>
      <c r="F934" s="13" t="s">
        <v>10</v>
      </c>
      <c r="G934" s="13" t="s">
        <v>1454</v>
      </c>
      <c r="H934" s="36">
        <v>5</v>
      </c>
    </row>
    <row r="935" spans="1:8">
      <c r="A935" s="23">
        <v>2016</v>
      </c>
      <c r="B935" s="23" t="s">
        <v>2367</v>
      </c>
      <c r="C935" s="23" t="s">
        <v>1886</v>
      </c>
      <c r="D935" s="13" t="s">
        <v>164</v>
      </c>
      <c r="E935" s="13" t="s">
        <v>584</v>
      </c>
      <c r="F935" s="13" t="s">
        <v>10</v>
      </c>
      <c r="G935" s="13" t="s">
        <v>1455</v>
      </c>
      <c r="H935" s="36">
        <v>2</v>
      </c>
    </row>
    <row r="936" spans="1:8">
      <c r="A936" s="23">
        <v>2016</v>
      </c>
      <c r="B936" s="23" t="s">
        <v>2367</v>
      </c>
      <c r="C936" s="23" t="s">
        <v>1886</v>
      </c>
      <c r="D936" s="13" t="s">
        <v>164</v>
      </c>
      <c r="E936" s="13" t="s">
        <v>584</v>
      </c>
      <c r="F936" s="13" t="s">
        <v>76</v>
      </c>
      <c r="G936" s="13" t="s">
        <v>1459</v>
      </c>
      <c r="H936" s="36">
        <v>5</v>
      </c>
    </row>
    <row r="937" spans="1:8">
      <c r="A937" s="23">
        <v>2016</v>
      </c>
      <c r="B937" s="23" t="s">
        <v>2367</v>
      </c>
      <c r="C937" s="23" t="s">
        <v>1886</v>
      </c>
      <c r="D937" s="13" t="s">
        <v>164</v>
      </c>
      <c r="E937" s="13" t="s">
        <v>584</v>
      </c>
      <c r="F937" s="13" t="s">
        <v>23</v>
      </c>
      <c r="G937" s="13" t="s">
        <v>1460</v>
      </c>
      <c r="H937" s="36">
        <v>1</v>
      </c>
    </row>
    <row r="938" spans="1:8">
      <c r="A938" s="23">
        <v>2016</v>
      </c>
      <c r="B938" s="23" t="s">
        <v>2367</v>
      </c>
      <c r="C938" s="23" t="s">
        <v>1886</v>
      </c>
      <c r="D938" s="13" t="s">
        <v>164</v>
      </c>
      <c r="E938" s="13" t="s">
        <v>584</v>
      </c>
      <c r="F938" s="13" t="s">
        <v>41</v>
      </c>
      <c r="G938" s="13" t="s">
        <v>1461</v>
      </c>
      <c r="H938" s="36">
        <v>1</v>
      </c>
    </row>
    <row r="939" spans="1:8">
      <c r="A939" s="23">
        <v>2016</v>
      </c>
      <c r="B939" s="23" t="s">
        <v>2367</v>
      </c>
      <c r="C939" s="23" t="s">
        <v>1886</v>
      </c>
      <c r="D939" s="13" t="s">
        <v>164</v>
      </c>
      <c r="E939" s="13" t="s">
        <v>584</v>
      </c>
      <c r="F939" s="13" t="s">
        <v>5</v>
      </c>
      <c r="G939" s="13" t="s">
        <v>1462</v>
      </c>
      <c r="H939" s="36">
        <v>1</v>
      </c>
    </row>
    <row r="940" spans="1:8">
      <c r="A940" s="23">
        <v>2016</v>
      </c>
      <c r="B940" s="23" t="s">
        <v>2367</v>
      </c>
      <c r="C940" s="23" t="s">
        <v>1886</v>
      </c>
      <c r="D940" s="13" t="s">
        <v>164</v>
      </c>
      <c r="E940" s="13" t="s">
        <v>584</v>
      </c>
      <c r="F940" s="13" t="s">
        <v>23</v>
      </c>
      <c r="G940" s="13" t="s">
        <v>1464</v>
      </c>
      <c r="H940" s="36">
        <v>1</v>
      </c>
    </row>
    <row r="941" spans="1:8">
      <c r="A941" s="23">
        <v>2016</v>
      </c>
      <c r="B941" s="23" t="s">
        <v>2367</v>
      </c>
      <c r="C941" s="23" t="s">
        <v>1886</v>
      </c>
      <c r="D941" s="13" t="s">
        <v>164</v>
      </c>
      <c r="E941" s="13" t="s">
        <v>584</v>
      </c>
      <c r="F941" s="13" t="s">
        <v>70</v>
      </c>
      <c r="G941" s="13" t="s">
        <v>1466</v>
      </c>
      <c r="H941" s="36">
        <v>6</v>
      </c>
    </row>
    <row r="942" spans="1:8">
      <c r="A942" s="23">
        <v>2016</v>
      </c>
      <c r="B942" s="23" t="s">
        <v>2367</v>
      </c>
      <c r="C942" s="23" t="s">
        <v>1886</v>
      </c>
      <c r="D942" s="13" t="s">
        <v>164</v>
      </c>
      <c r="E942" s="13" t="s">
        <v>584</v>
      </c>
      <c r="F942" s="13" t="s">
        <v>100</v>
      </c>
      <c r="G942" s="13" t="s">
        <v>1468</v>
      </c>
      <c r="H942" s="36">
        <v>8</v>
      </c>
    </row>
    <row r="943" spans="1:8">
      <c r="A943" s="23">
        <v>2016</v>
      </c>
      <c r="B943" s="23" t="s">
        <v>2367</v>
      </c>
      <c r="C943" s="23" t="s">
        <v>1886</v>
      </c>
      <c r="D943" s="13" t="s">
        <v>164</v>
      </c>
      <c r="E943" s="13" t="s">
        <v>584</v>
      </c>
      <c r="F943" s="13" t="s">
        <v>86</v>
      </c>
      <c r="G943" s="13" t="s">
        <v>87</v>
      </c>
      <c r="H943" s="36">
        <v>1</v>
      </c>
    </row>
    <row r="944" spans="1:8">
      <c r="A944" s="23">
        <v>2016</v>
      </c>
      <c r="B944" s="23" t="s">
        <v>2367</v>
      </c>
      <c r="C944" s="23" t="s">
        <v>1886</v>
      </c>
      <c r="D944" s="13" t="s">
        <v>164</v>
      </c>
      <c r="E944" s="13" t="s">
        <v>584</v>
      </c>
      <c r="F944" s="13" t="s">
        <v>76</v>
      </c>
      <c r="G944" s="13" t="s">
        <v>1473</v>
      </c>
      <c r="H944" s="36">
        <v>1</v>
      </c>
    </row>
    <row r="945" spans="1:8">
      <c r="A945" s="23">
        <v>2016</v>
      </c>
      <c r="B945" s="23" t="s">
        <v>2367</v>
      </c>
      <c r="C945" s="23" t="s">
        <v>1886</v>
      </c>
      <c r="D945" s="13" t="s">
        <v>164</v>
      </c>
      <c r="E945" s="13" t="s">
        <v>584</v>
      </c>
      <c r="F945" s="13" t="s">
        <v>14</v>
      </c>
      <c r="G945" s="13" t="s">
        <v>1476</v>
      </c>
      <c r="H945" s="36">
        <v>1</v>
      </c>
    </row>
    <row r="946" spans="1:8">
      <c r="A946" s="23">
        <v>2016</v>
      </c>
      <c r="B946" s="23" t="s">
        <v>2367</v>
      </c>
      <c r="C946" s="23" t="s">
        <v>1886</v>
      </c>
      <c r="D946" s="13" t="s">
        <v>164</v>
      </c>
      <c r="E946" s="13" t="s">
        <v>584</v>
      </c>
      <c r="F946" s="13" t="s">
        <v>60</v>
      </c>
      <c r="G946" s="13" t="s">
        <v>1477</v>
      </c>
      <c r="H946" s="36">
        <v>1</v>
      </c>
    </row>
    <row r="947" spans="1:8">
      <c r="A947" s="23">
        <v>2016</v>
      </c>
      <c r="B947" s="23" t="s">
        <v>2367</v>
      </c>
      <c r="C947" s="23" t="s">
        <v>1886</v>
      </c>
      <c r="D947" s="13" t="s">
        <v>164</v>
      </c>
      <c r="E947" s="13" t="s">
        <v>584</v>
      </c>
      <c r="F947" s="13" t="s">
        <v>70</v>
      </c>
      <c r="G947" s="13" t="s">
        <v>1478</v>
      </c>
      <c r="H947" s="36">
        <v>7</v>
      </c>
    </row>
    <row r="948" spans="1:8">
      <c r="A948" s="23">
        <v>2016</v>
      </c>
      <c r="B948" s="23" t="s">
        <v>2367</v>
      </c>
      <c r="C948" s="23" t="s">
        <v>1886</v>
      </c>
      <c r="D948" s="13" t="s">
        <v>167</v>
      </c>
      <c r="E948" s="13" t="s">
        <v>168</v>
      </c>
      <c r="F948" s="13" t="s">
        <v>14</v>
      </c>
      <c r="G948" s="13" t="s">
        <v>1457</v>
      </c>
      <c r="H948" s="36">
        <v>1</v>
      </c>
    </row>
    <row r="949" spans="1:8">
      <c r="A949" s="23">
        <v>2016</v>
      </c>
      <c r="B949" s="23" t="s">
        <v>2367</v>
      </c>
      <c r="C949" s="23" t="s">
        <v>1886</v>
      </c>
      <c r="D949" s="13" t="s">
        <v>167</v>
      </c>
      <c r="E949" s="13" t="s">
        <v>168</v>
      </c>
      <c r="F949" s="13" t="s">
        <v>167</v>
      </c>
      <c r="G949" s="13" t="s">
        <v>1479</v>
      </c>
      <c r="H949" s="36">
        <v>4</v>
      </c>
    </row>
    <row r="950" spans="1:8">
      <c r="A950" s="23">
        <v>2016</v>
      </c>
      <c r="B950" s="23" t="s">
        <v>2367</v>
      </c>
      <c r="C950" s="23" t="s">
        <v>1886</v>
      </c>
      <c r="D950" s="13" t="s">
        <v>167</v>
      </c>
      <c r="E950" s="13" t="s">
        <v>1479</v>
      </c>
      <c r="F950" s="13" t="s">
        <v>167</v>
      </c>
      <c r="G950" s="13" t="s">
        <v>168</v>
      </c>
      <c r="H950" s="36">
        <v>5</v>
      </c>
    </row>
    <row r="951" spans="1:8">
      <c r="A951" s="23">
        <v>2016</v>
      </c>
      <c r="B951" s="23" t="s">
        <v>2367</v>
      </c>
      <c r="C951" s="23" t="s">
        <v>514</v>
      </c>
      <c r="D951" s="13" t="s">
        <v>23</v>
      </c>
      <c r="E951" s="13" t="s">
        <v>1915</v>
      </c>
      <c r="F951" s="13" t="s">
        <v>23</v>
      </c>
      <c r="G951" s="13" t="s">
        <v>1464</v>
      </c>
      <c r="H951" s="36">
        <v>10</v>
      </c>
    </row>
    <row r="952" spans="1:8">
      <c r="A952" s="23">
        <v>2016</v>
      </c>
      <c r="B952" s="23" t="s">
        <v>2367</v>
      </c>
      <c r="C952" s="23" t="s">
        <v>514</v>
      </c>
      <c r="D952" s="13" t="s">
        <v>23</v>
      </c>
      <c r="E952" s="13" t="s">
        <v>1915</v>
      </c>
      <c r="F952" s="13" t="s">
        <v>185</v>
      </c>
      <c r="G952" s="13" t="s">
        <v>1485</v>
      </c>
      <c r="H952" s="36">
        <v>2</v>
      </c>
    </row>
    <row r="953" spans="1:8">
      <c r="A953" s="23">
        <v>2016</v>
      </c>
      <c r="B953" s="23" t="s">
        <v>2367</v>
      </c>
      <c r="C953" s="23" t="s">
        <v>514</v>
      </c>
      <c r="D953" s="13" t="s">
        <v>23</v>
      </c>
      <c r="E953" s="13" t="s">
        <v>1913</v>
      </c>
      <c r="F953" s="13" t="s">
        <v>23</v>
      </c>
      <c r="G953" s="13" t="s">
        <v>1914</v>
      </c>
      <c r="H953" s="36">
        <v>1</v>
      </c>
    </row>
    <row r="954" spans="1:8">
      <c r="A954" s="23">
        <v>2016</v>
      </c>
      <c r="B954" s="23" t="s">
        <v>2367</v>
      </c>
      <c r="C954" s="23" t="s">
        <v>514</v>
      </c>
      <c r="D954" s="13" t="s">
        <v>23</v>
      </c>
      <c r="E954" s="13" t="s">
        <v>1913</v>
      </c>
      <c r="F954" s="13" t="s">
        <v>185</v>
      </c>
      <c r="G954" s="13" t="s">
        <v>1461</v>
      </c>
      <c r="H954" s="36">
        <v>2</v>
      </c>
    </row>
    <row r="955" spans="1:8">
      <c r="A955" s="23">
        <v>2016</v>
      </c>
      <c r="B955" s="23" t="s">
        <v>2367</v>
      </c>
      <c r="C955" s="23" t="s">
        <v>514</v>
      </c>
      <c r="D955" s="13" t="s">
        <v>23</v>
      </c>
      <c r="E955" s="13" t="s">
        <v>1912</v>
      </c>
      <c r="F955" s="13" t="s">
        <v>23</v>
      </c>
      <c r="G955" s="13" t="s">
        <v>1915</v>
      </c>
      <c r="H955" s="36">
        <v>1</v>
      </c>
    </row>
    <row r="956" spans="1:8">
      <c r="A956" s="23">
        <v>2016</v>
      </c>
      <c r="B956" s="23" t="s">
        <v>2367</v>
      </c>
      <c r="C956" s="23" t="s">
        <v>514</v>
      </c>
      <c r="D956" s="13" t="s">
        <v>23</v>
      </c>
      <c r="E956" s="13" t="s">
        <v>1912</v>
      </c>
      <c r="F956" s="13" t="s">
        <v>23</v>
      </c>
      <c r="G956" s="13" t="s">
        <v>1914</v>
      </c>
      <c r="H956" s="36">
        <v>4</v>
      </c>
    </row>
    <row r="957" spans="1:8">
      <c r="A957" s="23">
        <v>2016</v>
      </c>
      <c r="B957" s="23" t="s">
        <v>2367</v>
      </c>
      <c r="C957" s="23" t="s">
        <v>514</v>
      </c>
      <c r="D957" s="13" t="s">
        <v>23</v>
      </c>
      <c r="E957" s="13" t="s">
        <v>1912</v>
      </c>
      <c r="F957" s="13" t="s">
        <v>23</v>
      </c>
      <c r="G957" s="13" t="s">
        <v>1913</v>
      </c>
      <c r="H957" s="36">
        <v>1</v>
      </c>
    </row>
    <row r="958" spans="1:8">
      <c r="A958" s="23">
        <v>2016</v>
      </c>
      <c r="B958" s="23" t="s">
        <v>2367</v>
      </c>
      <c r="C958" s="23" t="s">
        <v>514</v>
      </c>
      <c r="D958" s="13" t="s">
        <v>23</v>
      </c>
      <c r="E958" s="13" t="s">
        <v>1464</v>
      </c>
      <c r="F958" s="13" t="s">
        <v>185</v>
      </c>
      <c r="G958" s="13" t="s">
        <v>1485</v>
      </c>
      <c r="H958" s="36">
        <v>2</v>
      </c>
    </row>
    <row r="959" spans="1:8">
      <c r="A959" s="23">
        <v>2016</v>
      </c>
      <c r="B959" s="23" t="s">
        <v>2367</v>
      </c>
      <c r="C959" s="23" t="s">
        <v>514</v>
      </c>
      <c r="D959" s="13" t="s">
        <v>23</v>
      </c>
      <c r="E959" s="13" t="s">
        <v>1490</v>
      </c>
      <c r="F959" s="13" t="s">
        <v>23</v>
      </c>
      <c r="G959" s="13" t="s">
        <v>1915</v>
      </c>
      <c r="H959" s="36">
        <v>3</v>
      </c>
    </row>
    <row r="960" spans="1:8">
      <c r="A960" s="23">
        <v>2016</v>
      </c>
      <c r="B960" s="23" t="s">
        <v>2367</v>
      </c>
      <c r="C960" s="23" t="s">
        <v>514</v>
      </c>
      <c r="D960" s="13" t="s">
        <v>23</v>
      </c>
      <c r="E960" s="13" t="s">
        <v>1490</v>
      </c>
      <c r="F960" s="13" t="s">
        <v>23</v>
      </c>
      <c r="G960" s="13" t="s">
        <v>1464</v>
      </c>
      <c r="H960" s="36">
        <v>1</v>
      </c>
    </row>
    <row r="961" spans="1:8">
      <c r="A961" s="23">
        <v>2016</v>
      </c>
      <c r="B961" s="23" t="s">
        <v>2367</v>
      </c>
      <c r="C961" s="23" t="s">
        <v>514</v>
      </c>
      <c r="D961" s="13" t="s">
        <v>23</v>
      </c>
      <c r="E961" s="13" t="s">
        <v>1490</v>
      </c>
      <c r="F961" s="13" t="s">
        <v>185</v>
      </c>
      <c r="G961" s="13" t="s">
        <v>1461</v>
      </c>
      <c r="H961" s="36">
        <v>1</v>
      </c>
    </row>
    <row r="962" spans="1:8">
      <c r="A962" s="23">
        <v>2016</v>
      </c>
      <c r="B962" s="23" t="s">
        <v>2367</v>
      </c>
      <c r="C962" s="23" t="s">
        <v>514</v>
      </c>
      <c r="D962" s="13" t="s">
        <v>23</v>
      </c>
      <c r="E962" s="13" t="s">
        <v>1490</v>
      </c>
      <c r="F962" s="13" t="s">
        <v>185</v>
      </c>
      <c r="G962" s="13" t="s">
        <v>584</v>
      </c>
      <c r="H962" s="36">
        <v>1</v>
      </c>
    </row>
    <row r="963" spans="1:8">
      <c r="A963" s="23">
        <v>2016</v>
      </c>
      <c r="B963" s="23" t="s">
        <v>2367</v>
      </c>
      <c r="C963" s="23" t="s">
        <v>514</v>
      </c>
      <c r="D963" s="13" t="s">
        <v>185</v>
      </c>
      <c r="E963" s="13" t="s">
        <v>559</v>
      </c>
      <c r="F963" s="13" t="s">
        <v>23</v>
      </c>
      <c r="G963" s="13" t="s">
        <v>1915</v>
      </c>
      <c r="H963" s="36">
        <v>1</v>
      </c>
    </row>
    <row r="964" spans="1:8">
      <c r="A964" s="23">
        <v>2016</v>
      </c>
      <c r="B964" s="23" t="s">
        <v>2367</v>
      </c>
      <c r="C964" s="23" t="s">
        <v>514</v>
      </c>
      <c r="D964" s="13" t="s">
        <v>185</v>
      </c>
      <c r="E964" s="13" t="s">
        <v>559</v>
      </c>
      <c r="F964" s="13" t="s">
        <v>23</v>
      </c>
      <c r="G964" s="13" t="s">
        <v>1912</v>
      </c>
      <c r="H964" s="36">
        <v>1</v>
      </c>
    </row>
    <row r="965" spans="1:8">
      <c r="A965" s="23">
        <v>2016</v>
      </c>
      <c r="B965" s="23" t="s">
        <v>2367</v>
      </c>
      <c r="C965" s="23" t="s">
        <v>514</v>
      </c>
      <c r="D965" s="13" t="s">
        <v>185</v>
      </c>
      <c r="E965" s="13" t="s">
        <v>559</v>
      </c>
      <c r="F965" s="13" t="s">
        <v>185</v>
      </c>
      <c r="G965" s="13" t="s">
        <v>1461</v>
      </c>
      <c r="H965" s="36">
        <v>1</v>
      </c>
    </row>
    <row r="966" spans="1:8">
      <c r="A966" s="23">
        <v>2016</v>
      </c>
      <c r="B966" s="23" t="s">
        <v>2367</v>
      </c>
      <c r="C966" s="23" t="s">
        <v>514</v>
      </c>
      <c r="D966" s="13" t="s">
        <v>185</v>
      </c>
      <c r="E966" s="13" t="s">
        <v>559</v>
      </c>
      <c r="F966" s="13" t="s">
        <v>185</v>
      </c>
      <c r="G966" s="13" t="s">
        <v>584</v>
      </c>
      <c r="H966" s="36">
        <v>1</v>
      </c>
    </row>
    <row r="967" spans="1:8">
      <c r="A967" s="23">
        <v>2016</v>
      </c>
      <c r="B967" s="23" t="s">
        <v>2367</v>
      </c>
      <c r="C967" s="23" t="s">
        <v>514</v>
      </c>
      <c r="D967" s="13" t="s">
        <v>185</v>
      </c>
      <c r="E967" s="13" t="s">
        <v>559</v>
      </c>
      <c r="F967" s="13" t="s">
        <v>104</v>
      </c>
      <c r="G967" s="13" t="s">
        <v>1486</v>
      </c>
      <c r="H967" s="36">
        <v>1</v>
      </c>
    </row>
    <row r="968" spans="1:8">
      <c r="A968" s="23">
        <v>2016</v>
      </c>
      <c r="B968" s="23" t="s">
        <v>2367</v>
      </c>
      <c r="C968" s="23" t="s">
        <v>514</v>
      </c>
      <c r="D968" s="13" t="s">
        <v>185</v>
      </c>
      <c r="E968" s="13" t="s">
        <v>1455</v>
      </c>
      <c r="F968" s="13" t="s">
        <v>23</v>
      </c>
      <c r="G968" s="13" t="s">
        <v>1915</v>
      </c>
      <c r="H968" s="36">
        <v>2</v>
      </c>
    </row>
    <row r="969" spans="1:8">
      <c r="A969" s="23">
        <v>2016</v>
      </c>
      <c r="B969" s="23" t="s">
        <v>2367</v>
      </c>
      <c r="C969" s="23" t="s">
        <v>514</v>
      </c>
      <c r="D969" s="13" t="s">
        <v>185</v>
      </c>
      <c r="E969" s="13" t="s">
        <v>1455</v>
      </c>
      <c r="F969" s="13" t="s">
        <v>23</v>
      </c>
      <c r="G969" s="13" t="s">
        <v>1914</v>
      </c>
      <c r="H969" s="36">
        <v>1</v>
      </c>
    </row>
    <row r="970" spans="1:8">
      <c r="A970" s="23">
        <v>2016</v>
      </c>
      <c r="B970" s="23" t="s">
        <v>2367</v>
      </c>
      <c r="C970" s="23" t="s">
        <v>514</v>
      </c>
      <c r="D970" s="13" t="s">
        <v>185</v>
      </c>
      <c r="E970" s="13" t="s">
        <v>1455</v>
      </c>
      <c r="F970" s="13" t="s">
        <v>185</v>
      </c>
      <c r="G970" s="13" t="s">
        <v>1485</v>
      </c>
      <c r="H970" s="36">
        <v>4</v>
      </c>
    </row>
    <row r="971" spans="1:8">
      <c r="A971" s="23">
        <v>2016</v>
      </c>
      <c r="B971" s="23" t="s">
        <v>2367</v>
      </c>
      <c r="C971" s="23" t="s">
        <v>514</v>
      </c>
      <c r="D971" s="13" t="s">
        <v>185</v>
      </c>
      <c r="E971" s="13" t="s">
        <v>1455</v>
      </c>
      <c r="F971" s="13" t="s">
        <v>185</v>
      </c>
      <c r="G971" s="13" t="s">
        <v>1461</v>
      </c>
      <c r="H971" s="36">
        <v>2</v>
      </c>
    </row>
    <row r="972" spans="1:8">
      <c r="A972" s="23">
        <v>2016</v>
      </c>
      <c r="B972" s="23" t="s">
        <v>2367</v>
      </c>
      <c r="C972" s="23" t="s">
        <v>514</v>
      </c>
      <c r="D972" s="13" t="s">
        <v>185</v>
      </c>
      <c r="E972" s="13" t="s">
        <v>1455</v>
      </c>
      <c r="F972" s="13" t="s">
        <v>185</v>
      </c>
      <c r="G972" s="13" t="s">
        <v>1468</v>
      </c>
      <c r="H972" s="36">
        <v>3</v>
      </c>
    </row>
    <row r="973" spans="1:8">
      <c r="A973" s="23">
        <v>2016</v>
      </c>
      <c r="B973" s="23" t="s">
        <v>2367</v>
      </c>
      <c r="C973" s="23" t="s">
        <v>514</v>
      </c>
      <c r="D973" s="13" t="s">
        <v>185</v>
      </c>
      <c r="E973" s="13" t="s">
        <v>1455</v>
      </c>
      <c r="F973" s="13" t="s">
        <v>185</v>
      </c>
      <c r="G973" s="13" t="s">
        <v>584</v>
      </c>
      <c r="H973" s="36">
        <v>3</v>
      </c>
    </row>
    <row r="974" spans="1:8">
      <c r="A974" s="23">
        <v>2016</v>
      </c>
      <c r="B974" s="23" t="s">
        <v>2367</v>
      </c>
      <c r="C974" s="23" t="s">
        <v>514</v>
      </c>
      <c r="D974" s="13" t="s">
        <v>185</v>
      </c>
      <c r="E974" s="13" t="s">
        <v>1458</v>
      </c>
      <c r="F974" s="13" t="s">
        <v>23</v>
      </c>
      <c r="G974" s="13" t="s">
        <v>1915</v>
      </c>
      <c r="H974" s="36">
        <v>1</v>
      </c>
    </row>
    <row r="975" spans="1:8">
      <c r="A975" s="23">
        <v>2016</v>
      </c>
      <c r="B975" s="23" t="s">
        <v>2367</v>
      </c>
      <c r="C975" s="23" t="s">
        <v>514</v>
      </c>
      <c r="D975" s="13" t="s">
        <v>185</v>
      </c>
      <c r="E975" s="13" t="s">
        <v>1458</v>
      </c>
      <c r="F975" s="13" t="s">
        <v>23</v>
      </c>
      <c r="G975" s="13" t="s">
        <v>1914</v>
      </c>
      <c r="H975" s="36">
        <v>1</v>
      </c>
    </row>
    <row r="976" spans="1:8">
      <c r="A976" s="23">
        <v>2016</v>
      </c>
      <c r="B976" s="23" t="s">
        <v>2367</v>
      </c>
      <c r="C976" s="23" t="s">
        <v>514</v>
      </c>
      <c r="D976" s="13" t="s">
        <v>185</v>
      </c>
      <c r="E976" s="13" t="s">
        <v>1458</v>
      </c>
      <c r="F976" s="13" t="s">
        <v>23</v>
      </c>
      <c r="G976" s="13" t="s">
        <v>1464</v>
      </c>
      <c r="H976" s="36">
        <v>2</v>
      </c>
    </row>
    <row r="977" spans="1:8">
      <c r="A977" s="23">
        <v>2016</v>
      </c>
      <c r="B977" s="23" t="s">
        <v>2367</v>
      </c>
      <c r="C977" s="23" t="s">
        <v>514</v>
      </c>
      <c r="D977" s="13" t="s">
        <v>185</v>
      </c>
      <c r="E977" s="13" t="s">
        <v>1458</v>
      </c>
      <c r="F977" s="13" t="s">
        <v>185</v>
      </c>
      <c r="G977" s="13" t="s">
        <v>1485</v>
      </c>
      <c r="H977" s="36">
        <v>4</v>
      </c>
    </row>
    <row r="978" spans="1:8">
      <c r="A978" s="23">
        <v>2016</v>
      </c>
      <c r="B978" s="23" t="s">
        <v>2367</v>
      </c>
      <c r="C978" s="23" t="s">
        <v>514</v>
      </c>
      <c r="D978" s="13" t="s">
        <v>185</v>
      </c>
      <c r="E978" s="13" t="s">
        <v>1461</v>
      </c>
      <c r="F978" s="13" t="s">
        <v>23</v>
      </c>
      <c r="G978" s="13" t="s">
        <v>1915</v>
      </c>
      <c r="H978" s="36">
        <v>3</v>
      </c>
    </row>
    <row r="979" spans="1:8">
      <c r="A979" s="23">
        <v>2016</v>
      </c>
      <c r="B979" s="23" t="s">
        <v>2367</v>
      </c>
      <c r="C979" s="23" t="s">
        <v>514</v>
      </c>
      <c r="D979" s="13" t="s">
        <v>185</v>
      </c>
      <c r="E979" s="13" t="s">
        <v>1461</v>
      </c>
      <c r="F979" s="13" t="s">
        <v>23</v>
      </c>
      <c r="G979" s="13" t="s">
        <v>1464</v>
      </c>
      <c r="H979" s="36">
        <v>4</v>
      </c>
    </row>
    <row r="980" spans="1:8">
      <c r="A980" s="23">
        <v>2016</v>
      </c>
      <c r="B980" s="23" t="s">
        <v>2367</v>
      </c>
      <c r="C980" s="23" t="s">
        <v>514</v>
      </c>
      <c r="D980" s="13" t="s">
        <v>185</v>
      </c>
      <c r="E980" s="13" t="s">
        <v>1461</v>
      </c>
      <c r="F980" s="13" t="s">
        <v>185</v>
      </c>
      <c r="G980" s="13" t="s">
        <v>1458</v>
      </c>
      <c r="H980" s="36">
        <v>11</v>
      </c>
    </row>
    <row r="981" spans="1:8">
      <c r="A981" s="23">
        <v>2016</v>
      </c>
      <c r="B981" s="23" t="s">
        <v>2367</v>
      </c>
      <c r="C981" s="23" t="s">
        <v>514</v>
      </c>
      <c r="D981" s="13" t="s">
        <v>185</v>
      </c>
      <c r="E981" s="13" t="s">
        <v>1461</v>
      </c>
      <c r="F981" s="13" t="s">
        <v>185</v>
      </c>
      <c r="G981" s="13" t="s">
        <v>1485</v>
      </c>
      <c r="H981" s="36">
        <v>7</v>
      </c>
    </row>
    <row r="982" spans="1:8">
      <c r="A982" s="23">
        <v>2016</v>
      </c>
      <c r="B982" s="23" t="s">
        <v>2367</v>
      </c>
      <c r="C982" s="23" t="s">
        <v>514</v>
      </c>
      <c r="D982" s="13" t="s">
        <v>185</v>
      </c>
      <c r="E982" s="13" t="s">
        <v>1488</v>
      </c>
      <c r="F982" s="13" t="s">
        <v>23</v>
      </c>
      <c r="G982" s="13" t="s">
        <v>1915</v>
      </c>
      <c r="H982" s="36">
        <v>6</v>
      </c>
    </row>
    <row r="983" spans="1:8">
      <c r="A983" s="23">
        <v>2016</v>
      </c>
      <c r="B983" s="23" t="s">
        <v>2367</v>
      </c>
      <c r="C983" s="23" t="s">
        <v>514</v>
      </c>
      <c r="D983" s="13" t="s">
        <v>185</v>
      </c>
      <c r="E983" s="13" t="s">
        <v>1488</v>
      </c>
      <c r="F983" s="13" t="s">
        <v>185</v>
      </c>
      <c r="G983" s="13" t="s">
        <v>559</v>
      </c>
      <c r="H983" s="36">
        <v>7</v>
      </c>
    </row>
    <row r="984" spans="1:8">
      <c r="A984" s="23">
        <v>2016</v>
      </c>
      <c r="B984" s="23" t="s">
        <v>2367</v>
      </c>
      <c r="C984" s="23" t="s">
        <v>514</v>
      </c>
      <c r="D984" s="13" t="s">
        <v>185</v>
      </c>
      <c r="E984" s="13" t="s">
        <v>1488</v>
      </c>
      <c r="F984" s="13" t="s">
        <v>185</v>
      </c>
      <c r="G984" s="13" t="s">
        <v>1455</v>
      </c>
      <c r="H984" s="36">
        <v>9</v>
      </c>
    </row>
    <row r="985" spans="1:8">
      <c r="A985" s="23">
        <v>2016</v>
      </c>
      <c r="B985" s="23" t="s">
        <v>2367</v>
      </c>
      <c r="C985" s="23" t="s">
        <v>514</v>
      </c>
      <c r="D985" s="13" t="s">
        <v>185</v>
      </c>
      <c r="E985" s="13" t="s">
        <v>1488</v>
      </c>
      <c r="F985" s="13" t="s">
        <v>185</v>
      </c>
      <c r="G985" s="13" t="s">
        <v>1458</v>
      </c>
      <c r="H985" s="36">
        <v>1</v>
      </c>
    </row>
    <row r="986" spans="1:8">
      <c r="A986" s="23">
        <v>2016</v>
      </c>
      <c r="B986" s="23" t="s">
        <v>2367</v>
      </c>
      <c r="C986" s="23" t="s">
        <v>514</v>
      </c>
      <c r="D986" s="13" t="s">
        <v>185</v>
      </c>
      <c r="E986" s="13" t="s">
        <v>1488</v>
      </c>
      <c r="F986" s="13" t="s">
        <v>185</v>
      </c>
      <c r="G986" s="13" t="s">
        <v>1485</v>
      </c>
      <c r="H986" s="36">
        <v>3</v>
      </c>
    </row>
    <row r="987" spans="1:8">
      <c r="A987" s="23">
        <v>2016</v>
      </c>
      <c r="B987" s="23" t="s">
        <v>2367</v>
      </c>
      <c r="C987" s="23" t="s">
        <v>514</v>
      </c>
      <c r="D987" s="13" t="s">
        <v>185</v>
      </c>
      <c r="E987" s="13" t="s">
        <v>1488</v>
      </c>
      <c r="F987" s="13" t="s">
        <v>185</v>
      </c>
      <c r="G987" s="13" t="s">
        <v>584</v>
      </c>
      <c r="H987" s="36">
        <v>1</v>
      </c>
    </row>
    <row r="988" spans="1:8">
      <c r="A988" s="23">
        <v>2016</v>
      </c>
      <c r="B988" s="23" t="s">
        <v>2367</v>
      </c>
      <c r="C988" s="23" t="s">
        <v>514</v>
      </c>
      <c r="D988" s="13" t="s">
        <v>185</v>
      </c>
      <c r="E988" s="13" t="s">
        <v>1488</v>
      </c>
      <c r="F988" s="13" t="s">
        <v>104</v>
      </c>
      <c r="G988" s="13" t="s">
        <v>1489</v>
      </c>
      <c r="H988" s="36">
        <v>2</v>
      </c>
    </row>
    <row r="989" spans="1:8">
      <c r="A989" s="23">
        <v>2016</v>
      </c>
      <c r="B989" s="23" t="s">
        <v>2367</v>
      </c>
      <c r="C989" s="23" t="s">
        <v>514</v>
      </c>
      <c r="D989" s="13" t="s">
        <v>185</v>
      </c>
      <c r="E989" s="13" t="s">
        <v>1488</v>
      </c>
      <c r="F989" s="13" t="s">
        <v>104</v>
      </c>
      <c r="G989" s="13" t="s">
        <v>1471</v>
      </c>
      <c r="H989" s="36">
        <v>2</v>
      </c>
    </row>
    <row r="990" spans="1:8">
      <c r="A990" s="23">
        <v>2016</v>
      </c>
      <c r="B990" s="23" t="s">
        <v>2367</v>
      </c>
      <c r="C990" s="23" t="s">
        <v>514</v>
      </c>
      <c r="D990" s="13" t="s">
        <v>185</v>
      </c>
      <c r="E990" s="13" t="s">
        <v>1468</v>
      </c>
      <c r="F990" s="13" t="s">
        <v>185</v>
      </c>
      <c r="G990" s="13" t="s">
        <v>1458</v>
      </c>
      <c r="H990" s="36">
        <v>1</v>
      </c>
    </row>
    <row r="991" spans="1:8">
      <c r="A991" s="23">
        <v>2016</v>
      </c>
      <c r="B991" s="23" t="s">
        <v>2367</v>
      </c>
      <c r="C991" s="23" t="s">
        <v>514</v>
      </c>
      <c r="D991" s="13" t="s">
        <v>185</v>
      </c>
      <c r="E991" s="13" t="s">
        <v>1468</v>
      </c>
      <c r="F991" s="13" t="s">
        <v>185</v>
      </c>
      <c r="G991" s="13" t="s">
        <v>1461</v>
      </c>
      <c r="H991" s="36">
        <v>1</v>
      </c>
    </row>
    <row r="992" spans="1:8">
      <c r="A992" s="23">
        <v>2016</v>
      </c>
      <c r="B992" s="23" t="s">
        <v>2367</v>
      </c>
      <c r="C992" s="23" t="s">
        <v>514</v>
      </c>
      <c r="D992" s="13" t="s">
        <v>185</v>
      </c>
      <c r="E992" s="13" t="s">
        <v>1468</v>
      </c>
      <c r="F992" s="13" t="s">
        <v>185</v>
      </c>
      <c r="G992" s="13" t="s">
        <v>584</v>
      </c>
      <c r="H992" s="36">
        <v>3</v>
      </c>
    </row>
    <row r="993" spans="1:8">
      <c r="A993" s="23">
        <v>2016</v>
      </c>
      <c r="B993" s="23" t="s">
        <v>2367</v>
      </c>
      <c r="C993" s="23" t="s">
        <v>514</v>
      </c>
      <c r="D993" s="13" t="s">
        <v>185</v>
      </c>
      <c r="E993" s="13" t="s">
        <v>1468</v>
      </c>
      <c r="F993" s="13" t="s">
        <v>104</v>
      </c>
      <c r="G993" s="13" t="s">
        <v>1486</v>
      </c>
      <c r="H993" s="36">
        <v>1</v>
      </c>
    </row>
    <row r="994" spans="1:8">
      <c r="A994" s="23">
        <v>2016</v>
      </c>
      <c r="B994" s="23" t="s">
        <v>2367</v>
      </c>
      <c r="C994" s="23" t="s">
        <v>514</v>
      </c>
      <c r="D994" s="13" t="s">
        <v>185</v>
      </c>
      <c r="E994" s="13" t="s">
        <v>584</v>
      </c>
      <c r="F994" s="13" t="s">
        <v>23</v>
      </c>
      <c r="G994" s="13" t="s">
        <v>1915</v>
      </c>
      <c r="H994" s="36">
        <v>3</v>
      </c>
    </row>
    <row r="995" spans="1:8">
      <c r="A995" s="23">
        <v>2016</v>
      </c>
      <c r="B995" s="23" t="s">
        <v>2367</v>
      </c>
      <c r="C995" s="23" t="s">
        <v>514</v>
      </c>
      <c r="D995" s="13" t="s">
        <v>185</v>
      </c>
      <c r="E995" s="13" t="s">
        <v>584</v>
      </c>
      <c r="F995" s="13" t="s">
        <v>185</v>
      </c>
      <c r="G995" s="13" t="s">
        <v>1458</v>
      </c>
      <c r="H995" s="36">
        <v>1</v>
      </c>
    </row>
    <row r="996" spans="1:8">
      <c r="A996" s="23">
        <v>2016</v>
      </c>
      <c r="B996" s="23" t="s">
        <v>2367</v>
      </c>
      <c r="C996" s="23" t="s">
        <v>514</v>
      </c>
      <c r="D996" s="13" t="s">
        <v>185</v>
      </c>
      <c r="E996" s="13" t="s">
        <v>584</v>
      </c>
      <c r="F996" s="13" t="s">
        <v>185</v>
      </c>
      <c r="G996" s="13" t="s">
        <v>1485</v>
      </c>
      <c r="H996" s="36">
        <v>13</v>
      </c>
    </row>
    <row r="997" spans="1:8">
      <c r="A997" s="23">
        <v>2016</v>
      </c>
      <c r="B997" s="23" t="s">
        <v>2367</v>
      </c>
      <c r="C997" s="23" t="s">
        <v>514</v>
      </c>
      <c r="D997" s="13" t="s">
        <v>185</v>
      </c>
      <c r="E997" s="13" t="s">
        <v>584</v>
      </c>
      <c r="F997" s="13" t="s">
        <v>185</v>
      </c>
      <c r="G997" s="13" t="s">
        <v>1461</v>
      </c>
      <c r="H997" s="36">
        <v>2</v>
      </c>
    </row>
    <row r="998" spans="1:8">
      <c r="A998" s="23">
        <v>2016</v>
      </c>
      <c r="B998" s="23" t="s">
        <v>2367</v>
      </c>
      <c r="C998" s="23" t="s">
        <v>514</v>
      </c>
      <c r="D998" s="13" t="s">
        <v>104</v>
      </c>
      <c r="E998" s="13" t="s">
        <v>1457</v>
      </c>
      <c r="F998" s="13" t="s">
        <v>185</v>
      </c>
      <c r="G998" s="13" t="s">
        <v>584</v>
      </c>
      <c r="H998" s="36">
        <v>1</v>
      </c>
    </row>
    <row r="999" spans="1:8">
      <c r="A999" s="23">
        <v>2016</v>
      </c>
      <c r="B999" s="23" t="s">
        <v>2367</v>
      </c>
      <c r="C999" s="23" t="s">
        <v>514</v>
      </c>
      <c r="D999" s="13" t="s">
        <v>104</v>
      </c>
      <c r="E999" s="13" t="s">
        <v>1457</v>
      </c>
      <c r="F999" s="13" t="s">
        <v>104</v>
      </c>
      <c r="G999" s="13" t="s">
        <v>1489</v>
      </c>
      <c r="H999" s="36">
        <v>1</v>
      </c>
    </row>
    <row r="1000" spans="1:8">
      <c r="A1000" s="23">
        <v>2016</v>
      </c>
      <c r="B1000" s="23" t="s">
        <v>2367</v>
      </c>
      <c r="C1000" s="23" t="s">
        <v>514</v>
      </c>
      <c r="D1000" s="13" t="s">
        <v>104</v>
      </c>
      <c r="E1000" s="13" t="s">
        <v>1486</v>
      </c>
      <c r="F1000" s="13" t="s">
        <v>23</v>
      </c>
      <c r="G1000" s="13" t="s">
        <v>1915</v>
      </c>
      <c r="H1000" s="36">
        <v>3</v>
      </c>
    </row>
    <row r="1001" spans="1:8">
      <c r="A1001" s="23">
        <v>2016</v>
      </c>
      <c r="B1001" s="23" t="s">
        <v>2367</v>
      </c>
      <c r="C1001" s="23" t="s">
        <v>514</v>
      </c>
      <c r="D1001" s="13" t="s">
        <v>104</v>
      </c>
      <c r="E1001" s="13" t="s">
        <v>1486</v>
      </c>
      <c r="F1001" s="13" t="s">
        <v>23</v>
      </c>
      <c r="G1001" s="13" t="s">
        <v>1914</v>
      </c>
      <c r="H1001" s="36">
        <v>2</v>
      </c>
    </row>
    <row r="1002" spans="1:8">
      <c r="A1002" s="23">
        <v>2016</v>
      </c>
      <c r="B1002" s="23" t="s">
        <v>2367</v>
      </c>
      <c r="C1002" s="23" t="s">
        <v>514</v>
      </c>
      <c r="D1002" s="13" t="s">
        <v>104</v>
      </c>
      <c r="E1002" s="13" t="s">
        <v>1486</v>
      </c>
      <c r="F1002" s="13" t="s">
        <v>23</v>
      </c>
      <c r="G1002" s="13" t="s">
        <v>1464</v>
      </c>
      <c r="H1002" s="36">
        <v>2</v>
      </c>
    </row>
    <row r="1003" spans="1:8">
      <c r="A1003" s="23">
        <v>2016</v>
      </c>
      <c r="B1003" s="23" t="s">
        <v>2367</v>
      </c>
      <c r="C1003" s="23" t="s">
        <v>514</v>
      </c>
      <c r="D1003" s="13" t="s">
        <v>104</v>
      </c>
      <c r="E1003" s="13" t="s">
        <v>1486</v>
      </c>
      <c r="F1003" s="13" t="s">
        <v>185</v>
      </c>
      <c r="G1003" s="13" t="s">
        <v>1458</v>
      </c>
      <c r="H1003" s="36">
        <v>1</v>
      </c>
    </row>
    <row r="1004" spans="1:8">
      <c r="A1004" s="23">
        <v>2016</v>
      </c>
      <c r="B1004" s="23" t="s">
        <v>2367</v>
      </c>
      <c r="C1004" s="23" t="s">
        <v>514</v>
      </c>
      <c r="D1004" s="13" t="s">
        <v>104</v>
      </c>
      <c r="E1004" s="13" t="s">
        <v>1489</v>
      </c>
      <c r="F1004" s="13" t="s">
        <v>23</v>
      </c>
      <c r="G1004" s="13" t="s">
        <v>1915</v>
      </c>
      <c r="H1004" s="36">
        <v>1</v>
      </c>
    </row>
    <row r="1005" spans="1:8">
      <c r="A1005" s="23">
        <v>2016</v>
      </c>
      <c r="B1005" s="23" t="s">
        <v>2367</v>
      </c>
      <c r="C1005" s="23" t="s">
        <v>514</v>
      </c>
      <c r="D1005" s="13" t="s">
        <v>104</v>
      </c>
      <c r="E1005" s="13" t="s">
        <v>1471</v>
      </c>
      <c r="F1005" s="13" t="s">
        <v>185</v>
      </c>
      <c r="G1005" s="13" t="s">
        <v>1461</v>
      </c>
      <c r="H1005" s="36">
        <v>1</v>
      </c>
    </row>
    <row r="1006" spans="1:8">
      <c r="A1006" s="23">
        <v>2016</v>
      </c>
      <c r="B1006" s="23" t="s">
        <v>2367</v>
      </c>
      <c r="C1006" s="23" t="s">
        <v>514</v>
      </c>
      <c r="D1006" s="13" t="s">
        <v>104</v>
      </c>
      <c r="E1006" s="13" t="s">
        <v>1472</v>
      </c>
      <c r="F1006" s="13" t="s">
        <v>23</v>
      </c>
      <c r="G1006" s="13" t="s">
        <v>1915</v>
      </c>
      <c r="H1006" s="36">
        <v>12</v>
      </c>
    </row>
    <row r="1007" spans="1:8">
      <c r="A1007" s="23">
        <v>2016</v>
      </c>
      <c r="B1007" s="23" t="s">
        <v>2367</v>
      </c>
      <c r="C1007" s="23" t="s">
        <v>514</v>
      </c>
      <c r="D1007" s="13" t="s">
        <v>104</v>
      </c>
      <c r="E1007" s="13" t="s">
        <v>1472</v>
      </c>
      <c r="F1007" s="13" t="s">
        <v>23</v>
      </c>
      <c r="G1007" s="13" t="s">
        <v>1912</v>
      </c>
      <c r="H1007" s="36">
        <v>1</v>
      </c>
    </row>
    <row r="1008" spans="1:8">
      <c r="A1008" s="23">
        <v>2016</v>
      </c>
      <c r="B1008" s="23" t="s">
        <v>2367</v>
      </c>
      <c r="C1008" s="23" t="s">
        <v>514</v>
      </c>
      <c r="D1008" s="13" t="s">
        <v>104</v>
      </c>
      <c r="E1008" s="13" t="s">
        <v>1472</v>
      </c>
      <c r="F1008" s="13" t="s">
        <v>23</v>
      </c>
      <c r="G1008" s="13" t="s">
        <v>1464</v>
      </c>
      <c r="H1008" s="36">
        <v>2</v>
      </c>
    </row>
    <row r="1009" spans="1:8">
      <c r="A1009" s="23">
        <v>2016</v>
      </c>
      <c r="B1009" s="23" t="s">
        <v>2367</v>
      </c>
      <c r="C1009" s="23" t="s">
        <v>514</v>
      </c>
      <c r="D1009" s="13" t="s">
        <v>104</v>
      </c>
      <c r="E1009" s="13" t="s">
        <v>1472</v>
      </c>
      <c r="F1009" s="13" t="s">
        <v>185</v>
      </c>
      <c r="G1009" s="13" t="s">
        <v>1485</v>
      </c>
      <c r="H1009" s="36">
        <v>1</v>
      </c>
    </row>
    <row r="1010" spans="1:8">
      <c r="A1010" s="23">
        <v>2016</v>
      </c>
      <c r="B1010" s="23" t="s">
        <v>2367</v>
      </c>
      <c r="C1010" s="23" t="s">
        <v>514</v>
      </c>
      <c r="D1010" s="13" t="s">
        <v>104</v>
      </c>
      <c r="E1010" s="13" t="s">
        <v>1472</v>
      </c>
      <c r="F1010" s="13" t="s">
        <v>185</v>
      </c>
      <c r="G1010" s="13" t="s">
        <v>584</v>
      </c>
      <c r="H1010" s="36">
        <v>1</v>
      </c>
    </row>
    <row r="1011" spans="1:8">
      <c r="A1011" s="23">
        <v>2016</v>
      </c>
      <c r="B1011" s="23" t="s">
        <v>2367</v>
      </c>
      <c r="C1011" s="23" t="s">
        <v>514</v>
      </c>
      <c r="D1011" s="13" t="s">
        <v>104</v>
      </c>
      <c r="E1011" s="13" t="s">
        <v>1472</v>
      </c>
      <c r="F1011" s="13" t="s">
        <v>104</v>
      </c>
      <c r="G1011" s="13" t="s">
        <v>1457</v>
      </c>
      <c r="H1011" s="36">
        <v>1</v>
      </c>
    </row>
    <row r="1012" spans="1:8">
      <c r="A1012" s="23">
        <v>2016</v>
      </c>
      <c r="B1012" s="23" t="s">
        <v>2367</v>
      </c>
      <c r="C1012" s="23" t="s">
        <v>514</v>
      </c>
      <c r="D1012" s="13" t="s">
        <v>104</v>
      </c>
      <c r="E1012" s="13" t="s">
        <v>1472</v>
      </c>
      <c r="F1012" s="13" t="s">
        <v>104</v>
      </c>
      <c r="G1012" s="13" t="s">
        <v>1486</v>
      </c>
      <c r="H1012" s="36">
        <v>2</v>
      </c>
    </row>
    <row r="1013" spans="1:8">
      <c r="A1013" s="23">
        <v>2016</v>
      </c>
      <c r="B1013" s="23" t="s">
        <v>2367</v>
      </c>
      <c r="C1013" s="23" t="s">
        <v>514</v>
      </c>
      <c r="D1013" s="13" t="s">
        <v>104</v>
      </c>
      <c r="E1013" s="13" t="s">
        <v>1472</v>
      </c>
      <c r="F1013" s="13" t="s">
        <v>104</v>
      </c>
      <c r="G1013" s="13" t="s">
        <v>1489</v>
      </c>
      <c r="H1013" s="36">
        <v>4</v>
      </c>
    </row>
    <row r="1014" spans="1:8">
      <c r="A1014" s="23">
        <v>2016</v>
      </c>
      <c r="B1014" s="23" t="s">
        <v>2367</v>
      </c>
      <c r="C1014" s="23" t="s">
        <v>514</v>
      </c>
      <c r="D1014" s="13" t="s">
        <v>104</v>
      </c>
      <c r="E1014" s="13" t="s">
        <v>1472</v>
      </c>
      <c r="F1014" s="13" t="s">
        <v>104</v>
      </c>
      <c r="G1014" s="13" t="s">
        <v>1471</v>
      </c>
      <c r="H1014" s="36">
        <v>4</v>
      </c>
    </row>
    <row r="1015" spans="1:8">
      <c r="A1015" s="23">
        <v>2016</v>
      </c>
      <c r="B1015" s="23" t="s">
        <v>2367</v>
      </c>
      <c r="C1015" s="23" t="s">
        <v>514</v>
      </c>
      <c r="D1015" s="13" t="s">
        <v>104</v>
      </c>
      <c r="E1015" s="13" t="s">
        <v>1472</v>
      </c>
      <c r="F1015" s="13" t="s">
        <v>104</v>
      </c>
      <c r="G1015" s="13" t="s">
        <v>1487</v>
      </c>
      <c r="H1015" s="36">
        <v>1</v>
      </c>
    </row>
    <row r="1016" spans="1:8">
      <c r="A1016" s="23">
        <v>2016</v>
      </c>
      <c r="B1016" s="23" t="s">
        <v>2367</v>
      </c>
      <c r="C1016" s="23" t="s">
        <v>514</v>
      </c>
      <c r="D1016" s="13" t="s">
        <v>104</v>
      </c>
      <c r="E1016" s="13" t="s">
        <v>1487</v>
      </c>
      <c r="F1016" s="13" t="s">
        <v>23</v>
      </c>
      <c r="G1016" s="13" t="s">
        <v>1464</v>
      </c>
      <c r="H1016" s="36">
        <v>1</v>
      </c>
    </row>
    <row r="1017" spans="1:8">
      <c r="A1017" s="23">
        <v>2016</v>
      </c>
      <c r="B1017" s="23" t="s">
        <v>2367</v>
      </c>
      <c r="C1017" s="23" t="s">
        <v>514</v>
      </c>
      <c r="D1017" s="13" t="s">
        <v>104</v>
      </c>
      <c r="E1017" s="13" t="s">
        <v>1487</v>
      </c>
      <c r="F1017" s="13" t="s">
        <v>104</v>
      </c>
      <c r="G1017" s="13" t="s">
        <v>1486</v>
      </c>
      <c r="H1017" s="36">
        <v>1</v>
      </c>
    </row>
    <row r="1018" spans="1:8">
      <c r="A1018" s="23">
        <v>2016</v>
      </c>
      <c r="B1018" s="23" t="s">
        <v>2367</v>
      </c>
      <c r="C1018" s="23" t="s">
        <v>514</v>
      </c>
      <c r="D1018" s="13" t="s">
        <v>104</v>
      </c>
      <c r="E1018" s="13" t="s">
        <v>1487</v>
      </c>
      <c r="F1018" s="13" t="s">
        <v>104</v>
      </c>
      <c r="G1018" s="13" t="s">
        <v>1489</v>
      </c>
      <c r="H1018" s="36">
        <v>1</v>
      </c>
    </row>
    <row r="1019" spans="1:8">
      <c r="A1019" s="23">
        <v>2016</v>
      </c>
      <c r="B1019" s="23" t="s">
        <v>2367</v>
      </c>
      <c r="C1019" s="23" t="s">
        <v>514</v>
      </c>
      <c r="D1019" s="13" t="s">
        <v>104</v>
      </c>
      <c r="E1019" s="13" t="s">
        <v>1487</v>
      </c>
      <c r="F1019" s="13" t="s">
        <v>104</v>
      </c>
      <c r="G1019" s="13" t="s">
        <v>1471</v>
      </c>
      <c r="H1019" s="36">
        <v>3</v>
      </c>
    </row>
    <row r="1020" spans="1:8">
      <c r="A1020" s="23">
        <v>2017</v>
      </c>
      <c r="B1020" s="23" t="s">
        <v>2367</v>
      </c>
      <c r="C1020" s="23" t="s">
        <v>1886</v>
      </c>
      <c r="D1020" s="13" t="s">
        <v>5</v>
      </c>
      <c r="E1020" s="13" t="s">
        <v>559</v>
      </c>
      <c r="F1020" s="13" t="s">
        <v>70</v>
      </c>
      <c r="G1020" s="13" t="s">
        <v>577</v>
      </c>
      <c r="H1020" s="36">
        <v>1</v>
      </c>
    </row>
    <row r="1021" spans="1:8">
      <c r="A1021" s="23">
        <v>2017</v>
      </c>
      <c r="B1021" s="23" t="s">
        <v>2367</v>
      </c>
      <c r="C1021" s="23" t="s">
        <v>1886</v>
      </c>
      <c r="D1021" s="13" t="s">
        <v>5</v>
      </c>
      <c r="E1021" s="13" t="s">
        <v>559</v>
      </c>
      <c r="F1021" s="13" t="s">
        <v>10</v>
      </c>
      <c r="G1021" s="13" t="s">
        <v>1455</v>
      </c>
      <c r="H1021" s="36">
        <v>6</v>
      </c>
    </row>
    <row r="1022" spans="1:8">
      <c r="A1022" s="23">
        <v>2017</v>
      </c>
      <c r="B1022" s="23" t="s">
        <v>2367</v>
      </c>
      <c r="C1022" s="23" t="s">
        <v>1886</v>
      </c>
      <c r="D1022" s="13" t="s">
        <v>5</v>
      </c>
      <c r="E1022" s="13" t="s">
        <v>559</v>
      </c>
      <c r="F1022" s="13" t="s">
        <v>76</v>
      </c>
      <c r="G1022" s="13" t="s">
        <v>1459</v>
      </c>
      <c r="H1022" s="36">
        <v>1</v>
      </c>
    </row>
    <row r="1023" spans="1:8">
      <c r="A1023" s="23">
        <v>2017</v>
      </c>
      <c r="B1023" s="23" t="s">
        <v>2367</v>
      </c>
      <c r="C1023" s="23" t="s">
        <v>1886</v>
      </c>
      <c r="D1023" s="13" t="s">
        <v>5</v>
      </c>
      <c r="E1023" s="13" t="s">
        <v>559</v>
      </c>
      <c r="F1023" s="13" t="s">
        <v>5</v>
      </c>
      <c r="G1023" s="13" t="s">
        <v>1462</v>
      </c>
      <c r="H1023" s="36">
        <v>7</v>
      </c>
    </row>
    <row r="1024" spans="1:8">
      <c r="A1024" s="23">
        <v>2017</v>
      </c>
      <c r="B1024" s="23" t="s">
        <v>2367</v>
      </c>
      <c r="C1024" s="23" t="s">
        <v>1886</v>
      </c>
      <c r="D1024" s="13" t="s">
        <v>5</v>
      </c>
      <c r="E1024" s="13" t="s">
        <v>559</v>
      </c>
      <c r="F1024" s="13" t="s">
        <v>10</v>
      </c>
      <c r="G1024" s="13" t="s">
        <v>1467</v>
      </c>
      <c r="H1024" s="36">
        <v>1</v>
      </c>
    </row>
    <row r="1025" spans="1:8">
      <c r="A1025" s="23">
        <v>2017</v>
      </c>
      <c r="B1025" s="23" t="s">
        <v>2367</v>
      </c>
      <c r="C1025" s="23" t="s">
        <v>1886</v>
      </c>
      <c r="D1025" s="13" t="s">
        <v>5</v>
      </c>
      <c r="E1025" s="13" t="s">
        <v>559</v>
      </c>
      <c r="F1025" s="13" t="s">
        <v>100</v>
      </c>
      <c r="G1025" s="13" t="s">
        <v>1468</v>
      </c>
      <c r="H1025" s="36">
        <v>1</v>
      </c>
    </row>
    <row r="1026" spans="1:8">
      <c r="A1026" s="23">
        <v>2017</v>
      </c>
      <c r="B1026" s="23" t="s">
        <v>2367</v>
      </c>
      <c r="C1026" s="23" t="s">
        <v>1886</v>
      </c>
      <c r="D1026" s="13" t="s">
        <v>5</v>
      </c>
      <c r="E1026" s="13" t="s">
        <v>559</v>
      </c>
      <c r="F1026" s="13" t="s">
        <v>70</v>
      </c>
      <c r="G1026" s="13" t="s">
        <v>567</v>
      </c>
      <c r="H1026" s="36">
        <v>1</v>
      </c>
    </row>
    <row r="1027" spans="1:8">
      <c r="A1027" s="23">
        <v>2017</v>
      </c>
      <c r="B1027" s="23" t="s">
        <v>2367</v>
      </c>
      <c r="C1027" s="23" t="s">
        <v>1886</v>
      </c>
      <c r="D1027" s="13" t="s">
        <v>5</v>
      </c>
      <c r="E1027" s="13" t="s">
        <v>559</v>
      </c>
      <c r="F1027" s="13" t="s">
        <v>104</v>
      </c>
      <c r="G1027" s="13" t="s">
        <v>1486</v>
      </c>
      <c r="H1027" s="36">
        <v>3</v>
      </c>
    </row>
    <row r="1028" spans="1:8">
      <c r="A1028" s="23">
        <v>2017</v>
      </c>
      <c r="B1028" s="23" t="s">
        <v>2367</v>
      </c>
      <c r="C1028" s="23" t="s">
        <v>1886</v>
      </c>
      <c r="D1028" s="13" t="s">
        <v>5</v>
      </c>
      <c r="E1028" s="13" t="s">
        <v>559</v>
      </c>
      <c r="F1028" s="13" t="s">
        <v>14</v>
      </c>
      <c r="G1028" s="13" t="s">
        <v>1474</v>
      </c>
      <c r="H1028" s="36">
        <v>1</v>
      </c>
    </row>
    <row r="1029" spans="1:8">
      <c r="A1029" s="23">
        <v>2017</v>
      </c>
      <c r="B1029" s="23" t="s">
        <v>2367</v>
      </c>
      <c r="C1029" s="23" t="s">
        <v>1886</v>
      </c>
      <c r="D1029" s="13" t="s">
        <v>5</v>
      </c>
      <c r="E1029" s="13" t="s">
        <v>559</v>
      </c>
      <c r="F1029" s="13" t="s">
        <v>70</v>
      </c>
      <c r="G1029" s="13" t="s">
        <v>1478</v>
      </c>
      <c r="H1029" s="36">
        <v>1</v>
      </c>
    </row>
    <row r="1030" spans="1:8">
      <c r="A1030" s="23">
        <v>2017</v>
      </c>
      <c r="B1030" s="23" t="s">
        <v>2367</v>
      </c>
      <c r="C1030" s="23" t="s">
        <v>1886</v>
      </c>
      <c r="D1030" s="13" t="s">
        <v>5</v>
      </c>
      <c r="E1030" s="13" t="s">
        <v>1462</v>
      </c>
      <c r="F1030" s="13" t="s">
        <v>23</v>
      </c>
      <c r="G1030" s="13" t="s">
        <v>1453</v>
      </c>
      <c r="H1030" s="36">
        <v>10</v>
      </c>
    </row>
    <row r="1031" spans="1:8">
      <c r="A1031" s="23">
        <v>2017</v>
      </c>
      <c r="B1031" s="23" t="s">
        <v>2367</v>
      </c>
      <c r="C1031" s="23" t="s">
        <v>1886</v>
      </c>
      <c r="D1031" s="13" t="s">
        <v>5</v>
      </c>
      <c r="E1031" s="13" t="s">
        <v>1462</v>
      </c>
      <c r="F1031" s="13" t="s">
        <v>5</v>
      </c>
      <c r="G1031" s="13" t="s">
        <v>559</v>
      </c>
      <c r="H1031" s="36">
        <v>31</v>
      </c>
    </row>
    <row r="1032" spans="1:8">
      <c r="A1032" s="23">
        <v>2017</v>
      </c>
      <c r="B1032" s="23" t="s">
        <v>2367</v>
      </c>
      <c r="C1032" s="23" t="s">
        <v>1886</v>
      </c>
      <c r="D1032" s="13" t="s">
        <v>5</v>
      </c>
      <c r="E1032" s="13" t="s">
        <v>1462</v>
      </c>
      <c r="F1032" s="13" t="s">
        <v>10</v>
      </c>
      <c r="G1032" s="13" t="s">
        <v>1454</v>
      </c>
      <c r="H1032" s="36">
        <v>2</v>
      </c>
    </row>
    <row r="1033" spans="1:8">
      <c r="A1033" s="23">
        <v>2017</v>
      </c>
      <c r="B1033" s="23" t="s">
        <v>2367</v>
      </c>
      <c r="C1033" s="23" t="s">
        <v>1886</v>
      </c>
      <c r="D1033" s="13" t="s">
        <v>5</v>
      </c>
      <c r="E1033" s="13" t="s">
        <v>1462</v>
      </c>
      <c r="F1033" s="13" t="s">
        <v>10</v>
      </c>
      <c r="G1033" s="13" t="s">
        <v>1455</v>
      </c>
      <c r="H1033" s="36">
        <v>8</v>
      </c>
    </row>
    <row r="1034" spans="1:8">
      <c r="A1034" s="23">
        <v>2017</v>
      </c>
      <c r="B1034" s="23" t="s">
        <v>2367</v>
      </c>
      <c r="C1034" s="23" t="s">
        <v>1886</v>
      </c>
      <c r="D1034" s="13" t="s">
        <v>5</v>
      </c>
      <c r="E1034" s="13" t="s">
        <v>1462</v>
      </c>
      <c r="F1034" s="13" t="s">
        <v>76</v>
      </c>
      <c r="G1034" s="13" t="s">
        <v>1459</v>
      </c>
      <c r="H1034" s="36">
        <v>3</v>
      </c>
    </row>
    <row r="1035" spans="1:8">
      <c r="A1035" s="23">
        <v>2017</v>
      </c>
      <c r="B1035" s="23" t="s">
        <v>2367</v>
      </c>
      <c r="C1035" s="23" t="s">
        <v>1886</v>
      </c>
      <c r="D1035" s="13" t="s">
        <v>5</v>
      </c>
      <c r="E1035" s="13" t="s">
        <v>1462</v>
      </c>
      <c r="F1035" s="13" t="s">
        <v>94</v>
      </c>
      <c r="G1035" s="13" t="s">
        <v>1463</v>
      </c>
      <c r="H1035" s="36">
        <v>1</v>
      </c>
    </row>
    <row r="1036" spans="1:8">
      <c r="A1036" s="23">
        <v>2017</v>
      </c>
      <c r="B1036" s="23" t="s">
        <v>2367</v>
      </c>
      <c r="C1036" s="23" t="s">
        <v>1886</v>
      </c>
      <c r="D1036" s="13" t="s">
        <v>5</v>
      </c>
      <c r="E1036" s="13" t="s">
        <v>1462</v>
      </c>
      <c r="F1036" s="13" t="s">
        <v>70</v>
      </c>
      <c r="G1036" s="13" t="s">
        <v>1466</v>
      </c>
      <c r="H1036" s="36">
        <v>2</v>
      </c>
    </row>
    <row r="1037" spans="1:8">
      <c r="A1037" s="23">
        <v>2017</v>
      </c>
      <c r="B1037" s="23" t="s">
        <v>2367</v>
      </c>
      <c r="C1037" s="23" t="s">
        <v>1886</v>
      </c>
      <c r="D1037" s="13" t="s">
        <v>5</v>
      </c>
      <c r="E1037" s="13" t="s">
        <v>1462</v>
      </c>
      <c r="F1037" s="13" t="s">
        <v>104</v>
      </c>
      <c r="G1037" s="13" t="s">
        <v>1471</v>
      </c>
      <c r="H1037" s="36">
        <v>3</v>
      </c>
    </row>
    <row r="1038" spans="1:8">
      <c r="A1038" s="23">
        <v>2017</v>
      </c>
      <c r="B1038" s="23" t="s">
        <v>2367</v>
      </c>
      <c r="C1038" s="23" t="s">
        <v>1886</v>
      </c>
      <c r="D1038" s="13" t="s">
        <v>5</v>
      </c>
      <c r="E1038" s="13" t="s">
        <v>1462</v>
      </c>
      <c r="F1038" s="13" t="s">
        <v>104</v>
      </c>
      <c r="G1038" s="13" t="s">
        <v>1472</v>
      </c>
      <c r="H1038" s="36">
        <v>5</v>
      </c>
    </row>
    <row r="1039" spans="1:8">
      <c r="A1039" s="23">
        <v>2017</v>
      </c>
      <c r="B1039" s="23" t="s">
        <v>2367</v>
      </c>
      <c r="C1039" s="23" t="s">
        <v>1886</v>
      </c>
      <c r="D1039" s="13" t="s">
        <v>5</v>
      </c>
      <c r="E1039" s="13" t="s">
        <v>1462</v>
      </c>
      <c r="F1039" s="13" t="s">
        <v>76</v>
      </c>
      <c r="G1039" s="13" t="s">
        <v>77</v>
      </c>
      <c r="H1039" s="36">
        <v>1</v>
      </c>
    </row>
    <row r="1040" spans="1:8">
      <c r="A1040" s="23">
        <v>2017</v>
      </c>
      <c r="B1040" s="23" t="s">
        <v>2367</v>
      </c>
      <c r="C1040" s="23" t="s">
        <v>1886</v>
      </c>
      <c r="D1040" s="13" t="s">
        <v>5</v>
      </c>
      <c r="E1040" s="13" t="s">
        <v>1462</v>
      </c>
      <c r="F1040" s="13" t="s">
        <v>164</v>
      </c>
      <c r="G1040" s="13" t="s">
        <v>584</v>
      </c>
      <c r="H1040" s="36">
        <v>1</v>
      </c>
    </row>
    <row r="1041" spans="1:8">
      <c r="A1041" s="23">
        <v>2017</v>
      </c>
      <c r="B1041" s="23" t="s">
        <v>2367</v>
      </c>
      <c r="C1041" s="23" t="s">
        <v>1886</v>
      </c>
      <c r="D1041" s="13" t="s">
        <v>10</v>
      </c>
      <c r="E1041" s="13" t="s">
        <v>1454</v>
      </c>
      <c r="F1041" s="13" t="s">
        <v>23</v>
      </c>
      <c r="G1041" s="13" t="s">
        <v>1453</v>
      </c>
      <c r="H1041" s="36">
        <v>1</v>
      </c>
    </row>
    <row r="1042" spans="1:8">
      <c r="A1042" s="23">
        <v>2017</v>
      </c>
      <c r="B1042" s="23" t="s">
        <v>2367</v>
      </c>
      <c r="C1042" s="23" t="s">
        <v>1886</v>
      </c>
      <c r="D1042" s="13" t="s">
        <v>10</v>
      </c>
      <c r="E1042" s="13" t="s">
        <v>1454</v>
      </c>
      <c r="F1042" s="13" t="s">
        <v>70</v>
      </c>
      <c r="G1042" s="13" t="s">
        <v>577</v>
      </c>
      <c r="H1042" s="36">
        <v>1</v>
      </c>
    </row>
    <row r="1043" spans="1:8">
      <c r="A1043" s="23">
        <v>2017</v>
      </c>
      <c r="B1043" s="23" t="s">
        <v>2367</v>
      </c>
      <c r="C1043" s="23" t="s">
        <v>1886</v>
      </c>
      <c r="D1043" s="13" t="s">
        <v>10</v>
      </c>
      <c r="E1043" s="13" t="s">
        <v>1454</v>
      </c>
      <c r="F1043" s="13" t="s">
        <v>5</v>
      </c>
      <c r="G1043" s="13" t="s">
        <v>559</v>
      </c>
      <c r="H1043" s="36">
        <v>1</v>
      </c>
    </row>
    <row r="1044" spans="1:8">
      <c r="A1044" s="23">
        <v>2017</v>
      </c>
      <c r="B1044" s="23" t="s">
        <v>2367</v>
      </c>
      <c r="C1044" s="23" t="s">
        <v>1886</v>
      </c>
      <c r="D1044" s="13" t="s">
        <v>10</v>
      </c>
      <c r="E1044" s="13" t="s">
        <v>1454</v>
      </c>
      <c r="F1044" s="13" t="s">
        <v>76</v>
      </c>
      <c r="G1044" s="13" t="s">
        <v>1459</v>
      </c>
      <c r="H1044" s="36">
        <v>1</v>
      </c>
    </row>
    <row r="1045" spans="1:8">
      <c r="A1045" s="23">
        <v>2017</v>
      </c>
      <c r="B1045" s="23" t="s">
        <v>2367</v>
      </c>
      <c r="C1045" s="23" t="s">
        <v>1886</v>
      </c>
      <c r="D1045" s="13" t="s">
        <v>10</v>
      </c>
      <c r="E1045" s="13" t="s">
        <v>1454</v>
      </c>
      <c r="F1045" s="13" t="s">
        <v>70</v>
      </c>
      <c r="G1045" s="13" t="s">
        <v>1466</v>
      </c>
      <c r="H1045" s="36">
        <v>2</v>
      </c>
    </row>
    <row r="1046" spans="1:8">
      <c r="A1046" s="23">
        <v>2017</v>
      </c>
      <c r="B1046" s="23" t="s">
        <v>2367</v>
      </c>
      <c r="C1046" s="23" t="s">
        <v>1886</v>
      </c>
      <c r="D1046" s="13" t="s">
        <v>10</v>
      </c>
      <c r="E1046" s="13" t="s">
        <v>1454</v>
      </c>
      <c r="F1046" s="13" t="s">
        <v>70</v>
      </c>
      <c r="G1046" s="13" t="s">
        <v>567</v>
      </c>
      <c r="H1046" s="36">
        <v>2</v>
      </c>
    </row>
    <row r="1047" spans="1:8">
      <c r="A1047" s="23">
        <v>2017</v>
      </c>
      <c r="B1047" s="23" t="s">
        <v>2367</v>
      </c>
      <c r="C1047" s="23" t="s">
        <v>1886</v>
      </c>
      <c r="D1047" s="13" t="s">
        <v>10</v>
      </c>
      <c r="E1047" s="13" t="s">
        <v>1454</v>
      </c>
      <c r="F1047" s="13" t="s">
        <v>86</v>
      </c>
      <c r="G1047" s="13" t="s">
        <v>87</v>
      </c>
      <c r="H1047" s="36">
        <v>1</v>
      </c>
    </row>
    <row r="1048" spans="1:8">
      <c r="A1048" s="23">
        <v>2017</v>
      </c>
      <c r="B1048" s="23" t="s">
        <v>2367</v>
      </c>
      <c r="C1048" s="23" t="s">
        <v>1886</v>
      </c>
      <c r="D1048" s="13" t="s">
        <v>10</v>
      </c>
      <c r="E1048" s="13" t="s">
        <v>1454</v>
      </c>
      <c r="F1048" s="13" t="s">
        <v>164</v>
      </c>
      <c r="G1048" s="13" t="s">
        <v>584</v>
      </c>
      <c r="H1048" s="36">
        <v>4</v>
      </c>
    </row>
    <row r="1049" spans="1:8">
      <c r="A1049" s="23">
        <v>2017</v>
      </c>
      <c r="B1049" s="23" t="s">
        <v>2367</v>
      </c>
      <c r="C1049" s="23" t="s">
        <v>1886</v>
      </c>
      <c r="D1049" s="13" t="s">
        <v>10</v>
      </c>
      <c r="E1049" s="13" t="s">
        <v>1454</v>
      </c>
      <c r="F1049" s="13" t="s">
        <v>60</v>
      </c>
      <c r="G1049" s="13" t="s">
        <v>1477</v>
      </c>
      <c r="H1049" s="36">
        <v>2</v>
      </c>
    </row>
    <row r="1050" spans="1:8">
      <c r="A1050" s="23">
        <v>2017</v>
      </c>
      <c r="B1050" s="23" t="s">
        <v>2367</v>
      </c>
      <c r="C1050" s="23" t="s">
        <v>1886</v>
      </c>
      <c r="D1050" s="13" t="s">
        <v>10</v>
      </c>
      <c r="E1050" s="13" t="s">
        <v>1455</v>
      </c>
      <c r="F1050" s="13" t="s">
        <v>23</v>
      </c>
      <c r="G1050" s="13" t="s">
        <v>1453</v>
      </c>
      <c r="H1050" s="36">
        <v>3</v>
      </c>
    </row>
    <row r="1051" spans="1:8">
      <c r="A1051" s="23">
        <v>2017</v>
      </c>
      <c r="B1051" s="23" t="s">
        <v>2367</v>
      </c>
      <c r="C1051" s="23" t="s">
        <v>1886</v>
      </c>
      <c r="D1051" s="13" t="s">
        <v>10</v>
      </c>
      <c r="E1051" s="13" t="s">
        <v>1455</v>
      </c>
      <c r="F1051" s="13" t="s">
        <v>70</v>
      </c>
      <c r="G1051" s="13" t="s">
        <v>577</v>
      </c>
      <c r="H1051" s="36">
        <v>3</v>
      </c>
    </row>
    <row r="1052" spans="1:8">
      <c r="A1052" s="23">
        <v>2017</v>
      </c>
      <c r="B1052" s="23" t="s">
        <v>2367</v>
      </c>
      <c r="C1052" s="23" t="s">
        <v>1886</v>
      </c>
      <c r="D1052" s="13" t="s">
        <v>10</v>
      </c>
      <c r="E1052" s="13" t="s">
        <v>1455</v>
      </c>
      <c r="F1052" s="13" t="s">
        <v>5</v>
      </c>
      <c r="G1052" s="13" t="s">
        <v>559</v>
      </c>
      <c r="H1052" s="36">
        <v>2</v>
      </c>
    </row>
    <row r="1053" spans="1:8">
      <c r="A1053" s="23">
        <v>2017</v>
      </c>
      <c r="B1053" s="23" t="s">
        <v>2367</v>
      </c>
      <c r="C1053" s="23" t="s">
        <v>1886</v>
      </c>
      <c r="D1053" s="13" t="s">
        <v>10</v>
      </c>
      <c r="E1053" s="13" t="s">
        <v>1455</v>
      </c>
      <c r="F1053" s="13" t="s">
        <v>10</v>
      </c>
      <c r="G1053" s="13" t="s">
        <v>1454</v>
      </c>
      <c r="H1053" s="36">
        <v>6</v>
      </c>
    </row>
    <row r="1054" spans="1:8">
      <c r="A1054" s="23">
        <v>2017</v>
      </c>
      <c r="B1054" s="23" t="s">
        <v>2367</v>
      </c>
      <c r="C1054" s="23" t="s">
        <v>1886</v>
      </c>
      <c r="D1054" s="13" t="s">
        <v>10</v>
      </c>
      <c r="E1054" s="13" t="s">
        <v>1455</v>
      </c>
      <c r="F1054" s="13" t="s">
        <v>76</v>
      </c>
      <c r="G1054" s="13" t="s">
        <v>1459</v>
      </c>
      <c r="H1054" s="36">
        <v>3</v>
      </c>
    </row>
    <row r="1055" spans="1:8">
      <c r="A1055" s="23">
        <v>2017</v>
      </c>
      <c r="B1055" s="23" t="s">
        <v>2367</v>
      </c>
      <c r="C1055" s="23" t="s">
        <v>1886</v>
      </c>
      <c r="D1055" s="13" t="s">
        <v>10</v>
      </c>
      <c r="E1055" s="13" t="s">
        <v>1455</v>
      </c>
      <c r="F1055" s="13" t="s">
        <v>41</v>
      </c>
      <c r="G1055" s="13" t="s">
        <v>1461</v>
      </c>
      <c r="H1055" s="36">
        <v>1</v>
      </c>
    </row>
    <row r="1056" spans="1:8">
      <c r="A1056" s="23">
        <v>2017</v>
      </c>
      <c r="B1056" s="23" t="s">
        <v>2367</v>
      </c>
      <c r="C1056" s="23" t="s">
        <v>1886</v>
      </c>
      <c r="D1056" s="13" t="s">
        <v>10</v>
      </c>
      <c r="E1056" s="13" t="s">
        <v>1455</v>
      </c>
      <c r="F1056" s="13" t="s">
        <v>5</v>
      </c>
      <c r="G1056" s="13" t="s">
        <v>1462</v>
      </c>
      <c r="H1056" s="36">
        <v>1</v>
      </c>
    </row>
    <row r="1057" spans="1:8">
      <c r="A1057" s="23">
        <v>2017</v>
      </c>
      <c r="B1057" s="23" t="s">
        <v>2367</v>
      </c>
      <c r="C1057" s="23" t="s">
        <v>1886</v>
      </c>
      <c r="D1057" s="13" t="s">
        <v>10</v>
      </c>
      <c r="E1057" s="13" t="s">
        <v>1455</v>
      </c>
      <c r="F1057" s="13" t="s">
        <v>94</v>
      </c>
      <c r="G1057" s="13" t="s">
        <v>1463</v>
      </c>
      <c r="H1057" s="36">
        <v>2</v>
      </c>
    </row>
    <row r="1058" spans="1:8">
      <c r="A1058" s="23">
        <v>2017</v>
      </c>
      <c r="B1058" s="23" t="s">
        <v>2367</v>
      </c>
      <c r="C1058" s="23" t="s">
        <v>1886</v>
      </c>
      <c r="D1058" s="13" t="s">
        <v>10</v>
      </c>
      <c r="E1058" s="13" t="s">
        <v>1455</v>
      </c>
      <c r="F1058" s="13" t="s">
        <v>70</v>
      </c>
      <c r="G1058" s="13" t="s">
        <v>567</v>
      </c>
      <c r="H1058" s="36">
        <v>2</v>
      </c>
    </row>
    <row r="1059" spans="1:8">
      <c r="A1059" s="23">
        <v>2017</v>
      </c>
      <c r="B1059" s="23" t="s">
        <v>2367</v>
      </c>
      <c r="C1059" s="23" t="s">
        <v>1886</v>
      </c>
      <c r="D1059" s="13" t="s">
        <v>10</v>
      </c>
      <c r="E1059" s="13" t="s">
        <v>1455</v>
      </c>
      <c r="F1059" s="13" t="s">
        <v>164</v>
      </c>
      <c r="G1059" s="13" t="s">
        <v>584</v>
      </c>
      <c r="H1059" s="36">
        <v>1</v>
      </c>
    </row>
    <row r="1060" spans="1:8">
      <c r="A1060" s="23">
        <v>2017</v>
      </c>
      <c r="B1060" s="23" t="s">
        <v>2367</v>
      </c>
      <c r="C1060" s="23" t="s">
        <v>1886</v>
      </c>
      <c r="D1060" s="13" t="s">
        <v>10</v>
      </c>
      <c r="E1060" s="13" t="s">
        <v>1455</v>
      </c>
      <c r="F1060" s="13" t="s">
        <v>70</v>
      </c>
      <c r="G1060" s="13" t="s">
        <v>1478</v>
      </c>
      <c r="H1060" s="36">
        <v>1</v>
      </c>
    </row>
    <row r="1061" spans="1:8">
      <c r="A1061" s="23">
        <v>2017</v>
      </c>
      <c r="B1061" s="23" t="s">
        <v>2367</v>
      </c>
      <c r="C1061" s="23" t="s">
        <v>1886</v>
      </c>
      <c r="D1061" s="13" t="s">
        <v>10</v>
      </c>
      <c r="E1061" s="13" t="s">
        <v>1467</v>
      </c>
      <c r="F1061" s="13" t="s">
        <v>23</v>
      </c>
      <c r="G1061" s="13" t="s">
        <v>1453</v>
      </c>
      <c r="H1061" s="36">
        <v>1</v>
      </c>
    </row>
    <row r="1062" spans="1:8">
      <c r="A1062" s="23">
        <v>2017</v>
      </c>
      <c r="B1062" s="23" t="s">
        <v>2367</v>
      </c>
      <c r="C1062" s="23" t="s">
        <v>1886</v>
      </c>
      <c r="D1062" s="13" t="s">
        <v>10</v>
      </c>
      <c r="E1062" s="13" t="s">
        <v>1467</v>
      </c>
      <c r="F1062" s="13" t="s">
        <v>70</v>
      </c>
      <c r="G1062" s="13" t="s">
        <v>577</v>
      </c>
      <c r="H1062" s="36">
        <v>1</v>
      </c>
    </row>
    <row r="1063" spans="1:8">
      <c r="A1063" s="23">
        <v>2017</v>
      </c>
      <c r="B1063" s="23" t="s">
        <v>2367</v>
      </c>
      <c r="C1063" s="23" t="s">
        <v>1886</v>
      </c>
      <c r="D1063" s="13" t="s">
        <v>10</v>
      </c>
      <c r="E1063" s="13" t="s">
        <v>1467</v>
      </c>
      <c r="F1063" s="13" t="s">
        <v>10</v>
      </c>
      <c r="G1063" s="13" t="s">
        <v>1454</v>
      </c>
      <c r="H1063" s="36">
        <v>1</v>
      </c>
    </row>
    <row r="1064" spans="1:8">
      <c r="A1064" s="23">
        <v>2017</v>
      </c>
      <c r="B1064" s="23" t="s">
        <v>2367</v>
      </c>
      <c r="C1064" s="23" t="s">
        <v>1886</v>
      </c>
      <c r="D1064" s="13" t="s">
        <v>10</v>
      </c>
      <c r="E1064" s="13" t="s">
        <v>1467</v>
      </c>
      <c r="F1064" s="13" t="s">
        <v>10</v>
      </c>
      <c r="G1064" s="13" t="s">
        <v>1455</v>
      </c>
      <c r="H1064" s="36">
        <v>2</v>
      </c>
    </row>
    <row r="1065" spans="1:8">
      <c r="A1065" s="23">
        <v>2017</v>
      </c>
      <c r="B1065" s="23" t="s">
        <v>2367</v>
      </c>
      <c r="C1065" s="23" t="s">
        <v>1886</v>
      </c>
      <c r="D1065" s="13" t="s">
        <v>10</v>
      </c>
      <c r="E1065" s="13" t="s">
        <v>1467</v>
      </c>
      <c r="F1065" s="13" t="s">
        <v>60</v>
      </c>
      <c r="G1065" s="13" t="s">
        <v>1458</v>
      </c>
      <c r="H1065" s="36">
        <v>1</v>
      </c>
    </row>
    <row r="1066" spans="1:8">
      <c r="A1066" s="23">
        <v>2017</v>
      </c>
      <c r="B1066" s="23" t="s">
        <v>2367</v>
      </c>
      <c r="C1066" s="23" t="s">
        <v>1886</v>
      </c>
      <c r="D1066" s="13" t="s">
        <v>10</v>
      </c>
      <c r="E1066" s="13" t="s">
        <v>1467</v>
      </c>
      <c r="F1066" s="13" t="s">
        <v>76</v>
      </c>
      <c r="G1066" s="13" t="s">
        <v>1459</v>
      </c>
      <c r="H1066" s="36">
        <v>1</v>
      </c>
    </row>
    <row r="1067" spans="1:8">
      <c r="A1067" s="23">
        <v>2017</v>
      </c>
      <c r="B1067" s="23" t="s">
        <v>2367</v>
      </c>
      <c r="C1067" s="23" t="s">
        <v>1886</v>
      </c>
      <c r="D1067" s="13" t="s">
        <v>10</v>
      </c>
      <c r="E1067" s="13" t="s">
        <v>1467</v>
      </c>
      <c r="F1067" s="13" t="s">
        <v>70</v>
      </c>
      <c r="G1067" s="13" t="s">
        <v>1466</v>
      </c>
      <c r="H1067" s="36">
        <v>1</v>
      </c>
    </row>
    <row r="1068" spans="1:8">
      <c r="A1068" s="23">
        <v>2017</v>
      </c>
      <c r="B1068" s="23" t="s">
        <v>2367</v>
      </c>
      <c r="C1068" s="23" t="s">
        <v>1886</v>
      </c>
      <c r="D1068" s="13" t="s">
        <v>10</v>
      </c>
      <c r="E1068" s="13" t="s">
        <v>1467</v>
      </c>
      <c r="F1068" s="13" t="s">
        <v>100</v>
      </c>
      <c r="G1068" s="13" t="s">
        <v>1468</v>
      </c>
      <c r="H1068" s="36">
        <v>2</v>
      </c>
    </row>
    <row r="1069" spans="1:8">
      <c r="A1069" s="23">
        <v>2017</v>
      </c>
      <c r="B1069" s="23" t="s">
        <v>2367</v>
      </c>
      <c r="C1069" s="23" t="s">
        <v>1886</v>
      </c>
      <c r="D1069" s="13" t="s">
        <v>10</v>
      </c>
      <c r="E1069" s="13" t="s">
        <v>1467</v>
      </c>
      <c r="F1069" s="13" t="s">
        <v>104</v>
      </c>
      <c r="G1069" s="13" t="s">
        <v>1486</v>
      </c>
      <c r="H1069" s="36">
        <v>1</v>
      </c>
    </row>
    <row r="1070" spans="1:8">
      <c r="A1070" s="23">
        <v>2017</v>
      </c>
      <c r="B1070" s="23" t="s">
        <v>2367</v>
      </c>
      <c r="C1070" s="23" t="s">
        <v>1886</v>
      </c>
      <c r="D1070" s="13" t="s">
        <v>10</v>
      </c>
      <c r="E1070" s="13" t="s">
        <v>1467</v>
      </c>
      <c r="F1070" s="13" t="s">
        <v>104</v>
      </c>
      <c r="G1070" s="13" t="s">
        <v>1471</v>
      </c>
      <c r="H1070" s="36">
        <v>1</v>
      </c>
    </row>
    <row r="1071" spans="1:8">
      <c r="A1071" s="23">
        <v>2017</v>
      </c>
      <c r="B1071" s="23" t="s">
        <v>2367</v>
      </c>
      <c r="C1071" s="23" t="s">
        <v>1886</v>
      </c>
      <c r="D1071" s="13" t="s">
        <v>10</v>
      </c>
      <c r="E1071" s="13" t="s">
        <v>1467</v>
      </c>
      <c r="F1071" s="13" t="s">
        <v>14</v>
      </c>
      <c r="G1071" s="13" t="s">
        <v>1474</v>
      </c>
      <c r="H1071" s="36">
        <v>1</v>
      </c>
    </row>
    <row r="1072" spans="1:8">
      <c r="A1072" s="23">
        <v>2017</v>
      </c>
      <c r="B1072" s="23" t="s">
        <v>2367</v>
      </c>
      <c r="C1072" s="23" t="s">
        <v>1886</v>
      </c>
      <c r="D1072" s="13" t="s">
        <v>10</v>
      </c>
      <c r="E1072" s="13" t="s">
        <v>1467</v>
      </c>
      <c r="F1072" s="13" t="s">
        <v>164</v>
      </c>
      <c r="G1072" s="13" t="s">
        <v>584</v>
      </c>
      <c r="H1072" s="36">
        <v>3</v>
      </c>
    </row>
    <row r="1073" spans="1:8">
      <c r="A1073" s="23">
        <v>2017</v>
      </c>
      <c r="B1073" s="23" t="s">
        <v>2367</v>
      </c>
      <c r="C1073" s="23" t="s">
        <v>1886</v>
      </c>
      <c r="D1073" s="13" t="s">
        <v>10</v>
      </c>
      <c r="E1073" s="13" t="s">
        <v>1467</v>
      </c>
      <c r="F1073" s="13" t="s">
        <v>70</v>
      </c>
      <c r="G1073" s="13" t="s">
        <v>1478</v>
      </c>
      <c r="H1073" s="36">
        <v>1</v>
      </c>
    </row>
    <row r="1074" spans="1:8">
      <c r="A1074" s="23">
        <v>2017</v>
      </c>
      <c r="B1074" s="23" t="s">
        <v>2367</v>
      </c>
      <c r="C1074" s="23" t="s">
        <v>1886</v>
      </c>
      <c r="D1074" s="13" t="s">
        <v>14</v>
      </c>
      <c r="E1074" s="13" t="s">
        <v>1456</v>
      </c>
      <c r="F1074" s="13" t="s">
        <v>70</v>
      </c>
      <c r="G1074" s="13" t="s">
        <v>577</v>
      </c>
      <c r="H1074" s="36">
        <v>1</v>
      </c>
    </row>
    <row r="1075" spans="1:8">
      <c r="A1075" s="23">
        <v>2017</v>
      </c>
      <c r="B1075" s="23" t="s">
        <v>2367</v>
      </c>
      <c r="C1075" s="23" t="s">
        <v>1886</v>
      </c>
      <c r="D1075" s="13" t="s">
        <v>14</v>
      </c>
      <c r="E1075" s="13" t="s">
        <v>1456</v>
      </c>
      <c r="F1075" s="13" t="s">
        <v>14</v>
      </c>
      <c r="G1075" s="13" t="s">
        <v>1475</v>
      </c>
      <c r="H1075" s="36">
        <v>5</v>
      </c>
    </row>
    <row r="1076" spans="1:8">
      <c r="A1076" s="23">
        <v>2017</v>
      </c>
      <c r="B1076" s="23" t="s">
        <v>2367</v>
      </c>
      <c r="C1076" s="23" t="s">
        <v>1886</v>
      </c>
      <c r="D1076" s="13" t="s">
        <v>14</v>
      </c>
      <c r="E1076" s="13" t="s">
        <v>1456</v>
      </c>
      <c r="F1076" s="13" t="s">
        <v>14</v>
      </c>
      <c r="G1076" s="13" t="s">
        <v>1476</v>
      </c>
      <c r="H1076" s="36">
        <v>1</v>
      </c>
    </row>
    <row r="1077" spans="1:8">
      <c r="A1077" s="23">
        <v>2017</v>
      </c>
      <c r="B1077" s="23" t="s">
        <v>2367</v>
      </c>
      <c r="C1077" s="23" t="s">
        <v>1886</v>
      </c>
      <c r="D1077" s="13" t="s">
        <v>14</v>
      </c>
      <c r="E1077" s="13" t="s">
        <v>1457</v>
      </c>
      <c r="F1077" s="13" t="s">
        <v>23</v>
      </c>
      <c r="G1077" s="13" t="s">
        <v>1453</v>
      </c>
      <c r="H1077" s="36">
        <v>1</v>
      </c>
    </row>
    <row r="1078" spans="1:8">
      <c r="A1078" s="23">
        <v>2017</v>
      </c>
      <c r="B1078" s="23" t="s">
        <v>2367</v>
      </c>
      <c r="C1078" s="23" t="s">
        <v>1886</v>
      </c>
      <c r="D1078" s="13" t="s">
        <v>14</v>
      </c>
      <c r="E1078" s="13" t="s">
        <v>1457</v>
      </c>
      <c r="F1078" s="13" t="s">
        <v>70</v>
      </c>
      <c r="G1078" s="13" t="s">
        <v>577</v>
      </c>
      <c r="H1078" s="36">
        <v>2</v>
      </c>
    </row>
    <row r="1079" spans="1:8">
      <c r="A1079" s="23">
        <v>2017</v>
      </c>
      <c r="B1079" s="23" t="s">
        <v>2367</v>
      </c>
      <c r="C1079" s="23" t="s">
        <v>1886</v>
      </c>
      <c r="D1079" s="13" t="s">
        <v>14</v>
      </c>
      <c r="E1079" s="13" t="s">
        <v>1457</v>
      </c>
      <c r="F1079" s="13" t="s">
        <v>10</v>
      </c>
      <c r="G1079" s="13" t="s">
        <v>1455</v>
      </c>
      <c r="H1079" s="36">
        <v>1</v>
      </c>
    </row>
    <row r="1080" spans="1:8">
      <c r="A1080" s="23">
        <v>2017</v>
      </c>
      <c r="B1080" s="23" t="s">
        <v>2367</v>
      </c>
      <c r="C1080" s="23" t="s">
        <v>1886</v>
      </c>
      <c r="D1080" s="13" t="s">
        <v>14</v>
      </c>
      <c r="E1080" s="13" t="s">
        <v>1457</v>
      </c>
      <c r="F1080" s="13" t="s">
        <v>94</v>
      </c>
      <c r="G1080" s="13" t="s">
        <v>1463</v>
      </c>
      <c r="H1080" s="36">
        <v>10</v>
      </c>
    </row>
    <row r="1081" spans="1:8">
      <c r="A1081" s="23">
        <v>2017</v>
      </c>
      <c r="B1081" s="23" t="s">
        <v>2367</v>
      </c>
      <c r="C1081" s="23" t="s">
        <v>1886</v>
      </c>
      <c r="D1081" s="13" t="s">
        <v>14</v>
      </c>
      <c r="E1081" s="13" t="s">
        <v>1457</v>
      </c>
      <c r="F1081" s="13" t="s">
        <v>70</v>
      </c>
      <c r="G1081" s="13" t="s">
        <v>1466</v>
      </c>
      <c r="H1081" s="36">
        <v>1</v>
      </c>
    </row>
    <row r="1082" spans="1:8">
      <c r="A1082" s="23">
        <v>2017</v>
      </c>
      <c r="B1082" s="23" t="s">
        <v>2367</v>
      </c>
      <c r="C1082" s="23" t="s">
        <v>1886</v>
      </c>
      <c r="D1082" s="13" t="s">
        <v>14</v>
      </c>
      <c r="E1082" s="13" t="s">
        <v>1457</v>
      </c>
      <c r="F1082" s="13" t="s">
        <v>104</v>
      </c>
      <c r="G1082" s="13" t="s">
        <v>1470</v>
      </c>
      <c r="H1082" s="36">
        <v>1</v>
      </c>
    </row>
    <row r="1083" spans="1:8">
      <c r="A1083" s="23">
        <v>2017</v>
      </c>
      <c r="B1083" s="23" t="s">
        <v>2367</v>
      </c>
      <c r="C1083" s="23" t="s">
        <v>1886</v>
      </c>
      <c r="D1083" s="13" t="s">
        <v>14</v>
      </c>
      <c r="E1083" s="13" t="s">
        <v>1457</v>
      </c>
      <c r="F1083" s="13" t="s">
        <v>14</v>
      </c>
      <c r="G1083" s="13" t="s">
        <v>1475</v>
      </c>
      <c r="H1083" s="36">
        <v>5</v>
      </c>
    </row>
    <row r="1084" spans="1:8">
      <c r="A1084" s="23">
        <v>2017</v>
      </c>
      <c r="B1084" s="23" t="s">
        <v>2367</v>
      </c>
      <c r="C1084" s="23" t="s">
        <v>1886</v>
      </c>
      <c r="D1084" s="13" t="s">
        <v>14</v>
      </c>
      <c r="E1084" s="13" t="s">
        <v>1457</v>
      </c>
      <c r="F1084" s="13" t="s">
        <v>164</v>
      </c>
      <c r="G1084" s="13" t="s">
        <v>584</v>
      </c>
      <c r="H1084" s="36">
        <v>1</v>
      </c>
    </row>
    <row r="1085" spans="1:8">
      <c r="A1085" s="23">
        <v>2017</v>
      </c>
      <c r="B1085" s="23" t="s">
        <v>2367</v>
      </c>
      <c r="C1085" s="23" t="s">
        <v>1886</v>
      </c>
      <c r="D1085" s="13" t="s">
        <v>14</v>
      </c>
      <c r="E1085" s="13" t="s">
        <v>1457</v>
      </c>
      <c r="F1085" s="13" t="s">
        <v>70</v>
      </c>
      <c r="G1085" s="13" t="s">
        <v>1478</v>
      </c>
      <c r="H1085" s="36">
        <v>1</v>
      </c>
    </row>
    <row r="1086" spans="1:8">
      <c r="A1086" s="23">
        <v>2017</v>
      </c>
      <c r="B1086" s="23" t="s">
        <v>2367</v>
      </c>
      <c r="C1086" s="23" t="s">
        <v>1886</v>
      </c>
      <c r="D1086" s="13" t="s">
        <v>14</v>
      </c>
      <c r="E1086" s="13" t="s">
        <v>1474</v>
      </c>
      <c r="F1086" s="13" t="s">
        <v>23</v>
      </c>
      <c r="G1086" s="13" t="s">
        <v>1464</v>
      </c>
      <c r="H1086" s="36">
        <v>1</v>
      </c>
    </row>
    <row r="1087" spans="1:8">
      <c r="A1087" s="23">
        <v>2017</v>
      </c>
      <c r="B1087" s="23" t="s">
        <v>2367</v>
      </c>
      <c r="C1087" s="23" t="s">
        <v>1886</v>
      </c>
      <c r="D1087" s="13" t="s">
        <v>14</v>
      </c>
      <c r="E1087" s="13" t="s">
        <v>1474</v>
      </c>
      <c r="F1087" s="13" t="s">
        <v>100</v>
      </c>
      <c r="G1087" s="13" t="s">
        <v>1468</v>
      </c>
      <c r="H1087" s="36">
        <v>1</v>
      </c>
    </row>
    <row r="1088" spans="1:8">
      <c r="A1088" s="23">
        <v>2017</v>
      </c>
      <c r="B1088" s="23" t="s">
        <v>2367</v>
      </c>
      <c r="C1088" s="23" t="s">
        <v>1886</v>
      </c>
      <c r="D1088" s="13" t="s">
        <v>14</v>
      </c>
      <c r="E1088" s="13" t="s">
        <v>1474</v>
      </c>
      <c r="F1088" s="13" t="s">
        <v>167</v>
      </c>
      <c r="G1088" s="13" t="s">
        <v>1479</v>
      </c>
      <c r="H1088" s="36">
        <v>1</v>
      </c>
    </row>
    <row r="1089" spans="1:8">
      <c r="A1089" s="23">
        <v>2017</v>
      </c>
      <c r="B1089" s="23" t="s">
        <v>2367</v>
      </c>
      <c r="C1089" s="23" t="s">
        <v>1886</v>
      </c>
      <c r="D1089" s="13" t="s">
        <v>14</v>
      </c>
      <c r="E1089" s="13" t="s">
        <v>1475</v>
      </c>
      <c r="F1089" s="13" t="s">
        <v>23</v>
      </c>
      <c r="G1089" s="13" t="s">
        <v>1453</v>
      </c>
      <c r="H1089" s="36">
        <v>1</v>
      </c>
    </row>
    <row r="1090" spans="1:8">
      <c r="A1090" s="23">
        <v>2017</v>
      </c>
      <c r="B1090" s="23" t="s">
        <v>2367</v>
      </c>
      <c r="C1090" s="23" t="s">
        <v>1886</v>
      </c>
      <c r="D1090" s="13" t="s">
        <v>14</v>
      </c>
      <c r="E1090" s="13" t="s">
        <v>1475</v>
      </c>
      <c r="F1090" s="13" t="s">
        <v>14</v>
      </c>
      <c r="G1090" s="13" t="s">
        <v>1456</v>
      </c>
      <c r="H1090" s="36">
        <v>1</v>
      </c>
    </row>
    <row r="1091" spans="1:8">
      <c r="A1091" s="23">
        <v>2017</v>
      </c>
      <c r="B1091" s="23" t="s">
        <v>2367</v>
      </c>
      <c r="C1091" s="23" t="s">
        <v>1886</v>
      </c>
      <c r="D1091" s="13" t="s">
        <v>14</v>
      </c>
      <c r="E1091" s="13" t="s">
        <v>1475</v>
      </c>
      <c r="F1091" s="13" t="s">
        <v>14</v>
      </c>
      <c r="G1091" s="13" t="s">
        <v>1457</v>
      </c>
      <c r="H1091" s="36">
        <v>2</v>
      </c>
    </row>
    <row r="1092" spans="1:8">
      <c r="A1092" s="23">
        <v>2017</v>
      </c>
      <c r="B1092" s="23" t="s">
        <v>2367</v>
      </c>
      <c r="C1092" s="23" t="s">
        <v>1886</v>
      </c>
      <c r="D1092" s="13" t="s">
        <v>14</v>
      </c>
      <c r="E1092" s="13" t="s">
        <v>1475</v>
      </c>
      <c r="F1092" s="13" t="s">
        <v>94</v>
      </c>
      <c r="G1092" s="13" t="s">
        <v>1463</v>
      </c>
      <c r="H1092" s="36">
        <v>1</v>
      </c>
    </row>
    <row r="1093" spans="1:8">
      <c r="A1093" s="23">
        <v>2017</v>
      </c>
      <c r="B1093" s="23" t="s">
        <v>2367</v>
      </c>
      <c r="C1093" s="23" t="s">
        <v>1886</v>
      </c>
      <c r="D1093" s="13" t="s">
        <v>14</v>
      </c>
      <c r="E1093" s="13" t="s">
        <v>1475</v>
      </c>
      <c r="F1093" s="13" t="s">
        <v>100</v>
      </c>
      <c r="G1093" s="13" t="s">
        <v>1468</v>
      </c>
      <c r="H1093" s="36">
        <v>2</v>
      </c>
    </row>
    <row r="1094" spans="1:8">
      <c r="A1094" s="23">
        <v>2017</v>
      </c>
      <c r="B1094" s="23" t="s">
        <v>2367</v>
      </c>
      <c r="C1094" s="23" t="s">
        <v>1886</v>
      </c>
      <c r="D1094" s="13" t="s">
        <v>14</v>
      </c>
      <c r="E1094" s="13" t="s">
        <v>1475</v>
      </c>
      <c r="F1094" s="13" t="s">
        <v>70</v>
      </c>
      <c r="G1094" s="13" t="s">
        <v>1469</v>
      </c>
      <c r="H1094" s="36">
        <v>1</v>
      </c>
    </row>
    <row r="1095" spans="1:8">
      <c r="A1095" s="23">
        <v>2017</v>
      </c>
      <c r="B1095" s="23" t="s">
        <v>2367</v>
      </c>
      <c r="C1095" s="23" t="s">
        <v>1886</v>
      </c>
      <c r="D1095" s="13" t="s">
        <v>14</v>
      </c>
      <c r="E1095" s="13" t="s">
        <v>1475</v>
      </c>
      <c r="F1095" s="13" t="s">
        <v>14</v>
      </c>
      <c r="G1095" s="13" t="s">
        <v>1474</v>
      </c>
      <c r="H1095" s="36">
        <v>1</v>
      </c>
    </row>
    <row r="1096" spans="1:8">
      <c r="A1096" s="23">
        <v>2017</v>
      </c>
      <c r="B1096" s="23" t="s">
        <v>2367</v>
      </c>
      <c r="C1096" s="23" t="s">
        <v>1886</v>
      </c>
      <c r="D1096" s="13" t="s">
        <v>14</v>
      </c>
      <c r="E1096" s="13" t="s">
        <v>1475</v>
      </c>
      <c r="F1096" s="13" t="s">
        <v>14</v>
      </c>
      <c r="G1096" s="13" t="s">
        <v>1476</v>
      </c>
      <c r="H1096" s="36">
        <v>2</v>
      </c>
    </row>
    <row r="1097" spans="1:8">
      <c r="A1097" s="23">
        <v>2017</v>
      </c>
      <c r="B1097" s="23" t="s">
        <v>2367</v>
      </c>
      <c r="C1097" s="23" t="s">
        <v>1886</v>
      </c>
      <c r="D1097" s="13" t="s">
        <v>14</v>
      </c>
      <c r="E1097" s="13" t="s">
        <v>1476</v>
      </c>
      <c r="F1097" s="13" t="s">
        <v>23</v>
      </c>
      <c r="G1097" s="13" t="s">
        <v>1453</v>
      </c>
      <c r="H1097" s="36">
        <v>2</v>
      </c>
    </row>
    <row r="1098" spans="1:8">
      <c r="A1098" s="23">
        <v>2017</v>
      </c>
      <c r="B1098" s="23" t="s">
        <v>2367</v>
      </c>
      <c r="C1098" s="23" t="s">
        <v>1886</v>
      </c>
      <c r="D1098" s="13" t="s">
        <v>14</v>
      </c>
      <c r="E1098" s="13" t="s">
        <v>1476</v>
      </c>
      <c r="F1098" s="13" t="s">
        <v>70</v>
      </c>
      <c r="G1098" s="13" t="s">
        <v>577</v>
      </c>
      <c r="H1098" s="36">
        <v>1</v>
      </c>
    </row>
    <row r="1099" spans="1:8">
      <c r="A1099" s="23">
        <v>2017</v>
      </c>
      <c r="B1099" s="23" t="s">
        <v>2367</v>
      </c>
      <c r="C1099" s="23" t="s">
        <v>1886</v>
      </c>
      <c r="D1099" s="13" t="s">
        <v>14</v>
      </c>
      <c r="E1099" s="13" t="s">
        <v>1476</v>
      </c>
      <c r="F1099" s="13" t="s">
        <v>76</v>
      </c>
      <c r="G1099" s="13" t="s">
        <v>77</v>
      </c>
      <c r="H1099" s="36">
        <v>1</v>
      </c>
    </row>
    <row r="1100" spans="1:8">
      <c r="A1100" s="23">
        <v>2017</v>
      </c>
      <c r="B1100" s="23" t="s">
        <v>2367</v>
      </c>
      <c r="C1100" s="23" t="s">
        <v>1886</v>
      </c>
      <c r="D1100" s="13" t="s">
        <v>23</v>
      </c>
      <c r="E1100" s="13" t="s">
        <v>1453</v>
      </c>
      <c r="F1100" s="13" t="s">
        <v>23</v>
      </c>
      <c r="G1100" s="13" t="s">
        <v>1464</v>
      </c>
      <c r="H1100" s="36">
        <v>3</v>
      </c>
    </row>
    <row r="1101" spans="1:8">
      <c r="A1101" s="23">
        <v>2017</v>
      </c>
      <c r="B1101" s="23" t="s">
        <v>2367</v>
      </c>
      <c r="C1101" s="23" t="s">
        <v>1886</v>
      </c>
      <c r="D1101" s="13" t="s">
        <v>23</v>
      </c>
      <c r="E1101" s="13" t="s">
        <v>1453</v>
      </c>
      <c r="F1101" s="13" t="s">
        <v>70</v>
      </c>
      <c r="G1101" s="13" t="s">
        <v>577</v>
      </c>
      <c r="H1101" s="36">
        <v>1</v>
      </c>
    </row>
    <row r="1102" spans="1:8">
      <c r="A1102" s="23">
        <v>2017</v>
      </c>
      <c r="B1102" s="23" t="s">
        <v>2367</v>
      </c>
      <c r="C1102" s="23" t="s">
        <v>1886</v>
      </c>
      <c r="D1102" s="13" t="s">
        <v>23</v>
      </c>
      <c r="E1102" s="13" t="s">
        <v>1453</v>
      </c>
      <c r="F1102" s="13" t="s">
        <v>10</v>
      </c>
      <c r="G1102" s="13" t="s">
        <v>1454</v>
      </c>
      <c r="H1102" s="36">
        <v>2</v>
      </c>
    </row>
    <row r="1103" spans="1:8">
      <c r="A1103" s="23">
        <v>2017</v>
      </c>
      <c r="B1103" s="23" t="s">
        <v>2367</v>
      </c>
      <c r="C1103" s="23" t="s">
        <v>1886</v>
      </c>
      <c r="D1103" s="13" t="s">
        <v>23</v>
      </c>
      <c r="E1103" s="13" t="s">
        <v>1453</v>
      </c>
      <c r="F1103" s="13" t="s">
        <v>60</v>
      </c>
      <c r="G1103" s="13" t="s">
        <v>1458</v>
      </c>
      <c r="H1103" s="36">
        <v>4</v>
      </c>
    </row>
    <row r="1104" spans="1:8">
      <c r="A1104" s="23">
        <v>2017</v>
      </c>
      <c r="B1104" s="23" t="s">
        <v>2367</v>
      </c>
      <c r="C1104" s="23" t="s">
        <v>1886</v>
      </c>
      <c r="D1104" s="13" t="s">
        <v>23</v>
      </c>
      <c r="E1104" s="13" t="s">
        <v>1453</v>
      </c>
      <c r="F1104" s="13" t="s">
        <v>76</v>
      </c>
      <c r="G1104" s="13" t="s">
        <v>1459</v>
      </c>
      <c r="H1104" s="36">
        <v>7</v>
      </c>
    </row>
    <row r="1105" spans="1:8">
      <c r="A1105" s="23">
        <v>2017</v>
      </c>
      <c r="B1105" s="23" t="s">
        <v>2367</v>
      </c>
      <c r="C1105" s="23" t="s">
        <v>1886</v>
      </c>
      <c r="D1105" s="13" t="s">
        <v>23</v>
      </c>
      <c r="E1105" s="13" t="s">
        <v>1453</v>
      </c>
      <c r="F1105" s="13" t="s">
        <v>23</v>
      </c>
      <c r="G1105" s="13" t="s">
        <v>1460</v>
      </c>
      <c r="H1105" s="36">
        <v>5</v>
      </c>
    </row>
    <row r="1106" spans="1:8">
      <c r="A1106" s="23">
        <v>2017</v>
      </c>
      <c r="B1106" s="23" t="s">
        <v>2367</v>
      </c>
      <c r="C1106" s="23" t="s">
        <v>1886</v>
      </c>
      <c r="D1106" s="13" t="s">
        <v>23</v>
      </c>
      <c r="E1106" s="13" t="s">
        <v>1453</v>
      </c>
      <c r="F1106" s="13" t="s">
        <v>41</v>
      </c>
      <c r="G1106" s="13" t="s">
        <v>1461</v>
      </c>
      <c r="H1106" s="36">
        <v>5</v>
      </c>
    </row>
    <row r="1107" spans="1:8">
      <c r="A1107" s="23">
        <v>2017</v>
      </c>
      <c r="B1107" s="23" t="s">
        <v>2367</v>
      </c>
      <c r="C1107" s="23" t="s">
        <v>1886</v>
      </c>
      <c r="D1107" s="13" t="s">
        <v>23</v>
      </c>
      <c r="E1107" s="13" t="s">
        <v>1453</v>
      </c>
      <c r="F1107" s="13" t="s">
        <v>5</v>
      </c>
      <c r="G1107" s="13" t="s">
        <v>1462</v>
      </c>
      <c r="H1107" s="36">
        <v>4</v>
      </c>
    </row>
    <row r="1108" spans="1:8">
      <c r="A1108" s="23">
        <v>2017</v>
      </c>
      <c r="B1108" s="23" t="s">
        <v>2367</v>
      </c>
      <c r="C1108" s="23" t="s">
        <v>1886</v>
      </c>
      <c r="D1108" s="13" t="s">
        <v>23</v>
      </c>
      <c r="E1108" s="13" t="s">
        <v>1453</v>
      </c>
      <c r="F1108" s="13" t="s">
        <v>70</v>
      </c>
      <c r="G1108" s="13" t="s">
        <v>1466</v>
      </c>
      <c r="H1108" s="36">
        <v>1</v>
      </c>
    </row>
    <row r="1109" spans="1:8">
      <c r="A1109" s="23">
        <v>2017</v>
      </c>
      <c r="B1109" s="23" t="s">
        <v>2367</v>
      </c>
      <c r="C1109" s="23" t="s">
        <v>1886</v>
      </c>
      <c r="D1109" s="13" t="s">
        <v>23</v>
      </c>
      <c r="E1109" s="13" t="s">
        <v>1453</v>
      </c>
      <c r="F1109" s="13" t="s">
        <v>10</v>
      </c>
      <c r="G1109" s="13" t="s">
        <v>1467</v>
      </c>
      <c r="H1109" s="36">
        <v>2</v>
      </c>
    </row>
    <row r="1110" spans="1:8">
      <c r="A1110" s="23">
        <v>2017</v>
      </c>
      <c r="B1110" s="23" t="s">
        <v>2367</v>
      </c>
      <c r="C1110" s="23" t="s">
        <v>1886</v>
      </c>
      <c r="D1110" s="13" t="s">
        <v>23</v>
      </c>
      <c r="E1110" s="13" t="s">
        <v>1453</v>
      </c>
      <c r="F1110" s="13" t="s">
        <v>104</v>
      </c>
      <c r="G1110" s="13" t="s">
        <v>1486</v>
      </c>
      <c r="H1110" s="36">
        <v>1</v>
      </c>
    </row>
    <row r="1111" spans="1:8">
      <c r="A1111" s="23">
        <v>2017</v>
      </c>
      <c r="B1111" s="23" t="s">
        <v>2367</v>
      </c>
      <c r="C1111" s="23" t="s">
        <v>1886</v>
      </c>
      <c r="D1111" s="13" t="s">
        <v>23</v>
      </c>
      <c r="E1111" s="13" t="s">
        <v>1453</v>
      </c>
      <c r="F1111" s="13" t="s">
        <v>104</v>
      </c>
      <c r="G1111" s="13" t="s">
        <v>1472</v>
      </c>
      <c r="H1111" s="36">
        <v>3</v>
      </c>
    </row>
    <row r="1112" spans="1:8">
      <c r="A1112" s="23">
        <v>2017</v>
      </c>
      <c r="B1112" s="23" t="s">
        <v>2367</v>
      </c>
      <c r="C1112" s="23" t="s">
        <v>1886</v>
      </c>
      <c r="D1112" s="13" t="s">
        <v>23</v>
      </c>
      <c r="E1112" s="13" t="s">
        <v>1453</v>
      </c>
      <c r="F1112" s="13" t="s">
        <v>76</v>
      </c>
      <c r="G1112" s="13" t="s">
        <v>77</v>
      </c>
      <c r="H1112" s="36">
        <v>1</v>
      </c>
    </row>
    <row r="1113" spans="1:8">
      <c r="A1113" s="23">
        <v>2017</v>
      </c>
      <c r="B1113" s="23" t="s">
        <v>2367</v>
      </c>
      <c r="C1113" s="23" t="s">
        <v>1886</v>
      </c>
      <c r="D1113" s="13" t="s">
        <v>23</v>
      </c>
      <c r="E1113" s="13" t="s">
        <v>1453</v>
      </c>
      <c r="F1113" s="13" t="s">
        <v>164</v>
      </c>
      <c r="G1113" s="13" t="s">
        <v>584</v>
      </c>
      <c r="H1113" s="36">
        <v>5</v>
      </c>
    </row>
    <row r="1114" spans="1:8">
      <c r="A1114" s="23">
        <v>2017</v>
      </c>
      <c r="B1114" s="23" t="s">
        <v>2367</v>
      </c>
      <c r="C1114" s="23" t="s">
        <v>1886</v>
      </c>
      <c r="D1114" s="13" t="s">
        <v>23</v>
      </c>
      <c r="E1114" s="13" t="s">
        <v>1453</v>
      </c>
      <c r="F1114" s="13" t="s">
        <v>60</v>
      </c>
      <c r="G1114" s="13" t="s">
        <v>1477</v>
      </c>
      <c r="H1114" s="36">
        <v>8</v>
      </c>
    </row>
    <row r="1115" spans="1:8">
      <c r="A1115" s="23">
        <v>2017</v>
      </c>
      <c r="B1115" s="23" t="s">
        <v>2367</v>
      </c>
      <c r="C1115" s="23" t="s">
        <v>1886</v>
      </c>
      <c r="D1115" s="13" t="s">
        <v>23</v>
      </c>
      <c r="E1115" s="13" t="s">
        <v>1453</v>
      </c>
      <c r="F1115" s="13" t="s">
        <v>70</v>
      </c>
      <c r="G1115" s="13" t="s">
        <v>1478</v>
      </c>
      <c r="H1115" s="36">
        <v>1</v>
      </c>
    </row>
    <row r="1116" spans="1:8">
      <c r="A1116" s="23">
        <v>2017</v>
      </c>
      <c r="B1116" s="23" t="s">
        <v>2367</v>
      </c>
      <c r="C1116" s="23" t="s">
        <v>1886</v>
      </c>
      <c r="D1116" s="13" t="s">
        <v>23</v>
      </c>
      <c r="E1116" s="13" t="s">
        <v>1460</v>
      </c>
      <c r="F1116" s="13" t="s">
        <v>23</v>
      </c>
      <c r="G1116" s="13" t="s">
        <v>1453</v>
      </c>
      <c r="H1116" s="36">
        <v>6</v>
      </c>
    </row>
    <row r="1117" spans="1:8">
      <c r="A1117" s="23">
        <v>2017</v>
      </c>
      <c r="B1117" s="23" t="s">
        <v>2367</v>
      </c>
      <c r="C1117" s="23" t="s">
        <v>1886</v>
      </c>
      <c r="D1117" s="13" t="s">
        <v>23</v>
      </c>
      <c r="E1117" s="13" t="s">
        <v>1460</v>
      </c>
      <c r="F1117" s="13" t="s">
        <v>41</v>
      </c>
      <c r="G1117" s="13" t="s">
        <v>1461</v>
      </c>
      <c r="H1117" s="36">
        <v>1</v>
      </c>
    </row>
    <row r="1118" spans="1:8">
      <c r="A1118" s="23">
        <v>2017</v>
      </c>
      <c r="B1118" s="23" t="s">
        <v>2367</v>
      </c>
      <c r="C1118" s="23" t="s">
        <v>1886</v>
      </c>
      <c r="D1118" s="13" t="s">
        <v>23</v>
      </c>
      <c r="E1118" s="13" t="s">
        <v>1460</v>
      </c>
      <c r="F1118" s="13" t="s">
        <v>5</v>
      </c>
      <c r="G1118" s="13" t="s">
        <v>1462</v>
      </c>
      <c r="H1118" s="36">
        <v>2</v>
      </c>
    </row>
    <row r="1119" spans="1:8">
      <c r="A1119" s="23">
        <v>2017</v>
      </c>
      <c r="B1119" s="23" t="s">
        <v>2367</v>
      </c>
      <c r="C1119" s="23" t="s">
        <v>1886</v>
      </c>
      <c r="D1119" s="13" t="s">
        <v>23</v>
      </c>
      <c r="E1119" s="13" t="s">
        <v>1460</v>
      </c>
      <c r="F1119" s="13" t="s">
        <v>23</v>
      </c>
      <c r="G1119" s="13" t="s">
        <v>1464</v>
      </c>
      <c r="H1119" s="36">
        <v>1</v>
      </c>
    </row>
    <row r="1120" spans="1:8">
      <c r="A1120" s="23">
        <v>2017</v>
      </c>
      <c r="B1120" s="23" t="s">
        <v>2367</v>
      </c>
      <c r="C1120" s="23" t="s">
        <v>1886</v>
      </c>
      <c r="D1120" s="13" t="s">
        <v>23</v>
      </c>
      <c r="E1120" s="13" t="s">
        <v>1460</v>
      </c>
      <c r="F1120" s="13" t="s">
        <v>104</v>
      </c>
      <c r="G1120" s="13" t="s">
        <v>1486</v>
      </c>
      <c r="H1120" s="36">
        <v>1</v>
      </c>
    </row>
    <row r="1121" spans="1:8">
      <c r="A1121" s="23">
        <v>2017</v>
      </c>
      <c r="B1121" s="23" t="s">
        <v>2367</v>
      </c>
      <c r="C1121" s="23" t="s">
        <v>1886</v>
      </c>
      <c r="D1121" s="13" t="s">
        <v>23</v>
      </c>
      <c r="E1121" s="13" t="s">
        <v>1464</v>
      </c>
      <c r="F1121" s="13" t="s">
        <v>23</v>
      </c>
      <c r="G1121" s="13" t="s">
        <v>1453</v>
      </c>
      <c r="H1121" s="36">
        <v>5</v>
      </c>
    </row>
    <row r="1122" spans="1:8">
      <c r="A1122" s="23">
        <v>2017</v>
      </c>
      <c r="B1122" s="23" t="s">
        <v>2367</v>
      </c>
      <c r="C1122" s="23" t="s">
        <v>1886</v>
      </c>
      <c r="D1122" s="13" t="s">
        <v>23</v>
      </c>
      <c r="E1122" s="13" t="s">
        <v>1464</v>
      </c>
      <c r="F1122" s="13" t="s">
        <v>60</v>
      </c>
      <c r="G1122" s="13" t="s">
        <v>1458</v>
      </c>
      <c r="H1122" s="36">
        <v>1</v>
      </c>
    </row>
    <row r="1123" spans="1:8">
      <c r="A1123" s="23">
        <v>2017</v>
      </c>
      <c r="B1123" s="23" t="s">
        <v>2367</v>
      </c>
      <c r="C1123" s="23" t="s">
        <v>1886</v>
      </c>
      <c r="D1123" s="13" t="s">
        <v>23</v>
      </c>
      <c r="E1123" s="13" t="s">
        <v>1464</v>
      </c>
      <c r="F1123" s="13" t="s">
        <v>23</v>
      </c>
      <c r="G1123" s="13" t="s">
        <v>1460</v>
      </c>
      <c r="H1123" s="36">
        <v>2</v>
      </c>
    </row>
    <row r="1124" spans="1:8">
      <c r="A1124" s="23">
        <v>2017</v>
      </c>
      <c r="B1124" s="23" t="s">
        <v>2367</v>
      </c>
      <c r="C1124" s="23" t="s">
        <v>1886</v>
      </c>
      <c r="D1124" s="13" t="s">
        <v>23</v>
      </c>
      <c r="E1124" s="13" t="s">
        <v>1464</v>
      </c>
      <c r="F1124" s="13" t="s">
        <v>41</v>
      </c>
      <c r="G1124" s="13" t="s">
        <v>1461</v>
      </c>
      <c r="H1124" s="36">
        <v>2</v>
      </c>
    </row>
    <row r="1125" spans="1:8">
      <c r="A1125" s="23">
        <v>2017</v>
      </c>
      <c r="B1125" s="23" t="s">
        <v>2367</v>
      </c>
      <c r="C1125" s="23" t="s">
        <v>1886</v>
      </c>
      <c r="D1125" s="13" t="s">
        <v>23</v>
      </c>
      <c r="E1125" s="13" t="s">
        <v>1464</v>
      </c>
      <c r="F1125" s="13" t="s">
        <v>5</v>
      </c>
      <c r="G1125" s="13" t="s">
        <v>1462</v>
      </c>
      <c r="H1125" s="36">
        <v>1</v>
      </c>
    </row>
    <row r="1126" spans="1:8">
      <c r="A1126" s="23">
        <v>2017</v>
      </c>
      <c r="B1126" s="23" t="s">
        <v>2367</v>
      </c>
      <c r="C1126" s="23" t="s">
        <v>1886</v>
      </c>
      <c r="D1126" s="13" t="s">
        <v>23</v>
      </c>
      <c r="E1126" s="13" t="s">
        <v>1464</v>
      </c>
      <c r="F1126" s="13" t="s">
        <v>70</v>
      </c>
      <c r="G1126" s="13" t="s">
        <v>1466</v>
      </c>
      <c r="H1126" s="36">
        <v>1</v>
      </c>
    </row>
    <row r="1127" spans="1:8">
      <c r="A1127" s="23">
        <v>2017</v>
      </c>
      <c r="B1127" s="23" t="s">
        <v>2367</v>
      </c>
      <c r="C1127" s="23" t="s">
        <v>1886</v>
      </c>
      <c r="D1127" s="13" t="s">
        <v>23</v>
      </c>
      <c r="E1127" s="13" t="s">
        <v>1464</v>
      </c>
      <c r="F1127" s="13" t="s">
        <v>104</v>
      </c>
      <c r="G1127" s="13" t="s">
        <v>1472</v>
      </c>
      <c r="H1127" s="36">
        <v>2</v>
      </c>
    </row>
    <row r="1128" spans="1:8">
      <c r="A1128" s="23">
        <v>2017</v>
      </c>
      <c r="B1128" s="23" t="s">
        <v>2367</v>
      </c>
      <c r="C1128" s="23" t="s">
        <v>1886</v>
      </c>
      <c r="D1128" s="13" t="s">
        <v>23</v>
      </c>
      <c r="E1128" s="13" t="s">
        <v>1464</v>
      </c>
      <c r="F1128" s="13" t="s">
        <v>14</v>
      </c>
      <c r="G1128" s="13" t="s">
        <v>1474</v>
      </c>
      <c r="H1128" s="36">
        <v>1</v>
      </c>
    </row>
    <row r="1129" spans="1:8">
      <c r="A1129" s="23">
        <v>2017</v>
      </c>
      <c r="B1129" s="23" t="s">
        <v>2367</v>
      </c>
      <c r="C1129" s="23" t="s">
        <v>1886</v>
      </c>
      <c r="D1129" s="13" t="s">
        <v>23</v>
      </c>
      <c r="E1129" s="13" t="s">
        <v>1464</v>
      </c>
      <c r="F1129" s="13" t="s">
        <v>60</v>
      </c>
      <c r="G1129" s="13" t="s">
        <v>1477</v>
      </c>
      <c r="H1129" s="36">
        <v>2</v>
      </c>
    </row>
    <row r="1130" spans="1:8">
      <c r="A1130" s="23">
        <v>2017</v>
      </c>
      <c r="B1130" s="23" t="s">
        <v>2367</v>
      </c>
      <c r="C1130" s="23" t="s">
        <v>1886</v>
      </c>
      <c r="D1130" s="13" t="s">
        <v>41</v>
      </c>
      <c r="E1130" s="13" t="s">
        <v>1461</v>
      </c>
      <c r="F1130" s="13" t="s">
        <v>23</v>
      </c>
      <c r="G1130" s="13" t="s">
        <v>1453</v>
      </c>
      <c r="H1130" s="36">
        <v>1</v>
      </c>
    </row>
    <row r="1131" spans="1:8">
      <c r="A1131" s="23">
        <v>2017</v>
      </c>
      <c r="B1131" s="23" t="s">
        <v>2367</v>
      </c>
      <c r="C1131" s="23" t="s">
        <v>1886</v>
      </c>
      <c r="D1131" s="13" t="s">
        <v>41</v>
      </c>
      <c r="E1131" s="13" t="s">
        <v>1461</v>
      </c>
      <c r="F1131" s="13" t="s">
        <v>70</v>
      </c>
      <c r="G1131" s="13" t="s">
        <v>577</v>
      </c>
      <c r="H1131" s="36">
        <v>1</v>
      </c>
    </row>
    <row r="1132" spans="1:8">
      <c r="A1132" s="23">
        <v>2017</v>
      </c>
      <c r="B1132" s="23" t="s">
        <v>2367</v>
      </c>
      <c r="C1132" s="23" t="s">
        <v>1886</v>
      </c>
      <c r="D1132" s="13" t="s">
        <v>41</v>
      </c>
      <c r="E1132" s="13" t="s">
        <v>1461</v>
      </c>
      <c r="F1132" s="13" t="s">
        <v>60</v>
      </c>
      <c r="G1132" s="13" t="s">
        <v>1458</v>
      </c>
      <c r="H1132" s="36">
        <v>1</v>
      </c>
    </row>
    <row r="1133" spans="1:8">
      <c r="A1133" s="23">
        <v>2017</v>
      </c>
      <c r="B1133" s="23" t="s">
        <v>2367</v>
      </c>
      <c r="C1133" s="23" t="s">
        <v>1886</v>
      </c>
      <c r="D1133" s="13" t="s">
        <v>41</v>
      </c>
      <c r="E1133" s="13" t="s">
        <v>1461</v>
      </c>
      <c r="F1133" s="13" t="s">
        <v>23</v>
      </c>
      <c r="G1133" s="13" t="s">
        <v>1460</v>
      </c>
      <c r="H1133" s="36">
        <v>1</v>
      </c>
    </row>
    <row r="1134" spans="1:8">
      <c r="A1134" s="23">
        <v>2017</v>
      </c>
      <c r="B1134" s="23" t="s">
        <v>2367</v>
      </c>
      <c r="C1134" s="23" t="s">
        <v>1886</v>
      </c>
      <c r="D1134" s="13" t="s">
        <v>41</v>
      </c>
      <c r="E1134" s="13" t="s">
        <v>1461</v>
      </c>
      <c r="F1134" s="13" t="s">
        <v>94</v>
      </c>
      <c r="G1134" s="13" t="s">
        <v>1463</v>
      </c>
      <c r="H1134" s="36">
        <v>1</v>
      </c>
    </row>
    <row r="1135" spans="1:8">
      <c r="A1135" s="23">
        <v>2017</v>
      </c>
      <c r="B1135" s="23" t="s">
        <v>2367</v>
      </c>
      <c r="C1135" s="23" t="s">
        <v>1886</v>
      </c>
      <c r="D1135" s="13" t="s">
        <v>41</v>
      </c>
      <c r="E1135" s="13" t="s">
        <v>1461</v>
      </c>
      <c r="F1135" s="13" t="s">
        <v>23</v>
      </c>
      <c r="G1135" s="13" t="s">
        <v>1464</v>
      </c>
      <c r="H1135" s="36">
        <v>1</v>
      </c>
    </row>
    <row r="1136" spans="1:8">
      <c r="A1136" s="23">
        <v>2017</v>
      </c>
      <c r="B1136" s="23" t="s">
        <v>2367</v>
      </c>
      <c r="C1136" s="23" t="s">
        <v>1886</v>
      </c>
      <c r="D1136" s="13" t="s">
        <v>41</v>
      </c>
      <c r="E1136" s="13" t="s">
        <v>1461</v>
      </c>
      <c r="F1136" s="13" t="s">
        <v>70</v>
      </c>
      <c r="G1136" s="13" t="s">
        <v>1466</v>
      </c>
      <c r="H1136" s="36">
        <v>3</v>
      </c>
    </row>
    <row r="1137" spans="1:8">
      <c r="A1137" s="23">
        <v>2017</v>
      </c>
      <c r="B1137" s="23" t="s">
        <v>2367</v>
      </c>
      <c r="C1137" s="23" t="s">
        <v>1886</v>
      </c>
      <c r="D1137" s="13" t="s">
        <v>41</v>
      </c>
      <c r="E1137" s="13" t="s">
        <v>1461</v>
      </c>
      <c r="F1137" s="13" t="s">
        <v>100</v>
      </c>
      <c r="G1137" s="13" t="s">
        <v>1468</v>
      </c>
      <c r="H1137" s="36">
        <v>4</v>
      </c>
    </row>
    <row r="1138" spans="1:8">
      <c r="A1138" s="23">
        <v>2017</v>
      </c>
      <c r="B1138" s="23" t="s">
        <v>2367</v>
      </c>
      <c r="C1138" s="23" t="s">
        <v>1886</v>
      </c>
      <c r="D1138" s="13" t="s">
        <v>41</v>
      </c>
      <c r="E1138" s="13" t="s">
        <v>1461</v>
      </c>
      <c r="F1138" s="13" t="s">
        <v>70</v>
      </c>
      <c r="G1138" s="13" t="s">
        <v>1469</v>
      </c>
      <c r="H1138" s="36">
        <v>4</v>
      </c>
    </row>
    <row r="1139" spans="1:8">
      <c r="A1139" s="23">
        <v>2017</v>
      </c>
      <c r="B1139" s="23" t="s">
        <v>2367</v>
      </c>
      <c r="C1139" s="23" t="s">
        <v>1886</v>
      </c>
      <c r="D1139" s="13" t="s">
        <v>41</v>
      </c>
      <c r="E1139" s="13" t="s">
        <v>1461</v>
      </c>
      <c r="F1139" s="13" t="s">
        <v>164</v>
      </c>
      <c r="G1139" s="13" t="s">
        <v>584</v>
      </c>
      <c r="H1139" s="36">
        <v>1</v>
      </c>
    </row>
    <row r="1140" spans="1:8">
      <c r="A1140" s="23">
        <v>2017</v>
      </c>
      <c r="B1140" s="23" t="s">
        <v>2367</v>
      </c>
      <c r="C1140" s="23" t="s">
        <v>1886</v>
      </c>
      <c r="D1140" s="13" t="s">
        <v>41</v>
      </c>
      <c r="E1140" s="13" t="s">
        <v>1461</v>
      </c>
      <c r="F1140" s="13" t="s">
        <v>60</v>
      </c>
      <c r="G1140" s="13" t="s">
        <v>1477</v>
      </c>
      <c r="H1140" s="36">
        <v>8</v>
      </c>
    </row>
    <row r="1141" spans="1:8">
      <c r="A1141" s="23">
        <v>2017</v>
      </c>
      <c r="B1141" s="23" t="s">
        <v>2367</v>
      </c>
      <c r="C1141" s="23" t="s">
        <v>1886</v>
      </c>
      <c r="D1141" s="13" t="s">
        <v>41</v>
      </c>
      <c r="E1141" s="13" t="s">
        <v>1461</v>
      </c>
      <c r="F1141" s="13" t="s">
        <v>70</v>
      </c>
      <c r="G1141" s="13" t="s">
        <v>1478</v>
      </c>
      <c r="H1141" s="36">
        <v>3</v>
      </c>
    </row>
    <row r="1142" spans="1:8">
      <c r="A1142" s="23">
        <v>2017</v>
      </c>
      <c r="B1142" s="23" t="s">
        <v>2367</v>
      </c>
      <c r="C1142" s="23" t="s">
        <v>1886</v>
      </c>
      <c r="D1142" s="13" t="s">
        <v>60</v>
      </c>
      <c r="E1142" s="13" t="s">
        <v>1458</v>
      </c>
      <c r="F1142" s="13" t="s">
        <v>23</v>
      </c>
      <c r="G1142" s="13" t="s">
        <v>1453</v>
      </c>
      <c r="H1142" s="36">
        <v>2</v>
      </c>
    </row>
    <row r="1143" spans="1:8">
      <c r="A1143" s="23">
        <v>2017</v>
      </c>
      <c r="B1143" s="23" t="s">
        <v>2367</v>
      </c>
      <c r="C1143" s="23" t="s">
        <v>1886</v>
      </c>
      <c r="D1143" s="13" t="s">
        <v>60</v>
      </c>
      <c r="E1143" s="13" t="s">
        <v>1458</v>
      </c>
      <c r="F1143" s="13" t="s">
        <v>70</v>
      </c>
      <c r="G1143" s="13" t="s">
        <v>577</v>
      </c>
      <c r="H1143" s="36">
        <v>4</v>
      </c>
    </row>
    <row r="1144" spans="1:8">
      <c r="A1144" s="23">
        <v>2017</v>
      </c>
      <c r="B1144" s="23" t="s">
        <v>2367</v>
      </c>
      <c r="C1144" s="23" t="s">
        <v>1886</v>
      </c>
      <c r="D1144" s="13" t="s">
        <v>60</v>
      </c>
      <c r="E1144" s="13" t="s">
        <v>1458</v>
      </c>
      <c r="F1144" s="13" t="s">
        <v>76</v>
      </c>
      <c r="G1144" s="13" t="s">
        <v>1459</v>
      </c>
      <c r="H1144" s="36">
        <v>5</v>
      </c>
    </row>
    <row r="1145" spans="1:8">
      <c r="A1145" s="23">
        <v>2017</v>
      </c>
      <c r="B1145" s="23" t="s">
        <v>2367</v>
      </c>
      <c r="C1145" s="23" t="s">
        <v>1886</v>
      </c>
      <c r="D1145" s="13" t="s">
        <v>60</v>
      </c>
      <c r="E1145" s="13" t="s">
        <v>1458</v>
      </c>
      <c r="F1145" s="13" t="s">
        <v>41</v>
      </c>
      <c r="G1145" s="13" t="s">
        <v>1461</v>
      </c>
      <c r="H1145" s="36">
        <v>10</v>
      </c>
    </row>
    <row r="1146" spans="1:8">
      <c r="A1146" s="23">
        <v>2017</v>
      </c>
      <c r="B1146" s="23" t="s">
        <v>2367</v>
      </c>
      <c r="C1146" s="23" t="s">
        <v>1886</v>
      </c>
      <c r="D1146" s="13" t="s">
        <v>60</v>
      </c>
      <c r="E1146" s="13" t="s">
        <v>1458</v>
      </c>
      <c r="F1146" s="13" t="s">
        <v>23</v>
      </c>
      <c r="G1146" s="13" t="s">
        <v>1464</v>
      </c>
      <c r="H1146" s="36">
        <v>7</v>
      </c>
    </row>
    <row r="1147" spans="1:8">
      <c r="A1147" s="23">
        <v>2017</v>
      </c>
      <c r="B1147" s="23" t="s">
        <v>2367</v>
      </c>
      <c r="C1147" s="23" t="s">
        <v>1886</v>
      </c>
      <c r="D1147" s="13" t="s">
        <v>60</v>
      </c>
      <c r="E1147" s="13" t="s">
        <v>1458</v>
      </c>
      <c r="F1147" s="13" t="s">
        <v>70</v>
      </c>
      <c r="G1147" s="13" t="s">
        <v>1466</v>
      </c>
      <c r="H1147" s="36">
        <v>2</v>
      </c>
    </row>
    <row r="1148" spans="1:8">
      <c r="A1148" s="23">
        <v>2017</v>
      </c>
      <c r="B1148" s="23" t="s">
        <v>2367</v>
      </c>
      <c r="C1148" s="23" t="s">
        <v>1886</v>
      </c>
      <c r="D1148" s="13" t="s">
        <v>60</v>
      </c>
      <c r="E1148" s="13" t="s">
        <v>1458</v>
      </c>
      <c r="F1148" s="13" t="s">
        <v>100</v>
      </c>
      <c r="G1148" s="13" t="s">
        <v>1468</v>
      </c>
      <c r="H1148" s="36">
        <v>4</v>
      </c>
    </row>
    <row r="1149" spans="1:8">
      <c r="A1149" s="23">
        <v>2017</v>
      </c>
      <c r="B1149" s="23" t="s">
        <v>2367</v>
      </c>
      <c r="C1149" s="23" t="s">
        <v>1886</v>
      </c>
      <c r="D1149" s="13" t="s">
        <v>60</v>
      </c>
      <c r="E1149" s="13" t="s">
        <v>1458</v>
      </c>
      <c r="F1149" s="13" t="s">
        <v>70</v>
      </c>
      <c r="G1149" s="13" t="s">
        <v>1469</v>
      </c>
      <c r="H1149" s="36">
        <v>6</v>
      </c>
    </row>
    <row r="1150" spans="1:8">
      <c r="A1150" s="23">
        <v>2017</v>
      </c>
      <c r="B1150" s="23" t="s">
        <v>2367</v>
      </c>
      <c r="C1150" s="23" t="s">
        <v>1886</v>
      </c>
      <c r="D1150" s="13" t="s">
        <v>60</v>
      </c>
      <c r="E1150" s="13" t="s">
        <v>1458</v>
      </c>
      <c r="F1150" s="13" t="s">
        <v>86</v>
      </c>
      <c r="G1150" s="13" t="s">
        <v>87</v>
      </c>
      <c r="H1150" s="36">
        <v>1</v>
      </c>
    </row>
    <row r="1151" spans="1:8">
      <c r="A1151" s="23">
        <v>2017</v>
      </c>
      <c r="B1151" s="23" t="s">
        <v>2367</v>
      </c>
      <c r="C1151" s="23" t="s">
        <v>1886</v>
      </c>
      <c r="D1151" s="13" t="s">
        <v>60</v>
      </c>
      <c r="E1151" s="13" t="s">
        <v>1458</v>
      </c>
      <c r="F1151" s="13" t="s">
        <v>164</v>
      </c>
      <c r="G1151" s="13" t="s">
        <v>584</v>
      </c>
      <c r="H1151" s="36">
        <v>1</v>
      </c>
    </row>
    <row r="1152" spans="1:8">
      <c r="A1152" s="23">
        <v>2017</v>
      </c>
      <c r="B1152" s="23" t="s">
        <v>2367</v>
      </c>
      <c r="C1152" s="23" t="s">
        <v>1886</v>
      </c>
      <c r="D1152" s="13" t="s">
        <v>60</v>
      </c>
      <c r="E1152" s="13" t="s">
        <v>1458</v>
      </c>
      <c r="F1152" s="13" t="s">
        <v>60</v>
      </c>
      <c r="G1152" s="13" t="s">
        <v>1477</v>
      </c>
      <c r="H1152" s="36">
        <v>17</v>
      </c>
    </row>
    <row r="1153" spans="1:8">
      <c r="A1153" s="23">
        <v>2017</v>
      </c>
      <c r="B1153" s="23" t="s">
        <v>2367</v>
      </c>
      <c r="C1153" s="23" t="s">
        <v>1886</v>
      </c>
      <c r="D1153" s="13" t="s">
        <v>60</v>
      </c>
      <c r="E1153" s="13" t="s">
        <v>1458</v>
      </c>
      <c r="F1153" s="13" t="s">
        <v>70</v>
      </c>
      <c r="G1153" s="13" t="s">
        <v>1478</v>
      </c>
      <c r="H1153" s="36">
        <v>6</v>
      </c>
    </row>
    <row r="1154" spans="1:8">
      <c r="A1154" s="23">
        <v>2017</v>
      </c>
      <c r="B1154" s="23" t="s">
        <v>2367</v>
      </c>
      <c r="C1154" s="23" t="s">
        <v>1886</v>
      </c>
      <c r="D1154" s="13" t="s">
        <v>60</v>
      </c>
      <c r="E1154" s="13" t="s">
        <v>1477</v>
      </c>
      <c r="F1154" s="13" t="s">
        <v>23</v>
      </c>
      <c r="G1154" s="13" t="s">
        <v>1453</v>
      </c>
      <c r="H1154" s="36">
        <v>5</v>
      </c>
    </row>
    <row r="1155" spans="1:8">
      <c r="A1155" s="23">
        <v>2017</v>
      </c>
      <c r="B1155" s="23" t="s">
        <v>2367</v>
      </c>
      <c r="C1155" s="23" t="s">
        <v>1886</v>
      </c>
      <c r="D1155" s="13" t="s">
        <v>60</v>
      </c>
      <c r="E1155" s="13" t="s">
        <v>1477</v>
      </c>
      <c r="F1155" s="13" t="s">
        <v>70</v>
      </c>
      <c r="G1155" s="13" t="s">
        <v>577</v>
      </c>
      <c r="H1155" s="36">
        <v>1</v>
      </c>
    </row>
    <row r="1156" spans="1:8">
      <c r="A1156" s="23">
        <v>2017</v>
      </c>
      <c r="B1156" s="23" t="s">
        <v>2367</v>
      </c>
      <c r="C1156" s="23" t="s">
        <v>1886</v>
      </c>
      <c r="D1156" s="13" t="s">
        <v>60</v>
      </c>
      <c r="E1156" s="13" t="s">
        <v>1477</v>
      </c>
      <c r="F1156" s="13" t="s">
        <v>60</v>
      </c>
      <c r="G1156" s="13" t="s">
        <v>1458</v>
      </c>
      <c r="H1156" s="36">
        <v>12</v>
      </c>
    </row>
    <row r="1157" spans="1:8">
      <c r="A1157" s="23">
        <v>2017</v>
      </c>
      <c r="B1157" s="23" t="s">
        <v>2367</v>
      </c>
      <c r="C1157" s="23" t="s">
        <v>1886</v>
      </c>
      <c r="D1157" s="13" t="s">
        <v>60</v>
      </c>
      <c r="E1157" s="13" t="s">
        <v>1477</v>
      </c>
      <c r="F1157" s="13" t="s">
        <v>76</v>
      </c>
      <c r="G1157" s="13" t="s">
        <v>1459</v>
      </c>
      <c r="H1157" s="36">
        <v>5</v>
      </c>
    </row>
    <row r="1158" spans="1:8">
      <c r="A1158" s="23">
        <v>2017</v>
      </c>
      <c r="B1158" s="23" t="s">
        <v>2367</v>
      </c>
      <c r="C1158" s="23" t="s">
        <v>1886</v>
      </c>
      <c r="D1158" s="13" t="s">
        <v>60</v>
      </c>
      <c r="E1158" s="13" t="s">
        <v>1477</v>
      </c>
      <c r="F1158" s="13" t="s">
        <v>41</v>
      </c>
      <c r="G1158" s="13" t="s">
        <v>1461</v>
      </c>
      <c r="H1158" s="36">
        <v>10</v>
      </c>
    </row>
    <row r="1159" spans="1:8">
      <c r="A1159" s="23">
        <v>2017</v>
      </c>
      <c r="B1159" s="23" t="s">
        <v>2367</v>
      </c>
      <c r="C1159" s="23" t="s">
        <v>1886</v>
      </c>
      <c r="D1159" s="13" t="s">
        <v>60</v>
      </c>
      <c r="E1159" s="13" t="s">
        <v>1477</v>
      </c>
      <c r="F1159" s="13" t="s">
        <v>94</v>
      </c>
      <c r="G1159" s="13" t="s">
        <v>1463</v>
      </c>
      <c r="H1159" s="36">
        <v>1</v>
      </c>
    </row>
    <row r="1160" spans="1:8">
      <c r="A1160" s="23">
        <v>2017</v>
      </c>
      <c r="B1160" s="23" t="s">
        <v>2367</v>
      </c>
      <c r="C1160" s="23" t="s">
        <v>1886</v>
      </c>
      <c r="D1160" s="13" t="s">
        <v>60</v>
      </c>
      <c r="E1160" s="13" t="s">
        <v>1477</v>
      </c>
      <c r="F1160" s="13" t="s">
        <v>23</v>
      </c>
      <c r="G1160" s="13" t="s">
        <v>1464</v>
      </c>
      <c r="H1160" s="36">
        <v>3</v>
      </c>
    </row>
    <row r="1161" spans="1:8">
      <c r="A1161" s="23">
        <v>2017</v>
      </c>
      <c r="B1161" s="23" t="s">
        <v>2367</v>
      </c>
      <c r="C1161" s="23" t="s">
        <v>1886</v>
      </c>
      <c r="D1161" s="13" t="s">
        <v>60</v>
      </c>
      <c r="E1161" s="13" t="s">
        <v>1477</v>
      </c>
      <c r="F1161" s="13" t="s">
        <v>70</v>
      </c>
      <c r="G1161" s="13" t="s">
        <v>1466</v>
      </c>
      <c r="H1161" s="36">
        <v>1</v>
      </c>
    </row>
    <row r="1162" spans="1:8">
      <c r="A1162" s="23">
        <v>2017</v>
      </c>
      <c r="B1162" s="23" t="s">
        <v>2367</v>
      </c>
      <c r="C1162" s="23" t="s">
        <v>1886</v>
      </c>
      <c r="D1162" s="13" t="s">
        <v>60</v>
      </c>
      <c r="E1162" s="13" t="s">
        <v>1477</v>
      </c>
      <c r="F1162" s="13" t="s">
        <v>70</v>
      </c>
      <c r="G1162" s="13" t="s">
        <v>1469</v>
      </c>
      <c r="H1162" s="36">
        <v>1</v>
      </c>
    </row>
    <row r="1163" spans="1:8">
      <c r="A1163" s="23">
        <v>2017</v>
      </c>
      <c r="B1163" s="23" t="s">
        <v>2367</v>
      </c>
      <c r="C1163" s="23" t="s">
        <v>1886</v>
      </c>
      <c r="D1163" s="13" t="s">
        <v>60</v>
      </c>
      <c r="E1163" s="13" t="s">
        <v>1477</v>
      </c>
      <c r="F1163" s="13" t="s">
        <v>76</v>
      </c>
      <c r="G1163" s="13" t="s">
        <v>77</v>
      </c>
      <c r="H1163" s="36">
        <v>2</v>
      </c>
    </row>
    <row r="1164" spans="1:8">
      <c r="A1164" s="23">
        <v>2017</v>
      </c>
      <c r="B1164" s="23" t="s">
        <v>2367</v>
      </c>
      <c r="C1164" s="23" t="s">
        <v>1886</v>
      </c>
      <c r="D1164" s="13" t="s">
        <v>60</v>
      </c>
      <c r="E1164" s="13" t="s">
        <v>1477</v>
      </c>
      <c r="F1164" s="13" t="s">
        <v>164</v>
      </c>
      <c r="G1164" s="13" t="s">
        <v>584</v>
      </c>
      <c r="H1164" s="36">
        <v>6</v>
      </c>
    </row>
    <row r="1165" spans="1:8">
      <c r="A1165" s="23">
        <v>2017</v>
      </c>
      <c r="B1165" s="23" t="s">
        <v>2367</v>
      </c>
      <c r="C1165" s="23" t="s">
        <v>1886</v>
      </c>
      <c r="D1165" s="13" t="s">
        <v>60</v>
      </c>
      <c r="E1165" s="13" t="s">
        <v>1477</v>
      </c>
      <c r="F1165" s="13" t="s">
        <v>70</v>
      </c>
      <c r="G1165" s="13" t="s">
        <v>1478</v>
      </c>
      <c r="H1165" s="36">
        <v>1</v>
      </c>
    </row>
    <row r="1166" spans="1:8">
      <c r="A1166" s="23">
        <v>2017</v>
      </c>
      <c r="B1166" s="23" t="s">
        <v>2367</v>
      </c>
      <c r="C1166" s="23" t="s">
        <v>1886</v>
      </c>
      <c r="D1166" s="13" t="s">
        <v>70</v>
      </c>
      <c r="E1166" s="13" t="s">
        <v>577</v>
      </c>
      <c r="F1166" s="13" t="s">
        <v>10</v>
      </c>
      <c r="G1166" s="13" t="s">
        <v>1454</v>
      </c>
      <c r="H1166" s="36">
        <v>2</v>
      </c>
    </row>
    <row r="1167" spans="1:8">
      <c r="A1167" s="23">
        <v>2017</v>
      </c>
      <c r="B1167" s="23" t="s">
        <v>2367</v>
      </c>
      <c r="C1167" s="23" t="s">
        <v>1886</v>
      </c>
      <c r="D1167" s="13" t="s">
        <v>70</v>
      </c>
      <c r="E1167" s="13" t="s">
        <v>577</v>
      </c>
      <c r="F1167" s="13" t="s">
        <v>60</v>
      </c>
      <c r="G1167" s="13" t="s">
        <v>1458</v>
      </c>
      <c r="H1167" s="36">
        <v>1</v>
      </c>
    </row>
    <row r="1168" spans="1:8">
      <c r="A1168" s="23">
        <v>2017</v>
      </c>
      <c r="B1168" s="23" t="s">
        <v>2367</v>
      </c>
      <c r="C1168" s="23" t="s">
        <v>1886</v>
      </c>
      <c r="D1168" s="13" t="s">
        <v>70</v>
      </c>
      <c r="E1168" s="13" t="s">
        <v>577</v>
      </c>
      <c r="F1168" s="13" t="s">
        <v>76</v>
      </c>
      <c r="G1168" s="13" t="s">
        <v>1459</v>
      </c>
      <c r="H1168" s="36">
        <v>1</v>
      </c>
    </row>
    <row r="1169" spans="1:8">
      <c r="A1169" s="23">
        <v>2017</v>
      </c>
      <c r="B1169" s="23" t="s">
        <v>2367</v>
      </c>
      <c r="C1169" s="23" t="s">
        <v>1886</v>
      </c>
      <c r="D1169" s="13" t="s">
        <v>70</v>
      </c>
      <c r="E1169" s="13" t="s">
        <v>577</v>
      </c>
      <c r="F1169" s="13" t="s">
        <v>5</v>
      </c>
      <c r="G1169" s="13" t="s">
        <v>1462</v>
      </c>
      <c r="H1169" s="36">
        <v>1</v>
      </c>
    </row>
    <row r="1170" spans="1:8">
      <c r="A1170" s="23">
        <v>2017</v>
      </c>
      <c r="B1170" s="23" t="s">
        <v>2367</v>
      </c>
      <c r="C1170" s="23" t="s">
        <v>1886</v>
      </c>
      <c r="D1170" s="13" t="s">
        <v>70</v>
      </c>
      <c r="E1170" s="13" t="s">
        <v>577</v>
      </c>
      <c r="F1170" s="13" t="s">
        <v>23</v>
      </c>
      <c r="G1170" s="13" t="s">
        <v>1464</v>
      </c>
      <c r="H1170" s="36">
        <v>1</v>
      </c>
    </row>
    <row r="1171" spans="1:8">
      <c r="A1171" s="23">
        <v>2017</v>
      </c>
      <c r="B1171" s="23" t="s">
        <v>2367</v>
      </c>
      <c r="C1171" s="23" t="s">
        <v>1886</v>
      </c>
      <c r="D1171" s="13" t="s">
        <v>70</v>
      </c>
      <c r="E1171" s="13" t="s">
        <v>577</v>
      </c>
      <c r="F1171" s="13" t="s">
        <v>89</v>
      </c>
      <c r="G1171" s="13" t="s">
        <v>1465</v>
      </c>
      <c r="H1171" s="36">
        <v>1</v>
      </c>
    </row>
    <row r="1172" spans="1:8">
      <c r="A1172" s="23">
        <v>2017</v>
      </c>
      <c r="B1172" s="23" t="s">
        <v>2367</v>
      </c>
      <c r="C1172" s="23" t="s">
        <v>1886</v>
      </c>
      <c r="D1172" s="13" t="s">
        <v>70</v>
      </c>
      <c r="E1172" s="13" t="s">
        <v>577</v>
      </c>
      <c r="F1172" s="13" t="s">
        <v>100</v>
      </c>
      <c r="G1172" s="13" t="s">
        <v>1468</v>
      </c>
      <c r="H1172" s="36">
        <v>1</v>
      </c>
    </row>
    <row r="1173" spans="1:8">
      <c r="A1173" s="23">
        <v>2017</v>
      </c>
      <c r="B1173" s="23" t="s">
        <v>2367</v>
      </c>
      <c r="C1173" s="23" t="s">
        <v>1886</v>
      </c>
      <c r="D1173" s="13" t="s">
        <v>70</v>
      </c>
      <c r="E1173" s="13" t="s">
        <v>577</v>
      </c>
      <c r="F1173" s="13" t="s">
        <v>70</v>
      </c>
      <c r="G1173" s="13" t="s">
        <v>567</v>
      </c>
      <c r="H1173" s="36">
        <v>1</v>
      </c>
    </row>
    <row r="1174" spans="1:8">
      <c r="A1174" s="23">
        <v>2017</v>
      </c>
      <c r="B1174" s="23" t="s">
        <v>2367</v>
      </c>
      <c r="C1174" s="23" t="s">
        <v>1886</v>
      </c>
      <c r="D1174" s="13" t="s">
        <v>70</v>
      </c>
      <c r="E1174" s="13" t="s">
        <v>577</v>
      </c>
      <c r="F1174" s="13" t="s">
        <v>86</v>
      </c>
      <c r="G1174" s="13" t="s">
        <v>87</v>
      </c>
      <c r="H1174" s="36">
        <v>1</v>
      </c>
    </row>
    <row r="1175" spans="1:8">
      <c r="A1175" s="23">
        <v>2017</v>
      </c>
      <c r="B1175" s="23" t="s">
        <v>2367</v>
      </c>
      <c r="C1175" s="23" t="s">
        <v>1886</v>
      </c>
      <c r="D1175" s="13" t="s">
        <v>70</v>
      </c>
      <c r="E1175" s="13" t="s">
        <v>577</v>
      </c>
      <c r="F1175" s="13" t="s">
        <v>76</v>
      </c>
      <c r="G1175" s="13" t="s">
        <v>77</v>
      </c>
      <c r="H1175" s="36">
        <v>1</v>
      </c>
    </row>
    <row r="1176" spans="1:8">
      <c r="A1176" s="23">
        <v>2017</v>
      </c>
      <c r="B1176" s="23" t="s">
        <v>2367</v>
      </c>
      <c r="C1176" s="23" t="s">
        <v>1886</v>
      </c>
      <c r="D1176" s="13" t="s">
        <v>70</v>
      </c>
      <c r="E1176" s="13" t="s">
        <v>577</v>
      </c>
      <c r="F1176" s="13" t="s">
        <v>164</v>
      </c>
      <c r="G1176" s="13" t="s">
        <v>584</v>
      </c>
      <c r="H1176" s="36">
        <v>2</v>
      </c>
    </row>
    <row r="1177" spans="1:8">
      <c r="A1177" s="23">
        <v>2017</v>
      </c>
      <c r="B1177" s="23" t="s">
        <v>2367</v>
      </c>
      <c r="C1177" s="23" t="s">
        <v>1886</v>
      </c>
      <c r="D1177" s="13" t="s">
        <v>70</v>
      </c>
      <c r="E1177" s="13" t="s">
        <v>577</v>
      </c>
      <c r="F1177" s="13" t="s">
        <v>70</v>
      </c>
      <c r="G1177" s="13" t="s">
        <v>1478</v>
      </c>
      <c r="H1177" s="36">
        <v>1</v>
      </c>
    </row>
    <row r="1178" spans="1:8">
      <c r="A1178" s="23">
        <v>2017</v>
      </c>
      <c r="B1178" s="23" t="s">
        <v>2367</v>
      </c>
      <c r="C1178" s="23" t="s">
        <v>1886</v>
      </c>
      <c r="D1178" s="13" t="s">
        <v>70</v>
      </c>
      <c r="E1178" s="13" t="s">
        <v>1466</v>
      </c>
      <c r="F1178" s="13" t="s">
        <v>70</v>
      </c>
      <c r="G1178" s="13" t="s">
        <v>577</v>
      </c>
      <c r="H1178" s="36">
        <v>1</v>
      </c>
    </row>
    <row r="1179" spans="1:8">
      <c r="A1179" s="23">
        <v>2017</v>
      </c>
      <c r="B1179" s="23" t="s">
        <v>2367</v>
      </c>
      <c r="C1179" s="23" t="s">
        <v>1886</v>
      </c>
      <c r="D1179" s="13" t="s">
        <v>70</v>
      </c>
      <c r="E1179" s="13" t="s">
        <v>1466</v>
      </c>
      <c r="F1179" s="13" t="s">
        <v>5</v>
      </c>
      <c r="G1179" s="13" t="s">
        <v>559</v>
      </c>
      <c r="H1179" s="36">
        <v>1</v>
      </c>
    </row>
    <row r="1180" spans="1:8">
      <c r="A1180" s="23">
        <v>2017</v>
      </c>
      <c r="B1180" s="23" t="s">
        <v>2367</v>
      </c>
      <c r="C1180" s="23" t="s">
        <v>1886</v>
      </c>
      <c r="D1180" s="13" t="s">
        <v>70</v>
      </c>
      <c r="E1180" s="13" t="s">
        <v>1466</v>
      </c>
      <c r="F1180" s="13" t="s">
        <v>10</v>
      </c>
      <c r="G1180" s="13" t="s">
        <v>1454</v>
      </c>
      <c r="H1180" s="36">
        <v>1</v>
      </c>
    </row>
    <row r="1181" spans="1:8">
      <c r="A1181" s="23">
        <v>2017</v>
      </c>
      <c r="B1181" s="23" t="s">
        <v>2367</v>
      </c>
      <c r="C1181" s="23" t="s">
        <v>1886</v>
      </c>
      <c r="D1181" s="13" t="s">
        <v>70</v>
      </c>
      <c r="E1181" s="13" t="s">
        <v>1466</v>
      </c>
      <c r="F1181" s="13" t="s">
        <v>10</v>
      </c>
      <c r="G1181" s="13" t="s">
        <v>1455</v>
      </c>
      <c r="H1181" s="36">
        <v>1</v>
      </c>
    </row>
    <row r="1182" spans="1:8">
      <c r="A1182" s="23">
        <v>2017</v>
      </c>
      <c r="B1182" s="23" t="s">
        <v>2367</v>
      </c>
      <c r="C1182" s="23" t="s">
        <v>1886</v>
      </c>
      <c r="D1182" s="13" t="s">
        <v>70</v>
      </c>
      <c r="E1182" s="13" t="s">
        <v>1466</v>
      </c>
      <c r="F1182" s="13" t="s">
        <v>60</v>
      </c>
      <c r="G1182" s="13" t="s">
        <v>1458</v>
      </c>
      <c r="H1182" s="36">
        <v>4</v>
      </c>
    </row>
    <row r="1183" spans="1:8">
      <c r="A1183" s="23">
        <v>2017</v>
      </c>
      <c r="B1183" s="23" t="s">
        <v>2367</v>
      </c>
      <c r="C1183" s="23" t="s">
        <v>1886</v>
      </c>
      <c r="D1183" s="13" t="s">
        <v>70</v>
      </c>
      <c r="E1183" s="13" t="s">
        <v>1466</v>
      </c>
      <c r="F1183" s="13" t="s">
        <v>41</v>
      </c>
      <c r="G1183" s="13" t="s">
        <v>1461</v>
      </c>
      <c r="H1183" s="36">
        <v>3</v>
      </c>
    </row>
    <row r="1184" spans="1:8">
      <c r="A1184" s="23">
        <v>2017</v>
      </c>
      <c r="B1184" s="23" t="s">
        <v>2367</v>
      </c>
      <c r="C1184" s="23" t="s">
        <v>1886</v>
      </c>
      <c r="D1184" s="13" t="s">
        <v>70</v>
      </c>
      <c r="E1184" s="13" t="s">
        <v>1466</v>
      </c>
      <c r="F1184" s="13" t="s">
        <v>10</v>
      </c>
      <c r="G1184" s="13" t="s">
        <v>1467</v>
      </c>
      <c r="H1184" s="36">
        <v>1</v>
      </c>
    </row>
    <row r="1185" spans="1:8">
      <c r="A1185" s="23">
        <v>2017</v>
      </c>
      <c r="B1185" s="23" t="s">
        <v>2367</v>
      </c>
      <c r="C1185" s="23" t="s">
        <v>1886</v>
      </c>
      <c r="D1185" s="13" t="s">
        <v>70</v>
      </c>
      <c r="E1185" s="13" t="s">
        <v>1466</v>
      </c>
      <c r="F1185" s="13" t="s">
        <v>100</v>
      </c>
      <c r="G1185" s="13" t="s">
        <v>1468</v>
      </c>
      <c r="H1185" s="36">
        <v>4</v>
      </c>
    </row>
    <row r="1186" spans="1:8">
      <c r="A1186" s="23">
        <v>2017</v>
      </c>
      <c r="B1186" s="23" t="s">
        <v>2367</v>
      </c>
      <c r="C1186" s="23" t="s">
        <v>1886</v>
      </c>
      <c r="D1186" s="13" t="s">
        <v>70</v>
      </c>
      <c r="E1186" s="13" t="s">
        <v>1466</v>
      </c>
      <c r="F1186" s="13" t="s">
        <v>70</v>
      </c>
      <c r="G1186" s="13" t="s">
        <v>1469</v>
      </c>
      <c r="H1186" s="36">
        <v>3</v>
      </c>
    </row>
    <row r="1187" spans="1:8">
      <c r="A1187" s="23">
        <v>2017</v>
      </c>
      <c r="B1187" s="23" t="s">
        <v>2367</v>
      </c>
      <c r="C1187" s="23" t="s">
        <v>1886</v>
      </c>
      <c r="D1187" s="13" t="s">
        <v>70</v>
      </c>
      <c r="E1187" s="13" t="s">
        <v>1466</v>
      </c>
      <c r="F1187" s="13" t="s">
        <v>86</v>
      </c>
      <c r="G1187" s="13" t="s">
        <v>87</v>
      </c>
      <c r="H1187" s="36">
        <v>1</v>
      </c>
    </row>
    <row r="1188" spans="1:8">
      <c r="A1188" s="23">
        <v>2017</v>
      </c>
      <c r="B1188" s="23" t="s">
        <v>2367</v>
      </c>
      <c r="C1188" s="23" t="s">
        <v>1886</v>
      </c>
      <c r="D1188" s="13" t="s">
        <v>70</v>
      </c>
      <c r="E1188" s="13" t="s">
        <v>1466</v>
      </c>
      <c r="F1188" s="13" t="s">
        <v>76</v>
      </c>
      <c r="G1188" s="13" t="s">
        <v>77</v>
      </c>
      <c r="H1188" s="36">
        <v>6</v>
      </c>
    </row>
    <row r="1189" spans="1:8">
      <c r="A1189" s="23">
        <v>2017</v>
      </c>
      <c r="B1189" s="23" t="s">
        <v>2367</v>
      </c>
      <c r="C1189" s="23" t="s">
        <v>1886</v>
      </c>
      <c r="D1189" s="13" t="s">
        <v>70</v>
      </c>
      <c r="E1189" s="13" t="s">
        <v>1466</v>
      </c>
      <c r="F1189" s="13" t="s">
        <v>14</v>
      </c>
      <c r="G1189" s="13" t="s">
        <v>1474</v>
      </c>
      <c r="H1189" s="36">
        <v>1</v>
      </c>
    </row>
    <row r="1190" spans="1:8">
      <c r="A1190" s="23">
        <v>2017</v>
      </c>
      <c r="B1190" s="23" t="s">
        <v>2367</v>
      </c>
      <c r="C1190" s="23" t="s">
        <v>1886</v>
      </c>
      <c r="D1190" s="13" t="s">
        <v>70</v>
      </c>
      <c r="E1190" s="13" t="s">
        <v>1466</v>
      </c>
      <c r="F1190" s="13" t="s">
        <v>164</v>
      </c>
      <c r="G1190" s="13" t="s">
        <v>584</v>
      </c>
      <c r="H1190" s="36">
        <v>2</v>
      </c>
    </row>
    <row r="1191" spans="1:8">
      <c r="A1191" s="23">
        <v>2017</v>
      </c>
      <c r="B1191" s="23" t="s">
        <v>2367</v>
      </c>
      <c r="C1191" s="23" t="s">
        <v>1886</v>
      </c>
      <c r="D1191" s="13" t="s">
        <v>70</v>
      </c>
      <c r="E1191" s="13" t="s">
        <v>1466</v>
      </c>
      <c r="F1191" s="13" t="s">
        <v>60</v>
      </c>
      <c r="G1191" s="13" t="s">
        <v>1477</v>
      </c>
      <c r="H1191" s="36">
        <v>1</v>
      </c>
    </row>
    <row r="1192" spans="1:8">
      <c r="A1192" s="23">
        <v>2017</v>
      </c>
      <c r="B1192" s="23" t="s">
        <v>2367</v>
      </c>
      <c r="C1192" s="23" t="s">
        <v>1886</v>
      </c>
      <c r="D1192" s="13" t="s">
        <v>70</v>
      </c>
      <c r="E1192" s="13" t="s">
        <v>1466</v>
      </c>
      <c r="F1192" s="13" t="s">
        <v>167</v>
      </c>
      <c r="G1192" s="13" t="s">
        <v>1479</v>
      </c>
      <c r="H1192" s="36">
        <v>1</v>
      </c>
    </row>
    <row r="1193" spans="1:8">
      <c r="A1193" s="23">
        <v>2017</v>
      </c>
      <c r="B1193" s="23" t="s">
        <v>2367</v>
      </c>
      <c r="C1193" s="23" t="s">
        <v>1886</v>
      </c>
      <c r="D1193" s="13" t="s">
        <v>70</v>
      </c>
      <c r="E1193" s="13" t="s">
        <v>1469</v>
      </c>
      <c r="F1193" s="13" t="s">
        <v>70</v>
      </c>
      <c r="G1193" s="13" t="s">
        <v>577</v>
      </c>
      <c r="H1193" s="36">
        <v>1</v>
      </c>
    </row>
    <row r="1194" spans="1:8">
      <c r="A1194" s="23">
        <v>2017</v>
      </c>
      <c r="B1194" s="23" t="s">
        <v>2367</v>
      </c>
      <c r="C1194" s="23" t="s">
        <v>1886</v>
      </c>
      <c r="D1194" s="13" t="s">
        <v>70</v>
      </c>
      <c r="E1194" s="13" t="s">
        <v>1469</v>
      </c>
      <c r="F1194" s="13" t="s">
        <v>10</v>
      </c>
      <c r="G1194" s="13" t="s">
        <v>1455</v>
      </c>
      <c r="H1194" s="36">
        <v>1</v>
      </c>
    </row>
    <row r="1195" spans="1:8">
      <c r="A1195" s="23">
        <v>2017</v>
      </c>
      <c r="B1195" s="23" t="s">
        <v>2367</v>
      </c>
      <c r="C1195" s="23" t="s">
        <v>1886</v>
      </c>
      <c r="D1195" s="13" t="s">
        <v>70</v>
      </c>
      <c r="E1195" s="13" t="s">
        <v>1469</v>
      </c>
      <c r="F1195" s="13" t="s">
        <v>14</v>
      </c>
      <c r="G1195" s="13" t="s">
        <v>1456</v>
      </c>
      <c r="H1195" s="36">
        <v>1</v>
      </c>
    </row>
    <row r="1196" spans="1:8">
      <c r="A1196" s="23">
        <v>2017</v>
      </c>
      <c r="B1196" s="23" t="s">
        <v>2367</v>
      </c>
      <c r="C1196" s="23" t="s">
        <v>1886</v>
      </c>
      <c r="D1196" s="13" t="s">
        <v>70</v>
      </c>
      <c r="E1196" s="13" t="s">
        <v>1469</v>
      </c>
      <c r="F1196" s="13" t="s">
        <v>60</v>
      </c>
      <c r="G1196" s="13" t="s">
        <v>1458</v>
      </c>
      <c r="H1196" s="36">
        <v>3</v>
      </c>
    </row>
    <row r="1197" spans="1:8">
      <c r="A1197" s="23">
        <v>2017</v>
      </c>
      <c r="B1197" s="23" t="s">
        <v>2367</v>
      </c>
      <c r="C1197" s="23" t="s">
        <v>1886</v>
      </c>
      <c r="D1197" s="13" t="s">
        <v>70</v>
      </c>
      <c r="E1197" s="13" t="s">
        <v>1469</v>
      </c>
      <c r="F1197" s="13" t="s">
        <v>70</v>
      </c>
      <c r="G1197" s="13" t="s">
        <v>1466</v>
      </c>
      <c r="H1197" s="36">
        <v>1</v>
      </c>
    </row>
    <row r="1198" spans="1:8">
      <c r="A1198" s="23">
        <v>2017</v>
      </c>
      <c r="B1198" s="23" t="s">
        <v>2367</v>
      </c>
      <c r="C1198" s="23" t="s">
        <v>1886</v>
      </c>
      <c r="D1198" s="13" t="s">
        <v>70</v>
      </c>
      <c r="E1198" s="13" t="s">
        <v>1469</v>
      </c>
      <c r="F1198" s="13" t="s">
        <v>100</v>
      </c>
      <c r="G1198" s="13" t="s">
        <v>1468</v>
      </c>
      <c r="H1198" s="36">
        <v>1</v>
      </c>
    </row>
    <row r="1199" spans="1:8">
      <c r="A1199" s="23">
        <v>2017</v>
      </c>
      <c r="B1199" s="23" t="s">
        <v>2367</v>
      </c>
      <c r="C1199" s="23" t="s">
        <v>1886</v>
      </c>
      <c r="D1199" s="13" t="s">
        <v>70</v>
      </c>
      <c r="E1199" s="13" t="s">
        <v>1469</v>
      </c>
      <c r="F1199" s="13" t="s">
        <v>70</v>
      </c>
      <c r="G1199" s="13" t="s">
        <v>1478</v>
      </c>
      <c r="H1199" s="36">
        <v>1</v>
      </c>
    </row>
    <row r="1200" spans="1:8">
      <c r="A1200" s="23">
        <v>2017</v>
      </c>
      <c r="B1200" s="23" t="s">
        <v>2367</v>
      </c>
      <c r="C1200" s="23" t="s">
        <v>1886</v>
      </c>
      <c r="D1200" s="13" t="s">
        <v>70</v>
      </c>
      <c r="E1200" s="13" t="s">
        <v>1478</v>
      </c>
      <c r="F1200" s="13" t="s">
        <v>70</v>
      </c>
      <c r="G1200" s="13" t="s">
        <v>577</v>
      </c>
      <c r="H1200" s="36">
        <v>1</v>
      </c>
    </row>
    <row r="1201" spans="1:8">
      <c r="A1201" s="23">
        <v>2017</v>
      </c>
      <c r="B1201" s="23" t="s">
        <v>2367</v>
      </c>
      <c r="C1201" s="23" t="s">
        <v>1886</v>
      </c>
      <c r="D1201" s="13" t="s">
        <v>70</v>
      </c>
      <c r="E1201" s="13" t="s">
        <v>1478</v>
      </c>
      <c r="F1201" s="13" t="s">
        <v>10</v>
      </c>
      <c r="G1201" s="13" t="s">
        <v>1454</v>
      </c>
      <c r="H1201" s="36">
        <v>1</v>
      </c>
    </row>
    <row r="1202" spans="1:8">
      <c r="A1202" s="23">
        <v>2017</v>
      </c>
      <c r="B1202" s="23" t="s">
        <v>2367</v>
      </c>
      <c r="C1202" s="23" t="s">
        <v>1886</v>
      </c>
      <c r="D1202" s="13" t="s">
        <v>70</v>
      </c>
      <c r="E1202" s="13" t="s">
        <v>1478</v>
      </c>
      <c r="F1202" s="13" t="s">
        <v>76</v>
      </c>
      <c r="G1202" s="13" t="s">
        <v>1459</v>
      </c>
      <c r="H1202" s="36">
        <v>2</v>
      </c>
    </row>
    <row r="1203" spans="1:8">
      <c r="A1203" s="23">
        <v>2017</v>
      </c>
      <c r="B1203" s="23" t="s">
        <v>2367</v>
      </c>
      <c r="C1203" s="23" t="s">
        <v>1886</v>
      </c>
      <c r="D1203" s="13" t="s">
        <v>70</v>
      </c>
      <c r="E1203" s="13" t="s">
        <v>1478</v>
      </c>
      <c r="F1203" s="13" t="s">
        <v>41</v>
      </c>
      <c r="G1203" s="13" t="s">
        <v>1461</v>
      </c>
      <c r="H1203" s="36">
        <v>1</v>
      </c>
    </row>
    <row r="1204" spans="1:8">
      <c r="A1204" s="23">
        <v>2017</v>
      </c>
      <c r="B1204" s="23" t="s">
        <v>2367</v>
      </c>
      <c r="C1204" s="23" t="s">
        <v>1886</v>
      </c>
      <c r="D1204" s="13" t="s">
        <v>70</v>
      </c>
      <c r="E1204" s="13" t="s">
        <v>1478</v>
      </c>
      <c r="F1204" s="13" t="s">
        <v>70</v>
      </c>
      <c r="G1204" s="13" t="s">
        <v>1466</v>
      </c>
      <c r="H1204" s="36">
        <v>2</v>
      </c>
    </row>
    <row r="1205" spans="1:8">
      <c r="A1205" s="23">
        <v>2017</v>
      </c>
      <c r="B1205" s="23" t="s">
        <v>2367</v>
      </c>
      <c r="C1205" s="23" t="s">
        <v>1886</v>
      </c>
      <c r="D1205" s="13" t="s">
        <v>70</v>
      </c>
      <c r="E1205" s="13" t="s">
        <v>1478</v>
      </c>
      <c r="F1205" s="13" t="s">
        <v>70</v>
      </c>
      <c r="G1205" s="13" t="s">
        <v>1469</v>
      </c>
      <c r="H1205" s="36">
        <v>1</v>
      </c>
    </row>
    <row r="1206" spans="1:8">
      <c r="A1206" s="23">
        <v>2017</v>
      </c>
      <c r="B1206" s="23" t="s">
        <v>2367</v>
      </c>
      <c r="C1206" s="23" t="s">
        <v>1886</v>
      </c>
      <c r="D1206" s="13" t="s">
        <v>70</v>
      </c>
      <c r="E1206" s="13" t="s">
        <v>1478</v>
      </c>
      <c r="F1206" s="13" t="s">
        <v>86</v>
      </c>
      <c r="G1206" s="13" t="s">
        <v>87</v>
      </c>
      <c r="H1206" s="36">
        <v>1</v>
      </c>
    </row>
    <row r="1207" spans="1:8">
      <c r="A1207" s="23">
        <v>2017</v>
      </c>
      <c r="B1207" s="23" t="s">
        <v>2367</v>
      </c>
      <c r="C1207" s="23" t="s">
        <v>1886</v>
      </c>
      <c r="D1207" s="13" t="s">
        <v>70</v>
      </c>
      <c r="E1207" s="13" t="s">
        <v>1478</v>
      </c>
      <c r="F1207" s="13" t="s">
        <v>164</v>
      </c>
      <c r="G1207" s="13" t="s">
        <v>584</v>
      </c>
      <c r="H1207" s="36">
        <v>2</v>
      </c>
    </row>
    <row r="1208" spans="1:8">
      <c r="A1208" s="23">
        <v>2017</v>
      </c>
      <c r="B1208" s="23" t="s">
        <v>2367</v>
      </c>
      <c r="C1208" s="23" t="s">
        <v>1886</v>
      </c>
      <c r="D1208" s="13" t="s">
        <v>70</v>
      </c>
      <c r="E1208" s="13" t="s">
        <v>1478</v>
      </c>
      <c r="F1208" s="13" t="s">
        <v>60</v>
      </c>
      <c r="G1208" s="13" t="s">
        <v>1477</v>
      </c>
      <c r="H1208" s="36">
        <v>1</v>
      </c>
    </row>
    <row r="1209" spans="1:8">
      <c r="A1209" s="23">
        <v>2017</v>
      </c>
      <c r="B1209" s="23" t="s">
        <v>2367</v>
      </c>
      <c r="C1209" s="23" t="s">
        <v>1886</v>
      </c>
      <c r="D1209" s="13" t="s">
        <v>76</v>
      </c>
      <c r="E1209" s="13" t="s">
        <v>2395</v>
      </c>
      <c r="F1209" s="13" t="s">
        <v>23</v>
      </c>
      <c r="G1209" s="13" t="s">
        <v>1453</v>
      </c>
      <c r="H1209" s="36">
        <v>1</v>
      </c>
    </row>
    <row r="1210" spans="1:8">
      <c r="A1210" s="23">
        <v>2017</v>
      </c>
      <c r="B1210" s="23" t="s">
        <v>2367</v>
      </c>
      <c r="C1210" s="23" t="s">
        <v>1886</v>
      </c>
      <c r="D1210" s="13" t="s">
        <v>76</v>
      </c>
      <c r="E1210" s="13" t="s">
        <v>2395</v>
      </c>
      <c r="F1210" s="13" t="s">
        <v>70</v>
      </c>
      <c r="G1210" s="13" t="s">
        <v>1466</v>
      </c>
      <c r="H1210" s="36">
        <v>1</v>
      </c>
    </row>
    <row r="1211" spans="1:8">
      <c r="A1211" s="23">
        <v>2017</v>
      </c>
      <c r="B1211" s="23" t="s">
        <v>2367</v>
      </c>
      <c r="C1211" s="23" t="s">
        <v>1886</v>
      </c>
      <c r="D1211" s="13" t="s">
        <v>76</v>
      </c>
      <c r="E1211" s="13" t="s">
        <v>1459</v>
      </c>
      <c r="F1211" s="13" t="s">
        <v>23</v>
      </c>
      <c r="G1211" s="13" t="s">
        <v>1453</v>
      </c>
      <c r="H1211" s="36">
        <v>45</v>
      </c>
    </row>
    <row r="1212" spans="1:8">
      <c r="A1212" s="23">
        <v>2017</v>
      </c>
      <c r="B1212" s="23" t="s">
        <v>2367</v>
      </c>
      <c r="C1212" s="23" t="s">
        <v>1886</v>
      </c>
      <c r="D1212" s="13" t="s">
        <v>76</v>
      </c>
      <c r="E1212" s="13" t="s">
        <v>1459</v>
      </c>
      <c r="F1212" s="13" t="s">
        <v>70</v>
      </c>
      <c r="G1212" s="13" t="s">
        <v>577</v>
      </c>
      <c r="H1212" s="36">
        <v>12</v>
      </c>
    </row>
    <row r="1213" spans="1:8">
      <c r="A1213" s="23">
        <v>2017</v>
      </c>
      <c r="B1213" s="23" t="s">
        <v>2367</v>
      </c>
      <c r="C1213" s="23" t="s">
        <v>1886</v>
      </c>
      <c r="D1213" s="13" t="s">
        <v>76</v>
      </c>
      <c r="E1213" s="13" t="s">
        <v>1459</v>
      </c>
      <c r="F1213" s="13" t="s">
        <v>10</v>
      </c>
      <c r="G1213" s="13" t="s">
        <v>1454</v>
      </c>
      <c r="H1213" s="36">
        <v>17</v>
      </c>
    </row>
    <row r="1214" spans="1:8">
      <c r="A1214" s="23">
        <v>2017</v>
      </c>
      <c r="B1214" s="23" t="s">
        <v>2367</v>
      </c>
      <c r="C1214" s="23" t="s">
        <v>1886</v>
      </c>
      <c r="D1214" s="13" t="s">
        <v>76</v>
      </c>
      <c r="E1214" s="13" t="s">
        <v>1459</v>
      </c>
      <c r="F1214" s="13" t="s">
        <v>10</v>
      </c>
      <c r="G1214" s="13" t="s">
        <v>1455</v>
      </c>
      <c r="H1214" s="36">
        <v>9</v>
      </c>
    </row>
    <row r="1215" spans="1:8">
      <c r="A1215" s="23">
        <v>2017</v>
      </c>
      <c r="B1215" s="23" t="s">
        <v>2367</v>
      </c>
      <c r="C1215" s="23" t="s">
        <v>1886</v>
      </c>
      <c r="D1215" s="13" t="s">
        <v>76</v>
      </c>
      <c r="E1215" s="13" t="s">
        <v>1459</v>
      </c>
      <c r="F1215" s="13" t="s">
        <v>60</v>
      </c>
      <c r="G1215" s="13" t="s">
        <v>1458</v>
      </c>
      <c r="H1215" s="36">
        <v>57</v>
      </c>
    </row>
    <row r="1216" spans="1:8">
      <c r="A1216" s="23">
        <v>2017</v>
      </c>
      <c r="B1216" s="23" t="s">
        <v>2367</v>
      </c>
      <c r="C1216" s="23" t="s">
        <v>1886</v>
      </c>
      <c r="D1216" s="13" t="s">
        <v>76</v>
      </c>
      <c r="E1216" s="13" t="s">
        <v>1459</v>
      </c>
      <c r="F1216" s="13" t="s">
        <v>41</v>
      </c>
      <c r="G1216" s="13" t="s">
        <v>1461</v>
      </c>
      <c r="H1216" s="36">
        <v>10</v>
      </c>
    </row>
    <row r="1217" spans="1:8">
      <c r="A1217" s="23">
        <v>2017</v>
      </c>
      <c r="B1217" s="23" t="s">
        <v>2367</v>
      </c>
      <c r="C1217" s="23" t="s">
        <v>1886</v>
      </c>
      <c r="D1217" s="13" t="s">
        <v>76</v>
      </c>
      <c r="E1217" s="13" t="s">
        <v>1459</v>
      </c>
      <c r="F1217" s="13" t="s">
        <v>5</v>
      </c>
      <c r="G1217" s="13" t="s">
        <v>1462</v>
      </c>
      <c r="H1217" s="36">
        <v>5</v>
      </c>
    </row>
    <row r="1218" spans="1:8">
      <c r="A1218" s="23">
        <v>2017</v>
      </c>
      <c r="B1218" s="23" t="s">
        <v>2367</v>
      </c>
      <c r="C1218" s="23" t="s">
        <v>1886</v>
      </c>
      <c r="D1218" s="13" t="s">
        <v>76</v>
      </c>
      <c r="E1218" s="13" t="s">
        <v>1459</v>
      </c>
      <c r="F1218" s="13" t="s">
        <v>23</v>
      </c>
      <c r="G1218" s="13" t="s">
        <v>1464</v>
      </c>
      <c r="H1218" s="36">
        <v>3</v>
      </c>
    </row>
    <row r="1219" spans="1:8">
      <c r="A1219" s="23">
        <v>2017</v>
      </c>
      <c r="B1219" s="23" t="s">
        <v>2367</v>
      </c>
      <c r="C1219" s="23" t="s">
        <v>1886</v>
      </c>
      <c r="D1219" s="13" t="s">
        <v>76</v>
      </c>
      <c r="E1219" s="13" t="s">
        <v>1459</v>
      </c>
      <c r="F1219" s="13" t="s">
        <v>70</v>
      </c>
      <c r="G1219" s="13" t="s">
        <v>1466</v>
      </c>
      <c r="H1219" s="36">
        <v>27</v>
      </c>
    </row>
    <row r="1220" spans="1:8">
      <c r="A1220" s="23">
        <v>2017</v>
      </c>
      <c r="B1220" s="23" t="s">
        <v>2367</v>
      </c>
      <c r="C1220" s="23" t="s">
        <v>1886</v>
      </c>
      <c r="D1220" s="13" t="s">
        <v>76</v>
      </c>
      <c r="E1220" s="13" t="s">
        <v>1459</v>
      </c>
      <c r="F1220" s="13" t="s">
        <v>10</v>
      </c>
      <c r="G1220" s="13" t="s">
        <v>1467</v>
      </c>
      <c r="H1220" s="36">
        <v>1</v>
      </c>
    </row>
    <row r="1221" spans="1:8">
      <c r="A1221" s="23">
        <v>2017</v>
      </c>
      <c r="B1221" s="23" t="s">
        <v>2367</v>
      </c>
      <c r="C1221" s="23" t="s">
        <v>1886</v>
      </c>
      <c r="D1221" s="13" t="s">
        <v>76</v>
      </c>
      <c r="E1221" s="13" t="s">
        <v>1459</v>
      </c>
      <c r="F1221" s="13" t="s">
        <v>100</v>
      </c>
      <c r="G1221" s="13" t="s">
        <v>1468</v>
      </c>
      <c r="H1221" s="36">
        <v>1</v>
      </c>
    </row>
    <row r="1222" spans="1:8">
      <c r="A1222" s="23">
        <v>2017</v>
      </c>
      <c r="B1222" s="23" t="s">
        <v>2367</v>
      </c>
      <c r="C1222" s="23" t="s">
        <v>1886</v>
      </c>
      <c r="D1222" s="13" t="s">
        <v>76</v>
      </c>
      <c r="E1222" s="13" t="s">
        <v>1459</v>
      </c>
      <c r="F1222" s="13" t="s">
        <v>70</v>
      </c>
      <c r="G1222" s="13" t="s">
        <v>1469</v>
      </c>
      <c r="H1222" s="36">
        <v>8</v>
      </c>
    </row>
    <row r="1223" spans="1:8">
      <c r="A1223" s="23">
        <v>2017</v>
      </c>
      <c r="B1223" s="23" t="s">
        <v>2367</v>
      </c>
      <c r="C1223" s="23" t="s">
        <v>1886</v>
      </c>
      <c r="D1223" s="13" t="s">
        <v>76</v>
      </c>
      <c r="E1223" s="13" t="s">
        <v>1459</v>
      </c>
      <c r="F1223" s="13" t="s">
        <v>86</v>
      </c>
      <c r="G1223" s="13" t="s">
        <v>87</v>
      </c>
      <c r="H1223" s="36">
        <v>1</v>
      </c>
    </row>
    <row r="1224" spans="1:8">
      <c r="A1224" s="23">
        <v>2017</v>
      </c>
      <c r="B1224" s="23" t="s">
        <v>2367</v>
      </c>
      <c r="C1224" s="23" t="s">
        <v>1886</v>
      </c>
      <c r="D1224" s="13" t="s">
        <v>76</v>
      </c>
      <c r="E1224" s="13" t="s">
        <v>1459</v>
      </c>
      <c r="F1224" s="13" t="s">
        <v>76</v>
      </c>
      <c r="G1224" s="13" t="s">
        <v>77</v>
      </c>
      <c r="H1224" s="36">
        <v>4</v>
      </c>
    </row>
    <row r="1225" spans="1:8">
      <c r="A1225" s="23">
        <v>2017</v>
      </c>
      <c r="B1225" s="23" t="s">
        <v>2367</v>
      </c>
      <c r="C1225" s="23" t="s">
        <v>1886</v>
      </c>
      <c r="D1225" s="13" t="s">
        <v>76</v>
      </c>
      <c r="E1225" s="13" t="s">
        <v>1459</v>
      </c>
      <c r="F1225" s="13" t="s">
        <v>14</v>
      </c>
      <c r="G1225" s="13" t="s">
        <v>1476</v>
      </c>
      <c r="H1225" s="36">
        <v>1</v>
      </c>
    </row>
    <row r="1226" spans="1:8">
      <c r="A1226" s="23">
        <v>2017</v>
      </c>
      <c r="B1226" s="23" t="s">
        <v>2367</v>
      </c>
      <c r="C1226" s="23" t="s">
        <v>1886</v>
      </c>
      <c r="D1226" s="13" t="s">
        <v>76</v>
      </c>
      <c r="E1226" s="13" t="s">
        <v>1459</v>
      </c>
      <c r="F1226" s="13" t="s">
        <v>164</v>
      </c>
      <c r="G1226" s="13" t="s">
        <v>584</v>
      </c>
      <c r="H1226" s="36">
        <v>24</v>
      </c>
    </row>
    <row r="1227" spans="1:8">
      <c r="A1227" s="23">
        <v>2017</v>
      </c>
      <c r="B1227" s="23" t="s">
        <v>2367</v>
      </c>
      <c r="C1227" s="23" t="s">
        <v>1886</v>
      </c>
      <c r="D1227" s="13" t="s">
        <v>76</v>
      </c>
      <c r="E1227" s="13" t="s">
        <v>1459</v>
      </c>
      <c r="F1227" s="13" t="s">
        <v>60</v>
      </c>
      <c r="G1227" s="13" t="s">
        <v>1477</v>
      </c>
      <c r="H1227" s="36">
        <v>21</v>
      </c>
    </row>
    <row r="1228" spans="1:8">
      <c r="A1228" s="23">
        <v>2017</v>
      </c>
      <c r="B1228" s="23" t="s">
        <v>2367</v>
      </c>
      <c r="C1228" s="23" t="s">
        <v>1886</v>
      </c>
      <c r="D1228" s="13" t="s">
        <v>76</v>
      </c>
      <c r="E1228" s="13" t="s">
        <v>1459</v>
      </c>
      <c r="F1228" s="13" t="s">
        <v>70</v>
      </c>
      <c r="G1228" s="13" t="s">
        <v>1478</v>
      </c>
      <c r="H1228" s="36">
        <v>10</v>
      </c>
    </row>
    <row r="1229" spans="1:8">
      <c r="A1229" s="23">
        <v>2017</v>
      </c>
      <c r="B1229" s="23" t="s">
        <v>2367</v>
      </c>
      <c r="C1229" s="23" t="s">
        <v>1886</v>
      </c>
      <c r="D1229" s="13" t="s">
        <v>76</v>
      </c>
      <c r="E1229" s="13" t="s">
        <v>77</v>
      </c>
      <c r="F1229" s="13" t="s">
        <v>23</v>
      </c>
      <c r="G1229" s="13" t="s">
        <v>1453</v>
      </c>
      <c r="H1229" s="36">
        <v>3</v>
      </c>
    </row>
    <row r="1230" spans="1:8">
      <c r="A1230" s="23">
        <v>2017</v>
      </c>
      <c r="B1230" s="23" t="s">
        <v>2367</v>
      </c>
      <c r="C1230" s="23" t="s">
        <v>1886</v>
      </c>
      <c r="D1230" s="13" t="s">
        <v>76</v>
      </c>
      <c r="E1230" s="13" t="s">
        <v>77</v>
      </c>
      <c r="F1230" s="13" t="s">
        <v>70</v>
      </c>
      <c r="G1230" s="13" t="s">
        <v>577</v>
      </c>
      <c r="H1230" s="36">
        <v>3</v>
      </c>
    </row>
    <row r="1231" spans="1:8">
      <c r="A1231" s="23">
        <v>2017</v>
      </c>
      <c r="B1231" s="23" t="s">
        <v>2367</v>
      </c>
      <c r="C1231" s="23" t="s">
        <v>1886</v>
      </c>
      <c r="D1231" s="13" t="s">
        <v>76</v>
      </c>
      <c r="E1231" s="13" t="s">
        <v>77</v>
      </c>
      <c r="F1231" s="13" t="s">
        <v>10</v>
      </c>
      <c r="G1231" s="13" t="s">
        <v>1454</v>
      </c>
      <c r="H1231" s="36">
        <v>1</v>
      </c>
    </row>
    <row r="1232" spans="1:8">
      <c r="A1232" s="23">
        <v>2017</v>
      </c>
      <c r="B1232" s="23" t="s">
        <v>2367</v>
      </c>
      <c r="C1232" s="23" t="s">
        <v>1886</v>
      </c>
      <c r="D1232" s="13" t="s">
        <v>76</v>
      </c>
      <c r="E1232" s="13" t="s">
        <v>77</v>
      </c>
      <c r="F1232" s="13" t="s">
        <v>10</v>
      </c>
      <c r="G1232" s="13" t="s">
        <v>1455</v>
      </c>
      <c r="H1232" s="36">
        <v>1</v>
      </c>
    </row>
    <row r="1233" spans="1:8">
      <c r="A1233" s="23">
        <v>2017</v>
      </c>
      <c r="B1233" s="23" t="s">
        <v>2367</v>
      </c>
      <c r="C1233" s="23" t="s">
        <v>1886</v>
      </c>
      <c r="D1233" s="13" t="s">
        <v>76</v>
      </c>
      <c r="E1233" s="13" t="s">
        <v>77</v>
      </c>
      <c r="F1233" s="13" t="s">
        <v>76</v>
      </c>
      <c r="G1233" s="13" t="s">
        <v>1459</v>
      </c>
      <c r="H1233" s="36">
        <v>1</v>
      </c>
    </row>
    <row r="1234" spans="1:8">
      <c r="A1234" s="23">
        <v>2017</v>
      </c>
      <c r="B1234" s="23" t="s">
        <v>2367</v>
      </c>
      <c r="C1234" s="23" t="s">
        <v>1886</v>
      </c>
      <c r="D1234" s="13" t="s">
        <v>76</v>
      </c>
      <c r="E1234" s="13" t="s">
        <v>77</v>
      </c>
      <c r="F1234" s="13" t="s">
        <v>41</v>
      </c>
      <c r="G1234" s="13" t="s">
        <v>1461</v>
      </c>
      <c r="H1234" s="36">
        <v>1</v>
      </c>
    </row>
    <row r="1235" spans="1:8">
      <c r="A1235" s="23">
        <v>2017</v>
      </c>
      <c r="B1235" s="23" t="s">
        <v>2367</v>
      </c>
      <c r="C1235" s="23" t="s">
        <v>1886</v>
      </c>
      <c r="D1235" s="13" t="s">
        <v>76</v>
      </c>
      <c r="E1235" s="13" t="s">
        <v>77</v>
      </c>
      <c r="F1235" s="13" t="s">
        <v>23</v>
      </c>
      <c r="G1235" s="13" t="s">
        <v>1464</v>
      </c>
      <c r="H1235" s="36">
        <v>1</v>
      </c>
    </row>
    <row r="1236" spans="1:8">
      <c r="A1236" s="23">
        <v>2017</v>
      </c>
      <c r="B1236" s="23" t="s">
        <v>2367</v>
      </c>
      <c r="C1236" s="23" t="s">
        <v>1886</v>
      </c>
      <c r="D1236" s="13" t="s">
        <v>76</v>
      </c>
      <c r="E1236" s="13" t="s">
        <v>77</v>
      </c>
      <c r="F1236" s="13" t="s">
        <v>70</v>
      </c>
      <c r="G1236" s="13" t="s">
        <v>1466</v>
      </c>
      <c r="H1236" s="36">
        <v>7</v>
      </c>
    </row>
    <row r="1237" spans="1:8">
      <c r="A1237" s="23">
        <v>2017</v>
      </c>
      <c r="B1237" s="23" t="s">
        <v>2367</v>
      </c>
      <c r="C1237" s="23" t="s">
        <v>1886</v>
      </c>
      <c r="D1237" s="13" t="s">
        <v>76</v>
      </c>
      <c r="E1237" s="13" t="s">
        <v>77</v>
      </c>
      <c r="F1237" s="13" t="s">
        <v>10</v>
      </c>
      <c r="G1237" s="13" t="s">
        <v>1467</v>
      </c>
      <c r="H1237" s="36">
        <v>1</v>
      </c>
    </row>
    <row r="1238" spans="1:8">
      <c r="A1238" s="23">
        <v>2017</v>
      </c>
      <c r="B1238" s="23" t="s">
        <v>2367</v>
      </c>
      <c r="C1238" s="23" t="s">
        <v>1886</v>
      </c>
      <c r="D1238" s="13" t="s">
        <v>76</v>
      </c>
      <c r="E1238" s="13" t="s">
        <v>77</v>
      </c>
      <c r="F1238" s="13" t="s">
        <v>100</v>
      </c>
      <c r="G1238" s="13" t="s">
        <v>1468</v>
      </c>
      <c r="H1238" s="36">
        <v>2</v>
      </c>
    </row>
    <row r="1239" spans="1:8">
      <c r="A1239" s="23">
        <v>2017</v>
      </c>
      <c r="B1239" s="23" t="s">
        <v>2367</v>
      </c>
      <c r="C1239" s="23" t="s">
        <v>1886</v>
      </c>
      <c r="D1239" s="13" t="s">
        <v>76</v>
      </c>
      <c r="E1239" s="13" t="s">
        <v>77</v>
      </c>
      <c r="F1239" s="13" t="s">
        <v>86</v>
      </c>
      <c r="G1239" s="13" t="s">
        <v>87</v>
      </c>
      <c r="H1239" s="36">
        <v>2</v>
      </c>
    </row>
    <row r="1240" spans="1:8">
      <c r="A1240" s="23">
        <v>2017</v>
      </c>
      <c r="B1240" s="23" t="s">
        <v>2367</v>
      </c>
      <c r="C1240" s="23" t="s">
        <v>1886</v>
      </c>
      <c r="D1240" s="13" t="s">
        <v>76</v>
      </c>
      <c r="E1240" s="13" t="s">
        <v>77</v>
      </c>
      <c r="F1240" s="13" t="s">
        <v>100</v>
      </c>
      <c r="G1240" s="13" t="s">
        <v>101</v>
      </c>
      <c r="H1240" s="36">
        <v>1</v>
      </c>
    </row>
    <row r="1241" spans="1:8">
      <c r="A1241" s="23">
        <v>2017</v>
      </c>
      <c r="B1241" s="23" t="s">
        <v>2367</v>
      </c>
      <c r="C1241" s="23" t="s">
        <v>1886</v>
      </c>
      <c r="D1241" s="13" t="s">
        <v>76</v>
      </c>
      <c r="E1241" s="13" t="s">
        <v>77</v>
      </c>
      <c r="F1241" s="13" t="s">
        <v>164</v>
      </c>
      <c r="G1241" s="13" t="s">
        <v>584</v>
      </c>
      <c r="H1241" s="36">
        <v>2</v>
      </c>
    </row>
    <row r="1242" spans="1:8">
      <c r="A1242" s="23">
        <v>2017</v>
      </c>
      <c r="B1242" s="23" t="s">
        <v>2367</v>
      </c>
      <c r="C1242" s="23" t="s">
        <v>1886</v>
      </c>
      <c r="D1242" s="13" t="s">
        <v>76</v>
      </c>
      <c r="E1242" s="13" t="s">
        <v>77</v>
      </c>
      <c r="F1242" s="13" t="s">
        <v>60</v>
      </c>
      <c r="G1242" s="13" t="s">
        <v>1477</v>
      </c>
      <c r="H1242" s="36">
        <v>2</v>
      </c>
    </row>
    <row r="1243" spans="1:8">
      <c r="A1243" s="23">
        <v>2017</v>
      </c>
      <c r="B1243" s="23" t="s">
        <v>2367</v>
      </c>
      <c r="C1243" s="23" t="s">
        <v>1886</v>
      </c>
      <c r="D1243" s="13" t="s">
        <v>76</v>
      </c>
      <c r="E1243" s="13" t="s">
        <v>77</v>
      </c>
      <c r="F1243" s="13" t="s">
        <v>70</v>
      </c>
      <c r="G1243" s="13" t="s">
        <v>1478</v>
      </c>
      <c r="H1243" s="36">
        <v>1</v>
      </c>
    </row>
    <row r="1244" spans="1:8">
      <c r="A1244" s="23">
        <v>2017</v>
      </c>
      <c r="B1244" s="23" t="s">
        <v>2367</v>
      </c>
      <c r="C1244" s="23" t="s">
        <v>1886</v>
      </c>
      <c r="D1244" s="13" t="s">
        <v>86</v>
      </c>
      <c r="E1244" s="13" t="s">
        <v>87</v>
      </c>
      <c r="F1244" s="13" t="s">
        <v>76</v>
      </c>
      <c r="G1244" s="13" t="s">
        <v>77</v>
      </c>
      <c r="H1244" s="36">
        <v>1</v>
      </c>
    </row>
    <row r="1245" spans="1:8">
      <c r="A1245" s="23">
        <v>2017</v>
      </c>
      <c r="B1245" s="23" t="s">
        <v>2367</v>
      </c>
      <c r="C1245" s="23" t="s">
        <v>1886</v>
      </c>
      <c r="D1245" s="13" t="s">
        <v>86</v>
      </c>
      <c r="E1245" s="13" t="s">
        <v>87</v>
      </c>
      <c r="F1245" s="13" t="s">
        <v>164</v>
      </c>
      <c r="G1245" s="13" t="s">
        <v>584</v>
      </c>
      <c r="H1245" s="36">
        <v>2</v>
      </c>
    </row>
    <row r="1246" spans="1:8">
      <c r="A1246" s="23">
        <v>2017</v>
      </c>
      <c r="B1246" s="23" t="s">
        <v>2367</v>
      </c>
      <c r="C1246" s="23" t="s">
        <v>1886</v>
      </c>
      <c r="D1246" s="13" t="s">
        <v>89</v>
      </c>
      <c r="E1246" s="13" t="s">
        <v>1465</v>
      </c>
      <c r="F1246" s="13" t="s">
        <v>14</v>
      </c>
      <c r="G1246" s="13" t="s">
        <v>1456</v>
      </c>
      <c r="H1246" s="36">
        <v>1</v>
      </c>
    </row>
    <row r="1247" spans="1:8">
      <c r="A1247" s="23">
        <v>2017</v>
      </c>
      <c r="B1247" s="23" t="s">
        <v>2367</v>
      </c>
      <c r="C1247" s="23" t="s">
        <v>1886</v>
      </c>
      <c r="D1247" s="13" t="s">
        <v>94</v>
      </c>
      <c r="E1247" s="13" t="s">
        <v>1463</v>
      </c>
      <c r="F1247" s="13" t="s">
        <v>23</v>
      </c>
      <c r="G1247" s="13" t="s">
        <v>1453</v>
      </c>
      <c r="H1247" s="36">
        <v>1</v>
      </c>
    </row>
    <row r="1248" spans="1:8">
      <c r="A1248" s="23">
        <v>2017</v>
      </c>
      <c r="B1248" s="23" t="s">
        <v>2367</v>
      </c>
      <c r="C1248" s="23" t="s">
        <v>1886</v>
      </c>
      <c r="D1248" s="13" t="s">
        <v>94</v>
      </c>
      <c r="E1248" s="13" t="s">
        <v>1463</v>
      </c>
      <c r="F1248" s="13" t="s">
        <v>70</v>
      </c>
      <c r="G1248" s="13" t="s">
        <v>577</v>
      </c>
      <c r="H1248" s="36">
        <v>2</v>
      </c>
    </row>
    <row r="1249" spans="1:8">
      <c r="A1249" s="23">
        <v>2017</v>
      </c>
      <c r="B1249" s="23" t="s">
        <v>2367</v>
      </c>
      <c r="C1249" s="23" t="s">
        <v>1886</v>
      </c>
      <c r="D1249" s="13" t="s">
        <v>94</v>
      </c>
      <c r="E1249" s="13" t="s">
        <v>1463</v>
      </c>
      <c r="F1249" s="13" t="s">
        <v>10</v>
      </c>
      <c r="G1249" s="13" t="s">
        <v>1455</v>
      </c>
      <c r="H1249" s="36">
        <v>1</v>
      </c>
    </row>
    <row r="1250" spans="1:8">
      <c r="A1250" s="23">
        <v>2017</v>
      </c>
      <c r="B1250" s="23" t="s">
        <v>2367</v>
      </c>
      <c r="C1250" s="23" t="s">
        <v>1886</v>
      </c>
      <c r="D1250" s="13" t="s">
        <v>94</v>
      </c>
      <c r="E1250" s="13" t="s">
        <v>1463</v>
      </c>
      <c r="F1250" s="13" t="s">
        <v>14</v>
      </c>
      <c r="G1250" s="13" t="s">
        <v>1457</v>
      </c>
      <c r="H1250" s="36">
        <v>4</v>
      </c>
    </row>
    <row r="1251" spans="1:8">
      <c r="A1251" s="23">
        <v>2017</v>
      </c>
      <c r="B1251" s="23" t="s">
        <v>2367</v>
      </c>
      <c r="C1251" s="23" t="s">
        <v>1886</v>
      </c>
      <c r="D1251" s="13" t="s">
        <v>94</v>
      </c>
      <c r="E1251" s="13" t="s">
        <v>1463</v>
      </c>
      <c r="F1251" s="13" t="s">
        <v>5</v>
      </c>
      <c r="G1251" s="13" t="s">
        <v>1462</v>
      </c>
      <c r="H1251" s="36">
        <v>2</v>
      </c>
    </row>
    <row r="1252" spans="1:8">
      <c r="A1252" s="23">
        <v>2017</v>
      </c>
      <c r="B1252" s="23" t="s">
        <v>2367</v>
      </c>
      <c r="C1252" s="23" t="s">
        <v>1886</v>
      </c>
      <c r="D1252" s="13" t="s">
        <v>94</v>
      </c>
      <c r="E1252" s="13" t="s">
        <v>1463</v>
      </c>
      <c r="F1252" s="13" t="s">
        <v>10</v>
      </c>
      <c r="G1252" s="13" t="s">
        <v>1467</v>
      </c>
      <c r="H1252" s="36">
        <v>1</v>
      </c>
    </row>
    <row r="1253" spans="1:8">
      <c r="A1253" s="23">
        <v>2017</v>
      </c>
      <c r="B1253" s="23" t="s">
        <v>2367</v>
      </c>
      <c r="C1253" s="23" t="s">
        <v>1886</v>
      </c>
      <c r="D1253" s="13" t="s">
        <v>94</v>
      </c>
      <c r="E1253" s="13" t="s">
        <v>1463</v>
      </c>
      <c r="F1253" s="13" t="s">
        <v>70</v>
      </c>
      <c r="G1253" s="13" t="s">
        <v>1478</v>
      </c>
      <c r="H1253" s="36">
        <v>1</v>
      </c>
    </row>
    <row r="1254" spans="1:8">
      <c r="A1254" s="23">
        <v>2017</v>
      </c>
      <c r="B1254" s="23" t="s">
        <v>2367</v>
      </c>
      <c r="C1254" s="23" t="s">
        <v>1886</v>
      </c>
      <c r="D1254" s="13" t="s">
        <v>100</v>
      </c>
      <c r="E1254" s="13" t="s">
        <v>1468</v>
      </c>
      <c r="F1254" s="13" t="s">
        <v>10</v>
      </c>
      <c r="G1254" s="13" t="s">
        <v>1455</v>
      </c>
      <c r="H1254" s="36">
        <v>1</v>
      </c>
    </row>
    <row r="1255" spans="1:8">
      <c r="A1255" s="23">
        <v>2017</v>
      </c>
      <c r="B1255" s="23" t="s">
        <v>2367</v>
      </c>
      <c r="C1255" s="23" t="s">
        <v>1886</v>
      </c>
      <c r="D1255" s="13" t="s">
        <v>100</v>
      </c>
      <c r="E1255" s="13" t="s">
        <v>1468</v>
      </c>
      <c r="F1255" s="13" t="s">
        <v>41</v>
      </c>
      <c r="G1255" s="13" t="s">
        <v>1461</v>
      </c>
      <c r="H1255" s="36">
        <v>2</v>
      </c>
    </row>
    <row r="1256" spans="1:8">
      <c r="A1256" s="23">
        <v>2017</v>
      </c>
      <c r="B1256" s="23" t="s">
        <v>2367</v>
      </c>
      <c r="C1256" s="23" t="s">
        <v>1886</v>
      </c>
      <c r="D1256" s="13" t="s">
        <v>100</v>
      </c>
      <c r="E1256" s="13" t="s">
        <v>1468</v>
      </c>
      <c r="F1256" s="13" t="s">
        <v>70</v>
      </c>
      <c r="G1256" s="13" t="s">
        <v>1469</v>
      </c>
      <c r="H1256" s="36">
        <v>1</v>
      </c>
    </row>
    <row r="1257" spans="1:8">
      <c r="A1257" s="23">
        <v>2017</v>
      </c>
      <c r="B1257" s="23" t="s">
        <v>2367</v>
      </c>
      <c r="C1257" s="23" t="s">
        <v>1886</v>
      </c>
      <c r="D1257" s="13" t="s">
        <v>100</v>
      </c>
      <c r="E1257" s="13" t="s">
        <v>1468</v>
      </c>
      <c r="F1257" s="13" t="s">
        <v>14</v>
      </c>
      <c r="G1257" s="13" t="s">
        <v>1474</v>
      </c>
      <c r="H1257" s="36">
        <v>1</v>
      </c>
    </row>
    <row r="1258" spans="1:8">
      <c r="A1258" s="23">
        <v>2017</v>
      </c>
      <c r="B1258" s="23" t="s">
        <v>2367</v>
      </c>
      <c r="C1258" s="23" t="s">
        <v>1886</v>
      </c>
      <c r="D1258" s="13" t="s">
        <v>100</v>
      </c>
      <c r="E1258" s="13" t="s">
        <v>1468</v>
      </c>
      <c r="F1258" s="13" t="s">
        <v>164</v>
      </c>
      <c r="G1258" s="13" t="s">
        <v>584</v>
      </c>
      <c r="H1258" s="36">
        <v>3</v>
      </c>
    </row>
    <row r="1259" spans="1:8">
      <c r="A1259" s="23">
        <v>2017</v>
      </c>
      <c r="B1259" s="23" t="s">
        <v>2367</v>
      </c>
      <c r="C1259" s="23" t="s">
        <v>1886</v>
      </c>
      <c r="D1259" s="13" t="s">
        <v>100</v>
      </c>
      <c r="E1259" s="13" t="s">
        <v>1468</v>
      </c>
      <c r="F1259" s="13" t="s">
        <v>167</v>
      </c>
      <c r="G1259" s="13" t="s">
        <v>1479</v>
      </c>
      <c r="H1259" s="36">
        <v>2</v>
      </c>
    </row>
    <row r="1260" spans="1:8">
      <c r="A1260" s="23">
        <v>2017</v>
      </c>
      <c r="B1260" s="23" t="s">
        <v>2367</v>
      </c>
      <c r="C1260" s="23" t="s">
        <v>1886</v>
      </c>
      <c r="D1260" s="13" t="s">
        <v>104</v>
      </c>
      <c r="E1260" s="13" t="s">
        <v>1486</v>
      </c>
      <c r="F1260" s="13" t="s">
        <v>23</v>
      </c>
      <c r="G1260" s="13" t="s">
        <v>1453</v>
      </c>
      <c r="H1260" s="36">
        <v>3</v>
      </c>
    </row>
    <row r="1261" spans="1:8">
      <c r="A1261" s="23">
        <v>2017</v>
      </c>
      <c r="B1261" s="23" t="s">
        <v>2367</v>
      </c>
      <c r="C1261" s="23" t="s">
        <v>1886</v>
      </c>
      <c r="D1261" s="13" t="s">
        <v>104</v>
      </c>
      <c r="E1261" s="13" t="s">
        <v>1486</v>
      </c>
      <c r="F1261" s="13" t="s">
        <v>5</v>
      </c>
      <c r="G1261" s="13" t="s">
        <v>559</v>
      </c>
      <c r="H1261" s="36">
        <v>6</v>
      </c>
    </row>
    <row r="1262" spans="1:8">
      <c r="A1262" s="23">
        <v>2017</v>
      </c>
      <c r="B1262" s="23" t="s">
        <v>2367</v>
      </c>
      <c r="C1262" s="23" t="s">
        <v>1886</v>
      </c>
      <c r="D1262" s="13" t="s">
        <v>104</v>
      </c>
      <c r="E1262" s="13" t="s">
        <v>1486</v>
      </c>
      <c r="F1262" s="13" t="s">
        <v>41</v>
      </c>
      <c r="G1262" s="13" t="s">
        <v>1461</v>
      </c>
      <c r="H1262" s="36">
        <v>1</v>
      </c>
    </row>
    <row r="1263" spans="1:8">
      <c r="A1263" s="23">
        <v>2017</v>
      </c>
      <c r="B1263" s="23" t="s">
        <v>2367</v>
      </c>
      <c r="C1263" s="23" t="s">
        <v>1886</v>
      </c>
      <c r="D1263" s="13" t="s">
        <v>104</v>
      </c>
      <c r="E1263" s="13" t="s">
        <v>1486</v>
      </c>
      <c r="F1263" s="13" t="s">
        <v>23</v>
      </c>
      <c r="G1263" s="13" t="s">
        <v>1464</v>
      </c>
      <c r="H1263" s="36">
        <v>1</v>
      </c>
    </row>
    <row r="1264" spans="1:8">
      <c r="A1264" s="23">
        <v>2017</v>
      </c>
      <c r="B1264" s="23" t="s">
        <v>2367</v>
      </c>
      <c r="C1264" s="23" t="s">
        <v>1886</v>
      </c>
      <c r="D1264" s="13" t="s">
        <v>104</v>
      </c>
      <c r="E1264" s="13" t="s">
        <v>1486</v>
      </c>
      <c r="F1264" s="13" t="s">
        <v>70</v>
      </c>
      <c r="G1264" s="13" t="s">
        <v>1466</v>
      </c>
      <c r="H1264" s="36">
        <v>1</v>
      </c>
    </row>
    <row r="1265" spans="1:8">
      <c r="A1265" s="23">
        <v>2017</v>
      </c>
      <c r="B1265" s="23" t="s">
        <v>2367</v>
      </c>
      <c r="C1265" s="23" t="s">
        <v>1886</v>
      </c>
      <c r="D1265" s="13" t="s">
        <v>104</v>
      </c>
      <c r="E1265" s="13" t="s">
        <v>1486</v>
      </c>
      <c r="F1265" s="13" t="s">
        <v>10</v>
      </c>
      <c r="G1265" s="13" t="s">
        <v>1467</v>
      </c>
      <c r="H1265" s="36">
        <v>1</v>
      </c>
    </row>
    <row r="1266" spans="1:8">
      <c r="A1266" s="23">
        <v>2017</v>
      </c>
      <c r="B1266" s="23" t="s">
        <v>2367</v>
      </c>
      <c r="C1266" s="23" t="s">
        <v>1886</v>
      </c>
      <c r="D1266" s="13" t="s">
        <v>104</v>
      </c>
      <c r="E1266" s="13" t="s">
        <v>1486</v>
      </c>
      <c r="F1266" s="13" t="s">
        <v>100</v>
      </c>
      <c r="G1266" s="13" t="s">
        <v>1468</v>
      </c>
      <c r="H1266" s="36">
        <v>1</v>
      </c>
    </row>
    <row r="1267" spans="1:8">
      <c r="A1267" s="23">
        <v>2017</v>
      </c>
      <c r="B1267" s="23" t="s">
        <v>2367</v>
      </c>
      <c r="C1267" s="23" t="s">
        <v>1886</v>
      </c>
      <c r="D1267" s="13" t="s">
        <v>104</v>
      </c>
      <c r="E1267" s="13" t="s">
        <v>1486</v>
      </c>
      <c r="F1267" s="13" t="s">
        <v>104</v>
      </c>
      <c r="G1267" s="13" t="s">
        <v>1472</v>
      </c>
      <c r="H1267" s="36">
        <v>5</v>
      </c>
    </row>
    <row r="1268" spans="1:8">
      <c r="A1268" s="23">
        <v>2017</v>
      </c>
      <c r="B1268" s="23" t="s">
        <v>2367</v>
      </c>
      <c r="C1268" s="23" t="s">
        <v>1886</v>
      </c>
      <c r="D1268" s="13" t="s">
        <v>104</v>
      </c>
      <c r="E1268" s="13" t="s">
        <v>1470</v>
      </c>
      <c r="F1268" s="13" t="s">
        <v>23</v>
      </c>
      <c r="G1268" s="13" t="s">
        <v>1453</v>
      </c>
      <c r="H1268" s="36">
        <v>2</v>
      </c>
    </row>
    <row r="1269" spans="1:8">
      <c r="A1269" s="23">
        <v>2017</v>
      </c>
      <c r="B1269" s="23" t="s">
        <v>2367</v>
      </c>
      <c r="C1269" s="23" t="s">
        <v>1886</v>
      </c>
      <c r="D1269" s="13" t="s">
        <v>104</v>
      </c>
      <c r="E1269" s="13" t="s">
        <v>1470</v>
      </c>
      <c r="F1269" s="13" t="s">
        <v>10</v>
      </c>
      <c r="G1269" s="13" t="s">
        <v>1455</v>
      </c>
      <c r="H1269" s="36">
        <v>1</v>
      </c>
    </row>
    <row r="1270" spans="1:8">
      <c r="A1270" s="23">
        <v>2017</v>
      </c>
      <c r="B1270" s="23" t="s">
        <v>2367</v>
      </c>
      <c r="C1270" s="23" t="s">
        <v>1886</v>
      </c>
      <c r="D1270" s="13" t="s">
        <v>104</v>
      </c>
      <c r="E1270" s="13" t="s">
        <v>1470</v>
      </c>
      <c r="F1270" s="13" t="s">
        <v>23</v>
      </c>
      <c r="G1270" s="13" t="s">
        <v>1460</v>
      </c>
      <c r="H1270" s="36">
        <v>1</v>
      </c>
    </row>
    <row r="1271" spans="1:8">
      <c r="A1271" s="23">
        <v>2017</v>
      </c>
      <c r="B1271" s="23" t="s">
        <v>2367</v>
      </c>
      <c r="C1271" s="23" t="s">
        <v>1886</v>
      </c>
      <c r="D1271" s="13" t="s">
        <v>104</v>
      </c>
      <c r="E1271" s="13" t="s">
        <v>1470</v>
      </c>
      <c r="F1271" s="13" t="s">
        <v>104</v>
      </c>
      <c r="G1271" s="13" t="s">
        <v>1471</v>
      </c>
      <c r="H1271" s="36">
        <v>1</v>
      </c>
    </row>
    <row r="1272" spans="1:8">
      <c r="A1272" s="23">
        <v>2017</v>
      </c>
      <c r="B1272" s="23" t="s">
        <v>2367</v>
      </c>
      <c r="C1272" s="23" t="s">
        <v>1886</v>
      </c>
      <c r="D1272" s="13" t="s">
        <v>104</v>
      </c>
      <c r="E1272" s="13" t="s">
        <v>1470</v>
      </c>
      <c r="F1272" s="13" t="s">
        <v>104</v>
      </c>
      <c r="G1272" s="13" t="s">
        <v>1472</v>
      </c>
      <c r="H1272" s="36">
        <v>7</v>
      </c>
    </row>
    <row r="1273" spans="1:8">
      <c r="A1273" s="23">
        <v>2017</v>
      </c>
      <c r="B1273" s="23" t="s">
        <v>2367</v>
      </c>
      <c r="C1273" s="23" t="s">
        <v>1886</v>
      </c>
      <c r="D1273" s="13" t="s">
        <v>104</v>
      </c>
      <c r="E1273" s="13" t="s">
        <v>1470</v>
      </c>
      <c r="F1273" s="13" t="s">
        <v>14</v>
      </c>
      <c r="G1273" s="13" t="s">
        <v>1474</v>
      </c>
      <c r="H1273" s="36">
        <v>1</v>
      </c>
    </row>
    <row r="1274" spans="1:8">
      <c r="A1274" s="23">
        <v>2017</v>
      </c>
      <c r="B1274" s="23" t="s">
        <v>2367</v>
      </c>
      <c r="C1274" s="23" t="s">
        <v>1886</v>
      </c>
      <c r="D1274" s="13" t="s">
        <v>104</v>
      </c>
      <c r="E1274" s="13" t="s">
        <v>1471</v>
      </c>
      <c r="F1274" s="13" t="s">
        <v>23</v>
      </c>
      <c r="G1274" s="13" t="s">
        <v>1453</v>
      </c>
      <c r="H1274" s="36">
        <v>1</v>
      </c>
    </row>
    <row r="1275" spans="1:8">
      <c r="A1275" s="23">
        <v>2017</v>
      </c>
      <c r="B1275" s="23" t="s">
        <v>2367</v>
      </c>
      <c r="C1275" s="23" t="s">
        <v>1886</v>
      </c>
      <c r="D1275" s="13" t="s">
        <v>104</v>
      </c>
      <c r="E1275" s="13" t="s">
        <v>1471</v>
      </c>
      <c r="F1275" s="13" t="s">
        <v>5</v>
      </c>
      <c r="G1275" s="13" t="s">
        <v>559</v>
      </c>
      <c r="H1275" s="36">
        <v>1</v>
      </c>
    </row>
    <row r="1276" spans="1:8">
      <c r="A1276" s="23">
        <v>2017</v>
      </c>
      <c r="B1276" s="23" t="s">
        <v>2367</v>
      </c>
      <c r="C1276" s="23" t="s">
        <v>1886</v>
      </c>
      <c r="D1276" s="13" t="s">
        <v>104</v>
      </c>
      <c r="E1276" s="13" t="s">
        <v>1471</v>
      </c>
      <c r="F1276" s="13" t="s">
        <v>76</v>
      </c>
      <c r="G1276" s="13" t="s">
        <v>1459</v>
      </c>
      <c r="H1276" s="36">
        <v>1</v>
      </c>
    </row>
    <row r="1277" spans="1:8">
      <c r="A1277" s="23">
        <v>2017</v>
      </c>
      <c r="B1277" s="23" t="s">
        <v>2367</v>
      </c>
      <c r="C1277" s="23" t="s">
        <v>1886</v>
      </c>
      <c r="D1277" s="13" t="s">
        <v>104</v>
      </c>
      <c r="E1277" s="13" t="s">
        <v>1471</v>
      </c>
      <c r="F1277" s="13" t="s">
        <v>5</v>
      </c>
      <c r="G1277" s="13" t="s">
        <v>1462</v>
      </c>
      <c r="H1277" s="36">
        <v>2</v>
      </c>
    </row>
    <row r="1278" spans="1:8">
      <c r="A1278" s="23">
        <v>2017</v>
      </c>
      <c r="B1278" s="23" t="s">
        <v>2367</v>
      </c>
      <c r="C1278" s="23" t="s">
        <v>1886</v>
      </c>
      <c r="D1278" s="13" t="s">
        <v>104</v>
      </c>
      <c r="E1278" s="13" t="s">
        <v>1471</v>
      </c>
      <c r="F1278" s="13" t="s">
        <v>23</v>
      </c>
      <c r="G1278" s="13" t="s">
        <v>1464</v>
      </c>
      <c r="H1278" s="36">
        <v>1</v>
      </c>
    </row>
    <row r="1279" spans="1:8">
      <c r="A1279" s="23">
        <v>2017</v>
      </c>
      <c r="B1279" s="23" t="s">
        <v>2367</v>
      </c>
      <c r="C1279" s="23" t="s">
        <v>1886</v>
      </c>
      <c r="D1279" s="13" t="s">
        <v>104</v>
      </c>
      <c r="E1279" s="13" t="s">
        <v>1471</v>
      </c>
      <c r="F1279" s="13" t="s">
        <v>70</v>
      </c>
      <c r="G1279" s="13" t="s">
        <v>1466</v>
      </c>
      <c r="H1279" s="36">
        <v>1</v>
      </c>
    </row>
    <row r="1280" spans="1:8">
      <c r="A1280" s="23">
        <v>2017</v>
      </c>
      <c r="B1280" s="23" t="s">
        <v>2367</v>
      </c>
      <c r="C1280" s="23" t="s">
        <v>1886</v>
      </c>
      <c r="D1280" s="13" t="s">
        <v>104</v>
      </c>
      <c r="E1280" s="13" t="s">
        <v>1471</v>
      </c>
      <c r="F1280" s="13" t="s">
        <v>70</v>
      </c>
      <c r="G1280" s="13" t="s">
        <v>1469</v>
      </c>
      <c r="H1280" s="36">
        <v>1</v>
      </c>
    </row>
    <row r="1281" spans="1:8">
      <c r="A1281" s="23">
        <v>2017</v>
      </c>
      <c r="B1281" s="23" t="s">
        <v>2367</v>
      </c>
      <c r="C1281" s="23" t="s">
        <v>1886</v>
      </c>
      <c r="D1281" s="13" t="s">
        <v>104</v>
      </c>
      <c r="E1281" s="13" t="s">
        <v>1471</v>
      </c>
      <c r="F1281" s="13" t="s">
        <v>104</v>
      </c>
      <c r="G1281" s="13" t="s">
        <v>1486</v>
      </c>
      <c r="H1281" s="36">
        <v>1</v>
      </c>
    </row>
    <row r="1282" spans="1:8">
      <c r="A1282" s="23">
        <v>2017</v>
      </c>
      <c r="B1282" s="23" t="s">
        <v>2367</v>
      </c>
      <c r="C1282" s="23" t="s">
        <v>1886</v>
      </c>
      <c r="D1282" s="13" t="s">
        <v>104</v>
      </c>
      <c r="E1282" s="13" t="s">
        <v>1471</v>
      </c>
      <c r="F1282" s="13" t="s">
        <v>104</v>
      </c>
      <c r="G1282" s="13" t="s">
        <v>1470</v>
      </c>
      <c r="H1282" s="36">
        <v>8</v>
      </c>
    </row>
    <row r="1283" spans="1:8">
      <c r="A1283" s="23">
        <v>2017</v>
      </c>
      <c r="B1283" s="23" t="s">
        <v>2367</v>
      </c>
      <c r="C1283" s="23" t="s">
        <v>1886</v>
      </c>
      <c r="D1283" s="13" t="s">
        <v>104</v>
      </c>
      <c r="E1283" s="13" t="s">
        <v>1471</v>
      </c>
      <c r="F1283" s="13" t="s">
        <v>104</v>
      </c>
      <c r="G1283" s="13" t="s">
        <v>1472</v>
      </c>
      <c r="H1283" s="36">
        <v>5</v>
      </c>
    </row>
    <row r="1284" spans="1:8">
      <c r="A1284" s="23">
        <v>2017</v>
      </c>
      <c r="B1284" s="23" t="s">
        <v>2367</v>
      </c>
      <c r="C1284" s="23" t="s">
        <v>1886</v>
      </c>
      <c r="D1284" s="13" t="s">
        <v>104</v>
      </c>
      <c r="E1284" s="13" t="s">
        <v>1471</v>
      </c>
      <c r="F1284" s="13" t="s">
        <v>14</v>
      </c>
      <c r="G1284" s="13" t="s">
        <v>1474</v>
      </c>
      <c r="H1284" s="36">
        <v>1</v>
      </c>
    </row>
    <row r="1285" spans="1:8">
      <c r="A1285" s="23">
        <v>2017</v>
      </c>
      <c r="B1285" s="23" t="s">
        <v>2367</v>
      </c>
      <c r="C1285" s="23" t="s">
        <v>1886</v>
      </c>
      <c r="D1285" s="13" t="s">
        <v>104</v>
      </c>
      <c r="E1285" s="13" t="s">
        <v>1472</v>
      </c>
      <c r="F1285" s="13" t="s">
        <v>23</v>
      </c>
      <c r="G1285" s="13" t="s">
        <v>1453</v>
      </c>
      <c r="H1285" s="36">
        <v>14</v>
      </c>
    </row>
    <row r="1286" spans="1:8">
      <c r="A1286" s="23">
        <v>2017</v>
      </c>
      <c r="B1286" s="23" t="s">
        <v>2367</v>
      </c>
      <c r="C1286" s="23" t="s">
        <v>1886</v>
      </c>
      <c r="D1286" s="13" t="s">
        <v>104</v>
      </c>
      <c r="E1286" s="13" t="s">
        <v>1472</v>
      </c>
      <c r="F1286" s="13" t="s">
        <v>23</v>
      </c>
      <c r="G1286" s="13" t="s">
        <v>1460</v>
      </c>
      <c r="H1286" s="36">
        <v>1</v>
      </c>
    </row>
    <row r="1287" spans="1:8">
      <c r="A1287" s="23">
        <v>2017</v>
      </c>
      <c r="B1287" s="23" t="s">
        <v>2367</v>
      </c>
      <c r="C1287" s="23" t="s">
        <v>1886</v>
      </c>
      <c r="D1287" s="13" t="s">
        <v>104</v>
      </c>
      <c r="E1287" s="13" t="s">
        <v>1472</v>
      </c>
      <c r="F1287" s="13" t="s">
        <v>41</v>
      </c>
      <c r="G1287" s="13" t="s">
        <v>1461</v>
      </c>
      <c r="H1287" s="36">
        <v>1</v>
      </c>
    </row>
    <row r="1288" spans="1:8">
      <c r="A1288" s="23">
        <v>2017</v>
      </c>
      <c r="B1288" s="23" t="s">
        <v>2367</v>
      </c>
      <c r="C1288" s="23" t="s">
        <v>1886</v>
      </c>
      <c r="D1288" s="13" t="s">
        <v>104</v>
      </c>
      <c r="E1288" s="13" t="s">
        <v>1472</v>
      </c>
      <c r="F1288" s="13" t="s">
        <v>5</v>
      </c>
      <c r="G1288" s="13" t="s">
        <v>1462</v>
      </c>
      <c r="H1288" s="36">
        <v>10</v>
      </c>
    </row>
    <row r="1289" spans="1:8">
      <c r="A1289" s="23">
        <v>2017</v>
      </c>
      <c r="B1289" s="23" t="s">
        <v>2367</v>
      </c>
      <c r="C1289" s="23" t="s">
        <v>1886</v>
      </c>
      <c r="D1289" s="13" t="s">
        <v>104</v>
      </c>
      <c r="E1289" s="13" t="s">
        <v>1472</v>
      </c>
      <c r="F1289" s="13" t="s">
        <v>94</v>
      </c>
      <c r="G1289" s="13" t="s">
        <v>1463</v>
      </c>
      <c r="H1289" s="36">
        <v>1</v>
      </c>
    </row>
    <row r="1290" spans="1:8">
      <c r="A1290" s="23">
        <v>2017</v>
      </c>
      <c r="B1290" s="23" t="s">
        <v>2367</v>
      </c>
      <c r="C1290" s="23" t="s">
        <v>1886</v>
      </c>
      <c r="D1290" s="13" t="s">
        <v>104</v>
      </c>
      <c r="E1290" s="13" t="s">
        <v>1472</v>
      </c>
      <c r="F1290" s="13" t="s">
        <v>23</v>
      </c>
      <c r="G1290" s="13" t="s">
        <v>1464</v>
      </c>
      <c r="H1290" s="36">
        <v>17</v>
      </c>
    </row>
    <row r="1291" spans="1:8">
      <c r="A1291" s="23">
        <v>2017</v>
      </c>
      <c r="B1291" s="23" t="s">
        <v>2367</v>
      </c>
      <c r="C1291" s="23" t="s">
        <v>1886</v>
      </c>
      <c r="D1291" s="13" t="s">
        <v>104</v>
      </c>
      <c r="E1291" s="13" t="s">
        <v>1472</v>
      </c>
      <c r="F1291" s="13" t="s">
        <v>10</v>
      </c>
      <c r="G1291" s="13" t="s">
        <v>1467</v>
      </c>
      <c r="H1291" s="36">
        <v>1</v>
      </c>
    </row>
    <row r="1292" spans="1:8">
      <c r="A1292" s="23">
        <v>2017</v>
      </c>
      <c r="B1292" s="23" t="s">
        <v>2367</v>
      </c>
      <c r="C1292" s="23" t="s">
        <v>1886</v>
      </c>
      <c r="D1292" s="13" t="s">
        <v>104</v>
      </c>
      <c r="E1292" s="13" t="s">
        <v>1472</v>
      </c>
      <c r="F1292" s="13" t="s">
        <v>104</v>
      </c>
      <c r="G1292" s="13" t="s">
        <v>1486</v>
      </c>
      <c r="H1292" s="36">
        <v>8</v>
      </c>
    </row>
    <row r="1293" spans="1:8">
      <c r="A1293" s="23">
        <v>2017</v>
      </c>
      <c r="B1293" s="23" t="s">
        <v>2367</v>
      </c>
      <c r="C1293" s="23" t="s">
        <v>1886</v>
      </c>
      <c r="D1293" s="13" t="s">
        <v>104</v>
      </c>
      <c r="E1293" s="13" t="s">
        <v>1472</v>
      </c>
      <c r="F1293" s="13" t="s">
        <v>104</v>
      </c>
      <c r="G1293" s="13" t="s">
        <v>1470</v>
      </c>
      <c r="H1293" s="36">
        <v>5</v>
      </c>
    </row>
    <row r="1294" spans="1:8">
      <c r="A1294" s="23">
        <v>2017</v>
      </c>
      <c r="B1294" s="23" t="s">
        <v>2367</v>
      </c>
      <c r="C1294" s="23" t="s">
        <v>1886</v>
      </c>
      <c r="D1294" s="13" t="s">
        <v>104</v>
      </c>
      <c r="E1294" s="13" t="s">
        <v>1472</v>
      </c>
      <c r="F1294" s="13" t="s">
        <v>104</v>
      </c>
      <c r="G1294" s="13" t="s">
        <v>1471</v>
      </c>
      <c r="H1294" s="36">
        <v>1</v>
      </c>
    </row>
    <row r="1295" spans="1:8">
      <c r="A1295" s="23">
        <v>2017</v>
      </c>
      <c r="B1295" s="23" t="s">
        <v>2367</v>
      </c>
      <c r="C1295" s="23" t="s">
        <v>1886</v>
      </c>
      <c r="D1295" s="13" t="s">
        <v>104</v>
      </c>
      <c r="E1295" s="13" t="s">
        <v>1472</v>
      </c>
      <c r="F1295" s="13" t="s">
        <v>76</v>
      </c>
      <c r="G1295" s="13" t="s">
        <v>77</v>
      </c>
      <c r="H1295" s="36">
        <v>1</v>
      </c>
    </row>
    <row r="1296" spans="1:8">
      <c r="A1296" s="23">
        <v>2017</v>
      </c>
      <c r="B1296" s="23" t="s">
        <v>2367</v>
      </c>
      <c r="C1296" s="23" t="s">
        <v>1886</v>
      </c>
      <c r="D1296" s="13" t="s">
        <v>104</v>
      </c>
      <c r="E1296" s="13" t="s">
        <v>1472</v>
      </c>
      <c r="F1296" s="13" t="s">
        <v>164</v>
      </c>
      <c r="G1296" s="13" t="s">
        <v>584</v>
      </c>
      <c r="H1296" s="36">
        <v>1</v>
      </c>
    </row>
    <row r="1297" spans="1:8">
      <c r="A1297" s="23">
        <v>2017</v>
      </c>
      <c r="B1297" s="23" t="s">
        <v>2367</v>
      </c>
      <c r="C1297" s="23" t="s">
        <v>1886</v>
      </c>
      <c r="D1297" s="13" t="s">
        <v>120</v>
      </c>
      <c r="E1297" s="13" t="s">
        <v>1482</v>
      </c>
      <c r="F1297" s="13" t="s">
        <v>70</v>
      </c>
      <c r="G1297" s="13" t="s">
        <v>1469</v>
      </c>
      <c r="H1297" s="36">
        <v>1</v>
      </c>
    </row>
    <row r="1298" spans="1:8">
      <c r="A1298" s="23">
        <v>2017</v>
      </c>
      <c r="B1298" s="23" t="s">
        <v>2367</v>
      </c>
      <c r="C1298" s="23" t="s">
        <v>1886</v>
      </c>
      <c r="D1298" s="13" t="s">
        <v>156</v>
      </c>
      <c r="E1298" s="13" t="s">
        <v>1483</v>
      </c>
      <c r="F1298" s="13" t="s">
        <v>23</v>
      </c>
      <c r="G1298" s="13" t="s">
        <v>1453</v>
      </c>
      <c r="H1298" s="36">
        <v>1</v>
      </c>
    </row>
    <row r="1299" spans="1:8">
      <c r="A1299" s="23">
        <v>2017</v>
      </c>
      <c r="B1299" s="23" t="s">
        <v>2367</v>
      </c>
      <c r="C1299" s="23" t="s">
        <v>1886</v>
      </c>
      <c r="D1299" s="13" t="s">
        <v>164</v>
      </c>
      <c r="E1299" s="13" t="s">
        <v>584</v>
      </c>
      <c r="F1299" s="13" t="s">
        <v>23</v>
      </c>
      <c r="G1299" s="13" t="s">
        <v>1453</v>
      </c>
      <c r="H1299" s="36">
        <v>1</v>
      </c>
    </row>
    <row r="1300" spans="1:8">
      <c r="A1300" s="23">
        <v>2017</v>
      </c>
      <c r="B1300" s="23" t="s">
        <v>2367</v>
      </c>
      <c r="C1300" s="23" t="s">
        <v>1886</v>
      </c>
      <c r="D1300" s="13" t="s">
        <v>164</v>
      </c>
      <c r="E1300" s="13" t="s">
        <v>584</v>
      </c>
      <c r="F1300" s="13" t="s">
        <v>70</v>
      </c>
      <c r="G1300" s="13" t="s">
        <v>577</v>
      </c>
      <c r="H1300" s="36">
        <v>8</v>
      </c>
    </row>
    <row r="1301" spans="1:8">
      <c r="A1301" s="23">
        <v>2017</v>
      </c>
      <c r="B1301" s="23" t="s">
        <v>2367</v>
      </c>
      <c r="C1301" s="23" t="s">
        <v>1886</v>
      </c>
      <c r="D1301" s="13" t="s">
        <v>164</v>
      </c>
      <c r="E1301" s="13" t="s">
        <v>584</v>
      </c>
      <c r="F1301" s="13" t="s">
        <v>10</v>
      </c>
      <c r="G1301" s="13" t="s">
        <v>1454</v>
      </c>
      <c r="H1301" s="36">
        <v>5</v>
      </c>
    </row>
    <row r="1302" spans="1:8">
      <c r="A1302" s="23">
        <v>2017</v>
      </c>
      <c r="B1302" s="23" t="s">
        <v>2367</v>
      </c>
      <c r="C1302" s="23" t="s">
        <v>1886</v>
      </c>
      <c r="D1302" s="13" t="s">
        <v>164</v>
      </c>
      <c r="E1302" s="13" t="s">
        <v>584</v>
      </c>
      <c r="F1302" s="13" t="s">
        <v>10</v>
      </c>
      <c r="G1302" s="13" t="s">
        <v>1455</v>
      </c>
      <c r="H1302" s="36">
        <v>2</v>
      </c>
    </row>
    <row r="1303" spans="1:8">
      <c r="A1303" s="23">
        <v>2017</v>
      </c>
      <c r="B1303" s="23" t="s">
        <v>2367</v>
      </c>
      <c r="C1303" s="23" t="s">
        <v>1886</v>
      </c>
      <c r="D1303" s="13" t="s">
        <v>164</v>
      </c>
      <c r="E1303" s="13" t="s">
        <v>584</v>
      </c>
      <c r="F1303" s="13" t="s">
        <v>14</v>
      </c>
      <c r="G1303" s="13" t="s">
        <v>1457</v>
      </c>
      <c r="H1303" s="36">
        <v>2</v>
      </c>
    </row>
    <row r="1304" spans="1:8">
      <c r="A1304" s="23">
        <v>2017</v>
      </c>
      <c r="B1304" s="23" t="s">
        <v>2367</v>
      </c>
      <c r="C1304" s="23" t="s">
        <v>1886</v>
      </c>
      <c r="D1304" s="13" t="s">
        <v>164</v>
      </c>
      <c r="E1304" s="13" t="s">
        <v>584</v>
      </c>
      <c r="F1304" s="13" t="s">
        <v>76</v>
      </c>
      <c r="G1304" s="13" t="s">
        <v>1459</v>
      </c>
      <c r="H1304" s="36">
        <v>1</v>
      </c>
    </row>
    <row r="1305" spans="1:8">
      <c r="A1305" s="23">
        <v>2017</v>
      </c>
      <c r="B1305" s="23" t="s">
        <v>2367</v>
      </c>
      <c r="C1305" s="23" t="s">
        <v>1886</v>
      </c>
      <c r="D1305" s="13" t="s">
        <v>164</v>
      </c>
      <c r="E1305" s="13" t="s">
        <v>584</v>
      </c>
      <c r="F1305" s="13" t="s">
        <v>41</v>
      </c>
      <c r="G1305" s="13" t="s">
        <v>1461</v>
      </c>
      <c r="H1305" s="36">
        <v>1</v>
      </c>
    </row>
    <row r="1306" spans="1:8">
      <c r="A1306" s="23">
        <v>2017</v>
      </c>
      <c r="B1306" s="23" t="s">
        <v>2367</v>
      </c>
      <c r="C1306" s="23" t="s">
        <v>1886</v>
      </c>
      <c r="D1306" s="13" t="s">
        <v>164</v>
      </c>
      <c r="E1306" s="13" t="s">
        <v>584</v>
      </c>
      <c r="F1306" s="13" t="s">
        <v>5</v>
      </c>
      <c r="G1306" s="13" t="s">
        <v>1462</v>
      </c>
      <c r="H1306" s="36">
        <v>1</v>
      </c>
    </row>
    <row r="1307" spans="1:8">
      <c r="A1307" s="23">
        <v>2017</v>
      </c>
      <c r="B1307" s="23" t="s">
        <v>2367</v>
      </c>
      <c r="C1307" s="23" t="s">
        <v>1886</v>
      </c>
      <c r="D1307" s="13" t="s">
        <v>164</v>
      </c>
      <c r="E1307" s="13" t="s">
        <v>584</v>
      </c>
      <c r="F1307" s="13" t="s">
        <v>70</v>
      </c>
      <c r="G1307" s="13" t="s">
        <v>1466</v>
      </c>
      <c r="H1307" s="36">
        <v>2</v>
      </c>
    </row>
    <row r="1308" spans="1:8">
      <c r="A1308" s="23">
        <v>2017</v>
      </c>
      <c r="B1308" s="23" t="s">
        <v>2367</v>
      </c>
      <c r="C1308" s="23" t="s">
        <v>1886</v>
      </c>
      <c r="D1308" s="13" t="s">
        <v>164</v>
      </c>
      <c r="E1308" s="13" t="s">
        <v>584</v>
      </c>
      <c r="F1308" s="13" t="s">
        <v>100</v>
      </c>
      <c r="G1308" s="13" t="s">
        <v>1468</v>
      </c>
      <c r="H1308" s="36">
        <v>5</v>
      </c>
    </row>
    <row r="1309" spans="1:8">
      <c r="A1309" s="23">
        <v>2017</v>
      </c>
      <c r="B1309" s="23" t="s">
        <v>2367</v>
      </c>
      <c r="C1309" s="23" t="s">
        <v>1886</v>
      </c>
      <c r="D1309" s="13" t="s">
        <v>164</v>
      </c>
      <c r="E1309" s="13" t="s">
        <v>584</v>
      </c>
      <c r="F1309" s="13" t="s">
        <v>104</v>
      </c>
      <c r="G1309" s="13" t="s">
        <v>1471</v>
      </c>
      <c r="H1309" s="36">
        <v>1</v>
      </c>
    </row>
    <row r="1310" spans="1:8">
      <c r="A1310" s="23">
        <v>2017</v>
      </c>
      <c r="B1310" s="23" t="s">
        <v>2367</v>
      </c>
      <c r="C1310" s="23" t="s">
        <v>1886</v>
      </c>
      <c r="D1310" s="13" t="s">
        <v>164</v>
      </c>
      <c r="E1310" s="13" t="s">
        <v>584</v>
      </c>
      <c r="F1310" s="13" t="s">
        <v>86</v>
      </c>
      <c r="G1310" s="13" t="s">
        <v>87</v>
      </c>
      <c r="H1310" s="36">
        <v>3</v>
      </c>
    </row>
    <row r="1311" spans="1:8">
      <c r="A1311" s="23">
        <v>2017</v>
      </c>
      <c r="B1311" s="23" t="s">
        <v>2367</v>
      </c>
      <c r="C1311" s="23" t="s">
        <v>1886</v>
      </c>
      <c r="D1311" s="13" t="s">
        <v>164</v>
      </c>
      <c r="E1311" s="13" t="s">
        <v>584</v>
      </c>
      <c r="F1311" s="13" t="s">
        <v>76</v>
      </c>
      <c r="G1311" s="13" t="s">
        <v>77</v>
      </c>
      <c r="H1311" s="36">
        <v>1</v>
      </c>
    </row>
    <row r="1312" spans="1:8">
      <c r="A1312" s="23">
        <v>2017</v>
      </c>
      <c r="B1312" s="23" t="s">
        <v>2367</v>
      </c>
      <c r="C1312" s="23" t="s">
        <v>1886</v>
      </c>
      <c r="D1312" s="13" t="s">
        <v>164</v>
      </c>
      <c r="E1312" s="13" t="s">
        <v>584</v>
      </c>
      <c r="F1312" s="13" t="s">
        <v>14</v>
      </c>
      <c r="G1312" s="13" t="s">
        <v>1476</v>
      </c>
      <c r="H1312" s="36">
        <v>1</v>
      </c>
    </row>
    <row r="1313" spans="1:8">
      <c r="A1313" s="23">
        <v>2017</v>
      </c>
      <c r="B1313" s="23" t="s">
        <v>2367</v>
      </c>
      <c r="C1313" s="23" t="s">
        <v>1886</v>
      </c>
      <c r="D1313" s="13" t="s">
        <v>164</v>
      </c>
      <c r="E1313" s="13" t="s">
        <v>584</v>
      </c>
      <c r="F1313" s="13" t="s">
        <v>60</v>
      </c>
      <c r="G1313" s="13" t="s">
        <v>1477</v>
      </c>
      <c r="H1313" s="36">
        <v>1</v>
      </c>
    </row>
    <row r="1314" spans="1:8">
      <c r="A1314" s="23">
        <v>2017</v>
      </c>
      <c r="B1314" s="23" t="s">
        <v>2367</v>
      </c>
      <c r="C1314" s="23" t="s">
        <v>1886</v>
      </c>
      <c r="D1314" s="13" t="s">
        <v>164</v>
      </c>
      <c r="E1314" s="13" t="s">
        <v>584</v>
      </c>
      <c r="F1314" s="13" t="s">
        <v>70</v>
      </c>
      <c r="G1314" s="13" t="s">
        <v>1478</v>
      </c>
      <c r="H1314" s="36">
        <v>4</v>
      </c>
    </row>
    <row r="1315" spans="1:8">
      <c r="A1315" s="23">
        <v>2017</v>
      </c>
      <c r="B1315" s="23" t="s">
        <v>2367</v>
      </c>
      <c r="C1315" s="23" t="s">
        <v>1886</v>
      </c>
      <c r="D1315" s="13" t="s">
        <v>167</v>
      </c>
      <c r="E1315" s="13" t="s">
        <v>168</v>
      </c>
      <c r="F1315" s="13" t="s">
        <v>10</v>
      </c>
      <c r="G1315" s="13" t="s">
        <v>1455</v>
      </c>
      <c r="H1315" s="36">
        <v>1</v>
      </c>
    </row>
    <row r="1316" spans="1:8">
      <c r="A1316" s="23">
        <v>2017</v>
      </c>
      <c r="B1316" s="23" t="s">
        <v>2367</v>
      </c>
      <c r="C1316" s="23" t="s">
        <v>1886</v>
      </c>
      <c r="D1316" s="13" t="s">
        <v>167</v>
      </c>
      <c r="E1316" s="13" t="s">
        <v>168</v>
      </c>
      <c r="F1316" s="13" t="s">
        <v>100</v>
      </c>
      <c r="G1316" s="13" t="s">
        <v>1468</v>
      </c>
      <c r="H1316" s="36">
        <v>1</v>
      </c>
    </row>
    <row r="1317" spans="1:8">
      <c r="A1317" s="23">
        <v>2017</v>
      </c>
      <c r="B1317" s="23" t="s">
        <v>2367</v>
      </c>
      <c r="C1317" s="23" t="s">
        <v>1886</v>
      </c>
      <c r="D1317" s="13" t="s">
        <v>167</v>
      </c>
      <c r="E1317" s="13" t="s">
        <v>168</v>
      </c>
      <c r="F1317" s="13" t="s">
        <v>14</v>
      </c>
      <c r="G1317" s="13" t="s">
        <v>1457</v>
      </c>
      <c r="H1317" s="36">
        <v>1</v>
      </c>
    </row>
    <row r="1318" spans="1:8">
      <c r="A1318" s="23">
        <v>2017</v>
      </c>
      <c r="B1318" s="23" t="s">
        <v>2367</v>
      </c>
      <c r="C1318" s="23" t="s">
        <v>1886</v>
      </c>
      <c r="D1318" s="13" t="s">
        <v>167</v>
      </c>
      <c r="E1318" s="13" t="s">
        <v>168</v>
      </c>
      <c r="F1318" s="13" t="s">
        <v>167</v>
      </c>
      <c r="G1318" s="13" t="s">
        <v>1479</v>
      </c>
      <c r="H1318" s="36">
        <v>7</v>
      </c>
    </row>
    <row r="1319" spans="1:8">
      <c r="A1319" s="23">
        <v>2017</v>
      </c>
      <c r="B1319" s="23" t="s">
        <v>2367</v>
      </c>
      <c r="C1319" s="23" t="s">
        <v>1886</v>
      </c>
      <c r="D1319" s="13" t="s">
        <v>167</v>
      </c>
      <c r="E1319" s="13" t="s">
        <v>1479</v>
      </c>
      <c r="F1319" s="13" t="s">
        <v>167</v>
      </c>
      <c r="G1319" s="13" t="s">
        <v>168</v>
      </c>
      <c r="H1319" s="36">
        <v>4</v>
      </c>
    </row>
    <row r="1320" spans="1:8">
      <c r="A1320" s="23">
        <v>2017</v>
      </c>
      <c r="B1320" s="23" t="s">
        <v>2366</v>
      </c>
      <c r="C1320" s="23" t="s">
        <v>514</v>
      </c>
      <c r="D1320" s="13" t="s">
        <v>23</v>
      </c>
      <c r="E1320" s="13" t="s">
        <v>1453</v>
      </c>
      <c r="F1320" s="13" t="s">
        <v>185</v>
      </c>
      <c r="G1320" s="13" t="s">
        <v>1458</v>
      </c>
      <c r="H1320" s="36">
        <v>1</v>
      </c>
    </row>
    <row r="1321" spans="1:8">
      <c r="A1321" s="23">
        <v>2017</v>
      </c>
      <c r="B1321" s="23" t="s">
        <v>2366</v>
      </c>
      <c r="C1321" s="23" t="s">
        <v>514</v>
      </c>
      <c r="D1321" s="13" t="s">
        <v>23</v>
      </c>
      <c r="E1321" s="13" t="s">
        <v>1453</v>
      </c>
      <c r="F1321" s="13" t="s">
        <v>23</v>
      </c>
      <c r="G1321" s="13" t="s">
        <v>1460</v>
      </c>
      <c r="H1321" s="36">
        <v>3</v>
      </c>
    </row>
    <row r="1322" spans="1:8">
      <c r="A1322" s="23">
        <v>2017</v>
      </c>
      <c r="B1322" s="23" t="s">
        <v>2366</v>
      </c>
      <c r="C1322" s="23" t="s">
        <v>514</v>
      </c>
      <c r="D1322" s="13" t="s">
        <v>23</v>
      </c>
      <c r="E1322" s="13" t="s">
        <v>1453</v>
      </c>
      <c r="F1322" s="13" t="s">
        <v>185</v>
      </c>
      <c r="G1322" s="13" t="s">
        <v>1461</v>
      </c>
      <c r="H1322" s="36">
        <v>1</v>
      </c>
    </row>
    <row r="1323" spans="1:8">
      <c r="A1323" s="23">
        <v>2017</v>
      </c>
      <c r="B1323" s="23" t="s">
        <v>2366</v>
      </c>
      <c r="C1323" s="23" t="s">
        <v>514</v>
      </c>
      <c r="D1323" s="13" t="s">
        <v>23</v>
      </c>
      <c r="E1323" s="13" t="s">
        <v>1453</v>
      </c>
      <c r="F1323" s="13" t="s">
        <v>23</v>
      </c>
      <c r="G1323" s="13" t="s">
        <v>1464</v>
      </c>
      <c r="H1323" s="36">
        <v>2</v>
      </c>
    </row>
    <row r="1324" spans="1:8">
      <c r="A1324" s="23">
        <v>2017</v>
      </c>
      <c r="B1324" s="23" t="s">
        <v>2366</v>
      </c>
      <c r="C1324" s="23" t="s">
        <v>514</v>
      </c>
      <c r="D1324" s="13" t="s">
        <v>23</v>
      </c>
      <c r="E1324" s="13" t="s">
        <v>1453</v>
      </c>
      <c r="F1324" s="13" t="s">
        <v>104</v>
      </c>
      <c r="G1324" s="13" t="s">
        <v>1472</v>
      </c>
      <c r="H1324" s="36">
        <v>1</v>
      </c>
    </row>
    <row r="1325" spans="1:8">
      <c r="A1325" s="23">
        <v>2017</v>
      </c>
      <c r="B1325" s="23" t="s">
        <v>2366</v>
      </c>
      <c r="C1325" s="23" t="s">
        <v>514</v>
      </c>
      <c r="D1325" s="13" t="s">
        <v>23</v>
      </c>
      <c r="E1325" s="13" t="s">
        <v>1453</v>
      </c>
      <c r="F1325" s="13" t="s">
        <v>23</v>
      </c>
      <c r="G1325" s="13" t="s">
        <v>1490</v>
      </c>
      <c r="H1325" s="36">
        <v>1</v>
      </c>
    </row>
    <row r="1326" spans="1:8">
      <c r="A1326" s="23">
        <v>2017</v>
      </c>
      <c r="B1326" s="23" t="s">
        <v>2366</v>
      </c>
      <c r="C1326" s="23" t="s">
        <v>514</v>
      </c>
      <c r="D1326" s="13" t="s">
        <v>23</v>
      </c>
      <c r="E1326" s="13" t="s">
        <v>1453</v>
      </c>
      <c r="F1326" s="13" t="s">
        <v>185</v>
      </c>
      <c r="G1326" s="13" t="s">
        <v>584</v>
      </c>
      <c r="H1326" s="36">
        <v>1</v>
      </c>
    </row>
    <row r="1327" spans="1:8">
      <c r="A1327" s="23">
        <v>2017</v>
      </c>
      <c r="B1327" s="23" t="s">
        <v>2366</v>
      </c>
      <c r="C1327" s="23" t="s">
        <v>514</v>
      </c>
      <c r="D1327" s="13" t="s">
        <v>23</v>
      </c>
      <c r="E1327" s="13" t="s">
        <v>1460</v>
      </c>
      <c r="F1327" s="13" t="s">
        <v>23</v>
      </c>
      <c r="G1327" s="13" t="s">
        <v>1453</v>
      </c>
      <c r="H1327" s="36">
        <v>7</v>
      </c>
    </row>
    <row r="1328" spans="1:8">
      <c r="A1328" s="23">
        <v>2017</v>
      </c>
      <c r="B1328" s="23" t="s">
        <v>2366</v>
      </c>
      <c r="C1328" s="23" t="s">
        <v>514</v>
      </c>
      <c r="D1328" s="13" t="s">
        <v>23</v>
      </c>
      <c r="E1328" s="13" t="s">
        <v>1460</v>
      </c>
      <c r="F1328" s="13" t="s">
        <v>185</v>
      </c>
      <c r="G1328" s="13" t="s">
        <v>559</v>
      </c>
      <c r="H1328" s="36">
        <v>1</v>
      </c>
    </row>
    <row r="1329" spans="1:8">
      <c r="A1329" s="23">
        <v>2017</v>
      </c>
      <c r="B1329" s="23" t="s">
        <v>2366</v>
      </c>
      <c r="C1329" s="23" t="s">
        <v>514</v>
      </c>
      <c r="D1329" s="13" t="s">
        <v>23</v>
      </c>
      <c r="E1329" s="13" t="s">
        <v>1460</v>
      </c>
      <c r="F1329" s="13" t="s">
        <v>185</v>
      </c>
      <c r="G1329" s="13" t="s">
        <v>1461</v>
      </c>
      <c r="H1329" s="36">
        <v>1</v>
      </c>
    </row>
    <row r="1330" spans="1:8">
      <c r="A1330" s="23">
        <v>2017</v>
      </c>
      <c r="B1330" s="23" t="s">
        <v>2366</v>
      </c>
      <c r="C1330" s="23" t="s">
        <v>514</v>
      </c>
      <c r="D1330" s="13" t="s">
        <v>23</v>
      </c>
      <c r="E1330" s="13" t="s">
        <v>1464</v>
      </c>
      <c r="F1330" s="13" t="s">
        <v>23</v>
      </c>
      <c r="G1330" s="13" t="s">
        <v>1453</v>
      </c>
      <c r="H1330" s="36">
        <v>4</v>
      </c>
    </row>
    <row r="1331" spans="1:8">
      <c r="A1331" s="23">
        <v>2017</v>
      </c>
      <c r="B1331" s="23" t="s">
        <v>2366</v>
      </c>
      <c r="C1331" s="23" t="s">
        <v>514</v>
      </c>
      <c r="D1331" s="13" t="s">
        <v>23</v>
      </c>
      <c r="E1331" s="13" t="s">
        <v>1464</v>
      </c>
      <c r="F1331" s="13" t="s">
        <v>185</v>
      </c>
      <c r="G1331" s="13" t="s">
        <v>1458</v>
      </c>
      <c r="H1331" s="36">
        <v>2</v>
      </c>
    </row>
    <row r="1332" spans="1:8">
      <c r="A1332" s="23">
        <v>2017</v>
      </c>
      <c r="B1332" s="23" t="s">
        <v>2366</v>
      </c>
      <c r="C1332" s="23" t="s">
        <v>514</v>
      </c>
      <c r="D1332" s="13" t="s">
        <v>23</v>
      </c>
      <c r="E1332" s="13" t="s">
        <v>1464</v>
      </c>
      <c r="F1332" s="13" t="s">
        <v>185</v>
      </c>
      <c r="G1332" s="13" t="s">
        <v>1461</v>
      </c>
      <c r="H1332" s="36">
        <v>2</v>
      </c>
    </row>
    <row r="1333" spans="1:8">
      <c r="A1333" s="23">
        <v>2017</v>
      </c>
      <c r="B1333" s="23" t="s">
        <v>2366</v>
      </c>
      <c r="C1333" s="23" t="s">
        <v>514</v>
      </c>
      <c r="D1333" s="13" t="s">
        <v>23</v>
      </c>
      <c r="E1333" s="13" t="s">
        <v>1464</v>
      </c>
      <c r="F1333" s="13" t="s">
        <v>104</v>
      </c>
      <c r="G1333" s="13" t="s">
        <v>1489</v>
      </c>
      <c r="H1333" s="36">
        <v>1</v>
      </c>
    </row>
    <row r="1334" spans="1:8">
      <c r="A1334" s="23">
        <v>2017</v>
      </c>
      <c r="B1334" s="23" t="s">
        <v>2366</v>
      </c>
      <c r="C1334" s="23" t="s">
        <v>514</v>
      </c>
      <c r="D1334" s="13" t="s">
        <v>23</v>
      </c>
      <c r="E1334" s="13" t="s">
        <v>1464</v>
      </c>
      <c r="F1334" s="13" t="s">
        <v>23</v>
      </c>
      <c r="G1334" s="13" t="s">
        <v>1490</v>
      </c>
      <c r="H1334" s="36">
        <v>1</v>
      </c>
    </row>
    <row r="1335" spans="1:8">
      <c r="A1335" s="23">
        <v>2017</v>
      </c>
      <c r="B1335" s="23" t="s">
        <v>2366</v>
      </c>
      <c r="C1335" s="23" t="s">
        <v>514</v>
      </c>
      <c r="D1335" s="13" t="s">
        <v>23</v>
      </c>
      <c r="E1335" s="13" t="s">
        <v>1490</v>
      </c>
      <c r="F1335" s="13" t="s">
        <v>23</v>
      </c>
      <c r="G1335" s="13" t="s">
        <v>1453</v>
      </c>
      <c r="H1335" s="36">
        <v>3</v>
      </c>
    </row>
    <row r="1336" spans="1:8">
      <c r="A1336" s="23">
        <v>2017</v>
      </c>
      <c r="B1336" s="23" t="s">
        <v>2366</v>
      </c>
      <c r="C1336" s="23" t="s">
        <v>514</v>
      </c>
      <c r="D1336" s="13" t="s">
        <v>23</v>
      </c>
      <c r="E1336" s="13" t="s">
        <v>1490</v>
      </c>
      <c r="F1336" s="13" t="s">
        <v>185</v>
      </c>
      <c r="G1336" s="13" t="s">
        <v>1461</v>
      </c>
      <c r="H1336" s="36">
        <v>1</v>
      </c>
    </row>
    <row r="1337" spans="1:8">
      <c r="A1337" s="23">
        <v>2017</v>
      </c>
      <c r="B1337" s="23" t="s">
        <v>2366</v>
      </c>
      <c r="C1337" s="23" t="s">
        <v>514</v>
      </c>
      <c r="D1337" s="13" t="s">
        <v>185</v>
      </c>
      <c r="E1337" s="13" t="s">
        <v>559</v>
      </c>
      <c r="F1337" s="13" t="s">
        <v>185</v>
      </c>
      <c r="G1337" s="13" t="s">
        <v>1455</v>
      </c>
      <c r="H1337" s="36">
        <v>2</v>
      </c>
    </row>
    <row r="1338" spans="1:8">
      <c r="A1338" s="23">
        <v>2017</v>
      </c>
      <c r="B1338" s="23" t="s">
        <v>2366</v>
      </c>
      <c r="C1338" s="23" t="s">
        <v>514</v>
      </c>
      <c r="D1338" s="13" t="s">
        <v>185</v>
      </c>
      <c r="E1338" s="13" t="s">
        <v>559</v>
      </c>
      <c r="F1338" s="13" t="s">
        <v>104</v>
      </c>
      <c r="G1338" s="13" t="s">
        <v>1457</v>
      </c>
      <c r="H1338" s="36">
        <v>1</v>
      </c>
    </row>
    <row r="1339" spans="1:8">
      <c r="A1339" s="23">
        <v>2017</v>
      </c>
      <c r="B1339" s="23" t="s">
        <v>2366</v>
      </c>
      <c r="C1339" s="23" t="s">
        <v>514</v>
      </c>
      <c r="D1339" s="13" t="s">
        <v>185</v>
      </c>
      <c r="E1339" s="13" t="s">
        <v>559</v>
      </c>
      <c r="F1339" s="13" t="s">
        <v>185</v>
      </c>
      <c r="G1339" s="13" t="s">
        <v>1488</v>
      </c>
      <c r="H1339" s="36">
        <v>3</v>
      </c>
    </row>
    <row r="1340" spans="1:8">
      <c r="A1340" s="23">
        <v>2017</v>
      </c>
      <c r="B1340" s="23" t="s">
        <v>2366</v>
      </c>
      <c r="C1340" s="23" t="s">
        <v>514</v>
      </c>
      <c r="D1340" s="13" t="s">
        <v>185</v>
      </c>
      <c r="E1340" s="13" t="s">
        <v>1455</v>
      </c>
      <c r="F1340" s="13" t="s">
        <v>23</v>
      </c>
      <c r="G1340" s="13" t="s">
        <v>1453</v>
      </c>
      <c r="H1340" s="36">
        <v>2</v>
      </c>
    </row>
    <row r="1341" spans="1:8">
      <c r="A1341" s="23">
        <v>2017</v>
      </c>
      <c r="B1341" s="23" t="s">
        <v>2366</v>
      </c>
      <c r="C1341" s="23" t="s">
        <v>514</v>
      </c>
      <c r="D1341" s="13" t="s">
        <v>185</v>
      </c>
      <c r="E1341" s="13" t="s">
        <v>1455</v>
      </c>
      <c r="F1341" s="13" t="s">
        <v>185</v>
      </c>
      <c r="G1341" s="13" t="s">
        <v>1485</v>
      </c>
      <c r="H1341" s="36">
        <v>1</v>
      </c>
    </row>
    <row r="1342" spans="1:8">
      <c r="A1342" s="23">
        <v>2017</v>
      </c>
      <c r="B1342" s="23" t="s">
        <v>2366</v>
      </c>
      <c r="C1342" s="23" t="s">
        <v>514</v>
      </c>
      <c r="D1342" s="13" t="s">
        <v>185</v>
      </c>
      <c r="E1342" s="13" t="s">
        <v>1455</v>
      </c>
      <c r="F1342" s="13" t="s">
        <v>185</v>
      </c>
      <c r="G1342" s="13" t="s">
        <v>1488</v>
      </c>
      <c r="H1342" s="36">
        <v>7</v>
      </c>
    </row>
    <row r="1343" spans="1:8">
      <c r="A1343" s="23">
        <v>2017</v>
      </c>
      <c r="B1343" s="23" t="s">
        <v>2366</v>
      </c>
      <c r="C1343" s="23" t="s">
        <v>514</v>
      </c>
      <c r="D1343" s="13" t="s">
        <v>185</v>
      </c>
      <c r="E1343" s="13" t="s">
        <v>1458</v>
      </c>
      <c r="F1343" s="13" t="s">
        <v>23</v>
      </c>
      <c r="G1343" s="13" t="s">
        <v>1453</v>
      </c>
      <c r="H1343" s="36">
        <v>1</v>
      </c>
    </row>
    <row r="1344" spans="1:8">
      <c r="A1344" s="23">
        <v>2017</v>
      </c>
      <c r="B1344" s="23" t="s">
        <v>2366</v>
      </c>
      <c r="C1344" s="23" t="s">
        <v>514</v>
      </c>
      <c r="D1344" s="13" t="s">
        <v>185</v>
      </c>
      <c r="E1344" s="13" t="s">
        <v>1458</v>
      </c>
      <c r="F1344" s="13" t="s">
        <v>23</v>
      </c>
      <c r="G1344" s="13" t="s">
        <v>1460</v>
      </c>
      <c r="H1344" s="36">
        <v>1</v>
      </c>
    </row>
    <row r="1345" spans="1:8">
      <c r="A1345" s="23">
        <v>2017</v>
      </c>
      <c r="B1345" s="23" t="s">
        <v>2366</v>
      </c>
      <c r="C1345" s="23" t="s">
        <v>514</v>
      </c>
      <c r="D1345" s="13" t="s">
        <v>185</v>
      </c>
      <c r="E1345" s="13" t="s">
        <v>1458</v>
      </c>
      <c r="F1345" s="13" t="s">
        <v>185</v>
      </c>
      <c r="G1345" s="13" t="s">
        <v>1461</v>
      </c>
      <c r="H1345" s="36">
        <v>2</v>
      </c>
    </row>
    <row r="1346" spans="1:8">
      <c r="A1346" s="23">
        <v>2017</v>
      </c>
      <c r="B1346" s="23" t="s">
        <v>2366</v>
      </c>
      <c r="C1346" s="23" t="s">
        <v>514</v>
      </c>
      <c r="D1346" s="13" t="s">
        <v>185</v>
      </c>
      <c r="E1346" s="13" t="s">
        <v>1485</v>
      </c>
      <c r="F1346" s="13" t="s">
        <v>23</v>
      </c>
      <c r="G1346" s="13" t="s">
        <v>1453</v>
      </c>
      <c r="H1346" s="36">
        <v>1</v>
      </c>
    </row>
    <row r="1347" spans="1:8">
      <c r="A1347" s="23">
        <v>2017</v>
      </c>
      <c r="B1347" s="23" t="s">
        <v>2366</v>
      </c>
      <c r="C1347" s="23" t="s">
        <v>514</v>
      </c>
      <c r="D1347" s="13" t="s">
        <v>185</v>
      </c>
      <c r="E1347" s="13" t="s">
        <v>1485</v>
      </c>
      <c r="F1347" s="13" t="s">
        <v>185</v>
      </c>
      <c r="G1347" s="13" t="s">
        <v>1455</v>
      </c>
      <c r="H1347" s="36">
        <v>3</v>
      </c>
    </row>
    <row r="1348" spans="1:8">
      <c r="A1348" s="23">
        <v>2017</v>
      </c>
      <c r="B1348" s="23" t="s">
        <v>2366</v>
      </c>
      <c r="C1348" s="23" t="s">
        <v>514</v>
      </c>
      <c r="D1348" s="13" t="s">
        <v>185</v>
      </c>
      <c r="E1348" s="13" t="s">
        <v>1485</v>
      </c>
      <c r="F1348" s="13" t="s">
        <v>185</v>
      </c>
      <c r="G1348" s="13" t="s">
        <v>1458</v>
      </c>
      <c r="H1348" s="36">
        <v>3</v>
      </c>
    </row>
    <row r="1349" spans="1:8">
      <c r="A1349" s="23">
        <v>2017</v>
      </c>
      <c r="B1349" s="23" t="s">
        <v>2366</v>
      </c>
      <c r="C1349" s="23" t="s">
        <v>514</v>
      </c>
      <c r="D1349" s="13" t="s">
        <v>185</v>
      </c>
      <c r="E1349" s="13" t="s">
        <v>1485</v>
      </c>
      <c r="F1349" s="13" t="s">
        <v>185</v>
      </c>
      <c r="G1349" s="13" t="s">
        <v>1461</v>
      </c>
      <c r="H1349" s="36">
        <v>3</v>
      </c>
    </row>
    <row r="1350" spans="1:8">
      <c r="A1350" s="23">
        <v>2017</v>
      </c>
      <c r="B1350" s="23" t="s">
        <v>2366</v>
      </c>
      <c r="C1350" s="23" t="s">
        <v>514</v>
      </c>
      <c r="D1350" s="13" t="s">
        <v>185</v>
      </c>
      <c r="E1350" s="13" t="s">
        <v>1485</v>
      </c>
      <c r="F1350" s="13" t="s">
        <v>185</v>
      </c>
      <c r="G1350" s="13" t="s">
        <v>1488</v>
      </c>
      <c r="H1350" s="36">
        <v>1</v>
      </c>
    </row>
    <row r="1351" spans="1:8">
      <c r="A1351" s="23">
        <v>2017</v>
      </c>
      <c r="B1351" s="23" t="s">
        <v>2366</v>
      </c>
      <c r="C1351" s="23" t="s">
        <v>514</v>
      </c>
      <c r="D1351" s="13" t="s">
        <v>185</v>
      </c>
      <c r="E1351" s="13" t="s">
        <v>1485</v>
      </c>
      <c r="F1351" s="13" t="s">
        <v>185</v>
      </c>
      <c r="G1351" s="13" t="s">
        <v>584</v>
      </c>
      <c r="H1351" s="36">
        <v>3</v>
      </c>
    </row>
    <row r="1352" spans="1:8">
      <c r="A1352" s="23">
        <v>2017</v>
      </c>
      <c r="B1352" s="23" t="s">
        <v>2366</v>
      </c>
      <c r="C1352" s="23" t="s">
        <v>514</v>
      </c>
      <c r="D1352" s="13" t="s">
        <v>185</v>
      </c>
      <c r="E1352" s="13" t="s">
        <v>1461</v>
      </c>
      <c r="F1352" s="13" t="s">
        <v>23</v>
      </c>
      <c r="G1352" s="13" t="s">
        <v>1453</v>
      </c>
      <c r="H1352" s="36">
        <v>4</v>
      </c>
    </row>
    <row r="1353" spans="1:8">
      <c r="A1353" s="23">
        <v>2017</v>
      </c>
      <c r="B1353" s="23" t="s">
        <v>2366</v>
      </c>
      <c r="C1353" s="23" t="s">
        <v>514</v>
      </c>
      <c r="D1353" s="13" t="s">
        <v>185</v>
      </c>
      <c r="E1353" s="13" t="s">
        <v>1461</v>
      </c>
      <c r="F1353" s="13" t="s">
        <v>185</v>
      </c>
      <c r="G1353" s="13" t="s">
        <v>1455</v>
      </c>
      <c r="H1353" s="36">
        <v>1</v>
      </c>
    </row>
    <row r="1354" spans="1:8">
      <c r="A1354" s="23">
        <v>2017</v>
      </c>
      <c r="B1354" s="23" t="s">
        <v>2366</v>
      </c>
      <c r="C1354" s="23" t="s">
        <v>514</v>
      </c>
      <c r="D1354" s="13" t="s">
        <v>185</v>
      </c>
      <c r="E1354" s="13" t="s">
        <v>1461</v>
      </c>
      <c r="F1354" s="13" t="s">
        <v>185</v>
      </c>
      <c r="G1354" s="13" t="s">
        <v>1458</v>
      </c>
      <c r="H1354" s="36">
        <v>6</v>
      </c>
    </row>
    <row r="1355" spans="1:8">
      <c r="A1355" s="23">
        <v>2017</v>
      </c>
      <c r="B1355" s="23" t="s">
        <v>2366</v>
      </c>
      <c r="C1355" s="23" t="s">
        <v>514</v>
      </c>
      <c r="D1355" s="13" t="s">
        <v>185</v>
      </c>
      <c r="E1355" s="13" t="s">
        <v>1461</v>
      </c>
      <c r="F1355" s="13" t="s">
        <v>185</v>
      </c>
      <c r="G1355" s="13" t="s">
        <v>1485</v>
      </c>
      <c r="H1355" s="36">
        <v>3</v>
      </c>
    </row>
    <row r="1356" spans="1:8">
      <c r="A1356" s="23">
        <v>2017</v>
      </c>
      <c r="B1356" s="23" t="s">
        <v>2366</v>
      </c>
      <c r="C1356" s="23" t="s">
        <v>514</v>
      </c>
      <c r="D1356" s="13" t="s">
        <v>185</v>
      </c>
      <c r="E1356" s="13" t="s">
        <v>1461</v>
      </c>
      <c r="F1356" s="13" t="s">
        <v>23</v>
      </c>
      <c r="G1356" s="13" t="s">
        <v>1464</v>
      </c>
      <c r="H1356" s="36">
        <v>3</v>
      </c>
    </row>
    <row r="1357" spans="1:8">
      <c r="A1357" s="23">
        <v>2017</v>
      </c>
      <c r="B1357" s="23" t="s">
        <v>2366</v>
      </c>
      <c r="C1357" s="23" t="s">
        <v>514</v>
      </c>
      <c r="D1357" s="13" t="s">
        <v>185</v>
      </c>
      <c r="E1357" s="13" t="s">
        <v>1461</v>
      </c>
      <c r="F1357" s="13" t="s">
        <v>185</v>
      </c>
      <c r="G1357" s="13" t="s">
        <v>1468</v>
      </c>
      <c r="H1357" s="36">
        <v>2</v>
      </c>
    </row>
    <row r="1358" spans="1:8">
      <c r="A1358" s="23">
        <v>2017</v>
      </c>
      <c r="B1358" s="23" t="s">
        <v>2366</v>
      </c>
      <c r="C1358" s="23" t="s">
        <v>514</v>
      </c>
      <c r="D1358" s="13" t="s">
        <v>185</v>
      </c>
      <c r="E1358" s="13" t="s">
        <v>1461</v>
      </c>
      <c r="F1358" s="13" t="s">
        <v>185</v>
      </c>
      <c r="G1358" s="13" t="s">
        <v>584</v>
      </c>
      <c r="H1358" s="36">
        <v>1</v>
      </c>
    </row>
    <row r="1359" spans="1:8">
      <c r="A1359" s="23">
        <v>2017</v>
      </c>
      <c r="B1359" s="23" t="s">
        <v>2366</v>
      </c>
      <c r="C1359" s="23" t="s">
        <v>514</v>
      </c>
      <c r="D1359" s="13" t="s">
        <v>185</v>
      </c>
      <c r="E1359" s="13" t="s">
        <v>1488</v>
      </c>
      <c r="F1359" s="13" t="s">
        <v>23</v>
      </c>
      <c r="G1359" s="13" t="s">
        <v>1453</v>
      </c>
      <c r="H1359" s="36">
        <v>7</v>
      </c>
    </row>
    <row r="1360" spans="1:8">
      <c r="A1360" s="23">
        <v>2017</v>
      </c>
      <c r="B1360" s="23" t="s">
        <v>2366</v>
      </c>
      <c r="C1360" s="23" t="s">
        <v>514</v>
      </c>
      <c r="D1360" s="13" t="s">
        <v>185</v>
      </c>
      <c r="E1360" s="13" t="s">
        <v>1488</v>
      </c>
      <c r="F1360" s="13" t="s">
        <v>185</v>
      </c>
      <c r="G1360" s="13" t="s">
        <v>559</v>
      </c>
      <c r="H1360" s="36">
        <v>1</v>
      </c>
    </row>
    <row r="1361" spans="1:8">
      <c r="A1361" s="23">
        <v>2017</v>
      </c>
      <c r="B1361" s="23" t="s">
        <v>2366</v>
      </c>
      <c r="C1361" s="23" t="s">
        <v>514</v>
      </c>
      <c r="D1361" s="13" t="s">
        <v>185</v>
      </c>
      <c r="E1361" s="13" t="s">
        <v>1488</v>
      </c>
      <c r="F1361" s="13" t="s">
        <v>185</v>
      </c>
      <c r="G1361" s="13" t="s">
        <v>1455</v>
      </c>
      <c r="H1361" s="36">
        <v>7</v>
      </c>
    </row>
    <row r="1362" spans="1:8">
      <c r="A1362" s="23">
        <v>2017</v>
      </c>
      <c r="B1362" s="23" t="s">
        <v>2366</v>
      </c>
      <c r="C1362" s="23" t="s">
        <v>514</v>
      </c>
      <c r="D1362" s="13" t="s">
        <v>185</v>
      </c>
      <c r="E1362" s="13" t="s">
        <v>1488</v>
      </c>
      <c r="F1362" s="13" t="s">
        <v>185</v>
      </c>
      <c r="G1362" s="13" t="s">
        <v>1485</v>
      </c>
      <c r="H1362" s="36">
        <v>2</v>
      </c>
    </row>
    <row r="1363" spans="1:8">
      <c r="A1363" s="23">
        <v>2017</v>
      </c>
      <c r="B1363" s="23" t="s">
        <v>2366</v>
      </c>
      <c r="C1363" s="23" t="s">
        <v>514</v>
      </c>
      <c r="D1363" s="13" t="s">
        <v>185</v>
      </c>
      <c r="E1363" s="13" t="s">
        <v>1488</v>
      </c>
      <c r="F1363" s="13" t="s">
        <v>185</v>
      </c>
      <c r="G1363" s="13" t="s">
        <v>584</v>
      </c>
      <c r="H1363" s="36">
        <v>1</v>
      </c>
    </row>
    <row r="1364" spans="1:8">
      <c r="A1364" s="23">
        <v>2017</v>
      </c>
      <c r="B1364" s="23" t="s">
        <v>2366</v>
      </c>
      <c r="C1364" s="23" t="s">
        <v>514</v>
      </c>
      <c r="D1364" s="13" t="s">
        <v>185</v>
      </c>
      <c r="E1364" s="13" t="s">
        <v>1468</v>
      </c>
      <c r="F1364" s="13" t="s">
        <v>185</v>
      </c>
      <c r="G1364" s="13" t="s">
        <v>1458</v>
      </c>
      <c r="H1364" s="36">
        <v>1</v>
      </c>
    </row>
    <row r="1365" spans="1:8">
      <c r="A1365" s="23">
        <v>2017</v>
      </c>
      <c r="B1365" s="23" t="s">
        <v>2366</v>
      </c>
      <c r="C1365" s="23" t="s">
        <v>514</v>
      </c>
      <c r="D1365" s="13" t="s">
        <v>185</v>
      </c>
      <c r="E1365" s="13" t="s">
        <v>584</v>
      </c>
      <c r="F1365" s="13" t="s">
        <v>23</v>
      </c>
      <c r="G1365" s="13" t="s">
        <v>1453</v>
      </c>
      <c r="H1365" s="36">
        <v>3</v>
      </c>
    </row>
    <row r="1366" spans="1:8">
      <c r="A1366" s="23">
        <v>2017</v>
      </c>
      <c r="B1366" s="23" t="s">
        <v>2366</v>
      </c>
      <c r="C1366" s="23" t="s">
        <v>514</v>
      </c>
      <c r="D1366" s="13" t="s">
        <v>185</v>
      </c>
      <c r="E1366" s="13" t="s">
        <v>584</v>
      </c>
      <c r="F1366" s="13" t="s">
        <v>185</v>
      </c>
      <c r="G1366" s="13" t="s">
        <v>1455</v>
      </c>
      <c r="H1366" s="36">
        <v>3</v>
      </c>
    </row>
    <row r="1367" spans="1:8">
      <c r="A1367" s="23">
        <v>2017</v>
      </c>
      <c r="B1367" s="23" t="s">
        <v>2366</v>
      </c>
      <c r="C1367" s="23" t="s">
        <v>514</v>
      </c>
      <c r="D1367" s="13" t="s">
        <v>185</v>
      </c>
      <c r="E1367" s="13" t="s">
        <v>584</v>
      </c>
      <c r="F1367" s="13" t="s">
        <v>185</v>
      </c>
      <c r="G1367" s="13" t="s">
        <v>1458</v>
      </c>
      <c r="H1367" s="36">
        <v>1</v>
      </c>
    </row>
    <row r="1368" spans="1:8">
      <c r="A1368" s="23">
        <v>2017</v>
      </c>
      <c r="B1368" s="23" t="s">
        <v>2366</v>
      </c>
      <c r="C1368" s="23" t="s">
        <v>514</v>
      </c>
      <c r="D1368" s="13" t="s">
        <v>185</v>
      </c>
      <c r="E1368" s="13" t="s">
        <v>584</v>
      </c>
      <c r="F1368" s="13" t="s">
        <v>185</v>
      </c>
      <c r="G1368" s="13" t="s">
        <v>1485</v>
      </c>
      <c r="H1368" s="36">
        <v>6</v>
      </c>
    </row>
    <row r="1369" spans="1:8">
      <c r="A1369" s="23">
        <v>2017</v>
      </c>
      <c r="B1369" s="23" t="s">
        <v>2366</v>
      </c>
      <c r="C1369" s="23" t="s">
        <v>514</v>
      </c>
      <c r="D1369" s="13" t="s">
        <v>185</v>
      </c>
      <c r="E1369" s="13" t="s">
        <v>584</v>
      </c>
      <c r="F1369" s="13" t="s">
        <v>185</v>
      </c>
      <c r="G1369" s="13" t="s">
        <v>1488</v>
      </c>
      <c r="H1369" s="36">
        <v>1</v>
      </c>
    </row>
    <row r="1370" spans="1:8">
      <c r="A1370" s="23">
        <v>2017</v>
      </c>
      <c r="B1370" s="23" t="s">
        <v>2366</v>
      </c>
      <c r="C1370" s="23" t="s">
        <v>514</v>
      </c>
      <c r="D1370" s="13" t="s">
        <v>185</v>
      </c>
      <c r="E1370" s="13" t="s">
        <v>584</v>
      </c>
      <c r="F1370" s="13" t="s">
        <v>23</v>
      </c>
      <c r="G1370" s="13" t="s">
        <v>1464</v>
      </c>
      <c r="H1370" s="36">
        <v>1</v>
      </c>
    </row>
    <row r="1371" spans="1:8">
      <c r="A1371" s="23">
        <v>2017</v>
      </c>
      <c r="B1371" s="23" t="s">
        <v>2366</v>
      </c>
      <c r="C1371" s="23" t="s">
        <v>514</v>
      </c>
      <c r="D1371" s="13" t="s">
        <v>185</v>
      </c>
      <c r="E1371" s="13" t="s">
        <v>584</v>
      </c>
      <c r="F1371" s="13" t="s">
        <v>185</v>
      </c>
      <c r="G1371" s="13" t="s">
        <v>1468</v>
      </c>
      <c r="H1371" s="36">
        <v>4</v>
      </c>
    </row>
    <row r="1372" spans="1:8">
      <c r="A1372" s="23">
        <v>2017</v>
      </c>
      <c r="B1372" s="23" t="s">
        <v>2366</v>
      </c>
      <c r="C1372" s="23" t="s">
        <v>514</v>
      </c>
      <c r="D1372" s="13" t="s">
        <v>185</v>
      </c>
      <c r="E1372" s="13" t="s">
        <v>584</v>
      </c>
      <c r="F1372" s="13" t="s">
        <v>23</v>
      </c>
      <c r="G1372" s="13" t="s">
        <v>1490</v>
      </c>
      <c r="H1372" s="36">
        <v>1</v>
      </c>
    </row>
    <row r="1373" spans="1:8">
      <c r="A1373" s="23">
        <v>2017</v>
      </c>
      <c r="B1373" s="23" t="s">
        <v>2366</v>
      </c>
      <c r="C1373" s="23" t="s">
        <v>514</v>
      </c>
      <c r="D1373" s="13" t="s">
        <v>185</v>
      </c>
      <c r="E1373" s="13" t="s">
        <v>584</v>
      </c>
      <c r="F1373" s="13" t="s">
        <v>184</v>
      </c>
      <c r="G1373" s="13" t="s">
        <v>1476</v>
      </c>
      <c r="H1373" s="36">
        <v>3</v>
      </c>
    </row>
    <row r="1374" spans="1:8">
      <c r="A1374" s="23">
        <v>2017</v>
      </c>
      <c r="B1374" s="23" t="s">
        <v>2366</v>
      </c>
      <c r="C1374" s="23" t="s">
        <v>514</v>
      </c>
      <c r="D1374" s="13" t="s">
        <v>104</v>
      </c>
      <c r="E1374" s="13" t="s">
        <v>1457</v>
      </c>
      <c r="F1374" s="13" t="s">
        <v>185</v>
      </c>
      <c r="G1374" s="13" t="s">
        <v>1468</v>
      </c>
      <c r="H1374" s="36">
        <v>1</v>
      </c>
    </row>
    <row r="1375" spans="1:8">
      <c r="A1375" s="23">
        <v>2017</v>
      </c>
      <c r="B1375" s="23" t="s">
        <v>2366</v>
      </c>
      <c r="C1375" s="23" t="s">
        <v>514</v>
      </c>
      <c r="D1375" s="13" t="s">
        <v>104</v>
      </c>
      <c r="E1375" s="13" t="s">
        <v>1486</v>
      </c>
      <c r="F1375" s="13" t="s">
        <v>23</v>
      </c>
      <c r="G1375" s="13" t="s">
        <v>1453</v>
      </c>
      <c r="H1375" s="36">
        <v>3</v>
      </c>
    </row>
    <row r="1376" spans="1:8">
      <c r="A1376" s="23">
        <v>2017</v>
      </c>
      <c r="B1376" s="23" t="s">
        <v>2366</v>
      </c>
      <c r="C1376" s="23" t="s">
        <v>514</v>
      </c>
      <c r="D1376" s="13" t="s">
        <v>104</v>
      </c>
      <c r="E1376" s="13" t="s">
        <v>1486</v>
      </c>
      <c r="F1376" s="13" t="s">
        <v>23</v>
      </c>
      <c r="G1376" s="13" t="s">
        <v>1464</v>
      </c>
      <c r="H1376" s="36">
        <v>1</v>
      </c>
    </row>
    <row r="1377" spans="1:8">
      <c r="A1377" s="23">
        <v>2017</v>
      </c>
      <c r="B1377" s="23" t="s">
        <v>2366</v>
      </c>
      <c r="C1377" s="23" t="s">
        <v>514</v>
      </c>
      <c r="D1377" s="13" t="s">
        <v>104</v>
      </c>
      <c r="E1377" s="13" t="s">
        <v>1486</v>
      </c>
      <c r="F1377" s="13" t="s">
        <v>104</v>
      </c>
      <c r="G1377" s="13" t="s">
        <v>1472</v>
      </c>
      <c r="H1377" s="36">
        <v>1</v>
      </c>
    </row>
    <row r="1378" spans="1:8">
      <c r="A1378" s="23">
        <v>2017</v>
      </c>
      <c r="B1378" s="23" t="s">
        <v>2366</v>
      </c>
      <c r="C1378" s="23" t="s">
        <v>514</v>
      </c>
      <c r="D1378" s="13" t="s">
        <v>104</v>
      </c>
      <c r="E1378" s="13" t="s">
        <v>1489</v>
      </c>
      <c r="F1378" s="13" t="s">
        <v>185</v>
      </c>
      <c r="G1378" s="13" t="s">
        <v>1488</v>
      </c>
      <c r="H1378" s="36">
        <v>1</v>
      </c>
    </row>
    <row r="1379" spans="1:8">
      <c r="A1379" s="23">
        <v>2017</v>
      </c>
      <c r="B1379" s="23" t="s">
        <v>2366</v>
      </c>
      <c r="C1379" s="23" t="s">
        <v>514</v>
      </c>
      <c r="D1379" s="13" t="s">
        <v>104</v>
      </c>
      <c r="E1379" s="13" t="s">
        <v>1489</v>
      </c>
      <c r="F1379" s="13" t="s">
        <v>104</v>
      </c>
      <c r="G1379" s="13" t="s">
        <v>1471</v>
      </c>
      <c r="H1379" s="36">
        <v>1</v>
      </c>
    </row>
    <row r="1380" spans="1:8">
      <c r="A1380" s="23">
        <v>2017</v>
      </c>
      <c r="B1380" s="23" t="s">
        <v>2366</v>
      </c>
      <c r="C1380" s="23" t="s">
        <v>514</v>
      </c>
      <c r="D1380" s="13" t="s">
        <v>104</v>
      </c>
      <c r="E1380" s="13" t="s">
        <v>1489</v>
      </c>
      <c r="F1380" s="13" t="s">
        <v>104</v>
      </c>
      <c r="G1380" s="13" t="s">
        <v>1472</v>
      </c>
      <c r="H1380" s="36">
        <v>3</v>
      </c>
    </row>
    <row r="1381" spans="1:8">
      <c r="A1381" s="23">
        <v>2017</v>
      </c>
      <c r="B1381" s="23" t="s">
        <v>2366</v>
      </c>
      <c r="C1381" s="23" t="s">
        <v>514</v>
      </c>
      <c r="D1381" s="13" t="s">
        <v>104</v>
      </c>
      <c r="E1381" s="13" t="s">
        <v>1471</v>
      </c>
      <c r="F1381" s="13" t="s">
        <v>23</v>
      </c>
      <c r="G1381" s="13" t="s">
        <v>1453</v>
      </c>
      <c r="H1381" s="36">
        <v>2</v>
      </c>
    </row>
    <row r="1382" spans="1:8">
      <c r="A1382" s="23">
        <v>2017</v>
      </c>
      <c r="B1382" s="23" t="s">
        <v>2366</v>
      </c>
      <c r="C1382" s="23" t="s">
        <v>514</v>
      </c>
      <c r="D1382" s="13" t="s">
        <v>104</v>
      </c>
      <c r="E1382" s="13" t="s">
        <v>1471</v>
      </c>
      <c r="F1382" s="13" t="s">
        <v>185</v>
      </c>
      <c r="G1382" s="13" t="s">
        <v>1488</v>
      </c>
      <c r="H1382" s="36">
        <v>2</v>
      </c>
    </row>
    <row r="1383" spans="1:8">
      <c r="A1383" s="23">
        <v>2017</v>
      </c>
      <c r="B1383" s="23" t="s">
        <v>2366</v>
      </c>
      <c r="C1383" s="23" t="s">
        <v>514</v>
      </c>
      <c r="D1383" s="13" t="s">
        <v>104</v>
      </c>
      <c r="E1383" s="13" t="s">
        <v>1471</v>
      </c>
      <c r="F1383" s="13" t="s">
        <v>104</v>
      </c>
      <c r="G1383" s="13" t="s">
        <v>1472</v>
      </c>
      <c r="H1383" s="36">
        <v>2</v>
      </c>
    </row>
    <row r="1384" spans="1:8">
      <c r="A1384" s="23">
        <v>2017</v>
      </c>
      <c r="B1384" s="23" t="s">
        <v>2366</v>
      </c>
      <c r="C1384" s="23" t="s">
        <v>514</v>
      </c>
      <c r="D1384" s="13" t="s">
        <v>104</v>
      </c>
      <c r="E1384" s="13" t="s">
        <v>1471</v>
      </c>
      <c r="F1384" s="13" t="s">
        <v>104</v>
      </c>
      <c r="G1384" s="13" t="s">
        <v>1487</v>
      </c>
      <c r="H1384" s="36">
        <v>1</v>
      </c>
    </row>
    <row r="1385" spans="1:8">
      <c r="A1385" s="23">
        <v>2017</v>
      </c>
      <c r="B1385" s="23" t="s">
        <v>2366</v>
      </c>
      <c r="C1385" s="23" t="s">
        <v>514</v>
      </c>
      <c r="D1385" s="13" t="s">
        <v>104</v>
      </c>
      <c r="E1385" s="13" t="s">
        <v>1472</v>
      </c>
      <c r="F1385" s="13" t="s">
        <v>23</v>
      </c>
      <c r="G1385" s="13" t="s">
        <v>1453</v>
      </c>
      <c r="H1385" s="36">
        <v>9</v>
      </c>
    </row>
    <row r="1386" spans="1:8">
      <c r="A1386" s="23">
        <v>2017</v>
      </c>
      <c r="B1386" s="23" t="s">
        <v>2366</v>
      </c>
      <c r="C1386" s="23" t="s">
        <v>514</v>
      </c>
      <c r="D1386" s="13" t="s">
        <v>104</v>
      </c>
      <c r="E1386" s="13" t="s">
        <v>1472</v>
      </c>
      <c r="F1386" s="13" t="s">
        <v>185</v>
      </c>
      <c r="G1386" s="13" t="s">
        <v>1485</v>
      </c>
      <c r="H1386" s="36">
        <v>2</v>
      </c>
    </row>
    <row r="1387" spans="1:8">
      <c r="A1387" s="23">
        <v>2017</v>
      </c>
      <c r="B1387" s="23" t="s">
        <v>2366</v>
      </c>
      <c r="C1387" s="23" t="s">
        <v>514</v>
      </c>
      <c r="D1387" s="13" t="s">
        <v>104</v>
      </c>
      <c r="E1387" s="13" t="s">
        <v>1472</v>
      </c>
      <c r="F1387" s="13" t="s">
        <v>23</v>
      </c>
      <c r="G1387" s="13" t="s">
        <v>1460</v>
      </c>
      <c r="H1387" s="36">
        <v>1</v>
      </c>
    </row>
    <row r="1388" spans="1:8">
      <c r="A1388" s="23">
        <v>2017</v>
      </c>
      <c r="B1388" s="23" t="s">
        <v>2366</v>
      </c>
      <c r="C1388" s="23" t="s">
        <v>514</v>
      </c>
      <c r="D1388" s="13" t="s">
        <v>104</v>
      </c>
      <c r="E1388" s="13" t="s">
        <v>1472</v>
      </c>
      <c r="F1388" s="13" t="s">
        <v>23</v>
      </c>
      <c r="G1388" s="13" t="s">
        <v>1464</v>
      </c>
      <c r="H1388" s="36">
        <v>3</v>
      </c>
    </row>
    <row r="1389" spans="1:8">
      <c r="A1389" s="23">
        <v>2017</v>
      </c>
      <c r="B1389" s="23" t="s">
        <v>2366</v>
      </c>
      <c r="C1389" s="23" t="s">
        <v>514</v>
      </c>
      <c r="D1389" s="13" t="s">
        <v>104</v>
      </c>
      <c r="E1389" s="13" t="s">
        <v>1472</v>
      </c>
      <c r="F1389" s="13" t="s">
        <v>104</v>
      </c>
      <c r="G1389" s="13" t="s">
        <v>1471</v>
      </c>
      <c r="H1389" s="36">
        <v>1</v>
      </c>
    </row>
    <row r="1390" spans="1:8">
      <c r="A1390" s="23">
        <v>2017</v>
      </c>
      <c r="B1390" s="23" t="s">
        <v>2366</v>
      </c>
      <c r="C1390" s="23" t="s">
        <v>514</v>
      </c>
      <c r="D1390" s="13" t="s">
        <v>104</v>
      </c>
      <c r="E1390" s="13" t="s">
        <v>1472</v>
      </c>
      <c r="F1390" s="13" t="s">
        <v>104</v>
      </c>
      <c r="G1390" s="13" t="s">
        <v>1487</v>
      </c>
      <c r="H1390" s="36">
        <v>1</v>
      </c>
    </row>
    <row r="1391" spans="1:8">
      <c r="A1391" s="23">
        <v>2017</v>
      </c>
      <c r="B1391" s="23" t="s">
        <v>2366</v>
      </c>
      <c r="C1391" s="23" t="s">
        <v>514</v>
      </c>
      <c r="D1391" s="13" t="s">
        <v>104</v>
      </c>
      <c r="E1391" s="13" t="s">
        <v>1472</v>
      </c>
      <c r="F1391" s="13" t="s">
        <v>185</v>
      </c>
      <c r="G1391" s="13" t="s">
        <v>584</v>
      </c>
      <c r="H1391" s="36">
        <v>1</v>
      </c>
    </row>
    <row r="1392" spans="1:8">
      <c r="A1392" s="23">
        <v>2017</v>
      </c>
      <c r="B1392" s="23" t="s">
        <v>2367</v>
      </c>
      <c r="C1392" s="23" t="s">
        <v>514</v>
      </c>
      <c r="D1392" s="13" t="s">
        <v>23</v>
      </c>
      <c r="E1392" s="13" t="s">
        <v>1453</v>
      </c>
      <c r="F1392" s="13" t="s">
        <v>185</v>
      </c>
      <c r="G1392" s="13" t="s">
        <v>1458</v>
      </c>
      <c r="H1392" s="36">
        <v>1</v>
      </c>
    </row>
    <row r="1393" spans="1:8">
      <c r="A1393" s="23">
        <v>2017</v>
      </c>
      <c r="B1393" s="23" t="s">
        <v>2367</v>
      </c>
      <c r="C1393" s="23" t="s">
        <v>514</v>
      </c>
      <c r="D1393" s="13" t="s">
        <v>23</v>
      </c>
      <c r="E1393" s="13" t="s">
        <v>1453</v>
      </c>
      <c r="F1393" s="13" t="s">
        <v>23</v>
      </c>
      <c r="G1393" s="13" t="s">
        <v>1460</v>
      </c>
      <c r="H1393" s="36">
        <v>5</v>
      </c>
    </row>
    <row r="1394" spans="1:8">
      <c r="A1394" s="23">
        <v>2017</v>
      </c>
      <c r="B1394" s="23" t="s">
        <v>2367</v>
      </c>
      <c r="C1394" s="23" t="s">
        <v>514</v>
      </c>
      <c r="D1394" s="13" t="s">
        <v>23</v>
      </c>
      <c r="E1394" s="13" t="s">
        <v>1453</v>
      </c>
      <c r="F1394" s="13" t="s">
        <v>185</v>
      </c>
      <c r="G1394" s="13" t="s">
        <v>1461</v>
      </c>
      <c r="H1394" s="36">
        <v>1</v>
      </c>
    </row>
    <row r="1395" spans="1:8">
      <c r="A1395" s="23">
        <v>2017</v>
      </c>
      <c r="B1395" s="23" t="s">
        <v>2367</v>
      </c>
      <c r="C1395" s="23" t="s">
        <v>514</v>
      </c>
      <c r="D1395" s="13" t="s">
        <v>23</v>
      </c>
      <c r="E1395" s="13" t="s">
        <v>1453</v>
      </c>
      <c r="F1395" s="13" t="s">
        <v>23</v>
      </c>
      <c r="G1395" s="13" t="s">
        <v>1464</v>
      </c>
      <c r="H1395" s="36">
        <v>3</v>
      </c>
    </row>
    <row r="1396" spans="1:8">
      <c r="A1396" s="23">
        <v>2017</v>
      </c>
      <c r="B1396" s="23" t="s">
        <v>2367</v>
      </c>
      <c r="C1396" s="23" t="s">
        <v>514</v>
      </c>
      <c r="D1396" s="13" t="s">
        <v>23</v>
      </c>
      <c r="E1396" s="13" t="s">
        <v>1453</v>
      </c>
      <c r="F1396" s="13" t="s">
        <v>104</v>
      </c>
      <c r="G1396" s="13" t="s">
        <v>1472</v>
      </c>
      <c r="H1396" s="36">
        <v>1</v>
      </c>
    </row>
    <row r="1397" spans="1:8">
      <c r="A1397" s="23">
        <v>2017</v>
      </c>
      <c r="B1397" s="23" t="s">
        <v>2367</v>
      </c>
      <c r="C1397" s="23" t="s">
        <v>514</v>
      </c>
      <c r="D1397" s="13" t="s">
        <v>23</v>
      </c>
      <c r="E1397" s="13" t="s">
        <v>1453</v>
      </c>
      <c r="F1397" s="13" t="s">
        <v>23</v>
      </c>
      <c r="G1397" s="13" t="s">
        <v>1490</v>
      </c>
      <c r="H1397" s="36">
        <v>2</v>
      </c>
    </row>
    <row r="1398" spans="1:8">
      <c r="A1398" s="23">
        <v>2017</v>
      </c>
      <c r="B1398" s="23" t="s">
        <v>2367</v>
      </c>
      <c r="C1398" s="23" t="s">
        <v>514</v>
      </c>
      <c r="D1398" s="13" t="s">
        <v>23</v>
      </c>
      <c r="E1398" s="13" t="s">
        <v>1453</v>
      </c>
      <c r="F1398" s="13" t="s">
        <v>184</v>
      </c>
      <c r="G1398" s="13" t="s">
        <v>1476</v>
      </c>
      <c r="H1398" s="36">
        <v>1</v>
      </c>
    </row>
    <row r="1399" spans="1:8">
      <c r="A1399" s="23">
        <v>2017</v>
      </c>
      <c r="B1399" s="23" t="s">
        <v>2367</v>
      </c>
      <c r="C1399" s="23" t="s">
        <v>514</v>
      </c>
      <c r="D1399" s="13" t="s">
        <v>23</v>
      </c>
      <c r="E1399" s="13" t="s">
        <v>1453</v>
      </c>
      <c r="F1399" s="13" t="s">
        <v>185</v>
      </c>
      <c r="G1399" s="13" t="s">
        <v>584</v>
      </c>
      <c r="H1399" s="36">
        <v>2</v>
      </c>
    </row>
    <row r="1400" spans="1:8">
      <c r="A1400" s="23">
        <v>2017</v>
      </c>
      <c r="B1400" s="23" t="s">
        <v>2367</v>
      </c>
      <c r="C1400" s="23" t="s">
        <v>514</v>
      </c>
      <c r="D1400" s="13" t="s">
        <v>23</v>
      </c>
      <c r="E1400" s="13" t="s">
        <v>1460</v>
      </c>
      <c r="F1400" s="13" t="s">
        <v>23</v>
      </c>
      <c r="G1400" s="13" t="s">
        <v>1453</v>
      </c>
      <c r="H1400" s="36">
        <v>4</v>
      </c>
    </row>
    <row r="1401" spans="1:8">
      <c r="A1401" s="23">
        <v>2017</v>
      </c>
      <c r="B1401" s="23" t="s">
        <v>2367</v>
      </c>
      <c r="C1401" s="23" t="s">
        <v>514</v>
      </c>
      <c r="D1401" s="13" t="s">
        <v>23</v>
      </c>
      <c r="E1401" s="13" t="s">
        <v>1460</v>
      </c>
      <c r="F1401" s="13" t="s">
        <v>185</v>
      </c>
      <c r="G1401" s="13" t="s">
        <v>1461</v>
      </c>
      <c r="H1401" s="36">
        <v>1</v>
      </c>
    </row>
    <row r="1402" spans="1:8">
      <c r="A1402" s="23">
        <v>2017</v>
      </c>
      <c r="B1402" s="23" t="s">
        <v>2367</v>
      </c>
      <c r="C1402" s="23" t="s">
        <v>514</v>
      </c>
      <c r="D1402" s="13" t="s">
        <v>23</v>
      </c>
      <c r="E1402" s="13" t="s">
        <v>1464</v>
      </c>
      <c r="F1402" s="13" t="s">
        <v>23</v>
      </c>
      <c r="G1402" s="13" t="s">
        <v>1453</v>
      </c>
      <c r="H1402" s="36">
        <v>3</v>
      </c>
    </row>
    <row r="1403" spans="1:8">
      <c r="A1403" s="23">
        <v>2017</v>
      </c>
      <c r="B1403" s="23" t="s">
        <v>2367</v>
      </c>
      <c r="C1403" s="23" t="s">
        <v>514</v>
      </c>
      <c r="D1403" s="13" t="s">
        <v>23</v>
      </c>
      <c r="E1403" s="13" t="s">
        <v>1464</v>
      </c>
      <c r="F1403" s="13" t="s">
        <v>185</v>
      </c>
      <c r="G1403" s="13" t="s">
        <v>1458</v>
      </c>
      <c r="H1403" s="36">
        <v>2</v>
      </c>
    </row>
    <row r="1404" spans="1:8">
      <c r="A1404" s="23">
        <v>2017</v>
      </c>
      <c r="B1404" s="23" t="s">
        <v>2367</v>
      </c>
      <c r="C1404" s="23" t="s">
        <v>514</v>
      </c>
      <c r="D1404" s="13" t="s">
        <v>23</v>
      </c>
      <c r="E1404" s="13" t="s">
        <v>1464</v>
      </c>
      <c r="F1404" s="13" t="s">
        <v>185</v>
      </c>
      <c r="G1404" s="13" t="s">
        <v>1461</v>
      </c>
      <c r="H1404" s="36">
        <v>1</v>
      </c>
    </row>
    <row r="1405" spans="1:8">
      <c r="A1405" s="23">
        <v>2017</v>
      </c>
      <c r="B1405" s="23" t="s">
        <v>2367</v>
      </c>
      <c r="C1405" s="23" t="s">
        <v>514</v>
      </c>
      <c r="D1405" s="13" t="s">
        <v>23</v>
      </c>
      <c r="E1405" s="13" t="s">
        <v>1464</v>
      </c>
      <c r="F1405" s="13" t="s">
        <v>185</v>
      </c>
      <c r="G1405" s="13" t="s">
        <v>1468</v>
      </c>
      <c r="H1405" s="36">
        <v>1</v>
      </c>
    </row>
    <row r="1406" spans="1:8">
      <c r="A1406" s="23">
        <v>2017</v>
      </c>
      <c r="B1406" s="23" t="s">
        <v>2367</v>
      </c>
      <c r="C1406" s="23" t="s">
        <v>514</v>
      </c>
      <c r="D1406" s="13" t="s">
        <v>23</v>
      </c>
      <c r="E1406" s="13" t="s">
        <v>1490</v>
      </c>
      <c r="F1406" s="13" t="s">
        <v>23</v>
      </c>
      <c r="G1406" s="13" t="s">
        <v>1453</v>
      </c>
      <c r="H1406" s="36">
        <v>1</v>
      </c>
    </row>
    <row r="1407" spans="1:8">
      <c r="A1407" s="23">
        <v>2017</v>
      </c>
      <c r="B1407" s="23" t="s">
        <v>2367</v>
      </c>
      <c r="C1407" s="23" t="s">
        <v>514</v>
      </c>
      <c r="D1407" s="13" t="s">
        <v>185</v>
      </c>
      <c r="E1407" s="13" t="s">
        <v>559</v>
      </c>
      <c r="F1407" s="13" t="s">
        <v>185</v>
      </c>
      <c r="G1407" s="13" t="s">
        <v>1455</v>
      </c>
      <c r="H1407" s="36">
        <v>1</v>
      </c>
    </row>
    <row r="1408" spans="1:8">
      <c r="A1408" s="23">
        <v>2017</v>
      </c>
      <c r="B1408" s="23" t="s">
        <v>2367</v>
      </c>
      <c r="C1408" s="23" t="s">
        <v>514</v>
      </c>
      <c r="D1408" s="13" t="s">
        <v>185</v>
      </c>
      <c r="E1408" s="13" t="s">
        <v>1455</v>
      </c>
      <c r="F1408" s="13" t="s">
        <v>23</v>
      </c>
      <c r="G1408" s="13" t="s">
        <v>1453</v>
      </c>
      <c r="H1408" s="36">
        <v>1</v>
      </c>
    </row>
    <row r="1409" spans="1:8">
      <c r="A1409" s="23">
        <v>2017</v>
      </c>
      <c r="B1409" s="23" t="s">
        <v>2367</v>
      </c>
      <c r="C1409" s="23" t="s">
        <v>514</v>
      </c>
      <c r="D1409" s="13" t="s">
        <v>185</v>
      </c>
      <c r="E1409" s="13" t="s">
        <v>1455</v>
      </c>
      <c r="F1409" s="13" t="s">
        <v>185</v>
      </c>
      <c r="G1409" s="13" t="s">
        <v>1485</v>
      </c>
      <c r="H1409" s="36">
        <v>2</v>
      </c>
    </row>
    <row r="1410" spans="1:8">
      <c r="A1410" s="23">
        <v>2017</v>
      </c>
      <c r="B1410" s="23" t="s">
        <v>2367</v>
      </c>
      <c r="C1410" s="23" t="s">
        <v>514</v>
      </c>
      <c r="D1410" s="13" t="s">
        <v>185</v>
      </c>
      <c r="E1410" s="13" t="s">
        <v>1455</v>
      </c>
      <c r="F1410" s="13" t="s">
        <v>185</v>
      </c>
      <c r="G1410" s="13" t="s">
        <v>1488</v>
      </c>
      <c r="H1410" s="36">
        <v>10</v>
      </c>
    </row>
    <row r="1411" spans="1:8">
      <c r="A1411" s="23">
        <v>2017</v>
      </c>
      <c r="B1411" s="23" t="s">
        <v>2367</v>
      </c>
      <c r="C1411" s="23" t="s">
        <v>514</v>
      </c>
      <c r="D1411" s="13" t="s">
        <v>185</v>
      </c>
      <c r="E1411" s="13" t="s">
        <v>1455</v>
      </c>
      <c r="F1411" s="13" t="s">
        <v>185</v>
      </c>
      <c r="G1411" s="13" t="s">
        <v>1468</v>
      </c>
      <c r="H1411" s="36">
        <v>2</v>
      </c>
    </row>
    <row r="1412" spans="1:8">
      <c r="A1412" s="23">
        <v>2017</v>
      </c>
      <c r="B1412" s="23" t="s">
        <v>2367</v>
      </c>
      <c r="C1412" s="23" t="s">
        <v>514</v>
      </c>
      <c r="D1412" s="13" t="s">
        <v>185</v>
      </c>
      <c r="E1412" s="13" t="s">
        <v>1455</v>
      </c>
      <c r="F1412" s="13" t="s">
        <v>185</v>
      </c>
      <c r="G1412" s="13" t="s">
        <v>584</v>
      </c>
      <c r="H1412" s="36">
        <v>1</v>
      </c>
    </row>
    <row r="1413" spans="1:8">
      <c r="A1413" s="23">
        <v>2017</v>
      </c>
      <c r="B1413" s="23" t="s">
        <v>2367</v>
      </c>
      <c r="C1413" s="23" t="s">
        <v>514</v>
      </c>
      <c r="D1413" s="13" t="s">
        <v>185</v>
      </c>
      <c r="E1413" s="13" t="s">
        <v>1458</v>
      </c>
      <c r="F1413" s="13" t="s">
        <v>23</v>
      </c>
      <c r="G1413" s="13" t="s">
        <v>1460</v>
      </c>
      <c r="H1413" s="36">
        <v>1</v>
      </c>
    </row>
    <row r="1414" spans="1:8">
      <c r="A1414" s="23">
        <v>2017</v>
      </c>
      <c r="B1414" s="23" t="s">
        <v>2367</v>
      </c>
      <c r="C1414" s="23" t="s">
        <v>514</v>
      </c>
      <c r="D1414" s="13" t="s">
        <v>185</v>
      </c>
      <c r="E1414" s="13" t="s">
        <v>1458</v>
      </c>
      <c r="F1414" s="13" t="s">
        <v>185</v>
      </c>
      <c r="G1414" s="13" t="s">
        <v>1461</v>
      </c>
      <c r="H1414" s="36">
        <v>2</v>
      </c>
    </row>
    <row r="1415" spans="1:8">
      <c r="A1415" s="23">
        <v>2017</v>
      </c>
      <c r="B1415" s="23" t="s">
        <v>2367</v>
      </c>
      <c r="C1415" s="23" t="s">
        <v>514</v>
      </c>
      <c r="D1415" s="13" t="s">
        <v>185</v>
      </c>
      <c r="E1415" s="13" t="s">
        <v>1458</v>
      </c>
      <c r="F1415" s="13" t="s">
        <v>185</v>
      </c>
      <c r="G1415" s="13" t="s">
        <v>1468</v>
      </c>
      <c r="H1415" s="36">
        <v>1</v>
      </c>
    </row>
    <row r="1416" spans="1:8">
      <c r="A1416" s="23">
        <v>2017</v>
      </c>
      <c r="B1416" s="23" t="s">
        <v>2367</v>
      </c>
      <c r="C1416" s="23" t="s">
        <v>514</v>
      </c>
      <c r="D1416" s="13" t="s">
        <v>185</v>
      </c>
      <c r="E1416" s="13" t="s">
        <v>1485</v>
      </c>
      <c r="F1416" s="13" t="s">
        <v>23</v>
      </c>
      <c r="G1416" s="13" t="s">
        <v>1453</v>
      </c>
      <c r="H1416" s="36">
        <v>1</v>
      </c>
    </row>
    <row r="1417" spans="1:8">
      <c r="A1417" s="23">
        <v>2017</v>
      </c>
      <c r="B1417" s="23" t="s">
        <v>2367</v>
      </c>
      <c r="C1417" s="23" t="s">
        <v>514</v>
      </c>
      <c r="D1417" s="13" t="s">
        <v>185</v>
      </c>
      <c r="E1417" s="13" t="s">
        <v>1485</v>
      </c>
      <c r="F1417" s="13" t="s">
        <v>185</v>
      </c>
      <c r="G1417" s="13" t="s">
        <v>1455</v>
      </c>
      <c r="H1417" s="36">
        <v>2</v>
      </c>
    </row>
    <row r="1418" spans="1:8">
      <c r="A1418" s="23">
        <v>2017</v>
      </c>
      <c r="B1418" s="23" t="s">
        <v>2367</v>
      </c>
      <c r="C1418" s="23" t="s">
        <v>514</v>
      </c>
      <c r="D1418" s="13" t="s">
        <v>185</v>
      </c>
      <c r="E1418" s="13" t="s">
        <v>1485</v>
      </c>
      <c r="F1418" s="13" t="s">
        <v>185</v>
      </c>
      <c r="G1418" s="13" t="s">
        <v>1458</v>
      </c>
      <c r="H1418" s="36">
        <v>3</v>
      </c>
    </row>
    <row r="1419" spans="1:8">
      <c r="A1419" s="23">
        <v>2017</v>
      </c>
      <c r="B1419" s="23" t="s">
        <v>2367</v>
      </c>
      <c r="C1419" s="23" t="s">
        <v>514</v>
      </c>
      <c r="D1419" s="13" t="s">
        <v>185</v>
      </c>
      <c r="E1419" s="13" t="s">
        <v>1485</v>
      </c>
      <c r="F1419" s="13" t="s">
        <v>185</v>
      </c>
      <c r="G1419" s="13" t="s">
        <v>1461</v>
      </c>
      <c r="H1419" s="36">
        <v>3</v>
      </c>
    </row>
    <row r="1420" spans="1:8">
      <c r="A1420" s="23">
        <v>2017</v>
      </c>
      <c r="B1420" s="23" t="s">
        <v>2367</v>
      </c>
      <c r="C1420" s="23" t="s">
        <v>514</v>
      </c>
      <c r="D1420" s="13" t="s">
        <v>185</v>
      </c>
      <c r="E1420" s="13" t="s">
        <v>1485</v>
      </c>
      <c r="F1420" s="13" t="s">
        <v>185</v>
      </c>
      <c r="G1420" s="13" t="s">
        <v>1488</v>
      </c>
      <c r="H1420" s="36">
        <v>3</v>
      </c>
    </row>
    <row r="1421" spans="1:8">
      <c r="A1421" s="23">
        <v>2017</v>
      </c>
      <c r="B1421" s="23" t="s">
        <v>2367</v>
      </c>
      <c r="C1421" s="23" t="s">
        <v>514</v>
      </c>
      <c r="D1421" s="13" t="s">
        <v>185</v>
      </c>
      <c r="E1421" s="13" t="s">
        <v>1485</v>
      </c>
      <c r="F1421" s="13" t="s">
        <v>185</v>
      </c>
      <c r="G1421" s="13" t="s">
        <v>1468</v>
      </c>
      <c r="H1421" s="36">
        <v>1</v>
      </c>
    </row>
    <row r="1422" spans="1:8">
      <c r="A1422" s="23">
        <v>2017</v>
      </c>
      <c r="B1422" s="23" t="s">
        <v>2367</v>
      </c>
      <c r="C1422" s="23" t="s">
        <v>514</v>
      </c>
      <c r="D1422" s="13" t="s">
        <v>185</v>
      </c>
      <c r="E1422" s="13" t="s">
        <v>1485</v>
      </c>
      <c r="F1422" s="13" t="s">
        <v>185</v>
      </c>
      <c r="G1422" s="13" t="s">
        <v>584</v>
      </c>
      <c r="H1422" s="36">
        <v>3</v>
      </c>
    </row>
    <row r="1423" spans="1:8">
      <c r="A1423" s="23">
        <v>2017</v>
      </c>
      <c r="B1423" s="23" t="s">
        <v>2367</v>
      </c>
      <c r="C1423" s="23" t="s">
        <v>514</v>
      </c>
      <c r="D1423" s="13" t="s">
        <v>185</v>
      </c>
      <c r="E1423" s="13" t="s">
        <v>1461</v>
      </c>
      <c r="F1423" s="13" t="s">
        <v>23</v>
      </c>
      <c r="G1423" s="13" t="s">
        <v>1453</v>
      </c>
      <c r="H1423" s="36">
        <v>3</v>
      </c>
    </row>
    <row r="1424" spans="1:8">
      <c r="A1424" s="23">
        <v>2017</v>
      </c>
      <c r="B1424" s="23" t="s">
        <v>2367</v>
      </c>
      <c r="C1424" s="23" t="s">
        <v>514</v>
      </c>
      <c r="D1424" s="13" t="s">
        <v>185</v>
      </c>
      <c r="E1424" s="13" t="s">
        <v>1461</v>
      </c>
      <c r="F1424" s="13" t="s">
        <v>185</v>
      </c>
      <c r="G1424" s="13" t="s">
        <v>1455</v>
      </c>
      <c r="H1424" s="36">
        <v>1</v>
      </c>
    </row>
    <row r="1425" spans="1:8">
      <c r="A1425" s="23">
        <v>2017</v>
      </c>
      <c r="B1425" s="23" t="s">
        <v>2367</v>
      </c>
      <c r="C1425" s="23" t="s">
        <v>514</v>
      </c>
      <c r="D1425" s="13" t="s">
        <v>185</v>
      </c>
      <c r="E1425" s="13" t="s">
        <v>1461</v>
      </c>
      <c r="F1425" s="13" t="s">
        <v>185</v>
      </c>
      <c r="G1425" s="13" t="s">
        <v>1458</v>
      </c>
      <c r="H1425" s="36">
        <v>6</v>
      </c>
    </row>
    <row r="1426" spans="1:8">
      <c r="A1426" s="23">
        <v>2017</v>
      </c>
      <c r="B1426" s="23" t="s">
        <v>2367</v>
      </c>
      <c r="C1426" s="23" t="s">
        <v>514</v>
      </c>
      <c r="D1426" s="13" t="s">
        <v>185</v>
      </c>
      <c r="E1426" s="13" t="s">
        <v>1461</v>
      </c>
      <c r="F1426" s="13" t="s">
        <v>185</v>
      </c>
      <c r="G1426" s="13" t="s">
        <v>1485</v>
      </c>
      <c r="H1426" s="36">
        <v>4</v>
      </c>
    </row>
    <row r="1427" spans="1:8">
      <c r="A1427" s="23">
        <v>2017</v>
      </c>
      <c r="B1427" s="23" t="s">
        <v>2367</v>
      </c>
      <c r="C1427" s="23" t="s">
        <v>514</v>
      </c>
      <c r="D1427" s="13" t="s">
        <v>185</v>
      </c>
      <c r="E1427" s="13" t="s">
        <v>1461</v>
      </c>
      <c r="F1427" s="13" t="s">
        <v>23</v>
      </c>
      <c r="G1427" s="13" t="s">
        <v>1464</v>
      </c>
      <c r="H1427" s="36">
        <v>3</v>
      </c>
    </row>
    <row r="1428" spans="1:8">
      <c r="A1428" s="23">
        <v>2017</v>
      </c>
      <c r="B1428" s="23" t="s">
        <v>2367</v>
      </c>
      <c r="C1428" s="23" t="s">
        <v>514</v>
      </c>
      <c r="D1428" s="13" t="s">
        <v>185</v>
      </c>
      <c r="E1428" s="13" t="s">
        <v>1461</v>
      </c>
      <c r="F1428" s="13" t="s">
        <v>185</v>
      </c>
      <c r="G1428" s="13" t="s">
        <v>1468</v>
      </c>
      <c r="H1428" s="36">
        <v>3</v>
      </c>
    </row>
    <row r="1429" spans="1:8">
      <c r="A1429" s="23">
        <v>2017</v>
      </c>
      <c r="B1429" s="23" t="s">
        <v>2367</v>
      </c>
      <c r="C1429" s="23" t="s">
        <v>514</v>
      </c>
      <c r="D1429" s="13" t="s">
        <v>185</v>
      </c>
      <c r="E1429" s="13" t="s">
        <v>1461</v>
      </c>
      <c r="F1429" s="13" t="s">
        <v>185</v>
      </c>
      <c r="G1429" s="13" t="s">
        <v>584</v>
      </c>
      <c r="H1429" s="36">
        <v>2</v>
      </c>
    </row>
    <row r="1430" spans="1:8">
      <c r="A1430" s="23">
        <v>2017</v>
      </c>
      <c r="B1430" s="23" t="s">
        <v>2367</v>
      </c>
      <c r="C1430" s="23" t="s">
        <v>514</v>
      </c>
      <c r="D1430" s="13" t="s">
        <v>185</v>
      </c>
      <c r="E1430" s="13" t="s">
        <v>1488</v>
      </c>
      <c r="F1430" s="13" t="s">
        <v>23</v>
      </c>
      <c r="G1430" s="13" t="s">
        <v>1453</v>
      </c>
      <c r="H1430" s="36">
        <v>6</v>
      </c>
    </row>
    <row r="1431" spans="1:8">
      <c r="A1431" s="23">
        <v>2017</v>
      </c>
      <c r="B1431" s="23" t="s">
        <v>2367</v>
      </c>
      <c r="C1431" s="23" t="s">
        <v>514</v>
      </c>
      <c r="D1431" s="13" t="s">
        <v>185</v>
      </c>
      <c r="E1431" s="13" t="s">
        <v>1488</v>
      </c>
      <c r="F1431" s="13" t="s">
        <v>185</v>
      </c>
      <c r="G1431" s="13" t="s">
        <v>559</v>
      </c>
      <c r="H1431" s="36">
        <v>1</v>
      </c>
    </row>
    <row r="1432" spans="1:8">
      <c r="A1432" s="23">
        <v>2017</v>
      </c>
      <c r="B1432" s="23" t="s">
        <v>2367</v>
      </c>
      <c r="C1432" s="23" t="s">
        <v>514</v>
      </c>
      <c r="D1432" s="13" t="s">
        <v>185</v>
      </c>
      <c r="E1432" s="13" t="s">
        <v>1488</v>
      </c>
      <c r="F1432" s="13" t="s">
        <v>185</v>
      </c>
      <c r="G1432" s="13" t="s">
        <v>1455</v>
      </c>
      <c r="H1432" s="36">
        <v>4</v>
      </c>
    </row>
    <row r="1433" spans="1:8">
      <c r="A1433" s="23">
        <v>2017</v>
      </c>
      <c r="B1433" s="23" t="s">
        <v>2367</v>
      </c>
      <c r="C1433" s="23" t="s">
        <v>514</v>
      </c>
      <c r="D1433" s="13" t="s">
        <v>185</v>
      </c>
      <c r="E1433" s="13" t="s">
        <v>1488</v>
      </c>
      <c r="F1433" s="13" t="s">
        <v>185</v>
      </c>
      <c r="G1433" s="13" t="s">
        <v>1485</v>
      </c>
      <c r="H1433" s="36">
        <v>1</v>
      </c>
    </row>
    <row r="1434" spans="1:8">
      <c r="A1434" s="23">
        <v>2017</v>
      </c>
      <c r="B1434" s="23" t="s">
        <v>2367</v>
      </c>
      <c r="C1434" s="23" t="s">
        <v>514</v>
      </c>
      <c r="D1434" s="13" t="s">
        <v>185</v>
      </c>
      <c r="E1434" s="13" t="s">
        <v>584</v>
      </c>
      <c r="F1434" s="13" t="s">
        <v>23</v>
      </c>
      <c r="G1434" s="13" t="s">
        <v>1453</v>
      </c>
      <c r="H1434" s="36">
        <v>4</v>
      </c>
    </row>
    <row r="1435" spans="1:8">
      <c r="A1435" s="23">
        <v>2017</v>
      </c>
      <c r="B1435" s="23" t="s">
        <v>2367</v>
      </c>
      <c r="C1435" s="23" t="s">
        <v>514</v>
      </c>
      <c r="D1435" s="13" t="s">
        <v>185</v>
      </c>
      <c r="E1435" s="13" t="s">
        <v>584</v>
      </c>
      <c r="F1435" s="13" t="s">
        <v>185</v>
      </c>
      <c r="G1435" s="13" t="s">
        <v>1455</v>
      </c>
      <c r="H1435" s="36">
        <v>2</v>
      </c>
    </row>
    <row r="1436" spans="1:8">
      <c r="A1436" s="23">
        <v>2017</v>
      </c>
      <c r="B1436" s="23" t="s">
        <v>2367</v>
      </c>
      <c r="C1436" s="23" t="s">
        <v>514</v>
      </c>
      <c r="D1436" s="13" t="s">
        <v>185</v>
      </c>
      <c r="E1436" s="13" t="s">
        <v>584</v>
      </c>
      <c r="F1436" s="13" t="s">
        <v>185</v>
      </c>
      <c r="G1436" s="13" t="s">
        <v>1458</v>
      </c>
      <c r="H1436" s="36">
        <v>1</v>
      </c>
    </row>
    <row r="1437" spans="1:8">
      <c r="A1437" s="23">
        <v>2017</v>
      </c>
      <c r="B1437" s="23" t="s">
        <v>2367</v>
      </c>
      <c r="C1437" s="23" t="s">
        <v>514</v>
      </c>
      <c r="D1437" s="13" t="s">
        <v>185</v>
      </c>
      <c r="E1437" s="13" t="s">
        <v>584</v>
      </c>
      <c r="F1437" s="13" t="s">
        <v>185</v>
      </c>
      <c r="G1437" s="13" t="s">
        <v>1485</v>
      </c>
      <c r="H1437" s="36">
        <v>4</v>
      </c>
    </row>
    <row r="1438" spans="1:8">
      <c r="A1438" s="23">
        <v>2017</v>
      </c>
      <c r="B1438" s="23" t="s">
        <v>2367</v>
      </c>
      <c r="C1438" s="23" t="s">
        <v>514</v>
      </c>
      <c r="D1438" s="13" t="s">
        <v>185</v>
      </c>
      <c r="E1438" s="13" t="s">
        <v>584</v>
      </c>
      <c r="F1438" s="13" t="s">
        <v>185</v>
      </c>
      <c r="G1438" s="13" t="s">
        <v>1461</v>
      </c>
      <c r="H1438" s="36">
        <v>1</v>
      </c>
    </row>
    <row r="1439" spans="1:8">
      <c r="A1439" s="23">
        <v>2017</v>
      </c>
      <c r="B1439" s="23" t="s">
        <v>2367</v>
      </c>
      <c r="C1439" s="23" t="s">
        <v>514</v>
      </c>
      <c r="D1439" s="13" t="s">
        <v>185</v>
      </c>
      <c r="E1439" s="13" t="s">
        <v>584</v>
      </c>
      <c r="F1439" s="13" t="s">
        <v>185</v>
      </c>
      <c r="G1439" s="13" t="s">
        <v>1488</v>
      </c>
      <c r="H1439" s="36">
        <v>1</v>
      </c>
    </row>
    <row r="1440" spans="1:8">
      <c r="A1440" s="23">
        <v>2017</v>
      </c>
      <c r="B1440" s="23" t="s">
        <v>2367</v>
      </c>
      <c r="C1440" s="23" t="s">
        <v>514</v>
      </c>
      <c r="D1440" s="13" t="s">
        <v>185</v>
      </c>
      <c r="E1440" s="13" t="s">
        <v>584</v>
      </c>
      <c r="F1440" s="13" t="s">
        <v>184</v>
      </c>
      <c r="G1440" s="13" t="s">
        <v>1465</v>
      </c>
      <c r="H1440" s="36">
        <v>2</v>
      </c>
    </row>
    <row r="1441" spans="1:8">
      <c r="A1441" s="23">
        <v>2017</v>
      </c>
      <c r="B1441" s="23" t="s">
        <v>2367</v>
      </c>
      <c r="C1441" s="23" t="s">
        <v>514</v>
      </c>
      <c r="D1441" s="13" t="s">
        <v>185</v>
      </c>
      <c r="E1441" s="13" t="s">
        <v>584</v>
      </c>
      <c r="F1441" s="13" t="s">
        <v>185</v>
      </c>
      <c r="G1441" s="13" t="s">
        <v>1468</v>
      </c>
      <c r="H1441" s="36">
        <v>5</v>
      </c>
    </row>
    <row r="1442" spans="1:8">
      <c r="A1442" s="23">
        <v>2017</v>
      </c>
      <c r="B1442" s="23" t="s">
        <v>2367</v>
      </c>
      <c r="C1442" s="23" t="s">
        <v>514</v>
      </c>
      <c r="D1442" s="13" t="s">
        <v>185</v>
      </c>
      <c r="E1442" s="13" t="s">
        <v>584</v>
      </c>
      <c r="F1442" s="13" t="s">
        <v>23</v>
      </c>
      <c r="G1442" s="13" t="s">
        <v>1490</v>
      </c>
      <c r="H1442" s="36">
        <v>1</v>
      </c>
    </row>
    <row r="1443" spans="1:8">
      <c r="A1443" s="23">
        <v>2017</v>
      </c>
      <c r="B1443" s="23" t="s">
        <v>2367</v>
      </c>
      <c r="C1443" s="23" t="s">
        <v>514</v>
      </c>
      <c r="D1443" s="13" t="s">
        <v>185</v>
      </c>
      <c r="E1443" s="13" t="s">
        <v>584</v>
      </c>
      <c r="F1443" s="13" t="s">
        <v>184</v>
      </c>
      <c r="G1443" s="13" t="s">
        <v>1476</v>
      </c>
      <c r="H1443" s="36">
        <v>3</v>
      </c>
    </row>
    <row r="1444" spans="1:8">
      <c r="A1444" s="23">
        <v>2017</v>
      </c>
      <c r="B1444" s="23" t="s">
        <v>2367</v>
      </c>
      <c r="C1444" s="23" t="s">
        <v>514</v>
      </c>
      <c r="D1444" s="13" t="s">
        <v>104</v>
      </c>
      <c r="E1444" s="13" t="s">
        <v>1457</v>
      </c>
      <c r="F1444" s="13" t="s">
        <v>185</v>
      </c>
      <c r="G1444" s="13" t="s">
        <v>1468</v>
      </c>
      <c r="H1444" s="36">
        <v>1</v>
      </c>
    </row>
    <row r="1445" spans="1:8">
      <c r="A1445" s="23">
        <v>2017</v>
      </c>
      <c r="B1445" s="23" t="s">
        <v>2367</v>
      </c>
      <c r="C1445" s="23" t="s">
        <v>514</v>
      </c>
      <c r="D1445" s="13" t="s">
        <v>104</v>
      </c>
      <c r="E1445" s="13" t="s">
        <v>1486</v>
      </c>
      <c r="F1445" s="13" t="s">
        <v>23</v>
      </c>
      <c r="G1445" s="13" t="s">
        <v>1453</v>
      </c>
      <c r="H1445" s="36">
        <v>2</v>
      </c>
    </row>
    <row r="1446" spans="1:8">
      <c r="A1446" s="23">
        <v>2017</v>
      </c>
      <c r="B1446" s="23" t="s">
        <v>2367</v>
      </c>
      <c r="C1446" s="23" t="s">
        <v>514</v>
      </c>
      <c r="D1446" s="13" t="s">
        <v>104</v>
      </c>
      <c r="E1446" s="13" t="s">
        <v>1486</v>
      </c>
      <c r="F1446" s="13" t="s">
        <v>23</v>
      </c>
      <c r="G1446" s="13" t="s">
        <v>1464</v>
      </c>
      <c r="H1446" s="36">
        <v>1</v>
      </c>
    </row>
    <row r="1447" spans="1:8">
      <c r="A1447" s="23">
        <v>2017</v>
      </c>
      <c r="B1447" s="23" t="s">
        <v>2367</v>
      </c>
      <c r="C1447" s="23" t="s">
        <v>514</v>
      </c>
      <c r="D1447" s="13" t="s">
        <v>104</v>
      </c>
      <c r="E1447" s="13" t="s">
        <v>1486</v>
      </c>
      <c r="F1447" s="13" t="s">
        <v>104</v>
      </c>
      <c r="G1447" s="13" t="s">
        <v>1472</v>
      </c>
      <c r="H1447" s="36">
        <v>2</v>
      </c>
    </row>
    <row r="1448" spans="1:8">
      <c r="A1448" s="23">
        <v>2017</v>
      </c>
      <c r="B1448" s="23" t="s">
        <v>2367</v>
      </c>
      <c r="C1448" s="23" t="s">
        <v>514</v>
      </c>
      <c r="D1448" s="13" t="s">
        <v>104</v>
      </c>
      <c r="E1448" s="13" t="s">
        <v>1489</v>
      </c>
      <c r="F1448" s="13" t="s">
        <v>23</v>
      </c>
      <c r="G1448" s="13" t="s">
        <v>1453</v>
      </c>
      <c r="H1448" s="36">
        <v>2</v>
      </c>
    </row>
    <row r="1449" spans="1:8">
      <c r="A1449" s="23">
        <v>2017</v>
      </c>
      <c r="B1449" s="23" t="s">
        <v>2367</v>
      </c>
      <c r="C1449" s="23" t="s">
        <v>514</v>
      </c>
      <c r="D1449" s="13" t="s">
        <v>104</v>
      </c>
      <c r="E1449" s="13" t="s">
        <v>1489</v>
      </c>
      <c r="F1449" s="13" t="s">
        <v>104</v>
      </c>
      <c r="G1449" s="13" t="s">
        <v>1457</v>
      </c>
      <c r="H1449" s="36">
        <v>1</v>
      </c>
    </row>
    <row r="1450" spans="1:8">
      <c r="A1450" s="23">
        <v>2017</v>
      </c>
      <c r="B1450" s="23" t="s">
        <v>2367</v>
      </c>
      <c r="C1450" s="23" t="s">
        <v>514</v>
      </c>
      <c r="D1450" s="13" t="s">
        <v>104</v>
      </c>
      <c r="E1450" s="13" t="s">
        <v>1489</v>
      </c>
      <c r="F1450" s="13" t="s">
        <v>185</v>
      </c>
      <c r="G1450" s="13" t="s">
        <v>1488</v>
      </c>
      <c r="H1450" s="36">
        <v>1</v>
      </c>
    </row>
    <row r="1451" spans="1:8">
      <c r="A1451" s="23">
        <v>2017</v>
      </c>
      <c r="B1451" s="23" t="s">
        <v>2367</v>
      </c>
      <c r="C1451" s="23" t="s">
        <v>514</v>
      </c>
      <c r="D1451" s="13" t="s">
        <v>104</v>
      </c>
      <c r="E1451" s="13" t="s">
        <v>1489</v>
      </c>
      <c r="F1451" s="13" t="s">
        <v>104</v>
      </c>
      <c r="G1451" s="13" t="s">
        <v>1471</v>
      </c>
      <c r="H1451" s="36">
        <v>1</v>
      </c>
    </row>
    <row r="1452" spans="1:8">
      <c r="A1452" s="23">
        <v>2017</v>
      </c>
      <c r="B1452" s="23" t="s">
        <v>2367</v>
      </c>
      <c r="C1452" s="23" t="s">
        <v>514</v>
      </c>
      <c r="D1452" s="13" t="s">
        <v>104</v>
      </c>
      <c r="E1452" s="13" t="s">
        <v>1489</v>
      </c>
      <c r="F1452" s="13" t="s">
        <v>104</v>
      </c>
      <c r="G1452" s="13" t="s">
        <v>1472</v>
      </c>
      <c r="H1452" s="36">
        <v>3</v>
      </c>
    </row>
    <row r="1453" spans="1:8">
      <c r="A1453" s="23">
        <v>2017</v>
      </c>
      <c r="B1453" s="23" t="s">
        <v>2367</v>
      </c>
      <c r="C1453" s="23" t="s">
        <v>514</v>
      </c>
      <c r="D1453" s="13" t="s">
        <v>104</v>
      </c>
      <c r="E1453" s="13" t="s">
        <v>1471</v>
      </c>
      <c r="F1453" s="13" t="s">
        <v>23</v>
      </c>
      <c r="G1453" s="13" t="s">
        <v>1453</v>
      </c>
      <c r="H1453" s="36">
        <v>1</v>
      </c>
    </row>
    <row r="1454" spans="1:8">
      <c r="A1454" s="23">
        <v>2017</v>
      </c>
      <c r="B1454" s="23" t="s">
        <v>2367</v>
      </c>
      <c r="C1454" s="23" t="s">
        <v>514</v>
      </c>
      <c r="D1454" s="13" t="s">
        <v>104</v>
      </c>
      <c r="E1454" s="13" t="s">
        <v>1471</v>
      </c>
      <c r="F1454" s="13" t="s">
        <v>185</v>
      </c>
      <c r="G1454" s="13" t="s">
        <v>1488</v>
      </c>
      <c r="H1454" s="36">
        <v>2</v>
      </c>
    </row>
    <row r="1455" spans="1:8">
      <c r="A1455" s="23">
        <v>2017</v>
      </c>
      <c r="B1455" s="23" t="s">
        <v>2367</v>
      </c>
      <c r="C1455" s="23" t="s">
        <v>514</v>
      </c>
      <c r="D1455" s="13" t="s">
        <v>104</v>
      </c>
      <c r="E1455" s="13" t="s">
        <v>1471</v>
      </c>
      <c r="F1455" s="13" t="s">
        <v>104</v>
      </c>
      <c r="G1455" s="13" t="s">
        <v>1472</v>
      </c>
      <c r="H1455" s="36">
        <v>2</v>
      </c>
    </row>
    <row r="1456" spans="1:8">
      <c r="A1456" s="23">
        <v>2017</v>
      </c>
      <c r="B1456" s="23" t="s">
        <v>2367</v>
      </c>
      <c r="C1456" s="23" t="s">
        <v>514</v>
      </c>
      <c r="D1456" s="13" t="s">
        <v>104</v>
      </c>
      <c r="E1456" s="13" t="s">
        <v>1472</v>
      </c>
      <c r="F1456" s="13" t="s">
        <v>23</v>
      </c>
      <c r="G1456" s="13" t="s">
        <v>1460</v>
      </c>
      <c r="H1456" s="36">
        <v>1</v>
      </c>
    </row>
    <row r="1457" spans="1:8">
      <c r="A1457" s="23">
        <v>2017</v>
      </c>
      <c r="B1457" s="23" t="s">
        <v>2367</v>
      </c>
      <c r="C1457" s="23" t="s">
        <v>514</v>
      </c>
      <c r="D1457" s="13" t="s">
        <v>104</v>
      </c>
      <c r="E1457" s="13" t="s">
        <v>1472</v>
      </c>
      <c r="F1457" s="13" t="s">
        <v>23</v>
      </c>
      <c r="G1457" s="13" t="s">
        <v>1464</v>
      </c>
      <c r="H1457" s="36">
        <v>3</v>
      </c>
    </row>
    <row r="1458" spans="1:8">
      <c r="A1458" s="23">
        <v>2017</v>
      </c>
      <c r="B1458" s="23" t="s">
        <v>2367</v>
      </c>
      <c r="C1458" s="23" t="s">
        <v>514</v>
      </c>
      <c r="D1458" s="13" t="s">
        <v>104</v>
      </c>
      <c r="E1458" s="13" t="s">
        <v>1472</v>
      </c>
      <c r="F1458" s="13" t="s">
        <v>104</v>
      </c>
      <c r="G1458" s="13" t="s">
        <v>1471</v>
      </c>
      <c r="H1458" s="36">
        <v>1</v>
      </c>
    </row>
    <row r="1459" spans="1:8">
      <c r="A1459" s="23">
        <v>2017</v>
      </c>
      <c r="B1459" s="23" t="s">
        <v>2367</v>
      </c>
      <c r="C1459" s="23" t="s">
        <v>514</v>
      </c>
      <c r="D1459" s="13" t="s">
        <v>104</v>
      </c>
      <c r="E1459" s="13" t="s">
        <v>1472</v>
      </c>
      <c r="F1459" s="13" t="s">
        <v>185</v>
      </c>
      <c r="G1459" s="13" t="s">
        <v>584</v>
      </c>
      <c r="H1459" s="36">
        <v>1</v>
      </c>
    </row>
    <row r="1460" spans="1:8">
      <c r="A1460" s="23">
        <v>2017</v>
      </c>
      <c r="B1460" s="23" t="s">
        <v>2367</v>
      </c>
      <c r="C1460" s="23" t="s">
        <v>514</v>
      </c>
      <c r="D1460" s="13" t="s">
        <v>104</v>
      </c>
      <c r="E1460" s="13" t="s">
        <v>1487</v>
      </c>
      <c r="F1460" s="13" t="s">
        <v>104</v>
      </c>
      <c r="G1460" s="13" t="s">
        <v>1472</v>
      </c>
      <c r="H1460" s="36">
        <v>1</v>
      </c>
    </row>
    <row r="1461" spans="1:8">
      <c r="A1461" s="23">
        <v>2018</v>
      </c>
      <c r="B1461" s="23" t="s">
        <v>2366</v>
      </c>
      <c r="C1461" s="23" t="s">
        <v>1886</v>
      </c>
      <c r="D1461" s="13" t="s">
        <v>5</v>
      </c>
      <c r="E1461" s="13" t="s">
        <v>559</v>
      </c>
      <c r="F1461" s="13" t="s">
        <v>23</v>
      </c>
      <c r="G1461" s="13" t="s">
        <v>1453</v>
      </c>
      <c r="H1461" s="36">
        <v>2</v>
      </c>
    </row>
    <row r="1462" spans="1:8">
      <c r="A1462" s="23">
        <v>2018</v>
      </c>
      <c r="B1462" s="23" t="s">
        <v>2366</v>
      </c>
      <c r="C1462" s="23" t="s">
        <v>1886</v>
      </c>
      <c r="D1462" s="13" t="s">
        <v>5</v>
      </c>
      <c r="E1462" s="13" t="s">
        <v>559</v>
      </c>
      <c r="F1462" s="13" t="s">
        <v>70</v>
      </c>
      <c r="G1462" s="13" t="s">
        <v>577</v>
      </c>
      <c r="H1462" s="36">
        <v>1</v>
      </c>
    </row>
    <row r="1463" spans="1:8">
      <c r="A1463" s="23">
        <v>2018</v>
      </c>
      <c r="B1463" s="23" t="s">
        <v>2366</v>
      </c>
      <c r="C1463" s="23" t="s">
        <v>1886</v>
      </c>
      <c r="D1463" s="13" t="s">
        <v>5</v>
      </c>
      <c r="E1463" s="13" t="s">
        <v>559</v>
      </c>
      <c r="F1463" s="13" t="s">
        <v>10</v>
      </c>
      <c r="G1463" s="13" t="s">
        <v>1454</v>
      </c>
      <c r="H1463" s="36">
        <v>1</v>
      </c>
    </row>
    <row r="1464" spans="1:8">
      <c r="A1464" s="23">
        <v>2018</v>
      </c>
      <c r="B1464" s="23" t="s">
        <v>2366</v>
      </c>
      <c r="C1464" s="23" t="s">
        <v>1886</v>
      </c>
      <c r="D1464" s="13" t="s">
        <v>5</v>
      </c>
      <c r="E1464" s="13" t="s">
        <v>559</v>
      </c>
      <c r="F1464" s="13" t="s">
        <v>10</v>
      </c>
      <c r="G1464" s="13" t="s">
        <v>1455</v>
      </c>
      <c r="H1464" s="36">
        <v>6</v>
      </c>
    </row>
    <row r="1465" spans="1:8">
      <c r="A1465" s="23">
        <v>2018</v>
      </c>
      <c r="B1465" s="23" t="s">
        <v>2366</v>
      </c>
      <c r="C1465" s="23" t="s">
        <v>1886</v>
      </c>
      <c r="D1465" s="13" t="s">
        <v>5</v>
      </c>
      <c r="E1465" s="13" t="s">
        <v>559</v>
      </c>
      <c r="F1465" s="13" t="s">
        <v>5</v>
      </c>
      <c r="G1465" s="13" t="s">
        <v>1462</v>
      </c>
      <c r="H1465" s="36">
        <v>7</v>
      </c>
    </row>
    <row r="1466" spans="1:8">
      <c r="A1466" s="23">
        <v>2018</v>
      </c>
      <c r="B1466" s="23" t="s">
        <v>2366</v>
      </c>
      <c r="C1466" s="23" t="s">
        <v>1886</v>
      </c>
      <c r="D1466" s="13" t="s">
        <v>5</v>
      </c>
      <c r="E1466" s="13" t="s">
        <v>559</v>
      </c>
      <c r="F1466" s="13" t="s">
        <v>10</v>
      </c>
      <c r="G1466" s="13" t="s">
        <v>1467</v>
      </c>
      <c r="H1466" s="36">
        <v>1</v>
      </c>
    </row>
    <row r="1467" spans="1:8">
      <c r="A1467" s="23">
        <v>2018</v>
      </c>
      <c r="B1467" s="23" t="s">
        <v>2366</v>
      </c>
      <c r="C1467" s="23" t="s">
        <v>1886</v>
      </c>
      <c r="D1467" s="13" t="s">
        <v>5</v>
      </c>
      <c r="E1467" s="13" t="s">
        <v>559</v>
      </c>
      <c r="F1467" s="13" t="s">
        <v>104</v>
      </c>
      <c r="G1467" s="13" t="s">
        <v>1486</v>
      </c>
      <c r="H1467" s="36">
        <v>4</v>
      </c>
    </row>
    <row r="1468" spans="1:8">
      <c r="A1468" s="23">
        <v>2018</v>
      </c>
      <c r="B1468" s="23" t="s">
        <v>2366</v>
      </c>
      <c r="C1468" s="23" t="s">
        <v>1886</v>
      </c>
      <c r="D1468" s="13" t="s">
        <v>5</v>
      </c>
      <c r="E1468" s="13" t="s">
        <v>559</v>
      </c>
      <c r="F1468" s="13" t="s">
        <v>104</v>
      </c>
      <c r="G1468" s="13" t="s">
        <v>1470</v>
      </c>
      <c r="H1468" s="36">
        <v>1</v>
      </c>
    </row>
    <row r="1469" spans="1:8">
      <c r="A1469" s="23">
        <v>2018</v>
      </c>
      <c r="B1469" s="23" t="s">
        <v>2366</v>
      </c>
      <c r="C1469" s="23" t="s">
        <v>1886</v>
      </c>
      <c r="D1469" s="13" t="s">
        <v>5</v>
      </c>
      <c r="E1469" s="13" t="s">
        <v>559</v>
      </c>
      <c r="F1469" s="13" t="s">
        <v>14</v>
      </c>
      <c r="G1469" s="13" t="s">
        <v>1474</v>
      </c>
      <c r="H1469" s="36">
        <v>1</v>
      </c>
    </row>
    <row r="1470" spans="1:8">
      <c r="A1470" s="23">
        <v>2018</v>
      </c>
      <c r="B1470" s="23" t="s">
        <v>2366</v>
      </c>
      <c r="C1470" s="23" t="s">
        <v>1886</v>
      </c>
      <c r="D1470" s="13" t="s">
        <v>5</v>
      </c>
      <c r="E1470" s="13" t="s">
        <v>559</v>
      </c>
      <c r="F1470" s="13" t="s">
        <v>70</v>
      </c>
      <c r="G1470" s="13" t="s">
        <v>1478</v>
      </c>
      <c r="H1470" s="36">
        <v>1</v>
      </c>
    </row>
    <row r="1471" spans="1:8">
      <c r="A1471" s="23">
        <v>2018</v>
      </c>
      <c r="B1471" s="23" t="s">
        <v>2366</v>
      </c>
      <c r="C1471" s="23" t="s">
        <v>1886</v>
      </c>
      <c r="D1471" s="13" t="s">
        <v>5</v>
      </c>
      <c r="E1471" s="13" t="s">
        <v>1462</v>
      </c>
      <c r="F1471" s="13" t="s">
        <v>23</v>
      </c>
      <c r="G1471" s="13" t="s">
        <v>1453</v>
      </c>
      <c r="H1471" s="36">
        <v>12</v>
      </c>
    </row>
    <row r="1472" spans="1:8">
      <c r="A1472" s="23">
        <v>2018</v>
      </c>
      <c r="B1472" s="23" t="s">
        <v>2366</v>
      </c>
      <c r="C1472" s="23" t="s">
        <v>1886</v>
      </c>
      <c r="D1472" s="13" t="s">
        <v>5</v>
      </c>
      <c r="E1472" s="13" t="s">
        <v>1462</v>
      </c>
      <c r="F1472" s="13" t="s">
        <v>70</v>
      </c>
      <c r="G1472" s="13" t="s">
        <v>577</v>
      </c>
      <c r="H1472" s="36">
        <v>1</v>
      </c>
    </row>
    <row r="1473" spans="1:8">
      <c r="A1473" s="23">
        <v>2018</v>
      </c>
      <c r="B1473" s="23" t="s">
        <v>2366</v>
      </c>
      <c r="C1473" s="23" t="s">
        <v>1886</v>
      </c>
      <c r="D1473" s="13" t="s">
        <v>5</v>
      </c>
      <c r="E1473" s="13" t="s">
        <v>1462</v>
      </c>
      <c r="F1473" s="13" t="s">
        <v>5</v>
      </c>
      <c r="G1473" s="13" t="s">
        <v>559</v>
      </c>
      <c r="H1473" s="36">
        <v>28</v>
      </c>
    </row>
    <row r="1474" spans="1:8">
      <c r="A1474" s="23">
        <v>2018</v>
      </c>
      <c r="B1474" s="23" t="s">
        <v>2366</v>
      </c>
      <c r="C1474" s="23" t="s">
        <v>1886</v>
      </c>
      <c r="D1474" s="13" t="s">
        <v>5</v>
      </c>
      <c r="E1474" s="13" t="s">
        <v>1462</v>
      </c>
      <c r="F1474" s="13" t="s">
        <v>10</v>
      </c>
      <c r="G1474" s="13" t="s">
        <v>1454</v>
      </c>
      <c r="H1474" s="36">
        <v>1</v>
      </c>
    </row>
    <row r="1475" spans="1:8">
      <c r="A1475" s="23">
        <v>2018</v>
      </c>
      <c r="B1475" s="23" t="s">
        <v>2366</v>
      </c>
      <c r="C1475" s="23" t="s">
        <v>1886</v>
      </c>
      <c r="D1475" s="13" t="s">
        <v>5</v>
      </c>
      <c r="E1475" s="13" t="s">
        <v>1462</v>
      </c>
      <c r="F1475" s="13" t="s">
        <v>10</v>
      </c>
      <c r="G1475" s="13" t="s">
        <v>1455</v>
      </c>
      <c r="H1475" s="36">
        <v>10</v>
      </c>
    </row>
    <row r="1476" spans="1:8">
      <c r="A1476" s="23">
        <v>2018</v>
      </c>
      <c r="B1476" s="23" t="s">
        <v>2366</v>
      </c>
      <c r="C1476" s="23" t="s">
        <v>1886</v>
      </c>
      <c r="D1476" s="13" t="s">
        <v>5</v>
      </c>
      <c r="E1476" s="13" t="s">
        <v>1462</v>
      </c>
      <c r="F1476" s="13" t="s">
        <v>76</v>
      </c>
      <c r="G1476" s="13" t="s">
        <v>1459</v>
      </c>
      <c r="H1476" s="36">
        <v>2</v>
      </c>
    </row>
    <row r="1477" spans="1:8">
      <c r="A1477" s="23">
        <v>2018</v>
      </c>
      <c r="B1477" s="23" t="s">
        <v>2366</v>
      </c>
      <c r="C1477" s="23" t="s">
        <v>1886</v>
      </c>
      <c r="D1477" s="13" t="s">
        <v>5</v>
      </c>
      <c r="E1477" s="13" t="s">
        <v>1462</v>
      </c>
      <c r="F1477" s="13" t="s">
        <v>70</v>
      </c>
      <c r="G1477" s="13" t="s">
        <v>1466</v>
      </c>
      <c r="H1477" s="36">
        <v>3</v>
      </c>
    </row>
    <row r="1478" spans="1:8">
      <c r="A1478" s="23">
        <v>2018</v>
      </c>
      <c r="B1478" s="23" t="s">
        <v>2366</v>
      </c>
      <c r="C1478" s="23" t="s">
        <v>1886</v>
      </c>
      <c r="D1478" s="13" t="s">
        <v>5</v>
      </c>
      <c r="E1478" s="13" t="s">
        <v>1462</v>
      </c>
      <c r="F1478" s="13" t="s">
        <v>104</v>
      </c>
      <c r="G1478" s="13" t="s">
        <v>1471</v>
      </c>
      <c r="H1478" s="36">
        <v>6</v>
      </c>
    </row>
    <row r="1479" spans="1:8">
      <c r="A1479" s="23">
        <v>2018</v>
      </c>
      <c r="B1479" s="23" t="s">
        <v>2366</v>
      </c>
      <c r="C1479" s="23" t="s">
        <v>1886</v>
      </c>
      <c r="D1479" s="13" t="s">
        <v>5</v>
      </c>
      <c r="E1479" s="13" t="s">
        <v>1462</v>
      </c>
      <c r="F1479" s="13" t="s">
        <v>104</v>
      </c>
      <c r="G1479" s="13" t="s">
        <v>1472</v>
      </c>
      <c r="H1479" s="36">
        <v>5</v>
      </c>
    </row>
    <row r="1480" spans="1:8">
      <c r="A1480" s="23">
        <v>2018</v>
      </c>
      <c r="B1480" s="23" t="s">
        <v>2366</v>
      </c>
      <c r="C1480" s="23" t="s">
        <v>1886</v>
      </c>
      <c r="D1480" s="13" t="s">
        <v>5</v>
      </c>
      <c r="E1480" s="13" t="s">
        <v>1462</v>
      </c>
      <c r="F1480" s="13" t="s">
        <v>164</v>
      </c>
      <c r="G1480" s="13" t="s">
        <v>584</v>
      </c>
      <c r="H1480" s="36">
        <v>1</v>
      </c>
    </row>
    <row r="1481" spans="1:8">
      <c r="A1481" s="23">
        <v>2018</v>
      </c>
      <c r="B1481" s="23" t="s">
        <v>2366</v>
      </c>
      <c r="C1481" s="23" t="s">
        <v>1886</v>
      </c>
      <c r="D1481" s="13" t="s">
        <v>10</v>
      </c>
      <c r="E1481" s="13" t="s">
        <v>1454</v>
      </c>
      <c r="F1481" s="13" t="s">
        <v>5</v>
      </c>
      <c r="G1481" s="13" t="s">
        <v>559</v>
      </c>
      <c r="H1481" s="36">
        <v>1</v>
      </c>
    </row>
    <row r="1482" spans="1:8">
      <c r="A1482" s="23">
        <v>2018</v>
      </c>
      <c r="B1482" s="23" t="s">
        <v>2366</v>
      </c>
      <c r="C1482" s="23" t="s">
        <v>1886</v>
      </c>
      <c r="D1482" s="13" t="s">
        <v>10</v>
      </c>
      <c r="E1482" s="13" t="s">
        <v>1454</v>
      </c>
      <c r="F1482" s="13" t="s">
        <v>76</v>
      </c>
      <c r="G1482" s="13" t="s">
        <v>1459</v>
      </c>
      <c r="H1482" s="36">
        <v>2</v>
      </c>
    </row>
    <row r="1483" spans="1:8">
      <c r="A1483" s="23">
        <v>2018</v>
      </c>
      <c r="B1483" s="23" t="s">
        <v>2366</v>
      </c>
      <c r="C1483" s="23" t="s">
        <v>1886</v>
      </c>
      <c r="D1483" s="13" t="s">
        <v>10</v>
      </c>
      <c r="E1483" s="13" t="s">
        <v>1454</v>
      </c>
      <c r="F1483" s="13" t="s">
        <v>23</v>
      </c>
      <c r="G1483" s="13" t="s">
        <v>1464</v>
      </c>
      <c r="H1483" s="36">
        <v>1</v>
      </c>
    </row>
    <row r="1484" spans="1:8">
      <c r="A1484" s="23">
        <v>2018</v>
      </c>
      <c r="B1484" s="23" t="s">
        <v>2366</v>
      </c>
      <c r="C1484" s="23" t="s">
        <v>1886</v>
      </c>
      <c r="D1484" s="13" t="s">
        <v>10</v>
      </c>
      <c r="E1484" s="13" t="s">
        <v>1454</v>
      </c>
      <c r="F1484" s="13" t="s">
        <v>70</v>
      </c>
      <c r="G1484" s="13" t="s">
        <v>1466</v>
      </c>
      <c r="H1484" s="36">
        <v>1</v>
      </c>
    </row>
    <row r="1485" spans="1:8">
      <c r="A1485" s="23">
        <v>2018</v>
      </c>
      <c r="B1485" s="23" t="s">
        <v>2366</v>
      </c>
      <c r="C1485" s="23" t="s">
        <v>1886</v>
      </c>
      <c r="D1485" s="13" t="s">
        <v>10</v>
      </c>
      <c r="E1485" s="13" t="s">
        <v>1454</v>
      </c>
      <c r="F1485" s="13" t="s">
        <v>70</v>
      </c>
      <c r="G1485" s="13" t="s">
        <v>1469</v>
      </c>
      <c r="H1485" s="36">
        <v>1</v>
      </c>
    </row>
    <row r="1486" spans="1:8">
      <c r="A1486" s="23">
        <v>2018</v>
      </c>
      <c r="B1486" s="23" t="s">
        <v>2366</v>
      </c>
      <c r="C1486" s="23" t="s">
        <v>1886</v>
      </c>
      <c r="D1486" s="13" t="s">
        <v>10</v>
      </c>
      <c r="E1486" s="13" t="s">
        <v>1454</v>
      </c>
      <c r="F1486" s="13" t="s">
        <v>86</v>
      </c>
      <c r="G1486" s="13" t="s">
        <v>87</v>
      </c>
      <c r="H1486" s="36">
        <v>1</v>
      </c>
    </row>
    <row r="1487" spans="1:8">
      <c r="A1487" s="23">
        <v>2018</v>
      </c>
      <c r="B1487" s="23" t="s">
        <v>2366</v>
      </c>
      <c r="C1487" s="23" t="s">
        <v>1886</v>
      </c>
      <c r="D1487" s="13" t="s">
        <v>10</v>
      </c>
      <c r="E1487" s="13" t="s">
        <v>1454</v>
      </c>
      <c r="F1487" s="13" t="s">
        <v>164</v>
      </c>
      <c r="G1487" s="13" t="s">
        <v>584</v>
      </c>
      <c r="H1487" s="36">
        <v>3</v>
      </c>
    </row>
    <row r="1488" spans="1:8">
      <c r="A1488" s="23">
        <v>2018</v>
      </c>
      <c r="B1488" s="23" t="s">
        <v>2366</v>
      </c>
      <c r="C1488" s="23" t="s">
        <v>1886</v>
      </c>
      <c r="D1488" s="13" t="s">
        <v>10</v>
      </c>
      <c r="E1488" s="13" t="s">
        <v>1454</v>
      </c>
      <c r="F1488" s="13" t="s">
        <v>60</v>
      </c>
      <c r="G1488" s="13" t="s">
        <v>1477</v>
      </c>
      <c r="H1488" s="36">
        <v>1</v>
      </c>
    </row>
    <row r="1489" spans="1:8">
      <c r="A1489" s="23">
        <v>2018</v>
      </c>
      <c r="B1489" s="23" t="s">
        <v>2366</v>
      </c>
      <c r="C1489" s="23" t="s">
        <v>1886</v>
      </c>
      <c r="D1489" s="13" t="s">
        <v>10</v>
      </c>
      <c r="E1489" s="13" t="s">
        <v>1455</v>
      </c>
      <c r="F1489" s="13" t="s">
        <v>23</v>
      </c>
      <c r="G1489" s="13" t="s">
        <v>1453</v>
      </c>
      <c r="H1489" s="36">
        <v>3</v>
      </c>
    </row>
    <row r="1490" spans="1:8">
      <c r="A1490" s="23">
        <v>2018</v>
      </c>
      <c r="B1490" s="23" t="s">
        <v>2366</v>
      </c>
      <c r="C1490" s="23" t="s">
        <v>1886</v>
      </c>
      <c r="D1490" s="13" t="s">
        <v>10</v>
      </c>
      <c r="E1490" s="13" t="s">
        <v>1455</v>
      </c>
      <c r="F1490" s="13" t="s">
        <v>70</v>
      </c>
      <c r="G1490" s="13" t="s">
        <v>577</v>
      </c>
      <c r="H1490" s="36">
        <v>3</v>
      </c>
    </row>
    <row r="1491" spans="1:8">
      <c r="A1491" s="23">
        <v>2018</v>
      </c>
      <c r="B1491" s="23" t="s">
        <v>2366</v>
      </c>
      <c r="C1491" s="23" t="s">
        <v>1886</v>
      </c>
      <c r="D1491" s="13" t="s">
        <v>10</v>
      </c>
      <c r="E1491" s="13" t="s">
        <v>1455</v>
      </c>
      <c r="F1491" s="13" t="s">
        <v>5</v>
      </c>
      <c r="G1491" s="13" t="s">
        <v>559</v>
      </c>
      <c r="H1491" s="36">
        <v>2</v>
      </c>
    </row>
    <row r="1492" spans="1:8">
      <c r="A1492" s="23">
        <v>2018</v>
      </c>
      <c r="B1492" s="23" t="s">
        <v>2366</v>
      </c>
      <c r="C1492" s="23" t="s">
        <v>1886</v>
      </c>
      <c r="D1492" s="13" t="s">
        <v>10</v>
      </c>
      <c r="E1492" s="13" t="s">
        <v>1455</v>
      </c>
      <c r="F1492" s="13" t="s">
        <v>10</v>
      </c>
      <c r="G1492" s="13" t="s">
        <v>1454</v>
      </c>
      <c r="H1492" s="36">
        <v>6</v>
      </c>
    </row>
    <row r="1493" spans="1:8">
      <c r="A1493" s="23">
        <v>2018</v>
      </c>
      <c r="B1493" s="23" t="s">
        <v>2366</v>
      </c>
      <c r="C1493" s="23" t="s">
        <v>1886</v>
      </c>
      <c r="D1493" s="13" t="s">
        <v>10</v>
      </c>
      <c r="E1493" s="13" t="s">
        <v>1455</v>
      </c>
      <c r="F1493" s="13" t="s">
        <v>14</v>
      </c>
      <c r="G1493" s="13" t="s">
        <v>1457</v>
      </c>
      <c r="H1493" s="36">
        <v>1</v>
      </c>
    </row>
    <row r="1494" spans="1:8">
      <c r="A1494" s="23">
        <v>2018</v>
      </c>
      <c r="B1494" s="23" t="s">
        <v>2366</v>
      </c>
      <c r="C1494" s="23" t="s">
        <v>1886</v>
      </c>
      <c r="D1494" s="13" t="s">
        <v>10</v>
      </c>
      <c r="E1494" s="13" t="s">
        <v>1455</v>
      </c>
      <c r="F1494" s="13" t="s">
        <v>76</v>
      </c>
      <c r="G1494" s="13" t="s">
        <v>1459</v>
      </c>
      <c r="H1494" s="36">
        <v>4</v>
      </c>
    </row>
    <row r="1495" spans="1:8">
      <c r="A1495" s="23">
        <v>2018</v>
      </c>
      <c r="B1495" s="23" t="s">
        <v>2366</v>
      </c>
      <c r="C1495" s="23" t="s">
        <v>1886</v>
      </c>
      <c r="D1495" s="13" t="s">
        <v>10</v>
      </c>
      <c r="E1495" s="13" t="s">
        <v>1455</v>
      </c>
      <c r="F1495" s="13" t="s">
        <v>5</v>
      </c>
      <c r="G1495" s="13" t="s">
        <v>1462</v>
      </c>
      <c r="H1495" s="36">
        <v>2</v>
      </c>
    </row>
    <row r="1496" spans="1:8">
      <c r="A1496" s="23">
        <v>2018</v>
      </c>
      <c r="B1496" s="23" t="s">
        <v>2366</v>
      </c>
      <c r="C1496" s="23" t="s">
        <v>1886</v>
      </c>
      <c r="D1496" s="13" t="s">
        <v>10</v>
      </c>
      <c r="E1496" s="13" t="s">
        <v>1455</v>
      </c>
      <c r="F1496" s="13" t="s">
        <v>94</v>
      </c>
      <c r="G1496" s="13" t="s">
        <v>1463</v>
      </c>
      <c r="H1496" s="36">
        <v>2</v>
      </c>
    </row>
    <row r="1497" spans="1:8">
      <c r="A1497" s="23">
        <v>2018</v>
      </c>
      <c r="B1497" s="23" t="s">
        <v>2366</v>
      </c>
      <c r="C1497" s="23" t="s">
        <v>1886</v>
      </c>
      <c r="D1497" s="13" t="s">
        <v>10</v>
      </c>
      <c r="E1497" s="13" t="s">
        <v>1455</v>
      </c>
      <c r="F1497" s="13" t="s">
        <v>70</v>
      </c>
      <c r="G1497" s="13" t="s">
        <v>1466</v>
      </c>
      <c r="H1497" s="36">
        <v>1</v>
      </c>
    </row>
    <row r="1498" spans="1:8">
      <c r="A1498" s="23">
        <v>2018</v>
      </c>
      <c r="B1498" s="23" t="s">
        <v>2366</v>
      </c>
      <c r="C1498" s="23" t="s">
        <v>1886</v>
      </c>
      <c r="D1498" s="13" t="s">
        <v>10</v>
      </c>
      <c r="E1498" s="13" t="s">
        <v>1455</v>
      </c>
      <c r="F1498" s="13" t="s">
        <v>70</v>
      </c>
      <c r="G1498" s="13" t="s">
        <v>1469</v>
      </c>
      <c r="H1498" s="36">
        <v>1</v>
      </c>
    </row>
    <row r="1499" spans="1:8">
      <c r="A1499" s="23">
        <v>2018</v>
      </c>
      <c r="B1499" s="23" t="s">
        <v>2366</v>
      </c>
      <c r="C1499" s="23" t="s">
        <v>1886</v>
      </c>
      <c r="D1499" s="13" t="s">
        <v>10</v>
      </c>
      <c r="E1499" s="13" t="s">
        <v>1455</v>
      </c>
      <c r="F1499" s="13" t="s">
        <v>86</v>
      </c>
      <c r="G1499" s="13" t="s">
        <v>87</v>
      </c>
      <c r="H1499" s="36">
        <v>1</v>
      </c>
    </row>
    <row r="1500" spans="1:8">
      <c r="A1500" s="23">
        <v>2018</v>
      </c>
      <c r="B1500" s="23" t="s">
        <v>2366</v>
      </c>
      <c r="C1500" s="23" t="s">
        <v>1886</v>
      </c>
      <c r="D1500" s="13" t="s">
        <v>10</v>
      </c>
      <c r="E1500" s="13" t="s">
        <v>1455</v>
      </c>
      <c r="F1500" s="13" t="s">
        <v>164</v>
      </c>
      <c r="G1500" s="13" t="s">
        <v>584</v>
      </c>
      <c r="H1500" s="36">
        <v>2</v>
      </c>
    </row>
    <row r="1501" spans="1:8">
      <c r="A1501" s="23">
        <v>2018</v>
      </c>
      <c r="B1501" s="23" t="s">
        <v>2366</v>
      </c>
      <c r="C1501" s="23" t="s">
        <v>1886</v>
      </c>
      <c r="D1501" s="13" t="s">
        <v>10</v>
      </c>
      <c r="E1501" s="13" t="s">
        <v>1455</v>
      </c>
      <c r="F1501" s="13" t="s">
        <v>70</v>
      </c>
      <c r="G1501" s="13" t="s">
        <v>1478</v>
      </c>
      <c r="H1501" s="36">
        <v>1</v>
      </c>
    </row>
    <row r="1502" spans="1:8">
      <c r="A1502" s="23">
        <v>2018</v>
      </c>
      <c r="B1502" s="23" t="s">
        <v>2366</v>
      </c>
      <c r="C1502" s="23" t="s">
        <v>1886</v>
      </c>
      <c r="D1502" s="13" t="s">
        <v>10</v>
      </c>
      <c r="E1502" s="13" t="s">
        <v>1467</v>
      </c>
      <c r="F1502" s="13" t="s">
        <v>10</v>
      </c>
      <c r="G1502" s="13" t="s">
        <v>1454</v>
      </c>
      <c r="H1502" s="36">
        <v>1</v>
      </c>
    </row>
    <row r="1503" spans="1:8">
      <c r="A1503" s="23">
        <v>2018</v>
      </c>
      <c r="B1503" s="23" t="s">
        <v>2366</v>
      </c>
      <c r="C1503" s="23" t="s">
        <v>1886</v>
      </c>
      <c r="D1503" s="13" t="s">
        <v>10</v>
      </c>
      <c r="E1503" s="13" t="s">
        <v>1467</v>
      </c>
      <c r="F1503" s="13" t="s">
        <v>10</v>
      </c>
      <c r="G1503" s="13" t="s">
        <v>1455</v>
      </c>
      <c r="H1503" s="36">
        <v>1</v>
      </c>
    </row>
    <row r="1504" spans="1:8">
      <c r="A1504" s="23">
        <v>2018</v>
      </c>
      <c r="B1504" s="23" t="s">
        <v>2366</v>
      </c>
      <c r="C1504" s="23" t="s">
        <v>1886</v>
      </c>
      <c r="D1504" s="13" t="s">
        <v>10</v>
      </c>
      <c r="E1504" s="13" t="s">
        <v>1467</v>
      </c>
      <c r="F1504" s="13" t="s">
        <v>60</v>
      </c>
      <c r="G1504" s="13" t="s">
        <v>1458</v>
      </c>
      <c r="H1504" s="36">
        <v>1</v>
      </c>
    </row>
    <row r="1505" spans="1:8">
      <c r="A1505" s="23">
        <v>2018</v>
      </c>
      <c r="B1505" s="23" t="s">
        <v>2366</v>
      </c>
      <c r="C1505" s="23" t="s">
        <v>1886</v>
      </c>
      <c r="D1505" s="13" t="s">
        <v>10</v>
      </c>
      <c r="E1505" s="13" t="s">
        <v>1467</v>
      </c>
      <c r="F1505" s="13" t="s">
        <v>76</v>
      </c>
      <c r="G1505" s="13" t="s">
        <v>1459</v>
      </c>
      <c r="H1505" s="36">
        <v>1</v>
      </c>
    </row>
    <row r="1506" spans="1:8">
      <c r="A1506" s="23">
        <v>2018</v>
      </c>
      <c r="B1506" s="23" t="s">
        <v>2366</v>
      </c>
      <c r="C1506" s="23" t="s">
        <v>1886</v>
      </c>
      <c r="D1506" s="13" t="s">
        <v>10</v>
      </c>
      <c r="E1506" s="13" t="s">
        <v>1467</v>
      </c>
      <c r="F1506" s="13" t="s">
        <v>100</v>
      </c>
      <c r="G1506" s="13" t="s">
        <v>1468</v>
      </c>
      <c r="H1506" s="36">
        <v>1</v>
      </c>
    </row>
    <row r="1507" spans="1:8">
      <c r="A1507" s="23">
        <v>2018</v>
      </c>
      <c r="B1507" s="23" t="s">
        <v>2366</v>
      </c>
      <c r="C1507" s="23" t="s">
        <v>1886</v>
      </c>
      <c r="D1507" s="13" t="s">
        <v>10</v>
      </c>
      <c r="E1507" s="13" t="s">
        <v>1467</v>
      </c>
      <c r="F1507" s="13" t="s">
        <v>104</v>
      </c>
      <c r="G1507" s="13" t="s">
        <v>1486</v>
      </c>
      <c r="H1507" s="36">
        <v>1</v>
      </c>
    </row>
    <row r="1508" spans="1:8">
      <c r="A1508" s="23">
        <v>2018</v>
      </c>
      <c r="B1508" s="23" t="s">
        <v>2366</v>
      </c>
      <c r="C1508" s="23" t="s">
        <v>1886</v>
      </c>
      <c r="D1508" s="13" t="s">
        <v>10</v>
      </c>
      <c r="E1508" s="13" t="s">
        <v>1467</v>
      </c>
      <c r="F1508" s="13" t="s">
        <v>104</v>
      </c>
      <c r="G1508" s="13" t="s">
        <v>1470</v>
      </c>
      <c r="H1508" s="36">
        <v>1</v>
      </c>
    </row>
    <row r="1509" spans="1:8">
      <c r="A1509" s="23">
        <v>2018</v>
      </c>
      <c r="B1509" s="23" t="s">
        <v>2366</v>
      </c>
      <c r="C1509" s="23" t="s">
        <v>1886</v>
      </c>
      <c r="D1509" s="13" t="s">
        <v>10</v>
      </c>
      <c r="E1509" s="13" t="s">
        <v>1467</v>
      </c>
      <c r="F1509" s="13" t="s">
        <v>164</v>
      </c>
      <c r="G1509" s="13" t="s">
        <v>584</v>
      </c>
      <c r="H1509" s="36">
        <v>2</v>
      </c>
    </row>
    <row r="1510" spans="1:8">
      <c r="A1510" s="23">
        <v>2018</v>
      </c>
      <c r="B1510" s="23" t="s">
        <v>2366</v>
      </c>
      <c r="C1510" s="23" t="s">
        <v>1886</v>
      </c>
      <c r="D1510" s="13" t="s">
        <v>10</v>
      </c>
      <c r="E1510" s="13" t="s">
        <v>1467</v>
      </c>
      <c r="F1510" s="13" t="s">
        <v>70</v>
      </c>
      <c r="G1510" s="13" t="s">
        <v>1478</v>
      </c>
      <c r="H1510" s="36">
        <v>1</v>
      </c>
    </row>
    <row r="1511" spans="1:8">
      <c r="A1511" s="23">
        <v>2018</v>
      </c>
      <c r="B1511" s="23" t="s">
        <v>2366</v>
      </c>
      <c r="C1511" s="23" t="s">
        <v>1886</v>
      </c>
      <c r="D1511" s="13" t="s">
        <v>14</v>
      </c>
      <c r="E1511" s="13" t="s">
        <v>1456</v>
      </c>
      <c r="F1511" s="13" t="s">
        <v>89</v>
      </c>
      <c r="G1511" s="13" t="s">
        <v>1465</v>
      </c>
      <c r="H1511" s="36">
        <v>1</v>
      </c>
    </row>
    <row r="1512" spans="1:8">
      <c r="A1512" s="23">
        <v>2018</v>
      </c>
      <c r="B1512" s="23" t="s">
        <v>2366</v>
      </c>
      <c r="C1512" s="23" t="s">
        <v>1886</v>
      </c>
      <c r="D1512" s="13" t="s">
        <v>14</v>
      </c>
      <c r="E1512" s="13" t="s">
        <v>1456</v>
      </c>
      <c r="F1512" s="13" t="s">
        <v>14</v>
      </c>
      <c r="G1512" s="13" t="s">
        <v>1475</v>
      </c>
      <c r="H1512" s="36">
        <v>7</v>
      </c>
    </row>
    <row r="1513" spans="1:8">
      <c r="A1513" s="23">
        <v>2018</v>
      </c>
      <c r="B1513" s="23" t="s">
        <v>2366</v>
      </c>
      <c r="C1513" s="23" t="s">
        <v>1886</v>
      </c>
      <c r="D1513" s="13" t="s">
        <v>14</v>
      </c>
      <c r="E1513" s="13" t="s">
        <v>1456</v>
      </c>
      <c r="F1513" s="13" t="s">
        <v>14</v>
      </c>
      <c r="G1513" s="13" t="s">
        <v>1476</v>
      </c>
      <c r="H1513" s="36">
        <v>1</v>
      </c>
    </row>
    <row r="1514" spans="1:8">
      <c r="A1514" s="23">
        <v>2018</v>
      </c>
      <c r="B1514" s="23" t="s">
        <v>2366</v>
      </c>
      <c r="C1514" s="23" t="s">
        <v>1886</v>
      </c>
      <c r="D1514" s="13" t="s">
        <v>14</v>
      </c>
      <c r="E1514" s="13" t="s">
        <v>1457</v>
      </c>
      <c r="F1514" s="13" t="s">
        <v>23</v>
      </c>
      <c r="G1514" s="13" t="s">
        <v>1453</v>
      </c>
      <c r="H1514" s="36">
        <v>1</v>
      </c>
    </row>
    <row r="1515" spans="1:8">
      <c r="A1515" s="23">
        <v>2018</v>
      </c>
      <c r="B1515" s="23" t="s">
        <v>2366</v>
      </c>
      <c r="C1515" s="23" t="s">
        <v>1886</v>
      </c>
      <c r="D1515" s="13" t="s">
        <v>14</v>
      </c>
      <c r="E1515" s="13" t="s">
        <v>1457</v>
      </c>
      <c r="F1515" s="13" t="s">
        <v>70</v>
      </c>
      <c r="G1515" s="13" t="s">
        <v>577</v>
      </c>
      <c r="H1515" s="36">
        <v>3</v>
      </c>
    </row>
    <row r="1516" spans="1:8">
      <c r="A1516" s="23">
        <v>2018</v>
      </c>
      <c r="B1516" s="23" t="s">
        <v>2366</v>
      </c>
      <c r="C1516" s="23" t="s">
        <v>1886</v>
      </c>
      <c r="D1516" s="13" t="s">
        <v>14</v>
      </c>
      <c r="E1516" s="13" t="s">
        <v>1457</v>
      </c>
      <c r="F1516" s="13" t="s">
        <v>10</v>
      </c>
      <c r="G1516" s="13" t="s">
        <v>1455</v>
      </c>
      <c r="H1516" s="36">
        <v>1</v>
      </c>
    </row>
    <row r="1517" spans="1:8">
      <c r="A1517" s="23">
        <v>2018</v>
      </c>
      <c r="B1517" s="23" t="s">
        <v>2366</v>
      </c>
      <c r="C1517" s="23" t="s">
        <v>1886</v>
      </c>
      <c r="D1517" s="13" t="s">
        <v>14</v>
      </c>
      <c r="E1517" s="13" t="s">
        <v>1457</v>
      </c>
      <c r="F1517" s="13" t="s">
        <v>5</v>
      </c>
      <c r="G1517" s="13" t="s">
        <v>1462</v>
      </c>
      <c r="H1517" s="36">
        <v>1</v>
      </c>
    </row>
    <row r="1518" spans="1:8">
      <c r="A1518" s="23">
        <v>2018</v>
      </c>
      <c r="B1518" s="23" t="s">
        <v>2366</v>
      </c>
      <c r="C1518" s="23" t="s">
        <v>1886</v>
      </c>
      <c r="D1518" s="13" t="s">
        <v>14</v>
      </c>
      <c r="E1518" s="13" t="s">
        <v>1457</v>
      </c>
      <c r="F1518" s="13" t="s">
        <v>94</v>
      </c>
      <c r="G1518" s="13" t="s">
        <v>1463</v>
      </c>
      <c r="H1518" s="36">
        <v>14</v>
      </c>
    </row>
    <row r="1519" spans="1:8">
      <c r="A1519" s="23">
        <v>2018</v>
      </c>
      <c r="B1519" s="23" t="s">
        <v>2366</v>
      </c>
      <c r="C1519" s="23" t="s">
        <v>1886</v>
      </c>
      <c r="D1519" s="13" t="s">
        <v>14</v>
      </c>
      <c r="E1519" s="13" t="s">
        <v>1457</v>
      </c>
      <c r="F1519" s="13" t="s">
        <v>104</v>
      </c>
      <c r="G1519" s="13" t="s">
        <v>1470</v>
      </c>
      <c r="H1519" s="36">
        <v>1</v>
      </c>
    </row>
    <row r="1520" spans="1:8">
      <c r="A1520" s="23">
        <v>2018</v>
      </c>
      <c r="B1520" s="23" t="s">
        <v>2366</v>
      </c>
      <c r="C1520" s="23" t="s">
        <v>1886</v>
      </c>
      <c r="D1520" s="13" t="s">
        <v>14</v>
      </c>
      <c r="E1520" s="13" t="s">
        <v>1457</v>
      </c>
      <c r="F1520" s="13" t="s">
        <v>14</v>
      </c>
      <c r="G1520" s="13" t="s">
        <v>1475</v>
      </c>
      <c r="H1520" s="36">
        <v>3</v>
      </c>
    </row>
    <row r="1521" spans="1:8">
      <c r="A1521" s="23">
        <v>2018</v>
      </c>
      <c r="B1521" s="23" t="s">
        <v>2366</v>
      </c>
      <c r="C1521" s="23" t="s">
        <v>1886</v>
      </c>
      <c r="D1521" s="13" t="s">
        <v>14</v>
      </c>
      <c r="E1521" s="13" t="s">
        <v>1457</v>
      </c>
      <c r="F1521" s="13" t="s">
        <v>164</v>
      </c>
      <c r="G1521" s="13" t="s">
        <v>584</v>
      </c>
      <c r="H1521" s="36">
        <v>1</v>
      </c>
    </row>
    <row r="1522" spans="1:8">
      <c r="A1522" s="23">
        <v>2018</v>
      </c>
      <c r="B1522" s="23" t="s">
        <v>2366</v>
      </c>
      <c r="C1522" s="23" t="s">
        <v>1886</v>
      </c>
      <c r="D1522" s="13" t="s">
        <v>14</v>
      </c>
      <c r="E1522" s="13" t="s">
        <v>1457</v>
      </c>
      <c r="F1522" s="13" t="s">
        <v>70</v>
      </c>
      <c r="G1522" s="13" t="s">
        <v>1478</v>
      </c>
      <c r="H1522" s="36">
        <v>1</v>
      </c>
    </row>
    <row r="1523" spans="1:8">
      <c r="A1523" s="23">
        <v>2018</v>
      </c>
      <c r="B1523" s="23" t="s">
        <v>2366</v>
      </c>
      <c r="C1523" s="23" t="s">
        <v>1886</v>
      </c>
      <c r="D1523" s="13" t="s">
        <v>14</v>
      </c>
      <c r="E1523" s="13" t="s">
        <v>1474</v>
      </c>
      <c r="F1523" s="13" t="s">
        <v>23</v>
      </c>
      <c r="G1523" s="13" t="s">
        <v>1464</v>
      </c>
      <c r="H1523" s="36">
        <v>1</v>
      </c>
    </row>
    <row r="1524" spans="1:8">
      <c r="A1524" s="23">
        <v>2018</v>
      </c>
      <c r="B1524" s="23" t="s">
        <v>2366</v>
      </c>
      <c r="C1524" s="23" t="s">
        <v>1886</v>
      </c>
      <c r="D1524" s="13" t="s">
        <v>14</v>
      </c>
      <c r="E1524" s="13" t="s">
        <v>1474</v>
      </c>
      <c r="F1524" s="13" t="s">
        <v>100</v>
      </c>
      <c r="G1524" s="13" t="s">
        <v>1468</v>
      </c>
      <c r="H1524" s="36">
        <v>1</v>
      </c>
    </row>
    <row r="1525" spans="1:8">
      <c r="A1525" s="23">
        <v>2018</v>
      </c>
      <c r="B1525" s="23" t="s">
        <v>2366</v>
      </c>
      <c r="C1525" s="23" t="s">
        <v>1886</v>
      </c>
      <c r="D1525" s="13" t="s">
        <v>14</v>
      </c>
      <c r="E1525" s="13" t="s">
        <v>1474</v>
      </c>
      <c r="F1525" s="13" t="s">
        <v>167</v>
      </c>
      <c r="G1525" s="13" t="s">
        <v>168</v>
      </c>
      <c r="H1525" s="36">
        <v>1</v>
      </c>
    </row>
    <row r="1526" spans="1:8">
      <c r="A1526" s="23">
        <v>2018</v>
      </c>
      <c r="B1526" s="23" t="s">
        <v>2366</v>
      </c>
      <c r="C1526" s="23" t="s">
        <v>1886</v>
      </c>
      <c r="D1526" s="13" t="s">
        <v>14</v>
      </c>
      <c r="E1526" s="13" t="s">
        <v>1474</v>
      </c>
      <c r="F1526" s="13" t="s">
        <v>167</v>
      </c>
      <c r="G1526" s="13" t="s">
        <v>1479</v>
      </c>
      <c r="H1526" s="36">
        <v>1</v>
      </c>
    </row>
    <row r="1527" spans="1:8">
      <c r="A1527" s="23">
        <v>2018</v>
      </c>
      <c r="B1527" s="23" t="s">
        <v>2366</v>
      </c>
      <c r="C1527" s="23" t="s">
        <v>1886</v>
      </c>
      <c r="D1527" s="13" t="s">
        <v>14</v>
      </c>
      <c r="E1527" s="13" t="s">
        <v>1475</v>
      </c>
      <c r="F1527" s="13" t="s">
        <v>23</v>
      </c>
      <c r="G1527" s="13" t="s">
        <v>1453</v>
      </c>
      <c r="H1527" s="36">
        <v>1</v>
      </c>
    </row>
    <row r="1528" spans="1:8">
      <c r="A1528" s="23">
        <v>2018</v>
      </c>
      <c r="B1528" s="23" t="s">
        <v>2366</v>
      </c>
      <c r="C1528" s="23" t="s">
        <v>1886</v>
      </c>
      <c r="D1528" s="13" t="s">
        <v>14</v>
      </c>
      <c r="E1528" s="13" t="s">
        <v>1475</v>
      </c>
      <c r="F1528" s="13" t="s">
        <v>14</v>
      </c>
      <c r="G1528" s="13" t="s">
        <v>1456</v>
      </c>
      <c r="H1528" s="36">
        <v>3</v>
      </c>
    </row>
    <row r="1529" spans="1:8">
      <c r="A1529" s="23">
        <v>2018</v>
      </c>
      <c r="B1529" s="23" t="s">
        <v>2366</v>
      </c>
      <c r="C1529" s="23" t="s">
        <v>1886</v>
      </c>
      <c r="D1529" s="13" t="s">
        <v>14</v>
      </c>
      <c r="E1529" s="13" t="s">
        <v>1475</v>
      </c>
      <c r="F1529" s="13" t="s">
        <v>14</v>
      </c>
      <c r="G1529" s="13" t="s">
        <v>1457</v>
      </c>
      <c r="H1529" s="36">
        <v>3</v>
      </c>
    </row>
    <row r="1530" spans="1:8">
      <c r="A1530" s="23">
        <v>2018</v>
      </c>
      <c r="B1530" s="23" t="s">
        <v>2366</v>
      </c>
      <c r="C1530" s="23" t="s">
        <v>1886</v>
      </c>
      <c r="D1530" s="13" t="s">
        <v>14</v>
      </c>
      <c r="E1530" s="13" t="s">
        <v>1475</v>
      </c>
      <c r="F1530" s="13" t="s">
        <v>70</v>
      </c>
      <c r="G1530" s="13" t="s">
        <v>1469</v>
      </c>
      <c r="H1530" s="36">
        <v>1</v>
      </c>
    </row>
    <row r="1531" spans="1:8">
      <c r="A1531" s="23">
        <v>2018</v>
      </c>
      <c r="B1531" s="23" t="s">
        <v>2366</v>
      </c>
      <c r="C1531" s="23" t="s">
        <v>1886</v>
      </c>
      <c r="D1531" s="13" t="s">
        <v>14</v>
      </c>
      <c r="E1531" s="13" t="s">
        <v>1475</v>
      </c>
      <c r="F1531" s="13" t="s">
        <v>14</v>
      </c>
      <c r="G1531" s="13" t="s">
        <v>1474</v>
      </c>
      <c r="H1531" s="36">
        <v>1</v>
      </c>
    </row>
    <row r="1532" spans="1:8">
      <c r="A1532" s="23">
        <v>2018</v>
      </c>
      <c r="B1532" s="23" t="s">
        <v>2366</v>
      </c>
      <c r="C1532" s="23" t="s">
        <v>1886</v>
      </c>
      <c r="D1532" s="13" t="s">
        <v>14</v>
      </c>
      <c r="E1532" s="13" t="s">
        <v>1475</v>
      </c>
      <c r="F1532" s="13" t="s">
        <v>14</v>
      </c>
      <c r="G1532" s="13" t="s">
        <v>1476</v>
      </c>
      <c r="H1532" s="36">
        <v>2</v>
      </c>
    </row>
    <row r="1533" spans="1:8">
      <c r="A1533" s="23">
        <v>2018</v>
      </c>
      <c r="B1533" s="23" t="s">
        <v>2366</v>
      </c>
      <c r="C1533" s="23" t="s">
        <v>1886</v>
      </c>
      <c r="D1533" s="13" t="s">
        <v>14</v>
      </c>
      <c r="E1533" s="13" t="s">
        <v>1476</v>
      </c>
      <c r="F1533" s="13" t="s">
        <v>23</v>
      </c>
      <c r="G1533" s="13" t="s">
        <v>1453</v>
      </c>
      <c r="H1533" s="36">
        <v>2</v>
      </c>
    </row>
    <row r="1534" spans="1:8">
      <c r="A1534" s="23">
        <v>2018</v>
      </c>
      <c r="B1534" s="23" t="s">
        <v>2366</v>
      </c>
      <c r="C1534" s="23" t="s">
        <v>1886</v>
      </c>
      <c r="D1534" s="13" t="s">
        <v>14</v>
      </c>
      <c r="E1534" s="13" t="s">
        <v>1476</v>
      </c>
      <c r="F1534" s="13" t="s">
        <v>70</v>
      </c>
      <c r="G1534" s="13" t="s">
        <v>577</v>
      </c>
      <c r="H1534" s="36">
        <v>2</v>
      </c>
    </row>
    <row r="1535" spans="1:8">
      <c r="A1535" s="23">
        <v>2018</v>
      </c>
      <c r="B1535" s="23" t="s">
        <v>2366</v>
      </c>
      <c r="C1535" s="23" t="s">
        <v>1886</v>
      </c>
      <c r="D1535" s="13" t="s">
        <v>14</v>
      </c>
      <c r="E1535" s="13" t="s">
        <v>1476</v>
      </c>
      <c r="F1535" s="13" t="s">
        <v>14</v>
      </c>
      <c r="G1535" s="13" t="s">
        <v>1456</v>
      </c>
      <c r="H1535" s="36">
        <v>1</v>
      </c>
    </row>
    <row r="1536" spans="1:8">
      <c r="A1536" s="23">
        <v>2018</v>
      </c>
      <c r="B1536" s="23" t="s">
        <v>2366</v>
      </c>
      <c r="C1536" s="23" t="s">
        <v>1886</v>
      </c>
      <c r="D1536" s="13" t="s">
        <v>23</v>
      </c>
      <c r="E1536" s="13" t="s">
        <v>1453</v>
      </c>
      <c r="F1536" s="13" t="s">
        <v>5</v>
      </c>
      <c r="G1536" s="13" t="s">
        <v>559</v>
      </c>
      <c r="H1536" s="36">
        <v>1</v>
      </c>
    </row>
    <row r="1537" spans="1:8">
      <c r="A1537" s="23">
        <v>2018</v>
      </c>
      <c r="B1537" s="23" t="s">
        <v>2366</v>
      </c>
      <c r="C1537" s="23" t="s">
        <v>1886</v>
      </c>
      <c r="D1537" s="13" t="s">
        <v>23</v>
      </c>
      <c r="E1537" s="13" t="s">
        <v>1453</v>
      </c>
      <c r="F1537" s="13" t="s">
        <v>10</v>
      </c>
      <c r="G1537" s="13" t="s">
        <v>1454</v>
      </c>
      <c r="H1537" s="36">
        <v>1</v>
      </c>
    </row>
    <row r="1538" spans="1:8">
      <c r="A1538" s="23">
        <v>2018</v>
      </c>
      <c r="B1538" s="23" t="s">
        <v>2366</v>
      </c>
      <c r="C1538" s="23" t="s">
        <v>1886</v>
      </c>
      <c r="D1538" s="13" t="s">
        <v>23</v>
      </c>
      <c r="E1538" s="13" t="s">
        <v>1453</v>
      </c>
      <c r="F1538" s="13" t="s">
        <v>60</v>
      </c>
      <c r="G1538" s="13" t="s">
        <v>1458</v>
      </c>
      <c r="H1538" s="36">
        <v>2</v>
      </c>
    </row>
    <row r="1539" spans="1:8">
      <c r="A1539" s="23">
        <v>2018</v>
      </c>
      <c r="B1539" s="23" t="s">
        <v>2366</v>
      </c>
      <c r="C1539" s="23" t="s">
        <v>1886</v>
      </c>
      <c r="D1539" s="13" t="s">
        <v>23</v>
      </c>
      <c r="E1539" s="13" t="s">
        <v>1453</v>
      </c>
      <c r="F1539" s="13" t="s">
        <v>76</v>
      </c>
      <c r="G1539" s="13" t="s">
        <v>1459</v>
      </c>
      <c r="H1539" s="36">
        <v>8</v>
      </c>
    </row>
    <row r="1540" spans="1:8">
      <c r="A1540" s="23">
        <v>2018</v>
      </c>
      <c r="B1540" s="23" t="s">
        <v>2366</v>
      </c>
      <c r="C1540" s="23" t="s">
        <v>1886</v>
      </c>
      <c r="D1540" s="13" t="s">
        <v>23</v>
      </c>
      <c r="E1540" s="13" t="s">
        <v>1453</v>
      </c>
      <c r="F1540" s="13" t="s">
        <v>23</v>
      </c>
      <c r="G1540" s="13" t="s">
        <v>1460</v>
      </c>
      <c r="H1540" s="36">
        <v>6</v>
      </c>
    </row>
    <row r="1541" spans="1:8">
      <c r="A1541" s="23">
        <v>2018</v>
      </c>
      <c r="B1541" s="23" t="s">
        <v>2366</v>
      </c>
      <c r="C1541" s="23" t="s">
        <v>1886</v>
      </c>
      <c r="D1541" s="13" t="s">
        <v>23</v>
      </c>
      <c r="E1541" s="13" t="s">
        <v>1453</v>
      </c>
      <c r="F1541" s="13" t="s">
        <v>41</v>
      </c>
      <c r="G1541" s="13" t="s">
        <v>1461</v>
      </c>
      <c r="H1541" s="36">
        <v>5</v>
      </c>
    </row>
    <row r="1542" spans="1:8">
      <c r="A1542" s="23">
        <v>2018</v>
      </c>
      <c r="B1542" s="23" t="s">
        <v>2366</v>
      </c>
      <c r="C1542" s="23" t="s">
        <v>1886</v>
      </c>
      <c r="D1542" s="13" t="s">
        <v>23</v>
      </c>
      <c r="E1542" s="13" t="s">
        <v>1453</v>
      </c>
      <c r="F1542" s="13" t="s">
        <v>5</v>
      </c>
      <c r="G1542" s="13" t="s">
        <v>1462</v>
      </c>
      <c r="H1542" s="36">
        <v>2</v>
      </c>
    </row>
    <row r="1543" spans="1:8">
      <c r="A1543" s="23">
        <v>2018</v>
      </c>
      <c r="B1543" s="23" t="s">
        <v>2366</v>
      </c>
      <c r="C1543" s="23" t="s">
        <v>1886</v>
      </c>
      <c r="D1543" s="13" t="s">
        <v>23</v>
      </c>
      <c r="E1543" s="13" t="s">
        <v>1453</v>
      </c>
      <c r="F1543" s="13" t="s">
        <v>23</v>
      </c>
      <c r="G1543" s="13" t="s">
        <v>1464</v>
      </c>
      <c r="H1543" s="36">
        <v>7</v>
      </c>
    </row>
    <row r="1544" spans="1:8">
      <c r="A1544" s="23">
        <v>2018</v>
      </c>
      <c r="B1544" s="23" t="s">
        <v>2366</v>
      </c>
      <c r="C1544" s="23" t="s">
        <v>1886</v>
      </c>
      <c r="D1544" s="13" t="s">
        <v>23</v>
      </c>
      <c r="E1544" s="13" t="s">
        <v>1453</v>
      </c>
      <c r="F1544" s="13" t="s">
        <v>10</v>
      </c>
      <c r="G1544" s="13" t="s">
        <v>1467</v>
      </c>
      <c r="H1544" s="36">
        <v>1</v>
      </c>
    </row>
    <row r="1545" spans="1:8">
      <c r="A1545" s="23">
        <v>2018</v>
      </c>
      <c r="B1545" s="23" t="s">
        <v>2366</v>
      </c>
      <c r="C1545" s="23" t="s">
        <v>1886</v>
      </c>
      <c r="D1545" s="13" t="s">
        <v>23</v>
      </c>
      <c r="E1545" s="13" t="s">
        <v>1453</v>
      </c>
      <c r="F1545" s="13" t="s">
        <v>104</v>
      </c>
      <c r="G1545" s="13" t="s">
        <v>1472</v>
      </c>
      <c r="H1545" s="36">
        <v>3</v>
      </c>
    </row>
    <row r="1546" spans="1:8">
      <c r="A1546" s="23">
        <v>2018</v>
      </c>
      <c r="B1546" s="23" t="s">
        <v>2366</v>
      </c>
      <c r="C1546" s="23" t="s">
        <v>1886</v>
      </c>
      <c r="D1546" s="13" t="s">
        <v>23</v>
      </c>
      <c r="E1546" s="13" t="s">
        <v>1453</v>
      </c>
      <c r="F1546" s="13" t="s">
        <v>76</v>
      </c>
      <c r="G1546" s="13" t="s">
        <v>77</v>
      </c>
      <c r="H1546" s="36">
        <v>1</v>
      </c>
    </row>
    <row r="1547" spans="1:8">
      <c r="A1547" s="23">
        <v>2018</v>
      </c>
      <c r="B1547" s="23" t="s">
        <v>2366</v>
      </c>
      <c r="C1547" s="23" t="s">
        <v>1886</v>
      </c>
      <c r="D1547" s="13" t="s">
        <v>23</v>
      </c>
      <c r="E1547" s="13" t="s">
        <v>1453</v>
      </c>
      <c r="F1547" s="13" t="s">
        <v>164</v>
      </c>
      <c r="G1547" s="13" t="s">
        <v>584</v>
      </c>
      <c r="H1547" s="36">
        <v>4</v>
      </c>
    </row>
    <row r="1548" spans="1:8">
      <c r="A1548" s="23">
        <v>2018</v>
      </c>
      <c r="B1548" s="23" t="s">
        <v>2366</v>
      </c>
      <c r="C1548" s="23" t="s">
        <v>1886</v>
      </c>
      <c r="D1548" s="13" t="s">
        <v>23</v>
      </c>
      <c r="E1548" s="13" t="s">
        <v>1453</v>
      </c>
      <c r="F1548" s="13" t="s">
        <v>60</v>
      </c>
      <c r="G1548" s="13" t="s">
        <v>1477</v>
      </c>
      <c r="H1548" s="36">
        <v>7</v>
      </c>
    </row>
    <row r="1549" spans="1:8">
      <c r="A1549" s="23">
        <v>2018</v>
      </c>
      <c r="B1549" s="23" t="s">
        <v>2366</v>
      </c>
      <c r="C1549" s="23" t="s">
        <v>1886</v>
      </c>
      <c r="D1549" s="13" t="s">
        <v>23</v>
      </c>
      <c r="E1549" s="13" t="s">
        <v>1453</v>
      </c>
      <c r="F1549" s="13" t="s">
        <v>70</v>
      </c>
      <c r="G1549" s="13" t="s">
        <v>1478</v>
      </c>
      <c r="H1549" s="36">
        <v>1</v>
      </c>
    </row>
    <row r="1550" spans="1:8">
      <c r="A1550" s="23">
        <v>2018</v>
      </c>
      <c r="B1550" s="23" t="s">
        <v>2366</v>
      </c>
      <c r="C1550" s="23" t="s">
        <v>1886</v>
      </c>
      <c r="D1550" s="13" t="s">
        <v>23</v>
      </c>
      <c r="E1550" s="13" t="s">
        <v>1460</v>
      </c>
      <c r="F1550" s="13" t="s">
        <v>23</v>
      </c>
      <c r="G1550" s="13" t="s">
        <v>1453</v>
      </c>
      <c r="H1550" s="36">
        <v>3</v>
      </c>
    </row>
    <row r="1551" spans="1:8">
      <c r="A1551" s="23">
        <v>2018</v>
      </c>
      <c r="B1551" s="23" t="s">
        <v>2366</v>
      </c>
      <c r="C1551" s="23" t="s">
        <v>1886</v>
      </c>
      <c r="D1551" s="13" t="s">
        <v>23</v>
      </c>
      <c r="E1551" s="13" t="s">
        <v>1460</v>
      </c>
      <c r="F1551" s="13" t="s">
        <v>41</v>
      </c>
      <c r="G1551" s="13" t="s">
        <v>1461</v>
      </c>
      <c r="H1551" s="36">
        <v>1</v>
      </c>
    </row>
    <row r="1552" spans="1:8">
      <c r="A1552" s="23">
        <v>2018</v>
      </c>
      <c r="B1552" s="23" t="s">
        <v>2366</v>
      </c>
      <c r="C1552" s="23" t="s">
        <v>1886</v>
      </c>
      <c r="D1552" s="13" t="s">
        <v>23</v>
      </c>
      <c r="E1552" s="13" t="s">
        <v>1460</v>
      </c>
      <c r="F1552" s="13" t="s">
        <v>23</v>
      </c>
      <c r="G1552" s="13" t="s">
        <v>1464</v>
      </c>
      <c r="H1552" s="36">
        <v>2</v>
      </c>
    </row>
    <row r="1553" spans="1:8">
      <c r="A1553" s="23">
        <v>2018</v>
      </c>
      <c r="B1553" s="23" t="s">
        <v>2366</v>
      </c>
      <c r="C1553" s="23" t="s">
        <v>1886</v>
      </c>
      <c r="D1553" s="13" t="s">
        <v>23</v>
      </c>
      <c r="E1553" s="13" t="s">
        <v>1460</v>
      </c>
      <c r="F1553" s="13" t="s">
        <v>104</v>
      </c>
      <c r="G1553" s="13" t="s">
        <v>1486</v>
      </c>
      <c r="H1553" s="36">
        <v>1</v>
      </c>
    </row>
    <row r="1554" spans="1:8">
      <c r="A1554" s="23">
        <v>2018</v>
      </c>
      <c r="B1554" s="23" t="s">
        <v>2366</v>
      </c>
      <c r="C1554" s="23" t="s">
        <v>1886</v>
      </c>
      <c r="D1554" s="13" t="s">
        <v>23</v>
      </c>
      <c r="E1554" s="13" t="s">
        <v>1464</v>
      </c>
      <c r="F1554" s="13" t="s">
        <v>23</v>
      </c>
      <c r="G1554" s="13" t="s">
        <v>1453</v>
      </c>
      <c r="H1554" s="36">
        <v>3</v>
      </c>
    </row>
    <row r="1555" spans="1:8">
      <c r="A1555" s="23">
        <v>2018</v>
      </c>
      <c r="B1555" s="23" t="s">
        <v>2366</v>
      </c>
      <c r="C1555" s="23" t="s">
        <v>1886</v>
      </c>
      <c r="D1555" s="13" t="s">
        <v>23</v>
      </c>
      <c r="E1555" s="13" t="s">
        <v>1464</v>
      </c>
      <c r="F1555" s="13" t="s">
        <v>60</v>
      </c>
      <c r="G1555" s="13" t="s">
        <v>1458</v>
      </c>
      <c r="H1555" s="36">
        <v>1</v>
      </c>
    </row>
    <row r="1556" spans="1:8">
      <c r="A1556" s="23">
        <v>2018</v>
      </c>
      <c r="B1556" s="23" t="s">
        <v>2366</v>
      </c>
      <c r="C1556" s="23" t="s">
        <v>1886</v>
      </c>
      <c r="D1556" s="13" t="s">
        <v>23</v>
      </c>
      <c r="E1556" s="13" t="s">
        <v>1464</v>
      </c>
      <c r="F1556" s="13" t="s">
        <v>76</v>
      </c>
      <c r="G1556" s="13" t="s">
        <v>1459</v>
      </c>
      <c r="H1556" s="36">
        <v>1</v>
      </c>
    </row>
    <row r="1557" spans="1:8">
      <c r="A1557" s="23">
        <v>2018</v>
      </c>
      <c r="B1557" s="23" t="s">
        <v>2366</v>
      </c>
      <c r="C1557" s="23" t="s">
        <v>1886</v>
      </c>
      <c r="D1557" s="13" t="s">
        <v>23</v>
      </c>
      <c r="E1557" s="13" t="s">
        <v>1464</v>
      </c>
      <c r="F1557" s="13" t="s">
        <v>23</v>
      </c>
      <c r="G1557" s="13" t="s">
        <v>1460</v>
      </c>
      <c r="H1557" s="36">
        <v>1</v>
      </c>
    </row>
    <row r="1558" spans="1:8">
      <c r="A1558" s="23">
        <v>2018</v>
      </c>
      <c r="B1558" s="23" t="s">
        <v>2366</v>
      </c>
      <c r="C1558" s="23" t="s">
        <v>1886</v>
      </c>
      <c r="D1558" s="13" t="s">
        <v>23</v>
      </c>
      <c r="E1558" s="13" t="s">
        <v>1464</v>
      </c>
      <c r="F1558" s="13" t="s">
        <v>41</v>
      </c>
      <c r="G1558" s="13" t="s">
        <v>1461</v>
      </c>
      <c r="H1558" s="36">
        <v>4</v>
      </c>
    </row>
    <row r="1559" spans="1:8">
      <c r="A1559" s="23">
        <v>2018</v>
      </c>
      <c r="B1559" s="23" t="s">
        <v>2366</v>
      </c>
      <c r="C1559" s="23" t="s">
        <v>1886</v>
      </c>
      <c r="D1559" s="13" t="s">
        <v>23</v>
      </c>
      <c r="E1559" s="13" t="s">
        <v>1464</v>
      </c>
      <c r="F1559" s="13" t="s">
        <v>94</v>
      </c>
      <c r="G1559" s="13" t="s">
        <v>1463</v>
      </c>
      <c r="H1559" s="36">
        <v>1</v>
      </c>
    </row>
    <row r="1560" spans="1:8">
      <c r="A1560" s="23">
        <v>2018</v>
      </c>
      <c r="B1560" s="23" t="s">
        <v>2366</v>
      </c>
      <c r="C1560" s="23" t="s">
        <v>1886</v>
      </c>
      <c r="D1560" s="13" t="s">
        <v>23</v>
      </c>
      <c r="E1560" s="13" t="s">
        <v>1464</v>
      </c>
      <c r="F1560" s="13" t="s">
        <v>70</v>
      </c>
      <c r="G1560" s="13" t="s">
        <v>1466</v>
      </c>
      <c r="H1560" s="36">
        <v>1</v>
      </c>
    </row>
    <row r="1561" spans="1:8">
      <c r="A1561" s="23">
        <v>2018</v>
      </c>
      <c r="B1561" s="23" t="s">
        <v>2366</v>
      </c>
      <c r="C1561" s="23" t="s">
        <v>1886</v>
      </c>
      <c r="D1561" s="13" t="s">
        <v>23</v>
      </c>
      <c r="E1561" s="13" t="s">
        <v>1464</v>
      </c>
      <c r="F1561" s="13" t="s">
        <v>70</v>
      </c>
      <c r="G1561" s="13" t="s">
        <v>1469</v>
      </c>
      <c r="H1561" s="36">
        <v>1</v>
      </c>
    </row>
    <row r="1562" spans="1:8">
      <c r="A1562" s="23">
        <v>2018</v>
      </c>
      <c r="B1562" s="23" t="s">
        <v>2366</v>
      </c>
      <c r="C1562" s="23" t="s">
        <v>1886</v>
      </c>
      <c r="D1562" s="13" t="s">
        <v>23</v>
      </c>
      <c r="E1562" s="13" t="s">
        <v>1464</v>
      </c>
      <c r="F1562" s="13" t="s">
        <v>104</v>
      </c>
      <c r="G1562" s="13" t="s">
        <v>1470</v>
      </c>
      <c r="H1562" s="36">
        <v>2</v>
      </c>
    </row>
    <row r="1563" spans="1:8">
      <c r="A1563" s="23">
        <v>2018</v>
      </c>
      <c r="B1563" s="23" t="s">
        <v>2366</v>
      </c>
      <c r="C1563" s="23" t="s">
        <v>1886</v>
      </c>
      <c r="D1563" s="13" t="s">
        <v>23</v>
      </c>
      <c r="E1563" s="13" t="s">
        <v>1464</v>
      </c>
      <c r="F1563" s="13" t="s">
        <v>104</v>
      </c>
      <c r="G1563" s="13" t="s">
        <v>1472</v>
      </c>
      <c r="H1563" s="36">
        <v>1</v>
      </c>
    </row>
    <row r="1564" spans="1:8">
      <c r="A1564" s="23">
        <v>2018</v>
      </c>
      <c r="B1564" s="23" t="s">
        <v>2366</v>
      </c>
      <c r="C1564" s="23" t="s">
        <v>1886</v>
      </c>
      <c r="D1564" s="13" t="s">
        <v>23</v>
      </c>
      <c r="E1564" s="13" t="s">
        <v>1464</v>
      </c>
      <c r="F1564" s="13" t="s">
        <v>76</v>
      </c>
      <c r="G1564" s="13" t="s">
        <v>77</v>
      </c>
      <c r="H1564" s="36">
        <v>1</v>
      </c>
    </row>
    <row r="1565" spans="1:8">
      <c r="A1565" s="23">
        <v>2018</v>
      </c>
      <c r="B1565" s="23" t="s">
        <v>2366</v>
      </c>
      <c r="C1565" s="23" t="s">
        <v>1886</v>
      </c>
      <c r="D1565" s="13" t="s">
        <v>23</v>
      </c>
      <c r="E1565" s="13" t="s">
        <v>1464</v>
      </c>
      <c r="F1565" s="13" t="s">
        <v>14</v>
      </c>
      <c r="G1565" s="13" t="s">
        <v>1474</v>
      </c>
      <c r="H1565" s="36">
        <v>2</v>
      </c>
    </row>
    <row r="1566" spans="1:8">
      <c r="A1566" s="23">
        <v>2018</v>
      </c>
      <c r="B1566" s="23" t="s">
        <v>2366</v>
      </c>
      <c r="C1566" s="23" t="s">
        <v>1886</v>
      </c>
      <c r="D1566" s="13" t="s">
        <v>23</v>
      </c>
      <c r="E1566" s="13" t="s">
        <v>1464</v>
      </c>
      <c r="F1566" s="13" t="s">
        <v>60</v>
      </c>
      <c r="G1566" s="13" t="s">
        <v>1477</v>
      </c>
      <c r="H1566" s="36">
        <v>2</v>
      </c>
    </row>
    <row r="1567" spans="1:8">
      <c r="A1567" s="23">
        <v>2018</v>
      </c>
      <c r="B1567" s="23" t="s">
        <v>2366</v>
      </c>
      <c r="C1567" s="23" t="s">
        <v>1886</v>
      </c>
      <c r="D1567" s="13" t="s">
        <v>41</v>
      </c>
      <c r="E1567" s="13" t="s">
        <v>1461</v>
      </c>
      <c r="F1567" s="13" t="s">
        <v>14</v>
      </c>
      <c r="G1567" s="13" t="s">
        <v>1457</v>
      </c>
      <c r="H1567" s="36">
        <v>1</v>
      </c>
    </row>
    <row r="1568" spans="1:8">
      <c r="A1568" s="23">
        <v>2018</v>
      </c>
      <c r="B1568" s="23" t="s">
        <v>2366</v>
      </c>
      <c r="C1568" s="23" t="s">
        <v>1886</v>
      </c>
      <c r="D1568" s="13" t="s">
        <v>41</v>
      </c>
      <c r="E1568" s="13" t="s">
        <v>1461</v>
      </c>
      <c r="F1568" s="13" t="s">
        <v>60</v>
      </c>
      <c r="G1568" s="13" t="s">
        <v>1458</v>
      </c>
      <c r="H1568" s="36">
        <v>2</v>
      </c>
    </row>
    <row r="1569" spans="1:8">
      <c r="A1569" s="23">
        <v>2018</v>
      </c>
      <c r="B1569" s="23" t="s">
        <v>2366</v>
      </c>
      <c r="C1569" s="23" t="s">
        <v>1886</v>
      </c>
      <c r="D1569" s="13" t="s">
        <v>41</v>
      </c>
      <c r="E1569" s="13" t="s">
        <v>1461</v>
      </c>
      <c r="F1569" s="13" t="s">
        <v>76</v>
      </c>
      <c r="G1569" s="13" t="s">
        <v>1459</v>
      </c>
      <c r="H1569" s="36">
        <v>1</v>
      </c>
    </row>
    <row r="1570" spans="1:8">
      <c r="A1570" s="23">
        <v>2018</v>
      </c>
      <c r="B1570" s="23" t="s">
        <v>2366</v>
      </c>
      <c r="C1570" s="23" t="s">
        <v>1886</v>
      </c>
      <c r="D1570" s="13" t="s">
        <v>41</v>
      </c>
      <c r="E1570" s="13" t="s">
        <v>1461</v>
      </c>
      <c r="F1570" s="13" t="s">
        <v>23</v>
      </c>
      <c r="G1570" s="13" t="s">
        <v>1460</v>
      </c>
      <c r="H1570" s="36">
        <v>1</v>
      </c>
    </row>
    <row r="1571" spans="1:8">
      <c r="A1571" s="23">
        <v>2018</v>
      </c>
      <c r="B1571" s="23" t="s">
        <v>2366</v>
      </c>
      <c r="C1571" s="23" t="s">
        <v>1886</v>
      </c>
      <c r="D1571" s="13" t="s">
        <v>41</v>
      </c>
      <c r="E1571" s="13" t="s">
        <v>1461</v>
      </c>
      <c r="F1571" s="13" t="s">
        <v>23</v>
      </c>
      <c r="G1571" s="13" t="s">
        <v>1464</v>
      </c>
      <c r="H1571" s="36">
        <v>2</v>
      </c>
    </row>
    <row r="1572" spans="1:8">
      <c r="A1572" s="23">
        <v>2018</v>
      </c>
      <c r="B1572" s="23" t="s">
        <v>2366</v>
      </c>
      <c r="C1572" s="23" t="s">
        <v>1886</v>
      </c>
      <c r="D1572" s="13" t="s">
        <v>41</v>
      </c>
      <c r="E1572" s="13" t="s">
        <v>1461</v>
      </c>
      <c r="F1572" s="13" t="s">
        <v>70</v>
      </c>
      <c r="G1572" s="13" t="s">
        <v>1466</v>
      </c>
      <c r="H1572" s="36">
        <v>2</v>
      </c>
    </row>
    <row r="1573" spans="1:8">
      <c r="A1573" s="23">
        <v>2018</v>
      </c>
      <c r="B1573" s="23" t="s">
        <v>2366</v>
      </c>
      <c r="C1573" s="23" t="s">
        <v>1886</v>
      </c>
      <c r="D1573" s="13" t="s">
        <v>41</v>
      </c>
      <c r="E1573" s="13" t="s">
        <v>1461</v>
      </c>
      <c r="F1573" s="13" t="s">
        <v>100</v>
      </c>
      <c r="G1573" s="13" t="s">
        <v>1468</v>
      </c>
      <c r="H1573" s="36">
        <v>4</v>
      </c>
    </row>
    <row r="1574" spans="1:8">
      <c r="A1574" s="23">
        <v>2018</v>
      </c>
      <c r="B1574" s="23" t="s">
        <v>2366</v>
      </c>
      <c r="C1574" s="23" t="s">
        <v>1886</v>
      </c>
      <c r="D1574" s="13" t="s">
        <v>41</v>
      </c>
      <c r="E1574" s="13" t="s">
        <v>1461</v>
      </c>
      <c r="F1574" s="13" t="s">
        <v>70</v>
      </c>
      <c r="G1574" s="13" t="s">
        <v>1469</v>
      </c>
      <c r="H1574" s="36">
        <v>4</v>
      </c>
    </row>
    <row r="1575" spans="1:8">
      <c r="A1575" s="23">
        <v>2018</v>
      </c>
      <c r="B1575" s="23" t="s">
        <v>2366</v>
      </c>
      <c r="C1575" s="23" t="s">
        <v>1886</v>
      </c>
      <c r="D1575" s="13" t="s">
        <v>41</v>
      </c>
      <c r="E1575" s="13" t="s">
        <v>1461</v>
      </c>
      <c r="F1575" s="13" t="s">
        <v>164</v>
      </c>
      <c r="G1575" s="13" t="s">
        <v>584</v>
      </c>
      <c r="H1575" s="36">
        <v>1</v>
      </c>
    </row>
    <row r="1576" spans="1:8">
      <c r="A1576" s="23">
        <v>2018</v>
      </c>
      <c r="B1576" s="23" t="s">
        <v>2366</v>
      </c>
      <c r="C1576" s="23" t="s">
        <v>1886</v>
      </c>
      <c r="D1576" s="13" t="s">
        <v>41</v>
      </c>
      <c r="E1576" s="13" t="s">
        <v>1461</v>
      </c>
      <c r="F1576" s="13" t="s">
        <v>60</v>
      </c>
      <c r="G1576" s="13" t="s">
        <v>1477</v>
      </c>
      <c r="H1576" s="36">
        <v>8</v>
      </c>
    </row>
    <row r="1577" spans="1:8">
      <c r="A1577" s="23">
        <v>2018</v>
      </c>
      <c r="B1577" s="23" t="s">
        <v>2366</v>
      </c>
      <c r="C1577" s="23" t="s">
        <v>1886</v>
      </c>
      <c r="D1577" s="13" t="s">
        <v>41</v>
      </c>
      <c r="E1577" s="13" t="s">
        <v>1461</v>
      </c>
      <c r="F1577" s="13" t="s">
        <v>70</v>
      </c>
      <c r="G1577" s="13" t="s">
        <v>1478</v>
      </c>
      <c r="H1577" s="36">
        <v>2</v>
      </c>
    </row>
    <row r="1578" spans="1:8">
      <c r="A1578" s="23">
        <v>2018</v>
      </c>
      <c r="B1578" s="23" t="s">
        <v>2366</v>
      </c>
      <c r="C1578" s="23" t="s">
        <v>1886</v>
      </c>
      <c r="D1578" s="13" t="s">
        <v>60</v>
      </c>
      <c r="E1578" s="13" t="s">
        <v>1458</v>
      </c>
      <c r="F1578" s="13" t="s">
        <v>23</v>
      </c>
      <c r="G1578" s="13" t="s">
        <v>1453</v>
      </c>
      <c r="H1578" s="36">
        <v>2</v>
      </c>
    </row>
    <row r="1579" spans="1:8">
      <c r="A1579" s="23">
        <v>2018</v>
      </c>
      <c r="B1579" s="23" t="s">
        <v>2366</v>
      </c>
      <c r="C1579" s="23" t="s">
        <v>1886</v>
      </c>
      <c r="D1579" s="13" t="s">
        <v>60</v>
      </c>
      <c r="E1579" s="13" t="s">
        <v>1458</v>
      </c>
      <c r="F1579" s="13" t="s">
        <v>70</v>
      </c>
      <c r="G1579" s="13" t="s">
        <v>577</v>
      </c>
      <c r="H1579" s="36">
        <v>6</v>
      </c>
    </row>
    <row r="1580" spans="1:8">
      <c r="A1580" s="23">
        <v>2018</v>
      </c>
      <c r="B1580" s="23" t="s">
        <v>2366</v>
      </c>
      <c r="C1580" s="23" t="s">
        <v>1886</v>
      </c>
      <c r="D1580" s="13" t="s">
        <v>60</v>
      </c>
      <c r="E1580" s="13" t="s">
        <v>1458</v>
      </c>
      <c r="F1580" s="13" t="s">
        <v>76</v>
      </c>
      <c r="G1580" s="13" t="s">
        <v>1459</v>
      </c>
      <c r="H1580" s="36">
        <v>7</v>
      </c>
    </row>
    <row r="1581" spans="1:8">
      <c r="A1581" s="23">
        <v>2018</v>
      </c>
      <c r="B1581" s="23" t="s">
        <v>2366</v>
      </c>
      <c r="C1581" s="23" t="s">
        <v>1886</v>
      </c>
      <c r="D1581" s="13" t="s">
        <v>60</v>
      </c>
      <c r="E1581" s="13" t="s">
        <v>1458</v>
      </c>
      <c r="F1581" s="13" t="s">
        <v>41</v>
      </c>
      <c r="G1581" s="13" t="s">
        <v>1461</v>
      </c>
      <c r="H1581" s="36">
        <v>14</v>
      </c>
    </row>
    <row r="1582" spans="1:8">
      <c r="A1582" s="23">
        <v>2018</v>
      </c>
      <c r="B1582" s="23" t="s">
        <v>2366</v>
      </c>
      <c r="C1582" s="23" t="s">
        <v>1886</v>
      </c>
      <c r="D1582" s="13" t="s">
        <v>60</v>
      </c>
      <c r="E1582" s="13" t="s">
        <v>1458</v>
      </c>
      <c r="F1582" s="13" t="s">
        <v>23</v>
      </c>
      <c r="G1582" s="13" t="s">
        <v>1464</v>
      </c>
      <c r="H1582" s="36">
        <v>8</v>
      </c>
    </row>
    <row r="1583" spans="1:8">
      <c r="A1583" s="23">
        <v>2018</v>
      </c>
      <c r="B1583" s="23" t="s">
        <v>2366</v>
      </c>
      <c r="C1583" s="23" t="s">
        <v>1886</v>
      </c>
      <c r="D1583" s="13" t="s">
        <v>60</v>
      </c>
      <c r="E1583" s="13" t="s">
        <v>1458</v>
      </c>
      <c r="F1583" s="13" t="s">
        <v>70</v>
      </c>
      <c r="G1583" s="13" t="s">
        <v>1466</v>
      </c>
      <c r="H1583" s="36">
        <v>2</v>
      </c>
    </row>
    <row r="1584" spans="1:8">
      <c r="A1584" s="23">
        <v>2018</v>
      </c>
      <c r="B1584" s="23" t="s">
        <v>2366</v>
      </c>
      <c r="C1584" s="23" t="s">
        <v>1886</v>
      </c>
      <c r="D1584" s="13" t="s">
        <v>60</v>
      </c>
      <c r="E1584" s="13" t="s">
        <v>1458</v>
      </c>
      <c r="F1584" s="13" t="s">
        <v>100</v>
      </c>
      <c r="G1584" s="13" t="s">
        <v>1468</v>
      </c>
      <c r="H1584" s="36">
        <v>4</v>
      </c>
    </row>
    <row r="1585" spans="1:8">
      <c r="A1585" s="23">
        <v>2018</v>
      </c>
      <c r="B1585" s="23" t="s">
        <v>2366</v>
      </c>
      <c r="C1585" s="23" t="s">
        <v>1886</v>
      </c>
      <c r="D1585" s="13" t="s">
        <v>60</v>
      </c>
      <c r="E1585" s="13" t="s">
        <v>1458</v>
      </c>
      <c r="F1585" s="13" t="s">
        <v>70</v>
      </c>
      <c r="G1585" s="13" t="s">
        <v>1469</v>
      </c>
      <c r="H1585" s="36">
        <v>5</v>
      </c>
    </row>
    <row r="1586" spans="1:8">
      <c r="A1586" s="23">
        <v>2018</v>
      </c>
      <c r="B1586" s="23" t="s">
        <v>2366</v>
      </c>
      <c r="C1586" s="23" t="s">
        <v>1886</v>
      </c>
      <c r="D1586" s="13" t="s">
        <v>60</v>
      </c>
      <c r="E1586" s="13" t="s">
        <v>1458</v>
      </c>
      <c r="F1586" s="13" t="s">
        <v>164</v>
      </c>
      <c r="G1586" s="13" t="s">
        <v>584</v>
      </c>
      <c r="H1586" s="36">
        <v>3</v>
      </c>
    </row>
    <row r="1587" spans="1:8">
      <c r="A1587" s="23">
        <v>2018</v>
      </c>
      <c r="B1587" s="23" t="s">
        <v>2366</v>
      </c>
      <c r="C1587" s="23" t="s">
        <v>1886</v>
      </c>
      <c r="D1587" s="13" t="s">
        <v>60</v>
      </c>
      <c r="E1587" s="13" t="s">
        <v>1458</v>
      </c>
      <c r="F1587" s="13" t="s">
        <v>60</v>
      </c>
      <c r="G1587" s="13" t="s">
        <v>1477</v>
      </c>
      <c r="H1587" s="36">
        <v>13</v>
      </c>
    </row>
    <row r="1588" spans="1:8">
      <c r="A1588" s="23">
        <v>2018</v>
      </c>
      <c r="B1588" s="23" t="s">
        <v>2366</v>
      </c>
      <c r="C1588" s="23" t="s">
        <v>1886</v>
      </c>
      <c r="D1588" s="13" t="s">
        <v>60</v>
      </c>
      <c r="E1588" s="13" t="s">
        <v>1458</v>
      </c>
      <c r="F1588" s="13" t="s">
        <v>70</v>
      </c>
      <c r="G1588" s="13" t="s">
        <v>1478</v>
      </c>
      <c r="H1588" s="36">
        <v>6</v>
      </c>
    </row>
    <row r="1589" spans="1:8">
      <c r="A1589" s="23">
        <v>2018</v>
      </c>
      <c r="B1589" s="23" t="s">
        <v>2366</v>
      </c>
      <c r="C1589" s="23" t="s">
        <v>1886</v>
      </c>
      <c r="D1589" s="13" t="s">
        <v>60</v>
      </c>
      <c r="E1589" s="13" t="s">
        <v>1477</v>
      </c>
      <c r="F1589" s="13" t="s">
        <v>23</v>
      </c>
      <c r="G1589" s="13" t="s">
        <v>1453</v>
      </c>
      <c r="H1589" s="36">
        <v>6</v>
      </c>
    </row>
    <row r="1590" spans="1:8">
      <c r="A1590" s="23">
        <v>2018</v>
      </c>
      <c r="B1590" s="23" t="s">
        <v>2366</v>
      </c>
      <c r="C1590" s="23" t="s">
        <v>1886</v>
      </c>
      <c r="D1590" s="13" t="s">
        <v>60</v>
      </c>
      <c r="E1590" s="13" t="s">
        <v>1477</v>
      </c>
      <c r="F1590" s="13" t="s">
        <v>70</v>
      </c>
      <c r="G1590" s="13" t="s">
        <v>577</v>
      </c>
      <c r="H1590" s="36">
        <v>1</v>
      </c>
    </row>
    <row r="1591" spans="1:8">
      <c r="A1591" s="23">
        <v>2018</v>
      </c>
      <c r="B1591" s="23" t="s">
        <v>2366</v>
      </c>
      <c r="C1591" s="23" t="s">
        <v>1886</v>
      </c>
      <c r="D1591" s="13" t="s">
        <v>60</v>
      </c>
      <c r="E1591" s="13" t="s">
        <v>1477</v>
      </c>
      <c r="F1591" s="13" t="s">
        <v>60</v>
      </c>
      <c r="G1591" s="13" t="s">
        <v>1458</v>
      </c>
      <c r="H1591" s="36">
        <v>23</v>
      </c>
    </row>
    <row r="1592" spans="1:8">
      <c r="A1592" s="23">
        <v>2018</v>
      </c>
      <c r="B1592" s="23" t="s">
        <v>2366</v>
      </c>
      <c r="C1592" s="23" t="s">
        <v>1886</v>
      </c>
      <c r="D1592" s="13" t="s">
        <v>60</v>
      </c>
      <c r="E1592" s="13" t="s">
        <v>1477</v>
      </c>
      <c r="F1592" s="13" t="s">
        <v>76</v>
      </c>
      <c r="G1592" s="13" t="s">
        <v>1459</v>
      </c>
      <c r="H1592" s="36">
        <v>6</v>
      </c>
    </row>
    <row r="1593" spans="1:8">
      <c r="A1593" s="23">
        <v>2018</v>
      </c>
      <c r="B1593" s="23" t="s">
        <v>2366</v>
      </c>
      <c r="C1593" s="23" t="s">
        <v>1886</v>
      </c>
      <c r="D1593" s="13" t="s">
        <v>60</v>
      </c>
      <c r="E1593" s="13" t="s">
        <v>1477</v>
      </c>
      <c r="F1593" s="13" t="s">
        <v>41</v>
      </c>
      <c r="G1593" s="13" t="s">
        <v>1461</v>
      </c>
      <c r="H1593" s="36">
        <v>15</v>
      </c>
    </row>
    <row r="1594" spans="1:8">
      <c r="A1594" s="23">
        <v>2018</v>
      </c>
      <c r="B1594" s="23" t="s">
        <v>2366</v>
      </c>
      <c r="C1594" s="23" t="s">
        <v>1886</v>
      </c>
      <c r="D1594" s="13" t="s">
        <v>60</v>
      </c>
      <c r="E1594" s="13" t="s">
        <v>1477</v>
      </c>
      <c r="F1594" s="13" t="s">
        <v>94</v>
      </c>
      <c r="G1594" s="13" t="s">
        <v>1463</v>
      </c>
      <c r="H1594" s="36">
        <v>1</v>
      </c>
    </row>
    <row r="1595" spans="1:8">
      <c r="A1595" s="23">
        <v>2018</v>
      </c>
      <c r="B1595" s="23" t="s">
        <v>2366</v>
      </c>
      <c r="C1595" s="23" t="s">
        <v>1886</v>
      </c>
      <c r="D1595" s="13" t="s">
        <v>60</v>
      </c>
      <c r="E1595" s="13" t="s">
        <v>1477</v>
      </c>
      <c r="F1595" s="13" t="s">
        <v>23</v>
      </c>
      <c r="G1595" s="13" t="s">
        <v>1464</v>
      </c>
      <c r="H1595" s="36">
        <v>3</v>
      </c>
    </row>
    <row r="1596" spans="1:8">
      <c r="A1596" s="23">
        <v>2018</v>
      </c>
      <c r="B1596" s="23" t="s">
        <v>2366</v>
      </c>
      <c r="C1596" s="23" t="s">
        <v>1886</v>
      </c>
      <c r="D1596" s="13" t="s">
        <v>60</v>
      </c>
      <c r="E1596" s="13" t="s">
        <v>1477</v>
      </c>
      <c r="F1596" s="13" t="s">
        <v>70</v>
      </c>
      <c r="G1596" s="13" t="s">
        <v>1466</v>
      </c>
      <c r="H1596" s="36">
        <v>1</v>
      </c>
    </row>
    <row r="1597" spans="1:8">
      <c r="A1597" s="23">
        <v>2018</v>
      </c>
      <c r="B1597" s="23" t="s">
        <v>2366</v>
      </c>
      <c r="C1597" s="23" t="s">
        <v>1886</v>
      </c>
      <c r="D1597" s="13" t="s">
        <v>60</v>
      </c>
      <c r="E1597" s="13" t="s">
        <v>1477</v>
      </c>
      <c r="F1597" s="13" t="s">
        <v>70</v>
      </c>
      <c r="G1597" s="13" t="s">
        <v>1469</v>
      </c>
      <c r="H1597" s="36">
        <v>1</v>
      </c>
    </row>
    <row r="1598" spans="1:8">
      <c r="A1598" s="23">
        <v>2018</v>
      </c>
      <c r="B1598" s="23" t="s">
        <v>2366</v>
      </c>
      <c r="C1598" s="23" t="s">
        <v>1886</v>
      </c>
      <c r="D1598" s="13" t="s">
        <v>60</v>
      </c>
      <c r="E1598" s="13" t="s">
        <v>1477</v>
      </c>
      <c r="F1598" s="13" t="s">
        <v>76</v>
      </c>
      <c r="G1598" s="13" t="s">
        <v>77</v>
      </c>
      <c r="H1598" s="36">
        <v>2</v>
      </c>
    </row>
    <row r="1599" spans="1:8">
      <c r="A1599" s="23">
        <v>2018</v>
      </c>
      <c r="B1599" s="23" t="s">
        <v>2366</v>
      </c>
      <c r="C1599" s="23" t="s">
        <v>1886</v>
      </c>
      <c r="D1599" s="13" t="s">
        <v>60</v>
      </c>
      <c r="E1599" s="13" t="s">
        <v>1477</v>
      </c>
      <c r="F1599" s="13" t="s">
        <v>164</v>
      </c>
      <c r="G1599" s="13" t="s">
        <v>584</v>
      </c>
      <c r="H1599" s="36">
        <v>4</v>
      </c>
    </row>
    <row r="1600" spans="1:8">
      <c r="A1600" s="23">
        <v>2018</v>
      </c>
      <c r="B1600" s="23" t="s">
        <v>2366</v>
      </c>
      <c r="C1600" s="23" t="s">
        <v>1886</v>
      </c>
      <c r="D1600" s="13" t="s">
        <v>70</v>
      </c>
      <c r="E1600" s="13" t="s">
        <v>577</v>
      </c>
      <c r="F1600" s="13" t="s">
        <v>10</v>
      </c>
      <c r="G1600" s="13" t="s">
        <v>1454</v>
      </c>
      <c r="H1600" s="36">
        <v>2</v>
      </c>
    </row>
    <row r="1601" spans="1:8">
      <c r="A1601" s="23">
        <v>2018</v>
      </c>
      <c r="B1601" s="23" t="s">
        <v>2366</v>
      </c>
      <c r="C1601" s="23" t="s">
        <v>1886</v>
      </c>
      <c r="D1601" s="13" t="s">
        <v>70</v>
      </c>
      <c r="E1601" s="13" t="s">
        <v>577</v>
      </c>
      <c r="F1601" s="13" t="s">
        <v>60</v>
      </c>
      <c r="G1601" s="13" t="s">
        <v>1458</v>
      </c>
      <c r="H1601" s="36">
        <v>1</v>
      </c>
    </row>
    <row r="1602" spans="1:8">
      <c r="A1602" s="23">
        <v>2018</v>
      </c>
      <c r="B1602" s="23" t="s">
        <v>2366</v>
      </c>
      <c r="C1602" s="23" t="s">
        <v>1886</v>
      </c>
      <c r="D1602" s="13" t="s">
        <v>70</v>
      </c>
      <c r="E1602" s="13" t="s">
        <v>577</v>
      </c>
      <c r="F1602" s="13" t="s">
        <v>76</v>
      </c>
      <c r="G1602" s="13" t="s">
        <v>1459</v>
      </c>
      <c r="H1602" s="36">
        <v>1</v>
      </c>
    </row>
    <row r="1603" spans="1:8">
      <c r="A1603" s="23">
        <v>2018</v>
      </c>
      <c r="B1603" s="23" t="s">
        <v>2366</v>
      </c>
      <c r="C1603" s="23" t="s">
        <v>1886</v>
      </c>
      <c r="D1603" s="13" t="s">
        <v>70</v>
      </c>
      <c r="E1603" s="13" t="s">
        <v>577</v>
      </c>
      <c r="F1603" s="13" t="s">
        <v>23</v>
      </c>
      <c r="G1603" s="13" t="s">
        <v>1464</v>
      </c>
      <c r="H1603" s="36">
        <v>1</v>
      </c>
    </row>
    <row r="1604" spans="1:8">
      <c r="A1604" s="23">
        <v>2018</v>
      </c>
      <c r="B1604" s="23" t="s">
        <v>2366</v>
      </c>
      <c r="C1604" s="23" t="s">
        <v>1886</v>
      </c>
      <c r="D1604" s="13" t="s">
        <v>70</v>
      </c>
      <c r="E1604" s="13" t="s">
        <v>577</v>
      </c>
      <c r="F1604" s="13" t="s">
        <v>89</v>
      </c>
      <c r="G1604" s="13" t="s">
        <v>1465</v>
      </c>
      <c r="H1604" s="36">
        <v>1</v>
      </c>
    </row>
    <row r="1605" spans="1:8">
      <c r="A1605" s="23">
        <v>2018</v>
      </c>
      <c r="B1605" s="23" t="s">
        <v>2366</v>
      </c>
      <c r="C1605" s="23" t="s">
        <v>1886</v>
      </c>
      <c r="D1605" s="13" t="s">
        <v>70</v>
      </c>
      <c r="E1605" s="13" t="s">
        <v>577</v>
      </c>
      <c r="F1605" s="13" t="s">
        <v>100</v>
      </c>
      <c r="G1605" s="13" t="s">
        <v>1468</v>
      </c>
      <c r="H1605" s="36">
        <v>2</v>
      </c>
    </row>
    <row r="1606" spans="1:8">
      <c r="A1606" s="23">
        <v>2018</v>
      </c>
      <c r="B1606" s="23" t="s">
        <v>2366</v>
      </c>
      <c r="C1606" s="23" t="s">
        <v>1886</v>
      </c>
      <c r="D1606" s="13" t="s">
        <v>70</v>
      </c>
      <c r="E1606" s="13" t="s">
        <v>577</v>
      </c>
      <c r="F1606" s="13" t="s">
        <v>70</v>
      </c>
      <c r="G1606" s="13" t="s">
        <v>1469</v>
      </c>
      <c r="H1606" s="36">
        <v>1</v>
      </c>
    </row>
    <row r="1607" spans="1:8">
      <c r="A1607" s="23">
        <v>2018</v>
      </c>
      <c r="B1607" s="23" t="s">
        <v>2366</v>
      </c>
      <c r="C1607" s="23" t="s">
        <v>1886</v>
      </c>
      <c r="D1607" s="13" t="s">
        <v>70</v>
      </c>
      <c r="E1607" s="13" t="s">
        <v>577</v>
      </c>
      <c r="F1607" s="13" t="s">
        <v>86</v>
      </c>
      <c r="G1607" s="13" t="s">
        <v>87</v>
      </c>
      <c r="H1607" s="36">
        <v>1</v>
      </c>
    </row>
    <row r="1608" spans="1:8">
      <c r="A1608" s="23">
        <v>2018</v>
      </c>
      <c r="B1608" s="23" t="s">
        <v>2366</v>
      </c>
      <c r="C1608" s="23" t="s">
        <v>1886</v>
      </c>
      <c r="D1608" s="13" t="s">
        <v>70</v>
      </c>
      <c r="E1608" s="13" t="s">
        <v>577</v>
      </c>
      <c r="F1608" s="13" t="s">
        <v>76</v>
      </c>
      <c r="G1608" s="13" t="s">
        <v>77</v>
      </c>
      <c r="H1608" s="36">
        <v>2</v>
      </c>
    </row>
    <row r="1609" spans="1:8">
      <c r="A1609" s="23">
        <v>2018</v>
      </c>
      <c r="B1609" s="23" t="s">
        <v>2366</v>
      </c>
      <c r="C1609" s="23" t="s">
        <v>1886</v>
      </c>
      <c r="D1609" s="13" t="s">
        <v>70</v>
      </c>
      <c r="E1609" s="13" t="s">
        <v>577</v>
      </c>
      <c r="F1609" s="13" t="s">
        <v>14</v>
      </c>
      <c r="G1609" s="13" t="s">
        <v>1476</v>
      </c>
      <c r="H1609" s="36">
        <v>1</v>
      </c>
    </row>
    <row r="1610" spans="1:8">
      <c r="A1610" s="23">
        <v>2018</v>
      </c>
      <c r="B1610" s="23" t="s">
        <v>2366</v>
      </c>
      <c r="C1610" s="23" t="s">
        <v>1886</v>
      </c>
      <c r="D1610" s="13" t="s">
        <v>70</v>
      </c>
      <c r="E1610" s="13" t="s">
        <v>577</v>
      </c>
      <c r="F1610" s="13" t="s">
        <v>164</v>
      </c>
      <c r="G1610" s="13" t="s">
        <v>584</v>
      </c>
      <c r="H1610" s="36">
        <v>3</v>
      </c>
    </row>
    <row r="1611" spans="1:8">
      <c r="A1611" s="23">
        <v>2018</v>
      </c>
      <c r="B1611" s="23" t="s">
        <v>2366</v>
      </c>
      <c r="C1611" s="23" t="s">
        <v>1886</v>
      </c>
      <c r="D1611" s="13" t="s">
        <v>70</v>
      </c>
      <c r="E1611" s="13" t="s">
        <v>577</v>
      </c>
      <c r="F1611" s="13" t="s">
        <v>70</v>
      </c>
      <c r="G1611" s="13" t="s">
        <v>1478</v>
      </c>
      <c r="H1611" s="36">
        <v>2</v>
      </c>
    </row>
    <row r="1612" spans="1:8">
      <c r="A1612" s="23">
        <v>2018</v>
      </c>
      <c r="B1612" s="23" t="s">
        <v>2366</v>
      </c>
      <c r="C1612" s="23" t="s">
        <v>1886</v>
      </c>
      <c r="D1612" s="13" t="s">
        <v>70</v>
      </c>
      <c r="E1612" s="13" t="s">
        <v>1466</v>
      </c>
      <c r="F1612" s="13" t="s">
        <v>5</v>
      </c>
      <c r="G1612" s="13" t="s">
        <v>559</v>
      </c>
      <c r="H1612" s="36">
        <v>1</v>
      </c>
    </row>
    <row r="1613" spans="1:8">
      <c r="A1613" s="23">
        <v>2018</v>
      </c>
      <c r="B1613" s="23" t="s">
        <v>2366</v>
      </c>
      <c r="C1613" s="23" t="s">
        <v>1886</v>
      </c>
      <c r="D1613" s="13" t="s">
        <v>70</v>
      </c>
      <c r="E1613" s="13" t="s">
        <v>1466</v>
      </c>
      <c r="F1613" s="13" t="s">
        <v>10</v>
      </c>
      <c r="G1613" s="13" t="s">
        <v>1455</v>
      </c>
      <c r="H1613" s="36">
        <v>3</v>
      </c>
    </row>
    <row r="1614" spans="1:8">
      <c r="A1614" s="23">
        <v>2018</v>
      </c>
      <c r="B1614" s="23" t="s">
        <v>2366</v>
      </c>
      <c r="C1614" s="23" t="s">
        <v>1886</v>
      </c>
      <c r="D1614" s="13" t="s">
        <v>70</v>
      </c>
      <c r="E1614" s="13" t="s">
        <v>1466</v>
      </c>
      <c r="F1614" s="13" t="s">
        <v>60</v>
      </c>
      <c r="G1614" s="13" t="s">
        <v>1458</v>
      </c>
      <c r="H1614" s="36">
        <v>3</v>
      </c>
    </row>
    <row r="1615" spans="1:8">
      <c r="A1615" s="23">
        <v>2018</v>
      </c>
      <c r="B1615" s="23" t="s">
        <v>2366</v>
      </c>
      <c r="C1615" s="23" t="s">
        <v>1886</v>
      </c>
      <c r="D1615" s="13" t="s">
        <v>70</v>
      </c>
      <c r="E1615" s="13" t="s">
        <v>1466</v>
      </c>
      <c r="F1615" s="13" t="s">
        <v>41</v>
      </c>
      <c r="G1615" s="13" t="s">
        <v>1461</v>
      </c>
      <c r="H1615" s="36">
        <v>3</v>
      </c>
    </row>
    <row r="1616" spans="1:8">
      <c r="A1616" s="23">
        <v>2018</v>
      </c>
      <c r="B1616" s="23" t="s">
        <v>2366</v>
      </c>
      <c r="C1616" s="23" t="s">
        <v>1886</v>
      </c>
      <c r="D1616" s="13" t="s">
        <v>70</v>
      </c>
      <c r="E1616" s="13" t="s">
        <v>1466</v>
      </c>
      <c r="F1616" s="13" t="s">
        <v>10</v>
      </c>
      <c r="G1616" s="13" t="s">
        <v>1467</v>
      </c>
      <c r="H1616" s="36">
        <v>1</v>
      </c>
    </row>
    <row r="1617" spans="1:8">
      <c r="A1617" s="23">
        <v>2018</v>
      </c>
      <c r="B1617" s="23" t="s">
        <v>2366</v>
      </c>
      <c r="C1617" s="23" t="s">
        <v>1886</v>
      </c>
      <c r="D1617" s="13" t="s">
        <v>70</v>
      </c>
      <c r="E1617" s="13" t="s">
        <v>1466</v>
      </c>
      <c r="F1617" s="13" t="s">
        <v>100</v>
      </c>
      <c r="G1617" s="13" t="s">
        <v>1468</v>
      </c>
      <c r="H1617" s="36">
        <v>3</v>
      </c>
    </row>
    <row r="1618" spans="1:8">
      <c r="A1618" s="23">
        <v>2018</v>
      </c>
      <c r="B1618" s="23" t="s">
        <v>2366</v>
      </c>
      <c r="C1618" s="23" t="s">
        <v>1886</v>
      </c>
      <c r="D1618" s="13" t="s">
        <v>70</v>
      </c>
      <c r="E1618" s="13" t="s">
        <v>1466</v>
      </c>
      <c r="F1618" s="13" t="s">
        <v>70</v>
      </c>
      <c r="G1618" s="13" t="s">
        <v>1469</v>
      </c>
      <c r="H1618" s="36">
        <v>4</v>
      </c>
    </row>
    <row r="1619" spans="1:8">
      <c r="A1619" s="23">
        <v>2018</v>
      </c>
      <c r="B1619" s="23" t="s">
        <v>2366</v>
      </c>
      <c r="C1619" s="23" t="s">
        <v>1886</v>
      </c>
      <c r="D1619" s="13" t="s">
        <v>70</v>
      </c>
      <c r="E1619" s="13" t="s">
        <v>1466</v>
      </c>
      <c r="F1619" s="13" t="s">
        <v>86</v>
      </c>
      <c r="G1619" s="13" t="s">
        <v>87</v>
      </c>
      <c r="H1619" s="36">
        <v>1</v>
      </c>
    </row>
    <row r="1620" spans="1:8">
      <c r="A1620" s="23">
        <v>2018</v>
      </c>
      <c r="B1620" s="23" t="s">
        <v>2366</v>
      </c>
      <c r="C1620" s="23" t="s">
        <v>1886</v>
      </c>
      <c r="D1620" s="13" t="s">
        <v>70</v>
      </c>
      <c r="E1620" s="13" t="s">
        <v>1466</v>
      </c>
      <c r="F1620" s="13" t="s">
        <v>76</v>
      </c>
      <c r="G1620" s="13" t="s">
        <v>77</v>
      </c>
      <c r="H1620" s="36">
        <v>9</v>
      </c>
    </row>
    <row r="1621" spans="1:8">
      <c r="A1621" s="23">
        <v>2018</v>
      </c>
      <c r="B1621" s="23" t="s">
        <v>2366</v>
      </c>
      <c r="C1621" s="23" t="s">
        <v>1886</v>
      </c>
      <c r="D1621" s="13" t="s">
        <v>70</v>
      </c>
      <c r="E1621" s="13" t="s">
        <v>1466</v>
      </c>
      <c r="F1621" s="13" t="s">
        <v>14</v>
      </c>
      <c r="G1621" s="13" t="s">
        <v>1474</v>
      </c>
      <c r="H1621" s="36">
        <v>1</v>
      </c>
    </row>
    <row r="1622" spans="1:8">
      <c r="A1622" s="23">
        <v>2018</v>
      </c>
      <c r="B1622" s="23" t="s">
        <v>2366</v>
      </c>
      <c r="C1622" s="23" t="s">
        <v>1886</v>
      </c>
      <c r="D1622" s="13" t="s">
        <v>70</v>
      </c>
      <c r="E1622" s="13" t="s">
        <v>1466</v>
      </c>
      <c r="F1622" s="13" t="s">
        <v>164</v>
      </c>
      <c r="G1622" s="13" t="s">
        <v>584</v>
      </c>
      <c r="H1622" s="36">
        <v>1</v>
      </c>
    </row>
    <row r="1623" spans="1:8">
      <c r="A1623" s="23">
        <v>2018</v>
      </c>
      <c r="B1623" s="23" t="s">
        <v>2366</v>
      </c>
      <c r="C1623" s="23" t="s">
        <v>1886</v>
      </c>
      <c r="D1623" s="13" t="s">
        <v>70</v>
      </c>
      <c r="E1623" s="13" t="s">
        <v>1466</v>
      </c>
      <c r="F1623" s="13" t="s">
        <v>60</v>
      </c>
      <c r="G1623" s="13" t="s">
        <v>1477</v>
      </c>
      <c r="H1623" s="36">
        <v>1</v>
      </c>
    </row>
    <row r="1624" spans="1:8">
      <c r="A1624" s="23">
        <v>2018</v>
      </c>
      <c r="B1624" s="23" t="s">
        <v>2366</v>
      </c>
      <c r="C1624" s="23" t="s">
        <v>1886</v>
      </c>
      <c r="D1624" s="13" t="s">
        <v>70</v>
      </c>
      <c r="E1624" s="13" t="s">
        <v>1466</v>
      </c>
      <c r="F1624" s="13" t="s">
        <v>70</v>
      </c>
      <c r="G1624" s="13" t="s">
        <v>1478</v>
      </c>
      <c r="H1624" s="36">
        <v>1</v>
      </c>
    </row>
    <row r="1625" spans="1:8">
      <c r="A1625" s="23">
        <v>2018</v>
      </c>
      <c r="B1625" s="23" t="s">
        <v>2366</v>
      </c>
      <c r="C1625" s="23" t="s">
        <v>1886</v>
      </c>
      <c r="D1625" s="13" t="s">
        <v>70</v>
      </c>
      <c r="E1625" s="13" t="s">
        <v>1466</v>
      </c>
      <c r="F1625" s="13" t="s">
        <v>167</v>
      </c>
      <c r="G1625" s="13" t="s">
        <v>1479</v>
      </c>
      <c r="H1625" s="36">
        <v>2</v>
      </c>
    </row>
    <row r="1626" spans="1:8">
      <c r="A1626" s="23">
        <v>2018</v>
      </c>
      <c r="B1626" s="23" t="s">
        <v>2366</v>
      </c>
      <c r="C1626" s="23" t="s">
        <v>1886</v>
      </c>
      <c r="D1626" s="13" t="s">
        <v>70</v>
      </c>
      <c r="E1626" s="13" t="s">
        <v>1469</v>
      </c>
      <c r="F1626" s="13" t="s">
        <v>70</v>
      </c>
      <c r="G1626" s="13" t="s">
        <v>577</v>
      </c>
      <c r="H1626" s="36">
        <v>2</v>
      </c>
    </row>
    <row r="1627" spans="1:8">
      <c r="A1627" s="23">
        <v>2018</v>
      </c>
      <c r="B1627" s="23" t="s">
        <v>2366</v>
      </c>
      <c r="C1627" s="23" t="s">
        <v>1886</v>
      </c>
      <c r="D1627" s="13" t="s">
        <v>70</v>
      </c>
      <c r="E1627" s="13" t="s">
        <v>1469</v>
      </c>
      <c r="F1627" s="13" t="s">
        <v>14</v>
      </c>
      <c r="G1627" s="13" t="s">
        <v>1456</v>
      </c>
      <c r="H1627" s="36">
        <v>1</v>
      </c>
    </row>
    <row r="1628" spans="1:8">
      <c r="A1628" s="23">
        <v>2018</v>
      </c>
      <c r="B1628" s="23" t="s">
        <v>2366</v>
      </c>
      <c r="C1628" s="23" t="s">
        <v>1886</v>
      </c>
      <c r="D1628" s="13" t="s">
        <v>70</v>
      </c>
      <c r="E1628" s="13" t="s">
        <v>1469</v>
      </c>
      <c r="F1628" s="13" t="s">
        <v>60</v>
      </c>
      <c r="G1628" s="13" t="s">
        <v>1458</v>
      </c>
      <c r="H1628" s="36">
        <v>2</v>
      </c>
    </row>
    <row r="1629" spans="1:8">
      <c r="A1629" s="23">
        <v>2018</v>
      </c>
      <c r="B1629" s="23" t="s">
        <v>2366</v>
      </c>
      <c r="C1629" s="23" t="s">
        <v>1886</v>
      </c>
      <c r="D1629" s="13" t="s">
        <v>70</v>
      </c>
      <c r="E1629" s="13" t="s">
        <v>1469</v>
      </c>
      <c r="F1629" s="13" t="s">
        <v>76</v>
      </c>
      <c r="G1629" s="13" t="s">
        <v>1459</v>
      </c>
      <c r="H1629" s="36">
        <v>1</v>
      </c>
    </row>
    <row r="1630" spans="1:8">
      <c r="A1630" s="23">
        <v>2018</v>
      </c>
      <c r="B1630" s="23" t="s">
        <v>2366</v>
      </c>
      <c r="C1630" s="23" t="s">
        <v>1886</v>
      </c>
      <c r="D1630" s="13" t="s">
        <v>70</v>
      </c>
      <c r="E1630" s="13" t="s">
        <v>1469</v>
      </c>
      <c r="F1630" s="13" t="s">
        <v>70</v>
      </c>
      <c r="G1630" s="13" t="s">
        <v>1466</v>
      </c>
      <c r="H1630" s="36">
        <v>3</v>
      </c>
    </row>
    <row r="1631" spans="1:8">
      <c r="A1631" s="23">
        <v>2018</v>
      </c>
      <c r="B1631" s="23" t="s">
        <v>2366</v>
      </c>
      <c r="C1631" s="23" t="s">
        <v>1886</v>
      </c>
      <c r="D1631" s="13" t="s">
        <v>70</v>
      </c>
      <c r="E1631" s="13" t="s">
        <v>1469</v>
      </c>
      <c r="F1631" s="13" t="s">
        <v>104</v>
      </c>
      <c r="G1631" s="13" t="s">
        <v>1470</v>
      </c>
      <c r="H1631" s="36">
        <v>1</v>
      </c>
    </row>
    <row r="1632" spans="1:8">
      <c r="A1632" s="23">
        <v>2018</v>
      </c>
      <c r="B1632" s="23" t="s">
        <v>2366</v>
      </c>
      <c r="C1632" s="23" t="s">
        <v>1886</v>
      </c>
      <c r="D1632" s="13" t="s">
        <v>70</v>
      </c>
      <c r="E1632" s="13" t="s">
        <v>1469</v>
      </c>
      <c r="F1632" s="13" t="s">
        <v>86</v>
      </c>
      <c r="G1632" s="13" t="s">
        <v>87</v>
      </c>
      <c r="H1632" s="36">
        <v>1</v>
      </c>
    </row>
    <row r="1633" spans="1:8">
      <c r="A1633" s="23">
        <v>2018</v>
      </c>
      <c r="B1633" s="23" t="s">
        <v>2366</v>
      </c>
      <c r="C1633" s="23" t="s">
        <v>1886</v>
      </c>
      <c r="D1633" s="13" t="s">
        <v>70</v>
      </c>
      <c r="E1633" s="13" t="s">
        <v>1469</v>
      </c>
      <c r="F1633" s="13" t="s">
        <v>100</v>
      </c>
      <c r="G1633" s="13" t="s">
        <v>101</v>
      </c>
      <c r="H1633" s="36">
        <v>1</v>
      </c>
    </row>
    <row r="1634" spans="1:8">
      <c r="A1634" s="23">
        <v>2018</v>
      </c>
      <c r="B1634" s="23" t="s">
        <v>2366</v>
      </c>
      <c r="C1634" s="23" t="s">
        <v>1886</v>
      </c>
      <c r="D1634" s="13" t="s">
        <v>70</v>
      </c>
      <c r="E1634" s="13" t="s">
        <v>1469</v>
      </c>
      <c r="F1634" s="13" t="s">
        <v>76</v>
      </c>
      <c r="G1634" s="13" t="s">
        <v>77</v>
      </c>
      <c r="H1634" s="36">
        <v>1</v>
      </c>
    </row>
    <row r="1635" spans="1:8">
      <c r="A1635" s="23">
        <v>2018</v>
      </c>
      <c r="B1635" s="23" t="s">
        <v>2366</v>
      </c>
      <c r="C1635" s="23" t="s">
        <v>1886</v>
      </c>
      <c r="D1635" s="13" t="s">
        <v>70</v>
      </c>
      <c r="E1635" s="13" t="s">
        <v>1469</v>
      </c>
      <c r="F1635" s="13" t="s">
        <v>70</v>
      </c>
      <c r="G1635" s="13" t="s">
        <v>1478</v>
      </c>
      <c r="H1635" s="36">
        <v>1</v>
      </c>
    </row>
    <row r="1636" spans="1:8">
      <c r="A1636" s="23">
        <v>2018</v>
      </c>
      <c r="B1636" s="23" t="s">
        <v>2366</v>
      </c>
      <c r="C1636" s="23" t="s">
        <v>1886</v>
      </c>
      <c r="D1636" s="13" t="s">
        <v>70</v>
      </c>
      <c r="E1636" s="13" t="s">
        <v>1478</v>
      </c>
      <c r="F1636" s="13" t="s">
        <v>70</v>
      </c>
      <c r="G1636" s="13" t="s">
        <v>577</v>
      </c>
      <c r="H1636" s="36">
        <v>1</v>
      </c>
    </row>
    <row r="1637" spans="1:8">
      <c r="A1637" s="23">
        <v>2018</v>
      </c>
      <c r="B1637" s="23" t="s">
        <v>2366</v>
      </c>
      <c r="C1637" s="23" t="s">
        <v>1886</v>
      </c>
      <c r="D1637" s="13" t="s">
        <v>70</v>
      </c>
      <c r="E1637" s="13" t="s">
        <v>1478</v>
      </c>
      <c r="F1637" s="13" t="s">
        <v>10</v>
      </c>
      <c r="G1637" s="13" t="s">
        <v>1454</v>
      </c>
      <c r="H1637" s="36">
        <v>2</v>
      </c>
    </row>
    <row r="1638" spans="1:8">
      <c r="A1638" s="23">
        <v>2018</v>
      </c>
      <c r="B1638" s="23" t="s">
        <v>2366</v>
      </c>
      <c r="C1638" s="23" t="s">
        <v>1886</v>
      </c>
      <c r="D1638" s="13" t="s">
        <v>70</v>
      </c>
      <c r="E1638" s="13" t="s">
        <v>1478</v>
      </c>
      <c r="F1638" s="13" t="s">
        <v>76</v>
      </c>
      <c r="G1638" s="13" t="s">
        <v>1459</v>
      </c>
      <c r="H1638" s="36">
        <v>1</v>
      </c>
    </row>
    <row r="1639" spans="1:8">
      <c r="A1639" s="23">
        <v>2018</v>
      </c>
      <c r="B1639" s="23" t="s">
        <v>2366</v>
      </c>
      <c r="C1639" s="23" t="s">
        <v>1886</v>
      </c>
      <c r="D1639" s="13" t="s">
        <v>70</v>
      </c>
      <c r="E1639" s="13" t="s">
        <v>1478</v>
      </c>
      <c r="F1639" s="13" t="s">
        <v>41</v>
      </c>
      <c r="G1639" s="13" t="s">
        <v>1461</v>
      </c>
      <c r="H1639" s="36">
        <v>1</v>
      </c>
    </row>
    <row r="1640" spans="1:8">
      <c r="A1640" s="23">
        <v>2018</v>
      </c>
      <c r="B1640" s="23" t="s">
        <v>2366</v>
      </c>
      <c r="C1640" s="23" t="s">
        <v>1886</v>
      </c>
      <c r="D1640" s="13" t="s">
        <v>70</v>
      </c>
      <c r="E1640" s="13" t="s">
        <v>1478</v>
      </c>
      <c r="F1640" s="13" t="s">
        <v>70</v>
      </c>
      <c r="G1640" s="13" t="s">
        <v>1466</v>
      </c>
      <c r="H1640" s="36">
        <v>2</v>
      </c>
    </row>
    <row r="1641" spans="1:8">
      <c r="A1641" s="23">
        <v>2018</v>
      </c>
      <c r="B1641" s="23" t="s">
        <v>2366</v>
      </c>
      <c r="C1641" s="23" t="s">
        <v>1886</v>
      </c>
      <c r="D1641" s="13" t="s">
        <v>70</v>
      </c>
      <c r="E1641" s="13" t="s">
        <v>1478</v>
      </c>
      <c r="F1641" s="13" t="s">
        <v>70</v>
      </c>
      <c r="G1641" s="13" t="s">
        <v>1469</v>
      </c>
      <c r="H1641" s="36">
        <v>1</v>
      </c>
    </row>
    <row r="1642" spans="1:8">
      <c r="A1642" s="23">
        <v>2018</v>
      </c>
      <c r="B1642" s="23" t="s">
        <v>2366</v>
      </c>
      <c r="C1642" s="23" t="s">
        <v>1886</v>
      </c>
      <c r="D1642" s="13" t="s">
        <v>70</v>
      </c>
      <c r="E1642" s="13" t="s">
        <v>1478</v>
      </c>
      <c r="F1642" s="13" t="s">
        <v>86</v>
      </c>
      <c r="G1642" s="13" t="s">
        <v>87</v>
      </c>
      <c r="H1642" s="36">
        <v>1</v>
      </c>
    </row>
    <row r="1643" spans="1:8">
      <c r="A1643" s="23">
        <v>2018</v>
      </c>
      <c r="B1643" s="23" t="s">
        <v>2366</v>
      </c>
      <c r="C1643" s="23" t="s">
        <v>1886</v>
      </c>
      <c r="D1643" s="13" t="s">
        <v>70</v>
      </c>
      <c r="E1643" s="13" t="s">
        <v>1478</v>
      </c>
      <c r="F1643" s="13" t="s">
        <v>14</v>
      </c>
      <c r="G1643" s="13" t="s">
        <v>1474</v>
      </c>
      <c r="H1643" s="36">
        <v>1</v>
      </c>
    </row>
    <row r="1644" spans="1:8">
      <c r="A1644" s="23">
        <v>2018</v>
      </c>
      <c r="B1644" s="23" t="s">
        <v>2366</v>
      </c>
      <c r="C1644" s="23" t="s">
        <v>1886</v>
      </c>
      <c r="D1644" s="13" t="s">
        <v>76</v>
      </c>
      <c r="E1644" s="13" t="s">
        <v>2395</v>
      </c>
      <c r="F1644" s="13" t="s">
        <v>23</v>
      </c>
      <c r="G1644" s="13" t="s">
        <v>1453</v>
      </c>
      <c r="H1644" s="36">
        <v>1</v>
      </c>
    </row>
    <row r="1645" spans="1:8">
      <c r="A1645" s="23">
        <v>2018</v>
      </c>
      <c r="B1645" s="23" t="s">
        <v>2366</v>
      </c>
      <c r="C1645" s="23" t="s">
        <v>1886</v>
      </c>
      <c r="D1645" s="13" t="s">
        <v>76</v>
      </c>
      <c r="E1645" s="13" t="s">
        <v>1459</v>
      </c>
      <c r="F1645" s="13" t="s">
        <v>23</v>
      </c>
      <c r="G1645" s="13" t="s">
        <v>1453</v>
      </c>
      <c r="H1645" s="36">
        <v>39</v>
      </c>
    </row>
    <row r="1646" spans="1:8">
      <c r="A1646" s="23">
        <v>2018</v>
      </c>
      <c r="B1646" s="23" t="s">
        <v>2366</v>
      </c>
      <c r="C1646" s="23" t="s">
        <v>1886</v>
      </c>
      <c r="D1646" s="13" t="s">
        <v>76</v>
      </c>
      <c r="E1646" s="13" t="s">
        <v>1459</v>
      </c>
      <c r="F1646" s="13" t="s">
        <v>70</v>
      </c>
      <c r="G1646" s="13" t="s">
        <v>577</v>
      </c>
      <c r="H1646" s="36">
        <v>14</v>
      </c>
    </row>
    <row r="1647" spans="1:8">
      <c r="A1647" s="23">
        <v>2018</v>
      </c>
      <c r="B1647" s="23" t="s">
        <v>2366</v>
      </c>
      <c r="C1647" s="23" t="s">
        <v>1886</v>
      </c>
      <c r="D1647" s="13" t="s">
        <v>76</v>
      </c>
      <c r="E1647" s="13" t="s">
        <v>1459</v>
      </c>
      <c r="F1647" s="13" t="s">
        <v>10</v>
      </c>
      <c r="G1647" s="13" t="s">
        <v>1454</v>
      </c>
      <c r="H1647" s="36">
        <v>18</v>
      </c>
    </row>
    <row r="1648" spans="1:8">
      <c r="A1648" s="23">
        <v>2018</v>
      </c>
      <c r="B1648" s="23" t="s">
        <v>2366</v>
      </c>
      <c r="C1648" s="23" t="s">
        <v>1886</v>
      </c>
      <c r="D1648" s="13" t="s">
        <v>76</v>
      </c>
      <c r="E1648" s="13" t="s">
        <v>1459</v>
      </c>
      <c r="F1648" s="13" t="s">
        <v>10</v>
      </c>
      <c r="G1648" s="13" t="s">
        <v>1455</v>
      </c>
      <c r="H1648" s="36">
        <v>8</v>
      </c>
    </row>
    <row r="1649" spans="1:8">
      <c r="A1649" s="23">
        <v>2018</v>
      </c>
      <c r="B1649" s="23" t="s">
        <v>2366</v>
      </c>
      <c r="C1649" s="23" t="s">
        <v>1886</v>
      </c>
      <c r="D1649" s="13" t="s">
        <v>76</v>
      </c>
      <c r="E1649" s="13" t="s">
        <v>1459</v>
      </c>
      <c r="F1649" s="13" t="s">
        <v>60</v>
      </c>
      <c r="G1649" s="13" t="s">
        <v>1458</v>
      </c>
      <c r="H1649" s="36">
        <v>54</v>
      </c>
    </row>
    <row r="1650" spans="1:8">
      <c r="A1650" s="23">
        <v>2018</v>
      </c>
      <c r="B1650" s="23" t="s">
        <v>2366</v>
      </c>
      <c r="C1650" s="23" t="s">
        <v>1886</v>
      </c>
      <c r="D1650" s="13" t="s">
        <v>76</v>
      </c>
      <c r="E1650" s="13" t="s">
        <v>1459</v>
      </c>
      <c r="F1650" s="13" t="s">
        <v>41</v>
      </c>
      <c r="G1650" s="13" t="s">
        <v>1461</v>
      </c>
      <c r="H1650" s="36">
        <v>12</v>
      </c>
    </row>
    <row r="1651" spans="1:8">
      <c r="A1651" s="23">
        <v>2018</v>
      </c>
      <c r="B1651" s="23" t="s">
        <v>2366</v>
      </c>
      <c r="C1651" s="23" t="s">
        <v>1886</v>
      </c>
      <c r="D1651" s="13" t="s">
        <v>76</v>
      </c>
      <c r="E1651" s="13" t="s">
        <v>1459</v>
      </c>
      <c r="F1651" s="13" t="s">
        <v>5</v>
      </c>
      <c r="G1651" s="13" t="s">
        <v>1462</v>
      </c>
      <c r="H1651" s="36">
        <v>6</v>
      </c>
    </row>
    <row r="1652" spans="1:8">
      <c r="A1652" s="23">
        <v>2018</v>
      </c>
      <c r="B1652" s="23" t="s">
        <v>2366</v>
      </c>
      <c r="C1652" s="23" t="s">
        <v>1886</v>
      </c>
      <c r="D1652" s="13" t="s">
        <v>76</v>
      </c>
      <c r="E1652" s="13" t="s">
        <v>1459</v>
      </c>
      <c r="F1652" s="13" t="s">
        <v>23</v>
      </c>
      <c r="G1652" s="13" t="s">
        <v>1464</v>
      </c>
      <c r="H1652" s="36">
        <v>4</v>
      </c>
    </row>
    <row r="1653" spans="1:8">
      <c r="A1653" s="23">
        <v>2018</v>
      </c>
      <c r="B1653" s="23" t="s">
        <v>2366</v>
      </c>
      <c r="C1653" s="23" t="s">
        <v>1886</v>
      </c>
      <c r="D1653" s="13" t="s">
        <v>76</v>
      </c>
      <c r="E1653" s="13" t="s">
        <v>1459</v>
      </c>
      <c r="F1653" s="13" t="s">
        <v>70</v>
      </c>
      <c r="G1653" s="13" t="s">
        <v>1466</v>
      </c>
      <c r="H1653" s="36">
        <v>27</v>
      </c>
    </row>
    <row r="1654" spans="1:8">
      <c r="A1654" s="23">
        <v>2018</v>
      </c>
      <c r="B1654" s="23" t="s">
        <v>2366</v>
      </c>
      <c r="C1654" s="23" t="s">
        <v>1886</v>
      </c>
      <c r="D1654" s="13" t="s">
        <v>76</v>
      </c>
      <c r="E1654" s="13" t="s">
        <v>1459</v>
      </c>
      <c r="F1654" s="13" t="s">
        <v>100</v>
      </c>
      <c r="G1654" s="13" t="s">
        <v>1468</v>
      </c>
      <c r="H1654" s="36">
        <v>2</v>
      </c>
    </row>
    <row r="1655" spans="1:8">
      <c r="A1655" s="23">
        <v>2018</v>
      </c>
      <c r="B1655" s="23" t="s">
        <v>2366</v>
      </c>
      <c r="C1655" s="23" t="s">
        <v>1886</v>
      </c>
      <c r="D1655" s="13" t="s">
        <v>76</v>
      </c>
      <c r="E1655" s="13" t="s">
        <v>1459</v>
      </c>
      <c r="F1655" s="13" t="s">
        <v>70</v>
      </c>
      <c r="G1655" s="13" t="s">
        <v>1469</v>
      </c>
      <c r="H1655" s="36">
        <v>7</v>
      </c>
    </row>
    <row r="1656" spans="1:8">
      <c r="A1656" s="23">
        <v>2018</v>
      </c>
      <c r="B1656" s="23" t="s">
        <v>2366</v>
      </c>
      <c r="C1656" s="23" t="s">
        <v>1886</v>
      </c>
      <c r="D1656" s="13" t="s">
        <v>76</v>
      </c>
      <c r="E1656" s="13" t="s">
        <v>1459</v>
      </c>
      <c r="F1656" s="13" t="s">
        <v>104</v>
      </c>
      <c r="G1656" s="13" t="s">
        <v>1470</v>
      </c>
      <c r="H1656" s="36">
        <v>1</v>
      </c>
    </row>
    <row r="1657" spans="1:8">
      <c r="A1657" s="23">
        <v>2018</v>
      </c>
      <c r="B1657" s="23" t="s">
        <v>2366</v>
      </c>
      <c r="C1657" s="23" t="s">
        <v>1886</v>
      </c>
      <c r="D1657" s="13" t="s">
        <v>76</v>
      </c>
      <c r="E1657" s="13" t="s">
        <v>1459</v>
      </c>
      <c r="F1657" s="13" t="s">
        <v>86</v>
      </c>
      <c r="G1657" s="13" t="s">
        <v>87</v>
      </c>
      <c r="H1657" s="36">
        <v>1</v>
      </c>
    </row>
    <row r="1658" spans="1:8">
      <c r="A1658" s="23">
        <v>2018</v>
      </c>
      <c r="B1658" s="23" t="s">
        <v>2366</v>
      </c>
      <c r="C1658" s="23" t="s">
        <v>1886</v>
      </c>
      <c r="D1658" s="13" t="s">
        <v>76</v>
      </c>
      <c r="E1658" s="13" t="s">
        <v>1459</v>
      </c>
      <c r="F1658" s="13" t="s">
        <v>76</v>
      </c>
      <c r="G1658" s="13" t="s">
        <v>77</v>
      </c>
      <c r="H1658" s="36">
        <v>7</v>
      </c>
    </row>
    <row r="1659" spans="1:8">
      <c r="A1659" s="23">
        <v>2018</v>
      </c>
      <c r="B1659" s="23" t="s">
        <v>2366</v>
      </c>
      <c r="C1659" s="23" t="s">
        <v>1886</v>
      </c>
      <c r="D1659" s="13" t="s">
        <v>76</v>
      </c>
      <c r="E1659" s="13" t="s">
        <v>1459</v>
      </c>
      <c r="F1659" s="13" t="s">
        <v>164</v>
      </c>
      <c r="G1659" s="13" t="s">
        <v>584</v>
      </c>
      <c r="H1659" s="36">
        <v>22</v>
      </c>
    </row>
    <row r="1660" spans="1:8">
      <c r="A1660" s="23">
        <v>2018</v>
      </c>
      <c r="B1660" s="23" t="s">
        <v>2366</v>
      </c>
      <c r="C1660" s="23" t="s">
        <v>1886</v>
      </c>
      <c r="D1660" s="13" t="s">
        <v>76</v>
      </c>
      <c r="E1660" s="13" t="s">
        <v>1459</v>
      </c>
      <c r="F1660" s="13" t="s">
        <v>60</v>
      </c>
      <c r="G1660" s="13" t="s">
        <v>1477</v>
      </c>
      <c r="H1660" s="36">
        <v>18</v>
      </c>
    </row>
    <row r="1661" spans="1:8">
      <c r="A1661" s="23">
        <v>2018</v>
      </c>
      <c r="B1661" s="23" t="s">
        <v>2366</v>
      </c>
      <c r="C1661" s="23" t="s">
        <v>1886</v>
      </c>
      <c r="D1661" s="13" t="s">
        <v>76</v>
      </c>
      <c r="E1661" s="13" t="s">
        <v>1459</v>
      </c>
      <c r="F1661" s="13" t="s">
        <v>70</v>
      </c>
      <c r="G1661" s="13" t="s">
        <v>1478</v>
      </c>
      <c r="H1661" s="36">
        <v>9</v>
      </c>
    </row>
    <row r="1662" spans="1:8">
      <c r="A1662" s="23">
        <v>2018</v>
      </c>
      <c r="B1662" s="23" t="s">
        <v>2366</v>
      </c>
      <c r="C1662" s="23" t="s">
        <v>1886</v>
      </c>
      <c r="D1662" s="13" t="s">
        <v>76</v>
      </c>
      <c r="E1662" s="13" t="s">
        <v>77</v>
      </c>
      <c r="F1662" s="13" t="s">
        <v>23</v>
      </c>
      <c r="G1662" s="13" t="s">
        <v>1453</v>
      </c>
      <c r="H1662" s="36">
        <v>3</v>
      </c>
    </row>
    <row r="1663" spans="1:8">
      <c r="A1663" s="23">
        <v>2018</v>
      </c>
      <c r="B1663" s="23" t="s">
        <v>2366</v>
      </c>
      <c r="C1663" s="23" t="s">
        <v>1886</v>
      </c>
      <c r="D1663" s="13" t="s">
        <v>76</v>
      </c>
      <c r="E1663" s="13" t="s">
        <v>77</v>
      </c>
      <c r="F1663" s="13" t="s">
        <v>70</v>
      </c>
      <c r="G1663" s="13" t="s">
        <v>577</v>
      </c>
      <c r="H1663" s="36">
        <v>3</v>
      </c>
    </row>
    <row r="1664" spans="1:8">
      <c r="A1664" s="23">
        <v>2018</v>
      </c>
      <c r="B1664" s="23" t="s">
        <v>2366</v>
      </c>
      <c r="C1664" s="23" t="s">
        <v>1886</v>
      </c>
      <c r="D1664" s="13" t="s">
        <v>76</v>
      </c>
      <c r="E1664" s="13" t="s">
        <v>77</v>
      </c>
      <c r="F1664" s="13" t="s">
        <v>10</v>
      </c>
      <c r="G1664" s="13" t="s">
        <v>1454</v>
      </c>
      <c r="H1664" s="36">
        <v>1</v>
      </c>
    </row>
    <row r="1665" spans="1:8">
      <c r="A1665" s="23">
        <v>2018</v>
      </c>
      <c r="B1665" s="23" t="s">
        <v>2366</v>
      </c>
      <c r="C1665" s="23" t="s">
        <v>1886</v>
      </c>
      <c r="D1665" s="13" t="s">
        <v>76</v>
      </c>
      <c r="E1665" s="13" t="s">
        <v>77</v>
      </c>
      <c r="F1665" s="13" t="s">
        <v>10</v>
      </c>
      <c r="G1665" s="13" t="s">
        <v>1455</v>
      </c>
      <c r="H1665" s="36">
        <v>1</v>
      </c>
    </row>
    <row r="1666" spans="1:8">
      <c r="A1666" s="23">
        <v>2018</v>
      </c>
      <c r="B1666" s="23" t="s">
        <v>2366</v>
      </c>
      <c r="C1666" s="23" t="s">
        <v>1886</v>
      </c>
      <c r="D1666" s="13" t="s">
        <v>76</v>
      </c>
      <c r="E1666" s="13" t="s">
        <v>77</v>
      </c>
      <c r="F1666" s="13" t="s">
        <v>60</v>
      </c>
      <c r="G1666" s="13" t="s">
        <v>1458</v>
      </c>
      <c r="H1666" s="36">
        <v>1</v>
      </c>
    </row>
    <row r="1667" spans="1:8">
      <c r="A1667" s="23">
        <v>2018</v>
      </c>
      <c r="B1667" s="23" t="s">
        <v>2366</v>
      </c>
      <c r="C1667" s="23" t="s">
        <v>1886</v>
      </c>
      <c r="D1667" s="13" t="s">
        <v>76</v>
      </c>
      <c r="E1667" s="13" t="s">
        <v>77</v>
      </c>
      <c r="F1667" s="13" t="s">
        <v>76</v>
      </c>
      <c r="G1667" s="13" t="s">
        <v>1459</v>
      </c>
      <c r="H1667" s="36">
        <v>1</v>
      </c>
    </row>
    <row r="1668" spans="1:8">
      <c r="A1668" s="23">
        <v>2018</v>
      </c>
      <c r="B1668" s="23" t="s">
        <v>2366</v>
      </c>
      <c r="C1668" s="23" t="s">
        <v>1886</v>
      </c>
      <c r="D1668" s="13" t="s">
        <v>76</v>
      </c>
      <c r="E1668" s="13" t="s">
        <v>77</v>
      </c>
      <c r="F1668" s="13" t="s">
        <v>23</v>
      </c>
      <c r="G1668" s="13" t="s">
        <v>1464</v>
      </c>
      <c r="H1668" s="36">
        <v>1</v>
      </c>
    </row>
    <row r="1669" spans="1:8">
      <c r="A1669" s="23">
        <v>2018</v>
      </c>
      <c r="B1669" s="23" t="s">
        <v>2366</v>
      </c>
      <c r="C1669" s="23" t="s">
        <v>1886</v>
      </c>
      <c r="D1669" s="13" t="s">
        <v>76</v>
      </c>
      <c r="E1669" s="13" t="s">
        <v>77</v>
      </c>
      <c r="F1669" s="13" t="s">
        <v>70</v>
      </c>
      <c r="G1669" s="13" t="s">
        <v>1466</v>
      </c>
      <c r="H1669" s="36">
        <v>6</v>
      </c>
    </row>
    <row r="1670" spans="1:8">
      <c r="A1670" s="23">
        <v>2018</v>
      </c>
      <c r="B1670" s="23" t="s">
        <v>2366</v>
      </c>
      <c r="C1670" s="23" t="s">
        <v>1886</v>
      </c>
      <c r="D1670" s="13" t="s">
        <v>76</v>
      </c>
      <c r="E1670" s="13" t="s">
        <v>77</v>
      </c>
      <c r="F1670" s="13" t="s">
        <v>10</v>
      </c>
      <c r="G1670" s="13" t="s">
        <v>1467</v>
      </c>
      <c r="H1670" s="36">
        <v>1</v>
      </c>
    </row>
    <row r="1671" spans="1:8">
      <c r="A1671" s="23">
        <v>2018</v>
      </c>
      <c r="B1671" s="23" t="s">
        <v>2366</v>
      </c>
      <c r="C1671" s="23" t="s">
        <v>1886</v>
      </c>
      <c r="D1671" s="13" t="s">
        <v>76</v>
      </c>
      <c r="E1671" s="13" t="s">
        <v>77</v>
      </c>
      <c r="F1671" s="13" t="s">
        <v>100</v>
      </c>
      <c r="G1671" s="13" t="s">
        <v>1468</v>
      </c>
      <c r="H1671" s="36">
        <v>2</v>
      </c>
    </row>
    <row r="1672" spans="1:8">
      <c r="A1672" s="23">
        <v>2018</v>
      </c>
      <c r="B1672" s="23" t="s">
        <v>2366</v>
      </c>
      <c r="C1672" s="23" t="s">
        <v>1886</v>
      </c>
      <c r="D1672" s="13" t="s">
        <v>76</v>
      </c>
      <c r="E1672" s="13" t="s">
        <v>77</v>
      </c>
      <c r="F1672" s="13" t="s">
        <v>70</v>
      </c>
      <c r="G1672" s="13" t="s">
        <v>1469</v>
      </c>
      <c r="H1672" s="36">
        <v>1</v>
      </c>
    </row>
    <row r="1673" spans="1:8">
      <c r="A1673" s="23">
        <v>2018</v>
      </c>
      <c r="B1673" s="23" t="s">
        <v>2366</v>
      </c>
      <c r="C1673" s="23" t="s">
        <v>1886</v>
      </c>
      <c r="D1673" s="13" t="s">
        <v>76</v>
      </c>
      <c r="E1673" s="13" t="s">
        <v>77</v>
      </c>
      <c r="F1673" s="13" t="s">
        <v>86</v>
      </c>
      <c r="G1673" s="13" t="s">
        <v>87</v>
      </c>
      <c r="H1673" s="36">
        <v>3</v>
      </c>
    </row>
    <row r="1674" spans="1:8">
      <c r="A1674" s="23">
        <v>2018</v>
      </c>
      <c r="B1674" s="23" t="s">
        <v>2366</v>
      </c>
      <c r="C1674" s="23" t="s">
        <v>1886</v>
      </c>
      <c r="D1674" s="13" t="s">
        <v>76</v>
      </c>
      <c r="E1674" s="13" t="s">
        <v>77</v>
      </c>
      <c r="F1674" s="13" t="s">
        <v>14</v>
      </c>
      <c r="G1674" s="13" t="s">
        <v>1474</v>
      </c>
      <c r="H1674" s="36">
        <v>1</v>
      </c>
    </row>
    <row r="1675" spans="1:8">
      <c r="A1675" s="23">
        <v>2018</v>
      </c>
      <c r="B1675" s="23" t="s">
        <v>2366</v>
      </c>
      <c r="C1675" s="23" t="s">
        <v>1886</v>
      </c>
      <c r="D1675" s="13" t="s">
        <v>76</v>
      </c>
      <c r="E1675" s="13" t="s">
        <v>77</v>
      </c>
      <c r="F1675" s="13" t="s">
        <v>60</v>
      </c>
      <c r="G1675" s="13" t="s">
        <v>1477</v>
      </c>
      <c r="H1675" s="36">
        <v>3</v>
      </c>
    </row>
    <row r="1676" spans="1:8">
      <c r="A1676" s="23">
        <v>2018</v>
      </c>
      <c r="B1676" s="23" t="s">
        <v>2366</v>
      </c>
      <c r="C1676" s="23" t="s">
        <v>1886</v>
      </c>
      <c r="D1676" s="13" t="s">
        <v>76</v>
      </c>
      <c r="E1676" s="13" t="s">
        <v>77</v>
      </c>
      <c r="F1676" s="13" t="s">
        <v>70</v>
      </c>
      <c r="G1676" s="13" t="s">
        <v>1478</v>
      </c>
      <c r="H1676" s="36">
        <v>1</v>
      </c>
    </row>
    <row r="1677" spans="1:8">
      <c r="A1677" s="23">
        <v>2018</v>
      </c>
      <c r="B1677" s="23" t="s">
        <v>2366</v>
      </c>
      <c r="C1677" s="23" t="s">
        <v>1886</v>
      </c>
      <c r="D1677" s="13" t="s">
        <v>86</v>
      </c>
      <c r="E1677" s="13" t="s">
        <v>2635</v>
      </c>
      <c r="F1677" s="13" t="s">
        <v>164</v>
      </c>
      <c r="G1677" s="13" t="s">
        <v>584</v>
      </c>
      <c r="H1677" s="36">
        <v>1</v>
      </c>
    </row>
    <row r="1678" spans="1:8">
      <c r="A1678" s="23">
        <v>2018</v>
      </c>
      <c r="B1678" s="23" t="s">
        <v>2366</v>
      </c>
      <c r="C1678" s="23" t="s">
        <v>1886</v>
      </c>
      <c r="D1678" s="13" t="s">
        <v>89</v>
      </c>
      <c r="E1678" s="13" t="s">
        <v>1465</v>
      </c>
      <c r="F1678" s="13" t="s">
        <v>14</v>
      </c>
      <c r="G1678" s="13" t="s">
        <v>1456</v>
      </c>
      <c r="H1678" s="36">
        <v>1</v>
      </c>
    </row>
    <row r="1679" spans="1:8">
      <c r="A1679" s="23">
        <v>2018</v>
      </c>
      <c r="B1679" s="23" t="s">
        <v>2366</v>
      </c>
      <c r="C1679" s="23" t="s">
        <v>1886</v>
      </c>
      <c r="D1679" s="13" t="s">
        <v>94</v>
      </c>
      <c r="E1679" s="13" t="s">
        <v>1463</v>
      </c>
      <c r="F1679" s="13" t="s">
        <v>14</v>
      </c>
      <c r="G1679" s="13" t="s">
        <v>1457</v>
      </c>
      <c r="H1679" s="36">
        <v>2</v>
      </c>
    </row>
    <row r="1680" spans="1:8">
      <c r="A1680" s="23">
        <v>2018</v>
      </c>
      <c r="B1680" s="23" t="s">
        <v>2366</v>
      </c>
      <c r="C1680" s="23" t="s">
        <v>1886</v>
      </c>
      <c r="D1680" s="13" t="s">
        <v>94</v>
      </c>
      <c r="E1680" s="13" t="s">
        <v>1463</v>
      </c>
      <c r="F1680" s="13" t="s">
        <v>41</v>
      </c>
      <c r="G1680" s="13" t="s">
        <v>1461</v>
      </c>
      <c r="H1680" s="36">
        <v>1</v>
      </c>
    </row>
    <row r="1681" spans="1:8">
      <c r="A1681" s="23">
        <v>2018</v>
      </c>
      <c r="B1681" s="23" t="s">
        <v>2366</v>
      </c>
      <c r="C1681" s="23" t="s">
        <v>1886</v>
      </c>
      <c r="D1681" s="13" t="s">
        <v>94</v>
      </c>
      <c r="E1681" s="13" t="s">
        <v>1463</v>
      </c>
      <c r="F1681" s="13" t="s">
        <v>5</v>
      </c>
      <c r="G1681" s="13" t="s">
        <v>1462</v>
      </c>
      <c r="H1681" s="36">
        <v>1</v>
      </c>
    </row>
    <row r="1682" spans="1:8">
      <c r="A1682" s="23">
        <v>2018</v>
      </c>
      <c r="B1682" s="23" t="s">
        <v>2366</v>
      </c>
      <c r="C1682" s="23" t="s">
        <v>1886</v>
      </c>
      <c r="D1682" s="13" t="s">
        <v>94</v>
      </c>
      <c r="E1682" s="13" t="s">
        <v>1463</v>
      </c>
      <c r="F1682" s="13" t="s">
        <v>23</v>
      </c>
      <c r="G1682" s="13" t="s">
        <v>1464</v>
      </c>
      <c r="H1682" s="36">
        <v>1</v>
      </c>
    </row>
    <row r="1683" spans="1:8">
      <c r="A1683" s="23">
        <v>2018</v>
      </c>
      <c r="B1683" s="23" t="s">
        <v>2366</v>
      </c>
      <c r="C1683" s="23" t="s">
        <v>1886</v>
      </c>
      <c r="D1683" s="13" t="s">
        <v>94</v>
      </c>
      <c r="E1683" s="13" t="s">
        <v>1463</v>
      </c>
      <c r="F1683" s="13" t="s">
        <v>60</v>
      </c>
      <c r="G1683" s="13" t="s">
        <v>1477</v>
      </c>
      <c r="H1683" s="36">
        <v>1</v>
      </c>
    </row>
    <row r="1684" spans="1:8">
      <c r="A1684" s="23">
        <v>2018</v>
      </c>
      <c r="B1684" s="23" t="s">
        <v>2366</v>
      </c>
      <c r="C1684" s="23" t="s">
        <v>1886</v>
      </c>
      <c r="D1684" s="13" t="s">
        <v>94</v>
      </c>
      <c r="E1684" s="13" t="s">
        <v>1463</v>
      </c>
      <c r="F1684" s="13" t="s">
        <v>70</v>
      </c>
      <c r="G1684" s="13" t="s">
        <v>1478</v>
      </c>
      <c r="H1684" s="36">
        <v>2</v>
      </c>
    </row>
    <row r="1685" spans="1:8">
      <c r="A1685" s="23">
        <v>2018</v>
      </c>
      <c r="B1685" s="23" t="s">
        <v>2366</v>
      </c>
      <c r="C1685" s="23" t="s">
        <v>1886</v>
      </c>
      <c r="D1685" s="13" t="s">
        <v>100</v>
      </c>
      <c r="E1685" s="13" t="s">
        <v>1468</v>
      </c>
      <c r="F1685" s="13" t="s">
        <v>41</v>
      </c>
      <c r="G1685" s="13" t="s">
        <v>1461</v>
      </c>
      <c r="H1685" s="36">
        <v>1</v>
      </c>
    </row>
    <row r="1686" spans="1:8">
      <c r="A1686" s="23">
        <v>2018</v>
      </c>
      <c r="B1686" s="23" t="s">
        <v>2366</v>
      </c>
      <c r="C1686" s="23" t="s">
        <v>1886</v>
      </c>
      <c r="D1686" s="13" t="s">
        <v>100</v>
      </c>
      <c r="E1686" s="13" t="s">
        <v>1468</v>
      </c>
      <c r="F1686" s="13" t="s">
        <v>14</v>
      </c>
      <c r="G1686" s="13" t="s">
        <v>1474</v>
      </c>
      <c r="H1686" s="36">
        <v>1</v>
      </c>
    </row>
    <row r="1687" spans="1:8">
      <c r="A1687" s="23">
        <v>2018</v>
      </c>
      <c r="B1687" s="23" t="s">
        <v>2366</v>
      </c>
      <c r="C1687" s="23" t="s">
        <v>1886</v>
      </c>
      <c r="D1687" s="13" t="s">
        <v>100</v>
      </c>
      <c r="E1687" s="13" t="s">
        <v>1468</v>
      </c>
      <c r="F1687" s="13" t="s">
        <v>164</v>
      </c>
      <c r="G1687" s="13" t="s">
        <v>584</v>
      </c>
      <c r="H1687" s="36">
        <v>2</v>
      </c>
    </row>
    <row r="1688" spans="1:8">
      <c r="A1688" s="23">
        <v>2018</v>
      </c>
      <c r="B1688" s="23" t="s">
        <v>2366</v>
      </c>
      <c r="C1688" s="23" t="s">
        <v>1886</v>
      </c>
      <c r="D1688" s="13" t="s">
        <v>100</v>
      </c>
      <c r="E1688" s="13" t="s">
        <v>1468</v>
      </c>
      <c r="F1688" s="13" t="s">
        <v>167</v>
      </c>
      <c r="G1688" s="13" t="s">
        <v>1479</v>
      </c>
      <c r="H1688" s="36">
        <v>2</v>
      </c>
    </row>
    <row r="1689" spans="1:8">
      <c r="A1689" s="23">
        <v>2018</v>
      </c>
      <c r="B1689" s="23" t="s">
        <v>2366</v>
      </c>
      <c r="C1689" s="23" t="s">
        <v>1886</v>
      </c>
      <c r="D1689" s="13" t="s">
        <v>104</v>
      </c>
      <c r="E1689" s="13" t="s">
        <v>1486</v>
      </c>
      <c r="F1689" s="13" t="s">
        <v>23</v>
      </c>
      <c r="G1689" s="13" t="s">
        <v>1453</v>
      </c>
      <c r="H1689" s="36">
        <v>3</v>
      </c>
    </row>
    <row r="1690" spans="1:8">
      <c r="A1690" s="23">
        <v>2018</v>
      </c>
      <c r="B1690" s="23" t="s">
        <v>2366</v>
      </c>
      <c r="C1690" s="23" t="s">
        <v>1886</v>
      </c>
      <c r="D1690" s="13" t="s">
        <v>104</v>
      </c>
      <c r="E1690" s="13" t="s">
        <v>1486</v>
      </c>
      <c r="F1690" s="13" t="s">
        <v>5</v>
      </c>
      <c r="G1690" s="13" t="s">
        <v>559</v>
      </c>
      <c r="H1690" s="36">
        <v>5</v>
      </c>
    </row>
    <row r="1691" spans="1:8">
      <c r="A1691" s="23">
        <v>2018</v>
      </c>
      <c r="B1691" s="23" t="s">
        <v>2366</v>
      </c>
      <c r="C1691" s="23" t="s">
        <v>1886</v>
      </c>
      <c r="D1691" s="13" t="s">
        <v>104</v>
      </c>
      <c r="E1691" s="13" t="s">
        <v>1486</v>
      </c>
      <c r="F1691" s="13" t="s">
        <v>94</v>
      </c>
      <c r="G1691" s="13" t="s">
        <v>1463</v>
      </c>
      <c r="H1691" s="36">
        <v>1</v>
      </c>
    </row>
    <row r="1692" spans="1:8">
      <c r="A1692" s="23">
        <v>2018</v>
      </c>
      <c r="B1692" s="23" t="s">
        <v>2366</v>
      </c>
      <c r="C1692" s="23" t="s">
        <v>1886</v>
      </c>
      <c r="D1692" s="13" t="s">
        <v>104</v>
      </c>
      <c r="E1692" s="13" t="s">
        <v>1486</v>
      </c>
      <c r="F1692" s="13" t="s">
        <v>23</v>
      </c>
      <c r="G1692" s="13" t="s">
        <v>1464</v>
      </c>
      <c r="H1692" s="36">
        <v>1</v>
      </c>
    </row>
    <row r="1693" spans="1:8">
      <c r="A1693" s="23">
        <v>2018</v>
      </c>
      <c r="B1693" s="23" t="s">
        <v>2366</v>
      </c>
      <c r="C1693" s="23" t="s">
        <v>1886</v>
      </c>
      <c r="D1693" s="13" t="s">
        <v>104</v>
      </c>
      <c r="E1693" s="13" t="s">
        <v>1486</v>
      </c>
      <c r="F1693" s="13" t="s">
        <v>70</v>
      </c>
      <c r="G1693" s="13" t="s">
        <v>1466</v>
      </c>
      <c r="H1693" s="36">
        <v>1</v>
      </c>
    </row>
    <row r="1694" spans="1:8">
      <c r="A1694" s="23">
        <v>2018</v>
      </c>
      <c r="B1694" s="23" t="s">
        <v>2366</v>
      </c>
      <c r="C1694" s="23" t="s">
        <v>1886</v>
      </c>
      <c r="D1694" s="13" t="s">
        <v>104</v>
      </c>
      <c r="E1694" s="13" t="s">
        <v>1486</v>
      </c>
      <c r="F1694" s="13" t="s">
        <v>10</v>
      </c>
      <c r="G1694" s="13" t="s">
        <v>1467</v>
      </c>
      <c r="H1694" s="36">
        <v>1</v>
      </c>
    </row>
    <row r="1695" spans="1:8">
      <c r="A1695" s="23">
        <v>2018</v>
      </c>
      <c r="B1695" s="23" t="s">
        <v>2366</v>
      </c>
      <c r="C1695" s="23" t="s">
        <v>1886</v>
      </c>
      <c r="D1695" s="13" t="s">
        <v>104</v>
      </c>
      <c r="E1695" s="13" t="s">
        <v>1486</v>
      </c>
      <c r="F1695" s="13" t="s">
        <v>104</v>
      </c>
      <c r="G1695" s="13" t="s">
        <v>1472</v>
      </c>
      <c r="H1695" s="36">
        <v>4</v>
      </c>
    </row>
    <row r="1696" spans="1:8">
      <c r="A1696" s="23">
        <v>2018</v>
      </c>
      <c r="B1696" s="23" t="s">
        <v>2366</v>
      </c>
      <c r="C1696" s="23" t="s">
        <v>1886</v>
      </c>
      <c r="D1696" s="13" t="s">
        <v>104</v>
      </c>
      <c r="E1696" s="13" t="s">
        <v>1486</v>
      </c>
      <c r="F1696" s="13" t="s">
        <v>76</v>
      </c>
      <c r="G1696" s="13" t="s">
        <v>77</v>
      </c>
      <c r="H1696" s="36">
        <v>1</v>
      </c>
    </row>
    <row r="1697" spans="1:8">
      <c r="A1697" s="23">
        <v>2018</v>
      </c>
      <c r="B1697" s="23" t="s">
        <v>2366</v>
      </c>
      <c r="C1697" s="23" t="s">
        <v>1886</v>
      </c>
      <c r="D1697" s="13" t="s">
        <v>104</v>
      </c>
      <c r="E1697" s="13" t="s">
        <v>1470</v>
      </c>
      <c r="F1697" s="13" t="s">
        <v>23</v>
      </c>
      <c r="G1697" s="13" t="s">
        <v>1453</v>
      </c>
      <c r="H1697" s="36">
        <v>3</v>
      </c>
    </row>
    <row r="1698" spans="1:8">
      <c r="A1698" s="23">
        <v>2018</v>
      </c>
      <c r="B1698" s="23" t="s">
        <v>2366</v>
      </c>
      <c r="C1698" s="23" t="s">
        <v>1886</v>
      </c>
      <c r="D1698" s="13" t="s">
        <v>104</v>
      </c>
      <c r="E1698" s="13" t="s">
        <v>1470</v>
      </c>
      <c r="F1698" s="13" t="s">
        <v>10</v>
      </c>
      <c r="G1698" s="13" t="s">
        <v>1455</v>
      </c>
      <c r="H1698" s="36">
        <v>1</v>
      </c>
    </row>
    <row r="1699" spans="1:8">
      <c r="A1699" s="23">
        <v>2018</v>
      </c>
      <c r="B1699" s="23" t="s">
        <v>2366</v>
      </c>
      <c r="C1699" s="23" t="s">
        <v>1886</v>
      </c>
      <c r="D1699" s="13" t="s">
        <v>104</v>
      </c>
      <c r="E1699" s="13" t="s">
        <v>1470</v>
      </c>
      <c r="F1699" s="13" t="s">
        <v>23</v>
      </c>
      <c r="G1699" s="13" t="s">
        <v>1460</v>
      </c>
      <c r="H1699" s="36">
        <v>1</v>
      </c>
    </row>
    <row r="1700" spans="1:8">
      <c r="A1700" s="23">
        <v>2018</v>
      </c>
      <c r="B1700" s="23" t="s">
        <v>2366</v>
      </c>
      <c r="C1700" s="23" t="s">
        <v>1886</v>
      </c>
      <c r="D1700" s="13" t="s">
        <v>104</v>
      </c>
      <c r="E1700" s="13" t="s">
        <v>1470</v>
      </c>
      <c r="F1700" s="13" t="s">
        <v>10</v>
      </c>
      <c r="G1700" s="13" t="s">
        <v>1467</v>
      </c>
      <c r="H1700" s="36">
        <v>1</v>
      </c>
    </row>
    <row r="1701" spans="1:8">
      <c r="A1701" s="23">
        <v>2018</v>
      </c>
      <c r="B1701" s="23" t="s">
        <v>2366</v>
      </c>
      <c r="C1701" s="23" t="s">
        <v>1886</v>
      </c>
      <c r="D1701" s="13" t="s">
        <v>104</v>
      </c>
      <c r="E1701" s="13" t="s">
        <v>1470</v>
      </c>
      <c r="F1701" s="13" t="s">
        <v>104</v>
      </c>
      <c r="G1701" s="13" t="s">
        <v>1471</v>
      </c>
      <c r="H1701" s="36">
        <v>1</v>
      </c>
    </row>
    <row r="1702" spans="1:8">
      <c r="A1702" s="23">
        <v>2018</v>
      </c>
      <c r="B1702" s="23" t="s">
        <v>2366</v>
      </c>
      <c r="C1702" s="23" t="s">
        <v>1886</v>
      </c>
      <c r="D1702" s="13" t="s">
        <v>104</v>
      </c>
      <c r="E1702" s="13" t="s">
        <v>1470</v>
      </c>
      <c r="F1702" s="13" t="s">
        <v>104</v>
      </c>
      <c r="G1702" s="13" t="s">
        <v>1472</v>
      </c>
      <c r="H1702" s="36">
        <v>3</v>
      </c>
    </row>
    <row r="1703" spans="1:8">
      <c r="A1703" s="23">
        <v>2018</v>
      </c>
      <c r="B1703" s="23" t="s">
        <v>2366</v>
      </c>
      <c r="C1703" s="23" t="s">
        <v>1886</v>
      </c>
      <c r="D1703" s="13" t="s">
        <v>104</v>
      </c>
      <c r="E1703" s="13" t="s">
        <v>1470</v>
      </c>
      <c r="F1703" s="13" t="s">
        <v>14</v>
      </c>
      <c r="G1703" s="13" t="s">
        <v>1474</v>
      </c>
      <c r="H1703" s="36">
        <v>1</v>
      </c>
    </row>
    <row r="1704" spans="1:8">
      <c r="A1704" s="23">
        <v>2018</v>
      </c>
      <c r="B1704" s="23" t="s">
        <v>2366</v>
      </c>
      <c r="C1704" s="23" t="s">
        <v>1886</v>
      </c>
      <c r="D1704" s="13" t="s">
        <v>104</v>
      </c>
      <c r="E1704" s="13" t="s">
        <v>1471</v>
      </c>
      <c r="F1704" s="13" t="s">
        <v>23</v>
      </c>
      <c r="G1704" s="13" t="s">
        <v>1453</v>
      </c>
      <c r="H1704" s="36">
        <v>1</v>
      </c>
    </row>
    <row r="1705" spans="1:8">
      <c r="A1705" s="23">
        <v>2018</v>
      </c>
      <c r="B1705" s="23" t="s">
        <v>2366</v>
      </c>
      <c r="C1705" s="23" t="s">
        <v>1886</v>
      </c>
      <c r="D1705" s="13" t="s">
        <v>104</v>
      </c>
      <c r="E1705" s="13" t="s">
        <v>1471</v>
      </c>
      <c r="F1705" s="13" t="s">
        <v>5</v>
      </c>
      <c r="G1705" s="13" t="s">
        <v>559</v>
      </c>
      <c r="H1705" s="36">
        <v>1</v>
      </c>
    </row>
    <row r="1706" spans="1:8">
      <c r="A1706" s="23">
        <v>2018</v>
      </c>
      <c r="B1706" s="23" t="s">
        <v>2366</v>
      </c>
      <c r="C1706" s="23" t="s">
        <v>1886</v>
      </c>
      <c r="D1706" s="13" t="s">
        <v>104</v>
      </c>
      <c r="E1706" s="13" t="s">
        <v>1471</v>
      </c>
      <c r="F1706" s="13" t="s">
        <v>76</v>
      </c>
      <c r="G1706" s="13" t="s">
        <v>1459</v>
      </c>
      <c r="H1706" s="36">
        <v>1</v>
      </c>
    </row>
    <row r="1707" spans="1:8">
      <c r="A1707" s="23">
        <v>2018</v>
      </c>
      <c r="B1707" s="23" t="s">
        <v>2366</v>
      </c>
      <c r="C1707" s="23" t="s">
        <v>1886</v>
      </c>
      <c r="D1707" s="13" t="s">
        <v>104</v>
      </c>
      <c r="E1707" s="13" t="s">
        <v>1471</v>
      </c>
      <c r="F1707" s="13" t="s">
        <v>23</v>
      </c>
      <c r="G1707" s="13" t="s">
        <v>1464</v>
      </c>
      <c r="H1707" s="36">
        <v>2</v>
      </c>
    </row>
    <row r="1708" spans="1:8">
      <c r="A1708" s="23">
        <v>2018</v>
      </c>
      <c r="B1708" s="23" t="s">
        <v>2366</v>
      </c>
      <c r="C1708" s="23" t="s">
        <v>1886</v>
      </c>
      <c r="D1708" s="13" t="s">
        <v>104</v>
      </c>
      <c r="E1708" s="13" t="s">
        <v>1471</v>
      </c>
      <c r="F1708" s="13" t="s">
        <v>70</v>
      </c>
      <c r="G1708" s="13" t="s">
        <v>1469</v>
      </c>
      <c r="H1708" s="36">
        <v>1</v>
      </c>
    </row>
    <row r="1709" spans="1:8">
      <c r="A1709" s="23">
        <v>2018</v>
      </c>
      <c r="B1709" s="23" t="s">
        <v>2366</v>
      </c>
      <c r="C1709" s="23" t="s">
        <v>1886</v>
      </c>
      <c r="D1709" s="13" t="s">
        <v>104</v>
      </c>
      <c r="E1709" s="13" t="s">
        <v>1471</v>
      </c>
      <c r="F1709" s="13" t="s">
        <v>104</v>
      </c>
      <c r="G1709" s="13" t="s">
        <v>1486</v>
      </c>
      <c r="H1709" s="36">
        <v>2</v>
      </c>
    </row>
    <row r="1710" spans="1:8">
      <c r="A1710" s="23">
        <v>2018</v>
      </c>
      <c r="B1710" s="23" t="s">
        <v>2366</v>
      </c>
      <c r="C1710" s="23" t="s">
        <v>1886</v>
      </c>
      <c r="D1710" s="13" t="s">
        <v>104</v>
      </c>
      <c r="E1710" s="13" t="s">
        <v>1471</v>
      </c>
      <c r="F1710" s="13" t="s">
        <v>104</v>
      </c>
      <c r="G1710" s="13" t="s">
        <v>1470</v>
      </c>
      <c r="H1710" s="36">
        <v>8</v>
      </c>
    </row>
    <row r="1711" spans="1:8">
      <c r="A1711" s="23">
        <v>2018</v>
      </c>
      <c r="B1711" s="23" t="s">
        <v>2366</v>
      </c>
      <c r="C1711" s="23" t="s">
        <v>1886</v>
      </c>
      <c r="D1711" s="13" t="s">
        <v>104</v>
      </c>
      <c r="E1711" s="13" t="s">
        <v>1471</v>
      </c>
      <c r="F1711" s="13" t="s">
        <v>104</v>
      </c>
      <c r="G1711" s="13" t="s">
        <v>1472</v>
      </c>
      <c r="H1711" s="36">
        <v>5</v>
      </c>
    </row>
    <row r="1712" spans="1:8">
      <c r="A1712" s="23">
        <v>2018</v>
      </c>
      <c r="B1712" s="23" t="s">
        <v>2366</v>
      </c>
      <c r="C1712" s="23" t="s">
        <v>1886</v>
      </c>
      <c r="D1712" s="13" t="s">
        <v>104</v>
      </c>
      <c r="E1712" s="13" t="s">
        <v>1471</v>
      </c>
      <c r="F1712" s="13" t="s">
        <v>14</v>
      </c>
      <c r="G1712" s="13" t="s">
        <v>1474</v>
      </c>
      <c r="H1712" s="36">
        <v>1</v>
      </c>
    </row>
    <row r="1713" spans="1:8">
      <c r="A1713" s="23">
        <v>2018</v>
      </c>
      <c r="B1713" s="23" t="s">
        <v>2366</v>
      </c>
      <c r="C1713" s="23" t="s">
        <v>1886</v>
      </c>
      <c r="D1713" s="13" t="s">
        <v>104</v>
      </c>
      <c r="E1713" s="13" t="s">
        <v>1472</v>
      </c>
      <c r="F1713" s="13" t="s">
        <v>23</v>
      </c>
      <c r="G1713" s="13" t="s">
        <v>1453</v>
      </c>
      <c r="H1713" s="36">
        <v>16</v>
      </c>
    </row>
    <row r="1714" spans="1:8">
      <c r="A1714" s="23">
        <v>2018</v>
      </c>
      <c r="B1714" s="23" t="s">
        <v>2366</v>
      </c>
      <c r="C1714" s="23" t="s">
        <v>1886</v>
      </c>
      <c r="D1714" s="13" t="s">
        <v>104</v>
      </c>
      <c r="E1714" s="13" t="s">
        <v>1472</v>
      </c>
      <c r="F1714" s="13" t="s">
        <v>5</v>
      </c>
      <c r="G1714" s="13" t="s">
        <v>559</v>
      </c>
      <c r="H1714" s="36">
        <v>1</v>
      </c>
    </row>
    <row r="1715" spans="1:8">
      <c r="A1715" s="23">
        <v>2018</v>
      </c>
      <c r="B1715" s="23" t="s">
        <v>2366</v>
      </c>
      <c r="C1715" s="23" t="s">
        <v>1886</v>
      </c>
      <c r="D1715" s="13" t="s">
        <v>104</v>
      </c>
      <c r="E1715" s="13" t="s">
        <v>1472</v>
      </c>
      <c r="F1715" s="13" t="s">
        <v>10</v>
      </c>
      <c r="G1715" s="13" t="s">
        <v>1454</v>
      </c>
      <c r="H1715" s="36">
        <v>1</v>
      </c>
    </row>
    <row r="1716" spans="1:8">
      <c r="A1716" s="23">
        <v>2018</v>
      </c>
      <c r="B1716" s="23" t="s">
        <v>2366</v>
      </c>
      <c r="C1716" s="23" t="s">
        <v>1886</v>
      </c>
      <c r="D1716" s="13" t="s">
        <v>104</v>
      </c>
      <c r="E1716" s="13" t="s">
        <v>1472</v>
      </c>
      <c r="F1716" s="13" t="s">
        <v>23</v>
      </c>
      <c r="G1716" s="13" t="s">
        <v>1460</v>
      </c>
      <c r="H1716" s="36">
        <v>2</v>
      </c>
    </row>
    <row r="1717" spans="1:8">
      <c r="A1717" s="23">
        <v>2018</v>
      </c>
      <c r="B1717" s="23" t="s">
        <v>2366</v>
      </c>
      <c r="C1717" s="23" t="s">
        <v>1886</v>
      </c>
      <c r="D1717" s="13" t="s">
        <v>104</v>
      </c>
      <c r="E1717" s="13" t="s">
        <v>1472</v>
      </c>
      <c r="F1717" s="13" t="s">
        <v>5</v>
      </c>
      <c r="G1717" s="13" t="s">
        <v>1462</v>
      </c>
      <c r="H1717" s="36">
        <v>5</v>
      </c>
    </row>
    <row r="1718" spans="1:8">
      <c r="A1718" s="23">
        <v>2018</v>
      </c>
      <c r="B1718" s="23" t="s">
        <v>2366</v>
      </c>
      <c r="C1718" s="23" t="s">
        <v>1886</v>
      </c>
      <c r="D1718" s="13" t="s">
        <v>104</v>
      </c>
      <c r="E1718" s="13" t="s">
        <v>1472</v>
      </c>
      <c r="F1718" s="13" t="s">
        <v>23</v>
      </c>
      <c r="G1718" s="13" t="s">
        <v>1464</v>
      </c>
      <c r="H1718" s="36">
        <v>17</v>
      </c>
    </row>
    <row r="1719" spans="1:8">
      <c r="A1719" s="23">
        <v>2018</v>
      </c>
      <c r="B1719" s="23" t="s">
        <v>2366</v>
      </c>
      <c r="C1719" s="23" t="s">
        <v>1886</v>
      </c>
      <c r="D1719" s="13" t="s">
        <v>104</v>
      </c>
      <c r="E1719" s="13" t="s">
        <v>1472</v>
      </c>
      <c r="F1719" s="13" t="s">
        <v>104</v>
      </c>
      <c r="G1719" s="13" t="s">
        <v>1486</v>
      </c>
      <c r="H1719" s="36">
        <v>7</v>
      </c>
    </row>
    <row r="1720" spans="1:8">
      <c r="A1720" s="23">
        <v>2018</v>
      </c>
      <c r="B1720" s="23" t="s">
        <v>2366</v>
      </c>
      <c r="C1720" s="23" t="s">
        <v>1886</v>
      </c>
      <c r="D1720" s="13" t="s">
        <v>104</v>
      </c>
      <c r="E1720" s="13" t="s">
        <v>1472</v>
      </c>
      <c r="F1720" s="13" t="s">
        <v>104</v>
      </c>
      <c r="G1720" s="13" t="s">
        <v>1470</v>
      </c>
      <c r="H1720" s="36">
        <v>9</v>
      </c>
    </row>
    <row r="1721" spans="1:8">
      <c r="A1721" s="23">
        <v>2018</v>
      </c>
      <c r="B1721" s="23" t="s">
        <v>2366</v>
      </c>
      <c r="C1721" s="23" t="s">
        <v>1886</v>
      </c>
      <c r="D1721" s="13" t="s">
        <v>104</v>
      </c>
      <c r="E1721" s="13" t="s">
        <v>1472</v>
      </c>
      <c r="F1721" s="13" t="s">
        <v>104</v>
      </c>
      <c r="G1721" s="13" t="s">
        <v>1471</v>
      </c>
      <c r="H1721" s="36">
        <v>1</v>
      </c>
    </row>
    <row r="1722" spans="1:8">
      <c r="A1722" s="23">
        <v>2018</v>
      </c>
      <c r="B1722" s="23" t="s">
        <v>2366</v>
      </c>
      <c r="C1722" s="23" t="s">
        <v>1886</v>
      </c>
      <c r="D1722" s="13" t="s">
        <v>104</v>
      </c>
      <c r="E1722" s="13" t="s">
        <v>1472</v>
      </c>
      <c r="F1722" s="13" t="s">
        <v>76</v>
      </c>
      <c r="G1722" s="13" t="s">
        <v>77</v>
      </c>
      <c r="H1722" s="36">
        <v>1</v>
      </c>
    </row>
    <row r="1723" spans="1:8">
      <c r="A1723" s="23">
        <v>2018</v>
      </c>
      <c r="B1723" s="23" t="s">
        <v>2366</v>
      </c>
      <c r="C1723" s="23" t="s">
        <v>1886</v>
      </c>
      <c r="D1723" s="13" t="s">
        <v>104</v>
      </c>
      <c r="E1723" s="13" t="s">
        <v>1472</v>
      </c>
      <c r="F1723" s="13" t="s">
        <v>164</v>
      </c>
      <c r="G1723" s="13" t="s">
        <v>584</v>
      </c>
      <c r="H1723" s="36">
        <v>1</v>
      </c>
    </row>
    <row r="1724" spans="1:8">
      <c r="A1724" s="23">
        <v>2018</v>
      </c>
      <c r="B1724" s="23" t="s">
        <v>2366</v>
      </c>
      <c r="C1724" s="23" t="s">
        <v>1886</v>
      </c>
      <c r="D1724" s="13" t="s">
        <v>120</v>
      </c>
      <c r="E1724" s="13" t="s">
        <v>1482</v>
      </c>
      <c r="F1724" s="13" t="s">
        <v>10</v>
      </c>
      <c r="G1724" s="13" t="s">
        <v>1454</v>
      </c>
      <c r="H1724" s="36">
        <v>1</v>
      </c>
    </row>
    <row r="1725" spans="1:8">
      <c r="A1725" s="23">
        <v>2018</v>
      </c>
      <c r="B1725" s="23" t="s">
        <v>2366</v>
      </c>
      <c r="C1725" s="23" t="s">
        <v>1886</v>
      </c>
      <c r="D1725" s="13" t="s">
        <v>120</v>
      </c>
      <c r="E1725" s="13" t="s">
        <v>1482</v>
      </c>
      <c r="F1725" s="13" t="s">
        <v>70</v>
      </c>
      <c r="G1725" s="13" t="s">
        <v>1469</v>
      </c>
      <c r="H1725" s="36">
        <v>1</v>
      </c>
    </row>
    <row r="1726" spans="1:8">
      <c r="A1726" s="23">
        <v>2018</v>
      </c>
      <c r="B1726" s="23" t="s">
        <v>2366</v>
      </c>
      <c r="C1726" s="23" t="s">
        <v>1886</v>
      </c>
      <c r="D1726" s="13" t="s">
        <v>164</v>
      </c>
      <c r="E1726" s="13" t="s">
        <v>584</v>
      </c>
      <c r="F1726" s="13" t="s">
        <v>70</v>
      </c>
      <c r="G1726" s="13" t="s">
        <v>577</v>
      </c>
      <c r="H1726" s="36">
        <v>6</v>
      </c>
    </row>
    <row r="1727" spans="1:8">
      <c r="A1727" s="23">
        <v>2018</v>
      </c>
      <c r="B1727" s="23" t="s">
        <v>2366</v>
      </c>
      <c r="C1727" s="23" t="s">
        <v>1886</v>
      </c>
      <c r="D1727" s="13" t="s">
        <v>164</v>
      </c>
      <c r="E1727" s="13" t="s">
        <v>584</v>
      </c>
      <c r="F1727" s="13" t="s">
        <v>10</v>
      </c>
      <c r="G1727" s="13" t="s">
        <v>1454</v>
      </c>
      <c r="H1727" s="36">
        <v>4</v>
      </c>
    </row>
    <row r="1728" spans="1:8">
      <c r="A1728" s="23">
        <v>2018</v>
      </c>
      <c r="B1728" s="23" t="s">
        <v>2366</v>
      </c>
      <c r="C1728" s="23" t="s">
        <v>1886</v>
      </c>
      <c r="D1728" s="13" t="s">
        <v>164</v>
      </c>
      <c r="E1728" s="13" t="s">
        <v>584</v>
      </c>
      <c r="F1728" s="13" t="s">
        <v>10</v>
      </c>
      <c r="G1728" s="13" t="s">
        <v>1455</v>
      </c>
      <c r="H1728" s="36">
        <v>2</v>
      </c>
    </row>
    <row r="1729" spans="1:8">
      <c r="A1729" s="23">
        <v>2018</v>
      </c>
      <c r="B1729" s="23" t="s">
        <v>2366</v>
      </c>
      <c r="C1729" s="23" t="s">
        <v>1886</v>
      </c>
      <c r="D1729" s="13" t="s">
        <v>164</v>
      </c>
      <c r="E1729" s="13" t="s">
        <v>584</v>
      </c>
      <c r="F1729" s="13" t="s">
        <v>14</v>
      </c>
      <c r="G1729" s="13" t="s">
        <v>1457</v>
      </c>
      <c r="H1729" s="36">
        <v>2</v>
      </c>
    </row>
    <row r="1730" spans="1:8">
      <c r="A1730" s="23">
        <v>2018</v>
      </c>
      <c r="B1730" s="23" t="s">
        <v>2366</v>
      </c>
      <c r="C1730" s="23" t="s">
        <v>1886</v>
      </c>
      <c r="D1730" s="13" t="s">
        <v>164</v>
      </c>
      <c r="E1730" s="13" t="s">
        <v>584</v>
      </c>
      <c r="F1730" s="13" t="s">
        <v>60</v>
      </c>
      <c r="G1730" s="13" t="s">
        <v>1458</v>
      </c>
      <c r="H1730" s="36">
        <v>1</v>
      </c>
    </row>
    <row r="1731" spans="1:8">
      <c r="A1731" s="23">
        <v>2018</v>
      </c>
      <c r="B1731" s="23" t="s">
        <v>2366</v>
      </c>
      <c r="C1731" s="23" t="s">
        <v>1886</v>
      </c>
      <c r="D1731" s="13" t="s">
        <v>164</v>
      </c>
      <c r="E1731" s="13" t="s">
        <v>584</v>
      </c>
      <c r="F1731" s="13" t="s">
        <v>76</v>
      </c>
      <c r="G1731" s="13" t="s">
        <v>1459</v>
      </c>
      <c r="H1731" s="36">
        <v>2</v>
      </c>
    </row>
    <row r="1732" spans="1:8">
      <c r="A1732" s="23">
        <v>2018</v>
      </c>
      <c r="B1732" s="23" t="s">
        <v>2366</v>
      </c>
      <c r="C1732" s="23" t="s">
        <v>1886</v>
      </c>
      <c r="D1732" s="13" t="s">
        <v>164</v>
      </c>
      <c r="E1732" s="13" t="s">
        <v>584</v>
      </c>
      <c r="F1732" s="13" t="s">
        <v>41</v>
      </c>
      <c r="G1732" s="13" t="s">
        <v>1461</v>
      </c>
      <c r="H1732" s="36">
        <v>1</v>
      </c>
    </row>
    <row r="1733" spans="1:8">
      <c r="A1733" s="23">
        <v>2018</v>
      </c>
      <c r="B1733" s="23" t="s">
        <v>2366</v>
      </c>
      <c r="C1733" s="23" t="s">
        <v>1886</v>
      </c>
      <c r="D1733" s="13" t="s">
        <v>164</v>
      </c>
      <c r="E1733" s="13" t="s">
        <v>584</v>
      </c>
      <c r="F1733" s="13" t="s">
        <v>70</v>
      </c>
      <c r="G1733" s="13" t="s">
        <v>1466</v>
      </c>
      <c r="H1733" s="36">
        <v>2</v>
      </c>
    </row>
    <row r="1734" spans="1:8">
      <c r="A1734" s="23">
        <v>2018</v>
      </c>
      <c r="B1734" s="23" t="s">
        <v>2366</v>
      </c>
      <c r="C1734" s="23" t="s">
        <v>1886</v>
      </c>
      <c r="D1734" s="13" t="s">
        <v>164</v>
      </c>
      <c r="E1734" s="13" t="s">
        <v>584</v>
      </c>
      <c r="F1734" s="13" t="s">
        <v>100</v>
      </c>
      <c r="G1734" s="13" t="s">
        <v>1468</v>
      </c>
      <c r="H1734" s="36">
        <v>7</v>
      </c>
    </row>
    <row r="1735" spans="1:8">
      <c r="A1735" s="23">
        <v>2018</v>
      </c>
      <c r="B1735" s="23" t="s">
        <v>2366</v>
      </c>
      <c r="C1735" s="23" t="s">
        <v>1886</v>
      </c>
      <c r="D1735" s="13" t="s">
        <v>164</v>
      </c>
      <c r="E1735" s="13" t="s">
        <v>584</v>
      </c>
      <c r="F1735" s="13" t="s">
        <v>86</v>
      </c>
      <c r="G1735" s="13" t="s">
        <v>87</v>
      </c>
      <c r="H1735" s="36">
        <v>2</v>
      </c>
    </row>
    <row r="1736" spans="1:8">
      <c r="A1736" s="23">
        <v>2018</v>
      </c>
      <c r="B1736" s="23" t="s">
        <v>2366</v>
      </c>
      <c r="C1736" s="23" t="s">
        <v>1886</v>
      </c>
      <c r="D1736" s="13" t="s">
        <v>164</v>
      </c>
      <c r="E1736" s="13" t="s">
        <v>584</v>
      </c>
      <c r="F1736" s="13" t="s">
        <v>76</v>
      </c>
      <c r="G1736" s="13" t="s">
        <v>77</v>
      </c>
      <c r="H1736" s="36">
        <v>2</v>
      </c>
    </row>
    <row r="1737" spans="1:8">
      <c r="A1737" s="23">
        <v>2018</v>
      </c>
      <c r="B1737" s="23" t="s">
        <v>2366</v>
      </c>
      <c r="C1737" s="23" t="s">
        <v>1886</v>
      </c>
      <c r="D1737" s="13" t="s">
        <v>164</v>
      </c>
      <c r="E1737" s="13" t="s">
        <v>584</v>
      </c>
      <c r="F1737" s="13" t="s">
        <v>70</v>
      </c>
      <c r="G1737" s="13" t="s">
        <v>1478</v>
      </c>
      <c r="H1737" s="36">
        <v>3</v>
      </c>
    </row>
    <row r="1738" spans="1:8">
      <c r="A1738" s="23">
        <v>2018</v>
      </c>
      <c r="B1738" s="23" t="s">
        <v>2366</v>
      </c>
      <c r="C1738" s="23" t="s">
        <v>1886</v>
      </c>
      <c r="D1738" s="13" t="s">
        <v>167</v>
      </c>
      <c r="E1738" s="13" t="s">
        <v>168</v>
      </c>
      <c r="F1738" s="13" t="s">
        <v>10</v>
      </c>
      <c r="G1738" s="13" t="s">
        <v>1455</v>
      </c>
      <c r="H1738" s="36">
        <v>1</v>
      </c>
    </row>
    <row r="1739" spans="1:8">
      <c r="A1739" s="23">
        <v>2018</v>
      </c>
      <c r="B1739" s="23" t="s">
        <v>2366</v>
      </c>
      <c r="C1739" s="23" t="s">
        <v>1886</v>
      </c>
      <c r="D1739" s="13" t="s">
        <v>167</v>
      </c>
      <c r="E1739" s="13" t="s">
        <v>168</v>
      </c>
      <c r="F1739" s="13" t="s">
        <v>100</v>
      </c>
      <c r="G1739" s="13" t="s">
        <v>1468</v>
      </c>
      <c r="H1739" s="36">
        <v>1</v>
      </c>
    </row>
    <row r="1740" spans="1:8">
      <c r="A1740" s="23">
        <v>2018</v>
      </c>
      <c r="B1740" s="23" t="s">
        <v>2366</v>
      </c>
      <c r="C1740" s="23" t="s">
        <v>1886</v>
      </c>
      <c r="D1740" s="13" t="s">
        <v>167</v>
      </c>
      <c r="E1740" s="13" t="s">
        <v>168</v>
      </c>
      <c r="F1740" s="13" t="s">
        <v>167</v>
      </c>
      <c r="G1740" s="13" t="s">
        <v>1479</v>
      </c>
      <c r="H1740" s="36">
        <v>8</v>
      </c>
    </row>
    <row r="1741" spans="1:8">
      <c r="A1741" s="23">
        <v>2018</v>
      </c>
      <c r="B1741" s="23" t="s">
        <v>2366</v>
      </c>
      <c r="C1741" s="23" t="s">
        <v>1886</v>
      </c>
      <c r="D1741" s="13" t="s">
        <v>167</v>
      </c>
      <c r="E1741" s="13" t="s">
        <v>1479</v>
      </c>
      <c r="F1741" s="13" t="s">
        <v>167</v>
      </c>
      <c r="G1741" s="13" t="s">
        <v>168</v>
      </c>
      <c r="H1741" s="36">
        <v>3</v>
      </c>
    </row>
    <row r="1742" spans="1:8">
      <c r="A1742" s="23">
        <v>2018</v>
      </c>
      <c r="B1742" s="23" t="s">
        <v>2367</v>
      </c>
      <c r="C1742" s="23" t="s">
        <v>1886</v>
      </c>
      <c r="D1742" s="13" t="s">
        <v>5</v>
      </c>
      <c r="E1742" s="13" t="s">
        <v>559</v>
      </c>
      <c r="F1742" s="13" t="s">
        <v>23</v>
      </c>
      <c r="G1742" s="13" t="s">
        <v>1453</v>
      </c>
      <c r="H1742" s="36">
        <v>7</v>
      </c>
    </row>
    <row r="1743" spans="1:8">
      <c r="A1743" s="23">
        <v>2018</v>
      </c>
      <c r="B1743" s="23" t="s">
        <v>2367</v>
      </c>
      <c r="C1743" s="23" t="s">
        <v>1886</v>
      </c>
      <c r="D1743" s="13" t="s">
        <v>5</v>
      </c>
      <c r="E1743" s="13" t="s">
        <v>559</v>
      </c>
      <c r="F1743" s="13" t="s">
        <v>10</v>
      </c>
      <c r="G1743" s="13" t="s">
        <v>1454</v>
      </c>
      <c r="H1743" s="36">
        <v>1</v>
      </c>
    </row>
    <row r="1744" spans="1:8">
      <c r="A1744" s="23">
        <v>2018</v>
      </c>
      <c r="B1744" s="23" t="s">
        <v>2367</v>
      </c>
      <c r="C1744" s="23" t="s">
        <v>1886</v>
      </c>
      <c r="D1744" s="13" t="s">
        <v>5</v>
      </c>
      <c r="E1744" s="13" t="s">
        <v>559</v>
      </c>
      <c r="F1744" s="13" t="s">
        <v>10</v>
      </c>
      <c r="G1744" s="13" t="s">
        <v>1455</v>
      </c>
      <c r="H1744" s="36">
        <v>7</v>
      </c>
    </row>
    <row r="1745" spans="1:8">
      <c r="A1745" s="23">
        <v>2018</v>
      </c>
      <c r="B1745" s="23" t="s">
        <v>2367</v>
      </c>
      <c r="C1745" s="23" t="s">
        <v>1886</v>
      </c>
      <c r="D1745" s="13" t="s">
        <v>5</v>
      </c>
      <c r="E1745" s="13" t="s">
        <v>559</v>
      </c>
      <c r="F1745" s="13" t="s">
        <v>5</v>
      </c>
      <c r="G1745" s="13" t="s">
        <v>1462</v>
      </c>
      <c r="H1745" s="36">
        <v>8</v>
      </c>
    </row>
    <row r="1746" spans="1:8">
      <c r="A1746" s="23">
        <v>2018</v>
      </c>
      <c r="B1746" s="23" t="s">
        <v>2367</v>
      </c>
      <c r="C1746" s="23" t="s">
        <v>1886</v>
      </c>
      <c r="D1746" s="13" t="s">
        <v>5</v>
      </c>
      <c r="E1746" s="13" t="s">
        <v>559</v>
      </c>
      <c r="F1746" s="13" t="s">
        <v>10</v>
      </c>
      <c r="G1746" s="13" t="s">
        <v>1467</v>
      </c>
      <c r="H1746" s="36">
        <v>1</v>
      </c>
    </row>
    <row r="1747" spans="1:8">
      <c r="A1747" s="23">
        <v>2018</v>
      </c>
      <c r="B1747" s="23" t="s">
        <v>2367</v>
      </c>
      <c r="C1747" s="23" t="s">
        <v>1886</v>
      </c>
      <c r="D1747" s="13" t="s">
        <v>5</v>
      </c>
      <c r="E1747" s="13" t="s">
        <v>559</v>
      </c>
      <c r="F1747" s="13" t="s">
        <v>104</v>
      </c>
      <c r="G1747" s="13" t="s">
        <v>1486</v>
      </c>
      <c r="H1747" s="36">
        <v>5</v>
      </c>
    </row>
    <row r="1748" spans="1:8">
      <c r="A1748" s="23">
        <v>2018</v>
      </c>
      <c r="B1748" s="23" t="s">
        <v>2367</v>
      </c>
      <c r="C1748" s="23" t="s">
        <v>1886</v>
      </c>
      <c r="D1748" s="13" t="s">
        <v>5</v>
      </c>
      <c r="E1748" s="13" t="s">
        <v>559</v>
      </c>
      <c r="F1748" s="13" t="s">
        <v>14</v>
      </c>
      <c r="G1748" s="13" t="s">
        <v>1474</v>
      </c>
      <c r="H1748" s="36">
        <v>1</v>
      </c>
    </row>
    <row r="1749" spans="1:8">
      <c r="A1749" s="23">
        <v>2018</v>
      </c>
      <c r="B1749" s="23" t="s">
        <v>2367</v>
      </c>
      <c r="C1749" s="23" t="s">
        <v>1886</v>
      </c>
      <c r="D1749" s="13" t="s">
        <v>5</v>
      </c>
      <c r="E1749" s="13" t="s">
        <v>559</v>
      </c>
      <c r="F1749" s="13" t="s">
        <v>70</v>
      </c>
      <c r="G1749" s="13" t="s">
        <v>1478</v>
      </c>
      <c r="H1749" s="36">
        <v>1</v>
      </c>
    </row>
    <row r="1750" spans="1:8">
      <c r="A1750" s="23">
        <v>2018</v>
      </c>
      <c r="B1750" s="23" t="s">
        <v>2367</v>
      </c>
      <c r="C1750" s="23" t="s">
        <v>1886</v>
      </c>
      <c r="D1750" s="13" t="s">
        <v>5</v>
      </c>
      <c r="E1750" s="13" t="s">
        <v>1462</v>
      </c>
      <c r="F1750" s="13" t="s">
        <v>23</v>
      </c>
      <c r="G1750" s="13" t="s">
        <v>1453</v>
      </c>
      <c r="H1750" s="36">
        <v>13</v>
      </c>
    </row>
    <row r="1751" spans="1:8">
      <c r="A1751" s="23">
        <v>2018</v>
      </c>
      <c r="B1751" s="23" t="s">
        <v>2367</v>
      </c>
      <c r="C1751" s="23" t="s">
        <v>1886</v>
      </c>
      <c r="D1751" s="13" t="s">
        <v>5</v>
      </c>
      <c r="E1751" s="13" t="s">
        <v>1462</v>
      </c>
      <c r="F1751" s="13" t="s">
        <v>70</v>
      </c>
      <c r="G1751" s="13" t="s">
        <v>577</v>
      </c>
      <c r="H1751" s="36">
        <v>2</v>
      </c>
    </row>
    <row r="1752" spans="1:8">
      <c r="A1752" s="23">
        <v>2018</v>
      </c>
      <c r="B1752" s="23" t="s">
        <v>2367</v>
      </c>
      <c r="C1752" s="23" t="s">
        <v>1886</v>
      </c>
      <c r="D1752" s="13" t="s">
        <v>5</v>
      </c>
      <c r="E1752" s="13" t="s">
        <v>1462</v>
      </c>
      <c r="F1752" s="13" t="s">
        <v>5</v>
      </c>
      <c r="G1752" s="13" t="s">
        <v>559</v>
      </c>
      <c r="H1752" s="36">
        <v>25</v>
      </c>
    </row>
    <row r="1753" spans="1:8">
      <c r="A1753" s="23">
        <v>2018</v>
      </c>
      <c r="B1753" s="23" t="s">
        <v>2367</v>
      </c>
      <c r="C1753" s="23" t="s">
        <v>1886</v>
      </c>
      <c r="D1753" s="13" t="s">
        <v>5</v>
      </c>
      <c r="E1753" s="13" t="s">
        <v>1462</v>
      </c>
      <c r="F1753" s="13" t="s">
        <v>10</v>
      </c>
      <c r="G1753" s="13" t="s">
        <v>1454</v>
      </c>
      <c r="H1753" s="36">
        <v>1</v>
      </c>
    </row>
    <row r="1754" spans="1:8">
      <c r="A1754" s="23">
        <v>2018</v>
      </c>
      <c r="B1754" s="23" t="s">
        <v>2367</v>
      </c>
      <c r="C1754" s="23" t="s">
        <v>1886</v>
      </c>
      <c r="D1754" s="13" t="s">
        <v>5</v>
      </c>
      <c r="E1754" s="13" t="s">
        <v>1462</v>
      </c>
      <c r="F1754" s="13" t="s">
        <v>10</v>
      </c>
      <c r="G1754" s="13" t="s">
        <v>1455</v>
      </c>
      <c r="H1754" s="36">
        <v>7</v>
      </c>
    </row>
    <row r="1755" spans="1:8">
      <c r="A1755" s="23">
        <v>2018</v>
      </c>
      <c r="B1755" s="23" t="s">
        <v>2367</v>
      </c>
      <c r="C1755" s="23" t="s">
        <v>1886</v>
      </c>
      <c r="D1755" s="13" t="s">
        <v>5</v>
      </c>
      <c r="E1755" s="13" t="s">
        <v>1462</v>
      </c>
      <c r="F1755" s="13" t="s">
        <v>76</v>
      </c>
      <c r="G1755" s="13" t="s">
        <v>1459</v>
      </c>
      <c r="H1755" s="36">
        <v>2</v>
      </c>
    </row>
    <row r="1756" spans="1:8">
      <c r="A1756" s="23">
        <v>2018</v>
      </c>
      <c r="B1756" s="23" t="s">
        <v>2367</v>
      </c>
      <c r="C1756" s="23" t="s">
        <v>1886</v>
      </c>
      <c r="D1756" s="13" t="s">
        <v>5</v>
      </c>
      <c r="E1756" s="13" t="s">
        <v>1462</v>
      </c>
      <c r="F1756" s="13" t="s">
        <v>70</v>
      </c>
      <c r="G1756" s="13" t="s">
        <v>1466</v>
      </c>
      <c r="H1756" s="36">
        <v>3</v>
      </c>
    </row>
    <row r="1757" spans="1:8">
      <c r="A1757" s="23">
        <v>2018</v>
      </c>
      <c r="B1757" s="23" t="s">
        <v>2367</v>
      </c>
      <c r="C1757" s="23" t="s">
        <v>1886</v>
      </c>
      <c r="D1757" s="13" t="s">
        <v>5</v>
      </c>
      <c r="E1757" s="13" t="s">
        <v>1462</v>
      </c>
      <c r="F1757" s="13" t="s">
        <v>104</v>
      </c>
      <c r="G1757" s="13" t="s">
        <v>1471</v>
      </c>
      <c r="H1757" s="36">
        <v>3</v>
      </c>
    </row>
    <row r="1758" spans="1:8">
      <c r="A1758" s="23">
        <v>2018</v>
      </c>
      <c r="B1758" s="23" t="s">
        <v>2367</v>
      </c>
      <c r="C1758" s="23" t="s">
        <v>1886</v>
      </c>
      <c r="D1758" s="13" t="s">
        <v>5</v>
      </c>
      <c r="E1758" s="13" t="s">
        <v>1462</v>
      </c>
      <c r="F1758" s="13" t="s">
        <v>104</v>
      </c>
      <c r="G1758" s="13" t="s">
        <v>1472</v>
      </c>
      <c r="H1758" s="36">
        <v>6</v>
      </c>
    </row>
    <row r="1759" spans="1:8">
      <c r="A1759" s="23">
        <v>2018</v>
      </c>
      <c r="B1759" s="23" t="s">
        <v>2367</v>
      </c>
      <c r="C1759" s="23" t="s">
        <v>1886</v>
      </c>
      <c r="D1759" s="13" t="s">
        <v>5</v>
      </c>
      <c r="E1759" s="13" t="s">
        <v>1462</v>
      </c>
      <c r="F1759" s="13" t="s">
        <v>164</v>
      </c>
      <c r="G1759" s="13" t="s">
        <v>584</v>
      </c>
      <c r="H1759" s="36">
        <v>1</v>
      </c>
    </row>
    <row r="1760" spans="1:8">
      <c r="A1760" s="23">
        <v>2018</v>
      </c>
      <c r="B1760" s="23" t="s">
        <v>2367</v>
      </c>
      <c r="C1760" s="23" t="s">
        <v>1886</v>
      </c>
      <c r="D1760" s="13" t="s">
        <v>10</v>
      </c>
      <c r="E1760" s="13" t="s">
        <v>1454</v>
      </c>
      <c r="F1760" s="13" t="s">
        <v>76</v>
      </c>
      <c r="G1760" s="13" t="s">
        <v>1459</v>
      </c>
      <c r="H1760" s="36">
        <v>2</v>
      </c>
    </row>
    <row r="1761" spans="1:8">
      <c r="A1761" s="23">
        <v>2018</v>
      </c>
      <c r="B1761" s="23" t="s">
        <v>2367</v>
      </c>
      <c r="C1761" s="23" t="s">
        <v>1886</v>
      </c>
      <c r="D1761" s="13" t="s">
        <v>10</v>
      </c>
      <c r="E1761" s="13" t="s">
        <v>1454</v>
      </c>
      <c r="F1761" s="13" t="s">
        <v>23</v>
      </c>
      <c r="G1761" s="13" t="s">
        <v>1464</v>
      </c>
      <c r="H1761" s="36">
        <v>1</v>
      </c>
    </row>
    <row r="1762" spans="1:8">
      <c r="A1762" s="23">
        <v>2018</v>
      </c>
      <c r="B1762" s="23" t="s">
        <v>2367</v>
      </c>
      <c r="C1762" s="23" t="s">
        <v>1886</v>
      </c>
      <c r="D1762" s="13" t="s">
        <v>10</v>
      </c>
      <c r="E1762" s="13" t="s">
        <v>1454</v>
      </c>
      <c r="F1762" s="13" t="s">
        <v>70</v>
      </c>
      <c r="G1762" s="13" t="s">
        <v>1466</v>
      </c>
      <c r="H1762" s="36">
        <v>1</v>
      </c>
    </row>
    <row r="1763" spans="1:8">
      <c r="A1763" s="23">
        <v>2018</v>
      </c>
      <c r="B1763" s="23" t="s">
        <v>2367</v>
      </c>
      <c r="C1763" s="23" t="s">
        <v>1886</v>
      </c>
      <c r="D1763" s="13" t="s">
        <v>10</v>
      </c>
      <c r="E1763" s="13" t="s">
        <v>1454</v>
      </c>
      <c r="F1763" s="13" t="s">
        <v>86</v>
      </c>
      <c r="G1763" s="13" t="s">
        <v>87</v>
      </c>
      <c r="H1763" s="36">
        <v>1</v>
      </c>
    </row>
    <row r="1764" spans="1:8">
      <c r="A1764" s="23">
        <v>2018</v>
      </c>
      <c r="B1764" s="23" t="s">
        <v>2367</v>
      </c>
      <c r="C1764" s="23" t="s">
        <v>1886</v>
      </c>
      <c r="D1764" s="13" t="s">
        <v>10</v>
      </c>
      <c r="E1764" s="13" t="s">
        <v>1454</v>
      </c>
      <c r="F1764" s="13" t="s">
        <v>164</v>
      </c>
      <c r="G1764" s="13" t="s">
        <v>584</v>
      </c>
      <c r="H1764" s="36">
        <v>2</v>
      </c>
    </row>
    <row r="1765" spans="1:8">
      <c r="A1765" s="23">
        <v>2018</v>
      </c>
      <c r="B1765" s="23" t="s">
        <v>2367</v>
      </c>
      <c r="C1765" s="23" t="s">
        <v>1886</v>
      </c>
      <c r="D1765" s="13" t="s">
        <v>10</v>
      </c>
      <c r="E1765" s="13" t="s">
        <v>1454</v>
      </c>
      <c r="F1765" s="13" t="s">
        <v>60</v>
      </c>
      <c r="G1765" s="13" t="s">
        <v>1477</v>
      </c>
      <c r="H1765" s="36">
        <v>2</v>
      </c>
    </row>
    <row r="1766" spans="1:8">
      <c r="A1766" s="23">
        <v>2018</v>
      </c>
      <c r="B1766" s="23" t="s">
        <v>2367</v>
      </c>
      <c r="C1766" s="23" t="s">
        <v>1886</v>
      </c>
      <c r="D1766" s="13" t="s">
        <v>10</v>
      </c>
      <c r="E1766" s="13" t="s">
        <v>1454</v>
      </c>
      <c r="F1766" s="13" t="s">
        <v>70</v>
      </c>
      <c r="G1766" s="13" t="s">
        <v>1478</v>
      </c>
      <c r="H1766" s="36">
        <v>1</v>
      </c>
    </row>
    <row r="1767" spans="1:8">
      <c r="A1767" s="23">
        <v>2018</v>
      </c>
      <c r="B1767" s="23" t="s">
        <v>2367</v>
      </c>
      <c r="C1767" s="23" t="s">
        <v>1886</v>
      </c>
      <c r="D1767" s="13" t="s">
        <v>10</v>
      </c>
      <c r="E1767" s="13" t="s">
        <v>1455</v>
      </c>
      <c r="F1767" s="13" t="s">
        <v>23</v>
      </c>
      <c r="G1767" s="13" t="s">
        <v>1453</v>
      </c>
      <c r="H1767" s="36">
        <v>3</v>
      </c>
    </row>
    <row r="1768" spans="1:8">
      <c r="A1768" s="23">
        <v>2018</v>
      </c>
      <c r="B1768" s="23" t="s">
        <v>2367</v>
      </c>
      <c r="C1768" s="23" t="s">
        <v>1886</v>
      </c>
      <c r="D1768" s="13" t="s">
        <v>10</v>
      </c>
      <c r="E1768" s="13" t="s">
        <v>1455</v>
      </c>
      <c r="F1768" s="13" t="s">
        <v>70</v>
      </c>
      <c r="G1768" s="13" t="s">
        <v>577</v>
      </c>
      <c r="H1768" s="36">
        <v>2</v>
      </c>
    </row>
    <row r="1769" spans="1:8">
      <c r="A1769" s="23">
        <v>2018</v>
      </c>
      <c r="B1769" s="23" t="s">
        <v>2367</v>
      </c>
      <c r="C1769" s="23" t="s">
        <v>1886</v>
      </c>
      <c r="D1769" s="13" t="s">
        <v>10</v>
      </c>
      <c r="E1769" s="13" t="s">
        <v>1455</v>
      </c>
      <c r="F1769" s="13" t="s">
        <v>5</v>
      </c>
      <c r="G1769" s="13" t="s">
        <v>559</v>
      </c>
      <c r="H1769" s="36">
        <v>2</v>
      </c>
    </row>
    <row r="1770" spans="1:8">
      <c r="A1770" s="23">
        <v>2018</v>
      </c>
      <c r="B1770" s="23" t="s">
        <v>2367</v>
      </c>
      <c r="C1770" s="23" t="s">
        <v>1886</v>
      </c>
      <c r="D1770" s="13" t="s">
        <v>10</v>
      </c>
      <c r="E1770" s="13" t="s">
        <v>1455</v>
      </c>
      <c r="F1770" s="13" t="s">
        <v>10</v>
      </c>
      <c r="G1770" s="13" t="s">
        <v>1454</v>
      </c>
      <c r="H1770" s="36">
        <v>9</v>
      </c>
    </row>
    <row r="1771" spans="1:8">
      <c r="A1771" s="23">
        <v>2018</v>
      </c>
      <c r="B1771" s="23" t="s">
        <v>2367</v>
      </c>
      <c r="C1771" s="23" t="s">
        <v>1886</v>
      </c>
      <c r="D1771" s="13" t="s">
        <v>10</v>
      </c>
      <c r="E1771" s="13" t="s">
        <v>1455</v>
      </c>
      <c r="F1771" s="13" t="s">
        <v>76</v>
      </c>
      <c r="G1771" s="13" t="s">
        <v>1459</v>
      </c>
      <c r="H1771" s="36">
        <v>7</v>
      </c>
    </row>
    <row r="1772" spans="1:8">
      <c r="A1772" s="23">
        <v>2018</v>
      </c>
      <c r="B1772" s="23" t="s">
        <v>2367</v>
      </c>
      <c r="C1772" s="23" t="s">
        <v>1886</v>
      </c>
      <c r="D1772" s="13" t="s">
        <v>10</v>
      </c>
      <c r="E1772" s="13" t="s">
        <v>1455</v>
      </c>
      <c r="F1772" s="13" t="s">
        <v>5</v>
      </c>
      <c r="G1772" s="13" t="s">
        <v>1462</v>
      </c>
      <c r="H1772" s="36">
        <v>2</v>
      </c>
    </row>
    <row r="1773" spans="1:8">
      <c r="A1773" s="23">
        <v>2018</v>
      </c>
      <c r="B1773" s="23" t="s">
        <v>2367</v>
      </c>
      <c r="C1773" s="23" t="s">
        <v>1886</v>
      </c>
      <c r="D1773" s="13" t="s">
        <v>10</v>
      </c>
      <c r="E1773" s="13" t="s">
        <v>1455</v>
      </c>
      <c r="F1773" s="13" t="s">
        <v>94</v>
      </c>
      <c r="G1773" s="13" t="s">
        <v>1463</v>
      </c>
      <c r="H1773" s="36">
        <v>2</v>
      </c>
    </row>
    <row r="1774" spans="1:8">
      <c r="A1774" s="23">
        <v>2018</v>
      </c>
      <c r="B1774" s="23" t="s">
        <v>2367</v>
      </c>
      <c r="C1774" s="23" t="s">
        <v>1886</v>
      </c>
      <c r="D1774" s="13" t="s">
        <v>10</v>
      </c>
      <c r="E1774" s="13" t="s">
        <v>1455</v>
      </c>
      <c r="F1774" s="13" t="s">
        <v>70</v>
      </c>
      <c r="G1774" s="13" t="s">
        <v>1466</v>
      </c>
      <c r="H1774" s="36">
        <v>2</v>
      </c>
    </row>
    <row r="1775" spans="1:8">
      <c r="A1775" s="23">
        <v>2018</v>
      </c>
      <c r="B1775" s="23" t="s">
        <v>2367</v>
      </c>
      <c r="C1775" s="23" t="s">
        <v>1886</v>
      </c>
      <c r="D1775" s="13" t="s">
        <v>10</v>
      </c>
      <c r="E1775" s="13" t="s">
        <v>1455</v>
      </c>
      <c r="F1775" s="13" t="s">
        <v>100</v>
      </c>
      <c r="G1775" s="13" t="s">
        <v>1468</v>
      </c>
      <c r="H1775" s="36">
        <v>1</v>
      </c>
    </row>
    <row r="1776" spans="1:8">
      <c r="A1776" s="23">
        <v>2018</v>
      </c>
      <c r="B1776" s="23" t="s">
        <v>2367</v>
      </c>
      <c r="C1776" s="23" t="s">
        <v>1886</v>
      </c>
      <c r="D1776" s="13" t="s">
        <v>10</v>
      </c>
      <c r="E1776" s="13" t="s">
        <v>1455</v>
      </c>
      <c r="F1776" s="13" t="s">
        <v>104</v>
      </c>
      <c r="G1776" s="13" t="s">
        <v>1470</v>
      </c>
      <c r="H1776" s="36">
        <v>1</v>
      </c>
    </row>
    <row r="1777" spans="1:8">
      <c r="A1777" s="23">
        <v>2018</v>
      </c>
      <c r="B1777" s="23" t="s">
        <v>2367</v>
      </c>
      <c r="C1777" s="23" t="s">
        <v>1886</v>
      </c>
      <c r="D1777" s="13" t="s">
        <v>10</v>
      </c>
      <c r="E1777" s="13" t="s">
        <v>1455</v>
      </c>
      <c r="F1777" s="13" t="s">
        <v>86</v>
      </c>
      <c r="G1777" s="13" t="s">
        <v>87</v>
      </c>
      <c r="H1777" s="36">
        <v>1</v>
      </c>
    </row>
    <row r="1778" spans="1:8">
      <c r="A1778" s="23">
        <v>2018</v>
      </c>
      <c r="B1778" s="23" t="s">
        <v>2367</v>
      </c>
      <c r="C1778" s="23" t="s">
        <v>1886</v>
      </c>
      <c r="D1778" s="13" t="s">
        <v>10</v>
      </c>
      <c r="E1778" s="13" t="s">
        <v>1455</v>
      </c>
      <c r="F1778" s="13" t="s">
        <v>76</v>
      </c>
      <c r="G1778" s="13" t="s">
        <v>77</v>
      </c>
      <c r="H1778" s="36">
        <v>1</v>
      </c>
    </row>
    <row r="1779" spans="1:8">
      <c r="A1779" s="23">
        <v>2018</v>
      </c>
      <c r="B1779" s="23" t="s">
        <v>2367</v>
      </c>
      <c r="C1779" s="23" t="s">
        <v>1886</v>
      </c>
      <c r="D1779" s="13" t="s">
        <v>10</v>
      </c>
      <c r="E1779" s="13" t="s">
        <v>1455</v>
      </c>
      <c r="F1779" s="13" t="s">
        <v>164</v>
      </c>
      <c r="G1779" s="13" t="s">
        <v>584</v>
      </c>
      <c r="H1779" s="36">
        <v>3</v>
      </c>
    </row>
    <row r="1780" spans="1:8">
      <c r="A1780" s="23">
        <v>2018</v>
      </c>
      <c r="B1780" s="23" t="s">
        <v>2367</v>
      </c>
      <c r="C1780" s="23" t="s">
        <v>1886</v>
      </c>
      <c r="D1780" s="13" t="s">
        <v>10</v>
      </c>
      <c r="E1780" s="13" t="s">
        <v>1467</v>
      </c>
      <c r="F1780" s="13" t="s">
        <v>10</v>
      </c>
      <c r="G1780" s="13" t="s">
        <v>1454</v>
      </c>
      <c r="H1780" s="36">
        <v>1</v>
      </c>
    </row>
    <row r="1781" spans="1:8">
      <c r="A1781" s="23">
        <v>2018</v>
      </c>
      <c r="B1781" s="23" t="s">
        <v>2367</v>
      </c>
      <c r="C1781" s="23" t="s">
        <v>1886</v>
      </c>
      <c r="D1781" s="13" t="s">
        <v>10</v>
      </c>
      <c r="E1781" s="13" t="s">
        <v>1467</v>
      </c>
      <c r="F1781" s="13" t="s">
        <v>10</v>
      </c>
      <c r="G1781" s="13" t="s">
        <v>1455</v>
      </c>
      <c r="H1781" s="36">
        <v>1</v>
      </c>
    </row>
    <row r="1782" spans="1:8">
      <c r="A1782" s="23">
        <v>2018</v>
      </c>
      <c r="B1782" s="23" t="s">
        <v>2367</v>
      </c>
      <c r="C1782" s="23" t="s">
        <v>1886</v>
      </c>
      <c r="D1782" s="13" t="s">
        <v>10</v>
      </c>
      <c r="E1782" s="13" t="s">
        <v>1467</v>
      </c>
      <c r="F1782" s="13" t="s">
        <v>60</v>
      </c>
      <c r="G1782" s="13" t="s">
        <v>1458</v>
      </c>
      <c r="H1782" s="36">
        <v>1</v>
      </c>
    </row>
    <row r="1783" spans="1:8">
      <c r="A1783" s="23">
        <v>2018</v>
      </c>
      <c r="B1783" s="23" t="s">
        <v>2367</v>
      </c>
      <c r="C1783" s="23" t="s">
        <v>1886</v>
      </c>
      <c r="D1783" s="13" t="s">
        <v>10</v>
      </c>
      <c r="E1783" s="13" t="s">
        <v>1467</v>
      </c>
      <c r="F1783" s="13" t="s">
        <v>76</v>
      </c>
      <c r="G1783" s="13" t="s">
        <v>1459</v>
      </c>
      <c r="H1783" s="36">
        <v>2</v>
      </c>
    </row>
    <row r="1784" spans="1:8">
      <c r="A1784" s="23">
        <v>2018</v>
      </c>
      <c r="B1784" s="23" t="s">
        <v>2367</v>
      </c>
      <c r="C1784" s="23" t="s">
        <v>1886</v>
      </c>
      <c r="D1784" s="13" t="s">
        <v>10</v>
      </c>
      <c r="E1784" s="13" t="s">
        <v>1467</v>
      </c>
      <c r="F1784" s="13" t="s">
        <v>70</v>
      </c>
      <c r="G1784" s="13" t="s">
        <v>1466</v>
      </c>
      <c r="H1784" s="36">
        <v>1</v>
      </c>
    </row>
    <row r="1785" spans="1:8">
      <c r="A1785" s="23">
        <v>2018</v>
      </c>
      <c r="B1785" s="23" t="s">
        <v>2367</v>
      </c>
      <c r="C1785" s="23" t="s">
        <v>1886</v>
      </c>
      <c r="D1785" s="13" t="s">
        <v>10</v>
      </c>
      <c r="E1785" s="13" t="s">
        <v>1467</v>
      </c>
      <c r="F1785" s="13" t="s">
        <v>100</v>
      </c>
      <c r="G1785" s="13" t="s">
        <v>1468</v>
      </c>
      <c r="H1785" s="36">
        <v>2</v>
      </c>
    </row>
    <row r="1786" spans="1:8">
      <c r="A1786" s="23">
        <v>2018</v>
      </c>
      <c r="B1786" s="23" t="s">
        <v>2367</v>
      </c>
      <c r="C1786" s="23" t="s">
        <v>1886</v>
      </c>
      <c r="D1786" s="13" t="s">
        <v>10</v>
      </c>
      <c r="E1786" s="13" t="s">
        <v>1467</v>
      </c>
      <c r="F1786" s="13" t="s">
        <v>104</v>
      </c>
      <c r="G1786" s="13" t="s">
        <v>1486</v>
      </c>
      <c r="H1786" s="36">
        <v>1</v>
      </c>
    </row>
    <row r="1787" spans="1:8">
      <c r="A1787" s="23">
        <v>2018</v>
      </c>
      <c r="B1787" s="23" t="s">
        <v>2367</v>
      </c>
      <c r="C1787" s="23" t="s">
        <v>1886</v>
      </c>
      <c r="D1787" s="13" t="s">
        <v>10</v>
      </c>
      <c r="E1787" s="13" t="s">
        <v>1467</v>
      </c>
      <c r="F1787" s="13" t="s">
        <v>104</v>
      </c>
      <c r="G1787" s="13" t="s">
        <v>1470</v>
      </c>
      <c r="H1787" s="36">
        <v>1</v>
      </c>
    </row>
    <row r="1788" spans="1:8">
      <c r="A1788" s="23">
        <v>2018</v>
      </c>
      <c r="B1788" s="23" t="s">
        <v>2367</v>
      </c>
      <c r="C1788" s="23" t="s">
        <v>1886</v>
      </c>
      <c r="D1788" s="13" t="s">
        <v>10</v>
      </c>
      <c r="E1788" s="13" t="s">
        <v>1467</v>
      </c>
      <c r="F1788" s="13" t="s">
        <v>104</v>
      </c>
      <c r="G1788" s="13" t="s">
        <v>1471</v>
      </c>
      <c r="H1788" s="36">
        <v>1</v>
      </c>
    </row>
    <row r="1789" spans="1:8">
      <c r="A1789" s="23">
        <v>2018</v>
      </c>
      <c r="B1789" s="23" t="s">
        <v>2367</v>
      </c>
      <c r="C1789" s="23" t="s">
        <v>1886</v>
      </c>
      <c r="D1789" s="13" t="s">
        <v>10</v>
      </c>
      <c r="E1789" s="13" t="s">
        <v>1467</v>
      </c>
      <c r="F1789" s="13" t="s">
        <v>164</v>
      </c>
      <c r="G1789" s="13" t="s">
        <v>584</v>
      </c>
      <c r="H1789" s="36">
        <v>1</v>
      </c>
    </row>
    <row r="1790" spans="1:8">
      <c r="A1790" s="23">
        <v>2018</v>
      </c>
      <c r="B1790" s="23" t="s">
        <v>2367</v>
      </c>
      <c r="C1790" s="23" t="s">
        <v>1886</v>
      </c>
      <c r="D1790" s="13" t="s">
        <v>10</v>
      </c>
      <c r="E1790" s="13" t="s">
        <v>1467</v>
      </c>
      <c r="F1790" s="13" t="s">
        <v>70</v>
      </c>
      <c r="G1790" s="13" t="s">
        <v>1478</v>
      </c>
      <c r="H1790" s="36">
        <v>1</v>
      </c>
    </row>
    <row r="1791" spans="1:8">
      <c r="A1791" s="23">
        <v>2018</v>
      </c>
      <c r="B1791" s="23" t="s">
        <v>2367</v>
      </c>
      <c r="C1791" s="23" t="s">
        <v>1886</v>
      </c>
      <c r="D1791" s="13" t="s">
        <v>14</v>
      </c>
      <c r="E1791" s="13" t="s">
        <v>1456</v>
      </c>
      <c r="F1791" s="13" t="s">
        <v>14</v>
      </c>
      <c r="G1791" s="13" t="s">
        <v>1475</v>
      </c>
      <c r="H1791" s="36">
        <v>6</v>
      </c>
    </row>
    <row r="1792" spans="1:8">
      <c r="A1792" s="23">
        <v>2018</v>
      </c>
      <c r="B1792" s="23" t="s">
        <v>2367</v>
      </c>
      <c r="C1792" s="23" t="s">
        <v>1886</v>
      </c>
      <c r="D1792" s="13" t="s">
        <v>14</v>
      </c>
      <c r="E1792" s="13" t="s">
        <v>1457</v>
      </c>
      <c r="F1792" s="13" t="s">
        <v>23</v>
      </c>
      <c r="G1792" s="13" t="s">
        <v>1453</v>
      </c>
      <c r="H1792" s="36">
        <v>1</v>
      </c>
    </row>
    <row r="1793" spans="1:8">
      <c r="A1793" s="23">
        <v>2018</v>
      </c>
      <c r="B1793" s="23" t="s">
        <v>2367</v>
      </c>
      <c r="C1793" s="23" t="s">
        <v>1886</v>
      </c>
      <c r="D1793" s="13" t="s">
        <v>14</v>
      </c>
      <c r="E1793" s="13" t="s">
        <v>1457</v>
      </c>
      <c r="F1793" s="13" t="s">
        <v>70</v>
      </c>
      <c r="G1793" s="13" t="s">
        <v>577</v>
      </c>
      <c r="H1793" s="36">
        <v>1</v>
      </c>
    </row>
    <row r="1794" spans="1:8">
      <c r="A1794" s="23">
        <v>2018</v>
      </c>
      <c r="B1794" s="23" t="s">
        <v>2367</v>
      </c>
      <c r="C1794" s="23" t="s">
        <v>1886</v>
      </c>
      <c r="D1794" s="13" t="s">
        <v>14</v>
      </c>
      <c r="E1794" s="13" t="s">
        <v>1457</v>
      </c>
      <c r="F1794" s="13" t="s">
        <v>14</v>
      </c>
      <c r="G1794" s="13" t="s">
        <v>1456</v>
      </c>
      <c r="H1794" s="36">
        <v>1</v>
      </c>
    </row>
    <row r="1795" spans="1:8">
      <c r="A1795" s="23">
        <v>2018</v>
      </c>
      <c r="B1795" s="23" t="s">
        <v>2367</v>
      </c>
      <c r="C1795" s="23" t="s">
        <v>1886</v>
      </c>
      <c r="D1795" s="13" t="s">
        <v>14</v>
      </c>
      <c r="E1795" s="13" t="s">
        <v>1457</v>
      </c>
      <c r="F1795" s="13" t="s">
        <v>5</v>
      </c>
      <c r="G1795" s="13" t="s">
        <v>1462</v>
      </c>
      <c r="H1795" s="36">
        <v>1</v>
      </c>
    </row>
    <row r="1796" spans="1:8">
      <c r="A1796" s="23">
        <v>2018</v>
      </c>
      <c r="B1796" s="23" t="s">
        <v>2367</v>
      </c>
      <c r="C1796" s="23" t="s">
        <v>1886</v>
      </c>
      <c r="D1796" s="13" t="s">
        <v>14</v>
      </c>
      <c r="E1796" s="13" t="s">
        <v>1457</v>
      </c>
      <c r="F1796" s="13" t="s">
        <v>94</v>
      </c>
      <c r="G1796" s="13" t="s">
        <v>1463</v>
      </c>
      <c r="H1796" s="36">
        <v>17</v>
      </c>
    </row>
    <row r="1797" spans="1:8">
      <c r="A1797" s="23">
        <v>2018</v>
      </c>
      <c r="B1797" s="23" t="s">
        <v>2367</v>
      </c>
      <c r="C1797" s="23" t="s">
        <v>1886</v>
      </c>
      <c r="D1797" s="13" t="s">
        <v>14</v>
      </c>
      <c r="E1797" s="13" t="s">
        <v>1457</v>
      </c>
      <c r="F1797" s="13" t="s">
        <v>70</v>
      </c>
      <c r="G1797" s="13" t="s">
        <v>1466</v>
      </c>
      <c r="H1797" s="36">
        <v>1</v>
      </c>
    </row>
    <row r="1798" spans="1:8">
      <c r="A1798" s="23">
        <v>2018</v>
      </c>
      <c r="B1798" s="23" t="s">
        <v>2367</v>
      </c>
      <c r="C1798" s="23" t="s">
        <v>1886</v>
      </c>
      <c r="D1798" s="13" t="s">
        <v>14</v>
      </c>
      <c r="E1798" s="13" t="s">
        <v>1457</v>
      </c>
      <c r="F1798" s="13" t="s">
        <v>100</v>
      </c>
      <c r="G1798" s="13" t="s">
        <v>1468</v>
      </c>
      <c r="H1798" s="36">
        <v>1</v>
      </c>
    </row>
    <row r="1799" spans="1:8">
      <c r="A1799" s="23">
        <v>2018</v>
      </c>
      <c r="B1799" s="23" t="s">
        <v>2367</v>
      </c>
      <c r="C1799" s="23" t="s">
        <v>1886</v>
      </c>
      <c r="D1799" s="13" t="s">
        <v>14</v>
      </c>
      <c r="E1799" s="13" t="s">
        <v>1457</v>
      </c>
      <c r="F1799" s="13" t="s">
        <v>104</v>
      </c>
      <c r="G1799" s="13" t="s">
        <v>1470</v>
      </c>
      <c r="H1799" s="36">
        <v>1</v>
      </c>
    </row>
    <row r="1800" spans="1:8">
      <c r="A1800" s="23">
        <v>2018</v>
      </c>
      <c r="B1800" s="23" t="s">
        <v>2367</v>
      </c>
      <c r="C1800" s="23" t="s">
        <v>1886</v>
      </c>
      <c r="D1800" s="13" t="s">
        <v>14</v>
      </c>
      <c r="E1800" s="13" t="s">
        <v>1457</v>
      </c>
      <c r="F1800" s="13" t="s">
        <v>14</v>
      </c>
      <c r="G1800" s="13" t="s">
        <v>1475</v>
      </c>
      <c r="H1800" s="36">
        <v>2</v>
      </c>
    </row>
    <row r="1801" spans="1:8">
      <c r="A1801" s="23">
        <v>2018</v>
      </c>
      <c r="B1801" s="23" t="s">
        <v>2367</v>
      </c>
      <c r="C1801" s="23" t="s">
        <v>1886</v>
      </c>
      <c r="D1801" s="13" t="s">
        <v>14</v>
      </c>
      <c r="E1801" s="13" t="s">
        <v>1457</v>
      </c>
      <c r="F1801" s="13" t="s">
        <v>164</v>
      </c>
      <c r="G1801" s="13" t="s">
        <v>584</v>
      </c>
      <c r="H1801" s="36">
        <v>2</v>
      </c>
    </row>
    <row r="1802" spans="1:8">
      <c r="A1802" s="23">
        <v>2018</v>
      </c>
      <c r="B1802" s="23" t="s">
        <v>2367</v>
      </c>
      <c r="C1802" s="23" t="s">
        <v>1886</v>
      </c>
      <c r="D1802" s="13" t="s">
        <v>14</v>
      </c>
      <c r="E1802" s="13" t="s">
        <v>1457</v>
      </c>
      <c r="F1802" s="13" t="s">
        <v>70</v>
      </c>
      <c r="G1802" s="13" t="s">
        <v>1478</v>
      </c>
      <c r="H1802" s="36">
        <v>2</v>
      </c>
    </row>
    <row r="1803" spans="1:8">
      <c r="A1803" s="23">
        <v>2018</v>
      </c>
      <c r="B1803" s="23" t="s">
        <v>2367</v>
      </c>
      <c r="C1803" s="23" t="s">
        <v>1886</v>
      </c>
      <c r="D1803" s="13" t="s">
        <v>14</v>
      </c>
      <c r="E1803" s="13" t="s">
        <v>1474</v>
      </c>
      <c r="F1803" s="13" t="s">
        <v>23</v>
      </c>
      <c r="G1803" s="13" t="s">
        <v>1464</v>
      </c>
      <c r="H1803" s="36">
        <v>2</v>
      </c>
    </row>
    <row r="1804" spans="1:8">
      <c r="A1804" s="23">
        <v>2018</v>
      </c>
      <c r="B1804" s="23" t="s">
        <v>2367</v>
      </c>
      <c r="C1804" s="23" t="s">
        <v>1886</v>
      </c>
      <c r="D1804" s="13" t="s">
        <v>14</v>
      </c>
      <c r="E1804" s="13" t="s">
        <v>1474</v>
      </c>
      <c r="F1804" s="13" t="s">
        <v>100</v>
      </c>
      <c r="G1804" s="13" t="s">
        <v>1468</v>
      </c>
      <c r="H1804" s="36">
        <v>1</v>
      </c>
    </row>
    <row r="1805" spans="1:8">
      <c r="A1805" s="23">
        <v>2018</v>
      </c>
      <c r="B1805" s="23" t="s">
        <v>2367</v>
      </c>
      <c r="C1805" s="23" t="s">
        <v>1886</v>
      </c>
      <c r="D1805" s="13" t="s">
        <v>14</v>
      </c>
      <c r="E1805" s="13" t="s">
        <v>1474</v>
      </c>
      <c r="F1805" s="13" t="s">
        <v>167</v>
      </c>
      <c r="G1805" s="13" t="s">
        <v>168</v>
      </c>
      <c r="H1805" s="36">
        <v>1</v>
      </c>
    </row>
    <row r="1806" spans="1:8">
      <c r="A1806" s="23">
        <v>2018</v>
      </c>
      <c r="B1806" s="23" t="s">
        <v>2367</v>
      </c>
      <c r="C1806" s="23" t="s">
        <v>1886</v>
      </c>
      <c r="D1806" s="13" t="s">
        <v>14</v>
      </c>
      <c r="E1806" s="13" t="s">
        <v>1474</v>
      </c>
      <c r="F1806" s="13" t="s">
        <v>167</v>
      </c>
      <c r="G1806" s="13" t="s">
        <v>1479</v>
      </c>
      <c r="H1806" s="36">
        <v>1</v>
      </c>
    </row>
    <row r="1807" spans="1:8">
      <c r="A1807" s="23">
        <v>2018</v>
      </c>
      <c r="B1807" s="23" t="s">
        <v>2367</v>
      </c>
      <c r="C1807" s="23" t="s">
        <v>1886</v>
      </c>
      <c r="D1807" s="13" t="s">
        <v>14</v>
      </c>
      <c r="E1807" s="13" t="s">
        <v>1475</v>
      </c>
      <c r="F1807" s="13" t="s">
        <v>23</v>
      </c>
      <c r="G1807" s="13" t="s">
        <v>1453</v>
      </c>
      <c r="H1807" s="36">
        <v>1</v>
      </c>
    </row>
    <row r="1808" spans="1:8">
      <c r="A1808" s="23">
        <v>2018</v>
      </c>
      <c r="B1808" s="23" t="s">
        <v>2367</v>
      </c>
      <c r="C1808" s="23" t="s">
        <v>1886</v>
      </c>
      <c r="D1808" s="13" t="s">
        <v>14</v>
      </c>
      <c r="E1808" s="13" t="s">
        <v>1475</v>
      </c>
      <c r="F1808" s="13" t="s">
        <v>14</v>
      </c>
      <c r="G1808" s="13" t="s">
        <v>1456</v>
      </c>
      <c r="H1808" s="36">
        <v>3</v>
      </c>
    </row>
    <row r="1809" spans="1:8">
      <c r="A1809" s="23">
        <v>2018</v>
      </c>
      <c r="B1809" s="23" t="s">
        <v>2367</v>
      </c>
      <c r="C1809" s="23" t="s">
        <v>1886</v>
      </c>
      <c r="D1809" s="13" t="s">
        <v>14</v>
      </c>
      <c r="E1809" s="13" t="s">
        <v>1475</v>
      </c>
      <c r="F1809" s="13" t="s">
        <v>14</v>
      </c>
      <c r="G1809" s="13" t="s">
        <v>1457</v>
      </c>
      <c r="H1809" s="36">
        <v>3</v>
      </c>
    </row>
    <row r="1810" spans="1:8">
      <c r="A1810" s="23">
        <v>2018</v>
      </c>
      <c r="B1810" s="23" t="s">
        <v>2367</v>
      </c>
      <c r="C1810" s="23" t="s">
        <v>1886</v>
      </c>
      <c r="D1810" s="13" t="s">
        <v>14</v>
      </c>
      <c r="E1810" s="13" t="s">
        <v>1475</v>
      </c>
      <c r="F1810" s="13" t="s">
        <v>14</v>
      </c>
      <c r="G1810" s="13" t="s">
        <v>1474</v>
      </c>
      <c r="H1810" s="36">
        <v>1</v>
      </c>
    </row>
    <row r="1811" spans="1:8">
      <c r="A1811" s="23">
        <v>2018</v>
      </c>
      <c r="B1811" s="23" t="s">
        <v>2367</v>
      </c>
      <c r="C1811" s="23" t="s">
        <v>1886</v>
      </c>
      <c r="D1811" s="13" t="s">
        <v>14</v>
      </c>
      <c r="E1811" s="13" t="s">
        <v>1476</v>
      </c>
      <c r="F1811" s="13" t="s">
        <v>23</v>
      </c>
      <c r="G1811" s="13" t="s">
        <v>1453</v>
      </c>
      <c r="H1811" s="36">
        <v>1</v>
      </c>
    </row>
    <row r="1812" spans="1:8">
      <c r="A1812" s="23">
        <v>2018</v>
      </c>
      <c r="B1812" s="23" t="s">
        <v>2367</v>
      </c>
      <c r="C1812" s="23" t="s">
        <v>1886</v>
      </c>
      <c r="D1812" s="13" t="s">
        <v>14</v>
      </c>
      <c r="E1812" s="13" t="s">
        <v>1476</v>
      </c>
      <c r="F1812" s="13" t="s">
        <v>70</v>
      </c>
      <c r="G1812" s="13" t="s">
        <v>577</v>
      </c>
      <c r="H1812" s="36">
        <v>2</v>
      </c>
    </row>
    <row r="1813" spans="1:8">
      <c r="A1813" s="23">
        <v>2018</v>
      </c>
      <c r="B1813" s="23" t="s">
        <v>2367</v>
      </c>
      <c r="C1813" s="23" t="s">
        <v>1886</v>
      </c>
      <c r="D1813" s="13" t="s">
        <v>14</v>
      </c>
      <c r="E1813" s="13" t="s">
        <v>1476</v>
      </c>
      <c r="F1813" s="13" t="s">
        <v>14</v>
      </c>
      <c r="G1813" s="13" t="s">
        <v>1456</v>
      </c>
      <c r="H1813" s="36">
        <v>3</v>
      </c>
    </row>
    <row r="1814" spans="1:8">
      <c r="A1814" s="23">
        <v>2018</v>
      </c>
      <c r="B1814" s="23" t="s">
        <v>2367</v>
      </c>
      <c r="C1814" s="23" t="s">
        <v>1886</v>
      </c>
      <c r="D1814" s="13" t="s">
        <v>23</v>
      </c>
      <c r="E1814" s="13" t="s">
        <v>1453</v>
      </c>
      <c r="F1814" s="13" t="s">
        <v>10</v>
      </c>
      <c r="G1814" s="13" t="s">
        <v>1454</v>
      </c>
      <c r="H1814" s="36">
        <v>1</v>
      </c>
    </row>
    <row r="1815" spans="1:8">
      <c r="A1815" s="23">
        <v>2018</v>
      </c>
      <c r="B1815" s="23" t="s">
        <v>2367</v>
      </c>
      <c r="C1815" s="23" t="s">
        <v>1886</v>
      </c>
      <c r="D1815" s="13" t="s">
        <v>23</v>
      </c>
      <c r="E1815" s="13" t="s">
        <v>1453</v>
      </c>
      <c r="F1815" s="13" t="s">
        <v>60</v>
      </c>
      <c r="G1815" s="13" t="s">
        <v>1458</v>
      </c>
      <c r="H1815" s="36">
        <v>1</v>
      </c>
    </row>
    <row r="1816" spans="1:8">
      <c r="A1816" s="23">
        <v>2018</v>
      </c>
      <c r="B1816" s="23" t="s">
        <v>2367</v>
      </c>
      <c r="C1816" s="23" t="s">
        <v>1886</v>
      </c>
      <c r="D1816" s="13" t="s">
        <v>23</v>
      </c>
      <c r="E1816" s="13" t="s">
        <v>1453</v>
      </c>
      <c r="F1816" s="13" t="s">
        <v>76</v>
      </c>
      <c r="G1816" s="13" t="s">
        <v>1459</v>
      </c>
      <c r="H1816" s="36">
        <v>6</v>
      </c>
    </row>
    <row r="1817" spans="1:8">
      <c r="A1817" s="23">
        <v>2018</v>
      </c>
      <c r="B1817" s="23" t="s">
        <v>2367</v>
      </c>
      <c r="C1817" s="23" t="s">
        <v>1886</v>
      </c>
      <c r="D1817" s="13" t="s">
        <v>23</v>
      </c>
      <c r="E1817" s="13" t="s">
        <v>1453</v>
      </c>
      <c r="F1817" s="13" t="s">
        <v>23</v>
      </c>
      <c r="G1817" s="13" t="s">
        <v>1460</v>
      </c>
      <c r="H1817" s="36">
        <v>8</v>
      </c>
    </row>
    <row r="1818" spans="1:8">
      <c r="A1818" s="23">
        <v>2018</v>
      </c>
      <c r="B1818" s="23" t="s">
        <v>2367</v>
      </c>
      <c r="C1818" s="23" t="s">
        <v>1886</v>
      </c>
      <c r="D1818" s="13" t="s">
        <v>23</v>
      </c>
      <c r="E1818" s="13" t="s">
        <v>1453</v>
      </c>
      <c r="F1818" s="13" t="s">
        <v>41</v>
      </c>
      <c r="G1818" s="13" t="s">
        <v>1461</v>
      </c>
      <c r="H1818" s="36">
        <v>2</v>
      </c>
    </row>
    <row r="1819" spans="1:8">
      <c r="A1819" s="23">
        <v>2018</v>
      </c>
      <c r="B1819" s="23" t="s">
        <v>2367</v>
      </c>
      <c r="C1819" s="23" t="s">
        <v>1886</v>
      </c>
      <c r="D1819" s="13" t="s">
        <v>23</v>
      </c>
      <c r="E1819" s="13" t="s">
        <v>1453</v>
      </c>
      <c r="F1819" s="13" t="s">
        <v>5</v>
      </c>
      <c r="G1819" s="13" t="s">
        <v>1462</v>
      </c>
      <c r="H1819" s="36">
        <v>3</v>
      </c>
    </row>
    <row r="1820" spans="1:8">
      <c r="A1820" s="23">
        <v>2018</v>
      </c>
      <c r="B1820" s="23" t="s">
        <v>2367</v>
      </c>
      <c r="C1820" s="23" t="s">
        <v>1886</v>
      </c>
      <c r="D1820" s="13" t="s">
        <v>23</v>
      </c>
      <c r="E1820" s="13" t="s">
        <v>1453</v>
      </c>
      <c r="F1820" s="13" t="s">
        <v>23</v>
      </c>
      <c r="G1820" s="13" t="s">
        <v>1464</v>
      </c>
      <c r="H1820" s="36">
        <v>4</v>
      </c>
    </row>
    <row r="1821" spans="1:8">
      <c r="A1821" s="23">
        <v>2018</v>
      </c>
      <c r="B1821" s="23" t="s">
        <v>2367</v>
      </c>
      <c r="C1821" s="23" t="s">
        <v>1886</v>
      </c>
      <c r="D1821" s="13" t="s">
        <v>23</v>
      </c>
      <c r="E1821" s="13" t="s">
        <v>1453</v>
      </c>
      <c r="F1821" s="13" t="s">
        <v>104</v>
      </c>
      <c r="G1821" s="13" t="s">
        <v>1472</v>
      </c>
      <c r="H1821" s="36">
        <v>1</v>
      </c>
    </row>
    <row r="1822" spans="1:8">
      <c r="A1822" s="23">
        <v>2018</v>
      </c>
      <c r="B1822" s="23" t="s">
        <v>2367</v>
      </c>
      <c r="C1822" s="23" t="s">
        <v>1886</v>
      </c>
      <c r="D1822" s="13" t="s">
        <v>23</v>
      </c>
      <c r="E1822" s="13" t="s">
        <v>1460</v>
      </c>
      <c r="F1822" s="13" t="s">
        <v>23</v>
      </c>
      <c r="G1822" s="13" t="s">
        <v>1453</v>
      </c>
      <c r="H1822" s="36">
        <v>3</v>
      </c>
    </row>
    <row r="1823" spans="1:8">
      <c r="A1823" s="23">
        <v>2018</v>
      </c>
      <c r="B1823" s="23" t="s">
        <v>2367</v>
      </c>
      <c r="C1823" s="23" t="s">
        <v>1886</v>
      </c>
      <c r="D1823" s="13" t="s">
        <v>23</v>
      </c>
      <c r="E1823" s="13" t="s">
        <v>1460</v>
      </c>
      <c r="F1823" s="13" t="s">
        <v>41</v>
      </c>
      <c r="G1823" s="13" t="s">
        <v>1461</v>
      </c>
      <c r="H1823" s="36">
        <v>1</v>
      </c>
    </row>
    <row r="1824" spans="1:8">
      <c r="A1824" s="23">
        <v>2018</v>
      </c>
      <c r="B1824" s="23" t="s">
        <v>2367</v>
      </c>
      <c r="C1824" s="23" t="s">
        <v>1886</v>
      </c>
      <c r="D1824" s="13" t="s">
        <v>23</v>
      </c>
      <c r="E1824" s="13" t="s">
        <v>1460</v>
      </c>
      <c r="F1824" s="13" t="s">
        <v>5</v>
      </c>
      <c r="G1824" s="13" t="s">
        <v>1462</v>
      </c>
      <c r="H1824" s="36">
        <v>2</v>
      </c>
    </row>
    <row r="1825" spans="1:8">
      <c r="A1825" s="23">
        <v>2018</v>
      </c>
      <c r="B1825" s="23" t="s">
        <v>2367</v>
      </c>
      <c r="C1825" s="23" t="s">
        <v>1886</v>
      </c>
      <c r="D1825" s="13" t="s">
        <v>23</v>
      </c>
      <c r="E1825" s="13" t="s">
        <v>1460</v>
      </c>
      <c r="F1825" s="13" t="s">
        <v>23</v>
      </c>
      <c r="G1825" s="13" t="s">
        <v>1464</v>
      </c>
      <c r="H1825" s="36">
        <v>1</v>
      </c>
    </row>
    <row r="1826" spans="1:8">
      <c r="A1826" s="23">
        <v>2018</v>
      </c>
      <c r="B1826" s="23" t="s">
        <v>2367</v>
      </c>
      <c r="C1826" s="23" t="s">
        <v>1886</v>
      </c>
      <c r="D1826" s="13" t="s">
        <v>23</v>
      </c>
      <c r="E1826" s="13" t="s">
        <v>1460</v>
      </c>
      <c r="F1826" s="13" t="s">
        <v>104</v>
      </c>
      <c r="G1826" s="13" t="s">
        <v>1486</v>
      </c>
      <c r="H1826" s="36">
        <v>1</v>
      </c>
    </row>
    <row r="1827" spans="1:8">
      <c r="A1827" s="23">
        <v>2018</v>
      </c>
      <c r="B1827" s="23" t="s">
        <v>2367</v>
      </c>
      <c r="C1827" s="23" t="s">
        <v>1886</v>
      </c>
      <c r="D1827" s="13" t="s">
        <v>23</v>
      </c>
      <c r="E1827" s="13" t="s">
        <v>1460</v>
      </c>
      <c r="F1827" s="13" t="s">
        <v>86</v>
      </c>
      <c r="G1827" s="13" t="s">
        <v>87</v>
      </c>
      <c r="H1827" s="36">
        <v>1</v>
      </c>
    </row>
    <row r="1828" spans="1:8">
      <c r="A1828" s="23">
        <v>2018</v>
      </c>
      <c r="B1828" s="23" t="s">
        <v>2367</v>
      </c>
      <c r="C1828" s="23" t="s">
        <v>1886</v>
      </c>
      <c r="D1828" s="13" t="s">
        <v>23</v>
      </c>
      <c r="E1828" s="13" t="s">
        <v>1464</v>
      </c>
      <c r="F1828" s="13" t="s">
        <v>23</v>
      </c>
      <c r="G1828" s="13" t="s">
        <v>1453</v>
      </c>
      <c r="H1828" s="36">
        <v>5</v>
      </c>
    </row>
    <row r="1829" spans="1:8">
      <c r="A1829" s="23">
        <v>2018</v>
      </c>
      <c r="B1829" s="23" t="s">
        <v>2367</v>
      </c>
      <c r="C1829" s="23" t="s">
        <v>1886</v>
      </c>
      <c r="D1829" s="13" t="s">
        <v>23</v>
      </c>
      <c r="E1829" s="13" t="s">
        <v>1464</v>
      </c>
      <c r="F1829" s="13" t="s">
        <v>70</v>
      </c>
      <c r="G1829" s="13" t="s">
        <v>577</v>
      </c>
      <c r="H1829" s="36">
        <v>1</v>
      </c>
    </row>
    <row r="1830" spans="1:8">
      <c r="A1830" s="23">
        <v>2018</v>
      </c>
      <c r="B1830" s="23" t="s">
        <v>2367</v>
      </c>
      <c r="C1830" s="23" t="s">
        <v>1886</v>
      </c>
      <c r="D1830" s="13" t="s">
        <v>23</v>
      </c>
      <c r="E1830" s="13" t="s">
        <v>1464</v>
      </c>
      <c r="F1830" s="13" t="s">
        <v>60</v>
      </c>
      <c r="G1830" s="13" t="s">
        <v>1458</v>
      </c>
      <c r="H1830" s="36">
        <v>2</v>
      </c>
    </row>
    <row r="1831" spans="1:8">
      <c r="A1831" s="23">
        <v>2018</v>
      </c>
      <c r="B1831" s="23" t="s">
        <v>2367</v>
      </c>
      <c r="C1831" s="23" t="s">
        <v>1886</v>
      </c>
      <c r="D1831" s="13" t="s">
        <v>23</v>
      </c>
      <c r="E1831" s="13" t="s">
        <v>1464</v>
      </c>
      <c r="F1831" s="13" t="s">
        <v>76</v>
      </c>
      <c r="G1831" s="13" t="s">
        <v>1459</v>
      </c>
      <c r="H1831" s="36">
        <v>1</v>
      </c>
    </row>
    <row r="1832" spans="1:8">
      <c r="A1832" s="23">
        <v>2018</v>
      </c>
      <c r="B1832" s="23" t="s">
        <v>2367</v>
      </c>
      <c r="C1832" s="23" t="s">
        <v>1886</v>
      </c>
      <c r="D1832" s="13" t="s">
        <v>23</v>
      </c>
      <c r="E1832" s="13" t="s">
        <v>1464</v>
      </c>
      <c r="F1832" s="13" t="s">
        <v>23</v>
      </c>
      <c r="G1832" s="13" t="s">
        <v>1460</v>
      </c>
      <c r="H1832" s="36">
        <v>1</v>
      </c>
    </row>
    <row r="1833" spans="1:8">
      <c r="A1833" s="23">
        <v>2018</v>
      </c>
      <c r="B1833" s="23" t="s">
        <v>2367</v>
      </c>
      <c r="C1833" s="23" t="s">
        <v>1886</v>
      </c>
      <c r="D1833" s="13" t="s">
        <v>23</v>
      </c>
      <c r="E1833" s="13" t="s">
        <v>1464</v>
      </c>
      <c r="F1833" s="13" t="s">
        <v>41</v>
      </c>
      <c r="G1833" s="13" t="s">
        <v>1461</v>
      </c>
      <c r="H1833" s="36">
        <v>2</v>
      </c>
    </row>
    <row r="1834" spans="1:8">
      <c r="A1834" s="23">
        <v>2018</v>
      </c>
      <c r="B1834" s="23" t="s">
        <v>2367</v>
      </c>
      <c r="C1834" s="23" t="s">
        <v>1886</v>
      </c>
      <c r="D1834" s="13" t="s">
        <v>23</v>
      </c>
      <c r="E1834" s="13" t="s">
        <v>1464</v>
      </c>
      <c r="F1834" s="13" t="s">
        <v>70</v>
      </c>
      <c r="G1834" s="13" t="s">
        <v>1466</v>
      </c>
      <c r="H1834" s="36">
        <v>1</v>
      </c>
    </row>
    <row r="1835" spans="1:8">
      <c r="A1835" s="23">
        <v>2018</v>
      </c>
      <c r="B1835" s="23" t="s">
        <v>2367</v>
      </c>
      <c r="C1835" s="23" t="s">
        <v>1886</v>
      </c>
      <c r="D1835" s="13" t="s">
        <v>23</v>
      </c>
      <c r="E1835" s="13" t="s">
        <v>1464</v>
      </c>
      <c r="F1835" s="13" t="s">
        <v>100</v>
      </c>
      <c r="G1835" s="13" t="s">
        <v>1468</v>
      </c>
      <c r="H1835" s="36">
        <v>1</v>
      </c>
    </row>
    <row r="1836" spans="1:8">
      <c r="A1836" s="23">
        <v>2018</v>
      </c>
      <c r="B1836" s="23" t="s">
        <v>2367</v>
      </c>
      <c r="C1836" s="23" t="s">
        <v>1886</v>
      </c>
      <c r="D1836" s="13" t="s">
        <v>23</v>
      </c>
      <c r="E1836" s="13" t="s">
        <v>1464</v>
      </c>
      <c r="F1836" s="13" t="s">
        <v>70</v>
      </c>
      <c r="G1836" s="13" t="s">
        <v>1469</v>
      </c>
      <c r="H1836" s="36">
        <v>1</v>
      </c>
    </row>
    <row r="1837" spans="1:8">
      <c r="A1837" s="23">
        <v>2018</v>
      </c>
      <c r="B1837" s="23" t="s">
        <v>2367</v>
      </c>
      <c r="C1837" s="23" t="s">
        <v>1886</v>
      </c>
      <c r="D1837" s="13" t="s">
        <v>23</v>
      </c>
      <c r="E1837" s="13" t="s">
        <v>1464</v>
      </c>
      <c r="F1837" s="13" t="s">
        <v>104</v>
      </c>
      <c r="G1837" s="13" t="s">
        <v>1470</v>
      </c>
      <c r="H1837" s="36">
        <v>1</v>
      </c>
    </row>
    <row r="1838" spans="1:8">
      <c r="A1838" s="23">
        <v>2018</v>
      </c>
      <c r="B1838" s="23" t="s">
        <v>2367</v>
      </c>
      <c r="C1838" s="23" t="s">
        <v>1886</v>
      </c>
      <c r="D1838" s="13" t="s">
        <v>23</v>
      </c>
      <c r="E1838" s="13" t="s">
        <v>1464</v>
      </c>
      <c r="F1838" s="13" t="s">
        <v>104</v>
      </c>
      <c r="G1838" s="13" t="s">
        <v>1472</v>
      </c>
      <c r="H1838" s="36">
        <v>1</v>
      </c>
    </row>
    <row r="1839" spans="1:8">
      <c r="A1839" s="23">
        <v>2018</v>
      </c>
      <c r="B1839" s="23" t="s">
        <v>2367</v>
      </c>
      <c r="C1839" s="23" t="s">
        <v>1886</v>
      </c>
      <c r="D1839" s="13" t="s">
        <v>23</v>
      </c>
      <c r="E1839" s="13" t="s">
        <v>1464</v>
      </c>
      <c r="F1839" s="13" t="s">
        <v>76</v>
      </c>
      <c r="G1839" s="13" t="s">
        <v>77</v>
      </c>
      <c r="H1839" s="36">
        <v>2</v>
      </c>
    </row>
    <row r="1840" spans="1:8">
      <c r="A1840" s="23">
        <v>2018</v>
      </c>
      <c r="B1840" s="23" t="s">
        <v>2367</v>
      </c>
      <c r="C1840" s="23" t="s">
        <v>1886</v>
      </c>
      <c r="D1840" s="13" t="s">
        <v>23</v>
      </c>
      <c r="E1840" s="13" t="s">
        <v>1464</v>
      </c>
      <c r="F1840" s="13" t="s">
        <v>14</v>
      </c>
      <c r="G1840" s="13" t="s">
        <v>1474</v>
      </c>
      <c r="H1840" s="36">
        <v>4</v>
      </c>
    </row>
    <row r="1841" spans="1:8">
      <c r="A1841" s="23">
        <v>2018</v>
      </c>
      <c r="B1841" s="23" t="s">
        <v>2367</v>
      </c>
      <c r="C1841" s="23" t="s">
        <v>1886</v>
      </c>
      <c r="D1841" s="13" t="s">
        <v>23</v>
      </c>
      <c r="E1841" s="13" t="s">
        <v>1464</v>
      </c>
      <c r="F1841" s="13" t="s">
        <v>60</v>
      </c>
      <c r="G1841" s="13" t="s">
        <v>1477</v>
      </c>
      <c r="H1841" s="36">
        <v>2</v>
      </c>
    </row>
    <row r="1842" spans="1:8">
      <c r="A1842" s="23">
        <v>2018</v>
      </c>
      <c r="B1842" s="23" t="s">
        <v>2367</v>
      </c>
      <c r="C1842" s="23" t="s">
        <v>1886</v>
      </c>
      <c r="D1842" s="13" t="s">
        <v>41</v>
      </c>
      <c r="E1842" s="13" t="s">
        <v>1461</v>
      </c>
      <c r="F1842" s="13" t="s">
        <v>23</v>
      </c>
      <c r="G1842" s="13" t="s">
        <v>1453</v>
      </c>
      <c r="H1842" s="36">
        <v>1</v>
      </c>
    </row>
    <row r="1843" spans="1:8">
      <c r="A1843" s="23">
        <v>2018</v>
      </c>
      <c r="B1843" s="23" t="s">
        <v>2367</v>
      </c>
      <c r="C1843" s="23" t="s">
        <v>1886</v>
      </c>
      <c r="D1843" s="13" t="s">
        <v>41</v>
      </c>
      <c r="E1843" s="13" t="s">
        <v>1461</v>
      </c>
      <c r="F1843" s="13" t="s">
        <v>70</v>
      </c>
      <c r="G1843" s="13" t="s">
        <v>577</v>
      </c>
      <c r="H1843" s="36">
        <v>1</v>
      </c>
    </row>
    <row r="1844" spans="1:8">
      <c r="A1844" s="23">
        <v>2018</v>
      </c>
      <c r="B1844" s="23" t="s">
        <v>2367</v>
      </c>
      <c r="C1844" s="23" t="s">
        <v>1886</v>
      </c>
      <c r="D1844" s="13" t="s">
        <v>41</v>
      </c>
      <c r="E1844" s="13" t="s">
        <v>1461</v>
      </c>
      <c r="F1844" s="13" t="s">
        <v>10</v>
      </c>
      <c r="G1844" s="13" t="s">
        <v>1454</v>
      </c>
      <c r="H1844" s="36">
        <v>1</v>
      </c>
    </row>
    <row r="1845" spans="1:8">
      <c r="A1845" s="23">
        <v>2018</v>
      </c>
      <c r="B1845" s="23" t="s">
        <v>2367</v>
      </c>
      <c r="C1845" s="23" t="s">
        <v>1886</v>
      </c>
      <c r="D1845" s="13" t="s">
        <v>41</v>
      </c>
      <c r="E1845" s="13" t="s">
        <v>1461</v>
      </c>
      <c r="F1845" s="13" t="s">
        <v>14</v>
      </c>
      <c r="G1845" s="13" t="s">
        <v>1457</v>
      </c>
      <c r="H1845" s="36">
        <v>1</v>
      </c>
    </row>
    <row r="1846" spans="1:8">
      <c r="A1846" s="23">
        <v>2018</v>
      </c>
      <c r="B1846" s="23" t="s">
        <v>2367</v>
      </c>
      <c r="C1846" s="23" t="s">
        <v>1886</v>
      </c>
      <c r="D1846" s="13" t="s">
        <v>41</v>
      </c>
      <c r="E1846" s="13" t="s">
        <v>1461</v>
      </c>
      <c r="F1846" s="13" t="s">
        <v>60</v>
      </c>
      <c r="G1846" s="13" t="s">
        <v>1458</v>
      </c>
      <c r="H1846" s="36">
        <v>4</v>
      </c>
    </row>
    <row r="1847" spans="1:8">
      <c r="A1847" s="23">
        <v>2018</v>
      </c>
      <c r="B1847" s="23" t="s">
        <v>2367</v>
      </c>
      <c r="C1847" s="23" t="s">
        <v>1886</v>
      </c>
      <c r="D1847" s="13" t="s">
        <v>41</v>
      </c>
      <c r="E1847" s="13" t="s">
        <v>1461</v>
      </c>
      <c r="F1847" s="13" t="s">
        <v>76</v>
      </c>
      <c r="G1847" s="13" t="s">
        <v>1459</v>
      </c>
      <c r="H1847" s="36">
        <v>3</v>
      </c>
    </row>
    <row r="1848" spans="1:8">
      <c r="A1848" s="23">
        <v>2018</v>
      </c>
      <c r="B1848" s="23" t="s">
        <v>2367</v>
      </c>
      <c r="C1848" s="23" t="s">
        <v>1886</v>
      </c>
      <c r="D1848" s="13" t="s">
        <v>41</v>
      </c>
      <c r="E1848" s="13" t="s">
        <v>1461</v>
      </c>
      <c r="F1848" s="13" t="s">
        <v>23</v>
      </c>
      <c r="G1848" s="13" t="s">
        <v>1460</v>
      </c>
      <c r="H1848" s="36">
        <v>1</v>
      </c>
    </row>
    <row r="1849" spans="1:8">
      <c r="A1849" s="23">
        <v>2018</v>
      </c>
      <c r="B1849" s="23" t="s">
        <v>2367</v>
      </c>
      <c r="C1849" s="23" t="s">
        <v>1886</v>
      </c>
      <c r="D1849" s="13" t="s">
        <v>41</v>
      </c>
      <c r="E1849" s="13" t="s">
        <v>1461</v>
      </c>
      <c r="F1849" s="13" t="s">
        <v>23</v>
      </c>
      <c r="G1849" s="13" t="s">
        <v>1464</v>
      </c>
      <c r="H1849" s="36">
        <v>1</v>
      </c>
    </row>
    <row r="1850" spans="1:8">
      <c r="A1850" s="23">
        <v>2018</v>
      </c>
      <c r="B1850" s="23" t="s">
        <v>2367</v>
      </c>
      <c r="C1850" s="23" t="s">
        <v>1886</v>
      </c>
      <c r="D1850" s="13" t="s">
        <v>41</v>
      </c>
      <c r="E1850" s="13" t="s">
        <v>1461</v>
      </c>
      <c r="F1850" s="13" t="s">
        <v>70</v>
      </c>
      <c r="G1850" s="13" t="s">
        <v>1466</v>
      </c>
      <c r="H1850" s="36">
        <v>3</v>
      </c>
    </row>
    <row r="1851" spans="1:8">
      <c r="A1851" s="23">
        <v>2018</v>
      </c>
      <c r="B1851" s="23" t="s">
        <v>2367</v>
      </c>
      <c r="C1851" s="23" t="s">
        <v>1886</v>
      </c>
      <c r="D1851" s="13" t="s">
        <v>41</v>
      </c>
      <c r="E1851" s="13" t="s">
        <v>1461</v>
      </c>
      <c r="F1851" s="13" t="s">
        <v>100</v>
      </c>
      <c r="G1851" s="13" t="s">
        <v>1468</v>
      </c>
      <c r="H1851" s="36">
        <v>6</v>
      </c>
    </row>
    <row r="1852" spans="1:8">
      <c r="A1852" s="23">
        <v>2018</v>
      </c>
      <c r="B1852" s="23" t="s">
        <v>2367</v>
      </c>
      <c r="C1852" s="23" t="s">
        <v>1886</v>
      </c>
      <c r="D1852" s="13" t="s">
        <v>41</v>
      </c>
      <c r="E1852" s="13" t="s">
        <v>1461</v>
      </c>
      <c r="F1852" s="13" t="s">
        <v>70</v>
      </c>
      <c r="G1852" s="13" t="s">
        <v>1469</v>
      </c>
      <c r="H1852" s="36">
        <v>1</v>
      </c>
    </row>
    <row r="1853" spans="1:8">
      <c r="A1853" s="23">
        <v>2018</v>
      </c>
      <c r="B1853" s="23" t="s">
        <v>2367</v>
      </c>
      <c r="C1853" s="23" t="s">
        <v>1886</v>
      </c>
      <c r="D1853" s="13" t="s">
        <v>41</v>
      </c>
      <c r="E1853" s="13" t="s">
        <v>1461</v>
      </c>
      <c r="F1853" s="13" t="s">
        <v>104</v>
      </c>
      <c r="G1853" s="13" t="s">
        <v>1470</v>
      </c>
      <c r="H1853" s="36">
        <v>1</v>
      </c>
    </row>
    <row r="1854" spans="1:8">
      <c r="A1854" s="23">
        <v>2018</v>
      </c>
      <c r="B1854" s="23" t="s">
        <v>2367</v>
      </c>
      <c r="C1854" s="23" t="s">
        <v>1886</v>
      </c>
      <c r="D1854" s="13" t="s">
        <v>41</v>
      </c>
      <c r="E1854" s="13" t="s">
        <v>1461</v>
      </c>
      <c r="F1854" s="13" t="s">
        <v>60</v>
      </c>
      <c r="G1854" s="13" t="s">
        <v>1477</v>
      </c>
      <c r="H1854" s="36">
        <v>8</v>
      </c>
    </row>
    <row r="1855" spans="1:8">
      <c r="A1855" s="23">
        <v>2018</v>
      </c>
      <c r="B1855" s="23" t="s">
        <v>2367</v>
      </c>
      <c r="C1855" s="23" t="s">
        <v>1886</v>
      </c>
      <c r="D1855" s="13" t="s">
        <v>41</v>
      </c>
      <c r="E1855" s="13" t="s">
        <v>1461</v>
      </c>
      <c r="F1855" s="13" t="s">
        <v>70</v>
      </c>
      <c r="G1855" s="13" t="s">
        <v>1478</v>
      </c>
      <c r="H1855" s="36">
        <v>2</v>
      </c>
    </row>
    <row r="1856" spans="1:8">
      <c r="A1856" s="23">
        <v>2018</v>
      </c>
      <c r="B1856" s="23" t="s">
        <v>2367</v>
      </c>
      <c r="C1856" s="23" t="s">
        <v>1886</v>
      </c>
      <c r="D1856" s="13" t="s">
        <v>60</v>
      </c>
      <c r="E1856" s="13" t="s">
        <v>1458</v>
      </c>
      <c r="F1856" s="13" t="s">
        <v>23</v>
      </c>
      <c r="G1856" s="13" t="s">
        <v>1453</v>
      </c>
      <c r="H1856" s="36">
        <v>3</v>
      </c>
    </row>
    <row r="1857" spans="1:8">
      <c r="A1857" s="23">
        <v>2018</v>
      </c>
      <c r="B1857" s="23" t="s">
        <v>2367</v>
      </c>
      <c r="C1857" s="23" t="s">
        <v>1886</v>
      </c>
      <c r="D1857" s="13" t="s">
        <v>60</v>
      </c>
      <c r="E1857" s="13" t="s">
        <v>1458</v>
      </c>
      <c r="F1857" s="13" t="s">
        <v>70</v>
      </c>
      <c r="G1857" s="13" t="s">
        <v>577</v>
      </c>
      <c r="H1857" s="36">
        <v>5</v>
      </c>
    </row>
    <row r="1858" spans="1:8">
      <c r="A1858" s="23">
        <v>2018</v>
      </c>
      <c r="B1858" s="23" t="s">
        <v>2367</v>
      </c>
      <c r="C1858" s="23" t="s">
        <v>1886</v>
      </c>
      <c r="D1858" s="13" t="s">
        <v>60</v>
      </c>
      <c r="E1858" s="13" t="s">
        <v>1458</v>
      </c>
      <c r="F1858" s="13" t="s">
        <v>76</v>
      </c>
      <c r="G1858" s="13" t="s">
        <v>1459</v>
      </c>
      <c r="H1858" s="36">
        <v>3</v>
      </c>
    </row>
    <row r="1859" spans="1:8">
      <c r="A1859" s="23">
        <v>2018</v>
      </c>
      <c r="B1859" s="23" t="s">
        <v>2367</v>
      </c>
      <c r="C1859" s="23" t="s">
        <v>1886</v>
      </c>
      <c r="D1859" s="13" t="s">
        <v>60</v>
      </c>
      <c r="E1859" s="13" t="s">
        <v>1458</v>
      </c>
      <c r="F1859" s="13" t="s">
        <v>41</v>
      </c>
      <c r="G1859" s="13" t="s">
        <v>1461</v>
      </c>
      <c r="H1859" s="36">
        <v>15</v>
      </c>
    </row>
    <row r="1860" spans="1:8">
      <c r="A1860" s="23">
        <v>2018</v>
      </c>
      <c r="B1860" s="23" t="s">
        <v>2367</v>
      </c>
      <c r="C1860" s="23" t="s">
        <v>1886</v>
      </c>
      <c r="D1860" s="13" t="s">
        <v>60</v>
      </c>
      <c r="E1860" s="13" t="s">
        <v>1458</v>
      </c>
      <c r="F1860" s="13" t="s">
        <v>23</v>
      </c>
      <c r="G1860" s="13" t="s">
        <v>1464</v>
      </c>
      <c r="H1860" s="36">
        <v>8</v>
      </c>
    </row>
    <row r="1861" spans="1:8">
      <c r="A1861" s="23">
        <v>2018</v>
      </c>
      <c r="B1861" s="23" t="s">
        <v>2367</v>
      </c>
      <c r="C1861" s="23" t="s">
        <v>1886</v>
      </c>
      <c r="D1861" s="13" t="s">
        <v>60</v>
      </c>
      <c r="E1861" s="13" t="s">
        <v>1458</v>
      </c>
      <c r="F1861" s="13" t="s">
        <v>100</v>
      </c>
      <c r="G1861" s="13" t="s">
        <v>1468</v>
      </c>
      <c r="H1861" s="36">
        <v>4</v>
      </c>
    </row>
    <row r="1862" spans="1:8">
      <c r="A1862" s="23">
        <v>2018</v>
      </c>
      <c r="B1862" s="23" t="s">
        <v>2367</v>
      </c>
      <c r="C1862" s="23" t="s">
        <v>1886</v>
      </c>
      <c r="D1862" s="13" t="s">
        <v>60</v>
      </c>
      <c r="E1862" s="13" t="s">
        <v>1458</v>
      </c>
      <c r="F1862" s="13" t="s">
        <v>70</v>
      </c>
      <c r="G1862" s="13" t="s">
        <v>1469</v>
      </c>
      <c r="H1862" s="36">
        <v>8</v>
      </c>
    </row>
    <row r="1863" spans="1:8">
      <c r="A1863" s="23">
        <v>2018</v>
      </c>
      <c r="B1863" s="23" t="s">
        <v>2367</v>
      </c>
      <c r="C1863" s="23" t="s">
        <v>1886</v>
      </c>
      <c r="D1863" s="13" t="s">
        <v>60</v>
      </c>
      <c r="E1863" s="13" t="s">
        <v>1458</v>
      </c>
      <c r="F1863" s="13" t="s">
        <v>164</v>
      </c>
      <c r="G1863" s="13" t="s">
        <v>584</v>
      </c>
      <c r="H1863" s="36">
        <v>1</v>
      </c>
    </row>
    <row r="1864" spans="1:8">
      <c r="A1864" s="23">
        <v>2018</v>
      </c>
      <c r="B1864" s="23" t="s">
        <v>2367</v>
      </c>
      <c r="C1864" s="23" t="s">
        <v>1886</v>
      </c>
      <c r="D1864" s="13" t="s">
        <v>60</v>
      </c>
      <c r="E1864" s="13" t="s">
        <v>1458</v>
      </c>
      <c r="F1864" s="13" t="s">
        <v>60</v>
      </c>
      <c r="G1864" s="13" t="s">
        <v>1477</v>
      </c>
      <c r="H1864" s="36">
        <v>15</v>
      </c>
    </row>
    <row r="1865" spans="1:8">
      <c r="A1865" s="23">
        <v>2018</v>
      </c>
      <c r="B1865" s="23" t="s">
        <v>2367</v>
      </c>
      <c r="C1865" s="23" t="s">
        <v>1886</v>
      </c>
      <c r="D1865" s="13" t="s">
        <v>60</v>
      </c>
      <c r="E1865" s="13" t="s">
        <v>1458</v>
      </c>
      <c r="F1865" s="13" t="s">
        <v>70</v>
      </c>
      <c r="G1865" s="13" t="s">
        <v>1478</v>
      </c>
      <c r="H1865" s="36">
        <v>5</v>
      </c>
    </row>
    <row r="1866" spans="1:8">
      <c r="A1866" s="23">
        <v>2018</v>
      </c>
      <c r="B1866" s="23" t="s">
        <v>2367</v>
      </c>
      <c r="C1866" s="23" t="s">
        <v>1886</v>
      </c>
      <c r="D1866" s="13" t="s">
        <v>60</v>
      </c>
      <c r="E1866" s="13" t="s">
        <v>1477</v>
      </c>
      <c r="F1866" s="13" t="s">
        <v>23</v>
      </c>
      <c r="G1866" s="13" t="s">
        <v>1453</v>
      </c>
      <c r="H1866" s="36">
        <v>5</v>
      </c>
    </row>
    <row r="1867" spans="1:8">
      <c r="A1867" s="23">
        <v>2018</v>
      </c>
      <c r="B1867" s="23" t="s">
        <v>2367</v>
      </c>
      <c r="C1867" s="23" t="s">
        <v>1886</v>
      </c>
      <c r="D1867" s="13" t="s">
        <v>60</v>
      </c>
      <c r="E1867" s="13" t="s">
        <v>1477</v>
      </c>
      <c r="F1867" s="13" t="s">
        <v>70</v>
      </c>
      <c r="G1867" s="13" t="s">
        <v>577</v>
      </c>
      <c r="H1867" s="36">
        <v>2</v>
      </c>
    </row>
    <row r="1868" spans="1:8">
      <c r="A1868" s="23">
        <v>2018</v>
      </c>
      <c r="B1868" s="23" t="s">
        <v>2367</v>
      </c>
      <c r="C1868" s="23" t="s">
        <v>1886</v>
      </c>
      <c r="D1868" s="13" t="s">
        <v>60</v>
      </c>
      <c r="E1868" s="13" t="s">
        <v>1477</v>
      </c>
      <c r="F1868" s="13" t="s">
        <v>60</v>
      </c>
      <c r="G1868" s="13" t="s">
        <v>1458</v>
      </c>
      <c r="H1868" s="36">
        <v>33</v>
      </c>
    </row>
    <row r="1869" spans="1:8">
      <c r="A1869" s="23">
        <v>2018</v>
      </c>
      <c r="B1869" s="23" t="s">
        <v>2367</v>
      </c>
      <c r="C1869" s="23" t="s">
        <v>1886</v>
      </c>
      <c r="D1869" s="13" t="s">
        <v>60</v>
      </c>
      <c r="E1869" s="13" t="s">
        <v>1477</v>
      </c>
      <c r="F1869" s="13" t="s">
        <v>76</v>
      </c>
      <c r="G1869" s="13" t="s">
        <v>1459</v>
      </c>
      <c r="H1869" s="36">
        <v>5</v>
      </c>
    </row>
    <row r="1870" spans="1:8">
      <c r="A1870" s="23">
        <v>2018</v>
      </c>
      <c r="B1870" s="23" t="s">
        <v>2367</v>
      </c>
      <c r="C1870" s="23" t="s">
        <v>1886</v>
      </c>
      <c r="D1870" s="13" t="s">
        <v>60</v>
      </c>
      <c r="E1870" s="13" t="s">
        <v>1477</v>
      </c>
      <c r="F1870" s="13" t="s">
        <v>41</v>
      </c>
      <c r="G1870" s="13" t="s">
        <v>1461</v>
      </c>
      <c r="H1870" s="36">
        <v>16</v>
      </c>
    </row>
    <row r="1871" spans="1:8">
      <c r="A1871" s="23">
        <v>2018</v>
      </c>
      <c r="B1871" s="23" t="s">
        <v>2367</v>
      </c>
      <c r="C1871" s="23" t="s">
        <v>1886</v>
      </c>
      <c r="D1871" s="13" t="s">
        <v>60</v>
      </c>
      <c r="E1871" s="13" t="s">
        <v>1477</v>
      </c>
      <c r="F1871" s="13" t="s">
        <v>5</v>
      </c>
      <c r="G1871" s="13" t="s">
        <v>1462</v>
      </c>
      <c r="H1871" s="36">
        <v>1</v>
      </c>
    </row>
    <row r="1872" spans="1:8">
      <c r="A1872" s="23">
        <v>2018</v>
      </c>
      <c r="B1872" s="23" t="s">
        <v>2367</v>
      </c>
      <c r="C1872" s="23" t="s">
        <v>1886</v>
      </c>
      <c r="D1872" s="13" t="s">
        <v>60</v>
      </c>
      <c r="E1872" s="13" t="s">
        <v>1477</v>
      </c>
      <c r="F1872" s="13" t="s">
        <v>23</v>
      </c>
      <c r="G1872" s="13" t="s">
        <v>1464</v>
      </c>
      <c r="H1872" s="36">
        <v>4</v>
      </c>
    </row>
    <row r="1873" spans="1:8">
      <c r="A1873" s="23">
        <v>2018</v>
      </c>
      <c r="B1873" s="23" t="s">
        <v>2367</v>
      </c>
      <c r="C1873" s="23" t="s">
        <v>1886</v>
      </c>
      <c r="D1873" s="13" t="s">
        <v>60</v>
      </c>
      <c r="E1873" s="13" t="s">
        <v>1477</v>
      </c>
      <c r="F1873" s="13" t="s">
        <v>70</v>
      </c>
      <c r="G1873" s="13" t="s">
        <v>1466</v>
      </c>
      <c r="H1873" s="36">
        <v>1</v>
      </c>
    </row>
    <row r="1874" spans="1:8">
      <c r="A1874" s="23">
        <v>2018</v>
      </c>
      <c r="B1874" s="23" t="s">
        <v>2367</v>
      </c>
      <c r="C1874" s="23" t="s">
        <v>1886</v>
      </c>
      <c r="D1874" s="13" t="s">
        <v>60</v>
      </c>
      <c r="E1874" s="13" t="s">
        <v>1477</v>
      </c>
      <c r="F1874" s="13" t="s">
        <v>100</v>
      </c>
      <c r="G1874" s="13" t="s">
        <v>1468</v>
      </c>
      <c r="H1874" s="36">
        <v>1</v>
      </c>
    </row>
    <row r="1875" spans="1:8">
      <c r="A1875" s="23">
        <v>2018</v>
      </c>
      <c r="B1875" s="23" t="s">
        <v>2367</v>
      </c>
      <c r="C1875" s="23" t="s">
        <v>1886</v>
      </c>
      <c r="D1875" s="13" t="s">
        <v>60</v>
      </c>
      <c r="E1875" s="13" t="s">
        <v>1477</v>
      </c>
      <c r="F1875" s="13" t="s">
        <v>70</v>
      </c>
      <c r="G1875" s="13" t="s">
        <v>1469</v>
      </c>
      <c r="H1875" s="36">
        <v>1</v>
      </c>
    </row>
    <row r="1876" spans="1:8">
      <c r="A1876" s="23">
        <v>2018</v>
      </c>
      <c r="B1876" s="23" t="s">
        <v>2367</v>
      </c>
      <c r="C1876" s="23" t="s">
        <v>1886</v>
      </c>
      <c r="D1876" s="13" t="s">
        <v>60</v>
      </c>
      <c r="E1876" s="13" t="s">
        <v>1477</v>
      </c>
      <c r="F1876" s="13" t="s">
        <v>164</v>
      </c>
      <c r="G1876" s="13" t="s">
        <v>584</v>
      </c>
      <c r="H1876" s="36">
        <v>4</v>
      </c>
    </row>
    <row r="1877" spans="1:8">
      <c r="A1877" s="23">
        <v>2018</v>
      </c>
      <c r="B1877" s="23" t="s">
        <v>2367</v>
      </c>
      <c r="C1877" s="23" t="s">
        <v>1886</v>
      </c>
      <c r="D1877" s="13" t="s">
        <v>70</v>
      </c>
      <c r="E1877" s="13" t="s">
        <v>577</v>
      </c>
      <c r="F1877" s="13" t="s">
        <v>10</v>
      </c>
      <c r="G1877" s="13" t="s">
        <v>1454</v>
      </c>
      <c r="H1877" s="36">
        <v>1</v>
      </c>
    </row>
    <row r="1878" spans="1:8">
      <c r="A1878" s="23">
        <v>2018</v>
      </c>
      <c r="B1878" s="23" t="s">
        <v>2367</v>
      </c>
      <c r="C1878" s="23" t="s">
        <v>1886</v>
      </c>
      <c r="D1878" s="13" t="s">
        <v>70</v>
      </c>
      <c r="E1878" s="13" t="s">
        <v>577</v>
      </c>
      <c r="F1878" s="13" t="s">
        <v>60</v>
      </c>
      <c r="G1878" s="13" t="s">
        <v>1458</v>
      </c>
      <c r="H1878" s="36">
        <v>1</v>
      </c>
    </row>
    <row r="1879" spans="1:8">
      <c r="A1879" s="23">
        <v>2018</v>
      </c>
      <c r="B1879" s="23" t="s">
        <v>2367</v>
      </c>
      <c r="C1879" s="23" t="s">
        <v>1886</v>
      </c>
      <c r="D1879" s="13" t="s">
        <v>70</v>
      </c>
      <c r="E1879" s="13" t="s">
        <v>577</v>
      </c>
      <c r="F1879" s="13" t="s">
        <v>76</v>
      </c>
      <c r="G1879" s="13" t="s">
        <v>1459</v>
      </c>
      <c r="H1879" s="36">
        <v>1</v>
      </c>
    </row>
    <row r="1880" spans="1:8">
      <c r="A1880" s="23">
        <v>2018</v>
      </c>
      <c r="B1880" s="23" t="s">
        <v>2367</v>
      </c>
      <c r="C1880" s="23" t="s">
        <v>1886</v>
      </c>
      <c r="D1880" s="13" t="s">
        <v>70</v>
      </c>
      <c r="E1880" s="13" t="s">
        <v>577</v>
      </c>
      <c r="F1880" s="13" t="s">
        <v>94</v>
      </c>
      <c r="G1880" s="13" t="s">
        <v>1463</v>
      </c>
      <c r="H1880" s="36">
        <v>2</v>
      </c>
    </row>
    <row r="1881" spans="1:8">
      <c r="A1881" s="23">
        <v>2018</v>
      </c>
      <c r="B1881" s="23" t="s">
        <v>2367</v>
      </c>
      <c r="C1881" s="23" t="s">
        <v>1886</v>
      </c>
      <c r="D1881" s="13" t="s">
        <v>70</v>
      </c>
      <c r="E1881" s="13" t="s">
        <v>577</v>
      </c>
      <c r="F1881" s="13" t="s">
        <v>23</v>
      </c>
      <c r="G1881" s="13" t="s">
        <v>1464</v>
      </c>
      <c r="H1881" s="36">
        <v>1</v>
      </c>
    </row>
    <row r="1882" spans="1:8">
      <c r="A1882" s="23">
        <v>2018</v>
      </c>
      <c r="B1882" s="23" t="s">
        <v>2367</v>
      </c>
      <c r="C1882" s="23" t="s">
        <v>1886</v>
      </c>
      <c r="D1882" s="13" t="s">
        <v>70</v>
      </c>
      <c r="E1882" s="13" t="s">
        <v>577</v>
      </c>
      <c r="F1882" s="13" t="s">
        <v>89</v>
      </c>
      <c r="G1882" s="13" t="s">
        <v>1465</v>
      </c>
      <c r="H1882" s="36">
        <v>1</v>
      </c>
    </row>
    <row r="1883" spans="1:8">
      <c r="A1883" s="23">
        <v>2018</v>
      </c>
      <c r="B1883" s="23" t="s">
        <v>2367</v>
      </c>
      <c r="C1883" s="23" t="s">
        <v>1886</v>
      </c>
      <c r="D1883" s="13" t="s">
        <v>70</v>
      </c>
      <c r="E1883" s="13" t="s">
        <v>577</v>
      </c>
      <c r="F1883" s="13" t="s">
        <v>100</v>
      </c>
      <c r="G1883" s="13" t="s">
        <v>1468</v>
      </c>
      <c r="H1883" s="36">
        <v>1</v>
      </c>
    </row>
    <row r="1884" spans="1:8">
      <c r="A1884" s="23">
        <v>2018</v>
      </c>
      <c r="B1884" s="23" t="s">
        <v>2367</v>
      </c>
      <c r="C1884" s="23" t="s">
        <v>1886</v>
      </c>
      <c r="D1884" s="13" t="s">
        <v>70</v>
      </c>
      <c r="E1884" s="13" t="s">
        <v>577</v>
      </c>
      <c r="F1884" s="13" t="s">
        <v>86</v>
      </c>
      <c r="G1884" s="13" t="s">
        <v>87</v>
      </c>
      <c r="H1884" s="36">
        <v>1</v>
      </c>
    </row>
    <row r="1885" spans="1:8">
      <c r="A1885" s="23">
        <v>2018</v>
      </c>
      <c r="B1885" s="23" t="s">
        <v>2367</v>
      </c>
      <c r="C1885" s="23" t="s">
        <v>1886</v>
      </c>
      <c r="D1885" s="13" t="s">
        <v>70</v>
      </c>
      <c r="E1885" s="13" t="s">
        <v>577</v>
      </c>
      <c r="F1885" s="13" t="s">
        <v>76</v>
      </c>
      <c r="G1885" s="13" t="s">
        <v>77</v>
      </c>
      <c r="H1885" s="36">
        <v>1</v>
      </c>
    </row>
    <row r="1886" spans="1:8">
      <c r="A1886" s="23">
        <v>2018</v>
      </c>
      <c r="B1886" s="23" t="s">
        <v>2367</v>
      </c>
      <c r="C1886" s="23" t="s">
        <v>1886</v>
      </c>
      <c r="D1886" s="13" t="s">
        <v>70</v>
      </c>
      <c r="E1886" s="13" t="s">
        <v>577</v>
      </c>
      <c r="F1886" s="13" t="s">
        <v>164</v>
      </c>
      <c r="G1886" s="13" t="s">
        <v>584</v>
      </c>
      <c r="H1886" s="36">
        <v>2</v>
      </c>
    </row>
    <row r="1887" spans="1:8">
      <c r="A1887" s="23">
        <v>2018</v>
      </c>
      <c r="B1887" s="23" t="s">
        <v>2367</v>
      </c>
      <c r="C1887" s="23" t="s">
        <v>1886</v>
      </c>
      <c r="D1887" s="13" t="s">
        <v>70</v>
      </c>
      <c r="E1887" s="13" t="s">
        <v>577</v>
      </c>
      <c r="F1887" s="13" t="s">
        <v>70</v>
      </c>
      <c r="G1887" s="13" t="s">
        <v>1478</v>
      </c>
      <c r="H1887" s="36">
        <v>2</v>
      </c>
    </row>
    <row r="1888" spans="1:8">
      <c r="A1888" s="23">
        <v>2018</v>
      </c>
      <c r="B1888" s="23" t="s">
        <v>2367</v>
      </c>
      <c r="C1888" s="23" t="s">
        <v>1886</v>
      </c>
      <c r="D1888" s="13" t="s">
        <v>70</v>
      </c>
      <c r="E1888" s="13" t="s">
        <v>1466</v>
      </c>
      <c r="F1888" s="13" t="s">
        <v>5</v>
      </c>
      <c r="G1888" s="13" t="s">
        <v>559</v>
      </c>
      <c r="H1888" s="36">
        <v>1</v>
      </c>
    </row>
    <row r="1889" spans="1:8">
      <c r="A1889" s="23">
        <v>2018</v>
      </c>
      <c r="B1889" s="23" t="s">
        <v>2367</v>
      </c>
      <c r="C1889" s="23" t="s">
        <v>1886</v>
      </c>
      <c r="D1889" s="13" t="s">
        <v>70</v>
      </c>
      <c r="E1889" s="13" t="s">
        <v>1466</v>
      </c>
      <c r="F1889" s="13" t="s">
        <v>10</v>
      </c>
      <c r="G1889" s="13" t="s">
        <v>1455</v>
      </c>
      <c r="H1889" s="36">
        <v>1</v>
      </c>
    </row>
    <row r="1890" spans="1:8">
      <c r="A1890" s="23">
        <v>2018</v>
      </c>
      <c r="B1890" s="23" t="s">
        <v>2367</v>
      </c>
      <c r="C1890" s="23" t="s">
        <v>1886</v>
      </c>
      <c r="D1890" s="13" t="s">
        <v>70</v>
      </c>
      <c r="E1890" s="13" t="s">
        <v>1466</v>
      </c>
      <c r="F1890" s="13" t="s">
        <v>60</v>
      </c>
      <c r="G1890" s="13" t="s">
        <v>1458</v>
      </c>
      <c r="H1890" s="36">
        <v>2</v>
      </c>
    </row>
    <row r="1891" spans="1:8">
      <c r="A1891" s="23">
        <v>2018</v>
      </c>
      <c r="B1891" s="23" t="s">
        <v>2367</v>
      </c>
      <c r="C1891" s="23" t="s">
        <v>1886</v>
      </c>
      <c r="D1891" s="13" t="s">
        <v>70</v>
      </c>
      <c r="E1891" s="13" t="s">
        <v>1466</v>
      </c>
      <c r="F1891" s="13" t="s">
        <v>41</v>
      </c>
      <c r="G1891" s="13" t="s">
        <v>1461</v>
      </c>
      <c r="H1891" s="36">
        <v>2</v>
      </c>
    </row>
    <row r="1892" spans="1:8">
      <c r="A1892" s="23">
        <v>2018</v>
      </c>
      <c r="B1892" s="23" t="s">
        <v>2367</v>
      </c>
      <c r="C1892" s="23" t="s">
        <v>1886</v>
      </c>
      <c r="D1892" s="13" t="s">
        <v>70</v>
      </c>
      <c r="E1892" s="13" t="s">
        <v>1466</v>
      </c>
      <c r="F1892" s="13" t="s">
        <v>10</v>
      </c>
      <c r="G1892" s="13" t="s">
        <v>1467</v>
      </c>
      <c r="H1892" s="36">
        <v>1</v>
      </c>
    </row>
    <row r="1893" spans="1:8">
      <c r="A1893" s="23">
        <v>2018</v>
      </c>
      <c r="B1893" s="23" t="s">
        <v>2367</v>
      </c>
      <c r="C1893" s="23" t="s">
        <v>1886</v>
      </c>
      <c r="D1893" s="13" t="s">
        <v>70</v>
      </c>
      <c r="E1893" s="13" t="s">
        <v>1466</v>
      </c>
      <c r="F1893" s="13" t="s">
        <v>100</v>
      </c>
      <c r="G1893" s="13" t="s">
        <v>1468</v>
      </c>
      <c r="H1893" s="36">
        <v>2</v>
      </c>
    </row>
    <row r="1894" spans="1:8">
      <c r="A1894" s="23">
        <v>2018</v>
      </c>
      <c r="B1894" s="23" t="s">
        <v>2367</v>
      </c>
      <c r="C1894" s="23" t="s">
        <v>1886</v>
      </c>
      <c r="D1894" s="13" t="s">
        <v>70</v>
      </c>
      <c r="E1894" s="13" t="s">
        <v>1466</v>
      </c>
      <c r="F1894" s="13" t="s">
        <v>70</v>
      </c>
      <c r="G1894" s="13" t="s">
        <v>1469</v>
      </c>
      <c r="H1894" s="36">
        <v>3</v>
      </c>
    </row>
    <row r="1895" spans="1:8">
      <c r="A1895" s="23">
        <v>2018</v>
      </c>
      <c r="B1895" s="23" t="s">
        <v>2367</v>
      </c>
      <c r="C1895" s="23" t="s">
        <v>1886</v>
      </c>
      <c r="D1895" s="13" t="s">
        <v>70</v>
      </c>
      <c r="E1895" s="13" t="s">
        <v>1466</v>
      </c>
      <c r="F1895" s="13" t="s">
        <v>86</v>
      </c>
      <c r="G1895" s="13" t="s">
        <v>87</v>
      </c>
      <c r="H1895" s="36">
        <v>1</v>
      </c>
    </row>
    <row r="1896" spans="1:8">
      <c r="A1896" s="23">
        <v>2018</v>
      </c>
      <c r="B1896" s="23" t="s">
        <v>2367</v>
      </c>
      <c r="C1896" s="23" t="s">
        <v>1886</v>
      </c>
      <c r="D1896" s="13" t="s">
        <v>70</v>
      </c>
      <c r="E1896" s="13" t="s">
        <v>1466</v>
      </c>
      <c r="F1896" s="13" t="s">
        <v>76</v>
      </c>
      <c r="G1896" s="13" t="s">
        <v>77</v>
      </c>
      <c r="H1896" s="36">
        <v>7</v>
      </c>
    </row>
    <row r="1897" spans="1:8">
      <c r="A1897" s="23">
        <v>2018</v>
      </c>
      <c r="B1897" s="23" t="s">
        <v>2367</v>
      </c>
      <c r="C1897" s="23" t="s">
        <v>1886</v>
      </c>
      <c r="D1897" s="13" t="s">
        <v>70</v>
      </c>
      <c r="E1897" s="13" t="s">
        <v>1466</v>
      </c>
      <c r="F1897" s="13" t="s">
        <v>60</v>
      </c>
      <c r="G1897" s="13" t="s">
        <v>1477</v>
      </c>
      <c r="H1897" s="36">
        <v>2</v>
      </c>
    </row>
    <row r="1898" spans="1:8">
      <c r="A1898" s="23">
        <v>2018</v>
      </c>
      <c r="B1898" s="23" t="s">
        <v>2367</v>
      </c>
      <c r="C1898" s="23" t="s">
        <v>1886</v>
      </c>
      <c r="D1898" s="13" t="s">
        <v>70</v>
      </c>
      <c r="E1898" s="13" t="s">
        <v>1466</v>
      </c>
      <c r="F1898" s="13" t="s">
        <v>70</v>
      </c>
      <c r="G1898" s="13" t="s">
        <v>1478</v>
      </c>
      <c r="H1898" s="36">
        <v>1</v>
      </c>
    </row>
    <row r="1899" spans="1:8">
      <c r="A1899" s="23">
        <v>2018</v>
      </c>
      <c r="B1899" s="23" t="s">
        <v>2367</v>
      </c>
      <c r="C1899" s="23" t="s">
        <v>1886</v>
      </c>
      <c r="D1899" s="13" t="s">
        <v>70</v>
      </c>
      <c r="E1899" s="13" t="s">
        <v>1466</v>
      </c>
      <c r="F1899" s="13" t="s">
        <v>167</v>
      </c>
      <c r="G1899" s="13" t="s">
        <v>1479</v>
      </c>
      <c r="H1899" s="36">
        <v>2</v>
      </c>
    </row>
    <row r="1900" spans="1:8">
      <c r="A1900" s="23">
        <v>2018</v>
      </c>
      <c r="B1900" s="23" t="s">
        <v>2367</v>
      </c>
      <c r="C1900" s="23" t="s">
        <v>1886</v>
      </c>
      <c r="D1900" s="13" t="s">
        <v>70</v>
      </c>
      <c r="E1900" s="13" t="s">
        <v>1469</v>
      </c>
      <c r="F1900" s="13" t="s">
        <v>70</v>
      </c>
      <c r="G1900" s="13" t="s">
        <v>577</v>
      </c>
      <c r="H1900" s="36">
        <v>3</v>
      </c>
    </row>
    <row r="1901" spans="1:8">
      <c r="A1901" s="23">
        <v>2018</v>
      </c>
      <c r="B1901" s="23" t="s">
        <v>2367</v>
      </c>
      <c r="C1901" s="23" t="s">
        <v>1886</v>
      </c>
      <c r="D1901" s="13" t="s">
        <v>70</v>
      </c>
      <c r="E1901" s="13" t="s">
        <v>1469</v>
      </c>
      <c r="F1901" s="13" t="s">
        <v>14</v>
      </c>
      <c r="G1901" s="13" t="s">
        <v>1456</v>
      </c>
      <c r="H1901" s="36">
        <v>1</v>
      </c>
    </row>
    <row r="1902" spans="1:8">
      <c r="A1902" s="23">
        <v>2018</v>
      </c>
      <c r="B1902" s="23" t="s">
        <v>2367</v>
      </c>
      <c r="C1902" s="23" t="s">
        <v>1886</v>
      </c>
      <c r="D1902" s="13" t="s">
        <v>70</v>
      </c>
      <c r="E1902" s="13" t="s">
        <v>1469</v>
      </c>
      <c r="F1902" s="13" t="s">
        <v>60</v>
      </c>
      <c r="G1902" s="13" t="s">
        <v>1458</v>
      </c>
      <c r="H1902" s="36">
        <v>1</v>
      </c>
    </row>
    <row r="1903" spans="1:8">
      <c r="A1903" s="23">
        <v>2018</v>
      </c>
      <c r="B1903" s="23" t="s">
        <v>2367</v>
      </c>
      <c r="C1903" s="23" t="s">
        <v>1886</v>
      </c>
      <c r="D1903" s="13" t="s">
        <v>70</v>
      </c>
      <c r="E1903" s="13" t="s">
        <v>1469</v>
      </c>
      <c r="F1903" s="13" t="s">
        <v>76</v>
      </c>
      <c r="G1903" s="13" t="s">
        <v>1459</v>
      </c>
      <c r="H1903" s="36">
        <v>1</v>
      </c>
    </row>
    <row r="1904" spans="1:8">
      <c r="A1904" s="23">
        <v>2018</v>
      </c>
      <c r="B1904" s="23" t="s">
        <v>2367</v>
      </c>
      <c r="C1904" s="23" t="s">
        <v>1886</v>
      </c>
      <c r="D1904" s="13" t="s">
        <v>70</v>
      </c>
      <c r="E1904" s="13" t="s">
        <v>1469</v>
      </c>
      <c r="F1904" s="13" t="s">
        <v>70</v>
      </c>
      <c r="G1904" s="13" t="s">
        <v>1466</v>
      </c>
      <c r="H1904" s="36">
        <v>1</v>
      </c>
    </row>
    <row r="1905" spans="1:8">
      <c r="A1905" s="23">
        <v>2018</v>
      </c>
      <c r="B1905" s="23" t="s">
        <v>2367</v>
      </c>
      <c r="C1905" s="23" t="s">
        <v>1886</v>
      </c>
      <c r="D1905" s="13" t="s">
        <v>70</v>
      </c>
      <c r="E1905" s="13" t="s">
        <v>1469</v>
      </c>
      <c r="F1905" s="13" t="s">
        <v>104</v>
      </c>
      <c r="G1905" s="13" t="s">
        <v>1470</v>
      </c>
      <c r="H1905" s="36">
        <v>1</v>
      </c>
    </row>
    <row r="1906" spans="1:8">
      <c r="A1906" s="23">
        <v>2018</v>
      </c>
      <c r="B1906" s="23" t="s">
        <v>2367</v>
      </c>
      <c r="C1906" s="23" t="s">
        <v>1886</v>
      </c>
      <c r="D1906" s="13" t="s">
        <v>70</v>
      </c>
      <c r="E1906" s="13" t="s">
        <v>1469</v>
      </c>
      <c r="F1906" s="13" t="s">
        <v>100</v>
      </c>
      <c r="G1906" s="13" t="s">
        <v>101</v>
      </c>
      <c r="H1906" s="36">
        <v>2</v>
      </c>
    </row>
    <row r="1907" spans="1:8">
      <c r="A1907" s="23">
        <v>2018</v>
      </c>
      <c r="B1907" s="23" t="s">
        <v>2367</v>
      </c>
      <c r="C1907" s="23" t="s">
        <v>1886</v>
      </c>
      <c r="D1907" s="13" t="s">
        <v>70</v>
      </c>
      <c r="E1907" s="13" t="s">
        <v>1469</v>
      </c>
      <c r="F1907" s="13" t="s">
        <v>76</v>
      </c>
      <c r="G1907" s="13" t="s">
        <v>77</v>
      </c>
      <c r="H1907" s="36">
        <v>1</v>
      </c>
    </row>
    <row r="1908" spans="1:8">
      <c r="A1908" s="23">
        <v>2018</v>
      </c>
      <c r="B1908" s="23" t="s">
        <v>2367</v>
      </c>
      <c r="C1908" s="23" t="s">
        <v>1886</v>
      </c>
      <c r="D1908" s="13" t="s">
        <v>70</v>
      </c>
      <c r="E1908" s="13" t="s">
        <v>1469</v>
      </c>
      <c r="F1908" s="13" t="s">
        <v>60</v>
      </c>
      <c r="G1908" s="13" t="s">
        <v>1477</v>
      </c>
      <c r="H1908" s="36">
        <v>2</v>
      </c>
    </row>
    <row r="1909" spans="1:8">
      <c r="A1909" s="23">
        <v>2018</v>
      </c>
      <c r="B1909" s="23" t="s">
        <v>2367</v>
      </c>
      <c r="C1909" s="23" t="s">
        <v>1886</v>
      </c>
      <c r="D1909" s="13" t="s">
        <v>70</v>
      </c>
      <c r="E1909" s="13" t="s">
        <v>1469</v>
      </c>
      <c r="F1909" s="13" t="s">
        <v>70</v>
      </c>
      <c r="G1909" s="13" t="s">
        <v>1478</v>
      </c>
      <c r="H1909" s="36">
        <v>1</v>
      </c>
    </row>
    <row r="1910" spans="1:8">
      <c r="A1910" s="23">
        <v>2018</v>
      </c>
      <c r="B1910" s="23" t="s">
        <v>2367</v>
      </c>
      <c r="C1910" s="23" t="s">
        <v>1886</v>
      </c>
      <c r="D1910" s="13" t="s">
        <v>70</v>
      </c>
      <c r="E1910" s="13" t="s">
        <v>1478</v>
      </c>
      <c r="F1910" s="13" t="s">
        <v>70</v>
      </c>
      <c r="G1910" s="13" t="s">
        <v>577</v>
      </c>
      <c r="H1910" s="36">
        <v>1</v>
      </c>
    </row>
    <row r="1911" spans="1:8">
      <c r="A1911" s="23">
        <v>2018</v>
      </c>
      <c r="B1911" s="23" t="s">
        <v>2367</v>
      </c>
      <c r="C1911" s="23" t="s">
        <v>1886</v>
      </c>
      <c r="D1911" s="13" t="s">
        <v>70</v>
      </c>
      <c r="E1911" s="13" t="s">
        <v>1478</v>
      </c>
      <c r="F1911" s="13" t="s">
        <v>10</v>
      </c>
      <c r="G1911" s="13" t="s">
        <v>1454</v>
      </c>
      <c r="H1911" s="36">
        <v>2</v>
      </c>
    </row>
    <row r="1912" spans="1:8">
      <c r="A1912" s="23">
        <v>2018</v>
      </c>
      <c r="B1912" s="23" t="s">
        <v>2367</v>
      </c>
      <c r="C1912" s="23" t="s">
        <v>1886</v>
      </c>
      <c r="D1912" s="13" t="s">
        <v>70</v>
      </c>
      <c r="E1912" s="13" t="s">
        <v>1478</v>
      </c>
      <c r="F1912" s="13" t="s">
        <v>60</v>
      </c>
      <c r="G1912" s="13" t="s">
        <v>1458</v>
      </c>
      <c r="H1912" s="36">
        <v>1</v>
      </c>
    </row>
    <row r="1913" spans="1:8">
      <c r="A1913" s="23">
        <v>2018</v>
      </c>
      <c r="B1913" s="23" t="s">
        <v>2367</v>
      </c>
      <c r="C1913" s="23" t="s">
        <v>1886</v>
      </c>
      <c r="D1913" s="13" t="s">
        <v>70</v>
      </c>
      <c r="E1913" s="13" t="s">
        <v>1478</v>
      </c>
      <c r="F1913" s="13" t="s">
        <v>76</v>
      </c>
      <c r="G1913" s="13" t="s">
        <v>1459</v>
      </c>
      <c r="H1913" s="36">
        <v>1</v>
      </c>
    </row>
    <row r="1914" spans="1:8">
      <c r="A1914" s="23">
        <v>2018</v>
      </c>
      <c r="B1914" s="23" t="s">
        <v>2367</v>
      </c>
      <c r="C1914" s="23" t="s">
        <v>1886</v>
      </c>
      <c r="D1914" s="13" t="s">
        <v>70</v>
      </c>
      <c r="E1914" s="13" t="s">
        <v>1478</v>
      </c>
      <c r="F1914" s="13" t="s">
        <v>41</v>
      </c>
      <c r="G1914" s="13" t="s">
        <v>1461</v>
      </c>
      <c r="H1914" s="36">
        <v>1</v>
      </c>
    </row>
    <row r="1915" spans="1:8">
      <c r="A1915" s="23">
        <v>2018</v>
      </c>
      <c r="B1915" s="23" t="s">
        <v>2367</v>
      </c>
      <c r="C1915" s="23" t="s">
        <v>1886</v>
      </c>
      <c r="D1915" s="13" t="s">
        <v>70</v>
      </c>
      <c r="E1915" s="13" t="s">
        <v>1478</v>
      </c>
      <c r="F1915" s="13" t="s">
        <v>70</v>
      </c>
      <c r="G1915" s="13" t="s">
        <v>1466</v>
      </c>
      <c r="H1915" s="36">
        <v>1</v>
      </c>
    </row>
    <row r="1916" spans="1:8">
      <c r="A1916" s="23">
        <v>2018</v>
      </c>
      <c r="B1916" s="23" t="s">
        <v>2367</v>
      </c>
      <c r="C1916" s="23" t="s">
        <v>1886</v>
      </c>
      <c r="D1916" s="13" t="s">
        <v>70</v>
      </c>
      <c r="E1916" s="13" t="s">
        <v>1478</v>
      </c>
      <c r="F1916" s="13" t="s">
        <v>10</v>
      </c>
      <c r="G1916" s="13" t="s">
        <v>1467</v>
      </c>
      <c r="H1916" s="36">
        <v>1</v>
      </c>
    </row>
    <row r="1917" spans="1:8">
      <c r="A1917" s="23">
        <v>2018</v>
      </c>
      <c r="B1917" s="23" t="s">
        <v>2367</v>
      </c>
      <c r="C1917" s="23" t="s">
        <v>1886</v>
      </c>
      <c r="D1917" s="13" t="s">
        <v>70</v>
      </c>
      <c r="E1917" s="13" t="s">
        <v>1478</v>
      </c>
      <c r="F1917" s="13" t="s">
        <v>100</v>
      </c>
      <c r="G1917" s="13" t="s">
        <v>1468</v>
      </c>
      <c r="H1917" s="36">
        <v>1</v>
      </c>
    </row>
    <row r="1918" spans="1:8">
      <c r="A1918" s="23">
        <v>2018</v>
      </c>
      <c r="B1918" s="23" t="s">
        <v>2367</v>
      </c>
      <c r="C1918" s="23" t="s">
        <v>1886</v>
      </c>
      <c r="D1918" s="13" t="s">
        <v>70</v>
      </c>
      <c r="E1918" s="13" t="s">
        <v>1478</v>
      </c>
      <c r="F1918" s="13" t="s">
        <v>70</v>
      </c>
      <c r="G1918" s="13" t="s">
        <v>1469</v>
      </c>
      <c r="H1918" s="36">
        <v>1</v>
      </c>
    </row>
    <row r="1919" spans="1:8">
      <c r="A1919" s="23">
        <v>2018</v>
      </c>
      <c r="B1919" s="23" t="s">
        <v>2367</v>
      </c>
      <c r="C1919" s="23" t="s">
        <v>1886</v>
      </c>
      <c r="D1919" s="13" t="s">
        <v>70</v>
      </c>
      <c r="E1919" s="13" t="s">
        <v>1478</v>
      </c>
      <c r="F1919" s="13" t="s">
        <v>86</v>
      </c>
      <c r="G1919" s="13" t="s">
        <v>87</v>
      </c>
      <c r="H1919" s="36">
        <v>1</v>
      </c>
    </row>
    <row r="1920" spans="1:8">
      <c r="A1920" s="23">
        <v>2018</v>
      </c>
      <c r="B1920" s="23" t="s">
        <v>2367</v>
      </c>
      <c r="C1920" s="23" t="s">
        <v>1886</v>
      </c>
      <c r="D1920" s="13" t="s">
        <v>70</v>
      </c>
      <c r="E1920" s="13" t="s">
        <v>1478</v>
      </c>
      <c r="F1920" s="13" t="s">
        <v>164</v>
      </c>
      <c r="G1920" s="13" t="s">
        <v>584</v>
      </c>
      <c r="H1920" s="36">
        <v>1</v>
      </c>
    </row>
    <row r="1921" spans="1:8">
      <c r="A1921" s="23">
        <v>2018</v>
      </c>
      <c r="B1921" s="23" t="s">
        <v>2367</v>
      </c>
      <c r="C1921" s="23" t="s">
        <v>1886</v>
      </c>
      <c r="D1921" s="13" t="s">
        <v>76</v>
      </c>
      <c r="E1921" s="13" t="s">
        <v>2395</v>
      </c>
      <c r="F1921" s="13" t="s">
        <v>23</v>
      </c>
      <c r="G1921" s="13" t="s">
        <v>1453</v>
      </c>
      <c r="H1921" s="36">
        <v>1</v>
      </c>
    </row>
    <row r="1922" spans="1:8">
      <c r="A1922" s="23">
        <v>2018</v>
      </c>
      <c r="B1922" s="23" t="s">
        <v>2367</v>
      </c>
      <c r="C1922" s="23" t="s">
        <v>1886</v>
      </c>
      <c r="D1922" s="13" t="s">
        <v>76</v>
      </c>
      <c r="E1922" s="13" t="s">
        <v>2395</v>
      </c>
      <c r="F1922" s="13" t="s">
        <v>76</v>
      </c>
      <c r="G1922" s="13" t="s">
        <v>1459</v>
      </c>
      <c r="H1922" s="36">
        <v>1</v>
      </c>
    </row>
    <row r="1923" spans="1:8">
      <c r="A1923" s="23">
        <v>2018</v>
      </c>
      <c r="B1923" s="23" t="s">
        <v>2367</v>
      </c>
      <c r="C1923" s="23" t="s">
        <v>1886</v>
      </c>
      <c r="D1923" s="13" t="s">
        <v>76</v>
      </c>
      <c r="E1923" s="13" t="s">
        <v>2395</v>
      </c>
      <c r="F1923" s="13" t="s">
        <v>70</v>
      </c>
      <c r="G1923" s="13" t="s">
        <v>1466</v>
      </c>
      <c r="H1923" s="36">
        <v>1</v>
      </c>
    </row>
    <row r="1924" spans="1:8">
      <c r="A1924" s="23">
        <v>2018</v>
      </c>
      <c r="B1924" s="23" t="s">
        <v>2367</v>
      </c>
      <c r="C1924" s="23" t="s">
        <v>1886</v>
      </c>
      <c r="D1924" s="13" t="s">
        <v>76</v>
      </c>
      <c r="E1924" s="13" t="s">
        <v>2395</v>
      </c>
      <c r="F1924" s="13" t="s">
        <v>76</v>
      </c>
      <c r="G1924" s="13" t="s">
        <v>77</v>
      </c>
      <c r="H1924" s="36">
        <v>1</v>
      </c>
    </row>
    <row r="1925" spans="1:8">
      <c r="A1925" s="23">
        <v>2018</v>
      </c>
      <c r="B1925" s="23" t="s">
        <v>2367</v>
      </c>
      <c r="C1925" s="23" t="s">
        <v>1886</v>
      </c>
      <c r="D1925" s="13" t="s">
        <v>76</v>
      </c>
      <c r="E1925" s="13" t="s">
        <v>1459</v>
      </c>
      <c r="F1925" s="13" t="s">
        <v>23</v>
      </c>
      <c r="G1925" s="13" t="s">
        <v>1453</v>
      </c>
      <c r="H1925" s="36">
        <v>42</v>
      </c>
    </row>
    <row r="1926" spans="1:8">
      <c r="A1926" s="23">
        <v>2018</v>
      </c>
      <c r="B1926" s="23" t="s">
        <v>2367</v>
      </c>
      <c r="C1926" s="23" t="s">
        <v>1886</v>
      </c>
      <c r="D1926" s="13" t="s">
        <v>76</v>
      </c>
      <c r="E1926" s="13" t="s">
        <v>1459</v>
      </c>
      <c r="F1926" s="13" t="s">
        <v>70</v>
      </c>
      <c r="G1926" s="13" t="s">
        <v>577</v>
      </c>
      <c r="H1926" s="36">
        <v>13</v>
      </c>
    </row>
    <row r="1927" spans="1:8">
      <c r="A1927" s="23">
        <v>2018</v>
      </c>
      <c r="B1927" s="23" t="s">
        <v>2367</v>
      </c>
      <c r="C1927" s="23" t="s">
        <v>1886</v>
      </c>
      <c r="D1927" s="13" t="s">
        <v>76</v>
      </c>
      <c r="E1927" s="13" t="s">
        <v>1459</v>
      </c>
      <c r="F1927" s="13" t="s">
        <v>10</v>
      </c>
      <c r="G1927" s="13" t="s">
        <v>1454</v>
      </c>
      <c r="H1927" s="36">
        <v>14</v>
      </c>
    </row>
    <row r="1928" spans="1:8">
      <c r="A1928" s="23">
        <v>2018</v>
      </c>
      <c r="B1928" s="23" t="s">
        <v>2367</v>
      </c>
      <c r="C1928" s="23" t="s">
        <v>1886</v>
      </c>
      <c r="D1928" s="13" t="s">
        <v>76</v>
      </c>
      <c r="E1928" s="13" t="s">
        <v>1459</v>
      </c>
      <c r="F1928" s="13" t="s">
        <v>10</v>
      </c>
      <c r="G1928" s="13" t="s">
        <v>1455</v>
      </c>
      <c r="H1928" s="36">
        <v>9</v>
      </c>
    </row>
    <row r="1929" spans="1:8">
      <c r="A1929" s="23">
        <v>2018</v>
      </c>
      <c r="B1929" s="23" t="s">
        <v>2367</v>
      </c>
      <c r="C1929" s="23" t="s">
        <v>1886</v>
      </c>
      <c r="D1929" s="13" t="s">
        <v>76</v>
      </c>
      <c r="E1929" s="13" t="s">
        <v>1459</v>
      </c>
      <c r="F1929" s="13" t="s">
        <v>60</v>
      </c>
      <c r="G1929" s="13" t="s">
        <v>1458</v>
      </c>
      <c r="H1929" s="36">
        <v>57</v>
      </c>
    </row>
    <row r="1930" spans="1:8">
      <c r="A1930" s="23">
        <v>2018</v>
      </c>
      <c r="B1930" s="23" t="s">
        <v>2367</v>
      </c>
      <c r="C1930" s="23" t="s">
        <v>1886</v>
      </c>
      <c r="D1930" s="13" t="s">
        <v>76</v>
      </c>
      <c r="E1930" s="13" t="s">
        <v>1459</v>
      </c>
      <c r="F1930" s="13" t="s">
        <v>41</v>
      </c>
      <c r="G1930" s="13" t="s">
        <v>1461</v>
      </c>
      <c r="H1930" s="36">
        <v>10</v>
      </c>
    </row>
    <row r="1931" spans="1:8">
      <c r="A1931" s="23">
        <v>2018</v>
      </c>
      <c r="B1931" s="23" t="s">
        <v>2367</v>
      </c>
      <c r="C1931" s="23" t="s">
        <v>1886</v>
      </c>
      <c r="D1931" s="13" t="s">
        <v>76</v>
      </c>
      <c r="E1931" s="13" t="s">
        <v>1459</v>
      </c>
      <c r="F1931" s="13" t="s">
        <v>5</v>
      </c>
      <c r="G1931" s="13" t="s">
        <v>1462</v>
      </c>
      <c r="H1931" s="36">
        <v>5</v>
      </c>
    </row>
    <row r="1932" spans="1:8">
      <c r="A1932" s="23">
        <v>2018</v>
      </c>
      <c r="B1932" s="23" t="s">
        <v>2367</v>
      </c>
      <c r="C1932" s="23" t="s">
        <v>1886</v>
      </c>
      <c r="D1932" s="13" t="s">
        <v>76</v>
      </c>
      <c r="E1932" s="13" t="s">
        <v>1459</v>
      </c>
      <c r="F1932" s="13" t="s">
        <v>23</v>
      </c>
      <c r="G1932" s="13" t="s">
        <v>1464</v>
      </c>
      <c r="H1932" s="36">
        <v>4</v>
      </c>
    </row>
    <row r="1933" spans="1:8">
      <c r="A1933" s="23">
        <v>2018</v>
      </c>
      <c r="B1933" s="23" t="s">
        <v>2367</v>
      </c>
      <c r="C1933" s="23" t="s">
        <v>1886</v>
      </c>
      <c r="D1933" s="13" t="s">
        <v>76</v>
      </c>
      <c r="E1933" s="13" t="s">
        <v>1459</v>
      </c>
      <c r="F1933" s="13" t="s">
        <v>70</v>
      </c>
      <c r="G1933" s="13" t="s">
        <v>1466</v>
      </c>
      <c r="H1933" s="36">
        <v>22</v>
      </c>
    </row>
    <row r="1934" spans="1:8">
      <c r="A1934" s="23">
        <v>2018</v>
      </c>
      <c r="B1934" s="23" t="s">
        <v>2367</v>
      </c>
      <c r="C1934" s="23" t="s">
        <v>1886</v>
      </c>
      <c r="D1934" s="13" t="s">
        <v>76</v>
      </c>
      <c r="E1934" s="13" t="s">
        <v>1459</v>
      </c>
      <c r="F1934" s="13" t="s">
        <v>10</v>
      </c>
      <c r="G1934" s="13" t="s">
        <v>1467</v>
      </c>
      <c r="H1934" s="36">
        <v>3</v>
      </c>
    </row>
    <row r="1935" spans="1:8">
      <c r="A1935" s="23">
        <v>2018</v>
      </c>
      <c r="B1935" s="23" t="s">
        <v>2367</v>
      </c>
      <c r="C1935" s="23" t="s">
        <v>1886</v>
      </c>
      <c r="D1935" s="13" t="s">
        <v>76</v>
      </c>
      <c r="E1935" s="13" t="s">
        <v>1459</v>
      </c>
      <c r="F1935" s="13" t="s">
        <v>100</v>
      </c>
      <c r="G1935" s="13" t="s">
        <v>1468</v>
      </c>
      <c r="H1935" s="36">
        <v>3</v>
      </c>
    </row>
    <row r="1936" spans="1:8">
      <c r="A1936" s="23">
        <v>2018</v>
      </c>
      <c r="B1936" s="23" t="s">
        <v>2367</v>
      </c>
      <c r="C1936" s="23" t="s">
        <v>1886</v>
      </c>
      <c r="D1936" s="13" t="s">
        <v>76</v>
      </c>
      <c r="E1936" s="13" t="s">
        <v>1459</v>
      </c>
      <c r="F1936" s="13" t="s">
        <v>70</v>
      </c>
      <c r="G1936" s="13" t="s">
        <v>1469</v>
      </c>
      <c r="H1936" s="36">
        <v>7</v>
      </c>
    </row>
    <row r="1937" spans="1:8">
      <c r="A1937" s="23">
        <v>2018</v>
      </c>
      <c r="B1937" s="23" t="s">
        <v>2367</v>
      </c>
      <c r="C1937" s="23" t="s">
        <v>1886</v>
      </c>
      <c r="D1937" s="13" t="s">
        <v>76</v>
      </c>
      <c r="E1937" s="13" t="s">
        <v>1459</v>
      </c>
      <c r="F1937" s="13" t="s">
        <v>104</v>
      </c>
      <c r="G1937" s="13" t="s">
        <v>1470</v>
      </c>
      <c r="H1937" s="36">
        <v>1</v>
      </c>
    </row>
    <row r="1938" spans="1:8">
      <c r="A1938" s="23">
        <v>2018</v>
      </c>
      <c r="B1938" s="23" t="s">
        <v>2367</v>
      </c>
      <c r="C1938" s="23" t="s">
        <v>1886</v>
      </c>
      <c r="D1938" s="13" t="s">
        <v>76</v>
      </c>
      <c r="E1938" s="13" t="s">
        <v>1459</v>
      </c>
      <c r="F1938" s="13" t="s">
        <v>86</v>
      </c>
      <c r="G1938" s="13" t="s">
        <v>87</v>
      </c>
      <c r="H1938" s="36">
        <v>1</v>
      </c>
    </row>
    <row r="1939" spans="1:8">
      <c r="A1939" s="23">
        <v>2018</v>
      </c>
      <c r="B1939" s="23" t="s">
        <v>2367</v>
      </c>
      <c r="C1939" s="23" t="s">
        <v>1886</v>
      </c>
      <c r="D1939" s="13" t="s">
        <v>76</v>
      </c>
      <c r="E1939" s="13" t="s">
        <v>1459</v>
      </c>
      <c r="F1939" s="13" t="s">
        <v>76</v>
      </c>
      <c r="G1939" s="13" t="s">
        <v>77</v>
      </c>
      <c r="H1939" s="36">
        <v>6</v>
      </c>
    </row>
    <row r="1940" spans="1:8">
      <c r="A1940" s="23">
        <v>2018</v>
      </c>
      <c r="B1940" s="23" t="s">
        <v>2367</v>
      </c>
      <c r="C1940" s="23" t="s">
        <v>1886</v>
      </c>
      <c r="D1940" s="13" t="s">
        <v>76</v>
      </c>
      <c r="E1940" s="13" t="s">
        <v>1459</v>
      </c>
      <c r="F1940" s="13" t="s">
        <v>164</v>
      </c>
      <c r="G1940" s="13" t="s">
        <v>584</v>
      </c>
      <c r="H1940" s="36">
        <v>19</v>
      </c>
    </row>
    <row r="1941" spans="1:8">
      <c r="A1941" s="23">
        <v>2018</v>
      </c>
      <c r="B1941" s="23" t="s">
        <v>2367</v>
      </c>
      <c r="C1941" s="23" t="s">
        <v>1886</v>
      </c>
      <c r="D1941" s="13" t="s">
        <v>76</v>
      </c>
      <c r="E1941" s="13" t="s">
        <v>1459</v>
      </c>
      <c r="F1941" s="13" t="s">
        <v>60</v>
      </c>
      <c r="G1941" s="13" t="s">
        <v>1477</v>
      </c>
      <c r="H1941" s="36">
        <v>20</v>
      </c>
    </row>
    <row r="1942" spans="1:8">
      <c r="A1942" s="23">
        <v>2018</v>
      </c>
      <c r="B1942" s="23" t="s">
        <v>2367</v>
      </c>
      <c r="C1942" s="23" t="s">
        <v>1886</v>
      </c>
      <c r="D1942" s="13" t="s">
        <v>76</v>
      </c>
      <c r="E1942" s="13" t="s">
        <v>1459</v>
      </c>
      <c r="F1942" s="13" t="s">
        <v>70</v>
      </c>
      <c r="G1942" s="13" t="s">
        <v>1478</v>
      </c>
      <c r="H1942" s="36">
        <v>10</v>
      </c>
    </row>
    <row r="1943" spans="1:8">
      <c r="A1943" s="23">
        <v>2018</v>
      </c>
      <c r="B1943" s="23" t="s">
        <v>2367</v>
      </c>
      <c r="C1943" s="23" t="s">
        <v>1886</v>
      </c>
      <c r="D1943" s="13" t="s">
        <v>76</v>
      </c>
      <c r="E1943" s="13" t="s">
        <v>77</v>
      </c>
      <c r="F1943" s="13" t="s">
        <v>23</v>
      </c>
      <c r="G1943" s="13" t="s">
        <v>1453</v>
      </c>
      <c r="H1943" s="36">
        <v>3</v>
      </c>
    </row>
    <row r="1944" spans="1:8">
      <c r="A1944" s="23">
        <v>2018</v>
      </c>
      <c r="B1944" s="23" t="s">
        <v>2367</v>
      </c>
      <c r="C1944" s="23" t="s">
        <v>1886</v>
      </c>
      <c r="D1944" s="13" t="s">
        <v>76</v>
      </c>
      <c r="E1944" s="13" t="s">
        <v>77</v>
      </c>
      <c r="F1944" s="13" t="s">
        <v>70</v>
      </c>
      <c r="G1944" s="13" t="s">
        <v>577</v>
      </c>
      <c r="H1944" s="36">
        <v>1</v>
      </c>
    </row>
    <row r="1945" spans="1:8">
      <c r="A1945" s="23">
        <v>2018</v>
      </c>
      <c r="B1945" s="23" t="s">
        <v>2367</v>
      </c>
      <c r="C1945" s="23" t="s">
        <v>1886</v>
      </c>
      <c r="D1945" s="13" t="s">
        <v>76</v>
      </c>
      <c r="E1945" s="13" t="s">
        <v>77</v>
      </c>
      <c r="F1945" s="13" t="s">
        <v>10</v>
      </c>
      <c r="G1945" s="13" t="s">
        <v>1454</v>
      </c>
      <c r="H1945" s="36">
        <v>1</v>
      </c>
    </row>
    <row r="1946" spans="1:8">
      <c r="A1946" s="23">
        <v>2018</v>
      </c>
      <c r="B1946" s="23" t="s">
        <v>2367</v>
      </c>
      <c r="C1946" s="23" t="s">
        <v>1886</v>
      </c>
      <c r="D1946" s="13" t="s">
        <v>76</v>
      </c>
      <c r="E1946" s="13" t="s">
        <v>77</v>
      </c>
      <c r="F1946" s="13" t="s">
        <v>10</v>
      </c>
      <c r="G1946" s="13" t="s">
        <v>1455</v>
      </c>
      <c r="H1946" s="36">
        <v>1</v>
      </c>
    </row>
    <row r="1947" spans="1:8">
      <c r="A1947" s="23">
        <v>2018</v>
      </c>
      <c r="B1947" s="23" t="s">
        <v>2367</v>
      </c>
      <c r="C1947" s="23" t="s">
        <v>1886</v>
      </c>
      <c r="D1947" s="13" t="s">
        <v>76</v>
      </c>
      <c r="E1947" s="13" t="s">
        <v>77</v>
      </c>
      <c r="F1947" s="13" t="s">
        <v>14</v>
      </c>
      <c r="G1947" s="13" t="s">
        <v>1456</v>
      </c>
      <c r="H1947" s="36">
        <v>1</v>
      </c>
    </row>
    <row r="1948" spans="1:8">
      <c r="A1948" s="23">
        <v>2018</v>
      </c>
      <c r="B1948" s="23" t="s">
        <v>2367</v>
      </c>
      <c r="C1948" s="23" t="s">
        <v>1886</v>
      </c>
      <c r="D1948" s="13" t="s">
        <v>76</v>
      </c>
      <c r="E1948" s="13" t="s">
        <v>77</v>
      </c>
      <c r="F1948" s="13" t="s">
        <v>60</v>
      </c>
      <c r="G1948" s="13" t="s">
        <v>1458</v>
      </c>
      <c r="H1948" s="36">
        <v>2</v>
      </c>
    </row>
    <row r="1949" spans="1:8">
      <c r="A1949" s="23">
        <v>2018</v>
      </c>
      <c r="B1949" s="23" t="s">
        <v>2367</v>
      </c>
      <c r="C1949" s="23" t="s">
        <v>1886</v>
      </c>
      <c r="D1949" s="13" t="s">
        <v>76</v>
      </c>
      <c r="E1949" s="13" t="s">
        <v>77</v>
      </c>
      <c r="F1949" s="13" t="s">
        <v>23</v>
      </c>
      <c r="G1949" s="13" t="s">
        <v>1464</v>
      </c>
      <c r="H1949" s="36">
        <v>2</v>
      </c>
    </row>
    <row r="1950" spans="1:8">
      <c r="A1950" s="23">
        <v>2018</v>
      </c>
      <c r="B1950" s="23" t="s">
        <v>2367</v>
      </c>
      <c r="C1950" s="23" t="s">
        <v>1886</v>
      </c>
      <c r="D1950" s="13" t="s">
        <v>76</v>
      </c>
      <c r="E1950" s="13" t="s">
        <v>77</v>
      </c>
      <c r="F1950" s="13" t="s">
        <v>70</v>
      </c>
      <c r="G1950" s="13" t="s">
        <v>1466</v>
      </c>
      <c r="H1950" s="36">
        <v>8</v>
      </c>
    </row>
    <row r="1951" spans="1:8">
      <c r="A1951" s="23">
        <v>2018</v>
      </c>
      <c r="B1951" s="23" t="s">
        <v>2367</v>
      </c>
      <c r="C1951" s="23" t="s">
        <v>1886</v>
      </c>
      <c r="D1951" s="13" t="s">
        <v>76</v>
      </c>
      <c r="E1951" s="13" t="s">
        <v>77</v>
      </c>
      <c r="F1951" s="13" t="s">
        <v>10</v>
      </c>
      <c r="G1951" s="13" t="s">
        <v>1467</v>
      </c>
      <c r="H1951" s="36">
        <v>1</v>
      </c>
    </row>
    <row r="1952" spans="1:8">
      <c r="A1952" s="23">
        <v>2018</v>
      </c>
      <c r="B1952" s="23" t="s">
        <v>2367</v>
      </c>
      <c r="C1952" s="23" t="s">
        <v>1886</v>
      </c>
      <c r="D1952" s="13" t="s">
        <v>76</v>
      </c>
      <c r="E1952" s="13" t="s">
        <v>77</v>
      </c>
      <c r="F1952" s="13" t="s">
        <v>100</v>
      </c>
      <c r="G1952" s="13" t="s">
        <v>1468</v>
      </c>
      <c r="H1952" s="36">
        <v>2</v>
      </c>
    </row>
    <row r="1953" spans="1:8">
      <c r="A1953" s="23">
        <v>2018</v>
      </c>
      <c r="B1953" s="23" t="s">
        <v>2367</v>
      </c>
      <c r="C1953" s="23" t="s">
        <v>1886</v>
      </c>
      <c r="D1953" s="13" t="s">
        <v>76</v>
      </c>
      <c r="E1953" s="13" t="s">
        <v>77</v>
      </c>
      <c r="F1953" s="13" t="s">
        <v>70</v>
      </c>
      <c r="G1953" s="13" t="s">
        <v>1469</v>
      </c>
      <c r="H1953" s="36">
        <v>1</v>
      </c>
    </row>
    <row r="1954" spans="1:8">
      <c r="A1954" s="23">
        <v>2018</v>
      </c>
      <c r="B1954" s="23" t="s">
        <v>2367</v>
      </c>
      <c r="C1954" s="23" t="s">
        <v>1886</v>
      </c>
      <c r="D1954" s="13" t="s">
        <v>76</v>
      </c>
      <c r="E1954" s="13" t="s">
        <v>77</v>
      </c>
      <c r="F1954" s="13" t="s">
        <v>86</v>
      </c>
      <c r="G1954" s="13" t="s">
        <v>87</v>
      </c>
      <c r="H1954" s="36">
        <v>1</v>
      </c>
    </row>
    <row r="1955" spans="1:8">
      <c r="A1955" s="23">
        <v>2018</v>
      </c>
      <c r="B1955" s="23" t="s">
        <v>2367</v>
      </c>
      <c r="C1955" s="23" t="s">
        <v>1886</v>
      </c>
      <c r="D1955" s="13" t="s">
        <v>76</v>
      </c>
      <c r="E1955" s="13" t="s">
        <v>77</v>
      </c>
      <c r="F1955" s="13" t="s">
        <v>60</v>
      </c>
      <c r="G1955" s="13" t="s">
        <v>1477</v>
      </c>
      <c r="H1955" s="36">
        <v>3</v>
      </c>
    </row>
    <row r="1956" spans="1:8">
      <c r="A1956" s="23">
        <v>2018</v>
      </c>
      <c r="B1956" s="23" t="s">
        <v>2367</v>
      </c>
      <c r="C1956" s="23" t="s">
        <v>1886</v>
      </c>
      <c r="D1956" s="13" t="s">
        <v>86</v>
      </c>
      <c r="E1956" s="13" t="s">
        <v>984</v>
      </c>
      <c r="F1956" s="13" t="s">
        <v>76</v>
      </c>
      <c r="G1956" s="13" t="s">
        <v>2395</v>
      </c>
      <c r="H1956" s="36">
        <v>1</v>
      </c>
    </row>
    <row r="1957" spans="1:8">
      <c r="A1957" s="23">
        <v>2018</v>
      </c>
      <c r="B1957" s="23" t="s">
        <v>2367</v>
      </c>
      <c r="C1957" s="23" t="s">
        <v>1886</v>
      </c>
      <c r="D1957" s="13" t="s">
        <v>86</v>
      </c>
      <c r="E1957" s="13" t="s">
        <v>2635</v>
      </c>
      <c r="F1957" s="13" t="s">
        <v>14</v>
      </c>
      <c r="G1957" s="13" t="s">
        <v>1474</v>
      </c>
      <c r="H1957" s="36">
        <v>1</v>
      </c>
    </row>
    <row r="1958" spans="1:8">
      <c r="A1958" s="23">
        <v>2018</v>
      </c>
      <c r="B1958" s="23" t="s">
        <v>2367</v>
      </c>
      <c r="C1958" s="23" t="s">
        <v>1886</v>
      </c>
      <c r="D1958" s="13" t="s">
        <v>86</v>
      </c>
      <c r="E1958" s="13" t="s">
        <v>2635</v>
      </c>
      <c r="F1958" s="13" t="s">
        <v>164</v>
      </c>
      <c r="G1958" s="13" t="s">
        <v>584</v>
      </c>
      <c r="H1958" s="36">
        <v>3</v>
      </c>
    </row>
    <row r="1959" spans="1:8">
      <c r="A1959" s="23">
        <v>2018</v>
      </c>
      <c r="B1959" s="23" t="s">
        <v>2367</v>
      </c>
      <c r="C1959" s="23" t="s">
        <v>1886</v>
      </c>
      <c r="D1959" s="13" t="s">
        <v>89</v>
      </c>
      <c r="E1959" s="13" t="s">
        <v>1465</v>
      </c>
      <c r="F1959" s="13" t="s">
        <v>14</v>
      </c>
      <c r="G1959" s="13" t="s">
        <v>1456</v>
      </c>
      <c r="H1959" s="36">
        <v>1</v>
      </c>
    </row>
    <row r="1960" spans="1:8">
      <c r="A1960" s="23">
        <v>2018</v>
      </c>
      <c r="B1960" s="23" t="s">
        <v>2367</v>
      </c>
      <c r="C1960" s="23" t="s">
        <v>1886</v>
      </c>
      <c r="D1960" s="13" t="s">
        <v>94</v>
      </c>
      <c r="E1960" s="13" t="s">
        <v>1463</v>
      </c>
      <c r="F1960" s="13" t="s">
        <v>23</v>
      </c>
      <c r="G1960" s="13" t="s">
        <v>1453</v>
      </c>
      <c r="H1960" s="36">
        <v>1</v>
      </c>
    </row>
    <row r="1961" spans="1:8">
      <c r="A1961" s="23">
        <v>2018</v>
      </c>
      <c r="B1961" s="23" t="s">
        <v>2367</v>
      </c>
      <c r="C1961" s="23" t="s">
        <v>1886</v>
      </c>
      <c r="D1961" s="13" t="s">
        <v>94</v>
      </c>
      <c r="E1961" s="13" t="s">
        <v>1463</v>
      </c>
      <c r="F1961" s="13" t="s">
        <v>10</v>
      </c>
      <c r="G1961" s="13" t="s">
        <v>1454</v>
      </c>
      <c r="H1961" s="36">
        <v>1</v>
      </c>
    </row>
    <row r="1962" spans="1:8">
      <c r="A1962" s="23">
        <v>2018</v>
      </c>
      <c r="B1962" s="23" t="s">
        <v>2367</v>
      </c>
      <c r="C1962" s="23" t="s">
        <v>1886</v>
      </c>
      <c r="D1962" s="13" t="s">
        <v>94</v>
      </c>
      <c r="E1962" s="13" t="s">
        <v>1463</v>
      </c>
      <c r="F1962" s="13" t="s">
        <v>14</v>
      </c>
      <c r="G1962" s="13" t="s">
        <v>1457</v>
      </c>
      <c r="H1962" s="36">
        <v>3</v>
      </c>
    </row>
    <row r="1963" spans="1:8">
      <c r="A1963" s="23">
        <v>2018</v>
      </c>
      <c r="B1963" s="23" t="s">
        <v>2367</v>
      </c>
      <c r="C1963" s="23" t="s">
        <v>1886</v>
      </c>
      <c r="D1963" s="13" t="s">
        <v>94</v>
      </c>
      <c r="E1963" s="13" t="s">
        <v>1463</v>
      </c>
      <c r="F1963" s="13" t="s">
        <v>41</v>
      </c>
      <c r="G1963" s="13" t="s">
        <v>1461</v>
      </c>
      <c r="H1963" s="36">
        <v>1</v>
      </c>
    </row>
    <row r="1964" spans="1:8">
      <c r="A1964" s="23">
        <v>2018</v>
      </c>
      <c r="B1964" s="23" t="s">
        <v>2367</v>
      </c>
      <c r="C1964" s="23" t="s">
        <v>1886</v>
      </c>
      <c r="D1964" s="13" t="s">
        <v>94</v>
      </c>
      <c r="E1964" s="13" t="s">
        <v>1463</v>
      </c>
      <c r="F1964" s="13" t="s">
        <v>23</v>
      </c>
      <c r="G1964" s="13" t="s">
        <v>1464</v>
      </c>
      <c r="H1964" s="36">
        <v>1</v>
      </c>
    </row>
    <row r="1965" spans="1:8">
      <c r="A1965" s="23">
        <v>2018</v>
      </c>
      <c r="B1965" s="23" t="s">
        <v>2367</v>
      </c>
      <c r="C1965" s="23" t="s">
        <v>1886</v>
      </c>
      <c r="D1965" s="13" t="s">
        <v>94</v>
      </c>
      <c r="E1965" s="13" t="s">
        <v>1463</v>
      </c>
      <c r="F1965" s="13" t="s">
        <v>86</v>
      </c>
      <c r="G1965" s="13" t="s">
        <v>87</v>
      </c>
      <c r="H1965" s="36">
        <v>1</v>
      </c>
    </row>
    <row r="1966" spans="1:8">
      <c r="A1966" s="23">
        <v>2018</v>
      </c>
      <c r="B1966" s="23" t="s">
        <v>2367</v>
      </c>
      <c r="C1966" s="23" t="s">
        <v>1886</v>
      </c>
      <c r="D1966" s="13" t="s">
        <v>94</v>
      </c>
      <c r="E1966" s="13" t="s">
        <v>1463</v>
      </c>
      <c r="F1966" s="13" t="s">
        <v>60</v>
      </c>
      <c r="G1966" s="13" t="s">
        <v>1477</v>
      </c>
      <c r="H1966" s="36">
        <v>1</v>
      </c>
    </row>
    <row r="1967" spans="1:8">
      <c r="A1967" s="23">
        <v>2018</v>
      </c>
      <c r="B1967" s="23" t="s">
        <v>2367</v>
      </c>
      <c r="C1967" s="23" t="s">
        <v>1886</v>
      </c>
      <c r="D1967" s="13" t="s">
        <v>94</v>
      </c>
      <c r="E1967" s="13" t="s">
        <v>1463</v>
      </c>
      <c r="F1967" s="13" t="s">
        <v>70</v>
      </c>
      <c r="G1967" s="13" t="s">
        <v>1478</v>
      </c>
      <c r="H1967" s="36">
        <v>2</v>
      </c>
    </row>
    <row r="1968" spans="1:8">
      <c r="A1968" s="23">
        <v>2018</v>
      </c>
      <c r="B1968" s="23" t="s">
        <v>2367</v>
      </c>
      <c r="C1968" s="23" t="s">
        <v>1886</v>
      </c>
      <c r="D1968" s="13" t="s">
        <v>100</v>
      </c>
      <c r="E1968" s="13" t="s">
        <v>1468</v>
      </c>
      <c r="F1968" s="13" t="s">
        <v>41</v>
      </c>
      <c r="G1968" s="13" t="s">
        <v>1461</v>
      </c>
      <c r="H1968" s="36">
        <v>1</v>
      </c>
    </row>
    <row r="1969" spans="1:8">
      <c r="A1969" s="23">
        <v>2018</v>
      </c>
      <c r="B1969" s="23" t="s">
        <v>2367</v>
      </c>
      <c r="C1969" s="23" t="s">
        <v>1886</v>
      </c>
      <c r="D1969" s="13" t="s">
        <v>100</v>
      </c>
      <c r="E1969" s="13" t="s">
        <v>1468</v>
      </c>
      <c r="F1969" s="13" t="s">
        <v>70</v>
      </c>
      <c r="G1969" s="13" t="s">
        <v>1469</v>
      </c>
      <c r="H1969" s="36">
        <v>1</v>
      </c>
    </row>
    <row r="1970" spans="1:8">
      <c r="A1970" s="23">
        <v>2018</v>
      </c>
      <c r="B1970" s="23" t="s">
        <v>2367</v>
      </c>
      <c r="C1970" s="23" t="s">
        <v>1886</v>
      </c>
      <c r="D1970" s="13" t="s">
        <v>100</v>
      </c>
      <c r="E1970" s="13" t="s">
        <v>1468</v>
      </c>
      <c r="F1970" s="13" t="s">
        <v>14</v>
      </c>
      <c r="G1970" s="13" t="s">
        <v>1474</v>
      </c>
      <c r="H1970" s="36">
        <v>1</v>
      </c>
    </row>
    <row r="1971" spans="1:8">
      <c r="A1971" s="23">
        <v>2018</v>
      </c>
      <c r="B1971" s="23" t="s">
        <v>2367</v>
      </c>
      <c r="C1971" s="23" t="s">
        <v>1886</v>
      </c>
      <c r="D1971" s="13" t="s">
        <v>100</v>
      </c>
      <c r="E1971" s="13" t="s">
        <v>1468</v>
      </c>
      <c r="F1971" s="13" t="s">
        <v>164</v>
      </c>
      <c r="G1971" s="13" t="s">
        <v>584</v>
      </c>
      <c r="H1971" s="36">
        <v>3</v>
      </c>
    </row>
    <row r="1972" spans="1:8">
      <c r="A1972" s="23">
        <v>2018</v>
      </c>
      <c r="B1972" s="23" t="s">
        <v>2367</v>
      </c>
      <c r="C1972" s="23" t="s">
        <v>1886</v>
      </c>
      <c r="D1972" s="13" t="s">
        <v>104</v>
      </c>
      <c r="E1972" s="13" t="s">
        <v>1486</v>
      </c>
      <c r="F1972" s="13" t="s">
        <v>23</v>
      </c>
      <c r="G1972" s="13" t="s">
        <v>1453</v>
      </c>
      <c r="H1972" s="36">
        <v>3</v>
      </c>
    </row>
    <row r="1973" spans="1:8">
      <c r="A1973" s="23">
        <v>2018</v>
      </c>
      <c r="B1973" s="23" t="s">
        <v>2367</v>
      </c>
      <c r="C1973" s="23" t="s">
        <v>1886</v>
      </c>
      <c r="D1973" s="13" t="s">
        <v>104</v>
      </c>
      <c r="E1973" s="13" t="s">
        <v>1486</v>
      </c>
      <c r="F1973" s="13" t="s">
        <v>5</v>
      </c>
      <c r="G1973" s="13" t="s">
        <v>559</v>
      </c>
      <c r="H1973" s="36">
        <v>4</v>
      </c>
    </row>
    <row r="1974" spans="1:8">
      <c r="A1974" s="23">
        <v>2018</v>
      </c>
      <c r="B1974" s="23" t="s">
        <v>2367</v>
      </c>
      <c r="C1974" s="23" t="s">
        <v>1886</v>
      </c>
      <c r="D1974" s="13" t="s">
        <v>104</v>
      </c>
      <c r="E1974" s="13" t="s">
        <v>1486</v>
      </c>
      <c r="F1974" s="13" t="s">
        <v>41</v>
      </c>
      <c r="G1974" s="13" t="s">
        <v>1461</v>
      </c>
      <c r="H1974" s="36">
        <v>1</v>
      </c>
    </row>
    <row r="1975" spans="1:8">
      <c r="A1975" s="23">
        <v>2018</v>
      </c>
      <c r="B1975" s="23" t="s">
        <v>2367</v>
      </c>
      <c r="C1975" s="23" t="s">
        <v>1886</v>
      </c>
      <c r="D1975" s="13" t="s">
        <v>104</v>
      </c>
      <c r="E1975" s="13" t="s">
        <v>1486</v>
      </c>
      <c r="F1975" s="13" t="s">
        <v>94</v>
      </c>
      <c r="G1975" s="13" t="s">
        <v>1463</v>
      </c>
      <c r="H1975" s="36">
        <v>1</v>
      </c>
    </row>
    <row r="1976" spans="1:8">
      <c r="A1976" s="23">
        <v>2018</v>
      </c>
      <c r="B1976" s="23" t="s">
        <v>2367</v>
      </c>
      <c r="C1976" s="23" t="s">
        <v>1886</v>
      </c>
      <c r="D1976" s="13" t="s">
        <v>104</v>
      </c>
      <c r="E1976" s="13" t="s">
        <v>1486</v>
      </c>
      <c r="F1976" s="13" t="s">
        <v>70</v>
      </c>
      <c r="G1976" s="13" t="s">
        <v>1466</v>
      </c>
      <c r="H1976" s="36">
        <v>1</v>
      </c>
    </row>
    <row r="1977" spans="1:8">
      <c r="A1977" s="23">
        <v>2018</v>
      </c>
      <c r="B1977" s="23" t="s">
        <v>2367</v>
      </c>
      <c r="C1977" s="23" t="s">
        <v>1886</v>
      </c>
      <c r="D1977" s="13" t="s">
        <v>104</v>
      </c>
      <c r="E1977" s="13" t="s">
        <v>1486</v>
      </c>
      <c r="F1977" s="13" t="s">
        <v>104</v>
      </c>
      <c r="G1977" s="13" t="s">
        <v>1472</v>
      </c>
      <c r="H1977" s="36">
        <v>3</v>
      </c>
    </row>
    <row r="1978" spans="1:8">
      <c r="A1978" s="23">
        <v>2018</v>
      </c>
      <c r="B1978" s="23" t="s">
        <v>2367</v>
      </c>
      <c r="C1978" s="23" t="s">
        <v>1886</v>
      </c>
      <c r="D1978" s="13" t="s">
        <v>104</v>
      </c>
      <c r="E1978" s="13" t="s">
        <v>1486</v>
      </c>
      <c r="F1978" s="13" t="s">
        <v>76</v>
      </c>
      <c r="G1978" s="13" t="s">
        <v>77</v>
      </c>
      <c r="H1978" s="36">
        <v>1</v>
      </c>
    </row>
    <row r="1979" spans="1:8">
      <c r="A1979" s="23">
        <v>2018</v>
      </c>
      <c r="B1979" s="23" t="s">
        <v>2367</v>
      </c>
      <c r="C1979" s="23" t="s">
        <v>1886</v>
      </c>
      <c r="D1979" s="13" t="s">
        <v>104</v>
      </c>
      <c r="E1979" s="13" t="s">
        <v>1470</v>
      </c>
      <c r="F1979" s="13" t="s">
        <v>23</v>
      </c>
      <c r="G1979" s="13" t="s">
        <v>1453</v>
      </c>
      <c r="H1979" s="36">
        <v>1</v>
      </c>
    </row>
    <row r="1980" spans="1:8">
      <c r="A1980" s="23">
        <v>2018</v>
      </c>
      <c r="B1980" s="23" t="s">
        <v>2367</v>
      </c>
      <c r="C1980" s="23" t="s">
        <v>1886</v>
      </c>
      <c r="D1980" s="13" t="s">
        <v>104</v>
      </c>
      <c r="E1980" s="13" t="s">
        <v>1470</v>
      </c>
      <c r="F1980" s="13" t="s">
        <v>10</v>
      </c>
      <c r="G1980" s="13" t="s">
        <v>1455</v>
      </c>
      <c r="H1980" s="36">
        <v>1</v>
      </c>
    </row>
    <row r="1981" spans="1:8">
      <c r="A1981" s="23">
        <v>2018</v>
      </c>
      <c r="B1981" s="23" t="s">
        <v>2367</v>
      </c>
      <c r="C1981" s="23" t="s">
        <v>1886</v>
      </c>
      <c r="D1981" s="13" t="s">
        <v>104</v>
      </c>
      <c r="E1981" s="13" t="s">
        <v>1470</v>
      </c>
      <c r="F1981" s="13" t="s">
        <v>23</v>
      </c>
      <c r="G1981" s="13" t="s">
        <v>1460</v>
      </c>
      <c r="H1981" s="36">
        <v>1</v>
      </c>
    </row>
    <row r="1982" spans="1:8">
      <c r="A1982" s="23">
        <v>2018</v>
      </c>
      <c r="B1982" s="23" t="s">
        <v>2367</v>
      </c>
      <c r="C1982" s="23" t="s">
        <v>1886</v>
      </c>
      <c r="D1982" s="13" t="s">
        <v>104</v>
      </c>
      <c r="E1982" s="13" t="s">
        <v>1470</v>
      </c>
      <c r="F1982" s="13" t="s">
        <v>10</v>
      </c>
      <c r="G1982" s="13" t="s">
        <v>1467</v>
      </c>
      <c r="H1982" s="36">
        <v>1</v>
      </c>
    </row>
    <row r="1983" spans="1:8">
      <c r="A1983" s="23">
        <v>2018</v>
      </c>
      <c r="B1983" s="23" t="s">
        <v>2367</v>
      </c>
      <c r="C1983" s="23" t="s">
        <v>1886</v>
      </c>
      <c r="D1983" s="13" t="s">
        <v>104</v>
      </c>
      <c r="E1983" s="13" t="s">
        <v>1470</v>
      </c>
      <c r="F1983" s="13" t="s">
        <v>104</v>
      </c>
      <c r="G1983" s="13" t="s">
        <v>1471</v>
      </c>
      <c r="H1983" s="36">
        <v>1</v>
      </c>
    </row>
    <row r="1984" spans="1:8">
      <c r="A1984" s="23">
        <v>2018</v>
      </c>
      <c r="B1984" s="23" t="s">
        <v>2367</v>
      </c>
      <c r="C1984" s="23" t="s">
        <v>1886</v>
      </c>
      <c r="D1984" s="13" t="s">
        <v>104</v>
      </c>
      <c r="E1984" s="13" t="s">
        <v>1470</v>
      </c>
      <c r="F1984" s="13" t="s">
        <v>104</v>
      </c>
      <c r="G1984" s="13" t="s">
        <v>1472</v>
      </c>
      <c r="H1984" s="36">
        <v>3</v>
      </c>
    </row>
    <row r="1985" spans="1:8">
      <c r="A1985" s="23">
        <v>2018</v>
      </c>
      <c r="B1985" s="23" t="s">
        <v>2367</v>
      </c>
      <c r="C1985" s="23" t="s">
        <v>1886</v>
      </c>
      <c r="D1985" s="13" t="s">
        <v>104</v>
      </c>
      <c r="E1985" s="13" t="s">
        <v>1470</v>
      </c>
      <c r="F1985" s="13" t="s">
        <v>14</v>
      </c>
      <c r="G1985" s="13" t="s">
        <v>1474</v>
      </c>
      <c r="H1985" s="36">
        <v>2</v>
      </c>
    </row>
    <row r="1986" spans="1:8">
      <c r="A1986" s="23">
        <v>2018</v>
      </c>
      <c r="B1986" s="23" t="s">
        <v>2367</v>
      </c>
      <c r="C1986" s="23" t="s">
        <v>1886</v>
      </c>
      <c r="D1986" s="13" t="s">
        <v>104</v>
      </c>
      <c r="E1986" s="13" t="s">
        <v>1471</v>
      </c>
      <c r="F1986" s="13" t="s">
        <v>23</v>
      </c>
      <c r="G1986" s="13" t="s">
        <v>1453</v>
      </c>
      <c r="H1986" s="36">
        <v>1</v>
      </c>
    </row>
    <row r="1987" spans="1:8">
      <c r="A1987" s="23">
        <v>2018</v>
      </c>
      <c r="B1987" s="23" t="s">
        <v>2367</v>
      </c>
      <c r="C1987" s="23" t="s">
        <v>1886</v>
      </c>
      <c r="D1987" s="13" t="s">
        <v>104</v>
      </c>
      <c r="E1987" s="13" t="s">
        <v>1471</v>
      </c>
      <c r="F1987" s="13" t="s">
        <v>5</v>
      </c>
      <c r="G1987" s="13" t="s">
        <v>559</v>
      </c>
      <c r="H1987" s="36">
        <v>1</v>
      </c>
    </row>
    <row r="1988" spans="1:8">
      <c r="A1988" s="23">
        <v>2018</v>
      </c>
      <c r="B1988" s="23" t="s">
        <v>2367</v>
      </c>
      <c r="C1988" s="23" t="s">
        <v>1886</v>
      </c>
      <c r="D1988" s="13" t="s">
        <v>104</v>
      </c>
      <c r="E1988" s="13" t="s">
        <v>1471</v>
      </c>
      <c r="F1988" s="13" t="s">
        <v>76</v>
      </c>
      <c r="G1988" s="13" t="s">
        <v>1459</v>
      </c>
      <c r="H1988" s="36">
        <v>1</v>
      </c>
    </row>
    <row r="1989" spans="1:8">
      <c r="A1989" s="23">
        <v>2018</v>
      </c>
      <c r="B1989" s="23" t="s">
        <v>2367</v>
      </c>
      <c r="C1989" s="23" t="s">
        <v>1886</v>
      </c>
      <c r="D1989" s="13" t="s">
        <v>104</v>
      </c>
      <c r="E1989" s="13" t="s">
        <v>1471</v>
      </c>
      <c r="F1989" s="13" t="s">
        <v>23</v>
      </c>
      <c r="G1989" s="13" t="s">
        <v>1464</v>
      </c>
      <c r="H1989" s="36">
        <v>1</v>
      </c>
    </row>
    <row r="1990" spans="1:8">
      <c r="A1990" s="23">
        <v>2018</v>
      </c>
      <c r="B1990" s="23" t="s">
        <v>2367</v>
      </c>
      <c r="C1990" s="23" t="s">
        <v>1886</v>
      </c>
      <c r="D1990" s="13" t="s">
        <v>104</v>
      </c>
      <c r="E1990" s="13" t="s">
        <v>1471</v>
      </c>
      <c r="F1990" s="13" t="s">
        <v>70</v>
      </c>
      <c r="G1990" s="13" t="s">
        <v>1466</v>
      </c>
      <c r="H1990" s="36">
        <v>1</v>
      </c>
    </row>
    <row r="1991" spans="1:8">
      <c r="A1991" s="23">
        <v>2018</v>
      </c>
      <c r="B1991" s="23" t="s">
        <v>2367</v>
      </c>
      <c r="C1991" s="23" t="s">
        <v>1886</v>
      </c>
      <c r="D1991" s="13" t="s">
        <v>104</v>
      </c>
      <c r="E1991" s="13" t="s">
        <v>1471</v>
      </c>
      <c r="F1991" s="13" t="s">
        <v>104</v>
      </c>
      <c r="G1991" s="13" t="s">
        <v>1470</v>
      </c>
      <c r="H1991" s="36">
        <v>7</v>
      </c>
    </row>
    <row r="1992" spans="1:8">
      <c r="A1992" s="23">
        <v>2018</v>
      </c>
      <c r="B1992" s="23" t="s">
        <v>2367</v>
      </c>
      <c r="C1992" s="23" t="s">
        <v>1886</v>
      </c>
      <c r="D1992" s="13" t="s">
        <v>104</v>
      </c>
      <c r="E1992" s="13" t="s">
        <v>1471</v>
      </c>
      <c r="F1992" s="13" t="s">
        <v>104</v>
      </c>
      <c r="G1992" s="13" t="s">
        <v>1472</v>
      </c>
      <c r="H1992" s="36">
        <v>6</v>
      </c>
    </row>
    <row r="1993" spans="1:8">
      <c r="A1993" s="23">
        <v>2018</v>
      </c>
      <c r="B1993" s="23" t="s">
        <v>2367</v>
      </c>
      <c r="C1993" s="23" t="s">
        <v>1886</v>
      </c>
      <c r="D1993" s="13" t="s">
        <v>104</v>
      </c>
      <c r="E1993" s="13" t="s">
        <v>1471</v>
      </c>
      <c r="F1993" s="13" t="s">
        <v>14</v>
      </c>
      <c r="G1993" s="13" t="s">
        <v>1474</v>
      </c>
      <c r="H1993" s="36">
        <v>1</v>
      </c>
    </row>
    <row r="1994" spans="1:8">
      <c r="A1994" s="23">
        <v>2018</v>
      </c>
      <c r="B1994" s="23" t="s">
        <v>2367</v>
      </c>
      <c r="C1994" s="23" t="s">
        <v>1886</v>
      </c>
      <c r="D1994" s="13" t="s">
        <v>104</v>
      </c>
      <c r="E1994" s="13" t="s">
        <v>1472</v>
      </c>
      <c r="F1994" s="13" t="s">
        <v>23</v>
      </c>
      <c r="G1994" s="13" t="s">
        <v>1453</v>
      </c>
      <c r="H1994" s="36">
        <v>13</v>
      </c>
    </row>
    <row r="1995" spans="1:8">
      <c r="A1995" s="23">
        <v>2018</v>
      </c>
      <c r="B1995" s="23" t="s">
        <v>2367</v>
      </c>
      <c r="C1995" s="23" t="s">
        <v>1886</v>
      </c>
      <c r="D1995" s="13" t="s">
        <v>104</v>
      </c>
      <c r="E1995" s="13" t="s">
        <v>1472</v>
      </c>
      <c r="F1995" s="13" t="s">
        <v>10</v>
      </c>
      <c r="G1995" s="13" t="s">
        <v>1454</v>
      </c>
      <c r="H1995" s="36">
        <v>1</v>
      </c>
    </row>
    <row r="1996" spans="1:8">
      <c r="A1996" s="23">
        <v>2018</v>
      </c>
      <c r="B1996" s="23" t="s">
        <v>2367</v>
      </c>
      <c r="C1996" s="23" t="s">
        <v>1886</v>
      </c>
      <c r="D1996" s="13" t="s">
        <v>104</v>
      </c>
      <c r="E1996" s="13" t="s">
        <v>1472</v>
      </c>
      <c r="F1996" s="13" t="s">
        <v>23</v>
      </c>
      <c r="G1996" s="13" t="s">
        <v>1460</v>
      </c>
      <c r="H1996" s="36">
        <v>2</v>
      </c>
    </row>
    <row r="1997" spans="1:8">
      <c r="A1997" s="23">
        <v>2018</v>
      </c>
      <c r="B1997" s="23" t="s">
        <v>2367</v>
      </c>
      <c r="C1997" s="23" t="s">
        <v>1886</v>
      </c>
      <c r="D1997" s="13" t="s">
        <v>104</v>
      </c>
      <c r="E1997" s="13" t="s">
        <v>1472</v>
      </c>
      <c r="F1997" s="13" t="s">
        <v>5</v>
      </c>
      <c r="G1997" s="13" t="s">
        <v>1462</v>
      </c>
      <c r="H1997" s="36">
        <v>8</v>
      </c>
    </row>
    <row r="1998" spans="1:8">
      <c r="A1998" s="23">
        <v>2018</v>
      </c>
      <c r="B1998" s="23" t="s">
        <v>2367</v>
      </c>
      <c r="C1998" s="23" t="s">
        <v>1886</v>
      </c>
      <c r="D1998" s="13" t="s">
        <v>104</v>
      </c>
      <c r="E1998" s="13" t="s">
        <v>1472</v>
      </c>
      <c r="F1998" s="13" t="s">
        <v>23</v>
      </c>
      <c r="G1998" s="13" t="s">
        <v>1464</v>
      </c>
      <c r="H1998" s="36">
        <v>14</v>
      </c>
    </row>
    <row r="1999" spans="1:8">
      <c r="A1999" s="23">
        <v>2018</v>
      </c>
      <c r="B1999" s="23" t="s">
        <v>2367</v>
      </c>
      <c r="C1999" s="23" t="s">
        <v>1886</v>
      </c>
      <c r="D1999" s="13" t="s">
        <v>104</v>
      </c>
      <c r="E1999" s="13" t="s">
        <v>1472</v>
      </c>
      <c r="F1999" s="13" t="s">
        <v>104</v>
      </c>
      <c r="G1999" s="13" t="s">
        <v>1486</v>
      </c>
      <c r="H1999" s="36">
        <v>6</v>
      </c>
    </row>
    <row r="2000" spans="1:8">
      <c r="A2000" s="23">
        <v>2018</v>
      </c>
      <c r="B2000" s="23" t="s">
        <v>2367</v>
      </c>
      <c r="C2000" s="23" t="s">
        <v>1886</v>
      </c>
      <c r="D2000" s="13" t="s">
        <v>104</v>
      </c>
      <c r="E2000" s="13" t="s">
        <v>1472</v>
      </c>
      <c r="F2000" s="13" t="s">
        <v>104</v>
      </c>
      <c r="G2000" s="13" t="s">
        <v>1470</v>
      </c>
      <c r="H2000" s="36">
        <v>8</v>
      </c>
    </row>
    <row r="2001" spans="1:8">
      <c r="A2001" s="23">
        <v>2018</v>
      </c>
      <c r="B2001" s="23" t="s">
        <v>2367</v>
      </c>
      <c r="C2001" s="23" t="s">
        <v>1886</v>
      </c>
      <c r="D2001" s="13" t="s">
        <v>104</v>
      </c>
      <c r="E2001" s="13" t="s">
        <v>1472</v>
      </c>
      <c r="F2001" s="13" t="s">
        <v>104</v>
      </c>
      <c r="G2001" s="13" t="s">
        <v>1471</v>
      </c>
      <c r="H2001" s="36">
        <v>1</v>
      </c>
    </row>
    <row r="2002" spans="1:8">
      <c r="A2002" s="23">
        <v>2018</v>
      </c>
      <c r="B2002" s="23" t="s">
        <v>2367</v>
      </c>
      <c r="C2002" s="23" t="s">
        <v>1886</v>
      </c>
      <c r="D2002" s="13" t="s">
        <v>104</v>
      </c>
      <c r="E2002" s="13" t="s">
        <v>1472</v>
      </c>
      <c r="F2002" s="13" t="s">
        <v>76</v>
      </c>
      <c r="G2002" s="13" t="s">
        <v>77</v>
      </c>
      <c r="H2002" s="36">
        <v>1</v>
      </c>
    </row>
    <row r="2003" spans="1:8">
      <c r="A2003" s="23">
        <v>2018</v>
      </c>
      <c r="B2003" s="23" t="s">
        <v>2367</v>
      </c>
      <c r="C2003" s="23" t="s">
        <v>1886</v>
      </c>
      <c r="D2003" s="13" t="s">
        <v>104</v>
      </c>
      <c r="E2003" s="13" t="s">
        <v>1472</v>
      </c>
      <c r="F2003" s="13" t="s">
        <v>164</v>
      </c>
      <c r="G2003" s="13" t="s">
        <v>584</v>
      </c>
      <c r="H2003" s="36">
        <v>1</v>
      </c>
    </row>
    <row r="2004" spans="1:8">
      <c r="A2004" s="23">
        <v>2018</v>
      </c>
      <c r="B2004" s="23" t="s">
        <v>2367</v>
      </c>
      <c r="C2004" s="23" t="s">
        <v>1886</v>
      </c>
      <c r="D2004" s="13" t="s">
        <v>156</v>
      </c>
      <c r="E2004" s="13" t="s">
        <v>1483</v>
      </c>
      <c r="F2004" s="13" t="s">
        <v>70</v>
      </c>
      <c r="G2004" s="13" t="s">
        <v>577</v>
      </c>
      <c r="H2004" s="36">
        <v>1</v>
      </c>
    </row>
    <row r="2005" spans="1:8">
      <c r="A2005" s="23">
        <v>2018</v>
      </c>
      <c r="B2005" s="23" t="s">
        <v>2367</v>
      </c>
      <c r="C2005" s="23" t="s">
        <v>1886</v>
      </c>
      <c r="D2005" s="13" t="s">
        <v>156</v>
      </c>
      <c r="E2005" s="13" t="s">
        <v>1483</v>
      </c>
      <c r="F2005" s="13" t="s">
        <v>14</v>
      </c>
      <c r="G2005" s="13" t="s">
        <v>1457</v>
      </c>
      <c r="H2005" s="36">
        <v>1</v>
      </c>
    </row>
    <row r="2006" spans="1:8">
      <c r="A2006" s="23">
        <v>2018</v>
      </c>
      <c r="B2006" s="23" t="s">
        <v>2367</v>
      </c>
      <c r="C2006" s="23" t="s">
        <v>1886</v>
      </c>
      <c r="D2006" s="13" t="s">
        <v>164</v>
      </c>
      <c r="E2006" s="13" t="s">
        <v>584</v>
      </c>
      <c r="F2006" s="13" t="s">
        <v>70</v>
      </c>
      <c r="G2006" s="13" t="s">
        <v>577</v>
      </c>
      <c r="H2006" s="36">
        <v>6</v>
      </c>
    </row>
    <row r="2007" spans="1:8">
      <c r="A2007" s="23">
        <v>2018</v>
      </c>
      <c r="B2007" s="23" t="s">
        <v>2367</v>
      </c>
      <c r="C2007" s="23" t="s">
        <v>1886</v>
      </c>
      <c r="D2007" s="13" t="s">
        <v>164</v>
      </c>
      <c r="E2007" s="13" t="s">
        <v>584</v>
      </c>
      <c r="F2007" s="13" t="s">
        <v>10</v>
      </c>
      <c r="G2007" s="13" t="s">
        <v>1454</v>
      </c>
      <c r="H2007" s="36">
        <v>4</v>
      </c>
    </row>
    <row r="2008" spans="1:8">
      <c r="A2008" s="23">
        <v>2018</v>
      </c>
      <c r="B2008" s="23" t="s">
        <v>2367</v>
      </c>
      <c r="C2008" s="23" t="s">
        <v>1886</v>
      </c>
      <c r="D2008" s="13" t="s">
        <v>164</v>
      </c>
      <c r="E2008" s="13" t="s">
        <v>584</v>
      </c>
      <c r="F2008" s="13" t="s">
        <v>14</v>
      </c>
      <c r="G2008" s="13" t="s">
        <v>1457</v>
      </c>
      <c r="H2008" s="36">
        <v>2</v>
      </c>
    </row>
    <row r="2009" spans="1:8">
      <c r="A2009" s="23">
        <v>2018</v>
      </c>
      <c r="B2009" s="23" t="s">
        <v>2367</v>
      </c>
      <c r="C2009" s="23" t="s">
        <v>1886</v>
      </c>
      <c r="D2009" s="13" t="s">
        <v>164</v>
      </c>
      <c r="E2009" s="13" t="s">
        <v>584</v>
      </c>
      <c r="F2009" s="13" t="s">
        <v>60</v>
      </c>
      <c r="G2009" s="13" t="s">
        <v>1458</v>
      </c>
      <c r="H2009" s="36">
        <v>2</v>
      </c>
    </row>
    <row r="2010" spans="1:8">
      <c r="A2010" s="23">
        <v>2018</v>
      </c>
      <c r="B2010" s="23" t="s">
        <v>2367</v>
      </c>
      <c r="C2010" s="23" t="s">
        <v>1886</v>
      </c>
      <c r="D2010" s="13" t="s">
        <v>164</v>
      </c>
      <c r="E2010" s="13" t="s">
        <v>584</v>
      </c>
      <c r="F2010" s="13" t="s">
        <v>41</v>
      </c>
      <c r="G2010" s="13" t="s">
        <v>1461</v>
      </c>
      <c r="H2010" s="36">
        <v>1</v>
      </c>
    </row>
    <row r="2011" spans="1:8">
      <c r="A2011" s="23">
        <v>2018</v>
      </c>
      <c r="B2011" s="23" t="s">
        <v>2367</v>
      </c>
      <c r="C2011" s="23" t="s">
        <v>1886</v>
      </c>
      <c r="D2011" s="13" t="s">
        <v>164</v>
      </c>
      <c r="E2011" s="13" t="s">
        <v>584</v>
      </c>
      <c r="F2011" s="13" t="s">
        <v>70</v>
      </c>
      <c r="G2011" s="13" t="s">
        <v>1466</v>
      </c>
      <c r="H2011" s="36">
        <v>1</v>
      </c>
    </row>
    <row r="2012" spans="1:8">
      <c r="A2012" s="23">
        <v>2018</v>
      </c>
      <c r="B2012" s="23" t="s">
        <v>2367</v>
      </c>
      <c r="C2012" s="23" t="s">
        <v>1886</v>
      </c>
      <c r="D2012" s="13" t="s">
        <v>164</v>
      </c>
      <c r="E2012" s="13" t="s">
        <v>584</v>
      </c>
      <c r="F2012" s="13" t="s">
        <v>10</v>
      </c>
      <c r="G2012" s="13" t="s">
        <v>1467</v>
      </c>
      <c r="H2012" s="36">
        <v>1</v>
      </c>
    </row>
    <row r="2013" spans="1:8">
      <c r="A2013" s="23">
        <v>2018</v>
      </c>
      <c r="B2013" s="23" t="s">
        <v>2367</v>
      </c>
      <c r="C2013" s="23" t="s">
        <v>1886</v>
      </c>
      <c r="D2013" s="13" t="s">
        <v>164</v>
      </c>
      <c r="E2013" s="13" t="s">
        <v>584</v>
      </c>
      <c r="F2013" s="13" t="s">
        <v>100</v>
      </c>
      <c r="G2013" s="13" t="s">
        <v>1468</v>
      </c>
      <c r="H2013" s="36">
        <v>7</v>
      </c>
    </row>
    <row r="2014" spans="1:8">
      <c r="A2014" s="23">
        <v>2018</v>
      </c>
      <c r="B2014" s="23" t="s">
        <v>2367</v>
      </c>
      <c r="C2014" s="23" t="s">
        <v>1886</v>
      </c>
      <c r="D2014" s="13" t="s">
        <v>164</v>
      </c>
      <c r="E2014" s="13" t="s">
        <v>584</v>
      </c>
      <c r="F2014" s="13" t="s">
        <v>86</v>
      </c>
      <c r="G2014" s="13" t="s">
        <v>87</v>
      </c>
      <c r="H2014" s="36">
        <v>3</v>
      </c>
    </row>
    <row r="2015" spans="1:8">
      <c r="A2015" s="23">
        <v>2018</v>
      </c>
      <c r="B2015" s="23" t="s">
        <v>2367</v>
      </c>
      <c r="C2015" s="23" t="s">
        <v>1886</v>
      </c>
      <c r="D2015" s="13" t="s">
        <v>164</v>
      </c>
      <c r="E2015" s="13" t="s">
        <v>584</v>
      </c>
      <c r="F2015" s="13" t="s">
        <v>70</v>
      </c>
      <c r="G2015" s="13" t="s">
        <v>1478</v>
      </c>
      <c r="H2015" s="36">
        <v>3</v>
      </c>
    </row>
    <row r="2016" spans="1:8">
      <c r="A2016" s="23">
        <v>2018</v>
      </c>
      <c r="B2016" s="23" t="s">
        <v>2367</v>
      </c>
      <c r="C2016" s="23" t="s">
        <v>1886</v>
      </c>
      <c r="D2016" s="13" t="s">
        <v>167</v>
      </c>
      <c r="E2016" s="13" t="s">
        <v>168</v>
      </c>
      <c r="F2016" s="13" t="s">
        <v>10</v>
      </c>
      <c r="G2016" s="13" t="s">
        <v>1455</v>
      </c>
      <c r="H2016" s="36">
        <v>1</v>
      </c>
    </row>
    <row r="2017" spans="1:8">
      <c r="A2017" s="23">
        <v>2018</v>
      </c>
      <c r="B2017" s="23" t="s">
        <v>2367</v>
      </c>
      <c r="C2017" s="23" t="s">
        <v>1886</v>
      </c>
      <c r="D2017" s="13" t="s">
        <v>167</v>
      </c>
      <c r="E2017" s="13" t="s">
        <v>168</v>
      </c>
      <c r="F2017" s="13" t="s">
        <v>100</v>
      </c>
      <c r="G2017" s="13" t="s">
        <v>1468</v>
      </c>
      <c r="H2017" s="36">
        <v>1</v>
      </c>
    </row>
    <row r="2018" spans="1:8">
      <c r="A2018" s="23">
        <v>2018</v>
      </c>
      <c r="B2018" s="23" t="s">
        <v>2367</v>
      </c>
      <c r="C2018" s="23" t="s">
        <v>1886</v>
      </c>
      <c r="D2018" s="13" t="s">
        <v>167</v>
      </c>
      <c r="E2018" s="13" t="s">
        <v>168</v>
      </c>
      <c r="F2018" s="13" t="s">
        <v>167</v>
      </c>
      <c r="G2018" s="13" t="s">
        <v>1479</v>
      </c>
      <c r="H2018" s="36">
        <v>6</v>
      </c>
    </row>
    <row r="2019" spans="1:8">
      <c r="A2019" s="23">
        <v>2018</v>
      </c>
      <c r="B2019" s="23" t="s">
        <v>2367</v>
      </c>
      <c r="C2019" s="23" t="s">
        <v>1886</v>
      </c>
      <c r="D2019" s="13" t="s">
        <v>167</v>
      </c>
      <c r="E2019" s="13" t="s">
        <v>1479</v>
      </c>
      <c r="F2019" s="13" t="s">
        <v>167</v>
      </c>
      <c r="G2019" s="13" t="s">
        <v>168</v>
      </c>
      <c r="H2019" s="36">
        <v>3</v>
      </c>
    </row>
    <row r="2020" spans="1:8">
      <c r="A2020" s="23">
        <v>2018</v>
      </c>
      <c r="B2020" s="23" t="s">
        <v>2366</v>
      </c>
      <c r="C2020" s="23" t="s">
        <v>514</v>
      </c>
      <c r="D2020" s="13" t="s">
        <v>23</v>
      </c>
      <c r="E2020" s="13" t="s">
        <v>1453</v>
      </c>
      <c r="F2020" s="13" t="s">
        <v>185</v>
      </c>
      <c r="G2020" s="13" t="s">
        <v>1458</v>
      </c>
      <c r="H2020" s="36">
        <v>1</v>
      </c>
    </row>
    <row r="2021" spans="1:8">
      <c r="A2021" s="23">
        <v>2018</v>
      </c>
      <c r="B2021" s="23" t="s">
        <v>2366</v>
      </c>
      <c r="C2021" s="23" t="s">
        <v>514</v>
      </c>
      <c r="D2021" s="13" t="s">
        <v>23</v>
      </c>
      <c r="E2021" s="13" t="s">
        <v>1453</v>
      </c>
      <c r="F2021" s="13" t="s">
        <v>23</v>
      </c>
      <c r="G2021" s="13" t="s">
        <v>1460</v>
      </c>
      <c r="H2021" s="36">
        <v>5</v>
      </c>
    </row>
    <row r="2022" spans="1:8">
      <c r="A2022" s="23">
        <v>2018</v>
      </c>
      <c r="B2022" s="23" t="s">
        <v>2366</v>
      </c>
      <c r="C2022" s="23" t="s">
        <v>514</v>
      </c>
      <c r="D2022" s="13" t="s">
        <v>23</v>
      </c>
      <c r="E2022" s="13" t="s">
        <v>1453</v>
      </c>
      <c r="F2022" s="13" t="s">
        <v>185</v>
      </c>
      <c r="G2022" s="13" t="s">
        <v>1461</v>
      </c>
      <c r="H2022" s="36">
        <v>1</v>
      </c>
    </row>
    <row r="2023" spans="1:8">
      <c r="A2023" s="23">
        <v>2018</v>
      </c>
      <c r="B2023" s="23" t="s">
        <v>2366</v>
      </c>
      <c r="C2023" s="23" t="s">
        <v>514</v>
      </c>
      <c r="D2023" s="13" t="s">
        <v>23</v>
      </c>
      <c r="E2023" s="13" t="s">
        <v>1453</v>
      </c>
      <c r="F2023" s="13" t="s">
        <v>23</v>
      </c>
      <c r="G2023" s="13" t="s">
        <v>1464</v>
      </c>
      <c r="H2023" s="36">
        <v>2</v>
      </c>
    </row>
    <row r="2024" spans="1:8">
      <c r="A2024" s="23">
        <v>2018</v>
      </c>
      <c r="B2024" s="23" t="s">
        <v>2366</v>
      </c>
      <c r="C2024" s="23" t="s">
        <v>514</v>
      </c>
      <c r="D2024" s="13" t="s">
        <v>23</v>
      </c>
      <c r="E2024" s="13" t="s">
        <v>1453</v>
      </c>
      <c r="F2024" s="13" t="s">
        <v>104</v>
      </c>
      <c r="G2024" s="13" t="s">
        <v>1472</v>
      </c>
      <c r="H2024" s="36">
        <v>2</v>
      </c>
    </row>
    <row r="2025" spans="1:8">
      <c r="A2025" s="23">
        <v>2018</v>
      </c>
      <c r="B2025" s="23" t="s">
        <v>2366</v>
      </c>
      <c r="C2025" s="23" t="s">
        <v>514</v>
      </c>
      <c r="D2025" s="13" t="s">
        <v>23</v>
      </c>
      <c r="E2025" s="13" t="s">
        <v>1453</v>
      </c>
      <c r="F2025" s="13" t="s">
        <v>23</v>
      </c>
      <c r="G2025" s="13" t="s">
        <v>1490</v>
      </c>
      <c r="H2025" s="36">
        <v>6</v>
      </c>
    </row>
    <row r="2026" spans="1:8">
      <c r="A2026" s="23">
        <v>2018</v>
      </c>
      <c r="B2026" s="23" t="s">
        <v>2366</v>
      </c>
      <c r="C2026" s="23" t="s">
        <v>514</v>
      </c>
      <c r="D2026" s="13" t="s">
        <v>23</v>
      </c>
      <c r="E2026" s="13" t="s">
        <v>1453</v>
      </c>
      <c r="F2026" s="13" t="s">
        <v>184</v>
      </c>
      <c r="G2026" s="13" t="s">
        <v>1476</v>
      </c>
      <c r="H2026" s="36">
        <v>1</v>
      </c>
    </row>
    <row r="2027" spans="1:8">
      <c r="A2027" s="23">
        <v>2018</v>
      </c>
      <c r="B2027" s="23" t="s">
        <v>2366</v>
      </c>
      <c r="C2027" s="23" t="s">
        <v>514</v>
      </c>
      <c r="D2027" s="13" t="s">
        <v>23</v>
      </c>
      <c r="E2027" s="13" t="s">
        <v>1453</v>
      </c>
      <c r="F2027" s="13" t="s">
        <v>185</v>
      </c>
      <c r="G2027" s="13" t="s">
        <v>584</v>
      </c>
      <c r="H2027" s="36">
        <v>1</v>
      </c>
    </row>
    <row r="2028" spans="1:8">
      <c r="A2028" s="23">
        <v>2018</v>
      </c>
      <c r="B2028" s="23" t="s">
        <v>2366</v>
      </c>
      <c r="C2028" s="23" t="s">
        <v>514</v>
      </c>
      <c r="D2028" s="13" t="s">
        <v>23</v>
      </c>
      <c r="E2028" s="13" t="s">
        <v>1460</v>
      </c>
      <c r="F2028" s="13" t="s">
        <v>23</v>
      </c>
      <c r="G2028" s="13" t="s">
        <v>1453</v>
      </c>
      <c r="H2028" s="36">
        <v>3</v>
      </c>
    </row>
    <row r="2029" spans="1:8">
      <c r="A2029" s="23">
        <v>2018</v>
      </c>
      <c r="B2029" s="23" t="s">
        <v>2366</v>
      </c>
      <c r="C2029" s="23" t="s">
        <v>514</v>
      </c>
      <c r="D2029" s="13" t="s">
        <v>23</v>
      </c>
      <c r="E2029" s="13" t="s">
        <v>1460</v>
      </c>
      <c r="F2029" s="13" t="s">
        <v>185</v>
      </c>
      <c r="G2029" s="13" t="s">
        <v>1461</v>
      </c>
      <c r="H2029" s="36">
        <v>1</v>
      </c>
    </row>
    <row r="2030" spans="1:8">
      <c r="A2030" s="23">
        <v>2018</v>
      </c>
      <c r="B2030" s="23" t="s">
        <v>2366</v>
      </c>
      <c r="C2030" s="23" t="s">
        <v>514</v>
      </c>
      <c r="D2030" s="13" t="s">
        <v>23</v>
      </c>
      <c r="E2030" s="13" t="s">
        <v>1464</v>
      </c>
      <c r="F2030" s="13" t="s">
        <v>23</v>
      </c>
      <c r="G2030" s="13" t="s">
        <v>1453</v>
      </c>
      <c r="H2030" s="36">
        <v>3</v>
      </c>
    </row>
    <row r="2031" spans="1:8">
      <c r="A2031" s="23">
        <v>2018</v>
      </c>
      <c r="B2031" s="23" t="s">
        <v>2366</v>
      </c>
      <c r="C2031" s="23" t="s">
        <v>514</v>
      </c>
      <c r="D2031" s="13" t="s">
        <v>23</v>
      </c>
      <c r="E2031" s="13" t="s">
        <v>1464</v>
      </c>
      <c r="F2031" s="13" t="s">
        <v>185</v>
      </c>
      <c r="G2031" s="13" t="s">
        <v>1458</v>
      </c>
      <c r="H2031" s="36">
        <v>2</v>
      </c>
    </row>
    <row r="2032" spans="1:8">
      <c r="A2032" s="23">
        <v>2018</v>
      </c>
      <c r="B2032" s="23" t="s">
        <v>2366</v>
      </c>
      <c r="C2032" s="23" t="s">
        <v>514</v>
      </c>
      <c r="D2032" s="13" t="s">
        <v>23</v>
      </c>
      <c r="E2032" s="13" t="s">
        <v>1464</v>
      </c>
      <c r="F2032" s="13" t="s">
        <v>185</v>
      </c>
      <c r="G2032" s="13" t="s">
        <v>1461</v>
      </c>
      <c r="H2032" s="36">
        <v>1</v>
      </c>
    </row>
    <row r="2033" spans="1:8">
      <c r="A2033" s="23">
        <v>2018</v>
      </c>
      <c r="B2033" s="23" t="s">
        <v>2366</v>
      </c>
      <c r="C2033" s="23" t="s">
        <v>514</v>
      </c>
      <c r="D2033" s="13" t="s">
        <v>23</v>
      </c>
      <c r="E2033" s="13" t="s">
        <v>1464</v>
      </c>
      <c r="F2033" s="13" t="s">
        <v>185</v>
      </c>
      <c r="G2033" s="13" t="s">
        <v>1468</v>
      </c>
      <c r="H2033" s="36">
        <v>1</v>
      </c>
    </row>
    <row r="2034" spans="1:8">
      <c r="A2034" s="23">
        <v>2018</v>
      </c>
      <c r="B2034" s="23" t="s">
        <v>2366</v>
      </c>
      <c r="C2034" s="23" t="s">
        <v>514</v>
      </c>
      <c r="D2034" s="13" t="s">
        <v>23</v>
      </c>
      <c r="E2034" s="13" t="s">
        <v>1464</v>
      </c>
      <c r="F2034" s="13" t="s">
        <v>104</v>
      </c>
      <c r="G2034" s="13" t="s">
        <v>1487</v>
      </c>
      <c r="H2034" s="36">
        <v>1</v>
      </c>
    </row>
    <row r="2035" spans="1:8">
      <c r="A2035" s="23">
        <v>2018</v>
      </c>
      <c r="B2035" s="23" t="s">
        <v>2366</v>
      </c>
      <c r="C2035" s="23" t="s">
        <v>514</v>
      </c>
      <c r="D2035" s="13" t="s">
        <v>23</v>
      </c>
      <c r="E2035" s="13" t="s">
        <v>1490</v>
      </c>
      <c r="F2035" s="13" t="s">
        <v>23</v>
      </c>
      <c r="G2035" s="13" t="s">
        <v>1453</v>
      </c>
      <c r="H2035" s="36">
        <v>2</v>
      </c>
    </row>
    <row r="2036" spans="1:8">
      <c r="A2036" s="23">
        <v>2018</v>
      </c>
      <c r="B2036" s="23" t="s">
        <v>2366</v>
      </c>
      <c r="C2036" s="23" t="s">
        <v>514</v>
      </c>
      <c r="D2036" s="13" t="s">
        <v>23</v>
      </c>
      <c r="E2036" s="13" t="s">
        <v>1490</v>
      </c>
      <c r="F2036" s="13" t="s">
        <v>185</v>
      </c>
      <c r="G2036" s="13" t="s">
        <v>1461</v>
      </c>
      <c r="H2036" s="36">
        <v>1</v>
      </c>
    </row>
    <row r="2037" spans="1:8">
      <c r="A2037" s="23">
        <v>2018</v>
      </c>
      <c r="B2037" s="23" t="s">
        <v>2366</v>
      </c>
      <c r="C2037" s="23" t="s">
        <v>514</v>
      </c>
      <c r="D2037" s="13" t="s">
        <v>185</v>
      </c>
      <c r="E2037" s="13" t="s">
        <v>559</v>
      </c>
      <c r="F2037" s="13" t="s">
        <v>185</v>
      </c>
      <c r="G2037" s="13" t="s">
        <v>1455</v>
      </c>
      <c r="H2037" s="36">
        <v>1</v>
      </c>
    </row>
    <row r="2038" spans="1:8">
      <c r="A2038" s="23">
        <v>2018</v>
      </c>
      <c r="B2038" s="23" t="s">
        <v>2366</v>
      </c>
      <c r="C2038" s="23" t="s">
        <v>514</v>
      </c>
      <c r="D2038" s="13" t="s">
        <v>185</v>
      </c>
      <c r="E2038" s="13" t="s">
        <v>559</v>
      </c>
      <c r="F2038" s="13" t="s">
        <v>185</v>
      </c>
      <c r="G2038" s="13" t="s">
        <v>1488</v>
      </c>
      <c r="H2038" s="36">
        <v>1</v>
      </c>
    </row>
    <row r="2039" spans="1:8">
      <c r="A2039" s="23">
        <v>2018</v>
      </c>
      <c r="B2039" s="23" t="s">
        <v>2366</v>
      </c>
      <c r="C2039" s="23" t="s">
        <v>514</v>
      </c>
      <c r="D2039" s="13" t="s">
        <v>185</v>
      </c>
      <c r="E2039" s="13" t="s">
        <v>1455</v>
      </c>
      <c r="F2039" s="13" t="s">
        <v>23</v>
      </c>
      <c r="G2039" s="13" t="s">
        <v>1453</v>
      </c>
      <c r="H2039" s="36">
        <v>1</v>
      </c>
    </row>
    <row r="2040" spans="1:8">
      <c r="A2040" s="23">
        <v>2018</v>
      </c>
      <c r="B2040" s="23" t="s">
        <v>2366</v>
      </c>
      <c r="C2040" s="23" t="s">
        <v>514</v>
      </c>
      <c r="D2040" s="13" t="s">
        <v>185</v>
      </c>
      <c r="E2040" s="13" t="s">
        <v>1455</v>
      </c>
      <c r="F2040" s="13" t="s">
        <v>104</v>
      </c>
      <c r="G2040" s="13" t="s">
        <v>1457</v>
      </c>
      <c r="H2040" s="36">
        <v>1</v>
      </c>
    </row>
    <row r="2041" spans="1:8">
      <c r="A2041" s="23">
        <v>2018</v>
      </c>
      <c r="B2041" s="23" t="s">
        <v>2366</v>
      </c>
      <c r="C2041" s="23" t="s">
        <v>514</v>
      </c>
      <c r="D2041" s="13" t="s">
        <v>185</v>
      </c>
      <c r="E2041" s="13" t="s">
        <v>1455</v>
      </c>
      <c r="F2041" s="13" t="s">
        <v>185</v>
      </c>
      <c r="G2041" s="13" t="s">
        <v>1485</v>
      </c>
      <c r="H2041" s="36">
        <v>1</v>
      </c>
    </row>
    <row r="2042" spans="1:8">
      <c r="A2042" s="23">
        <v>2018</v>
      </c>
      <c r="B2042" s="23" t="s">
        <v>2366</v>
      </c>
      <c r="C2042" s="23" t="s">
        <v>514</v>
      </c>
      <c r="D2042" s="13" t="s">
        <v>185</v>
      </c>
      <c r="E2042" s="13" t="s">
        <v>1455</v>
      </c>
      <c r="F2042" s="13" t="s">
        <v>185</v>
      </c>
      <c r="G2042" s="13" t="s">
        <v>1488</v>
      </c>
      <c r="H2042" s="36">
        <v>11</v>
      </c>
    </row>
    <row r="2043" spans="1:8">
      <c r="A2043" s="23">
        <v>2018</v>
      </c>
      <c r="B2043" s="23" t="s">
        <v>2366</v>
      </c>
      <c r="C2043" s="23" t="s">
        <v>514</v>
      </c>
      <c r="D2043" s="13" t="s">
        <v>185</v>
      </c>
      <c r="E2043" s="13" t="s">
        <v>1455</v>
      </c>
      <c r="F2043" s="13" t="s">
        <v>185</v>
      </c>
      <c r="G2043" s="13" t="s">
        <v>1468</v>
      </c>
      <c r="H2043" s="36">
        <v>2</v>
      </c>
    </row>
    <row r="2044" spans="1:8">
      <c r="A2044" s="23">
        <v>2018</v>
      </c>
      <c r="B2044" s="23" t="s">
        <v>2366</v>
      </c>
      <c r="C2044" s="23" t="s">
        <v>514</v>
      </c>
      <c r="D2044" s="13" t="s">
        <v>185</v>
      </c>
      <c r="E2044" s="13" t="s">
        <v>1455</v>
      </c>
      <c r="F2044" s="13" t="s">
        <v>185</v>
      </c>
      <c r="G2044" s="13" t="s">
        <v>584</v>
      </c>
      <c r="H2044" s="36">
        <v>2</v>
      </c>
    </row>
    <row r="2045" spans="1:8">
      <c r="A2045" s="23">
        <v>2018</v>
      </c>
      <c r="B2045" s="23" t="s">
        <v>2366</v>
      </c>
      <c r="C2045" s="23" t="s">
        <v>514</v>
      </c>
      <c r="D2045" s="13" t="s">
        <v>185</v>
      </c>
      <c r="E2045" s="13" t="s">
        <v>1458</v>
      </c>
      <c r="F2045" s="13" t="s">
        <v>23</v>
      </c>
      <c r="G2045" s="13" t="s">
        <v>1460</v>
      </c>
      <c r="H2045" s="36">
        <v>1</v>
      </c>
    </row>
    <row r="2046" spans="1:8">
      <c r="A2046" s="23">
        <v>2018</v>
      </c>
      <c r="B2046" s="23" t="s">
        <v>2366</v>
      </c>
      <c r="C2046" s="23" t="s">
        <v>514</v>
      </c>
      <c r="D2046" s="13" t="s">
        <v>185</v>
      </c>
      <c r="E2046" s="13" t="s">
        <v>1458</v>
      </c>
      <c r="F2046" s="13" t="s">
        <v>185</v>
      </c>
      <c r="G2046" s="13" t="s">
        <v>1461</v>
      </c>
      <c r="H2046" s="36">
        <v>2</v>
      </c>
    </row>
    <row r="2047" spans="1:8">
      <c r="A2047" s="23">
        <v>2018</v>
      </c>
      <c r="B2047" s="23" t="s">
        <v>2366</v>
      </c>
      <c r="C2047" s="23" t="s">
        <v>514</v>
      </c>
      <c r="D2047" s="13" t="s">
        <v>185</v>
      </c>
      <c r="E2047" s="13" t="s">
        <v>1485</v>
      </c>
      <c r="F2047" s="13" t="s">
        <v>23</v>
      </c>
      <c r="G2047" s="13" t="s">
        <v>1453</v>
      </c>
      <c r="H2047" s="36">
        <v>1</v>
      </c>
    </row>
    <row r="2048" spans="1:8">
      <c r="A2048" s="23">
        <v>2018</v>
      </c>
      <c r="B2048" s="23" t="s">
        <v>2366</v>
      </c>
      <c r="C2048" s="23" t="s">
        <v>514</v>
      </c>
      <c r="D2048" s="13" t="s">
        <v>185</v>
      </c>
      <c r="E2048" s="13" t="s">
        <v>1485</v>
      </c>
      <c r="F2048" s="13" t="s">
        <v>185</v>
      </c>
      <c r="G2048" s="13" t="s">
        <v>1455</v>
      </c>
      <c r="H2048" s="36">
        <v>1</v>
      </c>
    </row>
    <row r="2049" spans="1:8">
      <c r="A2049" s="23">
        <v>2018</v>
      </c>
      <c r="B2049" s="23" t="s">
        <v>2366</v>
      </c>
      <c r="C2049" s="23" t="s">
        <v>514</v>
      </c>
      <c r="D2049" s="13" t="s">
        <v>185</v>
      </c>
      <c r="E2049" s="13" t="s">
        <v>1485</v>
      </c>
      <c r="F2049" s="13" t="s">
        <v>185</v>
      </c>
      <c r="G2049" s="13" t="s">
        <v>1458</v>
      </c>
      <c r="H2049" s="36">
        <v>1</v>
      </c>
    </row>
    <row r="2050" spans="1:8">
      <c r="A2050" s="23">
        <v>2018</v>
      </c>
      <c r="B2050" s="23" t="s">
        <v>2366</v>
      </c>
      <c r="C2050" s="23" t="s">
        <v>514</v>
      </c>
      <c r="D2050" s="13" t="s">
        <v>185</v>
      </c>
      <c r="E2050" s="13" t="s">
        <v>1485</v>
      </c>
      <c r="F2050" s="13" t="s">
        <v>185</v>
      </c>
      <c r="G2050" s="13" t="s">
        <v>1461</v>
      </c>
      <c r="H2050" s="36">
        <v>2</v>
      </c>
    </row>
    <row r="2051" spans="1:8">
      <c r="A2051" s="23">
        <v>2018</v>
      </c>
      <c r="B2051" s="23" t="s">
        <v>2366</v>
      </c>
      <c r="C2051" s="23" t="s">
        <v>514</v>
      </c>
      <c r="D2051" s="13" t="s">
        <v>185</v>
      </c>
      <c r="E2051" s="13" t="s">
        <v>1485</v>
      </c>
      <c r="F2051" s="13" t="s">
        <v>185</v>
      </c>
      <c r="G2051" s="13" t="s">
        <v>1488</v>
      </c>
      <c r="H2051" s="36">
        <v>3</v>
      </c>
    </row>
    <row r="2052" spans="1:8">
      <c r="A2052" s="23">
        <v>2018</v>
      </c>
      <c r="B2052" s="23" t="s">
        <v>2366</v>
      </c>
      <c r="C2052" s="23" t="s">
        <v>514</v>
      </c>
      <c r="D2052" s="13" t="s">
        <v>185</v>
      </c>
      <c r="E2052" s="13" t="s">
        <v>1485</v>
      </c>
      <c r="F2052" s="13" t="s">
        <v>185</v>
      </c>
      <c r="G2052" s="13" t="s">
        <v>1468</v>
      </c>
      <c r="H2052" s="36">
        <v>1</v>
      </c>
    </row>
    <row r="2053" spans="1:8">
      <c r="A2053" s="23">
        <v>2018</v>
      </c>
      <c r="B2053" s="23" t="s">
        <v>2366</v>
      </c>
      <c r="C2053" s="23" t="s">
        <v>514</v>
      </c>
      <c r="D2053" s="13" t="s">
        <v>185</v>
      </c>
      <c r="E2053" s="13" t="s">
        <v>1485</v>
      </c>
      <c r="F2053" s="13" t="s">
        <v>23</v>
      </c>
      <c r="G2053" s="13" t="s">
        <v>1490</v>
      </c>
      <c r="H2053" s="36">
        <v>1</v>
      </c>
    </row>
    <row r="2054" spans="1:8">
      <c r="A2054" s="23">
        <v>2018</v>
      </c>
      <c r="B2054" s="23" t="s">
        <v>2366</v>
      </c>
      <c r="C2054" s="23" t="s">
        <v>514</v>
      </c>
      <c r="D2054" s="13" t="s">
        <v>185</v>
      </c>
      <c r="E2054" s="13" t="s">
        <v>1485</v>
      </c>
      <c r="F2054" s="13" t="s">
        <v>185</v>
      </c>
      <c r="G2054" s="13" t="s">
        <v>584</v>
      </c>
      <c r="H2054" s="36">
        <v>2</v>
      </c>
    </row>
    <row r="2055" spans="1:8">
      <c r="A2055" s="23">
        <v>2018</v>
      </c>
      <c r="B2055" s="23" t="s">
        <v>2366</v>
      </c>
      <c r="C2055" s="23" t="s">
        <v>514</v>
      </c>
      <c r="D2055" s="13" t="s">
        <v>185</v>
      </c>
      <c r="E2055" s="13" t="s">
        <v>1461</v>
      </c>
      <c r="F2055" s="13" t="s">
        <v>23</v>
      </c>
      <c r="G2055" s="13" t="s">
        <v>1453</v>
      </c>
      <c r="H2055" s="36">
        <v>4</v>
      </c>
    </row>
    <row r="2056" spans="1:8">
      <c r="A2056" s="23">
        <v>2018</v>
      </c>
      <c r="B2056" s="23" t="s">
        <v>2366</v>
      </c>
      <c r="C2056" s="23" t="s">
        <v>514</v>
      </c>
      <c r="D2056" s="13" t="s">
        <v>185</v>
      </c>
      <c r="E2056" s="13" t="s">
        <v>1461</v>
      </c>
      <c r="F2056" s="13" t="s">
        <v>185</v>
      </c>
      <c r="G2056" s="13" t="s">
        <v>1455</v>
      </c>
      <c r="H2056" s="36">
        <v>2</v>
      </c>
    </row>
    <row r="2057" spans="1:8">
      <c r="A2057" s="23">
        <v>2018</v>
      </c>
      <c r="B2057" s="23" t="s">
        <v>2366</v>
      </c>
      <c r="C2057" s="23" t="s">
        <v>514</v>
      </c>
      <c r="D2057" s="13" t="s">
        <v>185</v>
      </c>
      <c r="E2057" s="13" t="s">
        <v>1461</v>
      </c>
      <c r="F2057" s="13" t="s">
        <v>185</v>
      </c>
      <c r="G2057" s="13" t="s">
        <v>1458</v>
      </c>
      <c r="H2057" s="36">
        <v>8</v>
      </c>
    </row>
    <row r="2058" spans="1:8">
      <c r="A2058" s="23">
        <v>2018</v>
      </c>
      <c r="B2058" s="23" t="s">
        <v>2366</v>
      </c>
      <c r="C2058" s="23" t="s">
        <v>514</v>
      </c>
      <c r="D2058" s="13" t="s">
        <v>185</v>
      </c>
      <c r="E2058" s="13" t="s">
        <v>1461</v>
      </c>
      <c r="F2058" s="13" t="s">
        <v>185</v>
      </c>
      <c r="G2058" s="13" t="s">
        <v>1485</v>
      </c>
      <c r="H2058" s="36">
        <v>5</v>
      </c>
    </row>
    <row r="2059" spans="1:8">
      <c r="A2059" s="23">
        <v>2018</v>
      </c>
      <c r="B2059" s="23" t="s">
        <v>2366</v>
      </c>
      <c r="C2059" s="23" t="s">
        <v>514</v>
      </c>
      <c r="D2059" s="13" t="s">
        <v>185</v>
      </c>
      <c r="E2059" s="13" t="s">
        <v>1461</v>
      </c>
      <c r="F2059" s="13" t="s">
        <v>23</v>
      </c>
      <c r="G2059" s="13" t="s">
        <v>1464</v>
      </c>
      <c r="H2059" s="36">
        <v>3</v>
      </c>
    </row>
    <row r="2060" spans="1:8">
      <c r="A2060" s="23">
        <v>2018</v>
      </c>
      <c r="B2060" s="23" t="s">
        <v>2366</v>
      </c>
      <c r="C2060" s="23" t="s">
        <v>514</v>
      </c>
      <c r="D2060" s="13" t="s">
        <v>185</v>
      </c>
      <c r="E2060" s="13" t="s">
        <v>1461</v>
      </c>
      <c r="F2060" s="13" t="s">
        <v>185</v>
      </c>
      <c r="G2060" s="13" t="s">
        <v>1468</v>
      </c>
      <c r="H2060" s="36">
        <v>2</v>
      </c>
    </row>
    <row r="2061" spans="1:8">
      <c r="A2061" s="23">
        <v>2018</v>
      </c>
      <c r="B2061" s="23" t="s">
        <v>2366</v>
      </c>
      <c r="C2061" s="23" t="s">
        <v>514</v>
      </c>
      <c r="D2061" s="13" t="s">
        <v>185</v>
      </c>
      <c r="E2061" s="13" t="s">
        <v>1461</v>
      </c>
      <c r="F2061" s="13" t="s">
        <v>185</v>
      </c>
      <c r="G2061" s="13" t="s">
        <v>584</v>
      </c>
      <c r="H2061" s="36">
        <v>3</v>
      </c>
    </row>
    <row r="2062" spans="1:8">
      <c r="A2062" s="23">
        <v>2018</v>
      </c>
      <c r="B2062" s="23" t="s">
        <v>2366</v>
      </c>
      <c r="C2062" s="23" t="s">
        <v>514</v>
      </c>
      <c r="D2062" s="13" t="s">
        <v>185</v>
      </c>
      <c r="E2062" s="13" t="s">
        <v>1488</v>
      </c>
      <c r="F2062" s="13" t="s">
        <v>23</v>
      </c>
      <c r="G2062" s="13" t="s">
        <v>1453</v>
      </c>
      <c r="H2062" s="36">
        <v>7</v>
      </c>
    </row>
    <row r="2063" spans="1:8">
      <c r="A2063" s="23">
        <v>2018</v>
      </c>
      <c r="B2063" s="23" t="s">
        <v>2366</v>
      </c>
      <c r="C2063" s="23" t="s">
        <v>514</v>
      </c>
      <c r="D2063" s="13" t="s">
        <v>185</v>
      </c>
      <c r="E2063" s="13" t="s">
        <v>1488</v>
      </c>
      <c r="F2063" s="13" t="s">
        <v>185</v>
      </c>
      <c r="G2063" s="13" t="s">
        <v>559</v>
      </c>
      <c r="H2063" s="36">
        <v>1</v>
      </c>
    </row>
    <row r="2064" spans="1:8">
      <c r="A2064" s="23">
        <v>2018</v>
      </c>
      <c r="B2064" s="23" t="s">
        <v>2366</v>
      </c>
      <c r="C2064" s="23" t="s">
        <v>514</v>
      </c>
      <c r="D2064" s="13" t="s">
        <v>185</v>
      </c>
      <c r="E2064" s="13" t="s">
        <v>1488</v>
      </c>
      <c r="F2064" s="13" t="s">
        <v>185</v>
      </c>
      <c r="G2064" s="13" t="s">
        <v>1455</v>
      </c>
      <c r="H2064" s="36">
        <v>4</v>
      </c>
    </row>
    <row r="2065" spans="1:8">
      <c r="A2065" s="23">
        <v>2018</v>
      </c>
      <c r="B2065" s="23" t="s">
        <v>2366</v>
      </c>
      <c r="C2065" s="23" t="s">
        <v>514</v>
      </c>
      <c r="D2065" s="13" t="s">
        <v>185</v>
      </c>
      <c r="E2065" s="13" t="s">
        <v>1488</v>
      </c>
      <c r="F2065" s="13" t="s">
        <v>185</v>
      </c>
      <c r="G2065" s="13" t="s">
        <v>1485</v>
      </c>
      <c r="H2065" s="36">
        <v>3</v>
      </c>
    </row>
    <row r="2066" spans="1:8">
      <c r="A2066" s="23">
        <v>2018</v>
      </c>
      <c r="B2066" s="23" t="s">
        <v>2366</v>
      </c>
      <c r="C2066" s="23" t="s">
        <v>514</v>
      </c>
      <c r="D2066" s="13" t="s">
        <v>185</v>
      </c>
      <c r="E2066" s="13" t="s">
        <v>584</v>
      </c>
      <c r="F2066" s="13" t="s">
        <v>23</v>
      </c>
      <c r="G2066" s="13" t="s">
        <v>1453</v>
      </c>
      <c r="H2066" s="36">
        <v>4</v>
      </c>
    </row>
    <row r="2067" spans="1:8">
      <c r="A2067" s="23">
        <v>2018</v>
      </c>
      <c r="B2067" s="23" t="s">
        <v>2366</v>
      </c>
      <c r="C2067" s="23" t="s">
        <v>514</v>
      </c>
      <c r="D2067" s="13" t="s">
        <v>185</v>
      </c>
      <c r="E2067" s="13" t="s">
        <v>584</v>
      </c>
      <c r="F2067" s="13" t="s">
        <v>185</v>
      </c>
      <c r="G2067" s="13" t="s">
        <v>1455</v>
      </c>
      <c r="H2067" s="36">
        <v>2</v>
      </c>
    </row>
    <row r="2068" spans="1:8">
      <c r="A2068" s="23">
        <v>2018</v>
      </c>
      <c r="B2068" s="23" t="s">
        <v>2366</v>
      </c>
      <c r="C2068" s="23" t="s">
        <v>514</v>
      </c>
      <c r="D2068" s="13" t="s">
        <v>185</v>
      </c>
      <c r="E2068" s="13" t="s">
        <v>584</v>
      </c>
      <c r="F2068" s="13" t="s">
        <v>185</v>
      </c>
      <c r="G2068" s="13" t="s">
        <v>1458</v>
      </c>
      <c r="H2068" s="36">
        <v>2</v>
      </c>
    </row>
    <row r="2069" spans="1:8">
      <c r="A2069" s="23">
        <v>2018</v>
      </c>
      <c r="B2069" s="23" t="s">
        <v>2366</v>
      </c>
      <c r="C2069" s="23" t="s">
        <v>514</v>
      </c>
      <c r="D2069" s="13" t="s">
        <v>185</v>
      </c>
      <c r="E2069" s="13" t="s">
        <v>584</v>
      </c>
      <c r="F2069" s="13" t="s">
        <v>185</v>
      </c>
      <c r="G2069" s="13" t="s">
        <v>1485</v>
      </c>
      <c r="H2069" s="36">
        <v>5</v>
      </c>
    </row>
    <row r="2070" spans="1:8">
      <c r="A2070" s="23">
        <v>2018</v>
      </c>
      <c r="B2070" s="23" t="s">
        <v>2366</v>
      </c>
      <c r="C2070" s="23" t="s">
        <v>514</v>
      </c>
      <c r="D2070" s="13" t="s">
        <v>185</v>
      </c>
      <c r="E2070" s="13" t="s">
        <v>584</v>
      </c>
      <c r="F2070" s="13" t="s">
        <v>185</v>
      </c>
      <c r="G2070" s="13" t="s">
        <v>1461</v>
      </c>
      <c r="H2070" s="36">
        <v>1</v>
      </c>
    </row>
    <row r="2071" spans="1:8">
      <c r="A2071" s="23">
        <v>2018</v>
      </c>
      <c r="B2071" s="23" t="s">
        <v>2366</v>
      </c>
      <c r="C2071" s="23" t="s">
        <v>514</v>
      </c>
      <c r="D2071" s="13" t="s">
        <v>185</v>
      </c>
      <c r="E2071" s="13" t="s">
        <v>584</v>
      </c>
      <c r="F2071" s="13" t="s">
        <v>185</v>
      </c>
      <c r="G2071" s="13" t="s">
        <v>1488</v>
      </c>
      <c r="H2071" s="36">
        <v>1</v>
      </c>
    </row>
    <row r="2072" spans="1:8">
      <c r="A2072" s="23">
        <v>2018</v>
      </c>
      <c r="B2072" s="23" t="s">
        <v>2366</v>
      </c>
      <c r="C2072" s="23" t="s">
        <v>514</v>
      </c>
      <c r="D2072" s="13" t="s">
        <v>185</v>
      </c>
      <c r="E2072" s="13" t="s">
        <v>584</v>
      </c>
      <c r="F2072" s="13" t="s">
        <v>185</v>
      </c>
      <c r="G2072" s="13" t="s">
        <v>1468</v>
      </c>
      <c r="H2072" s="36">
        <v>4</v>
      </c>
    </row>
    <row r="2073" spans="1:8">
      <c r="A2073" s="23">
        <v>2018</v>
      </c>
      <c r="B2073" s="23" t="s">
        <v>2366</v>
      </c>
      <c r="C2073" s="23" t="s">
        <v>514</v>
      </c>
      <c r="D2073" s="13" t="s">
        <v>185</v>
      </c>
      <c r="E2073" s="13" t="s">
        <v>584</v>
      </c>
      <c r="F2073" s="13" t="s">
        <v>23</v>
      </c>
      <c r="G2073" s="13" t="s">
        <v>1490</v>
      </c>
      <c r="H2073" s="36">
        <v>2</v>
      </c>
    </row>
    <row r="2074" spans="1:8">
      <c r="A2074" s="23">
        <v>2018</v>
      </c>
      <c r="B2074" s="23" t="s">
        <v>2366</v>
      </c>
      <c r="C2074" s="23" t="s">
        <v>514</v>
      </c>
      <c r="D2074" s="13" t="s">
        <v>185</v>
      </c>
      <c r="E2074" s="13" t="s">
        <v>584</v>
      </c>
      <c r="F2074" s="13" t="s">
        <v>184</v>
      </c>
      <c r="G2074" s="13" t="s">
        <v>1476</v>
      </c>
      <c r="H2074" s="36">
        <v>4</v>
      </c>
    </row>
    <row r="2075" spans="1:8">
      <c r="A2075" s="23">
        <v>2018</v>
      </c>
      <c r="B2075" s="23" t="s">
        <v>2366</v>
      </c>
      <c r="C2075" s="23" t="s">
        <v>514</v>
      </c>
      <c r="D2075" s="13" t="s">
        <v>104</v>
      </c>
      <c r="E2075" s="13" t="s">
        <v>1457</v>
      </c>
      <c r="F2075" s="13" t="s">
        <v>185</v>
      </c>
      <c r="G2075" s="13" t="s">
        <v>1455</v>
      </c>
      <c r="H2075" s="36">
        <v>1</v>
      </c>
    </row>
    <row r="2076" spans="1:8">
      <c r="A2076" s="23">
        <v>2018</v>
      </c>
      <c r="B2076" s="23" t="s">
        <v>2366</v>
      </c>
      <c r="C2076" s="23" t="s">
        <v>514</v>
      </c>
      <c r="D2076" s="13" t="s">
        <v>104</v>
      </c>
      <c r="E2076" s="13" t="s">
        <v>1486</v>
      </c>
      <c r="F2076" s="13" t="s">
        <v>23</v>
      </c>
      <c r="G2076" s="13" t="s">
        <v>1453</v>
      </c>
      <c r="H2076" s="36">
        <v>3</v>
      </c>
    </row>
    <row r="2077" spans="1:8">
      <c r="A2077" s="23">
        <v>2018</v>
      </c>
      <c r="B2077" s="23" t="s">
        <v>2366</v>
      </c>
      <c r="C2077" s="23" t="s">
        <v>514</v>
      </c>
      <c r="D2077" s="13" t="s">
        <v>104</v>
      </c>
      <c r="E2077" s="13" t="s">
        <v>1486</v>
      </c>
      <c r="F2077" s="13" t="s">
        <v>23</v>
      </c>
      <c r="G2077" s="13" t="s">
        <v>1464</v>
      </c>
      <c r="H2077" s="36">
        <v>1</v>
      </c>
    </row>
    <row r="2078" spans="1:8">
      <c r="A2078" s="23">
        <v>2018</v>
      </c>
      <c r="B2078" s="23" t="s">
        <v>2366</v>
      </c>
      <c r="C2078" s="23" t="s">
        <v>514</v>
      </c>
      <c r="D2078" s="13" t="s">
        <v>104</v>
      </c>
      <c r="E2078" s="13" t="s">
        <v>1486</v>
      </c>
      <c r="F2078" s="13" t="s">
        <v>104</v>
      </c>
      <c r="G2078" s="13" t="s">
        <v>1472</v>
      </c>
      <c r="H2078" s="36">
        <v>2</v>
      </c>
    </row>
    <row r="2079" spans="1:8">
      <c r="A2079" s="23">
        <v>2018</v>
      </c>
      <c r="B2079" s="23" t="s">
        <v>2366</v>
      </c>
      <c r="C2079" s="23" t="s">
        <v>514</v>
      </c>
      <c r="D2079" s="13" t="s">
        <v>104</v>
      </c>
      <c r="E2079" s="13" t="s">
        <v>1489</v>
      </c>
      <c r="F2079" s="13" t="s">
        <v>23</v>
      </c>
      <c r="G2079" s="13" t="s">
        <v>1453</v>
      </c>
      <c r="H2079" s="36">
        <v>2</v>
      </c>
    </row>
    <row r="2080" spans="1:8">
      <c r="A2080" s="23">
        <v>2018</v>
      </c>
      <c r="B2080" s="23" t="s">
        <v>2366</v>
      </c>
      <c r="C2080" s="23" t="s">
        <v>514</v>
      </c>
      <c r="D2080" s="13" t="s">
        <v>104</v>
      </c>
      <c r="E2080" s="13" t="s">
        <v>1489</v>
      </c>
      <c r="F2080" s="13" t="s">
        <v>185</v>
      </c>
      <c r="G2080" s="13" t="s">
        <v>1488</v>
      </c>
      <c r="H2080" s="36">
        <v>1</v>
      </c>
    </row>
    <row r="2081" spans="1:8">
      <c r="A2081" s="23">
        <v>2018</v>
      </c>
      <c r="B2081" s="23" t="s">
        <v>2366</v>
      </c>
      <c r="C2081" s="23" t="s">
        <v>514</v>
      </c>
      <c r="D2081" s="13" t="s">
        <v>104</v>
      </c>
      <c r="E2081" s="13" t="s">
        <v>1489</v>
      </c>
      <c r="F2081" s="13" t="s">
        <v>104</v>
      </c>
      <c r="G2081" s="13" t="s">
        <v>1471</v>
      </c>
      <c r="H2081" s="36">
        <v>2</v>
      </c>
    </row>
    <row r="2082" spans="1:8">
      <c r="A2082" s="23">
        <v>2018</v>
      </c>
      <c r="B2082" s="23" t="s">
        <v>2366</v>
      </c>
      <c r="C2082" s="23" t="s">
        <v>514</v>
      </c>
      <c r="D2082" s="13" t="s">
        <v>104</v>
      </c>
      <c r="E2082" s="13" t="s">
        <v>1489</v>
      </c>
      <c r="F2082" s="13" t="s">
        <v>104</v>
      </c>
      <c r="G2082" s="13" t="s">
        <v>1472</v>
      </c>
      <c r="H2082" s="36">
        <v>2</v>
      </c>
    </row>
    <row r="2083" spans="1:8">
      <c r="A2083" s="23">
        <v>2018</v>
      </c>
      <c r="B2083" s="23" t="s">
        <v>2366</v>
      </c>
      <c r="C2083" s="23" t="s">
        <v>514</v>
      </c>
      <c r="D2083" s="13" t="s">
        <v>104</v>
      </c>
      <c r="E2083" s="13" t="s">
        <v>1471</v>
      </c>
      <c r="F2083" s="13" t="s">
        <v>185</v>
      </c>
      <c r="G2083" s="13" t="s">
        <v>1488</v>
      </c>
      <c r="H2083" s="36">
        <v>1</v>
      </c>
    </row>
    <row r="2084" spans="1:8">
      <c r="A2084" s="23">
        <v>2018</v>
      </c>
      <c r="B2084" s="23" t="s">
        <v>2366</v>
      </c>
      <c r="C2084" s="23" t="s">
        <v>514</v>
      </c>
      <c r="D2084" s="13" t="s">
        <v>104</v>
      </c>
      <c r="E2084" s="13" t="s">
        <v>1471</v>
      </c>
      <c r="F2084" s="13" t="s">
        <v>104</v>
      </c>
      <c r="G2084" s="13" t="s">
        <v>1472</v>
      </c>
      <c r="H2084" s="36">
        <v>1</v>
      </c>
    </row>
    <row r="2085" spans="1:8">
      <c r="A2085" s="23">
        <v>2018</v>
      </c>
      <c r="B2085" s="23" t="s">
        <v>2366</v>
      </c>
      <c r="C2085" s="23" t="s">
        <v>514</v>
      </c>
      <c r="D2085" s="13" t="s">
        <v>104</v>
      </c>
      <c r="E2085" s="13" t="s">
        <v>1471</v>
      </c>
      <c r="F2085" s="13" t="s">
        <v>104</v>
      </c>
      <c r="G2085" s="13" t="s">
        <v>1487</v>
      </c>
      <c r="H2085" s="36">
        <v>1</v>
      </c>
    </row>
    <row r="2086" spans="1:8">
      <c r="A2086" s="23">
        <v>2018</v>
      </c>
      <c r="B2086" s="23" t="s">
        <v>2366</v>
      </c>
      <c r="C2086" s="23" t="s">
        <v>514</v>
      </c>
      <c r="D2086" s="13" t="s">
        <v>104</v>
      </c>
      <c r="E2086" s="13" t="s">
        <v>1472</v>
      </c>
      <c r="F2086" s="13" t="s">
        <v>23</v>
      </c>
      <c r="G2086" s="13" t="s">
        <v>1453</v>
      </c>
      <c r="H2086" s="36">
        <v>7</v>
      </c>
    </row>
    <row r="2087" spans="1:8">
      <c r="A2087" s="23">
        <v>2018</v>
      </c>
      <c r="B2087" s="23" t="s">
        <v>2366</v>
      </c>
      <c r="C2087" s="23" t="s">
        <v>514</v>
      </c>
      <c r="D2087" s="13" t="s">
        <v>104</v>
      </c>
      <c r="E2087" s="13" t="s">
        <v>1472</v>
      </c>
      <c r="F2087" s="13" t="s">
        <v>23</v>
      </c>
      <c r="G2087" s="13" t="s">
        <v>1460</v>
      </c>
      <c r="H2087" s="36">
        <v>1</v>
      </c>
    </row>
    <row r="2088" spans="1:8">
      <c r="A2088" s="23">
        <v>2018</v>
      </c>
      <c r="B2088" s="23" t="s">
        <v>2366</v>
      </c>
      <c r="C2088" s="23" t="s">
        <v>514</v>
      </c>
      <c r="D2088" s="13" t="s">
        <v>104</v>
      </c>
      <c r="E2088" s="13" t="s">
        <v>1472</v>
      </c>
      <c r="F2088" s="13" t="s">
        <v>23</v>
      </c>
      <c r="G2088" s="13" t="s">
        <v>1464</v>
      </c>
      <c r="H2088" s="36">
        <v>3</v>
      </c>
    </row>
    <row r="2089" spans="1:8">
      <c r="A2089" s="23">
        <v>2018</v>
      </c>
      <c r="B2089" s="23" t="s">
        <v>2366</v>
      </c>
      <c r="C2089" s="23" t="s">
        <v>514</v>
      </c>
      <c r="D2089" s="13" t="s">
        <v>104</v>
      </c>
      <c r="E2089" s="13" t="s">
        <v>1472</v>
      </c>
      <c r="F2089" s="13" t="s">
        <v>104</v>
      </c>
      <c r="G2089" s="13" t="s">
        <v>1489</v>
      </c>
      <c r="H2089" s="36">
        <v>1</v>
      </c>
    </row>
    <row r="2090" spans="1:8">
      <c r="A2090" s="23">
        <v>2018</v>
      </c>
      <c r="B2090" s="23" t="s">
        <v>2366</v>
      </c>
      <c r="C2090" s="23" t="s">
        <v>514</v>
      </c>
      <c r="D2090" s="13" t="s">
        <v>104</v>
      </c>
      <c r="E2090" s="13" t="s">
        <v>1472</v>
      </c>
      <c r="F2090" s="13" t="s">
        <v>104</v>
      </c>
      <c r="G2090" s="13" t="s">
        <v>1471</v>
      </c>
      <c r="H2090" s="36">
        <v>1</v>
      </c>
    </row>
    <row r="2091" spans="1:8">
      <c r="A2091" s="23">
        <v>2018</v>
      </c>
      <c r="B2091" s="23" t="s">
        <v>2366</v>
      </c>
      <c r="C2091" s="23" t="s">
        <v>514</v>
      </c>
      <c r="D2091" s="13" t="s">
        <v>104</v>
      </c>
      <c r="E2091" s="13" t="s">
        <v>1472</v>
      </c>
      <c r="F2091" s="13" t="s">
        <v>23</v>
      </c>
      <c r="G2091" s="13" t="s">
        <v>1490</v>
      </c>
      <c r="H2091" s="36">
        <v>1</v>
      </c>
    </row>
    <row r="2092" spans="1:8">
      <c r="A2092" s="23">
        <v>2018</v>
      </c>
      <c r="B2092" s="23" t="s">
        <v>2366</v>
      </c>
      <c r="C2092" s="23" t="s">
        <v>514</v>
      </c>
      <c r="D2092" s="13" t="s">
        <v>104</v>
      </c>
      <c r="E2092" s="13" t="s">
        <v>1487</v>
      </c>
      <c r="F2092" s="13" t="s">
        <v>104</v>
      </c>
      <c r="G2092" s="13" t="s">
        <v>1472</v>
      </c>
      <c r="H2092" s="36">
        <v>1</v>
      </c>
    </row>
    <row r="2093" spans="1:8">
      <c r="A2093" s="23">
        <v>2018</v>
      </c>
      <c r="B2093" s="23" t="s">
        <v>2367</v>
      </c>
      <c r="C2093" s="23" t="s">
        <v>514</v>
      </c>
      <c r="D2093" s="13" t="s">
        <v>184</v>
      </c>
      <c r="E2093" s="13" t="s">
        <v>1476</v>
      </c>
      <c r="F2093" s="13" t="s">
        <v>184</v>
      </c>
      <c r="G2093" s="13" t="s">
        <v>1482</v>
      </c>
      <c r="H2093" s="36">
        <v>1</v>
      </c>
    </row>
    <row r="2094" spans="1:8">
      <c r="A2094" s="23">
        <v>2018</v>
      </c>
      <c r="B2094" s="23" t="s">
        <v>2367</v>
      </c>
      <c r="C2094" s="23" t="s">
        <v>514</v>
      </c>
      <c r="D2094" s="13" t="s">
        <v>23</v>
      </c>
      <c r="E2094" s="13" t="s">
        <v>1453</v>
      </c>
      <c r="F2094" s="13" t="s">
        <v>185</v>
      </c>
      <c r="G2094" s="13" t="s">
        <v>1458</v>
      </c>
      <c r="H2094" s="36">
        <v>1</v>
      </c>
    </row>
    <row r="2095" spans="1:8">
      <c r="A2095" s="23">
        <v>2018</v>
      </c>
      <c r="B2095" s="23" t="s">
        <v>2367</v>
      </c>
      <c r="C2095" s="23" t="s">
        <v>514</v>
      </c>
      <c r="D2095" s="13" t="s">
        <v>23</v>
      </c>
      <c r="E2095" s="13" t="s">
        <v>1453</v>
      </c>
      <c r="F2095" s="13" t="s">
        <v>23</v>
      </c>
      <c r="G2095" s="13" t="s">
        <v>1460</v>
      </c>
      <c r="H2095" s="36">
        <v>6</v>
      </c>
    </row>
    <row r="2096" spans="1:8">
      <c r="A2096" s="23">
        <v>2018</v>
      </c>
      <c r="B2096" s="23" t="s">
        <v>2367</v>
      </c>
      <c r="C2096" s="23" t="s">
        <v>514</v>
      </c>
      <c r="D2096" s="13" t="s">
        <v>23</v>
      </c>
      <c r="E2096" s="13" t="s">
        <v>1453</v>
      </c>
      <c r="F2096" s="13" t="s">
        <v>185</v>
      </c>
      <c r="G2096" s="13" t="s">
        <v>1461</v>
      </c>
      <c r="H2096" s="36">
        <v>1</v>
      </c>
    </row>
    <row r="2097" spans="1:8">
      <c r="A2097" s="23">
        <v>2018</v>
      </c>
      <c r="B2097" s="23" t="s">
        <v>2367</v>
      </c>
      <c r="C2097" s="23" t="s">
        <v>514</v>
      </c>
      <c r="D2097" s="13" t="s">
        <v>23</v>
      </c>
      <c r="E2097" s="13" t="s">
        <v>1453</v>
      </c>
      <c r="F2097" s="13" t="s">
        <v>23</v>
      </c>
      <c r="G2097" s="13" t="s">
        <v>1464</v>
      </c>
      <c r="H2097" s="36">
        <v>3</v>
      </c>
    </row>
    <row r="2098" spans="1:8">
      <c r="A2098" s="23">
        <v>2018</v>
      </c>
      <c r="B2098" s="23" t="s">
        <v>2367</v>
      </c>
      <c r="C2098" s="23" t="s">
        <v>514</v>
      </c>
      <c r="D2098" s="13" t="s">
        <v>23</v>
      </c>
      <c r="E2098" s="13" t="s">
        <v>1453</v>
      </c>
      <c r="F2098" s="13" t="s">
        <v>104</v>
      </c>
      <c r="G2098" s="13" t="s">
        <v>1472</v>
      </c>
      <c r="H2098" s="36">
        <v>2</v>
      </c>
    </row>
    <row r="2099" spans="1:8">
      <c r="A2099" s="23">
        <v>2018</v>
      </c>
      <c r="B2099" s="23" t="s">
        <v>2367</v>
      </c>
      <c r="C2099" s="23" t="s">
        <v>514</v>
      </c>
      <c r="D2099" s="13" t="s">
        <v>23</v>
      </c>
      <c r="E2099" s="13" t="s">
        <v>1453</v>
      </c>
      <c r="F2099" s="13" t="s">
        <v>23</v>
      </c>
      <c r="G2099" s="13" t="s">
        <v>1490</v>
      </c>
      <c r="H2099" s="36">
        <v>8</v>
      </c>
    </row>
    <row r="2100" spans="1:8">
      <c r="A2100" s="23">
        <v>2018</v>
      </c>
      <c r="B2100" s="23" t="s">
        <v>2367</v>
      </c>
      <c r="C2100" s="23" t="s">
        <v>514</v>
      </c>
      <c r="D2100" s="13" t="s">
        <v>23</v>
      </c>
      <c r="E2100" s="13" t="s">
        <v>1453</v>
      </c>
      <c r="F2100" s="13" t="s">
        <v>184</v>
      </c>
      <c r="G2100" s="13" t="s">
        <v>1476</v>
      </c>
      <c r="H2100" s="36">
        <v>1</v>
      </c>
    </row>
    <row r="2101" spans="1:8">
      <c r="A2101" s="23">
        <v>2018</v>
      </c>
      <c r="B2101" s="23" t="s">
        <v>2367</v>
      </c>
      <c r="C2101" s="23" t="s">
        <v>514</v>
      </c>
      <c r="D2101" s="13" t="s">
        <v>23</v>
      </c>
      <c r="E2101" s="13" t="s">
        <v>1453</v>
      </c>
      <c r="F2101" s="13" t="s">
        <v>185</v>
      </c>
      <c r="G2101" s="13" t="s">
        <v>584</v>
      </c>
      <c r="H2101" s="36">
        <v>1</v>
      </c>
    </row>
    <row r="2102" spans="1:8">
      <c r="A2102" s="23">
        <v>2018</v>
      </c>
      <c r="B2102" s="23" t="s">
        <v>2367</v>
      </c>
      <c r="C2102" s="23" t="s">
        <v>514</v>
      </c>
      <c r="D2102" s="13" t="s">
        <v>23</v>
      </c>
      <c r="E2102" s="13" t="s">
        <v>1460</v>
      </c>
      <c r="F2102" s="13" t="s">
        <v>23</v>
      </c>
      <c r="G2102" s="13" t="s">
        <v>1453</v>
      </c>
      <c r="H2102" s="36">
        <v>1</v>
      </c>
    </row>
    <row r="2103" spans="1:8">
      <c r="A2103" s="23">
        <v>2018</v>
      </c>
      <c r="B2103" s="23" t="s">
        <v>2367</v>
      </c>
      <c r="C2103" s="23" t="s">
        <v>514</v>
      </c>
      <c r="D2103" s="13" t="s">
        <v>23</v>
      </c>
      <c r="E2103" s="13" t="s">
        <v>1460</v>
      </c>
      <c r="F2103" s="13" t="s">
        <v>185</v>
      </c>
      <c r="G2103" s="13" t="s">
        <v>1461</v>
      </c>
      <c r="H2103" s="36">
        <v>1</v>
      </c>
    </row>
    <row r="2104" spans="1:8">
      <c r="A2104" s="23">
        <v>2018</v>
      </c>
      <c r="B2104" s="23" t="s">
        <v>2367</v>
      </c>
      <c r="C2104" s="23" t="s">
        <v>514</v>
      </c>
      <c r="D2104" s="13" t="s">
        <v>23</v>
      </c>
      <c r="E2104" s="13" t="s">
        <v>1460</v>
      </c>
      <c r="F2104" s="13" t="s">
        <v>23</v>
      </c>
      <c r="G2104" s="13" t="s">
        <v>1464</v>
      </c>
      <c r="H2104" s="36">
        <v>1</v>
      </c>
    </row>
    <row r="2105" spans="1:8">
      <c r="A2105" s="23">
        <v>2018</v>
      </c>
      <c r="B2105" s="23" t="s">
        <v>2367</v>
      </c>
      <c r="C2105" s="23" t="s">
        <v>514</v>
      </c>
      <c r="D2105" s="13" t="s">
        <v>23</v>
      </c>
      <c r="E2105" s="13" t="s">
        <v>1464</v>
      </c>
      <c r="F2105" s="13" t="s">
        <v>185</v>
      </c>
      <c r="G2105" s="13" t="s">
        <v>1458</v>
      </c>
      <c r="H2105" s="36">
        <v>1</v>
      </c>
    </row>
    <row r="2106" spans="1:8">
      <c r="A2106" s="23">
        <v>2018</v>
      </c>
      <c r="B2106" s="23" t="s">
        <v>2367</v>
      </c>
      <c r="C2106" s="23" t="s">
        <v>514</v>
      </c>
      <c r="D2106" s="13" t="s">
        <v>23</v>
      </c>
      <c r="E2106" s="13" t="s">
        <v>1464</v>
      </c>
      <c r="F2106" s="13" t="s">
        <v>23</v>
      </c>
      <c r="G2106" s="13" t="s">
        <v>1460</v>
      </c>
      <c r="H2106" s="36">
        <v>1</v>
      </c>
    </row>
    <row r="2107" spans="1:8">
      <c r="A2107" s="23">
        <v>2018</v>
      </c>
      <c r="B2107" s="23" t="s">
        <v>2367</v>
      </c>
      <c r="C2107" s="23" t="s">
        <v>514</v>
      </c>
      <c r="D2107" s="13" t="s">
        <v>23</v>
      </c>
      <c r="E2107" s="13" t="s">
        <v>1464</v>
      </c>
      <c r="F2107" s="13" t="s">
        <v>185</v>
      </c>
      <c r="G2107" s="13" t="s">
        <v>1461</v>
      </c>
      <c r="H2107" s="36">
        <v>1</v>
      </c>
    </row>
    <row r="2108" spans="1:8">
      <c r="A2108" s="23">
        <v>2018</v>
      </c>
      <c r="B2108" s="23" t="s">
        <v>2367</v>
      </c>
      <c r="C2108" s="23" t="s">
        <v>514</v>
      </c>
      <c r="D2108" s="13" t="s">
        <v>23</v>
      </c>
      <c r="E2108" s="13" t="s">
        <v>1464</v>
      </c>
      <c r="F2108" s="13" t="s">
        <v>185</v>
      </c>
      <c r="G2108" s="13" t="s">
        <v>1468</v>
      </c>
      <c r="H2108" s="36">
        <v>1</v>
      </c>
    </row>
    <row r="2109" spans="1:8">
      <c r="A2109" s="23">
        <v>2018</v>
      </c>
      <c r="B2109" s="23" t="s">
        <v>2367</v>
      </c>
      <c r="C2109" s="23" t="s">
        <v>514</v>
      </c>
      <c r="D2109" s="13" t="s">
        <v>23</v>
      </c>
      <c r="E2109" s="13" t="s">
        <v>1464</v>
      </c>
      <c r="F2109" s="13" t="s">
        <v>104</v>
      </c>
      <c r="G2109" s="13" t="s">
        <v>1487</v>
      </c>
      <c r="H2109" s="36">
        <v>1</v>
      </c>
    </row>
    <row r="2110" spans="1:8">
      <c r="A2110" s="23">
        <v>2018</v>
      </c>
      <c r="B2110" s="23" t="s">
        <v>2367</v>
      </c>
      <c r="C2110" s="23" t="s">
        <v>514</v>
      </c>
      <c r="D2110" s="13" t="s">
        <v>23</v>
      </c>
      <c r="E2110" s="13" t="s">
        <v>1490</v>
      </c>
      <c r="F2110" s="13" t="s">
        <v>23</v>
      </c>
      <c r="G2110" s="13" t="s">
        <v>1453</v>
      </c>
      <c r="H2110" s="36">
        <v>3</v>
      </c>
    </row>
    <row r="2111" spans="1:8">
      <c r="A2111" s="23">
        <v>2018</v>
      </c>
      <c r="B2111" s="23" t="s">
        <v>2367</v>
      </c>
      <c r="C2111" s="23" t="s">
        <v>514</v>
      </c>
      <c r="D2111" s="13" t="s">
        <v>185</v>
      </c>
      <c r="E2111" s="13" t="s">
        <v>559</v>
      </c>
      <c r="F2111" s="13" t="s">
        <v>185</v>
      </c>
      <c r="G2111" s="13" t="s">
        <v>1455</v>
      </c>
      <c r="H2111" s="36">
        <v>1</v>
      </c>
    </row>
    <row r="2112" spans="1:8">
      <c r="A2112" s="23">
        <v>2018</v>
      </c>
      <c r="B2112" s="23" t="s">
        <v>2367</v>
      </c>
      <c r="C2112" s="23" t="s">
        <v>514</v>
      </c>
      <c r="D2112" s="13" t="s">
        <v>185</v>
      </c>
      <c r="E2112" s="13" t="s">
        <v>559</v>
      </c>
      <c r="F2112" s="13" t="s">
        <v>185</v>
      </c>
      <c r="G2112" s="13" t="s">
        <v>1488</v>
      </c>
      <c r="H2112" s="36">
        <v>2</v>
      </c>
    </row>
    <row r="2113" spans="1:8">
      <c r="A2113" s="23">
        <v>2018</v>
      </c>
      <c r="B2113" s="23" t="s">
        <v>2367</v>
      </c>
      <c r="C2113" s="23" t="s">
        <v>514</v>
      </c>
      <c r="D2113" s="13" t="s">
        <v>185</v>
      </c>
      <c r="E2113" s="13" t="s">
        <v>1455</v>
      </c>
      <c r="F2113" s="13" t="s">
        <v>23</v>
      </c>
      <c r="G2113" s="13" t="s">
        <v>1453</v>
      </c>
      <c r="H2113" s="36">
        <v>2</v>
      </c>
    </row>
    <row r="2114" spans="1:8">
      <c r="A2114" s="23">
        <v>2018</v>
      </c>
      <c r="B2114" s="23" t="s">
        <v>2367</v>
      </c>
      <c r="C2114" s="23" t="s">
        <v>514</v>
      </c>
      <c r="D2114" s="13" t="s">
        <v>185</v>
      </c>
      <c r="E2114" s="13" t="s">
        <v>1455</v>
      </c>
      <c r="F2114" s="13" t="s">
        <v>104</v>
      </c>
      <c r="G2114" s="13" t="s">
        <v>1457</v>
      </c>
      <c r="H2114" s="36">
        <v>2</v>
      </c>
    </row>
    <row r="2115" spans="1:8">
      <c r="A2115" s="23">
        <v>2018</v>
      </c>
      <c r="B2115" s="23" t="s">
        <v>2367</v>
      </c>
      <c r="C2115" s="23" t="s">
        <v>514</v>
      </c>
      <c r="D2115" s="13" t="s">
        <v>185</v>
      </c>
      <c r="E2115" s="13" t="s">
        <v>1455</v>
      </c>
      <c r="F2115" s="13" t="s">
        <v>185</v>
      </c>
      <c r="G2115" s="13" t="s">
        <v>1485</v>
      </c>
      <c r="H2115" s="36">
        <v>1</v>
      </c>
    </row>
    <row r="2116" spans="1:8">
      <c r="A2116" s="23">
        <v>2018</v>
      </c>
      <c r="B2116" s="23" t="s">
        <v>2367</v>
      </c>
      <c r="C2116" s="23" t="s">
        <v>514</v>
      </c>
      <c r="D2116" s="13" t="s">
        <v>185</v>
      </c>
      <c r="E2116" s="13" t="s">
        <v>1455</v>
      </c>
      <c r="F2116" s="13" t="s">
        <v>185</v>
      </c>
      <c r="G2116" s="13" t="s">
        <v>1488</v>
      </c>
      <c r="H2116" s="36">
        <v>10</v>
      </c>
    </row>
    <row r="2117" spans="1:8">
      <c r="A2117" s="23">
        <v>2018</v>
      </c>
      <c r="B2117" s="23" t="s">
        <v>2367</v>
      </c>
      <c r="C2117" s="23" t="s">
        <v>514</v>
      </c>
      <c r="D2117" s="13" t="s">
        <v>185</v>
      </c>
      <c r="E2117" s="13" t="s">
        <v>1455</v>
      </c>
      <c r="F2117" s="13" t="s">
        <v>185</v>
      </c>
      <c r="G2117" s="13" t="s">
        <v>584</v>
      </c>
      <c r="H2117" s="36">
        <v>2</v>
      </c>
    </row>
    <row r="2118" spans="1:8">
      <c r="A2118" s="23">
        <v>2018</v>
      </c>
      <c r="B2118" s="23" t="s">
        <v>2367</v>
      </c>
      <c r="C2118" s="23" t="s">
        <v>514</v>
      </c>
      <c r="D2118" s="13" t="s">
        <v>185</v>
      </c>
      <c r="E2118" s="13" t="s">
        <v>1458</v>
      </c>
      <c r="F2118" s="13" t="s">
        <v>23</v>
      </c>
      <c r="G2118" s="13" t="s">
        <v>1460</v>
      </c>
      <c r="H2118" s="36">
        <v>1</v>
      </c>
    </row>
    <row r="2119" spans="1:8">
      <c r="A2119" s="23">
        <v>2018</v>
      </c>
      <c r="B2119" s="23" t="s">
        <v>2367</v>
      </c>
      <c r="C2119" s="23" t="s">
        <v>514</v>
      </c>
      <c r="D2119" s="13" t="s">
        <v>185</v>
      </c>
      <c r="E2119" s="13" t="s">
        <v>1458</v>
      </c>
      <c r="F2119" s="13" t="s">
        <v>23</v>
      </c>
      <c r="G2119" s="13" t="s">
        <v>1464</v>
      </c>
      <c r="H2119" s="36">
        <v>1</v>
      </c>
    </row>
    <row r="2120" spans="1:8">
      <c r="A2120" s="23">
        <v>2018</v>
      </c>
      <c r="B2120" s="23" t="s">
        <v>2367</v>
      </c>
      <c r="C2120" s="23" t="s">
        <v>514</v>
      </c>
      <c r="D2120" s="13" t="s">
        <v>185</v>
      </c>
      <c r="E2120" s="13" t="s">
        <v>1458</v>
      </c>
      <c r="F2120" s="13" t="s">
        <v>185</v>
      </c>
      <c r="G2120" s="13" t="s">
        <v>1468</v>
      </c>
      <c r="H2120" s="36">
        <v>2</v>
      </c>
    </row>
    <row r="2121" spans="1:8">
      <c r="A2121" s="23">
        <v>2018</v>
      </c>
      <c r="B2121" s="23" t="s">
        <v>2367</v>
      </c>
      <c r="C2121" s="23" t="s">
        <v>514</v>
      </c>
      <c r="D2121" s="13" t="s">
        <v>185</v>
      </c>
      <c r="E2121" s="13" t="s">
        <v>1485</v>
      </c>
      <c r="F2121" s="13" t="s">
        <v>23</v>
      </c>
      <c r="G2121" s="13" t="s">
        <v>1453</v>
      </c>
      <c r="H2121" s="36">
        <v>2</v>
      </c>
    </row>
    <row r="2122" spans="1:8">
      <c r="A2122" s="23">
        <v>2018</v>
      </c>
      <c r="B2122" s="23" t="s">
        <v>2367</v>
      </c>
      <c r="C2122" s="23" t="s">
        <v>514</v>
      </c>
      <c r="D2122" s="13" t="s">
        <v>185</v>
      </c>
      <c r="E2122" s="13" t="s">
        <v>1485</v>
      </c>
      <c r="F2122" s="13" t="s">
        <v>185</v>
      </c>
      <c r="G2122" s="13" t="s">
        <v>1458</v>
      </c>
      <c r="H2122" s="36">
        <v>3</v>
      </c>
    </row>
    <row r="2123" spans="1:8">
      <c r="A2123" s="23">
        <v>2018</v>
      </c>
      <c r="B2123" s="23" t="s">
        <v>2367</v>
      </c>
      <c r="C2123" s="23" t="s">
        <v>514</v>
      </c>
      <c r="D2123" s="13" t="s">
        <v>185</v>
      </c>
      <c r="E2123" s="13" t="s">
        <v>1485</v>
      </c>
      <c r="F2123" s="13" t="s">
        <v>185</v>
      </c>
      <c r="G2123" s="13" t="s">
        <v>1461</v>
      </c>
      <c r="H2123" s="36">
        <v>2</v>
      </c>
    </row>
    <row r="2124" spans="1:8">
      <c r="A2124" s="23">
        <v>2018</v>
      </c>
      <c r="B2124" s="23" t="s">
        <v>2367</v>
      </c>
      <c r="C2124" s="23" t="s">
        <v>514</v>
      </c>
      <c r="D2124" s="13" t="s">
        <v>185</v>
      </c>
      <c r="E2124" s="13" t="s">
        <v>1485</v>
      </c>
      <c r="F2124" s="13" t="s">
        <v>185</v>
      </c>
      <c r="G2124" s="13" t="s">
        <v>1488</v>
      </c>
      <c r="H2124" s="36">
        <v>5</v>
      </c>
    </row>
    <row r="2125" spans="1:8">
      <c r="A2125" s="23">
        <v>2018</v>
      </c>
      <c r="B2125" s="23" t="s">
        <v>2367</v>
      </c>
      <c r="C2125" s="23" t="s">
        <v>514</v>
      </c>
      <c r="D2125" s="13" t="s">
        <v>185</v>
      </c>
      <c r="E2125" s="13" t="s">
        <v>1485</v>
      </c>
      <c r="F2125" s="13" t="s">
        <v>185</v>
      </c>
      <c r="G2125" s="13" t="s">
        <v>1468</v>
      </c>
      <c r="H2125" s="36">
        <v>2</v>
      </c>
    </row>
    <row r="2126" spans="1:8">
      <c r="A2126" s="23">
        <v>2018</v>
      </c>
      <c r="B2126" s="23" t="s">
        <v>2367</v>
      </c>
      <c r="C2126" s="23" t="s">
        <v>514</v>
      </c>
      <c r="D2126" s="13" t="s">
        <v>185</v>
      </c>
      <c r="E2126" s="13" t="s">
        <v>1485</v>
      </c>
      <c r="F2126" s="13" t="s">
        <v>23</v>
      </c>
      <c r="G2126" s="13" t="s">
        <v>1490</v>
      </c>
      <c r="H2126" s="36">
        <v>1</v>
      </c>
    </row>
    <row r="2127" spans="1:8">
      <c r="A2127" s="23">
        <v>2018</v>
      </c>
      <c r="B2127" s="23" t="s">
        <v>2367</v>
      </c>
      <c r="C2127" s="23" t="s">
        <v>514</v>
      </c>
      <c r="D2127" s="13" t="s">
        <v>185</v>
      </c>
      <c r="E2127" s="13" t="s">
        <v>1461</v>
      </c>
      <c r="F2127" s="13" t="s">
        <v>23</v>
      </c>
      <c r="G2127" s="13" t="s">
        <v>1453</v>
      </c>
      <c r="H2127" s="36">
        <v>3</v>
      </c>
    </row>
    <row r="2128" spans="1:8">
      <c r="A2128" s="23">
        <v>2018</v>
      </c>
      <c r="B2128" s="23" t="s">
        <v>2367</v>
      </c>
      <c r="C2128" s="23" t="s">
        <v>514</v>
      </c>
      <c r="D2128" s="13" t="s">
        <v>185</v>
      </c>
      <c r="E2128" s="13" t="s">
        <v>1461</v>
      </c>
      <c r="F2128" s="13" t="s">
        <v>185</v>
      </c>
      <c r="G2128" s="13" t="s">
        <v>1455</v>
      </c>
      <c r="H2128" s="36">
        <v>1</v>
      </c>
    </row>
    <row r="2129" spans="1:8">
      <c r="A2129" s="23">
        <v>2018</v>
      </c>
      <c r="B2129" s="23" t="s">
        <v>2367</v>
      </c>
      <c r="C2129" s="23" t="s">
        <v>514</v>
      </c>
      <c r="D2129" s="13" t="s">
        <v>185</v>
      </c>
      <c r="E2129" s="13" t="s">
        <v>1461</v>
      </c>
      <c r="F2129" s="13" t="s">
        <v>185</v>
      </c>
      <c r="G2129" s="13" t="s">
        <v>1458</v>
      </c>
      <c r="H2129" s="36">
        <v>8</v>
      </c>
    </row>
    <row r="2130" spans="1:8">
      <c r="A2130" s="23">
        <v>2018</v>
      </c>
      <c r="B2130" s="23" t="s">
        <v>2367</v>
      </c>
      <c r="C2130" s="23" t="s">
        <v>514</v>
      </c>
      <c r="D2130" s="13" t="s">
        <v>185</v>
      </c>
      <c r="E2130" s="13" t="s">
        <v>1461</v>
      </c>
      <c r="F2130" s="13" t="s">
        <v>185</v>
      </c>
      <c r="G2130" s="13" t="s">
        <v>1485</v>
      </c>
      <c r="H2130" s="36">
        <v>5</v>
      </c>
    </row>
    <row r="2131" spans="1:8">
      <c r="A2131" s="23">
        <v>2018</v>
      </c>
      <c r="B2131" s="23" t="s">
        <v>2367</v>
      </c>
      <c r="C2131" s="23" t="s">
        <v>514</v>
      </c>
      <c r="D2131" s="13" t="s">
        <v>185</v>
      </c>
      <c r="E2131" s="13" t="s">
        <v>1461</v>
      </c>
      <c r="F2131" s="13" t="s">
        <v>23</v>
      </c>
      <c r="G2131" s="13" t="s">
        <v>1460</v>
      </c>
      <c r="H2131" s="36">
        <v>1</v>
      </c>
    </row>
    <row r="2132" spans="1:8">
      <c r="A2132" s="23">
        <v>2018</v>
      </c>
      <c r="B2132" s="23" t="s">
        <v>2367</v>
      </c>
      <c r="C2132" s="23" t="s">
        <v>514</v>
      </c>
      <c r="D2132" s="13" t="s">
        <v>185</v>
      </c>
      <c r="E2132" s="13" t="s">
        <v>1461</v>
      </c>
      <c r="F2132" s="13" t="s">
        <v>23</v>
      </c>
      <c r="G2132" s="13" t="s">
        <v>1464</v>
      </c>
      <c r="H2132" s="36">
        <v>4</v>
      </c>
    </row>
    <row r="2133" spans="1:8">
      <c r="A2133" s="23">
        <v>2018</v>
      </c>
      <c r="B2133" s="23" t="s">
        <v>2367</v>
      </c>
      <c r="C2133" s="23" t="s">
        <v>514</v>
      </c>
      <c r="D2133" s="13" t="s">
        <v>185</v>
      </c>
      <c r="E2133" s="13" t="s">
        <v>1461</v>
      </c>
      <c r="F2133" s="13" t="s">
        <v>185</v>
      </c>
      <c r="G2133" s="13" t="s">
        <v>1468</v>
      </c>
      <c r="H2133" s="36">
        <v>1</v>
      </c>
    </row>
    <row r="2134" spans="1:8">
      <c r="A2134" s="23">
        <v>2018</v>
      </c>
      <c r="B2134" s="23" t="s">
        <v>2367</v>
      </c>
      <c r="C2134" s="23" t="s">
        <v>514</v>
      </c>
      <c r="D2134" s="13" t="s">
        <v>185</v>
      </c>
      <c r="E2134" s="13" t="s">
        <v>1461</v>
      </c>
      <c r="F2134" s="13" t="s">
        <v>23</v>
      </c>
      <c r="G2134" s="13" t="s">
        <v>1490</v>
      </c>
      <c r="H2134" s="36">
        <v>2</v>
      </c>
    </row>
    <row r="2135" spans="1:8">
      <c r="A2135" s="23">
        <v>2018</v>
      </c>
      <c r="B2135" s="23" t="s">
        <v>2367</v>
      </c>
      <c r="C2135" s="23" t="s">
        <v>514</v>
      </c>
      <c r="D2135" s="13" t="s">
        <v>185</v>
      </c>
      <c r="E2135" s="13" t="s">
        <v>1461</v>
      </c>
      <c r="F2135" s="13" t="s">
        <v>185</v>
      </c>
      <c r="G2135" s="13" t="s">
        <v>584</v>
      </c>
      <c r="H2135" s="36">
        <v>4</v>
      </c>
    </row>
    <row r="2136" spans="1:8">
      <c r="A2136" s="23">
        <v>2018</v>
      </c>
      <c r="B2136" s="23" t="s">
        <v>2367</v>
      </c>
      <c r="C2136" s="23" t="s">
        <v>514</v>
      </c>
      <c r="D2136" s="13" t="s">
        <v>185</v>
      </c>
      <c r="E2136" s="13" t="s">
        <v>1488</v>
      </c>
      <c r="F2136" s="13" t="s">
        <v>23</v>
      </c>
      <c r="G2136" s="13" t="s">
        <v>1453</v>
      </c>
      <c r="H2136" s="36">
        <v>7</v>
      </c>
    </row>
    <row r="2137" spans="1:8">
      <c r="A2137" s="23">
        <v>2018</v>
      </c>
      <c r="B2137" s="23" t="s">
        <v>2367</v>
      </c>
      <c r="C2137" s="23" t="s">
        <v>514</v>
      </c>
      <c r="D2137" s="13" t="s">
        <v>185</v>
      </c>
      <c r="E2137" s="13" t="s">
        <v>1488</v>
      </c>
      <c r="F2137" s="13" t="s">
        <v>185</v>
      </c>
      <c r="G2137" s="13" t="s">
        <v>559</v>
      </c>
      <c r="H2137" s="36">
        <v>1</v>
      </c>
    </row>
    <row r="2138" spans="1:8">
      <c r="A2138" s="23">
        <v>2018</v>
      </c>
      <c r="B2138" s="23" t="s">
        <v>2367</v>
      </c>
      <c r="C2138" s="23" t="s">
        <v>514</v>
      </c>
      <c r="D2138" s="13" t="s">
        <v>185</v>
      </c>
      <c r="E2138" s="13" t="s">
        <v>1488</v>
      </c>
      <c r="F2138" s="13" t="s">
        <v>185</v>
      </c>
      <c r="G2138" s="13" t="s">
        <v>1455</v>
      </c>
      <c r="H2138" s="36">
        <v>4</v>
      </c>
    </row>
    <row r="2139" spans="1:8">
      <c r="A2139" s="23">
        <v>2018</v>
      </c>
      <c r="B2139" s="23" t="s">
        <v>2367</v>
      </c>
      <c r="C2139" s="23" t="s">
        <v>514</v>
      </c>
      <c r="D2139" s="13" t="s">
        <v>185</v>
      </c>
      <c r="E2139" s="13" t="s">
        <v>1488</v>
      </c>
      <c r="F2139" s="13" t="s">
        <v>185</v>
      </c>
      <c r="G2139" s="13" t="s">
        <v>1485</v>
      </c>
      <c r="H2139" s="36">
        <v>3</v>
      </c>
    </row>
    <row r="2140" spans="1:8">
      <c r="A2140" s="23">
        <v>2018</v>
      </c>
      <c r="B2140" s="23" t="s">
        <v>2367</v>
      </c>
      <c r="C2140" s="23" t="s">
        <v>514</v>
      </c>
      <c r="D2140" s="13" t="s">
        <v>185</v>
      </c>
      <c r="E2140" s="13" t="s">
        <v>1468</v>
      </c>
      <c r="F2140" s="13" t="s">
        <v>185</v>
      </c>
      <c r="G2140" s="13" t="s">
        <v>1461</v>
      </c>
      <c r="H2140" s="36">
        <v>1</v>
      </c>
    </row>
    <row r="2141" spans="1:8">
      <c r="A2141" s="23">
        <v>2018</v>
      </c>
      <c r="B2141" s="23" t="s">
        <v>2367</v>
      </c>
      <c r="C2141" s="23" t="s">
        <v>514</v>
      </c>
      <c r="D2141" s="13" t="s">
        <v>185</v>
      </c>
      <c r="E2141" s="13" t="s">
        <v>584</v>
      </c>
      <c r="F2141" s="13" t="s">
        <v>23</v>
      </c>
      <c r="G2141" s="13" t="s">
        <v>1453</v>
      </c>
      <c r="H2141" s="36">
        <v>6</v>
      </c>
    </row>
    <row r="2142" spans="1:8">
      <c r="A2142" s="23">
        <v>2018</v>
      </c>
      <c r="B2142" s="23" t="s">
        <v>2367</v>
      </c>
      <c r="C2142" s="23" t="s">
        <v>514</v>
      </c>
      <c r="D2142" s="13" t="s">
        <v>185</v>
      </c>
      <c r="E2142" s="13" t="s">
        <v>584</v>
      </c>
      <c r="F2142" s="13" t="s">
        <v>185</v>
      </c>
      <c r="G2142" s="13" t="s">
        <v>1455</v>
      </c>
      <c r="H2142" s="36">
        <v>1</v>
      </c>
    </row>
    <row r="2143" spans="1:8">
      <c r="A2143" s="23">
        <v>2018</v>
      </c>
      <c r="B2143" s="23" t="s">
        <v>2367</v>
      </c>
      <c r="C2143" s="23" t="s">
        <v>514</v>
      </c>
      <c r="D2143" s="13" t="s">
        <v>185</v>
      </c>
      <c r="E2143" s="13" t="s">
        <v>584</v>
      </c>
      <c r="F2143" s="13" t="s">
        <v>185</v>
      </c>
      <c r="G2143" s="13" t="s">
        <v>1458</v>
      </c>
      <c r="H2143" s="36">
        <v>2</v>
      </c>
    </row>
    <row r="2144" spans="1:8">
      <c r="A2144" s="23">
        <v>2018</v>
      </c>
      <c r="B2144" s="23" t="s">
        <v>2367</v>
      </c>
      <c r="C2144" s="23" t="s">
        <v>514</v>
      </c>
      <c r="D2144" s="13" t="s">
        <v>185</v>
      </c>
      <c r="E2144" s="13" t="s">
        <v>584</v>
      </c>
      <c r="F2144" s="13" t="s">
        <v>185</v>
      </c>
      <c r="G2144" s="13" t="s">
        <v>1485</v>
      </c>
      <c r="H2144" s="36">
        <v>6</v>
      </c>
    </row>
    <row r="2145" spans="1:8">
      <c r="A2145" s="23">
        <v>2018</v>
      </c>
      <c r="B2145" s="23" t="s">
        <v>2367</v>
      </c>
      <c r="C2145" s="23" t="s">
        <v>514</v>
      </c>
      <c r="D2145" s="13" t="s">
        <v>185</v>
      </c>
      <c r="E2145" s="13" t="s">
        <v>584</v>
      </c>
      <c r="F2145" s="13" t="s">
        <v>185</v>
      </c>
      <c r="G2145" s="13" t="s">
        <v>1461</v>
      </c>
      <c r="H2145" s="36">
        <v>1</v>
      </c>
    </row>
    <row r="2146" spans="1:8">
      <c r="A2146" s="23">
        <v>2018</v>
      </c>
      <c r="B2146" s="23" t="s">
        <v>2367</v>
      </c>
      <c r="C2146" s="23" t="s">
        <v>514</v>
      </c>
      <c r="D2146" s="13" t="s">
        <v>185</v>
      </c>
      <c r="E2146" s="13" t="s">
        <v>584</v>
      </c>
      <c r="F2146" s="13" t="s">
        <v>185</v>
      </c>
      <c r="G2146" s="13" t="s">
        <v>1488</v>
      </c>
      <c r="H2146" s="36">
        <v>1</v>
      </c>
    </row>
    <row r="2147" spans="1:8">
      <c r="A2147" s="23">
        <v>2018</v>
      </c>
      <c r="B2147" s="23" t="s">
        <v>2367</v>
      </c>
      <c r="C2147" s="23" t="s">
        <v>514</v>
      </c>
      <c r="D2147" s="13" t="s">
        <v>185</v>
      </c>
      <c r="E2147" s="13" t="s">
        <v>584</v>
      </c>
      <c r="F2147" s="13" t="s">
        <v>185</v>
      </c>
      <c r="G2147" s="13" t="s">
        <v>1468</v>
      </c>
      <c r="H2147" s="36">
        <v>6</v>
      </c>
    </row>
    <row r="2148" spans="1:8">
      <c r="A2148" s="23">
        <v>2018</v>
      </c>
      <c r="B2148" s="23" t="s">
        <v>2367</v>
      </c>
      <c r="C2148" s="23" t="s">
        <v>514</v>
      </c>
      <c r="D2148" s="13" t="s">
        <v>185</v>
      </c>
      <c r="E2148" s="13" t="s">
        <v>584</v>
      </c>
      <c r="F2148" s="13" t="s">
        <v>23</v>
      </c>
      <c r="G2148" s="13" t="s">
        <v>1490</v>
      </c>
      <c r="H2148" s="36">
        <v>2</v>
      </c>
    </row>
    <row r="2149" spans="1:8">
      <c r="A2149" s="23">
        <v>2018</v>
      </c>
      <c r="B2149" s="23" t="s">
        <v>2367</v>
      </c>
      <c r="C2149" s="23" t="s">
        <v>514</v>
      </c>
      <c r="D2149" s="13" t="s">
        <v>185</v>
      </c>
      <c r="E2149" s="13" t="s">
        <v>584</v>
      </c>
      <c r="F2149" s="13" t="s">
        <v>184</v>
      </c>
      <c r="G2149" s="13" t="s">
        <v>1476</v>
      </c>
      <c r="H2149" s="36">
        <v>5</v>
      </c>
    </row>
    <row r="2150" spans="1:8">
      <c r="A2150" s="23">
        <v>2018</v>
      </c>
      <c r="B2150" s="23" t="s">
        <v>2367</v>
      </c>
      <c r="C2150" s="23" t="s">
        <v>514</v>
      </c>
      <c r="D2150" s="13" t="s">
        <v>104</v>
      </c>
      <c r="E2150" s="13" t="s">
        <v>1457</v>
      </c>
      <c r="F2150" s="13" t="s">
        <v>185</v>
      </c>
      <c r="G2150" s="13" t="s">
        <v>1455</v>
      </c>
      <c r="H2150" s="36">
        <v>1</v>
      </c>
    </row>
    <row r="2151" spans="1:8">
      <c r="A2151" s="23">
        <v>2018</v>
      </c>
      <c r="B2151" s="23" t="s">
        <v>2367</v>
      </c>
      <c r="C2151" s="23" t="s">
        <v>514</v>
      </c>
      <c r="D2151" s="13" t="s">
        <v>104</v>
      </c>
      <c r="E2151" s="13" t="s">
        <v>1457</v>
      </c>
      <c r="F2151" s="13" t="s">
        <v>185</v>
      </c>
      <c r="G2151" s="13" t="s">
        <v>1468</v>
      </c>
      <c r="H2151" s="36">
        <v>1</v>
      </c>
    </row>
    <row r="2152" spans="1:8">
      <c r="A2152" s="23">
        <v>2018</v>
      </c>
      <c r="B2152" s="23" t="s">
        <v>2367</v>
      </c>
      <c r="C2152" s="23" t="s">
        <v>514</v>
      </c>
      <c r="D2152" s="13" t="s">
        <v>104</v>
      </c>
      <c r="E2152" s="13" t="s">
        <v>1486</v>
      </c>
      <c r="F2152" s="13" t="s">
        <v>23</v>
      </c>
      <c r="G2152" s="13" t="s">
        <v>1453</v>
      </c>
      <c r="H2152" s="36">
        <v>3</v>
      </c>
    </row>
    <row r="2153" spans="1:8">
      <c r="A2153" s="23">
        <v>2018</v>
      </c>
      <c r="B2153" s="23" t="s">
        <v>2367</v>
      </c>
      <c r="C2153" s="23" t="s">
        <v>514</v>
      </c>
      <c r="D2153" s="13" t="s">
        <v>104</v>
      </c>
      <c r="E2153" s="13" t="s">
        <v>1486</v>
      </c>
      <c r="F2153" s="13" t="s">
        <v>23</v>
      </c>
      <c r="G2153" s="13" t="s">
        <v>1464</v>
      </c>
      <c r="H2153" s="36">
        <v>1</v>
      </c>
    </row>
    <row r="2154" spans="1:8">
      <c r="A2154" s="23">
        <v>2018</v>
      </c>
      <c r="B2154" s="23" t="s">
        <v>2367</v>
      </c>
      <c r="C2154" s="23" t="s">
        <v>514</v>
      </c>
      <c r="D2154" s="13" t="s">
        <v>104</v>
      </c>
      <c r="E2154" s="13" t="s">
        <v>1486</v>
      </c>
      <c r="F2154" s="13" t="s">
        <v>104</v>
      </c>
      <c r="G2154" s="13" t="s">
        <v>1472</v>
      </c>
      <c r="H2154" s="36">
        <v>2</v>
      </c>
    </row>
    <row r="2155" spans="1:8">
      <c r="A2155" s="23">
        <v>2018</v>
      </c>
      <c r="B2155" s="23" t="s">
        <v>2367</v>
      </c>
      <c r="C2155" s="23" t="s">
        <v>514</v>
      </c>
      <c r="D2155" s="13" t="s">
        <v>104</v>
      </c>
      <c r="E2155" s="13" t="s">
        <v>1489</v>
      </c>
      <c r="F2155" s="13" t="s">
        <v>23</v>
      </c>
      <c r="G2155" s="13" t="s">
        <v>1453</v>
      </c>
      <c r="H2155" s="36">
        <v>1</v>
      </c>
    </row>
    <row r="2156" spans="1:8">
      <c r="A2156" s="23">
        <v>2018</v>
      </c>
      <c r="B2156" s="23" t="s">
        <v>2367</v>
      </c>
      <c r="C2156" s="23" t="s">
        <v>514</v>
      </c>
      <c r="D2156" s="13" t="s">
        <v>104</v>
      </c>
      <c r="E2156" s="13" t="s">
        <v>1489</v>
      </c>
      <c r="F2156" s="13" t="s">
        <v>185</v>
      </c>
      <c r="G2156" s="13" t="s">
        <v>1488</v>
      </c>
      <c r="H2156" s="36">
        <v>1</v>
      </c>
    </row>
    <row r="2157" spans="1:8">
      <c r="A2157" s="23">
        <v>2018</v>
      </c>
      <c r="B2157" s="23" t="s">
        <v>2367</v>
      </c>
      <c r="C2157" s="23" t="s">
        <v>514</v>
      </c>
      <c r="D2157" s="13" t="s">
        <v>104</v>
      </c>
      <c r="E2157" s="13" t="s">
        <v>1489</v>
      </c>
      <c r="F2157" s="13" t="s">
        <v>104</v>
      </c>
      <c r="G2157" s="13" t="s">
        <v>1471</v>
      </c>
      <c r="H2157" s="36">
        <v>1</v>
      </c>
    </row>
    <row r="2158" spans="1:8">
      <c r="A2158" s="23">
        <v>2018</v>
      </c>
      <c r="B2158" s="23" t="s">
        <v>2367</v>
      </c>
      <c r="C2158" s="23" t="s">
        <v>514</v>
      </c>
      <c r="D2158" s="13" t="s">
        <v>104</v>
      </c>
      <c r="E2158" s="13" t="s">
        <v>1489</v>
      </c>
      <c r="F2158" s="13" t="s">
        <v>104</v>
      </c>
      <c r="G2158" s="13" t="s">
        <v>1472</v>
      </c>
      <c r="H2158" s="36">
        <v>2</v>
      </c>
    </row>
    <row r="2159" spans="1:8">
      <c r="A2159" s="23">
        <v>2018</v>
      </c>
      <c r="B2159" s="23" t="s">
        <v>2367</v>
      </c>
      <c r="C2159" s="23" t="s">
        <v>514</v>
      </c>
      <c r="D2159" s="13" t="s">
        <v>104</v>
      </c>
      <c r="E2159" s="13" t="s">
        <v>1471</v>
      </c>
      <c r="F2159" s="13" t="s">
        <v>185</v>
      </c>
      <c r="G2159" s="13" t="s">
        <v>1488</v>
      </c>
      <c r="H2159" s="36">
        <v>2</v>
      </c>
    </row>
    <row r="2160" spans="1:8">
      <c r="A2160" s="23">
        <v>2018</v>
      </c>
      <c r="B2160" s="23" t="s">
        <v>2367</v>
      </c>
      <c r="C2160" s="23" t="s">
        <v>514</v>
      </c>
      <c r="D2160" s="13" t="s">
        <v>104</v>
      </c>
      <c r="E2160" s="13" t="s">
        <v>1471</v>
      </c>
      <c r="F2160" s="13" t="s">
        <v>104</v>
      </c>
      <c r="G2160" s="13" t="s">
        <v>1472</v>
      </c>
      <c r="H2160" s="36">
        <v>1</v>
      </c>
    </row>
    <row r="2161" spans="1:8">
      <c r="A2161" s="23">
        <v>2018</v>
      </c>
      <c r="B2161" s="23" t="s">
        <v>2367</v>
      </c>
      <c r="C2161" s="23" t="s">
        <v>514</v>
      </c>
      <c r="D2161" s="13" t="s">
        <v>104</v>
      </c>
      <c r="E2161" s="13" t="s">
        <v>1471</v>
      </c>
      <c r="F2161" s="13" t="s">
        <v>104</v>
      </c>
      <c r="G2161" s="13" t="s">
        <v>1487</v>
      </c>
      <c r="H2161" s="36">
        <v>1</v>
      </c>
    </row>
    <row r="2162" spans="1:8">
      <c r="A2162" s="23">
        <v>2018</v>
      </c>
      <c r="B2162" s="23" t="s">
        <v>2367</v>
      </c>
      <c r="C2162" s="23" t="s">
        <v>514</v>
      </c>
      <c r="D2162" s="13" t="s">
        <v>104</v>
      </c>
      <c r="E2162" s="13" t="s">
        <v>1472</v>
      </c>
      <c r="F2162" s="13" t="s">
        <v>23</v>
      </c>
      <c r="G2162" s="13" t="s">
        <v>1453</v>
      </c>
      <c r="H2162" s="36">
        <v>4</v>
      </c>
    </row>
    <row r="2163" spans="1:8">
      <c r="A2163" s="23">
        <v>2018</v>
      </c>
      <c r="B2163" s="23" t="s">
        <v>2367</v>
      </c>
      <c r="C2163" s="23" t="s">
        <v>514</v>
      </c>
      <c r="D2163" s="13" t="s">
        <v>104</v>
      </c>
      <c r="E2163" s="13" t="s">
        <v>1472</v>
      </c>
      <c r="F2163" s="13" t="s">
        <v>23</v>
      </c>
      <c r="G2163" s="13" t="s">
        <v>1464</v>
      </c>
      <c r="H2163" s="36">
        <v>3</v>
      </c>
    </row>
    <row r="2164" spans="1:8">
      <c r="A2164" s="23">
        <v>2018</v>
      </c>
      <c r="B2164" s="23" t="s">
        <v>2367</v>
      </c>
      <c r="C2164" s="23" t="s">
        <v>514</v>
      </c>
      <c r="D2164" s="13" t="s">
        <v>104</v>
      </c>
      <c r="E2164" s="13" t="s">
        <v>1472</v>
      </c>
      <c r="F2164" s="13" t="s">
        <v>104</v>
      </c>
      <c r="G2164" s="13" t="s">
        <v>1489</v>
      </c>
      <c r="H2164" s="36">
        <v>1</v>
      </c>
    </row>
    <row r="2165" spans="1:8">
      <c r="A2165" s="23">
        <v>2018</v>
      </c>
      <c r="B2165" s="23" t="s">
        <v>2367</v>
      </c>
      <c r="C2165" s="23" t="s">
        <v>514</v>
      </c>
      <c r="D2165" s="13" t="s">
        <v>104</v>
      </c>
      <c r="E2165" s="13" t="s">
        <v>1472</v>
      </c>
      <c r="F2165" s="13" t="s">
        <v>104</v>
      </c>
      <c r="G2165" s="13" t="s">
        <v>1471</v>
      </c>
      <c r="H2165" s="36">
        <v>1</v>
      </c>
    </row>
    <row r="2166" spans="1:8">
      <c r="A2166" s="23">
        <v>2018</v>
      </c>
      <c r="B2166" s="23" t="s">
        <v>2367</v>
      </c>
      <c r="C2166" s="23" t="s">
        <v>514</v>
      </c>
      <c r="D2166" s="13" t="s">
        <v>104</v>
      </c>
      <c r="E2166" s="13" t="s">
        <v>1472</v>
      </c>
      <c r="F2166" s="13" t="s">
        <v>23</v>
      </c>
      <c r="G2166" s="13" t="s">
        <v>1490</v>
      </c>
      <c r="H2166" s="36">
        <v>1</v>
      </c>
    </row>
    <row r="2167" spans="1:8">
      <c r="A2167" s="23">
        <v>2018</v>
      </c>
      <c r="B2167" s="23" t="s">
        <v>2367</v>
      </c>
      <c r="C2167" s="23" t="s">
        <v>514</v>
      </c>
      <c r="D2167" s="13" t="s">
        <v>104</v>
      </c>
      <c r="E2167" s="13" t="s">
        <v>1487</v>
      </c>
      <c r="F2167" s="13" t="s">
        <v>104</v>
      </c>
      <c r="G2167" s="13" t="s">
        <v>1472</v>
      </c>
      <c r="H2167" s="36">
        <v>1</v>
      </c>
    </row>
    <row r="2168" spans="1:8">
      <c r="A2168" s="23">
        <v>2019</v>
      </c>
      <c r="B2168" s="23" t="s">
        <v>2366</v>
      </c>
      <c r="C2168" s="23" t="s">
        <v>1886</v>
      </c>
      <c r="D2168" s="13" t="s">
        <v>5</v>
      </c>
      <c r="E2168" s="13" t="s">
        <v>559</v>
      </c>
      <c r="F2168" s="13" t="s">
        <v>23</v>
      </c>
      <c r="G2168" s="13" t="s">
        <v>1453</v>
      </c>
      <c r="H2168" s="36">
        <v>10</v>
      </c>
    </row>
    <row r="2169" spans="1:8">
      <c r="A2169" s="23">
        <v>2019</v>
      </c>
      <c r="B2169" s="23" t="s">
        <v>2366</v>
      </c>
      <c r="C2169" s="23" t="s">
        <v>1886</v>
      </c>
      <c r="D2169" s="13" t="s">
        <v>5</v>
      </c>
      <c r="E2169" s="13" t="s">
        <v>559</v>
      </c>
      <c r="F2169" s="13" t="s">
        <v>10</v>
      </c>
      <c r="G2169" s="13" t="s">
        <v>1455</v>
      </c>
      <c r="H2169" s="36">
        <v>10</v>
      </c>
    </row>
    <row r="2170" spans="1:8">
      <c r="A2170" s="23">
        <v>2019</v>
      </c>
      <c r="B2170" s="23" t="s">
        <v>2366</v>
      </c>
      <c r="C2170" s="23" t="s">
        <v>1886</v>
      </c>
      <c r="D2170" s="13" t="s">
        <v>5</v>
      </c>
      <c r="E2170" s="13" t="s">
        <v>559</v>
      </c>
      <c r="F2170" s="13" t="s">
        <v>5</v>
      </c>
      <c r="G2170" s="13" t="s">
        <v>1462</v>
      </c>
      <c r="H2170" s="36">
        <v>11</v>
      </c>
    </row>
    <row r="2171" spans="1:8">
      <c r="A2171" s="23">
        <v>2019</v>
      </c>
      <c r="B2171" s="23" t="s">
        <v>2366</v>
      </c>
      <c r="C2171" s="23" t="s">
        <v>1886</v>
      </c>
      <c r="D2171" s="13" t="s">
        <v>5</v>
      </c>
      <c r="E2171" s="13" t="s">
        <v>559</v>
      </c>
      <c r="F2171" s="13" t="s">
        <v>94</v>
      </c>
      <c r="G2171" s="13" t="s">
        <v>1463</v>
      </c>
      <c r="H2171" s="36">
        <v>1</v>
      </c>
    </row>
    <row r="2172" spans="1:8">
      <c r="A2172" s="23">
        <v>2019</v>
      </c>
      <c r="B2172" s="23" t="s">
        <v>2366</v>
      </c>
      <c r="C2172" s="23" t="s">
        <v>1886</v>
      </c>
      <c r="D2172" s="13" t="s">
        <v>5</v>
      </c>
      <c r="E2172" s="13" t="s">
        <v>559</v>
      </c>
      <c r="F2172" s="13" t="s">
        <v>104</v>
      </c>
      <c r="G2172" s="13" t="s">
        <v>1486</v>
      </c>
      <c r="H2172" s="36">
        <v>7</v>
      </c>
    </row>
    <row r="2173" spans="1:8">
      <c r="A2173" s="23">
        <v>2019</v>
      </c>
      <c r="B2173" s="23" t="s">
        <v>2366</v>
      </c>
      <c r="C2173" s="23" t="s">
        <v>1886</v>
      </c>
      <c r="D2173" s="13" t="s">
        <v>5</v>
      </c>
      <c r="E2173" s="13" t="s">
        <v>559</v>
      </c>
      <c r="F2173" s="13" t="s">
        <v>14</v>
      </c>
      <c r="G2173" s="13" t="s">
        <v>1474</v>
      </c>
      <c r="H2173" s="36">
        <v>1</v>
      </c>
    </row>
    <row r="2174" spans="1:8">
      <c r="A2174" s="23">
        <v>2019</v>
      </c>
      <c r="B2174" s="23" t="s">
        <v>2366</v>
      </c>
      <c r="C2174" s="23" t="s">
        <v>1886</v>
      </c>
      <c r="D2174" s="13" t="s">
        <v>5</v>
      </c>
      <c r="E2174" s="13" t="s">
        <v>559</v>
      </c>
      <c r="F2174" s="13" t="s">
        <v>70</v>
      </c>
      <c r="G2174" s="13" t="s">
        <v>1478</v>
      </c>
      <c r="H2174" s="36">
        <v>1</v>
      </c>
    </row>
    <row r="2175" spans="1:8">
      <c r="A2175" s="23">
        <v>2019</v>
      </c>
      <c r="B2175" s="23" t="s">
        <v>2366</v>
      </c>
      <c r="C2175" s="23" t="s">
        <v>1886</v>
      </c>
      <c r="D2175" s="13" t="s">
        <v>5</v>
      </c>
      <c r="E2175" s="13" t="s">
        <v>1462</v>
      </c>
      <c r="F2175" s="13" t="s">
        <v>23</v>
      </c>
      <c r="G2175" s="13" t="s">
        <v>1453</v>
      </c>
      <c r="H2175" s="36">
        <v>8</v>
      </c>
    </row>
    <row r="2176" spans="1:8">
      <c r="A2176" s="23">
        <v>2019</v>
      </c>
      <c r="B2176" s="23" t="s">
        <v>2366</v>
      </c>
      <c r="C2176" s="23" t="s">
        <v>1886</v>
      </c>
      <c r="D2176" s="13" t="s">
        <v>5</v>
      </c>
      <c r="E2176" s="13" t="s">
        <v>1462</v>
      </c>
      <c r="F2176" s="13" t="s">
        <v>70</v>
      </c>
      <c r="G2176" s="13" t="s">
        <v>577</v>
      </c>
      <c r="H2176" s="36">
        <v>1</v>
      </c>
    </row>
    <row r="2177" spans="1:8">
      <c r="A2177" s="23">
        <v>2019</v>
      </c>
      <c r="B2177" s="23" t="s">
        <v>2366</v>
      </c>
      <c r="C2177" s="23" t="s">
        <v>1886</v>
      </c>
      <c r="D2177" s="13" t="s">
        <v>5</v>
      </c>
      <c r="E2177" s="13" t="s">
        <v>1462</v>
      </c>
      <c r="F2177" s="13" t="s">
        <v>5</v>
      </c>
      <c r="G2177" s="13" t="s">
        <v>559</v>
      </c>
      <c r="H2177" s="36">
        <v>23</v>
      </c>
    </row>
    <row r="2178" spans="1:8">
      <c r="A2178" s="23">
        <v>2019</v>
      </c>
      <c r="B2178" s="23" t="s">
        <v>2366</v>
      </c>
      <c r="C2178" s="23" t="s">
        <v>1886</v>
      </c>
      <c r="D2178" s="13" t="s">
        <v>5</v>
      </c>
      <c r="E2178" s="13" t="s">
        <v>1462</v>
      </c>
      <c r="F2178" s="13" t="s">
        <v>10</v>
      </c>
      <c r="G2178" s="13" t="s">
        <v>1454</v>
      </c>
      <c r="H2178" s="36">
        <v>1</v>
      </c>
    </row>
    <row r="2179" spans="1:8">
      <c r="A2179" s="23">
        <v>2019</v>
      </c>
      <c r="B2179" s="23" t="s">
        <v>2366</v>
      </c>
      <c r="C2179" s="23" t="s">
        <v>1886</v>
      </c>
      <c r="D2179" s="13" t="s">
        <v>5</v>
      </c>
      <c r="E2179" s="13" t="s">
        <v>1462</v>
      </c>
      <c r="F2179" s="13" t="s">
        <v>10</v>
      </c>
      <c r="G2179" s="13" t="s">
        <v>1455</v>
      </c>
      <c r="H2179" s="36">
        <v>11</v>
      </c>
    </row>
    <row r="2180" spans="1:8">
      <c r="A2180" s="23">
        <v>2019</v>
      </c>
      <c r="B2180" s="23" t="s">
        <v>2366</v>
      </c>
      <c r="C2180" s="23" t="s">
        <v>1886</v>
      </c>
      <c r="D2180" s="13" t="s">
        <v>5</v>
      </c>
      <c r="E2180" s="13" t="s">
        <v>1462</v>
      </c>
      <c r="F2180" s="13" t="s">
        <v>76</v>
      </c>
      <c r="G2180" s="13" t="s">
        <v>1459</v>
      </c>
      <c r="H2180" s="36">
        <v>1</v>
      </c>
    </row>
    <row r="2181" spans="1:8">
      <c r="A2181" s="23">
        <v>2019</v>
      </c>
      <c r="B2181" s="23" t="s">
        <v>2366</v>
      </c>
      <c r="C2181" s="23" t="s">
        <v>1886</v>
      </c>
      <c r="D2181" s="13" t="s">
        <v>5</v>
      </c>
      <c r="E2181" s="13" t="s">
        <v>1462</v>
      </c>
      <c r="F2181" s="13" t="s">
        <v>94</v>
      </c>
      <c r="G2181" s="13" t="s">
        <v>1463</v>
      </c>
      <c r="H2181" s="36">
        <v>1</v>
      </c>
    </row>
    <row r="2182" spans="1:8">
      <c r="A2182" s="23">
        <v>2019</v>
      </c>
      <c r="B2182" s="23" t="s">
        <v>2366</v>
      </c>
      <c r="C2182" s="23" t="s">
        <v>1886</v>
      </c>
      <c r="D2182" s="13" t="s">
        <v>5</v>
      </c>
      <c r="E2182" s="13" t="s">
        <v>1462</v>
      </c>
      <c r="F2182" s="13" t="s">
        <v>70</v>
      </c>
      <c r="G2182" s="13" t="s">
        <v>1466</v>
      </c>
      <c r="H2182" s="36">
        <v>1</v>
      </c>
    </row>
    <row r="2183" spans="1:8">
      <c r="A2183" s="23">
        <v>2019</v>
      </c>
      <c r="B2183" s="23" t="s">
        <v>2366</v>
      </c>
      <c r="C2183" s="23" t="s">
        <v>1886</v>
      </c>
      <c r="D2183" s="13" t="s">
        <v>5</v>
      </c>
      <c r="E2183" s="13" t="s">
        <v>1462</v>
      </c>
      <c r="F2183" s="13" t="s">
        <v>104</v>
      </c>
      <c r="G2183" s="13" t="s">
        <v>1471</v>
      </c>
      <c r="H2183" s="36">
        <v>5</v>
      </c>
    </row>
    <row r="2184" spans="1:8">
      <c r="A2184" s="23">
        <v>2019</v>
      </c>
      <c r="B2184" s="23" t="s">
        <v>2366</v>
      </c>
      <c r="C2184" s="23" t="s">
        <v>1886</v>
      </c>
      <c r="D2184" s="13" t="s">
        <v>5</v>
      </c>
      <c r="E2184" s="13" t="s">
        <v>1462</v>
      </c>
      <c r="F2184" s="13" t="s">
        <v>104</v>
      </c>
      <c r="G2184" s="13" t="s">
        <v>1472</v>
      </c>
      <c r="H2184" s="36">
        <v>9</v>
      </c>
    </row>
    <row r="2185" spans="1:8">
      <c r="A2185" s="23">
        <v>2019</v>
      </c>
      <c r="B2185" s="23" t="s">
        <v>2366</v>
      </c>
      <c r="C2185" s="23" t="s">
        <v>1886</v>
      </c>
      <c r="D2185" s="13" t="s">
        <v>5</v>
      </c>
      <c r="E2185" s="13" t="s">
        <v>1462</v>
      </c>
      <c r="F2185" s="13" t="s">
        <v>86</v>
      </c>
      <c r="G2185" s="13" t="s">
        <v>87</v>
      </c>
      <c r="H2185" s="36">
        <v>1</v>
      </c>
    </row>
    <row r="2186" spans="1:8">
      <c r="A2186" s="23">
        <v>2019</v>
      </c>
      <c r="B2186" s="23" t="s">
        <v>2366</v>
      </c>
      <c r="C2186" s="23" t="s">
        <v>1886</v>
      </c>
      <c r="D2186" s="13" t="s">
        <v>5</v>
      </c>
      <c r="E2186" s="13" t="s">
        <v>1462</v>
      </c>
      <c r="F2186" s="13" t="s">
        <v>156</v>
      </c>
      <c r="G2186" s="13" t="s">
        <v>1483</v>
      </c>
      <c r="H2186" s="36">
        <v>1</v>
      </c>
    </row>
    <row r="2187" spans="1:8">
      <c r="A2187" s="23">
        <v>2019</v>
      </c>
      <c r="B2187" s="23" t="s">
        <v>2366</v>
      </c>
      <c r="C2187" s="23" t="s">
        <v>1886</v>
      </c>
      <c r="D2187" s="13" t="s">
        <v>5</v>
      </c>
      <c r="E2187" s="13" t="s">
        <v>1462</v>
      </c>
      <c r="F2187" s="13" t="s">
        <v>164</v>
      </c>
      <c r="G2187" s="13" t="s">
        <v>584</v>
      </c>
      <c r="H2187" s="36">
        <v>1</v>
      </c>
    </row>
    <row r="2188" spans="1:8">
      <c r="A2188" s="23">
        <v>2019</v>
      </c>
      <c r="B2188" s="23" t="s">
        <v>2366</v>
      </c>
      <c r="C2188" s="23" t="s">
        <v>1886</v>
      </c>
      <c r="D2188" s="13" t="s">
        <v>10</v>
      </c>
      <c r="E2188" s="13" t="s">
        <v>1454</v>
      </c>
      <c r="F2188" s="13" t="s">
        <v>76</v>
      </c>
      <c r="G2188" s="13" t="s">
        <v>1459</v>
      </c>
      <c r="H2188" s="36">
        <v>2</v>
      </c>
    </row>
    <row r="2189" spans="1:8">
      <c r="A2189" s="23">
        <v>2019</v>
      </c>
      <c r="B2189" s="23" t="s">
        <v>2366</v>
      </c>
      <c r="C2189" s="23" t="s">
        <v>1886</v>
      </c>
      <c r="D2189" s="13" t="s">
        <v>10</v>
      </c>
      <c r="E2189" s="13" t="s">
        <v>1454</v>
      </c>
      <c r="F2189" s="13" t="s">
        <v>5</v>
      </c>
      <c r="G2189" s="13" t="s">
        <v>1462</v>
      </c>
      <c r="H2189" s="36">
        <v>1</v>
      </c>
    </row>
    <row r="2190" spans="1:8">
      <c r="A2190" s="23">
        <v>2019</v>
      </c>
      <c r="B2190" s="23" t="s">
        <v>2366</v>
      </c>
      <c r="C2190" s="23" t="s">
        <v>1886</v>
      </c>
      <c r="D2190" s="13" t="s">
        <v>10</v>
      </c>
      <c r="E2190" s="13" t="s">
        <v>1454</v>
      </c>
      <c r="F2190" s="13" t="s">
        <v>70</v>
      </c>
      <c r="G2190" s="13" t="s">
        <v>1466</v>
      </c>
      <c r="H2190" s="36">
        <v>1</v>
      </c>
    </row>
    <row r="2191" spans="1:8">
      <c r="A2191" s="23">
        <v>2019</v>
      </c>
      <c r="B2191" s="23" t="s">
        <v>2366</v>
      </c>
      <c r="C2191" s="23" t="s">
        <v>1886</v>
      </c>
      <c r="D2191" s="13" t="s">
        <v>10</v>
      </c>
      <c r="E2191" s="13" t="s">
        <v>1454</v>
      </c>
      <c r="F2191" s="13" t="s">
        <v>86</v>
      </c>
      <c r="G2191" s="13" t="s">
        <v>87</v>
      </c>
      <c r="H2191" s="36">
        <v>1</v>
      </c>
    </row>
    <row r="2192" spans="1:8">
      <c r="A2192" s="23">
        <v>2019</v>
      </c>
      <c r="B2192" s="23" t="s">
        <v>2366</v>
      </c>
      <c r="C2192" s="23" t="s">
        <v>1886</v>
      </c>
      <c r="D2192" s="13" t="s">
        <v>10</v>
      </c>
      <c r="E2192" s="13" t="s">
        <v>1454</v>
      </c>
      <c r="F2192" s="13" t="s">
        <v>164</v>
      </c>
      <c r="G2192" s="13" t="s">
        <v>584</v>
      </c>
      <c r="H2192" s="36">
        <v>6</v>
      </c>
    </row>
    <row r="2193" spans="1:8">
      <c r="A2193" s="23">
        <v>2019</v>
      </c>
      <c r="B2193" s="23" t="s">
        <v>2366</v>
      </c>
      <c r="C2193" s="23" t="s">
        <v>1886</v>
      </c>
      <c r="D2193" s="13" t="s">
        <v>10</v>
      </c>
      <c r="E2193" s="13" t="s">
        <v>1454</v>
      </c>
      <c r="F2193" s="13" t="s">
        <v>60</v>
      </c>
      <c r="G2193" s="13" t="s">
        <v>1477</v>
      </c>
      <c r="H2193" s="36">
        <v>1</v>
      </c>
    </row>
    <row r="2194" spans="1:8">
      <c r="A2194" s="23">
        <v>2019</v>
      </c>
      <c r="B2194" s="23" t="s">
        <v>2366</v>
      </c>
      <c r="C2194" s="23" t="s">
        <v>1886</v>
      </c>
      <c r="D2194" s="13" t="s">
        <v>10</v>
      </c>
      <c r="E2194" s="13" t="s">
        <v>1454</v>
      </c>
      <c r="F2194" s="13" t="s">
        <v>70</v>
      </c>
      <c r="G2194" s="13" t="s">
        <v>1478</v>
      </c>
      <c r="H2194" s="36">
        <v>1</v>
      </c>
    </row>
    <row r="2195" spans="1:8">
      <c r="A2195" s="23">
        <v>2019</v>
      </c>
      <c r="B2195" s="23" t="s">
        <v>2366</v>
      </c>
      <c r="C2195" s="23" t="s">
        <v>1886</v>
      </c>
      <c r="D2195" s="13" t="s">
        <v>10</v>
      </c>
      <c r="E2195" s="13" t="s">
        <v>1455</v>
      </c>
      <c r="F2195" s="13" t="s">
        <v>23</v>
      </c>
      <c r="G2195" s="13" t="s">
        <v>1453</v>
      </c>
      <c r="H2195" s="36">
        <v>1</v>
      </c>
    </row>
    <row r="2196" spans="1:8">
      <c r="A2196" s="23">
        <v>2019</v>
      </c>
      <c r="B2196" s="23" t="s">
        <v>2366</v>
      </c>
      <c r="C2196" s="23" t="s">
        <v>1886</v>
      </c>
      <c r="D2196" s="13" t="s">
        <v>10</v>
      </c>
      <c r="E2196" s="13" t="s">
        <v>1455</v>
      </c>
      <c r="F2196" s="13" t="s">
        <v>70</v>
      </c>
      <c r="G2196" s="13" t="s">
        <v>577</v>
      </c>
      <c r="H2196" s="36">
        <v>2</v>
      </c>
    </row>
    <row r="2197" spans="1:8">
      <c r="A2197" s="23">
        <v>2019</v>
      </c>
      <c r="B2197" s="23" t="s">
        <v>2366</v>
      </c>
      <c r="C2197" s="23" t="s">
        <v>1886</v>
      </c>
      <c r="D2197" s="13" t="s">
        <v>10</v>
      </c>
      <c r="E2197" s="13" t="s">
        <v>1455</v>
      </c>
      <c r="F2197" s="13" t="s">
        <v>5</v>
      </c>
      <c r="G2197" s="13" t="s">
        <v>559</v>
      </c>
      <c r="H2197" s="36">
        <v>1</v>
      </c>
    </row>
    <row r="2198" spans="1:8">
      <c r="A2198" s="23">
        <v>2019</v>
      </c>
      <c r="B2198" s="23" t="s">
        <v>2366</v>
      </c>
      <c r="C2198" s="23" t="s">
        <v>1886</v>
      </c>
      <c r="D2198" s="13" t="s">
        <v>10</v>
      </c>
      <c r="E2198" s="13" t="s">
        <v>1455</v>
      </c>
      <c r="F2198" s="13" t="s">
        <v>10</v>
      </c>
      <c r="G2198" s="13" t="s">
        <v>1454</v>
      </c>
      <c r="H2198" s="36">
        <v>10</v>
      </c>
    </row>
    <row r="2199" spans="1:8">
      <c r="A2199" s="23">
        <v>2019</v>
      </c>
      <c r="B2199" s="23" t="s">
        <v>2366</v>
      </c>
      <c r="C2199" s="23" t="s">
        <v>1886</v>
      </c>
      <c r="D2199" s="13" t="s">
        <v>10</v>
      </c>
      <c r="E2199" s="13" t="s">
        <v>1455</v>
      </c>
      <c r="F2199" s="13" t="s">
        <v>76</v>
      </c>
      <c r="G2199" s="13" t="s">
        <v>1459</v>
      </c>
      <c r="H2199" s="36">
        <v>9</v>
      </c>
    </row>
    <row r="2200" spans="1:8">
      <c r="A2200" s="23">
        <v>2019</v>
      </c>
      <c r="B2200" s="23" t="s">
        <v>2366</v>
      </c>
      <c r="C2200" s="23" t="s">
        <v>1886</v>
      </c>
      <c r="D2200" s="13" t="s">
        <v>10</v>
      </c>
      <c r="E2200" s="13" t="s">
        <v>1455</v>
      </c>
      <c r="F2200" s="13" t="s">
        <v>5</v>
      </c>
      <c r="G2200" s="13" t="s">
        <v>1462</v>
      </c>
      <c r="H2200" s="36">
        <v>1</v>
      </c>
    </row>
    <row r="2201" spans="1:8">
      <c r="A2201" s="23">
        <v>2019</v>
      </c>
      <c r="B2201" s="23" t="s">
        <v>2366</v>
      </c>
      <c r="C2201" s="23" t="s">
        <v>1886</v>
      </c>
      <c r="D2201" s="13" t="s">
        <v>10</v>
      </c>
      <c r="E2201" s="13" t="s">
        <v>1455</v>
      </c>
      <c r="F2201" s="13" t="s">
        <v>94</v>
      </c>
      <c r="G2201" s="13" t="s">
        <v>1463</v>
      </c>
      <c r="H2201" s="36">
        <v>2</v>
      </c>
    </row>
    <row r="2202" spans="1:8">
      <c r="A2202" s="23">
        <v>2019</v>
      </c>
      <c r="B2202" s="23" t="s">
        <v>2366</v>
      </c>
      <c r="C2202" s="23" t="s">
        <v>1886</v>
      </c>
      <c r="D2202" s="13" t="s">
        <v>10</v>
      </c>
      <c r="E2202" s="13" t="s">
        <v>1455</v>
      </c>
      <c r="F2202" s="13" t="s">
        <v>70</v>
      </c>
      <c r="G2202" s="13" t="s">
        <v>1466</v>
      </c>
      <c r="H2202" s="36">
        <v>4</v>
      </c>
    </row>
    <row r="2203" spans="1:8">
      <c r="A2203" s="23">
        <v>2019</v>
      </c>
      <c r="B2203" s="23" t="s">
        <v>2366</v>
      </c>
      <c r="C2203" s="23" t="s">
        <v>1886</v>
      </c>
      <c r="D2203" s="13" t="s">
        <v>10</v>
      </c>
      <c r="E2203" s="13" t="s">
        <v>1455</v>
      </c>
      <c r="F2203" s="13" t="s">
        <v>100</v>
      </c>
      <c r="G2203" s="13" t="s">
        <v>1468</v>
      </c>
      <c r="H2203" s="36">
        <v>2</v>
      </c>
    </row>
    <row r="2204" spans="1:8">
      <c r="A2204" s="23">
        <v>2019</v>
      </c>
      <c r="B2204" s="23" t="s">
        <v>2366</v>
      </c>
      <c r="C2204" s="23" t="s">
        <v>1886</v>
      </c>
      <c r="D2204" s="13" t="s">
        <v>10</v>
      </c>
      <c r="E2204" s="13" t="s">
        <v>1455</v>
      </c>
      <c r="F2204" s="13" t="s">
        <v>70</v>
      </c>
      <c r="G2204" s="13" t="s">
        <v>1469</v>
      </c>
      <c r="H2204" s="36">
        <v>1</v>
      </c>
    </row>
    <row r="2205" spans="1:8">
      <c r="A2205" s="23">
        <v>2019</v>
      </c>
      <c r="B2205" s="23" t="s">
        <v>2366</v>
      </c>
      <c r="C2205" s="23" t="s">
        <v>1886</v>
      </c>
      <c r="D2205" s="13" t="s">
        <v>10</v>
      </c>
      <c r="E2205" s="13" t="s">
        <v>1455</v>
      </c>
      <c r="F2205" s="13" t="s">
        <v>86</v>
      </c>
      <c r="G2205" s="13" t="s">
        <v>87</v>
      </c>
      <c r="H2205" s="36">
        <v>1</v>
      </c>
    </row>
    <row r="2206" spans="1:8">
      <c r="A2206" s="23">
        <v>2019</v>
      </c>
      <c r="B2206" s="23" t="s">
        <v>2366</v>
      </c>
      <c r="C2206" s="23" t="s">
        <v>1886</v>
      </c>
      <c r="D2206" s="13" t="s">
        <v>10</v>
      </c>
      <c r="E2206" s="13" t="s">
        <v>1455</v>
      </c>
      <c r="F2206" s="13" t="s">
        <v>164</v>
      </c>
      <c r="G2206" s="13" t="s">
        <v>584</v>
      </c>
      <c r="H2206" s="36">
        <v>4</v>
      </c>
    </row>
    <row r="2207" spans="1:8">
      <c r="A2207" s="23">
        <v>2019</v>
      </c>
      <c r="B2207" s="23" t="s">
        <v>2366</v>
      </c>
      <c r="C2207" s="23" t="s">
        <v>1886</v>
      </c>
      <c r="D2207" s="13" t="s">
        <v>10</v>
      </c>
      <c r="E2207" s="13" t="s">
        <v>1455</v>
      </c>
      <c r="F2207" s="13" t="s">
        <v>70</v>
      </c>
      <c r="G2207" s="13" t="s">
        <v>1478</v>
      </c>
      <c r="H2207" s="36">
        <v>2</v>
      </c>
    </row>
    <row r="2208" spans="1:8">
      <c r="A2208" s="23">
        <v>2019</v>
      </c>
      <c r="B2208" s="23" t="s">
        <v>2366</v>
      </c>
      <c r="C2208" s="23" t="s">
        <v>1886</v>
      </c>
      <c r="D2208" s="13" t="s">
        <v>10</v>
      </c>
      <c r="E2208" s="13" t="s">
        <v>1467</v>
      </c>
      <c r="F2208" s="13" t="s">
        <v>10</v>
      </c>
      <c r="G2208" s="13" t="s">
        <v>1454</v>
      </c>
      <c r="H2208" s="36">
        <v>1</v>
      </c>
    </row>
    <row r="2209" spans="1:8">
      <c r="A2209" s="23">
        <v>2019</v>
      </c>
      <c r="B2209" s="23" t="s">
        <v>2366</v>
      </c>
      <c r="C2209" s="23" t="s">
        <v>1886</v>
      </c>
      <c r="D2209" s="13" t="s">
        <v>10</v>
      </c>
      <c r="E2209" s="13" t="s">
        <v>1467</v>
      </c>
      <c r="F2209" s="13" t="s">
        <v>76</v>
      </c>
      <c r="G2209" s="13" t="s">
        <v>1459</v>
      </c>
      <c r="H2209" s="36">
        <v>2</v>
      </c>
    </row>
    <row r="2210" spans="1:8">
      <c r="A2210" s="23">
        <v>2019</v>
      </c>
      <c r="B2210" s="23" t="s">
        <v>2366</v>
      </c>
      <c r="C2210" s="23" t="s">
        <v>1886</v>
      </c>
      <c r="D2210" s="13" t="s">
        <v>10</v>
      </c>
      <c r="E2210" s="13" t="s">
        <v>1467</v>
      </c>
      <c r="F2210" s="13" t="s">
        <v>104</v>
      </c>
      <c r="G2210" s="13" t="s">
        <v>1486</v>
      </c>
      <c r="H2210" s="36">
        <v>1</v>
      </c>
    </row>
    <row r="2211" spans="1:8">
      <c r="A2211" s="23">
        <v>2019</v>
      </c>
      <c r="B2211" s="23" t="s">
        <v>2366</v>
      </c>
      <c r="C2211" s="23" t="s">
        <v>1886</v>
      </c>
      <c r="D2211" s="13" t="s">
        <v>10</v>
      </c>
      <c r="E2211" s="13" t="s">
        <v>1467</v>
      </c>
      <c r="F2211" s="13" t="s">
        <v>104</v>
      </c>
      <c r="G2211" s="13" t="s">
        <v>1470</v>
      </c>
      <c r="H2211" s="36">
        <v>1</v>
      </c>
    </row>
    <row r="2212" spans="1:8">
      <c r="A2212" s="23">
        <v>2019</v>
      </c>
      <c r="B2212" s="23" t="s">
        <v>2366</v>
      </c>
      <c r="C2212" s="23" t="s">
        <v>1886</v>
      </c>
      <c r="D2212" s="13" t="s">
        <v>10</v>
      </c>
      <c r="E2212" s="13" t="s">
        <v>1467</v>
      </c>
      <c r="F2212" s="13" t="s">
        <v>104</v>
      </c>
      <c r="G2212" s="13" t="s">
        <v>1471</v>
      </c>
      <c r="H2212" s="36">
        <v>1</v>
      </c>
    </row>
    <row r="2213" spans="1:8">
      <c r="A2213" s="23">
        <v>2019</v>
      </c>
      <c r="B2213" s="23" t="s">
        <v>2366</v>
      </c>
      <c r="C2213" s="23" t="s">
        <v>1886</v>
      </c>
      <c r="D2213" s="13" t="s">
        <v>10</v>
      </c>
      <c r="E2213" s="13" t="s">
        <v>1467</v>
      </c>
      <c r="F2213" s="13" t="s">
        <v>76</v>
      </c>
      <c r="G2213" s="13" t="s">
        <v>77</v>
      </c>
      <c r="H2213" s="36">
        <v>1</v>
      </c>
    </row>
    <row r="2214" spans="1:8">
      <c r="A2214" s="23">
        <v>2019</v>
      </c>
      <c r="B2214" s="23" t="s">
        <v>2366</v>
      </c>
      <c r="C2214" s="23" t="s">
        <v>1886</v>
      </c>
      <c r="D2214" s="13" t="s">
        <v>10</v>
      </c>
      <c r="E2214" s="13" t="s">
        <v>1467</v>
      </c>
      <c r="F2214" s="13" t="s">
        <v>164</v>
      </c>
      <c r="G2214" s="13" t="s">
        <v>584</v>
      </c>
      <c r="H2214" s="36">
        <v>1</v>
      </c>
    </row>
    <row r="2215" spans="1:8">
      <c r="A2215" s="23">
        <v>2019</v>
      </c>
      <c r="B2215" s="23" t="s">
        <v>2366</v>
      </c>
      <c r="C2215" s="23" t="s">
        <v>1886</v>
      </c>
      <c r="D2215" s="13" t="s">
        <v>10</v>
      </c>
      <c r="E2215" s="13" t="s">
        <v>1467</v>
      </c>
      <c r="F2215" s="13" t="s">
        <v>70</v>
      </c>
      <c r="G2215" s="13" t="s">
        <v>1478</v>
      </c>
      <c r="H2215" s="36">
        <v>1</v>
      </c>
    </row>
    <row r="2216" spans="1:8">
      <c r="A2216" s="23">
        <v>2019</v>
      </c>
      <c r="B2216" s="23" t="s">
        <v>2366</v>
      </c>
      <c r="C2216" s="23" t="s">
        <v>1886</v>
      </c>
      <c r="D2216" s="13" t="s">
        <v>14</v>
      </c>
      <c r="E2216" s="13" t="s">
        <v>1456</v>
      </c>
      <c r="F2216" s="13" t="s">
        <v>14</v>
      </c>
      <c r="G2216" s="13" t="s">
        <v>1475</v>
      </c>
      <c r="H2216" s="36">
        <v>3</v>
      </c>
    </row>
    <row r="2217" spans="1:8">
      <c r="A2217" s="23">
        <v>2019</v>
      </c>
      <c r="B2217" s="23" t="s">
        <v>2366</v>
      </c>
      <c r="C2217" s="23" t="s">
        <v>1886</v>
      </c>
      <c r="D2217" s="13" t="s">
        <v>14</v>
      </c>
      <c r="E2217" s="13" t="s">
        <v>1456</v>
      </c>
      <c r="F2217" s="13" t="s">
        <v>14</v>
      </c>
      <c r="G2217" s="13" t="s">
        <v>1476</v>
      </c>
      <c r="H2217" s="36">
        <v>1</v>
      </c>
    </row>
    <row r="2218" spans="1:8">
      <c r="A2218" s="23">
        <v>2019</v>
      </c>
      <c r="B2218" s="23" t="s">
        <v>2366</v>
      </c>
      <c r="C2218" s="23" t="s">
        <v>1886</v>
      </c>
      <c r="D2218" s="13" t="s">
        <v>14</v>
      </c>
      <c r="E2218" s="13" t="s">
        <v>1457</v>
      </c>
      <c r="F2218" s="13" t="s">
        <v>70</v>
      </c>
      <c r="G2218" s="13" t="s">
        <v>577</v>
      </c>
      <c r="H2218" s="36">
        <v>2</v>
      </c>
    </row>
    <row r="2219" spans="1:8">
      <c r="A2219" s="23">
        <v>2019</v>
      </c>
      <c r="B2219" s="23" t="s">
        <v>2366</v>
      </c>
      <c r="C2219" s="23" t="s">
        <v>1886</v>
      </c>
      <c r="D2219" s="13" t="s">
        <v>14</v>
      </c>
      <c r="E2219" s="13" t="s">
        <v>1457</v>
      </c>
      <c r="F2219" s="13" t="s">
        <v>5</v>
      </c>
      <c r="G2219" s="13" t="s">
        <v>1462</v>
      </c>
      <c r="H2219" s="36">
        <v>1</v>
      </c>
    </row>
    <row r="2220" spans="1:8">
      <c r="A2220" s="23">
        <v>2019</v>
      </c>
      <c r="B2220" s="23" t="s">
        <v>2366</v>
      </c>
      <c r="C2220" s="23" t="s">
        <v>1886</v>
      </c>
      <c r="D2220" s="13" t="s">
        <v>14</v>
      </c>
      <c r="E2220" s="13" t="s">
        <v>1457</v>
      </c>
      <c r="F2220" s="13" t="s">
        <v>94</v>
      </c>
      <c r="G2220" s="13" t="s">
        <v>1463</v>
      </c>
      <c r="H2220" s="36">
        <v>15</v>
      </c>
    </row>
    <row r="2221" spans="1:8">
      <c r="A2221" s="23">
        <v>2019</v>
      </c>
      <c r="B2221" s="23" t="s">
        <v>2366</v>
      </c>
      <c r="C2221" s="23" t="s">
        <v>1886</v>
      </c>
      <c r="D2221" s="13" t="s">
        <v>14</v>
      </c>
      <c r="E2221" s="13" t="s">
        <v>1457</v>
      </c>
      <c r="F2221" s="13" t="s">
        <v>100</v>
      </c>
      <c r="G2221" s="13" t="s">
        <v>1468</v>
      </c>
      <c r="H2221" s="36">
        <v>2</v>
      </c>
    </row>
    <row r="2222" spans="1:8">
      <c r="A2222" s="23">
        <v>2019</v>
      </c>
      <c r="B2222" s="23" t="s">
        <v>2366</v>
      </c>
      <c r="C2222" s="23" t="s">
        <v>1886</v>
      </c>
      <c r="D2222" s="13" t="s">
        <v>14</v>
      </c>
      <c r="E2222" s="13" t="s">
        <v>1457</v>
      </c>
      <c r="F2222" s="13" t="s">
        <v>104</v>
      </c>
      <c r="G2222" s="13" t="s">
        <v>1470</v>
      </c>
      <c r="H2222" s="36">
        <v>1</v>
      </c>
    </row>
    <row r="2223" spans="1:8">
      <c r="A2223" s="23">
        <v>2019</v>
      </c>
      <c r="B2223" s="23" t="s">
        <v>2366</v>
      </c>
      <c r="C2223" s="23" t="s">
        <v>1886</v>
      </c>
      <c r="D2223" s="13" t="s">
        <v>14</v>
      </c>
      <c r="E2223" s="13" t="s">
        <v>1457</v>
      </c>
      <c r="F2223" s="13" t="s">
        <v>14</v>
      </c>
      <c r="G2223" s="13" t="s">
        <v>1475</v>
      </c>
      <c r="H2223" s="36">
        <v>4</v>
      </c>
    </row>
    <row r="2224" spans="1:8">
      <c r="A2224" s="23">
        <v>2019</v>
      </c>
      <c r="B2224" s="23" t="s">
        <v>2366</v>
      </c>
      <c r="C2224" s="23" t="s">
        <v>1886</v>
      </c>
      <c r="D2224" s="13" t="s">
        <v>14</v>
      </c>
      <c r="E2224" s="13" t="s">
        <v>1457</v>
      </c>
      <c r="F2224" s="13" t="s">
        <v>164</v>
      </c>
      <c r="G2224" s="13" t="s">
        <v>584</v>
      </c>
      <c r="H2224" s="36">
        <v>1</v>
      </c>
    </row>
    <row r="2225" spans="1:8">
      <c r="A2225" s="23">
        <v>2019</v>
      </c>
      <c r="B2225" s="23" t="s">
        <v>2366</v>
      </c>
      <c r="C2225" s="23" t="s">
        <v>1886</v>
      </c>
      <c r="D2225" s="13" t="s">
        <v>14</v>
      </c>
      <c r="E2225" s="13" t="s">
        <v>1457</v>
      </c>
      <c r="F2225" s="13" t="s">
        <v>70</v>
      </c>
      <c r="G2225" s="13" t="s">
        <v>1478</v>
      </c>
      <c r="H2225" s="36">
        <v>1</v>
      </c>
    </row>
    <row r="2226" spans="1:8">
      <c r="A2226" s="23">
        <v>2019</v>
      </c>
      <c r="B2226" s="23" t="s">
        <v>2366</v>
      </c>
      <c r="C2226" s="23" t="s">
        <v>1886</v>
      </c>
      <c r="D2226" s="13" t="s">
        <v>14</v>
      </c>
      <c r="E2226" s="13" t="s">
        <v>1474</v>
      </c>
      <c r="F2226" s="13" t="s">
        <v>23</v>
      </c>
      <c r="G2226" s="13" t="s">
        <v>1464</v>
      </c>
      <c r="H2226" s="36">
        <v>2</v>
      </c>
    </row>
    <row r="2227" spans="1:8">
      <c r="A2227" s="23">
        <v>2019</v>
      </c>
      <c r="B2227" s="23" t="s">
        <v>2366</v>
      </c>
      <c r="C2227" s="23" t="s">
        <v>1886</v>
      </c>
      <c r="D2227" s="13" t="s">
        <v>14</v>
      </c>
      <c r="E2227" s="13" t="s">
        <v>1474</v>
      </c>
      <c r="F2227" s="13" t="s">
        <v>100</v>
      </c>
      <c r="G2227" s="13" t="s">
        <v>1468</v>
      </c>
      <c r="H2227" s="36">
        <v>1</v>
      </c>
    </row>
    <row r="2228" spans="1:8">
      <c r="A2228" s="23">
        <v>2019</v>
      </c>
      <c r="B2228" s="23" t="s">
        <v>2366</v>
      </c>
      <c r="C2228" s="23" t="s">
        <v>1886</v>
      </c>
      <c r="D2228" s="13" t="s">
        <v>14</v>
      </c>
      <c r="E2228" s="13" t="s">
        <v>1474</v>
      </c>
      <c r="F2228" s="13" t="s">
        <v>167</v>
      </c>
      <c r="G2228" s="13" t="s">
        <v>1479</v>
      </c>
      <c r="H2228" s="36">
        <v>1</v>
      </c>
    </row>
    <row r="2229" spans="1:8">
      <c r="A2229" s="23">
        <v>2019</v>
      </c>
      <c r="B2229" s="23" t="s">
        <v>2366</v>
      </c>
      <c r="C2229" s="23" t="s">
        <v>1886</v>
      </c>
      <c r="D2229" s="13" t="s">
        <v>14</v>
      </c>
      <c r="E2229" s="13" t="s">
        <v>1475</v>
      </c>
      <c r="F2229" s="13" t="s">
        <v>14</v>
      </c>
      <c r="G2229" s="13" t="s">
        <v>1456</v>
      </c>
      <c r="H2229" s="36">
        <v>4</v>
      </c>
    </row>
    <row r="2230" spans="1:8">
      <c r="A2230" s="23">
        <v>2019</v>
      </c>
      <c r="B2230" s="23" t="s">
        <v>2366</v>
      </c>
      <c r="C2230" s="23" t="s">
        <v>1886</v>
      </c>
      <c r="D2230" s="13" t="s">
        <v>14</v>
      </c>
      <c r="E2230" s="13" t="s">
        <v>1475</v>
      </c>
      <c r="F2230" s="13" t="s">
        <v>14</v>
      </c>
      <c r="G2230" s="13" t="s">
        <v>1457</v>
      </c>
      <c r="H2230" s="36">
        <v>3</v>
      </c>
    </row>
    <row r="2231" spans="1:8">
      <c r="A2231" s="23">
        <v>2019</v>
      </c>
      <c r="B2231" s="23" t="s">
        <v>2366</v>
      </c>
      <c r="C2231" s="23" t="s">
        <v>1886</v>
      </c>
      <c r="D2231" s="13" t="s">
        <v>14</v>
      </c>
      <c r="E2231" s="13" t="s">
        <v>1475</v>
      </c>
      <c r="F2231" s="13" t="s">
        <v>94</v>
      </c>
      <c r="G2231" s="13" t="s">
        <v>1463</v>
      </c>
      <c r="H2231" s="36">
        <v>1</v>
      </c>
    </row>
    <row r="2232" spans="1:8">
      <c r="A2232" s="23">
        <v>2019</v>
      </c>
      <c r="B2232" s="23" t="s">
        <v>2366</v>
      </c>
      <c r="C2232" s="23" t="s">
        <v>1886</v>
      </c>
      <c r="D2232" s="13" t="s">
        <v>14</v>
      </c>
      <c r="E2232" s="13" t="s">
        <v>1475</v>
      </c>
      <c r="F2232" s="13" t="s">
        <v>14</v>
      </c>
      <c r="G2232" s="13" t="s">
        <v>1474</v>
      </c>
      <c r="H2232" s="36">
        <v>1</v>
      </c>
    </row>
    <row r="2233" spans="1:8">
      <c r="A2233" s="23">
        <v>2019</v>
      </c>
      <c r="B2233" s="23" t="s">
        <v>2366</v>
      </c>
      <c r="C2233" s="23" t="s">
        <v>1886</v>
      </c>
      <c r="D2233" s="13" t="s">
        <v>14</v>
      </c>
      <c r="E2233" s="13" t="s">
        <v>1476</v>
      </c>
      <c r="F2233" s="13" t="s">
        <v>23</v>
      </c>
      <c r="G2233" s="13" t="s">
        <v>1453</v>
      </c>
      <c r="H2233" s="36">
        <v>2</v>
      </c>
    </row>
    <row r="2234" spans="1:8">
      <c r="A2234" s="23">
        <v>2019</v>
      </c>
      <c r="B2234" s="23" t="s">
        <v>2366</v>
      </c>
      <c r="C2234" s="23" t="s">
        <v>1886</v>
      </c>
      <c r="D2234" s="13" t="s">
        <v>14</v>
      </c>
      <c r="E2234" s="13" t="s">
        <v>1476</v>
      </c>
      <c r="F2234" s="13" t="s">
        <v>70</v>
      </c>
      <c r="G2234" s="13" t="s">
        <v>577</v>
      </c>
      <c r="H2234" s="36">
        <v>2</v>
      </c>
    </row>
    <row r="2235" spans="1:8">
      <c r="A2235" s="23">
        <v>2019</v>
      </c>
      <c r="B2235" s="23" t="s">
        <v>2366</v>
      </c>
      <c r="C2235" s="23" t="s">
        <v>1886</v>
      </c>
      <c r="D2235" s="13" t="s">
        <v>14</v>
      </c>
      <c r="E2235" s="13" t="s">
        <v>1476</v>
      </c>
      <c r="F2235" s="13" t="s">
        <v>14</v>
      </c>
      <c r="G2235" s="13" t="s">
        <v>1456</v>
      </c>
      <c r="H2235" s="36">
        <v>1</v>
      </c>
    </row>
    <row r="2236" spans="1:8">
      <c r="A2236" s="23">
        <v>2019</v>
      </c>
      <c r="B2236" s="23" t="s">
        <v>2366</v>
      </c>
      <c r="C2236" s="23" t="s">
        <v>1886</v>
      </c>
      <c r="D2236" s="13" t="s">
        <v>14</v>
      </c>
      <c r="E2236" s="13" t="s">
        <v>1476</v>
      </c>
      <c r="F2236" s="13" t="s">
        <v>164</v>
      </c>
      <c r="G2236" s="13" t="s">
        <v>584</v>
      </c>
      <c r="H2236" s="36">
        <v>1</v>
      </c>
    </row>
    <row r="2237" spans="1:8">
      <c r="A2237" s="23">
        <v>2019</v>
      </c>
      <c r="B2237" s="23" t="s">
        <v>2366</v>
      </c>
      <c r="C2237" s="23" t="s">
        <v>1886</v>
      </c>
      <c r="D2237" s="13" t="s">
        <v>23</v>
      </c>
      <c r="E2237" s="13" t="s">
        <v>1453</v>
      </c>
      <c r="F2237" s="13" t="s">
        <v>10</v>
      </c>
      <c r="G2237" s="13" t="s">
        <v>1454</v>
      </c>
      <c r="H2237" s="36">
        <v>2</v>
      </c>
    </row>
    <row r="2238" spans="1:8">
      <c r="A2238" s="23">
        <v>2019</v>
      </c>
      <c r="B2238" s="23" t="s">
        <v>2366</v>
      </c>
      <c r="C2238" s="23" t="s">
        <v>1886</v>
      </c>
      <c r="D2238" s="13" t="s">
        <v>23</v>
      </c>
      <c r="E2238" s="13" t="s">
        <v>1453</v>
      </c>
      <c r="F2238" s="13" t="s">
        <v>60</v>
      </c>
      <c r="G2238" s="13" t="s">
        <v>1458</v>
      </c>
      <c r="H2238" s="36">
        <v>3</v>
      </c>
    </row>
    <row r="2239" spans="1:8">
      <c r="A2239" s="23">
        <v>2019</v>
      </c>
      <c r="B2239" s="23" t="s">
        <v>2366</v>
      </c>
      <c r="C2239" s="23" t="s">
        <v>1886</v>
      </c>
      <c r="D2239" s="13" t="s">
        <v>23</v>
      </c>
      <c r="E2239" s="13" t="s">
        <v>1453</v>
      </c>
      <c r="F2239" s="13" t="s">
        <v>76</v>
      </c>
      <c r="G2239" s="13" t="s">
        <v>1459</v>
      </c>
      <c r="H2239" s="36">
        <v>8</v>
      </c>
    </row>
    <row r="2240" spans="1:8">
      <c r="A2240" s="23">
        <v>2019</v>
      </c>
      <c r="B2240" s="23" t="s">
        <v>2366</v>
      </c>
      <c r="C2240" s="23" t="s">
        <v>1886</v>
      </c>
      <c r="D2240" s="13" t="s">
        <v>23</v>
      </c>
      <c r="E2240" s="13" t="s">
        <v>1453</v>
      </c>
      <c r="F2240" s="13" t="s">
        <v>23</v>
      </c>
      <c r="G2240" s="13" t="s">
        <v>1460</v>
      </c>
      <c r="H2240" s="36">
        <v>8</v>
      </c>
    </row>
    <row r="2241" spans="1:8">
      <c r="A2241" s="23">
        <v>2019</v>
      </c>
      <c r="B2241" s="23" t="s">
        <v>2366</v>
      </c>
      <c r="C2241" s="23" t="s">
        <v>1886</v>
      </c>
      <c r="D2241" s="13" t="s">
        <v>23</v>
      </c>
      <c r="E2241" s="13" t="s">
        <v>1453</v>
      </c>
      <c r="F2241" s="13" t="s">
        <v>41</v>
      </c>
      <c r="G2241" s="13" t="s">
        <v>1461</v>
      </c>
      <c r="H2241" s="36">
        <v>3</v>
      </c>
    </row>
    <row r="2242" spans="1:8">
      <c r="A2242" s="23">
        <v>2019</v>
      </c>
      <c r="B2242" s="23" t="s">
        <v>2366</v>
      </c>
      <c r="C2242" s="23" t="s">
        <v>1886</v>
      </c>
      <c r="D2242" s="13" t="s">
        <v>23</v>
      </c>
      <c r="E2242" s="13" t="s">
        <v>1453</v>
      </c>
      <c r="F2242" s="13" t="s">
        <v>5</v>
      </c>
      <c r="G2242" s="13" t="s">
        <v>1462</v>
      </c>
      <c r="H2242" s="36">
        <v>4</v>
      </c>
    </row>
    <row r="2243" spans="1:8">
      <c r="A2243" s="23">
        <v>2019</v>
      </c>
      <c r="B2243" s="23" t="s">
        <v>2366</v>
      </c>
      <c r="C2243" s="23" t="s">
        <v>1886</v>
      </c>
      <c r="D2243" s="13" t="s">
        <v>23</v>
      </c>
      <c r="E2243" s="13" t="s">
        <v>1453</v>
      </c>
      <c r="F2243" s="13" t="s">
        <v>23</v>
      </c>
      <c r="G2243" s="13" t="s">
        <v>1464</v>
      </c>
      <c r="H2243" s="36">
        <v>7</v>
      </c>
    </row>
    <row r="2244" spans="1:8">
      <c r="A2244" s="23">
        <v>2019</v>
      </c>
      <c r="B2244" s="23" t="s">
        <v>2366</v>
      </c>
      <c r="C2244" s="23" t="s">
        <v>1886</v>
      </c>
      <c r="D2244" s="13" t="s">
        <v>23</v>
      </c>
      <c r="E2244" s="13" t="s">
        <v>1453</v>
      </c>
      <c r="F2244" s="13" t="s">
        <v>10</v>
      </c>
      <c r="G2244" s="13" t="s">
        <v>1467</v>
      </c>
      <c r="H2244" s="36">
        <v>1</v>
      </c>
    </row>
    <row r="2245" spans="1:8">
      <c r="A2245" s="23">
        <v>2019</v>
      </c>
      <c r="B2245" s="23" t="s">
        <v>2366</v>
      </c>
      <c r="C2245" s="23" t="s">
        <v>1886</v>
      </c>
      <c r="D2245" s="13" t="s">
        <v>23</v>
      </c>
      <c r="E2245" s="13" t="s">
        <v>1453</v>
      </c>
      <c r="F2245" s="13" t="s">
        <v>100</v>
      </c>
      <c r="G2245" s="13" t="s">
        <v>1468</v>
      </c>
      <c r="H2245" s="36">
        <v>1</v>
      </c>
    </row>
    <row r="2246" spans="1:8">
      <c r="A2246" s="23">
        <v>2019</v>
      </c>
      <c r="B2246" s="23" t="s">
        <v>2366</v>
      </c>
      <c r="C2246" s="23" t="s">
        <v>1886</v>
      </c>
      <c r="D2246" s="13" t="s">
        <v>23</v>
      </c>
      <c r="E2246" s="13" t="s">
        <v>1453</v>
      </c>
      <c r="F2246" s="13" t="s">
        <v>104</v>
      </c>
      <c r="G2246" s="13" t="s">
        <v>1472</v>
      </c>
      <c r="H2246" s="36">
        <v>1</v>
      </c>
    </row>
    <row r="2247" spans="1:8">
      <c r="A2247" s="23">
        <v>2019</v>
      </c>
      <c r="B2247" s="23" t="s">
        <v>2366</v>
      </c>
      <c r="C2247" s="23" t="s">
        <v>1886</v>
      </c>
      <c r="D2247" s="13" t="s">
        <v>23</v>
      </c>
      <c r="E2247" s="13" t="s">
        <v>1453</v>
      </c>
      <c r="F2247" s="13" t="s">
        <v>76</v>
      </c>
      <c r="G2247" s="13" t="s">
        <v>77</v>
      </c>
      <c r="H2247" s="36">
        <v>2</v>
      </c>
    </row>
    <row r="2248" spans="1:8">
      <c r="A2248" s="23">
        <v>2019</v>
      </c>
      <c r="B2248" s="23" t="s">
        <v>2366</v>
      </c>
      <c r="C2248" s="23" t="s">
        <v>1886</v>
      </c>
      <c r="D2248" s="13" t="s">
        <v>23</v>
      </c>
      <c r="E2248" s="13" t="s">
        <v>1453</v>
      </c>
      <c r="F2248" s="13" t="s">
        <v>164</v>
      </c>
      <c r="G2248" s="13" t="s">
        <v>584</v>
      </c>
      <c r="H2248" s="36">
        <v>5</v>
      </c>
    </row>
    <row r="2249" spans="1:8">
      <c r="A2249" s="23">
        <v>2019</v>
      </c>
      <c r="B2249" s="23" t="s">
        <v>2366</v>
      </c>
      <c r="C2249" s="23" t="s">
        <v>1886</v>
      </c>
      <c r="D2249" s="13" t="s">
        <v>23</v>
      </c>
      <c r="E2249" s="13" t="s">
        <v>1453</v>
      </c>
      <c r="F2249" s="13" t="s">
        <v>60</v>
      </c>
      <c r="G2249" s="13" t="s">
        <v>1477</v>
      </c>
      <c r="H2249" s="36">
        <v>8</v>
      </c>
    </row>
    <row r="2250" spans="1:8">
      <c r="A2250" s="23">
        <v>2019</v>
      </c>
      <c r="B2250" s="23" t="s">
        <v>2366</v>
      </c>
      <c r="C2250" s="23" t="s">
        <v>1886</v>
      </c>
      <c r="D2250" s="13" t="s">
        <v>23</v>
      </c>
      <c r="E2250" s="13" t="s">
        <v>1453</v>
      </c>
      <c r="F2250" s="13" t="s">
        <v>70</v>
      </c>
      <c r="G2250" s="13" t="s">
        <v>1478</v>
      </c>
      <c r="H2250" s="36">
        <v>1</v>
      </c>
    </row>
    <row r="2251" spans="1:8">
      <c r="A2251" s="23">
        <v>2019</v>
      </c>
      <c r="B2251" s="23" t="s">
        <v>2366</v>
      </c>
      <c r="C2251" s="23" t="s">
        <v>1886</v>
      </c>
      <c r="D2251" s="13" t="s">
        <v>23</v>
      </c>
      <c r="E2251" s="13" t="s">
        <v>1460</v>
      </c>
      <c r="F2251" s="13" t="s">
        <v>23</v>
      </c>
      <c r="G2251" s="13" t="s">
        <v>1453</v>
      </c>
      <c r="H2251" s="36">
        <v>1</v>
      </c>
    </row>
    <row r="2252" spans="1:8">
      <c r="A2252" s="23">
        <v>2019</v>
      </c>
      <c r="B2252" s="23" t="s">
        <v>2366</v>
      </c>
      <c r="C2252" s="23" t="s">
        <v>1886</v>
      </c>
      <c r="D2252" s="13" t="s">
        <v>23</v>
      </c>
      <c r="E2252" s="13" t="s">
        <v>1460</v>
      </c>
      <c r="F2252" s="13" t="s">
        <v>41</v>
      </c>
      <c r="G2252" s="13" t="s">
        <v>1461</v>
      </c>
      <c r="H2252" s="36">
        <v>1</v>
      </c>
    </row>
    <row r="2253" spans="1:8">
      <c r="A2253" s="23">
        <v>2019</v>
      </c>
      <c r="B2253" s="23" t="s">
        <v>2366</v>
      </c>
      <c r="C2253" s="23" t="s">
        <v>1886</v>
      </c>
      <c r="D2253" s="13" t="s">
        <v>23</v>
      </c>
      <c r="E2253" s="13" t="s">
        <v>1460</v>
      </c>
      <c r="F2253" s="13" t="s">
        <v>5</v>
      </c>
      <c r="G2253" s="13" t="s">
        <v>1462</v>
      </c>
      <c r="H2253" s="36">
        <v>2</v>
      </c>
    </row>
    <row r="2254" spans="1:8">
      <c r="A2254" s="23">
        <v>2019</v>
      </c>
      <c r="B2254" s="23" t="s">
        <v>2366</v>
      </c>
      <c r="C2254" s="23" t="s">
        <v>1886</v>
      </c>
      <c r="D2254" s="13" t="s">
        <v>23</v>
      </c>
      <c r="E2254" s="13" t="s">
        <v>1460</v>
      </c>
      <c r="F2254" s="13" t="s">
        <v>23</v>
      </c>
      <c r="G2254" s="13" t="s">
        <v>1464</v>
      </c>
      <c r="H2254" s="36">
        <v>1</v>
      </c>
    </row>
    <row r="2255" spans="1:8">
      <c r="A2255" s="23">
        <v>2019</v>
      </c>
      <c r="B2255" s="23" t="s">
        <v>2366</v>
      </c>
      <c r="C2255" s="23" t="s">
        <v>1886</v>
      </c>
      <c r="D2255" s="13" t="s">
        <v>23</v>
      </c>
      <c r="E2255" s="13" t="s">
        <v>1460</v>
      </c>
      <c r="F2255" s="13" t="s">
        <v>104</v>
      </c>
      <c r="G2255" s="13" t="s">
        <v>1486</v>
      </c>
      <c r="H2255" s="36">
        <v>1</v>
      </c>
    </row>
    <row r="2256" spans="1:8">
      <c r="A2256" s="23">
        <v>2019</v>
      </c>
      <c r="B2256" s="23" t="s">
        <v>2366</v>
      </c>
      <c r="C2256" s="23" t="s">
        <v>1886</v>
      </c>
      <c r="D2256" s="13" t="s">
        <v>23</v>
      </c>
      <c r="E2256" s="13" t="s">
        <v>1460</v>
      </c>
      <c r="F2256" s="13" t="s">
        <v>86</v>
      </c>
      <c r="G2256" s="13" t="s">
        <v>87</v>
      </c>
      <c r="H2256" s="36">
        <v>1</v>
      </c>
    </row>
    <row r="2257" spans="1:8">
      <c r="A2257" s="23">
        <v>2019</v>
      </c>
      <c r="B2257" s="23" t="s">
        <v>2366</v>
      </c>
      <c r="C2257" s="23" t="s">
        <v>1886</v>
      </c>
      <c r="D2257" s="13" t="s">
        <v>23</v>
      </c>
      <c r="E2257" s="13" t="s">
        <v>1460</v>
      </c>
      <c r="F2257" s="13" t="s">
        <v>14</v>
      </c>
      <c r="G2257" s="13" t="s">
        <v>1475</v>
      </c>
      <c r="H2257" s="36">
        <v>1</v>
      </c>
    </row>
    <row r="2258" spans="1:8">
      <c r="A2258" s="23">
        <v>2019</v>
      </c>
      <c r="B2258" s="23" t="s">
        <v>2366</v>
      </c>
      <c r="C2258" s="23" t="s">
        <v>1886</v>
      </c>
      <c r="D2258" s="13" t="s">
        <v>23</v>
      </c>
      <c r="E2258" s="13" t="s">
        <v>1464</v>
      </c>
      <c r="F2258" s="13" t="s">
        <v>23</v>
      </c>
      <c r="G2258" s="13" t="s">
        <v>1453</v>
      </c>
      <c r="H2258" s="36">
        <v>8</v>
      </c>
    </row>
    <row r="2259" spans="1:8">
      <c r="A2259" s="23">
        <v>2019</v>
      </c>
      <c r="B2259" s="23" t="s">
        <v>2366</v>
      </c>
      <c r="C2259" s="23" t="s">
        <v>1886</v>
      </c>
      <c r="D2259" s="13" t="s">
        <v>23</v>
      </c>
      <c r="E2259" s="13" t="s">
        <v>1464</v>
      </c>
      <c r="F2259" s="13" t="s">
        <v>70</v>
      </c>
      <c r="G2259" s="13" t="s">
        <v>577</v>
      </c>
      <c r="H2259" s="36">
        <v>1</v>
      </c>
    </row>
    <row r="2260" spans="1:8">
      <c r="A2260" s="23">
        <v>2019</v>
      </c>
      <c r="B2260" s="23" t="s">
        <v>2366</v>
      </c>
      <c r="C2260" s="23" t="s">
        <v>1886</v>
      </c>
      <c r="D2260" s="13" t="s">
        <v>23</v>
      </c>
      <c r="E2260" s="13" t="s">
        <v>1464</v>
      </c>
      <c r="F2260" s="13" t="s">
        <v>60</v>
      </c>
      <c r="G2260" s="13" t="s">
        <v>1458</v>
      </c>
      <c r="H2260" s="36">
        <v>2</v>
      </c>
    </row>
    <row r="2261" spans="1:8">
      <c r="A2261" s="23">
        <v>2019</v>
      </c>
      <c r="B2261" s="23" t="s">
        <v>2366</v>
      </c>
      <c r="C2261" s="23" t="s">
        <v>1886</v>
      </c>
      <c r="D2261" s="13" t="s">
        <v>23</v>
      </c>
      <c r="E2261" s="13" t="s">
        <v>1464</v>
      </c>
      <c r="F2261" s="13" t="s">
        <v>23</v>
      </c>
      <c r="G2261" s="13" t="s">
        <v>1460</v>
      </c>
      <c r="H2261" s="36">
        <v>1</v>
      </c>
    </row>
    <row r="2262" spans="1:8">
      <c r="A2262" s="23">
        <v>2019</v>
      </c>
      <c r="B2262" s="23" t="s">
        <v>2366</v>
      </c>
      <c r="C2262" s="23" t="s">
        <v>1886</v>
      </c>
      <c r="D2262" s="13" t="s">
        <v>23</v>
      </c>
      <c r="E2262" s="13" t="s">
        <v>1464</v>
      </c>
      <c r="F2262" s="13" t="s">
        <v>41</v>
      </c>
      <c r="G2262" s="13" t="s">
        <v>1461</v>
      </c>
      <c r="H2262" s="36">
        <v>3</v>
      </c>
    </row>
    <row r="2263" spans="1:8">
      <c r="A2263" s="23">
        <v>2019</v>
      </c>
      <c r="B2263" s="23" t="s">
        <v>2366</v>
      </c>
      <c r="C2263" s="23" t="s">
        <v>1886</v>
      </c>
      <c r="D2263" s="13" t="s">
        <v>23</v>
      </c>
      <c r="E2263" s="13" t="s">
        <v>1464</v>
      </c>
      <c r="F2263" s="13" t="s">
        <v>5</v>
      </c>
      <c r="G2263" s="13" t="s">
        <v>1462</v>
      </c>
      <c r="H2263" s="36">
        <v>1</v>
      </c>
    </row>
    <row r="2264" spans="1:8">
      <c r="A2264" s="23">
        <v>2019</v>
      </c>
      <c r="B2264" s="23" t="s">
        <v>2366</v>
      </c>
      <c r="C2264" s="23" t="s">
        <v>1886</v>
      </c>
      <c r="D2264" s="13" t="s">
        <v>23</v>
      </c>
      <c r="E2264" s="13" t="s">
        <v>1464</v>
      </c>
      <c r="F2264" s="13" t="s">
        <v>100</v>
      </c>
      <c r="G2264" s="13" t="s">
        <v>1468</v>
      </c>
      <c r="H2264" s="36">
        <v>1</v>
      </c>
    </row>
    <row r="2265" spans="1:8">
      <c r="A2265" s="23">
        <v>2019</v>
      </c>
      <c r="B2265" s="23" t="s">
        <v>2366</v>
      </c>
      <c r="C2265" s="23" t="s">
        <v>1886</v>
      </c>
      <c r="D2265" s="13" t="s">
        <v>23</v>
      </c>
      <c r="E2265" s="13" t="s">
        <v>1464</v>
      </c>
      <c r="F2265" s="13" t="s">
        <v>70</v>
      </c>
      <c r="G2265" s="13" t="s">
        <v>1469</v>
      </c>
      <c r="H2265" s="36">
        <v>1</v>
      </c>
    </row>
    <row r="2266" spans="1:8">
      <c r="A2266" s="23">
        <v>2019</v>
      </c>
      <c r="B2266" s="23" t="s">
        <v>2366</v>
      </c>
      <c r="C2266" s="23" t="s">
        <v>1886</v>
      </c>
      <c r="D2266" s="13" t="s">
        <v>23</v>
      </c>
      <c r="E2266" s="13" t="s">
        <v>1464</v>
      </c>
      <c r="F2266" s="13" t="s">
        <v>104</v>
      </c>
      <c r="G2266" s="13" t="s">
        <v>1470</v>
      </c>
      <c r="H2266" s="36">
        <v>1</v>
      </c>
    </row>
    <row r="2267" spans="1:8">
      <c r="A2267" s="23">
        <v>2019</v>
      </c>
      <c r="B2267" s="23" t="s">
        <v>2366</v>
      </c>
      <c r="C2267" s="23" t="s">
        <v>1886</v>
      </c>
      <c r="D2267" s="13" t="s">
        <v>23</v>
      </c>
      <c r="E2267" s="13" t="s">
        <v>1464</v>
      </c>
      <c r="F2267" s="13" t="s">
        <v>104</v>
      </c>
      <c r="G2267" s="13" t="s">
        <v>1472</v>
      </c>
      <c r="H2267" s="36">
        <v>2</v>
      </c>
    </row>
    <row r="2268" spans="1:8">
      <c r="A2268" s="23">
        <v>2019</v>
      </c>
      <c r="B2268" s="23" t="s">
        <v>2366</v>
      </c>
      <c r="C2268" s="23" t="s">
        <v>1886</v>
      </c>
      <c r="D2268" s="13" t="s">
        <v>23</v>
      </c>
      <c r="E2268" s="13" t="s">
        <v>1464</v>
      </c>
      <c r="F2268" s="13" t="s">
        <v>76</v>
      </c>
      <c r="G2268" s="13" t="s">
        <v>77</v>
      </c>
      <c r="H2268" s="36">
        <v>2</v>
      </c>
    </row>
    <row r="2269" spans="1:8">
      <c r="A2269" s="23">
        <v>2019</v>
      </c>
      <c r="B2269" s="23" t="s">
        <v>2366</v>
      </c>
      <c r="C2269" s="23" t="s">
        <v>1886</v>
      </c>
      <c r="D2269" s="13" t="s">
        <v>23</v>
      </c>
      <c r="E2269" s="13" t="s">
        <v>1464</v>
      </c>
      <c r="F2269" s="13" t="s">
        <v>14</v>
      </c>
      <c r="G2269" s="13" t="s">
        <v>1474</v>
      </c>
      <c r="H2269" s="36">
        <v>2</v>
      </c>
    </row>
    <row r="2270" spans="1:8">
      <c r="A2270" s="23">
        <v>2019</v>
      </c>
      <c r="B2270" s="23" t="s">
        <v>2366</v>
      </c>
      <c r="C2270" s="23" t="s">
        <v>1886</v>
      </c>
      <c r="D2270" s="13" t="s">
        <v>23</v>
      </c>
      <c r="E2270" s="13" t="s">
        <v>1464</v>
      </c>
      <c r="F2270" s="13" t="s">
        <v>60</v>
      </c>
      <c r="G2270" s="13" t="s">
        <v>1477</v>
      </c>
      <c r="H2270" s="36">
        <v>3</v>
      </c>
    </row>
    <row r="2271" spans="1:8">
      <c r="A2271" s="23">
        <v>2019</v>
      </c>
      <c r="B2271" s="23" t="s">
        <v>2366</v>
      </c>
      <c r="C2271" s="23" t="s">
        <v>1886</v>
      </c>
      <c r="D2271" s="13" t="s">
        <v>41</v>
      </c>
      <c r="E2271" s="13" t="s">
        <v>1461</v>
      </c>
      <c r="F2271" s="13" t="s">
        <v>23</v>
      </c>
      <c r="G2271" s="13" t="s">
        <v>1453</v>
      </c>
      <c r="H2271" s="36">
        <v>2</v>
      </c>
    </row>
    <row r="2272" spans="1:8">
      <c r="A2272" s="23">
        <v>2019</v>
      </c>
      <c r="B2272" s="23" t="s">
        <v>2366</v>
      </c>
      <c r="C2272" s="23" t="s">
        <v>1886</v>
      </c>
      <c r="D2272" s="13" t="s">
        <v>41</v>
      </c>
      <c r="E2272" s="13" t="s">
        <v>1461</v>
      </c>
      <c r="F2272" s="13" t="s">
        <v>60</v>
      </c>
      <c r="G2272" s="13" t="s">
        <v>1458</v>
      </c>
      <c r="H2272" s="36">
        <v>3</v>
      </c>
    </row>
    <row r="2273" spans="1:8">
      <c r="A2273" s="23">
        <v>2019</v>
      </c>
      <c r="B2273" s="23" t="s">
        <v>2366</v>
      </c>
      <c r="C2273" s="23" t="s">
        <v>1886</v>
      </c>
      <c r="D2273" s="13" t="s">
        <v>41</v>
      </c>
      <c r="E2273" s="13" t="s">
        <v>1461</v>
      </c>
      <c r="F2273" s="13" t="s">
        <v>76</v>
      </c>
      <c r="G2273" s="13" t="s">
        <v>1459</v>
      </c>
      <c r="H2273" s="36">
        <v>2</v>
      </c>
    </row>
    <row r="2274" spans="1:8">
      <c r="A2274" s="23">
        <v>2019</v>
      </c>
      <c r="B2274" s="23" t="s">
        <v>2366</v>
      </c>
      <c r="C2274" s="23" t="s">
        <v>1886</v>
      </c>
      <c r="D2274" s="13" t="s">
        <v>41</v>
      </c>
      <c r="E2274" s="13" t="s">
        <v>1461</v>
      </c>
      <c r="F2274" s="13" t="s">
        <v>94</v>
      </c>
      <c r="G2274" s="13" t="s">
        <v>1463</v>
      </c>
      <c r="H2274" s="36">
        <v>1</v>
      </c>
    </row>
    <row r="2275" spans="1:8">
      <c r="A2275" s="23">
        <v>2019</v>
      </c>
      <c r="B2275" s="23" t="s">
        <v>2366</v>
      </c>
      <c r="C2275" s="23" t="s">
        <v>1886</v>
      </c>
      <c r="D2275" s="13" t="s">
        <v>41</v>
      </c>
      <c r="E2275" s="13" t="s">
        <v>1461</v>
      </c>
      <c r="F2275" s="13" t="s">
        <v>23</v>
      </c>
      <c r="G2275" s="13" t="s">
        <v>1464</v>
      </c>
      <c r="H2275" s="36">
        <v>2</v>
      </c>
    </row>
    <row r="2276" spans="1:8">
      <c r="A2276" s="23">
        <v>2019</v>
      </c>
      <c r="B2276" s="23" t="s">
        <v>2366</v>
      </c>
      <c r="C2276" s="23" t="s">
        <v>1886</v>
      </c>
      <c r="D2276" s="13" t="s">
        <v>41</v>
      </c>
      <c r="E2276" s="13" t="s">
        <v>1461</v>
      </c>
      <c r="F2276" s="13" t="s">
        <v>70</v>
      </c>
      <c r="G2276" s="13" t="s">
        <v>1466</v>
      </c>
      <c r="H2276" s="36">
        <v>4</v>
      </c>
    </row>
    <row r="2277" spans="1:8">
      <c r="A2277" s="23">
        <v>2019</v>
      </c>
      <c r="B2277" s="23" t="s">
        <v>2366</v>
      </c>
      <c r="C2277" s="23" t="s">
        <v>1886</v>
      </c>
      <c r="D2277" s="13" t="s">
        <v>41</v>
      </c>
      <c r="E2277" s="13" t="s">
        <v>1461</v>
      </c>
      <c r="F2277" s="13" t="s">
        <v>100</v>
      </c>
      <c r="G2277" s="13" t="s">
        <v>1468</v>
      </c>
      <c r="H2277" s="36">
        <v>5</v>
      </c>
    </row>
    <row r="2278" spans="1:8">
      <c r="A2278" s="23">
        <v>2019</v>
      </c>
      <c r="B2278" s="23" t="s">
        <v>2366</v>
      </c>
      <c r="C2278" s="23" t="s">
        <v>1886</v>
      </c>
      <c r="D2278" s="13" t="s">
        <v>41</v>
      </c>
      <c r="E2278" s="13" t="s">
        <v>1461</v>
      </c>
      <c r="F2278" s="13" t="s">
        <v>70</v>
      </c>
      <c r="G2278" s="13" t="s">
        <v>1469</v>
      </c>
      <c r="H2278" s="36">
        <v>1</v>
      </c>
    </row>
    <row r="2279" spans="1:8">
      <c r="A2279" s="23">
        <v>2019</v>
      </c>
      <c r="B2279" s="23" t="s">
        <v>2366</v>
      </c>
      <c r="C2279" s="23" t="s">
        <v>1886</v>
      </c>
      <c r="D2279" s="13" t="s">
        <v>41</v>
      </c>
      <c r="E2279" s="13" t="s">
        <v>1461</v>
      </c>
      <c r="F2279" s="13" t="s">
        <v>104</v>
      </c>
      <c r="G2279" s="13" t="s">
        <v>1470</v>
      </c>
      <c r="H2279" s="36">
        <v>1</v>
      </c>
    </row>
    <row r="2280" spans="1:8">
      <c r="A2280" s="23">
        <v>2019</v>
      </c>
      <c r="B2280" s="23" t="s">
        <v>2366</v>
      </c>
      <c r="C2280" s="23" t="s">
        <v>1886</v>
      </c>
      <c r="D2280" s="13" t="s">
        <v>41</v>
      </c>
      <c r="E2280" s="13" t="s">
        <v>1461</v>
      </c>
      <c r="F2280" s="13" t="s">
        <v>164</v>
      </c>
      <c r="G2280" s="13" t="s">
        <v>584</v>
      </c>
      <c r="H2280" s="36">
        <v>2</v>
      </c>
    </row>
    <row r="2281" spans="1:8">
      <c r="A2281" s="23">
        <v>2019</v>
      </c>
      <c r="B2281" s="23" t="s">
        <v>2366</v>
      </c>
      <c r="C2281" s="23" t="s">
        <v>1886</v>
      </c>
      <c r="D2281" s="13" t="s">
        <v>41</v>
      </c>
      <c r="E2281" s="13" t="s">
        <v>1461</v>
      </c>
      <c r="F2281" s="13" t="s">
        <v>60</v>
      </c>
      <c r="G2281" s="13" t="s">
        <v>1477</v>
      </c>
      <c r="H2281" s="36">
        <v>7</v>
      </c>
    </row>
    <row r="2282" spans="1:8">
      <c r="A2282" s="23">
        <v>2019</v>
      </c>
      <c r="B2282" s="23" t="s">
        <v>2366</v>
      </c>
      <c r="C2282" s="23" t="s">
        <v>1886</v>
      </c>
      <c r="D2282" s="13" t="s">
        <v>41</v>
      </c>
      <c r="E2282" s="13" t="s">
        <v>1461</v>
      </c>
      <c r="F2282" s="13" t="s">
        <v>70</v>
      </c>
      <c r="G2282" s="13" t="s">
        <v>1478</v>
      </c>
      <c r="H2282" s="36">
        <v>2</v>
      </c>
    </row>
    <row r="2283" spans="1:8">
      <c r="A2283" s="23">
        <v>2019</v>
      </c>
      <c r="B2283" s="23" t="s">
        <v>2366</v>
      </c>
      <c r="C2283" s="23" t="s">
        <v>1886</v>
      </c>
      <c r="D2283" s="13" t="s">
        <v>60</v>
      </c>
      <c r="E2283" s="13" t="s">
        <v>1458</v>
      </c>
      <c r="F2283" s="13" t="s">
        <v>23</v>
      </c>
      <c r="G2283" s="13" t="s">
        <v>1453</v>
      </c>
      <c r="H2283" s="36">
        <v>3</v>
      </c>
    </row>
    <row r="2284" spans="1:8">
      <c r="A2284" s="23">
        <v>2019</v>
      </c>
      <c r="B2284" s="23" t="s">
        <v>2366</v>
      </c>
      <c r="C2284" s="23" t="s">
        <v>1886</v>
      </c>
      <c r="D2284" s="13" t="s">
        <v>60</v>
      </c>
      <c r="E2284" s="13" t="s">
        <v>1458</v>
      </c>
      <c r="F2284" s="13" t="s">
        <v>70</v>
      </c>
      <c r="G2284" s="13" t="s">
        <v>577</v>
      </c>
      <c r="H2284" s="36">
        <v>4</v>
      </c>
    </row>
    <row r="2285" spans="1:8">
      <c r="A2285" s="23">
        <v>2019</v>
      </c>
      <c r="B2285" s="23" t="s">
        <v>2366</v>
      </c>
      <c r="C2285" s="23" t="s">
        <v>1886</v>
      </c>
      <c r="D2285" s="13" t="s">
        <v>60</v>
      </c>
      <c r="E2285" s="13" t="s">
        <v>1458</v>
      </c>
      <c r="F2285" s="13" t="s">
        <v>76</v>
      </c>
      <c r="G2285" s="13" t="s">
        <v>1459</v>
      </c>
      <c r="H2285" s="36">
        <v>4</v>
      </c>
    </row>
    <row r="2286" spans="1:8">
      <c r="A2286" s="23">
        <v>2019</v>
      </c>
      <c r="B2286" s="23" t="s">
        <v>2366</v>
      </c>
      <c r="C2286" s="23" t="s">
        <v>1886</v>
      </c>
      <c r="D2286" s="13" t="s">
        <v>60</v>
      </c>
      <c r="E2286" s="13" t="s">
        <v>1458</v>
      </c>
      <c r="F2286" s="13" t="s">
        <v>41</v>
      </c>
      <c r="G2286" s="13" t="s">
        <v>1461</v>
      </c>
      <c r="H2286" s="36">
        <v>12</v>
      </c>
    </row>
    <row r="2287" spans="1:8">
      <c r="A2287" s="23">
        <v>2019</v>
      </c>
      <c r="B2287" s="23" t="s">
        <v>2366</v>
      </c>
      <c r="C2287" s="23" t="s">
        <v>1886</v>
      </c>
      <c r="D2287" s="13" t="s">
        <v>60</v>
      </c>
      <c r="E2287" s="13" t="s">
        <v>1458</v>
      </c>
      <c r="F2287" s="13" t="s">
        <v>23</v>
      </c>
      <c r="G2287" s="13" t="s">
        <v>1464</v>
      </c>
      <c r="H2287" s="36">
        <v>6</v>
      </c>
    </row>
    <row r="2288" spans="1:8">
      <c r="A2288" s="23">
        <v>2019</v>
      </c>
      <c r="B2288" s="23" t="s">
        <v>2366</v>
      </c>
      <c r="C2288" s="23" t="s">
        <v>1886</v>
      </c>
      <c r="D2288" s="13" t="s">
        <v>60</v>
      </c>
      <c r="E2288" s="13" t="s">
        <v>1458</v>
      </c>
      <c r="F2288" s="13" t="s">
        <v>70</v>
      </c>
      <c r="G2288" s="13" t="s">
        <v>1466</v>
      </c>
      <c r="H2288" s="36">
        <v>1</v>
      </c>
    </row>
    <row r="2289" spans="1:8">
      <c r="A2289" s="23">
        <v>2019</v>
      </c>
      <c r="B2289" s="23" t="s">
        <v>2366</v>
      </c>
      <c r="C2289" s="23" t="s">
        <v>1886</v>
      </c>
      <c r="D2289" s="13" t="s">
        <v>60</v>
      </c>
      <c r="E2289" s="13" t="s">
        <v>1458</v>
      </c>
      <c r="F2289" s="13" t="s">
        <v>100</v>
      </c>
      <c r="G2289" s="13" t="s">
        <v>1468</v>
      </c>
      <c r="H2289" s="36">
        <v>4</v>
      </c>
    </row>
    <row r="2290" spans="1:8">
      <c r="A2290" s="23">
        <v>2019</v>
      </c>
      <c r="B2290" s="23" t="s">
        <v>2366</v>
      </c>
      <c r="C2290" s="23" t="s">
        <v>1886</v>
      </c>
      <c r="D2290" s="13" t="s">
        <v>60</v>
      </c>
      <c r="E2290" s="13" t="s">
        <v>1458</v>
      </c>
      <c r="F2290" s="13" t="s">
        <v>70</v>
      </c>
      <c r="G2290" s="13" t="s">
        <v>1469</v>
      </c>
      <c r="H2290" s="36">
        <v>5</v>
      </c>
    </row>
    <row r="2291" spans="1:8">
      <c r="A2291" s="23">
        <v>2019</v>
      </c>
      <c r="B2291" s="23" t="s">
        <v>2366</v>
      </c>
      <c r="C2291" s="23" t="s">
        <v>1886</v>
      </c>
      <c r="D2291" s="13" t="s">
        <v>60</v>
      </c>
      <c r="E2291" s="13" t="s">
        <v>1458</v>
      </c>
      <c r="F2291" s="13" t="s">
        <v>164</v>
      </c>
      <c r="G2291" s="13" t="s">
        <v>584</v>
      </c>
      <c r="H2291" s="36">
        <v>1</v>
      </c>
    </row>
    <row r="2292" spans="1:8">
      <c r="A2292" s="23">
        <v>2019</v>
      </c>
      <c r="B2292" s="23" t="s">
        <v>2366</v>
      </c>
      <c r="C2292" s="23" t="s">
        <v>1886</v>
      </c>
      <c r="D2292" s="13" t="s">
        <v>60</v>
      </c>
      <c r="E2292" s="13" t="s">
        <v>1458</v>
      </c>
      <c r="F2292" s="13" t="s">
        <v>60</v>
      </c>
      <c r="G2292" s="13" t="s">
        <v>1477</v>
      </c>
      <c r="H2292" s="36">
        <v>23</v>
      </c>
    </row>
    <row r="2293" spans="1:8">
      <c r="A2293" s="23">
        <v>2019</v>
      </c>
      <c r="B2293" s="23" t="s">
        <v>2366</v>
      </c>
      <c r="C2293" s="23" t="s">
        <v>1886</v>
      </c>
      <c r="D2293" s="13" t="s">
        <v>60</v>
      </c>
      <c r="E2293" s="13" t="s">
        <v>1458</v>
      </c>
      <c r="F2293" s="13" t="s">
        <v>70</v>
      </c>
      <c r="G2293" s="13" t="s">
        <v>1478</v>
      </c>
      <c r="H2293" s="36">
        <v>2</v>
      </c>
    </row>
    <row r="2294" spans="1:8">
      <c r="A2294" s="23">
        <v>2019</v>
      </c>
      <c r="B2294" s="23" t="s">
        <v>2366</v>
      </c>
      <c r="C2294" s="23" t="s">
        <v>1886</v>
      </c>
      <c r="D2294" s="13" t="s">
        <v>60</v>
      </c>
      <c r="E2294" s="13" t="s">
        <v>1477</v>
      </c>
      <c r="F2294" s="13" t="s">
        <v>23</v>
      </c>
      <c r="G2294" s="13" t="s">
        <v>1453</v>
      </c>
      <c r="H2294" s="36">
        <v>4</v>
      </c>
    </row>
    <row r="2295" spans="1:8">
      <c r="A2295" s="23">
        <v>2019</v>
      </c>
      <c r="B2295" s="23" t="s">
        <v>2366</v>
      </c>
      <c r="C2295" s="23" t="s">
        <v>1886</v>
      </c>
      <c r="D2295" s="13" t="s">
        <v>60</v>
      </c>
      <c r="E2295" s="13" t="s">
        <v>1477</v>
      </c>
      <c r="F2295" s="13" t="s">
        <v>70</v>
      </c>
      <c r="G2295" s="13" t="s">
        <v>577</v>
      </c>
      <c r="H2295" s="36">
        <v>2</v>
      </c>
    </row>
    <row r="2296" spans="1:8">
      <c r="A2296" s="23">
        <v>2019</v>
      </c>
      <c r="B2296" s="23" t="s">
        <v>2366</v>
      </c>
      <c r="C2296" s="23" t="s">
        <v>1886</v>
      </c>
      <c r="D2296" s="13" t="s">
        <v>60</v>
      </c>
      <c r="E2296" s="13" t="s">
        <v>1477</v>
      </c>
      <c r="F2296" s="13" t="s">
        <v>60</v>
      </c>
      <c r="G2296" s="13" t="s">
        <v>1458</v>
      </c>
      <c r="H2296" s="36">
        <v>38</v>
      </c>
    </row>
    <row r="2297" spans="1:8">
      <c r="A2297" s="23">
        <v>2019</v>
      </c>
      <c r="B2297" s="23" t="s">
        <v>2366</v>
      </c>
      <c r="C2297" s="23" t="s">
        <v>1886</v>
      </c>
      <c r="D2297" s="13" t="s">
        <v>60</v>
      </c>
      <c r="E2297" s="13" t="s">
        <v>1477</v>
      </c>
      <c r="F2297" s="13" t="s">
        <v>76</v>
      </c>
      <c r="G2297" s="13" t="s">
        <v>1459</v>
      </c>
      <c r="H2297" s="36">
        <v>5</v>
      </c>
    </row>
    <row r="2298" spans="1:8">
      <c r="A2298" s="23">
        <v>2019</v>
      </c>
      <c r="B2298" s="23" t="s">
        <v>2366</v>
      </c>
      <c r="C2298" s="23" t="s">
        <v>1886</v>
      </c>
      <c r="D2298" s="13" t="s">
        <v>60</v>
      </c>
      <c r="E2298" s="13" t="s">
        <v>1477</v>
      </c>
      <c r="F2298" s="13" t="s">
        <v>41</v>
      </c>
      <c r="G2298" s="13" t="s">
        <v>1461</v>
      </c>
      <c r="H2298" s="36">
        <v>19</v>
      </c>
    </row>
    <row r="2299" spans="1:8">
      <c r="A2299" s="23">
        <v>2019</v>
      </c>
      <c r="B2299" s="23" t="s">
        <v>2366</v>
      </c>
      <c r="C2299" s="23" t="s">
        <v>1886</v>
      </c>
      <c r="D2299" s="13" t="s">
        <v>60</v>
      </c>
      <c r="E2299" s="13" t="s">
        <v>1477</v>
      </c>
      <c r="F2299" s="13" t="s">
        <v>23</v>
      </c>
      <c r="G2299" s="13" t="s">
        <v>1464</v>
      </c>
      <c r="H2299" s="36">
        <v>7</v>
      </c>
    </row>
    <row r="2300" spans="1:8">
      <c r="A2300" s="23">
        <v>2019</v>
      </c>
      <c r="B2300" s="23" t="s">
        <v>2366</v>
      </c>
      <c r="C2300" s="23" t="s">
        <v>1886</v>
      </c>
      <c r="D2300" s="13" t="s">
        <v>60</v>
      </c>
      <c r="E2300" s="13" t="s">
        <v>1477</v>
      </c>
      <c r="F2300" s="13" t="s">
        <v>70</v>
      </c>
      <c r="G2300" s="13" t="s">
        <v>1466</v>
      </c>
      <c r="H2300" s="36">
        <v>2</v>
      </c>
    </row>
    <row r="2301" spans="1:8">
      <c r="A2301" s="23">
        <v>2019</v>
      </c>
      <c r="B2301" s="23" t="s">
        <v>2366</v>
      </c>
      <c r="C2301" s="23" t="s">
        <v>1886</v>
      </c>
      <c r="D2301" s="13" t="s">
        <v>60</v>
      </c>
      <c r="E2301" s="13" t="s">
        <v>1477</v>
      </c>
      <c r="F2301" s="13" t="s">
        <v>100</v>
      </c>
      <c r="G2301" s="13" t="s">
        <v>1468</v>
      </c>
      <c r="H2301" s="36">
        <v>1</v>
      </c>
    </row>
    <row r="2302" spans="1:8">
      <c r="A2302" s="23">
        <v>2019</v>
      </c>
      <c r="B2302" s="23" t="s">
        <v>2366</v>
      </c>
      <c r="C2302" s="23" t="s">
        <v>1886</v>
      </c>
      <c r="D2302" s="13" t="s">
        <v>60</v>
      </c>
      <c r="E2302" s="13" t="s">
        <v>1477</v>
      </c>
      <c r="F2302" s="13" t="s">
        <v>70</v>
      </c>
      <c r="G2302" s="13" t="s">
        <v>1469</v>
      </c>
      <c r="H2302" s="36">
        <v>2</v>
      </c>
    </row>
    <row r="2303" spans="1:8">
      <c r="A2303" s="23">
        <v>2019</v>
      </c>
      <c r="B2303" s="23" t="s">
        <v>2366</v>
      </c>
      <c r="C2303" s="23" t="s">
        <v>1886</v>
      </c>
      <c r="D2303" s="13" t="s">
        <v>60</v>
      </c>
      <c r="E2303" s="13" t="s">
        <v>1477</v>
      </c>
      <c r="F2303" s="13" t="s">
        <v>164</v>
      </c>
      <c r="G2303" s="13" t="s">
        <v>584</v>
      </c>
      <c r="H2303" s="36">
        <v>6</v>
      </c>
    </row>
    <row r="2304" spans="1:8">
      <c r="A2304" s="23">
        <v>2019</v>
      </c>
      <c r="B2304" s="23" t="s">
        <v>2366</v>
      </c>
      <c r="C2304" s="23" t="s">
        <v>1886</v>
      </c>
      <c r="D2304" s="13" t="s">
        <v>70</v>
      </c>
      <c r="E2304" s="13" t="s">
        <v>577</v>
      </c>
      <c r="F2304" s="13" t="s">
        <v>10</v>
      </c>
      <c r="G2304" s="13" t="s">
        <v>1454</v>
      </c>
      <c r="H2304" s="36">
        <v>1</v>
      </c>
    </row>
    <row r="2305" spans="1:8">
      <c r="A2305" s="23">
        <v>2019</v>
      </c>
      <c r="B2305" s="23" t="s">
        <v>2366</v>
      </c>
      <c r="C2305" s="23" t="s">
        <v>1886</v>
      </c>
      <c r="D2305" s="13" t="s">
        <v>70</v>
      </c>
      <c r="E2305" s="13" t="s">
        <v>577</v>
      </c>
      <c r="F2305" s="13" t="s">
        <v>60</v>
      </c>
      <c r="G2305" s="13" t="s">
        <v>1458</v>
      </c>
      <c r="H2305" s="36">
        <v>2</v>
      </c>
    </row>
    <row r="2306" spans="1:8">
      <c r="A2306" s="23">
        <v>2019</v>
      </c>
      <c r="B2306" s="23" t="s">
        <v>2366</v>
      </c>
      <c r="C2306" s="23" t="s">
        <v>1886</v>
      </c>
      <c r="D2306" s="13" t="s">
        <v>70</v>
      </c>
      <c r="E2306" s="13" t="s">
        <v>577</v>
      </c>
      <c r="F2306" s="13" t="s">
        <v>76</v>
      </c>
      <c r="G2306" s="13" t="s">
        <v>1459</v>
      </c>
      <c r="H2306" s="36">
        <v>1</v>
      </c>
    </row>
    <row r="2307" spans="1:8">
      <c r="A2307" s="23">
        <v>2019</v>
      </c>
      <c r="B2307" s="23" t="s">
        <v>2366</v>
      </c>
      <c r="C2307" s="23" t="s">
        <v>1886</v>
      </c>
      <c r="D2307" s="13" t="s">
        <v>70</v>
      </c>
      <c r="E2307" s="13" t="s">
        <v>577</v>
      </c>
      <c r="F2307" s="13" t="s">
        <v>41</v>
      </c>
      <c r="G2307" s="13" t="s">
        <v>1461</v>
      </c>
      <c r="H2307" s="36">
        <v>1</v>
      </c>
    </row>
    <row r="2308" spans="1:8">
      <c r="A2308" s="23">
        <v>2019</v>
      </c>
      <c r="B2308" s="23" t="s">
        <v>2366</v>
      </c>
      <c r="C2308" s="23" t="s">
        <v>1886</v>
      </c>
      <c r="D2308" s="13" t="s">
        <v>70</v>
      </c>
      <c r="E2308" s="13" t="s">
        <v>577</v>
      </c>
      <c r="F2308" s="13" t="s">
        <v>94</v>
      </c>
      <c r="G2308" s="13" t="s">
        <v>1463</v>
      </c>
      <c r="H2308" s="36">
        <v>1</v>
      </c>
    </row>
    <row r="2309" spans="1:8">
      <c r="A2309" s="23">
        <v>2019</v>
      </c>
      <c r="B2309" s="23" t="s">
        <v>2366</v>
      </c>
      <c r="C2309" s="23" t="s">
        <v>1886</v>
      </c>
      <c r="D2309" s="13" t="s">
        <v>70</v>
      </c>
      <c r="E2309" s="13" t="s">
        <v>577</v>
      </c>
      <c r="F2309" s="13" t="s">
        <v>23</v>
      </c>
      <c r="G2309" s="13" t="s">
        <v>1464</v>
      </c>
      <c r="H2309" s="36">
        <v>1</v>
      </c>
    </row>
    <row r="2310" spans="1:8">
      <c r="A2310" s="23">
        <v>2019</v>
      </c>
      <c r="B2310" s="23" t="s">
        <v>2366</v>
      </c>
      <c r="C2310" s="23" t="s">
        <v>1886</v>
      </c>
      <c r="D2310" s="13" t="s">
        <v>70</v>
      </c>
      <c r="E2310" s="13" t="s">
        <v>577</v>
      </c>
      <c r="F2310" s="13" t="s">
        <v>89</v>
      </c>
      <c r="G2310" s="13" t="s">
        <v>1465</v>
      </c>
      <c r="H2310" s="36">
        <v>1</v>
      </c>
    </row>
    <row r="2311" spans="1:8">
      <c r="A2311" s="23">
        <v>2019</v>
      </c>
      <c r="B2311" s="23" t="s">
        <v>2366</v>
      </c>
      <c r="C2311" s="23" t="s">
        <v>1886</v>
      </c>
      <c r="D2311" s="13" t="s">
        <v>70</v>
      </c>
      <c r="E2311" s="13" t="s">
        <v>577</v>
      </c>
      <c r="F2311" s="13" t="s">
        <v>100</v>
      </c>
      <c r="G2311" s="13" t="s">
        <v>1468</v>
      </c>
      <c r="H2311" s="36">
        <v>3</v>
      </c>
    </row>
    <row r="2312" spans="1:8">
      <c r="A2312" s="23">
        <v>2019</v>
      </c>
      <c r="B2312" s="23" t="s">
        <v>2366</v>
      </c>
      <c r="C2312" s="23" t="s">
        <v>1886</v>
      </c>
      <c r="D2312" s="13" t="s">
        <v>70</v>
      </c>
      <c r="E2312" s="13" t="s">
        <v>577</v>
      </c>
      <c r="F2312" s="13" t="s">
        <v>164</v>
      </c>
      <c r="G2312" s="13" t="s">
        <v>584</v>
      </c>
      <c r="H2312" s="36">
        <v>2</v>
      </c>
    </row>
    <row r="2313" spans="1:8">
      <c r="A2313" s="23">
        <v>2019</v>
      </c>
      <c r="B2313" s="23" t="s">
        <v>2366</v>
      </c>
      <c r="C2313" s="23" t="s">
        <v>1886</v>
      </c>
      <c r="D2313" s="13" t="s">
        <v>70</v>
      </c>
      <c r="E2313" s="13" t="s">
        <v>577</v>
      </c>
      <c r="F2313" s="13" t="s">
        <v>70</v>
      </c>
      <c r="G2313" s="13" t="s">
        <v>1478</v>
      </c>
      <c r="H2313" s="36">
        <v>1</v>
      </c>
    </row>
    <row r="2314" spans="1:8">
      <c r="A2314" s="23">
        <v>2019</v>
      </c>
      <c r="B2314" s="23" t="s">
        <v>2366</v>
      </c>
      <c r="C2314" s="23" t="s">
        <v>1886</v>
      </c>
      <c r="D2314" s="13" t="s">
        <v>70</v>
      </c>
      <c r="E2314" s="13" t="s">
        <v>1466</v>
      </c>
      <c r="F2314" s="13" t="s">
        <v>70</v>
      </c>
      <c r="G2314" s="13" t="s">
        <v>577</v>
      </c>
      <c r="H2314" s="36">
        <v>1</v>
      </c>
    </row>
    <row r="2315" spans="1:8">
      <c r="A2315" s="23">
        <v>2019</v>
      </c>
      <c r="B2315" s="23" t="s">
        <v>2366</v>
      </c>
      <c r="C2315" s="23" t="s">
        <v>1886</v>
      </c>
      <c r="D2315" s="13" t="s">
        <v>70</v>
      </c>
      <c r="E2315" s="13" t="s">
        <v>1466</v>
      </c>
      <c r="F2315" s="13" t="s">
        <v>10</v>
      </c>
      <c r="G2315" s="13" t="s">
        <v>1455</v>
      </c>
      <c r="H2315" s="36">
        <v>1</v>
      </c>
    </row>
    <row r="2316" spans="1:8">
      <c r="A2316" s="23">
        <v>2019</v>
      </c>
      <c r="B2316" s="23" t="s">
        <v>2366</v>
      </c>
      <c r="C2316" s="23" t="s">
        <v>1886</v>
      </c>
      <c r="D2316" s="13" t="s">
        <v>70</v>
      </c>
      <c r="E2316" s="13" t="s">
        <v>1466</v>
      </c>
      <c r="F2316" s="13" t="s">
        <v>60</v>
      </c>
      <c r="G2316" s="13" t="s">
        <v>1458</v>
      </c>
      <c r="H2316" s="36">
        <v>3</v>
      </c>
    </row>
    <row r="2317" spans="1:8">
      <c r="A2317" s="23">
        <v>2019</v>
      </c>
      <c r="B2317" s="23" t="s">
        <v>2366</v>
      </c>
      <c r="C2317" s="23" t="s">
        <v>1886</v>
      </c>
      <c r="D2317" s="13" t="s">
        <v>70</v>
      </c>
      <c r="E2317" s="13" t="s">
        <v>1466</v>
      </c>
      <c r="F2317" s="13" t="s">
        <v>41</v>
      </c>
      <c r="G2317" s="13" t="s">
        <v>1461</v>
      </c>
      <c r="H2317" s="36">
        <v>2</v>
      </c>
    </row>
    <row r="2318" spans="1:8">
      <c r="A2318" s="23">
        <v>2019</v>
      </c>
      <c r="B2318" s="23" t="s">
        <v>2366</v>
      </c>
      <c r="C2318" s="23" t="s">
        <v>1886</v>
      </c>
      <c r="D2318" s="13" t="s">
        <v>70</v>
      </c>
      <c r="E2318" s="13" t="s">
        <v>1466</v>
      </c>
      <c r="F2318" s="13" t="s">
        <v>10</v>
      </c>
      <c r="G2318" s="13" t="s">
        <v>1467</v>
      </c>
      <c r="H2318" s="36">
        <v>1</v>
      </c>
    </row>
    <row r="2319" spans="1:8">
      <c r="A2319" s="23">
        <v>2019</v>
      </c>
      <c r="B2319" s="23" t="s">
        <v>2366</v>
      </c>
      <c r="C2319" s="23" t="s">
        <v>1886</v>
      </c>
      <c r="D2319" s="13" t="s">
        <v>70</v>
      </c>
      <c r="E2319" s="13" t="s">
        <v>1466</v>
      </c>
      <c r="F2319" s="13" t="s">
        <v>100</v>
      </c>
      <c r="G2319" s="13" t="s">
        <v>1468</v>
      </c>
      <c r="H2319" s="36">
        <v>3</v>
      </c>
    </row>
    <row r="2320" spans="1:8">
      <c r="A2320" s="23">
        <v>2019</v>
      </c>
      <c r="B2320" s="23" t="s">
        <v>2366</v>
      </c>
      <c r="C2320" s="23" t="s">
        <v>1886</v>
      </c>
      <c r="D2320" s="13" t="s">
        <v>70</v>
      </c>
      <c r="E2320" s="13" t="s">
        <v>1466</v>
      </c>
      <c r="F2320" s="13" t="s">
        <v>70</v>
      </c>
      <c r="G2320" s="13" t="s">
        <v>1469</v>
      </c>
      <c r="H2320" s="36">
        <v>3</v>
      </c>
    </row>
    <row r="2321" spans="1:8">
      <c r="A2321" s="23">
        <v>2019</v>
      </c>
      <c r="B2321" s="23" t="s">
        <v>2366</v>
      </c>
      <c r="C2321" s="23" t="s">
        <v>1886</v>
      </c>
      <c r="D2321" s="13" t="s">
        <v>70</v>
      </c>
      <c r="E2321" s="13" t="s">
        <v>1466</v>
      </c>
      <c r="F2321" s="13" t="s">
        <v>86</v>
      </c>
      <c r="G2321" s="13" t="s">
        <v>87</v>
      </c>
      <c r="H2321" s="36">
        <v>1</v>
      </c>
    </row>
    <row r="2322" spans="1:8">
      <c r="A2322" s="23">
        <v>2019</v>
      </c>
      <c r="B2322" s="23" t="s">
        <v>2366</v>
      </c>
      <c r="C2322" s="23" t="s">
        <v>1886</v>
      </c>
      <c r="D2322" s="13" t="s">
        <v>70</v>
      </c>
      <c r="E2322" s="13" t="s">
        <v>1466</v>
      </c>
      <c r="F2322" s="13" t="s">
        <v>76</v>
      </c>
      <c r="G2322" s="13" t="s">
        <v>77</v>
      </c>
      <c r="H2322" s="36">
        <v>5</v>
      </c>
    </row>
    <row r="2323" spans="1:8">
      <c r="A2323" s="23">
        <v>2019</v>
      </c>
      <c r="B2323" s="23" t="s">
        <v>2366</v>
      </c>
      <c r="C2323" s="23" t="s">
        <v>1886</v>
      </c>
      <c r="D2323" s="13" t="s">
        <v>70</v>
      </c>
      <c r="E2323" s="13" t="s">
        <v>1466</v>
      </c>
      <c r="F2323" s="13" t="s">
        <v>164</v>
      </c>
      <c r="G2323" s="13" t="s">
        <v>584</v>
      </c>
      <c r="H2323" s="36">
        <v>1</v>
      </c>
    </row>
    <row r="2324" spans="1:8">
      <c r="A2324" s="23">
        <v>2019</v>
      </c>
      <c r="B2324" s="23" t="s">
        <v>2366</v>
      </c>
      <c r="C2324" s="23" t="s">
        <v>1886</v>
      </c>
      <c r="D2324" s="13" t="s">
        <v>70</v>
      </c>
      <c r="E2324" s="13" t="s">
        <v>1466</v>
      </c>
      <c r="F2324" s="13" t="s">
        <v>60</v>
      </c>
      <c r="G2324" s="13" t="s">
        <v>1477</v>
      </c>
      <c r="H2324" s="36">
        <v>2</v>
      </c>
    </row>
    <row r="2325" spans="1:8">
      <c r="A2325" s="23">
        <v>2019</v>
      </c>
      <c r="B2325" s="23" t="s">
        <v>2366</v>
      </c>
      <c r="C2325" s="23" t="s">
        <v>1886</v>
      </c>
      <c r="D2325" s="13" t="s">
        <v>70</v>
      </c>
      <c r="E2325" s="13" t="s">
        <v>1466</v>
      </c>
      <c r="F2325" s="13" t="s">
        <v>70</v>
      </c>
      <c r="G2325" s="13" t="s">
        <v>1478</v>
      </c>
      <c r="H2325" s="36">
        <v>1</v>
      </c>
    </row>
    <row r="2326" spans="1:8">
      <c r="A2326" s="23">
        <v>2019</v>
      </c>
      <c r="B2326" s="23" t="s">
        <v>2366</v>
      </c>
      <c r="C2326" s="23" t="s">
        <v>1886</v>
      </c>
      <c r="D2326" s="13" t="s">
        <v>70</v>
      </c>
      <c r="E2326" s="13" t="s">
        <v>1466</v>
      </c>
      <c r="F2326" s="13" t="s">
        <v>167</v>
      </c>
      <c r="G2326" s="13" t="s">
        <v>1479</v>
      </c>
      <c r="H2326" s="36">
        <v>2</v>
      </c>
    </row>
    <row r="2327" spans="1:8">
      <c r="A2327" s="23">
        <v>2019</v>
      </c>
      <c r="B2327" s="23" t="s">
        <v>2366</v>
      </c>
      <c r="C2327" s="23" t="s">
        <v>1886</v>
      </c>
      <c r="D2327" s="13" t="s">
        <v>70</v>
      </c>
      <c r="E2327" s="13" t="s">
        <v>1469</v>
      </c>
      <c r="F2327" s="13" t="s">
        <v>70</v>
      </c>
      <c r="G2327" s="13" t="s">
        <v>577</v>
      </c>
      <c r="H2327" s="36">
        <v>1</v>
      </c>
    </row>
    <row r="2328" spans="1:8">
      <c r="A2328" s="23">
        <v>2019</v>
      </c>
      <c r="B2328" s="23" t="s">
        <v>2366</v>
      </c>
      <c r="C2328" s="23" t="s">
        <v>1886</v>
      </c>
      <c r="D2328" s="13" t="s">
        <v>70</v>
      </c>
      <c r="E2328" s="13" t="s">
        <v>1469</v>
      </c>
      <c r="F2328" s="13" t="s">
        <v>60</v>
      </c>
      <c r="G2328" s="13" t="s">
        <v>1458</v>
      </c>
      <c r="H2328" s="36">
        <v>2</v>
      </c>
    </row>
    <row r="2329" spans="1:8">
      <c r="A2329" s="23">
        <v>2019</v>
      </c>
      <c r="B2329" s="23" t="s">
        <v>2366</v>
      </c>
      <c r="C2329" s="23" t="s">
        <v>1886</v>
      </c>
      <c r="D2329" s="13" t="s">
        <v>70</v>
      </c>
      <c r="E2329" s="13" t="s">
        <v>1469</v>
      </c>
      <c r="F2329" s="13" t="s">
        <v>70</v>
      </c>
      <c r="G2329" s="13" t="s">
        <v>1466</v>
      </c>
      <c r="H2329" s="36">
        <v>2</v>
      </c>
    </row>
    <row r="2330" spans="1:8">
      <c r="A2330" s="23">
        <v>2019</v>
      </c>
      <c r="B2330" s="23" t="s">
        <v>2366</v>
      </c>
      <c r="C2330" s="23" t="s">
        <v>1886</v>
      </c>
      <c r="D2330" s="13" t="s">
        <v>70</v>
      </c>
      <c r="E2330" s="13" t="s">
        <v>1469</v>
      </c>
      <c r="F2330" s="13" t="s">
        <v>104</v>
      </c>
      <c r="G2330" s="13" t="s">
        <v>1470</v>
      </c>
      <c r="H2330" s="36">
        <v>1</v>
      </c>
    </row>
    <row r="2331" spans="1:8">
      <c r="A2331" s="23">
        <v>2019</v>
      </c>
      <c r="B2331" s="23" t="s">
        <v>2366</v>
      </c>
      <c r="C2331" s="23" t="s">
        <v>1886</v>
      </c>
      <c r="D2331" s="13" t="s">
        <v>70</v>
      </c>
      <c r="E2331" s="13" t="s">
        <v>1469</v>
      </c>
      <c r="F2331" s="13" t="s">
        <v>86</v>
      </c>
      <c r="G2331" s="13" t="s">
        <v>101</v>
      </c>
      <c r="H2331" s="36">
        <v>1</v>
      </c>
    </row>
    <row r="2332" spans="1:8">
      <c r="A2332" s="23">
        <v>2019</v>
      </c>
      <c r="B2332" s="23" t="s">
        <v>2366</v>
      </c>
      <c r="C2332" s="23" t="s">
        <v>1886</v>
      </c>
      <c r="D2332" s="13" t="s">
        <v>70</v>
      </c>
      <c r="E2332" s="13" t="s">
        <v>1469</v>
      </c>
      <c r="F2332" s="13" t="s">
        <v>76</v>
      </c>
      <c r="G2332" s="13" t="s">
        <v>77</v>
      </c>
      <c r="H2332" s="36">
        <v>1</v>
      </c>
    </row>
    <row r="2333" spans="1:8">
      <c r="A2333" s="23">
        <v>2019</v>
      </c>
      <c r="B2333" s="23" t="s">
        <v>2366</v>
      </c>
      <c r="C2333" s="23" t="s">
        <v>1886</v>
      </c>
      <c r="D2333" s="13" t="s">
        <v>70</v>
      </c>
      <c r="E2333" s="13" t="s">
        <v>1469</v>
      </c>
      <c r="F2333" s="13" t="s">
        <v>60</v>
      </c>
      <c r="G2333" s="13" t="s">
        <v>1477</v>
      </c>
      <c r="H2333" s="36">
        <v>1</v>
      </c>
    </row>
    <row r="2334" spans="1:8">
      <c r="A2334" s="23">
        <v>2019</v>
      </c>
      <c r="B2334" s="23" t="s">
        <v>2366</v>
      </c>
      <c r="C2334" s="23" t="s">
        <v>1886</v>
      </c>
      <c r="D2334" s="13" t="s">
        <v>70</v>
      </c>
      <c r="E2334" s="13" t="s">
        <v>1478</v>
      </c>
      <c r="F2334" s="13" t="s">
        <v>70</v>
      </c>
      <c r="G2334" s="13" t="s">
        <v>577</v>
      </c>
      <c r="H2334" s="36">
        <v>1</v>
      </c>
    </row>
    <row r="2335" spans="1:8">
      <c r="A2335" s="23">
        <v>2019</v>
      </c>
      <c r="B2335" s="23" t="s">
        <v>2366</v>
      </c>
      <c r="C2335" s="23" t="s">
        <v>1886</v>
      </c>
      <c r="D2335" s="13" t="s">
        <v>70</v>
      </c>
      <c r="E2335" s="13" t="s">
        <v>1478</v>
      </c>
      <c r="F2335" s="13" t="s">
        <v>10</v>
      </c>
      <c r="G2335" s="13" t="s">
        <v>1454</v>
      </c>
      <c r="H2335" s="36">
        <v>2</v>
      </c>
    </row>
    <row r="2336" spans="1:8">
      <c r="A2336" s="23">
        <v>2019</v>
      </c>
      <c r="B2336" s="23" t="s">
        <v>2366</v>
      </c>
      <c r="C2336" s="23" t="s">
        <v>1886</v>
      </c>
      <c r="D2336" s="13" t="s">
        <v>70</v>
      </c>
      <c r="E2336" s="13" t="s">
        <v>1478</v>
      </c>
      <c r="F2336" s="13" t="s">
        <v>60</v>
      </c>
      <c r="G2336" s="13" t="s">
        <v>1458</v>
      </c>
      <c r="H2336" s="36">
        <v>1</v>
      </c>
    </row>
    <row r="2337" spans="1:8">
      <c r="A2337" s="23">
        <v>2019</v>
      </c>
      <c r="B2337" s="23" t="s">
        <v>2366</v>
      </c>
      <c r="C2337" s="23" t="s">
        <v>1886</v>
      </c>
      <c r="D2337" s="13" t="s">
        <v>70</v>
      </c>
      <c r="E2337" s="13" t="s">
        <v>1478</v>
      </c>
      <c r="F2337" s="13" t="s">
        <v>76</v>
      </c>
      <c r="G2337" s="13" t="s">
        <v>1459</v>
      </c>
      <c r="H2337" s="36">
        <v>1</v>
      </c>
    </row>
    <row r="2338" spans="1:8">
      <c r="A2338" s="23">
        <v>2019</v>
      </c>
      <c r="B2338" s="23" t="s">
        <v>2366</v>
      </c>
      <c r="C2338" s="23" t="s">
        <v>1886</v>
      </c>
      <c r="D2338" s="13" t="s">
        <v>70</v>
      </c>
      <c r="E2338" s="13" t="s">
        <v>1478</v>
      </c>
      <c r="F2338" s="13" t="s">
        <v>5</v>
      </c>
      <c r="G2338" s="13" t="s">
        <v>1462</v>
      </c>
      <c r="H2338" s="36">
        <v>1</v>
      </c>
    </row>
    <row r="2339" spans="1:8">
      <c r="A2339" s="23">
        <v>2019</v>
      </c>
      <c r="B2339" s="23" t="s">
        <v>2366</v>
      </c>
      <c r="C2339" s="23" t="s">
        <v>1886</v>
      </c>
      <c r="D2339" s="13" t="s">
        <v>70</v>
      </c>
      <c r="E2339" s="13" t="s">
        <v>1478</v>
      </c>
      <c r="F2339" s="13" t="s">
        <v>70</v>
      </c>
      <c r="G2339" s="13" t="s">
        <v>1466</v>
      </c>
      <c r="H2339" s="36">
        <v>2</v>
      </c>
    </row>
    <row r="2340" spans="1:8">
      <c r="A2340" s="23">
        <v>2019</v>
      </c>
      <c r="B2340" s="23" t="s">
        <v>2366</v>
      </c>
      <c r="C2340" s="23" t="s">
        <v>1886</v>
      </c>
      <c r="D2340" s="13" t="s">
        <v>70</v>
      </c>
      <c r="E2340" s="13" t="s">
        <v>1478</v>
      </c>
      <c r="F2340" s="13" t="s">
        <v>10</v>
      </c>
      <c r="G2340" s="13" t="s">
        <v>1467</v>
      </c>
      <c r="H2340" s="36">
        <v>1</v>
      </c>
    </row>
    <row r="2341" spans="1:8">
      <c r="A2341" s="23">
        <v>2019</v>
      </c>
      <c r="B2341" s="23" t="s">
        <v>2366</v>
      </c>
      <c r="C2341" s="23" t="s">
        <v>1886</v>
      </c>
      <c r="D2341" s="13" t="s">
        <v>70</v>
      </c>
      <c r="E2341" s="13" t="s">
        <v>1478</v>
      </c>
      <c r="F2341" s="13" t="s">
        <v>100</v>
      </c>
      <c r="G2341" s="13" t="s">
        <v>1468</v>
      </c>
      <c r="H2341" s="36">
        <v>1</v>
      </c>
    </row>
    <row r="2342" spans="1:8">
      <c r="A2342" s="23">
        <v>2019</v>
      </c>
      <c r="B2342" s="23" t="s">
        <v>2366</v>
      </c>
      <c r="C2342" s="23" t="s">
        <v>1886</v>
      </c>
      <c r="D2342" s="13" t="s">
        <v>70</v>
      </c>
      <c r="E2342" s="13" t="s">
        <v>1478</v>
      </c>
      <c r="F2342" s="13" t="s">
        <v>70</v>
      </c>
      <c r="G2342" s="13" t="s">
        <v>1469</v>
      </c>
      <c r="H2342" s="36">
        <v>1</v>
      </c>
    </row>
    <row r="2343" spans="1:8">
      <c r="A2343" s="23">
        <v>2019</v>
      </c>
      <c r="B2343" s="23" t="s">
        <v>2366</v>
      </c>
      <c r="C2343" s="23" t="s">
        <v>1886</v>
      </c>
      <c r="D2343" s="13" t="s">
        <v>70</v>
      </c>
      <c r="E2343" s="13" t="s">
        <v>1478</v>
      </c>
      <c r="F2343" s="13" t="s">
        <v>86</v>
      </c>
      <c r="G2343" s="13" t="s">
        <v>87</v>
      </c>
      <c r="H2343" s="36">
        <v>1</v>
      </c>
    </row>
    <row r="2344" spans="1:8">
      <c r="A2344" s="23">
        <v>2019</v>
      </c>
      <c r="B2344" s="23" t="s">
        <v>2366</v>
      </c>
      <c r="C2344" s="23" t="s">
        <v>1886</v>
      </c>
      <c r="D2344" s="13" t="s">
        <v>76</v>
      </c>
      <c r="E2344" s="13" t="s">
        <v>2395</v>
      </c>
      <c r="F2344" s="13" t="s">
        <v>23</v>
      </c>
      <c r="G2344" s="13" t="s">
        <v>1453</v>
      </c>
      <c r="H2344" s="36">
        <v>1</v>
      </c>
    </row>
    <row r="2345" spans="1:8">
      <c r="A2345" s="23">
        <v>2019</v>
      </c>
      <c r="B2345" s="23" t="s">
        <v>2366</v>
      </c>
      <c r="C2345" s="23" t="s">
        <v>1886</v>
      </c>
      <c r="D2345" s="13" t="s">
        <v>76</v>
      </c>
      <c r="E2345" s="13" t="s">
        <v>2395</v>
      </c>
      <c r="F2345" s="13" t="s">
        <v>76</v>
      </c>
      <c r="G2345" s="13" t="s">
        <v>1459</v>
      </c>
      <c r="H2345" s="36">
        <v>1</v>
      </c>
    </row>
    <row r="2346" spans="1:8">
      <c r="A2346" s="23">
        <v>2019</v>
      </c>
      <c r="B2346" s="23" t="s">
        <v>2366</v>
      </c>
      <c r="C2346" s="23" t="s">
        <v>1886</v>
      </c>
      <c r="D2346" s="13" t="s">
        <v>76</v>
      </c>
      <c r="E2346" s="13" t="s">
        <v>2395</v>
      </c>
      <c r="F2346" s="13" t="s">
        <v>76</v>
      </c>
      <c r="G2346" s="13" t="s">
        <v>77</v>
      </c>
      <c r="H2346" s="36">
        <v>1</v>
      </c>
    </row>
    <row r="2347" spans="1:8">
      <c r="A2347" s="23">
        <v>2019</v>
      </c>
      <c r="B2347" s="23" t="s">
        <v>2366</v>
      </c>
      <c r="C2347" s="23" t="s">
        <v>1886</v>
      </c>
      <c r="D2347" s="13" t="s">
        <v>76</v>
      </c>
      <c r="E2347" s="13" t="s">
        <v>1459</v>
      </c>
      <c r="F2347" s="13" t="s">
        <v>23</v>
      </c>
      <c r="G2347" s="13" t="s">
        <v>1453</v>
      </c>
      <c r="H2347" s="36">
        <v>45</v>
      </c>
    </row>
    <row r="2348" spans="1:8">
      <c r="A2348" s="23">
        <v>2019</v>
      </c>
      <c r="B2348" s="23" t="s">
        <v>2366</v>
      </c>
      <c r="C2348" s="23" t="s">
        <v>1886</v>
      </c>
      <c r="D2348" s="13" t="s">
        <v>76</v>
      </c>
      <c r="E2348" s="13" t="s">
        <v>1459</v>
      </c>
      <c r="F2348" s="13" t="s">
        <v>70</v>
      </c>
      <c r="G2348" s="13" t="s">
        <v>577</v>
      </c>
      <c r="H2348" s="36">
        <v>11</v>
      </c>
    </row>
    <row r="2349" spans="1:8">
      <c r="A2349" s="23">
        <v>2019</v>
      </c>
      <c r="B2349" s="23" t="s">
        <v>2366</v>
      </c>
      <c r="C2349" s="23" t="s">
        <v>1886</v>
      </c>
      <c r="D2349" s="13" t="s">
        <v>76</v>
      </c>
      <c r="E2349" s="13" t="s">
        <v>1459</v>
      </c>
      <c r="F2349" s="13" t="s">
        <v>10</v>
      </c>
      <c r="G2349" s="13" t="s">
        <v>1454</v>
      </c>
      <c r="H2349" s="36">
        <v>20</v>
      </c>
    </row>
    <row r="2350" spans="1:8">
      <c r="A2350" s="23">
        <v>2019</v>
      </c>
      <c r="B2350" s="23" t="s">
        <v>2366</v>
      </c>
      <c r="C2350" s="23" t="s">
        <v>1886</v>
      </c>
      <c r="D2350" s="13" t="s">
        <v>76</v>
      </c>
      <c r="E2350" s="13" t="s">
        <v>1459</v>
      </c>
      <c r="F2350" s="13" t="s">
        <v>10</v>
      </c>
      <c r="G2350" s="13" t="s">
        <v>1455</v>
      </c>
      <c r="H2350" s="36">
        <v>12</v>
      </c>
    </row>
    <row r="2351" spans="1:8">
      <c r="A2351" s="23">
        <v>2019</v>
      </c>
      <c r="B2351" s="23" t="s">
        <v>2366</v>
      </c>
      <c r="C2351" s="23" t="s">
        <v>1886</v>
      </c>
      <c r="D2351" s="13" t="s">
        <v>76</v>
      </c>
      <c r="E2351" s="13" t="s">
        <v>1459</v>
      </c>
      <c r="F2351" s="13" t="s">
        <v>60</v>
      </c>
      <c r="G2351" s="13" t="s">
        <v>1458</v>
      </c>
      <c r="H2351" s="36">
        <v>57</v>
      </c>
    </row>
    <row r="2352" spans="1:8">
      <c r="A2352" s="23">
        <v>2019</v>
      </c>
      <c r="B2352" s="23" t="s">
        <v>2366</v>
      </c>
      <c r="C2352" s="23" t="s">
        <v>1886</v>
      </c>
      <c r="D2352" s="13" t="s">
        <v>76</v>
      </c>
      <c r="E2352" s="13" t="s">
        <v>1459</v>
      </c>
      <c r="F2352" s="13" t="s">
        <v>41</v>
      </c>
      <c r="G2352" s="13" t="s">
        <v>1461</v>
      </c>
      <c r="H2352" s="36">
        <v>9</v>
      </c>
    </row>
    <row r="2353" spans="1:8">
      <c r="A2353" s="23">
        <v>2019</v>
      </c>
      <c r="B2353" s="23" t="s">
        <v>2366</v>
      </c>
      <c r="C2353" s="23" t="s">
        <v>1886</v>
      </c>
      <c r="D2353" s="13" t="s">
        <v>76</v>
      </c>
      <c r="E2353" s="13" t="s">
        <v>1459</v>
      </c>
      <c r="F2353" s="13" t="s">
        <v>5</v>
      </c>
      <c r="G2353" s="13" t="s">
        <v>1462</v>
      </c>
      <c r="H2353" s="36">
        <v>8</v>
      </c>
    </row>
    <row r="2354" spans="1:8">
      <c r="A2354" s="23">
        <v>2019</v>
      </c>
      <c r="B2354" s="23" t="s">
        <v>2366</v>
      </c>
      <c r="C2354" s="23" t="s">
        <v>1886</v>
      </c>
      <c r="D2354" s="13" t="s">
        <v>76</v>
      </c>
      <c r="E2354" s="13" t="s">
        <v>1459</v>
      </c>
      <c r="F2354" s="13" t="s">
        <v>23</v>
      </c>
      <c r="G2354" s="13" t="s">
        <v>1464</v>
      </c>
      <c r="H2354" s="36">
        <v>3</v>
      </c>
    </row>
    <row r="2355" spans="1:8">
      <c r="A2355" s="23">
        <v>2019</v>
      </c>
      <c r="B2355" s="23" t="s">
        <v>2366</v>
      </c>
      <c r="C2355" s="23" t="s">
        <v>1886</v>
      </c>
      <c r="D2355" s="13" t="s">
        <v>76</v>
      </c>
      <c r="E2355" s="13" t="s">
        <v>1459</v>
      </c>
      <c r="F2355" s="13" t="s">
        <v>70</v>
      </c>
      <c r="G2355" s="13" t="s">
        <v>1466</v>
      </c>
      <c r="H2355" s="36">
        <v>21</v>
      </c>
    </row>
    <row r="2356" spans="1:8">
      <c r="A2356" s="23">
        <v>2019</v>
      </c>
      <c r="B2356" s="23" t="s">
        <v>2366</v>
      </c>
      <c r="C2356" s="23" t="s">
        <v>1886</v>
      </c>
      <c r="D2356" s="13" t="s">
        <v>76</v>
      </c>
      <c r="E2356" s="13" t="s">
        <v>1459</v>
      </c>
      <c r="F2356" s="13" t="s">
        <v>10</v>
      </c>
      <c r="G2356" s="13" t="s">
        <v>1467</v>
      </c>
      <c r="H2356" s="36">
        <v>4</v>
      </c>
    </row>
    <row r="2357" spans="1:8">
      <c r="A2357" s="23">
        <v>2019</v>
      </c>
      <c r="B2357" s="23" t="s">
        <v>2366</v>
      </c>
      <c r="C2357" s="23" t="s">
        <v>1886</v>
      </c>
      <c r="D2357" s="13" t="s">
        <v>76</v>
      </c>
      <c r="E2357" s="13" t="s">
        <v>1459</v>
      </c>
      <c r="F2357" s="13" t="s">
        <v>100</v>
      </c>
      <c r="G2357" s="13" t="s">
        <v>1468</v>
      </c>
      <c r="H2357" s="36">
        <v>3</v>
      </c>
    </row>
    <row r="2358" spans="1:8">
      <c r="A2358" s="23">
        <v>2019</v>
      </c>
      <c r="B2358" s="23" t="s">
        <v>2366</v>
      </c>
      <c r="C2358" s="23" t="s">
        <v>1886</v>
      </c>
      <c r="D2358" s="13" t="s">
        <v>76</v>
      </c>
      <c r="E2358" s="13" t="s">
        <v>1459</v>
      </c>
      <c r="F2358" s="13" t="s">
        <v>70</v>
      </c>
      <c r="G2358" s="13" t="s">
        <v>1469</v>
      </c>
      <c r="H2358" s="36">
        <v>9</v>
      </c>
    </row>
    <row r="2359" spans="1:8">
      <c r="A2359" s="23">
        <v>2019</v>
      </c>
      <c r="B2359" s="23" t="s">
        <v>2366</v>
      </c>
      <c r="C2359" s="23" t="s">
        <v>1886</v>
      </c>
      <c r="D2359" s="13" t="s">
        <v>76</v>
      </c>
      <c r="E2359" s="13" t="s">
        <v>1459</v>
      </c>
      <c r="F2359" s="13" t="s">
        <v>104</v>
      </c>
      <c r="G2359" s="13" t="s">
        <v>1470</v>
      </c>
      <c r="H2359" s="36">
        <v>1</v>
      </c>
    </row>
    <row r="2360" spans="1:8">
      <c r="A2360" s="23">
        <v>2019</v>
      </c>
      <c r="B2360" s="23" t="s">
        <v>2366</v>
      </c>
      <c r="C2360" s="23" t="s">
        <v>1886</v>
      </c>
      <c r="D2360" s="13" t="s">
        <v>76</v>
      </c>
      <c r="E2360" s="13" t="s">
        <v>1459</v>
      </c>
      <c r="F2360" s="13" t="s">
        <v>86</v>
      </c>
      <c r="G2360" s="13" t="s">
        <v>87</v>
      </c>
      <c r="H2360" s="36">
        <v>1</v>
      </c>
    </row>
    <row r="2361" spans="1:8">
      <c r="A2361" s="23">
        <v>2019</v>
      </c>
      <c r="B2361" s="23" t="s">
        <v>2366</v>
      </c>
      <c r="C2361" s="23" t="s">
        <v>1886</v>
      </c>
      <c r="D2361" s="13" t="s">
        <v>76</v>
      </c>
      <c r="E2361" s="13" t="s">
        <v>1459</v>
      </c>
      <c r="F2361" s="13" t="s">
        <v>76</v>
      </c>
      <c r="G2361" s="13" t="s">
        <v>77</v>
      </c>
      <c r="H2361" s="36">
        <v>6</v>
      </c>
    </row>
    <row r="2362" spans="1:8">
      <c r="A2362" s="23">
        <v>2019</v>
      </c>
      <c r="B2362" s="23" t="s">
        <v>2366</v>
      </c>
      <c r="C2362" s="23" t="s">
        <v>1886</v>
      </c>
      <c r="D2362" s="13" t="s">
        <v>76</v>
      </c>
      <c r="E2362" s="13" t="s">
        <v>1459</v>
      </c>
      <c r="F2362" s="13" t="s">
        <v>164</v>
      </c>
      <c r="G2362" s="13" t="s">
        <v>584</v>
      </c>
      <c r="H2362" s="36">
        <v>19</v>
      </c>
    </row>
    <row r="2363" spans="1:8">
      <c r="A2363" s="23">
        <v>2019</v>
      </c>
      <c r="B2363" s="23" t="s">
        <v>2366</v>
      </c>
      <c r="C2363" s="23" t="s">
        <v>1886</v>
      </c>
      <c r="D2363" s="13" t="s">
        <v>76</v>
      </c>
      <c r="E2363" s="13" t="s">
        <v>1459</v>
      </c>
      <c r="F2363" s="13" t="s">
        <v>60</v>
      </c>
      <c r="G2363" s="13" t="s">
        <v>1477</v>
      </c>
      <c r="H2363" s="36">
        <v>20</v>
      </c>
    </row>
    <row r="2364" spans="1:8">
      <c r="A2364" s="23">
        <v>2019</v>
      </c>
      <c r="B2364" s="23" t="s">
        <v>2366</v>
      </c>
      <c r="C2364" s="23" t="s">
        <v>1886</v>
      </c>
      <c r="D2364" s="13" t="s">
        <v>76</v>
      </c>
      <c r="E2364" s="13" t="s">
        <v>1459</v>
      </c>
      <c r="F2364" s="13" t="s">
        <v>70</v>
      </c>
      <c r="G2364" s="13" t="s">
        <v>1478</v>
      </c>
      <c r="H2364" s="36">
        <v>13</v>
      </c>
    </row>
    <row r="2365" spans="1:8">
      <c r="A2365" s="23">
        <v>2019</v>
      </c>
      <c r="B2365" s="23" t="s">
        <v>2366</v>
      </c>
      <c r="C2365" s="23" t="s">
        <v>1886</v>
      </c>
      <c r="D2365" s="13" t="s">
        <v>76</v>
      </c>
      <c r="E2365" s="13" t="s">
        <v>77</v>
      </c>
      <c r="F2365" s="13" t="s">
        <v>70</v>
      </c>
      <c r="G2365" s="13" t="s">
        <v>577</v>
      </c>
      <c r="H2365" s="36">
        <v>2</v>
      </c>
    </row>
    <row r="2366" spans="1:8">
      <c r="A2366" s="23">
        <v>2019</v>
      </c>
      <c r="B2366" s="23" t="s">
        <v>2366</v>
      </c>
      <c r="C2366" s="23" t="s">
        <v>1886</v>
      </c>
      <c r="D2366" s="13" t="s">
        <v>76</v>
      </c>
      <c r="E2366" s="13" t="s">
        <v>77</v>
      </c>
      <c r="F2366" s="13" t="s">
        <v>10</v>
      </c>
      <c r="G2366" s="13" t="s">
        <v>1454</v>
      </c>
      <c r="H2366" s="36">
        <v>1</v>
      </c>
    </row>
    <row r="2367" spans="1:8">
      <c r="A2367" s="23">
        <v>2019</v>
      </c>
      <c r="B2367" s="23" t="s">
        <v>2366</v>
      </c>
      <c r="C2367" s="23" t="s">
        <v>1886</v>
      </c>
      <c r="D2367" s="13" t="s">
        <v>76</v>
      </c>
      <c r="E2367" s="13" t="s">
        <v>77</v>
      </c>
      <c r="F2367" s="13" t="s">
        <v>10</v>
      </c>
      <c r="G2367" s="13" t="s">
        <v>1455</v>
      </c>
      <c r="H2367" s="36">
        <v>1</v>
      </c>
    </row>
    <row r="2368" spans="1:8">
      <c r="A2368" s="23">
        <v>2019</v>
      </c>
      <c r="B2368" s="23" t="s">
        <v>2366</v>
      </c>
      <c r="C2368" s="23" t="s">
        <v>1886</v>
      </c>
      <c r="D2368" s="13" t="s">
        <v>76</v>
      </c>
      <c r="E2368" s="13" t="s">
        <v>77</v>
      </c>
      <c r="F2368" s="13" t="s">
        <v>60</v>
      </c>
      <c r="G2368" s="13" t="s">
        <v>1458</v>
      </c>
      <c r="H2368" s="36">
        <v>1</v>
      </c>
    </row>
    <row r="2369" spans="1:8">
      <c r="A2369" s="23">
        <v>2019</v>
      </c>
      <c r="B2369" s="23" t="s">
        <v>2366</v>
      </c>
      <c r="C2369" s="23" t="s">
        <v>1886</v>
      </c>
      <c r="D2369" s="13" t="s">
        <v>76</v>
      </c>
      <c r="E2369" s="13" t="s">
        <v>77</v>
      </c>
      <c r="F2369" s="13" t="s">
        <v>76</v>
      </c>
      <c r="G2369" s="13" t="s">
        <v>1459</v>
      </c>
      <c r="H2369" s="36">
        <v>2</v>
      </c>
    </row>
    <row r="2370" spans="1:8">
      <c r="A2370" s="23">
        <v>2019</v>
      </c>
      <c r="B2370" s="23" t="s">
        <v>2366</v>
      </c>
      <c r="C2370" s="23" t="s">
        <v>1886</v>
      </c>
      <c r="D2370" s="13" t="s">
        <v>76</v>
      </c>
      <c r="E2370" s="13" t="s">
        <v>77</v>
      </c>
      <c r="F2370" s="13" t="s">
        <v>23</v>
      </c>
      <c r="G2370" s="13" t="s">
        <v>1464</v>
      </c>
      <c r="H2370" s="36">
        <v>2</v>
      </c>
    </row>
    <row r="2371" spans="1:8">
      <c r="A2371" s="23">
        <v>2019</v>
      </c>
      <c r="B2371" s="23" t="s">
        <v>2366</v>
      </c>
      <c r="C2371" s="23" t="s">
        <v>1886</v>
      </c>
      <c r="D2371" s="13" t="s">
        <v>76</v>
      </c>
      <c r="E2371" s="13" t="s">
        <v>77</v>
      </c>
      <c r="F2371" s="13" t="s">
        <v>70</v>
      </c>
      <c r="G2371" s="13" t="s">
        <v>1466</v>
      </c>
      <c r="H2371" s="36">
        <v>7</v>
      </c>
    </row>
    <row r="2372" spans="1:8">
      <c r="A2372" s="23">
        <v>2019</v>
      </c>
      <c r="B2372" s="23" t="s">
        <v>2366</v>
      </c>
      <c r="C2372" s="23" t="s">
        <v>1886</v>
      </c>
      <c r="D2372" s="13" t="s">
        <v>76</v>
      </c>
      <c r="E2372" s="13" t="s">
        <v>77</v>
      </c>
      <c r="F2372" s="13" t="s">
        <v>10</v>
      </c>
      <c r="G2372" s="13" t="s">
        <v>1467</v>
      </c>
      <c r="H2372" s="36">
        <v>1</v>
      </c>
    </row>
    <row r="2373" spans="1:8">
      <c r="A2373" s="23">
        <v>2019</v>
      </c>
      <c r="B2373" s="23" t="s">
        <v>2366</v>
      </c>
      <c r="C2373" s="23" t="s">
        <v>1886</v>
      </c>
      <c r="D2373" s="13" t="s">
        <v>76</v>
      </c>
      <c r="E2373" s="13" t="s">
        <v>77</v>
      </c>
      <c r="F2373" s="13" t="s">
        <v>100</v>
      </c>
      <c r="G2373" s="13" t="s">
        <v>1468</v>
      </c>
      <c r="H2373" s="36">
        <v>3</v>
      </c>
    </row>
    <row r="2374" spans="1:8">
      <c r="A2374" s="23">
        <v>2019</v>
      </c>
      <c r="B2374" s="23" t="s">
        <v>2366</v>
      </c>
      <c r="C2374" s="23" t="s">
        <v>1886</v>
      </c>
      <c r="D2374" s="13" t="s">
        <v>76</v>
      </c>
      <c r="E2374" s="13" t="s">
        <v>77</v>
      </c>
      <c r="F2374" s="13" t="s">
        <v>70</v>
      </c>
      <c r="G2374" s="13" t="s">
        <v>1469</v>
      </c>
      <c r="H2374" s="36">
        <v>1</v>
      </c>
    </row>
    <row r="2375" spans="1:8">
      <c r="A2375" s="23">
        <v>2019</v>
      </c>
      <c r="B2375" s="23" t="s">
        <v>2366</v>
      </c>
      <c r="C2375" s="23" t="s">
        <v>1886</v>
      </c>
      <c r="D2375" s="13" t="s">
        <v>76</v>
      </c>
      <c r="E2375" s="13" t="s">
        <v>77</v>
      </c>
      <c r="F2375" s="13" t="s">
        <v>86</v>
      </c>
      <c r="G2375" s="13" t="s">
        <v>87</v>
      </c>
      <c r="H2375" s="36">
        <v>1</v>
      </c>
    </row>
    <row r="2376" spans="1:8">
      <c r="A2376" s="23">
        <v>2019</v>
      </c>
      <c r="B2376" s="23" t="s">
        <v>2366</v>
      </c>
      <c r="C2376" s="23" t="s">
        <v>1886</v>
      </c>
      <c r="D2376" s="13" t="s">
        <v>76</v>
      </c>
      <c r="E2376" s="13" t="s">
        <v>77</v>
      </c>
      <c r="F2376" s="13" t="s">
        <v>164</v>
      </c>
      <c r="G2376" s="13" t="s">
        <v>584</v>
      </c>
      <c r="H2376" s="36">
        <v>3</v>
      </c>
    </row>
    <row r="2377" spans="1:8">
      <c r="A2377" s="23">
        <v>2019</v>
      </c>
      <c r="B2377" s="23" t="s">
        <v>2366</v>
      </c>
      <c r="C2377" s="23" t="s">
        <v>1886</v>
      </c>
      <c r="D2377" s="13" t="s">
        <v>76</v>
      </c>
      <c r="E2377" s="13" t="s">
        <v>77</v>
      </c>
      <c r="F2377" s="13" t="s">
        <v>60</v>
      </c>
      <c r="G2377" s="13" t="s">
        <v>1477</v>
      </c>
      <c r="H2377" s="36">
        <v>4</v>
      </c>
    </row>
    <row r="2378" spans="1:8">
      <c r="A2378" s="23">
        <v>2019</v>
      </c>
      <c r="B2378" s="23" t="s">
        <v>2366</v>
      </c>
      <c r="C2378" s="23" t="s">
        <v>1886</v>
      </c>
      <c r="D2378" s="13" t="s">
        <v>76</v>
      </c>
      <c r="E2378" s="13" t="s">
        <v>77</v>
      </c>
      <c r="F2378" s="13" t="s">
        <v>70</v>
      </c>
      <c r="G2378" s="13" t="s">
        <v>1478</v>
      </c>
      <c r="H2378" s="36">
        <v>2</v>
      </c>
    </row>
    <row r="2379" spans="1:8">
      <c r="A2379" s="23">
        <v>2019</v>
      </c>
      <c r="B2379" s="23" t="s">
        <v>2366</v>
      </c>
      <c r="C2379" s="23" t="s">
        <v>1886</v>
      </c>
      <c r="D2379" s="13" t="s">
        <v>86</v>
      </c>
      <c r="E2379" s="13" t="s">
        <v>3970</v>
      </c>
      <c r="F2379" s="13" t="s">
        <v>76</v>
      </c>
      <c r="G2379" s="13" t="s">
        <v>2395</v>
      </c>
      <c r="H2379" s="36">
        <v>1</v>
      </c>
    </row>
    <row r="2380" spans="1:8">
      <c r="A2380" s="23">
        <v>2019</v>
      </c>
      <c r="B2380" s="23" t="s">
        <v>2366</v>
      </c>
      <c r="C2380" s="23" t="s">
        <v>1886</v>
      </c>
      <c r="D2380" s="13" t="s">
        <v>86</v>
      </c>
      <c r="E2380" s="13" t="s">
        <v>2635</v>
      </c>
      <c r="F2380" s="13" t="s">
        <v>164</v>
      </c>
      <c r="G2380" s="13" t="s">
        <v>584</v>
      </c>
      <c r="H2380" s="36">
        <v>2</v>
      </c>
    </row>
    <row r="2381" spans="1:8">
      <c r="A2381" s="23">
        <v>2019</v>
      </c>
      <c r="B2381" s="23" t="s">
        <v>2366</v>
      </c>
      <c r="C2381" s="23" t="s">
        <v>1886</v>
      </c>
      <c r="D2381" s="13" t="s">
        <v>86</v>
      </c>
      <c r="E2381" s="13" t="s">
        <v>101</v>
      </c>
      <c r="F2381" s="13" t="s">
        <v>23</v>
      </c>
      <c r="G2381" s="13" t="s">
        <v>1453</v>
      </c>
      <c r="H2381" s="36">
        <v>1</v>
      </c>
    </row>
    <row r="2382" spans="1:8">
      <c r="A2382" s="23">
        <v>2019</v>
      </c>
      <c r="B2382" s="23" t="s">
        <v>2366</v>
      </c>
      <c r="C2382" s="23" t="s">
        <v>1886</v>
      </c>
      <c r="D2382" s="13" t="s">
        <v>89</v>
      </c>
      <c r="E2382" s="13" t="s">
        <v>1465</v>
      </c>
      <c r="F2382" s="13" t="s">
        <v>14</v>
      </c>
      <c r="G2382" s="13" t="s">
        <v>1456</v>
      </c>
      <c r="H2382" s="36">
        <v>1</v>
      </c>
    </row>
    <row r="2383" spans="1:8">
      <c r="A2383" s="23">
        <v>2019</v>
      </c>
      <c r="B2383" s="23" t="s">
        <v>2366</v>
      </c>
      <c r="C2383" s="23" t="s">
        <v>1886</v>
      </c>
      <c r="D2383" s="13" t="s">
        <v>89</v>
      </c>
      <c r="E2383" s="13" t="s">
        <v>1465</v>
      </c>
      <c r="F2383" s="13" t="s">
        <v>167</v>
      </c>
      <c r="G2383" s="13" t="s">
        <v>1479</v>
      </c>
      <c r="H2383" s="36">
        <v>1</v>
      </c>
    </row>
    <row r="2384" spans="1:8">
      <c r="A2384" s="23">
        <v>2019</v>
      </c>
      <c r="B2384" s="23" t="s">
        <v>2366</v>
      </c>
      <c r="C2384" s="23" t="s">
        <v>1886</v>
      </c>
      <c r="D2384" s="13" t="s">
        <v>94</v>
      </c>
      <c r="E2384" s="13" t="s">
        <v>1463</v>
      </c>
      <c r="F2384" s="13" t="s">
        <v>23</v>
      </c>
      <c r="G2384" s="13" t="s">
        <v>1453</v>
      </c>
      <c r="H2384" s="36">
        <v>1</v>
      </c>
    </row>
    <row r="2385" spans="1:8">
      <c r="A2385" s="23">
        <v>2019</v>
      </c>
      <c r="B2385" s="23" t="s">
        <v>2366</v>
      </c>
      <c r="C2385" s="23" t="s">
        <v>1886</v>
      </c>
      <c r="D2385" s="13" t="s">
        <v>94</v>
      </c>
      <c r="E2385" s="13" t="s">
        <v>1463</v>
      </c>
      <c r="F2385" s="13" t="s">
        <v>70</v>
      </c>
      <c r="G2385" s="13" t="s">
        <v>577</v>
      </c>
      <c r="H2385" s="36">
        <v>1</v>
      </c>
    </row>
    <row r="2386" spans="1:8">
      <c r="A2386" s="23">
        <v>2019</v>
      </c>
      <c r="B2386" s="23" t="s">
        <v>2366</v>
      </c>
      <c r="C2386" s="23" t="s">
        <v>1886</v>
      </c>
      <c r="D2386" s="13" t="s">
        <v>94</v>
      </c>
      <c r="E2386" s="13" t="s">
        <v>1463</v>
      </c>
      <c r="F2386" s="13" t="s">
        <v>14</v>
      </c>
      <c r="G2386" s="13" t="s">
        <v>1457</v>
      </c>
      <c r="H2386" s="36">
        <v>1</v>
      </c>
    </row>
    <row r="2387" spans="1:8">
      <c r="A2387" s="23">
        <v>2019</v>
      </c>
      <c r="B2387" s="23" t="s">
        <v>2366</v>
      </c>
      <c r="C2387" s="23" t="s">
        <v>1886</v>
      </c>
      <c r="D2387" s="13" t="s">
        <v>94</v>
      </c>
      <c r="E2387" s="13" t="s">
        <v>1463</v>
      </c>
      <c r="F2387" s="13" t="s">
        <v>41</v>
      </c>
      <c r="G2387" s="13" t="s">
        <v>1461</v>
      </c>
      <c r="H2387" s="36">
        <v>1</v>
      </c>
    </row>
    <row r="2388" spans="1:8">
      <c r="A2388" s="23">
        <v>2019</v>
      </c>
      <c r="B2388" s="23" t="s">
        <v>2366</v>
      </c>
      <c r="C2388" s="23" t="s">
        <v>1886</v>
      </c>
      <c r="D2388" s="13" t="s">
        <v>94</v>
      </c>
      <c r="E2388" s="13" t="s">
        <v>1463</v>
      </c>
      <c r="F2388" s="13" t="s">
        <v>23</v>
      </c>
      <c r="G2388" s="13" t="s">
        <v>1464</v>
      </c>
      <c r="H2388" s="36">
        <v>1</v>
      </c>
    </row>
    <row r="2389" spans="1:8">
      <c r="A2389" s="23">
        <v>2019</v>
      </c>
      <c r="B2389" s="23" t="s">
        <v>2366</v>
      </c>
      <c r="C2389" s="23" t="s">
        <v>1886</v>
      </c>
      <c r="D2389" s="13" t="s">
        <v>94</v>
      </c>
      <c r="E2389" s="13" t="s">
        <v>1463</v>
      </c>
      <c r="F2389" s="13" t="s">
        <v>86</v>
      </c>
      <c r="G2389" s="13" t="s">
        <v>87</v>
      </c>
      <c r="H2389" s="36">
        <v>1</v>
      </c>
    </row>
    <row r="2390" spans="1:8">
      <c r="A2390" s="23">
        <v>2019</v>
      </c>
      <c r="B2390" s="23" t="s">
        <v>2366</v>
      </c>
      <c r="C2390" s="23" t="s">
        <v>1886</v>
      </c>
      <c r="D2390" s="13" t="s">
        <v>94</v>
      </c>
      <c r="E2390" s="13" t="s">
        <v>1463</v>
      </c>
      <c r="F2390" s="13" t="s">
        <v>60</v>
      </c>
      <c r="G2390" s="13" t="s">
        <v>1477</v>
      </c>
      <c r="H2390" s="36">
        <v>1</v>
      </c>
    </row>
    <row r="2391" spans="1:8">
      <c r="A2391" s="23">
        <v>2019</v>
      </c>
      <c r="B2391" s="23" t="s">
        <v>2366</v>
      </c>
      <c r="C2391" s="23" t="s">
        <v>1886</v>
      </c>
      <c r="D2391" s="13" t="s">
        <v>94</v>
      </c>
      <c r="E2391" s="13" t="s">
        <v>1463</v>
      </c>
      <c r="F2391" s="13" t="s">
        <v>70</v>
      </c>
      <c r="G2391" s="13" t="s">
        <v>1478</v>
      </c>
      <c r="H2391" s="36">
        <v>2</v>
      </c>
    </row>
    <row r="2392" spans="1:8">
      <c r="A2392" s="23">
        <v>2019</v>
      </c>
      <c r="B2392" s="23" t="s">
        <v>2366</v>
      </c>
      <c r="C2392" s="23" t="s">
        <v>1886</v>
      </c>
      <c r="D2392" s="13" t="s">
        <v>100</v>
      </c>
      <c r="E2392" s="13" t="s">
        <v>1468</v>
      </c>
      <c r="F2392" s="13" t="s">
        <v>70</v>
      </c>
      <c r="G2392" s="13" t="s">
        <v>577</v>
      </c>
      <c r="H2392" s="36">
        <v>1</v>
      </c>
    </row>
    <row r="2393" spans="1:8">
      <c r="A2393" s="23">
        <v>2019</v>
      </c>
      <c r="B2393" s="23" t="s">
        <v>2366</v>
      </c>
      <c r="C2393" s="23" t="s">
        <v>1886</v>
      </c>
      <c r="D2393" s="13" t="s">
        <v>100</v>
      </c>
      <c r="E2393" s="13" t="s">
        <v>1468</v>
      </c>
      <c r="F2393" s="13" t="s">
        <v>41</v>
      </c>
      <c r="G2393" s="13" t="s">
        <v>1461</v>
      </c>
      <c r="H2393" s="36">
        <v>1</v>
      </c>
    </row>
    <row r="2394" spans="1:8">
      <c r="A2394" s="23">
        <v>2019</v>
      </c>
      <c r="B2394" s="23" t="s">
        <v>2366</v>
      </c>
      <c r="C2394" s="23" t="s">
        <v>1886</v>
      </c>
      <c r="D2394" s="13" t="s">
        <v>100</v>
      </c>
      <c r="E2394" s="13" t="s">
        <v>1468</v>
      </c>
      <c r="F2394" s="13" t="s">
        <v>70</v>
      </c>
      <c r="G2394" s="13" t="s">
        <v>1466</v>
      </c>
      <c r="H2394" s="36">
        <v>1</v>
      </c>
    </row>
    <row r="2395" spans="1:8">
      <c r="A2395" s="23">
        <v>2019</v>
      </c>
      <c r="B2395" s="23" t="s">
        <v>2366</v>
      </c>
      <c r="C2395" s="23" t="s">
        <v>1886</v>
      </c>
      <c r="D2395" s="13" t="s">
        <v>100</v>
      </c>
      <c r="E2395" s="13" t="s">
        <v>1468</v>
      </c>
      <c r="F2395" s="13" t="s">
        <v>70</v>
      </c>
      <c r="G2395" s="13" t="s">
        <v>1469</v>
      </c>
      <c r="H2395" s="36">
        <v>1</v>
      </c>
    </row>
    <row r="2396" spans="1:8">
      <c r="A2396" s="23">
        <v>2019</v>
      </c>
      <c r="B2396" s="23" t="s">
        <v>2366</v>
      </c>
      <c r="C2396" s="23" t="s">
        <v>1886</v>
      </c>
      <c r="D2396" s="13" t="s">
        <v>100</v>
      </c>
      <c r="E2396" s="13" t="s">
        <v>1468</v>
      </c>
      <c r="F2396" s="13" t="s">
        <v>164</v>
      </c>
      <c r="G2396" s="13" t="s">
        <v>584</v>
      </c>
      <c r="H2396" s="36">
        <v>1</v>
      </c>
    </row>
    <row r="2397" spans="1:8">
      <c r="A2397" s="23">
        <v>2019</v>
      </c>
      <c r="B2397" s="23" t="s">
        <v>2366</v>
      </c>
      <c r="C2397" s="23" t="s">
        <v>1886</v>
      </c>
      <c r="D2397" s="13" t="s">
        <v>104</v>
      </c>
      <c r="E2397" s="13" t="s">
        <v>1486</v>
      </c>
      <c r="F2397" s="13" t="s">
        <v>23</v>
      </c>
      <c r="G2397" s="13" t="s">
        <v>1453</v>
      </c>
      <c r="H2397" s="36">
        <v>1</v>
      </c>
    </row>
    <row r="2398" spans="1:8">
      <c r="A2398" s="23">
        <v>2019</v>
      </c>
      <c r="B2398" s="23" t="s">
        <v>2366</v>
      </c>
      <c r="C2398" s="23" t="s">
        <v>1886</v>
      </c>
      <c r="D2398" s="13" t="s">
        <v>104</v>
      </c>
      <c r="E2398" s="13" t="s">
        <v>1486</v>
      </c>
      <c r="F2398" s="13" t="s">
        <v>5</v>
      </c>
      <c r="G2398" s="13" t="s">
        <v>559</v>
      </c>
      <c r="H2398" s="36">
        <v>2</v>
      </c>
    </row>
    <row r="2399" spans="1:8">
      <c r="A2399" s="23">
        <v>2019</v>
      </c>
      <c r="B2399" s="23" t="s">
        <v>2366</v>
      </c>
      <c r="C2399" s="23" t="s">
        <v>1886</v>
      </c>
      <c r="D2399" s="13" t="s">
        <v>104</v>
      </c>
      <c r="E2399" s="13" t="s">
        <v>1486</v>
      </c>
      <c r="F2399" s="13" t="s">
        <v>10</v>
      </c>
      <c r="G2399" s="13" t="s">
        <v>1455</v>
      </c>
      <c r="H2399" s="36">
        <v>1</v>
      </c>
    </row>
    <row r="2400" spans="1:8">
      <c r="A2400" s="23">
        <v>2019</v>
      </c>
      <c r="B2400" s="23" t="s">
        <v>2366</v>
      </c>
      <c r="C2400" s="23" t="s">
        <v>1886</v>
      </c>
      <c r="D2400" s="13" t="s">
        <v>104</v>
      </c>
      <c r="E2400" s="13" t="s">
        <v>1486</v>
      </c>
      <c r="F2400" s="13" t="s">
        <v>41</v>
      </c>
      <c r="G2400" s="13" t="s">
        <v>1461</v>
      </c>
      <c r="H2400" s="36">
        <v>1</v>
      </c>
    </row>
    <row r="2401" spans="1:8">
      <c r="A2401" s="23">
        <v>2019</v>
      </c>
      <c r="B2401" s="23" t="s">
        <v>2366</v>
      </c>
      <c r="C2401" s="23" t="s">
        <v>1886</v>
      </c>
      <c r="D2401" s="13" t="s">
        <v>104</v>
      </c>
      <c r="E2401" s="13" t="s">
        <v>1486</v>
      </c>
      <c r="F2401" s="13" t="s">
        <v>23</v>
      </c>
      <c r="G2401" s="13" t="s">
        <v>1464</v>
      </c>
      <c r="H2401" s="36">
        <v>1</v>
      </c>
    </row>
    <row r="2402" spans="1:8">
      <c r="A2402" s="23">
        <v>2019</v>
      </c>
      <c r="B2402" s="23" t="s">
        <v>2366</v>
      </c>
      <c r="C2402" s="23" t="s">
        <v>1886</v>
      </c>
      <c r="D2402" s="13" t="s">
        <v>104</v>
      </c>
      <c r="E2402" s="13" t="s">
        <v>1486</v>
      </c>
      <c r="F2402" s="13" t="s">
        <v>70</v>
      </c>
      <c r="G2402" s="13" t="s">
        <v>1466</v>
      </c>
      <c r="H2402" s="36">
        <v>1</v>
      </c>
    </row>
    <row r="2403" spans="1:8">
      <c r="A2403" s="23">
        <v>2019</v>
      </c>
      <c r="B2403" s="23" t="s">
        <v>2366</v>
      </c>
      <c r="C2403" s="23" t="s">
        <v>1886</v>
      </c>
      <c r="D2403" s="13" t="s">
        <v>104</v>
      </c>
      <c r="E2403" s="13" t="s">
        <v>1486</v>
      </c>
      <c r="F2403" s="13" t="s">
        <v>104</v>
      </c>
      <c r="G2403" s="13" t="s">
        <v>1472</v>
      </c>
      <c r="H2403" s="36">
        <v>6</v>
      </c>
    </row>
    <row r="2404" spans="1:8">
      <c r="A2404" s="23">
        <v>2019</v>
      </c>
      <c r="B2404" s="23" t="s">
        <v>2366</v>
      </c>
      <c r="C2404" s="23" t="s">
        <v>1886</v>
      </c>
      <c r="D2404" s="13" t="s">
        <v>104</v>
      </c>
      <c r="E2404" s="13" t="s">
        <v>1486</v>
      </c>
      <c r="F2404" s="13" t="s">
        <v>76</v>
      </c>
      <c r="G2404" s="13" t="s">
        <v>77</v>
      </c>
      <c r="H2404" s="36">
        <v>1</v>
      </c>
    </row>
    <row r="2405" spans="1:8">
      <c r="A2405" s="23">
        <v>2019</v>
      </c>
      <c r="B2405" s="23" t="s">
        <v>2366</v>
      </c>
      <c r="C2405" s="23" t="s">
        <v>1886</v>
      </c>
      <c r="D2405" s="13" t="s">
        <v>104</v>
      </c>
      <c r="E2405" s="13" t="s">
        <v>1486</v>
      </c>
      <c r="F2405" s="13" t="s">
        <v>14</v>
      </c>
      <c r="G2405" s="13" t="s">
        <v>1474</v>
      </c>
      <c r="H2405" s="36">
        <v>1</v>
      </c>
    </row>
    <row r="2406" spans="1:8">
      <c r="A2406" s="23">
        <v>2019</v>
      </c>
      <c r="B2406" s="23" t="s">
        <v>2366</v>
      </c>
      <c r="C2406" s="23" t="s">
        <v>1886</v>
      </c>
      <c r="D2406" s="13" t="s">
        <v>104</v>
      </c>
      <c r="E2406" s="13" t="s">
        <v>1470</v>
      </c>
      <c r="F2406" s="13" t="s">
        <v>23</v>
      </c>
      <c r="G2406" s="13" t="s">
        <v>1453</v>
      </c>
      <c r="H2406" s="36">
        <v>2</v>
      </c>
    </row>
    <row r="2407" spans="1:8">
      <c r="A2407" s="23">
        <v>2019</v>
      </c>
      <c r="B2407" s="23" t="s">
        <v>2366</v>
      </c>
      <c r="C2407" s="23" t="s">
        <v>1886</v>
      </c>
      <c r="D2407" s="13" t="s">
        <v>104</v>
      </c>
      <c r="E2407" s="13" t="s">
        <v>1470</v>
      </c>
      <c r="F2407" s="13" t="s">
        <v>10</v>
      </c>
      <c r="G2407" s="13" t="s">
        <v>1455</v>
      </c>
      <c r="H2407" s="36">
        <v>2</v>
      </c>
    </row>
    <row r="2408" spans="1:8">
      <c r="A2408" s="23">
        <v>2019</v>
      </c>
      <c r="B2408" s="23" t="s">
        <v>2366</v>
      </c>
      <c r="C2408" s="23" t="s">
        <v>1886</v>
      </c>
      <c r="D2408" s="13" t="s">
        <v>104</v>
      </c>
      <c r="E2408" s="13" t="s">
        <v>1470</v>
      </c>
      <c r="F2408" s="13" t="s">
        <v>23</v>
      </c>
      <c r="G2408" s="13" t="s">
        <v>1460</v>
      </c>
      <c r="H2408" s="36">
        <v>1</v>
      </c>
    </row>
    <row r="2409" spans="1:8">
      <c r="A2409" s="23">
        <v>2019</v>
      </c>
      <c r="B2409" s="23" t="s">
        <v>2366</v>
      </c>
      <c r="C2409" s="23" t="s">
        <v>1886</v>
      </c>
      <c r="D2409" s="13" t="s">
        <v>104</v>
      </c>
      <c r="E2409" s="13" t="s">
        <v>1470</v>
      </c>
      <c r="F2409" s="13" t="s">
        <v>10</v>
      </c>
      <c r="G2409" s="13" t="s">
        <v>1467</v>
      </c>
      <c r="H2409" s="36">
        <v>1</v>
      </c>
    </row>
    <row r="2410" spans="1:8">
      <c r="A2410" s="23">
        <v>2019</v>
      </c>
      <c r="B2410" s="23" t="s">
        <v>2366</v>
      </c>
      <c r="C2410" s="23" t="s">
        <v>1886</v>
      </c>
      <c r="D2410" s="13" t="s">
        <v>104</v>
      </c>
      <c r="E2410" s="13" t="s">
        <v>1470</v>
      </c>
      <c r="F2410" s="13" t="s">
        <v>104</v>
      </c>
      <c r="G2410" s="13" t="s">
        <v>1471</v>
      </c>
      <c r="H2410" s="36">
        <v>2</v>
      </c>
    </row>
    <row r="2411" spans="1:8">
      <c r="A2411" s="23">
        <v>2019</v>
      </c>
      <c r="B2411" s="23" t="s">
        <v>2366</v>
      </c>
      <c r="C2411" s="23" t="s">
        <v>1886</v>
      </c>
      <c r="D2411" s="13" t="s">
        <v>104</v>
      </c>
      <c r="E2411" s="13" t="s">
        <v>1470</v>
      </c>
      <c r="F2411" s="13" t="s">
        <v>104</v>
      </c>
      <c r="G2411" s="13" t="s">
        <v>1472</v>
      </c>
      <c r="H2411" s="36">
        <v>2</v>
      </c>
    </row>
    <row r="2412" spans="1:8">
      <c r="A2412" s="23">
        <v>2019</v>
      </c>
      <c r="B2412" s="23" t="s">
        <v>2366</v>
      </c>
      <c r="C2412" s="23" t="s">
        <v>1886</v>
      </c>
      <c r="D2412" s="13" t="s">
        <v>104</v>
      </c>
      <c r="E2412" s="13" t="s">
        <v>1470</v>
      </c>
      <c r="F2412" s="13" t="s">
        <v>86</v>
      </c>
      <c r="G2412" s="13" t="s">
        <v>87</v>
      </c>
      <c r="H2412" s="36">
        <v>1</v>
      </c>
    </row>
    <row r="2413" spans="1:8">
      <c r="A2413" s="23">
        <v>2019</v>
      </c>
      <c r="B2413" s="23" t="s">
        <v>2366</v>
      </c>
      <c r="C2413" s="23" t="s">
        <v>1886</v>
      </c>
      <c r="D2413" s="13" t="s">
        <v>104</v>
      </c>
      <c r="E2413" s="13" t="s">
        <v>1470</v>
      </c>
      <c r="F2413" s="13" t="s">
        <v>14</v>
      </c>
      <c r="G2413" s="13" t="s">
        <v>1474</v>
      </c>
      <c r="H2413" s="36">
        <v>3</v>
      </c>
    </row>
    <row r="2414" spans="1:8">
      <c r="A2414" s="23">
        <v>2019</v>
      </c>
      <c r="B2414" s="23" t="s">
        <v>2366</v>
      </c>
      <c r="C2414" s="23" t="s">
        <v>1886</v>
      </c>
      <c r="D2414" s="13" t="s">
        <v>104</v>
      </c>
      <c r="E2414" s="13" t="s">
        <v>1470</v>
      </c>
      <c r="F2414" s="13" t="s">
        <v>164</v>
      </c>
      <c r="G2414" s="13" t="s">
        <v>584</v>
      </c>
      <c r="H2414" s="36">
        <v>1</v>
      </c>
    </row>
    <row r="2415" spans="1:8">
      <c r="A2415" s="23">
        <v>2019</v>
      </c>
      <c r="B2415" s="23" t="s">
        <v>2366</v>
      </c>
      <c r="C2415" s="23" t="s">
        <v>1886</v>
      </c>
      <c r="D2415" s="13" t="s">
        <v>104</v>
      </c>
      <c r="E2415" s="13" t="s">
        <v>1471</v>
      </c>
      <c r="F2415" s="13" t="s">
        <v>23</v>
      </c>
      <c r="G2415" s="13" t="s">
        <v>1453</v>
      </c>
      <c r="H2415" s="36">
        <v>1</v>
      </c>
    </row>
    <row r="2416" spans="1:8">
      <c r="A2416" s="23">
        <v>2019</v>
      </c>
      <c r="B2416" s="23" t="s">
        <v>2366</v>
      </c>
      <c r="C2416" s="23" t="s">
        <v>1886</v>
      </c>
      <c r="D2416" s="13" t="s">
        <v>104</v>
      </c>
      <c r="E2416" s="13" t="s">
        <v>1471</v>
      </c>
      <c r="F2416" s="13" t="s">
        <v>76</v>
      </c>
      <c r="G2416" s="13" t="s">
        <v>1459</v>
      </c>
      <c r="H2416" s="36">
        <v>1</v>
      </c>
    </row>
    <row r="2417" spans="1:8">
      <c r="A2417" s="23">
        <v>2019</v>
      </c>
      <c r="B2417" s="23" t="s">
        <v>2366</v>
      </c>
      <c r="C2417" s="23" t="s">
        <v>1886</v>
      </c>
      <c r="D2417" s="13" t="s">
        <v>104</v>
      </c>
      <c r="E2417" s="13" t="s">
        <v>1471</v>
      </c>
      <c r="F2417" s="13" t="s">
        <v>23</v>
      </c>
      <c r="G2417" s="13" t="s">
        <v>1464</v>
      </c>
      <c r="H2417" s="36">
        <v>2</v>
      </c>
    </row>
    <row r="2418" spans="1:8">
      <c r="A2418" s="23">
        <v>2019</v>
      </c>
      <c r="B2418" s="23" t="s">
        <v>2366</v>
      </c>
      <c r="C2418" s="23" t="s">
        <v>1886</v>
      </c>
      <c r="D2418" s="13" t="s">
        <v>104</v>
      </c>
      <c r="E2418" s="13" t="s">
        <v>1471</v>
      </c>
      <c r="F2418" s="13" t="s">
        <v>104</v>
      </c>
      <c r="G2418" s="13" t="s">
        <v>1486</v>
      </c>
      <c r="H2418" s="36">
        <v>1</v>
      </c>
    </row>
    <row r="2419" spans="1:8">
      <c r="A2419" s="23">
        <v>2019</v>
      </c>
      <c r="B2419" s="23" t="s">
        <v>2366</v>
      </c>
      <c r="C2419" s="23" t="s">
        <v>1886</v>
      </c>
      <c r="D2419" s="13" t="s">
        <v>104</v>
      </c>
      <c r="E2419" s="13" t="s">
        <v>1471</v>
      </c>
      <c r="F2419" s="13" t="s">
        <v>104</v>
      </c>
      <c r="G2419" s="13" t="s">
        <v>1470</v>
      </c>
      <c r="H2419" s="36">
        <v>6</v>
      </c>
    </row>
    <row r="2420" spans="1:8">
      <c r="A2420" s="23">
        <v>2019</v>
      </c>
      <c r="B2420" s="23" t="s">
        <v>2366</v>
      </c>
      <c r="C2420" s="23" t="s">
        <v>1886</v>
      </c>
      <c r="D2420" s="13" t="s">
        <v>104</v>
      </c>
      <c r="E2420" s="13" t="s">
        <v>1471</v>
      </c>
      <c r="F2420" s="13" t="s">
        <v>104</v>
      </c>
      <c r="G2420" s="13" t="s">
        <v>1472</v>
      </c>
      <c r="H2420" s="36">
        <v>5</v>
      </c>
    </row>
    <row r="2421" spans="1:8">
      <c r="A2421" s="23">
        <v>2019</v>
      </c>
      <c r="B2421" s="23" t="s">
        <v>2366</v>
      </c>
      <c r="C2421" s="23" t="s">
        <v>1886</v>
      </c>
      <c r="D2421" s="13" t="s">
        <v>104</v>
      </c>
      <c r="E2421" s="13" t="s">
        <v>1471</v>
      </c>
      <c r="F2421" s="13" t="s">
        <v>14</v>
      </c>
      <c r="G2421" s="13" t="s">
        <v>1474</v>
      </c>
      <c r="H2421" s="36">
        <v>2</v>
      </c>
    </row>
    <row r="2422" spans="1:8">
      <c r="A2422" s="23">
        <v>2019</v>
      </c>
      <c r="B2422" s="23" t="s">
        <v>2366</v>
      </c>
      <c r="C2422" s="23" t="s">
        <v>1886</v>
      </c>
      <c r="D2422" s="13" t="s">
        <v>104</v>
      </c>
      <c r="E2422" s="13" t="s">
        <v>1472</v>
      </c>
      <c r="F2422" s="13" t="s">
        <v>23</v>
      </c>
      <c r="G2422" s="13" t="s">
        <v>1453</v>
      </c>
      <c r="H2422" s="36">
        <v>14</v>
      </c>
    </row>
    <row r="2423" spans="1:8">
      <c r="A2423" s="23">
        <v>2019</v>
      </c>
      <c r="B2423" s="23" t="s">
        <v>2366</v>
      </c>
      <c r="C2423" s="23" t="s">
        <v>1886</v>
      </c>
      <c r="D2423" s="13" t="s">
        <v>104</v>
      </c>
      <c r="E2423" s="13" t="s">
        <v>1472</v>
      </c>
      <c r="F2423" s="13" t="s">
        <v>23</v>
      </c>
      <c r="G2423" s="13" t="s">
        <v>1460</v>
      </c>
      <c r="H2423" s="36">
        <v>2</v>
      </c>
    </row>
    <row r="2424" spans="1:8">
      <c r="A2424" s="23">
        <v>2019</v>
      </c>
      <c r="B2424" s="23" t="s">
        <v>2366</v>
      </c>
      <c r="C2424" s="23" t="s">
        <v>1886</v>
      </c>
      <c r="D2424" s="13" t="s">
        <v>104</v>
      </c>
      <c r="E2424" s="13" t="s">
        <v>1472</v>
      </c>
      <c r="F2424" s="13" t="s">
        <v>5</v>
      </c>
      <c r="G2424" s="13" t="s">
        <v>1462</v>
      </c>
      <c r="H2424" s="36">
        <v>6</v>
      </c>
    </row>
    <row r="2425" spans="1:8">
      <c r="A2425" s="23">
        <v>2019</v>
      </c>
      <c r="B2425" s="23" t="s">
        <v>2366</v>
      </c>
      <c r="C2425" s="23" t="s">
        <v>1886</v>
      </c>
      <c r="D2425" s="13" t="s">
        <v>104</v>
      </c>
      <c r="E2425" s="13" t="s">
        <v>1472</v>
      </c>
      <c r="F2425" s="13" t="s">
        <v>23</v>
      </c>
      <c r="G2425" s="13" t="s">
        <v>1464</v>
      </c>
      <c r="H2425" s="36">
        <v>17</v>
      </c>
    </row>
    <row r="2426" spans="1:8">
      <c r="A2426" s="23">
        <v>2019</v>
      </c>
      <c r="B2426" s="23" t="s">
        <v>2366</v>
      </c>
      <c r="C2426" s="23" t="s">
        <v>1886</v>
      </c>
      <c r="D2426" s="13" t="s">
        <v>104</v>
      </c>
      <c r="E2426" s="13" t="s">
        <v>1472</v>
      </c>
      <c r="F2426" s="13" t="s">
        <v>104</v>
      </c>
      <c r="G2426" s="13" t="s">
        <v>1486</v>
      </c>
      <c r="H2426" s="36">
        <v>6</v>
      </c>
    </row>
    <row r="2427" spans="1:8">
      <c r="A2427" s="23">
        <v>2019</v>
      </c>
      <c r="B2427" s="23" t="s">
        <v>2366</v>
      </c>
      <c r="C2427" s="23" t="s">
        <v>1886</v>
      </c>
      <c r="D2427" s="13" t="s">
        <v>104</v>
      </c>
      <c r="E2427" s="13" t="s">
        <v>1472</v>
      </c>
      <c r="F2427" s="13" t="s">
        <v>104</v>
      </c>
      <c r="G2427" s="13" t="s">
        <v>1470</v>
      </c>
      <c r="H2427" s="36">
        <v>8</v>
      </c>
    </row>
    <row r="2428" spans="1:8">
      <c r="A2428" s="23">
        <v>2019</v>
      </c>
      <c r="B2428" s="23" t="s">
        <v>2366</v>
      </c>
      <c r="C2428" s="23" t="s">
        <v>1886</v>
      </c>
      <c r="D2428" s="13" t="s">
        <v>104</v>
      </c>
      <c r="E2428" s="13" t="s">
        <v>1472</v>
      </c>
      <c r="F2428" s="13" t="s">
        <v>104</v>
      </c>
      <c r="G2428" s="13" t="s">
        <v>1471</v>
      </c>
      <c r="H2428" s="36">
        <v>1</v>
      </c>
    </row>
    <row r="2429" spans="1:8">
      <c r="A2429" s="23">
        <v>2019</v>
      </c>
      <c r="B2429" s="23" t="s">
        <v>2366</v>
      </c>
      <c r="C2429" s="23" t="s">
        <v>1886</v>
      </c>
      <c r="D2429" s="13" t="s">
        <v>104</v>
      </c>
      <c r="E2429" s="13" t="s">
        <v>1472</v>
      </c>
      <c r="F2429" s="13" t="s">
        <v>76</v>
      </c>
      <c r="G2429" s="13" t="s">
        <v>77</v>
      </c>
      <c r="H2429" s="36">
        <v>1</v>
      </c>
    </row>
    <row r="2430" spans="1:8">
      <c r="A2430" s="23">
        <v>2019</v>
      </c>
      <c r="B2430" s="23" t="s">
        <v>2366</v>
      </c>
      <c r="C2430" s="23" t="s">
        <v>1886</v>
      </c>
      <c r="D2430" s="13" t="s">
        <v>120</v>
      </c>
      <c r="E2430" s="13" t="s">
        <v>1482</v>
      </c>
      <c r="F2430" s="13" t="s">
        <v>10</v>
      </c>
      <c r="G2430" s="13" t="s">
        <v>1454</v>
      </c>
      <c r="H2430" s="36">
        <v>1</v>
      </c>
    </row>
    <row r="2431" spans="1:8">
      <c r="A2431" s="23">
        <v>2019</v>
      </c>
      <c r="B2431" s="23" t="s">
        <v>2366</v>
      </c>
      <c r="C2431" s="23" t="s">
        <v>1886</v>
      </c>
      <c r="D2431" s="13" t="s">
        <v>156</v>
      </c>
      <c r="E2431" s="13" t="s">
        <v>1483</v>
      </c>
      <c r="F2431" s="13" t="s">
        <v>70</v>
      </c>
      <c r="G2431" s="13" t="s">
        <v>577</v>
      </c>
      <c r="H2431" s="36">
        <v>1</v>
      </c>
    </row>
    <row r="2432" spans="1:8">
      <c r="A2432" s="23">
        <v>2019</v>
      </c>
      <c r="B2432" s="23" t="s">
        <v>2366</v>
      </c>
      <c r="C2432" s="23" t="s">
        <v>1886</v>
      </c>
      <c r="D2432" s="13" t="s">
        <v>164</v>
      </c>
      <c r="E2432" s="13" t="s">
        <v>584</v>
      </c>
      <c r="F2432" s="13" t="s">
        <v>70</v>
      </c>
      <c r="G2432" s="13" t="s">
        <v>577</v>
      </c>
      <c r="H2432" s="36">
        <v>6</v>
      </c>
    </row>
    <row r="2433" spans="1:8">
      <c r="A2433" s="23">
        <v>2019</v>
      </c>
      <c r="B2433" s="23" t="s">
        <v>2366</v>
      </c>
      <c r="C2433" s="23" t="s">
        <v>1886</v>
      </c>
      <c r="D2433" s="13" t="s">
        <v>164</v>
      </c>
      <c r="E2433" s="13" t="s">
        <v>584</v>
      </c>
      <c r="F2433" s="13" t="s">
        <v>10</v>
      </c>
      <c r="G2433" s="13" t="s">
        <v>1454</v>
      </c>
      <c r="H2433" s="36">
        <v>4</v>
      </c>
    </row>
    <row r="2434" spans="1:8">
      <c r="A2434" s="23">
        <v>2019</v>
      </c>
      <c r="B2434" s="23" t="s">
        <v>2366</v>
      </c>
      <c r="C2434" s="23" t="s">
        <v>1886</v>
      </c>
      <c r="D2434" s="13" t="s">
        <v>164</v>
      </c>
      <c r="E2434" s="13" t="s">
        <v>584</v>
      </c>
      <c r="F2434" s="13" t="s">
        <v>10</v>
      </c>
      <c r="G2434" s="13" t="s">
        <v>1455</v>
      </c>
      <c r="H2434" s="36">
        <v>2</v>
      </c>
    </row>
    <row r="2435" spans="1:8">
      <c r="A2435" s="23">
        <v>2019</v>
      </c>
      <c r="B2435" s="23" t="s">
        <v>2366</v>
      </c>
      <c r="C2435" s="23" t="s">
        <v>1886</v>
      </c>
      <c r="D2435" s="13" t="s">
        <v>164</v>
      </c>
      <c r="E2435" s="13" t="s">
        <v>584</v>
      </c>
      <c r="F2435" s="13" t="s">
        <v>14</v>
      </c>
      <c r="G2435" s="13" t="s">
        <v>1457</v>
      </c>
      <c r="H2435" s="36">
        <v>2</v>
      </c>
    </row>
    <row r="2436" spans="1:8">
      <c r="A2436" s="23">
        <v>2019</v>
      </c>
      <c r="B2436" s="23" t="s">
        <v>2366</v>
      </c>
      <c r="C2436" s="23" t="s">
        <v>1886</v>
      </c>
      <c r="D2436" s="13" t="s">
        <v>164</v>
      </c>
      <c r="E2436" s="13" t="s">
        <v>584</v>
      </c>
      <c r="F2436" s="13" t="s">
        <v>60</v>
      </c>
      <c r="G2436" s="13" t="s">
        <v>1458</v>
      </c>
      <c r="H2436" s="36">
        <v>4</v>
      </c>
    </row>
    <row r="2437" spans="1:8">
      <c r="A2437" s="23">
        <v>2019</v>
      </c>
      <c r="B2437" s="23" t="s">
        <v>2366</v>
      </c>
      <c r="C2437" s="23" t="s">
        <v>1886</v>
      </c>
      <c r="D2437" s="13" t="s">
        <v>164</v>
      </c>
      <c r="E2437" s="13" t="s">
        <v>584</v>
      </c>
      <c r="F2437" s="13" t="s">
        <v>76</v>
      </c>
      <c r="G2437" s="13" t="s">
        <v>1459</v>
      </c>
      <c r="H2437" s="36">
        <v>1</v>
      </c>
    </row>
    <row r="2438" spans="1:8">
      <c r="A2438" s="23">
        <v>2019</v>
      </c>
      <c r="B2438" s="23" t="s">
        <v>2366</v>
      </c>
      <c r="C2438" s="23" t="s">
        <v>1886</v>
      </c>
      <c r="D2438" s="13" t="s">
        <v>164</v>
      </c>
      <c r="E2438" s="13" t="s">
        <v>584</v>
      </c>
      <c r="F2438" s="13" t="s">
        <v>41</v>
      </c>
      <c r="G2438" s="13" t="s">
        <v>1461</v>
      </c>
      <c r="H2438" s="36">
        <v>2</v>
      </c>
    </row>
    <row r="2439" spans="1:8">
      <c r="A2439" s="23">
        <v>2019</v>
      </c>
      <c r="B2439" s="23" t="s">
        <v>2366</v>
      </c>
      <c r="C2439" s="23" t="s">
        <v>1886</v>
      </c>
      <c r="D2439" s="13" t="s">
        <v>164</v>
      </c>
      <c r="E2439" s="13" t="s">
        <v>584</v>
      </c>
      <c r="F2439" s="13" t="s">
        <v>10</v>
      </c>
      <c r="G2439" s="13" t="s">
        <v>1467</v>
      </c>
      <c r="H2439" s="36">
        <v>1</v>
      </c>
    </row>
    <row r="2440" spans="1:8">
      <c r="A2440" s="23">
        <v>2019</v>
      </c>
      <c r="B2440" s="23" t="s">
        <v>2366</v>
      </c>
      <c r="C2440" s="23" t="s">
        <v>1886</v>
      </c>
      <c r="D2440" s="13" t="s">
        <v>164</v>
      </c>
      <c r="E2440" s="13" t="s">
        <v>584</v>
      </c>
      <c r="F2440" s="13" t="s">
        <v>100</v>
      </c>
      <c r="G2440" s="13" t="s">
        <v>1468</v>
      </c>
      <c r="H2440" s="36">
        <v>6</v>
      </c>
    </row>
    <row r="2441" spans="1:8">
      <c r="A2441" s="23">
        <v>2019</v>
      </c>
      <c r="B2441" s="23" t="s">
        <v>2366</v>
      </c>
      <c r="C2441" s="23" t="s">
        <v>1886</v>
      </c>
      <c r="D2441" s="13" t="s">
        <v>164</v>
      </c>
      <c r="E2441" s="13" t="s">
        <v>584</v>
      </c>
      <c r="F2441" s="13" t="s">
        <v>70</v>
      </c>
      <c r="G2441" s="13" t="s">
        <v>1469</v>
      </c>
      <c r="H2441" s="36">
        <v>1</v>
      </c>
    </row>
    <row r="2442" spans="1:8">
      <c r="A2442" s="23">
        <v>2019</v>
      </c>
      <c r="B2442" s="23" t="s">
        <v>2366</v>
      </c>
      <c r="C2442" s="23" t="s">
        <v>1886</v>
      </c>
      <c r="D2442" s="13" t="s">
        <v>164</v>
      </c>
      <c r="E2442" s="13" t="s">
        <v>584</v>
      </c>
      <c r="F2442" s="13" t="s">
        <v>86</v>
      </c>
      <c r="G2442" s="13" t="s">
        <v>87</v>
      </c>
      <c r="H2442" s="36">
        <v>5</v>
      </c>
    </row>
    <row r="2443" spans="1:8">
      <c r="A2443" s="23">
        <v>2019</v>
      </c>
      <c r="B2443" s="23" t="s">
        <v>2366</v>
      </c>
      <c r="C2443" s="23" t="s">
        <v>1886</v>
      </c>
      <c r="D2443" s="13" t="s">
        <v>164</v>
      </c>
      <c r="E2443" s="13" t="s">
        <v>584</v>
      </c>
      <c r="F2443" s="13" t="s">
        <v>14</v>
      </c>
      <c r="G2443" s="13" t="s">
        <v>1476</v>
      </c>
      <c r="H2443" s="36">
        <v>1</v>
      </c>
    </row>
    <row r="2444" spans="1:8">
      <c r="A2444" s="23">
        <v>2019</v>
      </c>
      <c r="B2444" s="23" t="s">
        <v>2366</v>
      </c>
      <c r="C2444" s="23" t="s">
        <v>1886</v>
      </c>
      <c r="D2444" s="13" t="s">
        <v>164</v>
      </c>
      <c r="E2444" s="13" t="s">
        <v>584</v>
      </c>
      <c r="F2444" s="13" t="s">
        <v>60</v>
      </c>
      <c r="G2444" s="13" t="s">
        <v>1477</v>
      </c>
      <c r="H2444" s="36">
        <v>1</v>
      </c>
    </row>
    <row r="2445" spans="1:8">
      <c r="A2445" s="23">
        <v>2019</v>
      </c>
      <c r="B2445" s="23" t="s">
        <v>2366</v>
      </c>
      <c r="C2445" s="23" t="s">
        <v>1886</v>
      </c>
      <c r="D2445" s="13" t="s">
        <v>164</v>
      </c>
      <c r="E2445" s="13" t="s">
        <v>584</v>
      </c>
      <c r="F2445" s="13" t="s">
        <v>70</v>
      </c>
      <c r="G2445" s="13" t="s">
        <v>1478</v>
      </c>
      <c r="H2445" s="36">
        <v>4</v>
      </c>
    </row>
    <row r="2446" spans="1:8">
      <c r="A2446" s="23">
        <v>2019</v>
      </c>
      <c r="B2446" s="23" t="s">
        <v>2366</v>
      </c>
      <c r="C2446" s="23" t="s">
        <v>1886</v>
      </c>
      <c r="D2446" s="13" t="s">
        <v>167</v>
      </c>
      <c r="E2446" s="13" t="s">
        <v>168</v>
      </c>
      <c r="F2446" s="13" t="s">
        <v>10</v>
      </c>
      <c r="G2446" s="13" t="s">
        <v>1455</v>
      </c>
      <c r="H2446" s="36">
        <v>1</v>
      </c>
    </row>
    <row r="2447" spans="1:8">
      <c r="A2447" s="23">
        <v>2019</v>
      </c>
      <c r="B2447" s="23" t="s">
        <v>2366</v>
      </c>
      <c r="C2447" s="23" t="s">
        <v>1886</v>
      </c>
      <c r="D2447" s="13" t="s">
        <v>167</v>
      </c>
      <c r="E2447" s="13" t="s">
        <v>168</v>
      </c>
      <c r="F2447" s="13" t="s">
        <v>100</v>
      </c>
      <c r="G2447" s="13" t="s">
        <v>1468</v>
      </c>
      <c r="H2447" s="36">
        <v>1</v>
      </c>
    </row>
    <row r="2448" spans="1:8">
      <c r="A2448" s="23">
        <v>2019</v>
      </c>
      <c r="B2448" s="23" t="s">
        <v>2366</v>
      </c>
      <c r="C2448" s="23" t="s">
        <v>1886</v>
      </c>
      <c r="D2448" s="13" t="s">
        <v>167</v>
      </c>
      <c r="E2448" s="13" t="s">
        <v>168</v>
      </c>
      <c r="F2448" s="13" t="s">
        <v>167</v>
      </c>
      <c r="G2448" s="13" t="s">
        <v>1479</v>
      </c>
      <c r="H2448" s="36">
        <v>3</v>
      </c>
    </row>
    <row r="2449" spans="1:8">
      <c r="A2449" s="23">
        <v>2019</v>
      </c>
      <c r="B2449" s="23" t="s">
        <v>2366</v>
      </c>
      <c r="C2449" s="23" t="s">
        <v>1886</v>
      </c>
      <c r="D2449" s="13" t="s">
        <v>167</v>
      </c>
      <c r="E2449" s="13" t="s">
        <v>1479</v>
      </c>
      <c r="F2449" s="13" t="s">
        <v>167</v>
      </c>
      <c r="G2449" s="13" t="s">
        <v>168</v>
      </c>
      <c r="H2449" s="36">
        <v>1</v>
      </c>
    </row>
    <row r="2450" spans="1:8">
      <c r="A2450" s="23">
        <v>2019</v>
      </c>
      <c r="B2450" s="23" t="s">
        <v>2367</v>
      </c>
      <c r="C2450" s="23" t="s">
        <v>1886</v>
      </c>
      <c r="D2450" s="13" t="s">
        <v>5</v>
      </c>
      <c r="E2450" s="13" t="s">
        <v>559</v>
      </c>
      <c r="F2450" s="13" t="s">
        <v>23</v>
      </c>
      <c r="G2450" s="13" t="s">
        <v>1453</v>
      </c>
      <c r="H2450" s="36">
        <v>9</v>
      </c>
    </row>
    <row r="2451" spans="1:8">
      <c r="A2451" s="23">
        <v>2019</v>
      </c>
      <c r="B2451" s="23" t="s">
        <v>2367</v>
      </c>
      <c r="C2451" s="23" t="s">
        <v>1886</v>
      </c>
      <c r="D2451" s="13" t="s">
        <v>5</v>
      </c>
      <c r="E2451" s="13" t="s">
        <v>559</v>
      </c>
      <c r="F2451" s="13" t="s">
        <v>10</v>
      </c>
      <c r="G2451" s="13" t="s">
        <v>1455</v>
      </c>
      <c r="H2451" s="36">
        <v>12</v>
      </c>
    </row>
    <row r="2452" spans="1:8">
      <c r="A2452" s="23">
        <v>2019</v>
      </c>
      <c r="B2452" s="23" t="s">
        <v>2367</v>
      </c>
      <c r="C2452" s="23" t="s">
        <v>1886</v>
      </c>
      <c r="D2452" s="13" t="s">
        <v>5</v>
      </c>
      <c r="E2452" s="13" t="s">
        <v>559</v>
      </c>
      <c r="F2452" s="13" t="s">
        <v>5</v>
      </c>
      <c r="G2452" s="13" t="s">
        <v>1462</v>
      </c>
      <c r="H2452" s="36">
        <v>12</v>
      </c>
    </row>
    <row r="2453" spans="1:8">
      <c r="A2453" s="23">
        <v>2019</v>
      </c>
      <c r="B2453" s="23" t="s">
        <v>2367</v>
      </c>
      <c r="C2453" s="23" t="s">
        <v>1886</v>
      </c>
      <c r="D2453" s="13" t="s">
        <v>5</v>
      </c>
      <c r="E2453" s="13" t="s">
        <v>559</v>
      </c>
      <c r="F2453" s="13" t="s">
        <v>70</v>
      </c>
      <c r="G2453" s="13" t="s">
        <v>1469</v>
      </c>
      <c r="H2453" s="36">
        <v>1</v>
      </c>
    </row>
    <row r="2454" spans="1:8">
      <c r="A2454" s="23">
        <v>2019</v>
      </c>
      <c r="B2454" s="23" t="s">
        <v>2367</v>
      </c>
      <c r="C2454" s="23" t="s">
        <v>1886</v>
      </c>
      <c r="D2454" s="13" t="s">
        <v>5</v>
      </c>
      <c r="E2454" s="13" t="s">
        <v>559</v>
      </c>
      <c r="F2454" s="13" t="s">
        <v>104</v>
      </c>
      <c r="G2454" s="13" t="s">
        <v>1486</v>
      </c>
      <c r="H2454" s="36">
        <v>8</v>
      </c>
    </row>
    <row r="2455" spans="1:8">
      <c r="A2455" s="23">
        <v>2019</v>
      </c>
      <c r="B2455" s="23" t="s">
        <v>2367</v>
      </c>
      <c r="C2455" s="23" t="s">
        <v>1886</v>
      </c>
      <c r="D2455" s="13" t="s">
        <v>5</v>
      </c>
      <c r="E2455" s="13" t="s">
        <v>559</v>
      </c>
      <c r="F2455" s="13" t="s">
        <v>14</v>
      </c>
      <c r="G2455" s="13" t="s">
        <v>1474</v>
      </c>
      <c r="H2455" s="36">
        <v>1</v>
      </c>
    </row>
    <row r="2456" spans="1:8">
      <c r="A2456" s="23">
        <v>2019</v>
      </c>
      <c r="B2456" s="23" t="s">
        <v>2367</v>
      </c>
      <c r="C2456" s="23" t="s">
        <v>1886</v>
      </c>
      <c r="D2456" s="13" t="s">
        <v>5</v>
      </c>
      <c r="E2456" s="13" t="s">
        <v>559</v>
      </c>
      <c r="F2456" s="13" t="s">
        <v>70</v>
      </c>
      <c r="G2456" s="13" t="s">
        <v>1478</v>
      </c>
      <c r="H2456" s="36">
        <v>1</v>
      </c>
    </row>
    <row r="2457" spans="1:8">
      <c r="A2457" s="23">
        <v>2019</v>
      </c>
      <c r="B2457" s="23" t="s">
        <v>2367</v>
      </c>
      <c r="C2457" s="23" t="s">
        <v>1886</v>
      </c>
      <c r="D2457" s="13" t="s">
        <v>5</v>
      </c>
      <c r="E2457" s="13" t="s">
        <v>1462</v>
      </c>
      <c r="F2457" s="13" t="s">
        <v>23</v>
      </c>
      <c r="G2457" s="13" t="s">
        <v>1453</v>
      </c>
      <c r="H2457" s="36">
        <v>13</v>
      </c>
    </row>
    <row r="2458" spans="1:8">
      <c r="A2458" s="23">
        <v>2019</v>
      </c>
      <c r="B2458" s="23" t="s">
        <v>2367</v>
      </c>
      <c r="C2458" s="23" t="s">
        <v>1886</v>
      </c>
      <c r="D2458" s="13" t="s">
        <v>5</v>
      </c>
      <c r="E2458" s="13" t="s">
        <v>1462</v>
      </c>
      <c r="F2458" s="13" t="s">
        <v>70</v>
      </c>
      <c r="G2458" s="13" t="s">
        <v>577</v>
      </c>
      <c r="H2458" s="36">
        <v>1</v>
      </c>
    </row>
    <row r="2459" spans="1:8">
      <c r="A2459" s="23">
        <v>2019</v>
      </c>
      <c r="B2459" s="23" t="s">
        <v>2367</v>
      </c>
      <c r="C2459" s="23" t="s">
        <v>1886</v>
      </c>
      <c r="D2459" s="13" t="s">
        <v>5</v>
      </c>
      <c r="E2459" s="13" t="s">
        <v>1462</v>
      </c>
      <c r="F2459" s="13" t="s">
        <v>5</v>
      </c>
      <c r="G2459" s="13" t="s">
        <v>559</v>
      </c>
      <c r="H2459" s="36">
        <v>21</v>
      </c>
    </row>
    <row r="2460" spans="1:8">
      <c r="A2460" s="23">
        <v>2019</v>
      </c>
      <c r="B2460" s="23" t="s">
        <v>2367</v>
      </c>
      <c r="C2460" s="23" t="s">
        <v>1886</v>
      </c>
      <c r="D2460" s="13" t="s">
        <v>5</v>
      </c>
      <c r="E2460" s="13" t="s">
        <v>1462</v>
      </c>
      <c r="F2460" s="13" t="s">
        <v>10</v>
      </c>
      <c r="G2460" s="13" t="s">
        <v>1454</v>
      </c>
      <c r="H2460" s="36">
        <v>2</v>
      </c>
    </row>
    <row r="2461" spans="1:8">
      <c r="A2461" s="23">
        <v>2019</v>
      </c>
      <c r="B2461" s="23" t="s">
        <v>2367</v>
      </c>
      <c r="C2461" s="23" t="s">
        <v>1886</v>
      </c>
      <c r="D2461" s="13" t="s">
        <v>5</v>
      </c>
      <c r="E2461" s="13" t="s">
        <v>1462</v>
      </c>
      <c r="F2461" s="13" t="s">
        <v>10</v>
      </c>
      <c r="G2461" s="13" t="s">
        <v>1455</v>
      </c>
      <c r="H2461" s="36">
        <v>12</v>
      </c>
    </row>
    <row r="2462" spans="1:8">
      <c r="A2462" s="23">
        <v>2019</v>
      </c>
      <c r="B2462" s="23" t="s">
        <v>2367</v>
      </c>
      <c r="C2462" s="23" t="s">
        <v>1886</v>
      </c>
      <c r="D2462" s="13" t="s">
        <v>5</v>
      </c>
      <c r="E2462" s="13" t="s">
        <v>1462</v>
      </c>
      <c r="F2462" s="13" t="s">
        <v>76</v>
      </c>
      <c r="G2462" s="13" t="s">
        <v>1459</v>
      </c>
      <c r="H2462" s="36">
        <v>4</v>
      </c>
    </row>
    <row r="2463" spans="1:8">
      <c r="A2463" s="23">
        <v>2019</v>
      </c>
      <c r="B2463" s="23" t="s">
        <v>2367</v>
      </c>
      <c r="C2463" s="23" t="s">
        <v>1886</v>
      </c>
      <c r="D2463" s="13" t="s">
        <v>5</v>
      </c>
      <c r="E2463" s="13" t="s">
        <v>1462</v>
      </c>
      <c r="F2463" s="13" t="s">
        <v>104</v>
      </c>
      <c r="G2463" s="13" t="s">
        <v>1471</v>
      </c>
      <c r="H2463" s="36">
        <v>3</v>
      </c>
    </row>
    <row r="2464" spans="1:8">
      <c r="A2464" s="23">
        <v>2019</v>
      </c>
      <c r="B2464" s="23" t="s">
        <v>2367</v>
      </c>
      <c r="C2464" s="23" t="s">
        <v>1886</v>
      </c>
      <c r="D2464" s="13" t="s">
        <v>5</v>
      </c>
      <c r="E2464" s="13" t="s">
        <v>1462</v>
      </c>
      <c r="F2464" s="13" t="s">
        <v>104</v>
      </c>
      <c r="G2464" s="13" t="s">
        <v>1472</v>
      </c>
      <c r="H2464" s="36">
        <v>9</v>
      </c>
    </row>
    <row r="2465" spans="1:8">
      <c r="A2465" s="23">
        <v>2019</v>
      </c>
      <c r="B2465" s="23" t="s">
        <v>2367</v>
      </c>
      <c r="C2465" s="23" t="s">
        <v>1886</v>
      </c>
      <c r="D2465" s="13" t="s">
        <v>5</v>
      </c>
      <c r="E2465" s="13" t="s">
        <v>1462</v>
      </c>
      <c r="F2465" s="13" t="s">
        <v>86</v>
      </c>
      <c r="G2465" s="13" t="s">
        <v>87</v>
      </c>
      <c r="H2465" s="36">
        <v>1</v>
      </c>
    </row>
    <row r="2466" spans="1:8">
      <c r="A2466" s="23">
        <v>2019</v>
      </c>
      <c r="B2466" s="23" t="s">
        <v>2367</v>
      </c>
      <c r="C2466" s="23" t="s">
        <v>1886</v>
      </c>
      <c r="D2466" s="13" t="s">
        <v>5</v>
      </c>
      <c r="E2466" s="13" t="s">
        <v>1462</v>
      </c>
      <c r="F2466" s="13" t="s">
        <v>156</v>
      </c>
      <c r="G2466" s="13" t="s">
        <v>1483</v>
      </c>
      <c r="H2466" s="36">
        <v>1</v>
      </c>
    </row>
    <row r="2467" spans="1:8">
      <c r="A2467" s="23">
        <v>2019</v>
      </c>
      <c r="B2467" s="23" t="s">
        <v>2367</v>
      </c>
      <c r="C2467" s="23" t="s">
        <v>1886</v>
      </c>
      <c r="D2467" s="13" t="s">
        <v>5</v>
      </c>
      <c r="E2467" s="13" t="s">
        <v>1462</v>
      </c>
      <c r="F2467" s="13" t="s">
        <v>164</v>
      </c>
      <c r="G2467" s="13" t="s">
        <v>584</v>
      </c>
      <c r="H2467" s="36">
        <v>1</v>
      </c>
    </row>
    <row r="2468" spans="1:8">
      <c r="A2468" s="23">
        <v>2019</v>
      </c>
      <c r="B2468" s="23" t="s">
        <v>2367</v>
      </c>
      <c r="C2468" s="23" t="s">
        <v>1886</v>
      </c>
      <c r="D2468" s="13" t="s">
        <v>10</v>
      </c>
      <c r="E2468" s="13" t="s">
        <v>1454</v>
      </c>
      <c r="F2468" s="13" t="s">
        <v>76</v>
      </c>
      <c r="G2468" s="13" t="s">
        <v>1459</v>
      </c>
      <c r="H2468" s="36">
        <v>2</v>
      </c>
    </row>
    <row r="2469" spans="1:8">
      <c r="A2469" s="23">
        <v>2019</v>
      </c>
      <c r="B2469" s="23" t="s">
        <v>2367</v>
      </c>
      <c r="C2469" s="23" t="s">
        <v>1886</v>
      </c>
      <c r="D2469" s="13" t="s">
        <v>10</v>
      </c>
      <c r="E2469" s="13" t="s">
        <v>1454</v>
      </c>
      <c r="F2469" s="13" t="s">
        <v>41</v>
      </c>
      <c r="G2469" s="13" t="s">
        <v>1461</v>
      </c>
      <c r="H2469" s="36">
        <v>1</v>
      </c>
    </row>
    <row r="2470" spans="1:8">
      <c r="A2470" s="23">
        <v>2019</v>
      </c>
      <c r="B2470" s="23" t="s">
        <v>2367</v>
      </c>
      <c r="C2470" s="23" t="s">
        <v>1886</v>
      </c>
      <c r="D2470" s="13" t="s">
        <v>10</v>
      </c>
      <c r="E2470" s="13" t="s">
        <v>1454</v>
      </c>
      <c r="F2470" s="13" t="s">
        <v>5</v>
      </c>
      <c r="G2470" s="13" t="s">
        <v>1462</v>
      </c>
      <c r="H2470" s="36">
        <v>1</v>
      </c>
    </row>
    <row r="2471" spans="1:8">
      <c r="A2471" s="23">
        <v>2019</v>
      </c>
      <c r="B2471" s="23" t="s">
        <v>2367</v>
      </c>
      <c r="C2471" s="23" t="s">
        <v>1886</v>
      </c>
      <c r="D2471" s="13" t="s">
        <v>10</v>
      </c>
      <c r="E2471" s="13" t="s">
        <v>1454</v>
      </c>
      <c r="F2471" s="13" t="s">
        <v>89</v>
      </c>
      <c r="G2471" s="13" t="s">
        <v>1465</v>
      </c>
      <c r="H2471" s="36">
        <v>1</v>
      </c>
    </row>
    <row r="2472" spans="1:8">
      <c r="A2472" s="23">
        <v>2019</v>
      </c>
      <c r="B2472" s="23" t="s">
        <v>2367</v>
      </c>
      <c r="C2472" s="23" t="s">
        <v>1886</v>
      </c>
      <c r="D2472" s="13" t="s">
        <v>10</v>
      </c>
      <c r="E2472" s="13" t="s">
        <v>1454</v>
      </c>
      <c r="F2472" s="13" t="s">
        <v>70</v>
      </c>
      <c r="G2472" s="13" t="s">
        <v>1466</v>
      </c>
      <c r="H2472" s="36">
        <v>1</v>
      </c>
    </row>
    <row r="2473" spans="1:8">
      <c r="A2473" s="23">
        <v>2019</v>
      </c>
      <c r="B2473" s="23" t="s">
        <v>2367</v>
      </c>
      <c r="C2473" s="23" t="s">
        <v>1886</v>
      </c>
      <c r="D2473" s="13" t="s">
        <v>10</v>
      </c>
      <c r="E2473" s="13" t="s">
        <v>1454</v>
      </c>
      <c r="F2473" s="13" t="s">
        <v>70</v>
      </c>
      <c r="G2473" s="13" t="s">
        <v>1469</v>
      </c>
      <c r="H2473" s="36">
        <v>1</v>
      </c>
    </row>
    <row r="2474" spans="1:8">
      <c r="A2474" s="23">
        <v>2019</v>
      </c>
      <c r="B2474" s="23" t="s">
        <v>2367</v>
      </c>
      <c r="C2474" s="23" t="s">
        <v>1886</v>
      </c>
      <c r="D2474" s="13" t="s">
        <v>10</v>
      </c>
      <c r="E2474" s="13" t="s">
        <v>1454</v>
      </c>
      <c r="F2474" s="13" t="s">
        <v>164</v>
      </c>
      <c r="G2474" s="13" t="s">
        <v>584</v>
      </c>
      <c r="H2474" s="36">
        <v>7</v>
      </c>
    </row>
    <row r="2475" spans="1:8">
      <c r="A2475" s="23">
        <v>2019</v>
      </c>
      <c r="B2475" s="23" t="s">
        <v>2367</v>
      </c>
      <c r="C2475" s="23" t="s">
        <v>1886</v>
      </c>
      <c r="D2475" s="13" t="s">
        <v>10</v>
      </c>
      <c r="E2475" s="13" t="s">
        <v>1454</v>
      </c>
      <c r="F2475" s="13" t="s">
        <v>60</v>
      </c>
      <c r="G2475" s="13" t="s">
        <v>1477</v>
      </c>
      <c r="H2475" s="36">
        <v>2</v>
      </c>
    </row>
    <row r="2476" spans="1:8">
      <c r="A2476" s="23">
        <v>2019</v>
      </c>
      <c r="B2476" s="23" t="s">
        <v>2367</v>
      </c>
      <c r="C2476" s="23" t="s">
        <v>1886</v>
      </c>
      <c r="D2476" s="13" t="s">
        <v>10</v>
      </c>
      <c r="E2476" s="13" t="s">
        <v>1455</v>
      </c>
      <c r="F2476" s="13" t="s">
        <v>23</v>
      </c>
      <c r="G2476" s="13" t="s">
        <v>1453</v>
      </c>
      <c r="H2476" s="36">
        <v>1</v>
      </c>
    </row>
    <row r="2477" spans="1:8">
      <c r="A2477" s="23">
        <v>2019</v>
      </c>
      <c r="B2477" s="23" t="s">
        <v>2367</v>
      </c>
      <c r="C2477" s="23" t="s">
        <v>1886</v>
      </c>
      <c r="D2477" s="13" t="s">
        <v>10</v>
      </c>
      <c r="E2477" s="13" t="s">
        <v>1455</v>
      </c>
      <c r="F2477" s="13" t="s">
        <v>70</v>
      </c>
      <c r="G2477" s="13" t="s">
        <v>577</v>
      </c>
      <c r="H2477" s="36">
        <v>5</v>
      </c>
    </row>
    <row r="2478" spans="1:8">
      <c r="A2478" s="23">
        <v>2019</v>
      </c>
      <c r="B2478" s="23" t="s">
        <v>2367</v>
      </c>
      <c r="C2478" s="23" t="s">
        <v>1886</v>
      </c>
      <c r="D2478" s="13" t="s">
        <v>10</v>
      </c>
      <c r="E2478" s="13" t="s">
        <v>1455</v>
      </c>
      <c r="F2478" s="13" t="s">
        <v>5</v>
      </c>
      <c r="G2478" s="13" t="s">
        <v>559</v>
      </c>
      <c r="H2478" s="36">
        <v>1</v>
      </c>
    </row>
    <row r="2479" spans="1:8">
      <c r="A2479" s="23">
        <v>2019</v>
      </c>
      <c r="B2479" s="23" t="s">
        <v>2367</v>
      </c>
      <c r="C2479" s="23" t="s">
        <v>1886</v>
      </c>
      <c r="D2479" s="13" t="s">
        <v>10</v>
      </c>
      <c r="E2479" s="13" t="s">
        <v>1455</v>
      </c>
      <c r="F2479" s="13" t="s">
        <v>10</v>
      </c>
      <c r="G2479" s="13" t="s">
        <v>1454</v>
      </c>
      <c r="H2479" s="36">
        <v>11</v>
      </c>
    </row>
    <row r="2480" spans="1:8">
      <c r="A2480" s="23">
        <v>2019</v>
      </c>
      <c r="B2480" s="23" t="s">
        <v>2367</v>
      </c>
      <c r="C2480" s="23" t="s">
        <v>1886</v>
      </c>
      <c r="D2480" s="13" t="s">
        <v>10</v>
      </c>
      <c r="E2480" s="13" t="s">
        <v>1455</v>
      </c>
      <c r="F2480" s="13" t="s">
        <v>76</v>
      </c>
      <c r="G2480" s="13" t="s">
        <v>1459</v>
      </c>
      <c r="H2480" s="36">
        <v>8</v>
      </c>
    </row>
    <row r="2481" spans="1:8">
      <c r="A2481" s="23">
        <v>2019</v>
      </c>
      <c r="B2481" s="23" t="s">
        <v>2367</v>
      </c>
      <c r="C2481" s="23" t="s">
        <v>1886</v>
      </c>
      <c r="D2481" s="13" t="s">
        <v>10</v>
      </c>
      <c r="E2481" s="13" t="s">
        <v>1455</v>
      </c>
      <c r="F2481" s="13" t="s">
        <v>5</v>
      </c>
      <c r="G2481" s="13" t="s">
        <v>1462</v>
      </c>
      <c r="H2481" s="36">
        <v>1</v>
      </c>
    </row>
    <row r="2482" spans="1:8">
      <c r="A2482" s="23">
        <v>2019</v>
      </c>
      <c r="B2482" s="23" t="s">
        <v>2367</v>
      </c>
      <c r="C2482" s="23" t="s">
        <v>1886</v>
      </c>
      <c r="D2482" s="13" t="s">
        <v>10</v>
      </c>
      <c r="E2482" s="13" t="s">
        <v>1455</v>
      </c>
      <c r="F2482" s="13" t="s">
        <v>94</v>
      </c>
      <c r="G2482" s="13" t="s">
        <v>1463</v>
      </c>
      <c r="H2482" s="36">
        <v>1</v>
      </c>
    </row>
    <row r="2483" spans="1:8">
      <c r="A2483" s="23">
        <v>2019</v>
      </c>
      <c r="B2483" s="23" t="s">
        <v>2367</v>
      </c>
      <c r="C2483" s="23" t="s">
        <v>1886</v>
      </c>
      <c r="D2483" s="13" t="s">
        <v>10</v>
      </c>
      <c r="E2483" s="13" t="s">
        <v>1455</v>
      </c>
      <c r="F2483" s="13" t="s">
        <v>70</v>
      </c>
      <c r="G2483" s="13" t="s">
        <v>1466</v>
      </c>
      <c r="H2483" s="36">
        <v>4</v>
      </c>
    </row>
    <row r="2484" spans="1:8">
      <c r="A2484" s="23">
        <v>2019</v>
      </c>
      <c r="B2484" s="23" t="s">
        <v>2367</v>
      </c>
      <c r="C2484" s="23" t="s">
        <v>1886</v>
      </c>
      <c r="D2484" s="13" t="s">
        <v>10</v>
      </c>
      <c r="E2484" s="13" t="s">
        <v>1455</v>
      </c>
      <c r="F2484" s="13" t="s">
        <v>100</v>
      </c>
      <c r="G2484" s="13" t="s">
        <v>1468</v>
      </c>
      <c r="H2484" s="36">
        <v>2</v>
      </c>
    </row>
    <row r="2485" spans="1:8">
      <c r="A2485" s="23">
        <v>2019</v>
      </c>
      <c r="B2485" s="23" t="s">
        <v>2367</v>
      </c>
      <c r="C2485" s="23" t="s">
        <v>1886</v>
      </c>
      <c r="D2485" s="13" t="s">
        <v>10</v>
      </c>
      <c r="E2485" s="13" t="s">
        <v>1455</v>
      </c>
      <c r="F2485" s="13" t="s">
        <v>70</v>
      </c>
      <c r="G2485" s="13" t="s">
        <v>1469</v>
      </c>
      <c r="H2485" s="36">
        <v>1</v>
      </c>
    </row>
    <row r="2486" spans="1:8">
      <c r="A2486" s="23">
        <v>2019</v>
      </c>
      <c r="B2486" s="23" t="s">
        <v>2367</v>
      </c>
      <c r="C2486" s="23" t="s">
        <v>1886</v>
      </c>
      <c r="D2486" s="13" t="s">
        <v>10</v>
      </c>
      <c r="E2486" s="13" t="s">
        <v>1455</v>
      </c>
      <c r="F2486" s="13" t="s">
        <v>86</v>
      </c>
      <c r="G2486" s="13" t="s">
        <v>87</v>
      </c>
      <c r="H2486" s="36">
        <v>1</v>
      </c>
    </row>
    <row r="2487" spans="1:8">
      <c r="A2487" s="23">
        <v>2019</v>
      </c>
      <c r="B2487" s="23" t="s">
        <v>2367</v>
      </c>
      <c r="C2487" s="23" t="s">
        <v>1886</v>
      </c>
      <c r="D2487" s="13" t="s">
        <v>10</v>
      </c>
      <c r="E2487" s="13" t="s">
        <v>1455</v>
      </c>
      <c r="F2487" s="13" t="s">
        <v>76</v>
      </c>
      <c r="G2487" s="13" t="s">
        <v>77</v>
      </c>
      <c r="H2487" s="36">
        <v>1</v>
      </c>
    </row>
    <row r="2488" spans="1:8">
      <c r="A2488" s="23">
        <v>2019</v>
      </c>
      <c r="B2488" s="23" t="s">
        <v>2367</v>
      </c>
      <c r="C2488" s="23" t="s">
        <v>1886</v>
      </c>
      <c r="D2488" s="13" t="s">
        <v>10</v>
      </c>
      <c r="E2488" s="13" t="s">
        <v>1455</v>
      </c>
      <c r="F2488" s="13" t="s">
        <v>14</v>
      </c>
      <c r="G2488" s="13" t="s">
        <v>1476</v>
      </c>
      <c r="H2488" s="36">
        <v>1</v>
      </c>
    </row>
    <row r="2489" spans="1:8">
      <c r="A2489" s="23">
        <v>2019</v>
      </c>
      <c r="B2489" s="23" t="s">
        <v>2367</v>
      </c>
      <c r="C2489" s="23" t="s">
        <v>1886</v>
      </c>
      <c r="D2489" s="13" t="s">
        <v>10</v>
      </c>
      <c r="E2489" s="13" t="s">
        <v>1455</v>
      </c>
      <c r="F2489" s="13" t="s">
        <v>164</v>
      </c>
      <c r="G2489" s="13" t="s">
        <v>584</v>
      </c>
      <c r="H2489" s="36">
        <v>4</v>
      </c>
    </row>
    <row r="2490" spans="1:8">
      <c r="A2490" s="23">
        <v>2019</v>
      </c>
      <c r="B2490" s="23" t="s">
        <v>2367</v>
      </c>
      <c r="C2490" s="23" t="s">
        <v>1886</v>
      </c>
      <c r="D2490" s="13" t="s">
        <v>10</v>
      </c>
      <c r="E2490" s="13" t="s">
        <v>1455</v>
      </c>
      <c r="F2490" s="13" t="s">
        <v>70</v>
      </c>
      <c r="G2490" s="13" t="s">
        <v>1478</v>
      </c>
      <c r="H2490" s="36">
        <v>3</v>
      </c>
    </row>
    <row r="2491" spans="1:8">
      <c r="A2491" s="23">
        <v>2019</v>
      </c>
      <c r="B2491" s="23" t="s">
        <v>2367</v>
      </c>
      <c r="C2491" s="23" t="s">
        <v>1886</v>
      </c>
      <c r="D2491" s="13" t="s">
        <v>10</v>
      </c>
      <c r="E2491" s="13" t="s">
        <v>1467</v>
      </c>
      <c r="F2491" s="13" t="s">
        <v>23</v>
      </c>
      <c r="G2491" s="13" t="s">
        <v>1453</v>
      </c>
      <c r="H2491" s="36">
        <v>1</v>
      </c>
    </row>
    <row r="2492" spans="1:8">
      <c r="A2492" s="23">
        <v>2019</v>
      </c>
      <c r="B2492" s="23" t="s">
        <v>2367</v>
      </c>
      <c r="C2492" s="23" t="s">
        <v>1886</v>
      </c>
      <c r="D2492" s="13" t="s">
        <v>10</v>
      </c>
      <c r="E2492" s="13" t="s">
        <v>1467</v>
      </c>
      <c r="F2492" s="13" t="s">
        <v>76</v>
      </c>
      <c r="G2492" s="13" t="s">
        <v>1459</v>
      </c>
      <c r="H2492" s="36">
        <v>1</v>
      </c>
    </row>
    <row r="2493" spans="1:8">
      <c r="A2493" s="23">
        <v>2019</v>
      </c>
      <c r="B2493" s="23" t="s">
        <v>2367</v>
      </c>
      <c r="C2493" s="23" t="s">
        <v>1886</v>
      </c>
      <c r="D2493" s="13" t="s">
        <v>10</v>
      </c>
      <c r="E2493" s="13" t="s">
        <v>1467</v>
      </c>
      <c r="F2493" s="13" t="s">
        <v>100</v>
      </c>
      <c r="G2493" s="13" t="s">
        <v>1468</v>
      </c>
      <c r="H2493" s="36">
        <v>1</v>
      </c>
    </row>
    <row r="2494" spans="1:8">
      <c r="A2494" s="23">
        <v>2019</v>
      </c>
      <c r="B2494" s="23" t="s">
        <v>2367</v>
      </c>
      <c r="C2494" s="23" t="s">
        <v>1886</v>
      </c>
      <c r="D2494" s="13" t="s">
        <v>10</v>
      </c>
      <c r="E2494" s="13" t="s">
        <v>1467</v>
      </c>
      <c r="F2494" s="13" t="s">
        <v>70</v>
      </c>
      <c r="G2494" s="13" t="s">
        <v>1469</v>
      </c>
      <c r="H2494" s="36">
        <v>1</v>
      </c>
    </row>
    <row r="2495" spans="1:8">
      <c r="A2495" s="23">
        <v>2019</v>
      </c>
      <c r="B2495" s="23" t="s">
        <v>2367</v>
      </c>
      <c r="C2495" s="23" t="s">
        <v>1886</v>
      </c>
      <c r="D2495" s="13" t="s">
        <v>10</v>
      </c>
      <c r="E2495" s="13" t="s">
        <v>1467</v>
      </c>
      <c r="F2495" s="13" t="s">
        <v>104</v>
      </c>
      <c r="G2495" s="13" t="s">
        <v>1486</v>
      </c>
      <c r="H2495" s="36">
        <v>2</v>
      </c>
    </row>
    <row r="2496" spans="1:8">
      <c r="A2496" s="23">
        <v>2019</v>
      </c>
      <c r="B2496" s="23" t="s">
        <v>2367</v>
      </c>
      <c r="C2496" s="23" t="s">
        <v>1886</v>
      </c>
      <c r="D2496" s="13" t="s">
        <v>10</v>
      </c>
      <c r="E2496" s="13" t="s">
        <v>1467</v>
      </c>
      <c r="F2496" s="13" t="s">
        <v>104</v>
      </c>
      <c r="G2496" s="13" t="s">
        <v>1471</v>
      </c>
      <c r="H2496" s="36">
        <v>1</v>
      </c>
    </row>
    <row r="2497" spans="1:8">
      <c r="A2497" s="23">
        <v>2019</v>
      </c>
      <c r="B2497" s="23" t="s">
        <v>2367</v>
      </c>
      <c r="C2497" s="23" t="s">
        <v>1886</v>
      </c>
      <c r="D2497" s="13" t="s">
        <v>10</v>
      </c>
      <c r="E2497" s="13" t="s">
        <v>1467</v>
      </c>
      <c r="F2497" s="13" t="s">
        <v>76</v>
      </c>
      <c r="G2497" s="13" t="s">
        <v>77</v>
      </c>
      <c r="H2497" s="36">
        <v>2</v>
      </c>
    </row>
    <row r="2498" spans="1:8">
      <c r="A2498" s="23">
        <v>2019</v>
      </c>
      <c r="B2498" s="23" t="s">
        <v>2367</v>
      </c>
      <c r="C2498" s="23" t="s">
        <v>1886</v>
      </c>
      <c r="D2498" s="13" t="s">
        <v>10</v>
      </c>
      <c r="E2498" s="13" t="s">
        <v>1467</v>
      </c>
      <c r="F2498" s="13" t="s">
        <v>70</v>
      </c>
      <c r="G2498" s="13" t="s">
        <v>1478</v>
      </c>
      <c r="H2498" s="36">
        <v>1</v>
      </c>
    </row>
    <row r="2499" spans="1:8">
      <c r="A2499" s="23">
        <v>2019</v>
      </c>
      <c r="B2499" s="23" t="s">
        <v>2367</v>
      </c>
      <c r="C2499" s="23" t="s">
        <v>1886</v>
      </c>
      <c r="D2499" s="13" t="s">
        <v>14</v>
      </c>
      <c r="E2499" s="13" t="s">
        <v>1456</v>
      </c>
      <c r="F2499" s="13" t="s">
        <v>14</v>
      </c>
      <c r="G2499" s="13" t="s">
        <v>1475</v>
      </c>
      <c r="H2499" s="36">
        <v>3</v>
      </c>
    </row>
    <row r="2500" spans="1:8">
      <c r="A2500" s="23">
        <v>2019</v>
      </c>
      <c r="B2500" s="23" t="s">
        <v>2367</v>
      </c>
      <c r="C2500" s="23" t="s">
        <v>1886</v>
      </c>
      <c r="D2500" s="13" t="s">
        <v>14</v>
      </c>
      <c r="E2500" s="13" t="s">
        <v>1457</v>
      </c>
      <c r="F2500" s="13" t="s">
        <v>23</v>
      </c>
      <c r="G2500" s="13" t="s">
        <v>1453</v>
      </c>
      <c r="H2500" s="36">
        <v>1</v>
      </c>
    </row>
    <row r="2501" spans="1:8">
      <c r="A2501" s="23">
        <v>2019</v>
      </c>
      <c r="B2501" s="23" t="s">
        <v>2367</v>
      </c>
      <c r="C2501" s="23" t="s">
        <v>1886</v>
      </c>
      <c r="D2501" s="13" t="s">
        <v>14</v>
      </c>
      <c r="E2501" s="13" t="s">
        <v>1457</v>
      </c>
      <c r="F2501" s="13" t="s">
        <v>70</v>
      </c>
      <c r="G2501" s="13" t="s">
        <v>577</v>
      </c>
      <c r="H2501" s="36">
        <v>1</v>
      </c>
    </row>
    <row r="2502" spans="1:8">
      <c r="A2502" s="23">
        <v>2019</v>
      </c>
      <c r="B2502" s="23" t="s">
        <v>2367</v>
      </c>
      <c r="C2502" s="23" t="s">
        <v>1886</v>
      </c>
      <c r="D2502" s="13" t="s">
        <v>14</v>
      </c>
      <c r="E2502" s="13" t="s">
        <v>1457</v>
      </c>
      <c r="F2502" s="13" t="s">
        <v>94</v>
      </c>
      <c r="G2502" s="13" t="s">
        <v>1463</v>
      </c>
      <c r="H2502" s="36">
        <v>17</v>
      </c>
    </row>
    <row r="2503" spans="1:8">
      <c r="A2503" s="23">
        <v>2019</v>
      </c>
      <c r="B2503" s="23" t="s">
        <v>2367</v>
      </c>
      <c r="C2503" s="23" t="s">
        <v>1886</v>
      </c>
      <c r="D2503" s="13" t="s">
        <v>14</v>
      </c>
      <c r="E2503" s="13" t="s">
        <v>1457</v>
      </c>
      <c r="F2503" s="13" t="s">
        <v>100</v>
      </c>
      <c r="G2503" s="13" t="s">
        <v>1468</v>
      </c>
      <c r="H2503" s="36">
        <v>2</v>
      </c>
    </row>
    <row r="2504" spans="1:8">
      <c r="A2504" s="23">
        <v>2019</v>
      </c>
      <c r="B2504" s="23" t="s">
        <v>2367</v>
      </c>
      <c r="C2504" s="23" t="s">
        <v>1886</v>
      </c>
      <c r="D2504" s="13" t="s">
        <v>14</v>
      </c>
      <c r="E2504" s="13" t="s">
        <v>1457</v>
      </c>
      <c r="F2504" s="13" t="s">
        <v>76</v>
      </c>
      <c r="G2504" s="13" t="s">
        <v>77</v>
      </c>
      <c r="H2504" s="36">
        <v>1</v>
      </c>
    </row>
    <row r="2505" spans="1:8">
      <c r="A2505" s="23">
        <v>2019</v>
      </c>
      <c r="B2505" s="23" t="s">
        <v>2367</v>
      </c>
      <c r="C2505" s="23" t="s">
        <v>1886</v>
      </c>
      <c r="D2505" s="13" t="s">
        <v>14</v>
      </c>
      <c r="E2505" s="13" t="s">
        <v>1457</v>
      </c>
      <c r="F2505" s="13" t="s">
        <v>14</v>
      </c>
      <c r="G2505" s="13" t="s">
        <v>1475</v>
      </c>
      <c r="H2505" s="36">
        <v>6</v>
      </c>
    </row>
    <row r="2506" spans="1:8">
      <c r="A2506" s="23">
        <v>2019</v>
      </c>
      <c r="B2506" s="23" t="s">
        <v>2367</v>
      </c>
      <c r="C2506" s="23" t="s">
        <v>1886</v>
      </c>
      <c r="D2506" s="13" t="s">
        <v>14</v>
      </c>
      <c r="E2506" s="13" t="s">
        <v>1457</v>
      </c>
      <c r="F2506" s="13" t="s">
        <v>164</v>
      </c>
      <c r="G2506" s="13" t="s">
        <v>584</v>
      </c>
      <c r="H2506" s="36">
        <v>1</v>
      </c>
    </row>
    <row r="2507" spans="1:8">
      <c r="A2507" s="23">
        <v>2019</v>
      </c>
      <c r="B2507" s="23" t="s">
        <v>2367</v>
      </c>
      <c r="C2507" s="23" t="s">
        <v>1886</v>
      </c>
      <c r="D2507" s="13" t="s">
        <v>14</v>
      </c>
      <c r="E2507" s="13" t="s">
        <v>1474</v>
      </c>
      <c r="F2507" s="13" t="s">
        <v>23</v>
      </c>
      <c r="G2507" s="13" t="s">
        <v>1464</v>
      </c>
      <c r="H2507" s="36">
        <v>1</v>
      </c>
    </row>
    <row r="2508" spans="1:8">
      <c r="A2508" s="23">
        <v>2019</v>
      </c>
      <c r="B2508" s="23" t="s">
        <v>2367</v>
      </c>
      <c r="C2508" s="23" t="s">
        <v>1886</v>
      </c>
      <c r="D2508" s="13" t="s">
        <v>14</v>
      </c>
      <c r="E2508" s="13" t="s">
        <v>1474</v>
      </c>
      <c r="F2508" s="13" t="s">
        <v>100</v>
      </c>
      <c r="G2508" s="13" t="s">
        <v>1468</v>
      </c>
      <c r="H2508" s="36">
        <v>1</v>
      </c>
    </row>
    <row r="2509" spans="1:8">
      <c r="A2509" s="23">
        <v>2019</v>
      </c>
      <c r="B2509" s="23" t="s">
        <v>2367</v>
      </c>
      <c r="C2509" s="23" t="s">
        <v>1886</v>
      </c>
      <c r="D2509" s="13" t="s">
        <v>14</v>
      </c>
      <c r="E2509" s="13" t="s">
        <v>1474</v>
      </c>
      <c r="F2509" s="13" t="s">
        <v>167</v>
      </c>
      <c r="G2509" s="13" t="s">
        <v>1479</v>
      </c>
      <c r="H2509" s="36">
        <v>1</v>
      </c>
    </row>
    <row r="2510" spans="1:8">
      <c r="A2510" s="23">
        <v>2019</v>
      </c>
      <c r="B2510" s="23" t="s">
        <v>2367</v>
      </c>
      <c r="C2510" s="23" t="s">
        <v>1886</v>
      </c>
      <c r="D2510" s="13" t="s">
        <v>14</v>
      </c>
      <c r="E2510" s="13" t="s">
        <v>1475</v>
      </c>
      <c r="F2510" s="13" t="s">
        <v>14</v>
      </c>
      <c r="G2510" s="13" t="s">
        <v>1456</v>
      </c>
      <c r="H2510" s="36">
        <v>2</v>
      </c>
    </row>
    <row r="2511" spans="1:8">
      <c r="A2511" s="23">
        <v>2019</v>
      </c>
      <c r="B2511" s="23" t="s">
        <v>2367</v>
      </c>
      <c r="C2511" s="23" t="s">
        <v>1886</v>
      </c>
      <c r="D2511" s="13" t="s">
        <v>14</v>
      </c>
      <c r="E2511" s="13" t="s">
        <v>1475</v>
      </c>
      <c r="F2511" s="13" t="s">
        <v>14</v>
      </c>
      <c r="G2511" s="13" t="s">
        <v>1457</v>
      </c>
      <c r="H2511" s="36">
        <v>3</v>
      </c>
    </row>
    <row r="2512" spans="1:8">
      <c r="A2512" s="23">
        <v>2019</v>
      </c>
      <c r="B2512" s="23" t="s">
        <v>2367</v>
      </c>
      <c r="C2512" s="23" t="s">
        <v>1886</v>
      </c>
      <c r="D2512" s="13" t="s">
        <v>14</v>
      </c>
      <c r="E2512" s="13" t="s">
        <v>1475</v>
      </c>
      <c r="F2512" s="13" t="s">
        <v>14</v>
      </c>
      <c r="G2512" s="13" t="s">
        <v>1474</v>
      </c>
      <c r="H2512" s="36">
        <v>1</v>
      </c>
    </row>
    <row r="2513" spans="1:8">
      <c r="A2513" s="23">
        <v>2019</v>
      </c>
      <c r="B2513" s="23" t="s">
        <v>2367</v>
      </c>
      <c r="C2513" s="23" t="s">
        <v>1886</v>
      </c>
      <c r="D2513" s="13" t="s">
        <v>14</v>
      </c>
      <c r="E2513" s="13" t="s">
        <v>1476</v>
      </c>
      <c r="F2513" s="13" t="s">
        <v>23</v>
      </c>
      <c r="G2513" s="13" t="s">
        <v>1453</v>
      </c>
      <c r="H2513" s="36">
        <v>3</v>
      </c>
    </row>
    <row r="2514" spans="1:8">
      <c r="A2514" s="23">
        <v>2019</v>
      </c>
      <c r="B2514" s="23" t="s">
        <v>2367</v>
      </c>
      <c r="C2514" s="23" t="s">
        <v>1886</v>
      </c>
      <c r="D2514" s="13" t="s">
        <v>14</v>
      </c>
      <c r="E2514" s="13" t="s">
        <v>1476</v>
      </c>
      <c r="F2514" s="13" t="s">
        <v>70</v>
      </c>
      <c r="G2514" s="13" t="s">
        <v>577</v>
      </c>
      <c r="H2514" s="36">
        <v>1</v>
      </c>
    </row>
    <row r="2515" spans="1:8">
      <c r="A2515" s="23">
        <v>2019</v>
      </c>
      <c r="B2515" s="23" t="s">
        <v>2367</v>
      </c>
      <c r="C2515" s="23" t="s">
        <v>1886</v>
      </c>
      <c r="D2515" s="13" t="s">
        <v>14</v>
      </c>
      <c r="E2515" s="13" t="s">
        <v>1476</v>
      </c>
      <c r="F2515" s="13" t="s">
        <v>14</v>
      </c>
      <c r="G2515" s="13" t="s">
        <v>1456</v>
      </c>
      <c r="H2515" s="36">
        <v>1</v>
      </c>
    </row>
    <row r="2516" spans="1:8">
      <c r="A2516" s="23">
        <v>2019</v>
      </c>
      <c r="B2516" s="23" t="s">
        <v>2367</v>
      </c>
      <c r="C2516" s="23" t="s">
        <v>1886</v>
      </c>
      <c r="D2516" s="13" t="s">
        <v>14</v>
      </c>
      <c r="E2516" s="13" t="s">
        <v>1476</v>
      </c>
      <c r="F2516" s="13" t="s">
        <v>76</v>
      </c>
      <c r="G2516" s="13" t="s">
        <v>77</v>
      </c>
      <c r="H2516" s="36">
        <v>1</v>
      </c>
    </row>
    <row r="2517" spans="1:8">
      <c r="A2517" s="23">
        <v>2019</v>
      </c>
      <c r="B2517" s="23" t="s">
        <v>2367</v>
      </c>
      <c r="C2517" s="23" t="s">
        <v>1886</v>
      </c>
      <c r="D2517" s="13" t="s">
        <v>14</v>
      </c>
      <c r="E2517" s="13" t="s">
        <v>1476</v>
      </c>
      <c r="F2517" s="13" t="s">
        <v>164</v>
      </c>
      <c r="G2517" s="13" t="s">
        <v>584</v>
      </c>
      <c r="H2517" s="36">
        <v>1</v>
      </c>
    </row>
    <row r="2518" spans="1:8">
      <c r="A2518" s="23">
        <v>2019</v>
      </c>
      <c r="B2518" s="23" t="s">
        <v>2367</v>
      </c>
      <c r="C2518" s="23" t="s">
        <v>1886</v>
      </c>
      <c r="D2518" s="13" t="s">
        <v>23</v>
      </c>
      <c r="E2518" s="13" t="s">
        <v>1453</v>
      </c>
      <c r="F2518" s="13" t="s">
        <v>10</v>
      </c>
      <c r="G2518" s="13" t="s">
        <v>1454</v>
      </c>
      <c r="H2518" s="36">
        <v>1</v>
      </c>
    </row>
    <row r="2519" spans="1:8">
      <c r="A2519" s="23">
        <v>2019</v>
      </c>
      <c r="B2519" s="23" t="s">
        <v>2367</v>
      </c>
      <c r="C2519" s="23" t="s">
        <v>1886</v>
      </c>
      <c r="D2519" s="13" t="s">
        <v>23</v>
      </c>
      <c r="E2519" s="13" t="s">
        <v>1453</v>
      </c>
      <c r="F2519" s="13" t="s">
        <v>60</v>
      </c>
      <c r="G2519" s="13" t="s">
        <v>1458</v>
      </c>
      <c r="H2519" s="36">
        <v>2</v>
      </c>
    </row>
    <row r="2520" spans="1:8">
      <c r="A2520" s="23">
        <v>2019</v>
      </c>
      <c r="B2520" s="23" t="s">
        <v>2367</v>
      </c>
      <c r="C2520" s="23" t="s">
        <v>1886</v>
      </c>
      <c r="D2520" s="13" t="s">
        <v>23</v>
      </c>
      <c r="E2520" s="13" t="s">
        <v>1453</v>
      </c>
      <c r="F2520" s="13" t="s">
        <v>76</v>
      </c>
      <c r="G2520" s="13" t="s">
        <v>1459</v>
      </c>
      <c r="H2520" s="36">
        <v>13</v>
      </c>
    </row>
    <row r="2521" spans="1:8">
      <c r="A2521" s="23">
        <v>2019</v>
      </c>
      <c r="B2521" s="23" t="s">
        <v>2367</v>
      </c>
      <c r="C2521" s="23" t="s">
        <v>1886</v>
      </c>
      <c r="D2521" s="13" t="s">
        <v>23</v>
      </c>
      <c r="E2521" s="13" t="s">
        <v>1453</v>
      </c>
      <c r="F2521" s="13" t="s">
        <v>23</v>
      </c>
      <c r="G2521" s="13" t="s">
        <v>1460</v>
      </c>
      <c r="H2521" s="36">
        <v>6</v>
      </c>
    </row>
    <row r="2522" spans="1:8">
      <c r="A2522" s="23">
        <v>2019</v>
      </c>
      <c r="B2522" s="23" t="s">
        <v>2367</v>
      </c>
      <c r="C2522" s="23" t="s">
        <v>1886</v>
      </c>
      <c r="D2522" s="13" t="s">
        <v>23</v>
      </c>
      <c r="E2522" s="13" t="s">
        <v>1453</v>
      </c>
      <c r="F2522" s="13" t="s">
        <v>41</v>
      </c>
      <c r="G2522" s="13" t="s">
        <v>1461</v>
      </c>
      <c r="H2522" s="36">
        <v>6</v>
      </c>
    </row>
    <row r="2523" spans="1:8">
      <c r="A2523" s="23">
        <v>2019</v>
      </c>
      <c r="B2523" s="23" t="s">
        <v>2367</v>
      </c>
      <c r="C2523" s="23" t="s">
        <v>1886</v>
      </c>
      <c r="D2523" s="13" t="s">
        <v>23</v>
      </c>
      <c r="E2523" s="13" t="s">
        <v>1453</v>
      </c>
      <c r="F2523" s="13" t="s">
        <v>5</v>
      </c>
      <c r="G2523" s="13" t="s">
        <v>1462</v>
      </c>
      <c r="H2523" s="36">
        <v>3</v>
      </c>
    </row>
    <row r="2524" spans="1:8">
      <c r="A2524" s="23">
        <v>2019</v>
      </c>
      <c r="B2524" s="23" t="s">
        <v>2367</v>
      </c>
      <c r="C2524" s="23" t="s">
        <v>1886</v>
      </c>
      <c r="D2524" s="13" t="s">
        <v>23</v>
      </c>
      <c r="E2524" s="13" t="s">
        <v>1453</v>
      </c>
      <c r="F2524" s="13" t="s">
        <v>23</v>
      </c>
      <c r="G2524" s="13" t="s">
        <v>1464</v>
      </c>
      <c r="H2524" s="36">
        <v>6</v>
      </c>
    </row>
    <row r="2525" spans="1:8">
      <c r="A2525" s="23">
        <v>2019</v>
      </c>
      <c r="B2525" s="23" t="s">
        <v>2367</v>
      </c>
      <c r="C2525" s="23" t="s">
        <v>1886</v>
      </c>
      <c r="D2525" s="13" t="s">
        <v>23</v>
      </c>
      <c r="E2525" s="13" t="s">
        <v>1453</v>
      </c>
      <c r="F2525" s="13" t="s">
        <v>10</v>
      </c>
      <c r="G2525" s="13" t="s">
        <v>1467</v>
      </c>
      <c r="H2525" s="36">
        <v>1</v>
      </c>
    </row>
    <row r="2526" spans="1:8">
      <c r="A2526" s="23">
        <v>2019</v>
      </c>
      <c r="B2526" s="23" t="s">
        <v>2367</v>
      </c>
      <c r="C2526" s="23" t="s">
        <v>1886</v>
      </c>
      <c r="D2526" s="13" t="s">
        <v>23</v>
      </c>
      <c r="E2526" s="13" t="s">
        <v>1453</v>
      </c>
      <c r="F2526" s="13" t="s">
        <v>76</v>
      </c>
      <c r="G2526" s="13" t="s">
        <v>77</v>
      </c>
      <c r="H2526" s="36">
        <v>1</v>
      </c>
    </row>
    <row r="2527" spans="1:8">
      <c r="A2527" s="23">
        <v>2019</v>
      </c>
      <c r="B2527" s="23" t="s">
        <v>2367</v>
      </c>
      <c r="C2527" s="23" t="s">
        <v>1886</v>
      </c>
      <c r="D2527" s="13" t="s">
        <v>23</v>
      </c>
      <c r="E2527" s="13" t="s">
        <v>1453</v>
      </c>
      <c r="F2527" s="13" t="s">
        <v>164</v>
      </c>
      <c r="G2527" s="13" t="s">
        <v>584</v>
      </c>
      <c r="H2527" s="36">
        <v>7</v>
      </c>
    </row>
    <row r="2528" spans="1:8">
      <c r="A2528" s="23">
        <v>2019</v>
      </c>
      <c r="B2528" s="23" t="s">
        <v>2367</v>
      </c>
      <c r="C2528" s="23" t="s">
        <v>1886</v>
      </c>
      <c r="D2528" s="13" t="s">
        <v>23</v>
      </c>
      <c r="E2528" s="13" t="s">
        <v>1453</v>
      </c>
      <c r="F2528" s="13" t="s">
        <v>60</v>
      </c>
      <c r="G2528" s="13" t="s">
        <v>1477</v>
      </c>
      <c r="H2528" s="36">
        <v>8</v>
      </c>
    </row>
    <row r="2529" spans="1:8">
      <c r="A2529" s="23">
        <v>2019</v>
      </c>
      <c r="B2529" s="23" t="s">
        <v>2367</v>
      </c>
      <c r="C2529" s="23" t="s">
        <v>1886</v>
      </c>
      <c r="D2529" s="13" t="s">
        <v>23</v>
      </c>
      <c r="E2529" s="13" t="s">
        <v>1453</v>
      </c>
      <c r="F2529" s="13" t="s">
        <v>70</v>
      </c>
      <c r="G2529" s="13" t="s">
        <v>1478</v>
      </c>
      <c r="H2529" s="36">
        <v>1</v>
      </c>
    </row>
    <row r="2530" spans="1:8">
      <c r="A2530" s="23">
        <v>2019</v>
      </c>
      <c r="B2530" s="23" t="s">
        <v>2367</v>
      </c>
      <c r="C2530" s="23" t="s">
        <v>1886</v>
      </c>
      <c r="D2530" s="13" t="s">
        <v>23</v>
      </c>
      <c r="E2530" s="13" t="s">
        <v>1460</v>
      </c>
      <c r="F2530" s="13" t="s">
        <v>41</v>
      </c>
      <c r="G2530" s="13" t="s">
        <v>1461</v>
      </c>
      <c r="H2530" s="36">
        <v>2</v>
      </c>
    </row>
    <row r="2531" spans="1:8">
      <c r="A2531" s="23">
        <v>2019</v>
      </c>
      <c r="B2531" s="23" t="s">
        <v>2367</v>
      </c>
      <c r="C2531" s="23" t="s">
        <v>1886</v>
      </c>
      <c r="D2531" s="13" t="s">
        <v>23</v>
      </c>
      <c r="E2531" s="13" t="s">
        <v>1460</v>
      </c>
      <c r="F2531" s="13" t="s">
        <v>5</v>
      </c>
      <c r="G2531" s="13" t="s">
        <v>1462</v>
      </c>
      <c r="H2531" s="36">
        <v>1</v>
      </c>
    </row>
    <row r="2532" spans="1:8">
      <c r="A2532" s="23">
        <v>2019</v>
      </c>
      <c r="B2532" s="23" t="s">
        <v>2367</v>
      </c>
      <c r="C2532" s="23" t="s">
        <v>1886</v>
      </c>
      <c r="D2532" s="13" t="s">
        <v>23</v>
      </c>
      <c r="E2532" s="13" t="s">
        <v>1460</v>
      </c>
      <c r="F2532" s="13" t="s">
        <v>23</v>
      </c>
      <c r="G2532" s="13" t="s">
        <v>1464</v>
      </c>
      <c r="H2532" s="36">
        <v>1</v>
      </c>
    </row>
    <row r="2533" spans="1:8">
      <c r="A2533" s="23">
        <v>2019</v>
      </c>
      <c r="B2533" s="23" t="s">
        <v>2367</v>
      </c>
      <c r="C2533" s="23" t="s">
        <v>1886</v>
      </c>
      <c r="D2533" s="13" t="s">
        <v>23</v>
      </c>
      <c r="E2533" s="13" t="s">
        <v>1460</v>
      </c>
      <c r="F2533" s="13" t="s">
        <v>104</v>
      </c>
      <c r="G2533" s="13" t="s">
        <v>1486</v>
      </c>
      <c r="H2533" s="36">
        <v>1</v>
      </c>
    </row>
    <row r="2534" spans="1:8">
      <c r="A2534" s="23">
        <v>2019</v>
      </c>
      <c r="B2534" s="23" t="s">
        <v>2367</v>
      </c>
      <c r="C2534" s="23" t="s">
        <v>1886</v>
      </c>
      <c r="D2534" s="13" t="s">
        <v>23</v>
      </c>
      <c r="E2534" s="13" t="s">
        <v>1460</v>
      </c>
      <c r="F2534" s="13" t="s">
        <v>86</v>
      </c>
      <c r="G2534" s="13" t="s">
        <v>87</v>
      </c>
      <c r="H2534" s="36">
        <v>1</v>
      </c>
    </row>
    <row r="2535" spans="1:8">
      <c r="A2535" s="23">
        <v>2019</v>
      </c>
      <c r="B2535" s="23" t="s">
        <v>2367</v>
      </c>
      <c r="C2535" s="23" t="s">
        <v>1886</v>
      </c>
      <c r="D2535" s="13" t="s">
        <v>23</v>
      </c>
      <c r="E2535" s="13" t="s">
        <v>1460</v>
      </c>
      <c r="F2535" s="13" t="s">
        <v>14</v>
      </c>
      <c r="G2535" s="13" t="s">
        <v>1475</v>
      </c>
      <c r="H2535" s="36">
        <v>1</v>
      </c>
    </row>
    <row r="2536" spans="1:8">
      <c r="A2536" s="23">
        <v>2019</v>
      </c>
      <c r="B2536" s="23" t="s">
        <v>2367</v>
      </c>
      <c r="C2536" s="23" t="s">
        <v>1886</v>
      </c>
      <c r="D2536" s="13" t="s">
        <v>23</v>
      </c>
      <c r="E2536" s="13" t="s">
        <v>1464</v>
      </c>
      <c r="F2536" s="13" t="s">
        <v>23</v>
      </c>
      <c r="G2536" s="13" t="s">
        <v>1453</v>
      </c>
      <c r="H2536" s="36">
        <v>6</v>
      </c>
    </row>
    <row r="2537" spans="1:8">
      <c r="A2537" s="23">
        <v>2019</v>
      </c>
      <c r="B2537" s="23" t="s">
        <v>2367</v>
      </c>
      <c r="C2537" s="23" t="s">
        <v>1886</v>
      </c>
      <c r="D2537" s="13" t="s">
        <v>23</v>
      </c>
      <c r="E2537" s="13" t="s">
        <v>1464</v>
      </c>
      <c r="F2537" s="13" t="s">
        <v>70</v>
      </c>
      <c r="G2537" s="13" t="s">
        <v>577</v>
      </c>
      <c r="H2537" s="36">
        <v>1</v>
      </c>
    </row>
    <row r="2538" spans="1:8">
      <c r="A2538" s="23">
        <v>2019</v>
      </c>
      <c r="B2538" s="23" t="s">
        <v>2367</v>
      </c>
      <c r="C2538" s="23" t="s">
        <v>1886</v>
      </c>
      <c r="D2538" s="13" t="s">
        <v>23</v>
      </c>
      <c r="E2538" s="13" t="s">
        <v>1464</v>
      </c>
      <c r="F2538" s="13" t="s">
        <v>60</v>
      </c>
      <c r="G2538" s="13" t="s">
        <v>1458</v>
      </c>
      <c r="H2538" s="36">
        <v>3</v>
      </c>
    </row>
    <row r="2539" spans="1:8">
      <c r="A2539" s="23">
        <v>2019</v>
      </c>
      <c r="B2539" s="23" t="s">
        <v>2367</v>
      </c>
      <c r="C2539" s="23" t="s">
        <v>1886</v>
      </c>
      <c r="D2539" s="13" t="s">
        <v>23</v>
      </c>
      <c r="E2539" s="13" t="s">
        <v>1464</v>
      </c>
      <c r="F2539" s="13" t="s">
        <v>41</v>
      </c>
      <c r="G2539" s="13" t="s">
        <v>1461</v>
      </c>
      <c r="H2539" s="36">
        <v>4</v>
      </c>
    </row>
    <row r="2540" spans="1:8">
      <c r="A2540" s="23">
        <v>2019</v>
      </c>
      <c r="B2540" s="23" t="s">
        <v>2367</v>
      </c>
      <c r="C2540" s="23" t="s">
        <v>1886</v>
      </c>
      <c r="D2540" s="13" t="s">
        <v>23</v>
      </c>
      <c r="E2540" s="13" t="s">
        <v>1464</v>
      </c>
      <c r="F2540" s="13" t="s">
        <v>5</v>
      </c>
      <c r="G2540" s="13" t="s">
        <v>1462</v>
      </c>
      <c r="H2540" s="36">
        <v>1</v>
      </c>
    </row>
    <row r="2541" spans="1:8">
      <c r="A2541" s="23">
        <v>2019</v>
      </c>
      <c r="B2541" s="23" t="s">
        <v>2367</v>
      </c>
      <c r="C2541" s="23" t="s">
        <v>1886</v>
      </c>
      <c r="D2541" s="13" t="s">
        <v>23</v>
      </c>
      <c r="E2541" s="13" t="s">
        <v>1464</v>
      </c>
      <c r="F2541" s="13" t="s">
        <v>70</v>
      </c>
      <c r="G2541" s="13" t="s">
        <v>1466</v>
      </c>
      <c r="H2541" s="36">
        <v>1</v>
      </c>
    </row>
    <row r="2542" spans="1:8">
      <c r="A2542" s="23">
        <v>2019</v>
      </c>
      <c r="B2542" s="23" t="s">
        <v>2367</v>
      </c>
      <c r="C2542" s="23" t="s">
        <v>1886</v>
      </c>
      <c r="D2542" s="13" t="s">
        <v>23</v>
      </c>
      <c r="E2542" s="13" t="s">
        <v>1464</v>
      </c>
      <c r="F2542" s="13" t="s">
        <v>100</v>
      </c>
      <c r="G2542" s="13" t="s">
        <v>1468</v>
      </c>
      <c r="H2542" s="36">
        <v>1</v>
      </c>
    </row>
    <row r="2543" spans="1:8">
      <c r="A2543" s="23">
        <v>2019</v>
      </c>
      <c r="B2543" s="23" t="s">
        <v>2367</v>
      </c>
      <c r="C2543" s="23" t="s">
        <v>1886</v>
      </c>
      <c r="D2543" s="13" t="s">
        <v>23</v>
      </c>
      <c r="E2543" s="13" t="s">
        <v>1464</v>
      </c>
      <c r="F2543" s="13" t="s">
        <v>70</v>
      </c>
      <c r="G2543" s="13" t="s">
        <v>1469</v>
      </c>
      <c r="H2543" s="36">
        <v>1</v>
      </c>
    </row>
    <row r="2544" spans="1:8">
      <c r="A2544" s="23">
        <v>2019</v>
      </c>
      <c r="B2544" s="23" t="s">
        <v>2367</v>
      </c>
      <c r="C2544" s="23" t="s">
        <v>1886</v>
      </c>
      <c r="D2544" s="13" t="s">
        <v>23</v>
      </c>
      <c r="E2544" s="13" t="s">
        <v>1464</v>
      </c>
      <c r="F2544" s="13" t="s">
        <v>104</v>
      </c>
      <c r="G2544" s="13" t="s">
        <v>1472</v>
      </c>
      <c r="H2544" s="36">
        <v>2</v>
      </c>
    </row>
    <row r="2545" spans="1:8">
      <c r="A2545" s="23">
        <v>2019</v>
      </c>
      <c r="B2545" s="23" t="s">
        <v>2367</v>
      </c>
      <c r="C2545" s="23" t="s">
        <v>1886</v>
      </c>
      <c r="D2545" s="13" t="s">
        <v>23</v>
      </c>
      <c r="E2545" s="13" t="s">
        <v>1464</v>
      </c>
      <c r="F2545" s="13" t="s">
        <v>76</v>
      </c>
      <c r="G2545" s="13" t="s">
        <v>77</v>
      </c>
      <c r="H2545" s="36">
        <v>1</v>
      </c>
    </row>
    <row r="2546" spans="1:8">
      <c r="A2546" s="23">
        <v>2019</v>
      </c>
      <c r="B2546" s="23" t="s">
        <v>2367</v>
      </c>
      <c r="C2546" s="23" t="s">
        <v>1886</v>
      </c>
      <c r="D2546" s="13" t="s">
        <v>23</v>
      </c>
      <c r="E2546" s="13" t="s">
        <v>1464</v>
      </c>
      <c r="F2546" s="13" t="s">
        <v>14</v>
      </c>
      <c r="G2546" s="13" t="s">
        <v>1474</v>
      </c>
      <c r="H2546" s="36">
        <v>3</v>
      </c>
    </row>
    <row r="2547" spans="1:8">
      <c r="A2547" s="23">
        <v>2019</v>
      </c>
      <c r="B2547" s="23" t="s">
        <v>2367</v>
      </c>
      <c r="C2547" s="23" t="s">
        <v>1886</v>
      </c>
      <c r="D2547" s="13" t="s">
        <v>23</v>
      </c>
      <c r="E2547" s="13" t="s">
        <v>1464</v>
      </c>
      <c r="F2547" s="13" t="s">
        <v>60</v>
      </c>
      <c r="G2547" s="13" t="s">
        <v>1477</v>
      </c>
      <c r="H2547" s="36">
        <v>3</v>
      </c>
    </row>
    <row r="2548" spans="1:8">
      <c r="A2548" s="23">
        <v>2019</v>
      </c>
      <c r="B2548" s="23" t="s">
        <v>2367</v>
      </c>
      <c r="C2548" s="23" t="s">
        <v>1886</v>
      </c>
      <c r="D2548" s="13" t="s">
        <v>41</v>
      </c>
      <c r="E2548" s="13" t="s">
        <v>1461</v>
      </c>
      <c r="F2548" s="13" t="s">
        <v>23</v>
      </c>
      <c r="G2548" s="13" t="s">
        <v>1453</v>
      </c>
      <c r="H2548" s="36">
        <v>1</v>
      </c>
    </row>
    <row r="2549" spans="1:8">
      <c r="A2549" s="23">
        <v>2019</v>
      </c>
      <c r="B2549" s="23" t="s">
        <v>2367</v>
      </c>
      <c r="C2549" s="23" t="s">
        <v>1886</v>
      </c>
      <c r="D2549" s="13" t="s">
        <v>41</v>
      </c>
      <c r="E2549" s="13" t="s">
        <v>1461</v>
      </c>
      <c r="F2549" s="13" t="s">
        <v>10</v>
      </c>
      <c r="G2549" s="13" t="s">
        <v>1454</v>
      </c>
      <c r="H2549" s="36">
        <v>1</v>
      </c>
    </row>
    <row r="2550" spans="1:8">
      <c r="A2550" s="23">
        <v>2019</v>
      </c>
      <c r="B2550" s="23" t="s">
        <v>2367</v>
      </c>
      <c r="C2550" s="23" t="s">
        <v>1886</v>
      </c>
      <c r="D2550" s="13" t="s">
        <v>41</v>
      </c>
      <c r="E2550" s="13" t="s">
        <v>1461</v>
      </c>
      <c r="F2550" s="13" t="s">
        <v>10</v>
      </c>
      <c r="G2550" s="13" t="s">
        <v>1455</v>
      </c>
      <c r="H2550" s="36">
        <v>1</v>
      </c>
    </row>
    <row r="2551" spans="1:8">
      <c r="A2551" s="23">
        <v>2019</v>
      </c>
      <c r="B2551" s="23" t="s">
        <v>2367</v>
      </c>
      <c r="C2551" s="23" t="s">
        <v>1886</v>
      </c>
      <c r="D2551" s="13" t="s">
        <v>41</v>
      </c>
      <c r="E2551" s="13" t="s">
        <v>1461</v>
      </c>
      <c r="F2551" s="13" t="s">
        <v>60</v>
      </c>
      <c r="G2551" s="13" t="s">
        <v>1458</v>
      </c>
      <c r="H2551" s="36">
        <v>3</v>
      </c>
    </row>
    <row r="2552" spans="1:8">
      <c r="A2552" s="23">
        <v>2019</v>
      </c>
      <c r="B2552" s="23" t="s">
        <v>2367</v>
      </c>
      <c r="C2552" s="23" t="s">
        <v>1886</v>
      </c>
      <c r="D2552" s="13" t="s">
        <v>41</v>
      </c>
      <c r="E2552" s="13" t="s">
        <v>1461</v>
      </c>
      <c r="F2552" s="13" t="s">
        <v>76</v>
      </c>
      <c r="G2552" s="13" t="s">
        <v>1459</v>
      </c>
      <c r="H2552" s="36">
        <v>2</v>
      </c>
    </row>
    <row r="2553" spans="1:8">
      <c r="A2553" s="23">
        <v>2019</v>
      </c>
      <c r="B2553" s="23" t="s">
        <v>2367</v>
      </c>
      <c r="C2553" s="23" t="s">
        <v>1886</v>
      </c>
      <c r="D2553" s="13" t="s">
        <v>41</v>
      </c>
      <c r="E2553" s="13" t="s">
        <v>1461</v>
      </c>
      <c r="F2553" s="13" t="s">
        <v>23</v>
      </c>
      <c r="G2553" s="13" t="s">
        <v>1464</v>
      </c>
      <c r="H2553" s="36">
        <v>5</v>
      </c>
    </row>
    <row r="2554" spans="1:8">
      <c r="A2554" s="23">
        <v>2019</v>
      </c>
      <c r="B2554" s="23" t="s">
        <v>2367</v>
      </c>
      <c r="C2554" s="23" t="s">
        <v>1886</v>
      </c>
      <c r="D2554" s="13" t="s">
        <v>41</v>
      </c>
      <c r="E2554" s="13" t="s">
        <v>1461</v>
      </c>
      <c r="F2554" s="13" t="s">
        <v>70</v>
      </c>
      <c r="G2554" s="13" t="s">
        <v>1466</v>
      </c>
      <c r="H2554" s="36">
        <v>3</v>
      </c>
    </row>
    <row r="2555" spans="1:8">
      <c r="A2555" s="23">
        <v>2019</v>
      </c>
      <c r="B2555" s="23" t="s">
        <v>2367</v>
      </c>
      <c r="C2555" s="23" t="s">
        <v>1886</v>
      </c>
      <c r="D2555" s="13" t="s">
        <v>41</v>
      </c>
      <c r="E2555" s="13" t="s">
        <v>1461</v>
      </c>
      <c r="F2555" s="13" t="s">
        <v>100</v>
      </c>
      <c r="G2555" s="13" t="s">
        <v>1468</v>
      </c>
      <c r="H2555" s="36">
        <v>5</v>
      </c>
    </row>
    <row r="2556" spans="1:8">
      <c r="A2556" s="23">
        <v>2019</v>
      </c>
      <c r="B2556" s="23" t="s">
        <v>2367</v>
      </c>
      <c r="C2556" s="23" t="s">
        <v>1886</v>
      </c>
      <c r="D2556" s="13" t="s">
        <v>41</v>
      </c>
      <c r="E2556" s="13" t="s">
        <v>1461</v>
      </c>
      <c r="F2556" s="13" t="s">
        <v>104</v>
      </c>
      <c r="G2556" s="13" t="s">
        <v>1470</v>
      </c>
      <c r="H2556" s="36">
        <v>1</v>
      </c>
    </row>
    <row r="2557" spans="1:8">
      <c r="A2557" s="23">
        <v>2019</v>
      </c>
      <c r="B2557" s="23" t="s">
        <v>2367</v>
      </c>
      <c r="C2557" s="23" t="s">
        <v>1886</v>
      </c>
      <c r="D2557" s="13" t="s">
        <v>41</v>
      </c>
      <c r="E2557" s="13" t="s">
        <v>1461</v>
      </c>
      <c r="F2557" s="13" t="s">
        <v>60</v>
      </c>
      <c r="G2557" s="13" t="s">
        <v>1477</v>
      </c>
      <c r="H2557" s="36">
        <v>8</v>
      </c>
    </row>
    <row r="2558" spans="1:8">
      <c r="A2558" s="23">
        <v>2019</v>
      </c>
      <c r="B2558" s="23" t="s">
        <v>2367</v>
      </c>
      <c r="C2558" s="23" t="s">
        <v>1886</v>
      </c>
      <c r="D2558" s="13" t="s">
        <v>41</v>
      </c>
      <c r="E2558" s="13" t="s">
        <v>1461</v>
      </c>
      <c r="F2558" s="13" t="s">
        <v>70</v>
      </c>
      <c r="G2558" s="13" t="s">
        <v>1478</v>
      </c>
      <c r="H2558" s="36">
        <v>2</v>
      </c>
    </row>
    <row r="2559" spans="1:8">
      <c r="A2559" s="23">
        <v>2019</v>
      </c>
      <c r="B2559" s="23" t="s">
        <v>2367</v>
      </c>
      <c r="C2559" s="23" t="s">
        <v>1886</v>
      </c>
      <c r="D2559" s="13" t="s">
        <v>60</v>
      </c>
      <c r="E2559" s="13" t="s">
        <v>1458</v>
      </c>
      <c r="F2559" s="13" t="s">
        <v>23</v>
      </c>
      <c r="G2559" s="13" t="s">
        <v>1453</v>
      </c>
      <c r="H2559" s="36">
        <v>1</v>
      </c>
    </row>
    <row r="2560" spans="1:8">
      <c r="A2560" s="23">
        <v>2019</v>
      </c>
      <c r="B2560" s="23" t="s">
        <v>2367</v>
      </c>
      <c r="C2560" s="23" t="s">
        <v>1886</v>
      </c>
      <c r="D2560" s="13" t="s">
        <v>60</v>
      </c>
      <c r="E2560" s="13" t="s">
        <v>1458</v>
      </c>
      <c r="F2560" s="13" t="s">
        <v>70</v>
      </c>
      <c r="G2560" s="13" t="s">
        <v>577</v>
      </c>
      <c r="H2560" s="36">
        <v>4</v>
      </c>
    </row>
    <row r="2561" spans="1:8">
      <c r="A2561" s="23">
        <v>2019</v>
      </c>
      <c r="B2561" s="23" t="s">
        <v>2367</v>
      </c>
      <c r="C2561" s="23" t="s">
        <v>1886</v>
      </c>
      <c r="D2561" s="13" t="s">
        <v>60</v>
      </c>
      <c r="E2561" s="13" t="s">
        <v>1458</v>
      </c>
      <c r="F2561" s="13" t="s">
        <v>76</v>
      </c>
      <c r="G2561" s="13" t="s">
        <v>1459</v>
      </c>
      <c r="H2561" s="36">
        <v>6</v>
      </c>
    </row>
    <row r="2562" spans="1:8">
      <c r="A2562" s="23">
        <v>2019</v>
      </c>
      <c r="B2562" s="23" t="s">
        <v>2367</v>
      </c>
      <c r="C2562" s="23" t="s">
        <v>1886</v>
      </c>
      <c r="D2562" s="13" t="s">
        <v>60</v>
      </c>
      <c r="E2562" s="13" t="s">
        <v>1458</v>
      </c>
      <c r="F2562" s="13" t="s">
        <v>41</v>
      </c>
      <c r="G2562" s="13" t="s">
        <v>1461</v>
      </c>
      <c r="H2562" s="36">
        <v>15</v>
      </c>
    </row>
    <row r="2563" spans="1:8">
      <c r="A2563" s="23">
        <v>2019</v>
      </c>
      <c r="B2563" s="23" t="s">
        <v>2367</v>
      </c>
      <c r="C2563" s="23" t="s">
        <v>1886</v>
      </c>
      <c r="D2563" s="13" t="s">
        <v>60</v>
      </c>
      <c r="E2563" s="13" t="s">
        <v>1458</v>
      </c>
      <c r="F2563" s="13" t="s">
        <v>23</v>
      </c>
      <c r="G2563" s="13" t="s">
        <v>1464</v>
      </c>
      <c r="H2563" s="36">
        <v>7</v>
      </c>
    </row>
    <row r="2564" spans="1:8">
      <c r="A2564" s="23">
        <v>2019</v>
      </c>
      <c r="B2564" s="23" t="s">
        <v>2367</v>
      </c>
      <c r="C2564" s="23" t="s">
        <v>1886</v>
      </c>
      <c r="D2564" s="13" t="s">
        <v>60</v>
      </c>
      <c r="E2564" s="13" t="s">
        <v>1458</v>
      </c>
      <c r="F2564" s="13" t="s">
        <v>70</v>
      </c>
      <c r="G2564" s="13" t="s">
        <v>1466</v>
      </c>
      <c r="H2564" s="36">
        <v>1</v>
      </c>
    </row>
    <row r="2565" spans="1:8">
      <c r="A2565" s="23">
        <v>2019</v>
      </c>
      <c r="B2565" s="23" t="s">
        <v>2367</v>
      </c>
      <c r="C2565" s="23" t="s">
        <v>1886</v>
      </c>
      <c r="D2565" s="13" t="s">
        <v>60</v>
      </c>
      <c r="E2565" s="13" t="s">
        <v>1458</v>
      </c>
      <c r="F2565" s="13" t="s">
        <v>10</v>
      </c>
      <c r="G2565" s="13" t="s">
        <v>1467</v>
      </c>
      <c r="H2565" s="36">
        <v>1</v>
      </c>
    </row>
    <row r="2566" spans="1:8">
      <c r="A2566" s="23">
        <v>2019</v>
      </c>
      <c r="B2566" s="23" t="s">
        <v>2367</v>
      </c>
      <c r="C2566" s="23" t="s">
        <v>1886</v>
      </c>
      <c r="D2566" s="13" t="s">
        <v>60</v>
      </c>
      <c r="E2566" s="13" t="s">
        <v>1458</v>
      </c>
      <c r="F2566" s="13" t="s">
        <v>100</v>
      </c>
      <c r="G2566" s="13" t="s">
        <v>1468</v>
      </c>
      <c r="H2566" s="36">
        <v>3</v>
      </c>
    </row>
    <row r="2567" spans="1:8">
      <c r="A2567" s="23">
        <v>2019</v>
      </c>
      <c r="B2567" s="23" t="s">
        <v>2367</v>
      </c>
      <c r="C2567" s="23" t="s">
        <v>1886</v>
      </c>
      <c r="D2567" s="13" t="s">
        <v>60</v>
      </c>
      <c r="E2567" s="13" t="s">
        <v>1458</v>
      </c>
      <c r="F2567" s="13" t="s">
        <v>70</v>
      </c>
      <c r="G2567" s="13" t="s">
        <v>1469</v>
      </c>
      <c r="H2567" s="36">
        <v>3</v>
      </c>
    </row>
    <row r="2568" spans="1:8">
      <c r="A2568" s="23">
        <v>2019</v>
      </c>
      <c r="B2568" s="23" t="s">
        <v>2367</v>
      </c>
      <c r="C2568" s="23" t="s">
        <v>1886</v>
      </c>
      <c r="D2568" s="13" t="s">
        <v>60</v>
      </c>
      <c r="E2568" s="13" t="s">
        <v>1458</v>
      </c>
      <c r="F2568" s="13" t="s">
        <v>164</v>
      </c>
      <c r="G2568" s="13" t="s">
        <v>584</v>
      </c>
      <c r="H2568" s="36">
        <v>1</v>
      </c>
    </row>
    <row r="2569" spans="1:8">
      <c r="A2569" s="23">
        <v>2019</v>
      </c>
      <c r="B2569" s="23" t="s">
        <v>2367</v>
      </c>
      <c r="C2569" s="23" t="s">
        <v>1886</v>
      </c>
      <c r="D2569" s="13" t="s">
        <v>60</v>
      </c>
      <c r="E2569" s="13" t="s">
        <v>1458</v>
      </c>
      <c r="F2569" s="13" t="s">
        <v>60</v>
      </c>
      <c r="G2569" s="13" t="s">
        <v>1477</v>
      </c>
      <c r="H2569" s="36">
        <v>28</v>
      </c>
    </row>
    <row r="2570" spans="1:8">
      <c r="A2570" s="23">
        <v>2019</v>
      </c>
      <c r="B2570" s="23" t="s">
        <v>2367</v>
      </c>
      <c r="C2570" s="23" t="s">
        <v>1886</v>
      </c>
      <c r="D2570" s="13" t="s">
        <v>60</v>
      </c>
      <c r="E2570" s="13" t="s">
        <v>1458</v>
      </c>
      <c r="F2570" s="13" t="s">
        <v>70</v>
      </c>
      <c r="G2570" s="13" t="s">
        <v>1478</v>
      </c>
      <c r="H2570" s="36">
        <v>2</v>
      </c>
    </row>
    <row r="2571" spans="1:8">
      <c r="A2571" s="23">
        <v>2019</v>
      </c>
      <c r="B2571" s="23" t="s">
        <v>2367</v>
      </c>
      <c r="C2571" s="23" t="s">
        <v>1886</v>
      </c>
      <c r="D2571" s="13" t="s">
        <v>60</v>
      </c>
      <c r="E2571" s="13" t="s">
        <v>1477</v>
      </c>
      <c r="F2571" s="13" t="s">
        <v>23</v>
      </c>
      <c r="G2571" s="13" t="s">
        <v>1453</v>
      </c>
      <c r="H2571" s="36">
        <v>4</v>
      </c>
    </row>
    <row r="2572" spans="1:8">
      <c r="A2572" s="23">
        <v>2019</v>
      </c>
      <c r="B2572" s="23" t="s">
        <v>2367</v>
      </c>
      <c r="C2572" s="23" t="s">
        <v>1886</v>
      </c>
      <c r="D2572" s="13" t="s">
        <v>60</v>
      </c>
      <c r="E2572" s="13" t="s">
        <v>1477</v>
      </c>
      <c r="F2572" s="13" t="s">
        <v>70</v>
      </c>
      <c r="G2572" s="13" t="s">
        <v>577</v>
      </c>
      <c r="H2572" s="36">
        <v>4</v>
      </c>
    </row>
    <row r="2573" spans="1:8">
      <c r="A2573" s="23">
        <v>2019</v>
      </c>
      <c r="B2573" s="23" t="s">
        <v>2367</v>
      </c>
      <c r="C2573" s="23" t="s">
        <v>1886</v>
      </c>
      <c r="D2573" s="13" t="s">
        <v>60</v>
      </c>
      <c r="E2573" s="13" t="s">
        <v>1477</v>
      </c>
      <c r="F2573" s="13" t="s">
        <v>60</v>
      </c>
      <c r="G2573" s="13" t="s">
        <v>1458</v>
      </c>
      <c r="H2573" s="36">
        <v>36</v>
      </c>
    </row>
    <row r="2574" spans="1:8">
      <c r="A2574" s="23">
        <v>2019</v>
      </c>
      <c r="B2574" s="23" t="s">
        <v>2367</v>
      </c>
      <c r="C2574" s="23" t="s">
        <v>1886</v>
      </c>
      <c r="D2574" s="13" t="s">
        <v>60</v>
      </c>
      <c r="E2574" s="13" t="s">
        <v>1477</v>
      </c>
      <c r="F2574" s="13" t="s">
        <v>76</v>
      </c>
      <c r="G2574" s="13" t="s">
        <v>1459</v>
      </c>
      <c r="H2574" s="36">
        <v>2</v>
      </c>
    </row>
    <row r="2575" spans="1:8">
      <c r="A2575" s="23">
        <v>2019</v>
      </c>
      <c r="B2575" s="23" t="s">
        <v>2367</v>
      </c>
      <c r="C2575" s="23" t="s">
        <v>1886</v>
      </c>
      <c r="D2575" s="13" t="s">
        <v>60</v>
      </c>
      <c r="E2575" s="13" t="s">
        <v>1477</v>
      </c>
      <c r="F2575" s="13" t="s">
        <v>41</v>
      </c>
      <c r="G2575" s="13" t="s">
        <v>1461</v>
      </c>
      <c r="H2575" s="36">
        <v>20</v>
      </c>
    </row>
    <row r="2576" spans="1:8">
      <c r="A2576" s="23">
        <v>2019</v>
      </c>
      <c r="B2576" s="23" t="s">
        <v>2367</v>
      </c>
      <c r="C2576" s="23" t="s">
        <v>1886</v>
      </c>
      <c r="D2576" s="13" t="s">
        <v>60</v>
      </c>
      <c r="E2576" s="13" t="s">
        <v>1477</v>
      </c>
      <c r="F2576" s="13" t="s">
        <v>23</v>
      </c>
      <c r="G2576" s="13" t="s">
        <v>1464</v>
      </c>
      <c r="H2576" s="36">
        <v>5</v>
      </c>
    </row>
    <row r="2577" spans="1:8">
      <c r="A2577" s="23">
        <v>2019</v>
      </c>
      <c r="B2577" s="23" t="s">
        <v>2367</v>
      </c>
      <c r="C2577" s="23" t="s">
        <v>1886</v>
      </c>
      <c r="D2577" s="13" t="s">
        <v>60</v>
      </c>
      <c r="E2577" s="13" t="s">
        <v>1477</v>
      </c>
      <c r="F2577" s="13" t="s">
        <v>70</v>
      </c>
      <c r="G2577" s="13" t="s">
        <v>1466</v>
      </c>
      <c r="H2577" s="36">
        <v>2</v>
      </c>
    </row>
    <row r="2578" spans="1:8">
      <c r="A2578" s="23">
        <v>2019</v>
      </c>
      <c r="B2578" s="23" t="s">
        <v>2367</v>
      </c>
      <c r="C2578" s="23" t="s">
        <v>1886</v>
      </c>
      <c r="D2578" s="13" t="s">
        <v>60</v>
      </c>
      <c r="E2578" s="13" t="s">
        <v>1477</v>
      </c>
      <c r="F2578" s="13" t="s">
        <v>100</v>
      </c>
      <c r="G2578" s="13" t="s">
        <v>1468</v>
      </c>
      <c r="H2578" s="36">
        <v>1</v>
      </c>
    </row>
    <row r="2579" spans="1:8">
      <c r="A2579" s="23">
        <v>2019</v>
      </c>
      <c r="B2579" s="23" t="s">
        <v>2367</v>
      </c>
      <c r="C2579" s="23" t="s">
        <v>1886</v>
      </c>
      <c r="D2579" s="13" t="s">
        <v>60</v>
      </c>
      <c r="E2579" s="13" t="s">
        <v>1477</v>
      </c>
      <c r="F2579" s="13" t="s">
        <v>70</v>
      </c>
      <c r="G2579" s="13" t="s">
        <v>1469</v>
      </c>
      <c r="H2579" s="36">
        <v>1</v>
      </c>
    </row>
    <row r="2580" spans="1:8">
      <c r="A2580" s="23">
        <v>2019</v>
      </c>
      <c r="B2580" s="23" t="s">
        <v>2367</v>
      </c>
      <c r="C2580" s="23" t="s">
        <v>1886</v>
      </c>
      <c r="D2580" s="13" t="s">
        <v>60</v>
      </c>
      <c r="E2580" s="13" t="s">
        <v>1477</v>
      </c>
      <c r="F2580" s="13" t="s">
        <v>76</v>
      </c>
      <c r="G2580" s="13" t="s">
        <v>77</v>
      </c>
      <c r="H2580" s="36">
        <v>1</v>
      </c>
    </row>
    <row r="2581" spans="1:8">
      <c r="A2581" s="23">
        <v>2019</v>
      </c>
      <c r="B2581" s="23" t="s">
        <v>2367</v>
      </c>
      <c r="C2581" s="23" t="s">
        <v>1886</v>
      </c>
      <c r="D2581" s="13" t="s">
        <v>60</v>
      </c>
      <c r="E2581" s="13" t="s">
        <v>1477</v>
      </c>
      <c r="F2581" s="13" t="s">
        <v>164</v>
      </c>
      <c r="G2581" s="13" t="s">
        <v>584</v>
      </c>
      <c r="H2581" s="36">
        <v>3</v>
      </c>
    </row>
    <row r="2582" spans="1:8">
      <c r="A2582" s="23">
        <v>2019</v>
      </c>
      <c r="B2582" s="23" t="s">
        <v>2367</v>
      </c>
      <c r="C2582" s="23" t="s">
        <v>1886</v>
      </c>
      <c r="D2582" s="13" t="s">
        <v>60</v>
      </c>
      <c r="E2582" s="13" t="s">
        <v>1477</v>
      </c>
      <c r="F2582" s="13" t="s">
        <v>70</v>
      </c>
      <c r="G2582" s="13" t="s">
        <v>1478</v>
      </c>
      <c r="H2582" s="36">
        <v>2</v>
      </c>
    </row>
    <row r="2583" spans="1:8">
      <c r="A2583" s="23">
        <v>2019</v>
      </c>
      <c r="B2583" s="23" t="s">
        <v>2367</v>
      </c>
      <c r="C2583" s="23" t="s">
        <v>1886</v>
      </c>
      <c r="D2583" s="13" t="s">
        <v>70</v>
      </c>
      <c r="E2583" s="13" t="s">
        <v>577</v>
      </c>
      <c r="F2583" s="13" t="s">
        <v>10</v>
      </c>
      <c r="G2583" s="13" t="s">
        <v>1454</v>
      </c>
      <c r="H2583" s="36">
        <v>1</v>
      </c>
    </row>
    <row r="2584" spans="1:8">
      <c r="A2584" s="23">
        <v>2019</v>
      </c>
      <c r="B2584" s="23" t="s">
        <v>2367</v>
      </c>
      <c r="C2584" s="23" t="s">
        <v>1886</v>
      </c>
      <c r="D2584" s="13" t="s">
        <v>70</v>
      </c>
      <c r="E2584" s="13" t="s">
        <v>577</v>
      </c>
      <c r="F2584" s="13" t="s">
        <v>10</v>
      </c>
      <c r="G2584" s="13" t="s">
        <v>1455</v>
      </c>
      <c r="H2584" s="36">
        <v>1</v>
      </c>
    </row>
    <row r="2585" spans="1:8">
      <c r="A2585" s="23">
        <v>2019</v>
      </c>
      <c r="B2585" s="23" t="s">
        <v>2367</v>
      </c>
      <c r="C2585" s="23" t="s">
        <v>1886</v>
      </c>
      <c r="D2585" s="13" t="s">
        <v>70</v>
      </c>
      <c r="E2585" s="13" t="s">
        <v>577</v>
      </c>
      <c r="F2585" s="13" t="s">
        <v>60</v>
      </c>
      <c r="G2585" s="13" t="s">
        <v>1458</v>
      </c>
      <c r="H2585" s="36">
        <v>2</v>
      </c>
    </row>
    <row r="2586" spans="1:8">
      <c r="A2586" s="23">
        <v>2019</v>
      </c>
      <c r="B2586" s="23" t="s">
        <v>2367</v>
      </c>
      <c r="C2586" s="23" t="s">
        <v>1886</v>
      </c>
      <c r="D2586" s="13" t="s">
        <v>70</v>
      </c>
      <c r="E2586" s="13" t="s">
        <v>577</v>
      </c>
      <c r="F2586" s="13" t="s">
        <v>76</v>
      </c>
      <c r="G2586" s="13" t="s">
        <v>1459</v>
      </c>
      <c r="H2586" s="36">
        <v>1</v>
      </c>
    </row>
    <row r="2587" spans="1:8">
      <c r="A2587" s="23">
        <v>2019</v>
      </c>
      <c r="B2587" s="23" t="s">
        <v>2367</v>
      </c>
      <c r="C2587" s="23" t="s">
        <v>1886</v>
      </c>
      <c r="D2587" s="13" t="s">
        <v>70</v>
      </c>
      <c r="E2587" s="13" t="s">
        <v>577</v>
      </c>
      <c r="F2587" s="13" t="s">
        <v>41</v>
      </c>
      <c r="G2587" s="13" t="s">
        <v>1461</v>
      </c>
      <c r="H2587" s="36">
        <v>1</v>
      </c>
    </row>
    <row r="2588" spans="1:8">
      <c r="A2588" s="23">
        <v>2019</v>
      </c>
      <c r="B2588" s="23" t="s">
        <v>2367</v>
      </c>
      <c r="C2588" s="23" t="s">
        <v>1886</v>
      </c>
      <c r="D2588" s="13" t="s">
        <v>70</v>
      </c>
      <c r="E2588" s="13" t="s">
        <v>577</v>
      </c>
      <c r="F2588" s="13" t="s">
        <v>23</v>
      </c>
      <c r="G2588" s="13" t="s">
        <v>1464</v>
      </c>
      <c r="H2588" s="36">
        <v>1</v>
      </c>
    </row>
    <row r="2589" spans="1:8">
      <c r="A2589" s="23">
        <v>2019</v>
      </c>
      <c r="B2589" s="23" t="s">
        <v>2367</v>
      </c>
      <c r="C2589" s="23" t="s">
        <v>1886</v>
      </c>
      <c r="D2589" s="13" t="s">
        <v>70</v>
      </c>
      <c r="E2589" s="13" t="s">
        <v>577</v>
      </c>
      <c r="F2589" s="13" t="s">
        <v>100</v>
      </c>
      <c r="G2589" s="13" t="s">
        <v>1468</v>
      </c>
      <c r="H2589" s="36">
        <v>1</v>
      </c>
    </row>
    <row r="2590" spans="1:8">
      <c r="A2590" s="23">
        <v>2019</v>
      </c>
      <c r="B2590" s="23" t="s">
        <v>2367</v>
      </c>
      <c r="C2590" s="23" t="s">
        <v>1886</v>
      </c>
      <c r="D2590" s="13" t="s">
        <v>70</v>
      </c>
      <c r="E2590" s="13" t="s">
        <v>577</v>
      </c>
      <c r="F2590" s="13" t="s">
        <v>70</v>
      </c>
      <c r="G2590" s="13" t="s">
        <v>1469</v>
      </c>
      <c r="H2590" s="36">
        <v>2</v>
      </c>
    </row>
    <row r="2591" spans="1:8">
      <c r="A2591" s="23">
        <v>2019</v>
      </c>
      <c r="B2591" s="23" t="s">
        <v>2367</v>
      </c>
      <c r="C2591" s="23" t="s">
        <v>1886</v>
      </c>
      <c r="D2591" s="13" t="s">
        <v>70</v>
      </c>
      <c r="E2591" s="13" t="s">
        <v>577</v>
      </c>
      <c r="F2591" s="13" t="s">
        <v>164</v>
      </c>
      <c r="G2591" s="13" t="s">
        <v>584</v>
      </c>
      <c r="H2591" s="36">
        <v>2</v>
      </c>
    </row>
    <row r="2592" spans="1:8">
      <c r="A2592" s="23">
        <v>2019</v>
      </c>
      <c r="B2592" s="23" t="s">
        <v>2367</v>
      </c>
      <c r="C2592" s="23" t="s">
        <v>1886</v>
      </c>
      <c r="D2592" s="13" t="s">
        <v>70</v>
      </c>
      <c r="E2592" s="13" t="s">
        <v>577</v>
      </c>
      <c r="F2592" s="13" t="s">
        <v>70</v>
      </c>
      <c r="G2592" s="13" t="s">
        <v>1478</v>
      </c>
      <c r="H2592" s="36">
        <v>2</v>
      </c>
    </row>
    <row r="2593" spans="1:8">
      <c r="A2593" s="23">
        <v>2019</v>
      </c>
      <c r="B2593" s="23" t="s">
        <v>2367</v>
      </c>
      <c r="C2593" s="23" t="s">
        <v>1886</v>
      </c>
      <c r="D2593" s="13" t="s">
        <v>70</v>
      </c>
      <c r="E2593" s="13" t="s">
        <v>1466</v>
      </c>
      <c r="F2593" s="13" t="s">
        <v>70</v>
      </c>
      <c r="G2593" s="13" t="s">
        <v>577</v>
      </c>
      <c r="H2593" s="36">
        <v>2</v>
      </c>
    </row>
    <row r="2594" spans="1:8">
      <c r="A2594" s="23">
        <v>2019</v>
      </c>
      <c r="B2594" s="23" t="s">
        <v>2367</v>
      </c>
      <c r="C2594" s="23" t="s">
        <v>1886</v>
      </c>
      <c r="D2594" s="13" t="s">
        <v>70</v>
      </c>
      <c r="E2594" s="13" t="s">
        <v>1466</v>
      </c>
      <c r="F2594" s="13" t="s">
        <v>10</v>
      </c>
      <c r="G2594" s="13" t="s">
        <v>1455</v>
      </c>
      <c r="H2594" s="36">
        <v>2</v>
      </c>
    </row>
    <row r="2595" spans="1:8">
      <c r="A2595" s="23">
        <v>2019</v>
      </c>
      <c r="B2595" s="23" t="s">
        <v>2367</v>
      </c>
      <c r="C2595" s="23" t="s">
        <v>1886</v>
      </c>
      <c r="D2595" s="13" t="s">
        <v>70</v>
      </c>
      <c r="E2595" s="13" t="s">
        <v>1466</v>
      </c>
      <c r="F2595" s="13" t="s">
        <v>60</v>
      </c>
      <c r="G2595" s="13" t="s">
        <v>1458</v>
      </c>
      <c r="H2595" s="36">
        <v>2</v>
      </c>
    </row>
    <row r="2596" spans="1:8">
      <c r="A2596" s="23">
        <v>2019</v>
      </c>
      <c r="B2596" s="23" t="s">
        <v>2367</v>
      </c>
      <c r="C2596" s="23" t="s">
        <v>1886</v>
      </c>
      <c r="D2596" s="13" t="s">
        <v>70</v>
      </c>
      <c r="E2596" s="13" t="s">
        <v>1466</v>
      </c>
      <c r="F2596" s="13" t="s">
        <v>41</v>
      </c>
      <c r="G2596" s="13" t="s">
        <v>1461</v>
      </c>
      <c r="H2596" s="36">
        <v>1</v>
      </c>
    </row>
    <row r="2597" spans="1:8">
      <c r="A2597" s="23">
        <v>2019</v>
      </c>
      <c r="B2597" s="23" t="s">
        <v>2367</v>
      </c>
      <c r="C2597" s="23" t="s">
        <v>1886</v>
      </c>
      <c r="D2597" s="13" t="s">
        <v>70</v>
      </c>
      <c r="E2597" s="13" t="s">
        <v>1466</v>
      </c>
      <c r="F2597" s="13" t="s">
        <v>10</v>
      </c>
      <c r="G2597" s="13" t="s">
        <v>1467</v>
      </c>
      <c r="H2597" s="36">
        <v>1</v>
      </c>
    </row>
    <row r="2598" spans="1:8">
      <c r="A2598" s="23">
        <v>2019</v>
      </c>
      <c r="B2598" s="23" t="s">
        <v>2367</v>
      </c>
      <c r="C2598" s="23" t="s">
        <v>1886</v>
      </c>
      <c r="D2598" s="13" t="s">
        <v>70</v>
      </c>
      <c r="E2598" s="13" t="s">
        <v>1466</v>
      </c>
      <c r="F2598" s="13" t="s">
        <v>100</v>
      </c>
      <c r="G2598" s="13" t="s">
        <v>1468</v>
      </c>
      <c r="H2598" s="36">
        <v>3</v>
      </c>
    </row>
    <row r="2599" spans="1:8">
      <c r="A2599" s="23">
        <v>2019</v>
      </c>
      <c r="B2599" s="23" t="s">
        <v>2367</v>
      </c>
      <c r="C2599" s="23" t="s">
        <v>1886</v>
      </c>
      <c r="D2599" s="13" t="s">
        <v>70</v>
      </c>
      <c r="E2599" s="13" t="s">
        <v>1466</v>
      </c>
      <c r="F2599" s="13" t="s">
        <v>70</v>
      </c>
      <c r="G2599" s="13" t="s">
        <v>1469</v>
      </c>
      <c r="H2599" s="36">
        <v>4</v>
      </c>
    </row>
    <row r="2600" spans="1:8">
      <c r="A2600" s="23">
        <v>2019</v>
      </c>
      <c r="B2600" s="23" t="s">
        <v>2367</v>
      </c>
      <c r="C2600" s="23" t="s">
        <v>1886</v>
      </c>
      <c r="D2600" s="13" t="s">
        <v>70</v>
      </c>
      <c r="E2600" s="13" t="s">
        <v>1466</v>
      </c>
      <c r="F2600" s="13" t="s">
        <v>86</v>
      </c>
      <c r="G2600" s="13" t="s">
        <v>87</v>
      </c>
      <c r="H2600" s="36">
        <v>1</v>
      </c>
    </row>
    <row r="2601" spans="1:8">
      <c r="A2601" s="23">
        <v>2019</v>
      </c>
      <c r="B2601" s="23" t="s">
        <v>2367</v>
      </c>
      <c r="C2601" s="23" t="s">
        <v>1886</v>
      </c>
      <c r="D2601" s="13" t="s">
        <v>70</v>
      </c>
      <c r="E2601" s="13" t="s">
        <v>1466</v>
      </c>
      <c r="F2601" s="13" t="s">
        <v>76</v>
      </c>
      <c r="G2601" s="13" t="s">
        <v>77</v>
      </c>
      <c r="H2601" s="36">
        <v>7</v>
      </c>
    </row>
    <row r="2602" spans="1:8">
      <c r="A2602" s="23">
        <v>2019</v>
      </c>
      <c r="B2602" s="23" t="s">
        <v>2367</v>
      </c>
      <c r="C2602" s="23" t="s">
        <v>1886</v>
      </c>
      <c r="D2602" s="13" t="s">
        <v>70</v>
      </c>
      <c r="E2602" s="13" t="s">
        <v>1466</v>
      </c>
      <c r="F2602" s="13" t="s">
        <v>164</v>
      </c>
      <c r="G2602" s="13" t="s">
        <v>584</v>
      </c>
      <c r="H2602" s="36">
        <v>1</v>
      </c>
    </row>
    <row r="2603" spans="1:8">
      <c r="A2603" s="23">
        <v>2019</v>
      </c>
      <c r="B2603" s="23" t="s">
        <v>2367</v>
      </c>
      <c r="C2603" s="23" t="s">
        <v>1886</v>
      </c>
      <c r="D2603" s="13" t="s">
        <v>70</v>
      </c>
      <c r="E2603" s="13" t="s">
        <v>1466</v>
      </c>
      <c r="F2603" s="13" t="s">
        <v>60</v>
      </c>
      <c r="G2603" s="13" t="s">
        <v>1477</v>
      </c>
      <c r="H2603" s="36">
        <v>2</v>
      </c>
    </row>
    <row r="2604" spans="1:8">
      <c r="A2604" s="23">
        <v>2019</v>
      </c>
      <c r="B2604" s="23" t="s">
        <v>2367</v>
      </c>
      <c r="C2604" s="23" t="s">
        <v>1886</v>
      </c>
      <c r="D2604" s="13" t="s">
        <v>70</v>
      </c>
      <c r="E2604" s="13" t="s">
        <v>1466</v>
      </c>
      <c r="F2604" s="13" t="s">
        <v>70</v>
      </c>
      <c r="G2604" s="13" t="s">
        <v>1478</v>
      </c>
      <c r="H2604" s="36">
        <v>1</v>
      </c>
    </row>
    <row r="2605" spans="1:8">
      <c r="A2605" s="23">
        <v>2019</v>
      </c>
      <c r="B2605" s="23" t="s">
        <v>2367</v>
      </c>
      <c r="C2605" s="23" t="s">
        <v>1886</v>
      </c>
      <c r="D2605" s="13" t="s">
        <v>70</v>
      </c>
      <c r="E2605" s="13" t="s">
        <v>1469</v>
      </c>
      <c r="F2605" s="13" t="s">
        <v>14</v>
      </c>
      <c r="G2605" s="13" t="s">
        <v>1456</v>
      </c>
      <c r="H2605" s="36">
        <v>1</v>
      </c>
    </row>
    <row r="2606" spans="1:8">
      <c r="A2606" s="23">
        <v>2019</v>
      </c>
      <c r="B2606" s="23" t="s">
        <v>2367</v>
      </c>
      <c r="C2606" s="23" t="s">
        <v>1886</v>
      </c>
      <c r="D2606" s="13" t="s">
        <v>70</v>
      </c>
      <c r="E2606" s="13" t="s">
        <v>1469</v>
      </c>
      <c r="F2606" s="13" t="s">
        <v>60</v>
      </c>
      <c r="G2606" s="13" t="s">
        <v>1458</v>
      </c>
      <c r="H2606" s="36">
        <v>3</v>
      </c>
    </row>
    <row r="2607" spans="1:8">
      <c r="A2607" s="23">
        <v>2019</v>
      </c>
      <c r="B2607" s="23" t="s">
        <v>2367</v>
      </c>
      <c r="C2607" s="23" t="s">
        <v>1886</v>
      </c>
      <c r="D2607" s="13" t="s">
        <v>70</v>
      </c>
      <c r="E2607" s="13" t="s">
        <v>1469</v>
      </c>
      <c r="F2607" s="13" t="s">
        <v>76</v>
      </c>
      <c r="G2607" s="13" t="s">
        <v>1459</v>
      </c>
      <c r="H2607" s="36">
        <v>1</v>
      </c>
    </row>
    <row r="2608" spans="1:8">
      <c r="A2608" s="23">
        <v>2019</v>
      </c>
      <c r="B2608" s="23" t="s">
        <v>2367</v>
      </c>
      <c r="C2608" s="23" t="s">
        <v>1886</v>
      </c>
      <c r="D2608" s="13" t="s">
        <v>70</v>
      </c>
      <c r="E2608" s="13" t="s">
        <v>1469</v>
      </c>
      <c r="F2608" s="13" t="s">
        <v>70</v>
      </c>
      <c r="G2608" s="13" t="s">
        <v>1466</v>
      </c>
      <c r="H2608" s="36">
        <v>3</v>
      </c>
    </row>
    <row r="2609" spans="1:8">
      <c r="A2609" s="23">
        <v>2019</v>
      </c>
      <c r="B2609" s="23" t="s">
        <v>2367</v>
      </c>
      <c r="C2609" s="23" t="s">
        <v>1886</v>
      </c>
      <c r="D2609" s="13" t="s">
        <v>70</v>
      </c>
      <c r="E2609" s="13" t="s">
        <v>1469</v>
      </c>
      <c r="F2609" s="13" t="s">
        <v>10</v>
      </c>
      <c r="G2609" s="13" t="s">
        <v>1467</v>
      </c>
      <c r="H2609" s="36">
        <v>1</v>
      </c>
    </row>
    <row r="2610" spans="1:8">
      <c r="A2610" s="23">
        <v>2019</v>
      </c>
      <c r="B2610" s="23" t="s">
        <v>2367</v>
      </c>
      <c r="C2610" s="23" t="s">
        <v>1886</v>
      </c>
      <c r="D2610" s="13" t="s">
        <v>70</v>
      </c>
      <c r="E2610" s="13" t="s">
        <v>1469</v>
      </c>
      <c r="F2610" s="13" t="s">
        <v>100</v>
      </c>
      <c r="G2610" s="13" t="s">
        <v>1468</v>
      </c>
      <c r="H2610" s="36">
        <v>1</v>
      </c>
    </row>
    <row r="2611" spans="1:8">
      <c r="A2611" s="23">
        <v>2019</v>
      </c>
      <c r="B2611" s="23" t="s">
        <v>2367</v>
      </c>
      <c r="C2611" s="23" t="s">
        <v>1886</v>
      </c>
      <c r="D2611" s="13" t="s">
        <v>70</v>
      </c>
      <c r="E2611" s="13" t="s">
        <v>1469</v>
      </c>
      <c r="F2611" s="13" t="s">
        <v>86</v>
      </c>
      <c r="G2611" s="13" t="s">
        <v>101</v>
      </c>
      <c r="H2611" s="36">
        <v>1</v>
      </c>
    </row>
    <row r="2612" spans="1:8">
      <c r="A2612" s="23">
        <v>2019</v>
      </c>
      <c r="B2612" s="23" t="s">
        <v>2367</v>
      </c>
      <c r="C2612" s="23" t="s">
        <v>1886</v>
      </c>
      <c r="D2612" s="13" t="s">
        <v>70</v>
      </c>
      <c r="E2612" s="13" t="s">
        <v>1469</v>
      </c>
      <c r="F2612" s="13" t="s">
        <v>76</v>
      </c>
      <c r="G2612" s="13" t="s">
        <v>77</v>
      </c>
      <c r="H2612" s="36">
        <v>2</v>
      </c>
    </row>
    <row r="2613" spans="1:8">
      <c r="A2613" s="23">
        <v>2019</v>
      </c>
      <c r="B2613" s="23" t="s">
        <v>2367</v>
      </c>
      <c r="C2613" s="23" t="s">
        <v>1886</v>
      </c>
      <c r="D2613" s="13" t="s">
        <v>70</v>
      </c>
      <c r="E2613" s="13" t="s">
        <v>1469</v>
      </c>
      <c r="F2613" s="13" t="s">
        <v>60</v>
      </c>
      <c r="G2613" s="13" t="s">
        <v>1477</v>
      </c>
      <c r="H2613" s="36">
        <v>1</v>
      </c>
    </row>
    <row r="2614" spans="1:8">
      <c r="A2614" s="23">
        <v>2019</v>
      </c>
      <c r="B2614" s="23" t="s">
        <v>2367</v>
      </c>
      <c r="C2614" s="23" t="s">
        <v>1886</v>
      </c>
      <c r="D2614" s="13" t="s">
        <v>70</v>
      </c>
      <c r="E2614" s="13" t="s">
        <v>1469</v>
      </c>
      <c r="F2614" s="13" t="s">
        <v>167</v>
      </c>
      <c r="G2614" s="13" t="s">
        <v>1479</v>
      </c>
      <c r="H2614" s="36">
        <v>1</v>
      </c>
    </row>
    <row r="2615" spans="1:8">
      <c r="A2615" s="23">
        <v>2019</v>
      </c>
      <c r="B2615" s="23" t="s">
        <v>2367</v>
      </c>
      <c r="C2615" s="23" t="s">
        <v>1886</v>
      </c>
      <c r="D2615" s="13" t="s">
        <v>70</v>
      </c>
      <c r="E2615" s="13" t="s">
        <v>1478</v>
      </c>
      <c r="F2615" s="13" t="s">
        <v>70</v>
      </c>
      <c r="G2615" s="13" t="s">
        <v>577</v>
      </c>
      <c r="H2615" s="36">
        <v>1</v>
      </c>
    </row>
    <row r="2616" spans="1:8">
      <c r="A2616" s="23">
        <v>2019</v>
      </c>
      <c r="B2616" s="23" t="s">
        <v>2367</v>
      </c>
      <c r="C2616" s="23" t="s">
        <v>1886</v>
      </c>
      <c r="D2616" s="13" t="s">
        <v>70</v>
      </c>
      <c r="E2616" s="13" t="s">
        <v>1478</v>
      </c>
      <c r="F2616" s="13" t="s">
        <v>60</v>
      </c>
      <c r="G2616" s="13" t="s">
        <v>1458</v>
      </c>
      <c r="H2616" s="36">
        <v>2</v>
      </c>
    </row>
    <row r="2617" spans="1:8">
      <c r="A2617" s="23">
        <v>2019</v>
      </c>
      <c r="B2617" s="23" t="s">
        <v>2367</v>
      </c>
      <c r="C2617" s="23" t="s">
        <v>1886</v>
      </c>
      <c r="D2617" s="13" t="s">
        <v>70</v>
      </c>
      <c r="E2617" s="13" t="s">
        <v>1478</v>
      </c>
      <c r="F2617" s="13" t="s">
        <v>76</v>
      </c>
      <c r="G2617" s="13" t="s">
        <v>1459</v>
      </c>
      <c r="H2617" s="36">
        <v>1</v>
      </c>
    </row>
    <row r="2618" spans="1:8">
      <c r="A2618" s="23">
        <v>2019</v>
      </c>
      <c r="B2618" s="23" t="s">
        <v>2367</v>
      </c>
      <c r="C2618" s="23" t="s">
        <v>1886</v>
      </c>
      <c r="D2618" s="13" t="s">
        <v>70</v>
      </c>
      <c r="E2618" s="13" t="s">
        <v>1478</v>
      </c>
      <c r="F2618" s="13" t="s">
        <v>41</v>
      </c>
      <c r="G2618" s="13" t="s">
        <v>1461</v>
      </c>
      <c r="H2618" s="36">
        <v>1</v>
      </c>
    </row>
    <row r="2619" spans="1:8">
      <c r="A2619" s="23">
        <v>2019</v>
      </c>
      <c r="B2619" s="23" t="s">
        <v>2367</v>
      </c>
      <c r="C2619" s="23" t="s">
        <v>1886</v>
      </c>
      <c r="D2619" s="13" t="s">
        <v>70</v>
      </c>
      <c r="E2619" s="13" t="s">
        <v>1478</v>
      </c>
      <c r="F2619" s="13" t="s">
        <v>5</v>
      </c>
      <c r="G2619" s="13" t="s">
        <v>1462</v>
      </c>
      <c r="H2619" s="36">
        <v>1</v>
      </c>
    </row>
    <row r="2620" spans="1:8">
      <c r="A2620" s="23">
        <v>2019</v>
      </c>
      <c r="B2620" s="23" t="s">
        <v>2367</v>
      </c>
      <c r="C2620" s="23" t="s">
        <v>1886</v>
      </c>
      <c r="D2620" s="13" t="s">
        <v>70</v>
      </c>
      <c r="E2620" s="13" t="s">
        <v>1478</v>
      </c>
      <c r="F2620" s="13" t="s">
        <v>10</v>
      </c>
      <c r="G2620" s="13" t="s">
        <v>1467</v>
      </c>
      <c r="H2620" s="36">
        <v>2</v>
      </c>
    </row>
    <row r="2621" spans="1:8">
      <c r="A2621" s="23">
        <v>2019</v>
      </c>
      <c r="B2621" s="23" t="s">
        <v>2367</v>
      </c>
      <c r="C2621" s="23" t="s">
        <v>1886</v>
      </c>
      <c r="D2621" s="13" t="s">
        <v>70</v>
      </c>
      <c r="E2621" s="13" t="s">
        <v>1478</v>
      </c>
      <c r="F2621" s="13" t="s">
        <v>100</v>
      </c>
      <c r="G2621" s="13" t="s">
        <v>1468</v>
      </c>
      <c r="H2621" s="36">
        <v>2</v>
      </c>
    </row>
    <row r="2622" spans="1:8">
      <c r="A2622" s="23">
        <v>2019</v>
      </c>
      <c r="B2622" s="23" t="s">
        <v>2367</v>
      </c>
      <c r="C2622" s="23" t="s">
        <v>1886</v>
      </c>
      <c r="D2622" s="13" t="s">
        <v>70</v>
      </c>
      <c r="E2622" s="13" t="s">
        <v>1478</v>
      </c>
      <c r="F2622" s="13" t="s">
        <v>70</v>
      </c>
      <c r="G2622" s="13" t="s">
        <v>1469</v>
      </c>
      <c r="H2622" s="36">
        <v>2</v>
      </c>
    </row>
    <row r="2623" spans="1:8">
      <c r="A2623" s="23">
        <v>2019</v>
      </c>
      <c r="B2623" s="23" t="s">
        <v>2367</v>
      </c>
      <c r="C2623" s="23" t="s">
        <v>1886</v>
      </c>
      <c r="D2623" s="13" t="s">
        <v>70</v>
      </c>
      <c r="E2623" s="13" t="s">
        <v>1478</v>
      </c>
      <c r="F2623" s="13" t="s">
        <v>164</v>
      </c>
      <c r="G2623" s="13" t="s">
        <v>584</v>
      </c>
      <c r="H2623" s="36">
        <v>1</v>
      </c>
    </row>
    <row r="2624" spans="1:8">
      <c r="A2624" s="23">
        <v>2019</v>
      </c>
      <c r="B2624" s="23" t="s">
        <v>2367</v>
      </c>
      <c r="C2624" s="23" t="s">
        <v>1886</v>
      </c>
      <c r="D2624" s="13" t="s">
        <v>76</v>
      </c>
      <c r="E2624" s="13" t="s">
        <v>2395</v>
      </c>
      <c r="F2624" s="13" t="s">
        <v>76</v>
      </c>
      <c r="G2624" s="13" t="s">
        <v>1459</v>
      </c>
      <c r="H2624" s="36">
        <v>1</v>
      </c>
    </row>
    <row r="2625" spans="1:8">
      <c r="A2625" s="23">
        <v>2019</v>
      </c>
      <c r="B2625" s="23" t="s">
        <v>2367</v>
      </c>
      <c r="C2625" s="23" t="s">
        <v>1886</v>
      </c>
      <c r="D2625" s="13" t="s">
        <v>76</v>
      </c>
      <c r="E2625" s="13" t="s">
        <v>2395</v>
      </c>
      <c r="F2625" s="13" t="s">
        <v>76</v>
      </c>
      <c r="G2625" s="13" t="s">
        <v>77</v>
      </c>
      <c r="H2625" s="36">
        <v>1</v>
      </c>
    </row>
    <row r="2626" spans="1:8">
      <c r="A2626" s="23">
        <v>2019</v>
      </c>
      <c r="B2626" s="23" t="s">
        <v>2367</v>
      </c>
      <c r="C2626" s="23" t="s">
        <v>1886</v>
      </c>
      <c r="D2626" s="13" t="s">
        <v>76</v>
      </c>
      <c r="E2626" s="13" t="s">
        <v>1459</v>
      </c>
      <c r="F2626" s="13" t="s">
        <v>23</v>
      </c>
      <c r="G2626" s="13" t="s">
        <v>1453</v>
      </c>
      <c r="H2626" s="36">
        <v>47</v>
      </c>
    </row>
    <row r="2627" spans="1:8">
      <c r="A2627" s="23">
        <v>2019</v>
      </c>
      <c r="B2627" s="23" t="s">
        <v>2367</v>
      </c>
      <c r="C2627" s="23" t="s">
        <v>1886</v>
      </c>
      <c r="D2627" s="13" t="s">
        <v>76</v>
      </c>
      <c r="E2627" s="13" t="s">
        <v>1459</v>
      </c>
      <c r="F2627" s="13" t="s">
        <v>70</v>
      </c>
      <c r="G2627" s="13" t="s">
        <v>577</v>
      </c>
      <c r="H2627" s="36">
        <v>11</v>
      </c>
    </row>
    <row r="2628" spans="1:8">
      <c r="A2628" s="23">
        <v>2019</v>
      </c>
      <c r="B2628" s="23" t="s">
        <v>2367</v>
      </c>
      <c r="C2628" s="23" t="s">
        <v>1886</v>
      </c>
      <c r="D2628" s="13" t="s">
        <v>76</v>
      </c>
      <c r="E2628" s="13" t="s">
        <v>1459</v>
      </c>
      <c r="F2628" s="13" t="s">
        <v>10</v>
      </c>
      <c r="G2628" s="13" t="s">
        <v>1454</v>
      </c>
      <c r="H2628" s="36">
        <v>20</v>
      </c>
    </row>
    <row r="2629" spans="1:8">
      <c r="A2629" s="23">
        <v>2019</v>
      </c>
      <c r="B2629" s="23" t="s">
        <v>2367</v>
      </c>
      <c r="C2629" s="23" t="s">
        <v>1886</v>
      </c>
      <c r="D2629" s="13" t="s">
        <v>76</v>
      </c>
      <c r="E2629" s="13" t="s">
        <v>1459</v>
      </c>
      <c r="F2629" s="13" t="s">
        <v>10</v>
      </c>
      <c r="G2629" s="13" t="s">
        <v>1455</v>
      </c>
      <c r="H2629" s="36">
        <v>14</v>
      </c>
    </row>
    <row r="2630" spans="1:8">
      <c r="A2630" s="23">
        <v>2019</v>
      </c>
      <c r="B2630" s="23" t="s">
        <v>2367</v>
      </c>
      <c r="C2630" s="23" t="s">
        <v>1886</v>
      </c>
      <c r="D2630" s="13" t="s">
        <v>76</v>
      </c>
      <c r="E2630" s="13" t="s">
        <v>1459</v>
      </c>
      <c r="F2630" s="13" t="s">
        <v>60</v>
      </c>
      <c r="G2630" s="13" t="s">
        <v>1458</v>
      </c>
      <c r="H2630" s="36">
        <v>51</v>
      </c>
    </row>
    <row r="2631" spans="1:8">
      <c r="A2631" s="23">
        <v>2019</v>
      </c>
      <c r="B2631" s="23" t="s">
        <v>2367</v>
      </c>
      <c r="C2631" s="23" t="s">
        <v>1886</v>
      </c>
      <c r="D2631" s="13" t="s">
        <v>76</v>
      </c>
      <c r="E2631" s="13" t="s">
        <v>1459</v>
      </c>
      <c r="F2631" s="13" t="s">
        <v>41</v>
      </c>
      <c r="G2631" s="13" t="s">
        <v>1461</v>
      </c>
      <c r="H2631" s="36">
        <v>9</v>
      </c>
    </row>
    <row r="2632" spans="1:8">
      <c r="A2632" s="23">
        <v>2019</v>
      </c>
      <c r="B2632" s="23" t="s">
        <v>2367</v>
      </c>
      <c r="C2632" s="23" t="s">
        <v>1886</v>
      </c>
      <c r="D2632" s="13" t="s">
        <v>76</v>
      </c>
      <c r="E2632" s="13" t="s">
        <v>1459</v>
      </c>
      <c r="F2632" s="13" t="s">
        <v>5</v>
      </c>
      <c r="G2632" s="13" t="s">
        <v>1462</v>
      </c>
      <c r="H2632" s="36">
        <v>8</v>
      </c>
    </row>
    <row r="2633" spans="1:8">
      <c r="A2633" s="23">
        <v>2019</v>
      </c>
      <c r="B2633" s="23" t="s">
        <v>2367</v>
      </c>
      <c r="C2633" s="23" t="s">
        <v>1886</v>
      </c>
      <c r="D2633" s="13" t="s">
        <v>76</v>
      </c>
      <c r="E2633" s="13" t="s">
        <v>1459</v>
      </c>
      <c r="F2633" s="13" t="s">
        <v>94</v>
      </c>
      <c r="G2633" s="13" t="s">
        <v>1463</v>
      </c>
      <c r="H2633" s="36">
        <v>1</v>
      </c>
    </row>
    <row r="2634" spans="1:8">
      <c r="A2634" s="23">
        <v>2019</v>
      </c>
      <c r="B2634" s="23" t="s">
        <v>2367</v>
      </c>
      <c r="C2634" s="23" t="s">
        <v>1886</v>
      </c>
      <c r="D2634" s="13" t="s">
        <v>76</v>
      </c>
      <c r="E2634" s="13" t="s">
        <v>1459</v>
      </c>
      <c r="F2634" s="13" t="s">
        <v>23</v>
      </c>
      <c r="G2634" s="13" t="s">
        <v>1464</v>
      </c>
      <c r="H2634" s="36">
        <v>4</v>
      </c>
    </row>
    <row r="2635" spans="1:8">
      <c r="A2635" s="23">
        <v>2019</v>
      </c>
      <c r="B2635" s="23" t="s">
        <v>2367</v>
      </c>
      <c r="C2635" s="23" t="s">
        <v>1886</v>
      </c>
      <c r="D2635" s="13" t="s">
        <v>76</v>
      </c>
      <c r="E2635" s="13" t="s">
        <v>1459</v>
      </c>
      <c r="F2635" s="13" t="s">
        <v>70</v>
      </c>
      <c r="G2635" s="13" t="s">
        <v>1466</v>
      </c>
      <c r="H2635" s="36">
        <v>18</v>
      </c>
    </row>
    <row r="2636" spans="1:8">
      <c r="A2636" s="23">
        <v>2019</v>
      </c>
      <c r="B2636" s="23" t="s">
        <v>2367</v>
      </c>
      <c r="C2636" s="23" t="s">
        <v>1886</v>
      </c>
      <c r="D2636" s="13" t="s">
        <v>76</v>
      </c>
      <c r="E2636" s="13" t="s">
        <v>1459</v>
      </c>
      <c r="F2636" s="13" t="s">
        <v>10</v>
      </c>
      <c r="G2636" s="13" t="s">
        <v>1467</v>
      </c>
      <c r="H2636" s="36">
        <v>4</v>
      </c>
    </row>
    <row r="2637" spans="1:8">
      <c r="A2637" s="23">
        <v>2019</v>
      </c>
      <c r="B2637" s="23" t="s">
        <v>2367</v>
      </c>
      <c r="C2637" s="23" t="s">
        <v>1886</v>
      </c>
      <c r="D2637" s="13" t="s">
        <v>76</v>
      </c>
      <c r="E2637" s="13" t="s">
        <v>1459</v>
      </c>
      <c r="F2637" s="13" t="s">
        <v>100</v>
      </c>
      <c r="G2637" s="13" t="s">
        <v>1468</v>
      </c>
      <c r="H2637" s="36">
        <v>4</v>
      </c>
    </row>
    <row r="2638" spans="1:8">
      <c r="A2638" s="23">
        <v>2019</v>
      </c>
      <c r="B2638" s="23" t="s">
        <v>2367</v>
      </c>
      <c r="C2638" s="23" t="s">
        <v>1886</v>
      </c>
      <c r="D2638" s="13" t="s">
        <v>76</v>
      </c>
      <c r="E2638" s="13" t="s">
        <v>1459</v>
      </c>
      <c r="F2638" s="13" t="s">
        <v>70</v>
      </c>
      <c r="G2638" s="13" t="s">
        <v>1469</v>
      </c>
      <c r="H2638" s="36">
        <v>7</v>
      </c>
    </row>
    <row r="2639" spans="1:8">
      <c r="A2639" s="23">
        <v>2019</v>
      </c>
      <c r="B2639" s="23" t="s">
        <v>2367</v>
      </c>
      <c r="C2639" s="23" t="s">
        <v>1886</v>
      </c>
      <c r="D2639" s="13" t="s">
        <v>76</v>
      </c>
      <c r="E2639" s="13" t="s">
        <v>1459</v>
      </c>
      <c r="F2639" s="13" t="s">
        <v>104</v>
      </c>
      <c r="G2639" s="13" t="s">
        <v>1470</v>
      </c>
      <c r="H2639" s="36">
        <v>1</v>
      </c>
    </row>
    <row r="2640" spans="1:8">
      <c r="A2640" s="23">
        <v>2019</v>
      </c>
      <c r="B2640" s="23" t="s">
        <v>2367</v>
      </c>
      <c r="C2640" s="23" t="s">
        <v>1886</v>
      </c>
      <c r="D2640" s="13" t="s">
        <v>76</v>
      </c>
      <c r="E2640" s="13" t="s">
        <v>1459</v>
      </c>
      <c r="F2640" s="13" t="s">
        <v>76</v>
      </c>
      <c r="G2640" s="13" t="s">
        <v>77</v>
      </c>
      <c r="H2640" s="36">
        <v>10</v>
      </c>
    </row>
    <row r="2641" spans="1:8">
      <c r="A2641" s="23">
        <v>2019</v>
      </c>
      <c r="B2641" s="23" t="s">
        <v>2367</v>
      </c>
      <c r="C2641" s="23" t="s">
        <v>1886</v>
      </c>
      <c r="D2641" s="13" t="s">
        <v>76</v>
      </c>
      <c r="E2641" s="13" t="s">
        <v>1459</v>
      </c>
      <c r="F2641" s="13" t="s">
        <v>164</v>
      </c>
      <c r="G2641" s="13" t="s">
        <v>584</v>
      </c>
      <c r="H2641" s="36">
        <v>20</v>
      </c>
    </row>
    <row r="2642" spans="1:8">
      <c r="A2642" s="23">
        <v>2019</v>
      </c>
      <c r="B2642" s="23" t="s">
        <v>2367</v>
      </c>
      <c r="C2642" s="23" t="s">
        <v>1886</v>
      </c>
      <c r="D2642" s="13" t="s">
        <v>76</v>
      </c>
      <c r="E2642" s="13" t="s">
        <v>1459</v>
      </c>
      <c r="F2642" s="13" t="s">
        <v>60</v>
      </c>
      <c r="G2642" s="13" t="s">
        <v>1477</v>
      </c>
      <c r="H2642" s="36">
        <v>24</v>
      </c>
    </row>
    <row r="2643" spans="1:8">
      <c r="A2643" s="23">
        <v>2019</v>
      </c>
      <c r="B2643" s="23" t="s">
        <v>2367</v>
      </c>
      <c r="C2643" s="23" t="s">
        <v>1886</v>
      </c>
      <c r="D2643" s="13" t="s">
        <v>76</v>
      </c>
      <c r="E2643" s="13" t="s">
        <v>1459</v>
      </c>
      <c r="F2643" s="13" t="s">
        <v>70</v>
      </c>
      <c r="G2643" s="13" t="s">
        <v>1478</v>
      </c>
      <c r="H2643" s="36">
        <v>12</v>
      </c>
    </row>
    <row r="2644" spans="1:8">
      <c r="A2644" s="23">
        <v>2019</v>
      </c>
      <c r="B2644" s="23" t="s">
        <v>2367</v>
      </c>
      <c r="C2644" s="23" t="s">
        <v>1886</v>
      </c>
      <c r="D2644" s="13" t="s">
        <v>76</v>
      </c>
      <c r="E2644" s="13" t="s">
        <v>77</v>
      </c>
      <c r="F2644" s="13" t="s">
        <v>70</v>
      </c>
      <c r="G2644" s="13" t="s">
        <v>577</v>
      </c>
      <c r="H2644" s="36">
        <v>3</v>
      </c>
    </row>
    <row r="2645" spans="1:8">
      <c r="A2645" s="23">
        <v>2019</v>
      </c>
      <c r="B2645" s="23" t="s">
        <v>2367</v>
      </c>
      <c r="C2645" s="23" t="s">
        <v>1886</v>
      </c>
      <c r="D2645" s="13" t="s">
        <v>76</v>
      </c>
      <c r="E2645" s="13" t="s">
        <v>77</v>
      </c>
      <c r="F2645" s="13" t="s">
        <v>10</v>
      </c>
      <c r="G2645" s="13" t="s">
        <v>1454</v>
      </c>
      <c r="H2645" s="36">
        <v>1</v>
      </c>
    </row>
    <row r="2646" spans="1:8">
      <c r="A2646" s="23">
        <v>2019</v>
      </c>
      <c r="B2646" s="23" t="s">
        <v>2367</v>
      </c>
      <c r="C2646" s="23" t="s">
        <v>1886</v>
      </c>
      <c r="D2646" s="13" t="s">
        <v>76</v>
      </c>
      <c r="E2646" s="13" t="s">
        <v>77</v>
      </c>
      <c r="F2646" s="13" t="s">
        <v>10</v>
      </c>
      <c r="G2646" s="13" t="s">
        <v>1455</v>
      </c>
      <c r="H2646" s="36">
        <v>2</v>
      </c>
    </row>
    <row r="2647" spans="1:8">
      <c r="A2647" s="23">
        <v>2019</v>
      </c>
      <c r="B2647" s="23" t="s">
        <v>2367</v>
      </c>
      <c r="C2647" s="23" t="s">
        <v>1886</v>
      </c>
      <c r="D2647" s="13" t="s">
        <v>76</v>
      </c>
      <c r="E2647" s="13" t="s">
        <v>77</v>
      </c>
      <c r="F2647" s="13" t="s">
        <v>60</v>
      </c>
      <c r="G2647" s="13" t="s">
        <v>1458</v>
      </c>
      <c r="H2647" s="36">
        <v>1</v>
      </c>
    </row>
    <row r="2648" spans="1:8">
      <c r="A2648" s="23">
        <v>2019</v>
      </c>
      <c r="B2648" s="23" t="s">
        <v>2367</v>
      </c>
      <c r="C2648" s="23" t="s">
        <v>1886</v>
      </c>
      <c r="D2648" s="13" t="s">
        <v>76</v>
      </c>
      <c r="E2648" s="13" t="s">
        <v>77</v>
      </c>
      <c r="F2648" s="13" t="s">
        <v>76</v>
      </c>
      <c r="G2648" s="13" t="s">
        <v>1459</v>
      </c>
      <c r="H2648" s="36">
        <v>2</v>
      </c>
    </row>
    <row r="2649" spans="1:8">
      <c r="A2649" s="23">
        <v>2019</v>
      </c>
      <c r="B2649" s="23" t="s">
        <v>2367</v>
      </c>
      <c r="C2649" s="23" t="s">
        <v>1886</v>
      </c>
      <c r="D2649" s="13" t="s">
        <v>76</v>
      </c>
      <c r="E2649" s="13" t="s">
        <v>77</v>
      </c>
      <c r="F2649" s="13" t="s">
        <v>23</v>
      </c>
      <c r="G2649" s="13" t="s">
        <v>1464</v>
      </c>
      <c r="H2649" s="36">
        <v>1</v>
      </c>
    </row>
    <row r="2650" spans="1:8">
      <c r="A2650" s="23">
        <v>2019</v>
      </c>
      <c r="B2650" s="23" t="s">
        <v>2367</v>
      </c>
      <c r="C2650" s="23" t="s">
        <v>1886</v>
      </c>
      <c r="D2650" s="13" t="s">
        <v>76</v>
      </c>
      <c r="E2650" s="13" t="s">
        <v>77</v>
      </c>
      <c r="F2650" s="13" t="s">
        <v>70</v>
      </c>
      <c r="G2650" s="13" t="s">
        <v>1466</v>
      </c>
      <c r="H2650" s="36">
        <v>7</v>
      </c>
    </row>
    <row r="2651" spans="1:8">
      <c r="A2651" s="23">
        <v>2019</v>
      </c>
      <c r="B2651" s="23" t="s">
        <v>2367</v>
      </c>
      <c r="C2651" s="23" t="s">
        <v>1886</v>
      </c>
      <c r="D2651" s="13" t="s">
        <v>76</v>
      </c>
      <c r="E2651" s="13" t="s">
        <v>77</v>
      </c>
      <c r="F2651" s="13" t="s">
        <v>10</v>
      </c>
      <c r="G2651" s="13" t="s">
        <v>1467</v>
      </c>
      <c r="H2651" s="36">
        <v>2</v>
      </c>
    </row>
    <row r="2652" spans="1:8">
      <c r="A2652" s="23">
        <v>2019</v>
      </c>
      <c r="B2652" s="23" t="s">
        <v>2367</v>
      </c>
      <c r="C2652" s="23" t="s">
        <v>1886</v>
      </c>
      <c r="D2652" s="13" t="s">
        <v>76</v>
      </c>
      <c r="E2652" s="13" t="s">
        <v>77</v>
      </c>
      <c r="F2652" s="13" t="s">
        <v>100</v>
      </c>
      <c r="G2652" s="13" t="s">
        <v>1468</v>
      </c>
      <c r="H2652" s="36">
        <v>4</v>
      </c>
    </row>
    <row r="2653" spans="1:8">
      <c r="A2653" s="23">
        <v>2019</v>
      </c>
      <c r="B2653" s="23" t="s">
        <v>2367</v>
      </c>
      <c r="C2653" s="23" t="s">
        <v>1886</v>
      </c>
      <c r="D2653" s="13" t="s">
        <v>76</v>
      </c>
      <c r="E2653" s="13" t="s">
        <v>77</v>
      </c>
      <c r="F2653" s="13" t="s">
        <v>70</v>
      </c>
      <c r="G2653" s="13" t="s">
        <v>1469</v>
      </c>
      <c r="H2653" s="36">
        <v>1</v>
      </c>
    </row>
    <row r="2654" spans="1:8">
      <c r="A2654" s="23">
        <v>2019</v>
      </c>
      <c r="B2654" s="23" t="s">
        <v>2367</v>
      </c>
      <c r="C2654" s="23" t="s">
        <v>1886</v>
      </c>
      <c r="D2654" s="13" t="s">
        <v>76</v>
      </c>
      <c r="E2654" s="13" t="s">
        <v>77</v>
      </c>
      <c r="F2654" s="13" t="s">
        <v>164</v>
      </c>
      <c r="G2654" s="13" t="s">
        <v>584</v>
      </c>
      <c r="H2654" s="36">
        <v>3</v>
      </c>
    </row>
    <row r="2655" spans="1:8">
      <c r="A2655" s="23">
        <v>2019</v>
      </c>
      <c r="B2655" s="23" t="s">
        <v>2367</v>
      </c>
      <c r="C2655" s="23" t="s">
        <v>1886</v>
      </c>
      <c r="D2655" s="13" t="s">
        <v>76</v>
      </c>
      <c r="E2655" s="13" t="s">
        <v>77</v>
      </c>
      <c r="F2655" s="13" t="s">
        <v>60</v>
      </c>
      <c r="G2655" s="13" t="s">
        <v>1477</v>
      </c>
      <c r="H2655" s="36">
        <v>4</v>
      </c>
    </row>
    <row r="2656" spans="1:8">
      <c r="A2656" s="23">
        <v>2019</v>
      </c>
      <c r="B2656" s="23" t="s">
        <v>2367</v>
      </c>
      <c r="C2656" s="23" t="s">
        <v>1886</v>
      </c>
      <c r="D2656" s="13" t="s">
        <v>86</v>
      </c>
      <c r="E2656" s="13" t="s">
        <v>3970</v>
      </c>
      <c r="F2656" s="13" t="s">
        <v>76</v>
      </c>
      <c r="G2656" s="13" t="s">
        <v>2395</v>
      </c>
      <c r="H2656" s="36">
        <v>1</v>
      </c>
    </row>
    <row r="2657" spans="1:8">
      <c r="A2657" s="23">
        <v>2019</v>
      </c>
      <c r="B2657" s="23" t="s">
        <v>2367</v>
      </c>
      <c r="C2657" s="23" t="s">
        <v>1886</v>
      </c>
      <c r="D2657" s="13" t="s">
        <v>86</v>
      </c>
      <c r="E2657" s="13" t="s">
        <v>2635</v>
      </c>
      <c r="F2657" s="13" t="s">
        <v>164</v>
      </c>
      <c r="G2657" s="13" t="s">
        <v>584</v>
      </c>
      <c r="H2657" s="36">
        <v>1</v>
      </c>
    </row>
    <row r="2658" spans="1:8">
      <c r="A2658" s="23">
        <v>2019</v>
      </c>
      <c r="B2658" s="23" t="s">
        <v>2367</v>
      </c>
      <c r="C2658" s="23" t="s">
        <v>1886</v>
      </c>
      <c r="D2658" s="13" t="s">
        <v>86</v>
      </c>
      <c r="E2658" s="13" t="s">
        <v>101</v>
      </c>
      <c r="F2658" s="13" t="s">
        <v>23</v>
      </c>
      <c r="G2658" s="13" t="s">
        <v>1453</v>
      </c>
      <c r="H2658" s="36">
        <v>1</v>
      </c>
    </row>
    <row r="2659" spans="1:8">
      <c r="A2659" s="23">
        <v>2019</v>
      </c>
      <c r="B2659" s="23" t="s">
        <v>2367</v>
      </c>
      <c r="C2659" s="23" t="s">
        <v>1886</v>
      </c>
      <c r="D2659" s="13" t="s">
        <v>86</v>
      </c>
      <c r="E2659" s="13" t="s">
        <v>101</v>
      </c>
      <c r="F2659" s="13" t="s">
        <v>60</v>
      </c>
      <c r="G2659" s="13" t="s">
        <v>1458</v>
      </c>
      <c r="H2659" s="36">
        <v>1</v>
      </c>
    </row>
    <row r="2660" spans="1:8">
      <c r="A2660" s="23">
        <v>2019</v>
      </c>
      <c r="B2660" s="23" t="s">
        <v>2367</v>
      </c>
      <c r="C2660" s="23" t="s">
        <v>1886</v>
      </c>
      <c r="D2660" s="13" t="s">
        <v>89</v>
      </c>
      <c r="E2660" s="13" t="s">
        <v>1465</v>
      </c>
      <c r="F2660" s="13" t="s">
        <v>14</v>
      </c>
      <c r="G2660" s="13" t="s">
        <v>1456</v>
      </c>
      <c r="H2660" s="36">
        <v>1</v>
      </c>
    </row>
    <row r="2661" spans="1:8">
      <c r="A2661" s="23">
        <v>2019</v>
      </c>
      <c r="B2661" s="23" t="s">
        <v>2367</v>
      </c>
      <c r="C2661" s="23" t="s">
        <v>1886</v>
      </c>
      <c r="D2661" s="13" t="s">
        <v>89</v>
      </c>
      <c r="E2661" s="13" t="s">
        <v>1465</v>
      </c>
      <c r="F2661" s="13" t="s">
        <v>14</v>
      </c>
      <c r="G2661" s="13" t="s">
        <v>1476</v>
      </c>
      <c r="H2661" s="36">
        <v>1</v>
      </c>
    </row>
    <row r="2662" spans="1:8">
      <c r="A2662" s="23">
        <v>2019</v>
      </c>
      <c r="B2662" s="23" t="s">
        <v>2367</v>
      </c>
      <c r="C2662" s="23" t="s">
        <v>1886</v>
      </c>
      <c r="D2662" s="13" t="s">
        <v>89</v>
      </c>
      <c r="E2662" s="13" t="s">
        <v>1465</v>
      </c>
      <c r="F2662" s="13" t="s">
        <v>167</v>
      </c>
      <c r="G2662" s="13" t="s">
        <v>1479</v>
      </c>
      <c r="H2662" s="36">
        <v>1</v>
      </c>
    </row>
    <row r="2663" spans="1:8">
      <c r="A2663" s="23">
        <v>2019</v>
      </c>
      <c r="B2663" s="23" t="s">
        <v>2367</v>
      </c>
      <c r="C2663" s="23" t="s">
        <v>1886</v>
      </c>
      <c r="D2663" s="13" t="s">
        <v>94</v>
      </c>
      <c r="E2663" s="13" t="s">
        <v>1463</v>
      </c>
      <c r="F2663" s="13" t="s">
        <v>23</v>
      </c>
      <c r="G2663" s="13" t="s">
        <v>1453</v>
      </c>
      <c r="H2663" s="36">
        <v>1</v>
      </c>
    </row>
    <row r="2664" spans="1:8">
      <c r="A2664" s="23">
        <v>2019</v>
      </c>
      <c r="B2664" s="23" t="s">
        <v>2367</v>
      </c>
      <c r="C2664" s="23" t="s">
        <v>1886</v>
      </c>
      <c r="D2664" s="13" t="s">
        <v>94</v>
      </c>
      <c r="E2664" s="13" t="s">
        <v>1463</v>
      </c>
      <c r="F2664" s="13" t="s">
        <v>70</v>
      </c>
      <c r="G2664" s="13" t="s">
        <v>577</v>
      </c>
      <c r="H2664" s="36">
        <v>1</v>
      </c>
    </row>
    <row r="2665" spans="1:8">
      <c r="A2665" s="23">
        <v>2019</v>
      </c>
      <c r="B2665" s="23" t="s">
        <v>2367</v>
      </c>
      <c r="C2665" s="23" t="s">
        <v>1886</v>
      </c>
      <c r="D2665" s="13" t="s">
        <v>94</v>
      </c>
      <c r="E2665" s="13" t="s">
        <v>1463</v>
      </c>
      <c r="F2665" s="13" t="s">
        <v>14</v>
      </c>
      <c r="G2665" s="13" t="s">
        <v>1457</v>
      </c>
      <c r="H2665" s="36">
        <v>1</v>
      </c>
    </row>
    <row r="2666" spans="1:8">
      <c r="A2666" s="23">
        <v>2019</v>
      </c>
      <c r="B2666" s="23" t="s">
        <v>2367</v>
      </c>
      <c r="C2666" s="23" t="s">
        <v>1886</v>
      </c>
      <c r="D2666" s="13" t="s">
        <v>94</v>
      </c>
      <c r="E2666" s="13" t="s">
        <v>1463</v>
      </c>
      <c r="F2666" s="13" t="s">
        <v>41</v>
      </c>
      <c r="G2666" s="13" t="s">
        <v>1461</v>
      </c>
      <c r="H2666" s="36">
        <v>2</v>
      </c>
    </row>
    <row r="2667" spans="1:8">
      <c r="A2667" s="23">
        <v>2019</v>
      </c>
      <c r="B2667" s="23" t="s">
        <v>2367</v>
      </c>
      <c r="C2667" s="23" t="s">
        <v>1886</v>
      </c>
      <c r="D2667" s="13" t="s">
        <v>94</v>
      </c>
      <c r="E2667" s="13" t="s">
        <v>1463</v>
      </c>
      <c r="F2667" s="13" t="s">
        <v>23</v>
      </c>
      <c r="G2667" s="13" t="s">
        <v>1464</v>
      </c>
      <c r="H2667" s="36">
        <v>1</v>
      </c>
    </row>
    <row r="2668" spans="1:8">
      <c r="A2668" s="23">
        <v>2019</v>
      </c>
      <c r="B2668" s="23" t="s">
        <v>2367</v>
      </c>
      <c r="C2668" s="23" t="s">
        <v>1886</v>
      </c>
      <c r="D2668" s="13" t="s">
        <v>94</v>
      </c>
      <c r="E2668" s="13" t="s">
        <v>1463</v>
      </c>
      <c r="F2668" s="13" t="s">
        <v>86</v>
      </c>
      <c r="G2668" s="13" t="s">
        <v>87</v>
      </c>
      <c r="H2668" s="36">
        <v>2</v>
      </c>
    </row>
    <row r="2669" spans="1:8">
      <c r="A2669" s="23">
        <v>2019</v>
      </c>
      <c r="B2669" s="23" t="s">
        <v>2367</v>
      </c>
      <c r="C2669" s="23" t="s">
        <v>1886</v>
      </c>
      <c r="D2669" s="13" t="s">
        <v>94</v>
      </c>
      <c r="E2669" s="13" t="s">
        <v>1463</v>
      </c>
      <c r="F2669" s="13" t="s">
        <v>14</v>
      </c>
      <c r="G2669" s="13" t="s">
        <v>1475</v>
      </c>
      <c r="H2669" s="36">
        <v>1</v>
      </c>
    </row>
    <row r="2670" spans="1:8">
      <c r="A2670" s="23">
        <v>2019</v>
      </c>
      <c r="B2670" s="23" t="s">
        <v>2367</v>
      </c>
      <c r="C2670" s="23" t="s">
        <v>1886</v>
      </c>
      <c r="D2670" s="13" t="s">
        <v>94</v>
      </c>
      <c r="E2670" s="13" t="s">
        <v>1463</v>
      </c>
      <c r="F2670" s="13" t="s">
        <v>60</v>
      </c>
      <c r="G2670" s="13" t="s">
        <v>1477</v>
      </c>
      <c r="H2670" s="36">
        <v>2</v>
      </c>
    </row>
    <row r="2671" spans="1:8">
      <c r="A2671" s="23">
        <v>2019</v>
      </c>
      <c r="B2671" s="23" t="s">
        <v>2367</v>
      </c>
      <c r="C2671" s="23" t="s">
        <v>1886</v>
      </c>
      <c r="D2671" s="13" t="s">
        <v>94</v>
      </c>
      <c r="E2671" s="13" t="s">
        <v>1463</v>
      </c>
      <c r="F2671" s="13" t="s">
        <v>70</v>
      </c>
      <c r="G2671" s="13" t="s">
        <v>1478</v>
      </c>
      <c r="H2671" s="36">
        <v>1</v>
      </c>
    </row>
    <row r="2672" spans="1:8">
      <c r="A2672" s="23">
        <v>2019</v>
      </c>
      <c r="B2672" s="23" t="s">
        <v>2367</v>
      </c>
      <c r="C2672" s="23" t="s">
        <v>1886</v>
      </c>
      <c r="D2672" s="13" t="s">
        <v>100</v>
      </c>
      <c r="E2672" s="13" t="s">
        <v>1468</v>
      </c>
      <c r="F2672" s="13" t="s">
        <v>41</v>
      </c>
      <c r="G2672" s="13" t="s">
        <v>1461</v>
      </c>
      <c r="H2672" s="36">
        <v>1</v>
      </c>
    </row>
    <row r="2673" spans="1:8">
      <c r="A2673" s="23">
        <v>2019</v>
      </c>
      <c r="B2673" s="23" t="s">
        <v>2367</v>
      </c>
      <c r="C2673" s="23" t="s">
        <v>1886</v>
      </c>
      <c r="D2673" s="13" t="s">
        <v>100</v>
      </c>
      <c r="E2673" s="13" t="s">
        <v>1468</v>
      </c>
      <c r="F2673" s="13" t="s">
        <v>70</v>
      </c>
      <c r="G2673" s="13" t="s">
        <v>1466</v>
      </c>
      <c r="H2673" s="36">
        <v>4</v>
      </c>
    </row>
    <row r="2674" spans="1:8">
      <c r="A2674" s="23">
        <v>2019</v>
      </c>
      <c r="B2674" s="23" t="s">
        <v>2367</v>
      </c>
      <c r="C2674" s="23" t="s">
        <v>1886</v>
      </c>
      <c r="D2674" s="13" t="s">
        <v>100</v>
      </c>
      <c r="E2674" s="13" t="s">
        <v>1468</v>
      </c>
      <c r="F2674" s="13" t="s">
        <v>70</v>
      </c>
      <c r="G2674" s="13" t="s">
        <v>1469</v>
      </c>
      <c r="H2674" s="36">
        <v>1</v>
      </c>
    </row>
    <row r="2675" spans="1:8">
      <c r="A2675" s="23">
        <v>2019</v>
      </c>
      <c r="B2675" s="23" t="s">
        <v>2367</v>
      </c>
      <c r="C2675" s="23" t="s">
        <v>1886</v>
      </c>
      <c r="D2675" s="13" t="s">
        <v>100</v>
      </c>
      <c r="E2675" s="13" t="s">
        <v>1468</v>
      </c>
      <c r="F2675" s="13" t="s">
        <v>86</v>
      </c>
      <c r="G2675" s="13" t="s">
        <v>101</v>
      </c>
      <c r="H2675" s="36">
        <v>1</v>
      </c>
    </row>
    <row r="2676" spans="1:8">
      <c r="A2676" s="23">
        <v>2019</v>
      </c>
      <c r="B2676" s="23" t="s">
        <v>2367</v>
      </c>
      <c r="C2676" s="23" t="s">
        <v>1886</v>
      </c>
      <c r="D2676" s="13" t="s">
        <v>100</v>
      </c>
      <c r="E2676" s="13" t="s">
        <v>1468</v>
      </c>
      <c r="F2676" s="13" t="s">
        <v>164</v>
      </c>
      <c r="G2676" s="13" t="s">
        <v>584</v>
      </c>
      <c r="H2676" s="36">
        <v>1</v>
      </c>
    </row>
    <row r="2677" spans="1:8">
      <c r="A2677" s="23">
        <v>2019</v>
      </c>
      <c r="B2677" s="23" t="s">
        <v>2367</v>
      </c>
      <c r="C2677" s="23" t="s">
        <v>1886</v>
      </c>
      <c r="D2677" s="13" t="s">
        <v>104</v>
      </c>
      <c r="E2677" s="13" t="s">
        <v>1486</v>
      </c>
      <c r="F2677" s="13" t="s">
        <v>5</v>
      </c>
      <c r="G2677" s="13" t="s">
        <v>559</v>
      </c>
      <c r="H2677" s="36">
        <v>2</v>
      </c>
    </row>
    <row r="2678" spans="1:8">
      <c r="A2678" s="23">
        <v>2019</v>
      </c>
      <c r="B2678" s="23" t="s">
        <v>2367</v>
      </c>
      <c r="C2678" s="23" t="s">
        <v>1886</v>
      </c>
      <c r="D2678" s="13" t="s">
        <v>104</v>
      </c>
      <c r="E2678" s="13" t="s">
        <v>1486</v>
      </c>
      <c r="F2678" s="13" t="s">
        <v>10</v>
      </c>
      <c r="G2678" s="13" t="s">
        <v>1455</v>
      </c>
      <c r="H2678" s="36">
        <v>1</v>
      </c>
    </row>
    <row r="2679" spans="1:8">
      <c r="A2679" s="23">
        <v>2019</v>
      </c>
      <c r="B2679" s="23" t="s">
        <v>2367</v>
      </c>
      <c r="C2679" s="23" t="s">
        <v>1886</v>
      </c>
      <c r="D2679" s="13" t="s">
        <v>104</v>
      </c>
      <c r="E2679" s="13" t="s">
        <v>1486</v>
      </c>
      <c r="F2679" s="13" t="s">
        <v>14</v>
      </c>
      <c r="G2679" s="13" t="s">
        <v>1457</v>
      </c>
      <c r="H2679" s="36">
        <v>1</v>
      </c>
    </row>
    <row r="2680" spans="1:8">
      <c r="A2680" s="23">
        <v>2019</v>
      </c>
      <c r="B2680" s="23" t="s">
        <v>2367</v>
      </c>
      <c r="C2680" s="23" t="s">
        <v>1886</v>
      </c>
      <c r="D2680" s="13" t="s">
        <v>104</v>
      </c>
      <c r="E2680" s="13" t="s">
        <v>1486</v>
      </c>
      <c r="F2680" s="13" t="s">
        <v>41</v>
      </c>
      <c r="G2680" s="13" t="s">
        <v>1461</v>
      </c>
      <c r="H2680" s="36">
        <v>1</v>
      </c>
    </row>
    <row r="2681" spans="1:8">
      <c r="A2681" s="23">
        <v>2019</v>
      </c>
      <c r="B2681" s="23" t="s">
        <v>2367</v>
      </c>
      <c r="C2681" s="23" t="s">
        <v>1886</v>
      </c>
      <c r="D2681" s="13" t="s">
        <v>104</v>
      </c>
      <c r="E2681" s="13" t="s">
        <v>1486</v>
      </c>
      <c r="F2681" s="13" t="s">
        <v>23</v>
      </c>
      <c r="G2681" s="13" t="s">
        <v>1464</v>
      </c>
      <c r="H2681" s="36">
        <v>1</v>
      </c>
    </row>
    <row r="2682" spans="1:8">
      <c r="A2682" s="23">
        <v>2019</v>
      </c>
      <c r="B2682" s="23" t="s">
        <v>2367</v>
      </c>
      <c r="C2682" s="23" t="s">
        <v>1886</v>
      </c>
      <c r="D2682" s="13" t="s">
        <v>104</v>
      </c>
      <c r="E2682" s="13" t="s">
        <v>1486</v>
      </c>
      <c r="F2682" s="13" t="s">
        <v>70</v>
      </c>
      <c r="G2682" s="13" t="s">
        <v>1466</v>
      </c>
      <c r="H2682" s="36">
        <v>1</v>
      </c>
    </row>
    <row r="2683" spans="1:8">
      <c r="A2683" s="23">
        <v>2019</v>
      </c>
      <c r="B2683" s="23" t="s">
        <v>2367</v>
      </c>
      <c r="C2683" s="23" t="s">
        <v>1886</v>
      </c>
      <c r="D2683" s="13" t="s">
        <v>104</v>
      </c>
      <c r="E2683" s="13" t="s">
        <v>1486</v>
      </c>
      <c r="F2683" s="13" t="s">
        <v>104</v>
      </c>
      <c r="G2683" s="13" t="s">
        <v>1470</v>
      </c>
      <c r="H2683" s="36">
        <v>1</v>
      </c>
    </row>
    <row r="2684" spans="1:8">
      <c r="A2684" s="23">
        <v>2019</v>
      </c>
      <c r="B2684" s="23" t="s">
        <v>2367</v>
      </c>
      <c r="C2684" s="23" t="s">
        <v>1886</v>
      </c>
      <c r="D2684" s="13" t="s">
        <v>104</v>
      </c>
      <c r="E2684" s="13" t="s">
        <v>1486</v>
      </c>
      <c r="F2684" s="13" t="s">
        <v>104</v>
      </c>
      <c r="G2684" s="13" t="s">
        <v>1472</v>
      </c>
      <c r="H2684" s="36">
        <v>6</v>
      </c>
    </row>
    <row r="2685" spans="1:8">
      <c r="A2685" s="23">
        <v>2019</v>
      </c>
      <c r="B2685" s="23" t="s">
        <v>2367</v>
      </c>
      <c r="C2685" s="23" t="s">
        <v>1886</v>
      </c>
      <c r="D2685" s="13" t="s">
        <v>104</v>
      </c>
      <c r="E2685" s="13" t="s">
        <v>1486</v>
      </c>
      <c r="F2685" s="13" t="s">
        <v>76</v>
      </c>
      <c r="G2685" s="13" t="s">
        <v>77</v>
      </c>
      <c r="H2685" s="36">
        <v>1</v>
      </c>
    </row>
    <row r="2686" spans="1:8">
      <c r="A2686" s="23">
        <v>2019</v>
      </c>
      <c r="B2686" s="23" t="s">
        <v>2367</v>
      </c>
      <c r="C2686" s="23" t="s">
        <v>1886</v>
      </c>
      <c r="D2686" s="13" t="s">
        <v>104</v>
      </c>
      <c r="E2686" s="13" t="s">
        <v>1470</v>
      </c>
      <c r="F2686" s="13" t="s">
        <v>23</v>
      </c>
      <c r="G2686" s="13" t="s">
        <v>1453</v>
      </c>
      <c r="H2686" s="36">
        <v>1</v>
      </c>
    </row>
    <row r="2687" spans="1:8">
      <c r="A2687" s="23">
        <v>2019</v>
      </c>
      <c r="B2687" s="23" t="s">
        <v>2367</v>
      </c>
      <c r="C2687" s="23" t="s">
        <v>1886</v>
      </c>
      <c r="D2687" s="13" t="s">
        <v>104</v>
      </c>
      <c r="E2687" s="13" t="s">
        <v>1470</v>
      </c>
      <c r="F2687" s="13" t="s">
        <v>10</v>
      </c>
      <c r="G2687" s="13" t="s">
        <v>1455</v>
      </c>
      <c r="H2687" s="36">
        <v>1</v>
      </c>
    </row>
    <row r="2688" spans="1:8">
      <c r="A2688" s="23">
        <v>2019</v>
      </c>
      <c r="B2688" s="23" t="s">
        <v>2367</v>
      </c>
      <c r="C2688" s="23" t="s">
        <v>1886</v>
      </c>
      <c r="D2688" s="13" t="s">
        <v>104</v>
      </c>
      <c r="E2688" s="13" t="s">
        <v>1470</v>
      </c>
      <c r="F2688" s="13" t="s">
        <v>10</v>
      </c>
      <c r="G2688" s="13" t="s">
        <v>1467</v>
      </c>
      <c r="H2688" s="36">
        <v>1</v>
      </c>
    </row>
    <row r="2689" spans="1:8">
      <c r="A2689" s="23">
        <v>2019</v>
      </c>
      <c r="B2689" s="23" t="s">
        <v>2367</v>
      </c>
      <c r="C2689" s="23" t="s">
        <v>1886</v>
      </c>
      <c r="D2689" s="13" t="s">
        <v>104</v>
      </c>
      <c r="E2689" s="13" t="s">
        <v>1470</v>
      </c>
      <c r="F2689" s="13" t="s">
        <v>104</v>
      </c>
      <c r="G2689" s="13" t="s">
        <v>1471</v>
      </c>
      <c r="H2689" s="36">
        <v>2</v>
      </c>
    </row>
    <row r="2690" spans="1:8">
      <c r="A2690" s="23">
        <v>2019</v>
      </c>
      <c r="B2690" s="23" t="s">
        <v>2367</v>
      </c>
      <c r="C2690" s="23" t="s">
        <v>1886</v>
      </c>
      <c r="D2690" s="13" t="s">
        <v>104</v>
      </c>
      <c r="E2690" s="13" t="s">
        <v>1470</v>
      </c>
      <c r="F2690" s="13" t="s">
        <v>104</v>
      </c>
      <c r="G2690" s="13" t="s">
        <v>1472</v>
      </c>
      <c r="H2690" s="36">
        <v>2</v>
      </c>
    </row>
    <row r="2691" spans="1:8">
      <c r="A2691" s="23">
        <v>2019</v>
      </c>
      <c r="B2691" s="23" t="s">
        <v>2367</v>
      </c>
      <c r="C2691" s="23" t="s">
        <v>1886</v>
      </c>
      <c r="D2691" s="13" t="s">
        <v>104</v>
      </c>
      <c r="E2691" s="13" t="s">
        <v>1470</v>
      </c>
      <c r="F2691" s="13" t="s">
        <v>14</v>
      </c>
      <c r="G2691" s="13" t="s">
        <v>1474</v>
      </c>
      <c r="H2691" s="36">
        <v>2</v>
      </c>
    </row>
    <row r="2692" spans="1:8">
      <c r="A2692" s="23">
        <v>2019</v>
      </c>
      <c r="B2692" s="23" t="s">
        <v>2367</v>
      </c>
      <c r="C2692" s="23" t="s">
        <v>1886</v>
      </c>
      <c r="D2692" s="13" t="s">
        <v>104</v>
      </c>
      <c r="E2692" s="13" t="s">
        <v>1471</v>
      </c>
      <c r="F2692" s="13" t="s">
        <v>23</v>
      </c>
      <c r="G2692" s="13" t="s">
        <v>1453</v>
      </c>
      <c r="H2692" s="36">
        <v>2</v>
      </c>
    </row>
    <row r="2693" spans="1:8">
      <c r="A2693" s="23">
        <v>2019</v>
      </c>
      <c r="B2693" s="23" t="s">
        <v>2367</v>
      </c>
      <c r="C2693" s="23" t="s">
        <v>1886</v>
      </c>
      <c r="D2693" s="13" t="s">
        <v>104</v>
      </c>
      <c r="E2693" s="13" t="s">
        <v>1471</v>
      </c>
      <c r="F2693" s="13" t="s">
        <v>5</v>
      </c>
      <c r="G2693" s="13" t="s">
        <v>559</v>
      </c>
      <c r="H2693" s="36">
        <v>1</v>
      </c>
    </row>
    <row r="2694" spans="1:8">
      <c r="A2694" s="23">
        <v>2019</v>
      </c>
      <c r="B2694" s="23" t="s">
        <v>2367</v>
      </c>
      <c r="C2694" s="23" t="s">
        <v>1886</v>
      </c>
      <c r="D2694" s="13" t="s">
        <v>104</v>
      </c>
      <c r="E2694" s="13" t="s">
        <v>1471</v>
      </c>
      <c r="F2694" s="13" t="s">
        <v>76</v>
      </c>
      <c r="G2694" s="13" t="s">
        <v>1459</v>
      </c>
      <c r="H2694" s="36">
        <v>1</v>
      </c>
    </row>
    <row r="2695" spans="1:8">
      <c r="A2695" s="23">
        <v>2019</v>
      </c>
      <c r="B2695" s="23" t="s">
        <v>2367</v>
      </c>
      <c r="C2695" s="23" t="s">
        <v>1886</v>
      </c>
      <c r="D2695" s="13" t="s">
        <v>104</v>
      </c>
      <c r="E2695" s="13" t="s">
        <v>1471</v>
      </c>
      <c r="F2695" s="13" t="s">
        <v>23</v>
      </c>
      <c r="G2695" s="13" t="s">
        <v>1464</v>
      </c>
      <c r="H2695" s="36">
        <v>2</v>
      </c>
    </row>
    <row r="2696" spans="1:8">
      <c r="A2696" s="23">
        <v>2019</v>
      </c>
      <c r="B2696" s="23" t="s">
        <v>2367</v>
      </c>
      <c r="C2696" s="23" t="s">
        <v>1886</v>
      </c>
      <c r="D2696" s="13" t="s">
        <v>104</v>
      </c>
      <c r="E2696" s="13" t="s">
        <v>1471</v>
      </c>
      <c r="F2696" s="13" t="s">
        <v>10</v>
      </c>
      <c r="G2696" s="13" t="s">
        <v>1467</v>
      </c>
      <c r="H2696" s="36">
        <v>1</v>
      </c>
    </row>
    <row r="2697" spans="1:8">
      <c r="A2697" s="23">
        <v>2019</v>
      </c>
      <c r="B2697" s="23" t="s">
        <v>2367</v>
      </c>
      <c r="C2697" s="23" t="s">
        <v>1886</v>
      </c>
      <c r="D2697" s="13" t="s">
        <v>104</v>
      </c>
      <c r="E2697" s="13" t="s">
        <v>1471</v>
      </c>
      <c r="F2697" s="13" t="s">
        <v>104</v>
      </c>
      <c r="G2697" s="13" t="s">
        <v>1486</v>
      </c>
      <c r="H2697" s="36">
        <v>1</v>
      </c>
    </row>
    <row r="2698" spans="1:8">
      <c r="A2698" s="23">
        <v>2019</v>
      </c>
      <c r="B2698" s="23" t="s">
        <v>2367</v>
      </c>
      <c r="C2698" s="23" t="s">
        <v>1886</v>
      </c>
      <c r="D2698" s="13" t="s">
        <v>104</v>
      </c>
      <c r="E2698" s="13" t="s">
        <v>1471</v>
      </c>
      <c r="F2698" s="13" t="s">
        <v>104</v>
      </c>
      <c r="G2698" s="13" t="s">
        <v>1470</v>
      </c>
      <c r="H2698" s="36">
        <v>7</v>
      </c>
    </row>
    <row r="2699" spans="1:8">
      <c r="A2699" s="23">
        <v>2019</v>
      </c>
      <c r="B2699" s="23" t="s">
        <v>2367</v>
      </c>
      <c r="C2699" s="23" t="s">
        <v>1886</v>
      </c>
      <c r="D2699" s="13" t="s">
        <v>104</v>
      </c>
      <c r="E2699" s="13" t="s">
        <v>1471</v>
      </c>
      <c r="F2699" s="13" t="s">
        <v>104</v>
      </c>
      <c r="G2699" s="13" t="s">
        <v>1472</v>
      </c>
      <c r="H2699" s="36">
        <v>5</v>
      </c>
    </row>
    <row r="2700" spans="1:8">
      <c r="A2700" s="23">
        <v>2019</v>
      </c>
      <c r="B2700" s="23" t="s">
        <v>2367</v>
      </c>
      <c r="C2700" s="23" t="s">
        <v>1886</v>
      </c>
      <c r="D2700" s="13" t="s">
        <v>104</v>
      </c>
      <c r="E2700" s="13" t="s">
        <v>1472</v>
      </c>
      <c r="F2700" s="13" t="s">
        <v>23</v>
      </c>
      <c r="G2700" s="13" t="s">
        <v>1453</v>
      </c>
      <c r="H2700" s="36">
        <v>16</v>
      </c>
    </row>
    <row r="2701" spans="1:8">
      <c r="A2701" s="23">
        <v>2019</v>
      </c>
      <c r="B2701" s="23" t="s">
        <v>2367</v>
      </c>
      <c r="C2701" s="23" t="s">
        <v>1886</v>
      </c>
      <c r="D2701" s="13" t="s">
        <v>104</v>
      </c>
      <c r="E2701" s="13" t="s">
        <v>1472</v>
      </c>
      <c r="F2701" s="13" t="s">
        <v>23</v>
      </c>
      <c r="G2701" s="13" t="s">
        <v>1460</v>
      </c>
      <c r="H2701" s="36">
        <v>1</v>
      </c>
    </row>
    <row r="2702" spans="1:8">
      <c r="A2702" s="23">
        <v>2019</v>
      </c>
      <c r="B2702" s="23" t="s">
        <v>2367</v>
      </c>
      <c r="C2702" s="23" t="s">
        <v>1886</v>
      </c>
      <c r="D2702" s="13" t="s">
        <v>104</v>
      </c>
      <c r="E2702" s="13" t="s">
        <v>1472</v>
      </c>
      <c r="F2702" s="13" t="s">
        <v>5</v>
      </c>
      <c r="G2702" s="13" t="s">
        <v>1462</v>
      </c>
      <c r="H2702" s="36">
        <v>3</v>
      </c>
    </row>
    <row r="2703" spans="1:8">
      <c r="A2703" s="23">
        <v>2019</v>
      </c>
      <c r="B2703" s="23" t="s">
        <v>2367</v>
      </c>
      <c r="C2703" s="23" t="s">
        <v>1886</v>
      </c>
      <c r="D2703" s="13" t="s">
        <v>104</v>
      </c>
      <c r="E2703" s="13" t="s">
        <v>1472</v>
      </c>
      <c r="F2703" s="13" t="s">
        <v>23</v>
      </c>
      <c r="G2703" s="13" t="s">
        <v>1464</v>
      </c>
      <c r="H2703" s="36">
        <v>13</v>
      </c>
    </row>
    <row r="2704" spans="1:8">
      <c r="A2704" s="23">
        <v>2019</v>
      </c>
      <c r="B2704" s="23" t="s">
        <v>2367</v>
      </c>
      <c r="C2704" s="23" t="s">
        <v>1886</v>
      </c>
      <c r="D2704" s="13" t="s">
        <v>104</v>
      </c>
      <c r="E2704" s="13" t="s">
        <v>1472</v>
      </c>
      <c r="F2704" s="13" t="s">
        <v>10</v>
      </c>
      <c r="G2704" s="13" t="s">
        <v>1467</v>
      </c>
      <c r="H2704" s="36">
        <v>1</v>
      </c>
    </row>
    <row r="2705" spans="1:8">
      <c r="A2705" s="23">
        <v>2019</v>
      </c>
      <c r="B2705" s="23" t="s">
        <v>2367</v>
      </c>
      <c r="C2705" s="23" t="s">
        <v>1886</v>
      </c>
      <c r="D2705" s="13" t="s">
        <v>104</v>
      </c>
      <c r="E2705" s="13" t="s">
        <v>1472</v>
      </c>
      <c r="F2705" s="13" t="s">
        <v>104</v>
      </c>
      <c r="G2705" s="13" t="s">
        <v>1486</v>
      </c>
      <c r="H2705" s="36">
        <v>3</v>
      </c>
    </row>
    <row r="2706" spans="1:8">
      <c r="A2706" s="23">
        <v>2019</v>
      </c>
      <c r="B2706" s="23" t="s">
        <v>2367</v>
      </c>
      <c r="C2706" s="23" t="s">
        <v>1886</v>
      </c>
      <c r="D2706" s="13" t="s">
        <v>104</v>
      </c>
      <c r="E2706" s="13" t="s">
        <v>1472</v>
      </c>
      <c r="F2706" s="13" t="s">
        <v>104</v>
      </c>
      <c r="G2706" s="13" t="s">
        <v>1470</v>
      </c>
      <c r="H2706" s="36">
        <v>8</v>
      </c>
    </row>
    <row r="2707" spans="1:8">
      <c r="A2707" s="23">
        <v>2019</v>
      </c>
      <c r="B2707" s="23" t="s">
        <v>2367</v>
      </c>
      <c r="C2707" s="23" t="s">
        <v>1886</v>
      </c>
      <c r="D2707" s="13" t="s">
        <v>104</v>
      </c>
      <c r="E2707" s="13" t="s">
        <v>1472</v>
      </c>
      <c r="F2707" s="13" t="s">
        <v>104</v>
      </c>
      <c r="G2707" s="13" t="s">
        <v>1471</v>
      </c>
      <c r="H2707" s="36">
        <v>1</v>
      </c>
    </row>
    <row r="2708" spans="1:8">
      <c r="A2708" s="23">
        <v>2019</v>
      </c>
      <c r="B2708" s="23" t="s">
        <v>2367</v>
      </c>
      <c r="C2708" s="23" t="s">
        <v>1886</v>
      </c>
      <c r="D2708" s="13" t="s">
        <v>104</v>
      </c>
      <c r="E2708" s="13" t="s">
        <v>1472</v>
      </c>
      <c r="F2708" s="13" t="s">
        <v>76</v>
      </c>
      <c r="G2708" s="13" t="s">
        <v>77</v>
      </c>
      <c r="H2708" s="36">
        <v>1</v>
      </c>
    </row>
    <row r="2709" spans="1:8">
      <c r="A2709" s="23">
        <v>2019</v>
      </c>
      <c r="B2709" s="23" t="s">
        <v>2367</v>
      </c>
      <c r="C2709" s="23" t="s">
        <v>1886</v>
      </c>
      <c r="D2709" s="13" t="s">
        <v>104</v>
      </c>
      <c r="E2709" s="13" t="s">
        <v>1472</v>
      </c>
      <c r="F2709" s="13" t="s">
        <v>164</v>
      </c>
      <c r="G2709" s="13" t="s">
        <v>584</v>
      </c>
      <c r="H2709" s="36">
        <v>1</v>
      </c>
    </row>
    <row r="2710" spans="1:8">
      <c r="A2710" s="23">
        <v>2019</v>
      </c>
      <c r="B2710" s="23" t="s">
        <v>2367</v>
      </c>
      <c r="C2710" s="23" t="s">
        <v>1886</v>
      </c>
      <c r="D2710" s="13" t="s">
        <v>120</v>
      </c>
      <c r="E2710" s="13" t="s">
        <v>1482</v>
      </c>
      <c r="F2710" s="13" t="s">
        <v>76</v>
      </c>
      <c r="G2710" s="13" t="s">
        <v>1459</v>
      </c>
      <c r="H2710" s="36">
        <v>1</v>
      </c>
    </row>
    <row r="2711" spans="1:8">
      <c r="A2711" s="23">
        <v>2019</v>
      </c>
      <c r="B2711" s="23" t="s">
        <v>2367</v>
      </c>
      <c r="C2711" s="23" t="s">
        <v>1886</v>
      </c>
      <c r="D2711" s="13" t="s">
        <v>120</v>
      </c>
      <c r="E2711" s="13" t="s">
        <v>1482</v>
      </c>
      <c r="F2711" s="13" t="s">
        <v>104</v>
      </c>
      <c r="G2711" s="13" t="s">
        <v>1471</v>
      </c>
      <c r="H2711" s="36">
        <v>1</v>
      </c>
    </row>
    <row r="2712" spans="1:8">
      <c r="A2712" s="23">
        <v>2019</v>
      </c>
      <c r="B2712" s="23" t="s">
        <v>2367</v>
      </c>
      <c r="C2712" s="23" t="s">
        <v>1886</v>
      </c>
      <c r="D2712" s="13" t="s">
        <v>156</v>
      </c>
      <c r="E2712" s="13" t="s">
        <v>1483</v>
      </c>
      <c r="F2712" s="13" t="s">
        <v>23</v>
      </c>
      <c r="G2712" s="13" t="s">
        <v>1453</v>
      </c>
      <c r="H2712" s="36">
        <v>1</v>
      </c>
    </row>
    <row r="2713" spans="1:8">
      <c r="A2713" s="23">
        <v>2019</v>
      </c>
      <c r="B2713" s="23" t="s">
        <v>2367</v>
      </c>
      <c r="C2713" s="23" t="s">
        <v>1886</v>
      </c>
      <c r="D2713" s="13" t="s">
        <v>156</v>
      </c>
      <c r="E2713" s="13" t="s">
        <v>1483</v>
      </c>
      <c r="F2713" s="13" t="s">
        <v>70</v>
      </c>
      <c r="G2713" s="13" t="s">
        <v>577</v>
      </c>
      <c r="H2713" s="36">
        <v>1</v>
      </c>
    </row>
    <row r="2714" spans="1:8">
      <c r="A2714" s="23">
        <v>2019</v>
      </c>
      <c r="B2714" s="23" t="s">
        <v>2367</v>
      </c>
      <c r="C2714" s="23" t="s">
        <v>1886</v>
      </c>
      <c r="D2714" s="13" t="s">
        <v>164</v>
      </c>
      <c r="E2714" s="13" t="s">
        <v>584</v>
      </c>
      <c r="F2714" s="13" t="s">
        <v>23</v>
      </c>
      <c r="G2714" s="13" t="s">
        <v>1453</v>
      </c>
      <c r="H2714" s="36">
        <v>4</v>
      </c>
    </row>
    <row r="2715" spans="1:8">
      <c r="A2715" s="23">
        <v>2019</v>
      </c>
      <c r="B2715" s="23" t="s">
        <v>2367</v>
      </c>
      <c r="C2715" s="23" t="s">
        <v>1886</v>
      </c>
      <c r="D2715" s="13" t="s">
        <v>164</v>
      </c>
      <c r="E2715" s="13" t="s">
        <v>584</v>
      </c>
      <c r="F2715" s="13" t="s">
        <v>70</v>
      </c>
      <c r="G2715" s="13" t="s">
        <v>577</v>
      </c>
      <c r="H2715" s="36">
        <v>4</v>
      </c>
    </row>
    <row r="2716" spans="1:8">
      <c r="A2716" s="23">
        <v>2019</v>
      </c>
      <c r="B2716" s="23" t="s">
        <v>2367</v>
      </c>
      <c r="C2716" s="23" t="s">
        <v>1886</v>
      </c>
      <c r="D2716" s="13" t="s">
        <v>164</v>
      </c>
      <c r="E2716" s="13" t="s">
        <v>584</v>
      </c>
      <c r="F2716" s="13" t="s">
        <v>10</v>
      </c>
      <c r="G2716" s="13" t="s">
        <v>1454</v>
      </c>
      <c r="H2716" s="36">
        <v>2</v>
      </c>
    </row>
    <row r="2717" spans="1:8">
      <c r="A2717" s="23">
        <v>2019</v>
      </c>
      <c r="B2717" s="23" t="s">
        <v>2367</v>
      </c>
      <c r="C2717" s="23" t="s">
        <v>1886</v>
      </c>
      <c r="D2717" s="13" t="s">
        <v>164</v>
      </c>
      <c r="E2717" s="13" t="s">
        <v>584</v>
      </c>
      <c r="F2717" s="13" t="s">
        <v>10</v>
      </c>
      <c r="G2717" s="13" t="s">
        <v>1455</v>
      </c>
      <c r="H2717" s="36">
        <v>3</v>
      </c>
    </row>
    <row r="2718" spans="1:8">
      <c r="A2718" s="23">
        <v>2019</v>
      </c>
      <c r="B2718" s="23" t="s">
        <v>2367</v>
      </c>
      <c r="C2718" s="23" t="s">
        <v>1886</v>
      </c>
      <c r="D2718" s="13" t="s">
        <v>164</v>
      </c>
      <c r="E2718" s="13" t="s">
        <v>584</v>
      </c>
      <c r="F2718" s="13" t="s">
        <v>14</v>
      </c>
      <c r="G2718" s="13" t="s">
        <v>1457</v>
      </c>
      <c r="H2718" s="36">
        <v>1</v>
      </c>
    </row>
    <row r="2719" spans="1:8">
      <c r="A2719" s="23">
        <v>2019</v>
      </c>
      <c r="B2719" s="23" t="s">
        <v>2367</v>
      </c>
      <c r="C2719" s="23" t="s">
        <v>1886</v>
      </c>
      <c r="D2719" s="13" t="s">
        <v>164</v>
      </c>
      <c r="E2719" s="13" t="s">
        <v>584</v>
      </c>
      <c r="F2719" s="13" t="s">
        <v>60</v>
      </c>
      <c r="G2719" s="13" t="s">
        <v>1458</v>
      </c>
      <c r="H2719" s="36">
        <v>4</v>
      </c>
    </row>
    <row r="2720" spans="1:8">
      <c r="A2720" s="23">
        <v>2019</v>
      </c>
      <c r="B2720" s="23" t="s">
        <v>2367</v>
      </c>
      <c r="C2720" s="23" t="s">
        <v>1886</v>
      </c>
      <c r="D2720" s="13" t="s">
        <v>164</v>
      </c>
      <c r="E2720" s="13" t="s">
        <v>584</v>
      </c>
      <c r="F2720" s="13" t="s">
        <v>76</v>
      </c>
      <c r="G2720" s="13" t="s">
        <v>1459</v>
      </c>
      <c r="H2720" s="36">
        <v>1</v>
      </c>
    </row>
    <row r="2721" spans="1:8">
      <c r="A2721" s="23">
        <v>2019</v>
      </c>
      <c r="B2721" s="23" t="s">
        <v>2367</v>
      </c>
      <c r="C2721" s="23" t="s">
        <v>1886</v>
      </c>
      <c r="D2721" s="13" t="s">
        <v>164</v>
      </c>
      <c r="E2721" s="13" t="s">
        <v>584</v>
      </c>
      <c r="F2721" s="13" t="s">
        <v>41</v>
      </c>
      <c r="G2721" s="13" t="s">
        <v>1461</v>
      </c>
      <c r="H2721" s="36">
        <v>3</v>
      </c>
    </row>
    <row r="2722" spans="1:8">
      <c r="A2722" s="23">
        <v>2019</v>
      </c>
      <c r="B2722" s="23" t="s">
        <v>2367</v>
      </c>
      <c r="C2722" s="23" t="s">
        <v>1886</v>
      </c>
      <c r="D2722" s="13" t="s">
        <v>164</v>
      </c>
      <c r="E2722" s="13" t="s">
        <v>584</v>
      </c>
      <c r="F2722" s="13" t="s">
        <v>5</v>
      </c>
      <c r="G2722" s="13" t="s">
        <v>1462</v>
      </c>
      <c r="H2722" s="36">
        <v>1</v>
      </c>
    </row>
    <row r="2723" spans="1:8">
      <c r="A2723" s="23">
        <v>2019</v>
      </c>
      <c r="B2723" s="23" t="s">
        <v>2367</v>
      </c>
      <c r="C2723" s="23" t="s">
        <v>1886</v>
      </c>
      <c r="D2723" s="13" t="s">
        <v>164</v>
      </c>
      <c r="E2723" s="13" t="s">
        <v>584</v>
      </c>
      <c r="F2723" s="13" t="s">
        <v>70</v>
      </c>
      <c r="G2723" s="13" t="s">
        <v>1466</v>
      </c>
      <c r="H2723" s="36">
        <v>2</v>
      </c>
    </row>
    <row r="2724" spans="1:8">
      <c r="A2724" s="23">
        <v>2019</v>
      </c>
      <c r="B2724" s="23" t="s">
        <v>2367</v>
      </c>
      <c r="C2724" s="23" t="s">
        <v>1886</v>
      </c>
      <c r="D2724" s="13" t="s">
        <v>164</v>
      </c>
      <c r="E2724" s="13" t="s">
        <v>584</v>
      </c>
      <c r="F2724" s="13" t="s">
        <v>10</v>
      </c>
      <c r="G2724" s="13" t="s">
        <v>1467</v>
      </c>
      <c r="H2724" s="36">
        <v>2</v>
      </c>
    </row>
    <row r="2725" spans="1:8">
      <c r="A2725" s="23">
        <v>2019</v>
      </c>
      <c r="B2725" s="23" t="s">
        <v>2367</v>
      </c>
      <c r="C2725" s="23" t="s">
        <v>1886</v>
      </c>
      <c r="D2725" s="13" t="s">
        <v>164</v>
      </c>
      <c r="E2725" s="13" t="s">
        <v>584</v>
      </c>
      <c r="F2725" s="13" t="s">
        <v>100</v>
      </c>
      <c r="G2725" s="13" t="s">
        <v>1468</v>
      </c>
      <c r="H2725" s="36">
        <v>4</v>
      </c>
    </row>
    <row r="2726" spans="1:8">
      <c r="A2726" s="23">
        <v>2019</v>
      </c>
      <c r="B2726" s="23" t="s">
        <v>2367</v>
      </c>
      <c r="C2726" s="23" t="s">
        <v>1886</v>
      </c>
      <c r="D2726" s="13" t="s">
        <v>164</v>
      </c>
      <c r="E2726" s="13" t="s">
        <v>584</v>
      </c>
      <c r="F2726" s="13" t="s">
        <v>86</v>
      </c>
      <c r="G2726" s="13" t="s">
        <v>87</v>
      </c>
      <c r="H2726" s="36">
        <v>6</v>
      </c>
    </row>
    <row r="2727" spans="1:8">
      <c r="A2727" s="23">
        <v>2019</v>
      </c>
      <c r="B2727" s="23" t="s">
        <v>2367</v>
      </c>
      <c r="C2727" s="23" t="s">
        <v>1886</v>
      </c>
      <c r="D2727" s="13" t="s">
        <v>164</v>
      </c>
      <c r="E2727" s="13" t="s">
        <v>584</v>
      </c>
      <c r="F2727" s="13" t="s">
        <v>76</v>
      </c>
      <c r="G2727" s="13" t="s">
        <v>77</v>
      </c>
      <c r="H2727" s="36">
        <v>1</v>
      </c>
    </row>
    <row r="2728" spans="1:8">
      <c r="A2728" s="23">
        <v>2019</v>
      </c>
      <c r="B2728" s="23" t="s">
        <v>2367</v>
      </c>
      <c r="C2728" s="23" t="s">
        <v>1886</v>
      </c>
      <c r="D2728" s="13" t="s">
        <v>164</v>
      </c>
      <c r="E2728" s="13" t="s">
        <v>584</v>
      </c>
      <c r="F2728" s="13" t="s">
        <v>14</v>
      </c>
      <c r="G2728" s="13" t="s">
        <v>1476</v>
      </c>
      <c r="H2728" s="36">
        <v>1</v>
      </c>
    </row>
    <row r="2729" spans="1:8">
      <c r="A2729" s="23">
        <v>2019</v>
      </c>
      <c r="B2729" s="23" t="s">
        <v>2367</v>
      </c>
      <c r="C2729" s="23" t="s">
        <v>1886</v>
      </c>
      <c r="D2729" s="13" t="s">
        <v>164</v>
      </c>
      <c r="E2729" s="13" t="s">
        <v>584</v>
      </c>
      <c r="F2729" s="13" t="s">
        <v>60</v>
      </c>
      <c r="G2729" s="13" t="s">
        <v>1477</v>
      </c>
      <c r="H2729" s="36">
        <v>2</v>
      </c>
    </row>
    <row r="2730" spans="1:8">
      <c r="A2730" s="23">
        <v>2019</v>
      </c>
      <c r="B2730" s="23" t="s">
        <v>2367</v>
      </c>
      <c r="C2730" s="23" t="s">
        <v>1886</v>
      </c>
      <c r="D2730" s="13" t="s">
        <v>164</v>
      </c>
      <c r="E2730" s="13" t="s">
        <v>584</v>
      </c>
      <c r="F2730" s="13" t="s">
        <v>70</v>
      </c>
      <c r="G2730" s="13" t="s">
        <v>1478</v>
      </c>
      <c r="H2730" s="36">
        <v>3</v>
      </c>
    </row>
    <row r="2731" spans="1:8">
      <c r="A2731" s="23">
        <v>2019</v>
      </c>
      <c r="B2731" s="23" t="s">
        <v>2367</v>
      </c>
      <c r="C2731" s="23" t="s">
        <v>1886</v>
      </c>
      <c r="D2731" s="13" t="s">
        <v>164</v>
      </c>
      <c r="E2731" s="13" t="s">
        <v>584</v>
      </c>
      <c r="F2731" s="13" t="s">
        <v>167</v>
      </c>
      <c r="G2731" s="13" t="s">
        <v>1479</v>
      </c>
      <c r="H2731" s="36">
        <v>1</v>
      </c>
    </row>
    <row r="2732" spans="1:8">
      <c r="A2732" s="23">
        <v>2019</v>
      </c>
      <c r="B2732" s="23" t="s">
        <v>2367</v>
      </c>
      <c r="C2732" s="23" t="s">
        <v>1886</v>
      </c>
      <c r="D2732" s="13" t="s">
        <v>167</v>
      </c>
      <c r="E2732" s="13" t="s">
        <v>168</v>
      </c>
      <c r="F2732" s="13" t="s">
        <v>100</v>
      </c>
      <c r="G2732" s="13" t="s">
        <v>1468</v>
      </c>
      <c r="H2732" s="36">
        <v>1</v>
      </c>
    </row>
    <row r="2733" spans="1:8">
      <c r="A2733" s="23">
        <v>2019</v>
      </c>
      <c r="B2733" s="23" t="s">
        <v>2367</v>
      </c>
      <c r="C2733" s="23" t="s">
        <v>1886</v>
      </c>
      <c r="D2733" s="13" t="s">
        <v>167</v>
      </c>
      <c r="E2733" s="13" t="s">
        <v>168</v>
      </c>
      <c r="F2733" s="13" t="s">
        <v>167</v>
      </c>
      <c r="G2733" s="13" t="s">
        <v>1479</v>
      </c>
      <c r="H2733" s="36">
        <v>5</v>
      </c>
    </row>
    <row r="2734" spans="1:8">
      <c r="A2734" s="23">
        <v>2019</v>
      </c>
      <c r="B2734" s="23" t="s">
        <v>2366</v>
      </c>
      <c r="C2734" s="23" t="s">
        <v>514</v>
      </c>
      <c r="D2734" s="13" t="s">
        <v>23</v>
      </c>
      <c r="E2734" s="13" t="s">
        <v>1453</v>
      </c>
      <c r="F2734" s="13" t="s">
        <v>185</v>
      </c>
      <c r="G2734" s="13" t="s">
        <v>1455</v>
      </c>
      <c r="H2734" s="36">
        <v>1</v>
      </c>
    </row>
    <row r="2735" spans="1:8">
      <c r="A2735" s="23">
        <v>2019</v>
      </c>
      <c r="B2735" s="23" t="s">
        <v>2366</v>
      </c>
      <c r="C2735" s="23" t="s">
        <v>514</v>
      </c>
      <c r="D2735" s="13" t="s">
        <v>23</v>
      </c>
      <c r="E2735" s="13" t="s">
        <v>1453</v>
      </c>
      <c r="F2735" s="13" t="s">
        <v>185</v>
      </c>
      <c r="G2735" s="13" t="s">
        <v>1458</v>
      </c>
      <c r="H2735" s="36">
        <v>1</v>
      </c>
    </row>
    <row r="2736" spans="1:8">
      <c r="A2736" s="23">
        <v>2019</v>
      </c>
      <c r="B2736" s="23" t="s">
        <v>2366</v>
      </c>
      <c r="C2736" s="23" t="s">
        <v>514</v>
      </c>
      <c r="D2736" s="13" t="s">
        <v>23</v>
      </c>
      <c r="E2736" s="13" t="s">
        <v>1453</v>
      </c>
      <c r="F2736" s="13" t="s">
        <v>23</v>
      </c>
      <c r="G2736" s="13" t="s">
        <v>1460</v>
      </c>
      <c r="H2736" s="36">
        <v>6</v>
      </c>
    </row>
    <row r="2737" spans="1:8">
      <c r="A2737" s="23">
        <v>2019</v>
      </c>
      <c r="B2737" s="23" t="s">
        <v>2366</v>
      </c>
      <c r="C2737" s="23" t="s">
        <v>514</v>
      </c>
      <c r="D2737" s="13" t="s">
        <v>23</v>
      </c>
      <c r="E2737" s="13" t="s">
        <v>1453</v>
      </c>
      <c r="F2737" s="13" t="s">
        <v>185</v>
      </c>
      <c r="G2737" s="13" t="s">
        <v>1461</v>
      </c>
      <c r="H2737" s="36">
        <v>1</v>
      </c>
    </row>
    <row r="2738" spans="1:8">
      <c r="A2738" s="23">
        <v>2019</v>
      </c>
      <c r="B2738" s="23" t="s">
        <v>2366</v>
      </c>
      <c r="C2738" s="23" t="s">
        <v>514</v>
      </c>
      <c r="D2738" s="13" t="s">
        <v>23</v>
      </c>
      <c r="E2738" s="13" t="s">
        <v>1453</v>
      </c>
      <c r="F2738" s="13" t="s">
        <v>23</v>
      </c>
      <c r="G2738" s="13" t="s">
        <v>1464</v>
      </c>
      <c r="H2738" s="36">
        <v>2</v>
      </c>
    </row>
    <row r="2739" spans="1:8">
      <c r="A2739" s="23">
        <v>2019</v>
      </c>
      <c r="B2739" s="23" t="s">
        <v>2366</v>
      </c>
      <c r="C2739" s="23" t="s">
        <v>514</v>
      </c>
      <c r="D2739" s="13" t="s">
        <v>23</v>
      </c>
      <c r="E2739" s="13" t="s">
        <v>1453</v>
      </c>
      <c r="F2739" s="13" t="s">
        <v>3925</v>
      </c>
      <c r="G2739" s="13" t="s">
        <v>1472</v>
      </c>
      <c r="H2739" s="36">
        <v>2</v>
      </c>
    </row>
    <row r="2740" spans="1:8">
      <c r="A2740" s="23">
        <v>2019</v>
      </c>
      <c r="B2740" s="23" t="s">
        <v>2366</v>
      </c>
      <c r="C2740" s="23" t="s">
        <v>514</v>
      </c>
      <c r="D2740" s="13" t="s">
        <v>23</v>
      </c>
      <c r="E2740" s="13" t="s">
        <v>1453</v>
      </c>
      <c r="F2740" s="13" t="s">
        <v>23</v>
      </c>
      <c r="G2740" s="13" t="s">
        <v>1490</v>
      </c>
      <c r="H2740" s="36">
        <v>12</v>
      </c>
    </row>
    <row r="2741" spans="1:8">
      <c r="A2741" s="23">
        <v>2019</v>
      </c>
      <c r="B2741" s="23" t="s">
        <v>2366</v>
      </c>
      <c r="C2741" s="23" t="s">
        <v>514</v>
      </c>
      <c r="D2741" s="13" t="s">
        <v>23</v>
      </c>
      <c r="E2741" s="13" t="s">
        <v>1453</v>
      </c>
      <c r="F2741" s="13" t="s">
        <v>184</v>
      </c>
      <c r="G2741" s="13" t="s">
        <v>1476</v>
      </c>
      <c r="H2741" s="36">
        <v>2</v>
      </c>
    </row>
    <row r="2742" spans="1:8">
      <c r="A2742" s="23">
        <v>2019</v>
      </c>
      <c r="B2742" s="23" t="s">
        <v>2366</v>
      </c>
      <c r="C2742" s="23" t="s">
        <v>514</v>
      </c>
      <c r="D2742" s="13" t="s">
        <v>23</v>
      </c>
      <c r="E2742" s="13" t="s">
        <v>1453</v>
      </c>
      <c r="F2742" s="13" t="s">
        <v>185</v>
      </c>
      <c r="G2742" s="13" t="s">
        <v>584</v>
      </c>
      <c r="H2742" s="36">
        <v>2</v>
      </c>
    </row>
    <row r="2743" spans="1:8">
      <c r="A2743" s="23">
        <v>2019</v>
      </c>
      <c r="B2743" s="23" t="s">
        <v>2366</v>
      </c>
      <c r="C2743" s="23" t="s">
        <v>514</v>
      </c>
      <c r="D2743" s="13" t="s">
        <v>23</v>
      </c>
      <c r="E2743" s="13" t="s">
        <v>1460</v>
      </c>
      <c r="F2743" s="13" t="s">
        <v>23</v>
      </c>
      <c r="G2743" s="13" t="s">
        <v>1453</v>
      </c>
      <c r="H2743" s="36">
        <v>1</v>
      </c>
    </row>
    <row r="2744" spans="1:8">
      <c r="A2744" s="23">
        <v>2019</v>
      </c>
      <c r="B2744" s="23" t="s">
        <v>2366</v>
      </c>
      <c r="C2744" s="23" t="s">
        <v>514</v>
      </c>
      <c r="D2744" s="13" t="s">
        <v>23</v>
      </c>
      <c r="E2744" s="13" t="s">
        <v>1464</v>
      </c>
      <c r="F2744" s="13" t="s">
        <v>23</v>
      </c>
      <c r="G2744" s="13" t="s">
        <v>1460</v>
      </c>
      <c r="H2744" s="36">
        <v>2</v>
      </c>
    </row>
    <row r="2745" spans="1:8">
      <c r="A2745" s="23">
        <v>2019</v>
      </c>
      <c r="B2745" s="23" t="s">
        <v>2366</v>
      </c>
      <c r="C2745" s="23" t="s">
        <v>514</v>
      </c>
      <c r="D2745" s="13" t="s">
        <v>23</v>
      </c>
      <c r="E2745" s="13" t="s">
        <v>1464</v>
      </c>
      <c r="F2745" s="13" t="s">
        <v>185</v>
      </c>
      <c r="G2745" s="13" t="s">
        <v>1468</v>
      </c>
      <c r="H2745" s="36">
        <v>1</v>
      </c>
    </row>
    <row r="2746" spans="1:8">
      <c r="A2746" s="23">
        <v>2019</v>
      </c>
      <c r="B2746" s="23" t="s">
        <v>2366</v>
      </c>
      <c r="C2746" s="23" t="s">
        <v>514</v>
      </c>
      <c r="D2746" s="13" t="s">
        <v>23</v>
      </c>
      <c r="E2746" s="13" t="s">
        <v>1464</v>
      </c>
      <c r="F2746" s="13" t="s">
        <v>3925</v>
      </c>
      <c r="G2746" s="13" t="s">
        <v>1487</v>
      </c>
      <c r="H2746" s="36">
        <v>1</v>
      </c>
    </row>
    <row r="2747" spans="1:8">
      <c r="A2747" s="23">
        <v>2019</v>
      </c>
      <c r="B2747" s="23" t="s">
        <v>2366</v>
      </c>
      <c r="C2747" s="23" t="s">
        <v>514</v>
      </c>
      <c r="D2747" s="13" t="s">
        <v>23</v>
      </c>
      <c r="E2747" s="13" t="s">
        <v>1490</v>
      </c>
      <c r="F2747" s="13" t="s">
        <v>23</v>
      </c>
      <c r="G2747" s="13" t="s">
        <v>1453</v>
      </c>
      <c r="H2747" s="36">
        <v>8</v>
      </c>
    </row>
    <row r="2748" spans="1:8">
      <c r="A2748" s="23">
        <v>2019</v>
      </c>
      <c r="B2748" s="23" t="s">
        <v>2366</v>
      </c>
      <c r="C2748" s="23" t="s">
        <v>514</v>
      </c>
      <c r="D2748" s="13" t="s">
        <v>23</v>
      </c>
      <c r="E2748" s="13" t="s">
        <v>1490</v>
      </c>
      <c r="F2748" s="13" t="s">
        <v>3925</v>
      </c>
      <c r="G2748" s="13" t="s">
        <v>1472</v>
      </c>
      <c r="H2748" s="36">
        <v>1</v>
      </c>
    </row>
    <row r="2749" spans="1:8">
      <c r="A2749" s="23">
        <v>2019</v>
      </c>
      <c r="B2749" s="23" t="s">
        <v>2366</v>
      </c>
      <c r="C2749" s="23" t="s">
        <v>514</v>
      </c>
      <c r="D2749" s="13" t="s">
        <v>185</v>
      </c>
      <c r="E2749" s="13" t="s">
        <v>559</v>
      </c>
      <c r="F2749" s="13" t="s">
        <v>23</v>
      </c>
      <c r="G2749" s="13" t="s">
        <v>1453</v>
      </c>
      <c r="H2749" s="36">
        <v>1</v>
      </c>
    </row>
    <row r="2750" spans="1:8">
      <c r="A2750" s="23">
        <v>2019</v>
      </c>
      <c r="B2750" s="23" t="s">
        <v>2366</v>
      </c>
      <c r="C2750" s="23" t="s">
        <v>514</v>
      </c>
      <c r="D2750" s="13" t="s">
        <v>185</v>
      </c>
      <c r="E2750" s="13" t="s">
        <v>559</v>
      </c>
      <c r="F2750" s="13" t="s">
        <v>185</v>
      </c>
      <c r="G2750" s="13" t="s">
        <v>1461</v>
      </c>
      <c r="H2750" s="36">
        <v>1</v>
      </c>
    </row>
    <row r="2751" spans="1:8">
      <c r="A2751" s="23">
        <v>2019</v>
      </c>
      <c r="B2751" s="23" t="s">
        <v>2366</v>
      </c>
      <c r="C2751" s="23" t="s">
        <v>514</v>
      </c>
      <c r="D2751" s="13" t="s">
        <v>185</v>
      </c>
      <c r="E2751" s="13" t="s">
        <v>559</v>
      </c>
      <c r="F2751" s="13" t="s">
        <v>185</v>
      </c>
      <c r="G2751" s="13" t="s">
        <v>1488</v>
      </c>
      <c r="H2751" s="36">
        <v>1</v>
      </c>
    </row>
    <row r="2752" spans="1:8">
      <c r="A2752" s="23">
        <v>2019</v>
      </c>
      <c r="B2752" s="23" t="s">
        <v>2366</v>
      </c>
      <c r="C2752" s="23" t="s">
        <v>514</v>
      </c>
      <c r="D2752" s="13" t="s">
        <v>185</v>
      </c>
      <c r="E2752" s="13" t="s">
        <v>1455</v>
      </c>
      <c r="F2752" s="13" t="s">
        <v>23</v>
      </c>
      <c r="G2752" s="13" t="s">
        <v>1453</v>
      </c>
      <c r="H2752" s="36">
        <v>1</v>
      </c>
    </row>
    <row r="2753" spans="1:8">
      <c r="A2753" s="23">
        <v>2019</v>
      </c>
      <c r="B2753" s="23" t="s">
        <v>2366</v>
      </c>
      <c r="C2753" s="23" t="s">
        <v>514</v>
      </c>
      <c r="D2753" s="13" t="s">
        <v>185</v>
      </c>
      <c r="E2753" s="13" t="s">
        <v>1455</v>
      </c>
      <c r="F2753" s="13" t="s">
        <v>185</v>
      </c>
      <c r="G2753" s="13" t="s">
        <v>559</v>
      </c>
      <c r="H2753" s="36">
        <v>1</v>
      </c>
    </row>
    <row r="2754" spans="1:8">
      <c r="A2754" s="23">
        <v>2019</v>
      </c>
      <c r="B2754" s="23" t="s">
        <v>2366</v>
      </c>
      <c r="C2754" s="23" t="s">
        <v>514</v>
      </c>
      <c r="D2754" s="13" t="s">
        <v>185</v>
      </c>
      <c r="E2754" s="13" t="s">
        <v>1455</v>
      </c>
      <c r="F2754" s="13" t="s">
        <v>3925</v>
      </c>
      <c r="G2754" s="13" t="s">
        <v>1457</v>
      </c>
      <c r="H2754" s="36">
        <v>2</v>
      </c>
    </row>
    <row r="2755" spans="1:8">
      <c r="A2755" s="23">
        <v>2019</v>
      </c>
      <c r="B2755" s="23" t="s">
        <v>2366</v>
      </c>
      <c r="C2755" s="23" t="s">
        <v>514</v>
      </c>
      <c r="D2755" s="13" t="s">
        <v>185</v>
      </c>
      <c r="E2755" s="13" t="s">
        <v>1455</v>
      </c>
      <c r="F2755" s="13" t="s">
        <v>185</v>
      </c>
      <c r="G2755" s="13" t="s">
        <v>1485</v>
      </c>
      <c r="H2755" s="36">
        <v>1</v>
      </c>
    </row>
    <row r="2756" spans="1:8">
      <c r="A2756" s="23">
        <v>2019</v>
      </c>
      <c r="B2756" s="23" t="s">
        <v>2366</v>
      </c>
      <c r="C2756" s="23" t="s">
        <v>514</v>
      </c>
      <c r="D2756" s="13" t="s">
        <v>185</v>
      </c>
      <c r="E2756" s="13" t="s">
        <v>1455</v>
      </c>
      <c r="F2756" s="13" t="s">
        <v>185</v>
      </c>
      <c r="G2756" s="13" t="s">
        <v>1488</v>
      </c>
      <c r="H2756" s="36">
        <v>10</v>
      </c>
    </row>
    <row r="2757" spans="1:8">
      <c r="A2757" s="23">
        <v>2019</v>
      </c>
      <c r="B2757" s="23" t="s">
        <v>2366</v>
      </c>
      <c r="C2757" s="23" t="s">
        <v>514</v>
      </c>
      <c r="D2757" s="13" t="s">
        <v>185</v>
      </c>
      <c r="E2757" s="13" t="s">
        <v>1455</v>
      </c>
      <c r="F2757" s="13" t="s">
        <v>185</v>
      </c>
      <c r="G2757" s="13" t="s">
        <v>1468</v>
      </c>
      <c r="H2757" s="36">
        <v>1</v>
      </c>
    </row>
    <row r="2758" spans="1:8">
      <c r="A2758" s="23">
        <v>2019</v>
      </c>
      <c r="B2758" s="23" t="s">
        <v>2366</v>
      </c>
      <c r="C2758" s="23" t="s">
        <v>514</v>
      </c>
      <c r="D2758" s="13" t="s">
        <v>185</v>
      </c>
      <c r="E2758" s="13" t="s">
        <v>1455</v>
      </c>
      <c r="F2758" s="13" t="s">
        <v>185</v>
      </c>
      <c r="G2758" s="13" t="s">
        <v>584</v>
      </c>
      <c r="H2758" s="36">
        <v>1</v>
      </c>
    </row>
    <row r="2759" spans="1:8">
      <c r="A2759" s="23">
        <v>2019</v>
      </c>
      <c r="B2759" s="23" t="s">
        <v>2366</v>
      </c>
      <c r="C2759" s="23" t="s">
        <v>514</v>
      </c>
      <c r="D2759" s="13" t="s">
        <v>185</v>
      </c>
      <c r="E2759" s="13" t="s">
        <v>1458</v>
      </c>
      <c r="F2759" s="13" t="s">
        <v>23</v>
      </c>
      <c r="G2759" s="13" t="s">
        <v>1464</v>
      </c>
      <c r="H2759" s="36">
        <v>2</v>
      </c>
    </row>
    <row r="2760" spans="1:8">
      <c r="A2760" s="23">
        <v>2019</v>
      </c>
      <c r="B2760" s="23" t="s">
        <v>2366</v>
      </c>
      <c r="C2760" s="23" t="s">
        <v>514</v>
      </c>
      <c r="D2760" s="13" t="s">
        <v>185</v>
      </c>
      <c r="E2760" s="13" t="s">
        <v>1458</v>
      </c>
      <c r="F2760" s="13" t="s">
        <v>185</v>
      </c>
      <c r="G2760" s="13" t="s">
        <v>1468</v>
      </c>
      <c r="H2760" s="36">
        <v>2</v>
      </c>
    </row>
    <row r="2761" spans="1:8">
      <c r="A2761" s="23">
        <v>2019</v>
      </c>
      <c r="B2761" s="23" t="s">
        <v>2366</v>
      </c>
      <c r="C2761" s="23" t="s">
        <v>514</v>
      </c>
      <c r="D2761" s="13" t="s">
        <v>185</v>
      </c>
      <c r="E2761" s="13" t="s">
        <v>1485</v>
      </c>
      <c r="F2761" s="13" t="s">
        <v>23</v>
      </c>
      <c r="G2761" s="13" t="s">
        <v>1453</v>
      </c>
      <c r="H2761" s="36">
        <v>4</v>
      </c>
    </row>
    <row r="2762" spans="1:8">
      <c r="A2762" s="23">
        <v>2019</v>
      </c>
      <c r="B2762" s="23" t="s">
        <v>2366</v>
      </c>
      <c r="C2762" s="23" t="s">
        <v>514</v>
      </c>
      <c r="D2762" s="13" t="s">
        <v>185</v>
      </c>
      <c r="E2762" s="13" t="s">
        <v>1485</v>
      </c>
      <c r="F2762" s="13" t="s">
        <v>185</v>
      </c>
      <c r="G2762" s="13" t="s">
        <v>1455</v>
      </c>
      <c r="H2762" s="36">
        <v>2</v>
      </c>
    </row>
    <row r="2763" spans="1:8">
      <c r="A2763" s="23">
        <v>2019</v>
      </c>
      <c r="B2763" s="23" t="s">
        <v>2366</v>
      </c>
      <c r="C2763" s="23" t="s">
        <v>514</v>
      </c>
      <c r="D2763" s="13" t="s">
        <v>185</v>
      </c>
      <c r="E2763" s="13" t="s">
        <v>1485</v>
      </c>
      <c r="F2763" s="13" t="s">
        <v>185</v>
      </c>
      <c r="G2763" s="13" t="s">
        <v>1458</v>
      </c>
      <c r="H2763" s="36">
        <v>3</v>
      </c>
    </row>
    <row r="2764" spans="1:8">
      <c r="A2764" s="23">
        <v>2019</v>
      </c>
      <c r="B2764" s="23" t="s">
        <v>2366</v>
      </c>
      <c r="C2764" s="23" t="s">
        <v>514</v>
      </c>
      <c r="D2764" s="13" t="s">
        <v>185</v>
      </c>
      <c r="E2764" s="13" t="s">
        <v>1485</v>
      </c>
      <c r="F2764" s="13" t="s">
        <v>185</v>
      </c>
      <c r="G2764" s="13" t="s">
        <v>1461</v>
      </c>
      <c r="H2764" s="36">
        <v>2</v>
      </c>
    </row>
    <row r="2765" spans="1:8">
      <c r="A2765" s="23">
        <v>2019</v>
      </c>
      <c r="B2765" s="23" t="s">
        <v>2366</v>
      </c>
      <c r="C2765" s="23" t="s">
        <v>514</v>
      </c>
      <c r="D2765" s="13" t="s">
        <v>185</v>
      </c>
      <c r="E2765" s="13" t="s">
        <v>1485</v>
      </c>
      <c r="F2765" s="13" t="s">
        <v>185</v>
      </c>
      <c r="G2765" s="13" t="s">
        <v>1488</v>
      </c>
      <c r="H2765" s="36">
        <v>4</v>
      </c>
    </row>
    <row r="2766" spans="1:8">
      <c r="A2766" s="23">
        <v>2019</v>
      </c>
      <c r="B2766" s="23" t="s">
        <v>2366</v>
      </c>
      <c r="C2766" s="23" t="s">
        <v>514</v>
      </c>
      <c r="D2766" s="13" t="s">
        <v>185</v>
      </c>
      <c r="E2766" s="13" t="s">
        <v>1485</v>
      </c>
      <c r="F2766" s="13" t="s">
        <v>185</v>
      </c>
      <c r="G2766" s="13" t="s">
        <v>1468</v>
      </c>
      <c r="H2766" s="36">
        <v>2</v>
      </c>
    </row>
    <row r="2767" spans="1:8">
      <c r="A2767" s="23">
        <v>2019</v>
      </c>
      <c r="B2767" s="23" t="s">
        <v>2366</v>
      </c>
      <c r="C2767" s="23" t="s">
        <v>514</v>
      </c>
      <c r="D2767" s="13" t="s">
        <v>185</v>
      </c>
      <c r="E2767" s="13" t="s">
        <v>1485</v>
      </c>
      <c r="F2767" s="13" t="s">
        <v>23</v>
      </c>
      <c r="G2767" s="13" t="s">
        <v>1490</v>
      </c>
      <c r="H2767" s="36">
        <v>1</v>
      </c>
    </row>
    <row r="2768" spans="1:8">
      <c r="A2768" s="23">
        <v>2019</v>
      </c>
      <c r="B2768" s="23" t="s">
        <v>2366</v>
      </c>
      <c r="C2768" s="23" t="s">
        <v>514</v>
      </c>
      <c r="D2768" s="13" t="s">
        <v>185</v>
      </c>
      <c r="E2768" s="13" t="s">
        <v>1461</v>
      </c>
      <c r="F2768" s="13" t="s">
        <v>23</v>
      </c>
      <c r="G2768" s="13" t="s">
        <v>1453</v>
      </c>
      <c r="H2768" s="36">
        <v>4</v>
      </c>
    </row>
    <row r="2769" spans="1:8">
      <c r="A2769" s="23">
        <v>2019</v>
      </c>
      <c r="B2769" s="23" t="s">
        <v>2366</v>
      </c>
      <c r="C2769" s="23" t="s">
        <v>514</v>
      </c>
      <c r="D2769" s="13" t="s">
        <v>185</v>
      </c>
      <c r="E2769" s="13" t="s">
        <v>1461</v>
      </c>
      <c r="F2769" s="13" t="s">
        <v>185</v>
      </c>
      <c r="G2769" s="13" t="s">
        <v>1455</v>
      </c>
      <c r="H2769" s="36">
        <v>2</v>
      </c>
    </row>
    <row r="2770" spans="1:8">
      <c r="A2770" s="23">
        <v>2019</v>
      </c>
      <c r="B2770" s="23" t="s">
        <v>2366</v>
      </c>
      <c r="C2770" s="23" t="s">
        <v>514</v>
      </c>
      <c r="D2770" s="13" t="s">
        <v>185</v>
      </c>
      <c r="E2770" s="13" t="s">
        <v>1461</v>
      </c>
      <c r="F2770" s="13" t="s">
        <v>185</v>
      </c>
      <c r="G2770" s="13" t="s">
        <v>1458</v>
      </c>
      <c r="H2770" s="36">
        <v>9</v>
      </c>
    </row>
    <row r="2771" spans="1:8">
      <c r="A2771" s="23">
        <v>2019</v>
      </c>
      <c r="B2771" s="23" t="s">
        <v>2366</v>
      </c>
      <c r="C2771" s="23" t="s">
        <v>514</v>
      </c>
      <c r="D2771" s="13" t="s">
        <v>185</v>
      </c>
      <c r="E2771" s="13" t="s">
        <v>1461</v>
      </c>
      <c r="F2771" s="13" t="s">
        <v>185</v>
      </c>
      <c r="G2771" s="13" t="s">
        <v>1485</v>
      </c>
      <c r="H2771" s="36">
        <v>7</v>
      </c>
    </row>
    <row r="2772" spans="1:8">
      <c r="A2772" s="23">
        <v>2019</v>
      </c>
      <c r="B2772" s="23" t="s">
        <v>2366</v>
      </c>
      <c r="C2772" s="23" t="s">
        <v>514</v>
      </c>
      <c r="D2772" s="13" t="s">
        <v>185</v>
      </c>
      <c r="E2772" s="13" t="s">
        <v>1461</v>
      </c>
      <c r="F2772" s="13" t="s">
        <v>23</v>
      </c>
      <c r="G2772" s="13" t="s">
        <v>1464</v>
      </c>
      <c r="H2772" s="36">
        <v>4</v>
      </c>
    </row>
    <row r="2773" spans="1:8">
      <c r="A2773" s="23">
        <v>2019</v>
      </c>
      <c r="B2773" s="23" t="s">
        <v>2366</v>
      </c>
      <c r="C2773" s="23" t="s">
        <v>514</v>
      </c>
      <c r="D2773" s="13" t="s">
        <v>185</v>
      </c>
      <c r="E2773" s="13" t="s">
        <v>1461</v>
      </c>
      <c r="F2773" s="13" t="s">
        <v>23</v>
      </c>
      <c r="G2773" s="13" t="s">
        <v>1490</v>
      </c>
      <c r="H2773" s="36">
        <v>1</v>
      </c>
    </row>
    <row r="2774" spans="1:8">
      <c r="A2774" s="23">
        <v>2019</v>
      </c>
      <c r="B2774" s="23" t="s">
        <v>2366</v>
      </c>
      <c r="C2774" s="23" t="s">
        <v>514</v>
      </c>
      <c r="D2774" s="13" t="s">
        <v>185</v>
      </c>
      <c r="E2774" s="13" t="s">
        <v>1461</v>
      </c>
      <c r="F2774" s="13" t="s">
        <v>185</v>
      </c>
      <c r="G2774" s="13" t="s">
        <v>584</v>
      </c>
      <c r="H2774" s="36">
        <v>5</v>
      </c>
    </row>
    <row r="2775" spans="1:8">
      <c r="A2775" s="23">
        <v>2019</v>
      </c>
      <c r="B2775" s="23" t="s">
        <v>2366</v>
      </c>
      <c r="C2775" s="23" t="s">
        <v>514</v>
      </c>
      <c r="D2775" s="13" t="s">
        <v>185</v>
      </c>
      <c r="E2775" s="13" t="s">
        <v>1488</v>
      </c>
      <c r="F2775" s="13" t="s">
        <v>23</v>
      </c>
      <c r="G2775" s="13" t="s">
        <v>1453</v>
      </c>
      <c r="H2775" s="36">
        <v>5</v>
      </c>
    </row>
    <row r="2776" spans="1:8">
      <c r="A2776" s="23">
        <v>2019</v>
      </c>
      <c r="B2776" s="23" t="s">
        <v>2366</v>
      </c>
      <c r="C2776" s="23" t="s">
        <v>514</v>
      </c>
      <c r="D2776" s="13" t="s">
        <v>185</v>
      </c>
      <c r="E2776" s="13" t="s">
        <v>1488</v>
      </c>
      <c r="F2776" s="13" t="s">
        <v>185</v>
      </c>
      <c r="G2776" s="13" t="s">
        <v>559</v>
      </c>
      <c r="H2776" s="36">
        <v>1</v>
      </c>
    </row>
    <row r="2777" spans="1:8">
      <c r="A2777" s="23">
        <v>2019</v>
      </c>
      <c r="B2777" s="23" t="s">
        <v>2366</v>
      </c>
      <c r="C2777" s="23" t="s">
        <v>514</v>
      </c>
      <c r="D2777" s="13" t="s">
        <v>185</v>
      </c>
      <c r="E2777" s="13" t="s">
        <v>1488</v>
      </c>
      <c r="F2777" s="13" t="s">
        <v>185</v>
      </c>
      <c r="G2777" s="13" t="s">
        <v>1455</v>
      </c>
      <c r="H2777" s="36">
        <v>5</v>
      </c>
    </row>
    <row r="2778" spans="1:8">
      <c r="A2778" s="23">
        <v>2019</v>
      </c>
      <c r="B2778" s="23" t="s">
        <v>2366</v>
      </c>
      <c r="C2778" s="23" t="s">
        <v>514</v>
      </c>
      <c r="D2778" s="13" t="s">
        <v>185</v>
      </c>
      <c r="E2778" s="13" t="s">
        <v>1488</v>
      </c>
      <c r="F2778" s="13" t="s">
        <v>185</v>
      </c>
      <c r="G2778" s="13" t="s">
        <v>1485</v>
      </c>
      <c r="H2778" s="36">
        <v>3</v>
      </c>
    </row>
    <row r="2779" spans="1:8">
      <c r="A2779" s="23">
        <v>2019</v>
      </c>
      <c r="B2779" s="23" t="s">
        <v>2366</v>
      </c>
      <c r="C2779" s="23" t="s">
        <v>514</v>
      </c>
      <c r="D2779" s="13" t="s">
        <v>185</v>
      </c>
      <c r="E2779" s="13" t="s">
        <v>1468</v>
      </c>
      <c r="F2779" s="13" t="s">
        <v>185</v>
      </c>
      <c r="G2779" s="13" t="s">
        <v>1461</v>
      </c>
      <c r="H2779" s="36">
        <v>1</v>
      </c>
    </row>
    <row r="2780" spans="1:8">
      <c r="A2780" s="23">
        <v>2019</v>
      </c>
      <c r="B2780" s="23" t="s">
        <v>2366</v>
      </c>
      <c r="C2780" s="23" t="s">
        <v>514</v>
      </c>
      <c r="D2780" s="13" t="s">
        <v>185</v>
      </c>
      <c r="E2780" s="13" t="s">
        <v>584</v>
      </c>
      <c r="F2780" s="13" t="s">
        <v>23</v>
      </c>
      <c r="G2780" s="13" t="s">
        <v>1453</v>
      </c>
      <c r="H2780" s="36">
        <v>6</v>
      </c>
    </row>
    <row r="2781" spans="1:8">
      <c r="A2781" s="23">
        <v>2019</v>
      </c>
      <c r="B2781" s="23" t="s">
        <v>2366</v>
      </c>
      <c r="C2781" s="23" t="s">
        <v>514</v>
      </c>
      <c r="D2781" s="13" t="s">
        <v>185</v>
      </c>
      <c r="E2781" s="13" t="s">
        <v>584</v>
      </c>
      <c r="F2781" s="13" t="s">
        <v>185</v>
      </c>
      <c r="G2781" s="13" t="s">
        <v>1455</v>
      </c>
      <c r="H2781" s="36">
        <v>1</v>
      </c>
    </row>
    <row r="2782" spans="1:8">
      <c r="A2782" s="23">
        <v>2019</v>
      </c>
      <c r="B2782" s="23" t="s">
        <v>2366</v>
      </c>
      <c r="C2782" s="23" t="s">
        <v>514</v>
      </c>
      <c r="D2782" s="13" t="s">
        <v>185</v>
      </c>
      <c r="E2782" s="13" t="s">
        <v>584</v>
      </c>
      <c r="F2782" s="13" t="s">
        <v>185</v>
      </c>
      <c r="G2782" s="13" t="s">
        <v>1458</v>
      </c>
      <c r="H2782" s="36">
        <v>1</v>
      </c>
    </row>
    <row r="2783" spans="1:8">
      <c r="A2783" s="23">
        <v>2019</v>
      </c>
      <c r="B2783" s="23" t="s">
        <v>2366</v>
      </c>
      <c r="C2783" s="23" t="s">
        <v>514</v>
      </c>
      <c r="D2783" s="13" t="s">
        <v>185</v>
      </c>
      <c r="E2783" s="13" t="s">
        <v>584</v>
      </c>
      <c r="F2783" s="13" t="s">
        <v>185</v>
      </c>
      <c r="G2783" s="13" t="s">
        <v>1485</v>
      </c>
      <c r="H2783" s="36">
        <v>4</v>
      </c>
    </row>
    <row r="2784" spans="1:8">
      <c r="A2784" s="23">
        <v>2019</v>
      </c>
      <c r="B2784" s="23" t="s">
        <v>2366</v>
      </c>
      <c r="C2784" s="23" t="s">
        <v>514</v>
      </c>
      <c r="D2784" s="13" t="s">
        <v>185</v>
      </c>
      <c r="E2784" s="13" t="s">
        <v>584</v>
      </c>
      <c r="F2784" s="13" t="s">
        <v>185</v>
      </c>
      <c r="G2784" s="13" t="s">
        <v>1461</v>
      </c>
      <c r="H2784" s="36">
        <v>1</v>
      </c>
    </row>
    <row r="2785" spans="1:8">
      <c r="A2785" s="23">
        <v>2019</v>
      </c>
      <c r="B2785" s="23" t="s">
        <v>2366</v>
      </c>
      <c r="C2785" s="23" t="s">
        <v>514</v>
      </c>
      <c r="D2785" s="13" t="s">
        <v>185</v>
      </c>
      <c r="E2785" s="13" t="s">
        <v>584</v>
      </c>
      <c r="F2785" s="13" t="s">
        <v>185</v>
      </c>
      <c r="G2785" s="13" t="s">
        <v>1468</v>
      </c>
      <c r="H2785" s="36">
        <v>4</v>
      </c>
    </row>
    <row r="2786" spans="1:8">
      <c r="A2786" s="23">
        <v>2019</v>
      </c>
      <c r="B2786" s="23" t="s">
        <v>2366</v>
      </c>
      <c r="C2786" s="23" t="s">
        <v>514</v>
      </c>
      <c r="D2786" s="13" t="s">
        <v>185</v>
      </c>
      <c r="E2786" s="13" t="s">
        <v>584</v>
      </c>
      <c r="F2786" s="13" t="s">
        <v>23</v>
      </c>
      <c r="G2786" s="13" t="s">
        <v>1490</v>
      </c>
      <c r="H2786" s="36">
        <v>1</v>
      </c>
    </row>
    <row r="2787" spans="1:8">
      <c r="A2787" s="23">
        <v>2019</v>
      </c>
      <c r="B2787" s="23" t="s">
        <v>2366</v>
      </c>
      <c r="C2787" s="23" t="s">
        <v>514</v>
      </c>
      <c r="D2787" s="13" t="s">
        <v>185</v>
      </c>
      <c r="E2787" s="13" t="s">
        <v>584</v>
      </c>
      <c r="F2787" s="13" t="s">
        <v>184</v>
      </c>
      <c r="G2787" s="13" t="s">
        <v>1476</v>
      </c>
      <c r="H2787" s="36">
        <v>5</v>
      </c>
    </row>
    <row r="2788" spans="1:8">
      <c r="A2788" s="23">
        <v>2019</v>
      </c>
      <c r="B2788" s="23" t="s">
        <v>2366</v>
      </c>
      <c r="C2788" s="23" t="s">
        <v>514</v>
      </c>
      <c r="D2788" s="13" t="s">
        <v>3925</v>
      </c>
      <c r="E2788" s="13" t="s">
        <v>1457</v>
      </c>
      <c r="F2788" s="13" t="s">
        <v>185</v>
      </c>
      <c r="G2788" s="13" t="s">
        <v>1455</v>
      </c>
      <c r="H2788" s="36">
        <v>1</v>
      </c>
    </row>
    <row r="2789" spans="1:8">
      <c r="A2789" s="23">
        <v>2019</v>
      </c>
      <c r="B2789" s="23" t="s">
        <v>2366</v>
      </c>
      <c r="C2789" s="23" t="s">
        <v>514</v>
      </c>
      <c r="D2789" s="13" t="s">
        <v>3925</v>
      </c>
      <c r="E2789" s="13" t="s">
        <v>1486</v>
      </c>
      <c r="F2789" s="13" t="s">
        <v>23</v>
      </c>
      <c r="G2789" s="13" t="s">
        <v>1453</v>
      </c>
      <c r="H2789" s="36">
        <v>1</v>
      </c>
    </row>
    <row r="2790" spans="1:8">
      <c r="A2790" s="23">
        <v>2019</v>
      </c>
      <c r="B2790" s="23" t="s">
        <v>2366</v>
      </c>
      <c r="C2790" s="23" t="s">
        <v>514</v>
      </c>
      <c r="D2790" s="13" t="s">
        <v>3925</v>
      </c>
      <c r="E2790" s="13" t="s">
        <v>1486</v>
      </c>
      <c r="F2790" s="13" t="s">
        <v>185</v>
      </c>
      <c r="G2790" s="13" t="s">
        <v>559</v>
      </c>
      <c r="H2790" s="36">
        <v>1</v>
      </c>
    </row>
    <row r="2791" spans="1:8">
      <c r="A2791" s="23">
        <v>2019</v>
      </c>
      <c r="B2791" s="23" t="s">
        <v>2366</v>
      </c>
      <c r="C2791" s="23" t="s">
        <v>514</v>
      </c>
      <c r="D2791" s="13" t="s">
        <v>3925</v>
      </c>
      <c r="E2791" s="13" t="s">
        <v>1486</v>
      </c>
      <c r="F2791" s="13" t="s">
        <v>23</v>
      </c>
      <c r="G2791" s="13" t="s">
        <v>1464</v>
      </c>
      <c r="H2791" s="36">
        <v>1</v>
      </c>
    </row>
    <row r="2792" spans="1:8">
      <c r="A2792" s="23">
        <v>2019</v>
      </c>
      <c r="B2792" s="23" t="s">
        <v>2366</v>
      </c>
      <c r="C2792" s="23" t="s">
        <v>514</v>
      </c>
      <c r="D2792" s="13" t="s">
        <v>3925</v>
      </c>
      <c r="E2792" s="13" t="s">
        <v>1486</v>
      </c>
      <c r="F2792" s="13" t="s">
        <v>3925</v>
      </c>
      <c r="G2792" s="13" t="s">
        <v>1472</v>
      </c>
      <c r="H2792" s="36">
        <v>3</v>
      </c>
    </row>
    <row r="2793" spans="1:8">
      <c r="A2793" s="23">
        <v>2019</v>
      </c>
      <c r="B2793" s="23" t="s">
        <v>2366</v>
      </c>
      <c r="C2793" s="23" t="s">
        <v>514</v>
      </c>
      <c r="D2793" s="13" t="s">
        <v>3925</v>
      </c>
      <c r="E2793" s="13" t="s">
        <v>1486</v>
      </c>
      <c r="F2793" s="13" t="s">
        <v>3925</v>
      </c>
      <c r="G2793" s="13" t="s">
        <v>3872</v>
      </c>
      <c r="H2793" s="36">
        <v>2</v>
      </c>
    </row>
    <row r="2794" spans="1:8">
      <c r="A2794" s="23">
        <v>2019</v>
      </c>
      <c r="B2794" s="23" t="s">
        <v>2366</v>
      </c>
      <c r="C2794" s="23" t="s">
        <v>514</v>
      </c>
      <c r="D2794" s="13" t="s">
        <v>3925</v>
      </c>
      <c r="E2794" s="13" t="s">
        <v>1486</v>
      </c>
      <c r="F2794" s="13" t="s">
        <v>3925</v>
      </c>
      <c r="G2794" s="13" t="s">
        <v>1487</v>
      </c>
      <c r="H2794" s="36">
        <v>2</v>
      </c>
    </row>
    <row r="2795" spans="1:8">
      <c r="A2795" s="23">
        <v>2019</v>
      </c>
      <c r="B2795" s="23" t="s">
        <v>2366</v>
      </c>
      <c r="C2795" s="23" t="s">
        <v>514</v>
      </c>
      <c r="D2795" s="13" t="s">
        <v>3925</v>
      </c>
      <c r="E2795" s="13" t="s">
        <v>1489</v>
      </c>
      <c r="F2795" s="13" t="s">
        <v>23</v>
      </c>
      <c r="G2795" s="13" t="s">
        <v>1453</v>
      </c>
      <c r="H2795" s="36">
        <v>1</v>
      </c>
    </row>
    <row r="2796" spans="1:8">
      <c r="A2796" s="23">
        <v>2019</v>
      </c>
      <c r="B2796" s="23" t="s">
        <v>2366</v>
      </c>
      <c r="C2796" s="23" t="s">
        <v>514</v>
      </c>
      <c r="D2796" s="13" t="s">
        <v>3925</v>
      </c>
      <c r="E2796" s="13" t="s">
        <v>1489</v>
      </c>
      <c r="F2796" s="13" t="s">
        <v>185</v>
      </c>
      <c r="G2796" s="13" t="s">
        <v>1488</v>
      </c>
      <c r="H2796" s="36">
        <v>1</v>
      </c>
    </row>
    <row r="2797" spans="1:8">
      <c r="A2797" s="23">
        <v>2019</v>
      </c>
      <c r="B2797" s="23" t="s">
        <v>2366</v>
      </c>
      <c r="C2797" s="23" t="s">
        <v>514</v>
      </c>
      <c r="D2797" s="13" t="s">
        <v>3925</v>
      </c>
      <c r="E2797" s="13" t="s">
        <v>1489</v>
      </c>
      <c r="F2797" s="13" t="s">
        <v>3925</v>
      </c>
      <c r="G2797" s="13" t="s">
        <v>1471</v>
      </c>
      <c r="H2797" s="36">
        <v>1</v>
      </c>
    </row>
    <row r="2798" spans="1:8">
      <c r="A2798" s="23">
        <v>2019</v>
      </c>
      <c r="B2798" s="23" t="s">
        <v>2366</v>
      </c>
      <c r="C2798" s="23" t="s">
        <v>514</v>
      </c>
      <c r="D2798" s="13" t="s">
        <v>3925</v>
      </c>
      <c r="E2798" s="13" t="s">
        <v>1489</v>
      </c>
      <c r="F2798" s="13" t="s">
        <v>3925</v>
      </c>
      <c r="G2798" s="13" t="s">
        <v>1472</v>
      </c>
      <c r="H2798" s="36">
        <v>1</v>
      </c>
    </row>
    <row r="2799" spans="1:8">
      <c r="A2799" s="23">
        <v>2019</v>
      </c>
      <c r="B2799" s="23" t="s">
        <v>2366</v>
      </c>
      <c r="C2799" s="23" t="s">
        <v>514</v>
      </c>
      <c r="D2799" s="13" t="s">
        <v>3925</v>
      </c>
      <c r="E2799" s="13" t="s">
        <v>1471</v>
      </c>
      <c r="F2799" s="13" t="s">
        <v>3925</v>
      </c>
      <c r="G2799" s="13" t="s">
        <v>1472</v>
      </c>
      <c r="H2799" s="36">
        <v>1</v>
      </c>
    </row>
    <row r="2800" spans="1:8">
      <c r="A2800" s="23">
        <v>2019</v>
      </c>
      <c r="B2800" s="23" t="s">
        <v>2366</v>
      </c>
      <c r="C2800" s="23" t="s">
        <v>514</v>
      </c>
      <c r="D2800" s="13" t="s">
        <v>3925</v>
      </c>
      <c r="E2800" s="13" t="s">
        <v>1471</v>
      </c>
      <c r="F2800" s="13" t="s">
        <v>3925</v>
      </c>
      <c r="G2800" s="13" t="s">
        <v>3872</v>
      </c>
      <c r="H2800" s="36">
        <v>1</v>
      </c>
    </row>
    <row r="2801" spans="1:8">
      <c r="A2801" s="23">
        <v>2019</v>
      </c>
      <c r="B2801" s="23" t="s">
        <v>2366</v>
      </c>
      <c r="C2801" s="23" t="s">
        <v>514</v>
      </c>
      <c r="D2801" s="13" t="s">
        <v>3925</v>
      </c>
      <c r="E2801" s="13" t="s">
        <v>1471</v>
      </c>
      <c r="F2801" s="13" t="s">
        <v>3925</v>
      </c>
      <c r="G2801" s="13" t="s">
        <v>1487</v>
      </c>
      <c r="H2801" s="36">
        <v>1</v>
      </c>
    </row>
    <row r="2802" spans="1:8">
      <c r="A2802" s="23">
        <v>2019</v>
      </c>
      <c r="B2802" s="23" t="s">
        <v>2366</v>
      </c>
      <c r="C2802" s="23" t="s">
        <v>514</v>
      </c>
      <c r="D2802" s="13" t="s">
        <v>3925</v>
      </c>
      <c r="E2802" s="13" t="s">
        <v>1472</v>
      </c>
      <c r="F2802" s="13" t="s">
        <v>23</v>
      </c>
      <c r="G2802" s="13" t="s">
        <v>1453</v>
      </c>
      <c r="H2802" s="36">
        <v>3</v>
      </c>
    </row>
    <row r="2803" spans="1:8">
      <c r="A2803" s="23">
        <v>2019</v>
      </c>
      <c r="B2803" s="23" t="s">
        <v>2366</v>
      </c>
      <c r="C2803" s="23" t="s">
        <v>514</v>
      </c>
      <c r="D2803" s="13" t="s">
        <v>3925</v>
      </c>
      <c r="E2803" s="13" t="s">
        <v>1472</v>
      </c>
      <c r="F2803" s="13" t="s">
        <v>23</v>
      </c>
      <c r="G2803" s="13" t="s">
        <v>1460</v>
      </c>
      <c r="H2803" s="36">
        <v>1</v>
      </c>
    </row>
    <row r="2804" spans="1:8">
      <c r="A2804" s="23">
        <v>2019</v>
      </c>
      <c r="B2804" s="23" t="s">
        <v>2366</v>
      </c>
      <c r="C2804" s="23" t="s">
        <v>514</v>
      </c>
      <c r="D2804" s="13" t="s">
        <v>3925</v>
      </c>
      <c r="E2804" s="13" t="s">
        <v>1472</v>
      </c>
      <c r="F2804" s="13" t="s">
        <v>23</v>
      </c>
      <c r="G2804" s="13" t="s">
        <v>1464</v>
      </c>
      <c r="H2804" s="36">
        <v>3</v>
      </c>
    </row>
    <row r="2805" spans="1:8">
      <c r="A2805" s="23">
        <v>2019</v>
      </c>
      <c r="B2805" s="23" t="s">
        <v>2366</v>
      </c>
      <c r="C2805" s="23" t="s">
        <v>514</v>
      </c>
      <c r="D2805" s="13" t="s">
        <v>3925</v>
      </c>
      <c r="E2805" s="13" t="s">
        <v>1472</v>
      </c>
      <c r="F2805" s="13" t="s">
        <v>184</v>
      </c>
      <c r="G2805" s="13" t="s">
        <v>1465</v>
      </c>
      <c r="H2805" s="36">
        <v>1</v>
      </c>
    </row>
    <row r="2806" spans="1:8">
      <c r="A2806" s="23">
        <v>2019</v>
      </c>
      <c r="B2806" s="23" t="s">
        <v>2366</v>
      </c>
      <c r="C2806" s="23" t="s">
        <v>514</v>
      </c>
      <c r="D2806" s="13" t="s">
        <v>3925</v>
      </c>
      <c r="E2806" s="13" t="s">
        <v>1472</v>
      </c>
      <c r="F2806" s="13" t="s">
        <v>3925</v>
      </c>
      <c r="G2806" s="13" t="s">
        <v>1471</v>
      </c>
      <c r="H2806" s="36">
        <v>1</v>
      </c>
    </row>
    <row r="2807" spans="1:8">
      <c r="A2807" s="23">
        <v>2019</v>
      </c>
      <c r="B2807" s="23" t="s">
        <v>2366</v>
      </c>
      <c r="C2807" s="23" t="s">
        <v>514</v>
      </c>
      <c r="D2807" s="13" t="s">
        <v>3925</v>
      </c>
      <c r="E2807" s="13" t="s">
        <v>1472</v>
      </c>
      <c r="F2807" s="13" t="s">
        <v>3925</v>
      </c>
      <c r="G2807" s="13" t="s">
        <v>3872</v>
      </c>
      <c r="H2807" s="36">
        <v>1</v>
      </c>
    </row>
    <row r="2808" spans="1:8">
      <c r="A2808" s="23">
        <v>2019</v>
      </c>
      <c r="B2808" s="23" t="s">
        <v>2366</v>
      </c>
      <c r="C2808" s="23" t="s">
        <v>514</v>
      </c>
      <c r="D2808" s="13" t="s">
        <v>3925</v>
      </c>
      <c r="E2808" s="13" t="s">
        <v>1472</v>
      </c>
      <c r="F2808" s="13" t="s">
        <v>3925</v>
      </c>
      <c r="G2808" s="13" t="s">
        <v>1487</v>
      </c>
      <c r="H2808" s="36">
        <v>1</v>
      </c>
    </row>
    <row r="2809" spans="1:8">
      <c r="A2809" s="23">
        <v>2019</v>
      </c>
      <c r="B2809" s="23" t="s">
        <v>2366</v>
      </c>
      <c r="C2809" s="23" t="s">
        <v>514</v>
      </c>
      <c r="D2809" s="13" t="s">
        <v>3925</v>
      </c>
      <c r="E2809" s="13" t="s">
        <v>1472</v>
      </c>
      <c r="F2809" s="13" t="s">
        <v>23</v>
      </c>
      <c r="G2809" s="13" t="s">
        <v>1490</v>
      </c>
      <c r="H2809" s="36">
        <v>1</v>
      </c>
    </row>
    <row r="2810" spans="1:8">
      <c r="A2810" s="23">
        <v>2019</v>
      </c>
      <c r="B2810" s="23" t="s">
        <v>2366</v>
      </c>
      <c r="C2810" s="23" t="s">
        <v>514</v>
      </c>
      <c r="D2810" s="13" t="s">
        <v>3925</v>
      </c>
      <c r="E2810" s="13" t="s">
        <v>1487</v>
      </c>
      <c r="F2810" s="13" t="s">
        <v>3925</v>
      </c>
      <c r="G2810" s="13" t="s">
        <v>1472</v>
      </c>
      <c r="H2810" s="36">
        <v>1</v>
      </c>
    </row>
    <row r="2811" spans="1:8">
      <c r="A2811" s="23">
        <v>2019</v>
      </c>
      <c r="B2811" s="23" t="s">
        <v>2367</v>
      </c>
      <c r="C2811" s="23" t="s">
        <v>514</v>
      </c>
      <c r="D2811" s="13" t="s">
        <v>184</v>
      </c>
      <c r="E2811" s="13" t="s">
        <v>1476</v>
      </c>
      <c r="F2811" s="13" t="s">
        <v>23</v>
      </c>
      <c r="G2811" s="13" t="s">
        <v>1453</v>
      </c>
      <c r="H2811" s="36">
        <v>1</v>
      </c>
    </row>
    <row r="2812" spans="1:8">
      <c r="A2812" s="23">
        <v>2019</v>
      </c>
      <c r="B2812" s="23" t="s">
        <v>2367</v>
      </c>
      <c r="C2812" s="23" t="s">
        <v>514</v>
      </c>
      <c r="D2812" s="13" t="s">
        <v>23</v>
      </c>
      <c r="E2812" s="13" t="s">
        <v>1453</v>
      </c>
      <c r="F2812" s="13" t="s">
        <v>185</v>
      </c>
      <c r="G2812" s="13" t="s">
        <v>1455</v>
      </c>
      <c r="H2812" s="36">
        <v>1</v>
      </c>
    </row>
    <row r="2813" spans="1:8">
      <c r="A2813" s="23">
        <v>2019</v>
      </c>
      <c r="B2813" s="23" t="s">
        <v>2367</v>
      </c>
      <c r="C2813" s="23" t="s">
        <v>514</v>
      </c>
      <c r="D2813" s="13" t="s">
        <v>23</v>
      </c>
      <c r="E2813" s="13" t="s">
        <v>1453</v>
      </c>
      <c r="F2813" s="13" t="s">
        <v>185</v>
      </c>
      <c r="G2813" s="13" t="s">
        <v>1458</v>
      </c>
      <c r="H2813" s="36">
        <v>1</v>
      </c>
    </row>
    <row r="2814" spans="1:8">
      <c r="A2814" s="23">
        <v>2019</v>
      </c>
      <c r="B2814" s="23" t="s">
        <v>2367</v>
      </c>
      <c r="C2814" s="23" t="s">
        <v>514</v>
      </c>
      <c r="D2814" s="13" t="s">
        <v>23</v>
      </c>
      <c r="E2814" s="13" t="s">
        <v>1453</v>
      </c>
      <c r="F2814" s="13" t="s">
        <v>23</v>
      </c>
      <c r="G2814" s="13" t="s">
        <v>1460</v>
      </c>
      <c r="H2814" s="36">
        <v>5</v>
      </c>
    </row>
    <row r="2815" spans="1:8">
      <c r="A2815" s="23">
        <v>2019</v>
      </c>
      <c r="B2815" s="23" t="s">
        <v>2367</v>
      </c>
      <c r="C2815" s="23" t="s">
        <v>514</v>
      </c>
      <c r="D2815" s="13" t="s">
        <v>23</v>
      </c>
      <c r="E2815" s="13" t="s">
        <v>1453</v>
      </c>
      <c r="F2815" s="13" t="s">
        <v>185</v>
      </c>
      <c r="G2815" s="13" t="s">
        <v>1488</v>
      </c>
      <c r="H2815" s="36">
        <v>2</v>
      </c>
    </row>
    <row r="2816" spans="1:8">
      <c r="A2816" s="23">
        <v>2019</v>
      </c>
      <c r="B2816" s="23" t="s">
        <v>2367</v>
      </c>
      <c r="C2816" s="23" t="s">
        <v>514</v>
      </c>
      <c r="D2816" s="13" t="s">
        <v>23</v>
      </c>
      <c r="E2816" s="13" t="s">
        <v>1453</v>
      </c>
      <c r="F2816" s="13" t="s">
        <v>23</v>
      </c>
      <c r="G2816" s="13" t="s">
        <v>1464</v>
      </c>
      <c r="H2816" s="36">
        <v>2</v>
      </c>
    </row>
    <row r="2817" spans="1:8">
      <c r="A2817" s="23">
        <v>2019</v>
      </c>
      <c r="B2817" s="23" t="s">
        <v>2367</v>
      </c>
      <c r="C2817" s="23" t="s">
        <v>514</v>
      </c>
      <c r="D2817" s="13" t="s">
        <v>23</v>
      </c>
      <c r="E2817" s="13" t="s">
        <v>1453</v>
      </c>
      <c r="F2817" s="13" t="s">
        <v>3925</v>
      </c>
      <c r="G2817" s="13" t="s">
        <v>1472</v>
      </c>
      <c r="H2817" s="36">
        <v>3</v>
      </c>
    </row>
    <row r="2818" spans="1:8">
      <c r="A2818" s="23">
        <v>2019</v>
      </c>
      <c r="B2818" s="23" t="s">
        <v>2367</v>
      </c>
      <c r="C2818" s="23" t="s">
        <v>514</v>
      </c>
      <c r="D2818" s="13" t="s">
        <v>23</v>
      </c>
      <c r="E2818" s="13" t="s">
        <v>1453</v>
      </c>
      <c r="F2818" s="13" t="s">
        <v>23</v>
      </c>
      <c r="G2818" s="13" t="s">
        <v>1490</v>
      </c>
      <c r="H2818" s="36">
        <v>11</v>
      </c>
    </row>
    <row r="2819" spans="1:8">
      <c r="A2819" s="23">
        <v>2019</v>
      </c>
      <c r="B2819" s="23" t="s">
        <v>2367</v>
      </c>
      <c r="C2819" s="23" t="s">
        <v>514</v>
      </c>
      <c r="D2819" s="13" t="s">
        <v>23</v>
      </c>
      <c r="E2819" s="13" t="s">
        <v>1453</v>
      </c>
      <c r="F2819" s="13" t="s">
        <v>184</v>
      </c>
      <c r="G2819" s="13" t="s">
        <v>1476</v>
      </c>
      <c r="H2819" s="36">
        <v>2</v>
      </c>
    </row>
    <row r="2820" spans="1:8">
      <c r="A2820" s="23">
        <v>2019</v>
      </c>
      <c r="B2820" s="23" t="s">
        <v>2367</v>
      </c>
      <c r="C2820" s="23" t="s">
        <v>514</v>
      </c>
      <c r="D2820" s="13" t="s">
        <v>23</v>
      </c>
      <c r="E2820" s="13" t="s">
        <v>1453</v>
      </c>
      <c r="F2820" s="13" t="s">
        <v>185</v>
      </c>
      <c r="G2820" s="13" t="s">
        <v>584</v>
      </c>
      <c r="H2820" s="36">
        <v>2</v>
      </c>
    </row>
    <row r="2821" spans="1:8">
      <c r="A2821" s="23">
        <v>2019</v>
      </c>
      <c r="B2821" s="23" t="s">
        <v>2367</v>
      </c>
      <c r="C2821" s="23" t="s">
        <v>514</v>
      </c>
      <c r="D2821" s="13" t="s">
        <v>23</v>
      </c>
      <c r="E2821" s="13" t="s">
        <v>1464</v>
      </c>
      <c r="F2821" s="13" t="s">
        <v>23</v>
      </c>
      <c r="G2821" s="13" t="s">
        <v>1453</v>
      </c>
      <c r="H2821" s="36">
        <v>1</v>
      </c>
    </row>
    <row r="2822" spans="1:8">
      <c r="A2822" s="23">
        <v>2019</v>
      </c>
      <c r="B2822" s="23" t="s">
        <v>2367</v>
      </c>
      <c r="C2822" s="23" t="s">
        <v>514</v>
      </c>
      <c r="D2822" s="13" t="s">
        <v>23</v>
      </c>
      <c r="E2822" s="13" t="s">
        <v>1464</v>
      </c>
      <c r="F2822" s="13" t="s">
        <v>23</v>
      </c>
      <c r="G2822" s="13" t="s">
        <v>1460</v>
      </c>
      <c r="H2822" s="36">
        <v>1</v>
      </c>
    </row>
    <row r="2823" spans="1:8">
      <c r="A2823" s="23">
        <v>2019</v>
      </c>
      <c r="B2823" s="23" t="s">
        <v>2367</v>
      </c>
      <c r="C2823" s="23" t="s">
        <v>514</v>
      </c>
      <c r="D2823" s="13" t="s">
        <v>23</v>
      </c>
      <c r="E2823" s="13" t="s">
        <v>1464</v>
      </c>
      <c r="F2823" s="13" t="s">
        <v>23</v>
      </c>
      <c r="G2823" s="13" t="s">
        <v>3873</v>
      </c>
      <c r="H2823" s="36">
        <v>1</v>
      </c>
    </row>
    <row r="2824" spans="1:8">
      <c r="A2824" s="23">
        <v>2019</v>
      </c>
      <c r="B2824" s="23" t="s">
        <v>2367</v>
      </c>
      <c r="C2824" s="23" t="s">
        <v>514</v>
      </c>
      <c r="D2824" s="13" t="s">
        <v>23</v>
      </c>
      <c r="E2824" s="13" t="s">
        <v>1464</v>
      </c>
      <c r="F2824" s="13" t="s">
        <v>3925</v>
      </c>
      <c r="G2824" s="13" t="s">
        <v>1487</v>
      </c>
      <c r="H2824" s="36">
        <v>1</v>
      </c>
    </row>
    <row r="2825" spans="1:8">
      <c r="A2825" s="23">
        <v>2019</v>
      </c>
      <c r="B2825" s="23" t="s">
        <v>2367</v>
      </c>
      <c r="C2825" s="23" t="s">
        <v>514</v>
      </c>
      <c r="D2825" s="13" t="s">
        <v>23</v>
      </c>
      <c r="E2825" s="13" t="s">
        <v>1490</v>
      </c>
      <c r="F2825" s="13" t="s">
        <v>23</v>
      </c>
      <c r="G2825" s="13" t="s">
        <v>1453</v>
      </c>
      <c r="H2825" s="36">
        <v>11</v>
      </c>
    </row>
    <row r="2826" spans="1:8">
      <c r="A2826" s="23">
        <v>2019</v>
      </c>
      <c r="B2826" s="23" t="s">
        <v>2367</v>
      </c>
      <c r="C2826" s="23" t="s">
        <v>514</v>
      </c>
      <c r="D2826" s="13" t="s">
        <v>23</v>
      </c>
      <c r="E2826" s="13" t="s">
        <v>1490</v>
      </c>
      <c r="F2826" s="13" t="s">
        <v>185</v>
      </c>
      <c r="G2826" s="13" t="s">
        <v>1485</v>
      </c>
      <c r="H2826" s="36">
        <v>1</v>
      </c>
    </row>
    <row r="2827" spans="1:8">
      <c r="A2827" s="23">
        <v>2019</v>
      </c>
      <c r="B2827" s="23" t="s">
        <v>2367</v>
      </c>
      <c r="C2827" s="23" t="s">
        <v>514</v>
      </c>
      <c r="D2827" s="13" t="s">
        <v>23</v>
      </c>
      <c r="E2827" s="13" t="s">
        <v>1490</v>
      </c>
      <c r="F2827" s="13" t="s">
        <v>185</v>
      </c>
      <c r="G2827" s="13" t="s">
        <v>1461</v>
      </c>
      <c r="H2827" s="36">
        <v>1</v>
      </c>
    </row>
    <row r="2828" spans="1:8">
      <c r="A2828" s="23">
        <v>2019</v>
      </c>
      <c r="B2828" s="23" t="s">
        <v>2367</v>
      </c>
      <c r="C2828" s="23" t="s">
        <v>514</v>
      </c>
      <c r="D2828" s="13" t="s">
        <v>23</v>
      </c>
      <c r="E2828" s="13" t="s">
        <v>1490</v>
      </c>
      <c r="F2828" s="13" t="s">
        <v>23</v>
      </c>
      <c r="G2828" s="13" t="s">
        <v>1464</v>
      </c>
      <c r="H2828" s="36">
        <v>1</v>
      </c>
    </row>
    <row r="2829" spans="1:8">
      <c r="A2829" s="23">
        <v>2019</v>
      </c>
      <c r="B2829" s="23" t="s">
        <v>2367</v>
      </c>
      <c r="C2829" s="23" t="s">
        <v>514</v>
      </c>
      <c r="D2829" s="13" t="s">
        <v>23</v>
      </c>
      <c r="E2829" s="13" t="s">
        <v>1490</v>
      </c>
      <c r="F2829" s="13" t="s">
        <v>3925</v>
      </c>
      <c r="G2829" s="13" t="s">
        <v>1472</v>
      </c>
      <c r="H2829" s="36">
        <v>1</v>
      </c>
    </row>
    <row r="2830" spans="1:8">
      <c r="A2830" s="23">
        <v>2019</v>
      </c>
      <c r="B2830" s="23" t="s">
        <v>2367</v>
      </c>
      <c r="C2830" s="23" t="s">
        <v>514</v>
      </c>
      <c r="D2830" s="13" t="s">
        <v>185</v>
      </c>
      <c r="E2830" s="13" t="s">
        <v>559</v>
      </c>
      <c r="F2830" s="13" t="s">
        <v>23</v>
      </c>
      <c r="G2830" s="13" t="s">
        <v>1453</v>
      </c>
      <c r="H2830" s="36">
        <v>2</v>
      </c>
    </row>
    <row r="2831" spans="1:8">
      <c r="A2831" s="23">
        <v>2019</v>
      </c>
      <c r="B2831" s="23" t="s">
        <v>2367</v>
      </c>
      <c r="C2831" s="23" t="s">
        <v>514</v>
      </c>
      <c r="D2831" s="13" t="s">
        <v>185</v>
      </c>
      <c r="E2831" s="13" t="s">
        <v>1455</v>
      </c>
      <c r="F2831" s="13" t="s">
        <v>23</v>
      </c>
      <c r="G2831" s="13" t="s">
        <v>1453</v>
      </c>
      <c r="H2831" s="36">
        <v>1</v>
      </c>
    </row>
    <row r="2832" spans="1:8">
      <c r="A2832" s="23">
        <v>2019</v>
      </c>
      <c r="B2832" s="23" t="s">
        <v>2367</v>
      </c>
      <c r="C2832" s="23" t="s">
        <v>514</v>
      </c>
      <c r="D2832" s="13" t="s">
        <v>185</v>
      </c>
      <c r="E2832" s="13" t="s">
        <v>1455</v>
      </c>
      <c r="F2832" s="13" t="s">
        <v>185</v>
      </c>
      <c r="G2832" s="13" t="s">
        <v>559</v>
      </c>
      <c r="H2832" s="36">
        <v>1</v>
      </c>
    </row>
    <row r="2833" spans="1:8">
      <c r="A2833" s="23">
        <v>2019</v>
      </c>
      <c r="B2833" s="23" t="s">
        <v>2367</v>
      </c>
      <c r="C2833" s="23" t="s">
        <v>514</v>
      </c>
      <c r="D2833" s="13" t="s">
        <v>185</v>
      </c>
      <c r="E2833" s="13" t="s">
        <v>1455</v>
      </c>
      <c r="F2833" s="13" t="s">
        <v>3925</v>
      </c>
      <c r="G2833" s="13" t="s">
        <v>1457</v>
      </c>
      <c r="H2833" s="36">
        <v>2</v>
      </c>
    </row>
    <row r="2834" spans="1:8">
      <c r="A2834" s="23">
        <v>2019</v>
      </c>
      <c r="B2834" s="23" t="s">
        <v>2367</v>
      </c>
      <c r="C2834" s="23" t="s">
        <v>514</v>
      </c>
      <c r="D2834" s="13" t="s">
        <v>185</v>
      </c>
      <c r="E2834" s="13" t="s">
        <v>1455</v>
      </c>
      <c r="F2834" s="13" t="s">
        <v>185</v>
      </c>
      <c r="G2834" s="13" t="s">
        <v>1485</v>
      </c>
      <c r="H2834" s="36">
        <v>1</v>
      </c>
    </row>
    <row r="2835" spans="1:8">
      <c r="A2835" s="23">
        <v>2019</v>
      </c>
      <c r="B2835" s="23" t="s">
        <v>2367</v>
      </c>
      <c r="C2835" s="23" t="s">
        <v>514</v>
      </c>
      <c r="D2835" s="13" t="s">
        <v>185</v>
      </c>
      <c r="E2835" s="13" t="s">
        <v>1455</v>
      </c>
      <c r="F2835" s="13" t="s">
        <v>185</v>
      </c>
      <c r="G2835" s="13" t="s">
        <v>1488</v>
      </c>
      <c r="H2835" s="36">
        <v>12</v>
      </c>
    </row>
    <row r="2836" spans="1:8">
      <c r="A2836" s="23">
        <v>2019</v>
      </c>
      <c r="B2836" s="23" t="s">
        <v>2367</v>
      </c>
      <c r="C2836" s="23" t="s">
        <v>514</v>
      </c>
      <c r="D2836" s="13" t="s">
        <v>185</v>
      </c>
      <c r="E2836" s="13" t="s">
        <v>1455</v>
      </c>
      <c r="F2836" s="13" t="s">
        <v>185</v>
      </c>
      <c r="G2836" s="13" t="s">
        <v>1468</v>
      </c>
      <c r="H2836" s="36">
        <v>1</v>
      </c>
    </row>
    <row r="2837" spans="1:8">
      <c r="A2837" s="23">
        <v>2019</v>
      </c>
      <c r="B2837" s="23" t="s">
        <v>2367</v>
      </c>
      <c r="C2837" s="23" t="s">
        <v>514</v>
      </c>
      <c r="D2837" s="13" t="s">
        <v>185</v>
      </c>
      <c r="E2837" s="13" t="s">
        <v>1455</v>
      </c>
      <c r="F2837" s="13" t="s">
        <v>185</v>
      </c>
      <c r="G2837" s="13" t="s">
        <v>584</v>
      </c>
      <c r="H2837" s="36">
        <v>1</v>
      </c>
    </row>
    <row r="2838" spans="1:8">
      <c r="A2838" s="23">
        <v>2019</v>
      </c>
      <c r="B2838" s="23" t="s">
        <v>2367</v>
      </c>
      <c r="C2838" s="23" t="s">
        <v>514</v>
      </c>
      <c r="D2838" s="13" t="s">
        <v>185</v>
      </c>
      <c r="E2838" s="13" t="s">
        <v>1458</v>
      </c>
      <c r="F2838" s="13" t="s">
        <v>185</v>
      </c>
      <c r="G2838" s="13" t="s">
        <v>1485</v>
      </c>
      <c r="H2838" s="36">
        <v>1</v>
      </c>
    </row>
    <row r="2839" spans="1:8">
      <c r="A2839" s="23">
        <v>2019</v>
      </c>
      <c r="B2839" s="23" t="s">
        <v>2367</v>
      </c>
      <c r="C2839" s="23" t="s">
        <v>514</v>
      </c>
      <c r="D2839" s="13" t="s">
        <v>185</v>
      </c>
      <c r="E2839" s="13" t="s">
        <v>1458</v>
      </c>
      <c r="F2839" s="13" t="s">
        <v>23</v>
      </c>
      <c r="G2839" s="13" t="s">
        <v>1464</v>
      </c>
      <c r="H2839" s="36">
        <v>3</v>
      </c>
    </row>
    <row r="2840" spans="1:8">
      <c r="A2840" s="23">
        <v>2019</v>
      </c>
      <c r="B2840" s="23" t="s">
        <v>2367</v>
      </c>
      <c r="C2840" s="23" t="s">
        <v>514</v>
      </c>
      <c r="D2840" s="13" t="s">
        <v>185</v>
      </c>
      <c r="E2840" s="13" t="s">
        <v>1458</v>
      </c>
      <c r="F2840" s="13" t="s">
        <v>185</v>
      </c>
      <c r="G2840" s="13" t="s">
        <v>1468</v>
      </c>
      <c r="H2840" s="36">
        <v>2</v>
      </c>
    </row>
    <row r="2841" spans="1:8">
      <c r="A2841" s="23">
        <v>2019</v>
      </c>
      <c r="B2841" s="23" t="s">
        <v>2367</v>
      </c>
      <c r="C2841" s="23" t="s">
        <v>514</v>
      </c>
      <c r="D2841" s="13" t="s">
        <v>185</v>
      </c>
      <c r="E2841" s="13" t="s">
        <v>1485</v>
      </c>
      <c r="F2841" s="13" t="s">
        <v>23</v>
      </c>
      <c r="G2841" s="13" t="s">
        <v>1453</v>
      </c>
      <c r="H2841" s="36">
        <v>5</v>
      </c>
    </row>
    <row r="2842" spans="1:8">
      <c r="A2842" s="23">
        <v>2019</v>
      </c>
      <c r="B2842" s="23" t="s">
        <v>2367</v>
      </c>
      <c r="C2842" s="23" t="s">
        <v>514</v>
      </c>
      <c r="D2842" s="13" t="s">
        <v>185</v>
      </c>
      <c r="E2842" s="13" t="s">
        <v>1485</v>
      </c>
      <c r="F2842" s="13" t="s">
        <v>185</v>
      </c>
      <c r="G2842" s="13" t="s">
        <v>1455</v>
      </c>
      <c r="H2842" s="36">
        <v>1</v>
      </c>
    </row>
    <row r="2843" spans="1:8">
      <c r="A2843" s="23">
        <v>2019</v>
      </c>
      <c r="B2843" s="23" t="s">
        <v>2367</v>
      </c>
      <c r="C2843" s="23" t="s">
        <v>514</v>
      </c>
      <c r="D2843" s="13" t="s">
        <v>185</v>
      </c>
      <c r="E2843" s="13" t="s">
        <v>1485</v>
      </c>
      <c r="F2843" s="13" t="s">
        <v>185</v>
      </c>
      <c r="G2843" s="13" t="s">
        <v>1458</v>
      </c>
      <c r="H2843" s="36">
        <v>1</v>
      </c>
    </row>
    <row r="2844" spans="1:8">
      <c r="A2844" s="23">
        <v>2019</v>
      </c>
      <c r="B2844" s="23" t="s">
        <v>2367</v>
      </c>
      <c r="C2844" s="23" t="s">
        <v>514</v>
      </c>
      <c r="D2844" s="13" t="s">
        <v>185</v>
      </c>
      <c r="E2844" s="13" t="s">
        <v>1485</v>
      </c>
      <c r="F2844" s="13" t="s">
        <v>185</v>
      </c>
      <c r="G2844" s="13" t="s">
        <v>1461</v>
      </c>
      <c r="H2844" s="36">
        <v>2</v>
      </c>
    </row>
    <row r="2845" spans="1:8">
      <c r="A2845" s="23">
        <v>2019</v>
      </c>
      <c r="B2845" s="23" t="s">
        <v>2367</v>
      </c>
      <c r="C2845" s="23" t="s">
        <v>514</v>
      </c>
      <c r="D2845" s="13" t="s">
        <v>185</v>
      </c>
      <c r="E2845" s="13" t="s">
        <v>1485</v>
      </c>
      <c r="F2845" s="13" t="s">
        <v>185</v>
      </c>
      <c r="G2845" s="13" t="s">
        <v>1488</v>
      </c>
      <c r="H2845" s="36">
        <v>3</v>
      </c>
    </row>
    <row r="2846" spans="1:8">
      <c r="A2846" s="23">
        <v>2019</v>
      </c>
      <c r="B2846" s="23" t="s">
        <v>2367</v>
      </c>
      <c r="C2846" s="23" t="s">
        <v>514</v>
      </c>
      <c r="D2846" s="13" t="s">
        <v>185</v>
      </c>
      <c r="E2846" s="13" t="s">
        <v>1485</v>
      </c>
      <c r="F2846" s="13" t="s">
        <v>185</v>
      </c>
      <c r="G2846" s="13" t="s">
        <v>1468</v>
      </c>
      <c r="H2846" s="36">
        <v>3</v>
      </c>
    </row>
    <row r="2847" spans="1:8">
      <c r="A2847" s="23">
        <v>2019</v>
      </c>
      <c r="B2847" s="23" t="s">
        <v>2367</v>
      </c>
      <c r="C2847" s="23" t="s">
        <v>514</v>
      </c>
      <c r="D2847" s="13" t="s">
        <v>185</v>
      </c>
      <c r="E2847" s="13" t="s">
        <v>1485</v>
      </c>
      <c r="F2847" s="13" t="s">
        <v>23</v>
      </c>
      <c r="G2847" s="13" t="s">
        <v>1490</v>
      </c>
      <c r="H2847" s="36">
        <v>1</v>
      </c>
    </row>
    <row r="2848" spans="1:8">
      <c r="A2848" s="23">
        <v>2019</v>
      </c>
      <c r="B2848" s="23" t="s">
        <v>2367</v>
      </c>
      <c r="C2848" s="23" t="s">
        <v>514</v>
      </c>
      <c r="D2848" s="13" t="s">
        <v>185</v>
      </c>
      <c r="E2848" s="13" t="s">
        <v>1485</v>
      </c>
      <c r="F2848" s="13" t="s">
        <v>185</v>
      </c>
      <c r="G2848" s="13" t="s">
        <v>584</v>
      </c>
      <c r="H2848" s="36">
        <v>2</v>
      </c>
    </row>
    <row r="2849" spans="1:8">
      <c r="A2849" s="23">
        <v>2019</v>
      </c>
      <c r="B2849" s="23" t="s">
        <v>2367</v>
      </c>
      <c r="C2849" s="23" t="s">
        <v>514</v>
      </c>
      <c r="D2849" s="13" t="s">
        <v>185</v>
      </c>
      <c r="E2849" s="13" t="s">
        <v>1461</v>
      </c>
      <c r="F2849" s="13" t="s">
        <v>23</v>
      </c>
      <c r="G2849" s="13" t="s">
        <v>1453</v>
      </c>
      <c r="H2849" s="36">
        <v>2</v>
      </c>
    </row>
    <row r="2850" spans="1:8">
      <c r="A2850" s="23">
        <v>2019</v>
      </c>
      <c r="B2850" s="23" t="s">
        <v>2367</v>
      </c>
      <c r="C2850" s="23" t="s">
        <v>514</v>
      </c>
      <c r="D2850" s="13" t="s">
        <v>185</v>
      </c>
      <c r="E2850" s="13" t="s">
        <v>1461</v>
      </c>
      <c r="F2850" s="13" t="s">
        <v>185</v>
      </c>
      <c r="G2850" s="13" t="s">
        <v>1455</v>
      </c>
      <c r="H2850" s="36">
        <v>2</v>
      </c>
    </row>
    <row r="2851" spans="1:8">
      <c r="A2851" s="23">
        <v>2019</v>
      </c>
      <c r="B2851" s="23" t="s">
        <v>2367</v>
      </c>
      <c r="C2851" s="23" t="s">
        <v>514</v>
      </c>
      <c r="D2851" s="13" t="s">
        <v>185</v>
      </c>
      <c r="E2851" s="13" t="s">
        <v>1461</v>
      </c>
      <c r="F2851" s="13" t="s">
        <v>185</v>
      </c>
      <c r="G2851" s="13" t="s">
        <v>1458</v>
      </c>
      <c r="H2851" s="36">
        <v>8</v>
      </c>
    </row>
    <row r="2852" spans="1:8">
      <c r="A2852" s="23">
        <v>2019</v>
      </c>
      <c r="B2852" s="23" t="s">
        <v>2367</v>
      </c>
      <c r="C2852" s="23" t="s">
        <v>514</v>
      </c>
      <c r="D2852" s="13" t="s">
        <v>185</v>
      </c>
      <c r="E2852" s="13" t="s">
        <v>1461</v>
      </c>
      <c r="F2852" s="13" t="s">
        <v>185</v>
      </c>
      <c r="G2852" s="13" t="s">
        <v>1485</v>
      </c>
      <c r="H2852" s="36">
        <v>4</v>
      </c>
    </row>
    <row r="2853" spans="1:8">
      <c r="A2853" s="23">
        <v>2019</v>
      </c>
      <c r="B2853" s="23" t="s">
        <v>2367</v>
      </c>
      <c r="C2853" s="23" t="s">
        <v>514</v>
      </c>
      <c r="D2853" s="13" t="s">
        <v>185</v>
      </c>
      <c r="E2853" s="13" t="s">
        <v>1461</v>
      </c>
      <c r="F2853" s="13" t="s">
        <v>23</v>
      </c>
      <c r="G2853" s="13" t="s">
        <v>1464</v>
      </c>
      <c r="H2853" s="36">
        <v>4</v>
      </c>
    </row>
    <row r="2854" spans="1:8">
      <c r="A2854" s="23">
        <v>2019</v>
      </c>
      <c r="B2854" s="23" t="s">
        <v>2367</v>
      </c>
      <c r="C2854" s="23" t="s">
        <v>514</v>
      </c>
      <c r="D2854" s="13" t="s">
        <v>185</v>
      </c>
      <c r="E2854" s="13" t="s">
        <v>1461</v>
      </c>
      <c r="F2854" s="13" t="s">
        <v>23</v>
      </c>
      <c r="G2854" s="13" t="s">
        <v>1490</v>
      </c>
      <c r="H2854" s="36">
        <v>1</v>
      </c>
    </row>
    <row r="2855" spans="1:8">
      <c r="A2855" s="23">
        <v>2019</v>
      </c>
      <c r="B2855" s="23" t="s">
        <v>2367</v>
      </c>
      <c r="C2855" s="23" t="s">
        <v>514</v>
      </c>
      <c r="D2855" s="13" t="s">
        <v>185</v>
      </c>
      <c r="E2855" s="13" t="s">
        <v>1461</v>
      </c>
      <c r="F2855" s="13" t="s">
        <v>185</v>
      </c>
      <c r="G2855" s="13" t="s">
        <v>584</v>
      </c>
      <c r="H2855" s="36">
        <v>5</v>
      </c>
    </row>
    <row r="2856" spans="1:8">
      <c r="A2856" s="23">
        <v>2019</v>
      </c>
      <c r="B2856" s="23" t="s">
        <v>2367</v>
      </c>
      <c r="C2856" s="23" t="s">
        <v>514</v>
      </c>
      <c r="D2856" s="13" t="s">
        <v>185</v>
      </c>
      <c r="E2856" s="13" t="s">
        <v>1488</v>
      </c>
      <c r="F2856" s="13" t="s">
        <v>23</v>
      </c>
      <c r="G2856" s="13" t="s">
        <v>1453</v>
      </c>
      <c r="H2856" s="36">
        <v>3</v>
      </c>
    </row>
    <row r="2857" spans="1:8">
      <c r="A2857" s="23">
        <v>2019</v>
      </c>
      <c r="B2857" s="23" t="s">
        <v>2367</v>
      </c>
      <c r="C2857" s="23" t="s">
        <v>514</v>
      </c>
      <c r="D2857" s="13" t="s">
        <v>185</v>
      </c>
      <c r="E2857" s="13" t="s">
        <v>1488</v>
      </c>
      <c r="F2857" s="13" t="s">
        <v>185</v>
      </c>
      <c r="G2857" s="13" t="s">
        <v>559</v>
      </c>
      <c r="H2857" s="36">
        <v>1</v>
      </c>
    </row>
    <row r="2858" spans="1:8">
      <c r="A2858" s="23">
        <v>2019</v>
      </c>
      <c r="B2858" s="23" t="s">
        <v>2367</v>
      </c>
      <c r="C2858" s="23" t="s">
        <v>514</v>
      </c>
      <c r="D2858" s="13" t="s">
        <v>185</v>
      </c>
      <c r="E2858" s="13" t="s">
        <v>1488</v>
      </c>
      <c r="F2858" s="13" t="s">
        <v>185</v>
      </c>
      <c r="G2858" s="13" t="s">
        <v>1455</v>
      </c>
      <c r="H2858" s="36">
        <v>4</v>
      </c>
    </row>
    <row r="2859" spans="1:8">
      <c r="A2859" s="23">
        <v>2019</v>
      </c>
      <c r="B2859" s="23" t="s">
        <v>2367</v>
      </c>
      <c r="C2859" s="23" t="s">
        <v>514</v>
      </c>
      <c r="D2859" s="13" t="s">
        <v>185</v>
      </c>
      <c r="E2859" s="13" t="s">
        <v>1488</v>
      </c>
      <c r="F2859" s="13" t="s">
        <v>185</v>
      </c>
      <c r="G2859" s="13" t="s">
        <v>1485</v>
      </c>
      <c r="H2859" s="36">
        <v>3</v>
      </c>
    </row>
    <row r="2860" spans="1:8">
      <c r="A2860" s="23">
        <v>2019</v>
      </c>
      <c r="B2860" s="23" t="s">
        <v>2367</v>
      </c>
      <c r="C2860" s="23" t="s">
        <v>514</v>
      </c>
      <c r="D2860" s="13" t="s">
        <v>185</v>
      </c>
      <c r="E2860" s="13" t="s">
        <v>1468</v>
      </c>
      <c r="F2860" s="13" t="s">
        <v>185</v>
      </c>
      <c r="G2860" s="13" t="s">
        <v>1461</v>
      </c>
      <c r="H2860" s="36">
        <v>1</v>
      </c>
    </row>
    <row r="2861" spans="1:8">
      <c r="A2861" s="23">
        <v>2019</v>
      </c>
      <c r="B2861" s="23" t="s">
        <v>2367</v>
      </c>
      <c r="C2861" s="23" t="s">
        <v>514</v>
      </c>
      <c r="D2861" s="13" t="s">
        <v>185</v>
      </c>
      <c r="E2861" s="13" t="s">
        <v>584</v>
      </c>
      <c r="F2861" s="13" t="s">
        <v>23</v>
      </c>
      <c r="G2861" s="13" t="s">
        <v>1453</v>
      </c>
      <c r="H2861" s="36">
        <v>4</v>
      </c>
    </row>
    <row r="2862" spans="1:8">
      <c r="A2862" s="23">
        <v>2019</v>
      </c>
      <c r="B2862" s="23" t="s">
        <v>2367</v>
      </c>
      <c r="C2862" s="23" t="s">
        <v>514</v>
      </c>
      <c r="D2862" s="13" t="s">
        <v>185</v>
      </c>
      <c r="E2862" s="13" t="s">
        <v>584</v>
      </c>
      <c r="F2862" s="13" t="s">
        <v>185</v>
      </c>
      <c r="G2862" s="13" t="s">
        <v>1455</v>
      </c>
      <c r="H2862" s="36">
        <v>1</v>
      </c>
    </row>
    <row r="2863" spans="1:8">
      <c r="A2863" s="23">
        <v>2019</v>
      </c>
      <c r="B2863" s="23" t="s">
        <v>2367</v>
      </c>
      <c r="C2863" s="23" t="s">
        <v>514</v>
      </c>
      <c r="D2863" s="13" t="s">
        <v>185</v>
      </c>
      <c r="E2863" s="13" t="s">
        <v>584</v>
      </c>
      <c r="F2863" s="13" t="s">
        <v>3925</v>
      </c>
      <c r="G2863" s="13" t="s">
        <v>1457</v>
      </c>
      <c r="H2863" s="36">
        <v>1</v>
      </c>
    </row>
    <row r="2864" spans="1:8">
      <c r="A2864" s="23">
        <v>2019</v>
      </c>
      <c r="B2864" s="23" t="s">
        <v>2367</v>
      </c>
      <c r="C2864" s="23" t="s">
        <v>514</v>
      </c>
      <c r="D2864" s="13" t="s">
        <v>185</v>
      </c>
      <c r="E2864" s="13" t="s">
        <v>584</v>
      </c>
      <c r="F2864" s="13" t="s">
        <v>185</v>
      </c>
      <c r="G2864" s="13" t="s">
        <v>1485</v>
      </c>
      <c r="H2864" s="36">
        <v>3</v>
      </c>
    </row>
    <row r="2865" spans="1:8">
      <c r="A2865" s="23">
        <v>2019</v>
      </c>
      <c r="B2865" s="23" t="s">
        <v>2367</v>
      </c>
      <c r="C2865" s="23" t="s">
        <v>514</v>
      </c>
      <c r="D2865" s="13" t="s">
        <v>185</v>
      </c>
      <c r="E2865" s="13" t="s">
        <v>584</v>
      </c>
      <c r="F2865" s="13" t="s">
        <v>185</v>
      </c>
      <c r="G2865" s="13" t="s">
        <v>1461</v>
      </c>
      <c r="H2865" s="36">
        <v>1</v>
      </c>
    </row>
    <row r="2866" spans="1:8">
      <c r="A2866" s="23">
        <v>2019</v>
      </c>
      <c r="B2866" s="23" t="s">
        <v>2367</v>
      </c>
      <c r="C2866" s="23" t="s">
        <v>514</v>
      </c>
      <c r="D2866" s="13" t="s">
        <v>185</v>
      </c>
      <c r="E2866" s="13" t="s">
        <v>584</v>
      </c>
      <c r="F2866" s="13" t="s">
        <v>185</v>
      </c>
      <c r="G2866" s="13" t="s">
        <v>1468</v>
      </c>
      <c r="H2866" s="36">
        <v>4</v>
      </c>
    </row>
    <row r="2867" spans="1:8">
      <c r="A2867" s="23">
        <v>2019</v>
      </c>
      <c r="B2867" s="23" t="s">
        <v>2367</v>
      </c>
      <c r="C2867" s="23" t="s">
        <v>514</v>
      </c>
      <c r="D2867" s="13" t="s">
        <v>185</v>
      </c>
      <c r="E2867" s="13" t="s">
        <v>584</v>
      </c>
      <c r="F2867" s="13" t="s">
        <v>23</v>
      </c>
      <c r="G2867" s="13" t="s">
        <v>1490</v>
      </c>
      <c r="H2867" s="36">
        <v>1</v>
      </c>
    </row>
    <row r="2868" spans="1:8">
      <c r="A2868" s="23">
        <v>2019</v>
      </c>
      <c r="B2868" s="23" t="s">
        <v>2367</v>
      </c>
      <c r="C2868" s="23" t="s">
        <v>514</v>
      </c>
      <c r="D2868" s="13" t="s">
        <v>185</v>
      </c>
      <c r="E2868" s="13" t="s">
        <v>584</v>
      </c>
      <c r="F2868" s="13" t="s">
        <v>184</v>
      </c>
      <c r="G2868" s="13" t="s">
        <v>1476</v>
      </c>
      <c r="H2868" s="36">
        <v>3</v>
      </c>
    </row>
    <row r="2869" spans="1:8">
      <c r="A2869" s="23">
        <v>2019</v>
      </c>
      <c r="B2869" s="23" t="s">
        <v>2367</v>
      </c>
      <c r="C2869" s="23" t="s">
        <v>514</v>
      </c>
      <c r="D2869" s="13" t="s">
        <v>3925</v>
      </c>
      <c r="E2869" s="13" t="s">
        <v>1457</v>
      </c>
      <c r="F2869" s="13" t="s">
        <v>185</v>
      </c>
      <c r="G2869" s="13" t="s">
        <v>1455</v>
      </c>
      <c r="H2869" s="36">
        <v>1</v>
      </c>
    </row>
    <row r="2870" spans="1:8">
      <c r="A2870" s="23">
        <v>2019</v>
      </c>
      <c r="B2870" s="23" t="s">
        <v>2367</v>
      </c>
      <c r="C2870" s="23" t="s">
        <v>514</v>
      </c>
      <c r="D2870" s="13" t="s">
        <v>3925</v>
      </c>
      <c r="E2870" s="13" t="s">
        <v>1457</v>
      </c>
      <c r="F2870" s="13" t="s">
        <v>185</v>
      </c>
      <c r="G2870" s="13" t="s">
        <v>1468</v>
      </c>
      <c r="H2870" s="36">
        <v>1</v>
      </c>
    </row>
    <row r="2871" spans="1:8">
      <c r="A2871" s="23">
        <v>2019</v>
      </c>
      <c r="B2871" s="23" t="s">
        <v>2367</v>
      </c>
      <c r="C2871" s="23" t="s">
        <v>514</v>
      </c>
      <c r="D2871" s="13" t="s">
        <v>3925</v>
      </c>
      <c r="E2871" s="13" t="s">
        <v>1486</v>
      </c>
      <c r="F2871" s="13" t="s">
        <v>23</v>
      </c>
      <c r="G2871" s="13" t="s">
        <v>1453</v>
      </c>
      <c r="H2871" s="36">
        <v>1</v>
      </c>
    </row>
    <row r="2872" spans="1:8">
      <c r="A2872" s="23">
        <v>2019</v>
      </c>
      <c r="B2872" s="23" t="s">
        <v>2367</v>
      </c>
      <c r="C2872" s="23" t="s">
        <v>514</v>
      </c>
      <c r="D2872" s="13" t="s">
        <v>3925</v>
      </c>
      <c r="E2872" s="13" t="s">
        <v>1486</v>
      </c>
      <c r="F2872" s="13" t="s">
        <v>185</v>
      </c>
      <c r="G2872" s="13" t="s">
        <v>559</v>
      </c>
      <c r="H2872" s="36">
        <v>3</v>
      </c>
    </row>
    <row r="2873" spans="1:8">
      <c r="A2873" s="23">
        <v>2019</v>
      </c>
      <c r="B2873" s="23" t="s">
        <v>2367</v>
      </c>
      <c r="C2873" s="23" t="s">
        <v>514</v>
      </c>
      <c r="D2873" s="13" t="s">
        <v>3925</v>
      </c>
      <c r="E2873" s="13" t="s">
        <v>1486</v>
      </c>
      <c r="F2873" s="13" t="s">
        <v>23</v>
      </c>
      <c r="G2873" s="13" t="s">
        <v>1464</v>
      </c>
      <c r="H2873" s="36">
        <v>1</v>
      </c>
    </row>
    <row r="2874" spans="1:8">
      <c r="A2874" s="23">
        <v>2019</v>
      </c>
      <c r="B2874" s="23" t="s">
        <v>2367</v>
      </c>
      <c r="C2874" s="23" t="s">
        <v>514</v>
      </c>
      <c r="D2874" s="13" t="s">
        <v>3925</v>
      </c>
      <c r="E2874" s="13" t="s">
        <v>1486</v>
      </c>
      <c r="F2874" s="13" t="s">
        <v>3925</v>
      </c>
      <c r="G2874" s="13" t="s">
        <v>1472</v>
      </c>
      <c r="H2874" s="36">
        <v>4</v>
      </c>
    </row>
    <row r="2875" spans="1:8">
      <c r="A2875" s="23">
        <v>2019</v>
      </c>
      <c r="B2875" s="23" t="s">
        <v>2367</v>
      </c>
      <c r="C2875" s="23" t="s">
        <v>514</v>
      </c>
      <c r="D2875" s="13" t="s">
        <v>3925</v>
      </c>
      <c r="E2875" s="13" t="s">
        <v>1486</v>
      </c>
      <c r="F2875" s="13" t="s">
        <v>3925</v>
      </c>
      <c r="G2875" s="13" t="s">
        <v>3872</v>
      </c>
      <c r="H2875" s="36">
        <v>1</v>
      </c>
    </row>
    <row r="2876" spans="1:8">
      <c r="A2876" s="23">
        <v>2019</v>
      </c>
      <c r="B2876" s="23" t="s">
        <v>2367</v>
      </c>
      <c r="C2876" s="23" t="s">
        <v>514</v>
      </c>
      <c r="D2876" s="13" t="s">
        <v>3925</v>
      </c>
      <c r="E2876" s="13" t="s">
        <v>1486</v>
      </c>
      <c r="F2876" s="13" t="s">
        <v>3925</v>
      </c>
      <c r="G2876" s="13" t="s">
        <v>1487</v>
      </c>
      <c r="H2876" s="36">
        <v>2</v>
      </c>
    </row>
    <row r="2877" spans="1:8">
      <c r="A2877" s="23">
        <v>2019</v>
      </c>
      <c r="B2877" s="23" t="s">
        <v>2367</v>
      </c>
      <c r="C2877" s="23" t="s">
        <v>514</v>
      </c>
      <c r="D2877" s="13" t="s">
        <v>3925</v>
      </c>
      <c r="E2877" s="13" t="s">
        <v>1489</v>
      </c>
      <c r="F2877" s="13" t="s">
        <v>23</v>
      </c>
      <c r="G2877" s="13" t="s">
        <v>1453</v>
      </c>
      <c r="H2877" s="36">
        <v>1</v>
      </c>
    </row>
    <row r="2878" spans="1:8">
      <c r="A2878" s="23">
        <v>2019</v>
      </c>
      <c r="B2878" s="23" t="s">
        <v>2367</v>
      </c>
      <c r="C2878" s="23" t="s">
        <v>514</v>
      </c>
      <c r="D2878" s="13" t="s">
        <v>3925</v>
      </c>
      <c r="E2878" s="13" t="s">
        <v>1489</v>
      </c>
      <c r="F2878" s="13" t="s">
        <v>185</v>
      </c>
      <c r="G2878" s="13" t="s">
        <v>1488</v>
      </c>
      <c r="H2878" s="36">
        <v>1</v>
      </c>
    </row>
    <row r="2879" spans="1:8">
      <c r="A2879" s="23">
        <v>2019</v>
      </c>
      <c r="B2879" s="23" t="s">
        <v>2367</v>
      </c>
      <c r="C2879" s="23" t="s">
        <v>514</v>
      </c>
      <c r="D2879" s="13" t="s">
        <v>3925</v>
      </c>
      <c r="E2879" s="13" t="s">
        <v>1471</v>
      </c>
      <c r="F2879" s="13" t="s">
        <v>3925</v>
      </c>
      <c r="G2879" s="13" t="s">
        <v>1489</v>
      </c>
      <c r="H2879" s="36">
        <v>1</v>
      </c>
    </row>
    <row r="2880" spans="1:8">
      <c r="A2880" s="23">
        <v>2019</v>
      </c>
      <c r="B2880" s="23" t="s">
        <v>2367</v>
      </c>
      <c r="C2880" s="23" t="s">
        <v>514</v>
      </c>
      <c r="D2880" s="13" t="s">
        <v>3925</v>
      </c>
      <c r="E2880" s="13" t="s">
        <v>1471</v>
      </c>
      <c r="F2880" s="13" t="s">
        <v>3925</v>
      </c>
      <c r="G2880" s="13" t="s">
        <v>1472</v>
      </c>
      <c r="H2880" s="36">
        <v>1</v>
      </c>
    </row>
    <row r="2881" spans="1:8">
      <c r="A2881" s="23">
        <v>2019</v>
      </c>
      <c r="B2881" s="23" t="s">
        <v>2367</v>
      </c>
      <c r="C2881" s="23" t="s">
        <v>514</v>
      </c>
      <c r="D2881" s="13" t="s">
        <v>3925</v>
      </c>
      <c r="E2881" s="13" t="s">
        <v>1471</v>
      </c>
      <c r="F2881" s="13" t="s">
        <v>3925</v>
      </c>
      <c r="G2881" s="13" t="s">
        <v>3872</v>
      </c>
      <c r="H2881" s="36">
        <v>1</v>
      </c>
    </row>
    <row r="2882" spans="1:8">
      <c r="A2882" s="23">
        <v>2019</v>
      </c>
      <c r="B2882" s="23" t="s">
        <v>2367</v>
      </c>
      <c r="C2882" s="23" t="s">
        <v>514</v>
      </c>
      <c r="D2882" s="13" t="s">
        <v>3925</v>
      </c>
      <c r="E2882" s="13" t="s">
        <v>1472</v>
      </c>
      <c r="F2882" s="13" t="s">
        <v>23</v>
      </c>
      <c r="G2882" s="13" t="s">
        <v>1453</v>
      </c>
      <c r="H2882" s="36">
        <v>2</v>
      </c>
    </row>
    <row r="2883" spans="1:8">
      <c r="A2883" s="23">
        <v>2019</v>
      </c>
      <c r="B2883" s="23" t="s">
        <v>2367</v>
      </c>
      <c r="C2883" s="23" t="s">
        <v>514</v>
      </c>
      <c r="D2883" s="13" t="s">
        <v>3925</v>
      </c>
      <c r="E2883" s="13" t="s">
        <v>1472</v>
      </c>
      <c r="F2883" s="13" t="s">
        <v>185</v>
      </c>
      <c r="G2883" s="13" t="s">
        <v>1488</v>
      </c>
      <c r="H2883" s="36">
        <v>1</v>
      </c>
    </row>
    <row r="2884" spans="1:8">
      <c r="A2884" s="23">
        <v>2019</v>
      </c>
      <c r="B2884" s="23" t="s">
        <v>2367</v>
      </c>
      <c r="C2884" s="23" t="s">
        <v>514</v>
      </c>
      <c r="D2884" s="13" t="s">
        <v>3925</v>
      </c>
      <c r="E2884" s="13" t="s">
        <v>1472</v>
      </c>
      <c r="F2884" s="13" t="s">
        <v>23</v>
      </c>
      <c r="G2884" s="13" t="s">
        <v>1464</v>
      </c>
      <c r="H2884" s="36">
        <v>4</v>
      </c>
    </row>
    <row r="2885" spans="1:8">
      <c r="A2885" s="23">
        <v>2019</v>
      </c>
      <c r="B2885" s="23" t="s">
        <v>2367</v>
      </c>
      <c r="C2885" s="23" t="s">
        <v>514</v>
      </c>
      <c r="D2885" s="13" t="s">
        <v>3925</v>
      </c>
      <c r="E2885" s="13" t="s">
        <v>1472</v>
      </c>
      <c r="F2885" s="13" t="s">
        <v>3925</v>
      </c>
      <c r="G2885" s="13" t="s">
        <v>1471</v>
      </c>
      <c r="H2885" s="36">
        <v>1</v>
      </c>
    </row>
    <row r="2886" spans="1:8">
      <c r="A2886" s="23">
        <v>2019</v>
      </c>
      <c r="B2886" s="23" t="s">
        <v>2367</v>
      </c>
      <c r="C2886" s="23" t="s">
        <v>514</v>
      </c>
      <c r="D2886" s="13" t="s">
        <v>3925</v>
      </c>
      <c r="E2886" s="13" t="s">
        <v>1472</v>
      </c>
      <c r="F2886" s="13" t="s">
        <v>3925</v>
      </c>
      <c r="G2886" s="13" t="s">
        <v>3872</v>
      </c>
      <c r="H2886" s="36">
        <v>1</v>
      </c>
    </row>
    <row r="2887" spans="1:8">
      <c r="A2887" s="23">
        <v>2019</v>
      </c>
      <c r="B2887" s="23" t="s">
        <v>2367</v>
      </c>
      <c r="C2887" s="23" t="s">
        <v>514</v>
      </c>
      <c r="D2887" s="13" t="s">
        <v>3925</v>
      </c>
      <c r="E2887" s="13" t="s">
        <v>1472</v>
      </c>
      <c r="F2887" s="13" t="s">
        <v>3925</v>
      </c>
      <c r="G2887" s="13" t="s">
        <v>1487</v>
      </c>
      <c r="H2887" s="36">
        <v>1</v>
      </c>
    </row>
    <row r="2888" spans="1:8">
      <c r="A2888" s="23">
        <v>2019</v>
      </c>
      <c r="B2888" s="23" t="s">
        <v>2367</v>
      </c>
      <c r="C2888" s="23" t="s">
        <v>514</v>
      </c>
      <c r="D2888" s="13" t="s">
        <v>3925</v>
      </c>
      <c r="E2888" s="13" t="s">
        <v>1472</v>
      </c>
      <c r="F2888" s="13" t="s">
        <v>23</v>
      </c>
      <c r="G2888" s="13" t="s">
        <v>1490</v>
      </c>
      <c r="H2888" s="36">
        <v>1</v>
      </c>
    </row>
    <row r="2889" spans="1:8">
      <c r="A2889" s="23">
        <v>2019</v>
      </c>
      <c r="B2889" s="23" t="s">
        <v>2367</v>
      </c>
      <c r="C2889" s="23" t="s">
        <v>514</v>
      </c>
      <c r="D2889" s="13" t="s">
        <v>3925</v>
      </c>
      <c r="E2889" s="13" t="s">
        <v>3872</v>
      </c>
      <c r="F2889" s="13" t="s">
        <v>3925</v>
      </c>
      <c r="G2889" s="13" t="s">
        <v>1471</v>
      </c>
      <c r="H2889" s="36">
        <v>1</v>
      </c>
    </row>
    <row r="2890" spans="1:8">
      <c r="A2890" s="23">
        <v>2019</v>
      </c>
      <c r="B2890" s="23" t="s">
        <v>2367</v>
      </c>
      <c r="C2890" s="23" t="s">
        <v>514</v>
      </c>
      <c r="D2890" s="13" t="s">
        <v>3925</v>
      </c>
      <c r="E2890" s="13" t="s">
        <v>1487</v>
      </c>
      <c r="F2890" s="13" t="s">
        <v>3925</v>
      </c>
      <c r="G2890" s="13" t="s">
        <v>1472</v>
      </c>
      <c r="H2890" s="36">
        <v>1</v>
      </c>
    </row>
    <row r="2891" spans="1:8">
      <c r="A2891" s="23">
        <v>2020</v>
      </c>
      <c r="B2891" s="23" t="s">
        <v>2366</v>
      </c>
      <c r="C2891" s="23" t="s">
        <v>1886</v>
      </c>
      <c r="D2891" s="13" t="s">
        <v>5</v>
      </c>
      <c r="E2891" s="13" t="s">
        <v>559</v>
      </c>
      <c r="F2891" s="13" t="s">
        <v>23</v>
      </c>
      <c r="G2891" s="13" t="s">
        <v>1453</v>
      </c>
      <c r="H2891" s="36">
        <v>10</v>
      </c>
    </row>
    <row r="2892" spans="1:8">
      <c r="A2892" s="23">
        <v>2020</v>
      </c>
      <c r="B2892" s="23" t="s">
        <v>2366</v>
      </c>
      <c r="C2892" s="23" t="s">
        <v>1886</v>
      </c>
      <c r="D2892" s="13" t="s">
        <v>5</v>
      </c>
      <c r="E2892" s="13" t="s">
        <v>559</v>
      </c>
      <c r="F2892" s="13" t="s">
        <v>70</v>
      </c>
      <c r="G2892" s="13" t="s">
        <v>577</v>
      </c>
      <c r="H2892" s="36">
        <v>1</v>
      </c>
    </row>
    <row r="2893" spans="1:8">
      <c r="A2893" s="23">
        <v>2020</v>
      </c>
      <c r="B2893" s="23" t="s">
        <v>2366</v>
      </c>
      <c r="C2893" s="23" t="s">
        <v>1886</v>
      </c>
      <c r="D2893" s="13" t="s">
        <v>5</v>
      </c>
      <c r="E2893" s="13" t="s">
        <v>559</v>
      </c>
      <c r="F2893" s="13" t="s">
        <v>10</v>
      </c>
      <c r="G2893" s="13" t="s">
        <v>1455</v>
      </c>
      <c r="H2893" s="36">
        <v>11</v>
      </c>
    </row>
    <row r="2894" spans="1:8">
      <c r="A2894" s="23">
        <v>2020</v>
      </c>
      <c r="B2894" s="23" t="s">
        <v>2366</v>
      </c>
      <c r="C2894" s="23" t="s">
        <v>1886</v>
      </c>
      <c r="D2894" s="13" t="s">
        <v>5</v>
      </c>
      <c r="E2894" s="13" t="s">
        <v>559</v>
      </c>
      <c r="F2894" s="13" t="s">
        <v>5</v>
      </c>
      <c r="G2894" s="13" t="s">
        <v>1462</v>
      </c>
      <c r="H2894" s="36">
        <v>11</v>
      </c>
    </row>
    <row r="2895" spans="1:8">
      <c r="A2895" s="23">
        <v>2020</v>
      </c>
      <c r="B2895" s="23" t="s">
        <v>2366</v>
      </c>
      <c r="C2895" s="23" t="s">
        <v>1886</v>
      </c>
      <c r="D2895" s="13" t="s">
        <v>5</v>
      </c>
      <c r="E2895" s="13" t="s">
        <v>559</v>
      </c>
      <c r="F2895" s="13" t="s">
        <v>70</v>
      </c>
      <c r="G2895" s="13" t="s">
        <v>1469</v>
      </c>
      <c r="H2895" s="36">
        <v>1</v>
      </c>
    </row>
    <row r="2896" spans="1:8">
      <c r="A2896" s="23">
        <v>2020</v>
      </c>
      <c r="B2896" s="23" t="s">
        <v>2366</v>
      </c>
      <c r="C2896" s="23" t="s">
        <v>1886</v>
      </c>
      <c r="D2896" s="13" t="s">
        <v>5</v>
      </c>
      <c r="E2896" s="13" t="s">
        <v>559</v>
      </c>
      <c r="F2896" s="13" t="s">
        <v>104</v>
      </c>
      <c r="G2896" s="13" t="s">
        <v>1486</v>
      </c>
      <c r="H2896" s="36">
        <v>6</v>
      </c>
    </row>
    <row r="2897" spans="1:8">
      <c r="A2897" s="23">
        <v>2020</v>
      </c>
      <c r="B2897" s="23" t="s">
        <v>2366</v>
      </c>
      <c r="C2897" s="23" t="s">
        <v>1886</v>
      </c>
      <c r="D2897" s="13" t="s">
        <v>5</v>
      </c>
      <c r="E2897" s="13" t="s">
        <v>559</v>
      </c>
      <c r="F2897" s="13" t="s">
        <v>70</v>
      </c>
      <c r="G2897" s="13" t="s">
        <v>1478</v>
      </c>
      <c r="H2897" s="36">
        <v>1</v>
      </c>
    </row>
    <row r="2898" spans="1:8">
      <c r="A2898" s="23">
        <v>2020</v>
      </c>
      <c r="B2898" s="23" t="s">
        <v>2366</v>
      </c>
      <c r="C2898" s="23" t="s">
        <v>1886</v>
      </c>
      <c r="D2898" s="13" t="s">
        <v>5</v>
      </c>
      <c r="E2898" s="13" t="s">
        <v>1462</v>
      </c>
      <c r="F2898" s="13" t="s">
        <v>23</v>
      </c>
      <c r="G2898" s="13" t="s">
        <v>1453</v>
      </c>
      <c r="H2898" s="36">
        <v>15</v>
      </c>
    </row>
    <row r="2899" spans="1:8">
      <c r="A2899" s="23">
        <v>2020</v>
      </c>
      <c r="B2899" s="23" t="s">
        <v>2366</v>
      </c>
      <c r="C2899" s="23" t="s">
        <v>1886</v>
      </c>
      <c r="D2899" s="13" t="s">
        <v>5</v>
      </c>
      <c r="E2899" s="13" t="s">
        <v>1462</v>
      </c>
      <c r="F2899" s="13" t="s">
        <v>5</v>
      </c>
      <c r="G2899" s="13" t="s">
        <v>559</v>
      </c>
      <c r="H2899" s="36">
        <v>22</v>
      </c>
    </row>
    <row r="2900" spans="1:8">
      <c r="A2900" s="23">
        <v>2020</v>
      </c>
      <c r="B2900" s="23" t="s">
        <v>2366</v>
      </c>
      <c r="C2900" s="23" t="s">
        <v>1886</v>
      </c>
      <c r="D2900" s="13" t="s">
        <v>5</v>
      </c>
      <c r="E2900" s="13" t="s">
        <v>1462</v>
      </c>
      <c r="F2900" s="13" t="s">
        <v>10</v>
      </c>
      <c r="G2900" s="13" t="s">
        <v>1454</v>
      </c>
      <c r="H2900" s="36">
        <v>2</v>
      </c>
    </row>
    <row r="2901" spans="1:8">
      <c r="A2901" s="23">
        <v>2020</v>
      </c>
      <c r="B2901" s="23" t="s">
        <v>2366</v>
      </c>
      <c r="C2901" s="23" t="s">
        <v>1886</v>
      </c>
      <c r="D2901" s="13" t="s">
        <v>5</v>
      </c>
      <c r="E2901" s="13" t="s">
        <v>1462</v>
      </c>
      <c r="F2901" s="13" t="s">
        <v>10</v>
      </c>
      <c r="G2901" s="13" t="s">
        <v>1455</v>
      </c>
      <c r="H2901" s="36">
        <v>17</v>
      </c>
    </row>
    <row r="2902" spans="1:8">
      <c r="A2902" s="23">
        <v>2020</v>
      </c>
      <c r="B2902" s="23" t="s">
        <v>2366</v>
      </c>
      <c r="C2902" s="23" t="s">
        <v>1886</v>
      </c>
      <c r="D2902" s="13" t="s">
        <v>5</v>
      </c>
      <c r="E2902" s="13" t="s">
        <v>1462</v>
      </c>
      <c r="F2902" s="13" t="s">
        <v>76</v>
      </c>
      <c r="G2902" s="13" t="s">
        <v>1459</v>
      </c>
      <c r="H2902" s="36">
        <v>6</v>
      </c>
    </row>
    <row r="2903" spans="1:8">
      <c r="A2903" s="23">
        <v>2020</v>
      </c>
      <c r="B2903" s="23" t="s">
        <v>2366</v>
      </c>
      <c r="C2903" s="23" t="s">
        <v>1886</v>
      </c>
      <c r="D2903" s="13" t="s">
        <v>5</v>
      </c>
      <c r="E2903" s="13" t="s">
        <v>1462</v>
      </c>
      <c r="F2903" s="13" t="s">
        <v>104</v>
      </c>
      <c r="G2903" s="13" t="s">
        <v>1471</v>
      </c>
      <c r="H2903" s="36">
        <v>3</v>
      </c>
    </row>
    <row r="2904" spans="1:8">
      <c r="A2904" s="23">
        <v>2020</v>
      </c>
      <c r="B2904" s="23" t="s">
        <v>2366</v>
      </c>
      <c r="C2904" s="23" t="s">
        <v>1886</v>
      </c>
      <c r="D2904" s="13" t="s">
        <v>5</v>
      </c>
      <c r="E2904" s="13" t="s">
        <v>1462</v>
      </c>
      <c r="F2904" s="13" t="s">
        <v>104</v>
      </c>
      <c r="G2904" s="13" t="s">
        <v>1472</v>
      </c>
      <c r="H2904" s="36">
        <v>6</v>
      </c>
    </row>
    <row r="2905" spans="1:8">
      <c r="A2905" s="23">
        <v>2020</v>
      </c>
      <c r="B2905" s="23" t="s">
        <v>2366</v>
      </c>
      <c r="C2905" s="23" t="s">
        <v>1886</v>
      </c>
      <c r="D2905" s="13" t="s">
        <v>5</v>
      </c>
      <c r="E2905" s="13" t="s">
        <v>1462</v>
      </c>
      <c r="F2905" s="13" t="s">
        <v>86</v>
      </c>
      <c r="G2905" s="13" t="s">
        <v>5709</v>
      </c>
      <c r="H2905" s="36">
        <v>1</v>
      </c>
    </row>
    <row r="2906" spans="1:8">
      <c r="A2906" s="23">
        <v>2020</v>
      </c>
      <c r="B2906" s="23" t="s">
        <v>2366</v>
      </c>
      <c r="C2906" s="23" t="s">
        <v>1886</v>
      </c>
      <c r="D2906" s="13" t="s">
        <v>5</v>
      </c>
      <c r="E2906" s="13" t="s">
        <v>1462</v>
      </c>
      <c r="F2906" s="13" t="s">
        <v>156</v>
      </c>
      <c r="G2906" s="13" t="s">
        <v>1483</v>
      </c>
      <c r="H2906" s="36">
        <v>1</v>
      </c>
    </row>
    <row r="2907" spans="1:8">
      <c r="A2907" s="23">
        <v>2020</v>
      </c>
      <c r="B2907" s="23" t="s">
        <v>2366</v>
      </c>
      <c r="C2907" s="23" t="s">
        <v>1886</v>
      </c>
      <c r="D2907" s="13" t="s">
        <v>5</v>
      </c>
      <c r="E2907" s="13" t="s">
        <v>1462</v>
      </c>
      <c r="F2907" s="13" t="s">
        <v>164</v>
      </c>
      <c r="G2907" s="13" t="s">
        <v>584</v>
      </c>
      <c r="H2907" s="36">
        <v>1</v>
      </c>
    </row>
    <row r="2908" spans="1:8">
      <c r="A2908" s="23">
        <v>2020</v>
      </c>
      <c r="B2908" s="23" t="s">
        <v>2366</v>
      </c>
      <c r="C2908" s="23" t="s">
        <v>1886</v>
      </c>
      <c r="D2908" s="13" t="s">
        <v>5</v>
      </c>
      <c r="E2908" s="13" t="s">
        <v>1462</v>
      </c>
      <c r="F2908" s="13" t="s">
        <v>70</v>
      </c>
      <c r="G2908" s="13" t="s">
        <v>1478</v>
      </c>
      <c r="H2908" s="36">
        <v>1</v>
      </c>
    </row>
    <row r="2909" spans="1:8">
      <c r="A2909" s="23">
        <v>2020</v>
      </c>
      <c r="B2909" s="23" t="s">
        <v>2366</v>
      </c>
      <c r="C2909" s="23" t="s">
        <v>1886</v>
      </c>
      <c r="D2909" s="13" t="s">
        <v>10</v>
      </c>
      <c r="E2909" s="13" t="s">
        <v>1454</v>
      </c>
      <c r="F2909" s="13" t="s">
        <v>23</v>
      </c>
      <c r="G2909" s="13" t="s">
        <v>1453</v>
      </c>
      <c r="H2909" s="36">
        <v>1</v>
      </c>
    </row>
    <row r="2910" spans="1:8">
      <c r="A2910" s="23">
        <v>2020</v>
      </c>
      <c r="B2910" s="23" t="s">
        <v>2366</v>
      </c>
      <c r="C2910" s="23" t="s">
        <v>1886</v>
      </c>
      <c r="D2910" s="13" t="s">
        <v>10</v>
      </c>
      <c r="E2910" s="13" t="s">
        <v>1454</v>
      </c>
      <c r="F2910" s="13" t="s">
        <v>60</v>
      </c>
      <c r="G2910" s="13" t="s">
        <v>1458</v>
      </c>
      <c r="H2910" s="36">
        <v>1</v>
      </c>
    </row>
    <row r="2911" spans="1:8">
      <c r="A2911" s="23">
        <v>2020</v>
      </c>
      <c r="B2911" s="23" t="s">
        <v>2366</v>
      </c>
      <c r="C2911" s="23" t="s">
        <v>1886</v>
      </c>
      <c r="D2911" s="13" t="s">
        <v>10</v>
      </c>
      <c r="E2911" s="13" t="s">
        <v>1454</v>
      </c>
      <c r="F2911" s="13" t="s">
        <v>76</v>
      </c>
      <c r="G2911" s="13" t="s">
        <v>1459</v>
      </c>
      <c r="H2911" s="36">
        <v>4</v>
      </c>
    </row>
    <row r="2912" spans="1:8">
      <c r="A2912" s="23">
        <v>2020</v>
      </c>
      <c r="B2912" s="23" t="s">
        <v>2366</v>
      </c>
      <c r="C2912" s="23" t="s">
        <v>1886</v>
      </c>
      <c r="D2912" s="13" t="s">
        <v>10</v>
      </c>
      <c r="E2912" s="13" t="s">
        <v>1454</v>
      </c>
      <c r="F2912" s="13" t="s">
        <v>41</v>
      </c>
      <c r="G2912" s="13" t="s">
        <v>1461</v>
      </c>
      <c r="H2912" s="36">
        <v>1</v>
      </c>
    </row>
    <row r="2913" spans="1:8">
      <c r="A2913" s="23">
        <v>2020</v>
      </c>
      <c r="B2913" s="23" t="s">
        <v>2366</v>
      </c>
      <c r="C2913" s="23" t="s">
        <v>1886</v>
      </c>
      <c r="D2913" s="13" t="s">
        <v>10</v>
      </c>
      <c r="E2913" s="13" t="s">
        <v>1454</v>
      </c>
      <c r="F2913" s="13" t="s">
        <v>5</v>
      </c>
      <c r="G2913" s="13" t="s">
        <v>1462</v>
      </c>
      <c r="H2913" s="36">
        <v>2</v>
      </c>
    </row>
    <row r="2914" spans="1:8">
      <c r="A2914" s="23">
        <v>2020</v>
      </c>
      <c r="B2914" s="23" t="s">
        <v>2366</v>
      </c>
      <c r="C2914" s="23" t="s">
        <v>1886</v>
      </c>
      <c r="D2914" s="13" t="s">
        <v>10</v>
      </c>
      <c r="E2914" s="13" t="s">
        <v>1454</v>
      </c>
      <c r="F2914" s="13" t="s">
        <v>70</v>
      </c>
      <c r="G2914" s="13" t="s">
        <v>1466</v>
      </c>
      <c r="H2914" s="36">
        <v>2</v>
      </c>
    </row>
    <row r="2915" spans="1:8">
      <c r="A2915" s="23">
        <v>2020</v>
      </c>
      <c r="B2915" s="23" t="s">
        <v>2366</v>
      </c>
      <c r="C2915" s="23" t="s">
        <v>1886</v>
      </c>
      <c r="D2915" s="13" t="s">
        <v>10</v>
      </c>
      <c r="E2915" s="13" t="s">
        <v>1454</v>
      </c>
      <c r="F2915" s="13" t="s">
        <v>76</v>
      </c>
      <c r="G2915" s="13" t="s">
        <v>77</v>
      </c>
      <c r="H2915" s="36">
        <v>1</v>
      </c>
    </row>
    <row r="2916" spans="1:8">
      <c r="A2916" s="23">
        <v>2020</v>
      </c>
      <c r="B2916" s="23" t="s">
        <v>2366</v>
      </c>
      <c r="C2916" s="23" t="s">
        <v>1886</v>
      </c>
      <c r="D2916" s="13" t="s">
        <v>10</v>
      </c>
      <c r="E2916" s="13" t="s">
        <v>1454</v>
      </c>
      <c r="F2916" s="13" t="s">
        <v>164</v>
      </c>
      <c r="G2916" s="13" t="s">
        <v>584</v>
      </c>
      <c r="H2916" s="36">
        <v>6</v>
      </c>
    </row>
    <row r="2917" spans="1:8">
      <c r="A2917" s="23">
        <v>2020</v>
      </c>
      <c r="B2917" s="23" t="s">
        <v>2366</v>
      </c>
      <c r="C2917" s="23" t="s">
        <v>1886</v>
      </c>
      <c r="D2917" s="13" t="s">
        <v>10</v>
      </c>
      <c r="E2917" s="13" t="s">
        <v>1454</v>
      </c>
      <c r="F2917" s="13" t="s">
        <v>60</v>
      </c>
      <c r="G2917" s="13" t="s">
        <v>1477</v>
      </c>
      <c r="H2917" s="36">
        <v>1</v>
      </c>
    </row>
    <row r="2918" spans="1:8">
      <c r="A2918" s="23">
        <v>2020</v>
      </c>
      <c r="B2918" s="23" t="s">
        <v>2366</v>
      </c>
      <c r="C2918" s="23" t="s">
        <v>1886</v>
      </c>
      <c r="D2918" s="13" t="s">
        <v>10</v>
      </c>
      <c r="E2918" s="13" t="s">
        <v>1455</v>
      </c>
      <c r="F2918" s="13" t="s">
        <v>23</v>
      </c>
      <c r="G2918" s="13" t="s">
        <v>1453</v>
      </c>
      <c r="H2918" s="36">
        <v>1</v>
      </c>
    </row>
    <row r="2919" spans="1:8">
      <c r="A2919" s="23">
        <v>2020</v>
      </c>
      <c r="B2919" s="23" t="s">
        <v>2366</v>
      </c>
      <c r="C2919" s="23" t="s">
        <v>1886</v>
      </c>
      <c r="D2919" s="13" t="s">
        <v>10</v>
      </c>
      <c r="E2919" s="13" t="s">
        <v>1455</v>
      </c>
      <c r="F2919" s="13" t="s">
        <v>70</v>
      </c>
      <c r="G2919" s="13" t="s">
        <v>577</v>
      </c>
      <c r="H2919" s="36">
        <v>5</v>
      </c>
    </row>
    <row r="2920" spans="1:8">
      <c r="A2920" s="23">
        <v>2020</v>
      </c>
      <c r="B2920" s="23" t="s">
        <v>2366</v>
      </c>
      <c r="C2920" s="23" t="s">
        <v>1886</v>
      </c>
      <c r="D2920" s="13" t="s">
        <v>10</v>
      </c>
      <c r="E2920" s="13" t="s">
        <v>1455</v>
      </c>
      <c r="F2920" s="13" t="s">
        <v>5</v>
      </c>
      <c r="G2920" s="13" t="s">
        <v>559</v>
      </c>
      <c r="H2920" s="36">
        <v>3</v>
      </c>
    </row>
    <row r="2921" spans="1:8">
      <c r="A2921" s="23">
        <v>2020</v>
      </c>
      <c r="B2921" s="23" t="s">
        <v>2366</v>
      </c>
      <c r="C2921" s="23" t="s">
        <v>1886</v>
      </c>
      <c r="D2921" s="13" t="s">
        <v>10</v>
      </c>
      <c r="E2921" s="13" t="s">
        <v>1455</v>
      </c>
      <c r="F2921" s="13" t="s">
        <v>10</v>
      </c>
      <c r="G2921" s="13" t="s">
        <v>1454</v>
      </c>
      <c r="H2921" s="36">
        <v>7</v>
      </c>
    </row>
    <row r="2922" spans="1:8">
      <c r="A2922" s="23">
        <v>2020</v>
      </c>
      <c r="B2922" s="23" t="s">
        <v>2366</v>
      </c>
      <c r="C2922" s="23" t="s">
        <v>1886</v>
      </c>
      <c r="D2922" s="13" t="s">
        <v>10</v>
      </c>
      <c r="E2922" s="13" t="s">
        <v>1455</v>
      </c>
      <c r="F2922" s="13" t="s">
        <v>60</v>
      </c>
      <c r="G2922" s="13" t="s">
        <v>1458</v>
      </c>
      <c r="H2922" s="36">
        <v>1</v>
      </c>
    </row>
    <row r="2923" spans="1:8">
      <c r="A2923" s="23">
        <v>2020</v>
      </c>
      <c r="B2923" s="23" t="s">
        <v>2366</v>
      </c>
      <c r="C2923" s="23" t="s">
        <v>1886</v>
      </c>
      <c r="D2923" s="13" t="s">
        <v>10</v>
      </c>
      <c r="E2923" s="13" t="s">
        <v>1455</v>
      </c>
      <c r="F2923" s="13" t="s">
        <v>76</v>
      </c>
      <c r="G2923" s="13" t="s">
        <v>1459</v>
      </c>
      <c r="H2923" s="36">
        <v>7</v>
      </c>
    </row>
    <row r="2924" spans="1:8">
      <c r="A2924" s="23">
        <v>2020</v>
      </c>
      <c r="B2924" s="23" t="s">
        <v>2366</v>
      </c>
      <c r="C2924" s="23" t="s">
        <v>1886</v>
      </c>
      <c r="D2924" s="13" t="s">
        <v>10</v>
      </c>
      <c r="E2924" s="13" t="s">
        <v>1455</v>
      </c>
      <c r="F2924" s="13" t="s">
        <v>94</v>
      </c>
      <c r="G2924" s="13" t="s">
        <v>1463</v>
      </c>
      <c r="H2924" s="36">
        <v>1</v>
      </c>
    </row>
    <row r="2925" spans="1:8">
      <c r="A2925" s="23">
        <v>2020</v>
      </c>
      <c r="B2925" s="23" t="s">
        <v>2366</v>
      </c>
      <c r="C2925" s="23" t="s">
        <v>1886</v>
      </c>
      <c r="D2925" s="13" t="s">
        <v>10</v>
      </c>
      <c r="E2925" s="13" t="s">
        <v>1455</v>
      </c>
      <c r="F2925" s="13" t="s">
        <v>70</v>
      </c>
      <c r="G2925" s="13" t="s">
        <v>1466</v>
      </c>
      <c r="H2925" s="36">
        <v>4</v>
      </c>
    </row>
    <row r="2926" spans="1:8">
      <c r="A2926" s="23">
        <v>2020</v>
      </c>
      <c r="B2926" s="23" t="s">
        <v>2366</v>
      </c>
      <c r="C2926" s="23" t="s">
        <v>1886</v>
      </c>
      <c r="D2926" s="13" t="s">
        <v>10</v>
      </c>
      <c r="E2926" s="13" t="s">
        <v>1455</v>
      </c>
      <c r="F2926" s="13" t="s">
        <v>100</v>
      </c>
      <c r="G2926" s="13" t="s">
        <v>1468</v>
      </c>
      <c r="H2926" s="36">
        <v>4</v>
      </c>
    </row>
    <row r="2927" spans="1:8">
      <c r="A2927" s="23">
        <v>2020</v>
      </c>
      <c r="B2927" s="23" t="s">
        <v>2366</v>
      </c>
      <c r="C2927" s="23" t="s">
        <v>1886</v>
      </c>
      <c r="D2927" s="13" t="s">
        <v>10</v>
      </c>
      <c r="E2927" s="13" t="s">
        <v>1455</v>
      </c>
      <c r="F2927" s="13" t="s">
        <v>70</v>
      </c>
      <c r="G2927" s="13" t="s">
        <v>1469</v>
      </c>
      <c r="H2927" s="36">
        <v>2</v>
      </c>
    </row>
    <row r="2928" spans="1:8">
      <c r="A2928" s="23">
        <v>2020</v>
      </c>
      <c r="B2928" s="23" t="s">
        <v>2366</v>
      </c>
      <c r="C2928" s="23" t="s">
        <v>1886</v>
      </c>
      <c r="D2928" s="13" t="s">
        <v>10</v>
      </c>
      <c r="E2928" s="13" t="s">
        <v>1455</v>
      </c>
      <c r="F2928" s="13" t="s">
        <v>86</v>
      </c>
      <c r="G2928" s="13" t="s">
        <v>5709</v>
      </c>
      <c r="H2928" s="36">
        <v>2</v>
      </c>
    </row>
    <row r="2929" spans="1:8">
      <c r="A2929" s="23">
        <v>2020</v>
      </c>
      <c r="B2929" s="23" t="s">
        <v>2366</v>
      </c>
      <c r="C2929" s="23" t="s">
        <v>1886</v>
      </c>
      <c r="D2929" s="13" t="s">
        <v>10</v>
      </c>
      <c r="E2929" s="13" t="s">
        <v>1455</v>
      </c>
      <c r="F2929" s="13" t="s">
        <v>14</v>
      </c>
      <c r="G2929" s="13" t="s">
        <v>1476</v>
      </c>
      <c r="H2929" s="36">
        <v>1</v>
      </c>
    </row>
    <row r="2930" spans="1:8">
      <c r="A2930" s="23">
        <v>2020</v>
      </c>
      <c r="B2930" s="23" t="s">
        <v>2366</v>
      </c>
      <c r="C2930" s="23" t="s">
        <v>1886</v>
      </c>
      <c r="D2930" s="13" t="s">
        <v>10</v>
      </c>
      <c r="E2930" s="13" t="s">
        <v>1455</v>
      </c>
      <c r="F2930" s="13" t="s">
        <v>164</v>
      </c>
      <c r="G2930" s="13" t="s">
        <v>584</v>
      </c>
      <c r="H2930" s="36">
        <v>3</v>
      </c>
    </row>
    <row r="2931" spans="1:8">
      <c r="A2931" s="23">
        <v>2020</v>
      </c>
      <c r="B2931" s="23" t="s">
        <v>2366</v>
      </c>
      <c r="C2931" s="23" t="s">
        <v>1886</v>
      </c>
      <c r="D2931" s="13" t="s">
        <v>10</v>
      </c>
      <c r="E2931" s="13" t="s">
        <v>1455</v>
      </c>
      <c r="F2931" s="13" t="s">
        <v>70</v>
      </c>
      <c r="G2931" s="13" t="s">
        <v>1478</v>
      </c>
      <c r="H2931" s="36">
        <v>3</v>
      </c>
    </row>
    <row r="2932" spans="1:8">
      <c r="A2932" s="23">
        <v>2020</v>
      </c>
      <c r="B2932" s="23" t="s">
        <v>2366</v>
      </c>
      <c r="C2932" s="23" t="s">
        <v>1886</v>
      </c>
      <c r="D2932" s="13" t="s">
        <v>10</v>
      </c>
      <c r="E2932" s="13" t="s">
        <v>1467</v>
      </c>
      <c r="F2932" s="13" t="s">
        <v>23</v>
      </c>
      <c r="G2932" s="13" t="s">
        <v>1453</v>
      </c>
      <c r="H2932" s="36">
        <v>1</v>
      </c>
    </row>
    <row r="2933" spans="1:8">
      <c r="A2933" s="23">
        <v>2020</v>
      </c>
      <c r="B2933" s="23" t="s">
        <v>2366</v>
      </c>
      <c r="C2933" s="23" t="s">
        <v>1886</v>
      </c>
      <c r="D2933" s="13" t="s">
        <v>10</v>
      </c>
      <c r="E2933" s="13" t="s">
        <v>1467</v>
      </c>
      <c r="F2933" s="13" t="s">
        <v>10</v>
      </c>
      <c r="G2933" s="13" t="s">
        <v>1454</v>
      </c>
      <c r="H2933" s="36">
        <v>1</v>
      </c>
    </row>
    <row r="2934" spans="1:8">
      <c r="A2934" s="23">
        <v>2020</v>
      </c>
      <c r="B2934" s="23" t="s">
        <v>2366</v>
      </c>
      <c r="C2934" s="23" t="s">
        <v>1886</v>
      </c>
      <c r="D2934" s="13" t="s">
        <v>10</v>
      </c>
      <c r="E2934" s="13" t="s">
        <v>1467</v>
      </c>
      <c r="F2934" s="13" t="s">
        <v>76</v>
      </c>
      <c r="G2934" s="13" t="s">
        <v>1459</v>
      </c>
      <c r="H2934" s="36">
        <v>1</v>
      </c>
    </row>
    <row r="2935" spans="1:8">
      <c r="A2935" s="23">
        <v>2020</v>
      </c>
      <c r="B2935" s="23" t="s">
        <v>2366</v>
      </c>
      <c r="C2935" s="23" t="s">
        <v>1886</v>
      </c>
      <c r="D2935" s="13" t="s">
        <v>10</v>
      </c>
      <c r="E2935" s="13" t="s">
        <v>1467</v>
      </c>
      <c r="F2935" s="13" t="s">
        <v>70</v>
      </c>
      <c r="G2935" s="13" t="s">
        <v>1466</v>
      </c>
      <c r="H2935" s="36">
        <v>3</v>
      </c>
    </row>
    <row r="2936" spans="1:8">
      <c r="A2936" s="23">
        <v>2020</v>
      </c>
      <c r="B2936" s="23" t="s">
        <v>2366</v>
      </c>
      <c r="C2936" s="23" t="s">
        <v>1886</v>
      </c>
      <c r="D2936" s="13" t="s">
        <v>10</v>
      </c>
      <c r="E2936" s="13" t="s">
        <v>1467</v>
      </c>
      <c r="F2936" s="13" t="s">
        <v>100</v>
      </c>
      <c r="G2936" s="13" t="s">
        <v>1468</v>
      </c>
      <c r="H2936" s="36">
        <v>1</v>
      </c>
    </row>
    <row r="2937" spans="1:8">
      <c r="A2937" s="23">
        <v>2020</v>
      </c>
      <c r="B2937" s="23" t="s">
        <v>2366</v>
      </c>
      <c r="C2937" s="23" t="s">
        <v>1886</v>
      </c>
      <c r="D2937" s="13" t="s">
        <v>10</v>
      </c>
      <c r="E2937" s="13" t="s">
        <v>1467</v>
      </c>
      <c r="F2937" s="13" t="s">
        <v>104</v>
      </c>
      <c r="G2937" s="13" t="s">
        <v>1486</v>
      </c>
      <c r="H2937" s="36">
        <v>1</v>
      </c>
    </row>
    <row r="2938" spans="1:8">
      <c r="A2938" s="23">
        <v>2020</v>
      </c>
      <c r="B2938" s="23" t="s">
        <v>2366</v>
      </c>
      <c r="C2938" s="23" t="s">
        <v>1886</v>
      </c>
      <c r="D2938" s="13" t="s">
        <v>10</v>
      </c>
      <c r="E2938" s="13" t="s">
        <v>1467</v>
      </c>
      <c r="F2938" s="13" t="s">
        <v>104</v>
      </c>
      <c r="G2938" s="13" t="s">
        <v>1470</v>
      </c>
      <c r="H2938" s="36">
        <v>1</v>
      </c>
    </row>
    <row r="2939" spans="1:8">
      <c r="A2939" s="23">
        <v>2020</v>
      </c>
      <c r="B2939" s="23" t="s">
        <v>2366</v>
      </c>
      <c r="C2939" s="23" t="s">
        <v>1886</v>
      </c>
      <c r="D2939" s="13" t="s">
        <v>10</v>
      </c>
      <c r="E2939" s="13" t="s">
        <v>1467</v>
      </c>
      <c r="F2939" s="13" t="s">
        <v>104</v>
      </c>
      <c r="G2939" s="13" t="s">
        <v>1471</v>
      </c>
      <c r="H2939" s="36">
        <v>1</v>
      </c>
    </row>
    <row r="2940" spans="1:8">
      <c r="A2940" s="23">
        <v>2020</v>
      </c>
      <c r="B2940" s="23" t="s">
        <v>2366</v>
      </c>
      <c r="C2940" s="23" t="s">
        <v>1886</v>
      </c>
      <c r="D2940" s="13" t="s">
        <v>10</v>
      </c>
      <c r="E2940" s="13" t="s">
        <v>1467</v>
      </c>
      <c r="F2940" s="13" t="s">
        <v>164</v>
      </c>
      <c r="G2940" s="13" t="s">
        <v>584</v>
      </c>
      <c r="H2940" s="36">
        <v>1</v>
      </c>
    </row>
    <row r="2941" spans="1:8">
      <c r="A2941" s="23">
        <v>2020</v>
      </c>
      <c r="B2941" s="23" t="s">
        <v>2366</v>
      </c>
      <c r="C2941" s="23" t="s">
        <v>1886</v>
      </c>
      <c r="D2941" s="13" t="s">
        <v>10</v>
      </c>
      <c r="E2941" s="13" t="s">
        <v>1467</v>
      </c>
      <c r="F2941" s="13" t="s">
        <v>70</v>
      </c>
      <c r="G2941" s="13" t="s">
        <v>1478</v>
      </c>
      <c r="H2941" s="36">
        <v>1</v>
      </c>
    </row>
    <row r="2942" spans="1:8">
      <c r="A2942" s="23">
        <v>2020</v>
      </c>
      <c r="B2942" s="23" t="s">
        <v>2366</v>
      </c>
      <c r="C2942" s="23" t="s">
        <v>1886</v>
      </c>
      <c r="D2942" s="13" t="s">
        <v>14</v>
      </c>
      <c r="E2942" s="13" t="s">
        <v>1456</v>
      </c>
      <c r="F2942" s="13" t="s">
        <v>14</v>
      </c>
      <c r="G2942" s="13" t="s">
        <v>1475</v>
      </c>
      <c r="H2942" s="36">
        <v>2</v>
      </c>
    </row>
    <row r="2943" spans="1:8">
      <c r="A2943" s="23">
        <v>2020</v>
      </c>
      <c r="B2943" s="23" t="s">
        <v>2366</v>
      </c>
      <c r="C2943" s="23" t="s">
        <v>1886</v>
      </c>
      <c r="D2943" s="13" t="s">
        <v>14</v>
      </c>
      <c r="E2943" s="13" t="s">
        <v>1457</v>
      </c>
      <c r="F2943" s="13" t="s">
        <v>70</v>
      </c>
      <c r="G2943" s="13" t="s">
        <v>577</v>
      </c>
      <c r="H2943" s="36">
        <v>1</v>
      </c>
    </row>
    <row r="2944" spans="1:8">
      <c r="A2944" s="23">
        <v>2020</v>
      </c>
      <c r="B2944" s="23" t="s">
        <v>2366</v>
      </c>
      <c r="C2944" s="23" t="s">
        <v>1886</v>
      </c>
      <c r="D2944" s="13" t="s">
        <v>14</v>
      </c>
      <c r="E2944" s="13" t="s">
        <v>1457</v>
      </c>
      <c r="F2944" s="13" t="s">
        <v>10</v>
      </c>
      <c r="G2944" s="13" t="s">
        <v>1455</v>
      </c>
      <c r="H2944" s="36">
        <v>1</v>
      </c>
    </row>
    <row r="2945" spans="1:8">
      <c r="A2945" s="23">
        <v>2020</v>
      </c>
      <c r="B2945" s="23" t="s">
        <v>2366</v>
      </c>
      <c r="C2945" s="23" t="s">
        <v>1886</v>
      </c>
      <c r="D2945" s="13" t="s">
        <v>14</v>
      </c>
      <c r="E2945" s="13" t="s">
        <v>1457</v>
      </c>
      <c r="F2945" s="13" t="s">
        <v>14</v>
      </c>
      <c r="G2945" s="13" t="s">
        <v>1456</v>
      </c>
      <c r="H2945" s="36">
        <v>1</v>
      </c>
    </row>
    <row r="2946" spans="1:8">
      <c r="A2946" s="23">
        <v>2020</v>
      </c>
      <c r="B2946" s="23" t="s">
        <v>2366</v>
      </c>
      <c r="C2946" s="23" t="s">
        <v>1886</v>
      </c>
      <c r="D2946" s="13" t="s">
        <v>14</v>
      </c>
      <c r="E2946" s="13" t="s">
        <v>1457</v>
      </c>
      <c r="F2946" s="13" t="s">
        <v>41</v>
      </c>
      <c r="G2946" s="13" t="s">
        <v>1461</v>
      </c>
      <c r="H2946" s="36">
        <v>1</v>
      </c>
    </row>
    <row r="2947" spans="1:8">
      <c r="A2947" s="23">
        <v>2020</v>
      </c>
      <c r="B2947" s="23" t="s">
        <v>2366</v>
      </c>
      <c r="C2947" s="23" t="s">
        <v>1886</v>
      </c>
      <c r="D2947" s="13" t="s">
        <v>14</v>
      </c>
      <c r="E2947" s="13" t="s">
        <v>1457</v>
      </c>
      <c r="F2947" s="13" t="s">
        <v>5</v>
      </c>
      <c r="G2947" s="13" t="s">
        <v>1462</v>
      </c>
      <c r="H2947" s="36">
        <v>1</v>
      </c>
    </row>
    <row r="2948" spans="1:8">
      <c r="A2948" s="23">
        <v>2020</v>
      </c>
      <c r="B2948" s="23" t="s">
        <v>2366</v>
      </c>
      <c r="C2948" s="23" t="s">
        <v>1886</v>
      </c>
      <c r="D2948" s="13" t="s">
        <v>14</v>
      </c>
      <c r="E2948" s="13" t="s">
        <v>1457</v>
      </c>
      <c r="F2948" s="13" t="s">
        <v>94</v>
      </c>
      <c r="G2948" s="13" t="s">
        <v>1463</v>
      </c>
      <c r="H2948" s="36">
        <v>12</v>
      </c>
    </row>
    <row r="2949" spans="1:8">
      <c r="A2949" s="23">
        <v>2020</v>
      </c>
      <c r="B2949" s="23" t="s">
        <v>2366</v>
      </c>
      <c r="C2949" s="23" t="s">
        <v>1886</v>
      </c>
      <c r="D2949" s="13" t="s">
        <v>14</v>
      </c>
      <c r="E2949" s="13" t="s">
        <v>1457</v>
      </c>
      <c r="F2949" s="13" t="s">
        <v>100</v>
      </c>
      <c r="G2949" s="13" t="s">
        <v>1468</v>
      </c>
      <c r="H2949" s="36">
        <v>1</v>
      </c>
    </row>
    <row r="2950" spans="1:8">
      <c r="A2950" s="23">
        <v>2020</v>
      </c>
      <c r="B2950" s="23" t="s">
        <v>2366</v>
      </c>
      <c r="C2950" s="23" t="s">
        <v>1886</v>
      </c>
      <c r="D2950" s="13" t="s">
        <v>14</v>
      </c>
      <c r="E2950" s="13" t="s">
        <v>1457</v>
      </c>
      <c r="F2950" s="13" t="s">
        <v>14</v>
      </c>
      <c r="G2950" s="13" t="s">
        <v>1475</v>
      </c>
      <c r="H2950" s="36">
        <v>10</v>
      </c>
    </row>
    <row r="2951" spans="1:8">
      <c r="A2951" s="23">
        <v>2020</v>
      </c>
      <c r="B2951" s="23" t="s">
        <v>2366</v>
      </c>
      <c r="C2951" s="23" t="s">
        <v>1886</v>
      </c>
      <c r="D2951" s="13" t="s">
        <v>14</v>
      </c>
      <c r="E2951" s="13" t="s">
        <v>1457</v>
      </c>
      <c r="F2951" s="13" t="s">
        <v>70</v>
      </c>
      <c r="G2951" s="13" t="s">
        <v>1478</v>
      </c>
      <c r="H2951" s="36">
        <v>1</v>
      </c>
    </row>
    <row r="2952" spans="1:8">
      <c r="A2952" s="23">
        <v>2020</v>
      </c>
      <c r="B2952" s="23" t="s">
        <v>2366</v>
      </c>
      <c r="C2952" s="23" t="s">
        <v>1886</v>
      </c>
      <c r="D2952" s="13" t="s">
        <v>14</v>
      </c>
      <c r="E2952" s="13" t="s">
        <v>1474</v>
      </c>
      <c r="F2952" s="13" t="s">
        <v>100</v>
      </c>
      <c r="G2952" s="13" t="s">
        <v>1468</v>
      </c>
      <c r="H2952" s="36">
        <v>1</v>
      </c>
    </row>
    <row r="2953" spans="1:8">
      <c r="A2953" s="23">
        <v>2020</v>
      </c>
      <c r="B2953" s="23" t="s">
        <v>2366</v>
      </c>
      <c r="C2953" s="23" t="s">
        <v>1886</v>
      </c>
      <c r="D2953" s="13" t="s">
        <v>14</v>
      </c>
      <c r="E2953" s="13" t="s">
        <v>1474</v>
      </c>
      <c r="F2953" s="13" t="s">
        <v>104</v>
      </c>
      <c r="G2953" s="13" t="s">
        <v>1486</v>
      </c>
      <c r="H2953" s="36">
        <v>1</v>
      </c>
    </row>
    <row r="2954" spans="1:8">
      <c r="A2954" s="23">
        <v>2020</v>
      </c>
      <c r="B2954" s="23" t="s">
        <v>2366</v>
      </c>
      <c r="C2954" s="23" t="s">
        <v>1886</v>
      </c>
      <c r="D2954" s="13" t="s">
        <v>14</v>
      </c>
      <c r="E2954" s="13" t="s">
        <v>1474</v>
      </c>
      <c r="F2954" s="13" t="s">
        <v>167</v>
      </c>
      <c r="G2954" s="13" t="s">
        <v>1479</v>
      </c>
      <c r="H2954" s="36">
        <v>1</v>
      </c>
    </row>
    <row r="2955" spans="1:8">
      <c r="A2955" s="23">
        <v>2020</v>
      </c>
      <c r="B2955" s="23" t="s">
        <v>2366</v>
      </c>
      <c r="C2955" s="23" t="s">
        <v>1886</v>
      </c>
      <c r="D2955" s="13" t="s">
        <v>14</v>
      </c>
      <c r="E2955" s="13" t="s">
        <v>1475</v>
      </c>
      <c r="F2955" s="13" t="s">
        <v>14</v>
      </c>
      <c r="G2955" s="13" t="s">
        <v>1456</v>
      </c>
      <c r="H2955" s="36">
        <v>1</v>
      </c>
    </row>
    <row r="2956" spans="1:8">
      <c r="A2956" s="23">
        <v>2020</v>
      </c>
      <c r="B2956" s="23" t="s">
        <v>2366</v>
      </c>
      <c r="C2956" s="23" t="s">
        <v>1886</v>
      </c>
      <c r="D2956" s="13" t="s">
        <v>14</v>
      </c>
      <c r="E2956" s="13" t="s">
        <v>1475</v>
      </c>
      <c r="F2956" s="13" t="s">
        <v>14</v>
      </c>
      <c r="G2956" s="13" t="s">
        <v>1457</v>
      </c>
      <c r="H2956" s="36">
        <v>2</v>
      </c>
    </row>
    <row r="2957" spans="1:8">
      <c r="A2957" s="23">
        <v>2020</v>
      </c>
      <c r="B2957" s="23" t="s">
        <v>2366</v>
      </c>
      <c r="C2957" s="23" t="s">
        <v>1886</v>
      </c>
      <c r="D2957" s="13" t="s">
        <v>14</v>
      </c>
      <c r="E2957" s="13" t="s">
        <v>1476</v>
      </c>
      <c r="F2957" s="13" t="s">
        <v>23</v>
      </c>
      <c r="G2957" s="13" t="s">
        <v>1453</v>
      </c>
      <c r="H2957" s="36">
        <v>3</v>
      </c>
    </row>
    <row r="2958" spans="1:8">
      <c r="A2958" s="23">
        <v>2020</v>
      </c>
      <c r="B2958" s="23" t="s">
        <v>2366</v>
      </c>
      <c r="C2958" s="23" t="s">
        <v>1886</v>
      </c>
      <c r="D2958" s="13" t="s">
        <v>14</v>
      </c>
      <c r="E2958" s="13" t="s">
        <v>1476</v>
      </c>
      <c r="F2958" s="13" t="s">
        <v>70</v>
      </c>
      <c r="G2958" s="13" t="s">
        <v>577</v>
      </c>
      <c r="H2958" s="36">
        <v>2</v>
      </c>
    </row>
    <row r="2959" spans="1:8">
      <c r="A2959" s="23">
        <v>2020</v>
      </c>
      <c r="B2959" s="23" t="s">
        <v>2366</v>
      </c>
      <c r="C2959" s="23" t="s">
        <v>1886</v>
      </c>
      <c r="D2959" s="13" t="s">
        <v>14</v>
      </c>
      <c r="E2959" s="13" t="s">
        <v>1476</v>
      </c>
      <c r="F2959" s="13" t="s">
        <v>14</v>
      </c>
      <c r="G2959" s="13" t="s">
        <v>1456</v>
      </c>
      <c r="H2959" s="36">
        <v>1</v>
      </c>
    </row>
    <row r="2960" spans="1:8">
      <c r="A2960" s="23">
        <v>2020</v>
      </c>
      <c r="B2960" s="23" t="s">
        <v>2366</v>
      </c>
      <c r="C2960" s="23" t="s">
        <v>1886</v>
      </c>
      <c r="D2960" s="13" t="s">
        <v>14</v>
      </c>
      <c r="E2960" s="13" t="s">
        <v>1476</v>
      </c>
      <c r="F2960" s="13" t="s">
        <v>89</v>
      </c>
      <c r="G2960" s="13" t="s">
        <v>1465</v>
      </c>
      <c r="H2960" s="36">
        <v>1</v>
      </c>
    </row>
    <row r="2961" spans="1:8">
      <c r="A2961" s="23">
        <v>2020</v>
      </c>
      <c r="B2961" s="23" t="s">
        <v>2366</v>
      </c>
      <c r="C2961" s="23" t="s">
        <v>1886</v>
      </c>
      <c r="D2961" s="13" t="s">
        <v>14</v>
      </c>
      <c r="E2961" s="13" t="s">
        <v>1476</v>
      </c>
      <c r="F2961" s="13" t="s">
        <v>86</v>
      </c>
      <c r="G2961" s="13" t="s">
        <v>3881</v>
      </c>
      <c r="H2961" s="36">
        <v>1</v>
      </c>
    </row>
    <row r="2962" spans="1:8">
      <c r="A2962" s="23">
        <v>2020</v>
      </c>
      <c r="B2962" s="23" t="s">
        <v>2366</v>
      </c>
      <c r="C2962" s="23" t="s">
        <v>1886</v>
      </c>
      <c r="D2962" s="13" t="s">
        <v>14</v>
      </c>
      <c r="E2962" s="13" t="s">
        <v>1476</v>
      </c>
      <c r="F2962" s="13" t="s">
        <v>164</v>
      </c>
      <c r="G2962" s="13" t="s">
        <v>584</v>
      </c>
      <c r="H2962" s="36">
        <v>1</v>
      </c>
    </row>
    <row r="2963" spans="1:8">
      <c r="A2963" s="23">
        <v>2020</v>
      </c>
      <c r="B2963" s="23" t="s">
        <v>2366</v>
      </c>
      <c r="C2963" s="23" t="s">
        <v>1886</v>
      </c>
      <c r="D2963" s="13" t="s">
        <v>23</v>
      </c>
      <c r="E2963" s="13" t="s">
        <v>1453</v>
      </c>
      <c r="F2963" s="13" t="s">
        <v>10</v>
      </c>
      <c r="G2963" s="13" t="s">
        <v>1454</v>
      </c>
      <c r="H2963" s="36">
        <v>1</v>
      </c>
    </row>
    <row r="2964" spans="1:8">
      <c r="A2964" s="23">
        <v>2020</v>
      </c>
      <c r="B2964" s="23" t="s">
        <v>2366</v>
      </c>
      <c r="C2964" s="23" t="s">
        <v>1886</v>
      </c>
      <c r="D2964" s="13" t="s">
        <v>23</v>
      </c>
      <c r="E2964" s="13" t="s">
        <v>1453</v>
      </c>
      <c r="F2964" s="13" t="s">
        <v>10</v>
      </c>
      <c r="G2964" s="13" t="s">
        <v>1455</v>
      </c>
      <c r="H2964" s="36">
        <v>1</v>
      </c>
    </row>
    <row r="2965" spans="1:8">
      <c r="A2965" s="23">
        <v>2020</v>
      </c>
      <c r="B2965" s="23" t="s">
        <v>2366</v>
      </c>
      <c r="C2965" s="23" t="s">
        <v>1886</v>
      </c>
      <c r="D2965" s="13" t="s">
        <v>23</v>
      </c>
      <c r="E2965" s="13" t="s">
        <v>1453</v>
      </c>
      <c r="F2965" s="13" t="s">
        <v>60</v>
      </c>
      <c r="G2965" s="13" t="s">
        <v>1458</v>
      </c>
      <c r="H2965" s="36">
        <v>2</v>
      </c>
    </row>
    <row r="2966" spans="1:8">
      <c r="A2966" s="23">
        <v>2020</v>
      </c>
      <c r="B2966" s="23" t="s">
        <v>2366</v>
      </c>
      <c r="C2966" s="23" t="s">
        <v>1886</v>
      </c>
      <c r="D2966" s="13" t="s">
        <v>23</v>
      </c>
      <c r="E2966" s="13" t="s">
        <v>1453</v>
      </c>
      <c r="F2966" s="13" t="s">
        <v>76</v>
      </c>
      <c r="G2966" s="13" t="s">
        <v>1459</v>
      </c>
      <c r="H2966" s="36">
        <v>12</v>
      </c>
    </row>
    <row r="2967" spans="1:8">
      <c r="A2967" s="23">
        <v>2020</v>
      </c>
      <c r="B2967" s="23" t="s">
        <v>2366</v>
      </c>
      <c r="C2967" s="23" t="s">
        <v>1886</v>
      </c>
      <c r="D2967" s="13" t="s">
        <v>23</v>
      </c>
      <c r="E2967" s="13" t="s">
        <v>1453</v>
      </c>
      <c r="F2967" s="13" t="s">
        <v>23</v>
      </c>
      <c r="G2967" s="13" t="s">
        <v>1460</v>
      </c>
      <c r="H2967" s="36">
        <v>8</v>
      </c>
    </row>
    <row r="2968" spans="1:8">
      <c r="A2968" s="23">
        <v>2020</v>
      </c>
      <c r="B2968" s="23" t="s">
        <v>2366</v>
      </c>
      <c r="C2968" s="23" t="s">
        <v>1886</v>
      </c>
      <c r="D2968" s="13" t="s">
        <v>23</v>
      </c>
      <c r="E2968" s="13" t="s">
        <v>1453</v>
      </c>
      <c r="F2968" s="13" t="s">
        <v>41</v>
      </c>
      <c r="G2968" s="13" t="s">
        <v>1461</v>
      </c>
      <c r="H2968" s="36">
        <v>7</v>
      </c>
    </row>
    <row r="2969" spans="1:8">
      <c r="A2969" s="23">
        <v>2020</v>
      </c>
      <c r="B2969" s="23" t="s">
        <v>2366</v>
      </c>
      <c r="C2969" s="23" t="s">
        <v>1886</v>
      </c>
      <c r="D2969" s="13" t="s">
        <v>23</v>
      </c>
      <c r="E2969" s="13" t="s">
        <v>1453</v>
      </c>
      <c r="F2969" s="13" t="s">
        <v>5</v>
      </c>
      <c r="G2969" s="13" t="s">
        <v>1462</v>
      </c>
      <c r="H2969" s="36">
        <v>2</v>
      </c>
    </row>
    <row r="2970" spans="1:8">
      <c r="A2970" s="23">
        <v>2020</v>
      </c>
      <c r="B2970" s="23" t="s">
        <v>2366</v>
      </c>
      <c r="C2970" s="23" t="s">
        <v>1886</v>
      </c>
      <c r="D2970" s="13" t="s">
        <v>23</v>
      </c>
      <c r="E2970" s="13" t="s">
        <v>1453</v>
      </c>
      <c r="F2970" s="13" t="s">
        <v>23</v>
      </c>
      <c r="G2970" s="13" t="s">
        <v>1464</v>
      </c>
      <c r="H2970" s="36">
        <v>9</v>
      </c>
    </row>
    <row r="2971" spans="1:8">
      <c r="A2971" s="23">
        <v>2020</v>
      </c>
      <c r="B2971" s="23" t="s">
        <v>2366</v>
      </c>
      <c r="C2971" s="23" t="s">
        <v>1886</v>
      </c>
      <c r="D2971" s="13" t="s">
        <v>23</v>
      </c>
      <c r="E2971" s="13" t="s">
        <v>1453</v>
      </c>
      <c r="F2971" s="13" t="s">
        <v>10</v>
      </c>
      <c r="G2971" s="13" t="s">
        <v>1467</v>
      </c>
      <c r="H2971" s="36">
        <v>2</v>
      </c>
    </row>
    <row r="2972" spans="1:8">
      <c r="A2972" s="23">
        <v>2020</v>
      </c>
      <c r="B2972" s="23" t="s">
        <v>2366</v>
      </c>
      <c r="C2972" s="23" t="s">
        <v>1886</v>
      </c>
      <c r="D2972" s="13" t="s">
        <v>23</v>
      </c>
      <c r="E2972" s="13" t="s">
        <v>1453</v>
      </c>
      <c r="F2972" s="13" t="s">
        <v>100</v>
      </c>
      <c r="G2972" s="13" t="s">
        <v>1468</v>
      </c>
      <c r="H2972" s="36">
        <v>1</v>
      </c>
    </row>
    <row r="2973" spans="1:8">
      <c r="A2973" s="23">
        <v>2020</v>
      </c>
      <c r="B2973" s="23" t="s">
        <v>2366</v>
      </c>
      <c r="C2973" s="23" t="s">
        <v>1886</v>
      </c>
      <c r="D2973" s="13" t="s">
        <v>23</v>
      </c>
      <c r="E2973" s="13" t="s">
        <v>1453</v>
      </c>
      <c r="F2973" s="13" t="s">
        <v>104</v>
      </c>
      <c r="G2973" s="13" t="s">
        <v>1470</v>
      </c>
      <c r="H2973" s="36">
        <v>1</v>
      </c>
    </row>
    <row r="2974" spans="1:8">
      <c r="A2974" s="23">
        <v>2020</v>
      </c>
      <c r="B2974" s="23" t="s">
        <v>2366</v>
      </c>
      <c r="C2974" s="23" t="s">
        <v>1886</v>
      </c>
      <c r="D2974" s="13" t="s">
        <v>23</v>
      </c>
      <c r="E2974" s="13" t="s">
        <v>1453</v>
      </c>
      <c r="F2974" s="13" t="s">
        <v>104</v>
      </c>
      <c r="G2974" s="13" t="s">
        <v>1472</v>
      </c>
      <c r="H2974" s="36">
        <v>1</v>
      </c>
    </row>
    <row r="2975" spans="1:8">
      <c r="A2975" s="23">
        <v>2020</v>
      </c>
      <c r="B2975" s="23" t="s">
        <v>2366</v>
      </c>
      <c r="C2975" s="23" t="s">
        <v>1886</v>
      </c>
      <c r="D2975" s="13" t="s">
        <v>23</v>
      </c>
      <c r="E2975" s="13" t="s">
        <v>1453</v>
      </c>
      <c r="F2975" s="13" t="s">
        <v>76</v>
      </c>
      <c r="G2975" s="13" t="s">
        <v>77</v>
      </c>
      <c r="H2975" s="36">
        <v>1</v>
      </c>
    </row>
    <row r="2976" spans="1:8">
      <c r="A2976" s="23">
        <v>2020</v>
      </c>
      <c r="B2976" s="23" t="s">
        <v>2366</v>
      </c>
      <c r="C2976" s="23" t="s">
        <v>1886</v>
      </c>
      <c r="D2976" s="13" t="s">
        <v>23</v>
      </c>
      <c r="E2976" s="13" t="s">
        <v>1453</v>
      </c>
      <c r="F2976" s="13" t="s">
        <v>164</v>
      </c>
      <c r="G2976" s="13" t="s">
        <v>584</v>
      </c>
      <c r="H2976" s="36">
        <v>5</v>
      </c>
    </row>
    <row r="2977" spans="1:8">
      <c r="A2977" s="23">
        <v>2020</v>
      </c>
      <c r="B2977" s="23" t="s">
        <v>2366</v>
      </c>
      <c r="C2977" s="23" t="s">
        <v>1886</v>
      </c>
      <c r="D2977" s="13" t="s">
        <v>23</v>
      </c>
      <c r="E2977" s="13" t="s">
        <v>1453</v>
      </c>
      <c r="F2977" s="13" t="s">
        <v>60</v>
      </c>
      <c r="G2977" s="13" t="s">
        <v>1477</v>
      </c>
      <c r="H2977" s="36">
        <v>6</v>
      </c>
    </row>
    <row r="2978" spans="1:8">
      <c r="A2978" s="23">
        <v>2020</v>
      </c>
      <c r="B2978" s="23" t="s">
        <v>2366</v>
      </c>
      <c r="C2978" s="23" t="s">
        <v>1886</v>
      </c>
      <c r="D2978" s="13" t="s">
        <v>23</v>
      </c>
      <c r="E2978" s="13" t="s">
        <v>1453</v>
      </c>
      <c r="F2978" s="13" t="s">
        <v>70</v>
      </c>
      <c r="G2978" s="13" t="s">
        <v>1478</v>
      </c>
      <c r="H2978" s="36">
        <v>1</v>
      </c>
    </row>
    <row r="2979" spans="1:8">
      <c r="A2979" s="23">
        <v>2020</v>
      </c>
      <c r="B2979" s="23" t="s">
        <v>2366</v>
      </c>
      <c r="C2979" s="23" t="s">
        <v>1886</v>
      </c>
      <c r="D2979" s="13" t="s">
        <v>23</v>
      </c>
      <c r="E2979" s="13" t="s">
        <v>1460</v>
      </c>
      <c r="F2979" s="13" t="s">
        <v>23</v>
      </c>
      <c r="G2979" s="13" t="s">
        <v>1453</v>
      </c>
      <c r="H2979" s="36">
        <v>1</v>
      </c>
    </row>
    <row r="2980" spans="1:8">
      <c r="A2980" s="23">
        <v>2020</v>
      </c>
      <c r="B2980" s="23" t="s">
        <v>2366</v>
      </c>
      <c r="C2980" s="23" t="s">
        <v>1886</v>
      </c>
      <c r="D2980" s="13" t="s">
        <v>23</v>
      </c>
      <c r="E2980" s="13" t="s">
        <v>1460</v>
      </c>
      <c r="F2980" s="13" t="s">
        <v>41</v>
      </c>
      <c r="G2980" s="13" t="s">
        <v>1461</v>
      </c>
      <c r="H2980" s="36">
        <v>1</v>
      </c>
    </row>
    <row r="2981" spans="1:8">
      <c r="A2981" s="23">
        <v>2020</v>
      </c>
      <c r="B2981" s="23" t="s">
        <v>2366</v>
      </c>
      <c r="C2981" s="23" t="s">
        <v>1886</v>
      </c>
      <c r="D2981" s="13" t="s">
        <v>23</v>
      </c>
      <c r="E2981" s="13" t="s">
        <v>1460</v>
      </c>
      <c r="F2981" s="13" t="s">
        <v>23</v>
      </c>
      <c r="G2981" s="13" t="s">
        <v>1464</v>
      </c>
      <c r="H2981" s="36">
        <v>1</v>
      </c>
    </row>
    <row r="2982" spans="1:8">
      <c r="A2982" s="23">
        <v>2020</v>
      </c>
      <c r="B2982" s="23" t="s">
        <v>2366</v>
      </c>
      <c r="C2982" s="23" t="s">
        <v>1886</v>
      </c>
      <c r="D2982" s="13" t="s">
        <v>23</v>
      </c>
      <c r="E2982" s="13" t="s">
        <v>1460</v>
      </c>
      <c r="F2982" s="13" t="s">
        <v>104</v>
      </c>
      <c r="G2982" s="13" t="s">
        <v>1486</v>
      </c>
      <c r="H2982" s="36">
        <v>1</v>
      </c>
    </row>
    <row r="2983" spans="1:8">
      <c r="A2983" s="23">
        <v>2020</v>
      </c>
      <c r="B2983" s="23" t="s">
        <v>2366</v>
      </c>
      <c r="C2983" s="23" t="s">
        <v>1886</v>
      </c>
      <c r="D2983" s="13" t="s">
        <v>23</v>
      </c>
      <c r="E2983" s="13" t="s">
        <v>1460</v>
      </c>
      <c r="F2983" s="13" t="s">
        <v>86</v>
      </c>
      <c r="G2983" s="13" t="s">
        <v>5709</v>
      </c>
      <c r="H2983" s="36">
        <v>1</v>
      </c>
    </row>
    <row r="2984" spans="1:8">
      <c r="A2984" s="23">
        <v>2020</v>
      </c>
      <c r="B2984" s="23" t="s">
        <v>2366</v>
      </c>
      <c r="C2984" s="23" t="s">
        <v>1886</v>
      </c>
      <c r="D2984" s="13" t="s">
        <v>23</v>
      </c>
      <c r="E2984" s="13" t="s">
        <v>1460</v>
      </c>
      <c r="F2984" s="13" t="s">
        <v>14</v>
      </c>
      <c r="G2984" s="13" t="s">
        <v>1475</v>
      </c>
      <c r="H2984" s="36">
        <v>1</v>
      </c>
    </row>
    <row r="2985" spans="1:8">
      <c r="A2985" s="23">
        <v>2020</v>
      </c>
      <c r="B2985" s="23" t="s">
        <v>2366</v>
      </c>
      <c r="C2985" s="23" t="s">
        <v>1886</v>
      </c>
      <c r="D2985" s="13" t="s">
        <v>23</v>
      </c>
      <c r="E2985" s="13" t="s">
        <v>1464</v>
      </c>
      <c r="F2985" s="13" t="s">
        <v>23</v>
      </c>
      <c r="G2985" s="13" t="s">
        <v>1453</v>
      </c>
      <c r="H2985" s="36">
        <v>13</v>
      </c>
    </row>
    <row r="2986" spans="1:8">
      <c r="A2986" s="23">
        <v>2020</v>
      </c>
      <c r="B2986" s="23" t="s">
        <v>2366</v>
      </c>
      <c r="C2986" s="23" t="s">
        <v>1886</v>
      </c>
      <c r="D2986" s="13" t="s">
        <v>23</v>
      </c>
      <c r="E2986" s="13" t="s">
        <v>1464</v>
      </c>
      <c r="F2986" s="13" t="s">
        <v>60</v>
      </c>
      <c r="G2986" s="13" t="s">
        <v>1458</v>
      </c>
      <c r="H2986" s="36">
        <v>3</v>
      </c>
    </row>
    <row r="2987" spans="1:8">
      <c r="A2987" s="23">
        <v>2020</v>
      </c>
      <c r="B2987" s="23" t="s">
        <v>2366</v>
      </c>
      <c r="C2987" s="23" t="s">
        <v>1886</v>
      </c>
      <c r="D2987" s="13" t="s">
        <v>23</v>
      </c>
      <c r="E2987" s="13" t="s">
        <v>1464</v>
      </c>
      <c r="F2987" s="13" t="s">
        <v>76</v>
      </c>
      <c r="G2987" s="13" t="s">
        <v>1459</v>
      </c>
      <c r="H2987" s="36">
        <v>2</v>
      </c>
    </row>
    <row r="2988" spans="1:8">
      <c r="A2988" s="23">
        <v>2020</v>
      </c>
      <c r="B2988" s="23" t="s">
        <v>2366</v>
      </c>
      <c r="C2988" s="23" t="s">
        <v>1886</v>
      </c>
      <c r="D2988" s="13" t="s">
        <v>23</v>
      </c>
      <c r="E2988" s="13" t="s">
        <v>1464</v>
      </c>
      <c r="F2988" s="13" t="s">
        <v>23</v>
      </c>
      <c r="G2988" s="13" t="s">
        <v>1460</v>
      </c>
      <c r="H2988" s="36">
        <v>2</v>
      </c>
    </row>
    <row r="2989" spans="1:8">
      <c r="A2989" s="23">
        <v>2020</v>
      </c>
      <c r="B2989" s="23" t="s">
        <v>2366</v>
      </c>
      <c r="C2989" s="23" t="s">
        <v>1886</v>
      </c>
      <c r="D2989" s="13" t="s">
        <v>23</v>
      </c>
      <c r="E2989" s="13" t="s">
        <v>1464</v>
      </c>
      <c r="F2989" s="13" t="s">
        <v>41</v>
      </c>
      <c r="G2989" s="13" t="s">
        <v>1461</v>
      </c>
      <c r="H2989" s="36">
        <v>4</v>
      </c>
    </row>
    <row r="2990" spans="1:8">
      <c r="A2990" s="23">
        <v>2020</v>
      </c>
      <c r="B2990" s="23" t="s">
        <v>2366</v>
      </c>
      <c r="C2990" s="23" t="s">
        <v>1886</v>
      </c>
      <c r="D2990" s="13" t="s">
        <v>23</v>
      </c>
      <c r="E2990" s="13" t="s">
        <v>1464</v>
      </c>
      <c r="F2990" s="13" t="s">
        <v>5</v>
      </c>
      <c r="G2990" s="13" t="s">
        <v>1462</v>
      </c>
      <c r="H2990" s="36">
        <v>1</v>
      </c>
    </row>
    <row r="2991" spans="1:8">
      <c r="A2991" s="23">
        <v>2020</v>
      </c>
      <c r="B2991" s="23" t="s">
        <v>2366</v>
      </c>
      <c r="C2991" s="23" t="s">
        <v>1886</v>
      </c>
      <c r="D2991" s="13" t="s">
        <v>23</v>
      </c>
      <c r="E2991" s="13" t="s">
        <v>1464</v>
      </c>
      <c r="F2991" s="13" t="s">
        <v>100</v>
      </c>
      <c r="G2991" s="13" t="s">
        <v>1468</v>
      </c>
      <c r="H2991" s="36">
        <v>1</v>
      </c>
    </row>
    <row r="2992" spans="1:8">
      <c r="A2992" s="23">
        <v>2020</v>
      </c>
      <c r="B2992" s="23" t="s">
        <v>2366</v>
      </c>
      <c r="C2992" s="23" t="s">
        <v>1886</v>
      </c>
      <c r="D2992" s="13" t="s">
        <v>23</v>
      </c>
      <c r="E2992" s="13" t="s">
        <v>1464</v>
      </c>
      <c r="F2992" s="13" t="s">
        <v>70</v>
      </c>
      <c r="G2992" s="13" t="s">
        <v>1469</v>
      </c>
      <c r="H2992" s="36">
        <v>1</v>
      </c>
    </row>
    <row r="2993" spans="1:8">
      <c r="A2993" s="23">
        <v>2020</v>
      </c>
      <c r="B2993" s="23" t="s">
        <v>2366</v>
      </c>
      <c r="C2993" s="23" t="s">
        <v>1886</v>
      </c>
      <c r="D2993" s="13" t="s">
        <v>23</v>
      </c>
      <c r="E2993" s="13" t="s">
        <v>1464</v>
      </c>
      <c r="F2993" s="13" t="s">
        <v>86</v>
      </c>
      <c r="G2993" s="13" t="s">
        <v>101</v>
      </c>
      <c r="H2993" s="36">
        <v>1</v>
      </c>
    </row>
    <row r="2994" spans="1:8">
      <c r="A2994" s="23">
        <v>2020</v>
      </c>
      <c r="B2994" s="23" t="s">
        <v>2366</v>
      </c>
      <c r="C2994" s="23" t="s">
        <v>1886</v>
      </c>
      <c r="D2994" s="13" t="s">
        <v>23</v>
      </c>
      <c r="E2994" s="13" t="s">
        <v>1464</v>
      </c>
      <c r="F2994" s="13" t="s">
        <v>76</v>
      </c>
      <c r="G2994" s="13" t="s">
        <v>77</v>
      </c>
      <c r="H2994" s="36">
        <v>1</v>
      </c>
    </row>
    <row r="2995" spans="1:8">
      <c r="A2995" s="23">
        <v>2020</v>
      </c>
      <c r="B2995" s="23" t="s">
        <v>2366</v>
      </c>
      <c r="C2995" s="23" t="s">
        <v>1886</v>
      </c>
      <c r="D2995" s="13" t="s">
        <v>23</v>
      </c>
      <c r="E2995" s="13" t="s">
        <v>1464</v>
      </c>
      <c r="F2995" s="13" t="s">
        <v>14</v>
      </c>
      <c r="G2995" s="13" t="s">
        <v>1474</v>
      </c>
      <c r="H2995" s="36">
        <v>3</v>
      </c>
    </row>
    <row r="2996" spans="1:8">
      <c r="A2996" s="23">
        <v>2020</v>
      </c>
      <c r="B2996" s="23" t="s">
        <v>2366</v>
      </c>
      <c r="C2996" s="23" t="s">
        <v>1886</v>
      </c>
      <c r="D2996" s="13" t="s">
        <v>23</v>
      </c>
      <c r="E2996" s="13" t="s">
        <v>1464</v>
      </c>
      <c r="F2996" s="13" t="s">
        <v>60</v>
      </c>
      <c r="G2996" s="13" t="s">
        <v>1477</v>
      </c>
      <c r="H2996" s="36">
        <v>3</v>
      </c>
    </row>
    <row r="2997" spans="1:8">
      <c r="A2997" s="23">
        <v>2020</v>
      </c>
      <c r="B2997" s="23" t="s">
        <v>2366</v>
      </c>
      <c r="C2997" s="23" t="s">
        <v>1886</v>
      </c>
      <c r="D2997" s="13" t="s">
        <v>41</v>
      </c>
      <c r="E2997" s="13" t="s">
        <v>1461</v>
      </c>
      <c r="F2997" s="13" t="s">
        <v>23</v>
      </c>
      <c r="G2997" s="13" t="s">
        <v>1453</v>
      </c>
      <c r="H2997" s="36">
        <v>2</v>
      </c>
    </row>
    <row r="2998" spans="1:8">
      <c r="A2998" s="23">
        <v>2020</v>
      </c>
      <c r="B2998" s="23" t="s">
        <v>2366</v>
      </c>
      <c r="C2998" s="23" t="s">
        <v>1886</v>
      </c>
      <c r="D2998" s="13" t="s">
        <v>41</v>
      </c>
      <c r="E2998" s="13" t="s">
        <v>1461</v>
      </c>
      <c r="F2998" s="13" t="s">
        <v>70</v>
      </c>
      <c r="G2998" s="13" t="s">
        <v>577</v>
      </c>
      <c r="H2998" s="36">
        <v>2</v>
      </c>
    </row>
    <row r="2999" spans="1:8">
      <c r="A2999" s="23">
        <v>2020</v>
      </c>
      <c r="B2999" s="23" t="s">
        <v>2366</v>
      </c>
      <c r="C2999" s="23" t="s">
        <v>1886</v>
      </c>
      <c r="D2999" s="13" t="s">
        <v>41</v>
      </c>
      <c r="E2999" s="13" t="s">
        <v>1461</v>
      </c>
      <c r="F2999" s="13" t="s">
        <v>10</v>
      </c>
      <c r="G2999" s="13" t="s">
        <v>1454</v>
      </c>
      <c r="H2999" s="36">
        <v>1</v>
      </c>
    </row>
    <row r="3000" spans="1:8">
      <c r="A3000" s="23">
        <v>2020</v>
      </c>
      <c r="B3000" s="23" t="s">
        <v>2366</v>
      </c>
      <c r="C3000" s="23" t="s">
        <v>1886</v>
      </c>
      <c r="D3000" s="13" t="s">
        <v>41</v>
      </c>
      <c r="E3000" s="13" t="s">
        <v>1461</v>
      </c>
      <c r="F3000" s="13" t="s">
        <v>10</v>
      </c>
      <c r="G3000" s="13" t="s">
        <v>1455</v>
      </c>
      <c r="H3000" s="36">
        <v>1</v>
      </c>
    </row>
    <row r="3001" spans="1:8">
      <c r="A3001" s="23">
        <v>2020</v>
      </c>
      <c r="B3001" s="23" t="s">
        <v>2366</v>
      </c>
      <c r="C3001" s="23" t="s">
        <v>1886</v>
      </c>
      <c r="D3001" s="13" t="s">
        <v>41</v>
      </c>
      <c r="E3001" s="13" t="s">
        <v>1461</v>
      </c>
      <c r="F3001" s="13" t="s">
        <v>14</v>
      </c>
      <c r="G3001" s="13" t="s">
        <v>1457</v>
      </c>
      <c r="H3001" s="36">
        <v>1</v>
      </c>
    </row>
    <row r="3002" spans="1:8">
      <c r="A3002" s="23">
        <v>2020</v>
      </c>
      <c r="B3002" s="23" t="s">
        <v>2366</v>
      </c>
      <c r="C3002" s="23" t="s">
        <v>1886</v>
      </c>
      <c r="D3002" s="13" t="s">
        <v>41</v>
      </c>
      <c r="E3002" s="13" t="s">
        <v>1461</v>
      </c>
      <c r="F3002" s="13" t="s">
        <v>60</v>
      </c>
      <c r="G3002" s="13" t="s">
        <v>1458</v>
      </c>
      <c r="H3002" s="36">
        <v>4</v>
      </c>
    </row>
    <row r="3003" spans="1:8">
      <c r="A3003" s="23">
        <v>2020</v>
      </c>
      <c r="B3003" s="23" t="s">
        <v>2366</v>
      </c>
      <c r="C3003" s="23" t="s">
        <v>1886</v>
      </c>
      <c r="D3003" s="13" t="s">
        <v>41</v>
      </c>
      <c r="E3003" s="13" t="s">
        <v>1461</v>
      </c>
      <c r="F3003" s="13" t="s">
        <v>76</v>
      </c>
      <c r="G3003" s="13" t="s">
        <v>1459</v>
      </c>
      <c r="H3003" s="36">
        <v>1</v>
      </c>
    </row>
    <row r="3004" spans="1:8">
      <c r="A3004" s="23">
        <v>2020</v>
      </c>
      <c r="B3004" s="23" t="s">
        <v>2366</v>
      </c>
      <c r="C3004" s="23" t="s">
        <v>1886</v>
      </c>
      <c r="D3004" s="13" t="s">
        <v>41</v>
      </c>
      <c r="E3004" s="13" t="s">
        <v>1461</v>
      </c>
      <c r="F3004" s="13" t="s">
        <v>23</v>
      </c>
      <c r="G3004" s="13" t="s">
        <v>1464</v>
      </c>
      <c r="H3004" s="36">
        <v>5</v>
      </c>
    </row>
    <row r="3005" spans="1:8">
      <c r="A3005" s="23">
        <v>2020</v>
      </c>
      <c r="B3005" s="23" t="s">
        <v>2366</v>
      </c>
      <c r="C3005" s="23" t="s">
        <v>1886</v>
      </c>
      <c r="D3005" s="13" t="s">
        <v>41</v>
      </c>
      <c r="E3005" s="13" t="s">
        <v>1461</v>
      </c>
      <c r="F3005" s="13" t="s">
        <v>70</v>
      </c>
      <c r="G3005" s="13" t="s">
        <v>1466</v>
      </c>
      <c r="H3005" s="36">
        <v>4</v>
      </c>
    </row>
    <row r="3006" spans="1:8">
      <c r="A3006" s="23">
        <v>2020</v>
      </c>
      <c r="B3006" s="23" t="s">
        <v>2366</v>
      </c>
      <c r="C3006" s="23" t="s">
        <v>1886</v>
      </c>
      <c r="D3006" s="13" t="s">
        <v>41</v>
      </c>
      <c r="E3006" s="13" t="s">
        <v>1461</v>
      </c>
      <c r="F3006" s="13" t="s">
        <v>100</v>
      </c>
      <c r="G3006" s="13" t="s">
        <v>1468</v>
      </c>
      <c r="H3006" s="36">
        <v>6</v>
      </c>
    </row>
    <row r="3007" spans="1:8">
      <c r="A3007" s="23">
        <v>2020</v>
      </c>
      <c r="B3007" s="23" t="s">
        <v>2366</v>
      </c>
      <c r="C3007" s="23" t="s">
        <v>1886</v>
      </c>
      <c r="D3007" s="13" t="s">
        <v>41</v>
      </c>
      <c r="E3007" s="13" t="s">
        <v>1461</v>
      </c>
      <c r="F3007" s="13" t="s">
        <v>104</v>
      </c>
      <c r="G3007" s="13" t="s">
        <v>1470</v>
      </c>
      <c r="H3007" s="36">
        <v>1</v>
      </c>
    </row>
    <row r="3008" spans="1:8">
      <c r="A3008" s="23">
        <v>2020</v>
      </c>
      <c r="B3008" s="23" t="s">
        <v>2366</v>
      </c>
      <c r="C3008" s="23" t="s">
        <v>1886</v>
      </c>
      <c r="D3008" s="13" t="s">
        <v>41</v>
      </c>
      <c r="E3008" s="13" t="s">
        <v>1461</v>
      </c>
      <c r="F3008" s="13" t="s">
        <v>164</v>
      </c>
      <c r="G3008" s="13" t="s">
        <v>584</v>
      </c>
      <c r="H3008" s="36">
        <v>1</v>
      </c>
    </row>
    <row r="3009" spans="1:8">
      <c r="A3009" s="23">
        <v>2020</v>
      </c>
      <c r="B3009" s="23" t="s">
        <v>2366</v>
      </c>
      <c r="C3009" s="23" t="s">
        <v>1886</v>
      </c>
      <c r="D3009" s="13" t="s">
        <v>41</v>
      </c>
      <c r="E3009" s="13" t="s">
        <v>1461</v>
      </c>
      <c r="F3009" s="13" t="s">
        <v>60</v>
      </c>
      <c r="G3009" s="13" t="s">
        <v>1477</v>
      </c>
      <c r="H3009" s="36">
        <v>6</v>
      </c>
    </row>
    <row r="3010" spans="1:8">
      <c r="A3010" s="23">
        <v>2020</v>
      </c>
      <c r="B3010" s="23" t="s">
        <v>2366</v>
      </c>
      <c r="C3010" s="23" t="s">
        <v>1886</v>
      </c>
      <c r="D3010" s="13" t="s">
        <v>41</v>
      </c>
      <c r="E3010" s="13" t="s">
        <v>1461</v>
      </c>
      <c r="F3010" s="13" t="s">
        <v>70</v>
      </c>
      <c r="G3010" s="13" t="s">
        <v>1478</v>
      </c>
      <c r="H3010" s="36">
        <v>2</v>
      </c>
    </row>
    <row r="3011" spans="1:8">
      <c r="A3011" s="23">
        <v>2020</v>
      </c>
      <c r="B3011" s="23" t="s">
        <v>2366</v>
      </c>
      <c r="C3011" s="23" t="s">
        <v>1886</v>
      </c>
      <c r="D3011" s="13" t="s">
        <v>60</v>
      </c>
      <c r="E3011" s="13" t="s">
        <v>1458</v>
      </c>
      <c r="F3011" s="13" t="s">
        <v>23</v>
      </c>
      <c r="G3011" s="13" t="s">
        <v>1453</v>
      </c>
      <c r="H3011" s="36">
        <v>1</v>
      </c>
    </row>
    <row r="3012" spans="1:8">
      <c r="A3012" s="23">
        <v>2020</v>
      </c>
      <c r="B3012" s="23" t="s">
        <v>2366</v>
      </c>
      <c r="C3012" s="23" t="s">
        <v>1886</v>
      </c>
      <c r="D3012" s="13" t="s">
        <v>60</v>
      </c>
      <c r="E3012" s="13" t="s">
        <v>1458</v>
      </c>
      <c r="F3012" s="13" t="s">
        <v>70</v>
      </c>
      <c r="G3012" s="13" t="s">
        <v>577</v>
      </c>
      <c r="H3012" s="36">
        <v>3</v>
      </c>
    </row>
    <row r="3013" spans="1:8">
      <c r="A3013" s="23">
        <v>2020</v>
      </c>
      <c r="B3013" s="23" t="s">
        <v>2366</v>
      </c>
      <c r="C3013" s="23" t="s">
        <v>1886</v>
      </c>
      <c r="D3013" s="13" t="s">
        <v>60</v>
      </c>
      <c r="E3013" s="13" t="s">
        <v>1458</v>
      </c>
      <c r="F3013" s="13" t="s">
        <v>76</v>
      </c>
      <c r="G3013" s="13" t="s">
        <v>1459</v>
      </c>
      <c r="H3013" s="36">
        <v>8</v>
      </c>
    </row>
    <row r="3014" spans="1:8">
      <c r="A3014" s="23">
        <v>2020</v>
      </c>
      <c r="B3014" s="23" t="s">
        <v>2366</v>
      </c>
      <c r="C3014" s="23" t="s">
        <v>1886</v>
      </c>
      <c r="D3014" s="13" t="s">
        <v>60</v>
      </c>
      <c r="E3014" s="13" t="s">
        <v>1458</v>
      </c>
      <c r="F3014" s="13" t="s">
        <v>41</v>
      </c>
      <c r="G3014" s="13" t="s">
        <v>1461</v>
      </c>
      <c r="H3014" s="36">
        <v>13</v>
      </c>
    </row>
    <row r="3015" spans="1:8">
      <c r="A3015" s="23">
        <v>2020</v>
      </c>
      <c r="B3015" s="23" t="s">
        <v>2366</v>
      </c>
      <c r="C3015" s="23" t="s">
        <v>1886</v>
      </c>
      <c r="D3015" s="13" t="s">
        <v>60</v>
      </c>
      <c r="E3015" s="13" t="s">
        <v>1458</v>
      </c>
      <c r="F3015" s="13" t="s">
        <v>23</v>
      </c>
      <c r="G3015" s="13" t="s">
        <v>1464</v>
      </c>
      <c r="H3015" s="36">
        <v>8</v>
      </c>
    </row>
    <row r="3016" spans="1:8">
      <c r="A3016" s="23">
        <v>2020</v>
      </c>
      <c r="B3016" s="23" t="s">
        <v>2366</v>
      </c>
      <c r="C3016" s="23" t="s">
        <v>1886</v>
      </c>
      <c r="D3016" s="13" t="s">
        <v>60</v>
      </c>
      <c r="E3016" s="13" t="s">
        <v>1458</v>
      </c>
      <c r="F3016" s="13" t="s">
        <v>70</v>
      </c>
      <c r="G3016" s="13" t="s">
        <v>1466</v>
      </c>
      <c r="H3016" s="36">
        <v>2</v>
      </c>
    </row>
    <row r="3017" spans="1:8">
      <c r="A3017" s="23">
        <v>2020</v>
      </c>
      <c r="B3017" s="23" t="s">
        <v>2366</v>
      </c>
      <c r="C3017" s="23" t="s">
        <v>1886</v>
      </c>
      <c r="D3017" s="13" t="s">
        <v>60</v>
      </c>
      <c r="E3017" s="13" t="s">
        <v>1458</v>
      </c>
      <c r="F3017" s="13" t="s">
        <v>10</v>
      </c>
      <c r="G3017" s="13" t="s">
        <v>1467</v>
      </c>
      <c r="H3017" s="36">
        <v>1</v>
      </c>
    </row>
    <row r="3018" spans="1:8">
      <c r="A3018" s="23">
        <v>2020</v>
      </c>
      <c r="B3018" s="23" t="s">
        <v>2366</v>
      </c>
      <c r="C3018" s="23" t="s">
        <v>1886</v>
      </c>
      <c r="D3018" s="13" t="s">
        <v>60</v>
      </c>
      <c r="E3018" s="13" t="s">
        <v>1458</v>
      </c>
      <c r="F3018" s="13" t="s">
        <v>100</v>
      </c>
      <c r="G3018" s="13" t="s">
        <v>1468</v>
      </c>
      <c r="H3018" s="36">
        <v>3</v>
      </c>
    </row>
    <row r="3019" spans="1:8">
      <c r="A3019" s="23">
        <v>2020</v>
      </c>
      <c r="B3019" s="23" t="s">
        <v>2366</v>
      </c>
      <c r="C3019" s="23" t="s">
        <v>1886</v>
      </c>
      <c r="D3019" s="13" t="s">
        <v>60</v>
      </c>
      <c r="E3019" s="13" t="s">
        <v>1458</v>
      </c>
      <c r="F3019" s="13" t="s">
        <v>70</v>
      </c>
      <c r="G3019" s="13" t="s">
        <v>1469</v>
      </c>
      <c r="H3019" s="36">
        <v>3</v>
      </c>
    </row>
    <row r="3020" spans="1:8">
      <c r="A3020" s="23">
        <v>2020</v>
      </c>
      <c r="B3020" s="23" t="s">
        <v>2366</v>
      </c>
      <c r="C3020" s="23" t="s">
        <v>1886</v>
      </c>
      <c r="D3020" s="13" t="s">
        <v>60</v>
      </c>
      <c r="E3020" s="13" t="s">
        <v>1458</v>
      </c>
      <c r="F3020" s="13" t="s">
        <v>164</v>
      </c>
      <c r="G3020" s="13" t="s">
        <v>584</v>
      </c>
      <c r="H3020" s="36">
        <v>1</v>
      </c>
    </row>
    <row r="3021" spans="1:8">
      <c r="A3021" s="23">
        <v>2020</v>
      </c>
      <c r="B3021" s="23" t="s">
        <v>2366</v>
      </c>
      <c r="C3021" s="23" t="s">
        <v>1886</v>
      </c>
      <c r="D3021" s="13" t="s">
        <v>60</v>
      </c>
      <c r="E3021" s="13" t="s">
        <v>1458</v>
      </c>
      <c r="F3021" s="13" t="s">
        <v>60</v>
      </c>
      <c r="G3021" s="13" t="s">
        <v>1477</v>
      </c>
      <c r="H3021" s="36">
        <v>30</v>
      </c>
    </row>
    <row r="3022" spans="1:8">
      <c r="A3022" s="23">
        <v>2020</v>
      </c>
      <c r="B3022" s="23" t="s">
        <v>2366</v>
      </c>
      <c r="C3022" s="23" t="s">
        <v>1886</v>
      </c>
      <c r="D3022" s="13" t="s">
        <v>60</v>
      </c>
      <c r="E3022" s="13" t="s">
        <v>1477</v>
      </c>
      <c r="F3022" s="13" t="s">
        <v>23</v>
      </c>
      <c r="G3022" s="13" t="s">
        <v>1453</v>
      </c>
      <c r="H3022" s="36">
        <v>6</v>
      </c>
    </row>
    <row r="3023" spans="1:8">
      <c r="A3023" s="23">
        <v>2020</v>
      </c>
      <c r="B3023" s="23" t="s">
        <v>2366</v>
      </c>
      <c r="C3023" s="23" t="s">
        <v>1886</v>
      </c>
      <c r="D3023" s="13" t="s">
        <v>60</v>
      </c>
      <c r="E3023" s="13" t="s">
        <v>1477</v>
      </c>
      <c r="F3023" s="13" t="s">
        <v>70</v>
      </c>
      <c r="G3023" s="13" t="s">
        <v>577</v>
      </c>
      <c r="H3023" s="36">
        <v>2</v>
      </c>
    </row>
    <row r="3024" spans="1:8">
      <c r="A3024" s="23">
        <v>2020</v>
      </c>
      <c r="B3024" s="23" t="s">
        <v>2366</v>
      </c>
      <c r="C3024" s="23" t="s">
        <v>1886</v>
      </c>
      <c r="D3024" s="13" t="s">
        <v>60</v>
      </c>
      <c r="E3024" s="13" t="s">
        <v>1477</v>
      </c>
      <c r="F3024" s="13" t="s">
        <v>60</v>
      </c>
      <c r="G3024" s="13" t="s">
        <v>1458</v>
      </c>
      <c r="H3024" s="36">
        <v>44</v>
      </c>
    </row>
    <row r="3025" spans="1:8">
      <c r="A3025" s="23">
        <v>2020</v>
      </c>
      <c r="B3025" s="23" t="s">
        <v>2366</v>
      </c>
      <c r="C3025" s="23" t="s">
        <v>1886</v>
      </c>
      <c r="D3025" s="13" t="s">
        <v>60</v>
      </c>
      <c r="E3025" s="13" t="s">
        <v>1477</v>
      </c>
      <c r="F3025" s="13" t="s">
        <v>76</v>
      </c>
      <c r="G3025" s="13" t="s">
        <v>1459</v>
      </c>
      <c r="H3025" s="36">
        <v>2</v>
      </c>
    </row>
    <row r="3026" spans="1:8">
      <c r="A3026" s="23">
        <v>2020</v>
      </c>
      <c r="B3026" s="23" t="s">
        <v>2366</v>
      </c>
      <c r="C3026" s="23" t="s">
        <v>1886</v>
      </c>
      <c r="D3026" s="13" t="s">
        <v>60</v>
      </c>
      <c r="E3026" s="13" t="s">
        <v>1477</v>
      </c>
      <c r="F3026" s="13" t="s">
        <v>41</v>
      </c>
      <c r="G3026" s="13" t="s">
        <v>1461</v>
      </c>
      <c r="H3026" s="36">
        <v>19</v>
      </c>
    </row>
    <row r="3027" spans="1:8">
      <c r="A3027" s="23">
        <v>2020</v>
      </c>
      <c r="B3027" s="23" t="s">
        <v>2366</v>
      </c>
      <c r="C3027" s="23" t="s">
        <v>1886</v>
      </c>
      <c r="D3027" s="13" t="s">
        <v>60</v>
      </c>
      <c r="E3027" s="13" t="s">
        <v>1477</v>
      </c>
      <c r="F3027" s="13" t="s">
        <v>94</v>
      </c>
      <c r="G3027" s="13" t="s">
        <v>1463</v>
      </c>
      <c r="H3027" s="36">
        <v>1</v>
      </c>
    </row>
    <row r="3028" spans="1:8">
      <c r="A3028" s="23">
        <v>2020</v>
      </c>
      <c r="B3028" s="23" t="s">
        <v>2366</v>
      </c>
      <c r="C3028" s="23" t="s">
        <v>1886</v>
      </c>
      <c r="D3028" s="13" t="s">
        <v>60</v>
      </c>
      <c r="E3028" s="13" t="s">
        <v>1477</v>
      </c>
      <c r="F3028" s="13" t="s">
        <v>23</v>
      </c>
      <c r="G3028" s="13" t="s">
        <v>1464</v>
      </c>
      <c r="H3028" s="36">
        <v>4</v>
      </c>
    </row>
    <row r="3029" spans="1:8">
      <c r="A3029" s="23">
        <v>2020</v>
      </c>
      <c r="B3029" s="23" t="s">
        <v>2366</v>
      </c>
      <c r="C3029" s="23" t="s">
        <v>1886</v>
      </c>
      <c r="D3029" s="13" t="s">
        <v>60</v>
      </c>
      <c r="E3029" s="13" t="s">
        <v>1477</v>
      </c>
      <c r="F3029" s="13" t="s">
        <v>70</v>
      </c>
      <c r="G3029" s="13" t="s">
        <v>1466</v>
      </c>
      <c r="H3029" s="36">
        <v>2</v>
      </c>
    </row>
    <row r="3030" spans="1:8">
      <c r="A3030" s="23">
        <v>2020</v>
      </c>
      <c r="B3030" s="23" t="s">
        <v>2366</v>
      </c>
      <c r="C3030" s="23" t="s">
        <v>1886</v>
      </c>
      <c r="D3030" s="13" t="s">
        <v>60</v>
      </c>
      <c r="E3030" s="13" t="s">
        <v>1477</v>
      </c>
      <c r="F3030" s="13" t="s">
        <v>100</v>
      </c>
      <c r="G3030" s="13" t="s">
        <v>1468</v>
      </c>
      <c r="H3030" s="36">
        <v>1</v>
      </c>
    </row>
    <row r="3031" spans="1:8">
      <c r="A3031" s="23">
        <v>2020</v>
      </c>
      <c r="B3031" s="23" t="s">
        <v>2366</v>
      </c>
      <c r="C3031" s="23" t="s">
        <v>1886</v>
      </c>
      <c r="D3031" s="13" t="s">
        <v>60</v>
      </c>
      <c r="E3031" s="13" t="s">
        <v>1477</v>
      </c>
      <c r="F3031" s="13" t="s">
        <v>70</v>
      </c>
      <c r="G3031" s="13" t="s">
        <v>1469</v>
      </c>
      <c r="H3031" s="36">
        <v>1</v>
      </c>
    </row>
    <row r="3032" spans="1:8">
      <c r="A3032" s="23">
        <v>2020</v>
      </c>
      <c r="B3032" s="23" t="s">
        <v>2366</v>
      </c>
      <c r="C3032" s="23" t="s">
        <v>1886</v>
      </c>
      <c r="D3032" s="13" t="s">
        <v>60</v>
      </c>
      <c r="E3032" s="13" t="s">
        <v>1477</v>
      </c>
      <c r="F3032" s="13" t="s">
        <v>76</v>
      </c>
      <c r="G3032" s="13" t="s">
        <v>77</v>
      </c>
      <c r="H3032" s="36">
        <v>2</v>
      </c>
    </row>
    <row r="3033" spans="1:8">
      <c r="A3033" s="23">
        <v>2020</v>
      </c>
      <c r="B3033" s="23" t="s">
        <v>2366</v>
      </c>
      <c r="C3033" s="23" t="s">
        <v>1886</v>
      </c>
      <c r="D3033" s="13" t="s">
        <v>60</v>
      </c>
      <c r="E3033" s="13" t="s">
        <v>1477</v>
      </c>
      <c r="F3033" s="13" t="s">
        <v>164</v>
      </c>
      <c r="G3033" s="13" t="s">
        <v>584</v>
      </c>
      <c r="H3033" s="36">
        <v>6</v>
      </c>
    </row>
    <row r="3034" spans="1:8">
      <c r="A3034" s="23">
        <v>2020</v>
      </c>
      <c r="B3034" s="23" t="s">
        <v>2366</v>
      </c>
      <c r="C3034" s="23" t="s">
        <v>1886</v>
      </c>
      <c r="D3034" s="13" t="s">
        <v>60</v>
      </c>
      <c r="E3034" s="13" t="s">
        <v>1477</v>
      </c>
      <c r="F3034" s="13" t="s">
        <v>70</v>
      </c>
      <c r="G3034" s="13" t="s">
        <v>1478</v>
      </c>
      <c r="H3034" s="36">
        <v>2</v>
      </c>
    </row>
    <row r="3035" spans="1:8">
      <c r="A3035" s="23">
        <v>2020</v>
      </c>
      <c r="B3035" s="23" t="s">
        <v>2366</v>
      </c>
      <c r="C3035" s="23" t="s">
        <v>1886</v>
      </c>
      <c r="D3035" s="13" t="s">
        <v>70</v>
      </c>
      <c r="E3035" s="13" t="s">
        <v>577</v>
      </c>
      <c r="F3035" s="13" t="s">
        <v>10</v>
      </c>
      <c r="G3035" s="13" t="s">
        <v>1454</v>
      </c>
      <c r="H3035" s="36">
        <v>1</v>
      </c>
    </row>
    <row r="3036" spans="1:8">
      <c r="A3036" s="23">
        <v>2020</v>
      </c>
      <c r="B3036" s="23" t="s">
        <v>2366</v>
      </c>
      <c r="C3036" s="23" t="s">
        <v>1886</v>
      </c>
      <c r="D3036" s="13" t="s">
        <v>70</v>
      </c>
      <c r="E3036" s="13" t="s">
        <v>577</v>
      </c>
      <c r="F3036" s="13" t="s">
        <v>10</v>
      </c>
      <c r="G3036" s="13" t="s">
        <v>1455</v>
      </c>
      <c r="H3036" s="36">
        <v>1</v>
      </c>
    </row>
    <row r="3037" spans="1:8">
      <c r="A3037" s="23">
        <v>2020</v>
      </c>
      <c r="B3037" s="23" t="s">
        <v>2366</v>
      </c>
      <c r="C3037" s="23" t="s">
        <v>1886</v>
      </c>
      <c r="D3037" s="13" t="s">
        <v>70</v>
      </c>
      <c r="E3037" s="13" t="s">
        <v>577</v>
      </c>
      <c r="F3037" s="13" t="s">
        <v>60</v>
      </c>
      <c r="G3037" s="13" t="s">
        <v>1458</v>
      </c>
      <c r="H3037" s="36">
        <v>1</v>
      </c>
    </row>
    <row r="3038" spans="1:8">
      <c r="A3038" s="23">
        <v>2020</v>
      </c>
      <c r="B3038" s="23" t="s">
        <v>2366</v>
      </c>
      <c r="C3038" s="23" t="s">
        <v>1886</v>
      </c>
      <c r="D3038" s="13" t="s">
        <v>70</v>
      </c>
      <c r="E3038" s="13" t="s">
        <v>577</v>
      </c>
      <c r="F3038" s="13" t="s">
        <v>76</v>
      </c>
      <c r="G3038" s="13" t="s">
        <v>1459</v>
      </c>
      <c r="H3038" s="36">
        <v>2</v>
      </c>
    </row>
    <row r="3039" spans="1:8">
      <c r="A3039" s="23">
        <v>2020</v>
      </c>
      <c r="B3039" s="23" t="s">
        <v>2366</v>
      </c>
      <c r="C3039" s="23" t="s">
        <v>1886</v>
      </c>
      <c r="D3039" s="13" t="s">
        <v>70</v>
      </c>
      <c r="E3039" s="13" t="s">
        <v>577</v>
      </c>
      <c r="F3039" s="13" t="s">
        <v>94</v>
      </c>
      <c r="G3039" s="13" t="s">
        <v>1463</v>
      </c>
      <c r="H3039" s="36">
        <v>1</v>
      </c>
    </row>
    <row r="3040" spans="1:8">
      <c r="A3040" s="23">
        <v>2020</v>
      </c>
      <c r="B3040" s="23" t="s">
        <v>2366</v>
      </c>
      <c r="C3040" s="23" t="s">
        <v>1886</v>
      </c>
      <c r="D3040" s="13" t="s">
        <v>70</v>
      </c>
      <c r="E3040" s="13" t="s">
        <v>577</v>
      </c>
      <c r="F3040" s="13" t="s">
        <v>23</v>
      </c>
      <c r="G3040" s="13" t="s">
        <v>1464</v>
      </c>
      <c r="H3040" s="36">
        <v>2</v>
      </c>
    </row>
    <row r="3041" spans="1:8">
      <c r="A3041" s="23">
        <v>2020</v>
      </c>
      <c r="B3041" s="23" t="s">
        <v>2366</v>
      </c>
      <c r="C3041" s="23" t="s">
        <v>1886</v>
      </c>
      <c r="D3041" s="13" t="s">
        <v>70</v>
      </c>
      <c r="E3041" s="13" t="s">
        <v>577</v>
      </c>
      <c r="F3041" s="13" t="s">
        <v>100</v>
      </c>
      <c r="G3041" s="13" t="s">
        <v>1468</v>
      </c>
      <c r="H3041" s="36">
        <v>2</v>
      </c>
    </row>
    <row r="3042" spans="1:8">
      <c r="A3042" s="23">
        <v>2020</v>
      </c>
      <c r="B3042" s="23" t="s">
        <v>2366</v>
      </c>
      <c r="C3042" s="23" t="s">
        <v>1886</v>
      </c>
      <c r="D3042" s="13" t="s">
        <v>70</v>
      </c>
      <c r="E3042" s="13" t="s">
        <v>577</v>
      </c>
      <c r="F3042" s="13" t="s">
        <v>70</v>
      </c>
      <c r="G3042" s="13" t="s">
        <v>1469</v>
      </c>
      <c r="H3042" s="36">
        <v>1</v>
      </c>
    </row>
    <row r="3043" spans="1:8">
      <c r="A3043" s="23">
        <v>2020</v>
      </c>
      <c r="B3043" s="23" t="s">
        <v>2366</v>
      </c>
      <c r="C3043" s="23" t="s">
        <v>1886</v>
      </c>
      <c r="D3043" s="13" t="s">
        <v>70</v>
      </c>
      <c r="E3043" s="13" t="s">
        <v>577</v>
      </c>
      <c r="F3043" s="13" t="s">
        <v>14</v>
      </c>
      <c r="G3043" s="13" t="s">
        <v>1476</v>
      </c>
      <c r="H3043" s="36">
        <v>1</v>
      </c>
    </row>
    <row r="3044" spans="1:8">
      <c r="A3044" s="23">
        <v>2020</v>
      </c>
      <c r="B3044" s="23" t="s">
        <v>2366</v>
      </c>
      <c r="C3044" s="23" t="s">
        <v>1886</v>
      </c>
      <c r="D3044" s="13" t="s">
        <v>70</v>
      </c>
      <c r="E3044" s="13" t="s">
        <v>577</v>
      </c>
      <c r="F3044" s="13" t="s">
        <v>164</v>
      </c>
      <c r="G3044" s="13" t="s">
        <v>584</v>
      </c>
      <c r="H3044" s="36">
        <v>1</v>
      </c>
    </row>
    <row r="3045" spans="1:8">
      <c r="A3045" s="23">
        <v>2020</v>
      </c>
      <c r="B3045" s="23" t="s">
        <v>2366</v>
      </c>
      <c r="C3045" s="23" t="s">
        <v>1886</v>
      </c>
      <c r="D3045" s="13" t="s">
        <v>70</v>
      </c>
      <c r="E3045" s="13" t="s">
        <v>577</v>
      </c>
      <c r="F3045" s="13" t="s">
        <v>70</v>
      </c>
      <c r="G3045" s="13" t="s">
        <v>1478</v>
      </c>
      <c r="H3045" s="36">
        <v>3</v>
      </c>
    </row>
    <row r="3046" spans="1:8">
      <c r="A3046" s="23">
        <v>2020</v>
      </c>
      <c r="B3046" s="23" t="s">
        <v>2366</v>
      </c>
      <c r="C3046" s="23" t="s">
        <v>1886</v>
      </c>
      <c r="D3046" s="13" t="s">
        <v>70</v>
      </c>
      <c r="E3046" s="13" t="s">
        <v>1466</v>
      </c>
      <c r="F3046" s="13" t="s">
        <v>70</v>
      </c>
      <c r="G3046" s="13" t="s">
        <v>577</v>
      </c>
      <c r="H3046" s="36">
        <v>2</v>
      </c>
    </row>
    <row r="3047" spans="1:8">
      <c r="A3047" s="23">
        <v>2020</v>
      </c>
      <c r="B3047" s="23" t="s">
        <v>2366</v>
      </c>
      <c r="C3047" s="23" t="s">
        <v>1886</v>
      </c>
      <c r="D3047" s="13" t="s">
        <v>70</v>
      </c>
      <c r="E3047" s="13" t="s">
        <v>1466</v>
      </c>
      <c r="F3047" s="13" t="s">
        <v>10</v>
      </c>
      <c r="G3047" s="13" t="s">
        <v>1455</v>
      </c>
      <c r="H3047" s="36">
        <v>1</v>
      </c>
    </row>
    <row r="3048" spans="1:8">
      <c r="A3048" s="23">
        <v>2020</v>
      </c>
      <c r="B3048" s="23" t="s">
        <v>2366</v>
      </c>
      <c r="C3048" s="23" t="s">
        <v>1886</v>
      </c>
      <c r="D3048" s="13" t="s">
        <v>70</v>
      </c>
      <c r="E3048" s="13" t="s">
        <v>1466</v>
      </c>
      <c r="F3048" s="13" t="s">
        <v>60</v>
      </c>
      <c r="G3048" s="13" t="s">
        <v>1458</v>
      </c>
      <c r="H3048" s="36">
        <v>3</v>
      </c>
    </row>
    <row r="3049" spans="1:8">
      <c r="A3049" s="23">
        <v>2020</v>
      </c>
      <c r="B3049" s="23" t="s">
        <v>2366</v>
      </c>
      <c r="C3049" s="23" t="s">
        <v>1886</v>
      </c>
      <c r="D3049" s="13" t="s">
        <v>70</v>
      </c>
      <c r="E3049" s="13" t="s">
        <v>1466</v>
      </c>
      <c r="F3049" s="13" t="s">
        <v>76</v>
      </c>
      <c r="G3049" s="13" t="s">
        <v>1459</v>
      </c>
      <c r="H3049" s="36">
        <v>3</v>
      </c>
    </row>
    <row r="3050" spans="1:8">
      <c r="A3050" s="23">
        <v>2020</v>
      </c>
      <c r="B3050" s="23" t="s">
        <v>2366</v>
      </c>
      <c r="C3050" s="23" t="s">
        <v>1886</v>
      </c>
      <c r="D3050" s="13" t="s">
        <v>70</v>
      </c>
      <c r="E3050" s="13" t="s">
        <v>1466</v>
      </c>
      <c r="F3050" s="13" t="s">
        <v>41</v>
      </c>
      <c r="G3050" s="13" t="s">
        <v>1461</v>
      </c>
      <c r="H3050" s="36">
        <v>1</v>
      </c>
    </row>
    <row r="3051" spans="1:8">
      <c r="A3051" s="23">
        <v>2020</v>
      </c>
      <c r="B3051" s="23" t="s">
        <v>2366</v>
      </c>
      <c r="C3051" s="23" t="s">
        <v>1886</v>
      </c>
      <c r="D3051" s="13" t="s">
        <v>70</v>
      </c>
      <c r="E3051" s="13" t="s">
        <v>1466</v>
      </c>
      <c r="F3051" s="13" t="s">
        <v>100</v>
      </c>
      <c r="G3051" s="13" t="s">
        <v>1468</v>
      </c>
      <c r="H3051" s="36">
        <v>5</v>
      </c>
    </row>
    <row r="3052" spans="1:8">
      <c r="A3052" s="23">
        <v>2020</v>
      </c>
      <c r="B3052" s="23" t="s">
        <v>2366</v>
      </c>
      <c r="C3052" s="23" t="s">
        <v>1886</v>
      </c>
      <c r="D3052" s="13" t="s">
        <v>70</v>
      </c>
      <c r="E3052" s="13" t="s">
        <v>1466</v>
      </c>
      <c r="F3052" s="13" t="s">
        <v>70</v>
      </c>
      <c r="G3052" s="13" t="s">
        <v>1469</v>
      </c>
      <c r="H3052" s="36">
        <v>3</v>
      </c>
    </row>
    <row r="3053" spans="1:8">
      <c r="A3053" s="23">
        <v>2020</v>
      </c>
      <c r="B3053" s="23" t="s">
        <v>2366</v>
      </c>
      <c r="C3053" s="23" t="s">
        <v>1886</v>
      </c>
      <c r="D3053" s="13" t="s">
        <v>70</v>
      </c>
      <c r="E3053" s="13" t="s">
        <v>1466</v>
      </c>
      <c r="F3053" s="13" t="s">
        <v>86</v>
      </c>
      <c r="G3053" s="13" t="s">
        <v>5709</v>
      </c>
      <c r="H3053" s="36">
        <v>1</v>
      </c>
    </row>
    <row r="3054" spans="1:8">
      <c r="A3054" s="23">
        <v>2020</v>
      </c>
      <c r="B3054" s="23" t="s">
        <v>2366</v>
      </c>
      <c r="C3054" s="23" t="s">
        <v>1886</v>
      </c>
      <c r="D3054" s="13" t="s">
        <v>70</v>
      </c>
      <c r="E3054" s="13" t="s">
        <v>1466</v>
      </c>
      <c r="F3054" s="13" t="s">
        <v>76</v>
      </c>
      <c r="G3054" s="13" t="s">
        <v>77</v>
      </c>
      <c r="H3054" s="36">
        <v>4</v>
      </c>
    </row>
    <row r="3055" spans="1:8">
      <c r="A3055" s="23">
        <v>2020</v>
      </c>
      <c r="B3055" s="23" t="s">
        <v>2366</v>
      </c>
      <c r="C3055" s="23" t="s">
        <v>1886</v>
      </c>
      <c r="D3055" s="13" t="s">
        <v>70</v>
      </c>
      <c r="E3055" s="13" t="s">
        <v>1466</v>
      </c>
      <c r="F3055" s="13" t="s">
        <v>164</v>
      </c>
      <c r="G3055" s="13" t="s">
        <v>584</v>
      </c>
      <c r="H3055" s="36">
        <v>1</v>
      </c>
    </row>
    <row r="3056" spans="1:8">
      <c r="A3056" s="23">
        <v>2020</v>
      </c>
      <c r="B3056" s="23" t="s">
        <v>2366</v>
      </c>
      <c r="C3056" s="23" t="s">
        <v>1886</v>
      </c>
      <c r="D3056" s="13" t="s">
        <v>70</v>
      </c>
      <c r="E3056" s="13" t="s">
        <v>1466</v>
      </c>
      <c r="F3056" s="13" t="s">
        <v>60</v>
      </c>
      <c r="G3056" s="13" t="s">
        <v>1477</v>
      </c>
      <c r="H3056" s="36">
        <v>2</v>
      </c>
    </row>
    <row r="3057" spans="1:8">
      <c r="A3057" s="23">
        <v>2020</v>
      </c>
      <c r="B3057" s="23" t="s">
        <v>2366</v>
      </c>
      <c r="C3057" s="23" t="s">
        <v>1886</v>
      </c>
      <c r="D3057" s="13" t="s">
        <v>70</v>
      </c>
      <c r="E3057" s="13" t="s">
        <v>1466</v>
      </c>
      <c r="F3057" s="13" t="s">
        <v>70</v>
      </c>
      <c r="G3057" s="13" t="s">
        <v>1478</v>
      </c>
      <c r="H3057" s="36">
        <v>1</v>
      </c>
    </row>
    <row r="3058" spans="1:8">
      <c r="A3058" s="23">
        <v>2020</v>
      </c>
      <c r="B3058" s="23" t="s">
        <v>2366</v>
      </c>
      <c r="C3058" s="23" t="s">
        <v>1886</v>
      </c>
      <c r="D3058" s="13" t="s">
        <v>70</v>
      </c>
      <c r="E3058" s="13" t="s">
        <v>1466</v>
      </c>
      <c r="F3058" s="13" t="s">
        <v>167</v>
      </c>
      <c r="G3058" s="13" t="s">
        <v>1479</v>
      </c>
      <c r="H3058" s="36">
        <v>2</v>
      </c>
    </row>
    <row r="3059" spans="1:8">
      <c r="A3059" s="23">
        <v>2020</v>
      </c>
      <c r="B3059" s="23" t="s">
        <v>2366</v>
      </c>
      <c r="C3059" s="23" t="s">
        <v>1886</v>
      </c>
      <c r="D3059" s="13" t="s">
        <v>70</v>
      </c>
      <c r="E3059" s="13" t="s">
        <v>1469</v>
      </c>
      <c r="F3059" s="13" t="s">
        <v>60</v>
      </c>
      <c r="G3059" s="13" t="s">
        <v>1458</v>
      </c>
      <c r="H3059" s="36">
        <v>2</v>
      </c>
    </row>
    <row r="3060" spans="1:8">
      <c r="A3060" s="23">
        <v>2020</v>
      </c>
      <c r="B3060" s="23" t="s">
        <v>2366</v>
      </c>
      <c r="C3060" s="23" t="s">
        <v>1886</v>
      </c>
      <c r="D3060" s="13" t="s">
        <v>70</v>
      </c>
      <c r="E3060" s="13" t="s">
        <v>1469</v>
      </c>
      <c r="F3060" s="13" t="s">
        <v>76</v>
      </c>
      <c r="G3060" s="13" t="s">
        <v>1459</v>
      </c>
      <c r="H3060" s="36">
        <v>1</v>
      </c>
    </row>
    <row r="3061" spans="1:8">
      <c r="A3061" s="23">
        <v>2020</v>
      </c>
      <c r="B3061" s="23" t="s">
        <v>2366</v>
      </c>
      <c r="C3061" s="23" t="s">
        <v>1886</v>
      </c>
      <c r="D3061" s="13" t="s">
        <v>70</v>
      </c>
      <c r="E3061" s="13" t="s">
        <v>1469</v>
      </c>
      <c r="F3061" s="13" t="s">
        <v>70</v>
      </c>
      <c r="G3061" s="13" t="s">
        <v>1466</v>
      </c>
      <c r="H3061" s="36">
        <v>2</v>
      </c>
    </row>
    <row r="3062" spans="1:8">
      <c r="A3062" s="23">
        <v>2020</v>
      </c>
      <c r="B3062" s="23" t="s">
        <v>2366</v>
      </c>
      <c r="C3062" s="23" t="s">
        <v>1886</v>
      </c>
      <c r="D3062" s="13" t="s">
        <v>70</v>
      </c>
      <c r="E3062" s="13" t="s">
        <v>1469</v>
      </c>
      <c r="F3062" s="13" t="s">
        <v>100</v>
      </c>
      <c r="G3062" s="13" t="s">
        <v>1468</v>
      </c>
      <c r="H3062" s="36">
        <v>1</v>
      </c>
    </row>
    <row r="3063" spans="1:8">
      <c r="A3063" s="23">
        <v>2020</v>
      </c>
      <c r="B3063" s="23" t="s">
        <v>2366</v>
      </c>
      <c r="C3063" s="23" t="s">
        <v>1886</v>
      </c>
      <c r="D3063" s="13" t="s">
        <v>70</v>
      </c>
      <c r="E3063" s="13" t="s">
        <v>1469</v>
      </c>
      <c r="F3063" s="13" t="s">
        <v>86</v>
      </c>
      <c r="G3063" s="13" t="s">
        <v>101</v>
      </c>
      <c r="H3063" s="36">
        <v>1</v>
      </c>
    </row>
    <row r="3064" spans="1:8">
      <c r="A3064" s="23">
        <v>2020</v>
      </c>
      <c r="B3064" s="23" t="s">
        <v>2366</v>
      </c>
      <c r="C3064" s="23" t="s">
        <v>1886</v>
      </c>
      <c r="D3064" s="13" t="s">
        <v>70</v>
      </c>
      <c r="E3064" s="13" t="s">
        <v>1469</v>
      </c>
      <c r="F3064" s="13" t="s">
        <v>164</v>
      </c>
      <c r="G3064" s="13" t="s">
        <v>584</v>
      </c>
      <c r="H3064" s="36">
        <v>1</v>
      </c>
    </row>
    <row r="3065" spans="1:8">
      <c r="A3065" s="23">
        <v>2020</v>
      </c>
      <c r="B3065" s="23" t="s">
        <v>2366</v>
      </c>
      <c r="C3065" s="23" t="s">
        <v>1886</v>
      </c>
      <c r="D3065" s="13" t="s">
        <v>70</v>
      </c>
      <c r="E3065" s="13" t="s">
        <v>1469</v>
      </c>
      <c r="F3065" s="13" t="s">
        <v>60</v>
      </c>
      <c r="G3065" s="13" t="s">
        <v>1477</v>
      </c>
      <c r="H3065" s="36">
        <v>1</v>
      </c>
    </row>
    <row r="3066" spans="1:8">
      <c r="A3066" s="23">
        <v>2020</v>
      </c>
      <c r="B3066" s="23" t="s">
        <v>2366</v>
      </c>
      <c r="C3066" s="23" t="s">
        <v>1886</v>
      </c>
      <c r="D3066" s="13" t="s">
        <v>70</v>
      </c>
      <c r="E3066" s="13" t="s">
        <v>1469</v>
      </c>
      <c r="F3066" s="13" t="s">
        <v>167</v>
      </c>
      <c r="G3066" s="13" t="s">
        <v>1479</v>
      </c>
      <c r="H3066" s="36">
        <v>1</v>
      </c>
    </row>
    <row r="3067" spans="1:8">
      <c r="A3067" s="23">
        <v>2020</v>
      </c>
      <c r="B3067" s="23" t="s">
        <v>2366</v>
      </c>
      <c r="C3067" s="23" t="s">
        <v>1886</v>
      </c>
      <c r="D3067" s="13" t="s">
        <v>70</v>
      </c>
      <c r="E3067" s="13" t="s">
        <v>1478</v>
      </c>
      <c r="F3067" s="13" t="s">
        <v>10</v>
      </c>
      <c r="G3067" s="13" t="s">
        <v>1454</v>
      </c>
      <c r="H3067" s="36">
        <v>2</v>
      </c>
    </row>
    <row r="3068" spans="1:8">
      <c r="A3068" s="23">
        <v>2020</v>
      </c>
      <c r="B3068" s="23" t="s">
        <v>2366</v>
      </c>
      <c r="C3068" s="23" t="s">
        <v>1886</v>
      </c>
      <c r="D3068" s="13" t="s">
        <v>70</v>
      </c>
      <c r="E3068" s="13" t="s">
        <v>1478</v>
      </c>
      <c r="F3068" s="13" t="s">
        <v>10</v>
      </c>
      <c r="G3068" s="13" t="s">
        <v>1455</v>
      </c>
      <c r="H3068" s="36">
        <v>1</v>
      </c>
    </row>
    <row r="3069" spans="1:8">
      <c r="A3069" s="23">
        <v>2020</v>
      </c>
      <c r="B3069" s="23" t="s">
        <v>2366</v>
      </c>
      <c r="C3069" s="23" t="s">
        <v>1886</v>
      </c>
      <c r="D3069" s="13" t="s">
        <v>70</v>
      </c>
      <c r="E3069" s="13" t="s">
        <v>1478</v>
      </c>
      <c r="F3069" s="13" t="s">
        <v>60</v>
      </c>
      <c r="G3069" s="13" t="s">
        <v>1458</v>
      </c>
      <c r="H3069" s="36">
        <v>2</v>
      </c>
    </row>
    <row r="3070" spans="1:8">
      <c r="A3070" s="23">
        <v>2020</v>
      </c>
      <c r="B3070" s="23" t="s">
        <v>2366</v>
      </c>
      <c r="C3070" s="23" t="s">
        <v>1886</v>
      </c>
      <c r="D3070" s="13" t="s">
        <v>70</v>
      </c>
      <c r="E3070" s="13" t="s">
        <v>1478</v>
      </c>
      <c r="F3070" s="13" t="s">
        <v>76</v>
      </c>
      <c r="G3070" s="13" t="s">
        <v>1459</v>
      </c>
      <c r="H3070" s="36">
        <v>1</v>
      </c>
    </row>
    <row r="3071" spans="1:8">
      <c r="A3071" s="23">
        <v>2020</v>
      </c>
      <c r="B3071" s="23" t="s">
        <v>2366</v>
      </c>
      <c r="C3071" s="23" t="s">
        <v>1886</v>
      </c>
      <c r="D3071" s="13" t="s">
        <v>70</v>
      </c>
      <c r="E3071" s="13" t="s">
        <v>1478</v>
      </c>
      <c r="F3071" s="13" t="s">
        <v>41</v>
      </c>
      <c r="G3071" s="13" t="s">
        <v>1461</v>
      </c>
      <c r="H3071" s="36">
        <v>1</v>
      </c>
    </row>
    <row r="3072" spans="1:8">
      <c r="A3072" s="23">
        <v>2020</v>
      </c>
      <c r="B3072" s="23" t="s">
        <v>2366</v>
      </c>
      <c r="C3072" s="23" t="s">
        <v>1886</v>
      </c>
      <c r="D3072" s="13" t="s">
        <v>70</v>
      </c>
      <c r="E3072" s="13" t="s">
        <v>1478</v>
      </c>
      <c r="F3072" s="13" t="s">
        <v>5</v>
      </c>
      <c r="G3072" s="13" t="s">
        <v>1462</v>
      </c>
      <c r="H3072" s="36">
        <v>1</v>
      </c>
    </row>
    <row r="3073" spans="1:8">
      <c r="A3073" s="23">
        <v>2020</v>
      </c>
      <c r="B3073" s="23" t="s">
        <v>2366</v>
      </c>
      <c r="C3073" s="23" t="s">
        <v>1886</v>
      </c>
      <c r="D3073" s="13" t="s">
        <v>70</v>
      </c>
      <c r="E3073" s="13" t="s">
        <v>1478</v>
      </c>
      <c r="F3073" s="13" t="s">
        <v>10</v>
      </c>
      <c r="G3073" s="13" t="s">
        <v>1467</v>
      </c>
      <c r="H3073" s="36">
        <v>2</v>
      </c>
    </row>
    <row r="3074" spans="1:8">
      <c r="A3074" s="23">
        <v>2020</v>
      </c>
      <c r="B3074" s="23" t="s">
        <v>2366</v>
      </c>
      <c r="C3074" s="23" t="s">
        <v>1886</v>
      </c>
      <c r="D3074" s="13" t="s">
        <v>70</v>
      </c>
      <c r="E3074" s="13" t="s">
        <v>1478</v>
      </c>
      <c r="F3074" s="13" t="s">
        <v>100</v>
      </c>
      <c r="G3074" s="13" t="s">
        <v>1468</v>
      </c>
      <c r="H3074" s="36">
        <v>2</v>
      </c>
    </row>
    <row r="3075" spans="1:8">
      <c r="A3075" s="23">
        <v>2020</v>
      </c>
      <c r="B3075" s="23" t="s">
        <v>2366</v>
      </c>
      <c r="C3075" s="23" t="s">
        <v>1886</v>
      </c>
      <c r="D3075" s="13" t="s">
        <v>70</v>
      </c>
      <c r="E3075" s="13" t="s">
        <v>1478</v>
      </c>
      <c r="F3075" s="13" t="s">
        <v>70</v>
      </c>
      <c r="G3075" s="13" t="s">
        <v>1469</v>
      </c>
      <c r="H3075" s="36">
        <v>1</v>
      </c>
    </row>
    <row r="3076" spans="1:8">
      <c r="A3076" s="23">
        <v>2020</v>
      </c>
      <c r="B3076" s="23" t="s">
        <v>2366</v>
      </c>
      <c r="C3076" s="23" t="s">
        <v>1886</v>
      </c>
      <c r="D3076" s="13" t="s">
        <v>70</v>
      </c>
      <c r="E3076" s="13" t="s">
        <v>1478</v>
      </c>
      <c r="F3076" s="13" t="s">
        <v>164</v>
      </c>
      <c r="G3076" s="13" t="s">
        <v>584</v>
      </c>
      <c r="H3076" s="36">
        <v>1</v>
      </c>
    </row>
    <row r="3077" spans="1:8">
      <c r="A3077" s="23">
        <v>2020</v>
      </c>
      <c r="B3077" s="23" t="s">
        <v>2366</v>
      </c>
      <c r="C3077" s="23" t="s">
        <v>1886</v>
      </c>
      <c r="D3077" s="13" t="s">
        <v>70</v>
      </c>
      <c r="E3077" s="13" t="s">
        <v>1478</v>
      </c>
      <c r="F3077" s="13" t="s">
        <v>60</v>
      </c>
      <c r="G3077" s="13" t="s">
        <v>1477</v>
      </c>
      <c r="H3077" s="36">
        <v>1</v>
      </c>
    </row>
    <row r="3078" spans="1:8">
      <c r="A3078" s="23">
        <v>2020</v>
      </c>
      <c r="B3078" s="23" t="s">
        <v>2366</v>
      </c>
      <c r="C3078" s="23" t="s">
        <v>1886</v>
      </c>
      <c r="D3078" s="13" t="s">
        <v>76</v>
      </c>
      <c r="E3078" s="13" t="s">
        <v>5455</v>
      </c>
      <c r="F3078" s="13" t="s">
        <v>76</v>
      </c>
      <c r="G3078" s="13" t="s">
        <v>1459</v>
      </c>
      <c r="H3078" s="36">
        <v>1</v>
      </c>
    </row>
    <row r="3079" spans="1:8">
      <c r="A3079" s="23">
        <v>2020</v>
      </c>
      <c r="B3079" s="23" t="s">
        <v>2366</v>
      </c>
      <c r="C3079" s="23" t="s">
        <v>1886</v>
      </c>
      <c r="D3079" s="13" t="s">
        <v>76</v>
      </c>
      <c r="E3079" s="13" t="s">
        <v>5455</v>
      </c>
      <c r="F3079" s="13" t="s">
        <v>76</v>
      </c>
      <c r="G3079" s="13" t="s">
        <v>77</v>
      </c>
      <c r="H3079" s="36">
        <v>1</v>
      </c>
    </row>
    <row r="3080" spans="1:8">
      <c r="A3080" s="23">
        <v>2020</v>
      </c>
      <c r="B3080" s="23" t="s">
        <v>2366</v>
      </c>
      <c r="C3080" s="23" t="s">
        <v>1886</v>
      </c>
      <c r="D3080" s="13" t="s">
        <v>76</v>
      </c>
      <c r="E3080" s="13" t="s">
        <v>1459</v>
      </c>
      <c r="F3080" s="13" t="s">
        <v>23</v>
      </c>
      <c r="G3080" s="13" t="s">
        <v>1453</v>
      </c>
      <c r="H3080" s="36">
        <v>55</v>
      </c>
    </row>
    <row r="3081" spans="1:8">
      <c r="A3081" s="23">
        <v>2020</v>
      </c>
      <c r="B3081" s="23" t="s">
        <v>2366</v>
      </c>
      <c r="C3081" s="23" t="s">
        <v>1886</v>
      </c>
      <c r="D3081" s="13" t="s">
        <v>76</v>
      </c>
      <c r="E3081" s="13" t="s">
        <v>1459</v>
      </c>
      <c r="F3081" s="13" t="s">
        <v>70</v>
      </c>
      <c r="G3081" s="13" t="s">
        <v>577</v>
      </c>
      <c r="H3081" s="36">
        <v>8</v>
      </c>
    </row>
    <row r="3082" spans="1:8">
      <c r="A3082" s="23">
        <v>2020</v>
      </c>
      <c r="B3082" s="23" t="s">
        <v>2366</v>
      </c>
      <c r="C3082" s="23" t="s">
        <v>1886</v>
      </c>
      <c r="D3082" s="13" t="s">
        <v>76</v>
      </c>
      <c r="E3082" s="13" t="s">
        <v>1459</v>
      </c>
      <c r="F3082" s="13" t="s">
        <v>10</v>
      </c>
      <c r="G3082" s="13" t="s">
        <v>1454</v>
      </c>
      <c r="H3082" s="36">
        <v>19</v>
      </c>
    </row>
    <row r="3083" spans="1:8">
      <c r="A3083" s="23">
        <v>2020</v>
      </c>
      <c r="B3083" s="23" t="s">
        <v>2366</v>
      </c>
      <c r="C3083" s="23" t="s">
        <v>1886</v>
      </c>
      <c r="D3083" s="13" t="s">
        <v>76</v>
      </c>
      <c r="E3083" s="13" t="s">
        <v>1459</v>
      </c>
      <c r="F3083" s="13" t="s">
        <v>10</v>
      </c>
      <c r="G3083" s="13" t="s">
        <v>1455</v>
      </c>
      <c r="H3083" s="36">
        <v>16</v>
      </c>
    </row>
    <row r="3084" spans="1:8">
      <c r="A3084" s="23">
        <v>2020</v>
      </c>
      <c r="B3084" s="23" t="s">
        <v>2366</v>
      </c>
      <c r="C3084" s="23" t="s">
        <v>1886</v>
      </c>
      <c r="D3084" s="13" t="s">
        <v>76</v>
      </c>
      <c r="E3084" s="13" t="s">
        <v>1459</v>
      </c>
      <c r="F3084" s="13" t="s">
        <v>60</v>
      </c>
      <c r="G3084" s="13" t="s">
        <v>1458</v>
      </c>
      <c r="H3084" s="36">
        <v>56</v>
      </c>
    </row>
    <row r="3085" spans="1:8">
      <c r="A3085" s="23">
        <v>2020</v>
      </c>
      <c r="B3085" s="23" t="s">
        <v>2366</v>
      </c>
      <c r="C3085" s="23" t="s">
        <v>1886</v>
      </c>
      <c r="D3085" s="13" t="s">
        <v>76</v>
      </c>
      <c r="E3085" s="13" t="s">
        <v>1459</v>
      </c>
      <c r="F3085" s="13" t="s">
        <v>41</v>
      </c>
      <c r="G3085" s="13" t="s">
        <v>1461</v>
      </c>
      <c r="H3085" s="36">
        <v>7</v>
      </c>
    </row>
    <row r="3086" spans="1:8">
      <c r="A3086" s="23">
        <v>2020</v>
      </c>
      <c r="B3086" s="23" t="s">
        <v>2366</v>
      </c>
      <c r="C3086" s="23" t="s">
        <v>1886</v>
      </c>
      <c r="D3086" s="13" t="s">
        <v>76</v>
      </c>
      <c r="E3086" s="13" t="s">
        <v>1459</v>
      </c>
      <c r="F3086" s="13" t="s">
        <v>5</v>
      </c>
      <c r="G3086" s="13" t="s">
        <v>1462</v>
      </c>
      <c r="H3086" s="36">
        <v>10</v>
      </c>
    </row>
    <row r="3087" spans="1:8">
      <c r="A3087" s="23">
        <v>2020</v>
      </c>
      <c r="B3087" s="23" t="s">
        <v>2366</v>
      </c>
      <c r="C3087" s="23" t="s">
        <v>1886</v>
      </c>
      <c r="D3087" s="13" t="s">
        <v>76</v>
      </c>
      <c r="E3087" s="13" t="s">
        <v>1459</v>
      </c>
      <c r="F3087" s="13" t="s">
        <v>94</v>
      </c>
      <c r="G3087" s="13" t="s">
        <v>1463</v>
      </c>
      <c r="H3087" s="36">
        <v>1</v>
      </c>
    </row>
    <row r="3088" spans="1:8">
      <c r="A3088" s="23">
        <v>2020</v>
      </c>
      <c r="B3088" s="23" t="s">
        <v>2366</v>
      </c>
      <c r="C3088" s="23" t="s">
        <v>1886</v>
      </c>
      <c r="D3088" s="13" t="s">
        <v>76</v>
      </c>
      <c r="E3088" s="13" t="s">
        <v>1459</v>
      </c>
      <c r="F3088" s="13" t="s">
        <v>23</v>
      </c>
      <c r="G3088" s="13" t="s">
        <v>1464</v>
      </c>
      <c r="H3088" s="36">
        <v>5</v>
      </c>
    </row>
    <row r="3089" spans="1:8">
      <c r="A3089" s="23">
        <v>2020</v>
      </c>
      <c r="B3089" s="23" t="s">
        <v>2366</v>
      </c>
      <c r="C3089" s="23" t="s">
        <v>1886</v>
      </c>
      <c r="D3089" s="13" t="s">
        <v>76</v>
      </c>
      <c r="E3089" s="13" t="s">
        <v>1459</v>
      </c>
      <c r="F3089" s="13" t="s">
        <v>70</v>
      </c>
      <c r="G3089" s="13" t="s">
        <v>1466</v>
      </c>
      <c r="H3089" s="36">
        <v>14</v>
      </c>
    </row>
    <row r="3090" spans="1:8">
      <c r="A3090" s="23">
        <v>2020</v>
      </c>
      <c r="B3090" s="23" t="s">
        <v>2366</v>
      </c>
      <c r="C3090" s="23" t="s">
        <v>1886</v>
      </c>
      <c r="D3090" s="13" t="s">
        <v>76</v>
      </c>
      <c r="E3090" s="13" t="s">
        <v>1459</v>
      </c>
      <c r="F3090" s="13" t="s">
        <v>10</v>
      </c>
      <c r="G3090" s="13" t="s">
        <v>1467</v>
      </c>
      <c r="H3090" s="36">
        <v>5</v>
      </c>
    </row>
    <row r="3091" spans="1:8">
      <c r="A3091" s="23">
        <v>2020</v>
      </c>
      <c r="B3091" s="23" t="s">
        <v>2366</v>
      </c>
      <c r="C3091" s="23" t="s">
        <v>1886</v>
      </c>
      <c r="D3091" s="13" t="s">
        <v>76</v>
      </c>
      <c r="E3091" s="13" t="s">
        <v>1459</v>
      </c>
      <c r="F3091" s="13" t="s">
        <v>100</v>
      </c>
      <c r="G3091" s="13" t="s">
        <v>1468</v>
      </c>
      <c r="H3091" s="36">
        <v>5</v>
      </c>
    </row>
    <row r="3092" spans="1:8">
      <c r="A3092" s="23">
        <v>2020</v>
      </c>
      <c r="B3092" s="23" t="s">
        <v>2366</v>
      </c>
      <c r="C3092" s="23" t="s">
        <v>1886</v>
      </c>
      <c r="D3092" s="13" t="s">
        <v>76</v>
      </c>
      <c r="E3092" s="13" t="s">
        <v>1459</v>
      </c>
      <c r="F3092" s="13" t="s">
        <v>70</v>
      </c>
      <c r="G3092" s="13" t="s">
        <v>1469</v>
      </c>
      <c r="H3092" s="36">
        <v>6</v>
      </c>
    </row>
    <row r="3093" spans="1:8">
      <c r="A3093" s="23">
        <v>2020</v>
      </c>
      <c r="B3093" s="23" t="s">
        <v>2366</v>
      </c>
      <c r="C3093" s="23" t="s">
        <v>1886</v>
      </c>
      <c r="D3093" s="13" t="s">
        <v>76</v>
      </c>
      <c r="E3093" s="13" t="s">
        <v>1459</v>
      </c>
      <c r="F3093" s="13" t="s">
        <v>104</v>
      </c>
      <c r="G3093" s="13" t="s">
        <v>1470</v>
      </c>
      <c r="H3093" s="36">
        <v>1</v>
      </c>
    </row>
    <row r="3094" spans="1:8">
      <c r="A3094" s="23">
        <v>2020</v>
      </c>
      <c r="B3094" s="23" t="s">
        <v>2366</v>
      </c>
      <c r="C3094" s="23" t="s">
        <v>1886</v>
      </c>
      <c r="D3094" s="13" t="s">
        <v>76</v>
      </c>
      <c r="E3094" s="13" t="s">
        <v>1459</v>
      </c>
      <c r="F3094" s="13" t="s">
        <v>86</v>
      </c>
      <c r="G3094" s="13" t="s">
        <v>5709</v>
      </c>
      <c r="H3094" s="36">
        <v>1</v>
      </c>
    </row>
    <row r="3095" spans="1:8">
      <c r="A3095" s="23">
        <v>2020</v>
      </c>
      <c r="B3095" s="23" t="s">
        <v>2366</v>
      </c>
      <c r="C3095" s="23" t="s">
        <v>1886</v>
      </c>
      <c r="D3095" s="13" t="s">
        <v>76</v>
      </c>
      <c r="E3095" s="13" t="s">
        <v>1459</v>
      </c>
      <c r="F3095" s="13" t="s">
        <v>76</v>
      </c>
      <c r="G3095" s="13" t="s">
        <v>77</v>
      </c>
      <c r="H3095" s="36">
        <v>6</v>
      </c>
    </row>
    <row r="3096" spans="1:8">
      <c r="A3096" s="23">
        <v>2020</v>
      </c>
      <c r="B3096" s="23" t="s">
        <v>2366</v>
      </c>
      <c r="C3096" s="23" t="s">
        <v>1886</v>
      </c>
      <c r="D3096" s="13" t="s">
        <v>76</v>
      </c>
      <c r="E3096" s="13" t="s">
        <v>1459</v>
      </c>
      <c r="F3096" s="13" t="s">
        <v>164</v>
      </c>
      <c r="G3096" s="13" t="s">
        <v>584</v>
      </c>
      <c r="H3096" s="36">
        <v>23</v>
      </c>
    </row>
    <row r="3097" spans="1:8">
      <c r="A3097" s="23">
        <v>2020</v>
      </c>
      <c r="B3097" s="23" t="s">
        <v>2366</v>
      </c>
      <c r="C3097" s="23" t="s">
        <v>1886</v>
      </c>
      <c r="D3097" s="13" t="s">
        <v>76</v>
      </c>
      <c r="E3097" s="13" t="s">
        <v>1459</v>
      </c>
      <c r="F3097" s="13" t="s">
        <v>60</v>
      </c>
      <c r="G3097" s="13" t="s">
        <v>1477</v>
      </c>
      <c r="H3097" s="36">
        <v>27</v>
      </c>
    </row>
    <row r="3098" spans="1:8">
      <c r="A3098" s="23">
        <v>2020</v>
      </c>
      <c r="B3098" s="23" t="s">
        <v>2366</v>
      </c>
      <c r="C3098" s="23" t="s">
        <v>1886</v>
      </c>
      <c r="D3098" s="13" t="s">
        <v>76</v>
      </c>
      <c r="E3098" s="13" t="s">
        <v>1459</v>
      </c>
      <c r="F3098" s="13" t="s">
        <v>70</v>
      </c>
      <c r="G3098" s="13" t="s">
        <v>1478</v>
      </c>
      <c r="H3098" s="36">
        <v>10</v>
      </c>
    </row>
    <row r="3099" spans="1:8">
      <c r="A3099" s="23">
        <v>2020</v>
      </c>
      <c r="B3099" s="23" t="s">
        <v>2366</v>
      </c>
      <c r="C3099" s="23" t="s">
        <v>1886</v>
      </c>
      <c r="D3099" s="13" t="s">
        <v>76</v>
      </c>
      <c r="E3099" s="13" t="s">
        <v>77</v>
      </c>
      <c r="F3099" s="13" t="s">
        <v>70</v>
      </c>
      <c r="G3099" s="13" t="s">
        <v>577</v>
      </c>
      <c r="H3099" s="36">
        <v>1</v>
      </c>
    </row>
    <row r="3100" spans="1:8">
      <c r="A3100" s="23">
        <v>2020</v>
      </c>
      <c r="B3100" s="23" t="s">
        <v>2366</v>
      </c>
      <c r="C3100" s="23" t="s">
        <v>1886</v>
      </c>
      <c r="D3100" s="13" t="s">
        <v>76</v>
      </c>
      <c r="E3100" s="13" t="s">
        <v>77</v>
      </c>
      <c r="F3100" s="13" t="s">
        <v>10</v>
      </c>
      <c r="G3100" s="13" t="s">
        <v>1454</v>
      </c>
      <c r="H3100" s="36">
        <v>1</v>
      </c>
    </row>
    <row r="3101" spans="1:8">
      <c r="A3101" s="23">
        <v>2020</v>
      </c>
      <c r="B3101" s="23" t="s">
        <v>2366</v>
      </c>
      <c r="C3101" s="23" t="s">
        <v>1886</v>
      </c>
      <c r="D3101" s="13" t="s">
        <v>76</v>
      </c>
      <c r="E3101" s="13" t="s">
        <v>77</v>
      </c>
      <c r="F3101" s="13" t="s">
        <v>10</v>
      </c>
      <c r="G3101" s="13" t="s">
        <v>1455</v>
      </c>
      <c r="H3101" s="36">
        <v>2</v>
      </c>
    </row>
    <row r="3102" spans="1:8">
      <c r="A3102" s="23">
        <v>2020</v>
      </c>
      <c r="B3102" s="23" t="s">
        <v>2366</v>
      </c>
      <c r="C3102" s="23" t="s">
        <v>1886</v>
      </c>
      <c r="D3102" s="13" t="s">
        <v>76</v>
      </c>
      <c r="E3102" s="13" t="s">
        <v>77</v>
      </c>
      <c r="F3102" s="13" t="s">
        <v>76</v>
      </c>
      <c r="G3102" s="13" t="s">
        <v>1459</v>
      </c>
      <c r="H3102" s="36">
        <v>1</v>
      </c>
    </row>
    <row r="3103" spans="1:8">
      <c r="A3103" s="23">
        <v>2020</v>
      </c>
      <c r="B3103" s="23" t="s">
        <v>2366</v>
      </c>
      <c r="C3103" s="23" t="s">
        <v>1886</v>
      </c>
      <c r="D3103" s="13" t="s">
        <v>76</v>
      </c>
      <c r="E3103" s="13" t="s">
        <v>77</v>
      </c>
      <c r="F3103" s="13" t="s">
        <v>23</v>
      </c>
      <c r="G3103" s="13" t="s">
        <v>1464</v>
      </c>
      <c r="H3103" s="36">
        <v>1</v>
      </c>
    </row>
    <row r="3104" spans="1:8">
      <c r="A3104" s="23">
        <v>2020</v>
      </c>
      <c r="B3104" s="23" t="s">
        <v>2366</v>
      </c>
      <c r="C3104" s="23" t="s">
        <v>1886</v>
      </c>
      <c r="D3104" s="13" t="s">
        <v>76</v>
      </c>
      <c r="E3104" s="13" t="s">
        <v>77</v>
      </c>
      <c r="F3104" s="13" t="s">
        <v>70</v>
      </c>
      <c r="G3104" s="13" t="s">
        <v>1466</v>
      </c>
      <c r="H3104" s="36">
        <v>5</v>
      </c>
    </row>
    <row r="3105" spans="1:8">
      <c r="A3105" s="23">
        <v>2020</v>
      </c>
      <c r="B3105" s="23" t="s">
        <v>2366</v>
      </c>
      <c r="C3105" s="23" t="s">
        <v>1886</v>
      </c>
      <c r="D3105" s="13" t="s">
        <v>76</v>
      </c>
      <c r="E3105" s="13" t="s">
        <v>77</v>
      </c>
      <c r="F3105" s="13" t="s">
        <v>10</v>
      </c>
      <c r="G3105" s="13" t="s">
        <v>1467</v>
      </c>
      <c r="H3105" s="36">
        <v>1</v>
      </c>
    </row>
    <row r="3106" spans="1:8">
      <c r="A3106" s="23">
        <v>2020</v>
      </c>
      <c r="B3106" s="23" t="s">
        <v>2366</v>
      </c>
      <c r="C3106" s="23" t="s">
        <v>1886</v>
      </c>
      <c r="D3106" s="13" t="s">
        <v>76</v>
      </c>
      <c r="E3106" s="13" t="s">
        <v>77</v>
      </c>
      <c r="F3106" s="13" t="s">
        <v>100</v>
      </c>
      <c r="G3106" s="13" t="s">
        <v>1468</v>
      </c>
      <c r="H3106" s="36">
        <v>1</v>
      </c>
    </row>
    <row r="3107" spans="1:8">
      <c r="A3107" s="23">
        <v>2020</v>
      </c>
      <c r="B3107" s="23" t="s">
        <v>2366</v>
      </c>
      <c r="C3107" s="23" t="s">
        <v>1886</v>
      </c>
      <c r="D3107" s="13" t="s">
        <v>76</v>
      </c>
      <c r="E3107" s="13" t="s">
        <v>77</v>
      </c>
      <c r="F3107" s="13" t="s">
        <v>70</v>
      </c>
      <c r="G3107" s="13" t="s">
        <v>1469</v>
      </c>
      <c r="H3107" s="36">
        <v>1</v>
      </c>
    </row>
    <row r="3108" spans="1:8">
      <c r="A3108" s="23">
        <v>2020</v>
      </c>
      <c r="B3108" s="23" t="s">
        <v>2366</v>
      </c>
      <c r="C3108" s="23" t="s">
        <v>1886</v>
      </c>
      <c r="D3108" s="13" t="s">
        <v>76</v>
      </c>
      <c r="E3108" s="13" t="s">
        <v>77</v>
      </c>
      <c r="F3108" s="13" t="s">
        <v>164</v>
      </c>
      <c r="G3108" s="13" t="s">
        <v>584</v>
      </c>
      <c r="H3108" s="36">
        <v>4</v>
      </c>
    </row>
    <row r="3109" spans="1:8">
      <c r="A3109" s="23">
        <v>2020</v>
      </c>
      <c r="B3109" s="23" t="s">
        <v>2366</v>
      </c>
      <c r="C3109" s="23" t="s">
        <v>1886</v>
      </c>
      <c r="D3109" s="13" t="s">
        <v>76</v>
      </c>
      <c r="E3109" s="13" t="s">
        <v>77</v>
      </c>
      <c r="F3109" s="13" t="s">
        <v>60</v>
      </c>
      <c r="G3109" s="13" t="s">
        <v>1477</v>
      </c>
      <c r="H3109" s="36">
        <v>3</v>
      </c>
    </row>
    <row r="3110" spans="1:8">
      <c r="A3110" s="23">
        <v>2020</v>
      </c>
      <c r="B3110" s="23" t="s">
        <v>2366</v>
      </c>
      <c r="C3110" s="23" t="s">
        <v>1886</v>
      </c>
      <c r="D3110" s="13" t="s">
        <v>86</v>
      </c>
      <c r="E3110" s="13" t="s">
        <v>3970</v>
      </c>
      <c r="F3110" s="13" t="s">
        <v>76</v>
      </c>
      <c r="G3110" s="13" t="s">
        <v>5455</v>
      </c>
      <c r="H3110" s="36">
        <v>1</v>
      </c>
    </row>
    <row r="3111" spans="1:8">
      <c r="A3111" s="23">
        <v>2020</v>
      </c>
      <c r="B3111" s="23" t="s">
        <v>2366</v>
      </c>
      <c r="C3111" s="23" t="s">
        <v>1886</v>
      </c>
      <c r="D3111" s="13" t="s">
        <v>86</v>
      </c>
      <c r="E3111" s="13" t="s">
        <v>2635</v>
      </c>
      <c r="F3111" s="13" t="s">
        <v>86</v>
      </c>
      <c r="G3111" s="13" t="s">
        <v>3881</v>
      </c>
      <c r="H3111" s="36">
        <v>1</v>
      </c>
    </row>
    <row r="3112" spans="1:8">
      <c r="A3112" s="23">
        <v>2020</v>
      </c>
      <c r="B3112" s="23" t="s">
        <v>2366</v>
      </c>
      <c r="C3112" s="23" t="s">
        <v>1886</v>
      </c>
      <c r="D3112" s="13" t="s">
        <v>86</v>
      </c>
      <c r="E3112" s="13" t="s">
        <v>2635</v>
      </c>
      <c r="F3112" s="13" t="s">
        <v>76</v>
      </c>
      <c r="G3112" s="13" t="s">
        <v>77</v>
      </c>
      <c r="H3112" s="36">
        <v>1</v>
      </c>
    </row>
    <row r="3113" spans="1:8">
      <c r="A3113" s="23">
        <v>2020</v>
      </c>
      <c r="B3113" s="23" t="s">
        <v>2366</v>
      </c>
      <c r="C3113" s="23" t="s">
        <v>1886</v>
      </c>
      <c r="D3113" s="13" t="s">
        <v>86</v>
      </c>
      <c r="E3113" s="13" t="s">
        <v>2635</v>
      </c>
      <c r="F3113" s="13" t="s">
        <v>164</v>
      </c>
      <c r="G3113" s="13" t="s">
        <v>584</v>
      </c>
      <c r="H3113" s="36">
        <v>1</v>
      </c>
    </row>
    <row r="3114" spans="1:8">
      <c r="A3114" s="23">
        <v>2020</v>
      </c>
      <c r="B3114" s="23" t="s">
        <v>2366</v>
      </c>
      <c r="C3114" s="23" t="s">
        <v>1886</v>
      </c>
      <c r="D3114" s="13" t="s">
        <v>86</v>
      </c>
      <c r="E3114" s="13" t="s">
        <v>101</v>
      </c>
      <c r="F3114" s="13" t="s">
        <v>23</v>
      </c>
      <c r="G3114" s="13" t="s">
        <v>1453</v>
      </c>
      <c r="H3114" s="36">
        <v>1</v>
      </c>
    </row>
    <row r="3115" spans="1:8">
      <c r="A3115" s="23">
        <v>2020</v>
      </c>
      <c r="B3115" s="23" t="s">
        <v>2366</v>
      </c>
      <c r="C3115" s="23" t="s">
        <v>1886</v>
      </c>
      <c r="D3115" s="13" t="s">
        <v>86</v>
      </c>
      <c r="E3115" s="13" t="s">
        <v>101</v>
      </c>
      <c r="F3115" s="13" t="s">
        <v>60</v>
      </c>
      <c r="G3115" s="13" t="s">
        <v>1477</v>
      </c>
      <c r="H3115" s="36">
        <v>1</v>
      </c>
    </row>
    <row r="3116" spans="1:8">
      <c r="A3116" s="23">
        <v>2020</v>
      </c>
      <c r="B3116" s="23" t="s">
        <v>2366</v>
      </c>
      <c r="C3116" s="23" t="s">
        <v>1886</v>
      </c>
      <c r="D3116" s="13" t="s">
        <v>89</v>
      </c>
      <c r="E3116" s="13" t="s">
        <v>1465</v>
      </c>
      <c r="F3116" s="13" t="s">
        <v>14</v>
      </c>
      <c r="G3116" s="13" t="s">
        <v>1456</v>
      </c>
      <c r="H3116" s="36">
        <v>1</v>
      </c>
    </row>
    <row r="3117" spans="1:8">
      <c r="A3117" s="23">
        <v>2020</v>
      </c>
      <c r="B3117" s="23" t="s">
        <v>2366</v>
      </c>
      <c r="C3117" s="23" t="s">
        <v>1886</v>
      </c>
      <c r="D3117" s="13" t="s">
        <v>89</v>
      </c>
      <c r="E3117" s="13" t="s">
        <v>1465</v>
      </c>
      <c r="F3117" s="13" t="s">
        <v>167</v>
      </c>
      <c r="G3117" s="13" t="s">
        <v>1479</v>
      </c>
      <c r="H3117" s="36">
        <v>1</v>
      </c>
    </row>
    <row r="3118" spans="1:8">
      <c r="A3118" s="23">
        <v>2020</v>
      </c>
      <c r="B3118" s="23" t="s">
        <v>2366</v>
      </c>
      <c r="C3118" s="23" t="s">
        <v>1886</v>
      </c>
      <c r="D3118" s="13" t="s">
        <v>94</v>
      </c>
      <c r="E3118" s="13" t="s">
        <v>1463</v>
      </c>
      <c r="F3118" s="13" t="s">
        <v>23</v>
      </c>
      <c r="G3118" s="13" t="s">
        <v>1453</v>
      </c>
      <c r="H3118" s="36">
        <v>2</v>
      </c>
    </row>
    <row r="3119" spans="1:8">
      <c r="A3119" s="23">
        <v>2020</v>
      </c>
      <c r="B3119" s="23" t="s">
        <v>2366</v>
      </c>
      <c r="C3119" s="23" t="s">
        <v>1886</v>
      </c>
      <c r="D3119" s="13" t="s">
        <v>94</v>
      </c>
      <c r="E3119" s="13" t="s">
        <v>1463</v>
      </c>
      <c r="F3119" s="13" t="s">
        <v>70</v>
      </c>
      <c r="G3119" s="13" t="s">
        <v>577</v>
      </c>
      <c r="H3119" s="36">
        <v>1</v>
      </c>
    </row>
    <row r="3120" spans="1:8">
      <c r="A3120" s="23">
        <v>2020</v>
      </c>
      <c r="B3120" s="23" t="s">
        <v>2366</v>
      </c>
      <c r="C3120" s="23" t="s">
        <v>1886</v>
      </c>
      <c r="D3120" s="13" t="s">
        <v>94</v>
      </c>
      <c r="E3120" s="13" t="s">
        <v>1463</v>
      </c>
      <c r="F3120" s="13" t="s">
        <v>10</v>
      </c>
      <c r="G3120" s="13" t="s">
        <v>1454</v>
      </c>
      <c r="H3120" s="36">
        <v>1</v>
      </c>
    </row>
    <row r="3121" spans="1:8">
      <c r="A3121" s="23">
        <v>2020</v>
      </c>
      <c r="B3121" s="23" t="s">
        <v>2366</v>
      </c>
      <c r="C3121" s="23" t="s">
        <v>1886</v>
      </c>
      <c r="D3121" s="13" t="s">
        <v>94</v>
      </c>
      <c r="E3121" s="13" t="s">
        <v>1463</v>
      </c>
      <c r="F3121" s="13" t="s">
        <v>14</v>
      </c>
      <c r="G3121" s="13" t="s">
        <v>1457</v>
      </c>
      <c r="H3121" s="36">
        <v>3</v>
      </c>
    </row>
    <row r="3122" spans="1:8">
      <c r="A3122" s="23">
        <v>2020</v>
      </c>
      <c r="B3122" s="23" t="s">
        <v>2366</v>
      </c>
      <c r="C3122" s="23" t="s">
        <v>1886</v>
      </c>
      <c r="D3122" s="13" t="s">
        <v>94</v>
      </c>
      <c r="E3122" s="13" t="s">
        <v>1463</v>
      </c>
      <c r="F3122" s="13" t="s">
        <v>60</v>
      </c>
      <c r="G3122" s="13" t="s">
        <v>1458</v>
      </c>
      <c r="H3122" s="36">
        <v>1</v>
      </c>
    </row>
    <row r="3123" spans="1:8">
      <c r="A3123" s="23">
        <v>2020</v>
      </c>
      <c r="B3123" s="23" t="s">
        <v>2366</v>
      </c>
      <c r="C3123" s="23" t="s">
        <v>1886</v>
      </c>
      <c r="D3123" s="13" t="s">
        <v>94</v>
      </c>
      <c r="E3123" s="13" t="s">
        <v>1463</v>
      </c>
      <c r="F3123" s="13" t="s">
        <v>41</v>
      </c>
      <c r="G3123" s="13" t="s">
        <v>1461</v>
      </c>
      <c r="H3123" s="36">
        <v>2</v>
      </c>
    </row>
    <row r="3124" spans="1:8">
      <c r="A3124" s="23">
        <v>2020</v>
      </c>
      <c r="B3124" s="23" t="s">
        <v>2366</v>
      </c>
      <c r="C3124" s="23" t="s">
        <v>1886</v>
      </c>
      <c r="D3124" s="13" t="s">
        <v>94</v>
      </c>
      <c r="E3124" s="13" t="s">
        <v>1463</v>
      </c>
      <c r="F3124" s="13" t="s">
        <v>23</v>
      </c>
      <c r="G3124" s="13" t="s">
        <v>1464</v>
      </c>
      <c r="H3124" s="36">
        <v>1</v>
      </c>
    </row>
    <row r="3125" spans="1:8">
      <c r="A3125" s="23">
        <v>2020</v>
      </c>
      <c r="B3125" s="23" t="s">
        <v>2366</v>
      </c>
      <c r="C3125" s="23" t="s">
        <v>1886</v>
      </c>
      <c r="D3125" s="13" t="s">
        <v>94</v>
      </c>
      <c r="E3125" s="13" t="s">
        <v>1463</v>
      </c>
      <c r="F3125" s="13" t="s">
        <v>86</v>
      </c>
      <c r="G3125" s="13" t="s">
        <v>5709</v>
      </c>
      <c r="H3125" s="36">
        <v>3</v>
      </c>
    </row>
    <row r="3126" spans="1:8">
      <c r="A3126" s="23">
        <v>2020</v>
      </c>
      <c r="B3126" s="23" t="s">
        <v>2366</v>
      </c>
      <c r="C3126" s="23" t="s">
        <v>1886</v>
      </c>
      <c r="D3126" s="13" t="s">
        <v>94</v>
      </c>
      <c r="E3126" s="13" t="s">
        <v>1463</v>
      </c>
      <c r="F3126" s="13" t="s">
        <v>14</v>
      </c>
      <c r="G3126" s="13" t="s">
        <v>1475</v>
      </c>
      <c r="H3126" s="36">
        <v>2</v>
      </c>
    </row>
    <row r="3127" spans="1:8">
      <c r="A3127" s="23">
        <v>2020</v>
      </c>
      <c r="B3127" s="23" t="s">
        <v>2366</v>
      </c>
      <c r="C3127" s="23" t="s">
        <v>1886</v>
      </c>
      <c r="D3127" s="13" t="s">
        <v>94</v>
      </c>
      <c r="E3127" s="13" t="s">
        <v>1463</v>
      </c>
      <c r="F3127" s="13" t="s">
        <v>60</v>
      </c>
      <c r="G3127" s="13" t="s">
        <v>1477</v>
      </c>
      <c r="H3127" s="36">
        <v>1</v>
      </c>
    </row>
    <row r="3128" spans="1:8">
      <c r="A3128" s="23">
        <v>2020</v>
      </c>
      <c r="B3128" s="23" t="s">
        <v>2366</v>
      </c>
      <c r="C3128" s="23" t="s">
        <v>1886</v>
      </c>
      <c r="D3128" s="13" t="s">
        <v>94</v>
      </c>
      <c r="E3128" s="13" t="s">
        <v>1463</v>
      </c>
      <c r="F3128" s="13" t="s">
        <v>70</v>
      </c>
      <c r="G3128" s="13" t="s">
        <v>1478</v>
      </c>
      <c r="H3128" s="36">
        <v>1</v>
      </c>
    </row>
    <row r="3129" spans="1:8">
      <c r="A3129" s="23">
        <v>2020</v>
      </c>
      <c r="B3129" s="23" t="s">
        <v>2366</v>
      </c>
      <c r="C3129" s="23" t="s">
        <v>1886</v>
      </c>
      <c r="D3129" s="13" t="s">
        <v>100</v>
      </c>
      <c r="E3129" s="13" t="s">
        <v>1468</v>
      </c>
      <c r="F3129" s="13" t="s">
        <v>10</v>
      </c>
      <c r="G3129" s="13" t="s">
        <v>1454</v>
      </c>
      <c r="H3129" s="36">
        <v>1</v>
      </c>
    </row>
    <row r="3130" spans="1:8">
      <c r="A3130" s="23">
        <v>2020</v>
      </c>
      <c r="B3130" s="23" t="s">
        <v>2366</v>
      </c>
      <c r="C3130" s="23" t="s">
        <v>1886</v>
      </c>
      <c r="D3130" s="13" t="s">
        <v>100</v>
      </c>
      <c r="E3130" s="13" t="s">
        <v>1468</v>
      </c>
      <c r="F3130" s="13" t="s">
        <v>76</v>
      </c>
      <c r="G3130" s="13" t="s">
        <v>1459</v>
      </c>
      <c r="H3130" s="36">
        <v>1</v>
      </c>
    </row>
    <row r="3131" spans="1:8">
      <c r="A3131" s="23">
        <v>2020</v>
      </c>
      <c r="B3131" s="23" t="s">
        <v>2366</v>
      </c>
      <c r="C3131" s="23" t="s">
        <v>1886</v>
      </c>
      <c r="D3131" s="13" t="s">
        <v>100</v>
      </c>
      <c r="E3131" s="13" t="s">
        <v>1468</v>
      </c>
      <c r="F3131" s="13" t="s">
        <v>41</v>
      </c>
      <c r="G3131" s="13" t="s">
        <v>1461</v>
      </c>
      <c r="H3131" s="36">
        <v>2</v>
      </c>
    </row>
    <row r="3132" spans="1:8">
      <c r="A3132" s="23">
        <v>2020</v>
      </c>
      <c r="B3132" s="23" t="s">
        <v>2366</v>
      </c>
      <c r="C3132" s="23" t="s">
        <v>1886</v>
      </c>
      <c r="D3132" s="13" t="s">
        <v>100</v>
      </c>
      <c r="E3132" s="13" t="s">
        <v>1468</v>
      </c>
      <c r="F3132" s="13" t="s">
        <v>23</v>
      </c>
      <c r="G3132" s="13" t="s">
        <v>1464</v>
      </c>
      <c r="H3132" s="36">
        <v>1</v>
      </c>
    </row>
    <row r="3133" spans="1:8">
      <c r="A3133" s="23">
        <v>2020</v>
      </c>
      <c r="B3133" s="23" t="s">
        <v>2366</v>
      </c>
      <c r="C3133" s="23" t="s">
        <v>1886</v>
      </c>
      <c r="D3133" s="13" t="s">
        <v>100</v>
      </c>
      <c r="E3133" s="13" t="s">
        <v>1468</v>
      </c>
      <c r="F3133" s="13" t="s">
        <v>70</v>
      </c>
      <c r="G3133" s="13" t="s">
        <v>1466</v>
      </c>
      <c r="H3133" s="36">
        <v>4</v>
      </c>
    </row>
    <row r="3134" spans="1:8">
      <c r="A3134" s="23">
        <v>2020</v>
      </c>
      <c r="B3134" s="23" t="s">
        <v>2366</v>
      </c>
      <c r="C3134" s="23" t="s">
        <v>1886</v>
      </c>
      <c r="D3134" s="13" t="s">
        <v>100</v>
      </c>
      <c r="E3134" s="13" t="s">
        <v>1468</v>
      </c>
      <c r="F3134" s="13" t="s">
        <v>70</v>
      </c>
      <c r="G3134" s="13" t="s">
        <v>1469</v>
      </c>
      <c r="H3134" s="36">
        <v>1</v>
      </c>
    </row>
    <row r="3135" spans="1:8">
      <c r="A3135" s="23">
        <v>2020</v>
      </c>
      <c r="B3135" s="23" t="s">
        <v>2366</v>
      </c>
      <c r="C3135" s="23" t="s">
        <v>1886</v>
      </c>
      <c r="D3135" s="13" t="s">
        <v>100</v>
      </c>
      <c r="E3135" s="13" t="s">
        <v>1468</v>
      </c>
      <c r="F3135" s="13" t="s">
        <v>164</v>
      </c>
      <c r="G3135" s="13" t="s">
        <v>584</v>
      </c>
      <c r="H3135" s="36">
        <v>1</v>
      </c>
    </row>
    <row r="3136" spans="1:8">
      <c r="A3136" s="23">
        <v>2020</v>
      </c>
      <c r="B3136" s="23" t="s">
        <v>2366</v>
      </c>
      <c r="C3136" s="23" t="s">
        <v>1886</v>
      </c>
      <c r="D3136" s="13" t="s">
        <v>100</v>
      </c>
      <c r="E3136" s="13" t="s">
        <v>1468</v>
      </c>
      <c r="F3136" s="13" t="s">
        <v>167</v>
      </c>
      <c r="G3136" s="13" t="s">
        <v>1479</v>
      </c>
      <c r="H3136" s="36">
        <v>1</v>
      </c>
    </row>
    <row r="3137" spans="1:8">
      <c r="A3137" s="23">
        <v>2020</v>
      </c>
      <c r="B3137" s="23" t="s">
        <v>2366</v>
      </c>
      <c r="C3137" s="23" t="s">
        <v>1886</v>
      </c>
      <c r="D3137" s="13" t="s">
        <v>104</v>
      </c>
      <c r="E3137" s="13" t="s">
        <v>1486</v>
      </c>
      <c r="F3137" s="13" t="s">
        <v>23</v>
      </c>
      <c r="G3137" s="13" t="s">
        <v>1453</v>
      </c>
      <c r="H3137" s="36">
        <v>2</v>
      </c>
    </row>
    <row r="3138" spans="1:8">
      <c r="A3138" s="23">
        <v>2020</v>
      </c>
      <c r="B3138" s="23" t="s">
        <v>2366</v>
      </c>
      <c r="C3138" s="23" t="s">
        <v>1886</v>
      </c>
      <c r="D3138" s="13" t="s">
        <v>104</v>
      </c>
      <c r="E3138" s="13" t="s">
        <v>1486</v>
      </c>
      <c r="F3138" s="13" t="s">
        <v>10</v>
      </c>
      <c r="G3138" s="13" t="s">
        <v>1455</v>
      </c>
      <c r="H3138" s="36">
        <v>1</v>
      </c>
    </row>
    <row r="3139" spans="1:8">
      <c r="A3139" s="23">
        <v>2020</v>
      </c>
      <c r="B3139" s="23" t="s">
        <v>2366</v>
      </c>
      <c r="C3139" s="23" t="s">
        <v>1886</v>
      </c>
      <c r="D3139" s="13" t="s">
        <v>104</v>
      </c>
      <c r="E3139" s="13" t="s">
        <v>1486</v>
      </c>
      <c r="F3139" s="13" t="s">
        <v>14</v>
      </c>
      <c r="G3139" s="13" t="s">
        <v>1457</v>
      </c>
      <c r="H3139" s="36">
        <v>1</v>
      </c>
    </row>
    <row r="3140" spans="1:8">
      <c r="A3140" s="23">
        <v>2020</v>
      </c>
      <c r="B3140" s="23" t="s">
        <v>2366</v>
      </c>
      <c r="C3140" s="23" t="s">
        <v>1886</v>
      </c>
      <c r="D3140" s="13" t="s">
        <v>104</v>
      </c>
      <c r="E3140" s="13" t="s">
        <v>1486</v>
      </c>
      <c r="F3140" s="13" t="s">
        <v>23</v>
      </c>
      <c r="G3140" s="13" t="s">
        <v>1464</v>
      </c>
      <c r="H3140" s="36">
        <v>1</v>
      </c>
    </row>
    <row r="3141" spans="1:8">
      <c r="A3141" s="23">
        <v>2020</v>
      </c>
      <c r="B3141" s="23" t="s">
        <v>2366</v>
      </c>
      <c r="C3141" s="23" t="s">
        <v>1886</v>
      </c>
      <c r="D3141" s="13" t="s">
        <v>104</v>
      </c>
      <c r="E3141" s="13" t="s">
        <v>1486</v>
      </c>
      <c r="F3141" s="13" t="s">
        <v>70</v>
      </c>
      <c r="G3141" s="13" t="s">
        <v>1466</v>
      </c>
      <c r="H3141" s="36">
        <v>1</v>
      </c>
    </row>
    <row r="3142" spans="1:8">
      <c r="A3142" s="23">
        <v>2020</v>
      </c>
      <c r="B3142" s="23" t="s">
        <v>2366</v>
      </c>
      <c r="C3142" s="23" t="s">
        <v>1886</v>
      </c>
      <c r="D3142" s="13" t="s">
        <v>104</v>
      </c>
      <c r="E3142" s="13" t="s">
        <v>1486</v>
      </c>
      <c r="F3142" s="13" t="s">
        <v>104</v>
      </c>
      <c r="G3142" s="13" t="s">
        <v>1470</v>
      </c>
      <c r="H3142" s="36">
        <v>1</v>
      </c>
    </row>
    <row r="3143" spans="1:8">
      <c r="A3143" s="23">
        <v>2020</v>
      </c>
      <c r="B3143" s="23" t="s">
        <v>2366</v>
      </c>
      <c r="C3143" s="23" t="s">
        <v>1886</v>
      </c>
      <c r="D3143" s="13" t="s">
        <v>104</v>
      </c>
      <c r="E3143" s="13" t="s">
        <v>1486</v>
      </c>
      <c r="F3143" s="13" t="s">
        <v>104</v>
      </c>
      <c r="G3143" s="13" t="s">
        <v>1472</v>
      </c>
      <c r="H3143" s="36">
        <v>7</v>
      </c>
    </row>
    <row r="3144" spans="1:8">
      <c r="A3144" s="23">
        <v>2020</v>
      </c>
      <c r="B3144" s="23" t="s">
        <v>2366</v>
      </c>
      <c r="C3144" s="23" t="s">
        <v>1886</v>
      </c>
      <c r="D3144" s="13" t="s">
        <v>104</v>
      </c>
      <c r="E3144" s="13" t="s">
        <v>1486</v>
      </c>
      <c r="F3144" s="13" t="s">
        <v>76</v>
      </c>
      <c r="G3144" s="13" t="s">
        <v>77</v>
      </c>
      <c r="H3144" s="36">
        <v>1</v>
      </c>
    </row>
    <row r="3145" spans="1:8">
      <c r="A3145" s="23">
        <v>2020</v>
      </c>
      <c r="B3145" s="23" t="s">
        <v>2366</v>
      </c>
      <c r="C3145" s="23" t="s">
        <v>1886</v>
      </c>
      <c r="D3145" s="13" t="s">
        <v>104</v>
      </c>
      <c r="E3145" s="13" t="s">
        <v>1470</v>
      </c>
      <c r="F3145" s="13" t="s">
        <v>10</v>
      </c>
      <c r="G3145" s="13" t="s">
        <v>1455</v>
      </c>
      <c r="H3145" s="36">
        <v>2</v>
      </c>
    </row>
    <row r="3146" spans="1:8">
      <c r="A3146" s="23">
        <v>2020</v>
      </c>
      <c r="B3146" s="23" t="s">
        <v>2366</v>
      </c>
      <c r="C3146" s="23" t="s">
        <v>1886</v>
      </c>
      <c r="D3146" s="13" t="s">
        <v>104</v>
      </c>
      <c r="E3146" s="13" t="s">
        <v>1470</v>
      </c>
      <c r="F3146" s="13" t="s">
        <v>76</v>
      </c>
      <c r="G3146" s="13" t="s">
        <v>1459</v>
      </c>
      <c r="H3146" s="36">
        <v>1</v>
      </c>
    </row>
    <row r="3147" spans="1:8">
      <c r="A3147" s="23">
        <v>2020</v>
      </c>
      <c r="B3147" s="23" t="s">
        <v>2366</v>
      </c>
      <c r="C3147" s="23" t="s">
        <v>1886</v>
      </c>
      <c r="D3147" s="13" t="s">
        <v>104</v>
      </c>
      <c r="E3147" s="13" t="s">
        <v>1470</v>
      </c>
      <c r="F3147" s="13" t="s">
        <v>10</v>
      </c>
      <c r="G3147" s="13" t="s">
        <v>1467</v>
      </c>
      <c r="H3147" s="36">
        <v>1</v>
      </c>
    </row>
    <row r="3148" spans="1:8">
      <c r="A3148" s="23">
        <v>2020</v>
      </c>
      <c r="B3148" s="23" t="s">
        <v>2366</v>
      </c>
      <c r="C3148" s="23" t="s">
        <v>1886</v>
      </c>
      <c r="D3148" s="13" t="s">
        <v>104</v>
      </c>
      <c r="E3148" s="13" t="s">
        <v>1470</v>
      </c>
      <c r="F3148" s="13" t="s">
        <v>104</v>
      </c>
      <c r="G3148" s="13" t="s">
        <v>1471</v>
      </c>
      <c r="H3148" s="36">
        <v>2</v>
      </c>
    </row>
    <row r="3149" spans="1:8">
      <c r="A3149" s="23">
        <v>2020</v>
      </c>
      <c r="B3149" s="23" t="s">
        <v>2366</v>
      </c>
      <c r="C3149" s="23" t="s">
        <v>1886</v>
      </c>
      <c r="D3149" s="13" t="s">
        <v>104</v>
      </c>
      <c r="E3149" s="13" t="s">
        <v>1470</v>
      </c>
      <c r="F3149" s="13" t="s">
        <v>104</v>
      </c>
      <c r="G3149" s="13" t="s">
        <v>1472</v>
      </c>
      <c r="H3149" s="36">
        <v>2</v>
      </c>
    </row>
    <row r="3150" spans="1:8">
      <c r="A3150" s="23">
        <v>2020</v>
      </c>
      <c r="B3150" s="23" t="s">
        <v>2366</v>
      </c>
      <c r="C3150" s="23" t="s">
        <v>1886</v>
      </c>
      <c r="D3150" s="13" t="s">
        <v>104</v>
      </c>
      <c r="E3150" s="13" t="s">
        <v>1470</v>
      </c>
      <c r="F3150" s="13" t="s">
        <v>14</v>
      </c>
      <c r="G3150" s="13" t="s">
        <v>1474</v>
      </c>
      <c r="H3150" s="36">
        <v>1</v>
      </c>
    </row>
    <row r="3151" spans="1:8">
      <c r="A3151" s="23">
        <v>2020</v>
      </c>
      <c r="B3151" s="23" t="s">
        <v>2366</v>
      </c>
      <c r="C3151" s="23" t="s">
        <v>1886</v>
      </c>
      <c r="D3151" s="13" t="s">
        <v>104</v>
      </c>
      <c r="E3151" s="13" t="s">
        <v>1471</v>
      </c>
      <c r="F3151" s="13" t="s">
        <v>23</v>
      </c>
      <c r="G3151" s="13" t="s">
        <v>1453</v>
      </c>
      <c r="H3151" s="36">
        <v>1</v>
      </c>
    </row>
    <row r="3152" spans="1:8">
      <c r="A3152" s="23">
        <v>2020</v>
      </c>
      <c r="B3152" s="23" t="s">
        <v>2366</v>
      </c>
      <c r="C3152" s="23" t="s">
        <v>1886</v>
      </c>
      <c r="D3152" s="13" t="s">
        <v>104</v>
      </c>
      <c r="E3152" s="13" t="s">
        <v>1471</v>
      </c>
      <c r="F3152" s="13" t="s">
        <v>5</v>
      </c>
      <c r="G3152" s="13" t="s">
        <v>559</v>
      </c>
      <c r="H3152" s="36">
        <v>1</v>
      </c>
    </row>
    <row r="3153" spans="1:8">
      <c r="A3153" s="23">
        <v>2020</v>
      </c>
      <c r="B3153" s="23" t="s">
        <v>2366</v>
      </c>
      <c r="C3153" s="23" t="s">
        <v>1886</v>
      </c>
      <c r="D3153" s="13" t="s">
        <v>104</v>
      </c>
      <c r="E3153" s="13" t="s">
        <v>1471</v>
      </c>
      <c r="F3153" s="13" t="s">
        <v>23</v>
      </c>
      <c r="G3153" s="13" t="s">
        <v>1464</v>
      </c>
      <c r="H3153" s="36">
        <v>2</v>
      </c>
    </row>
    <row r="3154" spans="1:8">
      <c r="A3154" s="23">
        <v>2020</v>
      </c>
      <c r="B3154" s="23" t="s">
        <v>2366</v>
      </c>
      <c r="C3154" s="23" t="s">
        <v>1886</v>
      </c>
      <c r="D3154" s="13" t="s">
        <v>104</v>
      </c>
      <c r="E3154" s="13" t="s">
        <v>1471</v>
      </c>
      <c r="F3154" s="13" t="s">
        <v>10</v>
      </c>
      <c r="G3154" s="13" t="s">
        <v>1467</v>
      </c>
      <c r="H3154" s="36">
        <v>1</v>
      </c>
    </row>
    <row r="3155" spans="1:8">
      <c r="A3155" s="23">
        <v>2020</v>
      </c>
      <c r="B3155" s="23" t="s">
        <v>2366</v>
      </c>
      <c r="C3155" s="23" t="s">
        <v>1886</v>
      </c>
      <c r="D3155" s="13" t="s">
        <v>104</v>
      </c>
      <c r="E3155" s="13" t="s">
        <v>1471</v>
      </c>
      <c r="F3155" s="13" t="s">
        <v>104</v>
      </c>
      <c r="G3155" s="13" t="s">
        <v>1470</v>
      </c>
      <c r="H3155" s="36">
        <v>7</v>
      </c>
    </row>
    <row r="3156" spans="1:8">
      <c r="A3156" s="23">
        <v>2020</v>
      </c>
      <c r="B3156" s="23" t="s">
        <v>2366</v>
      </c>
      <c r="C3156" s="23" t="s">
        <v>1886</v>
      </c>
      <c r="D3156" s="13" t="s">
        <v>104</v>
      </c>
      <c r="E3156" s="13" t="s">
        <v>1471</v>
      </c>
      <c r="F3156" s="13" t="s">
        <v>104</v>
      </c>
      <c r="G3156" s="13" t="s">
        <v>1472</v>
      </c>
      <c r="H3156" s="36">
        <v>3</v>
      </c>
    </row>
    <row r="3157" spans="1:8">
      <c r="A3157" s="23">
        <v>2020</v>
      </c>
      <c r="B3157" s="23" t="s">
        <v>2366</v>
      </c>
      <c r="C3157" s="23" t="s">
        <v>1886</v>
      </c>
      <c r="D3157" s="13" t="s">
        <v>104</v>
      </c>
      <c r="E3157" s="13" t="s">
        <v>1471</v>
      </c>
      <c r="F3157" s="13" t="s">
        <v>14</v>
      </c>
      <c r="G3157" s="13" t="s">
        <v>1474</v>
      </c>
      <c r="H3157" s="36">
        <v>2</v>
      </c>
    </row>
    <row r="3158" spans="1:8">
      <c r="A3158" s="23">
        <v>2020</v>
      </c>
      <c r="B3158" s="23" t="s">
        <v>2366</v>
      </c>
      <c r="C3158" s="23" t="s">
        <v>1886</v>
      </c>
      <c r="D3158" s="13" t="s">
        <v>104</v>
      </c>
      <c r="E3158" s="13" t="s">
        <v>1472</v>
      </c>
      <c r="F3158" s="13" t="s">
        <v>23</v>
      </c>
      <c r="G3158" s="13" t="s">
        <v>1453</v>
      </c>
      <c r="H3158" s="36">
        <v>14</v>
      </c>
    </row>
    <row r="3159" spans="1:8">
      <c r="A3159" s="23">
        <v>2020</v>
      </c>
      <c r="B3159" s="23" t="s">
        <v>2366</v>
      </c>
      <c r="C3159" s="23" t="s">
        <v>1886</v>
      </c>
      <c r="D3159" s="13" t="s">
        <v>104</v>
      </c>
      <c r="E3159" s="13" t="s">
        <v>1472</v>
      </c>
      <c r="F3159" s="13" t="s">
        <v>23</v>
      </c>
      <c r="G3159" s="13" t="s">
        <v>1460</v>
      </c>
      <c r="H3159" s="36">
        <v>1</v>
      </c>
    </row>
    <row r="3160" spans="1:8">
      <c r="A3160" s="23">
        <v>2020</v>
      </c>
      <c r="B3160" s="23" t="s">
        <v>2366</v>
      </c>
      <c r="C3160" s="23" t="s">
        <v>1886</v>
      </c>
      <c r="D3160" s="13" t="s">
        <v>104</v>
      </c>
      <c r="E3160" s="13" t="s">
        <v>1472</v>
      </c>
      <c r="F3160" s="13" t="s">
        <v>5</v>
      </c>
      <c r="G3160" s="13" t="s">
        <v>1462</v>
      </c>
      <c r="H3160" s="36">
        <v>6</v>
      </c>
    </row>
    <row r="3161" spans="1:8">
      <c r="A3161" s="23">
        <v>2020</v>
      </c>
      <c r="B3161" s="23" t="s">
        <v>2366</v>
      </c>
      <c r="C3161" s="23" t="s">
        <v>1886</v>
      </c>
      <c r="D3161" s="13" t="s">
        <v>104</v>
      </c>
      <c r="E3161" s="13" t="s">
        <v>1472</v>
      </c>
      <c r="F3161" s="13" t="s">
        <v>23</v>
      </c>
      <c r="G3161" s="13" t="s">
        <v>1464</v>
      </c>
      <c r="H3161" s="36">
        <v>11</v>
      </c>
    </row>
    <row r="3162" spans="1:8">
      <c r="A3162" s="23">
        <v>2020</v>
      </c>
      <c r="B3162" s="23" t="s">
        <v>2366</v>
      </c>
      <c r="C3162" s="23" t="s">
        <v>1886</v>
      </c>
      <c r="D3162" s="13" t="s">
        <v>104</v>
      </c>
      <c r="E3162" s="13" t="s">
        <v>1472</v>
      </c>
      <c r="F3162" s="13" t="s">
        <v>10</v>
      </c>
      <c r="G3162" s="13" t="s">
        <v>1467</v>
      </c>
      <c r="H3162" s="36">
        <v>2</v>
      </c>
    </row>
    <row r="3163" spans="1:8">
      <c r="A3163" s="23">
        <v>2020</v>
      </c>
      <c r="B3163" s="23" t="s">
        <v>2366</v>
      </c>
      <c r="C3163" s="23" t="s">
        <v>1886</v>
      </c>
      <c r="D3163" s="13" t="s">
        <v>104</v>
      </c>
      <c r="E3163" s="13" t="s">
        <v>1472</v>
      </c>
      <c r="F3163" s="13" t="s">
        <v>104</v>
      </c>
      <c r="G3163" s="13" t="s">
        <v>1486</v>
      </c>
      <c r="H3163" s="36">
        <v>2</v>
      </c>
    </row>
    <row r="3164" spans="1:8">
      <c r="A3164" s="23">
        <v>2020</v>
      </c>
      <c r="B3164" s="23" t="s">
        <v>2366</v>
      </c>
      <c r="C3164" s="23" t="s">
        <v>1886</v>
      </c>
      <c r="D3164" s="13" t="s">
        <v>104</v>
      </c>
      <c r="E3164" s="13" t="s">
        <v>1472</v>
      </c>
      <c r="F3164" s="13" t="s">
        <v>104</v>
      </c>
      <c r="G3164" s="13" t="s">
        <v>1470</v>
      </c>
      <c r="H3164" s="36">
        <v>7</v>
      </c>
    </row>
    <row r="3165" spans="1:8">
      <c r="A3165" s="23">
        <v>2020</v>
      </c>
      <c r="B3165" s="23" t="s">
        <v>2366</v>
      </c>
      <c r="C3165" s="23" t="s">
        <v>1886</v>
      </c>
      <c r="D3165" s="13" t="s">
        <v>104</v>
      </c>
      <c r="E3165" s="13" t="s">
        <v>1472</v>
      </c>
      <c r="F3165" s="13" t="s">
        <v>104</v>
      </c>
      <c r="G3165" s="13" t="s">
        <v>1471</v>
      </c>
      <c r="H3165" s="36">
        <v>1</v>
      </c>
    </row>
    <row r="3166" spans="1:8">
      <c r="A3166" s="23">
        <v>2020</v>
      </c>
      <c r="B3166" s="23" t="s">
        <v>2366</v>
      </c>
      <c r="C3166" s="23" t="s">
        <v>1886</v>
      </c>
      <c r="D3166" s="13" t="s">
        <v>120</v>
      </c>
      <c r="E3166" s="13" t="s">
        <v>1482</v>
      </c>
      <c r="F3166" s="13" t="s">
        <v>104</v>
      </c>
      <c r="G3166" s="13" t="s">
        <v>1471</v>
      </c>
      <c r="H3166" s="36">
        <v>1</v>
      </c>
    </row>
    <row r="3167" spans="1:8">
      <c r="A3167" s="23">
        <v>2020</v>
      </c>
      <c r="B3167" s="23" t="s">
        <v>2366</v>
      </c>
      <c r="C3167" s="23" t="s">
        <v>1886</v>
      </c>
      <c r="D3167" s="13" t="s">
        <v>156</v>
      </c>
      <c r="E3167" s="13" t="s">
        <v>1483</v>
      </c>
      <c r="F3167" s="13" t="s">
        <v>70</v>
      </c>
      <c r="G3167" s="13" t="s">
        <v>577</v>
      </c>
      <c r="H3167" s="36">
        <v>1</v>
      </c>
    </row>
    <row r="3168" spans="1:8">
      <c r="A3168" s="23">
        <v>2020</v>
      </c>
      <c r="B3168" s="23" t="s">
        <v>2366</v>
      </c>
      <c r="C3168" s="23" t="s">
        <v>1886</v>
      </c>
      <c r="D3168" s="13" t="s">
        <v>156</v>
      </c>
      <c r="E3168" s="13" t="s">
        <v>1483</v>
      </c>
      <c r="F3168" s="13" t="s">
        <v>14</v>
      </c>
      <c r="G3168" s="13" t="s">
        <v>1476</v>
      </c>
      <c r="H3168" s="36">
        <v>1</v>
      </c>
    </row>
    <row r="3169" spans="1:8">
      <c r="A3169" s="23">
        <v>2020</v>
      </c>
      <c r="B3169" s="23" t="s">
        <v>2366</v>
      </c>
      <c r="C3169" s="23" t="s">
        <v>1886</v>
      </c>
      <c r="D3169" s="13" t="s">
        <v>164</v>
      </c>
      <c r="E3169" s="13" t="s">
        <v>584</v>
      </c>
      <c r="F3169" s="13" t="s">
        <v>23</v>
      </c>
      <c r="G3169" s="13" t="s">
        <v>1453</v>
      </c>
      <c r="H3169" s="36">
        <v>6</v>
      </c>
    </row>
    <row r="3170" spans="1:8">
      <c r="A3170" s="23">
        <v>2020</v>
      </c>
      <c r="B3170" s="23" t="s">
        <v>2366</v>
      </c>
      <c r="C3170" s="23" t="s">
        <v>1886</v>
      </c>
      <c r="D3170" s="13" t="s">
        <v>164</v>
      </c>
      <c r="E3170" s="13" t="s">
        <v>584</v>
      </c>
      <c r="F3170" s="13" t="s">
        <v>70</v>
      </c>
      <c r="G3170" s="13" t="s">
        <v>577</v>
      </c>
      <c r="H3170" s="36">
        <v>2</v>
      </c>
    </row>
    <row r="3171" spans="1:8">
      <c r="A3171" s="23">
        <v>2020</v>
      </c>
      <c r="B3171" s="23" t="s">
        <v>2366</v>
      </c>
      <c r="C3171" s="23" t="s">
        <v>1886</v>
      </c>
      <c r="D3171" s="13" t="s">
        <v>164</v>
      </c>
      <c r="E3171" s="13" t="s">
        <v>584</v>
      </c>
      <c r="F3171" s="13" t="s">
        <v>10</v>
      </c>
      <c r="G3171" s="13" t="s">
        <v>1454</v>
      </c>
      <c r="H3171" s="36">
        <v>1</v>
      </c>
    </row>
    <row r="3172" spans="1:8">
      <c r="A3172" s="23">
        <v>2020</v>
      </c>
      <c r="B3172" s="23" t="s">
        <v>2366</v>
      </c>
      <c r="C3172" s="23" t="s">
        <v>1886</v>
      </c>
      <c r="D3172" s="13" t="s">
        <v>164</v>
      </c>
      <c r="E3172" s="13" t="s">
        <v>584</v>
      </c>
      <c r="F3172" s="13" t="s">
        <v>10</v>
      </c>
      <c r="G3172" s="13" t="s">
        <v>1455</v>
      </c>
      <c r="H3172" s="36">
        <v>4</v>
      </c>
    </row>
    <row r="3173" spans="1:8">
      <c r="A3173" s="23">
        <v>2020</v>
      </c>
      <c r="B3173" s="23" t="s">
        <v>2366</v>
      </c>
      <c r="C3173" s="23" t="s">
        <v>1886</v>
      </c>
      <c r="D3173" s="13" t="s">
        <v>164</v>
      </c>
      <c r="E3173" s="13" t="s">
        <v>584</v>
      </c>
      <c r="F3173" s="13" t="s">
        <v>14</v>
      </c>
      <c r="G3173" s="13" t="s">
        <v>1457</v>
      </c>
      <c r="H3173" s="36">
        <v>2</v>
      </c>
    </row>
    <row r="3174" spans="1:8">
      <c r="A3174" s="23">
        <v>2020</v>
      </c>
      <c r="B3174" s="23" t="s">
        <v>2366</v>
      </c>
      <c r="C3174" s="23" t="s">
        <v>1886</v>
      </c>
      <c r="D3174" s="13" t="s">
        <v>164</v>
      </c>
      <c r="E3174" s="13" t="s">
        <v>584</v>
      </c>
      <c r="F3174" s="13" t="s">
        <v>60</v>
      </c>
      <c r="G3174" s="13" t="s">
        <v>1458</v>
      </c>
      <c r="H3174" s="36">
        <v>5</v>
      </c>
    </row>
    <row r="3175" spans="1:8">
      <c r="A3175" s="23">
        <v>2020</v>
      </c>
      <c r="B3175" s="23" t="s">
        <v>2366</v>
      </c>
      <c r="C3175" s="23" t="s">
        <v>1886</v>
      </c>
      <c r="D3175" s="13" t="s">
        <v>164</v>
      </c>
      <c r="E3175" s="13" t="s">
        <v>584</v>
      </c>
      <c r="F3175" s="13" t="s">
        <v>76</v>
      </c>
      <c r="G3175" s="13" t="s">
        <v>1459</v>
      </c>
      <c r="H3175" s="36">
        <v>2</v>
      </c>
    </row>
    <row r="3176" spans="1:8">
      <c r="A3176" s="23">
        <v>2020</v>
      </c>
      <c r="B3176" s="23" t="s">
        <v>2366</v>
      </c>
      <c r="C3176" s="23" t="s">
        <v>1886</v>
      </c>
      <c r="D3176" s="13" t="s">
        <v>164</v>
      </c>
      <c r="E3176" s="13" t="s">
        <v>584</v>
      </c>
      <c r="F3176" s="13" t="s">
        <v>41</v>
      </c>
      <c r="G3176" s="13" t="s">
        <v>1461</v>
      </c>
      <c r="H3176" s="36">
        <v>3</v>
      </c>
    </row>
    <row r="3177" spans="1:8">
      <c r="A3177" s="23">
        <v>2020</v>
      </c>
      <c r="B3177" s="23" t="s">
        <v>2366</v>
      </c>
      <c r="C3177" s="23" t="s">
        <v>1886</v>
      </c>
      <c r="D3177" s="13" t="s">
        <v>164</v>
      </c>
      <c r="E3177" s="13" t="s">
        <v>584</v>
      </c>
      <c r="F3177" s="13" t="s">
        <v>5</v>
      </c>
      <c r="G3177" s="13" t="s">
        <v>1462</v>
      </c>
      <c r="H3177" s="36">
        <v>1</v>
      </c>
    </row>
    <row r="3178" spans="1:8">
      <c r="A3178" s="23">
        <v>2020</v>
      </c>
      <c r="B3178" s="23" t="s">
        <v>2366</v>
      </c>
      <c r="C3178" s="23" t="s">
        <v>1886</v>
      </c>
      <c r="D3178" s="13" t="s">
        <v>164</v>
      </c>
      <c r="E3178" s="13" t="s">
        <v>584</v>
      </c>
      <c r="F3178" s="13" t="s">
        <v>94</v>
      </c>
      <c r="G3178" s="13" t="s">
        <v>1463</v>
      </c>
      <c r="H3178" s="36">
        <v>1</v>
      </c>
    </row>
    <row r="3179" spans="1:8">
      <c r="A3179" s="23">
        <v>2020</v>
      </c>
      <c r="B3179" s="23" t="s">
        <v>2366</v>
      </c>
      <c r="C3179" s="23" t="s">
        <v>1886</v>
      </c>
      <c r="D3179" s="13" t="s">
        <v>164</v>
      </c>
      <c r="E3179" s="13" t="s">
        <v>584</v>
      </c>
      <c r="F3179" s="13" t="s">
        <v>70</v>
      </c>
      <c r="G3179" s="13" t="s">
        <v>1466</v>
      </c>
      <c r="H3179" s="36">
        <v>2</v>
      </c>
    </row>
    <row r="3180" spans="1:8">
      <c r="A3180" s="23">
        <v>2020</v>
      </c>
      <c r="B3180" s="23" t="s">
        <v>2366</v>
      </c>
      <c r="C3180" s="23" t="s">
        <v>1886</v>
      </c>
      <c r="D3180" s="13" t="s">
        <v>164</v>
      </c>
      <c r="E3180" s="13" t="s">
        <v>584</v>
      </c>
      <c r="F3180" s="13" t="s">
        <v>10</v>
      </c>
      <c r="G3180" s="13" t="s">
        <v>1467</v>
      </c>
      <c r="H3180" s="36">
        <v>4</v>
      </c>
    </row>
    <row r="3181" spans="1:8">
      <c r="A3181" s="23">
        <v>2020</v>
      </c>
      <c r="B3181" s="23" t="s">
        <v>2366</v>
      </c>
      <c r="C3181" s="23" t="s">
        <v>1886</v>
      </c>
      <c r="D3181" s="13" t="s">
        <v>164</v>
      </c>
      <c r="E3181" s="13" t="s">
        <v>584</v>
      </c>
      <c r="F3181" s="13" t="s">
        <v>100</v>
      </c>
      <c r="G3181" s="13" t="s">
        <v>1468</v>
      </c>
      <c r="H3181" s="36">
        <v>5</v>
      </c>
    </row>
    <row r="3182" spans="1:8">
      <c r="A3182" s="23">
        <v>2020</v>
      </c>
      <c r="B3182" s="23" t="s">
        <v>2366</v>
      </c>
      <c r="C3182" s="23" t="s">
        <v>1886</v>
      </c>
      <c r="D3182" s="13" t="s">
        <v>164</v>
      </c>
      <c r="E3182" s="13" t="s">
        <v>584</v>
      </c>
      <c r="F3182" s="13" t="s">
        <v>86</v>
      </c>
      <c r="G3182" s="13" t="s">
        <v>5709</v>
      </c>
      <c r="H3182" s="36">
        <v>6</v>
      </c>
    </row>
    <row r="3183" spans="1:8">
      <c r="A3183" s="23">
        <v>2020</v>
      </c>
      <c r="B3183" s="23" t="s">
        <v>2366</v>
      </c>
      <c r="C3183" s="23" t="s">
        <v>1886</v>
      </c>
      <c r="D3183" s="13" t="s">
        <v>164</v>
      </c>
      <c r="E3183" s="13" t="s">
        <v>584</v>
      </c>
      <c r="F3183" s="13" t="s">
        <v>76</v>
      </c>
      <c r="G3183" s="13" t="s">
        <v>77</v>
      </c>
      <c r="H3183" s="36">
        <v>3</v>
      </c>
    </row>
    <row r="3184" spans="1:8">
      <c r="A3184" s="23">
        <v>2020</v>
      </c>
      <c r="B3184" s="23" t="s">
        <v>2366</v>
      </c>
      <c r="C3184" s="23" t="s">
        <v>1886</v>
      </c>
      <c r="D3184" s="13" t="s">
        <v>164</v>
      </c>
      <c r="E3184" s="13" t="s">
        <v>584</v>
      </c>
      <c r="F3184" s="13" t="s">
        <v>60</v>
      </c>
      <c r="G3184" s="13" t="s">
        <v>1477</v>
      </c>
      <c r="H3184" s="36">
        <v>2</v>
      </c>
    </row>
    <row r="3185" spans="1:8">
      <c r="A3185" s="23">
        <v>2020</v>
      </c>
      <c r="B3185" s="23" t="s">
        <v>2366</v>
      </c>
      <c r="C3185" s="23" t="s">
        <v>1886</v>
      </c>
      <c r="D3185" s="13" t="s">
        <v>164</v>
      </c>
      <c r="E3185" s="13" t="s">
        <v>584</v>
      </c>
      <c r="F3185" s="13" t="s">
        <v>70</v>
      </c>
      <c r="G3185" s="13" t="s">
        <v>1478</v>
      </c>
      <c r="H3185" s="36">
        <v>1</v>
      </c>
    </row>
    <row r="3186" spans="1:8">
      <c r="A3186" s="23">
        <v>2020</v>
      </c>
      <c r="B3186" s="23" t="s">
        <v>2366</v>
      </c>
      <c r="C3186" s="23" t="s">
        <v>1886</v>
      </c>
      <c r="D3186" s="13" t="s">
        <v>167</v>
      </c>
      <c r="E3186" s="13" t="s">
        <v>168</v>
      </c>
      <c r="F3186" s="13" t="s">
        <v>10</v>
      </c>
      <c r="G3186" s="13" t="s">
        <v>1455</v>
      </c>
      <c r="H3186" s="36">
        <v>1</v>
      </c>
    </row>
    <row r="3187" spans="1:8">
      <c r="A3187" s="23">
        <v>2020</v>
      </c>
      <c r="B3187" s="23" t="s">
        <v>2366</v>
      </c>
      <c r="C3187" s="23" t="s">
        <v>1886</v>
      </c>
      <c r="D3187" s="13" t="s">
        <v>167</v>
      </c>
      <c r="E3187" s="13" t="s">
        <v>168</v>
      </c>
      <c r="F3187" s="13" t="s">
        <v>100</v>
      </c>
      <c r="G3187" s="13" t="s">
        <v>1468</v>
      </c>
      <c r="H3187" s="36">
        <v>1</v>
      </c>
    </row>
    <row r="3188" spans="1:8">
      <c r="A3188" s="23">
        <v>2020</v>
      </c>
      <c r="B3188" s="23" t="s">
        <v>2366</v>
      </c>
      <c r="C3188" s="23" t="s">
        <v>1886</v>
      </c>
      <c r="D3188" s="13" t="s">
        <v>167</v>
      </c>
      <c r="E3188" s="13" t="s">
        <v>168</v>
      </c>
      <c r="F3188" s="13" t="s">
        <v>167</v>
      </c>
      <c r="G3188" s="13" t="s">
        <v>1479</v>
      </c>
      <c r="H3188" s="36">
        <v>4</v>
      </c>
    </row>
    <row r="3189" spans="1:8">
      <c r="A3189" s="23">
        <v>2020</v>
      </c>
      <c r="B3189" s="23" t="s">
        <v>2367</v>
      </c>
      <c r="C3189" s="23" t="s">
        <v>1886</v>
      </c>
      <c r="D3189" s="13" t="s">
        <v>5</v>
      </c>
      <c r="E3189" s="13" t="s">
        <v>559</v>
      </c>
      <c r="F3189" s="13" t="s">
        <v>5</v>
      </c>
      <c r="G3189" s="13" t="s">
        <v>1462</v>
      </c>
      <c r="H3189" s="36">
        <v>10</v>
      </c>
    </row>
    <row r="3190" spans="1:8">
      <c r="A3190" s="23">
        <v>2020</v>
      </c>
      <c r="B3190" s="23" t="s">
        <v>2367</v>
      </c>
      <c r="C3190" s="23" t="s">
        <v>1886</v>
      </c>
      <c r="D3190" s="13" t="s">
        <v>5</v>
      </c>
      <c r="E3190" s="13" t="s">
        <v>559</v>
      </c>
      <c r="F3190" s="13" t="s">
        <v>10</v>
      </c>
      <c r="G3190" s="13" t="s">
        <v>1455</v>
      </c>
      <c r="H3190" s="36">
        <v>10</v>
      </c>
    </row>
    <row r="3191" spans="1:8">
      <c r="A3191" s="23">
        <v>2020</v>
      </c>
      <c r="B3191" s="23" t="s">
        <v>2367</v>
      </c>
      <c r="C3191" s="23" t="s">
        <v>1886</v>
      </c>
      <c r="D3191" s="13" t="s">
        <v>5</v>
      </c>
      <c r="E3191" s="13" t="s">
        <v>559</v>
      </c>
      <c r="F3191" s="13" t="s">
        <v>23</v>
      </c>
      <c r="G3191" s="13" t="s">
        <v>1453</v>
      </c>
      <c r="H3191" s="36">
        <v>8</v>
      </c>
    </row>
    <row r="3192" spans="1:8">
      <c r="A3192" s="23">
        <v>2020</v>
      </c>
      <c r="B3192" s="23" t="s">
        <v>2367</v>
      </c>
      <c r="C3192" s="23" t="s">
        <v>1886</v>
      </c>
      <c r="D3192" s="13" t="s">
        <v>5</v>
      </c>
      <c r="E3192" s="13" t="s">
        <v>559</v>
      </c>
      <c r="F3192" s="13" t="s">
        <v>70</v>
      </c>
      <c r="G3192" s="13" t="s">
        <v>1469</v>
      </c>
      <c r="H3192" s="36">
        <v>2</v>
      </c>
    </row>
    <row r="3193" spans="1:8">
      <c r="A3193" s="23">
        <v>2020</v>
      </c>
      <c r="B3193" s="23" t="s">
        <v>2367</v>
      </c>
      <c r="C3193" s="23" t="s">
        <v>1886</v>
      </c>
      <c r="D3193" s="13" t="s">
        <v>5</v>
      </c>
      <c r="E3193" s="13" t="s">
        <v>559</v>
      </c>
      <c r="F3193" s="13" t="s">
        <v>70</v>
      </c>
      <c r="G3193" s="13" t="s">
        <v>1478</v>
      </c>
      <c r="H3193" s="36">
        <v>1</v>
      </c>
    </row>
    <row r="3194" spans="1:8">
      <c r="A3194" s="23">
        <v>2020</v>
      </c>
      <c r="B3194" s="23" t="s">
        <v>2367</v>
      </c>
      <c r="C3194" s="23" t="s">
        <v>1886</v>
      </c>
      <c r="D3194" s="13" t="s">
        <v>5</v>
      </c>
      <c r="E3194" s="13" t="s">
        <v>559</v>
      </c>
      <c r="F3194" s="13" t="s">
        <v>94</v>
      </c>
      <c r="G3194" s="13" t="s">
        <v>1463</v>
      </c>
      <c r="H3194" s="36">
        <v>1</v>
      </c>
    </row>
    <row r="3195" spans="1:8">
      <c r="A3195" s="23">
        <v>2020</v>
      </c>
      <c r="B3195" s="23" t="s">
        <v>2367</v>
      </c>
      <c r="C3195" s="23" t="s">
        <v>1886</v>
      </c>
      <c r="D3195" s="13" t="s">
        <v>5</v>
      </c>
      <c r="E3195" s="13" t="s">
        <v>559</v>
      </c>
      <c r="F3195" s="13" t="s">
        <v>104</v>
      </c>
      <c r="G3195" s="13" t="s">
        <v>1486</v>
      </c>
      <c r="H3195" s="36">
        <v>5</v>
      </c>
    </row>
    <row r="3196" spans="1:8">
      <c r="A3196" s="23">
        <v>2020</v>
      </c>
      <c r="B3196" s="23" t="s">
        <v>2367</v>
      </c>
      <c r="C3196" s="23" t="s">
        <v>1886</v>
      </c>
      <c r="D3196" s="13" t="s">
        <v>5</v>
      </c>
      <c r="E3196" s="13" t="s">
        <v>1462</v>
      </c>
      <c r="F3196" s="13" t="s">
        <v>5</v>
      </c>
      <c r="G3196" s="13" t="s">
        <v>559</v>
      </c>
      <c r="H3196" s="36">
        <v>19</v>
      </c>
    </row>
    <row r="3197" spans="1:8">
      <c r="A3197" s="23">
        <v>2020</v>
      </c>
      <c r="B3197" s="23" t="s">
        <v>2367</v>
      </c>
      <c r="C3197" s="23" t="s">
        <v>1886</v>
      </c>
      <c r="D3197" s="13" t="s">
        <v>5</v>
      </c>
      <c r="E3197" s="13" t="s">
        <v>1462</v>
      </c>
      <c r="F3197" s="13" t="s">
        <v>10</v>
      </c>
      <c r="G3197" s="13" t="s">
        <v>1454</v>
      </c>
      <c r="H3197" s="36">
        <v>3</v>
      </c>
    </row>
    <row r="3198" spans="1:8">
      <c r="A3198" s="23">
        <v>2020</v>
      </c>
      <c r="B3198" s="23" t="s">
        <v>2367</v>
      </c>
      <c r="C3198" s="23" t="s">
        <v>1886</v>
      </c>
      <c r="D3198" s="13" t="s">
        <v>5</v>
      </c>
      <c r="E3198" s="13" t="s">
        <v>1462</v>
      </c>
      <c r="F3198" s="13" t="s">
        <v>10</v>
      </c>
      <c r="G3198" s="13" t="s">
        <v>1455</v>
      </c>
      <c r="H3198" s="36">
        <v>21</v>
      </c>
    </row>
    <row r="3199" spans="1:8">
      <c r="A3199" s="23">
        <v>2020</v>
      </c>
      <c r="B3199" s="23" t="s">
        <v>2367</v>
      </c>
      <c r="C3199" s="23" t="s">
        <v>1886</v>
      </c>
      <c r="D3199" s="13" t="s">
        <v>5</v>
      </c>
      <c r="E3199" s="13" t="s">
        <v>1462</v>
      </c>
      <c r="F3199" s="13" t="s">
        <v>10</v>
      </c>
      <c r="G3199" s="13" t="s">
        <v>1467</v>
      </c>
      <c r="H3199" s="36">
        <v>1</v>
      </c>
    </row>
    <row r="3200" spans="1:8">
      <c r="A3200" s="23">
        <v>2020</v>
      </c>
      <c r="B3200" s="23" t="s">
        <v>2367</v>
      </c>
      <c r="C3200" s="23" t="s">
        <v>1886</v>
      </c>
      <c r="D3200" s="13" t="s">
        <v>5</v>
      </c>
      <c r="E3200" s="13" t="s">
        <v>1462</v>
      </c>
      <c r="F3200" s="13" t="s">
        <v>23</v>
      </c>
      <c r="G3200" s="13" t="s">
        <v>1453</v>
      </c>
      <c r="H3200" s="36">
        <v>18</v>
      </c>
    </row>
    <row r="3201" spans="1:8">
      <c r="A3201" s="23">
        <v>2020</v>
      </c>
      <c r="B3201" s="23" t="s">
        <v>2367</v>
      </c>
      <c r="C3201" s="23" t="s">
        <v>1886</v>
      </c>
      <c r="D3201" s="13" t="s">
        <v>5</v>
      </c>
      <c r="E3201" s="13" t="s">
        <v>1462</v>
      </c>
      <c r="F3201" s="13" t="s">
        <v>70</v>
      </c>
      <c r="G3201" s="13" t="s">
        <v>577</v>
      </c>
      <c r="H3201" s="36">
        <v>1</v>
      </c>
    </row>
    <row r="3202" spans="1:8">
      <c r="A3202" s="23">
        <v>2020</v>
      </c>
      <c r="B3202" s="23" t="s">
        <v>2367</v>
      </c>
      <c r="C3202" s="23" t="s">
        <v>1886</v>
      </c>
      <c r="D3202" s="13" t="s">
        <v>5</v>
      </c>
      <c r="E3202" s="13" t="s">
        <v>1462</v>
      </c>
      <c r="F3202" s="13" t="s">
        <v>70</v>
      </c>
      <c r="G3202" s="13" t="s">
        <v>1478</v>
      </c>
      <c r="H3202" s="36">
        <v>1</v>
      </c>
    </row>
    <row r="3203" spans="1:8">
      <c r="A3203" s="23">
        <v>2020</v>
      </c>
      <c r="B3203" s="23" t="s">
        <v>2367</v>
      </c>
      <c r="C3203" s="23" t="s">
        <v>1886</v>
      </c>
      <c r="D3203" s="13" t="s">
        <v>5</v>
      </c>
      <c r="E3203" s="13" t="s">
        <v>1462</v>
      </c>
      <c r="F3203" s="13" t="s">
        <v>76</v>
      </c>
      <c r="G3203" s="13" t="s">
        <v>1459</v>
      </c>
      <c r="H3203" s="36">
        <v>5</v>
      </c>
    </row>
    <row r="3204" spans="1:8">
      <c r="A3204" s="23">
        <v>2020</v>
      </c>
      <c r="B3204" s="23" t="s">
        <v>2367</v>
      </c>
      <c r="C3204" s="23" t="s">
        <v>1886</v>
      </c>
      <c r="D3204" s="13" t="s">
        <v>5</v>
      </c>
      <c r="E3204" s="13" t="s">
        <v>1462</v>
      </c>
      <c r="F3204" s="13" t="s">
        <v>104</v>
      </c>
      <c r="G3204" s="13" t="s">
        <v>1471</v>
      </c>
      <c r="H3204" s="36">
        <v>4</v>
      </c>
    </row>
    <row r="3205" spans="1:8">
      <c r="A3205" s="23">
        <v>2020</v>
      </c>
      <c r="B3205" s="23" t="s">
        <v>2367</v>
      </c>
      <c r="C3205" s="23" t="s">
        <v>1886</v>
      </c>
      <c r="D3205" s="13" t="s">
        <v>5</v>
      </c>
      <c r="E3205" s="13" t="s">
        <v>1462</v>
      </c>
      <c r="F3205" s="13" t="s">
        <v>104</v>
      </c>
      <c r="G3205" s="13" t="s">
        <v>1472</v>
      </c>
      <c r="H3205" s="36">
        <v>5</v>
      </c>
    </row>
    <row r="3206" spans="1:8">
      <c r="A3206" s="23">
        <v>2020</v>
      </c>
      <c r="B3206" s="23" t="s">
        <v>2367</v>
      </c>
      <c r="C3206" s="23" t="s">
        <v>1886</v>
      </c>
      <c r="D3206" s="13" t="s">
        <v>5</v>
      </c>
      <c r="E3206" s="13" t="s">
        <v>1462</v>
      </c>
      <c r="F3206" s="13" t="s">
        <v>156</v>
      </c>
      <c r="G3206" s="13" t="s">
        <v>1483</v>
      </c>
      <c r="H3206" s="36">
        <v>1</v>
      </c>
    </row>
    <row r="3207" spans="1:8">
      <c r="A3207" s="23">
        <v>2020</v>
      </c>
      <c r="B3207" s="23" t="s">
        <v>2367</v>
      </c>
      <c r="C3207" s="23" t="s">
        <v>1886</v>
      </c>
      <c r="D3207" s="13" t="s">
        <v>5</v>
      </c>
      <c r="E3207" s="13" t="s">
        <v>1462</v>
      </c>
      <c r="F3207" s="13" t="s">
        <v>104</v>
      </c>
      <c r="G3207" s="13" t="s">
        <v>5710</v>
      </c>
      <c r="H3207" s="36">
        <v>2</v>
      </c>
    </row>
    <row r="3208" spans="1:8">
      <c r="A3208" s="23">
        <v>2020</v>
      </c>
      <c r="B3208" s="23" t="s">
        <v>2367</v>
      </c>
      <c r="C3208" s="23" t="s">
        <v>1886</v>
      </c>
      <c r="D3208" s="13" t="s">
        <v>5</v>
      </c>
      <c r="E3208" s="13" t="s">
        <v>1462</v>
      </c>
      <c r="F3208" s="13" t="s">
        <v>104</v>
      </c>
      <c r="G3208" s="13" t="s">
        <v>3872</v>
      </c>
      <c r="H3208" s="36">
        <v>4</v>
      </c>
    </row>
    <row r="3209" spans="1:8">
      <c r="A3209" s="23">
        <v>2020</v>
      </c>
      <c r="B3209" s="23" t="s">
        <v>2367</v>
      </c>
      <c r="C3209" s="23" t="s">
        <v>1886</v>
      </c>
      <c r="D3209" s="13" t="s">
        <v>10</v>
      </c>
      <c r="E3209" s="13" t="s">
        <v>1454</v>
      </c>
      <c r="F3209" s="13" t="s">
        <v>5</v>
      </c>
      <c r="G3209" s="13" t="s">
        <v>1462</v>
      </c>
      <c r="H3209" s="36">
        <v>1</v>
      </c>
    </row>
    <row r="3210" spans="1:8">
      <c r="A3210" s="23">
        <v>2020</v>
      </c>
      <c r="B3210" s="23" t="s">
        <v>2367</v>
      </c>
      <c r="C3210" s="23" t="s">
        <v>1886</v>
      </c>
      <c r="D3210" s="13" t="s">
        <v>10</v>
      </c>
      <c r="E3210" s="13" t="s">
        <v>1454</v>
      </c>
      <c r="F3210" s="13" t="s">
        <v>10</v>
      </c>
      <c r="G3210" s="13" t="s">
        <v>1455</v>
      </c>
      <c r="H3210" s="36">
        <v>3</v>
      </c>
    </row>
    <row r="3211" spans="1:8">
      <c r="A3211" s="23">
        <v>2020</v>
      </c>
      <c r="B3211" s="23" t="s">
        <v>2367</v>
      </c>
      <c r="C3211" s="23" t="s">
        <v>1886</v>
      </c>
      <c r="D3211" s="13" t="s">
        <v>10</v>
      </c>
      <c r="E3211" s="13" t="s">
        <v>1454</v>
      </c>
      <c r="F3211" s="13" t="s">
        <v>23</v>
      </c>
      <c r="G3211" s="13" t="s">
        <v>1453</v>
      </c>
      <c r="H3211" s="36">
        <v>3</v>
      </c>
    </row>
    <row r="3212" spans="1:8">
      <c r="A3212" s="23">
        <v>2020</v>
      </c>
      <c r="B3212" s="23" t="s">
        <v>2367</v>
      </c>
      <c r="C3212" s="23" t="s">
        <v>1886</v>
      </c>
      <c r="D3212" s="13" t="s">
        <v>10</v>
      </c>
      <c r="E3212" s="13" t="s">
        <v>1454</v>
      </c>
      <c r="F3212" s="13" t="s">
        <v>60</v>
      </c>
      <c r="G3212" s="13" t="s">
        <v>1458</v>
      </c>
      <c r="H3212" s="36">
        <v>2</v>
      </c>
    </row>
    <row r="3213" spans="1:8">
      <c r="A3213" s="23">
        <v>2020</v>
      </c>
      <c r="B3213" s="23" t="s">
        <v>2367</v>
      </c>
      <c r="C3213" s="23" t="s">
        <v>1886</v>
      </c>
      <c r="D3213" s="13" t="s">
        <v>10</v>
      </c>
      <c r="E3213" s="13" t="s">
        <v>1454</v>
      </c>
      <c r="F3213" s="13" t="s">
        <v>60</v>
      </c>
      <c r="G3213" s="13" t="s">
        <v>1477</v>
      </c>
      <c r="H3213" s="36">
        <v>1</v>
      </c>
    </row>
    <row r="3214" spans="1:8">
      <c r="A3214" s="23">
        <v>2020</v>
      </c>
      <c r="B3214" s="23" t="s">
        <v>2367</v>
      </c>
      <c r="C3214" s="23" t="s">
        <v>1886</v>
      </c>
      <c r="D3214" s="13" t="s">
        <v>10</v>
      </c>
      <c r="E3214" s="13" t="s">
        <v>1454</v>
      </c>
      <c r="F3214" s="13" t="s">
        <v>70</v>
      </c>
      <c r="G3214" s="13" t="s">
        <v>577</v>
      </c>
      <c r="H3214" s="36">
        <v>1</v>
      </c>
    </row>
    <row r="3215" spans="1:8">
      <c r="A3215" s="23">
        <v>2020</v>
      </c>
      <c r="B3215" s="23" t="s">
        <v>2367</v>
      </c>
      <c r="C3215" s="23" t="s">
        <v>1886</v>
      </c>
      <c r="D3215" s="13" t="s">
        <v>10</v>
      </c>
      <c r="E3215" s="13" t="s">
        <v>1454</v>
      </c>
      <c r="F3215" s="13" t="s">
        <v>70</v>
      </c>
      <c r="G3215" s="13" t="s">
        <v>1466</v>
      </c>
      <c r="H3215" s="36">
        <v>2</v>
      </c>
    </row>
    <row r="3216" spans="1:8">
      <c r="A3216" s="23">
        <v>2020</v>
      </c>
      <c r="B3216" s="23" t="s">
        <v>2367</v>
      </c>
      <c r="C3216" s="23" t="s">
        <v>1886</v>
      </c>
      <c r="D3216" s="13" t="s">
        <v>10</v>
      </c>
      <c r="E3216" s="13" t="s">
        <v>1454</v>
      </c>
      <c r="F3216" s="13" t="s">
        <v>70</v>
      </c>
      <c r="G3216" s="13" t="s">
        <v>1478</v>
      </c>
      <c r="H3216" s="36">
        <v>1</v>
      </c>
    </row>
    <row r="3217" spans="1:8">
      <c r="A3217" s="23">
        <v>2020</v>
      </c>
      <c r="B3217" s="23" t="s">
        <v>2367</v>
      </c>
      <c r="C3217" s="23" t="s">
        <v>1886</v>
      </c>
      <c r="D3217" s="13" t="s">
        <v>10</v>
      </c>
      <c r="E3217" s="13" t="s">
        <v>1454</v>
      </c>
      <c r="F3217" s="13" t="s">
        <v>76</v>
      </c>
      <c r="G3217" s="13" t="s">
        <v>1459</v>
      </c>
      <c r="H3217" s="36">
        <v>4</v>
      </c>
    </row>
    <row r="3218" spans="1:8">
      <c r="A3218" s="23">
        <v>2020</v>
      </c>
      <c r="B3218" s="23" t="s">
        <v>2367</v>
      </c>
      <c r="C3218" s="23" t="s">
        <v>1886</v>
      </c>
      <c r="D3218" s="13" t="s">
        <v>10</v>
      </c>
      <c r="E3218" s="13" t="s">
        <v>1454</v>
      </c>
      <c r="F3218" s="13" t="s">
        <v>76</v>
      </c>
      <c r="G3218" s="13" t="s">
        <v>77</v>
      </c>
      <c r="H3218" s="36">
        <v>2</v>
      </c>
    </row>
    <row r="3219" spans="1:8">
      <c r="A3219" s="23">
        <v>2020</v>
      </c>
      <c r="B3219" s="23" t="s">
        <v>2367</v>
      </c>
      <c r="C3219" s="23" t="s">
        <v>1886</v>
      </c>
      <c r="D3219" s="13" t="s">
        <v>10</v>
      </c>
      <c r="E3219" s="13" t="s">
        <v>1454</v>
      </c>
      <c r="F3219" s="13" t="s">
        <v>86</v>
      </c>
      <c r="G3219" s="13" t="s">
        <v>5709</v>
      </c>
      <c r="H3219" s="36">
        <v>1</v>
      </c>
    </row>
    <row r="3220" spans="1:8">
      <c r="A3220" s="23">
        <v>2020</v>
      </c>
      <c r="B3220" s="23" t="s">
        <v>2367</v>
      </c>
      <c r="C3220" s="23" t="s">
        <v>1886</v>
      </c>
      <c r="D3220" s="13" t="s">
        <v>10</v>
      </c>
      <c r="E3220" s="13" t="s">
        <v>1454</v>
      </c>
      <c r="F3220" s="13" t="s">
        <v>104</v>
      </c>
      <c r="G3220" s="13" t="s">
        <v>1472</v>
      </c>
      <c r="H3220" s="36">
        <v>1</v>
      </c>
    </row>
    <row r="3221" spans="1:8">
      <c r="A3221" s="23">
        <v>2020</v>
      </c>
      <c r="B3221" s="23" t="s">
        <v>2367</v>
      </c>
      <c r="C3221" s="23" t="s">
        <v>1886</v>
      </c>
      <c r="D3221" s="13" t="s">
        <v>10</v>
      </c>
      <c r="E3221" s="13" t="s">
        <v>1454</v>
      </c>
      <c r="F3221" s="13" t="s">
        <v>164</v>
      </c>
      <c r="G3221" s="13" t="s">
        <v>584</v>
      </c>
      <c r="H3221" s="36">
        <v>3</v>
      </c>
    </row>
    <row r="3222" spans="1:8">
      <c r="A3222" s="23">
        <v>2020</v>
      </c>
      <c r="B3222" s="23" t="s">
        <v>2367</v>
      </c>
      <c r="C3222" s="23" t="s">
        <v>1886</v>
      </c>
      <c r="D3222" s="13" t="s">
        <v>10</v>
      </c>
      <c r="E3222" s="13" t="s">
        <v>1455</v>
      </c>
      <c r="F3222" s="13" t="s">
        <v>5</v>
      </c>
      <c r="G3222" s="13" t="s">
        <v>559</v>
      </c>
      <c r="H3222" s="36">
        <v>3</v>
      </c>
    </row>
    <row r="3223" spans="1:8">
      <c r="A3223" s="23">
        <v>2020</v>
      </c>
      <c r="B3223" s="23" t="s">
        <v>2367</v>
      </c>
      <c r="C3223" s="23" t="s">
        <v>1886</v>
      </c>
      <c r="D3223" s="13" t="s">
        <v>10</v>
      </c>
      <c r="E3223" s="13" t="s">
        <v>1455</v>
      </c>
      <c r="F3223" s="13" t="s">
        <v>10</v>
      </c>
      <c r="G3223" s="13" t="s">
        <v>1454</v>
      </c>
      <c r="H3223" s="36">
        <v>6</v>
      </c>
    </row>
    <row r="3224" spans="1:8">
      <c r="A3224" s="23">
        <v>2020</v>
      </c>
      <c r="B3224" s="23" t="s">
        <v>2367</v>
      </c>
      <c r="C3224" s="23" t="s">
        <v>1886</v>
      </c>
      <c r="D3224" s="13" t="s">
        <v>10</v>
      </c>
      <c r="E3224" s="13" t="s">
        <v>1455</v>
      </c>
      <c r="F3224" s="13" t="s">
        <v>60</v>
      </c>
      <c r="G3224" s="13" t="s">
        <v>1458</v>
      </c>
      <c r="H3224" s="36">
        <v>1</v>
      </c>
    </row>
    <row r="3225" spans="1:8">
      <c r="A3225" s="23">
        <v>2020</v>
      </c>
      <c r="B3225" s="23" t="s">
        <v>2367</v>
      </c>
      <c r="C3225" s="23" t="s">
        <v>1886</v>
      </c>
      <c r="D3225" s="13" t="s">
        <v>10</v>
      </c>
      <c r="E3225" s="13" t="s">
        <v>1455</v>
      </c>
      <c r="F3225" s="13" t="s">
        <v>70</v>
      </c>
      <c r="G3225" s="13" t="s">
        <v>577</v>
      </c>
      <c r="H3225" s="36">
        <v>1</v>
      </c>
    </row>
    <row r="3226" spans="1:8">
      <c r="A3226" s="23">
        <v>2020</v>
      </c>
      <c r="B3226" s="23" t="s">
        <v>2367</v>
      </c>
      <c r="C3226" s="23" t="s">
        <v>1886</v>
      </c>
      <c r="D3226" s="13" t="s">
        <v>10</v>
      </c>
      <c r="E3226" s="13" t="s">
        <v>1455</v>
      </c>
      <c r="F3226" s="13" t="s">
        <v>70</v>
      </c>
      <c r="G3226" s="13" t="s">
        <v>1466</v>
      </c>
      <c r="H3226" s="36">
        <v>3</v>
      </c>
    </row>
    <row r="3227" spans="1:8">
      <c r="A3227" s="23">
        <v>2020</v>
      </c>
      <c r="B3227" s="23" t="s">
        <v>2367</v>
      </c>
      <c r="C3227" s="23" t="s">
        <v>1886</v>
      </c>
      <c r="D3227" s="13" t="s">
        <v>10</v>
      </c>
      <c r="E3227" s="13" t="s">
        <v>1455</v>
      </c>
      <c r="F3227" s="13" t="s">
        <v>70</v>
      </c>
      <c r="G3227" s="13" t="s">
        <v>1469</v>
      </c>
      <c r="H3227" s="36">
        <v>4</v>
      </c>
    </row>
    <row r="3228" spans="1:8">
      <c r="A3228" s="23">
        <v>2020</v>
      </c>
      <c r="B3228" s="23" t="s">
        <v>2367</v>
      </c>
      <c r="C3228" s="23" t="s">
        <v>1886</v>
      </c>
      <c r="D3228" s="13" t="s">
        <v>10</v>
      </c>
      <c r="E3228" s="13" t="s">
        <v>1455</v>
      </c>
      <c r="F3228" s="13" t="s">
        <v>70</v>
      </c>
      <c r="G3228" s="13" t="s">
        <v>1478</v>
      </c>
      <c r="H3228" s="36">
        <v>1</v>
      </c>
    </row>
    <row r="3229" spans="1:8">
      <c r="A3229" s="23">
        <v>2020</v>
      </c>
      <c r="B3229" s="23" t="s">
        <v>2367</v>
      </c>
      <c r="C3229" s="23" t="s">
        <v>1886</v>
      </c>
      <c r="D3229" s="13" t="s">
        <v>10</v>
      </c>
      <c r="E3229" s="13" t="s">
        <v>1455</v>
      </c>
      <c r="F3229" s="13" t="s">
        <v>76</v>
      </c>
      <c r="G3229" s="13" t="s">
        <v>1459</v>
      </c>
      <c r="H3229" s="36">
        <v>7</v>
      </c>
    </row>
    <row r="3230" spans="1:8">
      <c r="A3230" s="23">
        <v>2020</v>
      </c>
      <c r="B3230" s="23" t="s">
        <v>2367</v>
      </c>
      <c r="C3230" s="23" t="s">
        <v>1886</v>
      </c>
      <c r="D3230" s="13" t="s">
        <v>10</v>
      </c>
      <c r="E3230" s="13" t="s">
        <v>1455</v>
      </c>
      <c r="F3230" s="13" t="s">
        <v>86</v>
      </c>
      <c r="G3230" s="13" t="s">
        <v>5709</v>
      </c>
      <c r="H3230" s="36">
        <v>1</v>
      </c>
    </row>
    <row r="3231" spans="1:8">
      <c r="A3231" s="23">
        <v>2020</v>
      </c>
      <c r="B3231" s="23" t="s">
        <v>2367</v>
      </c>
      <c r="C3231" s="23" t="s">
        <v>1886</v>
      </c>
      <c r="D3231" s="13" t="s">
        <v>10</v>
      </c>
      <c r="E3231" s="13" t="s">
        <v>1455</v>
      </c>
      <c r="F3231" s="13" t="s">
        <v>94</v>
      </c>
      <c r="G3231" s="13" t="s">
        <v>1463</v>
      </c>
      <c r="H3231" s="36">
        <v>1</v>
      </c>
    </row>
    <row r="3232" spans="1:8">
      <c r="A3232" s="23">
        <v>2020</v>
      </c>
      <c r="B3232" s="23" t="s">
        <v>2367</v>
      </c>
      <c r="C3232" s="23" t="s">
        <v>1886</v>
      </c>
      <c r="D3232" s="13" t="s">
        <v>10</v>
      </c>
      <c r="E3232" s="13" t="s">
        <v>1455</v>
      </c>
      <c r="F3232" s="13" t="s">
        <v>100</v>
      </c>
      <c r="G3232" s="13" t="s">
        <v>1468</v>
      </c>
      <c r="H3232" s="36">
        <v>1</v>
      </c>
    </row>
    <row r="3233" spans="1:8">
      <c r="A3233" s="23">
        <v>2020</v>
      </c>
      <c r="B3233" s="23" t="s">
        <v>2367</v>
      </c>
      <c r="C3233" s="23" t="s">
        <v>1886</v>
      </c>
      <c r="D3233" s="13" t="s">
        <v>10</v>
      </c>
      <c r="E3233" s="13" t="s">
        <v>1455</v>
      </c>
      <c r="F3233" s="13" t="s">
        <v>164</v>
      </c>
      <c r="G3233" s="13" t="s">
        <v>584</v>
      </c>
      <c r="H3233" s="36">
        <v>2</v>
      </c>
    </row>
    <row r="3234" spans="1:8">
      <c r="A3234" s="23">
        <v>2020</v>
      </c>
      <c r="B3234" s="23" t="s">
        <v>2367</v>
      </c>
      <c r="C3234" s="23" t="s">
        <v>1886</v>
      </c>
      <c r="D3234" s="13" t="s">
        <v>10</v>
      </c>
      <c r="E3234" s="13" t="s">
        <v>1467</v>
      </c>
      <c r="F3234" s="13" t="s">
        <v>10</v>
      </c>
      <c r="G3234" s="13" t="s">
        <v>1454</v>
      </c>
      <c r="H3234" s="36">
        <v>3</v>
      </c>
    </row>
    <row r="3235" spans="1:8">
      <c r="A3235" s="23">
        <v>2020</v>
      </c>
      <c r="B3235" s="23" t="s">
        <v>2367</v>
      </c>
      <c r="C3235" s="23" t="s">
        <v>1886</v>
      </c>
      <c r="D3235" s="13" t="s">
        <v>10</v>
      </c>
      <c r="E3235" s="13" t="s">
        <v>1467</v>
      </c>
      <c r="F3235" s="13" t="s">
        <v>23</v>
      </c>
      <c r="G3235" s="13" t="s">
        <v>1453</v>
      </c>
      <c r="H3235" s="36">
        <v>3</v>
      </c>
    </row>
    <row r="3236" spans="1:8">
      <c r="A3236" s="23">
        <v>2020</v>
      </c>
      <c r="B3236" s="23" t="s">
        <v>2367</v>
      </c>
      <c r="C3236" s="23" t="s">
        <v>1886</v>
      </c>
      <c r="D3236" s="13" t="s">
        <v>10</v>
      </c>
      <c r="E3236" s="13" t="s">
        <v>1467</v>
      </c>
      <c r="F3236" s="13" t="s">
        <v>41</v>
      </c>
      <c r="G3236" s="13" t="s">
        <v>1461</v>
      </c>
      <c r="H3236" s="36">
        <v>1</v>
      </c>
    </row>
    <row r="3237" spans="1:8">
      <c r="A3237" s="23">
        <v>2020</v>
      </c>
      <c r="B3237" s="23" t="s">
        <v>2367</v>
      </c>
      <c r="C3237" s="23" t="s">
        <v>1886</v>
      </c>
      <c r="D3237" s="13" t="s">
        <v>10</v>
      </c>
      <c r="E3237" s="13" t="s">
        <v>1467</v>
      </c>
      <c r="F3237" s="13" t="s">
        <v>70</v>
      </c>
      <c r="G3237" s="13" t="s">
        <v>1466</v>
      </c>
      <c r="H3237" s="36">
        <v>2</v>
      </c>
    </row>
    <row r="3238" spans="1:8">
      <c r="A3238" s="23">
        <v>2020</v>
      </c>
      <c r="B3238" s="23" t="s">
        <v>2367</v>
      </c>
      <c r="C3238" s="23" t="s">
        <v>1886</v>
      </c>
      <c r="D3238" s="13" t="s">
        <v>10</v>
      </c>
      <c r="E3238" s="13" t="s">
        <v>1467</v>
      </c>
      <c r="F3238" s="13" t="s">
        <v>76</v>
      </c>
      <c r="G3238" s="13" t="s">
        <v>1459</v>
      </c>
      <c r="H3238" s="36">
        <v>1</v>
      </c>
    </row>
    <row r="3239" spans="1:8">
      <c r="A3239" s="23">
        <v>2020</v>
      </c>
      <c r="B3239" s="23" t="s">
        <v>2367</v>
      </c>
      <c r="C3239" s="23" t="s">
        <v>1886</v>
      </c>
      <c r="D3239" s="13" t="s">
        <v>10</v>
      </c>
      <c r="E3239" s="13" t="s">
        <v>1467</v>
      </c>
      <c r="F3239" s="13" t="s">
        <v>100</v>
      </c>
      <c r="G3239" s="13" t="s">
        <v>1468</v>
      </c>
      <c r="H3239" s="36">
        <v>1</v>
      </c>
    </row>
    <row r="3240" spans="1:8">
      <c r="A3240" s="23">
        <v>2020</v>
      </c>
      <c r="B3240" s="23" t="s">
        <v>2367</v>
      </c>
      <c r="C3240" s="23" t="s">
        <v>1886</v>
      </c>
      <c r="D3240" s="13" t="s">
        <v>10</v>
      </c>
      <c r="E3240" s="13" t="s">
        <v>1467</v>
      </c>
      <c r="F3240" s="13" t="s">
        <v>104</v>
      </c>
      <c r="G3240" s="13" t="s">
        <v>1486</v>
      </c>
      <c r="H3240" s="36">
        <v>1</v>
      </c>
    </row>
    <row r="3241" spans="1:8">
      <c r="A3241" s="23">
        <v>2020</v>
      </c>
      <c r="B3241" s="23" t="s">
        <v>2367</v>
      </c>
      <c r="C3241" s="23" t="s">
        <v>1886</v>
      </c>
      <c r="D3241" s="13" t="s">
        <v>10</v>
      </c>
      <c r="E3241" s="13" t="s">
        <v>1467</v>
      </c>
      <c r="F3241" s="13" t="s">
        <v>104</v>
      </c>
      <c r="G3241" s="13" t="s">
        <v>1470</v>
      </c>
      <c r="H3241" s="36">
        <v>1</v>
      </c>
    </row>
    <row r="3242" spans="1:8">
      <c r="A3242" s="23">
        <v>2020</v>
      </c>
      <c r="B3242" s="23" t="s">
        <v>2367</v>
      </c>
      <c r="C3242" s="23" t="s">
        <v>1886</v>
      </c>
      <c r="D3242" s="13" t="s">
        <v>10</v>
      </c>
      <c r="E3242" s="13" t="s">
        <v>1467</v>
      </c>
      <c r="F3242" s="13" t="s">
        <v>104</v>
      </c>
      <c r="G3242" s="13" t="s">
        <v>1471</v>
      </c>
      <c r="H3242" s="36">
        <v>1</v>
      </c>
    </row>
    <row r="3243" spans="1:8">
      <c r="A3243" s="23">
        <v>2020</v>
      </c>
      <c r="B3243" s="23" t="s">
        <v>2367</v>
      </c>
      <c r="C3243" s="23" t="s">
        <v>1886</v>
      </c>
      <c r="D3243" s="13" t="s">
        <v>14</v>
      </c>
      <c r="E3243" s="13" t="s">
        <v>1456</v>
      </c>
      <c r="F3243" s="13" t="s">
        <v>14</v>
      </c>
      <c r="G3243" s="13" t="s">
        <v>1475</v>
      </c>
      <c r="H3243" s="36">
        <v>2</v>
      </c>
    </row>
    <row r="3244" spans="1:8">
      <c r="A3244" s="23">
        <v>2020</v>
      </c>
      <c r="B3244" s="23" t="s">
        <v>2367</v>
      </c>
      <c r="C3244" s="23" t="s">
        <v>1886</v>
      </c>
      <c r="D3244" s="13" t="s">
        <v>14</v>
      </c>
      <c r="E3244" s="13" t="s">
        <v>1457</v>
      </c>
      <c r="F3244" s="13" t="s">
        <v>14</v>
      </c>
      <c r="G3244" s="13" t="s">
        <v>1456</v>
      </c>
      <c r="H3244" s="36">
        <v>1</v>
      </c>
    </row>
    <row r="3245" spans="1:8">
      <c r="A3245" s="23">
        <v>2020</v>
      </c>
      <c r="B3245" s="23" t="s">
        <v>2367</v>
      </c>
      <c r="C3245" s="23" t="s">
        <v>1886</v>
      </c>
      <c r="D3245" s="13" t="s">
        <v>14</v>
      </c>
      <c r="E3245" s="13" t="s">
        <v>1457</v>
      </c>
      <c r="F3245" s="13" t="s">
        <v>14</v>
      </c>
      <c r="G3245" s="13" t="s">
        <v>1475</v>
      </c>
      <c r="H3245" s="36">
        <v>13</v>
      </c>
    </row>
    <row r="3246" spans="1:8">
      <c r="A3246" s="23">
        <v>2020</v>
      </c>
      <c r="B3246" s="23" t="s">
        <v>2367</v>
      </c>
      <c r="C3246" s="23" t="s">
        <v>1886</v>
      </c>
      <c r="D3246" s="13" t="s">
        <v>14</v>
      </c>
      <c r="E3246" s="13" t="s">
        <v>1457</v>
      </c>
      <c r="F3246" s="13" t="s">
        <v>14</v>
      </c>
      <c r="G3246" s="13" t="s">
        <v>1476</v>
      </c>
      <c r="H3246" s="36">
        <v>1</v>
      </c>
    </row>
    <row r="3247" spans="1:8">
      <c r="A3247" s="23">
        <v>2020</v>
      </c>
      <c r="B3247" s="23" t="s">
        <v>2367</v>
      </c>
      <c r="C3247" s="23" t="s">
        <v>1886</v>
      </c>
      <c r="D3247" s="13" t="s">
        <v>14</v>
      </c>
      <c r="E3247" s="13" t="s">
        <v>1457</v>
      </c>
      <c r="F3247" s="13" t="s">
        <v>23</v>
      </c>
      <c r="G3247" s="13" t="s">
        <v>1453</v>
      </c>
      <c r="H3247" s="36">
        <v>1</v>
      </c>
    </row>
    <row r="3248" spans="1:8">
      <c r="A3248" s="23">
        <v>2020</v>
      </c>
      <c r="B3248" s="23" t="s">
        <v>2367</v>
      </c>
      <c r="C3248" s="23" t="s">
        <v>1886</v>
      </c>
      <c r="D3248" s="13" t="s">
        <v>14</v>
      </c>
      <c r="E3248" s="13" t="s">
        <v>1457</v>
      </c>
      <c r="F3248" s="13" t="s">
        <v>41</v>
      </c>
      <c r="G3248" s="13" t="s">
        <v>1461</v>
      </c>
      <c r="H3248" s="36">
        <v>1</v>
      </c>
    </row>
    <row r="3249" spans="1:8">
      <c r="A3249" s="23">
        <v>2020</v>
      </c>
      <c r="B3249" s="23" t="s">
        <v>2367</v>
      </c>
      <c r="C3249" s="23" t="s">
        <v>1886</v>
      </c>
      <c r="D3249" s="13" t="s">
        <v>14</v>
      </c>
      <c r="E3249" s="13" t="s">
        <v>1457</v>
      </c>
      <c r="F3249" s="13" t="s">
        <v>70</v>
      </c>
      <c r="G3249" s="13" t="s">
        <v>577</v>
      </c>
      <c r="H3249" s="36">
        <v>1</v>
      </c>
    </row>
    <row r="3250" spans="1:8">
      <c r="A3250" s="23">
        <v>2020</v>
      </c>
      <c r="B3250" s="23" t="s">
        <v>2367</v>
      </c>
      <c r="C3250" s="23" t="s">
        <v>1886</v>
      </c>
      <c r="D3250" s="13" t="s">
        <v>14</v>
      </c>
      <c r="E3250" s="13" t="s">
        <v>1457</v>
      </c>
      <c r="F3250" s="13" t="s">
        <v>94</v>
      </c>
      <c r="G3250" s="13" t="s">
        <v>1463</v>
      </c>
      <c r="H3250" s="36">
        <v>17</v>
      </c>
    </row>
    <row r="3251" spans="1:8">
      <c r="A3251" s="23">
        <v>2020</v>
      </c>
      <c r="B3251" s="23" t="s">
        <v>2367</v>
      </c>
      <c r="C3251" s="23" t="s">
        <v>1886</v>
      </c>
      <c r="D3251" s="13" t="s">
        <v>14</v>
      </c>
      <c r="E3251" s="13" t="s">
        <v>1457</v>
      </c>
      <c r="F3251" s="13" t="s">
        <v>100</v>
      </c>
      <c r="G3251" s="13" t="s">
        <v>1468</v>
      </c>
      <c r="H3251" s="36">
        <v>1</v>
      </c>
    </row>
    <row r="3252" spans="1:8">
      <c r="A3252" s="23">
        <v>2020</v>
      </c>
      <c r="B3252" s="23" t="s">
        <v>2367</v>
      </c>
      <c r="C3252" s="23" t="s">
        <v>1886</v>
      </c>
      <c r="D3252" s="13" t="s">
        <v>14</v>
      </c>
      <c r="E3252" s="13" t="s">
        <v>1457</v>
      </c>
      <c r="F3252" s="13" t="s">
        <v>14</v>
      </c>
      <c r="G3252" s="13" t="s">
        <v>3871</v>
      </c>
      <c r="H3252" s="36">
        <v>4</v>
      </c>
    </row>
    <row r="3253" spans="1:8">
      <c r="A3253" s="23">
        <v>2020</v>
      </c>
      <c r="B3253" s="23" t="s">
        <v>2367</v>
      </c>
      <c r="C3253" s="23" t="s">
        <v>1886</v>
      </c>
      <c r="D3253" s="13" t="s">
        <v>14</v>
      </c>
      <c r="E3253" s="13" t="s">
        <v>1474</v>
      </c>
      <c r="F3253" s="13" t="s">
        <v>23</v>
      </c>
      <c r="G3253" s="13" t="s">
        <v>1464</v>
      </c>
      <c r="H3253" s="36">
        <v>1</v>
      </c>
    </row>
    <row r="3254" spans="1:8">
      <c r="A3254" s="23">
        <v>2020</v>
      </c>
      <c r="B3254" s="23" t="s">
        <v>2367</v>
      </c>
      <c r="C3254" s="23" t="s">
        <v>1886</v>
      </c>
      <c r="D3254" s="13" t="s">
        <v>14</v>
      </c>
      <c r="E3254" s="13" t="s">
        <v>1474</v>
      </c>
      <c r="F3254" s="13" t="s">
        <v>100</v>
      </c>
      <c r="G3254" s="13" t="s">
        <v>1468</v>
      </c>
      <c r="H3254" s="36">
        <v>1</v>
      </c>
    </row>
    <row r="3255" spans="1:8">
      <c r="A3255" s="23">
        <v>2020</v>
      </c>
      <c r="B3255" s="23" t="s">
        <v>2367</v>
      </c>
      <c r="C3255" s="23" t="s">
        <v>1886</v>
      </c>
      <c r="D3255" s="13" t="s">
        <v>14</v>
      </c>
      <c r="E3255" s="13" t="s">
        <v>1474</v>
      </c>
      <c r="F3255" s="13" t="s">
        <v>167</v>
      </c>
      <c r="G3255" s="13" t="s">
        <v>1479</v>
      </c>
      <c r="H3255" s="36">
        <v>1</v>
      </c>
    </row>
    <row r="3256" spans="1:8">
      <c r="A3256" s="23">
        <v>2020</v>
      </c>
      <c r="B3256" s="23" t="s">
        <v>2367</v>
      </c>
      <c r="C3256" s="23" t="s">
        <v>1886</v>
      </c>
      <c r="D3256" s="13" t="s">
        <v>14</v>
      </c>
      <c r="E3256" s="13" t="s">
        <v>1475</v>
      </c>
      <c r="F3256" s="13" t="s">
        <v>14</v>
      </c>
      <c r="G3256" s="13" t="s">
        <v>1456</v>
      </c>
      <c r="H3256" s="36">
        <v>1</v>
      </c>
    </row>
    <row r="3257" spans="1:8">
      <c r="A3257" s="23">
        <v>2020</v>
      </c>
      <c r="B3257" s="23" t="s">
        <v>2367</v>
      </c>
      <c r="C3257" s="23" t="s">
        <v>1886</v>
      </c>
      <c r="D3257" s="13" t="s">
        <v>14</v>
      </c>
      <c r="E3257" s="13" t="s">
        <v>1475</v>
      </c>
      <c r="F3257" s="13" t="s">
        <v>14</v>
      </c>
      <c r="G3257" s="13" t="s">
        <v>1457</v>
      </c>
      <c r="H3257" s="36">
        <v>1</v>
      </c>
    </row>
    <row r="3258" spans="1:8">
      <c r="A3258" s="23">
        <v>2020</v>
      </c>
      <c r="B3258" s="23" t="s">
        <v>2367</v>
      </c>
      <c r="C3258" s="23" t="s">
        <v>1886</v>
      </c>
      <c r="D3258" s="13" t="s">
        <v>14</v>
      </c>
      <c r="E3258" s="13" t="s">
        <v>1475</v>
      </c>
      <c r="F3258" s="13" t="s">
        <v>23</v>
      </c>
      <c r="G3258" s="13" t="s">
        <v>1453</v>
      </c>
      <c r="H3258" s="36">
        <v>1</v>
      </c>
    </row>
    <row r="3259" spans="1:8">
      <c r="A3259" s="23">
        <v>2020</v>
      </c>
      <c r="B3259" s="23" t="s">
        <v>2367</v>
      </c>
      <c r="C3259" s="23" t="s">
        <v>1886</v>
      </c>
      <c r="D3259" s="13" t="s">
        <v>14</v>
      </c>
      <c r="E3259" s="13" t="s">
        <v>1475</v>
      </c>
      <c r="F3259" s="13" t="s">
        <v>76</v>
      </c>
      <c r="G3259" s="13" t="s">
        <v>77</v>
      </c>
      <c r="H3259" s="36">
        <v>1</v>
      </c>
    </row>
    <row r="3260" spans="1:8">
      <c r="A3260" s="23">
        <v>2020</v>
      </c>
      <c r="B3260" s="23" t="s">
        <v>2367</v>
      </c>
      <c r="C3260" s="23" t="s">
        <v>1886</v>
      </c>
      <c r="D3260" s="13" t="s">
        <v>14</v>
      </c>
      <c r="E3260" s="13" t="s">
        <v>1475</v>
      </c>
      <c r="F3260" s="13" t="s">
        <v>14</v>
      </c>
      <c r="G3260" s="13" t="s">
        <v>3871</v>
      </c>
      <c r="H3260" s="36">
        <v>1</v>
      </c>
    </row>
    <row r="3261" spans="1:8">
      <c r="A3261" s="23">
        <v>2020</v>
      </c>
      <c r="B3261" s="23" t="s">
        <v>2367</v>
      </c>
      <c r="C3261" s="23" t="s">
        <v>1886</v>
      </c>
      <c r="D3261" s="13" t="s">
        <v>14</v>
      </c>
      <c r="E3261" s="13" t="s">
        <v>1476</v>
      </c>
      <c r="F3261" s="13" t="s">
        <v>14</v>
      </c>
      <c r="G3261" s="13" t="s">
        <v>1456</v>
      </c>
      <c r="H3261" s="36">
        <v>1</v>
      </c>
    </row>
    <row r="3262" spans="1:8">
      <c r="A3262" s="23">
        <v>2020</v>
      </c>
      <c r="B3262" s="23" t="s">
        <v>2367</v>
      </c>
      <c r="C3262" s="23" t="s">
        <v>1886</v>
      </c>
      <c r="D3262" s="13" t="s">
        <v>14</v>
      </c>
      <c r="E3262" s="13" t="s">
        <v>1476</v>
      </c>
      <c r="F3262" s="13" t="s">
        <v>23</v>
      </c>
      <c r="G3262" s="13" t="s">
        <v>1453</v>
      </c>
      <c r="H3262" s="36">
        <v>4</v>
      </c>
    </row>
    <row r="3263" spans="1:8">
      <c r="A3263" s="23">
        <v>2020</v>
      </c>
      <c r="B3263" s="23" t="s">
        <v>2367</v>
      </c>
      <c r="C3263" s="23" t="s">
        <v>1886</v>
      </c>
      <c r="D3263" s="13" t="s">
        <v>14</v>
      </c>
      <c r="E3263" s="13" t="s">
        <v>1476</v>
      </c>
      <c r="F3263" s="13" t="s">
        <v>70</v>
      </c>
      <c r="G3263" s="13" t="s">
        <v>577</v>
      </c>
      <c r="H3263" s="36">
        <v>2</v>
      </c>
    </row>
    <row r="3264" spans="1:8">
      <c r="A3264" s="23">
        <v>2020</v>
      </c>
      <c r="B3264" s="23" t="s">
        <v>2367</v>
      </c>
      <c r="C3264" s="23" t="s">
        <v>1886</v>
      </c>
      <c r="D3264" s="13" t="s">
        <v>14</v>
      </c>
      <c r="E3264" s="13" t="s">
        <v>1476</v>
      </c>
      <c r="F3264" s="13" t="s">
        <v>86</v>
      </c>
      <c r="G3264" s="13" t="s">
        <v>3881</v>
      </c>
      <c r="H3264" s="36">
        <v>4</v>
      </c>
    </row>
    <row r="3265" spans="1:8">
      <c r="A3265" s="23">
        <v>2020</v>
      </c>
      <c r="B3265" s="23" t="s">
        <v>2367</v>
      </c>
      <c r="C3265" s="23" t="s">
        <v>1886</v>
      </c>
      <c r="D3265" s="13" t="s">
        <v>14</v>
      </c>
      <c r="E3265" s="13" t="s">
        <v>1476</v>
      </c>
      <c r="F3265" s="13" t="s">
        <v>89</v>
      </c>
      <c r="G3265" s="13" t="s">
        <v>1465</v>
      </c>
      <c r="H3265" s="36">
        <v>1</v>
      </c>
    </row>
    <row r="3266" spans="1:8">
      <c r="A3266" s="23">
        <v>2020</v>
      </c>
      <c r="B3266" s="23" t="s">
        <v>2367</v>
      </c>
      <c r="C3266" s="23" t="s">
        <v>1886</v>
      </c>
      <c r="D3266" s="13" t="s">
        <v>14</v>
      </c>
      <c r="E3266" s="13" t="s">
        <v>1476</v>
      </c>
      <c r="F3266" s="13" t="s">
        <v>14</v>
      </c>
      <c r="G3266" s="13" t="s">
        <v>3871</v>
      </c>
      <c r="H3266" s="36">
        <v>1</v>
      </c>
    </row>
    <row r="3267" spans="1:8">
      <c r="A3267" s="23">
        <v>2020</v>
      </c>
      <c r="B3267" s="23" t="s">
        <v>2367</v>
      </c>
      <c r="C3267" s="23" t="s">
        <v>1886</v>
      </c>
      <c r="D3267" s="13" t="s">
        <v>23</v>
      </c>
      <c r="E3267" s="13" t="s">
        <v>1453</v>
      </c>
      <c r="F3267" s="13" t="s">
        <v>5</v>
      </c>
      <c r="G3267" s="13" t="s">
        <v>1462</v>
      </c>
      <c r="H3267" s="36">
        <v>4</v>
      </c>
    </row>
    <row r="3268" spans="1:8">
      <c r="A3268" s="23">
        <v>2020</v>
      </c>
      <c r="B3268" s="23" t="s">
        <v>2367</v>
      </c>
      <c r="C3268" s="23" t="s">
        <v>1886</v>
      </c>
      <c r="D3268" s="13" t="s">
        <v>23</v>
      </c>
      <c r="E3268" s="13" t="s">
        <v>1453</v>
      </c>
      <c r="F3268" s="13" t="s">
        <v>10</v>
      </c>
      <c r="G3268" s="13" t="s">
        <v>1454</v>
      </c>
      <c r="H3268" s="36">
        <v>2</v>
      </c>
    </row>
    <row r="3269" spans="1:8">
      <c r="A3269" s="23">
        <v>2020</v>
      </c>
      <c r="B3269" s="23" t="s">
        <v>2367</v>
      </c>
      <c r="C3269" s="23" t="s">
        <v>1886</v>
      </c>
      <c r="D3269" s="13" t="s">
        <v>23</v>
      </c>
      <c r="E3269" s="13" t="s">
        <v>1453</v>
      </c>
      <c r="F3269" s="13" t="s">
        <v>10</v>
      </c>
      <c r="G3269" s="13" t="s">
        <v>1467</v>
      </c>
      <c r="H3269" s="36">
        <v>1</v>
      </c>
    </row>
    <row r="3270" spans="1:8">
      <c r="A3270" s="23">
        <v>2020</v>
      </c>
      <c r="B3270" s="23" t="s">
        <v>2367</v>
      </c>
      <c r="C3270" s="23" t="s">
        <v>1886</v>
      </c>
      <c r="D3270" s="13" t="s">
        <v>23</v>
      </c>
      <c r="E3270" s="13" t="s">
        <v>1453</v>
      </c>
      <c r="F3270" s="13" t="s">
        <v>23</v>
      </c>
      <c r="G3270" s="13" t="s">
        <v>1460</v>
      </c>
      <c r="H3270" s="36">
        <v>5</v>
      </c>
    </row>
    <row r="3271" spans="1:8">
      <c r="A3271" s="23">
        <v>2020</v>
      </c>
      <c r="B3271" s="23" t="s">
        <v>2367</v>
      </c>
      <c r="C3271" s="23" t="s">
        <v>1886</v>
      </c>
      <c r="D3271" s="13" t="s">
        <v>23</v>
      </c>
      <c r="E3271" s="13" t="s">
        <v>1453</v>
      </c>
      <c r="F3271" s="13" t="s">
        <v>23</v>
      </c>
      <c r="G3271" s="13" t="s">
        <v>1464</v>
      </c>
      <c r="H3271" s="36">
        <v>2</v>
      </c>
    </row>
    <row r="3272" spans="1:8">
      <c r="A3272" s="23">
        <v>2020</v>
      </c>
      <c r="B3272" s="23" t="s">
        <v>2367</v>
      </c>
      <c r="C3272" s="23" t="s">
        <v>1886</v>
      </c>
      <c r="D3272" s="13" t="s">
        <v>23</v>
      </c>
      <c r="E3272" s="13" t="s">
        <v>1453</v>
      </c>
      <c r="F3272" s="13" t="s">
        <v>41</v>
      </c>
      <c r="G3272" s="13" t="s">
        <v>1461</v>
      </c>
      <c r="H3272" s="36">
        <v>4</v>
      </c>
    </row>
    <row r="3273" spans="1:8">
      <c r="A3273" s="23">
        <v>2020</v>
      </c>
      <c r="B3273" s="23" t="s">
        <v>2367</v>
      </c>
      <c r="C3273" s="23" t="s">
        <v>1886</v>
      </c>
      <c r="D3273" s="13" t="s">
        <v>23</v>
      </c>
      <c r="E3273" s="13" t="s">
        <v>1453</v>
      </c>
      <c r="F3273" s="13" t="s">
        <v>60</v>
      </c>
      <c r="G3273" s="13" t="s">
        <v>1458</v>
      </c>
      <c r="H3273" s="36">
        <v>1</v>
      </c>
    </row>
    <row r="3274" spans="1:8">
      <c r="A3274" s="23">
        <v>2020</v>
      </c>
      <c r="B3274" s="23" t="s">
        <v>2367</v>
      </c>
      <c r="C3274" s="23" t="s">
        <v>1886</v>
      </c>
      <c r="D3274" s="13" t="s">
        <v>23</v>
      </c>
      <c r="E3274" s="13" t="s">
        <v>1453</v>
      </c>
      <c r="F3274" s="13" t="s">
        <v>76</v>
      </c>
      <c r="G3274" s="13" t="s">
        <v>1459</v>
      </c>
      <c r="H3274" s="36">
        <v>9</v>
      </c>
    </row>
    <row r="3275" spans="1:8">
      <c r="A3275" s="23">
        <v>2020</v>
      </c>
      <c r="B3275" s="23" t="s">
        <v>2367</v>
      </c>
      <c r="C3275" s="23" t="s">
        <v>1886</v>
      </c>
      <c r="D3275" s="13" t="s">
        <v>23</v>
      </c>
      <c r="E3275" s="13" t="s">
        <v>1460</v>
      </c>
      <c r="F3275" s="13" t="s">
        <v>14</v>
      </c>
      <c r="G3275" s="13" t="s">
        <v>1475</v>
      </c>
      <c r="H3275" s="36">
        <v>1</v>
      </c>
    </row>
    <row r="3276" spans="1:8">
      <c r="A3276" s="23">
        <v>2020</v>
      </c>
      <c r="B3276" s="23" t="s">
        <v>2367</v>
      </c>
      <c r="C3276" s="23" t="s">
        <v>1886</v>
      </c>
      <c r="D3276" s="13" t="s">
        <v>23</v>
      </c>
      <c r="E3276" s="13" t="s">
        <v>1460</v>
      </c>
      <c r="F3276" s="13" t="s">
        <v>41</v>
      </c>
      <c r="G3276" s="13" t="s">
        <v>1461</v>
      </c>
      <c r="H3276" s="36">
        <v>1</v>
      </c>
    </row>
    <row r="3277" spans="1:8">
      <c r="A3277" s="23">
        <v>2020</v>
      </c>
      <c r="B3277" s="23" t="s">
        <v>2367</v>
      </c>
      <c r="C3277" s="23" t="s">
        <v>1886</v>
      </c>
      <c r="D3277" s="13" t="s">
        <v>23</v>
      </c>
      <c r="E3277" s="13" t="s">
        <v>1460</v>
      </c>
      <c r="F3277" s="13" t="s">
        <v>86</v>
      </c>
      <c r="G3277" s="13" t="s">
        <v>5709</v>
      </c>
      <c r="H3277" s="36">
        <v>1</v>
      </c>
    </row>
    <row r="3278" spans="1:8">
      <c r="A3278" s="23">
        <v>2020</v>
      </c>
      <c r="B3278" s="23" t="s">
        <v>2367</v>
      </c>
      <c r="C3278" s="23" t="s">
        <v>1886</v>
      </c>
      <c r="D3278" s="13" t="s">
        <v>23</v>
      </c>
      <c r="E3278" s="13" t="s">
        <v>1464</v>
      </c>
      <c r="F3278" s="13" t="s">
        <v>10</v>
      </c>
      <c r="G3278" s="13" t="s">
        <v>1467</v>
      </c>
      <c r="H3278" s="36">
        <v>1</v>
      </c>
    </row>
    <row r="3279" spans="1:8">
      <c r="A3279" s="23">
        <v>2020</v>
      </c>
      <c r="B3279" s="23" t="s">
        <v>2367</v>
      </c>
      <c r="C3279" s="23" t="s">
        <v>1886</v>
      </c>
      <c r="D3279" s="13" t="s">
        <v>23</v>
      </c>
      <c r="E3279" s="13" t="s">
        <v>1464</v>
      </c>
      <c r="F3279" s="13" t="s">
        <v>14</v>
      </c>
      <c r="G3279" s="13" t="s">
        <v>1474</v>
      </c>
      <c r="H3279" s="36">
        <v>2</v>
      </c>
    </row>
    <row r="3280" spans="1:8">
      <c r="A3280" s="23">
        <v>2020</v>
      </c>
      <c r="B3280" s="23" t="s">
        <v>2367</v>
      </c>
      <c r="C3280" s="23" t="s">
        <v>1886</v>
      </c>
      <c r="D3280" s="13" t="s">
        <v>23</v>
      </c>
      <c r="E3280" s="13" t="s">
        <v>1464</v>
      </c>
      <c r="F3280" s="13" t="s">
        <v>23</v>
      </c>
      <c r="G3280" s="13" t="s">
        <v>1453</v>
      </c>
      <c r="H3280" s="36">
        <v>10</v>
      </c>
    </row>
    <row r="3281" spans="1:8">
      <c r="A3281" s="23">
        <v>2020</v>
      </c>
      <c r="B3281" s="23" t="s">
        <v>2367</v>
      </c>
      <c r="C3281" s="23" t="s">
        <v>1886</v>
      </c>
      <c r="D3281" s="13" t="s">
        <v>23</v>
      </c>
      <c r="E3281" s="13" t="s">
        <v>1464</v>
      </c>
      <c r="F3281" s="13" t="s">
        <v>23</v>
      </c>
      <c r="G3281" s="13" t="s">
        <v>1460</v>
      </c>
      <c r="H3281" s="36">
        <v>1</v>
      </c>
    </row>
    <row r="3282" spans="1:8">
      <c r="A3282" s="23">
        <v>2020</v>
      </c>
      <c r="B3282" s="23" t="s">
        <v>2367</v>
      </c>
      <c r="C3282" s="23" t="s">
        <v>1886</v>
      </c>
      <c r="D3282" s="13" t="s">
        <v>23</v>
      </c>
      <c r="E3282" s="13" t="s">
        <v>1464</v>
      </c>
      <c r="F3282" s="13" t="s">
        <v>41</v>
      </c>
      <c r="G3282" s="13" t="s">
        <v>1461</v>
      </c>
      <c r="H3282" s="36">
        <v>4</v>
      </c>
    </row>
    <row r="3283" spans="1:8">
      <c r="A3283" s="23">
        <v>2020</v>
      </c>
      <c r="B3283" s="23" t="s">
        <v>2367</v>
      </c>
      <c r="C3283" s="23" t="s">
        <v>1886</v>
      </c>
      <c r="D3283" s="13" t="s">
        <v>23</v>
      </c>
      <c r="E3283" s="13" t="s">
        <v>1464</v>
      </c>
      <c r="F3283" s="13" t="s">
        <v>60</v>
      </c>
      <c r="G3283" s="13" t="s">
        <v>1458</v>
      </c>
      <c r="H3283" s="36">
        <v>5</v>
      </c>
    </row>
    <row r="3284" spans="1:8">
      <c r="A3284" s="23">
        <v>2020</v>
      </c>
      <c r="B3284" s="23" t="s">
        <v>2367</v>
      </c>
      <c r="C3284" s="23" t="s">
        <v>1886</v>
      </c>
      <c r="D3284" s="13" t="s">
        <v>23</v>
      </c>
      <c r="E3284" s="13" t="s">
        <v>1464</v>
      </c>
      <c r="F3284" s="13" t="s">
        <v>60</v>
      </c>
      <c r="G3284" s="13" t="s">
        <v>1477</v>
      </c>
      <c r="H3284" s="36">
        <v>4</v>
      </c>
    </row>
    <row r="3285" spans="1:8">
      <c r="A3285" s="23">
        <v>2020</v>
      </c>
      <c r="B3285" s="23" t="s">
        <v>2367</v>
      </c>
      <c r="C3285" s="23" t="s">
        <v>1886</v>
      </c>
      <c r="D3285" s="13" t="s">
        <v>23</v>
      </c>
      <c r="E3285" s="13" t="s">
        <v>1464</v>
      </c>
      <c r="F3285" s="13" t="s">
        <v>70</v>
      </c>
      <c r="G3285" s="13" t="s">
        <v>1469</v>
      </c>
      <c r="H3285" s="36">
        <v>1</v>
      </c>
    </row>
    <row r="3286" spans="1:8">
      <c r="A3286" s="23">
        <v>2020</v>
      </c>
      <c r="B3286" s="23" t="s">
        <v>2367</v>
      </c>
      <c r="C3286" s="23" t="s">
        <v>1886</v>
      </c>
      <c r="D3286" s="13" t="s">
        <v>23</v>
      </c>
      <c r="E3286" s="13" t="s">
        <v>1464</v>
      </c>
      <c r="F3286" s="13" t="s">
        <v>76</v>
      </c>
      <c r="G3286" s="13" t="s">
        <v>1459</v>
      </c>
      <c r="H3286" s="36">
        <v>2</v>
      </c>
    </row>
    <row r="3287" spans="1:8">
      <c r="A3287" s="23">
        <v>2020</v>
      </c>
      <c r="B3287" s="23" t="s">
        <v>2367</v>
      </c>
      <c r="C3287" s="23" t="s">
        <v>1886</v>
      </c>
      <c r="D3287" s="13" t="s">
        <v>23</v>
      </c>
      <c r="E3287" s="13" t="s">
        <v>1464</v>
      </c>
      <c r="F3287" s="13" t="s">
        <v>100</v>
      </c>
      <c r="G3287" s="13" t="s">
        <v>1468</v>
      </c>
      <c r="H3287" s="36">
        <v>1</v>
      </c>
    </row>
    <row r="3288" spans="1:8">
      <c r="A3288" s="23">
        <v>2020</v>
      </c>
      <c r="B3288" s="23" t="s">
        <v>2367</v>
      </c>
      <c r="C3288" s="23" t="s">
        <v>1886</v>
      </c>
      <c r="D3288" s="13" t="s">
        <v>23</v>
      </c>
      <c r="E3288" s="13" t="s">
        <v>1464</v>
      </c>
      <c r="F3288" s="13" t="s">
        <v>86</v>
      </c>
      <c r="G3288" s="13" t="s">
        <v>101</v>
      </c>
      <c r="H3288" s="36">
        <v>1</v>
      </c>
    </row>
    <row r="3289" spans="1:8">
      <c r="A3289" s="23">
        <v>2020</v>
      </c>
      <c r="B3289" s="23" t="s">
        <v>2367</v>
      </c>
      <c r="C3289" s="23" t="s">
        <v>1886</v>
      </c>
      <c r="D3289" s="13" t="s">
        <v>23</v>
      </c>
      <c r="E3289" s="13" t="s">
        <v>1464</v>
      </c>
      <c r="F3289" s="13" t="s">
        <v>104</v>
      </c>
      <c r="G3289" s="13" t="s">
        <v>1472</v>
      </c>
      <c r="H3289" s="36">
        <v>1</v>
      </c>
    </row>
    <row r="3290" spans="1:8">
      <c r="A3290" s="23">
        <v>2020</v>
      </c>
      <c r="B3290" s="23" t="s">
        <v>2367</v>
      </c>
      <c r="C3290" s="23" t="s">
        <v>1886</v>
      </c>
      <c r="D3290" s="13" t="s">
        <v>23</v>
      </c>
      <c r="E3290" s="13" t="s">
        <v>1464</v>
      </c>
      <c r="F3290" s="13" t="s">
        <v>14</v>
      </c>
      <c r="G3290" s="13" t="s">
        <v>3875</v>
      </c>
      <c r="H3290" s="36">
        <v>4</v>
      </c>
    </row>
    <row r="3291" spans="1:8">
      <c r="A3291" s="23">
        <v>2020</v>
      </c>
      <c r="B3291" s="23" t="s">
        <v>2367</v>
      </c>
      <c r="C3291" s="23" t="s">
        <v>1886</v>
      </c>
      <c r="D3291" s="13" t="s">
        <v>41</v>
      </c>
      <c r="E3291" s="13" t="s">
        <v>1461</v>
      </c>
      <c r="F3291" s="13" t="s">
        <v>10</v>
      </c>
      <c r="G3291" s="13" t="s">
        <v>1454</v>
      </c>
      <c r="H3291" s="36">
        <v>1</v>
      </c>
    </row>
    <row r="3292" spans="1:8">
      <c r="A3292" s="23">
        <v>2020</v>
      </c>
      <c r="B3292" s="23" t="s">
        <v>2367</v>
      </c>
      <c r="C3292" s="23" t="s">
        <v>1886</v>
      </c>
      <c r="D3292" s="13" t="s">
        <v>41</v>
      </c>
      <c r="E3292" s="13" t="s">
        <v>1461</v>
      </c>
      <c r="F3292" s="13" t="s">
        <v>10</v>
      </c>
      <c r="G3292" s="13" t="s">
        <v>1455</v>
      </c>
      <c r="H3292" s="36">
        <v>1</v>
      </c>
    </row>
    <row r="3293" spans="1:8">
      <c r="A3293" s="23">
        <v>2020</v>
      </c>
      <c r="B3293" s="23" t="s">
        <v>2367</v>
      </c>
      <c r="C3293" s="23" t="s">
        <v>1886</v>
      </c>
      <c r="D3293" s="13" t="s">
        <v>41</v>
      </c>
      <c r="E3293" s="13" t="s">
        <v>1461</v>
      </c>
      <c r="F3293" s="13" t="s">
        <v>14</v>
      </c>
      <c r="G3293" s="13" t="s">
        <v>1457</v>
      </c>
      <c r="H3293" s="36">
        <v>1</v>
      </c>
    </row>
    <row r="3294" spans="1:8">
      <c r="A3294" s="23">
        <v>2020</v>
      </c>
      <c r="B3294" s="23" t="s">
        <v>2367</v>
      </c>
      <c r="C3294" s="23" t="s">
        <v>1886</v>
      </c>
      <c r="D3294" s="13" t="s">
        <v>41</v>
      </c>
      <c r="E3294" s="13" t="s">
        <v>1461</v>
      </c>
      <c r="F3294" s="13" t="s">
        <v>23</v>
      </c>
      <c r="G3294" s="13" t="s">
        <v>1453</v>
      </c>
      <c r="H3294" s="36">
        <v>3</v>
      </c>
    </row>
    <row r="3295" spans="1:8">
      <c r="A3295" s="23">
        <v>2020</v>
      </c>
      <c r="B3295" s="23" t="s">
        <v>2367</v>
      </c>
      <c r="C3295" s="23" t="s">
        <v>1886</v>
      </c>
      <c r="D3295" s="13" t="s">
        <v>41</v>
      </c>
      <c r="E3295" s="13" t="s">
        <v>1461</v>
      </c>
      <c r="F3295" s="13" t="s">
        <v>23</v>
      </c>
      <c r="G3295" s="13" t="s">
        <v>1464</v>
      </c>
      <c r="H3295" s="36">
        <v>3</v>
      </c>
    </row>
    <row r="3296" spans="1:8">
      <c r="A3296" s="23">
        <v>2020</v>
      </c>
      <c r="B3296" s="23" t="s">
        <v>2367</v>
      </c>
      <c r="C3296" s="23" t="s">
        <v>1886</v>
      </c>
      <c r="D3296" s="13" t="s">
        <v>41</v>
      </c>
      <c r="E3296" s="13" t="s">
        <v>1461</v>
      </c>
      <c r="F3296" s="13" t="s">
        <v>60</v>
      </c>
      <c r="G3296" s="13" t="s">
        <v>1458</v>
      </c>
      <c r="H3296" s="36">
        <v>6</v>
      </c>
    </row>
    <row r="3297" spans="1:8">
      <c r="A3297" s="23">
        <v>2020</v>
      </c>
      <c r="B3297" s="23" t="s">
        <v>2367</v>
      </c>
      <c r="C3297" s="23" t="s">
        <v>1886</v>
      </c>
      <c r="D3297" s="13" t="s">
        <v>41</v>
      </c>
      <c r="E3297" s="13" t="s">
        <v>1461</v>
      </c>
      <c r="F3297" s="13" t="s">
        <v>60</v>
      </c>
      <c r="G3297" s="13" t="s">
        <v>1477</v>
      </c>
      <c r="H3297" s="36">
        <v>9</v>
      </c>
    </row>
    <row r="3298" spans="1:8">
      <c r="A3298" s="23">
        <v>2020</v>
      </c>
      <c r="B3298" s="23" t="s">
        <v>2367</v>
      </c>
      <c r="C3298" s="23" t="s">
        <v>1886</v>
      </c>
      <c r="D3298" s="13" t="s">
        <v>41</v>
      </c>
      <c r="E3298" s="13" t="s">
        <v>1461</v>
      </c>
      <c r="F3298" s="13" t="s">
        <v>70</v>
      </c>
      <c r="G3298" s="13" t="s">
        <v>577</v>
      </c>
      <c r="H3298" s="36">
        <v>2</v>
      </c>
    </row>
    <row r="3299" spans="1:8">
      <c r="A3299" s="23">
        <v>2020</v>
      </c>
      <c r="B3299" s="23" t="s">
        <v>2367</v>
      </c>
      <c r="C3299" s="23" t="s">
        <v>1886</v>
      </c>
      <c r="D3299" s="13" t="s">
        <v>41</v>
      </c>
      <c r="E3299" s="13" t="s">
        <v>1461</v>
      </c>
      <c r="F3299" s="13" t="s">
        <v>70</v>
      </c>
      <c r="G3299" s="13" t="s">
        <v>1466</v>
      </c>
      <c r="H3299" s="36">
        <v>4</v>
      </c>
    </row>
    <row r="3300" spans="1:8">
      <c r="A3300" s="23">
        <v>2020</v>
      </c>
      <c r="B3300" s="23" t="s">
        <v>2367</v>
      </c>
      <c r="C3300" s="23" t="s">
        <v>1886</v>
      </c>
      <c r="D3300" s="13" t="s">
        <v>41</v>
      </c>
      <c r="E3300" s="13" t="s">
        <v>1461</v>
      </c>
      <c r="F3300" s="13" t="s">
        <v>70</v>
      </c>
      <c r="G3300" s="13" t="s">
        <v>1478</v>
      </c>
      <c r="H3300" s="36">
        <v>2</v>
      </c>
    </row>
    <row r="3301" spans="1:8">
      <c r="A3301" s="23">
        <v>2020</v>
      </c>
      <c r="B3301" s="23" t="s">
        <v>2367</v>
      </c>
      <c r="C3301" s="23" t="s">
        <v>1886</v>
      </c>
      <c r="D3301" s="13" t="s">
        <v>41</v>
      </c>
      <c r="E3301" s="13" t="s">
        <v>1461</v>
      </c>
      <c r="F3301" s="13" t="s">
        <v>76</v>
      </c>
      <c r="G3301" s="13" t="s">
        <v>1459</v>
      </c>
      <c r="H3301" s="36">
        <v>3</v>
      </c>
    </row>
    <row r="3302" spans="1:8">
      <c r="A3302" s="23">
        <v>2020</v>
      </c>
      <c r="B3302" s="23" t="s">
        <v>2367</v>
      </c>
      <c r="C3302" s="23" t="s">
        <v>1886</v>
      </c>
      <c r="D3302" s="13" t="s">
        <v>41</v>
      </c>
      <c r="E3302" s="13" t="s">
        <v>1461</v>
      </c>
      <c r="F3302" s="13" t="s">
        <v>100</v>
      </c>
      <c r="G3302" s="13" t="s">
        <v>1468</v>
      </c>
      <c r="H3302" s="36">
        <v>5</v>
      </c>
    </row>
    <row r="3303" spans="1:8">
      <c r="A3303" s="23">
        <v>2020</v>
      </c>
      <c r="B3303" s="23" t="s">
        <v>2367</v>
      </c>
      <c r="C3303" s="23" t="s">
        <v>1886</v>
      </c>
      <c r="D3303" s="13" t="s">
        <v>41</v>
      </c>
      <c r="E3303" s="13" t="s">
        <v>1461</v>
      </c>
      <c r="F3303" s="13" t="s">
        <v>104</v>
      </c>
      <c r="G3303" s="13" t="s">
        <v>1470</v>
      </c>
      <c r="H3303" s="36">
        <v>1</v>
      </c>
    </row>
    <row r="3304" spans="1:8">
      <c r="A3304" s="23">
        <v>2020</v>
      </c>
      <c r="B3304" s="23" t="s">
        <v>2367</v>
      </c>
      <c r="C3304" s="23" t="s">
        <v>1886</v>
      </c>
      <c r="D3304" s="13" t="s">
        <v>41</v>
      </c>
      <c r="E3304" s="13" t="s">
        <v>1461</v>
      </c>
      <c r="F3304" s="13" t="s">
        <v>164</v>
      </c>
      <c r="G3304" s="13" t="s">
        <v>584</v>
      </c>
      <c r="H3304" s="36">
        <v>2</v>
      </c>
    </row>
    <row r="3305" spans="1:8">
      <c r="A3305" s="23">
        <v>2020</v>
      </c>
      <c r="B3305" s="23" t="s">
        <v>2367</v>
      </c>
      <c r="C3305" s="23" t="s">
        <v>1886</v>
      </c>
      <c r="D3305" s="13" t="s">
        <v>60</v>
      </c>
      <c r="E3305" s="13" t="s">
        <v>1458</v>
      </c>
      <c r="F3305" s="13" t="s">
        <v>10</v>
      </c>
      <c r="G3305" s="13" t="s">
        <v>1467</v>
      </c>
      <c r="H3305" s="36">
        <v>1</v>
      </c>
    </row>
    <row r="3306" spans="1:8">
      <c r="A3306" s="23">
        <v>2020</v>
      </c>
      <c r="B3306" s="23" t="s">
        <v>2367</v>
      </c>
      <c r="C3306" s="23" t="s">
        <v>1886</v>
      </c>
      <c r="D3306" s="13" t="s">
        <v>60</v>
      </c>
      <c r="E3306" s="13" t="s">
        <v>1458</v>
      </c>
      <c r="F3306" s="13" t="s">
        <v>23</v>
      </c>
      <c r="G3306" s="13" t="s">
        <v>1453</v>
      </c>
      <c r="H3306" s="36">
        <v>2</v>
      </c>
    </row>
    <row r="3307" spans="1:8">
      <c r="A3307" s="23">
        <v>2020</v>
      </c>
      <c r="B3307" s="23" t="s">
        <v>2367</v>
      </c>
      <c r="C3307" s="23" t="s">
        <v>1886</v>
      </c>
      <c r="D3307" s="13" t="s">
        <v>60</v>
      </c>
      <c r="E3307" s="13" t="s">
        <v>1458</v>
      </c>
      <c r="F3307" s="13" t="s">
        <v>23</v>
      </c>
      <c r="G3307" s="13" t="s">
        <v>1464</v>
      </c>
      <c r="H3307" s="36">
        <v>5</v>
      </c>
    </row>
    <row r="3308" spans="1:8">
      <c r="A3308" s="23">
        <v>2020</v>
      </c>
      <c r="B3308" s="23" t="s">
        <v>2367</v>
      </c>
      <c r="C3308" s="23" t="s">
        <v>1886</v>
      </c>
      <c r="D3308" s="13" t="s">
        <v>60</v>
      </c>
      <c r="E3308" s="13" t="s">
        <v>1458</v>
      </c>
      <c r="F3308" s="13" t="s">
        <v>41</v>
      </c>
      <c r="G3308" s="13" t="s">
        <v>1461</v>
      </c>
      <c r="H3308" s="36">
        <v>16</v>
      </c>
    </row>
    <row r="3309" spans="1:8">
      <c r="A3309" s="23">
        <v>2020</v>
      </c>
      <c r="B3309" s="23" t="s">
        <v>2367</v>
      </c>
      <c r="C3309" s="23" t="s">
        <v>1886</v>
      </c>
      <c r="D3309" s="13" t="s">
        <v>60</v>
      </c>
      <c r="E3309" s="13" t="s">
        <v>1458</v>
      </c>
      <c r="F3309" s="13" t="s">
        <v>60</v>
      </c>
      <c r="G3309" s="13" t="s">
        <v>1477</v>
      </c>
      <c r="H3309" s="36">
        <v>23</v>
      </c>
    </row>
    <row r="3310" spans="1:8">
      <c r="A3310" s="23">
        <v>2020</v>
      </c>
      <c r="B3310" s="23" t="s">
        <v>2367</v>
      </c>
      <c r="C3310" s="23" t="s">
        <v>1886</v>
      </c>
      <c r="D3310" s="13" t="s">
        <v>60</v>
      </c>
      <c r="E3310" s="13" t="s">
        <v>1458</v>
      </c>
      <c r="F3310" s="13" t="s">
        <v>70</v>
      </c>
      <c r="G3310" s="13" t="s">
        <v>577</v>
      </c>
      <c r="H3310" s="36">
        <v>5</v>
      </c>
    </row>
    <row r="3311" spans="1:8">
      <c r="A3311" s="23">
        <v>2020</v>
      </c>
      <c r="B3311" s="23" t="s">
        <v>2367</v>
      </c>
      <c r="C3311" s="23" t="s">
        <v>1886</v>
      </c>
      <c r="D3311" s="13" t="s">
        <v>60</v>
      </c>
      <c r="E3311" s="13" t="s">
        <v>1458</v>
      </c>
      <c r="F3311" s="13" t="s">
        <v>70</v>
      </c>
      <c r="G3311" s="13" t="s">
        <v>1466</v>
      </c>
      <c r="H3311" s="36">
        <v>3</v>
      </c>
    </row>
    <row r="3312" spans="1:8">
      <c r="A3312" s="23">
        <v>2020</v>
      </c>
      <c r="B3312" s="23" t="s">
        <v>2367</v>
      </c>
      <c r="C3312" s="23" t="s">
        <v>1886</v>
      </c>
      <c r="D3312" s="13" t="s">
        <v>60</v>
      </c>
      <c r="E3312" s="13" t="s">
        <v>1458</v>
      </c>
      <c r="F3312" s="13" t="s">
        <v>70</v>
      </c>
      <c r="G3312" s="13" t="s">
        <v>1469</v>
      </c>
      <c r="H3312" s="36">
        <v>2</v>
      </c>
    </row>
    <row r="3313" spans="1:8">
      <c r="A3313" s="23">
        <v>2020</v>
      </c>
      <c r="B3313" s="23" t="s">
        <v>2367</v>
      </c>
      <c r="C3313" s="23" t="s">
        <v>1886</v>
      </c>
      <c r="D3313" s="13" t="s">
        <v>60</v>
      </c>
      <c r="E3313" s="13" t="s">
        <v>1458</v>
      </c>
      <c r="F3313" s="13" t="s">
        <v>70</v>
      </c>
      <c r="G3313" s="13" t="s">
        <v>1478</v>
      </c>
      <c r="H3313" s="36">
        <v>1</v>
      </c>
    </row>
    <row r="3314" spans="1:8">
      <c r="A3314" s="23">
        <v>2020</v>
      </c>
      <c r="B3314" s="23" t="s">
        <v>2367</v>
      </c>
      <c r="C3314" s="23" t="s">
        <v>1886</v>
      </c>
      <c r="D3314" s="13" t="s">
        <v>60</v>
      </c>
      <c r="E3314" s="13" t="s">
        <v>1458</v>
      </c>
      <c r="F3314" s="13" t="s">
        <v>76</v>
      </c>
      <c r="G3314" s="13" t="s">
        <v>1459</v>
      </c>
      <c r="H3314" s="36">
        <v>6</v>
      </c>
    </row>
    <row r="3315" spans="1:8">
      <c r="A3315" s="23">
        <v>2020</v>
      </c>
      <c r="B3315" s="23" t="s">
        <v>2367</v>
      </c>
      <c r="C3315" s="23" t="s">
        <v>1886</v>
      </c>
      <c r="D3315" s="13" t="s">
        <v>60</v>
      </c>
      <c r="E3315" s="13" t="s">
        <v>1458</v>
      </c>
      <c r="F3315" s="13" t="s">
        <v>100</v>
      </c>
      <c r="G3315" s="13" t="s">
        <v>1468</v>
      </c>
      <c r="H3315" s="36">
        <v>5</v>
      </c>
    </row>
    <row r="3316" spans="1:8">
      <c r="A3316" s="23">
        <v>2020</v>
      </c>
      <c r="B3316" s="23" t="s">
        <v>2367</v>
      </c>
      <c r="C3316" s="23" t="s">
        <v>1886</v>
      </c>
      <c r="D3316" s="13" t="s">
        <v>60</v>
      </c>
      <c r="E3316" s="13" t="s">
        <v>1458</v>
      </c>
      <c r="F3316" s="13" t="s">
        <v>86</v>
      </c>
      <c r="G3316" s="13" t="s">
        <v>101</v>
      </c>
      <c r="H3316" s="36">
        <v>1</v>
      </c>
    </row>
    <row r="3317" spans="1:8">
      <c r="A3317" s="23">
        <v>2020</v>
      </c>
      <c r="B3317" s="23" t="s">
        <v>2367</v>
      </c>
      <c r="C3317" s="23" t="s">
        <v>1886</v>
      </c>
      <c r="D3317" s="13" t="s">
        <v>60</v>
      </c>
      <c r="E3317" s="13" t="s">
        <v>1458</v>
      </c>
      <c r="F3317" s="13" t="s">
        <v>164</v>
      </c>
      <c r="G3317" s="13" t="s">
        <v>584</v>
      </c>
      <c r="H3317" s="36">
        <v>1</v>
      </c>
    </row>
    <row r="3318" spans="1:8">
      <c r="A3318" s="23">
        <v>2020</v>
      </c>
      <c r="B3318" s="23" t="s">
        <v>2367</v>
      </c>
      <c r="C3318" s="23" t="s">
        <v>1886</v>
      </c>
      <c r="D3318" s="13" t="s">
        <v>60</v>
      </c>
      <c r="E3318" s="13" t="s">
        <v>1477</v>
      </c>
      <c r="F3318" s="13" t="s">
        <v>23</v>
      </c>
      <c r="G3318" s="13" t="s">
        <v>1453</v>
      </c>
      <c r="H3318" s="36">
        <v>5</v>
      </c>
    </row>
    <row r="3319" spans="1:8">
      <c r="A3319" s="23">
        <v>2020</v>
      </c>
      <c r="B3319" s="23" t="s">
        <v>2367</v>
      </c>
      <c r="C3319" s="23" t="s">
        <v>1886</v>
      </c>
      <c r="D3319" s="13" t="s">
        <v>60</v>
      </c>
      <c r="E3319" s="13" t="s">
        <v>1477</v>
      </c>
      <c r="F3319" s="13" t="s">
        <v>23</v>
      </c>
      <c r="G3319" s="13" t="s">
        <v>1464</v>
      </c>
      <c r="H3319" s="36">
        <v>4</v>
      </c>
    </row>
    <row r="3320" spans="1:8">
      <c r="A3320" s="23">
        <v>2020</v>
      </c>
      <c r="B3320" s="23" t="s">
        <v>2367</v>
      </c>
      <c r="C3320" s="23" t="s">
        <v>1886</v>
      </c>
      <c r="D3320" s="13" t="s">
        <v>60</v>
      </c>
      <c r="E3320" s="13" t="s">
        <v>1477</v>
      </c>
      <c r="F3320" s="13" t="s">
        <v>41</v>
      </c>
      <c r="G3320" s="13" t="s">
        <v>1461</v>
      </c>
      <c r="H3320" s="36">
        <v>20</v>
      </c>
    </row>
    <row r="3321" spans="1:8">
      <c r="A3321" s="23">
        <v>2020</v>
      </c>
      <c r="B3321" s="23" t="s">
        <v>2367</v>
      </c>
      <c r="C3321" s="23" t="s">
        <v>1886</v>
      </c>
      <c r="D3321" s="13" t="s">
        <v>60</v>
      </c>
      <c r="E3321" s="13" t="s">
        <v>1477</v>
      </c>
      <c r="F3321" s="13" t="s">
        <v>60</v>
      </c>
      <c r="G3321" s="13" t="s">
        <v>1458</v>
      </c>
      <c r="H3321" s="36">
        <v>49</v>
      </c>
    </row>
    <row r="3322" spans="1:8">
      <c r="A3322" s="23">
        <v>2020</v>
      </c>
      <c r="B3322" s="23" t="s">
        <v>2367</v>
      </c>
      <c r="C3322" s="23" t="s">
        <v>1886</v>
      </c>
      <c r="D3322" s="13" t="s">
        <v>60</v>
      </c>
      <c r="E3322" s="13" t="s">
        <v>1477</v>
      </c>
      <c r="F3322" s="13" t="s">
        <v>70</v>
      </c>
      <c r="G3322" s="13" t="s">
        <v>577</v>
      </c>
      <c r="H3322" s="36">
        <v>5</v>
      </c>
    </row>
    <row r="3323" spans="1:8">
      <c r="A3323" s="23">
        <v>2020</v>
      </c>
      <c r="B3323" s="23" t="s">
        <v>2367</v>
      </c>
      <c r="C3323" s="23" t="s">
        <v>1886</v>
      </c>
      <c r="D3323" s="13" t="s">
        <v>60</v>
      </c>
      <c r="E3323" s="13" t="s">
        <v>1477</v>
      </c>
      <c r="F3323" s="13" t="s">
        <v>70</v>
      </c>
      <c r="G3323" s="13" t="s">
        <v>1466</v>
      </c>
      <c r="H3323" s="36">
        <v>1</v>
      </c>
    </row>
    <row r="3324" spans="1:8">
      <c r="A3324" s="23">
        <v>2020</v>
      </c>
      <c r="B3324" s="23" t="s">
        <v>2367</v>
      </c>
      <c r="C3324" s="23" t="s">
        <v>1886</v>
      </c>
      <c r="D3324" s="13" t="s">
        <v>60</v>
      </c>
      <c r="E3324" s="13" t="s">
        <v>1477</v>
      </c>
      <c r="F3324" s="13" t="s">
        <v>70</v>
      </c>
      <c r="G3324" s="13" t="s">
        <v>1469</v>
      </c>
      <c r="H3324" s="36">
        <v>3</v>
      </c>
    </row>
    <row r="3325" spans="1:8">
      <c r="A3325" s="23">
        <v>2020</v>
      </c>
      <c r="B3325" s="23" t="s">
        <v>2367</v>
      </c>
      <c r="C3325" s="23" t="s">
        <v>1886</v>
      </c>
      <c r="D3325" s="13" t="s">
        <v>60</v>
      </c>
      <c r="E3325" s="13" t="s">
        <v>1477</v>
      </c>
      <c r="F3325" s="13" t="s">
        <v>70</v>
      </c>
      <c r="G3325" s="13" t="s">
        <v>1478</v>
      </c>
      <c r="H3325" s="36">
        <v>2</v>
      </c>
    </row>
    <row r="3326" spans="1:8">
      <c r="A3326" s="23">
        <v>2020</v>
      </c>
      <c r="B3326" s="23" t="s">
        <v>2367</v>
      </c>
      <c r="C3326" s="23" t="s">
        <v>1886</v>
      </c>
      <c r="D3326" s="13" t="s">
        <v>60</v>
      </c>
      <c r="E3326" s="13" t="s">
        <v>1477</v>
      </c>
      <c r="F3326" s="13" t="s">
        <v>76</v>
      </c>
      <c r="G3326" s="13" t="s">
        <v>1459</v>
      </c>
      <c r="H3326" s="36">
        <v>4</v>
      </c>
    </row>
    <row r="3327" spans="1:8">
      <c r="A3327" s="23">
        <v>2020</v>
      </c>
      <c r="B3327" s="23" t="s">
        <v>2367</v>
      </c>
      <c r="C3327" s="23" t="s">
        <v>1886</v>
      </c>
      <c r="D3327" s="13" t="s">
        <v>60</v>
      </c>
      <c r="E3327" s="13" t="s">
        <v>1477</v>
      </c>
      <c r="F3327" s="13" t="s">
        <v>76</v>
      </c>
      <c r="G3327" s="13" t="s">
        <v>77</v>
      </c>
      <c r="H3327" s="36">
        <v>4</v>
      </c>
    </row>
    <row r="3328" spans="1:8">
      <c r="A3328" s="23">
        <v>2020</v>
      </c>
      <c r="B3328" s="23" t="s">
        <v>2367</v>
      </c>
      <c r="C3328" s="23" t="s">
        <v>1886</v>
      </c>
      <c r="D3328" s="13" t="s">
        <v>60</v>
      </c>
      <c r="E3328" s="13" t="s">
        <v>1477</v>
      </c>
      <c r="F3328" s="13" t="s">
        <v>94</v>
      </c>
      <c r="G3328" s="13" t="s">
        <v>1463</v>
      </c>
      <c r="H3328" s="36">
        <v>1</v>
      </c>
    </row>
    <row r="3329" spans="1:8">
      <c r="A3329" s="23">
        <v>2020</v>
      </c>
      <c r="B3329" s="23" t="s">
        <v>2367</v>
      </c>
      <c r="C3329" s="23" t="s">
        <v>1886</v>
      </c>
      <c r="D3329" s="13" t="s">
        <v>60</v>
      </c>
      <c r="E3329" s="13" t="s">
        <v>1477</v>
      </c>
      <c r="F3329" s="13" t="s">
        <v>104</v>
      </c>
      <c r="G3329" s="13" t="s">
        <v>1470</v>
      </c>
      <c r="H3329" s="36">
        <v>1</v>
      </c>
    </row>
    <row r="3330" spans="1:8">
      <c r="A3330" s="23">
        <v>2020</v>
      </c>
      <c r="B3330" s="23" t="s">
        <v>2367</v>
      </c>
      <c r="C3330" s="23" t="s">
        <v>1886</v>
      </c>
      <c r="D3330" s="13" t="s">
        <v>60</v>
      </c>
      <c r="E3330" s="13" t="s">
        <v>1477</v>
      </c>
      <c r="F3330" s="13" t="s">
        <v>164</v>
      </c>
      <c r="G3330" s="13" t="s">
        <v>584</v>
      </c>
      <c r="H3330" s="36">
        <v>7</v>
      </c>
    </row>
    <row r="3331" spans="1:8">
      <c r="A3331" s="23">
        <v>2020</v>
      </c>
      <c r="B3331" s="23" t="s">
        <v>2367</v>
      </c>
      <c r="C3331" s="23" t="s">
        <v>1886</v>
      </c>
      <c r="D3331" s="13" t="s">
        <v>70</v>
      </c>
      <c r="E3331" s="13" t="s">
        <v>577</v>
      </c>
      <c r="F3331" s="13" t="s">
        <v>10</v>
      </c>
      <c r="G3331" s="13" t="s">
        <v>1455</v>
      </c>
      <c r="H3331" s="36">
        <v>1</v>
      </c>
    </row>
    <row r="3332" spans="1:8">
      <c r="A3332" s="23">
        <v>2020</v>
      </c>
      <c r="B3332" s="23" t="s">
        <v>2367</v>
      </c>
      <c r="C3332" s="23" t="s">
        <v>1886</v>
      </c>
      <c r="D3332" s="13" t="s">
        <v>70</v>
      </c>
      <c r="E3332" s="13" t="s">
        <v>577</v>
      </c>
      <c r="F3332" s="13" t="s">
        <v>14</v>
      </c>
      <c r="G3332" s="13" t="s">
        <v>1476</v>
      </c>
      <c r="H3332" s="36">
        <v>1</v>
      </c>
    </row>
    <row r="3333" spans="1:8">
      <c r="A3333" s="23">
        <v>2020</v>
      </c>
      <c r="B3333" s="23" t="s">
        <v>2367</v>
      </c>
      <c r="C3333" s="23" t="s">
        <v>1886</v>
      </c>
      <c r="D3333" s="13" t="s">
        <v>70</v>
      </c>
      <c r="E3333" s="13" t="s">
        <v>577</v>
      </c>
      <c r="F3333" s="13" t="s">
        <v>23</v>
      </c>
      <c r="G3333" s="13" t="s">
        <v>1464</v>
      </c>
      <c r="H3333" s="36">
        <v>1</v>
      </c>
    </row>
    <row r="3334" spans="1:8">
      <c r="A3334" s="23">
        <v>2020</v>
      </c>
      <c r="B3334" s="23" t="s">
        <v>2367</v>
      </c>
      <c r="C3334" s="23" t="s">
        <v>1886</v>
      </c>
      <c r="D3334" s="13" t="s">
        <v>70</v>
      </c>
      <c r="E3334" s="13" t="s">
        <v>577</v>
      </c>
      <c r="F3334" s="13" t="s">
        <v>41</v>
      </c>
      <c r="G3334" s="13" t="s">
        <v>1461</v>
      </c>
      <c r="H3334" s="36">
        <v>1</v>
      </c>
    </row>
    <row r="3335" spans="1:8">
      <c r="A3335" s="23">
        <v>2020</v>
      </c>
      <c r="B3335" s="23" t="s">
        <v>2367</v>
      </c>
      <c r="C3335" s="23" t="s">
        <v>1886</v>
      </c>
      <c r="D3335" s="13" t="s">
        <v>70</v>
      </c>
      <c r="E3335" s="13" t="s">
        <v>577</v>
      </c>
      <c r="F3335" s="13" t="s">
        <v>70</v>
      </c>
      <c r="G3335" s="13" t="s">
        <v>1466</v>
      </c>
      <c r="H3335" s="36">
        <v>2</v>
      </c>
    </row>
    <row r="3336" spans="1:8">
      <c r="A3336" s="23">
        <v>2020</v>
      </c>
      <c r="B3336" s="23" t="s">
        <v>2367</v>
      </c>
      <c r="C3336" s="23" t="s">
        <v>1886</v>
      </c>
      <c r="D3336" s="13" t="s">
        <v>70</v>
      </c>
      <c r="E3336" s="13" t="s">
        <v>577</v>
      </c>
      <c r="F3336" s="13" t="s">
        <v>70</v>
      </c>
      <c r="G3336" s="13" t="s">
        <v>1469</v>
      </c>
      <c r="H3336" s="36">
        <v>3</v>
      </c>
    </row>
    <row r="3337" spans="1:8">
      <c r="A3337" s="23">
        <v>2020</v>
      </c>
      <c r="B3337" s="23" t="s">
        <v>2367</v>
      </c>
      <c r="C3337" s="23" t="s">
        <v>1886</v>
      </c>
      <c r="D3337" s="13" t="s">
        <v>70</v>
      </c>
      <c r="E3337" s="13" t="s">
        <v>577</v>
      </c>
      <c r="F3337" s="13" t="s">
        <v>76</v>
      </c>
      <c r="G3337" s="13" t="s">
        <v>1459</v>
      </c>
      <c r="H3337" s="36">
        <v>2</v>
      </c>
    </row>
    <row r="3338" spans="1:8">
      <c r="A3338" s="23">
        <v>2020</v>
      </c>
      <c r="B3338" s="23" t="s">
        <v>2367</v>
      </c>
      <c r="C3338" s="23" t="s">
        <v>1886</v>
      </c>
      <c r="D3338" s="13" t="s">
        <v>70</v>
      </c>
      <c r="E3338" s="13" t="s">
        <v>577</v>
      </c>
      <c r="F3338" s="13" t="s">
        <v>76</v>
      </c>
      <c r="G3338" s="13" t="s">
        <v>77</v>
      </c>
      <c r="H3338" s="36">
        <v>1</v>
      </c>
    </row>
    <row r="3339" spans="1:8">
      <c r="A3339" s="23">
        <v>2020</v>
      </c>
      <c r="B3339" s="23" t="s">
        <v>2367</v>
      </c>
      <c r="C3339" s="23" t="s">
        <v>1886</v>
      </c>
      <c r="D3339" s="13" t="s">
        <v>70</v>
      </c>
      <c r="E3339" s="13" t="s">
        <v>577</v>
      </c>
      <c r="F3339" s="13" t="s">
        <v>94</v>
      </c>
      <c r="G3339" s="13" t="s">
        <v>1463</v>
      </c>
      <c r="H3339" s="36">
        <v>1</v>
      </c>
    </row>
    <row r="3340" spans="1:8">
      <c r="A3340" s="23">
        <v>2020</v>
      </c>
      <c r="B3340" s="23" t="s">
        <v>2367</v>
      </c>
      <c r="C3340" s="23" t="s">
        <v>1886</v>
      </c>
      <c r="D3340" s="13" t="s">
        <v>70</v>
      </c>
      <c r="E3340" s="13" t="s">
        <v>577</v>
      </c>
      <c r="F3340" s="13" t="s">
        <v>100</v>
      </c>
      <c r="G3340" s="13" t="s">
        <v>1468</v>
      </c>
      <c r="H3340" s="36">
        <v>1</v>
      </c>
    </row>
    <row r="3341" spans="1:8">
      <c r="A3341" s="23">
        <v>2020</v>
      </c>
      <c r="B3341" s="23" t="s">
        <v>2367</v>
      </c>
      <c r="C3341" s="23" t="s">
        <v>1886</v>
      </c>
      <c r="D3341" s="13" t="s">
        <v>70</v>
      </c>
      <c r="E3341" s="13" t="s">
        <v>577</v>
      </c>
      <c r="F3341" s="13" t="s">
        <v>164</v>
      </c>
      <c r="G3341" s="13" t="s">
        <v>584</v>
      </c>
      <c r="H3341" s="36">
        <v>2</v>
      </c>
    </row>
    <row r="3342" spans="1:8">
      <c r="A3342" s="23">
        <v>2020</v>
      </c>
      <c r="B3342" s="23" t="s">
        <v>2367</v>
      </c>
      <c r="C3342" s="23" t="s">
        <v>1886</v>
      </c>
      <c r="D3342" s="13" t="s">
        <v>70</v>
      </c>
      <c r="E3342" s="13" t="s">
        <v>1466</v>
      </c>
      <c r="F3342" s="13" t="s">
        <v>10</v>
      </c>
      <c r="G3342" s="13" t="s">
        <v>1455</v>
      </c>
      <c r="H3342" s="36">
        <v>2</v>
      </c>
    </row>
    <row r="3343" spans="1:8">
      <c r="A3343" s="23">
        <v>2020</v>
      </c>
      <c r="B3343" s="23" t="s">
        <v>2367</v>
      </c>
      <c r="C3343" s="23" t="s">
        <v>1886</v>
      </c>
      <c r="D3343" s="13" t="s">
        <v>70</v>
      </c>
      <c r="E3343" s="13" t="s">
        <v>1466</v>
      </c>
      <c r="F3343" s="13" t="s">
        <v>41</v>
      </c>
      <c r="G3343" s="13" t="s">
        <v>1461</v>
      </c>
      <c r="H3343" s="36">
        <v>2</v>
      </c>
    </row>
    <row r="3344" spans="1:8">
      <c r="A3344" s="23">
        <v>2020</v>
      </c>
      <c r="B3344" s="23" t="s">
        <v>2367</v>
      </c>
      <c r="C3344" s="23" t="s">
        <v>1886</v>
      </c>
      <c r="D3344" s="13" t="s">
        <v>70</v>
      </c>
      <c r="E3344" s="13" t="s">
        <v>1466</v>
      </c>
      <c r="F3344" s="13" t="s">
        <v>60</v>
      </c>
      <c r="G3344" s="13" t="s">
        <v>1458</v>
      </c>
      <c r="H3344" s="36">
        <v>2</v>
      </c>
    </row>
    <row r="3345" spans="1:8">
      <c r="A3345" s="23">
        <v>2020</v>
      </c>
      <c r="B3345" s="23" t="s">
        <v>2367</v>
      </c>
      <c r="C3345" s="23" t="s">
        <v>1886</v>
      </c>
      <c r="D3345" s="13" t="s">
        <v>70</v>
      </c>
      <c r="E3345" s="13" t="s">
        <v>1466</v>
      </c>
      <c r="F3345" s="13" t="s">
        <v>60</v>
      </c>
      <c r="G3345" s="13" t="s">
        <v>1477</v>
      </c>
      <c r="H3345" s="36">
        <v>2</v>
      </c>
    </row>
    <row r="3346" spans="1:8">
      <c r="A3346" s="23">
        <v>2020</v>
      </c>
      <c r="B3346" s="23" t="s">
        <v>2367</v>
      </c>
      <c r="C3346" s="23" t="s">
        <v>1886</v>
      </c>
      <c r="D3346" s="13" t="s">
        <v>70</v>
      </c>
      <c r="E3346" s="13" t="s">
        <v>1466</v>
      </c>
      <c r="F3346" s="13" t="s">
        <v>70</v>
      </c>
      <c r="G3346" s="13" t="s">
        <v>577</v>
      </c>
      <c r="H3346" s="36">
        <v>4</v>
      </c>
    </row>
    <row r="3347" spans="1:8">
      <c r="A3347" s="23">
        <v>2020</v>
      </c>
      <c r="B3347" s="23" t="s">
        <v>2367</v>
      </c>
      <c r="C3347" s="23" t="s">
        <v>1886</v>
      </c>
      <c r="D3347" s="13" t="s">
        <v>70</v>
      </c>
      <c r="E3347" s="13" t="s">
        <v>1466</v>
      </c>
      <c r="F3347" s="13" t="s">
        <v>70</v>
      </c>
      <c r="G3347" s="13" t="s">
        <v>1469</v>
      </c>
      <c r="H3347" s="36">
        <v>3</v>
      </c>
    </row>
    <row r="3348" spans="1:8">
      <c r="A3348" s="23">
        <v>2020</v>
      </c>
      <c r="B3348" s="23" t="s">
        <v>2367</v>
      </c>
      <c r="C3348" s="23" t="s">
        <v>1886</v>
      </c>
      <c r="D3348" s="13" t="s">
        <v>70</v>
      </c>
      <c r="E3348" s="13" t="s">
        <v>1466</v>
      </c>
      <c r="F3348" s="13" t="s">
        <v>70</v>
      </c>
      <c r="G3348" s="13" t="s">
        <v>1478</v>
      </c>
      <c r="H3348" s="36">
        <v>2</v>
      </c>
    </row>
    <row r="3349" spans="1:8">
      <c r="A3349" s="23">
        <v>2020</v>
      </c>
      <c r="B3349" s="23" t="s">
        <v>2367</v>
      </c>
      <c r="C3349" s="23" t="s">
        <v>1886</v>
      </c>
      <c r="D3349" s="13" t="s">
        <v>70</v>
      </c>
      <c r="E3349" s="13" t="s">
        <v>1466</v>
      </c>
      <c r="F3349" s="13" t="s">
        <v>76</v>
      </c>
      <c r="G3349" s="13" t="s">
        <v>1459</v>
      </c>
      <c r="H3349" s="36">
        <v>1</v>
      </c>
    </row>
    <row r="3350" spans="1:8">
      <c r="A3350" s="23">
        <v>2020</v>
      </c>
      <c r="B3350" s="23" t="s">
        <v>2367</v>
      </c>
      <c r="C3350" s="23" t="s">
        <v>1886</v>
      </c>
      <c r="D3350" s="13" t="s">
        <v>70</v>
      </c>
      <c r="E3350" s="13" t="s">
        <v>1466</v>
      </c>
      <c r="F3350" s="13" t="s">
        <v>76</v>
      </c>
      <c r="G3350" s="13" t="s">
        <v>77</v>
      </c>
      <c r="H3350" s="36">
        <v>1</v>
      </c>
    </row>
    <row r="3351" spans="1:8">
      <c r="A3351" s="23">
        <v>2020</v>
      </c>
      <c r="B3351" s="23" t="s">
        <v>2367</v>
      </c>
      <c r="C3351" s="23" t="s">
        <v>1886</v>
      </c>
      <c r="D3351" s="13" t="s">
        <v>70</v>
      </c>
      <c r="E3351" s="13" t="s">
        <v>1466</v>
      </c>
      <c r="F3351" s="13" t="s">
        <v>86</v>
      </c>
      <c r="G3351" s="13" t="s">
        <v>5709</v>
      </c>
      <c r="H3351" s="36">
        <v>1</v>
      </c>
    </row>
    <row r="3352" spans="1:8">
      <c r="A3352" s="23">
        <v>2020</v>
      </c>
      <c r="B3352" s="23" t="s">
        <v>2367</v>
      </c>
      <c r="C3352" s="23" t="s">
        <v>1886</v>
      </c>
      <c r="D3352" s="13" t="s">
        <v>70</v>
      </c>
      <c r="E3352" s="13" t="s">
        <v>1466</v>
      </c>
      <c r="F3352" s="13" t="s">
        <v>100</v>
      </c>
      <c r="G3352" s="13" t="s">
        <v>1468</v>
      </c>
      <c r="H3352" s="36">
        <v>6</v>
      </c>
    </row>
    <row r="3353" spans="1:8">
      <c r="A3353" s="23">
        <v>2020</v>
      </c>
      <c r="B3353" s="23" t="s">
        <v>2367</v>
      </c>
      <c r="C3353" s="23" t="s">
        <v>1886</v>
      </c>
      <c r="D3353" s="13" t="s">
        <v>70</v>
      </c>
      <c r="E3353" s="13" t="s">
        <v>1466</v>
      </c>
      <c r="F3353" s="13" t="s">
        <v>164</v>
      </c>
      <c r="G3353" s="13" t="s">
        <v>584</v>
      </c>
      <c r="H3353" s="36">
        <v>1</v>
      </c>
    </row>
    <row r="3354" spans="1:8">
      <c r="A3354" s="23">
        <v>2020</v>
      </c>
      <c r="B3354" s="23" t="s">
        <v>2367</v>
      </c>
      <c r="C3354" s="23" t="s">
        <v>1886</v>
      </c>
      <c r="D3354" s="13" t="s">
        <v>70</v>
      </c>
      <c r="E3354" s="13" t="s">
        <v>1466</v>
      </c>
      <c r="F3354" s="13" t="s">
        <v>167</v>
      </c>
      <c r="G3354" s="13" t="s">
        <v>1479</v>
      </c>
      <c r="H3354" s="36">
        <v>1</v>
      </c>
    </row>
    <row r="3355" spans="1:8">
      <c r="A3355" s="23">
        <v>2020</v>
      </c>
      <c r="B3355" s="23" t="s">
        <v>2367</v>
      </c>
      <c r="C3355" s="23" t="s">
        <v>1886</v>
      </c>
      <c r="D3355" s="13" t="s">
        <v>70</v>
      </c>
      <c r="E3355" s="13" t="s">
        <v>1469</v>
      </c>
      <c r="F3355" s="13" t="s">
        <v>60</v>
      </c>
      <c r="G3355" s="13" t="s">
        <v>1477</v>
      </c>
      <c r="H3355" s="36">
        <v>1</v>
      </c>
    </row>
    <row r="3356" spans="1:8">
      <c r="A3356" s="23">
        <v>2020</v>
      </c>
      <c r="B3356" s="23" t="s">
        <v>2367</v>
      </c>
      <c r="C3356" s="23" t="s">
        <v>1886</v>
      </c>
      <c r="D3356" s="13" t="s">
        <v>70</v>
      </c>
      <c r="E3356" s="13" t="s">
        <v>1469</v>
      </c>
      <c r="F3356" s="13" t="s">
        <v>70</v>
      </c>
      <c r="G3356" s="13" t="s">
        <v>1466</v>
      </c>
      <c r="H3356" s="36">
        <v>2</v>
      </c>
    </row>
    <row r="3357" spans="1:8">
      <c r="A3357" s="23">
        <v>2020</v>
      </c>
      <c r="B3357" s="23" t="s">
        <v>2367</v>
      </c>
      <c r="C3357" s="23" t="s">
        <v>1886</v>
      </c>
      <c r="D3357" s="13" t="s">
        <v>70</v>
      </c>
      <c r="E3357" s="13" t="s">
        <v>1469</v>
      </c>
      <c r="F3357" s="13" t="s">
        <v>70</v>
      </c>
      <c r="G3357" s="13" t="s">
        <v>1478</v>
      </c>
      <c r="H3357" s="36">
        <v>1</v>
      </c>
    </row>
    <row r="3358" spans="1:8">
      <c r="A3358" s="23">
        <v>2020</v>
      </c>
      <c r="B3358" s="23" t="s">
        <v>2367</v>
      </c>
      <c r="C3358" s="23" t="s">
        <v>1886</v>
      </c>
      <c r="D3358" s="13" t="s">
        <v>70</v>
      </c>
      <c r="E3358" s="13" t="s">
        <v>1469</v>
      </c>
      <c r="F3358" s="13" t="s">
        <v>76</v>
      </c>
      <c r="G3358" s="13" t="s">
        <v>1459</v>
      </c>
      <c r="H3358" s="36">
        <v>1</v>
      </c>
    </row>
    <row r="3359" spans="1:8">
      <c r="A3359" s="23">
        <v>2020</v>
      </c>
      <c r="B3359" s="23" t="s">
        <v>2367</v>
      </c>
      <c r="C3359" s="23" t="s">
        <v>1886</v>
      </c>
      <c r="D3359" s="13" t="s">
        <v>70</v>
      </c>
      <c r="E3359" s="13" t="s">
        <v>1469</v>
      </c>
      <c r="F3359" s="13" t="s">
        <v>76</v>
      </c>
      <c r="G3359" s="13" t="s">
        <v>77</v>
      </c>
      <c r="H3359" s="36">
        <v>1</v>
      </c>
    </row>
    <row r="3360" spans="1:8">
      <c r="A3360" s="23">
        <v>2020</v>
      </c>
      <c r="B3360" s="23" t="s">
        <v>2367</v>
      </c>
      <c r="C3360" s="23" t="s">
        <v>1886</v>
      </c>
      <c r="D3360" s="13" t="s">
        <v>70</v>
      </c>
      <c r="E3360" s="13" t="s">
        <v>1469</v>
      </c>
      <c r="F3360" s="13" t="s">
        <v>100</v>
      </c>
      <c r="G3360" s="13" t="s">
        <v>1468</v>
      </c>
      <c r="H3360" s="36">
        <v>2</v>
      </c>
    </row>
    <row r="3361" spans="1:8">
      <c r="A3361" s="23">
        <v>2020</v>
      </c>
      <c r="B3361" s="23" t="s">
        <v>2367</v>
      </c>
      <c r="C3361" s="23" t="s">
        <v>1886</v>
      </c>
      <c r="D3361" s="13" t="s">
        <v>70</v>
      </c>
      <c r="E3361" s="13" t="s">
        <v>1469</v>
      </c>
      <c r="F3361" s="13" t="s">
        <v>86</v>
      </c>
      <c r="G3361" s="13" t="s">
        <v>101</v>
      </c>
      <c r="H3361" s="36">
        <v>1</v>
      </c>
    </row>
    <row r="3362" spans="1:8">
      <c r="A3362" s="23">
        <v>2020</v>
      </c>
      <c r="B3362" s="23" t="s">
        <v>2367</v>
      </c>
      <c r="C3362" s="23" t="s">
        <v>1886</v>
      </c>
      <c r="D3362" s="13" t="s">
        <v>70</v>
      </c>
      <c r="E3362" s="13" t="s">
        <v>1469</v>
      </c>
      <c r="F3362" s="13" t="s">
        <v>164</v>
      </c>
      <c r="G3362" s="13" t="s">
        <v>584</v>
      </c>
      <c r="H3362" s="36">
        <v>1</v>
      </c>
    </row>
    <row r="3363" spans="1:8">
      <c r="A3363" s="23">
        <v>2020</v>
      </c>
      <c r="B3363" s="23" t="s">
        <v>2367</v>
      </c>
      <c r="C3363" s="23" t="s">
        <v>1886</v>
      </c>
      <c r="D3363" s="13" t="s">
        <v>70</v>
      </c>
      <c r="E3363" s="13" t="s">
        <v>1469</v>
      </c>
      <c r="F3363" s="13" t="s">
        <v>167</v>
      </c>
      <c r="G3363" s="13" t="s">
        <v>1479</v>
      </c>
      <c r="H3363" s="36">
        <v>1</v>
      </c>
    </row>
    <row r="3364" spans="1:8">
      <c r="A3364" s="23">
        <v>2020</v>
      </c>
      <c r="B3364" s="23" t="s">
        <v>2367</v>
      </c>
      <c r="C3364" s="23" t="s">
        <v>1886</v>
      </c>
      <c r="D3364" s="13" t="s">
        <v>70</v>
      </c>
      <c r="E3364" s="13" t="s">
        <v>1478</v>
      </c>
      <c r="F3364" s="13" t="s">
        <v>10</v>
      </c>
      <c r="G3364" s="13" t="s">
        <v>1454</v>
      </c>
      <c r="H3364" s="36">
        <v>2</v>
      </c>
    </row>
    <row r="3365" spans="1:8">
      <c r="A3365" s="23">
        <v>2020</v>
      </c>
      <c r="B3365" s="23" t="s">
        <v>2367</v>
      </c>
      <c r="C3365" s="23" t="s">
        <v>1886</v>
      </c>
      <c r="D3365" s="13" t="s">
        <v>70</v>
      </c>
      <c r="E3365" s="13" t="s">
        <v>1478</v>
      </c>
      <c r="F3365" s="13" t="s">
        <v>10</v>
      </c>
      <c r="G3365" s="13" t="s">
        <v>1467</v>
      </c>
      <c r="H3365" s="36">
        <v>2</v>
      </c>
    </row>
    <row r="3366" spans="1:8">
      <c r="A3366" s="23">
        <v>2020</v>
      </c>
      <c r="B3366" s="23" t="s">
        <v>2367</v>
      </c>
      <c r="C3366" s="23" t="s">
        <v>1886</v>
      </c>
      <c r="D3366" s="13" t="s">
        <v>70</v>
      </c>
      <c r="E3366" s="13" t="s">
        <v>1478</v>
      </c>
      <c r="F3366" s="13" t="s">
        <v>41</v>
      </c>
      <c r="G3366" s="13" t="s">
        <v>1461</v>
      </c>
      <c r="H3366" s="36">
        <v>1</v>
      </c>
    </row>
    <row r="3367" spans="1:8">
      <c r="A3367" s="23">
        <v>2020</v>
      </c>
      <c r="B3367" s="23" t="s">
        <v>2367</v>
      </c>
      <c r="C3367" s="23" t="s">
        <v>1886</v>
      </c>
      <c r="D3367" s="13" t="s">
        <v>70</v>
      </c>
      <c r="E3367" s="13" t="s">
        <v>1478</v>
      </c>
      <c r="F3367" s="13" t="s">
        <v>60</v>
      </c>
      <c r="G3367" s="13" t="s">
        <v>1458</v>
      </c>
      <c r="H3367" s="36">
        <v>1</v>
      </c>
    </row>
    <row r="3368" spans="1:8">
      <c r="A3368" s="23">
        <v>2020</v>
      </c>
      <c r="B3368" s="23" t="s">
        <v>2367</v>
      </c>
      <c r="C3368" s="23" t="s">
        <v>1886</v>
      </c>
      <c r="D3368" s="13" t="s">
        <v>70</v>
      </c>
      <c r="E3368" s="13" t="s">
        <v>1478</v>
      </c>
      <c r="F3368" s="13" t="s">
        <v>60</v>
      </c>
      <c r="G3368" s="13" t="s">
        <v>1477</v>
      </c>
      <c r="H3368" s="36">
        <v>1</v>
      </c>
    </row>
    <row r="3369" spans="1:8">
      <c r="A3369" s="23">
        <v>2020</v>
      </c>
      <c r="B3369" s="23" t="s">
        <v>2367</v>
      </c>
      <c r="C3369" s="23" t="s">
        <v>1886</v>
      </c>
      <c r="D3369" s="13" t="s">
        <v>70</v>
      </c>
      <c r="E3369" s="13" t="s">
        <v>1478</v>
      </c>
      <c r="F3369" s="13" t="s">
        <v>70</v>
      </c>
      <c r="G3369" s="13" t="s">
        <v>1466</v>
      </c>
      <c r="H3369" s="36">
        <v>1</v>
      </c>
    </row>
    <row r="3370" spans="1:8">
      <c r="A3370" s="23">
        <v>2020</v>
      </c>
      <c r="B3370" s="23" t="s">
        <v>2367</v>
      </c>
      <c r="C3370" s="23" t="s">
        <v>1886</v>
      </c>
      <c r="D3370" s="13" t="s">
        <v>70</v>
      </c>
      <c r="E3370" s="13" t="s">
        <v>1478</v>
      </c>
      <c r="F3370" s="13" t="s">
        <v>70</v>
      </c>
      <c r="G3370" s="13" t="s">
        <v>1469</v>
      </c>
      <c r="H3370" s="36">
        <v>2</v>
      </c>
    </row>
    <row r="3371" spans="1:8">
      <c r="A3371" s="23">
        <v>2020</v>
      </c>
      <c r="B3371" s="23" t="s">
        <v>2367</v>
      </c>
      <c r="C3371" s="23" t="s">
        <v>1886</v>
      </c>
      <c r="D3371" s="13" t="s">
        <v>70</v>
      </c>
      <c r="E3371" s="13" t="s">
        <v>1478</v>
      </c>
      <c r="F3371" s="13" t="s">
        <v>76</v>
      </c>
      <c r="G3371" s="13" t="s">
        <v>1459</v>
      </c>
      <c r="H3371" s="36">
        <v>1</v>
      </c>
    </row>
    <row r="3372" spans="1:8">
      <c r="A3372" s="23">
        <v>2020</v>
      </c>
      <c r="B3372" s="23" t="s">
        <v>2367</v>
      </c>
      <c r="C3372" s="23" t="s">
        <v>1886</v>
      </c>
      <c r="D3372" s="13" t="s">
        <v>70</v>
      </c>
      <c r="E3372" s="13" t="s">
        <v>1478</v>
      </c>
      <c r="F3372" s="13" t="s">
        <v>100</v>
      </c>
      <c r="G3372" s="13" t="s">
        <v>1468</v>
      </c>
      <c r="H3372" s="36">
        <v>1</v>
      </c>
    </row>
    <row r="3373" spans="1:8">
      <c r="A3373" s="23">
        <v>2020</v>
      </c>
      <c r="B3373" s="23" t="s">
        <v>2367</v>
      </c>
      <c r="C3373" s="23" t="s">
        <v>1886</v>
      </c>
      <c r="D3373" s="13" t="s">
        <v>70</v>
      </c>
      <c r="E3373" s="13" t="s">
        <v>1478</v>
      </c>
      <c r="F3373" s="13" t="s">
        <v>164</v>
      </c>
      <c r="G3373" s="13" t="s">
        <v>584</v>
      </c>
      <c r="H3373" s="36">
        <v>1</v>
      </c>
    </row>
    <row r="3374" spans="1:8">
      <c r="A3374" s="23">
        <v>2020</v>
      </c>
      <c r="B3374" s="23" t="s">
        <v>2367</v>
      </c>
      <c r="C3374" s="23" t="s">
        <v>1886</v>
      </c>
      <c r="D3374" s="13" t="s">
        <v>76</v>
      </c>
      <c r="E3374" s="13" t="s">
        <v>5455</v>
      </c>
      <c r="F3374" s="13" t="s">
        <v>76</v>
      </c>
      <c r="G3374" s="13" t="s">
        <v>1459</v>
      </c>
      <c r="H3374" s="36">
        <v>1</v>
      </c>
    </row>
    <row r="3375" spans="1:8">
      <c r="A3375" s="23">
        <v>2020</v>
      </c>
      <c r="B3375" s="23" t="s">
        <v>2367</v>
      </c>
      <c r="C3375" s="23" t="s">
        <v>1886</v>
      </c>
      <c r="D3375" s="13" t="s">
        <v>76</v>
      </c>
      <c r="E3375" s="13" t="s">
        <v>5455</v>
      </c>
      <c r="F3375" s="13" t="s">
        <v>76</v>
      </c>
      <c r="G3375" s="13" t="s">
        <v>77</v>
      </c>
      <c r="H3375" s="36">
        <v>1</v>
      </c>
    </row>
    <row r="3376" spans="1:8">
      <c r="A3376" s="23">
        <v>2020</v>
      </c>
      <c r="B3376" s="23" t="s">
        <v>2367</v>
      </c>
      <c r="C3376" s="23" t="s">
        <v>1886</v>
      </c>
      <c r="D3376" s="13" t="s">
        <v>76</v>
      </c>
      <c r="E3376" s="13" t="s">
        <v>1459</v>
      </c>
      <c r="F3376" s="13" t="s">
        <v>5</v>
      </c>
      <c r="G3376" s="13" t="s">
        <v>1462</v>
      </c>
      <c r="H3376" s="36">
        <v>11</v>
      </c>
    </row>
    <row r="3377" spans="1:8">
      <c r="A3377" s="23">
        <v>2020</v>
      </c>
      <c r="B3377" s="23" t="s">
        <v>2367</v>
      </c>
      <c r="C3377" s="23" t="s">
        <v>1886</v>
      </c>
      <c r="D3377" s="13" t="s">
        <v>76</v>
      </c>
      <c r="E3377" s="13" t="s">
        <v>1459</v>
      </c>
      <c r="F3377" s="13" t="s">
        <v>10</v>
      </c>
      <c r="G3377" s="13" t="s">
        <v>1454</v>
      </c>
      <c r="H3377" s="36">
        <v>17</v>
      </c>
    </row>
    <row r="3378" spans="1:8">
      <c r="A3378" s="23">
        <v>2020</v>
      </c>
      <c r="B3378" s="23" t="s">
        <v>2367</v>
      </c>
      <c r="C3378" s="23" t="s">
        <v>1886</v>
      </c>
      <c r="D3378" s="13" t="s">
        <v>76</v>
      </c>
      <c r="E3378" s="13" t="s">
        <v>1459</v>
      </c>
      <c r="F3378" s="13" t="s">
        <v>10</v>
      </c>
      <c r="G3378" s="13" t="s">
        <v>1455</v>
      </c>
      <c r="H3378" s="36">
        <v>14</v>
      </c>
    </row>
    <row r="3379" spans="1:8">
      <c r="A3379" s="23">
        <v>2020</v>
      </c>
      <c r="B3379" s="23" t="s">
        <v>2367</v>
      </c>
      <c r="C3379" s="23" t="s">
        <v>1886</v>
      </c>
      <c r="D3379" s="13" t="s">
        <v>76</v>
      </c>
      <c r="E3379" s="13" t="s">
        <v>1459</v>
      </c>
      <c r="F3379" s="13" t="s">
        <v>10</v>
      </c>
      <c r="G3379" s="13" t="s">
        <v>1467</v>
      </c>
      <c r="H3379" s="36">
        <v>5</v>
      </c>
    </row>
    <row r="3380" spans="1:8">
      <c r="A3380" s="23">
        <v>2020</v>
      </c>
      <c r="B3380" s="23" t="s">
        <v>2367</v>
      </c>
      <c r="C3380" s="23" t="s">
        <v>1886</v>
      </c>
      <c r="D3380" s="13" t="s">
        <v>76</v>
      </c>
      <c r="E3380" s="13" t="s">
        <v>1459</v>
      </c>
      <c r="F3380" s="13" t="s">
        <v>23</v>
      </c>
      <c r="G3380" s="13" t="s">
        <v>1453</v>
      </c>
      <c r="H3380" s="36">
        <v>60</v>
      </c>
    </row>
    <row r="3381" spans="1:8">
      <c r="A3381" s="23">
        <v>2020</v>
      </c>
      <c r="B3381" s="23" t="s">
        <v>2367</v>
      </c>
      <c r="C3381" s="23" t="s">
        <v>1886</v>
      </c>
      <c r="D3381" s="13" t="s">
        <v>76</v>
      </c>
      <c r="E3381" s="13" t="s">
        <v>1459</v>
      </c>
      <c r="F3381" s="13" t="s">
        <v>23</v>
      </c>
      <c r="G3381" s="13" t="s">
        <v>1460</v>
      </c>
      <c r="H3381" s="36">
        <v>1</v>
      </c>
    </row>
    <row r="3382" spans="1:8">
      <c r="A3382" s="23">
        <v>2020</v>
      </c>
      <c r="B3382" s="23" t="s">
        <v>2367</v>
      </c>
      <c r="C3382" s="23" t="s">
        <v>1886</v>
      </c>
      <c r="D3382" s="13" t="s">
        <v>76</v>
      </c>
      <c r="E3382" s="13" t="s">
        <v>1459</v>
      </c>
      <c r="F3382" s="13" t="s">
        <v>23</v>
      </c>
      <c r="G3382" s="13" t="s">
        <v>1464</v>
      </c>
      <c r="H3382" s="36">
        <v>3</v>
      </c>
    </row>
    <row r="3383" spans="1:8">
      <c r="A3383" s="23">
        <v>2020</v>
      </c>
      <c r="B3383" s="23" t="s">
        <v>2367</v>
      </c>
      <c r="C3383" s="23" t="s">
        <v>1886</v>
      </c>
      <c r="D3383" s="13" t="s">
        <v>76</v>
      </c>
      <c r="E3383" s="13" t="s">
        <v>1459</v>
      </c>
      <c r="F3383" s="13" t="s">
        <v>41</v>
      </c>
      <c r="G3383" s="13" t="s">
        <v>1461</v>
      </c>
      <c r="H3383" s="36">
        <v>11</v>
      </c>
    </row>
    <row r="3384" spans="1:8">
      <c r="A3384" s="23">
        <v>2020</v>
      </c>
      <c r="B3384" s="23" t="s">
        <v>2367</v>
      </c>
      <c r="C3384" s="23" t="s">
        <v>1886</v>
      </c>
      <c r="D3384" s="13" t="s">
        <v>76</v>
      </c>
      <c r="E3384" s="13" t="s">
        <v>1459</v>
      </c>
      <c r="F3384" s="13" t="s">
        <v>60</v>
      </c>
      <c r="G3384" s="13" t="s">
        <v>1458</v>
      </c>
      <c r="H3384" s="36">
        <v>50</v>
      </c>
    </row>
    <row r="3385" spans="1:8">
      <c r="A3385" s="23">
        <v>2020</v>
      </c>
      <c r="B3385" s="23" t="s">
        <v>2367</v>
      </c>
      <c r="C3385" s="23" t="s">
        <v>1886</v>
      </c>
      <c r="D3385" s="13" t="s">
        <v>76</v>
      </c>
      <c r="E3385" s="13" t="s">
        <v>1459</v>
      </c>
      <c r="F3385" s="13" t="s">
        <v>60</v>
      </c>
      <c r="G3385" s="13" t="s">
        <v>1477</v>
      </c>
      <c r="H3385" s="36">
        <v>29</v>
      </c>
    </row>
    <row r="3386" spans="1:8">
      <c r="A3386" s="23">
        <v>2020</v>
      </c>
      <c r="B3386" s="23" t="s">
        <v>2367</v>
      </c>
      <c r="C3386" s="23" t="s">
        <v>1886</v>
      </c>
      <c r="D3386" s="13" t="s">
        <v>76</v>
      </c>
      <c r="E3386" s="13" t="s">
        <v>1459</v>
      </c>
      <c r="F3386" s="13" t="s">
        <v>70</v>
      </c>
      <c r="G3386" s="13" t="s">
        <v>577</v>
      </c>
      <c r="H3386" s="36">
        <v>11</v>
      </c>
    </row>
    <row r="3387" spans="1:8">
      <c r="A3387" s="23">
        <v>2020</v>
      </c>
      <c r="B3387" s="23" t="s">
        <v>2367</v>
      </c>
      <c r="C3387" s="23" t="s">
        <v>1886</v>
      </c>
      <c r="D3387" s="13" t="s">
        <v>76</v>
      </c>
      <c r="E3387" s="13" t="s">
        <v>1459</v>
      </c>
      <c r="F3387" s="13" t="s">
        <v>70</v>
      </c>
      <c r="G3387" s="13" t="s">
        <v>1466</v>
      </c>
      <c r="H3387" s="36">
        <v>14</v>
      </c>
    </row>
    <row r="3388" spans="1:8">
      <c r="A3388" s="23">
        <v>2020</v>
      </c>
      <c r="B3388" s="23" t="s">
        <v>2367</v>
      </c>
      <c r="C3388" s="23" t="s">
        <v>1886</v>
      </c>
      <c r="D3388" s="13" t="s">
        <v>76</v>
      </c>
      <c r="E3388" s="13" t="s">
        <v>1459</v>
      </c>
      <c r="F3388" s="13" t="s">
        <v>70</v>
      </c>
      <c r="G3388" s="13" t="s">
        <v>1469</v>
      </c>
      <c r="H3388" s="36">
        <v>7</v>
      </c>
    </row>
    <row r="3389" spans="1:8">
      <c r="A3389" s="23">
        <v>2020</v>
      </c>
      <c r="B3389" s="23" t="s">
        <v>2367</v>
      </c>
      <c r="C3389" s="23" t="s">
        <v>1886</v>
      </c>
      <c r="D3389" s="13" t="s">
        <v>76</v>
      </c>
      <c r="E3389" s="13" t="s">
        <v>1459</v>
      </c>
      <c r="F3389" s="13" t="s">
        <v>70</v>
      </c>
      <c r="G3389" s="13" t="s">
        <v>1478</v>
      </c>
      <c r="H3389" s="36">
        <v>7</v>
      </c>
    </row>
    <row r="3390" spans="1:8">
      <c r="A3390" s="23">
        <v>2020</v>
      </c>
      <c r="B3390" s="23" t="s">
        <v>2367</v>
      </c>
      <c r="C3390" s="23" t="s">
        <v>1886</v>
      </c>
      <c r="D3390" s="13" t="s">
        <v>76</v>
      </c>
      <c r="E3390" s="13" t="s">
        <v>1459</v>
      </c>
      <c r="F3390" s="13" t="s">
        <v>76</v>
      </c>
      <c r="G3390" s="13" t="s">
        <v>77</v>
      </c>
      <c r="H3390" s="36">
        <v>5</v>
      </c>
    </row>
    <row r="3391" spans="1:8">
      <c r="A3391" s="23">
        <v>2020</v>
      </c>
      <c r="B3391" s="23" t="s">
        <v>2367</v>
      </c>
      <c r="C3391" s="23" t="s">
        <v>1886</v>
      </c>
      <c r="D3391" s="13" t="s">
        <v>76</v>
      </c>
      <c r="E3391" s="13" t="s">
        <v>1459</v>
      </c>
      <c r="F3391" s="13" t="s">
        <v>86</v>
      </c>
      <c r="G3391" s="13" t="s">
        <v>5709</v>
      </c>
      <c r="H3391" s="36">
        <v>1</v>
      </c>
    </row>
    <row r="3392" spans="1:8">
      <c r="A3392" s="23">
        <v>2020</v>
      </c>
      <c r="B3392" s="23" t="s">
        <v>2367</v>
      </c>
      <c r="C3392" s="23" t="s">
        <v>1886</v>
      </c>
      <c r="D3392" s="13" t="s">
        <v>76</v>
      </c>
      <c r="E3392" s="13" t="s">
        <v>1459</v>
      </c>
      <c r="F3392" s="13" t="s">
        <v>86</v>
      </c>
      <c r="G3392" s="13" t="s">
        <v>3881</v>
      </c>
      <c r="H3392" s="36">
        <v>1</v>
      </c>
    </row>
    <row r="3393" spans="1:8">
      <c r="A3393" s="23">
        <v>2020</v>
      </c>
      <c r="B3393" s="23" t="s">
        <v>2367</v>
      </c>
      <c r="C3393" s="23" t="s">
        <v>1886</v>
      </c>
      <c r="D3393" s="13" t="s">
        <v>76</v>
      </c>
      <c r="E3393" s="13" t="s">
        <v>1459</v>
      </c>
      <c r="F3393" s="13" t="s">
        <v>94</v>
      </c>
      <c r="G3393" s="13" t="s">
        <v>1463</v>
      </c>
      <c r="H3393" s="36">
        <v>1</v>
      </c>
    </row>
    <row r="3394" spans="1:8">
      <c r="A3394" s="23">
        <v>2020</v>
      </c>
      <c r="B3394" s="23" t="s">
        <v>2367</v>
      </c>
      <c r="C3394" s="23" t="s">
        <v>1886</v>
      </c>
      <c r="D3394" s="13" t="s">
        <v>76</v>
      </c>
      <c r="E3394" s="13" t="s">
        <v>1459</v>
      </c>
      <c r="F3394" s="13" t="s">
        <v>100</v>
      </c>
      <c r="G3394" s="13" t="s">
        <v>1468</v>
      </c>
      <c r="H3394" s="36">
        <v>4</v>
      </c>
    </row>
    <row r="3395" spans="1:8">
      <c r="A3395" s="23">
        <v>2020</v>
      </c>
      <c r="B3395" s="23" t="s">
        <v>2367</v>
      </c>
      <c r="C3395" s="23" t="s">
        <v>1886</v>
      </c>
      <c r="D3395" s="13" t="s">
        <v>76</v>
      </c>
      <c r="E3395" s="13" t="s">
        <v>1459</v>
      </c>
      <c r="F3395" s="13" t="s">
        <v>104</v>
      </c>
      <c r="G3395" s="13" t="s">
        <v>1470</v>
      </c>
      <c r="H3395" s="36">
        <v>1</v>
      </c>
    </row>
    <row r="3396" spans="1:8">
      <c r="A3396" s="23">
        <v>2020</v>
      </c>
      <c r="B3396" s="23" t="s">
        <v>2367</v>
      </c>
      <c r="C3396" s="23" t="s">
        <v>1886</v>
      </c>
      <c r="D3396" s="13" t="s">
        <v>76</v>
      </c>
      <c r="E3396" s="13" t="s">
        <v>1459</v>
      </c>
      <c r="F3396" s="13" t="s">
        <v>164</v>
      </c>
      <c r="G3396" s="13" t="s">
        <v>584</v>
      </c>
      <c r="H3396" s="36">
        <v>27</v>
      </c>
    </row>
    <row r="3397" spans="1:8">
      <c r="A3397" s="23">
        <v>2020</v>
      </c>
      <c r="B3397" s="23" t="s">
        <v>2367</v>
      </c>
      <c r="C3397" s="23" t="s">
        <v>1886</v>
      </c>
      <c r="D3397" s="13" t="s">
        <v>76</v>
      </c>
      <c r="E3397" s="13" t="s">
        <v>1459</v>
      </c>
      <c r="F3397" s="13" t="s">
        <v>167</v>
      </c>
      <c r="G3397" s="13" t="s">
        <v>1479</v>
      </c>
      <c r="H3397" s="36">
        <v>1</v>
      </c>
    </row>
    <row r="3398" spans="1:8">
      <c r="A3398" s="23">
        <v>2020</v>
      </c>
      <c r="B3398" s="23" t="s">
        <v>2367</v>
      </c>
      <c r="C3398" s="23" t="s">
        <v>1886</v>
      </c>
      <c r="D3398" s="13" t="s">
        <v>76</v>
      </c>
      <c r="E3398" s="13" t="s">
        <v>77</v>
      </c>
      <c r="F3398" s="13" t="s">
        <v>10</v>
      </c>
      <c r="G3398" s="13" t="s">
        <v>1455</v>
      </c>
      <c r="H3398" s="36">
        <v>1</v>
      </c>
    </row>
    <row r="3399" spans="1:8">
      <c r="A3399" s="23">
        <v>2020</v>
      </c>
      <c r="B3399" s="23" t="s">
        <v>2367</v>
      </c>
      <c r="C3399" s="23" t="s">
        <v>1886</v>
      </c>
      <c r="D3399" s="13" t="s">
        <v>76</v>
      </c>
      <c r="E3399" s="13" t="s">
        <v>77</v>
      </c>
      <c r="F3399" s="13" t="s">
        <v>10</v>
      </c>
      <c r="G3399" s="13" t="s">
        <v>1467</v>
      </c>
      <c r="H3399" s="36">
        <v>1</v>
      </c>
    </row>
    <row r="3400" spans="1:8">
      <c r="A3400" s="23">
        <v>2020</v>
      </c>
      <c r="B3400" s="23" t="s">
        <v>2367</v>
      </c>
      <c r="C3400" s="23" t="s">
        <v>1886</v>
      </c>
      <c r="D3400" s="13" t="s">
        <v>76</v>
      </c>
      <c r="E3400" s="13" t="s">
        <v>77</v>
      </c>
      <c r="F3400" s="13" t="s">
        <v>23</v>
      </c>
      <c r="G3400" s="13" t="s">
        <v>1464</v>
      </c>
      <c r="H3400" s="36">
        <v>1</v>
      </c>
    </row>
    <row r="3401" spans="1:8">
      <c r="A3401" s="23">
        <v>2020</v>
      </c>
      <c r="B3401" s="23" t="s">
        <v>2367</v>
      </c>
      <c r="C3401" s="23" t="s">
        <v>1886</v>
      </c>
      <c r="D3401" s="13" t="s">
        <v>76</v>
      </c>
      <c r="E3401" s="13" t="s">
        <v>77</v>
      </c>
      <c r="F3401" s="13" t="s">
        <v>60</v>
      </c>
      <c r="G3401" s="13" t="s">
        <v>1458</v>
      </c>
      <c r="H3401" s="36">
        <v>1</v>
      </c>
    </row>
    <row r="3402" spans="1:8">
      <c r="A3402" s="23">
        <v>2020</v>
      </c>
      <c r="B3402" s="23" t="s">
        <v>2367</v>
      </c>
      <c r="C3402" s="23" t="s">
        <v>1886</v>
      </c>
      <c r="D3402" s="13" t="s">
        <v>76</v>
      </c>
      <c r="E3402" s="13" t="s">
        <v>77</v>
      </c>
      <c r="F3402" s="13" t="s">
        <v>60</v>
      </c>
      <c r="G3402" s="13" t="s">
        <v>1477</v>
      </c>
      <c r="H3402" s="36">
        <v>2</v>
      </c>
    </row>
    <row r="3403" spans="1:8">
      <c r="A3403" s="23">
        <v>2020</v>
      </c>
      <c r="B3403" s="23" t="s">
        <v>2367</v>
      </c>
      <c r="C3403" s="23" t="s">
        <v>1886</v>
      </c>
      <c r="D3403" s="13" t="s">
        <v>76</v>
      </c>
      <c r="E3403" s="13" t="s">
        <v>77</v>
      </c>
      <c r="F3403" s="13" t="s">
        <v>70</v>
      </c>
      <c r="G3403" s="13" t="s">
        <v>1466</v>
      </c>
      <c r="H3403" s="36">
        <v>2</v>
      </c>
    </row>
    <row r="3404" spans="1:8">
      <c r="A3404" s="23">
        <v>2020</v>
      </c>
      <c r="B3404" s="23" t="s">
        <v>2367</v>
      </c>
      <c r="C3404" s="23" t="s">
        <v>1886</v>
      </c>
      <c r="D3404" s="13" t="s">
        <v>76</v>
      </c>
      <c r="E3404" s="13" t="s">
        <v>77</v>
      </c>
      <c r="F3404" s="13" t="s">
        <v>70</v>
      </c>
      <c r="G3404" s="13" t="s">
        <v>1469</v>
      </c>
      <c r="H3404" s="36">
        <v>2</v>
      </c>
    </row>
    <row r="3405" spans="1:8">
      <c r="A3405" s="23">
        <v>2020</v>
      </c>
      <c r="B3405" s="23" t="s">
        <v>2367</v>
      </c>
      <c r="C3405" s="23" t="s">
        <v>1886</v>
      </c>
      <c r="D3405" s="13" t="s">
        <v>76</v>
      </c>
      <c r="E3405" s="13" t="s">
        <v>77</v>
      </c>
      <c r="F3405" s="13" t="s">
        <v>76</v>
      </c>
      <c r="G3405" s="13" t="s">
        <v>1459</v>
      </c>
      <c r="H3405" s="36">
        <v>1</v>
      </c>
    </row>
    <row r="3406" spans="1:8">
      <c r="A3406" s="23">
        <v>2020</v>
      </c>
      <c r="B3406" s="23" t="s">
        <v>2367</v>
      </c>
      <c r="C3406" s="23" t="s">
        <v>1886</v>
      </c>
      <c r="D3406" s="13" t="s">
        <v>76</v>
      </c>
      <c r="E3406" s="13" t="s">
        <v>77</v>
      </c>
      <c r="F3406" s="13" t="s">
        <v>100</v>
      </c>
      <c r="G3406" s="13" t="s">
        <v>1468</v>
      </c>
      <c r="H3406" s="36">
        <v>2</v>
      </c>
    </row>
    <row r="3407" spans="1:8">
      <c r="A3407" s="23">
        <v>2020</v>
      </c>
      <c r="B3407" s="23" t="s">
        <v>2367</v>
      </c>
      <c r="C3407" s="23" t="s">
        <v>1886</v>
      </c>
      <c r="D3407" s="13" t="s">
        <v>76</v>
      </c>
      <c r="E3407" s="13" t="s">
        <v>77</v>
      </c>
      <c r="F3407" s="13" t="s">
        <v>164</v>
      </c>
      <c r="G3407" s="13" t="s">
        <v>584</v>
      </c>
      <c r="H3407" s="36">
        <v>2</v>
      </c>
    </row>
    <row r="3408" spans="1:8">
      <c r="A3408" s="23">
        <v>2020</v>
      </c>
      <c r="B3408" s="23" t="s">
        <v>2367</v>
      </c>
      <c r="C3408" s="23" t="s">
        <v>1886</v>
      </c>
      <c r="D3408" s="13" t="s">
        <v>86</v>
      </c>
      <c r="E3408" s="13" t="s">
        <v>3970</v>
      </c>
      <c r="F3408" s="13" t="s">
        <v>76</v>
      </c>
      <c r="G3408" s="13" t="s">
        <v>5455</v>
      </c>
      <c r="H3408" s="36">
        <v>1</v>
      </c>
    </row>
    <row r="3409" spans="1:8">
      <c r="A3409" s="23">
        <v>2020</v>
      </c>
      <c r="B3409" s="23" t="s">
        <v>2367</v>
      </c>
      <c r="C3409" s="23" t="s">
        <v>1886</v>
      </c>
      <c r="D3409" s="13" t="s">
        <v>86</v>
      </c>
      <c r="E3409" s="13" t="s">
        <v>2635</v>
      </c>
      <c r="F3409" s="13" t="s">
        <v>76</v>
      </c>
      <c r="G3409" s="13" t="s">
        <v>77</v>
      </c>
      <c r="H3409" s="36">
        <v>1</v>
      </c>
    </row>
    <row r="3410" spans="1:8">
      <c r="A3410" s="23">
        <v>2020</v>
      </c>
      <c r="B3410" s="23" t="s">
        <v>2367</v>
      </c>
      <c r="C3410" s="23" t="s">
        <v>1886</v>
      </c>
      <c r="D3410" s="13" t="s">
        <v>86</v>
      </c>
      <c r="E3410" s="13" t="s">
        <v>2635</v>
      </c>
      <c r="F3410" s="13" t="s">
        <v>86</v>
      </c>
      <c r="G3410" s="13" t="s">
        <v>3881</v>
      </c>
      <c r="H3410" s="36">
        <v>1</v>
      </c>
    </row>
    <row r="3411" spans="1:8">
      <c r="A3411" s="23">
        <v>2020</v>
      </c>
      <c r="B3411" s="23" t="s">
        <v>2367</v>
      </c>
      <c r="C3411" s="23" t="s">
        <v>1886</v>
      </c>
      <c r="D3411" s="13" t="s">
        <v>86</v>
      </c>
      <c r="E3411" s="13" t="s">
        <v>2635</v>
      </c>
      <c r="F3411" s="13" t="s">
        <v>86</v>
      </c>
      <c r="G3411" s="13" t="s">
        <v>101</v>
      </c>
      <c r="H3411" s="36">
        <v>1</v>
      </c>
    </row>
    <row r="3412" spans="1:8">
      <c r="A3412" s="23">
        <v>2020</v>
      </c>
      <c r="B3412" s="23" t="s">
        <v>2367</v>
      </c>
      <c r="C3412" s="23" t="s">
        <v>1886</v>
      </c>
      <c r="D3412" s="13" t="s">
        <v>86</v>
      </c>
      <c r="E3412" s="13" t="s">
        <v>2635</v>
      </c>
      <c r="F3412" s="13" t="s">
        <v>86</v>
      </c>
      <c r="G3412" s="13" t="s">
        <v>5711</v>
      </c>
      <c r="H3412" s="36">
        <v>1</v>
      </c>
    </row>
    <row r="3413" spans="1:8">
      <c r="A3413" s="23">
        <v>2020</v>
      </c>
      <c r="B3413" s="23" t="s">
        <v>2367</v>
      </c>
      <c r="C3413" s="23" t="s">
        <v>1886</v>
      </c>
      <c r="D3413" s="13" t="s">
        <v>86</v>
      </c>
      <c r="E3413" s="13" t="s">
        <v>101</v>
      </c>
      <c r="F3413" s="13" t="s">
        <v>23</v>
      </c>
      <c r="G3413" s="13" t="s">
        <v>1453</v>
      </c>
      <c r="H3413" s="36">
        <v>1</v>
      </c>
    </row>
    <row r="3414" spans="1:8">
      <c r="A3414" s="23">
        <v>2020</v>
      </c>
      <c r="B3414" s="23" t="s">
        <v>2367</v>
      </c>
      <c r="C3414" s="23" t="s">
        <v>1886</v>
      </c>
      <c r="D3414" s="13" t="s">
        <v>89</v>
      </c>
      <c r="E3414" s="13" t="s">
        <v>1465</v>
      </c>
      <c r="F3414" s="13" t="s">
        <v>14</v>
      </c>
      <c r="G3414" s="13" t="s">
        <v>1456</v>
      </c>
      <c r="H3414" s="36">
        <v>2</v>
      </c>
    </row>
    <row r="3415" spans="1:8">
      <c r="A3415" s="23">
        <v>2020</v>
      </c>
      <c r="B3415" s="23" t="s">
        <v>2367</v>
      </c>
      <c r="C3415" s="23" t="s">
        <v>1886</v>
      </c>
      <c r="D3415" s="13" t="s">
        <v>89</v>
      </c>
      <c r="E3415" s="13" t="s">
        <v>1465</v>
      </c>
      <c r="F3415" s="13" t="s">
        <v>14</v>
      </c>
      <c r="G3415" s="13" t="s">
        <v>3871</v>
      </c>
      <c r="H3415" s="36">
        <v>1</v>
      </c>
    </row>
    <row r="3416" spans="1:8">
      <c r="A3416" s="23">
        <v>2020</v>
      </c>
      <c r="B3416" s="23" t="s">
        <v>2367</v>
      </c>
      <c r="C3416" s="23" t="s">
        <v>1886</v>
      </c>
      <c r="D3416" s="13" t="s">
        <v>94</v>
      </c>
      <c r="E3416" s="13" t="s">
        <v>1463</v>
      </c>
      <c r="F3416" s="13" t="s">
        <v>14</v>
      </c>
      <c r="G3416" s="13" t="s">
        <v>1457</v>
      </c>
      <c r="H3416" s="36">
        <v>1</v>
      </c>
    </row>
    <row r="3417" spans="1:8">
      <c r="A3417" s="23">
        <v>2020</v>
      </c>
      <c r="B3417" s="23" t="s">
        <v>2367</v>
      </c>
      <c r="C3417" s="23" t="s">
        <v>1886</v>
      </c>
      <c r="D3417" s="13" t="s">
        <v>94</v>
      </c>
      <c r="E3417" s="13" t="s">
        <v>1463</v>
      </c>
      <c r="F3417" s="13" t="s">
        <v>14</v>
      </c>
      <c r="G3417" s="13" t="s">
        <v>1474</v>
      </c>
      <c r="H3417" s="36">
        <v>1</v>
      </c>
    </row>
    <row r="3418" spans="1:8">
      <c r="A3418" s="23">
        <v>2020</v>
      </c>
      <c r="B3418" s="23" t="s">
        <v>2367</v>
      </c>
      <c r="C3418" s="23" t="s">
        <v>1886</v>
      </c>
      <c r="D3418" s="13" t="s">
        <v>94</v>
      </c>
      <c r="E3418" s="13" t="s">
        <v>1463</v>
      </c>
      <c r="F3418" s="13" t="s">
        <v>14</v>
      </c>
      <c r="G3418" s="13" t="s">
        <v>1475</v>
      </c>
      <c r="H3418" s="36">
        <v>2</v>
      </c>
    </row>
    <row r="3419" spans="1:8">
      <c r="A3419" s="23">
        <v>2020</v>
      </c>
      <c r="B3419" s="23" t="s">
        <v>2367</v>
      </c>
      <c r="C3419" s="23" t="s">
        <v>1886</v>
      </c>
      <c r="D3419" s="13" t="s">
        <v>94</v>
      </c>
      <c r="E3419" s="13" t="s">
        <v>1463</v>
      </c>
      <c r="F3419" s="13" t="s">
        <v>23</v>
      </c>
      <c r="G3419" s="13" t="s">
        <v>1453</v>
      </c>
      <c r="H3419" s="36">
        <v>1</v>
      </c>
    </row>
    <row r="3420" spans="1:8">
      <c r="A3420" s="23">
        <v>2020</v>
      </c>
      <c r="B3420" s="23" t="s">
        <v>2367</v>
      </c>
      <c r="C3420" s="23" t="s">
        <v>1886</v>
      </c>
      <c r="D3420" s="13" t="s">
        <v>94</v>
      </c>
      <c r="E3420" s="13" t="s">
        <v>1463</v>
      </c>
      <c r="F3420" s="13" t="s">
        <v>23</v>
      </c>
      <c r="G3420" s="13" t="s">
        <v>1464</v>
      </c>
      <c r="H3420" s="36">
        <v>1</v>
      </c>
    </row>
    <row r="3421" spans="1:8">
      <c r="A3421" s="23">
        <v>2020</v>
      </c>
      <c r="B3421" s="23" t="s">
        <v>2367</v>
      </c>
      <c r="C3421" s="23" t="s">
        <v>1886</v>
      </c>
      <c r="D3421" s="13" t="s">
        <v>94</v>
      </c>
      <c r="E3421" s="13" t="s">
        <v>1463</v>
      </c>
      <c r="F3421" s="13" t="s">
        <v>41</v>
      </c>
      <c r="G3421" s="13" t="s">
        <v>1461</v>
      </c>
      <c r="H3421" s="36">
        <v>1</v>
      </c>
    </row>
    <row r="3422" spans="1:8">
      <c r="A3422" s="23">
        <v>2020</v>
      </c>
      <c r="B3422" s="23" t="s">
        <v>2367</v>
      </c>
      <c r="C3422" s="23" t="s">
        <v>1886</v>
      </c>
      <c r="D3422" s="13" t="s">
        <v>94</v>
      </c>
      <c r="E3422" s="13" t="s">
        <v>1463</v>
      </c>
      <c r="F3422" s="13" t="s">
        <v>60</v>
      </c>
      <c r="G3422" s="13" t="s">
        <v>1458</v>
      </c>
      <c r="H3422" s="36">
        <v>1</v>
      </c>
    </row>
    <row r="3423" spans="1:8">
      <c r="A3423" s="23">
        <v>2020</v>
      </c>
      <c r="B3423" s="23" t="s">
        <v>2367</v>
      </c>
      <c r="C3423" s="23" t="s">
        <v>1886</v>
      </c>
      <c r="D3423" s="13" t="s">
        <v>94</v>
      </c>
      <c r="E3423" s="13" t="s">
        <v>1463</v>
      </c>
      <c r="F3423" s="13" t="s">
        <v>70</v>
      </c>
      <c r="G3423" s="13" t="s">
        <v>577</v>
      </c>
      <c r="H3423" s="36">
        <v>1</v>
      </c>
    </row>
    <row r="3424" spans="1:8">
      <c r="A3424" s="23">
        <v>2020</v>
      </c>
      <c r="B3424" s="23" t="s">
        <v>2367</v>
      </c>
      <c r="C3424" s="23" t="s">
        <v>1886</v>
      </c>
      <c r="D3424" s="13" t="s">
        <v>94</v>
      </c>
      <c r="E3424" s="13" t="s">
        <v>1463</v>
      </c>
      <c r="F3424" s="13" t="s">
        <v>70</v>
      </c>
      <c r="G3424" s="13" t="s">
        <v>1478</v>
      </c>
      <c r="H3424" s="36">
        <v>1</v>
      </c>
    </row>
    <row r="3425" spans="1:8">
      <c r="A3425" s="23">
        <v>2020</v>
      </c>
      <c r="B3425" s="23" t="s">
        <v>2367</v>
      </c>
      <c r="C3425" s="23" t="s">
        <v>1886</v>
      </c>
      <c r="D3425" s="13" t="s">
        <v>94</v>
      </c>
      <c r="E3425" s="13" t="s">
        <v>1463</v>
      </c>
      <c r="F3425" s="13" t="s">
        <v>86</v>
      </c>
      <c r="G3425" s="13" t="s">
        <v>5709</v>
      </c>
      <c r="H3425" s="36">
        <v>2</v>
      </c>
    </row>
    <row r="3426" spans="1:8">
      <c r="A3426" s="23">
        <v>2020</v>
      </c>
      <c r="B3426" s="23" t="s">
        <v>2367</v>
      </c>
      <c r="C3426" s="23" t="s">
        <v>1886</v>
      </c>
      <c r="D3426" s="13" t="s">
        <v>100</v>
      </c>
      <c r="E3426" s="13" t="s">
        <v>1468</v>
      </c>
      <c r="F3426" s="13" t="s">
        <v>10</v>
      </c>
      <c r="G3426" s="13" t="s">
        <v>1454</v>
      </c>
      <c r="H3426" s="36">
        <v>1</v>
      </c>
    </row>
    <row r="3427" spans="1:8">
      <c r="A3427" s="23">
        <v>2020</v>
      </c>
      <c r="B3427" s="23" t="s">
        <v>2367</v>
      </c>
      <c r="C3427" s="23" t="s">
        <v>1886</v>
      </c>
      <c r="D3427" s="13" t="s">
        <v>100</v>
      </c>
      <c r="E3427" s="13" t="s">
        <v>1468</v>
      </c>
      <c r="F3427" s="13" t="s">
        <v>41</v>
      </c>
      <c r="G3427" s="13" t="s">
        <v>1461</v>
      </c>
      <c r="H3427" s="36">
        <v>2</v>
      </c>
    </row>
    <row r="3428" spans="1:8">
      <c r="A3428" s="23">
        <v>2020</v>
      </c>
      <c r="B3428" s="23" t="s">
        <v>2367</v>
      </c>
      <c r="C3428" s="23" t="s">
        <v>1886</v>
      </c>
      <c r="D3428" s="13" t="s">
        <v>100</v>
      </c>
      <c r="E3428" s="13" t="s">
        <v>1468</v>
      </c>
      <c r="F3428" s="13" t="s">
        <v>70</v>
      </c>
      <c r="G3428" s="13" t="s">
        <v>1466</v>
      </c>
      <c r="H3428" s="36">
        <v>5</v>
      </c>
    </row>
    <row r="3429" spans="1:8">
      <c r="A3429" s="23">
        <v>2020</v>
      </c>
      <c r="B3429" s="23" t="s">
        <v>2367</v>
      </c>
      <c r="C3429" s="23" t="s">
        <v>1886</v>
      </c>
      <c r="D3429" s="13" t="s">
        <v>100</v>
      </c>
      <c r="E3429" s="13" t="s">
        <v>1468</v>
      </c>
      <c r="F3429" s="13" t="s">
        <v>70</v>
      </c>
      <c r="G3429" s="13" t="s">
        <v>1469</v>
      </c>
      <c r="H3429" s="36">
        <v>1</v>
      </c>
    </row>
    <row r="3430" spans="1:8">
      <c r="A3430" s="23">
        <v>2020</v>
      </c>
      <c r="B3430" s="23" t="s">
        <v>2367</v>
      </c>
      <c r="C3430" s="23" t="s">
        <v>1886</v>
      </c>
      <c r="D3430" s="13" t="s">
        <v>100</v>
      </c>
      <c r="E3430" s="13" t="s">
        <v>1468</v>
      </c>
      <c r="F3430" s="13" t="s">
        <v>70</v>
      </c>
      <c r="G3430" s="13" t="s">
        <v>1478</v>
      </c>
      <c r="H3430" s="36">
        <v>1</v>
      </c>
    </row>
    <row r="3431" spans="1:8">
      <c r="A3431" s="23">
        <v>2020</v>
      </c>
      <c r="B3431" s="23" t="s">
        <v>2367</v>
      </c>
      <c r="C3431" s="23" t="s">
        <v>1886</v>
      </c>
      <c r="D3431" s="13" t="s">
        <v>100</v>
      </c>
      <c r="E3431" s="13" t="s">
        <v>1468</v>
      </c>
      <c r="F3431" s="13" t="s">
        <v>76</v>
      </c>
      <c r="G3431" s="13" t="s">
        <v>1459</v>
      </c>
      <c r="H3431" s="36">
        <v>1</v>
      </c>
    </row>
    <row r="3432" spans="1:8">
      <c r="A3432" s="23">
        <v>2020</v>
      </c>
      <c r="B3432" s="23" t="s">
        <v>2367</v>
      </c>
      <c r="C3432" s="23" t="s">
        <v>1886</v>
      </c>
      <c r="D3432" s="13" t="s">
        <v>100</v>
      </c>
      <c r="E3432" s="13" t="s">
        <v>1468</v>
      </c>
      <c r="F3432" s="13" t="s">
        <v>164</v>
      </c>
      <c r="G3432" s="13" t="s">
        <v>584</v>
      </c>
      <c r="H3432" s="36">
        <v>1</v>
      </c>
    </row>
    <row r="3433" spans="1:8">
      <c r="A3433" s="23">
        <v>2020</v>
      </c>
      <c r="B3433" s="23" t="s">
        <v>2367</v>
      </c>
      <c r="C3433" s="23" t="s">
        <v>1886</v>
      </c>
      <c r="D3433" s="13" t="s">
        <v>104</v>
      </c>
      <c r="E3433" s="13" t="s">
        <v>1486</v>
      </c>
      <c r="F3433" s="13" t="s">
        <v>5</v>
      </c>
      <c r="G3433" s="13" t="s">
        <v>559</v>
      </c>
      <c r="H3433" s="36">
        <v>4</v>
      </c>
    </row>
    <row r="3434" spans="1:8">
      <c r="A3434" s="23">
        <v>2020</v>
      </c>
      <c r="B3434" s="23" t="s">
        <v>2367</v>
      </c>
      <c r="C3434" s="23" t="s">
        <v>1886</v>
      </c>
      <c r="D3434" s="13" t="s">
        <v>104</v>
      </c>
      <c r="E3434" s="13" t="s">
        <v>1486</v>
      </c>
      <c r="F3434" s="13" t="s">
        <v>5</v>
      </c>
      <c r="G3434" s="13" t="s">
        <v>1462</v>
      </c>
      <c r="H3434" s="36">
        <v>1</v>
      </c>
    </row>
    <row r="3435" spans="1:8">
      <c r="A3435" s="23">
        <v>2020</v>
      </c>
      <c r="B3435" s="23" t="s">
        <v>2367</v>
      </c>
      <c r="C3435" s="23" t="s">
        <v>1886</v>
      </c>
      <c r="D3435" s="13" t="s">
        <v>104</v>
      </c>
      <c r="E3435" s="13" t="s">
        <v>1486</v>
      </c>
      <c r="F3435" s="13" t="s">
        <v>14</v>
      </c>
      <c r="G3435" s="13" t="s">
        <v>1457</v>
      </c>
      <c r="H3435" s="36">
        <v>1</v>
      </c>
    </row>
    <row r="3436" spans="1:8">
      <c r="A3436" s="23">
        <v>2020</v>
      </c>
      <c r="B3436" s="23" t="s">
        <v>2367</v>
      </c>
      <c r="C3436" s="23" t="s">
        <v>1886</v>
      </c>
      <c r="D3436" s="13" t="s">
        <v>104</v>
      </c>
      <c r="E3436" s="13" t="s">
        <v>1486</v>
      </c>
      <c r="F3436" s="13" t="s">
        <v>23</v>
      </c>
      <c r="G3436" s="13" t="s">
        <v>1453</v>
      </c>
      <c r="H3436" s="36">
        <v>5</v>
      </c>
    </row>
    <row r="3437" spans="1:8">
      <c r="A3437" s="23">
        <v>2020</v>
      </c>
      <c r="B3437" s="23" t="s">
        <v>2367</v>
      </c>
      <c r="C3437" s="23" t="s">
        <v>1886</v>
      </c>
      <c r="D3437" s="13" t="s">
        <v>104</v>
      </c>
      <c r="E3437" s="13" t="s">
        <v>1486</v>
      </c>
      <c r="F3437" s="13" t="s">
        <v>23</v>
      </c>
      <c r="G3437" s="13" t="s">
        <v>1464</v>
      </c>
      <c r="H3437" s="36">
        <v>1</v>
      </c>
    </row>
    <row r="3438" spans="1:8">
      <c r="A3438" s="23">
        <v>2020</v>
      </c>
      <c r="B3438" s="23" t="s">
        <v>2367</v>
      </c>
      <c r="C3438" s="23" t="s">
        <v>1886</v>
      </c>
      <c r="D3438" s="13" t="s">
        <v>104</v>
      </c>
      <c r="E3438" s="13" t="s">
        <v>1486</v>
      </c>
      <c r="F3438" s="13" t="s">
        <v>104</v>
      </c>
      <c r="G3438" s="13" t="s">
        <v>1472</v>
      </c>
      <c r="H3438" s="36">
        <v>6</v>
      </c>
    </row>
    <row r="3439" spans="1:8">
      <c r="A3439" s="23">
        <v>2020</v>
      </c>
      <c r="B3439" s="23" t="s">
        <v>2367</v>
      </c>
      <c r="C3439" s="23" t="s">
        <v>1886</v>
      </c>
      <c r="D3439" s="13" t="s">
        <v>104</v>
      </c>
      <c r="E3439" s="13" t="s">
        <v>1486</v>
      </c>
      <c r="F3439" s="13" t="s">
        <v>104</v>
      </c>
      <c r="G3439" s="13" t="s">
        <v>3872</v>
      </c>
      <c r="H3439" s="36">
        <v>1</v>
      </c>
    </row>
    <row r="3440" spans="1:8">
      <c r="A3440" s="23">
        <v>2020</v>
      </c>
      <c r="B3440" s="23" t="s">
        <v>2367</v>
      </c>
      <c r="C3440" s="23" t="s">
        <v>1886</v>
      </c>
      <c r="D3440" s="13" t="s">
        <v>104</v>
      </c>
      <c r="E3440" s="13" t="s">
        <v>1470</v>
      </c>
      <c r="F3440" s="13" t="s">
        <v>5</v>
      </c>
      <c r="G3440" s="13" t="s">
        <v>1462</v>
      </c>
      <c r="H3440" s="36">
        <v>1</v>
      </c>
    </row>
    <row r="3441" spans="1:8">
      <c r="A3441" s="23">
        <v>2020</v>
      </c>
      <c r="B3441" s="23" t="s">
        <v>2367</v>
      </c>
      <c r="C3441" s="23" t="s">
        <v>1886</v>
      </c>
      <c r="D3441" s="13" t="s">
        <v>104</v>
      </c>
      <c r="E3441" s="13" t="s">
        <v>1470</v>
      </c>
      <c r="F3441" s="13" t="s">
        <v>10</v>
      </c>
      <c r="G3441" s="13" t="s">
        <v>1455</v>
      </c>
      <c r="H3441" s="36">
        <v>1</v>
      </c>
    </row>
    <row r="3442" spans="1:8">
      <c r="A3442" s="23">
        <v>2020</v>
      </c>
      <c r="B3442" s="23" t="s">
        <v>2367</v>
      </c>
      <c r="C3442" s="23" t="s">
        <v>1886</v>
      </c>
      <c r="D3442" s="13" t="s">
        <v>104</v>
      </c>
      <c r="E3442" s="13" t="s">
        <v>1470</v>
      </c>
      <c r="F3442" s="13" t="s">
        <v>10</v>
      </c>
      <c r="G3442" s="13" t="s">
        <v>1467</v>
      </c>
      <c r="H3442" s="36">
        <v>1</v>
      </c>
    </row>
    <row r="3443" spans="1:8">
      <c r="A3443" s="23">
        <v>2020</v>
      </c>
      <c r="B3443" s="23" t="s">
        <v>2367</v>
      </c>
      <c r="C3443" s="23" t="s">
        <v>1886</v>
      </c>
      <c r="D3443" s="13" t="s">
        <v>104</v>
      </c>
      <c r="E3443" s="13" t="s">
        <v>1470</v>
      </c>
      <c r="F3443" s="13" t="s">
        <v>23</v>
      </c>
      <c r="G3443" s="13" t="s">
        <v>1453</v>
      </c>
      <c r="H3443" s="36">
        <v>1</v>
      </c>
    </row>
    <row r="3444" spans="1:8">
      <c r="A3444" s="23">
        <v>2020</v>
      </c>
      <c r="B3444" s="23" t="s">
        <v>2367</v>
      </c>
      <c r="C3444" s="23" t="s">
        <v>1886</v>
      </c>
      <c r="D3444" s="13" t="s">
        <v>104</v>
      </c>
      <c r="E3444" s="13" t="s">
        <v>1470</v>
      </c>
      <c r="F3444" s="13" t="s">
        <v>23</v>
      </c>
      <c r="G3444" s="13" t="s">
        <v>1460</v>
      </c>
      <c r="H3444" s="36">
        <v>1</v>
      </c>
    </row>
    <row r="3445" spans="1:8">
      <c r="A3445" s="23">
        <v>2020</v>
      </c>
      <c r="B3445" s="23" t="s">
        <v>2367</v>
      </c>
      <c r="C3445" s="23" t="s">
        <v>1886</v>
      </c>
      <c r="D3445" s="13" t="s">
        <v>104</v>
      </c>
      <c r="E3445" s="13" t="s">
        <v>1470</v>
      </c>
      <c r="F3445" s="13" t="s">
        <v>23</v>
      </c>
      <c r="G3445" s="13" t="s">
        <v>1464</v>
      </c>
      <c r="H3445" s="36">
        <v>1</v>
      </c>
    </row>
    <row r="3446" spans="1:8">
      <c r="A3446" s="23">
        <v>2020</v>
      </c>
      <c r="B3446" s="23" t="s">
        <v>2367</v>
      </c>
      <c r="C3446" s="23" t="s">
        <v>1886</v>
      </c>
      <c r="D3446" s="13" t="s">
        <v>104</v>
      </c>
      <c r="E3446" s="13" t="s">
        <v>1470</v>
      </c>
      <c r="F3446" s="13" t="s">
        <v>104</v>
      </c>
      <c r="G3446" s="13" t="s">
        <v>1471</v>
      </c>
      <c r="H3446" s="36">
        <v>2</v>
      </c>
    </row>
    <row r="3447" spans="1:8">
      <c r="A3447" s="23">
        <v>2020</v>
      </c>
      <c r="B3447" s="23" t="s">
        <v>2367</v>
      </c>
      <c r="C3447" s="23" t="s">
        <v>1886</v>
      </c>
      <c r="D3447" s="13" t="s">
        <v>104</v>
      </c>
      <c r="E3447" s="13" t="s">
        <v>1470</v>
      </c>
      <c r="F3447" s="13" t="s">
        <v>104</v>
      </c>
      <c r="G3447" s="13" t="s">
        <v>1472</v>
      </c>
      <c r="H3447" s="36">
        <v>3</v>
      </c>
    </row>
    <row r="3448" spans="1:8">
      <c r="A3448" s="23">
        <v>2020</v>
      </c>
      <c r="B3448" s="23" t="s">
        <v>2367</v>
      </c>
      <c r="C3448" s="23" t="s">
        <v>1886</v>
      </c>
      <c r="D3448" s="13" t="s">
        <v>104</v>
      </c>
      <c r="E3448" s="13" t="s">
        <v>1470</v>
      </c>
      <c r="F3448" s="13" t="s">
        <v>14</v>
      </c>
      <c r="G3448" s="13" t="s">
        <v>3875</v>
      </c>
      <c r="H3448" s="36">
        <v>1</v>
      </c>
    </row>
    <row r="3449" spans="1:8">
      <c r="A3449" s="23">
        <v>2020</v>
      </c>
      <c r="B3449" s="23" t="s">
        <v>2367</v>
      </c>
      <c r="C3449" s="23" t="s">
        <v>1886</v>
      </c>
      <c r="D3449" s="13" t="s">
        <v>104</v>
      </c>
      <c r="E3449" s="13" t="s">
        <v>1471</v>
      </c>
      <c r="F3449" s="13" t="s">
        <v>5</v>
      </c>
      <c r="G3449" s="13" t="s">
        <v>559</v>
      </c>
      <c r="H3449" s="36">
        <v>1</v>
      </c>
    </row>
    <row r="3450" spans="1:8">
      <c r="A3450" s="23">
        <v>2020</v>
      </c>
      <c r="B3450" s="23" t="s">
        <v>2367</v>
      </c>
      <c r="C3450" s="23" t="s">
        <v>1886</v>
      </c>
      <c r="D3450" s="13" t="s">
        <v>104</v>
      </c>
      <c r="E3450" s="13" t="s">
        <v>1471</v>
      </c>
      <c r="F3450" s="13" t="s">
        <v>5</v>
      </c>
      <c r="G3450" s="13" t="s">
        <v>1462</v>
      </c>
      <c r="H3450" s="36">
        <v>2</v>
      </c>
    </row>
    <row r="3451" spans="1:8">
      <c r="A3451" s="23">
        <v>2020</v>
      </c>
      <c r="B3451" s="23" t="s">
        <v>2367</v>
      </c>
      <c r="C3451" s="23" t="s">
        <v>1886</v>
      </c>
      <c r="D3451" s="13" t="s">
        <v>104</v>
      </c>
      <c r="E3451" s="13" t="s">
        <v>1471</v>
      </c>
      <c r="F3451" s="13" t="s">
        <v>10</v>
      </c>
      <c r="G3451" s="13" t="s">
        <v>1467</v>
      </c>
      <c r="H3451" s="36">
        <v>2</v>
      </c>
    </row>
    <row r="3452" spans="1:8">
      <c r="A3452" s="23">
        <v>2020</v>
      </c>
      <c r="B3452" s="23" t="s">
        <v>2367</v>
      </c>
      <c r="C3452" s="23" t="s">
        <v>1886</v>
      </c>
      <c r="D3452" s="13" t="s">
        <v>104</v>
      </c>
      <c r="E3452" s="13" t="s">
        <v>1471</v>
      </c>
      <c r="F3452" s="13" t="s">
        <v>23</v>
      </c>
      <c r="G3452" s="13" t="s">
        <v>1453</v>
      </c>
      <c r="H3452" s="36">
        <v>2</v>
      </c>
    </row>
    <row r="3453" spans="1:8">
      <c r="A3453" s="23">
        <v>2020</v>
      </c>
      <c r="B3453" s="23" t="s">
        <v>2367</v>
      </c>
      <c r="C3453" s="23" t="s">
        <v>1886</v>
      </c>
      <c r="D3453" s="13" t="s">
        <v>104</v>
      </c>
      <c r="E3453" s="13" t="s">
        <v>1471</v>
      </c>
      <c r="F3453" s="13" t="s">
        <v>23</v>
      </c>
      <c r="G3453" s="13" t="s">
        <v>1464</v>
      </c>
      <c r="H3453" s="36">
        <v>1</v>
      </c>
    </row>
    <row r="3454" spans="1:8">
      <c r="A3454" s="23">
        <v>2020</v>
      </c>
      <c r="B3454" s="23" t="s">
        <v>2367</v>
      </c>
      <c r="C3454" s="23" t="s">
        <v>1886</v>
      </c>
      <c r="D3454" s="13" t="s">
        <v>104</v>
      </c>
      <c r="E3454" s="13" t="s">
        <v>1471</v>
      </c>
      <c r="F3454" s="13" t="s">
        <v>104</v>
      </c>
      <c r="G3454" s="13" t="s">
        <v>1470</v>
      </c>
      <c r="H3454" s="36">
        <v>8</v>
      </c>
    </row>
    <row r="3455" spans="1:8">
      <c r="A3455" s="23">
        <v>2020</v>
      </c>
      <c r="B3455" s="23" t="s">
        <v>2367</v>
      </c>
      <c r="C3455" s="23" t="s">
        <v>1886</v>
      </c>
      <c r="D3455" s="13" t="s">
        <v>104</v>
      </c>
      <c r="E3455" s="13" t="s">
        <v>1471</v>
      </c>
      <c r="F3455" s="13" t="s">
        <v>104</v>
      </c>
      <c r="G3455" s="13" t="s">
        <v>1472</v>
      </c>
      <c r="H3455" s="36">
        <v>3</v>
      </c>
    </row>
    <row r="3456" spans="1:8">
      <c r="A3456" s="23">
        <v>2020</v>
      </c>
      <c r="B3456" s="23" t="s">
        <v>2367</v>
      </c>
      <c r="C3456" s="23" t="s">
        <v>1886</v>
      </c>
      <c r="D3456" s="13" t="s">
        <v>104</v>
      </c>
      <c r="E3456" s="13" t="s">
        <v>1471</v>
      </c>
      <c r="F3456" s="13" t="s">
        <v>104</v>
      </c>
      <c r="G3456" s="13" t="s">
        <v>5710</v>
      </c>
      <c r="H3456" s="36">
        <v>3</v>
      </c>
    </row>
    <row r="3457" spans="1:8">
      <c r="A3457" s="23">
        <v>2020</v>
      </c>
      <c r="B3457" s="23" t="s">
        <v>2367</v>
      </c>
      <c r="C3457" s="23" t="s">
        <v>1886</v>
      </c>
      <c r="D3457" s="13" t="s">
        <v>104</v>
      </c>
      <c r="E3457" s="13" t="s">
        <v>1471</v>
      </c>
      <c r="F3457" s="13" t="s">
        <v>104</v>
      </c>
      <c r="G3457" s="13" t="s">
        <v>3872</v>
      </c>
      <c r="H3457" s="36">
        <v>3</v>
      </c>
    </row>
    <row r="3458" spans="1:8">
      <c r="A3458" s="23">
        <v>2020</v>
      </c>
      <c r="B3458" s="23" t="s">
        <v>2367</v>
      </c>
      <c r="C3458" s="23" t="s">
        <v>1886</v>
      </c>
      <c r="D3458" s="13" t="s">
        <v>104</v>
      </c>
      <c r="E3458" s="13" t="s">
        <v>1472</v>
      </c>
      <c r="F3458" s="13" t="s">
        <v>5</v>
      </c>
      <c r="G3458" s="13" t="s">
        <v>559</v>
      </c>
      <c r="H3458" s="36">
        <v>1</v>
      </c>
    </row>
    <row r="3459" spans="1:8">
      <c r="A3459" s="23">
        <v>2020</v>
      </c>
      <c r="B3459" s="23" t="s">
        <v>2367</v>
      </c>
      <c r="C3459" s="23" t="s">
        <v>1886</v>
      </c>
      <c r="D3459" s="13" t="s">
        <v>104</v>
      </c>
      <c r="E3459" s="13" t="s">
        <v>1472</v>
      </c>
      <c r="F3459" s="13" t="s">
        <v>5</v>
      </c>
      <c r="G3459" s="13" t="s">
        <v>1462</v>
      </c>
      <c r="H3459" s="36">
        <v>6</v>
      </c>
    </row>
    <row r="3460" spans="1:8">
      <c r="A3460" s="23">
        <v>2020</v>
      </c>
      <c r="B3460" s="23" t="s">
        <v>2367</v>
      </c>
      <c r="C3460" s="23" t="s">
        <v>1886</v>
      </c>
      <c r="D3460" s="13" t="s">
        <v>104</v>
      </c>
      <c r="E3460" s="13" t="s">
        <v>1472</v>
      </c>
      <c r="F3460" s="13" t="s">
        <v>10</v>
      </c>
      <c r="G3460" s="13" t="s">
        <v>1467</v>
      </c>
      <c r="H3460" s="36">
        <v>2</v>
      </c>
    </row>
    <row r="3461" spans="1:8">
      <c r="A3461" s="23">
        <v>2020</v>
      </c>
      <c r="B3461" s="23" t="s">
        <v>2367</v>
      </c>
      <c r="C3461" s="23" t="s">
        <v>1886</v>
      </c>
      <c r="D3461" s="13" t="s">
        <v>104</v>
      </c>
      <c r="E3461" s="13" t="s">
        <v>1472</v>
      </c>
      <c r="F3461" s="13" t="s">
        <v>23</v>
      </c>
      <c r="G3461" s="13" t="s">
        <v>1453</v>
      </c>
      <c r="H3461" s="36">
        <v>18</v>
      </c>
    </row>
    <row r="3462" spans="1:8">
      <c r="A3462" s="23">
        <v>2020</v>
      </c>
      <c r="B3462" s="23" t="s">
        <v>2367</v>
      </c>
      <c r="C3462" s="23" t="s">
        <v>1886</v>
      </c>
      <c r="D3462" s="13" t="s">
        <v>104</v>
      </c>
      <c r="E3462" s="13" t="s">
        <v>1472</v>
      </c>
      <c r="F3462" s="13" t="s">
        <v>23</v>
      </c>
      <c r="G3462" s="13" t="s">
        <v>1460</v>
      </c>
      <c r="H3462" s="36">
        <v>1</v>
      </c>
    </row>
    <row r="3463" spans="1:8">
      <c r="A3463" s="23">
        <v>2020</v>
      </c>
      <c r="B3463" s="23" t="s">
        <v>2367</v>
      </c>
      <c r="C3463" s="23" t="s">
        <v>1886</v>
      </c>
      <c r="D3463" s="13" t="s">
        <v>104</v>
      </c>
      <c r="E3463" s="13" t="s">
        <v>1472</v>
      </c>
      <c r="F3463" s="13" t="s">
        <v>23</v>
      </c>
      <c r="G3463" s="13" t="s">
        <v>1464</v>
      </c>
      <c r="H3463" s="36">
        <v>7</v>
      </c>
    </row>
    <row r="3464" spans="1:8">
      <c r="A3464" s="23">
        <v>2020</v>
      </c>
      <c r="B3464" s="23" t="s">
        <v>2367</v>
      </c>
      <c r="C3464" s="23" t="s">
        <v>1886</v>
      </c>
      <c r="D3464" s="13" t="s">
        <v>104</v>
      </c>
      <c r="E3464" s="13" t="s">
        <v>1472</v>
      </c>
      <c r="F3464" s="13" t="s">
        <v>104</v>
      </c>
      <c r="G3464" s="13" t="s">
        <v>1486</v>
      </c>
      <c r="H3464" s="36">
        <v>2</v>
      </c>
    </row>
    <row r="3465" spans="1:8">
      <c r="A3465" s="23">
        <v>2020</v>
      </c>
      <c r="B3465" s="23" t="s">
        <v>2367</v>
      </c>
      <c r="C3465" s="23" t="s">
        <v>1886</v>
      </c>
      <c r="D3465" s="13" t="s">
        <v>104</v>
      </c>
      <c r="E3465" s="13" t="s">
        <v>1472</v>
      </c>
      <c r="F3465" s="13" t="s">
        <v>104</v>
      </c>
      <c r="G3465" s="13" t="s">
        <v>1470</v>
      </c>
      <c r="H3465" s="36">
        <v>9</v>
      </c>
    </row>
    <row r="3466" spans="1:8">
      <c r="A3466" s="23">
        <v>2020</v>
      </c>
      <c r="B3466" s="23" t="s">
        <v>2367</v>
      </c>
      <c r="C3466" s="23" t="s">
        <v>1886</v>
      </c>
      <c r="D3466" s="13" t="s">
        <v>104</v>
      </c>
      <c r="E3466" s="13" t="s">
        <v>1472</v>
      </c>
      <c r="F3466" s="13" t="s">
        <v>104</v>
      </c>
      <c r="G3466" s="13" t="s">
        <v>1471</v>
      </c>
      <c r="H3466" s="36">
        <v>1</v>
      </c>
    </row>
    <row r="3467" spans="1:8">
      <c r="A3467" s="23">
        <v>2020</v>
      </c>
      <c r="B3467" s="23" t="s">
        <v>2367</v>
      </c>
      <c r="C3467" s="23" t="s">
        <v>1886</v>
      </c>
      <c r="D3467" s="13" t="s">
        <v>104</v>
      </c>
      <c r="E3467" s="13" t="s">
        <v>1472</v>
      </c>
      <c r="F3467" s="13" t="s">
        <v>104</v>
      </c>
      <c r="G3467" s="13" t="s">
        <v>3872</v>
      </c>
      <c r="H3467" s="36">
        <v>2</v>
      </c>
    </row>
    <row r="3468" spans="1:8">
      <c r="A3468" s="23">
        <v>2020</v>
      </c>
      <c r="B3468" s="23" t="s">
        <v>2367</v>
      </c>
      <c r="C3468" s="23" t="s">
        <v>1886</v>
      </c>
      <c r="D3468" s="13" t="s">
        <v>120</v>
      </c>
      <c r="E3468" s="13" t="s">
        <v>1482</v>
      </c>
      <c r="F3468" s="13" t="s">
        <v>60</v>
      </c>
      <c r="G3468" s="13" t="s">
        <v>1458</v>
      </c>
      <c r="H3468" s="36">
        <v>1</v>
      </c>
    </row>
    <row r="3469" spans="1:8">
      <c r="A3469" s="23">
        <v>2020</v>
      </c>
      <c r="B3469" s="23" t="s">
        <v>2367</v>
      </c>
      <c r="C3469" s="23" t="s">
        <v>1886</v>
      </c>
      <c r="D3469" s="13" t="s">
        <v>120</v>
      </c>
      <c r="E3469" s="13" t="s">
        <v>1482</v>
      </c>
      <c r="F3469" s="13" t="s">
        <v>104</v>
      </c>
      <c r="G3469" s="13" t="s">
        <v>1471</v>
      </c>
      <c r="H3469" s="36">
        <v>1</v>
      </c>
    </row>
    <row r="3470" spans="1:8">
      <c r="A3470" s="23">
        <v>2020</v>
      </c>
      <c r="B3470" s="23" t="s">
        <v>2367</v>
      </c>
      <c r="C3470" s="23" t="s">
        <v>1886</v>
      </c>
      <c r="D3470" s="13" t="s">
        <v>156</v>
      </c>
      <c r="E3470" s="13" t="s">
        <v>1483</v>
      </c>
      <c r="F3470" s="13" t="s">
        <v>23</v>
      </c>
      <c r="G3470" s="13" t="s">
        <v>1453</v>
      </c>
      <c r="H3470" s="36">
        <v>1</v>
      </c>
    </row>
    <row r="3471" spans="1:8">
      <c r="A3471" s="23">
        <v>2020</v>
      </c>
      <c r="B3471" s="23" t="s">
        <v>2367</v>
      </c>
      <c r="C3471" s="23" t="s">
        <v>1886</v>
      </c>
      <c r="D3471" s="13" t="s">
        <v>156</v>
      </c>
      <c r="E3471" s="13" t="s">
        <v>1483</v>
      </c>
      <c r="F3471" s="13" t="s">
        <v>70</v>
      </c>
      <c r="G3471" s="13" t="s">
        <v>577</v>
      </c>
      <c r="H3471" s="36">
        <v>1</v>
      </c>
    </row>
    <row r="3472" spans="1:8">
      <c r="A3472" s="23">
        <v>2020</v>
      </c>
      <c r="B3472" s="23" t="s">
        <v>2367</v>
      </c>
      <c r="C3472" s="23" t="s">
        <v>1886</v>
      </c>
      <c r="D3472" s="13" t="s">
        <v>164</v>
      </c>
      <c r="E3472" s="13" t="s">
        <v>584</v>
      </c>
      <c r="F3472" s="13" t="s">
        <v>10</v>
      </c>
      <c r="G3472" s="13" t="s">
        <v>1454</v>
      </c>
      <c r="H3472" s="36">
        <v>4</v>
      </c>
    </row>
    <row r="3473" spans="1:8">
      <c r="A3473" s="23">
        <v>2020</v>
      </c>
      <c r="B3473" s="23" t="s">
        <v>2367</v>
      </c>
      <c r="C3473" s="23" t="s">
        <v>1886</v>
      </c>
      <c r="D3473" s="13" t="s">
        <v>164</v>
      </c>
      <c r="E3473" s="13" t="s">
        <v>584</v>
      </c>
      <c r="F3473" s="13" t="s">
        <v>10</v>
      </c>
      <c r="G3473" s="13" t="s">
        <v>1455</v>
      </c>
      <c r="H3473" s="36">
        <v>3</v>
      </c>
    </row>
    <row r="3474" spans="1:8">
      <c r="A3474" s="23">
        <v>2020</v>
      </c>
      <c r="B3474" s="23" t="s">
        <v>2367</v>
      </c>
      <c r="C3474" s="23" t="s">
        <v>1886</v>
      </c>
      <c r="D3474" s="13" t="s">
        <v>164</v>
      </c>
      <c r="E3474" s="13" t="s">
        <v>584</v>
      </c>
      <c r="F3474" s="13" t="s">
        <v>10</v>
      </c>
      <c r="G3474" s="13" t="s">
        <v>1467</v>
      </c>
      <c r="H3474" s="36">
        <v>4</v>
      </c>
    </row>
    <row r="3475" spans="1:8">
      <c r="A3475" s="23">
        <v>2020</v>
      </c>
      <c r="B3475" s="23" t="s">
        <v>2367</v>
      </c>
      <c r="C3475" s="23" t="s">
        <v>1886</v>
      </c>
      <c r="D3475" s="13" t="s">
        <v>164</v>
      </c>
      <c r="E3475" s="13" t="s">
        <v>584</v>
      </c>
      <c r="F3475" s="13" t="s">
        <v>14</v>
      </c>
      <c r="G3475" s="13" t="s">
        <v>1457</v>
      </c>
      <c r="H3475" s="36">
        <v>2</v>
      </c>
    </row>
    <row r="3476" spans="1:8">
      <c r="A3476" s="23">
        <v>2020</v>
      </c>
      <c r="B3476" s="23" t="s">
        <v>2367</v>
      </c>
      <c r="C3476" s="23" t="s">
        <v>1886</v>
      </c>
      <c r="D3476" s="13" t="s">
        <v>164</v>
      </c>
      <c r="E3476" s="13" t="s">
        <v>584</v>
      </c>
      <c r="F3476" s="13" t="s">
        <v>14</v>
      </c>
      <c r="G3476" s="13" t="s">
        <v>1476</v>
      </c>
      <c r="H3476" s="36">
        <v>2</v>
      </c>
    </row>
    <row r="3477" spans="1:8">
      <c r="A3477" s="23">
        <v>2020</v>
      </c>
      <c r="B3477" s="23" t="s">
        <v>2367</v>
      </c>
      <c r="C3477" s="23" t="s">
        <v>1886</v>
      </c>
      <c r="D3477" s="13" t="s">
        <v>164</v>
      </c>
      <c r="E3477" s="13" t="s">
        <v>584</v>
      </c>
      <c r="F3477" s="13" t="s">
        <v>23</v>
      </c>
      <c r="G3477" s="13" t="s">
        <v>1453</v>
      </c>
      <c r="H3477" s="36">
        <v>5</v>
      </c>
    </row>
    <row r="3478" spans="1:8">
      <c r="A3478" s="23">
        <v>2020</v>
      </c>
      <c r="B3478" s="23" t="s">
        <v>2367</v>
      </c>
      <c r="C3478" s="23" t="s">
        <v>1886</v>
      </c>
      <c r="D3478" s="13" t="s">
        <v>164</v>
      </c>
      <c r="E3478" s="13" t="s">
        <v>584</v>
      </c>
      <c r="F3478" s="13" t="s">
        <v>41</v>
      </c>
      <c r="G3478" s="13" t="s">
        <v>1461</v>
      </c>
      <c r="H3478" s="36">
        <v>5</v>
      </c>
    </row>
    <row r="3479" spans="1:8">
      <c r="A3479" s="23">
        <v>2020</v>
      </c>
      <c r="B3479" s="23" t="s">
        <v>2367</v>
      </c>
      <c r="C3479" s="23" t="s">
        <v>1886</v>
      </c>
      <c r="D3479" s="13" t="s">
        <v>164</v>
      </c>
      <c r="E3479" s="13" t="s">
        <v>584</v>
      </c>
      <c r="F3479" s="13" t="s">
        <v>60</v>
      </c>
      <c r="G3479" s="13" t="s">
        <v>1458</v>
      </c>
      <c r="H3479" s="36">
        <v>5</v>
      </c>
    </row>
    <row r="3480" spans="1:8">
      <c r="A3480" s="23">
        <v>2020</v>
      </c>
      <c r="B3480" s="23" t="s">
        <v>2367</v>
      </c>
      <c r="C3480" s="23" t="s">
        <v>1886</v>
      </c>
      <c r="D3480" s="13" t="s">
        <v>164</v>
      </c>
      <c r="E3480" s="13" t="s">
        <v>584</v>
      </c>
      <c r="F3480" s="13" t="s">
        <v>60</v>
      </c>
      <c r="G3480" s="13" t="s">
        <v>1477</v>
      </c>
      <c r="H3480" s="36">
        <v>3</v>
      </c>
    </row>
    <row r="3481" spans="1:8">
      <c r="A3481" s="23">
        <v>2020</v>
      </c>
      <c r="B3481" s="23" t="s">
        <v>2367</v>
      </c>
      <c r="C3481" s="23" t="s">
        <v>1886</v>
      </c>
      <c r="D3481" s="13" t="s">
        <v>164</v>
      </c>
      <c r="E3481" s="13" t="s">
        <v>584</v>
      </c>
      <c r="F3481" s="13" t="s">
        <v>70</v>
      </c>
      <c r="G3481" s="13" t="s">
        <v>577</v>
      </c>
      <c r="H3481" s="36">
        <v>1</v>
      </c>
    </row>
    <row r="3482" spans="1:8">
      <c r="A3482" s="23">
        <v>2020</v>
      </c>
      <c r="B3482" s="23" t="s">
        <v>2367</v>
      </c>
      <c r="C3482" s="23" t="s">
        <v>1886</v>
      </c>
      <c r="D3482" s="13" t="s">
        <v>164</v>
      </c>
      <c r="E3482" s="13" t="s">
        <v>584</v>
      </c>
      <c r="F3482" s="13" t="s">
        <v>70</v>
      </c>
      <c r="G3482" s="13" t="s">
        <v>1466</v>
      </c>
      <c r="H3482" s="36">
        <v>1</v>
      </c>
    </row>
    <row r="3483" spans="1:8">
      <c r="A3483" s="23">
        <v>2020</v>
      </c>
      <c r="B3483" s="23" t="s">
        <v>2367</v>
      </c>
      <c r="C3483" s="23" t="s">
        <v>1886</v>
      </c>
      <c r="D3483" s="13" t="s">
        <v>164</v>
      </c>
      <c r="E3483" s="13" t="s">
        <v>584</v>
      </c>
      <c r="F3483" s="13" t="s">
        <v>76</v>
      </c>
      <c r="G3483" s="13" t="s">
        <v>77</v>
      </c>
      <c r="H3483" s="36">
        <v>4</v>
      </c>
    </row>
    <row r="3484" spans="1:8">
      <c r="A3484" s="23">
        <v>2020</v>
      </c>
      <c r="B3484" s="23" t="s">
        <v>2367</v>
      </c>
      <c r="C3484" s="23" t="s">
        <v>1886</v>
      </c>
      <c r="D3484" s="13" t="s">
        <v>164</v>
      </c>
      <c r="E3484" s="13" t="s">
        <v>584</v>
      </c>
      <c r="F3484" s="13" t="s">
        <v>86</v>
      </c>
      <c r="G3484" s="13" t="s">
        <v>5709</v>
      </c>
      <c r="H3484" s="36">
        <v>3</v>
      </c>
    </row>
    <row r="3485" spans="1:8">
      <c r="A3485" s="23">
        <v>2020</v>
      </c>
      <c r="B3485" s="23" t="s">
        <v>2367</v>
      </c>
      <c r="C3485" s="23" t="s">
        <v>1886</v>
      </c>
      <c r="D3485" s="13" t="s">
        <v>164</v>
      </c>
      <c r="E3485" s="13" t="s">
        <v>584</v>
      </c>
      <c r="F3485" s="13" t="s">
        <v>100</v>
      </c>
      <c r="G3485" s="13" t="s">
        <v>1468</v>
      </c>
      <c r="H3485" s="36">
        <v>6</v>
      </c>
    </row>
    <row r="3486" spans="1:8">
      <c r="A3486" s="23">
        <v>2020</v>
      </c>
      <c r="B3486" s="23" t="s">
        <v>2367</v>
      </c>
      <c r="C3486" s="23" t="s">
        <v>1886</v>
      </c>
      <c r="D3486" s="13" t="s">
        <v>167</v>
      </c>
      <c r="E3486" s="13" t="s">
        <v>168</v>
      </c>
      <c r="F3486" s="13" t="s">
        <v>10</v>
      </c>
      <c r="G3486" s="13" t="s">
        <v>1455</v>
      </c>
      <c r="H3486" s="36">
        <v>1</v>
      </c>
    </row>
    <row r="3487" spans="1:8">
      <c r="A3487" s="23">
        <v>2020</v>
      </c>
      <c r="B3487" s="23" t="s">
        <v>2367</v>
      </c>
      <c r="C3487" s="23" t="s">
        <v>1886</v>
      </c>
      <c r="D3487" s="13" t="s">
        <v>167</v>
      </c>
      <c r="E3487" s="13" t="s">
        <v>168</v>
      </c>
      <c r="F3487" s="13" t="s">
        <v>100</v>
      </c>
      <c r="G3487" s="13" t="s">
        <v>1468</v>
      </c>
      <c r="H3487" s="36">
        <v>1</v>
      </c>
    </row>
    <row r="3488" spans="1:8">
      <c r="A3488" s="23">
        <v>2020</v>
      </c>
      <c r="B3488" s="23" t="s">
        <v>2367</v>
      </c>
      <c r="C3488" s="23" t="s">
        <v>1886</v>
      </c>
      <c r="D3488" s="13" t="s">
        <v>167</v>
      </c>
      <c r="E3488" s="13" t="s">
        <v>168</v>
      </c>
      <c r="F3488" s="13" t="s">
        <v>167</v>
      </c>
      <c r="G3488" s="13" t="s">
        <v>1479</v>
      </c>
      <c r="H3488" s="36">
        <v>5</v>
      </c>
    </row>
    <row r="3489" spans="1:8">
      <c r="A3489" s="23">
        <v>2020</v>
      </c>
      <c r="B3489" s="23" t="s">
        <v>2366</v>
      </c>
      <c r="C3489" s="23" t="s">
        <v>514</v>
      </c>
      <c r="D3489" s="13" t="s">
        <v>184</v>
      </c>
      <c r="E3489" s="13" t="s">
        <v>1476</v>
      </c>
      <c r="F3489" s="13" t="s">
        <v>23</v>
      </c>
      <c r="G3489" s="13" t="s">
        <v>1453</v>
      </c>
      <c r="H3489" s="36">
        <v>2</v>
      </c>
    </row>
    <row r="3490" spans="1:8">
      <c r="A3490" s="23">
        <v>2020</v>
      </c>
      <c r="B3490" s="23" t="s">
        <v>2366</v>
      </c>
      <c r="C3490" s="23" t="s">
        <v>514</v>
      </c>
      <c r="D3490" s="13" t="s">
        <v>23</v>
      </c>
      <c r="E3490" s="13" t="s">
        <v>1453</v>
      </c>
      <c r="F3490" s="13" t="s">
        <v>185</v>
      </c>
      <c r="G3490" s="13" t="s">
        <v>1458</v>
      </c>
      <c r="H3490" s="36">
        <v>1</v>
      </c>
    </row>
    <row r="3491" spans="1:8">
      <c r="A3491" s="23">
        <v>2020</v>
      </c>
      <c r="B3491" s="23" t="s">
        <v>2366</v>
      </c>
      <c r="C3491" s="23" t="s">
        <v>514</v>
      </c>
      <c r="D3491" s="13" t="s">
        <v>23</v>
      </c>
      <c r="E3491" s="13" t="s">
        <v>1453</v>
      </c>
      <c r="F3491" s="13" t="s">
        <v>23</v>
      </c>
      <c r="G3491" s="13" t="s">
        <v>1460</v>
      </c>
      <c r="H3491" s="36">
        <v>3</v>
      </c>
    </row>
    <row r="3492" spans="1:8">
      <c r="A3492" s="23">
        <v>2020</v>
      </c>
      <c r="B3492" s="23" t="s">
        <v>2366</v>
      </c>
      <c r="C3492" s="23" t="s">
        <v>514</v>
      </c>
      <c r="D3492" s="13" t="s">
        <v>23</v>
      </c>
      <c r="E3492" s="13" t="s">
        <v>1453</v>
      </c>
      <c r="F3492" s="13" t="s">
        <v>185</v>
      </c>
      <c r="G3492" s="13" t="s">
        <v>1488</v>
      </c>
      <c r="H3492" s="36">
        <v>2</v>
      </c>
    </row>
    <row r="3493" spans="1:8">
      <c r="A3493" s="23">
        <v>2020</v>
      </c>
      <c r="B3493" s="23" t="s">
        <v>2366</v>
      </c>
      <c r="C3493" s="23" t="s">
        <v>514</v>
      </c>
      <c r="D3493" s="13" t="s">
        <v>23</v>
      </c>
      <c r="E3493" s="13" t="s">
        <v>1453</v>
      </c>
      <c r="F3493" s="13" t="s">
        <v>23</v>
      </c>
      <c r="G3493" s="13" t="s">
        <v>1464</v>
      </c>
      <c r="H3493" s="36">
        <v>4</v>
      </c>
    </row>
    <row r="3494" spans="1:8">
      <c r="A3494" s="23">
        <v>2020</v>
      </c>
      <c r="B3494" s="23" t="s">
        <v>2366</v>
      </c>
      <c r="C3494" s="23" t="s">
        <v>514</v>
      </c>
      <c r="D3494" s="13" t="s">
        <v>23</v>
      </c>
      <c r="E3494" s="13" t="s">
        <v>1453</v>
      </c>
      <c r="F3494" s="13" t="s">
        <v>23</v>
      </c>
      <c r="G3494" s="13" t="s">
        <v>3873</v>
      </c>
      <c r="H3494" s="36">
        <v>1</v>
      </c>
    </row>
    <row r="3495" spans="1:8">
      <c r="A3495" s="23">
        <v>2020</v>
      </c>
      <c r="B3495" s="23" t="s">
        <v>2366</v>
      </c>
      <c r="C3495" s="23" t="s">
        <v>514</v>
      </c>
      <c r="D3495" s="13" t="s">
        <v>23</v>
      </c>
      <c r="E3495" s="13" t="s">
        <v>1453</v>
      </c>
      <c r="F3495" s="13" t="s">
        <v>3925</v>
      </c>
      <c r="G3495" s="13" t="s">
        <v>1472</v>
      </c>
      <c r="H3495" s="36">
        <v>3</v>
      </c>
    </row>
    <row r="3496" spans="1:8">
      <c r="A3496" s="23">
        <v>2020</v>
      </c>
      <c r="B3496" s="23" t="s">
        <v>2366</v>
      </c>
      <c r="C3496" s="23" t="s">
        <v>514</v>
      </c>
      <c r="D3496" s="13" t="s">
        <v>23</v>
      </c>
      <c r="E3496" s="13" t="s">
        <v>1453</v>
      </c>
      <c r="F3496" s="13" t="s">
        <v>23</v>
      </c>
      <c r="G3496" s="13" t="s">
        <v>1490</v>
      </c>
      <c r="H3496" s="36">
        <v>8</v>
      </c>
    </row>
    <row r="3497" spans="1:8">
      <c r="A3497" s="23">
        <v>2020</v>
      </c>
      <c r="B3497" s="23" t="s">
        <v>2366</v>
      </c>
      <c r="C3497" s="23" t="s">
        <v>514</v>
      </c>
      <c r="D3497" s="13" t="s">
        <v>23</v>
      </c>
      <c r="E3497" s="13" t="s">
        <v>1453</v>
      </c>
      <c r="F3497" s="13" t="s">
        <v>184</v>
      </c>
      <c r="G3497" s="13" t="s">
        <v>1476</v>
      </c>
      <c r="H3497" s="36">
        <v>1</v>
      </c>
    </row>
    <row r="3498" spans="1:8">
      <c r="A3498" s="23">
        <v>2020</v>
      </c>
      <c r="B3498" s="23" t="s">
        <v>2366</v>
      </c>
      <c r="C3498" s="23" t="s">
        <v>514</v>
      </c>
      <c r="D3498" s="13" t="s">
        <v>23</v>
      </c>
      <c r="E3498" s="13" t="s">
        <v>1453</v>
      </c>
      <c r="F3498" s="13" t="s">
        <v>185</v>
      </c>
      <c r="G3498" s="13" t="s">
        <v>584</v>
      </c>
      <c r="H3498" s="36">
        <v>2</v>
      </c>
    </row>
    <row r="3499" spans="1:8">
      <c r="A3499" s="23">
        <v>2020</v>
      </c>
      <c r="B3499" s="23" t="s">
        <v>2366</v>
      </c>
      <c r="C3499" s="23" t="s">
        <v>514</v>
      </c>
      <c r="D3499" s="13" t="s">
        <v>23</v>
      </c>
      <c r="E3499" s="13" t="s">
        <v>1464</v>
      </c>
      <c r="F3499" s="13" t="s">
        <v>23</v>
      </c>
      <c r="G3499" s="13" t="s">
        <v>1460</v>
      </c>
      <c r="H3499" s="36">
        <v>1</v>
      </c>
    </row>
    <row r="3500" spans="1:8">
      <c r="A3500" s="23">
        <v>2020</v>
      </c>
      <c r="B3500" s="23" t="s">
        <v>2366</v>
      </c>
      <c r="C3500" s="23" t="s">
        <v>514</v>
      </c>
      <c r="D3500" s="13" t="s">
        <v>23</v>
      </c>
      <c r="E3500" s="13" t="s">
        <v>1464</v>
      </c>
      <c r="F3500" s="13" t="s">
        <v>23</v>
      </c>
      <c r="G3500" s="13" t="s">
        <v>3873</v>
      </c>
      <c r="H3500" s="36">
        <v>3</v>
      </c>
    </row>
    <row r="3501" spans="1:8">
      <c r="A3501" s="23">
        <v>2020</v>
      </c>
      <c r="B3501" s="23" t="s">
        <v>2366</v>
      </c>
      <c r="C3501" s="23" t="s">
        <v>514</v>
      </c>
      <c r="D3501" s="13" t="s">
        <v>23</v>
      </c>
      <c r="E3501" s="13" t="s">
        <v>1464</v>
      </c>
      <c r="F3501" s="13" t="s">
        <v>3925</v>
      </c>
      <c r="G3501" s="13" t="s">
        <v>1489</v>
      </c>
      <c r="H3501" s="36">
        <v>1</v>
      </c>
    </row>
    <row r="3502" spans="1:8">
      <c r="A3502" s="23">
        <v>2020</v>
      </c>
      <c r="B3502" s="23" t="s">
        <v>2366</v>
      </c>
      <c r="C3502" s="23" t="s">
        <v>514</v>
      </c>
      <c r="D3502" s="13" t="s">
        <v>23</v>
      </c>
      <c r="E3502" s="13" t="s">
        <v>1464</v>
      </c>
      <c r="F3502" s="13" t="s">
        <v>3925</v>
      </c>
      <c r="G3502" s="13" t="s">
        <v>1487</v>
      </c>
      <c r="H3502" s="36">
        <v>1</v>
      </c>
    </row>
    <row r="3503" spans="1:8">
      <c r="A3503" s="23">
        <v>2020</v>
      </c>
      <c r="B3503" s="23" t="s">
        <v>2366</v>
      </c>
      <c r="C3503" s="23" t="s">
        <v>514</v>
      </c>
      <c r="D3503" s="13" t="s">
        <v>23</v>
      </c>
      <c r="E3503" s="13" t="s">
        <v>1490</v>
      </c>
      <c r="F3503" s="13" t="s">
        <v>23</v>
      </c>
      <c r="G3503" s="13" t="s">
        <v>1453</v>
      </c>
      <c r="H3503" s="36">
        <v>10</v>
      </c>
    </row>
    <row r="3504" spans="1:8">
      <c r="A3504" s="23">
        <v>2020</v>
      </c>
      <c r="B3504" s="23" t="s">
        <v>2366</v>
      </c>
      <c r="C3504" s="23" t="s">
        <v>514</v>
      </c>
      <c r="D3504" s="13" t="s">
        <v>23</v>
      </c>
      <c r="E3504" s="13" t="s">
        <v>1490</v>
      </c>
      <c r="F3504" s="13" t="s">
        <v>185</v>
      </c>
      <c r="G3504" s="13" t="s">
        <v>1485</v>
      </c>
      <c r="H3504" s="36">
        <v>1</v>
      </c>
    </row>
    <row r="3505" spans="1:8">
      <c r="A3505" s="23">
        <v>2020</v>
      </c>
      <c r="B3505" s="23" t="s">
        <v>2366</v>
      </c>
      <c r="C3505" s="23" t="s">
        <v>514</v>
      </c>
      <c r="D3505" s="13" t="s">
        <v>23</v>
      </c>
      <c r="E3505" s="13" t="s">
        <v>1490</v>
      </c>
      <c r="F3505" s="13" t="s">
        <v>185</v>
      </c>
      <c r="G3505" s="13" t="s">
        <v>1461</v>
      </c>
      <c r="H3505" s="36">
        <v>1</v>
      </c>
    </row>
    <row r="3506" spans="1:8">
      <c r="A3506" s="23">
        <v>2020</v>
      </c>
      <c r="B3506" s="23" t="s">
        <v>2366</v>
      </c>
      <c r="C3506" s="23" t="s">
        <v>514</v>
      </c>
      <c r="D3506" s="13" t="s">
        <v>23</v>
      </c>
      <c r="E3506" s="13" t="s">
        <v>1490</v>
      </c>
      <c r="F3506" s="13" t="s">
        <v>23</v>
      </c>
      <c r="G3506" s="13" t="s">
        <v>1464</v>
      </c>
      <c r="H3506" s="36">
        <v>1</v>
      </c>
    </row>
    <row r="3507" spans="1:8">
      <c r="A3507" s="23">
        <v>2020</v>
      </c>
      <c r="B3507" s="23" t="s">
        <v>2366</v>
      </c>
      <c r="C3507" s="23" t="s">
        <v>514</v>
      </c>
      <c r="D3507" s="13" t="s">
        <v>23</v>
      </c>
      <c r="E3507" s="13" t="s">
        <v>1490</v>
      </c>
      <c r="F3507" s="13" t="s">
        <v>3925</v>
      </c>
      <c r="G3507" s="13" t="s">
        <v>1472</v>
      </c>
      <c r="H3507" s="36">
        <v>1</v>
      </c>
    </row>
    <row r="3508" spans="1:8">
      <c r="A3508" s="23">
        <v>2020</v>
      </c>
      <c r="B3508" s="23" t="s">
        <v>2366</v>
      </c>
      <c r="C3508" s="23" t="s">
        <v>514</v>
      </c>
      <c r="D3508" s="13" t="s">
        <v>185</v>
      </c>
      <c r="E3508" s="13" t="s">
        <v>559</v>
      </c>
      <c r="F3508" s="13" t="s">
        <v>23</v>
      </c>
      <c r="G3508" s="13" t="s">
        <v>1453</v>
      </c>
      <c r="H3508" s="36">
        <v>2</v>
      </c>
    </row>
    <row r="3509" spans="1:8">
      <c r="A3509" s="23">
        <v>2020</v>
      </c>
      <c r="B3509" s="23" t="s">
        <v>2366</v>
      </c>
      <c r="C3509" s="23" t="s">
        <v>514</v>
      </c>
      <c r="D3509" s="13" t="s">
        <v>185</v>
      </c>
      <c r="E3509" s="13" t="s">
        <v>1455</v>
      </c>
      <c r="F3509" s="13" t="s">
        <v>185</v>
      </c>
      <c r="G3509" s="13" t="s">
        <v>559</v>
      </c>
      <c r="H3509" s="36">
        <v>1</v>
      </c>
    </row>
    <row r="3510" spans="1:8">
      <c r="A3510" s="23">
        <v>2020</v>
      </c>
      <c r="B3510" s="23" t="s">
        <v>2366</v>
      </c>
      <c r="C3510" s="23" t="s">
        <v>514</v>
      </c>
      <c r="D3510" s="13" t="s">
        <v>185</v>
      </c>
      <c r="E3510" s="13" t="s">
        <v>1455</v>
      </c>
      <c r="F3510" s="13" t="s">
        <v>3925</v>
      </c>
      <c r="G3510" s="13" t="s">
        <v>1457</v>
      </c>
      <c r="H3510" s="36">
        <v>1</v>
      </c>
    </row>
    <row r="3511" spans="1:8">
      <c r="A3511" s="23">
        <v>2020</v>
      </c>
      <c r="B3511" s="23" t="s">
        <v>2366</v>
      </c>
      <c r="C3511" s="23" t="s">
        <v>514</v>
      </c>
      <c r="D3511" s="13" t="s">
        <v>185</v>
      </c>
      <c r="E3511" s="13" t="s">
        <v>1455</v>
      </c>
      <c r="F3511" s="13" t="s">
        <v>185</v>
      </c>
      <c r="G3511" s="13" t="s">
        <v>1488</v>
      </c>
      <c r="H3511" s="36">
        <v>6</v>
      </c>
    </row>
    <row r="3512" spans="1:8">
      <c r="A3512" s="23">
        <v>2020</v>
      </c>
      <c r="B3512" s="23" t="s">
        <v>2366</v>
      </c>
      <c r="C3512" s="23" t="s">
        <v>514</v>
      </c>
      <c r="D3512" s="13" t="s">
        <v>185</v>
      </c>
      <c r="E3512" s="13" t="s">
        <v>1455</v>
      </c>
      <c r="F3512" s="13" t="s">
        <v>185</v>
      </c>
      <c r="G3512" s="13" t="s">
        <v>1468</v>
      </c>
      <c r="H3512" s="36">
        <v>1</v>
      </c>
    </row>
    <row r="3513" spans="1:8">
      <c r="A3513" s="23">
        <v>2020</v>
      </c>
      <c r="B3513" s="23" t="s">
        <v>2366</v>
      </c>
      <c r="C3513" s="23" t="s">
        <v>514</v>
      </c>
      <c r="D3513" s="13" t="s">
        <v>185</v>
      </c>
      <c r="E3513" s="13" t="s">
        <v>1455</v>
      </c>
      <c r="F3513" s="13" t="s">
        <v>185</v>
      </c>
      <c r="G3513" s="13" t="s">
        <v>584</v>
      </c>
      <c r="H3513" s="36">
        <v>1</v>
      </c>
    </row>
    <row r="3514" spans="1:8">
      <c r="A3514" s="23">
        <v>2020</v>
      </c>
      <c r="B3514" s="23" t="s">
        <v>2366</v>
      </c>
      <c r="C3514" s="23" t="s">
        <v>514</v>
      </c>
      <c r="D3514" s="13" t="s">
        <v>185</v>
      </c>
      <c r="E3514" s="13" t="s">
        <v>1458</v>
      </c>
      <c r="F3514" s="13" t="s">
        <v>185</v>
      </c>
      <c r="G3514" s="13" t="s">
        <v>1461</v>
      </c>
      <c r="H3514" s="36">
        <v>2</v>
      </c>
    </row>
    <row r="3515" spans="1:8">
      <c r="A3515" s="23">
        <v>2020</v>
      </c>
      <c r="B3515" s="23" t="s">
        <v>2366</v>
      </c>
      <c r="C3515" s="23" t="s">
        <v>514</v>
      </c>
      <c r="D3515" s="13" t="s">
        <v>185</v>
      </c>
      <c r="E3515" s="13" t="s">
        <v>1458</v>
      </c>
      <c r="F3515" s="13" t="s">
        <v>23</v>
      </c>
      <c r="G3515" s="13" t="s">
        <v>1464</v>
      </c>
      <c r="H3515" s="36">
        <v>3</v>
      </c>
    </row>
    <row r="3516" spans="1:8">
      <c r="A3516" s="23">
        <v>2020</v>
      </c>
      <c r="B3516" s="23" t="s">
        <v>2366</v>
      </c>
      <c r="C3516" s="23" t="s">
        <v>514</v>
      </c>
      <c r="D3516" s="13" t="s">
        <v>185</v>
      </c>
      <c r="E3516" s="13" t="s">
        <v>1458</v>
      </c>
      <c r="F3516" s="13" t="s">
        <v>185</v>
      </c>
      <c r="G3516" s="13" t="s">
        <v>1468</v>
      </c>
      <c r="H3516" s="36">
        <v>1</v>
      </c>
    </row>
    <row r="3517" spans="1:8">
      <c r="A3517" s="23">
        <v>2020</v>
      </c>
      <c r="B3517" s="23" t="s">
        <v>2366</v>
      </c>
      <c r="C3517" s="23" t="s">
        <v>514</v>
      </c>
      <c r="D3517" s="13" t="s">
        <v>185</v>
      </c>
      <c r="E3517" s="13" t="s">
        <v>1458</v>
      </c>
      <c r="F3517" s="13" t="s">
        <v>23</v>
      </c>
      <c r="G3517" s="13" t="s">
        <v>1490</v>
      </c>
      <c r="H3517" s="36">
        <v>1</v>
      </c>
    </row>
    <row r="3518" spans="1:8">
      <c r="A3518" s="23">
        <v>2020</v>
      </c>
      <c r="B3518" s="23" t="s">
        <v>2366</v>
      </c>
      <c r="C3518" s="23" t="s">
        <v>514</v>
      </c>
      <c r="D3518" s="13" t="s">
        <v>185</v>
      </c>
      <c r="E3518" s="13" t="s">
        <v>1458</v>
      </c>
      <c r="F3518" s="13" t="s">
        <v>185</v>
      </c>
      <c r="G3518" s="13" t="s">
        <v>584</v>
      </c>
      <c r="H3518" s="36">
        <v>2</v>
      </c>
    </row>
    <row r="3519" spans="1:8">
      <c r="A3519" s="23">
        <v>2020</v>
      </c>
      <c r="B3519" s="23" t="s">
        <v>2366</v>
      </c>
      <c r="C3519" s="23" t="s">
        <v>514</v>
      </c>
      <c r="D3519" s="13" t="s">
        <v>185</v>
      </c>
      <c r="E3519" s="13" t="s">
        <v>1485</v>
      </c>
      <c r="F3519" s="13" t="s">
        <v>23</v>
      </c>
      <c r="G3519" s="13" t="s">
        <v>1453</v>
      </c>
      <c r="H3519" s="36">
        <v>4</v>
      </c>
    </row>
    <row r="3520" spans="1:8">
      <c r="A3520" s="23">
        <v>2020</v>
      </c>
      <c r="B3520" s="23" t="s">
        <v>2366</v>
      </c>
      <c r="C3520" s="23" t="s">
        <v>514</v>
      </c>
      <c r="D3520" s="13" t="s">
        <v>185</v>
      </c>
      <c r="E3520" s="13" t="s">
        <v>1485</v>
      </c>
      <c r="F3520" s="13" t="s">
        <v>185</v>
      </c>
      <c r="G3520" s="13" t="s">
        <v>1455</v>
      </c>
      <c r="H3520" s="36">
        <v>2</v>
      </c>
    </row>
    <row r="3521" spans="1:8">
      <c r="A3521" s="23">
        <v>2020</v>
      </c>
      <c r="B3521" s="23" t="s">
        <v>2366</v>
      </c>
      <c r="C3521" s="23" t="s">
        <v>514</v>
      </c>
      <c r="D3521" s="13" t="s">
        <v>185</v>
      </c>
      <c r="E3521" s="13" t="s">
        <v>1485</v>
      </c>
      <c r="F3521" s="13" t="s">
        <v>185</v>
      </c>
      <c r="G3521" s="13" t="s">
        <v>1458</v>
      </c>
      <c r="H3521" s="36">
        <v>1</v>
      </c>
    </row>
    <row r="3522" spans="1:8">
      <c r="A3522" s="23">
        <v>2020</v>
      </c>
      <c r="B3522" s="23" t="s">
        <v>2366</v>
      </c>
      <c r="C3522" s="23" t="s">
        <v>514</v>
      </c>
      <c r="D3522" s="13" t="s">
        <v>185</v>
      </c>
      <c r="E3522" s="13" t="s">
        <v>1485</v>
      </c>
      <c r="F3522" s="13" t="s">
        <v>185</v>
      </c>
      <c r="G3522" s="13" t="s">
        <v>1461</v>
      </c>
      <c r="H3522" s="36">
        <v>1</v>
      </c>
    </row>
    <row r="3523" spans="1:8">
      <c r="A3523" s="23">
        <v>2020</v>
      </c>
      <c r="B3523" s="23" t="s">
        <v>2366</v>
      </c>
      <c r="C3523" s="23" t="s">
        <v>514</v>
      </c>
      <c r="D3523" s="13" t="s">
        <v>185</v>
      </c>
      <c r="E3523" s="13" t="s">
        <v>1485</v>
      </c>
      <c r="F3523" s="13" t="s">
        <v>185</v>
      </c>
      <c r="G3523" s="13" t="s">
        <v>1488</v>
      </c>
      <c r="H3523" s="36">
        <v>4</v>
      </c>
    </row>
    <row r="3524" spans="1:8">
      <c r="A3524" s="23">
        <v>2020</v>
      </c>
      <c r="B3524" s="23" t="s">
        <v>2366</v>
      </c>
      <c r="C3524" s="23" t="s">
        <v>514</v>
      </c>
      <c r="D3524" s="13" t="s">
        <v>185</v>
      </c>
      <c r="E3524" s="13" t="s">
        <v>1485</v>
      </c>
      <c r="F3524" s="13" t="s">
        <v>185</v>
      </c>
      <c r="G3524" s="13" t="s">
        <v>1468</v>
      </c>
      <c r="H3524" s="36">
        <v>3</v>
      </c>
    </row>
    <row r="3525" spans="1:8">
      <c r="A3525" s="23">
        <v>2020</v>
      </c>
      <c r="B3525" s="23" t="s">
        <v>2366</v>
      </c>
      <c r="C3525" s="23" t="s">
        <v>514</v>
      </c>
      <c r="D3525" s="13" t="s">
        <v>185</v>
      </c>
      <c r="E3525" s="13" t="s">
        <v>1485</v>
      </c>
      <c r="F3525" s="13" t="s">
        <v>23</v>
      </c>
      <c r="G3525" s="13" t="s">
        <v>1490</v>
      </c>
      <c r="H3525" s="36">
        <v>1</v>
      </c>
    </row>
    <row r="3526" spans="1:8">
      <c r="A3526" s="23">
        <v>2020</v>
      </c>
      <c r="B3526" s="23" t="s">
        <v>2366</v>
      </c>
      <c r="C3526" s="23" t="s">
        <v>514</v>
      </c>
      <c r="D3526" s="13" t="s">
        <v>185</v>
      </c>
      <c r="E3526" s="13" t="s">
        <v>1485</v>
      </c>
      <c r="F3526" s="13" t="s">
        <v>185</v>
      </c>
      <c r="G3526" s="13" t="s">
        <v>584</v>
      </c>
      <c r="H3526" s="36">
        <v>4</v>
      </c>
    </row>
    <row r="3527" spans="1:8">
      <c r="A3527" s="23">
        <v>2020</v>
      </c>
      <c r="B3527" s="23" t="s">
        <v>2366</v>
      </c>
      <c r="C3527" s="23" t="s">
        <v>514</v>
      </c>
      <c r="D3527" s="13" t="s">
        <v>185</v>
      </c>
      <c r="E3527" s="13" t="s">
        <v>1461</v>
      </c>
      <c r="F3527" s="13" t="s">
        <v>23</v>
      </c>
      <c r="G3527" s="13" t="s">
        <v>1453</v>
      </c>
      <c r="H3527" s="36">
        <v>2</v>
      </c>
    </row>
    <row r="3528" spans="1:8">
      <c r="A3528" s="23">
        <v>2020</v>
      </c>
      <c r="B3528" s="23" t="s">
        <v>2366</v>
      </c>
      <c r="C3528" s="23" t="s">
        <v>514</v>
      </c>
      <c r="D3528" s="13" t="s">
        <v>185</v>
      </c>
      <c r="E3528" s="13" t="s">
        <v>1461</v>
      </c>
      <c r="F3528" s="13" t="s">
        <v>185</v>
      </c>
      <c r="G3528" s="13" t="s">
        <v>1455</v>
      </c>
      <c r="H3528" s="36">
        <v>1</v>
      </c>
    </row>
    <row r="3529" spans="1:8">
      <c r="A3529" s="23">
        <v>2020</v>
      </c>
      <c r="B3529" s="23" t="s">
        <v>2366</v>
      </c>
      <c r="C3529" s="23" t="s">
        <v>514</v>
      </c>
      <c r="D3529" s="13" t="s">
        <v>185</v>
      </c>
      <c r="E3529" s="13" t="s">
        <v>1461</v>
      </c>
      <c r="F3529" s="13" t="s">
        <v>185</v>
      </c>
      <c r="G3529" s="13" t="s">
        <v>1458</v>
      </c>
      <c r="H3529" s="36">
        <v>9</v>
      </c>
    </row>
    <row r="3530" spans="1:8">
      <c r="A3530" s="23">
        <v>2020</v>
      </c>
      <c r="B3530" s="23" t="s">
        <v>2366</v>
      </c>
      <c r="C3530" s="23" t="s">
        <v>514</v>
      </c>
      <c r="D3530" s="13" t="s">
        <v>185</v>
      </c>
      <c r="E3530" s="13" t="s">
        <v>1461</v>
      </c>
      <c r="F3530" s="13" t="s">
        <v>185</v>
      </c>
      <c r="G3530" s="13" t="s">
        <v>1485</v>
      </c>
      <c r="H3530" s="36">
        <v>3</v>
      </c>
    </row>
    <row r="3531" spans="1:8">
      <c r="A3531" s="23">
        <v>2020</v>
      </c>
      <c r="B3531" s="23" t="s">
        <v>2366</v>
      </c>
      <c r="C3531" s="23" t="s">
        <v>514</v>
      </c>
      <c r="D3531" s="13" t="s">
        <v>185</v>
      </c>
      <c r="E3531" s="13" t="s">
        <v>1461</v>
      </c>
      <c r="F3531" s="13" t="s">
        <v>23</v>
      </c>
      <c r="G3531" s="13" t="s">
        <v>1464</v>
      </c>
      <c r="H3531" s="36">
        <v>1</v>
      </c>
    </row>
    <row r="3532" spans="1:8">
      <c r="A3532" s="23">
        <v>2020</v>
      </c>
      <c r="B3532" s="23" t="s">
        <v>2366</v>
      </c>
      <c r="C3532" s="23" t="s">
        <v>514</v>
      </c>
      <c r="D3532" s="13" t="s">
        <v>185</v>
      </c>
      <c r="E3532" s="13" t="s">
        <v>1461</v>
      </c>
      <c r="F3532" s="13" t="s">
        <v>185</v>
      </c>
      <c r="G3532" s="13" t="s">
        <v>1468</v>
      </c>
      <c r="H3532" s="36">
        <v>1</v>
      </c>
    </row>
    <row r="3533" spans="1:8">
      <c r="A3533" s="23">
        <v>2020</v>
      </c>
      <c r="B3533" s="23" t="s">
        <v>2366</v>
      </c>
      <c r="C3533" s="23" t="s">
        <v>514</v>
      </c>
      <c r="D3533" s="13" t="s">
        <v>185</v>
      </c>
      <c r="E3533" s="13" t="s">
        <v>1461</v>
      </c>
      <c r="F3533" s="13" t="s">
        <v>23</v>
      </c>
      <c r="G3533" s="13" t="s">
        <v>1490</v>
      </c>
      <c r="H3533" s="36">
        <v>1</v>
      </c>
    </row>
    <row r="3534" spans="1:8">
      <c r="A3534" s="23">
        <v>2020</v>
      </c>
      <c r="B3534" s="23" t="s">
        <v>2366</v>
      </c>
      <c r="C3534" s="23" t="s">
        <v>514</v>
      </c>
      <c r="D3534" s="13" t="s">
        <v>185</v>
      </c>
      <c r="E3534" s="13" t="s">
        <v>1461</v>
      </c>
      <c r="F3534" s="13" t="s">
        <v>185</v>
      </c>
      <c r="G3534" s="13" t="s">
        <v>584</v>
      </c>
      <c r="H3534" s="36">
        <v>6</v>
      </c>
    </row>
    <row r="3535" spans="1:8">
      <c r="A3535" s="23">
        <v>2020</v>
      </c>
      <c r="B3535" s="23" t="s">
        <v>2366</v>
      </c>
      <c r="C3535" s="23" t="s">
        <v>514</v>
      </c>
      <c r="D3535" s="13" t="s">
        <v>185</v>
      </c>
      <c r="E3535" s="13" t="s">
        <v>1488</v>
      </c>
      <c r="F3535" s="13" t="s">
        <v>23</v>
      </c>
      <c r="G3535" s="13" t="s">
        <v>1453</v>
      </c>
      <c r="H3535" s="36">
        <v>3</v>
      </c>
    </row>
    <row r="3536" spans="1:8">
      <c r="A3536" s="23">
        <v>2020</v>
      </c>
      <c r="B3536" s="23" t="s">
        <v>2366</v>
      </c>
      <c r="C3536" s="23" t="s">
        <v>514</v>
      </c>
      <c r="D3536" s="13" t="s">
        <v>185</v>
      </c>
      <c r="E3536" s="13" t="s">
        <v>1488</v>
      </c>
      <c r="F3536" s="13" t="s">
        <v>185</v>
      </c>
      <c r="G3536" s="13" t="s">
        <v>559</v>
      </c>
      <c r="H3536" s="36">
        <v>1</v>
      </c>
    </row>
    <row r="3537" spans="1:8">
      <c r="A3537" s="23">
        <v>2020</v>
      </c>
      <c r="B3537" s="23" t="s">
        <v>2366</v>
      </c>
      <c r="C3537" s="23" t="s">
        <v>514</v>
      </c>
      <c r="D3537" s="13" t="s">
        <v>185</v>
      </c>
      <c r="E3537" s="13" t="s">
        <v>1488</v>
      </c>
      <c r="F3537" s="13" t="s">
        <v>185</v>
      </c>
      <c r="G3537" s="13" t="s">
        <v>1455</v>
      </c>
      <c r="H3537" s="36">
        <v>3</v>
      </c>
    </row>
    <row r="3538" spans="1:8">
      <c r="A3538" s="23">
        <v>2020</v>
      </c>
      <c r="B3538" s="23" t="s">
        <v>2366</v>
      </c>
      <c r="C3538" s="23" t="s">
        <v>514</v>
      </c>
      <c r="D3538" s="13" t="s">
        <v>185</v>
      </c>
      <c r="E3538" s="13" t="s">
        <v>1488</v>
      </c>
      <c r="F3538" s="13" t="s">
        <v>185</v>
      </c>
      <c r="G3538" s="13" t="s">
        <v>1485</v>
      </c>
      <c r="H3538" s="36">
        <v>2</v>
      </c>
    </row>
    <row r="3539" spans="1:8">
      <c r="A3539" s="23">
        <v>2020</v>
      </c>
      <c r="B3539" s="23" t="s">
        <v>2366</v>
      </c>
      <c r="C3539" s="23" t="s">
        <v>514</v>
      </c>
      <c r="D3539" s="13" t="s">
        <v>185</v>
      </c>
      <c r="E3539" s="13" t="s">
        <v>1488</v>
      </c>
      <c r="F3539" s="13" t="s">
        <v>185</v>
      </c>
      <c r="G3539" s="13" t="s">
        <v>584</v>
      </c>
      <c r="H3539" s="36">
        <v>1</v>
      </c>
    </row>
    <row r="3540" spans="1:8">
      <c r="A3540" s="23">
        <v>2020</v>
      </c>
      <c r="B3540" s="23" t="s">
        <v>2366</v>
      </c>
      <c r="C3540" s="23" t="s">
        <v>514</v>
      </c>
      <c r="D3540" s="13" t="s">
        <v>185</v>
      </c>
      <c r="E3540" s="13" t="s">
        <v>1468</v>
      </c>
      <c r="F3540" s="13" t="s">
        <v>185</v>
      </c>
      <c r="G3540" s="13" t="s">
        <v>1461</v>
      </c>
      <c r="H3540" s="36">
        <v>1</v>
      </c>
    </row>
    <row r="3541" spans="1:8">
      <c r="A3541" s="23">
        <v>2020</v>
      </c>
      <c r="B3541" s="23" t="s">
        <v>2366</v>
      </c>
      <c r="C3541" s="23" t="s">
        <v>514</v>
      </c>
      <c r="D3541" s="13" t="s">
        <v>185</v>
      </c>
      <c r="E3541" s="13" t="s">
        <v>584</v>
      </c>
      <c r="F3541" s="13" t="s">
        <v>23</v>
      </c>
      <c r="G3541" s="13" t="s">
        <v>1453</v>
      </c>
      <c r="H3541" s="36">
        <v>4</v>
      </c>
    </row>
    <row r="3542" spans="1:8">
      <c r="A3542" s="23">
        <v>2020</v>
      </c>
      <c r="B3542" s="23" t="s">
        <v>2366</v>
      </c>
      <c r="C3542" s="23" t="s">
        <v>514</v>
      </c>
      <c r="D3542" s="13" t="s">
        <v>185</v>
      </c>
      <c r="E3542" s="13" t="s">
        <v>584</v>
      </c>
      <c r="F3542" s="13" t="s">
        <v>185</v>
      </c>
      <c r="G3542" s="13" t="s">
        <v>1458</v>
      </c>
      <c r="H3542" s="36">
        <v>1</v>
      </c>
    </row>
    <row r="3543" spans="1:8">
      <c r="A3543" s="23">
        <v>2020</v>
      </c>
      <c r="B3543" s="23" t="s">
        <v>2366</v>
      </c>
      <c r="C3543" s="23" t="s">
        <v>514</v>
      </c>
      <c r="D3543" s="13" t="s">
        <v>185</v>
      </c>
      <c r="E3543" s="13" t="s">
        <v>584</v>
      </c>
      <c r="F3543" s="13" t="s">
        <v>185</v>
      </c>
      <c r="G3543" s="13" t="s">
        <v>1485</v>
      </c>
      <c r="H3543" s="36">
        <v>3</v>
      </c>
    </row>
    <row r="3544" spans="1:8">
      <c r="A3544" s="23">
        <v>2020</v>
      </c>
      <c r="B3544" s="23" t="s">
        <v>2366</v>
      </c>
      <c r="C3544" s="23" t="s">
        <v>514</v>
      </c>
      <c r="D3544" s="13" t="s">
        <v>185</v>
      </c>
      <c r="E3544" s="13" t="s">
        <v>584</v>
      </c>
      <c r="F3544" s="13" t="s">
        <v>185</v>
      </c>
      <c r="G3544" s="13" t="s">
        <v>1461</v>
      </c>
      <c r="H3544" s="36">
        <v>1</v>
      </c>
    </row>
    <row r="3545" spans="1:8">
      <c r="A3545" s="23">
        <v>2020</v>
      </c>
      <c r="B3545" s="23" t="s">
        <v>2366</v>
      </c>
      <c r="C3545" s="23" t="s">
        <v>514</v>
      </c>
      <c r="D3545" s="13" t="s">
        <v>185</v>
      </c>
      <c r="E3545" s="13" t="s">
        <v>584</v>
      </c>
      <c r="F3545" s="13" t="s">
        <v>185</v>
      </c>
      <c r="G3545" s="13" t="s">
        <v>1468</v>
      </c>
      <c r="H3545" s="36">
        <v>2</v>
      </c>
    </row>
    <row r="3546" spans="1:8">
      <c r="A3546" s="23">
        <v>2020</v>
      </c>
      <c r="B3546" s="23" t="s">
        <v>2366</v>
      </c>
      <c r="C3546" s="23" t="s">
        <v>514</v>
      </c>
      <c r="D3546" s="13" t="s">
        <v>185</v>
      </c>
      <c r="E3546" s="13" t="s">
        <v>584</v>
      </c>
      <c r="F3546" s="13" t="s">
        <v>23</v>
      </c>
      <c r="G3546" s="13" t="s">
        <v>1490</v>
      </c>
      <c r="H3546" s="36">
        <v>1</v>
      </c>
    </row>
    <row r="3547" spans="1:8">
      <c r="A3547" s="23">
        <v>2020</v>
      </c>
      <c r="B3547" s="23" t="s">
        <v>2366</v>
      </c>
      <c r="C3547" s="23" t="s">
        <v>514</v>
      </c>
      <c r="D3547" s="13" t="s">
        <v>185</v>
      </c>
      <c r="E3547" s="13" t="s">
        <v>584</v>
      </c>
      <c r="F3547" s="13" t="s">
        <v>184</v>
      </c>
      <c r="G3547" s="13" t="s">
        <v>1476</v>
      </c>
      <c r="H3547" s="36">
        <v>3</v>
      </c>
    </row>
    <row r="3548" spans="1:8">
      <c r="A3548" s="23">
        <v>2020</v>
      </c>
      <c r="B3548" s="23" t="s">
        <v>2366</v>
      </c>
      <c r="C3548" s="23" t="s">
        <v>514</v>
      </c>
      <c r="D3548" s="13" t="s">
        <v>3925</v>
      </c>
      <c r="E3548" s="13" t="s">
        <v>1457</v>
      </c>
      <c r="F3548" s="13" t="s">
        <v>185</v>
      </c>
      <c r="G3548" s="13" t="s">
        <v>1455</v>
      </c>
      <c r="H3548" s="36">
        <v>1</v>
      </c>
    </row>
    <row r="3549" spans="1:8">
      <c r="A3549" s="23">
        <v>2020</v>
      </c>
      <c r="B3549" s="23" t="s">
        <v>2366</v>
      </c>
      <c r="C3549" s="23" t="s">
        <v>514</v>
      </c>
      <c r="D3549" s="13" t="s">
        <v>3925</v>
      </c>
      <c r="E3549" s="13" t="s">
        <v>1457</v>
      </c>
      <c r="F3549" s="13" t="s">
        <v>184</v>
      </c>
      <c r="G3549" s="13" t="s">
        <v>1465</v>
      </c>
      <c r="H3549" s="36">
        <v>1</v>
      </c>
    </row>
    <row r="3550" spans="1:8">
      <c r="A3550" s="23">
        <v>2020</v>
      </c>
      <c r="B3550" s="23" t="s">
        <v>2366</v>
      </c>
      <c r="C3550" s="23" t="s">
        <v>514</v>
      </c>
      <c r="D3550" s="13" t="s">
        <v>3925</v>
      </c>
      <c r="E3550" s="13" t="s">
        <v>1457</v>
      </c>
      <c r="F3550" s="13" t="s">
        <v>185</v>
      </c>
      <c r="G3550" s="13" t="s">
        <v>1468</v>
      </c>
      <c r="H3550" s="36">
        <v>1</v>
      </c>
    </row>
    <row r="3551" spans="1:8">
      <c r="A3551" s="23">
        <v>2020</v>
      </c>
      <c r="B3551" s="23" t="s">
        <v>2366</v>
      </c>
      <c r="C3551" s="23" t="s">
        <v>514</v>
      </c>
      <c r="D3551" s="13" t="s">
        <v>3925</v>
      </c>
      <c r="E3551" s="13" t="s">
        <v>1486</v>
      </c>
      <c r="F3551" s="13" t="s">
        <v>23</v>
      </c>
      <c r="G3551" s="13" t="s">
        <v>1453</v>
      </c>
      <c r="H3551" s="36">
        <v>1</v>
      </c>
    </row>
    <row r="3552" spans="1:8">
      <c r="A3552" s="23">
        <v>2020</v>
      </c>
      <c r="B3552" s="23" t="s">
        <v>2366</v>
      </c>
      <c r="C3552" s="23" t="s">
        <v>514</v>
      </c>
      <c r="D3552" s="13" t="s">
        <v>3925</v>
      </c>
      <c r="E3552" s="13" t="s">
        <v>1486</v>
      </c>
      <c r="F3552" s="13" t="s">
        <v>185</v>
      </c>
      <c r="G3552" s="13" t="s">
        <v>559</v>
      </c>
      <c r="H3552" s="36">
        <v>2</v>
      </c>
    </row>
    <row r="3553" spans="1:8">
      <c r="A3553" s="23">
        <v>2020</v>
      </c>
      <c r="B3553" s="23" t="s">
        <v>2366</v>
      </c>
      <c r="C3553" s="23" t="s">
        <v>514</v>
      </c>
      <c r="D3553" s="13" t="s">
        <v>3925</v>
      </c>
      <c r="E3553" s="13" t="s">
        <v>1486</v>
      </c>
      <c r="F3553" s="13" t="s">
        <v>23</v>
      </c>
      <c r="G3553" s="13" t="s">
        <v>1464</v>
      </c>
      <c r="H3553" s="36">
        <v>1</v>
      </c>
    </row>
    <row r="3554" spans="1:8">
      <c r="A3554" s="23">
        <v>2020</v>
      </c>
      <c r="B3554" s="23" t="s">
        <v>2366</v>
      </c>
      <c r="C3554" s="23" t="s">
        <v>514</v>
      </c>
      <c r="D3554" s="13" t="s">
        <v>3925</v>
      </c>
      <c r="E3554" s="13" t="s">
        <v>1486</v>
      </c>
      <c r="F3554" s="13" t="s">
        <v>3925</v>
      </c>
      <c r="G3554" s="13" t="s">
        <v>1472</v>
      </c>
      <c r="H3554" s="36">
        <v>4</v>
      </c>
    </row>
    <row r="3555" spans="1:8">
      <c r="A3555" s="23">
        <v>2020</v>
      </c>
      <c r="B3555" s="23" t="s">
        <v>2366</v>
      </c>
      <c r="C3555" s="23" t="s">
        <v>514</v>
      </c>
      <c r="D3555" s="13" t="s">
        <v>3925</v>
      </c>
      <c r="E3555" s="13" t="s">
        <v>1486</v>
      </c>
      <c r="F3555" s="13" t="s">
        <v>3925</v>
      </c>
      <c r="G3555" s="13" t="s">
        <v>3872</v>
      </c>
      <c r="H3555" s="36">
        <v>2</v>
      </c>
    </row>
    <row r="3556" spans="1:8">
      <c r="A3556" s="23">
        <v>2020</v>
      </c>
      <c r="B3556" s="23" t="s">
        <v>2366</v>
      </c>
      <c r="C3556" s="23" t="s">
        <v>514</v>
      </c>
      <c r="D3556" s="13" t="s">
        <v>3925</v>
      </c>
      <c r="E3556" s="13" t="s">
        <v>1489</v>
      </c>
      <c r="F3556" s="13" t="s">
        <v>23</v>
      </c>
      <c r="G3556" s="13" t="s">
        <v>1453</v>
      </c>
      <c r="H3556" s="36">
        <v>2</v>
      </c>
    </row>
    <row r="3557" spans="1:8">
      <c r="A3557" s="23">
        <v>2020</v>
      </c>
      <c r="B3557" s="23" t="s">
        <v>2366</v>
      </c>
      <c r="C3557" s="23" t="s">
        <v>514</v>
      </c>
      <c r="D3557" s="13" t="s">
        <v>3925</v>
      </c>
      <c r="E3557" s="13" t="s">
        <v>1489</v>
      </c>
      <c r="F3557" s="13" t="s">
        <v>185</v>
      </c>
      <c r="G3557" s="13" t="s">
        <v>1488</v>
      </c>
      <c r="H3557" s="36">
        <v>1</v>
      </c>
    </row>
    <row r="3558" spans="1:8">
      <c r="A3558" s="23">
        <v>2020</v>
      </c>
      <c r="B3558" s="23" t="s">
        <v>2366</v>
      </c>
      <c r="C3558" s="23" t="s">
        <v>514</v>
      </c>
      <c r="D3558" s="13" t="s">
        <v>3925</v>
      </c>
      <c r="E3558" s="13" t="s">
        <v>1489</v>
      </c>
      <c r="F3558" s="13" t="s">
        <v>3925</v>
      </c>
      <c r="G3558" s="13" t="s">
        <v>1471</v>
      </c>
      <c r="H3558" s="36">
        <v>1</v>
      </c>
    </row>
    <row r="3559" spans="1:8">
      <c r="A3559" s="23">
        <v>2020</v>
      </c>
      <c r="B3559" s="23" t="s">
        <v>2366</v>
      </c>
      <c r="C3559" s="23" t="s">
        <v>514</v>
      </c>
      <c r="D3559" s="13" t="s">
        <v>3925</v>
      </c>
      <c r="E3559" s="13" t="s">
        <v>1489</v>
      </c>
      <c r="F3559" s="13" t="s">
        <v>3925</v>
      </c>
      <c r="G3559" s="13" t="s">
        <v>1487</v>
      </c>
      <c r="H3559" s="36">
        <v>1</v>
      </c>
    </row>
    <row r="3560" spans="1:8">
      <c r="A3560" s="23">
        <v>2020</v>
      </c>
      <c r="B3560" s="23" t="s">
        <v>2366</v>
      </c>
      <c r="C3560" s="23" t="s">
        <v>514</v>
      </c>
      <c r="D3560" s="13" t="s">
        <v>3925</v>
      </c>
      <c r="E3560" s="13" t="s">
        <v>1471</v>
      </c>
      <c r="F3560" s="13" t="s">
        <v>3925</v>
      </c>
      <c r="G3560" s="13" t="s">
        <v>3872</v>
      </c>
      <c r="H3560" s="36">
        <v>1</v>
      </c>
    </row>
    <row r="3561" spans="1:8">
      <c r="A3561" s="23">
        <v>2020</v>
      </c>
      <c r="B3561" s="23" t="s">
        <v>2366</v>
      </c>
      <c r="C3561" s="23" t="s">
        <v>514</v>
      </c>
      <c r="D3561" s="13" t="s">
        <v>3925</v>
      </c>
      <c r="E3561" s="13" t="s">
        <v>1472</v>
      </c>
      <c r="F3561" s="13" t="s">
        <v>23</v>
      </c>
      <c r="G3561" s="13" t="s">
        <v>1453</v>
      </c>
      <c r="H3561" s="36">
        <v>3</v>
      </c>
    </row>
    <row r="3562" spans="1:8">
      <c r="A3562" s="23">
        <v>2020</v>
      </c>
      <c r="B3562" s="23" t="s">
        <v>2366</v>
      </c>
      <c r="C3562" s="23" t="s">
        <v>514</v>
      </c>
      <c r="D3562" s="13" t="s">
        <v>3925</v>
      </c>
      <c r="E3562" s="13" t="s">
        <v>1472</v>
      </c>
      <c r="F3562" s="13" t="s">
        <v>23</v>
      </c>
      <c r="G3562" s="13" t="s">
        <v>1464</v>
      </c>
      <c r="H3562" s="36">
        <v>3</v>
      </c>
    </row>
    <row r="3563" spans="1:8">
      <c r="A3563" s="23">
        <v>2020</v>
      </c>
      <c r="B3563" s="23" t="s">
        <v>2366</v>
      </c>
      <c r="C3563" s="23" t="s">
        <v>514</v>
      </c>
      <c r="D3563" s="13" t="s">
        <v>3925</v>
      </c>
      <c r="E3563" s="13" t="s">
        <v>1472</v>
      </c>
      <c r="F3563" s="13" t="s">
        <v>3925</v>
      </c>
      <c r="G3563" s="13" t="s">
        <v>1486</v>
      </c>
      <c r="H3563" s="36">
        <v>1</v>
      </c>
    </row>
    <row r="3564" spans="1:8">
      <c r="A3564" s="23">
        <v>2020</v>
      </c>
      <c r="B3564" s="23" t="s">
        <v>2366</v>
      </c>
      <c r="C3564" s="23" t="s">
        <v>514</v>
      </c>
      <c r="D3564" s="13" t="s">
        <v>3925</v>
      </c>
      <c r="E3564" s="13" t="s">
        <v>1472</v>
      </c>
      <c r="F3564" s="13" t="s">
        <v>3925</v>
      </c>
      <c r="G3564" s="13" t="s">
        <v>1489</v>
      </c>
      <c r="H3564" s="36">
        <v>1</v>
      </c>
    </row>
    <row r="3565" spans="1:8">
      <c r="A3565" s="23">
        <v>2020</v>
      </c>
      <c r="B3565" s="23" t="s">
        <v>2366</v>
      </c>
      <c r="C3565" s="23" t="s">
        <v>514</v>
      </c>
      <c r="D3565" s="13" t="s">
        <v>3925</v>
      </c>
      <c r="E3565" s="13" t="s">
        <v>1472</v>
      </c>
      <c r="F3565" s="13" t="s">
        <v>3925</v>
      </c>
      <c r="G3565" s="13" t="s">
        <v>3872</v>
      </c>
      <c r="H3565" s="36">
        <v>1</v>
      </c>
    </row>
    <row r="3566" spans="1:8">
      <c r="A3566" s="23">
        <v>2020</v>
      </c>
      <c r="B3566" s="23" t="s">
        <v>2366</v>
      </c>
      <c r="C3566" s="23" t="s">
        <v>514</v>
      </c>
      <c r="D3566" s="13" t="s">
        <v>3925</v>
      </c>
      <c r="E3566" s="13" t="s">
        <v>1472</v>
      </c>
      <c r="F3566" s="13" t="s">
        <v>3925</v>
      </c>
      <c r="G3566" s="13" t="s">
        <v>1487</v>
      </c>
      <c r="H3566" s="36">
        <v>1</v>
      </c>
    </row>
    <row r="3567" spans="1:8">
      <c r="A3567" s="23">
        <v>2020</v>
      </c>
      <c r="B3567" s="23" t="s">
        <v>2366</v>
      </c>
      <c r="C3567" s="23" t="s">
        <v>514</v>
      </c>
      <c r="D3567" s="13" t="s">
        <v>3925</v>
      </c>
      <c r="E3567" s="13" t="s">
        <v>1472</v>
      </c>
      <c r="F3567" s="13" t="s">
        <v>23</v>
      </c>
      <c r="G3567" s="13" t="s">
        <v>1490</v>
      </c>
      <c r="H3567" s="36">
        <v>1</v>
      </c>
    </row>
    <row r="3568" spans="1:8">
      <c r="A3568" s="23">
        <v>2020</v>
      </c>
      <c r="B3568" s="23" t="s">
        <v>2366</v>
      </c>
      <c r="C3568" s="23" t="s">
        <v>514</v>
      </c>
      <c r="D3568" s="13" t="s">
        <v>3925</v>
      </c>
      <c r="E3568" s="13" t="s">
        <v>3872</v>
      </c>
      <c r="F3568" s="13" t="s">
        <v>3925</v>
      </c>
      <c r="G3568" s="13" t="s">
        <v>1471</v>
      </c>
      <c r="H3568" s="36">
        <v>1</v>
      </c>
    </row>
    <row r="3569" spans="1:8">
      <c r="A3569" s="23">
        <v>2020</v>
      </c>
      <c r="B3569" s="23" t="s">
        <v>2367</v>
      </c>
      <c r="C3569" s="23" t="s">
        <v>514</v>
      </c>
      <c r="D3569" s="13" t="s">
        <v>184</v>
      </c>
      <c r="E3569" s="13" t="s">
        <v>1476</v>
      </c>
      <c r="F3569" s="13" t="s">
        <v>23</v>
      </c>
      <c r="G3569" s="13" t="s">
        <v>1453</v>
      </c>
      <c r="H3569" s="36">
        <v>2</v>
      </c>
    </row>
    <row r="3570" spans="1:8">
      <c r="A3570" s="23">
        <v>2020</v>
      </c>
      <c r="B3570" s="23" t="s">
        <v>2367</v>
      </c>
      <c r="C3570" s="23" t="s">
        <v>514</v>
      </c>
      <c r="D3570" s="13" t="s">
        <v>184</v>
      </c>
      <c r="E3570" s="13" t="s">
        <v>1476</v>
      </c>
      <c r="F3570" s="13" t="s">
        <v>185</v>
      </c>
      <c r="G3570" s="13" t="s">
        <v>3926</v>
      </c>
      <c r="H3570" s="36">
        <v>1</v>
      </c>
    </row>
    <row r="3571" spans="1:8">
      <c r="A3571" s="23">
        <v>2020</v>
      </c>
      <c r="B3571" s="23" t="s">
        <v>2367</v>
      </c>
      <c r="C3571" s="23" t="s">
        <v>514</v>
      </c>
      <c r="D3571" s="13" t="s">
        <v>23</v>
      </c>
      <c r="E3571" s="13" t="s">
        <v>1453</v>
      </c>
      <c r="F3571" s="13" t="s">
        <v>23</v>
      </c>
      <c r="G3571" s="13" t="s">
        <v>1460</v>
      </c>
      <c r="H3571" s="36">
        <v>2</v>
      </c>
    </row>
    <row r="3572" spans="1:8">
      <c r="A3572" s="23">
        <v>2020</v>
      </c>
      <c r="B3572" s="23" t="s">
        <v>2367</v>
      </c>
      <c r="C3572" s="23" t="s">
        <v>514</v>
      </c>
      <c r="D3572" s="13" t="s">
        <v>23</v>
      </c>
      <c r="E3572" s="13" t="s">
        <v>1453</v>
      </c>
      <c r="F3572" s="13" t="s">
        <v>23</v>
      </c>
      <c r="G3572" s="13" t="s">
        <v>1464</v>
      </c>
      <c r="H3572" s="36">
        <v>5</v>
      </c>
    </row>
    <row r="3573" spans="1:8">
      <c r="A3573" s="23">
        <v>2020</v>
      </c>
      <c r="B3573" s="23" t="s">
        <v>2367</v>
      </c>
      <c r="C3573" s="23" t="s">
        <v>514</v>
      </c>
      <c r="D3573" s="13" t="s">
        <v>23</v>
      </c>
      <c r="E3573" s="13" t="s">
        <v>1453</v>
      </c>
      <c r="F3573" s="13" t="s">
        <v>3925</v>
      </c>
      <c r="G3573" s="13" t="s">
        <v>1472</v>
      </c>
      <c r="H3573" s="36">
        <v>3</v>
      </c>
    </row>
    <row r="3574" spans="1:8">
      <c r="A3574" s="23">
        <v>2020</v>
      </c>
      <c r="B3574" s="23" t="s">
        <v>2367</v>
      </c>
      <c r="C3574" s="23" t="s">
        <v>514</v>
      </c>
      <c r="D3574" s="13" t="s">
        <v>23</v>
      </c>
      <c r="E3574" s="13" t="s">
        <v>1453</v>
      </c>
      <c r="F3574" s="13" t="s">
        <v>23</v>
      </c>
      <c r="G3574" s="13" t="s">
        <v>1490</v>
      </c>
      <c r="H3574" s="36">
        <v>6</v>
      </c>
    </row>
    <row r="3575" spans="1:8">
      <c r="A3575" s="23">
        <v>2020</v>
      </c>
      <c r="B3575" s="23" t="s">
        <v>2367</v>
      </c>
      <c r="C3575" s="23" t="s">
        <v>514</v>
      </c>
      <c r="D3575" s="13" t="s">
        <v>23</v>
      </c>
      <c r="E3575" s="13" t="s">
        <v>1453</v>
      </c>
      <c r="F3575" s="13" t="s">
        <v>184</v>
      </c>
      <c r="G3575" s="13" t="s">
        <v>1476</v>
      </c>
      <c r="H3575" s="36">
        <v>1</v>
      </c>
    </row>
    <row r="3576" spans="1:8">
      <c r="A3576" s="23">
        <v>2020</v>
      </c>
      <c r="B3576" s="23" t="s">
        <v>2367</v>
      </c>
      <c r="C3576" s="23" t="s">
        <v>514</v>
      </c>
      <c r="D3576" s="13" t="s">
        <v>23</v>
      </c>
      <c r="E3576" s="13" t="s">
        <v>1453</v>
      </c>
      <c r="F3576" s="13" t="s">
        <v>185</v>
      </c>
      <c r="G3576" s="13" t="s">
        <v>584</v>
      </c>
      <c r="H3576" s="36">
        <v>1</v>
      </c>
    </row>
    <row r="3577" spans="1:8">
      <c r="A3577" s="23">
        <v>2020</v>
      </c>
      <c r="B3577" s="23" t="s">
        <v>2367</v>
      </c>
      <c r="C3577" s="23" t="s">
        <v>514</v>
      </c>
      <c r="D3577" s="13" t="s">
        <v>23</v>
      </c>
      <c r="E3577" s="13" t="s">
        <v>1464</v>
      </c>
      <c r="F3577" s="13" t="s">
        <v>23</v>
      </c>
      <c r="G3577" s="13" t="s">
        <v>1453</v>
      </c>
      <c r="H3577" s="36">
        <v>1</v>
      </c>
    </row>
    <row r="3578" spans="1:8">
      <c r="A3578" s="23">
        <v>2020</v>
      </c>
      <c r="B3578" s="23" t="s">
        <v>2367</v>
      </c>
      <c r="C3578" s="23" t="s">
        <v>514</v>
      </c>
      <c r="D3578" s="13" t="s">
        <v>23</v>
      </c>
      <c r="E3578" s="13" t="s">
        <v>1464</v>
      </c>
      <c r="F3578" s="13" t="s">
        <v>185</v>
      </c>
      <c r="G3578" s="13" t="s">
        <v>1468</v>
      </c>
      <c r="H3578" s="36">
        <v>1</v>
      </c>
    </row>
    <row r="3579" spans="1:8">
      <c r="A3579" s="23">
        <v>2020</v>
      </c>
      <c r="B3579" s="23" t="s">
        <v>2367</v>
      </c>
      <c r="C3579" s="23" t="s">
        <v>514</v>
      </c>
      <c r="D3579" s="13" t="s">
        <v>23</v>
      </c>
      <c r="E3579" s="13" t="s">
        <v>1464</v>
      </c>
      <c r="F3579" s="13" t="s">
        <v>23</v>
      </c>
      <c r="G3579" s="13" t="s">
        <v>3873</v>
      </c>
      <c r="H3579" s="36">
        <v>3</v>
      </c>
    </row>
    <row r="3580" spans="1:8">
      <c r="A3580" s="23">
        <v>2020</v>
      </c>
      <c r="B3580" s="23" t="s">
        <v>2367</v>
      </c>
      <c r="C3580" s="23" t="s">
        <v>514</v>
      </c>
      <c r="D3580" s="13" t="s">
        <v>23</v>
      </c>
      <c r="E3580" s="13" t="s">
        <v>3873</v>
      </c>
      <c r="F3580" s="13" t="s">
        <v>23</v>
      </c>
      <c r="G3580" s="13" t="s">
        <v>1453</v>
      </c>
      <c r="H3580" s="36">
        <v>1</v>
      </c>
    </row>
    <row r="3581" spans="1:8">
      <c r="A3581" s="23">
        <v>2020</v>
      </c>
      <c r="B3581" s="23" t="s">
        <v>2367</v>
      </c>
      <c r="C3581" s="23" t="s">
        <v>514</v>
      </c>
      <c r="D3581" s="13" t="s">
        <v>23</v>
      </c>
      <c r="E3581" s="13" t="s">
        <v>3899</v>
      </c>
      <c r="F3581" s="13" t="s">
        <v>23</v>
      </c>
      <c r="G3581" s="13" t="s">
        <v>1453</v>
      </c>
      <c r="H3581" s="36">
        <v>1</v>
      </c>
    </row>
    <row r="3582" spans="1:8">
      <c r="A3582" s="23">
        <v>2020</v>
      </c>
      <c r="B3582" s="23" t="s">
        <v>2367</v>
      </c>
      <c r="C3582" s="23" t="s">
        <v>514</v>
      </c>
      <c r="D3582" s="13" t="s">
        <v>23</v>
      </c>
      <c r="E3582" s="13" t="s">
        <v>1490</v>
      </c>
      <c r="F3582" s="13" t="s">
        <v>23</v>
      </c>
      <c r="G3582" s="13" t="s">
        <v>1453</v>
      </c>
      <c r="H3582" s="36">
        <v>13</v>
      </c>
    </row>
    <row r="3583" spans="1:8">
      <c r="A3583" s="23">
        <v>2020</v>
      </c>
      <c r="B3583" s="23" t="s">
        <v>2367</v>
      </c>
      <c r="C3583" s="23" t="s">
        <v>514</v>
      </c>
      <c r="D3583" s="13" t="s">
        <v>23</v>
      </c>
      <c r="E3583" s="13" t="s">
        <v>1490</v>
      </c>
      <c r="F3583" s="13" t="s">
        <v>185</v>
      </c>
      <c r="G3583" s="13" t="s">
        <v>1485</v>
      </c>
      <c r="H3583" s="36">
        <v>1</v>
      </c>
    </row>
    <row r="3584" spans="1:8">
      <c r="A3584" s="23">
        <v>2020</v>
      </c>
      <c r="B3584" s="23" t="s">
        <v>2367</v>
      </c>
      <c r="C3584" s="23" t="s">
        <v>514</v>
      </c>
      <c r="D3584" s="13" t="s">
        <v>23</v>
      </c>
      <c r="E3584" s="13" t="s">
        <v>1490</v>
      </c>
      <c r="F3584" s="13" t="s">
        <v>185</v>
      </c>
      <c r="G3584" s="13" t="s">
        <v>1461</v>
      </c>
      <c r="H3584" s="36">
        <v>3</v>
      </c>
    </row>
    <row r="3585" spans="1:8">
      <c r="A3585" s="23">
        <v>2020</v>
      </c>
      <c r="B3585" s="23" t="s">
        <v>2367</v>
      </c>
      <c r="C3585" s="23" t="s">
        <v>514</v>
      </c>
      <c r="D3585" s="13" t="s">
        <v>23</v>
      </c>
      <c r="E3585" s="13" t="s">
        <v>1490</v>
      </c>
      <c r="F3585" s="13" t="s">
        <v>185</v>
      </c>
      <c r="G3585" s="13" t="s">
        <v>1488</v>
      </c>
      <c r="H3585" s="36">
        <v>1</v>
      </c>
    </row>
    <row r="3586" spans="1:8">
      <c r="A3586" s="23">
        <v>2020</v>
      </c>
      <c r="B3586" s="23" t="s">
        <v>2367</v>
      </c>
      <c r="C3586" s="23" t="s">
        <v>514</v>
      </c>
      <c r="D3586" s="13" t="s">
        <v>23</v>
      </c>
      <c r="E3586" s="13" t="s">
        <v>1490</v>
      </c>
      <c r="F3586" s="13" t="s">
        <v>23</v>
      </c>
      <c r="G3586" s="13" t="s">
        <v>1464</v>
      </c>
      <c r="H3586" s="36">
        <v>5</v>
      </c>
    </row>
    <row r="3587" spans="1:8">
      <c r="A3587" s="23">
        <v>2020</v>
      </c>
      <c r="B3587" s="23" t="s">
        <v>2367</v>
      </c>
      <c r="C3587" s="23" t="s">
        <v>514</v>
      </c>
      <c r="D3587" s="13" t="s">
        <v>23</v>
      </c>
      <c r="E3587" s="13" t="s">
        <v>1490</v>
      </c>
      <c r="F3587" s="13" t="s">
        <v>3925</v>
      </c>
      <c r="G3587" s="13" t="s">
        <v>1472</v>
      </c>
      <c r="H3587" s="36">
        <v>1</v>
      </c>
    </row>
    <row r="3588" spans="1:8">
      <c r="A3588" s="23">
        <v>2020</v>
      </c>
      <c r="B3588" s="23" t="s">
        <v>2367</v>
      </c>
      <c r="C3588" s="23" t="s">
        <v>514</v>
      </c>
      <c r="D3588" s="13" t="s">
        <v>23</v>
      </c>
      <c r="E3588" s="13" t="s">
        <v>1490</v>
      </c>
      <c r="F3588" s="13" t="s">
        <v>23</v>
      </c>
      <c r="G3588" s="13" t="s">
        <v>3899</v>
      </c>
      <c r="H3588" s="36">
        <v>6</v>
      </c>
    </row>
    <row r="3589" spans="1:8">
      <c r="A3589" s="23">
        <v>2020</v>
      </c>
      <c r="B3589" s="23" t="s">
        <v>2367</v>
      </c>
      <c r="C3589" s="23" t="s">
        <v>514</v>
      </c>
      <c r="D3589" s="13" t="s">
        <v>185</v>
      </c>
      <c r="E3589" s="13" t="s">
        <v>559</v>
      </c>
      <c r="F3589" s="13" t="s">
        <v>23</v>
      </c>
      <c r="G3589" s="13" t="s">
        <v>1453</v>
      </c>
      <c r="H3589" s="36">
        <v>2</v>
      </c>
    </row>
    <row r="3590" spans="1:8">
      <c r="A3590" s="23">
        <v>2020</v>
      </c>
      <c r="B3590" s="23" t="s">
        <v>2367</v>
      </c>
      <c r="C3590" s="23" t="s">
        <v>514</v>
      </c>
      <c r="D3590" s="13" t="s">
        <v>185</v>
      </c>
      <c r="E3590" s="13" t="s">
        <v>1455</v>
      </c>
      <c r="F3590" s="13" t="s">
        <v>23</v>
      </c>
      <c r="G3590" s="13" t="s">
        <v>1453</v>
      </c>
      <c r="H3590" s="36">
        <v>1</v>
      </c>
    </row>
    <row r="3591" spans="1:8">
      <c r="A3591" s="23">
        <v>2020</v>
      </c>
      <c r="B3591" s="23" t="s">
        <v>2367</v>
      </c>
      <c r="C3591" s="23" t="s">
        <v>514</v>
      </c>
      <c r="D3591" s="13" t="s">
        <v>185</v>
      </c>
      <c r="E3591" s="13" t="s">
        <v>1455</v>
      </c>
      <c r="F3591" s="13" t="s">
        <v>3925</v>
      </c>
      <c r="G3591" s="13" t="s">
        <v>1457</v>
      </c>
      <c r="H3591" s="36">
        <v>1</v>
      </c>
    </row>
    <row r="3592" spans="1:8">
      <c r="A3592" s="23">
        <v>2020</v>
      </c>
      <c r="B3592" s="23" t="s">
        <v>2367</v>
      </c>
      <c r="C3592" s="23" t="s">
        <v>514</v>
      </c>
      <c r="D3592" s="13" t="s">
        <v>185</v>
      </c>
      <c r="E3592" s="13" t="s">
        <v>1455</v>
      </c>
      <c r="F3592" s="13" t="s">
        <v>185</v>
      </c>
      <c r="G3592" s="13" t="s">
        <v>1485</v>
      </c>
      <c r="H3592" s="36">
        <v>2</v>
      </c>
    </row>
    <row r="3593" spans="1:8">
      <c r="A3593" s="23">
        <v>2020</v>
      </c>
      <c r="B3593" s="23" t="s">
        <v>2367</v>
      </c>
      <c r="C3593" s="23" t="s">
        <v>514</v>
      </c>
      <c r="D3593" s="13" t="s">
        <v>185</v>
      </c>
      <c r="E3593" s="13" t="s">
        <v>1455</v>
      </c>
      <c r="F3593" s="13" t="s">
        <v>185</v>
      </c>
      <c r="G3593" s="13" t="s">
        <v>1488</v>
      </c>
      <c r="H3593" s="36">
        <v>8</v>
      </c>
    </row>
    <row r="3594" spans="1:8">
      <c r="A3594" s="23">
        <v>2020</v>
      </c>
      <c r="B3594" s="23" t="s">
        <v>2367</v>
      </c>
      <c r="C3594" s="23" t="s">
        <v>514</v>
      </c>
      <c r="D3594" s="13" t="s">
        <v>185</v>
      </c>
      <c r="E3594" s="13" t="s">
        <v>1455</v>
      </c>
      <c r="F3594" s="13" t="s">
        <v>185</v>
      </c>
      <c r="G3594" s="13" t="s">
        <v>584</v>
      </c>
      <c r="H3594" s="36">
        <v>2</v>
      </c>
    </row>
    <row r="3595" spans="1:8">
      <c r="A3595" s="23">
        <v>2020</v>
      </c>
      <c r="B3595" s="23" t="s">
        <v>2367</v>
      </c>
      <c r="C3595" s="23" t="s">
        <v>514</v>
      </c>
      <c r="D3595" s="13" t="s">
        <v>185</v>
      </c>
      <c r="E3595" s="13" t="s">
        <v>1458</v>
      </c>
      <c r="F3595" s="13" t="s">
        <v>23</v>
      </c>
      <c r="G3595" s="13" t="s">
        <v>1460</v>
      </c>
      <c r="H3595" s="36">
        <v>1</v>
      </c>
    </row>
    <row r="3596" spans="1:8">
      <c r="A3596" s="23">
        <v>2020</v>
      </c>
      <c r="B3596" s="23" t="s">
        <v>2367</v>
      </c>
      <c r="C3596" s="23" t="s">
        <v>514</v>
      </c>
      <c r="D3596" s="13" t="s">
        <v>185</v>
      </c>
      <c r="E3596" s="13" t="s">
        <v>1458</v>
      </c>
      <c r="F3596" s="13" t="s">
        <v>185</v>
      </c>
      <c r="G3596" s="13" t="s">
        <v>1461</v>
      </c>
      <c r="H3596" s="36">
        <v>2</v>
      </c>
    </row>
    <row r="3597" spans="1:8">
      <c r="A3597" s="23">
        <v>2020</v>
      </c>
      <c r="B3597" s="23" t="s">
        <v>2367</v>
      </c>
      <c r="C3597" s="23" t="s">
        <v>514</v>
      </c>
      <c r="D3597" s="13" t="s">
        <v>185</v>
      </c>
      <c r="E3597" s="13" t="s">
        <v>1458</v>
      </c>
      <c r="F3597" s="13" t="s">
        <v>23</v>
      </c>
      <c r="G3597" s="13" t="s">
        <v>1464</v>
      </c>
      <c r="H3597" s="36">
        <v>3</v>
      </c>
    </row>
    <row r="3598" spans="1:8">
      <c r="A3598" s="23">
        <v>2020</v>
      </c>
      <c r="B3598" s="23" t="s">
        <v>2367</v>
      </c>
      <c r="C3598" s="23" t="s">
        <v>514</v>
      </c>
      <c r="D3598" s="13" t="s">
        <v>185</v>
      </c>
      <c r="E3598" s="13" t="s">
        <v>1458</v>
      </c>
      <c r="F3598" s="13" t="s">
        <v>23</v>
      </c>
      <c r="G3598" s="13" t="s">
        <v>1490</v>
      </c>
      <c r="H3598" s="36">
        <v>1</v>
      </c>
    </row>
    <row r="3599" spans="1:8">
      <c r="A3599" s="23">
        <v>2020</v>
      </c>
      <c r="B3599" s="23" t="s">
        <v>2367</v>
      </c>
      <c r="C3599" s="23" t="s">
        <v>514</v>
      </c>
      <c r="D3599" s="13" t="s">
        <v>185</v>
      </c>
      <c r="E3599" s="13" t="s">
        <v>1458</v>
      </c>
      <c r="F3599" s="13" t="s">
        <v>185</v>
      </c>
      <c r="G3599" s="13" t="s">
        <v>584</v>
      </c>
      <c r="H3599" s="36">
        <v>2</v>
      </c>
    </row>
    <row r="3600" spans="1:8">
      <c r="A3600" s="23">
        <v>2020</v>
      </c>
      <c r="B3600" s="23" t="s">
        <v>2367</v>
      </c>
      <c r="C3600" s="23" t="s">
        <v>514</v>
      </c>
      <c r="D3600" s="13" t="s">
        <v>185</v>
      </c>
      <c r="E3600" s="13" t="s">
        <v>1485</v>
      </c>
      <c r="F3600" s="13" t="s">
        <v>23</v>
      </c>
      <c r="G3600" s="13" t="s">
        <v>1453</v>
      </c>
      <c r="H3600" s="36">
        <v>4</v>
      </c>
    </row>
    <row r="3601" spans="1:8">
      <c r="A3601" s="23">
        <v>2020</v>
      </c>
      <c r="B3601" s="23" t="s">
        <v>2367</v>
      </c>
      <c r="C3601" s="23" t="s">
        <v>514</v>
      </c>
      <c r="D3601" s="13" t="s">
        <v>185</v>
      </c>
      <c r="E3601" s="13" t="s">
        <v>1485</v>
      </c>
      <c r="F3601" s="13" t="s">
        <v>185</v>
      </c>
      <c r="G3601" s="13" t="s">
        <v>1455</v>
      </c>
      <c r="H3601" s="36">
        <v>1</v>
      </c>
    </row>
    <row r="3602" spans="1:8">
      <c r="A3602" s="23">
        <v>2020</v>
      </c>
      <c r="B3602" s="23" t="s">
        <v>2367</v>
      </c>
      <c r="C3602" s="23" t="s">
        <v>514</v>
      </c>
      <c r="D3602" s="13" t="s">
        <v>185</v>
      </c>
      <c r="E3602" s="13" t="s">
        <v>1485</v>
      </c>
      <c r="F3602" s="13" t="s">
        <v>185</v>
      </c>
      <c r="G3602" s="13" t="s">
        <v>1458</v>
      </c>
      <c r="H3602" s="36">
        <v>2</v>
      </c>
    </row>
    <row r="3603" spans="1:8">
      <c r="A3603" s="23">
        <v>2020</v>
      </c>
      <c r="B3603" s="23" t="s">
        <v>2367</v>
      </c>
      <c r="C3603" s="23" t="s">
        <v>514</v>
      </c>
      <c r="D3603" s="13" t="s">
        <v>185</v>
      </c>
      <c r="E3603" s="13" t="s">
        <v>1485</v>
      </c>
      <c r="F3603" s="13" t="s">
        <v>185</v>
      </c>
      <c r="G3603" s="13" t="s">
        <v>1461</v>
      </c>
      <c r="H3603" s="36">
        <v>1</v>
      </c>
    </row>
    <row r="3604" spans="1:8">
      <c r="A3604" s="23">
        <v>2020</v>
      </c>
      <c r="B3604" s="23" t="s">
        <v>2367</v>
      </c>
      <c r="C3604" s="23" t="s">
        <v>514</v>
      </c>
      <c r="D3604" s="13" t="s">
        <v>185</v>
      </c>
      <c r="E3604" s="13" t="s">
        <v>1485</v>
      </c>
      <c r="F3604" s="13" t="s">
        <v>185</v>
      </c>
      <c r="G3604" s="13" t="s">
        <v>1488</v>
      </c>
      <c r="H3604" s="36">
        <v>4</v>
      </c>
    </row>
    <row r="3605" spans="1:8">
      <c r="A3605" s="23">
        <v>2020</v>
      </c>
      <c r="B3605" s="23" t="s">
        <v>2367</v>
      </c>
      <c r="C3605" s="23" t="s">
        <v>514</v>
      </c>
      <c r="D3605" s="13" t="s">
        <v>185</v>
      </c>
      <c r="E3605" s="13" t="s">
        <v>1485</v>
      </c>
      <c r="F3605" s="13" t="s">
        <v>185</v>
      </c>
      <c r="G3605" s="13" t="s">
        <v>1468</v>
      </c>
      <c r="H3605" s="36">
        <v>1</v>
      </c>
    </row>
    <row r="3606" spans="1:8">
      <c r="A3606" s="23">
        <v>2020</v>
      </c>
      <c r="B3606" s="23" t="s">
        <v>2367</v>
      </c>
      <c r="C3606" s="23" t="s">
        <v>514</v>
      </c>
      <c r="D3606" s="13" t="s">
        <v>185</v>
      </c>
      <c r="E3606" s="13" t="s">
        <v>1485</v>
      </c>
      <c r="F3606" s="13" t="s">
        <v>23</v>
      </c>
      <c r="G3606" s="13" t="s">
        <v>1490</v>
      </c>
      <c r="H3606" s="36">
        <v>1</v>
      </c>
    </row>
    <row r="3607" spans="1:8">
      <c r="A3607" s="23">
        <v>2020</v>
      </c>
      <c r="B3607" s="23" t="s">
        <v>2367</v>
      </c>
      <c r="C3607" s="23" t="s">
        <v>514</v>
      </c>
      <c r="D3607" s="13" t="s">
        <v>185</v>
      </c>
      <c r="E3607" s="13" t="s">
        <v>1485</v>
      </c>
      <c r="F3607" s="13" t="s">
        <v>185</v>
      </c>
      <c r="G3607" s="13" t="s">
        <v>584</v>
      </c>
      <c r="H3607" s="36">
        <v>4</v>
      </c>
    </row>
    <row r="3608" spans="1:8">
      <c r="A3608" s="23">
        <v>2020</v>
      </c>
      <c r="B3608" s="23" t="s">
        <v>2367</v>
      </c>
      <c r="C3608" s="23" t="s">
        <v>514</v>
      </c>
      <c r="D3608" s="13" t="s">
        <v>185</v>
      </c>
      <c r="E3608" s="13" t="s">
        <v>1461</v>
      </c>
      <c r="F3608" s="13" t="s">
        <v>23</v>
      </c>
      <c r="G3608" s="13" t="s">
        <v>1453</v>
      </c>
      <c r="H3608" s="36">
        <v>3</v>
      </c>
    </row>
    <row r="3609" spans="1:8">
      <c r="A3609" s="23">
        <v>2020</v>
      </c>
      <c r="B3609" s="23" t="s">
        <v>2367</v>
      </c>
      <c r="C3609" s="23" t="s">
        <v>514</v>
      </c>
      <c r="D3609" s="13" t="s">
        <v>185</v>
      </c>
      <c r="E3609" s="13" t="s">
        <v>1461</v>
      </c>
      <c r="F3609" s="13" t="s">
        <v>185</v>
      </c>
      <c r="G3609" s="13" t="s">
        <v>1458</v>
      </c>
      <c r="H3609" s="36">
        <v>11</v>
      </c>
    </row>
    <row r="3610" spans="1:8">
      <c r="A3610" s="23">
        <v>2020</v>
      </c>
      <c r="B3610" s="23" t="s">
        <v>2367</v>
      </c>
      <c r="C3610" s="23" t="s">
        <v>514</v>
      </c>
      <c r="D3610" s="13" t="s">
        <v>185</v>
      </c>
      <c r="E3610" s="13" t="s">
        <v>1461</v>
      </c>
      <c r="F3610" s="13" t="s">
        <v>185</v>
      </c>
      <c r="G3610" s="13" t="s">
        <v>1485</v>
      </c>
      <c r="H3610" s="36">
        <v>4</v>
      </c>
    </row>
    <row r="3611" spans="1:8">
      <c r="A3611" s="23">
        <v>2020</v>
      </c>
      <c r="B3611" s="23" t="s">
        <v>2367</v>
      </c>
      <c r="C3611" s="23" t="s">
        <v>514</v>
      </c>
      <c r="D3611" s="13" t="s">
        <v>185</v>
      </c>
      <c r="E3611" s="13" t="s">
        <v>1461</v>
      </c>
      <c r="F3611" s="13" t="s">
        <v>23</v>
      </c>
      <c r="G3611" s="13" t="s">
        <v>1464</v>
      </c>
      <c r="H3611" s="36">
        <v>2</v>
      </c>
    </row>
    <row r="3612" spans="1:8">
      <c r="A3612" s="23">
        <v>2020</v>
      </c>
      <c r="B3612" s="23" t="s">
        <v>2367</v>
      </c>
      <c r="C3612" s="23" t="s">
        <v>514</v>
      </c>
      <c r="D3612" s="13" t="s">
        <v>185</v>
      </c>
      <c r="E3612" s="13" t="s">
        <v>1461</v>
      </c>
      <c r="F3612" s="13" t="s">
        <v>185</v>
      </c>
      <c r="G3612" s="13" t="s">
        <v>3926</v>
      </c>
      <c r="H3612" s="36">
        <v>1</v>
      </c>
    </row>
    <row r="3613" spans="1:8">
      <c r="A3613" s="23">
        <v>2020</v>
      </c>
      <c r="B3613" s="23" t="s">
        <v>2367</v>
      </c>
      <c r="C3613" s="23" t="s">
        <v>514</v>
      </c>
      <c r="D3613" s="13" t="s">
        <v>185</v>
      </c>
      <c r="E3613" s="13" t="s">
        <v>1461</v>
      </c>
      <c r="F3613" s="13" t="s">
        <v>23</v>
      </c>
      <c r="G3613" s="13" t="s">
        <v>1490</v>
      </c>
      <c r="H3613" s="36">
        <v>1</v>
      </c>
    </row>
    <row r="3614" spans="1:8">
      <c r="A3614" s="23">
        <v>2020</v>
      </c>
      <c r="B3614" s="23" t="s">
        <v>2367</v>
      </c>
      <c r="C3614" s="23" t="s">
        <v>514</v>
      </c>
      <c r="D3614" s="13" t="s">
        <v>185</v>
      </c>
      <c r="E3614" s="13" t="s">
        <v>1461</v>
      </c>
      <c r="F3614" s="13" t="s">
        <v>185</v>
      </c>
      <c r="G3614" s="13" t="s">
        <v>584</v>
      </c>
      <c r="H3614" s="36">
        <v>7</v>
      </c>
    </row>
    <row r="3615" spans="1:8">
      <c r="A3615" s="23">
        <v>2020</v>
      </c>
      <c r="B3615" s="23" t="s">
        <v>2367</v>
      </c>
      <c r="C3615" s="23" t="s">
        <v>514</v>
      </c>
      <c r="D3615" s="13" t="s">
        <v>185</v>
      </c>
      <c r="E3615" s="13" t="s">
        <v>1488</v>
      </c>
      <c r="F3615" s="13" t="s">
        <v>23</v>
      </c>
      <c r="G3615" s="13" t="s">
        <v>1453</v>
      </c>
      <c r="H3615" s="36">
        <v>2</v>
      </c>
    </row>
    <row r="3616" spans="1:8">
      <c r="A3616" s="23">
        <v>2020</v>
      </c>
      <c r="B3616" s="23" t="s">
        <v>2367</v>
      </c>
      <c r="C3616" s="23" t="s">
        <v>514</v>
      </c>
      <c r="D3616" s="13" t="s">
        <v>185</v>
      </c>
      <c r="E3616" s="13" t="s">
        <v>1488</v>
      </c>
      <c r="F3616" s="13" t="s">
        <v>185</v>
      </c>
      <c r="G3616" s="13" t="s">
        <v>1455</v>
      </c>
      <c r="H3616" s="36">
        <v>2</v>
      </c>
    </row>
    <row r="3617" spans="1:8">
      <c r="A3617" s="23">
        <v>2020</v>
      </c>
      <c r="B3617" s="23" t="s">
        <v>2367</v>
      </c>
      <c r="C3617" s="23" t="s">
        <v>514</v>
      </c>
      <c r="D3617" s="13" t="s">
        <v>185</v>
      </c>
      <c r="E3617" s="13" t="s">
        <v>1488</v>
      </c>
      <c r="F3617" s="13" t="s">
        <v>3925</v>
      </c>
      <c r="G3617" s="13" t="s">
        <v>1457</v>
      </c>
      <c r="H3617" s="36">
        <v>1</v>
      </c>
    </row>
    <row r="3618" spans="1:8">
      <c r="A3618" s="23">
        <v>2020</v>
      </c>
      <c r="B3618" s="23" t="s">
        <v>2367</v>
      </c>
      <c r="C3618" s="23" t="s">
        <v>514</v>
      </c>
      <c r="D3618" s="13" t="s">
        <v>185</v>
      </c>
      <c r="E3618" s="13" t="s">
        <v>1488</v>
      </c>
      <c r="F3618" s="13" t="s">
        <v>185</v>
      </c>
      <c r="G3618" s="13" t="s">
        <v>1485</v>
      </c>
      <c r="H3618" s="36">
        <v>1</v>
      </c>
    </row>
    <row r="3619" spans="1:8">
      <c r="A3619" s="23">
        <v>2020</v>
      </c>
      <c r="B3619" s="23" t="s">
        <v>2367</v>
      </c>
      <c r="C3619" s="23" t="s">
        <v>514</v>
      </c>
      <c r="D3619" s="13" t="s">
        <v>185</v>
      </c>
      <c r="E3619" s="13" t="s">
        <v>1488</v>
      </c>
      <c r="F3619" s="13" t="s">
        <v>23</v>
      </c>
      <c r="G3619" s="13" t="s">
        <v>3899</v>
      </c>
      <c r="H3619" s="36">
        <v>1</v>
      </c>
    </row>
    <row r="3620" spans="1:8">
      <c r="A3620" s="23">
        <v>2020</v>
      </c>
      <c r="B3620" s="23" t="s">
        <v>2367</v>
      </c>
      <c r="C3620" s="23" t="s">
        <v>514</v>
      </c>
      <c r="D3620" s="13" t="s">
        <v>185</v>
      </c>
      <c r="E3620" s="13" t="s">
        <v>1488</v>
      </c>
      <c r="F3620" s="13" t="s">
        <v>185</v>
      </c>
      <c r="G3620" s="13" t="s">
        <v>584</v>
      </c>
      <c r="H3620" s="36">
        <v>1</v>
      </c>
    </row>
    <row r="3621" spans="1:8">
      <c r="A3621" s="23">
        <v>2020</v>
      </c>
      <c r="B3621" s="23" t="s">
        <v>2367</v>
      </c>
      <c r="C3621" s="23" t="s">
        <v>514</v>
      </c>
      <c r="D3621" s="13" t="s">
        <v>185</v>
      </c>
      <c r="E3621" s="13" t="s">
        <v>1468</v>
      </c>
      <c r="F3621" s="13" t="s">
        <v>185</v>
      </c>
      <c r="G3621" s="13" t="s">
        <v>1461</v>
      </c>
      <c r="H3621" s="36">
        <v>1</v>
      </c>
    </row>
    <row r="3622" spans="1:8">
      <c r="A3622" s="23">
        <v>2020</v>
      </c>
      <c r="B3622" s="23" t="s">
        <v>2367</v>
      </c>
      <c r="C3622" s="23" t="s">
        <v>514</v>
      </c>
      <c r="D3622" s="13" t="s">
        <v>185</v>
      </c>
      <c r="E3622" s="13" t="s">
        <v>584</v>
      </c>
      <c r="F3622" s="13" t="s">
        <v>23</v>
      </c>
      <c r="G3622" s="13" t="s">
        <v>1453</v>
      </c>
      <c r="H3622" s="36">
        <v>4</v>
      </c>
    </row>
    <row r="3623" spans="1:8">
      <c r="A3623" s="23">
        <v>2020</v>
      </c>
      <c r="B3623" s="23" t="s">
        <v>2367</v>
      </c>
      <c r="C3623" s="23" t="s">
        <v>514</v>
      </c>
      <c r="D3623" s="13" t="s">
        <v>185</v>
      </c>
      <c r="E3623" s="13" t="s">
        <v>584</v>
      </c>
      <c r="F3623" s="13" t="s">
        <v>185</v>
      </c>
      <c r="G3623" s="13" t="s">
        <v>1455</v>
      </c>
      <c r="H3623" s="36">
        <v>1</v>
      </c>
    </row>
    <row r="3624" spans="1:8">
      <c r="A3624" s="23">
        <v>2020</v>
      </c>
      <c r="B3624" s="23" t="s">
        <v>2367</v>
      </c>
      <c r="C3624" s="23" t="s">
        <v>514</v>
      </c>
      <c r="D3624" s="13" t="s">
        <v>185</v>
      </c>
      <c r="E3624" s="13" t="s">
        <v>584</v>
      </c>
      <c r="F3624" s="13" t="s">
        <v>3925</v>
      </c>
      <c r="G3624" s="13" t="s">
        <v>1457</v>
      </c>
      <c r="H3624" s="36">
        <v>1</v>
      </c>
    </row>
    <row r="3625" spans="1:8">
      <c r="A3625" s="23">
        <v>2020</v>
      </c>
      <c r="B3625" s="23" t="s">
        <v>2367</v>
      </c>
      <c r="C3625" s="23" t="s">
        <v>514</v>
      </c>
      <c r="D3625" s="13" t="s">
        <v>185</v>
      </c>
      <c r="E3625" s="13" t="s">
        <v>584</v>
      </c>
      <c r="F3625" s="13" t="s">
        <v>185</v>
      </c>
      <c r="G3625" s="13" t="s">
        <v>1458</v>
      </c>
      <c r="H3625" s="36">
        <v>1</v>
      </c>
    </row>
    <row r="3626" spans="1:8">
      <c r="A3626" s="23">
        <v>2020</v>
      </c>
      <c r="B3626" s="23" t="s">
        <v>2367</v>
      </c>
      <c r="C3626" s="23" t="s">
        <v>514</v>
      </c>
      <c r="D3626" s="13" t="s">
        <v>185</v>
      </c>
      <c r="E3626" s="13" t="s">
        <v>584</v>
      </c>
      <c r="F3626" s="13" t="s">
        <v>185</v>
      </c>
      <c r="G3626" s="13" t="s">
        <v>1485</v>
      </c>
      <c r="H3626" s="36">
        <v>7</v>
      </c>
    </row>
    <row r="3627" spans="1:8">
      <c r="A3627" s="23">
        <v>2020</v>
      </c>
      <c r="B3627" s="23" t="s">
        <v>2367</v>
      </c>
      <c r="C3627" s="23" t="s">
        <v>514</v>
      </c>
      <c r="D3627" s="13" t="s">
        <v>185</v>
      </c>
      <c r="E3627" s="13" t="s">
        <v>584</v>
      </c>
      <c r="F3627" s="13" t="s">
        <v>185</v>
      </c>
      <c r="G3627" s="13" t="s">
        <v>1461</v>
      </c>
      <c r="H3627" s="36">
        <v>2</v>
      </c>
    </row>
    <row r="3628" spans="1:8">
      <c r="A3628" s="23">
        <v>2020</v>
      </c>
      <c r="B3628" s="23" t="s">
        <v>2367</v>
      </c>
      <c r="C3628" s="23" t="s">
        <v>514</v>
      </c>
      <c r="D3628" s="13" t="s">
        <v>185</v>
      </c>
      <c r="E3628" s="13" t="s">
        <v>584</v>
      </c>
      <c r="F3628" s="13" t="s">
        <v>185</v>
      </c>
      <c r="G3628" s="13" t="s">
        <v>1468</v>
      </c>
      <c r="H3628" s="36">
        <v>1</v>
      </c>
    </row>
    <row r="3629" spans="1:8">
      <c r="A3629" s="23">
        <v>2020</v>
      </c>
      <c r="B3629" s="23" t="s">
        <v>2367</v>
      </c>
      <c r="C3629" s="23" t="s">
        <v>514</v>
      </c>
      <c r="D3629" s="13" t="s">
        <v>185</v>
      </c>
      <c r="E3629" s="13" t="s">
        <v>584</v>
      </c>
      <c r="F3629" s="13" t="s">
        <v>185</v>
      </c>
      <c r="G3629" s="13" t="s">
        <v>3926</v>
      </c>
      <c r="H3629" s="36">
        <v>1</v>
      </c>
    </row>
    <row r="3630" spans="1:8">
      <c r="A3630" s="23">
        <v>2020</v>
      </c>
      <c r="B3630" s="23" t="s">
        <v>2367</v>
      </c>
      <c r="C3630" s="23" t="s">
        <v>514</v>
      </c>
      <c r="D3630" s="13" t="s">
        <v>185</v>
      </c>
      <c r="E3630" s="13" t="s">
        <v>584</v>
      </c>
      <c r="F3630" s="13" t="s">
        <v>184</v>
      </c>
      <c r="G3630" s="13" t="s">
        <v>1476</v>
      </c>
      <c r="H3630" s="36">
        <v>4</v>
      </c>
    </row>
    <row r="3631" spans="1:8">
      <c r="A3631" s="23">
        <v>2020</v>
      </c>
      <c r="B3631" s="23" t="s">
        <v>2367</v>
      </c>
      <c r="C3631" s="23" t="s">
        <v>514</v>
      </c>
      <c r="D3631" s="13" t="s">
        <v>3925</v>
      </c>
      <c r="E3631" s="13" t="s">
        <v>1457</v>
      </c>
      <c r="F3631" s="13" t="s">
        <v>185</v>
      </c>
      <c r="G3631" s="13" t="s">
        <v>1455</v>
      </c>
      <c r="H3631" s="36">
        <v>1</v>
      </c>
    </row>
    <row r="3632" spans="1:8">
      <c r="A3632" s="23">
        <v>2020</v>
      </c>
      <c r="B3632" s="23" t="s">
        <v>2367</v>
      </c>
      <c r="C3632" s="23" t="s">
        <v>514</v>
      </c>
      <c r="D3632" s="13" t="s">
        <v>3925</v>
      </c>
      <c r="E3632" s="13" t="s">
        <v>1457</v>
      </c>
      <c r="F3632" s="13" t="s">
        <v>184</v>
      </c>
      <c r="G3632" s="13" t="s">
        <v>1465</v>
      </c>
      <c r="H3632" s="36">
        <v>1</v>
      </c>
    </row>
    <row r="3633" spans="1:8">
      <c r="A3633" s="23">
        <v>2020</v>
      </c>
      <c r="B3633" s="23" t="s">
        <v>2367</v>
      </c>
      <c r="C3633" s="23" t="s">
        <v>514</v>
      </c>
      <c r="D3633" s="13" t="s">
        <v>3925</v>
      </c>
      <c r="E3633" s="13" t="s">
        <v>1457</v>
      </c>
      <c r="F3633" s="13" t="s">
        <v>185</v>
      </c>
      <c r="G3633" s="13" t="s">
        <v>1468</v>
      </c>
      <c r="H3633" s="36">
        <v>1</v>
      </c>
    </row>
    <row r="3634" spans="1:8">
      <c r="A3634" s="23">
        <v>2020</v>
      </c>
      <c r="B3634" s="23" t="s">
        <v>2367</v>
      </c>
      <c r="C3634" s="23" t="s">
        <v>514</v>
      </c>
      <c r="D3634" s="13" t="s">
        <v>3925</v>
      </c>
      <c r="E3634" s="13" t="s">
        <v>1486</v>
      </c>
      <c r="F3634" s="13" t="s">
        <v>185</v>
      </c>
      <c r="G3634" s="13" t="s">
        <v>559</v>
      </c>
      <c r="H3634" s="36">
        <v>1</v>
      </c>
    </row>
    <row r="3635" spans="1:8">
      <c r="A3635" s="23">
        <v>2020</v>
      </c>
      <c r="B3635" s="23" t="s">
        <v>2367</v>
      </c>
      <c r="C3635" s="23" t="s">
        <v>514</v>
      </c>
      <c r="D3635" s="13" t="s">
        <v>3925</v>
      </c>
      <c r="E3635" s="13" t="s">
        <v>1486</v>
      </c>
      <c r="F3635" s="13" t="s">
        <v>23</v>
      </c>
      <c r="G3635" s="13" t="s">
        <v>1464</v>
      </c>
      <c r="H3635" s="36">
        <v>1</v>
      </c>
    </row>
    <row r="3636" spans="1:8">
      <c r="A3636" s="23">
        <v>2020</v>
      </c>
      <c r="B3636" s="23" t="s">
        <v>2367</v>
      </c>
      <c r="C3636" s="23" t="s">
        <v>514</v>
      </c>
      <c r="D3636" s="13" t="s">
        <v>3925</v>
      </c>
      <c r="E3636" s="13" t="s">
        <v>1486</v>
      </c>
      <c r="F3636" s="13" t="s">
        <v>185</v>
      </c>
      <c r="G3636" s="13" t="s">
        <v>3926</v>
      </c>
      <c r="H3636" s="36">
        <v>1</v>
      </c>
    </row>
    <row r="3637" spans="1:8">
      <c r="A3637" s="23">
        <v>2020</v>
      </c>
      <c r="B3637" s="23" t="s">
        <v>2367</v>
      </c>
      <c r="C3637" s="23" t="s">
        <v>514</v>
      </c>
      <c r="D3637" s="13" t="s">
        <v>3925</v>
      </c>
      <c r="E3637" s="13" t="s">
        <v>1486</v>
      </c>
      <c r="F3637" s="13" t="s">
        <v>3925</v>
      </c>
      <c r="G3637" s="13" t="s">
        <v>1472</v>
      </c>
      <c r="H3637" s="36">
        <v>5</v>
      </c>
    </row>
    <row r="3638" spans="1:8">
      <c r="A3638" s="23">
        <v>2020</v>
      </c>
      <c r="B3638" s="23" t="s">
        <v>2367</v>
      </c>
      <c r="C3638" s="23" t="s">
        <v>514</v>
      </c>
      <c r="D3638" s="13" t="s">
        <v>3925</v>
      </c>
      <c r="E3638" s="13" t="s">
        <v>1486</v>
      </c>
      <c r="F3638" s="13" t="s">
        <v>3925</v>
      </c>
      <c r="G3638" s="13" t="s">
        <v>3872</v>
      </c>
      <c r="H3638" s="36">
        <v>2</v>
      </c>
    </row>
    <row r="3639" spans="1:8">
      <c r="A3639" s="23">
        <v>2020</v>
      </c>
      <c r="B3639" s="23" t="s">
        <v>2367</v>
      </c>
      <c r="C3639" s="23" t="s">
        <v>514</v>
      </c>
      <c r="D3639" s="13" t="s">
        <v>3925</v>
      </c>
      <c r="E3639" s="13" t="s">
        <v>1486</v>
      </c>
      <c r="F3639" s="13" t="s">
        <v>3925</v>
      </c>
      <c r="G3639" s="13" t="s">
        <v>1487</v>
      </c>
      <c r="H3639" s="36">
        <v>1</v>
      </c>
    </row>
    <row r="3640" spans="1:8">
      <c r="A3640" s="23">
        <v>2020</v>
      </c>
      <c r="B3640" s="23" t="s">
        <v>2367</v>
      </c>
      <c r="C3640" s="23" t="s">
        <v>514</v>
      </c>
      <c r="D3640" s="13" t="s">
        <v>3925</v>
      </c>
      <c r="E3640" s="13" t="s">
        <v>1489</v>
      </c>
      <c r="F3640" s="13" t="s">
        <v>23</v>
      </c>
      <c r="G3640" s="13" t="s">
        <v>1453</v>
      </c>
      <c r="H3640" s="36">
        <v>1</v>
      </c>
    </row>
    <row r="3641" spans="1:8">
      <c r="A3641" s="23">
        <v>2020</v>
      </c>
      <c r="B3641" s="23" t="s">
        <v>2367</v>
      </c>
      <c r="C3641" s="23" t="s">
        <v>514</v>
      </c>
      <c r="D3641" s="13" t="s">
        <v>3925</v>
      </c>
      <c r="E3641" s="13" t="s">
        <v>1489</v>
      </c>
      <c r="F3641" s="13" t="s">
        <v>185</v>
      </c>
      <c r="G3641" s="13" t="s">
        <v>1488</v>
      </c>
      <c r="H3641" s="36">
        <v>1</v>
      </c>
    </row>
    <row r="3642" spans="1:8">
      <c r="A3642" s="23">
        <v>2020</v>
      </c>
      <c r="B3642" s="23" t="s">
        <v>2367</v>
      </c>
      <c r="C3642" s="23" t="s">
        <v>514</v>
      </c>
      <c r="D3642" s="13" t="s">
        <v>3925</v>
      </c>
      <c r="E3642" s="13" t="s">
        <v>1489</v>
      </c>
      <c r="F3642" s="13" t="s">
        <v>185</v>
      </c>
      <c r="G3642" s="13" t="s">
        <v>3926</v>
      </c>
      <c r="H3642" s="36">
        <v>1</v>
      </c>
    </row>
    <row r="3643" spans="1:8">
      <c r="A3643" s="23">
        <v>2020</v>
      </c>
      <c r="B3643" s="23" t="s">
        <v>2367</v>
      </c>
      <c r="C3643" s="23" t="s">
        <v>514</v>
      </c>
      <c r="D3643" s="13" t="s">
        <v>3925</v>
      </c>
      <c r="E3643" s="13" t="s">
        <v>1471</v>
      </c>
      <c r="F3643" s="13" t="s">
        <v>3925</v>
      </c>
      <c r="G3643" s="13" t="s">
        <v>1472</v>
      </c>
      <c r="H3643" s="36">
        <v>1</v>
      </c>
    </row>
    <row r="3644" spans="1:8">
      <c r="A3644" s="23">
        <v>2020</v>
      </c>
      <c r="B3644" s="23" t="s">
        <v>2367</v>
      </c>
      <c r="C3644" s="23" t="s">
        <v>514</v>
      </c>
      <c r="D3644" s="13" t="s">
        <v>3925</v>
      </c>
      <c r="E3644" s="13" t="s">
        <v>1471</v>
      </c>
      <c r="F3644" s="13" t="s">
        <v>3925</v>
      </c>
      <c r="G3644" s="13" t="s">
        <v>3872</v>
      </c>
      <c r="H3644" s="36">
        <v>1</v>
      </c>
    </row>
    <row r="3645" spans="1:8">
      <c r="A3645" s="23">
        <v>2020</v>
      </c>
      <c r="B3645" s="23" t="s">
        <v>2367</v>
      </c>
      <c r="C3645" s="23" t="s">
        <v>514</v>
      </c>
      <c r="D3645" s="13" t="s">
        <v>3925</v>
      </c>
      <c r="E3645" s="13" t="s">
        <v>1472</v>
      </c>
      <c r="F3645" s="13" t="s">
        <v>23</v>
      </c>
      <c r="G3645" s="13" t="s">
        <v>1453</v>
      </c>
      <c r="H3645" s="36">
        <v>2</v>
      </c>
    </row>
    <row r="3646" spans="1:8">
      <c r="A3646" s="23">
        <v>2020</v>
      </c>
      <c r="B3646" s="23" t="s">
        <v>2367</v>
      </c>
      <c r="C3646" s="23" t="s">
        <v>514</v>
      </c>
      <c r="D3646" s="13" t="s">
        <v>3925</v>
      </c>
      <c r="E3646" s="13" t="s">
        <v>1472</v>
      </c>
      <c r="F3646" s="13" t="s">
        <v>23</v>
      </c>
      <c r="G3646" s="13" t="s">
        <v>1464</v>
      </c>
      <c r="H3646" s="36">
        <v>2</v>
      </c>
    </row>
    <row r="3647" spans="1:8">
      <c r="A3647" s="23">
        <v>2020</v>
      </c>
      <c r="B3647" s="23" t="s">
        <v>2367</v>
      </c>
      <c r="C3647" s="23" t="s">
        <v>514</v>
      </c>
      <c r="D3647" s="13" t="s">
        <v>3925</v>
      </c>
      <c r="E3647" s="13" t="s">
        <v>1472</v>
      </c>
      <c r="F3647" s="13" t="s">
        <v>3925</v>
      </c>
      <c r="G3647" s="13" t="s">
        <v>3872</v>
      </c>
      <c r="H3647" s="36">
        <v>1</v>
      </c>
    </row>
    <row r="3648" spans="1:8">
      <c r="A3648" s="23">
        <v>2020</v>
      </c>
      <c r="B3648" s="23" t="s">
        <v>2367</v>
      </c>
      <c r="C3648" s="23" t="s">
        <v>514</v>
      </c>
      <c r="D3648" s="13" t="s">
        <v>3925</v>
      </c>
      <c r="E3648" s="13" t="s">
        <v>1472</v>
      </c>
      <c r="F3648" s="13" t="s">
        <v>3925</v>
      </c>
      <c r="G3648" s="13" t="s">
        <v>1487</v>
      </c>
      <c r="H3648" s="36">
        <v>1</v>
      </c>
    </row>
    <row r="3649" spans="1:8">
      <c r="A3649" s="23">
        <v>2020</v>
      </c>
      <c r="B3649" s="23" t="s">
        <v>2367</v>
      </c>
      <c r="C3649" s="23" t="s">
        <v>514</v>
      </c>
      <c r="D3649" s="13" t="s">
        <v>3925</v>
      </c>
      <c r="E3649" s="13" t="s">
        <v>1472</v>
      </c>
      <c r="F3649" s="13" t="s">
        <v>23</v>
      </c>
      <c r="G3649" s="13" t="s">
        <v>1490</v>
      </c>
      <c r="H3649" s="36">
        <v>1</v>
      </c>
    </row>
    <row r="3650" spans="1:8">
      <c r="A3650" s="23">
        <v>2020</v>
      </c>
      <c r="B3650" s="23" t="s">
        <v>2367</v>
      </c>
      <c r="C3650" s="23" t="s">
        <v>514</v>
      </c>
      <c r="D3650" s="13" t="s">
        <v>3925</v>
      </c>
      <c r="E3650" s="13" t="s">
        <v>3872</v>
      </c>
      <c r="F3650" s="13" t="s">
        <v>3925</v>
      </c>
      <c r="G3650" s="13" t="s">
        <v>1471</v>
      </c>
      <c r="H3650" s="36">
        <v>1</v>
      </c>
    </row>
    <row r="3651" spans="1:8">
      <c r="A3651" s="23">
        <v>2021</v>
      </c>
      <c r="B3651" s="23" t="s">
        <v>2366</v>
      </c>
      <c r="C3651" s="23" t="s">
        <v>1886</v>
      </c>
      <c r="D3651" s="13" t="s">
        <v>5</v>
      </c>
      <c r="E3651" s="13" t="s">
        <v>559</v>
      </c>
      <c r="F3651" s="13" t="s">
        <v>5</v>
      </c>
      <c r="G3651" s="13" t="s">
        <v>1462</v>
      </c>
      <c r="H3651" s="36">
        <v>16</v>
      </c>
    </row>
    <row r="3652" spans="1:8">
      <c r="A3652" s="23">
        <v>2021</v>
      </c>
      <c r="B3652" s="23" t="s">
        <v>2366</v>
      </c>
      <c r="C3652" s="23" t="s">
        <v>1886</v>
      </c>
      <c r="D3652" s="13" t="s">
        <v>5</v>
      </c>
      <c r="E3652" s="13" t="s">
        <v>559</v>
      </c>
      <c r="F3652" s="13" t="s">
        <v>23</v>
      </c>
      <c r="G3652" s="13" t="s">
        <v>1453</v>
      </c>
      <c r="H3652" s="36">
        <v>10</v>
      </c>
    </row>
    <row r="3653" spans="1:8">
      <c r="A3653" s="23">
        <v>2021</v>
      </c>
      <c r="B3653" s="23" t="s">
        <v>2366</v>
      </c>
      <c r="C3653" s="23" t="s">
        <v>1886</v>
      </c>
      <c r="D3653" s="13" t="s">
        <v>5</v>
      </c>
      <c r="E3653" s="13" t="s">
        <v>559</v>
      </c>
      <c r="F3653" s="13" t="s">
        <v>10</v>
      </c>
      <c r="G3653" s="13" t="s">
        <v>1455</v>
      </c>
      <c r="H3653" s="36">
        <v>6</v>
      </c>
    </row>
    <row r="3654" spans="1:8">
      <c r="A3654" s="23">
        <v>2021</v>
      </c>
      <c r="B3654" s="23" t="s">
        <v>2366</v>
      </c>
      <c r="C3654" s="23" t="s">
        <v>1886</v>
      </c>
      <c r="D3654" s="13" t="s">
        <v>5</v>
      </c>
      <c r="E3654" s="13" t="s">
        <v>559</v>
      </c>
      <c r="F3654" s="13" t="s">
        <v>104</v>
      </c>
      <c r="G3654" s="13" t="s">
        <v>1486</v>
      </c>
      <c r="H3654" s="36">
        <v>3</v>
      </c>
    </row>
    <row r="3655" spans="1:8">
      <c r="A3655" s="23">
        <v>2021</v>
      </c>
      <c r="B3655" s="23" t="s">
        <v>2366</v>
      </c>
      <c r="C3655" s="23" t="s">
        <v>1886</v>
      </c>
      <c r="D3655" s="13" t="s">
        <v>5</v>
      </c>
      <c r="E3655" s="13" t="s">
        <v>559</v>
      </c>
      <c r="F3655" s="13" t="s">
        <v>10</v>
      </c>
      <c r="G3655" s="13" t="s">
        <v>1454</v>
      </c>
      <c r="H3655" s="36">
        <v>1</v>
      </c>
    </row>
    <row r="3656" spans="1:8">
      <c r="A3656" s="23">
        <v>2021</v>
      </c>
      <c r="B3656" s="23" t="s">
        <v>2366</v>
      </c>
      <c r="C3656" s="23" t="s">
        <v>1886</v>
      </c>
      <c r="D3656" s="13" t="s">
        <v>5</v>
      </c>
      <c r="E3656" s="13" t="s">
        <v>559</v>
      </c>
      <c r="F3656" s="13" t="s">
        <v>14</v>
      </c>
      <c r="G3656" s="13" t="s">
        <v>1474</v>
      </c>
      <c r="H3656" s="36">
        <v>1</v>
      </c>
    </row>
    <row r="3657" spans="1:8">
      <c r="A3657" s="23">
        <v>2021</v>
      </c>
      <c r="B3657" s="23" t="s">
        <v>2366</v>
      </c>
      <c r="C3657" s="23" t="s">
        <v>1886</v>
      </c>
      <c r="D3657" s="13" t="s">
        <v>5</v>
      </c>
      <c r="E3657" s="13" t="s">
        <v>559</v>
      </c>
      <c r="F3657" s="13" t="s">
        <v>70</v>
      </c>
      <c r="G3657" s="13" t="s">
        <v>1478</v>
      </c>
      <c r="H3657" s="36">
        <v>1</v>
      </c>
    </row>
    <row r="3658" spans="1:8">
      <c r="A3658" s="23">
        <v>2021</v>
      </c>
      <c r="B3658" s="23" t="s">
        <v>2366</v>
      </c>
      <c r="C3658" s="23" t="s">
        <v>1886</v>
      </c>
      <c r="D3658" s="13" t="s">
        <v>5</v>
      </c>
      <c r="E3658" s="13" t="s">
        <v>559</v>
      </c>
      <c r="F3658" s="13" t="s">
        <v>14</v>
      </c>
      <c r="G3658" s="13" t="s">
        <v>3875</v>
      </c>
      <c r="H3658" s="36">
        <v>1</v>
      </c>
    </row>
    <row r="3659" spans="1:8">
      <c r="A3659" s="23">
        <v>2021</v>
      </c>
      <c r="B3659" s="23" t="s">
        <v>2366</v>
      </c>
      <c r="C3659" s="23" t="s">
        <v>1886</v>
      </c>
      <c r="D3659" s="13" t="s">
        <v>5</v>
      </c>
      <c r="E3659" s="13" t="s">
        <v>559</v>
      </c>
      <c r="F3659" s="13" t="s">
        <v>23</v>
      </c>
      <c r="G3659" s="13" t="s">
        <v>3873</v>
      </c>
      <c r="H3659" s="36">
        <v>1</v>
      </c>
    </row>
    <row r="3660" spans="1:8">
      <c r="A3660" s="23">
        <v>2021</v>
      </c>
      <c r="B3660" s="23" t="s">
        <v>2366</v>
      </c>
      <c r="C3660" s="23" t="s">
        <v>1886</v>
      </c>
      <c r="D3660" s="13" t="s">
        <v>5</v>
      </c>
      <c r="E3660" s="13" t="s">
        <v>559</v>
      </c>
      <c r="F3660" s="13" t="s">
        <v>94</v>
      </c>
      <c r="G3660" s="13" t="s">
        <v>1463</v>
      </c>
      <c r="H3660" s="36">
        <v>1</v>
      </c>
    </row>
    <row r="3661" spans="1:8">
      <c r="A3661" s="23">
        <v>2021</v>
      </c>
      <c r="B3661" s="23" t="s">
        <v>2366</v>
      </c>
      <c r="C3661" s="23" t="s">
        <v>1886</v>
      </c>
      <c r="D3661" s="13" t="s">
        <v>5</v>
      </c>
      <c r="E3661" s="13" t="s">
        <v>559</v>
      </c>
      <c r="F3661" s="13" t="s">
        <v>10</v>
      </c>
      <c r="G3661" s="13" t="s">
        <v>1467</v>
      </c>
      <c r="H3661" s="36">
        <v>1</v>
      </c>
    </row>
    <row r="3662" spans="1:8">
      <c r="A3662" s="23">
        <v>2021</v>
      </c>
      <c r="B3662" s="23" t="s">
        <v>2366</v>
      </c>
      <c r="C3662" s="23" t="s">
        <v>1886</v>
      </c>
      <c r="D3662" s="13" t="s">
        <v>5</v>
      </c>
      <c r="E3662" s="13" t="s">
        <v>1462</v>
      </c>
      <c r="F3662" s="13" t="s">
        <v>10</v>
      </c>
      <c r="G3662" s="13" t="s">
        <v>1455</v>
      </c>
      <c r="H3662" s="36">
        <v>21</v>
      </c>
    </row>
    <row r="3663" spans="1:8">
      <c r="A3663" s="23">
        <v>2021</v>
      </c>
      <c r="B3663" s="23" t="s">
        <v>2366</v>
      </c>
      <c r="C3663" s="23" t="s">
        <v>1886</v>
      </c>
      <c r="D3663" s="13" t="s">
        <v>5</v>
      </c>
      <c r="E3663" s="13" t="s">
        <v>1462</v>
      </c>
      <c r="F3663" s="13" t="s">
        <v>23</v>
      </c>
      <c r="G3663" s="13" t="s">
        <v>1453</v>
      </c>
      <c r="H3663" s="36">
        <v>20</v>
      </c>
    </row>
    <row r="3664" spans="1:8">
      <c r="A3664" s="23">
        <v>2021</v>
      </c>
      <c r="B3664" s="23" t="s">
        <v>2366</v>
      </c>
      <c r="C3664" s="23" t="s">
        <v>1886</v>
      </c>
      <c r="D3664" s="13" t="s">
        <v>5</v>
      </c>
      <c r="E3664" s="13" t="s">
        <v>1462</v>
      </c>
      <c r="F3664" s="13" t="s">
        <v>5</v>
      </c>
      <c r="G3664" s="13" t="s">
        <v>559</v>
      </c>
      <c r="H3664" s="36">
        <v>16</v>
      </c>
    </row>
    <row r="3665" spans="1:8">
      <c r="A3665" s="23">
        <v>2021</v>
      </c>
      <c r="B3665" s="23" t="s">
        <v>2366</v>
      </c>
      <c r="C3665" s="23" t="s">
        <v>1886</v>
      </c>
      <c r="D3665" s="13" t="s">
        <v>5</v>
      </c>
      <c r="E3665" s="13" t="s">
        <v>1462</v>
      </c>
      <c r="F3665" s="13" t="s">
        <v>104</v>
      </c>
      <c r="G3665" s="13" t="s">
        <v>1472</v>
      </c>
      <c r="H3665" s="36">
        <v>5</v>
      </c>
    </row>
    <row r="3666" spans="1:8">
      <c r="A3666" s="23">
        <v>2021</v>
      </c>
      <c r="B3666" s="23" t="s">
        <v>2366</v>
      </c>
      <c r="C3666" s="23" t="s">
        <v>1886</v>
      </c>
      <c r="D3666" s="13" t="s">
        <v>5</v>
      </c>
      <c r="E3666" s="13" t="s">
        <v>1462</v>
      </c>
      <c r="F3666" s="13" t="s">
        <v>104</v>
      </c>
      <c r="G3666" s="13" t="s">
        <v>3872</v>
      </c>
      <c r="H3666" s="36">
        <v>4</v>
      </c>
    </row>
    <row r="3667" spans="1:8">
      <c r="A3667" s="23">
        <v>2021</v>
      </c>
      <c r="B3667" s="23" t="s">
        <v>2366</v>
      </c>
      <c r="C3667" s="23" t="s">
        <v>1886</v>
      </c>
      <c r="D3667" s="13" t="s">
        <v>5</v>
      </c>
      <c r="E3667" s="13" t="s">
        <v>1462</v>
      </c>
      <c r="F3667" s="13" t="s">
        <v>76</v>
      </c>
      <c r="G3667" s="13" t="s">
        <v>1459</v>
      </c>
      <c r="H3667" s="36">
        <v>4</v>
      </c>
    </row>
    <row r="3668" spans="1:8">
      <c r="A3668" s="23">
        <v>2021</v>
      </c>
      <c r="B3668" s="23" t="s">
        <v>2366</v>
      </c>
      <c r="C3668" s="23" t="s">
        <v>1886</v>
      </c>
      <c r="D3668" s="13" t="s">
        <v>5</v>
      </c>
      <c r="E3668" s="13" t="s">
        <v>1462</v>
      </c>
      <c r="F3668" s="13" t="s">
        <v>104</v>
      </c>
      <c r="G3668" s="13" t="s">
        <v>1471</v>
      </c>
      <c r="H3668" s="36">
        <v>3</v>
      </c>
    </row>
    <row r="3669" spans="1:8">
      <c r="A3669" s="23">
        <v>2021</v>
      </c>
      <c r="B3669" s="23" t="s">
        <v>2366</v>
      </c>
      <c r="C3669" s="23" t="s">
        <v>1886</v>
      </c>
      <c r="D3669" s="13" t="s">
        <v>5</v>
      </c>
      <c r="E3669" s="13" t="s">
        <v>1462</v>
      </c>
      <c r="F3669" s="13" t="s">
        <v>10</v>
      </c>
      <c r="G3669" s="13" t="s">
        <v>1454</v>
      </c>
      <c r="H3669" s="36">
        <v>3</v>
      </c>
    </row>
    <row r="3670" spans="1:8">
      <c r="A3670" s="23">
        <v>2021</v>
      </c>
      <c r="B3670" s="23" t="s">
        <v>2366</v>
      </c>
      <c r="C3670" s="23" t="s">
        <v>1886</v>
      </c>
      <c r="D3670" s="13" t="s">
        <v>5</v>
      </c>
      <c r="E3670" s="13" t="s">
        <v>1462</v>
      </c>
      <c r="F3670" s="13" t="s">
        <v>104</v>
      </c>
      <c r="G3670" s="13" t="s">
        <v>5710</v>
      </c>
      <c r="H3670" s="36">
        <v>2</v>
      </c>
    </row>
    <row r="3671" spans="1:8">
      <c r="A3671" s="23">
        <v>2021</v>
      </c>
      <c r="B3671" s="23" t="s">
        <v>2366</v>
      </c>
      <c r="C3671" s="23" t="s">
        <v>1886</v>
      </c>
      <c r="D3671" s="13" t="s">
        <v>5</v>
      </c>
      <c r="E3671" s="13" t="s">
        <v>1462</v>
      </c>
      <c r="F3671" s="13" t="s">
        <v>10</v>
      </c>
      <c r="G3671" s="13" t="s">
        <v>1467</v>
      </c>
      <c r="H3671" s="36">
        <v>2</v>
      </c>
    </row>
    <row r="3672" spans="1:8">
      <c r="A3672" s="23">
        <v>2021</v>
      </c>
      <c r="B3672" s="23" t="s">
        <v>2366</v>
      </c>
      <c r="C3672" s="23" t="s">
        <v>1886</v>
      </c>
      <c r="D3672" s="13" t="s">
        <v>5</v>
      </c>
      <c r="E3672" s="13" t="s">
        <v>1462</v>
      </c>
      <c r="F3672" s="13" t="s">
        <v>86</v>
      </c>
      <c r="G3672" s="13" t="s">
        <v>6698</v>
      </c>
      <c r="H3672" s="36">
        <v>1</v>
      </c>
    </row>
    <row r="3673" spans="1:8">
      <c r="A3673" s="23">
        <v>2021</v>
      </c>
      <c r="B3673" s="23" t="s">
        <v>2366</v>
      </c>
      <c r="C3673" s="23" t="s">
        <v>1886</v>
      </c>
      <c r="D3673" s="13" t="s">
        <v>5</v>
      </c>
      <c r="E3673" s="13" t="s">
        <v>1462</v>
      </c>
      <c r="F3673" s="13" t="s">
        <v>156</v>
      </c>
      <c r="G3673" s="13" t="s">
        <v>1483</v>
      </c>
      <c r="H3673" s="36">
        <v>1</v>
      </c>
    </row>
    <row r="3674" spans="1:8">
      <c r="A3674" s="23">
        <v>2021</v>
      </c>
      <c r="B3674" s="23" t="s">
        <v>2366</v>
      </c>
      <c r="C3674" s="23" t="s">
        <v>1886</v>
      </c>
      <c r="D3674" s="13" t="s">
        <v>5</v>
      </c>
      <c r="E3674" s="13" t="s">
        <v>1462</v>
      </c>
      <c r="F3674" s="13" t="s">
        <v>70</v>
      </c>
      <c r="G3674" s="13" t="s">
        <v>1478</v>
      </c>
      <c r="H3674" s="36">
        <v>1</v>
      </c>
    </row>
    <row r="3675" spans="1:8">
      <c r="A3675" s="23">
        <v>2021</v>
      </c>
      <c r="B3675" s="23" t="s">
        <v>2366</v>
      </c>
      <c r="C3675" s="23" t="s">
        <v>1886</v>
      </c>
      <c r="D3675" s="13" t="s">
        <v>5</v>
      </c>
      <c r="E3675" s="13" t="s">
        <v>1462</v>
      </c>
      <c r="F3675" s="13" t="s">
        <v>70</v>
      </c>
      <c r="G3675" s="13" t="s">
        <v>1466</v>
      </c>
      <c r="H3675" s="36">
        <v>1</v>
      </c>
    </row>
    <row r="3676" spans="1:8">
      <c r="A3676" s="23">
        <v>2021</v>
      </c>
      <c r="B3676" s="23" t="s">
        <v>2366</v>
      </c>
      <c r="C3676" s="23" t="s">
        <v>1886</v>
      </c>
      <c r="D3676" s="13" t="s">
        <v>10</v>
      </c>
      <c r="E3676" s="13" t="s">
        <v>1454</v>
      </c>
      <c r="F3676" s="13" t="s">
        <v>76</v>
      </c>
      <c r="G3676" s="13" t="s">
        <v>1459</v>
      </c>
      <c r="H3676" s="36">
        <v>7</v>
      </c>
    </row>
    <row r="3677" spans="1:8">
      <c r="A3677" s="23">
        <v>2021</v>
      </c>
      <c r="B3677" s="23" t="s">
        <v>2366</v>
      </c>
      <c r="C3677" s="23" t="s">
        <v>1886</v>
      </c>
      <c r="D3677" s="13" t="s">
        <v>10</v>
      </c>
      <c r="E3677" s="13" t="s">
        <v>1454</v>
      </c>
      <c r="F3677" s="13" t="s">
        <v>164</v>
      </c>
      <c r="G3677" s="13" t="s">
        <v>584</v>
      </c>
      <c r="H3677" s="36">
        <v>4</v>
      </c>
    </row>
    <row r="3678" spans="1:8">
      <c r="A3678" s="23">
        <v>2021</v>
      </c>
      <c r="B3678" s="23" t="s">
        <v>2366</v>
      </c>
      <c r="C3678" s="23" t="s">
        <v>1886</v>
      </c>
      <c r="D3678" s="13" t="s">
        <v>10</v>
      </c>
      <c r="E3678" s="13" t="s">
        <v>1454</v>
      </c>
      <c r="F3678" s="13" t="s">
        <v>23</v>
      </c>
      <c r="G3678" s="13" t="s">
        <v>1453</v>
      </c>
      <c r="H3678" s="36">
        <v>3</v>
      </c>
    </row>
    <row r="3679" spans="1:8">
      <c r="A3679" s="23">
        <v>2021</v>
      </c>
      <c r="B3679" s="23" t="s">
        <v>2366</v>
      </c>
      <c r="C3679" s="23" t="s">
        <v>1886</v>
      </c>
      <c r="D3679" s="13" t="s">
        <v>10</v>
      </c>
      <c r="E3679" s="13" t="s">
        <v>1454</v>
      </c>
      <c r="F3679" s="13" t="s">
        <v>10</v>
      </c>
      <c r="G3679" s="13" t="s">
        <v>1455</v>
      </c>
      <c r="H3679" s="36">
        <v>3</v>
      </c>
    </row>
    <row r="3680" spans="1:8">
      <c r="A3680" s="23">
        <v>2021</v>
      </c>
      <c r="B3680" s="23" t="s">
        <v>2366</v>
      </c>
      <c r="C3680" s="23" t="s">
        <v>1886</v>
      </c>
      <c r="D3680" s="13" t="s">
        <v>10</v>
      </c>
      <c r="E3680" s="13" t="s">
        <v>1454</v>
      </c>
      <c r="F3680" s="13" t="s">
        <v>70</v>
      </c>
      <c r="G3680" s="13" t="s">
        <v>1466</v>
      </c>
      <c r="H3680" s="36">
        <v>3</v>
      </c>
    </row>
    <row r="3681" spans="1:8">
      <c r="A3681" s="23">
        <v>2021</v>
      </c>
      <c r="B3681" s="23" t="s">
        <v>2366</v>
      </c>
      <c r="C3681" s="23" t="s">
        <v>1886</v>
      </c>
      <c r="D3681" s="13" t="s">
        <v>10</v>
      </c>
      <c r="E3681" s="13" t="s">
        <v>1454</v>
      </c>
      <c r="F3681" s="13" t="s">
        <v>70</v>
      </c>
      <c r="G3681" s="13" t="s">
        <v>1478</v>
      </c>
      <c r="H3681" s="36">
        <v>2</v>
      </c>
    </row>
    <row r="3682" spans="1:8">
      <c r="A3682" s="23">
        <v>2021</v>
      </c>
      <c r="B3682" s="23" t="s">
        <v>2366</v>
      </c>
      <c r="C3682" s="23" t="s">
        <v>1886</v>
      </c>
      <c r="D3682" s="13" t="s">
        <v>10</v>
      </c>
      <c r="E3682" s="13" t="s">
        <v>1454</v>
      </c>
      <c r="F3682" s="13" t="s">
        <v>70</v>
      </c>
      <c r="G3682" s="13" t="s">
        <v>1469</v>
      </c>
      <c r="H3682" s="36">
        <v>2</v>
      </c>
    </row>
    <row r="3683" spans="1:8">
      <c r="A3683" s="23">
        <v>2021</v>
      </c>
      <c r="B3683" s="23" t="s">
        <v>2366</v>
      </c>
      <c r="C3683" s="23" t="s">
        <v>1886</v>
      </c>
      <c r="D3683" s="13" t="s">
        <v>10</v>
      </c>
      <c r="E3683" s="13" t="s">
        <v>1454</v>
      </c>
      <c r="F3683" s="13" t="s">
        <v>76</v>
      </c>
      <c r="G3683" s="13" t="s">
        <v>77</v>
      </c>
      <c r="H3683" s="36">
        <v>2</v>
      </c>
    </row>
    <row r="3684" spans="1:8">
      <c r="A3684" s="23">
        <v>2021</v>
      </c>
      <c r="B3684" s="23" t="s">
        <v>2366</v>
      </c>
      <c r="C3684" s="23" t="s">
        <v>1886</v>
      </c>
      <c r="D3684" s="13" t="s">
        <v>10</v>
      </c>
      <c r="E3684" s="13" t="s">
        <v>1454</v>
      </c>
      <c r="F3684" s="13" t="s">
        <v>60</v>
      </c>
      <c r="G3684" s="13" t="s">
        <v>1458</v>
      </c>
      <c r="H3684" s="36">
        <v>2</v>
      </c>
    </row>
    <row r="3685" spans="1:8">
      <c r="A3685" s="23">
        <v>2021</v>
      </c>
      <c r="B3685" s="23" t="s">
        <v>2366</v>
      </c>
      <c r="C3685" s="23" t="s">
        <v>1886</v>
      </c>
      <c r="D3685" s="13" t="s">
        <v>10</v>
      </c>
      <c r="E3685" s="13" t="s">
        <v>1454</v>
      </c>
      <c r="F3685" s="13" t="s">
        <v>5</v>
      </c>
      <c r="G3685" s="13" t="s">
        <v>1462</v>
      </c>
      <c r="H3685" s="36">
        <v>2</v>
      </c>
    </row>
    <row r="3686" spans="1:8">
      <c r="A3686" s="23">
        <v>2021</v>
      </c>
      <c r="B3686" s="23" t="s">
        <v>2366</v>
      </c>
      <c r="C3686" s="23" t="s">
        <v>1886</v>
      </c>
      <c r="D3686" s="13" t="s">
        <v>10</v>
      </c>
      <c r="E3686" s="13" t="s">
        <v>1454</v>
      </c>
      <c r="F3686" s="13" t="s">
        <v>23</v>
      </c>
      <c r="G3686" s="13" t="s">
        <v>3873</v>
      </c>
      <c r="H3686" s="36">
        <v>1</v>
      </c>
    </row>
    <row r="3687" spans="1:8">
      <c r="A3687" s="23">
        <v>2021</v>
      </c>
      <c r="B3687" s="23" t="s">
        <v>2366</v>
      </c>
      <c r="C3687" s="23" t="s">
        <v>1886</v>
      </c>
      <c r="D3687" s="13" t="s">
        <v>10</v>
      </c>
      <c r="E3687" s="13" t="s">
        <v>1454</v>
      </c>
      <c r="F3687" s="13" t="s">
        <v>86</v>
      </c>
      <c r="G3687" s="13" t="s">
        <v>6698</v>
      </c>
      <c r="H3687" s="36">
        <v>1</v>
      </c>
    </row>
    <row r="3688" spans="1:8">
      <c r="A3688" s="23">
        <v>2021</v>
      </c>
      <c r="B3688" s="23" t="s">
        <v>2366</v>
      </c>
      <c r="C3688" s="23" t="s">
        <v>1886</v>
      </c>
      <c r="D3688" s="13" t="s">
        <v>10</v>
      </c>
      <c r="E3688" s="13" t="s">
        <v>1454</v>
      </c>
      <c r="F3688" s="13" t="s">
        <v>70</v>
      </c>
      <c r="G3688" s="13" t="s">
        <v>577</v>
      </c>
      <c r="H3688" s="36">
        <v>1</v>
      </c>
    </row>
    <row r="3689" spans="1:8">
      <c r="A3689" s="23">
        <v>2021</v>
      </c>
      <c r="B3689" s="23" t="s">
        <v>2366</v>
      </c>
      <c r="C3689" s="23" t="s">
        <v>1886</v>
      </c>
      <c r="D3689" s="13" t="s">
        <v>10</v>
      </c>
      <c r="E3689" s="13" t="s">
        <v>1455</v>
      </c>
      <c r="F3689" s="13" t="s">
        <v>10</v>
      </c>
      <c r="G3689" s="13" t="s">
        <v>1454</v>
      </c>
      <c r="H3689" s="36">
        <v>7</v>
      </c>
    </row>
    <row r="3690" spans="1:8">
      <c r="A3690" s="23">
        <v>2021</v>
      </c>
      <c r="B3690" s="23" t="s">
        <v>2366</v>
      </c>
      <c r="C3690" s="23" t="s">
        <v>1886</v>
      </c>
      <c r="D3690" s="13" t="s">
        <v>10</v>
      </c>
      <c r="E3690" s="13" t="s">
        <v>1455</v>
      </c>
      <c r="F3690" s="13" t="s">
        <v>76</v>
      </c>
      <c r="G3690" s="13" t="s">
        <v>1459</v>
      </c>
      <c r="H3690" s="36">
        <v>7</v>
      </c>
    </row>
    <row r="3691" spans="1:8">
      <c r="A3691" s="23">
        <v>2021</v>
      </c>
      <c r="B3691" s="23" t="s">
        <v>2366</v>
      </c>
      <c r="C3691" s="23" t="s">
        <v>1886</v>
      </c>
      <c r="D3691" s="13" t="s">
        <v>10</v>
      </c>
      <c r="E3691" s="13" t="s">
        <v>1455</v>
      </c>
      <c r="F3691" s="13" t="s">
        <v>70</v>
      </c>
      <c r="G3691" s="13" t="s">
        <v>1466</v>
      </c>
      <c r="H3691" s="36">
        <v>5</v>
      </c>
    </row>
    <row r="3692" spans="1:8">
      <c r="A3692" s="23">
        <v>2021</v>
      </c>
      <c r="B3692" s="23" t="s">
        <v>2366</v>
      </c>
      <c r="C3692" s="23" t="s">
        <v>1886</v>
      </c>
      <c r="D3692" s="13" t="s">
        <v>10</v>
      </c>
      <c r="E3692" s="13" t="s">
        <v>1455</v>
      </c>
      <c r="F3692" s="13" t="s">
        <v>70</v>
      </c>
      <c r="G3692" s="13" t="s">
        <v>577</v>
      </c>
      <c r="H3692" s="36">
        <v>5</v>
      </c>
    </row>
    <row r="3693" spans="1:8">
      <c r="A3693" s="23">
        <v>2021</v>
      </c>
      <c r="B3693" s="23" t="s">
        <v>2366</v>
      </c>
      <c r="C3693" s="23" t="s">
        <v>1886</v>
      </c>
      <c r="D3693" s="13" t="s">
        <v>10</v>
      </c>
      <c r="E3693" s="13" t="s">
        <v>1455</v>
      </c>
      <c r="F3693" s="13" t="s">
        <v>164</v>
      </c>
      <c r="G3693" s="13" t="s">
        <v>584</v>
      </c>
      <c r="H3693" s="36">
        <v>4</v>
      </c>
    </row>
    <row r="3694" spans="1:8">
      <c r="A3694" s="23">
        <v>2021</v>
      </c>
      <c r="B3694" s="23" t="s">
        <v>2366</v>
      </c>
      <c r="C3694" s="23" t="s">
        <v>1886</v>
      </c>
      <c r="D3694" s="13" t="s">
        <v>10</v>
      </c>
      <c r="E3694" s="13" t="s">
        <v>1455</v>
      </c>
      <c r="F3694" s="13" t="s">
        <v>5</v>
      </c>
      <c r="G3694" s="13" t="s">
        <v>1462</v>
      </c>
      <c r="H3694" s="36">
        <v>3</v>
      </c>
    </row>
    <row r="3695" spans="1:8">
      <c r="A3695" s="23">
        <v>2021</v>
      </c>
      <c r="B3695" s="23" t="s">
        <v>2366</v>
      </c>
      <c r="C3695" s="23" t="s">
        <v>1886</v>
      </c>
      <c r="D3695" s="13" t="s">
        <v>10</v>
      </c>
      <c r="E3695" s="13" t="s">
        <v>1455</v>
      </c>
      <c r="F3695" s="13" t="s">
        <v>70</v>
      </c>
      <c r="G3695" s="13" t="s">
        <v>1478</v>
      </c>
      <c r="H3695" s="36">
        <v>2</v>
      </c>
    </row>
    <row r="3696" spans="1:8">
      <c r="A3696" s="23">
        <v>2021</v>
      </c>
      <c r="B3696" s="23" t="s">
        <v>2366</v>
      </c>
      <c r="C3696" s="23" t="s">
        <v>1886</v>
      </c>
      <c r="D3696" s="13" t="s">
        <v>10</v>
      </c>
      <c r="E3696" s="13" t="s">
        <v>1455</v>
      </c>
      <c r="F3696" s="13" t="s">
        <v>5</v>
      </c>
      <c r="G3696" s="13" t="s">
        <v>559</v>
      </c>
      <c r="H3696" s="36">
        <v>2</v>
      </c>
    </row>
    <row r="3697" spans="1:8">
      <c r="A3697" s="23">
        <v>2021</v>
      </c>
      <c r="B3697" s="23" t="s">
        <v>2366</v>
      </c>
      <c r="C3697" s="23" t="s">
        <v>1886</v>
      </c>
      <c r="D3697" s="13" t="s">
        <v>10</v>
      </c>
      <c r="E3697" s="13" t="s">
        <v>1455</v>
      </c>
      <c r="F3697" s="13" t="s">
        <v>86</v>
      </c>
      <c r="G3697" s="13" t="s">
        <v>6698</v>
      </c>
      <c r="H3697" s="36">
        <v>2</v>
      </c>
    </row>
    <row r="3698" spans="1:8">
      <c r="A3698" s="23">
        <v>2021</v>
      </c>
      <c r="B3698" s="23" t="s">
        <v>2366</v>
      </c>
      <c r="C3698" s="23" t="s">
        <v>1886</v>
      </c>
      <c r="D3698" s="13" t="s">
        <v>10</v>
      </c>
      <c r="E3698" s="13" t="s">
        <v>1455</v>
      </c>
      <c r="F3698" s="13" t="s">
        <v>70</v>
      </c>
      <c r="G3698" s="13" t="s">
        <v>1469</v>
      </c>
      <c r="H3698" s="36">
        <v>2</v>
      </c>
    </row>
    <row r="3699" spans="1:8">
      <c r="A3699" s="23">
        <v>2021</v>
      </c>
      <c r="B3699" s="23" t="s">
        <v>2366</v>
      </c>
      <c r="C3699" s="23" t="s">
        <v>1886</v>
      </c>
      <c r="D3699" s="13" t="s">
        <v>10</v>
      </c>
      <c r="E3699" s="13" t="s">
        <v>1455</v>
      </c>
      <c r="F3699" s="13" t="s">
        <v>100</v>
      </c>
      <c r="G3699" s="13" t="s">
        <v>1468</v>
      </c>
      <c r="H3699" s="36">
        <v>2</v>
      </c>
    </row>
    <row r="3700" spans="1:8">
      <c r="A3700" s="23">
        <v>2021</v>
      </c>
      <c r="B3700" s="23" t="s">
        <v>2366</v>
      </c>
      <c r="C3700" s="23" t="s">
        <v>1886</v>
      </c>
      <c r="D3700" s="13" t="s">
        <v>10</v>
      </c>
      <c r="E3700" s="13" t="s">
        <v>1455</v>
      </c>
      <c r="F3700" s="13" t="s">
        <v>60</v>
      </c>
      <c r="G3700" s="13" t="s">
        <v>1458</v>
      </c>
      <c r="H3700" s="36">
        <v>1</v>
      </c>
    </row>
    <row r="3701" spans="1:8">
      <c r="A3701" s="23">
        <v>2021</v>
      </c>
      <c r="B3701" s="23" t="s">
        <v>2366</v>
      </c>
      <c r="C3701" s="23" t="s">
        <v>1886</v>
      </c>
      <c r="D3701" s="13" t="s">
        <v>10</v>
      </c>
      <c r="E3701" s="13" t="s">
        <v>1455</v>
      </c>
      <c r="F3701" s="13" t="s">
        <v>94</v>
      </c>
      <c r="G3701" s="13" t="s">
        <v>1463</v>
      </c>
      <c r="H3701" s="36">
        <v>1</v>
      </c>
    </row>
    <row r="3702" spans="1:8">
      <c r="A3702" s="23">
        <v>2021</v>
      </c>
      <c r="B3702" s="23" t="s">
        <v>2366</v>
      </c>
      <c r="C3702" s="23" t="s">
        <v>1886</v>
      </c>
      <c r="D3702" s="13" t="s">
        <v>10</v>
      </c>
      <c r="E3702" s="13" t="s">
        <v>1455</v>
      </c>
      <c r="F3702" s="13" t="s">
        <v>14</v>
      </c>
      <c r="G3702" s="13" t="s">
        <v>1457</v>
      </c>
      <c r="H3702" s="36">
        <v>1</v>
      </c>
    </row>
    <row r="3703" spans="1:8">
      <c r="A3703" s="23">
        <v>2021</v>
      </c>
      <c r="B3703" s="23" t="s">
        <v>2366</v>
      </c>
      <c r="C3703" s="23" t="s">
        <v>1886</v>
      </c>
      <c r="D3703" s="13" t="s">
        <v>10</v>
      </c>
      <c r="E3703" s="13" t="s">
        <v>1467</v>
      </c>
      <c r="F3703" s="13" t="s">
        <v>10</v>
      </c>
      <c r="G3703" s="13" t="s">
        <v>1454</v>
      </c>
      <c r="H3703" s="36">
        <v>4</v>
      </c>
    </row>
    <row r="3704" spans="1:8">
      <c r="A3704" s="23">
        <v>2021</v>
      </c>
      <c r="B3704" s="23" t="s">
        <v>2366</v>
      </c>
      <c r="C3704" s="23" t="s">
        <v>1886</v>
      </c>
      <c r="D3704" s="13" t="s">
        <v>10</v>
      </c>
      <c r="E3704" s="13" t="s">
        <v>1467</v>
      </c>
      <c r="F3704" s="13" t="s">
        <v>23</v>
      </c>
      <c r="G3704" s="13" t="s">
        <v>1453</v>
      </c>
      <c r="H3704" s="36">
        <v>3</v>
      </c>
    </row>
    <row r="3705" spans="1:8">
      <c r="A3705" s="23">
        <v>2021</v>
      </c>
      <c r="B3705" s="23" t="s">
        <v>2366</v>
      </c>
      <c r="C3705" s="23" t="s">
        <v>1886</v>
      </c>
      <c r="D3705" s="13" t="s">
        <v>10</v>
      </c>
      <c r="E3705" s="13" t="s">
        <v>1467</v>
      </c>
      <c r="F3705" s="13" t="s">
        <v>70</v>
      </c>
      <c r="G3705" s="13" t="s">
        <v>1466</v>
      </c>
      <c r="H3705" s="36">
        <v>3</v>
      </c>
    </row>
    <row r="3706" spans="1:8">
      <c r="A3706" s="23">
        <v>2021</v>
      </c>
      <c r="B3706" s="23" t="s">
        <v>2366</v>
      </c>
      <c r="C3706" s="23" t="s">
        <v>1886</v>
      </c>
      <c r="D3706" s="13" t="s">
        <v>10</v>
      </c>
      <c r="E3706" s="13" t="s">
        <v>1467</v>
      </c>
      <c r="F3706" s="13" t="s">
        <v>104</v>
      </c>
      <c r="G3706" s="13" t="s">
        <v>1470</v>
      </c>
      <c r="H3706" s="36">
        <v>2</v>
      </c>
    </row>
    <row r="3707" spans="1:8">
      <c r="A3707" s="23">
        <v>2021</v>
      </c>
      <c r="B3707" s="23" t="s">
        <v>2366</v>
      </c>
      <c r="C3707" s="23" t="s">
        <v>1886</v>
      </c>
      <c r="D3707" s="13" t="s">
        <v>10</v>
      </c>
      <c r="E3707" s="13" t="s">
        <v>1467</v>
      </c>
      <c r="F3707" s="13" t="s">
        <v>104</v>
      </c>
      <c r="G3707" s="13" t="s">
        <v>1471</v>
      </c>
      <c r="H3707" s="36">
        <v>2</v>
      </c>
    </row>
    <row r="3708" spans="1:8">
      <c r="A3708" s="23">
        <v>2021</v>
      </c>
      <c r="B3708" s="23" t="s">
        <v>2366</v>
      </c>
      <c r="C3708" s="23" t="s">
        <v>1886</v>
      </c>
      <c r="D3708" s="13" t="s">
        <v>10</v>
      </c>
      <c r="E3708" s="13" t="s">
        <v>1467</v>
      </c>
      <c r="F3708" s="13" t="s">
        <v>164</v>
      </c>
      <c r="G3708" s="13" t="s">
        <v>584</v>
      </c>
      <c r="H3708" s="36">
        <v>1</v>
      </c>
    </row>
    <row r="3709" spans="1:8">
      <c r="A3709" s="23">
        <v>2021</v>
      </c>
      <c r="B3709" s="23" t="s">
        <v>2366</v>
      </c>
      <c r="C3709" s="23" t="s">
        <v>1886</v>
      </c>
      <c r="D3709" s="13" t="s">
        <v>10</v>
      </c>
      <c r="E3709" s="13" t="s">
        <v>1467</v>
      </c>
      <c r="F3709" s="13" t="s">
        <v>41</v>
      </c>
      <c r="G3709" s="13" t="s">
        <v>1461</v>
      </c>
      <c r="H3709" s="36">
        <v>1</v>
      </c>
    </row>
    <row r="3710" spans="1:8">
      <c r="A3710" s="23">
        <v>2021</v>
      </c>
      <c r="B3710" s="23" t="s">
        <v>2366</v>
      </c>
      <c r="C3710" s="23" t="s">
        <v>1886</v>
      </c>
      <c r="D3710" s="13" t="s">
        <v>10</v>
      </c>
      <c r="E3710" s="13" t="s">
        <v>1467</v>
      </c>
      <c r="F3710" s="13" t="s">
        <v>104</v>
      </c>
      <c r="G3710" s="13" t="s">
        <v>1486</v>
      </c>
      <c r="H3710" s="36">
        <v>1</v>
      </c>
    </row>
    <row r="3711" spans="1:8">
      <c r="A3711" s="23">
        <v>2021</v>
      </c>
      <c r="B3711" s="23" t="s">
        <v>2366</v>
      </c>
      <c r="C3711" s="23" t="s">
        <v>1886</v>
      </c>
      <c r="D3711" s="13" t="s">
        <v>10</v>
      </c>
      <c r="E3711" s="13" t="s">
        <v>1467</v>
      </c>
      <c r="F3711" s="13" t="s">
        <v>100</v>
      </c>
      <c r="G3711" s="13" t="s">
        <v>1468</v>
      </c>
      <c r="H3711" s="36">
        <v>1</v>
      </c>
    </row>
    <row r="3712" spans="1:8">
      <c r="A3712" s="23">
        <v>2021</v>
      </c>
      <c r="B3712" s="23" t="s">
        <v>2366</v>
      </c>
      <c r="C3712" s="23" t="s">
        <v>1886</v>
      </c>
      <c r="D3712" s="13" t="s">
        <v>14</v>
      </c>
      <c r="E3712" s="13" t="s">
        <v>1456</v>
      </c>
      <c r="F3712" s="13" t="s">
        <v>14</v>
      </c>
      <c r="G3712" s="13" t="s">
        <v>1476</v>
      </c>
      <c r="H3712" s="36">
        <v>1</v>
      </c>
    </row>
    <row r="3713" spans="1:8">
      <c r="A3713" s="23">
        <v>2021</v>
      </c>
      <c r="B3713" s="23" t="s">
        <v>2366</v>
      </c>
      <c r="C3713" s="23" t="s">
        <v>1886</v>
      </c>
      <c r="D3713" s="13" t="s">
        <v>14</v>
      </c>
      <c r="E3713" s="13" t="s">
        <v>1456</v>
      </c>
      <c r="F3713" s="13" t="s">
        <v>14</v>
      </c>
      <c r="G3713" s="13" t="s">
        <v>1475</v>
      </c>
      <c r="H3713" s="36">
        <v>1</v>
      </c>
    </row>
    <row r="3714" spans="1:8">
      <c r="A3714" s="23">
        <v>2021</v>
      </c>
      <c r="B3714" s="23" t="s">
        <v>2366</v>
      </c>
      <c r="C3714" s="23" t="s">
        <v>1886</v>
      </c>
      <c r="D3714" s="13" t="s">
        <v>14</v>
      </c>
      <c r="E3714" s="13" t="s">
        <v>1457</v>
      </c>
      <c r="F3714" s="13" t="s">
        <v>94</v>
      </c>
      <c r="G3714" s="13" t="s">
        <v>1463</v>
      </c>
      <c r="H3714" s="36">
        <v>18</v>
      </c>
    </row>
    <row r="3715" spans="1:8">
      <c r="A3715" s="23">
        <v>2021</v>
      </c>
      <c r="B3715" s="23" t="s">
        <v>2366</v>
      </c>
      <c r="C3715" s="23" t="s">
        <v>1886</v>
      </c>
      <c r="D3715" s="13" t="s">
        <v>14</v>
      </c>
      <c r="E3715" s="13" t="s">
        <v>1457</v>
      </c>
      <c r="F3715" s="13" t="s">
        <v>14</v>
      </c>
      <c r="G3715" s="13" t="s">
        <v>1475</v>
      </c>
      <c r="H3715" s="36">
        <v>10</v>
      </c>
    </row>
    <row r="3716" spans="1:8">
      <c r="A3716" s="23">
        <v>2021</v>
      </c>
      <c r="B3716" s="23" t="s">
        <v>2366</v>
      </c>
      <c r="C3716" s="23" t="s">
        <v>1886</v>
      </c>
      <c r="D3716" s="13" t="s">
        <v>14</v>
      </c>
      <c r="E3716" s="13" t="s">
        <v>1457</v>
      </c>
      <c r="F3716" s="13" t="s">
        <v>14</v>
      </c>
      <c r="G3716" s="13" t="s">
        <v>3871</v>
      </c>
      <c r="H3716" s="36">
        <v>3</v>
      </c>
    </row>
    <row r="3717" spans="1:8">
      <c r="A3717" s="23">
        <v>2021</v>
      </c>
      <c r="B3717" s="23" t="s">
        <v>2366</v>
      </c>
      <c r="C3717" s="23" t="s">
        <v>1886</v>
      </c>
      <c r="D3717" s="13" t="s">
        <v>14</v>
      </c>
      <c r="E3717" s="13" t="s">
        <v>1457</v>
      </c>
      <c r="F3717" s="13" t="s">
        <v>14</v>
      </c>
      <c r="G3717" s="13" t="s">
        <v>1476</v>
      </c>
      <c r="H3717" s="36">
        <v>1</v>
      </c>
    </row>
    <row r="3718" spans="1:8">
      <c r="A3718" s="23">
        <v>2021</v>
      </c>
      <c r="B3718" s="23" t="s">
        <v>2366</v>
      </c>
      <c r="C3718" s="23" t="s">
        <v>1886</v>
      </c>
      <c r="D3718" s="13" t="s">
        <v>14</v>
      </c>
      <c r="E3718" s="13" t="s">
        <v>1457</v>
      </c>
      <c r="F3718" s="13" t="s">
        <v>41</v>
      </c>
      <c r="G3718" s="13" t="s">
        <v>1461</v>
      </c>
      <c r="H3718" s="36">
        <v>1</v>
      </c>
    </row>
    <row r="3719" spans="1:8">
      <c r="A3719" s="23">
        <v>2021</v>
      </c>
      <c r="B3719" s="23" t="s">
        <v>2366</v>
      </c>
      <c r="C3719" s="23" t="s">
        <v>1886</v>
      </c>
      <c r="D3719" s="13" t="s">
        <v>14</v>
      </c>
      <c r="E3719" s="13" t="s">
        <v>1457</v>
      </c>
      <c r="F3719" s="13" t="s">
        <v>14</v>
      </c>
      <c r="G3719" s="13" t="s">
        <v>1456</v>
      </c>
      <c r="H3719" s="36">
        <v>1</v>
      </c>
    </row>
    <row r="3720" spans="1:8">
      <c r="A3720" s="23">
        <v>2021</v>
      </c>
      <c r="B3720" s="23" t="s">
        <v>2366</v>
      </c>
      <c r="C3720" s="23" t="s">
        <v>1886</v>
      </c>
      <c r="D3720" s="13" t="s">
        <v>14</v>
      </c>
      <c r="E3720" s="13" t="s">
        <v>1457</v>
      </c>
      <c r="F3720" s="13" t="s">
        <v>70</v>
      </c>
      <c r="G3720" s="13" t="s">
        <v>577</v>
      </c>
      <c r="H3720" s="36">
        <v>1</v>
      </c>
    </row>
    <row r="3721" spans="1:8">
      <c r="A3721" s="23">
        <v>2021</v>
      </c>
      <c r="B3721" s="23" t="s">
        <v>2366</v>
      </c>
      <c r="C3721" s="23" t="s">
        <v>1886</v>
      </c>
      <c r="D3721" s="13" t="s">
        <v>14</v>
      </c>
      <c r="E3721" s="13" t="s">
        <v>1457</v>
      </c>
      <c r="F3721" s="13" t="s">
        <v>100</v>
      </c>
      <c r="G3721" s="13" t="s">
        <v>1468</v>
      </c>
      <c r="H3721" s="36">
        <v>1</v>
      </c>
    </row>
    <row r="3722" spans="1:8">
      <c r="A3722" s="23">
        <v>2021</v>
      </c>
      <c r="B3722" s="23" t="s">
        <v>2366</v>
      </c>
      <c r="C3722" s="23" t="s">
        <v>1886</v>
      </c>
      <c r="D3722" s="13" t="s">
        <v>14</v>
      </c>
      <c r="E3722" s="13" t="s">
        <v>1474</v>
      </c>
      <c r="F3722" s="13" t="s">
        <v>23</v>
      </c>
      <c r="G3722" s="13" t="s">
        <v>1464</v>
      </c>
      <c r="H3722" s="36">
        <v>3</v>
      </c>
    </row>
    <row r="3723" spans="1:8">
      <c r="A3723" s="23">
        <v>2021</v>
      </c>
      <c r="B3723" s="23" t="s">
        <v>2366</v>
      </c>
      <c r="C3723" s="23" t="s">
        <v>1886</v>
      </c>
      <c r="D3723" s="13" t="s">
        <v>14</v>
      </c>
      <c r="E3723" s="13" t="s">
        <v>1474</v>
      </c>
      <c r="F3723" s="13" t="s">
        <v>167</v>
      </c>
      <c r="G3723" s="13" t="s">
        <v>1479</v>
      </c>
      <c r="H3723" s="36">
        <v>1</v>
      </c>
    </row>
    <row r="3724" spans="1:8">
      <c r="A3724" s="23">
        <v>2021</v>
      </c>
      <c r="B3724" s="23" t="s">
        <v>2366</v>
      </c>
      <c r="C3724" s="23" t="s">
        <v>1886</v>
      </c>
      <c r="D3724" s="13" t="s">
        <v>14</v>
      </c>
      <c r="E3724" s="13" t="s">
        <v>1474</v>
      </c>
      <c r="F3724" s="13" t="s">
        <v>100</v>
      </c>
      <c r="G3724" s="13" t="s">
        <v>1468</v>
      </c>
      <c r="H3724" s="36">
        <v>1</v>
      </c>
    </row>
    <row r="3725" spans="1:8">
      <c r="A3725" s="23">
        <v>2021</v>
      </c>
      <c r="B3725" s="23" t="s">
        <v>2366</v>
      </c>
      <c r="C3725" s="23" t="s">
        <v>1886</v>
      </c>
      <c r="D3725" s="13" t="s">
        <v>14</v>
      </c>
      <c r="E3725" s="13" t="s">
        <v>1475</v>
      </c>
      <c r="F3725" s="13" t="s">
        <v>14</v>
      </c>
      <c r="G3725" s="13" t="s">
        <v>1456</v>
      </c>
      <c r="H3725" s="36">
        <v>2</v>
      </c>
    </row>
    <row r="3726" spans="1:8">
      <c r="A3726" s="23">
        <v>2021</v>
      </c>
      <c r="B3726" s="23" t="s">
        <v>2366</v>
      </c>
      <c r="C3726" s="23" t="s">
        <v>1886</v>
      </c>
      <c r="D3726" s="13" t="s">
        <v>14</v>
      </c>
      <c r="E3726" s="13" t="s">
        <v>1475</v>
      </c>
      <c r="F3726" s="13" t="s">
        <v>14</v>
      </c>
      <c r="G3726" s="13" t="s">
        <v>3875</v>
      </c>
      <c r="H3726" s="36">
        <v>1</v>
      </c>
    </row>
    <row r="3727" spans="1:8">
      <c r="A3727" s="23">
        <v>2021</v>
      </c>
      <c r="B3727" s="23" t="s">
        <v>2366</v>
      </c>
      <c r="C3727" s="23" t="s">
        <v>1886</v>
      </c>
      <c r="D3727" s="13" t="s">
        <v>14</v>
      </c>
      <c r="E3727" s="13" t="s">
        <v>1475</v>
      </c>
      <c r="F3727" s="13" t="s">
        <v>76</v>
      </c>
      <c r="G3727" s="13" t="s">
        <v>77</v>
      </c>
      <c r="H3727" s="36">
        <v>1</v>
      </c>
    </row>
    <row r="3728" spans="1:8">
      <c r="A3728" s="23">
        <v>2021</v>
      </c>
      <c r="B3728" s="23" t="s">
        <v>2366</v>
      </c>
      <c r="C3728" s="23" t="s">
        <v>1886</v>
      </c>
      <c r="D3728" s="13" t="s">
        <v>14</v>
      </c>
      <c r="E3728" s="13" t="s">
        <v>1475</v>
      </c>
      <c r="F3728" s="13" t="s">
        <v>14</v>
      </c>
      <c r="G3728" s="13" t="s">
        <v>3871</v>
      </c>
      <c r="H3728" s="36">
        <v>1</v>
      </c>
    </row>
    <row r="3729" spans="1:8">
      <c r="A3729" s="23">
        <v>2021</v>
      </c>
      <c r="B3729" s="23" t="s">
        <v>2366</v>
      </c>
      <c r="C3729" s="23" t="s">
        <v>1886</v>
      </c>
      <c r="D3729" s="13" t="s">
        <v>14</v>
      </c>
      <c r="E3729" s="13" t="s">
        <v>1475</v>
      </c>
      <c r="F3729" s="13" t="s">
        <v>23</v>
      </c>
      <c r="G3729" s="13" t="s">
        <v>1453</v>
      </c>
      <c r="H3729" s="36">
        <v>1</v>
      </c>
    </row>
    <row r="3730" spans="1:8">
      <c r="A3730" s="23">
        <v>2021</v>
      </c>
      <c r="B3730" s="23" t="s">
        <v>2366</v>
      </c>
      <c r="C3730" s="23" t="s">
        <v>1886</v>
      </c>
      <c r="D3730" s="13" t="s">
        <v>14</v>
      </c>
      <c r="E3730" s="13" t="s">
        <v>1475</v>
      </c>
      <c r="F3730" s="13" t="s">
        <v>14</v>
      </c>
      <c r="G3730" s="13" t="s">
        <v>1457</v>
      </c>
      <c r="H3730" s="36">
        <v>1</v>
      </c>
    </row>
    <row r="3731" spans="1:8">
      <c r="A3731" s="23">
        <v>2021</v>
      </c>
      <c r="B3731" s="23" t="s">
        <v>2366</v>
      </c>
      <c r="C3731" s="23" t="s">
        <v>1886</v>
      </c>
      <c r="D3731" s="13" t="s">
        <v>14</v>
      </c>
      <c r="E3731" s="13" t="s">
        <v>1476</v>
      </c>
      <c r="F3731" s="13" t="s">
        <v>23</v>
      </c>
      <c r="G3731" s="13" t="s">
        <v>1453</v>
      </c>
      <c r="H3731" s="36">
        <v>4</v>
      </c>
    </row>
    <row r="3732" spans="1:8">
      <c r="A3732" s="23">
        <v>2021</v>
      </c>
      <c r="B3732" s="23" t="s">
        <v>2366</v>
      </c>
      <c r="C3732" s="23" t="s">
        <v>1886</v>
      </c>
      <c r="D3732" s="13" t="s">
        <v>14</v>
      </c>
      <c r="E3732" s="13" t="s">
        <v>1476</v>
      </c>
      <c r="F3732" s="13" t="s">
        <v>86</v>
      </c>
      <c r="G3732" s="13" t="s">
        <v>3881</v>
      </c>
      <c r="H3732" s="36">
        <v>3</v>
      </c>
    </row>
    <row r="3733" spans="1:8">
      <c r="A3733" s="23">
        <v>2021</v>
      </c>
      <c r="B3733" s="23" t="s">
        <v>2366</v>
      </c>
      <c r="C3733" s="23" t="s">
        <v>1886</v>
      </c>
      <c r="D3733" s="13" t="s">
        <v>14</v>
      </c>
      <c r="E3733" s="13" t="s">
        <v>1476</v>
      </c>
      <c r="F3733" s="13" t="s">
        <v>70</v>
      </c>
      <c r="G3733" s="13" t="s">
        <v>577</v>
      </c>
      <c r="H3733" s="36">
        <v>2</v>
      </c>
    </row>
    <row r="3734" spans="1:8">
      <c r="A3734" s="23">
        <v>2021</v>
      </c>
      <c r="B3734" s="23" t="s">
        <v>2366</v>
      </c>
      <c r="C3734" s="23" t="s">
        <v>1886</v>
      </c>
      <c r="D3734" s="13" t="s">
        <v>14</v>
      </c>
      <c r="E3734" s="13" t="s">
        <v>1476</v>
      </c>
      <c r="F3734" s="13" t="s">
        <v>164</v>
      </c>
      <c r="G3734" s="13" t="s">
        <v>584</v>
      </c>
      <c r="H3734" s="36">
        <v>1</v>
      </c>
    </row>
    <row r="3735" spans="1:8">
      <c r="A3735" s="23">
        <v>2021</v>
      </c>
      <c r="B3735" s="23" t="s">
        <v>2366</v>
      </c>
      <c r="C3735" s="23" t="s">
        <v>1886</v>
      </c>
      <c r="D3735" s="13" t="s">
        <v>14</v>
      </c>
      <c r="E3735" s="13" t="s">
        <v>1476</v>
      </c>
      <c r="F3735" s="13" t="s">
        <v>14</v>
      </c>
      <c r="G3735" s="13" t="s">
        <v>3871</v>
      </c>
      <c r="H3735" s="36">
        <v>1</v>
      </c>
    </row>
    <row r="3736" spans="1:8">
      <c r="A3736" s="23">
        <v>2021</v>
      </c>
      <c r="B3736" s="23" t="s">
        <v>2366</v>
      </c>
      <c r="C3736" s="23" t="s">
        <v>1886</v>
      </c>
      <c r="D3736" s="13" t="s">
        <v>14</v>
      </c>
      <c r="E3736" s="13" t="s">
        <v>1476</v>
      </c>
      <c r="F3736" s="13" t="s">
        <v>14</v>
      </c>
      <c r="G3736" s="13" t="s">
        <v>1456</v>
      </c>
      <c r="H3736" s="36">
        <v>1</v>
      </c>
    </row>
    <row r="3737" spans="1:8">
      <c r="A3737" s="23">
        <v>2021</v>
      </c>
      <c r="B3737" s="23" t="s">
        <v>2366</v>
      </c>
      <c r="C3737" s="23" t="s">
        <v>1886</v>
      </c>
      <c r="D3737" s="13" t="s">
        <v>14</v>
      </c>
      <c r="E3737" s="13" t="s">
        <v>1476</v>
      </c>
      <c r="F3737" s="13" t="s">
        <v>89</v>
      </c>
      <c r="G3737" s="13" t="s">
        <v>1465</v>
      </c>
      <c r="H3737" s="36">
        <v>1</v>
      </c>
    </row>
    <row r="3738" spans="1:8">
      <c r="A3738" s="23">
        <v>2021</v>
      </c>
      <c r="B3738" s="23" t="s">
        <v>2366</v>
      </c>
      <c r="C3738" s="23" t="s">
        <v>1886</v>
      </c>
      <c r="D3738" s="13" t="s">
        <v>23</v>
      </c>
      <c r="E3738" s="13" t="s">
        <v>1453</v>
      </c>
      <c r="F3738" s="13" t="s">
        <v>76</v>
      </c>
      <c r="G3738" s="13" t="s">
        <v>1459</v>
      </c>
      <c r="H3738" s="36">
        <v>6</v>
      </c>
    </row>
    <row r="3739" spans="1:8">
      <c r="A3739" s="23">
        <v>2021</v>
      </c>
      <c r="B3739" s="23" t="s">
        <v>2366</v>
      </c>
      <c r="C3739" s="23" t="s">
        <v>1886</v>
      </c>
      <c r="D3739" s="13" t="s">
        <v>23</v>
      </c>
      <c r="E3739" s="13" t="s">
        <v>1453</v>
      </c>
      <c r="F3739" s="13" t="s">
        <v>23</v>
      </c>
      <c r="G3739" s="13" t="s">
        <v>1464</v>
      </c>
      <c r="H3739" s="36">
        <v>5</v>
      </c>
    </row>
    <row r="3740" spans="1:8">
      <c r="A3740" s="23">
        <v>2021</v>
      </c>
      <c r="B3740" s="23" t="s">
        <v>2366</v>
      </c>
      <c r="C3740" s="23" t="s">
        <v>1886</v>
      </c>
      <c r="D3740" s="13" t="s">
        <v>23</v>
      </c>
      <c r="E3740" s="13" t="s">
        <v>1453</v>
      </c>
      <c r="F3740" s="13" t="s">
        <v>5</v>
      </c>
      <c r="G3740" s="13" t="s">
        <v>1462</v>
      </c>
      <c r="H3740" s="36">
        <v>4</v>
      </c>
    </row>
    <row r="3741" spans="1:8">
      <c r="A3741" s="23">
        <v>2021</v>
      </c>
      <c r="B3741" s="23" t="s">
        <v>2366</v>
      </c>
      <c r="C3741" s="23" t="s">
        <v>1886</v>
      </c>
      <c r="D3741" s="13" t="s">
        <v>23</v>
      </c>
      <c r="E3741" s="13" t="s">
        <v>1453</v>
      </c>
      <c r="F3741" s="13" t="s">
        <v>23</v>
      </c>
      <c r="G3741" s="13" t="s">
        <v>1460</v>
      </c>
      <c r="H3741" s="36">
        <v>4</v>
      </c>
    </row>
    <row r="3742" spans="1:8">
      <c r="A3742" s="23">
        <v>2021</v>
      </c>
      <c r="B3742" s="23" t="s">
        <v>2366</v>
      </c>
      <c r="C3742" s="23" t="s">
        <v>1886</v>
      </c>
      <c r="D3742" s="13" t="s">
        <v>23</v>
      </c>
      <c r="E3742" s="13" t="s">
        <v>1453</v>
      </c>
      <c r="F3742" s="13" t="s">
        <v>41</v>
      </c>
      <c r="G3742" s="13" t="s">
        <v>1461</v>
      </c>
      <c r="H3742" s="36">
        <v>4</v>
      </c>
    </row>
    <row r="3743" spans="1:8">
      <c r="A3743" s="23">
        <v>2021</v>
      </c>
      <c r="B3743" s="23" t="s">
        <v>2366</v>
      </c>
      <c r="C3743" s="23" t="s">
        <v>1886</v>
      </c>
      <c r="D3743" s="13" t="s">
        <v>23</v>
      </c>
      <c r="E3743" s="13" t="s">
        <v>1453</v>
      </c>
      <c r="F3743" s="13" t="s">
        <v>10</v>
      </c>
      <c r="G3743" s="13" t="s">
        <v>1454</v>
      </c>
      <c r="H3743" s="36">
        <v>3</v>
      </c>
    </row>
    <row r="3744" spans="1:8">
      <c r="A3744" s="23">
        <v>2021</v>
      </c>
      <c r="B3744" s="23" t="s">
        <v>2366</v>
      </c>
      <c r="C3744" s="23" t="s">
        <v>1886</v>
      </c>
      <c r="D3744" s="13" t="s">
        <v>23</v>
      </c>
      <c r="E3744" s="13" t="s">
        <v>1453</v>
      </c>
      <c r="F3744" s="13" t="s">
        <v>14</v>
      </c>
      <c r="G3744" s="13" t="s">
        <v>3875</v>
      </c>
      <c r="H3744" s="36">
        <v>2</v>
      </c>
    </row>
    <row r="3745" spans="1:8">
      <c r="A3745" s="23">
        <v>2021</v>
      </c>
      <c r="B3745" s="23" t="s">
        <v>2366</v>
      </c>
      <c r="C3745" s="23" t="s">
        <v>1886</v>
      </c>
      <c r="D3745" s="13" t="s">
        <v>23</v>
      </c>
      <c r="E3745" s="13" t="s">
        <v>1453</v>
      </c>
      <c r="F3745" s="13" t="s">
        <v>23</v>
      </c>
      <c r="G3745" s="13" t="s">
        <v>3873</v>
      </c>
      <c r="H3745" s="36">
        <v>2</v>
      </c>
    </row>
    <row r="3746" spans="1:8">
      <c r="A3746" s="23">
        <v>2021</v>
      </c>
      <c r="B3746" s="23" t="s">
        <v>2366</v>
      </c>
      <c r="C3746" s="23" t="s">
        <v>1886</v>
      </c>
      <c r="D3746" s="13" t="s">
        <v>23</v>
      </c>
      <c r="E3746" s="13" t="s">
        <v>1453</v>
      </c>
      <c r="F3746" s="13" t="s">
        <v>60</v>
      </c>
      <c r="G3746" s="13" t="s">
        <v>1458</v>
      </c>
      <c r="H3746" s="36">
        <v>1</v>
      </c>
    </row>
    <row r="3747" spans="1:8">
      <c r="A3747" s="23">
        <v>2021</v>
      </c>
      <c r="B3747" s="23" t="s">
        <v>2366</v>
      </c>
      <c r="C3747" s="23" t="s">
        <v>1886</v>
      </c>
      <c r="D3747" s="13" t="s">
        <v>23</v>
      </c>
      <c r="E3747" s="13" t="s">
        <v>1453</v>
      </c>
      <c r="F3747" s="13" t="s">
        <v>5</v>
      </c>
      <c r="G3747" s="13" t="s">
        <v>559</v>
      </c>
      <c r="H3747" s="36">
        <v>1</v>
      </c>
    </row>
    <row r="3748" spans="1:8">
      <c r="A3748" s="23">
        <v>2021</v>
      </c>
      <c r="B3748" s="23" t="s">
        <v>2366</v>
      </c>
      <c r="C3748" s="23" t="s">
        <v>1886</v>
      </c>
      <c r="D3748" s="13" t="s">
        <v>23</v>
      </c>
      <c r="E3748" s="13" t="s">
        <v>1453</v>
      </c>
      <c r="F3748" s="13" t="s">
        <v>94</v>
      </c>
      <c r="G3748" s="13" t="s">
        <v>1463</v>
      </c>
      <c r="H3748" s="36">
        <v>1</v>
      </c>
    </row>
    <row r="3749" spans="1:8">
      <c r="A3749" s="23">
        <v>2021</v>
      </c>
      <c r="B3749" s="23" t="s">
        <v>2366</v>
      </c>
      <c r="C3749" s="23" t="s">
        <v>1886</v>
      </c>
      <c r="D3749" s="13" t="s">
        <v>23</v>
      </c>
      <c r="E3749" s="13" t="s">
        <v>1460</v>
      </c>
      <c r="F3749" s="13" t="s">
        <v>41</v>
      </c>
      <c r="G3749" s="13" t="s">
        <v>1461</v>
      </c>
      <c r="H3749" s="36">
        <v>3</v>
      </c>
    </row>
    <row r="3750" spans="1:8">
      <c r="A3750" s="23">
        <v>2021</v>
      </c>
      <c r="B3750" s="23" t="s">
        <v>2366</v>
      </c>
      <c r="C3750" s="23" t="s">
        <v>1886</v>
      </c>
      <c r="D3750" s="13" t="s">
        <v>23</v>
      </c>
      <c r="E3750" s="13" t="s">
        <v>1460</v>
      </c>
      <c r="F3750" s="13" t="s">
        <v>86</v>
      </c>
      <c r="G3750" s="13" t="s">
        <v>6698</v>
      </c>
      <c r="H3750" s="36">
        <v>1</v>
      </c>
    </row>
    <row r="3751" spans="1:8">
      <c r="A3751" s="23">
        <v>2021</v>
      </c>
      <c r="B3751" s="23" t="s">
        <v>2366</v>
      </c>
      <c r="C3751" s="23" t="s">
        <v>1886</v>
      </c>
      <c r="D3751" s="13" t="s">
        <v>23</v>
      </c>
      <c r="E3751" s="13" t="s">
        <v>1460</v>
      </c>
      <c r="F3751" s="13" t="s">
        <v>14</v>
      </c>
      <c r="G3751" s="13" t="s">
        <v>1475</v>
      </c>
      <c r="H3751" s="36">
        <v>1</v>
      </c>
    </row>
    <row r="3752" spans="1:8">
      <c r="A3752" s="23">
        <v>2021</v>
      </c>
      <c r="B3752" s="23" t="s">
        <v>2366</v>
      </c>
      <c r="C3752" s="23" t="s">
        <v>1886</v>
      </c>
      <c r="D3752" s="13" t="s">
        <v>23</v>
      </c>
      <c r="E3752" s="13" t="s">
        <v>1460</v>
      </c>
      <c r="F3752" s="13" t="s">
        <v>23</v>
      </c>
      <c r="G3752" s="13" t="s">
        <v>1453</v>
      </c>
      <c r="H3752" s="36">
        <v>1</v>
      </c>
    </row>
    <row r="3753" spans="1:8">
      <c r="A3753" s="23">
        <v>2021</v>
      </c>
      <c r="B3753" s="23" t="s">
        <v>2366</v>
      </c>
      <c r="C3753" s="23" t="s">
        <v>1886</v>
      </c>
      <c r="D3753" s="13" t="s">
        <v>23</v>
      </c>
      <c r="E3753" s="13" t="s">
        <v>1460</v>
      </c>
      <c r="F3753" s="13" t="s">
        <v>23</v>
      </c>
      <c r="G3753" s="13" t="s">
        <v>1464</v>
      </c>
      <c r="H3753" s="36">
        <v>1</v>
      </c>
    </row>
    <row r="3754" spans="1:8">
      <c r="A3754" s="23">
        <v>2021</v>
      </c>
      <c r="B3754" s="23" t="s">
        <v>2366</v>
      </c>
      <c r="C3754" s="23" t="s">
        <v>1886</v>
      </c>
      <c r="D3754" s="13" t="s">
        <v>23</v>
      </c>
      <c r="E3754" s="13" t="s">
        <v>1464</v>
      </c>
      <c r="F3754" s="13" t="s">
        <v>23</v>
      </c>
      <c r="G3754" s="13" t="s">
        <v>1453</v>
      </c>
      <c r="H3754" s="36">
        <v>10</v>
      </c>
    </row>
    <row r="3755" spans="1:8">
      <c r="A3755" s="23">
        <v>2021</v>
      </c>
      <c r="B3755" s="23" t="s">
        <v>2366</v>
      </c>
      <c r="C3755" s="23" t="s">
        <v>1886</v>
      </c>
      <c r="D3755" s="13" t="s">
        <v>23</v>
      </c>
      <c r="E3755" s="13" t="s">
        <v>1464</v>
      </c>
      <c r="F3755" s="13" t="s">
        <v>23</v>
      </c>
      <c r="G3755" s="13" t="s">
        <v>3873</v>
      </c>
      <c r="H3755" s="36">
        <v>7</v>
      </c>
    </row>
    <row r="3756" spans="1:8">
      <c r="A3756" s="23">
        <v>2021</v>
      </c>
      <c r="B3756" s="23" t="s">
        <v>2366</v>
      </c>
      <c r="C3756" s="23" t="s">
        <v>1886</v>
      </c>
      <c r="D3756" s="13" t="s">
        <v>23</v>
      </c>
      <c r="E3756" s="13" t="s">
        <v>1464</v>
      </c>
      <c r="F3756" s="13" t="s">
        <v>60</v>
      </c>
      <c r="G3756" s="13" t="s">
        <v>1477</v>
      </c>
      <c r="H3756" s="36">
        <v>5</v>
      </c>
    </row>
    <row r="3757" spans="1:8">
      <c r="A3757" s="23">
        <v>2021</v>
      </c>
      <c r="B3757" s="23" t="s">
        <v>2366</v>
      </c>
      <c r="C3757" s="23" t="s">
        <v>1886</v>
      </c>
      <c r="D3757" s="13" t="s">
        <v>23</v>
      </c>
      <c r="E3757" s="13" t="s">
        <v>1464</v>
      </c>
      <c r="F3757" s="13" t="s">
        <v>60</v>
      </c>
      <c r="G3757" s="13" t="s">
        <v>1458</v>
      </c>
      <c r="H3757" s="36">
        <v>5</v>
      </c>
    </row>
    <row r="3758" spans="1:8">
      <c r="A3758" s="23">
        <v>2021</v>
      </c>
      <c r="B3758" s="23" t="s">
        <v>2366</v>
      </c>
      <c r="C3758" s="23" t="s">
        <v>1886</v>
      </c>
      <c r="D3758" s="13" t="s">
        <v>23</v>
      </c>
      <c r="E3758" s="13" t="s">
        <v>1464</v>
      </c>
      <c r="F3758" s="13" t="s">
        <v>41</v>
      </c>
      <c r="G3758" s="13" t="s">
        <v>1461</v>
      </c>
      <c r="H3758" s="36">
        <v>3</v>
      </c>
    </row>
    <row r="3759" spans="1:8">
      <c r="A3759" s="23">
        <v>2021</v>
      </c>
      <c r="B3759" s="23" t="s">
        <v>2366</v>
      </c>
      <c r="C3759" s="23" t="s">
        <v>1886</v>
      </c>
      <c r="D3759" s="13" t="s">
        <v>23</v>
      </c>
      <c r="E3759" s="13" t="s">
        <v>1464</v>
      </c>
      <c r="F3759" s="13" t="s">
        <v>14</v>
      </c>
      <c r="G3759" s="13" t="s">
        <v>1474</v>
      </c>
      <c r="H3759" s="36">
        <v>2</v>
      </c>
    </row>
    <row r="3760" spans="1:8">
      <c r="A3760" s="23">
        <v>2021</v>
      </c>
      <c r="B3760" s="23" t="s">
        <v>2366</v>
      </c>
      <c r="C3760" s="23" t="s">
        <v>1886</v>
      </c>
      <c r="D3760" s="13" t="s">
        <v>23</v>
      </c>
      <c r="E3760" s="13" t="s">
        <v>1464</v>
      </c>
      <c r="F3760" s="13" t="s">
        <v>14</v>
      </c>
      <c r="G3760" s="13" t="s">
        <v>3875</v>
      </c>
      <c r="H3760" s="36">
        <v>2</v>
      </c>
    </row>
    <row r="3761" spans="1:8">
      <c r="A3761" s="23">
        <v>2021</v>
      </c>
      <c r="B3761" s="23" t="s">
        <v>2366</v>
      </c>
      <c r="C3761" s="23" t="s">
        <v>1886</v>
      </c>
      <c r="D3761" s="13" t="s">
        <v>23</v>
      </c>
      <c r="E3761" s="13" t="s">
        <v>1464</v>
      </c>
      <c r="F3761" s="13" t="s">
        <v>76</v>
      </c>
      <c r="G3761" s="13" t="s">
        <v>1459</v>
      </c>
      <c r="H3761" s="36">
        <v>2</v>
      </c>
    </row>
    <row r="3762" spans="1:8">
      <c r="A3762" s="23">
        <v>2021</v>
      </c>
      <c r="B3762" s="23" t="s">
        <v>2366</v>
      </c>
      <c r="C3762" s="23" t="s">
        <v>1886</v>
      </c>
      <c r="D3762" s="13" t="s">
        <v>23</v>
      </c>
      <c r="E3762" s="13" t="s">
        <v>1464</v>
      </c>
      <c r="F3762" s="13" t="s">
        <v>104</v>
      </c>
      <c r="G3762" s="13" t="s">
        <v>1472</v>
      </c>
      <c r="H3762" s="36">
        <v>2</v>
      </c>
    </row>
    <row r="3763" spans="1:8">
      <c r="A3763" s="23">
        <v>2021</v>
      </c>
      <c r="B3763" s="23" t="s">
        <v>2366</v>
      </c>
      <c r="C3763" s="23" t="s">
        <v>1886</v>
      </c>
      <c r="D3763" s="13" t="s">
        <v>23</v>
      </c>
      <c r="E3763" s="13" t="s">
        <v>1464</v>
      </c>
      <c r="F3763" s="13" t="s">
        <v>164</v>
      </c>
      <c r="G3763" s="13" t="s">
        <v>584</v>
      </c>
      <c r="H3763" s="36">
        <v>1</v>
      </c>
    </row>
    <row r="3764" spans="1:8">
      <c r="A3764" s="23">
        <v>2021</v>
      </c>
      <c r="B3764" s="23" t="s">
        <v>2366</v>
      </c>
      <c r="C3764" s="23" t="s">
        <v>1886</v>
      </c>
      <c r="D3764" s="13" t="s">
        <v>23</v>
      </c>
      <c r="E3764" s="13" t="s">
        <v>1464</v>
      </c>
      <c r="F3764" s="13" t="s">
        <v>10</v>
      </c>
      <c r="G3764" s="13" t="s">
        <v>1467</v>
      </c>
      <c r="H3764" s="36">
        <v>1</v>
      </c>
    </row>
    <row r="3765" spans="1:8">
      <c r="A3765" s="23">
        <v>2021</v>
      </c>
      <c r="B3765" s="23" t="s">
        <v>2366</v>
      </c>
      <c r="C3765" s="23" t="s">
        <v>1886</v>
      </c>
      <c r="D3765" s="13" t="s">
        <v>23</v>
      </c>
      <c r="E3765" s="13" t="s">
        <v>1464</v>
      </c>
      <c r="F3765" s="13" t="s">
        <v>70</v>
      </c>
      <c r="G3765" s="13" t="s">
        <v>1469</v>
      </c>
      <c r="H3765" s="36">
        <v>1</v>
      </c>
    </row>
    <row r="3766" spans="1:8">
      <c r="A3766" s="23">
        <v>2021</v>
      </c>
      <c r="B3766" s="23" t="s">
        <v>2366</v>
      </c>
      <c r="C3766" s="23" t="s">
        <v>1886</v>
      </c>
      <c r="D3766" s="13" t="s">
        <v>23</v>
      </c>
      <c r="E3766" s="13" t="s">
        <v>3873</v>
      </c>
      <c r="F3766" s="13" t="s">
        <v>14</v>
      </c>
      <c r="G3766" s="13" t="s">
        <v>3875</v>
      </c>
      <c r="H3766" s="36">
        <v>1</v>
      </c>
    </row>
    <row r="3767" spans="1:8">
      <c r="A3767" s="23">
        <v>2021</v>
      </c>
      <c r="B3767" s="23" t="s">
        <v>2366</v>
      </c>
      <c r="C3767" s="23" t="s">
        <v>1886</v>
      </c>
      <c r="D3767" s="13" t="s">
        <v>41</v>
      </c>
      <c r="E3767" s="13" t="s">
        <v>1461</v>
      </c>
      <c r="F3767" s="13" t="s">
        <v>60</v>
      </c>
      <c r="G3767" s="13" t="s">
        <v>1477</v>
      </c>
      <c r="H3767" s="36">
        <v>11</v>
      </c>
    </row>
    <row r="3768" spans="1:8">
      <c r="A3768" s="23">
        <v>2021</v>
      </c>
      <c r="B3768" s="23" t="s">
        <v>2366</v>
      </c>
      <c r="C3768" s="23" t="s">
        <v>1886</v>
      </c>
      <c r="D3768" s="13" t="s">
        <v>41</v>
      </c>
      <c r="E3768" s="13" t="s">
        <v>1461</v>
      </c>
      <c r="F3768" s="13" t="s">
        <v>60</v>
      </c>
      <c r="G3768" s="13" t="s">
        <v>1458</v>
      </c>
      <c r="H3768" s="36">
        <v>8</v>
      </c>
    </row>
    <row r="3769" spans="1:8">
      <c r="A3769" s="23">
        <v>2021</v>
      </c>
      <c r="B3769" s="23" t="s">
        <v>2366</v>
      </c>
      <c r="C3769" s="23" t="s">
        <v>1886</v>
      </c>
      <c r="D3769" s="13" t="s">
        <v>41</v>
      </c>
      <c r="E3769" s="13" t="s">
        <v>1461</v>
      </c>
      <c r="F3769" s="13" t="s">
        <v>23</v>
      </c>
      <c r="G3769" s="13" t="s">
        <v>1464</v>
      </c>
      <c r="H3769" s="36">
        <v>7</v>
      </c>
    </row>
    <row r="3770" spans="1:8">
      <c r="A3770" s="23">
        <v>2021</v>
      </c>
      <c r="B3770" s="23" t="s">
        <v>2366</v>
      </c>
      <c r="C3770" s="23" t="s">
        <v>1886</v>
      </c>
      <c r="D3770" s="13" t="s">
        <v>41</v>
      </c>
      <c r="E3770" s="13" t="s">
        <v>1461</v>
      </c>
      <c r="F3770" s="13" t="s">
        <v>100</v>
      </c>
      <c r="G3770" s="13" t="s">
        <v>1468</v>
      </c>
      <c r="H3770" s="36">
        <v>5</v>
      </c>
    </row>
    <row r="3771" spans="1:8">
      <c r="A3771" s="23">
        <v>2021</v>
      </c>
      <c r="B3771" s="23" t="s">
        <v>2366</v>
      </c>
      <c r="C3771" s="23" t="s">
        <v>1886</v>
      </c>
      <c r="D3771" s="13" t="s">
        <v>41</v>
      </c>
      <c r="E3771" s="13" t="s">
        <v>1461</v>
      </c>
      <c r="F3771" s="13" t="s">
        <v>76</v>
      </c>
      <c r="G3771" s="13" t="s">
        <v>1459</v>
      </c>
      <c r="H3771" s="36">
        <v>5</v>
      </c>
    </row>
    <row r="3772" spans="1:8">
      <c r="A3772" s="23">
        <v>2021</v>
      </c>
      <c r="B3772" s="23" t="s">
        <v>2366</v>
      </c>
      <c r="C3772" s="23" t="s">
        <v>1886</v>
      </c>
      <c r="D3772" s="13" t="s">
        <v>41</v>
      </c>
      <c r="E3772" s="13" t="s">
        <v>1461</v>
      </c>
      <c r="F3772" s="13" t="s">
        <v>164</v>
      </c>
      <c r="G3772" s="13" t="s">
        <v>584</v>
      </c>
      <c r="H3772" s="36">
        <v>3</v>
      </c>
    </row>
    <row r="3773" spans="1:8">
      <c r="A3773" s="23">
        <v>2021</v>
      </c>
      <c r="B3773" s="23" t="s">
        <v>2366</v>
      </c>
      <c r="C3773" s="23" t="s">
        <v>1886</v>
      </c>
      <c r="D3773" s="13" t="s">
        <v>41</v>
      </c>
      <c r="E3773" s="13" t="s">
        <v>1461</v>
      </c>
      <c r="F3773" s="13" t="s">
        <v>23</v>
      </c>
      <c r="G3773" s="13" t="s">
        <v>1453</v>
      </c>
      <c r="H3773" s="36">
        <v>3</v>
      </c>
    </row>
    <row r="3774" spans="1:8">
      <c r="A3774" s="23">
        <v>2021</v>
      </c>
      <c r="B3774" s="23" t="s">
        <v>2366</v>
      </c>
      <c r="C3774" s="23" t="s">
        <v>1886</v>
      </c>
      <c r="D3774" s="13" t="s">
        <v>41</v>
      </c>
      <c r="E3774" s="13" t="s">
        <v>1461</v>
      </c>
      <c r="F3774" s="13" t="s">
        <v>70</v>
      </c>
      <c r="G3774" s="13" t="s">
        <v>1466</v>
      </c>
      <c r="H3774" s="36">
        <v>3</v>
      </c>
    </row>
    <row r="3775" spans="1:8">
      <c r="A3775" s="23">
        <v>2021</v>
      </c>
      <c r="B3775" s="23" t="s">
        <v>2366</v>
      </c>
      <c r="C3775" s="23" t="s">
        <v>1886</v>
      </c>
      <c r="D3775" s="13" t="s">
        <v>41</v>
      </c>
      <c r="E3775" s="13" t="s">
        <v>1461</v>
      </c>
      <c r="F3775" s="13" t="s">
        <v>70</v>
      </c>
      <c r="G3775" s="13" t="s">
        <v>1478</v>
      </c>
      <c r="H3775" s="36">
        <v>2</v>
      </c>
    </row>
    <row r="3776" spans="1:8">
      <c r="A3776" s="23">
        <v>2021</v>
      </c>
      <c r="B3776" s="23" t="s">
        <v>2366</v>
      </c>
      <c r="C3776" s="23" t="s">
        <v>1886</v>
      </c>
      <c r="D3776" s="13" t="s">
        <v>41</v>
      </c>
      <c r="E3776" s="13" t="s">
        <v>1461</v>
      </c>
      <c r="F3776" s="13" t="s">
        <v>23</v>
      </c>
      <c r="G3776" s="13" t="s">
        <v>3873</v>
      </c>
      <c r="H3776" s="36">
        <v>2</v>
      </c>
    </row>
    <row r="3777" spans="1:8">
      <c r="A3777" s="23">
        <v>2021</v>
      </c>
      <c r="B3777" s="23" t="s">
        <v>2366</v>
      </c>
      <c r="C3777" s="23" t="s">
        <v>1886</v>
      </c>
      <c r="D3777" s="13" t="s">
        <v>41</v>
      </c>
      <c r="E3777" s="13" t="s">
        <v>1461</v>
      </c>
      <c r="F3777" s="13" t="s">
        <v>70</v>
      </c>
      <c r="G3777" s="13" t="s">
        <v>577</v>
      </c>
      <c r="H3777" s="36">
        <v>2</v>
      </c>
    </row>
    <row r="3778" spans="1:8">
      <c r="A3778" s="23">
        <v>2021</v>
      </c>
      <c r="B3778" s="23" t="s">
        <v>2366</v>
      </c>
      <c r="C3778" s="23" t="s">
        <v>1886</v>
      </c>
      <c r="D3778" s="13" t="s">
        <v>41</v>
      </c>
      <c r="E3778" s="13" t="s">
        <v>1461</v>
      </c>
      <c r="F3778" s="13" t="s">
        <v>104</v>
      </c>
      <c r="G3778" s="13" t="s">
        <v>1470</v>
      </c>
      <c r="H3778" s="36">
        <v>1</v>
      </c>
    </row>
    <row r="3779" spans="1:8">
      <c r="A3779" s="23">
        <v>2021</v>
      </c>
      <c r="B3779" s="23" t="s">
        <v>2366</v>
      </c>
      <c r="C3779" s="23" t="s">
        <v>1886</v>
      </c>
      <c r="D3779" s="13" t="s">
        <v>41</v>
      </c>
      <c r="E3779" s="13" t="s">
        <v>1461</v>
      </c>
      <c r="F3779" s="13" t="s">
        <v>14</v>
      </c>
      <c r="G3779" s="13" t="s">
        <v>1457</v>
      </c>
      <c r="H3779" s="36">
        <v>1</v>
      </c>
    </row>
    <row r="3780" spans="1:8">
      <c r="A3780" s="23">
        <v>2021</v>
      </c>
      <c r="B3780" s="23" t="s">
        <v>2366</v>
      </c>
      <c r="C3780" s="23" t="s">
        <v>1886</v>
      </c>
      <c r="D3780" s="13" t="s">
        <v>41</v>
      </c>
      <c r="E3780" s="13" t="s">
        <v>1461</v>
      </c>
      <c r="F3780" s="13" t="s">
        <v>10</v>
      </c>
      <c r="G3780" s="13" t="s">
        <v>1455</v>
      </c>
      <c r="H3780" s="36">
        <v>1</v>
      </c>
    </row>
    <row r="3781" spans="1:8">
      <c r="A3781" s="23">
        <v>2021</v>
      </c>
      <c r="B3781" s="23" t="s">
        <v>2366</v>
      </c>
      <c r="C3781" s="23" t="s">
        <v>1886</v>
      </c>
      <c r="D3781" s="13" t="s">
        <v>41</v>
      </c>
      <c r="E3781" s="13" t="s">
        <v>1461</v>
      </c>
      <c r="F3781" s="13" t="s">
        <v>10</v>
      </c>
      <c r="G3781" s="13" t="s">
        <v>1454</v>
      </c>
      <c r="H3781" s="36">
        <v>1</v>
      </c>
    </row>
    <row r="3782" spans="1:8">
      <c r="A3782" s="23">
        <v>2021</v>
      </c>
      <c r="B3782" s="23" t="s">
        <v>2366</v>
      </c>
      <c r="C3782" s="23" t="s">
        <v>1886</v>
      </c>
      <c r="D3782" s="13" t="s">
        <v>60</v>
      </c>
      <c r="E3782" s="13" t="s">
        <v>1458</v>
      </c>
      <c r="F3782" s="13" t="s">
        <v>60</v>
      </c>
      <c r="G3782" s="13" t="s">
        <v>1477</v>
      </c>
      <c r="H3782" s="36">
        <v>27</v>
      </c>
    </row>
    <row r="3783" spans="1:8">
      <c r="A3783" s="23">
        <v>2021</v>
      </c>
      <c r="B3783" s="23" t="s">
        <v>2366</v>
      </c>
      <c r="C3783" s="23" t="s">
        <v>1886</v>
      </c>
      <c r="D3783" s="13" t="s">
        <v>60</v>
      </c>
      <c r="E3783" s="13" t="s">
        <v>1458</v>
      </c>
      <c r="F3783" s="13" t="s">
        <v>41</v>
      </c>
      <c r="G3783" s="13" t="s">
        <v>1461</v>
      </c>
      <c r="H3783" s="36">
        <v>15</v>
      </c>
    </row>
    <row r="3784" spans="1:8">
      <c r="A3784" s="23">
        <v>2021</v>
      </c>
      <c r="B3784" s="23" t="s">
        <v>2366</v>
      </c>
      <c r="C3784" s="23" t="s">
        <v>1886</v>
      </c>
      <c r="D3784" s="13" t="s">
        <v>60</v>
      </c>
      <c r="E3784" s="13" t="s">
        <v>1458</v>
      </c>
      <c r="F3784" s="13" t="s">
        <v>23</v>
      </c>
      <c r="G3784" s="13" t="s">
        <v>1464</v>
      </c>
      <c r="H3784" s="36">
        <v>9</v>
      </c>
    </row>
    <row r="3785" spans="1:8">
      <c r="A3785" s="23">
        <v>2021</v>
      </c>
      <c r="B3785" s="23" t="s">
        <v>2366</v>
      </c>
      <c r="C3785" s="23" t="s">
        <v>1886</v>
      </c>
      <c r="D3785" s="13" t="s">
        <v>60</v>
      </c>
      <c r="E3785" s="13" t="s">
        <v>1458</v>
      </c>
      <c r="F3785" s="13" t="s">
        <v>76</v>
      </c>
      <c r="G3785" s="13" t="s">
        <v>1459</v>
      </c>
      <c r="H3785" s="36">
        <v>7</v>
      </c>
    </row>
    <row r="3786" spans="1:8">
      <c r="A3786" s="23">
        <v>2021</v>
      </c>
      <c r="B3786" s="23" t="s">
        <v>2366</v>
      </c>
      <c r="C3786" s="23" t="s">
        <v>1886</v>
      </c>
      <c r="D3786" s="13" t="s">
        <v>60</v>
      </c>
      <c r="E3786" s="13" t="s">
        <v>1458</v>
      </c>
      <c r="F3786" s="13" t="s">
        <v>70</v>
      </c>
      <c r="G3786" s="13" t="s">
        <v>577</v>
      </c>
      <c r="H3786" s="36">
        <v>6</v>
      </c>
    </row>
    <row r="3787" spans="1:8">
      <c r="A3787" s="23">
        <v>2021</v>
      </c>
      <c r="B3787" s="23" t="s">
        <v>2366</v>
      </c>
      <c r="C3787" s="23" t="s">
        <v>1886</v>
      </c>
      <c r="D3787" s="13" t="s">
        <v>60</v>
      </c>
      <c r="E3787" s="13" t="s">
        <v>1458</v>
      </c>
      <c r="F3787" s="13" t="s">
        <v>100</v>
      </c>
      <c r="G3787" s="13" t="s">
        <v>1468</v>
      </c>
      <c r="H3787" s="36">
        <v>5</v>
      </c>
    </row>
    <row r="3788" spans="1:8">
      <c r="A3788" s="23">
        <v>2021</v>
      </c>
      <c r="B3788" s="23" t="s">
        <v>2366</v>
      </c>
      <c r="C3788" s="23" t="s">
        <v>1886</v>
      </c>
      <c r="D3788" s="13" t="s">
        <v>60</v>
      </c>
      <c r="E3788" s="13" t="s">
        <v>1458</v>
      </c>
      <c r="F3788" s="13" t="s">
        <v>70</v>
      </c>
      <c r="G3788" s="13" t="s">
        <v>1469</v>
      </c>
      <c r="H3788" s="36">
        <v>3</v>
      </c>
    </row>
    <row r="3789" spans="1:8">
      <c r="A3789" s="23">
        <v>2021</v>
      </c>
      <c r="B3789" s="23" t="s">
        <v>2366</v>
      </c>
      <c r="C3789" s="23" t="s">
        <v>1886</v>
      </c>
      <c r="D3789" s="13" t="s">
        <v>60</v>
      </c>
      <c r="E3789" s="13" t="s">
        <v>1458</v>
      </c>
      <c r="F3789" s="13" t="s">
        <v>70</v>
      </c>
      <c r="G3789" s="13" t="s">
        <v>1466</v>
      </c>
      <c r="H3789" s="36">
        <v>3</v>
      </c>
    </row>
    <row r="3790" spans="1:8">
      <c r="A3790" s="23">
        <v>2021</v>
      </c>
      <c r="B3790" s="23" t="s">
        <v>2366</v>
      </c>
      <c r="C3790" s="23" t="s">
        <v>1886</v>
      </c>
      <c r="D3790" s="13" t="s">
        <v>60</v>
      </c>
      <c r="E3790" s="13" t="s">
        <v>1458</v>
      </c>
      <c r="F3790" s="13" t="s">
        <v>23</v>
      </c>
      <c r="G3790" s="13" t="s">
        <v>1453</v>
      </c>
      <c r="H3790" s="36">
        <v>2</v>
      </c>
    </row>
    <row r="3791" spans="1:8">
      <c r="A3791" s="23">
        <v>2021</v>
      </c>
      <c r="B3791" s="23" t="s">
        <v>2366</v>
      </c>
      <c r="C3791" s="23" t="s">
        <v>1886</v>
      </c>
      <c r="D3791" s="13" t="s">
        <v>60</v>
      </c>
      <c r="E3791" s="13" t="s">
        <v>1458</v>
      </c>
      <c r="F3791" s="13" t="s">
        <v>70</v>
      </c>
      <c r="G3791" s="13" t="s">
        <v>1478</v>
      </c>
      <c r="H3791" s="36">
        <v>1</v>
      </c>
    </row>
    <row r="3792" spans="1:8">
      <c r="A3792" s="23">
        <v>2021</v>
      </c>
      <c r="B3792" s="23" t="s">
        <v>2366</v>
      </c>
      <c r="C3792" s="23" t="s">
        <v>1886</v>
      </c>
      <c r="D3792" s="13" t="s">
        <v>60</v>
      </c>
      <c r="E3792" s="13" t="s">
        <v>1458</v>
      </c>
      <c r="F3792" s="13" t="s">
        <v>10</v>
      </c>
      <c r="G3792" s="13" t="s">
        <v>1467</v>
      </c>
      <c r="H3792" s="36">
        <v>1</v>
      </c>
    </row>
    <row r="3793" spans="1:8">
      <c r="A3793" s="23">
        <v>2021</v>
      </c>
      <c r="B3793" s="23" t="s">
        <v>2366</v>
      </c>
      <c r="C3793" s="23" t="s">
        <v>1886</v>
      </c>
      <c r="D3793" s="13" t="s">
        <v>60</v>
      </c>
      <c r="E3793" s="13" t="s">
        <v>1458</v>
      </c>
      <c r="F3793" s="13" t="s">
        <v>100</v>
      </c>
      <c r="G3793" s="13" t="s">
        <v>101</v>
      </c>
      <c r="H3793" s="36">
        <v>1</v>
      </c>
    </row>
    <row r="3794" spans="1:8">
      <c r="A3794" s="23">
        <v>2021</v>
      </c>
      <c r="B3794" s="23" t="s">
        <v>2366</v>
      </c>
      <c r="C3794" s="23" t="s">
        <v>1886</v>
      </c>
      <c r="D3794" s="13" t="s">
        <v>60</v>
      </c>
      <c r="E3794" s="13" t="s">
        <v>1458</v>
      </c>
      <c r="F3794" s="13" t="s">
        <v>10</v>
      </c>
      <c r="G3794" s="13" t="s">
        <v>1455</v>
      </c>
      <c r="H3794" s="36">
        <v>1</v>
      </c>
    </row>
    <row r="3795" spans="1:8">
      <c r="A3795" s="23">
        <v>2021</v>
      </c>
      <c r="B3795" s="23" t="s">
        <v>2366</v>
      </c>
      <c r="C3795" s="23" t="s">
        <v>1886</v>
      </c>
      <c r="D3795" s="13" t="s">
        <v>60</v>
      </c>
      <c r="E3795" s="13" t="s">
        <v>1458</v>
      </c>
      <c r="F3795" s="13" t="s">
        <v>164</v>
      </c>
      <c r="G3795" s="13" t="s">
        <v>584</v>
      </c>
      <c r="H3795" s="36">
        <v>1</v>
      </c>
    </row>
    <row r="3796" spans="1:8">
      <c r="A3796" s="23">
        <v>2021</v>
      </c>
      <c r="B3796" s="23" t="s">
        <v>2366</v>
      </c>
      <c r="C3796" s="23" t="s">
        <v>1886</v>
      </c>
      <c r="D3796" s="13" t="s">
        <v>60</v>
      </c>
      <c r="E3796" s="13" t="s">
        <v>1477</v>
      </c>
      <c r="F3796" s="13" t="s">
        <v>60</v>
      </c>
      <c r="G3796" s="13" t="s">
        <v>1458</v>
      </c>
      <c r="H3796" s="36">
        <v>49</v>
      </c>
    </row>
    <row r="3797" spans="1:8">
      <c r="A3797" s="23">
        <v>2021</v>
      </c>
      <c r="B3797" s="23" t="s">
        <v>2366</v>
      </c>
      <c r="C3797" s="23" t="s">
        <v>1886</v>
      </c>
      <c r="D3797" s="13" t="s">
        <v>60</v>
      </c>
      <c r="E3797" s="13" t="s">
        <v>1477</v>
      </c>
      <c r="F3797" s="13" t="s">
        <v>41</v>
      </c>
      <c r="G3797" s="13" t="s">
        <v>1461</v>
      </c>
      <c r="H3797" s="36">
        <v>17</v>
      </c>
    </row>
    <row r="3798" spans="1:8">
      <c r="A3798" s="23">
        <v>2021</v>
      </c>
      <c r="B3798" s="23" t="s">
        <v>2366</v>
      </c>
      <c r="C3798" s="23" t="s">
        <v>1886</v>
      </c>
      <c r="D3798" s="13" t="s">
        <v>60</v>
      </c>
      <c r="E3798" s="13" t="s">
        <v>1477</v>
      </c>
      <c r="F3798" s="13" t="s">
        <v>23</v>
      </c>
      <c r="G3798" s="13" t="s">
        <v>1453</v>
      </c>
      <c r="H3798" s="36">
        <v>12</v>
      </c>
    </row>
    <row r="3799" spans="1:8">
      <c r="A3799" s="23">
        <v>2021</v>
      </c>
      <c r="B3799" s="23" t="s">
        <v>2366</v>
      </c>
      <c r="C3799" s="23" t="s">
        <v>1886</v>
      </c>
      <c r="D3799" s="13" t="s">
        <v>60</v>
      </c>
      <c r="E3799" s="13" t="s">
        <v>1477</v>
      </c>
      <c r="F3799" s="13" t="s">
        <v>164</v>
      </c>
      <c r="G3799" s="13" t="s">
        <v>584</v>
      </c>
      <c r="H3799" s="36">
        <v>6</v>
      </c>
    </row>
    <row r="3800" spans="1:8">
      <c r="A3800" s="23">
        <v>2021</v>
      </c>
      <c r="B3800" s="23" t="s">
        <v>2366</v>
      </c>
      <c r="C3800" s="23" t="s">
        <v>1886</v>
      </c>
      <c r="D3800" s="13" t="s">
        <v>60</v>
      </c>
      <c r="E3800" s="13" t="s">
        <v>1477</v>
      </c>
      <c r="F3800" s="13" t="s">
        <v>76</v>
      </c>
      <c r="G3800" s="13" t="s">
        <v>1459</v>
      </c>
      <c r="H3800" s="36">
        <v>6</v>
      </c>
    </row>
    <row r="3801" spans="1:8">
      <c r="A3801" s="23">
        <v>2021</v>
      </c>
      <c r="B3801" s="23" t="s">
        <v>2366</v>
      </c>
      <c r="C3801" s="23" t="s">
        <v>1886</v>
      </c>
      <c r="D3801" s="13" t="s">
        <v>60</v>
      </c>
      <c r="E3801" s="13" t="s">
        <v>1477</v>
      </c>
      <c r="F3801" s="13" t="s">
        <v>23</v>
      </c>
      <c r="G3801" s="13" t="s">
        <v>1464</v>
      </c>
      <c r="H3801" s="36">
        <v>5</v>
      </c>
    </row>
    <row r="3802" spans="1:8">
      <c r="A3802" s="23">
        <v>2021</v>
      </c>
      <c r="B3802" s="23" t="s">
        <v>2366</v>
      </c>
      <c r="C3802" s="23" t="s">
        <v>1886</v>
      </c>
      <c r="D3802" s="13" t="s">
        <v>60</v>
      </c>
      <c r="E3802" s="13" t="s">
        <v>1477</v>
      </c>
      <c r="F3802" s="13" t="s">
        <v>70</v>
      </c>
      <c r="G3802" s="13" t="s">
        <v>577</v>
      </c>
      <c r="H3802" s="36">
        <v>4</v>
      </c>
    </row>
    <row r="3803" spans="1:8">
      <c r="A3803" s="23">
        <v>2021</v>
      </c>
      <c r="B3803" s="23" t="s">
        <v>2366</v>
      </c>
      <c r="C3803" s="23" t="s">
        <v>1886</v>
      </c>
      <c r="D3803" s="13" t="s">
        <v>60</v>
      </c>
      <c r="E3803" s="13" t="s">
        <v>1477</v>
      </c>
      <c r="F3803" s="13" t="s">
        <v>70</v>
      </c>
      <c r="G3803" s="13" t="s">
        <v>1469</v>
      </c>
      <c r="H3803" s="36">
        <v>4</v>
      </c>
    </row>
    <row r="3804" spans="1:8">
      <c r="A3804" s="23">
        <v>2021</v>
      </c>
      <c r="B3804" s="23" t="s">
        <v>2366</v>
      </c>
      <c r="C3804" s="23" t="s">
        <v>1886</v>
      </c>
      <c r="D3804" s="13" t="s">
        <v>60</v>
      </c>
      <c r="E3804" s="13" t="s">
        <v>1477</v>
      </c>
      <c r="F3804" s="13" t="s">
        <v>76</v>
      </c>
      <c r="G3804" s="13" t="s">
        <v>77</v>
      </c>
      <c r="H3804" s="36">
        <v>3</v>
      </c>
    </row>
    <row r="3805" spans="1:8">
      <c r="A3805" s="23">
        <v>2021</v>
      </c>
      <c r="B3805" s="23" t="s">
        <v>2366</v>
      </c>
      <c r="C3805" s="23" t="s">
        <v>1886</v>
      </c>
      <c r="D3805" s="13" t="s">
        <v>60</v>
      </c>
      <c r="E3805" s="13" t="s">
        <v>1477</v>
      </c>
      <c r="F3805" s="13" t="s">
        <v>70</v>
      </c>
      <c r="G3805" s="13" t="s">
        <v>1466</v>
      </c>
      <c r="H3805" s="36">
        <v>2</v>
      </c>
    </row>
    <row r="3806" spans="1:8">
      <c r="A3806" s="23">
        <v>2021</v>
      </c>
      <c r="B3806" s="23" t="s">
        <v>2366</v>
      </c>
      <c r="C3806" s="23" t="s">
        <v>1886</v>
      </c>
      <c r="D3806" s="13" t="s">
        <v>60</v>
      </c>
      <c r="E3806" s="13" t="s">
        <v>1477</v>
      </c>
      <c r="F3806" s="13" t="s">
        <v>94</v>
      </c>
      <c r="G3806" s="13" t="s">
        <v>1463</v>
      </c>
      <c r="H3806" s="36">
        <v>1</v>
      </c>
    </row>
    <row r="3807" spans="1:8">
      <c r="A3807" s="23">
        <v>2021</v>
      </c>
      <c r="B3807" s="23" t="s">
        <v>2366</v>
      </c>
      <c r="C3807" s="23" t="s">
        <v>1886</v>
      </c>
      <c r="D3807" s="13" t="s">
        <v>60</v>
      </c>
      <c r="E3807" s="13" t="s">
        <v>1477</v>
      </c>
      <c r="F3807" s="13" t="s">
        <v>70</v>
      </c>
      <c r="G3807" s="13" t="s">
        <v>1478</v>
      </c>
      <c r="H3807" s="36">
        <v>1</v>
      </c>
    </row>
    <row r="3808" spans="1:8">
      <c r="A3808" s="23">
        <v>2021</v>
      </c>
      <c r="B3808" s="23" t="s">
        <v>2366</v>
      </c>
      <c r="C3808" s="23" t="s">
        <v>1886</v>
      </c>
      <c r="D3808" s="13" t="s">
        <v>60</v>
      </c>
      <c r="E3808" s="13" t="s">
        <v>1477</v>
      </c>
      <c r="F3808" s="13" t="s">
        <v>100</v>
      </c>
      <c r="G3808" s="13" t="s">
        <v>1468</v>
      </c>
      <c r="H3808" s="36">
        <v>1</v>
      </c>
    </row>
    <row r="3809" spans="1:8">
      <c r="A3809" s="23">
        <v>2021</v>
      </c>
      <c r="B3809" s="23" t="s">
        <v>2366</v>
      </c>
      <c r="C3809" s="23" t="s">
        <v>1886</v>
      </c>
      <c r="D3809" s="13" t="s">
        <v>60</v>
      </c>
      <c r="E3809" s="13" t="s">
        <v>1477</v>
      </c>
      <c r="F3809" s="13" t="s">
        <v>104</v>
      </c>
      <c r="G3809" s="13" t="s">
        <v>1470</v>
      </c>
      <c r="H3809" s="36">
        <v>1</v>
      </c>
    </row>
    <row r="3810" spans="1:8">
      <c r="A3810" s="23">
        <v>2021</v>
      </c>
      <c r="B3810" s="23" t="s">
        <v>2366</v>
      </c>
      <c r="C3810" s="23" t="s">
        <v>1886</v>
      </c>
      <c r="D3810" s="13" t="s">
        <v>70</v>
      </c>
      <c r="E3810" s="13" t="s">
        <v>577</v>
      </c>
      <c r="F3810" s="13" t="s">
        <v>70</v>
      </c>
      <c r="G3810" s="13" t="s">
        <v>1469</v>
      </c>
      <c r="H3810" s="36">
        <v>3</v>
      </c>
    </row>
    <row r="3811" spans="1:8">
      <c r="A3811" s="23">
        <v>2021</v>
      </c>
      <c r="B3811" s="23" t="s">
        <v>2366</v>
      </c>
      <c r="C3811" s="23" t="s">
        <v>1886</v>
      </c>
      <c r="D3811" s="13" t="s">
        <v>70</v>
      </c>
      <c r="E3811" s="13" t="s">
        <v>577</v>
      </c>
      <c r="F3811" s="13" t="s">
        <v>164</v>
      </c>
      <c r="G3811" s="13" t="s">
        <v>584</v>
      </c>
      <c r="H3811" s="36">
        <v>3</v>
      </c>
    </row>
    <row r="3812" spans="1:8">
      <c r="A3812" s="23">
        <v>2021</v>
      </c>
      <c r="B3812" s="23" t="s">
        <v>2366</v>
      </c>
      <c r="C3812" s="23" t="s">
        <v>1886</v>
      </c>
      <c r="D3812" s="13" t="s">
        <v>70</v>
      </c>
      <c r="E3812" s="13" t="s">
        <v>577</v>
      </c>
      <c r="F3812" s="13" t="s">
        <v>100</v>
      </c>
      <c r="G3812" s="13" t="s">
        <v>1468</v>
      </c>
      <c r="H3812" s="36">
        <v>2</v>
      </c>
    </row>
    <row r="3813" spans="1:8">
      <c r="A3813" s="23">
        <v>2021</v>
      </c>
      <c r="B3813" s="23" t="s">
        <v>2366</v>
      </c>
      <c r="C3813" s="23" t="s">
        <v>1886</v>
      </c>
      <c r="D3813" s="13" t="s">
        <v>70</v>
      </c>
      <c r="E3813" s="13" t="s">
        <v>577</v>
      </c>
      <c r="F3813" s="13" t="s">
        <v>76</v>
      </c>
      <c r="G3813" s="13" t="s">
        <v>1459</v>
      </c>
      <c r="H3813" s="36">
        <v>2</v>
      </c>
    </row>
    <row r="3814" spans="1:8">
      <c r="A3814" s="23">
        <v>2021</v>
      </c>
      <c r="B3814" s="23" t="s">
        <v>2366</v>
      </c>
      <c r="C3814" s="23" t="s">
        <v>1886</v>
      </c>
      <c r="D3814" s="13" t="s">
        <v>70</v>
      </c>
      <c r="E3814" s="13" t="s">
        <v>577</v>
      </c>
      <c r="F3814" s="13" t="s">
        <v>60</v>
      </c>
      <c r="G3814" s="13" t="s">
        <v>1458</v>
      </c>
      <c r="H3814" s="36">
        <v>2</v>
      </c>
    </row>
    <row r="3815" spans="1:8">
      <c r="A3815" s="23">
        <v>2021</v>
      </c>
      <c r="B3815" s="23" t="s">
        <v>2366</v>
      </c>
      <c r="C3815" s="23" t="s">
        <v>1886</v>
      </c>
      <c r="D3815" s="13" t="s">
        <v>70</v>
      </c>
      <c r="E3815" s="13" t="s">
        <v>577</v>
      </c>
      <c r="F3815" s="13" t="s">
        <v>70</v>
      </c>
      <c r="G3815" s="13" t="s">
        <v>1466</v>
      </c>
      <c r="H3815" s="36">
        <v>1</v>
      </c>
    </row>
    <row r="3816" spans="1:8">
      <c r="A3816" s="23">
        <v>2021</v>
      </c>
      <c r="B3816" s="23" t="s">
        <v>2366</v>
      </c>
      <c r="C3816" s="23" t="s">
        <v>1886</v>
      </c>
      <c r="D3816" s="13" t="s">
        <v>70</v>
      </c>
      <c r="E3816" s="13" t="s">
        <v>577</v>
      </c>
      <c r="F3816" s="13" t="s">
        <v>41</v>
      </c>
      <c r="G3816" s="13" t="s">
        <v>1461</v>
      </c>
      <c r="H3816" s="36">
        <v>1</v>
      </c>
    </row>
    <row r="3817" spans="1:8">
      <c r="A3817" s="23">
        <v>2021</v>
      </c>
      <c r="B3817" s="23" t="s">
        <v>2366</v>
      </c>
      <c r="C3817" s="23" t="s">
        <v>1886</v>
      </c>
      <c r="D3817" s="13" t="s">
        <v>70</v>
      </c>
      <c r="E3817" s="13" t="s">
        <v>577</v>
      </c>
      <c r="F3817" s="13" t="s">
        <v>14</v>
      </c>
      <c r="G3817" s="13" t="s">
        <v>1476</v>
      </c>
      <c r="H3817" s="36">
        <v>1</v>
      </c>
    </row>
    <row r="3818" spans="1:8">
      <c r="A3818" s="23">
        <v>2021</v>
      </c>
      <c r="B3818" s="23" t="s">
        <v>2366</v>
      </c>
      <c r="C3818" s="23" t="s">
        <v>1886</v>
      </c>
      <c r="D3818" s="13" t="s">
        <v>70</v>
      </c>
      <c r="E3818" s="13" t="s">
        <v>577</v>
      </c>
      <c r="F3818" s="13" t="s">
        <v>76</v>
      </c>
      <c r="G3818" s="13" t="s">
        <v>77</v>
      </c>
      <c r="H3818" s="36">
        <v>1</v>
      </c>
    </row>
    <row r="3819" spans="1:8">
      <c r="A3819" s="23">
        <v>2021</v>
      </c>
      <c r="B3819" s="23" t="s">
        <v>2366</v>
      </c>
      <c r="C3819" s="23" t="s">
        <v>1886</v>
      </c>
      <c r="D3819" s="13" t="s">
        <v>70</v>
      </c>
      <c r="E3819" s="13" t="s">
        <v>577</v>
      </c>
      <c r="F3819" s="13" t="s">
        <v>94</v>
      </c>
      <c r="G3819" s="13" t="s">
        <v>1463</v>
      </c>
      <c r="H3819" s="36">
        <v>1</v>
      </c>
    </row>
    <row r="3820" spans="1:8">
      <c r="A3820" s="23">
        <v>2021</v>
      </c>
      <c r="B3820" s="23" t="s">
        <v>2366</v>
      </c>
      <c r="C3820" s="23" t="s">
        <v>1886</v>
      </c>
      <c r="D3820" s="13" t="s">
        <v>70</v>
      </c>
      <c r="E3820" s="13" t="s">
        <v>577</v>
      </c>
      <c r="F3820" s="13" t="s">
        <v>10</v>
      </c>
      <c r="G3820" s="13" t="s">
        <v>1455</v>
      </c>
      <c r="H3820" s="36">
        <v>1</v>
      </c>
    </row>
    <row r="3821" spans="1:8">
      <c r="A3821" s="23">
        <v>2021</v>
      </c>
      <c r="B3821" s="23" t="s">
        <v>2366</v>
      </c>
      <c r="C3821" s="23" t="s">
        <v>1886</v>
      </c>
      <c r="D3821" s="13" t="s">
        <v>70</v>
      </c>
      <c r="E3821" s="13" t="s">
        <v>577</v>
      </c>
      <c r="F3821" s="13" t="s">
        <v>23</v>
      </c>
      <c r="G3821" s="13" t="s">
        <v>1464</v>
      </c>
      <c r="H3821" s="36">
        <v>1</v>
      </c>
    </row>
    <row r="3822" spans="1:8">
      <c r="A3822" s="23">
        <v>2021</v>
      </c>
      <c r="B3822" s="23" t="s">
        <v>2366</v>
      </c>
      <c r="C3822" s="23" t="s">
        <v>1886</v>
      </c>
      <c r="D3822" s="13" t="s">
        <v>70</v>
      </c>
      <c r="E3822" s="13" t="s">
        <v>1466</v>
      </c>
      <c r="F3822" s="13" t="s">
        <v>100</v>
      </c>
      <c r="G3822" s="13" t="s">
        <v>1468</v>
      </c>
      <c r="H3822" s="36">
        <v>9</v>
      </c>
    </row>
    <row r="3823" spans="1:8">
      <c r="A3823" s="23">
        <v>2021</v>
      </c>
      <c r="B3823" s="23" t="s">
        <v>2366</v>
      </c>
      <c r="C3823" s="23" t="s">
        <v>1886</v>
      </c>
      <c r="D3823" s="13" t="s">
        <v>70</v>
      </c>
      <c r="E3823" s="13" t="s">
        <v>1466</v>
      </c>
      <c r="F3823" s="13" t="s">
        <v>10</v>
      </c>
      <c r="G3823" s="13" t="s">
        <v>1455</v>
      </c>
      <c r="H3823" s="36">
        <v>4</v>
      </c>
    </row>
    <row r="3824" spans="1:8">
      <c r="A3824" s="23">
        <v>2021</v>
      </c>
      <c r="B3824" s="23" t="s">
        <v>2366</v>
      </c>
      <c r="C3824" s="23" t="s">
        <v>1886</v>
      </c>
      <c r="D3824" s="13" t="s">
        <v>70</v>
      </c>
      <c r="E3824" s="13" t="s">
        <v>1466</v>
      </c>
      <c r="F3824" s="13" t="s">
        <v>60</v>
      </c>
      <c r="G3824" s="13" t="s">
        <v>1458</v>
      </c>
      <c r="H3824" s="36">
        <v>4</v>
      </c>
    </row>
    <row r="3825" spans="1:8">
      <c r="A3825" s="23">
        <v>2021</v>
      </c>
      <c r="B3825" s="23" t="s">
        <v>2366</v>
      </c>
      <c r="C3825" s="23" t="s">
        <v>1886</v>
      </c>
      <c r="D3825" s="13" t="s">
        <v>70</v>
      </c>
      <c r="E3825" s="13" t="s">
        <v>1466</v>
      </c>
      <c r="F3825" s="13" t="s">
        <v>76</v>
      </c>
      <c r="G3825" s="13" t="s">
        <v>1459</v>
      </c>
      <c r="H3825" s="36">
        <v>2</v>
      </c>
    </row>
    <row r="3826" spans="1:8">
      <c r="A3826" s="23">
        <v>2021</v>
      </c>
      <c r="B3826" s="23" t="s">
        <v>2366</v>
      </c>
      <c r="C3826" s="23" t="s">
        <v>1886</v>
      </c>
      <c r="D3826" s="13" t="s">
        <v>70</v>
      </c>
      <c r="E3826" s="13" t="s">
        <v>1466</v>
      </c>
      <c r="F3826" s="13" t="s">
        <v>70</v>
      </c>
      <c r="G3826" s="13" t="s">
        <v>577</v>
      </c>
      <c r="H3826" s="36">
        <v>2</v>
      </c>
    </row>
    <row r="3827" spans="1:8">
      <c r="A3827" s="23">
        <v>2021</v>
      </c>
      <c r="B3827" s="23" t="s">
        <v>2366</v>
      </c>
      <c r="C3827" s="23" t="s">
        <v>1886</v>
      </c>
      <c r="D3827" s="13" t="s">
        <v>70</v>
      </c>
      <c r="E3827" s="13" t="s">
        <v>1466</v>
      </c>
      <c r="F3827" s="13" t="s">
        <v>167</v>
      </c>
      <c r="G3827" s="13" t="s">
        <v>1479</v>
      </c>
      <c r="H3827" s="36">
        <v>2</v>
      </c>
    </row>
    <row r="3828" spans="1:8">
      <c r="A3828" s="23">
        <v>2021</v>
      </c>
      <c r="B3828" s="23" t="s">
        <v>2366</v>
      </c>
      <c r="C3828" s="23" t="s">
        <v>1886</v>
      </c>
      <c r="D3828" s="13" t="s">
        <v>70</v>
      </c>
      <c r="E3828" s="13" t="s">
        <v>1466</v>
      </c>
      <c r="F3828" s="13" t="s">
        <v>164</v>
      </c>
      <c r="G3828" s="13" t="s">
        <v>584</v>
      </c>
      <c r="H3828" s="36">
        <v>2</v>
      </c>
    </row>
    <row r="3829" spans="1:8">
      <c r="A3829" s="23">
        <v>2021</v>
      </c>
      <c r="B3829" s="23" t="s">
        <v>2366</v>
      </c>
      <c r="C3829" s="23" t="s">
        <v>1886</v>
      </c>
      <c r="D3829" s="13" t="s">
        <v>70</v>
      </c>
      <c r="E3829" s="13" t="s">
        <v>1466</v>
      </c>
      <c r="F3829" s="13" t="s">
        <v>76</v>
      </c>
      <c r="G3829" s="13" t="s">
        <v>77</v>
      </c>
      <c r="H3829" s="36">
        <v>1</v>
      </c>
    </row>
    <row r="3830" spans="1:8">
      <c r="A3830" s="23">
        <v>2021</v>
      </c>
      <c r="B3830" s="23" t="s">
        <v>2366</v>
      </c>
      <c r="C3830" s="23" t="s">
        <v>1886</v>
      </c>
      <c r="D3830" s="13" t="s">
        <v>70</v>
      </c>
      <c r="E3830" s="13" t="s">
        <v>1466</v>
      </c>
      <c r="F3830" s="13" t="s">
        <v>86</v>
      </c>
      <c r="G3830" s="13" t="s">
        <v>3886</v>
      </c>
      <c r="H3830" s="36">
        <v>1</v>
      </c>
    </row>
    <row r="3831" spans="1:8">
      <c r="A3831" s="23">
        <v>2021</v>
      </c>
      <c r="B3831" s="23" t="s">
        <v>2366</v>
      </c>
      <c r="C3831" s="23" t="s">
        <v>1886</v>
      </c>
      <c r="D3831" s="13" t="s">
        <v>70</v>
      </c>
      <c r="E3831" s="13" t="s">
        <v>1466</v>
      </c>
      <c r="F3831" s="13" t="s">
        <v>86</v>
      </c>
      <c r="G3831" s="13" t="s">
        <v>6698</v>
      </c>
      <c r="H3831" s="36">
        <v>1</v>
      </c>
    </row>
    <row r="3832" spans="1:8">
      <c r="A3832" s="23">
        <v>2021</v>
      </c>
      <c r="B3832" s="23" t="s">
        <v>2366</v>
      </c>
      <c r="C3832" s="23" t="s">
        <v>1886</v>
      </c>
      <c r="D3832" s="13" t="s">
        <v>70</v>
      </c>
      <c r="E3832" s="13" t="s">
        <v>1466</v>
      </c>
      <c r="F3832" s="13" t="s">
        <v>70</v>
      </c>
      <c r="G3832" s="13" t="s">
        <v>1478</v>
      </c>
      <c r="H3832" s="36">
        <v>1</v>
      </c>
    </row>
    <row r="3833" spans="1:8">
      <c r="A3833" s="23">
        <v>2021</v>
      </c>
      <c r="B3833" s="23" t="s">
        <v>2366</v>
      </c>
      <c r="C3833" s="23" t="s">
        <v>1886</v>
      </c>
      <c r="D3833" s="13" t="s">
        <v>70</v>
      </c>
      <c r="E3833" s="13" t="s">
        <v>1466</v>
      </c>
      <c r="F3833" s="13" t="s">
        <v>60</v>
      </c>
      <c r="G3833" s="13" t="s">
        <v>1477</v>
      </c>
      <c r="H3833" s="36">
        <v>1</v>
      </c>
    </row>
    <row r="3834" spans="1:8">
      <c r="A3834" s="23">
        <v>2021</v>
      </c>
      <c r="B3834" s="23" t="s">
        <v>2366</v>
      </c>
      <c r="C3834" s="23" t="s">
        <v>1886</v>
      </c>
      <c r="D3834" s="13" t="s">
        <v>70</v>
      </c>
      <c r="E3834" s="13" t="s">
        <v>1466</v>
      </c>
      <c r="F3834" s="13" t="s">
        <v>41</v>
      </c>
      <c r="G3834" s="13" t="s">
        <v>1461</v>
      </c>
      <c r="H3834" s="36">
        <v>1</v>
      </c>
    </row>
    <row r="3835" spans="1:8">
      <c r="A3835" s="23">
        <v>2021</v>
      </c>
      <c r="B3835" s="23" t="s">
        <v>2366</v>
      </c>
      <c r="C3835" s="23" t="s">
        <v>1886</v>
      </c>
      <c r="D3835" s="13" t="s">
        <v>70</v>
      </c>
      <c r="E3835" s="13" t="s">
        <v>1469</v>
      </c>
      <c r="F3835" s="13" t="s">
        <v>70</v>
      </c>
      <c r="G3835" s="13" t="s">
        <v>1478</v>
      </c>
      <c r="H3835" s="36">
        <v>2</v>
      </c>
    </row>
    <row r="3836" spans="1:8">
      <c r="A3836" s="23">
        <v>2021</v>
      </c>
      <c r="B3836" s="23" t="s">
        <v>2366</v>
      </c>
      <c r="C3836" s="23" t="s">
        <v>1886</v>
      </c>
      <c r="D3836" s="13" t="s">
        <v>70</v>
      </c>
      <c r="E3836" s="13" t="s">
        <v>1469</v>
      </c>
      <c r="F3836" s="13" t="s">
        <v>76</v>
      </c>
      <c r="G3836" s="13" t="s">
        <v>77</v>
      </c>
      <c r="H3836" s="36">
        <v>2</v>
      </c>
    </row>
    <row r="3837" spans="1:8">
      <c r="A3837" s="23">
        <v>2021</v>
      </c>
      <c r="B3837" s="23" t="s">
        <v>2366</v>
      </c>
      <c r="C3837" s="23" t="s">
        <v>1886</v>
      </c>
      <c r="D3837" s="13" t="s">
        <v>70</v>
      </c>
      <c r="E3837" s="13" t="s">
        <v>1469</v>
      </c>
      <c r="F3837" s="13" t="s">
        <v>60</v>
      </c>
      <c r="G3837" s="13" t="s">
        <v>1477</v>
      </c>
      <c r="H3837" s="36">
        <v>1</v>
      </c>
    </row>
    <row r="3838" spans="1:8">
      <c r="A3838" s="23">
        <v>2021</v>
      </c>
      <c r="B3838" s="23" t="s">
        <v>2366</v>
      </c>
      <c r="C3838" s="23" t="s">
        <v>1886</v>
      </c>
      <c r="D3838" s="13" t="s">
        <v>70</v>
      </c>
      <c r="E3838" s="13" t="s">
        <v>1469</v>
      </c>
      <c r="F3838" s="13" t="s">
        <v>70</v>
      </c>
      <c r="G3838" s="13" t="s">
        <v>1466</v>
      </c>
      <c r="H3838" s="36">
        <v>1</v>
      </c>
    </row>
    <row r="3839" spans="1:8">
      <c r="A3839" s="23">
        <v>2021</v>
      </c>
      <c r="B3839" s="23" t="s">
        <v>2366</v>
      </c>
      <c r="C3839" s="23" t="s">
        <v>1886</v>
      </c>
      <c r="D3839" s="13" t="s">
        <v>70</v>
      </c>
      <c r="E3839" s="13" t="s">
        <v>1469</v>
      </c>
      <c r="F3839" s="13" t="s">
        <v>76</v>
      </c>
      <c r="G3839" s="13" t="s">
        <v>1459</v>
      </c>
      <c r="H3839" s="36">
        <v>1</v>
      </c>
    </row>
    <row r="3840" spans="1:8">
      <c r="A3840" s="23">
        <v>2021</v>
      </c>
      <c r="B3840" s="23" t="s">
        <v>2366</v>
      </c>
      <c r="C3840" s="23" t="s">
        <v>1886</v>
      </c>
      <c r="D3840" s="13" t="s">
        <v>70</v>
      </c>
      <c r="E3840" s="13" t="s">
        <v>1469</v>
      </c>
      <c r="F3840" s="13" t="s">
        <v>167</v>
      </c>
      <c r="G3840" s="13" t="s">
        <v>1479</v>
      </c>
      <c r="H3840" s="36">
        <v>1</v>
      </c>
    </row>
    <row r="3841" spans="1:8">
      <c r="A3841" s="23">
        <v>2021</v>
      </c>
      <c r="B3841" s="23" t="s">
        <v>2366</v>
      </c>
      <c r="C3841" s="23" t="s">
        <v>1886</v>
      </c>
      <c r="D3841" s="13" t="s">
        <v>70</v>
      </c>
      <c r="E3841" s="13" t="s">
        <v>1469</v>
      </c>
      <c r="F3841" s="13" t="s">
        <v>60</v>
      </c>
      <c r="G3841" s="13" t="s">
        <v>1458</v>
      </c>
      <c r="H3841" s="36">
        <v>1</v>
      </c>
    </row>
    <row r="3842" spans="1:8">
      <c r="A3842" s="23">
        <v>2021</v>
      </c>
      <c r="B3842" s="23" t="s">
        <v>2366</v>
      </c>
      <c r="C3842" s="23" t="s">
        <v>1886</v>
      </c>
      <c r="D3842" s="13" t="s">
        <v>70</v>
      </c>
      <c r="E3842" s="13" t="s">
        <v>1469</v>
      </c>
      <c r="F3842" s="13" t="s">
        <v>100</v>
      </c>
      <c r="G3842" s="13" t="s">
        <v>1468</v>
      </c>
      <c r="H3842" s="36">
        <v>1</v>
      </c>
    </row>
    <row r="3843" spans="1:8">
      <c r="A3843" s="23">
        <v>2021</v>
      </c>
      <c r="B3843" s="23" t="s">
        <v>2366</v>
      </c>
      <c r="C3843" s="23" t="s">
        <v>1886</v>
      </c>
      <c r="D3843" s="13" t="s">
        <v>70</v>
      </c>
      <c r="E3843" s="13" t="s">
        <v>1469</v>
      </c>
      <c r="F3843" s="13" t="s">
        <v>164</v>
      </c>
      <c r="G3843" s="13" t="s">
        <v>584</v>
      </c>
      <c r="H3843" s="36">
        <v>1</v>
      </c>
    </row>
    <row r="3844" spans="1:8">
      <c r="A3844" s="23">
        <v>2021</v>
      </c>
      <c r="B3844" s="23" t="s">
        <v>2366</v>
      </c>
      <c r="C3844" s="23" t="s">
        <v>1886</v>
      </c>
      <c r="D3844" s="13" t="s">
        <v>70</v>
      </c>
      <c r="E3844" s="13" t="s">
        <v>1478</v>
      </c>
      <c r="F3844" s="13" t="s">
        <v>70</v>
      </c>
      <c r="G3844" s="13" t="s">
        <v>1469</v>
      </c>
      <c r="H3844" s="36">
        <v>3</v>
      </c>
    </row>
    <row r="3845" spans="1:8">
      <c r="A3845" s="23">
        <v>2021</v>
      </c>
      <c r="B3845" s="23" t="s">
        <v>2366</v>
      </c>
      <c r="C3845" s="23" t="s">
        <v>1886</v>
      </c>
      <c r="D3845" s="13" t="s">
        <v>70</v>
      </c>
      <c r="E3845" s="13" t="s">
        <v>1478</v>
      </c>
      <c r="F3845" s="13" t="s">
        <v>164</v>
      </c>
      <c r="G3845" s="13" t="s">
        <v>584</v>
      </c>
      <c r="H3845" s="36">
        <v>3</v>
      </c>
    </row>
    <row r="3846" spans="1:8">
      <c r="A3846" s="23">
        <v>2021</v>
      </c>
      <c r="B3846" s="23" t="s">
        <v>2366</v>
      </c>
      <c r="C3846" s="23" t="s">
        <v>1886</v>
      </c>
      <c r="D3846" s="13" t="s">
        <v>70</v>
      </c>
      <c r="E3846" s="13" t="s">
        <v>1478</v>
      </c>
      <c r="F3846" s="13" t="s">
        <v>10</v>
      </c>
      <c r="G3846" s="13" t="s">
        <v>1467</v>
      </c>
      <c r="H3846" s="36">
        <v>2</v>
      </c>
    </row>
    <row r="3847" spans="1:8">
      <c r="A3847" s="23">
        <v>2021</v>
      </c>
      <c r="B3847" s="23" t="s">
        <v>2366</v>
      </c>
      <c r="C3847" s="23" t="s">
        <v>1886</v>
      </c>
      <c r="D3847" s="13" t="s">
        <v>70</v>
      </c>
      <c r="E3847" s="13" t="s">
        <v>1478</v>
      </c>
      <c r="F3847" s="13" t="s">
        <v>10</v>
      </c>
      <c r="G3847" s="13" t="s">
        <v>1454</v>
      </c>
      <c r="H3847" s="36">
        <v>2</v>
      </c>
    </row>
    <row r="3848" spans="1:8">
      <c r="A3848" s="23">
        <v>2021</v>
      </c>
      <c r="B3848" s="23" t="s">
        <v>2366</v>
      </c>
      <c r="C3848" s="23" t="s">
        <v>1886</v>
      </c>
      <c r="D3848" s="13" t="s">
        <v>70</v>
      </c>
      <c r="E3848" s="13" t="s">
        <v>1478</v>
      </c>
      <c r="F3848" s="13" t="s">
        <v>23</v>
      </c>
      <c r="G3848" s="13" t="s">
        <v>1464</v>
      </c>
      <c r="H3848" s="36">
        <v>1</v>
      </c>
    </row>
    <row r="3849" spans="1:8">
      <c r="A3849" s="23">
        <v>2021</v>
      </c>
      <c r="B3849" s="23" t="s">
        <v>2366</v>
      </c>
      <c r="C3849" s="23" t="s">
        <v>1886</v>
      </c>
      <c r="D3849" s="13" t="s">
        <v>70</v>
      </c>
      <c r="E3849" s="13" t="s">
        <v>1478</v>
      </c>
      <c r="F3849" s="13" t="s">
        <v>60</v>
      </c>
      <c r="G3849" s="13" t="s">
        <v>1458</v>
      </c>
      <c r="H3849" s="36">
        <v>1</v>
      </c>
    </row>
    <row r="3850" spans="1:8">
      <c r="A3850" s="23">
        <v>2021</v>
      </c>
      <c r="B3850" s="23" t="s">
        <v>2366</v>
      </c>
      <c r="C3850" s="23" t="s">
        <v>1886</v>
      </c>
      <c r="D3850" s="13" t="s">
        <v>70</v>
      </c>
      <c r="E3850" s="13" t="s">
        <v>1478</v>
      </c>
      <c r="F3850" s="13" t="s">
        <v>60</v>
      </c>
      <c r="G3850" s="13" t="s">
        <v>1477</v>
      </c>
      <c r="H3850" s="36">
        <v>1</v>
      </c>
    </row>
    <row r="3851" spans="1:8">
      <c r="A3851" s="23">
        <v>2021</v>
      </c>
      <c r="B3851" s="23" t="s">
        <v>2366</v>
      </c>
      <c r="C3851" s="23" t="s">
        <v>1886</v>
      </c>
      <c r="D3851" s="13" t="s">
        <v>70</v>
      </c>
      <c r="E3851" s="13" t="s">
        <v>1478</v>
      </c>
      <c r="F3851" s="13" t="s">
        <v>76</v>
      </c>
      <c r="G3851" s="13" t="s">
        <v>1459</v>
      </c>
      <c r="H3851" s="36">
        <v>1</v>
      </c>
    </row>
    <row r="3852" spans="1:8">
      <c r="A3852" s="23">
        <v>2021</v>
      </c>
      <c r="B3852" s="23" t="s">
        <v>2366</v>
      </c>
      <c r="C3852" s="23" t="s">
        <v>1886</v>
      </c>
      <c r="D3852" s="13" t="s">
        <v>70</v>
      </c>
      <c r="E3852" s="13" t="s">
        <v>1478</v>
      </c>
      <c r="F3852" s="13" t="s">
        <v>70</v>
      </c>
      <c r="G3852" s="13" t="s">
        <v>577</v>
      </c>
      <c r="H3852" s="36">
        <v>1</v>
      </c>
    </row>
    <row r="3853" spans="1:8">
      <c r="A3853" s="23">
        <v>2021</v>
      </c>
      <c r="B3853" s="23" t="s">
        <v>2366</v>
      </c>
      <c r="C3853" s="23" t="s">
        <v>1886</v>
      </c>
      <c r="D3853" s="13" t="s">
        <v>70</v>
      </c>
      <c r="E3853" s="13" t="s">
        <v>1478</v>
      </c>
      <c r="F3853" s="13" t="s">
        <v>41</v>
      </c>
      <c r="G3853" s="13" t="s">
        <v>1461</v>
      </c>
      <c r="H3853" s="36">
        <v>1</v>
      </c>
    </row>
    <row r="3854" spans="1:8">
      <c r="A3854" s="23">
        <v>2021</v>
      </c>
      <c r="B3854" s="23" t="s">
        <v>2366</v>
      </c>
      <c r="C3854" s="23" t="s">
        <v>1886</v>
      </c>
      <c r="D3854" s="13" t="s">
        <v>76</v>
      </c>
      <c r="E3854" s="13" t="s">
        <v>2395</v>
      </c>
      <c r="F3854" s="13" t="s">
        <v>76</v>
      </c>
      <c r="G3854" s="13" t="s">
        <v>77</v>
      </c>
      <c r="H3854" s="36">
        <v>1</v>
      </c>
    </row>
    <row r="3855" spans="1:8">
      <c r="A3855" s="23">
        <v>2021</v>
      </c>
      <c r="B3855" s="23" t="s">
        <v>2366</v>
      </c>
      <c r="C3855" s="23" t="s">
        <v>1886</v>
      </c>
      <c r="D3855" s="13" t="s">
        <v>76</v>
      </c>
      <c r="E3855" s="13" t="s">
        <v>2395</v>
      </c>
      <c r="F3855" s="13" t="s">
        <v>76</v>
      </c>
      <c r="G3855" s="13" t="s">
        <v>1459</v>
      </c>
      <c r="H3855" s="36">
        <v>1</v>
      </c>
    </row>
    <row r="3856" spans="1:8">
      <c r="A3856" s="23">
        <v>2021</v>
      </c>
      <c r="B3856" s="23" t="s">
        <v>2366</v>
      </c>
      <c r="C3856" s="23" t="s">
        <v>1886</v>
      </c>
      <c r="D3856" s="13" t="s">
        <v>76</v>
      </c>
      <c r="E3856" s="13" t="s">
        <v>1459</v>
      </c>
      <c r="F3856" s="13" t="s">
        <v>23</v>
      </c>
      <c r="G3856" s="13" t="s">
        <v>1453</v>
      </c>
      <c r="H3856" s="36">
        <v>58</v>
      </c>
    </row>
    <row r="3857" spans="1:8">
      <c r="A3857" s="23">
        <v>2021</v>
      </c>
      <c r="B3857" s="23" t="s">
        <v>2366</v>
      </c>
      <c r="C3857" s="23" t="s">
        <v>1886</v>
      </c>
      <c r="D3857" s="13" t="s">
        <v>76</v>
      </c>
      <c r="E3857" s="13" t="s">
        <v>1459</v>
      </c>
      <c r="F3857" s="13" t="s">
        <v>60</v>
      </c>
      <c r="G3857" s="13" t="s">
        <v>1458</v>
      </c>
      <c r="H3857" s="36">
        <v>41</v>
      </c>
    </row>
    <row r="3858" spans="1:8">
      <c r="A3858" s="23">
        <v>2021</v>
      </c>
      <c r="B3858" s="23" t="s">
        <v>2366</v>
      </c>
      <c r="C3858" s="23" t="s">
        <v>1886</v>
      </c>
      <c r="D3858" s="13" t="s">
        <v>76</v>
      </c>
      <c r="E3858" s="13" t="s">
        <v>1459</v>
      </c>
      <c r="F3858" s="13" t="s">
        <v>60</v>
      </c>
      <c r="G3858" s="13" t="s">
        <v>1477</v>
      </c>
      <c r="H3858" s="36">
        <v>29</v>
      </c>
    </row>
    <row r="3859" spans="1:8">
      <c r="A3859" s="23">
        <v>2021</v>
      </c>
      <c r="B3859" s="23" t="s">
        <v>2366</v>
      </c>
      <c r="C3859" s="23" t="s">
        <v>1886</v>
      </c>
      <c r="D3859" s="13" t="s">
        <v>76</v>
      </c>
      <c r="E3859" s="13" t="s">
        <v>1459</v>
      </c>
      <c r="F3859" s="13" t="s">
        <v>164</v>
      </c>
      <c r="G3859" s="13" t="s">
        <v>584</v>
      </c>
      <c r="H3859" s="36">
        <v>21</v>
      </c>
    </row>
    <row r="3860" spans="1:8">
      <c r="A3860" s="23">
        <v>2021</v>
      </c>
      <c r="B3860" s="23" t="s">
        <v>2366</v>
      </c>
      <c r="C3860" s="23" t="s">
        <v>1886</v>
      </c>
      <c r="D3860" s="13" t="s">
        <v>76</v>
      </c>
      <c r="E3860" s="13" t="s">
        <v>1459</v>
      </c>
      <c r="F3860" s="13" t="s">
        <v>10</v>
      </c>
      <c r="G3860" s="13" t="s">
        <v>1454</v>
      </c>
      <c r="H3860" s="36">
        <v>20</v>
      </c>
    </row>
    <row r="3861" spans="1:8">
      <c r="A3861" s="23">
        <v>2021</v>
      </c>
      <c r="B3861" s="23" t="s">
        <v>2366</v>
      </c>
      <c r="C3861" s="23" t="s">
        <v>1886</v>
      </c>
      <c r="D3861" s="13" t="s">
        <v>76</v>
      </c>
      <c r="E3861" s="13" t="s">
        <v>1459</v>
      </c>
      <c r="F3861" s="13" t="s">
        <v>10</v>
      </c>
      <c r="G3861" s="13" t="s">
        <v>1455</v>
      </c>
      <c r="H3861" s="36">
        <v>16</v>
      </c>
    </row>
    <row r="3862" spans="1:8">
      <c r="A3862" s="23">
        <v>2021</v>
      </c>
      <c r="B3862" s="23" t="s">
        <v>2366</v>
      </c>
      <c r="C3862" s="23" t="s">
        <v>1886</v>
      </c>
      <c r="D3862" s="13" t="s">
        <v>76</v>
      </c>
      <c r="E3862" s="13" t="s">
        <v>1459</v>
      </c>
      <c r="F3862" s="13" t="s">
        <v>70</v>
      </c>
      <c r="G3862" s="13" t="s">
        <v>1466</v>
      </c>
      <c r="H3862" s="36">
        <v>15</v>
      </c>
    </row>
    <row r="3863" spans="1:8">
      <c r="A3863" s="23">
        <v>2021</v>
      </c>
      <c r="B3863" s="23" t="s">
        <v>2366</v>
      </c>
      <c r="C3863" s="23" t="s">
        <v>1886</v>
      </c>
      <c r="D3863" s="13" t="s">
        <v>76</v>
      </c>
      <c r="E3863" s="13" t="s">
        <v>1459</v>
      </c>
      <c r="F3863" s="13" t="s">
        <v>5</v>
      </c>
      <c r="G3863" s="13" t="s">
        <v>1462</v>
      </c>
      <c r="H3863" s="36">
        <v>13</v>
      </c>
    </row>
    <row r="3864" spans="1:8">
      <c r="A3864" s="23">
        <v>2021</v>
      </c>
      <c r="B3864" s="23" t="s">
        <v>2366</v>
      </c>
      <c r="C3864" s="23" t="s">
        <v>1886</v>
      </c>
      <c r="D3864" s="13" t="s">
        <v>76</v>
      </c>
      <c r="E3864" s="13" t="s">
        <v>1459</v>
      </c>
      <c r="F3864" s="13" t="s">
        <v>41</v>
      </c>
      <c r="G3864" s="13" t="s">
        <v>1461</v>
      </c>
      <c r="H3864" s="36">
        <v>9</v>
      </c>
    </row>
    <row r="3865" spans="1:8">
      <c r="A3865" s="23">
        <v>2021</v>
      </c>
      <c r="B3865" s="23" t="s">
        <v>2366</v>
      </c>
      <c r="C3865" s="23" t="s">
        <v>1886</v>
      </c>
      <c r="D3865" s="13" t="s">
        <v>76</v>
      </c>
      <c r="E3865" s="13" t="s">
        <v>1459</v>
      </c>
      <c r="F3865" s="13" t="s">
        <v>70</v>
      </c>
      <c r="G3865" s="13" t="s">
        <v>577</v>
      </c>
      <c r="H3865" s="36">
        <v>8</v>
      </c>
    </row>
    <row r="3866" spans="1:8">
      <c r="A3866" s="23">
        <v>2021</v>
      </c>
      <c r="B3866" s="23" t="s">
        <v>2366</v>
      </c>
      <c r="C3866" s="23" t="s">
        <v>1886</v>
      </c>
      <c r="D3866" s="13" t="s">
        <v>76</v>
      </c>
      <c r="E3866" s="13" t="s">
        <v>1459</v>
      </c>
      <c r="F3866" s="13" t="s">
        <v>70</v>
      </c>
      <c r="G3866" s="13" t="s">
        <v>1469</v>
      </c>
      <c r="H3866" s="36">
        <v>7</v>
      </c>
    </row>
    <row r="3867" spans="1:8">
      <c r="A3867" s="23">
        <v>2021</v>
      </c>
      <c r="B3867" s="23" t="s">
        <v>2366</v>
      </c>
      <c r="C3867" s="23" t="s">
        <v>1886</v>
      </c>
      <c r="D3867" s="13" t="s">
        <v>76</v>
      </c>
      <c r="E3867" s="13" t="s">
        <v>1459</v>
      </c>
      <c r="F3867" s="13" t="s">
        <v>10</v>
      </c>
      <c r="G3867" s="13" t="s">
        <v>1467</v>
      </c>
      <c r="H3867" s="36">
        <v>5</v>
      </c>
    </row>
    <row r="3868" spans="1:8">
      <c r="A3868" s="23">
        <v>2021</v>
      </c>
      <c r="B3868" s="23" t="s">
        <v>2366</v>
      </c>
      <c r="C3868" s="23" t="s">
        <v>1886</v>
      </c>
      <c r="D3868" s="13" t="s">
        <v>76</v>
      </c>
      <c r="E3868" s="13" t="s">
        <v>1459</v>
      </c>
      <c r="F3868" s="13" t="s">
        <v>76</v>
      </c>
      <c r="G3868" s="13" t="s">
        <v>77</v>
      </c>
      <c r="H3868" s="36">
        <v>4</v>
      </c>
    </row>
    <row r="3869" spans="1:8">
      <c r="A3869" s="23">
        <v>2021</v>
      </c>
      <c r="B3869" s="23" t="s">
        <v>2366</v>
      </c>
      <c r="C3869" s="23" t="s">
        <v>1886</v>
      </c>
      <c r="D3869" s="13" t="s">
        <v>76</v>
      </c>
      <c r="E3869" s="13" t="s">
        <v>1459</v>
      </c>
      <c r="F3869" s="13" t="s">
        <v>70</v>
      </c>
      <c r="G3869" s="13" t="s">
        <v>1478</v>
      </c>
      <c r="H3869" s="36">
        <v>4</v>
      </c>
    </row>
    <row r="3870" spans="1:8">
      <c r="A3870" s="23">
        <v>2021</v>
      </c>
      <c r="B3870" s="23" t="s">
        <v>2366</v>
      </c>
      <c r="C3870" s="23" t="s">
        <v>1886</v>
      </c>
      <c r="D3870" s="13" t="s">
        <v>76</v>
      </c>
      <c r="E3870" s="13" t="s">
        <v>1459</v>
      </c>
      <c r="F3870" s="13" t="s">
        <v>23</v>
      </c>
      <c r="G3870" s="13" t="s">
        <v>1464</v>
      </c>
      <c r="H3870" s="36">
        <v>4</v>
      </c>
    </row>
    <row r="3871" spans="1:8">
      <c r="A3871" s="23">
        <v>2021</v>
      </c>
      <c r="B3871" s="23" t="s">
        <v>2366</v>
      </c>
      <c r="C3871" s="23" t="s">
        <v>1886</v>
      </c>
      <c r="D3871" s="13" t="s">
        <v>76</v>
      </c>
      <c r="E3871" s="13" t="s">
        <v>1459</v>
      </c>
      <c r="F3871" s="13" t="s">
        <v>100</v>
      </c>
      <c r="G3871" s="13" t="s">
        <v>1468</v>
      </c>
      <c r="H3871" s="36">
        <v>4</v>
      </c>
    </row>
    <row r="3872" spans="1:8">
      <c r="A3872" s="23">
        <v>2021</v>
      </c>
      <c r="B3872" s="23" t="s">
        <v>2366</v>
      </c>
      <c r="C3872" s="23" t="s">
        <v>1886</v>
      </c>
      <c r="D3872" s="13" t="s">
        <v>76</v>
      </c>
      <c r="E3872" s="13" t="s">
        <v>1459</v>
      </c>
      <c r="F3872" s="13" t="s">
        <v>86</v>
      </c>
      <c r="G3872" s="13" t="s">
        <v>6698</v>
      </c>
      <c r="H3872" s="36">
        <v>1</v>
      </c>
    </row>
    <row r="3873" spans="1:8">
      <c r="A3873" s="23">
        <v>2021</v>
      </c>
      <c r="B3873" s="23" t="s">
        <v>2366</v>
      </c>
      <c r="C3873" s="23" t="s">
        <v>1886</v>
      </c>
      <c r="D3873" s="13" t="s">
        <v>76</v>
      </c>
      <c r="E3873" s="13" t="s">
        <v>1459</v>
      </c>
      <c r="F3873" s="13" t="s">
        <v>104</v>
      </c>
      <c r="G3873" s="13" t="s">
        <v>5710</v>
      </c>
      <c r="H3873" s="36">
        <v>1</v>
      </c>
    </row>
    <row r="3874" spans="1:8">
      <c r="A3874" s="23">
        <v>2021</v>
      </c>
      <c r="B3874" s="23" t="s">
        <v>2366</v>
      </c>
      <c r="C3874" s="23" t="s">
        <v>1886</v>
      </c>
      <c r="D3874" s="13" t="s">
        <v>76</v>
      </c>
      <c r="E3874" s="13" t="s">
        <v>1459</v>
      </c>
      <c r="F3874" s="13" t="s">
        <v>94</v>
      </c>
      <c r="G3874" s="13" t="s">
        <v>1463</v>
      </c>
      <c r="H3874" s="36">
        <v>1</v>
      </c>
    </row>
    <row r="3875" spans="1:8">
      <c r="A3875" s="23">
        <v>2021</v>
      </c>
      <c r="B3875" s="23" t="s">
        <v>2366</v>
      </c>
      <c r="C3875" s="23" t="s">
        <v>1886</v>
      </c>
      <c r="D3875" s="13" t="s">
        <v>76</v>
      </c>
      <c r="E3875" s="13" t="s">
        <v>1459</v>
      </c>
      <c r="F3875" s="13" t="s">
        <v>104</v>
      </c>
      <c r="G3875" s="13" t="s">
        <v>1472</v>
      </c>
      <c r="H3875" s="36">
        <v>1</v>
      </c>
    </row>
    <row r="3876" spans="1:8">
      <c r="A3876" s="23">
        <v>2021</v>
      </c>
      <c r="B3876" s="23" t="s">
        <v>2366</v>
      </c>
      <c r="C3876" s="23" t="s">
        <v>1886</v>
      </c>
      <c r="D3876" s="13" t="s">
        <v>76</v>
      </c>
      <c r="E3876" s="13" t="s">
        <v>1459</v>
      </c>
      <c r="F3876" s="13" t="s">
        <v>23</v>
      </c>
      <c r="G3876" s="13" t="s">
        <v>3873</v>
      </c>
      <c r="H3876" s="36">
        <v>1</v>
      </c>
    </row>
    <row r="3877" spans="1:8">
      <c r="A3877" s="23">
        <v>2021</v>
      </c>
      <c r="B3877" s="23" t="s">
        <v>2366</v>
      </c>
      <c r="C3877" s="23" t="s">
        <v>1886</v>
      </c>
      <c r="D3877" s="13" t="s">
        <v>76</v>
      </c>
      <c r="E3877" s="13" t="s">
        <v>1459</v>
      </c>
      <c r="F3877" s="13" t="s">
        <v>167</v>
      </c>
      <c r="G3877" s="13" t="s">
        <v>1479</v>
      </c>
      <c r="H3877" s="36">
        <v>1</v>
      </c>
    </row>
    <row r="3878" spans="1:8">
      <c r="A3878" s="23">
        <v>2021</v>
      </c>
      <c r="B3878" s="23" t="s">
        <v>2366</v>
      </c>
      <c r="C3878" s="23" t="s">
        <v>1886</v>
      </c>
      <c r="D3878" s="13" t="s">
        <v>76</v>
      </c>
      <c r="E3878" s="13" t="s">
        <v>1459</v>
      </c>
      <c r="F3878" s="13" t="s">
        <v>104</v>
      </c>
      <c r="G3878" s="13" t="s">
        <v>1470</v>
      </c>
      <c r="H3878" s="36">
        <v>1</v>
      </c>
    </row>
    <row r="3879" spans="1:8">
      <c r="A3879" s="23">
        <v>2021</v>
      </c>
      <c r="B3879" s="23" t="s">
        <v>2366</v>
      </c>
      <c r="C3879" s="23" t="s">
        <v>1886</v>
      </c>
      <c r="D3879" s="13" t="s">
        <v>76</v>
      </c>
      <c r="E3879" s="13" t="s">
        <v>1459</v>
      </c>
      <c r="F3879" s="13" t="s">
        <v>86</v>
      </c>
      <c r="G3879" s="13" t="s">
        <v>3881</v>
      </c>
      <c r="H3879" s="36">
        <v>1</v>
      </c>
    </row>
    <row r="3880" spans="1:8">
      <c r="A3880" s="23">
        <v>2021</v>
      </c>
      <c r="B3880" s="23" t="s">
        <v>2366</v>
      </c>
      <c r="C3880" s="23" t="s">
        <v>1886</v>
      </c>
      <c r="D3880" s="13" t="s">
        <v>76</v>
      </c>
      <c r="E3880" s="13" t="s">
        <v>77</v>
      </c>
      <c r="F3880" s="13" t="s">
        <v>70</v>
      </c>
      <c r="G3880" s="13" t="s">
        <v>1466</v>
      </c>
      <c r="H3880" s="36">
        <v>5</v>
      </c>
    </row>
    <row r="3881" spans="1:8">
      <c r="A3881" s="23">
        <v>2021</v>
      </c>
      <c r="B3881" s="23" t="s">
        <v>2366</v>
      </c>
      <c r="C3881" s="23" t="s">
        <v>1886</v>
      </c>
      <c r="D3881" s="13" t="s">
        <v>76</v>
      </c>
      <c r="E3881" s="13" t="s">
        <v>77</v>
      </c>
      <c r="F3881" s="13" t="s">
        <v>60</v>
      </c>
      <c r="G3881" s="13" t="s">
        <v>1477</v>
      </c>
      <c r="H3881" s="36">
        <v>3</v>
      </c>
    </row>
    <row r="3882" spans="1:8">
      <c r="A3882" s="23">
        <v>2021</v>
      </c>
      <c r="B3882" s="23" t="s">
        <v>2366</v>
      </c>
      <c r="C3882" s="23" t="s">
        <v>1886</v>
      </c>
      <c r="D3882" s="13" t="s">
        <v>76</v>
      </c>
      <c r="E3882" s="13" t="s">
        <v>77</v>
      </c>
      <c r="F3882" s="13" t="s">
        <v>10</v>
      </c>
      <c r="G3882" s="13" t="s">
        <v>1455</v>
      </c>
      <c r="H3882" s="36">
        <v>2</v>
      </c>
    </row>
    <row r="3883" spans="1:8">
      <c r="A3883" s="23">
        <v>2021</v>
      </c>
      <c r="B3883" s="23" t="s">
        <v>2366</v>
      </c>
      <c r="C3883" s="23" t="s">
        <v>1886</v>
      </c>
      <c r="D3883" s="13" t="s">
        <v>76</v>
      </c>
      <c r="E3883" s="13" t="s">
        <v>77</v>
      </c>
      <c r="F3883" s="13" t="s">
        <v>76</v>
      </c>
      <c r="G3883" s="13" t="s">
        <v>1459</v>
      </c>
      <c r="H3883" s="36">
        <v>2</v>
      </c>
    </row>
    <row r="3884" spans="1:8">
      <c r="A3884" s="23">
        <v>2021</v>
      </c>
      <c r="B3884" s="23" t="s">
        <v>2366</v>
      </c>
      <c r="C3884" s="23" t="s">
        <v>1886</v>
      </c>
      <c r="D3884" s="13" t="s">
        <v>76</v>
      </c>
      <c r="E3884" s="13" t="s">
        <v>77</v>
      </c>
      <c r="F3884" s="13" t="s">
        <v>70</v>
      </c>
      <c r="G3884" s="13" t="s">
        <v>1469</v>
      </c>
      <c r="H3884" s="36">
        <v>1</v>
      </c>
    </row>
    <row r="3885" spans="1:8">
      <c r="A3885" s="23">
        <v>2021</v>
      </c>
      <c r="B3885" s="23" t="s">
        <v>2366</v>
      </c>
      <c r="C3885" s="23" t="s">
        <v>1886</v>
      </c>
      <c r="D3885" s="13" t="s">
        <v>76</v>
      </c>
      <c r="E3885" s="13" t="s">
        <v>77</v>
      </c>
      <c r="F3885" s="13" t="s">
        <v>100</v>
      </c>
      <c r="G3885" s="13" t="s">
        <v>1468</v>
      </c>
      <c r="H3885" s="36">
        <v>1</v>
      </c>
    </row>
    <row r="3886" spans="1:8">
      <c r="A3886" s="23">
        <v>2021</v>
      </c>
      <c r="B3886" s="23" t="s">
        <v>2366</v>
      </c>
      <c r="C3886" s="23" t="s">
        <v>1886</v>
      </c>
      <c r="D3886" s="13" t="s">
        <v>76</v>
      </c>
      <c r="E3886" s="13" t="s">
        <v>77</v>
      </c>
      <c r="F3886" s="13" t="s">
        <v>60</v>
      </c>
      <c r="G3886" s="13" t="s">
        <v>1458</v>
      </c>
      <c r="H3886" s="36">
        <v>1</v>
      </c>
    </row>
    <row r="3887" spans="1:8">
      <c r="A3887" s="23">
        <v>2021</v>
      </c>
      <c r="B3887" s="23" t="s">
        <v>2366</v>
      </c>
      <c r="C3887" s="23" t="s">
        <v>1886</v>
      </c>
      <c r="D3887" s="13" t="s">
        <v>76</v>
      </c>
      <c r="E3887" s="13" t="s">
        <v>77</v>
      </c>
      <c r="F3887" s="13" t="s">
        <v>164</v>
      </c>
      <c r="G3887" s="13" t="s">
        <v>584</v>
      </c>
      <c r="H3887" s="36">
        <v>1</v>
      </c>
    </row>
    <row r="3888" spans="1:8">
      <c r="A3888" s="23">
        <v>2021</v>
      </c>
      <c r="B3888" s="23" t="s">
        <v>2366</v>
      </c>
      <c r="C3888" s="23" t="s">
        <v>1886</v>
      </c>
      <c r="D3888" s="13" t="s">
        <v>76</v>
      </c>
      <c r="E3888" s="13" t="s">
        <v>77</v>
      </c>
      <c r="F3888" s="13" t="s">
        <v>23</v>
      </c>
      <c r="G3888" s="13" t="s">
        <v>1464</v>
      </c>
      <c r="H3888" s="36">
        <v>1</v>
      </c>
    </row>
    <row r="3889" spans="1:8">
      <c r="A3889" s="23">
        <v>2021</v>
      </c>
      <c r="B3889" s="23" t="s">
        <v>2366</v>
      </c>
      <c r="C3889" s="23" t="s">
        <v>1886</v>
      </c>
      <c r="D3889" s="13" t="s">
        <v>76</v>
      </c>
      <c r="E3889" s="13" t="s">
        <v>77</v>
      </c>
      <c r="F3889" s="13" t="s">
        <v>86</v>
      </c>
      <c r="G3889" s="13" t="s">
        <v>3886</v>
      </c>
      <c r="H3889" s="36">
        <v>1</v>
      </c>
    </row>
    <row r="3890" spans="1:8">
      <c r="A3890" s="23">
        <v>2021</v>
      </c>
      <c r="B3890" s="23" t="s">
        <v>2366</v>
      </c>
      <c r="C3890" s="23" t="s">
        <v>1886</v>
      </c>
      <c r="D3890" s="13" t="s">
        <v>76</v>
      </c>
      <c r="E3890" s="13" t="s">
        <v>77</v>
      </c>
      <c r="F3890" s="13" t="s">
        <v>10</v>
      </c>
      <c r="G3890" s="13" t="s">
        <v>1454</v>
      </c>
      <c r="H3890" s="36">
        <v>1</v>
      </c>
    </row>
    <row r="3891" spans="1:8">
      <c r="A3891" s="23">
        <v>2021</v>
      </c>
      <c r="B3891" s="23" t="s">
        <v>2366</v>
      </c>
      <c r="C3891" s="23" t="s">
        <v>1886</v>
      </c>
      <c r="D3891" s="13" t="s">
        <v>76</v>
      </c>
      <c r="E3891" s="13" t="s">
        <v>77</v>
      </c>
      <c r="F3891" s="13" t="s">
        <v>10</v>
      </c>
      <c r="G3891" s="13" t="s">
        <v>1467</v>
      </c>
      <c r="H3891" s="36">
        <v>1</v>
      </c>
    </row>
    <row r="3892" spans="1:8">
      <c r="A3892" s="23">
        <v>2021</v>
      </c>
      <c r="B3892" s="23" t="s">
        <v>2366</v>
      </c>
      <c r="C3892" s="23" t="s">
        <v>1886</v>
      </c>
      <c r="D3892" s="13" t="s">
        <v>86</v>
      </c>
      <c r="E3892" s="13" t="s">
        <v>2635</v>
      </c>
      <c r="F3892" s="13" t="s">
        <v>86</v>
      </c>
      <c r="G3892" s="13" t="s">
        <v>3881</v>
      </c>
      <c r="H3892" s="36">
        <v>1</v>
      </c>
    </row>
    <row r="3893" spans="1:8">
      <c r="A3893" s="23">
        <v>2021</v>
      </c>
      <c r="B3893" s="23" t="s">
        <v>2366</v>
      </c>
      <c r="C3893" s="23" t="s">
        <v>1886</v>
      </c>
      <c r="D3893" s="13" t="s">
        <v>86</v>
      </c>
      <c r="E3893" s="13" t="s">
        <v>2635</v>
      </c>
      <c r="F3893" s="13" t="s">
        <v>86</v>
      </c>
      <c r="G3893" s="13" t="s">
        <v>3887</v>
      </c>
      <c r="H3893" s="36">
        <v>1</v>
      </c>
    </row>
    <row r="3894" spans="1:8">
      <c r="A3894" s="23">
        <v>2021</v>
      </c>
      <c r="B3894" s="23" t="s">
        <v>2366</v>
      </c>
      <c r="C3894" s="23" t="s">
        <v>1886</v>
      </c>
      <c r="D3894" s="13" t="s">
        <v>86</v>
      </c>
      <c r="E3894" s="13" t="s">
        <v>2635</v>
      </c>
      <c r="F3894" s="13" t="s">
        <v>76</v>
      </c>
      <c r="G3894" s="13" t="s">
        <v>77</v>
      </c>
      <c r="H3894" s="36">
        <v>1</v>
      </c>
    </row>
    <row r="3895" spans="1:8">
      <c r="A3895" s="23">
        <v>2021</v>
      </c>
      <c r="B3895" s="23" t="s">
        <v>2366</v>
      </c>
      <c r="C3895" s="23" t="s">
        <v>1886</v>
      </c>
      <c r="D3895" s="13" t="s">
        <v>89</v>
      </c>
      <c r="E3895" s="13" t="s">
        <v>1465</v>
      </c>
      <c r="F3895" s="13" t="s">
        <v>14</v>
      </c>
      <c r="G3895" s="13" t="s">
        <v>1456</v>
      </c>
      <c r="H3895" s="36">
        <v>2</v>
      </c>
    </row>
    <row r="3896" spans="1:8">
      <c r="A3896" s="23">
        <v>2021</v>
      </c>
      <c r="B3896" s="23" t="s">
        <v>2366</v>
      </c>
      <c r="C3896" s="23" t="s">
        <v>1886</v>
      </c>
      <c r="D3896" s="13" t="s">
        <v>89</v>
      </c>
      <c r="E3896" s="13" t="s">
        <v>1465</v>
      </c>
      <c r="F3896" s="13" t="s">
        <v>14</v>
      </c>
      <c r="G3896" s="13" t="s">
        <v>3871</v>
      </c>
      <c r="H3896" s="36">
        <v>1</v>
      </c>
    </row>
    <row r="3897" spans="1:8">
      <c r="A3897" s="23">
        <v>2021</v>
      </c>
      <c r="B3897" s="23" t="s">
        <v>2366</v>
      </c>
      <c r="C3897" s="23" t="s">
        <v>1886</v>
      </c>
      <c r="D3897" s="13" t="s">
        <v>94</v>
      </c>
      <c r="E3897" s="13" t="s">
        <v>1463</v>
      </c>
      <c r="F3897" s="13" t="s">
        <v>23</v>
      </c>
      <c r="G3897" s="13" t="s">
        <v>1453</v>
      </c>
      <c r="H3897" s="36">
        <v>2</v>
      </c>
    </row>
    <row r="3898" spans="1:8">
      <c r="A3898" s="23">
        <v>2021</v>
      </c>
      <c r="B3898" s="23" t="s">
        <v>2366</v>
      </c>
      <c r="C3898" s="23" t="s">
        <v>1886</v>
      </c>
      <c r="D3898" s="13" t="s">
        <v>94</v>
      </c>
      <c r="E3898" s="13" t="s">
        <v>1463</v>
      </c>
      <c r="F3898" s="13" t="s">
        <v>70</v>
      </c>
      <c r="G3898" s="13" t="s">
        <v>1478</v>
      </c>
      <c r="H3898" s="36">
        <v>1</v>
      </c>
    </row>
    <row r="3899" spans="1:8">
      <c r="A3899" s="23">
        <v>2021</v>
      </c>
      <c r="B3899" s="23" t="s">
        <v>2366</v>
      </c>
      <c r="C3899" s="23" t="s">
        <v>1886</v>
      </c>
      <c r="D3899" s="13" t="s">
        <v>94</v>
      </c>
      <c r="E3899" s="13" t="s">
        <v>1463</v>
      </c>
      <c r="F3899" s="13" t="s">
        <v>14</v>
      </c>
      <c r="G3899" s="13" t="s">
        <v>1475</v>
      </c>
      <c r="H3899" s="36">
        <v>1</v>
      </c>
    </row>
    <row r="3900" spans="1:8">
      <c r="A3900" s="23">
        <v>2021</v>
      </c>
      <c r="B3900" s="23" t="s">
        <v>2366</v>
      </c>
      <c r="C3900" s="23" t="s">
        <v>1886</v>
      </c>
      <c r="D3900" s="13" t="s">
        <v>94</v>
      </c>
      <c r="E3900" s="13" t="s">
        <v>1463</v>
      </c>
      <c r="F3900" s="13" t="s">
        <v>14</v>
      </c>
      <c r="G3900" s="13" t="s">
        <v>1474</v>
      </c>
      <c r="H3900" s="36">
        <v>1</v>
      </c>
    </row>
    <row r="3901" spans="1:8">
      <c r="A3901" s="23">
        <v>2021</v>
      </c>
      <c r="B3901" s="23" t="s">
        <v>2366</v>
      </c>
      <c r="C3901" s="23" t="s">
        <v>1886</v>
      </c>
      <c r="D3901" s="13" t="s">
        <v>94</v>
      </c>
      <c r="E3901" s="13" t="s">
        <v>1463</v>
      </c>
      <c r="F3901" s="13" t="s">
        <v>10</v>
      </c>
      <c r="G3901" s="13" t="s">
        <v>1454</v>
      </c>
      <c r="H3901" s="36">
        <v>1</v>
      </c>
    </row>
    <row r="3902" spans="1:8">
      <c r="A3902" s="23">
        <v>2021</v>
      </c>
      <c r="B3902" s="23" t="s">
        <v>2366</v>
      </c>
      <c r="C3902" s="23" t="s">
        <v>1886</v>
      </c>
      <c r="D3902" s="13" t="s">
        <v>94</v>
      </c>
      <c r="E3902" s="13" t="s">
        <v>1463</v>
      </c>
      <c r="F3902" s="13" t="s">
        <v>60</v>
      </c>
      <c r="G3902" s="13" t="s">
        <v>1477</v>
      </c>
      <c r="H3902" s="36">
        <v>1</v>
      </c>
    </row>
    <row r="3903" spans="1:8">
      <c r="A3903" s="23">
        <v>2021</v>
      </c>
      <c r="B3903" s="23" t="s">
        <v>2366</v>
      </c>
      <c r="C3903" s="23" t="s">
        <v>1886</v>
      </c>
      <c r="D3903" s="13" t="s">
        <v>94</v>
      </c>
      <c r="E3903" s="13" t="s">
        <v>1463</v>
      </c>
      <c r="F3903" s="13" t="s">
        <v>14</v>
      </c>
      <c r="G3903" s="13" t="s">
        <v>1457</v>
      </c>
      <c r="H3903" s="36">
        <v>1</v>
      </c>
    </row>
    <row r="3904" spans="1:8">
      <c r="A3904" s="23">
        <v>2021</v>
      </c>
      <c r="B3904" s="23" t="s">
        <v>2366</v>
      </c>
      <c r="C3904" s="23" t="s">
        <v>1886</v>
      </c>
      <c r="D3904" s="13" t="s">
        <v>94</v>
      </c>
      <c r="E3904" s="13" t="s">
        <v>1463</v>
      </c>
      <c r="F3904" s="13" t="s">
        <v>70</v>
      </c>
      <c r="G3904" s="13" t="s">
        <v>577</v>
      </c>
      <c r="H3904" s="36">
        <v>1</v>
      </c>
    </row>
    <row r="3905" spans="1:8">
      <c r="A3905" s="23">
        <v>2021</v>
      </c>
      <c r="B3905" s="23" t="s">
        <v>2366</v>
      </c>
      <c r="C3905" s="23" t="s">
        <v>1886</v>
      </c>
      <c r="D3905" s="13" t="s">
        <v>94</v>
      </c>
      <c r="E3905" s="13" t="s">
        <v>1463</v>
      </c>
      <c r="F3905" s="13" t="s">
        <v>86</v>
      </c>
      <c r="G3905" s="13" t="s">
        <v>6698</v>
      </c>
      <c r="H3905" s="36">
        <v>1</v>
      </c>
    </row>
    <row r="3906" spans="1:8">
      <c r="A3906" s="23">
        <v>2021</v>
      </c>
      <c r="B3906" s="23" t="s">
        <v>2366</v>
      </c>
      <c r="C3906" s="23" t="s">
        <v>1886</v>
      </c>
      <c r="D3906" s="13" t="s">
        <v>94</v>
      </c>
      <c r="E3906" s="13" t="s">
        <v>1463</v>
      </c>
      <c r="F3906" s="13" t="s">
        <v>41</v>
      </c>
      <c r="G3906" s="13" t="s">
        <v>1461</v>
      </c>
      <c r="H3906" s="36">
        <v>1</v>
      </c>
    </row>
    <row r="3907" spans="1:8">
      <c r="A3907" s="23">
        <v>2021</v>
      </c>
      <c r="B3907" s="23" t="s">
        <v>2366</v>
      </c>
      <c r="C3907" s="23" t="s">
        <v>1886</v>
      </c>
      <c r="D3907" s="13" t="s">
        <v>100</v>
      </c>
      <c r="E3907" s="13" t="s">
        <v>1468</v>
      </c>
      <c r="F3907" s="13" t="s">
        <v>70</v>
      </c>
      <c r="G3907" s="13" t="s">
        <v>1466</v>
      </c>
      <c r="H3907" s="36">
        <v>4</v>
      </c>
    </row>
    <row r="3908" spans="1:8">
      <c r="A3908" s="23">
        <v>2021</v>
      </c>
      <c r="B3908" s="23" t="s">
        <v>2366</v>
      </c>
      <c r="C3908" s="23" t="s">
        <v>1886</v>
      </c>
      <c r="D3908" s="13" t="s">
        <v>100</v>
      </c>
      <c r="E3908" s="13" t="s">
        <v>1468</v>
      </c>
      <c r="F3908" s="13" t="s">
        <v>164</v>
      </c>
      <c r="G3908" s="13" t="s">
        <v>584</v>
      </c>
      <c r="H3908" s="36">
        <v>3</v>
      </c>
    </row>
    <row r="3909" spans="1:8">
      <c r="A3909" s="23">
        <v>2021</v>
      </c>
      <c r="B3909" s="23" t="s">
        <v>2366</v>
      </c>
      <c r="C3909" s="23" t="s">
        <v>1886</v>
      </c>
      <c r="D3909" s="13" t="s">
        <v>100</v>
      </c>
      <c r="E3909" s="13" t="s">
        <v>1468</v>
      </c>
      <c r="F3909" s="13" t="s">
        <v>41</v>
      </c>
      <c r="G3909" s="13" t="s">
        <v>1461</v>
      </c>
      <c r="H3909" s="36">
        <v>2</v>
      </c>
    </row>
    <row r="3910" spans="1:8">
      <c r="A3910" s="23">
        <v>2021</v>
      </c>
      <c r="B3910" s="23" t="s">
        <v>2366</v>
      </c>
      <c r="C3910" s="23" t="s">
        <v>1886</v>
      </c>
      <c r="D3910" s="13" t="s">
        <v>100</v>
      </c>
      <c r="E3910" s="13" t="s">
        <v>1468</v>
      </c>
      <c r="F3910" s="13" t="s">
        <v>167</v>
      </c>
      <c r="G3910" s="13" t="s">
        <v>1479</v>
      </c>
      <c r="H3910" s="36">
        <v>1</v>
      </c>
    </row>
    <row r="3911" spans="1:8">
      <c r="A3911" s="23">
        <v>2021</v>
      </c>
      <c r="B3911" s="23" t="s">
        <v>2366</v>
      </c>
      <c r="C3911" s="23" t="s">
        <v>1886</v>
      </c>
      <c r="D3911" s="13" t="s">
        <v>100</v>
      </c>
      <c r="E3911" s="13" t="s">
        <v>1468</v>
      </c>
      <c r="F3911" s="13" t="s">
        <v>14</v>
      </c>
      <c r="G3911" s="13" t="s">
        <v>1457</v>
      </c>
      <c r="H3911" s="36">
        <v>1</v>
      </c>
    </row>
    <row r="3912" spans="1:8">
      <c r="A3912" s="23">
        <v>2021</v>
      </c>
      <c r="B3912" s="23" t="s">
        <v>2366</v>
      </c>
      <c r="C3912" s="23" t="s">
        <v>1886</v>
      </c>
      <c r="D3912" s="13" t="s">
        <v>100</v>
      </c>
      <c r="E3912" s="13" t="s">
        <v>1468</v>
      </c>
      <c r="F3912" s="13" t="s">
        <v>76</v>
      </c>
      <c r="G3912" s="13" t="s">
        <v>77</v>
      </c>
      <c r="H3912" s="36">
        <v>1</v>
      </c>
    </row>
    <row r="3913" spans="1:8">
      <c r="A3913" s="23">
        <v>2021</v>
      </c>
      <c r="B3913" s="23" t="s">
        <v>2366</v>
      </c>
      <c r="C3913" s="23" t="s">
        <v>1886</v>
      </c>
      <c r="D3913" s="13" t="s">
        <v>100</v>
      </c>
      <c r="E3913" s="13" t="s">
        <v>1468</v>
      </c>
      <c r="F3913" s="13" t="s">
        <v>94</v>
      </c>
      <c r="G3913" s="13" t="s">
        <v>1463</v>
      </c>
      <c r="H3913" s="36">
        <v>1</v>
      </c>
    </row>
    <row r="3914" spans="1:8">
      <c r="A3914" s="23">
        <v>2021</v>
      </c>
      <c r="B3914" s="23" t="s">
        <v>2366</v>
      </c>
      <c r="C3914" s="23" t="s">
        <v>1886</v>
      </c>
      <c r="D3914" s="13" t="s">
        <v>100</v>
      </c>
      <c r="E3914" s="13" t="s">
        <v>1468</v>
      </c>
      <c r="F3914" s="13" t="s">
        <v>70</v>
      </c>
      <c r="G3914" s="13" t="s">
        <v>1478</v>
      </c>
      <c r="H3914" s="36">
        <v>1</v>
      </c>
    </row>
    <row r="3915" spans="1:8">
      <c r="A3915" s="23">
        <v>2021</v>
      </c>
      <c r="B3915" s="23" t="s">
        <v>2366</v>
      </c>
      <c r="C3915" s="23" t="s">
        <v>1886</v>
      </c>
      <c r="D3915" s="13" t="s">
        <v>100</v>
      </c>
      <c r="E3915" s="13" t="s">
        <v>101</v>
      </c>
      <c r="F3915" s="13" t="s">
        <v>23</v>
      </c>
      <c r="G3915" s="13" t="s">
        <v>1453</v>
      </c>
      <c r="H3915" s="36">
        <v>1</v>
      </c>
    </row>
    <row r="3916" spans="1:8">
      <c r="A3916" s="23">
        <v>2021</v>
      </c>
      <c r="B3916" s="23" t="s">
        <v>2366</v>
      </c>
      <c r="C3916" s="23" t="s">
        <v>1886</v>
      </c>
      <c r="D3916" s="13" t="s">
        <v>104</v>
      </c>
      <c r="E3916" s="13" t="s">
        <v>3874</v>
      </c>
      <c r="F3916" s="13" t="s">
        <v>14</v>
      </c>
      <c r="G3916" s="13" t="s">
        <v>1457</v>
      </c>
      <c r="H3916" s="36">
        <v>1</v>
      </c>
    </row>
    <row r="3917" spans="1:8">
      <c r="A3917" s="23">
        <v>2021</v>
      </c>
      <c r="B3917" s="23" t="s">
        <v>2366</v>
      </c>
      <c r="C3917" s="23" t="s">
        <v>1886</v>
      </c>
      <c r="D3917" s="13" t="s">
        <v>104</v>
      </c>
      <c r="E3917" s="13" t="s">
        <v>1486</v>
      </c>
      <c r="F3917" s="13" t="s">
        <v>104</v>
      </c>
      <c r="G3917" s="13" t="s">
        <v>1472</v>
      </c>
      <c r="H3917" s="36">
        <v>5</v>
      </c>
    </row>
    <row r="3918" spans="1:8">
      <c r="A3918" s="23">
        <v>2021</v>
      </c>
      <c r="B3918" s="23" t="s">
        <v>2366</v>
      </c>
      <c r="C3918" s="23" t="s">
        <v>1886</v>
      </c>
      <c r="D3918" s="13" t="s">
        <v>104</v>
      </c>
      <c r="E3918" s="13" t="s">
        <v>1486</v>
      </c>
      <c r="F3918" s="13" t="s">
        <v>23</v>
      </c>
      <c r="G3918" s="13" t="s">
        <v>1453</v>
      </c>
      <c r="H3918" s="36">
        <v>5</v>
      </c>
    </row>
    <row r="3919" spans="1:8">
      <c r="A3919" s="23">
        <v>2021</v>
      </c>
      <c r="B3919" s="23" t="s">
        <v>2366</v>
      </c>
      <c r="C3919" s="23" t="s">
        <v>1886</v>
      </c>
      <c r="D3919" s="13" t="s">
        <v>104</v>
      </c>
      <c r="E3919" s="13" t="s">
        <v>1486</v>
      </c>
      <c r="F3919" s="13" t="s">
        <v>5</v>
      </c>
      <c r="G3919" s="13" t="s">
        <v>559</v>
      </c>
      <c r="H3919" s="36">
        <v>4</v>
      </c>
    </row>
    <row r="3920" spans="1:8">
      <c r="A3920" s="23">
        <v>2021</v>
      </c>
      <c r="B3920" s="23" t="s">
        <v>2366</v>
      </c>
      <c r="C3920" s="23" t="s">
        <v>1886</v>
      </c>
      <c r="D3920" s="13" t="s">
        <v>104</v>
      </c>
      <c r="E3920" s="13" t="s">
        <v>1486</v>
      </c>
      <c r="F3920" s="13" t="s">
        <v>76</v>
      </c>
      <c r="G3920" s="13" t="s">
        <v>1459</v>
      </c>
      <c r="H3920" s="36">
        <v>1</v>
      </c>
    </row>
    <row r="3921" spans="1:8">
      <c r="A3921" s="23">
        <v>2021</v>
      </c>
      <c r="B3921" s="23" t="s">
        <v>2366</v>
      </c>
      <c r="C3921" s="23" t="s">
        <v>1886</v>
      </c>
      <c r="D3921" s="13" t="s">
        <v>104</v>
      </c>
      <c r="E3921" s="13" t="s">
        <v>1486</v>
      </c>
      <c r="F3921" s="13" t="s">
        <v>104</v>
      </c>
      <c r="G3921" s="13" t="s">
        <v>3872</v>
      </c>
      <c r="H3921" s="36">
        <v>1</v>
      </c>
    </row>
    <row r="3922" spans="1:8">
      <c r="A3922" s="23">
        <v>2021</v>
      </c>
      <c r="B3922" s="23" t="s">
        <v>2366</v>
      </c>
      <c r="C3922" s="23" t="s">
        <v>1886</v>
      </c>
      <c r="D3922" s="13" t="s">
        <v>104</v>
      </c>
      <c r="E3922" s="13" t="s">
        <v>1486</v>
      </c>
      <c r="F3922" s="13" t="s">
        <v>10</v>
      </c>
      <c r="G3922" s="13" t="s">
        <v>1455</v>
      </c>
      <c r="H3922" s="36">
        <v>1</v>
      </c>
    </row>
    <row r="3923" spans="1:8">
      <c r="A3923" s="23">
        <v>2021</v>
      </c>
      <c r="B3923" s="23" t="s">
        <v>2366</v>
      </c>
      <c r="C3923" s="23" t="s">
        <v>1886</v>
      </c>
      <c r="D3923" s="13" t="s">
        <v>104</v>
      </c>
      <c r="E3923" s="13" t="s">
        <v>1486</v>
      </c>
      <c r="F3923" s="13" t="s">
        <v>14</v>
      </c>
      <c r="G3923" s="13" t="s">
        <v>1457</v>
      </c>
      <c r="H3923" s="36">
        <v>1</v>
      </c>
    </row>
    <row r="3924" spans="1:8">
      <c r="A3924" s="23">
        <v>2021</v>
      </c>
      <c r="B3924" s="23" t="s">
        <v>2366</v>
      </c>
      <c r="C3924" s="23" t="s">
        <v>1886</v>
      </c>
      <c r="D3924" s="13" t="s">
        <v>104</v>
      </c>
      <c r="E3924" s="13" t="s">
        <v>1470</v>
      </c>
      <c r="F3924" s="13" t="s">
        <v>14</v>
      </c>
      <c r="G3924" s="13" t="s">
        <v>3875</v>
      </c>
      <c r="H3924" s="36">
        <v>4</v>
      </c>
    </row>
    <row r="3925" spans="1:8">
      <c r="A3925" s="23">
        <v>2021</v>
      </c>
      <c r="B3925" s="23" t="s">
        <v>2366</v>
      </c>
      <c r="C3925" s="23" t="s">
        <v>1886</v>
      </c>
      <c r="D3925" s="13" t="s">
        <v>104</v>
      </c>
      <c r="E3925" s="13" t="s">
        <v>1470</v>
      </c>
      <c r="F3925" s="13" t="s">
        <v>104</v>
      </c>
      <c r="G3925" s="13" t="s">
        <v>1472</v>
      </c>
      <c r="H3925" s="36">
        <v>2</v>
      </c>
    </row>
    <row r="3926" spans="1:8">
      <c r="A3926" s="23">
        <v>2021</v>
      </c>
      <c r="B3926" s="23" t="s">
        <v>2366</v>
      </c>
      <c r="C3926" s="23" t="s">
        <v>1886</v>
      </c>
      <c r="D3926" s="13" t="s">
        <v>104</v>
      </c>
      <c r="E3926" s="13" t="s">
        <v>1470</v>
      </c>
      <c r="F3926" s="13" t="s">
        <v>104</v>
      </c>
      <c r="G3926" s="13" t="s">
        <v>6699</v>
      </c>
      <c r="H3926" s="36">
        <v>2</v>
      </c>
    </row>
    <row r="3927" spans="1:8">
      <c r="A3927" s="23">
        <v>2021</v>
      </c>
      <c r="B3927" s="23" t="s">
        <v>2366</v>
      </c>
      <c r="C3927" s="23" t="s">
        <v>1886</v>
      </c>
      <c r="D3927" s="13" t="s">
        <v>104</v>
      </c>
      <c r="E3927" s="13" t="s">
        <v>1470</v>
      </c>
      <c r="F3927" s="13" t="s">
        <v>10</v>
      </c>
      <c r="G3927" s="13" t="s">
        <v>1455</v>
      </c>
      <c r="H3927" s="36">
        <v>2</v>
      </c>
    </row>
    <row r="3928" spans="1:8">
      <c r="A3928" s="23">
        <v>2021</v>
      </c>
      <c r="B3928" s="23" t="s">
        <v>2366</v>
      </c>
      <c r="C3928" s="23" t="s">
        <v>1886</v>
      </c>
      <c r="D3928" s="13" t="s">
        <v>104</v>
      </c>
      <c r="E3928" s="13" t="s">
        <v>1470</v>
      </c>
      <c r="F3928" s="13" t="s">
        <v>104</v>
      </c>
      <c r="G3928" s="13" t="s">
        <v>1471</v>
      </c>
      <c r="H3928" s="36">
        <v>2</v>
      </c>
    </row>
    <row r="3929" spans="1:8">
      <c r="A3929" s="23">
        <v>2021</v>
      </c>
      <c r="B3929" s="23" t="s">
        <v>2366</v>
      </c>
      <c r="C3929" s="23" t="s">
        <v>1886</v>
      </c>
      <c r="D3929" s="13" t="s">
        <v>104</v>
      </c>
      <c r="E3929" s="13" t="s">
        <v>1470</v>
      </c>
      <c r="F3929" s="13" t="s">
        <v>23</v>
      </c>
      <c r="G3929" s="13" t="s">
        <v>1453</v>
      </c>
      <c r="H3929" s="36">
        <v>1</v>
      </c>
    </row>
    <row r="3930" spans="1:8">
      <c r="A3930" s="23">
        <v>2021</v>
      </c>
      <c r="B3930" s="23" t="s">
        <v>2366</v>
      </c>
      <c r="C3930" s="23" t="s">
        <v>1886</v>
      </c>
      <c r="D3930" s="13" t="s">
        <v>104</v>
      </c>
      <c r="E3930" s="13" t="s">
        <v>1470</v>
      </c>
      <c r="F3930" s="13" t="s">
        <v>104</v>
      </c>
      <c r="G3930" s="13" t="s">
        <v>5246</v>
      </c>
      <c r="H3930" s="36">
        <v>1</v>
      </c>
    </row>
    <row r="3931" spans="1:8">
      <c r="A3931" s="23">
        <v>2021</v>
      </c>
      <c r="B3931" s="23" t="s">
        <v>2366</v>
      </c>
      <c r="C3931" s="23" t="s">
        <v>1886</v>
      </c>
      <c r="D3931" s="13" t="s">
        <v>104</v>
      </c>
      <c r="E3931" s="13" t="s">
        <v>1470</v>
      </c>
      <c r="F3931" s="13" t="s">
        <v>5</v>
      </c>
      <c r="G3931" s="13" t="s">
        <v>1462</v>
      </c>
      <c r="H3931" s="36">
        <v>1</v>
      </c>
    </row>
    <row r="3932" spans="1:8">
      <c r="A3932" s="23">
        <v>2021</v>
      </c>
      <c r="B3932" s="23" t="s">
        <v>2366</v>
      </c>
      <c r="C3932" s="23" t="s">
        <v>1886</v>
      </c>
      <c r="D3932" s="13" t="s">
        <v>104</v>
      </c>
      <c r="E3932" s="13" t="s">
        <v>1471</v>
      </c>
      <c r="F3932" s="13" t="s">
        <v>104</v>
      </c>
      <c r="G3932" s="13" t="s">
        <v>1470</v>
      </c>
      <c r="H3932" s="36">
        <v>9</v>
      </c>
    </row>
    <row r="3933" spans="1:8">
      <c r="A3933" s="23">
        <v>2021</v>
      </c>
      <c r="B3933" s="23" t="s">
        <v>2366</v>
      </c>
      <c r="C3933" s="23" t="s">
        <v>1886</v>
      </c>
      <c r="D3933" s="13" t="s">
        <v>104</v>
      </c>
      <c r="E3933" s="13" t="s">
        <v>1471</v>
      </c>
      <c r="F3933" s="13" t="s">
        <v>104</v>
      </c>
      <c r="G3933" s="13" t="s">
        <v>5710</v>
      </c>
      <c r="H3933" s="36">
        <v>3</v>
      </c>
    </row>
    <row r="3934" spans="1:8">
      <c r="A3934" s="23">
        <v>2021</v>
      </c>
      <c r="B3934" s="23" t="s">
        <v>2366</v>
      </c>
      <c r="C3934" s="23" t="s">
        <v>1886</v>
      </c>
      <c r="D3934" s="13" t="s">
        <v>104</v>
      </c>
      <c r="E3934" s="13" t="s">
        <v>1471</v>
      </c>
      <c r="F3934" s="13" t="s">
        <v>104</v>
      </c>
      <c r="G3934" s="13" t="s">
        <v>3872</v>
      </c>
      <c r="H3934" s="36">
        <v>3</v>
      </c>
    </row>
    <row r="3935" spans="1:8">
      <c r="A3935" s="23">
        <v>2021</v>
      </c>
      <c r="B3935" s="23" t="s">
        <v>2366</v>
      </c>
      <c r="C3935" s="23" t="s">
        <v>1886</v>
      </c>
      <c r="D3935" s="13" t="s">
        <v>104</v>
      </c>
      <c r="E3935" s="13" t="s">
        <v>1471</v>
      </c>
      <c r="F3935" s="13" t="s">
        <v>10</v>
      </c>
      <c r="G3935" s="13" t="s">
        <v>1467</v>
      </c>
      <c r="H3935" s="36">
        <v>2</v>
      </c>
    </row>
    <row r="3936" spans="1:8">
      <c r="A3936" s="23">
        <v>2021</v>
      </c>
      <c r="B3936" s="23" t="s">
        <v>2366</v>
      </c>
      <c r="C3936" s="23" t="s">
        <v>1886</v>
      </c>
      <c r="D3936" s="13" t="s">
        <v>104</v>
      </c>
      <c r="E3936" s="13" t="s">
        <v>1471</v>
      </c>
      <c r="F3936" s="13" t="s">
        <v>5</v>
      </c>
      <c r="G3936" s="13" t="s">
        <v>1462</v>
      </c>
      <c r="H3936" s="36">
        <v>2</v>
      </c>
    </row>
    <row r="3937" spans="1:8">
      <c r="A3937" s="23">
        <v>2021</v>
      </c>
      <c r="B3937" s="23" t="s">
        <v>2366</v>
      </c>
      <c r="C3937" s="23" t="s">
        <v>1886</v>
      </c>
      <c r="D3937" s="13" t="s">
        <v>104</v>
      </c>
      <c r="E3937" s="13" t="s">
        <v>1471</v>
      </c>
      <c r="F3937" s="13" t="s">
        <v>104</v>
      </c>
      <c r="G3937" s="13" t="s">
        <v>1472</v>
      </c>
      <c r="H3937" s="36">
        <v>2</v>
      </c>
    </row>
    <row r="3938" spans="1:8">
      <c r="A3938" s="23">
        <v>2021</v>
      </c>
      <c r="B3938" s="23" t="s">
        <v>2366</v>
      </c>
      <c r="C3938" s="23" t="s">
        <v>1886</v>
      </c>
      <c r="D3938" s="13" t="s">
        <v>104</v>
      </c>
      <c r="E3938" s="13" t="s">
        <v>1471</v>
      </c>
      <c r="F3938" s="13" t="s">
        <v>5</v>
      </c>
      <c r="G3938" s="13" t="s">
        <v>559</v>
      </c>
      <c r="H3938" s="36">
        <v>1</v>
      </c>
    </row>
    <row r="3939" spans="1:8">
      <c r="A3939" s="23">
        <v>2021</v>
      </c>
      <c r="B3939" s="23" t="s">
        <v>2366</v>
      </c>
      <c r="C3939" s="23" t="s">
        <v>1886</v>
      </c>
      <c r="D3939" s="13" t="s">
        <v>104</v>
      </c>
      <c r="E3939" s="13" t="s">
        <v>1471</v>
      </c>
      <c r="F3939" s="13" t="s">
        <v>104</v>
      </c>
      <c r="G3939" s="13" t="s">
        <v>6699</v>
      </c>
      <c r="H3939" s="36">
        <v>1</v>
      </c>
    </row>
    <row r="3940" spans="1:8">
      <c r="A3940" s="23">
        <v>2021</v>
      </c>
      <c r="B3940" s="23" t="s">
        <v>2366</v>
      </c>
      <c r="C3940" s="23" t="s">
        <v>1886</v>
      </c>
      <c r="D3940" s="13" t="s">
        <v>104</v>
      </c>
      <c r="E3940" s="13" t="s">
        <v>1471</v>
      </c>
      <c r="F3940" s="13" t="s">
        <v>14</v>
      </c>
      <c r="G3940" s="13" t="s">
        <v>1474</v>
      </c>
      <c r="H3940" s="36">
        <v>1</v>
      </c>
    </row>
    <row r="3941" spans="1:8">
      <c r="A3941" s="23">
        <v>2021</v>
      </c>
      <c r="B3941" s="23" t="s">
        <v>2366</v>
      </c>
      <c r="C3941" s="23" t="s">
        <v>1886</v>
      </c>
      <c r="D3941" s="13" t="s">
        <v>104</v>
      </c>
      <c r="E3941" s="13" t="s">
        <v>1471</v>
      </c>
      <c r="F3941" s="13" t="s">
        <v>23</v>
      </c>
      <c r="G3941" s="13" t="s">
        <v>1453</v>
      </c>
      <c r="H3941" s="36">
        <v>1</v>
      </c>
    </row>
    <row r="3942" spans="1:8">
      <c r="A3942" s="23">
        <v>2021</v>
      </c>
      <c r="B3942" s="23" t="s">
        <v>2366</v>
      </c>
      <c r="C3942" s="23" t="s">
        <v>1886</v>
      </c>
      <c r="D3942" s="13" t="s">
        <v>104</v>
      </c>
      <c r="E3942" s="13" t="s">
        <v>1472</v>
      </c>
      <c r="F3942" s="13" t="s">
        <v>23</v>
      </c>
      <c r="G3942" s="13" t="s">
        <v>1453</v>
      </c>
      <c r="H3942" s="36">
        <v>17</v>
      </c>
    </row>
    <row r="3943" spans="1:8">
      <c r="A3943" s="23">
        <v>2021</v>
      </c>
      <c r="B3943" s="23" t="s">
        <v>2366</v>
      </c>
      <c r="C3943" s="23" t="s">
        <v>1886</v>
      </c>
      <c r="D3943" s="13" t="s">
        <v>104</v>
      </c>
      <c r="E3943" s="13" t="s">
        <v>1472</v>
      </c>
      <c r="F3943" s="13" t="s">
        <v>104</v>
      </c>
      <c r="G3943" s="13" t="s">
        <v>1470</v>
      </c>
      <c r="H3943" s="36">
        <v>9</v>
      </c>
    </row>
    <row r="3944" spans="1:8">
      <c r="A3944" s="23">
        <v>2021</v>
      </c>
      <c r="B3944" s="23" t="s">
        <v>2366</v>
      </c>
      <c r="C3944" s="23" t="s">
        <v>1886</v>
      </c>
      <c r="D3944" s="13" t="s">
        <v>104</v>
      </c>
      <c r="E3944" s="13" t="s">
        <v>1472</v>
      </c>
      <c r="F3944" s="13" t="s">
        <v>23</v>
      </c>
      <c r="G3944" s="13" t="s">
        <v>1464</v>
      </c>
      <c r="H3944" s="36">
        <v>9</v>
      </c>
    </row>
    <row r="3945" spans="1:8">
      <c r="A3945" s="23">
        <v>2021</v>
      </c>
      <c r="B3945" s="23" t="s">
        <v>2366</v>
      </c>
      <c r="C3945" s="23" t="s">
        <v>1886</v>
      </c>
      <c r="D3945" s="13" t="s">
        <v>104</v>
      </c>
      <c r="E3945" s="13" t="s">
        <v>1472</v>
      </c>
      <c r="F3945" s="13" t="s">
        <v>5</v>
      </c>
      <c r="G3945" s="13" t="s">
        <v>1462</v>
      </c>
      <c r="H3945" s="36">
        <v>7</v>
      </c>
    </row>
    <row r="3946" spans="1:8">
      <c r="A3946" s="23">
        <v>2021</v>
      </c>
      <c r="B3946" s="23" t="s">
        <v>2366</v>
      </c>
      <c r="C3946" s="23" t="s">
        <v>1886</v>
      </c>
      <c r="D3946" s="13" t="s">
        <v>104</v>
      </c>
      <c r="E3946" s="13" t="s">
        <v>1472</v>
      </c>
      <c r="F3946" s="13" t="s">
        <v>23</v>
      </c>
      <c r="G3946" s="13" t="s">
        <v>3873</v>
      </c>
      <c r="H3946" s="36">
        <v>3</v>
      </c>
    </row>
    <row r="3947" spans="1:8">
      <c r="A3947" s="23">
        <v>2021</v>
      </c>
      <c r="B3947" s="23" t="s">
        <v>2366</v>
      </c>
      <c r="C3947" s="23" t="s">
        <v>1886</v>
      </c>
      <c r="D3947" s="13" t="s">
        <v>104</v>
      </c>
      <c r="E3947" s="13" t="s">
        <v>1472</v>
      </c>
      <c r="F3947" s="13" t="s">
        <v>104</v>
      </c>
      <c r="G3947" s="13" t="s">
        <v>1486</v>
      </c>
      <c r="H3947" s="36">
        <v>1</v>
      </c>
    </row>
    <row r="3948" spans="1:8">
      <c r="A3948" s="23">
        <v>2021</v>
      </c>
      <c r="B3948" s="23" t="s">
        <v>2366</v>
      </c>
      <c r="C3948" s="23" t="s">
        <v>1886</v>
      </c>
      <c r="D3948" s="13" t="s">
        <v>104</v>
      </c>
      <c r="E3948" s="13" t="s">
        <v>1472</v>
      </c>
      <c r="F3948" s="13" t="s">
        <v>23</v>
      </c>
      <c r="G3948" s="13" t="s">
        <v>1460</v>
      </c>
      <c r="H3948" s="36">
        <v>1</v>
      </c>
    </row>
    <row r="3949" spans="1:8">
      <c r="A3949" s="23">
        <v>2021</v>
      </c>
      <c r="B3949" s="23" t="s">
        <v>2366</v>
      </c>
      <c r="C3949" s="23" t="s">
        <v>1886</v>
      </c>
      <c r="D3949" s="13" t="s">
        <v>104</v>
      </c>
      <c r="E3949" s="13" t="s">
        <v>1472</v>
      </c>
      <c r="F3949" s="13" t="s">
        <v>60</v>
      </c>
      <c r="G3949" s="13" t="s">
        <v>1477</v>
      </c>
      <c r="H3949" s="36">
        <v>1</v>
      </c>
    </row>
    <row r="3950" spans="1:8">
      <c r="A3950" s="23">
        <v>2021</v>
      </c>
      <c r="B3950" s="23" t="s">
        <v>2366</v>
      </c>
      <c r="C3950" s="23" t="s">
        <v>1886</v>
      </c>
      <c r="D3950" s="13" t="s">
        <v>104</v>
      </c>
      <c r="E3950" s="13" t="s">
        <v>1472</v>
      </c>
      <c r="F3950" s="13" t="s">
        <v>104</v>
      </c>
      <c r="G3950" s="13" t="s">
        <v>3872</v>
      </c>
      <c r="H3950" s="36">
        <v>1</v>
      </c>
    </row>
    <row r="3951" spans="1:8">
      <c r="A3951" s="23">
        <v>2021</v>
      </c>
      <c r="B3951" s="23" t="s">
        <v>2366</v>
      </c>
      <c r="C3951" s="23" t="s">
        <v>1886</v>
      </c>
      <c r="D3951" s="13" t="s">
        <v>104</v>
      </c>
      <c r="E3951" s="13" t="s">
        <v>1472</v>
      </c>
      <c r="F3951" s="13" t="s">
        <v>5</v>
      </c>
      <c r="G3951" s="13" t="s">
        <v>559</v>
      </c>
      <c r="H3951" s="36">
        <v>1</v>
      </c>
    </row>
    <row r="3952" spans="1:8">
      <c r="A3952" s="23">
        <v>2021</v>
      </c>
      <c r="B3952" s="23" t="s">
        <v>2366</v>
      </c>
      <c r="C3952" s="23" t="s">
        <v>1886</v>
      </c>
      <c r="D3952" s="13" t="s">
        <v>104</v>
      </c>
      <c r="E3952" s="13" t="s">
        <v>1472</v>
      </c>
      <c r="F3952" s="13" t="s">
        <v>104</v>
      </c>
      <c r="G3952" s="13" t="s">
        <v>5246</v>
      </c>
      <c r="H3952" s="36">
        <v>1</v>
      </c>
    </row>
    <row r="3953" spans="1:8">
      <c r="A3953" s="23">
        <v>2021</v>
      </c>
      <c r="B3953" s="23" t="s">
        <v>2366</v>
      </c>
      <c r="C3953" s="23" t="s">
        <v>1886</v>
      </c>
      <c r="D3953" s="13" t="s">
        <v>104</v>
      </c>
      <c r="E3953" s="13" t="s">
        <v>1472</v>
      </c>
      <c r="F3953" s="13" t="s">
        <v>10</v>
      </c>
      <c r="G3953" s="13" t="s">
        <v>1467</v>
      </c>
      <c r="H3953" s="36">
        <v>1</v>
      </c>
    </row>
    <row r="3954" spans="1:8">
      <c r="A3954" s="23">
        <v>2021</v>
      </c>
      <c r="B3954" s="23" t="s">
        <v>2366</v>
      </c>
      <c r="C3954" s="23" t="s">
        <v>1886</v>
      </c>
      <c r="D3954" s="13" t="s">
        <v>120</v>
      </c>
      <c r="E3954" s="13" t="s">
        <v>1482</v>
      </c>
      <c r="F3954" s="13" t="s">
        <v>60</v>
      </c>
      <c r="G3954" s="13" t="s">
        <v>1458</v>
      </c>
      <c r="H3954" s="36">
        <v>1</v>
      </c>
    </row>
    <row r="3955" spans="1:8">
      <c r="A3955" s="23">
        <v>2021</v>
      </c>
      <c r="B3955" s="23" t="s">
        <v>2366</v>
      </c>
      <c r="C3955" s="23" t="s">
        <v>1886</v>
      </c>
      <c r="D3955" s="13" t="s">
        <v>156</v>
      </c>
      <c r="E3955" s="13" t="s">
        <v>1483</v>
      </c>
      <c r="F3955" s="13" t="s">
        <v>23</v>
      </c>
      <c r="G3955" s="13" t="s">
        <v>1453</v>
      </c>
      <c r="H3955" s="36">
        <v>1</v>
      </c>
    </row>
    <row r="3956" spans="1:8">
      <c r="A3956" s="23">
        <v>2021</v>
      </c>
      <c r="B3956" s="23" t="s">
        <v>2366</v>
      </c>
      <c r="C3956" s="23" t="s">
        <v>1886</v>
      </c>
      <c r="D3956" s="13" t="s">
        <v>164</v>
      </c>
      <c r="E3956" s="13" t="s">
        <v>584</v>
      </c>
      <c r="F3956" s="13" t="s">
        <v>10</v>
      </c>
      <c r="G3956" s="13" t="s">
        <v>1454</v>
      </c>
      <c r="H3956" s="36">
        <v>6</v>
      </c>
    </row>
    <row r="3957" spans="1:8">
      <c r="A3957" s="23">
        <v>2021</v>
      </c>
      <c r="B3957" s="23" t="s">
        <v>2366</v>
      </c>
      <c r="C3957" s="23" t="s">
        <v>1886</v>
      </c>
      <c r="D3957" s="13" t="s">
        <v>164</v>
      </c>
      <c r="E3957" s="13" t="s">
        <v>584</v>
      </c>
      <c r="F3957" s="13" t="s">
        <v>23</v>
      </c>
      <c r="G3957" s="13" t="s">
        <v>1453</v>
      </c>
      <c r="H3957" s="36">
        <v>6</v>
      </c>
    </row>
    <row r="3958" spans="1:8">
      <c r="A3958" s="23">
        <v>2021</v>
      </c>
      <c r="B3958" s="23" t="s">
        <v>2366</v>
      </c>
      <c r="C3958" s="23" t="s">
        <v>1886</v>
      </c>
      <c r="D3958" s="13" t="s">
        <v>164</v>
      </c>
      <c r="E3958" s="13" t="s">
        <v>584</v>
      </c>
      <c r="F3958" s="13" t="s">
        <v>100</v>
      </c>
      <c r="G3958" s="13" t="s">
        <v>1468</v>
      </c>
      <c r="H3958" s="36">
        <v>5</v>
      </c>
    </row>
    <row r="3959" spans="1:8">
      <c r="A3959" s="23">
        <v>2021</v>
      </c>
      <c r="B3959" s="23" t="s">
        <v>2366</v>
      </c>
      <c r="C3959" s="23" t="s">
        <v>1886</v>
      </c>
      <c r="D3959" s="13" t="s">
        <v>164</v>
      </c>
      <c r="E3959" s="13" t="s">
        <v>584</v>
      </c>
      <c r="F3959" s="13" t="s">
        <v>41</v>
      </c>
      <c r="G3959" s="13" t="s">
        <v>1461</v>
      </c>
      <c r="H3959" s="36">
        <v>5</v>
      </c>
    </row>
    <row r="3960" spans="1:8">
      <c r="A3960" s="23">
        <v>2021</v>
      </c>
      <c r="B3960" s="23" t="s">
        <v>2366</v>
      </c>
      <c r="C3960" s="23" t="s">
        <v>1886</v>
      </c>
      <c r="D3960" s="13" t="s">
        <v>164</v>
      </c>
      <c r="E3960" s="13" t="s">
        <v>584</v>
      </c>
      <c r="F3960" s="13" t="s">
        <v>10</v>
      </c>
      <c r="G3960" s="13" t="s">
        <v>1455</v>
      </c>
      <c r="H3960" s="36">
        <v>4</v>
      </c>
    </row>
    <row r="3961" spans="1:8">
      <c r="A3961" s="23">
        <v>2021</v>
      </c>
      <c r="B3961" s="23" t="s">
        <v>2366</v>
      </c>
      <c r="C3961" s="23" t="s">
        <v>1886</v>
      </c>
      <c r="D3961" s="13" t="s">
        <v>164</v>
      </c>
      <c r="E3961" s="13" t="s">
        <v>584</v>
      </c>
      <c r="F3961" s="13" t="s">
        <v>70</v>
      </c>
      <c r="G3961" s="13" t="s">
        <v>577</v>
      </c>
      <c r="H3961" s="36">
        <v>4</v>
      </c>
    </row>
    <row r="3962" spans="1:8">
      <c r="A3962" s="23">
        <v>2021</v>
      </c>
      <c r="B3962" s="23" t="s">
        <v>2366</v>
      </c>
      <c r="C3962" s="23" t="s">
        <v>1886</v>
      </c>
      <c r="D3962" s="13" t="s">
        <v>164</v>
      </c>
      <c r="E3962" s="13" t="s">
        <v>584</v>
      </c>
      <c r="F3962" s="13" t="s">
        <v>76</v>
      </c>
      <c r="G3962" s="13" t="s">
        <v>77</v>
      </c>
      <c r="H3962" s="36">
        <v>4</v>
      </c>
    </row>
    <row r="3963" spans="1:8">
      <c r="A3963" s="23">
        <v>2021</v>
      </c>
      <c r="B3963" s="23" t="s">
        <v>2366</v>
      </c>
      <c r="C3963" s="23" t="s">
        <v>1886</v>
      </c>
      <c r="D3963" s="13" t="s">
        <v>164</v>
      </c>
      <c r="E3963" s="13" t="s">
        <v>584</v>
      </c>
      <c r="F3963" s="13" t="s">
        <v>86</v>
      </c>
      <c r="G3963" s="13" t="s">
        <v>6698</v>
      </c>
      <c r="H3963" s="36">
        <v>4</v>
      </c>
    </row>
    <row r="3964" spans="1:8">
      <c r="A3964" s="23">
        <v>2021</v>
      </c>
      <c r="B3964" s="23" t="s">
        <v>2366</v>
      </c>
      <c r="C3964" s="23" t="s">
        <v>1886</v>
      </c>
      <c r="D3964" s="13" t="s">
        <v>164</v>
      </c>
      <c r="E3964" s="13" t="s">
        <v>584</v>
      </c>
      <c r="F3964" s="13" t="s">
        <v>60</v>
      </c>
      <c r="G3964" s="13" t="s">
        <v>1458</v>
      </c>
      <c r="H3964" s="36">
        <v>3</v>
      </c>
    </row>
    <row r="3965" spans="1:8">
      <c r="A3965" s="23">
        <v>2021</v>
      </c>
      <c r="B3965" s="23" t="s">
        <v>2366</v>
      </c>
      <c r="C3965" s="23" t="s">
        <v>1886</v>
      </c>
      <c r="D3965" s="13" t="s">
        <v>164</v>
      </c>
      <c r="E3965" s="13" t="s">
        <v>584</v>
      </c>
      <c r="F3965" s="13" t="s">
        <v>60</v>
      </c>
      <c r="G3965" s="13" t="s">
        <v>1477</v>
      </c>
      <c r="H3965" s="36">
        <v>3</v>
      </c>
    </row>
    <row r="3966" spans="1:8">
      <c r="A3966" s="23">
        <v>2021</v>
      </c>
      <c r="B3966" s="23" t="s">
        <v>2366</v>
      </c>
      <c r="C3966" s="23" t="s">
        <v>1886</v>
      </c>
      <c r="D3966" s="13" t="s">
        <v>164</v>
      </c>
      <c r="E3966" s="13" t="s">
        <v>584</v>
      </c>
      <c r="F3966" s="13" t="s">
        <v>10</v>
      </c>
      <c r="G3966" s="13" t="s">
        <v>1467</v>
      </c>
      <c r="H3966" s="36">
        <v>3</v>
      </c>
    </row>
    <row r="3967" spans="1:8">
      <c r="A3967" s="23">
        <v>2021</v>
      </c>
      <c r="B3967" s="23" t="s">
        <v>2366</v>
      </c>
      <c r="C3967" s="23" t="s">
        <v>1886</v>
      </c>
      <c r="D3967" s="13" t="s">
        <v>164</v>
      </c>
      <c r="E3967" s="13" t="s">
        <v>584</v>
      </c>
      <c r="F3967" s="13" t="s">
        <v>14</v>
      </c>
      <c r="G3967" s="13" t="s">
        <v>1476</v>
      </c>
      <c r="H3967" s="36">
        <v>2</v>
      </c>
    </row>
    <row r="3968" spans="1:8">
      <c r="A3968" s="23">
        <v>2021</v>
      </c>
      <c r="B3968" s="23" t="s">
        <v>2366</v>
      </c>
      <c r="C3968" s="23" t="s">
        <v>1886</v>
      </c>
      <c r="D3968" s="13" t="s">
        <v>164</v>
      </c>
      <c r="E3968" s="13" t="s">
        <v>584</v>
      </c>
      <c r="F3968" s="13" t="s">
        <v>76</v>
      </c>
      <c r="G3968" s="13" t="s">
        <v>1459</v>
      </c>
      <c r="H3968" s="36">
        <v>1</v>
      </c>
    </row>
    <row r="3969" spans="1:8">
      <c r="A3969" s="23">
        <v>2021</v>
      </c>
      <c r="B3969" s="23" t="s">
        <v>2366</v>
      </c>
      <c r="C3969" s="23" t="s">
        <v>1886</v>
      </c>
      <c r="D3969" s="13" t="s">
        <v>164</v>
      </c>
      <c r="E3969" s="13" t="s">
        <v>584</v>
      </c>
      <c r="F3969" s="13" t="s">
        <v>70</v>
      </c>
      <c r="G3969" s="13" t="s">
        <v>1466</v>
      </c>
      <c r="H3969" s="36">
        <v>1</v>
      </c>
    </row>
    <row r="3970" spans="1:8">
      <c r="A3970" s="23">
        <v>2021</v>
      </c>
      <c r="B3970" s="23" t="s">
        <v>2366</v>
      </c>
      <c r="C3970" s="23" t="s">
        <v>1886</v>
      </c>
      <c r="D3970" s="13" t="s">
        <v>164</v>
      </c>
      <c r="E3970" s="13" t="s">
        <v>584</v>
      </c>
      <c r="F3970" s="13" t="s">
        <v>14</v>
      </c>
      <c r="G3970" s="13" t="s">
        <v>1457</v>
      </c>
      <c r="H3970" s="36">
        <v>1</v>
      </c>
    </row>
    <row r="3971" spans="1:8">
      <c r="A3971" s="23">
        <v>2021</v>
      </c>
      <c r="B3971" s="23" t="s">
        <v>2366</v>
      </c>
      <c r="C3971" s="23" t="s">
        <v>1886</v>
      </c>
      <c r="D3971" s="13" t="s">
        <v>164</v>
      </c>
      <c r="E3971" s="13" t="s">
        <v>584</v>
      </c>
      <c r="F3971" s="13" t="s">
        <v>70</v>
      </c>
      <c r="G3971" s="13" t="s">
        <v>1478</v>
      </c>
      <c r="H3971" s="36">
        <v>1</v>
      </c>
    </row>
    <row r="3972" spans="1:8">
      <c r="A3972" s="23">
        <v>2021</v>
      </c>
      <c r="B3972" s="23" t="s">
        <v>2366</v>
      </c>
      <c r="C3972" s="23" t="s">
        <v>1886</v>
      </c>
      <c r="D3972" s="13" t="s">
        <v>164</v>
      </c>
      <c r="E3972" s="13" t="s">
        <v>584</v>
      </c>
      <c r="F3972" s="13" t="s">
        <v>23</v>
      </c>
      <c r="G3972" s="13" t="s">
        <v>1460</v>
      </c>
      <c r="H3972" s="36">
        <v>1</v>
      </c>
    </row>
    <row r="3973" spans="1:8">
      <c r="A3973" s="23">
        <v>2021</v>
      </c>
      <c r="B3973" s="23" t="s">
        <v>2366</v>
      </c>
      <c r="C3973" s="23" t="s">
        <v>1886</v>
      </c>
      <c r="D3973" s="13" t="s">
        <v>164</v>
      </c>
      <c r="E3973" s="13" t="s">
        <v>584</v>
      </c>
      <c r="F3973" s="13" t="s">
        <v>70</v>
      </c>
      <c r="G3973" s="13" t="s">
        <v>1469</v>
      </c>
      <c r="H3973" s="36">
        <v>1</v>
      </c>
    </row>
    <row r="3974" spans="1:8">
      <c r="A3974" s="23">
        <v>2021</v>
      </c>
      <c r="B3974" s="23" t="s">
        <v>2366</v>
      </c>
      <c r="C3974" s="23" t="s">
        <v>1886</v>
      </c>
      <c r="D3974" s="13" t="s">
        <v>164</v>
      </c>
      <c r="E3974" s="13" t="s">
        <v>584</v>
      </c>
      <c r="F3974" s="13" t="s">
        <v>94</v>
      </c>
      <c r="G3974" s="13" t="s">
        <v>1463</v>
      </c>
      <c r="H3974" s="36">
        <v>1</v>
      </c>
    </row>
    <row r="3975" spans="1:8">
      <c r="A3975" s="23">
        <v>2021</v>
      </c>
      <c r="B3975" s="23" t="s">
        <v>2366</v>
      </c>
      <c r="C3975" s="23" t="s">
        <v>1886</v>
      </c>
      <c r="D3975" s="13" t="s">
        <v>164</v>
      </c>
      <c r="E3975" s="13" t="s">
        <v>584</v>
      </c>
      <c r="F3975" s="13" t="s">
        <v>5</v>
      </c>
      <c r="G3975" s="13" t="s">
        <v>1462</v>
      </c>
      <c r="H3975" s="36">
        <v>1</v>
      </c>
    </row>
    <row r="3976" spans="1:8">
      <c r="A3976" s="23">
        <v>2021</v>
      </c>
      <c r="B3976" s="23" t="s">
        <v>2366</v>
      </c>
      <c r="C3976" s="23" t="s">
        <v>1886</v>
      </c>
      <c r="D3976" s="13" t="s">
        <v>167</v>
      </c>
      <c r="E3976" s="13" t="s">
        <v>168</v>
      </c>
      <c r="F3976" s="13" t="s">
        <v>167</v>
      </c>
      <c r="G3976" s="13" t="s">
        <v>1479</v>
      </c>
      <c r="H3976" s="36">
        <v>3</v>
      </c>
    </row>
    <row r="3977" spans="1:8">
      <c r="A3977" s="23">
        <v>2021</v>
      </c>
      <c r="B3977" s="23" t="s">
        <v>2366</v>
      </c>
      <c r="C3977" s="23" t="s">
        <v>1886</v>
      </c>
      <c r="D3977" s="13" t="s">
        <v>167</v>
      </c>
      <c r="E3977" s="13" t="s">
        <v>168</v>
      </c>
      <c r="F3977" s="13" t="s">
        <v>10</v>
      </c>
      <c r="G3977" s="13" t="s">
        <v>1455</v>
      </c>
      <c r="H3977" s="36">
        <v>1</v>
      </c>
    </row>
    <row r="3978" spans="1:8">
      <c r="A3978" s="23">
        <v>2021</v>
      </c>
      <c r="B3978" s="23" t="s">
        <v>2366</v>
      </c>
      <c r="C3978" s="23" t="s">
        <v>1886</v>
      </c>
      <c r="D3978" s="13" t="s">
        <v>167</v>
      </c>
      <c r="E3978" s="13" t="s">
        <v>168</v>
      </c>
      <c r="F3978" s="13" t="s">
        <v>100</v>
      </c>
      <c r="G3978" s="13" t="s">
        <v>1468</v>
      </c>
      <c r="H3978" s="36">
        <v>1</v>
      </c>
    </row>
    <row r="3979" spans="1:8">
      <c r="A3979" s="23">
        <v>2021</v>
      </c>
      <c r="B3979" s="23" t="s">
        <v>2367</v>
      </c>
      <c r="C3979" s="23" t="s">
        <v>1886</v>
      </c>
      <c r="D3979" s="13" t="s">
        <v>5</v>
      </c>
      <c r="E3979" s="13" t="s">
        <v>559</v>
      </c>
      <c r="F3979" s="13" t="s">
        <v>23</v>
      </c>
      <c r="G3979" s="13" t="s">
        <v>1453</v>
      </c>
      <c r="H3979" s="36">
        <v>9</v>
      </c>
    </row>
    <row r="3980" spans="1:8">
      <c r="A3980" s="23">
        <v>2021</v>
      </c>
      <c r="B3980" s="23" t="s">
        <v>2367</v>
      </c>
      <c r="C3980" s="23" t="s">
        <v>1886</v>
      </c>
      <c r="D3980" s="13" t="s">
        <v>5</v>
      </c>
      <c r="E3980" s="13" t="s">
        <v>559</v>
      </c>
      <c r="F3980" s="13" t="s">
        <v>70</v>
      </c>
      <c r="G3980" s="13" t="s">
        <v>577</v>
      </c>
      <c r="H3980" s="36">
        <v>1</v>
      </c>
    </row>
    <row r="3981" spans="1:8">
      <c r="A3981" s="23">
        <v>2021</v>
      </c>
      <c r="B3981" s="23" t="s">
        <v>2367</v>
      </c>
      <c r="C3981" s="23" t="s">
        <v>1886</v>
      </c>
      <c r="D3981" s="13" t="s">
        <v>5</v>
      </c>
      <c r="E3981" s="13" t="s">
        <v>559</v>
      </c>
      <c r="F3981" s="13" t="s">
        <v>10</v>
      </c>
      <c r="G3981" s="13" t="s">
        <v>1454</v>
      </c>
      <c r="H3981" s="36">
        <v>1</v>
      </c>
    </row>
    <row r="3982" spans="1:8">
      <c r="A3982" s="23">
        <v>2021</v>
      </c>
      <c r="B3982" s="23" t="s">
        <v>2367</v>
      </c>
      <c r="C3982" s="23" t="s">
        <v>1886</v>
      </c>
      <c r="D3982" s="13" t="s">
        <v>5</v>
      </c>
      <c r="E3982" s="13" t="s">
        <v>559</v>
      </c>
      <c r="F3982" s="13" t="s">
        <v>10</v>
      </c>
      <c r="G3982" s="13" t="s">
        <v>1455</v>
      </c>
      <c r="H3982" s="36">
        <v>8</v>
      </c>
    </row>
    <row r="3983" spans="1:8">
      <c r="A3983" s="23">
        <v>2021</v>
      </c>
      <c r="B3983" s="23" t="s">
        <v>2367</v>
      </c>
      <c r="C3983" s="23" t="s">
        <v>1886</v>
      </c>
      <c r="D3983" s="13" t="s">
        <v>5</v>
      </c>
      <c r="E3983" s="13" t="s">
        <v>559</v>
      </c>
      <c r="F3983" s="13" t="s">
        <v>14</v>
      </c>
      <c r="G3983" s="13" t="s">
        <v>3875</v>
      </c>
      <c r="H3983" s="36">
        <v>1</v>
      </c>
    </row>
    <row r="3984" spans="1:8">
      <c r="A3984" s="23">
        <v>2021</v>
      </c>
      <c r="B3984" s="23" t="s">
        <v>2367</v>
      </c>
      <c r="C3984" s="23" t="s">
        <v>1886</v>
      </c>
      <c r="D3984" s="13" t="s">
        <v>5</v>
      </c>
      <c r="E3984" s="13" t="s">
        <v>559</v>
      </c>
      <c r="F3984" s="13" t="s">
        <v>5</v>
      </c>
      <c r="G3984" s="13" t="s">
        <v>1462</v>
      </c>
      <c r="H3984" s="36">
        <v>15</v>
      </c>
    </row>
    <row r="3985" spans="1:8">
      <c r="A3985" s="23">
        <v>2021</v>
      </c>
      <c r="B3985" s="23" t="s">
        <v>2367</v>
      </c>
      <c r="C3985" s="23" t="s">
        <v>1886</v>
      </c>
      <c r="D3985" s="13" t="s">
        <v>5</v>
      </c>
      <c r="E3985" s="13" t="s">
        <v>559</v>
      </c>
      <c r="F3985" s="13" t="s">
        <v>94</v>
      </c>
      <c r="G3985" s="13" t="s">
        <v>1463</v>
      </c>
      <c r="H3985" s="36">
        <v>2</v>
      </c>
    </row>
    <row r="3986" spans="1:8">
      <c r="A3986" s="23">
        <v>2021</v>
      </c>
      <c r="B3986" s="23" t="s">
        <v>2367</v>
      </c>
      <c r="C3986" s="23" t="s">
        <v>1886</v>
      </c>
      <c r="D3986" s="13" t="s">
        <v>5</v>
      </c>
      <c r="E3986" s="13" t="s">
        <v>559</v>
      </c>
      <c r="F3986" s="13" t="s">
        <v>10</v>
      </c>
      <c r="G3986" s="13" t="s">
        <v>1467</v>
      </c>
      <c r="H3986" s="36">
        <v>1</v>
      </c>
    </row>
    <row r="3987" spans="1:8">
      <c r="A3987" s="23">
        <v>2021</v>
      </c>
      <c r="B3987" s="23" t="s">
        <v>2367</v>
      </c>
      <c r="C3987" s="23" t="s">
        <v>1886</v>
      </c>
      <c r="D3987" s="13" t="s">
        <v>5</v>
      </c>
      <c r="E3987" s="13" t="s">
        <v>559</v>
      </c>
      <c r="F3987" s="13" t="s">
        <v>23</v>
      </c>
      <c r="G3987" s="13" t="s">
        <v>3873</v>
      </c>
      <c r="H3987" s="36">
        <v>1</v>
      </c>
    </row>
    <row r="3988" spans="1:8">
      <c r="A3988" s="23">
        <v>2021</v>
      </c>
      <c r="B3988" s="23" t="s">
        <v>2367</v>
      </c>
      <c r="C3988" s="23" t="s">
        <v>1886</v>
      </c>
      <c r="D3988" s="13" t="s">
        <v>5</v>
      </c>
      <c r="E3988" s="13" t="s">
        <v>559</v>
      </c>
      <c r="F3988" s="13" t="s">
        <v>70</v>
      </c>
      <c r="G3988" s="13" t="s">
        <v>1469</v>
      </c>
      <c r="H3988" s="36">
        <v>3</v>
      </c>
    </row>
    <row r="3989" spans="1:8">
      <c r="A3989" s="23">
        <v>2021</v>
      </c>
      <c r="B3989" s="23" t="s">
        <v>2367</v>
      </c>
      <c r="C3989" s="23" t="s">
        <v>1886</v>
      </c>
      <c r="D3989" s="13" t="s">
        <v>5</v>
      </c>
      <c r="E3989" s="13" t="s">
        <v>559</v>
      </c>
      <c r="F3989" s="13" t="s">
        <v>104</v>
      </c>
      <c r="G3989" s="13" t="s">
        <v>1486</v>
      </c>
      <c r="H3989" s="36">
        <v>4</v>
      </c>
    </row>
    <row r="3990" spans="1:8">
      <c r="A3990" s="23">
        <v>2021</v>
      </c>
      <c r="B3990" s="23" t="s">
        <v>2367</v>
      </c>
      <c r="C3990" s="23" t="s">
        <v>1886</v>
      </c>
      <c r="D3990" s="13" t="s">
        <v>5</v>
      </c>
      <c r="E3990" s="13" t="s">
        <v>1462</v>
      </c>
      <c r="F3990" s="13" t="s">
        <v>23</v>
      </c>
      <c r="G3990" s="13" t="s">
        <v>1453</v>
      </c>
      <c r="H3990" s="36">
        <v>25</v>
      </c>
    </row>
    <row r="3991" spans="1:8">
      <c r="A3991" s="23">
        <v>2021</v>
      </c>
      <c r="B3991" s="23" t="s">
        <v>2367</v>
      </c>
      <c r="C3991" s="23" t="s">
        <v>1886</v>
      </c>
      <c r="D3991" s="13" t="s">
        <v>5</v>
      </c>
      <c r="E3991" s="13" t="s">
        <v>1462</v>
      </c>
      <c r="F3991" s="13" t="s">
        <v>5</v>
      </c>
      <c r="G3991" s="13" t="s">
        <v>559</v>
      </c>
      <c r="H3991" s="36">
        <v>18</v>
      </c>
    </row>
    <row r="3992" spans="1:8">
      <c r="A3992" s="23">
        <v>2021</v>
      </c>
      <c r="B3992" s="23" t="s">
        <v>2367</v>
      </c>
      <c r="C3992" s="23" t="s">
        <v>1886</v>
      </c>
      <c r="D3992" s="13" t="s">
        <v>5</v>
      </c>
      <c r="E3992" s="13" t="s">
        <v>1462</v>
      </c>
      <c r="F3992" s="13" t="s">
        <v>10</v>
      </c>
      <c r="G3992" s="13" t="s">
        <v>1454</v>
      </c>
      <c r="H3992" s="36">
        <v>4</v>
      </c>
    </row>
    <row r="3993" spans="1:8">
      <c r="A3993" s="23">
        <v>2021</v>
      </c>
      <c r="B3993" s="23" t="s">
        <v>2367</v>
      </c>
      <c r="C3993" s="23" t="s">
        <v>1886</v>
      </c>
      <c r="D3993" s="13" t="s">
        <v>5</v>
      </c>
      <c r="E3993" s="13" t="s">
        <v>1462</v>
      </c>
      <c r="F3993" s="13" t="s">
        <v>10</v>
      </c>
      <c r="G3993" s="13" t="s">
        <v>1455</v>
      </c>
      <c r="H3993" s="36">
        <v>19</v>
      </c>
    </row>
    <row r="3994" spans="1:8">
      <c r="A3994" s="23">
        <v>2021</v>
      </c>
      <c r="B3994" s="23" t="s">
        <v>2367</v>
      </c>
      <c r="C3994" s="23" t="s">
        <v>1886</v>
      </c>
      <c r="D3994" s="13" t="s">
        <v>5</v>
      </c>
      <c r="E3994" s="13" t="s">
        <v>1462</v>
      </c>
      <c r="F3994" s="13" t="s">
        <v>104</v>
      </c>
      <c r="G3994" s="13" t="s">
        <v>5710</v>
      </c>
      <c r="H3994" s="36">
        <v>3</v>
      </c>
    </row>
    <row r="3995" spans="1:8">
      <c r="A3995" s="23">
        <v>2021</v>
      </c>
      <c r="B3995" s="23" t="s">
        <v>2367</v>
      </c>
      <c r="C3995" s="23" t="s">
        <v>1886</v>
      </c>
      <c r="D3995" s="13" t="s">
        <v>5</v>
      </c>
      <c r="E3995" s="13" t="s">
        <v>1462</v>
      </c>
      <c r="F3995" s="13" t="s">
        <v>76</v>
      </c>
      <c r="G3995" s="13" t="s">
        <v>1459</v>
      </c>
      <c r="H3995" s="36">
        <v>3</v>
      </c>
    </row>
    <row r="3996" spans="1:8">
      <c r="A3996" s="23">
        <v>2021</v>
      </c>
      <c r="B3996" s="23" t="s">
        <v>2367</v>
      </c>
      <c r="C3996" s="23" t="s">
        <v>1886</v>
      </c>
      <c r="D3996" s="13" t="s">
        <v>5</v>
      </c>
      <c r="E3996" s="13" t="s">
        <v>1462</v>
      </c>
      <c r="F3996" s="13" t="s">
        <v>10</v>
      </c>
      <c r="G3996" s="13" t="s">
        <v>1467</v>
      </c>
      <c r="H3996" s="36">
        <v>1</v>
      </c>
    </row>
    <row r="3997" spans="1:8">
      <c r="A3997" s="23">
        <v>2021</v>
      </c>
      <c r="B3997" s="23" t="s">
        <v>2367</v>
      </c>
      <c r="C3997" s="23" t="s">
        <v>1886</v>
      </c>
      <c r="D3997" s="13" t="s">
        <v>5</v>
      </c>
      <c r="E3997" s="13" t="s">
        <v>1462</v>
      </c>
      <c r="F3997" s="13" t="s">
        <v>104</v>
      </c>
      <c r="G3997" s="13" t="s">
        <v>1471</v>
      </c>
      <c r="H3997" s="36">
        <v>3</v>
      </c>
    </row>
    <row r="3998" spans="1:8">
      <c r="A3998" s="23">
        <v>2021</v>
      </c>
      <c r="B3998" s="23" t="s">
        <v>2367</v>
      </c>
      <c r="C3998" s="23" t="s">
        <v>1886</v>
      </c>
      <c r="D3998" s="13" t="s">
        <v>5</v>
      </c>
      <c r="E3998" s="13" t="s">
        <v>1462</v>
      </c>
      <c r="F3998" s="13" t="s">
        <v>104</v>
      </c>
      <c r="G3998" s="13" t="s">
        <v>1472</v>
      </c>
      <c r="H3998" s="36">
        <v>4</v>
      </c>
    </row>
    <row r="3999" spans="1:8">
      <c r="A3999" s="23">
        <v>2021</v>
      </c>
      <c r="B3999" s="23" t="s">
        <v>2367</v>
      </c>
      <c r="C3999" s="23" t="s">
        <v>1886</v>
      </c>
      <c r="D3999" s="13" t="s">
        <v>5</v>
      </c>
      <c r="E3999" s="13" t="s">
        <v>1462</v>
      </c>
      <c r="F3999" s="13" t="s">
        <v>104</v>
      </c>
      <c r="G3999" s="13" t="s">
        <v>3872</v>
      </c>
      <c r="H3999" s="36">
        <v>4</v>
      </c>
    </row>
    <row r="4000" spans="1:8">
      <c r="A4000" s="23">
        <v>2021</v>
      </c>
      <c r="B4000" s="23" t="s">
        <v>2367</v>
      </c>
      <c r="C4000" s="23" t="s">
        <v>1886</v>
      </c>
      <c r="D4000" s="13" t="s">
        <v>5</v>
      </c>
      <c r="E4000" s="13" t="s">
        <v>1462</v>
      </c>
      <c r="F4000" s="13" t="s">
        <v>104</v>
      </c>
      <c r="G4000" s="13" t="s">
        <v>5246</v>
      </c>
      <c r="H4000" s="36">
        <v>1</v>
      </c>
    </row>
    <row r="4001" spans="1:8">
      <c r="A4001" s="23">
        <v>2021</v>
      </c>
      <c r="B4001" s="23" t="s">
        <v>2367</v>
      </c>
      <c r="C4001" s="23" t="s">
        <v>1886</v>
      </c>
      <c r="D4001" s="13" t="s">
        <v>5</v>
      </c>
      <c r="E4001" s="13" t="s">
        <v>1462</v>
      </c>
      <c r="F4001" s="13" t="s">
        <v>156</v>
      </c>
      <c r="G4001" s="13" t="s">
        <v>1483</v>
      </c>
      <c r="H4001" s="36">
        <v>1</v>
      </c>
    </row>
    <row r="4002" spans="1:8">
      <c r="A4002" s="23">
        <v>2021</v>
      </c>
      <c r="B4002" s="23" t="s">
        <v>2367</v>
      </c>
      <c r="C4002" s="23" t="s">
        <v>1886</v>
      </c>
      <c r="D4002" s="13" t="s">
        <v>5</v>
      </c>
      <c r="E4002" s="13" t="s">
        <v>1462</v>
      </c>
      <c r="F4002" s="13" t="s">
        <v>70</v>
      </c>
      <c r="G4002" s="13" t="s">
        <v>1478</v>
      </c>
      <c r="H4002" s="36">
        <v>1</v>
      </c>
    </row>
    <row r="4003" spans="1:8">
      <c r="A4003" s="23">
        <v>2021</v>
      </c>
      <c r="B4003" s="23" t="s">
        <v>2367</v>
      </c>
      <c r="C4003" s="23" t="s">
        <v>1886</v>
      </c>
      <c r="D4003" s="13" t="s">
        <v>5</v>
      </c>
      <c r="E4003" s="13" t="s">
        <v>1462</v>
      </c>
      <c r="F4003" s="13" t="s">
        <v>86</v>
      </c>
      <c r="G4003" s="13" t="s">
        <v>6698</v>
      </c>
      <c r="H4003" s="36">
        <v>1</v>
      </c>
    </row>
    <row r="4004" spans="1:8">
      <c r="A4004" s="23">
        <v>2021</v>
      </c>
      <c r="B4004" s="23" t="s">
        <v>2367</v>
      </c>
      <c r="C4004" s="23" t="s">
        <v>1886</v>
      </c>
      <c r="D4004" s="13" t="s">
        <v>10</v>
      </c>
      <c r="E4004" s="13" t="s">
        <v>1454</v>
      </c>
      <c r="F4004" s="13" t="s">
        <v>23</v>
      </c>
      <c r="G4004" s="13" t="s">
        <v>1453</v>
      </c>
      <c r="H4004" s="36">
        <v>4</v>
      </c>
    </row>
    <row r="4005" spans="1:8">
      <c r="A4005" s="23">
        <v>2021</v>
      </c>
      <c r="B4005" s="23" t="s">
        <v>2367</v>
      </c>
      <c r="C4005" s="23" t="s">
        <v>1886</v>
      </c>
      <c r="D4005" s="13" t="s">
        <v>10</v>
      </c>
      <c r="E4005" s="13" t="s">
        <v>1454</v>
      </c>
      <c r="F4005" s="13" t="s">
        <v>70</v>
      </c>
      <c r="G4005" s="13" t="s">
        <v>577</v>
      </c>
      <c r="H4005" s="36">
        <v>1</v>
      </c>
    </row>
    <row r="4006" spans="1:8">
      <c r="A4006" s="23">
        <v>2021</v>
      </c>
      <c r="B4006" s="23" t="s">
        <v>2367</v>
      </c>
      <c r="C4006" s="23" t="s">
        <v>1886</v>
      </c>
      <c r="D4006" s="13" t="s">
        <v>10</v>
      </c>
      <c r="E4006" s="13" t="s">
        <v>1454</v>
      </c>
      <c r="F4006" s="13" t="s">
        <v>10</v>
      </c>
      <c r="G4006" s="13" t="s">
        <v>1455</v>
      </c>
      <c r="H4006" s="36">
        <v>7</v>
      </c>
    </row>
    <row r="4007" spans="1:8">
      <c r="A4007" s="23">
        <v>2021</v>
      </c>
      <c r="B4007" s="23" t="s">
        <v>2367</v>
      </c>
      <c r="C4007" s="23" t="s">
        <v>1886</v>
      </c>
      <c r="D4007" s="13" t="s">
        <v>10</v>
      </c>
      <c r="E4007" s="13" t="s">
        <v>1454</v>
      </c>
      <c r="F4007" s="13" t="s">
        <v>60</v>
      </c>
      <c r="G4007" s="13" t="s">
        <v>1458</v>
      </c>
      <c r="H4007" s="36">
        <v>2</v>
      </c>
    </row>
    <row r="4008" spans="1:8">
      <c r="A4008" s="23">
        <v>2021</v>
      </c>
      <c r="B4008" s="23" t="s">
        <v>2367</v>
      </c>
      <c r="C4008" s="23" t="s">
        <v>1886</v>
      </c>
      <c r="D4008" s="13" t="s">
        <v>10</v>
      </c>
      <c r="E4008" s="13" t="s">
        <v>1454</v>
      </c>
      <c r="F4008" s="13" t="s">
        <v>76</v>
      </c>
      <c r="G4008" s="13" t="s">
        <v>1459</v>
      </c>
      <c r="H4008" s="36">
        <v>7</v>
      </c>
    </row>
    <row r="4009" spans="1:8">
      <c r="A4009" s="23">
        <v>2021</v>
      </c>
      <c r="B4009" s="23" t="s">
        <v>2367</v>
      </c>
      <c r="C4009" s="23" t="s">
        <v>1886</v>
      </c>
      <c r="D4009" s="13" t="s">
        <v>10</v>
      </c>
      <c r="E4009" s="13" t="s">
        <v>1454</v>
      </c>
      <c r="F4009" s="13" t="s">
        <v>5</v>
      </c>
      <c r="G4009" s="13" t="s">
        <v>1462</v>
      </c>
      <c r="H4009" s="36">
        <v>1</v>
      </c>
    </row>
    <row r="4010" spans="1:8">
      <c r="A4010" s="23">
        <v>2021</v>
      </c>
      <c r="B4010" s="23" t="s">
        <v>2367</v>
      </c>
      <c r="C4010" s="23" t="s">
        <v>1886</v>
      </c>
      <c r="D4010" s="13" t="s">
        <v>10</v>
      </c>
      <c r="E4010" s="13" t="s">
        <v>1454</v>
      </c>
      <c r="F4010" s="13" t="s">
        <v>70</v>
      </c>
      <c r="G4010" s="13" t="s">
        <v>1466</v>
      </c>
      <c r="H4010" s="36">
        <v>5</v>
      </c>
    </row>
    <row r="4011" spans="1:8">
      <c r="A4011" s="23">
        <v>2021</v>
      </c>
      <c r="B4011" s="23" t="s">
        <v>2367</v>
      </c>
      <c r="C4011" s="23" t="s">
        <v>1886</v>
      </c>
      <c r="D4011" s="13" t="s">
        <v>10</v>
      </c>
      <c r="E4011" s="13" t="s">
        <v>1454</v>
      </c>
      <c r="F4011" s="13" t="s">
        <v>23</v>
      </c>
      <c r="G4011" s="13" t="s">
        <v>3873</v>
      </c>
      <c r="H4011" s="36">
        <v>1</v>
      </c>
    </row>
    <row r="4012" spans="1:8">
      <c r="A4012" s="23">
        <v>2021</v>
      </c>
      <c r="B4012" s="23" t="s">
        <v>2367</v>
      </c>
      <c r="C4012" s="23" t="s">
        <v>1886</v>
      </c>
      <c r="D4012" s="13" t="s">
        <v>10</v>
      </c>
      <c r="E4012" s="13" t="s">
        <v>1454</v>
      </c>
      <c r="F4012" s="13" t="s">
        <v>70</v>
      </c>
      <c r="G4012" s="13" t="s">
        <v>1469</v>
      </c>
      <c r="H4012" s="36">
        <v>1</v>
      </c>
    </row>
    <row r="4013" spans="1:8">
      <c r="A4013" s="23">
        <v>2021</v>
      </c>
      <c r="B4013" s="23" t="s">
        <v>2367</v>
      </c>
      <c r="C4013" s="23" t="s">
        <v>1886</v>
      </c>
      <c r="D4013" s="13" t="s">
        <v>10</v>
      </c>
      <c r="E4013" s="13" t="s">
        <v>1454</v>
      </c>
      <c r="F4013" s="13" t="s">
        <v>164</v>
      </c>
      <c r="G4013" s="13" t="s">
        <v>584</v>
      </c>
      <c r="H4013" s="36">
        <v>5</v>
      </c>
    </row>
    <row r="4014" spans="1:8">
      <c r="A4014" s="23">
        <v>2021</v>
      </c>
      <c r="B4014" s="23" t="s">
        <v>2367</v>
      </c>
      <c r="C4014" s="23" t="s">
        <v>1886</v>
      </c>
      <c r="D4014" s="13" t="s">
        <v>10</v>
      </c>
      <c r="E4014" s="13" t="s">
        <v>1454</v>
      </c>
      <c r="F4014" s="13" t="s">
        <v>70</v>
      </c>
      <c r="G4014" s="13" t="s">
        <v>1478</v>
      </c>
      <c r="H4014" s="36">
        <v>2</v>
      </c>
    </row>
    <row r="4015" spans="1:8">
      <c r="A4015" s="23">
        <v>2021</v>
      </c>
      <c r="B4015" s="23" t="s">
        <v>2367</v>
      </c>
      <c r="C4015" s="23" t="s">
        <v>1886</v>
      </c>
      <c r="D4015" s="13" t="s">
        <v>10</v>
      </c>
      <c r="E4015" s="13" t="s">
        <v>1454</v>
      </c>
      <c r="F4015" s="13" t="s">
        <v>86</v>
      </c>
      <c r="G4015" s="13" t="s">
        <v>6698</v>
      </c>
      <c r="H4015" s="36">
        <v>2</v>
      </c>
    </row>
    <row r="4016" spans="1:8">
      <c r="A4016" s="23">
        <v>2021</v>
      </c>
      <c r="B4016" s="23" t="s">
        <v>2367</v>
      </c>
      <c r="C4016" s="23" t="s">
        <v>1886</v>
      </c>
      <c r="D4016" s="13" t="s">
        <v>10</v>
      </c>
      <c r="E4016" s="13" t="s">
        <v>1454</v>
      </c>
      <c r="F4016" s="13" t="s">
        <v>86</v>
      </c>
      <c r="G4016" s="13" t="s">
        <v>3881</v>
      </c>
      <c r="H4016" s="36">
        <v>2</v>
      </c>
    </row>
    <row r="4017" spans="1:8">
      <c r="A4017" s="23">
        <v>2021</v>
      </c>
      <c r="B4017" s="23" t="s">
        <v>2367</v>
      </c>
      <c r="C4017" s="23" t="s">
        <v>1886</v>
      </c>
      <c r="D4017" s="13" t="s">
        <v>10</v>
      </c>
      <c r="E4017" s="13" t="s">
        <v>1454</v>
      </c>
      <c r="F4017" s="13" t="s">
        <v>76</v>
      </c>
      <c r="G4017" s="13" t="s">
        <v>77</v>
      </c>
      <c r="H4017" s="36">
        <v>2</v>
      </c>
    </row>
    <row r="4018" spans="1:8">
      <c r="A4018" s="23">
        <v>2021</v>
      </c>
      <c r="B4018" s="23" t="s">
        <v>2367</v>
      </c>
      <c r="C4018" s="23" t="s">
        <v>1886</v>
      </c>
      <c r="D4018" s="13" t="s">
        <v>10</v>
      </c>
      <c r="E4018" s="13" t="s">
        <v>1455</v>
      </c>
      <c r="F4018" s="13" t="s">
        <v>70</v>
      </c>
      <c r="G4018" s="13" t="s">
        <v>577</v>
      </c>
      <c r="H4018" s="36">
        <v>4</v>
      </c>
    </row>
    <row r="4019" spans="1:8">
      <c r="A4019" s="23">
        <v>2021</v>
      </c>
      <c r="B4019" s="23" t="s">
        <v>2367</v>
      </c>
      <c r="C4019" s="23" t="s">
        <v>1886</v>
      </c>
      <c r="D4019" s="13" t="s">
        <v>10</v>
      </c>
      <c r="E4019" s="13" t="s">
        <v>1455</v>
      </c>
      <c r="F4019" s="13" t="s">
        <v>5</v>
      </c>
      <c r="G4019" s="13" t="s">
        <v>559</v>
      </c>
      <c r="H4019" s="36">
        <v>5</v>
      </c>
    </row>
    <row r="4020" spans="1:8">
      <c r="A4020" s="23">
        <v>2021</v>
      </c>
      <c r="B4020" s="23" t="s">
        <v>2367</v>
      </c>
      <c r="C4020" s="23" t="s">
        <v>1886</v>
      </c>
      <c r="D4020" s="13" t="s">
        <v>10</v>
      </c>
      <c r="E4020" s="13" t="s">
        <v>1455</v>
      </c>
      <c r="F4020" s="13" t="s">
        <v>10</v>
      </c>
      <c r="G4020" s="13" t="s">
        <v>1454</v>
      </c>
      <c r="H4020" s="36">
        <v>9</v>
      </c>
    </row>
    <row r="4021" spans="1:8">
      <c r="A4021" s="23">
        <v>2021</v>
      </c>
      <c r="B4021" s="23" t="s">
        <v>2367</v>
      </c>
      <c r="C4021" s="23" t="s">
        <v>1886</v>
      </c>
      <c r="D4021" s="13" t="s">
        <v>10</v>
      </c>
      <c r="E4021" s="13" t="s">
        <v>1455</v>
      </c>
      <c r="F4021" s="13" t="s">
        <v>14</v>
      </c>
      <c r="G4021" s="13" t="s">
        <v>1457</v>
      </c>
      <c r="H4021" s="36">
        <v>1</v>
      </c>
    </row>
    <row r="4022" spans="1:8">
      <c r="A4022" s="23">
        <v>2021</v>
      </c>
      <c r="B4022" s="23" t="s">
        <v>2367</v>
      </c>
      <c r="C4022" s="23" t="s">
        <v>1886</v>
      </c>
      <c r="D4022" s="13" t="s">
        <v>10</v>
      </c>
      <c r="E4022" s="13" t="s">
        <v>1455</v>
      </c>
      <c r="F4022" s="13" t="s">
        <v>60</v>
      </c>
      <c r="G4022" s="13" t="s">
        <v>1458</v>
      </c>
      <c r="H4022" s="36">
        <v>1</v>
      </c>
    </row>
    <row r="4023" spans="1:8">
      <c r="A4023" s="23">
        <v>2021</v>
      </c>
      <c r="B4023" s="23" t="s">
        <v>2367</v>
      </c>
      <c r="C4023" s="23" t="s">
        <v>1886</v>
      </c>
      <c r="D4023" s="13" t="s">
        <v>10</v>
      </c>
      <c r="E4023" s="13" t="s">
        <v>1455</v>
      </c>
      <c r="F4023" s="13" t="s">
        <v>76</v>
      </c>
      <c r="G4023" s="13" t="s">
        <v>1459</v>
      </c>
      <c r="H4023" s="36">
        <v>9</v>
      </c>
    </row>
    <row r="4024" spans="1:8">
      <c r="A4024" s="23">
        <v>2021</v>
      </c>
      <c r="B4024" s="23" t="s">
        <v>2367</v>
      </c>
      <c r="C4024" s="23" t="s">
        <v>1886</v>
      </c>
      <c r="D4024" s="13" t="s">
        <v>10</v>
      </c>
      <c r="E4024" s="13" t="s">
        <v>1455</v>
      </c>
      <c r="F4024" s="13" t="s">
        <v>5</v>
      </c>
      <c r="G4024" s="13" t="s">
        <v>1462</v>
      </c>
      <c r="H4024" s="36">
        <v>2</v>
      </c>
    </row>
    <row r="4025" spans="1:8">
      <c r="A4025" s="23">
        <v>2021</v>
      </c>
      <c r="B4025" s="23" t="s">
        <v>2367</v>
      </c>
      <c r="C4025" s="23" t="s">
        <v>1886</v>
      </c>
      <c r="D4025" s="13" t="s">
        <v>10</v>
      </c>
      <c r="E4025" s="13" t="s">
        <v>1455</v>
      </c>
      <c r="F4025" s="13" t="s">
        <v>94</v>
      </c>
      <c r="G4025" s="13" t="s">
        <v>1463</v>
      </c>
      <c r="H4025" s="36">
        <v>1</v>
      </c>
    </row>
    <row r="4026" spans="1:8">
      <c r="A4026" s="23">
        <v>2021</v>
      </c>
      <c r="B4026" s="23" t="s">
        <v>2367</v>
      </c>
      <c r="C4026" s="23" t="s">
        <v>1886</v>
      </c>
      <c r="D4026" s="13" t="s">
        <v>10</v>
      </c>
      <c r="E4026" s="13" t="s">
        <v>1455</v>
      </c>
      <c r="F4026" s="13" t="s">
        <v>70</v>
      </c>
      <c r="G4026" s="13" t="s">
        <v>1466</v>
      </c>
      <c r="H4026" s="36">
        <v>5</v>
      </c>
    </row>
    <row r="4027" spans="1:8">
      <c r="A4027" s="23">
        <v>2021</v>
      </c>
      <c r="B4027" s="23" t="s">
        <v>2367</v>
      </c>
      <c r="C4027" s="23" t="s">
        <v>1886</v>
      </c>
      <c r="D4027" s="13" t="s">
        <v>10</v>
      </c>
      <c r="E4027" s="13" t="s">
        <v>1455</v>
      </c>
      <c r="F4027" s="13" t="s">
        <v>100</v>
      </c>
      <c r="G4027" s="13" t="s">
        <v>1468</v>
      </c>
      <c r="H4027" s="36">
        <v>3</v>
      </c>
    </row>
    <row r="4028" spans="1:8">
      <c r="A4028" s="23">
        <v>2021</v>
      </c>
      <c r="B4028" s="23" t="s">
        <v>2367</v>
      </c>
      <c r="C4028" s="23" t="s">
        <v>1886</v>
      </c>
      <c r="D4028" s="13" t="s">
        <v>10</v>
      </c>
      <c r="E4028" s="13" t="s">
        <v>1455</v>
      </c>
      <c r="F4028" s="13" t="s">
        <v>70</v>
      </c>
      <c r="G4028" s="13" t="s">
        <v>1469</v>
      </c>
      <c r="H4028" s="36">
        <v>3</v>
      </c>
    </row>
    <row r="4029" spans="1:8">
      <c r="A4029" s="23">
        <v>2021</v>
      </c>
      <c r="B4029" s="23" t="s">
        <v>2367</v>
      </c>
      <c r="C4029" s="23" t="s">
        <v>1886</v>
      </c>
      <c r="D4029" s="13" t="s">
        <v>10</v>
      </c>
      <c r="E4029" s="13" t="s">
        <v>1455</v>
      </c>
      <c r="F4029" s="13" t="s">
        <v>164</v>
      </c>
      <c r="G4029" s="13" t="s">
        <v>584</v>
      </c>
      <c r="H4029" s="36">
        <v>4</v>
      </c>
    </row>
    <row r="4030" spans="1:8">
      <c r="A4030" s="23">
        <v>2021</v>
      </c>
      <c r="B4030" s="23" t="s">
        <v>2367</v>
      </c>
      <c r="C4030" s="23" t="s">
        <v>1886</v>
      </c>
      <c r="D4030" s="13" t="s">
        <v>10</v>
      </c>
      <c r="E4030" s="13" t="s">
        <v>1455</v>
      </c>
      <c r="F4030" s="13" t="s">
        <v>70</v>
      </c>
      <c r="G4030" s="13" t="s">
        <v>1478</v>
      </c>
      <c r="H4030" s="36">
        <v>1</v>
      </c>
    </row>
    <row r="4031" spans="1:8">
      <c r="A4031" s="23">
        <v>2021</v>
      </c>
      <c r="B4031" s="23" t="s">
        <v>2367</v>
      </c>
      <c r="C4031" s="23" t="s">
        <v>1886</v>
      </c>
      <c r="D4031" s="13" t="s">
        <v>10</v>
      </c>
      <c r="E4031" s="13" t="s">
        <v>1455</v>
      </c>
      <c r="F4031" s="13" t="s">
        <v>86</v>
      </c>
      <c r="G4031" s="13" t="s">
        <v>6698</v>
      </c>
      <c r="H4031" s="36">
        <v>1</v>
      </c>
    </row>
    <row r="4032" spans="1:8">
      <c r="A4032" s="23">
        <v>2021</v>
      </c>
      <c r="B4032" s="23" t="s">
        <v>2367</v>
      </c>
      <c r="C4032" s="23" t="s">
        <v>1886</v>
      </c>
      <c r="D4032" s="13" t="s">
        <v>10</v>
      </c>
      <c r="E4032" s="13" t="s">
        <v>1467</v>
      </c>
      <c r="F4032" s="13" t="s">
        <v>23</v>
      </c>
      <c r="G4032" s="13" t="s">
        <v>1453</v>
      </c>
      <c r="H4032" s="36">
        <v>3</v>
      </c>
    </row>
    <row r="4033" spans="1:8">
      <c r="A4033" s="23">
        <v>2021</v>
      </c>
      <c r="B4033" s="23" t="s">
        <v>2367</v>
      </c>
      <c r="C4033" s="23" t="s">
        <v>1886</v>
      </c>
      <c r="D4033" s="13" t="s">
        <v>10</v>
      </c>
      <c r="E4033" s="13" t="s">
        <v>1467</v>
      </c>
      <c r="F4033" s="13" t="s">
        <v>10</v>
      </c>
      <c r="G4033" s="13" t="s">
        <v>1454</v>
      </c>
      <c r="H4033" s="36">
        <v>4</v>
      </c>
    </row>
    <row r="4034" spans="1:8">
      <c r="A4034" s="23">
        <v>2021</v>
      </c>
      <c r="B4034" s="23" t="s">
        <v>2367</v>
      </c>
      <c r="C4034" s="23" t="s">
        <v>1886</v>
      </c>
      <c r="D4034" s="13" t="s">
        <v>10</v>
      </c>
      <c r="E4034" s="13" t="s">
        <v>1467</v>
      </c>
      <c r="F4034" s="13" t="s">
        <v>76</v>
      </c>
      <c r="G4034" s="13" t="s">
        <v>1459</v>
      </c>
      <c r="H4034" s="36">
        <v>1</v>
      </c>
    </row>
    <row r="4035" spans="1:8">
      <c r="A4035" s="23">
        <v>2021</v>
      </c>
      <c r="B4035" s="23" t="s">
        <v>2367</v>
      </c>
      <c r="C4035" s="23" t="s">
        <v>1886</v>
      </c>
      <c r="D4035" s="13" t="s">
        <v>10</v>
      </c>
      <c r="E4035" s="13" t="s">
        <v>1467</v>
      </c>
      <c r="F4035" s="13" t="s">
        <v>41</v>
      </c>
      <c r="G4035" s="13" t="s">
        <v>1461</v>
      </c>
      <c r="H4035" s="36">
        <v>1</v>
      </c>
    </row>
    <row r="4036" spans="1:8">
      <c r="A4036" s="23">
        <v>2021</v>
      </c>
      <c r="B4036" s="23" t="s">
        <v>2367</v>
      </c>
      <c r="C4036" s="23" t="s">
        <v>1886</v>
      </c>
      <c r="D4036" s="13" t="s">
        <v>10</v>
      </c>
      <c r="E4036" s="13" t="s">
        <v>1467</v>
      </c>
      <c r="F4036" s="13" t="s">
        <v>70</v>
      </c>
      <c r="G4036" s="13" t="s">
        <v>1466</v>
      </c>
      <c r="H4036" s="36">
        <v>3</v>
      </c>
    </row>
    <row r="4037" spans="1:8">
      <c r="A4037" s="23">
        <v>2021</v>
      </c>
      <c r="B4037" s="23" t="s">
        <v>2367</v>
      </c>
      <c r="C4037" s="23" t="s">
        <v>1886</v>
      </c>
      <c r="D4037" s="13" t="s">
        <v>10</v>
      </c>
      <c r="E4037" s="13" t="s">
        <v>1467</v>
      </c>
      <c r="F4037" s="13" t="s">
        <v>104</v>
      </c>
      <c r="G4037" s="13" t="s">
        <v>1486</v>
      </c>
      <c r="H4037" s="36">
        <v>1</v>
      </c>
    </row>
    <row r="4038" spans="1:8">
      <c r="A4038" s="23">
        <v>2021</v>
      </c>
      <c r="B4038" s="23" t="s">
        <v>2367</v>
      </c>
      <c r="C4038" s="23" t="s">
        <v>1886</v>
      </c>
      <c r="D4038" s="13" t="s">
        <v>10</v>
      </c>
      <c r="E4038" s="13" t="s">
        <v>1467</v>
      </c>
      <c r="F4038" s="13" t="s">
        <v>104</v>
      </c>
      <c r="G4038" s="13" t="s">
        <v>1470</v>
      </c>
      <c r="H4038" s="36">
        <v>2</v>
      </c>
    </row>
    <row r="4039" spans="1:8">
      <c r="A4039" s="23">
        <v>2021</v>
      </c>
      <c r="B4039" s="23" t="s">
        <v>2367</v>
      </c>
      <c r="C4039" s="23" t="s">
        <v>1886</v>
      </c>
      <c r="D4039" s="13" t="s">
        <v>10</v>
      </c>
      <c r="E4039" s="13" t="s">
        <v>1467</v>
      </c>
      <c r="F4039" s="13" t="s">
        <v>104</v>
      </c>
      <c r="G4039" s="13" t="s">
        <v>1471</v>
      </c>
      <c r="H4039" s="36">
        <v>1</v>
      </c>
    </row>
    <row r="4040" spans="1:8">
      <c r="A4040" s="23">
        <v>2021</v>
      </c>
      <c r="B4040" s="23" t="s">
        <v>2367</v>
      </c>
      <c r="C4040" s="23" t="s">
        <v>1886</v>
      </c>
      <c r="D4040" s="13" t="s">
        <v>10</v>
      </c>
      <c r="E4040" s="13" t="s">
        <v>1467</v>
      </c>
      <c r="F4040" s="13" t="s">
        <v>164</v>
      </c>
      <c r="G4040" s="13" t="s">
        <v>584</v>
      </c>
      <c r="H4040" s="36">
        <v>1</v>
      </c>
    </row>
    <row r="4041" spans="1:8">
      <c r="A4041" s="23">
        <v>2021</v>
      </c>
      <c r="B4041" s="23" t="s">
        <v>2367</v>
      </c>
      <c r="C4041" s="23" t="s">
        <v>1886</v>
      </c>
      <c r="D4041" s="13" t="s">
        <v>10</v>
      </c>
      <c r="E4041" s="13" t="s">
        <v>1467</v>
      </c>
      <c r="F4041" s="13" t="s">
        <v>70</v>
      </c>
      <c r="G4041" s="13" t="s">
        <v>1478</v>
      </c>
      <c r="H4041" s="36">
        <v>1</v>
      </c>
    </row>
    <row r="4042" spans="1:8">
      <c r="A4042" s="23">
        <v>2021</v>
      </c>
      <c r="B4042" s="23" t="s">
        <v>2367</v>
      </c>
      <c r="C4042" s="23" t="s">
        <v>1886</v>
      </c>
      <c r="D4042" s="13" t="s">
        <v>14</v>
      </c>
      <c r="E4042" s="13" t="s">
        <v>1456</v>
      </c>
      <c r="F4042" s="13" t="s">
        <v>14</v>
      </c>
      <c r="G4042" s="13" t="s">
        <v>1475</v>
      </c>
      <c r="H4042" s="36">
        <v>1</v>
      </c>
    </row>
    <row r="4043" spans="1:8">
      <c r="A4043" s="23">
        <v>2021</v>
      </c>
      <c r="B4043" s="23" t="s">
        <v>2367</v>
      </c>
      <c r="C4043" s="23" t="s">
        <v>1886</v>
      </c>
      <c r="D4043" s="13" t="s">
        <v>14</v>
      </c>
      <c r="E4043" s="13" t="s">
        <v>1456</v>
      </c>
      <c r="F4043" s="13" t="s">
        <v>14</v>
      </c>
      <c r="G4043" s="13" t="s">
        <v>1476</v>
      </c>
      <c r="H4043" s="36">
        <v>1</v>
      </c>
    </row>
    <row r="4044" spans="1:8">
      <c r="A4044" s="23">
        <v>2021</v>
      </c>
      <c r="B4044" s="23" t="s">
        <v>2367</v>
      </c>
      <c r="C4044" s="23" t="s">
        <v>1886</v>
      </c>
      <c r="D4044" s="13" t="s">
        <v>14</v>
      </c>
      <c r="E4044" s="13" t="s">
        <v>1457</v>
      </c>
      <c r="F4044" s="13" t="s">
        <v>23</v>
      </c>
      <c r="G4044" s="13" t="s">
        <v>1453</v>
      </c>
      <c r="H4044" s="36">
        <v>1</v>
      </c>
    </row>
    <row r="4045" spans="1:8">
      <c r="A4045" s="23">
        <v>2021</v>
      </c>
      <c r="B4045" s="23" t="s">
        <v>2367</v>
      </c>
      <c r="C4045" s="23" t="s">
        <v>1886</v>
      </c>
      <c r="D4045" s="13" t="s">
        <v>14</v>
      </c>
      <c r="E4045" s="13" t="s">
        <v>1457</v>
      </c>
      <c r="F4045" s="13" t="s">
        <v>70</v>
      </c>
      <c r="G4045" s="13" t="s">
        <v>577</v>
      </c>
      <c r="H4045" s="36">
        <v>3</v>
      </c>
    </row>
    <row r="4046" spans="1:8">
      <c r="A4046" s="23">
        <v>2021</v>
      </c>
      <c r="B4046" s="23" t="s">
        <v>2367</v>
      </c>
      <c r="C4046" s="23" t="s">
        <v>1886</v>
      </c>
      <c r="D4046" s="13" t="s">
        <v>14</v>
      </c>
      <c r="E4046" s="13" t="s">
        <v>1457</v>
      </c>
      <c r="F4046" s="13" t="s">
        <v>14</v>
      </c>
      <c r="G4046" s="13" t="s">
        <v>1456</v>
      </c>
      <c r="H4046" s="36">
        <v>1</v>
      </c>
    </row>
    <row r="4047" spans="1:8">
      <c r="A4047" s="23">
        <v>2021</v>
      </c>
      <c r="B4047" s="23" t="s">
        <v>2367</v>
      </c>
      <c r="C4047" s="23" t="s">
        <v>1886</v>
      </c>
      <c r="D4047" s="13" t="s">
        <v>14</v>
      </c>
      <c r="E4047" s="13" t="s">
        <v>1457</v>
      </c>
      <c r="F4047" s="13" t="s">
        <v>104</v>
      </c>
      <c r="G4047" s="13" t="s">
        <v>5710</v>
      </c>
      <c r="H4047" s="36">
        <v>1</v>
      </c>
    </row>
    <row r="4048" spans="1:8">
      <c r="A4048" s="23">
        <v>2021</v>
      </c>
      <c r="B4048" s="23" t="s">
        <v>2367</v>
      </c>
      <c r="C4048" s="23" t="s">
        <v>1886</v>
      </c>
      <c r="D4048" s="13" t="s">
        <v>14</v>
      </c>
      <c r="E4048" s="13" t="s">
        <v>1457</v>
      </c>
      <c r="F4048" s="13" t="s">
        <v>14</v>
      </c>
      <c r="G4048" s="13" t="s">
        <v>3875</v>
      </c>
      <c r="H4048" s="36">
        <v>1</v>
      </c>
    </row>
    <row r="4049" spans="1:8">
      <c r="A4049" s="23">
        <v>2021</v>
      </c>
      <c r="B4049" s="23" t="s">
        <v>2367</v>
      </c>
      <c r="C4049" s="23" t="s">
        <v>1886</v>
      </c>
      <c r="D4049" s="13" t="s">
        <v>14</v>
      </c>
      <c r="E4049" s="13" t="s">
        <v>1457</v>
      </c>
      <c r="F4049" s="13" t="s">
        <v>94</v>
      </c>
      <c r="G4049" s="13" t="s">
        <v>1463</v>
      </c>
      <c r="H4049" s="36">
        <v>22</v>
      </c>
    </row>
    <row r="4050" spans="1:8">
      <c r="A4050" s="23">
        <v>2021</v>
      </c>
      <c r="B4050" s="23" t="s">
        <v>2367</v>
      </c>
      <c r="C4050" s="23" t="s">
        <v>1886</v>
      </c>
      <c r="D4050" s="13" t="s">
        <v>14</v>
      </c>
      <c r="E4050" s="13" t="s">
        <v>1457</v>
      </c>
      <c r="F4050" s="13" t="s">
        <v>14</v>
      </c>
      <c r="G4050" s="13" t="s">
        <v>1475</v>
      </c>
      <c r="H4050" s="36">
        <v>10</v>
      </c>
    </row>
    <row r="4051" spans="1:8">
      <c r="A4051" s="23">
        <v>2021</v>
      </c>
      <c r="B4051" s="23" t="s">
        <v>2367</v>
      </c>
      <c r="C4051" s="23" t="s">
        <v>1886</v>
      </c>
      <c r="D4051" s="13" t="s">
        <v>14</v>
      </c>
      <c r="E4051" s="13" t="s">
        <v>1457</v>
      </c>
      <c r="F4051" s="13" t="s">
        <v>14</v>
      </c>
      <c r="G4051" s="13" t="s">
        <v>3871</v>
      </c>
      <c r="H4051" s="36">
        <v>3</v>
      </c>
    </row>
    <row r="4052" spans="1:8">
      <c r="A4052" s="23">
        <v>2021</v>
      </c>
      <c r="B4052" s="23" t="s">
        <v>2367</v>
      </c>
      <c r="C4052" s="23" t="s">
        <v>1886</v>
      </c>
      <c r="D4052" s="13" t="s">
        <v>14</v>
      </c>
      <c r="E4052" s="13" t="s">
        <v>1474</v>
      </c>
      <c r="F4052" s="13" t="s">
        <v>23</v>
      </c>
      <c r="G4052" s="13" t="s">
        <v>1464</v>
      </c>
      <c r="H4052" s="36">
        <v>2</v>
      </c>
    </row>
    <row r="4053" spans="1:8">
      <c r="A4053" s="23">
        <v>2021</v>
      </c>
      <c r="B4053" s="23" t="s">
        <v>2367</v>
      </c>
      <c r="C4053" s="23" t="s">
        <v>1886</v>
      </c>
      <c r="D4053" s="13" t="s">
        <v>14</v>
      </c>
      <c r="E4053" s="13" t="s">
        <v>1474</v>
      </c>
      <c r="F4053" s="13" t="s">
        <v>100</v>
      </c>
      <c r="G4053" s="13" t="s">
        <v>1468</v>
      </c>
      <c r="H4053" s="36">
        <v>1</v>
      </c>
    </row>
    <row r="4054" spans="1:8">
      <c r="A4054" s="23">
        <v>2021</v>
      </c>
      <c r="B4054" s="23" t="s">
        <v>2367</v>
      </c>
      <c r="C4054" s="23" t="s">
        <v>1886</v>
      </c>
      <c r="D4054" s="13" t="s">
        <v>14</v>
      </c>
      <c r="E4054" s="13" t="s">
        <v>1474</v>
      </c>
      <c r="F4054" s="13" t="s">
        <v>104</v>
      </c>
      <c r="G4054" s="13" t="s">
        <v>1470</v>
      </c>
      <c r="H4054" s="36">
        <v>1</v>
      </c>
    </row>
    <row r="4055" spans="1:8">
      <c r="A4055" s="23">
        <v>2021</v>
      </c>
      <c r="B4055" s="23" t="s">
        <v>2367</v>
      </c>
      <c r="C4055" s="23" t="s">
        <v>1886</v>
      </c>
      <c r="D4055" s="13" t="s">
        <v>14</v>
      </c>
      <c r="E4055" s="13" t="s">
        <v>1474</v>
      </c>
      <c r="F4055" s="13" t="s">
        <v>167</v>
      </c>
      <c r="G4055" s="13" t="s">
        <v>1479</v>
      </c>
      <c r="H4055" s="36">
        <v>1</v>
      </c>
    </row>
    <row r="4056" spans="1:8">
      <c r="A4056" s="23">
        <v>2021</v>
      </c>
      <c r="B4056" s="23" t="s">
        <v>2367</v>
      </c>
      <c r="C4056" s="23" t="s">
        <v>1886</v>
      </c>
      <c r="D4056" s="13" t="s">
        <v>14</v>
      </c>
      <c r="E4056" s="13" t="s">
        <v>1475</v>
      </c>
      <c r="F4056" s="13" t="s">
        <v>23</v>
      </c>
      <c r="G4056" s="13" t="s">
        <v>1453</v>
      </c>
      <c r="H4056" s="36">
        <v>1</v>
      </c>
    </row>
    <row r="4057" spans="1:8">
      <c r="A4057" s="23">
        <v>2021</v>
      </c>
      <c r="B4057" s="23" t="s">
        <v>2367</v>
      </c>
      <c r="C4057" s="23" t="s">
        <v>1886</v>
      </c>
      <c r="D4057" s="13" t="s">
        <v>14</v>
      </c>
      <c r="E4057" s="13" t="s">
        <v>1475</v>
      </c>
      <c r="F4057" s="13" t="s">
        <v>14</v>
      </c>
      <c r="G4057" s="13" t="s">
        <v>1456</v>
      </c>
      <c r="H4057" s="36">
        <v>5</v>
      </c>
    </row>
    <row r="4058" spans="1:8">
      <c r="A4058" s="23">
        <v>2021</v>
      </c>
      <c r="B4058" s="23" t="s">
        <v>2367</v>
      </c>
      <c r="C4058" s="23" t="s">
        <v>1886</v>
      </c>
      <c r="D4058" s="13" t="s">
        <v>14</v>
      </c>
      <c r="E4058" s="13" t="s">
        <v>1475</v>
      </c>
      <c r="F4058" s="13" t="s">
        <v>104</v>
      </c>
      <c r="G4058" s="13" t="s">
        <v>5710</v>
      </c>
      <c r="H4058" s="36">
        <v>2</v>
      </c>
    </row>
    <row r="4059" spans="1:8">
      <c r="A4059" s="23">
        <v>2021</v>
      </c>
      <c r="B4059" s="23" t="s">
        <v>2367</v>
      </c>
      <c r="C4059" s="23" t="s">
        <v>1886</v>
      </c>
      <c r="D4059" s="13" t="s">
        <v>14</v>
      </c>
      <c r="E4059" s="13" t="s">
        <v>1475</v>
      </c>
      <c r="F4059" s="13" t="s">
        <v>14</v>
      </c>
      <c r="G4059" s="13" t="s">
        <v>1457</v>
      </c>
      <c r="H4059" s="36">
        <v>2</v>
      </c>
    </row>
    <row r="4060" spans="1:8">
      <c r="A4060" s="23">
        <v>2021</v>
      </c>
      <c r="B4060" s="23" t="s">
        <v>2367</v>
      </c>
      <c r="C4060" s="23" t="s">
        <v>1886</v>
      </c>
      <c r="D4060" s="13" t="s">
        <v>14</v>
      </c>
      <c r="E4060" s="13" t="s">
        <v>1475</v>
      </c>
      <c r="F4060" s="13" t="s">
        <v>14</v>
      </c>
      <c r="G4060" s="13" t="s">
        <v>3875</v>
      </c>
      <c r="H4060" s="36">
        <v>1</v>
      </c>
    </row>
    <row r="4061" spans="1:8">
      <c r="A4061" s="23">
        <v>2021</v>
      </c>
      <c r="B4061" s="23" t="s">
        <v>2367</v>
      </c>
      <c r="C4061" s="23" t="s">
        <v>1886</v>
      </c>
      <c r="D4061" s="13" t="s">
        <v>14</v>
      </c>
      <c r="E4061" s="13" t="s">
        <v>1475</v>
      </c>
      <c r="F4061" s="13" t="s">
        <v>94</v>
      </c>
      <c r="G4061" s="13" t="s">
        <v>1463</v>
      </c>
      <c r="H4061" s="36">
        <v>2</v>
      </c>
    </row>
    <row r="4062" spans="1:8">
      <c r="A4062" s="23">
        <v>2021</v>
      </c>
      <c r="B4062" s="23" t="s">
        <v>2367</v>
      </c>
      <c r="C4062" s="23" t="s">
        <v>1886</v>
      </c>
      <c r="D4062" s="13" t="s">
        <v>14</v>
      </c>
      <c r="E4062" s="13" t="s">
        <v>1475</v>
      </c>
      <c r="F4062" s="13" t="s">
        <v>156</v>
      </c>
      <c r="G4062" s="13" t="s">
        <v>1483</v>
      </c>
      <c r="H4062" s="36">
        <v>1</v>
      </c>
    </row>
    <row r="4063" spans="1:8">
      <c r="A4063" s="23">
        <v>2021</v>
      </c>
      <c r="B4063" s="23" t="s">
        <v>2367</v>
      </c>
      <c r="C4063" s="23" t="s">
        <v>1886</v>
      </c>
      <c r="D4063" s="13" t="s">
        <v>14</v>
      </c>
      <c r="E4063" s="13" t="s">
        <v>1475</v>
      </c>
      <c r="F4063" s="13" t="s">
        <v>14</v>
      </c>
      <c r="G4063" s="13" t="s">
        <v>3871</v>
      </c>
      <c r="H4063" s="36">
        <v>2</v>
      </c>
    </row>
    <row r="4064" spans="1:8">
      <c r="A4064" s="23">
        <v>2021</v>
      </c>
      <c r="B4064" s="23" t="s">
        <v>2367</v>
      </c>
      <c r="C4064" s="23" t="s">
        <v>1886</v>
      </c>
      <c r="D4064" s="13" t="s">
        <v>14</v>
      </c>
      <c r="E4064" s="13" t="s">
        <v>1475</v>
      </c>
      <c r="F4064" s="13" t="s">
        <v>76</v>
      </c>
      <c r="G4064" s="13" t="s">
        <v>77</v>
      </c>
      <c r="H4064" s="36">
        <v>1</v>
      </c>
    </row>
    <row r="4065" spans="1:8">
      <c r="A4065" s="23">
        <v>2021</v>
      </c>
      <c r="B4065" s="23" t="s">
        <v>2367</v>
      </c>
      <c r="C4065" s="23" t="s">
        <v>1886</v>
      </c>
      <c r="D4065" s="13" t="s">
        <v>14</v>
      </c>
      <c r="E4065" s="13" t="s">
        <v>1476</v>
      </c>
      <c r="F4065" s="13" t="s">
        <v>23</v>
      </c>
      <c r="G4065" s="13" t="s">
        <v>1453</v>
      </c>
      <c r="H4065" s="36">
        <v>3</v>
      </c>
    </row>
    <row r="4066" spans="1:8">
      <c r="A4066" s="23">
        <v>2021</v>
      </c>
      <c r="B4066" s="23" t="s">
        <v>2367</v>
      </c>
      <c r="C4066" s="23" t="s">
        <v>1886</v>
      </c>
      <c r="D4066" s="13" t="s">
        <v>14</v>
      </c>
      <c r="E4066" s="13" t="s">
        <v>1476</v>
      </c>
      <c r="F4066" s="13" t="s">
        <v>70</v>
      </c>
      <c r="G4066" s="13" t="s">
        <v>577</v>
      </c>
      <c r="H4066" s="36">
        <v>1</v>
      </c>
    </row>
    <row r="4067" spans="1:8">
      <c r="A4067" s="23">
        <v>2021</v>
      </c>
      <c r="B4067" s="23" t="s">
        <v>2367</v>
      </c>
      <c r="C4067" s="23" t="s">
        <v>1886</v>
      </c>
      <c r="D4067" s="13" t="s">
        <v>14</v>
      </c>
      <c r="E4067" s="13" t="s">
        <v>1476</v>
      </c>
      <c r="F4067" s="13" t="s">
        <v>14</v>
      </c>
      <c r="G4067" s="13" t="s">
        <v>1475</v>
      </c>
      <c r="H4067" s="36">
        <v>3</v>
      </c>
    </row>
    <row r="4068" spans="1:8">
      <c r="A4068" s="23">
        <v>2021</v>
      </c>
      <c r="B4068" s="23" t="s">
        <v>2367</v>
      </c>
      <c r="C4068" s="23" t="s">
        <v>1886</v>
      </c>
      <c r="D4068" s="13" t="s">
        <v>14</v>
      </c>
      <c r="E4068" s="13" t="s">
        <v>1476</v>
      </c>
      <c r="F4068" s="13" t="s">
        <v>164</v>
      </c>
      <c r="G4068" s="13" t="s">
        <v>584</v>
      </c>
      <c r="H4068" s="36">
        <v>2</v>
      </c>
    </row>
    <row r="4069" spans="1:8">
      <c r="A4069" s="23">
        <v>2021</v>
      </c>
      <c r="B4069" s="23" t="s">
        <v>2367</v>
      </c>
      <c r="C4069" s="23" t="s">
        <v>1886</v>
      </c>
      <c r="D4069" s="13" t="s">
        <v>14</v>
      </c>
      <c r="E4069" s="13" t="s">
        <v>1476</v>
      </c>
      <c r="F4069" s="13" t="s">
        <v>14</v>
      </c>
      <c r="G4069" s="13" t="s">
        <v>3871</v>
      </c>
      <c r="H4069" s="36">
        <v>2</v>
      </c>
    </row>
    <row r="4070" spans="1:8">
      <c r="A4070" s="23">
        <v>2021</v>
      </c>
      <c r="B4070" s="23" t="s">
        <v>2367</v>
      </c>
      <c r="C4070" s="23" t="s">
        <v>1886</v>
      </c>
      <c r="D4070" s="13" t="s">
        <v>14</v>
      </c>
      <c r="E4070" s="13" t="s">
        <v>1476</v>
      </c>
      <c r="F4070" s="13" t="s">
        <v>86</v>
      </c>
      <c r="G4070" s="13" t="s">
        <v>3887</v>
      </c>
      <c r="H4070" s="36">
        <v>1</v>
      </c>
    </row>
    <row r="4071" spans="1:8">
      <c r="A4071" s="23">
        <v>2021</v>
      </c>
      <c r="B4071" s="23" t="s">
        <v>2367</v>
      </c>
      <c r="C4071" s="23" t="s">
        <v>1886</v>
      </c>
      <c r="D4071" s="13" t="s">
        <v>14</v>
      </c>
      <c r="E4071" s="13" t="s">
        <v>1476</v>
      </c>
      <c r="F4071" s="13" t="s">
        <v>86</v>
      </c>
      <c r="G4071" s="13" t="s">
        <v>3881</v>
      </c>
      <c r="H4071" s="36">
        <v>3</v>
      </c>
    </row>
    <row r="4072" spans="1:8">
      <c r="A4072" s="23">
        <v>2021</v>
      </c>
      <c r="B4072" s="23" t="s">
        <v>2367</v>
      </c>
      <c r="C4072" s="23" t="s">
        <v>1886</v>
      </c>
      <c r="D4072" s="13" t="s">
        <v>14</v>
      </c>
      <c r="E4072" s="13" t="s">
        <v>3871</v>
      </c>
      <c r="F4072" s="13" t="s">
        <v>14</v>
      </c>
      <c r="G4072" s="13" t="s">
        <v>1475</v>
      </c>
      <c r="H4072" s="36">
        <v>4</v>
      </c>
    </row>
    <row r="4073" spans="1:8">
      <c r="A4073" s="23">
        <v>2021</v>
      </c>
      <c r="B4073" s="23" t="s">
        <v>2367</v>
      </c>
      <c r="C4073" s="23" t="s">
        <v>1886</v>
      </c>
      <c r="D4073" s="13" t="s">
        <v>23</v>
      </c>
      <c r="E4073" s="13" t="s">
        <v>1453</v>
      </c>
      <c r="F4073" s="13" t="s">
        <v>5</v>
      </c>
      <c r="G4073" s="13" t="s">
        <v>559</v>
      </c>
      <c r="H4073" s="36">
        <v>1</v>
      </c>
    </row>
    <row r="4074" spans="1:8">
      <c r="A4074" s="23">
        <v>2021</v>
      </c>
      <c r="B4074" s="23" t="s">
        <v>2367</v>
      </c>
      <c r="C4074" s="23" t="s">
        <v>1886</v>
      </c>
      <c r="D4074" s="13" t="s">
        <v>23</v>
      </c>
      <c r="E4074" s="13" t="s">
        <v>1453</v>
      </c>
      <c r="F4074" s="13" t="s">
        <v>10</v>
      </c>
      <c r="G4074" s="13" t="s">
        <v>1454</v>
      </c>
      <c r="H4074" s="36">
        <v>1</v>
      </c>
    </row>
    <row r="4075" spans="1:8">
      <c r="A4075" s="23">
        <v>2021</v>
      </c>
      <c r="B4075" s="23" t="s">
        <v>2367</v>
      </c>
      <c r="C4075" s="23" t="s">
        <v>1886</v>
      </c>
      <c r="D4075" s="13" t="s">
        <v>23</v>
      </c>
      <c r="E4075" s="13" t="s">
        <v>1453</v>
      </c>
      <c r="F4075" s="13" t="s">
        <v>14</v>
      </c>
      <c r="G4075" s="13" t="s">
        <v>3875</v>
      </c>
      <c r="H4075" s="36">
        <v>3</v>
      </c>
    </row>
    <row r="4076" spans="1:8">
      <c r="A4076" s="23">
        <v>2021</v>
      </c>
      <c r="B4076" s="23" t="s">
        <v>2367</v>
      </c>
      <c r="C4076" s="23" t="s">
        <v>1886</v>
      </c>
      <c r="D4076" s="13" t="s">
        <v>23</v>
      </c>
      <c r="E4076" s="13" t="s">
        <v>1453</v>
      </c>
      <c r="F4076" s="13" t="s">
        <v>60</v>
      </c>
      <c r="G4076" s="13" t="s">
        <v>1458</v>
      </c>
      <c r="H4076" s="36">
        <v>1</v>
      </c>
    </row>
    <row r="4077" spans="1:8">
      <c r="A4077" s="23">
        <v>2021</v>
      </c>
      <c r="B4077" s="23" t="s">
        <v>2367</v>
      </c>
      <c r="C4077" s="23" t="s">
        <v>1886</v>
      </c>
      <c r="D4077" s="13" t="s">
        <v>23</v>
      </c>
      <c r="E4077" s="13" t="s">
        <v>1453</v>
      </c>
      <c r="F4077" s="13" t="s">
        <v>76</v>
      </c>
      <c r="G4077" s="13" t="s">
        <v>1459</v>
      </c>
      <c r="H4077" s="36">
        <v>6</v>
      </c>
    </row>
    <row r="4078" spans="1:8">
      <c r="A4078" s="23">
        <v>2021</v>
      </c>
      <c r="B4078" s="23" t="s">
        <v>2367</v>
      </c>
      <c r="C4078" s="23" t="s">
        <v>1886</v>
      </c>
      <c r="D4078" s="13" t="s">
        <v>23</v>
      </c>
      <c r="E4078" s="13" t="s">
        <v>1453</v>
      </c>
      <c r="F4078" s="13" t="s">
        <v>23</v>
      </c>
      <c r="G4078" s="13" t="s">
        <v>1460</v>
      </c>
      <c r="H4078" s="36">
        <v>6</v>
      </c>
    </row>
    <row r="4079" spans="1:8">
      <c r="A4079" s="23">
        <v>2021</v>
      </c>
      <c r="B4079" s="23" t="s">
        <v>2367</v>
      </c>
      <c r="C4079" s="23" t="s">
        <v>1886</v>
      </c>
      <c r="D4079" s="13" t="s">
        <v>23</v>
      </c>
      <c r="E4079" s="13" t="s">
        <v>1453</v>
      </c>
      <c r="F4079" s="13" t="s">
        <v>41</v>
      </c>
      <c r="G4079" s="13" t="s">
        <v>1461</v>
      </c>
      <c r="H4079" s="36">
        <v>4</v>
      </c>
    </row>
    <row r="4080" spans="1:8">
      <c r="A4080" s="23">
        <v>2021</v>
      </c>
      <c r="B4080" s="23" t="s">
        <v>2367</v>
      </c>
      <c r="C4080" s="23" t="s">
        <v>1886</v>
      </c>
      <c r="D4080" s="13" t="s">
        <v>23</v>
      </c>
      <c r="E4080" s="13" t="s">
        <v>1453</v>
      </c>
      <c r="F4080" s="13" t="s">
        <v>5</v>
      </c>
      <c r="G4080" s="13" t="s">
        <v>1462</v>
      </c>
      <c r="H4080" s="36">
        <v>5</v>
      </c>
    </row>
    <row r="4081" spans="1:8">
      <c r="A4081" s="23">
        <v>2021</v>
      </c>
      <c r="B4081" s="23" t="s">
        <v>2367</v>
      </c>
      <c r="C4081" s="23" t="s">
        <v>1886</v>
      </c>
      <c r="D4081" s="13" t="s">
        <v>23</v>
      </c>
      <c r="E4081" s="13" t="s">
        <v>1453</v>
      </c>
      <c r="F4081" s="13" t="s">
        <v>23</v>
      </c>
      <c r="G4081" s="13" t="s">
        <v>1464</v>
      </c>
      <c r="H4081" s="36">
        <v>11</v>
      </c>
    </row>
    <row r="4082" spans="1:8">
      <c r="A4082" s="23">
        <v>2021</v>
      </c>
      <c r="B4082" s="23" t="s">
        <v>2367</v>
      </c>
      <c r="C4082" s="23" t="s">
        <v>1886</v>
      </c>
      <c r="D4082" s="13" t="s">
        <v>23</v>
      </c>
      <c r="E4082" s="13" t="s">
        <v>1453</v>
      </c>
      <c r="F4082" s="13" t="s">
        <v>10</v>
      </c>
      <c r="G4082" s="13" t="s">
        <v>1467</v>
      </c>
      <c r="H4082" s="36">
        <v>3</v>
      </c>
    </row>
    <row r="4083" spans="1:8">
      <c r="A4083" s="23">
        <v>2021</v>
      </c>
      <c r="B4083" s="23" t="s">
        <v>2367</v>
      </c>
      <c r="C4083" s="23" t="s">
        <v>1886</v>
      </c>
      <c r="D4083" s="13" t="s">
        <v>23</v>
      </c>
      <c r="E4083" s="13" t="s">
        <v>1453</v>
      </c>
      <c r="F4083" s="13" t="s">
        <v>23</v>
      </c>
      <c r="G4083" s="13" t="s">
        <v>3873</v>
      </c>
      <c r="H4083" s="36">
        <v>21</v>
      </c>
    </row>
    <row r="4084" spans="1:8">
      <c r="A4084" s="23">
        <v>2021</v>
      </c>
      <c r="B4084" s="23" t="s">
        <v>2367</v>
      </c>
      <c r="C4084" s="23" t="s">
        <v>1886</v>
      </c>
      <c r="D4084" s="13" t="s">
        <v>23</v>
      </c>
      <c r="E4084" s="13" t="s">
        <v>1453</v>
      </c>
      <c r="F4084" s="13" t="s">
        <v>70</v>
      </c>
      <c r="G4084" s="13" t="s">
        <v>1469</v>
      </c>
      <c r="H4084" s="36">
        <v>1</v>
      </c>
    </row>
    <row r="4085" spans="1:8">
      <c r="A4085" s="23">
        <v>2021</v>
      </c>
      <c r="B4085" s="23" t="s">
        <v>2367</v>
      </c>
      <c r="C4085" s="23" t="s">
        <v>1886</v>
      </c>
      <c r="D4085" s="13" t="s">
        <v>23</v>
      </c>
      <c r="E4085" s="13" t="s">
        <v>1453</v>
      </c>
      <c r="F4085" s="13" t="s">
        <v>104</v>
      </c>
      <c r="G4085" s="13" t="s">
        <v>1472</v>
      </c>
      <c r="H4085" s="36">
        <v>2</v>
      </c>
    </row>
    <row r="4086" spans="1:8">
      <c r="A4086" s="23">
        <v>2021</v>
      </c>
      <c r="B4086" s="23" t="s">
        <v>2367</v>
      </c>
      <c r="C4086" s="23" t="s">
        <v>1886</v>
      </c>
      <c r="D4086" s="13" t="s">
        <v>23</v>
      </c>
      <c r="E4086" s="13" t="s">
        <v>1453</v>
      </c>
      <c r="F4086" s="13" t="s">
        <v>164</v>
      </c>
      <c r="G4086" s="13" t="s">
        <v>584</v>
      </c>
      <c r="H4086" s="36">
        <v>10</v>
      </c>
    </row>
    <row r="4087" spans="1:8">
      <c r="A4087" s="23">
        <v>2021</v>
      </c>
      <c r="B4087" s="23" t="s">
        <v>2367</v>
      </c>
      <c r="C4087" s="23" t="s">
        <v>1886</v>
      </c>
      <c r="D4087" s="13" t="s">
        <v>23</v>
      </c>
      <c r="E4087" s="13" t="s">
        <v>1453</v>
      </c>
      <c r="F4087" s="13" t="s">
        <v>60</v>
      </c>
      <c r="G4087" s="13" t="s">
        <v>1477</v>
      </c>
      <c r="H4087" s="36">
        <v>7</v>
      </c>
    </row>
    <row r="4088" spans="1:8">
      <c r="A4088" s="23">
        <v>2021</v>
      </c>
      <c r="B4088" s="23" t="s">
        <v>2367</v>
      </c>
      <c r="C4088" s="23" t="s">
        <v>1886</v>
      </c>
      <c r="D4088" s="13" t="s">
        <v>23</v>
      </c>
      <c r="E4088" s="13" t="s">
        <v>1453</v>
      </c>
      <c r="F4088" s="13" t="s">
        <v>70</v>
      </c>
      <c r="G4088" s="13" t="s">
        <v>1478</v>
      </c>
      <c r="H4088" s="36">
        <v>1</v>
      </c>
    </row>
    <row r="4089" spans="1:8">
      <c r="A4089" s="23">
        <v>2021</v>
      </c>
      <c r="B4089" s="23" t="s">
        <v>2367</v>
      </c>
      <c r="C4089" s="23" t="s">
        <v>1886</v>
      </c>
      <c r="D4089" s="13" t="s">
        <v>23</v>
      </c>
      <c r="E4089" s="13" t="s">
        <v>1453</v>
      </c>
      <c r="F4089" s="13" t="s">
        <v>86</v>
      </c>
      <c r="G4089" s="13" t="s">
        <v>6698</v>
      </c>
      <c r="H4089" s="36">
        <v>1</v>
      </c>
    </row>
    <row r="4090" spans="1:8">
      <c r="A4090" s="23">
        <v>2021</v>
      </c>
      <c r="B4090" s="23" t="s">
        <v>2367</v>
      </c>
      <c r="C4090" s="23" t="s">
        <v>1886</v>
      </c>
      <c r="D4090" s="13" t="s">
        <v>23</v>
      </c>
      <c r="E4090" s="13" t="s">
        <v>1460</v>
      </c>
      <c r="F4090" s="13" t="s">
        <v>23</v>
      </c>
      <c r="G4090" s="13" t="s">
        <v>1453</v>
      </c>
      <c r="H4090" s="36">
        <v>2</v>
      </c>
    </row>
    <row r="4091" spans="1:8">
      <c r="A4091" s="23">
        <v>2021</v>
      </c>
      <c r="B4091" s="23" t="s">
        <v>2367</v>
      </c>
      <c r="C4091" s="23" t="s">
        <v>1886</v>
      </c>
      <c r="D4091" s="13" t="s">
        <v>23</v>
      </c>
      <c r="E4091" s="13" t="s">
        <v>1460</v>
      </c>
      <c r="F4091" s="13" t="s">
        <v>41</v>
      </c>
      <c r="G4091" s="13" t="s">
        <v>1461</v>
      </c>
      <c r="H4091" s="36">
        <v>3</v>
      </c>
    </row>
    <row r="4092" spans="1:8">
      <c r="A4092" s="23">
        <v>2021</v>
      </c>
      <c r="B4092" s="23" t="s">
        <v>2367</v>
      </c>
      <c r="C4092" s="23" t="s">
        <v>1886</v>
      </c>
      <c r="D4092" s="13" t="s">
        <v>23</v>
      </c>
      <c r="E4092" s="13" t="s">
        <v>1460</v>
      </c>
      <c r="F4092" s="13" t="s">
        <v>23</v>
      </c>
      <c r="G4092" s="13" t="s">
        <v>3873</v>
      </c>
      <c r="H4092" s="36">
        <v>3</v>
      </c>
    </row>
    <row r="4093" spans="1:8">
      <c r="A4093" s="23">
        <v>2021</v>
      </c>
      <c r="B4093" s="23" t="s">
        <v>2367</v>
      </c>
      <c r="C4093" s="23" t="s">
        <v>1886</v>
      </c>
      <c r="D4093" s="13" t="s">
        <v>23</v>
      </c>
      <c r="E4093" s="13" t="s">
        <v>1460</v>
      </c>
      <c r="F4093" s="13" t="s">
        <v>104</v>
      </c>
      <c r="G4093" s="13" t="s">
        <v>1486</v>
      </c>
      <c r="H4093" s="36">
        <v>1</v>
      </c>
    </row>
    <row r="4094" spans="1:8">
      <c r="A4094" s="23">
        <v>2021</v>
      </c>
      <c r="B4094" s="23" t="s">
        <v>2367</v>
      </c>
      <c r="C4094" s="23" t="s">
        <v>1886</v>
      </c>
      <c r="D4094" s="13" t="s">
        <v>23</v>
      </c>
      <c r="E4094" s="13" t="s">
        <v>1460</v>
      </c>
      <c r="F4094" s="13" t="s">
        <v>14</v>
      </c>
      <c r="G4094" s="13" t="s">
        <v>1475</v>
      </c>
      <c r="H4094" s="36">
        <v>1</v>
      </c>
    </row>
    <row r="4095" spans="1:8">
      <c r="A4095" s="23">
        <v>2021</v>
      </c>
      <c r="B4095" s="23" t="s">
        <v>2367</v>
      </c>
      <c r="C4095" s="23" t="s">
        <v>1886</v>
      </c>
      <c r="D4095" s="13" t="s">
        <v>23</v>
      </c>
      <c r="E4095" s="13" t="s">
        <v>1460</v>
      </c>
      <c r="F4095" s="13" t="s">
        <v>86</v>
      </c>
      <c r="G4095" s="13" t="s">
        <v>6698</v>
      </c>
      <c r="H4095" s="36">
        <v>1</v>
      </c>
    </row>
    <row r="4096" spans="1:8">
      <c r="A4096" s="23">
        <v>2021</v>
      </c>
      <c r="B4096" s="23" t="s">
        <v>2367</v>
      </c>
      <c r="C4096" s="23" t="s">
        <v>1886</v>
      </c>
      <c r="D4096" s="13" t="s">
        <v>23</v>
      </c>
      <c r="E4096" s="13" t="s">
        <v>1464</v>
      </c>
      <c r="F4096" s="13" t="s">
        <v>23</v>
      </c>
      <c r="G4096" s="13" t="s">
        <v>1453</v>
      </c>
      <c r="H4096" s="36">
        <v>12</v>
      </c>
    </row>
    <row r="4097" spans="1:8">
      <c r="A4097" s="23">
        <v>2021</v>
      </c>
      <c r="B4097" s="23" t="s">
        <v>2367</v>
      </c>
      <c r="C4097" s="23" t="s">
        <v>1886</v>
      </c>
      <c r="D4097" s="13" t="s">
        <v>23</v>
      </c>
      <c r="E4097" s="13" t="s">
        <v>1464</v>
      </c>
      <c r="F4097" s="13" t="s">
        <v>70</v>
      </c>
      <c r="G4097" s="13" t="s">
        <v>577</v>
      </c>
      <c r="H4097" s="36">
        <v>1</v>
      </c>
    </row>
    <row r="4098" spans="1:8">
      <c r="A4098" s="23">
        <v>2021</v>
      </c>
      <c r="B4098" s="23" t="s">
        <v>2367</v>
      </c>
      <c r="C4098" s="23" t="s">
        <v>1886</v>
      </c>
      <c r="D4098" s="13" t="s">
        <v>23</v>
      </c>
      <c r="E4098" s="13" t="s">
        <v>1464</v>
      </c>
      <c r="F4098" s="13" t="s">
        <v>60</v>
      </c>
      <c r="G4098" s="13" t="s">
        <v>1458</v>
      </c>
      <c r="H4098" s="36">
        <v>4</v>
      </c>
    </row>
    <row r="4099" spans="1:8">
      <c r="A4099" s="23">
        <v>2021</v>
      </c>
      <c r="B4099" s="23" t="s">
        <v>2367</v>
      </c>
      <c r="C4099" s="23" t="s">
        <v>1886</v>
      </c>
      <c r="D4099" s="13" t="s">
        <v>23</v>
      </c>
      <c r="E4099" s="13" t="s">
        <v>1464</v>
      </c>
      <c r="F4099" s="13" t="s">
        <v>76</v>
      </c>
      <c r="G4099" s="13" t="s">
        <v>1459</v>
      </c>
      <c r="H4099" s="36">
        <v>2</v>
      </c>
    </row>
    <row r="4100" spans="1:8">
      <c r="A4100" s="23">
        <v>2021</v>
      </c>
      <c r="B4100" s="23" t="s">
        <v>2367</v>
      </c>
      <c r="C4100" s="23" t="s">
        <v>1886</v>
      </c>
      <c r="D4100" s="13" t="s">
        <v>23</v>
      </c>
      <c r="E4100" s="13" t="s">
        <v>1464</v>
      </c>
      <c r="F4100" s="13" t="s">
        <v>23</v>
      </c>
      <c r="G4100" s="13" t="s">
        <v>1460</v>
      </c>
      <c r="H4100" s="36">
        <v>1</v>
      </c>
    </row>
    <row r="4101" spans="1:8">
      <c r="A4101" s="23">
        <v>2021</v>
      </c>
      <c r="B4101" s="23" t="s">
        <v>2367</v>
      </c>
      <c r="C4101" s="23" t="s">
        <v>1886</v>
      </c>
      <c r="D4101" s="13" t="s">
        <v>23</v>
      </c>
      <c r="E4101" s="13" t="s">
        <v>1464</v>
      </c>
      <c r="F4101" s="13" t="s">
        <v>41</v>
      </c>
      <c r="G4101" s="13" t="s">
        <v>1461</v>
      </c>
      <c r="H4101" s="36">
        <v>5</v>
      </c>
    </row>
    <row r="4102" spans="1:8">
      <c r="A4102" s="23">
        <v>2021</v>
      </c>
      <c r="B4102" s="23" t="s">
        <v>2367</v>
      </c>
      <c r="C4102" s="23" t="s">
        <v>1886</v>
      </c>
      <c r="D4102" s="13" t="s">
        <v>23</v>
      </c>
      <c r="E4102" s="13" t="s">
        <v>1464</v>
      </c>
      <c r="F4102" s="13" t="s">
        <v>70</v>
      </c>
      <c r="G4102" s="13" t="s">
        <v>1466</v>
      </c>
      <c r="H4102" s="36">
        <v>1</v>
      </c>
    </row>
    <row r="4103" spans="1:8">
      <c r="A4103" s="23">
        <v>2021</v>
      </c>
      <c r="B4103" s="23" t="s">
        <v>2367</v>
      </c>
      <c r="C4103" s="23" t="s">
        <v>1886</v>
      </c>
      <c r="D4103" s="13" t="s">
        <v>23</v>
      </c>
      <c r="E4103" s="13" t="s">
        <v>1464</v>
      </c>
      <c r="F4103" s="13" t="s">
        <v>100</v>
      </c>
      <c r="G4103" s="13" t="s">
        <v>1468</v>
      </c>
      <c r="H4103" s="36">
        <v>1</v>
      </c>
    </row>
    <row r="4104" spans="1:8">
      <c r="A4104" s="23">
        <v>2021</v>
      </c>
      <c r="B4104" s="23" t="s">
        <v>2367</v>
      </c>
      <c r="C4104" s="23" t="s">
        <v>1886</v>
      </c>
      <c r="D4104" s="13" t="s">
        <v>23</v>
      </c>
      <c r="E4104" s="13" t="s">
        <v>1464</v>
      </c>
      <c r="F4104" s="13" t="s">
        <v>23</v>
      </c>
      <c r="G4104" s="13" t="s">
        <v>3873</v>
      </c>
      <c r="H4104" s="36">
        <v>9</v>
      </c>
    </row>
    <row r="4105" spans="1:8">
      <c r="A4105" s="23">
        <v>2021</v>
      </c>
      <c r="B4105" s="23" t="s">
        <v>2367</v>
      </c>
      <c r="C4105" s="23" t="s">
        <v>1886</v>
      </c>
      <c r="D4105" s="13" t="s">
        <v>23</v>
      </c>
      <c r="E4105" s="13" t="s">
        <v>1464</v>
      </c>
      <c r="F4105" s="13" t="s">
        <v>104</v>
      </c>
      <c r="G4105" s="13" t="s">
        <v>1470</v>
      </c>
      <c r="H4105" s="36">
        <v>1</v>
      </c>
    </row>
    <row r="4106" spans="1:8">
      <c r="A4106" s="23">
        <v>2021</v>
      </c>
      <c r="B4106" s="23" t="s">
        <v>2367</v>
      </c>
      <c r="C4106" s="23" t="s">
        <v>1886</v>
      </c>
      <c r="D4106" s="13" t="s">
        <v>23</v>
      </c>
      <c r="E4106" s="13" t="s">
        <v>1464</v>
      </c>
      <c r="F4106" s="13" t="s">
        <v>104</v>
      </c>
      <c r="G4106" s="13" t="s">
        <v>1472</v>
      </c>
      <c r="H4106" s="36">
        <v>2</v>
      </c>
    </row>
    <row r="4107" spans="1:8">
      <c r="A4107" s="23">
        <v>2021</v>
      </c>
      <c r="B4107" s="23" t="s">
        <v>2367</v>
      </c>
      <c r="C4107" s="23" t="s">
        <v>1886</v>
      </c>
      <c r="D4107" s="13" t="s">
        <v>23</v>
      </c>
      <c r="E4107" s="13" t="s">
        <v>1464</v>
      </c>
      <c r="F4107" s="13" t="s">
        <v>14</v>
      </c>
      <c r="G4107" s="13" t="s">
        <v>1474</v>
      </c>
      <c r="H4107" s="36">
        <v>2</v>
      </c>
    </row>
    <row r="4108" spans="1:8">
      <c r="A4108" s="23">
        <v>2021</v>
      </c>
      <c r="B4108" s="23" t="s">
        <v>2367</v>
      </c>
      <c r="C4108" s="23" t="s">
        <v>1886</v>
      </c>
      <c r="D4108" s="13" t="s">
        <v>23</v>
      </c>
      <c r="E4108" s="13" t="s">
        <v>1464</v>
      </c>
      <c r="F4108" s="13" t="s">
        <v>60</v>
      </c>
      <c r="G4108" s="13" t="s">
        <v>1477</v>
      </c>
      <c r="H4108" s="36">
        <v>7</v>
      </c>
    </row>
    <row r="4109" spans="1:8">
      <c r="A4109" s="23">
        <v>2021</v>
      </c>
      <c r="B4109" s="23" t="s">
        <v>2367</v>
      </c>
      <c r="C4109" s="23" t="s">
        <v>1886</v>
      </c>
      <c r="D4109" s="13" t="s">
        <v>23</v>
      </c>
      <c r="E4109" s="13" t="s">
        <v>3873</v>
      </c>
      <c r="F4109" s="13" t="s">
        <v>23</v>
      </c>
      <c r="G4109" s="13" t="s">
        <v>1453</v>
      </c>
      <c r="H4109" s="36">
        <v>1</v>
      </c>
    </row>
    <row r="4110" spans="1:8">
      <c r="A4110" s="23">
        <v>2021</v>
      </c>
      <c r="B4110" s="23" t="s">
        <v>2367</v>
      </c>
      <c r="C4110" s="23" t="s">
        <v>1886</v>
      </c>
      <c r="D4110" s="13" t="s">
        <v>23</v>
      </c>
      <c r="E4110" s="13" t="s">
        <v>3873</v>
      </c>
      <c r="F4110" s="13" t="s">
        <v>14</v>
      </c>
      <c r="G4110" s="13" t="s">
        <v>3875</v>
      </c>
      <c r="H4110" s="36">
        <v>1</v>
      </c>
    </row>
    <row r="4111" spans="1:8">
      <c r="A4111" s="23">
        <v>2021</v>
      </c>
      <c r="B4111" s="23" t="s">
        <v>2367</v>
      </c>
      <c r="C4111" s="23" t="s">
        <v>1886</v>
      </c>
      <c r="D4111" s="13" t="s">
        <v>23</v>
      </c>
      <c r="E4111" s="13" t="s">
        <v>3873</v>
      </c>
      <c r="F4111" s="13" t="s">
        <v>100</v>
      </c>
      <c r="G4111" s="13" t="s">
        <v>1468</v>
      </c>
      <c r="H4111" s="36">
        <v>1</v>
      </c>
    </row>
    <row r="4112" spans="1:8">
      <c r="A4112" s="23">
        <v>2021</v>
      </c>
      <c r="B4112" s="23" t="s">
        <v>2367</v>
      </c>
      <c r="C4112" s="23" t="s">
        <v>1886</v>
      </c>
      <c r="D4112" s="13" t="s">
        <v>41</v>
      </c>
      <c r="E4112" s="13" t="s">
        <v>1461</v>
      </c>
      <c r="F4112" s="13" t="s">
        <v>23</v>
      </c>
      <c r="G4112" s="13" t="s">
        <v>1453</v>
      </c>
      <c r="H4112" s="36">
        <v>4</v>
      </c>
    </row>
    <row r="4113" spans="1:8">
      <c r="A4113" s="23">
        <v>2021</v>
      </c>
      <c r="B4113" s="23" t="s">
        <v>2367</v>
      </c>
      <c r="C4113" s="23" t="s">
        <v>1886</v>
      </c>
      <c r="D4113" s="13" t="s">
        <v>41</v>
      </c>
      <c r="E4113" s="13" t="s">
        <v>1461</v>
      </c>
      <c r="F4113" s="13" t="s">
        <v>70</v>
      </c>
      <c r="G4113" s="13" t="s">
        <v>577</v>
      </c>
      <c r="H4113" s="36">
        <v>3</v>
      </c>
    </row>
    <row r="4114" spans="1:8">
      <c r="A4114" s="23">
        <v>2021</v>
      </c>
      <c r="B4114" s="23" t="s">
        <v>2367</v>
      </c>
      <c r="C4114" s="23" t="s">
        <v>1886</v>
      </c>
      <c r="D4114" s="13" t="s">
        <v>41</v>
      </c>
      <c r="E4114" s="13" t="s">
        <v>1461</v>
      </c>
      <c r="F4114" s="13" t="s">
        <v>10</v>
      </c>
      <c r="G4114" s="13" t="s">
        <v>1454</v>
      </c>
      <c r="H4114" s="36">
        <v>1</v>
      </c>
    </row>
    <row r="4115" spans="1:8">
      <c r="A4115" s="23">
        <v>2021</v>
      </c>
      <c r="B4115" s="23" t="s">
        <v>2367</v>
      </c>
      <c r="C4115" s="23" t="s">
        <v>1886</v>
      </c>
      <c r="D4115" s="13" t="s">
        <v>41</v>
      </c>
      <c r="E4115" s="13" t="s">
        <v>1461</v>
      </c>
      <c r="F4115" s="13" t="s">
        <v>10</v>
      </c>
      <c r="G4115" s="13" t="s">
        <v>1455</v>
      </c>
      <c r="H4115" s="36">
        <v>1</v>
      </c>
    </row>
    <row r="4116" spans="1:8">
      <c r="A4116" s="23">
        <v>2021</v>
      </c>
      <c r="B4116" s="23" t="s">
        <v>2367</v>
      </c>
      <c r="C4116" s="23" t="s">
        <v>1886</v>
      </c>
      <c r="D4116" s="13" t="s">
        <v>41</v>
      </c>
      <c r="E4116" s="13" t="s">
        <v>1461</v>
      </c>
      <c r="F4116" s="13" t="s">
        <v>14</v>
      </c>
      <c r="G4116" s="13" t="s">
        <v>1457</v>
      </c>
      <c r="H4116" s="36">
        <v>1</v>
      </c>
    </row>
    <row r="4117" spans="1:8">
      <c r="A4117" s="23">
        <v>2021</v>
      </c>
      <c r="B4117" s="23" t="s">
        <v>2367</v>
      </c>
      <c r="C4117" s="23" t="s">
        <v>1886</v>
      </c>
      <c r="D4117" s="13" t="s">
        <v>41</v>
      </c>
      <c r="E4117" s="13" t="s">
        <v>1461</v>
      </c>
      <c r="F4117" s="13" t="s">
        <v>14</v>
      </c>
      <c r="G4117" s="13" t="s">
        <v>3875</v>
      </c>
      <c r="H4117" s="36">
        <v>1</v>
      </c>
    </row>
    <row r="4118" spans="1:8">
      <c r="A4118" s="23">
        <v>2021</v>
      </c>
      <c r="B4118" s="23" t="s">
        <v>2367</v>
      </c>
      <c r="C4118" s="23" t="s">
        <v>1886</v>
      </c>
      <c r="D4118" s="13" t="s">
        <v>41</v>
      </c>
      <c r="E4118" s="13" t="s">
        <v>1461</v>
      </c>
      <c r="F4118" s="13" t="s">
        <v>60</v>
      </c>
      <c r="G4118" s="13" t="s">
        <v>1458</v>
      </c>
      <c r="H4118" s="36">
        <v>9</v>
      </c>
    </row>
    <row r="4119" spans="1:8">
      <c r="A4119" s="23">
        <v>2021</v>
      </c>
      <c r="B4119" s="23" t="s">
        <v>2367</v>
      </c>
      <c r="C4119" s="23" t="s">
        <v>1886</v>
      </c>
      <c r="D4119" s="13" t="s">
        <v>41</v>
      </c>
      <c r="E4119" s="13" t="s">
        <v>1461</v>
      </c>
      <c r="F4119" s="13" t="s">
        <v>76</v>
      </c>
      <c r="G4119" s="13" t="s">
        <v>1459</v>
      </c>
      <c r="H4119" s="36">
        <v>5</v>
      </c>
    </row>
    <row r="4120" spans="1:8">
      <c r="A4120" s="23">
        <v>2021</v>
      </c>
      <c r="B4120" s="23" t="s">
        <v>2367</v>
      </c>
      <c r="C4120" s="23" t="s">
        <v>1886</v>
      </c>
      <c r="D4120" s="13" t="s">
        <v>41</v>
      </c>
      <c r="E4120" s="13" t="s">
        <v>1461</v>
      </c>
      <c r="F4120" s="13" t="s">
        <v>23</v>
      </c>
      <c r="G4120" s="13" t="s">
        <v>1464</v>
      </c>
      <c r="H4120" s="36">
        <v>10</v>
      </c>
    </row>
    <row r="4121" spans="1:8">
      <c r="A4121" s="23">
        <v>2021</v>
      </c>
      <c r="B4121" s="23" t="s">
        <v>2367</v>
      </c>
      <c r="C4121" s="23" t="s">
        <v>1886</v>
      </c>
      <c r="D4121" s="13" t="s">
        <v>41</v>
      </c>
      <c r="E4121" s="13" t="s">
        <v>1461</v>
      </c>
      <c r="F4121" s="13" t="s">
        <v>70</v>
      </c>
      <c r="G4121" s="13" t="s">
        <v>1466</v>
      </c>
      <c r="H4121" s="36">
        <v>3</v>
      </c>
    </row>
    <row r="4122" spans="1:8">
      <c r="A4122" s="23">
        <v>2021</v>
      </c>
      <c r="B4122" s="23" t="s">
        <v>2367</v>
      </c>
      <c r="C4122" s="23" t="s">
        <v>1886</v>
      </c>
      <c r="D4122" s="13" t="s">
        <v>41</v>
      </c>
      <c r="E4122" s="13" t="s">
        <v>1461</v>
      </c>
      <c r="F4122" s="13" t="s">
        <v>100</v>
      </c>
      <c r="G4122" s="13" t="s">
        <v>1468</v>
      </c>
      <c r="H4122" s="36">
        <v>6</v>
      </c>
    </row>
    <row r="4123" spans="1:8">
      <c r="A4123" s="23">
        <v>2021</v>
      </c>
      <c r="B4123" s="23" t="s">
        <v>2367</v>
      </c>
      <c r="C4123" s="23" t="s">
        <v>1886</v>
      </c>
      <c r="D4123" s="13" t="s">
        <v>41</v>
      </c>
      <c r="E4123" s="13" t="s">
        <v>1461</v>
      </c>
      <c r="F4123" s="13" t="s">
        <v>23</v>
      </c>
      <c r="G4123" s="13" t="s">
        <v>3873</v>
      </c>
      <c r="H4123" s="36">
        <v>3</v>
      </c>
    </row>
    <row r="4124" spans="1:8">
      <c r="A4124" s="23">
        <v>2021</v>
      </c>
      <c r="B4124" s="23" t="s">
        <v>2367</v>
      </c>
      <c r="C4124" s="23" t="s">
        <v>1886</v>
      </c>
      <c r="D4124" s="13" t="s">
        <v>41</v>
      </c>
      <c r="E4124" s="13" t="s">
        <v>1461</v>
      </c>
      <c r="F4124" s="13" t="s">
        <v>70</v>
      </c>
      <c r="G4124" s="13" t="s">
        <v>1469</v>
      </c>
      <c r="H4124" s="36">
        <v>2</v>
      </c>
    </row>
    <row r="4125" spans="1:8">
      <c r="A4125" s="23">
        <v>2021</v>
      </c>
      <c r="B4125" s="23" t="s">
        <v>2367</v>
      </c>
      <c r="C4125" s="23" t="s">
        <v>1886</v>
      </c>
      <c r="D4125" s="13" t="s">
        <v>41</v>
      </c>
      <c r="E4125" s="13" t="s">
        <v>1461</v>
      </c>
      <c r="F4125" s="13" t="s">
        <v>104</v>
      </c>
      <c r="G4125" s="13" t="s">
        <v>1470</v>
      </c>
      <c r="H4125" s="36">
        <v>1</v>
      </c>
    </row>
    <row r="4126" spans="1:8">
      <c r="A4126" s="23">
        <v>2021</v>
      </c>
      <c r="B4126" s="23" t="s">
        <v>2367</v>
      </c>
      <c r="C4126" s="23" t="s">
        <v>1886</v>
      </c>
      <c r="D4126" s="13" t="s">
        <v>41</v>
      </c>
      <c r="E4126" s="13" t="s">
        <v>1461</v>
      </c>
      <c r="F4126" s="13" t="s">
        <v>164</v>
      </c>
      <c r="G4126" s="13" t="s">
        <v>584</v>
      </c>
      <c r="H4126" s="36">
        <v>8</v>
      </c>
    </row>
    <row r="4127" spans="1:8">
      <c r="A4127" s="23">
        <v>2021</v>
      </c>
      <c r="B4127" s="23" t="s">
        <v>2367</v>
      </c>
      <c r="C4127" s="23" t="s">
        <v>1886</v>
      </c>
      <c r="D4127" s="13" t="s">
        <v>41</v>
      </c>
      <c r="E4127" s="13" t="s">
        <v>1461</v>
      </c>
      <c r="F4127" s="13" t="s">
        <v>60</v>
      </c>
      <c r="G4127" s="13" t="s">
        <v>1477</v>
      </c>
      <c r="H4127" s="36">
        <v>7</v>
      </c>
    </row>
    <row r="4128" spans="1:8">
      <c r="A4128" s="23">
        <v>2021</v>
      </c>
      <c r="B4128" s="23" t="s">
        <v>2367</v>
      </c>
      <c r="C4128" s="23" t="s">
        <v>1886</v>
      </c>
      <c r="D4128" s="13" t="s">
        <v>41</v>
      </c>
      <c r="E4128" s="13" t="s">
        <v>1461</v>
      </c>
      <c r="F4128" s="13" t="s">
        <v>70</v>
      </c>
      <c r="G4128" s="13" t="s">
        <v>1478</v>
      </c>
      <c r="H4128" s="36">
        <v>1</v>
      </c>
    </row>
    <row r="4129" spans="1:8">
      <c r="A4129" s="23">
        <v>2021</v>
      </c>
      <c r="B4129" s="23" t="s">
        <v>2367</v>
      </c>
      <c r="C4129" s="23" t="s">
        <v>1886</v>
      </c>
      <c r="D4129" s="13" t="s">
        <v>60</v>
      </c>
      <c r="E4129" s="13" t="s">
        <v>1458</v>
      </c>
      <c r="F4129" s="13" t="s">
        <v>23</v>
      </c>
      <c r="G4129" s="13" t="s">
        <v>1453</v>
      </c>
      <c r="H4129" s="36">
        <v>3</v>
      </c>
    </row>
    <row r="4130" spans="1:8">
      <c r="A4130" s="23">
        <v>2021</v>
      </c>
      <c r="B4130" s="23" t="s">
        <v>2367</v>
      </c>
      <c r="C4130" s="23" t="s">
        <v>1886</v>
      </c>
      <c r="D4130" s="13" t="s">
        <v>60</v>
      </c>
      <c r="E4130" s="13" t="s">
        <v>1458</v>
      </c>
      <c r="F4130" s="13" t="s">
        <v>70</v>
      </c>
      <c r="G4130" s="13" t="s">
        <v>577</v>
      </c>
      <c r="H4130" s="36">
        <v>4</v>
      </c>
    </row>
    <row r="4131" spans="1:8">
      <c r="A4131" s="23">
        <v>2021</v>
      </c>
      <c r="B4131" s="23" t="s">
        <v>2367</v>
      </c>
      <c r="C4131" s="23" t="s">
        <v>1886</v>
      </c>
      <c r="D4131" s="13" t="s">
        <v>60</v>
      </c>
      <c r="E4131" s="13" t="s">
        <v>1458</v>
      </c>
      <c r="F4131" s="13" t="s">
        <v>10</v>
      </c>
      <c r="G4131" s="13" t="s">
        <v>1455</v>
      </c>
      <c r="H4131" s="36">
        <v>1</v>
      </c>
    </row>
    <row r="4132" spans="1:8">
      <c r="A4132" s="23">
        <v>2021</v>
      </c>
      <c r="B4132" s="23" t="s">
        <v>2367</v>
      </c>
      <c r="C4132" s="23" t="s">
        <v>1886</v>
      </c>
      <c r="D4132" s="13" t="s">
        <v>60</v>
      </c>
      <c r="E4132" s="13" t="s">
        <v>1458</v>
      </c>
      <c r="F4132" s="13" t="s">
        <v>76</v>
      </c>
      <c r="G4132" s="13" t="s">
        <v>1459</v>
      </c>
      <c r="H4132" s="36">
        <v>8</v>
      </c>
    </row>
    <row r="4133" spans="1:8">
      <c r="A4133" s="23">
        <v>2021</v>
      </c>
      <c r="B4133" s="23" t="s">
        <v>2367</v>
      </c>
      <c r="C4133" s="23" t="s">
        <v>1886</v>
      </c>
      <c r="D4133" s="13" t="s">
        <v>60</v>
      </c>
      <c r="E4133" s="13" t="s">
        <v>1458</v>
      </c>
      <c r="F4133" s="13" t="s">
        <v>41</v>
      </c>
      <c r="G4133" s="13" t="s">
        <v>1461</v>
      </c>
      <c r="H4133" s="36">
        <v>16</v>
      </c>
    </row>
    <row r="4134" spans="1:8">
      <c r="A4134" s="23">
        <v>2021</v>
      </c>
      <c r="B4134" s="23" t="s">
        <v>2367</v>
      </c>
      <c r="C4134" s="23" t="s">
        <v>1886</v>
      </c>
      <c r="D4134" s="13" t="s">
        <v>60</v>
      </c>
      <c r="E4134" s="13" t="s">
        <v>1458</v>
      </c>
      <c r="F4134" s="13" t="s">
        <v>23</v>
      </c>
      <c r="G4134" s="13" t="s">
        <v>1464</v>
      </c>
      <c r="H4134" s="36">
        <v>9</v>
      </c>
    </row>
    <row r="4135" spans="1:8">
      <c r="A4135" s="23">
        <v>2021</v>
      </c>
      <c r="B4135" s="23" t="s">
        <v>2367</v>
      </c>
      <c r="C4135" s="23" t="s">
        <v>1886</v>
      </c>
      <c r="D4135" s="13" t="s">
        <v>60</v>
      </c>
      <c r="E4135" s="13" t="s">
        <v>1458</v>
      </c>
      <c r="F4135" s="13" t="s">
        <v>70</v>
      </c>
      <c r="G4135" s="13" t="s">
        <v>1466</v>
      </c>
      <c r="H4135" s="36">
        <v>3</v>
      </c>
    </row>
    <row r="4136" spans="1:8">
      <c r="A4136" s="23">
        <v>2021</v>
      </c>
      <c r="B4136" s="23" t="s">
        <v>2367</v>
      </c>
      <c r="C4136" s="23" t="s">
        <v>1886</v>
      </c>
      <c r="D4136" s="13" t="s">
        <v>60</v>
      </c>
      <c r="E4136" s="13" t="s">
        <v>1458</v>
      </c>
      <c r="F4136" s="13" t="s">
        <v>100</v>
      </c>
      <c r="G4136" s="13" t="s">
        <v>1468</v>
      </c>
      <c r="H4136" s="36">
        <v>4</v>
      </c>
    </row>
    <row r="4137" spans="1:8">
      <c r="A4137" s="23">
        <v>2021</v>
      </c>
      <c r="B4137" s="23" t="s">
        <v>2367</v>
      </c>
      <c r="C4137" s="23" t="s">
        <v>1886</v>
      </c>
      <c r="D4137" s="13" t="s">
        <v>60</v>
      </c>
      <c r="E4137" s="13" t="s">
        <v>1458</v>
      </c>
      <c r="F4137" s="13" t="s">
        <v>70</v>
      </c>
      <c r="G4137" s="13" t="s">
        <v>1469</v>
      </c>
      <c r="H4137" s="36">
        <v>2</v>
      </c>
    </row>
    <row r="4138" spans="1:8">
      <c r="A4138" s="23">
        <v>2021</v>
      </c>
      <c r="B4138" s="23" t="s">
        <v>2367</v>
      </c>
      <c r="C4138" s="23" t="s">
        <v>1886</v>
      </c>
      <c r="D4138" s="13" t="s">
        <v>60</v>
      </c>
      <c r="E4138" s="13" t="s">
        <v>1458</v>
      </c>
      <c r="F4138" s="13" t="s">
        <v>164</v>
      </c>
      <c r="G4138" s="13" t="s">
        <v>584</v>
      </c>
      <c r="H4138" s="36">
        <v>2</v>
      </c>
    </row>
    <row r="4139" spans="1:8">
      <c r="A4139" s="23">
        <v>2021</v>
      </c>
      <c r="B4139" s="23" t="s">
        <v>2367</v>
      </c>
      <c r="C4139" s="23" t="s">
        <v>1886</v>
      </c>
      <c r="D4139" s="13" t="s">
        <v>60</v>
      </c>
      <c r="E4139" s="13" t="s">
        <v>1458</v>
      </c>
      <c r="F4139" s="13" t="s">
        <v>60</v>
      </c>
      <c r="G4139" s="13" t="s">
        <v>1477</v>
      </c>
      <c r="H4139" s="36">
        <v>24</v>
      </c>
    </row>
    <row r="4140" spans="1:8">
      <c r="A4140" s="23">
        <v>2021</v>
      </c>
      <c r="B4140" s="23" t="s">
        <v>2367</v>
      </c>
      <c r="C4140" s="23" t="s">
        <v>1886</v>
      </c>
      <c r="D4140" s="13" t="s">
        <v>60</v>
      </c>
      <c r="E4140" s="13" t="s">
        <v>1477</v>
      </c>
      <c r="F4140" s="13" t="s">
        <v>23</v>
      </c>
      <c r="G4140" s="13" t="s">
        <v>1453</v>
      </c>
      <c r="H4140" s="36">
        <v>14</v>
      </c>
    </row>
    <row r="4141" spans="1:8">
      <c r="A4141" s="23">
        <v>2021</v>
      </c>
      <c r="B4141" s="23" t="s">
        <v>2367</v>
      </c>
      <c r="C4141" s="23" t="s">
        <v>1886</v>
      </c>
      <c r="D4141" s="13" t="s">
        <v>60</v>
      </c>
      <c r="E4141" s="13" t="s">
        <v>1477</v>
      </c>
      <c r="F4141" s="13" t="s">
        <v>70</v>
      </c>
      <c r="G4141" s="13" t="s">
        <v>577</v>
      </c>
      <c r="H4141" s="36">
        <v>4</v>
      </c>
    </row>
    <row r="4142" spans="1:8">
      <c r="A4142" s="23">
        <v>2021</v>
      </c>
      <c r="B4142" s="23" t="s">
        <v>2367</v>
      </c>
      <c r="C4142" s="23" t="s">
        <v>1886</v>
      </c>
      <c r="D4142" s="13" t="s">
        <v>60</v>
      </c>
      <c r="E4142" s="13" t="s">
        <v>1477</v>
      </c>
      <c r="F4142" s="13" t="s">
        <v>10</v>
      </c>
      <c r="G4142" s="13" t="s">
        <v>1454</v>
      </c>
      <c r="H4142" s="36">
        <v>1</v>
      </c>
    </row>
    <row r="4143" spans="1:8">
      <c r="A4143" s="23">
        <v>2021</v>
      </c>
      <c r="B4143" s="23" t="s">
        <v>2367</v>
      </c>
      <c r="C4143" s="23" t="s">
        <v>1886</v>
      </c>
      <c r="D4143" s="13" t="s">
        <v>60</v>
      </c>
      <c r="E4143" s="13" t="s">
        <v>1477</v>
      </c>
      <c r="F4143" s="13" t="s">
        <v>14</v>
      </c>
      <c r="G4143" s="13" t="s">
        <v>1457</v>
      </c>
      <c r="H4143" s="36">
        <v>1</v>
      </c>
    </row>
    <row r="4144" spans="1:8">
      <c r="A4144" s="23">
        <v>2021</v>
      </c>
      <c r="B4144" s="23" t="s">
        <v>2367</v>
      </c>
      <c r="C4144" s="23" t="s">
        <v>1886</v>
      </c>
      <c r="D4144" s="13" t="s">
        <v>60</v>
      </c>
      <c r="E4144" s="13" t="s">
        <v>1477</v>
      </c>
      <c r="F4144" s="13" t="s">
        <v>60</v>
      </c>
      <c r="G4144" s="13" t="s">
        <v>1458</v>
      </c>
      <c r="H4144" s="36">
        <v>45</v>
      </c>
    </row>
    <row r="4145" spans="1:8">
      <c r="A4145" s="23">
        <v>2021</v>
      </c>
      <c r="B4145" s="23" t="s">
        <v>2367</v>
      </c>
      <c r="C4145" s="23" t="s">
        <v>1886</v>
      </c>
      <c r="D4145" s="13" t="s">
        <v>60</v>
      </c>
      <c r="E4145" s="13" t="s">
        <v>1477</v>
      </c>
      <c r="F4145" s="13" t="s">
        <v>76</v>
      </c>
      <c r="G4145" s="13" t="s">
        <v>1459</v>
      </c>
      <c r="H4145" s="36">
        <v>5</v>
      </c>
    </row>
    <row r="4146" spans="1:8">
      <c r="A4146" s="23">
        <v>2021</v>
      </c>
      <c r="B4146" s="23" t="s">
        <v>2367</v>
      </c>
      <c r="C4146" s="23" t="s">
        <v>1886</v>
      </c>
      <c r="D4146" s="13" t="s">
        <v>60</v>
      </c>
      <c r="E4146" s="13" t="s">
        <v>1477</v>
      </c>
      <c r="F4146" s="13" t="s">
        <v>41</v>
      </c>
      <c r="G4146" s="13" t="s">
        <v>1461</v>
      </c>
      <c r="H4146" s="36">
        <v>18</v>
      </c>
    </row>
    <row r="4147" spans="1:8">
      <c r="A4147" s="23">
        <v>2021</v>
      </c>
      <c r="B4147" s="23" t="s">
        <v>2367</v>
      </c>
      <c r="C4147" s="23" t="s">
        <v>1886</v>
      </c>
      <c r="D4147" s="13" t="s">
        <v>60</v>
      </c>
      <c r="E4147" s="13" t="s">
        <v>1477</v>
      </c>
      <c r="F4147" s="13" t="s">
        <v>94</v>
      </c>
      <c r="G4147" s="13" t="s">
        <v>1463</v>
      </c>
      <c r="H4147" s="36">
        <v>2</v>
      </c>
    </row>
    <row r="4148" spans="1:8">
      <c r="A4148" s="23">
        <v>2021</v>
      </c>
      <c r="B4148" s="23" t="s">
        <v>2367</v>
      </c>
      <c r="C4148" s="23" t="s">
        <v>1886</v>
      </c>
      <c r="D4148" s="13" t="s">
        <v>60</v>
      </c>
      <c r="E4148" s="13" t="s">
        <v>1477</v>
      </c>
      <c r="F4148" s="13" t="s">
        <v>23</v>
      </c>
      <c r="G4148" s="13" t="s">
        <v>1464</v>
      </c>
      <c r="H4148" s="36">
        <v>7</v>
      </c>
    </row>
    <row r="4149" spans="1:8">
      <c r="A4149" s="23">
        <v>2021</v>
      </c>
      <c r="B4149" s="23" t="s">
        <v>2367</v>
      </c>
      <c r="C4149" s="23" t="s">
        <v>1886</v>
      </c>
      <c r="D4149" s="13" t="s">
        <v>60</v>
      </c>
      <c r="E4149" s="13" t="s">
        <v>1477</v>
      </c>
      <c r="F4149" s="13" t="s">
        <v>70</v>
      </c>
      <c r="G4149" s="13" t="s">
        <v>1466</v>
      </c>
      <c r="H4149" s="36">
        <v>3</v>
      </c>
    </row>
    <row r="4150" spans="1:8">
      <c r="A4150" s="23">
        <v>2021</v>
      </c>
      <c r="B4150" s="23" t="s">
        <v>2367</v>
      </c>
      <c r="C4150" s="23" t="s">
        <v>1886</v>
      </c>
      <c r="D4150" s="13" t="s">
        <v>60</v>
      </c>
      <c r="E4150" s="13" t="s">
        <v>1477</v>
      </c>
      <c r="F4150" s="13" t="s">
        <v>100</v>
      </c>
      <c r="G4150" s="13" t="s">
        <v>1468</v>
      </c>
      <c r="H4150" s="36">
        <v>4</v>
      </c>
    </row>
    <row r="4151" spans="1:8">
      <c r="A4151" s="23">
        <v>2021</v>
      </c>
      <c r="B4151" s="23" t="s">
        <v>2367</v>
      </c>
      <c r="C4151" s="23" t="s">
        <v>1886</v>
      </c>
      <c r="D4151" s="13" t="s">
        <v>60</v>
      </c>
      <c r="E4151" s="13" t="s">
        <v>1477</v>
      </c>
      <c r="F4151" s="13" t="s">
        <v>23</v>
      </c>
      <c r="G4151" s="13" t="s">
        <v>3873</v>
      </c>
      <c r="H4151" s="36">
        <v>4</v>
      </c>
    </row>
    <row r="4152" spans="1:8">
      <c r="A4152" s="23">
        <v>2021</v>
      </c>
      <c r="B4152" s="23" t="s">
        <v>2367</v>
      </c>
      <c r="C4152" s="23" t="s">
        <v>1886</v>
      </c>
      <c r="D4152" s="13" t="s">
        <v>60</v>
      </c>
      <c r="E4152" s="13" t="s">
        <v>1477</v>
      </c>
      <c r="F4152" s="13" t="s">
        <v>70</v>
      </c>
      <c r="G4152" s="13" t="s">
        <v>1469</v>
      </c>
      <c r="H4152" s="36">
        <v>5</v>
      </c>
    </row>
    <row r="4153" spans="1:8">
      <c r="A4153" s="23">
        <v>2021</v>
      </c>
      <c r="B4153" s="23" t="s">
        <v>2367</v>
      </c>
      <c r="C4153" s="23" t="s">
        <v>1886</v>
      </c>
      <c r="D4153" s="13" t="s">
        <v>60</v>
      </c>
      <c r="E4153" s="13" t="s">
        <v>1477</v>
      </c>
      <c r="F4153" s="13" t="s">
        <v>104</v>
      </c>
      <c r="G4153" s="13" t="s">
        <v>1470</v>
      </c>
      <c r="H4153" s="36">
        <v>1</v>
      </c>
    </row>
    <row r="4154" spans="1:8">
      <c r="A4154" s="23">
        <v>2021</v>
      </c>
      <c r="B4154" s="23" t="s">
        <v>2367</v>
      </c>
      <c r="C4154" s="23" t="s">
        <v>1886</v>
      </c>
      <c r="D4154" s="13" t="s">
        <v>60</v>
      </c>
      <c r="E4154" s="13" t="s">
        <v>1477</v>
      </c>
      <c r="F4154" s="13" t="s">
        <v>164</v>
      </c>
      <c r="G4154" s="13" t="s">
        <v>584</v>
      </c>
      <c r="H4154" s="36">
        <v>5</v>
      </c>
    </row>
    <row r="4155" spans="1:8">
      <c r="A4155" s="23">
        <v>2021</v>
      </c>
      <c r="B4155" s="23" t="s">
        <v>2367</v>
      </c>
      <c r="C4155" s="23" t="s">
        <v>1886</v>
      </c>
      <c r="D4155" s="13" t="s">
        <v>60</v>
      </c>
      <c r="E4155" s="13" t="s">
        <v>1477</v>
      </c>
      <c r="F4155" s="13" t="s">
        <v>70</v>
      </c>
      <c r="G4155" s="13" t="s">
        <v>1478</v>
      </c>
      <c r="H4155" s="36">
        <v>2</v>
      </c>
    </row>
    <row r="4156" spans="1:8">
      <c r="A4156" s="23">
        <v>2021</v>
      </c>
      <c r="B4156" s="23" t="s">
        <v>2367</v>
      </c>
      <c r="C4156" s="23" t="s">
        <v>1886</v>
      </c>
      <c r="D4156" s="13" t="s">
        <v>60</v>
      </c>
      <c r="E4156" s="13" t="s">
        <v>1477</v>
      </c>
      <c r="F4156" s="13" t="s">
        <v>76</v>
      </c>
      <c r="G4156" s="13" t="s">
        <v>77</v>
      </c>
      <c r="H4156" s="36">
        <v>2</v>
      </c>
    </row>
    <row r="4157" spans="1:8">
      <c r="A4157" s="23">
        <v>2021</v>
      </c>
      <c r="B4157" s="23" t="s">
        <v>2367</v>
      </c>
      <c r="C4157" s="23" t="s">
        <v>1886</v>
      </c>
      <c r="D4157" s="13" t="s">
        <v>70</v>
      </c>
      <c r="E4157" s="13" t="s">
        <v>577</v>
      </c>
      <c r="F4157" s="13" t="s">
        <v>10</v>
      </c>
      <c r="G4157" s="13" t="s">
        <v>1454</v>
      </c>
      <c r="H4157" s="36">
        <v>1</v>
      </c>
    </row>
    <row r="4158" spans="1:8">
      <c r="A4158" s="23">
        <v>2021</v>
      </c>
      <c r="B4158" s="23" t="s">
        <v>2367</v>
      </c>
      <c r="C4158" s="23" t="s">
        <v>1886</v>
      </c>
      <c r="D4158" s="13" t="s">
        <v>70</v>
      </c>
      <c r="E4158" s="13" t="s">
        <v>577</v>
      </c>
      <c r="F4158" s="13" t="s">
        <v>10</v>
      </c>
      <c r="G4158" s="13" t="s">
        <v>1455</v>
      </c>
      <c r="H4158" s="36">
        <v>4</v>
      </c>
    </row>
    <row r="4159" spans="1:8">
      <c r="A4159" s="23">
        <v>2021</v>
      </c>
      <c r="B4159" s="23" t="s">
        <v>2367</v>
      </c>
      <c r="C4159" s="23" t="s">
        <v>1886</v>
      </c>
      <c r="D4159" s="13" t="s">
        <v>70</v>
      </c>
      <c r="E4159" s="13" t="s">
        <v>577</v>
      </c>
      <c r="F4159" s="13" t="s">
        <v>60</v>
      </c>
      <c r="G4159" s="13" t="s">
        <v>1458</v>
      </c>
      <c r="H4159" s="36">
        <v>3</v>
      </c>
    </row>
    <row r="4160" spans="1:8">
      <c r="A4160" s="23">
        <v>2021</v>
      </c>
      <c r="B4160" s="23" t="s">
        <v>2367</v>
      </c>
      <c r="C4160" s="23" t="s">
        <v>1886</v>
      </c>
      <c r="D4160" s="13" t="s">
        <v>70</v>
      </c>
      <c r="E4160" s="13" t="s">
        <v>577</v>
      </c>
      <c r="F4160" s="13" t="s">
        <v>76</v>
      </c>
      <c r="G4160" s="13" t="s">
        <v>1459</v>
      </c>
      <c r="H4160" s="36">
        <v>2</v>
      </c>
    </row>
    <row r="4161" spans="1:8">
      <c r="A4161" s="23">
        <v>2021</v>
      </c>
      <c r="B4161" s="23" t="s">
        <v>2367</v>
      </c>
      <c r="C4161" s="23" t="s">
        <v>1886</v>
      </c>
      <c r="D4161" s="13" t="s">
        <v>70</v>
      </c>
      <c r="E4161" s="13" t="s">
        <v>577</v>
      </c>
      <c r="F4161" s="13" t="s">
        <v>41</v>
      </c>
      <c r="G4161" s="13" t="s">
        <v>1461</v>
      </c>
      <c r="H4161" s="36">
        <v>3</v>
      </c>
    </row>
    <row r="4162" spans="1:8">
      <c r="A4162" s="23">
        <v>2021</v>
      </c>
      <c r="B4162" s="23" t="s">
        <v>2367</v>
      </c>
      <c r="C4162" s="23" t="s">
        <v>1886</v>
      </c>
      <c r="D4162" s="13" t="s">
        <v>70</v>
      </c>
      <c r="E4162" s="13" t="s">
        <v>577</v>
      </c>
      <c r="F4162" s="13" t="s">
        <v>94</v>
      </c>
      <c r="G4162" s="13" t="s">
        <v>1463</v>
      </c>
      <c r="H4162" s="36">
        <v>1</v>
      </c>
    </row>
    <row r="4163" spans="1:8">
      <c r="A4163" s="23">
        <v>2021</v>
      </c>
      <c r="B4163" s="23" t="s">
        <v>2367</v>
      </c>
      <c r="C4163" s="23" t="s">
        <v>1886</v>
      </c>
      <c r="D4163" s="13" t="s">
        <v>70</v>
      </c>
      <c r="E4163" s="13" t="s">
        <v>577</v>
      </c>
      <c r="F4163" s="13" t="s">
        <v>23</v>
      </c>
      <c r="G4163" s="13" t="s">
        <v>1464</v>
      </c>
      <c r="H4163" s="36">
        <v>1</v>
      </c>
    </row>
    <row r="4164" spans="1:8">
      <c r="A4164" s="23">
        <v>2021</v>
      </c>
      <c r="B4164" s="23" t="s">
        <v>2367</v>
      </c>
      <c r="C4164" s="23" t="s">
        <v>1886</v>
      </c>
      <c r="D4164" s="13" t="s">
        <v>70</v>
      </c>
      <c r="E4164" s="13" t="s">
        <v>577</v>
      </c>
      <c r="F4164" s="13" t="s">
        <v>70</v>
      </c>
      <c r="G4164" s="13" t="s">
        <v>1466</v>
      </c>
      <c r="H4164" s="36">
        <v>2</v>
      </c>
    </row>
    <row r="4165" spans="1:8">
      <c r="A4165" s="23">
        <v>2021</v>
      </c>
      <c r="B4165" s="23" t="s">
        <v>2367</v>
      </c>
      <c r="C4165" s="23" t="s">
        <v>1886</v>
      </c>
      <c r="D4165" s="13" t="s">
        <v>70</v>
      </c>
      <c r="E4165" s="13" t="s">
        <v>577</v>
      </c>
      <c r="F4165" s="13" t="s">
        <v>100</v>
      </c>
      <c r="G4165" s="13" t="s">
        <v>1468</v>
      </c>
      <c r="H4165" s="36">
        <v>2</v>
      </c>
    </row>
    <row r="4166" spans="1:8">
      <c r="A4166" s="23">
        <v>2021</v>
      </c>
      <c r="B4166" s="23" t="s">
        <v>2367</v>
      </c>
      <c r="C4166" s="23" t="s">
        <v>1886</v>
      </c>
      <c r="D4166" s="13" t="s">
        <v>70</v>
      </c>
      <c r="E4166" s="13" t="s">
        <v>577</v>
      </c>
      <c r="F4166" s="13" t="s">
        <v>70</v>
      </c>
      <c r="G4166" s="13" t="s">
        <v>1469</v>
      </c>
      <c r="H4166" s="36">
        <v>3</v>
      </c>
    </row>
    <row r="4167" spans="1:8">
      <c r="A4167" s="23">
        <v>2021</v>
      </c>
      <c r="B4167" s="23" t="s">
        <v>2367</v>
      </c>
      <c r="C4167" s="23" t="s">
        <v>1886</v>
      </c>
      <c r="D4167" s="13" t="s">
        <v>70</v>
      </c>
      <c r="E4167" s="13" t="s">
        <v>577</v>
      </c>
      <c r="F4167" s="13" t="s">
        <v>14</v>
      </c>
      <c r="G4167" s="13" t="s">
        <v>1476</v>
      </c>
      <c r="H4167" s="36">
        <v>1</v>
      </c>
    </row>
    <row r="4168" spans="1:8">
      <c r="A4168" s="23">
        <v>2021</v>
      </c>
      <c r="B4168" s="23" t="s">
        <v>2367</v>
      </c>
      <c r="C4168" s="23" t="s">
        <v>1886</v>
      </c>
      <c r="D4168" s="13" t="s">
        <v>70</v>
      </c>
      <c r="E4168" s="13" t="s">
        <v>577</v>
      </c>
      <c r="F4168" s="13" t="s">
        <v>164</v>
      </c>
      <c r="G4168" s="13" t="s">
        <v>584</v>
      </c>
      <c r="H4168" s="36">
        <v>3</v>
      </c>
    </row>
    <row r="4169" spans="1:8">
      <c r="A4169" s="23">
        <v>2021</v>
      </c>
      <c r="B4169" s="23" t="s">
        <v>2367</v>
      </c>
      <c r="C4169" s="23" t="s">
        <v>1886</v>
      </c>
      <c r="D4169" s="13" t="s">
        <v>70</v>
      </c>
      <c r="E4169" s="13" t="s">
        <v>577</v>
      </c>
      <c r="F4169" s="13" t="s">
        <v>70</v>
      </c>
      <c r="G4169" s="13" t="s">
        <v>1478</v>
      </c>
      <c r="H4169" s="36">
        <v>2</v>
      </c>
    </row>
    <row r="4170" spans="1:8">
      <c r="A4170" s="23">
        <v>2021</v>
      </c>
      <c r="B4170" s="23" t="s">
        <v>2367</v>
      </c>
      <c r="C4170" s="23" t="s">
        <v>1886</v>
      </c>
      <c r="D4170" s="13" t="s">
        <v>70</v>
      </c>
      <c r="E4170" s="13" t="s">
        <v>577</v>
      </c>
      <c r="F4170" s="13" t="s">
        <v>76</v>
      </c>
      <c r="G4170" s="13" t="s">
        <v>77</v>
      </c>
      <c r="H4170" s="36">
        <v>1</v>
      </c>
    </row>
    <row r="4171" spans="1:8">
      <c r="A4171" s="23">
        <v>2021</v>
      </c>
      <c r="B4171" s="23" t="s">
        <v>2367</v>
      </c>
      <c r="C4171" s="23" t="s">
        <v>1886</v>
      </c>
      <c r="D4171" s="13" t="s">
        <v>70</v>
      </c>
      <c r="E4171" s="13" t="s">
        <v>1466</v>
      </c>
      <c r="F4171" s="13" t="s">
        <v>70</v>
      </c>
      <c r="G4171" s="13" t="s">
        <v>577</v>
      </c>
      <c r="H4171" s="36">
        <v>2</v>
      </c>
    </row>
    <row r="4172" spans="1:8">
      <c r="A4172" s="23">
        <v>2021</v>
      </c>
      <c r="B4172" s="23" t="s">
        <v>2367</v>
      </c>
      <c r="C4172" s="23" t="s">
        <v>1886</v>
      </c>
      <c r="D4172" s="13" t="s">
        <v>70</v>
      </c>
      <c r="E4172" s="13" t="s">
        <v>1466</v>
      </c>
      <c r="F4172" s="13" t="s">
        <v>10</v>
      </c>
      <c r="G4172" s="13" t="s">
        <v>1455</v>
      </c>
      <c r="H4172" s="36">
        <v>6</v>
      </c>
    </row>
    <row r="4173" spans="1:8">
      <c r="A4173" s="23">
        <v>2021</v>
      </c>
      <c r="B4173" s="23" t="s">
        <v>2367</v>
      </c>
      <c r="C4173" s="23" t="s">
        <v>1886</v>
      </c>
      <c r="D4173" s="13" t="s">
        <v>70</v>
      </c>
      <c r="E4173" s="13" t="s">
        <v>1466</v>
      </c>
      <c r="F4173" s="13" t="s">
        <v>60</v>
      </c>
      <c r="G4173" s="13" t="s">
        <v>1458</v>
      </c>
      <c r="H4173" s="36">
        <v>4</v>
      </c>
    </row>
    <row r="4174" spans="1:8">
      <c r="A4174" s="23">
        <v>2021</v>
      </c>
      <c r="B4174" s="23" t="s">
        <v>2367</v>
      </c>
      <c r="C4174" s="23" t="s">
        <v>1886</v>
      </c>
      <c r="D4174" s="13" t="s">
        <v>70</v>
      </c>
      <c r="E4174" s="13" t="s">
        <v>1466</v>
      </c>
      <c r="F4174" s="13" t="s">
        <v>76</v>
      </c>
      <c r="G4174" s="13" t="s">
        <v>1459</v>
      </c>
      <c r="H4174" s="36">
        <v>3</v>
      </c>
    </row>
    <row r="4175" spans="1:8">
      <c r="A4175" s="23">
        <v>2021</v>
      </c>
      <c r="B4175" s="23" t="s">
        <v>2367</v>
      </c>
      <c r="C4175" s="23" t="s">
        <v>1886</v>
      </c>
      <c r="D4175" s="13" t="s">
        <v>70</v>
      </c>
      <c r="E4175" s="13" t="s">
        <v>1466</v>
      </c>
      <c r="F4175" s="13" t="s">
        <v>23</v>
      </c>
      <c r="G4175" s="13" t="s">
        <v>1464</v>
      </c>
      <c r="H4175" s="36">
        <v>1</v>
      </c>
    </row>
    <row r="4176" spans="1:8">
      <c r="A4176" s="23">
        <v>2021</v>
      </c>
      <c r="B4176" s="23" t="s">
        <v>2367</v>
      </c>
      <c r="C4176" s="23" t="s">
        <v>1886</v>
      </c>
      <c r="D4176" s="13" t="s">
        <v>70</v>
      </c>
      <c r="E4176" s="13" t="s">
        <v>1466</v>
      </c>
      <c r="F4176" s="13" t="s">
        <v>100</v>
      </c>
      <c r="G4176" s="13" t="s">
        <v>1468</v>
      </c>
      <c r="H4176" s="36">
        <v>10</v>
      </c>
    </row>
    <row r="4177" spans="1:8">
      <c r="A4177" s="23">
        <v>2021</v>
      </c>
      <c r="B4177" s="23" t="s">
        <v>2367</v>
      </c>
      <c r="C4177" s="23" t="s">
        <v>1886</v>
      </c>
      <c r="D4177" s="13" t="s">
        <v>70</v>
      </c>
      <c r="E4177" s="13" t="s">
        <v>1466</v>
      </c>
      <c r="F4177" s="13" t="s">
        <v>70</v>
      </c>
      <c r="G4177" s="13" t="s">
        <v>1469</v>
      </c>
      <c r="H4177" s="36">
        <v>3</v>
      </c>
    </row>
    <row r="4178" spans="1:8">
      <c r="A4178" s="23">
        <v>2021</v>
      </c>
      <c r="B4178" s="23" t="s">
        <v>2367</v>
      </c>
      <c r="C4178" s="23" t="s">
        <v>1886</v>
      </c>
      <c r="D4178" s="13" t="s">
        <v>70</v>
      </c>
      <c r="E4178" s="13" t="s">
        <v>1466</v>
      </c>
      <c r="F4178" s="13" t="s">
        <v>14</v>
      </c>
      <c r="G4178" s="13" t="s">
        <v>1474</v>
      </c>
      <c r="H4178" s="36">
        <v>1</v>
      </c>
    </row>
    <row r="4179" spans="1:8">
      <c r="A4179" s="23">
        <v>2021</v>
      </c>
      <c r="B4179" s="23" t="s">
        <v>2367</v>
      </c>
      <c r="C4179" s="23" t="s">
        <v>1886</v>
      </c>
      <c r="D4179" s="13" t="s">
        <v>70</v>
      </c>
      <c r="E4179" s="13" t="s">
        <v>1466</v>
      </c>
      <c r="F4179" s="13" t="s">
        <v>164</v>
      </c>
      <c r="G4179" s="13" t="s">
        <v>584</v>
      </c>
      <c r="H4179" s="36">
        <v>1</v>
      </c>
    </row>
    <row r="4180" spans="1:8">
      <c r="A4180" s="23">
        <v>2021</v>
      </c>
      <c r="B4180" s="23" t="s">
        <v>2367</v>
      </c>
      <c r="C4180" s="23" t="s">
        <v>1886</v>
      </c>
      <c r="D4180" s="13" t="s">
        <v>70</v>
      </c>
      <c r="E4180" s="13" t="s">
        <v>1466</v>
      </c>
      <c r="F4180" s="13" t="s">
        <v>70</v>
      </c>
      <c r="G4180" s="13" t="s">
        <v>1478</v>
      </c>
      <c r="H4180" s="36">
        <v>1</v>
      </c>
    </row>
    <row r="4181" spans="1:8">
      <c r="A4181" s="23">
        <v>2021</v>
      </c>
      <c r="B4181" s="23" t="s">
        <v>2367</v>
      </c>
      <c r="C4181" s="23" t="s">
        <v>1886</v>
      </c>
      <c r="D4181" s="13" t="s">
        <v>70</v>
      </c>
      <c r="E4181" s="13" t="s">
        <v>1466</v>
      </c>
      <c r="F4181" s="13" t="s">
        <v>167</v>
      </c>
      <c r="G4181" s="13" t="s">
        <v>1479</v>
      </c>
      <c r="H4181" s="36">
        <v>1</v>
      </c>
    </row>
    <row r="4182" spans="1:8">
      <c r="A4182" s="23">
        <v>2021</v>
      </c>
      <c r="B4182" s="23" t="s">
        <v>2367</v>
      </c>
      <c r="C4182" s="23" t="s">
        <v>1886</v>
      </c>
      <c r="D4182" s="13" t="s">
        <v>70</v>
      </c>
      <c r="E4182" s="13" t="s">
        <v>1466</v>
      </c>
      <c r="F4182" s="13" t="s">
        <v>76</v>
      </c>
      <c r="G4182" s="13" t="s">
        <v>77</v>
      </c>
      <c r="H4182" s="36">
        <v>2</v>
      </c>
    </row>
    <row r="4183" spans="1:8">
      <c r="A4183" s="23">
        <v>2021</v>
      </c>
      <c r="B4183" s="23" t="s">
        <v>2367</v>
      </c>
      <c r="C4183" s="23" t="s">
        <v>1886</v>
      </c>
      <c r="D4183" s="13" t="s">
        <v>70</v>
      </c>
      <c r="E4183" s="13" t="s">
        <v>1469</v>
      </c>
      <c r="F4183" s="13" t="s">
        <v>76</v>
      </c>
      <c r="G4183" s="13" t="s">
        <v>1459</v>
      </c>
      <c r="H4183" s="36">
        <v>1</v>
      </c>
    </row>
    <row r="4184" spans="1:8">
      <c r="A4184" s="23">
        <v>2021</v>
      </c>
      <c r="B4184" s="23" t="s">
        <v>2367</v>
      </c>
      <c r="C4184" s="23" t="s">
        <v>1886</v>
      </c>
      <c r="D4184" s="13" t="s">
        <v>70</v>
      </c>
      <c r="E4184" s="13" t="s">
        <v>1469</v>
      </c>
      <c r="F4184" s="13" t="s">
        <v>100</v>
      </c>
      <c r="G4184" s="13" t="s">
        <v>1468</v>
      </c>
      <c r="H4184" s="36">
        <v>1</v>
      </c>
    </row>
    <row r="4185" spans="1:8">
      <c r="A4185" s="23">
        <v>2021</v>
      </c>
      <c r="B4185" s="23" t="s">
        <v>2367</v>
      </c>
      <c r="C4185" s="23" t="s">
        <v>1886</v>
      </c>
      <c r="D4185" s="13" t="s">
        <v>70</v>
      </c>
      <c r="E4185" s="13" t="s">
        <v>1469</v>
      </c>
      <c r="F4185" s="13" t="s">
        <v>60</v>
      </c>
      <c r="G4185" s="13" t="s">
        <v>1477</v>
      </c>
      <c r="H4185" s="36">
        <v>1</v>
      </c>
    </row>
    <row r="4186" spans="1:8">
      <c r="A4186" s="23">
        <v>2021</v>
      </c>
      <c r="B4186" s="23" t="s">
        <v>2367</v>
      </c>
      <c r="C4186" s="23" t="s">
        <v>1886</v>
      </c>
      <c r="D4186" s="13" t="s">
        <v>70</v>
      </c>
      <c r="E4186" s="13" t="s">
        <v>1469</v>
      </c>
      <c r="F4186" s="13" t="s">
        <v>70</v>
      </c>
      <c r="G4186" s="13" t="s">
        <v>1478</v>
      </c>
      <c r="H4186" s="36">
        <v>2</v>
      </c>
    </row>
    <row r="4187" spans="1:8">
      <c r="A4187" s="23">
        <v>2021</v>
      </c>
      <c r="B4187" s="23" t="s">
        <v>2367</v>
      </c>
      <c r="C4187" s="23" t="s">
        <v>1886</v>
      </c>
      <c r="D4187" s="13" t="s">
        <v>70</v>
      </c>
      <c r="E4187" s="13" t="s">
        <v>1469</v>
      </c>
      <c r="F4187" s="13" t="s">
        <v>167</v>
      </c>
      <c r="G4187" s="13" t="s">
        <v>1479</v>
      </c>
      <c r="H4187" s="36">
        <v>1</v>
      </c>
    </row>
    <row r="4188" spans="1:8">
      <c r="A4188" s="23">
        <v>2021</v>
      </c>
      <c r="B4188" s="23" t="s">
        <v>2367</v>
      </c>
      <c r="C4188" s="23" t="s">
        <v>1886</v>
      </c>
      <c r="D4188" s="13" t="s">
        <v>70</v>
      </c>
      <c r="E4188" s="13" t="s">
        <v>1469</v>
      </c>
      <c r="F4188" s="13" t="s">
        <v>76</v>
      </c>
      <c r="G4188" s="13" t="s">
        <v>77</v>
      </c>
      <c r="H4188" s="36">
        <v>2</v>
      </c>
    </row>
    <row r="4189" spans="1:8">
      <c r="A4189" s="23">
        <v>2021</v>
      </c>
      <c r="B4189" s="23" t="s">
        <v>2367</v>
      </c>
      <c r="C4189" s="23" t="s">
        <v>1886</v>
      </c>
      <c r="D4189" s="13" t="s">
        <v>70</v>
      </c>
      <c r="E4189" s="13" t="s">
        <v>1478</v>
      </c>
      <c r="F4189" s="13" t="s">
        <v>70</v>
      </c>
      <c r="G4189" s="13" t="s">
        <v>577</v>
      </c>
      <c r="H4189" s="36">
        <v>1</v>
      </c>
    </row>
    <row r="4190" spans="1:8">
      <c r="A4190" s="23">
        <v>2021</v>
      </c>
      <c r="B4190" s="23" t="s">
        <v>2367</v>
      </c>
      <c r="C4190" s="23" t="s">
        <v>1886</v>
      </c>
      <c r="D4190" s="13" t="s">
        <v>70</v>
      </c>
      <c r="E4190" s="13" t="s">
        <v>1478</v>
      </c>
      <c r="F4190" s="13" t="s">
        <v>10</v>
      </c>
      <c r="G4190" s="13" t="s">
        <v>1454</v>
      </c>
      <c r="H4190" s="36">
        <v>1</v>
      </c>
    </row>
    <row r="4191" spans="1:8">
      <c r="A4191" s="23">
        <v>2021</v>
      </c>
      <c r="B4191" s="23" t="s">
        <v>2367</v>
      </c>
      <c r="C4191" s="23" t="s">
        <v>1886</v>
      </c>
      <c r="D4191" s="13" t="s">
        <v>70</v>
      </c>
      <c r="E4191" s="13" t="s">
        <v>1478</v>
      </c>
      <c r="F4191" s="13" t="s">
        <v>10</v>
      </c>
      <c r="G4191" s="13" t="s">
        <v>1455</v>
      </c>
      <c r="H4191" s="36">
        <v>1</v>
      </c>
    </row>
    <row r="4192" spans="1:8">
      <c r="A4192" s="23">
        <v>2021</v>
      </c>
      <c r="B4192" s="23" t="s">
        <v>2367</v>
      </c>
      <c r="C4192" s="23" t="s">
        <v>1886</v>
      </c>
      <c r="D4192" s="13" t="s">
        <v>70</v>
      </c>
      <c r="E4192" s="13" t="s">
        <v>1478</v>
      </c>
      <c r="F4192" s="13" t="s">
        <v>60</v>
      </c>
      <c r="G4192" s="13" t="s">
        <v>1458</v>
      </c>
      <c r="H4192" s="36">
        <v>3</v>
      </c>
    </row>
    <row r="4193" spans="1:8">
      <c r="A4193" s="23">
        <v>2021</v>
      </c>
      <c r="B4193" s="23" t="s">
        <v>2367</v>
      </c>
      <c r="C4193" s="23" t="s">
        <v>1886</v>
      </c>
      <c r="D4193" s="13" t="s">
        <v>70</v>
      </c>
      <c r="E4193" s="13" t="s">
        <v>1478</v>
      </c>
      <c r="F4193" s="13" t="s">
        <v>41</v>
      </c>
      <c r="G4193" s="13" t="s">
        <v>1461</v>
      </c>
      <c r="H4193" s="36">
        <v>1</v>
      </c>
    </row>
    <row r="4194" spans="1:8">
      <c r="A4194" s="23">
        <v>2021</v>
      </c>
      <c r="B4194" s="23" t="s">
        <v>2367</v>
      </c>
      <c r="C4194" s="23" t="s">
        <v>1886</v>
      </c>
      <c r="D4194" s="13" t="s">
        <v>70</v>
      </c>
      <c r="E4194" s="13" t="s">
        <v>1478</v>
      </c>
      <c r="F4194" s="13" t="s">
        <v>23</v>
      </c>
      <c r="G4194" s="13" t="s">
        <v>1464</v>
      </c>
      <c r="H4194" s="36">
        <v>2</v>
      </c>
    </row>
    <row r="4195" spans="1:8">
      <c r="A4195" s="23">
        <v>2021</v>
      </c>
      <c r="B4195" s="23" t="s">
        <v>2367</v>
      </c>
      <c r="C4195" s="23" t="s">
        <v>1886</v>
      </c>
      <c r="D4195" s="13" t="s">
        <v>70</v>
      </c>
      <c r="E4195" s="13" t="s">
        <v>1478</v>
      </c>
      <c r="F4195" s="13" t="s">
        <v>10</v>
      </c>
      <c r="G4195" s="13" t="s">
        <v>1467</v>
      </c>
      <c r="H4195" s="36">
        <v>2</v>
      </c>
    </row>
    <row r="4196" spans="1:8">
      <c r="A4196" s="23">
        <v>2021</v>
      </c>
      <c r="B4196" s="23" t="s">
        <v>2367</v>
      </c>
      <c r="C4196" s="23" t="s">
        <v>1886</v>
      </c>
      <c r="D4196" s="13" t="s">
        <v>70</v>
      </c>
      <c r="E4196" s="13" t="s">
        <v>1478</v>
      </c>
      <c r="F4196" s="13" t="s">
        <v>100</v>
      </c>
      <c r="G4196" s="13" t="s">
        <v>1468</v>
      </c>
      <c r="H4196" s="36">
        <v>1</v>
      </c>
    </row>
    <row r="4197" spans="1:8">
      <c r="A4197" s="23">
        <v>2021</v>
      </c>
      <c r="B4197" s="23" t="s">
        <v>2367</v>
      </c>
      <c r="C4197" s="23" t="s">
        <v>1886</v>
      </c>
      <c r="D4197" s="13" t="s">
        <v>70</v>
      </c>
      <c r="E4197" s="13" t="s">
        <v>1478</v>
      </c>
      <c r="F4197" s="13" t="s">
        <v>70</v>
      </c>
      <c r="G4197" s="13" t="s">
        <v>1469</v>
      </c>
      <c r="H4197" s="36">
        <v>2</v>
      </c>
    </row>
    <row r="4198" spans="1:8">
      <c r="A4198" s="23">
        <v>2021</v>
      </c>
      <c r="B4198" s="23" t="s">
        <v>2367</v>
      </c>
      <c r="C4198" s="23" t="s">
        <v>1886</v>
      </c>
      <c r="D4198" s="13" t="s">
        <v>70</v>
      </c>
      <c r="E4198" s="13" t="s">
        <v>1478</v>
      </c>
      <c r="F4198" s="13" t="s">
        <v>164</v>
      </c>
      <c r="G4198" s="13" t="s">
        <v>584</v>
      </c>
      <c r="H4198" s="36">
        <v>2</v>
      </c>
    </row>
    <row r="4199" spans="1:8">
      <c r="A4199" s="23">
        <v>2021</v>
      </c>
      <c r="B4199" s="23" t="s">
        <v>2367</v>
      </c>
      <c r="C4199" s="23" t="s">
        <v>1886</v>
      </c>
      <c r="D4199" s="13" t="s">
        <v>70</v>
      </c>
      <c r="E4199" s="13" t="s">
        <v>1478</v>
      </c>
      <c r="F4199" s="13" t="s">
        <v>60</v>
      </c>
      <c r="G4199" s="13" t="s">
        <v>1477</v>
      </c>
      <c r="H4199" s="36">
        <v>1</v>
      </c>
    </row>
    <row r="4200" spans="1:8">
      <c r="A4200" s="23">
        <v>2021</v>
      </c>
      <c r="B4200" s="23" t="s">
        <v>2367</v>
      </c>
      <c r="C4200" s="23" t="s">
        <v>1886</v>
      </c>
      <c r="D4200" s="13" t="s">
        <v>76</v>
      </c>
      <c r="E4200" s="13" t="s">
        <v>2395</v>
      </c>
      <c r="F4200" s="13" t="s">
        <v>23</v>
      </c>
      <c r="G4200" s="13" t="s">
        <v>1453</v>
      </c>
      <c r="H4200" s="36">
        <v>1</v>
      </c>
    </row>
    <row r="4201" spans="1:8">
      <c r="A4201" s="23">
        <v>2021</v>
      </c>
      <c r="B4201" s="23" t="s">
        <v>2367</v>
      </c>
      <c r="C4201" s="23" t="s">
        <v>1886</v>
      </c>
      <c r="D4201" s="13" t="s">
        <v>76</v>
      </c>
      <c r="E4201" s="13" t="s">
        <v>2395</v>
      </c>
      <c r="F4201" s="13" t="s">
        <v>70</v>
      </c>
      <c r="G4201" s="13" t="s">
        <v>1469</v>
      </c>
      <c r="H4201" s="36">
        <v>1</v>
      </c>
    </row>
    <row r="4202" spans="1:8">
      <c r="A4202" s="23">
        <v>2021</v>
      </c>
      <c r="B4202" s="23" t="s">
        <v>2367</v>
      </c>
      <c r="C4202" s="23" t="s">
        <v>1886</v>
      </c>
      <c r="D4202" s="13" t="s">
        <v>76</v>
      </c>
      <c r="E4202" s="13" t="s">
        <v>2395</v>
      </c>
      <c r="F4202" s="13" t="s">
        <v>76</v>
      </c>
      <c r="G4202" s="13" t="s">
        <v>77</v>
      </c>
      <c r="H4202" s="36">
        <v>1</v>
      </c>
    </row>
    <row r="4203" spans="1:8">
      <c r="A4203" s="23">
        <v>2021</v>
      </c>
      <c r="B4203" s="23" t="s">
        <v>2367</v>
      </c>
      <c r="C4203" s="23" t="s">
        <v>1886</v>
      </c>
      <c r="D4203" s="13" t="s">
        <v>76</v>
      </c>
      <c r="E4203" s="13" t="s">
        <v>1459</v>
      </c>
      <c r="F4203" s="13" t="s">
        <v>23</v>
      </c>
      <c r="G4203" s="13" t="s">
        <v>1453</v>
      </c>
      <c r="H4203" s="36">
        <v>59</v>
      </c>
    </row>
    <row r="4204" spans="1:8">
      <c r="A4204" s="23">
        <v>2021</v>
      </c>
      <c r="B4204" s="23" t="s">
        <v>2367</v>
      </c>
      <c r="C4204" s="23" t="s">
        <v>1886</v>
      </c>
      <c r="D4204" s="13" t="s">
        <v>76</v>
      </c>
      <c r="E4204" s="13" t="s">
        <v>1459</v>
      </c>
      <c r="F4204" s="13" t="s">
        <v>70</v>
      </c>
      <c r="G4204" s="13" t="s">
        <v>577</v>
      </c>
      <c r="H4204" s="36">
        <v>4</v>
      </c>
    </row>
    <row r="4205" spans="1:8">
      <c r="A4205" s="23">
        <v>2021</v>
      </c>
      <c r="B4205" s="23" t="s">
        <v>2367</v>
      </c>
      <c r="C4205" s="23" t="s">
        <v>1886</v>
      </c>
      <c r="D4205" s="13" t="s">
        <v>76</v>
      </c>
      <c r="E4205" s="13" t="s">
        <v>1459</v>
      </c>
      <c r="F4205" s="13" t="s">
        <v>10</v>
      </c>
      <c r="G4205" s="13" t="s">
        <v>1454</v>
      </c>
      <c r="H4205" s="36">
        <v>24</v>
      </c>
    </row>
    <row r="4206" spans="1:8">
      <c r="A4206" s="23">
        <v>2021</v>
      </c>
      <c r="B4206" s="23" t="s">
        <v>2367</v>
      </c>
      <c r="C4206" s="23" t="s">
        <v>1886</v>
      </c>
      <c r="D4206" s="13" t="s">
        <v>76</v>
      </c>
      <c r="E4206" s="13" t="s">
        <v>1459</v>
      </c>
      <c r="F4206" s="13" t="s">
        <v>10</v>
      </c>
      <c r="G4206" s="13" t="s">
        <v>1455</v>
      </c>
      <c r="H4206" s="36">
        <v>17</v>
      </c>
    </row>
    <row r="4207" spans="1:8">
      <c r="A4207" s="23">
        <v>2021</v>
      </c>
      <c r="B4207" s="23" t="s">
        <v>2367</v>
      </c>
      <c r="C4207" s="23" t="s">
        <v>1886</v>
      </c>
      <c r="D4207" s="13" t="s">
        <v>76</v>
      </c>
      <c r="E4207" s="13" t="s">
        <v>1459</v>
      </c>
      <c r="F4207" s="13" t="s">
        <v>104</v>
      </c>
      <c r="G4207" s="13" t="s">
        <v>5710</v>
      </c>
      <c r="H4207" s="36">
        <v>1</v>
      </c>
    </row>
    <row r="4208" spans="1:8">
      <c r="A4208" s="23">
        <v>2021</v>
      </c>
      <c r="B4208" s="23" t="s">
        <v>2367</v>
      </c>
      <c r="C4208" s="23" t="s">
        <v>1886</v>
      </c>
      <c r="D4208" s="13" t="s">
        <v>76</v>
      </c>
      <c r="E4208" s="13" t="s">
        <v>1459</v>
      </c>
      <c r="F4208" s="13" t="s">
        <v>60</v>
      </c>
      <c r="G4208" s="13" t="s">
        <v>1458</v>
      </c>
      <c r="H4208" s="36">
        <v>37</v>
      </c>
    </row>
    <row r="4209" spans="1:8">
      <c r="A4209" s="23">
        <v>2021</v>
      </c>
      <c r="B4209" s="23" t="s">
        <v>2367</v>
      </c>
      <c r="C4209" s="23" t="s">
        <v>1886</v>
      </c>
      <c r="D4209" s="13" t="s">
        <v>76</v>
      </c>
      <c r="E4209" s="13" t="s">
        <v>1459</v>
      </c>
      <c r="F4209" s="13" t="s">
        <v>41</v>
      </c>
      <c r="G4209" s="13" t="s">
        <v>1461</v>
      </c>
      <c r="H4209" s="36">
        <v>5</v>
      </c>
    </row>
    <row r="4210" spans="1:8">
      <c r="A4210" s="23">
        <v>2021</v>
      </c>
      <c r="B4210" s="23" t="s">
        <v>2367</v>
      </c>
      <c r="C4210" s="23" t="s">
        <v>1886</v>
      </c>
      <c r="D4210" s="13" t="s">
        <v>76</v>
      </c>
      <c r="E4210" s="13" t="s">
        <v>1459</v>
      </c>
      <c r="F4210" s="13" t="s">
        <v>5</v>
      </c>
      <c r="G4210" s="13" t="s">
        <v>1462</v>
      </c>
      <c r="H4210" s="36">
        <v>14</v>
      </c>
    </row>
    <row r="4211" spans="1:8">
      <c r="A4211" s="23">
        <v>2021</v>
      </c>
      <c r="B4211" s="23" t="s">
        <v>2367</v>
      </c>
      <c r="C4211" s="23" t="s">
        <v>1886</v>
      </c>
      <c r="D4211" s="13" t="s">
        <v>76</v>
      </c>
      <c r="E4211" s="13" t="s">
        <v>1459</v>
      </c>
      <c r="F4211" s="13" t="s">
        <v>94</v>
      </c>
      <c r="G4211" s="13" t="s">
        <v>1463</v>
      </c>
      <c r="H4211" s="36">
        <v>1</v>
      </c>
    </row>
    <row r="4212" spans="1:8">
      <c r="A4212" s="23">
        <v>2021</v>
      </c>
      <c r="B4212" s="23" t="s">
        <v>2367</v>
      </c>
      <c r="C4212" s="23" t="s">
        <v>1886</v>
      </c>
      <c r="D4212" s="13" t="s">
        <v>76</v>
      </c>
      <c r="E4212" s="13" t="s">
        <v>1459</v>
      </c>
      <c r="F4212" s="13" t="s">
        <v>23</v>
      </c>
      <c r="G4212" s="13" t="s">
        <v>1464</v>
      </c>
      <c r="H4212" s="36">
        <v>4</v>
      </c>
    </row>
    <row r="4213" spans="1:8">
      <c r="A4213" s="23">
        <v>2021</v>
      </c>
      <c r="B4213" s="23" t="s">
        <v>2367</v>
      </c>
      <c r="C4213" s="23" t="s">
        <v>1886</v>
      </c>
      <c r="D4213" s="13" t="s">
        <v>76</v>
      </c>
      <c r="E4213" s="13" t="s">
        <v>1459</v>
      </c>
      <c r="F4213" s="13" t="s">
        <v>70</v>
      </c>
      <c r="G4213" s="13" t="s">
        <v>1466</v>
      </c>
      <c r="H4213" s="36">
        <v>16</v>
      </c>
    </row>
    <row r="4214" spans="1:8">
      <c r="A4214" s="23">
        <v>2021</v>
      </c>
      <c r="B4214" s="23" t="s">
        <v>2367</v>
      </c>
      <c r="C4214" s="23" t="s">
        <v>1886</v>
      </c>
      <c r="D4214" s="13" t="s">
        <v>76</v>
      </c>
      <c r="E4214" s="13" t="s">
        <v>1459</v>
      </c>
      <c r="F4214" s="13" t="s">
        <v>10</v>
      </c>
      <c r="G4214" s="13" t="s">
        <v>1467</v>
      </c>
      <c r="H4214" s="36">
        <v>1</v>
      </c>
    </row>
    <row r="4215" spans="1:8">
      <c r="A4215" s="23">
        <v>2021</v>
      </c>
      <c r="B4215" s="23" t="s">
        <v>2367</v>
      </c>
      <c r="C4215" s="23" t="s">
        <v>1886</v>
      </c>
      <c r="D4215" s="13" t="s">
        <v>76</v>
      </c>
      <c r="E4215" s="13" t="s">
        <v>1459</v>
      </c>
      <c r="F4215" s="13" t="s">
        <v>100</v>
      </c>
      <c r="G4215" s="13" t="s">
        <v>1468</v>
      </c>
      <c r="H4215" s="36">
        <v>2</v>
      </c>
    </row>
    <row r="4216" spans="1:8">
      <c r="A4216" s="23">
        <v>2021</v>
      </c>
      <c r="B4216" s="23" t="s">
        <v>2367</v>
      </c>
      <c r="C4216" s="23" t="s">
        <v>1886</v>
      </c>
      <c r="D4216" s="13" t="s">
        <v>76</v>
      </c>
      <c r="E4216" s="13" t="s">
        <v>1459</v>
      </c>
      <c r="F4216" s="13" t="s">
        <v>23</v>
      </c>
      <c r="G4216" s="13" t="s">
        <v>3873</v>
      </c>
      <c r="H4216" s="36">
        <v>1</v>
      </c>
    </row>
    <row r="4217" spans="1:8">
      <c r="A4217" s="23">
        <v>2021</v>
      </c>
      <c r="B4217" s="23" t="s">
        <v>2367</v>
      </c>
      <c r="C4217" s="23" t="s">
        <v>1886</v>
      </c>
      <c r="D4217" s="13" t="s">
        <v>76</v>
      </c>
      <c r="E4217" s="13" t="s">
        <v>1459</v>
      </c>
      <c r="F4217" s="13" t="s">
        <v>70</v>
      </c>
      <c r="G4217" s="13" t="s">
        <v>1469</v>
      </c>
      <c r="H4217" s="36">
        <v>10</v>
      </c>
    </row>
    <row r="4218" spans="1:8">
      <c r="A4218" s="23">
        <v>2021</v>
      </c>
      <c r="B4218" s="23" t="s">
        <v>2367</v>
      </c>
      <c r="C4218" s="23" t="s">
        <v>1886</v>
      </c>
      <c r="D4218" s="13" t="s">
        <v>76</v>
      </c>
      <c r="E4218" s="13" t="s">
        <v>1459</v>
      </c>
      <c r="F4218" s="13" t="s">
        <v>104</v>
      </c>
      <c r="G4218" s="13" t="s">
        <v>1470</v>
      </c>
      <c r="H4218" s="36">
        <v>1</v>
      </c>
    </row>
    <row r="4219" spans="1:8">
      <c r="A4219" s="23">
        <v>2021</v>
      </c>
      <c r="B4219" s="23" t="s">
        <v>2367</v>
      </c>
      <c r="C4219" s="23" t="s">
        <v>1886</v>
      </c>
      <c r="D4219" s="13" t="s">
        <v>76</v>
      </c>
      <c r="E4219" s="13" t="s">
        <v>1459</v>
      </c>
      <c r="F4219" s="13" t="s">
        <v>104</v>
      </c>
      <c r="G4219" s="13" t="s">
        <v>1472</v>
      </c>
      <c r="H4219" s="36">
        <v>1</v>
      </c>
    </row>
    <row r="4220" spans="1:8">
      <c r="A4220" s="23">
        <v>2021</v>
      </c>
      <c r="B4220" s="23" t="s">
        <v>2367</v>
      </c>
      <c r="C4220" s="23" t="s">
        <v>1886</v>
      </c>
      <c r="D4220" s="13" t="s">
        <v>76</v>
      </c>
      <c r="E4220" s="13" t="s">
        <v>1459</v>
      </c>
      <c r="F4220" s="13" t="s">
        <v>164</v>
      </c>
      <c r="G4220" s="13" t="s">
        <v>584</v>
      </c>
      <c r="H4220" s="36">
        <v>21</v>
      </c>
    </row>
    <row r="4221" spans="1:8">
      <c r="A4221" s="23">
        <v>2021</v>
      </c>
      <c r="B4221" s="23" t="s">
        <v>2367</v>
      </c>
      <c r="C4221" s="23" t="s">
        <v>1886</v>
      </c>
      <c r="D4221" s="13" t="s">
        <v>76</v>
      </c>
      <c r="E4221" s="13" t="s">
        <v>1459</v>
      </c>
      <c r="F4221" s="13" t="s">
        <v>60</v>
      </c>
      <c r="G4221" s="13" t="s">
        <v>1477</v>
      </c>
      <c r="H4221" s="36">
        <v>29</v>
      </c>
    </row>
    <row r="4222" spans="1:8">
      <c r="A4222" s="23">
        <v>2021</v>
      </c>
      <c r="B4222" s="23" t="s">
        <v>2367</v>
      </c>
      <c r="C4222" s="23" t="s">
        <v>1886</v>
      </c>
      <c r="D4222" s="13" t="s">
        <v>76</v>
      </c>
      <c r="E4222" s="13" t="s">
        <v>1459</v>
      </c>
      <c r="F4222" s="13" t="s">
        <v>70</v>
      </c>
      <c r="G4222" s="13" t="s">
        <v>1478</v>
      </c>
      <c r="H4222" s="36">
        <v>4</v>
      </c>
    </row>
    <row r="4223" spans="1:8">
      <c r="A4223" s="23">
        <v>2021</v>
      </c>
      <c r="B4223" s="23" t="s">
        <v>2367</v>
      </c>
      <c r="C4223" s="23" t="s">
        <v>1886</v>
      </c>
      <c r="D4223" s="13" t="s">
        <v>76</v>
      </c>
      <c r="E4223" s="13" t="s">
        <v>1459</v>
      </c>
      <c r="F4223" s="13" t="s">
        <v>167</v>
      </c>
      <c r="G4223" s="13" t="s">
        <v>1479</v>
      </c>
      <c r="H4223" s="36">
        <v>1</v>
      </c>
    </row>
    <row r="4224" spans="1:8">
      <c r="A4224" s="23">
        <v>2021</v>
      </c>
      <c r="B4224" s="23" t="s">
        <v>2367</v>
      </c>
      <c r="C4224" s="23" t="s">
        <v>1886</v>
      </c>
      <c r="D4224" s="13" t="s">
        <v>76</v>
      </c>
      <c r="E4224" s="13" t="s">
        <v>1459</v>
      </c>
      <c r="F4224" s="13" t="s">
        <v>86</v>
      </c>
      <c r="G4224" s="13" t="s">
        <v>6698</v>
      </c>
      <c r="H4224" s="36">
        <v>1</v>
      </c>
    </row>
    <row r="4225" spans="1:8">
      <c r="A4225" s="23">
        <v>2021</v>
      </c>
      <c r="B4225" s="23" t="s">
        <v>2367</v>
      </c>
      <c r="C4225" s="23" t="s">
        <v>1886</v>
      </c>
      <c r="D4225" s="13" t="s">
        <v>76</v>
      </c>
      <c r="E4225" s="13" t="s">
        <v>1459</v>
      </c>
      <c r="F4225" s="13" t="s">
        <v>76</v>
      </c>
      <c r="G4225" s="13" t="s">
        <v>77</v>
      </c>
      <c r="H4225" s="36">
        <v>6</v>
      </c>
    </row>
    <row r="4226" spans="1:8">
      <c r="A4226" s="23">
        <v>2021</v>
      </c>
      <c r="B4226" s="23" t="s">
        <v>2367</v>
      </c>
      <c r="C4226" s="23" t="s">
        <v>1886</v>
      </c>
      <c r="D4226" s="13" t="s">
        <v>76</v>
      </c>
      <c r="E4226" s="13" t="s">
        <v>77</v>
      </c>
      <c r="F4226" s="13" t="s">
        <v>23</v>
      </c>
      <c r="G4226" s="13" t="s">
        <v>1453</v>
      </c>
      <c r="H4226" s="36">
        <v>1</v>
      </c>
    </row>
    <row r="4227" spans="1:8">
      <c r="A4227" s="23">
        <v>2021</v>
      </c>
      <c r="B4227" s="23" t="s">
        <v>2367</v>
      </c>
      <c r="C4227" s="23" t="s">
        <v>1886</v>
      </c>
      <c r="D4227" s="13" t="s">
        <v>76</v>
      </c>
      <c r="E4227" s="13" t="s">
        <v>77</v>
      </c>
      <c r="F4227" s="13" t="s">
        <v>10</v>
      </c>
      <c r="G4227" s="13" t="s">
        <v>1454</v>
      </c>
      <c r="H4227" s="36">
        <v>1</v>
      </c>
    </row>
    <row r="4228" spans="1:8">
      <c r="A4228" s="23">
        <v>2021</v>
      </c>
      <c r="B4228" s="23" t="s">
        <v>2367</v>
      </c>
      <c r="C4228" s="23" t="s">
        <v>1886</v>
      </c>
      <c r="D4228" s="13" t="s">
        <v>76</v>
      </c>
      <c r="E4228" s="13" t="s">
        <v>77</v>
      </c>
      <c r="F4228" s="13" t="s">
        <v>10</v>
      </c>
      <c r="G4228" s="13" t="s">
        <v>1455</v>
      </c>
      <c r="H4228" s="36">
        <v>2</v>
      </c>
    </row>
    <row r="4229" spans="1:8">
      <c r="A4229" s="23">
        <v>2021</v>
      </c>
      <c r="B4229" s="23" t="s">
        <v>2367</v>
      </c>
      <c r="C4229" s="23" t="s">
        <v>1886</v>
      </c>
      <c r="D4229" s="13" t="s">
        <v>76</v>
      </c>
      <c r="E4229" s="13" t="s">
        <v>77</v>
      </c>
      <c r="F4229" s="13" t="s">
        <v>14</v>
      </c>
      <c r="G4229" s="13" t="s">
        <v>1456</v>
      </c>
      <c r="H4229" s="36">
        <v>1</v>
      </c>
    </row>
    <row r="4230" spans="1:8">
      <c r="A4230" s="23">
        <v>2021</v>
      </c>
      <c r="B4230" s="23" t="s">
        <v>2367</v>
      </c>
      <c r="C4230" s="23" t="s">
        <v>1886</v>
      </c>
      <c r="D4230" s="13" t="s">
        <v>76</v>
      </c>
      <c r="E4230" s="13" t="s">
        <v>77</v>
      </c>
      <c r="F4230" s="13" t="s">
        <v>76</v>
      </c>
      <c r="G4230" s="13" t="s">
        <v>1459</v>
      </c>
      <c r="H4230" s="36">
        <v>2</v>
      </c>
    </row>
    <row r="4231" spans="1:8">
      <c r="A4231" s="23">
        <v>2021</v>
      </c>
      <c r="B4231" s="23" t="s">
        <v>2367</v>
      </c>
      <c r="C4231" s="23" t="s">
        <v>1886</v>
      </c>
      <c r="D4231" s="13" t="s">
        <v>76</v>
      </c>
      <c r="E4231" s="13" t="s">
        <v>77</v>
      </c>
      <c r="F4231" s="13" t="s">
        <v>70</v>
      </c>
      <c r="G4231" s="13" t="s">
        <v>1466</v>
      </c>
      <c r="H4231" s="36">
        <v>3</v>
      </c>
    </row>
    <row r="4232" spans="1:8">
      <c r="A4232" s="23">
        <v>2021</v>
      </c>
      <c r="B4232" s="23" t="s">
        <v>2367</v>
      </c>
      <c r="C4232" s="23" t="s">
        <v>1886</v>
      </c>
      <c r="D4232" s="13" t="s">
        <v>76</v>
      </c>
      <c r="E4232" s="13" t="s">
        <v>77</v>
      </c>
      <c r="F4232" s="13" t="s">
        <v>10</v>
      </c>
      <c r="G4232" s="13" t="s">
        <v>1467</v>
      </c>
      <c r="H4232" s="36">
        <v>1</v>
      </c>
    </row>
    <row r="4233" spans="1:8">
      <c r="A4233" s="23">
        <v>2021</v>
      </c>
      <c r="B4233" s="23" t="s">
        <v>2367</v>
      </c>
      <c r="C4233" s="23" t="s">
        <v>1886</v>
      </c>
      <c r="D4233" s="13" t="s">
        <v>76</v>
      </c>
      <c r="E4233" s="13" t="s">
        <v>77</v>
      </c>
      <c r="F4233" s="13" t="s">
        <v>164</v>
      </c>
      <c r="G4233" s="13" t="s">
        <v>584</v>
      </c>
      <c r="H4233" s="36">
        <v>1</v>
      </c>
    </row>
    <row r="4234" spans="1:8">
      <c r="A4234" s="23">
        <v>2021</v>
      </c>
      <c r="B4234" s="23" t="s">
        <v>2367</v>
      </c>
      <c r="C4234" s="23" t="s">
        <v>1886</v>
      </c>
      <c r="D4234" s="13" t="s">
        <v>76</v>
      </c>
      <c r="E4234" s="13" t="s">
        <v>77</v>
      </c>
      <c r="F4234" s="13" t="s">
        <v>60</v>
      </c>
      <c r="G4234" s="13" t="s">
        <v>1477</v>
      </c>
      <c r="H4234" s="36">
        <v>1</v>
      </c>
    </row>
    <row r="4235" spans="1:8">
      <c r="A4235" s="23">
        <v>2021</v>
      </c>
      <c r="B4235" s="23" t="s">
        <v>2367</v>
      </c>
      <c r="C4235" s="23" t="s">
        <v>1886</v>
      </c>
      <c r="D4235" s="13" t="s">
        <v>76</v>
      </c>
      <c r="E4235" s="13" t="s">
        <v>77</v>
      </c>
      <c r="F4235" s="13" t="s">
        <v>86</v>
      </c>
      <c r="G4235" s="13" t="s">
        <v>6698</v>
      </c>
      <c r="H4235" s="36">
        <v>3</v>
      </c>
    </row>
    <row r="4236" spans="1:8">
      <c r="A4236" s="23">
        <v>2021</v>
      </c>
      <c r="B4236" s="23" t="s">
        <v>2367</v>
      </c>
      <c r="C4236" s="23" t="s">
        <v>1886</v>
      </c>
      <c r="D4236" s="13" t="s">
        <v>76</v>
      </c>
      <c r="E4236" s="13" t="s">
        <v>77</v>
      </c>
      <c r="F4236" s="13" t="s">
        <v>86</v>
      </c>
      <c r="G4236" s="13" t="s">
        <v>3886</v>
      </c>
      <c r="H4236" s="36">
        <v>2</v>
      </c>
    </row>
    <row r="4237" spans="1:8">
      <c r="A4237" s="23">
        <v>2021</v>
      </c>
      <c r="B4237" s="23" t="s">
        <v>2367</v>
      </c>
      <c r="C4237" s="23" t="s">
        <v>1886</v>
      </c>
      <c r="D4237" s="13" t="s">
        <v>86</v>
      </c>
      <c r="E4237" s="13" t="s">
        <v>6689</v>
      </c>
      <c r="F4237" s="13" t="s">
        <v>86</v>
      </c>
      <c r="G4237" s="13" t="s">
        <v>6698</v>
      </c>
      <c r="H4237" s="36">
        <v>1</v>
      </c>
    </row>
    <row r="4238" spans="1:8">
      <c r="A4238" s="23">
        <v>2021</v>
      </c>
      <c r="B4238" s="23" t="s">
        <v>2367</v>
      </c>
      <c r="C4238" s="23" t="s">
        <v>1886</v>
      </c>
      <c r="D4238" s="13" t="s">
        <v>86</v>
      </c>
      <c r="E4238" s="13" t="s">
        <v>6689</v>
      </c>
      <c r="F4238" s="13" t="s">
        <v>100</v>
      </c>
      <c r="G4238" s="13" t="s">
        <v>101</v>
      </c>
      <c r="H4238" s="36">
        <v>1</v>
      </c>
    </row>
    <row r="4239" spans="1:8">
      <c r="A4239" s="23">
        <v>2021</v>
      </c>
      <c r="B4239" s="23" t="s">
        <v>2367</v>
      </c>
      <c r="C4239" s="23" t="s">
        <v>1886</v>
      </c>
      <c r="D4239" s="13" t="s">
        <v>86</v>
      </c>
      <c r="E4239" s="13" t="s">
        <v>3970</v>
      </c>
      <c r="F4239" s="13" t="s">
        <v>76</v>
      </c>
      <c r="G4239" s="13" t="s">
        <v>5455</v>
      </c>
      <c r="H4239" s="36">
        <v>1</v>
      </c>
    </row>
    <row r="4240" spans="1:8">
      <c r="A4240" s="23">
        <v>2021</v>
      </c>
      <c r="B4240" s="23" t="s">
        <v>2367</v>
      </c>
      <c r="C4240" s="23" t="s">
        <v>1886</v>
      </c>
      <c r="D4240" s="13" t="s">
        <v>86</v>
      </c>
      <c r="E4240" s="13" t="s">
        <v>2635</v>
      </c>
      <c r="F4240" s="13" t="s">
        <v>89</v>
      </c>
      <c r="G4240" s="13" t="s">
        <v>1465</v>
      </c>
      <c r="H4240" s="36">
        <v>1</v>
      </c>
    </row>
    <row r="4241" spans="1:8">
      <c r="A4241" s="23">
        <v>2021</v>
      </c>
      <c r="B4241" s="23" t="s">
        <v>2367</v>
      </c>
      <c r="C4241" s="23" t="s">
        <v>1886</v>
      </c>
      <c r="D4241" s="13" t="s">
        <v>86</v>
      </c>
      <c r="E4241" s="13" t="s">
        <v>2635</v>
      </c>
      <c r="F4241" s="13" t="s">
        <v>164</v>
      </c>
      <c r="G4241" s="13" t="s">
        <v>584</v>
      </c>
      <c r="H4241" s="36">
        <v>1</v>
      </c>
    </row>
    <row r="4242" spans="1:8">
      <c r="A4242" s="23">
        <v>2021</v>
      </c>
      <c r="B4242" s="23" t="s">
        <v>2367</v>
      </c>
      <c r="C4242" s="23" t="s">
        <v>1886</v>
      </c>
      <c r="D4242" s="13" t="s">
        <v>86</v>
      </c>
      <c r="E4242" s="13" t="s">
        <v>2635</v>
      </c>
      <c r="F4242" s="13" t="s">
        <v>86</v>
      </c>
      <c r="G4242" s="13" t="s">
        <v>3887</v>
      </c>
      <c r="H4242" s="36">
        <v>1</v>
      </c>
    </row>
    <row r="4243" spans="1:8">
      <c r="A4243" s="23">
        <v>2021</v>
      </c>
      <c r="B4243" s="23" t="s">
        <v>2367</v>
      </c>
      <c r="C4243" s="23" t="s">
        <v>1886</v>
      </c>
      <c r="D4243" s="13" t="s">
        <v>86</v>
      </c>
      <c r="E4243" s="13" t="s">
        <v>2635</v>
      </c>
      <c r="F4243" s="13" t="s">
        <v>86</v>
      </c>
      <c r="G4243" s="13" t="s">
        <v>3881</v>
      </c>
      <c r="H4243" s="36">
        <v>1</v>
      </c>
    </row>
    <row r="4244" spans="1:8">
      <c r="A4244" s="23">
        <v>2021</v>
      </c>
      <c r="B4244" s="23" t="s">
        <v>2367</v>
      </c>
      <c r="C4244" s="23" t="s">
        <v>1886</v>
      </c>
      <c r="D4244" s="13" t="s">
        <v>86</v>
      </c>
      <c r="E4244" s="13" t="s">
        <v>2635</v>
      </c>
      <c r="F4244" s="13" t="s">
        <v>76</v>
      </c>
      <c r="G4244" s="13" t="s">
        <v>77</v>
      </c>
      <c r="H4244" s="36">
        <v>2</v>
      </c>
    </row>
    <row r="4245" spans="1:8">
      <c r="A4245" s="23">
        <v>2021</v>
      </c>
      <c r="B4245" s="23" t="s">
        <v>2367</v>
      </c>
      <c r="C4245" s="23" t="s">
        <v>1886</v>
      </c>
      <c r="D4245" s="13" t="s">
        <v>89</v>
      </c>
      <c r="E4245" s="13" t="s">
        <v>1465</v>
      </c>
      <c r="F4245" s="13" t="s">
        <v>14</v>
      </c>
      <c r="G4245" s="13" t="s">
        <v>1456</v>
      </c>
      <c r="H4245" s="36">
        <v>1</v>
      </c>
    </row>
    <row r="4246" spans="1:8">
      <c r="A4246" s="23">
        <v>2021</v>
      </c>
      <c r="B4246" s="23" t="s">
        <v>2367</v>
      </c>
      <c r="C4246" s="23" t="s">
        <v>1886</v>
      </c>
      <c r="D4246" s="13" t="s">
        <v>94</v>
      </c>
      <c r="E4246" s="13" t="s">
        <v>1463</v>
      </c>
      <c r="F4246" s="13" t="s">
        <v>23</v>
      </c>
      <c r="G4246" s="13" t="s">
        <v>1453</v>
      </c>
      <c r="H4246" s="36">
        <v>1</v>
      </c>
    </row>
    <row r="4247" spans="1:8">
      <c r="A4247" s="23">
        <v>2021</v>
      </c>
      <c r="B4247" s="23" t="s">
        <v>2367</v>
      </c>
      <c r="C4247" s="23" t="s">
        <v>1886</v>
      </c>
      <c r="D4247" s="13" t="s">
        <v>94</v>
      </c>
      <c r="E4247" s="13" t="s">
        <v>1463</v>
      </c>
      <c r="F4247" s="13" t="s">
        <v>14</v>
      </c>
      <c r="G4247" s="13" t="s">
        <v>1457</v>
      </c>
      <c r="H4247" s="36">
        <v>1</v>
      </c>
    </row>
    <row r="4248" spans="1:8">
      <c r="A4248" s="23">
        <v>2021</v>
      </c>
      <c r="B4248" s="23" t="s">
        <v>2367</v>
      </c>
      <c r="C4248" s="23" t="s">
        <v>1886</v>
      </c>
      <c r="D4248" s="13" t="s">
        <v>94</v>
      </c>
      <c r="E4248" s="13" t="s">
        <v>1463</v>
      </c>
      <c r="F4248" s="13" t="s">
        <v>60</v>
      </c>
      <c r="G4248" s="13" t="s">
        <v>1458</v>
      </c>
      <c r="H4248" s="36">
        <v>1</v>
      </c>
    </row>
    <row r="4249" spans="1:8">
      <c r="A4249" s="23">
        <v>2021</v>
      </c>
      <c r="B4249" s="23" t="s">
        <v>2367</v>
      </c>
      <c r="C4249" s="23" t="s">
        <v>1886</v>
      </c>
      <c r="D4249" s="13" t="s">
        <v>94</v>
      </c>
      <c r="E4249" s="13" t="s">
        <v>1463</v>
      </c>
      <c r="F4249" s="13" t="s">
        <v>41</v>
      </c>
      <c r="G4249" s="13" t="s">
        <v>1461</v>
      </c>
      <c r="H4249" s="36">
        <v>1</v>
      </c>
    </row>
    <row r="4250" spans="1:8">
      <c r="A4250" s="23">
        <v>2021</v>
      </c>
      <c r="B4250" s="23" t="s">
        <v>2367</v>
      </c>
      <c r="C4250" s="23" t="s">
        <v>1886</v>
      </c>
      <c r="D4250" s="13" t="s">
        <v>94</v>
      </c>
      <c r="E4250" s="13" t="s">
        <v>1463</v>
      </c>
      <c r="F4250" s="13" t="s">
        <v>23</v>
      </c>
      <c r="G4250" s="13" t="s">
        <v>1464</v>
      </c>
      <c r="H4250" s="36">
        <v>2</v>
      </c>
    </row>
    <row r="4251" spans="1:8">
      <c r="A4251" s="23">
        <v>2021</v>
      </c>
      <c r="B4251" s="23" t="s">
        <v>2367</v>
      </c>
      <c r="C4251" s="23" t="s">
        <v>1886</v>
      </c>
      <c r="D4251" s="13" t="s">
        <v>94</v>
      </c>
      <c r="E4251" s="13" t="s">
        <v>1463</v>
      </c>
      <c r="F4251" s="13" t="s">
        <v>14</v>
      </c>
      <c r="G4251" s="13" t="s">
        <v>1474</v>
      </c>
      <c r="H4251" s="36">
        <v>1</v>
      </c>
    </row>
    <row r="4252" spans="1:8">
      <c r="A4252" s="23">
        <v>2021</v>
      </c>
      <c r="B4252" s="23" t="s">
        <v>2367</v>
      </c>
      <c r="C4252" s="23" t="s">
        <v>1886</v>
      </c>
      <c r="D4252" s="13" t="s">
        <v>94</v>
      </c>
      <c r="E4252" s="13" t="s">
        <v>1463</v>
      </c>
      <c r="F4252" s="13" t="s">
        <v>14</v>
      </c>
      <c r="G4252" s="13" t="s">
        <v>1475</v>
      </c>
      <c r="H4252" s="36">
        <v>2</v>
      </c>
    </row>
    <row r="4253" spans="1:8">
      <c r="A4253" s="23">
        <v>2021</v>
      </c>
      <c r="B4253" s="23" t="s">
        <v>2367</v>
      </c>
      <c r="C4253" s="23" t="s">
        <v>1886</v>
      </c>
      <c r="D4253" s="13" t="s">
        <v>94</v>
      </c>
      <c r="E4253" s="13" t="s">
        <v>1463</v>
      </c>
      <c r="F4253" s="13" t="s">
        <v>60</v>
      </c>
      <c r="G4253" s="13" t="s">
        <v>1477</v>
      </c>
      <c r="H4253" s="36">
        <v>2</v>
      </c>
    </row>
    <row r="4254" spans="1:8">
      <c r="A4254" s="23">
        <v>2021</v>
      </c>
      <c r="B4254" s="23" t="s">
        <v>2367</v>
      </c>
      <c r="C4254" s="23" t="s">
        <v>1886</v>
      </c>
      <c r="D4254" s="13" t="s">
        <v>94</v>
      </c>
      <c r="E4254" s="13" t="s">
        <v>1463</v>
      </c>
      <c r="F4254" s="13" t="s">
        <v>70</v>
      </c>
      <c r="G4254" s="13" t="s">
        <v>1478</v>
      </c>
      <c r="H4254" s="36">
        <v>1</v>
      </c>
    </row>
    <row r="4255" spans="1:8">
      <c r="A4255" s="23">
        <v>2021</v>
      </c>
      <c r="B4255" s="23" t="s">
        <v>2367</v>
      </c>
      <c r="C4255" s="23" t="s">
        <v>1886</v>
      </c>
      <c r="D4255" s="13" t="s">
        <v>94</v>
      </c>
      <c r="E4255" s="13" t="s">
        <v>1463</v>
      </c>
      <c r="F4255" s="13" t="s">
        <v>86</v>
      </c>
      <c r="G4255" s="13" t="s">
        <v>6698</v>
      </c>
      <c r="H4255" s="36">
        <v>1</v>
      </c>
    </row>
    <row r="4256" spans="1:8">
      <c r="A4256" s="23">
        <v>2021</v>
      </c>
      <c r="B4256" s="23" t="s">
        <v>2367</v>
      </c>
      <c r="C4256" s="23" t="s">
        <v>1886</v>
      </c>
      <c r="D4256" s="13" t="s">
        <v>100</v>
      </c>
      <c r="E4256" s="13" t="s">
        <v>1468</v>
      </c>
      <c r="F4256" s="13" t="s">
        <v>10</v>
      </c>
      <c r="G4256" s="13" t="s">
        <v>1454</v>
      </c>
      <c r="H4256" s="36">
        <v>1</v>
      </c>
    </row>
    <row r="4257" spans="1:8">
      <c r="A4257" s="23">
        <v>2021</v>
      </c>
      <c r="B4257" s="23" t="s">
        <v>2367</v>
      </c>
      <c r="C4257" s="23" t="s">
        <v>1886</v>
      </c>
      <c r="D4257" s="13" t="s">
        <v>100</v>
      </c>
      <c r="E4257" s="13" t="s">
        <v>1468</v>
      </c>
      <c r="F4257" s="13" t="s">
        <v>14</v>
      </c>
      <c r="G4257" s="13" t="s">
        <v>1457</v>
      </c>
      <c r="H4257" s="36">
        <v>1</v>
      </c>
    </row>
    <row r="4258" spans="1:8">
      <c r="A4258" s="23">
        <v>2021</v>
      </c>
      <c r="B4258" s="23" t="s">
        <v>2367</v>
      </c>
      <c r="C4258" s="23" t="s">
        <v>1886</v>
      </c>
      <c r="D4258" s="13" t="s">
        <v>100</v>
      </c>
      <c r="E4258" s="13" t="s">
        <v>1468</v>
      </c>
      <c r="F4258" s="13" t="s">
        <v>41</v>
      </c>
      <c r="G4258" s="13" t="s">
        <v>1461</v>
      </c>
      <c r="H4258" s="36">
        <v>1</v>
      </c>
    </row>
    <row r="4259" spans="1:8">
      <c r="A4259" s="23">
        <v>2021</v>
      </c>
      <c r="B4259" s="23" t="s">
        <v>2367</v>
      </c>
      <c r="C4259" s="23" t="s">
        <v>1886</v>
      </c>
      <c r="D4259" s="13" t="s">
        <v>100</v>
      </c>
      <c r="E4259" s="13" t="s">
        <v>1468</v>
      </c>
      <c r="F4259" s="13" t="s">
        <v>94</v>
      </c>
      <c r="G4259" s="13" t="s">
        <v>1463</v>
      </c>
      <c r="H4259" s="36">
        <v>1</v>
      </c>
    </row>
    <row r="4260" spans="1:8">
      <c r="A4260" s="23">
        <v>2021</v>
      </c>
      <c r="B4260" s="23" t="s">
        <v>2367</v>
      </c>
      <c r="C4260" s="23" t="s">
        <v>1886</v>
      </c>
      <c r="D4260" s="13" t="s">
        <v>100</v>
      </c>
      <c r="E4260" s="13" t="s">
        <v>1468</v>
      </c>
      <c r="F4260" s="13" t="s">
        <v>23</v>
      </c>
      <c r="G4260" s="13" t="s">
        <v>1464</v>
      </c>
      <c r="H4260" s="36">
        <v>1</v>
      </c>
    </row>
    <row r="4261" spans="1:8">
      <c r="A4261" s="23">
        <v>2021</v>
      </c>
      <c r="B4261" s="23" t="s">
        <v>2367</v>
      </c>
      <c r="C4261" s="23" t="s">
        <v>1886</v>
      </c>
      <c r="D4261" s="13" t="s">
        <v>100</v>
      </c>
      <c r="E4261" s="13" t="s">
        <v>1468</v>
      </c>
      <c r="F4261" s="13" t="s">
        <v>70</v>
      </c>
      <c r="G4261" s="13" t="s">
        <v>1466</v>
      </c>
      <c r="H4261" s="36">
        <v>4</v>
      </c>
    </row>
    <row r="4262" spans="1:8">
      <c r="A4262" s="23">
        <v>2021</v>
      </c>
      <c r="B4262" s="23" t="s">
        <v>2367</v>
      </c>
      <c r="C4262" s="23" t="s">
        <v>1886</v>
      </c>
      <c r="D4262" s="13" t="s">
        <v>100</v>
      </c>
      <c r="E4262" s="13" t="s">
        <v>1468</v>
      </c>
      <c r="F4262" s="13" t="s">
        <v>164</v>
      </c>
      <c r="G4262" s="13" t="s">
        <v>584</v>
      </c>
      <c r="H4262" s="36">
        <v>3</v>
      </c>
    </row>
    <row r="4263" spans="1:8">
      <c r="A4263" s="23">
        <v>2021</v>
      </c>
      <c r="B4263" s="23" t="s">
        <v>2367</v>
      </c>
      <c r="C4263" s="23" t="s">
        <v>1886</v>
      </c>
      <c r="D4263" s="13" t="s">
        <v>100</v>
      </c>
      <c r="E4263" s="13" t="s">
        <v>1468</v>
      </c>
      <c r="F4263" s="13" t="s">
        <v>167</v>
      </c>
      <c r="G4263" s="13" t="s">
        <v>1479</v>
      </c>
      <c r="H4263" s="36">
        <v>1</v>
      </c>
    </row>
    <row r="4264" spans="1:8">
      <c r="A4264" s="23">
        <v>2021</v>
      </c>
      <c r="B4264" s="23" t="s">
        <v>2367</v>
      </c>
      <c r="C4264" s="23" t="s">
        <v>1886</v>
      </c>
      <c r="D4264" s="13" t="s">
        <v>100</v>
      </c>
      <c r="E4264" s="13" t="s">
        <v>1468</v>
      </c>
      <c r="F4264" s="13" t="s">
        <v>76</v>
      </c>
      <c r="G4264" s="13" t="s">
        <v>77</v>
      </c>
      <c r="H4264" s="36">
        <v>1</v>
      </c>
    </row>
    <row r="4265" spans="1:8">
      <c r="A4265" s="23">
        <v>2021</v>
      </c>
      <c r="B4265" s="23" t="s">
        <v>2367</v>
      </c>
      <c r="C4265" s="23" t="s">
        <v>1886</v>
      </c>
      <c r="D4265" s="13" t="s">
        <v>100</v>
      </c>
      <c r="E4265" s="13" t="s">
        <v>101</v>
      </c>
      <c r="F4265" s="13" t="s">
        <v>23</v>
      </c>
      <c r="G4265" s="13" t="s">
        <v>1453</v>
      </c>
      <c r="H4265" s="36">
        <v>1</v>
      </c>
    </row>
    <row r="4266" spans="1:8">
      <c r="A4266" s="23">
        <v>2021</v>
      </c>
      <c r="B4266" s="23" t="s">
        <v>2367</v>
      </c>
      <c r="C4266" s="23" t="s">
        <v>1886</v>
      </c>
      <c r="D4266" s="13" t="s">
        <v>104</v>
      </c>
      <c r="E4266" s="13" t="s">
        <v>3874</v>
      </c>
      <c r="F4266" s="13" t="s">
        <v>14</v>
      </c>
      <c r="G4266" s="13" t="s">
        <v>1457</v>
      </c>
      <c r="H4266" s="36">
        <v>1</v>
      </c>
    </row>
    <row r="4267" spans="1:8">
      <c r="A4267" s="23">
        <v>2021</v>
      </c>
      <c r="B4267" s="23" t="s">
        <v>2367</v>
      </c>
      <c r="C4267" s="23" t="s">
        <v>1886</v>
      </c>
      <c r="D4267" s="13" t="s">
        <v>104</v>
      </c>
      <c r="E4267" s="13" t="s">
        <v>1486</v>
      </c>
      <c r="F4267" s="13" t="s">
        <v>23</v>
      </c>
      <c r="G4267" s="13" t="s">
        <v>1453</v>
      </c>
      <c r="H4267" s="36">
        <v>6</v>
      </c>
    </row>
    <row r="4268" spans="1:8">
      <c r="A4268" s="23">
        <v>2021</v>
      </c>
      <c r="B4268" s="23" t="s">
        <v>2367</v>
      </c>
      <c r="C4268" s="23" t="s">
        <v>1886</v>
      </c>
      <c r="D4268" s="13" t="s">
        <v>104</v>
      </c>
      <c r="E4268" s="13" t="s">
        <v>1486</v>
      </c>
      <c r="F4268" s="13" t="s">
        <v>5</v>
      </c>
      <c r="G4268" s="13" t="s">
        <v>559</v>
      </c>
      <c r="H4268" s="36">
        <v>3</v>
      </c>
    </row>
    <row r="4269" spans="1:8">
      <c r="A4269" s="23">
        <v>2021</v>
      </c>
      <c r="B4269" s="23" t="s">
        <v>2367</v>
      </c>
      <c r="C4269" s="23" t="s">
        <v>1886</v>
      </c>
      <c r="D4269" s="13" t="s">
        <v>104</v>
      </c>
      <c r="E4269" s="13" t="s">
        <v>1486</v>
      </c>
      <c r="F4269" s="13" t="s">
        <v>10</v>
      </c>
      <c r="G4269" s="13" t="s">
        <v>1455</v>
      </c>
      <c r="H4269" s="36">
        <v>1</v>
      </c>
    </row>
    <row r="4270" spans="1:8">
      <c r="A4270" s="23">
        <v>2021</v>
      </c>
      <c r="B4270" s="23" t="s">
        <v>2367</v>
      </c>
      <c r="C4270" s="23" t="s">
        <v>1886</v>
      </c>
      <c r="D4270" s="13" t="s">
        <v>104</v>
      </c>
      <c r="E4270" s="13" t="s">
        <v>1486</v>
      </c>
      <c r="F4270" s="13" t="s">
        <v>104</v>
      </c>
      <c r="G4270" s="13" t="s">
        <v>1472</v>
      </c>
      <c r="H4270" s="36">
        <v>5</v>
      </c>
    </row>
    <row r="4271" spans="1:8">
      <c r="A4271" s="23">
        <v>2021</v>
      </c>
      <c r="B4271" s="23" t="s">
        <v>2367</v>
      </c>
      <c r="C4271" s="23" t="s">
        <v>1886</v>
      </c>
      <c r="D4271" s="13" t="s">
        <v>104</v>
      </c>
      <c r="E4271" s="13" t="s">
        <v>1470</v>
      </c>
      <c r="F4271" s="13" t="s">
        <v>23</v>
      </c>
      <c r="G4271" s="13" t="s">
        <v>1453</v>
      </c>
      <c r="H4271" s="36">
        <v>1</v>
      </c>
    </row>
    <row r="4272" spans="1:8">
      <c r="A4272" s="23">
        <v>2021</v>
      </c>
      <c r="B4272" s="23" t="s">
        <v>2367</v>
      </c>
      <c r="C4272" s="23" t="s">
        <v>1886</v>
      </c>
      <c r="D4272" s="13" t="s">
        <v>104</v>
      </c>
      <c r="E4272" s="13" t="s">
        <v>1470</v>
      </c>
      <c r="F4272" s="13" t="s">
        <v>10</v>
      </c>
      <c r="G4272" s="13" t="s">
        <v>1455</v>
      </c>
      <c r="H4272" s="36">
        <v>1</v>
      </c>
    </row>
    <row r="4273" spans="1:8">
      <c r="A4273" s="23">
        <v>2021</v>
      </c>
      <c r="B4273" s="23" t="s">
        <v>2367</v>
      </c>
      <c r="C4273" s="23" t="s">
        <v>1886</v>
      </c>
      <c r="D4273" s="13" t="s">
        <v>104</v>
      </c>
      <c r="E4273" s="13" t="s">
        <v>1470</v>
      </c>
      <c r="F4273" s="13" t="s">
        <v>14</v>
      </c>
      <c r="G4273" s="13" t="s">
        <v>3875</v>
      </c>
      <c r="H4273" s="36">
        <v>9</v>
      </c>
    </row>
    <row r="4274" spans="1:8">
      <c r="A4274" s="23">
        <v>2021</v>
      </c>
      <c r="B4274" s="23" t="s">
        <v>2367</v>
      </c>
      <c r="C4274" s="23" t="s">
        <v>1886</v>
      </c>
      <c r="D4274" s="13" t="s">
        <v>104</v>
      </c>
      <c r="E4274" s="13" t="s">
        <v>1470</v>
      </c>
      <c r="F4274" s="13" t="s">
        <v>23</v>
      </c>
      <c r="G4274" s="13" t="s">
        <v>1460</v>
      </c>
      <c r="H4274" s="36">
        <v>1</v>
      </c>
    </row>
    <row r="4275" spans="1:8">
      <c r="A4275" s="23">
        <v>2021</v>
      </c>
      <c r="B4275" s="23" t="s">
        <v>2367</v>
      </c>
      <c r="C4275" s="23" t="s">
        <v>1886</v>
      </c>
      <c r="D4275" s="13" t="s">
        <v>104</v>
      </c>
      <c r="E4275" s="13" t="s">
        <v>1470</v>
      </c>
      <c r="F4275" s="13" t="s">
        <v>5</v>
      </c>
      <c r="G4275" s="13" t="s">
        <v>1462</v>
      </c>
      <c r="H4275" s="36">
        <v>1</v>
      </c>
    </row>
    <row r="4276" spans="1:8">
      <c r="A4276" s="23">
        <v>2021</v>
      </c>
      <c r="B4276" s="23" t="s">
        <v>2367</v>
      </c>
      <c r="C4276" s="23" t="s">
        <v>1886</v>
      </c>
      <c r="D4276" s="13" t="s">
        <v>104</v>
      </c>
      <c r="E4276" s="13" t="s">
        <v>1470</v>
      </c>
      <c r="F4276" s="13" t="s">
        <v>104</v>
      </c>
      <c r="G4276" s="13" t="s">
        <v>6699</v>
      </c>
      <c r="H4276" s="36">
        <v>1</v>
      </c>
    </row>
    <row r="4277" spans="1:8">
      <c r="A4277" s="23">
        <v>2021</v>
      </c>
      <c r="B4277" s="23" t="s">
        <v>2367</v>
      </c>
      <c r="C4277" s="23" t="s">
        <v>1886</v>
      </c>
      <c r="D4277" s="13" t="s">
        <v>104</v>
      </c>
      <c r="E4277" s="13" t="s">
        <v>1470</v>
      </c>
      <c r="F4277" s="13" t="s">
        <v>104</v>
      </c>
      <c r="G4277" s="13" t="s">
        <v>1471</v>
      </c>
      <c r="H4277" s="36">
        <v>2</v>
      </c>
    </row>
    <row r="4278" spans="1:8">
      <c r="A4278" s="23">
        <v>2021</v>
      </c>
      <c r="B4278" s="23" t="s">
        <v>2367</v>
      </c>
      <c r="C4278" s="23" t="s">
        <v>1886</v>
      </c>
      <c r="D4278" s="13" t="s">
        <v>104</v>
      </c>
      <c r="E4278" s="13" t="s">
        <v>1470</v>
      </c>
      <c r="F4278" s="13" t="s">
        <v>104</v>
      </c>
      <c r="G4278" s="13" t="s">
        <v>1472</v>
      </c>
      <c r="H4278" s="36">
        <v>2</v>
      </c>
    </row>
    <row r="4279" spans="1:8">
      <c r="A4279" s="23">
        <v>2021</v>
      </c>
      <c r="B4279" s="23" t="s">
        <v>2367</v>
      </c>
      <c r="C4279" s="23" t="s">
        <v>1886</v>
      </c>
      <c r="D4279" s="13" t="s">
        <v>104</v>
      </c>
      <c r="E4279" s="13" t="s">
        <v>1470</v>
      </c>
      <c r="F4279" s="13" t="s">
        <v>104</v>
      </c>
      <c r="G4279" s="13" t="s">
        <v>5246</v>
      </c>
      <c r="H4279" s="36">
        <v>1</v>
      </c>
    </row>
    <row r="4280" spans="1:8">
      <c r="A4280" s="23">
        <v>2021</v>
      </c>
      <c r="B4280" s="23" t="s">
        <v>2367</v>
      </c>
      <c r="C4280" s="23" t="s">
        <v>1886</v>
      </c>
      <c r="D4280" s="13" t="s">
        <v>104</v>
      </c>
      <c r="E4280" s="13" t="s">
        <v>1470</v>
      </c>
      <c r="F4280" s="13" t="s">
        <v>14</v>
      </c>
      <c r="G4280" s="13" t="s">
        <v>1474</v>
      </c>
      <c r="H4280" s="36">
        <v>1</v>
      </c>
    </row>
    <row r="4281" spans="1:8">
      <c r="A4281" s="23">
        <v>2021</v>
      </c>
      <c r="B4281" s="23" t="s">
        <v>2367</v>
      </c>
      <c r="C4281" s="23" t="s">
        <v>1886</v>
      </c>
      <c r="D4281" s="13" t="s">
        <v>104</v>
      </c>
      <c r="E4281" s="13" t="s">
        <v>1471</v>
      </c>
      <c r="F4281" s="13" t="s">
        <v>5</v>
      </c>
      <c r="G4281" s="13" t="s">
        <v>559</v>
      </c>
      <c r="H4281" s="36">
        <v>1</v>
      </c>
    </row>
    <row r="4282" spans="1:8">
      <c r="A4282" s="23">
        <v>2021</v>
      </c>
      <c r="B4282" s="23" t="s">
        <v>2367</v>
      </c>
      <c r="C4282" s="23" t="s">
        <v>1886</v>
      </c>
      <c r="D4282" s="13" t="s">
        <v>104</v>
      </c>
      <c r="E4282" s="13" t="s">
        <v>1471</v>
      </c>
      <c r="F4282" s="13" t="s">
        <v>104</v>
      </c>
      <c r="G4282" s="13" t="s">
        <v>5710</v>
      </c>
      <c r="H4282" s="36">
        <v>3</v>
      </c>
    </row>
    <row r="4283" spans="1:8">
      <c r="A4283" s="23">
        <v>2021</v>
      </c>
      <c r="B4283" s="23" t="s">
        <v>2367</v>
      </c>
      <c r="C4283" s="23" t="s">
        <v>1886</v>
      </c>
      <c r="D4283" s="13" t="s">
        <v>104</v>
      </c>
      <c r="E4283" s="13" t="s">
        <v>1471</v>
      </c>
      <c r="F4283" s="13" t="s">
        <v>5</v>
      </c>
      <c r="G4283" s="13" t="s">
        <v>1462</v>
      </c>
      <c r="H4283" s="36">
        <v>1</v>
      </c>
    </row>
    <row r="4284" spans="1:8">
      <c r="A4284" s="23">
        <v>2021</v>
      </c>
      <c r="B4284" s="23" t="s">
        <v>2367</v>
      </c>
      <c r="C4284" s="23" t="s">
        <v>1886</v>
      </c>
      <c r="D4284" s="13" t="s">
        <v>104</v>
      </c>
      <c r="E4284" s="13" t="s">
        <v>1471</v>
      </c>
      <c r="F4284" s="13" t="s">
        <v>23</v>
      </c>
      <c r="G4284" s="13" t="s">
        <v>1464</v>
      </c>
      <c r="H4284" s="36">
        <v>1</v>
      </c>
    </row>
    <row r="4285" spans="1:8">
      <c r="A4285" s="23">
        <v>2021</v>
      </c>
      <c r="B4285" s="23" t="s">
        <v>2367</v>
      </c>
      <c r="C4285" s="23" t="s">
        <v>1886</v>
      </c>
      <c r="D4285" s="13" t="s">
        <v>104</v>
      </c>
      <c r="E4285" s="13" t="s">
        <v>1471</v>
      </c>
      <c r="F4285" s="13" t="s">
        <v>10</v>
      </c>
      <c r="G4285" s="13" t="s">
        <v>1467</v>
      </c>
      <c r="H4285" s="36">
        <v>3</v>
      </c>
    </row>
    <row r="4286" spans="1:8">
      <c r="A4286" s="23">
        <v>2021</v>
      </c>
      <c r="B4286" s="23" t="s">
        <v>2367</v>
      </c>
      <c r="C4286" s="23" t="s">
        <v>1886</v>
      </c>
      <c r="D4286" s="13" t="s">
        <v>104</v>
      </c>
      <c r="E4286" s="13" t="s">
        <v>1471</v>
      </c>
      <c r="F4286" s="13" t="s">
        <v>104</v>
      </c>
      <c r="G4286" s="13" t="s">
        <v>6699</v>
      </c>
      <c r="H4286" s="36">
        <v>1</v>
      </c>
    </row>
    <row r="4287" spans="1:8">
      <c r="A4287" s="23">
        <v>2021</v>
      </c>
      <c r="B4287" s="23" t="s">
        <v>2367</v>
      </c>
      <c r="C4287" s="23" t="s">
        <v>1886</v>
      </c>
      <c r="D4287" s="13" t="s">
        <v>104</v>
      </c>
      <c r="E4287" s="13" t="s">
        <v>1471</v>
      </c>
      <c r="F4287" s="13" t="s">
        <v>104</v>
      </c>
      <c r="G4287" s="13" t="s">
        <v>1470</v>
      </c>
      <c r="H4287" s="36">
        <v>10</v>
      </c>
    </row>
    <row r="4288" spans="1:8">
      <c r="A4288" s="23">
        <v>2021</v>
      </c>
      <c r="B4288" s="23" t="s">
        <v>2367</v>
      </c>
      <c r="C4288" s="23" t="s">
        <v>1886</v>
      </c>
      <c r="D4288" s="13" t="s">
        <v>104</v>
      </c>
      <c r="E4288" s="13" t="s">
        <v>1471</v>
      </c>
      <c r="F4288" s="13" t="s">
        <v>104</v>
      </c>
      <c r="G4288" s="13" t="s">
        <v>1472</v>
      </c>
      <c r="H4288" s="36">
        <v>3</v>
      </c>
    </row>
    <row r="4289" spans="1:8">
      <c r="A4289" s="23">
        <v>2021</v>
      </c>
      <c r="B4289" s="23" t="s">
        <v>2367</v>
      </c>
      <c r="C4289" s="23" t="s">
        <v>1886</v>
      </c>
      <c r="D4289" s="13" t="s">
        <v>104</v>
      </c>
      <c r="E4289" s="13" t="s">
        <v>1471</v>
      </c>
      <c r="F4289" s="13" t="s">
        <v>104</v>
      </c>
      <c r="G4289" s="13" t="s">
        <v>3872</v>
      </c>
      <c r="H4289" s="36">
        <v>3</v>
      </c>
    </row>
    <row r="4290" spans="1:8">
      <c r="A4290" s="23">
        <v>2021</v>
      </c>
      <c r="B4290" s="23" t="s">
        <v>2367</v>
      </c>
      <c r="C4290" s="23" t="s">
        <v>1886</v>
      </c>
      <c r="D4290" s="13" t="s">
        <v>104</v>
      </c>
      <c r="E4290" s="13" t="s">
        <v>1471</v>
      </c>
      <c r="F4290" s="13" t="s">
        <v>104</v>
      </c>
      <c r="G4290" s="13" t="s">
        <v>5246</v>
      </c>
      <c r="H4290" s="36">
        <v>2</v>
      </c>
    </row>
    <row r="4291" spans="1:8">
      <c r="A4291" s="23">
        <v>2021</v>
      </c>
      <c r="B4291" s="23" t="s">
        <v>2367</v>
      </c>
      <c r="C4291" s="23" t="s">
        <v>1886</v>
      </c>
      <c r="D4291" s="13" t="s">
        <v>104</v>
      </c>
      <c r="E4291" s="13" t="s">
        <v>1471</v>
      </c>
      <c r="F4291" s="13" t="s">
        <v>14</v>
      </c>
      <c r="G4291" s="13" t="s">
        <v>1474</v>
      </c>
      <c r="H4291" s="36">
        <v>1</v>
      </c>
    </row>
    <row r="4292" spans="1:8">
      <c r="A4292" s="23">
        <v>2021</v>
      </c>
      <c r="B4292" s="23" t="s">
        <v>2367</v>
      </c>
      <c r="C4292" s="23" t="s">
        <v>1886</v>
      </c>
      <c r="D4292" s="13" t="s">
        <v>104</v>
      </c>
      <c r="E4292" s="13" t="s">
        <v>1472</v>
      </c>
      <c r="F4292" s="13" t="s">
        <v>23</v>
      </c>
      <c r="G4292" s="13" t="s">
        <v>1453</v>
      </c>
      <c r="H4292" s="36">
        <v>14</v>
      </c>
    </row>
    <row r="4293" spans="1:8">
      <c r="A4293" s="23">
        <v>2021</v>
      </c>
      <c r="B4293" s="23" t="s">
        <v>2367</v>
      </c>
      <c r="C4293" s="23" t="s">
        <v>1886</v>
      </c>
      <c r="D4293" s="13" t="s">
        <v>104</v>
      </c>
      <c r="E4293" s="13" t="s">
        <v>1472</v>
      </c>
      <c r="F4293" s="13" t="s">
        <v>5</v>
      </c>
      <c r="G4293" s="13" t="s">
        <v>559</v>
      </c>
      <c r="H4293" s="36">
        <v>1</v>
      </c>
    </row>
    <row r="4294" spans="1:8">
      <c r="A4294" s="23">
        <v>2021</v>
      </c>
      <c r="B4294" s="23" t="s">
        <v>2367</v>
      </c>
      <c r="C4294" s="23" t="s">
        <v>1886</v>
      </c>
      <c r="D4294" s="13" t="s">
        <v>104</v>
      </c>
      <c r="E4294" s="13" t="s">
        <v>1472</v>
      </c>
      <c r="F4294" s="13" t="s">
        <v>104</v>
      </c>
      <c r="G4294" s="13" t="s">
        <v>5710</v>
      </c>
      <c r="H4294" s="36">
        <v>1</v>
      </c>
    </row>
    <row r="4295" spans="1:8">
      <c r="A4295" s="23">
        <v>2021</v>
      </c>
      <c r="B4295" s="23" t="s">
        <v>2367</v>
      </c>
      <c r="C4295" s="23" t="s">
        <v>1886</v>
      </c>
      <c r="D4295" s="13" t="s">
        <v>104</v>
      </c>
      <c r="E4295" s="13" t="s">
        <v>1472</v>
      </c>
      <c r="F4295" s="13" t="s">
        <v>14</v>
      </c>
      <c r="G4295" s="13" t="s">
        <v>3875</v>
      </c>
      <c r="H4295" s="36">
        <v>1</v>
      </c>
    </row>
    <row r="4296" spans="1:8">
      <c r="A4296" s="23">
        <v>2021</v>
      </c>
      <c r="B4296" s="23" t="s">
        <v>2367</v>
      </c>
      <c r="C4296" s="23" t="s">
        <v>1886</v>
      </c>
      <c r="D4296" s="13" t="s">
        <v>104</v>
      </c>
      <c r="E4296" s="13" t="s">
        <v>1472</v>
      </c>
      <c r="F4296" s="13" t="s">
        <v>23</v>
      </c>
      <c r="G4296" s="13" t="s">
        <v>1460</v>
      </c>
      <c r="H4296" s="36">
        <v>3</v>
      </c>
    </row>
    <row r="4297" spans="1:8">
      <c r="A4297" s="23">
        <v>2021</v>
      </c>
      <c r="B4297" s="23" t="s">
        <v>2367</v>
      </c>
      <c r="C4297" s="23" t="s">
        <v>1886</v>
      </c>
      <c r="D4297" s="13" t="s">
        <v>104</v>
      </c>
      <c r="E4297" s="13" t="s">
        <v>1472</v>
      </c>
      <c r="F4297" s="13" t="s">
        <v>5</v>
      </c>
      <c r="G4297" s="13" t="s">
        <v>1462</v>
      </c>
      <c r="H4297" s="36">
        <v>6</v>
      </c>
    </row>
    <row r="4298" spans="1:8">
      <c r="A4298" s="23">
        <v>2021</v>
      </c>
      <c r="B4298" s="23" t="s">
        <v>2367</v>
      </c>
      <c r="C4298" s="23" t="s">
        <v>1886</v>
      </c>
      <c r="D4298" s="13" t="s">
        <v>104</v>
      </c>
      <c r="E4298" s="13" t="s">
        <v>1472</v>
      </c>
      <c r="F4298" s="13" t="s">
        <v>23</v>
      </c>
      <c r="G4298" s="13" t="s">
        <v>1464</v>
      </c>
      <c r="H4298" s="36">
        <v>6</v>
      </c>
    </row>
    <row r="4299" spans="1:8">
      <c r="A4299" s="23">
        <v>2021</v>
      </c>
      <c r="B4299" s="23" t="s">
        <v>2367</v>
      </c>
      <c r="C4299" s="23" t="s">
        <v>1886</v>
      </c>
      <c r="D4299" s="13" t="s">
        <v>104</v>
      </c>
      <c r="E4299" s="13" t="s">
        <v>1472</v>
      </c>
      <c r="F4299" s="13" t="s">
        <v>10</v>
      </c>
      <c r="G4299" s="13" t="s">
        <v>1467</v>
      </c>
      <c r="H4299" s="36">
        <v>1</v>
      </c>
    </row>
    <row r="4300" spans="1:8">
      <c r="A4300" s="23">
        <v>2021</v>
      </c>
      <c r="B4300" s="23" t="s">
        <v>2367</v>
      </c>
      <c r="C4300" s="23" t="s">
        <v>1886</v>
      </c>
      <c r="D4300" s="13" t="s">
        <v>104</v>
      </c>
      <c r="E4300" s="13" t="s">
        <v>1472</v>
      </c>
      <c r="F4300" s="13" t="s">
        <v>23</v>
      </c>
      <c r="G4300" s="13" t="s">
        <v>3873</v>
      </c>
      <c r="H4300" s="36">
        <v>3</v>
      </c>
    </row>
    <row r="4301" spans="1:8">
      <c r="A4301" s="23">
        <v>2021</v>
      </c>
      <c r="B4301" s="23" t="s">
        <v>2367</v>
      </c>
      <c r="C4301" s="23" t="s">
        <v>1886</v>
      </c>
      <c r="D4301" s="13" t="s">
        <v>104</v>
      </c>
      <c r="E4301" s="13" t="s">
        <v>1472</v>
      </c>
      <c r="F4301" s="13" t="s">
        <v>104</v>
      </c>
      <c r="G4301" s="13" t="s">
        <v>1486</v>
      </c>
      <c r="H4301" s="36">
        <v>1</v>
      </c>
    </row>
    <row r="4302" spans="1:8">
      <c r="A4302" s="23">
        <v>2021</v>
      </c>
      <c r="B4302" s="23" t="s">
        <v>2367</v>
      </c>
      <c r="C4302" s="23" t="s">
        <v>1886</v>
      </c>
      <c r="D4302" s="13" t="s">
        <v>104</v>
      </c>
      <c r="E4302" s="13" t="s">
        <v>1472</v>
      </c>
      <c r="F4302" s="13" t="s">
        <v>104</v>
      </c>
      <c r="G4302" s="13" t="s">
        <v>1470</v>
      </c>
      <c r="H4302" s="36">
        <v>10</v>
      </c>
    </row>
    <row r="4303" spans="1:8">
      <c r="A4303" s="23">
        <v>2021</v>
      </c>
      <c r="B4303" s="23" t="s">
        <v>2367</v>
      </c>
      <c r="C4303" s="23" t="s">
        <v>1886</v>
      </c>
      <c r="D4303" s="13" t="s">
        <v>104</v>
      </c>
      <c r="E4303" s="13" t="s">
        <v>1472</v>
      </c>
      <c r="F4303" s="13" t="s">
        <v>104</v>
      </c>
      <c r="G4303" s="13" t="s">
        <v>3872</v>
      </c>
      <c r="H4303" s="36">
        <v>3</v>
      </c>
    </row>
    <row r="4304" spans="1:8">
      <c r="A4304" s="23">
        <v>2021</v>
      </c>
      <c r="B4304" s="23" t="s">
        <v>2367</v>
      </c>
      <c r="C4304" s="23" t="s">
        <v>1886</v>
      </c>
      <c r="D4304" s="13" t="s">
        <v>104</v>
      </c>
      <c r="E4304" s="13" t="s">
        <v>1472</v>
      </c>
      <c r="F4304" s="13" t="s">
        <v>104</v>
      </c>
      <c r="G4304" s="13" t="s">
        <v>5246</v>
      </c>
      <c r="H4304" s="36">
        <v>1</v>
      </c>
    </row>
    <row r="4305" spans="1:8">
      <c r="A4305" s="23">
        <v>2021</v>
      </c>
      <c r="B4305" s="23" t="s">
        <v>2367</v>
      </c>
      <c r="C4305" s="23" t="s">
        <v>1886</v>
      </c>
      <c r="D4305" s="13" t="s">
        <v>104</v>
      </c>
      <c r="E4305" s="13" t="s">
        <v>5246</v>
      </c>
      <c r="F4305" s="13" t="s">
        <v>104</v>
      </c>
      <c r="G4305" s="13" t="s">
        <v>5710</v>
      </c>
      <c r="H4305" s="36">
        <v>1</v>
      </c>
    </row>
    <row r="4306" spans="1:8">
      <c r="A4306" s="23">
        <v>2021</v>
      </c>
      <c r="B4306" s="23" t="s">
        <v>2367</v>
      </c>
      <c r="C4306" s="23" t="s">
        <v>1886</v>
      </c>
      <c r="D4306" s="13" t="s">
        <v>104</v>
      </c>
      <c r="E4306" s="13" t="s">
        <v>5246</v>
      </c>
      <c r="F4306" s="13" t="s">
        <v>104</v>
      </c>
      <c r="G4306" s="13" t="s">
        <v>1470</v>
      </c>
      <c r="H4306" s="36">
        <v>1</v>
      </c>
    </row>
    <row r="4307" spans="1:8">
      <c r="A4307" s="23">
        <v>2021</v>
      </c>
      <c r="B4307" s="23" t="s">
        <v>2367</v>
      </c>
      <c r="C4307" s="23" t="s">
        <v>1886</v>
      </c>
      <c r="D4307" s="13" t="s">
        <v>156</v>
      </c>
      <c r="E4307" s="13" t="s">
        <v>1483</v>
      </c>
      <c r="F4307" s="13" t="s">
        <v>23</v>
      </c>
      <c r="G4307" s="13" t="s">
        <v>1453</v>
      </c>
      <c r="H4307" s="36">
        <v>1</v>
      </c>
    </row>
    <row r="4308" spans="1:8">
      <c r="A4308" s="23">
        <v>2021</v>
      </c>
      <c r="B4308" s="23" t="s">
        <v>2367</v>
      </c>
      <c r="C4308" s="23" t="s">
        <v>1886</v>
      </c>
      <c r="D4308" s="13" t="s">
        <v>164</v>
      </c>
      <c r="E4308" s="13" t="s">
        <v>584</v>
      </c>
      <c r="F4308" s="13" t="s">
        <v>23</v>
      </c>
      <c r="G4308" s="13" t="s">
        <v>1453</v>
      </c>
      <c r="H4308" s="36">
        <v>7</v>
      </c>
    </row>
    <row r="4309" spans="1:8">
      <c r="A4309" s="23">
        <v>2021</v>
      </c>
      <c r="B4309" s="23" t="s">
        <v>2367</v>
      </c>
      <c r="C4309" s="23" t="s">
        <v>1886</v>
      </c>
      <c r="D4309" s="13" t="s">
        <v>164</v>
      </c>
      <c r="E4309" s="13" t="s">
        <v>584</v>
      </c>
      <c r="F4309" s="13" t="s">
        <v>70</v>
      </c>
      <c r="G4309" s="13" t="s">
        <v>577</v>
      </c>
      <c r="H4309" s="36">
        <v>3</v>
      </c>
    </row>
    <row r="4310" spans="1:8">
      <c r="A4310" s="23">
        <v>2021</v>
      </c>
      <c r="B4310" s="23" t="s">
        <v>2367</v>
      </c>
      <c r="C4310" s="23" t="s">
        <v>1886</v>
      </c>
      <c r="D4310" s="13" t="s">
        <v>164</v>
      </c>
      <c r="E4310" s="13" t="s">
        <v>584</v>
      </c>
      <c r="F4310" s="13" t="s">
        <v>10</v>
      </c>
      <c r="G4310" s="13" t="s">
        <v>1454</v>
      </c>
      <c r="H4310" s="36">
        <v>7</v>
      </c>
    </row>
    <row r="4311" spans="1:8">
      <c r="A4311" s="23">
        <v>2021</v>
      </c>
      <c r="B4311" s="23" t="s">
        <v>2367</v>
      </c>
      <c r="C4311" s="23" t="s">
        <v>1886</v>
      </c>
      <c r="D4311" s="13" t="s">
        <v>164</v>
      </c>
      <c r="E4311" s="13" t="s">
        <v>584</v>
      </c>
      <c r="F4311" s="13" t="s">
        <v>10</v>
      </c>
      <c r="G4311" s="13" t="s">
        <v>1455</v>
      </c>
      <c r="H4311" s="36">
        <v>2</v>
      </c>
    </row>
    <row r="4312" spans="1:8">
      <c r="A4312" s="23">
        <v>2021</v>
      </c>
      <c r="B4312" s="23" t="s">
        <v>2367</v>
      </c>
      <c r="C4312" s="23" t="s">
        <v>1886</v>
      </c>
      <c r="D4312" s="13" t="s">
        <v>164</v>
      </c>
      <c r="E4312" s="13" t="s">
        <v>584</v>
      </c>
      <c r="F4312" s="13" t="s">
        <v>14</v>
      </c>
      <c r="G4312" s="13" t="s">
        <v>1457</v>
      </c>
      <c r="H4312" s="36">
        <v>1</v>
      </c>
    </row>
    <row r="4313" spans="1:8">
      <c r="A4313" s="23">
        <v>2021</v>
      </c>
      <c r="B4313" s="23" t="s">
        <v>2367</v>
      </c>
      <c r="C4313" s="23" t="s">
        <v>1886</v>
      </c>
      <c r="D4313" s="13" t="s">
        <v>164</v>
      </c>
      <c r="E4313" s="13" t="s">
        <v>584</v>
      </c>
      <c r="F4313" s="13" t="s">
        <v>60</v>
      </c>
      <c r="G4313" s="13" t="s">
        <v>1458</v>
      </c>
      <c r="H4313" s="36">
        <v>4</v>
      </c>
    </row>
    <row r="4314" spans="1:8">
      <c r="A4314" s="23">
        <v>2021</v>
      </c>
      <c r="B4314" s="23" t="s">
        <v>2367</v>
      </c>
      <c r="C4314" s="23" t="s">
        <v>1886</v>
      </c>
      <c r="D4314" s="13" t="s">
        <v>164</v>
      </c>
      <c r="E4314" s="13" t="s">
        <v>584</v>
      </c>
      <c r="F4314" s="13" t="s">
        <v>76</v>
      </c>
      <c r="G4314" s="13" t="s">
        <v>1459</v>
      </c>
      <c r="H4314" s="36">
        <v>6</v>
      </c>
    </row>
    <row r="4315" spans="1:8">
      <c r="A4315" s="23">
        <v>2021</v>
      </c>
      <c r="B4315" s="23" t="s">
        <v>2367</v>
      </c>
      <c r="C4315" s="23" t="s">
        <v>1886</v>
      </c>
      <c r="D4315" s="13" t="s">
        <v>164</v>
      </c>
      <c r="E4315" s="13" t="s">
        <v>584</v>
      </c>
      <c r="F4315" s="13" t="s">
        <v>23</v>
      </c>
      <c r="G4315" s="13" t="s">
        <v>1460</v>
      </c>
      <c r="H4315" s="36">
        <v>1</v>
      </c>
    </row>
    <row r="4316" spans="1:8">
      <c r="A4316" s="23">
        <v>2021</v>
      </c>
      <c r="B4316" s="23" t="s">
        <v>2367</v>
      </c>
      <c r="C4316" s="23" t="s">
        <v>1886</v>
      </c>
      <c r="D4316" s="13" t="s">
        <v>164</v>
      </c>
      <c r="E4316" s="13" t="s">
        <v>584</v>
      </c>
      <c r="F4316" s="13" t="s">
        <v>41</v>
      </c>
      <c r="G4316" s="13" t="s">
        <v>1461</v>
      </c>
      <c r="H4316" s="36">
        <v>4</v>
      </c>
    </row>
    <row r="4317" spans="1:8">
      <c r="A4317" s="23">
        <v>2021</v>
      </c>
      <c r="B4317" s="23" t="s">
        <v>2367</v>
      </c>
      <c r="C4317" s="23" t="s">
        <v>1886</v>
      </c>
      <c r="D4317" s="13" t="s">
        <v>164</v>
      </c>
      <c r="E4317" s="13" t="s">
        <v>584</v>
      </c>
      <c r="F4317" s="13" t="s">
        <v>94</v>
      </c>
      <c r="G4317" s="13" t="s">
        <v>1463</v>
      </c>
      <c r="H4317" s="36">
        <v>1</v>
      </c>
    </row>
    <row r="4318" spans="1:8">
      <c r="A4318" s="23">
        <v>2021</v>
      </c>
      <c r="B4318" s="23" t="s">
        <v>2367</v>
      </c>
      <c r="C4318" s="23" t="s">
        <v>1886</v>
      </c>
      <c r="D4318" s="13" t="s">
        <v>164</v>
      </c>
      <c r="E4318" s="13" t="s">
        <v>584</v>
      </c>
      <c r="F4318" s="13" t="s">
        <v>70</v>
      </c>
      <c r="G4318" s="13" t="s">
        <v>1466</v>
      </c>
      <c r="H4318" s="36">
        <v>1</v>
      </c>
    </row>
    <row r="4319" spans="1:8">
      <c r="A4319" s="23">
        <v>2021</v>
      </c>
      <c r="B4319" s="23" t="s">
        <v>2367</v>
      </c>
      <c r="C4319" s="23" t="s">
        <v>1886</v>
      </c>
      <c r="D4319" s="13" t="s">
        <v>164</v>
      </c>
      <c r="E4319" s="13" t="s">
        <v>584</v>
      </c>
      <c r="F4319" s="13" t="s">
        <v>10</v>
      </c>
      <c r="G4319" s="13" t="s">
        <v>1467</v>
      </c>
      <c r="H4319" s="36">
        <v>3</v>
      </c>
    </row>
    <row r="4320" spans="1:8">
      <c r="A4320" s="23">
        <v>2021</v>
      </c>
      <c r="B4320" s="23" t="s">
        <v>2367</v>
      </c>
      <c r="C4320" s="23" t="s">
        <v>1886</v>
      </c>
      <c r="D4320" s="13" t="s">
        <v>164</v>
      </c>
      <c r="E4320" s="13" t="s">
        <v>584</v>
      </c>
      <c r="F4320" s="13" t="s">
        <v>100</v>
      </c>
      <c r="G4320" s="13" t="s">
        <v>1468</v>
      </c>
      <c r="H4320" s="36">
        <v>4</v>
      </c>
    </row>
    <row r="4321" spans="1:8">
      <c r="A4321" s="23">
        <v>2021</v>
      </c>
      <c r="B4321" s="23" t="s">
        <v>2367</v>
      </c>
      <c r="C4321" s="23" t="s">
        <v>1886</v>
      </c>
      <c r="D4321" s="13" t="s">
        <v>164</v>
      </c>
      <c r="E4321" s="13" t="s">
        <v>584</v>
      </c>
      <c r="F4321" s="13" t="s">
        <v>70</v>
      </c>
      <c r="G4321" s="13" t="s">
        <v>1469</v>
      </c>
      <c r="H4321" s="36">
        <v>2</v>
      </c>
    </row>
    <row r="4322" spans="1:8">
      <c r="A4322" s="23">
        <v>2021</v>
      </c>
      <c r="B4322" s="23" t="s">
        <v>2367</v>
      </c>
      <c r="C4322" s="23" t="s">
        <v>1886</v>
      </c>
      <c r="D4322" s="13" t="s">
        <v>164</v>
      </c>
      <c r="E4322" s="13" t="s">
        <v>584</v>
      </c>
      <c r="F4322" s="13" t="s">
        <v>14</v>
      </c>
      <c r="G4322" s="13" t="s">
        <v>1476</v>
      </c>
      <c r="H4322" s="36">
        <v>2</v>
      </c>
    </row>
    <row r="4323" spans="1:8">
      <c r="A4323" s="23">
        <v>2021</v>
      </c>
      <c r="B4323" s="23" t="s">
        <v>2367</v>
      </c>
      <c r="C4323" s="23" t="s">
        <v>1886</v>
      </c>
      <c r="D4323" s="13" t="s">
        <v>164</v>
      </c>
      <c r="E4323" s="13" t="s">
        <v>584</v>
      </c>
      <c r="F4323" s="13" t="s">
        <v>60</v>
      </c>
      <c r="G4323" s="13" t="s">
        <v>1477</v>
      </c>
      <c r="H4323" s="36">
        <v>3</v>
      </c>
    </row>
    <row r="4324" spans="1:8">
      <c r="A4324" s="23">
        <v>2021</v>
      </c>
      <c r="B4324" s="23" t="s">
        <v>2367</v>
      </c>
      <c r="C4324" s="23" t="s">
        <v>1886</v>
      </c>
      <c r="D4324" s="13" t="s">
        <v>164</v>
      </c>
      <c r="E4324" s="13" t="s">
        <v>584</v>
      </c>
      <c r="F4324" s="13" t="s">
        <v>70</v>
      </c>
      <c r="G4324" s="13" t="s">
        <v>1478</v>
      </c>
      <c r="H4324" s="36">
        <v>1</v>
      </c>
    </row>
    <row r="4325" spans="1:8">
      <c r="A4325" s="23">
        <v>2021</v>
      </c>
      <c r="B4325" s="23" t="s">
        <v>2367</v>
      </c>
      <c r="C4325" s="23" t="s">
        <v>1886</v>
      </c>
      <c r="D4325" s="13" t="s">
        <v>164</v>
      </c>
      <c r="E4325" s="13" t="s">
        <v>584</v>
      </c>
      <c r="F4325" s="13" t="s">
        <v>86</v>
      </c>
      <c r="G4325" s="13" t="s">
        <v>6698</v>
      </c>
      <c r="H4325" s="36">
        <v>13</v>
      </c>
    </row>
    <row r="4326" spans="1:8">
      <c r="A4326" s="23">
        <v>2021</v>
      </c>
      <c r="B4326" s="23" t="s">
        <v>2367</v>
      </c>
      <c r="C4326" s="23" t="s">
        <v>1886</v>
      </c>
      <c r="D4326" s="13" t="s">
        <v>164</v>
      </c>
      <c r="E4326" s="13" t="s">
        <v>584</v>
      </c>
      <c r="F4326" s="13" t="s">
        <v>76</v>
      </c>
      <c r="G4326" s="13" t="s">
        <v>77</v>
      </c>
      <c r="H4326" s="36">
        <v>4</v>
      </c>
    </row>
    <row r="4327" spans="1:8">
      <c r="A4327" s="23">
        <v>2021</v>
      </c>
      <c r="B4327" s="23" t="s">
        <v>2367</v>
      </c>
      <c r="C4327" s="23" t="s">
        <v>1886</v>
      </c>
      <c r="D4327" s="13" t="s">
        <v>167</v>
      </c>
      <c r="E4327" s="13" t="s">
        <v>168</v>
      </c>
      <c r="F4327" s="13" t="s">
        <v>100</v>
      </c>
      <c r="G4327" s="13" t="s">
        <v>1468</v>
      </c>
      <c r="H4327" s="36">
        <v>1</v>
      </c>
    </row>
    <row r="4328" spans="1:8">
      <c r="A4328" s="23">
        <v>2021</v>
      </c>
      <c r="B4328" s="23" t="s">
        <v>2367</v>
      </c>
      <c r="C4328" s="23" t="s">
        <v>1886</v>
      </c>
      <c r="D4328" s="13" t="s">
        <v>167</v>
      </c>
      <c r="E4328" s="13" t="s">
        <v>168</v>
      </c>
      <c r="F4328" s="13" t="s">
        <v>167</v>
      </c>
      <c r="G4328" s="13" t="s">
        <v>1479</v>
      </c>
      <c r="H4328" s="36">
        <v>1</v>
      </c>
    </row>
    <row r="4329" spans="1:8">
      <c r="A4329" s="23">
        <v>2021</v>
      </c>
      <c r="B4329" s="23" t="s">
        <v>2366</v>
      </c>
      <c r="C4329" s="23" t="s">
        <v>514</v>
      </c>
      <c r="D4329" s="13" t="s">
        <v>184</v>
      </c>
      <c r="E4329" s="13" t="s">
        <v>1476</v>
      </c>
      <c r="F4329" s="13" t="s">
        <v>23</v>
      </c>
      <c r="G4329" s="13" t="s">
        <v>1453</v>
      </c>
      <c r="H4329" s="36">
        <v>3</v>
      </c>
    </row>
    <row r="4330" spans="1:8">
      <c r="A4330" s="23">
        <v>2021</v>
      </c>
      <c r="B4330" s="23" t="s">
        <v>2366</v>
      </c>
      <c r="C4330" s="23" t="s">
        <v>514</v>
      </c>
      <c r="D4330" s="13" t="s">
        <v>184</v>
      </c>
      <c r="E4330" s="13" t="s">
        <v>1476</v>
      </c>
      <c r="F4330" s="13" t="s">
        <v>6804</v>
      </c>
      <c r="G4330" s="13" t="s">
        <v>3926</v>
      </c>
      <c r="H4330" s="36">
        <v>2</v>
      </c>
    </row>
    <row r="4331" spans="1:8">
      <c r="A4331" s="23">
        <v>2021</v>
      </c>
      <c r="B4331" s="23" t="s">
        <v>2366</v>
      </c>
      <c r="C4331" s="23" t="s">
        <v>514</v>
      </c>
      <c r="D4331" s="13" t="s">
        <v>184</v>
      </c>
      <c r="E4331" s="13" t="s">
        <v>1476</v>
      </c>
      <c r="F4331" s="13" t="s">
        <v>185</v>
      </c>
      <c r="G4331" s="13" t="s">
        <v>584</v>
      </c>
      <c r="H4331" s="36">
        <v>1</v>
      </c>
    </row>
    <row r="4332" spans="1:8">
      <c r="A4332" s="23">
        <v>2021</v>
      </c>
      <c r="B4332" s="23" t="s">
        <v>2366</v>
      </c>
      <c r="C4332" s="23" t="s">
        <v>514</v>
      </c>
      <c r="D4332" s="13" t="s">
        <v>23</v>
      </c>
      <c r="E4332" s="13" t="s">
        <v>1453</v>
      </c>
      <c r="F4332" s="13" t="s">
        <v>184</v>
      </c>
      <c r="G4332" s="13" t="s">
        <v>1476</v>
      </c>
      <c r="H4332" s="36">
        <v>1</v>
      </c>
    </row>
    <row r="4333" spans="1:8">
      <c r="A4333" s="23">
        <v>2021</v>
      </c>
      <c r="B4333" s="23" t="s">
        <v>2366</v>
      </c>
      <c r="C4333" s="23" t="s">
        <v>514</v>
      </c>
      <c r="D4333" s="13" t="s">
        <v>23</v>
      </c>
      <c r="E4333" s="13" t="s">
        <v>1453</v>
      </c>
      <c r="F4333" s="13" t="s">
        <v>23</v>
      </c>
      <c r="G4333" s="13" t="s">
        <v>1460</v>
      </c>
      <c r="H4333" s="36">
        <v>1</v>
      </c>
    </row>
    <row r="4334" spans="1:8">
      <c r="A4334" s="23">
        <v>2021</v>
      </c>
      <c r="B4334" s="23" t="s">
        <v>2366</v>
      </c>
      <c r="C4334" s="23" t="s">
        <v>514</v>
      </c>
      <c r="D4334" s="13" t="s">
        <v>23</v>
      </c>
      <c r="E4334" s="13" t="s">
        <v>1453</v>
      </c>
      <c r="F4334" s="13" t="s">
        <v>23</v>
      </c>
      <c r="G4334" s="13" t="s">
        <v>1464</v>
      </c>
      <c r="H4334" s="36">
        <v>5</v>
      </c>
    </row>
    <row r="4335" spans="1:8">
      <c r="A4335" s="23">
        <v>2021</v>
      </c>
      <c r="B4335" s="23" t="s">
        <v>2366</v>
      </c>
      <c r="C4335" s="23" t="s">
        <v>514</v>
      </c>
      <c r="D4335" s="13" t="s">
        <v>23</v>
      </c>
      <c r="E4335" s="13" t="s">
        <v>1453</v>
      </c>
      <c r="F4335" s="13" t="s">
        <v>23</v>
      </c>
      <c r="G4335" s="13" t="s">
        <v>3873</v>
      </c>
      <c r="H4335" s="36">
        <v>2</v>
      </c>
    </row>
    <row r="4336" spans="1:8">
      <c r="A4336" s="23">
        <v>2021</v>
      </c>
      <c r="B4336" s="23" t="s">
        <v>2366</v>
      </c>
      <c r="C4336" s="23" t="s">
        <v>514</v>
      </c>
      <c r="D4336" s="13" t="s">
        <v>23</v>
      </c>
      <c r="E4336" s="13" t="s">
        <v>1453</v>
      </c>
      <c r="F4336" s="13" t="s">
        <v>23</v>
      </c>
      <c r="G4336" s="13" t="s">
        <v>1490</v>
      </c>
      <c r="H4336" s="36">
        <v>7</v>
      </c>
    </row>
    <row r="4337" spans="1:8">
      <c r="A4337" s="23">
        <v>2021</v>
      </c>
      <c r="B4337" s="23" t="s">
        <v>2366</v>
      </c>
      <c r="C4337" s="23" t="s">
        <v>514</v>
      </c>
      <c r="D4337" s="13" t="s">
        <v>23</v>
      </c>
      <c r="E4337" s="13" t="s">
        <v>1453</v>
      </c>
      <c r="F4337" s="13" t="s">
        <v>185</v>
      </c>
      <c r="G4337" s="13" t="s">
        <v>1458</v>
      </c>
      <c r="H4337" s="36">
        <v>1</v>
      </c>
    </row>
    <row r="4338" spans="1:8">
      <c r="A4338" s="23">
        <v>2021</v>
      </c>
      <c r="B4338" s="23" t="s">
        <v>2366</v>
      </c>
      <c r="C4338" s="23" t="s">
        <v>514</v>
      </c>
      <c r="D4338" s="13" t="s">
        <v>23</v>
      </c>
      <c r="E4338" s="13" t="s">
        <v>1453</v>
      </c>
      <c r="F4338" s="13" t="s">
        <v>185</v>
      </c>
      <c r="G4338" s="13" t="s">
        <v>584</v>
      </c>
      <c r="H4338" s="36">
        <v>1</v>
      </c>
    </row>
    <row r="4339" spans="1:8">
      <c r="A4339" s="23">
        <v>2021</v>
      </c>
      <c r="B4339" s="23" t="s">
        <v>2366</v>
      </c>
      <c r="C4339" s="23" t="s">
        <v>514</v>
      </c>
      <c r="D4339" s="13" t="s">
        <v>23</v>
      </c>
      <c r="E4339" s="13" t="s">
        <v>1453</v>
      </c>
      <c r="F4339" s="13" t="s">
        <v>3925</v>
      </c>
      <c r="G4339" s="13" t="s">
        <v>1472</v>
      </c>
      <c r="H4339" s="36">
        <v>2</v>
      </c>
    </row>
    <row r="4340" spans="1:8">
      <c r="A4340" s="23">
        <v>2021</v>
      </c>
      <c r="B4340" s="23" t="s">
        <v>2366</v>
      </c>
      <c r="C4340" s="23" t="s">
        <v>514</v>
      </c>
      <c r="D4340" s="13" t="s">
        <v>23</v>
      </c>
      <c r="E4340" s="13" t="s">
        <v>1453</v>
      </c>
      <c r="F4340" s="13" t="s">
        <v>3925</v>
      </c>
      <c r="G4340" s="13" t="s">
        <v>3872</v>
      </c>
      <c r="H4340" s="36">
        <v>1</v>
      </c>
    </row>
    <row r="4341" spans="1:8">
      <c r="A4341" s="23">
        <v>2021</v>
      </c>
      <c r="B4341" s="23" t="s">
        <v>2366</v>
      </c>
      <c r="C4341" s="23" t="s">
        <v>514</v>
      </c>
      <c r="D4341" s="13" t="s">
        <v>23</v>
      </c>
      <c r="E4341" s="13" t="s">
        <v>1464</v>
      </c>
      <c r="F4341" s="13" t="s">
        <v>23</v>
      </c>
      <c r="G4341" s="13" t="s">
        <v>3873</v>
      </c>
      <c r="H4341" s="36">
        <v>7</v>
      </c>
    </row>
    <row r="4342" spans="1:8">
      <c r="A4342" s="23">
        <v>2021</v>
      </c>
      <c r="B4342" s="23" t="s">
        <v>2366</v>
      </c>
      <c r="C4342" s="23" t="s">
        <v>514</v>
      </c>
      <c r="D4342" s="13" t="s">
        <v>23</v>
      </c>
      <c r="E4342" s="13" t="s">
        <v>1464</v>
      </c>
      <c r="F4342" s="13" t="s">
        <v>185</v>
      </c>
      <c r="G4342" s="13" t="s">
        <v>1468</v>
      </c>
      <c r="H4342" s="36">
        <v>1</v>
      </c>
    </row>
    <row r="4343" spans="1:8">
      <c r="A4343" s="23">
        <v>2021</v>
      </c>
      <c r="B4343" s="23" t="s">
        <v>2366</v>
      </c>
      <c r="C4343" s="23" t="s">
        <v>514</v>
      </c>
      <c r="D4343" s="13" t="s">
        <v>23</v>
      </c>
      <c r="E4343" s="13" t="s">
        <v>1464</v>
      </c>
      <c r="F4343" s="13" t="s">
        <v>3925</v>
      </c>
      <c r="G4343" s="13" t="s">
        <v>1487</v>
      </c>
      <c r="H4343" s="36">
        <v>1</v>
      </c>
    </row>
    <row r="4344" spans="1:8">
      <c r="A4344" s="23">
        <v>2021</v>
      </c>
      <c r="B4344" s="23" t="s">
        <v>2366</v>
      </c>
      <c r="C4344" s="23" t="s">
        <v>514</v>
      </c>
      <c r="D4344" s="13" t="s">
        <v>23</v>
      </c>
      <c r="E4344" s="13" t="s">
        <v>3873</v>
      </c>
      <c r="F4344" s="13" t="s">
        <v>23</v>
      </c>
      <c r="G4344" s="13" t="s">
        <v>1453</v>
      </c>
      <c r="H4344" s="36">
        <v>1</v>
      </c>
    </row>
    <row r="4345" spans="1:8">
      <c r="A4345" s="23">
        <v>2021</v>
      </c>
      <c r="B4345" s="23" t="s">
        <v>2366</v>
      </c>
      <c r="C4345" s="23" t="s">
        <v>514</v>
      </c>
      <c r="D4345" s="13" t="s">
        <v>23</v>
      </c>
      <c r="E4345" s="13" t="s">
        <v>3873</v>
      </c>
      <c r="F4345" s="13" t="s">
        <v>23</v>
      </c>
      <c r="G4345" s="13" t="s">
        <v>1490</v>
      </c>
      <c r="H4345" s="36">
        <v>1</v>
      </c>
    </row>
    <row r="4346" spans="1:8">
      <c r="A4346" s="23">
        <v>2021</v>
      </c>
      <c r="B4346" s="23" t="s">
        <v>2366</v>
      </c>
      <c r="C4346" s="23" t="s">
        <v>514</v>
      </c>
      <c r="D4346" s="13" t="s">
        <v>23</v>
      </c>
      <c r="E4346" s="13" t="s">
        <v>3899</v>
      </c>
      <c r="F4346" s="13" t="s">
        <v>23</v>
      </c>
      <c r="G4346" s="13" t="s">
        <v>1453</v>
      </c>
      <c r="H4346" s="36">
        <v>1</v>
      </c>
    </row>
    <row r="4347" spans="1:8">
      <c r="A4347" s="23">
        <v>2021</v>
      </c>
      <c r="B4347" s="23" t="s">
        <v>2366</v>
      </c>
      <c r="C4347" s="23" t="s">
        <v>514</v>
      </c>
      <c r="D4347" s="13" t="s">
        <v>23</v>
      </c>
      <c r="E4347" s="13" t="s">
        <v>3899</v>
      </c>
      <c r="F4347" s="13" t="s">
        <v>23</v>
      </c>
      <c r="G4347" s="13" t="s">
        <v>1490</v>
      </c>
      <c r="H4347" s="36">
        <v>2</v>
      </c>
    </row>
    <row r="4348" spans="1:8">
      <c r="A4348" s="23">
        <v>2021</v>
      </c>
      <c r="B4348" s="23" t="s">
        <v>2366</v>
      </c>
      <c r="C4348" s="23" t="s">
        <v>514</v>
      </c>
      <c r="D4348" s="13" t="s">
        <v>23</v>
      </c>
      <c r="E4348" s="13" t="s">
        <v>1490</v>
      </c>
      <c r="F4348" s="13" t="s">
        <v>23</v>
      </c>
      <c r="G4348" s="13" t="s">
        <v>1453</v>
      </c>
      <c r="H4348" s="36">
        <v>13</v>
      </c>
    </row>
    <row r="4349" spans="1:8">
      <c r="A4349" s="23">
        <v>2021</v>
      </c>
      <c r="B4349" s="23" t="s">
        <v>2366</v>
      </c>
      <c r="C4349" s="23" t="s">
        <v>514</v>
      </c>
      <c r="D4349" s="13" t="s">
        <v>23</v>
      </c>
      <c r="E4349" s="13" t="s">
        <v>1490</v>
      </c>
      <c r="F4349" s="13" t="s">
        <v>23</v>
      </c>
      <c r="G4349" s="13" t="s">
        <v>1464</v>
      </c>
      <c r="H4349" s="36">
        <v>5</v>
      </c>
    </row>
    <row r="4350" spans="1:8">
      <c r="A4350" s="23">
        <v>2021</v>
      </c>
      <c r="B4350" s="23" t="s">
        <v>2366</v>
      </c>
      <c r="C4350" s="23" t="s">
        <v>514</v>
      </c>
      <c r="D4350" s="13" t="s">
        <v>23</v>
      </c>
      <c r="E4350" s="13" t="s">
        <v>1490</v>
      </c>
      <c r="F4350" s="13" t="s">
        <v>23</v>
      </c>
      <c r="G4350" s="13" t="s">
        <v>3899</v>
      </c>
      <c r="H4350" s="36">
        <v>5</v>
      </c>
    </row>
    <row r="4351" spans="1:8">
      <c r="A4351" s="23">
        <v>2021</v>
      </c>
      <c r="B4351" s="23" t="s">
        <v>2366</v>
      </c>
      <c r="C4351" s="23" t="s">
        <v>514</v>
      </c>
      <c r="D4351" s="13" t="s">
        <v>23</v>
      </c>
      <c r="E4351" s="13" t="s">
        <v>1490</v>
      </c>
      <c r="F4351" s="13" t="s">
        <v>6804</v>
      </c>
      <c r="G4351" s="13" t="s">
        <v>1488</v>
      </c>
      <c r="H4351" s="36">
        <v>1</v>
      </c>
    </row>
    <row r="4352" spans="1:8">
      <c r="A4352" s="23">
        <v>2021</v>
      </c>
      <c r="B4352" s="23" t="s">
        <v>2366</v>
      </c>
      <c r="C4352" s="23" t="s">
        <v>514</v>
      </c>
      <c r="D4352" s="13" t="s">
        <v>23</v>
      </c>
      <c r="E4352" s="13" t="s">
        <v>1490</v>
      </c>
      <c r="F4352" s="13" t="s">
        <v>185</v>
      </c>
      <c r="G4352" s="13" t="s">
        <v>1461</v>
      </c>
      <c r="H4352" s="36">
        <v>3</v>
      </c>
    </row>
    <row r="4353" spans="1:8">
      <c r="A4353" s="23">
        <v>2021</v>
      </c>
      <c r="B4353" s="23" t="s">
        <v>2366</v>
      </c>
      <c r="C4353" s="23" t="s">
        <v>514</v>
      </c>
      <c r="D4353" s="13" t="s">
        <v>23</v>
      </c>
      <c r="E4353" s="13" t="s">
        <v>1490</v>
      </c>
      <c r="F4353" s="13" t="s">
        <v>3925</v>
      </c>
      <c r="G4353" s="13" t="s">
        <v>3931</v>
      </c>
      <c r="H4353" s="36">
        <v>1</v>
      </c>
    </row>
    <row r="4354" spans="1:8">
      <c r="A4354" s="23">
        <v>2021</v>
      </c>
      <c r="B4354" s="23" t="s">
        <v>2366</v>
      </c>
      <c r="C4354" s="23" t="s">
        <v>514</v>
      </c>
      <c r="D4354" s="13" t="s">
        <v>23</v>
      </c>
      <c r="E4354" s="13" t="s">
        <v>1490</v>
      </c>
      <c r="F4354" s="13" t="s">
        <v>3925</v>
      </c>
      <c r="G4354" s="13" t="s">
        <v>1472</v>
      </c>
      <c r="H4354" s="36">
        <v>1</v>
      </c>
    </row>
    <row r="4355" spans="1:8">
      <c r="A4355" s="23">
        <v>2021</v>
      </c>
      <c r="B4355" s="23" t="s">
        <v>2366</v>
      </c>
      <c r="C4355" s="23" t="s">
        <v>514</v>
      </c>
      <c r="D4355" s="13" t="s">
        <v>6804</v>
      </c>
      <c r="E4355" s="13" t="s">
        <v>559</v>
      </c>
      <c r="F4355" s="13" t="s">
        <v>23</v>
      </c>
      <c r="G4355" s="13" t="s">
        <v>1453</v>
      </c>
      <c r="H4355" s="36">
        <v>1</v>
      </c>
    </row>
    <row r="4356" spans="1:8">
      <c r="A4356" s="23">
        <v>2021</v>
      </c>
      <c r="B4356" s="23" t="s">
        <v>2366</v>
      </c>
      <c r="C4356" s="23" t="s">
        <v>514</v>
      </c>
      <c r="D4356" s="13" t="s">
        <v>6804</v>
      </c>
      <c r="E4356" s="13" t="s">
        <v>559</v>
      </c>
      <c r="F4356" s="13" t="s">
        <v>23</v>
      </c>
      <c r="G4356" s="13" t="s">
        <v>1460</v>
      </c>
      <c r="H4356" s="36">
        <v>1</v>
      </c>
    </row>
    <row r="4357" spans="1:8">
      <c r="A4357" s="23">
        <v>2021</v>
      </c>
      <c r="B4357" s="23" t="s">
        <v>2366</v>
      </c>
      <c r="C4357" s="23" t="s">
        <v>514</v>
      </c>
      <c r="D4357" s="13" t="s">
        <v>6804</v>
      </c>
      <c r="E4357" s="13" t="s">
        <v>559</v>
      </c>
      <c r="F4357" s="13" t="s">
        <v>6804</v>
      </c>
      <c r="G4357" s="13" t="s">
        <v>1488</v>
      </c>
      <c r="H4357" s="36">
        <v>3</v>
      </c>
    </row>
    <row r="4358" spans="1:8">
      <c r="A4358" s="23">
        <v>2021</v>
      </c>
      <c r="B4358" s="23" t="s">
        <v>2366</v>
      </c>
      <c r="C4358" s="23" t="s">
        <v>514</v>
      </c>
      <c r="D4358" s="13" t="s">
        <v>6804</v>
      </c>
      <c r="E4358" s="13" t="s">
        <v>559</v>
      </c>
      <c r="F4358" s="13" t="s">
        <v>3925</v>
      </c>
      <c r="G4358" s="13" t="s">
        <v>1486</v>
      </c>
      <c r="H4358" s="36">
        <v>2</v>
      </c>
    </row>
    <row r="4359" spans="1:8">
      <c r="A4359" s="23">
        <v>2021</v>
      </c>
      <c r="B4359" s="23" t="s">
        <v>2366</v>
      </c>
      <c r="C4359" s="23" t="s">
        <v>514</v>
      </c>
      <c r="D4359" s="13" t="s">
        <v>6804</v>
      </c>
      <c r="E4359" s="13" t="s">
        <v>1455</v>
      </c>
      <c r="F4359" s="13" t="s">
        <v>6804</v>
      </c>
      <c r="G4359" s="13" t="s">
        <v>1488</v>
      </c>
      <c r="H4359" s="36">
        <v>8</v>
      </c>
    </row>
    <row r="4360" spans="1:8">
      <c r="A4360" s="23">
        <v>2021</v>
      </c>
      <c r="B4360" s="23" t="s">
        <v>2366</v>
      </c>
      <c r="C4360" s="23" t="s">
        <v>514</v>
      </c>
      <c r="D4360" s="13" t="s">
        <v>6804</v>
      </c>
      <c r="E4360" s="13" t="s">
        <v>1455</v>
      </c>
      <c r="F4360" s="13" t="s">
        <v>185</v>
      </c>
      <c r="G4360" s="13" t="s">
        <v>1485</v>
      </c>
      <c r="H4360" s="36">
        <v>2</v>
      </c>
    </row>
    <row r="4361" spans="1:8">
      <c r="A4361" s="23">
        <v>2021</v>
      </c>
      <c r="B4361" s="23" t="s">
        <v>2366</v>
      </c>
      <c r="C4361" s="23" t="s">
        <v>514</v>
      </c>
      <c r="D4361" s="13" t="s">
        <v>6804</v>
      </c>
      <c r="E4361" s="13" t="s">
        <v>1455</v>
      </c>
      <c r="F4361" s="13" t="s">
        <v>185</v>
      </c>
      <c r="G4361" s="13" t="s">
        <v>584</v>
      </c>
      <c r="H4361" s="36">
        <v>1</v>
      </c>
    </row>
    <row r="4362" spans="1:8">
      <c r="A4362" s="23">
        <v>2021</v>
      </c>
      <c r="B4362" s="23" t="s">
        <v>2366</v>
      </c>
      <c r="C4362" s="23" t="s">
        <v>514</v>
      </c>
      <c r="D4362" s="13" t="s">
        <v>6804</v>
      </c>
      <c r="E4362" s="13" t="s">
        <v>1455</v>
      </c>
      <c r="F4362" s="13" t="s">
        <v>3925</v>
      </c>
      <c r="G4362" s="13" t="s">
        <v>1457</v>
      </c>
      <c r="H4362" s="36">
        <v>1</v>
      </c>
    </row>
    <row r="4363" spans="1:8">
      <c r="A4363" s="23">
        <v>2021</v>
      </c>
      <c r="B4363" s="23" t="s">
        <v>2366</v>
      </c>
      <c r="C4363" s="23" t="s">
        <v>514</v>
      </c>
      <c r="D4363" s="13" t="s">
        <v>6804</v>
      </c>
      <c r="E4363" s="13" t="s">
        <v>1488</v>
      </c>
      <c r="F4363" s="13" t="s">
        <v>23</v>
      </c>
      <c r="G4363" s="13" t="s">
        <v>1453</v>
      </c>
      <c r="H4363" s="36">
        <v>4</v>
      </c>
    </row>
    <row r="4364" spans="1:8">
      <c r="A4364" s="23">
        <v>2021</v>
      </c>
      <c r="B4364" s="23" t="s">
        <v>2366</v>
      </c>
      <c r="C4364" s="23" t="s">
        <v>514</v>
      </c>
      <c r="D4364" s="13" t="s">
        <v>6804</v>
      </c>
      <c r="E4364" s="13" t="s">
        <v>1488</v>
      </c>
      <c r="F4364" s="13" t="s">
        <v>23</v>
      </c>
      <c r="G4364" s="13" t="s">
        <v>3899</v>
      </c>
      <c r="H4364" s="36">
        <v>1</v>
      </c>
    </row>
    <row r="4365" spans="1:8">
      <c r="A4365" s="23">
        <v>2021</v>
      </c>
      <c r="B4365" s="23" t="s">
        <v>2366</v>
      </c>
      <c r="C4365" s="23" t="s">
        <v>514</v>
      </c>
      <c r="D4365" s="13" t="s">
        <v>6804</v>
      </c>
      <c r="E4365" s="13" t="s">
        <v>1488</v>
      </c>
      <c r="F4365" s="13" t="s">
        <v>6804</v>
      </c>
      <c r="G4365" s="13" t="s">
        <v>1455</v>
      </c>
      <c r="H4365" s="36">
        <v>2</v>
      </c>
    </row>
    <row r="4366" spans="1:8">
      <c r="A4366" s="23">
        <v>2021</v>
      </c>
      <c r="B4366" s="23" t="s">
        <v>2366</v>
      </c>
      <c r="C4366" s="23" t="s">
        <v>514</v>
      </c>
      <c r="D4366" s="13" t="s">
        <v>6804</v>
      </c>
      <c r="E4366" s="13" t="s">
        <v>1488</v>
      </c>
      <c r="F4366" s="13" t="s">
        <v>185</v>
      </c>
      <c r="G4366" s="13" t="s">
        <v>1485</v>
      </c>
      <c r="H4366" s="36">
        <v>2</v>
      </c>
    </row>
    <row r="4367" spans="1:8">
      <c r="A4367" s="23">
        <v>2021</v>
      </c>
      <c r="B4367" s="23" t="s">
        <v>2366</v>
      </c>
      <c r="C4367" s="23" t="s">
        <v>514</v>
      </c>
      <c r="D4367" s="13" t="s">
        <v>6804</v>
      </c>
      <c r="E4367" s="13" t="s">
        <v>1488</v>
      </c>
      <c r="F4367" s="13" t="s">
        <v>185</v>
      </c>
      <c r="G4367" s="13" t="s">
        <v>584</v>
      </c>
      <c r="H4367" s="36">
        <v>1</v>
      </c>
    </row>
    <row r="4368" spans="1:8">
      <c r="A4368" s="23">
        <v>2021</v>
      </c>
      <c r="B4368" s="23" t="s">
        <v>2366</v>
      </c>
      <c r="C4368" s="23" t="s">
        <v>514</v>
      </c>
      <c r="D4368" s="13" t="s">
        <v>185</v>
      </c>
      <c r="E4368" s="13" t="s">
        <v>1458</v>
      </c>
      <c r="F4368" s="13" t="s">
        <v>23</v>
      </c>
      <c r="G4368" s="13" t="s">
        <v>1464</v>
      </c>
      <c r="H4368" s="36">
        <v>3</v>
      </c>
    </row>
    <row r="4369" spans="1:8">
      <c r="A4369" s="23">
        <v>2021</v>
      </c>
      <c r="B4369" s="23" t="s">
        <v>2366</v>
      </c>
      <c r="C4369" s="23" t="s">
        <v>514</v>
      </c>
      <c r="D4369" s="13" t="s">
        <v>185</v>
      </c>
      <c r="E4369" s="13" t="s">
        <v>1458</v>
      </c>
      <c r="F4369" s="13" t="s">
        <v>23</v>
      </c>
      <c r="G4369" s="13" t="s">
        <v>1490</v>
      </c>
      <c r="H4369" s="36">
        <v>1</v>
      </c>
    </row>
    <row r="4370" spans="1:8">
      <c r="A4370" s="23">
        <v>2021</v>
      </c>
      <c r="B4370" s="23" t="s">
        <v>2366</v>
      </c>
      <c r="C4370" s="23" t="s">
        <v>514</v>
      </c>
      <c r="D4370" s="13" t="s">
        <v>185</v>
      </c>
      <c r="E4370" s="13" t="s">
        <v>1458</v>
      </c>
      <c r="F4370" s="13" t="s">
        <v>185</v>
      </c>
      <c r="G4370" s="13" t="s">
        <v>1461</v>
      </c>
      <c r="H4370" s="36">
        <v>4</v>
      </c>
    </row>
    <row r="4371" spans="1:8">
      <c r="A4371" s="23">
        <v>2021</v>
      </c>
      <c r="B4371" s="23" t="s">
        <v>2366</v>
      </c>
      <c r="C4371" s="23" t="s">
        <v>514</v>
      </c>
      <c r="D4371" s="13" t="s">
        <v>185</v>
      </c>
      <c r="E4371" s="13" t="s">
        <v>1458</v>
      </c>
      <c r="F4371" s="13" t="s">
        <v>185</v>
      </c>
      <c r="G4371" s="13" t="s">
        <v>1468</v>
      </c>
      <c r="H4371" s="36">
        <v>2</v>
      </c>
    </row>
    <row r="4372" spans="1:8">
      <c r="A4372" s="23">
        <v>2021</v>
      </c>
      <c r="B4372" s="23" t="s">
        <v>2366</v>
      </c>
      <c r="C4372" s="23" t="s">
        <v>514</v>
      </c>
      <c r="D4372" s="13" t="s">
        <v>185</v>
      </c>
      <c r="E4372" s="13" t="s">
        <v>1458</v>
      </c>
      <c r="F4372" s="13" t="s">
        <v>185</v>
      </c>
      <c r="G4372" s="13" t="s">
        <v>584</v>
      </c>
      <c r="H4372" s="36">
        <v>2</v>
      </c>
    </row>
    <row r="4373" spans="1:8">
      <c r="A4373" s="23">
        <v>2021</v>
      </c>
      <c r="B4373" s="23" t="s">
        <v>2366</v>
      </c>
      <c r="C4373" s="23" t="s">
        <v>514</v>
      </c>
      <c r="D4373" s="13" t="s">
        <v>185</v>
      </c>
      <c r="E4373" s="13" t="s">
        <v>1485</v>
      </c>
      <c r="F4373" s="13" t="s">
        <v>23</v>
      </c>
      <c r="G4373" s="13" t="s">
        <v>1453</v>
      </c>
      <c r="H4373" s="36">
        <v>3</v>
      </c>
    </row>
    <row r="4374" spans="1:8">
      <c r="A4374" s="23">
        <v>2021</v>
      </c>
      <c r="B4374" s="23" t="s">
        <v>2366</v>
      </c>
      <c r="C4374" s="23" t="s">
        <v>514</v>
      </c>
      <c r="D4374" s="13" t="s">
        <v>185</v>
      </c>
      <c r="E4374" s="13" t="s">
        <v>1485</v>
      </c>
      <c r="F4374" s="13" t="s">
        <v>23</v>
      </c>
      <c r="G4374" s="13" t="s">
        <v>1490</v>
      </c>
      <c r="H4374" s="36">
        <v>1</v>
      </c>
    </row>
    <row r="4375" spans="1:8">
      <c r="A4375" s="23">
        <v>2021</v>
      </c>
      <c r="B4375" s="23" t="s">
        <v>2366</v>
      </c>
      <c r="C4375" s="23" t="s">
        <v>514</v>
      </c>
      <c r="D4375" s="13" t="s">
        <v>185</v>
      </c>
      <c r="E4375" s="13" t="s">
        <v>1485</v>
      </c>
      <c r="F4375" s="13" t="s">
        <v>6804</v>
      </c>
      <c r="G4375" s="13" t="s">
        <v>1455</v>
      </c>
      <c r="H4375" s="36">
        <v>1</v>
      </c>
    </row>
    <row r="4376" spans="1:8">
      <c r="A4376" s="23">
        <v>2021</v>
      </c>
      <c r="B4376" s="23" t="s">
        <v>2366</v>
      </c>
      <c r="C4376" s="23" t="s">
        <v>514</v>
      </c>
      <c r="D4376" s="13" t="s">
        <v>185</v>
      </c>
      <c r="E4376" s="13" t="s">
        <v>1485</v>
      </c>
      <c r="F4376" s="13" t="s">
        <v>6804</v>
      </c>
      <c r="G4376" s="13" t="s">
        <v>1488</v>
      </c>
      <c r="H4376" s="36">
        <v>4</v>
      </c>
    </row>
    <row r="4377" spans="1:8">
      <c r="A4377" s="23">
        <v>2021</v>
      </c>
      <c r="B4377" s="23" t="s">
        <v>2366</v>
      </c>
      <c r="C4377" s="23" t="s">
        <v>514</v>
      </c>
      <c r="D4377" s="13" t="s">
        <v>185</v>
      </c>
      <c r="E4377" s="13" t="s">
        <v>1485</v>
      </c>
      <c r="F4377" s="13" t="s">
        <v>185</v>
      </c>
      <c r="G4377" s="13" t="s">
        <v>1458</v>
      </c>
      <c r="H4377" s="36">
        <v>2</v>
      </c>
    </row>
    <row r="4378" spans="1:8">
      <c r="A4378" s="23">
        <v>2021</v>
      </c>
      <c r="B4378" s="23" t="s">
        <v>2366</v>
      </c>
      <c r="C4378" s="23" t="s">
        <v>514</v>
      </c>
      <c r="D4378" s="13" t="s">
        <v>185</v>
      </c>
      <c r="E4378" s="13" t="s">
        <v>1485</v>
      </c>
      <c r="F4378" s="13" t="s">
        <v>185</v>
      </c>
      <c r="G4378" s="13" t="s">
        <v>1461</v>
      </c>
      <c r="H4378" s="36">
        <v>1</v>
      </c>
    </row>
    <row r="4379" spans="1:8">
      <c r="A4379" s="23">
        <v>2021</v>
      </c>
      <c r="B4379" s="23" t="s">
        <v>2366</v>
      </c>
      <c r="C4379" s="23" t="s">
        <v>514</v>
      </c>
      <c r="D4379" s="13" t="s">
        <v>185</v>
      </c>
      <c r="E4379" s="13" t="s">
        <v>1485</v>
      </c>
      <c r="F4379" s="13" t="s">
        <v>185</v>
      </c>
      <c r="G4379" s="13" t="s">
        <v>584</v>
      </c>
      <c r="H4379" s="36">
        <v>3</v>
      </c>
    </row>
    <row r="4380" spans="1:8">
      <c r="A4380" s="23">
        <v>2021</v>
      </c>
      <c r="B4380" s="23" t="s">
        <v>2366</v>
      </c>
      <c r="C4380" s="23" t="s">
        <v>514</v>
      </c>
      <c r="D4380" s="13" t="s">
        <v>185</v>
      </c>
      <c r="E4380" s="13" t="s">
        <v>1461</v>
      </c>
      <c r="F4380" s="13" t="s">
        <v>23</v>
      </c>
      <c r="G4380" s="13" t="s">
        <v>1453</v>
      </c>
      <c r="H4380" s="36">
        <v>2</v>
      </c>
    </row>
    <row r="4381" spans="1:8">
      <c r="A4381" s="23">
        <v>2021</v>
      </c>
      <c r="B4381" s="23" t="s">
        <v>2366</v>
      </c>
      <c r="C4381" s="23" t="s">
        <v>514</v>
      </c>
      <c r="D4381" s="13" t="s">
        <v>185</v>
      </c>
      <c r="E4381" s="13" t="s">
        <v>1461</v>
      </c>
      <c r="F4381" s="13" t="s">
        <v>23</v>
      </c>
      <c r="G4381" s="13" t="s">
        <v>1464</v>
      </c>
      <c r="H4381" s="36">
        <v>3</v>
      </c>
    </row>
    <row r="4382" spans="1:8">
      <c r="A4382" s="23">
        <v>2021</v>
      </c>
      <c r="B4382" s="23" t="s">
        <v>2366</v>
      </c>
      <c r="C4382" s="23" t="s">
        <v>514</v>
      </c>
      <c r="D4382" s="13" t="s">
        <v>185</v>
      </c>
      <c r="E4382" s="13" t="s">
        <v>1461</v>
      </c>
      <c r="F4382" s="13" t="s">
        <v>23</v>
      </c>
      <c r="G4382" s="13" t="s">
        <v>1490</v>
      </c>
      <c r="H4382" s="36">
        <v>1</v>
      </c>
    </row>
    <row r="4383" spans="1:8">
      <c r="A4383" s="23">
        <v>2021</v>
      </c>
      <c r="B4383" s="23" t="s">
        <v>2366</v>
      </c>
      <c r="C4383" s="23" t="s">
        <v>514</v>
      </c>
      <c r="D4383" s="13" t="s">
        <v>185</v>
      </c>
      <c r="E4383" s="13" t="s">
        <v>1461</v>
      </c>
      <c r="F4383" s="13" t="s">
        <v>6804</v>
      </c>
      <c r="G4383" s="13" t="s">
        <v>3926</v>
      </c>
      <c r="H4383" s="36">
        <v>2</v>
      </c>
    </row>
    <row r="4384" spans="1:8">
      <c r="A4384" s="23">
        <v>2021</v>
      </c>
      <c r="B4384" s="23" t="s">
        <v>2366</v>
      </c>
      <c r="C4384" s="23" t="s">
        <v>514</v>
      </c>
      <c r="D4384" s="13" t="s">
        <v>185</v>
      </c>
      <c r="E4384" s="13" t="s">
        <v>1461</v>
      </c>
      <c r="F4384" s="13" t="s">
        <v>185</v>
      </c>
      <c r="G4384" s="13" t="s">
        <v>1458</v>
      </c>
      <c r="H4384" s="36">
        <v>12</v>
      </c>
    </row>
    <row r="4385" spans="1:8">
      <c r="A4385" s="23">
        <v>2021</v>
      </c>
      <c r="B4385" s="23" t="s">
        <v>2366</v>
      </c>
      <c r="C4385" s="23" t="s">
        <v>514</v>
      </c>
      <c r="D4385" s="13" t="s">
        <v>185</v>
      </c>
      <c r="E4385" s="13" t="s">
        <v>1461</v>
      </c>
      <c r="F4385" s="13" t="s">
        <v>185</v>
      </c>
      <c r="G4385" s="13" t="s">
        <v>1485</v>
      </c>
      <c r="H4385" s="36">
        <v>2</v>
      </c>
    </row>
    <row r="4386" spans="1:8">
      <c r="A4386" s="23">
        <v>2021</v>
      </c>
      <c r="B4386" s="23" t="s">
        <v>2366</v>
      </c>
      <c r="C4386" s="23" t="s">
        <v>514</v>
      </c>
      <c r="D4386" s="13" t="s">
        <v>185</v>
      </c>
      <c r="E4386" s="13" t="s">
        <v>1461</v>
      </c>
      <c r="F4386" s="13" t="s">
        <v>185</v>
      </c>
      <c r="G4386" s="13" t="s">
        <v>1468</v>
      </c>
      <c r="H4386" s="36">
        <v>1</v>
      </c>
    </row>
    <row r="4387" spans="1:8">
      <c r="A4387" s="23">
        <v>2021</v>
      </c>
      <c r="B4387" s="23" t="s">
        <v>2366</v>
      </c>
      <c r="C4387" s="23" t="s">
        <v>514</v>
      </c>
      <c r="D4387" s="13" t="s">
        <v>185</v>
      </c>
      <c r="E4387" s="13" t="s">
        <v>1461</v>
      </c>
      <c r="F4387" s="13" t="s">
        <v>185</v>
      </c>
      <c r="G4387" s="13" t="s">
        <v>584</v>
      </c>
      <c r="H4387" s="36">
        <v>5</v>
      </c>
    </row>
    <row r="4388" spans="1:8">
      <c r="A4388" s="23">
        <v>2021</v>
      </c>
      <c r="B4388" s="23" t="s">
        <v>2366</v>
      </c>
      <c r="C4388" s="23" t="s">
        <v>514</v>
      </c>
      <c r="D4388" s="13" t="s">
        <v>185</v>
      </c>
      <c r="E4388" s="13" t="s">
        <v>1468</v>
      </c>
      <c r="F4388" s="13" t="s">
        <v>185</v>
      </c>
      <c r="G4388" s="13" t="s">
        <v>1461</v>
      </c>
      <c r="H4388" s="36">
        <v>1</v>
      </c>
    </row>
    <row r="4389" spans="1:8">
      <c r="A4389" s="23">
        <v>2021</v>
      </c>
      <c r="B4389" s="23" t="s">
        <v>2366</v>
      </c>
      <c r="C4389" s="23" t="s">
        <v>514</v>
      </c>
      <c r="D4389" s="13" t="s">
        <v>185</v>
      </c>
      <c r="E4389" s="13" t="s">
        <v>584</v>
      </c>
      <c r="F4389" s="13" t="s">
        <v>184</v>
      </c>
      <c r="G4389" s="13" t="s">
        <v>1465</v>
      </c>
      <c r="H4389" s="36">
        <v>1</v>
      </c>
    </row>
    <row r="4390" spans="1:8">
      <c r="A4390" s="23">
        <v>2021</v>
      </c>
      <c r="B4390" s="23" t="s">
        <v>2366</v>
      </c>
      <c r="C4390" s="23" t="s">
        <v>514</v>
      </c>
      <c r="D4390" s="13" t="s">
        <v>185</v>
      </c>
      <c r="E4390" s="13" t="s">
        <v>584</v>
      </c>
      <c r="F4390" s="13" t="s">
        <v>184</v>
      </c>
      <c r="G4390" s="13" t="s">
        <v>1476</v>
      </c>
      <c r="H4390" s="36">
        <v>4</v>
      </c>
    </row>
    <row r="4391" spans="1:8">
      <c r="A4391" s="23">
        <v>2021</v>
      </c>
      <c r="B4391" s="23" t="s">
        <v>2366</v>
      </c>
      <c r="C4391" s="23" t="s">
        <v>514</v>
      </c>
      <c r="D4391" s="13" t="s">
        <v>185</v>
      </c>
      <c r="E4391" s="13" t="s">
        <v>584</v>
      </c>
      <c r="F4391" s="13" t="s">
        <v>23</v>
      </c>
      <c r="G4391" s="13" t="s">
        <v>1453</v>
      </c>
      <c r="H4391" s="36">
        <v>3</v>
      </c>
    </row>
    <row r="4392" spans="1:8">
      <c r="A4392" s="23">
        <v>2021</v>
      </c>
      <c r="B4392" s="23" t="s">
        <v>2366</v>
      </c>
      <c r="C4392" s="23" t="s">
        <v>514</v>
      </c>
      <c r="D4392" s="13" t="s">
        <v>185</v>
      </c>
      <c r="E4392" s="13" t="s">
        <v>584</v>
      </c>
      <c r="F4392" s="13" t="s">
        <v>6804</v>
      </c>
      <c r="G4392" s="13" t="s">
        <v>1455</v>
      </c>
      <c r="H4392" s="36">
        <v>1</v>
      </c>
    </row>
    <row r="4393" spans="1:8">
      <c r="A4393" s="23">
        <v>2021</v>
      </c>
      <c r="B4393" s="23" t="s">
        <v>2366</v>
      </c>
      <c r="C4393" s="23" t="s">
        <v>514</v>
      </c>
      <c r="D4393" s="13" t="s">
        <v>185</v>
      </c>
      <c r="E4393" s="13" t="s">
        <v>584</v>
      </c>
      <c r="F4393" s="13" t="s">
        <v>6804</v>
      </c>
      <c r="G4393" s="13" t="s">
        <v>1488</v>
      </c>
      <c r="H4393" s="36">
        <v>1</v>
      </c>
    </row>
    <row r="4394" spans="1:8">
      <c r="A4394" s="23">
        <v>2021</v>
      </c>
      <c r="B4394" s="23" t="s">
        <v>2366</v>
      </c>
      <c r="C4394" s="23" t="s">
        <v>514</v>
      </c>
      <c r="D4394" s="13" t="s">
        <v>185</v>
      </c>
      <c r="E4394" s="13" t="s">
        <v>584</v>
      </c>
      <c r="F4394" s="13" t="s">
        <v>6804</v>
      </c>
      <c r="G4394" s="13" t="s">
        <v>3926</v>
      </c>
      <c r="H4394" s="36">
        <v>1</v>
      </c>
    </row>
    <row r="4395" spans="1:8">
      <c r="A4395" s="23">
        <v>2021</v>
      </c>
      <c r="B4395" s="23" t="s">
        <v>2366</v>
      </c>
      <c r="C4395" s="23" t="s">
        <v>514</v>
      </c>
      <c r="D4395" s="13" t="s">
        <v>185</v>
      </c>
      <c r="E4395" s="13" t="s">
        <v>584</v>
      </c>
      <c r="F4395" s="13" t="s">
        <v>185</v>
      </c>
      <c r="G4395" s="13" t="s">
        <v>1458</v>
      </c>
      <c r="H4395" s="36">
        <v>1</v>
      </c>
    </row>
    <row r="4396" spans="1:8">
      <c r="A4396" s="23">
        <v>2021</v>
      </c>
      <c r="B4396" s="23" t="s">
        <v>2366</v>
      </c>
      <c r="C4396" s="23" t="s">
        <v>514</v>
      </c>
      <c r="D4396" s="13" t="s">
        <v>185</v>
      </c>
      <c r="E4396" s="13" t="s">
        <v>584</v>
      </c>
      <c r="F4396" s="13" t="s">
        <v>185</v>
      </c>
      <c r="G4396" s="13" t="s">
        <v>1485</v>
      </c>
      <c r="H4396" s="36">
        <v>6</v>
      </c>
    </row>
    <row r="4397" spans="1:8">
      <c r="A4397" s="23">
        <v>2021</v>
      </c>
      <c r="B4397" s="23" t="s">
        <v>2366</v>
      </c>
      <c r="C4397" s="23" t="s">
        <v>514</v>
      </c>
      <c r="D4397" s="13" t="s">
        <v>185</v>
      </c>
      <c r="E4397" s="13" t="s">
        <v>584</v>
      </c>
      <c r="F4397" s="13" t="s">
        <v>185</v>
      </c>
      <c r="G4397" s="13" t="s">
        <v>1461</v>
      </c>
      <c r="H4397" s="36">
        <v>2</v>
      </c>
    </row>
    <row r="4398" spans="1:8">
      <c r="A4398" s="23">
        <v>2021</v>
      </c>
      <c r="B4398" s="23" t="s">
        <v>2366</v>
      </c>
      <c r="C4398" s="23" t="s">
        <v>514</v>
      </c>
      <c r="D4398" s="13" t="s">
        <v>185</v>
      </c>
      <c r="E4398" s="13" t="s">
        <v>584</v>
      </c>
      <c r="F4398" s="13" t="s">
        <v>185</v>
      </c>
      <c r="G4398" s="13" t="s">
        <v>1468</v>
      </c>
      <c r="H4398" s="36">
        <v>4</v>
      </c>
    </row>
    <row r="4399" spans="1:8">
      <c r="A4399" s="23">
        <v>2021</v>
      </c>
      <c r="B4399" s="23" t="s">
        <v>2366</v>
      </c>
      <c r="C4399" s="23" t="s">
        <v>514</v>
      </c>
      <c r="D4399" s="13" t="s">
        <v>185</v>
      </c>
      <c r="E4399" s="13" t="s">
        <v>584</v>
      </c>
      <c r="F4399" s="13" t="s">
        <v>3925</v>
      </c>
      <c r="G4399" s="13" t="s">
        <v>1457</v>
      </c>
      <c r="H4399" s="36">
        <v>1</v>
      </c>
    </row>
    <row r="4400" spans="1:8">
      <c r="A4400" s="23">
        <v>2021</v>
      </c>
      <c r="B4400" s="23" t="s">
        <v>2366</v>
      </c>
      <c r="C4400" s="23" t="s">
        <v>514</v>
      </c>
      <c r="D4400" s="13" t="s">
        <v>3925</v>
      </c>
      <c r="E4400" s="13" t="s">
        <v>1457</v>
      </c>
      <c r="F4400" s="13" t="s">
        <v>184</v>
      </c>
      <c r="G4400" s="13" t="s">
        <v>1465</v>
      </c>
      <c r="H4400" s="36">
        <v>1</v>
      </c>
    </row>
    <row r="4401" spans="1:8">
      <c r="A4401" s="23">
        <v>2021</v>
      </c>
      <c r="B4401" s="23" t="s">
        <v>2366</v>
      </c>
      <c r="C4401" s="23" t="s">
        <v>514</v>
      </c>
      <c r="D4401" s="13" t="s">
        <v>3925</v>
      </c>
      <c r="E4401" s="13" t="s">
        <v>1457</v>
      </c>
      <c r="F4401" s="13" t="s">
        <v>6804</v>
      </c>
      <c r="G4401" s="13" t="s">
        <v>1455</v>
      </c>
      <c r="H4401" s="36">
        <v>1</v>
      </c>
    </row>
    <row r="4402" spans="1:8">
      <c r="A4402" s="23">
        <v>2021</v>
      </c>
      <c r="B4402" s="23" t="s">
        <v>2366</v>
      </c>
      <c r="C4402" s="23" t="s">
        <v>514</v>
      </c>
      <c r="D4402" s="13" t="s">
        <v>3925</v>
      </c>
      <c r="E4402" s="13" t="s">
        <v>1457</v>
      </c>
      <c r="F4402" s="13" t="s">
        <v>185</v>
      </c>
      <c r="G4402" s="13" t="s">
        <v>1461</v>
      </c>
      <c r="H4402" s="36">
        <v>1</v>
      </c>
    </row>
    <row r="4403" spans="1:8">
      <c r="A4403" s="23">
        <v>2021</v>
      </c>
      <c r="B4403" s="23" t="s">
        <v>2366</v>
      </c>
      <c r="C4403" s="23" t="s">
        <v>514</v>
      </c>
      <c r="D4403" s="13" t="s">
        <v>3925</v>
      </c>
      <c r="E4403" s="13" t="s">
        <v>1486</v>
      </c>
      <c r="F4403" s="13" t="s">
        <v>23</v>
      </c>
      <c r="G4403" s="13" t="s">
        <v>1464</v>
      </c>
      <c r="H4403" s="36">
        <v>1</v>
      </c>
    </row>
    <row r="4404" spans="1:8">
      <c r="A4404" s="23">
        <v>2021</v>
      </c>
      <c r="B4404" s="23" t="s">
        <v>2366</v>
      </c>
      <c r="C4404" s="23" t="s">
        <v>514</v>
      </c>
      <c r="D4404" s="13" t="s">
        <v>3925</v>
      </c>
      <c r="E4404" s="13" t="s">
        <v>1486</v>
      </c>
      <c r="F4404" s="13" t="s">
        <v>6804</v>
      </c>
      <c r="G4404" s="13" t="s">
        <v>559</v>
      </c>
      <c r="H4404" s="36">
        <v>1</v>
      </c>
    </row>
    <row r="4405" spans="1:8">
      <c r="A4405" s="23">
        <v>2021</v>
      </c>
      <c r="B4405" s="23" t="s">
        <v>2366</v>
      </c>
      <c r="C4405" s="23" t="s">
        <v>514</v>
      </c>
      <c r="D4405" s="13" t="s">
        <v>3925</v>
      </c>
      <c r="E4405" s="13" t="s">
        <v>1486</v>
      </c>
      <c r="F4405" s="13" t="s">
        <v>6804</v>
      </c>
      <c r="G4405" s="13" t="s">
        <v>3926</v>
      </c>
      <c r="H4405" s="36">
        <v>1</v>
      </c>
    </row>
    <row r="4406" spans="1:8">
      <c r="A4406" s="23">
        <v>2021</v>
      </c>
      <c r="B4406" s="23" t="s">
        <v>2366</v>
      </c>
      <c r="C4406" s="23" t="s">
        <v>514</v>
      </c>
      <c r="D4406" s="13" t="s">
        <v>3925</v>
      </c>
      <c r="E4406" s="13" t="s">
        <v>1486</v>
      </c>
      <c r="F4406" s="13" t="s">
        <v>3925</v>
      </c>
      <c r="G4406" s="13" t="s">
        <v>1472</v>
      </c>
      <c r="H4406" s="36">
        <v>1</v>
      </c>
    </row>
    <row r="4407" spans="1:8">
      <c r="A4407" s="23">
        <v>2021</v>
      </c>
      <c r="B4407" s="23" t="s">
        <v>2366</v>
      </c>
      <c r="C4407" s="23" t="s">
        <v>514</v>
      </c>
      <c r="D4407" s="13" t="s">
        <v>3925</v>
      </c>
      <c r="E4407" s="13" t="s">
        <v>1486</v>
      </c>
      <c r="F4407" s="13" t="s">
        <v>3925</v>
      </c>
      <c r="G4407" s="13" t="s">
        <v>3872</v>
      </c>
      <c r="H4407" s="36">
        <v>1</v>
      </c>
    </row>
    <row r="4408" spans="1:8">
      <c r="A4408" s="23">
        <v>2021</v>
      </c>
      <c r="B4408" s="23" t="s">
        <v>2366</v>
      </c>
      <c r="C4408" s="23" t="s">
        <v>514</v>
      </c>
      <c r="D4408" s="13" t="s">
        <v>3925</v>
      </c>
      <c r="E4408" s="13" t="s">
        <v>1486</v>
      </c>
      <c r="F4408" s="13" t="s">
        <v>3925</v>
      </c>
      <c r="G4408" s="13" t="s">
        <v>1487</v>
      </c>
      <c r="H4408" s="36">
        <v>1</v>
      </c>
    </row>
    <row r="4409" spans="1:8">
      <c r="A4409" s="23">
        <v>2021</v>
      </c>
      <c r="B4409" s="23" t="s">
        <v>2366</v>
      </c>
      <c r="C4409" s="23" t="s">
        <v>514</v>
      </c>
      <c r="D4409" s="13" t="s">
        <v>3925</v>
      </c>
      <c r="E4409" s="13" t="s">
        <v>1489</v>
      </c>
      <c r="F4409" s="13" t="s">
        <v>23</v>
      </c>
      <c r="G4409" s="13" t="s">
        <v>1453</v>
      </c>
      <c r="H4409" s="36">
        <v>1</v>
      </c>
    </row>
    <row r="4410" spans="1:8">
      <c r="A4410" s="23">
        <v>2021</v>
      </c>
      <c r="B4410" s="23" t="s">
        <v>2366</v>
      </c>
      <c r="C4410" s="23" t="s">
        <v>514</v>
      </c>
      <c r="D4410" s="13" t="s">
        <v>3925</v>
      </c>
      <c r="E4410" s="13" t="s">
        <v>1489</v>
      </c>
      <c r="F4410" s="13" t="s">
        <v>6804</v>
      </c>
      <c r="G4410" s="13" t="s">
        <v>1488</v>
      </c>
      <c r="H4410" s="36">
        <v>1</v>
      </c>
    </row>
    <row r="4411" spans="1:8">
      <c r="A4411" s="23">
        <v>2021</v>
      </c>
      <c r="B4411" s="23" t="s">
        <v>2366</v>
      </c>
      <c r="C4411" s="23" t="s">
        <v>514</v>
      </c>
      <c r="D4411" s="13" t="s">
        <v>3925</v>
      </c>
      <c r="E4411" s="13" t="s">
        <v>1489</v>
      </c>
      <c r="F4411" s="13" t="s">
        <v>6804</v>
      </c>
      <c r="G4411" s="13" t="s">
        <v>3926</v>
      </c>
      <c r="H4411" s="36">
        <v>1</v>
      </c>
    </row>
    <row r="4412" spans="1:8">
      <c r="A4412" s="23">
        <v>2021</v>
      </c>
      <c r="B4412" s="23" t="s">
        <v>2366</v>
      </c>
      <c r="C4412" s="23" t="s">
        <v>514</v>
      </c>
      <c r="D4412" s="13" t="s">
        <v>3925</v>
      </c>
      <c r="E4412" s="13" t="s">
        <v>1489</v>
      </c>
      <c r="F4412" s="13" t="s">
        <v>3925</v>
      </c>
      <c r="G4412" s="13" t="s">
        <v>1487</v>
      </c>
      <c r="H4412" s="36">
        <v>3</v>
      </c>
    </row>
    <row r="4413" spans="1:8">
      <c r="A4413" s="23">
        <v>2021</v>
      </c>
      <c r="B4413" s="23" t="s">
        <v>2366</v>
      </c>
      <c r="C4413" s="23" t="s">
        <v>514</v>
      </c>
      <c r="D4413" s="13" t="s">
        <v>3925</v>
      </c>
      <c r="E4413" s="13" t="s">
        <v>1471</v>
      </c>
      <c r="F4413" s="13" t="s">
        <v>23</v>
      </c>
      <c r="G4413" s="13" t="s">
        <v>1464</v>
      </c>
      <c r="H4413" s="36">
        <v>1</v>
      </c>
    </row>
    <row r="4414" spans="1:8">
      <c r="A4414" s="23">
        <v>2021</v>
      </c>
      <c r="B4414" s="23" t="s">
        <v>2366</v>
      </c>
      <c r="C4414" s="23" t="s">
        <v>514</v>
      </c>
      <c r="D4414" s="13" t="s">
        <v>3925</v>
      </c>
      <c r="E4414" s="13" t="s">
        <v>1471</v>
      </c>
      <c r="F4414" s="13" t="s">
        <v>3925</v>
      </c>
      <c r="G4414" s="13" t="s">
        <v>1489</v>
      </c>
      <c r="H4414" s="36">
        <v>1</v>
      </c>
    </row>
    <row r="4415" spans="1:8">
      <c r="A4415" s="23">
        <v>2021</v>
      </c>
      <c r="B4415" s="23" t="s">
        <v>2366</v>
      </c>
      <c r="C4415" s="23" t="s">
        <v>514</v>
      </c>
      <c r="D4415" s="13" t="s">
        <v>3925</v>
      </c>
      <c r="E4415" s="13" t="s">
        <v>1471</v>
      </c>
      <c r="F4415" s="13" t="s">
        <v>3925</v>
      </c>
      <c r="G4415" s="13" t="s">
        <v>1472</v>
      </c>
      <c r="H4415" s="36">
        <v>2</v>
      </c>
    </row>
    <row r="4416" spans="1:8">
      <c r="A4416" s="23">
        <v>2021</v>
      </c>
      <c r="B4416" s="23" t="s">
        <v>2366</v>
      </c>
      <c r="C4416" s="23" t="s">
        <v>514</v>
      </c>
      <c r="D4416" s="13" t="s">
        <v>3925</v>
      </c>
      <c r="E4416" s="13" t="s">
        <v>1471</v>
      </c>
      <c r="F4416" s="13" t="s">
        <v>3925</v>
      </c>
      <c r="G4416" s="13" t="s">
        <v>3872</v>
      </c>
      <c r="H4416" s="36">
        <v>1</v>
      </c>
    </row>
    <row r="4417" spans="1:8">
      <c r="A4417" s="23">
        <v>2021</v>
      </c>
      <c r="B4417" s="23" t="s">
        <v>2366</v>
      </c>
      <c r="C4417" s="23" t="s">
        <v>514</v>
      </c>
      <c r="D4417" s="13" t="s">
        <v>3925</v>
      </c>
      <c r="E4417" s="13" t="s">
        <v>1471</v>
      </c>
      <c r="F4417" s="13" t="s">
        <v>3925</v>
      </c>
      <c r="G4417" s="13" t="s">
        <v>1487</v>
      </c>
      <c r="H4417" s="36">
        <v>1</v>
      </c>
    </row>
    <row r="4418" spans="1:8">
      <c r="A4418" s="23">
        <v>2021</v>
      </c>
      <c r="B4418" s="23" t="s">
        <v>2366</v>
      </c>
      <c r="C4418" s="23" t="s">
        <v>514</v>
      </c>
      <c r="D4418" s="13" t="s">
        <v>3925</v>
      </c>
      <c r="E4418" s="13" t="s">
        <v>1472</v>
      </c>
      <c r="F4418" s="13" t="s">
        <v>23</v>
      </c>
      <c r="G4418" s="13" t="s">
        <v>1453</v>
      </c>
      <c r="H4418" s="36">
        <v>2</v>
      </c>
    </row>
    <row r="4419" spans="1:8">
      <c r="A4419" s="23">
        <v>2021</v>
      </c>
      <c r="B4419" s="23" t="s">
        <v>2366</v>
      </c>
      <c r="C4419" s="23" t="s">
        <v>514</v>
      </c>
      <c r="D4419" s="13" t="s">
        <v>3925</v>
      </c>
      <c r="E4419" s="13" t="s">
        <v>1472</v>
      </c>
      <c r="F4419" s="13" t="s">
        <v>23</v>
      </c>
      <c r="G4419" s="13" t="s">
        <v>1464</v>
      </c>
      <c r="H4419" s="36">
        <v>2</v>
      </c>
    </row>
    <row r="4420" spans="1:8">
      <c r="A4420" s="23">
        <v>2021</v>
      </c>
      <c r="B4420" s="23" t="s">
        <v>2366</v>
      </c>
      <c r="C4420" s="23" t="s">
        <v>514</v>
      </c>
      <c r="D4420" s="13" t="s">
        <v>3925</v>
      </c>
      <c r="E4420" s="13" t="s">
        <v>1472</v>
      </c>
      <c r="F4420" s="13" t="s">
        <v>3925</v>
      </c>
      <c r="G4420" s="13" t="s">
        <v>1486</v>
      </c>
      <c r="H4420" s="36">
        <v>1</v>
      </c>
    </row>
    <row r="4421" spans="1:8">
      <c r="A4421" s="23">
        <v>2021</v>
      </c>
      <c r="B4421" s="23" t="s">
        <v>2366</v>
      </c>
      <c r="C4421" s="23" t="s">
        <v>514</v>
      </c>
      <c r="D4421" s="13" t="s">
        <v>3925</v>
      </c>
      <c r="E4421" s="13" t="s">
        <v>1472</v>
      </c>
      <c r="F4421" s="13" t="s">
        <v>3925</v>
      </c>
      <c r="G4421" s="13" t="s">
        <v>1487</v>
      </c>
      <c r="H4421" s="36">
        <v>1</v>
      </c>
    </row>
    <row r="4422" spans="1:8">
      <c r="A4422" s="23">
        <v>2021</v>
      </c>
      <c r="B4422" s="23" t="s">
        <v>2366</v>
      </c>
      <c r="C4422" s="23" t="s">
        <v>514</v>
      </c>
      <c r="D4422" s="13" t="s">
        <v>3925</v>
      </c>
      <c r="E4422" s="13" t="s">
        <v>3872</v>
      </c>
      <c r="F4422" s="13" t="s">
        <v>3925</v>
      </c>
      <c r="G4422" s="13" t="s">
        <v>1471</v>
      </c>
      <c r="H4422" s="36">
        <v>1</v>
      </c>
    </row>
    <row r="4423" spans="1:8">
      <c r="A4423" s="23">
        <v>2021</v>
      </c>
      <c r="B4423" s="23" t="s">
        <v>2367</v>
      </c>
      <c r="C4423" s="23" t="s">
        <v>514</v>
      </c>
      <c r="D4423" s="13" t="s">
        <v>184</v>
      </c>
      <c r="E4423" s="13" t="s">
        <v>1476</v>
      </c>
      <c r="F4423" s="13" t="s">
        <v>23</v>
      </c>
      <c r="G4423" s="13" t="s">
        <v>1453</v>
      </c>
      <c r="H4423" s="36">
        <v>4</v>
      </c>
    </row>
    <row r="4424" spans="1:8">
      <c r="A4424" s="23">
        <v>2021</v>
      </c>
      <c r="B4424" s="23" t="s">
        <v>2367</v>
      </c>
      <c r="C4424" s="23" t="s">
        <v>514</v>
      </c>
      <c r="D4424" s="13" t="s">
        <v>184</v>
      </c>
      <c r="E4424" s="13" t="s">
        <v>1476</v>
      </c>
      <c r="F4424" s="13" t="s">
        <v>6804</v>
      </c>
      <c r="G4424" s="13" t="s">
        <v>3926</v>
      </c>
      <c r="H4424" s="36">
        <v>3</v>
      </c>
    </row>
    <row r="4425" spans="1:8">
      <c r="A4425" s="23">
        <v>2021</v>
      </c>
      <c r="B4425" s="23" t="s">
        <v>2367</v>
      </c>
      <c r="C4425" s="23" t="s">
        <v>514</v>
      </c>
      <c r="D4425" s="13" t="s">
        <v>184</v>
      </c>
      <c r="E4425" s="13" t="s">
        <v>1476</v>
      </c>
      <c r="F4425" s="13" t="s">
        <v>185</v>
      </c>
      <c r="G4425" s="13" t="s">
        <v>584</v>
      </c>
      <c r="H4425" s="36">
        <v>2</v>
      </c>
    </row>
    <row r="4426" spans="1:8">
      <c r="A4426" s="23">
        <v>2021</v>
      </c>
      <c r="B4426" s="23" t="s">
        <v>2367</v>
      </c>
      <c r="C4426" s="23" t="s">
        <v>514</v>
      </c>
      <c r="D4426" s="13" t="s">
        <v>23</v>
      </c>
      <c r="E4426" s="13" t="s">
        <v>1453</v>
      </c>
      <c r="F4426" s="13" t="s">
        <v>184</v>
      </c>
      <c r="G4426" s="13" t="s">
        <v>1476</v>
      </c>
      <c r="H4426" s="36">
        <v>1</v>
      </c>
    </row>
    <row r="4427" spans="1:8">
      <c r="A4427" s="23">
        <v>2021</v>
      </c>
      <c r="B4427" s="23" t="s">
        <v>2367</v>
      </c>
      <c r="C4427" s="23" t="s">
        <v>514</v>
      </c>
      <c r="D4427" s="13" t="s">
        <v>23</v>
      </c>
      <c r="E4427" s="13" t="s">
        <v>1453</v>
      </c>
      <c r="F4427" s="13" t="s">
        <v>23</v>
      </c>
      <c r="G4427" s="13" t="s">
        <v>1464</v>
      </c>
      <c r="H4427" s="36">
        <v>4</v>
      </c>
    </row>
    <row r="4428" spans="1:8">
      <c r="A4428" s="23">
        <v>2021</v>
      </c>
      <c r="B4428" s="23" t="s">
        <v>2367</v>
      </c>
      <c r="C4428" s="23" t="s">
        <v>514</v>
      </c>
      <c r="D4428" s="13" t="s">
        <v>23</v>
      </c>
      <c r="E4428" s="13" t="s">
        <v>1453</v>
      </c>
      <c r="F4428" s="13" t="s">
        <v>23</v>
      </c>
      <c r="G4428" s="13" t="s">
        <v>3873</v>
      </c>
      <c r="H4428" s="36">
        <v>2</v>
      </c>
    </row>
    <row r="4429" spans="1:8">
      <c r="A4429" s="23">
        <v>2021</v>
      </c>
      <c r="B4429" s="23" t="s">
        <v>2367</v>
      </c>
      <c r="C4429" s="23" t="s">
        <v>514</v>
      </c>
      <c r="D4429" s="13" t="s">
        <v>23</v>
      </c>
      <c r="E4429" s="13" t="s">
        <v>1453</v>
      </c>
      <c r="F4429" s="13" t="s">
        <v>23</v>
      </c>
      <c r="G4429" s="13" t="s">
        <v>3899</v>
      </c>
      <c r="H4429" s="36">
        <v>3</v>
      </c>
    </row>
    <row r="4430" spans="1:8">
      <c r="A4430" s="23">
        <v>2021</v>
      </c>
      <c r="B4430" s="23" t="s">
        <v>2367</v>
      </c>
      <c r="C4430" s="23" t="s">
        <v>514</v>
      </c>
      <c r="D4430" s="13" t="s">
        <v>23</v>
      </c>
      <c r="E4430" s="13" t="s">
        <v>1453</v>
      </c>
      <c r="F4430" s="13" t="s">
        <v>23</v>
      </c>
      <c r="G4430" s="13" t="s">
        <v>1490</v>
      </c>
      <c r="H4430" s="36">
        <v>9</v>
      </c>
    </row>
    <row r="4431" spans="1:8">
      <c r="A4431" s="23">
        <v>2021</v>
      </c>
      <c r="B4431" s="23" t="s">
        <v>2367</v>
      </c>
      <c r="C4431" s="23" t="s">
        <v>514</v>
      </c>
      <c r="D4431" s="13" t="s">
        <v>23</v>
      </c>
      <c r="E4431" s="13" t="s">
        <v>1453</v>
      </c>
      <c r="F4431" s="13" t="s">
        <v>6804</v>
      </c>
      <c r="G4431" s="13" t="s">
        <v>1455</v>
      </c>
      <c r="H4431" s="36">
        <v>1</v>
      </c>
    </row>
    <row r="4432" spans="1:8">
      <c r="A4432" s="23">
        <v>2021</v>
      </c>
      <c r="B4432" s="23" t="s">
        <v>2367</v>
      </c>
      <c r="C4432" s="23" t="s">
        <v>514</v>
      </c>
      <c r="D4432" s="13" t="s">
        <v>23</v>
      </c>
      <c r="E4432" s="13" t="s">
        <v>1453</v>
      </c>
      <c r="F4432" s="13" t="s">
        <v>185</v>
      </c>
      <c r="G4432" s="13" t="s">
        <v>1461</v>
      </c>
      <c r="H4432" s="36">
        <v>1</v>
      </c>
    </row>
    <row r="4433" spans="1:8">
      <c r="A4433" s="23">
        <v>2021</v>
      </c>
      <c r="B4433" s="23" t="s">
        <v>2367</v>
      </c>
      <c r="C4433" s="23" t="s">
        <v>514</v>
      </c>
      <c r="D4433" s="13" t="s">
        <v>23</v>
      </c>
      <c r="E4433" s="13" t="s">
        <v>1453</v>
      </c>
      <c r="F4433" s="13" t="s">
        <v>185</v>
      </c>
      <c r="G4433" s="13" t="s">
        <v>584</v>
      </c>
      <c r="H4433" s="36">
        <v>1</v>
      </c>
    </row>
    <row r="4434" spans="1:8">
      <c r="A4434" s="23">
        <v>2021</v>
      </c>
      <c r="B4434" s="23" t="s">
        <v>2367</v>
      </c>
      <c r="C4434" s="23" t="s">
        <v>514</v>
      </c>
      <c r="D4434" s="13" t="s">
        <v>23</v>
      </c>
      <c r="E4434" s="13" t="s">
        <v>1453</v>
      </c>
      <c r="F4434" s="13" t="s">
        <v>3925</v>
      </c>
      <c r="G4434" s="13" t="s">
        <v>1489</v>
      </c>
      <c r="H4434" s="36">
        <v>1</v>
      </c>
    </row>
    <row r="4435" spans="1:8">
      <c r="A4435" s="23">
        <v>2021</v>
      </c>
      <c r="B4435" s="23" t="s">
        <v>2367</v>
      </c>
      <c r="C4435" s="23" t="s">
        <v>514</v>
      </c>
      <c r="D4435" s="13" t="s">
        <v>23</v>
      </c>
      <c r="E4435" s="13" t="s">
        <v>1453</v>
      </c>
      <c r="F4435" s="13" t="s">
        <v>3925</v>
      </c>
      <c r="G4435" s="13" t="s">
        <v>1472</v>
      </c>
      <c r="H4435" s="36">
        <v>1</v>
      </c>
    </row>
    <row r="4436" spans="1:8">
      <c r="A4436" s="23">
        <v>2021</v>
      </c>
      <c r="B4436" s="23" t="s">
        <v>2367</v>
      </c>
      <c r="C4436" s="23" t="s">
        <v>514</v>
      </c>
      <c r="D4436" s="13" t="s">
        <v>23</v>
      </c>
      <c r="E4436" s="13" t="s">
        <v>1464</v>
      </c>
      <c r="F4436" s="13" t="s">
        <v>23</v>
      </c>
      <c r="G4436" s="13" t="s">
        <v>1460</v>
      </c>
      <c r="H4436" s="36">
        <v>1</v>
      </c>
    </row>
    <row r="4437" spans="1:8">
      <c r="A4437" s="23">
        <v>2021</v>
      </c>
      <c r="B4437" s="23" t="s">
        <v>2367</v>
      </c>
      <c r="C4437" s="23" t="s">
        <v>514</v>
      </c>
      <c r="D4437" s="13" t="s">
        <v>23</v>
      </c>
      <c r="E4437" s="13" t="s">
        <v>1464</v>
      </c>
      <c r="F4437" s="13" t="s">
        <v>23</v>
      </c>
      <c r="G4437" s="13" t="s">
        <v>3873</v>
      </c>
      <c r="H4437" s="36">
        <v>6</v>
      </c>
    </row>
    <row r="4438" spans="1:8">
      <c r="A4438" s="23">
        <v>2021</v>
      </c>
      <c r="B4438" s="23" t="s">
        <v>2367</v>
      </c>
      <c r="C4438" s="23" t="s">
        <v>514</v>
      </c>
      <c r="D4438" s="13" t="s">
        <v>23</v>
      </c>
      <c r="E4438" s="13" t="s">
        <v>3873</v>
      </c>
      <c r="F4438" s="13" t="s">
        <v>23</v>
      </c>
      <c r="G4438" s="13" t="s">
        <v>1453</v>
      </c>
      <c r="H4438" s="36">
        <v>1</v>
      </c>
    </row>
    <row r="4439" spans="1:8">
      <c r="A4439" s="23">
        <v>2021</v>
      </c>
      <c r="B4439" s="23" t="s">
        <v>2367</v>
      </c>
      <c r="C4439" s="23" t="s">
        <v>514</v>
      </c>
      <c r="D4439" s="13" t="s">
        <v>23</v>
      </c>
      <c r="E4439" s="13" t="s">
        <v>3873</v>
      </c>
      <c r="F4439" s="13" t="s">
        <v>23</v>
      </c>
      <c r="G4439" s="13" t="s">
        <v>1490</v>
      </c>
      <c r="H4439" s="36">
        <v>1</v>
      </c>
    </row>
    <row r="4440" spans="1:8">
      <c r="A4440" s="23">
        <v>2021</v>
      </c>
      <c r="B4440" s="23" t="s">
        <v>2367</v>
      </c>
      <c r="C4440" s="23" t="s">
        <v>514</v>
      </c>
      <c r="D4440" s="13" t="s">
        <v>23</v>
      </c>
      <c r="E4440" s="13" t="s">
        <v>3899</v>
      </c>
      <c r="F4440" s="13" t="s">
        <v>23</v>
      </c>
      <c r="G4440" s="13" t="s">
        <v>1453</v>
      </c>
      <c r="H4440" s="36">
        <v>1</v>
      </c>
    </row>
    <row r="4441" spans="1:8">
      <c r="A4441" s="23">
        <v>2021</v>
      </c>
      <c r="B4441" s="23" t="s">
        <v>2367</v>
      </c>
      <c r="C4441" s="23" t="s">
        <v>514</v>
      </c>
      <c r="D4441" s="13" t="s">
        <v>23</v>
      </c>
      <c r="E4441" s="13" t="s">
        <v>3899</v>
      </c>
      <c r="F4441" s="13" t="s">
        <v>23</v>
      </c>
      <c r="G4441" s="13" t="s">
        <v>1490</v>
      </c>
      <c r="H4441" s="36">
        <v>2</v>
      </c>
    </row>
    <row r="4442" spans="1:8">
      <c r="A4442" s="23">
        <v>2021</v>
      </c>
      <c r="B4442" s="23" t="s">
        <v>2367</v>
      </c>
      <c r="C4442" s="23" t="s">
        <v>514</v>
      </c>
      <c r="D4442" s="13" t="s">
        <v>23</v>
      </c>
      <c r="E4442" s="13" t="s">
        <v>3899</v>
      </c>
      <c r="F4442" s="13" t="s">
        <v>6804</v>
      </c>
      <c r="G4442" s="13" t="s">
        <v>559</v>
      </c>
      <c r="H4442" s="36">
        <v>1</v>
      </c>
    </row>
    <row r="4443" spans="1:8">
      <c r="A4443" s="23">
        <v>2021</v>
      </c>
      <c r="B4443" s="23" t="s">
        <v>2367</v>
      </c>
      <c r="C4443" s="23" t="s">
        <v>514</v>
      </c>
      <c r="D4443" s="13" t="s">
        <v>23</v>
      </c>
      <c r="E4443" s="13" t="s">
        <v>1490</v>
      </c>
      <c r="F4443" s="13" t="s">
        <v>23</v>
      </c>
      <c r="G4443" s="13" t="s">
        <v>1453</v>
      </c>
      <c r="H4443" s="36">
        <v>10</v>
      </c>
    </row>
    <row r="4444" spans="1:8">
      <c r="A4444" s="23">
        <v>2021</v>
      </c>
      <c r="B4444" s="23" t="s">
        <v>2367</v>
      </c>
      <c r="C4444" s="23" t="s">
        <v>514</v>
      </c>
      <c r="D4444" s="13" t="s">
        <v>23</v>
      </c>
      <c r="E4444" s="13" t="s">
        <v>1490</v>
      </c>
      <c r="F4444" s="13" t="s">
        <v>23</v>
      </c>
      <c r="G4444" s="13" t="s">
        <v>1464</v>
      </c>
      <c r="H4444" s="36">
        <v>4</v>
      </c>
    </row>
    <row r="4445" spans="1:8">
      <c r="A4445" s="23">
        <v>2021</v>
      </c>
      <c r="B4445" s="23" t="s">
        <v>2367</v>
      </c>
      <c r="C4445" s="23" t="s">
        <v>514</v>
      </c>
      <c r="D4445" s="13" t="s">
        <v>23</v>
      </c>
      <c r="E4445" s="13" t="s">
        <v>1490</v>
      </c>
      <c r="F4445" s="13" t="s">
        <v>23</v>
      </c>
      <c r="G4445" s="13" t="s">
        <v>3899</v>
      </c>
      <c r="H4445" s="36">
        <v>8</v>
      </c>
    </row>
    <row r="4446" spans="1:8">
      <c r="A4446" s="23">
        <v>2021</v>
      </c>
      <c r="B4446" s="23" t="s">
        <v>2367</v>
      </c>
      <c r="C4446" s="23" t="s">
        <v>514</v>
      </c>
      <c r="D4446" s="13" t="s">
        <v>23</v>
      </c>
      <c r="E4446" s="13" t="s">
        <v>1490</v>
      </c>
      <c r="F4446" s="13" t="s">
        <v>185</v>
      </c>
      <c r="G4446" s="13" t="s">
        <v>1461</v>
      </c>
      <c r="H4446" s="36">
        <v>3</v>
      </c>
    </row>
    <row r="4447" spans="1:8">
      <c r="A4447" s="23">
        <v>2021</v>
      </c>
      <c r="B4447" s="23" t="s">
        <v>2367</v>
      </c>
      <c r="C4447" s="23" t="s">
        <v>514</v>
      </c>
      <c r="D4447" s="13" t="s">
        <v>23</v>
      </c>
      <c r="E4447" s="13" t="s">
        <v>1490</v>
      </c>
      <c r="F4447" s="13" t="s">
        <v>185</v>
      </c>
      <c r="G4447" s="13" t="s">
        <v>584</v>
      </c>
      <c r="H4447" s="36">
        <v>1</v>
      </c>
    </row>
    <row r="4448" spans="1:8">
      <c r="A4448" s="23">
        <v>2021</v>
      </c>
      <c r="B4448" s="23" t="s">
        <v>2367</v>
      </c>
      <c r="C4448" s="23" t="s">
        <v>514</v>
      </c>
      <c r="D4448" s="13" t="s">
        <v>23</v>
      </c>
      <c r="E4448" s="13" t="s">
        <v>1490</v>
      </c>
      <c r="F4448" s="13" t="s">
        <v>3925</v>
      </c>
      <c r="G4448" s="13" t="s">
        <v>3931</v>
      </c>
      <c r="H4448" s="36">
        <v>1</v>
      </c>
    </row>
    <row r="4449" spans="1:8">
      <c r="A4449" s="23">
        <v>2021</v>
      </c>
      <c r="B4449" s="23" t="s">
        <v>2367</v>
      </c>
      <c r="C4449" s="23" t="s">
        <v>514</v>
      </c>
      <c r="D4449" s="13" t="s">
        <v>6804</v>
      </c>
      <c r="E4449" s="13" t="s">
        <v>559</v>
      </c>
      <c r="F4449" s="13" t="s">
        <v>23</v>
      </c>
      <c r="G4449" s="13" t="s">
        <v>1453</v>
      </c>
      <c r="H4449" s="36">
        <v>2</v>
      </c>
    </row>
    <row r="4450" spans="1:8">
      <c r="A4450" s="23">
        <v>2021</v>
      </c>
      <c r="B4450" s="23" t="s">
        <v>2367</v>
      </c>
      <c r="C4450" s="23" t="s">
        <v>514</v>
      </c>
      <c r="D4450" s="13" t="s">
        <v>6804</v>
      </c>
      <c r="E4450" s="13" t="s">
        <v>559</v>
      </c>
      <c r="F4450" s="13" t="s">
        <v>23</v>
      </c>
      <c r="G4450" s="13" t="s">
        <v>1460</v>
      </c>
      <c r="H4450" s="36">
        <v>1</v>
      </c>
    </row>
    <row r="4451" spans="1:8">
      <c r="A4451" s="23">
        <v>2021</v>
      </c>
      <c r="B4451" s="23" t="s">
        <v>2367</v>
      </c>
      <c r="C4451" s="23" t="s">
        <v>514</v>
      </c>
      <c r="D4451" s="13" t="s">
        <v>6804</v>
      </c>
      <c r="E4451" s="13" t="s">
        <v>559</v>
      </c>
      <c r="F4451" s="13" t="s">
        <v>6804</v>
      </c>
      <c r="G4451" s="13" t="s">
        <v>1455</v>
      </c>
      <c r="H4451" s="36">
        <v>1</v>
      </c>
    </row>
    <row r="4452" spans="1:8">
      <c r="A4452" s="23">
        <v>2021</v>
      </c>
      <c r="B4452" s="23" t="s">
        <v>2367</v>
      </c>
      <c r="C4452" s="23" t="s">
        <v>514</v>
      </c>
      <c r="D4452" s="13" t="s">
        <v>6804</v>
      </c>
      <c r="E4452" s="13" t="s">
        <v>559</v>
      </c>
      <c r="F4452" s="13" t="s">
        <v>6804</v>
      </c>
      <c r="G4452" s="13" t="s">
        <v>1488</v>
      </c>
      <c r="H4452" s="36">
        <v>2</v>
      </c>
    </row>
    <row r="4453" spans="1:8">
      <c r="A4453" s="23">
        <v>2021</v>
      </c>
      <c r="B4453" s="23" t="s">
        <v>2367</v>
      </c>
      <c r="C4453" s="23" t="s">
        <v>514</v>
      </c>
      <c r="D4453" s="13" t="s">
        <v>6804</v>
      </c>
      <c r="E4453" s="13" t="s">
        <v>559</v>
      </c>
      <c r="F4453" s="13" t="s">
        <v>3925</v>
      </c>
      <c r="G4453" s="13" t="s">
        <v>1486</v>
      </c>
      <c r="H4453" s="36">
        <v>3</v>
      </c>
    </row>
    <row r="4454" spans="1:8">
      <c r="A4454" s="23">
        <v>2021</v>
      </c>
      <c r="B4454" s="23" t="s">
        <v>2367</v>
      </c>
      <c r="C4454" s="23" t="s">
        <v>514</v>
      </c>
      <c r="D4454" s="13" t="s">
        <v>6804</v>
      </c>
      <c r="E4454" s="13" t="s">
        <v>1455</v>
      </c>
      <c r="F4454" s="13" t="s">
        <v>23</v>
      </c>
      <c r="G4454" s="13" t="s">
        <v>1453</v>
      </c>
      <c r="H4454" s="36">
        <v>1</v>
      </c>
    </row>
    <row r="4455" spans="1:8">
      <c r="A4455" s="23">
        <v>2021</v>
      </c>
      <c r="B4455" s="23" t="s">
        <v>2367</v>
      </c>
      <c r="C4455" s="23" t="s">
        <v>514</v>
      </c>
      <c r="D4455" s="13" t="s">
        <v>6804</v>
      </c>
      <c r="E4455" s="13" t="s">
        <v>1455</v>
      </c>
      <c r="F4455" s="13" t="s">
        <v>6804</v>
      </c>
      <c r="G4455" s="13" t="s">
        <v>1488</v>
      </c>
      <c r="H4455" s="36">
        <v>7</v>
      </c>
    </row>
    <row r="4456" spans="1:8">
      <c r="A4456" s="23">
        <v>2021</v>
      </c>
      <c r="B4456" s="23" t="s">
        <v>2367</v>
      </c>
      <c r="C4456" s="23" t="s">
        <v>514</v>
      </c>
      <c r="D4456" s="13" t="s">
        <v>6804</v>
      </c>
      <c r="E4456" s="13" t="s">
        <v>1455</v>
      </c>
      <c r="F4456" s="13" t="s">
        <v>185</v>
      </c>
      <c r="G4456" s="13" t="s">
        <v>1485</v>
      </c>
      <c r="H4456" s="36">
        <v>2</v>
      </c>
    </row>
    <row r="4457" spans="1:8">
      <c r="A4457" s="23">
        <v>2021</v>
      </c>
      <c r="B4457" s="23" t="s">
        <v>2367</v>
      </c>
      <c r="C4457" s="23" t="s">
        <v>514</v>
      </c>
      <c r="D4457" s="13" t="s">
        <v>6804</v>
      </c>
      <c r="E4457" s="13" t="s">
        <v>1455</v>
      </c>
      <c r="F4457" s="13" t="s">
        <v>185</v>
      </c>
      <c r="G4457" s="13" t="s">
        <v>584</v>
      </c>
      <c r="H4457" s="36">
        <v>1</v>
      </c>
    </row>
    <row r="4458" spans="1:8">
      <c r="A4458" s="23">
        <v>2021</v>
      </c>
      <c r="B4458" s="23" t="s">
        <v>2367</v>
      </c>
      <c r="C4458" s="23" t="s">
        <v>514</v>
      </c>
      <c r="D4458" s="13" t="s">
        <v>6804</v>
      </c>
      <c r="E4458" s="13" t="s">
        <v>1488</v>
      </c>
      <c r="F4458" s="13" t="s">
        <v>23</v>
      </c>
      <c r="G4458" s="13" t="s">
        <v>1453</v>
      </c>
      <c r="H4458" s="36">
        <v>1</v>
      </c>
    </row>
    <row r="4459" spans="1:8">
      <c r="A4459" s="23">
        <v>2021</v>
      </c>
      <c r="B4459" s="23" t="s">
        <v>2367</v>
      </c>
      <c r="C4459" s="23" t="s">
        <v>514</v>
      </c>
      <c r="D4459" s="13" t="s">
        <v>6804</v>
      </c>
      <c r="E4459" s="13" t="s">
        <v>1488</v>
      </c>
      <c r="F4459" s="13" t="s">
        <v>23</v>
      </c>
      <c r="G4459" s="13" t="s">
        <v>3899</v>
      </c>
      <c r="H4459" s="36">
        <v>1</v>
      </c>
    </row>
    <row r="4460" spans="1:8">
      <c r="A4460" s="23">
        <v>2021</v>
      </c>
      <c r="B4460" s="23" t="s">
        <v>2367</v>
      </c>
      <c r="C4460" s="23" t="s">
        <v>514</v>
      </c>
      <c r="D4460" s="13" t="s">
        <v>6804</v>
      </c>
      <c r="E4460" s="13" t="s">
        <v>1488</v>
      </c>
      <c r="F4460" s="13" t="s">
        <v>23</v>
      </c>
      <c r="G4460" s="13" t="s">
        <v>1490</v>
      </c>
      <c r="H4460" s="36">
        <v>1</v>
      </c>
    </row>
    <row r="4461" spans="1:8">
      <c r="A4461" s="23">
        <v>2021</v>
      </c>
      <c r="B4461" s="23" t="s">
        <v>2367</v>
      </c>
      <c r="C4461" s="23" t="s">
        <v>514</v>
      </c>
      <c r="D4461" s="13" t="s">
        <v>6804</v>
      </c>
      <c r="E4461" s="13" t="s">
        <v>1488</v>
      </c>
      <c r="F4461" s="13" t="s">
        <v>6804</v>
      </c>
      <c r="G4461" s="13" t="s">
        <v>1455</v>
      </c>
      <c r="H4461" s="36">
        <v>2</v>
      </c>
    </row>
    <row r="4462" spans="1:8">
      <c r="A4462" s="23">
        <v>2021</v>
      </c>
      <c r="B4462" s="23" t="s">
        <v>2367</v>
      </c>
      <c r="C4462" s="23" t="s">
        <v>514</v>
      </c>
      <c r="D4462" s="13" t="s">
        <v>6804</v>
      </c>
      <c r="E4462" s="13" t="s">
        <v>1488</v>
      </c>
      <c r="F4462" s="13" t="s">
        <v>6804</v>
      </c>
      <c r="G4462" s="13" t="s">
        <v>3926</v>
      </c>
      <c r="H4462" s="36">
        <v>1</v>
      </c>
    </row>
    <row r="4463" spans="1:8">
      <c r="A4463" s="23">
        <v>2021</v>
      </c>
      <c r="B4463" s="23" t="s">
        <v>2367</v>
      </c>
      <c r="C4463" s="23" t="s">
        <v>514</v>
      </c>
      <c r="D4463" s="13" t="s">
        <v>6804</v>
      </c>
      <c r="E4463" s="13" t="s">
        <v>1488</v>
      </c>
      <c r="F4463" s="13" t="s">
        <v>185</v>
      </c>
      <c r="G4463" s="13" t="s">
        <v>1485</v>
      </c>
      <c r="H4463" s="36">
        <v>5</v>
      </c>
    </row>
    <row r="4464" spans="1:8">
      <c r="A4464" s="23">
        <v>2021</v>
      </c>
      <c r="B4464" s="23" t="s">
        <v>2367</v>
      </c>
      <c r="C4464" s="23" t="s">
        <v>514</v>
      </c>
      <c r="D4464" s="13" t="s">
        <v>6804</v>
      </c>
      <c r="E4464" s="13" t="s">
        <v>1488</v>
      </c>
      <c r="F4464" s="13" t="s">
        <v>185</v>
      </c>
      <c r="G4464" s="13" t="s">
        <v>584</v>
      </c>
      <c r="H4464" s="36">
        <v>1</v>
      </c>
    </row>
    <row r="4465" spans="1:8">
      <c r="A4465" s="23">
        <v>2021</v>
      </c>
      <c r="B4465" s="23" t="s">
        <v>2367</v>
      </c>
      <c r="C4465" s="23" t="s">
        <v>514</v>
      </c>
      <c r="D4465" s="13" t="s">
        <v>185</v>
      </c>
      <c r="E4465" s="13" t="s">
        <v>1458</v>
      </c>
      <c r="F4465" s="13" t="s">
        <v>23</v>
      </c>
      <c r="G4465" s="13" t="s">
        <v>1453</v>
      </c>
      <c r="H4465" s="36">
        <v>1</v>
      </c>
    </row>
    <row r="4466" spans="1:8">
      <c r="A4466" s="23">
        <v>2021</v>
      </c>
      <c r="B4466" s="23" t="s">
        <v>2367</v>
      </c>
      <c r="C4466" s="23" t="s">
        <v>514</v>
      </c>
      <c r="D4466" s="13" t="s">
        <v>185</v>
      </c>
      <c r="E4466" s="13" t="s">
        <v>1458</v>
      </c>
      <c r="F4466" s="13" t="s">
        <v>23</v>
      </c>
      <c r="G4466" s="13" t="s">
        <v>1464</v>
      </c>
      <c r="H4466" s="36">
        <v>2</v>
      </c>
    </row>
    <row r="4467" spans="1:8">
      <c r="A4467" s="23">
        <v>2021</v>
      </c>
      <c r="B4467" s="23" t="s">
        <v>2367</v>
      </c>
      <c r="C4467" s="23" t="s">
        <v>514</v>
      </c>
      <c r="D4467" s="13" t="s">
        <v>185</v>
      </c>
      <c r="E4467" s="13" t="s">
        <v>1458</v>
      </c>
      <c r="F4467" s="13" t="s">
        <v>23</v>
      </c>
      <c r="G4467" s="13" t="s">
        <v>1490</v>
      </c>
      <c r="H4467" s="36">
        <v>1</v>
      </c>
    </row>
    <row r="4468" spans="1:8">
      <c r="A4468" s="23">
        <v>2021</v>
      </c>
      <c r="B4468" s="23" t="s">
        <v>2367</v>
      </c>
      <c r="C4468" s="23" t="s">
        <v>514</v>
      </c>
      <c r="D4468" s="13" t="s">
        <v>185</v>
      </c>
      <c r="E4468" s="13" t="s">
        <v>1458</v>
      </c>
      <c r="F4468" s="13" t="s">
        <v>185</v>
      </c>
      <c r="G4468" s="13" t="s">
        <v>1485</v>
      </c>
      <c r="H4468" s="36">
        <v>2</v>
      </c>
    </row>
    <row r="4469" spans="1:8">
      <c r="A4469" s="23">
        <v>2021</v>
      </c>
      <c r="B4469" s="23" t="s">
        <v>2367</v>
      </c>
      <c r="C4469" s="23" t="s">
        <v>514</v>
      </c>
      <c r="D4469" s="13" t="s">
        <v>185</v>
      </c>
      <c r="E4469" s="13" t="s">
        <v>1458</v>
      </c>
      <c r="F4469" s="13" t="s">
        <v>185</v>
      </c>
      <c r="G4469" s="13" t="s">
        <v>1461</v>
      </c>
      <c r="H4469" s="36">
        <v>3</v>
      </c>
    </row>
    <row r="4470" spans="1:8">
      <c r="A4470" s="23">
        <v>2021</v>
      </c>
      <c r="B4470" s="23" t="s">
        <v>2367</v>
      </c>
      <c r="C4470" s="23" t="s">
        <v>514</v>
      </c>
      <c r="D4470" s="13" t="s">
        <v>185</v>
      </c>
      <c r="E4470" s="13" t="s">
        <v>1458</v>
      </c>
      <c r="F4470" s="13" t="s">
        <v>185</v>
      </c>
      <c r="G4470" s="13" t="s">
        <v>1468</v>
      </c>
      <c r="H4470" s="36">
        <v>1</v>
      </c>
    </row>
    <row r="4471" spans="1:8">
      <c r="A4471" s="23">
        <v>2021</v>
      </c>
      <c r="B4471" s="23" t="s">
        <v>2367</v>
      </c>
      <c r="C4471" s="23" t="s">
        <v>514</v>
      </c>
      <c r="D4471" s="13" t="s">
        <v>185</v>
      </c>
      <c r="E4471" s="13" t="s">
        <v>1458</v>
      </c>
      <c r="F4471" s="13" t="s">
        <v>185</v>
      </c>
      <c r="G4471" s="13" t="s">
        <v>584</v>
      </c>
      <c r="H4471" s="36">
        <v>2</v>
      </c>
    </row>
    <row r="4472" spans="1:8">
      <c r="A4472" s="23">
        <v>2021</v>
      </c>
      <c r="B4472" s="23" t="s">
        <v>2367</v>
      </c>
      <c r="C4472" s="23" t="s">
        <v>514</v>
      </c>
      <c r="D4472" s="13" t="s">
        <v>185</v>
      </c>
      <c r="E4472" s="13" t="s">
        <v>1485</v>
      </c>
      <c r="F4472" s="13" t="s">
        <v>23</v>
      </c>
      <c r="G4472" s="13" t="s">
        <v>1453</v>
      </c>
      <c r="H4472" s="36">
        <v>4</v>
      </c>
    </row>
    <row r="4473" spans="1:8">
      <c r="A4473" s="23">
        <v>2021</v>
      </c>
      <c r="B4473" s="23" t="s">
        <v>2367</v>
      </c>
      <c r="C4473" s="23" t="s">
        <v>514</v>
      </c>
      <c r="D4473" s="13" t="s">
        <v>185</v>
      </c>
      <c r="E4473" s="13" t="s">
        <v>1485</v>
      </c>
      <c r="F4473" s="13" t="s">
        <v>6804</v>
      </c>
      <c r="G4473" s="13" t="s">
        <v>1455</v>
      </c>
      <c r="H4473" s="36">
        <v>3</v>
      </c>
    </row>
    <row r="4474" spans="1:8">
      <c r="A4474" s="23">
        <v>2021</v>
      </c>
      <c r="B4474" s="23" t="s">
        <v>2367</v>
      </c>
      <c r="C4474" s="23" t="s">
        <v>514</v>
      </c>
      <c r="D4474" s="13" t="s">
        <v>185</v>
      </c>
      <c r="E4474" s="13" t="s">
        <v>1485</v>
      </c>
      <c r="F4474" s="13" t="s">
        <v>6804</v>
      </c>
      <c r="G4474" s="13" t="s">
        <v>1488</v>
      </c>
      <c r="H4474" s="36">
        <v>4</v>
      </c>
    </row>
    <row r="4475" spans="1:8">
      <c r="A4475" s="23">
        <v>2021</v>
      </c>
      <c r="B4475" s="23" t="s">
        <v>2367</v>
      </c>
      <c r="C4475" s="23" t="s">
        <v>514</v>
      </c>
      <c r="D4475" s="13" t="s">
        <v>185</v>
      </c>
      <c r="E4475" s="13" t="s">
        <v>1485</v>
      </c>
      <c r="F4475" s="13" t="s">
        <v>185</v>
      </c>
      <c r="G4475" s="13" t="s">
        <v>1458</v>
      </c>
      <c r="H4475" s="36">
        <v>2</v>
      </c>
    </row>
    <row r="4476" spans="1:8">
      <c r="A4476" s="23">
        <v>2021</v>
      </c>
      <c r="B4476" s="23" t="s">
        <v>2367</v>
      </c>
      <c r="C4476" s="23" t="s">
        <v>514</v>
      </c>
      <c r="D4476" s="13" t="s">
        <v>185</v>
      </c>
      <c r="E4476" s="13" t="s">
        <v>1485</v>
      </c>
      <c r="F4476" s="13" t="s">
        <v>185</v>
      </c>
      <c r="G4476" s="13" t="s">
        <v>584</v>
      </c>
      <c r="H4476" s="36">
        <v>2</v>
      </c>
    </row>
    <row r="4477" spans="1:8">
      <c r="A4477" s="23">
        <v>2021</v>
      </c>
      <c r="B4477" s="23" t="s">
        <v>2367</v>
      </c>
      <c r="C4477" s="23" t="s">
        <v>514</v>
      </c>
      <c r="D4477" s="13" t="s">
        <v>185</v>
      </c>
      <c r="E4477" s="13" t="s">
        <v>1461</v>
      </c>
      <c r="F4477" s="13" t="s">
        <v>23</v>
      </c>
      <c r="G4477" s="13" t="s">
        <v>1453</v>
      </c>
      <c r="H4477" s="36">
        <v>3</v>
      </c>
    </row>
    <row r="4478" spans="1:8">
      <c r="A4478" s="23">
        <v>2021</v>
      </c>
      <c r="B4478" s="23" t="s">
        <v>2367</v>
      </c>
      <c r="C4478" s="23" t="s">
        <v>514</v>
      </c>
      <c r="D4478" s="13" t="s">
        <v>185</v>
      </c>
      <c r="E4478" s="13" t="s">
        <v>1461</v>
      </c>
      <c r="F4478" s="13" t="s">
        <v>23</v>
      </c>
      <c r="G4478" s="13" t="s">
        <v>1464</v>
      </c>
      <c r="H4478" s="36">
        <v>3</v>
      </c>
    </row>
    <row r="4479" spans="1:8">
      <c r="A4479" s="23">
        <v>2021</v>
      </c>
      <c r="B4479" s="23" t="s">
        <v>2367</v>
      </c>
      <c r="C4479" s="23" t="s">
        <v>514</v>
      </c>
      <c r="D4479" s="13" t="s">
        <v>185</v>
      </c>
      <c r="E4479" s="13" t="s">
        <v>1461</v>
      </c>
      <c r="F4479" s="13" t="s">
        <v>23</v>
      </c>
      <c r="G4479" s="13" t="s">
        <v>1490</v>
      </c>
      <c r="H4479" s="36">
        <v>1</v>
      </c>
    </row>
    <row r="4480" spans="1:8">
      <c r="A4480" s="23">
        <v>2021</v>
      </c>
      <c r="B4480" s="23" t="s">
        <v>2367</v>
      </c>
      <c r="C4480" s="23" t="s">
        <v>514</v>
      </c>
      <c r="D4480" s="13" t="s">
        <v>185</v>
      </c>
      <c r="E4480" s="13" t="s">
        <v>1461</v>
      </c>
      <c r="F4480" s="13" t="s">
        <v>6804</v>
      </c>
      <c r="G4480" s="13" t="s">
        <v>1455</v>
      </c>
      <c r="H4480" s="36">
        <v>1</v>
      </c>
    </row>
    <row r="4481" spans="1:8">
      <c r="A4481" s="23">
        <v>2021</v>
      </c>
      <c r="B4481" s="23" t="s">
        <v>2367</v>
      </c>
      <c r="C4481" s="23" t="s">
        <v>514</v>
      </c>
      <c r="D4481" s="13" t="s">
        <v>185</v>
      </c>
      <c r="E4481" s="13" t="s">
        <v>1461</v>
      </c>
      <c r="F4481" s="13" t="s">
        <v>6804</v>
      </c>
      <c r="G4481" s="13" t="s">
        <v>3926</v>
      </c>
      <c r="H4481" s="36">
        <v>1</v>
      </c>
    </row>
    <row r="4482" spans="1:8">
      <c r="A4482" s="23">
        <v>2021</v>
      </c>
      <c r="B4482" s="23" t="s">
        <v>2367</v>
      </c>
      <c r="C4482" s="23" t="s">
        <v>514</v>
      </c>
      <c r="D4482" s="13" t="s">
        <v>185</v>
      </c>
      <c r="E4482" s="13" t="s">
        <v>1461</v>
      </c>
      <c r="F4482" s="13" t="s">
        <v>185</v>
      </c>
      <c r="G4482" s="13" t="s">
        <v>1458</v>
      </c>
      <c r="H4482" s="36">
        <v>10</v>
      </c>
    </row>
    <row r="4483" spans="1:8">
      <c r="A4483" s="23">
        <v>2021</v>
      </c>
      <c r="B4483" s="23" t="s">
        <v>2367</v>
      </c>
      <c r="C4483" s="23" t="s">
        <v>514</v>
      </c>
      <c r="D4483" s="13" t="s">
        <v>185</v>
      </c>
      <c r="E4483" s="13" t="s">
        <v>1461</v>
      </c>
      <c r="F4483" s="13" t="s">
        <v>185</v>
      </c>
      <c r="G4483" s="13" t="s">
        <v>1485</v>
      </c>
      <c r="H4483" s="36">
        <v>3</v>
      </c>
    </row>
    <row r="4484" spans="1:8">
      <c r="A4484" s="23">
        <v>2021</v>
      </c>
      <c r="B4484" s="23" t="s">
        <v>2367</v>
      </c>
      <c r="C4484" s="23" t="s">
        <v>514</v>
      </c>
      <c r="D4484" s="13" t="s">
        <v>185</v>
      </c>
      <c r="E4484" s="13" t="s">
        <v>1461</v>
      </c>
      <c r="F4484" s="13" t="s">
        <v>185</v>
      </c>
      <c r="G4484" s="13" t="s">
        <v>1468</v>
      </c>
      <c r="H4484" s="36">
        <v>2</v>
      </c>
    </row>
    <row r="4485" spans="1:8">
      <c r="A4485" s="23">
        <v>2021</v>
      </c>
      <c r="B4485" s="23" t="s">
        <v>2367</v>
      </c>
      <c r="C4485" s="23" t="s">
        <v>514</v>
      </c>
      <c r="D4485" s="13" t="s">
        <v>185</v>
      </c>
      <c r="E4485" s="13" t="s">
        <v>1461</v>
      </c>
      <c r="F4485" s="13" t="s">
        <v>185</v>
      </c>
      <c r="G4485" s="13" t="s">
        <v>584</v>
      </c>
      <c r="H4485" s="36">
        <v>6</v>
      </c>
    </row>
    <row r="4486" spans="1:8">
      <c r="A4486" s="23">
        <v>2021</v>
      </c>
      <c r="B4486" s="23" t="s">
        <v>2367</v>
      </c>
      <c r="C4486" s="23" t="s">
        <v>514</v>
      </c>
      <c r="D4486" s="13" t="s">
        <v>185</v>
      </c>
      <c r="E4486" s="13" t="s">
        <v>1468</v>
      </c>
      <c r="F4486" s="13" t="s">
        <v>185</v>
      </c>
      <c r="G4486" s="13" t="s">
        <v>1461</v>
      </c>
      <c r="H4486" s="36">
        <v>1</v>
      </c>
    </row>
    <row r="4487" spans="1:8">
      <c r="A4487" s="23">
        <v>2021</v>
      </c>
      <c r="B4487" s="23" t="s">
        <v>2367</v>
      </c>
      <c r="C4487" s="23" t="s">
        <v>514</v>
      </c>
      <c r="D4487" s="13" t="s">
        <v>185</v>
      </c>
      <c r="E4487" s="13" t="s">
        <v>584</v>
      </c>
      <c r="F4487" s="13" t="s">
        <v>184</v>
      </c>
      <c r="G4487" s="13" t="s">
        <v>1465</v>
      </c>
      <c r="H4487" s="36">
        <v>1</v>
      </c>
    </row>
    <row r="4488" spans="1:8">
      <c r="A4488" s="23">
        <v>2021</v>
      </c>
      <c r="B4488" s="23" t="s">
        <v>2367</v>
      </c>
      <c r="C4488" s="23" t="s">
        <v>514</v>
      </c>
      <c r="D4488" s="13" t="s">
        <v>185</v>
      </c>
      <c r="E4488" s="13" t="s">
        <v>584</v>
      </c>
      <c r="F4488" s="13" t="s">
        <v>184</v>
      </c>
      <c r="G4488" s="13" t="s">
        <v>1476</v>
      </c>
      <c r="H4488" s="36">
        <v>2</v>
      </c>
    </row>
    <row r="4489" spans="1:8">
      <c r="A4489" s="23">
        <v>2021</v>
      </c>
      <c r="B4489" s="23" t="s">
        <v>2367</v>
      </c>
      <c r="C4489" s="23" t="s">
        <v>514</v>
      </c>
      <c r="D4489" s="13" t="s">
        <v>185</v>
      </c>
      <c r="E4489" s="13" t="s">
        <v>584</v>
      </c>
      <c r="F4489" s="13" t="s">
        <v>23</v>
      </c>
      <c r="G4489" s="13" t="s">
        <v>1453</v>
      </c>
      <c r="H4489" s="36">
        <v>3</v>
      </c>
    </row>
    <row r="4490" spans="1:8">
      <c r="A4490" s="23">
        <v>2021</v>
      </c>
      <c r="B4490" s="23" t="s">
        <v>2367</v>
      </c>
      <c r="C4490" s="23" t="s">
        <v>514</v>
      </c>
      <c r="D4490" s="13" t="s">
        <v>185</v>
      </c>
      <c r="E4490" s="13" t="s">
        <v>584</v>
      </c>
      <c r="F4490" s="13" t="s">
        <v>6804</v>
      </c>
      <c r="G4490" s="13" t="s">
        <v>1455</v>
      </c>
      <c r="H4490" s="36">
        <v>1</v>
      </c>
    </row>
    <row r="4491" spans="1:8">
      <c r="A4491" s="23">
        <v>2021</v>
      </c>
      <c r="B4491" s="23" t="s">
        <v>2367</v>
      </c>
      <c r="C4491" s="23" t="s">
        <v>514</v>
      </c>
      <c r="D4491" s="13" t="s">
        <v>185</v>
      </c>
      <c r="E4491" s="13" t="s">
        <v>584</v>
      </c>
      <c r="F4491" s="13" t="s">
        <v>6804</v>
      </c>
      <c r="G4491" s="13" t="s">
        <v>1488</v>
      </c>
      <c r="H4491" s="36">
        <v>1</v>
      </c>
    </row>
    <row r="4492" spans="1:8">
      <c r="A4492" s="23">
        <v>2021</v>
      </c>
      <c r="B4492" s="23" t="s">
        <v>2367</v>
      </c>
      <c r="C4492" s="23" t="s">
        <v>514</v>
      </c>
      <c r="D4492" s="13" t="s">
        <v>185</v>
      </c>
      <c r="E4492" s="13" t="s">
        <v>584</v>
      </c>
      <c r="F4492" s="13" t="s">
        <v>6804</v>
      </c>
      <c r="G4492" s="13" t="s">
        <v>3926</v>
      </c>
      <c r="H4492" s="36">
        <v>1</v>
      </c>
    </row>
    <row r="4493" spans="1:8">
      <c r="A4493" s="23">
        <v>2021</v>
      </c>
      <c r="B4493" s="23" t="s">
        <v>2367</v>
      </c>
      <c r="C4493" s="23" t="s">
        <v>514</v>
      </c>
      <c r="D4493" s="13" t="s">
        <v>185</v>
      </c>
      <c r="E4493" s="13" t="s">
        <v>584</v>
      </c>
      <c r="F4493" s="13" t="s">
        <v>185</v>
      </c>
      <c r="G4493" s="13" t="s">
        <v>1458</v>
      </c>
      <c r="H4493" s="36">
        <v>1</v>
      </c>
    </row>
    <row r="4494" spans="1:8">
      <c r="A4494" s="23">
        <v>2021</v>
      </c>
      <c r="B4494" s="23" t="s">
        <v>2367</v>
      </c>
      <c r="C4494" s="23" t="s">
        <v>514</v>
      </c>
      <c r="D4494" s="13" t="s">
        <v>185</v>
      </c>
      <c r="E4494" s="13" t="s">
        <v>584</v>
      </c>
      <c r="F4494" s="13" t="s">
        <v>185</v>
      </c>
      <c r="G4494" s="13" t="s">
        <v>1485</v>
      </c>
      <c r="H4494" s="36">
        <v>5</v>
      </c>
    </row>
    <row r="4495" spans="1:8">
      <c r="A4495" s="23">
        <v>2021</v>
      </c>
      <c r="B4495" s="23" t="s">
        <v>2367</v>
      </c>
      <c r="C4495" s="23" t="s">
        <v>514</v>
      </c>
      <c r="D4495" s="13" t="s">
        <v>185</v>
      </c>
      <c r="E4495" s="13" t="s">
        <v>584</v>
      </c>
      <c r="F4495" s="13" t="s">
        <v>185</v>
      </c>
      <c r="G4495" s="13" t="s">
        <v>1461</v>
      </c>
      <c r="H4495" s="36">
        <v>2</v>
      </c>
    </row>
    <row r="4496" spans="1:8">
      <c r="A4496" s="23">
        <v>2021</v>
      </c>
      <c r="B4496" s="23" t="s">
        <v>2367</v>
      </c>
      <c r="C4496" s="23" t="s">
        <v>514</v>
      </c>
      <c r="D4496" s="13" t="s">
        <v>185</v>
      </c>
      <c r="E4496" s="13" t="s">
        <v>584</v>
      </c>
      <c r="F4496" s="13" t="s">
        <v>185</v>
      </c>
      <c r="G4496" s="13" t="s">
        <v>1468</v>
      </c>
      <c r="H4496" s="36">
        <v>2</v>
      </c>
    </row>
    <row r="4497" spans="1:8">
      <c r="A4497" s="23">
        <v>2021</v>
      </c>
      <c r="B4497" s="23" t="s">
        <v>2367</v>
      </c>
      <c r="C4497" s="23" t="s">
        <v>514</v>
      </c>
      <c r="D4497" s="13" t="s">
        <v>185</v>
      </c>
      <c r="E4497" s="13" t="s">
        <v>584</v>
      </c>
      <c r="F4497" s="13" t="s">
        <v>3925</v>
      </c>
      <c r="G4497" s="13" t="s">
        <v>1457</v>
      </c>
      <c r="H4497" s="36">
        <v>2</v>
      </c>
    </row>
    <row r="4498" spans="1:8">
      <c r="A4498" s="23">
        <v>2021</v>
      </c>
      <c r="B4498" s="23" t="s">
        <v>2367</v>
      </c>
      <c r="C4498" s="23" t="s">
        <v>514</v>
      </c>
      <c r="D4498" s="13" t="s">
        <v>3925</v>
      </c>
      <c r="E4498" s="13" t="s">
        <v>1457</v>
      </c>
      <c r="F4498" s="13" t="s">
        <v>184</v>
      </c>
      <c r="G4498" s="13" t="s">
        <v>1465</v>
      </c>
      <c r="H4498" s="36">
        <v>1</v>
      </c>
    </row>
    <row r="4499" spans="1:8">
      <c r="A4499" s="23">
        <v>2021</v>
      </c>
      <c r="B4499" s="23" t="s">
        <v>2367</v>
      </c>
      <c r="C4499" s="23" t="s">
        <v>514</v>
      </c>
      <c r="D4499" s="13" t="s">
        <v>3925</v>
      </c>
      <c r="E4499" s="13" t="s">
        <v>1457</v>
      </c>
      <c r="F4499" s="13" t="s">
        <v>184</v>
      </c>
      <c r="G4499" s="13" t="s">
        <v>1476</v>
      </c>
      <c r="H4499" s="36">
        <v>1</v>
      </c>
    </row>
    <row r="4500" spans="1:8">
      <c r="A4500" s="23">
        <v>2021</v>
      </c>
      <c r="B4500" s="23" t="s">
        <v>2367</v>
      </c>
      <c r="C4500" s="23" t="s">
        <v>514</v>
      </c>
      <c r="D4500" s="13" t="s">
        <v>3925</v>
      </c>
      <c r="E4500" s="13" t="s">
        <v>1457</v>
      </c>
      <c r="F4500" s="13" t="s">
        <v>6804</v>
      </c>
      <c r="G4500" s="13" t="s">
        <v>1455</v>
      </c>
      <c r="H4500" s="36">
        <v>1</v>
      </c>
    </row>
    <row r="4501" spans="1:8">
      <c r="A4501" s="23">
        <v>2021</v>
      </c>
      <c r="B4501" s="23" t="s">
        <v>2367</v>
      </c>
      <c r="C4501" s="23" t="s">
        <v>514</v>
      </c>
      <c r="D4501" s="13" t="s">
        <v>3925</v>
      </c>
      <c r="E4501" s="13" t="s">
        <v>1457</v>
      </c>
      <c r="F4501" s="13" t="s">
        <v>185</v>
      </c>
      <c r="G4501" s="13" t="s">
        <v>1461</v>
      </c>
      <c r="H4501" s="36">
        <v>1</v>
      </c>
    </row>
    <row r="4502" spans="1:8">
      <c r="A4502" s="23">
        <v>2021</v>
      </c>
      <c r="B4502" s="23" t="s">
        <v>2367</v>
      </c>
      <c r="C4502" s="23" t="s">
        <v>514</v>
      </c>
      <c r="D4502" s="13" t="s">
        <v>3925</v>
      </c>
      <c r="E4502" s="13" t="s">
        <v>1486</v>
      </c>
      <c r="F4502" s="13" t="s">
        <v>23</v>
      </c>
      <c r="G4502" s="13" t="s">
        <v>1464</v>
      </c>
      <c r="H4502" s="36">
        <v>1</v>
      </c>
    </row>
    <row r="4503" spans="1:8">
      <c r="A4503" s="23">
        <v>2021</v>
      </c>
      <c r="B4503" s="23" t="s">
        <v>2367</v>
      </c>
      <c r="C4503" s="23" t="s">
        <v>514</v>
      </c>
      <c r="D4503" s="13" t="s">
        <v>3925</v>
      </c>
      <c r="E4503" s="13" t="s">
        <v>1486</v>
      </c>
      <c r="F4503" s="13" t="s">
        <v>23</v>
      </c>
      <c r="G4503" s="13" t="s">
        <v>1490</v>
      </c>
      <c r="H4503" s="36">
        <v>1</v>
      </c>
    </row>
    <row r="4504" spans="1:8">
      <c r="A4504" s="23">
        <v>2021</v>
      </c>
      <c r="B4504" s="23" t="s">
        <v>2367</v>
      </c>
      <c r="C4504" s="23" t="s">
        <v>514</v>
      </c>
      <c r="D4504" s="13" t="s">
        <v>3925</v>
      </c>
      <c r="E4504" s="13" t="s">
        <v>1486</v>
      </c>
      <c r="F4504" s="13" t="s">
        <v>6804</v>
      </c>
      <c r="G4504" s="13" t="s">
        <v>559</v>
      </c>
      <c r="H4504" s="36">
        <v>1</v>
      </c>
    </row>
    <row r="4505" spans="1:8">
      <c r="A4505" s="23">
        <v>2021</v>
      </c>
      <c r="B4505" s="23" t="s">
        <v>2367</v>
      </c>
      <c r="C4505" s="23" t="s">
        <v>514</v>
      </c>
      <c r="D4505" s="13" t="s">
        <v>3925</v>
      </c>
      <c r="E4505" s="13" t="s">
        <v>1486</v>
      </c>
      <c r="F4505" s="13" t="s">
        <v>6804</v>
      </c>
      <c r="G4505" s="13" t="s">
        <v>3926</v>
      </c>
      <c r="H4505" s="36">
        <v>1</v>
      </c>
    </row>
    <row r="4506" spans="1:8">
      <c r="A4506" s="23">
        <v>2021</v>
      </c>
      <c r="B4506" s="23" t="s">
        <v>2367</v>
      </c>
      <c r="C4506" s="23" t="s">
        <v>514</v>
      </c>
      <c r="D4506" s="13" t="s">
        <v>3925</v>
      </c>
      <c r="E4506" s="13" t="s">
        <v>1486</v>
      </c>
      <c r="F4506" s="13" t="s">
        <v>3925</v>
      </c>
      <c r="G4506" s="13" t="s">
        <v>1489</v>
      </c>
      <c r="H4506" s="36">
        <v>1</v>
      </c>
    </row>
    <row r="4507" spans="1:8">
      <c r="A4507" s="23">
        <v>2021</v>
      </c>
      <c r="B4507" s="23" t="s">
        <v>2367</v>
      </c>
      <c r="C4507" s="23" t="s">
        <v>514</v>
      </c>
      <c r="D4507" s="13" t="s">
        <v>3925</v>
      </c>
      <c r="E4507" s="13" t="s">
        <v>1486</v>
      </c>
      <c r="F4507" s="13" t="s">
        <v>3925</v>
      </c>
      <c r="G4507" s="13" t="s">
        <v>1472</v>
      </c>
      <c r="H4507" s="36">
        <v>1</v>
      </c>
    </row>
    <row r="4508" spans="1:8">
      <c r="A4508" s="23">
        <v>2021</v>
      </c>
      <c r="B4508" s="23" t="s">
        <v>2367</v>
      </c>
      <c r="C4508" s="23" t="s">
        <v>514</v>
      </c>
      <c r="D4508" s="13" t="s">
        <v>3925</v>
      </c>
      <c r="E4508" s="13" t="s">
        <v>1486</v>
      </c>
      <c r="F4508" s="13" t="s">
        <v>3925</v>
      </c>
      <c r="G4508" s="13" t="s">
        <v>3872</v>
      </c>
      <c r="H4508" s="36">
        <v>2</v>
      </c>
    </row>
    <row r="4509" spans="1:8">
      <c r="A4509" s="23">
        <v>2021</v>
      </c>
      <c r="B4509" s="23" t="s">
        <v>2367</v>
      </c>
      <c r="C4509" s="23" t="s">
        <v>514</v>
      </c>
      <c r="D4509" s="13" t="s">
        <v>3925</v>
      </c>
      <c r="E4509" s="13" t="s">
        <v>1486</v>
      </c>
      <c r="F4509" s="13" t="s">
        <v>3925</v>
      </c>
      <c r="G4509" s="13" t="s">
        <v>1487</v>
      </c>
      <c r="H4509" s="36">
        <v>1</v>
      </c>
    </row>
    <row r="4510" spans="1:8">
      <c r="A4510" s="23">
        <v>2021</v>
      </c>
      <c r="B4510" s="23" t="s">
        <v>2367</v>
      </c>
      <c r="C4510" s="23" t="s">
        <v>514</v>
      </c>
      <c r="D4510" s="13" t="s">
        <v>3925</v>
      </c>
      <c r="E4510" s="13" t="s">
        <v>1489</v>
      </c>
      <c r="F4510" s="13" t="s">
        <v>23</v>
      </c>
      <c r="G4510" s="13" t="s">
        <v>1453</v>
      </c>
      <c r="H4510" s="36">
        <v>1</v>
      </c>
    </row>
    <row r="4511" spans="1:8">
      <c r="A4511" s="23">
        <v>2021</v>
      </c>
      <c r="B4511" s="23" t="s">
        <v>2367</v>
      </c>
      <c r="C4511" s="23" t="s">
        <v>514</v>
      </c>
      <c r="D4511" s="13" t="s">
        <v>3925</v>
      </c>
      <c r="E4511" s="13" t="s">
        <v>1489</v>
      </c>
      <c r="F4511" s="13" t="s">
        <v>6804</v>
      </c>
      <c r="G4511" s="13" t="s">
        <v>1455</v>
      </c>
      <c r="H4511" s="36">
        <v>1</v>
      </c>
    </row>
    <row r="4512" spans="1:8">
      <c r="A4512" s="23">
        <v>2021</v>
      </c>
      <c r="B4512" s="23" t="s">
        <v>2367</v>
      </c>
      <c r="C4512" s="23" t="s">
        <v>514</v>
      </c>
      <c r="D4512" s="13" t="s">
        <v>3925</v>
      </c>
      <c r="E4512" s="13" t="s">
        <v>1489</v>
      </c>
      <c r="F4512" s="13" t="s">
        <v>6804</v>
      </c>
      <c r="G4512" s="13" t="s">
        <v>1488</v>
      </c>
      <c r="H4512" s="36">
        <v>1</v>
      </c>
    </row>
    <row r="4513" spans="1:8">
      <c r="A4513" s="23">
        <v>2021</v>
      </c>
      <c r="B4513" s="23" t="s">
        <v>2367</v>
      </c>
      <c r="C4513" s="23" t="s">
        <v>514</v>
      </c>
      <c r="D4513" s="13" t="s">
        <v>3925</v>
      </c>
      <c r="E4513" s="13" t="s">
        <v>1489</v>
      </c>
      <c r="F4513" s="13" t="s">
        <v>3925</v>
      </c>
      <c r="G4513" s="13" t="s">
        <v>1487</v>
      </c>
      <c r="H4513" s="36">
        <v>2</v>
      </c>
    </row>
    <row r="4514" spans="1:8">
      <c r="A4514" s="23">
        <v>2021</v>
      </c>
      <c r="B4514" s="23" t="s">
        <v>2367</v>
      </c>
      <c r="C4514" s="23" t="s">
        <v>514</v>
      </c>
      <c r="D4514" s="13" t="s">
        <v>3925</v>
      </c>
      <c r="E4514" s="13" t="s">
        <v>1471</v>
      </c>
      <c r="F4514" s="13" t="s">
        <v>3925</v>
      </c>
      <c r="G4514" s="13" t="s">
        <v>3931</v>
      </c>
      <c r="H4514" s="36">
        <v>1</v>
      </c>
    </row>
    <row r="4515" spans="1:8">
      <c r="A4515" s="23">
        <v>2021</v>
      </c>
      <c r="B4515" s="23" t="s">
        <v>2367</v>
      </c>
      <c r="C4515" s="23" t="s">
        <v>514</v>
      </c>
      <c r="D4515" s="13" t="s">
        <v>3925</v>
      </c>
      <c r="E4515" s="13" t="s">
        <v>1471</v>
      </c>
      <c r="F4515" s="13" t="s">
        <v>3925</v>
      </c>
      <c r="G4515" s="13" t="s">
        <v>1472</v>
      </c>
      <c r="H4515" s="36">
        <v>1</v>
      </c>
    </row>
    <row r="4516" spans="1:8">
      <c r="A4516" s="23">
        <v>2021</v>
      </c>
      <c r="B4516" s="23" t="s">
        <v>2367</v>
      </c>
      <c r="C4516" s="23" t="s">
        <v>514</v>
      </c>
      <c r="D4516" s="13" t="s">
        <v>3925</v>
      </c>
      <c r="E4516" s="13" t="s">
        <v>1471</v>
      </c>
      <c r="F4516" s="13" t="s">
        <v>3925</v>
      </c>
      <c r="G4516" s="13" t="s">
        <v>3872</v>
      </c>
      <c r="H4516" s="36">
        <v>2</v>
      </c>
    </row>
    <row r="4517" spans="1:8">
      <c r="A4517" s="23">
        <v>2021</v>
      </c>
      <c r="B4517" s="23" t="s">
        <v>2367</v>
      </c>
      <c r="C4517" s="23" t="s">
        <v>514</v>
      </c>
      <c r="D4517" s="13" t="s">
        <v>3925</v>
      </c>
      <c r="E4517" s="13" t="s">
        <v>1472</v>
      </c>
      <c r="F4517" s="13" t="s">
        <v>23</v>
      </c>
      <c r="G4517" s="13" t="s">
        <v>1464</v>
      </c>
      <c r="H4517" s="36">
        <v>3</v>
      </c>
    </row>
    <row r="4518" spans="1:8">
      <c r="A4518" s="23">
        <v>2021</v>
      </c>
      <c r="B4518" s="23" t="s">
        <v>2367</v>
      </c>
      <c r="C4518" s="23" t="s">
        <v>514</v>
      </c>
      <c r="D4518" s="13" t="s">
        <v>3925</v>
      </c>
      <c r="E4518" s="13" t="s">
        <v>1472</v>
      </c>
      <c r="F4518" s="13" t="s">
        <v>3925</v>
      </c>
      <c r="G4518" s="13" t="s">
        <v>1486</v>
      </c>
      <c r="H4518" s="36">
        <v>1</v>
      </c>
    </row>
    <row r="4519" spans="1:8">
      <c r="A4519" s="23">
        <v>2021</v>
      </c>
      <c r="B4519" s="23" t="s">
        <v>2367</v>
      </c>
      <c r="C4519" s="23" t="s">
        <v>514</v>
      </c>
      <c r="D4519" s="13" t="s">
        <v>3925</v>
      </c>
      <c r="E4519" s="13" t="s">
        <v>1472</v>
      </c>
      <c r="F4519" s="13" t="s">
        <v>3925</v>
      </c>
      <c r="G4519" s="13" t="s">
        <v>1487</v>
      </c>
      <c r="H4519" s="36">
        <v>1</v>
      </c>
    </row>
    <row r="4520" spans="1:8">
      <c r="A4520" s="23">
        <v>2021</v>
      </c>
      <c r="B4520" s="23" t="s">
        <v>2367</v>
      </c>
      <c r="C4520" s="23" t="s">
        <v>514</v>
      </c>
      <c r="D4520" s="13" t="s">
        <v>3925</v>
      </c>
      <c r="E4520" s="13" t="s">
        <v>3872</v>
      </c>
      <c r="F4520" s="13" t="s">
        <v>3925</v>
      </c>
      <c r="G4520" s="13" t="s">
        <v>1471</v>
      </c>
      <c r="H4520" s="36">
        <v>2</v>
      </c>
    </row>
  </sheetData>
  <sheetProtection autoFilter="0" pivotTables="0"/>
  <autoFilter ref="A1:H4520" xr:uid="{00000000-0009-0000-0000-00000D000000}"/>
  <sortState xmlns:xlrd2="http://schemas.microsoft.com/office/spreadsheetml/2017/richdata2" ref="A2:H4520">
    <sortCondition ref="A2:A4520"/>
    <sortCondition descending="1" ref="C2:C4520"/>
    <sortCondition ref="B2:B4520"/>
    <sortCondition ref="D2:D4520"/>
    <sortCondition ref="E2:E4520"/>
  </sortState>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63">
    <tabColor theme="0"/>
  </sheetPr>
  <dimension ref="A1:E43"/>
  <sheetViews>
    <sheetView zoomScale="85" zoomScaleNormal="85" workbookViewId="0">
      <pane ySplit="1" topLeftCell="A26" activePane="bottomLeft" state="frozen"/>
      <selection pane="bottomLeft" activeCell="E43" sqref="E43"/>
    </sheetView>
  </sheetViews>
  <sheetFormatPr baseColWidth="10" defaultColWidth="11" defaultRowHeight="16.5"/>
  <cols>
    <col min="1" max="1" width="9.375" bestFit="1" customWidth="1"/>
    <col min="2" max="2" width="11.625" bestFit="1" customWidth="1"/>
    <col min="3" max="3" width="16.25" bestFit="1" customWidth="1"/>
    <col min="4" max="4" width="19.25" bestFit="1" customWidth="1"/>
    <col min="5" max="5" width="18.75" bestFit="1" customWidth="1"/>
  </cols>
  <sheetData>
    <row r="1" spans="1:5">
      <c r="A1" s="43" t="s">
        <v>229</v>
      </c>
      <c r="B1" s="43" t="s">
        <v>200</v>
      </c>
      <c r="C1" s="45" t="s">
        <v>1036</v>
      </c>
      <c r="D1" s="43" t="s">
        <v>960</v>
      </c>
      <c r="E1" s="43" t="s">
        <v>1352</v>
      </c>
    </row>
    <row r="2" spans="1:5">
      <c r="A2" s="23">
        <v>2008</v>
      </c>
      <c r="B2" s="13" t="s">
        <v>1886</v>
      </c>
      <c r="C2" s="13" t="s">
        <v>1037</v>
      </c>
      <c r="D2" s="34">
        <v>771</v>
      </c>
      <c r="E2" s="60">
        <v>211267769</v>
      </c>
    </row>
    <row r="3" spans="1:5">
      <c r="A3" s="23">
        <v>2008</v>
      </c>
      <c r="B3" s="13" t="s">
        <v>1886</v>
      </c>
      <c r="C3" s="13" t="s">
        <v>1038</v>
      </c>
      <c r="D3" s="34">
        <v>1611</v>
      </c>
      <c r="E3" s="60">
        <v>52945000</v>
      </c>
    </row>
    <row r="4" spans="1:5">
      <c r="A4" s="23">
        <v>2008</v>
      </c>
      <c r="B4" s="13" t="s">
        <v>1886</v>
      </c>
      <c r="C4" s="13" t="s">
        <v>1039</v>
      </c>
      <c r="D4" s="34">
        <v>377</v>
      </c>
      <c r="E4" s="60">
        <v>56693975</v>
      </c>
    </row>
    <row r="5" spans="1:5">
      <c r="A5" s="23">
        <v>2009</v>
      </c>
      <c r="B5" s="13" t="s">
        <v>1886</v>
      </c>
      <c r="C5" s="13" t="s">
        <v>1037</v>
      </c>
      <c r="D5" s="34">
        <v>1347</v>
      </c>
      <c r="E5" s="60">
        <v>482963155</v>
      </c>
    </row>
    <row r="6" spans="1:5">
      <c r="A6" s="23">
        <v>2009</v>
      </c>
      <c r="B6" s="13" t="s">
        <v>1886</v>
      </c>
      <c r="C6" s="13" t="s">
        <v>1038</v>
      </c>
      <c r="D6" s="34">
        <v>490</v>
      </c>
      <c r="E6" s="60">
        <v>80612326</v>
      </c>
    </row>
    <row r="7" spans="1:5">
      <c r="A7" s="23">
        <v>2009</v>
      </c>
      <c r="B7" s="13" t="s">
        <v>1886</v>
      </c>
      <c r="C7" s="13" t="s">
        <v>1039</v>
      </c>
      <c r="D7" s="34">
        <v>2181</v>
      </c>
      <c r="E7" s="60">
        <v>72702629</v>
      </c>
    </row>
    <row r="8" spans="1:5">
      <c r="A8" s="23">
        <v>2010</v>
      </c>
      <c r="B8" s="13" t="s">
        <v>1886</v>
      </c>
      <c r="C8" s="13" t="s">
        <v>1037</v>
      </c>
      <c r="D8" s="34">
        <v>1679</v>
      </c>
      <c r="E8" s="60">
        <v>926874370</v>
      </c>
    </row>
    <row r="9" spans="1:5">
      <c r="A9" s="23">
        <v>2010</v>
      </c>
      <c r="B9" s="13" t="s">
        <v>1886</v>
      </c>
      <c r="C9" s="13" t="s">
        <v>1038</v>
      </c>
      <c r="D9" s="34">
        <v>504</v>
      </c>
      <c r="E9" s="60">
        <v>74566652</v>
      </c>
    </row>
    <row r="10" spans="1:5">
      <c r="A10" s="23">
        <v>2010</v>
      </c>
      <c r="B10" s="13" t="s">
        <v>1886</v>
      </c>
      <c r="C10" s="13" t="s">
        <v>1039</v>
      </c>
      <c r="D10" s="34">
        <v>426</v>
      </c>
      <c r="E10" s="60">
        <v>54168600</v>
      </c>
    </row>
    <row r="11" spans="1:5">
      <c r="A11" s="23">
        <v>2011</v>
      </c>
      <c r="B11" s="13" t="s">
        <v>1886</v>
      </c>
      <c r="C11" s="13" t="s">
        <v>1037</v>
      </c>
      <c r="D11" s="34">
        <v>1026</v>
      </c>
      <c r="E11" s="60">
        <v>1465836052</v>
      </c>
    </row>
    <row r="12" spans="1:5">
      <c r="A12" s="23">
        <v>2011</v>
      </c>
      <c r="B12" s="13" t="s">
        <v>1886</v>
      </c>
      <c r="C12" s="13" t="s">
        <v>1038</v>
      </c>
      <c r="D12" s="34">
        <v>265</v>
      </c>
      <c r="E12" s="60">
        <v>63275412</v>
      </c>
    </row>
    <row r="13" spans="1:5">
      <c r="A13" s="23">
        <v>2011</v>
      </c>
      <c r="B13" s="13" t="s">
        <v>1886</v>
      </c>
      <c r="C13" s="13" t="s">
        <v>1039</v>
      </c>
      <c r="D13" s="34">
        <v>833</v>
      </c>
      <c r="E13" s="60">
        <v>79456427</v>
      </c>
    </row>
    <row r="14" spans="1:5">
      <c r="A14" s="23">
        <v>2012</v>
      </c>
      <c r="B14" s="13" t="s">
        <v>1886</v>
      </c>
      <c r="C14" s="13" t="s">
        <v>1037</v>
      </c>
      <c r="D14" s="34">
        <v>487</v>
      </c>
      <c r="E14" s="60">
        <v>853052633</v>
      </c>
    </row>
    <row r="15" spans="1:5">
      <c r="A15" s="23">
        <v>2012</v>
      </c>
      <c r="B15" s="13" t="s">
        <v>1886</v>
      </c>
      <c r="C15" s="13" t="s">
        <v>1038</v>
      </c>
      <c r="D15" s="34">
        <v>373</v>
      </c>
      <c r="E15" s="60">
        <v>100399994</v>
      </c>
    </row>
    <row r="16" spans="1:5">
      <c r="A16" s="23">
        <v>2012</v>
      </c>
      <c r="B16" s="13" t="s">
        <v>1886</v>
      </c>
      <c r="C16" s="13" t="s">
        <v>1039</v>
      </c>
      <c r="D16" s="34">
        <v>478</v>
      </c>
      <c r="E16" s="60">
        <v>699636261</v>
      </c>
    </row>
    <row r="17" spans="1:5">
      <c r="A17" s="23">
        <v>2013</v>
      </c>
      <c r="B17" s="13" t="s">
        <v>1886</v>
      </c>
      <c r="C17" s="13" t="s">
        <v>1037</v>
      </c>
      <c r="D17" s="34">
        <v>1042</v>
      </c>
      <c r="E17" s="60">
        <v>1088550181.5447066</v>
      </c>
    </row>
    <row r="18" spans="1:5">
      <c r="A18" s="23">
        <v>2013</v>
      </c>
      <c r="B18" s="13" t="s">
        <v>1886</v>
      </c>
      <c r="C18" s="13" t="s">
        <v>1038</v>
      </c>
      <c r="D18" s="34">
        <v>307</v>
      </c>
      <c r="E18" s="60">
        <v>114185790.38981289</v>
      </c>
    </row>
    <row r="19" spans="1:5">
      <c r="A19" s="23">
        <v>2013</v>
      </c>
      <c r="B19" s="13" t="s">
        <v>1886</v>
      </c>
      <c r="C19" s="13" t="s">
        <v>1039</v>
      </c>
      <c r="D19" s="34">
        <v>413</v>
      </c>
      <c r="E19" s="60">
        <v>514455174.06548047</v>
      </c>
    </row>
    <row r="20" spans="1:5">
      <c r="A20" s="23">
        <v>2014</v>
      </c>
      <c r="B20" s="13" t="s">
        <v>1886</v>
      </c>
      <c r="C20" s="13" t="s">
        <v>1037</v>
      </c>
      <c r="D20" s="34">
        <v>1203</v>
      </c>
      <c r="E20" s="60">
        <v>987501397</v>
      </c>
    </row>
    <row r="21" spans="1:5">
      <c r="A21" s="23">
        <v>2014</v>
      </c>
      <c r="B21" s="13" t="s">
        <v>1886</v>
      </c>
      <c r="C21" s="13" t="s">
        <v>1038</v>
      </c>
      <c r="D21" s="34">
        <v>192</v>
      </c>
      <c r="E21" s="60">
        <v>120953950</v>
      </c>
    </row>
    <row r="22" spans="1:5">
      <c r="A22" s="23">
        <v>2014</v>
      </c>
      <c r="B22" s="13" t="s">
        <v>1886</v>
      </c>
      <c r="C22" s="13" t="s">
        <v>1039</v>
      </c>
      <c r="D22" s="34">
        <v>414</v>
      </c>
      <c r="E22" s="60">
        <v>479835529</v>
      </c>
    </row>
    <row r="23" spans="1:5">
      <c r="A23" s="23">
        <v>2015</v>
      </c>
      <c r="B23" s="13" t="s">
        <v>1886</v>
      </c>
      <c r="C23" s="13" t="s">
        <v>1037</v>
      </c>
      <c r="D23" s="34">
        <v>1083</v>
      </c>
      <c r="E23" s="60">
        <v>1019483823</v>
      </c>
    </row>
    <row r="24" spans="1:5">
      <c r="A24" s="23">
        <v>2015</v>
      </c>
      <c r="B24" s="13" t="s">
        <v>1886</v>
      </c>
      <c r="C24" s="13" t="s">
        <v>1038</v>
      </c>
      <c r="D24" s="34">
        <v>316</v>
      </c>
      <c r="E24" s="60">
        <v>72270380</v>
      </c>
    </row>
    <row r="25" spans="1:5">
      <c r="A25" s="23">
        <v>2015</v>
      </c>
      <c r="B25" s="13" t="s">
        <v>1886</v>
      </c>
      <c r="C25" s="13" t="s">
        <v>1039</v>
      </c>
      <c r="D25" s="34">
        <v>457</v>
      </c>
      <c r="E25" s="60">
        <v>654779405</v>
      </c>
    </row>
    <row r="26" spans="1:5">
      <c r="A26" s="23">
        <v>2016</v>
      </c>
      <c r="B26" s="13" t="s">
        <v>1886</v>
      </c>
      <c r="C26" s="13" t="s">
        <v>1037</v>
      </c>
      <c r="D26" s="34">
        <v>804</v>
      </c>
      <c r="E26" s="60">
        <v>1000302694</v>
      </c>
    </row>
    <row r="27" spans="1:5">
      <c r="A27" s="23">
        <v>2016</v>
      </c>
      <c r="B27" s="13" t="s">
        <v>1886</v>
      </c>
      <c r="C27" s="13" t="s">
        <v>1038</v>
      </c>
      <c r="D27" s="34">
        <v>286</v>
      </c>
      <c r="E27" s="60">
        <v>75313274</v>
      </c>
    </row>
    <row r="28" spans="1:5">
      <c r="A28" s="23">
        <v>2016</v>
      </c>
      <c r="B28" s="13" t="s">
        <v>1886</v>
      </c>
      <c r="C28" s="13" t="s">
        <v>1039</v>
      </c>
      <c r="D28" s="34">
        <v>331</v>
      </c>
      <c r="E28" s="60">
        <v>238308751</v>
      </c>
    </row>
    <row r="29" spans="1:5">
      <c r="A29" s="23">
        <v>2017</v>
      </c>
      <c r="B29" s="13" t="s">
        <v>1886</v>
      </c>
      <c r="C29" s="13" t="s">
        <v>1037</v>
      </c>
      <c r="D29" s="34">
        <v>956</v>
      </c>
      <c r="E29" s="60">
        <v>1372446572</v>
      </c>
    </row>
    <row r="30" spans="1:5">
      <c r="A30" s="23">
        <v>2017</v>
      </c>
      <c r="B30" s="13" t="s">
        <v>1886</v>
      </c>
      <c r="C30" s="13" t="s">
        <v>1038</v>
      </c>
      <c r="D30" s="34">
        <v>462</v>
      </c>
      <c r="E30" s="60">
        <v>183258546</v>
      </c>
    </row>
    <row r="31" spans="1:5">
      <c r="A31" s="23">
        <v>2017</v>
      </c>
      <c r="B31" s="13" t="s">
        <v>1886</v>
      </c>
      <c r="C31" s="13" t="s">
        <v>1039</v>
      </c>
      <c r="D31" s="34">
        <v>358</v>
      </c>
      <c r="E31" s="60">
        <v>170104826</v>
      </c>
    </row>
    <row r="32" spans="1:5">
      <c r="A32" s="23">
        <v>2018</v>
      </c>
      <c r="B32" s="13" t="s">
        <v>1886</v>
      </c>
      <c r="C32" s="13" t="s">
        <v>1037</v>
      </c>
      <c r="D32" s="34">
        <v>952</v>
      </c>
      <c r="E32" s="60">
        <v>1264161954</v>
      </c>
    </row>
    <row r="33" spans="1:5">
      <c r="A33" s="23">
        <v>2018</v>
      </c>
      <c r="B33" s="13" t="s">
        <v>1886</v>
      </c>
      <c r="C33" s="13" t="s">
        <v>1038</v>
      </c>
      <c r="D33" s="34">
        <v>253</v>
      </c>
      <c r="E33" s="60">
        <v>58504785</v>
      </c>
    </row>
    <row r="34" spans="1:5">
      <c r="A34" s="23">
        <v>2018</v>
      </c>
      <c r="B34" s="13" t="s">
        <v>1886</v>
      </c>
      <c r="C34" s="13" t="s">
        <v>1039</v>
      </c>
      <c r="D34" s="34">
        <v>320</v>
      </c>
      <c r="E34" s="60">
        <v>434788791</v>
      </c>
    </row>
    <row r="35" spans="1:5">
      <c r="A35" s="23">
        <v>2019</v>
      </c>
      <c r="B35" s="13" t="s">
        <v>1886</v>
      </c>
      <c r="C35" s="13" t="s">
        <v>1037</v>
      </c>
      <c r="D35" s="34">
        <v>259</v>
      </c>
      <c r="E35" s="60">
        <v>558189505</v>
      </c>
    </row>
    <row r="36" spans="1:5">
      <c r="A36" s="23">
        <v>2019</v>
      </c>
      <c r="B36" s="13" t="s">
        <v>1886</v>
      </c>
      <c r="C36" s="13" t="s">
        <v>1038</v>
      </c>
      <c r="D36" s="34">
        <v>150</v>
      </c>
      <c r="E36" s="60">
        <v>56713231</v>
      </c>
    </row>
    <row r="37" spans="1:5">
      <c r="A37" s="23">
        <v>2019</v>
      </c>
      <c r="B37" s="13" t="s">
        <v>1886</v>
      </c>
      <c r="C37" s="13" t="s">
        <v>1039</v>
      </c>
      <c r="D37" s="34">
        <v>731</v>
      </c>
      <c r="E37" s="60">
        <v>350627139</v>
      </c>
    </row>
    <row r="38" spans="1:5">
      <c r="A38" s="23">
        <v>2020</v>
      </c>
      <c r="B38" s="13" t="s">
        <v>1886</v>
      </c>
      <c r="C38" s="13" t="s">
        <v>1037</v>
      </c>
      <c r="D38" s="34">
        <v>116</v>
      </c>
      <c r="E38" s="60">
        <v>397173251</v>
      </c>
    </row>
    <row r="39" spans="1:5">
      <c r="A39" s="23">
        <v>2020</v>
      </c>
      <c r="B39" s="13" t="s">
        <v>1886</v>
      </c>
      <c r="C39" s="13" t="s">
        <v>1038</v>
      </c>
      <c r="D39" s="34">
        <v>2</v>
      </c>
      <c r="E39" s="60">
        <v>8953451</v>
      </c>
    </row>
    <row r="40" spans="1:5">
      <c r="A40" s="23">
        <v>2020</v>
      </c>
      <c r="B40" s="13" t="s">
        <v>1886</v>
      </c>
      <c r="C40" s="13" t="s">
        <v>1039</v>
      </c>
      <c r="D40" s="34">
        <v>147</v>
      </c>
      <c r="E40" s="60">
        <v>230997321</v>
      </c>
    </row>
    <row r="41" spans="1:5">
      <c r="A41" s="23">
        <v>2021</v>
      </c>
      <c r="B41" s="13" t="s">
        <v>1886</v>
      </c>
      <c r="C41" s="13" t="s">
        <v>1037</v>
      </c>
      <c r="D41" s="34">
        <v>735</v>
      </c>
      <c r="E41" s="60">
        <v>397948056.76478291</v>
      </c>
    </row>
    <row r="42" spans="1:5">
      <c r="A42" s="23">
        <v>2021</v>
      </c>
      <c r="B42" s="13" t="s">
        <v>1886</v>
      </c>
      <c r="C42" s="13" t="s">
        <v>1038</v>
      </c>
      <c r="D42" s="34">
        <v>54</v>
      </c>
      <c r="E42" s="60">
        <v>13312320.550666675</v>
      </c>
    </row>
    <row r="43" spans="1:5">
      <c r="A43" s="23">
        <v>2021</v>
      </c>
      <c r="B43" s="13" t="s">
        <v>1886</v>
      </c>
      <c r="C43" s="13" t="s">
        <v>1039</v>
      </c>
      <c r="D43" s="34">
        <v>2262</v>
      </c>
      <c r="E43" s="60">
        <v>111631031.92224064</v>
      </c>
    </row>
  </sheetData>
  <sheetProtection autoFilter="0" pivotTables="0"/>
  <autoFilter ref="A1:E28" xr:uid="{00000000-0009-0000-0000-00005A000000}"/>
  <sortState xmlns:xlrd2="http://schemas.microsoft.com/office/spreadsheetml/2017/richdata2" ref="A2:E43">
    <sortCondition ref="A2:A43"/>
    <sortCondition ref="C2:C43"/>
    <sortCondition ref="D2:D43"/>
  </sortState>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65">
    <tabColor theme="0"/>
  </sheetPr>
  <dimension ref="A1:E122"/>
  <sheetViews>
    <sheetView zoomScale="85" zoomScaleNormal="85" workbookViewId="0">
      <pane ySplit="1" topLeftCell="A105" activePane="bottomLeft" state="frozen"/>
      <selection pane="bottomLeft" activeCell="D111" sqref="D111"/>
    </sheetView>
  </sheetViews>
  <sheetFormatPr baseColWidth="10" defaultColWidth="11" defaultRowHeight="16.5"/>
  <cols>
    <col min="1" max="1" width="9.375" style="1" bestFit="1" customWidth="1"/>
    <col min="2" max="2" width="12.5" style="1" bestFit="1" customWidth="1"/>
    <col min="3" max="3" width="59" style="1" bestFit="1" customWidth="1"/>
    <col min="4" max="4" width="19" style="1" bestFit="1" customWidth="1"/>
    <col min="5" max="5" width="19.125" style="1" bestFit="1" customWidth="1"/>
    <col min="6" max="16384" width="11" style="1"/>
  </cols>
  <sheetData>
    <row r="1" spans="1:5">
      <c r="A1" s="43" t="s">
        <v>229</v>
      </c>
      <c r="B1" s="43" t="s">
        <v>200</v>
      </c>
      <c r="C1" s="45" t="s">
        <v>1012</v>
      </c>
      <c r="D1" s="43" t="s">
        <v>1048</v>
      </c>
      <c r="E1" s="43" t="s">
        <v>1352</v>
      </c>
    </row>
    <row r="2" spans="1:5">
      <c r="A2" s="23">
        <v>2007</v>
      </c>
      <c r="B2" s="13" t="s">
        <v>1886</v>
      </c>
      <c r="C2" s="13" t="s">
        <v>1044</v>
      </c>
      <c r="D2" s="34">
        <v>6973</v>
      </c>
      <c r="E2" s="60">
        <v>553774533</v>
      </c>
    </row>
    <row r="3" spans="1:5">
      <c r="A3" s="23">
        <v>2007</v>
      </c>
      <c r="B3" s="13" t="s">
        <v>1886</v>
      </c>
      <c r="C3" s="13" t="s">
        <v>1042</v>
      </c>
      <c r="D3" s="34">
        <v>1946</v>
      </c>
      <c r="E3" s="60">
        <v>365214562</v>
      </c>
    </row>
    <row r="4" spans="1:5">
      <c r="A4" s="23">
        <v>2007</v>
      </c>
      <c r="B4" s="13" t="s">
        <v>1886</v>
      </c>
      <c r="C4" s="13" t="s">
        <v>1043</v>
      </c>
      <c r="D4" s="34">
        <v>101</v>
      </c>
      <c r="E4" s="60">
        <v>258798567</v>
      </c>
    </row>
    <row r="5" spans="1:5">
      <c r="A5" s="23">
        <v>2008</v>
      </c>
      <c r="B5" s="13" t="s">
        <v>1886</v>
      </c>
      <c r="C5" s="13" t="s">
        <v>1044</v>
      </c>
      <c r="D5" s="34">
        <v>6909</v>
      </c>
      <c r="E5" s="60">
        <v>588701124</v>
      </c>
    </row>
    <row r="6" spans="1:5">
      <c r="A6" s="23">
        <v>2008</v>
      </c>
      <c r="B6" s="13" t="s">
        <v>1886</v>
      </c>
      <c r="C6" s="13" t="s">
        <v>1041</v>
      </c>
      <c r="D6" s="34">
        <v>87</v>
      </c>
      <c r="E6" s="60">
        <v>300900550</v>
      </c>
    </row>
    <row r="7" spans="1:5">
      <c r="A7" s="23">
        <v>2008</v>
      </c>
      <c r="B7" s="13" t="s">
        <v>1886</v>
      </c>
      <c r="C7" s="13" t="s">
        <v>1042</v>
      </c>
      <c r="D7" s="34">
        <v>1952</v>
      </c>
      <c r="E7" s="60">
        <v>407939091</v>
      </c>
    </row>
    <row r="8" spans="1:5">
      <c r="A8" s="23">
        <v>2008</v>
      </c>
      <c r="B8" s="13" t="s">
        <v>1886</v>
      </c>
      <c r="C8" s="13" t="s">
        <v>1040</v>
      </c>
      <c r="D8" s="34">
        <v>3174</v>
      </c>
      <c r="E8" s="60">
        <v>1412473415</v>
      </c>
    </row>
    <row r="9" spans="1:5">
      <c r="A9" s="23">
        <v>2008</v>
      </c>
      <c r="B9" s="13" t="s">
        <v>1886</v>
      </c>
      <c r="C9" s="13" t="s">
        <v>1043</v>
      </c>
      <c r="D9" s="34">
        <v>511</v>
      </c>
      <c r="E9" s="60">
        <v>1163054958</v>
      </c>
    </row>
    <row r="10" spans="1:5">
      <c r="A10" s="23">
        <v>2009</v>
      </c>
      <c r="B10" s="13" t="s">
        <v>1886</v>
      </c>
      <c r="C10" s="13" t="s">
        <v>1044</v>
      </c>
      <c r="D10" s="34">
        <v>6688</v>
      </c>
      <c r="E10" s="60">
        <v>559561849</v>
      </c>
    </row>
    <row r="11" spans="1:5">
      <c r="A11" s="23">
        <v>2009</v>
      </c>
      <c r="B11" s="13" t="s">
        <v>1886</v>
      </c>
      <c r="C11" s="13" t="s">
        <v>1041</v>
      </c>
      <c r="D11" s="34">
        <v>241</v>
      </c>
      <c r="E11" s="60">
        <v>990942850</v>
      </c>
    </row>
    <row r="12" spans="1:5">
      <c r="A12" s="23">
        <v>2009</v>
      </c>
      <c r="B12" s="13" t="s">
        <v>1886</v>
      </c>
      <c r="C12" s="13" t="s">
        <v>1042</v>
      </c>
      <c r="D12" s="34">
        <v>1957</v>
      </c>
      <c r="E12" s="60">
        <v>399969627</v>
      </c>
    </row>
    <row r="13" spans="1:5">
      <c r="A13" s="23">
        <v>2009</v>
      </c>
      <c r="B13" s="13" t="s">
        <v>1886</v>
      </c>
      <c r="C13" s="13" t="s">
        <v>1040</v>
      </c>
      <c r="D13" s="34">
        <v>3108</v>
      </c>
      <c r="E13" s="60">
        <v>2370031431</v>
      </c>
    </row>
    <row r="14" spans="1:5">
      <c r="A14" s="23">
        <v>2009</v>
      </c>
      <c r="B14" s="13" t="s">
        <v>1886</v>
      </c>
      <c r="C14" s="13" t="s">
        <v>1043</v>
      </c>
      <c r="D14" s="34">
        <v>434</v>
      </c>
      <c r="E14" s="60">
        <v>1236669125</v>
      </c>
    </row>
    <row r="15" spans="1:5">
      <c r="A15" s="23">
        <v>2010</v>
      </c>
      <c r="B15" s="13" t="s">
        <v>1886</v>
      </c>
      <c r="C15" s="13" t="s">
        <v>1044</v>
      </c>
      <c r="D15" s="34">
        <v>6931</v>
      </c>
      <c r="E15" s="60">
        <v>616206516</v>
      </c>
    </row>
    <row r="16" spans="1:5">
      <c r="A16" s="23">
        <v>2010</v>
      </c>
      <c r="B16" s="13" t="s">
        <v>1886</v>
      </c>
      <c r="C16" s="13" t="s">
        <v>1041</v>
      </c>
      <c r="D16" s="34">
        <v>284</v>
      </c>
      <c r="E16" s="60">
        <v>1325925070</v>
      </c>
    </row>
    <row r="17" spans="1:5">
      <c r="A17" s="23">
        <v>2010</v>
      </c>
      <c r="B17" s="13" t="s">
        <v>1886</v>
      </c>
      <c r="C17" s="13" t="s">
        <v>1042</v>
      </c>
      <c r="D17" s="34">
        <v>1907</v>
      </c>
      <c r="E17" s="60">
        <v>451656248</v>
      </c>
    </row>
    <row r="18" spans="1:5">
      <c r="A18" s="23">
        <v>2010</v>
      </c>
      <c r="B18" s="13" t="s">
        <v>1886</v>
      </c>
      <c r="C18" s="13" t="s">
        <v>1040</v>
      </c>
      <c r="D18" s="34">
        <v>3068</v>
      </c>
      <c r="E18" s="60">
        <v>3978062527</v>
      </c>
    </row>
    <row r="19" spans="1:5">
      <c r="A19" s="23">
        <v>2010</v>
      </c>
      <c r="B19" s="13" t="s">
        <v>1886</v>
      </c>
      <c r="C19" s="13" t="s">
        <v>1043</v>
      </c>
      <c r="D19" s="34">
        <v>279</v>
      </c>
      <c r="E19" s="60">
        <v>1513074952</v>
      </c>
    </row>
    <row r="20" spans="1:5">
      <c r="A20" s="23">
        <v>2011</v>
      </c>
      <c r="B20" s="13" t="s">
        <v>1886</v>
      </c>
      <c r="C20" s="13" t="s">
        <v>1044</v>
      </c>
      <c r="D20" s="34">
        <v>6894</v>
      </c>
      <c r="E20" s="60">
        <v>546651014</v>
      </c>
    </row>
    <row r="21" spans="1:5">
      <c r="A21" s="23">
        <v>2011</v>
      </c>
      <c r="B21" s="13" t="s">
        <v>1886</v>
      </c>
      <c r="C21" s="13" t="s">
        <v>1041</v>
      </c>
      <c r="D21" s="34">
        <v>361</v>
      </c>
      <c r="E21" s="60">
        <v>1628794165</v>
      </c>
    </row>
    <row r="22" spans="1:5">
      <c r="A22" s="23">
        <v>2011</v>
      </c>
      <c r="B22" s="13" t="s">
        <v>1886</v>
      </c>
      <c r="C22" s="13" t="s">
        <v>1042</v>
      </c>
      <c r="D22" s="34">
        <v>1847</v>
      </c>
      <c r="E22" s="60">
        <v>462823489</v>
      </c>
    </row>
    <row r="23" spans="1:5">
      <c r="A23" s="23">
        <v>2011</v>
      </c>
      <c r="B23" s="13" t="s">
        <v>1886</v>
      </c>
      <c r="C23" s="13" t="s">
        <v>1040</v>
      </c>
      <c r="D23" s="34">
        <v>3801</v>
      </c>
      <c r="E23" s="60">
        <v>4338927456</v>
      </c>
    </row>
    <row r="24" spans="1:5">
      <c r="A24" s="23">
        <v>2011</v>
      </c>
      <c r="B24" s="13" t="s">
        <v>1886</v>
      </c>
      <c r="C24" s="13" t="s">
        <v>1043</v>
      </c>
      <c r="D24" s="34">
        <v>397</v>
      </c>
      <c r="E24" s="60">
        <v>1182142060</v>
      </c>
    </row>
    <row r="25" spans="1:5">
      <c r="A25" s="23">
        <v>2012</v>
      </c>
      <c r="B25" s="13" t="s">
        <v>1886</v>
      </c>
      <c r="C25" s="13" t="s">
        <v>1044</v>
      </c>
      <c r="D25" s="34">
        <v>6959</v>
      </c>
      <c r="E25" s="60">
        <v>659918549</v>
      </c>
    </row>
    <row r="26" spans="1:5">
      <c r="A26" s="23">
        <v>2012</v>
      </c>
      <c r="B26" s="13" t="s">
        <v>1886</v>
      </c>
      <c r="C26" s="13" t="s">
        <v>1041</v>
      </c>
      <c r="D26" s="34">
        <v>421</v>
      </c>
      <c r="E26" s="60">
        <v>2005197160</v>
      </c>
    </row>
    <row r="27" spans="1:5">
      <c r="A27" s="23">
        <v>2012</v>
      </c>
      <c r="B27" s="13" t="s">
        <v>1886</v>
      </c>
      <c r="C27" s="13" t="s">
        <v>1042</v>
      </c>
      <c r="D27" s="34">
        <v>1804</v>
      </c>
      <c r="E27" s="60">
        <v>472152015</v>
      </c>
    </row>
    <row r="28" spans="1:5">
      <c r="A28" s="23">
        <v>2012</v>
      </c>
      <c r="B28" s="13" t="s">
        <v>1886</v>
      </c>
      <c r="C28" s="13" t="s">
        <v>1040</v>
      </c>
      <c r="D28" s="34">
        <v>2887</v>
      </c>
      <c r="E28" s="60">
        <v>4780857105</v>
      </c>
    </row>
    <row r="29" spans="1:5">
      <c r="A29" s="23">
        <v>2012</v>
      </c>
      <c r="B29" s="13" t="s">
        <v>1886</v>
      </c>
      <c r="C29" s="13" t="s">
        <v>1043</v>
      </c>
      <c r="D29" s="34">
        <v>361</v>
      </c>
      <c r="E29" s="60">
        <v>1154077398</v>
      </c>
    </row>
    <row r="30" spans="1:5">
      <c r="A30" s="23">
        <v>2012</v>
      </c>
      <c r="B30" s="13" t="s">
        <v>514</v>
      </c>
      <c r="C30" s="13" t="s">
        <v>1045</v>
      </c>
      <c r="D30" s="34">
        <v>145</v>
      </c>
      <c r="E30" s="60">
        <v>305185000</v>
      </c>
    </row>
    <row r="31" spans="1:5">
      <c r="A31" s="23">
        <v>2012</v>
      </c>
      <c r="B31" s="13" t="s">
        <v>514</v>
      </c>
      <c r="C31" s="13" t="s">
        <v>2290</v>
      </c>
      <c r="D31" s="34">
        <v>3</v>
      </c>
      <c r="E31" s="60">
        <v>933179000</v>
      </c>
    </row>
    <row r="32" spans="1:5">
      <c r="A32" s="23">
        <v>2012</v>
      </c>
      <c r="B32" s="13" t="s">
        <v>514</v>
      </c>
      <c r="C32" s="13" t="s">
        <v>1046</v>
      </c>
      <c r="D32" s="34">
        <v>304</v>
      </c>
      <c r="E32" s="60">
        <v>12000000</v>
      </c>
    </row>
    <row r="33" spans="1:5">
      <c r="A33" s="23">
        <v>2013</v>
      </c>
      <c r="B33" s="13" t="s">
        <v>1886</v>
      </c>
      <c r="C33" s="13" t="s">
        <v>1044</v>
      </c>
      <c r="D33" s="34">
        <v>6682</v>
      </c>
      <c r="E33" s="60">
        <v>662325675</v>
      </c>
    </row>
    <row r="34" spans="1:5">
      <c r="A34" s="23">
        <v>2013</v>
      </c>
      <c r="B34" s="13" t="s">
        <v>1886</v>
      </c>
      <c r="C34" s="13" t="s">
        <v>1041</v>
      </c>
      <c r="D34" s="34">
        <v>452</v>
      </c>
      <c r="E34" s="60">
        <v>2410776165</v>
      </c>
    </row>
    <row r="35" spans="1:5">
      <c r="A35" s="23">
        <v>2013</v>
      </c>
      <c r="B35" s="13" t="s">
        <v>1886</v>
      </c>
      <c r="C35" s="13" t="s">
        <v>1042</v>
      </c>
      <c r="D35" s="34">
        <v>1682</v>
      </c>
      <c r="E35" s="60">
        <v>488569605</v>
      </c>
    </row>
    <row r="36" spans="1:5">
      <c r="A36" s="23">
        <v>2013</v>
      </c>
      <c r="B36" s="13" t="s">
        <v>1886</v>
      </c>
      <c r="C36" s="13" t="s">
        <v>1040</v>
      </c>
      <c r="D36" s="34">
        <v>2856</v>
      </c>
      <c r="E36" s="60">
        <v>5399660885</v>
      </c>
    </row>
    <row r="37" spans="1:5">
      <c r="A37" s="23">
        <v>2013</v>
      </c>
      <c r="B37" s="13" t="s">
        <v>1886</v>
      </c>
      <c r="C37" s="13" t="s">
        <v>1043</v>
      </c>
      <c r="D37" s="34">
        <v>392</v>
      </c>
      <c r="E37" s="60">
        <v>1176361698</v>
      </c>
    </row>
    <row r="38" spans="1:5">
      <c r="A38" s="23">
        <v>2013</v>
      </c>
      <c r="B38" s="13" t="s">
        <v>514</v>
      </c>
      <c r="C38" s="13" t="s">
        <v>1045</v>
      </c>
      <c r="D38" s="34">
        <v>185</v>
      </c>
      <c r="E38" s="60">
        <v>356736000</v>
      </c>
    </row>
    <row r="39" spans="1:5">
      <c r="A39" s="23">
        <v>2013</v>
      </c>
      <c r="B39" s="13" t="s">
        <v>514</v>
      </c>
      <c r="C39" s="13" t="s">
        <v>2290</v>
      </c>
      <c r="D39" s="34">
        <v>5</v>
      </c>
      <c r="E39" s="60">
        <v>1033004000</v>
      </c>
    </row>
    <row r="40" spans="1:5">
      <c r="A40" s="23">
        <v>2013</v>
      </c>
      <c r="B40" s="13" t="s">
        <v>514</v>
      </c>
      <c r="C40" s="13" t="s">
        <v>1047</v>
      </c>
      <c r="D40" s="34">
        <v>6</v>
      </c>
      <c r="E40" s="60">
        <v>9895000</v>
      </c>
    </row>
    <row r="41" spans="1:5">
      <c r="A41" s="23">
        <v>2013</v>
      </c>
      <c r="B41" s="13" t="s">
        <v>514</v>
      </c>
      <c r="C41" s="13" t="s">
        <v>1046</v>
      </c>
      <c r="D41" s="34">
        <v>454</v>
      </c>
      <c r="E41" s="60">
        <v>22500000</v>
      </c>
    </row>
    <row r="42" spans="1:5">
      <c r="A42" s="23">
        <v>2014</v>
      </c>
      <c r="B42" s="13" t="s">
        <v>1886</v>
      </c>
      <c r="C42" s="13" t="s">
        <v>1044</v>
      </c>
      <c r="D42" s="34">
        <v>6368</v>
      </c>
      <c r="E42" s="60">
        <v>671787447</v>
      </c>
    </row>
    <row r="43" spans="1:5">
      <c r="A43" s="23">
        <v>2014</v>
      </c>
      <c r="B43" s="13" t="s">
        <v>1886</v>
      </c>
      <c r="C43" s="13" t="s">
        <v>1041</v>
      </c>
      <c r="D43" s="34">
        <v>482</v>
      </c>
      <c r="E43" s="60">
        <v>2701817295</v>
      </c>
    </row>
    <row r="44" spans="1:5">
      <c r="A44" s="23">
        <v>2014</v>
      </c>
      <c r="B44" s="13" t="s">
        <v>1886</v>
      </c>
      <c r="C44" s="13" t="s">
        <v>1042</v>
      </c>
      <c r="D44" s="34">
        <v>1707</v>
      </c>
      <c r="E44" s="60">
        <v>533235199</v>
      </c>
    </row>
    <row r="45" spans="1:5">
      <c r="A45" s="23">
        <v>2014</v>
      </c>
      <c r="B45" s="13" t="s">
        <v>1886</v>
      </c>
      <c r="C45" s="13" t="s">
        <v>1040</v>
      </c>
      <c r="D45" s="34">
        <v>2876</v>
      </c>
      <c r="E45" s="60">
        <v>8573475511</v>
      </c>
    </row>
    <row r="46" spans="1:5">
      <c r="A46" s="23">
        <v>2014</v>
      </c>
      <c r="B46" s="13" t="s">
        <v>1886</v>
      </c>
      <c r="C46" s="13" t="s">
        <v>1043</v>
      </c>
      <c r="D46" s="34">
        <v>362</v>
      </c>
      <c r="E46" s="60">
        <v>1089172661</v>
      </c>
    </row>
    <row r="47" spans="1:5">
      <c r="A47" s="23">
        <v>2014</v>
      </c>
      <c r="B47" s="13" t="s">
        <v>514</v>
      </c>
      <c r="C47" s="13" t="s">
        <v>1045</v>
      </c>
      <c r="D47" s="34">
        <v>176</v>
      </c>
      <c r="E47" s="60">
        <v>454189000</v>
      </c>
    </row>
    <row r="48" spans="1:5">
      <c r="A48" s="23">
        <v>2014</v>
      </c>
      <c r="B48" s="13" t="s">
        <v>514</v>
      </c>
      <c r="C48" s="13" t="s">
        <v>2290</v>
      </c>
      <c r="D48" s="34">
        <v>665</v>
      </c>
      <c r="E48" s="60">
        <v>1124657000</v>
      </c>
    </row>
    <row r="49" spans="1:5">
      <c r="A49" s="23">
        <v>2014</v>
      </c>
      <c r="B49" s="13" t="s">
        <v>514</v>
      </c>
      <c r="C49" s="13" t="s">
        <v>1047</v>
      </c>
      <c r="D49" s="34">
        <v>6</v>
      </c>
      <c r="E49" s="60">
        <v>7392000</v>
      </c>
    </row>
    <row r="50" spans="1:5">
      <c r="A50" s="23">
        <v>2014</v>
      </c>
      <c r="B50" s="13" t="s">
        <v>514</v>
      </c>
      <c r="C50" s="13" t="s">
        <v>1040</v>
      </c>
      <c r="D50" s="34">
        <v>795</v>
      </c>
      <c r="E50" s="60">
        <v>305000000</v>
      </c>
    </row>
    <row r="51" spans="1:5">
      <c r="A51" s="23">
        <v>2014</v>
      </c>
      <c r="B51" s="13" t="s">
        <v>514</v>
      </c>
      <c r="C51" s="13" t="s">
        <v>1046</v>
      </c>
      <c r="D51" s="34">
        <v>653</v>
      </c>
      <c r="E51" s="60">
        <v>17600000</v>
      </c>
    </row>
    <row r="52" spans="1:5">
      <c r="A52" s="23">
        <v>2015</v>
      </c>
      <c r="B52" s="13" t="s">
        <v>1886</v>
      </c>
      <c r="C52" s="13" t="s">
        <v>1044</v>
      </c>
      <c r="D52" s="34">
        <v>6406</v>
      </c>
      <c r="E52" s="60">
        <v>675934150</v>
      </c>
    </row>
    <row r="53" spans="1:5">
      <c r="A53" s="23">
        <v>2015</v>
      </c>
      <c r="B53" s="13" t="s">
        <v>1886</v>
      </c>
      <c r="C53" s="13" t="s">
        <v>1041</v>
      </c>
      <c r="D53" s="34">
        <v>473</v>
      </c>
      <c r="E53" s="60">
        <v>2824081535</v>
      </c>
    </row>
    <row r="54" spans="1:5">
      <c r="A54" s="23">
        <v>2015</v>
      </c>
      <c r="B54" s="13" t="s">
        <v>1886</v>
      </c>
      <c r="C54" s="13" t="s">
        <v>1042</v>
      </c>
      <c r="D54" s="34">
        <v>1702</v>
      </c>
      <c r="E54" s="60">
        <v>573144467</v>
      </c>
    </row>
    <row r="55" spans="1:5">
      <c r="A55" s="23">
        <v>2015</v>
      </c>
      <c r="B55" s="13" t="s">
        <v>1886</v>
      </c>
      <c r="C55" s="13" t="s">
        <v>1040</v>
      </c>
      <c r="D55" s="34">
        <v>2901</v>
      </c>
      <c r="E55" s="60">
        <v>11800762569</v>
      </c>
    </row>
    <row r="56" spans="1:5">
      <c r="A56" s="23">
        <v>2015</v>
      </c>
      <c r="B56" s="13" t="s">
        <v>1886</v>
      </c>
      <c r="C56" s="13" t="s">
        <v>1043</v>
      </c>
      <c r="D56" s="34">
        <v>312</v>
      </c>
      <c r="E56" s="60">
        <v>884106938</v>
      </c>
    </row>
    <row r="57" spans="1:5">
      <c r="A57" s="23">
        <v>2015</v>
      </c>
      <c r="B57" s="13" t="s">
        <v>514</v>
      </c>
      <c r="C57" s="13" t="s">
        <v>1045</v>
      </c>
      <c r="D57" s="34">
        <v>183</v>
      </c>
      <c r="E57" s="60">
        <v>445100000</v>
      </c>
    </row>
    <row r="58" spans="1:5">
      <c r="A58" s="23">
        <v>2015</v>
      </c>
      <c r="B58" s="13" t="s">
        <v>514</v>
      </c>
      <c r="C58" s="13" t="s">
        <v>2290</v>
      </c>
      <c r="D58" s="34">
        <v>693</v>
      </c>
      <c r="E58" s="60">
        <v>1218393282</v>
      </c>
    </row>
    <row r="59" spans="1:5">
      <c r="A59" s="23">
        <v>2015</v>
      </c>
      <c r="B59" s="13" t="s">
        <v>514</v>
      </c>
      <c r="C59" s="13" t="s">
        <v>1047</v>
      </c>
      <c r="D59" s="34">
        <v>4</v>
      </c>
      <c r="E59" s="60">
        <v>9200000</v>
      </c>
    </row>
    <row r="60" spans="1:5">
      <c r="A60" s="23">
        <v>2015</v>
      </c>
      <c r="B60" s="13" t="s">
        <v>514</v>
      </c>
      <c r="C60" s="13" t="s">
        <v>1040</v>
      </c>
      <c r="D60" s="34">
        <v>676</v>
      </c>
      <c r="E60" s="60">
        <v>706557417</v>
      </c>
    </row>
    <row r="61" spans="1:5">
      <c r="A61" s="23">
        <v>2015</v>
      </c>
      <c r="B61" s="13" t="s">
        <v>514</v>
      </c>
      <c r="C61" s="13" t="s">
        <v>1046</v>
      </c>
      <c r="D61" s="34">
        <v>753</v>
      </c>
      <c r="E61" s="60">
        <v>15900000</v>
      </c>
    </row>
    <row r="62" spans="1:5">
      <c r="A62" s="23">
        <v>2016</v>
      </c>
      <c r="B62" s="13" t="s">
        <v>1886</v>
      </c>
      <c r="C62" s="13" t="s">
        <v>1044</v>
      </c>
      <c r="D62" s="34">
        <v>6652</v>
      </c>
      <c r="E62" s="60">
        <v>678742860</v>
      </c>
    </row>
    <row r="63" spans="1:5">
      <c r="A63" s="23">
        <v>2016</v>
      </c>
      <c r="B63" s="13" t="s">
        <v>1886</v>
      </c>
      <c r="C63" s="13" t="s">
        <v>1041</v>
      </c>
      <c r="D63" s="34">
        <v>463</v>
      </c>
      <c r="E63" s="60">
        <v>3113474580</v>
      </c>
    </row>
    <row r="64" spans="1:5">
      <c r="A64" s="23">
        <v>2016</v>
      </c>
      <c r="B64" s="13" t="s">
        <v>1886</v>
      </c>
      <c r="C64" s="13" t="s">
        <v>1042</v>
      </c>
      <c r="D64" s="34">
        <v>1677</v>
      </c>
      <c r="E64" s="60">
        <v>635475126</v>
      </c>
    </row>
    <row r="65" spans="1:5">
      <c r="A65" s="23">
        <v>2016</v>
      </c>
      <c r="B65" s="13" t="s">
        <v>1886</v>
      </c>
      <c r="C65" s="13" t="s">
        <v>1040</v>
      </c>
      <c r="D65" s="34">
        <v>3158</v>
      </c>
      <c r="E65" s="60">
        <v>13053085416</v>
      </c>
    </row>
    <row r="66" spans="1:5">
      <c r="A66" s="23">
        <v>2016</v>
      </c>
      <c r="B66" s="13" t="s">
        <v>1886</v>
      </c>
      <c r="C66" s="13" t="s">
        <v>1043</v>
      </c>
      <c r="D66" s="34">
        <v>293</v>
      </c>
      <c r="E66" s="60">
        <v>835576802</v>
      </c>
    </row>
    <row r="67" spans="1:5">
      <c r="A67" s="23">
        <v>2016</v>
      </c>
      <c r="B67" s="13" t="s">
        <v>514</v>
      </c>
      <c r="C67" s="13" t="s">
        <v>1045</v>
      </c>
      <c r="D67" s="34">
        <v>202</v>
      </c>
      <c r="E67" s="60">
        <v>440337000</v>
      </c>
    </row>
    <row r="68" spans="1:5">
      <c r="A68" s="23">
        <v>2016</v>
      </c>
      <c r="B68" s="13" t="s">
        <v>514</v>
      </c>
      <c r="C68" s="13" t="s">
        <v>2290</v>
      </c>
      <c r="D68" s="34">
        <v>735</v>
      </c>
      <c r="E68" s="60">
        <v>1372000000</v>
      </c>
    </row>
    <row r="69" spans="1:5">
      <c r="A69" s="23">
        <v>2016</v>
      </c>
      <c r="B69" s="13" t="s">
        <v>514</v>
      </c>
      <c r="C69" s="13" t="s">
        <v>1047</v>
      </c>
      <c r="D69" s="34">
        <v>4</v>
      </c>
      <c r="E69" s="60">
        <v>9200000</v>
      </c>
    </row>
    <row r="70" spans="1:5">
      <c r="A70" s="23">
        <v>2016</v>
      </c>
      <c r="B70" s="13" t="s">
        <v>514</v>
      </c>
      <c r="C70" s="13" t="s">
        <v>1040</v>
      </c>
      <c r="D70" s="34">
        <v>774</v>
      </c>
      <c r="E70" s="60">
        <v>917000000</v>
      </c>
    </row>
    <row r="71" spans="1:5">
      <c r="A71" s="23">
        <v>2016</v>
      </c>
      <c r="B71" s="13" t="s">
        <v>514</v>
      </c>
      <c r="C71" s="13" t="s">
        <v>1046</v>
      </c>
      <c r="D71" s="34">
        <v>1120</v>
      </c>
      <c r="E71" s="60">
        <v>12000000</v>
      </c>
    </row>
    <row r="72" spans="1:5">
      <c r="A72" s="23">
        <v>2017</v>
      </c>
      <c r="B72" s="13" t="s">
        <v>1886</v>
      </c>
      <c r="C72" s="13" t="s">
        <v>1044</v>
      </c>
      <c r="D72" s="34">
        <v>6550</v>
      </c>
      <c r="E72" s="60">
        <v>686520109</v>
      </c>
    </row>
    <row r="73" spans="1:5">
      <c r="A73" s="23">
        <v>2017</v>
      </c>
      <c r="B73" s="13" t="s">
        <v>1886</v>
      </c>
      <c r="C73" s="13" t="s">
        <v>1041</v>
      </c>
      <c r="D73" s="34">
        <v>456</v>
      </c>
      <c r="E73" s="60">
        <v>3664271213</v>
      </c>
    </row>
    <row r="74" spans="1:5">
      <c r="A74" s="23">
        <v>2017</v>
      </c>
      <c r="B74" s="13" t="s">
        <v>1886</v>
      </c>
      <c r="C74" s="13" t="s">
        <v>1042</v>
      </c>
      <c r="D74" s="34">
        <v>1629</v>
      </c>
      <c r="E74" s="60">
        <v>4274497258</v>
      </c>
    </row>
    <row r="75" spans="1:5">
      <c r="A75" s="23">
        <v>2017</v>
      </c>
      <c r="B75" s="13" t="s">
        <v>1886</v>
      </c>
      <c r="C75" s="13" t="s">
        <v>1040</v>
      </c>
      <c r="D75" s="34">
        <v>2958</v>
      </c>
      <c r="E75" s="60">
        <v>14154710302</v>
      </c>
    </row>
    <row r="76" spans="1:5">
      <c r="A76" s="23">
        <v>2017</v>
      </c>
      <c r="B76" s="13" t="s">
        <v>1886</v>
      </c>
      <c r="C76" s="13" t="s">
        <v>1043</v>
      </c>
      <c r="D76" s="34">
        <v>269</v>
      </c>
      <c r="E76" s="60">
        <v>760597677</v>
      </c>
    </row>
    <row r="77" spans="1:5">
      <c r="A77" s="23">
        <v>2017</v>
      </c>
      <c r="B77" s="13" t="s">
        <v>514</v>
      </c>
      <c r="C77" s="13" t="s">
        <v>1045</v>
      </c>
      <c r="D77" s="34">
        <v>170</v>
      </c>
      <c r="E77" s="60">
        <v>457207000</v>
      </c>
    </row>
    <row r="78" spans="1:5">
      <c r="A78" s="23">
        <v>2017</v>
      </c>
      <c r="B78" s="13" t="s">
        <v>514</v>
      </c>
      <c r="C78" s="13" t="s">
        <v>2290</v>
      </c>
      <c r="D78" s="34">
        <v>748</v>
      </c>
      <c r="E78" s="60">
        <v>1529473277</v>
      </c>
    </row>
    <row r="79" spans="1:5">
      <c r="A79" s="23">
        <v>2017</v>
      </c>
      <c r="B79" s="13" t="s">
        <v>514</v>
      </c>
      <c r="C79" s="13" t="s">
        <v>1047</v>
      </c>
      <c r="D79" s="34">
        <v>3</v>
      </c>
      <c r="E79" s="60">
        <v>4500000</v>
      </c>
    </row>
    <row r="80" spans="1:5">
      <c r="A80" s="23">
        <v>2017</v>
      </c>
      <c r="B80" s="13" t="s">
        <v>514</v>
      </c>
      <c r="C80" s="13" t="s">
        <v>1040</v>
      </c>
      <c r="D80" s="34">
        <v>806</v>
      </c>
      <c r="E80" s="60">
        <v>1059689943</v>
      </c>
    </row>
    <row r="81" spans="1:5">
      <c r="A81" s="23">
        <v>2017</v>
      </c>
      <c r="B81" s="13" t="s">
        <v>514</v>
      </c>
      <c r="C81" s="13" t="s">
        <v>1046</v>
      </c>
      <c r="D81" s="34">
        <v>1000</v>
      </c>
      <c r="E81" s="60">
        <v>181000000</v>
      </c>
    </row>
    <row r="82" spans="1:5">
      <c r="A82" s="23">
        <v>2018</v>
      </c>
      <c r="B82" s="13" t="s">
        <v>1886</v>
      </c>
      <c r="C82" s="13" t="s">
        <v>1044</v>
      </c>
      <c r="D82" s="34">
        <v>6072</v>
      </c>
      <c r="E82" s="60">
        <v>666014478</v>
      </c>
    </row>
    <row r="83" spans="1:5">
      <c r="A83" s="23">
        <v>2018</v>
      </c>
      <c r="B83" s="13" t="s">
        <v>1886</v>
      </c>
      <c r="C83" s="13" t="s">
        <v>1041</v>
      </c>
      <c r="D83" s="34">
        <v>458</v>
      </c>
      <c r="E83" s="60">
        <v>3909203180</v>
      </c>
    </row>
    <row r="84" spans="1:5">
      <c r="A84" s="23">
        <v>2018</v>
      </c>
      <c r="B84" s="13" t="s">
        <v>1886</v>
      </c>
      <c r="C84" s="13" t="s">
        <v>1042</v>
      </c>
      <c r="D84" s="34">
        <v>1702</v>
      </c>
      <c r="E84" s="60">
        <v>748371483</v>
      </c>
    </row>
    <row r="85" spans="1:5">
      <c r="A85" s="23">
        <v>2018</v>
      </c>
      <c r="B85" s="13" t="s">
        <v>1886</v>
      </c>
      <c r="C85" s="13" t="s">
        <v>1040</v>
      </c>
      <c r="D85" s="34">
        <v>3093</v>
      </c>
      <c r="E85" s="60">
        <v>15461664939</v>
      </c>
    </row>
    <row r="86" spans="1:5">
      <c r="A86" s="23">
        <v>2018</v>
      </c>
      <c r="B86" s="13" t="s">
        <v>1886</v>
      </c>
      <c r="C86" s="13" t="s">
        <v>1043</v>
      </c>
      <c r="D86" s="34">
        <v>311</v>
      </c>
      <c r="E86" s="60">
        <v>573795795</v>
      </c>
    </row>
    <row r="87" spans="1:5">
      <c r="A87" s="23">
        <v>2018</v>
      </c>
      <c r="B87" s="13" t="s">
        <v>514</v>
      </c>
      <c r="C87" s="13" t="s">
        <v>1045</v>
      </c>
      <c r="D87" s="34">
        <v>180</v>
      </c>
      <c r="E87" s="60">
        <v>461850000</v>
      </c>
    </row>
    <row r="88" spans="1:5">
      <c r="A88" s="23">
        <v>2018</v>
      </c>
      <c r="B88" s="13" t="s">
        <v>514</v>
      </c>
      <c r="C88" s="13" t="s">
        <v>2290</v>
      </c>
      <c r="D88" s="34">
        <v>736</v>
      </c>
      <c r="E88" s="60">
        <v>1610495692</v>
      </c>
    </row>
    <row r="89" spans="1:5">
      <c r="A89" s="23">
        <v>2018</v>
      </c>
      <c r="B89" s="13" t="s">
        <v>514</v>
      </c>
      <c r="C89" s="13" t="s">
        <v>1047</v>
      </c>
      <c r="D89" s="34">
        <v>6</v>
      </c>
      <c r="E89" s="60">
        <v>9500000</v>
      </c>
    </row>
    <row r="90" spans="1:5">
      <c r="A90" s="23">
        <v>2018</v>
      </c>
      <c r="B90" s="13" t="s">
        <v>514</v>
      </c>
      <c r="C90" s="13" t="s">
        <v>1040</v>
      </c>
      <c r="D90" s="34">
        <v>744</v>
      </c>
      <c r="E90" s="60">
        <v>1141918284</v>
      </c>
    </row>
    <row r="91" spans="1:5">
      <c r="A91" s="23">
        <v>2018</v>
      </c>
      <c r="B91" s="13" t="s">
        <v>514</v>
      </c>
      <c r="C91" s="13" t="s">
        <v>1046</v>
      </c>
      <c r="D91" s="34">
        <v>1000</v>
      </c>
      <c r="E91" s="60">
        <v>117000000</v>
      </c>
    </row>
    <row r="92" spans="1:5">
      <c r="A92" s="23">
        <v>2019</v>
      </c>
      <c r="B92" s="13" t="s">
        <v>1886</v>
      </c>
      <c r="C92" s="13" t="s">
        <v>1044</v>
      </c>
      <c r="D92" s="34">
        <v>6683</v>
      </c>
      <c r="E92" s="60">
        <v>603663253</v>
      </c>
    </row>
    <row r="93" spans="1:5">
      <c r="A93" s="23">
        <v>2019</v>
      </c>
      <c r="B93" s="13" t="s">
        <v>1886</v>
      </c>
      <c r="C93" s="13" t="s">
        <v>1041</v>
      </c>
      <c r="D93" s="34">
        <v>461</v>
      </c>
      <c r="E93" s="60">
        <v>4148779255</v>
      </c>
    </row>
    <row r="94" spans="1:5">
      <c r="A94" s="23">
        <v>2019</v>
      </c>
      <c r="B94" s="13" t="s">
        <v>1886</v>
      </c>
      <c r="C94" s="13" t="s">
        <v>4586</v>
      </c>
      <c r="D94" s="34">
        <v>1172</v>
      </c>
      <c r="E94" s="60">
        <v>780992610</v>
      </c>
    </row>
    <row r="95" spans="1:5">
      <c r="A95" s="23">
        <v>2019</v>
      </c>
      <c r="B95" s="13" t="s">
        <v>1886</v>
      </c>
      <c r="C95" s="13" t="s">
        <v>4585</v>
      </c>
      <c r="D95" s="34">
        <v>3361</v>
      </c>
      <c r="E95" s="60">
        <v>16206296304</v>
      </c>
    </row>
    <row r="96" spans="1:5">
      <c r="A96" s="23">
        <v>2019</v>
      </c>
      <c r="B96" s="13" t="s">
        <v>1886</v>
      </c>
      <c r="C96" s="13" t="s">
        <v>1043</v>
      </c>
      <c r="D96" s="34">
        <v>186</v>
      </c>
      <c r="E96" s="60">
        <v>434599916</v>
      </c>
    </row>
    <row r="97" spans="1:5">
      <c r="A97" s="23">
        <v>2019</v>
      </c>
      <c r="B97" s="13" t="s">
        <v>514</v>
      </c>
      <c r="C97" s="13" t="s">
        <v>1045</v>
      </c>
      <c r="D97" s="34">
        <v>186</v>
      </c>
      <c r="E97" s="60">
        <v>575866000</v>
      </c>
    </row>
    <row r="98" spans="1:5">
      <c r="A98" s="23">
        <v>2019</v>
      </c>
      <c r="B98" s="13" t="s">
        <v>514</v>
      </c>
      <c r="C98" s="13" t="s">
        <v>2290</v>
      </c>
      <c r="D98" s="34">
        <v>791</v>
      </c>
      <c r="E98" s="60">
        <v>4577384294</v>
      </c>
    </row>
    <row r="99" spans="1:5">
      <c r="A99" s="23">
        <v>2019</v>
      </c>
      <c r="B99" s="13" t="s">
        <v>514</v>
      </c>
      <c r="C99" s="13" t="s">
        <v>1047</v>
      </c>
      <c r="D99" s="34">
        <v>5</v>
      </c>
      <c r="E99" s="60">
        <v>9968696</v>
      </c>
    </row>
    <row r="100" spans="1:5">
      <c r="A100" s="23">
        <v>2019</v>
      </c>
      <c r="B100" s="13" t="s">
        <v>514</v>
      </c>
      <c r="C100" s="13" t="s">
        <v>1040</v>
      </c>
      <c r="D100" s="34">
        <v>809</v>
      </c>
      <c r="E100" s="60">
        <v>1255110535.24</v>
      </c>
    </row>
    <row r="101" spans="1:5">
      <c r="A101" s="23">
        <v>2019</v>
      </c>
      <c r="B101" s="13" t="s">
        <v>514</v>
      </c>
      <c r="C101" s="13" t="s">
        <v>1046</v>
      </c>
      <c r="D101" s="34">
        <v>930</v>
      </c>
      <c r="E101" s="60">
        <v>107000000</v>
      </c>
    </row>
    <row r="102" spans="1:5">
      <c r="A102" s="23">
        <v>2020</v>
      </c>
      <c r="B102" s="13" t="s">
        <v>1886</v>
      </c>
      <c r="C102" s="13" t="s">
        <v>1044</v>
      </c>
      <c r="D102" s="34">
        <v>2985</v>
      </c>
      <c r="E102" s="60">
        <v>68347757</v>
      </c>
    </row>
    <row r="103" spans="1:5">
      <c r="A103" s="23">
        <v>2020</v>
      </c>
      <c r="B103" s="13" t="s">
        <v>1886</v>
      </c>
      <c r="C103" s="13" t="s">
        <v>1041</v>
      </c>
      <c r="D103" s="34">
        <v>532</v>
      </c>
      <c r="E103" s="60">
        <v>4697682055</v>
      </c>
    </row>
    <row r="104" spans="1:5">
      <c r="A104" s="23">
        <v>2020</v>
      </c>
      <c r="B104" s="13" t="s">
        <v>1886</v>
      </c>
      <c r="C104" s="13" t="s">
        <v>4586</v>
      </c>
      <c r="D104" s="34">
        <v>1879</v>
      </c>
      <c r="E104" s="60">
        <v>838412922</v>
      </c>
    </row>
    <row r="105" spans="1:5">
      <c r="A105" s="23">
        <v>2020</v>
      </c>
      <c r="B105" s="13" t="s">
        <v>1886</v>
      </c>
      <c r="C105" s="13" t="s">
        <v>4585</v>
      </c>
      <c r="D105" s="34">
        <v>3237</v>
      </c>
      <c r="E105" s="60">
        <v>16943467522</v>
      </c>
    </row>
    <row r="106" spans="1:5">
      <c r="A106" s="23">
        <v>2020</v>
      </c>
      <c r="B106" s="13" t="s">
        <v>1886</v>
      </c>
      <c r="C106" s="13" t="s">
        <v>1043</v>
      </c>
      <c r="D106" s="34">
        <v>90</v>
      </c>
      <c r="E106" s="60">
        <v>346046429</v>
      </c>
    </row>
    <row r="107" spans="1:5">
      <c r="A107" s="23">
        <v>2020</v>
      </c>
      <c r="B107" s="13" t="s">
        <v>514</v>
      </c>
      <c r="C107" s="13" t="s">
        <v>1045</v>
      </c>
      <c r="D107" s="34">
        <v>158</v>
      </c>
      <c r="E107" s="60">
        <v>482767419</v>
      </c>
    </row>
    <row r="108" spans="1:5">
      <c r="A108" s="23">
        <v>2020</v>
      </c>
      <c r="B108" s="13" t="s">
        <v>514</v>
      </c>
      <c r="C108" s="13" t="s">
        <v>2290</v>
      </c>
      <c r="D108" s="34">
        <v>801</v>
      </c>
      <c r="E108" s="60">
        <v>3919230039</v>
      </c>
    </row>
    <row r="109" spans="1:5">
      <c r="A109" s="23">
        <v>2020</v>
      </c>
      <c r="B109" s="13" t="s">
        <v>514</v>
      </c>
      <c r="C109" s="13" t="s">
        <v>1047</v>
      </c>
      <c r="D109" s="34">
        <v>10</v>
      </c>
      <c r="E109" s="60">
        <v>21067270</v>
      </c>
    </row>
    <row r="110" spans="1:5">
      <c r="A110" s="23">
        <v>2020</v>
      </c>
      <c r="B110" s="13" t="s">
        <v>514</v>
      </c>
      <c r="C110" s="13" t="s">
        <v>1040</v>
      </c>
      <c r="D110" s="34">
        <v>776</v>
      </c>
      <c r="E110" s="60">
        <v>1312657064</v>
      </c>
    </row>
    <row r="111" spans="1:5">
      <c r="A111" s="23">
        <v>2020</v>
      </c>
      <c r="B111" s="13" t="s">
        <v>514</v>
      </c>
      <c r="C111" s="13" t="s">
        <v>1046</v>
      </c>
      <c r="D111" s="34">
        <v>720</v>
      </c>
      <c r="E111" s="60">
        <v>77001731</v>
      </c>
    </row>
    <row r="112" spans="1:5">
      <c r="A112" s="23">
        <v>2021</v>
      </c>
      <c r="B112" s="13" t="s">
        <v>1886</v>
      </c>
      <c r="C112" s="13" t="s">
        <v>8536</v>
      </c>
      <c r="D112" s="34">
        <v>154</v>
      </c>
      <c r="E112" s="60">
        <v>35208250</v>
      </c>
    </row>
    <row r="113" spans="1:5">
      <c r="A113" s="23">
        <v>2021</v>
      </c>
      <c r="B113" s="13" t="s">
        <v>1886</v>
      </c>
      <c r="C113" s="13" t="s">
        <v>8535</v>
      </c>
      <c r="D113" s="34">
        <v>1455</v>
      </c>
      <c r="E113" s="60">
        <v>679565760</v>
      </c>
    </row>
    <row r="114" spans="1:5">
      <c r="A114" s="23">
        <v>2021</v>
      </c>
      <c r="B114" s="13" t="s">
        <v>1886</v>
      </c>
      <c r="C114" s="13" t="s">
        <v>8537</v>
      </c>
      <c r="D114" s="34">
        <v>27</v>
      </c>
      <c r="E114" s="60">
        <v>60871442</v>
      </c>
    </row>
    <row r="115" spans="1:5">
      <c r="A115" s="23">
        <v>2021</v>
      </c>
      <c r="B115" s="13" t="s">
        <v>1886</v>
      </c>
      <c r="C115" s="13" t="s">
        <v>1041</v>
      </c>
      <c r="D115" s="34">
        <v>282</v>
      </c>
      <c r="E115" s="60">
        <v>4957658605</v>
      </c>
    </row>
    <row r="116" spans="1:5">
      <c r="A116" s="23">
        <v>2021</v>
      </c>
      <c r="B116" s="13" t="s">
        <v>1886</v>
      </c>
      <c r="C116" s="13" t="s">
        <v>4585</v>
      </c>
      <c r="D116" s="34">
        <v>3263</v>
      </c>
      <c r="E116" s="60">
        <v>17306136837</v>
      </c>
    </row>
    <row r="117" spans="1:5">
      <c r="A117" s="23">
        <v>2021</v>
      </c>
      <c r="B117" s="13" t="s">
        <v>1886</v>
      </c>
      <c r="C117" s="13" t="s">
        <v>1043</v>
      </c>
      <c r="D117" s="34">
        <v>1</v>
      </c>
      <c r="E117" s="60">
        <v>10000000</v>
      </c>
    </row>
    <row r="118" spans="1:5">
      <c r="A118" s="23">
        <v>2021</v>
      </c>
      <c r="B118" s="13" t="s">
        <v>514</v>
      </c>
      <c r="C118" s="13" t="s">
        <v>1045</v>
      </c>
      <c r="D118" s="34">
        <v>203</v>
      </c>
      <c r="E118" s="60">
        <v>735753074</v>
      </c>
    </row>
    <row r="119" spans="1:5">
      <c r="A119" s="23">
        <v>2021</v>
      </c>
      <c r="B119" s="13" t="s">
        <v>514</v>
      </c>
      <c r="C119" s="13" t="s">
        <v>2290</v>
      </c>
      <c r="D119" s="34">
        <v>938</v>
      </c>
      <c r="E119" s="60">
        <v>5323388489</v>
      </c>
    </row>
    <row r="120" spans="1:5">
      <c r="A120" s="23">
        <v>2021</v>
      </c>
      <c r="B120" s="13" t="s">
        <v>514</v>
      </c>
      <c r="C120" s="13" t="s">
        <v>1047</v>
      </c>
      <c r="D120" s="34">
        <v>8</v>
      </c>
      <c r="E120" s="60">
        <v>21804616</v>
      </c>
    </row>
    <row r="121" spans="1:5">
      <c r="A121" s="23">
        <v>2021</v>
      </c>
      <c r="B121" s="13" t="s">
        <v>514</v>
      </c>
      <c r="C121" s="13" t="s">
        <v>1040</v>
      </c>
      <c r="D121" s="34">
        <v>765</v>
      </c>
      <c r="E121" s="60">
        <v>1125477515</v>
      </c>
    </row>
    <row r="122" spans="1:5">
      <c r="A122" s="23">
        <v>2021</v>
      </c>
      <c r="B122" s="13" t="s">
        <v>514</v>
      </c>
      <c r="C122" s="13" t="s">
        <v>1046</v>
      </c>
      <c r="D122" s="34">
        <v>1250</v>
      </c>
      <c r="E122" s="60">
        <v>23456715</v>
      </c>
    </row>
  </sheetData>
  <sheetProtection autoFilter="0" pivotTables="0"/>
  <autoFilter ref="A1:E81" xr:uid="{00000000-0009-0000-0000-00005B000000}"/>
  <sortState xmlns:xlrd2="http://schemas.microsoft.com/office/spreadsheetml/2017/richdata2" ref="A2:E122">
    <sortCondition ref="A2:A122"/>
    <sortCondition descending="1" ref="B2:B122"/>
    <sortCondition ref="C2:C122"/>
  </sortState>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67">
    <tabColor theme="0"/>
  </sheetPr>
  <dimension ref="A1:E85"/>
  <sheetViews>
    <sheetView zoomScale="85" zoomScaleNormal="85" workbookViewId="0">
      <pane ySplit="1" topLeftCell="A2" activePane="bottomLeft" state="frozen"/>
      <selection pane="bottomLeft" sqref="A1:E6"/>
    </sheetView>
  </sheetViews>
  <sheetFormatPr baseColWidth="10" defaultColWidth="11" defaultRowHeight="16.5"/>
  <cols>
    <col min="1" max="1" width="11.125" style="1" bestFit="1" customWidth="1"/>
    <col min="2" max="2" width="14.125" style="1" bestFit="1" customWidth="1"/>
    <col min="3" max="3" width="55.5" style="1" bestFit="1" customWidth="1"/>
    <col min="4" max="4" width="17.25" style="1" bestFit="1" customWidth="1"/>
    <col min="5" max="5" width="18.125" style="1" bestFit="1" customWidth="1"/>
    <col min="6" max="16384" width="11" style="1"/>
  </cols>
  <sheetData>
    <row r="1" spans="1:5">
      <c r="A1" s="43" t="s">
        <v>229</v>
      </c>
      <c r="B1" s="43" t="s">
        <v>200</v>
      </c>
      <c r="C1" s="45" t="s">
        <v>998</v>
      </c>
      <c r="D1" s="43" t="s">
        <v>960</v>
      </c>
      <c r="E1" s="43" t="s">
        <v>1351</v>
      </c>
    </row>
    <row r="2" spans="1:5">
      <c r="A2" s="23">
        <v>2007</v>
      </c>
      <c r="B2" s="13" t="s">
        <v>1886</v>
      </c>
      <c r="C2" s="13" t="s">
        <v>1053</v>
      </c>
      <c r="D2" s="34">
        <v>3380</v>
      </c>
      <c r="E2" s="60">
        <v>354890122</v>
      </c>
    </row>
    <row r="3" spans="1:5">
      <c r="A3" s="23">
        <v>2007</v>
      </c>
      <c r="B3" s="13" t="s">
        <v>1886</v>
      </c>
      <c r="C3" s="13" t="s">
        <v>1049</v>
      </c>
      <c r="D3" s="34">
        <v>1666</v>
      </c>
      <c r="E3" s="60">
        <v>6995867</v>
      </c>
    </row>
    <row r="4" spans="1:5">
      <c r="A4" s="23">
        <v>2007</v>
      </c>
      <c r="B4" s="13" t="s">
        <v>1886</v>
      </c>
      <c r="C4" s="13" t="s">
        <v>1050</v>
      </c>
      <c r="D4" s="34">
        <v>302</v>
      </c>
      <c r="E4" s="60">
        <v>24905463</v>
      </c>
    </row>
    <row r="5" spans="1:5">
      <c r="A5" s="23">
        <v>2007</v>
      </c>
      <c r="B5" s="13" t="s">
        <v>1886</v>
      </c>
      <c r="C5" s="13" t="s">
        <v>1054</v>
      </c>
      <c r="D5" s="34">
        <v>1257</v>
      </c>
      <c r="E5" s="60">
        <v>98028173</v>
      </c>
    </row>
    <row r="6" spans="1:5">
      <c r="A6" s="23">
        <v>2007</v>
      </c>
      <c r="B6" s="13" t="s">
        <v>1886</v>
      </c>
      <c r="C6" s="13" t="s">
        <v>1052</v>
      </c>
      <c r="D6" s="34">
        <v>44</v>
      </c>
      <c r="E6" s="60">
        <v>6024428</v>
      </c>
    </row>
    <row r="7" spans="1:5">
      <c r="A7" s="23">
        <v>2007</v>
      </c>
      <c r="B7" s="13" t="s">
        <v>1886</v>
      </c>
      <c r="C7" s="13" t="s">
        <v>1051</v>
      </c>
      <c r="D7" s="34">
        <v>324</v>
      </c>
      <c r="E7" s="60">
        <v>62930480</v>
      </c>
    </row>
    <row r="8" spans="1:5">
      <c r="A8" s="23">
        <v>2008</v>
      </c>
      <c r="B8" s="13" t="s">
        <v>1886</v>
      </c>
      <c r="C8" s="13" t="s">
        <v>1053</v>
      </c>
      <c r="D8" s="34">
        <v>3333</v>
      </c>
      <c r="E8" s="60">
        <v>393534000</v>
      </c>
    </row>
    <row r="9" spans="1:5">
      <c r="A9" s="23">
        <v>2008</v>
      </c>
      <c r="B9" s="13" t="s">
        <v>1886</v>
      </c>
      <c r="C9" s="13" t="s">
        <v>1049</v>
      </c>
      <c r="D9" s="34">
        <v>1740</v>
      </c>
      <c r="E9" s="60">
        <v>8352000</v>
      </c>
    </row>
    <row r="10" spans="1:5">
      <c r="A10" s="23">
        <v>2008</v>
      </c>
      <c r="B10" s="13" t="s">
        <v>1886</v>
      </c>
      <c r="C10" s="13" t="s">
        <v>1050</v>
      </c>
      <c r="D10" s="34">
        <v>260</v>
      </c>
      <c r="E10" s="60">
        <v>21021220</v>
      </c>
    </row>
    <row r="11" spans="1:5">
      <c r="A11" s="23">
        <v>2008</v>
      </c>
      <c r="B11" s="13" t="s">
        <v>1886</v>
      </c>
      <c r="C11" s="13" t="s">
        <v>1054</v>
      </c>
      <c r="D11" s="34">
        <v>1246</v>
      </c>
      <c r="E11" s="60">
        <v>110731160</v>
      </c>
    </row>
    <row r="12" spans="1:5">
      <c r="A12" s="23">
        <v>2008</v>
      </c>
      <c r="B12" s="13" t="s">
        <v>1886</v>
      </c>
      <c r="C12" s="13" t="s">
        <v>1052</v>
      </c>
      <c r="D12" s="34">
        <v>12</v>
      </c>
      <c r="E12" s="60">
        <v>456750</v>
      </c>
    </row>
    <row r="13" spans="1:5">
      <c r="A13" s="23">
        <v>2008</v>
      </c>
      <c r="B13" s="13" t="s">
        <v>1886</v>
      </c>
      <c r="C13" s="13" t="s">
        <v>1051</v>
      </c>
      <c r="D13" s="34">
        <v>318</v>
      </c>
      <c r="E13" s="60">
        <v>54605994</v>
      </c>
    </row>
    <row r="14" spans="1:5">
      <c r="A14" s="23">
        <v>2009</v>
      </c>
      <c r="B14" s="13" t="s">
        <v>1886</v>
      </c>
      <c r="C14" s="13" t="s">
        <v>1053</v>
      </c>
      <c r="D14" s="34">
        <v>3402</v>
      </c>
      <c r="E14" s="60">
        <v>377622000</v>
      </c>
    </row>
    <row r="15" spans="1:5">
      <c r="A15" s="23">
        <v>2009</v>
      </c>
      <c r="B15" s="13" t="s">
        <v>1886</v>
      </c>
      <c r="C15" s="13" t="s">
        <v>1049</v>
      </c>
      <c r="D15" s="34">
        <v>1565</v>
      </c>
      <c r="E15" s="60">
        <v>8056004</v>
      </c>
    </row>
    <row r="16" spans="1:5">
      <c r="A16" s="23">
        <v>2009</v>
      </c>
      <c r="B16" s="13" t="s">
        <v>1886</v>
      </c>
      <c r="C16" s="13" t="s">
        <v>1050</v>
      </c>
      <c r="D16" s="34">
        <v>293</v>
      </c>
      <c r="E16" s="60">
        <v>31164660</v>
      </c>
    </row>
    <row r="17" spans="1:5">
      <c r="A17" s="23">
        <v>2009</v>
      </c>
      <c r="B17" s="13" t="s">
        <v>1886</v>
      </c>
      <c r="C17" s="13" t="s">
        <v>1054</v>
      </c>
      <c r="D17" s="34">
        <v>1205</v>
      </c>
      <c r="E17" s="60">
        <v>114379288</v>
      </c>
    </row>
    <row r="18" spans="1:5">
      <c r="A18" s="23">
        <v>2009</v>
      </c>
      <c r="B18" s="13" t="s">
        <v>1886</v>
      </c>
      <c r="C18" s="13" t="s">
        <v>1051</v>
      </c>
      <c r="D18" s="34">
        <v>213</v>
      </c>
      <c r="E18" s="60">
        <v>27970147</v>
      </c>
    </row>
    <row r="19" spans="1:5">
      <c r="A19" s="23">
        <v>2010</v>
      </c>
      <c r="B19" s="13" t="s">
        <v>1886</v>
      </c>
      <c r="C19" s="13" t="s">
        <v>1053</v>
      </c>
      <c r="D19" s="34">
        <v>3384</v>
      </c>
      <c r="E19" s="60">
        <v>387468000</v>
      </c>
    </row>
    <row r="20" spans="1:5">
      <c r="A20" s="23">
        <v>2010</v>
      </c>
      <c r="B20" s="13" t="s">
        <v>1886</v>
      </c>
      <c r="C20" s="13" t="s">
        <v>1049</v>
      </c>
      <c r="D20" s="34">
        <v>1730</v>
      </c>
      <c r="E20" s="60">
        <v>8312500</v>
      </c>
    </row>
    <row r="21" spans="1:5">
      <c r="A21" s="23">
        <v>2010</v>
      </c>
      <c r="B21" s="13" t="s">
        <v>1886</v>
      </c>
      <c r="C21" s="13" t="s">
        <v>1050</v>
      </c>
      <c r="D21" s="34">
        <v>352</v>
      </c>
      <c r="E21" s="60">
        <v>28957780</v>
      </c>
    </row>
    <row r="22" spans="1:5">
      <c r="A22" s="23">
        <v>2010</v>
      </c>
      <c r="B22" s="13" t="s">
        <v>1886</v>
      </c>
      <c r="C22" s="13" t="s">
        <v>1054</v>
      </c>
      <c r="D22" s="34">
        <v>1298</v>
      </c>
      <c r="E22" s="60">
        <v>139730728</v>
      </c>
    </row>
    <row r="23" spans="1:5">
      <c r="A23" s="23">
        <v>2010</v>
      </c>
      <c r="B23" s="13" t="s">
        <v>1886</v>
      </c>
      <c r="C23" s="13" t="s">
        <v>1051</v>
      </c>
      <c r="D23" s="34">
        <v>167</v>
      </c>
      <c r="E23" s="60">
        <v>51737508</v>
      </c>
    </row>
    <row r="24" spans="1:5">
      <c r="A24" s="23">
        <v>2011</v>
      </c>
      <c r="B24" s="13" t="s">
        <v>1886</v>
      </c>
      <c r="C24" s="13" t="s">
        <v>1053</v>
      </c>
      <c r="D24" s="34">
        <v>3292</v>
      </c>
      <c r="E24" s="60">
        <v>390576000</v>
      </c>
    </row>
    <row r="25" spans="1:5">
      <c r="A25" s="23">
        <v>2011</v>
      </c>
      <c r="B25" s="13" t="s">
        <v>1886</v>
      </c>
      <c r="C25" s="13" t="s">
        <v>1049</v>
      </c>
      <c r="D25" s="34">
        <v>1714</v>
      </c>
      <c r="E25" s="60">
        <v>20466420</v>
      </c>
    </row>
    <row r="26" spans="1:5">
      <c r="A26" s="23">
        <v>2011</v>
      </c>
      <c r="B26" s="13" t="s">
        <v>1886</v>
      </c>
      <c r="C26" s="13" t="s">
        <v>1050</v>
      </c>
      <c r="D26" s="34">
        <v>329</v>
      </c>
      <c r="E26" s="60">
        <v>21309650</v>
      </c>
    </row>
    <row r="27" spans="1:5">
      <c r="A27" s="23">
        <v>2011</v>
      </c>
      <c r="B27" s="13" t="s">
        <v>1886</v>
      </c>
      <c r="C27" s="13" t="s">
        <v>1054</v>
      </c>
      <c r="D27" s="34">
        <v>1300</v>
      </c>
      <c r="E27" s="60">
        <v>44339789</v>
      </c>
    </row>
    <row r="28" spans="1:5">
      <c r="A28" s="23">
        <v>2011</v>
      </c>
      <c r="B28" s="13" t="s">
        <v>1886</v>
      </c>
      <c r="C28" s="13" t="s">
        <v>1055</v>
      </c>
      <c r="D28" s="34">
        <v>78</v>
      </c>
      <c r="E28" s="60">
        <v>10440000</v>
      </c>
    </row>
    <row r="29" spans="1:5">
      <c r="A29" s="23">
        <v>2011</v>
      </c>
      <c r="B29" s="13" t="s">
        <v>1886</v>
      </c>
      <c r="C29" s="13" t="s">
        <v>1051</v>
      </c>
      <c r="D29" s="34">
        <v>181</v>
      </c>
      <c r="E29" s="60">
        <v>59519155</v>
      </c>
    </row>
    <row r="30" spans="1:5">
      <c r="A30" s="23">
        <v>2012</v>
      </c>
      <c r="B30" s="13" t="s">
        <v>1886</v>
      </c>
      <c r="C30" s="13" t="s">
        <v>1053</v>
      </c>
      <c r="D30" s="34">
        <v>3363</v>
      </c>
      <c r="E30" s="60">
        <v>433203800</v>
      </c>
    </row>
    <row r="31" spans="1:5">
      <c r="A31" s="23">
        <v>2012</v>
      </c>
      <c r="B31" s="13" t="s">
        <v>1886</v>
      </c>
      <c r="C31" s="13" t="s">
        <v>1049</v>
      </c>
      <c r="D31" s="34">
        <v>1791</v>
      </c>
      <c r="E31" s="60">
        <v>21492358</v>
      </c>
    </row>
    <row r="32" spans="1:5">
      <c r="A32" s="23">
        <v>2012</v>
      </c>
      <c r="B32" s="13" t="s">
        <v>1886</v>
      </c>
      <c r="C32" s="13" t="s">
        <v>1050</v>
      </c>
      <c r="D32" s="34">
        <v>330</v>
      </c>
      <c r="E32" s="60">
        <v>20899082</v>
      </c>
    </row>
    <row r="33" spans="1:5">
      <c r="A33" s="23">
        <v>2012</v>
      </c>
      <c r="B33" s="13" t="s">
        <v>1886</v>
      </c>
      <c r="C33" s="13" t="s">
        <v>1054</v>
      </c>
      <c r="D33" s="34">
        <v>1227</v>
      </c>
      <c r="E33" s="60">
        <v>135073105</v>
      </c>
    </row>
    <row r="34" spans="1:5">
      <c r="A34" s="23">
        <v>2012</v>
      </c>
      <c r="B34" s="13" t="s">
        <v>1886</v>
      </c>
      <c r="C34" s="13" t="s">
        <v>1055</v>
      </c>
      <c r="D34" s="34">
        <v>55</v>
      </c>
      <c r="E34" s="60">
        <v>4872000</v>
      </c>
    </row>
    <row r="35" spans="1:5">
      <c r="A35" s="23">
        <v>2012</v>
      </c>
      <c r="B35" s="13" t="s">
        <v>1886</v>
      </c>
      <c r="C35" s="13" t="s">
        <v>1051</v>
      </c>
      <c r="D35" s="34">
        <v>193</v>
      </c>
      <c r="E35" s="60">
        <v>44378204</v>
      </c>
    </row>
    <row r="36" spans="1:5">
      <c r="A36" s="23">
        <v>2013</v>
      </c>
      <c r="B36" s="13" t="s">
        <v>1886</v>
      </c>
      <c r="C36" s="13" t="s">
        <v>1053</v>
      </c>
      <c r="D36" s="34">
        <v>3213</v>
      </c>
      <c r="E36" s="60">
        <v>401625000</v>
      </c>
    </row>
    <row r="37" spans="1:5">
      <c r="A37" s="23">
        <v>2013</v>
      </c>
      <c r="B37" s="13" t="s">
        <v>1886</v>
      </c>
      <c r="C37" s="13" t="s">
        <v>1049</v>
      </c>
      <c r="D37" s="34">
        <v>1781</v>
      </c>
      <c r="E37" s="60">
        <v>21600000</v>
      </c>
    </row>
    <row r="38" spans="1:5">
      <c r="A38" s="23">
        <v>2013</v>
      </c>
      <c r="B38" s="13" t="s">
        <v>1886</v>
      </c>
      <c r="C38" s="13" t="s">
        <v>1050</v>
      </c>
      <c r="D38" s="34">
        <v>275</v>
      </c>
      <c r="E38" s="60">
        <v>21914800</v>
      </c>
    </row>
    <row r="39" spans="1:5">
      <c r="A39" s="23">
        <v>2013</v>
      </c>
      <c r="B39" s="13" t="s">
        <v>1886</v>
      </c>
      <c r="C39" s="13" t="s">
        <v>1054</v>
      </c>
      <c r="D39" s="34">
        <v>1022</v>
      </c>
      <c r="E39" s="60">
        <v>140780895</v>
      </c>
    </row>
    <row r="40" spans="1:5">
      <c r="A40" s="23">
        <v>2013</v>
      </c>
      <c r="B40" s="13" t="s">
        <v>1886</v>
      </c>
      <c r="C40" s="13" t="s">
        <v>1055</v>
      </c>
      <c r="D40" s="34">
        <v>167</v>
      </c>
      <c r="E40" s="60">
        <v>3294000</v>
      </c>
    </row>
    <row r="41" spans="1:5">
      <c r="A41" s="23">
        <v>2013</v>
      </c>
      <c r="B41" s="13" t="s">
        <v>1886</v>
      </c>
      <c r="C41" s="13" t="s">
        <v>1051</v>
      </c>
      <c r="D41" s="34">
        <v>224</v>
      </c>
      <c r="E41" s="60">
        <v>73110980</v>
      </c>
    </row>
    <row r="42" spans="1:5">
      <c r="A42" s="23">
        <v>2014</v>
      </c>
      <c r="B42" s="13" t="s">
        <v>1886</v>
      </c>
      <c r="C42" s="13" t="s">
        <v>1053</v>
      </c>
      <c r="D42" s="34">
        <v>3250</v>
      </c>
      <c r="E42" s="60">
        <v>406250000</v>
      </c>
    </row>
    <row r="43" spans="1:5">
      <c r="A43" s="23">
        <v>2014</v>
      </c>
      <c r="B43" s="13" t="s">
        <v>1886</v>
      </c>
      <c r="C43" s="13" t="s">
        <v>1049</v>
      </c>
      <c r="D43" s="34">
        <v>1708</v>
      </c>
      <c r="E43" s="60">
        <v>18674840</v>
      </c>
    </row>
    <row r="44" spans="1:5">
      <c r="A44" s="23">
        <v>2014</v>
      </c>
      <c r="B44" s="13" t="s">
        <v>1886</v>
      </c>
      <c r="C44" s="13" t="s">
        <v>1050</v>
      </c>
      <c r="D44" s="34">
        <v>271</v>
      </c>
      <c r="E44" s="60">
        <v>22014250</v>
      </c>
    </row>
    <row r="45" spans="1:5">
      <c r="A45" s="23">
        <v>2014</v>
      </c>
      <c r="B45" s="13" t="s">
        <v>1886</v>
      </c>
      <c r="C45" s="13" t="s">
        <v>1054</v>
      </c>
      <c r="D45" s="34">
        <v>967</v>
      </c>
      <c r="E45" s="60">
        <v>159451171</v>
      </c>
    </row>
    <row r="46" spans="1:5">
      <c r="A46" s="23">
        <v>2014</v>
      </c>
      <c r="B46" s="13" t="s">
        <v>1886</v>
      </c>
      <c r="C46" s="13" t="s">
        <v>1051</v>
      </c>
      <c r="D46" s="34">
        <v>172</v>
      </c>
      <c r="E46" s="60">
        <v>65397186</v>
      </c>
    </row>
    <row r="47" spans="1:5">
      <c r="A47" s="23">
        <v>2015</v>
      </c>
      <c r="B47" s="13" t="s">
        <v>1886</v>
      </c>
      <c r="C47" s="13" t="s">
        <v>1053</v>
      </c>
      <c r="D47" s="34">
        <v>2952</v>
      </c>
      <c r="E47" s="60">
        <v>404425000</v>
      </c>
    </row>
    <row r="48" spans="1:5">
      <c r="A48" s="23">
        <v>2015</v>
      </c>
      <c r="B48" s="13" t="s">
        <v>1886</v>
      </c>
      <c r="C48" s="13" t="s">
        <v>1049</v>
      </c>
      <c r="D48" s="34">
        <v>1760</v>
      </c>
      <c r="E48" s="60">
        <v>9760800</v>
      </c>
    </row>
    <row r="49" spans="1:5">
      <c r="A49" s="23">
        <v>2015</v>
      </c>
      <c r="B49" s="13" t="s">
        <v>1886</v>
      </c>
      <c r="C49" s="13" t="s">
        <v>1050</v>
      </c>
      <c r="D49" s="34">
        <v>320</v>
      </c>
      <c r="E49" s="60">
        <v>24565560</v>
      </c>
    </row>
    <row r="50" spans="1:5">
      <c r="A50" s="23">
        <v>2015</v>
      </c>
      <c r="B50" s="13" t="s">
        <v>1886</v>
      </c>
      <c r="C50" s="13" t="s">
        <v>1054</v>
      </c>
      <c r="D50" s="34">
        <v>1194</v>
      </c>
      <c r="E50" s="60">
        <v>145052790</v>
      </c>
    </row>
    <row r="51" spans="1:5">
      <c r="A51" s="23">
        <v>2015</v>
      </c>
      <c r="B51" s="13" t="s">
        <v>1886</v>
      </c>
      <c r="C51" s="13" t="s">
        <v>1055</v>
      </c>
      <c r="D51" s="34">
        <v>340</v>
      </c>
      <c r="E51" s="60">
        <v>6380000</v>
      </c>
    </row>
    <row r="52" spans="1:5">
      <c r="A52" s="23">
        <v>2015</v>
      </c>
      <c r="B52" s="13" t="s">
        <v>1886</v>
      </c>
      <c r="C52" s="13" t="s">
        <v>1051</v>
      </c>
      <c r="D52" s="34">
        <v>180</v>
      </c>
      <c r="E52" s="60">
        <v>92130000</v>
      </c>
    </row>
    <row r="53" spans="1:5">
      <c r="A53" s="23">
        <v>2016</v>
      </c>
      <c r="B53" s="13" t="s">
        <v>1886</v>
      </c>
      <c r="C53" s="13" t="s">
        <v>1053</v>
      </c>
      <c r="D53" s="34">
        <v>3317</v>
      </c>
      <c r="E53" s="60">
        <v>413625000</v>
      </c>
    </row>
    <row r="54" spans="1:5">
      <c r="A54" s="23">
        <v>2016</v>
      </c>
      <c r="B54" s="13" t="s">
        <v>1886</v>
      </c>
      <c r="C54" s="13" t="s">
        <v>1049</v>
      </c>
      <c r="D54" s="34">
        <v>1720</v>
      </c>
      <c r="E54" s="60">
        <v>20296000</v>
      </c>
    </row>
    <row r="55" spans="1:5">
      <c r="A55" s="23">
        <v>2016</v>
      </c>
      <c r="B55" s="13" t="s">
        <v>1886</v>
      </c>
      <c r="C55" s="13" t="s">
        <v>1050</v>
      </c>
      <c r="D55" s="34">
        <v>283</v>
      </c>
      <c r="E55" s="60">
        <v>22752700</v>
      </c>
    </row>
    <row r="56" spans="1:5">
      <c r="A56" s="23">
        <v>2016</v>
      </c>
      <c r="B56" s="13" t="s">
        <v>1886</v>
      </c>
      <c r="C56" s="13" t="s">
        <v>1054</v>
      </c>
      <c r="D56" s="34">
        <v>1149</v>
      </c>
      <c r="E56" s="60">
        <v>152580433</v>
      </c>
    </row>
    <row r="57" spans="1:5">
      <c r="A57" s="23">
        <v>2016</v>
      </c>
      <c r="B57" s="13" t="s">
        <v>1886</v>
      </c>
      <c r="C57" s="13" t="s">
        <v>1055</v>
      </c>
      <c r="D57" s="34">
        <v>60</v>
      </c>
      <c r="E57" s="60">
        <v>880000</v>
      </c>
    </row>
    <row r="58" spans="1:5">
      <c r="A58" s="23">
        <v>2016</v>
      </c>
      <c r="B58" s="13" t="s">
        <v>1886</v>
      </c>
      <c r="C58" s="13" t="s">
        <v>1051</v>
      </c>
      <c r="D58" s="34">
        <v>123</v>
      </c>
      <c r="E58" s="60">
        <v>68608727</v>
      </c>
    </row>
    <row r="59" spans="1:5">
      <c r="A59" s="23">
        <v>2017</v>
      </c>
      <c r="B59" s="13" t="s">
        <v>1886</v>
      </c>
      <c r="C59" s="13" t="s">
        <v>1053</v>
      </c>
      <c r="D59" s="34">
        <v>3317</v>
      </c>
      <c r="E59" s="60">
        <v>435837000</v>
      </c>
    </row>
    <row r="60" spans="1:5">
      <c r="A60" s="23">
        <v>2017</v>
      </c>
      <c r="B60" s="13" t="s">
        <v>1886</v>
      </c>
      <c r="C60" s="13" t="s">
        <v>1049</v>
      </c>
      <c r="D60" s="34">
        <v>1720</v>
      </c>
      <c r="E60" s="60">
        <v>29019340</v>
      </c>
    </row>
    <row r="61" spans="1:5">
      <c r="A61" s="23">
        <v>2017</v>
      </c>
      <c r="B61" s="13" t="s">
        <v>1886</v>
      </c>
      <c r="C61" s="13" t="s">
        <v>1050</v>
      </c>
      <c r="D61" s="34">
        <v>270</v>
      </c>
      <c r="E61" s="60">
        <v>21724533</v>
      </c>
    </row>
    <row r="62" spans="1:5">
      <c r="A62" s="23">
        <v>2017</v>
      </c>
      <c r="B62" s="13" t="s">
        <v>1886</v>
      </c>
      <c r="C62" s="13" t="s">
        <v>1054</v>
      </c>
      <c r="D62" s="34">
        <v>1100</v>
      </c>
      <c r="E62" s="60">
        <v>130450886</v>
      </c>
    </row>
    <row r="63" spans="1:5">
      <c r="A63" s="23">
        <v>2017</v>
      </c>
      <c r="B63" s="13" t="s">
        <v>1886</v>
      </c>
      <c r="C63" s="13" t="s">
        <v>1055</v>
      </c>
      <c r="D63" s="34">
        <v>28</v>
      </c>
      <c r="E63" s="60">
        <v>2669652</v>
      </c>
    </row>
    <row r="64" spans="1:5">
      <c r="A64" s="23">
        <v>2017</v>
      </c>
      <c r="B64" s="13" t="s">
        <v>1886</v>
      </c>
      <c r="C64" s="13" t="s">
        <v>1051</v>
      </c>
      <c r="D64" s="34">
        <v>115</v>
      </c>
      <c r="E64" s="60">
        <v>66818698</v>
      </c>
    </row>
    <row r="65" spans="1:5">
      <c r="A65" s="23">
        <v>2018</v>
      </c>
      <c r="B65" s="13" t="s">
        <v>1886</v>
      </c>
      <c r="C65" s="13" t="s">
        <v>1053</v>
      </c>
      <c r="D65" s="34">
        <v>3247</v>
      </c>
      <c r="E65" s="60">
        <v>450237000</v>
      </c>
    </row>
    <row r="66" spans="1:5">
      <c r="A66" s="23">
        <v>2018</v>
      </c>
      <c r="B66" s="13" t="s">
        <v>1886</v>
      </c>
      <c r="C66" s="13" t="s">
        <v>1049</v>
      </c>
      <c r="D66" s="34">
        <v>1850</v>
      </c>
      <c r="E66" s="60">
        <v>31591525</v>
      </c>
    </row>
    <row r="67" spans="1:5">
      <c r="A67" s="23">
        <v>2018</v>
      </c>
      <c r="B67" s="13" t="s">
        <v>1886</v>
      </c>
      <c r="C67" s="13" t="s">
        <v>1050</v>
      </c>
      <c r="D67" s="34">
        <v>295</v>
      </c>
      <c r="E67" s="60">
        <v>29426319</v>
      </c>
    </row>
    <row r="68" spans="1:5">
      <c r="A68" s="23">
        <v>2018</v>
      </c>
      <c r="B68" s="13" t="s">
        <v>1886</v>
      </c>
      <c r="C68" s="13" t="s">
        <v>1054</v>
      </c>
      <c r="D68" s="34">
        <v>1200</v>
      </c>
      <c r="E68" s="60">
        <v>148451159</v>
      </c>
    </row>
    <row r="69" spans="1:5">
      <c r="A69" s="23">
        <v>2018</v>
      </c>
      <c r="B69" s="13" t="s">
        <v>1886</v>
      </c>
      <c r="C69" s="13" t="s">
        <v>1055</v>
      </c>
      <c r="D69" s="34">
        <v>49</v>
      </c>
      <c r="E69" s="60">
        <v>6433320</v>
      </c>
    </row>
    <row r="70" spans="1:5">
      <c r="A70" s="23">
        <v>2018</v>
      </c>
      <c r="B70" s="13" t="s">
        <v>1886</v>
      </c>
      <c r="C70" s="13" t="s">
        <v>1051</v>
      </c>
      <c r="D70" s="34">
        <v>130</v>
      </c>
      <c r="E70" s="60">
        <v>68550000</v>
      </c>
    </row>
    <row r="71" spans="1:5">
      <c r="A71" s="23">
        <v>2019</v>
      </c>
      <c r="B71" s="13" t="s">
        <v>1886</v>
      </c>
      <c r="C71" s="13" t="s">
        <v>1053</v>
      </c>
      <c r="D71" s="34">
        <v>3342</v>
      </c>
      <c r="E71" s="60">
        <v>401040000</v>
      </c>
    </row>
    <row r="72" spans="1:5">
      <c r="A72" s="23">
        <v>2019</v>
      </c>
      <c r="B72" s="13" t="s">
        <v>1886</v>
      </c>
      <c r="C72" s="13" t="s">
        <v>1049</v>
      </c>
      <c r="D72" s="34">
        <v>1880</v>
      </c>
      <c r="E72" s="60">
        <v>13160000</v>
      </c>
    </row>
    <row r="73" spans="1:5">
      <c r="A73" s="23">
        <v>2019</v>
      </c>
      <c r="B73" s="13" t="s">
        <v>1886</v>
      </c>
      <c r="C73" s="13" t="s">
        <v>1050</v>
      </c>
      <c r="D73" s="34">
        <v>270</v>
      </c>
      <c r="E73" s="60">
        <v>14599980</v>
      </c>
    </row>
    <row r="74" spans="1:5">
      <c r="A74" s="23">
        <v>2019</v>
      </c>
      <c r="B74" s="13" t="s">
        <v>1886</v>
      </c>
      <c r="C74" s="13" t="s">
        <v>1054</v>
      </c>
      <c r="D74" s="34">
        <v>998</v>
      </c>
      <c r="E74" s="60">
        <v>115601840</v>
      </c>
    </row>
    <row r="75" spans="1:5">
      <c r="A75" s="23">
        <v>2019</v>
      </c>
      <c r="B75" s="13" t="s">
        <v>1886</v>
      </c>
      <c r="C75" s="13" t="s">
        <v>4588</v>
      </c>
      <c r="D75" s="34">
        <v>43</v>
      </c>
      <c r="E75" s="60">
        <v>10654656</v>
      </c>
    </row>
    <row r="76" spans="1:5">
      <c r="A76" s="23">
        <v>2019</v>
      </c>
      <c r="B76" s="13" t="s">
        <v>1886</v>
      </c>
      <c r="C76" s="13" t="s">
        <v>4587</v>
      </c>
      <c r="D76" s="34">
        <v>150</v>
      </c>
      <c r="E76" s="60">
        <v>48606777</v>
      </c>
    </row>
    <row r="77" spans="1:5">
      <c r="A77" s="23">
        <v>2020</v>
      </c>
      <c r="B77" s="13" t="s">
        <v>1886</v>
      </c>
      <c r="C77" s="13" t="s">
        <v>1053</v>
      </c>
      <c r="D77" s="34">
        <v>1740</v>
      </c>
      <c r="E77" s="60">
        <v>4378928</v>
      </c>
    </row>
    <row r="78" spans="1:5">
      <c r="A78" s="23">
        <v>2020</v>
      </c>
      <c r="B78" s="13" t="s">
        <v>1886</v>
      </c>
      <c r="C78" s="13" t="s">
        <v>1049</v>
      </c>
      <c r="D78" s="34">
        <v>1750</v>
      </c>
      <c r="E78" s="60">
        <v>0</v>
      </c>
    </row>
    <row r="79" spans="1:5">
      <c r="A79" s="23">
        <v>2020</v>
      </c>
      <c r="B79" s="13" t="s">
        <v>1886</v>
      </c>
      <c r="C79" s="13" t="s">
        <v>1050</v>
      </c>
      <c r="D79" s="34">
        <v>32</v>
      </c>
      <c r="E79" s="60">
        <v>0</v>
      </c>
    </row>
    <row r="80" spans="1:5">
      <c r="A80" s="23">
        <v>2020</v>
      </c>
      <c r="B80" s="13" t="s">
        <v>1886</v>
      </c>
      <c r="C80" s="13" t="s">
        <v>1054</v>
      </c>
      <c r="D80" s="34">
        <v>730</v>
      </c>
      <c r="E80" s="60">
        <v>63968828</v>
      </c>
    </row>
    <row r="81" spans="1:5">
      <c r="A81" s="23">
        <v>2020</v>
      </c>
      <c r="B81" s="13" t="s">
        <v>1886</v>
      </c>
      <c r="C81" s="13" t="s">
        <v>1055</v>
      </c>
      <c r="D81" s="34">
        <v>82</v>
      </c>
      <c r="E81" s="60">
        <v>0</v>
      </c>
    </row>
    <row r="82" spans="1:5">
      <c r="A82" s="23">
        <v>2020</v>
      </c>
      <c r="B82" s="13" t="s">
        <v>1886</v>
      </c>
      <c r="C82" s="13" t="s">
        <v>1051</v>
      </c>
      <c r="D82" s="34">
        <v>0</v>
      </c>
      <c r="E82" s="60">
        <v>0</v>
      </c>
    </row>
    <row r="83" spans="1:5">
      <c r="A83" s="23">
        <v>2021</v>
      </c>
      <c r="B83" s="13" t="s">
        <v>1886</v>
      </c>
      <c r="C83" s="13" t="s">
        <v>1053</v>
      </c>
      <c r="D83" s="34">
        <v>3463</v>
      </c>
      <c r="E83" s="60">
        <v>346300000</v>
      </c>
    </row>
    <row r="84" spans="1:5">
      <c r="A84" s="23">
        <v>2021</v>
      </c>
      <c r="B84" s="13" t="s">
        <v>1886</v>
      </c>
      <c r="C84" s="13" t="s">
        <v>1054</v>
      </c>
      <c r="D84" s="34">
        <v>904</v>
      </c>
      <c r="E84" s="60">
        <v>70777923</v>
      </c>
    </row>
    <row r="85" spans="1:5">
      <c r="A85" s="23">
        <v>2021</v>
      </c>
      <c r="B85" s="13" t="s">
        <v>1886</v>
      </c>
      <c r="C85" s="13" t="s">
        <v>1055</v>
      </c>
      <c r="D85" s="34">
        <v>21</v>
      </c>
      <c r="E85" s="60">
        <v>0</v>
      </c>
    </row>
  </sheetData>
  <sheetProtection autoFilter="0" pivotTables="0"/>
  <autoFilter ref="A1:E76" xr:uid="{00000000-0009-0000-0000-00005C000000}"/>
  <sortState xmlns:xlrd2="http://schemas.microsoft.com/office/spreadsheetml/2017/richdata2" ref="A2:E86">
    <sortCondition ref="A2:A86"/>
    <sortCondition ref="C2:C86"/>
    <sortCondition ref="D2:D86"/>
  </sortState>
  <pageMargins left="0.7" right="0.7" top="0.75" bottom="0.75" header="0.3" footer="0.3"/>
  <pageSetup paperSize="9"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69">
    <tabColor theme="0"/>
  </sheetPr>
  <dimension ref="A1:G963"/>
  <sheetViews>
    <sheetView zoomScale="85" zoomScaleNormal="85" workbookViewId="0">
      <pane ySplit="1" topLeftCell="A2" activePane="bottomLeft" state="frozen"/>
      <selection activeCell="D448" sqref="D448"/>
      <selection pane="bottomLeft" activeCell="D909" sqref="D909"/>
    </sheetView>
  </sheetViews>
  <sheetFormatPr baseColWidth="10" defaultColWidth="11" defaultRowHeight="16.5"/>
  <cols>
    <col min="1" max="1" width="9.375" bestFit="1" customWidth="1"/>
    <col min="2" max="2" width="12.375" bestFit="1" customWidth="1"/>
    <col min="3" max="3" width="21.375" bestFit="1" customWidth="1"/>
    <col min="4" max="4" width="47.5" customWidth="1"/>
    <col min="5" max="5" width="16.75" bestFit="1" customWidth="1"/>
    <col min="6" max="6" width="49.5" customWidth="1"/>
    <col min="7" max="7" width="21.375" bestFit="1" customWidth="1"/>
  </cols>
  <sheetData>
    <row r="1" spans="1:7">
      <c r="A1" s="43" t="s">
        <v>229</v>
      </c>
      <c r="B1" s="43" t="s">
        <v>200</v>
      </c>
      <c r="C1" s="45" t="s">
        <v>1036</v>
      </c>
      <c r="D1" s="45" t="s">
        <v>1078</v>
      </c>
      <c r="E1" s="43" t="s">
        <v>1079</v>
      </c>
      <c r="F1" s="45" t="s">
        <v>8707</v>
      </c>
      <c r="G1" s="45" t="s">
        <v>4610</v>
      </c>
    </row>
    <row r="2" spans="1:7">
      <c r="A2" s="23">
        <v>2015</v>
      </c>
      <c r="B2" s="13" t="s">
        <v>1886</v>
      </c>
      <c r="C2" s="13" t="s">
        <v>1056</v>
      </c>
      <c r="D2" s="13" t="s">
        <v>5990</v>
      </c>
      <c r="E2" s="34">
        <v>300</v>
      </c>
      <c r="F2" s="13" t="s">
        <v>6406</v>
      </c>
      <c r="G2" s="13" t="s">
        <v>211</v>
      </c>
    </row>
    <row r="3" spans="1:7">
      <c r="A3" s="23">
        <v>2015</v>
      </c>
      <c r="B3" s="13" t="s">
        <v>1886</v>
      </c>
      <c r="C3" s="13" t="s">
        <v>1056</v>
      </c>
      <c r="D3" s="13" t="s">
        <v>6263</v>
      </c>
      <c r="E3" s="34">
        <v>50</v>
      </c>
      <c r="F3" s="13" t="s">
        <v>6406</v>
      </c>
      <c r="G3" s="13" t="s">
        <v>211</v>
      </c>
    </row>
    <row r="4" spans="1:7">
      <c r="A4" s="23">
        <v>2015</v>
      </c>
      <c r="B4" s="13" t="s">
        <v>1886</v>
      </c>
      <c r="C4" s="13" t="s">
        <v>1056</v>
      </c>
      <c r="D4" s="13" t="s">
        <v>6521</v>
      </c>
      <c r="E4" s="34">
        <v>100</v>
      </c>
      <c r="F4" s="13" t="s">
        <v>6406</v>
      </c>
      <c r="G4" s="13" t="s">
        <v>211</v>
      </c>
    </row>
    <row r="5" spans="1:7">
      <c r="A5" s="23">
        <v>2015</v>
      </c>
      <c r="B5" s="13" t="s">
        <v>1886</v>
      </c>
      <c r="C5" s="13" t="s">
        <v>1056</v>
      </c>
      <c r="D5" s="13" t="s">
        <v>6160</v>
      </c>
      <c r="E5" s="34">
        <v>100</v>
      </c>
      <c r="F5" s="13" t="s">
        <v>6406</v>
      </c>
      <c r="G5" s="13" t="s">
        <v>211</v>
      </c>
    </row>
    <row r="6" spans="1:7">
      <c r="A6" s="23">
        <v>2015</v>
      </c>
      <c r="B6" s="13" t="s">
        <v>1886</v>
      </c>
      <c r="C6" s="13" t="s">
        <v>1056</v>
      </c>
      <c r="D6" s="13" t="s">
        <v>6161</v>
      </c>
      <c r="E6" s="34">
        <v>600</v>
      </c>
      <c r="F6" s="13" t="s">
        <v>6406</v>
      </c>
      <c r="G6" s="13" t="s">
        <v>211</v>
      </c>
    </row>
    <row r="7" spans="1:7">
      <c r="A7" s="23">
        <v>2015</v>
      </c>
      <c r="B7" s="13" t="s">
        <v>1886</v>
      </c>
      <c r="C7" s="13" t="s">
        <v>1056</v>
      </c>
      <c r="D7" s="13" t="s">
        <v>6542</v>
      </c>
      <c r="E7" s="34">
        <v>600</v>
      </c>
      <c r="F7" s="13" t="s">
        <v>6406</v>
      </c>
      <c r="G7" s="13" t="s">
        <v>211</v>
      </c>
    </row>
    <row r="8" spans="1:7">
      <c r="A8" s="23">
        <v>2015</v>
      </c>
      <c r="B8" s="13" t="s">
        <v>1886</v>
      </c>
      <c r="C8" s="13" t="s">
        <v>1056</v>
      </c>
      <c r="D8" s="13" t="s">
        <v>5894</v>
      </c>
      <c r="E8" s="34">
        <v>250</v>
      </c>
      <c r="F8" s="13" t="s">
        <v>6406</v>
      </c>
      <c r="G8" s="13" t="s">
        <v>211</v>
      </c>
    </row>
    <row r="9" spans="1:7">
      <c r="A9" s="23">
        <v>2015</v>
      </c>
      <c r="B9" s="13" t="s">
        <v>1886</v>
      </c>
      <c r="C9" s="13" t="s">
        <v>1056</v>
      </c>
      <c r="D9" s="13" t="s">
        <v>8597</v>
      </c>
      <c r="E9" s="34">
        <v>500</v>
      </c>
      <c r="F9" s="13" t="s">
        <v>6406</v>
      </c>
      <c r="G9" s="13" t="s">
        <v>211</v>
      </c>
    </row>
    <row r="10" spans="1:7">
      <c r="A10" s="23">
        <v>2015</v>
      </c>
      <c r="B10" s="13" t="s">
        <v>1886</v>
      </c>
      <c r="C10" s="13" t="s">
        <v>1056</v>
      </c>
      <c r="D10" s="13" t="s">
        <v>8597</v>
      </c>
      <c r="E10" s="34">
        <v>500</v>
      </c>
      <c r="F10" s="13" t="s">
        <v>6406</v>
      </c>
      <c r="G10" s="13" t="s">
        <v>211</v>
      </c>
    </row>
    <row r="11" spans="1:7">
      <c r="A11" s="23">
        <v>2015</v>
      </c>
      <c r="B11" s="13" t="s">
        <v>1886</v>
      </c>
      <c r="C11" s="13" t="s">
        <v>1056</v>
      </c>
      <c r="D11" s="13" t="s">
        <v>1080</v>
      </c>
      <c r="E11" s="34">
        <v>300</v>
      </c>
      <c r="F11" s="13" t="s">
        <v>6406</v>
      </c>
      <c r="G11" s="13" t="s">
        <v>211</v>
      </c>
    </row>
    <row r="12" spans="1:7">
      <c r="A12" s="23">
        <v>2015</v>
      </c>
      <c r="B12" s="13" t="s">
        <v>1886</v>
      </c>
      <c r="C12" s="13" t="s">
        <v>1056</v>
      </c>
      <c r="D12" s="13" t="s">
        <v>5895</v>
      </c>
      <c r="E12" s="34">
        <v>300</v>
      </c>
      <c r="F12" s="13" t="s">
        <v>6406</v>
      </c>
      <c r="G12" s="13" t="s">
        <v>211</v>
      </c>
    </row>
    <row r="13" spans="1:7">
      <c r="A13" s="23">
        <v>2015</v>
      </c>
      <c r="B13" s="13" t="s">
        <v>1886</v>
      </c>
      <c r="C13" s="13" t="s">
        <v>1056</v>
      </c>
      <c r="D13" s="13" t="s">
        <v>6085</v>
      </c>
      <c r="E13" s="34">
        <v>300</v>
      </c>
      <c r="F13" s="13" t="s">
        <v>6406</v>
      </c>
      <c r="G13" s="13" t="s">
        <v>211</v>
      </c>
    </row>
    <row r="14" spans="1:7">
      <c r="A14" s="23">
        <v>2015</v>
      </c>
      <c r="B14" s="13" t="s">
        <v>1886</v>
      </c>
      <c r="C14" s="13" t="s">
        <v>1056</v>
      </c>
      <c r="D14" s="13" t="s">
        <v>6086</v>
      </c>
      <c r="E14" s="34">
        <v>300</v>
      </c>
      <c r="F14" s="13" t="s">
        <v>6406</v>
      </c>
      <c r="G14" s="13" t="s">
        <v>211</v>
      </c>
    </row>
    <row r="15" spans="1:7">
      <c r="A15" s="23">
        <v>2015</v>
      </c>
      <c r="B15" s="13" t="s">
        <v>1886</v>
      </c>
      <c r="C15" s="13" t="s">
        <v>1056</v>
      </c>
      <c r="D15" s="13" t="s">
        <v>5991</v>
      </c>
      <c r="E15" s="34">
        <v>200</v>
      </c>
      <c r="F15" s="13" t="s">
        <v>6406</v>
      </c>
      <c r="G15" s="13" t="s">
        <v>211</v>
      </c>
    </row>
    <row r="16" spans="1:7">
      <c r="A16" s="23">
        <v>2015</v>
      </c>
      <c r="B16" s="13" t="s">
        <v>1886</v>
      </c>
      <c r="C16" s="13" t="s">
        <v>1056</v>
      </c>
      <c r="D16" s="13" t="s">
        <v>5896</v>
      </c>
      <c r="E16" s="34">
        <v>200</v>
      </c>
      <c r="F16" s="13" t="s">
        <v>6406</v>
      </c>
      <c r="G16" s="13" t="s">
        <v>211</v>
      </c>
    </row>
    <row r="17" spans="1:7">
      <c r="A17" s="23">
        <v>2015</v>
      </c>
      <c r="B17" s="13" t="s">
        <v>1886</v>
      </c>
      <c r="C17" s="13" t="s">
        <v>1056</v>
      </c>
      <c r="D17" s="13" t="s">
        <v>5992</v>
      </c>
      <c r="E17" s="34">
        <v>300</v>
      </c>
      <c r="F17" s="13" t="s">
        <v>6406</v>
      </c>
      <c r="G17" s="13" t="s">
        <v>211</v>
      </c>
    </row>
    <row r="18" spans="1:7">
      <c r="A18" s="23">
        <v>2015</v>
      </c>
      <c r="B18" s="13" t="s">
        <v>1886</v>
      </c>
      <c r="C18" s="13" t="s">
        <v>1056</v>
      </c>
      <c r="D18" s="13" t="s">
        <v>5897</v>
      </c>
      <c r="E18" s="34">
        <v>100</v>
      </c>
      <c r="F18" s="13" t="s">
        <v>6406</v>
      </c>
      <c r="G18" s="13" t="s">
        <v>211</v>
      </c>
    </row>
    <row r="19" spans="1:7">
      <c r="A19" s="23">
        <v>2015</v>
      </c>
      <c r="B19" s="13" t="s">
        <v>1886</v>
      </c>
      <c r="C19" s="13" t="s">
        <v>1056</v>
      </c>
      <c r="D19" s="13" t="s">
        <v>6162</v>
      </c>
      <c r="E19" s="34">
        <v>300</v>
      </c>
      <c r="F19" s="13" t="s">
        <v>6406</v>
      </c>
      <c r="G19" s="13" t="s">
        <v>211</v>
      </c>
    </row>
    <row r="20" spans="1:7">
      <c r="A20" s="23">
        <v>2015</v>
      </c>
      <c r="B20" s="13" t="s">
        <v>1886</v>
      </c>
      <c r="C20" s="13" t="s">
        <v>1056</v>
      </c>
      <c r="D20" s="13" t="s">
        <v>1081</v>
      </c>
      <c r="E20" s="34">
        <v>500</v>
      </c>
      <c r="F20" s="13" t="s">
        <v>6406</v>
      </c>
      <c r="G20" s="13" t="s">
        <v>211</v>
      </c>
    </row>
    <row r="21" spans="1:7">
      <c r="A21" s="23">
        <v>2015</v>
      </c>
      <c r="B21" s="13" t="s">
        <v>1886</v>
      </c>
      <c r="C21" s="13" t="s">
        <v>1056</v>
      </c>
      <c r="D21" s="13" t="s">
        <v>5898</v>
      </c>
      <c r="E21" s="34">
        <v>400</v>
      </c>
      <c r="F21" s="13" t="s">
        <v>6406</v>
      </c>
      <c r="G21" s="13" t="s">
        <v>211</v>
      </c>
    </row>
    <row r="22" spans="1:7">
      <c r="A22" s="23">
        <v>2015</v>
      </c>
      <c r="B22" s="13" t="s">
        <v>1886</v>
      </c>
      <c r="C22" s="13" t="s">
        <v>1056</v>
      </c>
      <c r="D22" s="13" t="s">
        <v>5898</v>
      </c>
      <c r="E22" s="34">
        <v>100</v>
      </c>
      <c r="F22" s="13" t="s">
        <v>6406</v>
      </c>
      <c r="G22" s="13" t="s">
        <v>211</v>
      </c>
    </row>
    <row r="23" spans="1:7">
      <c r="A23" s="23">
        <v>2015</v>
      </c>
      <c r="B23" s="13" t="s">
        <v>1886</v>
      </c>
      <c r="C23" s="13" t="s">
        <v>1056</v>
      </c>
      <c r="D23" s="13" t="s">
        <v>5899</v>
      </c>
      <c r="E23" s="34">
        <v>200</v>
      </c>
      <c r="F23" s="13" t="s">
        <v>6406</v>
      </c>
      <c r="G23" s="13" t="s">
        <v>211</v>
      </c>
    </row>
    <row r="24" spans="1:7">
      <c r="A24" s="23">
        <v>2015</v>
      </c>
      <c r="B24" s="13" t="s">
        <v>1886</v>
      </c>
      <c r="C24" s="13" t="s">
        <v>1056</v>
      </c>
      <c r="D24" s="13" t="s">
        <v>5900</v>
      </c>
      <c r="E24" s="34">
        <v>300</v>
      </c>
      <c r="F24" s="13" t="s">
        <v>6406</v>
      </c>
      <c r="G24" s="13" t="s">
        <v>211</v>
      </c>
    </row>
    <row r="25" spans="1:7">
      <c r="A25" s="23">
        <v>2015</v>
      </c>
      <c r="B25" s="13" t="s">
        <v>1886</v>
      </c>
      <c r="C25" s="13" t="s">
        <v>1056</v>
      </c>
      <c r="D25" s="13" t="s">
        <v>6061</v>
      </c>
      <c r="E25" s="34">
        <v>300</v>
      </c>
      <c r="F25" s="13" t="s">
        <v>6406</v>
      </c>
      <c r="G25" s="13" t="s">
        <v>211</v>
      </c>
    </row>
    <row r="26" spans="1:7">
      <c r="A26" s="23">
        <v>2015</v>
      </c>
      <c r="B26" s="13" t="s">
        <v>1886</v>
      </c>
      <c r="C26" s="13" t="s">
        <v>1056</v>
      </c>
      <c r="D26" s="13" t="s">
        <v>6360</v>
      </c>
      <c r="E26" s="34">
        <v>100</v>
      </c>
      <c r="F26" s="13" t="s">
        <v>6406</v>
      </c>
      <c r="G26" s="13" t="s">
        <v>211</v>
      </c>
    </row>
    <row r="27" spans="1:7">
      <c r="A27" s="23">
        <v>2015</v>
      </c>
      <c r="B27" s="13" t="s">
        <v>1886</v>
      </c>
      <c r="C27" s="13" t="s">
        <v>1056</v>
      </c>
      <c r="D27" s="13" t="s">
        <v>6264</v>
      </c>
      <c r="E27" s="34">
        <v>500</v>
      </c>
      <c r="F27" s="13" t="s">
        <v>6406</v>
      </c>
      <c r="G27" s="13" t="s">
        <v>211</v>
      </c>
    </row>
    <row r="28" spans="1:7">
      <c r="A28" s="23">
        <v>2015</v>
      </c>
      <c r="B28" s="13" t="s">
        <v>1886</v>
      </c>
      <c r="C28" s="13" t="s">
        <v>1056</v>
      </c>
      <c r="D28" s="13" t="s">
        <v>5993</v>
      </c>
      <c r="E28" s="34">
        <v>1000</v>
      </c>
      <c r="F28" s="13" t="s">
        <v>6406</v>
      </c>
      <c r="G28" s="13" t="s">
        <v>211</v>
      </c>
    </row>
    <row r="29" spans="1:7">
      <c r="A29" s="23">
        <v>2015</v>
      </c>
      <c r="B29" s="13" t="s">
        <v>1886</v>
      </c>
      <c r="C29" s="13" t="s">
        <v>1056</v>
      </c>
      <c r="D29" s="13" t="s">
        <v>6265</v>
      </c>
      <c r="E29" s="34">
        <v>500</v>
      </c>
      <c r="F29" s="13" t="s">
        <v>6406</v>
      </c>
      <c r="G29" s="13" t="s">
        <v>211</v>
      </c>
    </row>
    <row r="30" spans="1:7">
      <c r="A30" s="23">
        <v>2015</v>
      </c>
      <c r="B30" s="13" t="s">
        <v>1886</v>
      </c>
      <c r="C30" s="13" t="s">
        <v>1056</v>
      </c>
      <c r="D30" s="13" t="s">
        <v>6266</v>
      </c>
      <c r="E30" s="34">
        <v>500</v>
      </c>
      <c r="F30" s="13" t="s">
        <v>6406</v>
      </c>
      <c r="G30" s="13" t="s">
        <v>211</v>
      </c>
    </row>
    <row r="31" spans="1:7">
      <c r="A31" s="23">
        <v>2015</v>
      </c>
      <c r="B31" s="13" t="s">
        <v>1886</v>
      </c>
      <c r="C31" s="13" t="s">
        <v>1056</v>
      </c>
      <c r="D31" s="13" t="s">
        <v>6062</v>
      </c>
      <c r="E31" s="34">
        <v>300</v>
      </c>
      <c r="F31" s="13" t="s">
        <v>6406</v>
      </c>
      <c r="G31" s="13" t="s">
        <v>211</v>
      </c>
    </row>
    <row r="32" spans="1:7">
      <c r="A32" s="23">
        <v>2015</v>
      </c>
      <c r="B32" s="13" t="s">
        <v>1886</v>
      </c>
      <c r="C32" s="13" t="s">
        <v>1056</v>
      </c>
      <c r="D32" s="13" t="s">
        <v>5994</v>
      </c>
      <c r="E32" s="34">
        <v>200</v>
      </c>
      <c r="F32" s="13" t="s">
        <v>6406</v>
      </c>
      <c r="G32" s="13" t="s">
        <v>211</v>
      </c>
    </row>
    <row r="33" spans="1:7">
      <c r="A33" s="23">
        <v>2015</v>
      </c>
      <c r="B33" s="13" t="s">
        <v>1886</v>
      </c>
      <c r="C33" s="13" t="s">
        <v>1056</v>
      </c>
      <c r="D33" s="13" t="s">
        <v>6378</v>
      </c>
      <c r="E33" s="34">
        <v>500</v>
      </c>
      <c r="F33" s="13" t="s">
        <v>6406</v>
      </c>
      <c r="G33" s="13" t="s">
        <v>211</v>
      </c>
    </row>
    <row r="34" spans="1:7">
      <c r="A34" s="23">
        <v>2015</v>
      </c>
      <c r="B34" s="13" t="s">
        <v>1886</v>
      </c>
      <c r="C34" s="13" t="s">
        <v>1056</v>
      </c>
      <c r="D34" s="13" t="s">
        <v>5901</v>
      </c>
      <c r="E34" s="34">
        <v>300</v>
      </c>
      <c r="F34" s="13" t="s">
        <v>6406</v>
      </c>
      <c r="G34" s="13" t="s">
        <v>211</v>
      </c>
    </row>
    <row r="35" spans="1:7">
      <c r="A35" s="23">
        <v>2015</v>
      </c>
      <c r="B35" s="13" t="s">
        <v>1886</v>
      </c>
      <c r="C35" s="13" t="s">
        <v>1056</v>
      </c>
      <c r="D35" s="13" t="s">
        <v>1082</v>
      </c>
      <c r="E35" s="34">
        <v>500</v>
      </c>
      <c r="F35" s="13" t="s">
        <v>6406</v>
      </c>
      <c r="G35" s="13" t="s">
        <v>211</v>
      </c>
    </row>
    <row r="36" spans="1:7">
      <c r="A36" s="23">
        <v>2015</v>
      </c>
      <c r="B36" s="13" t="s">
        <v>1886</v>
      </c>
      <c r="C36" s="13" t="s">
        <v>1056</v>
      </c>
      <c r="D36" s="13" t="s">
        <v>6163</v>
      </c>
      <c r="E36" s="34">
        <v>300</v>
      </c>
      <c r="F36" s="13" t="s">
        <v>6406</v>
      </c>
      <c r="G36" s="13" t="s">
        <v>211</v>
      </c>
    </row>
    <row r="37" spans="1:7">
      <c r="A37" s="23">
        <v>2015</v>
      </c>
      <c r="B37" s="13" t="s">
        <v>1886</v>
      </c>
      <c r="C37" s="13" t="s">
        <v>1056</v>
      </c>
      <c r="D37" s="13" t="s">
        <v>6311</v>
      </c>
      <c r="E37" s="34">
        <v>200</v>
      </c>
      <c r="F37" s="13" t="s">
        <v>6406</v>
      </c>
      <c r="G37" s="13" t="s">
        <v>211</v>
      </c>
    </row>
    <row r="38" spans="1:7">
      <c r="A38" s="23">
        <v>2015</v>
      </c>
      <c r="B38" s="13" t="s">
        <v>1886</v>
      </c>
      <c r="C38" s="13" t="s">
        <v>1056</v>
      </c>
      <c r="D38" s="13" t="s">
        <v>6087</v>
      </c>
      <c r="E38" s="34">
        <v>200</v>
      </c>
      <c r="F38" s="13" t="s">
        <v>6406</v>
      </c>
      <c r="G38" s="13" t="s">
        <v>211</v>
      </c>
    </row>
    <row r="39" spans="1:7">
      <c r="A39" s="23">
        <v>2015</v>
      </c>
      <c r="B39" s="13" t="s">
        <v>1886</v>
      </c>
      <c r="C39" s="13" t="s">
        <v>1056</v>
      </c>
      <c r="D39" s="13" t="s">
        <v>6164</v>
      </c>
      <c r="E39" s="34">
        <v>50</v>
      </c>
      <c r="F39" s="13" t="s">
        <v>6406</v>
      </c>
      <c r="G39" s="13" t="s">
        <v>211</v>
      </c>
    </row>
    <row r="40" spans="1:7">
      <c r="A40" s="23">
        <v>2015</v>
      </c>
      <c r="B40" s="13" t="s">
        <v>1886</v>
      </c>
      <c r="C40" s="13" t="s">
        <v>1056</v>
      </c>
      <c r="D40" s="13" t="s">
        <v>6165</v>
      </c>
      <c r="E40" s="34">
        <v>400</v>
      </c>
      <c r="F40" s="13" t="s">
        <v>6406</v>
      </c>
      <c r="G40" s="13" t="s">
        <v>211</v>
      </c>
    </row>
    <row r="41" spans="1:7">
      <c r="A41" s="23">
        <v>2015</v>
      </c>
      <c r="B41" s="13" t="s">
        <v>1886</v>
      </c>
      <c r="C41" s="13" t="s">
        <v>1056</v>
      </c>
      <c r="D41" s="13" t="s">
        <v>5995</v>
      </c>
      <c r="E41" s="34">
        <v>100</v>
      </c>
      <c r="F41" s="13" t="s">
        <v>6406</v>
      </c>
      <c r="G41" s="13" t="s">
        <v>211</v>
      </c>
    </row>
    <row r="42" spans="1:7">
      <c r="A42" s="23">
        <v>2015</v>
      </c>
      <c r="B42" s="13" t="s">
        <v>1886</v>
      </c>
      <c r="C42" s="13" t="s">
        <v>1056</v>
      </c>
      <c r="D42" s="13" t="s">
        <v>6139</v>
      </c>
      <c r="E42" s="34">
        <v>200</v>
      </c>
      <c r="F42" s="13" t="s">
        <v>6406</v>
      </c>
      <c r="G42" s="13" t="s">
        <v>211</v>
      </c>
    </row>
    <row r="43" spans="1:7">
      <c r="A43" s="23">
        <v>2015</v>
      </c>
      <c r="B43" s="13" t="s">
        <v>1886</v>
      </c>
      <c r="C43" s="13" t="s">
        <v>1056</v>
      </c>
      <c r="D43" s="13" t="s">
        <v>5996</v>
      </c>
      <c r="E43" s="34">
        <v>1200</v>
      </c>
      <c r="F43" s="13" t="s">
        <v>6406</v>
      </c>
      <c r="G43" s="13" t="s">
        <v>211</v>
      </c>
    </row>
    <row r="44" spans="1:7">
      <c r="A44" s="23">
        <v>2015</v>
      </c>
      <c r="B44" s="13" t="s">
        <v>1886</v>
      </c>
      <c r="C44" s="13" t="s">
        <v>1056</v>
      </c>
      <c r="D44" s="13" t="s">
        <v>6166</v>
      </c>
      <c r="E44" s="34">
        <v>270</v>
      </c>
      <c r="F44" s="13" t="s">
        <v>6406</v>
      </c>
      <c r="G44" s="13" t="s">
        <v>211</v>
      </c>
    </row>
    <row r="45" spans="1:7">
      <c r="A45" s="23">
        <v>2015</v>
      </c>
      <c r="B45" s="13" t="s">
        <v>1886</v>
      </c>
      <c r="C45" s="13" t="s">
        <v>1056</v>
      </c>
      <c r="D45" s="13" t="s">
        <v>6407</v>
      </c>
      <c r="E45" s="34">
        <v>200</v>
      </c>
      <c r="F45" s="13" t="s">
        <v>6406</v>
      </c>
      <c r="G45" s="13" t="s">
        <v>211</v>
      </c>
    </row>
    <row r="46" spans="1:7">
      <c r="A46" s="23">
        <v>2015</v>
      </c>
      <c r="B46" s="13" t="s">
        <v>1886</v>
      </c>
      <c r="C46" s="13" t="s">
        <v>1056</v>
      </c>
      <c r="D46" s="13" t="s">
        <v>6535</v>
      </c>
      <c r="E46" s="34">
        <v>200</v>
      </c>
      <c r="F46" s="13" t="s">
        <v>6406</v>
      </c>
      <c r="G46" s="13" t="s">
        <v>211</v>
      </c>
    </row>
    <row r="47" spans="1:7">
      <c r="A47" s="23">
        <v>2015</v>
      </c>
      <c r="B47" s="13" t="s">
        <v>1886</v>
      </c>
      <c r="C47" s="13" t="s">
        <v>1056</v>
      </c>
      <c r="D47" s="13" t="s">
        <v>6167</v>
      </c>
      <c r="E47" s="34">
        <v>200</v>
      </c>
      <c r="F47" s="13" t="s">
        <v>6406</v>
      </c>
      <c r="G47" s="13" t="s">
        <v>211</v>
      </c>
    </row>
    <row r="48" spans="1:7">
      <c r="A48" s="23">
        <v>2015</v>
      </c>
      <c r="B48" s="13" t="s">
        <v>1886</v>
      </c>
      <c r="C48" s="13" t="s">
        <v>1056</v>
      </c>
      <c r="D48" s="13" t="s">
        <v>6267</v>
      </c>
      <c r="E48" s="34">
        <v>400</v>
      </c>
      <c r="F48" s="13" t="s">
        <v>6406</v>
      </c>
      <c r="G48" s="13" t="s">
        <v>211</v>
      </c>
    </row>
    <row r="49" spans="1:7">
      <c r="A49" s="23">
        <v>2015</v>
      </c>
      <c r="B49" s="13" t="s">
        <v>1886</v>
      </c>
      <c r="C49" s="13" t="s">
        <v>1056</v>
      </c>
      <c r="D49" s="13" t="s">
        <v>5997</v>
      </c>
      <c r="E49" s="34">
        <v>100</v>
      </c>
      <c r="F49" s="13" t="s">
        <v>6406</v>
      </c>
      <c r="G49" s="13" t="s">
        <v>211</v>
      </c>
    </row>
    <row r="50" spans="1:7">
      <c r="A50" s="23">
        <v>2015</v>
      </c>
      <c r="B50" s="13" t="s">
        <v>1886</v>
      </c>
      <c r="C50" s="13" t="s">
        <v>1056</v>
      </c>
      <c r="D50" s="13" t="s">
        <v>6088</v>
      </c>
      <c r="E50" s="34">
        <v>50</v>
      </c>
      <c r="F50" s="13" t="s">
        <v>6406</v>
      </c>
      <c r="G50" s="13" t="s">
        <v>211</v>
      </c>
    </row>
    <row r="51" spans="1:7">
      <c r="A51" s="23">
        <v>2015</v>
      </c>
      <c r="B51" s="13" t="s">
        <v>1886</v>
      </c>
      <c r="C51" s="13" t="s">
        <v>1056</v>
      </c>
      <c r="D51" s="13" t="s">
        <v>6408</v>
      </c>
      <c r="E51" s="34">
        <v>100</v>
      </c>
      <c r="F51" s="13" t="s">
        <v>6406</v>
      </c>
      <c r="G51" s="13" t="s">
        <v>211</v>
      </c>
    </row>
    <row r="52" spans="1:7">
      <c r="A52" s="23">
        <v>2015</v>
      </c>
      <c r="B52" s="13" t="s">
        <v>1886</v>
      </c>
      <c r="C52" s="13" t="s">
        <v>1056</v>
      </c>
      <c r="D52" s="13" t="s">
        <v>6168</v>
      </c>
      <c r="E52" s="34">
        <v>500</v>
      </c>
      <c r="F52" s="13" t="s">
        <v>6406</v>
      </c>
      <c r="G52" s="13" t="s">
        <v>211</v>
      </c>
    </row>
    <row r="53" spans="1:7">
      <c r="A53" s="23">
        <v>2015</v>
      </c>
      <c r="B53" s="13" t="s">
        <v>1886</v>
      </c>
      <c r="C53" s="13" t="s">
        <v>1056</v>
      </c>
      <c r="D53" s="13" t="s">
        <v>6379</v>
      </c>
      <c r="E53" s="34">
        <v>300</v>
      </c>
      <c r="F53" s="13" t="s">
        <v>6406</v>
      </c>
      <c r="G53" s="13" t="s">
        <v>211</v>
      </c>
    </row>
    <row r="54" spans="1:7">
      <c r="A54" s="23">
        <v>2015</v>
      </c>
      <c r="B54" s="13" t="s">
        <v>1886</v>
      </c>
      <c r="C54" s="13" t="s">
        <v>1056</v>
      </c>
      <c r="D54" s="13" t="s">
        <v>6312</v>
      </c>
      <c r="E54" s="34">
        <v>300</v>
      </c>
      <c r="F54" s="13" t="s">
        <v>6406</v>
      </c>
      <c r="G54" s="13" t="s">
        <v>211</v>
      </c>
    </row>
    <row r="55" spans="1:7">
      <c r="A55" s="23">
        <v>2015</v>
      </c>
      <c r="B55" s="13" t="s">
        <v>1886</v>
      </c>
      <c r="C55" s="13" t="s">
        <v>1056</v>
      </c>
      <c r="D55" s="13" t="s">
        <v>1057</v>
      </c>
      <c r="E55" s="34">
        <v>150</v>
      </c>
      <c r="F55" s="13" t="s">
        <v>6406</v>
      </c>
      <c r="G55" s="13" t="s">
        <v>211</v>
      </c>
    </row>
    <row r="56" spans="1:7">
      <c r="A56" s="23">
        <v>2015</v>
      </c>
      <c r="B56" s="13" t="s">
        <v>1886</v>
      </c>
      <c r="C56" s="13" t="s">
        <v>1056</v>
      </c>
      <c r="D56" s="13" t="s">
        <v>5998</v>
      </c>
      <c r="E56" s="34">
        <v>200</v>
      </c>
      <c r="F56" s="13" t="s">
        <v>6406</v>
      </c>
      <c r="G56" s="13" t="s">
        <v>211</v>
      </c>
    </row>
    <row r="57" spans="1:7">
      <c r="A57" s="23">
        <v>2015</v>
      </c>
      <c r="B57" s="13" t="s">
        <v>1886</v>
      </c>
      <c r="C57" s="13" t="s">
        <v>1056</v>
      </c>
      <c r="D57" s="13" t="s">
        <v>1083</v>
      </c>
      <c r="E57" s="34">
        <v>1200</v>
      </c>
      <c r="F57" s="13" t="s">
        <v>6406</v>
      </c>
      <c r="G57" s="13" t="s">
        <v>211</v>
      </c>
    </row>
    <row r="58" spans="1:7">
      <c r="A58" s="23">
        <v>2015</v>
      </c>
      <c r="B58" s="13" t="s">
        <v>1886</v>
      </c>
      <c r="C58" s="13" t="s">
        <v>1056</v>
      </c>
      <c r="D58" s="13" t="s">
        <v>5902</v>
      </c>
      <c r="E58" s="34">
        <v>100</v>
      </c>
      <c r="F58" s="13" t="s">
        <v>6406</v>
      </c>
      <c r="G58" s="13" t="s">
        <v>211</v>
      </c>
    </row>
    <row r="59" spans="1:7">
      <c r="A59" s="23">
        <v>2015</v>
      </c>
      <c r="B59" s="13" t="s">
        <v>1886</v>
      </c>
      <c r="C59" s="13" t="s">
        <v>1056</v>
      </c>
      <c r="D59" s="13" t="s">
        <v>6268</v>
      </c>
      <c r="E59" s="34">
        <v>200</v>
      </c>
      <c r="F59" s="13" t="s">
        <v>6406</v>
      </c>
      <c r="G59" s="13" t="s">
        <v>211</v>
      </c>
    </row>
    <row r="60" spans="1:7">
      <c r="A60" s="23">
        <v>2015</v>
      </c>
      <c r="B60" s="13" t="s">
        <v>1886</v>
      </c>
      <c r="C60" s="13" t="s">
        <v>1056</v>
      </c>
      <c r="D60" s="13" t="s">
        <v>5903</v>
      </c>
      <c r="E60" s="34">
        <v>300</v>
      </c>
      <c r="F60" s="13" t="s">
        <v>6406</v>
      </c>
      <c r="G60" s="13" t="s">
        <v>211</v>
      </c>
    </row>
    <row r="61" spans="1:7">
      <c r="A61" s="23">
        <v>2015</v>
      </c>
      <c r="B61" s="13" t="s">
        <v>1886</v>
      </c>
      <c r="C61" s="13" t="s">
        <v>1056</v>
      </c>
      <c r="D61" s="13" t="s">
        <v>6269</v>
      </c>
      <c r="E61" s="34">
        <v>200</v>
      </c>
      <c r="F61" s="13" t="s">
        <v>6406</v>
      </c>
      <c r="G61" s="13" t="s">
        <v>211</v>
      </c>
    </row>
    <row r="62" spans="1:7">
      <c r="A62" s="23">
        <v>2015</v>
      </c>
      <c r="B62" s="13" t="s">
        <v>1886</v>
      </c>
      <c r="C62" s="13" t="s">
        <v>1056</v>
      </c>
      <c r="D62" s="13" t="s">
        <v>5999</v>
      </c>
      <c r="E62" s="34">
        <v>100</v>
      </c>
      <c r="F62" s="13" t="s">
        <v>6406</v>
      </c>
      <c r="G62" s="13" t="s">
        <v>211</v>
      </c>
    </row>
    <row r="63" spans="1:7">
      <c r="A63" s="23">
        <v>2015</v>
      </c>
      <c r="B63" s="13" t="s">
        <v>1886</v>
      </c>
      <c r="C63" s="13" t="s">
        <v>1056</v>
      </c>
      <c r="D63" s="13" t="s">
        <v>6270</v>
      </c>
      <c r="E63" s="34">
        <v>100</v>
      </c>
      <c r="F63" s="13" t="s">
        <v>6406</v>
      </c>
      <c r="G63" s="13" t="s">
        <v>211</v>
      </c>
    </row>
    <row r="64" spans="1:7">
      <c r="A64" s="23">
        <v>2015</v>
      </c>
      <c r="B64" s="13" t="s">
        <v>1886</v>
      </c>
      <c r="C64" s="13" t="s">
        <v>1056</v>
      </c>
      <c r="D64" s="13" t="s">
        <v>6089</v>
      </c>
      <c r="E64" s="34">
        <v>100</v>
      </c>
      <c r="F64" s="13" t="s">
        <v>6406</v>
      </c>
      <c r="G64" s="13" t="s">
        <v>211</v>
      </c>
    </row>
    <row r="65" spans="1:7">
      <c r="A65" s="23">
        <v>2015</v>
      </c>
      <c r="B65" s="13" t="s">
        <v>1886</v>
      </c>
      <c r="C65" s="13" t="s">
        <v>1056</v>
      </c>
      <c r="D65" s="13" t="s">
        <v>6271</v>
      </c>
      <c r="E65" s="34">
        <v>200</v>
      </c>
      <c r="F65" s="13" t="s">
        <v>6406</v>
      </c>
      <c r="G65" s="13" t="s">
        <v>211</v>
      </c>
    </row>
    <row r="66" spans="1:7">
      <c r="A66" s="23">
        <v>2015</v>
      </c>
      <c r="B66" s="13" t="s">
        <v>1886</v>
      </c>
      <c r="C66" s="13" t="s">
        <v>1056</v>
      </c>
      <c r="D66" s="13" t="s">
        <v>6169</v>
      </c>
      <c r="E66" s="34">
        <v>200</v>
      </c>
      <c r="F66" s="13" t="s">
        <v>6406</v>
      </c>
      <c r="G66" s="13" t="s">
        <v>211</v>
      </c>
    </row>
    <row r="67" spans="1:7">
      <c r="A67" s="23">
        <v>2015</v>
      </c>
      <c r="B67" s="13" t="s">
        <v>1886</v>
      </c>
      <c r="C67" s="13" t="s">
        <v>1056</v>
      </c>
      <c r="D67" s="13" t="s">
        <v>5904</v>
      </c>
      <c r="E67" s="34">
        <v>100</v>
      </c>
      <c r="F67" s="13" t="s">
        <v>6406</v>
      </c>
      <c r="G67" s="13" t="s">
        <v>211</v>
      </c>
    </row>
    <row r="68" spans="1:7">
      <c r="A68" s="23">
        <v>2015</v>
      </c>
      <c r="B68" s="13" t="s">
        <v>1886</v>
      </c>
      <c r="C68" s="13" t="s">
        <v>1056</v>
      </c>
      <c r="D68" s="13" t="s">
        <v>6361</v>
      </c>
      <c r="E68" s="34">
        <v>50</v>
      </c>
      <c r="F68" s="13" t="s">
        <v>6406</v>
      </c>
      <c r="G68" s="13" t="s">
        <v>211</v>
      </c>
    </row>
    <row r="69" spans="1:7">
      <c r="A69" s="23">
        <v>2015</v>
      </c>
      <c r="B69" s="13" t="s">
        <v>1886</v>
      </c>
      <c r="C69" s="13" t="s">
        <v>1056</v>
      </c>
      <c r="D69" s="13" t="s">
        <v>6000</v>
      </c>
      <c r="E69" s="34">
        <v>100</v>
      </c>
      <c r="F69" s="13" t="s">
        <v>6406</v>
      </c>
      <c r="G69" s="13" t="s">
        <v>211</v>
      </c>
    </row>
    <row r="70" spans="1:7">
      <c r="A70" s="23">
        <v>2015</v>
      </c>
      <c r="B70" s="13" t="s">
        <v>1886</v>
      </c>
      <c r="C70" s="13" t="s">
        <v>1056</v>
      </c>
      <c r="D70" s="13" t="s">
        <v>6509</v>
      </c>
      <c r="E70" s="34">
        <v>300</v>
      </c>
      <c r="F70" s="13" t="s">
        <v>6406</v>
      </c>
      <c r="G70" s="13" t="s">
        <v>211</v>
      </c>
    </row>
    <row r="71" spans="1:7">
      <c r="A71" s="23">
        <v>2015</v>
      </c>
      <c r="B71" s="13" t="s">
        <v>1886</v>
      </c>
      <c r="C71" s="13" t="s">
        <v>1056</v>
      </c>
      <c r="D71" s="13" t="s">
        <v>6509</v>
      </c>
      <c r="E71" s="34">
        <v>300</v>
      </c>
      <c r="F71" s="13" t="s">
        <v>6406</v>
      </c>
      <c r="G71" s="13" t="s">
        <v>211</v>
      </c>
    </row>
    <row r="72" spans="1:7">
      <c r="A72" s="23">
        <v>2015</v>
      </c>
      <c r="B72" s="13" t="s">
        <v>1886</v>
      </c>
      <c r="C72" s="13" t="s">
        <v>1056</v>
      </c>
      <c r="D72" s="13" t="s">
        <v>6272</v>
      </c>
      <c r="E72" s="34">
        <v>300</v>
      </c>
      <c r="F72" s="13" t="s">
        <v>6406</v>
      </c>
      <c r="G72" s="13" t="s">
        <v>211</v>
      </c>
    </row>
    <row r="73" spans="1:7">
      <c r="A73" s="23">
        <v>2015</v>
      </c>
      <c r="B73" s="13" t="s">
        <v>1886</v>
      </c>
      <c r="C73" s="13" t="s">
        <v>1056</v>
      </c>
      <c r="D73" s="13" t="s">
        <v>6510</v>
      </c>
      <c r="E73" s="34">
        <v>400</v>
      </c>
      <c r="F73" s="13" t="s">
        <v>6406</v>
      </c>
      <c r="G73" s="13" t="s">
        <v>211</v>
      </c>
    </row>
    <row r="74" spans="1:7">
      <c r="A74" s="23">
        <v>2015</v>
      </c>
      <c r="B74" s="13" t="s">
        <v>1886</v>
      </c>
      <c r="C74" s="13" t="s">
        <v>1056</v>
      </c>
      <c r="D74" s="13" t="s">
        <v>6170</v>
      </c>
      <c r="E74" s="34">
        <v>300</v>
      </c>
      <c r="F74" s="13" t="s">
        <v>6406</v>
      </c>
      <c r="G74" s="13" t="s">
        <v>211</v>
      </c>
    </row>
    <row r="75" spans="1:7">
      <c r="A75" s="23">
        <v>2015</v>
      </c>
      <c r="B75" s="13" t="s">
        <v>1886</v>
      </c>
      <c r="C75" s="13" t="s">
        <v>1056</v>
      </c>
      <c r="D75" s="13" t="s">
        <v>6171</v>
      </c>
      <c r="E75" s="34">
        <v>400</v>
      </c>
      <c r="F75" s="13" t="s">
        <v>6406</v>
      </c>
      <c r="G75" s="13" t="s">
        <v>211</v>
      </c>
    </row>
    <row r="76" spans="1:7">
      <c r="A76" s="23">
        <v>2015</v>
      </c>
      <c r="B76" s="13" t="s">
        <v>1886</v>
      </c>
      <c r="C76" s="13" t="s">
        <v>1056</v>
      </c>
      <c r="D76" s="13" t="s">
        <v>6090</v>
      </c>
      <c r="E76" s="34">
        <v>100</v>
      </c>
      <c r="F76" s="13" t="s">
        <v>6406</v>
      </c>
      <c r="G76" s="13" t="s">
        <v>211</v>
      </c>
    </row>
    <row r="77" spans="1:7">
      <c r="A77" s="23">
        <v>2015</v>
      </c>
      <c r="B77" s="13" t="s">
        <v>1886</v>
      </c>
      <c r="C77" s="13" t="s">
        <v>1056</v>
      </c>
      <c r="D77" s="13" t="s">
        <v>6172</v>
      </c>
      <c r="E77" s="34">
        <v>600</v>
      </c>
      <c r="F77" s="13" t="s">
        <v>6406</v>
      </c>
      <c r="G77" s="13" t="s">
        <v>211</v>
      </c>
    </row>
    <row r="78" spans="1:7">
      <c r="A78" s="23">
        <v>2015</v>
      </c>
      <c r="B78" s="13" t="s">
        <v>1886</v>
      </c>
      <c r="C78" s="13" t="s">
        <v>1056</v>
      </c>
      <c r="D78" s="13" t="s">
        <v>6520</v>
      </c>
      <c r="E78" s="34">
        <v>100</v>
      </c>
      <c r="F78" s="13" t="s">
        <v>6406</v>
      </c>
      <c r="G78" s="13" t="s">
        <v>211</v>
      </c>
    </row>
    <row r="79" spans="1:7">
      <c r="A79" s="23">
        <v>2015</v>
      </c>
      <c r="B79" s="13" t="s">
        <v>1886</v>
      </c>
      <c r="C79" s="13" t="s">
        <v>1056</v>
      </c>
      <c r="D79" s="13" t="s">
        <v>6522</v>
      </c>
      <c r="E79" s="34">
        <v>500</v>
      </c>
      <c r="F79" s="13" t="s">
        <v>6406</v>
      </c>
      <c r="G79" s="13" t="s">
        <v>211</v>
      </c>
    </row>
    <row r="80" spans="1:7">
      <c r="A80" s="23">
        <v>2015</v>
      </c>
      <c r="B80" s="13" t="s">
        <v>1886</v>
      </c>
      <c r="C80" s="13" t="s">
        <v>1056</v>
      </c>
      <c r="D80" s="13" t="s">
        <v>6523</v>
      </c>
      <c r="E80" s="34">
        <v>300</v>
      </c>
      <c r="F80" s="13" t="s">
        <v>6406</v>
      </c>
      <c r="G80" s="13" t="s">
        <v>211</v>
      </c>
    </row>
    <row r="81" spans="1:7">
      <c r="A81" s="23">
        <v>2015</v>
      </c>
      <c r="B81" s="13" t="s">
        <v>1886</v>
      </c>
      <c r="C81" s="13" t="s">
        <v>1056</v>
      </c>
      <c r="D81" s="13" t="s">
        <v>6173</v>
      </c>
      <c r="E81" s="34">
        <v>500</v>
      </c>
      <c r="F81" s="13" t="s">
        <v>6406</v>
      </c>
      <c r="G81" s="13" t="s">
        <v>211</v>
      </c>
    </row>
    <row r="82" spans="1:7">
      <c r="A82" s="23">
        <v>2015</v>
      </c>
      <c r="B82" s="13" t="s">
        <v>1886</v>
      </c>
      <c r="C82" s="13" t="s">
        <v>1056</v>
      </c>
      <c r="D82" s="13" t="s">
        <v>6001</v>
      </c>
      <c r="E82" s="34">
        <v>200</v>
      </c>
      <c r="F82" s="13" t="s">
        <v>6406</v>
      </c>
      <c r="G82" s="13" t="s">
        <v>211</v>
      </c>
    </row>
    <row r="83" spans="1:7">
      <c r="A83" s="23">
        <v>2015</v>
      </c>
      <c r="B83" s="13" t="s">
        <v>1886</v>
      </c>
      <c r="C83" s="13" t="s">
        <v>1056</v>
      </c>
      <c r="D83" s="13" t="s">
        <v>1084</v>
      </c>
      <c r="E83" s="34">
        <v>300</v>
      </c>
      <c r="F83" s="13" t="s">
        <v>6406</v>
      </c>
      <c r="G83" s="13" t="s">
        <v>211</v>
      </c>
    </row>
    <row r="84" spans="1:7">
      <c r="A84" s="23">
        <v>2015</v>
      </c>
      <c r="B84" s="13" t="s">
        <v>1886</v>
      </c>
      <c r="C84" s="13" t="s">
        <v>1056</v>
      </c>
      <c r="D84" s="13" t="s">
        <v>5905</v>
      </c>
      <c r="E84" s="34">
        <v>200</v>
      </c>
      <c r="F84" s="13" t="s">
        <v>6406</v>
      </c>
      <c r="G84" s="13" t="s">
        <v>211</v>
      </c>
    </row>
    <row r="85" spans="1:7">
      <c r="A85" s="23">
        <v>2015</v>
      </c>
      <c r="B85" s="13" t="s">
        <v>1886</v>
      </c>
      <c r="C85" s="13" t="s">
        <v>1056</v>
      </c>
      <c r="D85" s="13" t="s">
        <v>6174</v>
      </c>
      <c r="E85" s="34">
        <v>400</v>
      </c>
      <c r="F85" s="13" t="s">
        <v>6406</v>
      </c>
      <c r="G85" s="13" t="s">
        <v>211</v>
      </c>
    </row>
    <row r="86" spans="1:7">
      <c r="A86" s="23">
        <v>2015</v>
      </c>
      <c r="B86" s="13" t="s">
        <v>1886</v>
      </c>
      <c r="C86" s="13" t="s">
        <v>1056</v>
      </c>
      <c r="D86" s="13" t="s">
        <v>5906</v>
      </c>
      <c r="E86" s="34">
        <v>100</v>
      </c>
      <c r="F86" s="13" t="s">
        <v>6406</v>
      </c>
      <c r="G86" s="13" t="s">
        <v>211</v>
      </c>
    </row>
    <row r="87" spans="1:7">
      <c r="A87" s="23">
        <v>2015</v>
      </c>
      <c r="B87" s="13" t="s">
        <v>1886</v>
      </c>
      <c r="C87" s="13" t="s">
        <v>1056</v>
      </c>
      <c r="D87" s="13" t="s">
        <v>6175</v>
      </c>
      <c r="E87" s="34">
        <v>300</v>
      </c>
      <c r="F87" s="13" t="s">
        <v>6406</v>
      </c>
      <c r="G87" s="13" t="s">
        <v>211</v>
      </c>
    </row>
    <row r="88" spans="1:7">
      <c r="A88" s="23">
        <v>2015</v>
      </c>
      <c r="B88" s="13" t="s">
        <v>1886</v>
      </c>
      <c r="C88" s="13" t="s">
        <v>1056</v>
      </c>
      <c r="D88" s="13" t="s">
        <v>6176</v>
      </c>
      <c r="E88" s="34">
        <v>400</v>
      </c>
      <c r="F88" s="13" t="s">
        <v>6406</v>
      </c>
      <c r="G88" s="13" t="s">
        <v>211</v>
      </c>
    </row>
    <row r="89" spans="1:7">
      <c r="A89" s="23">
        <v>2015</v>
      </c>
      <c r="B89" s="13" t="s">
        <v>1886</v>
      </c>
      <c r="C89" s="13" t="s">
        <v>1056</v>
      </c>
      <c r="D89" s="13" t="s">
        <v>5907</v>
      </c>
      <c r="E89" s="34">
        <v>400</v>
      </c>
      <c r="F89" s="13" t="s">
        <v>6406</v>
      </c>
      <c r="G89" s="13" t="s">
        <v>211</v>
      </c>
    </row>
    <row r="90" spans="1:7">
      <c r="A90" s="23">
        <v>2015</v>
      </c>
      <c r="B90" s="13" t="s">
        <v>1886</v>
      </c>
      <c r="C90" s="13" t="s">
        <v>1056</v>
      </c>
      <c r="D90" s="13" t="s">
        <v>6362</v>
      </c>
      <c r="E90" s="34">
        <v>300</v>
      </c>
      <c r="F90" s="13" t="s">
        <v>6406</v>
      </c>
      <c r="G90" s="13" t="s">
        <v>211</v>
      </c>
    </row>
    <row r="91" spans="1:7">
      <c r="A91" s="23">
        <v>2015</v>
      </c>
      <c r="B91" s="13" t="s">
        <v>1886</v>
      </c>
      <c r="C91" s="13" t="s">
        <v>1056</v>
      </c>
      <c r="D91" s="13" t="s">
        <v>5908</v>
      </c>
      <c r="E91" s="34">
        <v>200</v>
      </c>
      <c r="F91" s="13" t="s">
        <v>6406</v>
      </c>
      <c r="G91" s="13" t="s">
        <v>211</v>
      </c>
    </row>
    <row r="92" spans="1:7">
      <c r="A92" s="23">
        <v>2015</v>
      </c>
      <c r="B92" s="13" t="s">
        <v>1886</v>
      </c>
      <c r="C92" s="13" t="s">
        <v>1056</v>
      </c>
      <c r="D92" s="13" t="s">
        <v>6409</v>
      </c>
      <c r="E92" s="34">
        <v>300</v>
      </c>
      <c r="F92" s="13" t="s">
        <v>6406</v>
      </c>
      <c r="G92" s="13" t="s">
        <v>211</v>
      </c>
    </row>
    <row r="93" spans="1:7">
      <c r="A93" s="23">
        <v>2015</v>
      </c>
      <c r="B93" s="13" t="s">
        <v>1886</v>
      </c>
      <c r="C93" s="13" t="s">
        <v>1056</v>
      </c>
      <c r="D93" s="13" t="s">
        <v>5909</v>
      </c>
      <c r="E93" s="34">
        <v>100</v>
      </c>
      <c r="F93" s="13" t="s">
        <v>6406</v>
      </c>
      <c r="G93" s="13" t="s">
        <v>211</v>
      </c>
    </row>
    <row r="94" spans="1:7">
      <c r="A94" s="23">
        <v>2015</v>
      </c>
      <c r="B94" s="13" t="s">
        <v>1886</v>
      </c>
      <c r="C94" s="13" t="s">
        <v>1064</v>
      </c>
      <c r="D94" s="13" t="s">
        <v>6410</v>
      </c>
      <c r="E94" s="34">
        <v>100</v>
      </c>
      <c r="F94" s="13" t="s">
        <v>6406</v>
      </c>
      <c r="G94" s="13" t="s">
        <v>211</v>
      </c>
    </row>
    <row r="95" spans="1:7">
      <c r="A95" s="23">
        <v>2015</v>
      </c>
      <c r="B95" s="13" t="s">
        <v>1886</v>
      </c>
      <c r="C95" s="13" t="s">
        <v>1064</v>
      </c>
      <c r="D95" s="13" t="s">
        <v>6411</v>
      </c>
      <c r="E95" s="34">
        <v>100</v>
      </c>
      <c r="F95" s="13" t="s">
        <v>6406</v>
      </c>
      <c r="G95" s="13" t="s">
        <v>211</v>
      </c>
    </row>
    <row r="96" spans="1:7">
      <c r="A96" s="23">
        <v>2015</v>
      </c>
      <c r="B96" s="13" t="s">
        <v>1886</v>
      </c>
      <c r="C96" s="13" t="s">
        <v>1064</v>
      </c>
      <c r="D96" s="13" t="s">
        <v>6412</v>
      </c>
      <c r="E96" s="34">
        <v>100</v>
      </c>
      <c r="F96" s="13" t="s">
        <v>6406</v>
      </c>
      <c r="G96" s="13" t="s">
        <v>211</v>
      </c>
    </row>
    <row r="97" spans="1:7">
      <c r="A97" s="23">
        <v>2015</v>
      </c>
      <c r="B97" s="13" t="s">
        <v>1886</v>
      </c>
      <c r="C97" s="13" t="s">
        <v>1064</v>
      </c>
      <c r="D97" s="13" t="s">
        <v>6413</v>
      </c>
      <c r="E97" s="34">
        <v>100</v>
      </c>
      <c r="F97" s="13" t="s">
        <v>6406</v>
      </c>
      <c r="G97" s="13" t="s">
        <v>211</v>
      </c>
    </row>
    <row r="98" spans="1:7">
      <c r="A98" s="23">
        <v>2015</v>
      </c>
      <c r="B98" s="13" t="s">
        <v>1886</v>
      </c>
      <c r="C98" s="13" t="s">
        <v>1064</v>
      </c>
      <c r="D98" s="13" t="s">
        <v>6414</v>
      </c>
      <c r="E98" s="34">
        <v>300</v>
      </c>
      <c r="F98" s="13" t="s">
        <v>6406</v>
      </c>
      <c r="G98" s="13" t="s">
        <v>211</v>
      </c>
    </row>
    <row r="99" spans="1:7">
      <c r="A99" s="23">
        <v>2015</v>
      </c>
      <c r="B99" s="13" t="s">
        <v>1886</v>
      </c>
      <c r="C99" s="13" t="s">
        <v>1064</v>
      </c>
      <c r="D99" s="13" t="s">
        <v>6415</v>
      </c>
      <c r="E99" s="34">
        <v>300</v>
      </c>
      <c r="F99" s="13" t="s">
        <v>6406</v>
      </c>
      <c r="G99" s="13" t="s">
        <v>211</v>
      </c>
    </row>
    <row r="100" spans="1:7">
      <c r="A100" s="23">
        <v>2015</v>
      </c>
      <c r="B100" s="13" t="s">
        <v>1886</v>
      </c>
      <c r="C100" s="13" t="s">
        <v>1064</v>
      </c>
      <c r="D100" s="13" t="s">
        <v>6416</v>
      </c>
      <c r="E100" s="34">
        <v>300</v>
      </c>
      <c r="F100" s="13" t="s">
        <v>6406</v>
      </c>
      <c r="G100" s="13" t="s">
        <v>211</v>
      </c>
    </row>
    <row r="101" spans="1:7">
      <c r="A101" s="23">
        <v>2015</v>
      </c>
      <c r="B101" s="13" t="s">
        <v>1886</v>
      </c>
      <c r="C101" s="13" t="s">
        <v>1064</v>
      </c>
      <c r="D101" s="13" t="s">
        <v>6417</v>
      </c>
      <c r="E101" s="34">
        <v>150</v>
      </c>
      <c r="F101" s="13" t="s">
        <v>6406</v>
      </c>
      <c r="G101" s="13" t="s">
        <v>211</v>
      </c>
    </row>
    <row r="102" spans="1:7">
      <c r="A102" s="23">
        <v>2015</v>
      </c>
      <c r="B102" s="13" t="s">
        <v>1886</v>
      </c>
      <c r="C102" s="13" t="s">
        <v>1064</v>
      </c>
      <c r="D102" s="13" t="s">
        <v>6418</v>
      </c>
      <c r="E102" s="34">
        <v>150</v>
      </c>
      <c r="F102" s="13" t="s">
        <v>6406</v>
      </c>
      <c r="G102" s="13" t="s">
        <v>211</v>
      </c>
    </row>
    <row r="103" spans="1:7">
      <c r="A103" s="23">
        <v>2015</v>
      </c>
      <c r="B103" s="13" t="s">
        <v>1886</v>
      </c>
      <c r="C103" s="13" t="s">
        <v>1064</v>
      </c>
      <c r="D103" s="13" t="s">
        <v>6419</v>
      </c>
      <c r="E103" s="34">
        <v>50</v>
      </c>
      <c r="F103" s="13" t="s">
        <v>6406</v>
      </c>
      <c r="G103" s="13" t="s">
        <v>211</v>
      </c>
    </row>
    <row r="104" spans="1:7">
      <c r="A104" s="23">
        <v>2015</v>
      </c>
      <c r="B104" s="13" t="s">
        <v>1886</v>
      </c>
      <c r="C104" s="13" t="s">
        <v>1064</v>
      </c>
      <c r="D104" s="13" t="s">
        <v>6420</v>
      </c>
      <c r="E104" s="34">
        <v>50</v>
      </c>
      <c r="F104" s="13" t="s">
        <v>6406</v>
      </c>
      <c r="G104" s="13" t="s">
        <v>211</v>
      </c>
    </row>
    <row r="105" spans="1:7">
      <c r="A105" s="23">
        <v>2015</v>
      </c>
      <c r="B105" s="13" t="s">
        <v>1886</v>
      </c>
      <c r="C105" s="13" t="s">
        <v>1064</v>
      </c>
      <c r="D105" s="13" t="s">
        <v>6421</v>
      </c>
      <c r="E105" s="34">
        <v>150</v>
      </c>
      <c r="F105" s="13" t="s">
        <v>6406</v>
      </c>
      <c r="G105" s="13" t="s">
        <v>211</v>
      </c>
    </row>
    <row r="106" spans="1:7">
      <c r="A106" s="23">
        <v>2015</v>
      </c>
      <c r="B106" s="13" t="s">
        <v>1886</v>
      </c>
      <c r="C106" s="13" t="s">
        <v>1064</v>
      </c>
      <c r="D106" s="13" t="s">
        <v>6422</v>
      </c>
      <c r="E106" s="34">
        <v>150</v>
      </c>
      <c r="F106" s="13" t="s">
        <v>6406</v>
      </c>
      <c r="G106" s="13" t="s">
        <v>211</v>
      </c>
    </row>
    <row r="107" spans="1:7">
      <c r="A107" s="23">
        <v>2015</v>
      </c>
      <c r="B107" s="13" t="s">
        <v>1886</v>
      </c>
      <c r="C107" s="13" t="s">
        <v>1064</v>
      </c>
      <c r="D107" s="13" t="s">
        <v>6423</v>
      </c>
      <c r="E107" s="34">
        <v>150</v>
      </c>
      <c r="F107" s="13" t="s">
        <v>6406</v>
      </c>
      <c r="G107" s="13" t="s">
        <v>211</v>
      </c>
    </row>
    <row r="108" spans="1:7">
      <c r="A108" s="23">
        <v>2015</v>
      </c>
      <c r="B108" s="13" t="s">
        <v>1886</v>
      </c>
      <c r="C108" s="13" t="s">
        <v>1064</v>
      </c>
      <c r="D108" s="13" t="s">
        <v>6424</v>
      </c>
      <c r="E108" s="34">
        <v>150</v>
      </c>
      <c r="F108" s="13" t="s">
        <v>6406</v>
      </c>
      <c r="G108" s="13" t="s">
        <v>211</v>
      </c>
    </row>
    <row r="109" spans="1:7">
      <c r="A109" s="23">
        <v>2015</v>
      </c>
      <c r="B109" s="13" t="s">
        <v>1886</v>
      </c>
      <c r="C109" s="13" t="s">
        <v>1064</v>
      </c>
      <c r="D109" s="13" t="s">
        <v>6425</v>
      </c>
      <c r="E109" s="34">
        <v>150</v>
      </c>
      <c r="F109" s="13" t="s">
        <v>6406</v>
      </c>
      <c r="G109" s="13" t="s">
        <v>211</v>
      </c>
    </row>
    <row r="110" spans="1:7">
      <c r="A110" s="23">
        <v>2015</v>
      </c>
      <c r="B110" s="13" t="s">
        <v>1886</v>
      </c>
      <c r="C110" s="13" t="s">
        <v>1064</v>
      </c>
      <c r="D110" s="13" t="s">
        <v>6426</v>
      </c>
      <c r="E110" s="34">
        <v>150</v>
      </c>
      <c r="F110" s="13" t="s">
        <v>6406</v>
      </c>
      <c r="G110" s="13" t="s">
        <v>211</v>
      </c>
    </row>
    <row r="111" spans="1:7">
      <c r="A111" s="23">
        <v>2015</v>
      </c>
      <c r="B111" s="13" t="s">
        <v>1886</v>
      </c>
      <c r="C111" s="13" t="s">
        <v>1064</v>
      </c>
      <c r="D111" s="13" t="s">
        <v>6427</v>
      </c>
      <c r="E111" s="34">
        <v>50</v>
      </c>
      <c r="F111" s="13" t="s">
        <v>6406</v>
      </c>
      <c r="G111" s="13" t="s">
        <v>211</v>
      </c>
    </row>
    <row r="112" spans="1:7">
      <c r="A112" s="23">
        <v>2015</v>
      </c>
      <c r="B112" s="13" t="s">
        <v>1886</v>
      </c>
      <c r="C112" s="13" t="s">
        <v>1064</v>
      </c>
      <c r="D112" s="13" t="s">
        <v>6428</v>
      </c>
      <c r="E112" s="34">
        <v>70</v>
      </c>
      <c r="F112" s="13" t="s">
        <v>6406</v>
      </c>
      <c r="G112" s="13" t="s">
        <v>211</v>
      </c>
    </row>
    <row r="113" spans="1:7">
      <c r="A113" s="23">
        <v>2015</v>
      </c>
      <c r="B113" s="13" t="s">
        <v>1886</v>
      </c>
      <c r="C113" s="13" t="s">
        <v>1064</v>
      </c>
      <c r="D113" s="13" t="s">
        <v>6429</v>
      </c>
      <c r="E113" s="34">
        <v>50</v>
      </c>
      <c r="F113" s="13" t="s">
        <v>6406</v>
      </c>
      <c r="G113" s="13" t="s">
        <v>211</v>
      </c>
    </row>
    <row r="114" spans="1:7">
      <c r="A114" s="23">
        <v>2015</v>
      </c>
      <c r="B114" s="13" t="s">
        <v>1886</v>
      </c>
      <c r="C114" s="13" t="s">
        <v>1064</v>
      </c>
      <c r="D114" s="13" t="s">
        <v>6430</v>
      </c>
      <c r="E114" s="34">
        <v>300</v>
      </c>
      <c r="F114" s="13" t="s">
        <v>6406</v>
      </c>
      <c r="G114" s="13" t="s">
        <v>211</v>
      </c>
    </row>
    <row r="115" spans="1:7">
      <c r="A115" s="23">
        <v>2015</v>
      </c>
      <c r="B115" s="13" t="s">
        <v>1886</v>
      </c>
      <c r="C115" s="13" t="s">
        <v>1064</v>
      </c>
      <c r="D115" s="13" t="s">
        <v>6431</v>
      </c>
      <c r="E115" s="34">
        <v>100</v>
      </c>
      <c r="F115" s="13" t="s">
        <v>6406</v>
      </c>
      <c r="G115" s="13" t="s">
        <v>211</v>
      </c>
    </row>
    <row r="116" spans="1:7">
      <c r="A116" s="23">
        <v>2015</v>
      </c>
      <c r="B116" s="13" t="s">
        <v>1886</v>
      </c>
      <c r="C116" s="13" t="s">
        <v>1064</v>
      </c>
      <c r="D116" s="13" t="s">
        <v>6432</v>
      </c>
      <c r="E116" s="34">
        <v>50</v>
      </c>
      <c r="F116" s="13" t="s">
        <v>6406</v>
      </c>
      <c r="G116" s="13" t="s">
        <v>211</v>
      </c>
    </row>
    <row r="117" spans="1:7">
      <c r="A117" s="23">
        <v>2015</v>
      </c>
      <c r="B117" s="13" t="s">
        <v>1886</v>
      </c>
      <c r="C117" s="13" t="s">
        <v>1064</v>
      </c>
      <c r="D117" s="13" t="s">
        <v>6433</v>
      </c>
      <c r="E117" s="34">
        <v>50</v>
      </c>
      <c r="F117" s="13" t="s">
        <v>6406</v>
      </c>
      <c r="G117" s="13" t="s">
        <v>211</v>
      </c>
    </row>
    <row r="118" spans="1:7">
      <c r="A118" s="23">
        <v>2015</v>
      </c>
      <c r="B118" s="13" t="s">
        <v>1886</v>
      </c>
      <c r="C118" s="13" t="s">
        <v>1064</v>
      </c>
      <c r="D118" s="13" t="s">
        <v>6434</v>
      </c>
      <c r="E118" s="34">
        <v>300</v>
      </c>
      <c r="F118" s="13" t="s">
        <v>6406</v>
      </c>
      <c r="G118" s="13" t="s">
        <v>211</v>
      </c>
    </row>
    <row r="119" spans="1:7">
      <c r="A119" s="23">
        <v>2015</v>
      </c>
      <c r="B119" s="13" t="s">
        <v>1886</v>
      </c>
      <c r="C119" s="13" t="s">
        <v>1064</v>
      </c>
      <c r="D119" s="13" t="s">
        <v>6435</v>
      </c>
      <c r="E119" s="34">
        <v>300</v>
      </c>
      <c r="F119" s="13" t="s">
        <v>6406</v>
      </c>
      <c r="G119" s="13" t="s">
        <v>211</v>
      </c>
    </row>
    <row r="120" spans="1:7">
      <c r="A120" s="23">
        <v>2015</v>
      </c>
      <c r="B120" s="13" t="s">
        <v>1886</v>
      </c>
      <c r="C120" s="13" t="s">
        <v>1064</v>
      </c>
      <c r="D120" s="13" t="s">
        <v>6436</v>
      </c>
      <c r="E120" s="34">
        <v>50</v>
      </c>
      <c r="F120" s="13" t="s">
        <v>6406</v>
      </c>
      <c r="G120" s="13" t="s">
        <v>211</v>
      </c>
    </row>
    <row r="121" spans="1:7">
      <c r="A121" s="23">
        <v>2015</v>
      </c>
      <c r="B121" s="13" t="s">
        <v>1886</v>
      </c>
      <c r="C121" s="13" t="s">
        <v>1064</v>
      </c>
      <c r="D121" s="13" t="s">
        <v>6437</v>
      </c>
      <c r="E121" s="34">
        <v>50</v>
      </c>
      <c r="F121" s="13" t="s">
        <v>6406</v>
      </c>
      <c r="G121" s="13" t="s">
        <v>211</v>
      </c>
    </row>
    <row r="122" spans="1:7">
      <c r="A122" s="23">
        <v>2015</v>
      </c>
      <c r="B122" s="13" t="s">
        <v>1886</v>
      </c>
      <c r="C122" s="13" t="s">
        <v>1064</v>
      </c>
      <c r="D122" s="13" t="s">
        <v>6438</v>
      </c>
      <c r="E122" s="34">
        <v>50</v>
      </c>
      <c r="F122" s="13" t="s">
        <v>6406</v>
      </c>
      <c r="G122" s="13" t="s">
        <v>211</v>
      </c>
    </row>
    <row r="123" spans="1:7">
      <c r="A123" s="23">
        <v>2015</v>
      </c>
      <c r="B123" s="13" t="s">
        <v>1886</v>
      </c>
      <c r="C123" s="13" t="s">
        <v>1064</v>
      </c>
      <c r="D123" s="13" t="s">
        <v>6439</v>
      </c>
      <c r="E123" s="34">
        <v>50</v>
      </c>
      <c r="F123" s="13" t="s">
        <v>6406</v>
      </c>
      <c r="G123" s="13" t="s">
        <v>211</v>
      </c>
    </row>
    <row r="124" spans="1:7">
      <c r="A124" s="23">
        <v>2015</v>
      </c>
      <c r="B124" s="13" t="s">
        <v>1886</v>
      </c>
      <c r="C124" s="13" t="s">
        <v>1064</v>
      </c>
      <c r="D124" s="13" t="s">
        <v>6440</v>
      </c>
      <c r="E124" s="34">
        <v>250</v>
      </c>
      <c r="F124" s="13" t="s">
        <v>6406</v>
      </c>
      <c r="G124" s="13" t="s">
        <v>211</v>
      </c>
    </row>
    <row r="125" spans="1:7">
      <c r="A125" s="23">
        <v>2015</v>
      </c>
      <c r="B125" s="13" t="s">
        <v>1886</v>
      </c>
      <c r="C125" s="13" t="s">
        <v>1064</v>
      </c>
      <c r="D125" s="13" t="s">
        <v>6441</v>
      </c>
      <c r="E125" s="34">
        <v>250</v>
      </c>
      <c r="F125" s="13" t="s">
        <v>6406</v>
      </c>
      <c r="G125" s="13" t="s">
        <v>211</v>
      </c>
    </row>
    <row r="126" spans="1:7">
      <c r="A126" s="23">
        <v>2015</v>
      </c>
      <c r="B126" s="13" t="s">
        <v>1886</v>
      </c>
      <c r="C126" s="13" t="s">
        <v>1064</v>
      </c>
      <c r="D126" s="13" t="s">
        <v>1085</v>
      </c>
      <c r="E126" s="34">
        <v>125875</v>
      </c>
      <c r="F126" s="13" t="s">
        <v>6406</v>
      </c>
      <c r="G126" s="13" t="s">
        <v>211</v>
      </c>
    </row>
    <row r="127" spans="1:7">
      <c r="A127" s="23">
        <v>2015</v>
      </c>
      <c r="B127" s="13" t="s">
        <v>1886</v>
      </c>
      <c r="C127" s="13" t="s">
        <v>1064</v>
      </c>
      <c r="D127" s="13" t="s">
        <v>1086</v>
      </c>
      <c r="E127" s="34">
        <v>125875</v>
      </c>
      <c r="F127" s="13" t="s">
        <v>6406</v>
      </c>
      <c r="G127" s="13" t="s">
        <v>211</v>
      </c>
    </row>
    <row r="128" spans="1:7">
      <c r="A128" s="23">
        <v>2015</v>
      </c>
      <c r="B128" s="13" t="s">
        <v>1886</v>
      </c>
      <c r="C128" s="13" t="s">
        <v>1064</v>
      </c>
      <c r="D128" s="13" t="s">
        <v>1087</v>
      </c>
      <c r="E128" s="34">
        <v>125875</v>
      </c>
      <c r="F128" s="13" t="s">
        <v>6406</v>
      </c>
      <c r="G128" s="13" t="s">
        <v>211</v>
      </c>
    </row>
    <row r="129" spans="1:7">
      <c r="A129" s="23">
        <v>2015</v>
      </c>
      <c r="B129" s="13" t="s">
        <v>1886</v>
      </c>
      <c r="C129" s="13" t="s">
        <v>1064</v>
      </c>
      <c r="D129" s="13" t="s">
        <v>1088</v>
      </c>
      <c r="E129" s="34">
        <v>125875</v>
      </c>
      <c r="F129" s="13" t="s">
        <v>6406</v>
      </c>
      <c r="G129" s="13" t="s">
        <v>211</v>
      </c>
    </row>
    <row r="130" spans="1:7">
      <c r="A130" s="23">
        <v>2015</v>
      </c>
      <c r="B130" s="13" t="s">
        <v>1886</v>
      </c>
      <c r="C130" s="13" t="s">
        <v>1064</v>
      </c>
      <c r="D130" s="13" t="s">
        <v>6442</v>
      </c>
      <c r="E130" s="34">
        <v>250</v>
      </c>
      <c r="F130" s="13" t="s">
        <v>6406</v>
      </c>
      <c r="G130" s="13" t="s">
        <v>211</v>
      </c>
    </row>
    <row r="131" spans="1:7">
      <c r="A131" s="23">
        <v>2015</v>
      </c>
      <c r="B131" s="13" t="s">
        <v>1886</v>
      </c>
      <c r="C131" s="13" t="s">
        <v>1064</v>
      </c>
      <c r="D131" s="13" t="s">
        <v>6443</v>
      </c>
      <c r="E131" s="34">
        <v>250</v>
      </c>
      <c r="F131" s="13" t="s">
        <v>6406</v>
      </c>
      <c r="G131" s="13" t="s">
        <v>211</v>
      </c>
    </row>
    <row r="132" spans="1:7">
      <c r="A132" s="23">
        <v>2015</v>
      </c>
      <c r="B132" s="13" t="s">
        <v>1886</v>
      </c>
      <c r="C132" s="13" t="s">
        <v>1064</v>
      </c>
      <c r="D132" s="13" t="s">
        <v>6444</v>
      </c>
      <c r="E132" s="34">
        <v>300</v>
      </c>
      <c r="F132" s="13" t="s">
        <v>6406</v>
      </c>
      <c r="G132" s="13" t="s">
        <v>211</v>
      </c>
    </row>
    <row r="133" spans="1:7">
      <c r="A133" s="23">
        <v>2015</v>
      </c>
      <c r="B133" s="13" t="s">
        <v>1886</v>
      </c>
      <c r="C133" s="13" t="s">
        <v>1064</v>
      </c>
      <c r="D133" s="13" t="s">
        <v>6445</v>
      </c>
      <c r="E133" s="34">
        <v>300</v>
      </c>
      <c r="F133" s="13" t="s">
        <v>6406</v>
      </c>
      <c r="G133" s="13" t="s">
        <v>211</v>
      </c>
    </row>
    <row r="134" spans="1:7">
      <c r="A134" s="23">
        <v>2015</v>
      </c>
      <c r="B134" s="13" t="s">
        <v>1886</v>
      </c>
      <c r="C134" s="13" t="s">
        <v>1064</v>
      </c>
      <c r="D134" s="13" t="s">
        <v>1089</v>
      </c>
      <c r="E134" s="34">
        <v>50</v>
      </c>
      <c r="F134" s="13" t="s">
        <v>6406</v>
      </c>
      <c r="G134" s="13" t="s">
        <v>211</v>
      </c>
    </row>
    <row r="135" spans="1:7">
      <c r="A135" s="23">
        <v>2015</v>
      </c>
      <c r="B135" s="13" t="s">
        <v>1886</v>
      </c>
      <c r="C135" s="13" t="s">
        <v>1064</v>
      </c>
      <c r="D135" s="13" t="s">
        <v>1090</v>
      </c>
      <c r="E135" s="34">
        <v>50</v>
      </c>
      <c r="F135" s="13" t="s">
        <v>6406</v>
      </c>
      <c r="G135" s="13" t="s">
        <v>211</v>
      </c>
    </row>
    <row r="136" spans="1:7">
      <c r="A136" s="23">
        <v>2015</v>
      </c>
      <c r="B136" s="13" t="s">
        <v>1886</v>
      </c>
      <c r="C136" s="13" t="s">
        <v>1064</v>
      </c>
      <c r="D136" s="13" t="s">
        <v>1091</v>
      </c>
      <c r="E136" s="34">
        <v>50</v>
      </c>
      <c r="F136" s="13" t="s">
        <v>6406</v>
      </c>
      <c r="G136" s="13" t="s">
        <v>211</v>
      </c>
    </row>
    <row r="137" spans="1:7">
      <c r="A137" s="23">
        <v>2015</v>
      </c>
      <c r="B137" s="13" t="s">
        <v>1886</v>
      </c>
      <c r="C137" s="13" t="s">
        <v>1064</v>
      </c>
      <c r="D137" s="13" t="s">
        <v>6446</v>
      </c>
      <c r="E137" s="34">
        <v>300</v>
      </c>
      <c r="F137" s="13" t="s">
        <v>6406</v>
      </c>
      <c r="G137" s="13" t="s">
        <v>211</v>
      </c>
    </row>
    <row r="138" spans="1:7">
      <c r="A138" s="23">
        <v>2015</v>
      </c>
      <c r="B138" s="13" t="s">
        <v>1886</v>
      </c>
      <c r="C138" s="13" t="s">
        <v>1064</v>
      </c>
      <c r="D138" s="13" t="s">
        <v>6447</v>
      </c>
      <c r="E138" s="34">
        <v>300</v>
      </c>
      <c r="F138" s="13" t="s">
        <v>6406</v>
      </c>
      <c r="G138" s="13" t="s">
        <v>211</v>
      </c>
    </row>
    <row r="139" spans="1:7">
      <c r="A139" s="23">
        <v>2015</v>
      </c>
      <c r="B139" s="13" t="s">
        <v>1886</v>
      </c>
      <c r="C139" s="13" t="s">
        <v>1064</v>
      </c>
      <c r="D139" s="13" t="s">
        <v>6448</v>
      </c>
      <c r="E139" s="34">
        <v>300</v>
      </c>
      <c r="F139" s="13" t="s">
        <v>6406</v>
      </c>
      <c r="G139" s="13" t="s">
        <v>211</v>
      </c>
    </row>
    <row r="140" spans="1:7">
      <c r="A140" s="23">
        <v>2015</v>
      </c>
      <c r="B140" s="13" t="s">
        <v>1886</v>
      </c>
      <c r="C140" s="13" t="s">
        <v>1064</v>
      </c>
      <c r="D140" s="13" t="s">
        <v>6449</v>
      </c>
      <c r="E140" s="34">
        <v>10</v>
      </c>
      <c r="F140" s="13" t="s">
        <v>6406</v>
      </c>
      <c r="G140" s="13" t="s">
        <v>211</v>
      </c>
    </row>
    <row r="141" spans="1:7">
      <c r="A141" s="23">
        <v>2015</v>
      </c>
      <c r="B141" s="13" t="s">
        <v>1886</v>
      </c>
      <c r="C141" s="13" t="s">
        <v>1064</v>
      </c>
      <c r="D141" s="13" t="s">
        <v>6450</v>
      </c>
      <c r="E141" s="34">
        <v>10</v>
      </c>
      <c r="F141" s="13" t="s">
        <v>6406</v>
      </c>
      <c r="G141" s="13" t="s">
        <v>211</v>
      </c>
    </row>
    <row r="142" spans="1:7">
      <c r="A142" s="23">
        <v>2015</v>
      </c>
      <c r="B142" s="13" t="s">
        <v>1886</v>
      </c>
      <c r="C142" s="13" t="s">
        <v>1064</v>
      </c>
      <c r="D142" s="13" t="s">
        <v>6451</v>
      </c>
      <c r="E142" s="34">
        <v>10</v>
      </c>
      <c r="F142" s="13" t="s">
        <v>6406</v>
      </c>
      <c r="G142" s="13" t="s">
        <v>211</v>
      </c>
    </row>
    <row r="143" spans="1:7">
      <c r="A143" s="23">
        <v>2015</v>
      </c>
      <c r="B143" s="13" t="s">
        <v>1886</v>
      </c>
      <c r="C143" s="13" t="s">
        <v>1064</v>
      </c>
      <c r="D143" s="13" t="s">
        <v>6452</v>
      </c>
      <c r="E143" s="34">
        <v>10</v>
      </c>
      <c r="F143" s="13" t="s">
        <v>6406</v>
      </c>
      <c r="G143" s="13" t="s">
        <v>211</v>
      </c>
    </row>
    <row r="144" spans="1:7">
      <c r="A144" s="23">
        <v>2015</v>
      </c>
      <c r="B144" s="13" t="s">
        <v>1886</v>
      </c>
      <c r="C144" s="13" t="s">
        <v>1064</v>
      </c>
      <c r="D144" s="13" t="s">
        <v>6453</v>
      </c>
      <c r="E144" s="34">
        <v>10</v>
      </c>
      <c r="F144" s="13" t="s">
        <v>6406</v>
      </c>
      <c r="G144" s="13" t="s">
        <v>211</v>
      </c>
    </row>
    <row r="145" spans="1:7">
      <c r="A145" s="23">
        <v>2015</v>
      </c>
      <c r="B145" s="13" t="s">
        <v>1886</v>
      </c>
      <c r="C145" s="13" t="s">
        <v>1064</v>
      </c>
      <c r="D145" s="13" t="s">
        <v>6454</v>
      </c>
      <c r="E145" s="34">
        <v>10</v>
      </c>
      <c r="F145" s="13" t="s">
        <v>6406</v>
      </c>
      <c r="G145" s="13" t="s">
        <v>211</v>
      </c>
    </row>
    <row r="146" spans="1:7">
      <c r="A146" s="23">
        <v>2015</v>
      </c>
      <c r="B146" s="13" t="s">
        <v>1886</v>
      </c>
      <c r="C146" s="13" t="s">
        <v>1064</v>
      </c>
      <c r="D146" s="13" t="s">
        <v>1092</v>
      </c>
      <c r="E146" s="34">
        <v>300</v>
      </c>
      <c r="F146" s="13" t="s">
        <v>6406</v>
      </c>
      <c r="G146" s="13" t="s">
        <v>211</v>
      </c>
    </row>
    <row r="147" spans="1:7">
      <c r="A147" s="23">
        <v>2015</v>
      </c>
      <c r="B147" s="13" t="s">
        <v>1886</v>
      </c>
      <c r="C147" s="13" t="s">
        <v>1064</v>
      </c>
      <c r="D147" s="13" t="s">
        <v>1093</v>
      </c>
      <c r="E147" s="34">
        <v>300</v>
      </c>
      <c r="F147" s="13" t="s">
        <v>6406</v>
      </c>
      <c r="G147" s="13" t="s">
        <v>211</v>
      </c>
    </row>
    <row r="148" spans="1:7">
      <c r="A148" s="23">
        <v>2015</v>
      </c>
      <c r="B148" s="13" t="s">
        <v>1886</v>
      </c>
      <c r="C148" s="13" t="s">
        <v>4591</v>
      </c>
      <c r="D148" s="13" t="s">
        <v>6524</v>
      </c>
      <c r="E148" s="34">
        <v>200</v>
      </c>
      <c r="F148" s="13" t="s">
        <v>6406</v>
      </c>
      <c r="G148" s="13" t="s">
        <v>211</v>
      </c>
    </row>
    <row r="149" spans="1:7">
      <c r="A149" s="23">
        <v>2015</v>
      </c>
      <c r="B149" s="13" t="s">
        <v>514</v>
      </c>
      <c r="C149" s="13" t="s">
        <v>1074</v>
      </c>
      <c r="D149" s="13" t="s">
        <v>1075</v>
      </c>
      <c r="E149" s="34">
        <v>300</v>
      </c>
      <c r="F149" s="13" t="s">
        <v>6406</v>
      </c>
      <c r="G149" s="13" t="s">
        <v>211</v>
      </c>
    </row>
    <row r="150" spans="1:7">
      <c r="A150" s="23">
        <v>2015</v>
      </c>
      <c r="B150" s="13" t="s">
        <v>514</v>
      </c>
      <c r="C150" s="13" t="s">
        <v>1074</v>
      </c>
      <c r="D150" s="13" t="s">
        <v>6121</v>
      </c>
      <c r="E150" s="34">
        <v>100</v>
      </c>
      <c r="F150" s="13" t="s">
        <v>6406</v>
      </c>
      <c r="G150" s="13" t="s">
        <v>211</v>
      </c>
    </row>
    <row r="151" spans="1:7">
      <c r="A151" s="23">
        <v>2015</v>
      </c>
      <c r="B151" s="13" t="s">
        <v>514</v>
      </c>
      <c r="C151" s="13" t="s">
        <v>242</v>
      </c>
      <c r="D151" s="13" t="s">
        <v>6002</v>
      </c>
      <c r="E151" s="34">
        <v>113</v>
      </c>
      <c r="F151" s="13" t="s">
        <v>6406</v>
      </c>
      <c r="G151" s="13" t="s">
        <v>211</v>
      </c>
    </row>
    <row r="152" spans="1:7">
      <c r="A152" s="23">
        <v>2015</v>
      </c>
      <c r="B152" s="13" t="s">
        <v>514</v>
      </c>
      <c r="C152" s="13" t="s">
        <v>242</v>
      </c>
      <c r="D152" s="13" t="s">
        <v>1073</v>
      </c>
      <c r="E152" s="34">
        <v>100</v>
      </c>
      <c r="F152" s="13" t="s">
        <v>6406</v>
      </c>
      <c r="G152" s="13" t="s">
        <v>211</v>
      </c>
    </row>
    <row r="153" spans="1:7">
      <c r="A153" s="23">
        <v>2015</v>
      </c>
      <c r="B153" s="13" t="s">
        <v>514</v>
      </c>
      <c r="C153" s="13" t="s">
        <v>242</v>
      </c>
      <c r="D153" s="13" t="s">
        <v>6273</v>
      </c>
      <c r="E153" s="34">
        <v>30</v>
      </c>
      <c r="F153" s="13" t="s">
        <v>6406</v>
      </c>
      <c r="G153" s="13" t="s">
        <v>211</v>
      </c>
    </row>
    <row r="154" spans="1:7">
      <c r="A154" s="23">
        <v>2015</v>
      </c>
      <c r="B154" s="13" t="s">
        <v>514</v>
      </c>
      <c r="C154" s="13" t="s">
        <v>242</v>
      </c>
      <c r="D154" s="13" t="s">
        <v>6003</v>
      </c>
      <c r="E154" s="34">
        <v>100</v>
      </c>
      <c r="F154" s="13" t="s">
        <v>6406</v>
      </c>
      <c r="G154" s="13" t="s">
        <v>211</v>
      </c>
    </row>
    <row r="155" spans="1:7">
      <c r="A155" s="23">
        <v>2015</v>
      </c>
      <c r="B155" s="13" t="s">
        <v>514</v>
      </c>
      <c r="C155" s="13" t="s">
        <v>242</v>
      </c>
      <c r="D155" s="13" t="s">
        <v>6363</v>
      </c>
      <c r="E155" s="34">
        <v>100</v>
      </c>
      <c r="F155" s="13" t="s">
        <v>6406</v>
      </c>
      <c r="G155" s="13" t="s">
        <v>211</v>
      </c>
    </row>
    <row r="156" spans="1:7">
      <c r="A156" s="23">
        <v>2015</v>
      </c>
      <c r="B156" s="13" t="s">
        <v>514</v>
      </c>
      <c r="C156" s="13" t="s">
        <v>1064</v>
      </c>
      <c r="D156" s="13" t="s">
        <v>592</v>
      </c>
      <c r="E156" s="34">
        <v>100</v>
      </c>
      <c r="F156" s="13" t="s">
        <v>6406</v>
      </c>
      <c r="G156" s="13" t="s">
        <v>211</v>
      </c>
    </row>
    <row r="157" spans="1:7">
      <c r="A157" s="23">
        <v>2015</v>
      </c>
      <c r="B157" s="13" t="s">
        <v>514</v>
      </c>
      <c r="C157" s="13" t="s">
        <v>1064</v>
      </c>
      <c r="D157" s="13" t="s">
        <v>5910</v>
      </c>
      <c r="E157" s="34">
        <v>100</v>
      </c>
      <c r="F157" s="13" t="s">
        <v>6406</v>
      </c>
      <c r="G157" s="13" t="s">
        <v>211</v>
      </c>
    </row>
    <row r="158" spans="1:7">
      <c r="A158" s="23">
        <v>2015</v>
      </c>
      <c r="B158" s="13" t="s">
        <v>514</v>
      </c>
      <c r="C158" s="13" t="s">
        <v>1064</v>
      </c>
      <c r="D158" s="13" t="s">
        <v>6177</v>
      </c>
      <c r="E158" s="34">
        <v>100</v>
      </c>
      <c r="F158" s="13" t="s">
        <v>6406</v>
      </c>
      <c r="G158" s="13" t="s">
        <v>211</v>
      </c>
    </row>
    <row r="159" spans="1:7">
      <c r="A159" s="23">
        <v>2015</v>
      </c>
      <c r="B159" s="13" t="s">
        <v>514</v>
      </c>
      <c r="C159" s="13" t="s">
        <v>1064</v>
      </c>
      <c r="D159" s="13" t="s">
        <v>1076</v>
      </c>
      <c r="E159" s="34">
        <v>100</v>
      </c>
      <c r="F159" s="13" t="s">
        <v>6406</v>
      </c>
      <c r="G159" s="13" t="s">
        <v>211</v>
      </c>
    </row>
    <row r="160" spans="1:7">
      <c r="A160" s="23">
        <v>2015</v>
      </c>
      <c r="B160" s="13" t="s">
        <v>514</v>
      </c>
      <c r="C160" s="13" t="s">
        <v>1064</v>
      </c>
      <c r="D160" s="13" t="s">
        <v>5223</v>
      </c>
      <c r="E160" s="34">
        <v>100</v>
      </c>
      <c r="F160" s="13" t="s">
        <v>6406</v>
      </c>
      <c r="G160" s="13" t="s">
        <v>211</v>
      </c>
    </row>
    <row r="161" spans="1:7">
      <c r="A161" s="23">
        <v>2015</v>
      </c>
      <c r="B161" s="13" t="s">
        <v>514</v>
      </c>
      <c r="C161" s="13" t="s">
        <v>1064</v>
      </c>
      <c r="D161" s="13" t="s">
        <v>594</v>
      </c>
      <c r="E161" s="34">
        <v>100</v>
      </c>
      <c r="F161" s="13" t="s">
        <v>6406</v>
      </c>
      <c r="G161" s="13" t="s">
        <v>211</v>
      </c>
    </row>
    <row r="162" spans="1:7">
      <c r="A162" s="23">
        <v>2015</v>
      </c>
      <c r="B162" s="13" t="s">
        <v>514</v>
      </c>
      <c r="C162" s="13" t="s">
        <v>1064</v>
      </c>
      <c r="D162" s="13" t="s">
        <v>589</v>
      </c>
      <c r="E162" s="34">
        <v>100</v>
      </c>
      <c r="F162" s="13" t="s">
        <v>6406</v>
      </c>
      <c r="G162" s="13" t="s">
        <v>211</v>
      </c>
    </row>
    <row r="163" spans="1:7">
      <c r="A163" s="23">
        <v>2015</v>
      </c>
      <c r="B163" s="13" t="s">
        <v>514</v>
      </c>
      <c r="C163" s="13" t="s">
        <v>4589</v>
      </c>
      <c r="D163" s="13" t="s">
        <v>6540</v>
      </c>
      <c r="E163" s="34">
        <v>100</v>
      </c>
      <c r="F163" s="13" t="s">
        <v>6406</v>
      </c>
      <c r="G163" s="13" t="s">
        <v>211</v>
      </c>
    </row>
    <row r="164" spans="1:7">
      <c r="A164" s="23">
        <v>2015</v>
      </c>
      <c r="B164" s="13" t="s">
        <v>514</v>
      </c>
      <c r="C164" s="13" t="s">
        <v>4589</v>
      </c>
      <c r="D164" s="13" t="s">
        <v>6091</v>
      </c>
      <c r="E164" s="34">
        <v>100</v>
      </c>
      <c r="F164" s="13" t="s">
        <v>6406</v>
      </c>
      <c r="G164" s="13" t="s">
        <v>211</v>
      </c>
    </row>
    <row r="165" spans="1:7">
      <c r="A165" s="23">
        <v>2015</v>
      </c>
      <c r="B165" s="13" t="s">
        <v>514</v>
      </c>
      <c r="C165" s="13" t="s">
        <v>4589</v>
      </c>
      <c r="D165" s="13" t="s">
        <v>5911</v>
      </c>
      <c r="E165" s="34">
        <v>113</v>
      </c>
      <c r="F165" s="13" t="s">
        <v>6406</v>
      </c>
      <c r="G165" s="13" t="s">
        <v>211</v>
      </c>
    </row>
    <row r="166" spans="1:7">
      <c r="A166" s="23">
        <v>2016</v>
      </c>
      <c r="B166" s="13" t="s">
        <v>1886</v>
      </c>
      <c r="C166" s="13" t="s">
        <v>1056</v>
      </c>
      <c r="D166" s="13" t="s">
        <v>6178</v>
      </c>
      <c r="E166" s="34">
        <v>300</v>
      </c>
      <c r="F166" s="13" t="s">
        <v>6406</v>
      </c>
      <c r="G166" s="13" t="s">
        <v>211</v>
      </c>
    </row>
    <row r="167" spans="1:7">
      <c r="A167" s="23">
        <v>2016</v>
      </c>
      <c r="B167" s="13" t="s">
        <v>1886</v>
      </c>
      <c r="C167" s="13" t="s">
        <v>1056</v>
      </c>
      <c r="D167" s="13" t="s">
        <v>6376</v>
      </c>
      <c r="E167" s="34">
        <v>100</v>
      </c>
      <c r="F167" s="13" t="s">
        <v>6406</v>
      </c>
      <c r="G167" s="13" t="s">
        <v>211</v>
      </c>
    </row>
    <row r="168" spans="1:7">
      <c r="A168" s="23">
        <v>2016</v>
      </c>
      <c r="B168" s="13" t="s">
        <v>1886</v>
      </c>
      <c r="C168" s="13" t="s">
        <v>1056</v>
      </c>
      <c r="D168" s="13" t="s">
        <v>6313</v>
      </c>
      <c r="E168" s="34">
        <v>300</v>
      </c>
      <c r="F168" s="13" t="s">
        <v>6406</v>
      </c>
      <c r="G168" s="13" t="s">
        <v>211</v>
      </c>
    </row>
    <row r="169" spans="1:7">
      <c r="A169" s="23">
        <v>2016</v>
      </c>
      <c r="B169" s="13" t="s">
        <v>1886</v>
      </c>
      <c r="C169" s="13" t="s">
        <v>1056</v>
      </c>
      <c r="D169" s="13" t="s">
        <v>6179</v>
      </c>
      <c r="E169" s="34">
        <v>300</v>
      </c>
      <c r="F169" s="13" t="s">
        <v>6406</v>
      </c>
      <c r="G169" s="13" t="s">
        <v>211</v>
      </c>
    </row>
    <row r="170" spans="1:7">
      <c r="A170" s="23">
        <v>2016</v>
      </c>
      <c r="B170" s="13" t="s">
        <v>1886</v>
      </c>
      <c r="C170" s="13" t="s">
        <v>1056</v>
      </c>
      <c r="D170" s="13" t="s">
        <v>6274</v>
      </c>
      <c r="E170" s="34">
        <v>400</v>
      </c>
      <c r="F170" s="13" t="s">
        <v>6406</v>
      </c>
      <c r="G170" s="13" t="s">
        <v>211</v>
      </c>
    </row>
    <row r="171" spans="1:7">
      <c r="A171" s="23">
        <v>2016</v>
      </c>
      <c r="B171" s="13" t="s">
        <v>1886</v>
      </c>
      <c r="C171" s="13" t="s">
        <v>1056</v>
      </c>
      <c r="D171" s="13" t="s">
        <v>6004</v>
      </c>
      <c r="E171" s="34">
        <v>300</v>
      </c>
      <c r="F171" s="13" t="s">
        <v>6406</v>
      </c>
      <c r="G171" s="13" t="s">
        <v>211</v>
      </c>
    </row>
    <row r="172" spans="1:7">
      <c r="A172" s="23">
        <v>2016</v>
      </c>
      <c r="B172" s="13" t="s">
        <v>1886</v>
      </c>
      <c r="C172" s="13" t="s">
        <v>1056</v>
      </c>
      <c r="D172" s="13" t="s">
        <v>6005</v>
      </c>
      <c r="E172" s="34">
        <v>100</v>
      </c>
      <c r="F172" s="13" t="s">
        <v>6406</v>
      </c>
      <c r="G172" s="13" t="s">
        <v>211</v>
      </c>
    </row>
    <row r="173" spans="1:7">
      <c r="A173" s="23">
        <v>2016</v>
      </c>
      <c r="B173" s="13" t="s">
        <v>1886</v>
      </c>
      <c r="C173" s="13" t="s">
        <v>1056</v>
      </c>
      <c r="D173" s="13" t="s">
        <v>6511</v>
      </c>
      <c r="E173" s="34">
        <v>200</v>
      </c>
      <c r="F173" s="13" t="s">
        <v>6406</v>
      </c>
      <c r="G173" s="13" t="s">
        <v>211</v>
      </c>
    </row>
    <row r="174" spans="1:7">
      <c r="A174" s="23">
        <v>2016</v>
      </c>
      <c r="B174" s="13" t="s">
        <v>1886</v>
      </c>
      <c r="C174" s="13" t="s">
        <v>1056</v>
      </c>
      <c r="D174" s="13" t="s">
        <v>6006</v>
      </c>
      <c r="E174" s="34">
        <v>530</v>
      </c>
      <c r="F174" s="13" t="s">
        <v>6406</v>
      </c>
      <c r="G174" s="13" t="s">
        <v>211</v>
      </c>
    </row>
    <row r="175" spans="1:7">
      <c r="A175" s="23">
        <v>2016</v>
      </c>
      <c r="B175" s="13" t="s">
        <v>1886</v>
      </c>
      <c r="C175" s="13" t="s">
        <v>1056</v>
      </c>
      <c r="D175" s="13" t="s">
        <v>6007</v>
      </c>
      <c r="E175" s="34">
        <v>1800</v>
      </c>
      <c r="F175" s="13" t="s">
        <v>6406</v>
      </c>
      <c r="G175" s="13" t="s">
        <v>211</v>
      </c>
    </row>
    <row r="176" spans="1:7">
      <c r="A176" s="23">
        <v>2016</v>
      </c>
      <c r="B176" s="13" t="s">
        <v>1886</v>
      </c>
      <c r="C176" s="13" t="s">
        <v>1056</v>
      </c>
      <c r="D176" s="13" t="s">
        <v>6008</v>
      </c>
      <c r="E176" s="34">
        <v>1000</v>
      </c>
      <c r="F176" s="13" t="s">
        <v>6406</v>
      </c>
      <c r="G176" s="13" t="s">
        <v>211</v>
      </c>
    </row>
    <row r="177" spans="1:7">
      <c r="A177" s="23">
        <v>2016</v>
      </c>
      <c r="B177" s="13" t="s">
        <v>1886</v>
      </c>
      <c r="C177" s="13" t="s">
        <v>1056</v>
      </c>
      <c r="D177" s="13" t="s">
        <v>6180</v>
      </c>
      <c r="E177" s="34">
        <v>400</v>
      </c>
      <c r="F177" s="13" t="s">
        <v>6406</v>
      </c>
      <c r="G177" s="13" t="s">
        <v>211</v>
      </c>
    </row>
    <row r="178" spans="1:7">
      <c r="A178" s="23">
        <v>2016</v>
      </c>
      <c r="B178" s="13" t="s">
        <v>1886</v>
      </c>
      <c r="C178" s="13" t="s">
        <v>1056</v>
      </c>
      <c r="D178" s="13" t="s">
        <v>5912</v>
      </c>
      <c r="E178" s="34">
        <v>300</v>
      </c>
      <c r="F178" s="13" t="s">
        <v>6406</v>
      </c>
      <c r="G178" s="13" t="s">
        <v>211</v>
      </c>
    </row>
    <row r="179" spans="1:7">
      <c r="A179" s="23">
        <v>2016</v>
      </c>
      <c r="B179" s="13" t="s">
        <v>1886</v>
      </c>
      <c r="C179" s="13" t="s">
        <v>1056</v>
      </c>
      <c r="D179" s="13" t="s">
        <v>8045</v>
      </c>
      <c r="E179" s="34">
        <v>400</v>
      </c>
      <c r="F179" s="13" t="s">
        <v>6406</v>
      </c>
      <c r="G179" s="13" t="s">
        <v>211</v>
      </c>
    </row>
    <row r="180" spans="1:7">
      <c r="A180" s="23">
        <v>2016</v>
      </c>
      <c r="B180" s="13" t="s">
        <v>1886</v>
      </c>
      <c r="C180" s="13" t="s">
        <v>1056</v>
      </c>
      <c r="D180" s="13" t="s">
        <v>6364</v>
      </c>
      <c r="E180" s="34">
        <v>400</v>
      </c>
      <c r="F180" s="13" t="s">
        <v>6406</v>
      </c>
      <c r="G180" s="13" t="s">
        <v>211</v>
      </c>
    </row>
    <row r="181" spans="1:7">
      <c r="A181" s="23">
        <v>2016</v>
      </c>
      <c r="B181" s="13" t="s">
        <v>1886</v>
      </c>
      <c r="C181" s="13" t="s">
        <v>1056</v>
      </c>
      <c r="D181" s="13" t="s">
        <v>6525</v>
      </c>
      <c r="E181" s="34">
        <v>400</v>
      </c>
      <c r="F181" s="13" t="s">
        <v>6406</v>
      </c>
      <c r="G181" s="13" t="s">
        <v>211</v>
      </c>
    </row>
    <row r="182" spans="1:7">
      <c r="A182" s="23">
        <v>2016</v>
      </c>
      <c r="B182" s="13" t="s">
        <v>1886</v>
      </c>
      <c r="C182" s="13" t="s">
        <v>1056</v>
      </c>
      <c r="D182" s="13" t="s">
        <v>6092</v>
      </c>
      <c r="E182" s="34">
        <v>1000</v>
      </c>
      <c r="F182" s="13" t="s">
        <v>6406</v>
      </c>
      <c r="G182" s="13" t="s">
        <v>211</v>
      </c>
    </row>
    <row r="183" spans="1:7">
      <c r="A183" s="23">
        <v>2016</v>
      </c>
      <c r="B183" s="13" t="s">
        <v>1886</v>
      </c>
      <c r="C183" s="13" t="s">
        <v>1056</v>
      </c>
      <c r="D183" s="13" t="s">
        <v>5913</v>
      </c>
      <c r="E183" s="34">
        <v>400</v>
      </c>
      <c r="F183" s="13" t="s">
        <v>6406</v>
      </c>
      <c r="G183" s="13" t="s">
        <v>211</v>
      </c>
    </row>
    <row r="184" spans="1:7">
      <c r="A184" s="23">
        <v>2016</v>
      </c>
      <c r="B184" s="13" t="s">
        <v>1886</v>
      </c>
      <c r="C184" s="13" t="s">
        <v>1056</v>
      </c>
      <c r="D184" s="13" t="s">
        <v>6093</v>
      </c>
      <c r="E184" s="34">
        <v>300</v>
      </c>
      <c r="F184" s="13" t="s">
        <v>6406</v>
      </c>
      <c r="G184" s="13" t="s">
        <v>211</v>
      </c>
    </row>
    <row r="185" spans="1:7">
      <c r="A185" s="23">
        <v>2016</v>
      </c>
      <c r="B185" s="13" t="s">
        <v>1886</v>
      </c>
      <c r="C185" s="13" t="s">
        <v>1056</v>
      </c>
      <c r="D185" s="13" t="s">
        <v>6009</v>
      </c>
      <c r="E185" s="34">
        <v>1000</v>
      </c>
      <c r="F185" s="13" t="s">
        <v>6406</v>
      </c>
      <c r="G185" s="13" t="s">
        <v>211</v>
      </c>
    </row>
    <row r="186" spans="1:7">
      <c r="A186" s="23">
        <v>2016</v>
      </c>
      <c r="B186" s="13" t="s">
        <v>1886</v>
      </c>
      <c r="C186" s="13" t="s">
        <v>1056</v>
      </c>
      <c r="D186" s="13" t="s">
        <v>5914</v>
      </c>
      <c r="E186" s="34">
        <v>300</v>
      </c>
      <c r="F186" s="13" t="s">
        <v>6406</v>
      </c>
      <c r="G186" s="13" t="s">
        <v>211</v>
      </c>
    </row>
    <row r="187" spans="1:7">
      <c r="A187" s="23">
        <v>2016</v>
      </c>
      <c r="B187" s="13" t="s">
        <v>1886</v>
      </c>
      <c r="C187" s="13" t="s">
        <v>1056</v>
      </c>
      <c r="D187" s="13" t="s">
        <v>6063</v>
      </c>
      <c r="E187" s="34">
        <v>400</v>
      </c>
      <c r="F187" s="13" t="s">
        <v>6406</v>
      </c>
      <c r="G187" s="13" t="s">
        <v>211</v>
      </c>
    </row>
    <row r="188" spans="1:7">
      <c r="A188" s="23">
        <v>2016</v>
      </c>
      <c r="B188" s="13" t="s">
        <v>1886</v>
      </c>
      <c r="C188" s="13" t="s">
        <v>1056</v>
      </c>
      <c r="D188" s="13" t="s">
        <v>6181</v>
      </c>
      <c r="E188" s="34">
        <v>400</v>
      </c>
      <c r="F188" s="13" t="s">
        <v>6406</v>
      </c>
      <c r="G188" s="13" t="s">
        <v>211</v>
      </c>
    </row>
    <row r="189" spans="1:7">
      <c r="A189" s="23">
        <v>2016</v>
      </c>
      <c r="B189" s="13" t="s">
        <v>1886</v>
      </c>
      <c r="C189" s="13" t="s">
        <v>1056</v>
      </c>
      <c r="D189" s="13" t="s">
        <v>6182</v>
      </c>
      <c r="E189" s="34">
        <v>500</v>
      </c>
      <c r="F189" s="13" t="s">
        <v>6406</v>
      </c>
      <c r="G189" s="13" t="s">
        <v>211</v>
      </c>
    </row>
    <row r="190" spans="1:7">
      <c r="A190" s="23">
        <v>2016</v>
      </c>
      <c r="B190" s="13" t="s">
        <v>1886</v>
      </c>
      <c r="C190" s="13" t="s">
        <v>1056</v>
      </c>
      <c r="D190" s="13" t="s">
        <v>6182</v>
      </c>
      <c r="E190" s="34">
        <v>100</v>
      </c>
      <c r="F190" s="13" t="s">
        <v>6406</v>
      </c>
      <c r="G190" s="13" t="s">
        <v>211</v>
      </c>
    </row>
    <row r="191" spans="1:7">
      <c r="A191" s="23">
        <v>2016</v>
      </c>
      <c r="B191" s="13" t="s">
        <v>1886</v>
      </c>
      <c r="C191" s="13" t="s">
        <v>1056</v>
      </c>
      <c r="D191" s="13" t="s">
        <v>6010</v>
      </c>
      <c r="E191" s="34">
        <v>100</v>
      </c>
      <c r="F191" s="13" t="s">
        <v>6406</v>
      </c>
      <c r="G191" s="13" t="s">
        <v>211</v>
      </c>
    </row>
    <row r="192" spans="1:7">
      <c r="A192" s="23">
        <v>2016</v>
      </c>
      <c r="B192" s="13" t="s">
        <v>1886</v>
      </c>
      <c r="C192" s="13" t="s">
        <v>1056</v>
      </c>
      <c r="D192" s="13" t="s">
        <v>6149</v>
      </c>
      <c r="E192" s="34">
        <v>300</v>
      </c>
      <c r="F192" s="13" t="s">
        <v>6406</v>
      </c>
      <c r="G192" s="13" t="s">
        <v>211</v>
      </c>
    </row>
    <row r="193" spans="1:7">
      <c r="A193" s="23">
        <v>2016</v>
      </c>
      <c r="B193" s="13" t="s">
        <v>1886</v>
      </c>
      <c r="C193" s="13" t="s">
        <v>1056</v>
      </c>
      <c r="D193" s="13" t="s">
        <v>6183</v>
      </c>
      <c r="E193" s="34">
        <v>500</v>
      </c>
      <c r="F193" s="13" t="s">
        <v>6406</v>
      </c>
      <c r="G193" s="13" t="s">
        <v>211</v>
      </c>
    </row>
    <row r="194" spans="1:7">
      <c r="A194" s="23">
        <v>2016</v>
      </c>
      <c r="B194" s="13" t="s">
        <v>1886</v>
      </c>
      <c r="C194" s="13" t="s">
        <v>1056</v>
      </c>
      <c r="D194" s="13" t="s">
        <v>6011</v>
      </c>
      <c r="E194" s="34">
        <v>100</v>
      </c>
      <c r="F194" s="13" t="s">
        <v>6406</v>
      </c>
      <c r="G194" s="13" t="s">
        <v>211</v>
      </c>
    </row>
    <row r="195" spans="1:7">
      <c r="A195" s="23">
        <v>2016</v>
      </c>
      <c r="B195" s="13" t="s">
        <v>1886</v>
      </c>
      <c r="C195" s="13" t="s">
        <v>1056</v>
      </c>
      <c r="D195" s="13" t="s">
        <v>5915</v>
      </c>
      <c r="E195" s="34">
        <v>700</v>
      </c>
      <c r="F195" s="13" t="s">
        <v>6406</v>
      </c>
      <c r="G195" s="13" t="s">
        <v>211</v>
      </c>
    </row>
    <row r="196" spans="1:7">
      <c r="A196" s="23">
        <v>2016</v>
      </c>
      <c r="B196" s="13" t="s">
        <v>1886</v>
      </c>
      <c r="C196" s="13" t="s">
        <v>1056</v>
      </c>
      <c r="D196" s="13" t="s">
        <v>6380</v>
      </c>
      <c r="E196" s="34">
        <v>200</v>
      </c>
      <c r="F196" s="13" t="s">
        <v>6406</v>
      </c>
      <c r="G196" s="13" t="s">
        <v>211</v>
      </c>
    </row>
    <row r="197" spans="1:7">
      <c r="A197" s="23">
        <v>2016</v>
      </c>
      <c r="B197" s="13" t="s">
        <v>1886</v>
      </c>
      <c r="C197" s="13" t="s">
        <v>1056</v>
      </c>
      <c r="D197" s="13" t="s">
        <v>1057</v>
      </c>
      <c r="E197" s="34">
        <v>150</v>
      </c>
      <c r="F197" s="13" t="s">
        <v>6406</v>
      </c>
      <c r="G197" s="13" t="s">
        <v>211</v>
      </c>
    </row>
    <row r="198" spans="1:7">
      <c r="A198" s="23">
        <v>2016</v>
      </c>
      <c r="B198" s="13" t="s">
        <v>1886</v>
      </c>
      <c r="C198" s="13" t="s">
        <v>1056</v>
      </c>
      <c r="D198" s="13" t="s">
        <v>6184</v>
      </c>
      <c r="E198" s="34">
        <v>200</v>
      </c>
      <c r="F198" s="13" t="s">
        <v>6406</v>
      </c>
      <c r="G198" s="13" t="s">
        <v>211</v>
      </c>
    </row>
    <row r="199" spans="1:7">
      <c r="A199" s="23">
        <v>2016</v>
      </c>
      <c r="B199" s="13" t="s">
        <v>1886</v>
      </c>
      <c r="C199" s="13" t="s">
        <v>1056</v>
      </c>
      <c r="D199" s="13" t="s">
        <v>6543</v>
      </c>
      <c r="E199" s="34">
        <v>200</v>
      </c>
      <c r="F199" s="13" t="s">
        <v>6406</v>
      </c>
      <c r="G199" s="13" t="s">
        <v>211</v>
      </c>
    </row>
    <row r="200" spans="1:7">
      <c r="A200" s="23">
        <v>2016</v>
      </c>
      <c r="B200" s="13" t="s">
        <v>1886</v>
      </c>
      <c r="C200" s="13" t="s">
        <v>1056</v>
      </c>
      <c r="D200" s="13" t="s">
        <v>5916</v>
      </c>
      <c r="E200" s="34">
        <v>300</v>
      </c>
      <c r="F200" s="13" t="s">
        <v>6406</v>
      </c>
      <c r="G200" s="13" t="s">
        <v>211</v>
      </c>
    </row>
    <row r="201" spans="1:7">
      <c r="A201" s="23">
        <v>2016</v>
      </c>
      <c r="B201" s="13" t="s">
        <v>1886</v>
      </c>
      <c r="C201" s="13" t="s">
        <v>1056</v>
      </c>
      <c r="D201" s="13" t="s">
        <v>5917</v>
      </c>
      <c r="E201" s="34">
        <v>300</v>
      </c>
      <c r="F201" s="13" t="s">
        <v>6406</v>
      </c>
      <c r="G201" s="13" t="s">
        <v>211</v>
      </c>
    </row>
    <row r="202" spans="1:7">
      <c r="A202" s="23">
        <v>2016</v>
      </c>
      <c r="B202" s="13" t="s">
        <v>1886</v>
      </c>
      <c r="C202" s="13" t="s">
        <v>1056</v>
      </c>
      <c r="D202" s="13" t="s">
        <v>6185</v>
      </c>
      <c r="E202" s="34">
        <v>1000</v>
      </c>
      <c r="F202" s="13" t="s">
        <v>6406</v>
      </c>
      <c r="G202" s="13" t="s">
        <v>211</v>
      </c>
    </row>
    <row r="203" spans="1:7">
      <c r="A203" s="23">
        <v>2016</v>
      </c>
      <c r="B203" s="13" t="s">
        <v>1886</v>
      </c>
      <c r="C203" s="13" t="s">
        <v>1056</v>
      </c>
      <c r="D203" s="13" t="s">
        <v>1058</v>
      </c>
      <c r="E203" s="34">
        <v>1000</v>
      </c>
      <c r="F203" s="13" t="s">
        <v>6406</v>
      </c>
      <c r="G203" s="13" t="s">
        <v>211</v>
      </c>
    </row>
    <row r="204" spans="1:7">
      <c r="A204" s="23">
        <v>2016</v>
      </c>
      <c r="B204" s="13" t="s">
        <v>1886</v>
      </c>
      <c r="C204" s="13" t="s">
        <v>1056</v>
      </c>
      <c r="D204" s="13" t="s">
        <v>1059</v>
      </c>
      <c r="E204" s="34">
        <v>600</v>
      </c>
      <c r="F204" s="13" t="s">
        <v>6406</v>
      </c>
      <c r="G204" s="13" t="s">
        <v>211</v>
      </c>
    </row>
    <row r="205" spans="1:7">
      <c r="A205" s="23">
        <v>2016</v>
      </c>
      <c r="B205" s="13" t="s">
        <v>1886</v>
      </c>
      <c r="C205" s="13" t="s">
        <v>1056</v>
      </c>
      <c r="D205" s="13" t="s">
        <v>6186</v>
      </c>
      <c r="E205" s="34">
        <v>300</v>
      </c>
      <c r="F205" s="13" t="s">
        <v>6406</v>
      </c>
      <c r="G205" s="13" t="s">
        <v>211</v>
      </c>
    </row>
    <row r="206" spans="1:7">
      <c r="A206" s="23">
        <v>2016</v>
      </c>
      <c r="B206" s="13" t="s">
        <v>1886</v>
      </c>
      <c r="C206" s="13" t="s">
        <v>1056</v>
      </c>
      <c r="D206" s="13" t="s">
        <v>1060</v>
      </c>
      <c r="E206" s="34">
        <v>150</v>
      </c>
      <c r="F206" s="13" t="s">
        <v>6406</v>
      </c>
      <c r="G206" s="13" t="s">
        <v>211</v>
      </c>
    </row>
    <row r="207" spans="1:7">
      <c r="A207" s="23">
        <v>2016</v>
      </c>
      <c r="B207" s="13" t="s">
        <v>1886</v>
      </c>
      <c r="C207" s="13" t="s">
        <v>1056</v>
      </c>
      <c r="D207" s="13" t="s">
        <v>6187</v>
      </c>
      <c r="E207" s="34">
        <v>200</v>
      </c>
      <c r="F207" s="13" t="s">
        <v>6406</v>
      </c>
      <c r="G207" s="13" t="s">
        <v>211</v>
      </c>
    </row>
    <row r="208" spans="1:7">
      <c r="A208" s="23">
        <v>2016</v>
      </c>
      <c r="B208" s="13" t="s">
        <v>1886</v>
      </c>
      <c r="C208" s="13" t="s">
        <v>1056</v>
      </c>
      <c r="D208" s="13" t="s">
        <v>6094</v>
      </c>
      <c r="E208" s="34">
        <v>600</v>
      </c>
      <c r="F208" s="13" t="s">
        <v>6406</v>
      </c>
      <c r="G208" s="13" t="s">
        <v>211</v>
      </c>
    </row>
    <row r="209" spans="1:7">
      <c r="A209" s="23">
        <v>2016</v>
      </c>
      <c r="B209" s="13" t="s">
        <v>1886</v>
      </c>
      <c r="C209" s="13" t="s">
        <v>1056</v>
      </c>
      <c r="D209" s="13" t="s">
        <v>5918</v>
      </c>
      <c r="E209" s="34">
        <v>400</v>
      </c>
      <c r="F209" s="13" t="s">
        <v>6406</v>
      </c>
      <c r="G209" s="13" t="s">
        <v>211</v>
      </c>
    </row>
    <row r="210" spans="1:7">
      <c r="A210" s="23">
        <v>2016</v>
      </c>
      <c r="B210" s="13" t="s">
        <v>1886</v>
      </c>
      <c r="C210" s="13" t="s">
        <v>1056</v>
      </c>
      <c r="D210" s="13" t="s">
        <v>6275</v>
      </c>
      <c r="E210" s="34">
        <v>300</v>
      </c>
      <c r="F210" s="13" t="s">
        <v>6406</v>
      </c>
      <c r="G210" s="13" t="s">
        <v>211</v>
      </c>
    </row>
    <row r="211" spans="1:7">
      <c r="A211" s="23">
        <v>2016</v>
      </c>
      <c r="B211" s="13" t="s">
        <v>1886</v>
      </c>
      <c r="C211" s="13" t="s">
        <v>1056</v>
      </c>
      <c r="D211" s="13" t="s">
        <v>8050</v>
      </c>
      <c r="E211" s="34">
        <v>600</v>
      </c>
      <c r="F211" s="13" t="s">
        <v>6406</v>
      </c>
      <c r="G211" s="13" t="s">
        <v>211</v>
      </c>
    </row>
    <row r="212" spans="1:7">
      <c r="A212" s="23">
        <v>2016</v>
      </c>
      <c r="B212" s="13" t="s">
        <v>1886</v>
      </c>
      <c r="C212" s="13" t="s">
        <v>1056</v>
      </c>
      <c r="D212" s="13" t="s">
        <v>6381</v>
      </c>
      <c r="E212" s="34">
        <v>500</v>
      </c>
      <c r="F212" s="13" t="s">
        <v>6406</v>
      </c>
      <c r="G212" s="13" t="s">
        <v>211</v>
      </c>
    </row>
    <row r="213" spans="1:7">
      <c r="A213" s="23">
        <v>2016</v>
      </c>
      <c r="B213" s="13" t="s">
        <v>1886</v>
      </c>
      <c r="C213" s="13" t="s">
        <v>1056</v>
      </c>
      <c r="D213" s="13" t="s">
        <v>6000</v>
      </c>
      <c r="E213" s="34">
        <v>200</v>
      </c>
      <c r="F213" s="13" t="s">
        <v>6406</v>
      </c>
      <c r="G213" s="13" t="s">
        <v>211</v>
      </c>
    </row>
    <row r="214" spans="1:7">
      <c r="A214" s="23">
        <v>2016</v>
      </c>
      <c r="B214" s="13" t="s">
        <v>1886</v>
      </c>
      <c r="C214" s="13" t="s">
        <v>1056</v>
      </c>
      <c r="D214" s="13" t="s">
        <v>6012</v>
      </c>
      <c r="E214" s="34">
        <v>200</v>
      </c>
      <c r="F214" s="13" t="s">
        <v>6406</v>
      </c>
      <c r="G214" s="13" t="s">
        <v>211</v>
      </c>
    </row>
    <row r="215" spans="1:7">
      <c r="A215" s="23">
        <v>2016</v>
      </c>
      <c r="B215" s="13" t="s">
        <v>1886</v>
      </c>
      <c r="C215" s="13" t="s">
        <v>1056</v>
      </c>
      <c r="D215" s="13" t="s">
        <v>6013</v>
      </c>
      <c r="E215" s="34">
        <v>100</v>
      </c>
      <c r="F215" s="13" t="s">
        <v>6406</v>
      </c>
      <c r="G215" s="13" t="s">
        <v>211</v>
      </c>
    </row>
    <row r="216" spans="1:7">
      <c r="A216" s="23">
        <v>2016</v>
      </c>
      <c r="B216" s="13" t="s">
        <v>1886</v>
      </c>
      <c r="C216" s="13" t="s">
        <v>1056</v>
      </c>
      <c r="D216" s="13" t="s">
        <v>2018</v>
      </c>
      <c r="E216" s="34">
        <v>150</v>
      </c>
      <c r="F216" s="13" t="s">
        <v>6406</v>
      </c>
      <c r="G216" s="13" t="s">
        <v>211</v>
      </c>
    </row>
    <row r="217" spans="1:7">
      <c r="A217" s="23">
        <v>2016</v>
      </c>
      <c r="B217" s="13" t="s">
        <v>1886</v>
      </c>
      <c r="C217" s="13" t="s">
        <v>1056</v>
      </c>
      <c r="D217" s="13" t="s">
        <v>2018</v>
      </c>
      <c r="E217" s="34">
        <v>100</v>
      </c>
      <c r="F217" s="13" t="s">
        <v>6406</v>
      </c>
      <c r="G217" s="13" t="s">
        <v>211</v>
      </c>
    </row>
    <row r="218" spans="1:7">
      <c r="A218" s="23">
        <v>2016</v>
      </c>
      <c r="B218" s="13" t="s">
        <v>1886</v>
      </c>
      <c r="C218" s="13" t="s">
        <v>1056</v>
      </c>
      <c r="D218" s="13" t="s">
        <v>5919</v>
      </c>
      <c r="E218" s="34">
        <v>300</v>
      </c>
      <c r="F218" s="13" t="s">
        <v>6406</v>
      </c>
      <c r="G218" s="13" t="s">
        <v>211</v>
      </c>
    </row>
    <row r="219" spans="1:7">
      <c r="A219" s="23">
        <v>2016</v>
      </c>
      <c r="B219" s="13" t="s">
        <v>1886</v>
      </c>
      <c r="C219" s="13" t="s">
        <v>1056</v>
      </c>
      <c r="D219" s="13" t="s">
        <v>1061</v>
      </c>
      <c r="E219" s="34">
        <v>300</v>
      </c>
      <c r="F219" s="13" t="s">
        <v>6406</v>
      </c>
      <c r="G219" s="13" t="s">
        <v>211</v>
      </c>
    </row>
    <row r="220" spans="1:7">
      <c r="A220" s="23">
        <v>2016</v>
      </c>
      <c r="B220" s="13" t="s">
        <v>1886</v>
      </c>
      <c r="C220" s="13" t="s">
        <v>1056</v>
      </c>
      <c r="D220" s="13" t="s">
        <v>6014</v>
      </c>
      <c r="E220" s="34">
        <v>400</v>
      </c>
      <c r="F220" s="13" t="s">
        <v>6406</v>
      </c>
      <c r="G220" s="13" t="s">
        <v>211</v>
      </c>
    </row>
    <row r="221" spans="1:7">
      <c r="A221" s="23">
        <v>2016</v>
      </c>
      <c r="B221" s="13" t="s">
        <v>1886</v>
      </c>
      <c r="C221" s="13" t="s">
        <v>1056</v>
      </c>
      <c r="D221" s="13" t="s">
        <v>6064</v>
      </c>
      <c r="E221" s="34">
        <v>400</v>
      </c>
      <c r="F221" s="13" t="s">
        <v>6406</v>
      </c>
      <c r="G221" s="13" t="s">
        <v>211</v>
      </c>
    </row>
    <row r="222" spans="1:7">
      <c r="A222" s="23">
        <v>2016</v>
      </c>
      <c r="B222" s="13" t="s">
        <v>1886</v>
      </c>
      <c r="C222" s="13" t="s">
        <v>1056</v>
      </c>
      <c r="D222" s="13" t="s">
        <v>5920</v>
      </c>
      <c r="E222" s="34">
        <v>300</v>
      </c>
      <c r="F222" s="13" t="s">
        <v>6406</v>
      </c>
      <c r="G222" s="13" t="s">
        <v>211</v>
      </c>
    </row>
    <row r="223" spans="1:7">
      <c r="A223" s="23">
        <v>2016</v>
      </c>
      <c r="B223" s="13" t="s">
        <v>1886</v>
      </c>
      <c r="C223" s="13" t="s">
        <v>1056</v>
      </c>
      <c r="D223" s="13" t="s">
        <v>5921</v>
      </c>
      <c r="E223" s="34">
        <v>300</v>
      </c>
      <c r="F223" s="13" t="s">
        <v>6406</v>
      </c>
      <c r="G223" s="13" t="s">
        <v>211</v>
      </c>
    </row>
    <row r="224" spans="1:7">
      <c r="A224" s="23">
        <v>2016</v>
      </c>
      <c r="B224" s="13" t="s">
        <v>1886</v>
      </c>
      <c r="C224" s="13" t="s">
        <v>1056</v>
      </c>
      <c r="D224" s="13" t="s">
        <v>6538</v>
      </c>
      <c r="E224" s="34">
        <v>200</v>
      </c>
      <c r="F224" s="13" t="s">
        <v>6406</v>
      </c>
      <c r="G224" s="13" t="s">
        <v>211</v>
      </c>
    </row>
    <row r="225" spans="1:7">
      <c r="A225" s="23">
        <v>2016</v>
      </c>
      <c r="B225" s="13" t="s">
        <v>1886</v>
      </c>
      <c r="C225" s="13" t="s">
        <v>1056</v>
      </c>
      <c r="D225" s="13" t="s">
        <v>6396</v>
      </c>
      <c r="E225" s="34">
        <v>300</v>
      </c>
      <c r="F225" s="13" t="s">
        <v>6406</v>
      </c>
      <c r="G225" s="13" t="s">
        <v>211</v>
      </c>
    </row>
    <row r="226" spans="1:7">
      <c r="A226" s="23">
        <v>2016</v>
      </c>
      <c r="B226" s="13" t="s">
        <v>1886</v>
      </c>
      <c r="C226" s="13" t="s">
        <v>1056</v>
      </c>
      <c r="D226" s="13" t="s">
        <v>6188</v>
      </c>
      <c r="E226" s="34">
        <v>100</v>
      </c>
      <c r="F226" s="13" t="s">
        <v>6406</v>
      </c>
      <c r="G226" s="13" t="s">
        <v>211</v>
      </c>
    </row>
    <row r="227" spans="1:7">
      <c r="A227" s="23">
        <v>2016</v>
      </c>
      <c r="B227" s="13" t="s">
        <v>1886</v>
      </c>
      <c r="C227" s="13" t="s">
        <v>1056</v>
      </c>
      <c r="D227" s="13" t="s">
        <v>6095</v>
      </c>
      <c r="E227" s="34">
        <v>2000</v>
      </c>
      <c r="F227" s="13" t="s">
        <v>6406</v>
      </c>
      <c r="G227" s="13" t="s">
        <v>211</v>
      </c>
    </row>
    <row r="228" spans="1:7">
      <c r="A228" s="23">
        <v>2016</v>
      </c>
      <c r="B228" s="13" t="s">
        <v>1886</v>
      </c>
      <c r="C228" s="13" t="s">
        <v>1056</v>
      </c>
      <c r="D228" s="13" t="s">
        <v>1062</v>
      </c>
      <c r="E228" s="34">
        <v>2000</v>
      </c>
      <c r="F228" s="13" t="s">
        <v>6406</v>
      </c>
      <c r="G228" s="13" t="s">
        <v>211</v>
      </c>
    </row>
    <row r="229" spans="1:7">
      <c r="A229" s="23">
        <v>2016</v>
      </c>
      <c r="B229" s="13" t="s">
        <v>1886</v>
      </c>
      <c r="C229" s="13" t="s">
        <v>1056</v>
      </c>
      <c r="D229" s="13" t="s">
        <v>6314</v>
      </c>
      <c r="E229" s="34">
        <v>200</v>
      </c>
      <c r="F229" s="13" t="s">
        <v>6406</v>
      </c>
      <c r="G229" s="13" t="s">
        <v>211</v>
      </c>
    </row>
    <row r="230" spans="1:7">
      <c r="A230" s="23">
        <v>2016</v>
      </c>
      <c r="B230" s="13" t="s">
        <v>1886</v>
      </c>
      <c r="C230" s="13" t="s">
        <v>1056</v>
      </c>
      <c r="D230" s="13" t="s">
        <v>6015</v>
      </c>
      <c r="E230" s="34">
        <v>350</v>
      </c>
      <c r="F230" s="13" t="s">
        <v>6406</v>
      </c>
      <c r="G230" s="13" t="s">
        <v>211</v>
      </c>
    </row>
    <row r="231" spans="1:7">
      <c r="A231" s="23">
        <v>2016</v>
      </c>
      <c r="B231" s="13" t="s">
        <v>1886</v>
      </c>
      <c r="C231" s="13" t="s">
        <v>1056</v>
      </c>
      <c r="D231" s="13" t="s">
        <v>6065</v>
      </c>
      <c r="E231" s="34">
        <v>100</v>
      </c>
      <c r="F231" s="13" t="s">
        <v>6406</v>
      </c>
      <c r="G231" s="13" t="s">
        <v>211</v>
      </c>
    </row>
    <row r="232" spans="1:7">
      <c r="A232" s="23">
        <v>2016</v>
      </c>
      <c r="B232" s="13" t="s">
        <v>1886</v>
      </c>
      <c r="C232" s="13" t="s">
        <v>1056</v>
      </c>
      <c r="D232" s="13" t="s">
        <v>1063</v>
      </c>
      <c r="E232" s="34">
        <v>160</v>
      </c>
      <c r="F232" s="13" t="s">
        <v>6406</v>
      </c>
      <c r="G232" s="13" t="s">
        <v>211</v>
      </c>
    </row>
    <row r="233" spans="1:7">
      <c r="A233" s="23">
        <v>2016</v>
      </c>
      <c r="B233" s="13" t="s">
        <v>1886</v>
      </c>
      <c r="C233" s="13" t="s">
        <v>1056</v>
      </c>
      <c r="D233" s="13" t="s">
        <v>5922</v>
      </c>
      <c r="E233" s="34">
        <v>300</v>
      </c>
      <c r="F233" s="13" t="s">
        <v>6406</v>
      </c>
      <c r="G233" s="13" t="s">
        <v>211</v>
      </c>
    </row>
    <row r="234" spans="1:7">
      <c r="A234" s="23">
        <v>2016</v>
      </c>
      <c r="B234" s="13" t="s">
        <v>1886</v>
      </c>
      <c r="C234" s="13" t="s">
        <v>1056</v>
      </c>
      <c r="D234" s="13" t="s">
        <v>5923</v>
      </c>
      <c r="E234" s="34">
        <v>300</v>
      </c>
      <c r="F234" s="13" t="s">
        <v>6406</v>
      </c>
      <c r="G234" s="13" t="s">
        <v>211</v>
      </c>
    </row>
    <row r="235" spans="1:7">
      <c r="A235" s="23">
        <v>2016</v>
      </c>
      <c r="B235" s="13" t="s">
        <v>1886</v>
      </c>
      <c r="C235" s="13" t="s">
        <v>1056</v>
      </c>
      <c r="D235" s="13" t="s">
        <v>6016</v>
      </c>
      <c r="E235" s="34">
        <v>300</v>
      </c>
      <c r="F235" s="13" t="s">
        <v>6406</v>
      </c>
      <c r="G235" s="13" t="s">
        <v>211</v>
      </c>
    </row>
    <row r="236" spans="1:7">
      <c r="A236" s="23">
        <v>2016</v>
      </c>
      <c r="B236" s="13" t="s">
        <v>1886</v>
      </c>
      <c r="C236" s="13" t="s">
        <v>1056</v>
      </c>
      <c r="D236" s="13" t="s">
        <v>6017</v>
      </c>
      <c r="E236" s="34">
        <v>300</v>
      </c>
      <c r="F236" s="13" t="s">
        <v>6406</v>
      </c>
      <c r="G236" s="13" t="s">
        <v>211</v>
      </c>
    </row>
    <row r="237" spans="1:7">
      <c r="A237" s="23">
        <v>2016</v>
      </c>
      <c r="B237" s="13" t="s">
        <v>1886</v>
      </c>
      <c r="C237" s="13" t="s">
        <v>1056</v>
      </c>
      <c r="D237" s="13" t="s">
        <v>6018</v>
      </c>
      <c r="E237" s="34">
        <v>500</v>
      </c>
      <c r="F237" s="13" t="s">
        <v>6406</v>
      </c>
      <c r="G237" s="13" t="s">
        <v>211</v>
      </c>
    </row>
    <row r="238" spans="1:7">
      <c r="A238" s="23">
        <v>2016</v>
      </c>
      <c r="B238" s="13" t="s">
        <v>1886</v>
      </c>
      <c r="C238" s="13" t="s">
        <v>1056</v>
      </c>
      <c r="D238" s="13" t="s">
        <v>6189</v>
      </c>
      <c r="E238" s="34">
        <v>400</v>
      </c>
      <c r="F238" s="13" t="s">
        <v>6406</v>
      </c>
      <c r="G238" s="13" t="s">
        <v>211</v>
      </c>
    </row>
    <row r="239" spans="1:7">
      <c r="A239" s="23">
        <v>2016</v>
      </c>
      <c r="B239" s="13" t="s">
        <v>1886</v>
      </c>
      <c r="C239" s="13" t="s">
        <v>1056</v>
      </c>
      <c r="D239" s="13" t="s">
        <v>6512</v>
      </c>
      <c r="E239" s="34">
        <v>300</v>
      </c>
      <c r="F239" s="13" t="s">
        <v>6406</v>
      </c>
      <c r="G239" s="13" t="s">
        <v>211</v>
      </c>
    </row>
    <row r="240" spans="1:7">
      <c r="A240" s="23">
        <v>2016</v>
      </c>
      <c r="B240" s="13" t="s">
        <v>1886</v>
      </c>
      <c r="C240" s="13" t="s">
        <v>1064</v>
      </c>
      <c r="D240" s="13" t="s">
        <v>6455</v>
      </c>
      <c r="E240" s="34">
        <v>100</v>
      </c>
      <c r="F240" s="13" t="s">
        <v>6406</v>
      </c>
      <c r="G240" s="13" t="s">
        <v>211</v>
      </c>
    </row>
    <row r="241" spans="1:7">
      <c r="A241" s="23">
        <v>2016</v>
      </c>
      <c r="B241" s="13" t="s">
        <v>1886</v>
      </c>
      <c r="C241" s="13" t="s">
        <v>1064</v>
      </c>
      <c r="D241" s="13" t="s">
        <v>6456</v>
      </c>
      <c r="E241" s="34">
        <v>100</v>
      </c>
      <c r="F241" s="13" t="s">
        <v>6406</v>
      </c>
      <c r="G241" s="13" t="s">
        <v>211</v>
      </c>
    </row>
    <row r="242" spans="1:7">
      <c r="A242" s="23">
        <v>2016</v>
      </c>
      <c r="B242" s="13" t="s">
        <v>1886</v>
      </c>
      <c r="C242" s="13" t="s">
        <v>1064</v>
      </c>
      <c r="D242" s="13" t="s">
        <v>6457</v>
      </c>
      <c r="E242" s="34">
        <v>100</v>
      </c>
      <c r="F242" s="13" t="s">
        <v>6406</v>
      </c>
      <c r="G242" s="13" t="s">
        <v>211</v>
      </c>
    </row>
    <row r="243" spans="1:7">
      <c r="A243" s="23">
        <v>2016</v>
      </c>
      <c r="B243" s="13" t="s">
        <v>1886</v>
      </c>
      <c r="C243" s="13" t="s">
        <v>1064</v>
      </c>
      <c r="D243" s="13" t="s">
        <v>6458</v>
      </c>
      <c r="E243" s="34">
        <v>200</v>
      </c>
      <c r="F243" s="13" t="s">
        <v>6406</v>
      </c>
      <c r="G243" s="13" t="s">
        <v>211</v>
      </c>
    </row>
    <row r="244" spans="1:7">
      <c r="A244" s="23">
        <v>2016</v>
      </c>
      <c r="B244" s="13" t="s">
        <v>1886</v>
      </c>
      <c r="C244" s="13" t="s">
        <v>1064</v>
      </c>
      <c r="D244" s="13" t="s">
        <v>6423</v>
      </c>
      <c r="E244" s="34">
        <v>150</v>
      </c>
      <c r="F244" s="13" t="s">
        <v>6406</v>
      </c>
      <c r="G244" s="13" t="s">
        <v>211</v>
      </c>
    </row>
    <row r="245" spans="1:7">
      <c r="A245" s="23">
        <v>2016</v>
      </c>
      <c r="B245" s="13" t="s">
        <v>1886</v>
      </c>
      <c r="C245" s="13" t="s">
        <v>1064</v>
      </c>
      <c r="D245" s="13" t="s">
        <v>6459</v>
      </c>
      <c r="E245" s="34">
        <v>150</v>
      </c>
      <c r="F245" s="13" t="s">
        <v>6406</v>
      </c>
      <c r="G245" s="13" t="s">
        <v>211</v>
      </c>
    </row>
    <row r="246" spans="1:7">
      <c r="A246" s="23">
        <v>2016</v>
      </c>
      <c r="B246" s="13" t="s">
        <v>1886</v>
      </c>
      <c r="C246" s="13" t="s">
        <v>1064</v>
      </c>
      <c r="D246" s="13" t="s">
        <v>6460</v>
      </c>
      <c r="E246" s="34">
        <v>50</v>
      </c>
      <c r="F246" s="13" t="s">
        <v>6406</v>
      </c>
      <c r="G246" s="13" t="s">
        <v>211</v>
      </c>
    </row>
    <row r="247" spans="1:7">
      <c r="A247" s="23">
        <v>2016</v>
      </c>
      <c r="B247" s="13" t="s">
        <v>1886</v>
      </c>
      <c r="C247" s="13" t="s">
        <v>1064</v>
      </c>
      <c r="D247" s="13" t="s">
        <v>6461</v>
      </c>
      <c r="E247" s="34">
        <v>300</v>
      </c>
      <c r="F247" s="13" t="s">
        <v>6406</v>
      </c>
      <c r="G247" s="13" t="s">
        <v>211</v>
      </c>
    </row>
    <row r="248" spans="1:7">
      <c r="A248" s="23">
        <v>2016</v>
      </c>
      <c r="B248" s="13" t="s">
        <v>1886</v>
      </c>
      <c r="C248" s="13" t="s">
        <v>1064</v>
      </c>
      <c r="D248" s="13" t="s">
        <v>1065</v>
      </c>
      <c r="E248" s="34">
        <v>25</v>
      </c>
      <c r="F248" s="13" t="s">
        <v>6406</v>
      </c>
      <c r="G248" s="13" t="s">
        <v>211</v>
      </c>
    </row>
    <row r="249" spans="1:7">
      <c r="A249" s="23">
        <v>2016</v>
      </c>
      <c r="B249" s="13" t="s">
        <v>1886</v>
      </c>
      <c r="C249" s="13" t="s">
        <v>1064</v>
      </c>
      <c r="D249" s="13" t="s">
        <v>6462</v>
      </c>
      <c r="E249" s="34">
        <v>200</v>
      </c>
      <c r="F249" s="13" t="s">
        <v>6406</v>
      </c>
      <c r="G249" s="13" t="s">
        <v>211</v>
      </c>
    </row>
    <row r="250" spans="1:7">
      <c r="A250" s="23">
        <v>2016</v>
      </c>
      <c r="B250" s="13" t="s">
        <v>1886</v>
      </c>
      <c r="C250" s="13" t="s">
        <v>1064</v>
      </c>
      <c r="D250" s="13" t="s">
        <v>6463</v>
      </c>
      <c r="E250" s="34">
        <v>50</v>
      </c>
      <c r="F250" s="13" t="s">
        <v>6406</v>
      </c>
      <c r="G250" s="13" t="s">
        <v>211</v>
      </c>
    </row>
    <row r="251" spans="1:7">
      <c r="A251" s="23">
        <v>2016</v>
      </c>
      <c r="B251" s="13" t="s">
        <v>1886</v>
      </c>
      <c r="C251" s="13" t="s">
        <v>1064</v>
      </c>
      <c r="D251" s="13" t="s">
        <v>1066</v>
      </c>
      <c r="E251" s="34">
        <v>100875</v>
      </c>
      <c r="F251" s="13" t="s">
        <v>6406</v>
      </c>
      <c r="G251" s="13" t="s">
        <v>211</v>
      </c>
    </row>
    <row r="252" spans="1:7">
      <c r="A252" s="23">
        <v>2016</v>
      </c>
      <c r="B252" s="13" t="s">
        <v>1886</v>
      </c>
      <c r="C252" s="13" t="s">
        <v>1064</v>
      </c>
      <c r="D252" s="13" t="s">
        <v>1067</v>
      </c>
      <c r="E252" s="34">
        <v>100875</v>
      </c>
      <c r="F252" s="13" t="s">
        <v>6406</v>
      </c>
      <c r="G252" s="13" t="s">
        <v>211</v>
      </c>
    </row>
    <row r="253" spans="1:7">
      <c r="A253" s="23">
        <v>2016</v>
      </c>
      <c r="B253" s="13" t="s">
        <v>1886</v>
      </c>
      <c r="C253" s="13" t="s">
        <v>1064</v>
      </c>
      <c r="D253" s="13" t="s">
        <v>1068</v>
      </c>
      <c r="E253" s="34">
        <v>100875</v>
      </c>
      <c r="F253" s="13" t="s">
        <v>6406</v>
      </c>
      <c r="G253" s="13" t="s">
        <v>211</v>
      </c>
    </row>
    <row r="254" spans="1:7">
      <c r="A254" s="23">
        <v>2016</v>
      </c>
      <c r="B254" s="13" t="s">
        <v>1886</v>
      </c>
      <c r="C254" s="13" t="s">
        <v>1064</v>
      </c>
      <c r="D254" s="13" t="s">
        <v>1069</v>
      </c>
      <c r="E254" s="34">
        <v>100875</v>
      </c>
      <c r="F254" s="13" t="s">
        <v>6406</v>
      </c>
      <c r="G254" s="13" t="s">
        <v>211</v>
      </c>
    </row>
    <row r="255" spans="1:7">
      <c r="A255" s="23">
        <v>2016</v>
      </c>
      <c r="B255" s="13" t="s">
        <v>1886</v>
      </c>
      <c r="C255" s="13" t="s">
        <v>1064</v>
      </c>
      <c r="D255" s="13" t="s">
        <v>6464</v>
      </c>
      <c r="E255" s="34">
        <v>250</v>
      </c>
      <c r="F255" s="13" t="s">
        <v>6406</v>
      </c>
      <c r="G255" s="13" t="s">
        <v>211</v>
      </c>
    </row>
    <row r="256" spans="1:7">
      <c r="A256" s="23">
        <v>2016</v>
      </c>
      <c r="B256" s="13" t="s">
        <v>1886</v>
      </c>
      <c r="C256" s="13" t="s">
        <v>1064</v>
      </c>
      <c r="D256" s="13" t="s">
        <v>6465</v>
      </c>
      <c r="E256" s="34">
        <v>250</v>
      </c>
      <c r="F256" s="13" t="s">
        <v>6406</v>
      </c>
      <c r="G256" s="13" t="s">
        <v>211</v>
      </c>
    </row>
    <row r="257" spans="1:7">
      <c r="A257" s="23">
        <v>2016</v>
      </c>
      <c r="B257" s="13" t="s">
        <v>1886</v>
      </c>
      <c r="C257" s="13" t="s">
        <v>1064</v>
      </c>
      <c r="D257" s="13" t="s">
        <v>1070</v>
      </c>
      <c r="E257" s="34">
        <v>50</v>
      </c>
      <c r="F257" s="13" t="s">
        <v>6406</v>
      </c>
      <c r="G257" s="13" t="s">
        <v>211</v>
      </c>
    </row>
    <row r="258" spans="1:7">
      <c r="A258" s="23">
        <v>2016</v>
      </c>
      <c r="B258" s="13" t="s">
        <v>1886</v>
      </c>
      <c r="C258" s="13" t="s">
        <v>1064</v>
      </c>
      <c r="D258" s="13" t="s">
        <v>6466</v>
      </c>
      <c r="E258" s="34">
        <v>300</v>
      </c>
      <c r="F258" s="13" t="s">
        <v>6406</v>
      </c>
      <c r="G258" s="13" t="s">
        <v>211</v>
      </c>
    </row>
    <row r="259" spans="1:7">
      <c r="A259" s="23">
        <v>2016</v>
      </c>
      <c r="B259" s="13" t="s">
        <v>1886</v>
      </c>
      <c r="C259" s="13" t="s">
        <v>1064</v>
      </c>
      <c r="D259" s="13" t="s">
        <v>1071</v>
      </c>
      <c r="E259" s="34">
        <v>50</v>
      </c>
      <c r="F259" s="13" t="s">
        <v>6406</v>
      </c>
      <c r="G259" s="13" t="s">
        <v>211</v>
      </c>
    </row>
    <row r="260" spans="1:7">
      <c r="A260" s="23">
        <v>2016</v>
      </c>
      <c r="B260" s="13" t="s">
        <v>1886</v>
      </c>
      <c r="C260" s="13" t="s">
        <v>1064</v>
      </c>
      <c r="D260" s="13" t="s">
        <v>1072</v>
      </c>
      <c r="E260" s="34">
        <v>50</v>
      </c>
      <c r="F260" s="13" t="s">
        <v>6406</v>
      </c>
      <c r="G260" s="13" t="s">
        <v>211</v>
      </c>
    </row>
    <row r="261" spans="1:7">
      <c r="A261" s="23">
        <v>2016</v>
      </c>
      <c r="B261" s="13" t="s">
        <v>1886</v>
      </c>
      <c r="C261" s="13" t="s">
        <v>4591</v>
      </c>
      <c r="D261" s="13" t="s">
        <v>6521</v>
      </c>
      <c r="E261" s="34">
        <v>100</v>
      </c>
      <c r="F261" s="13" t="s">
        <v>6406</v>
      </c>
      <c r="G261" s="13" t="s">
        <v>211</v>
      </c>
    </row>
    <row r="262" spans="1:7">
      <c r="A262" s="23">
        <v>2016</v>
      </c>
      <c r="B262" s="13" t="s">
        <v>514</v>
      </c>
      <c r="C262" s="13" t="s">
        <v>1074</v>
      </c>
      <c r="D262" s="13" t="s">
        <v>1075</v>
      </c>
      <c r="E262" s="34">
        <v>300</v>
      </c>
      <c r="F262" s="13" t="s">
        <v>6406</v>
      </c>
      <c r="G262" s="13" t="s">
        <v>211</v>
      </c>
    </row>
    <row r="263" spans="1:7">
      <c r="A263" s="23">
        <v>2016</v>
      </c>
      <c r="B263" s="13" t="s">
        <v>514</v>
      </c>
      <c r="C263" s="13" t="s">
        <v>1074</v>
      </c>
      <c r="D263" s="13" t="s">
        <v>6121</v>
      </c>
      <c r="E263" s="34">
        <v>100</v>
      </c>
      <c r="F263" s="13" t="s">
        <v>6406</v>
      </c>
      <c r="G263" s="13" t="s">
        <v>211</v>
      </c>
    </row>
    <row r="264" spans="1:7">
      <c r="A264" s="23">
        <v>2016</v>
      </c>
      <c r="B264" s="13" t="s">
        <v>514</v>
      </c>
      <c r="C264" s="13" t="s">
        <v>242</v>
      </c>
      <c r="D264" s="13" t="s">
        <v>6002</v>
      </c>
      <c r="E264" s="34">
        <v>113</v>
      </c>
      <c r="F264" s="13" t="s">
        <v>6406</v>
      </c>
      <c r="G264" s="13" t="s">
        <v>211</v>
      </c>
    </row>
    <row r="265" spans="1:7">
      <c r="A265" s="23">
        <v>2016</v>
      </c>
      <c r="B265" s="13" t="s">
        <v>514</v>
      </c>
      <c r="C265" s="13" t="s">
        <v>242</v>
      </c>
      <c r="D265" s="13" t="s">
        <v>1073</v>
      </c>
      <c r="E265" s="34">
        <v>100</v>
      </c>
      <c r="F265" s="13" t="s">
        <v>6406</v>
      </c>
      <c r="G265" s="13" t="s">
        <v>211</v>
      </c>
    </row>
    <row r="266" spans="1:7">
      <c r="A266" s="23">
        <v>2016</v>
      </c>
      <c r="B266" s="13" t="s">
        <v>514</v>
      </c>
      <c r="C266" s="13" t="s">
        <v>242</v>
      </c>
      <c r="D266" s="13" t="s">
        <v>6273</v>
      </c>
      <c r="E266" s="34">
        <v>30</v>
      </c>
      <c r="F266" s="13" t="s">
        <v>6406</v>
      </c>
      <c r="G266" s="13" t="s">
        <v>211</v>
      </c>
    </row>
    <row r="267" spans="1:7">
      <c r="A267" s="23">
        <v>2016</v>
      </c>
      <c r="B267" s="13" t="s">
        <v>514</v>
      </c>
      <c r="C267" s="13" t="s">
        <v>242</v>
      </c>
      <c r="D267" s="13" t="s">
        <v>6003</v>
      </c>
      <c r="E267" s="34">
        <v>100</v>
      </c>
      <c r="F267" s="13" t="s">
        <v>6406</v>
      </c>
      <c r="G267" s="13" t="s">
        <v>211</v>
      </c>
    </row>
    <row r="268" spans="1:7">
      <c r="A268" s="23">
        <v>2016</v>
      </c>
      <c r="B268" s="13" t="s">
        <v>514</v>
      </c>
      <c r="C268" s="13" t="s">
        <v>242</v>
      </c>
      <c r="D268" s="13" t="s">
        <v>6363</v>
      </c>
      <c r="E268" s="34">
        <v>100</v>
      </c>
      <c r="F268" s="13" t="s">
        <v>6406</v>
      </c>
      <c r="G268" s="13" t="s">
        <v>211</v>
      </c>
    </row>
    <row r="269" spans="1:7">
      <c r="A269" s="23">
        <v>2016</v>
      </c>
      <c r="B269" s="13" t="s">
        <v>514</v>
      </c>
      <c r="C269" s="13" t="s">
        <v>1064</v>
      </c>
      <c r="D269" s="13" t="s">
        <v>592</v>
      </c>
      <c r="E269" s="34">
        <v>100</v>
      </c>
      <c r="F269" s="13" t="s">
        <v>6406</v>
      </c>
      <c r="G269" s="13" t="s">
        <v>211</v>
      </c>
    </row>
    <row r="270" spans="1:7">
      <c r="A270" s="23">
        <v>2016</v>
      </c>
      <c r="B270" s="13" t="s">
        <v>514</v>
      </c>
      <c r="C270" s="13" t="s">
        <v>1064</v>
      </c>
      <c r="D270" s="13" t="s">
        <v>5910</v>
      </c>
      <c r="E270" s="34">
        <v>100</v>
      </c>
      <c r="F270" s="13" t="s">
        <v>6406</v>
      </c>
      <c r="G270" s="13" t="s">
        <v>211</v>
      </c>
    </row>
    <row r="271" spans="1:7">
      <c r="A271" s="23">
        <v>2016</v>
      </c>
      <c r="B271" s="13" t="s">
        <v>514</v>
      </c>
      <c r="C271" s="13" t="s">
        <v>1064</v>
      </c>
      <c r="D271" s="13" t="s">
        <v>6177</v>
      </c>
      <c r="E271" s="34">
        <v>100</v>
      </c>
      <c r="F271" s="13" t="s">
        <v>6406</v>
      </c>
      <c r="G271" s="13" t="s">
        <v>211</v>
      </c>
    </row>
    <row r="272" spans="1:7">
      <c r="A272" s="23">
        <v>2016</v>
      </c>
      <c r="B272" s="13" t="s">
        <v>514</v>
      </c>
      <c r="C272" s="13" t="s">
        <v>1064</v>
      </c>
      <c r="D272" s="13" t="s">
        <v>1076</v>
      </c>
      <c r="E272" s="34">
        <v>100</v>
      </c>
      <c r="F272" s="13" t="s">
        <v>6406</v>
      </c>
      <c r="G272" s="13" t="s">
        <v>211</v>
      </c>
    </row>
    <row r="273" spans="1:7">
      <c r="A273" s="23">
        <v>2016</v>
      </c>
      <c r="B273" s="13" t="s">
        <v>514</v>
      </c>
      <c r="C273" s="13" t="s">
        <v>1064</v>
      </c>
      <c r="D273" s="13" t="s">
        <v>5223</v>
      </c>
      <c r="E273" s="34">
        <v>100</v>
      </c>
      <c r="F273" s="13" t="s">
        <v>6406</v>
      </c>
      <c r="G273" s="13" t="s">
        <v>211</v>
      </c>
    </row>
    <row r="274" spans="1:7">
      <c r="A274" s="23">
        <v>2016</v>
      </c>
      <c r="B274" s="13" t="s">
        <v>514</v>
      </c>
      <c r="C274" s="13" t="s">
        <v>1064</v>
      </c>
      <c r="D274" s="13" t="s">
        <v>594</v>
      </c>
      <c r="E274" s="34">
        <v>100</v>
      </c>
      <c r="F274" s="13" t="s">
        <v>6406</v>
      </c>
      <c r="G274" s="13" t="s">
        <v>211</v>
      </c>
    </row>
    <row r="275" spans="1:7">
      <c r="A275" s="23">
        <v>2016</v>
      </c>
      <c r="B275" s="13" t="s">
        <v>514</v>
      </c>
      <c r="C275" s="13" t="s">
        <v>1064</v>
      </c>
      <c r="D275" s="13" t="s">
        <v>589</v>
      </c>
      <c r="E275" s="34">
        <v>100</v>
      </c>
      <c r="F275" s="13" t="s">
        <v>6406</v>
      </c>
      <c r="G275" s="13" t="s">
        <v>211</v>
      </c>
    </row>
    <row r="276" spans="1:7">
      <c r="A276" s="23">
        <v>2016</v>
      </c>
      <c r="B276" s="13" t="s">
        <v>514</v>
      </c>
      <c r="C276" s="13" t="s">
        <v>4589</v>
      </c>
      <c r="D276" s="13" t="s">
        <v>6540</v>
      </c>
      <c r="E276" s="34">
        <v>100</v>
      </c>
      <c r="F276" s="13" t="s">
        <v>6406</v>
      </c>
      <c r="G276" s="13" t="s">
        <v>211</v>
      </c>
    </row>
    <row r="277" spans="1:7">
      <c r="A277" s="23">
        <v>2016</v>
      </c>
      <c r="B277" s="13" t="s">
        <v>514</v>
      </c>
      <c r="C277" s="13" t="s">
        <v>4589</v>
      </c>
      <c r="D277" s="13" t="s">
        <v>6091</v>
      </c>
      <c r="E277" s="34">
        <v>100</v>
      </c>
      <c r="F277" s="13" t="s">
        <v>6406</v>
      </c>
      <c r="G277" s="13" t="s">
        <v>211</v>
      </c>
    </row>
    <row r="278" spans="1:7">
      <c r="A278" s="23">
        <v>2016</v>
      </c>
      <c r="B278" s="13" t="s">
        <v>514</v>
      </c>
      <c r="C278" s="13" t="s">
        <v>4589</v>
      </c>
      <c r="D278" s="13" t="s">
        <v>5911</v>
      </c>
      <c r="E278" s="34">
        <v>113</v>
      </c>
      <c r="F278" s="13" t="s">
        <v>6406</v>
      </c>
      <c r="G278" s="13" t="s">
        <v>211</v>
      </c>
    </row>
    <row r="279" spans="1:7">
      <c r="A279" s="23">
        <v>2017</v>
      </c>
      <c r="B279" s="13" t="s">
        <v>1886</v>
      </c>
      <c r="C279" s="13" t="s">
        <v>1056</v>
      </c>
      <c r="D279" s="13" t="s">
        <v>6066</v>
      </c>
      <c r="E279" s="34">
        <v>400</v>
      </c>
      <c r="F279" s="13" t="s">
        <v>6406</v>
      </c>
      <c r="G279" s="13" t="s">
        <v>211</v>
      </c>
    </row>
    <row r="280" spans="1:7">
      <c r="A280" s="23">
        <v>2017</v>
      </c>
      <c r="B280" s="13" t="s">
        <v>1886</v>
      </c>
      <c r="C280" s="13" t="s">
        <v>1056</v>
      </c>
      <c r="D280" s="13" t="s">
        <v>3746</v>
      </c>
      <c r="E280" s="34">
        <v>200</v>
      </c>
      <c r="F280" s="13" t="s">
        <v>6406</v>
      </c>
      <c r="G280" s="13" t="s">
        <v>211</v>
      </c>
    </row>
    <row r="281" spans="1:7">
      <c r="A281" s="23">
        <v>2017</v>
      </c>
      <c r="B281" s="13" t="s">
        <v>1886</v>
      </c>
      <c r="C281" s="13" t="s">
        <v>1056</v>
      </c>
      <c r="D281" s="13" t="s">
        <v>6468</v>
      </c>
      <c r="E281" s="34">
        <v>100</v>
      </c>
      <c r="F281" s="13" t="s">
        <v>6406</v>
      </c>
      <c r="G281" s="13" t="s">
        <v>211</v>
      </c>
    </row>
    <row r="282" spans="1:7">
      <c r="A282" s="23">
        <v>2017</v>
      </c>
      <c r="B282" s="13" t="s">
        <v>1886</v>
      </c>
      <c r="C282" s="13" t="s">
        <v>1056</v>
      </c>
      <c r="D282" s="13" t="s">
        <v>6467</v>
      </c>
      <c r="E282" s="34">
        <v>100</v>
      </c>
      <c r="F282" s="13" t="s">
        <v>6406</v>
      </c>
      <c r="G282" s="13" t="s">
        <v>211</v>
      </c>
    </row>
    <row r="283" spans="1:7">
      <c r="A283" s="23">
        <v>2017</v>
      </c>
      <c r="B283" s="13" t="s">
        <v>1886</v>
      </c>
      <c r="C283" s="13" t="s">
        <v>1056</v>
      </c>
      <c r="D283" s="13" t="s">
        <v>6469</v>
      </c>
      <c r="E283" s="34">
        <v>50</v>
      </c>
      <c r="F283" s="13" t="s">
        <v>6406</v>
      </c>
      <c r="G283" s="13" t="s">
        <v>211</v>
      </c>
    </row>
    <row r="284" spans="1:7">
      <c r="A284" s="23">
        <v>2017</v>
      </c>
      <c r="B284" s="13" t="s">
        <v>1886</v>
      </c>
      <c r="C284" s="13" t="s">
        <v>1056</v>
      </c>
      <c r="D284" s="13" t="s">
        <v>6470</v>
      </c>
      <c r="E284" s="34">
        <v>50</v>
      </c>
      <c r="F284" s="13" t="s">
        <v>6406</v>
      </c>
      <c r="G284" s="13" t="s">
        <v>211</v>
      </c>
    </row>
    <row r="285" spans="1:7">
      <c r="A285" s="23">
        <v>2017</v>
      </c>
      <c r="B285" s="13" t="s">
        <v>1886</v>
      </c>
      <c r="C285" s="13" t="s">
        <v>1056</v>
      </c>
      <c r="D285" s="13" t="s">
        <v>3864</v>
      </c>
      <c r="E285" s="34">
        <v>150</v>
      </c>
      <c r="F285" s="13" t="s">
        <v>6406</v>
      </c>
      <c r="G285" s="13" t="s">
        <v>211</v>
      </c>
    </row>
    <row r="286" spans="1:7">
      <c r="A286" s="23">
        <v>2017</v>
      </c>
      <c r="B286" s="13" t="s">
        <v>1886</v>
      </c>
      <c r="C286" s="13" t="s">
        <v>1056</v>
      </c>
      <c r="D286" s="13" t="s">
        <v>6192</v>
      </c>
      <c r="E286" s="34">
        <v>300</v>
      </c>
      <c r="F286" s="13" t="s">
        <v>6406</v>
      </c>
      <c r="G286" s="13" t="s">
        <v>211</v>
      </c>
    </row>
    <row r="287" spans="1:7">
      <c r="A287" s="23">
        <v>2017</v>
      </c>
      <c r="B287" s="13" t="s">
        <v>1886</v>
      </c>
      <c r="C287" s="13" t="s">
        <v>1056</v>
      </c>
      <c r="D287" s="13" t="s">
        <v>6377</v>
      </c>
      <c r="E287" s="34">
        <v>300</v>
      </c>
      <c r="F287" s="13" t="s">
        <v>6406</v>
      </c>
      <c r="G287" s="13" t="s">
        <v>211</v>
      </c>
    </row>
    <row r="288" spans="1:7">
      <c r="A288" s="23">
        <v>2017</v>
      </c>
      <c r="B288" s="13" t="s">
        <v>1886</v>
      </c>
      <c r="C288" s="13" t="s">
        <v>1056</v>
      </c>
      <c r="D288" s="13" t="s">
        <v>6471</v>
      </c>
      <c r="E288" s="34">
        <v>150</v>
      </c>
      <c r="F288" s="13" t="s">
        <v>6406</v>
      </c>
      <c r="G288" s="13" t="s">
        <v>211</v>
      </c>
    </row>
    <row r="289" spans="1:7">
      <c r="A289" s="23">
        <v>2017</v>
      </c>
      <c r="B289" s="13" t="s">
        <v>1886</v>
      </c>
      <c r="C289" s="13" t="s">
        <v>1056</v>
      </c>
      <c r="D289" s="13" t="s">
        <v>6476</v>
      </c>
      <c r="E289" s="34">
        <v>150</v>
      </c>
      <c r="F289" s="13" t="s">
        <v>6406</v>
      </c>
      <c r="G289" s="13" t="s">
        <v>211</v>
      </c>
    </row>
    <row r="290" spans="1:7">
      <c r="A290" s="23">
        <v>2017</v>
      </c>
      <c r="B290" s="13" t="s">
        <v>1886</v>
      </c>
      <c r="C290" s="13" t="s">
        <v>1056</v>
      </c>
      <c r="D290" s="13" t="s">
        <v>6191</v>
      </c>
      <c r="E290" s="34">
        <v>400</v>
      </c>
      <c r="F290" s="13" t="s">
        <v>6406</v>
      </c>
      <c r="G290" s="13" t="s">
        <v>211</v>
      </c>
    </row>
    <row r="291" spans="1:7">
      <c r="A291" s="23">
        <v>2017</v>
      </c>
      <c r="B291" s="13" t="s">
        <v>1886</v>
      </c>
      <c r="C291" s="13" t="s">
        <v>1056</v>
      </c>
      <c r="D291" s="13" t="s">
        <v>6365</v>
      </c>
      <c r="E291" s="34">
        <v>350</v>
      </c>
      <c r="F291" s="13" t="s">
        <v>6406</v>
      </c>
      <c r="G291" s="13" t="s">
        <v>211</v>
      </c>
    </row>
    <row r="292" spans="1:7">
      <c r="A292" s="23">
        <v>2017</v>
      </c>
      <c r="B292" s="13" t="s">
        <v>1886</v>
      </c>
      <c r="C292" s="13" t="s">
        <v>1056</v>
      </c>
      <c r="D292" s="13" t="s">
        <v>6122</v>
      </c>
      <c r="E292" s="34">
        <v>100</v>
      </c>
      <c r="F292" s="13" t="s">
        <v>6406</v>
      </c>
      <c r="G292" s="13" t="s">
        <v>211</v>
      </c>
    </row>
    <row r="293" spans="1:7">
      <c r="A293" s="23">
        <v>2017</v>
      </c>
      <c r="B293" s="13" t="s">
        <v>1886</v>
      </c>
      <c r="C293" s="13" t="s">
        <v>1056</v>
      </c>
      <c r="D293" s="13" t="s">
        <v>6096</v>
      </c>
      <c r="E293" s="34">
        <v>150</v>
      </c>
      <c r="F293" s="13" t="s">
        <v>6406</v>
      </c>
      <c r="G293" s="13" t="s">
        <v>211</v>
      </c>
    </row>
    <row r="294" spans="1:7">
      <c r="A294" s="23">
        <v>2017</v>
      </c>
      <c r="B294" s="13" t="s">
        <v>1886</v>
      </c>
      <c r="C294" s="13" t="s">
        <v>1056</v>
      </c>
      <c r="D294" s="13" t="s">
        <v>6544</v>
      </c>
      <c r="E294" s="34">
        <v>1000</v>
      </c>
      <c r="F294" s="13" t="s">
        <v>6406</v>
      </c>
      <c r="G294" s="13" t="s">
        <v>211</v>
      </c>
    </row>
    <row r="295" spans="1:7">
      <c r="A295" s="23">
        <v>2017</v>
      </c>
      <c r="B295" s="13" t="s">
        <v>1886</v>
      </c>
      <c r="C295" s="13" t="s">
        <v>1056</v>
      </c>
      <c r="D295" s="13" t="s">
        <v>6150</v>
      </c>
      <c r="E295" s="34">
        <v>300</v>
      </c>
      <c r="F295" s="13" t="s">
        <v>6406</v>
      </c>
      <c r="G295" s="13" t="s">
        <v>211</v>
      </c>
    </row>
    <row r="296" spans="1:7">
      <c r="A296" s="23">
        <v>2017</v>
      </c>
      <c r="B296" s="13" t="s">
        <v>1886</v>
      </c>
      <c r="C296" s="13" t="s">
        <v>1056</v>
      </c>
      <c r="D296" s="13" t="s">
        <v>6196</v>
      </c>
      <c r="E296" s="34">
        <v>300</v>
      </c>
      <c r="F296" s="13" t="s">
        <v>6406</v>
      </c>
      <c r="G296" s="13" t="s">
        <v>211</v>
      </c>
    </row>
    <row r="297" spans="1:7">
      <c r="A297" s="23">
        <v>2017</v>
      </c>
      <c r="B297" s="13" t="s">
        <v>1886</v>
      </c>
      <c r="C297" s="13" t="s">
        <v>1056</v>
      </c>
      <c r="D297" s="13" t="s">
        <v>6140</v>
      </c>
      <c r="E297" s="34">
        <v>1500</v>
      </c>
      <c r="F297" s="13" t="s">
        <v>6406</v>
      </c>
      <c r="G297" s="13" t="s">
        <v>211</v>
      </c>
    </row>
    <row r="298" spans="1:7">
      <c r="A298" s="23">
        <v>2017</v>
      </c>
      <c r="B298" s="13" t="s">
        <v>1886</v>
      </c>
      <c r="C298" s="13" t="s">
        <v>1056</v>
      </c>
      <c r="D298" s="13" t="s">
        <v>6195</v>
      </c>
      <c r="E298" s="34">
        <v>200</v>
      </c>
      <c r="F298" s="13" t="s">
        <v>6406</v>
      </c>
      <c r="G298" s="13" t="s">
        <v>211</v>
      </c>
    </row>
    <row r="299" spans="1:7">
      <c r="A299" s="23">
        <v>2017</v>
      </c>
      <c r="B299" s="13" t="s">
        <v>1886</v>
      </c>
      <c r="C299" s="13" t="s">
        <v>1056</v>
      </c>
      <c r="D299" s="13" t="s">
        <v>6539</v>
      </c>
      <c r="E299" s="34">
        <v>300</v>
      </c>
      <c r="F299" s="13" t="s">
        <v>6406</v>
      </c>
      <c r="G299" s="13" t="s">
        <v>211</v>
      </c>
    </row>
    <row r="300" spans="1:7">
      <c r="A300" s="23">
        <v>2017</v>
      </c>
      <c r="B300" s="13" t="s">
        <v>1886</v>
      </c>
      <c r="C300" s="13" t="s">
        <v>1056</v>
      </c>
      <c r="D300" s="13" t="s">
        <v>6021</v>
      </c>
      <c r="E300" s="34">
        <v>400</v>
      </c>
      <c r="F300" s="13" t="s">
        <v>6406</v>
      </c>
      <c r="G300" s="13" t="s">
        <v>211</v>
      </c>
    </row>
    <row r="301" spans="1:7">
      <c r="A301" s="23">
        <v>2017</v>
      </c>
      <c r="B301" s="13" t="s">
        <v>1886</v>
      </c>
      <c r="C301" s="13" t="s">
        <v>1056</v>
      </c>
      <c r="D301" s="13" t="s">
        <v>6020</v>
      </c>
      <c r="E301" s="34">
        <v>400</v>
      </c>
      <c r="F301" s="13" t="s">
        <v>6406</v>
      </c>
      <c r="G301" s="13" t="s">
        <v>211</v>
      </c>
    </row>
    <row r="302" spans="1:7">
      <c r="A302" s="23">
        <v>2017</v>
      </c>
      <c r="B302" s="13" t="s">
        <v>1886</v>
      </c>
      <c r="C302" s="13" t="s">
        <v>1056</v>
      </c>
      <c r="D302" s="13" t="s">
        <v>6194</v>
      </c>
      <c r="E302" s="34">
        <v>400</v>
      </c>
      <c r="F302" s="13" t="s">
        <v>6406</v>
      </c>
      <c r="G302" s="13" t="s">
        <v>211</v>
      </c>
    </row>
    <row r="303" spans="1:7">
      <c r="A303" s="23">
        <v>2017</v>
      </c>
      <c r="B303" s="13" t="s">
        <v>1886</v>
      </c>
      <c r="C303" s="13" t="s">
        <v>1056</v>
      </c>
      <c r="D303" s="13" t="s">
        <v>6315</v>
      </c>
      <c r="E303" s="34">
        <v>400</v>
      </c>
      <c r="F303" s="13" t="s">
        <v>6406</v>
      </c>
      <c r="G303" s="13" t="s">
        <v>211</v>
      </c>
    </row>
    <row r="304" spans="1:7">
      <c r="A304" s="23">
        <v>2017</v>
      </c>
      <c r="B304" s="13" t="s">
        <v>1886</v>
      </c>
      <c r="C304" s="13" t="s">
        <v>1056</v>
      </c>
      <c r="D304" s="13" t="s">
        <v>6484</v>
      </c>
      <c r="E304" s="34">
        <v>500</v>
      </c>
      <c r="F304" s="13" t="s">
        <v>6406</v>
      </c>
      <c r="G304" s="13" t="s">
        <v>211</v>
      </c>
    </row>
    <row r="305" spans="1:7">
      <c r="A305" s="23">
        <v>2017</v>
      </c>
      <c r="B305" s="13" t="s">
        <v>1886</v>
      </c>
      <c r="C305" s="13" t="s">
        <v>1056</v>
      </c>
      <c r="D305" s="13" t="s">
        <v>6097</v>
      </c>
      <c r="E305" s="34">
        <v>300</v>
      </c>
      <c r="F305" s="13" t="s">
        <v>6406</v>
      </c>
      <c r="G305" s="13" t="s">
        <v>211</v>
      </c>
    </row>
    <row r="306" spans="1:7">
      <c r="A306" s="23">
        <v>2017</v>
      </c>
      <c r="B306" s="13" t="s">
        <v>1886</v>
      </c>
      <c r="C306" s="13" t="s">
        <v>1056</v>
      </c>
      <c r="D306" s="13" t="s">
        <v>6193</v>
      </c>
      <c r="E306" s="34">
        <v>100</v>
      </c>
      <c r="F306" s="13" t="s">
        <v>6406</v>
      </c>
      <c r="G306" s="13" t="s">
        <v>211</v>
      </c>
    </row>
    <row r="307" spans="1:7">
      <c r="A307" s="23">
        <v>2017</v>
      </c>
      <c r="B307" s="13" t="s">
        <v>1886</v>
      </c>
      <c r="C307" s="13" t="s">
        <v>1056</v>
      </c>
      <c r="D307" s="13" t="s">
        <v>6198</v>
      </c>
      <c r="E307" s="34">
        <v>400</v>
      </c>
      <c r="F307" s="13" t="s">
        <v>6406</v>
      </c>
      <c r="G307" s="13" t="s">
        <v>211</v>
      </c>
    </row>
    <row r="308" spans="1:7">
      <c r="A308" s="23">
        <v>2017</v>
      </c>
      <c r="B308" s="13" t="s">
        <v>1886</v>
      </c>
      <c r="C308" s="13" t="s">
        <v>1056</v>
      </c>
      <c r="D308" s="13" t="s">
        <v>6024</v>
      </c>
      <c r="E308" s="34">
        <v>1000</v>
      </c>
      <c r="F308" s="13" t="s">
        <v>6406</v>
      </c>
      <c r="G308" s="13" t="s">
        <v>211</v>
      </c>
    </row>
    <row r="309" spans="1:7">
      <c r="A309" s="23">
        <v>2017</v>
      </c>
      <c r="B309" s="13" t="s">
        <v>1886</v>
      </c>
      <c r="C309" s="13" t="s">
        <v>1056</v>
      </c>
      <c r="D309" s="13" t="s">
        <v>6067</v>
      </c>
      <c r="E309" s="34">
        <v>200</v>
      </c>
      <c r="F309" s="13" t="s">
        <v>6406</v>
      </c>
      <c r="G309" s="13" t="s">
        <v>211</v>
      </c>
    </row>
    <row r="310" spans="1:7">
      <c r="A310" s="23">
        <v>2017</v>
      </c>
      <c r="B310" s="13" t="s">
        <v>1886</v>
      </c>
      <c r="C310" s="13" t="s">
        <v>1056</v>
      </c>
      <c r="D310" s="13" t="s">
        <v>6023</v>
      </c>
      <c r="E310" s="34">
        <v>400</v>
      </c>
      <c r="F310" s="13" t="s">
        <v>6406</v>
      </c>
      <c r="G310" s="13" t="s">
        <v>211</v>
      </c>
    </row>
    <row r="311" spans="1:7">
      <c r="A311" s="23">
        <v>2017</v>
      </c>
      <c r="B311" s="13" t="s">
        <v>1886</v>
      </c>
      <c r="C311" s="13" t="s">
        <v>1056</v>
      </c>
      <c r="D311" s="13" t="s">
        <v>6197</v>
      </c>
      <c r="E311" s="34">
        <v>400</v>
      </c>
      <c r="F311" s="13" t="s">
        <v>6406</v>
      </c>
      <c r="G311" s="13" t="s">
        <v>211</v>
      </c>
    </row>
    <row r="312" spans="1:7">
      <c r="A312" s="23">
        <v>2017</v>
      </c>
      <c r="B312" s="13" t="s">
        <v>1886</v>
      </c>
      <c r="C312" s="13" t="s">
        <v>1056</v>
      </c>
      <c r="D312" s="13" t="s">
        <v>6276</v>
      </c>
      <c r="E312" s="34">
        <v>100</v>
      </c>
      <c r="F312" s="13" t="s">
        <v>6406</v>
      </c>
      <c r="G312" s="13" t="s">
        <v>211</v>
      </c>
    </row>
    <row r="313" spans="1:7">
      <c r="A313" s="23">
        <v>2017</v>
      </c>
      <c r="B313" s="13" t="s">
        <v>1886</v>
      </c>
      <c r="C313" s="13" t="s">
        <v>1056</v>
      </c>
      <c r="D313" s="13" t="s">
        <v>6481</v>
      </c>
      <c r="E313" s="34">
        <v>300</v>
      </c>
      <c r="F313" s="13" t="s">
        <v>6406</v>
      </c>
      <c r="G313" s="13" t="s">
        <v>211</v>
      </c>
    </row>
    <row r="314" spans="1:7">
      <c r="A314" s="23">
        <v>2017</v>
      </c>
      <c r="B314" s="13" t="s">
        <v>1886</v>
      </c>
      <c r="C314" s="13" t="s">
        <v>1056</v>
      </c>
      <c r="D314" s="13" t="s">
        <v>6483</v>
      </c>
      <c r="E314" s="34">
        <v>300</v>
      </c>
      <c r="F314" s="13" t="s">
        <v>6406</v>
      </c>
      <c r="G314" s="13" t="s">
        <v>211</v>
      </c>
    </row>
    <row r="315" spans="1:7">
      <c r="A315" s="23">
        <v>2017</v>
      </c>
      <c r="B315" s="13" t="s">
        <v>1886</v>
      </c>
      <c r="C315" s="13" t="s">
        <v>1056</v>
      </c>
      <c r="D315" s="13" t="s">
        <v>6383</v>
      </c>
      <c r="E315" s="34">
        <v>1350</v>
      </c>
      <c r="F315" s="13" t="s">
        <v>6406</v>
      </c>
      <c r="G315" s="13" t="s">
        <v>211</v>
      </c>
    </row>
    <row r="316" spans="1:7">
      <c r="A316" s="23">
        <v>2017</v>
      </c>
      <c r="B316" s="13" t="s">
        <v>1886</v>
      </c>
      <c r="C316" s="13" t="s">
        <v>1056</v>
      </c>
      <c r="D316" s="13" t="s">
        <v>6382</v>
      </c>
      <c r="E316" s="34">
        <v>100</v>
      </c>
      <c r="F316" s="13" t="s">
        <v>6406</v>
      </c>
      <c r="G316" s="13" t="s">
        <v>211</v>
      </c>
    </row>
    <row r="317" spans="1:7">
      <c r="A317" s="23">
        <v>2017</v>
      </c>
      <c r="B317" s="13" t="s">
        <v>1886</v>
      </c>
      <c r="C317" s="13" t="s">
        <v>1056</v>
      </c>
      <c r="D317" s="13" t="s">
        <v>6141</v>
      </c>
      <c r="E317" s="34">
        <v>4600</v>
      </c>
      <c r="F317" s="13" t="s">
        <v>6406</v>
      </c>
      <c r="G317" s="13" t="s">
        <v>211</v>
      </c>
    </row>
    <row r="318" spans="1:7">
      <c r="A318" s="23">
        <v>2017</v>
      </c>
      <c r="B318" s="13" t="s">
        <v>1886</v>
      </c>
      <c r="C318" s="13" t="s">
        <v>1056</v>
      </c>
      <c r="D318" s="13" t="s">
        <v>6022</v>
      </c>
      <c r="E318" s="34">
        <v>300</v>
      </c>
      <c r="F318" s="13" t="s">
        <v>6406</v>
      </c>
      <c r="G318" s="13" t="s">
        <v>211</v>
      </c>
    </row>
    <row r="319" spans="1:7">
      <c r="A319" s="23">
        <v>2017</v>
      </c>
      <c r="B319" s="13" t="s">
        <v>1886</v>
      </c>
      <c r="C319" s="13" t="s">
        <v>1056</v>
      </c>
      <c r="D319" s="13" t="s">
        <v>6551</v>
      </c>
      <c r="E319" s="34">
        <v>300</v>
      </c>
      <c r="F319" s="13" t="s">
        <v>6406</v>
      </c>
      <c r="G319" s="13" t="s">
        <v>211</v>
      </c>
    </row>
    <row r="320" spans="1:7">
      <c r="A320" s="23">
        <v>2017</v>
      </c>
      <c r="B320" s="13" t="s">
        <v>1886</v>
      </c>
      <c r="C320" s="13" t="s">
        <v>1056</v>
      </c>
      <c r="D320" s="13" t="s">
        <v>6485</v>
      </c>
      <c r="E320" s="34">
        <v>400</v>
      </c>
      <c r="F320" s="13" t="s">
        <v>6406</v>
      </c>
      <c r="G320" s="13" t="s">
        <v>211</v>
      </c>
    </row>
    <row r="321" spans="1:7">
      <c r="A321" s="23">
        <v>2017</v>
      </c>
      <c r="B321" s="13" t="s">
        <v>1886</v>
      </c>
      <c r="C321" s="13" t="s">
        <v>1056</v>
      </c>
      <c r="D321" s="13" t="s">
        <v>6200</v>
      </c>
      <c r="E321" s="34">
        <v>100</v>
      </c>
      <c r="F321" s="13" t="s">
        <v>6406</v>
      </c>
      <c r="G321" s="13" t="s">
        <v>211</v>
      </c>
    </row>
    <row r="322" spans="1:7">
      <c r="A322" s="23">
        <v>2017</v>
      </c>
      <c r="B322" s="13" t="s">
        <v>1886</v>
      </c>
      <c r="C322" s="13" t="s">
        <v>1056</v>
      </c>
      <c r="D322" s="13" t="s">
        <v>6199</v>
      </c>
      <c r="E322" s="34">
        <v>300</v>
      </c>
      <c r="F322" s="13" t="s">
        <v>6406</v>
      </c>
      <c r="G322" s="13" t="s">
        <v>211</v>
      </c>
    </row>
    <row r="323" spans="1:7">
      <c r="A323" s="23">
        <v>2017</v>
      </c>
      <c r="B323" s="13" t="s">
        <v>1886</v>
      </c>
      <c r="C323" s="13" t="s">
        <v>1056</v>
      </c>
      <c r="D323" s="13" t="s">
        <v>1059</v>
      </c>
      <c r="E323" s="34">
        <v>300</v>
      </c>
      <c r="F323" s="13" t="s">
        <v>6406</v>
      </c>
      <c r="G323" s="13" t="s">
        <v>211</v>
      </c>
    </row>
    <row r="324" spans="1:7">
      <c r="A324" s="23">
        <v>2017</v>
      </c>
      <c r="B324" s="13" t="s">
        <v>1886</v>
      </c>
      <c r="C324" s="13" t="s">
        <v>1056</v>
      </c>
      <c r="D324" s="13" t="s">
        <v>6277</v>
      </c>
      <c r="E324" s="34">
        <v>150</v>
      </c>
      <c r="F324" s="13" t="s">
        <v>6406</v>
      </c>
      <c r="G324" s="13" t="s">
        <v>211</v>
      </c>
    </row>
    <row r="325" spans="1:7">
      <c r="A325" s="23">
        <v>2017</v>
      </c>
      <c r="B325" s="13" t="s">
        <v>1886</v>
      </c>
      <c r="C325" s="13" t="s">
        <v>1056</v>
      </c>
      <c r="D325" s="13" t="s">
        <v>6025</v>
      </c>
      <c r="E325" s="34">
        <v>300</v>
      </c>
      <c r="F325" s="13" t="s">
        <v>6406</v>
      </c>
      <c r="G325" s="13" t="s">
        <v>211</v>
      </c>
    </row>
    <row r="326" spans="1:7">
      <c r="A326" s="23">
        <v>2017</v>
      </c>
      <c r="B326" s="13" t="s">
        <v>1886</v>
      </c>
      <c r="C326" s="13" t="s">
        <v>1056</v>
      </c>
      <c r="D326" s="13" t="s">
        <v>6480</v>
      </c>
      <c r="E326" s="34">
        <v>25</v>
      </c>
      <c r="F326" s="13" t="s">
        <v>6406</v>
      </c>
      <c r="G326" s="13" t="s">
        <v>211</v>
      </c>
    </row>
    <row r="327" spans="1:7">
      <c r="A327" s="23">
        <v>2017</v>
      </c>
      <c r="B327" s="13" t="s">
        <v>1886</v>
      </c>
      <c r="C327" s="13" t="s">
        <v>1056</v>
      </c>
      <c r="D327" s="13" t="s">
        <v>6479</v>
      </c>
      <c r="E327" s="34">
        <v>25</v>
      </c>
      <c r="F327" s="13" t="s">
        <v>6406</v>
      </c>
      <c r="G327" s="13" t="s">
        <v>211</v>
      </c>
    </row>
    <row r="328" spans="1:7">
      <c r="A328" s="23">
        <v>2017</v>
      </c>
      <c r="B328" s="13" t="s">
        <v>1886</v>
      </c>
      <c r="C328" s="13" t="s">
        <v>1056</v>
      </c>
      <c r="D328" s="13" t="s">
        <v>6366</v>
      </c>
      <c r="E328" s="34">
        <v>300</v>
      </c>
      <c r="F328" s="13" t="s">
        <v>6406</v>
      </c>
      <c r="G328" s="13" t="s">
        <v>211</v>
      </c>
    </row>
    <row r="329" spans="1:7">
      <c r="A329" s="23">
        <v>2017</v>
      </c>
      <c r="B329" s="13" t="s">
        <v>1886</v>
      </c>
      <c r="C329" s="13" t="s">
        <v>1056</v>
      </c>
      <c r="D329" s="13" t="s">
        <v>6316</v>
      </c>
      <c r="E329" s="34">
        <v>1000</v>
      </c>
      <c r="F329" s="13" t="s">
        <v>6406</v>
      </c>
      <c r="G329" s="13" t="s">
        <v>211</v>
      </c>
    </row>
    <row r="330" spans="1:7">
      <c r="A330" s="23">
        <v>2017</v>
      </c>
      <c r="B330" s="13" t="s">
        <v>1886</v>
      </c>
      <c r="C330" s="13" t="s">
        <v>1056</v>
      </c>
      <c r="D330" s="13" t="s">
        <v>6026</v>
      </c>
      <c r="E330" s="34">
        <v>400</v>
      </c>
      <c r="F330" s="13" t="s">
        <v>6406</v>
      </c>
      <c r="G330" s="13" t="s">
        <v>211</v>
      </c>
    </row>
    <row r="331" spans="1:7">
      <c r="A331" s="23">
        <v>2017</v>
      </c>
      <c r="B331" s="13" t="s">
        <v>1886</v>
      </c>
      <c r="C331" s="13" t="s">
        <v>1056</v>
      </c>
      <c r="D331" s="13" t="s">
        <v>6278</v>
      </c>
      <c r="E331" s="34">
        <v>100</v>
      </c>
      <c r="F331" s="13" t="s">
        <v>6406</v>
      </c>
      <c r="G331" s="13" t="s">
        <v>211</v>
      </c>
    </row>
    <row r="332" spans="1:7">
      <c r="A332" s="23">
        <v>2017</v>
      </c>
      <c r="B332" s="13" t="s">
        <v>1886</v>
      </c>
      <c r="C332" s="13" t="s">
        <v>1056</v>
      </c>
      <c r="D332" s="13" t="s">
        <v>6068</v>
      </c>
      <c r="E332" s="34">
        <v>300</v>
      </c>
      <c r="F332" s="13" t="s">
        <v>6406</v>
      </c>
      <c r="G332" s="13" t="s">
        <v>211</v>
      </c>
    </row>
    <row r="333" spans="1:7">
      <c r="A333" s="23">
        <v>2017</v>
      </c>
      <c r="B333" s="13" t="s">
        <v>1886</v>
      </c>
      <c r="C333" s="13" t="s">
        <v>1056</v>
      </c>
      <c r="D333" s="13" t="s">
        <v>5984</v>
      </c>
      <c r="E333" s="34">
        <v>200</v>
      </c>
      <c r="F333" s="13" t="s">
        <v>6406</v>
      </c>
      <c r="G333" s="13" t="s">
        <v>211</v>
      </c>
    </row>
    <row r="334" spans="1:7">
      <c r="A334" s="23">
        <v>2017</v>
      </c>
      <c r="B334" s="13" t="s">
        <v>1886</v>
      </c>
      <c r="C334" s="13" t="s">
        <v>1056</v>
      </c>
      <c r="D334" s="13" t="s">
        <v>6279</v>
      </c>
      <c r="E334" s="34">
        <v>300</v>
      </c>
      <c r="F334" s="13" t="s">
        <v>6406</v>
      </c>
      <c r="G334" s="13" t="s">
        <v>211</v>
      </c>
    </row>
    <row r="335" spans="1:7">
      <c r="A335" s="23">
        <v>2017</v>
      </c>
      <c r="B335" s="13" t="s">
        <v>1886</v>
      </c>
      <c r="C335" s="13" t="s">
        <v>1056</v>
      </c>
      <c r="D335" s="13" t="s">
        <v>6202</v>
      </c>
      <c r="E335" s="34">
        <v>300</v>
      </c>
      <c r="F335" s="13" t="s">
        <v>6406</v>
      </c>
      <c r="G335" s="13" t="s">
        <v>211</v>
      </c>
    </row>
    <row r="336" spans="1:7">
      <c r="A336" s="23">
        <v>2017</v>
      </c>
      <c r="B336" s="13" t="s">
        <v>1886</v>
      </c>
      <c r="C336" s="13" t="s">
        <v>1056</v>
      </c>
      <c r="D336" s="13" t="s">
        <v>6545</v>
      </c>
      <c r="E336" s="34">
        <v>2000</v>
      </c>
      <c r="F336" s="13" t="s">
        <v>6406</v>
      </c>
      <c r="G336" s="13" t="s">
        <v>211</v>
      </c>
    </row>
    <row r="337" spans="1:7">
      <c r="A337" s="23">
        <v>2017</v>
      </c>
      <c r="B337" s="13" t="s">
        <v>1886</v>
      </c>
      <c r="C337" s="13" t="s">
        <v>1056</v>
      </c>
      <c r="D337" s="13" t="s">
        <v>6280</v>
      </c>
      <c r="E337" s="34">
        <v>300</v>
      </c>
      <c r="F337" s="13" t="s">
        <v>6406</v>
      </c>
      <c r="G337" s="13" t="s">
        <v>211</v>
      </c>
    </row>
    <row r="338" spans="1:7">
      <c r="A338" s="23">
        <v>2017</v>
      </c>
      <c r="B338" s="13" t="s">
        <v>1886</v>
      </c>
      <c r="C338" s="13" t="s">
        <v>1056</v>
      </c>
      <c r="D338" s="13" t="s">
        <v>6526</v>
      </c>
      <c r="E338" s="34">
        <v>300</v>
      </c>
      <c r="F338" s="13" t="s">
        <v>6406</v>
      </c>
      <c r="G338" s="13" t="s">
        <v>211</v>
      </c>
    </row>
    <row r="339" spans="1:7">
      <c r="A339" s="23">
        <v>2017</v>
      </c>
      <c r="B339" s="13" t="s">
        <v>1886</v>
      </c>
      <c r="C339" s="13" t="s">
        <v>1056</v>
      </c>
      <c r="D339" s="13" t="s">
        <v>6486</v>
      </c>
      <c r="E339" s="34">
        <v>100</v>
      </c>
      <c r="F339" s="13" t="s">
        <v>6406</v>
      </c>
      <c r="G339" s="13" t="s">
        <v>211</v>
      </c>
    </row>
    <row r="340" spans="1:7">
      <c r="A340" s="23">
        <v>2017</v>
      </c>
      <c r="B340" s="13" t="s">
        <v>1886</v>
      </c>
      <c r="C340" s="13" t="s">
        <v>1056</v>
      </c>
      <c r="D340" s="13" t="s">
        <v>6546</v>
      </c>
      <c r="E340" s="34">
        <v>100</v>
      </c>
      <c r="F340" s="13" t="s">
        <v>6406</v>
      </c>
      <c r="G340" s="13" t="s">
        <v>211</v>
      </c>
    </row>
    <row r="341" spans="1:7">
      <c r="A341" s="23">
        <v>2017</v>
      </c>
      <c r="B341" s="13" t="s">
        <v>1886</v>
      </c>
      <c r="C341" s="13" t="s">
        <v>1056</v>
      </c>
      <c r="D341" s="13" t="s">
        <v>6475</v>
      </c>
      <c r="E341" s="34">
        <v>200</v>
      </c>
      <c r="F341" s="13" t="s">
        <v>6406</v>
      </c>
      <c r="G341" s="13" t="s">
        <v>211</v>
      </c>
    </row>
    <row r="342" spans="1:7">
      <c r="A342" s="23">
        <v>2017</v>
      </c>
      <c r="B342" s="13" t="s">
        <v>1886</v>
      </c>
      <c r="C342" s="13" t="s">
        <v>1056</v>
      </c>
      <c r="D342" s="13" t="s">
        <v>6474</v>
      </c>
      <c r="E342" s="34">
        <v>200</v>
      </c>
      <c r="F342" s="13" t="s">
        <v>6406</v>
      </c>
      <c r="G342" s="13" t="s">
        <v>211</v>
      </c>
    </row>
    <row r="343" spans="1:7">
      <c r="A343" s="23">
        <v>2017</v>
      </c>
      <c r="B343" s="13" t="s">
        <v>1886</v>
      </c>
      <c r="C343" s="13" t="s">
        <v>1056</v>
      </c>
      <c r="D343" s="13" t="s">
        <v>6513</v>
      </c>
      <c r="E343" s="34">
        <v>300</v>
      </c>
      <c r="F343" s="13" t="s">
        <v>6406</v>
      </c>
      <c r="G343" s="13" t="s">
        <v>211</v>
      </c>
    </row>
    <row r="344" spans="1:7">
      <c r="A344" s="23">
        <v>2017</v>
      </c>
      <c r="B344" s="13" t="s">
        <v>1886</v>
      </c>
      <c r="C344" s="13" t="s">
        <v>1056</v>
      </c>
      <c r="D344" s="13" t="s">
        <v>6203</v>
      </c>
      <c r="E344" s="34">
        <v>100</v>
      </c>
      <c r="F344" s="13" t="s">
        <v>6406</v>
      </c>
      <c r="G344" s="13" t="s">
        <v>211</v>
      </c>
    </row>
    <row r="345" spans="1:7">
      <c r="A345" s="23">
        <v>2017</v>
      </c>
      <c r="B345" s="13" t="s">
        <v>1886</v>
      </c>
      <c r="C345" s="13" t="s">
        <v>1056</v>
      </c>
      <c r="D345" s="13" t="s">
        <v>6319</v>
      </c>
      <c r="E345" s="34">
        <v>200</v>
      </c>
      <c r="F345" s="13" t="s">
        <v>6406</v>
      </c>
      <c r="G345" s="13" t="s">
        <v>211</v>
      </c>
    </row>
    <row r="346" spans="1:7">
      <c r="A346" s="23">
        <v>2017</v>
      </c>
      <c r="B346" s="13" t="s">
        <v>1886</v>
      </c>
      <c r="C346" s="13" t="s">
        <v>1056</v>
      </c>
      <c r="D346" s="13" t="s">
        <v>6318</v>
      </c>
      <c r="E346" s="34">
        <v>100</v>
      </c>
      <c r="F346" s="13" t="s">
        <v>6406</v>
      </c>
      <c r="G346" s="13" t="s">
        <v>211</v>
      </c>
    </row>
    <row r="347" spans="1:7">
      <c r="A347" s="23">
        <v>2017</v>
      </c>
      <c r="B347" s="13" t="s">
        <v>1886</v>
      </c>
      <c r="C347" s="13" t="s">
        <v>1056</v>
      </c>
      <c r="D347" s="13" t="s">
        <v>2017</v>
      </c>
      <c r="E347" s="34">
        <v>300</v>
      </c>
      <c r="F347" s="13" t="s">
        <v>6406</v>
      </c>
      <c r="G347" s="13" t="s">
        <v>211</v>
      </c>
    </row>
    <row r="348" spans="1:7">
      <c r="A348" s="23">
        <v>2017</v>
      </c>
      <c r="B348" s="13" t="s">
        <v>1886</v>
      </c>
      <c r="C348" s="13" t="s">
        <v>1056</v>
      </c>
      <c r="D348" s="13" t="s">
        <v>6317</v>
      </c>
      <c r="E348" s="34">
        <v>200</v>
      </c>
      <c r="F348" s="13" t="s">
        <v>6406</v>
      </c>
      <c r="G348" s="13" t="s">
        <v>211</v>
      </c>
    </row>
    <row r="349" spans="1:7">
      <c r="A349" s="23">
        <v>2017</v>
      </c>
      <c r="B349" s="13" t="s">
        <v>1886</v>
      </c>
      <c r="C349" s="13" t="s">
        <v>1056</v>
      </c>
      <c r="D349" s="13" t="s">
        <v>6478</v>
      </c>
      <c r="E349" s="34">
        <v>300</v>
      </c>
      <c r="F349" s="13" t="s">
        <v>6406</v>
      </c>
      <c r="G349" s="13" t="s">
        <v>211</v>
      </c>
    </row>
    <row r="350" spans="1:7">
      <c r="A350" s="23">
        <v>2017</v>
      </c>
      <c r="B350" s="13" t="s">
        <v>1886</v>
      </c>
      <c r="C350" s="13" t="s">
        <v>1056</v>
      </c>
      <c r="D350" s="13" t="s">
        <v>6482</v>
      </c>
      <c r="E350" s="34">
        <v>300</v>
      </c>
      <c r="F350" s="13" t="s">
        <v>6406</v>
      </c>
      <c r="G350" s="13" t="s">
        <v>211</v>
      </c>
    </row>
    <row r="351" spans="1:7">
      <c r="A351" s="23">
        <v>2017</v>
      </c>
      <c r="B351" s="13" t="s">
        <v>1886</v>
      </c>
      <c r="C351" s="13" t="s">
        <v>1056</v>
      </c>
      <c r="D351" s="13" t="s">
        <v>6070</v>
      </c>
      <c r="E351" s="34">
        <v>400</v>
      </c>
      <c r="F351" s="13" t="s">
        <v>6406</v>
      </c>
      <c r="G351" s="13" t="s">
        <v>211</v>
      </c>
    </row>
    <row r="352" spans="1:7">
      <c r="A352" s="23">
        <v>2017</v>
      </c>
      <c r="B352" s="13" t="s">
        <v>1886</v>
      </c>
      <c r="C352" s="13" t="s">
        <v>1056</v>
      </c>
      <c r="D352" s="13" t="s">
        <v>2022</v>
      </c>
      <c r="E352" s="34">
        <v>100000</v>
      </c>
      <c r="F352" s="13" t="s">
        <v>6406</v>
      </c>
      <c r="G352" s="13" t="s">
        <v>211</v>
      </c>
    </row>
    <row r="353" spans="1:7">
      <c r="A353" s="23">
        <v>2017</v>
      </c>
      <c r="B353" s="13" t="s">
        <v>1886</v>
      </c>
      <c r="C353" s="13" t="s">
        <v>1056</v>
      </c>
      <c r="D353" s="13" t="s">
        <v>2021</v>
      </c>
      <c r="E353" s="34">
        <v>100000</v>
      </c>
      <c r="F353" s="13" t="s">
        <v>6406</v>
      </c>
      <c r="G353" s="13" t="s">
        <v>211</v>
      </c>
    </row>
    <row r="354" spans="1:7">
      <c r="A354" s="23">
        <v>2017</v>
      </c>
      <c r="B354" s="13" t="s">
        <v>1886</v>
      </c>
      <c r="C354" s="13" t="s">
        <v>1056</v>
      </c>
      <c r="D354" s="13" t="s">
        <v>2020</v>
      </c>
      <c r="E354" s="34">
        <v>100000</v>
      </c>
      <c r="F354" s="13" t="s">
        <v>6406</v>
      </c>
      <c r="G354" s="13" t="s">
        <v>211</v>
      </c>
    </row>
    <row r="355" spans="1:7">
      <c r="A355" s="23">
        <v>2017</v>
      </c>
      <c r="B355" s="13" t="s">
        <v>1886</v>
      </c>
      <c r="C355" s="13" t="s">
        <v>1056</v>
      </c>
      <c r="D355" s="13" t="s">
        <v>2019</v>
      </c>
      <c r="E355" s="34">
        <v>100000</v>
      </c>
      <c r="F355" s="13" t="s">
        <v>6406</v>
      </c>
      <c r="G355" s="13" t="s">
        <v>211</v>
      </c>
    </row>
    <row r="356" spans="1:7">
      <c r="A356" s="23">
        <v>2017</v>
      </c>
      <c r="B356" s="13" t="s">
        <v>1886</v>
      </c>
      <c r="C356" s="13" t="s">
        <v>1056</v>
      </c>
      <c r="D356" s="13" t="s">
        <v>6027</v>
      </c>
      <c r="E356" s="34">
        <v>400</v>
      </c>
      <c r="F356" s="13" t="s">
        <v>6406</v>
      </c>
      <c r="G356" s="13" t="s">
        <v>211</v>
      </c>
    </row>
    <row r="357" spans="1:7">
      <c r="A357" s="23">
        <v>2017</v>
      </c>
      <c r="B357" s="13" t="s">
        <v>1886</v>
      </c>
      <c r="C357" s="13" t="s">
        <v>1056</v>
      </c>
      <c r="D357" s="13" t="s">
        <v>5985</v>
      </c>
      <c r="E357" s="34">
        <v>300</v>
      </c>
      <c r="F357" s="13" t="s">
        <v>6406</v>
      </c>
      <c r="G357" s="13" t="s">
        <v>211</v>
      </c>
    </row>
    <row r="358" spans="1:7">
      <c r="A358" s="23">
        <v>2017</v>
      </c>
      <c r="B358" s="13" t="s">
        <v>1886</v>
      </c>
      <c r="C358" s="13" t="s">
        <v>1056</v>
      </c>
      <c r="D358" s="13" t="s">
        <v>6069</v>
      </c>
      <c r="E358" s="34">
        <v>500</v>
      </c>
      <c r="F358" s="13" t="s">
        <v>6406</v>
      </c>
      <c r="G358" s="13" t="s">
        <v>211</v>
      </c>
    </row>
    <row r="359" spans="1:7">
      <c r="A359" s="23">
        <v>2017</v>
      </c>
      <c r="B359" s="13" t="s">
        <v>1886</v>
      </c>
      <c r="C359" s="13" t="s">
        <v>1056</v>
      </c>
      <c r="D359" s="13" t="s">
        <v>6201</v>
      </c>
      <c r="E359" s="34">
        <v>300</v>
      </c>
      <c r="F359" s="13" t="s">
        <v>6406</v>
      </c>
      <c r="G359" s="13" t="s">
        <v>211</v>
      </c>
    </row>
    <row r="360" spans="1:7">
      <c r="A360" s="23">
        <v>2017</v>
      </c>
      <c r="B360" s="13" t="s">
        <v>1886</v>
      </c>
      <c r="C360" s="13" t="s">
        <v>1056</v>
      </c>
      <c r="D360" s="13" t="s">
        <v>5924</v>
      </c>
      <c r="E360" s="34">
        <v>300</v>
      </c>
      <c r="F360" s="13" t="s">
        <v>6406</v>
      </c>
      <c r="G360" s="13" t="s">
        <v>211</v>
      </c>
    </row>
    <row r="361" spans="1:7">
      <c r="A361" s="23">
        <v>2017</v>
      </c>
      <c r="B361" s="13" t="s">
        <v>1886</v>
      </c>
      <c r="C361" s="13" t="s">
        <v>1056</v>
      </c>
      <c r="D361" s="13" t="s">
        <v>6398</v>
      </c>
      <c r="E361" s="34">
        <v>200</v>
      </c>
      <c r="F361" s="13" t="s">
        <v>6406</v>
      </c>
      <c r="G361" s="13" t="s">
        <v>211</v>
      </c>
    </row>
    <row r="362" spans="1:7">
      <c r="A362" s="23">
        <v>2017</v>
      </c>
      <c r="B362" s="13" t="s">
        <v>1886</v>
      </c>
      <c r="C362" s="13" t="s">
        <v>1056</v>
      </c>
      <c r="D362" s="13" t="s">
        <v>6031</v>
      </c>
      <c r="E362" s="34">
        <v>300</v>
      </c>
      <c r="F362" s="13" t="s">
        <v>6406</v>
      </c>
      <c r="G362" s="13" t="s">
        <v>211</v>
      </c>
    </row>
    <row r="363" spans="1:7">
      <c r="A363" s="23">
        <v>2017</v>
      </c>
      <c r="B363" s="13" t="s">
        <v>1886</v>
      </c>
      <c r="C363" s="13" t="s">
        <v>1056</v>
      </c>
      <c r="D363" s="13" t="s">
        <v>6281</v>
      </c>
      <c r="E363" s="34">
        <v>300</v>
      </c>
      <c r="F363" s="13" t="s">
        <v>6406</v>
      </c>
      <c r="G363" s="13" t="s">
        <v>211</v>
      </c>
    </row>
    <row r="364" spans="1:7">
      <c r="A364" s="23">
        <v>2017</v>
      </c>
      <c r="B364" s="13" t="s">
        <v>1886</v>
      </c>
      <c r="C364" s="13" t="s">
        <v>1056</v>
      </c>
      <c r="D364" s="13" t="s">
        <v>6473</v>
      </c>
      <c r="E364" s="34">
        <v>100</v>
      </c>
      <c r="F364" s="13" t="s">
        <v>6406</v>
      </c>
      <c r="G364" s="13" t="s">
        <v>211</v>
      </c>
    </row>
    <row r="365" spans="1:7">
      <c r="A365" s="23">
        <v>2017</v>
      </c>
      <c r="B365" s="13" t="s">
        <v>1886</v>
      </c>
      <c r="C365" s="13" t="s">
        <v>1056</v>
      </c>
      <c r="D365" s="13" t="s">
        <v>6472</v>
      </c>
      <c r="E365" s="34">
        <v>100</v>
      </c>
      <c r="F365" s="13" t="s">
        <v>6406</v>
      </c>
      <c r="G365" s="13" t="s">
        <v>211</v>
      </c>
    </row>
    <row r="366" spans="1:7">
      <c r="A366" s="23">
        <v>2017</v>
      </c>
      <c r="B366" s="13" t="s">
        <v>1886</v>
      </c>
      <c r="C366" s="13" t="s">
        <v>1056</v>
      </c>
      <c r="D366" s="13" t="s">
        <v>6030</v>
      </c>
      <c r="E366" s="34">
        <v>300</v>
      </c>
      <c r="F366" s="13" t="s">
        <v>6406</v>
      </c>
      <c r="G366" s="13" t="s">
        <v>211</v>
      </c>
    </row>
    <row r="367" spans="1:7">
      <c r="A367" s="23">
        <v>2017</v>
      </c>
      <c r="B367" s="13" t="s">
        <v>1886</v>
      </c>
      <c r="C367" s="13" t="s">
        <v>1056</v>
      </c>
      <c r="D367" s="13" t="s">
        <v>6098</v>
      </c>
      <c r="E367" s="34">
        <v>200</v>
      </c>
      <c r="F367" s="13" t="s">
        <v>6406</v>
      </c>
      <c r="G367" s="13" t="s">
        <v>211</v>
      </c>
    </row>
    <row r="368" spans="1:7">
      <c r="A368" s="23">
        <v>2017</v>
      </c>
      <c r="B368" s="13" t="s">
        <v>1886</v>
      </c>
      <c r="C368" s="13" t="s">
        <v>1056</v>
      </c>
      <c r="D368" s="13" t="s">
        <v>6029</v>
      </c>
      <c r="E368" s="34">
        <v>1500</v>
      </c>
      <c r="F368" s="13" t="s">
        <v>6406</v>
      </c>
      <c r="G368" s="13" t="s">
        <v>211</v>
      </c>
    </row>
    <row r="369" spans="1:7">
      <c r="A369" s="23">
        <v>2017</v>
      </c>
      <c r="B369" s="13" t="s">
        <v>1886</v>
      </c>
      <c r="C369" s="13" t="s">
        <v>1056</v>
      </c>
      <c r="D369" s="13" t="s">
        <v>6028</v>
      </c>
      <c r="E369" s="34">
        <v>500</v>
      </c>
      <c r="F369" s="13" t="s">
        <v>6406</v>
      </c>
      <c r="G369" s="13" t="s">
        <v>211</v>
      </c>
    </row>
    <row r="370" spans="1:7">
      <c r="A370" s="23">
        <v>2017</v>
      </c>
      <c r="B370" s="13" t="s">
        <v>1886</v>
      </c>
      <c r="C370" s="13" t="s">
        <v>1056</v>
      </c>
      <c r="D370" s="13" t="s">
        <v>6099</v>
      </c>
      <c r="E370" s="34">
        <v>400</v>
      </c>
      <c r="F370" s="13" t="s">
        <v>6406</v>
      </c>
      <c r="G370" s="13" t="s">
        <v>211</v>
      </c>
    </row>
    <row r="371" spans="1:7">
      <c r="A371" s="23">
        <v>2017</v>
      </c>
      <c r="B371" s="13" t="s">
        <v>1886</v>
      </c>
      <c r="C371" s="13" t="s">
        <v>1056</v>
      </c>
      <c r="D371" s="13" t="s">
        <v>6477</v>
      </c>
      <c r="E371" s="34">
        <v>300</v>
      </c>
      <c r="F371" s="13" t="s">
        <v>6406</v>
      </c>
      <c r="G371" s="13" t="s">
        <v>211</v>
      </c>
    </row>
    <row r="372" spans="1:7">
      <c r="A372" s="23">
        <v>2017</v>
      </c>
      <c r="B372" s="13" t="s">
        <v>1886</v>
      </c>
      <c r="C372" s="13" t="s">
        <v>1056</v>
      </c>
      <c r="D372" s="13" t="s">
        <v>6320</v>
      </c>
      <c r="E372" s="34">
        <v>300</v>
      </c>
      <c r="F372" s="13" t="s">
        <v>6406</v>
      </c>
      <c r="G372" s="13" t="s">
        <v>211</v>
      </c>
    </row>
    <row r="373" spans="1:7">
      <c r="A373" s="23">
        <v>2017</v>
      </c>
      <c r="B373" s="13" t="s">
        <v>1886</v>
      </c>
      <c r="C373" s="13" t="s">
        <v>1056</v>
      </c>
      <c r="D373" s="13" t="s">
        <v>2024</v>
      </c>
      <c r="E373" s="34">
        <v>50</v>
      </c>
      <c r="F373" s="13" t="s">
        <v>6406</v>
      </c>
      <c r="G373" s="13" t="s">
        <v>211</v>
      </c>
    </row>
    <row r="374" spans="1:7">
      <c r="A374" s="23">
        <v>2017</v>
      </c>
      <c r="B374" s="13" t="s">
        <v>1886</v>
      </c>
      <c r="C374" s="13" t="s">
        <v>1056</v>
      </c>
      <c r="D374" s="13" t="s">
        <v>2023</v>
      </c>
      <c r="E374" s="34">
        <v>50</v>
      </c>
      <c r="F374" s="13" t="s">
        <v>6406</v>
      </c>
      <c r="G374" s="13" t="s">
        <v>211</v>
      </c>
    </row>
    <row r="375" spans="1:7">
      <c r="A375" s="23">
        <v>2017</v>
      </c>
      <c r="B375" s="13" t="s">
        <v>1886</v>
      </c>
      <c r="C375" s="13" t="s">
        <v>1056</v>
      </c>
      <c r="D375" s="13" t="s">
        <v>5925</v>
      </c>
      <c r="E375" s="34">
        <v>350</v>
      </c>
      <c r="F375" s="13" t="s">
        <v>6406</v>
      </c>
      <c r="G375" s="13" t="s">
        <v>211</v>
      </c>
    </row>
    <row r="376" spans="1:7">
      <c r="A376" s="23">
        <v>2017</v>
      </c>
      <c r="B376" s="13" t="s">
        <v>1886</v>
      </c>
      <c r="C376" s="13" t="s">
        <v>4591</v>
      </c>
      <c r="D376" s="13" t="s">
        <v>6204</v>
      </c>
      <c r="E376" s="34">
        <v>500</v>
      </c>
      <c r="F376" s="13" t="s">
        <v>6406</v>
      </c>
      <c r="G376" s="13" t="s">
        <v>211</v>
      </c>
    </row>
    <row r="377" spans="1:7">
      <c r="A377" s="23">
        <v>2017</v>
      </c>
      <c r="B377" s="13" t="s">
        <v>1886</v>
      </c>
      <c r="C377" s="13" t="s">
        <v>4589</v>
      </c>
      <c r="D377" s="13" t="s">
        <v>3746</v>
      </c>
      <c r="E377" s="34">
        <v>200</v>
      </c>
      <c r="F377" s="13" t="s">
        <v>6406</v>
      </c>
      <c r="G377" s="13" t="s">
        <v>211</v>
      </c>
    </row>
    <row r="378" spans="1:7">
      <c r="A378" s="23">
        <v>2017</v>
      </c>
      <c r="B378" s="13" t="s">
        <v>1886</v>
      </c>
      <c r="C378" s="13" t="s">
        <v>4589</v>
      </c>
      <c r="D378" s="13" t="s">
        <v>6086</v>
      </c>
      <c r="E378" s="34">
        <v>100</v>
      </c>
      <c r="F378" s="13" t="s">
        <v>6406</v>
      </c>
      <c r="G378" s="13" t="s">
        <v>211</v>
      </c>
    </row>
    <row r="379" spans="1:7">
      <c r="A379" s="23">
        <v>2017</v>
      </c>
      <c r="B379" s="13" t="s">
        <v>1886</v>
      </c>
      <c r="C379" s="13" t="s">
        <v>4589</v>
      </c>
      <c r="D379" s="13" t="s">
        <v>1081</v>
      </c>
      <c r="E379" s="34">
        <v>200</v>
      </c>
      <c r="F379" s="13" t="s">
        <v>6406</v>
      </c>
      <c r="G379" s="13" t="s">
        <v>211</v>
      </c>
    </row>
    <row r="380" spans="1:7">
      <c r="A380" s="23">
        <v>2017</v>
      </c>
      <c r="B380" s="13" t="s">
        <v>1886</v>
      </c>
      <c r="C380" s="13" t="s">
        <v>4589</v>
      </c>
      <c r="D380" s="13" t="s">
        <v>6535</v>
      </c>
      <c r="E380" s="34">
        <v>100</v>
      </c>
      <c r="F380" s="13" t="s">
        <v>6406</v>
      </c>
      <c r="G380" s="13" t="s">
        <v>211</v>
      </c>
    </row>
    <row r="381" spans="1:7">
      <c r="A381" s="23">
        <v>2017</v>
      </c>
      <c r="B381" s="13" t="s">
        <v>1886</v>
      </c>
      <c r="C381" s="13" t="s">
        <v>4589</v>
      </c>
      <c r="D381" s="13" t="s">
        <v>6397</v>
      </c>
      <c r="E381" s="34">
        <v>100</v>
      </c>
      <c r="F381" s="13" t="s">
        <v>6406</v>
      </c>
      <c r="G381" s="13" t="s">
        <v>211</v>
      </c>
    </row>
    <row r="382" spans="1:7">
      <c r="A382" s="23">
        <v>2017</v>
      </c>
      <c r="B382" s="13" t="s">
        <v>1886</v>
      </c>
      <c r="C382" s="13" t="s">
        <v>4589</v>
      </c>
      <c r="D382" s="13" t="s">
        <v>6019</v>
      </c>
      <c r="E382" s="34">
        <v>100</v>
      </c>
      <c r="F382" s="13" t="s">
        <v>6406</v>
      </c>
      <c r="G382" s="13" t="s">
        <v>211</v>
      </c>
    </row>
    <row r="383" spans="1:7">
      <c r="A383" s="23">
        <v>2017</v>
      </c>
      <c r="B383" s="13" t="s">
        <v>1886</v>
      </c>
      <c r="C383" s="13" t="s">
        <v>4589</v>
      </c>
      <c r="D383" s="13" t="s">
        <v>2018</v>
      </c>
      <c r="E383" s="34">
        <v>200</v>
      </c>
      <c r="F383" s="13" t="s">
        <v>6406</v>
      </c>
      <c r="G383" s="13" t="s">
        <v>211</v>
      </c>
    </row>
    <row r="384" spans="1:7">
      <c r="A384" s="23">
        <v>2017</v>
      </c>
      <c r="B384" s="13" t="s">
        <v>1886</v>
      </c>
      <c r="C384" s="13" t="s">
        <v>4589</v>
      </c>
      <c r="D384" s="13" t="s">
        <v>3740</v>
      </c>
      <c r="E384" s="34">
        <v>100</v>
      </c>
      <c r="F384" s="13" t="s">
        <v>6406</v>
      </c>
      <c r="G384" s="13" t="s">
        <v>211</v>
      </c>
    </row>
    <row r="385" spans="1:7">
      <c r="A385" s="23">
        <v>2017</v>
      </c>
      <c r="B385" s="13" t="s">
        <v>1886</v>
      </c>
      <c r="C385" s="13" t="s">
        <v>4589</v>
      </c>
      <c r="D385" s="13" t="s">
        <v>2017</v>
      </c>
      <c r="E385" s="34">
        <v>100</v>
      </c>
      <c r="F385" s="13" t="s">
        <v>6406</v>
      </c>
      <c r="G385" s="13" t="s">
        <v>211</v>
      </c>
    </row>
    <row r="386" spans="1:7">
      <c r="A386" s="23">
        <v>2017</v>
      </c>
      <c r="B386" s="13" t="s">
        <v>1886</v>
      </c>
      <c r="C386" s="13" t="s">
        <v>4589</v>
      </c>
      <c r="D386" s="13" t="s">
        <v>2016</v>
      </c>
      <c r="E386" s="34">
        <v>100</v>
      </c>
      <c r="F386" s="13" t="s">
        <v>6406</v>
      </c>
      <c r="G386" s="13" t="s">
        <v>211</v>
      </c>
    </row>
    <row r="387" spans="1:7">
      <c r="A387" s="23">
        <v>2017</v>
      </c>
      <c r="B387" s="13" t="s">
        <v>1886</v>
      </c>
      <c r="C387" s="13" t="s">
        <v>4589</v>
      </c>
      <c r="D387" s="13" t="s">
        <v>6520</v>
      </c>
      <c r="E387" s="34">
        <v>100</v>
      </c>
      <c r="F387" s="13" t="s">
        <v>6406</v>
      </c>
      <c r="G387" s="13" t="s">
        <v>211</v>
      </c>
    </row>
    <row r="388" spans="1:7">
      <c r="A388" s="23">
        <v>2017</v>
      </c>
      <c r="B388" s="13" t="s">
        <v>1886</v>
      </c>
      <c r="C388" s="13" t="s">
        <v>4589</v>
      </c>
      <c r="D388" s="13" t="s">
        <v>6190</v>
      </c>
      <c r="E388" s="34">
        <v>200</v>
      </c>
      <c r="F388" s="13" t="s">
        <v>6406</v>
      </c>
      <c r="G388" s="13" t="s">
        <v>211</v>
      </c>
    </row>
    <row r="389" spans="1:7">
      <c r="A389" s="23">
        <v>2017</v>
      </c>
      <c r="B389" s="13" t="s">
        <v>514</v>
      </c>
      <c r="C389" s="13" t="s">
        <v>1074</v>
      </c>
      <c r="D389" s="13" t="s">
        <v>6367</v>
      </c>
      <c r="E389" s="34">
        <v>50</v>
      </c>
      <c r="F389" s="13" t="s">
        <v>6406</v>
      </c>
      <c r="G389" s="13" t="s">
        <v>211</v>
      </c>
    </row>
    <row r="390" spans="1:7">
      <c r="A390" s="23">
        <v>2017</v>
      </c>
      <c r="B390" s="13" t="s">
        <v>514</v>
      </c>
      <c r="C390" s="13" t="s">
        <v>1074</v>
      </c>
      <c r="D390" s="13" t="s">
        <v>2293</v>
      </c>
      <c r="E390" s="34">
        <v>230</v>
      </c>
      <c r="F390" s="13" t="s">
        <v>6406</v>
      </c>
      <c r="G390" s="13" t="s">
        <v>211</v>
      </c>
    </row>
    <row r="391" spans="1:7">
      <c r="A391" s="23">
        <v>2017</v>
      </c>
      <c r="B391" s="13" t="s">
        <v>514</v>
      </c>
      <c r="C391" s="13" t="s">
        <v>1074</v>
      </c>
      <c r="D391" s="13" t="s">
        <v>2294</v>
      </c>
      <c r="E391" s="34">
        <v>1000</v>
      </c>
      <c r="F391" s="13" t="s">
        <v>6406</v>
      </c>
      <c r="G391" s="13" t="s">
        <v>211</v>
      </c>
    </row>
    <row r="392" spans="1:7">
      <c r="A392" s="23">
        <v>2017</v>
      </c>
      <c r="B392" s="13" t="s">
        <v>514</v>
      </c>
      <c r="C392" s="13" t="s">
        <v>1074</v>
      </c>
      <c r="D392" s="13" t="s">
        <v>2291</v>
      </c>
      <c r="E392" s="34">
        <v>40</v>
      </c>
      <c r="F392" s="13" t="s">
        <v>6406</v>
      </c>
      <c r="G392" s="13" t="s">
        <v>211</v>
      </c>
    </row>
    <row r="393" spans="1:7">
      <c r="A393" s="23">
        <v>2017</v>
      </c>
      <c r="B393" s="13" t="s">
        <v>514</v>
      </c>
      <c r="C393" s="13" t="s">
        <v>1074</v>
      </c>
      <c r="D393" s="13" t="s">
        <v>5986</v>
      </c>
      <c r="E393" s="34">
        <v>250</v>
      </c>
      <c r="F393" s="13" t="s">
        <v>6406</v>
      </c>
      <c r="G393" s="13" t="s">
        <v>211</v>
      </c>
    </row>
    <row r="394" spans="1:7">
      <c r="A394" s="23">
        <v>2017</v>
      </c>
      <c r="B394" s="13" t="s">
        <v>514</v>
      </c>
      <c r="C394" s="13" t="s">
        <v>1074</v>
      </c>
      <c r="D394" s="13" t="s">
        <v>2292</v>
      </c>
      <c r="E394" s="34">
        <v>34</v>
      </c>
      <c r="F394" s="13" t="s">
        <v>6406</v>
      </c>
      <c r="G394" s="13" t="s">
        <v>211</v>
      </c>
    </row>
    <row r="395" spans="1:7">
      <c r="A395" s="23">
        <v>2017</v>
      </c>
      <c r="B395" s="13" t="s">
        <v>514</v>
      </c>
      <c r="C395" s="13" t="s">
        <v>1074</v>
      </c>
      <c r="D395" s="13" t="s">
        <v>5926</v>
      </c>
      <c r="E395" s="34">
        <v>400</v>
      </c>
      <c r="F395" s="13" t="s">
        <v>6406</v>
      </c>
      <c r="G395" s="13" t="s">
        <v>211</v>
      </c>
    </row>
    <row r="396" spans="1:7">
      <c r="A396" s="23">
        <v>2017</v>
      </c>
      <c r="B396" s="13" t="s">
        <v>514</v>
      </c>
      <c r="C396" s="13" t="s">
        <v>1056</v>
      </c>
      <c r="D396" s="13" t="s">
        <v>5927</v>
      </c>
      <c r="E396" s="34">
        <v>100</v>
      </c>
      <c r="F396" s="13" t="s">
        <v>6406</v>
      </c>
      <c r="G396" s="13" t="s">
        <v>211</v>
      </c>
    </row>
    <row r="397" spans="1:7">
      <c r="A397" s="23">
        <v>2017</v>
      </c>
      <c r="B397" s="13" t="s">
        <v>514</v>
      </c>
      <c r="C397" s="13" t="s">
        <v>1056</v>
      </c>
      <c r="D397" s="13" t="s">
        <v>6100</v>
      </c>
      <c r="E397" s="34">
        <v>100</v>
      </c>
      <c r="F397" s="13" t="s">
        <v>6406</v>
      </c>
      <c r="G397" s="13" t="s">
        <v>211</v>
      </c>
    </row>
    <row r="398" spans="1:7">
      <c r="A398" s="23">
        <v>2017</v>
      </c>
      <c r="B398" s="13" t="s">
        <v>514</v>
      </c>
      <c r="C398" s="13" t="s">
        <v>1056</v>
      </c>
      <c r="D398" s="13" t="s">
        <v>8046</v>
      </c>
      <c r="E398" s="34">
        <v>100</v>
      </c>
      <c r="F398" s="13" t="s">
        <v>6406</v>
      </c>
      <c r="G398" s="13" t="s">
        <v>211</v>
      </c>
    </row>
    <row r="399" spans="1:7">
      <c r="A399" s="23">
        <v>2017</v>
      </c>
      <c r="B399" s="13" t="s">
        <v>514</v>
      </c>
      <c r="C399" s="13" t="s">
        <v>1056</v>
      </c>
      <c r="D399" s="13" t="s">
        <v>5928</v>
      </c>
      <c r="E399" s="34">
        <v>150</v>
      </c>
      <c r="F399" s="13" t="s">
        <v>6406</v>
      </c>
      <c r="G399" s="13" t="s">
        <v>211</v>
      </c>
    </row>
    <row r="400" spans="1:7">
      <c r="A400" s="23">
        <v>2017</v>
      </c>
      <c r="B400" s="13" t="s">
        <v>514</v>
      </c>
      <c r="C400" s="13" t="s">
        <v>1056</v>
      </c>
      <c r="D400" s="13" t="s">
        <v>6514</v>
      </c>
      <c r="E400" s="34">
        <v>100</v>
      </c>
      <c r="F400" s="13" t="s">
        <v>6406</v>
      </c>
      <c r="G400" s="13" t="s">
        <v>211</v>
      </c>
    </row>
    <row r="401" spans="1:7">
      <c r="A401" s="23">
        <v>2017</v>
      </c>
      <c r="B401" s="13" t="s">
        <v>514</v>
      </c>
      <c r="C401" s="13" t="s">
        <v>1056</v>
      </c>
      <c r="D401" s="13" t="s">
        <v>6321</v>
      </c>
      <c r="E401" s="34">
        <v>150</v>
      </c>
      <c r="F401" s="13" t="s">
        <v>6406</v>
      </c>
      <c r="G401" s="13" t="s">
        <v>211</v>
      </c>
    </row>
    <row r="402" spans="1:7">
      <c r="A402" s="23">
        <v>2017</v>
      </c>
      <c r="B402" s="13" t="s">
        <v>514</v>
      </c>
      <c r="C402" s="13" t="s">
        <v>1064</v>
      </c>
      <c r="D402" s="13" t="s">
        <v>592</v>
      </c>
      <c r="E402" s="34">
        <v>100</v>
      </c>
      <c r="F402" s="13" t="s">
        <v>6406</v>
      </c>
      <c r="G402" s="13" t="s">
        <v>211</v>
      </c>
    </row>
    <row r="403" spans="1:7">
      <c r="A403" s="23">
        <v>2017</v>
      </c>
      <c r="B403" s="13" t="s">
        <v>514</v>
      </c>
      <c r="C403" s="13" t="s">
        <v>1064</v>
      </c>
      <c r="D403" s="13" t="s">
        <v>6177</v>
      </c>
      <c r="E403" s="34">
        <v>300</v>
      </c>
      <c r="F403" s="13" t="s">
        <v>6406</v>
      </c>
      <c r="G403" s="13" t="s">
        <v>211</v>
      </c>
    </row>
    <row r="404" spans="1:7">
      <c r="A404" s="23">
        <v>2017</v>
      </c>
      <c r="B404" s="13" t="s">
        <v>514</v>
      </c>
      <c r="C404" s="13" t="s">
        <v>1064</v>
      </c>
      <c r="D404" s="13" t="s">
        <v>5929</v>
      </c>
      <c r="E404" s="34">
        <v>200</v>
      </c>
      <c r="F404" s="13" t="s">
        <v>6406</v>
      </c>
      <c r="G404" s="13" t="s">
        <v>211</v>
      </c>
    </row>
    <row r="405" spans="1:7">
      <c r="A405" s="23">
        <v>2017</v>
      </c>
      <c r="B405" s="13" t="s">
        <v>514</v>
      </c>
      <c r="C405" s="13" t="s">
        <v>1064</v>
      </c>
      <c r="D405" s="13" t="s">
        <v>5223</v>
      </c>
      <c r="E405" s="34">
        <v>200</v>
      </c>
      <c r="F405" s="13" t="s">
        <v>6406</v>
      </c>
      <c r="G405" s="13" t="s">
        <v>211</v>
      </c>
    </row>
    <row r="406" spans="1:7">
      <c r="A406" s="23">
        <v>2017</v>
      </c>
      <c r="B406" s="13" t="s">
        <v>514</v>
      </c>
      <c r="C406" s="13" t="s">
        <v>1064</v>
      </c>
      <c r="D406" s="13" t="s">
        <v>594</v>
      </c>
      <c r="E406" s="34">
        <v>90</v>
      </c>
      <c r="F406" s="13" t="s">
        <v>6406</v>
      </c>
      <c r="G406" s="13" t="s">
        <v>211</v>
      </c>
    </row>
    <row r="407" spans="1:7">
      <c r="A407" s="23">
        <v>2017</v>
      </c>
      <c r="B407" s="13" t="s">
        <v>514</v>
      </c>
      <c r="C407" s="13" t="s">
        <v>1064</v>
      </c>
      <c r="D407" s="13" t="s">
        <v>589</v>
      </c>
      <c r="E407" s="34">
        <v>100</v>
      </c>
      <c r="F407" s="13" t="s">
        <v>6406</v>
      </c>
      <c r="G407" s="13" t="s">
        <v>211</v>
      </c>
    </row>
    <row r="408" spans="1:7">
      <c r="A408" s="23">
        <v>2017</v>
      </c>
      <c r="B408" s="13" t="s">
        <v>514</v>
      </c>
      <c r="C408" s="13" t="s">
        <v>4589</v>
      </c>
      <c r="D408" s="13" t="s">
        <v>6205</v>
      </c>
      <c r="E408" s="34">
        <v>120</v>
      </c>
      <c r="F408" s="13" t="s">
        <v>6406</v>
      </c>
      <c r="G408" s="13" t="s">
        <v>211</v>
      </c>
    </row>
    <row r="409" spans="1:7">
      <c r="A409" s="23">
        <v>2017</v>
      </c>
      <c r="B409" s="13" t="s">
        <v>514</v>
      </c>
      <c r="C409" s="13" t="s">
        <v>4589</v>
      </c>
      <c r="D409" s="13" t="s">
        <v>6282</v>
      </c>
      <c r="E409" s="34">
        <v>45</v>
      </c>
      <c r="F409" s="13" t="s">
        <v>6406</v>
      </c>
      <c r="G409" s="13" t="s">
        <v>211</v>
      </c>
    </row>
    <row r="410" spans="1:7">
      <c r="A410" s="23">
        <v>2017</v>
      </c>
      <c r="B410" s="13" t="s">
        <v>514</v>
      </c>
      <c r="C410" s="13" t="s">
        <v>4589</v>
      </c>
      <c r="D410" s="13" t="s">
        <v>5930</v>
      </c>
      <c r="E410" s="34">
        <v>150</v>
      </c>
      <c r="F410" s="13" t="s">
        <v>6406</v>
      </c>
      <c r="G410" s="13" t="s">
        <v>211</v>
      </c>
    </row>
    <row r="411" spans="1:7">
      <c r="A411" s="23">
        <v>2017</v>
      </c>
      <c r="B411" s="13" t="s">
        <v>514</v>
      </c>
      <c r="C411" s="13" t="s">
        <v>4589</v>
      </c>
      <c r="D411" s="13" t="s">
        <v>6151</v>
      </c>
      <c r="E411" s="34">
        <v>100</v>
      </c>
      <c r="F411" s="13" t="s">
        <v>6406</v>
      </c>
      <c r="G411" s="13" t="s">
        <v>211</v>
      </c>
    </row>
    <row r="412" spans="1:7">
      <c r="A412" s="23">
        <v>2017</v>
      </c>
      <c r="B412" s="13" t="s">
        <v>514</v>
      </c>
      <c r="C412" s="13" t="s">
        <v>4589</v>
      </c>
      <c r="D412" s="13" t="s">
        <v>6032</v>
      </c>
      <c r="E412" s="34">
        <v>100</v>
      </c>
      <c r="F412" s="13" t="s">
        <v>6406</v>
      </c>
      <c r="G412" s="13" t="s">
        <v>211</v>
      </c>
    </row>
    <row r="413" spans="1:7">
      <c r="A413" s="23">
        <v>2017</v>
      </c>
      <c r="B413" s="13" t="s">
        <v>514</v>
      </c>
      <c r="C413" s="13" t="s">
        <v>4589</v>
      </c>
      <c r="D413" s="13" t="s">
        <v>6514</v>
      </c>
      <c r="E413" s="34">
        <v>100</v>
      </c>
      <c r="F413" s="13" t="s">
        <v>6406</v>
      </c>
      <c r="G413" s="13" t="s">
        <v>211</v>
      </c>
    </row>
    <row r="414" spans="1:7">
      <c r="A414" s="23">
        <v>2017</v>
      </c>
      <c r="B414" s="13" t="s">
        <v>514</v>
      </c>
      <c r="C414" s="13" t="s">
        <v>4589</v>
      </c>
      <c r="D414" s="13" t="s">
        <v>6527</v>
      </c>
      <c r="E414" s="34">
        <v>100</v>
      </c>
      <c r="F414" s="13" t="s">
        <v>6406</v>
      </c>
      <c r="G414" s="13" t="s">
        <v>211</v>
      </c>
    </row>
    <row r="415" spans="1:7">
      <c r="A415" s="23">
        <v>2017</v>
      </c>
      <c r="B415" s="13" t="s">
        <v>514</v>
      </c>
      <c r="C415" s="13" t="s">
        <v>4589</v>
      </c>
      <c r="D415" s="13" t="s">
        <v>6033</v>
      </c>
      <c r="E415" s="34">
        <v>350</v>
      </c>
      <c r="F415" s="13" t="s">
        <v>6406</v>
      </c>
      <c r="G415" s="13" t="s">
        <v>211</v>
      </c>
    </row>
    <row r="416" spans="1:7">
      <c r="A416" s="23">
        <v>2018</v>
      </c>
      <c r="B416" s="13" t="s">
        <v>1886</v>
      </c>
      <c r="C416" s="13" t="s">
        <v>1056</v>
      </c>
      <c r="D416" s="13" t="s">
        <v>3743</v>
      </c>
      <c r="E416" s="34">
        <v>150</v>
      </c>
      <c r="F416" s="13" t="s">
        <v>6406</v>
      </c>
      <c r="G416" s="13" t="s">
        <v>211</v>
      </c>
    </row>
    <row r="417" spans="1:7">
      <c r="A417" s="23">
        <v>2018</v>
      </c>
      <c r="B417" s="13" t="s">
        <v>1886</v>
      </c>
      <c r="C417" s="13" t="s">
        <v>1056</v>
      </c>
      <c r="D417" s="13" t="s">
        <v>5943</v>
      </c>
      <c r="E417" s="34">
        <v>300</v>
      </c>
      <c r="F417" s="13" t="s">
        <v>6406</v>
      </c>
      <c r="G417" s="13" t="s">
        <v>211</v>
      </c>
    </row>
    <row r="418" spans="1:7">
      <c r="A418" s="23">
        <v>2018</v>
      </c>
      <c r="B418" s="13" t="s">
        <v>1886</v>
      </c>
      <c r="C418" s="13" t="s">
        <v>1056</v>
      </c>
      <c r="D418" s="13" t="s">
        <v>6290</v>
      </c>
      <c r="E418" s="34">
        <v>300</v>
      </c>
      <c r="F418" s="13" t="s">
        <v>6406</v>
      </c>
      <c r="G418" s="13" t="s">
        <v>211</v>
      </c>
    </row>
    <row r="419" spans="1:7">
      <c r="A419" s="23">
        <v>2018</v>
      </c>
      <c r="B419" s="13" t="s">
        <v>1886</v>
      </c>
      <c r="C419" s="13" t="s">
        <v>1056</v>
      </c>
      <c r="D419" s="13" t="s">
        <v>6222</v>
      </c>
      <c r="E419" s="34">
        <v>200</v>
      </c>
      <c r="F419" s="13" t="s">
        <v>6406</v>
      </c>
      <c r="G419" s="13" t="s">
        <v>211</v>
      </c>
    </row>
    <row r="420" spans="1:7">
      <c r="A420" s="23">
        <v>2018</v>
      </c>
      <c r="B420" s="13" t="s">
        <v>1886</v>
      </c>
      <c r="C420" s="13" t="s">
        <v>1056</v>
      </c>
      <c r="D420" s="13" t="s">
        <v>6291</v>
      </c>
      <c r="E420" s="34">
        <v>1000</v>
      </c>
      <c r="F420" s="13" t="s">
        <v>6406</v>
      </c>
      <c r="G420" s="13" t="s">
        <v>211</v>
      </c>
    </row>
    <row r="421" spans="1:7">
      <c r="A421" s="23">
        <v>2018</v>
      </c>
      <c r="B421" s="13" t="s">
        <v>1886</v>
      </c>
      <c r="C421" s="13" t="s">
        <v>1056</v>
      </c>
      <c r="D421" s="13" t="s">
        <v>6216</v>
      </c>
      <c r="E421" s="34">
        <v>300</v>
      </c>
      <c r="F421" s="13" t="s">
        <v>6406</v>
      </c>
      <c r="G421" s="13" t="s">
        <v>211</v>
      </c>
    </row>
    <row r="422" spans="1:7">
      <c r="A422" s="23">
        <v>2018</v>
      </c>
      <c r="B422" s="13" t="s">
        <v>1886</v>
      </c>
      <c r="C422" s="13" t="s">
        <v>1056</v>
      </c>
      <c r="D422" s="13" t="s">
        <v>6226</v>
      </c>
      <c r="E422" s="34">
        <v>300</v>
      </c>
      <c r="F422" s="13" t="s">
        <v>6406</v>
      </c>
      <c r="G422" s="13" t="s">
        <v>211</v>
      </c>
    </row>
    <row r="423" spans="1:7">
      <c r="A423" s="23">
        <v>2018</v>
      </c>
      <c r="B423" s="13" t="s">
        <v>1886</v>
      </c>
      <c r="C423" s="13" t="s">
        <v>1056</v>
      </c>
      <c r="D423" s="13" t="s">
        <v>6037</v>
      </c>
      <c r="E423" s="34">
        <v>1000</v>
      </c>
      <c r="F423" s="13" t="s">
        <v>6406</v>
      </c>
      <c r="G423" s="13" t="s">
        <v>211</v>
      </c>
    </row>
    <row r="424" spans="1:7">
      <c r="A424" s="23">
        <v>2018</v>
      </c>
      <c r="B424" s="13" t="s">
        <v>1886</v>
      </c>
      <c r="C424" s="13" t="s">
        <v>1056</v>
      </c>
      <c r="D424" s="13" t="s">
        <v>6103</v>
      </c>
      <c r="E424" s="34">
        <v>300</v>
      </c>
      <c r="F424" s="13" t="s">
        <v>6406</v>
      </c>
      <c r="G424" s="13" t="s">
        <v>211</v>
      </c>
    </row>
    <row r="425" spans="1:7">
      <c r="A425" s="23">
        <v>2018</v>
      </c>
      <c r="B425" s="13" t="s">
        <v>1886</v>
      </c>
      <c r="C425" s="13" t="s">
        <v>1056</v>
      </c>
      <c r="D425" s="13" t="s">
        <v>3668</v>
      </c>
      <c r="E425" s="34">
        <v>200</v>
      </c>
      <c r="F425" s="13" t="s">
        <v>6406</v>
      </c>
      <c r="G425" s="13" t="s">
        <v>211</v>
      </c>
    </row>
    <row r="426" spans="1:7">
      <c r="A426" s="23">
        <v>2018</v>
      </c>
      <c r="B426" s="13" t="s">
        <v>1886</v>
      </c>
      <c r="C426" s="13" t="s">
        <v>1056</v>
      </c>
      <c r="D426" s="13" t="s">
        <v>6333</v>
      </c>
      <c r="E426" s="34">
        <v>80</v>
      </c>
      <c r="F426" s="13" t="s">
        <v>6406</v>
      </c>
      <c r="G426" s="13" t="s">
        <v>211</v>
      </c>
    </row>
    <row r="427" spans="1:7">
      <c r="A427" s="23">
        <v>2018</v>
      </c>
      <c r="B427" s="13" t="s">
        <v>1886</v>
      </c>
      <c r="C427" s="13" t="s">
        <v>1056</v>
      </c>
      <c r="D427" s="13" t="s">
        <v>6223</v>
      </c>
      <c r="E427" s="34">
        <v>150</v>
      </c>
      <c r="F427" s="13" t="s">
        <v>6406</v>
      </c>
      <c r="G427" s="13" t="s">
        <v>211</v>
      </c>
    </row>
    <row r="428" spans="1:7">
      <c r="A428" s="23">
        <v>2018</v>
      </c>
      <c r="B428" s="13" t="s">
        <v>1886</v>
      </c>
      <c r="C428" s="13" t="s">
        <v>1056</v>
      </c>
      <c r="D428" s="13" t="s">
        <v>5944</v>
      </c>
      <c r="E428" s="34">
        <v>200</v>
      </c>
      <c r="F428" s="13" t="s">
        <v>6406</v>
      </c>
      <c r="G428" s="13" t="s">
        <v>211</v>
      </c>
    </row>
    <row r="429" spans="1:7">
      <c r="A429" s="23">
        <v>2018</v>
      </c>
      <c r="B429" s="13" t="s">
        <v>1886</v>
      </c>
      <c r="C429" s="13" t="s">
        <v>1056</v>
      </c>
      <c r="D429" s="13" t="s">
        <v>6212</v>
      </c>
      <c r="E429" s="34">
        <v>300</v>
      </c>
      <c r="F429" s="13" t="s">
        <v>6406</v>
      </c>
      <c r="G429" s="13" t="s">
        <v>211</v>
      </c>
    </row>
    <row r="430" spans="1:7">
      <c r="A430" s="23">
        <v>2018</v>
      </c>
      <c r="B430" s="13" t="s">
        <v>1886</v>
      </c>
      <c r="C430" s="13" t="s">
        <v>1056</v>
      </c>
      <c r="D430" s="13" t="s">
        <v>6133</v>
      </c>
      <c r="E430" s="34">
        <v>300</v>
      </c>
      <c r="F430" s="13" t="s">
        <v>6406</v>
      </c>
      <c r="G430" s="13" t="s">
        <v>211</v>
      </c>
    </row>
    <row r="431" spans="1:7">
      <c r="A431" s="23">
        <v>2018</v>
      </c>
      <c r="B431" s="13" t="s">
        <v>1886</v>
      </c>
      <c r="C431" s="13" t="s">
        <v>1056</v>
      </c>
      <c r="D431" s="13" t="s">
        <v>6038</v>
      </c>
      <c r="E431" s="34">
        <v>300</v>
      </c>
      <c r="F431" s="13" t="s">
        <v>6406</v>
      </c>
      <c r="G431" s="13" t="s">
        <v>211</v>
      </c>
    </row>
    <row r="432" spans="1:7">
      <c r="A432" s="23">
        <v>2018</v>
      </c>
      <c r="B432" s="13" t="s">
        <v>1886</v>
      </c>
      <c r="C432" s="13" t="s">
        <v>1056</v>
      </c>
      <c r="D432" s="13" t="s">
        <v>3669</v>
      </c>
      <c r="E432" s="34">
        <v>300</v>
      </c>
      <c r="F432" s="13" t="s">
        <v>6406</v>
      </c>
      <c r="G432" s="13" t="s">
        <v>211</v>
      </c>
    </row>
    <row r="433" spans="1:7">
      <c r="A433" s="23">
        <v>2018</v>
      </c>
      <c r="B433" s="13" t="s">
        <v>1886</v>
      </c>
      <c r="C433" s="13" t="s">
        <v>1056</v>
      </c>
      <c r="D433" s="13" t="s">
        <v>6125</v>
      </c>
      <c r="E433" s="34">
        <v>300</v>
      </c>
      <c r="F433" s="13" t="s">
        <v>6406</v>
      </c>
      <c r="G433" s="13" t="s">
        <v>211</v>
      </c>
    </row>
    <row r="434" spans="1:7">
      <c r="A434" s="23">
        <v>2018</v>
      </c>
      <c r="B434" s="13" t="s">
        <v>1886</v>
      </c>
      <c r="C434" s="13" t="s">
        <v>1056</v>
      </c>
      <c r="D434" s="13" t="s">
        <v>6153</v>
      </c>
      <c r="E434" s="34">
        <v>300</v>
      </c>
      <c r="F434" s="13" t="s">
        <v>6406</v>
      </c>
      <c r="G434" s="13" t="s">
        <v>211</v>
      </c>
    </row>
    <row r="435" spans="1:7">
      <c r="A435" s="23">
        <v>2018</v>
      </c>
      <c r="B435" s="13" t="s">
        <v>1886</v>
      </c>
      <c r="C435" s="13" t="s">
        <v>1056</v>
      </c>
      <c r="D435" s="13" t="s">
        <v>3744</v>
      </c>
      <c r="E435" s="34">
        <v>200</v>
      </c>
      <c r="F435" s="13" t="s">
        <v>6406</v>
      </c>
      <c r="G435" s="13" t="s">
        <v>211</v>
      </c>
    </row>
    <row r="436" spans="1:7">
      <c r="A436" s="23">
        <v>2018</v>
      </c>
      <c r="B436" s="13" t="s">
        <v>1886</v>
      </c>
      <c r="C436" s="13" t="s">
        <v>1056</v>
      </c>
      <c r="D436" s="13" t="s">
        <v>6104</v>
      </c>
      <c r="E436" s="34">
        <v>1000</v>
      </c>
      <c r="F436" s="13" t="s">
        <v>6406</v>
      </c>
      <c r="G436" s="13" t="s">
        <v>211</v>
      </c>
    </row>
    <row r="437" spans="1:7">
      <c r="A437" s="23">
        <v>2018</v>
      </c>
      <c r="B437" s="13" t="s">
        <v>1886</v>
      </c>
      <c r="C437" s="13" t="s">
        <v>1056</v>
      </c>
      <c r="D437" s="13" t="s">
        <v>6225</v>
      </c>
      <c r="E437" s="34">
        <v>300</v>
      </c>
      <c r="F437" s="13" t="s">
        <v>6406</v>
      </c>
      <c r="G437" s="13" t="s">
        <v>211</v>
      </c>
    </row>
    <row r="438" spans="1:7">
      <c r="A438" s="23">
        <v>2018</v>
      </c>
      <c r="B438" s="13" t="s">
        <v>1886</v>
      </c>
      <c r="C438" s="13" t="s">
        <v>1056</v>
      </c>
      <c r="D438" s="13" t="s">
        <v>5955</v>
      </c>
      <c r="E438" s="34">
        <v>300</v>
      </c>
      <c r="F438" s="13" t="s">
        <v>6406</v>
      </c>
      <c r="G438" s="13" t="s">
        <v>211</v>
      </c>
    </row>
    <row r="439" spans="1:7">
      <c r="A439" s="23">
        <v>2018</v>
      </c>
      <c r="B439" s="13" t="s">
        <v>1886</v>
      </c>
      <c r="C439" s="13" t="s">
        <v>1056</v>
      </c>
      <c r="D439" s="13" t="s">
        <v>6042</v>
      </c>
      <c r="E439" s="34">
        <v>400</v>
      </c>
      <c r="F439" s="13" t="s">
        <v>6406</v>
      </c>
      <c r="G439" s="13" t="s">
        <v>211</v>
      </c>
    </row>
    <row r="440" spans="1:7">
      <c r="A440" s="23">
        <v>2018</v>
      </c>
      <c r="B440" s="13" t="s">
        <v>1886</v>
      </c>
      <c r="C440" s="13" t="s">
        <v>1056</v>
      </c>
      <c r="D440" s="13" t="s">
        <v>6075</v>
      </c>
      <c r="E440" s="34">
        <v>400</v>
      </c>
      <c r="F440" s="13" t="s">
        <v>6406</v>
      </c>
      <c r="G440" s="13" t="s">
        <v>211</v>
      </c>
    </row>
    <row r="441" spans="1:7">
      <c r="A441" s="23">
        <v>2018</v>
      </c>
      <c r="B441" s="13" t="s">
        <v>1886</v>
      </c>
      <c r="C441" s="13" t="s">
        <v>1056</v>
      </c>
      <c r="D441" s="13" t="s">
        <v>3671</v>
      </c>
      <c r="E441" s="34">
        <v>300</v>
      </c>
      <c r="F441" s="13" t="s">
        <v>6406</v>
      </c>
      <c r="G441" s="13" t="s">
        <v>211</v>
      </c>
    </row>
    <row r="442" spans="1:7">
      <c r="A442" s="23">
        <v>2018</v>
      </c>
      <c r="B442" s="13" t="s">
        <v>1886</v>
      </c>
      <c r="C442" s="13" t="s">
        <v>1056</v>
      </c>
      <c r="D442" s="13" t="s">
        <v>6328</v>
      </c>
      <c r="E442" s="34">
        <v>300</v>
      </c>
      <c r="F442" s="13" t="s">
        <v>6406</v>
      </c>
      <c r="G442" s="13" t="s">
        <v>211</v>
      </c>
    </row>
    <row r="443" spans="1:7">
      <c r="A443" s="23">
        <v>2018</v>
      </c>
      <c r="B443" s="13" t="s">
        <v>1886</v>
      </c>
      <c r="C443" s="13" t="s">
        <v>1056</v>
      </c>
      <c r="D443" s="13" t="s">
        <v>6329</v>
      </c>
      <c r="E443" s="34">
        <v>300</v>
      </c>
      <c r="F443" s="13" t="s">
        <v>6406</v>
      </c>
      <c r="G443" s="13" t="s">
        <v>211</v>
      </c>
    </row>
    <row r="444" spans="1:7">
      <c r="A444" s="23">
        <v>2018</v>
      </c>
      <c r="B444" s="13" t="s">
        <v>1886</v>
      </c>
      <c r="C444" s="13" t="s">
        <v>1056</v>
      </c>
      <c r="D444" s="13" t="s">
        <v>6213</v>
      </c>
      <c r="E444" s="34">
        <v>400</v>
      </c>
      <c r="F444" s="13" t="s">
        <v>6406</v>
      </c>
      <c r="G444" s="13" t="s">
        <v>211</v>
      </c>
    </row>
    <row r="445" spans="1:7">
      <c r="A445" s="23">
        <v>2018</v>
      </c>
      <c r="B445" s="13" t="s">
        <v>1886</v>
      </c>
      <c r="C445" s="13" t="s">
        <v>1056</v>
      </c>
      <c r="D445" s="13" t="s">
        <v>6074</v>
      </c>
      <c r="E445" s="34">
        <v>100</v>
      </c>
      <c r="F445" s="13" t="s">
        <v>6406</v>
      </c>
      <c r="G445" s="13" t="s">
        <v>211</v>
      </c>
    </row>
    <row r="446" spans="1:7">
      <c r="A446" s="23">
        <v>2018</v>
      </c>
      <c r="B446" s="13" t="s">
        <v>1886</v>
      </c>
      <c r="C446" s="13" t="s">
        <v>1056</v>
      </c>
      <c r="D446" s="13" t="s">
        <v>6330</v>
      </c>
      <c r="E446" s="34">
        <v>500</v>
      </c>
      <c r="F446" s="13" t="s">
        <v>6406</v>
      </c>
      <c r="G446" s="13" t="s">
        <v>211</v>
      </c>
    </row>
    <row r="447" spans="1:7">
      <c r="A447" s="23">
        <v>2018</v>
      </c>
      <c r="B447" s="13" t="s">
        <v>1886</v>
      </c>
      <c r="C447" s="13" t="s">
        <v>1056</v>
      </c>
      <c r="D447" s="13" t="s">
        <v>5953</v>
      </c>
      <c r="E447" s="34">
        <v>150</v>
      </c>
      <c r="F447" s="13" t="s">
        <v>6406</v>
      </c>
      <c r="G447" s="13" t="s">
        <v>211</v>
      </c>
    </row>
    <row r="448" spans="1:7">
      <c r="A448" s="23">
        <v>2018</v>
      </c>
      <c r="B448" s="13" t="s">
        <v>1886</v>
      </c>
      <c r="C448" s="13" t="s">
        <v>1056</v>
      </c>
      <c r="D448" s="13" t="s">
        <v>6214</v>
      </c>
      <c r="E448" s="34">
        <v>300</v>
      </c>
      <c r="F448" s="13" t="s">
        <v>6406</v>
      </c>
      <c r="G448" s="13" t="s">
        <v>211</v>
      </c>
    </row>
    <row r="449" spans="1:7">
      <c r="A449" s="23">
        <v>2018</v>
      </c>
      <c r="B449" s="13" t="s">
        <v>1886</v>
      </c>
      <c r="C449" s="13" t="s">
        <v>1056</v>
      </c>
      <c r="D449" s="13" t="s">
        <v>6289</v>
      </c>
      <c r="E449" s="34">
        <v>300</v>
      </c>
      <c r="F449" s="13" t="s">
        <v>6406</v>
      </c>
      <c r="G449" s="13" t="s">
        <v>211</v>
      </c>
    </row>
    <row r="450" spans="1:7">
      <c r="A450" s="23">
        <v>2018</v>
      </c>
      <c r="B450" s="13" t="s">
        <v>1886</v>
      </c>
      <c r="C450" s="13" t="s">
        <v>1056</v>
      </c>
      <c r="D450" s="13" t="s">
        <v>83</v>
      </c>
      <c r="E450" s="34">
        <v>200</v>
      </c>
      <c r="F450" s="13" t="s">
        <v>6406</v>
      </c>
      <c r="G450" s="13" t="s">
        <v>211</v>
      </c>
    </row>
    <row r="451" spans="1:7">
      <c r="A451" s="23">
        <v>2018</v>
      </c>
      <c r="B451" s="13" t="s">
        <v>1886</v>
      </c>
      <c r="C451" s="13" t="s">
        <v>1056</v>
      </c>
      <c r="D451" s="13" t="s">
        <v>6215</v>
      </c>
      <c r="E451" s="34">
        <v>300</v>
      </c>
      <c r="F451" s="13" t="s">
        <v>6406</v>
      </c>
      <c r="G451" s="13" t="s">
        <v>211</v>
      </c>
    </row>
    <row r="452" spans="1:7">
      <c r="A452" s="23">
        <v>2018</v>
      </c>
      <c r="B452" s="13" t="s">
        <v>1886</v>
      </c>
      <c r="C452" s="13" t="s">
        <v>1056</v>
      </c>
      <c r="D452" s="13" t="s">
        <v>3745</v>
      </c>
      <c r="E452" s="34">
        <v>70</v>
      </c>
      <c r="F452" s="13" t="s">
        <v>6406</v>
      </c>
      <c r="G452" s="13" t="s">
        <v>211</v>
      </c>
    </row>
    <row r="453" spans="1:7">
      <c r="A453" s="23">
        <v>2018</v>
      </c>
      <c r="B453" s="13" t="s">
        <v>1886</v>
      </c>
      <c r="C453" s="13" t="s">
        <v>1056</v>
      </c>
      <c r="D453" s="13" t="s">
        <v>5945</v>
      </c>
      <c r="E453" s="34">
        <v>700</v>
      </c>
      <c r="F453" s="13" t="s">
        <v>6406</v>
      </c>
      <c r="G453" s="13" t="s">
        <v>211</v>
      </c>
    </row>
    <row r="454" spans="1:7">
      <c r="A454" s="23">
        <v>2018</v>
      </c>
      <c r="B454" s="13" t="s">
        <v>1886</v>
      </c>
      <c r="C454" s="13" t="s">
        <v>1056</v>
      </c>
      <c r="D454" s="13" t="s">
        <v>6134</v>
      </c>
      <c r="E454" s="34">
        <v>600</v>
      </c>
      <c r="F454" s="13" t="s">
        <v>6406</v>
      </c>
      <c r="G454" s="13" t="s">
        <v>211</v>
      </c>
    </row>
    <row r="455" spans="1:7">
      <c r="A455" s="23">
        <v>2018</v>
      </c>
      <c r="B455" s="13" t="s">
        <v>1886</v>
      </c>
      <c r="C455" s="13" t="s">
        <v>1056</v>
      </c>
      <c r="D455" s="13" t="s">
        <v>6217</v>
      </c>
      <c r="E455" s="34">
        <v>500</v>
      </c>
      <c r="F455" s="13" t="s">
        <v>6406</v>
      </c>
      <c r="G455" s="13" t="s">
        <v>211</v>
      </c>
    </row>
    <row r="456" spans="1:7">
      <c r="A456" s="23">
        <v>2018</v>
      </c>
      <c r="B456" s="13" t="s">
        <v>1886</v>
      </c>
      <c r="C456" s="13" t="s">
        <v>1056</v>
      </c>
      <c r="D456" s="13" t="s">
        <v>5946</v>
      </c>
      <c r="E456" s="34">
        <v>600</v>
      </c>
      <c r="F456" s="13" t="s">
        <v>6406</v>
      </c>
      <c r="G456" s="13" t="s">
        <v>211</v>
      </c>
    </row>
    <row r="457" spans="1:7">
      <c r="A457" s="23">
        <v>2018</v>
      </c>
      <c r="B457" s="13" t="s">
        <v>1886</v>
      </c>
      <c r="C457" s="13" t="s">
        <v>1056</v>
      </c>
      <c r="D457" s="13" t="s">
        <v>5947</v>
      </c>
      <c r="E457" s="34">
        <v>600</v>
      </c>
      <c r="F457" s="13" t="s">
        <v>6406</v>
      </c>
      <c r="G457" s="13" t="s">
        <v>211</v>
      </c>
    </row>
    <row r="458" spans="1:7">
      <c r="A458" s="23">
        <v>2018</v>
      </c>
      <c r="B458" s="13" t="s">
        <v>1886</v>
      </c>
      <c r="C458" s="13" t="s">
        <v>1056</v>
      </c>
      <c r="D458" s="13" t="s">
        <v>5948</v>
      </c>
      <c r="E458" s="34">
        <v>600</v>
      </c>
      <c r="F458" s="13" t="s">
        <v>6406</v>
      </c>
      <c r="G458" s="13" t="s">
        <v>211</v>
      </c>
    </row>
    <row r="459" spans="1:7">
      <c r="A459" s="23">
        <v>2018</v>
      </c>
      <c r="B459" s="13" t="s">
        <v>1886</v>
      </c>
      <c r="C459" s="13" t="s">
        <v>1056</v>
      </c>
      <c r="D459" s="13" t="s">
        <v>5949</v>
      </c>
      <c r="E459" s="34">
        <v>600</v>
      </c>
      <c r="F459" s="13" t="s">
        <v>6406</v>
      </c>
      <c r="G459" s="13" t="s">
        <v>211</v>
      </c>
    </row>
    <row r="460" spans="1:7">
      <c r="A460" s="23">
        <v>2018</v>
      </c>
      <c r="B460" s="13" t="s">
        <v>1886</v>
      </c>
      <c r="C460" s="13" t="s">
        <v>1056</v>
      </c>
      <c r="D460" s="13" t="s">
        <v>5950</v>
      </c>
      <c r="E460" s="34">
        <v>600</v>
      </c>
      <c r="F460" s="13" t="s">
        <v>6406</v>
      </c>
      <c r="G460" s="13" t="s">
        <v>211</v>
      </c>
    </row>
    <row r="461" spans="1:7">
      <c r="A461" s="23">
        <v>2018</v>
      </c>
      <c r="B461" s="13" t="s">
        <v>1886</v>
      </c>
      <c r="C461" s="13" t="s">
        <v>1056</v>
      </c>
      <c r="D461" s="13" t="s">
        <v>5951</v>
      </c>
      <c r="E461" s="34">
        <v>600</v>
      </c>
      <c r="F461" s="13" t="s">
        <v>6406</v>
      </c>
      <c r="G461" s="13" t="s">
        <v>211</v>
      </c>
    </row>
    <row r="462" spans="1:7">
      <c r="A462" s="23">
        <v>2018</v>
      </c>
      <c r="B462" s="13" t="s">
        <v>1886</v>
      </c>
      <c r="C462" s="13" t="s">
        <v>1056</v>
      </c>
      <c r="D462" s="13" t="s">
        <v>6292</v>
      </c>
      <c r="E462" s="34">
        <v>125</v>
      </c>
      <c r="F462" s="13" t="s">
        <v>6406</v>
      </c>
      <c r="G462" s="13" t="s">
        <v>211</v>
      </c>
    </row>
    <row r="463" spans="1:7">
      <c r="A463" s="23">
        <v>2018</v>
      </c>
      <c r="B463" s="13" t="s">
        <v>1886</v>
      </c>
      <c r="C463" s="13" t="s">
        <v>1056</v>
      </c>
      <c r="D463" s="13" t="s">
        <v>5988</v>
      </c>
      <c r="E463" s="34">
        <v>200</v>
      </c>
      <c r="F463" s="13" t="s">
        <v>6406</v>
      </c>
      <c r="G463" s="13" t="s">
        <v>211</v>
      </c>
    </row>
    <row r="464" spans="1:7">
      <c r="A464" s="23">
        <v>2018</v>
      </c>
      <c r="B464" s="13" t="s">
        <v>1886</v>
      </c>
      <c r="C464" s="13" t="s">
        <v>1056</v>
      </c>
      <c r="D464" s="13" t="s">
        <v>6293</v>
      </c>
      <c r="E464" s="34">
        <v>400</v>
      </c>
      <c r="F464" s="13" t="s">
        <v>6406</v>
      </c>
      <c r="G464" s="13" t="s">
        <v>211</v>
      </c>
    </row>
    <row r="465" spans="1:7">
      <c r="A465" s="23">
        <v>2018</v>
      </c>
      <c r="B465" s="13" t="s">
        <v>1886</v>
      </c>
      <c r="C465" s="13" t="s">
        <v>1056</v>
      </c>
      <c r="D465" s="13" t="s">
        <v>6218</v>
      </c>
      <c r="E465" s="34">
        <v>300</v>
      </c>
      <c r="F465" s="13" t="s">
        <v>6406</v>
      </c>
      <c r="G465" s="13" t="s">
        <v>211</v>
      </c>
    </row>
    <row r="466" spans="1:7">
      <c r="A466" s="23">
        <v>2018</v>
      </c>
      <c r="B466" s="13" t="s">
        <v>1886</v>
      </c>
      <c r="C466" s="13" t="s">
        <v>1056</v>
      </c>
      <c r="D466" s="13" t="s">
        <v>6489</v>
      </c>
      <c r="E466" s="34">
        <v>1500</v>
      </c>
      <c r="F466" s="13" t="s">
        <v>6406</v>
      </c>
      <c r="G466" s="13" t="s">
        <v>211</v>
      </c>
    </row>
    <row r="467" spans="1:7">
      <c r="A467" s="23">
        <v>2018</v>
      </c>
      <c r="B467" s="13" t="s">
        <v>1886</v>
      </c>
      <c r="C467" s="13" t="s">
        <v>1056</v>
      </c>
      <c r="D467" s="13" t="s">
        <v>5987</v>
      </c>
      <c r="E467" s="34">
        <v>400</v>
      </c>
      <c r="F467" s="13" t="s">
        <v>6406</v>
      </c>
      <c r="G467" s="13" t="s">
        <v>211</v>
      </c>
    </row>
    <row r="468" spans="1:7">
      <c r="A468" s="23">
        <v>2018</v>
      </c>
      <c r="B468" s="13" t="s">
        <v>1886</v>
      </c>
      <c r="C468" s="13" t="s">
        <v>1056</v>
      </c>
      <c r="D468" s="13" t="s">
        <v>6331</v>
      </c>
      <c r="E468" s="34">
        <v>200</v>
      </c>
      <c r="F468" s="13" t="s">
        <v>6406</v>
      </c>
      <c r="G468" s="13" t="s">
        <v>211</v>
      </c>
    </row>
    <row r="469" spans="1:7">
      <c r="A469" s="23">
        <v>2018</v>
      </c>
      <c r="B469" s="13" t="s">
        <v>1886</v>
      </c>
      <c r="C469" s="13" t="s">
        <v>1056</v>
      </c>
      <c r="D469" s="13" t="s">
        <v>6294</v>
      </c>
      <c r="E469" s="34">
        <v>300</v>
      </c>
      <c r="F469" s="13" t="s">
        <v>6406</v>
      </c>
      <c r="G469" s="13" t="s">
        <v>211</v>
      </c>
    </row>
    <row r="470" spans="1:7">
      <c r="A470" s="23">
        <v>2018</v>
      </c>
      <c r="B470" s="13" t="s">
        <v>1886</v>
      </c>
      <c r="C470" s="13" t="s">
        <v>1056</v>
      </c>
      <c r="D470" s="13" t="s">
        <v>6039</v>
      </c>
      <c r="E470" s="34">
        <v>300</v>
      </c>
      <c r="F470" s="13" t="s">
        <v>6406</v>
      </c>
      <c r="G470" s="13" t="s">
        <v>211</v>
      </c>
    </row>
    <row r="471" spans="1:7">
      <c r="A471" s="23">
        <v>2018</v>
      </c>
      <c r="B471" s="13" t="s">
        <v>1886</v>
      </c>
      <c r="C471" s="13" t="s">
        <v>1056</v>
      </c>
      <c r="D471" s="13" t="s">
        <v>6332</v>
      </c>
      <c r="E471" s="34">
        <v>300</v>
      </c>
      <c r="F471" s="13" t="s">
        <v>6406</v>
      </c>
      <c r="G471" s="13" t="s">
        <v>211</v>
      </c>
    </row>
    <row r="472" spans="1:7">
      <c r="A472" s="23">
        <v>2018</v>
      </c>
      <c r="B472" s="13" t="s">
        <v>1886</v>
      </c>
      <c r="C472" s="13" t="s">
        <v>1056</v>
      </c>
      <c r="D472" s="13" t="s">
        <v>6124</v>
      </c>
      <c r="E472" s="34">
        <v>300</v>
      </c>
      <c r="F472" s="13" t="s">
        <v>6406</v>
      </c>
      <c r="G472" s="13" t="s">
        <v>211</v>
      </c>
    </row>
    <row r="473" spans="1:7">
      <c r="A473" s="23">
        <v>2018</v>
      </c>
      <c r="B473" s="13" t="s">
        <v>1886</v>
      </c>
      <c r="C473" s="13" t="s">
        <v>1056</v>
      </c>
      <c r="D473" s="13" t="s">
        <v>6073</v>
      </c>
      <c r="E473" s="34">
        <v>300</v>
      </c>
      <c r="F473" s="13" t="s">
        <v>6406</v>
      </c>
      <c r="G473" s="13" t="s">
        <v>211</v>
      </c>
    </row>
    <row r="474" spans="1:7">
      <c r="A474" s="23">
        <v>2018</v>
      </c>
      <c r="B474" s="13" t="s">
        <v>1886</v>
      </c>
      <c r="C474" s="13" t="s">
        <v>1056</v>
      </c>
      <c r="D474" s="13" t="s">
        <v>6370</v>
      </c>
      <c r="E474" s="34">
        <v>300</v>
      </c>
      <c r="F474" s="13" t="s">
        <v>6406</v>
      </c>
      <c r="G474" s="13" t="s">
        <v>211</v>
      </c>
    </row>
    <row r="475" spans="1:7">
      <c r="A475" s="23">
        <v>2018</v>
      </c>
      <c r="B475" s="13" t="s">
        <v>1886</v>
      </c>
      <c r="C475" s="13" t="s">
        <v>1056</v>
      </c>
      <c r="D475" s="13" t="s">
        <v>5952</v>
      </c>
      <c r="E475" s="34">
        <v>400</v>
      </c>
      <c r="F475" s="13" t="s">
        <v>6406</v>
      </c>
      <c r="G475" s="13" t="s">
        <v>211</v>
      </c>
    </row>
    <row r="476" spans="1:7">
      <c r="A476" s="23">
        <v>2018</v>
      </c>
      <c r="B476" s="13" t="s">
        <v>1886</v>
      </c>
      <c r="C476" s="13" t="s">
        <v>1056</v>
      </c>
      <c r="D476" s="13" t="s">
        <v>6219</v>
      </c>
      <c r="E476" s="34">
        <v>300</v>
      </c>
      <c r="F476" s="13" t="s">
        <v>6406</v>
      </c>
      <c r="G476" s="13" t="s">
        <v>211</v>
      </c>
    </row>
    <row r="477" spans="1:7">
      <c r="A477" s="23">
        <v>2018</v>
      </c>
      <c r="B477" s="13" t="s">
        <v>1886</v>
      </c>
      <c r="C477" s="13" t="s">
        <v>1056</v>
      </c>
      <c r="D477" s="13" t="s">
        <v>6220</v>
      </c>
      <c r="E477" s="34">
        <v>300</v>
      </c>
      <c r="F477" s="13" t="s">
        <v>6406</v>
      </c>
      <c r="G477" s="13" t="s">
        <v>211</v>
      </c>
    </row>
    <row r="478" spans="1:7">
      <c r="A478" s="23">
        <v>2018</v>
      </c>
      <c r="B478" s="13" t="s">
        <v>1886</v>
      </c>
      <c r="C478" s="13" t="s">
        <v>1056</v>
      </c>
      <c r="D478" s="13" t="s">
        <v>6296</v>
      </c>
      <c r="E478" s="34">
        <v>300</v>
      </c>
      <c r="F478" s="13" t="s">
        <v>6406</v>
      </c>
      <c r="G478" s="13" t="s">
        <v>211</v>
      </c>
    </row>
    <row r="479" spans="1:7">
      <c r="A479" s="23">
        <v>2018</v>
      </c>
      <c r="B479" s="13" t="s">
        <v>1886</v>
      </c>
      <c r="C479" s="13" t="s">
        <v>1056</v>
      </c>
      <c r="D479" s="13" t="s">
        <v>5954</v>
      </c>
      <c r="E479" s="34">
        <v>50</v>
      </c>
      <c r="F479" s="13" t="s">
        <v>6406</v>
      </c>
      <c r="G479" s="13" t="s">
        <v>211</v>
      </c>
    </row>
    <row r="480" spans="1:7">
      <c r="A480" s="23">
        <v>2018</v>
      </c>
      <c r="B480" s="13" t="s">
        <v>1886</v>
      </c>
      <c r="C480" s="13" t="s">
        <v>1056</v>
      </c>
      <c r="D480" s="13" t="s">
        <v>6490</v>
      </c>
      <c r="E480" s="34">
        <v>300</v>
      </c>
      <c r="F480" s="13" t="s">
        <v>6406</v>
      </c>
      <c r="G480" s="13" t="s">
        <v>211</v>
      </c>
    </row>
    <row r="481" spans="1:7">
      <c r="A481" s="23">
        <v>2018</v>
      </c>
      <c r="B481" s="13" t="s">
        <v>1886</v>
      </c>
      <c r="C481" s="13" t="s">
        <v>1056</v>
      </c>
      <c r="D481" s="13" t="s">
        <v>6490</v>
      </c>
      <c r="E481" s="34">
        <v>300</v>
      </c>
      <c r="F481" s="13" t="s">
        <v>6406</v>
      </c>
      <c r="G481" s="13" t="s">
        <v>211</v>
      </c>
    </row>
    <row r="482" spans="1:7">
      <c r="A482" s="23">
        <v>2018</v>
      </c>
      <c r="B482" s="13" t="s">
        <v>1886</v>
      </c>
      <c r="C482" s="13" t="s">
        <v>1056</v>
      </c>
      <c r="D482" s="13" t="s">
        <v>3670</v>
      </c>
      <c r="E482" s="34">
        <v>300</v>
      </c>
      <c r="F482" s="13" t="s">
        <v>6406</v>
      </c>
      <c r="G482" s="13" t="s">
        <v>211</v>
      </c>
    </row>
    <row r="483" spans="1:7">
      <c r="A483" s="23">
        <v>2018</v>
      </c>
      <c r="B483" s="13" t="s">
        <v>1886</v>
      </c>
      <c r="C483" s="13" t="s">
        <v>1056</v>
      </c>
      <c r="D483" s="13" t="s">
        <v>6491</v>
      </c>
      <c r="E483" s="34">
        <v>1000</v>
      </c>
      <c r="F483" s="13" t="s">
        <v>6406</v>
      </c>
      <c r="G483" s="13" t="s">
        <v>211</v>
      </c>
    </row>
    <row r="484" spans="1:7">
      <c r="A484" s="23">
        <v>2018</v>
      </c>
      <c r="B484" s="13" t="s">
        <v>1886</v>
      </c>
      <c r="C484" s="13" t="s">
        <v>1056</v>
      </c>
      <c r="D484" s="13" t="s">
        <v>6105</v>
      </c>
      <c r="E484" s="34">
        <v>300</v>
      </c>
      <c r="F484" s="13" t="s">
        <v>6406</v>
      </c>
      <c r="G484" s="13" t="s">
        <v>211</v>
      </c>
    </row>
    <row r="485" spans="1:7">
      <c r="A485" s="23">
        <v>2018</v>
      </c>
      <c r="B485" s="13" t="s">
        <v>1886</v>
      </c>
      <c r="C485" s="13" t="s">
        <v>1056</v>
      </c>
      <c r="D485" s="13" t="s">
        <v>6224</v>
      </c>
      <c r="E485" s="34">
        <v>40</v>
      </c>
      <c r="F485" s="13" t="s">
        <v>6406</v>
      </c>
      <c r="G485" s="13" t="s">
        <v>211</v>
      </c>
    </row>
    <row r="486" spans="1:7">
      <c r="A486" s="23">
        <v>2018</v>
      </c>
      <c r="B486" s="13" t="s">
        <v>1886</v>
      </c>
      <c r="C486" s="13" t="s">
        <v>1056</v>
      </c>
      <c r="D486" s="13" t="s">
        <v>6221</v>
      </c>
      <c r="E486" s="34">
        <v>500</v>
      </c>
      <c r="F486" s="13" t="s">
        <v>6406</v>
      </c>
      <c r="G486" s="13" t="s">
        <v>211</v>
      </c>
    </row>
    <row r="487" spans="1:7">
      <c r="A487" s="23">
        <v>2018</v>
      </c>
      <c r="B487" s="13" t="s">
        <v>1886</v>
      </c>
      <c r="C487" s="13" t="s">
        <v>1056</v>
      </c>
      <c r="D487" s="13" t="s">
        <v>6295</v>
      </c>
      <c r="E487" s="34">
        <v>300</v>
      </c>
      <c r="F487" s="13" t="s">
        <v>6406</v>
      </c>
      <c r="G487" s="13" t="s">
        <v>211</v>
      </c>
    </row>
    <row r="488" spans="1:7">
      <c r="A488" s="23">
        <v>2018</v>
      </c>
      <c r="B488" s="13" t="s">
        <v>1886</v>
      </c>
      <c r="C488" s="13" t="s">
        <v>1056</v>
      </c>
      <c r="D488" s="13" t="s">
        <v>6040</v>
      </c>
      <c r="E488" s="34">
        <v>300</v>
      </c>
      <c r="F488" s="13" t="s">
        <v>6406</v>
      </c>
      <c r="G488" s="13" t="s">
        <v>211</v>
      </c>
    </row>
    <row r="489" spans="1:7">
      <c r="A489" s="23">
        <v>2018</v>
      </c>
      <c r="B489" s="13" t="s">
        <v>1886</v>
      </c>
      <c r="C489" s="13" t="s">
        <v>1056</v>
      </c>
      <c r="D489" s="13" t="s">
        <v>6041</v>
      </c>
      <c r="E489" s="34">
        <v>100</v>
      </c>
      <c r="F489" s="13" t="s">
        <v>6406</v>
      </c>
      <c r="G489" s="13" t="s">
        <v>211</v>
      </c>
    </row>
    <row r="490" spans="1:7">
      <c r="A490" s="23">
        <v>2018</v>
      </c>
      <c r="B490" s="13" t="s">
        <v>1886</v>
      </c>
      <c r="C490" s="13" t="s">
        <v>1056</v>
      </c>
      <c r="D490" s="13" t="s">
        <v>6152</v>
      </c>
      <c r="E490" s="34">
        <v>500</v>
      </c>
      <c r="F490" s="13" t="s">
        <v>6406</v>
      </c>
      <c r="G490" s="13" t="s">
        <v>211</v>
      </c>
    </row>
    <row r="491" spans="1:7">
      <c r="A491" s="23">
        <v>2018</v>
      </c>
      <c r="B491" s="13" t="s">
        <v>1886</v>
      </c>
      <c r="C491" s="13" t="s">
        <v>1064</v>
      </c>
      <c r="D491" s="13" t="s">
        <v>3664</v>
      </c>
      <c r="E491" s="34">
        <v>100000</v>
      </c>
      <c r="F491" s="13" t="s">
        <v>6406</v>
      </c>
      <c r="G491" s="13" t="s">
        <v>211</v>
      </c>
    </row>
    <row r="492" spans="1:7">
      <c r="A492" s="23">
        <v>2018</v>
      </c>
      <c r="B492" s="13" t="s">
        <v>1886</v>
      </c>
      <c r="C492" s="13" t="s">
        <v>1064</v>
      </c>
      <c r="D492" s="13" t="s">
        <v>3665</v>
      </c>
      <c r="E492" s="34">
        <v>100000</v>
      </c>
      <c r="F492" s="13" t="s">
        <v>6406</v>
      </c>
      <c r="G492" s="13" t="s">
        <v>211</v>
      </c>
    </row>
    <row r="493" spans="1:7">
      <c r="A493" s="23">
        <v>2018</v>
      </c>
      <c r="B493" s="13" t="s">
        <v>1886</v>
      </c>
      <c r="C493" s="13" t="s">
        <v>1064</v>
      </c>
      <c r="D493" s="13" t="s">
        <v>3666</v>
      </c>
      <c r="E493" s="34">
        <v>100000</v>
      </c>
      <c r="F493" s="13" t="s">
        <v>6406</v>
      </c>
      <c r="G493" s="13" t="s">
        <v>211</v>
      </c>
    </row>
    <row r="494" spans="1:7">
      <c r="A494" s="23">
        <v>2018</v>
      </c>
      <c r="B494" s="13" t="s">
        <v>1886</v>
      </c>
      <c r="C494" s="13" t="s">
        <v>1064</v>
      </c>
      <c r="D494" s="13" t="s">
        <v>3667</v>
      </c>
      <c r="E494" s="34">
        <v>100000</v>
      </c>
      <c r="F494" s="13" t="s">
        <v>6406</v>
      </c>
      <c r="G494" s="13" t="s">
        <v>211</v>
      </c>
    </row>
    <row r="495" spans="1:7">
      <c r="A495" s="23">
        <v>2018</v>
      </c>
      <c r="B495" s="13" t="s">
        <v>1886</v>
      </c>
      <c r="C495" s="13" t="s">
        <v>4591</v>
      </c>
      <c r="D495" s="13" t="s">
        <v>6016</v>
      </c>
      <c r="E495" s="34">
        <v>200</v>
      </c>
      <c r="F495" s="13" t="s">
        <v>6406</v>
      </c>
      <c r="G495" s="13" t="s">
        <v>211</v>
      </c>
    </row>
    <row r="496" spans="1:7">
      <c r="A496" s="23">
        <v>2018</v>
      </c>
      <c r="B496" s="13" t="s">
        <v>1886</v>
      </c>
      <c r="C496" s="13" t="s">
        <v>4589</v>
      </c>
      <c r="D496" s="13" t="s">
        <v>5898</v>
      </c>
      <c r="E496" s="34">
        <v>100</v>
      </c>
      <c r="F496" s="13" t="s">
        <v>6406</v>
      </c>
      <c r="G496" s="13" t="s">
        <v>211</v>
      </c>
    </row>
    <row r="497" spans="1:7">
      <c r="A497" s="23">
        <v>2018</v>
      </c>
      <c r="B497" s="13" t="s">
        <v>1886</v>
      </c>
      <c r="C497" s="13" t="s">
        <v>4589</v>
      </c>
      <c r="D497" s="13" t="s">
        <v>3741</v>
      </c>
      <c r="E497" s="34">
        <v>100</v>
      </c>
      <c r="F497" s="13" t="s">
        <v>6406</v>
      </c>
      <c r="G497" s="13" t="s">
        <v>211</v>
      </c>
    </row>
    <row r="498" spans="1:7">
      <c r="A498" s="23">
        <v>2018</v>
      </c>
      <c r="B498" s="13" t="s">
        <v>1886</v>
      </c>
      <c r="C498" s="13" t="s">
        <v>4589</v>
      </c>
      <c r="D498" s="13" t="s">
        <v>3663</v>
      </c>
      <c r="E498" s="34">
        <v>100</v>
      </c>
      <c r="F498" s="13" t="s">
        <v>6406</v>
      </c>
      <c r="G498" s="13" t="s">
        <v>211</v>
      </c>
    </row>
    <row r="499" spans="1:7">
      <c r="A499" s="23">
        <v>2018</v>
      </c>
      <c r="B499" s="13" t="s">
        <v>1886</v>
      </c>
      <c r="C499" s="13" t="s">
        <v>4589</v>
      </c>
      <c r="D499" s="13" t="s">
        <v>5941</v>
      </c>
      <c r="E499" s="34">
        <v>200</v>
      </c>
      <c r="F499" s="13" t="s">
        <v>6406</v>
      </c>
      <c r="G499" s="13" t="s">
        <v>211</v>
      </c>
    </row>
    <row r="500" spans="1:7">
      <c r="A500" s="23">
        <v>2018</v>
      </c>
      <c r="B500" s="13" t="s">
        <v>1886</v>
      </c>
      <c r="C500" s="13" t="s">
        <v>4589</v>
      </c>
      <c r="D500" s="13" t="s">
        <v>6547</v>
      </c>
      <c r="E500" s="34">
        <v>200</v>
      </c>
      <c r="F500" s="13" t="s">
        <v>6406</v>
      </c>
      <c r="G500" s="13" t="s">
        <v>211</v>
      </c>
    </row>
    <row r="501" spans="1:7">
      <c r="A501" s="23">
        <v>2018</v>
      </c>
      <c r="B501" s="13" t="s">
        <v>1886</v>
      </c>
      <c r="C501" s="13" t="s">
        <v>4589</v>
      </c>
      <c r="D501" s="13" t="s">
        <v>6287</v>
      </c>
      <c r="E501" s="34">
        <v>100</v>
      </c>
      <c r="F501" s="13" t="s">
        <v>6406</v>
      </c>
      <c r="G501" s="13" t="s">
        <v>211</v>
      </c>
    </row>
    <row r="502" spans="1:7">
      <c r="A502" s="23">
        <v>2018</v>
      </c>
      <c r="B502" s="13" t="s">
        <v>1886</v>
      </c>
      <c r="C502" s="13" t="s">
        <v>4589</v>
      </c>
      <c r="D502" s="13" t="s">
        <v>6102</v>
      </c>
      <c r="E502" s="34">
        <v>50</v>
      </c>
      <c r="F502" s="13" t="s">
        <v>6406</v>
      </c>
      <c r="G502" s="13" t="s">
        <v>211</v>
      </c>
    </row>
    <row r="503" spans="1:7">
      <c r="A503" s="23">
        <v>2018</v>
      </c>
      <c r="B503" s="13" t="s">
        <v>1886</v>
      </c>
      <c r="C503" s="13" t="s">
        <v>4589</v>
      </c>
      <c r="D503" s="13" t="s">
        <v>6036</v>
      </c>
      <c r="E503" s="34">
        <v>200</v>
      </c>
      <c r="F503" s="13" t="s">
        <v>6406</v>
      </c>
      <c r="G503" s="13" t="s">
        <v>211</v>
      </c>
    </row>
    <row r="504" spans="1:7">
      <c r="A504" s="23">
        <v>2018</v>
      </c>
      <c r="B504" s="13" t="s">
        <v>1886</v>
      </c>
      <c r="C504" s="13" t="s">
        <v>4589</v>
      </c>
      <c r="D504" s="13" t="s">
        <v>3742</v>
      </c>
      <c r="E504" s="34">
        <v>100</v>
      </c>
      <c r="F504" s="13" t="s">
        <v>6406</v>
      </c>
      <c r="G504" s="13" t="s">
        <v>211</v>
      </c>
    </row>
    <row r="505" spans="1:7">
      <c r="A505" s="23">
        <v>2018</v>
      </c>
      <c r="B505" s="13" t="s">
        <v>1886</v>
      </c>
      <c r="C505" s="13" t="s">
        <v>4589</v>
      </c>
      <c r="D505" s="13" t="s">
        <v>5942</v>
      </c>
      <c r="E505" s="34">
        <v>50</v>
      </c>
      <c r="F505" s="13" t="s">
        <v>6406</v>
      </c>
      <c r="G505" s="13" t="s">
        <v>211</v>
      </c>
    </row>
    <row r="506" spans="1:7">
      <c r="A506" s="23">
        <v>2018</v>
      </c>
      <c r="B506" s="13" t="s">
        <v>1886</v>
      </c>
      <c r="C506" s="13" t="s">
        <v>4589</v>
      </c>
      <c r="D506" s="13" t="s">
        <v>6288</v>
      </c>
      <c r="E506" s="34">
        <v>100</v>
      </c>
      <c r="F506" s="13" t="s">
        <v>6406</v>
      </c>
      <c r="G506" s="13" t="s">
        <v>211</v>
      </c>
    </row>
    <row r="507" spans="1:7">
      <c r="A507" s="23">
        <v>2018</v>
      </c>
      <c r="B507" s="13" t="s">
        <v>1886</v>
      </c>
      <c r="C507" s="13" t="s">
        <v>4589</v>
      </c>
      <c r="D507" s="13" t="s">
        <v>6211</v>
      </c>
      <c r="E507" s="34">
        <v>100</v>
      </c>
      <c r="F507" s="13" t="s">
        <v>6406</v>
      </c>
      <c r="G507" s="13" t="s">
        <v>211</v>
      </c>
    </row>
    <row r="508" spans="1:7">
      <c r="A508" s="23">
        <v>2018</v>
      </c>
      <c r="B508" s="13" t="s">
        <v>514</v>
      </c>
      <c r="C508" s="13" t="s">
        <v>1074</v>
      </c>
      <c r="D508" s="13" t="s">
        <v>5939</v>
      </c>
      <c r="E508" s="34">
        <v>500</v>
      </c>
      <c r="F508" s="13" t="s">
        <v>6406</v>
      </c>
      <c r="G508" s="13" t="s">
        <v>211</v>
      </c>
    </row>
    <row r="509" spans="1:7">
      <c r="A509" s="23">
        <v>2018</v>
      </c>
      <c r="B509" s="13" t="s">
        <v>514</v>
      </c>
      <c r="C509" s="13" t="s">
        <v>1074</v>
      </c>
      <c r="D509" s="13" t="s">
        <v>6286</v>
      </c>
      <c r="E509" s="34">
        <v>500</v>
      </c>
      <c r="F509" s="13" t="s">
        <v>6406</v>
      </c>
      <c r="G509" s="13" t="s">
        <v>211</v>
      </c>
    </row>
    <row r="510" spans="1:7">
      <c r="A510" s="23">
        <v>2018</v>
      </c>
      <c r="B510" s="13" t="s">
        <v>514</v>
      </c>
      <c r="C510" s="13" t="s">
        <v>1074</v>
      </c>
      <c r="D510" s="13" t="s">
        <v>5940</v>
      </c>
      <c r="E510" s="34">
        <v>500</v>
      </c>
      <c r="F510" s="13" t="s">
        <v>6406</v>
      </c>
      <c r="G510" s="13" t="s">
        <v>211</v>
      </c>
    </row>
    <row r="511" spans="1:7">
      <c r="A511" s="23">
        <v>2018</v>
      </c>
      <c r="B511" s="13" t="s">
        <v>514</v>
      </c>
      <c r="C511" s="13" t="s">
        <v>1056</v>
      </c>
      <c r="D511" s="13" t="s">
        <v>6283</v>
      </c>
      <c r="E511" s="34">
        <v>50</v>
      </c>
      <c r="F511" s="13" t="s">
        <v>6406</v>
      </c>
      <c r="G511" s="13" t="s">
        <v>211</v>
      </c>
    </row>
    <row r="512" spans="1:7">
      <c r="A512" s="23">
        <v>2018</v>
      </c>
      <c r="B512" s="13" t="s">
        <v>514</v>
      </c>
      <c r="C512" s="13" t="s">
        <v>1056</v>
      </c>
      <c r="D512" s="13" t="s">
        <v>6529</v>
      </c>
      <c r="E512" s="34">
        <v>100</v>
      </c>
      <c r="F512" s="13" t="s">
        <v>6406</v>
      </c>
      <c r="G512" s="13" t="s">
        <v>211</v>
      </c>
    </row>
    <row r="513" spans="1:7">
      <c r="A513" s="23">
        <v>2018</v>
      </c>
      <c r="B513" s="13" t="s">
        <v>514</v>
      </c>
      <c r="C513" s="13" t="s">
        <v>1056</v>
      </c>
      <c r="D513" s="13" t="s">
        <v>6144</v>
      </c>
      <c r="E513" s="34">
        <v>100</v>
      </c>
      <c r="F513" s="13" t="s">
        <v>6406</v>
      </c>
      <c r="G513" s="13" t="s">
        <v>211</v>
      </c>
    </row>
    <row r="514" spans="1:7">
      <c r="A514" s="23">
        <v>2018</v>
      </c>
      <c r="B514" s="13" t="s">
        <v>514</v>
      </c>
      <c r="C514" s="13" t="s">
        <v>1056</v>
      </c>
      <c r="D514" s="13" t="s">
        <v>6385</v>
      </c>
      <c r="E514" s="34">
        <v>100</v>
      </c>
      <c r="F514" s="13" t="s">
        <v>6406</v>
      </c>
      <c r="G514" s="13" t="s">
        <v>211</v>
      </c>
    </row>
    <row r="515" spans="1:7">
      <c r="A515" s="23">
        <v>2018</v>
      </c>
      <c r="B515" s="13" t="s">
        <v>514</v>
      </c>
      <c r="C515" s="13" t="s">
        <v>1056</v>
      </c>
      <c r="D515" s="13" t="s">
        <v>6368</v>
      </c>
      <c r="E515" s="34">
        <v>100</v>
      </c>
      <c r="F515" s="13" t="s">
        <v>6406</v>
      </c>
      <c r="G515" s="13" t="s">
        <v>211</v>
      </c>
    </row>
    <row r="516" spans="1:7">
      <c r="A516" s="23">
        <v>2018</v>
      </c>
      <c r="B516" s="13" t="s">
        <v>514</v>
      </c>
      <c r="C516" s="13" t="s">
        <v>1056</v>
      </c>
      <c r="D516" s="13" t="s">
        <v>5934</v>
      </c>
      <c r="E516" s="34">
        <v>100</v>
      </c>
      <c r="F516" s="13" t="s">
        <v>6406</v>
      </c>
      <c r="G516" s="13" t="s">
        <v>211</v>
      </c>
    </row>
    <row r="517" spans="1:7">
      <c r="A517" s="23">
        <v>2018</v>
      </c>
      <c r="B517" s="13" t="s">
        <v>514</v>
      </c>
      <c r="C517" s="13" t="s">
        <v>1056</v>
      </c>
      <c r="D517" s="13" t="s">
        <v>6322</v>
      </c>
      <c r="E517" s="34">
        <v>100</v>
      </c>
      <c r="F517" s="13" t="s">
        <v>6406</v>
      </c>
      <c r="G517" s="13" t="s">
        <v>211</v>
      </c>
    </row>
    <row r="518" spans="1:7">
      <c r="A518" s="23">
        <v>2018</v>
      </c>
      <c r="B518" s="13" t="s">
        <v>514</v>
      </c>
      <c r="C518" s="13" t="s">
        <v>1056</v>
      </c>
      <c r="D518" s="13" t="s">
        <v>6101</v>
      </c>
      <c r="E518" s="34">
        <v>80</v>
      </c>
      <c r="F518" s="13" t="s">
        <v>6406</v>
      </c>
      <c r="G518" s="13" t="s">
        <v>211</v>
      </c>
    </row>
    <row r="519" spans="1:7">
      <c r="A519" s="23">
        <v>2018</v>
      </c>
      <c r="B519" s="13" t="s">
        <v>514</v>
      </c>
      <c r="C519" s="13" t="s">
        <v>1056</v>
      </c>
      <c r="D519" s="13" t="s">
        <v>6386</v>
      </c>
      <c r="E519" s="34">
        <v>80</v>
      </c>
      <c r="F519" s="13" t="s">
        <v>6406</v>
      </c>
      <c r="G519" s="13" t="s">
        <v>211</v>
      </c>
    </row>
    <row r="520" spans="1:7">
      <c r="A520" s="23">
        <v>2018</v>
      </c>
      <c r="B520" s="13" t="s">
        <v>514</v>
      </c>
      <c r="C520" s="13" t="s">
        <v>1056</v>
      </c>
      <c r="D520" s="13" t="s">
        <v>6536</v>
      </c>
      <c r="E520" s="34">
        <v>100</v>
      </c>
      <c r="F520" s="13" t="s">
        <v>6406</v>
      </c>
      <c r="G520" s="13" t="s">
        <v>211</v>
      </c>
    </row>
    <row r="521" spans="1:7">
      <c r="A521" s="23">
        <v>2018</v>
      </c>
      <c r="B521" s="13" t="s">
        <v>514</v>
      </c>
      <c r="C521" s="13" t="s">
        <v>1056</v>
      </c>
      <c r="D521" s="13" t="s">
        <v>6528</v>
      </c>
      <c r="E521" s="34">
        <v>100</v>
      </c>
      <c r="F521" s="13" t="s">
        <v>6406</v>
      </c>
      <c r="G521" s="13" t="s">
        <v>211</v>
      </c>
    </row>
    <row r="522" spans="1:7">
      <c r="A522" s="23">
        <v>2018</v>
      </c>
      <c r="B522" s="13" t="s">
        <v>514</v>
      </c>
      <c r="C522" s="13" t="s">
        <v>1056</v>
      </c>
      <c r="D522" s="13" t="s">
        <v>3660</v>
      </c>
      <c r="E522" s="34">
        <v>100</v>
      </c>
      <c r="F522" s="13" t="s">
        <v>6406</v>
      </c>
      <c r="G522" s="13" t="s">
        <v>211</v>
      </c>
    </row>
    <row r="523" spans="1:7">
      <c r="A523" s="23">
        <v>2018</v>
      </c>
      <c r="B523" s="13" t="s">
        <v>514</v>
      </c>
      <c r="C523" s="13" t="s">
        <v>1056</v>
      </c>
      <c r="D523" s="13" t="s">
        <v>6123</v>
      </c>
      <c r="E523" s="34">
        <v>100</v>
      </c>
      <c r="F523" s="13" t="s">
        <v>6406</v>
      </c>
      <c r="G523" s="13" t="s">
        <v>211</v>
      </c>
    </row>
    <row r="524" spans="1:7">
      <c r="A524" s="23">
        <v>2018</v>
      </c>
      <c r="B524" s="13" t="s">
        <v>514</v>
      </c>
      <c r="C524" s="13" t="s">
        <v>1056</v>
      </c>
      <c r="D524" s="13" t="s">
        <v>6072</v>
      </c>
      <c r="E524" s="34">
        <v>100</v>
      </c>
      <c r="F524" s="13" t="s">
        <v>6406</v>
      </c>
      <c r="G524" s="13" t="s">
        <v>211</v>
      </c>
    </row>
    <row r="525" spans="1:7">
      <c r="A525" s="23">
        <v>2018</v>
      </c>
      <c r="B525" s="13" t="s">
        <v>514</v>
      </c>
      <c r="C525" s="13" t="s">
        <v>1056</v>
      </c>
      <c r="D525" s="13" t="s">
        <v>6072</v>
      </c>
      <c r="E525" s="34">
        <v>100</v>
      </c>
      <c r="F525" s="13" t="s">
        <v>6406</v>
      </c>
      <c r="G525" s="13" t="s">
        <v>211</v>
      </c>
    </row>
    <row r="526" spans="1:7">
      <c r="A526" s="23">
        <v>2018</v>
      </c>
      <c r="B526" s="13" t="s">
        <v>514</v>
      </c>
      <c r="C526" s="13" t="s">
        <v>1056</v>
      </c>
      <c r="D526" s="13" t="s">
        <v>5936</v>
      </c>
      <c r="E526" s="34">
        <v>100</v>
      </c>
      <c r="F526" s="13" t="s">
        <v>6406</v>
      </c>
      <c r="G526" s="13" t="s">
        <v>211</v>
      </c>
    </row>
    <row r="527" spans="1:7">
      <c r="A527" s="23">
        <v>2018</v>
      </c>
      <c r="B527" s="13" t="s">
        <v>514</v>
      </c>
      <c r="C527" s="13" t="s">
        <v>1056</v>
      </c>
      <c r="D527" s="13" t="s">
        <v>5931</v>
      </c>
      <c r="E527" s="34">
        <v>300</v>
      </c>
      <c r="F527" s="13" t="s">
        <v>6406</v>
      </c>
      <c r="G527" s="13" t="s">
        <v>211</v>
      </c>
    </row>
    <row r="528" spans="1:7">
      <c r="A528" s="23">
        <v>2018</v>
      </c>
      <c r="B528" s="13" t="s">
        <v>514</v>
      </c>
      <c r="C528" s="13" t="s">
        <v>1056</v>
      </c>
      <c r="D528" s="13" t="s">
        <v>6324</v>
      </c>
      <c r="E528" s="34">
        <v>100</v>
      </c>
      <c r="F528" s="13" t="s">
        <v>6406</v>
      </c>
      <c r="G528" s="13" t="s">
        <v>211</v>
      </c>
    </row>
    <row r="529" spans="1:7">
      <c r="A529" s="23">
        <v>2018</v>
      </c>
      <c r="B529" s="13" t="s">
        <v>514</v>
      </c>
      <c r="C529" s="13" t="s">
        <v>1056</v>
      </c>
      <c r="D529" s="13" t="s">
        <v>6515</v>
      </c>
      <c r="E529" s="34">
        <v>100</v>
      </c>
      <c r="F529" s="13" t="s">
        <v>6406</v>
      </c>
      <c r="G529" s="13" t="s">
        <v>211</v>
      </c>
    </row>
    <row r="530" spans="1:7">
      <c r="A530" s="23">
        <v>2018</v>
      </c>
      <c r="B530" s="13" t="s">
        <v>514</v>
      </c>
      <c r="C530" s="13" t="s">
        <v>1056</v>
      </c>
      <c r="D530" s="13" t="s">
        <v>6142</v>
      </c>
      <c r="E530" s="34">
        <v>100</v>
      </c>
      <c r="F530" s="13" t="s">
        <v>6406</v>
      </c>
      <c r="G530" s="13" t="s">
        <v>211</v>
      </c>
    </row>
    <row r="531" spans="1:7">
      <c r="A531" s="23">
        <v>2018</v>
      </c>
      <c r="B531" s="13" t="s">
        <v>514</v>
      </c>
      <c r="C531" s="13" t="s">
        <v>1056</v>
      </c>
      <c r="D531" s="13" t="s">
        <v>5933</v>
      </c>
      <c r="E531" s="34">
        <v>100</v>
      </c>
      <c r="F531" s="13" t="s">
        <v>6406</v>
      </c>
      <c r="G531" s="13" t="s">
        <v>211</v>
      </c>
    </row>
    <row r="532" spans="1:7">
      <c r="A532" s="23">
        <v>2018</v>
      </c>
      <c r="B532" s="13" t="s">
        <v>514</v>
      </c>
      <c r="C532" s="13" t="s">
        <v>1056</v>
      </c>
      <c r="D532" s="13" t="s">
        <v>3659</v>
      </c>
      <c r="E532" s="34">
        <v>200</v>
      </c>
      <c r="F532" s="13" t="s">
        <v>6406</v>
      </c>
      <c r="G532" s="13" t="s">
        <v>211</v>
      </c>
    </row>
    <row r="533" spans="1:7">
      <c r="A533" s="23">
        <v>2018</v>
      </c>
      <c r="B533" s="13" t="s">
        <v>514</v>
      </c>
      <c r="C533" s="13" t="s">
        <v>1056</v>
      </c>
      <c r="D533" s="13" t="s">
        <v>6071</v>
      </c>
      <c r="E533" s="34">
        <v>80</v>
      </c>
      <c r="F533" s="13" t="s">
        <v>6406</v>
      </c>
      <c r="G533" s="13" t="s">
        <v>211</v>
      </c>
    </row>
    <row r="534" spans="1:7">
      <c r="A534" s="23">
        <v>2018</v>
      </c>
      <c r="B534" s="13" t="s">
        <v>514</v>
      </c>
      <c r="C534" s="13" t="s">
        <v>1056</v>
      </c>
      <c r="D534" s="13" t="s">
        <v>6284</v>
      </c>
      <c r="E534" s="34">
        <v>100</v>
      </c>
      <c r="F534" s="13" t="s">
        <v>6406</v>
      </c>
      <c r="G534" s="13" t="s">
        <v>211</v>
      </c>
    </row>
    <row r="535" spans="1:7">
      <c r="A535" s="23">
        <v>2018</v>
      </c>
      <c r="B535" s="13" t="s">
        <v>514</v>
      </c>
      <c r="C535" s="13" t="s">
        <v>1056</v>
      </c>
      <c r="D535" s="13" t="s">
        <v>6323</v>
      </c>
      <c r="E535" s="34">
        <v>100</v>
      </c>
      <c r="F535" s="13" t="s">
        <v>6406</v>
      </c>
      <c r="G535" s="13" t="s">
        <v>211</v>
      </c>
    </row>
    <row r="536" spans="1:7">
      <c r="A536" s="23">
        <v>2018</v>
      </c>
      <c r="B536" s="13" t="s">
        <v>514</v>
      </c>
      <c r="C536" s="13" t="s">
        <v>1056</v>
      </c>
      <c r="D536" s="13" t="s">
        <v>6143</v>
      </c>
      <c r="E536" s="34">
        <v>100</v>
      </c>
      <c r="F536" s="13" t="s">
        <v>6406</v>
      </c>
      <c r="G536" s="13" t="s">
        <v>211</v>
      </c>
    </row>
    <row r="537" spans="1:7">
      <c r="A537" s="23">
        <v>2018</v>
      </c>
      <c r="B537" s="13" t="s">
        <v>514</v>
      </c>
      <c r="C537" s="13" t="s">
        <v>1056</v>
      </c>
      <c r="D537" s="13" t="s">
        <v>6034</v>
      </c>
      <c r="E537" s="34">
        <v>100</v>
      </c>
      <c r="F537" s="13" t="s">
        <v>6406</v>
      </c>
      <c r="G537" s="13" t="s">
        <v>211</v>
      </c>
    </row>
    <row r="538" spans="1:7">
      <c r="A538" s="23">
        <v>2018</v>
      </c>
      <c r="B538" s="13" t="s">
        <v>514</v>
      </c>
      <c r="C538" s="13" t="s">
        <v>1056</v>
      </c>
      <c r="D538" s="13" t="s">
        <v>6285</v>
      </c>
      <c r="E538" s="34">
        <v>100</v>
      </c>
      <c r="F538" s="13" t="s">
        <v>6406</v>
      </c>
      <c r="G538" s="13" t="s">
        <v>211</v>
      </c>
    </row>
    <row r="539" spans="1:7">
      <c r="A539" s="23">
        <v>2018</v>
      </c>
      <c r="B539" s="13" t="s">
        <v>514</v>
      </c>
      <c r="C539" s="13" t="s">
        <v>1056</v>
      </c>
      <c r="D539" s="13" t="s">
        <v>6035</v>
      </c>
      <c r="E539" s="34">
        <v>100</v>
      </c>
      <c r="F539" s="13" t="s">
        <v>6406</v>
      </c>
      <c r="G539" s="13" t="s">
        <v>211</v>
      </c>
    </row>
    <row r="540" spans="1:7">
      <c r="A540" s="23">
        <v>2018</v>
      </c>
      <c r="B540" s="13" t="s">
        <v>514</v>
      </c>
      <c r="C540" s="13" t="s">
        <v>1056</v>
      </c>
      <c r="D540" s="13" t="s">
        <v>6326</v>
      </c>
      <c r="E540" s="34">
        <v>100</v>
      </c>
      <c r="F540" s="13" t="s">
        <v>6406</v>
      </c>
      <c r="G540" s="13" t="s">
        <v>211</v>
      </c>
    </row>
    <row r="541" spans="1:7">
      <c r="A541" s="23">
        <v>2018</v>
      </c>
      <c r="B541" s="13" t="s">
        <v>514</v>
      </c>
      <c r="C541" s="13" t="s">
        <v>1056</v>
      </c>
      <c r="D541" s="13" t="s">
        <v>6209</v>
      </c>
      <c r="E541" s="34">
        <v>100</v>
      </c>
      <c r="F541" s="13" t="s">
        <v>6406</v>
      </c>
      <c r="G541" s="13" t="s">
        <v>211</v>
      </c>
    </row>
    <row r="542" spans="1:7">
      <c r="A542" s="23">
        <v>2018</v>
      </c>
      <c r="B542" s="13" t="s">
        <v>514</v>
      </c>
      <c r="C542" s="13" t="s">
        <v>1056</v>
      </c>
      <c r="D542" s="13" t="s">
        <v>6384</v>
      </c>
      <c r="E542" s="34">
        <v>100</v>
      </c>
      <c r="F542" s="13" t="s">
        <v>6406</v>
      </c>
      <c r="G542" s="13" t="s">
        <v>211</v>
      </c>
    </row>
    <row r="543" spans="1:7">
      <c r="A543" s="23">
        <v>2018</v>
      </c>
      <c r="B543" s="13" t="s">
        <v>514</v>
      </c>
      <c r="C543" s="13" t="s">
        <v>1056</v>
      </c>
      <c r="D543" s="13" t="s">
        <v>8075</v>
      </c>
      <c r="E543" s="34">
        <v>100</v>
      </c>
      <c r="F543" s="13" t="s">
        <v>6406</v>
      </c>
      <c r="G543" s="13" t="s">
        <v>211</v>
      </c>
    </row>
    <row r="544" spans="1:7">
      <c r="A544" s="23">
        <v>2018</v>
      </c>
      <c r="B544" s="13" t="s">
        <v>514</v>
      </c>
      <c r="C544" s="13" t="s">
        <v>1056</v>
      </c>
      <c r="D544" s="13" t="s">
        <v>6369</v>
      </c>
      <c r="E544" s="34">
        <v>300</v>
      </c>
      <c r="F544" s="13" t="s">
        <v>6406</v>
      </c>
      <c r="G544" s="13" t="s">
        <v>211</v>
      </c>
    </row>
    <row r="545" spans="1:7">
      <c r="A545" s="23">
        <v>2018</v>
      </c>
      <c r="B545" s="13" t="s">
        <v>514</v>
      </c>
      <c r="C545" s="13" t="s">
        <v>1056</v>
      </c>
      <c r="D545" s="13" t="s">
        <v>6208</v>
      </c>
      <c r="E545" s="34">
        <v>100</v>
      </c>
      <c r="F545" s="13" t="s">
        <v>6406</v>
      </c>
      <c r="G545" s="13" t="s">
        <v>211</v>
      </c>
    </row>
    <row r="546" spans="1:7">
      <c r="A546" s="23">
        <v>2018</v>
      </c>
      <c r="B546" s="13" t="s">
        <v>514</v>
      </c>
      <c r="C546" s="13" t="s">
        <v>1056</v>
      </c>
      <c r="D546" s="13" t="s">
        <v>6208</v>
      </c>
      <c r="E546" s="34">
        <v>100</v>
      </c>
      <c r="F546" s="13" t="s">
        <v>6406</v>
      </c>
      <c r="G546" s="13" t="s">
        <v>211</v>
      </c>
    </row>
    <row r="547" spans="1:7">
      <c r="A547" s="23">
        <v>2018</v>
      </c>
      <c r="B547" s="13" t="s">
        <v>514</v>
      </c>
      <c r="C547" s="13" t="s">
        <v>1056</v>
      </c>
      <c r="D547" s="13" t="s">
        <v>5935</v>
      </c>
      <c r="E547" s="34">
        <v>100</v>
      </c>
      <c r="F547" s="13" t="s">
        <v>6406</v>
      </c>
      <c r="G547" s="13" t="s">
        <v>211</v>
      </c>
    </row>
    <row r="548" spans="1:7">
      <c r="A548" s="23">
        <v>2018</v>
      </c>
      <c r="B548" s="13" t="s">
        <v>514</v>
      </c>
      <c r="C548" s="13" t="s">
        <v>1056</v>
      </c>
      <c r="D548" s="13" t="s">
        <v>6327</v>
      </c>
      <c r="E548" s="34">
        <v>100</v>
      </c>
      <c r="F548" s="13" t="s">
        <v>6406</v>
      </c>
      <c r="G548" s="13" t="s">
        <v>211</v>
      </c>
    </row>
    <row r="549" spans="1:7">
      <c r="A549" s="23">
        <v>2018</v>
      </c>
      <c r="B549" s="13" t="s">
        <v>514</v>
      </c>
      <c r="C549" s="13" t="s">
        <v>1056</v>
      </c>
      <c r="D549" s="13" t="s">
        <v>6207</v>
      </c>
      <c r="E549" s="34">
        <v>100</v>
      </c>
      <c r="F549" s="13" t="s">
        <v>6406</v>
      </c>
      <c r="G549" s="13" t="s">
        <v>211</v>
      </c>
    </row>
    <row r="550" spans="1:7">
      <c r="A550" s="23">
        <v>2018</v>
      </c>
      <c r="B550" s="13" t="s">
        <v>514</v>
      </c>
      <c r="C550" s="13" t="s">
        <v>1056</v>
      </c>
      <c r="D550" s="13" t="s">
        <v>6206</v>
      </c>
      <c r="E550" s="34">
        <v>100</v>
      </c>
      <c r="F550" s="13" t="s">
        <v>6406</v>
      </c>
      <c r="G550" s="13" t="s">
        <v>211</v>
      </c>
    </row>
    <row r="551" spans="1:7">
      <c r="A551" s="23">
        <v>2018</v>
      </c>
      <c r="B551" s="13" t="s">
        <v>514</v>
      </c>
      <c r="C551" s="13" t="s">
        <v>1056</v>
      </c>
      <c r="D551" s="13" t="s">
        <v>5932</v>
      </c>
      <c r="E551" s="34">
        <v>100</v>
      </c>
      <c r="F551" s="13" t="s">
        <v>6406</v>
      </c>
      <c r="G551" s="13" t="s">
        <v>211</v>
      </c>
    </row>
    <row r="552" spans="1:7">
      <c r="A552" s="23">
        <v>2018</v>
      </c>
      <c r="B552" s="13" t="s">
        <v>514</v>
      </c>
      <c r="C552" s="13" t="s">
        <v>1056</v>
      </c>
      <c r="D552" s="13" t="s">
        <v>6325</v>
      </c>
      <c r="E552" s="34">
        <v>200</v>
      </c>
      <c r="F552" s="13" t="s">
        <v>6406</v>
      </c>
      <c r="G552" s="13" t="s">
        <v>211</v>
      </c>
    </row>
    <row r="553" spans="1:7">
      <c r="A553" s="23">
        <v>2018</v>
      </c>
      <c r="B553" s="13" t="s">
        <v>514</v>
      </c>
      <c r="C553" s="13" t="s">
        <v>1056</v>
      </c>
      <c r="D553" s="13" t="s">
        <v>6488</v>
      </c>
      <c r="E553" s="34">
        <v>100</v>
      </c>
      <c r="F553" s="13" t="s">
        <v>6406</v>
      </c>
      <c r="G553" s="13" t="s">
        <v>211</v>
      </c>
    </row>
    <row r="554" spans="1:7">
      <c r="A554" s="23">
        <v>2018</v>
      </c>
      <c r="B554" s="13" t="s">
        <v>514</v>
      </c>
      <c r="C554" s="13" t="s">
        <v>1056</v>
      </c>
      <c r="D554" s="13" t="s">
        <v>6487</v>
      </c>
      <c r="E554" s="34">
        <v>100</v>
      </c>
      <c r="F554" s="13" t="s">
        <v>6406</v>
      </c>
      <c r="G554" s="13" t="s">
        <v>211</v>
      </c>
    </row>
    <row r="555" spans="1:7">
      <c r="A555" s="23">
        <v>2018</v>
      </c>
      <c r="B555" s="13" t="s">
        <v>514</v>
      </c>
      <c r="C555" s="13" t="s">
        <v>1064</v>
      </c>
      <c r="D555" s="13" t="s">
        <v>592</v>
      </c>
      <c r="E555" s="34">
        <v>100</v>
      </c>
      <c r="F555" s="13" t="s">
        <v>6406</v>
      </c>
      <c r="G555" s="13" t="s">
        <v>211</v>
      </c>
    </row>
    <row r="556" spans="1:7">
      <c r="A556" s="23">
        <v>2018</v>
      </c>
      <c r="B556" s="13" t="s">
        <v>514</v>
      </c>
      <c r="C556" s="13" t="s">
        <v>1064</v>
      </c>
      <c r="D556" s="13" t="s">
        <v>6210</v>
      </c>
      <c r="E556" s="34">
        <v>100</v>
      </c>
      <c r="F556" s="13" t="s">
        <v>6406</v>
      </c>
      <c r="G556" s="13" t="s">
        <v>211</v>
      </c>
    </row>
    <row r="557" spans="1:7">
      <c r="A557" s="23">
        <v>2018</v>
      </c>
      <c r="B557" s="13" t="s">
        <v>514</v>
      </c>
      <c r="C557" s="13" t="s">
        <v>1064</v>
      </c>
      <c r="D557" s="13" t="s">
        <v>3661</v>
      </c>
      <c r="E557" s="34">
        <v>100</v>
      </c>
      <c r="F557" s="13" t="s">
        <v>6406</v>
      </c>
      <c r="G557" s="13" t="s">
        <v>211</v>
      </c>
    </row>
    <row r="558" spans="1:7">
      <c r="A558" s="23">
        <v>2018</v>
      </c>
      <c r="B558" s="13" t="s">
        <v>514</v>
      </c>
      <c r="C558" s="13" t="s">
        <v>1064</v>
      </c>
      <c r="D558" s="13" t="s">
        <v>5223</v>
      </c>
      <c r="E558" s="34">
        <v>100</v>
      </c>
      <c r="F558" s="13" t="s">
        <v>6406</v>
      </c>
      <c r="G558" s="13" t="s">
        <v>211</v>
      </c>
    </row>
    <row r="559" spans="1:7">
      <c r="A559" s="23">
        <v>2018</v>
      </c>
      <c r="B559" s="13" t="s">
        <v>514</v>
      </c>
      <c r="C559" s="13" t="s">
        <v>1064</v>
      </c>
      <c r="D559" s="13" t="s">
        <v>5937</v>
      </c>
      <c r="E559" s="34">
        <v>100</v>
      </c>
      <c r="F559" s="13" t="s">
        <v>6406</v>
      </c>
      <c r="G559" s="13" t="s">
        <v>211</v>
      </c>
    </row>
    <row r="560" spans="1:7">
      <c r="A560" s="23">
        <v>2018</v>
      </c>
      <c r="B560" s="13" t="s">
        <v>514</v>
      </c>
      <c r="C560" s="13" t="s">
        <v>1064</v>
      </c>
      <c r="D560" s="13" t="s">
        <v>589</v>
      </c>
      <c r="E560" s="34">
        <v>100</v>
      </c>
      <c r="F560" s="13" t="s">
        <v>6406</v>
      </c>
      <c r="G560" s="13" t="s">
        <v>211</v>
      </c>
    </row>
    <row r="561" spans="1:7">
      <c r="A561" s="23">
        <v>2018</v>
      </c>
      <c r="B561" s="13" t="s">
        <v>514</v>
      </c>
      <c r="C561" s="13" t="s">
        <v>4589</v>
      </c>
      <c r="D561" s="13" t="s">
        <v>6100</v>
      </c>
      <c r="E561" s="34">
        <v>80</v>
      </c>
      <c r="F561" s="13" t="s">
        <v>6406</v>
      </c>
      <c r="G561" s="13" t="s">
        <v>211</v>
      </c>
    </row>
    <row r="562" spans="1:7">
      <c r="A562" s="23">
        <v>2018</v>
      </c>
      <c r="B562" s="13" t="s">
        <v>514</v>
      </c>
      <c r="C562" s="13" t="s">
        <v>4589</v>
      </c>
      <c r="D562" s="13" t="s">
        <v>6151</v>
      </c>
      <c r="E562" s="34">
        <v>100</v>
      </c>
      <c r="F562" s="13" t="s">
        <v>6406</v>
      </c>
      <c r="G562" s="13" t="s">
        <v>211</v>
      </c>
    </row>
    <row r="563" spans="1:7">
      <c r="A563" s="23">
        <v>2018</v>
      </c>
      <c r="B563" s="13" t="s">
        <v>514</v>
      </c>
      <c r="C563" s="13" t="s">
        <v>4589</v>
      </c>
      <c r="D563" s="13" t="s">
        <v>6032</v>
      </c>
      <c r="E563" s="34">
        <v>100</v>
      </c>
      <c r="F563" s="13" t="s">
        <v>6406</v>
      </c>
      <c r="G563" s="13" t="s">
        <v>211</v>
      </c>
    </row>
    <row r="564" spans="1:7">
      <c r="A564" s="23">
        <v>2018</v>
      </c>
      <c r="B564" s="13" t="s">
        <v>514</v>
      </c>
      <c r="C564" s="13" t="s">
        <v>4589</v>
      </c>
      <c r="D564" s="13" t="s">
        <v>6369</v>
      </c>
      <c r="E564" s="34">
        <v>125</v>
      </c>
      <c r="F564" s="13" t="s">
        <v>6406</v>
      </c>
      <c r="G564" s="13" t="s">
        <v>211</v>
      </c>
    </row>
    <row r="565" spans="1:7">
      <c r="A565" s="23">
        <v>2018</v>
      </c>
      <c r="B565" s="13" t="s">
        <v>514</v>
      </c>
      <c r="C565" s="13" t="s">
        <v>4589</v>
      </c>
      <c r="D565" s="13" t="s">
        <v>6121</v>
      </c>
      <c r="E565" s="34">
        <v>80</v>
      </c>
      <c r="F565" s="13" t="s">
        <v>6406</v>
      </c>
      <c r="G565" s="13" t="s">
        <v>211</v>
      </c>
    </row>
    <row r="566" spans="1:7">
      <c r="A566" s="23">
        <v>2018</v>
      </c>
      <c r="B566" s="13" t="s">
        <v>514</v>
      </c>
      <c r="C566" s="13" t="s">
        <v>4589</v>
      </c>
      <c r="D566" s="13" t="s">
        <v>3662</v>
      </c>
      <c r="E566" s="34">
        <v>100</v>
      </c>
      <c r="F566" s="13" t="s">
        <v>6406</v>
      </c>
      <c r="G566" s="13" t="s">
        <v>211</v>
      </c>
    </row>
    <row r="567" spans="1:7">
      <c r="A567" s="23">
        <v>2018</v>
      </c>
      <c r="B567" s="13" t="s">
        <v>514</v>
      </c>
      <c r="C567" s="13" t="s">
        <v>4589</v>
      </c>
      <c r="D567" s="13" t="s">
        <v>5938</v>
      </c>
      <c r="E567" s="34">
        <v>100</v>
      </c>
      <c r="F567" s="13" t="s">
        <v>6406</v>
      </c>
      <c r="G567" s="13" t="s">
        <v>211</v>
      </c>
    </row>
    <row r="568" spans="1:7">
      <c r="A568" s="23">
        <v>2019</v>
      </c>
      <c r="B568" s="13" t="s">
        <v>1886</v>
      </c>
      <c r="C568" s="13" t="s">
        <v>4590</v>
      </c>
      <c r="D568" s="13" t="s">
        <v>4597</v>
      </c>
      <c r="E568" s="34">
        <v>300</v>
      </c>
      <c r="F568" s="13" t="s">
        <v>70</v>
      </c>
      <c r="G568" s="13" t="s">
        <v>4611</v>
      </c>
    </row>
    <row r="569" spans="1:7">
      <c r="A569" s="23">
        <v>2019</v>
      </c>
      <c r="B569" s="13" t="s">
        <v>1886</v>
      </c>
      <c r="C569" s="13" t="s">
        <v>4590</v>
      </c>
      <c r="D569" s="13" t="s">
        <v>8051</v>
      </c>
      <c r="E569" s="34">
        <v>500</v>
      </c>
      <c r="F569" s="13" t="s">
        <v>76</v>
      </c>
      <c r="G569" s="13" t="s">
        <v>4611</v>
      </c>
    </row>
    <row r="570" spans="1:7">
      <c r="A570" s="23">
        <v>2019</v>
      </c>
      <c r="B570" s="13" t="s">
        <v>1886</v>
      </c>
      <c r="C570" s="13" t="s">
        <v>4590</v>
      </c>
      <c r="D570" s="13" t="s">
        <v>6077</v>
      </c>
      <c r="E570" s="34">
        <v>200</v>
      </c>
      <c r="F570" s="13" t="s">
        <v>1507</v>
      </c>
      <c r="G570" s="13" t="s">
        <v>4611</v>
      </c>
    </row>
    <row r="571" spans="1:7">
      <c r="A571" s="23">
        <v>2019</v>
      </c>
      <c r="B571" s="13" t="s">
        <v>1886</v>
      </c>
      <c r="C571" s="13" t="s">
        <v>4590</v>
      </c>
      <c r="D571" s="13" t="s">
        <v>5960</v>
      </c>
      <c r="E571" s="34">
        <v>300</v>
      </c>
      <c r="F571" s="13" t="s">
        <v>70</v>
      </c>
      <c r="G571" s="13" t="s">
        <v>4611</v>
      </c>
    </row>
    <row r="572" spans="1:7">
      <c r="A572" s="23">
        <v>2019</v>
      </c>
      <c r="B572" s="13" t="s">
        <v>1886</v>
      </c>
      <c r="C572" s="13" t="s">
        <v>4590</v>
      </c>
      <c r="D572" s="13" t="s">
        <v>6232</v>
      </c>
      <c r="E572" s="34">
        <v>400</v>
      </c>
      <c r="F572" s="13" t="s">
        <v>76</v>
      </c>
      <c r="G572" s="13" t="s">
        <v>4611</v>
      </c>
    </row>
    <row r="573" spans="1:7">
      <c r="A573" s="23">
        <v>2019</v>
      </c>
      <c r="B573" s="13" t="s">
        <v>1886</v>
      </c>
      <c r="C573" s="13" t="s">
        <v>4590</v>
      </c>
      <c r="D573" s="13" t="s">
        <v>6231</v>
      </c>
      <c r="E573" s="34">
        <v>300</v>
      </c>
      <c r="F573" s="13" t="s">
        <v>70</v>
      </c>
      <c r="G573" s="13" t="s">
        <v>4611</v>
      </c>
    </row>
    <row r="574" spans="1:7">
      <c r="A574" s="23">
        <v>2019</v>
      </c>
      <c r="B574" s="13" t="s">
        <v>1886</v>
      </c>
      <c r="C574" s="13" t="s">
        <v>4590</v>
      </c>
      <c r="D574" s="13" t="s">
        <v>6047</v>
      </c>
      <c r="E574" s="34">
        <v>1000</v>
      </c>
      <c r="F574" s="13" t="s">
        <v>4601</v>
      </c>
      <c r="G574" s="13" t="s">
        <v>4611</v>
      </c>
    </row>
    <row r="575" spans="1:7">
      <c r="A575" s="23">
        <v>2019</v>
      </c>
      <c r="B575" s="13" t="s">
        <v>1886</v>
      </c>
      <c r="C575" s="13" t="s">
        <v>4590</v>
      </c>
      <c r="D575" s="13" t="s">
        <v>5968</v>
      </c>
      <c r="E575" s="34">
        <v>400</v>
      </c>
      <c r="F575" s="13" t="s">
        <v>1513</v>
      </c>
      <c r="G575" s="13" t="s">
        <v>4611</v>
      </c>
    </row>
    <row r="576" spans="1:7">
      <c r="A576" s="23">
        <v>2019</v>
      </c>
      <c r="B576" s="13" t="s">
        <v>1886</v>
      </c>
      <c r="C576" s="13" t="s">
        <v>4590</v>
      </c>
      <c r="D576" s="13" t="s">
        <v>6230</v>
      </c>
      <c r="E576" s="34">
        <v>300</v>
      </c>
      <c r="F576" s="13" t="s">
        <v>70</v>
      </c>
      <c r="G576" s="13" t="s">
        <v>4611</v>
      </c>
    </row>
    <row r="577" spans="1:7">
      <c r="A577" s="23">
        <v>2019</v>
      </c>
      <c r="B577" s="13" t="s">
        <v>1886</v>
      </c>
      <c r="C577" s="13" t="s">
        <v>4590</v>
      </c>
      <c r="D577" s="13" t="s">
        <v>6340</v>
      </c>
      <c r="E577" s="34">
        <v>300</v>
      </c>
      <c r="F577" s="13" t="s">
        <v>167</v>
      </c>
      <c r="G577" s="13" t="s">
        <v>4611</v>
      </c>
    </row>
    <row r="578" spans="1:7">
      <c r="A578" s="23">
        <v>2019</v>
      </c>
      <c r="B578" s="13" t="s">
        <v>1886</v>
      </c>
      <c r="C578" s="13" t="s">
        <v>4590</v>
      </c>
      <c r="D578" s="13" t="s">
        <v>6549</v>
      </c>
      <c r="E578" s="34">
        <v>300</v>
      </c>
      <c r="F578" s="13" t="s">
        <v>167</v>
      </c>
      <c r="G578" s="13" t="s">
        <v>4611</v>
      </c>
    </row>
    <row r="579" spans="1:7">
      <c r="A579" s="23">
        <v>2019</v>
      </c>
      <c r="B579" s="13" t="s">
        <v>1886</v>
      </c>
      <c r="C579" s="13" t="s">
        <v>4590</v>
      </c>
      <c r="D579" s="13" t="s">
        <v>6145</v>
      </c>
      <c r="E579" s="34">
        <v>300</v>
      </c>
      <c r="F579" s="13" t="s">
        <v>76</v>
      </c>
      <c r="G579" s="13" t="s">
        <v>4611</v>
      </c>
    </row>
    <row r="580" spans="1:7">
      <c r="A580" s="23">
        <v>2019</v>
      </c>
      <c r="B580" s="13" t="s">
        <v>1886</v>
      </c>
      <c r="C580" s="13" t="s">
        <v>4590</v>
      </c>
      <c r="D580" s="13" t="s">
        <v>6229</v>
      </c>
      <c r="E580" s="34">
        <v>400</v>
      </c>
      <c r="F580" s="13" t="s">
        <v>70</v>
      </c>
      <c r="G580" s="13" t="s">
        <v>4611</v>
      </c>
    </row>
    <row r="581" spans="1:7">
      <c r="A581" s="23">
        <v>2019</v>
      </c>
      <c r="B581" s="13" t="s">
        <v>1886</v>
      </c>
      <c r="C581" s="13" t="s">
        <v>4590</v>
      </c>
      <c r="D581" s="13" t="s">
        <v>6297</v>
      </c>
      <c r="E581" s="34">
        <v>400</v>
      </c>
      <c r="F581" s="13" t="s">
        <v>70</v>
      </c>
      <c r="G581" s="13" t="s">
        <v>4611</v>
      </c>
    </row>
    <row r="582" spans="1:7">
      <c r="A582" s="23">
        <v>2019</v>
      </c>
      <c r="B582" s="13" t="s">
        <v>1886</v>
      </c>
      <c r="C582" s="13" t="s">
        <v>4590</v>
      </c>
      <c r="D582" s="13" t="s">
        <v>6228</v>
      </c>
      <c r="E582" s="34">
        <v>200</v>
      </c>
      <c r="F582" s="13" t="s">
        <v>4602</v>
      </c>
      <c r="G582" s="13" t="s">
        <v>4611</v>
      </c>
    </row>
    <row r="583" spans="1:7">
      <c r="A583" s="23">
        <v>2019</v>
      </c>
      <c r="B583" s="13" t="s">
        <v>1886</v>
      </c>
      <c r="C583" s="13" t="s">
        <v>4590</v>
      </c>
      <c r="D583" s="13" t="s">
        <v>5967</v>
      </c>
      <c r="E583" s="34">
        <v>80</v>
      </c>
      <c r="F583" s="13" t="s">
        <v>167</v>
      </c>
      <c r="G583" s="13" t="s">
        <v>4611</v>
      </c>
    </row>
    <row r="584" spans="1:7">
      <c r="A584" s="23">
        <v>2019</v>
      </c>
      <c r="B584" s="13" t="s">
        <v>1886</v>
      </c>
      <c r="C584" s="13" t="s">
        <v>4590</v>
      </c>
      <c r="D584" s="13" t="s">
        <v>6126</v>
      </c>
      <c r="E584" s="34">
        <v>300</v>
      </c>
      <c r="F584" s="13" t="s">
        <v>1513</v>
      </c>
      <c r="G584" s="13" t="s">
        <v>4611</v>
      </c>
    </row>
    <row r="585" spans="1:7">
      <c r="A585" s="23">
        <v>2019</v>
      </c>
      <c r="B585" s="13" t="s">
        <v>1886</v>
      </c>
      <c r="C585" s="13" t="s">
        <v>4590</v>
      </c>
      <c r="D585" s="13" t="s">
        <v>5959</v>
      </c>
      <c r="E585" s="34">
        <v>300</v>
      </c>
      <c r="F585" s="13" t="s">
        <v>75</v>
      </c>
      <c r="G585" s="13" t="s">
        <v>4611</v>
      </c>
    </row>
    <row r="586" spans="1:7">
      <c r="A586" s="23">
        <v>2019</v>
      </c>
      <c r="B586" s="13" t="s">
        <v>1886</v>
      </c>
      <c r="C586" s="13" t="s">
        <v>4590</v>
      </c>
      <c r="D586" s="13" t="s">
        <v>5958</v>
      </c>
      <c r="E586" s="34">
        <v>300</v>
      </c>
      <c r="F586" s="13" t="s">
        <v>1512</v>
      </c>
      <c r="G586" s="13" t="s">
        <v>4611</v>
      </c>
    </row>
    <row r="587" spans="1:7">
      <c r="A587" s="23">
        <v>2019</v>
      </c>
      <c r="B587" s="13" t="s">
        <v>1886</v>
      </c>
      <c r="C587" s="13" t="s">
        <v>4590</v>
      </c>
      <c r="D587" s="13" t="s">
        <v>6046</v>
      </c>
      <c r="E587" s="34">
        <v>100</v>
      </c>
      <c r="F587" s="13" t="s">
        <v>167</v>
      </c>
      <c r="G587" s="13" t="s">
        <v>4611</v>
      </c>
    </row>
    <row r="588" spans="1:7">
      <c r="A588" s="23">
        <v>2019</v>
      </c>
      <c r="B588" s="13" t="s">
        <v>1886</v>
      </c>
      <c r="C588" s="13" t="s">
        <v>4590</v>
      </c>
      <c r="D588" s="13" t="s">
        <v>6076</v>
      </c>
      <c r="E588" s="34">
        <v>400</v>
      </c>
      <c r="F588" s="13" t="s">
        <v>41</v>
      </c>
      <c r="G588" s="13" t="s">
        <v>4611</v>
      </c>
    </row>
    <row r="589" spans="1:7">
      <c r="A589" s="23">
        <v>2019</v>
      </c>
      <c r="B589" s="13" t="s">
        <v>1886</v>
      </c>
      <c r="C589" s="13" t="s">
        <v>4590</v>
      </c>
      <c r="D589" s="13" t="s">
        <v>6227</v>
      </c>
      <c r="E589" s="34">
        <v>500</v>
      </c>
      <c r="F589" s="13" t="s">
        <v>4601</v>
      </c>
      <c r="G589" s="13" t="s">
        <v>4611</v>
      </c>
    </row>
    <row r="590" spans="1:7">
      <c r="A590" s="23">
        <v>2019</v>
      </c>
      <c r="B590" s="13" t="s">
        <v>1886</v>
      </c>
      <c r="C590" s="13" t="s">
        <v>4590</v>
      </c>
      <c r="D590" s="13" t="s">
        <v>5957</v>
      </c>
      <c r="E590" s="34">
        <v>300</v>
      </c>
      <c r="F590" s="13" t="s">
        <v>120</v>
      </c>
      <c r="G590" s="13" t="s">
        <v>4611</v>
      </c>
    </row>
    <row r="591" spans="1:7">
      <c r="A591" s="23">
        <v>2019</v>
      </c>
      <c r="B591" s="13" t="s">
        <v>1886</v>
      </c>
      <c r="C591" s="13" t="s">
        <v>4590</v>
      </c>
      <c r="D591" s="13" t="s">
        <v>6341</v>
      </c>
      <c r="E591" s="34">
        <v>0</v>
      </c>
      <c r="F591" s="13" t="s">
        <v>4609</v>
      </c>
      <c r="G591" s="13" t="s">
        <v>4613</v>
      </c>
    </row>
    <row r="592" spans="1:7">
      <c r="A592" s="23">
        <v>2019</v>
      </c>
      <c r="B592" s="13" t="s">
        <v>1886</v>
      </c>
      <c r="C592" s="13" t="s">
        <v>4590</v>
      </c>
      <c r="D592" s="13" t="s">
        <v>6388</v>
      </c>
      <c r="E592" s="34">
        <v>120</v>
      </c>
      <c r="F592" s="13" t="s">
        <v>167</v>
      </c>
      <c r="G592" s="13" t="s">
        <v>4611</v>
      </c>
    </row>
    <row r="593" spans="1:7">
      <c r="A593" s="23">
        <v>2019</v>
      </c>
      <c r="B593" s="13" t="s">
        <v>1886</v>
      </c>
      <c r="C593" s="13" t="s">
        <v>4590</v>
      </c>
      <c r="D593" s="13" t="s">
        <v>6330</v>
      </c>
      <c r="E593" s="34">
        <v>300</v>
      </c>
      <c r="F593" s="13" t="s">
        <v>76</v>
      </c>
      <c r="G593" s="13" t="s">
        <v>4611</v>
      </c>
    </row>
    <row r="594" spans="1:7">
      <c r="A594" s="23">
        <v>2019</v>
      </c>
      <c r="B594" s="13" t="s">
        <v>1886</v>
      </c>
      <c r="C594" s="13" t="s">
        <v>4590</v>
      </c>
      <c r="D594" s="13" t="s">
        <v>6048</v>
      </c>
      <c r="E594" s="34">
        <v>0</v>
      </c>
      <c r="F594" s="13" t="s">
        <v>4609</v>
      </c>
      <c r="G594" s="13" t="s">
        <v>4613</v>
      </c>
    </row>
    <row r="595" spans="1:7">
      <c r="A595" s="23">
        <v>2019</v>
      </c>
      <c r="B595" s="13" t="s">
        <v>1886</v>
      </c>
      <c r="C595" s="13" t="s">
        <v>4590</v>
      </c>
      <c r="D595" s="13" t="s">
        <v>6048</v>
      </c>
      <c r="E595" s="34">
        <v>0</v>
      </c>
      <c r="F595" s="13" t="s">
        <v>4609</v>
      </c>
      <c r="G595" s="13" t="s">
        <v>4613</v>
      </c>
    </row>
    <row r="596" spans="1:7">
      <c r="A596" s="23">
        <v>2019</v>
      </c>
      <c r="B596" s="13" t="s">
        <v>1886</v>
      </c>
      <c r="C596" s="13" t="s">
        <v>4590</v>
      </c>
      <c r="D596" s="13" t="s">
        <v>6233</v>
      </c>
      <c r="E596" s="34">
        <v>300</v>
      </c>
      <c r="F596" s="13" t="s">
        <v>100</v>
      </c>
      <c r="G596" s="13" t="s">
        <v>4611</v>
      </c>
    </row>
    <row r="597" spans="1:7">
      <c r="A597" s="23">
        <v>2019</v>
      </c>
      <c r="B597" s="13" t="s">
        <v>1886</v>
      </c>
      <c r="C597" s="13" t="s">
        <v>4590</v>
      </c>
      <c r="D597" s="13" t="s">
        <v>6298</v>
      </c>
      <c r="E597" s="34">
        <v>400</v>
      </c>
      <c r="F597" s="13" t="s">
        <v>4603</v>
      </c>
      <c r="G597" s="13" t="s">
        <v>4611</v>
      </c>
    </row>
    <row r="598" spans="1:7">
      <c r="A598" s="23">
        <v>2019</v>
      </c>
      <c r="B598" s="13" t="s">
        <v>1886</v>
      </c>
      <c r="C598" s="13" t="s">
        <v>4590</v>
      </c>
      <c r="D598" s="13" t="s">
        <v>5962</v>
      </c>
      <c r="E598" s="34">
        <v>400</v>
      </c>
      <c r="F598" s="13" t="s">
        <v>60</v>
      </c>
      <c r="G598" s="13" t="s">
        <v>4611</v>
      </c>
    </row>
    <row r="599" spans="1:7">
      <c r="A599" s="23">
        <v>2019</v>
      </c>
      <c r="B599" s="13" t="s">
        <v>1886</v>
      </c>
      <c r="C599" s="13" t="s">
        <v>4590</v>
      </c>
      <c r="D599" s="13" t="s">
        <v>6554</v>
      </c>
      <c r="E599" s="34">
        <v>600</v>
      </c>
      <c r="F599" s="13" t="s">
        <v>1702</v>
      </c>
      <c r="G599" s="13" t="s">
        <v>4611</v>
      </c>
    </row>
    <row r="600" spans="1:7">
      <c r="A600" s="23">
        <v>2019</v>
      </c>
      <c r="B600" s="13" t="s">
        <v>1886</v>
      </c>
      <c r="C600" s="13" t="s">
        <v>4590</v>
      </c>
      <c r="D600" s="13" t="s">
        <v>6299</v>
      </c>
      <c r="E600" s="34">
        <v>200</v>
      </c>
      <c r="F600" s="13" t="s">
        <v>70</v>
      </c>
      <c r="G600" s="13" t="s">
        <v>4611</v>
      </c>
    </row>
    <row r="601" spans="1:7">
      <c r="A601" s="23">
        <v>2019</v>
      </c>
      <c r="B601" s="13" t="s">
        <v>1886</v>
      </c>
      <c r="C601" s="13" t="s">
        <v>4590</v>
      </c>
      <c r="D601" s="13" t="s">
        <v>6106</v>
      </c>
      <c r="E601" s="34">
        <v>400</v>
      </c>
      <c r="F601" s="13" t="s">
        <v>164</v>
      </c>
      <c r="G601" s="13" t="s">
        <v>4611</v>
      </c>
    </row>
    <row r="602" spans="1:7">
      <c r="A602" s="23">
        <v>2019</v>
      </c>
      <c r="B602" s="13" t="s">
        <v>1886</v>
      </c>
      <c r="C602" s="13" t="s">
        <v>4590</v>
      </c>
      <c r="D602" s="13" t="s">
        <v>6236</v>
      </c>
      <c r="E602" s="34">
        <v>300</v>
      </c>
      <c r="F602" s="13" t="s">
        <v>4607</v>
      </c>
      <c r="G602" s="13" t="s">
        <v>4611</v>
      </c>
    </row>
    <row r="603" spans="1:7">
      <c r="A603" s="23">
        <v>2019</v>
      </c>
      <c r="B603" s="13" t="s">
        <v>1886</v>
      </c>
      <c r="C603" s="13" t="s">
        <v>4590</v>
      </c>
      <c r="D603" s="13" t="s">
        <v>6045</v>
      </c>
      <c r="E603" s="34">
        <v>12</v>
      </c>
      <c r="F603" s="13" t="s">
        <v>1511</v>
      </c>
      <c r="G603" s="13" t="s">
        <v>4611</v>
      </c>
    </row>
    <row r="604" spans="1:7">
      <c r="A604" s="23">
        <v>2019</v>
      </c>
      <c r="B604" s="13" t="s">
        <v>1886</v>
      </c>
      <c r="C604" s="13" t="s">
        <v>4590</v>
      </c>
      <c r="D604" s="13" t="s">
        <v>6301</v>
      </c>
      <c r="E604" s="34">
        <v>125</v>
      </c>
      <c r="F604" s="13" t="s">
        <v>1511</v>
      </c>
      <c r="G604" s="13" t="s">
        <v>4611</v>
      </c>
    </row>
    <row r="605" spans="1:7">
      <c r="A605" s="23">
        <v>2019</v>
      </c>
      <c r="B605" s="13" t="s">
        <v>1886</v>
      </c>
      <c r="C605" s="13" t="s">
        <v>4590</v>
      </c>
      <c r="D605" s="13" t="s">
        <v>6337</v>
      </c>
      <c r="E605" s="34">
        <v>120</v>
      </c>
      <c r="F605" s="13" t="s">
        <v>167</v>
      </c>
      <c r="G605" s="13" t="s">
        <v>4611</v>
      </c>
    </row>
    <row r="606" spans="1:7">
      <c r="A606" s="23">
        <v>2019</v>
      </c>
      <c r="B606" s="13" t="s">
        <v>1886</v>
      </c>
      <c r="C606" s="13" t="s">
        <v>4590</v>
      </c>
      <c r="D606" s="13" t="s">
        <v>5956</v>
      </c>
      <c r="E606" s="34">
        <v>300</v>
      </c>
      <c r="F606" s="13" t="s">
        <v>14</v>
      </c>
      <c r="G606" s="13" t="s">
        <v>4611</v>
      </c>
    </row>
    <row r="607" spans="1:7">
      <c r="A607" s="23">
        <v>2019</v>
      </c>
      <c r="B607" s="13" t="s">
        <v>1886</v>
      </c>
      <c r="C607" s="13" t="s">
        <v>4590</v>
      </c>
      <c r="D607" s="13" t="s">
        <v>6239</v>
      </c>
      <c r="E607" s="34">
        <v>80</v>
      </c>
      <c r="F607" s="13" t="s">
        <v>167</v>
      </c>
      <c r="G607" s="13" t="s">
        <v>4611</v>
      </c>
    </row>
    <row r="608" spans="1:7">
      <c r="A608" s="23">
        <v>2019</v>
      </c>
      <c r="B608" s="13" t="s">
        <v>1886</v>
      </c>
      <c r="C608" s="13" t="s">
        <v>4590</v>
      </c>
      <c r="D608" s="13" t="s">
        <v>6235</v>
      </c>
      <c r="E608" s="34">
        <v>400</v>
      </c>
      <c r="F608" s="13" t="s">
        <v>4603</v>
      </c>
      <c r="G608" s="13" t="s">
        <v>4611</v>
      </c>
    </row>
    <row r="609" spans="1:7">
      <c r="A609" s="23">
        <v>2019</v>
      </c>
      <c r="B609" s="13" t="s">
        <v>1886</v>
      </c>
      <c r="C609" s="13" t="s">
        <v>4590</v>
      </c>
      <c r="D609" s="13" t="s">
        <v>6338</v>
      </c>
      <c r="E609" s="34">
        <v>120</v>
      </c>
      <c r="F609" s="13" t="s">
        <v>167</v>
      </c>
      <c r="G609" s="13" t="s">
        <v>4611</v>
      </c>
    </row>
    <row r="610" spans="1:7">
      <c r="A610" s="23">
        <v>2019</v>
      </c>
      <c r="B610" s="13" t="s">
        <v>1886</v>
      </c>
      <c r="C610" s="13" t="s">
        <v>4590</v>
      </c>
      <c r="D610" s="13" t="s">
        <v>6218</v>
      </c>
      <c r="E610" s="34">
        <v>200</v>
      </c>
      <c r="F610" s="13" t="s">
        <v>4601</v>
      </c>
      <c r="G610" s="13" t="s">
        <v>4611</v>
      </c>
    </row>
    <row r="611" spans="1:7">
      <c r="A611" s="23">
        <v>2019</v>
      </c>
      <c r="B611" s="13" t="s">
        <v>1886</v>
      </c>
      <c r="C611" s="13" t="s">
        <v>4590</v>
      </c>
      <c r="D611" s="13" t="s">
        <v>5961</v>
      </c>
      <c r="E611" s="34">
        <v>300</v>
      </c>
      <c r="F611" s="13" t="s">
        <v>83</v>
      </c>
      <c r="G611" s="13" t="s">
        <v>4611</v>
      </c>
    </row>
    <row r="612" spans="1:7">
      <c r="A612" s="23">
        <v>2019</v>
      </c>
      <c r="B612" s="13" t="s">
        <v>1886</v>
      </c>
      <c r="C612" s="13" t="s">
        <v>4590</v>
      </c>
      <c r="D612" s="13" t="s">
        <v>6108</v>
      </c>
      <c r="E612" s="34">
        <v>200</v>
      </c>
      <c r="F612" s="13" t="s">
        <v>167</v>
      </c>
      <c r="G612" s="13" t="s">
        <v>4611</v>
      </c>
    </row>
    <row r="613" spans="1:7">
      <c r="A613" s="23">
        <v>2019</v>
      </c>
      <c r="B613" s="13" t="s">
        <v>1886</v>
      </c>
      <c r="C613" s="13" t="s">
        <v>4590</v>
      </c>
      <c r="D613" s="13" t="s">
        <v>6154</v>
      </c>
      <c r="E613" s="34">
        <v>300</v>
      </c>
      <c r="F613" s="13" t="s">
        <v>100</v>
      </c>
      <c r="G613" s="13" t="s">
        <v>4611</v>
      </c>
    </row>
    <row r="614" spans="1:7">
      <c r="A614" s="23">
        <v>2019</v>
      </c>
      <c r="B614" s="13" t="s">
        <v>1886</v>
      </c>
      <c r="C614" s="13" t="s">
        <v>4590</v>
      </c>
      <c r="D614" s="13" t="s">
        <v>6300</v>
      </c>
      <c r="E614" s="34">
        <v>500</v>
      </c>
      <c r="F614" s="13" t="s">
        <v>4601</v>
      </c>
      <c r="G614" s="13" t="s">
        <v>4611</v>
      </c>
    </row>
    <row r="615" spans="1:7">
      <c r="A615" s="23">
        <v>2019</v>
      </c>
      <c r="B615" s="13" t="s">
        <v>1886</v>
      </c>
      <c r="C615" s="13" t="s">
        <v>4590</v>
      </c>
      <c r="D615" s="13" t="s">
        <v>5965</v>
      </c>
      <c r="E615" s="34">
        <v>300</v>
      </c>
      <c r="F615" s="13" t="s">
        <v>4601</v>
      </c>
      <c r="G615" s="13" t="s">
        <v>4611</v>
      </c>
    </row>
    <row r="616" spans="1:7">
      <c r="A616" s="23">
        <v>2019</v>
      </c>
      <c r="B616" s="13" t="s">
        <v>1886</v>
      </c>
      <c r="C616" s="13" t="s">
        <v>4590</v>
      </c>
      <c r="D616" s="13" t="s">
        <v>6044</v>
      </c>
      <c r="E616" s="34">
        <v>400</v>
      </c>
      <c r="F616" s="13" t="s">
        <v>4606</v>
      </c>
      <c r="G616" s="13" t="s">
        <v>4611</v>
      </c>
    </row>
    <row r="617" spans="1:7">
      <c r="A617" s="23">
        <v>2019</v>
      </c>
      <c r="B617" s="13" t="s">
        <v>1886</v>
      </c>
      <c r="C617" s="13" t="s">
        <v>4590</v>
      </c>
      <c r="D617" s="13" t="s">
        <v>6110</v>
      </c>
      <c r="E617" s="34">
        <v>0</v>
      </c>
      <c r="F617" s="13" t="s">
        <v>4603</v>
      </c>
      <c r="G617" s="13" t="s">
        <v>4613</v>
      </c>
    </row>
    <row r="618" spans="1:7">
      <c r="A618" s="23">
        <v>2019</v>
      </c>
      <c r="B618" s="13" t="s">
        <v>1886</v>
      </c>
      <c r="C618" s="13" t="s">
        <v>4590</v>
      </c>
      <c r="D618" s="13" t="s">
        <v>6110</v>
      </c>
      <c r="E618" s="34">
        <v>0</v>
      </c>
      <c r="F618" s="13" t="s">
        <v>4603</v>
      </c>
      <c r="G618" s="13" t="s">
        <v>4613</v>
      </c>
    </row>
    <row r="619" spans="1:7">
      <c r="A619" s="23">
        <v>2019</v>
      </c>
      <c r="B619" s="13" t="s">
        <v>1886</v>
      </c>
      <c r="C619" s="13" t="s">
        <v>4590</v>
      </c>
      <c r="D619" s="13" t="s">
        <v>8053</v>
      </c>
      <c r="E619" s="34">
        <v>300</v>
      </c>
      <c r="F619" s="13" t="s">
        <v>156</v>
      </c>
      <c r="G619" s="13" t="s">
        <v>4611</v>
      </c>
    </row>
    <row r="620" spans="1:7">
      <c r="A620" s="23">
        <v>2019</v>
      </c>
      <c r="B620" s="13" t="s">
        <v>1886</v>
      </c>
      <c r="C620" s="13" t="s">
        <v>4590</v>
      </c>
      <c r="D620" s="13" t="s">
        <v>6516</v>
      </c>
      <c r="E620" s="34">
        <v>300</v>
      </c>
      <c r="F620" s="13" t="s">
        <v>4605</v>
      </c>
      <c r="G620" s="13" t="s">
        <v>4611</v>
      </c>
    </row>
    <row r="621" spans="1:7">
      <c r="A621" s="23">
        <v>2019</v>
      </c>
      <c r="B621" s="13" t="s">
        <v>1886</v>
      </c>
      <c r="C621" s="13" t="s">
        <v>4590</v>
      </c>
      <c r="D621" s="13" t="s">
        <v>8055</v>
      </c>
      <c r="E621" s="34">
        <v>100</v>
      </c>
      <c r="F621" s="13" t="s">
        <v>167</v>
      </c>
      <c r="G621" s="13" t="s">
        <v>4611</v>
      </c>
    </row>
    <row r="622" spans="1:7">
      <c r="A622" s="23">
        <v>2019</v>
      </c>
      <c r="B622" s="13" t="s">
        <v>1886</v>
      </c>
      <c r="C622" s="13" t="s">
        <v>4590</v>
      </c>
      <c r="D622" s="13" t="s">
        <v>6234</v>
      </c>
      <c r="E622" s="34">
        <v>500</v>
      </c>
      <c r="F622" s="13" t="s">
        <v>4604</v>
      </c>
      <c r="G622" s="13" t="s">
        <v>4611</v>
      </c>
    </row>
    <row r="623" spans="1:7">
      <c r="A623" s="23">
        <v>2019</v>
      </c>
      <c r="B623" s="13" t="s">
        <v>1886</v>
      </c>
      <c r="C623" s="13" t="s">
        <v>4590</v>
      </c>
      <c r="D623" s="13" t="s">
        <v>8052</v>
      </c>
      <c r="E623" s="34">
        <v>400</v>
      </c>
      <c r="F623" s="13" t="s">
        <v>4603</v>
      </c>
      <c r="G623" s="13" t="s">
        <v>4611</v>
      </c>
    </row>
    <row r="624" spans="1:7">
      <c r="A624" s="23">
        <v>2019</v>
      </c>
      <c r="B624" s="13" t="s">
        <v>1886</v>
      </c>
      <c r="C624" s="13" t="s">
        <v>4590</v>
      </c>
      <c r="D624" s="13" t="s">
        <v>6334</v>
      </c>
      <c r="E624" s="34">
        <v>300</v>
      </c>
      <c r="F624" s="13" t="s">
        <v>70</v>
      </c>
      <c r="G624" s="13" t="s">
        <v>4611</v>
      </c>
    </row>
    <row r="625" spans="1:7">
      <c r="A625" s="23">
        <v>2019</v>
      </c>
      <c r="B625" s="13" t="s">
        <v>1886</v>
      </c>
      <c r="C625" s="13" t="s">
        <v>4590</v>
      </c>
      <c r="D625" s="13" t="s">
        <v>6548</v>
      </c>
      <c r="E625" s="34">
        <v>1600</v>
      </c>
      <c r="F625" s="13" t="s">
        <v>86</v>
      </c>
      <c r="G625" s="13" t="s">
        <v>4611</v>
      </c>
    </row>
    <row r="626" spans="1:7">
      <c r="A626" s="23">
        <v>2019</v>
      </c>
      <c r="B626" s="13" t="s">
        <v>1886</v>
      </c>
      <c r="C626" s="13" t="s">
        <v>4590</v>
      </c>
      <c r="D626" s="13" t="s">
        <v>4598</v>
      </c>
      <c r="E626" s="34">
        <v>300</v>
      </c>
      <c r="F626" s="13" t="s">
        <v>1507</v>
      </c>
      <c r="G626" s="13" t="s">
        <v>4611</v>
      </c>
    </row>
    <row r="627" spans="1:7">
      <c r="A627" s="23">
        <v>2019</v>
      </c>
      <c r="B627" s="13" t="s">
        <v>1886</v>
      </c>
      <c r="C627" s="13" t="s">
        <v>4590</v>
      </c>
      <c r="D627" s="13" t="s">
        <v>4593</v>
      </c>
      <c r="E627" s="34">
        <v>10000</v>
      </c>
      <c r="F627" s="13" t="s">
        <v>1513</v>
      </c>
      <c r="G627" s="13" t="s">
        <v>4612</v>
      </c>
    </row>
    <row r="628" spans="1:7">
      <c r="A628" s="23">
        <v>2019</v>
      </c>
      <c r="B628" s="13" t="s">
        <v>1886</v>
      </c>
      <c r="C628" s="13" t="s">
        <v>4590</v>
      </c>
      <c r="D628" s="13" t="s">
        <v>4594</v>
      </c>
      <c r="E628" s="34">
        <v>10000</v>
      </c>
      <c r="F628" s="13" t="s">
        <v>1513</v>
      </c>
      <c r="G628" s="13" t="s">
        <v>4612</v>
      </c>
    </row>
    <row r="629" spans="1:7">
      <c r="A629" s="23">
        <v>2019</v>
      </c>
      <c r="B629" s="13" t="s">
        <v>1886</v>
      </c>
      <c r="C629" s="13" t="s">
        <v>4590</v>
      </c>
      <c r="D629" s="13" t="s">
        <v>4595</v>
      </c>
      <c r="E629" s="34">
        <v>10000</v>
      </c>
      <c r="F629" s="13" t="s">
        <v>1513</v>
      </c>
      <c r="G629" s="13" t="s">
        <v>4612</v>
      </c>
    </row>
    <row r="630" spans="1:7">
      <c r="A630" s="23">
        <v>2019</v>
      </c>
      <c r="B630" s="13" t="s">
        <v>1886</v>
      </c>
      <c r="C630" s="13" t="s">
        <v>4590</v>
      </c>
      <c r="D630" s="13" t="s">
        <v>4596</v>
      </c>
      <c r="E630" s="34">
        <v>10000</v>
      </c>
      <c r="F630" s="13" t="s">
        <v>1513</v>
      </c>
      <c r="G630" s="13" t="s">
        <v>4612</v>
      </c>
    </row>
    <row r="631" spans="1:7">
      <c r="A631" s="23">
        <v>2019</v>
      </c>
      <c r="B631" s="13" t="s">
        <v>1886</v>
      </c>
      <c r="C631" s="13" t="s">
        <v>4590</v>
      </c>
      <c r="D631" s="13" t="s">
        <v>4599</v>
      </c>
      <c r="E631" s="34">
        <v>300</v>
      </c>
      <c r="F631" s="13" t="s">
        <v>4601</v>
      </c>
      <c r="G631" s="13" t="s">
        <v>4611</v>
      </c>
    </row>
    <row r="632" spans="1:7">
      <c r="A632" s="23">
        <v>2019</v>
      </c>
      <c r="B632" s="13" t="s">
        <v>1886</v>
      </c>
      <c r="C632" s="13" t="s">
        <v>4590</v>
      </c>
      <c r="D632" s="13" t="s">
        <v>5964</v>
      </c>
      <c r="E632" s="34">
        <v>400</v>
      </c>
      <c r="F632" s="13" t="s">
        <v>4601</v>
      </c>
      <c r="G632" s="13" t="s">
        <v>4611</v>
      </c>
    </row>
    <row r="633" spans="1:7">
      <c r="A633" s="23">
        <v>2019</v>
      </c>
      <c r="B633" s="13" t="s">
        <v>1886</v>
      </c>
      <c r="C633" s="13" t="s">
        <v>4590</v>
      </c>
      <c r="D633" s="13" t="s">
        <v>6238</v>
      </c>
      <c r="E633" s="34">
        <v>300</v>
      </c>
      <c r="F633" s="13" t="s">
        <v>75</v>
      </c>
      <c r="G633" s="13" t="s">
        <v>4611</v>
      </c>
    </row>
    <row r="634" spans="1:7">
      <c r="A634" s="23">
        <v>2019</v>
      </c>
      <c r="B634" s="13" t="s">
        <v>1886</v>
      </c>
      <c r="C634" s="13" t="s">
        <v>4590</v>
      </c>
      <c r="D634" s="13" t="s">
        <v>6387</v>
      </c>
      <c r="E634" s="34">
        <v>1000</v>
      </c>
      <c r="F634" s="13" t="s">
        <v>4608</v>
      </c>
      <c r="G634" s="13" t="s">
        <v>4611</v>
      </c>
    </row>
    <row r="635" spans="1:7">
      <c r="A635" s="23">
        <v>2019</v>
      </c>
      <c r="B635" s="13" t="s">
        <v>1886</v>
      </c>
      <c r="C635" s="13" t="s">
        <v>4590</v>
      </c>
      <c r="D635" s="13" t="s">
        <v>5963</v>
      </c>
      <c r="E635" s="34">
        <v>500</v>
      </c>
      <c r="F635" s="13" t="s">
        <v>4601</v>
      </c>
      <c r="G635" s="13" t="s">
        <v>4611</v>
      </c>
    </row>
    <row r="636" spans="1:7">
      <c r="A636" s="23">
        <v>2019</v>
      </c>
      <c r="B636" s="13" t="s">
        <v>1886</v>
      </c>
      <c r="C636" s="13" t="s">
        <v>4590</v>
      </c>
      <c r="D636" s="13" t="s">
        <v>6237</v>
      </c>
      <c r="E636" s="34">
        <v>300</v>
      </c>
      <c r="F636" s="13" t="s">
        <v>76</v>
      </c>
      <c r="G636" s="13" t="s">
        <v>4611</v>
      </c>
    </row>
    <row r="637" spans="1:7">
      <c r="A637" s="23">
        <v>2019</v>
      </c>
      <c r="B637" s="13" t="s">
        <v>1886</v>
      </c>
      <c r="C637" s="13" t="s">
        <v>4590</v>
      </c>
      <c r="D637" s="13" t="s">
        <v>6109</v>
      </c>
      <c r="E637" s="34">
        <v>300</v>
      </c>
      <c r="F637" s="13" t="s">
        <v>4601</v>
      </c>
      <c r="G637" s="13" t="s">
        <v>4611</v>
      </c>
    </row>
    <row r="638" spans="1:7">
      <c r="A638" s="23">
        <v>2019</v>
      </c>
      <c r="B638" s="13" t="s">
        <v>1886</v>
      </c>
      <c r="C638" s="13" t="s">
        <v>4590</v>
      </c>
      <c r="D638" s="13" t="s">
        <v>6335</v>
      </c>
      <c r="E638" s="34">
        <v>100</v>
      </c>
      <c r="F638" s="13" t="s">
        <v>167</v>
      </c>
      <c r="G638" s="13" t="s">
        <v>4611</v>
      </c>
    </row>
    <row r="639" spans="1:7">
      <c r="A639" s="23">
        <v>2019</v>
      </c>
      <c r="B639" s="13" t="s">
        <v>1886</v>
      </c>
      <c r="C639" s="13" t="s">
        <v>4590</v>
      </c>
      <c r="D639" s="13" t="s">
        <v>6339</v>
      </c>
      <c r="E639" s="34">
        <v>120</v>
      </c>
      <c r="F639" s="13" t="s">
        <v>167</v>
      </c>
      <c r="G639" s="13" t="s">
        <v>4611</v>
      </c>
    </row>
    <row r="640" spans="1:7">
      <c r="A640" s="23">
        <v>2019</v>
      </c>
      <c r="B640" s="13" t="s">
        <v>1886</v>
      </c>
      <c r="C640" s="13" t="s">
        <v>4590</v>
      </c>
      <c r="D640" s="13" t="s">
        <v>5966</v>
      </c>
      <c r="E640" s="34">
        <v>100</v>
      </c>
      <c r="F640" s="13" t="s">
        <v>167</v>
      </c>
      <c r="G640" s="13" t="s">
        <v>4611</v>
      </c>
    </row>
    <row r="641" spans="1:7">
      <c r="A641" s="23">
        <v>2019</v>
      </c>
      <c r="B641" s="13" t="s">
        <v>1886</v>
      </c>
      <c r="C641" s="13" t="s">
        <v>4590</v>
      </c>
      <c r="D641" s="13" t="s">
        <v>8054</v>
      </c>
      <c r="E641" s="34">
        <v>300</v>
      </c>
      <c r="F641" s="13" t="s">
        <v>1513</v>
      </c>
      <c r="G641" s="13" t="s">
        <v>4611</v>
      </c>
    </row>
    <row r="642" spans="1:7">
      <c r="A642" s="23">
        <v>2019</v>
      </c>
      <c r="B642" s="13" t="s">
        <v>1886</v>
      </c>
      <c r="C642" s="13" t="s">
        <v>4590</v>
      </c>
      <c r="D642" s="13" t="s">
        <v>6107</v>
      </c>
      <c r="E642" s="34">
        <v>300</v>
      </c>
      <c r="F642" s="13" t="s">
        <v>75</v>
      </c>
      <c r="G642" s="13" t="s">
        <v>4611</v>
      </c>
    </row>
    <row r="643" spans="1:7">
      <c r="A643" s="23">
        <v>2019</v>
      </c>
      <c r="B643" s="13" t="s">
        <v>1886</v>
      </c>
      <c r="C643" s="13" t="s">
        <v>4590</v>
      </c>
      <c r="D643" s="13" t="s">
        <v>6541</v>
      </c>
      <c r="E643" s="34">
        <v>500</v>
      </c>
      <c r="F643" s="13" t="s">
        <v>1702</v>
      </c>
      <c r="G643" s="13" t="s">
        <v>4611</v>
      </c>
    </row>
    <row r="644" spans="1:7">
      <c r="A644" s="23">
        <v>2019</v>
      </c>
      <c r="B644" s="13" t="s">
        <v>1886</v>
      </c>
      <c r="C644" s="13" t="s">
        <v>4590</v>
      </c>
      <c r="D644" s="13" t="s">
        <v>6240</v>
      </c>
      <c r="E644" s="34">
        <v>300</v>
      </c>
      <c r="F644" s="13" t="s">
        <v>5</v>
      </c>
      <c r="G644" s="13" t="s">
        <v>4611</v>
      </c>
    </row>
    <row r="645" spans="1:7">
      <c r="A645" s="23">
        <v>2019</v>
      </c>
      <c r="B645" s="13" t="s">
        <v>1886</v>
      </c>
      <c r="C645" s="13" t="s">
        <v>4590</v>
      </c>
      <c r="D645" s="13" t="s">
        <v>6336</v>
      </c>
      <c r="E645" s="34">
        <v>300</v>
      </c>
      <c r="F645" s="13" t="s">
        <v>70</v>
      </c>
      <c r="G645" s="13" t="s">
        <v>4611</v>
      </c>
    </row>
    <row r="646" spans="1:7">
      <c r="A646" s="23">
        <v>2019</v>
      </c>
      <c r="B646" s="13" t="s">
        <v>1886</v>
      </c>
      <c r="C646" s="13" t="s">
        <v>4591</v>
      </c>
      <c r="D646" s="13" t="s">
        <v>5970</v>
      </c>
      <c r="E646" s="34">
        <v>300</v>
      </c>
      <c r="F646" s="13" t="s">
        <v>4601</v>
      </c>
      <c r="G646" s="13" t="s">
        <v>4611</v>
      </c>
    </row>
    <row r="647" spans="1:7">
      <c r="A647" s="23">
        <v>2019</v>
      </c>
      <c r="B647" s="13" t="s">
        <v>1886</v>
      </c>
      <c r="C647" s="13" t="s">
        <v>4591</v>
      </c>
      <c r="D647" s="13" t="s">
        <v>5969</v>
      </c>
      <c r="E647" s="34">
        <v>100</v>
      </c>
      <c r="F647" s="13" t="s">
        <v>70</v>
      </c>
      <c r="G647" s="13" t="s">
        <v>4611</v>
      </c>
    </row>
    <row r="648" spans="1:7">
      <c r="A648" s="23">
        <v>2019</v>
      </c>
      <c r="B648" s="13" t="s">
        <v>1886</v>
      </c>
      <c r="C648" s="13" t="s">
        <v>4591</v>
      </c>
      <c r="D648" s="13" t="s">
        <v>5971</v>
      </c>
      <c r="E648" s="34">
        <v>500</v>
      </c>
      <c r="F648" s="13" t="s">
        <v>4601</v>
      </c>
      <c r="G648" s="13" t="s">
        <v>4611</v>
      </c>
    </row>
    <row r="649" spans="1:7">
      <c r="A649" s="23">
        <v>2019</v>
      </c>
      <c r="B649" s="13" t="s">
        <v>1886</v>
      </c>
      <c r="C649" s="13" t="s">
        <v>4589</v>
      </c>
      <c r="D649" s="13" t="s">
        <v>6043</v>
      </c>
      <c r="E649" s="34">
        <v>100</v>
      </c>
      <c r="F649" s="13" t="s">
        <v>83</v>
      </c>
      <c r="G649" s="13" t="s">
        <v>4611</v>
      </c>
    </row>
    <row r="650" spans="1:7">
      <c r="A650" s="23">
        <v>2019</v>
      </c>
      <c r="B650" s="13" t="s">
        <v>1886</v>
      </c>
      <c r="C650" s="13" t="s">
        <v>4589</v>
      </c>
      <c r="D650" s="13" t="s">
        <v>5956</v>
      </c>
      <c r="E650" s="34">
        <v>200</v>
      </c>
      <c r="F650" s="13" t="s">
        <v>4600</v>
      </c>
      <c r="G650" s="13" t="s">
        <v>4611</v>
      </c>
    </row>
    <row r="651" spans="1:7">
      <c r="A651" s="23">
        <v>2019</v>
      </c>
      <c r="B651" s="13" t="s">
        <v>1886</v>
      </c>
      <c r="C651" s="13" t="s">
        <v>4589</v>
      </c>
      <c r="D651" s="13" t="s">
        <v>4592</v>
      </c>
      <c r="E651" s="34">
        <v>100</v>
      </c>
      <c r="F651" s="13" t="s">
        <v>4601</v>
      </c>
      <c r="G651" s="13" t="s">
        <v>4611</v>
      </c>
    </row>
    <row r="652" spans="1:7">
      <c r="A652" s="23">
        <v>2019</v>
      </c>
      <c r="B652" s="13" t="s">
        <v>514</v>
      </c>
      <c r="C652" s="13" t="s">
        <v>1074</v>
      </c>
      <c r="D652" s="13" t="s">
        <v>5972</v>
      </c>
      <c r="E652" s="34">
        <v>25</v>
      </c>
      <c r="F652" s="13" t="s">
        <v>6406</v>
      </c>
      <c r="G652" s="13" t="s">
        <v>1074</v>
      </c>
    </row>
    <row r="653" spans="1:7">
      <c r="A653" s="23">
        <v>2019</v>
      </c>
      <c r="B653" s="13" t="s">
        <v>514</v>
      </c>
      <c r="C653" s="13" t="s">
        <v>1074</v>
      </c>
      <c r="D653" s="13" t="s">
        <v>6399</v>
      </c>
      <c r="E653" s="34">
        <v>100</v>
      </c>
      <c r="F653" s="13" t="s">
        <v>6406</v>
      </c>
      <c r="G653" s="13" t="s">
        <v>1074</v>
      </c>
    </row>
    <row r="654" spans="1:7">
      <c r="A654" s="23">
        <v>2019</v>
      </c>
      <c r="B654" s="13" t="s">
        <v>514</v>
      </c>
      <c r="C654" s="13" t="s">
        <v>1074</v>
      </c>
      <c r="D654" s="13" t="s">
        <v>6537</v>
      </c>
      <c r="E654" s="34">
        <v>25</v>
      </c>
      <c r="F654" s="13" t="s">
        <v>6406</v>
      </c>
      <c r="G654" s="13" t="s">
        <v>1074</v>
      </c>
    </row>
    <row r="655" spans="1:7">
      <c r="A655" s="23">
        <v>2019</v>
      </c>
      <c r="B655" s="13" t="s">
        <v>514</v>
      </c>
      <c r="C655" s="13" t="s">
        <v>1074</v>
      </c>
      <c r="D655" s="13" t="s">
        <v>6493</v>
      </c>
      <c r="E655" s="34">
        <v>100</v>
      </c>
      <c r="F655" s="13" t="s">
        <v>6406</v>
      </c>
      <c r="G655" s="13" t="s">
        <v>1074</v>
      </c>
    </row>
    <row r="656" spans="1:7">
      <c r="A656" s="23">
        <v>2019</v>
      </c>
      <c r="B656" s="13" t="s">
        <v>514</v>
      </c>
      <c r="C656" s="13" t="s">
        <v>1074</v>
      </c>
      <c r="D656" s="13" t="s">
        <v>4614</v>
      </c>
      <c r="E656" s="34">
        <v>25</v>
      </c>
      <c r="F656" s="13" t="s">
        <v>6406</v>
      </c>
      <c r="G656" s="13" t="s">
        <v>1074</v>
      </c>
    </row>
    <row r="657" spans="1:7">
      <c r="A657" s="23">
        <v>2019</v>
      </c>
      <c r="B657" s="13" t="s">
        <v>514</v>
      </c>
      <c r="C657" s="13" t="s">
        <v>1074</v>
      </c>
      <c r="D657" s="13" t="s">
        <v>6127</v>
      </c>
      <c r="E657" s="34">
        <v>25</v>
      </c>
      <c r="F657" s="13" t="s">
        <v>6406</v>
      </c>
      <c r="G657" s="13" t="s">
        <v>1074</v>
      </c>
    </row>
    <row r="658" spans="1:7">
      <c r="A658" s="23">
        <v>2019</v>
      </c>
      <c r="B658" s="13" t="s">
        <v>514</v>
      </c>
      <c r="C658" s="13" t="s">
        <v>1074</v>
      </c>
      <c r="D658" s="13" t="s">
        <v>6302</v>
      </c>
      <c r="E658" s="34">
        <v>25</v>
      </c>
      <c r="F658" s="13" t="s">
        <v>6406</v>
      </c>
      <c r="G658" s="13" t="s">
        <v>1074</v>
      </c>
    </row>
    <row r="659" spans="1:7">
      <c r="A659" s="23">
        <v>2019</v>
      </c>
      <c r="B659" s="13" t="s">
        <v>514</v>
      </c>
      <c r="C659" s="13" t="s">
        <v>1074</v>
      </c>
      <c r="D659" s="13" t="s">
        <v>5974</v>
      </c>
      <c r="E659" s="34">
        <v>25</v>
      </c>
      <c r="F659" s="13" t="s">
        <v>6406</v>
      </c>
      <c r="G659" s="13" t="s">
        <v>1074</v>
      </c>
    </row>
    <row r="660" spans="1:7">
      <c r="A660" s="23">
        <v>2019</v>
      </c>
      <c r="B660" s="13" t="s">
        <v>514</v>
      </c>
      <c r="C660" s="13" t="s">
        <v>1074</v>
      </c>
      <c r="D660" s="13" t="s">
        <v>6044</v>
      </c>
      <c r="E660" s="34">
        <v>100</v>
      </c>
      <c r="F660" s="13" t="s">
        <v>6406</v>
      </c>
      <c r="G660" s="13" t="s">
        <v>1074</v>
      </c>
    </row>
    <row r="661" spans="1:7">
      <c r="A661" s="23">
        <v>2019</v>
      </c>
      <c r="B661" s="13" t="s">
        <v>514</v>
      </c>
      <c r="C661" s="13" t="s">
        <v>1074</v>
      </c>
      <c r="D661" s="13" t="s">
        <v>5973</v>
      </c>
      <c r="E661" s="34">
        <v>25</v>
      </c>
      <c r="F661" s="13" t="s">
        <v>6406</v>
      </c>
      <c r="G661" s="13" t="s">
        <v>1074</v>
      </c>
    </row>
    <row r="662" spans="1:7">
      <c r="A662" s="23">
        <v>2019</v>
      </c>
      <c r="B662" s="13" t="s">
        <v>514</v>
      </c>
      <c r="C662" s="13" t="s">
        <v>1074</v>
      </c>
      <c r="D662" s="13" t="s">
        <v>6078</v>
      </c>
      <c r="E662" s="34">
        <v>100</v>
      </c>
      <c r="F662" s="13" t="s">
        <v>6406</v>
      </c>
      <c r="G662" s="13" t="s">
        <v>1074</v>
      </c>
    </row>
    <row r="663" spans="1:7">
      <c r="A663" s="23">
        <v>2019</v>
      </c>
      <c r="B663" s="13" t="s">
        <v>514</v>
      </c>
      <c r="C663" s="13" t="s">
        <v>1074</v>
      </c>
      <c r="D663" s="13" t="s">
        <v>6492</v>
      </c>
      <c r="E663" s="34">
        <v>100</v>
      </c>
      <c r="F663" s="13" t="s">
        <v>6406</v>
      </c>
      <c r="G663" s="13" t="s">
        <v>1074</v>
      </c>
    </row>
    <row r="664" spans="1:7">
      <c r="A664" s="23">
        <v>2019</v>
      </c>
      <c r="B664" s="13" t="s">
        <v>514</v>
      </c>
      <c r="C664" s="13" t="s">
        <v>1074</v>
      </c>
      <c r="D664" s="13" t="s">
        <v>6389</v>
      </c>
      <c r="E664" s="34">
        <v>100</v>
      </c>
      <c r="F664" s="13" t="s">
        <v>6406</v>
      </c>
      <c r="G664" s="13" t="s">
        <v>1074</v>
      </c>
    </row>
    <row r="665" spans="1:7">
      <c r="A665" s="23">
        <v>2019</v>
      </c>
      <c r="B665" s="13" t="s">
        <v>514</v>
      </c>
      <c r="C665" s="13" t="s">
        <v>1074</v>
      </c>
      <c r="D665" s="13" t="s">
        <v>4615</v>
      </c>
      <c r="E665" s="34">
        <v>25</v>
      </c>
      <c r="F665" s="13" t="s">
        <v>6406</v>
      </c>
      <c r="G665" s="13" t="s">
        <v>1074</v>
      </c>
    </row>
    <row r="666" spans="1:7">
      <c r="A666" s="23">
        <v>2019</v>
      </c>
      <c r="B666" s="13" t="s">
        <v>514</v>
      </c>
      <c r="C666" s="13" t="s">
        <v>1074</v>
      </c>
      <c r="D666" s="13" t="s">
        <v>5975</v>
      </c>
      <c r="E666" s="34">
        <v>25</v>
      </c>
      <c r="F666" s="13" t="s">
        <v>6406</v>
      </c>
      <c r="G666" s="13" t="s">
        <v>1074</v>
      </c>
    </row>
    <row r="667" spans="1:7">
      <c r="A667" s="23">
        <v>2019</v>
      </c>
      <c r="B667" s="13" t="s">
        <v>514</v>
      </c>
      <c r="C667" s="13" t="s">
        <v>1056</v>
      </c>
      <c r="D667" s="13" t="s">
        <v>6530</v>
      </c>
      <c r="E667" s="34">
        <v>100</v>
      </c>
      <c r="F667" s="13" t="s">
        <v>6406</v>
      </c>
      <c r="G667" s="13" t="s">
        <v>1056</v>
      </c>
    </row>
    <row r="668" spans="1:7">
      <c r="A668" s="23">
        <v>2019</v>
      </c>
      <c r="B668" s="13" t="s">
        <v>514</v>
      </c>
      <c r="C668" s="13" t="s">
        <v>1056</v>
      </c>
      <c r="D668" s="13" t="s">
        <v>6390</v>
      </c>
      <c r="E668" s="34">
        <v>100</v>
      </c>
      <c r="F668" s="13" t="s">
        <v>6406</v>
      </c>
      <c r="G668" s="13" t="s">
        <v>1056</v>
      </c>
    </row>
    <row r="669" spans="1:7">
      <c r="A669" s="23">
        <v>2019</v>
      </c>
      <c r="B669" s="13" t="s">
        <v>514</v>
      </c>
      <c r="C669" s="13" t="s">
        <v>1056</v>
      </c>
      <c r="D669" s="13" t="s">
        <v>6111</v>
      </c>
      <c r="E669" s="34">
        <v>100</v>
      </c>
      <c r="F669" s="13" t="s">
        <v>6406</v>
      </c>
      <c r="G669" s="13" t="s">
        <v>1056</v>
      </c>
    </row>
    <row r="670" spans="1:7">
      <c r="A670" s="23">
        <v>2019</v>
      </c>
      <c r="B670" s="13" t="s">
        <v>514</v>
      </c>
      <c r="C670" s="13" t="s">
        <v>1056</v>
      </c>
      <c r="D670" s="13" t="s">
        <v>6345</v>
      </c>
      <c r="E670" s="34">
        <v>100</v>
      </c>
      <c r="F670" s="13" t="s">
        <v>6406</v>
      </c>
      <c r="G670" s="13" t="s">
        <v>1056</v>
      </c>
    </row>
    <row r="671" spans="1:7">
      <c r="A671" s="23">
        <v>2019</v>
      </c>
      <c r="B671" s="13" t="s">
        <v>514</v>
      </c>
      <c r="C671" s="13" t="s">
        <v>1056</v>
      </c>
      <c r="D671" s="13" t="s">
        <v>6391</v>
      </c>
      <c r="E671" s="34">
        <v>100</v>
      </c>
      <c r="F671" s="13" t="s">
        <v>6406</v>
      </c>
      <c r="G671" s="13" t="s">
        <v>1056</v>
      </c>
    </row>
    <row r="672" spans="1:7">
      <c r="A672" s="23">
        <v>2019</v>
      </c>
      <c r="B672" s="13" t="s">
        <v>514</v>
      </c>
      <c r="C672" s="13" t="s">
        <v>1056</v>
      </c>
      <c r="D672" s="13" t="s">
        <v>8025</v>
      </c>
      <c r="E672" s="34">
        <v>100</v>
      </c>
      <c r="F672" s="13" t="s">
        <v>6406</v>
      </c>
      <c r="G672" s="13" t="s">
        <v>1056</v>
      </c>
    </row>
    <row r="673" spans="1:7">
      <c r="A673" s="23">
        <v>2019</v>
      </c>
      <c r="B673" s="13" t="s">
        <v>514</v>
      </c>
      <c r="C673" s="13" t="s">
        <v>1056</v>
      </c>
      <c r="D673" s="13" t="s">
        <v>4619</v>
      </c>
      <c r="E673" s="34">
        <v>100</v>
      </c>
      <c r="F673" s="13" t="s">
        <v>6406</v>
      </c>
      <c r="G673" s="13" t="s">
        <v>1056</v>
      </c>
    </row>
    <row r="674" spans="1:7">
      <c r="A674" s="23">
        <v>2019</v>
      </c>
      <c r="B674" s="13" t="s">
        <v>514</v>
      </c>
      <c r="C674" s="13" t="s">
        <v>1056</v>
      </c>
      <c r="D674" s="13" t="s">
        <v>8056</v>
      </c>
      <c r="E674" s="34">
        <v>100</v>
      </c>
      <c r="F674" s="13" t="s">
        <v>6406</v>
      </c>
      <c r="G674" s="13" t="s">
        <v>1056</v>
      </c>
    </row>
    <row r="675" spans="1:7">
      <c r="A675" s="23">
        <v>2019</v>
      </c>
      <c r="B675" s="13" t="s">
        <v>514</v>
      </c>
      <c r="C675" s="13" t="s">
        <v>1056</v>
      </c>
      <c r="D675" s="13" t="s">
        <v>5976</v>
      </c>
      <c r="E675" s="34">
        <v>100</v>
      </c>
      <c r="F675" s="13" t="s">
        <v>6406</v>
      </c>
      <c r="G675" s="13" t="s">
        <v>1056</v>
      </c>
    </row>
    <row r="676" spans="1:7">
      <c r="A676" s="23">
        <v>2019</v>
      </c>
      <c r="B676" s="13" t="s">
        <v>514</v>
      </c>
      <c r="C676" s="13" t="s">
        <v>1056</v>
      </c>
      <c r="D676" s="13" t="s">
        <v>4620</v>
      </c>
      <c r="E676" s="34">
        <v>100</v>
      </c>
      <c r="F676" s="13" t="s">
        <v>6406</v>
      </c>
      <c r="G676" s="13" t="s">
        <v>1056</v>
      </c>
    </row>
    <row r="677" spans="1:7">
      <c r="A677" s="23">
        <v>2019</v>
      </c>
      <c r="B677" s="13" t="s">
        <v>514</v>
      </c>
      <c r="C677" s="13" t="s">
        <v>1056</v>
      </c>
      <c r="D677" s="13" t="s">
        <v>4616</v>
      </c>
      <c r="E677" s="34">
        <v>100</v>
      </c>
      <c r="F677" s="13" t="s">
        <v>6406</v>
      </c>
      <c r="G677" s="13" t="s">
        <v>1056</v>
      </c>
    </row>
    <row r="678" spans="1:7">
      <c r="A678" s="23">
        <v>2019</v>
      </c>
      <c r="B678" s="13" t="s">
        <v>514</v>
      </c>
      <c r="C678" s="13" t="s">
        <v>1056</v>
      </c>
      <c r="D678" s="13" t="s">
        <v>6344</v>
      </c>
      <c r="E678" s="34">
        <v>100</v>
      </c>
      <c r="F678" s="13" t="s">
        <v>6406</v>
      </c>
      <c r="G678" s="13" t="s">
        <v>1056</v>
      </c>
    </row>
    <row r="679" spans="1:7">
      <c r="A679" s="23">
        <v>2019</v>
      </c>
      <c r="B679" s="13" t="s">
        <v>514</v>
      </c>
      <c r="C679" s="13" t="s">
        <v>1056</v>
      </c>
      <c r="D679" s="13" t="s">
        <v>6128</v>
      </c>
      <c r="E679" s="34">
        <v>100</v>
      </c>
      <c r="F679" s="13" t="s">
        <v>6406</v>
      </c>
      <c r="G679" s="13" t="s">
        <v>1056</v>
      </c>
    </row>
    <row r="680" spans="1:7">
      <c r="A680" s="23">
        <v>2019</v>
      </c>
      <c r="B680" s="13" t="s">
        <v>514</v>
      </c>
      <c r="C680" s="13" t="s">
        <v>1056</v>
      </c>
      <c r="D680" s="13" t="s">
        <v>6494</v>
      </c>
      <c r="E680" s="34">
        <v>100</v>
      </c>
      <c r="F680" s="13" t="s">
        <v>6406</v>
      </c>
      <c r="G680" s="13" t="s">
        <v>1056</v>
      </c>
    </row>
    <row r="681" spans="1:7">
      <c r="A681" s="23">
        <v>2019</v>
      </c>
      <c r="B681" s="13" t="s">
        <v>514</v>
      </c>
      <c r="C681" s="13" t="s">
        <v>1056</v>
      </c>
      <c r="D681" s="13" t="s">
        <v>6242</v>
      </c>
      <c r="E681" s="34">
        <v>100</v>
      </c>
      <c r="F681" s="13" t="s">
        <v>6406</v>
      </c>
      <c r="G681" s="13" t="s">
        <v>1056</v>
      </c>
    </row>
    <row r="682" spans="1:7">
      <c r="A682" s="23">
        <v>2019</v>
      </c>
      <c r="B682" s="13" t="s">
        <v>514</v>
      </c>
      <c r="C682" s="13" t="s">
        <v>1056</v>
      </c>
      <c r="D682" s="13" t="s">
        <v>6495</v>
      </c>
      <c r="E682" s="34">
        <v>100</v>
      </c>
      <c r="F682" s="13" t="s">
        <v>6406</v>
      </c>
      <c r="G682" s="13" t="s">
        <v>1056</v>
      </c>
    </row>
    <row r="683" spans="1:7">
      <c r="A683" s="23">
        <v>2019</v>
      </c>
      <c r="B683" s="13" t="s">
        <v>514</v>
      </c>
      <c r="C683" s="13" t="s">
        <v>1056</v>
      </c>
      <c r="D683" s="13" t="s">
        <v>6303</v>
      </c>
      <c r="E683" s="34">
        <v>100</v>
      </c>
      <c r="F683" s="13" t="s">
        <v>6406</v>
      </c>
      <c r="G683" s="13" t="s">
        <v>1056</v>
      </c>
    </row>
    <row r="684" spans="1:7">
      <c r="A684" s="23">
        <v>2019</v>
      </c>
      <c r="B684" s="13" t="s">
        <v>514</v>
      </c>
      <c r="C684" s="13" t="s">
        <v>1056</v>
      </c>
      <c r="D684" s="13" t="s">
        <v>6343</v>
      </c>
      <c r="E684" s="34">
        <v>100</v>
      </c>
      <c r="F684" s="13" t="s">
        <v>6406</v>
      </c>
      <c r="G684" s="13" t="s">
        <v>1056</v>
      </c>
    </row>
    <row r="685" spans="1:7">
      <c r="A685" s="23">
        <v>2019</v>
      </c>
      <c r="B685" s="13" t="s">
        <v>514</v>
      </c>
      <c r="C685" s="13" t="s">
        <v>1056</v>
      </c>
      <c r="D685" s="13" t="s">
        <v>6346</v>
      </c>
      <c r="E685" s="34">
        <v>100</v>
      </c>
      <c r="F685" s="13" t="s">
        <v>6406</v>
      </c>
      <c r="G685" s="13" t="s">
        <v>1056</v>
      </c>
    </row>
    <row r="686" spans="1:7">
      <c r="A686" s="23">
        <v>2019</v>
      </c>
      <c r="B686" s="13" t="s">
        <v>514</v>
      </c>
      <c r="C686" s="13" t="s">
        <v>1056</v>
      </c>
      <c r="D686" s="13" t="s">
        <v>6342</v>
      </c>
      <c r="E686" s="34">
        <v>100</v>
      </c>
      <c r="F686" s="13" t="s">
        <v>6406</v>
      </c>
      <c r="G686" s="13" t="s">
        <v>1056</v>
      </c>
    </row>
    <row r="687" spans="1:7">
      <c r="A687" s="23">
        <v>2019</v>
      </c>
      <c r="B687" s="13" t="s">
        <v>514</v>
      </c>
      <c r="C687" s="13" t="s">
        <v>1056</v>
      </c>
      <c r="D687" s="13" t="s">
        <v>6112</v>
      </c>
      <c r="E687" s="34">
        <v>100</v>
      </c>
      <c r="F687" s="13" t="s">
        <v>6406</v>
      </c>
      <c r="G687" s="13" t="s">
        <v>1056</v>
      </c>
    </row>
    <row r="688" spans="1:7">
      <c r="A688" s="23">
        <v>2019</v>
      </c>
      <c r="B688" s="13" t="s">
        <v>514</v>
      </c>
      <c r="C688" s="13" t="s">
        <v>1056</v>
      </c>
      <c r="D688" s="13" t="s">
        <v>8057</v>
      </c>
      <c r="E688" s="34">
        <v>100</v>
      </c>
      <c r="F688" s="13" t="s">
        <v>6406</v>
      </c>
      <c r="G688" s="13" t="s">
        <v>1056</v>
      </c>
    </row>
    <row r="689" spans="1:7">
      <c r="A689" s="23">
        <v>2019</v>
      </c>
      <c r="B689" s="13" t="s">
        <v>514</v>
      </c>
      <c r="C689" s="13" t="s">
        <v>1056</v>
      </c>
      <c r="D689" s="13" t="s">
        <v>6079</v>
      </c>
      <c r="E689" s="34">
        <v>100</v>
      </c>
      <c r="F689" s="13" t="s">
        <v>6406</v>
      </c>
      <c r="G689" s="13" t="s">
        <v>1056</v>
      </c>
    </row>
    <row r="690" spans="1:7">
      <c r="A690" s="23">
        <v>2019</v>
      </c>
      <c r="B690" s="13" t="s">
        <v>514</v>
      </c>
      <c r="C690" s="13" t="s">
        <v>1056</v>
      </c>
      <c r="D690" s="13" t="s">
        <v>6241</v>
      </c>
      <c r="E690" s="34">
        <v>100</v>
      </c>
      <c r="F690" s="13" t="s">
        <v>6406</v>
      </c>
      <c r="G690" s="13" t="s">
        <v>1056</v>
      </c>
    </row>
    <row r="691" spans="1:7">
      <c r="A691" s="23">
        <v>2019</v>
      </c>
      <c r="B691" s="13" t="s">
        <v>514</v>
      </c>
      <c r="C691" s="13" t="s">
        <v>1056</v>
      </c>
      <c r="D691" s="13" t="s">
        <v>4617</v>
      </c>
      <c r="E691" s="34">
        <v>100</v>
      </c>
      <c r="F691" s="13" t="s">
        <v>6406</v>
      </c>
      <c r="G691" s="13" t="s">
        <v>1056</v>
      </c>
    </row>
    <row r="692" spans="1:7">
      <c r="A692" s="23">
        <v>2019</v>
      </c>
      <c r="B692" s="13" t="s">
        <v>514</v>
      </c>
      <c r="C692" s="13" t="s">
        <v>1056</v>
      </c>
      <c r="D692" s="13" t="s">
        <v>4618</v>
      </c>
      <c r="E692" s="34">
        <v>100</v>
      </c>
      <c r="F692" s="13" t="s">
        <v>6406</v>
      </c>
      <c r="G692" s="13" t="s">
        <v>1056</v>
      </c>
    </row>
    <row r="693" spans="1:7">
      <c r="A693" s="23">
        <v>2019</v>
      </c>
      <c r="B693" s="13" t="s">
        <v>514</v>
      </c>
      <c r="C693" s="13" t="s">
        <v>1064</v>
      </c>
      <c r="D693" s="13" t="s">
        <v>592</v>
      </c>
      <c r="E693" s="34">
        <v>100</v>
      </c>
      <c r="F693" s="13" t="s">
        <v>6406</v>
      </c>
      <c r="G693" s="13" t="s">
        <v>1064</v>
      </c>
    </row>
    <row r="694" spans="1:7">
      <c r="A694" s="23">
        <v>2019</v>
      </c>
      <c r="B694" s="13" t="s">
        <v>514</v>
      </c>
      <c r="C694" s="13" t="s">
        <v>1064</v>
      </c>
      <c r="D694" s="13" t="s">
        <v>6049</v>
      </c>
      <c r="E694" s="34">
        <v>100</v>
      </c>
      <c r="F694" s="13" t="s">
        <v>6406</v>
      </c>
      <c r="G694" s="13" t="s">
        <v>1064</v>
      </c>
    </row>
    <row r="695" spans="1:7">
      <c r="A695" s="23">
        <v>2019</v>
      </c>
      <c r="B695" s="13" t="s">
        <v>514</v>
      </c>
      <c r="C695" s="13" t="s">
        <v>1064</v>
      </c>
      <c r="D695" s="13" t="s">
        <v>6050</v>
      </c>
      <c r="E695" s="34">
        <v>100</v>
      </c>
      <c r="F695" s="13" t="s">
        <v>6406</v>
      </c>
      <c r="G695" s="13" t="s">
        <v>1064</v>
      </c>
    </row>
    <row r="696" spans="1:7">
      <c r="A696" s="23">
        <v>2019</v>
      </c>
      <c r="B696" s="13" t="s">
        <v>514</v>
      </c>
      <c r="C696" s="13" t="s">
        <v>1064</v>
      </c>
      <c r="D696" s="13" t="s">
        <v>3661</v>
      </c>
      <c r="E696" s="34">
        <v>100</v>
      </c>
      <c r="F696" s="13" t="s">
        <v>6406</v>
      </c>
      <c r="G696" s="13" t="s">
        <v>1064</v>
      </c>
    </row>
    <row r="697" spans="1:7">
      <c r="A697" s="23">
        <v>2019</v>
      </c>
      <c r="B697" s="13" t="s">
        <v>514</v>
      </c>
      <c r="C697" s="13" t="s">
        <v>1064</v>
      </c>
      <c r="D697" s="13" t="s">
        <v>6051</v>
      </c>
      <c r="E697" s="34">
        <v>100</v>
      </c>
      <c r="F697" s="13" t="s">
        <v>6406</v>
      </c>
      <c r="G697" s="13" t="s">
        <v>1064</v>
      </c>
    </row>
    <row r="698" spans="1:7">
      <c r="A698" s="23">
        <v>2019</v>
      </c>
      <c r="B698" s="13" t="s">
        <v>514</v>
      </c>
      <c r="C698" s="13" t="s">
        <v>1064</v>
      </c>
      <c r="D698" s="13" t="s">
        <v>4621</v>
      </c>
      <c r="E698" s="34">
        <v>100</v>
      </c>
      <c r="F698" s="13" t="s">
        <v>6406</v>
      </c>
      <c r="G698" s="13" t="s">
        <v>1064</v>
      </c>
    </row>
    <row r="699" spans="1:7">
      <c r="A699" s="23">
        <v>2019</v>
      </c>
      <c r="B699" s="13" t="s">
        <v>514</v>
      </c>
      <c r="C699" s="13" t="s">
        <v>1064</v>
      </c>
      <c r="D699" s="13" t="s">
        <v>5977</v>
      </c>
      <c r="E699" s="34">
        <v>100</v>
      </c>
      <c r="F699" s="13" t="s">
        <v>6406</v>
      </c>
      <c r="G699" s="13" t="s">
        <v>1064</v>
      </c>
    </row>
    <row r="700" spans="1:7">
      <c r="A700" s="23">
        <v>2019</v>
      </c>
      <c r="B700" s="13" t="s">
        <v>514</v>
      </c>
      <c r="C700" s="13" t="s">
        <v>1064</v>
      </c>
      <c r="D700" s="13" t="s">
        <v>5978</v>
      </c>
      <c r="E700" s="34">
        <v>100</v>
      </c>
      <c r="F700" s="13" t="s">
        <v>6406</v>
      </c>
      <c r="G700" s="13" t="s">
        <v>1064</v>
      </c>
    </row>
    <row r="701" spans="1:7">
      <c r="A701" s="23">
        <v>2019</v>
      </c>
      <c r="B701" s="13" t="s">
        <v>514</v>
      </c>
      <c r="C701" s="13" t="s">
        <v>1064</v>
      </c>
      <c r="D701" s="13" t="s">
        <v>5979</v>
      </c>
      <c r="E701" s="34">
        <v>100</v>
      </c>
      <c r="F701" s="13" t="s">
        <v>6406</v>
      </c>
      <c r="G701" s="13" t="s">
        <v>1064</v>
      </c>
    </row>
    <row r="702" spans="1:7">
      <c r="A702" s="23">
        <v>2019</v>
      </c>
      <c r="B702" s="13" t="s">
        <v>514</v>
      </c>
      <c r="C702" s="13" t="s">
        <v>1064</v>
      </c>
      <c r="D702" s="13" t="s">
        <v>589</v>
      </c>
      <c r="E702" s="34">
        <v>100</v>
      </c>
      <c r="F702" s="13" t="s">
        <v>6406</v>
      </c>
      <c r="G702" s="13" t="s">
        <v>1064</v>
      </c>
    </row>
    <row r="703" spans="1:7">
      <c r="A703" s="23">
        <v>2019</v>
      </c>
      <c r="B703" s="13" t="s">
        <v>514</v>
      </c>
      <c r="C703" s="13" t="s">
        <v>4589</v>
      </c>
      <c r="D703" s="13" t="s">
        <v>6080</v>
      </c>
      <c r="E703" s="34">
        <v>100</v>
      </c>
      <c r="F703" s="13" t="s">
        <v>6406</v>
      </c>
      <c r="G703" s="13" t="s">
        <v>1077</v>
      </c>
    </row>
    <row r="704" spans="1:7">
      <c r="A704" s="23">
        <v>2020</v>
      </c>
      <c r="B704" s="13" t="s">
        <v>1886</v>
      </c>
      <c r="C704" s="13" t="s">
        <v>4590</v>
      </c>
      <c r="D704" s="13" t="s">
        <v>6402</v>
      </c>
      <c r="E704" s="34">
        <v>100</v>
      </c>
      <c r="F704" s="13" t="s">
        <v>167</v>
      </c>
      <c r="G704" s="13" t="s">
        <v>4611</v>
      </c>
    </row>
    <row r="705" spans="1:7">
      <c r="A705" s="23">
        <v>2020</v>
      </c>
      <c r="B705" s="13" t="s">
        <v>1886</v>
      </c>
      <c r="C705" s="13" t="s">
        <v>4590</v>
      </c>
      <c r="D705" s="13" t="s">
        <v>6056</v>
      </c>
      <c r="E705" s="34">
        <v>300</v>
      </c>
      <c r="F705" s="13" t="s">
        <v>70</v>
      </c>
      <c r="G705" s="13" t="s">
        <v>4611</v>
      </c>
    </row>
    <row r="706" spans="1:7">
      <c r="A706" s="23">
        <v>2020</v>
      </c>
      <c r="B706" s="13" t="s">
        <v>1886</v>
      </c>
      <c r="C706" s="13" t="s">
        <v>4590</v>
      </c>
      <c r="D706" s="13" t="s">
        <v>6138</v>
      </c>
      <c r="E706" s="34">
        <v>200</v>
      </c>
      <c r="F706" s="13" t="s">
        <v>167</v>
      </c>
      <c r="G706" s="13" t="s">
        <v>4611</v>
      </c>
    </row>
    <row r="707" spans="1:7">
      <c r="A707" s="23">
        <v>2020</v>
      </c>
      <c r="B707" s="13" t="s">
        <v>1886</v>
      </c>
      <c r="C707" s="13" t="s">
        <v>4590</v>
      </c>
      <c r="D707" s="13" t="s">
        <v>6132</v>
      </c>
      <c r="E707" s="34">
        <v>0</v>
      </c>
      <c r="F707" s="13" t="s">
        <v>120</v>
      </c>
      <c r="G707" s="13" t="s">
        <v>4613</v>
      </c>
    </row>
    <row r="708" spans="1:7">
      <c r="A708" s="23">
        <v>2020</v>
      </c>
      <c r="B708" s="13" t="s">
        <v>1886</v>
      </c>
      <c r="C708" s="13" t="s">
        <v>4590</v>
      </c>
      <c r="D708" s="13" t="s">
        <v>6251</v>
      </c>
      <c r="E708" s="34">
        <v>400</v>
      </c>
      <c r="F708" s="13" t="s">
        <v>5886</v>
      </c>
      <c r="G708" s="13" t="s">
        <v>4611</v>
      </c>
    </row>
    <row r="709" spans="1:7">
      <c r="A709" s="23">
        <v>2020</v>
      </c>
      <c r="B709" s="13" t="s">
        <v>1886</v>
      </c>
      <c r="C709" s="13" t="s">
        <v>4590</v>
      </c>
      <c r="D709" s="13" t="s">
        <v>6350</v>
      </c>
      <c r="E709" s="34">
        <v>300</v>
      </c>
      <c r="F709" s="13" t="s">
        <v>171</v>
      </c>
      <c r="G709" s="13" t="s">
        <v>4611</v>
      </c>
    </row>
    <row r="710" spans="1:7">
      <c r="A710" s="23">
        <v>2020</v>
      </c>
      <c r="B710" s="13" t="s">
        <v>1886</v>
      </c>
      <c r="C710" s="13" t="s">
        <v>4590</v>
      </c>
      <c r="D710" s="13" t="s">
        <v>6308</v>
      </c>
      <c r="E710" s="34">
        <v>0</v>
      </c>
      <c r="F710" s="13" t="s">
        <v>156</v>
      </c>
      <c r="G710" s="13" t="s">
        <v>4613</v>
      </c>
    </row>
    <row r="711" spans="1:7">
      <c r="A711" s="23">
        <v>2020</v>
      </c>
      <c r="B711" s="13" t="s">
        <v>1886</v>
      </c>
      <c r="C711" s="13" t="s">
        <v>4590</v>
      </c>
      <c r="D711" s="13" t="s">
        <v>6116</v>
      </c>
      <c r="E711" s="34">
        <v>0</v>
      </c>
      <c r="F711" s="13" t="s">
        <v>104</v>
      </c>
      <c r="G711" s="13" t="s">
        <v>4613</v>
      </c>
    </row>
    <row r="712" spans="1:7">
      <c r="A712" s="23">
        <v>2020</v>
      </c>
      <c r="B712" s="13" t="s">
        <v>1886</v>
      </c>
      <c r="C712" s="13" t="s">
        <v>4590</v>
      </c>
      <c r="D712" s="13" t="s">
        <v>8064</v>
      </c>
      <c r="E712" s="34">
        <v>0</v>
      </c>
      <c r="F712" s="13" t="s">
        <v>1513</v>
      </c>
      <c r="G712" s="13" t="s">
        <v>4613</v>
      </c>
    </row>
    <row r="713" spans="1:7">
      <c r="A713" s="23">
        <v>2020</v>
      </c>
      <c r="B713" s="13" t="s">
        <v>1886</v>
      </c>
      <c r="C713" s="13" t="s">
        <v>4590</v>
      </c>
      <c r="D713" s="13" t="s">
        <v>6503</v>
      </c>
      <c r="E713" s="34">
        <v>300</v>
      </c>
      <c r="F713" s="13" t="s">
        <v>70</v>
      </c>
      <c r="G713" s="13" t="s">
        <v>4611</v>
      </c>
    </row>
    <row r="714" spans="1:7">
      <c r="A714" s="23">
        <v>2020</v>
      </c>
      <c r="B714" s="13" t="s">
        <v>1886</v>
      </c>
      <c r="C714" s="13" t="s">
        <v>4590</v>
      </c>
      <c r="D714" s="13" t="s">
        <v>8065</v>
      </c>
      <c r="E714" s="34">
        <v>300</v>
      </c>
      <c r="F714" s="13" t="s">
        <v>6507</v>
      </c>
      <c r="G714" s="13" t="s">
        <v>4611</v>
      </c>
    </row>
    <row r="715" spans="1:7">
      <c r="A715" s="23">
        <v>2020</v>
      </c>
      <c r="B715" s="13" t="s">
        <v>1886</v>
      </c>
      <c r="C715" s="13" t="s">
        <v>4590</v>
      </c>
      <c r="D715" s="13" t="s">
        <v>6047</v>
      </c>
      <c r="E715" s="34">
        <v>500</v>
      </c>
      <c r="F715" s="13" t="s">
        <v>5886</v>
      </c>
      <c r="G715" s="13" t="s">
        <v>4611</v>
      </c>
    </row>
    <row r="716" spans="1:7">
      <c r="A716" s="23">
        <v>2020</v>
      </c>
      <c r="B716" s="13" t="s">
        <v>1886</v>
      </c>
      <c r="C716" s="13" t="s">
        <v>4590</v>
      </c>
      <c r="D716" s="13" t="s">
        <v>5882</v>
      </c>
      <c r="E716" s="34">
        <v>0</v>
      </c>
      <c r="F716" s="13" t="s">
        <v>5</v>
      </c>
      <c r="G716" s="13" t="s">
        <v>4613</v>
      </c>
    </row>
    <row r="717" spans="1:7">
      <c r="A717" s="23">
        <v>2020</v>
      </c>
      <c r="B717" s="13" t="s">
        <v>1886</v>
      </c>
      <c r="C717" s="13" t="s">
        <v>4590</v>
      </c>
      <c r="D717" s="13" t="s">
        <v>6057</v>
      </c>
      <c r="E717" s="34">
        <v>200</v>
      </c>
      <c r="F717" s="13" t="s">
        <v>70</v>
      </c>
      <c r="G717" s="13" t="s">
        <v>4611</v>
      </c>
    </row>
    <row r="718" spans="1:7">
      <c r="A718" s="23">
        <v>2020</v>
      </c>
      <c r="B718" s="13" t="s">
        <v>1886</v>
      </c>
      <c r="C718" s="13" t="s">
        <v>4590</v>
      </c>
      <c r="D718" s="13" t="s">
        <v>6307</v>
      </c>
      <c r="E718" s="34">
        <v>0</v>
      </c>
      <c r="F718" s="13" t="s">
        <v>100</v>
      </c>
      <c r="G718" s="13" t="s">
        <v>4613</v>
      </c>
    </row>
    <row r="719" spans="1:7">
      <c r="A719" s="23">
        <v>2020</v>
      </c>
      <c r="B719" s="13" t="s">
        <v>1886</v>
      </c>
      <c r="C719" s="13" t="s">
        <v>4590</v>
      </c>
      <c r="D719" s="13" t="s">
        <v>6250</v>
      </c>
      <c r="E719" s="34">
        <v>400</v>
      </c>
      <c r="F719" s="13" t="s">
        <v>76</v>
      </c>
      <c r="G719" s="13" t="s">
        <v>4611</v>
      </c>
    </row>
    <row r="720" spans="1:7">
      <c r="A720" s="23">
        <v>2020</v>
      </c>
      <c r="B720" s="13" t="s">
        <v>1886</v>
      </c>
      <c r="C720" s="13" t="s">
        <v>4590</v>
      </c>
      <c r="D720" s="13" t="s">
        <v>5885</v>
      </c>
      <c r="E720" s="34">
        <v>400</v>
      </c>
      <c r="F720" s="13" t="s">
        <v>6157</v>
      </c>
      <c r="G720" s="13" t="s">
        <v>4611</v>
      </c>
    </row>
    <row r="721" spans="1:7">
      <c r="A721" s="23">
        <v>2020</v>
      </c>
      <c r="B721" s="13" t="s">
        <v>1886</v>
      </c>
      <c r="C721" s="13" t="s">
        <v>4590</v>
      </c>
      <c r="D721" s="13" t="s">
        <v>6553</v>
      </c>
      <c r="E721" s="34">
        <v>300</v>
      </c>
      <c r="F721" s="13" t="s">
        <v>60</v>
      </c>
      <c r="G721" s="13" t="s">
        <v>4611</v>
      </c>
    </row>
    <row r="722" spans="1:7">
      <c r="A722" s="23">
        <v>2020</v>
      </c>
      <c r="B722" s="13" t="s">
        <v>1886</v>
      </c>
      <c r="C722" s="13" t="s">
        <v>4590</v>
      </c>
      <c r="D722" s="13" t="s">
        <v>6082</v>
      </c>
      <c r="E722" s="34">
        <v>300</v>
      </c>
      <c r="F722" s="13" t="s">
        <v>75</v>
      </c>
      <c r="G722" s="13" t="s">
        <v>4611</v>
      </c>
    </row>
    <row r="723" spans="1:7">
      <c r="A723" s="23">
        <v>2020</v>
      </c>
      <c r="B723" s="13" t="s">
        <v>1886</v>
      </c>
      <c r="C723" s="13" t="s">
        <v>4590</v>
      </c>
      <c r="D723" s="13" t="s">
        <v>5884</v>
      </c>
      <c r="E723" s="34">
        <v>300</v>
      </c>
      <c r="F723" s="13" t="s">
        <v>76</v>
      </c>
      <c r="G723" s="13" t="s">
        <v>4611</v>
      </c>
    </row>
    <row r="724" spans="1:7">
      <c r="A724" s="23">
        <v>2020</v>
      </c>
      <c r="B724" s="13" t="s">
        <v>1886</v>
      </c>
      <c r="C724" s="13" t="s">
        <v>4590</v>
      </c>
      <c r="D724" s="13" t="s">
        <v>6248</v>
      </c>
      <c r="E724" s="34">
        <v>0</v>
      </c>
      <c r="F724" s="13" t="s">
        <v>100</v>
      </c>
      <c r="G724" s="13" t="s">
        <v>4613</v>
      </c>
    </row>
    <row r="725" spans="1:7">
      <c r="A725" s="23">
        <v>2020</v>
      </c>
      <c r="B725" s="13" t="s">
        <v>1886</v>
      </c>
      <c r="C725" s="13" t="s">
        <v>4590</v>
      </c>
      <c r="D725" s="13" t="s">
        <v>6309</v>
      </c>
      <c r="E725" s="34">
        <v>300</v>
      </c>
      <c r="F725" s="13" t="s">
        <v>70</v>
      </c>
      <c r="G725" s="13" t="s">
        <v>4611</v>
      </c>
    </row>
    <row r="726" spans="1:7">
      <c r="A726" s="23">
        <v>2020</v>
      </c>
      <c r="B726" s="13" t="s">
        <v>1886</v>
      </c>
      <c r="C726" s="13" t="s">
        <v>4590</v>
      </c>
      <c r="D726" s="13" t="s">
        <v>6252</v>
      </c>
      <c r="E726" s="34">
        <v>300</v>
      </c>
      <c r="F726" s="13" t="s">
        <v>1702</v>
      </c>
      <c r="G726" s="13" t="s">
        <v>4611</v>
      </c>
    </row>
    <row r="727" spans="1:7">
      <c r="A727" s="23">
        <v>2020</v>
      </c>
      <c r="B727" s="13" t="s">
        <v>1886</v>
      </c>
      <c r="C727" s="13" t="s">
        <v>4590</v>
      </c>
      <c r="D727" s="13" t="s">
        <v>6137</v>
      </c>
      <c r="E727" s="34">
        <v>0</v>
      </c>
      <c r="F727" s="13" t="s">
        <v>5883</v>
      </c>
      <c r="G727" s="13" t="s">
        <v>4613</v>
      </c>
    </row>
    <row r="728" spans="1:7">
      <c r="A728" s="23">
        <v>2020</v>
      </c>
      <c r="B728" s="13" t="s">
        <v>1886</v>
      </c>
      <c r="C728" s="13" t="s">
        <v>4590</v>
      </c>
      <c r="D728" s="13" t="s">
        <v>8067</v>
      </c>
      <c r="E728" s="34">
        <v>78</v>
      </c>
      <c r="F728" s="13" t="s">
        <v>4601</v>
      </c>
      <c r="G728" s="13" t="s">
        <v>4611</v>
      </c>
    </row>
    <row r="729" spans="1:7">
      <c r="A729" s="23">
        <v>2020</v>
      </c>
      <c r="B729" s="13" t="s">
        <v>1886</v>
      </c>
      <c r="C729" s="13" t="s">
        <v>4590</v>
      </c>
      <c r="D729" s="13" t="s">
        <v>6518</v>
      </c>
      <c r="E729" s="34">
        <v>300</v>
      </c>
      <c r="F729" s="13" t="s">
        <v>75</v>
      </c>
      <c r="G729" s="13" t="s">
        <v>4611</v>
      </c>
    </row>
    <row r="730" spans="1:7">
      <c r="A730" s="23">
        <v>2020</v>
      </c>
      <c r="B730" s="13" t="s">
        <v>1886</v>
      </c>
      <c r="C730" s="13" t="s">
        <v>4590</v>
      </c>
      <c r="D730" s="13" t="s">
        <v>6374</v>
      </c>
      <c r="E730" s="34">
        <v>500</v>
      </c>
      <c r="F730" s="13" t="s">
        <v>5883</v>
      </c>
      <c r="G730" s="13" t="s">
        <v>4611</v>
      </c>
    </row>
    <row r="731" spans="1:7">
      <c r="A731" s="23">
        <v>2020</v>
      </c>
      <c r="B731" s="13" t="s">
        <v>1886</v>
      </c>
      <c r="C731" s="13" t="s">
        <v>4590</v>
      </c>
      <c r="D731" s="13" t="s">
        <v>6254</v>
      </c>
      <c r="E731" s="34">
        <v>200</v>
      </c>
      <c r="F731" s="13" t="s">
        <v>167</v>
      </c>
      <c r="G731" s="13" t="s">
        <v>4611</v>
      </c>
    </row>
    <row r="732" spans="1:7">
      <c r="A732" s="23">
        <v>2020</v>
      </c>
      <c r="B732" s="13" t="s">
        <v>1886</v>
      </c>
      <c r="C732" s="13" t="s">
        <v>4590</v>
      </c>
      <c r="D732" s="13" t="s">
        <v>6253</v>
      </c>
      <c r="E732" s="34">
        <v>400</v>
      </c>
      <c r="F732" s="13" t="s">
        <v>4601</v>
      </c>
      <c r="G732" s="13" t="s">
        <v>4611</v>
      </c>
    </row>
    <row r="733" spans="1:7">
      <c r="A733" s="23">
        <v>2020</v>
      </c>
      <c r="B733" s="13" t="s">
        <v>1886</v>
      </c>
      <c r="C733" s="13" t="s">
        <v>4590</v>
      </c>
      <c r="D733" s="13" t="s">
        <v>6351</v>
      </c>
      <c r="E733" s="34">
        <v>100</v>
      </c>
      <c r="F733" s="13" t="s">
        <v>167</v>
      </c>
      <c r="G733" s="13" t="s">
        <v>4611</v>
      </c>
    </row>
    <row r="734" spans="1:7">
      <c r="A734" s="23">
        <v>2020</v>
      </c>
      <c r="B734" s="13" t="s">
        <v>1886</v>
      </c>
      <c r="C734" s="13" t="s">
        <v>4590</v>
      </c>
      <c r="D734" s="13" t="s">
        <v>8066</v>
      </c>
      <c r="E734" s="34">
        <v>100</v>
      </c>
      <c r="F734" s="13" t="s">
        <v>167</v>
      </c>
      <c r="G734" s="13" t="s">
        <v>4611</v>
      </c>
    </row>
    <row r="735" spans="1:7">
      <c r="A735" s="23">
        <v>2020</v>
      </c>
      <c r="B735" s="13" t="s">
        <v>1886</v>
      </c>
      <c r="C735" s="13" t="s">
        <v>4590</v>
      </c>
      <c r="D735" s="13" t="s">
        <v>6058</v>
      </c>
      <c r="E735" s="34">
        <v>100</v>
      </c>
      <c r="F735" s="13" t="s">
        <v>167</v>
      </c>
      <c r="G735" s="13" t="s">
        <v>4611</v>
      </c>
    </row>
    <row r="736" spans="1:7">
      <c r="A736" s="23">
        <v>2020</v>
      </c>
      <c r="B736" s="13" t="s">
        <v>1886</v>
      </c>
      <c r="C736" s="13" t="s">
        <v>4590</v>
      </c>
      <c r="D736" s="13" t="s">
        <v>6257</v>
      </c>
      <c r="E736" s="34">
        <v>300</v>
      </c>
      <c r="F736" s="13" t="s">
        <v>10</v>
      </c>
      <c r="G736" s="13" t="s">
        <v>4611</v>
      </c>
    </row>
    <row r="737" spans="1:7">
      <c r="A737" s="23">
        <v>2020</v>
      </c>
      <c r="B737" s="13" t="s">
        <v>1886</v>
      </c>
      <c r="C737" s="13" t="s">
        <v>4590</v>
      </c>
      <c r="D737" s="13" t="s">
        <v>6119</v>
      </c>
      <c r="E737" s="34">
        <v>100</v>
      </c>
      <c r="F737" s="13" t="s">
        <v>167</v>
      </c>
      <c r="G737" s="13" t="s">
        <v>4611</v>
      </c>
    </row>
    <row r="738" spans="1:7">
      <c r="A738" s="23">
        <v>2020</v>
      </c>
      <c r="B738" s="13" t="s">
        <v>1886</v>
      </c>
      <c r="C738" s="13" t="s">
        <v>4590</v>
      </c>
      <c r="D738" s="13" t="s">
        <v>6256</v>
      </c>
      <c r="E738" s="34">
        <v>300</v>
      </c>
      <c r="F738" s="13" t="s">
        <v>167</v>
      </c>
      <c r="G738" s="13" t="s">
        <v>4611</v>
      </c>
    </row>
    <row r="739" spans="1:7">
      <c r="A739" s="23">
        <v>2020</v>
      </c>
      <c r="B739" s="13" t="s">
        <v>1886</v>
      </c>
      <c r="C739" s="13" t="s">
        <v>4590</v>
      </c>
      <c r="D739" s="13" t="s">
        <v>8068</v>
      </c>
      <c r="E739" s="34">
        <v>200</v>
      </c>
      <c r="F739" s="13" t="s">
        <v>5887</v>
      </c>
      <c r="G739" s="13" t="s">
        <v>4611</v>
      </c>
    </row>
    <row r="740" spans="1:7">
      <c r="A740" s="23">
        <v>2020</v>
      </c>
      <c r="B740" s="13" t="s">
        <v>1886</v>
      </c>
      <c r="C740" s="13" t="s">
        <v>4590</v>
      </c>
      <c r="D740" s="13" t="s">
        <v>6519</v>
      </c>
      <c r="E740" s="34">
        <v>300</v>
      </c>
      <c r="F740" s="13" t="s">
        <v>76</v>
      </c>
      <c r="G740" s="13" t="s">
        <v>4611</v>
      </c>
    </row>
    <row r="741" spans="1:7">
      <c r="A741" s="23">
        <v>2020</v>
      </c>
      <c r="B741" s="13" t="s">
        <v>1886</v>
      </c>
      <c r="C741" s="13" t="s">
        <v>4590</v>
      </c>
      <c r="D741" s="13" t="s">
        <v>6255</v>
      </c>
      <c r="E741" s="34">
        <v>300</v>
      </c>
      <c r="F741" s="13" t="s">
        <v>4601</v>
      </c>
      <c r="G741" s="13" t="s">
        <v>4611</v>
      </c>
    </row>
    <row r="742" spans="1:7">
      <c r="A742" s="23">
        <v>2020</v>
      </c>
      <c r="B742" s="13" t="s">
        <v>1886</v>
      </c>
      <c r="C742" s="13" t="s">
        <v>4590</v>
      </c>
      <c r="D742" s="13" t="s">
        <v>6259</v>
      </c>
      <c r="E742" s="34">
        <v>200</v>
      </c>
      <c r="F742" s="13" t="s">
        <v>10</v>
      </c>
      <c r="G742" s="13" t="s">
        <v>4611</v>
      </c>
    </row>
    <row r="743" spans="1:7">
      <c r="A743" s="23">
        <v>2020</v>
      </c>
      <c r="B743" s="13" t="s">
        <v>1886</v>
      </c>
      <c r="C743" s="13" t="s">
        <v>4590</v>
      </c>
      <c r="D743" s="13" t="s">
        <v>8071</v>
      </c>
      <c r="E743" s="34">
        <v>1000</v>
      </c>
      <c r="F743" s="13" t="s">
        <v>120</v>
      </c>
      <c r="G743" s="13" t="s">
        <v>4611</v>
      </c>
    </row>
    <row r="744" spans="1:7">
      <c r="A744" s="23">
        <v>2020</v>
      </c>
      <c r="B744" s="13" t="s">
        <v>1886</v>
      </c>
      <c r="C744" s="13" t="s">
        <v>4590</v>
      </c>
      <c r="D744" s="13" t="s">
        <v>6504</v>
      </c>
      <c r="E744" s="34">
        <v>100</v>
      </c>
      <c r="F744" s="13" t="s">
        <v>167</v>
      </c>
      <c r="G744" s="13" t="s">
        <v>4611</v>
      </c>
    </row>
    <row r="745" spans="1:7">
      <c r="A745" s="23">
        <v>2020</v>
      </c>
      <c r="B745" s="13" t="s">
        <v>1886</v>
      </c>
      <c r="C745" s="13" t="s">
        <v>4590</v>
      </c>
      <c r="D745" s="13" t="s">
        <v>6357</v>
      </c>
      <c r="E745" s="34">
        <v>300</v>
      </c>
      <c r="F745" s="13" t="s">
        <v>5</v>
      </c>
      <c r="G745" s="13" t="s">
        <v>4611</v>
      </c>
    </row>
    <row r="746" spans="1:7">
      <c r="A746" s="23">
        <v>2020</v>
      </c>
      <c r="B746" s="13" t="s">
        <v>1886</v>
      </c>
      <c r="C746" s="13" t="s">
        <v>4590</v>
      </c>
      <c r="D746" s="13" t="s">
        <v>6060</v>
      </c>
      <c r="E746" s="34">
        <v>300</v>
      </c>
      <c r="F746" s="13" t="s">
        <v>104</v>
      </c>
      <c r="G746" s="13" t="s">
        <v>4611</v>
      </c>
    </row>
    <row r="747" spans="1:7">
      <c r="A747" s="23">
        <v>2020</v>
      </c>
      <c r="B747" s="13" t="s">
        <v>1886</v>
      </c>
      <c r="C747" s="13" t="s">
        <v>4590</v>
      </c>
      <c r="D747" s="13" t="s">
        <v>6120</v>
      </c>
      <c r="E747" s="34">
        <v>400</v>
      </c>
      <c r="F747" s="13" t="s">
        <v>76</v>
      </c>
      <c r="G747" s="13" t="s">
        <v>4611</v>
      </c>
    </row>
    <row r="748" spans="1:7">
      <c r="A748" s="23">
        <v>2020</v>
      </c>
      <c r="B748" s="13" t="s">
        <v>1886</v>
      </c>
      <c r="C748" s="13" t="s">
        <v>4590</v>
      </c>
      <c r="D748" s="13" t="s">
        <v>6059</v>
      </c>
      <c r="E748" s="34">
        <v>400</v>
      </c>
      <c r="F748" s="13" t="s">
        <v>23</v>
      </c>
      <c r="G748" s="13" t="s">
        <v>4611</v>
      </c>
    </row>
    <row r="749" spans="1:7">
      <c r="A749" s="23">
        <v>2020</v>
      </c>
      <c r="B749" s="13" t="s">
        <v>1886</v>
      </c>
      <c r="C749" s="13" t="s">
        <v>4590</v>
      </c>
      <c r="D749" s="13" t="s">
        <v>6310</v>
      </c>
      <c r="E749" s="34">
        <v>110</v>
      </c>
      <c r="F749" s="13" t="s">
        <v>1511</v>
      </c>
      <c r="G749" s="13" t="s">
        <v>4611</v>
      </c>
    </row>
    <row r="750" spans="1:7">
      <c r="A750" s="23">
        <v>2020</v>
      </c>
      <c r="B750" s="13" t="s">
        <v>1886</v>
      </c>
      <c r="C750" s="13" t="s">
        <v>4590</v>
      </c>
      <c r="D750" s="13" t="s">
        <v>6055</v>
      </c>
      <c r="E750" s="34">
        <v>0</v>
      </c>
      <c r="F750" s="13" t="s">
        <v>4609</v>
      </c>
      <c r="G750" s="13" t="s">
        <v>4613</v>
      </c>
    </row>
    <row r="751" spans="1:7">
      <c r="A751" s="23">
        <v>2020</v>
      </c>
      <c r="B751" s="13" t="s">
        <v>1886</v>
      </c>
      <c r="C751" s="13" t="s">
        <v>4590</v>
      </c>
      <c r="D751" s="13" t="s">
        <v>6375</v>
      </c>
      <c r="E751" s="34">
        <v>400</v>
      </c>
      <c r="F751" s="13" t="s">
        <v>6159</v>
      </c>
      <c r="G751" s="13" t="s">
        <v>4611</v>
      </c>
    </row>
    <row r="752" spans="1:7">
      <c r="A752" s="23">
        <v>2020</v>
      </c>
      <c r="B752" s="13" t="s">
        <v>1886</v>
      </c>
      <c r="C752" s="13" t="s">
        <v>4590</v>
      </c>
      <c r="D752" s="13" t="s">
        <v>6258</v>
      </c>
      <c r="E752" s="34">
        <v>300</v>
      </c>
      <c r="F752" s="13" t="s">
        <v>70</v>
      </c>
      <c r="G752" s="13" t="s">
        <v>4611</v>
      </c>
    </row>
    <row r="753" spans="1:7">
      <c r="A753" s="23">
        <v>2020</v>
      </c>
      <c r="B753" s="13" t="s">
        <v>1886</v>
      </c>
      <c r="C753" s="13" t="s">
        <v>4590</v>
      </c>
      <c r="D753" s="13" t="s">
        <v>6148</v>
      </c>
      <c r="E753" s="34">
        <v>100</v>
      </c>
      <c r="F753" s="13" t="s">
        <v>167</v>
      </c>
      <c r="G753" s="13" t="s">
        <v>4611</v>
      </c>
    </row>
    <row r="754" spans="1:7">
      <c r="A754" s="23">
        <v>2020</v>
      </c>
      <c r="B754" s="13" t="s">
        <v>1886</v>
      </c>
      <c r="C754" s="13" t="s">
        <v>4590</v>
      </c>
      <c r="D754" s="13" t="s">
        <v>6356</v>
      </c>
      <c r="E754" s="34">
        <v>300</v>
      </c>
      <c r="F754" s="13" t="s">
        <v>60</v>
      </c>
      <c r="G754" s="13" t="s">
        <v>4611</v>
      </c>
    </row>
    <row r="755" spans="1:7">
      <c r="A755" s="23">
        <v>2020</v>
      </c>
      <c r="B755" s="13" t="s">
        <v>1886</v>
      </c>
      <c r="C755" s="13" t="s">
        <v>4590</v>
      </c>
      <c r="D755" s="13" t="s">
        <v>6355</v>
      </c>
      <c r="E755" s="34">
        <v>100</v>
      </c>
      <c r="F755" s="13" t="s">
        <v>167</v>
      </c>
      <c r="G755" s="13" t="s">
        <v>4611</v>
      </c>
    </row>
    <row r="756" spans="1:7">
      <c r="A756" s="23">
        <v>2020</v>
      </c>
      <c r="B756" s="13" t="s">
        <v>1886</v>
      </c>
      <c r="C756" s="13" t="s">
        <v>4590</v>
      </c>
      <c r="D756" s="13" t="s">
        <v>8070</v>
      </c>
      <c r="E756" s="34">
        <v>300</v>
      </c>
      <c r="F756" s="13" t="s">
        <v>70</v>
      </c>
      <c r="G756" s="13" t="s">
        <v>4611</v>
      </c>
    </row>
    <row r="757" spans="1:7">
      <c r="A757" s="23">
        <v>2020</v>
      </c>
      <c r="B757" s="13" t="s">
        <v>1886</v>
      </c>
      <c r="C757" s="13" t="s">
        <v>4590</v>
      </c>
      <c r="D757" s="13" t="s">
        <v>8069</v>
      </c>
      <c r="E757" s="34">
        <v>300</v>
      </c>
      <c r="F757" s="13" t="s">
        <v>6508</v>
      </c>
      <c r="G757" s="13" t="s">
        <v>4611</v>
      </c>
    </row>
    <row r="758" spans="1:7">
      <c r="A758" s="23">
        <v>2020</v>
      </c>
      <c r="B758" s="13" t="s">
        <v>1886</v>
      </c>
      <c r="C758" s="13" t="s">
        <v>4590</v>
      </c>
      <c r="D758" s="13" t="s">
        <v>6354</v>
      </c>
      <c r="E758" s="34">
        <v>300</v>
      </c>
      <c r="F758" s="13" t="s">
        <v>4601</v>
      </c>
      <c r="G758" s="13" t="s">
        <v>4611</v>
      </c>
    </row>
    <row r="759" spans="1:7">
      <c r="A759" s="23">
        <v>2020</v>
      </c>
      <c r="B759" s="13" t="s">
        <v>1886</v>
      </c>
      <c r="C759" s="13" t="s">
        <v>4590</v>
      </c>
      <c r="D759" s="13" t="s">
        <v>6081</v>
      </c>
      <c r="E759" s="34">
        <v>0</v>
      </c>
      <c r="F759" s="13" t="s">
        <v>5883</v>
      </c>
      <c r="G759" s="13" t="s">
        <v>4613</v>
      </c>
    </row>
    <row r="760" spans="1:7">
      <c r="A760" s="23">
        <v>2020</v>
      </c>
      <c r="B760" s="13" t="s">
        <v>1886</v>
      </c>
      <c r="C760" s="13" t="s">
        <v>4590</v>
      </c>
      <c r="D760" s="13" t="s">
        <v>6353</v>
      </c>
      <c r="E760" s="34">
        <v>300</v>
      </c>
      <c r="F760" s="13" t="s">
        <v>70</v>
      </c>
      <c r="G760" s="13" t="s">
        <v>4611</v>
      </c>
    </row>
    <row r="761" spans="1:7">
      <c r="A761" s="23">
        <v>2020</v>
      </c>
      <c r="B761" s="13" t="s">
        <v>1886</v>
      </c>
      <c r="C761" s="13" t="s">
        <v>4590</v>
      </c>
      <c r="D761" s="13" t="s">
        <v>6352</v>
      </c>
      <c r="E761" s="34">
        <v>300</v>
      </c>
      <c r="F761" s="13" t="s">
        <v>6158</v>
      </c>
      <c r="G761" s="13" t="s">
        <v>4611</v>
      </c>
    </row>
    <row r="762" spans="1:7">
      <c r="A762" s="23">
        <v>2020</v>
      </c>
      <c r="B762" s="13" t="s">
        <v>1886</v>
      </c>
      <c r="C762" s="13" t="s">
        <v>4590</v>
      </c>
      <c r="D762" s="13" t="s">
        <v>6117</v>
      </c>
      <c r="E762" s="34">
        <v>0</v>
      </c>
      <c r="F762" s="13" t="s">
        <v>86</v>
      </c>
      <c r="G762" s="13" t="s">
        <v>4613</v>
      </c>
    </row>
    <row r="763" spans="1:7">
      <c r="A763" s="23">
        <v>2020</v>
      </c>
      <c r="B763" s="13" t="s">
        <v>1886</v>
      </c>
      <c r="C763" s="13" t="s">
        <v>4590</v>
      </c>
      <c r="D763" s="13" t="s">
        <v>5888</v>
      </c>
      <c r="E763" s="34">
        <v>300</v>
      </c>
      <c r="F763" s="13" t="s">
        <v>4601</v>
      </c>
      <c r="G763" s="13" t="s">
        <v>4611</v>
      </c>
    </row>
    <row r="764" spans="1:7">
      <c r="A764" s="23">
        <v>2020</v>
      </c>
      <c r="B764" s="13" t="s">
        <v>1886</v>
      </c>
      <c r="C764" s="13" t="s">
        <v>4590</v>
      </c>
      <c r="D764" s="13" t="s">
        <v>6156</v>
      </c>
      <c r="E764" s="34">
        <v>0</v>
      </c>
      <c r="F764" s="13" t="s">
        <v>5</v>
      </c>
      <c r="G764" s="13" t="s">
        <v>4613</v>
      </c>
    </row>
    <row r="765" spans="1:7">
      <c r="A765" s="23">
        <v>2020</v>
      </c>
      <c r="B765" s="13" t="s">
        <v>1886</v>
      </c>
      <c r="C765" s="13" t="s">
        <v>4590</v>
      </c>
      <c r="D765" s="13" t="s">
        <v>6505</v>
      </c>
      <c r="E765" s="34">
        <v>70</v>
      </c>
      <c r="F765" s="13" t="s">
        <v>5887</v>
      </c>
      <c r="G765" s="13" t="s">
        <v>4611</v>
      </c>
    </row>
    <row r="766" spans="1:7">
      <c r="A766" s="23">
        <v>2020</v>
      </c>
      <c r="B766" s="13" t="s">
        <v>1886</v>
      </c>
      <c r="C766" s="13" t="s">
        <v>4590</v>
      </c>
      <c r="D766" s="13" t="s">
        <v>6550</v>
      </c>
      <c r="E766" s="34">
        <v>70</v>
      </c>
      <c r="F766" s="13" t="s">
        <v>5887</v>
      </c>
      <c r="G766" s="13" t="s">
        <v>4611</v>
      </c>
    </row>
    <row r="767" spans="1:7">
      <c r="A767" s="23">
        <v>2020</v>
      </c>
      <c r="B767" s="13" t="s">
        <v>1886</v>
      </c>
      <c r="C767" s="13" t="s">
        <v>4590</v>
      </c>
      <c r="D767" s="13" t="s">
        <v>6260</v>
      </c>
      <c r="E767" s="34">
        <v>300</v>
      </c>
      <c r="F767" s="13" t="s">
        <v>5</v>
      </c>
      <c r="G767" s="13" t="s">
        <v>4611</v>
      </c>
    </row>
    <row r="768" spans="1:7">
      <c r="A768" s="23">
        <v>2020</v>
      </c>
      <c r="B768" s="13" t="s">
        <v>1886</v>
      </c>
      <c r="C768" s="13" t="s">
        <v>4590</v>
      </c>
      <c r="D768" s="13" t="s">
        <v>8072</v>
      </c>
      <c r="E768" s="34">
        <v>300</v>
      </c>
      <c r="F768" s="13" t="s">
        <v>75</v>
      </c>
      <c r="G768" s="13" t="s">
        <v>4611</v>
      </c>
    </row>
    <row r="769" spans="1:7">
      <c r="A769" s="23">
        <v>2020</v>
      </c>
      <c r="B769" s="13" t="s">
        <v>1886</v>
      </c>
      <c r="C769" s="13" t="s">
        <v>4590</v>
      </c>
      <c r="D769" s="13" t="s">
        <v>6249</v>
      </c>
      <c r="E769" s="34">
        <v>300</v>
      </c>
      <c r="F769" s="13" t="s">
        <v>5883</v>
      </c>
      <c r="G769" s="13" t="s">
        <v>4613</v>
      </c>
    </row>
    <row r="770" spans="1:7">
      <c r="A770" s="23">
        <v>2020</v>
      </c>
      <c r="B770" s="13" t="s">
        <v>1886</v>
      </c>
      <c r="C770" s="13" t="s">
        <v>4590</v>
      </c>
      <c r="D770" s="13" t="s">
        <v>6552</v>
      </c>
      <c r="E770" s="34">
        <v>0</v>
      </c>
      <c r="F770" s="13" t="s">
        <v>86</v>
      </c>
      <c r="G770" s="13" t="s">
        <v>4613</v>
      </c>
    </row>
    <row r="771" spans="1:7">
      <c r="A771" s="23">
        <v>2020</v>
      </c>
      <c r="B771" s="13" t="s">
        <v>1886</v>
      </c>
      <c r="C771" s="13" t="s">
        <v>4590</v>
      </c>
      <c r="D771" s="13" t="s">
        <v>6083</v>
      </c>
      <c r="E771" s="34">
        <v>500</v>
      </c>
      <c r="F771" s="13" t="s">
        <v>5883</v>
      </c>
      <c r="G771" s="13" t="s">
        <v>4611</v>
      </c>
    </row>
    <row r="772" spans="1:7">
      <c r="A772" s="23">
        <v>2020</v>
      </c>
      <c r="B772" s="13" t="s">
        <v>1886</v>
      </c>
      <c r="C772" s="13" t="s">
        <v>4590</v>
      </c>
      <c r="D772" s="13" t="s">
        <v>5893</v>
      </c>
      <c r="E772" s="34">
        <v>0</v>
      </c>
      <c r="F772" s="13" t="s">
        <v>1513</v>
      </c>
      <c r="G772" s="13" t="s">
        <v>5881</v>
      </c>
    </row>
    <row r="773" spans="1:7">
      <c r="A773" s="23">
        <v>2020</v>
      </c>
      <c r="B773" s="13" t="s">
        <v>1886</v>
      </c>
      <c r="C773" s="13" t="s">
        <v>4590</v>
      </c>
      <c r="D773" s="13" t="s">
        <v>5892</v>
      </c>
      <c r="E773" s="34">
        <v>0</v>
      </c>
      <c r="F773" s="13" t="s">
        <v>1513</v>
      </c>
      <c r="G773" s="13" t="s">
        <v>5881</v>
      </c>
    </row>
    <row r="774" spans="1:7">
      <c r="A774" s="23">
        <v>2020</v>
      </c>
      <c r="B774" s="13" t="s">
        <v>1886</v>
      </c>
      <c r="C774" s="13" t="s">
        <v>4590</v>
      </c>
      <c r="D774" s="13" t="s">
        <v>5891</v>
      </c>
      <c r="E774" s="34">
        <v>0</v>
      </c>
      <c r="F774" s="13" t="s">
        <v>1513</v>
      </c>
      <c r="G774" s="13" t="s">
        <v>5881</v>
      </c>
    </row>
    <row r="775" spans="1:7">
      <c r="A775" s="23">
        <v>2020</v>
      </c>
      <c r="B775" s="13" t="s">
        <v>1886</v>
      </c>
      <c r="C775" s="13" t="s">
        <v>4590</v>
      </c>
      <c r="D775" s="13" t="s">
        <v>5890</v>
      </c>
      <c r="E775" s="34">
        <v>0</v>
      </c>
      <c r="F775" s="13" t="s">
        <v>1513</v>
      </c>
      <c r="G775" s="13" t="s">
        <v>5881</v>
      </c>
    </row>
    <row r="776" spans="1:7">
      <c r="A776" s="23">
        <v>2020</v>
      </c>
      <c r="B776" s="13" t="s">
        <v>1886</v>
      </c>
      <c r="C776" s="13" t="s">
        <v>4590</v>
      </c>
      <c r="D776" s="13" t="s">
        <v>6118</v>
      </c>
      <c r="E776" s="34">
        <v>0</v>
      </c>
      <c r="F776" s="13" t="s">
        <v>167</v>
      </c>
      <c r="G776" s="13" t="s">
        <v>4613</v>
      </c>
    </row>
    <row r="777" spans="1:7">
      <c r="A777" s="23">
        <v>2020</v>
      </c>
      <c r="B777" s="13" t="s">
        <v>1886</v>
      </c>
      <c r="C777" s="13" t="s">
        <v>4590</v>
      </c>
      <c r="D777" s="13" t="s">
        <v>6506</v>
      </c>
      <c r="E777" s="34">
        <v>100</v>
      </c>
      <c r="F777" s="13" t="s">
        <v>167</v>
      </c>
      <c r="G777" s="13" t="s">
        <v>4611</v>
      </c>
    </row>
    <row r="778" spans="1:7">
      <c r="A778" s="23">
        <v>2020</v>
      </c>
      <c r="B778" s="13" t="s">
        <v>1886</v>
      </c>
      <c r="C778" s="13" t="s">
        <v>4590</v>
      </c>
      <c r="D778" s="13" t="s">
        <v>6531</v>
      </c>
      <c r="E778" s="34">
        <v>100</v>
      </c>
      <c r="F778" s="13" t="s">
        <v>167</v>
      </c>
      <c r="G778" s="13" t="s">
        <v>4611</v>
      </c>
    </row>
    <row r="779" spans="1:7">
      <c r="A779" s="23">
        <v>2020</v>
      </c>
      <c r="B779" s="13" t="s">
        <v>1886</v>
      </c>
      <c r="C779" s="13" t="s">
        <v>4590</v>
      </c>
      <c r="D779" s="13" t="s">
        <v>6401</v>
      </c>
      <c r="E779" s="34">
        <v>0</v>
      </c>
      <c r="F779" s="13" t="s">
        <v>4601</v>
      </c>
      <c r="G779" s="13" t="s">
        <v>4613</v>
      </c>
    </row>
    <row r="780" spans="1:7">
      <c r="A780" s="23">
        <v>2020</v>
      </c>
      <c r="B780" s="13" t="s">
        <v>1886</v>
      </c>
      <c r="C780" s="13" t="s">
        <v>4590</v>
      </c>
      <c r="D780" s="13" t="s">
        <v>6262</v>
      </c>
      <c r="E780" s="34">
        <v>100</v>
      </c>
      <c r="F780" s="13" t="s">
        <v>167</v>
      </c>
      <c r="G780" s="13" t="s">
        <v>4611</v>
      </c>
    </row>
    <row r="781" spans="1:7">
      <c r="A781" s="23">
        <v>2020</v>
      </c>
      <c r="B781" s="13" t="s">
        <v>1886</v>
      </c>
      <c r="C781" s="13" t="s">
        <v>4590</v>
      </c>
      <c r="D781" s="13" t="s">
        <v>6395</v>
      </c>
      <c r="E781" s="34">
        <v>100</v>
      </c>
      <c r="F781" s="13" t="s">
        <v>167</v>
      </c>
      <c r="G781" s="13" t="s">
        <v>4611</v>
      </c>
    </row>
    <row r="782" spans="1:7">
      <c r="A782" s="23">
        <v>2020</v>
      </c>
      <c r="B782" s="13" t="s">
        <v>1886</v>
      </c>
      <c r="C782" s="13" t="s">
        <v>4590</v>
      </c>
      <c r="D782" s="13" t="s">
        <v>6405</v>
      </c>
      <c r="E782" s="34">
        <v>100</v>
      </c>
      <c r="F782" s="13" t="s">
        <v>167</v>
      </c>
      <c r="G782" s="13" t="s">
        <v>4611</v>
      </c>
    </row>
    <row r="783" spans="1:7">
      <c r="A783" s="23">
        <v>2020</v>
      </c>
      <c r="B783" s="13" t="s">
        <v>1886</v>
      </c>
      <c r="C783" s="13" t="s">
        <v>4590</v>
      </c>
      <c r="D783" s="13" t="s">
        <v>6534</v>
      </c>
      <c r="E783" s="34">
        <v>100</v>
      </c>
      <c r="F783" s="13" t="s">
        <v>167</v>
      </c>
      <c r="G783" s="13" t="s">
        <v>4611</v>
      </c>
    </row>
    <row r="784" spans="1:7">
      <c r="A784" s="23">
        <v>2020</v>
      </c>
      <c r="B784" s="13" t="s">
        <v>1886</v>
      </c>
      <c r="C784" s="13" t="s">
        <v>4590</v>
      </c>
      <c r="D784" s="13" t="s">
        <v>6404</v>
      </c>
      <c r="E784" s="34">
        <v>300</v>
      </c>
      <c r="F784" s="13" t="s">
        <v>70</v>
      </c>
      <c r="G784" s="13" t="s">
        <v>4611</v>
      </c>
    </row>
    <row r="785" spans="1:7">
      <c r="A785" s="23">
        <v>2020</v>
      </c>
      <c r="B785" s="13" t="s">
        <v>1886</v>
      </c>
      <c r="C785" s="13" t="s">
        <v>4590</v>
      </c>
      <c r="D785" s="13" t="s">
        <v>6502</v>
      </c>
      <c r="E785" s="34">
        <v>0</v>
      </c>
      <c r="F785" s="13" t="s">
        <v>5989</v>
      </c>
      <c r="G785" s="13" t="s">
        <v>4613</v>
      </c>
    </row>
    <row r="786" spans="1:7">
      <c r="A786" s="23">
        <v>2020</v>
      </c>
      <c r="B786" s="13" t="s">
        <v>1886</v>
      </c>
      <c r="C786" s="13" t="s">
        <v>4590</v>
      </c>
      <c r="D786" s="13" t="s">
        <v>6403</v>
      </c>
      <c r="E786" s="34">
        <v>300</v>
      </c>
      <c r="F786" s="13" t="s">
        <v>5</v>
      </c>
      <c r="G786" s="13" t="s">
        <v>4611</v>
      </c>
    </row>
    <row r="787" spans="1:7">
      <c r="A787" s="23">
        <v>2020</v>
      </c>
      <c r="B787" s="13" t="s">
        <v>1886</v>
      </c>
      <c r="C787" s="13" t="s">
        <v>4590</v>
      </c>
      <c r="D787" s="13" t="s">
        <v>6358</v>
      </c>
      <c r="E787" s="34">
        <v>300</v>
      </c>
      <c r="F787" s="13" t="s">
        <v>70</v>
      </c>
      <c r="G787" s="13" t="s">
        <v>4611</v>
      </c>
    </row>
    <row r="788" spans="1:7">
      <c r="A788" s="23">
        <v>2020</v>
      </c>
      <c r="B788" s="13" t="s">
        <v>1886</v>
      </c>
      <c r="C788" s="13" t="s">
        <v>4590</v>
      </c>
      <c r="D788" s="13" t="s">
        <v>5889</v>
      </c>
      <c r="E788" s="34">
        <v>300</v>
      </c>
      <c r="F788" s="13" t="s">
        <v>70</v>
      </c>
      <c r="G788" s="13" t="s">
        <v>4611</v>
      </c>
    </row>
    <row r="789" spans="1:7">
      <c r="A789" s="23">
        <v>2020</v>
      </c>
      <c r="B789" s="13" t="s">
        <v>1886</v>
      </c>
      <c r="C789" s="13" t="s">
        <v>4590</v>
      </c>
      <c r="D789" s="13" t="s">
        <v>6084</v>
      </c>
      <c r="E789" s="34">
        <v>300</v>
      </c>
      <c r="F789" s="13" t="s">
        <v>4601</v>
      </c>
      <c r="G789" s="13" t="s">
        <v>4611</v>
      </c>
    </row>
    <row r="790" spans="1:7">
      <c r="A790" s="23">
        <v>2020</v>
      </c>
      <c r="B790" s="13" t="s">
        <v>1886</v>
      </c>
      <c r="C790" s="13" t="s">
        <v>4590</v>
      </c>
      <c r="D790" s="13" t="s">
        <v>6261</v>
      </c>
      <c r="E790" s="34">
        <v>300</v>
      </c>
      <c r="F790" s="13" t="s">
        <v>120</v>
      </c>
      <c r="G790" s="13" t="s">
        <v>4611</v>
      </c>
    </row>
    <row r="791" spans="1:7">
      <c r="A791" s="23">
        <v>2020</v>
      </c>
      <c r="B791" s="13" t="s">
        <v>1886</v>
      </c>
      <c r="C791" s="13" t="s">
        <v>4590</v>
      </c>
      <c r="D791" s="13" t="s">
        <v>8073</v>
      </c>
      <c r="E791" s="34">
        <v>300</v>
      </c>
      <c r="F791" s="13" t="s">
        <v>60</v>
      </c>
      <c r="G791" s="13" t="s">
        <v>4611</v>
      </c>
    </row>
    <row r="792" spans="1:7">
      <c r="A792" s="23">
        <v>2020</v>
      </c>
      <c r="B792" s="13" t="s">
        <v>1886</v>
      </c>
      <c r="C792" s="13" t="s">
        <v>4591</v>
      </c>
      <c r="D792" s="13" t="s">
        <v>6359</v>
      </c>
      <c r="E792" s="34">
        <v>500</v>
      </c>
      <c r="F792" s="13" t="s">
        <v>120</v>
      </c>
      <c r="G792" s="13" t="s">
        <v>4611</v>
      </c>
    </row>
    <row r="793" spans="1:7">
      <c r="A793" s="23">
        <v>2020</v>
      </c>
      <c r="B793" s="13" t="s">
        <v>1886</v>
      </c>
      <c r="C793" s="13" t="s">
        <v>4589</v>
      </c>
      <c r="D793" s="13" t="s">
        <v>8063</v>
      </c>
      <c r="E793" s="34">
        <v>200</v>
      </c>
      <c r="F793" s="13" t="s">
        <v>14</v>
      </c>
      <c r="G793" s="13" t="s">
        <v>4611</v>
      </c>
    </row>
    <row r="794" spans="1:7">
      <c r="A794" s="23">
        <v>2020</v>
      </c>
      <c r="B794" s="13" t="s">
        <v>1886</v>
      </c>
      <c r="C794" s="13" t="s">
        <v>4589</v>
      </c>
      <c r="D794" s="13" t="s">
        <v>6511</v>
      </c>
      <c r="E794" s="34">
        <v>200</v>
      </c>
      <c r="F794" s="13" t="s">
        <v>14</v>
      </c>
      <c r="G794" s="13" t="s">
        <v>4611</v>
      </c>
    </row>
    <row r="795" spans="1:7">
      <c r="A795" s="23">
        <v>2020</v>
      </c>
      <c r="B795" s="13" t="s">
        <v>1886</v>
      </c>
      <c r="C795" s="13" t="s">
        <v>4589</v>
      </c>
      <c r="D795" s="13" t="s">
        <v>6330</v>
      </c>
      <c r="E795" s="34">
        <v>500</v>
      </c>
      <c r="F795" s="13" t="s">
        <v>76</v>
      </c>
      <c r="G795" s="13" t="s">
        <v>4611</v>
      </c>
    </row>
    <row r="796" spans="1:7">
      <c r="A796" s="23">
        <v>2020</v>
      </c>
      <c r="B796" s="13" t="s">
        <v>514</v>
      </c>
      <c r="C796" s="13" t="s">
        <v>1074</v>
      </c>
      <c r="D796" s="13" t="s">
        <v>6373</v>
      </c>
      <c r="E796" s="34">
        <v>100</v>
      </c>
      <c r="F796" s="13"/>
      <c r="G796" s="13" t="s">
        <v>1074</v>
      </c>
    </row>
    <row r="797" spans="1:7">
      <c r="A797" s="23">
        <v>2020</v>
      </c>
      <c r="B797" s="13" t="s">
        <v>514</v>
      </c>
      <c r="C797" s="13" t="s">
        <v>1074</v>
      </c>
      <c r="D797" s="13" t="s">
        <v>6052</v>
      </c>
      <c r="E797" s="34">
        <v>100</v>
      </c>
      <c r="F797" s="13"/>
      <c r="G797" s="13" t="s">
        <v>1074</v>
      </c>
    </row>
    <row r="798" spans="1:7">
      <c r="A798" s="23">
        <v>2020</v>
      </c>
      <c r="B798" s="13" t="s">
        <v>514</v>
      </c>
      <c r="C798" s="13" t="s">
        <v>1074</v>
      </c>
      <c r="D798" s="13" t="s">
        <v>6155</v>
      </c>
      <c r="E798" s="34">
        <v>100</v>
      </c>
      <c r="F798" s="13"/>
      <c r="G798" s="13" t="s">
        <v>1074</v>
      </c>
    </row>
    <row r="799" spans="1:7">
      <c r="A799" s="23">
        <v>2020</v>
      </c>
      <c r="B799" s="13" t="s">
        <v>514</v>
      </c>
      <c r="C799" s="13" t="s">
        <v>1074</v>
      </c>
      <c r="D799" s="13" t="s">
        <v>6372</v>
      </c>
      <c r="E799" s="34">
        <v>100</v>
      </c>
      <c r="F799" s="13"/>
      <c r="G799" s="13" t="s">
        <v>1074</v>
      </c>
    </row>
    <row r="800" spans="1:7">
      <c r="A800" s="23">
        <v>2020</v>
      </c>
      <c r="B800" s="13" t="s">
        <v>514</v>
      </c>
      <c r="C800" s="13" t="s">
        <v>1074</v>
      </c>
      <c r="D800" s="13" t="s">
        <v>6304</v>
      </c>
      <c r="E800" s="34">
        <v>100</v>
      </c>
      <c r="F800" s="13"/>
      <c r="G800" s="13" t="s">
        <v>1074</v>
      </c>
    </row>
    <row r="801" spans="1:7">
      <c r="A801" s="23">
        <v>2020</v>
      </c>
      <c r="B801" s="13" t="s">
        <v>514</v>
      </c>
      <c r="C801" s="13" t="s">
        <v>1074</v>
      </c>
      <c r="D801" s="13" t="s">
        <v>6498</v>
      </c>
      <c r="E801" s="34">
        <v>100</v>
      </c>
      <c r="F801" s="13"/>
      <c r="G801" s="13" t="s">
        <v>1074</v>
      </c>
    </row>
    <row r="802" spans="1:7">
      <c r="A802" s="23">
        <v>2020</v>
      </c>
      <c r="B802" s="13" t="s">
        <v>514</v>
      </c>
      <c r="C802" s="13" t="s">
        <v>1074</v>
      </c>
      <c r="D802" s="13" t="s">
        <v>6497</v>
      </c>
      <c r="E802" s="34">
        <v>100</v>
      </c>
      <c r="F802" s="13"/>
      <c r="G802" s="13" t="s">
        <v>1074</v>
      </c>
    </row>
    <row r="803" spans="1:7">
      <c r="A803" s="23">
        <v>2020</v>
      </c>
      <c r="B803" s="13" t="s">
        <v>514</v>
      </c>
      <c r="C803" s="13" t="s">
        <v>1074</v>
      </c>
      <c r="D803" s="13" t="s">
        <v>6243</v>
      </c>
      <c r="E803" s="34">
        <v>100</v>
      </c>
      <c r="F803" s="13"/>
      <c r="G803" s="13" t="s">
        <v>1074</v>
      </c>
    </row>
    <row r="804" spans="1:7">
      <c r="A804" s="23">
        <v>2020</v>
      </c>
      <c r="B804" s="13" t="s">
        <v>514</v>
      </c>
      <c r="C804" s="13" t="s">
        <v>1074</v>
      </c>
      <c r="D804" s="13" t="s">
        <v>5981</v>
      </c>
      <c r="E804" s="34">
        <v>100</v>
      </c>
      <c r="F804" s="13"/>
      <c r="G804" s="13" t="s">
        <v>1074</v>
      </c>
    </row>
    <row r="805" spans="1:7">
      <c r="A805" s="23">
        <v>2020</v>
      </c>
      <c r="B805" s="13" t="s">
        <v>514</v>
      </c>
      <c r="C805" s="13" t="s">
        <v>1074</v>
      </c>
      <c r="D805" s="13" t="s">
        <v>6305</v>
      </c>
      <c r="E805" s="34">
        <v>100</v>
      </c>
      <c r="F805" s="13"/>
      <c r="G805" s="13" t="s">
        <v>1074</v>
      </c>
    </row>
    <row r="806" spans="1:7">
      <c r="A806" s="23">
        <v>2020</v>
      </c>
      <c r="B806" s="13" t="s">
        <v>514</v>
      </c>
      <c r="C806" s="13" t="s">
        <v>1074</v>
      </c>
      <c r="D806" s="13" t="s">
        <v>6136</v>
      </c>
      <c r="E806" s="34">
        <v>100</v>
      </c>
      <c r="F806" s="13"/>
      <c r="G806" s="13" t="s">
        <v>1074</v>
      </c>
    </row>
    <row r="807" spans="1:7">
      <c r="A807" s="23">
        <v>2020</v>
      </c>
      <c r="B807" s="13" t="s">
        <v>514</v>
      </c>
      <c r="C807" s="13" t="s">
        <v>5226</v>
      </c>
      <c r="D807" s="13" t="s">
        <v>6530</v>
      </c>
      <c r="E807" s="34">
        <v>1</v>
      </c>
      <c r="F807" s="13"/>
      <c r="G807" s="13" t="s">
        <v>5226</v>
      </c>
    </row>
    <row r="808" spans="1:7">
      <c r="A808" s="23">
        <v>2020</v>
      </c>
      <c r="B808" s="13" t="s">
        <v>514</v>
      </c>
      <c r="C808" s="13" t="s">
        <v>5226</v>
      </c>
      <c r="D808" s="13" t="s">
        <v>6054</v>
      </c>
      <c r="E808" s="34">
        <v>1</v>
      </c>
      <c r="F808" s="13"/>
      <c r="G808" s="13" t="s">
        <v>5226</v>
      </c>
    </row>
    <row r="809" spans="1:7">
      <c r="A809" s="23">
        <v>2020</v>
      </c>
      <c r="B809" s="13" t="s">
        <v>514</v>
      </c>
      <c r="C809" s="13" t="s">
        <v>5226</v>
      </c>
      <c r="D809" s="13" t="s">
        <v>5930</v>
      </c>
      <c r="E809" s="34">
        <v>1</v>
      </c>
      <c r="F809" s="13"/>
      <c r="G809" s="13" t="s">
        <v>5226</v>
      </c>
    </row>
    <row r="810" spans="1:7">
      <c r="A810" s="23">
        <v>2020</v>
      </c>
      <c r="B810" s="13" t="s">
        <v>514</v>
      </c>
      <c r="C810" s="13" t="s">
        <v>5226</v>
      </c>
      <c r="D810" s="13" t="s">
        <v>8060</v>
      </c>
      <c r="E810" s="34">
        <v>1</v>
      </c>
      <c r="F810" s="13"/>
      <c r="G810" s="13" t="s">
        <v>5226</v>
      </c>
    </row>
    <row r="811" spans="1:7">
      <c r="A811" s="23">
        <v>2020</v>
      </c>
      <c r="B811" s="13" t="s">
        <v>514</v>
      </c>
      <c r="C811" s="13" t="s">
        <v>5226</v>
      </c>
      <c r="D811" s="13" t="s">
        <v>6394</v>
      </c>
      <c r="E811" s="34">
        <v>1</v>
      </c>
      <c r="F811" s="13"/>
      <c r="G811" s="13" t="s">
        <v>5226</v>
      </c>
    </row>
    <row r="812" spans="1:7">
      <c r="A812" s="23">
        <v>2020</v>
      </c>
      <c r="B812" s="13" t="s">
        <v>514</v>
      </c>
      <c r="C812" s="13" t="s">
        <v>5226</v>
      </c>
      <c r="D812" s="13" t="s">
        <v>6349</v>
      </c>
      <c r="E812" s="34">
        <v>1</v>
      </c>
      <c r="F812" s="13"/>
      <c r="G812" s="13" t="s">
        <v>5226</v>
      </c>
    </row>
    <row r="813" spans="1:7">
      <c r="A813" s="23">
        <v>2020</v>
      </c>
      <c r="B813" s="13" t="s">
        <v>514</v>
      </c>
      <c r="C813" s="13" t="s">
        <v>5226</v>
      </c>
      <c r="D813" s="13" t="s">
        <v>6147</v>
      </c>
      <c r="E813" s="34">
        <v>1</v>
      </c>
      <c r="F813" s="13"/>
      <c r="G813" s="13" t="s">
        <v>5226</v>
      </c>
    </row>
    <row r="814" spans="1:7">
      <c r="A814" s="23">
        <v>2020</v>
      </c>
      <c r="B814" s="13" t="s">
        <v>514</v>
      </c>
      <c r="C814" s="13" t="s">
        <v>5226</v>
      </c>
      <c r="D814" s="13" t="s">
        <v>5227</v>
      </c>
      <c r="E814" s="34">
        <v>1</v>
      </c>
      <c r="F814" s="13"/>
      <c r="G814" s="13" t="s">
        <v>5226</v>
      </c>
    </row>
    <row r="815" spans="1:7">
      <c r="A815" s="23">
        <v>2020</v>
      </c>
      <c r="B815" s="13" t="s">
        <v>514</v>
      </c>
      <c r="C815" s="13" t="s">
        <v>5226</v>
      </c>
      <c r="D815" s="13" t="s">
        <v>5983</v>
      </c>
      <c r="E815" s="34">
        <v>1</v>
      </c>
      <c r="F815" s="13"/>
      <c r="G815" s="13" t="s">
        <v>5226</v>
      </c>
    </row>
    <row r="816" spans="1:7">
      <c r="A816" s="23">
        <v>2020</v>
      </c>
      <c r="B816" s="13" t="s">
        <v>514</v>
      </c>
      <c r="C816" s="13" t="s">
        <v>5226</v>
      </c>
      <c r="D816" s="13" t="s">
        <v>8061</v>
      </c>
      <c r="E816" s="34">
        <v>1</v>
      </c>
      <c r="F816" s="13"/>
      <c r="G816" s="13" t="s">
        <v>5226</v>
      </c>
    </row>
    <row r="817" spans="1:7">
      <c r="A817" s="23">
        <v>2020</v>
      </c>
      <c r="B817" s="13" t="s">
        <v>514</v>
      </c>
      <c r="C817" s="13" t="s">
        <v>5226</v>
      </c>
      <c r="D817" s="13" t="s">
        <v>8062</v>
      </c>
      <c r="E817" s="34">
        <v>1</v>
      </c>
      <c r="F817" s="13"/>
      <c r="G817" s="13" t="s">
        <v>5226</v>
      </c>
    </row>
    <row r="818" spans="1:7">
      <c r="A818" s="23">
        <v>2020</v>
      </c>
      <c r="B818" s="13" t="s">
        <v>514</v>
      </c>
      <c r="C818" s="13" t="s">
        <v>1056</v>
      </c>
      <c r="D818" s="13" t="s">
        <v>6496</v>
      </c>
      <c r="E818" s="34">
        <v>100</v>
      </c>
      <c r="F818" s="13"/>
      <c r="G818" s="13" t="s">
        <v>1056</v>
      </c>
    </row>
    <row r="819" spans="1:7">
      <c r="A819" s="23">
        <v>2020</v>
      </c>
      <c r="B819" s="13" t="s">
        <v>514</v>
      </c>
      <c r="C819" s="13" t="s">
        <v>1056</v>
      </c>
      <c r="D819" s="13" t="s">
        <v>5980</v>
      </c>
      <c r="E819" s="34">
        <v>100</v>
      </c>
      <c r="F819" s="13"/>
      <c r="G819" s="13" t="s">
        <v>1056</v>
      </c>
    </row>
    <row r="820" spans="1:7">
      <c r="A820" s="23">
        <v>2020</v>
      </c>
      <c r="B820" s="13" t="s">
        <v>514</v>
      </c>
      <c r="C820" s="13" t="s">
        <v>1056</v>
      </c>
      <c r="D820" s="13" t="s">
        <v>6347</v>
      </c>
      <c r="E820" s="34">
        <v>100</v>
      </c>
      <c r="F820" s="13"/>
      <c r="G820" s="13" t="s">
        <v>1056</v>
      </c>
    </row>
    <row r="821" spans="1:7">
      <c r="A821" s="23">
        <v>2020</v>
      </c>
      <c r="B821" s="13" t="s">
        <v>514</v>
      </c>
      <c r="C821" s="13" t="s">
        <v>1056</v>
      </c>
      <c r="D821" s="13" t="s">
        <v>6113</v>
      </c>
      <c r="E821" s="34">
        <v>100</v>
      </c>
      <c r="F821" s="13"/>
      <c r="G821" s="13" t="s">
        <v>1056</v>
      </c>
    </row>
    <row r="822" spans="1:7">
      <c r="A822" s="23">
        <v>2020</v>
      </c>
      <c r="B822" s="13" t="s">
        <v>514</v>
      </c>
      <c r="C822" s="13" t="s">
        <v>1056</v>
      </c>
      <c r="D822" s="13" t="s">
        <v>6533</v>
      </c>
      <c r="E822" s="34">
        <v>100</v>
      </c>
      <c r="F822" s="13"/>
      <c r="G822" s="13" t="s">
        <v>1056</v>
      </c>
    </row>
    <row r="823" spans="1:7">
      <c r="A823" s="23">
        <v>2020</v>
      </c>
      <c r="B823" s="13" t="s">
        <v>514</v>
      </c>
      <c r="C823" s="13" t="s">
        <v>1056</v>
      </c>
      <c r="D823" s="13" t="s">
        <v>6372</v>
      </c>
      <c r="E823" s="34">
        <v>100</v>
      </c>
      <c r="F823" s="13"/>
      <c r="G823" s="13" t="s">
        <v>1056</v>
      </c>
    </row>
    <row r="824" spans="1:7">
      <c r="A824" s="23">
        <v>2020</v>
      </c>
      <c r="B824" s="13" t="s">
        <v>514</v>
      </c>
      <c r="C824" s="13" t="s">
        <v>1056</v>
      </c>
      <c r="D824" s="13" t="s">
        <v>6400</v>
      </c>
      <c r="E824" s="34">
        <v>100</v>
      </c>
      <c r="F824" s="13"/>
      <c r="G824" s="13" t="s">
        <v>1056</v>
      </c>
    </row>
    <row r="825" spans="1:7">
      <c r="A825" s="23">
        <v>2020</v>
      </c>
      <c r="B825" s="13" t="s">
        <v>514</v>
      </c>
      <c r="C825" s="13" t="s">
        <v>1056</v>
      </c>
      <c r="D825" s="13" t="s">
        <v>6393</v>
      </c>
      <c r="E825" s="34">
        <v>100</v>
      </c>
      <c r="F825" s="13"/>
      <c r="G825" s="13" t="s">
        <v>1056</v>
      </c>
    </row>
    <row r="826" spans="1:7">
      <c r="A826" s="23">
        <v>2020</v>
      </c>
      <c r="B826" s="13" t="s">
        <v>514</v>
      </c>
      <c r="C826" s="13" t="s">
        <v>1056</v>
      </c>
      <c r="D826" s="13" t="s">
        <v>5220</v>
      </c>
      <c r="E826" s="34">
        <v>100</v>
      </c>
      <c r="F826" s="13"/>
      <c r="G826" s="13" t="s">
        <v>1056</v>
      </c>
    </row>
    <row r="827" spans="1:7">
      <c r="A827" s="23">
        <v>2020</v>
      </c>
      <c r="B827" s="13" t="s">
        <v>514</v>
      </c>
      <c r="C827" s="13" t="s">
        <v>1056</v>
      </c>
      <c r="D827" s="13" t="s">
        <v>6517</v>
      </c>
      <c r="E827" s="34">
        <v>100</v>
      </c>
      <c r="F827" s="13"/>
      <c r="G827" s="13" t="s">
        <v>1056</v>
      </c>
    </row>
    <row r="828" spans="1:7">
      <c r="A828" s="23">
        <v>2020</v>
      </c>
      <c r="B828" s="13" t="s">
        <v>514</v>
      </c>
      <c r="C828" s="13" t="s">
        <v>1056</v>
      </c>
      <c r="D828" s="13" t="s">
        <v>6246</v>
      </c>
      <c r="E828" s="34">
        <v>100</v>
      </c>
      <c r="F828" s="13"/>
      <c r="G828" s="13" t="s">
        <v>1056</v>
      </c>
    </row>
    <row r="829" spans="1:7">
      <c r="A829" s="23">
        <v>2020</v>
      </c>
      <c r="B829" s="13" t="s">
        <v>514</v>
      </c>
      <c r="C829" s="13" t="s">
        <v>1056</v>
      </c>
      <c r="D829" s="13" t="s">
        <v>6247</v>
      </c>
      <c r="E829" s="34">
        <v>100</v>
      </c>
      <c r="F829" s="13"/>
      <c r="G829" s="13" t="s">
        <v>1056</v>
      </c>
    </row>
    <row r="830" spans="1:7">
      <c r="A830" s="23">
        <v>2020</v>
      </c>
      <c r="B830" s="13" t="s">
        <v>514</v>
      </c>
      <c r="C830" s="13" t="s">
        <v>1056</v>
      </c>
      <c r="D830" s="13" t="s">
        <v>5222</v>
      </c>
      <c r="E830" s="34">
        <v>100</v>
      </c>
      <c r="F830" s="13"/>
      <c r="G830" s="13" t="s">
        <v>1056</v>
      </c>
    </row>
    <row r="831" spans="1:7">
      <c r="A831" s="23">
        <v>2020</v>
      </c>
      <c r="B831" s="13" t="s">
        <v>514</v>
      </c>
      <c r="C831" s="13" t="s">
        <v>1056</v>
      </c>
      <c r="D831" s="13" t="s">
        <v>6053</v>
      </c>
      <c r="E831" s="34">
        <v>100</v>
      </c>
      <c r="F831" s="13"/>
      <c r="G831" s="13" t="s">
        <v>1056</v>
      </c>
    </row>
    <row r="832" spans="1:7">
      <c r="A832" s="23">
        <v>2020</v>
      </c>
      <c r="B832" s="13" t="s">
        <v>514</v>
      </c>
      <c r="C832" s="13" t="s">
        <v>1056</v>
      </c>
      <c r="D832" s="13" t="s">
        <v>6306</v>
      </c>
      <c r="E832" s="34">
        <v>100</v>
      </c>
      <c r="F832" s="13"/>
      <c r="G832" s="13" t="s">
        <v>1056</v>
      </c>
    </row>
    <row r="833" spans="1:7">
      <c r="A833" s="23">
        <v>2020</v>
      </c>
      <c r="B833" s="13" t="s">
        <v>514</v>
      </c>
      <c r="C833" s="13" t="s">
        <v>1056</v>
      </c>
      <c r="D833" s="13" t="s">
        <v>6245</v>
      </c>
      <c r="E833" s="34">
        <v>100</v>
      </c>
      <c r="F833" s="13"/>
      <c r="G833" s="13" t="s">
        <v>1056</v>
      </c>
    </row>
    <row r="834" spans="1:7">
      <c r="A834" s="23">
        <v>2020</v>
      </c>
      <c r="B834" s="13" t="s">
        <v>514</v>
      </c>
      <c r="C834" s="13" t="s">
        <v>1056</v>
      </c>
      <c r="D834" s="13" t="s">
        <v>6500</v>
      </c>
      <c r="E834" s="34">
        <v>100</v>
      </c>
      <c r="F834" s="13"/>
      <c r="G834" s="13" t="s">
        <v>1056</v>
      </c>
    </row>
    <row r="835" spans="1:7">
      <c r="A835" s="23">
        <v>2020</v>
      </c>
      <c r="B835" s="13" t="s">
        <v>514</v>
      </c>
      <c r="C835" s="13" t="s">
        <v>1056</v>
      </c>
      <c r="D835" s="13" t="s">
        <v>6129</v>
      </c>
      <c r="E835" s="34">
        <v>100</v>
      </c>
      <c r="F835" s="13"/>
      <c r="G835" s="13" t="s">
        <v>1056</v>
      </c>
    </row>
    <row r="836" spans="1:7">
      <c r="A836" s="23">
        <v>2020</v>
      </c>
      <c r="B836" s="13" t="s">
        <v>514</v>
      </c>
      <c r="C836" s="13" t="s">
        <v>1056</v>
      </c>
      <c r="D836" s="13" t="s">
        <v>6135</v>
      </c>
      <c r="E836" s="34">
        <v>100</v>
      </c>
      <c r="F836" s="13"/>
      <c r="G836" s="13" t="s">
        <v>1056</v>
      </c>
    </row>
    <row r="837" spans="1:7">
      <c r="A837" s="23">
        <v>2020</v>
      </c>
      <c r="B837" s="13" t="s">
        <v>514</v>
      </c>
      <c r="C837" s="13" t="s">
        <v>1056</v>
      </c>
      <c r="D837" s="13" t="s">
        <v>6244</v>
      </c>
      <c r="E837" s="34">
        <v>100</v>
      </c>
      <c r="F837" s="13"/>
      <c r="G837" s="13" t="s">
        <v>1056</v>
      </c>
    </row>
    <row r="838" spans="1:7">
      <c r="A838" s="23">
        <v>2020</v>
      </c>
      <c r="B838" s="13" t="s">
        <v>514</v>
      </c>
      <c r="C838" s="13" t="s">
        <v>1056</v>
      </c>
      <c r="D838" s="13" t="s">
        <v>6532</v>
      </c>
      <c r="E838" s="34">
        <v>100</v>
      </c>
      <c r="F838" s="13"/>
      <c r="G838" s="13" t="s">
        <v>1056</v>
      </c>
    </row>
    <row r="839" spans="1:7">
      <c r="A839" s="23">
        <v>2020</v>
      </c>
      <c r="B839" s="13" t="s">
        <v>514</v>
      </c>
      <c r="C839" s="13" t="s">
        <v>1056</v>
      </c>
      <c r="D839" s="13" t="s">
        <v>6348</v>
      </c>
      <c r="E839" s="34">
        <v>100</v>
      </c>
      <c r="F839" s="13"/>
      <c r="G839" s="13" t="s">
        <v>1056</v>
      </c>
    </row>
    <row r="840" spans="1:7">
      <c r="A840" s="23">
        <v>2020</v>
      </c>
      <c r="B840" s="13" t="s">
        <v>514</v>
      </c>
      <c r="C840" s="13" t="s">
        <v>1056</v>
      </c>
      <c r="D840" s="13" t="s">
        <v>6146</v>
      </c>
      <c r="E840" s="34">
        <v>100</v>
      </c>
      <c r="F840" s="13"/>
      <c r="G840" s="13" t="s">
        <v>1056</v>
      </c>
    </row>
    <row r="841" spans="1:7">
      <c r="A841" s="23">
        <v>2020</v>
      </c>
      <c r="B841" s="13" t="s">
        <v>514</v>
      </c>
      <c r="C841" s="13" t="s">
        <v>1056</v>
      </c>
      <c r="D841" s="13" t="s">
        <v>6114</v>
      </c>
      <c r="E841" s="34">
        <v>100</v>
      </c>
      <c r="F841" s="13"/>
      <c r="G841" s="13" t="s">
        <v>1056</v>
      </c>
    </row>
    <row r="842" spans="1:7">
      <c r="A842" s="23">
        <v>2020</v>
      </c>
      <c r="B842" s="13" t="s">
        <v>514</v>
      </c>
      <c r="C842" s="13" t="s">
        <v>1056</v>
      </c>
      <c r="D842" s="13" t="s">
        <v>6115</v>
      </c>
      <c r="E842" s="34">
        <v>100</v>
      </c>
      <c r="F842" s="13"/>
      <c r="G842" s="13" t="s">
        <v>1056</v>
      </c>
    </row>
    <row r="843" spans="1:7">
      <c r="A843" s="23">
        <v>2020</v>
      </c>
      <c r="B843" s="13" t="s">
        <v>514</v>
      </c>
      <c r="C843" s="13" t="s">
        <v>1056</v>
      </c>
      <c r="D843" s="13" t="s">
        <v>6130</v>
      </c>
      <c r="E843" s="34">
        <v>100</v>
      </c>
      <c r="F843" s="13"/>
      <c r="G843" s="13" t="s">
        <v>1056</v>
      </c>
    </row>
    <row r="844" spans="1:7">
      <c r="A844" s="23">
        <v>2020</v>
      </c>
      <c r="B844" s="13" t="s">
        <v>514</v>
      </c>
      <c r="C844" s="13" t="s">
        <v>1056</v>
      </c>
      <c r="D844" s="13" t="s">
        <v>6392</v>
      </c>
      <c r="E844" s="34">
        <v>100</v>
      </c>
      <c r="F844" s="13"/>
      <c r="G844" s="13" t="s">
        <v>1056</v>
      </c>
    </row>
    <row r="845" spans="1:7">
      <c r="A845" s="23">
        <v>2020</v>
      </c>
      <c r="B845" s="13" t="s">
        <v>514</v>
      </c>
      <c r="C845" s="13" t="s">
        <v>1056</v>
      </c>
      <c r="D845" s="13" t="s">
        <v>5221</v>
      </c>
      <c r="E845" s="34">
        <v>100</v>
      </c>
      <c r="F845" s="13"/>
      <c r="G845" s="13" t="s">
        <v>1056</v>
      </c>
    </row>
    <row r="846" spans="1:7">
      <c r="A846" s="23">
        <v>2020</v>
      </c>
      <c r="B846" s="13" t="s">
        <v>514</v>
      </c>
      <c r="C846" s="13" t="s">
        <v>1056</v>
      </c>
      <c r="D846" s="13" t="s">
        <v>5981</v>
      </c>
      <c r="E846" s="34">
        <v>100</v>
      </c>
      <c r="F846" s="13"/>
      <c r="G846" s="13" t="s">
        <v>1056</v>
      </c>
    </row>
    <row r="847" spans="1:7">
      <c r="A847" s="23">
        <v>2020</v>
      </c>
      <c r="B847" s="13" t="s">
        <v>514</v>
      </c>
      <c r="C847" s="13" t="s">
        <v>1056</v>
      </c>
      <c r="D847" s="13" t="s">
        <v>6371</v>
      </c>
      <c r="E847" s="34">
        <v>100</v>
      </c>
      <c r="F847" s="13"/>
      <c r="G847" s="13" t="s">
        <v>1056</v>
      </c>
    </row>
    <row r="848" spans="1:7">
      <c r="A848" s="23">
        <v>2020</v>
      </c>
      <c r="B848" s="13" t="s">
        <v>514</v>
      </c>
      <c r="C848" s="13" t="s">
        <v>1056</v>
      </c>
      <c r="D848" s="13" t="s">
        <v>6131</v>
      </c>
      <c r="E848" s="34">
        <v>100</v>
      </c>
      <c r="F848" s="13"/>
      <c r="G848" s="13" t="s">
        <v>1056</v>
      </c>
    </row>
    <row r="849" spans="1:7">
      <c r="A849" s="23">
        <v>2020</v>
      </c>
      <c r="B849" s="13" t="s">
        <v>514</v>
      </c>
      <c r="C849" s="13" t="s">
        <v>1056</v>
      </c>
      <c r="D849" s="13" t="s">
        <v>5982</v>
      </c>
      <c r="E849" s="34">
        <v>100</v>
      </c>
      <c r="F849" s="13"/>
      <c r="G849" s="13" t="s">
        <v>1056</v>
      </c>
    </row>
    <row r="850" spans="1:7">
      <c r="A850" s="23">
        <v>2020</v>
      </c>
      <c r="B850" s="13" t="s">
        <v>514</v>
      </c>
      <c r="C850" s="13" t="s">
        <v>1056</v>
      </c>
      <c r="D850" s="13" t="s">
        <v>6499</v>
      </c>
      <c r="E850" s="34">
        <v>100</v>
      </c>
      <c r="F850" s="13"/>
      <c r="G850" s="13" t="s">
        <v>1056</v>
      </c>
    </row>
    <row r="851" spans="1:7">
      <c r="A851" s="23">
        <v>2020</v>
      </c>
      <c r="B851" s="13" t="s">
        <v>514</v>
      </c>
      <c r="C851" s="13" t="s">
        <v>1056</v>
      </c>
      <c r="D851" s="13" t="s">
        <v>6501</v>
      </c>
      <c r="E851" s="34">
        <v>100</v>
      </c>
      <c r="F851" s="13"/>
      <c r="G851" s="13" t="s">
        <v>1056</v>
      </c>
    </row>
    <row r="852" spans="1:7">
      <c r="A852" s="23">
        <v>2020</v>
      </c>
      <c r="B852" s="13" t="s">
        <v>514</v>
      </c>
      <c r="C852" s="13" t="s">
        <v>1064</v>
      </c>
      <c r="D852" s="13" t="s">
        <v>5224</v>
      </c>
      <c r="E852" s="34">
        <v>100</v>
      </c>
      <c r="F852" s="13"/>
      <c r="G852" s="13" t="s">
        <v>1064</v>
      </c>
    </row>
    <row r="853" spans="1:7">
      <c r="A853" s="23">
        <v>2020</v>
      </c>
      <c r="B853" s="13" t="s">
        <v>514</v>
      </c>
      <c r="C853" s="13" t="s">
        <v>1064</v>
      </c>
      <c r="D853" s="13" t="s">
        <v>5225</v>
      </c>
      <c r="E853" s="34">
        <v>100</v>
      </c>
      <c r="F853" s="13"/>
      <c r="G853" s="13" t="s">
        <v>1064</v>
      </c>
    </row>
    <row r="854" spans="1:7">
      <c r="A854" s="23">
        <v>2020</v>
      </c>
      <c r="B854" s="13" t="s">
        <v>514</v>
      </c>
      <c r="C854" s="13" t="s">
        <v>1064</v>
      </c>
      <c r="D854" s="13" t="s">
        <v>3661</v>
      </c>
      <c r="E854" s="34">
        <v>100</v>
      </c>
      <c r="F854" s="13"/>
      <c r="G854" s="13" t="s">
        <v>1064</v>
      </c>
    </row>
    <row r="855" spans="1:7">
      <c r="A855" s="23">
        <v>2020</v>
      </c>
      <c r="B855" s="13" t="s">
        <v>514</v>
      </c>
      <c r="C855" s="13" t="s">
        <v>1064</v>
      </c>
      <c r="D855" s="13" t="s">
        <v>5223</v>
      </c>
      <c r="E855" s="34">
        <v>100</v>
      </c>
      <c r="F855" s="13"/>
      <c r="G855" s="13" t="s">
        <v>1064</v>
      </c>
    </row>
    <row r="856" spans="1:7">
      <c r="A856" s="23">
        <v>2020</v>
      </c>
      <c r="B856" s="13" t="s">
        <v>514</v>
      </c>
      <c r="C856" s="13" t="s">
        <v>1064</v>
      </c>
      <c r="D856" s="13" t="s">
        <v>8058</v>
      </c>
      <c r="E856" s="34">
        <v>100</v>
      </c>
      <c r="F856" s="13"/>
      <c r="G856" s="13" t="s">
        <v>1064</v>
      </c>
    </row>
    <row r="857" spans="1:7">
      <c r="A857" s="23">
        <v>2020</v>
      </c>
      <c r="B857" s="13" t="s">
        <v>514</v>
      </c>
      <c r="C857" s="13" t="s">
        <v>1064</v>
      </c>
      <c r="D857" s="13" t="s">
        <v>8059</v>
      </c>
      <c r="E857" s="34">
        <v>100</v>
      </c>
      <c r="F857" s="13"/>
      <c r="G857" s="13" t="s">
        <v>1064</v>
      </c>
    </row>
    <row r="858" spans="1:7">
      <c r="A858" s="23">
        <v>2020</v>
      </c>
      <c r="B858" s="13" t="s">
        <v>514</v>
      </c>
      <c r="C858" s="13" t="s">
        <v>1064</v>
      </c>
      <c r="D858" s="13" t="s">
        <v>589</v>
      </c>
      <c r="E858" s="34">
        <v>100</v>
      </c>
      <c r="F858" s="13"/>
      <c r="G858" s="13" t="s">
        <v>1064</v>
      </c>
    </row>
    <row r="859" spans="1:7">
      <c r="A859" s="23">
        <v>2021</v>
      </c>
      <c r="B859" s="13" t="s">
        <v>1886</v>
      </c>
      <c r="C859" s="13" t="s">
        <v>4590</v>
      </c>
      <c r="D859" s="13" t="s">
        <v>8578</v>
      </c>
      <c r="E859" s="34">
        <v>200</v>
      </c>
      <c r="F859" s="13" t="s">
        <v>167</v>
      </c>
      <c r="G859" s="13" t="s">
        <v>4611</v>
      </c>
    </row>
    <row r="860" spans="1:7">
      <c r="A860" s="23">
        <v>2021</v>
      </c>
      <c r="B860" s="13" t="s">
        <v>1886</v>
      </c>
      <c r="C860" s="13" t="s">
        <v>4590</v>
      </c>
      <c r="D860" s="13" t="s">
        <v>8562</v>
      </c>
      <c r="E860" s="34">
        <v>300</v>
      </c>
      <c r="F860" s="13" t="s">
        <v>41</v>
      </c>
      <c r="G860" s="13" t="s">
        <v>4611</v>
      </c>
    </row>
    <row r="861" spans="1:7">
      <c r="A861" s="23">
        <v>2021</v>
      </c>
      <c r="B861" s="13" t="s">
        <v>1886</v>
      </c>
      <c r="C861" s="13" t="s">
        <v>4590</v>
      </c>
      <c r="D861" s="13" t="s">
        <v>8566</v>
      </c>
      <c r="E861" s="34">
        <v>300</v>
      </c>
      <c r="F861" s="13" t="s">
        <v>70</v>
      </c>
      <c r="G861" s="13" t="s">
        <v>4611</v>
      </c>
    </row>
    <row r="862" spans="1:7">
      <c r="A862" s="23">
        <v>2021</v>
      </c>
      <c r="B862" s="13" t="s">
        <v>1886</v>
      </c>
      <c r="C862" s="13" t="s">
        <v>4590</v>
      </c>
      <c r="D862" s="13" t="s">
        <v>8567</v>
      </c>
      <c r="E862" s="34">
        <v>400</v>
      </c>
      <c r="F862" s="13" t="s">
        <v>70</v>
      </c>
      <c r="G862" s="13" t="s">
        <v>4611</v>
      </c>
    </row>
    <row r="863" spans="1:7">
      <c r="A863" s="23">
        <v>2021</v>
      </c>
      <c r="B863" s="13" t="s">
        <v>1886</v>
      </c>
      <c r="C863" s="13" t="s">
        <v>4590</v>
      </c>
      <c r="D863" s="13" t="s">
        <v>8564</v>
      </c>
      <c r="E863" s="34">
        <v>300</v>
      </c>
      <c r="F863" s="13" t="s">
        <v>60</v>
      </c>
      <c r="G863" s="13" t="s">
        <v>4611</v>
      </c>
    </row>
    <row r="864" spans="1:7">
      <c r="A864" s="23">
        <v>2021</v>
      </c>
      <c r="B864" s="13" t="s">
        <v>1886</v>
      </c>
      <c r="C864" s="13" t="s">
        <v>4590</v>
      </c>
      <c r="D864" s="13" t="s">
        <v>8541</v>
      </c>
      <c r="E864" s="34">
        <v>300</v>
      </c>
      <c r="F864" s="13" t="s">
        <v>4601</v>
      </c>
      <c r="G864" s="13" t="s">
        <v>4611</v>
      </c>
    </row>
    <row r="865" spans="1:7">
      <c r="A865" s="23">
        <v>2021</v>
      </c>
      <c r="B865" s="13" t="s">
        <v>1886</v>
      </c>
      <c r="C865" s="13" t="s">
        <v>4590</v>
      </c>
      <c r="D865" s="13" t="s">
        <v>8579</v>
      </c>
      <c r="E865" s="34">
        <v>200</v>
      </c>
      <c r="F865" s="13" t="s">
        <v>167</v>
      </c>
      <c r="G865" s="13" t="s">
        <v>4611</v>
      </c>
    </row>
    <row r="866" spans="1:7">
      <c r="A866" s="23">
        <v>2021</v>
      </c>
      <c r="B866" s="13" t="s">
        <v>1886</v>
      </c>
      <c r="C866" s="13" t="s">
        <v>4590</v>
      </c>
      <c r="D866" s="13" t="s">
        <v>8580</v>
      </c>
      <c r="E866" s="34">
        <v>200</v>
      </c>
      <c r="F866" s="13" t="s">
        <v>167</v>
      </c>
      <c r="G866" s="13" t="s">
        <v>4611</v>
      </c>
    </row>
    <row r="867" spans="1:7">
      <c r="A867" s="23">
        <v>2021</v>
      </c>
      <c r="B867" s="13" t="s">
        <v>1886</v>
      </c>
      <c r="C867" s="13" t="s">
        <v>4590</v>
      </c>
      <c r="D867" s="13" t="s">
        <v>8549</v>
      </c>
      <c r="E867" s="34">
        <v>300</v>
      </c>
      <c r="F867" s="13" t="s">
        <v>4601</v>
      </c>
      <c r="G867" s="13" t="s">
        <v>4611</v>
      </c>
    </row>
    <row r="868" spans="1:7">
      <c r="A868" s="23">
        <v>2021</v>
      </c>
      <c r="B868" s="13" t="s">
        <v>1886</v>
      </c>
      <c r="C868" s="13" t="s">
        <v>4590</v>
      </c>
      <c r="D868" s="13" t="s">
        <v>8591</v>
      </c>
      <c r="E868" s="34">
        <v>100</v>
      </c>
      <c r="F868" s="13" t="s">
        <v>1513</v>
      </c>
      <c r="G868" s="13" t="s">
        <v>4611</v>
      </c>
    </row>
    <row r="869" spans="1:7">
      <c r="A869" s="23">
        <v>2021</v>
      </c>
      <c r="B869" s="13" t="s">
        <v>1886</v>
      </c>
      <c r="C869" s="13" t="s">
        <v>4590</v>
      </c>
      <c r="D869" s="13" t="s">
        <v>8571</v>
      </c>
      <c r="E869" s="34">
        <v>400</v>
      </c>
      <c r="F869" s="13" t="s">
        <v>76</v>
      </c>
      <c r="G869" s="13" t="s">
        <v>4611</v>
      </c>
    </row>
    <row r="870" spans="1:7">
      <c r="A870" s="23">
        <v>2021</v>
      </c>
      <c r="B870" s="13" t="s">
        <v>1886</v>
      </c>
      <c r="C870" s="13" t="s">
        <v>4590</v>
      </c>
      <c r="D870" s="13" t="s">
        <v>8561</v>
      </c>
      <c r="E870" s="34"/>
      <c r="F870" s="13" t="s">
        <v>23</v>
      </c>
      <c r="G870" s="13" t="s">
        <v>4611</v>
      </c>
    </row>
    <row r="871" spans="1:7">
      <c r="A871" s="23">
        <v>2021</v>
      </c>
      <c r="B871" s="13" t="s">
        <v>1886</v>
      </c>
      <c r="C871" s="13" t="s">
        <v>4590</v>
      </c>
      <c r="D871" s="13" t="s">
        <v>8574</v>
      </c>
      <c r="E871" s="34">
        <v>300</v>
      </c>
      <c r="F871" s="13" t="s">
        <v>86</v>
      </c>
      <c r="G871" s="13" t="s">
        <v>4611</v>
      </c>
    </row>
    <row r="872" spans="1:7">
      <c r="A872" s="23">
        <v>2021</v>
      </c>
      <c r="B872" s="13" t="s">
        <v>1886</v>
      </c>
      <c r="C872" s="13" t="s">
        <v>4590</v>
      </c>
      <c r="D872" s="13" t="s">
        <v>8584</v>
      </c>
      <c r="E872" s="34">
        <v>100</v>
      </c>
      <c r="F872" s="13" t="s">
        <v>1511</v>
      </c>
      <c r="G872" s="13" t="s">
        <v>4611</v>
      </c>
    </row>
    <row r="873" spans="1:7">
      <c r="A873" s="23">
        <v>2021</v>
      </c>
      <c r="B873" s="13" t="s">
        <v>1886</v>
      </c>
      <c r="C873" s="13" t="s">
        <v>4590</v>
      </c>
      <c r="D873" s="13" t="s">
        <v>8542</v>
      </c>
      <c r="E873" s="34">
        <v>500</v>
      </c>
      <c r="F873" s="13" t="s">
        <v>4601</v>
      </c>
      <c r="G873" s="13" t="s">
        <v>4611</v>
      </c>
    </row>
    <row r="874" spans="1:7">
      <c r="A874" s="23">
        <v>2021</v>
      </c>
      <c r="B874" s="13" t="s">
        <v>1886</v>
      </c>
      <c r="C874" s="13" t="s">
        <v>4590</v>
      </c>
      <c r="D874" s="13" t="s">
        <v>8568</v>
      </c>
      <c r="E874" s="34">
        <v>300</v>
      </c>
      <c r="F874" s="13" t="s">
        <v>70</v>
      </c>
      <c r="G874" s="13" t="s">
        <v>4611</v>
      </c>
    </row>
    <row r="875" spans="1:7">
      <c r="A875" s="23">
        <v>2021</v>
      </c>
      <c r="B875" s="13" t="s">
        <v>1886</v>
      </c>
      <c r="C875" s="13" t="s">
        <v>4590</v>
      </c>
      <c r="D875" s="13" t="s">
        <v>8577</v>
      </c>
      <c r="E875" s="34">
        <v>300</v>
      </c>
      <c r="F875" s="13" t="s">
        <v>164</v>
      </c>
      <c r="G875" s="13" t="s">
        <v>4611</v>
      </c>
    </row>
    <row r="876" spans="1:7">
      <c r="A876" s="23">
        <v>2021</v>
      </c>
      <c r="B876" s="13" t="s">
        <v>1886</v>
      </c>
      <c r="C876" s="13" t="s">
        <v>4590</v>
      </c>
      <c r="D876" s="13" t="s">
        <v>8581</v>
      </c>
      <c r="E876" s="34">
        <v>200</v>
      </c>
      <c r="F876" s="13" t="s">
        <v>167</v>
      </c>
      <c r="G876" s="13" t="s">
        <v>4611</v>
      </c>
    </row>
    <row r="877" spans="1:7">
      <c r="A877" s="23">
        <v>2021</v>
      </c>
      <c r="B877" s="13" t="s">
        <v>1886</v>
      </c>
      <c r="C877" s="13" t="s">
        <v>4590</v>
      </c>
      <c r="D877" s="13" t="s">
        <v>8538</v>
      </c>
      <c r="E877" s="34">
        <v>400</v>
      </c>
      <c r="F877" s="13" t="s">
        <v>70</v>
      </c>
      <c r="G877" s="13" t="s">
        <v>4611</v>
      </c>
    </row>
    <row r="878" spans="1:7">
      <c r="A878" s="23">
        <v>2021</v>
      </c>
      <c r="B878" s="13" t="s">
        <v>1886</v>
      </c>
      <c r="C878" s="13" t="s">
        <v>4590</v>
      </c>
      <c r="D878" s="13" t="s">
        <v>8552</v>
      </c>
      <c r="E878" s="34">
        <v>500</v>
      </c>
      <c r="F878" s="13" t="s">
        <v>4601</v>
      </c>
      <c r="G878" s="13" t="s">
        <v>4611</v>
      </c>
    </row>
    <row r="879" spans="1:7">
      <c r="A879" s="23">
        <v>2021</v>
      </c>
      <c r="B879" s="13" t="s">
        <v>1886</v>
      </c>
      <c r="C879" s="13" t="s">
        <v>4590</v>
      </c>
      <c r="D879" s="13" t="s">
        <v>8575</v>
      </c>
      <c r="E879" s="34"/>
      <c r="F879" s="13" t="s">
        <v>86</v>
      </c>
      <c r="G879" s="13" t="s">
        <v>4611</v>
      </c>
    </row>
    <row r="880" spans="1:7">
      <c r="A880" s="23">
        <v>2021</v>
      </c>
      <c r="B880" s="13" t="s">
        <v>1886</v>
      </c>
      <c r="C880" s="13" t="s">
        <v>4590</v>
      </c>
      <c r="D880" s="13" t="s">
        <v>8592</v>
      </c>
      <c r="E880" s="34">
        <v>300</v>
      </c>
      <c r="F880" s="13" t="s">
        <v>1513</v>
      </c>
      <c r="G880" s="13" t="s">
        <v>4611</v>
      </c>
    </row>
    <row r="881" spans="1:7">
      <c r="A881" s="23">
        <v>2021</v>
      </c>
      <c r="B881" s="13" t="s">
        <v>1886</v>
      </c>
      <c r="C881" s="13" t="s">
        <v>4590</v>
      </c>
      <c r="D881" s="13" t="s">
        <v>8555</v>
      </c>
      <c r="E881" s="34">
        <v>300</v>
      </c>
      <c r="F881" s="13" t="s">
        <v>8598</v>
      </c>
      <c r="G881" s="13" t="s">
        <v>4611</v>
      </c>
    </row>
    <row r="882" spans="1:7">
      <c r="A882" s="23">
        <v>2021</v>
      </c>
      <c r="B882" s="13" t="s">
        <v>1886</v>
      </c>
      <c r="C882" s="13" t="s">
        <v>4590</v>
      </c>
      <c r="D882" s="13" t="s">
        <v>8558</v>
      </c>
      <c r="E882" s="34">
        <v>300</v>
      </c>
      <c r="F882" s="13" t="s">
        <v>14</v>
      </c>
      <c r="G882" s="13" t="s">
        <v>4611</v>
      </c>
    </row>
    <row r="883" spans="1:7">
      <c r="A883" s="23">
        <v>2021</v>
      </c>
      <c r="B883" s="13" t="s">
        <v>1886</v>
      </c>
      <c r="C883" s="13" t="s">
        <v>4590</v>
      </c>
      <c r="D883" s="13" t="s">
        <v>8585</v>
      </c>
      <c r="E883" s="34">
        <v>300</v>
      </c>
      <c r="F883" s="13" t="s">
        <v>1511</v>
      </c>
      <c r="G883" s="13" t="s">
        <v>4611</v>
      </c>
    </row>
    <row r="884" spans="1:7">
      <c r="A884" s="23">
        <v>2021</v>
      </c>
      <c r="B884" s="13" t="s">
        <v>1886</v>
      </c>
      <c r="C884" s="13" t="s">
        <v>4590</v>
      </c>
      <c r="D884" s="13" t="s">
        <v>8559</v>
      </c>
      <c r="E884" s="34"/>
      <c r="F884" s="13" t="s">
        <v>14</v>
      </c>
      <c r="G884" s="13" t="s">
        <v>4613</v>
      </c>
    </row>
    <row r="885" spans="1:7">
      <c r="A885" s="23">
        <v>2021</v>
      </c>
      <c r="B885" s="13" t="s">
        <v>1886</v>
      </c>
      <c r="C885" s="13" t="s">
        <v>4590</v>
      </c>
      <c r="D885" s="13" t="s">
        <v>8563</v>
      </c>
      <c r="E885" s="34">
        <v>300</v>
      </c>
      <c r="F885" s="13" t="s">
        <v>41</v>
      </c>
      <c r="G885" s="13" t="s">
        <v>4611</v>
      </c>
    </row>
    <row r="886" spans="1:7">
      <c r="A886" s="23">
        <v>2021</v>
      </c>
      <c r="B886" s="13" t="s">
        <v>1886</v>
      </c>
      <c r="C886" s="13" t="s">
        <v>4590</v>
      </c>
      <c r="D886" s="13" t="s">
        <v>8570</v>
      </c>
      <c r="E886" s="34">
        <v>300</v>
      </c>
      <c r="F886" s="13" t="s">
        <v>70</v>
      </c>
      <c r="G886" s="13" t="s">
        <v>4611</v>
      </c>
    </row>
    <row r="887" spans="1:7">
      <c r="A887" s="23">
        <v>2021</v>
      </c>
      <c r="B887" s="13" t="s">
        <v>1886</v>
      </c>
      <c r="C887" s="13" t="s">
        <v>4590</v>
      </c>
      <c r="D887" s="13" t="s">
        <v>8560</v>
      </c>
      <c r="E887" s="34">
        <v>300</v>
      </c>
      <c r="F887" s="13" t="s">
        <v>14</v>
      </c>
      <c r="G887" s="13" t="s">
        <v>4611</v>
      </c>
    </row>
    <row r="888" spans="1:7">
      <c r="A888" s="23">
        <v>2021</v>
      </c>
      <c r="B888" s="13" t="s">
        <v>1886</v>
      </c>
      <c r="C888" s="13" t="s">
        <v>4590</v>
      </c>
      <c r="D888" s="13" t="s">
        <v>8586</v>
      </c>
      <c r="E888" s="34">
        <v>50</v>
      </c>
      <c r="F888" s="13" t="s">
        <v>1511</v>
      </c>
      <c r="G888" s="13" t="s">
        <v>4611</v>
      </c>
    </row>
    <row r="889" spans="1:7">
      <c r="A889" s="23">
        <v>2021</v>
      </c>
      <c r="B889" s="13" t="s">
        <v>1886</v>
      </c>
      <c r="C889" s="13" t="s">
        <v>4590</v>
      </c>
      <c r="D889" s="13" t="s">
        <v>8554</v>
      </c>
      <c r="E889" s="34">
        <v>300</v>
      </c>
      <c r="F889" s="13" t="s">
        <v>23</v>
      </c>
      <c r="G889" s="13" t="s">
        <v>4611</v>
      </c>
    </row>
    <row r="890" spans="1:7">
      <c r="A890" s="23">
        <v>2021</v>
      </c>
      <c r="B890" s="13" t="s">
        <v>1886</v>
      </c>
      <c r="C890" s="13" t="s">
        <v>4590</v>
      </c>
      <c r="D890" s="13" t="s">
        <v>8572</v>
      </c>
      <c r="E890" s="34">
        <v>300</v>
      </c>
      <c r="F890" s="13" t="s">
        <v>76</v>
      </c>
      <c r="G890" s="13" t="s">
        <v>4611</v>
      </c>
    </row>
    <row r="891" spans="1:7">
      <c r="A891" s="23">
        <v>2021</v>
      </c>
      <c r="B891" s="13" t="s">
        <v>1886</v>
      </c>
      <c r="C891" s="13" t="s">
        <v>4590</v>
      </c>
      <c r="D891" s="13" t="s">
        <v>8557</v>
      </c>
      <c r="E891" s="34">
        <v>300</v>
      </c>
      <c r="F891" s="13" t="s">
        <v>8599</v>
      </c>
      <c r="G891" s="13" t="s">
        <v>4611</v>
      </c>
    </row>
    <row r="892" spans="1:7">
      <c r="A892" s="23">
        <v>2021</v>
      </c>
      <c r="B892" s="13" t="s">
        <v>1886</v>
      </c>
      <c r="C892" s="13" t="s">
        <v>4590</v>
      </c>
      <c r="D892" s="13" t="s">
        <v>8543</v>
      </c>
      <c r="E892" s="34">
        <v>300</v>
      </c>
      <c r="F892" s="13" t="s">
        <v>4601</v>
      </c>
      <c r="G892" s="13" t="s">
        <v>4613</v>
      </c>
    </row>
    <row r="893" spans="1:7">
      <c r="A893" s="23">
        <v>2021</v>
      </c>
      <c r="B893" s="13" t="s">
        <v>1886</v>
      </c>
      <c r="C893" s="13" t="s">
        <v>4590</v>
      </c>
      <c r="D893" s="13" t="s">
        <v>8582</v>
      </c>
      <c r="E893" s="34">
        <v>500</v>
      </c>
      <c r="F893" s="13" t="s">
        <v>14</v>
      </c>
      <c r="G893" s="13" t="s">
        <v>4611</v>
      </c>
    </row>
    <row r="894" spans="1:7">
      <c r="A894" s="23">
        <v>2021</v>
      </c>
      <c r="B894" s="13" t="s">
        <v>1886</v>
      </c>
      <c r="C894" s="13" t="s">
        <v>4590</v>
      </c>
      <c r="D894" s="13" t="s">
        <v>8588</v>
      </c>
      <c r="E894" s="34"/>
      <c r="F894" s="13" t="s">
        <v>5883</v>
      </c>
      <c r="G894" s="13" t="s">
        <v>4613</v>
      </c>
    </row>
    <row r="895" spans="1:7">
      <c r="A895" s="23">
        <v>2021</v>
      </c>
      <c r="B895" s="13" t="s">
        <v>1886</v>
      </c>
      <c r="C895" s="13" t="s">
        <v>4590</v>
      </c>
      <c r="D895" s="13" t="s">
        <v>8539</v>
      </c>
      <c r="E895" s="34">
        <v>300</v>
      </c>
      <c r="F895" s="13" t="s">
        <v>70</v>
      </c>
      <c r="G895" s="13" t="s">
        <v>4611</v>
      </c>
    </row>
    <row r="896" spans="1:7">
      <c r="A896" s="23">
        <v>2021</v>
      </c>
      <c r="B896" s="13" t="s">
        <v>1886</v>
      </c>
      <c r="C896" s="13" t="s">
        <v>4590</v>
      </c>
      <c r="D896" s="13" t="s">
        <v>8544</v>
      </c>
      <c r="E896" s="34">
        <v>500</v>
      </c>
      <c r="F896" s="13" t="s">
        <v>4601</v>
      </c>
      <c r="G896" s="13" t="s">
        <v>4611</v>
      </c>
    </row>
    <row r="897" spans="1:7">
      <c r="A897" s="23">
        <v>2021</v>
      </c>
      <c r="B897" s="13" t="s">
        <v>1886</v>
      </c>
      <c r="C897" s="13" t="s">
        <v>4590</v>
      </c>
      <c r="D897" s="13" t="s">
        <v>8569</v>
      </c>
      <c r="E897" s="34">
        <v>300</v>
      </c>
      <c r="F897" s="13" t="s">
        <v>70</v>
      </c>
      <c r="G897" s="13" t="s">
        <v>4611</v>
      </c>
    </row>
    <row r="898" spans="1:7">
      <c r="A898" s="23">
        <v>2021</v>
      </c>
      <c r="B898" s="13" t="s">
        <v>1886</v>
      </c>
      <c r="C898" s="13" t="s">
        <v>4590</v>
      </c>
      <c r="D898" s="13" t="s">
        <v>8553</v>
      </c>
      <c r="E898" s="34">
        <v>300</v>
      </c>
      <c r="F898" s="13" t="s">
        <v>4601</v>
      </c>
      <c r="G898" s="13" t="s">
        <v>4611</v>
      </c>
    </row>
    <row r="899" spans="1:7">
      <c r="A899" s="23">
        <v>2021</v>
      </c>
      <c r="B899" s="13" t="s">
        <v>1886</v>
      </c>
      <c r="C899" s="13" t="s">
        <v>4590</v>
      </c>
      <c r="D899" s="13" t="s">
        <v>8590</v>
      </c>
      <c r="E899" s="34"/>
      <c r="F899" s="13" t="s">
        <v>8145</v>
      </c>
      <c r="G899" s="13" t="s">
        <v>4613</v>
      </c>
    </row>
    <row r="900" spans="1:7">
      <c r="A900" s="23">
        <v>2021</v>
      </c>
      <c r="B900" s="13" t="s">
        <v>1886</v>
      </c>
      <c r="C900" s="13" t="s">
        <v>4590</v>
      </c>
      <c r="D900" s="13" t="s">
        <v>8565</v>
      </c>
      <c r="E900" s="34">
        <v>300</v>
      </c>
      <c r="F900" s="13" t="s">
        <v>60</v>
      </c>
      <c r="G900" s="13" t="s">
        <v>4611</v>
      </c>
    </row>
    <row r="901" spans="1:7">
      <c r="A901" s="23">
        <v>2021</v>
      </c>
      <c r="B901" s="13" t="s">
        <v>1886</v>
      </c>
      <c r="C901" s="13" t="s">
        <v>4590</v>
      </c>
      <c r="D901" s="13" t="s">
        <v>8583</v>
      </c>
      <c r="E901" s="34">
        <v>300</v>
      </c>
      <c r="F901" s="13" t="s">
        <v>539</v>
      </c>
      <c r="G901" s="13" t="s">
        <v>4611</v>
      </c>
    </row>
    <row r="902" spans="1:7">
      <c r="A902" s="23">
        <v>2021</v>
      </c>
      <c r="B902" s="13" t="s">
        <v>1886</v>
      </c>
      <c r="C902" s="13" t="s">
        <v>4590</v>
      </c>
      <c r="D902" s="13" t="s">
        <v>8556</v>
      </c>
      <c r="E902" s="34">
        <v>300</v>
      </c>
      <c r="F902" s="13" t="s">
        <v>8598</v>
      </c>
      <c r="G902" s="13" t="s">
        <v>4611</v>
      </c>
    </row>
    <row r="903" spans="1:7">
      <c r="A903" s="23">
        <v>2021</v>
      </c>
      <c r="B903" s="13" t="s">
        <v>1886</v>
      </c>
      <c r="C903" s="13" t="s">
        <v>4590</v>
      </c>
      <c r="D903" s="13" t="s">
        <v>8545</v>
      </c>
      <c r="E903" s="34">
        <v>300</v>
      </c>
      <c r="F903" s="13" t="s">
        <v>4601</v>
      </c>
      <c r="G903" s="13" t="s">
        <v>4611</v>
      </c>
    </row>
    <row r="904" spans="1:7">
      <c r="A904" s="23">
        <v>2021</v>
      </c>
      <c r="B904" s="13" t="s">
        <v>1886</v>
      </c>
      <c r="C904" s="13" t="s">
        <v>4590</v>
      </c>
      <c r="D904" s="13" t="s">
        <v>8550</v>
      </c>
      <c r="E904" s="34">
        <v>500</v>
      </c>
      <c r="F904" s="13" t="s">
        <v>4601</v>
      </c>
      <c r="G904" s="13" t="s">
        <v>4611</v>
      </c>
    </row>
    <row r="905" spans="1:7">
      <c r="A905" s="23">
        <v>2021</v>
      </c>
      <c r="B905" s="13" t="s">
        <v>1886</v>
      </c>
      <c r="C905" s="13" t="s">
        <v>4590</v>
      </c>
      <c r="D905" s="13" t="s">
        <v>8551</v>
      </c>
      <c r="E905" s="34">
        <v>500</v>
      </c>
      <c r="F905" s="13" t="s">
        <v>4601</v>
      </c>
      <c r="G905" s="13" t="s">
        <v>4611</v>
      </c>
    </row>
    <row r="906" spans="1:7">
      <c r="A906" s="23">
        <v>2021</v>
      </c>
      <c r="B906" s="13" t="s">
        <v>1886</v>
      </c>
      <c r="C906" s="13" t="s">
        <v>4590</v>
      </c>
      <c r="D906" s="13" t="s">
        <v>8593</v>
      </c>
      <c r="E906" s="34"/>
      <c r="F906" s="13" t="s">
        <v>1513</v>
      </c>
      <c r="G906" s="13" t="s">
        <v>4612</v>
      </c>
    </row>
    <row r="907" spans="1:7">
      <c r="A907" s="23">
        <v>2021</v>
      </c>
      <c r="B907" s="13" t="s">
        <v>1886</v>
      </c>
      <c r="C907" s="13" t="s">
        <v>4590</v>
      </c>
      <c r="D907" s="13" t="s">
        <v>8594</v>
      </c>
      <c r="E907" s="34"/>
      <c r="F907" s="13" t="s">
        <v>1513</v>
      </c>
      <c r="G907" s="13" t="s">
        <v>4612</v>
      </c>
    </row>
    <row r="908" spans="1:7">
      <c r="A908" s="23">
        <v>2021</v>
      </c>
      <c r="B908" s="13" t="s">
        <v>1886</v>
      </c>
      <c r="C908" s="13" t="s">
        <v>4590</v>
      </c>
      <c r="D908" s="13" t="s">
        <v>8595</v>
      </c>
      <c r="E908" s="34"/>
      <c r="F908" s="13" t="s">
        <v>1513</v>
      </c>
      <c r="G908" s="13" t="s">
        <v>4612</v>
      </c>
    </row>
    <row r="909" spans="1:7">
      <c r="A909" s="23">
        <v>2021</v>
      </c>
      <c r="B909" s="13" t="s">
        <v>1886</v>
      </c>
      <c r="C909" s="13" t="s">
        <v>4590</v>
      </c>
      <c r="D909" s="13" t="s">
        <v>8596</v>
      </c>
      <c r="E909" s="34"/>
      <c r="F909" s="13" t="s">
        <v>1513</v>
      </c>
      <c r="G909" s="13" t="s">
        <v>4612</v>
      </c>
    </row>
    <row r="910" spans="1:7">
      <c r="A910" s="23">
        <v>2021</v>
      </c>
      <c r="B910" s="13" t="s">
        <v>1886</v>
      </c>
      <c r="C910" s="13" t="s">
        <v>4590</v>
      </c>
      <c r="D910" s="13" t="s">
        <v>8587</v>
      </c>
      <c r="E910" s="34"/>
      <c r="F910" s="13" t="s">
        <v>1511</v>
      </c>
      <c r="G910" s="13" t="s">
        <v>4611</v>
      </c>
    </row>
    <row r="911" spans="1:7">
      <c r="A911" s="23">
        <v>2021</v>
      </c>
      <c r="B911" s="13" t="s">
        <v>1886</v>
      </c>
      <c r="C911" s="13" t="s">
        <v>4590</v>
      </c>
      <c r="D911" s="13" t="s">
        <v>8546</v>
      </c>
      <c r="E911" s="34">
        <v>300</v>
      </c>
      <c r="F911" s="13" t="s">
        <v>4601</v>
      </c>
      <c r="G911" s="13" t="s">
        <v>4611</v>
      </c>
    </row>
    <row r="912" spans="1:7">
      <c r="A912" s="23">
        <v>2021</v>
      </c>
      <c r="B912" s="13" t="s">
        <v>1886</v>
      </c>
      <c r="C912" s="13" t="s">
        <v>4590</v>
      </c>
      <c r="D912" s="13" t="s">
        <v>8547</v>
      </c>
      <c r="E912" s="34">
        <v>300</v>
      </c>
      <c r="F912" s="13" t="s">
        <v>4601</v>
      </c>
      <c r="G912" s="13" t="s">
        <v>4611</v>
      </c>
    </row>
    <row r="913" spans="1:7">
      <c r="A913" s="23">
        <v>2021</v>
      </c>
      <c r="B913" s="13" t="s">
        <v>1886</v>
      </c>
      <c r="C913" s="13" t="s">
        <v>4590</v>
      </c>
      <c r="D913" s="13" t="s">
        <v>8576</v>
      </c>
      <c r="E913" s="34">
        <v>100</v>
      </c>
      <c r="F913" s="13" t="s">
        <v>104</v>
      </c>
      <c r="G913" s="13" t="s">
        <v>4611</v>
      </c>
    </row>
    <row r="914" spans="1:7">
      <c r="A914" s="23">
        <v>2021</v>
      </c>
      <c r="B914" s="13" t="s">
        <v>1886</v>
      </c>
      <c r="C914" s="13" t="s">
        <v>4590</v>
      </c>
      <c r="D914" s="13" t="s">
        <v>8540</v>
      </c>
      <c r="E914" s="34">
        <v>300</v>
      </c>
      <c r="F914" s="13" t="s">
        <v>70</v>
      </c>
      <c r="G914" s="13" t="s">
        <v>4611</v>
      </c>
    </row>
    <row r="915" spans="1:7">
      <c r="A915" s="23">
        <v>2021</v>
      </c>
      <c r="B915" s="13" t="s">
        <v>1886</v>
      </c>
      <c r="C915" s="13" t="s">
        <v>4590</v>
      </c>
      <c r="D915" s="13" t="s">
        <v>8573</v>
      </c>
      <c r="E915" s="34">
        <v>300</v>
      </c>
      <c r="F915" s="13" t="s">
        <v>76</v>
      </c>
      <c r="G915" s="13" t="s">
        <v>4611</v>
      </c>
    </row>
    <row r="916" spans="1:7">
      <c r="A916" s="23">
        <v>2021</v>
      </c>
      <c r="B916" s="13" t="s">
        <v>1886</v>
      </c>
      <c r="C916" s="13" t="s">
        <v>4590</v>
      </c>
      <c r="D916" s="13" t="s">
        <v>8548</v>
      </c>
      <c r="E916" s="34">
        <v>300</v>
      </c>
      <c r="F916" s="13" t="s">
        <v>4601</v>
      </c>
      <c r="G916" s="13" t="s">
        <v>4611</v>
      </c>
    </row>
    <row r="917" spans="1:7">
      <c r="A917" s="23">
        <v>2021</v>
      </c>
      <c r="B917" s="13" t="s">
        <v>1886</v>
      </c>
      <c r="C917" s="13" t="s">
        <v>4590</v>
      </c>
      <c r="D917" s="13" t="s">
        <v>8589</v>
      </c>
      <c r="E917" s="34">
        <v>300</v>
      </c>
      <c r="F917" s="13" t="s">
        <v>5883</v>
      </c>
      <c r="G917" s="13" t="s">
        <v>4611</v>
      </c>
    </row>
    <row r="918" spans="1:7">
      <c r="A918" s="23">
        <v>2021</v>
      </c>
      <c r="B918" s="13" t="s">
        <v>1886</v>
      </c>
      <c r="C918" s="13" t="s">
        <v>4591</v>
      </c>
      <c r="D918" s="13" t="s">
        <v>8597</v>
      </c>
      <c r="E918" s="34">
        <v>300</v>
      </c>
      <c r="F918" s="13" t="s">
        <v>8600</v>
      </c>
      <c r="G918" s="13" t="s">
        <v>4611</v>
      </c>
    </row>
    <row r="919" spans="1:7">
      <c r="A919" s="23">
        <v>2021</v>
      </c>
      <c r="B919" s="13" t="s">
        <v>514</v>
      </c>
      <c r="C919" s="13" t="s">
        <v>1074</v>
      </c>
      <c r="D919" s="13" t="s">
        <v>8040</v>
      </c>
      <c r="E919" s="34">
        <v>1</v>
      </c>
      <c r="F919" s="13"/>
      <c r="G919" s="13"/>
    </row>
    <row r="920" spans="1:7">
      <c r="A920" s="23">
        <v>2021</v>
      </c>
      <c r="B920" s="13" t="s">
        <v>514</v>
      </c>
      <c r="C920" s="13" t="s">
        <v>5226</v>
      </c>
      <c r="D920" s="13" t="s">
        <v>8034</v>
      </c>
      <c r="E920" s="34">
        <v>1</v>
      </c>
      <c r="F920" s="13"/>
      <c r="G920" s="13"/>
    </row>
    <row r="921" spans="1:7">
      <c r="A921" s="23">
        <v>2021</v>
      </c>
      <c r="B921" s="13" t="s">
        <v>514</v>
      </c>
      <c r="C921" s="13" t="s">
        <v>5226</v>
      </c>
      <c r="D921" s="13" t="s">
        <v>8032</v>
      </c>
      <c r="E921" s="34">
        <v>1</v>
      </c>
      <c r="F921" s="13"/>
      <c r="G921" s="13"/>
    </row>
    <row r="922" spans="1:7">
      <c r="A922" s="23">
        <v>2021</v>
      </c>
      <c r="B922" s="13" t="s">
        <v>514</v>
      </c>
      <c r="C922" s="13" t="s">
        <v>5226</v>
      </c>
      <c r="D922" s="13" t="s">
        <v>8044</v>
      </c>
      <c r="E922" s="34">
        <v>1</v>
      </c>
      <c r="F922" s="13"/>
      <c r="G922" s="13"/>
    </row>
    <row r="923" spans="1:7">
      <c r="A923" s="23">
        <v>2021</v>
      </c>
      <c r="B923" s="13" t="s">
        <v>514</v>
      </c>
      <c r="C923" s="13" t="s">
        <v>5226</v>
      </c>
      <c r="D923" s="13" t="s">
        <v>8036</v>
      </c>
      <c r="E923" s="34">
        <v>1</v>
      </c>
      <c r="F923" s="13"/>
      <c r="G923" s="13"/>
    </row>
    <row r="924" spans="1:7">
      <c r="A924" s="23">
        <v>2021</v>
      </c>
      <c r="B924" s="13" t="s">
        <v>514</v>
      </c>
      <c r="C924" s="13" t="s">
        <v>5226</v>
      </c>
      <c r="D924" s="13" t="s">
        <v>8048</v>
      </c>
      <c r="E924" s="34">
        <v>1</v>
      </c>
      <c r="F924" s="13"/>
      <c r="G924" s="13"/>
    </row>
    <row r="925" spans="1:7">
      <c r="A925" s="23">
        <v>2021</v>
      </c>
      <c r="B925" s="13" t="s">
        <v>514</v>
      </c>
      <c r="C925" s="13" t="s">
        <v>5226</v>
      </c>
      <c r="D925" s="13" t="s">
        <v>8049</v>
      </c>
      <c r="E925" s="34">
        <v>1</v>
      </c>
      <c r="F925" s="13"/>
      <c r="G925" s="13"/>
    </row>
    <row r="926" spans="1:7">
      <c r="A926" s="23">
        <v>2021</v>
      </c>
      <c r="B926" s="13" t="s">
        <v>514</v>
      </c>
      <c r="C926" s="13" t="s">
        <v>5226</v>
      </c>
      <c r="D926" s="13" t="s">
        <v>8035</v>
      </c>
      <c r="E926" s="34">
        <v>1</v>
      </c>
      <c r="F926" s="13"/>
      <c r="G926" s="13"/>
    </row>
    <row r="927" spans="1:7">
      <c r="A927" s="23">
        <v>2021</v>
      </c>
      <c r="B927" s="13" t="s">
        <v>514</v>
      </c>
      <c r="C927" s="13" t="s">
        <v>5226</v>
      </c>
      <c r="D927" s="13" t="s">
        <v>8033</v>
      </c>
      <c r="E927" s="34">
        <v>1</v>
      </c>
      <c r="F927" s="13"/>
      <c r="G927" s="13"/>
    </row>
    <row r="928" spans="1:7">
      <c r="A928" s="23">
        <v>2021</v>
      </c>
      <c r="B928" s="13" t="s">
        <v>514</v>
      </c>
      <c r="C928" s="13" t="s">
        <v>1056</v>
      </c>
      <c r="D928" s="13" t="s">
        <v>8047</v>
      </c>
      <c r="E928" s="34">
        <v>1</v>
      </c>
      <c r="F928" s="13"/>
      <c r="G928" s="13"/>
    </row>
    <row r="929" spans="1:7">
      <c r="A929" s="23">
        <v>2021</v>
      </c>
      <c r="B929" s="13" t="s">
        <v>514</v>
      </c>
      <c r="C929" s="13" t="s">
        <v>1056</v>
      </c>
      <c r="D929" s="13" t="s">
        <v>8074</v>
      </c>
      <c r="E929" s="34">
        <v>1</v>
      </c>
      <c r="F929" s="13"/>
      <c r="G929" s="13"/>
    </row>
    <row r="930" spans="1:7">
      <c r="A930" s="23">
        <v>2021</v>
      </c>
      <c r="B930" s="13" t="s">
        <v>514</v>
      </c>
      <c r="C930" s="13" t="s">
        <v>1056</v>
      </c>
      <c r="D930" s="13" t="s">
        <v>8005</v>
      </c>
      <c r="E930" s="34">
        <v>1</v>
      </c>
      <c r="F930" s="13"/>
      <c r="G930" s="13"/>
    </row>
    <row r="931" spans="1:7">
      <c r="A931" s="23">
        <v>2021</v>
      </c>
      <c r="B931" s="13" t="s">
        <v>514</v>
      </c>
      <c r="C931" s="13" t="s">
        <v>1056</v>
      </c>
      <c r="D931" s="13" t="s">
        <v>8024</v>
      </c>
      <c r="E931" s="34">
        <v>1</v>
      </c>
      <c r="F931" s="13"/>
      <c r="G931" s="13"/>
    </row>
    <row r="932" spans="1:7">
      <c r="A932" s="23">
        <v>2021</v>
      </c>
      <c r="B932" s="13" t="s">
        <v>514</v>
      </c>
      <c r="C932" s="13" t="s">
        <v>1056</v>
      </c>
      <c r="D932" s="13" t="s">
        <v>8028</v>
      </c>
      <c r="E932" s="34">
        <v>1</v>
      </c>
      <c r="F932" s="13"/>
      <c r="G932" s="13"/>
    </row>
    <row r="933" spans="1:7">
      <c r="A933" s="23">
        <v>2021</v>
      </c>
      <c r="B933" s="13" t="s">
        <v>514</v>
      </c>
      <c r="C933" s="13" t="s">
        <v>1056</v>
      </c>
      <c r="D933" s="13" t="s">
        <v>8039</v>
      </c>
      <c r="E933" s="34">
        <v>1</v>
      </c>
      <c r="F933" s="13"/>
      <c r="G933" s="13"/>
    </row>
    <row r="934" spans="1:7">
      <c r="A934" s="23">
        <v>2021</v>
      </c>
      <c r="B934" s="13" t="s">
        <v>514</v>
      </c>
      <c r="C934" s="13" t="s">
        <v>1056</v>
      </c>
      <c r="D934" s="13" t="s">
        <v>8023</v>
      </c>
      <c r="E934" s="34">
        <v>1</v>
      </c>
      <c r="F934" s="13"/>
      <c r="G934" s="13"/>
    </row>
    <row r="935" spans="1:7">
      <c r="A935" s="23">
        <v>2021</v>
      </c>
      <c r="B935" s="13" t="s">
        <v>514</v>
      </c>
      <c r="C935" s="13" t="s">
        <v>1056</v>
      </c>
      <c r="D935" s="13" t="s">
        <v>8031</v>
      </c>
      <c r="E935" s="34">
        <v>1</v>
      </c>
      <c r="F935" s="13"/>
      <c r="G935" s="13"/>
    </row>
    <row r="936" spans="1:7">
      <c r="A936" s="23">
        <v>2021</v>
      </c>
      <c r="B936" s="13" t="s">
        <v>514</v>
      </c>
      <c r="C936" s="13" t="s">
        <v>1056</v>
      </c>
      <c r="D936" s="13" t="s">
        <v>8029</v>
      </c>
      <c r="E936" s="34">
        <v>1</v>
      </c>
      <c r="F936" s="13"/>
      <c r="G936" s="13"/>
    </row>
    <row r="937" spans="1:7">
      <c r="A937" s="23">
        <v>2021</v>
      </c>
      <c r="B937" s="13" t="s">
        <v>514</v>
      </c>
      <c r="C937" s="13" t="s">
        <v>1056</v>
      </c>
      <c r="D937" s="13" t="s">
        <v>8016</v>
      </c>
      <c r="E937" s="34">
        <v>1</v>
      </c>
      <c r="F937" s="13"/>
      <c r="G937" s="13"/>
    </row>
    <row r="938" spans="1:7">
      <c r="A938" s="23">
        <v>2021</v>
      </c>
      <c r="B938" s="13" t="s">
        <v>514</v>
      </c>
      <c r="C938" s="13" t="s">
        <v>1056</v>
      </c>
      <c r="D938" s="13" t="s">
        <v>8025</v>
      </c>
      <c r="E938" s="34">
        <v>1</v>
      </c>
      <c r="F938" s="13"/>
      <c r="G938" s="13"/>
    </row>
    <row r="939" spans="1:7">
      <c r="A939" s="23">
        <v>2021</v>
      </c>
      <c r="B939" s="13" t="s">
        <v>514</v>
      </c>
      <c r="C939" s="13" t="s">
        <v>1056</v>
      </c>
      <c r="D939" s="13" t="s">
        <v>8007</v>
      </c>
      <c r="E939" s="34">
        <v>1</v>
      </c>
      <c r="F939" s="13"/>
      <c r="G939" s="13"/>
    </row>
    <row r="940" spans="1:7">
      <c r="A940" s="23">
        <v>2021</v>
      </c>
      <c r="B940" s="13" t="s">
        <v>514</v>
      </c>
      <c r="C940" s="13" t="s">
        <v>1056</v>
      </c>
      <c r="D940" s="13" t="s">
        <v>8007</v>
      </c>
      <c r="E940" s="34">
        <v>1</v>
      </c>
      <c r="F940" s="13"/>
      <c r="G940" s="13"/>
    </row>
    <row r="941" spans="1:7">
      <c r="A941" s="23">
        <v>2021</v>
      </c>
      <c r="B941" s="13" t="s">
        <v>514</v>
      </c>
      <c r="C941" s="13" t="s">
        <v>1056</v>
      </c>
      <c r="D941" s="13" t="s">
        <v>8008</v>
      </c>
      <c r="E941" s="34">
        <v>1</v>
      </c>
      <c r="F941" s="13"/>
      <c r="G941" s="13"/>
    </row>
    <row r="942" spans="1:7">
      <c r="A942" s="23">
        <v>2021</v>
      </c>
      <c r="B942" s="13" t="s">
        <v>514</v>
      </c>
      <c r="C942" s="13" t="s">
        <v>1056</v>
      </c>
      <c r="D942" s="13" t="s">
        <v>8026</v>
      </c>
      <c r="E942" s="34">
        <v>1</v>
      </c>
      <c r="F942" s="13"/>
      <c r="G942" s="13"/>
    </row>
    <row r="943" spans="1:7">
      <c r="A943" s="23">
        <v>2021</v>
      </c>
      <c r="B943" s="13" t="s">
        <v>514</v>
      </c>
      <c r="C943" s="13" t="s">
        <v>1056</v>
      </c>
      <c r="D943" s="13" t="s">
        <v>8043</v>
      </c>
      <c r="E943" s="34">
        <v>1</v>
      </c>
      <c r="F943" s="13"/>
      <c r="G943" s="13"/>
    </row>
    <row r="944" spans="1:7">
      <c r="A944" s="23">
        <v>2021</v>
      </c>
      <c r="B944" s="13" t="s">
        <v>514</v>
      </c>
      <c r="C944" s="13" t="s">
        <v>1056</v>
      </c>
      <c r="D944" s="13" t="s">
        <v>8020</v>
      </c>
      <c r="E944" s="34">
        <v>1</v>
      </c>
      <c r="F944" s="13"/>
      <c r="G944" s="13"/>
    </row>
    <row r="945" spans="1:7">
      <c r="A945" s="23">
        <v>2021</v>
      </c>
      <c r="B945" s="13" t="s">
        <v>514</v>
      </c>
      <c r="C945" s="13" t="s">
        <v>1056</v>
      </c>
      <c r="D945" s="13" t="s">
        <v>8022</v>
      </c>
      <c r="E945" s="34">
        <v>1</v>
      </c>
      <c r="F945" s="13"/>
      <c r="G945" s="13"/>
    </row>
    <row r="946" spans="1:7">
      <c r="A946" s="23">
        <v>2021</v>
      </c>
      <c r="B946" s="13" t="s">
        <v>514</v>
      </c>
      <c r="C946" s="13" t="s">
        <v>1056</v>
      </c>
      <c r="D946" s="13" t="s">
        <v>8017</v>
      </c>
      <c r="E946" s="34">
        <v>1</v>
      </c>
      <c r="F946" s="13"/>
      <c r="G946" s="13"/>
    </row>
    <row r="947" spans="1:7">
      <c r="A947" s="23">
        <v>2021</v>
      </c>
      <c r="B947" s="13" t="s">
        <v>514</v>
      </c>
      <c r="C947" s="13" t="s">
        <v>1056</v>
      </c>
      <c r="D947" s="13" t="s">
        <v>8041</v>
      </c>
      <c r="E947" s="34">
        <v>1</v>
      </c>
      <c r="F947" s="13"/>
      <c r="G947" s="13"/>
    </row>
    <row r="948" spans="1:7">
      <c r="A948" s="23">
        <v>2021</v>
      </c>
      <c r="B948" s="13" t="s">
        <v>514</v>
      </c>
      <c r="C948" s="13" t="s">
        <v>1056</v>
      </c>
      <c r="D948" s="13" t="s">
        <v>8021</v>
      </c>
      <c r="E948" s="34">
        <v>1</v>
      </c>
      <c r="F948" s="13"/>
      <c r="G948" s="13"/>
    </row>
    <row r="949" spans="1:7">
      <c r="A949" s="23">
        <v>2021</v>
      </c>
      <c r="B949" s="13" t="s">
        <v>514</v>
      </c>
      <c r="C949" s="13" t="s">
        <v>1056</v>
      </c>
      <c r="D949" s="13" t="s">
        <v>8030</v>
      </c>
      <c r="E949" s="34">
        <v>1</v>
      </c>
      <c r="F949" s="13"/>
      <c r="G949" s="13"/>
    </row>
    <row r="950" spans="1:7">
      <c r="A950" s="23">
        <v>2021</v>
      </c>
      <c r="B950" s="13" t="s">
        <v>514</v>
      </c>
      <c r="C950" s="13" t="s">
        <v>1056</v>
      </c>
      <c r="D950" s="13" t="s">
        <v>8037</v>
      </c>
      <c r="E950" s="34">
        <v>1</v>
      </c>
      <c r="F950" s="13"/>
      <c r="G950" s="13"/>
    </row>
    <row r="951" spans="1:7">
      <c r="A951" s="23">
        <v>2021</v>
      </c>
      <c r="B951" s="13" t="s">
        <v>514</v>
      </c>
      <c r="C951" s="13" t="s">
        <v>1056</v>
      </c>
      <c r="D951" s="13" t="s">
        <v>8038</v>
      </c>
      <c r="E951" s="34">
        <v>1</v>
      </c>
      <c r="F951" s="13"/>
      <c r="G951" s="13"/>
    </row>
    <row r="952" spans="1:7">
      <c r="A952" s="23">
        <v>2021</v>
      </c>
      <c r="B952" s="13" t="s">
        <v>514</v>
      </c>
      <c r="C952" s="13" t="s">
        <v>1056</v>
      </c>
      <c r="D952" s="13" t="s">
        <v>8013</v>
      </c>
      <c r="E952" s="34">
        <v>1</v>
      </c>
      <c r="F952" s="13"/>
      <c r="G952" s="13"/>
    </row>
    <row r="953" spans="1:7">
      <c r="A953" s="23">
        <v>2021</v>
      </c>
      <c r="B953" s="13" t="s">
        <v>514</v>
      </c>
      <c r="C953" s="13" t="s">
        <v>1056</v>
      </c>
      <c r="D953" s="13" t="s">
        <v>8011</v>
      </c>
      <c r="E953" s="34">
        <v>1</v>
      </c>
      <c r="F953" s="13"/>
      <c r="G953" s="13"/>
    </row>
    <row r="954" spans="1:7">
      <c r="A954" s="23">
        <v>2021</v>
      </c>
      <c r="B954" s="13" t="s">
        <v>514</v>
      </c>
      <c r="C954" s="13" t="s">
        <v>1056</v>
      </c>
      <c r="D954" s="13" t="s">
        <v>8018</v>
      </c>
      <c r="E954" s="34">
        <v>1</v>
      </c>
      <c r="F954" s="13"/>
      <c r="G954" s="13"/>
    </row>
    <row r="955" spans="1:7">
      <c r="A955" s="23">
        <v>2021</v>
      </c>
      <c r="B955" s="13" t="s">
        <v>514</v>
      </c>
      <c r="C955" s="13" t="s">
        <v>1056</v>
      </c>
      <c r="D955" s="13" t="s">
        <v>8042</v>
      </c>
      <c r="E955" s="34">
        <v>1</v>
      </c>
      <c r="F955" s="13"/>
      <c r="G955" s="13"/>
    </row>
    <row r="956" spans="1:7">
      <c r="A956" s="23">
        <v>2021</v>
      </c>
      <c r="B956" s="13" t="s">
        <v>514</v>
      </c>
      <c r="C956" s="13" t="s">
        <v>1056</v>
      </c>
      <c r="D956" s="13" t="s">
        <v>8027</v>
      </c>
      <c r="E956" s="34">
        <v>1</v>
      </c>
      <c r="F956" s="13"/>
      <c r="G956" s="13"/>
    </row>
    <row r="957" spans="1:7">
      <c r="A957" s="23">
        <v>2021</v>
      </c>
      <c r="B957" s="13" t="s">
        <v>514</v>
      </c>
      <c r="C957" s="13" t="s">
        <v>1056</v>
      </c>
      <c r="D957" s="13" t="s">
        <v>8009</v>
      </c>
      <c r="E957" s="34">
        <v>1</v>
      </c>
      <c r="F957" s="13"/>
      <c r="G957" s="13"/>
    </row>
    <row r="958" spans="1:7">
      <c r="A958" s="23">
        <v>2021</v>
      </c>
      <c r="B958" s="13" t="s">
        <v>514</v>
      </c>
      <c r="C958" s="13" t="s">
        <v>1056</v>
      </c>
      <c r="D958" s="13" t="s">
        <v>8012</v>
      </c>
      <c r="E958" s="34">
        <v>1</v>
      </c>
      <c r="F958" s="13"/>
      <c r="G958" s="13"/>
    </row>
    <row r="959" spans="1:7">
      <c r="A959" s="23">
        <v>2021</v>
      </c>
      <c r="B959" s="13" t="s">
        <v>514</v>
      </c>
      <c r="C959" s="13" t="s">
        <v>1056</v>
      </c>
      <c r="D959" s="13" t="s">
        <v>8006</v>
      </c>
      <c r="E959" s="34">
        <v>1</v>
      </c>
      <c r="F959" s="13"/>
      <c r="G959" s="13"/>
    </row>
    <row r="960" spans="1:7">
      <c r="A960" s="23">
        <v>2021</v>
      </c>
      <c r="B960" s="13" t="s">
        <v>514</v>
      </c>
      <c r="C960" s="13" t="s">
        <v>1056</v>
      </c>
      <c r="D960" s="13" t="s">
        <v>8015</v>
      </c>
      <c r="E960" s="34">
        <v>1</v>
      </c>
      <c r="F960" s="13"/>
      <c r="G960" s="13"/>
    </row>
    <row r="961" spans="1:7">
      <c r="A961" s="23">
        <v>2021</v>
      </c>
      <c r="B961" s="13" t="s">
        <v>514</v>
      </c>
      <c r="C961" s="13" t="s">
        <v>1056</v>
      </c>
      <c r="D961" s="13" t="s">
        <v>8019</v>
      </c>
      <c r="E961" s="34">
        <v>1</v>
      </c>
      <c r="F961" s="13"/>
      <c r="G961" s="13"/>
    </row>
    <row r="962" spans="1:7">
      <c r="A962" s="23">
        <v>2021</v>
      </c>
      <c r="B962" s="13" t="s">
        <v>514</v>
      </c>
      <c r="C962" s="13" t="s">
        <v>1056</v>
      </c>
      <c r="D962" s="13" t="s">
        <v>8014</v>
      </c>
      <c r="E962" s="34">
        <v>1</v>
      </c>
      <c r="F962" s="13"/>
      <c r="G962" s="13"/>
    </row>
    <row r="963" spans="1:7">
      <c r="A963" s="23">
        <v>2021</v>
      </c>
      <c r="B963" s="13" t="s">
        <v>514</v>
      </c>
      <c r="C963" s="13" t="s">
        <v>1056</v>
      </c>
      <c r="D963" s="13" t="s">
        <v>8010</v>
      </c>
      <c r="E963" s="34">
        <v>1</v>
      </c>
      <c r="F963" s="13"/>
      <c r="G963" s="13"/>
    </row>
  </sheetData>
  <sheetProtection autoFilter="0" pivotTables="0"/>
  <autoFilter ref="A1:G963" xr:uid="{00000000-0001-0000-5D00-000000000000}"/>
  <sortState xmlns:xlrd2="http://schemas.microsoft.com/office/spreadsheetml/2017/richdata2" ref="A2:G963">
    <sortCondition ref="A2:A963"/>
    <sortCondition descending="1" ref="B2:B963"/>
    <sortCondition ref="C2:C963"/>
    <sortCondition ref="D2:D963"/>
    <sortCondition descending="1" ref="E2:E963"/>
  </sortState>
  <hyperlinks>
    <hyperlink ref="D542" location="_ftn1" display="_ftn1" xr:uid="{00000000-0004-0000-5D00-000000000000}"/>
    <hyperlink ref="D546" location="_ftn2" display="_ftn2" xr:uid="{00000000-0004-0000-5D00-000001000000}"/>
    <hyperlink ref="D519" location="_ftn1" display="_ftn1" xr:uid="{00000000-0004-0000-5D00-000002000000}"/>
    <hyperlink ref="D534" location="_ftn1" display="_ftn1" xr:uid="{00000000-0004-0000-5D00-000003000000}"/>
    <hyperlink ref="D547" location="_ftn2" display="_ftn2" xr:uid="{00000000-0004-0000-5D00-000004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71">
    <tabColor theme="0"/>
  </sheetPr>
  <dimension ref="A1:G408"/>
  <sheetViews>
    <sheetView zoomScale="85" zoomScaleNormal="85" workbookViewId="0">
      <pane ySplit="1" topLeftCell="A386" activePane="bottomLeft" state="frozen"/>
      <selection activeCell="D448" sqref="D448"/>
      <selection pane="bottomLeft" activeCell="B404" sqref="B404"/>
    </sheetView>
  </sheetViews>
  <sheetFormatPr baseColWidth="10" defaultColWidth="11" defaultRowHeight="14.25"/>
  <cols>
    <col min="1" max="1" width="9" style="5" bestFit="1" customWidth="1"/>
    <col min="2" max="2" width="11.625" style="5" bestFit="1" customWidth="1"/>
    <col min="3" max="3" width="66.625" style="5" bestFit="1" customWidth="1"/>
    <col min="4" max="4" width="16.75" style="5" bestFit="1" customWidth="1"/>
    <col min="5" max="5" width="10.125" style="5" bestFit="1" customWidth="1"/>
    <col min="6" max="6" width="23.5" style="5" bestFit="1" customWidth="1"/>
    <col min="7" max="7" width="10.375" style="5" bestFit="1" customWidth="1"/>
    <col min="8" max="16384" width="11" style="5"/>
  </cols>
  <sheetData>
    <row r="1" spans="1:7">
      <c r="A1" s="43" t="s">
        <v>2398</v>
      </c>
      <c r="B1" s="43" t="s">
        <v>199</v>
      </c>
      <c r="C1" s="45" t="s">
        <v>3749</v>
      </c>
      <c r="D1" s="45" t="s">
        <v>3747</v>
      </c>
      <c r="E1" s="45" t="s">
        <v>2370</v>
      </c>
      <c r="F1" s="45" t="s">
        <v>3748</v>
      </c>
      <c r="G1" s="45" t="s">
        <v>2703</v>
      </c>
    </row>
    <row r="2" spans="1:7">
      <c r="A2" s="23">
        <v>2016</v>
      </c>
      <c r="B2" s="13" t="s">
        <v>1886</v>
      </c>
      <c r="C2" s="13" t="s">
        <v>1105</v>
      </c>
      <c r="D2" s="13" t="s">
        <v>1116</v>
      </c>
      <c r="E2" s="13" t="s">
        <v>1104</v>
      </c>
      <c r="F2" s="13" t="s">
        <v>1100</v>
      </c>
      <c r="G2" s="34">
        <v>3357</v>
      </c>
    </row>
    <row r="3" spans="1:7">
      <c r="A3" s="23">
        <v>2016</v>
      </c>
      <c r="B3" s="13" t="s">
        <v>1886</v>
      </c>
      <c r="C3" s="13" t="s">
        <v>1105</v>
      </c>
      <c r="D3" s="13" t="s">
        <v>1116</v>
      </c>
      <c r="E3" s="13" t="s">
        <v>1104</v>
      </c>
      <c r="F3" s="13" t="s">
        <v>1102</v>
      </c>
      <c r="G3" s="34">
        <v>3962</v>
      </c>
    </row>
    <row r="4" spans="1:7">
      <c r="A4" s="23">
        <v>2016</v>
      </c>
      <c r="B4" s="13" t="s">
        <v>1886</v>
      </c>
      <c r="C4" s="13" t="s">
        <v>1105</v>
      </c>
      <c r="D4" s="13" t="s">
        <v>1116</v>
      </c>
      <c r="E4" s="13" t="s">
        <v>1104</v>
      </c>
      <c r="F4" s="13" t="s">
        <v>1098</v>
      </c>
      <c r="G4" s="34">
        <v>355</v>
      </c>
    </row>
    <row r="5" spans="1:7">
      <c r="A5" s="23">
        <v>2016</v>
      </c>
      <c r="B5" s="13" t="s">
        <v>1886</v>
      </c>
      <c r="C5" s="13" t="s">
        <v>1105</v>
      </c>
      <c r="D5" s="13" t="s">
        <v>1116</v>
      </c>
      <c r="E5" s="13" t="s">
        <v>1104</v>
      </c>
      <c r="F5" s="13" t="s">
        <v>1094</v>
      </c>
      <c r="G5" s="34">
        <v>226011</v>
      </c>
    </row>
    <row r="6" spans="1:7">
      <c r="A6" s="23">
        <v>2016</v>
      </c>
      <c r="B6" s="13" t="s">
        <v>1886</v>
      </c>
      <c r="C6" s="13" t="s">
        <v>1105</v>
      </c>
      <c r="D6" s="13" t="s">
        <v>1116</v>
      </c>
      <c r="E6" s="13" t="s">
        <v>1104</v>
      </c>
      <c r="F6" s="13" t="s">
        <v>1099</v>
      </c>
      <c r="G6" s="34">
        <v>378</v>
      </c>
    </row>
    <row r="7" spans="1:7">
      <c r="A7" s="23">
        <v>2016</v>
      </c>
      <c r="B7" s="13" t="s">
        <v>1886</v>
      </c>
      <c r="C7" s="13" t="s">
        <v>1105</v>
      </c>
      <c r="D7" s="13" t="s">
        <v>1116</v>
      </c>
      <c r="E7" s="13" t="s">
        <v>1104</v>
      </c>
      <c r="F7" s="13" t="s">
        <v>1097</v>
      </c>
      <c r="G7" s="34">
        <v>6853</v>
      </c>
    </row>
    <row r="8" spans="1:7">
      <c r="A8" s="23">
        <v>2016</v>
      </c>
      <c r="B8" s="13" t="s">
        <v>1886</v>
      </c>
      <c r="C8" s="13" t="s">
        <v>1105</v>
      </c>
      <c r="D8" s="13" t="s">
        <v>1116</v>
      </c>
      <c r="E8" s="13" t="s">
        <v>1104</v>
      </c>
      <c r="F8" s="13" t="s">
        <v>1095</v>
      </c>
      <c r="G8" s="34">
        <v>5920</v>
      </c>
    </row>
    <row r="9" spans="1:7">
      <c r="A9" s="23">
        <v>2016</v>
      </c>
      <c r="B9" s="13" t="s">
        <v>1886</v>
      </c>
      <c r="C9" s="13" t="s">
        <v>1105</v>
      </c>
      <c r="D9" s="13" t="s">
        <v>1116</v>
      </c>
      <c r="E9" s="13" t="s">
        <v>1104</v>
      </c>
      <c r="F9" s="13" t="s">
        <v>1096</v>
      </c>
      <c r="G9" s="34">
        <v>56268</v>
      </c>
    </row>
    <row r="10" spans="1:7">
      <c r="A10" s="23">
        <v>2016</v>
      </c>
      <c r="B10" s="13" t="s">
        <v>1886</v>
      </c>
      <c r="C10" s="13" t="s">
        <v>1105</v>
      </c>
      <c r="D10" s="13" t="s">
        <v>1116</v>
      </c>
      <c r="E10" s="13" t="s">
        <v>1104</v>
      </c>
      <c r="F10" s="13" t="s">
        <v>1101</v>
      </c>
      <c r="G10" s="34">
        <v>10723</v>
      </c>
    </row>
    <row r="11" spans="1:7">
      <c r="A11" s="23">
        <v>2016</v>
      </c>
      <c r="B11" s="13" t="s">
        <v>1886</v>
      </c>
      <c r="C11" s="13" t="s">
        <v>1105</v>
      </c>
      <c r="D11" s="13" t="s">
        <v>1116</v>
      </c>
      <c r="E11" s="13" t="s">
        <v>1103</v>
      </c>
      <c r="F11" s="13" t="s">
        <v>1100</v>
      </c>
      <c r="G11" s="34">
        <v>7232</v>
      </c>
    </row>
    <row r="12" spans="1:7">
      <c r="A12" s="23">
        <v>2016</v>
      </c>
      <c r="B12" s="13" t="s">
        <v>1886</v>
      </c>
      <c r="C12" s="13" t="s">
        <v>1105</v>
      </c>
      <c r="D12" s="13" t="s">
        <v>1116</v>
      </c>
      <c r="E12" s="13" t="s">
        <v>1103</v>
      </c>
      <c r="F12" s="13" t="s">
        <v>1102</v>
      </c>
      <c r="G12" s="34">
        <v>9497</v>
      </c>
    </row>
    <row r="13" spans="1:7">
      <c r="A13" s="23">
        <v>2016</v>
      </c>
      <c r="B13" s="13" t="s">
        <v>1886</v>
      </c>
      <c r="C13" s="13" t="s">
        <v>1105</v>
      </c>
      <c r="D13" s="13" t="s">
        <v>1116</v>
      </c>
      <c r="E13" s="13" t="s">
        <v>1103</v>
      </c>
      <c r="F13" s="13" t="s">
        <v>1098</v>
      </c>
      <c r="G13" s="34">
        <v>620</v>
      </c>
    </row>
    <row r="14" spans="1:7">
      <c r="A14" s="23">
        <v>2016</v>
      </c>
      <c r="B14" s="13" t="s">
        <v>1886</v>
      </c>
      <c r="C14" s="13" t="s">
        <v>1105</v>
      </c>
      <c r="D14" s="13" t="s">
        <v>1116</v>
      </c>
      <c r="E14" s="13" t="s">
        <v>1103</v>
      </c>
      <c r="F14" s="13" t="s">
        <v>1094</v>
      </c>
      <c r="G14" s="34">
        <v>311917</v>
      </c>
    </row>
    <row r="15" spans="1:7">
      <c r="A15" s="23">
        <v>2016</v>
      </c>
      <c r="B15" s="13" t="s">
        <v>1886</v>
      </c>
      <c r="C15" s="13" t="s">
        <v>1105</v>
      </c>
      <c r="D15" s="13" t="s">
        <v>1116</v>
      </c>
      <c r="E15" s="13" t="s">
        <v>1103</v>
      </c>
      <c r="F15" s="13" t="s">
        <v>1099</v>
      </c>
      <c r="G15" s="34">
        <v>1131</v>
      </c>
    </row>
    <row r="16" spans="1:7">
      <c r="A16" s="23">
        <v>2016</v>
      </c>
      <c r="B16" s="13" t="s">
        <v>1886</v>
      </c>
      <c r="C16" s="13" t="s">
        <v>1105</v>
      </c>
      <c r="D16" s="13" t="s">
        <v>1116</v>
      </c>
      <c r="E16" s="13" t="s">
        <v>1103</v>
      </c>
      <c r="F16" s="13" t="s">
        <v>1097</v>
      </c>
      <c r="G16" s="34">
        <v>29615</v>
      </c>
    </row>
    <row r="17" spans="1:7">
      <c r="A17" s="23">
        <v>2016</v>
      </c>
      <c r="B17" s="13" t="s">
        <v>1886</v>
      </c>
      <c r="C17" s="13" t="s">
        <v>1105</v>
      </c>
      <c r="D17" s="13" t="s">
        <v>1116</v>
      </c>
      <c r="E17" s="13" t="s">
        <v>1103</v>
      </c>
      <c r="F17" s="13" t="s">
        <v>1096</v>
      </c>
      <c r="G17" s="34">
        <v>76712</v>
      </c>
    </row>
    <row r="18" spans="1:7">
      <c r="A18" s="23">
        <v>2016</v>
      </c>
      <c r="B18" s="13" t="s">
        <v>1886</v>
      </c>
      <c r="C18" s="13" t="s">
        <v>1105</v>
      </c>
      <c r="D18" s="13" t="s">
        <v>1116</v>
      </c>
      <c r="E18" s="13" t="s">
        <v>1103</v>
      </c>
      <c r="F18" s="13" t="s">
        <v>1101</v>
      </c>
      <c r="G18" s="34">
        <v>14118</v>
      </c>
    </row>
    <row r="19" spans="1:7">
      <c r="A19" s="23">
        <v>2016</v>
      </c>
      <c r="B19" s="13" t="s">
        <v>1886</v>
      </c>
      <c r="C19" s="13" t="s">
        <v>8601</v>
      </c>
      <c r="D19" s="13" t="s">
        <v>1116</v>
      </c>
      <c r="E19" s="13" t="s">
        <v>1104</v>
      </c>
      <c r="F19" s="13" t="s">
        <v>1100</v>
      </c>
      <c r="G19" s="34">
        <v>155</v>
      </c>
    </row>
    <row r="20" spans="1:7">
      <c r="A20" s="23">
        <v>2016</v>
      </c>
      <c r="B20" s="13" t="s">
        <v>1886</v>
      </c>
      <c r="C20" s="13" t="s">
        <v>8601</v>
      </c>
      <c r="D20" s="13" t="s">
        <v>1116</v>
      </c>
      <c r="E20" s="13" t="s">
        <v>1104</v>
      </c>
      <c r="F20" s="13" t="s">
        <v>1102</v>
      </c>
      <c r="G20" s="34">
        <v>1</v>
      </c>
    </row>
    <row r="21" spans="1:7">
      <c r="A21" s="23">
        <v>2016</v>
      </c>
      <c r="B21" s="13" t="s">
        <v>1886</v>
      </c>
      <c r="C21" s="13" t="s">
        <v>8601</v>
      </c>
      <c r="D21" s="13" t="s">
        <v>1116</v>
      </c>
      <c r="E21" s="13" t="s">
        <v>1104</v>
      </c>
      <c r="F21" s="13" t="s">
        <v>1094</v>
      </c>
      <c r="G21" s="34">
        <v>9306</v>
      </c>
    </row>
    <row r="22" spans="1:7">
      <c r="A22" s="23">
        <v>2016</v>
      </c>
      <c r="B22" s="13" t="s">
        <v>1886</v>
      </c>
      <c r="C22" s="13" t="s">
        <v>8601</v>
      </c>
      <c r="D22" s="13" t="s">
        <v>1116</v>
      </c>
      <c r="E22" s="13" t="s">
        <v>1104</v>
      </c>
      <c r="F22" s="13" t="s">
        <v>1095</v>
      </c>
      <c r="G22" s="34">
        <v>50</v>
      </c>
    </row>
    <row r="23" spans="1:7">
      <c r="A23" s="23">
        <v>2016</v>
      </c>
      <c r="B23" s="13" t="s">
        <v>1886</v>
      </c>
      <c r="C23" s="13" t="s">
        <v>8601</v>
      </c>
      <c r="D23" s="13" t="s">
        <v>1116</v>
      </c>
      <c r="E23" s="13" t="s">
        <v>1104</v>
      </c>
      <c r="F23" s="13" t="s">
        <v>1096</v>
      </c>
      <c r="G23" s="34">
        <v>3</v>
      </c>
    </row>
    <row r="24" spans="1:7">
      <c r="A24" s="23">
        <v>2016</v>
      </c>
      <c r="B24" s="13" t="s">
        <v>1886</v>
      </c>
      <c r="C24" s="13" t="s">
        <v>8601</v>
      </c>
      <c r="D24" s="13" t="s">
        <v>1116</v>
      </c>
      <c r="E24" s="13" t="s">
        <v>1103</v>
      </c>
      <c r="F24" s="13" t="s">
        <v>1100</v>
      </c>
      <c r="G24" s="34">
        <v>192</v>
      </c>
    </row>
    <row r="25" spans="1:7">
      <c r="A25" s="23">
        <v>2016</v>
      </c>
      <c r="B25" s="13" t="s">
        <v>1886</v>
      </c>
      <c r="C25" s="13" t="s">
        <v>8601</v>
      </c>
      <c r="D25" s="13" t="s">
        <v>1116</v>
      </c>
      <c r="E25" s="13" t="s">
        <v>1103</v>
      </c>
      <c r="F25" s="13" t="s">
        <v>1102</v>
      </c>
      <c r="G25" s="34">
        <v>1</v>
      </c>
    </row>
    <row r="26" spans="1:7">
      <c r="A26" s="23">
        <v>2016</v>
      </c>
      <c r="B26" s="13" t="s">
        <v>1886</v>
      </c>
      <c r="C26" s="13" t="s">
        <v>8601</v>
      </c>
      <c r="D26" s="13" t="s">
        <v>1116</v>
      </c>
      <c r="E26" s="13" t="s">
        <v>1103</v>
      </c>
      <c r="F26" s="13" t="s">
        <v>1094</v>
      </c>
      <c r="G26" s="34">
        <v>11587</v>
      </c>
    </row>
    <row r="27" spans="1:7">
      <c r="A27" s="23">
        <v>2016</v>
      </c>
      <c r="B27" s="13" t="s">
        <v>1886</v>
      </c>
      <c r="C27" s="13" t="s">
        <v>8601</v>
      </c>
      <c r="D27" s="13" t="s">
        <v>1116</v>
      </c>
      <c r="E27" s="13" t="s">
        <v>1103</v>
      </c>
      <c r="F27" s="13" t="s">
        <v>1096</v>
      </c>
      <c r="G27" s="34">
        <v>3</v>
      </c>
    </row>
    <row r="28" spans="1:7">
      <c r="A28" s="23">
        <v>2016</v>
      </c>
      <c r="B28" s="13" t="s">
        <v>1886</v>
      </c>
      <c r="C28" s="13" t="s">
        <v>1106</v>
      </c>
      <c r="D28" s="13" t="s">
        <v>1116</v>
      </c>
      <c r="E28" s="13" t="s">
        <v>1104</v>
      </c>
      <c r="F28" s="13" t="s">
        <v>1100</v>
      </c>
      <c r="G28" s="34">
        <v>154</v>
      </c>
    </row>
    <row r="29" spans="1:7">
      <c r="A29" s="23">
        <v>2016</v>
      </c>
      <c r="B29" s="13" t="s">
        <v>1886</v>
      </c>
      <c r="C29" s="13" t="s">
        <v>1106</v>
      </c>
      <c r="D29" s="13" t="s">
        <v>1116</v>
      </c>
      <c r="E29" s="13" t="s">
        <v>1104</v>
      </c>
      <c r="F29" s="13" t="s">
        <v>1094</v>
      </c>
      <c r="G29" s="34">
        <v>69344</v>
      </c>
    </row>
    <row r="30" spans="1:7">
      <c r="A30" s="23">
        <v>2016</v>
      </c>
      <c r="B30" s="13" t="s">
        <v>1886</v>
      </c>
      <c r="C30" s="13" t="s">
        <v>1106</v>
      </c>
      <c r="D30" s="13" t="s">
        <v>1116</v>
      </c>
      <c r="E30" s="13" t="s">
        <v>1104</v>
      </c>
      <c r="F30" s="13" t="s">
        <v>1095</v>
      </c>
      <c r="G30" s="34">
        <v>245</v>
      </c>
    </row>
    <row r="31" spans="1:7">
      <c r="A31" s="23">
        <v>2016</v>
      </c>
      <c r="B31" s="13" t="s">
        <v>1886</v>
      </c>
      <c r="C31" s="13" t="s">
        <v>1106</v>
      </c>
      <c r="D31" s="13" t="s">
        <v>1116</v>
      </c>
      <c r="E31" s="13" t="s">
        <v>1104</v>
      </c>
      <c r="F31" s="13" t="s">
        <v>1096</v>
      </c>
      <c r="G31" s="34">
        <v>580</v>
      </c>
    </row>
    <row r="32" spans="1:7">
      <c r="A32" s="23">
        <v>2016</v>
      </c>
      <c r="B32" s="13" t="s">
        <v>1886</v>
      </c>
      <c r="C32" s="13" t="s">
        <v>1106</v>
      </c>
      <c r="D32" s="13" t="s">
        <v>1116</v>
      </c>
      <c r="E32" s="13" t="s">
        <v>1104</v>
      </c>
      <c r="F32" s="13" t="s">
        <v>1101</v>
      </c>
      <c r="G32" s="34">
        <v>1</v>
      </c>
    </row>
    <row r="33" spans="1:7">
      <c r="A33" s="23">
        <v>2016</v>
      </c>
      <c r="B33" s="13" t="s">
        <v>1886</v>
      </c>
      <c r="C33" s="13" t="s">
        <v>1106</v>
      </c>
      <c r="D33" s="13" t="s">
        <v>1116</v>
      </c>
      <c r="E33" s="13" t="s">
        <v>1103</v>
      </c>
      <c r="F33" s="13" t="s">
        <v>1100</v>
      </c>
      <c r="G33" s="34">
        <v>167</v>
      </c>
    </row>
    <row r="34" spans="1:7">
      <c r="A34" s="23">
        <v>2016</v>
      </c>
      <c r="B34" s="13" t="s">
        <v>1886</v>
      </c>
      <c r="C34" s="13" t="s">
        <v>1106</v>
      </c>
      <c r="D34" s="13" t="s">
        <v>1116</v>
      </c>
      <c r="E34" s="13" t="s">
        <v>1103</v>
      </c>
      <c r="F34" s="13" t="s">
        <v>1094</v>
      </c>
      <c r="G34" s="34">
        <v>91521</v>
      </c>
    </row>
    <row r="35" spans="1:7">
      <c r="A35" s="23">
        <v>2016</v>
      </c>
      <c r="B35" s="13" t="s">
        <v>1886</v>
      </c>
      <c r="C35" s="13" t="s">
        <v>1106</v>
      </c>
      <c r="D35" s="13" t="s">
        <v>1116</v>
      </c>
      <c r="E35" s="13" t="s">
        <v>1103</v>
      </c>
      <c r="F35" s="13" t="s">
        <v>1097</v>
      </c>
      <c r="G35" s="34">
        <v>1</v>
      </c>
    </row>
    <row r="36" spans="1:7">
      <c r="A36" s="23">
        <v>2016</v>
      </c>
      <c r="B36" s="13" t="s">
        <v>1886</v>
      </c>
      <c r="C36" s="13" t="s">
        <v>1106</v>
      </c>
      <c r="D36" s="13" t="s">
        <v>1116</v>
      </c>
      <c r="E36" s="13" t="s">
        <v>1103</v>
      </c>
      <c r="F36" s="13" t="s">
        <v>1096</v>
      </c>
      <c r="G36" s="34">
        <v>583</v>
      </c>
    </row>
    <row r="37" spans="1:7">
      <c r="A37" s="23">
        <v>2016</v>
      </c>
      <c r="B37" s="13" t="s">
        <v>1886</v>
      </c>
      <c r="C37" s="13" t="s">
        <v>1106</v>
      </c>
      <c r="D37" s="13" t="s">
        <v>1116</v>
      </c>
      <c r="E37" s="13" t="s">
        <v>1103</v>
      </c>
      <c r="F37" s="13" t="s">
        <v>1101</v>
      </c>
      <c r="G37" s="34">
        <v>2</v>
      </c>
    </row>
    <row r="38" spans="1:7">
      <c r="A38" s="23">
        <v>2016</v>
      </c>
      <c r="B38" s="13" t="s">
        <v>1886</v>
      </c>
      <c r="C38" s="13" t="s">
        <v>1107</v>
      </c>
      <c r="D38" s="13" t="s">
        <v>1116</v>
      </c>
      <c r="E38" s="13" t="s">
        <v>1104</v>
      </c>
      <c r="F38" s="13" t="s">
        <v>1094</v>
      </c>
      <c r="G38" s="34">
        <v>1917</v>
      </c>
    </row>
    <row r="39" spans="1:7">
      <c r="A39" s="23">
        <v>2016</v>
      </c>
      <c r="B39" s="13" t="s">
        <v>1886</v>
      </c>
      <c r="C39" s="13" t="s">
        <v>1107</v>
      </c>
      <c r="D39" s="13" t="s">
        <v>1116</v>
      </c>
      <c r="E39" s="13" t="s">
        <v>1104</v>
      </c>
      <c r="F39" s="13" t="s">
        <v>1095</v>
      </c>
      <c r="G39" s="34">
        <v>30</v>
      </c>
    </row>
    <row r="40" spans="1:7">
      <c r="A40" s="23">
        <v>2016</v>
      </c>
      <c r="B40" s="13" t="s">
        <v>1886</v>
      </c>
      <c r="C40" s="13" t="s">
        <v>1107</v>
      </c>
      <c r="D40" s="13" t="s">
        <v>1116</v>
      </c>
      <c r="E40" s="13" t="s">
        <v>1104</v>
      </c>
      <c r="F40" s="13" t="s">
        <v>1101</v>
      </c>
      <c r="G40" s="34">
        <v>43</v>
      </c>
    </row>
    <row r="41" spans="1:7">
      <c r="A41" s="23">
        <v>2016</v>
      </c>
      <c r="B41" s="13" t="s">
        <v>1886</v>
      </c>
      <c r="C41" s="13" t="s">
        <v>1107</v>
      </c>
      <c r="D41" s="13" t="s">
        <v>1116</v>
      </c>
      <c r="E41" s="13" t="s">
        <v>1103</v>
      </c>
      <c r="F41" s="13" t="s">
        <v>1094</v>
      </c>
      <c r="G41" s="34">
        <v>2213</v>
      </c>
    </row>
    <row r="42" spans="1:7">
      <c r="A42" s="23">
        <v>2016</v>
      </c>
      <c r="B42" s="13" t="s">
        <v>1886</v>
      </c>
      <c r="C42" s="13" t="s">
        <v>1107</v>
      </c>
      <c r="D42" s="13" t="s">
        <v>1116</v>
      </c>
      <c r="E42" s="13" t="s">
        <v>1103</v>
      </c>
      <c r="F42" s="13" t="s">
        <v>1099</v>
      </c>
      <c r="G42" s="34">
        <v>1</v>
      </c>
    </row>
    <row r="43" spans="1:7">
      <c r="A43" s="23">
        <v>2016</v>
      </c>
      <c r="B43" s="13" t="s">
        <v>1886</v>
      </c>
      <c r="C43" s="13" t="s">
        <v>1107</v>
      </c>
      <c r="D43" s="13" t="s">
        <v>1116</v>
      </c>
      <c r="E43" s="13" t="s">
        <v>1103</v>
      </c>
      <c r="F43" s="13" t="s">
        <v>1101</v>
      </c>
      <c r="G43" s="34">
        <v>65</v>
      </c>
    </row>
    <row r="44" spans="1:7">
      <c r="A44" s="23">
        <v>2016</v>
      </c>
      <c r="B44" s="13" t="s">
        <v>1886</v>
      </c>
      <c r="C44" s="13" t="s">
        <v>1108</v>
      </c>
      <c r="D44" s="13" t="s">
        <v>1116</v>
      </c>
      <c r="E44" s="13" t="s">
        <v>1104</v>
      </c>
      <c r="F44" s="13" t="s">
        <v>1100</v>
      </c>
      <c r="G44" s="34">
        <v>13</v>
      </c>
    </row>
    <row r="45" spans="1:7">
      <c r="A45" s="23">
        <v>2016</v>
      </c>
      <c r="B45" s="13" t="s">
        <v>1886</v>
      </c>
      <c r="C45" s="13" t="s">
        <v>1108</v>
      </c>
      <c r="D45" s="13" t="s">
        <v>1116</v>
      </c>
      <c r="E45" s="13" t="s">
        <v>1104</v>
      </c>
      <c r="F45" s="13" t="s">
        <v>1094</v>
      </c>
      <c r="G45" s="34">
        <v>1520</v>
      </c>
    </row>
    <row r="46" spans="1:7">
      <c r="A46" s="23">
        <v>2016</v>
      </c>
      <c r="B46" s="13" t="s">
        <v>1886</v>
      </c>
      <c r="C46" s="13" t="s">
        <v>1108</v>
      </c>
      <c r="D46" s="13" t="s">
        <v>1116</v>
      </c>
      <c r="E46" s="13" t="s">
        <v>1104</v>
      </c>
      <c r="F46" s="13" t="s">
        <v>1095</v>
      </c>
      <c r="G46" s="34">
        <v>48</v>
      </c>
    </row>
    <row r="47" spans="1:7">
      <c r="A47" s="23">
        <v>2016</v>
      </c>
      <c r="B47" s="13" t="s">
        <v>1886</v>
      </c>
      <c r="C47" s="13" t="s">
        <v>1108</v>
      </c>
      <c r="D47" s="13" t="s">
        <v>1116</v>
      </c>
      <c r="E47" s="13" t="s">
        <v>1104</v>
      </c>
      <c r="F47" s="13" t="s">
        <v>1096</v>
      </c>
      <c r="G47" s="34">
        <v>128</v>
      </c>
    </row>
    <row r="48" spans="1:7">
      <c r="A48" s="23">
        <v>2016</v>
      </c>
      <c r="B48" s="13" t="s">
        <v>1886</v>
      </c>
      <c r="C48" s="13" t="s">
        <v>1108</v>
      </c>
      <c r="D48" s="13" t="s">
        <v>1116</v>
      </c>
      <c r="E48" s="13" t="s">
        <v>1103</v>
      </c>
      <c r="F48" s="13" t="s">
        <v>1100</v>
      </c>
      <c r="G48" s="34">
        <v>20</v>
      </c>
    </row>
    <row r="49" spans="1:7">
      <c r="A49" s="23">
        <v>2016</v>
      </c>
      <c r="B49" s="13" t="s">
        <v>1886</v>
      </c>
      <c r="C49" s="13" t="s">
        <v>1108</v>
      </c>
      <c r="D49" s="13" t="s">
        <v>1116</v>
      </c>
      <c r="E49" s="13" t="s">
        <v>1103</v>
      </c>
      <c r="F49" s="13" t="s">
        <v>1094</v>
      </c>
      <c r="G49" s="34">
        <v>2193</v>
      </c>
    </row>
    <row r="50" spans="1:7">
      <c r="A50" s="23">
        <v>2016</v>
      </c>
      <c r="B50" s="13" t="s">
        <v>1886</v>
      </c>
      <c r="C50" s="13" t="s">
        <v>1108</v>
      </c>
      <c r="D50" s="13" t="s">
        <v>1116</v>
      </c>
      <c r="E50" s="13" t="s">
        <v>1103</v>
      </c>
      <c r="F50" s="13" t="s">
        <v>1096</v>
      </c>
      <c r="G50" s="34">
        <v>139</v>
      </c>
    </row>
    <row r="51" spans="1:7">
      <c r="A51" s="23">
        <v>2016</v>
      </c>
      <c r="B51" s="13" t="s">
        <v>1886</v>
      </c>
      <c r="C51" s="13" t="s">
        <v>1109</v>
      </c>
      <c r="D51" s="13" t="s">
        <v>1116</v>
      </c>
      <c r="E51" s="13" t="s">
        <v>1104</v>
      </c>
      <c r="F51" s="13" t="s">
        <v>1094</v>
      </c>
      <c r="G51" s="34">
        <v>343</v>
      </c>
    </row>
    <row r="52" spans="1:7">
      <c r="A52" s="23">
        <v>2016</v>
      </c>
      <c r="B52" s="13" t="s">
        <v>1886</v>
      </c>
      <c r="C52" s="13" t="s">
        <v>1109</v>
      </c>
      <c r="D52" s="13" t="s">
        <v>1116</v>
      </c>
      <c r="E52" s="13" t="s">
        <v>1103</v>
      </c>
      <c r="F52" s="13" t="s">
        <v>1094</v>
      </c>
      <c r="G52" s="34">
        <v>409</v>
      </c>
    </row>
    <row r="53" spans="1:7">
      <c r="A53" s="23">
        <v>2016</v>
      </c>
      <c r="B53" s="13" t="s">
        <v>1886</v>
      </c>
      <c r="C53" s="13" t="s">
        <v>1110</v>
      </c>
      <c r="D53" s="13" t="s">
        <v>1116</v>
      </c>
      <c r="E53" s="13" t="s">
        <v>1104</v>
      </c>
      <c r="F53" s="13" t="s">
        <v>1100</v>
      </c>
      <c r="G53" s="34">
        <v>1</v>
      </c>
    </row>
    <row r="54" spans="1:7">
      <c r="A54" s="23">
        <v>2016</v>
      </c>
      <c r="B54" s="13" t="s">
        <v>1886</v>
      </c>
      <c r="C54" s="13" t="s">
        <v>1110</v>
      </c>
      <c r="D54" s="13" t="s">
        <v>1116</v>
      </c>
      <c r="E54" s="13" t="s">
        <v>1104</v>
      </c>
      <c r="F54" s="13" t="s">
        <v>1094</v>
      </c>
      <c r="G54" s="34">
        <v>127</v>
      </c>
    </row>
    <row r="55" spans="1:7">
      <c r="A55" s="23">
        <v>2016</v>
      </c>
      <c r="B55" s="13" t="s">
        <v>1886</v>
      </c>
      <c r="C55" s="13" t="s">
        <v>1110</v>
      </c>
      <c r="D55" s="13" t="s">
        <v>1116</v>
      </c>
      <c r="E55" s="13" t="s">
        <v>1103</v>
      </c>
      <c r="F55" s="13" t="s">
        <v>1100</v>
      </c>
      <c r="G55" s="34">
        <v>11</v>
      </c>
    </row>
    <row r="56" spans="1:7">
      <c r="A56" s="23">
        <v>2016</v>
      </c>
      <c r="B56" s="13" t="s">
        <v>1886</v>
      </c>
      <c r="C56" s="13" t="s">
        <v>1110</v>
      </c>
      <c r="D56" s="13" t="s">
        <v>1116</v>
      </c>
      <c r="E56" s="13" t="s">
        <v>1103</v>
      </c>
      <c r="F56" s="13" t="s">
        <v>1094</v>
      </c>
      <c r="G56" s="34">
        <v>151</v>
      </c>
    </row>
    <row r="57" spans="1:7">
      <c r="A57" s="23">
        <v>2016</v>
      </c>
      <c r="B57" s="13" t="s">
        <v>1886</v>
      </c>
      <c r="C57" s="13" t="s">
        <v>1111</v>
      </c>
      <c r="D57" s="13" t="s">
        <v>1116</v>
      </c>
      <c r="E57" s="13" t="s">
        <v>1104</v>
      </c>
      <c r="F57" s="13" t="s">
        <v>1100</v>
      </c>
      <c r="G57" s="34">
        <v>9</v>
      </c>
    </row>
    <row r="58" spans="1:7">
      <c r="A58" s="23">
        <v>2016</v>
      </c>
      <c r="B58" s="13" t="s">
        <v>1886</v>
      </c>
      <c r="C58" s="13" t="s">
        <v>1111</v>
      </c>
      <c r="D58" s="13" t="s">
        <v>1116</v>
      </c>
      <c r="E58" s="13" t="s">
        <v>1104</v>
      </c>
      <c r="F58" s="13" t="s">
        <v>1102</v>
      </c>
      <c r="G58" s="34">
        <v>2190</v>
      </c>
    </row>
    <row r="59" spans="1:7">
      <c r="A59" s="23">
        <v>2016</v>
      </c>
      <c r="B59" s="13" t="s">
        <v>1886</v>
      </c>
      <c r="C59" s="13" t="s">
        <v>1111</v>
      </c>
      <c r="D59" s="13" t="s">
        <v>1116</v>
      </c>
      <c r="E59" s="13" t="s">
        <v>1104</v>
      </c>
      <c r="F59" s="13" t="s">
        <v>1094</v>
      </c>
      <c r="G59" s="34">
        <v>1</v>
      </c>
    </row>
    <row r="60" spans="1:7">
      <c r="A60" s="23">
        <v>2016</v>
      </c>
      <c r="B60" s="13" t="s">
        <v>1886</v>
      </c>
      <c r="C60" s="13" t="s">
        <v>1111</v>
      </c>
      <c r="D60" s="13" t="s">
        <v>1116</v>
      </c>
      <c r="E60" s="13" t="s">
        <v>1104</v>
      </c>
      <c r="F60" s="13" t="s">
        <v>1097</v>
      </c>
      <c r="G60" s="34">
        <v>1</v>
      </c>
    </row>
    <row r="61" spans="1:7">
      <c r="A61" s="23">
        <v>2016</v>
      </c>
      <c r="B61" s="13" t="s">
        <v>1886</v>
      </c>
      <c r="C61" s="13" t="s">
        <v>1111</v>
      </c>
      <c r="D61" s="13" t="s">
        <v>1116</v>
      </c>
      <c r="E61" s="13" t="s">
        <v>1104</v>
      </c>
      <c r="F61" s="13" t="s">
        <v>1101</v>
      </c>
      <c r="G61" s="34">
        <v>5</v>
      </c>
    </row>
    <row r="62" spans="1:7">
      <c r="A62" s="23">
        <v>2016</v>
      </c>
      <c r="B62" s="13" t="s">
        <v>1886</v>
      </c>
      <c r="C62" s="13" t="s">
        <v>1111</v>
      </c>
      <c r="D62" s="13" t="s">
        <v>1116</v>
      </c>
      <c r="E62" s="13" t="s">
        <v>1103</v>
      </c>
      <c r="F62" s="13" t="s">
        <v>1100</v>
      </c>
      <c r="G62" s="34">
        <v>2172</v>
      </c>
    </row>
    <row r="63" spans="1:7">
      <c r="A63" s="23">
        <v>2016</v>
      </c>
      <c r="B63" s="13" t="s">
        <v>1886</v>
      </c>
      <c r="C63" s="13" t="s">
        <v>1111</v>
      </c>
      <c r="D63" s="13" t="s">
        <v>1116</v>
      </c>
      <c r="E63" s="13" t="s">
        <v>1103</v>
      </c>
      <c r="F63" s="13" t="s">
        <v>1102</v>
      </c>
      <c r="G63" s="34">
        <v>3201</v>
      </c>
    </row>
    <row r="64" spans="1:7">
      <c r="A64" s="23">
        <v>2016</v>
      </c>
      <c r="B64" s="13" t="s">
        <v>1886</v>
      </c>
      <c r="C64" s="13" t="s">
        <v>1111</v>
      </c>
      <c r="D64" s="13" t="s">
        <v>1116</v>
      </c>
      <c r="E64" s="13" t="s">
        <v>1103</v>
      </c>
      <c r="F64" s="13" t="s">
        <v>1094</v>
      </c>
      <c r="G64" s="34">
        <v>1</v>
      </c>
    </row>
    <row r="65" spans="1:7">
      <c r="A65" s="23">
        <v>2016</v>
      </c>
      <c r="B65" s="13" t="s">
        <v>1886</v>
      </c>
      <c r="C65" s="13" t="s">
        <v>1111</v>
      </c>
      <c r="D65" s="13" t="s">
        <v>1116</v>
      </c>
      <c r="E65" s="13" t="s">
        <v>1103</v>
      </c>
      <c r="F65" s="13" t="s">
        <v>1097</v>
      </c>
      <c r="G65" s="34">
        <v>1</v>
      </c>
    </row>
    <row r="66" spans="1:7">
      <c r="A66" s="23">
        <v>2016</v>
      </c>
      <c r="B66" s="13" t="s">
        <v>1886</v>
      </c>
      <c r="C66" s="13" t="s">
        <v>1111</v>
      </c>
      <c r="D66" s="13" t="s">
        <v>1116</v>
      </c>
      <c r="E66" s="13" t="s">
        <v>1103</v>
      </c>
      <c r="F66" s="13" t="s">
        <v>1101</v>
      </c>
      <c r="G66" s="34">
        <v>8</v>
      </c>
    </row>
    <row r="67" spans="1:7">
      <c r="A67" s="23">
        <v>2016</v>
      </c>
      <c r="B67" s="13" t="s">
        <v>1886</v>
      </c>
      <c r="C67" s="13" t="s">
        <v>1112</v>
      </c>
      <c r="D67" s="13" t="s">
        <v>1116</v>
      </c>
      <c r="E67" s="13" t="s">
        <v>1104</v>
      </c>
      <c r="F67" s="13" t="s">
        <v>1094</v>
      </c>
      <c r="G67" s="34">
        <v>385</v>
      </c>
    </row>
    <row r="68" spans="1:7">
      <c r="A68" s="23">
        <v>2016</v>
      </c>
      <c r="B68" s="13" t="s">
        <v>1886</v>
      </c>
      <c r="C68" s="13" t="s">
        <v>1112</v>
      </c>
      <c r="D68" s="13" t="s">
        <v>1116</v>
      </c>
      <c r="E68" s="13" t="s">
        <v>1104</v>
      </c>
      <c r="F68" s="13" t="s">
        <v>1095</v>
      </c>
      <c r="G68" s="34">
        <v>3</v>
      </c>
    </row>
    <row r="69" spans="1:7">
      <c r="A69" s="23">
        <v>2016</v>
      </c>
      <c r="B69" s="13" t="s">
        <v>1886</v>
      </c>
      <c r="C69" s="13" t="s">
        <v>1112</v>
      </c>
      <c r="D69" s="13" t="s">
        <v>1116</v>
      </c>
      <c r="E69" s="13" t="s">
        <v>1103</v>
      </c>
      <c r="F69" s="13" t="s">
        <v>1094</v>
      </c>
      <c r="G69" s="34">
        <v>4243</v>
      </c>
    </row>
    <row r="70" spans="1:7">
      <c r="A70" s="23">
        <v>2016</v>
      </c>
      <c r="B70" s="13" t="s">
        <v>1886</v>
      </c>
      <c r="C70" s="13" t="s">
        <v>1113</v>
      </c>
      <c r="D70" s="13" t="s">
        <v>1116</v>
      </c>
      <c r="E70" s="13" t="s">
        <v>1104</v>
      </c>
      <c r="F70" s="13" t="s">
        <v>1094</v>
      </c>
      <c r="G70" s="34">
        <v>313</v>
      </c>
    </row>
    <row r="71" spans="1:7">
      <c r="A71" s="23">
        <v>2016</v>
      </c>
      <c r="B71" s="13" t="s">
        <v>1886</v>
      </c>
      <c r="C71" s="13" t="s">
        <v>1113</v>
      </c>
      <c r="D71" s="13" t="s">
        <v>1116</v>
      </c>
      <c r="E71" s="13" t="s">
        <v>1103</v>
      </c>
      <c r="F71" s="13" t="s">
        <v>1100</v>
      </c>
      <c r="G71" s="34">
        <v>6</v>
      </c>
    </row>
    <row r="72" spans="1:7">
      <c r="A72" s="23">
        <v>2016</v>
      </c>
      <c r="B72" s="13" t="s">
        <v>1886</v>
      </c>
      <c r="C72" s="13" t="s">
        <v>1113</v>
      </c>
      <c r="D72" s="13" t="s">
        <v>1116</v>
      </c>
      <c r="E72" s="13" t="s">
        <v>1103</v>
      </c>
      <c r="F72" s="13" t="s">
        <v>1094</v>
      </c>
      <c r="G72" s="34">
        <v>1845</v>
      </c>
    </row>
    <row r="73" spans="1:7">
      <c r="A73" s="23">
        <v>2016</v>
      </c>
      <c r="B73" s="13" t="s">
        <v>1886</v>
      </c>
      <c r="C73" s="13" t="s">
        <v>1115</v>
      </c>
      <c r="D73" s="13" t="s">
        <v>8602</v>
      </c>
      <c r="E73" s="13" t="s">
        <v>1104</v>
      </c>
      <c r="F73" s="13" t="s">
        <v>1096</v>
      </c>
      <c r="G73" s="34">
        <v>4117994</v>
      </c>
    </row>
    <row r="74" spans="1:7">
      <c r="A74" s="23">
        <v>2016</v>
      </c>
      <c r="B74" s="13" t="s">
        <v>1886</v>
      </c>
      <c r="C74" s="13" t="s">
        <v>1114</v>
      </c>
      <c r="D74" s="13" t="s">
        <v>8602</v>
      </c>
      <c r="E74" s="13" t="s">
        <v>1104</v>
      </c>
      <c r="F74" s="13" t="s">
        <v>1102</v>
      </c>
      <c r="G74" s="34">
        <v>194580</v>
      </c>
    </row>
    <row r="75" spans="1:7">
      <c r="A75" s="23">
        <v>2016</v>
      </c>
      <c r="B75" s="13" t="s">
        <v>1886</v>
      </c>
      <c r="C75" s="13" t="s">
        <v>1114</v>
      </c>
      <c r="D75" s="13" t="s">
        <v>8602</v>
      </c>
      <c r="E75" s="13" t="s">
        <v>1104</v>
      </c>
      <c r="F75" s="13" t="s">
        <v>1094</v>
      </c>
      <c r="G75" s="34">
        <v>478847</v>
      </c>
    </row>
    <row r="76" spans="1:7">
      <c r="A76" s="23">
        <v>2016</v>
      </c>
      <c r="B76" s="13" t="s">
        <v>1886</v>
      </c>
      <c r="C76" s="13" t="s">
        <v>1114</v>
      </c>
      <c r="D76" s="13" t="s">
        <v>8602</v>
      </c>
      <c r="E76" s="13" t="s">
        <v>1104</v>
      </c>
      <c r="F76" s="13" t="s">
        <v>1099</v>
      </c>
      <c r="G76" s="34">
        <v>550275</v>
      </c>
    </row>
    <row r="77" spans="1:7">
      <c r="A77" s="23">
        <v>2016</v>
      </c>
      <c r="B77" s="13" t="s">
        <v>1886</v>
      </c>
      <c r="C77" s="13" t="s">
        <v>1114</v>
      </c>
      <c r="D77" s="13" t="s">
        <v>8602</v>
      </c>
      <c r="E77" s="13" t="s">
        <v>1104</v>
      </c>
      <c r="F77" s="13" t="s">
        <v>1097</v>
      </c>
      <c r="G77" s="34">
        <v>51892</v>
      </c>
    </row>
    <row r="78" spans="1:7">
      <c r="A78" s="23">
        <v>2016</v>
      </c>
      <c r="B78" s="13" t="s">
        <v>1886</v>
      </c>
      <c r="C78" s="13" t="s">
        <v>1114</v>
      </c>
      <c r="D78" s="13" t="s">
        <v>8602</v>
      </c>
      <c r="E78" s="13" t="s">
        <v>1104</v>
      </c>
      <c r="F78" s="13" t="s">
        <v>1095</v>
      </c>
      <c r="G78" s="34">
        <v>32872</v>
      </c>
    </row>
    <row r="79" spans="1:7">
      <c r="A79" s="23">
        <v>2016</v>
      </c>
      <c r="B79" s="13" t="s">
        <v>1886</v>
      </c>
      <c r="C79" s="13" t="s">
        <v>1114</v>
      </c>
      <c r="D79" s="13" t="s">
        <v>8602</v>
      </c>
      <c r="E79" s="13" t="s">
        <v>1104</v>
      </c>
      <c r="F79" s="13" t="s">
        <v>1096</v>
      </c>
      <c r="G79" s="34">
        <v>33563</v>
      </c>
    </row>
    <row r="80" spans="1:7">
      <c r="A80" s="23">
        <v>2016</v>
      </c>
      <c r="B80" s="13" t="s">
        <v>1886</v>
      </c>
      <c r="C80" s="13" t="s">
        <v>1114</v>
      </c>
      <c r="D80" s="13" t="s">
        <v>8602</v>
      </c>
      <c r="E80" s="13" t="s">
        <v>1104</v>
      </c>
      <c r="F80" s="13" t="s">
        <v>1101</v>
      </c>
      <c r="G80" s="34">
        <v>39037</v>
      </c>
    </row>
    <row r="81" spans="1:7">
      <c r="A81" s="23">
        <v>2017</v>
      </c>
      <c r="B81" s="13" t="s">
        <v>1886</v>
      </c>
      <c r="C81" s="13" t="s">
        <v>8601</v>
      </c>
      <c r="D81" s="13" t="s">
        <v>1116</v>
      </c>
      <c r="E81" s="13" t="s">
        <v>1104</v>
      </c>
      <c r="F81" s="13" t="s">
        <v>1100</v>
      </c>
      <c r="G81" s="34">
        <v>156</v>
      </c>
    </row>
    <row r="82" spans="1:7">
      <c r="A82" s="23">
        <v>2017</v>
      </c>
      <c r="B82" s="13" t="s">
        <v>1886</v>
      </c>
      <c r="C82" s="13" t="s">
        <v>8601</v>
      </c>
      <c r="D82" s="13" t="s">
        <v>1116</v>
      </c>
      <c r="E82" s="13" t="s">
        <v>1104</v>
      </c>
      <c r="F82" s="13" t="s">
        <v>1102</v>
      </c>
      <c r="G82" s="34">
        <v>1</v>
      </c>
    </row>
    <row r="83" spans="1:7">
      <c r="A83" s="23">
        <v>2017</v>
      </c>
      <c r="B83" s="13" t="s">
        <v>1886</v>
      </c>
      <c r="C83" s="13" t="s">
        <v>8601</v>
      </c>
      <c r="D83" s="13" t="s">
        <v>1116</v>
      </c>
      <c r="E83" s="13" t="s">
        <v>1104</v>
      </c>
      <c r="F83" s="13" t="s">
        <v>1094</v>
      </c>
      <c r="G83" s="34">
        <v>9716</v>
      </c>
    </row>
    <row r="84" spans="1:7">
      <c r="A84" s="23">
        <v>2017</v>
      </c>
      <c r="B84" s="13" t="s">
        <v>1886</v>
      </c>
      <c r="C84" s="13" t="s">
        <v>8601</v>
      </c>
      <c r="D84" s="13" t="s">
        <v>1116</v>
      </c>
      <c r="E84" s="13" t="s">
        <v>1104</v>
      </c>
      <c r="F84" s="13" t="s">
        <v>1095</v>
      </c>
      <c r="G84" s="34">
        <v>11</v>
      </c>
    </row>
    <row r="85" spans="1:7">
      <c r="A85" s="23">
        <v>2017</v>
      </c>
      <c r="B85" s="13" t="s">
        <v>1886</v>
      </c>
      <c r="C85" s="13" t="s">
        <v>8601</v>
      </c>
      <c r="D85" s="13" t="s">
        <v>1116</v>
      </c>
      <c r="E85" s="13" t="s">
        <v>1104</v>
      </c>
      <c r="F85" s="13" t="s">
        <v>1096</v>
      </c>
      <c r="G85" s="34">
        <v>3</v>
      </c>
    </row>
    <row r="86" spans="1:7">
      <c r="A86" s="23">
        <v>2017</v>
      </c>
      <c r="B86" s="13" t="s">
        <v>1886</v>
      </c>
      <c r="C86" s="13" t="s">
        <v>8601</v>
      </c>
      <c r="D86" s="13" t="s">
        <v>1116</v>
      </c>
      <c r="E86" s="13" t="s">
        <v>1104</v>
      </c>
      <c r="F86" s="13" t="s">
        <v>1101</v>
      </c>
      <c r="G86" s="34">
        <v>1</v>
      </c>
    </row>
    <row r="87" spans="1:7">
      <c r="A87" s="23">
        <v>2017</v>
      </c>
      <c r="B87" s="13" t="s">
        <v>1886</v>
      </c>
      <c r="C87" s="13" t="s">
        <v>8601</v>
      </c>
      <c r="D87" s="13" t="s">
        <v>1116</v>
      </c>
      <c r="E87" s="13" t="s">
        <v>1103</v>
      </c>
      <c r="F87" s="13" t="s">
        <v>1100</v>
      </c>
      <c r="G87" s="34">
        <v>191</v>
      </c>
    </row>
    <row r="88" spans="1:7">
      <c r="A88" s="23">
        <v>2017</v>
      </c>
      <c r="B88" s="13" t="s">
        <v>1886</v>
      </c>
      <c r="C88" s="13" t="s">
        <v>8601</v>
      </c>
      <c r="D88" s="13" t="s">
        <v>1116</v>
      </c>
      <c r="E88" s="13" t="s">
        <v>1103</v>
      </c>
      <c r="F88" s="13" t="s">
        <v>1102</v>
      </c>
      <c r="G88" s="34">
        <v>1</v>
      </c>
    </row>
    <row r="89" spans="1:7">
      <c r="A89" s="23">
        <v>2017</v>
      </c>
      <c r="B89" s="13" t="s">
        <v>1886</v>
      </c>
      <c r="C89" s="13" t="s">
        <v>8601</v>
      </c>
      <c r="D89" s="13" t="s">
        <v>1116</v>
      </c>
      <c r="E89" s="13" t="s">
        <v>1103</v>
      </c>
      <c r="F89" s="13" t="s">
        <v>1094</v>
      </c>
      <c r="G89" s="34">
        <v>12032</v>
      </c>
    </row>
    <row r="90" spans="1:7">
      <c r="A90" s="23">
        <v>2017</v>
      </c>
      <c r="B90" s="13" t="s">
        <v>1886</v>
      </c>
      <c r="C90" s="13" t="s">
        <v>8601</v>
      </c>
      <c r="D90" s="13" t="s">
        <v>1116</v>
      </c>
      <c r="E90" s="13" t="s">
        <v>1103</v>
      </c>
      <c r="F90" s="13" t="s">
        <v>1096</v>
      </c>
      <c r="G90" s="34">
        <v>3</v>
      </c>
    </row>
    <row r="91" spans="1:7">
      <c r="A91" s="23">
        <v>2017</v>
      </c>
      <c r="B91" s="13" t="s">
        <v>1886</v>
      </c>
      <c r="C91" s="13" t="s">
        <v>8601</v>
      </c>
      <c r="D91" s="13" t="s">
        <v>1116</v>
      </c>
      <c r="E91" s="13" t="s">
        <v>1103</v>
      </c>
      <c r="F91" s="13" t="s">
        <v>1101</v>
      </c>
      <c r="G91" s="34">
        <v>1</v>
      </c>
    </row>
    <row r="92" spans="1:7">
      <c r="A92" s="23">
        <v>2017</v>
      </c>
      <c r="B92" s="13" t="s">
        <v>1886</v>
      </c>
      <c r="C92" s="13" t="s">
        <v>1106</v>
      </c>
      <c r="D92" s="13" t="s">
        <v>1116</v>
      </c>
      <c r="E92" s="13" t="s">
        <v>1104</v>
      </c>
      <c r="F92" s="13" t="s">
        <v>1100</v>
      </c>
      <c r="G92" s="34">
        <v>322</v>
      </c>
    </row>
    <row r="93" spans="1:7">
      <c r="A93" s="23">
        <v>2017</v>
      </c>
      <c r="B93" s="13" t="s">
        <v>1886</v>
      </c>
      <c r="C93" s="13" t="s">
        <v>1106</v>
      </c>
      <c r="D93" s="13" t="s">
        <v>1116</v>
      </c>
      <c r="E93" s="13" t="s">
        <v>1104</v>
      </c>
      <c r="F93" s="13" t="s">
        <v>1094</v>
      </c>
      <c r="G93" s="34">
        <v>70032</v>
      </c>
    </row>
    <row r="94" spans="1:7">
      <c r="A94" s="23">
        <v>2017</v>
      </c>
      <c r="B94" s="13" t="s">
        <v>1886</v>
      </c>
      <c r="C94" s="13" t="s">
        <v>1106</v>
      </c>
      <c r="D94" s="13" t="s">
        <v>1116</v>
      </c>
      <c r="E94" s="13" t="s">
        <v>1104</v>
      </c>
      <c r="F94" s="13" t="s">
        <v>1095</v>
      </c>
      <c r="G94" s="34">
        <v>408</v>
      </c>
    </row>
    <row r="95" spans="1:7">
      <c r="A95" s="23">
        <v>2017</v>
      </c>
      <c r="B95" s="13" t="s">
        <v>1886</v>
      </c>
      <c r="C95" s="13" t="s">
        <v>1106</v>
      </c>
      <c r="D95" s="13" t="s">
        <v>1116</v>
      </c>
      <c r="E95" s="13" t="s">
        <v>1104</v>
      </c>
      <c r="F95" s="13" t="s">
        <v>1096</v>
      </c>
      <c r="G95" s="34">
        <v>579</v>
      </c>
    </row>
    <row r="96" spans="1:7">
      <c r="A96" s="23">
        <v>2017</v>
      </c>
      <c r="B96" s="13" t="s">
        <v>1886</v>
      </c>
      <c r="C96" s="13" t="s">
        <v>1106</v>
      </c>
      <c r="D96" s="13" t="s">
        <v>1116</v>
      </c>
      <c r="E96" s="13" t="s">
        <v>1104</v>
      </c>
      <c r="F96" s="13" t="s">
        <v>1101</v>
      </c>
      <c r="G96" s="34">
        <v>1</v>
      </c>
    </row>
    <row r="97" spans="1:7">
      <c r="A97" s="23">
        <v>2017</v>
      </c>
      <c r="B97" s="13" t="s">
        <v>1886</v>
      </c>
      <c r="C97" s="13" t="s">
        <v>1106</v>
      </c>
      <c r="D97" s="13" t="s">
        <v>1116</v>
      </c>
      <c r="E97" s="13" t="s">
        <v>1103</v>
      </c>
      <c r="F97" s="13" t="s">
        <v>1100</v>
      </c>
      <c r="G97" s="34">
        <v>336</v>
      </c>
    </row>
    <row r="98" spans="1:7">
      <c r="A98" s="23">
        <v>2017</v>
      </c>
      <c r="B98" s="13" t="s">
        <v>1886</v>
      </c>
      <c r="C98" s="13" t="s">
        <v>1106</v>
      </c>
      <c r="D98" s="13" t="s">
        <v>1116</v>
      </c>
      <c r="E98" s="13" t="s">
        <v>1103</v>
      </c>
      <c r="F98" s="13" t="s">
        <v>1102</v>
      </c>
      <c r="G98" s="34">
        <v>1</v>
      </c>
    </row>
    <row r="99" spans="1:7">
      <c r="A99" s="23">
        <v>2017</v>
      </c>
      <c r="B99" s="13" t="s">
        <v>1886</v>
      </c>
      <c r="C99" s="13" t="s">
        <v>1106</v>
      </c>
      <c r="D99" s="13" t="s">
        <v>1116</v>
      </c>
      <c r="E99" s="13" t="s">
        <v>1103</v>
      </c>
      <c r="F99" s="13" t="s">
        <v>1094</v>
      </c>
      <c r="G99" s="34">
        <v>92141</v>
      </c>
    </row>
    <row r="100" spans="1:7">
      <c r="A100" s="23">
        <v>2017</v>
      </c>
      <c r="B100" s="13" t="s">
        <v>1886</v>
      </c>
      <c r="C100" s="13" t="s">
        <v>1106</v>
      </c>
      <c r="D100" s="13" t="s">
        <v>1116</v>
      </c>
      <c r="E100" s="13" t="s">
        <v>1103</v>
      </c>
      <c r="F100" s="13" t="s">
        <v>1097</v>
      </c>
      <c r="G100" s="34">
        <v>2</v>
      </c>
    </row>
    <row r="101" spans="1:7">
      <c r="A101" s="23">
        <v>2017</v>
      </c>
      <c r="B101" s="13" t="s">
        <v>1886</v>
      </c>
      <c r="C101" s="13" t="s">
        <v>1106</v>
      </c>
      <c r="D101" s="13" t="s">
        <v>1116</v>
      </c>
      <c r="E101" s="13" t="s">
        <v>1103</v>
      </c>
      <c r="F101" s="13" t="s">
        <v>1096</v>
      </c>
      <c r="G101" s="34">
        <v>582</v>
      </c>
    </row>
    <row r="102" spans="1:7">
      <c r="A102" s="23">
        <v>2017</v>
      </c>
      <c r="B102" s="13" t="s">
        <v>1886</v>
      </c>
      <c r="C102" s="13" t="s">
        <v>1106</v>
      </c>
      <c r="D102" s="13" t="s">
        <v>1116</v>
      </c>
      <c r="E102" s="13" t="s">
        <v>1103</v>
      </c>
      <c r="F102" s="13" t="s">
        <v>1101</v>
      </c>
      <c r="G102" s="34">
        <v>2</v>
      </c>
    </row>
    <row r="103" spans="1:7">
      <c r="A103" s="23">
        <v>2017</v>
      </c>
      <c r="B103" s="13" t="s">
        <v>1886</v>
      </c>
      <c r="C103" s="13" t="s">
        <v>2025</v>
      </c>
      <c r="D103" s="13" t="s">
        <v>1116</v>
      </c>
      <c r="E103" s="13" t="s">
        <v>1104</v>
      </c>
      <c r="F103" s="13" t="s">
        <v>1100</v>
      </c>
      <c r="G103" s="34">
        <v>3367</v>
      </c>
    </row>
    <row r="104" spans="1:7">
      <c r="A104" s="23">
        <v>2017</v>
      </c>
      <c r="B104" s="13" t="s">
        <v>1886</v>
      </c>
      <c r="C104" s="13" t="s">
        <v>2025</v>
      </c>
      <c r="D104" s="13" t="s">
        <v>1116</v>
      </c>
      <c r="E104" s="13" t="s">
        <v>1104</v>
      </c>
      <c r="F104" s="13" t="s">
        <v>1102</v>
      </c>
      <c r="G104" s="34">
        <v>4139</v>
      </c>
    </row>
    <row r="105" spans="1:7">
      <c r="A105" s="23">
        <v>2017</v>
      </c>
      <c r="B105" s="13" t="s">
        <v>1886</v>
      </c>
      <c r="C105" s="13" t="s">
        <v>2025</v>
      </c>
      <c r="D105" s="13" t="s">
        <v>1116</v>
      </c>
      <c r="E105" s="13" t="s">
        <v>1104</v>
      </c>
      <c r="F105" s="13" t="s">
        <v>1098</v>
      </c>
      <c r="G105" s="34">
        <v>354</v>
      </c>
    </row>
    <row r="106" spans="1:7">
      <c r="A106" s="23">
        <v>2017</v>
      </c>
      <c r="B106" s="13" t="s">
        <v>1886</v>
      </c>
      <c r="C106" s="13" t="s">
        <v>2025</v>
      </c>
      <c r="D106" s="13" t="s">
        <v>1116</v>
      </c>
      <c r="E106" s="13" t="s">
        <v>1104</v>
      </c>
      <c r="F106" s="13" t="s">
        <v>1094</v>
      </c>
      <c r="G106" s="34">
        <v>229786</v>
      </c>
    </row>
    <row r="107" spans="1:7">
      <c r="A107" s="23">
        <v>2017</v>
      </c>
      <c r="B107" s="13" t="s">
        <v>1886</v>
      </c>
      <c r="C107" s="13" t="s">
        <v>2025</v>
      </c>
      <c r="D107" s="13" t="s">
        <v>1116</v>
      </c>
      <c r="E107" s="13" t="s">
        <v>1104</v>
      </c>
      <c r="F107" s="13" t="s">
        <v>1099</v>
      </c>
      <c r="G107" s="34">
        <v>307</v>
      </c>
    </row>
    <row r="108" spans="1:7">
      <c r="A108" s="23">
        <v>2017</v>
      </c>
      <c r="B108" s="13" t="s">
        <v>1886</v>
      </c>
      <c r="C108" s="13" t="s">
        <v>2025</v>
      </c>
      <c r="D108" s="13" t="s">
        <v>1116</v>
      </c>
      <c r="E108" s="13" t="s">
        <v>1104</v>
      </c>
      <c r="F108" s="13" t="s">
        <v>1097</v>
      </c>
      <c r="G108" s="34">
        <v>6930</v>
      </c>
    </row>
    <row r="109" spans="1:7">
      <c r="A109" s="23">
        <v>2017</v>
      </c>
      <c r="B109" s="13" t="s">
        <v>1886</v>
      </c>
      <c r="C109" s="13" t="s">
        <v>2025</v>
      </c>
      <c r="D109" s="13" t="s">
        <v>1116</v>
      </c>
      <c r="E109" s="13" t="s">
        <v>1104</v>
      </c>
      <c r="F109" s="13" t="s">
        <v>1095</v>
      </c>
      <c r="G109" s="34">
        <v>5939</v>
      </c>
    </row>
    <row r="110" spans="1:7">
      <c r="A110" s="23">
        <v>2017</v>
      </c>
      <c r="B110" s="13" t="s">
        <v>1886</v>
      </c>
      <c r="C110" s="13" t="s">
        <v>2025</v>
      </c>
      <c r="D110" s="13" t="s">
        <v>1116</v>
      </c>
      <c r="E110" s="13" t="s">
        <v>1104</v>
      </c>
      <c r="F110" s="13" t="s">
        <v>1096</v>
      </c>
      <c r="G110" s="34">
        <v>58866</v>
      </c>
    </row>
    <row r="111" spans="1:7">
      <c r="A111" s="23">
        <v>2017</v>
      </c>
      <c r="B111" s="13" t="s">
        <v>1886</v>
      </c>
      <c r="C111" s="13" t="s">
        <v>2025</v>
      </c>
      <c r="D111" s="13" t="s">
        <v>1116</v>
      </c>
      <c r="E111" s="13" t="s">
        <v>1104</v>
      </c>
      <c r="F111" s="13" t="s">
        <v>1101</v>
      </c>
      <c r="G111" s="34">
        <v>10876</v>
      </c>
    </row>
    <row r="112" spans="1:7">
      <c r="A112" s="23">
        <v>2017</v>
      </c>
      <c r="B112" s="13" t="s">
        <v>1886</v>
      </c>
      <c r="C112" s="13" t="s">
        <v>2025</v>
      </c>
      <c r="D112" s="13" t="s">
        <v>1116</v>
      </c>
      <c r="E112" s="13" t="s">
        <v>1103</v>
      </c>
      <c r="F112" s="13" t="s">
        <v>1100</v>
      </c>
      <c r="G112" s="34">
        <v>7390</v>
      </c>
    </row>
    <row r="113" spans="1:7">
      <c r="A113" s="23">
        <v>2017</v>
      </c>
      <c r="B113" s="13" t="s">
        <v>1886</v>
      </c>
      <c r="C113" s="13" t="s">
        <v>2025</v>
      </c>
      <c r="D113" s="13" t="s">
        <v>1116</v>
      </c>
      <c r="E113" s="13" t="s">
        <v>1103</v>
      </c>
      <c r="F113" s="13" t="s">
        <v>1102</v>
      </c>
      <c r="G113" s="34">
        <v>9803</v>
      </c>
    </row>
    <row r="114" spans="1:7">
      <c r="A114" s="23">
        <v>2017</v>
      </c>
      <c r="B114" s="13" t="s">
        <v>1886</v>
      </c>
      <c r="C114" s="13" t="s">
        <v>2025</v>
      </c>
      <c r="D114" s="13" t="s">
        <v>1116</v>
      </c>
      <c r="E114" s="13" t="s">
        <v>1103</v>
      </c>
      <c r="F114" s="13" t="s">
        <v>1098</v>
      </c>
      <c r="G114" s="34">
        <v>620</v>
      </c>
    </row>
    <row r="115" spans="1:7">
      <c r="A115" s="23">
        <v>2017</v>
      </c>
      <c r="B115" s="13" t="s">
        <v>1886</v>
      </c>
      <c r="C115" s="13" t="s">
        <v>2025</v>
      </c>
      <c r="D115" s="13" t="s">
        <v>1116</v>
      </c>
      <c r="E115" s="13" t="s">
        <v>1103</v>
      </c>
      <c r="F115" s="13" t="s">
        <v>1094</v>
      </c>
      <c r="G115" s="34">
        <v>316464</v>
      </c>
    </row>
    <row r="116" spans="1:7">
      <c r="A116" s="23">
        <v>2017</v>
      </c>
      <c r="B116" s="13" t="s">
        <v>1886</v>
      </c>
      <c r="C116" s="13" t="s">
        <v>2025</v>
      </c>
      <c r="D116" s="13" t="s">
        <v>1116</v>
      </c>
      <c r="E116" s="13" t="s">
        <v>1103</v>
      </c>
      <c r="F116" s="13" t="s">
        <v>1099</v>
      </c>
      <c r="G116" s="34">
        <v>1062</v>
      </c>
    </row>
    <row r="117" spans="1:7">
      <c r="A117" s="23">
        <v>2017</v>
      </c>
      <c r="B117" s="13" t="s">
        <v>1886</v>
      </c>
      <c r="C117" s="13" t="s">
        <v>2025</v>
      </c>
      <c r="D117" s="13" t="s">
        <v>1116</v>
      </c>
      <c r="E117" s="13" t="s">
        <v>1103</v>
      </c>
      <c r="F117" s="13" t="s">
        <v>1097</v>
      </c>
      <c r="G117" s="34">
        <v>30296</v>
      </c>
    </row>
    <row r="118" spans="1:7">
      <c r="A118" s="23">
        <v>2017</v>
      </c>
      <c r="B118" s="13" t="s">
        <v>1886</v>
      </c>
      <c r="C118" s="13" t="s">
        <v>2025</v>
      </c>
      <c r="D118" s="13" t="s">
        <v>1116</v>
      </c>
      <c r="E118" s="13" t="s">
        <v>1103</v>
      </c>
      <c r="F118" s="13" t="s">
        <v>1096</v>
      </c>
      <c r="G118" s="34">
        <v>79475</v>
      </c>
    </row>
    <row r="119" spans="1:7">
      <c r="A119" s="23">
        <v>2017</v>
      </c>
      <c r="B119" s="13" t="s">
        <v>1886</v>
      </c>
      <c r="C119" s="13" t="s">
        <v>2025</v>
      </c>
      <c r="D119" s="13" t="s">
        <v>1116</v>
      </c>
      <c r="E119" s="13" t="s">
        <v>1103</v>
      </c>
      <c r="F119" s="13" t="s">
        <v>1101</v>
      </c>
      <c r="G119" s="34">
        <v>14458</v>
      </c>
    </row>
    <row r="120" spans="1:7">
      <c r="A120" s="23">
        <v>2017</v>
      </c>
      <c r="B120" s="13" t="s">
        <v>1886</v>
      </c>
      <c r="C120" s="13" t="s">
        <v>1107</v>
      </c>
      <c r="D120" s="13" t="s">
        <v>1116</v>
      </c>
      <c r="E120" s="13" t="s">
        <v>1104</v>
      </c>
      <c r="F120" s="13" t="s">
        <v>1094</v>
      </c>
      <c r="G120" s="34">
        <v>1964</v>
      </c>
    </row>
    <row r="121" spans="1:7">
      <c r="A121" s="23">
        <v>2017</v>
      </c>
      <c r="B121" s="13" t="s">
        <v>1886</v>
      </c>
      <c r="C121" s="13" t="s">
        <v>1107</v>
      </c>
      <c r="D121" s="13" t="s">
        <v>1116</v>
      </c>
      <c r="E121" s="13" t="s">
        <v>1104</v>
      </c>
      <c r="F121" s="13" t="s">
        <v>1095</v>
      </c>
      <c r="G121" s="34">
        <v>30</v>
      </c>
    </row>
    <row r="122" spans="1:7">
      <c r="A122" s="23">
        <v>2017</v>
      </c>
      <c r="B122" s="13" t="s">
        <v>1886</v>
      </c>
      <c r="C122" s="13" t="s">
        <v>1107</v>
      </c>
      <c r="D122" s="13" t="s">
        <v>1116</v>
      </c>
      <c r="E122" s="13" t="s">
        <v>1104</v>
      </c>
      <c r="F122" s="13" t="s">
        <v>1101</v>
      </c>
      <c r="G122" s="34">
        <v>43</v>
      </c>
    </row>
    <row r="123" spans="1:7">
      <c r="A123" s="23">
        <v>2017</v>
      </c>
      <c r="B123" s="13" t="s">
        <v>1886</v>
      </c>
      <c r="C123" s="13" t="s">
        <v>1107</v>
      </c>
      <c r="D123" s="13" t="s">
        <v>1116</v>
      </c>
      <c r="E123" s="13" t="s">
        <v>1103</v>
      </c>
      <c r="F123" s="13" t="s">
        <v>1094</v>
      </c>
      <c r="G123" s="34">
        <v>2260</v>
      </c>
    </row>
    <row r="124" spans="1:7">
      <c r="A124" s="23">
        <v>2017</v>
      </c>
      <c r="B124" s="13" t="s">
        <v>1886</v>
      </c>
      <c r="C124" s="13" t="s">
        <v>1107</v>
      </c>
      <c r="D124" s="13" t="s">
        <v>1116</v>
      </c>
      <c r="E124" s="13" t="s">
        <v>1103</v>
      </c>
      <c r="F124" s="13" t="s">
        <v>1099</v>
      </c>
      <c r="G124" s="34">
        <v>1</v>
      </c>
    </row>
    <row r="125" spans="1:7">
      <c r="A125" s="23">
        <v>2017</v>
      </c>
      <c r="B125" s="13" t="s">
        <v>1886</v>
      </c>
      <c r="C125" s="13" t="s">
        <v>1107</v>
      </c>
      <c r="D125" s="13" t="s">
        <v>1116</v>
      </c>
      <c r="E125" s="13" t="s">
        <v>1103</v>
      </c>
      <c r="F125" s="13" t="s">
        <v>1101</v>
      </c>
      <c r="G125" s="34">
        <v>65</v>
      </c>
    </row>
    <row r="126" spans="1:7">
      <c r="A126" s="23">
        <v>2017</v>
      </c>
      <c r="B126" s="13" t="s">
        <v>1886</v>
      </c>
      <c r="C126" s="13" t="s">
        <v>1108</v>
      </c>
      <c r="D126" s="13" t="s">
        <v>1116</v>
      </c>
      <c r="E126" s="13" t="s">
        <v>1104</v>
      </c>
      <c r="F126" s="13" t="s">
        <v>1100</v>
      </c>
      <c r="G126" s="34">
        <v>13</v>
      </c>
    </row>
    <row r="127" spans="1:7">
      <c r="A127" s="23">
        <v>2017</v>
      </c>
      <c r="B127" s="13" t="s">
        <v>1886</v>
      </c>
      <c r="C127" s="13" t="s">
        <v>1108</v>
      </c>
      <c r="D127" s="13" t="s">
        <v>1116</v>
      </c>
      <c r="E127" s="13" t="s">
        <v>1104</v>
      </c>
      <c r="F127" s="13" t="s">
        <v>1094</v>
      </c>
      <c r="G127" s="34">
        <v>1539</v>
      </c>
    </row>
    <row r="128" spans="1:7">
      <c r="A128" s="23">
        <v>2017</v>
      </c>
      <c r="B128" s="13" t="s">
        <v>1886</v>
      </c>
      <c r="C128" s="13" t="s">
        <v>1108</v>
      </c>
      <c r="D128" s="13" t="s">
        <v>1116</v>
      </c>
      <c r="E128" s="13" t="s">
        <v>1104</v>
      </c>
      <c r="F128" s="13" t="s">
        <v>1095</v>
      </c>
      <c r="G128" s="34">
        <v>43</v>
      </c>
    </row>
    <row r="129" spans="1:7">
      <c r="A129" s="23">
        <v>2017</v>
      </c>
      <c r="B129" s="13" t="s">
        <v>1886</v>
      </c>
      <c r="C129" s="13" t="s">
        <v>1108</v>
      </c>
      <c r="D129" s="13" t="s">
        <v>1116</v>
      </c>
      <c r="E129" s="13" t="s">
        <v>1104</v>
      </c>
      <c r="F129" s="13" t="s">
        <v>1096</v>
      </c>
      <c r="G129" s="34">
        <v>128</v>
      </c>
    </row>
    <row r="130" spans="1:7">
      <c r="A130" s="23">
        <v>2017</v>
      </c>
      <c r="B130" s="13" t="s">
        <v>1886</v>
      </c>
      <c r="C130" s="13" t="s">
        <v>1108</v>
      </c>
      <c r="D130" s="13" t="s">
        <v>1116</v>
      </c>
      <c r="E130" s="13" t="s">
        <v>1103</v>
      </c>
      <c r="F130" s="13" t="s">
        <v>1100</v>
      </c>
      <c r="G130" s="34">
        <v>20</v>
      </c>
    </row>
    <row r="131" spans="1:7">
      <c r="A131" s="23">
        <v>2017</v>
      </c>
      <c r="B131" s="13" t="s">
        <v>1886</v>
      </c>
      <c r="C131" s="13" t="s">
        <v>1108</v>
      </c>
      <c r="D131" s="13" t="s">
        <v>1116</v>
      </c>
      <c r="E131" s="13" t="s">
        <v>1103</v>
      </c>
      <c r="F131" s="13" t="s">
        <v>1094</v>
      </c>
      <c r="G131" s="34">
        <v>2217</v>
      </c>
    </row>
    <row r="132" spans="1:7">
      <c r="A132" s="23">
        <v>2017</v>
      </c>
      <c r="B132" s="13" t="s">
        <v>1886</v>
      </c>
      <c r="C132" s="13" t="s">
        <v>1108</v>
      </c>
      <c r="D132" s="13" t="s">
        <v>1116</v>
      </c>
      <c r="E132" s="13" t="s">
        <v>1103</v>
      </c>
      <c r="F132" s="13" t="s">
        <v>1096</v>
      </c>
      <c r="G132" s="34">
        <v>139</v>
      </c>
    </row>
    <row r="133" spans="1:7">
      <c r="A133" s="23">
        <v>2017</v>
      </c>
      <c r="B133" s="13" t="s">
        <v>1886</v>
      </c>
      <c r="C133" s="13" t="s">
        <v>1109</v>
      </c>
      <c r="D133" s="13" t="s">
        <v>1116</v>
      </c>
      <c r="E133" s="13" t="s">
        <v>1104</v>
      </c>
      <c r="F133" s="13" t="s">
        <v>1094</v>
      </c>
      <c r="G133" s="34">
        <v>344</v>
      </c>
    </row>
    <row r="134" spans="1:7">
      <c r="A134" s="23">
        <v>2017</v>
      </c>
      <c r="B134" s="13" t="s">
        <v>1886</v>
      </c>
      <c r="C134" s="13" t="s">
        <v>1109</v>
      </c>
      <c r="D134" s="13" t="s">
        <v>1116</v>
      </c>
      <c r="E134" s="13" t="s">
        <v>1103</v>
      </c>
      <c r="F134" s="13" t="s">
        <v>1094</v>
      </c>
      <c r="G134" s="34">
        <v>410</v>
      </c>
    </row>
    <row r="135" spans="1:7">
      <c r="A135" s="23">
        <v>2017</v>
      </c>
      <c r="B135" s="13" t="s">
        <v>1886</v>
      </c>
      <c r="C135" s="13" t="s">
        <v>1110</v>
      </c>
      <c r="D135" s="13" t="s">
        <v>1116</v>
      </c>
      <c r="E135" s="13" t="s">
        <v>1104</v>
      </c>
      <c r="F135" s="13" t="s">
        <v>1100</v>
      </c>
      <c r="G135" s="34">
        <v>1</v>
      </c>
    </row>
    <row r="136" spans="1:7">
      <c r="A136" s="23">
        <v>2017</v>
      </c>
      <c r="B136" s="13" t="s">
        <v>1886</v>
      </c>
      <c r="C136" s="13" t="s">
        <v>1110</v>
      </c>
      <c r="D136" s="13" t="s">
        <v>1116</v>
      </c>
      <c r="E136" s="13" t="s">
        <v>1104</v>
      </c>
      <c r="F136" s="13" t="s">
        <v>1094</v>
      </c>
      <c r="G136" s="34">
        <v>127</v>
      </c>
    </row>
    <row r="137" spans="1:7">
      <c r="A137" s="23">
        <v>2017</v>
      </c>
      <c r="B137" s="13" t="s">
        <v>1886</v>
      </c>
      <c r="C137" s="13" t="s">
        <v>1110</v>
      </c>
      <c r="D137" s="13" t="s">
        <v>1116</v>
      </c>
      <c r="E137" s="13" t="s">
        <v>1104</v>
      </c>
      <c r="F137" s="13" t="s">
        <v>1095</v>
      </c>
      <c r="G137" s="34">
        <v>1</v>
      </c>
    </row>
    <row r="138" spans="1:7">
      <c r="A138" s="23">
        <v>2017</v>
      </c>
      <c r="B138" s="13" t="s">
        <v>1886</v>
      </c>
      <c r="C138" s="13" t="s">
        <v>1110</v>
      </c>
      <c r="D138" s="13" t="s">
        <v>1116</v>
      </c>
      <c r="E138" s="13" t="s">
        <v>1103</v>
      </c>
      <c r="F138" s="13" t="s">
        <v>1100</v>
      </c>
      <c r="G138" s="34">
        <v>11</v>
      </c>
    </row>
    <row r="139" spans="1:7">
      <c r="A139" s="23">
        <v>2017</v>
      </c>
      <c r="B139" s="13" t="s">
        <v>1886</v>
      </c>
      <c r="C139" s="13" t="s">
        <v>1110</v>
      </c>
      <c r="D139" s="13" t="s">
        <v>1116</v>
      </c>
      <c r="E139" s="13" t="s">
        <v>1103</v>
      </c>
      <c r="F139" s="13" t="s">
        <v>1094</v>
      </c>
      <c r="G139" s="34">
        <v>151</v>
      </c>
    </row>
    <row r="140" spans="1:7">
      <c r="A140" s="23">
        <v>2017</v>
      </c>
      <c r="B140" s="13" t="s">
        <v>1886</v>
      </c>
      <c r="C140" s="13" t="s">
        <v>1111</v>
      </c>
      <c r="D140" s="13" t="s">
        <v>1116</v>
      </c>
      <c r="E140" s="13" t="s">
        <v>1104</v>
      </c>
      <c r="F140" s="13" t="s">
        <v>1100</v>
      </c>
      <c r="G140" s="34">
        <v>9</v>
      </c>
    </row>
    <row r="141" spans="1:7">
      <c r="A141" s="23">
        <v>2017</v>
      </c>
      <c r="B141" s="13" t="s">
        <v>1886</v>
      </c>
      <c r="C141" s="13" t="s">
        <v>1111</v>
      </c>
      <c r="D141" s="13" t="s">
        <v>1116</v>
      </c>
      <c r="E141" s="13" t="s">
        <v>1104</v>
      </c>
      <c r="F141" s="13" t="s">
        <v>1102</v>
      </c>
      <c r="G141" s="34">
        <v>2119</v>
      </c>
    </row>
    <row r="142" spans="1:7">
      <c r="A142" s="23">
        <v>2017</v>
      </c>
      <c r="B142" s="13" t="s">
        <v>1886</v>
      </c>
      <c r="C142" s="13" t="s">
        <v>1111</v>
      </c>
      <c r="D142" s="13" t="s">
        <v>1116</v>
      </c>
      <c r="E142" s="13" t="s">
        <v>1104</v>
      </c>
      <c r="F142" s="13" t="s">
        <v>1094</v>
      </c>
      <c r="G142" s="34">
        <v>1</v>
      </c>
    </row>
    <row r="143" spans="1:7">
      <c r="A143" s="23">
        <v>2017</v>
      </c>
      <c r="B143" s="13" t="s">
        <v>1886</v>
      </c>
      <c r="C143" s="13" t="s">
        <v>1111</v>
      </c>
      <c r="D143" s="13" t="s">
        <v>1116</v>
      </c>
      <c r="E143" s="13" t="s">
        <v>1104</v>
      </c>
      <c r="F143" s="13" t="s">
        <v>1097</v>
      </c>
      <c r="G143" s="34">
        <v>1</v>
      </c>
    </row>
    <row r="144" spans="1:7">
      <c r="A144" s="23">
        <v>2017</v>
      </c>
      <c r="B144" s="13" t="s">
        <v>1886</v>
      </c>
      <c r="C144" s="13" t="s">
        <v>1111</v>
      </c>
      <c r="D144" s="13" t="s">
        <v>1116</v>
      </c>
      <c r="E144" s="13" t="s">
        <v>1104</v>
      </c>
      <c r="F144" s="13" t="s">
        <v>1101</v>
      </c>
      <c r="G144" s="34">
        <v>5</v>
      </c>
    </row>
    <row r="145" spans="1:7">
      <c r="A145" s="23">
        <v>2017</v>
      </c>
      <c r="B145" s="13" t="s">
        <v>1886</v>
      </c>
      <c r="C145" s="13" t="s">
        <v>1111</v>
      </c>
      <c r="D145" s="13" t="s">
        <v>1116</v>
      </c>
      <c r="E145" s="13" t="s">
        <v>1103</v>
      </c>
      <c r="F145" s="13" t="s">
        <v>1100</v>
      </c>
      <c r="G145" s="34">
        <v>2172</v>
      </c>
    </row>
    <row r="146" spans="1:7">
      <c r="A146" s="23">
        <v>2017</v>
      </c>
      <c r="B146" s="13" t="s">
        <v>1886</v>
      </c>
      <c r="C146" s="13" t="s">
        <v>1111</v>
      </c>
      <c r="D146" s="13" t="s">
        <v>1116</v>
      </c>
      <c r="E146" s="13" t="s">
        <v>1103</v>
      </c>
      <c r="F146" s="13" t="s">
        <v>1102</v>
      </c>
      <c r="G146" s="34">
        <v>3201</v>
      </c>
    </row>
    <row r="147" spans="1:7">
      <c r="A147" s="23">
        <v>2017</v>
      </c>
      <c r="B147" s="13" t="s">
        <v>1886</v>
      </c>
      <c r="C147" s="13" t="s">
        <v>1111</v>
      </c>
      <c r="D147" s="13" t="s">
        <v>1116</v>
      </c>
      <c r="E147" s="13" t="s">
        <v>1103</v>
      </c>
      <c r="F147" s="13" t="s">
        <v>1094</v>
      </c>
      <c r="G147" s="34">
        <v>1</v>
      </c>
    </row>
    <row r="148" spans="1:7">
      <c r="A148" s="23">
        <v>2017</v>
      </c>
      <c r="B148" s="13" t="s">
        <v>1886</v>
      </c>
      <c r="C148" s="13" t="s">
        <v>1111</v>
      </c>
      <c r="D148" s="13" t="s">
        <v>1116</v>
      </c>
      <c r="E148" s="13" t="s">
        <v>1103</v>
      </c>
      <c r="F148" s="13" t="s">
        <v>1097</v>
      </c>
      <c r="G148" s="34">
        <v>1</v>
      </c>
    </row>
    <row r="149" spans="1:7">
      <c r="A149" s="23">
        <v>2017</v>
      </c>
      <c r="B149" s="13" t="s">
        <v>1886</v>
      </c>
      <c r="C149" s="13" t="s">
        <v>1111</v>
      </c>
      <c r="D149" s="13" t="s">
        <v>1116</v>
      </c>
      <c r="E149" s="13" t="s">
        <v>1103</v>
      </c>
      <c r="F149" s="13" t="s">
        <v>1101</v>
      </c>
      <c r="G149" s="34">
        <v>8</v>
      </c>
    </row>
    <row r="150" spans="1:7">
      <c r="A150" s="23">
        <v>2017</v>
      </c>
      <c r="B150" s="13" t="s">
        <v>1886</v>
      </c>
      <c r="C150" s="13" t="s">
        <v>2026</v>
      </c>
      <c r="D150" s="13" t="s">
        <v>1116</v>
      </c>
      <c r="E150" s="13" t="s">
        <v>1104</v>
      </c>
      <c r="F150" s="13" t="s">
        <v>1094</v>
      </c>
      <c r="G150" s="34">
        <v>385</v>
      </c>
    </row>
    <row r="151" spans="1:7">
      <c r="A151" s="23">
        <v>2017</v>
      </c>
      <c r="B151" s="13" t="s">
        <v>1886</v>
      </c>
      <c r="C151" s="13" t="s">
        <v>2026</v>
      </c>
      <c r="D151" s="13" t="s">
        <v>1116</v>
      </c>
      <c r="E151" s="13" t="s">
        <v>1104</v>
      </c>
      <c r="F151" s="13" t="s">
        <v>1095</v>
      </c>
      <c r="G151" s="34">
        <v>4</v>
      </c>
    </row>
    <row r="152" spans="1:7">
      <c r="A152" s="23">
        <v>2017</v>
      </c>
      <c r="B152" s="13" t="s">
        <v>1886</v>
      </c>
      <c r="C152" s="13" t="s">
        <v>2026</v>
      </c>
      <c r="D152" s="13" t="s">
        <v>1116</v>
      </c>
      <c r="E152" s="13" t="s">
        <v>1103</v>
      </c>
      <c r="F152" s="13" t="s">
        <v>1094</v>
      </c>
      <c r="G152" s="34">
        <v>4243</v>
      </c>
    </row>
    <row r="153" spans="1:7">
      <c r="A153" s="23">
        <v>2017</v>
      </c>
      <c r="B153" s="13" t="s">
        <v>1886</v>
      </c>
      <c r="C153" s="13" t="s">
        <v>1113</v>
      </c>
      <c r="D153" s="13" t="s">
        <v>1116</v>
      </c>
      <c r="E153" s="13" t="s">
        <v>1104</v>
      </c>
      <c r="F153" s="13" t="s">
        <v>1094</v>
      </c>
      <c r="G153" s="34">
        <v>316</v>
      </c>
    </row>
    <row r="154" spans="1:7">
      <c r="A154" s="23">
        <v>2017</v>
      </c>
      <c r="B154" s="13" t="s">
        <v>1886</v>
      </c>
      <c r="C154" s="13" t="s">
        <v>1113</v>
      </c>
      <c r="D154" s="13" t="s">
        <v>1116</v>
      </c>
      <c r="E154" s="13" t="s">
        <v>1103</v>
      </c>
      <c r="F154" s="13" t="s">
        <v>1100</v>
      </c>
      <c r="G154" s="34">
        <v>6</v>
      </c>
    </row>
    <row r="155" spans="1:7">
      <c r="A155" s="23">
        <v>2017</v>
      </c>
      <c r="B155" s="13" t="s">
        <v>1886</v>
      </c>
      <c r="C155" s="13" t="s">
        <v>1113</v>
      </c>
      <c r="D155" s="13" t="s">
        <v>1116</v>
      </c>
      <c r="E155" s="13" t="s">
        <v>1103</v>
      </c>
      <c r="F155" s="13" t="s">
        <v>1094</v>
      </c>
      <c r="G155" s="34">
        <v>1883</v>
      </c>
    </row>
    <row r="156" spans="1:7">
      <c r="A156" s="23">
        <v>2017</v>
      </c>
      <c r="B156" s="13" t="s">
        <v>1886</v>
      </c>
      <c r="C156" s="13" t="s">
        <v>1115</v>
      </c>
      <c r="D156" s="13" t="s">
        <v>8602</v>
      </c>
      <c r="E156" s="13" t="s">
        <v>1104</v>
      </c>
      <c r="F156" s="13" t="s">
        <v>1096</v>
      </c>
      <c r="G156" s="34">
        <v>4572509</v>
      </c>
    </row>
    <row r="157" spans="1:7">
      <c r="A157" s="23">
        <v>2017</v>
      </c>
      <c r="B157" s="13" t="s">
        <v>1886</v>
      </c>
      <c r="C157" s="13" t="s">
        <v>1114</v>
      </c>
      <c r="D157" s="13" t="s">
        <v>8602</v>
      </c>
      <c r="E157" s="13" t="s">
        <v>1104</v>
      </c>
      <c r="F157" s="13" t="s">
        <v>1102</v>
      </c>
      <c r="G157" s="34">
        <v>203206</v>
      </c>
    </row>
    <row r="158" spans="1:7">
      <c r="A158" s="23">
        <v>2017</v>
      </c>
      <c r="B158" s="13" t="s">
        <v>1886</v>
      </c>
      <c r="C158" s="13" t="s">
        <v>1114</v>
      </c>
      <c r="D158" s="13" t="s">
        <v>8602</v>
      </c>
      <c r="E158" s="13" t="s">
        <v>1104</v>
      </c>
      <c r="F158" s="13" t="s">
        <v>1094</v>
      </c>
      <c r="G158" s="34">
        <v>427158</v>
      </c>
    </row>
    <row r="159" spans="1:7">
      <c r="A159" s="23">
        <v>2017</v>
      </c>
      <c r="B159" s="13" t="s">
        <v>1886</v>
      </c>
      <c r="C159" s="13" t="s">
        <v>1114</v>
      </c>
      <c r="D159" s="13" t="s">
        <v>8602</v>
      </c>
      <c r="E159" s="13" t="s">
        <v>1104</v>
      </c>
      <c r="F159" s="13" t="s">
        <v>1097</v>
      </c>
      <c r="G159" s="34">
        <v>52157</v>
      </c>
    </row>
    <row r="160" spans="1:7">
      <c r="A160" s="23">
        <v>2017</v>
      </c>
      <c r="B160" s="13" t="s">
        <v>1886</v>
      </c>
      <c r="C160" s="13" t="s">
        <v>1114</v>
      </c>
      <c r="D160" s="13" t="s">
        <v>8602</v>
      </c>
      <c r="E160" s="13" t="s">
        <v>1104</v>
      </c>
      <c r="F160" s="13" t="s">
        <v>1095</v>
      </c>
      <c r="G160" s="34">
        <v>48859</v>
      </c>
    </row>
    <row r="161" spans="1:7">
      <c r="A161" s="23">
        <v>2017</v>
      </c>
      <c r="B161" s="13" t="s">
        <v>1886</v>
      </c>
      <c r="C161" s="13" t="s">
        <v>1114</v>
      </c>
      <c r="D161" s="13" t="s">
        <v>8602</v>
      </c>
      <c r="E161" s="13" t="s">
        <v>1104</v>
      </c>
      <c r="F161" s="13" t="s">
        <v>1096</v>
      </c>
      <c r="G161" s="34">
        <v>37920</v>
      </c>
    </row>
    <row r="162" spans="1:7">
      <c r="A162" s="23">
        <v>2017</v>
      </c>
      <c r="B162" s="13" t="s">
        <v>1886</v>
      </c>
      <c r="C162" s="13" t="s">
        <v>1114</v>
      </c>
      <c r="D162" s="13" t="s">
        <v>8602</v>
      </c>
      <c r="E162" s="13" t="s">
        <v>1104</v>
      </c>
      <c r="F162" s="13" t="s">
        <v>1101</v>
      </c>
      <c r="G162" s="34">
        <v>46936</v>
      </c>
    </row>
    <row r="163" spans="1:7">
      <c r="A163" s="23">
        <v>2018</v>
      </c>
      <c r="B163" s="13" t="s">
        <v>1886</v>
      </c>
      <c r="C163" s="13" t="s">
        <v>8601</v>
      </c>
      <c r="D163" s="13" t="s">
        <v>1116</v>
      </c>
      <c r="E163" s="13" t="s">
        <v>1104</v>
      </c>
      <c r="F163" s="13" t="s">
        <v>1100</v>
      </c>
      <c r="G163" s="34">
        <v>155</v>
      </c>
    </row>
    <row r="164" spans="1:7">
      <c r="A164" s="23">
        <v>2018</v>
      </c>
      <c r="B164" s="13" t="s">
        <v>1886</v>
      </c>
      <c r="C164" s="13" t="s">
        <v>8601</v>
      </c>
      <c r="D164" s="13" t="s">
        <v>1116</v>
      </c>
      <c r="E164" s="13" t="s">
        <v>1104</v>
      </c>
      <c r="F164" s="13" t="s">
        <v>1102</v>
      </c>
      <c r="G164" s="34">
        <v>1</v>
      </c>
    </row>
    <row r="165" spans="1:7">
      <c r="A165" s="23">
        <v>2018</v>
      </c>
      <c r="B165" s="13" t="s">
        <v>1886</v>
      </c>
      <c r="C165" s="13" t="s">
        <v>8601</v>
      </c>
      <c r="D165" s="13" t="s">
        <v>1116</v>
      </c>
      <c r="E165" s="13" t="s">
        <v>1104</v>
      </c>
      <c r="F165" s="13" t="s">
        <v>1094</v>
      </c>
      <c r="G165" s="34">
        <v>9919</v>
      </c>
    </row>
    <row r="166" spans="1:7">
      <c r="A166" s="23">
        <v>2018</v>
      </c>
      <c r="B166" s="13" t="s">
        <v>1886</v>
      </c>
      <c r="C166" s="13" t="s">
        <v>8601</v>
      </c>
      <c r="D166" s="13" t="s">
        <v>1116</v>
      </c>
      <c r="E166" s="13" t="s">
        <v>1104</v>
      </c>
      <c r="F166" s="13" t="s">
        <v>1095</v>
      </c>
      <c r="G166" s="34">
        <v>9</v>
      </c>
    </row>
    <row r="167" spans="1:7">
      <c r="A167" s="23">
        <v>2018</v>
      </c>
      <c r="B167" s="13" t="s">
        <v>1886</v>
      </c>
      <c r="C167" s="13" t="s">
        <v>8601</v>
      </c>
      <c r="D167" s="13" t="s">
        <v>1116</v>
      </c>
      <c r="E167" s="13" t="s">
        <v>1104</v>
      </c>
      <c r="F167" s="13" t="s">
        <v>1096</v>
      </c>
      <c r="G167" s="34">
        <v>3</v>
      </c>
    </row>
    <row r="168" spans="1:7">
      <c r="A168" s="23">
        <v>2018</v>
      </c>
      <c r="B168" s="13" t="s">
        <v>1886</v>
      </c>
      <c r="C168" s="13" t="s">
        <v>8601</v>
      </c>
      <c r="D168" s="13" t="s">
        <v>1116</v>
      </c>
      <c r="E168" s="13" t="s">
        <v>1104</v>
      </c>
      <c r="F168" s="13" t="s">
        <v>1101</v>
      </c>
      <c r="G168" s="34">
        <v>1</v>
      </c>
    </row>
    <row r="169" spans="1:7">
      <c r="A169" s="23">
        <v>2018</v>
      </c>
      <c r="B169" s="13" t="s">
        <v>1886</v>
      </c>
      <c r="C169" s="13" t="s">
        <v>8601</v>
      </c>
      <c r="D169" s="13" t="s">
        <v>1116</v>
      </c>
      <c r="E169" s="13" t="s">
        <v>1103</v>
      </c>
      <c r="F169" s="13" t="s">
        <v>1100</v>
      </c>
      <c r="G169" s="34">
        <v>189</v>
      </c>
    </row>
    <row r="170" spans="1:7">
      <c r="A170" s="23">
        <v>2018</v>
      </c>
      <c r="B170" s="13" t="s">
        <v>1886</v>
      </c>
      <c r="C170" s="13" t="s">
        <v>8601</v>
      </c>
      <c r="D170" s="13" t="s">
        <v>1116</v>
      </c>
      <c r="E170" s="13" t="s">
        <v>1103</v>
      </c>
      <c r="F170" s="13" t="s">
        <v>1102</v>
      </c>
      <c r="G170" s="34">
        <v>1</v>
      </c>
    </row>
    <row r="171" spans="1:7">
      <c r="A171" s="23">
        <v>2018</v>
      </c>
      <c r="B171" s="13" t="s">
        <v>1886</v>
      </c>
      <c r="C171" s="13" t="s">
        <v>8601</v>
      </c>
      <c r="D171" s="13" t="s">
        <v>1116</v>
      </c>
      <c r="E171" s="13" t="s">
        <v>1103</v>
      </c>
      <c r="F171" s="13" t="s">
        <v>1094</v>
      </c>
      <c r="G171" s="34">
        <v>12490</v>
      </c>
    </row>
    <row r="172" spans="1:7">
      <c r="A172" s="23">
        <v>2018</v>
      </c>
      <c r="B172" s="13" t="s">
        <v>1886</v>
      </c>
      <c r="C172" s="13" t="s">
        <v>8601</v>
      </c>
      <c r="D172" s="13" t="s">
        <v>1116</v>
      </c>
      <c r="E172" s="13" t="s">
        <v>1103</v>
      </c>
      <c r="F172" s="13" t="s">
        <v>1096</v>
      </c>
      <c r="G172" s="34">
        <v>3</v>
      </c>
    </row>
    <row r="173" spans="1:7">
      <c r="A173" s="23">
        <v>2018</v>
      </c>
      <c r="B173" s="13" t="s">
        <v>1886</v>
      </c>
      <c r="C173" s="13" t="s">
        <v>8601</v>
      </c>
      <c r="D173" s="13" t="s">
        <v>1116</v>
      </c>
      <c r="E173" s="13" t="s">
        <v>1103</v>
      </c>
      <c r="F173" s="13" t="s">
        <v>1101</v>
      </c>
      <c r="G173" s="34">
        <v>1</v>
      </c>
    </row>
    <row r="174" spans="1:7">
      <c r="A174" s="23">
        <v>2018</v>
      </c>
      <c r="B174" s="13" t="s">
        <v>1886</v>
      </c>
      <c r="C174" s="13" t="s">
        <v>1106</v>
      </c>
      <c r="D174" s="13" t="s">
        <v>1116</v>
      </c>
      <c r="E174" s="13" t="s">
        <v>1104</v>
      </c>
      <c r="F174" s="13" t="s">
        <v>1100</v>
      </c>
      <c r="G174" s="34">
        <v>326</v>
      </c>
    </row>
    <row r="175" spans="1:7">
      <c r="A175" s="23">
        <v>2018</v>
      </c>
      <c r="B175" s="13" t="s">
        <v>1886</v>
      </c>
      <c r="C175" s="13" t="s">
        <v>1106</v>
      </c>
      <c r="D175" s="13" t="s">
        <v>1116</v>
      </c>
      <c r="E175" s="13" t="s">
        <v>1104</v>
      </c>
      <c r="F175" s="13" t="s">
        <v>1094</v>
      </c>
      <c r="G175" s="34">
        <v>70613</v>
      </c>
    </row>
    <row r="176" spans="1:7">
      <c r="A176" s="23">
        <v>2018</v>
      </c>
      <c r="B176" s="13" t="s">
        <v>1886</v>
      </c>
      <c r="C176" s="13" t="s">
        <v>1106</v>
      </c>
      <c r="D176" s="13" t="s">
        <v>1116</v>
      </c>
      <c r="E176" s="13" t="s">
        <v>1104</v>
      </c>
      <c r="F176" s="13" t="s">
        <v>1095</v>
      </c>
      <c r="G176" s="34">
        <v>317</v>
      </c>
    </row>
    <row r="177" spans="1:7">
      <c r="A177" s="23">
        <v>2018</v>
      </c>
      <c r="B177" s="13" t="s">
        <v>1886</v>
      </c>
      <c r="C177" s="13" t="s">
        <v>1106</v>
      </c>
      <c r="D177" s="13" t="s">
        <v>1116</v>
      </c>
      <c r="E177" s="13" t="s">
        <v>1104</v>
      </c>
      <c r="F177" s="13" t="s">
        <v>1096</v>
      </c>
      <c r="G177" s="34">
        <v>580</v>
      </c>
    </row>
    <row r="178" spans="1:7">
      <c r="A178" s="23">
        <v>2018</v>
      </c>
      <c r="B178" s="13" t="s">
        <v>1886</v>
      </c>
      <c r="C178" s="13" t="s">
        <v>1106</v>
      </c>
      <c r="D178" s="13" t="s">
        <v>1116</v>
      </c>
      <c r="E178" s="13" t="s">
        <v>1104</v>
      </c>
      <c r="F178" s="13" t="s">
        <v>1101</v>
      </c>
      <c r="G178" s="34">
        <v>1</v>
      </c>
    </row>
    <row r="179" spans="1:7">
      <c r="A179" s="23">
        <v>2018</v>
      </c>
      <c r="B179" s="13" t="s">
        <v>1886</v>
      </c>
      <c r="C179" s="13" t="s">
        <v>1106</v>
      </c>
      <c r="D179" s="13" t="s">
        <v>1116</v>
      </c>
      <c r="E179" s="13" t="s">
        <v>1103</v>
      </c>
      <c r="F179" s="13" t="s">
        <v>1100</v>
      </c>
      <c r="G179" s="34">
        <v>341</v>
      </c>
    </row>
    <row r="180" spans="1:7">
      <c r="A180" s="23">
        <v>2018</v>
      </c>
      <c r="B180" s="13" t="s">
        <v>1886</v>
      </c>
      <c r="C180" s="13" t="s">
        <v>1106</v>
      </c>
      <c r="D180" s="13" t="s">
        <v>1116</v>
      </c>
      <c r="E180" s="13" t="s">
        <v>1103</v>
      </c>
      <c r="F180" s="13" t="s">
        <v>1102</v>
      </c>
      <c r="G180" s="34">
        <v>1</v>
      </c>
    </row>
    <row r="181" spans="1:7">
      <c r="A181" s="23">
        <v>2018</v>
      </c>
      <c r="B181" s="13" t="s">
        <v>1886</v>
      </c>
      <c r="C181" s="13" t="s">
        <v>1106</v>
      </c>
      <c r="D181" s="13" t="s">
        <v>1116</v>
      </c>
      <c r="E181" s="13" t="s">
        <v>1103</v>
      </c>
      <c r="F181" s="13" t="s">
        <v>1094</v>
      </c>
      <c r="G181" s="34">
        <v>93028</v>
      </c>
    </row>
    <row r="182" spans="1:7">
      <c r="A182" s="23">
        <v>2018</v>
      </c>
      <c r="B182" s="13" t="s">
        <v>1886</v>
      </c>
      <c r="C182" s="13" t="s">
        <v>1106</v>
      </c>
      <c r="D182" s="13" t="s">
        <v>1116</v>
      </c>
      <c r="E182" s="13" t="s">
        <v>1103</v>
      </c>
      <c r="F182" s="13" t="s">
        <v>1097</v>
      </c>
      <c r="G182" s="34">
        <v>2</v>
      </c>
    </row>
    <row r="183" spans="1:7">
      <c r="A183" s="23">
        <v>2018</v>
      </c>
      <c r="B183" s="13" t="s">
        <v>1886</v>
      </c>
      <c r="C183" s="13" t="s">
        <v>1106</v>
      </c>
      <c r="D183" s="13" t="s">
        <v>1116</v>
      </c>
      <c r="E183" s="13" t="s">
        <v>1103</v>
      </c>
      <c r="F183" s="13" t="s">
        <v>1096</v>
      </c>
      <c r="G183" s="34">
        <v>583</v>
      </c>
    </row>
    <row r="184" spans="1:7">
      <c r="A184" s="23">
        <v>2018</v>
      </c>
      <c r="B184" s="13" t="s">
        <v>1886</v>
      </c>
      <c r="C184" s="13" t="s">
        <v>1106</v>
      </c>
      <c r="D184" s="13" t="s">
        <v>1116</v>
      </c>
      <c r="E184" s="13" t="s">
        <v>1103</v>
      </c>
      <c r="F184" s="13" t="s">
        <v>1101</v>
      </c>
      <c r="G184" s="34">
        <v>2</v>
      </c>
    </row>
    <row r="185" spans="1:7">
      <c r="A185" s="23">
        <v>2018</v>
      </c>
      <c r="B185" s="13" t="s">
        <v>1886</v>
      </c>
      <c r="C185" s="13" t="s">
        <v>2025</v>
      </c>
      <c r="D185" s="13" t="s">
        <v>1116</v>
      </c>
      <c r="E185" s="13" t="s">
        <v>1104</v>
      </c>
      <c r="F185" s="13" t="s">
        <v>1100</v>
      </c>
      <c r="G185" s="34">
        <v>3368</v>
      </c>
    </row>
    <row r="186" spans="1:7">
      <c r="A186" s="23">
        <v>2018</v>
      </c>
      <c r="B186" s="13" t="s">
        <v>1886</v>
      </c>
      <c r="C186" s="13" t="s">
        <v>2025</v>
      </c>
      <c r="D186" s="13" t="s">
        <v>1116</v>
      </c>
      <c r="E186" s="13" t="s">
        <v>1104</v>
      </c>
      <c r="F186" s="13" t="s">
        <v>1102</v>
      </c>
      <c r="G186" s="34">
        <v>6429</v>
      </c>
    </row>
    <row r="187" spans="1:7">
      <c r="A187" s="23">
        <v>2018</v>
      </c>
      <c r="B187" s="13" t="s">
        <v>1886</v>
      </c>
      <c r="C187" s="13" t="s">
        <v>2025</v>
      </c>
      <c r="D187" s="13" t="s">
        <v>1116</v>
      </c>
      <c r="E187" s="13" t="s">
        <v>1104</v>
      </c>
      <c r="F187" s="13" t="s">
        <v>1098</v>
      </c>
      <c r="G187" s="34">
        <v>355</v>
      </c>
    </row>
    <row r="188" spans="1:7">
      <c r="A188" s="23">
        <v>2018</v>
      </c>
      <c r="B188" s="13" t="s">
        <v>1886</v>
      </c>
      <c r="C188" s="13" t="s">
        <v>2025</v>
      </c>
      <c r="D188" s="13" t="s">
        <v>1116</v>
      </c>
      <c r="E188" s="13" t="s">
        <v>1104</v>
      </c>
      <c r="F188" s="13" t="s">
        <v>1094</v>
      </c>
      <c r="G188" s="34">
        <v>233902</v>
      </c>
    </row>
    <row r="189" spans="1:7">
      <c r="A189" s="23">
        <v>2018</v>
      </c>
      <c r="B189" s="13" t="s">
        <v>1886</v>
      </c>
      <c r="C189" s="13" t="s">
        <v>2025</v>
      </c>
      <c r="D189" s="13" t="s">
        <v>1116</v>
      </c>
      <c r="E189" s="13" t="s">
        <v>1104</v>
      </c>
      <c r="F189" s="13" t="s">
        <v>1099</v>
      </c>
      <c r="G189" s="34">
        <v>307</v>
      </c>
    </row>
    <row r="190" spans="1:7">
      <c r="A190" s="23">
        <v>2018</v>
      </c>
      <c r="B190" s="13" t="s">
        <v>1886</v>
      </c>
      <c r="C190" s="13" t="s">
        <v>2025</v>
      </c>
      <c r="D190" s="13" t="s">
        <v>1116</v>
      </c>
      <c r="E190" s="13" t="s">
        <v>1104</v>
      </c>
      <c r="F190" s="13" t="s">
        <v>1097</v>
      </c>
      <c r="G190" s="34">
        <v>7119</v>
      </c>
    </row>
    <row r="191" spans="1:7">
      <c r="A191" s="23">
        <v>2018</v>
      </c>
      <c r="B191" s="13" t="s">
        <v>1886</v>
      </c>
      <c r="C191" s="13" t="s">
        <v>2025</v>
      </c>
      <c r="D191" s="13" t="s">
        <v>1116</v>
      </c>
      <c r="E191" s="13" t="s">
        <v>1104</v>
      </c>
      <c r="F191" s="13" t="s">
        <v>1095</v>
      </c>
      <c r="G191" s="34">
        <v>5959</v>
      </c>
    </row>
    <row r="192" spans="1:7">
      <c r="A192" s="23">
        <v>2018</v>
      </c>
      <c r="B192" s="13" t="s">
        <v>1886</v>
      </c>
      <c r="C192" s="13" t="s">
        <v>2025</v>
      </c>
      <c r="D192" s="13" t="s">
        <v>1116</v>
      </c>
      <c r="E192" s="13" t="s">
        <v>1104</v>
      </c>
      <c r="F192" s="13" t="s">
        <v>1096</v>
      </c>
      <c r="G192" s="34">
        <v>60511</v>
      </c>
    </row>
    <row r="193" spans="1:7">
      <c r="A193" s="23">
        <v>2018</v>
      </c>
      <c r="B193" s="13" t="s">
        <v>1886</v>
      </c>
      <c r="C193" s="13" t="s">
        <v>2025</v>
      </c>
      <c r="D193" s="13" t="s">
        <v>1116</v>
      </c>
      <c r="E193" s="13" t="s">
        <v>1104</v>
      </c>
      <c r="F193" s="13" t="s">
        <v>1101</v>
      </c>
      <c r="G193" s="34">
        <v>10821</v>
      </c>
    </row>
    <row r="194" spans="1:7">
      <c r="A194" s="23">
        <v>2018</v>
      </c>
      <c r="B194" s="13" t="s">
        <v>1886</v>
      </c>
      <c r="C194" s="13" t="s">
        <v>2025</v>
      </c>
      <c r="D194" s="13" t="s">
        <v>1116</v>
      </c>
      <c r="E194" s="13" t="s">
        <v>1103</v>
      </c>
      <c r="F194" s="13" t="s">
        <v>1100</v>
      </c>
      <c r="G194" s="34">
        <v>9669</v>
      </c>
    </row>
    <row r="195" spans="1:7">
      <c r="A195" s="23">
        <v>2018</v>
      </c>
      <c r="B195" s="13" t="s">
        <v>1886</v>
      </c>
      <c r="C195" s="13" t="s">
        <v>2025</v>
      </c>
      <c r="D195" s="13" t="s">
        <v>1116</v>
      </c>
      <c r="E195" s="13" t="s">
        <v>1103</v>
      </c>
      <c r="F195" s="13" t="s">
        <v>1102</v>
      </c>
      <c r="G195" s="34">
        <v>13143</v>
      </c>
    </row>
    <row r="196" spans="1:7">
      <c r="A196" s="23">
        <v>2018</v>
      </c>
      <c r="B196" s="13" t="s">
        <v>1886</v>
      </c>
      <c r="C196" s="13" t="s">
        <v>2025</v>
      </c>
      <c r="D196" s="13" t="s">
        <v>1116</v>
      </c>
      <c r="E196" s="13" t="s">
        <v>1103</v>
      </c>
      <c r="F196" s="13" t="s">
        <v>1098</v>
      </c>
      <c r="G196" s="34">
        <v>624</v>
      </c>
    </row>
    <row r="197" spans="1:7">
      <c r="A197" s="23">
        <v>2018</v>
      </c>
      <c r="B197" s="13" t="s">
        <v>1886</v>
      </c>
      <c r="C197" s="13" t="s">
        <v>2025</v>
      </c>
      <c r="D197" s="13" t="s">
        <v>1116</v>
      </c>
      <c r="E197" s="13" t="s">
        <v>1103</v>
      </c>
      <c r="F197" s="13" t="s">
        <v>1094</v>
      </c>
      <c r="G197" s="34">
        <v>316609</v>
      </c>
    </row>
    <row r="198" spans="1:7">
      <c r="A198" s="23">
        <v>2018</v>
      </c>
      <c r="B198" s="13" t="s">
        <v>1886</v>
      </c>
      <c r="C198" s="13" t="s">
        <v>2025</v>
      </c>
      <c r="D198" s="13" t="s">
        <v>1116</v>
      </c>
      <c r="E198" s="13" t="s">
        <v>1103</v>
      </c>
      <c r="F198" s="13" t="s">
        <v>1099</v>
      </c>
      <c r="G198" s="34">
        <v>1065</v>
      </c>
    </row>
    <row r="199" spans="1:7">
      <c r="A199" s="23">
        <v>2018</v>
      </c>
      <c r="B199" s="13" t="s">
        <v>1886</v>
      </c>
      <c r="C199" s="13" t="s">
        <v>2025</v>
      </c>
      <c r="D199" s="13" t="s">
        <v>1116</v>
      </c>
      <c r="E199" s="13" t="s">
        <v>1103</v>
      </c>
      <c r="F199" s="13" t="s">
        <v>1097</v>
      </c>
      <c r="G199" s="34">
        <v>31355</v>
      </c>
    </row>
    <row r="200" spans="1:7">
      <c r="A200" s="23">
        <v>2018</v>
      </c>
      <c r="B200" s="13" t="s">
        <v>1886</v>
      </c>
      <c r="C200" s="13" t="s">
        <v>2025</v>
      </c>
      <c r="D200" s="13" t="s">
        <v>1116</v>
      </c>
      <c r="E200" s="13" t="s">
        <v>1103</v>
      </c>
      <c r="F200" s="13" t="s">
        <v>1096</v>
      </c>
      <c r="G200" s="34">
        <v>81115</v>
      </c>
    </row>
    <row r="201" spans="1:7">
      <c r="A201" s="23">
        <v>2018</v>
      </c>
      <c r="B201" s="13" t="s">
        <v>1886</v>
      </c>
      <c r="C201" s="13" t="s">
        <v>2025</v>
      </c>
      <c r="D201" s="13" t="s">
        <v>1116</v>
      </c>
      <c r="E201" s="13" t="s">
        <v>1103</v>
      </c>
      <c r="F201" s="13" t="s">
        <v>1101</v>
      </c>
      <c r="G201" s="34">
        <v>14575</v>
      </c>
    </row>
    <row r="202" spans="1:7">
      <c r="A202" s="23">
        <v>2018</v>
      </c>
      <c r="B202" s="13" t="s">
        <v>1886</v>
      </c>
      <c r="C202" s="13" t="s">
        <v>1107</v>
      </c>
      <c r="D202" s="13" t="s">
        <v>1116</v>
      </c>
      <c r="E202" s="13" t="s">
        <v>1104</v>
      </c>
      <c r="F202" s="13" t="s">
        <v>1094</v>
      </c>
      <c r="G202" s="34">
        <v>2031</v>
      </c>
    </row>
    <row r="203" spans="1:7">
      <c r="A203" s="23">
        <v>2018</v>
      </c>
      <c r="B203" s="13" t="s">
        <v>1886</v>
      </c>
      <c r="C203" s="13" t="s">
        <v>1107</v>
      </c>
      <c r="D203" s="13" t="s">
        <v>1116</v>
      </c>
      <c r="E203" s="13" t="s">
        <v>1104</v>
      </c>
      <c r="F203" s="13" t="s">
        <v>1095</v>
      </c>
      <c r="G203" s="34">
        <v>24</v>
      </c>
    </row>
    <row r="204" spans="1:7">
      <c r="A204" s="23">
        <v>2018</v>
      </c>
      <c r="B204" s="13" t="s">
        <v>1886</v>
      </c>
      <c r="C204" s="13" t="s">
        <v>1107</v>
      </c>
      <c r="D204" s="13" t="s">
        <v>1116</v>
      </c>
      <c r="E204" s="13" t="s">
        <v>1104</v>
      </c>
      <c r="F204" s="13" t="s">
        <v>1101</v>
      </c>
      <c r="G204" s="34">
        <v>41</v>
      </c>
    </row>
    <row r="205" spans="1:7">
      <c r="A205" s="23">
        <v>2018</v>
      </c>
      <c r="B205" s="13" t="s">
        <v>1886</v>
      </c>
      <c r="C205" s="13" t="s">
        <v>1107</v>
      </c>
      <c r="D205" s="13" t="s">
        <v>1116</v>
      </c>
      <c r="E205" s="13" t="s">
        <v>1103</v>
      </c>
      <c r="F205" s="13" t="s">
        <v>1094</v>
      </c>
      <c r="G205" s="34">
        <v>2334</v>
      </c>
    </row>
    <row r="206" spans="1:7">
      <c r="A206" s="23">
        <v>2018</v>
      </c>
      <c r="B206" s="13" t="s">
        <v>1886</v>
      </c>
      <c r="C206" s="13" t="s">
        <v>1107</v>
      </c>
      <c r="D206" s="13" t="s">
        <v>1116</v>
      </c>
      <c r="E206" s="13" t="s">
        <v>1103</v>
      </c>
      <c r="F206" s="13" t="s">
        <v>1099</v>
      </c>
      <c r="G206" s="34">
        <v>1</v>
      </c>
    </row>
    <row r="207" spans="1:7">
      <c r="A207" s="23">
        <v>2018</v>
      </c>
      <c r="B207" s="13" t="s">
        <v>1886</v>
      </c>
      <c r="C207" s="13" t="s">
        <v>1107</v>
      </c>
      <c r="D207" s="13" t="s">
        <v>1116</v>
      </c>
      <c r="E207" s="13" t="s">
        <v>1103</v>
      </c>
      <c r="F207" s="13" t="s">
        <v>1101</v>
      </c>
      <c r="G207" s="34">
        <v>65</v>
      </c>
    </row>
    <row r="208" spans="1:7">
      <c r="A208" s="23">
        <v>2018</v>
      </c>
      <c r="B208" s="13" t="s">
        <v>1886</v>
      </c>
      <c r="C208" s="13" t="s">
        <v>1108</v>
      </c>
      <c r="D208" s="13" t="s">
        <v>1116</v>
      </c>
      <c r="E208" s="13" t="s">
        <v>1104</v>
      </c>
      <c r="F208" s="13" t="s">
        <v>1100</v>
      </c>
      <c r="G208" s="34">
        <v>5</v>
      </c>
    </row>
    <row r="209" spans="1:7">
      <c r="A209" s="23">
        <v>2018</v>
      </c>
      <c r="B209" s="13" t="s">
        <v>1886</v>
      </c>
      <c r="C209" s="13" t="s">
        <v>1108</v>
      </c>
      <c r="D209" s="13" t="s">
        <v>1116</v>
      </c>
      <c r="E209" s="13" t="s">
        <v>1104</v>
      </c>
      <c r="F209" s="13" t="s">
        <v>1094</v>
      </c>
      <c r="G209" s="34">
        <v>1552</v>
      </c>
    </row>
    <row r="210" spans="1:7">
      <c r="A210" s="23">
        <v>2018</v>
      </c>
      <c r="B210" s="13" t="s">
        <v>1886</v>
      </c>
      <c r="C210" s="13" t="s">
        <v>1108</v>
      </c>
      <c r="D210" s="13" t="s">
        <v>1116</v>
      </c>
      <c r="E210" s="13" t="s">
        <v>1104</v>
      </c>
      <c r="F210" s="13" t="s">
        <v>1095</v>
      </c>
      <c r="G210" s="34">
        <v>6</v>
      </c>
    </row>
    <row r="211" spans="1:7">
      <c r="A211" s="23">
        <v>2018</v>
      </c>
      <c r="B211" s="13" t="s">
        <v>1886</v>
      </c>
      <c r="C211" s="13" t="s">
        <v>1108</v>
      </c>
      <c r="D211" s="13" t="s">
        <v>1116</v>
      </c>
      <c r="E211" s="13" t="s">
        <v>1104</v>
      </c>
      <c r="F211" s="13" t="s">
        <v>1096</v>
      </c>
      <c r="G211" s="34">
        <v>131</v>
      </c>
    </row>
    <row r="212" spans="1:7">
      <c r="A212" s="23">
        <v>2018</v>
      </c>
      <c r="B212" s="13" t="s">
        <v>1886</v>
      </c>
      <c r="C212" s="13" t="s">
        <v>1108</v>
      </c>
      <c r="D212" s="13" t="s">
        <v>1116</v>
      </c>
      <c r="E212" s="13" t="s">
        <v>1103</v>
      </c>
      <c r="F212" s="13" t="s">
        <v>1100</v>
      </c>
      <c r="G212" s="34">
        <v>6</v>
      </c>
    </row>
    <row r="213" spans="1:7">
      <c r="A213" s="23">
        <v>2018</v>
      </c>
      <c r="B213" s="13" t="s">
        <v>1886</v>
      </c>
      <c r="C213" s="13" t="s">
        <v>1108</v>
      </c>
      <c r="D213" s="13" t="s">
        <v>1116</v>
      </c>
      <c r="E213" s="13" t="s">
        <v>1103</v>
      </c>
      <c r="F213" s="13" t="s">
        <v>1094</v>
      </c>
      <c r="G213" s="34">
        <v>2229</v>
      </c>
    </row>
    <row r="214" spans="1:7">
      <c r="A214" s="23">
        <v>2018</v>
      </c>
      <c r="B214" s="13" t="s">
        <v>1886</v>
      </c>
      <c r="C214" s="13" t="s">
        <v>1108</v>
      </c>
      <c r="D214" s="13" t="s">
        <v>1116</v>
      </c>
      <c r="E214" s="13" t="s">
        <v>1103</v>
      </c>
      <c r="F214" s="13" t="s">
        <v>1096</v>
      </c>
      <c r="G214" s="34">
        <v>136</v>
      </c>
    </row>
    <row r="215" spans="1:7">
      <c r="A215" s="23">
        <v>2018</v>
      </c>
      <c r="B215" s="13" t="s">
        <v>1886</v>
      </c>
      <c r="C215" s="13" t="s">
        <v>1109</v>
      </c>
      <c r="D215" s="13" t="s">
        <v>1116</v>
      </c>
      <c r="E215" s="13" t="s">
        <v>1104</v>
      </c>
      <c r="F215" s="13" t="s">
        <v>1094</v>
      </c>
      <c r="G215" s="34">
        <v>344</v>
      </c>
    </row>
    <row r="216" spans="1:7">
      <c r="A216" s="23">
        <v>2018</v>
      </c>
      <c r="B216" s="13" t="s">
        <v>1886</v>
      </c>
      <c r="C216" s="13" t="s">
        <v>1109</v>
      </c>
      <c r="D216" s="13" t="s">
        <v>1116</v>
      </c>
      <c r="E216" s="13" t="s">
        <v>1103</v>
      </c>
      <c r="F216" s="13" t="s">
        <v>1094</v>
      </c>
      <c r="G216" s="34">
        <v>410</v>
      </c>
    </row>
    <row r="217" spans="1:7">
      <c r="A217" s="23">
        <v>2018</v>
      </c>
      <c r="B217" s="13" t="s">
        <v>1886</v>
      </c>
      <c r="C217" s="13" t="s">
        <v>1110</v>
      </c>
      <c r="D217" s="13" t="s">
        <v>1116</v>
      </c>
      <c r="E217" s="13" t="s">
        <v>1104</v>
      </c>
      <c r="F217" s="13" t="s">
        <v>1100</v>
      </c>
      <c r="G217" s="34">
        <v>1</v>
      </c>
    </row>
    <row r="218" spans="1:7">
      <c r="A218" s="23">
        <v>2018</v>
      </c>
      <c r="B218" s="13" t="s">
        <v>1886</v>
      </c>
      <c r="C218" s="13" t="s">
        <v>1110</v>
      </c>
      <c r="D218" s="13" t="s">
        <v>1116</v>
      </c>
      <c r="E218" s="13" t="s">
        <v>1104</v>
      </c>
      <c r="F218" s="13" t="s">
        <v>1094</v>
      </c>
      <c r="G218" s="34">
        <v>127</v>
      </c>
    </row>
    <row r="219" spans="1:7">
      <c r="A219" s="23">
        <v>2018</v>
      </c>
      <c r="B219" s="13" t="s">
        <v>1886</v>
      </c>
      <c r="C219" s="13" t="s">
        <v>1110</v>
      </c>
      <c r="D219" s="13" t="s">
        <v>1116</v>
      </c>
      <c r="E219" s="13" t="s">
        <v>1103</v>
      </c>
      <c r="F219" s="13" t="s">
        <v>1100</v>
      </c>
      <c r="G219" s="34">
        <v>11</v>
      </c>
    </row>
    <row r="220" spans="1:7">
      <c r="A220" s="23">
        <v>2018</v>
      </c>
      <c r="B220" s="13" t="s">
        <v>1886</v>
      </c>
      <c r="C220" s="13" t="s">
        <v>1110</v>
      </c>
      <c r="D220" s="13" t="s">
        <v>1116</v>
      </c>
      <c r="E220" s="13" t="s">
        <v>1103</v>
      </c>
      <c r="F220" s="13" t="s">
        <v>1094</v>
      </c>
      <c r="G220" s="34">
        <v>151</v>
      </c>
    </row>
    <row r="221" spans="1:7">
      <c r="A221" s="23">
        <v>2018</v>
      </c>
      <c r="B221" s="13" t="s">
        <v>1886</v>
      </c>
      <c r="C221" s="13" t="s">
        <v>2026</v>
      </c>
      <c r="D221" s="13" t="s">
        <v>1116</v>
      </c>
      <c r="E221" s="13" t="s">
        <v>1104</v>
      </c>
      <c r="F221" s="13" t="s">
        <v>1094</v>
      </c>
      <c r="G221" s="34">
        <v>385</v>
      </c>
    </row>
    <row r="222" spans="1:7">
      <c r="A222" s="23">
        <v>2018</v>
      </c>
      <c r="B222" s="13" t="s">
        <v>1886</v>
      </c>
      <c r="C222" s="13" t="s">
        <v>2026</v>
      </c>
      <c r="D222" s="13" t="s">
        <v>1116</v>
      </c>
      <c r="E222" s="13" t="s">
        <v>1104</v>
      </c>
      <c r="F222" s="13" t="s">
        <v>1095</v>
      </c>
      <c r="G222" s="34">
        <v>3</v>
      </c>
    </row>
    <row r="223" spans="1:7">
      <c r="A223" s="23">
        <v>2018</v>
      </c>
      <c r="B223" s="13" t="s">
        <v>1886</v>
      </c>
      <c r="C223" s="13" t="s">
        <v>2026</v>
      </c>
      <c r="D223" s="13" t="s">
        <v>1116</v>
      </c>
      <c r="E223" s="13" t="s">
        <v>1103</v>
      </c>
      <c r="F223" s="13" t="s">
        <v>1094</v>
      </c>
      <c r="G223" s="34">
        <v>4243</v>
      </c>
    </row>
    <row r="224" spans="1:7">
      <c r="A224" s="23">
        <v>2018</v>
      </c>
      <c r="B224" s="13" t="s">
        <v>1886</v>
      </c>
      <c r="C224" s="13" t="s">
        <v>1113</v>
      </c>
      <c r="D224" s="13" t="s">
        <v>1116</v>
      </c>
      <c r="E224" s="13" t="s">
        <v>1104</v>
      </c>
      <c r="F224" s="13" t="s">
        <v>1100</v>
      </c>
      <c r="G224" s="34">
        <v>1</v>
      </c>
    </row>
    <row r="225" spans="1:7">
      <c r="A225" s="23">
        <v>2018</v>
      </c>
      <c r="B225" s="13" t="s">
        <v>1886</v>
      </c>
      <c r="C225" s="13" t="s">
        <v>1113</v>
      </c>
      <c r="D225" s="13" t="s">
        <v>1116</v>
      </c>
      <c r="E225" s="13" t="s">
        <v>1104</v>
      </c>
      <c r="F225" s="13" t="s">
        <v>1094</v>
      </c>
      <c r="G225" s="34">
        <v>320</v>
      </c>
    </row>
    <row r="226" spans="1:7">
      <c r="A226" s="23">
        <v>2018</v>
      </c>
      <c r="B226" s="13" t="s">
        <v>1886</v>
      </c>
      <c r="C226" s="13" t="s">
        <v>1113</v>
      </c>
      <c r="D226" s="13" t="s">
        <v>1116</v>
      </c>
      <c r="E226" s="13" t="s">
        <v>1103</v>
      </c>
      <c r="F226" s="13" t="s">
        <v>1100</v>
      </c>
      <c r="G226" s="34">
        <v>7</v>
      </c>
    </row>
    <row r="227" spans="1:7">
      <c r="A227" s="23">
        <v>2018</v>
      </c>
      <c r="B227" s="13" t="s">
        <v>1886</v>
      </c>
      <c r="C227" s="13" t="s">
        <v>1113</v>
      </c>
      <c r="D227" s="13" t="s">
        <v>1116</v>
      </c>
      <c r="E227" s="13" t="s">
        <v>1103</v>
      </c>
      <c r="F227" s="13" t="s">
        <v>1094</v>
      </c>
      <c r="G227" s="34">
        <v>1922</v>
      </c>
    </row>
    <row r="228" spans="1:7">
      <c r="A228" s="23">
        <v>2018</v>
      </c>
      <c r="B228" s="13" t="s">
        <v>1886</v>
      </c>
      <c r="C228" s="13" t="s">
        <v>1115</v>
      </c>
      <c r="D228" s="13" t="s">
        <v>8602</v>
      </c>
      <c r="E228" s="13" t="s">
        <v>1104</v>
      </c>
      <c r="F228" s="13" t="s">
        <v>1096</v>
      </c>
      <c r="G228" s="34">
        <v>4791729</v>
      </c>
    </row>
    <row r="229" spans="1:7">
      <c r="A229" s="23">
        <v>2018</v>
      </c>
      <c r="B229" s="13" t="s">
        <v>1886</v>
      </c>
      <c r="C229" s="13" t="s">
        <v>1114</v>
      </c>
      <c r="D229" s="13" t="s">
        <v>8602</v>
      </c>
      <c r="E229" s="13" t="s">
        <v>1104</v>
      </c>
      <c r="F229" s="13" t="s">
        <v>1102</v>
      </c>
      <c r="G229" s="34">
        <v>203206</v>
      </c>
    </row>
    <row r="230" spans="1:7">
      <c r="A230" s="23">
        <v>2018</v>
      </c>
      <c r="B230" s="13" t="s">
        <v>1886</v>
      </c>
      <c r="C230" s="13" t="s">
        <v>1114</v>
      </c>
      <c r="D230" s="13" t="s">
        <v>8602</v>
      </c>
      <c r="E230" s="13" t="s">
        <v>1104</v>
      </c>
      <c r="F230" s="13" t="s">
        <v>1094</v>
      </c>
      <c r="G230" s="34">
        <v>437649</v>
      </c>
    </row>
    <row r="231" spans="1:7">
      <c r="A231" s="23">
        <v>2018</v>
      </c>
      <c r="B231" s="13" t="s">
        <v>1886</v>
      </c>
      <c r="C231" s="13" t="s">
        <v>1114</v>
      </c>
      <c r="D231" s="13" t="s">
        <v>8602</v>
      </c>
      <c r="E231" s="13" t="s">
        <v>1104</v>
      </c>
      <c r="F231" s="13" t="s">
        <v>1097</v>
      </c>
      <c r="G231" s="34">
        <v>52157</v>
      </c>
    </row>
    <row r="232" spans="1:7">
      <c r="A232" s="23">
        <v>2018</v>
      </c>
      <c r="B232" s="13" t="s">
        <v>1886</v>
      </c>
      <c r="C232" s="13" t="s">
        <v>1114</v>
      </c>
      <c r="D232" s="13" t="s">
        <v>8602</v>
      </c>
      <c r="E232" s="13" t="s">
        <v>1104</v>
      </c>
      <c r="F232" s="13" t="s">
        <v>1095</v>
      </c>
      <c r="G232" s="34">
        <v>38960</v>
      </c>
    </row>
    <row r="233" spans="1:7">
      <c r="A233" s="23">
        <v>2018</v>
      </c>
      <c r="B233" s="13" t="s">
        <v>1886</v>
      </c>
      <c r="C233" s="13" t="s">
        <v>1114</v>
      </c>
      <c r="D233" s="13" t="s">
        <v>8602</v>
      </c>
      <c r="E233" s="13" t="s">
        <v>1104</v>
      </c>
      <c r="F233" s="13" t="s">
        <v>1096</v>
      </c>
      <c r="G233" s="34">
        <v>42700</v>
      </c>
    </row>
    <row r="234" spans="1:7">
      <c r="A234" s="23">
        <v>2018</v>
      </c>
      <c r="B234" s="13" t="s">
        <v>1886</v>
      </c>
      <c r="C234" s="13" t="s">
        <v>1114</v>
      </c>
      <c r="D234" s="13" t="s">
        <v>8602</v>
      </c>
      <c r="E234" s="13" t="s">
        <v>1104</v>
      </c>
      <c r="F234" s="13" t="s">
        <v>1101</v>
      </c>
      <c r="G234" s="34">
        <v>46936</v>
      </c>
    </row>
    <row r="235" spans="1:7">
      <c r="A235" s="23">
        <v>2019</v>
      </c>
      <c r="B235" s="13" t="s">
        <v>1886</v>
      </c>
      <c r="C235" s="13" t="s">
        <v>8601</v>
      </c>
      <c r="D235" s="13" t="s">
        <v>1116</v>
      </c>
      <c r="E235" s="13" t="s">
        <v>1104</v>
      </c>
      <c r="F235" s="13" t="s">
        <v>1100</v>
      </c>
      <c r="G235" s="34">
        <v>327</v>
      </c>
    </row>
    <row r="236" spans="1:7">
      <c r="A236" s="23">
        <v>2019</v>
      </c>
      <c r="B236" s="13" t="s">
        <v>1886</v>
      </c>
      <c r="C236" s="13" t="s">
        <v>8601</v>
      </c>
      <c r="D236" s="13" t="s">
        <v>1116</v>
      </c>
      <c r="E236" s="13" t="s">
        <v>1104</v>
      </c>
      <c r="F236" s="13" t="s">
        <v>1094</v>
      </c>
      <c r="G236" s="34">
        <v>9876</v>
      </c>
    </row>
    <row r="237" spans="1:7">
      <c r="A237" s="23">
        <v>2019</v>
      </c>
      <c r="B237" s="13" t="s">
        <v>1886</v>
      </c>
      <c r="C237" s="13" t="s">
        <v>8601</v>
      </c>
      <c r="D237" s="13" t="s">
        <v>1116</v>
      </c>
      <c r="E237" s="13" t="s">
        <v>1104</v>
      </c>
      <c r="F237" s="13" t="s">
        <v>1095</v>
      </c>
      <c r="G237" s="34">
        <v>12</v>
      </c>
    </row>
    <row r="238" spans="1:7">
      <c r="A238" s="23">
        <v>2019</v>
      </c>
      <c r="B238" s="13" t="s">
        <v>1886</v>
      </c>
      <c r="C238" s="13" t="s">
        <v>8601</v>
      </c>
      <c r="D238" s="13" t="s">
        <v>1116</v>
      </c>
      <c r="E238" s="13" t="s">
        <v>1104</v>
      </c>
      <c r="F238" s="13" t="s">
        <v>1096</v>
      </c>
      <c r="G238" s="34">
        <v>3</v>
      </c>
    </row>
    <row r="239" spans="1:7">
      <c r="A239" s="23">
        <v>2019</v>
      </c>
      <c r="B239" s="13" t="s">
        <v>1886</v>
      </c>
      <c r="C239" s="13" t="s">
        <v>8601</v>
      </c>
      <c r="D239" s="13" t="s">
        <v>1116</v>
      </c>
      <c r="E239" s="13" t="s">
        <v>1104</v>
      </c>
      <c r="F239" s="13" t="s">
        <v>1101</v>
      </c>
      <c r="G239" s="34">
        <v>1</v>
      </c>
    </row>
    <row r="240" spans="1:7">
      <c r="A240" s="23">
        <v>2019</v>
      </c>
      <c r="B240" s="13" t="s">
        <v>1886</v>
      </c>
      <c r="C240" s="13" t="s">
        <v>8601</v>
      </c>
      <c r="D240" s="13" t="s">
        <v>1116</v>
      </c>
      <c r="E240" s="13" t="s">
        <v>1103</v>
      </c>
      <c r="F240" s="13" t="s">
        <v>1100</v>
      </c>
      <c r="G240" s="34">
        <v>495</v>
      </c>
    </row>
    <row r="241" spans="1:7">
      <c r="A241" s="23">
        <v>2019</v>
      </c>
      <c r="B241" s="13" t="s">
        <v>1886</v>
      </c>
      <c r="C241" s="13" t="s">
        <v>8601</v>
      </c>
      <c r="D241" s="13" t="s">
        <v>1116</v>
      </c>
      <c r="E241" s="13" t="s">
        <v>1103</v>
      </c>
      <c r="F241" s="13" t="s">
        <v>1102</v>
      </c>
      <c r="G241" s="34">
        <v>1</v>
      </c>
    </row>
    <row r="242" spans="1:7">
      <c r="A242" s="23">
        <v>2019</v>
      </c>
      <c r="B242" s="13" t="s">
        <v>1886</v>
      </c>
      <c r="C242" s="13" t="s">
        <v>8601</v>
      </c>
      <c r="D242" s="13" t="s">
        <v>1116</v>
      </c>
      <c r="E242" s="13" t="s">
        <v>1103</v>
      </c>
      <c r="F242" s="13" t="s">
        <v>1094</v>
      </c>
      <c r="G242" s="34">
        <v>12318</v>
      </c>
    </row>
    <row r="243" spans="1:7">
      <c r="A243" s="23">
        <v>2019</v>
      </c>
      <c r="B243" s="13" t="s">
        <v>1886</v>
      </c>
      <c r="C243" s="13" t="s">
        <v>8601</v>
      </c>
      <c r="D243" s="13" t="s">
        <v>1116</v>
      </c>
      <c r="E243" s="13" t="s">
        <v>1103</v>
      </c>
      <c r="F243" s="13" t="s">
        <v>1096</v>
      </c>
      <c r="G243" s="34">
        <v>3</v>
      </c>
    </row>
    <row r="244" spans="1:7">
      <c r="A244" s="23">
        <v>2019</v>
      </c>
      <c r="B244" s="13" t="s">
        <v>1886</v>
      </c>
      <c r="C244" s="13" t="s">
        <v>8601</v>
      </c>
      <c r="D244" s="13" t="s">
        <v>1116</v>
      </c>
      <c r="E244" s="13" t="s">
        <v>1103</v>
      </c>
      <c r="F244" s="13" t="s">
        <v>1101</v>
      </c>
      <c r="G244" s="34">
        <v>1</v>
      </c>
    </row>
    <row r="245" spans="1:7">
      <c r="A245" s="23">
        <v>2019</v>
      </c>
      <c r="B245" s="13" t="s">
        <v>1886</v>
      </c>
      <c r="C245" s="13" t="s">
        <v>1106</v>
      </c>
      <c r="D245" s="13" t="s">
        <v>1116</v>
      </c>
      <c r="E245" s="13" t="s">
        <v>1104</v>
      </c>
      <c r="F245" s="13" t="s">
        <v>1100</v>
      </c>
      <c r="G245" s="34">
        <v>338</v>
      </c>
    </row>
    <row r="246" spans="1:7">
      <c r="A246" s="23">
        <v>2019</v>
      </c>
      <c r="B246" s="13" t="s">
        <v>1886</v>
      </c>
      <c r="C246" s="13" t="s">
        <v>1106</v>
      </c>
      <c r="D246" s="13" t="s">
        <v>1116</v>
      </c>
      <c r="E246" s="13" t="s">
        <v>1104</v>
      </c>
      <c r="F246" s="13" t="s">
        <v>1094</v>
      </c>
      <c r="G246" s="34">
        <v>71328</v>
      </c>
    </row>
    <row r="247" spans="1:7">
      <c r="A247" s="23">
        <v>2019</v>
      </c>
      <c r="B247" s="13" t="s">
        <v>1886</v>
      </c>
      <c r="C247" s="13" t="s">
        <v>1106</v>
      </c>
      <c r="D247" s="13" t="s">
        <v>1116</v>
      </c>
      <c r="E247" s="13" t="s">
        <v>1104</v>
      </c>
      <c r="F247" s="13" t="s">
        <v>1095</v>
      </c>
      <c r="G247" s="34">
        <v>408</v>
      </c>
    </row>
    <row r="248" spans="1:7">
      <c r="A248" s="23">
        <v>2019</v>
      </c>
      <c r="B248" s="13" t="s">
        <v>1886</v>
      </c>
      <c r="C248" s="13" t="s">
        <v>1106</v>
      </c>
      <c r="D248" s="13" t="s">
        <v>1116</v>
      </c>
      <c r="E248" s="13" t="s">
        <v>1104</v>
      </c>
      <c r="F248" s="13" t="s">
        <v>1096</v>
      </c>
      <c r="G248" s="34">
        <v>579</v>
      </c>
    </row>
    <row r="249" spans="1:7">
      <c r="A249" s="23">
        <v>2019</v>
      </c>
      <c r="B249" s="13" t="s">
        <v>1886</v>
      </c>
      <c r="C249" s="13" t="s">
        <v>1106</v>
      </c>
      <c r="D249" s="13" t="s">
        <v>1116</v>
      </c>
      <c r="E249" s="13" t="s">
        <v>1104</v>
      </c>
      <c r="F249" s="13" t="s">
        <v>1101</v>
      </c>
      <c r="G249" s="34">
        <v>1</v>
      </c>
    </row>
    <row r="250" spans="1:7">
      <c r="A250" s="23">
        <v>2019</v>
      </c>
      <c r="B250" s="13" t="s">
        <v>1886</v>
      </c>
      <c r="C250" s="13" t="s">
        <v>1106</v>
      </c>
      <c r="D250" s="13" t="s">
        <v>1116</v>
      </c>
      <c r="E250" s="13" t="s">
        <v>1103</v>
      </c>
      <c r="F250" s="13" t="s">
        <v>1100</v>
      </c>
      <c r="G250" s="34">
        <v>353</v>
      </c>
    </row>
    <row r="251" spans="1:7">
      <c r="A251" s="23">
        <v>2019</v>
      </c>
      <c r="B251" s="13" t="s">
        <v>1886</v>
      </c>
      <c r="C251" s="13" t="s">
        <v>1106</v>
      </c>
      <c r="D251" s="13" t="s">
        <v>1116</v>
      </c>
      <c r="E251" s="13" t="s">
        <v>1103</v>
      </c>
      <c r="F251" s="13" t="s">
        <v>1102</v>
      </c>
      <c r="G251" s="34">
        <v>1</v>
      </c>
    </row>
    <row r="252" spans="1:7">
      <c r="A252" s="23">
        <v>2019</v>
      </c>
      <c r="B252" s="13" t="s">
        <v>1886</v>
      </c>
      <c r="C252" s="13" t="s">
        <v>1106</v>
      </c>
      <c r="D252" s="13" t="s">
        <v>1116</v>
      </c>
      <c r="E252" s="13" t="s">
        <v>1103</v>
      </c>
      <c r="F252" s="13" t="s">
        <v>1094</v>
      </c>
      <c r="G252" s="34">
        <v>93817</v>
      </c>
    </row>
    <row r="253" spans="1:7">
      <c r="A253" s="23">
        <v>2019</v>
      </c>
      <c r="B253" s="13" t="s">
        <v>1886</v>
      </c>
      <c r="C253" s="13" t="s">
        <v>1106</v>
      </c>
      <c r="D253" s="13" t="s">
        <v>1116</v>
      </c>
      <c r="E253" s="13" t="s">
        <v>1103</v>
      </c>
      <c r="F253" s="13" t="s">
        <v>1097</v>
      </c>
      <c r="G253" s="34">
        <v>2</v>
      </c>
    </row>
    <row r="254" spans="1:7">
      <c r="A254" s="23">
        <v>2019</v>
      </c>
      <c r="B254" s="13" t="s">
        <v>1886</v>
      </c>
      <c r="C254" s="13" t="s">
        <v>1106</v>
      </c>
      <c r="D254" s="13" t="s">
        <v>1116</v>
      </c>
      <c r="E254" s="13" t="s">
        <v>1103</v>
      </c>
      <c r="F254" s="13" t="s">
        <v>1096</v>
      </c>
      <c r="G254" s="34">
        <v>582</v>
      </c>
    </row>
    <row r="255" spans="1:7">
      <c r="A255" s="23">
        <v>2019</v>
      </c>
      <c r="B255" s="13" t="s">
        <v>1886</v>
      </c>
      <c r="C255" s="13" t="s">
        <v>1106</v>
      </c>
      <c r="D255" s="13" t="s">
        <v>1116</v>
      </c>
      <c r="E255" s="13" t="s">
        <v>1103</v>
      </c>
      <c r="F255" s="13" t="s">
        <v>1101</v>
      </c>
      <c r="G255" s="34">
        <v>2</v>
      </c>
    </row>
    <row r="256" spans="1:7">
      <c r="A256" s="23">
        <v>2019</v>
      </c>
      <c r="B256" s="13" t="s">
        <v>1886</v>
      </c>
      <c r="C256" s="13" t="s">
        <v>2025</v>
      </c>
      <c r="D256" s="13" t="s">
        <v>1116</v>
      </c>
      <c r="E256" s="13" t="s">
        <v>1104</v>
      </c>
      <c r="F256" s="13" t="s">
        <v>1100</v>
      </c>
      <c r="G256" s="34">
        <v>3363</v>
      </c>
    </row>
    <row r="257" spans="1:7">
      <c r="A257" s="23">
        <v>2019</v>
      </c>
      <c r="B257" s="13" t="s">
        <v>1886</v>
      </c>
      <c r="C257" s="13" t="s">
        <v>2025</v>
      </c>
      <c r="D257" s="13" t="s">
        <v>1116</v>
      </c>
      <c r="E257" s="13" t="s">
        <v>1104</v>
      </c>
      <c r="F257" s="13" t="s">
        <v>1102</v>
      </c>
      <c r="G257" s="34">
        <v>4856</v>
      </c>
    </row>
    <row r="258" spans="1:7">
      <c r="A258" s="23">
        <v>2019</v>
      </c>
      <c r="B258" s="13" t="s">
        <v>1886</v>
      </c>
      <c r="C258" s="13" t="s">
        <v>2025</v>
      </c>
      <c r="D258" s="13" t="s">
        <v>1116</v>
      </c>
      <c r="E258" s="13" t="s">
        <v>1104</v>
      </c>
      <c r="F258" s="13" t="s">
        <v>1098</v>
      </c>
      <c r="G258" s="34">
        <v>355</v>
      </c>
    </row>
    <row r="259" spans="1:7">
      <c r="A259" s="23">
        <v>2019</v>
      </c>
      <c r="B259" s="13" t="s">
        <v>1886</v>
      </c>
      <c r="C259" s="13" t="s">
        <v>2025</v>
      </c>
      <c r="D259" s="13" t="s">
        <v>1116</v>
      </c>
      <c r="E259" s="13" t="s">
        <v>1104</v>
      </c>
      <c r="F259" s="13" t="s">
        <v>1094</v>
      </c>
      <c r="G259" s="34">
        <v>237106</v>
      </c>
    </row>
    <row r="260" spans="1:7">
      <c r="A260" s="23">
        <v>2019</v>
      </c>
      <c r="B260" s="13" t="s">
        <v>1886</v>
      </c>
      <c r="C260" s="13" t="s">
        <v>2025</v>
      </c>
      <c r="D260" s="13" t="s">
        <v>1116</v>
      </c>
      <c r="E260" s="13" t="s">
        <v>1104</v>
      </c>
      <c r="F260" s="13" t="s">
        <v>1099</v>
      </c>
      <c r="G260" s="34">
        <v>308</v>
      </c>
    </row>
    <row r="261" spans="1:7">
      <c r="A261" s="23">
        <v>2019</v>
      </c>
      <c r="B261" s="13" t="s">
        <v>1886</v>
      </c>
      <c r="C261" s="13" t="s">
        <v>2025</v>
      </c>
      <c r="D261" s="13" t="s">
        <v>1116</v>
      </c>
      <c r="E261" s="13" t="s">
        <v>1104</v>
      </c>
      <c r="F261" s="13" t="s">
        <v>1097</v>
      </c>
      <c r="G261" s="34">
        <v>7200</v>
      </c>
    </row>
    <row r="262" spans="1:7">
      <c r="A262" s="23">
        <v>2019</v>
      </c>
      <c r="B262" s="13" t="s">
        <v>1886</v>
      </c>
      <c r="C262" s="13" t="s">
        <v>2025</v>
      </c>
      <c r="D262" s="13" t="s">
        <v>1116</v>
      </c>
      <c r="E262" s="13" t="s">
        <v>1104</v>
      </c>
      <c r="F262" s="13" t="s">
        <v>1095</v>
      </c>
      <c r="G262" s="34">
        <v>5999</v>
      </c>
    </row>
    <row r="263" spans="1:7">
      <c r="A263" s="23">
        <v>2019</v>
      </c>
      <c r="B263" s="13" t="s">
        <v>1886</v>
      </c>
      <c r="C263" s="13" t="s">
        <v>2025</v>
      </c>
      <c r="D263" s="13" t="s">
        <v>1116</v>
      </c>
      <c r="E263" s="13" t="s">
        <v>1104</v>
      </c>
      <c r="F263" s="13" t="s">
        <v>1096</v>
      </c>
      <c r="G263" s="34">
        <v>66648</v>
      </c>
    </row>
    <row r="264" spans="1:7">
      <c r="A264" s="23">
        <v>2019</v>
      </c>
      <c r="B264" s="13" t="s">
        <v>1886</v>
      </c>
      <c r="C264" s="13" t="s">
        <v>2025</v>
      </c>
      <c r="D264" s="13" t="s">
        <v>1116</v>
      </c>
      <c r="E264" s="13" t="s">
        <v>1104</v>
      </c>
      <c r="F264" s="13" t="s">
        <v>1101</v>
      </c>
      <c r="G264" s="34">
        <v>11003</v>
      </c>
    </row>
    <row r="265" spans="1:7">
      <c r="A265" s="23">
        <v>2019</v>
      </c>
      <c r="B265" s="13" t="s">
        <v>1886</v>
      </c>
      <c r="C265" s="13" t="s">
        <v>2025</v>
      </c>
      <c r="D265" s="13" t="s">
        <v>1116</v>
      </c>
      <c r="E265" s="13" t="s">
        <v>1103</v>
      </c>
      <c r="F265" s="13" t="s">
        <v>1100</v>
      </c>
      <c r="G265" s="34">
        <v>9788</v>
      </c>
    </row>
    <row r="266" spans="1:7">
      <c r="A266" s="23">
        <v>2019</v>
      </c>
      <c r="B266" s="13" t="s">
        <v>1886</v>
      </c>
      <c r="C266" s="13" t="s">
        <v>2025</v>
      </c>
      <c r="D266" s="13" t="s">
        <v>1116</v>
      </c>
      <c r="E266" s="13" t="s">
        <v>1103</v>
      </c>
      <c r="F266" s="13" t="s">
        <v>1102</v>
      </c>
      <c r="G266" s="34">
        <v>16511</v>
      </c>
    </row>
    <row r="267" spans="1:7">
      <c r="A267" s="23">
        <v>2019</v>
      </c>
      <c r="B267" s="13" t="s">
        <v>1886</v>
      </c>
      <c r="C267" s="13" t="s">
        <v>2025</v>
      </c>
      <c r="D267" s="13" t="s">
        <v>1116</v>
      </c>
      <c r="E267" s="13" t="s">
        <v>1103</v>
      </c>
      <c r="F267" s="13" t="s">
        <v>1098</v>
      </c>
      <c r="G267" s="34">
        <v>624</v>
      </c>
    </row>
    <row r="268" spans="1:7">
      <c r="A268" s="23">
        <v>2019</v>
      </c>
      <c r="B268" s="13" t="s">
        <v>1886</v>
      </c>
      <c r="C268" s="13" t="s">
        <v>2025</v>
      </c>
      <c r="D268" s="13" t="s">
        <v>1116</v>
      </c>
      <c r="E268" s="13" t="s">
        <v>1103</v>
      </c>
      <c r="F268" s="13" t="s">
        <v>1094</v>
      </c>
      <c r="G268" s="34">
        <v>320798</v>
      </c>
    </row>
    <row r="269" spans="1:7">
      <c r="A269" s="23">
        <v>2019</v>
      </c>
      <c r="B269" s="13" t="s">
        <v>1886</v>
      </c>
      <c r="C269" s="13" t="s">
        <v>2025</v>
      </c>
      <c r="D269" s="13" t="s">
        <v>1116</v>
      </c>
      <c r="E269" s="13" t="s">
        <v>1103</v>
      </c>
      <c r="F269" s="13" t="s">
        <v>1099</v>
      </c>
      <c r="G269" s="34">
        <v>1075</v>
      </c>
    </row>
    <row r="270" spans="1:7">
      <c r="A270" s="23">
        <v>2019</v>
      </c>
      <c r="B270" s="13" t="s">
        <v>1886</v>
      </c>
      <c r="C270" s="13" t="s">
        <v>2025</v>
      </c>
      <c r="D270" s="13" t="s">
        <v>1116</v>
      </c>
      <c r="E270" s="13" t="s">
        <v>1103</v>
      </c>
      <c r="F270" s="13" t="s">
        <v>1097</v>
      </c>
      <c r="G270" s="34">
        <v>32764</v>
      </c>
    </row>
    <row r="271" spans="1:7">
      <c r="A271" s="23">
        <v>2019</v>
      </c>
      <c r="B271" s="13" t="s">
        <v>1886</v>
      </c>
      <c r="C271" s="13" t="s">
        <v>2025</v>
      </c>
      <c r="D271" s="13" t="s">
        <v>1116</v>
      </c>
      <c r="E271" s="13" t="s">
        <v>1103</v>
      </c>
      <c r="F271" s="13" t="s">
        <v>1096</v>
      </c>
      <c r="G271" s="34">
        <v>87306</v>
      </c>
    </row>
    <row r="272" spans="1:7">
      <c r="A272" s="23">
        <v>2019</v>
      </c>
      <c r="B272" s="13" t="s">
        <v>1886</v>
      </c>
      <c r="C272" s="13" t="s">
        <v>2025</v>
      </c>
      <c r="D272" s="13" t="s">
        <v>1116</v>
      </c>
      <c r="E272" s="13" t="s">
        <v>1103</v>
      </c>
      <c r="F272" s="13" t="s">
        <v>1101</v>
      </c>
      <c r="G272" s="34">
        <v>14668</v>
      </c>
    </row>
    <row r="273" spans="1:7">
      <c r="A273" s="23">
        <v>2019</v>
      </c>
      <c r="B273" s="13" t="s">
        <v>1886</v>
      </c>
      <c r="C273" s="13" t="s">
        <v>1107</v>
      </c>
      <c r="D273" s="13" t="s">
        <v>1116</v>
      </c>
      <c r="E273" s="13" t="s">
        <v>1104</v>
      </c>
      <c r="F273" s="13" t="s">
        <v>1100</v>
      </c>
      <c r="G273" s="34">
        <v>1</v>
      </c>
    </row>
    <row r="274" spans="1:7">
      <c r="A274" s="23">
        <v>2019</v>
      </c>
      <c r="B274" s="13" t="s">
        <v>1886</v>
      </c>
      <c r="C274" s="13" t="s">
        <v>1107</v>
      </c>
      <c r="D274" s="13" t="s">
        <v>1116</v>
      </c>
      <c r="E274" s="13" t="s">
        <v>1104</v>
      </c>
      <c r="F274" s="13" t="s">
        <v>1094</v>
      </c>
      <c r="G274" s="34">
        <v>2087</v>
      </c>
    </row>
    <row r="275" spans="1:7">
      <c r="A275" s="23">
        <v>2019</v>
      </c>
      <c r="B275" s="13" t="s">
        <v>1886</v>
      </c>
      <c r="C275" s="13" t="s">
        <v>1107</v>
      </c>
      <c r="D275" s="13" t="s">
        <v>1116</v>
      </c>
      <c r="E275" s="13" t="s">
        <v>1104</v>
      </c>
      <c r="F275" s="13" t="s">
        <v>1095</v>
      </c>
      <c r="G275" s="34">
        <v>30</v>
      </c>
    </row>
    <row r="276" spans="1:7">
      <c r="A276" s="23">
        <v>2019</v>
      </c>
      <c r="B276" s="13" t="s">
        <v>1886</v>
      </c>
      <c r="C276" s="13" t="s">
        <v>1107</v>
      </c>
      <c r="D276" s="13" t="s">
        <v>1116</v>
      </c>
      <c r="E276" s="13" t="s">
        <v>1104</v>
      </c>
      <c r="F276" s="13" t="s">
        <v>1101</v>
      </c>
      <c r="G276" s="34">
        <v>42</v>
      </c>
    </row>
    <row r="277" spans="1:7">
      <c r="A277" s="23">
        <v>2019</v>
      </c>
      <c r="B277" s="13" t="s">
        <v>1886</v>
      </c>
      <c r="C277" s="13" t="s">
        <v>1107</v>
      </c>
      <c r="D277" s="13" t="s">
        <v>1116</v>
      </c>
      <c r="E277" s="13" t="s">
        <v>1103</v>
      </c>
      <c r="F277" s="13" t="s">
        <v>1100</v>
      </c>
      <c r="G277" s="34">
        <v>1</v>
      </c>
    </row>
    <row r="278" spans="1:7">
      <c r="A278" s="23">
        <v>2019</v>
      </c>
      <c r="B278" s="13" t="s">
        <v>1886</v>
      </c>
      <c r="C278" s="13" t="s">
        <v>1107</v>
      </c>
      <c r="D278" s="13" t="s">
        <v>1116</v>
      </c>
      <c r="E278" s="13" t="s">
        <v>1103</v>
      </c>
      <c r="F278" s="13" t="s">
        <v>1094</v>
      </c>
      <c r="G278" s="34">
        <v>2393</v>
      </c>
    </row>
    <row r="279" spans="1:7">
      <c r="A279" s="23">
        <v>2019</v>
      </c>
      <c r="B279" s="13" t="s">
        <v>1886</v>
      </c>
      <c r="C279" s="13" t="s">
        <v>1107</v>
      </c>
      <c r="D279" s="13" t="s">
        <v>1116</v>
      </c>
      <c r="E279" s="13" t="s">
        <v>1103</v>
      </c>
      <c r="F279" s="13" t="s">
        <v>1099</v>
      </c>
      <c r="G279" s="34">
        <v>1</v>
      </c>
    </row>
    <row r="280" spans="1:7">
      <c r="A280" s="23">
        <v>2019</v>
      </c>
      <c r="B280" s="13" t="s">
        <v>1886</v>
      </c>
      <c r="C280" s="13" t="s">
        <v>1107</v>
      </c>
      <c r="D280" s="13" t="s">
        <v>1116</v>
      </c>
      <c r="E280" s="13" t="s">
        <v>1103</v>
      </c>
      <c r="F280" s="13" t="s">
        <v>1101</v>
      </c>
      <c r="G280" s="34">
        <v>66</v>
      </c>
    </row>
    <row r="281" spans="1:7">
      <c r="A281" s="23">
        <v>2019</v>
      </c>
      <c r="B281" s="13" t="s">
        <v>1886</v>
      </c>
      <c r="C281" s="13" t="s">
        <v>1108</v>
      </c>
      <c r="D281" s="13" t="s">
        <v>1116</v>
      </c>
      <c r="E281" s="13" t="s">
        <v>1104</v>
      </c>
      <c r="F281" s="13" t="s">
        <v>1100</v>
      </c>
      <c r="G281" s="34">
        <v>5</v>
      </c>
    </row>
    <row r="282" spans="1:7">
      <c r="A282" s="23">
        <v>2019</v>
      </c>
      <c r="B282" s="13" t="s">
        <v>1886</v>
      </c>
      <c r="C282" s="13" t="s">
        <v>1108</v>
      </c>
      <c r="D282" s="13" t="s">
        <v>1116</v>
      </c>
      <c r="E282" s="13" t="s">
        <v>1104</v>
      </c>
      <c r="F282" s="13" t="s">
        <v>1094</v>
      </c>
      <c r="G282" s="34">
        <v>1528</v>
      </c>
    </row>
    <row r="283" spans="1:7">
      <c r="A283" s="23">
        <v>2019</v>
      </c>
      <c r="B283" s="13" t="s">
        <v>1886</v>
      </c>
      <c r="C283" s="13" t="s">
        <v>1108</v>
      </c>
      <c r="D283" s="13" t="s">
        <v>1116</v>
      </c>
      <c r="E283" s="13" t="s">
        <v>1104</v>
      </c>
      <c r="F283" s="13" t="s">
        <v>1095</v>
      </c>
      <c r="G283" s="34">
        <v>14</v>
      </c>
    </row>
    <row r="284" spans="1:7">
      <c r="A284" s="23">
        <v>2019</v>
      </c>
      <c r="B284" s="13" t="s">
        <v>1886</v>
      </c>
      <c r="C284" s="13" t="s">
        <v>1108</v>
      </c>
      <c r="D284" s="13" t="s">
        <v>1116</v>
      </c>
      <c r="E284" s="13" t="s">
        <v>1104</v>
      </c>
      <c r="F284" s="13" t="s">
        <v>1096</v>
      </c>
      <c r="G284" s="34">
        <v>129</v>
      </c>
    </row>
    <row r="285" spans="1:7">
      <c r="A285" s="23">
        <v>2019</v>
      </c>
      <c r="B285" s="13" t="s">
        <v>1886</v>
      </c>
      <c r="C285" s="13" t="s">
        <v>1108</v>
      </c>
      <c r="D285" s="13" t="s">
        <v>1116</v>
      </c>
      <c r="E285" s="13" t="s">
        <v>1103</v>
      </c>
      <c r="F285" s="13" t="s">
        <v>1100</v>
      </c>
      <c r="G285" s="34">
        <v>6</v>
      </c>
    </row>
    <row r="286" spans="1:7">
      <c r="A286" s="23">
        <v>2019</v>
      </c>
      <c r="B286" s="13" t="s">
        <v>1886</v>
      </c>
      <c r="C286" s="13" t="s">
        <v>1108</v>
      </c>
      <c r="D286" s="13" t="s">
        <v>1116</v>
      </c>
      <c r="E286" s="13" t="s">
        <v>1103</v>
      </c>
      <c r="F286" s="13" t="s">
        <v>1094</v>
      </c>
      <c r="G286" s="34">
        <v>2211</v>
      </c>
    </row>
    <row r="287" spans="1:7">
      <c r="A287" s="23">
        <v>2019</v>
      </c>
      <c r="B287" s="13" t="s">
        <v>1886</v>
      </c>
      <c r="C287" s="13" t="s">
        <v>1108</v>
      </c>
      <c r="D287" s="13" t="s">
        <v>1116</v>
      </c>
      <c r="E287" s="13" t="s">
        <v>1103</v>
      </c>
      <c r="F287" s="13" t="s">
        <v>1096</v>
      </c>
      <c r="G287" s="34">
        <v>133</v>
      </c>
    </row>
    <row r="288" spans="1:7">
      <c r="A288" s="23">
        <v>2019</v>
      </c>
      <c r="B288" s="13" t="s">
        <v>1886</v>
      </c>
      <c r="C288" s="13" t="s">
        <v>2026</v>
      </c>
      <c r="D288" s="13" t="s">
        <v>1116</v>
      </c>
      <c r="E288" s="13" t="s">
        <v>1104</v>
      </c>
      <c r="F288" s="13" t="s">
        <v>1094</v>
      </c>
      <c r="G288" s="34">
        <v>385</v>
      </c>
    </row>
    <row r="289" spans="1:7">
      <c r="A289" s="23">
        <v>2019</v>
      </c>
      <c r="B289" s="13" t="s">
        <v>1886</v>
      </c>
      <c r="C289" s="13" t="s">
        <v>2026</v>
      </c>
      <c r="D289" s="13" t="s">
        <v>1116</v>
      </c>
      <c r="E289" s="13" t="s">
        <v>1104</v>
      </c>
      <c r="F289" s="13" t="s">
        <v>1095</v>
      </c>
      <c r="G289" s="34">
        <v>4</v>
      </c>
    </row>
    <row r="290" spans="1:7">
      <c r="A290" s="23">
        <v>2019</v>
      </c>
      <c r="B290" s="13" t="s">
        <v>1886</v>
      </c>
      <c r="C290" s="13" t="s">
        <v>2026</v>
      </c>
      <c r="D290" s="13" t="s">
        <v>1116</v>
      </c>
      <c r="E290" s="13" t="s">
        <v>1103</v>
      </c>
      <c r="F290" s="13" t="s">
        <v>1094</v>
      </c>
      <c r="G290" s="34">
        <v>4243</v>
      </c>
    </row>
    <row r="291" spans="1:7">
      <c r="A291" s="23">
        <v>2019</v>
      </c>
      <c r="B291" s="13" t="s">
        <v>1886</v>
      </c>
      <c r="C291" s="13" t="s">
        <v>4622</v>
      </c>
      <c r="D291" s="13" t="s">
        <v>1116</v>
      </c>
      <c r="E291" s="13" t="s">
        <v>1104</v>
      </c>
      <c r="F291" s="13" t="s">
        <v>1100</v>
      </c>
      <c r="G291" s="34">
        <v>5</v>
      </c>
    </row>
    <row r="292" spans="1:7">
      <c r="A292" s="23">
        <v>2019</v>
      </c>
      <c r="B292" s="13" t="s">
        <v>1886</v>
      </c>
      <c r="C292" s="13" t="s">
        <v>4622</v>
      </c>
      <c r="D292" s="13" t="s">
        <v>1116</v>
      </c>
      <c r="E292" s="13" t="s">
        <v>1104</v>
      </c>
      <c r="F292" s="13" t="s">
        <v>1094</v>
      </c>
      <c r="G292" s="34">
        <v>321</v>
      </c>
    </row>
    <row r="293" spans="1:7">
      <c r="A293" s="23">
        <v>2019</v>
      </c>
      <c r="B293" s="13" t="s">
        <v>1886</v>
      </c>
      <c r="C293" s="13" t="s">
        <v>4622</v>
      </c>
      <c r="D293" s="13" t="s">
        <v>1116</v>
      </c>
      <c r="E293" s="13" t="s">
        <v>1103</v>
      </c>
      <c r="F293" s="13" t="s">
        <v>1100</v>
      </c>
      <c r="G293" s="34">
        <v>7</v>
      </c>
    </row>
    <row r="294" spans="1:7">
      <c r="A294" s="23">
        <v>2019</v>
      </c>
      <c r="B294" s="13" t="s">
        <v>1886</v>
      </c>
      <c r="C294" s="13" t="s">
        <v>4622</v>
      </c>
      <c r="D294" s="13" t="s">
        <v>1116</v>
      </c>
      <c r="E294" s="13" t="s">
        <v>1103</v>
      </c>
      <c r="F294" s="13" t="s">
        <v>1094</v>
      </c>
      <c r="G294" s="34">
        <v>1940</v>
      </c>
    </row>
    <row r="295" spans="1:7">
      <c r="A295" s="23">
        <v>2019</v>
      </c>
      <c r="B295" s="13" t="s">
        <v>1886</v>
      </c>
      <c r="C295" s="13" t="s">
        <v>1115</v>
      </c>
      <c r="D295" s="13" t="s">
        <v>8602</v>
      </c>
      <c r="E295" s="13" t="s">
        <v>1104</v>
      </c>
      <c r="F295" s="13" t="s">
        <v>1096</v>
      </c>
      <c r="G295" s="34">
        <v>4926337</v>
      </c>
    </row>
    <row r="296" spans="1:7">
      <c r="A296" s="23">
        <v>2019</v>
      </c>
      <c r="B296" s="13" t="s">
        <v>1886</v>
      </c>
      <c r="C296" s="13" t="s">
        <v>1114</v>
      </c>
      <c r="D296" s="13" t="s">
        <v>8602</v>
      </c>
      <c r="E296" s="13" t="s">
        <v>1104</v>
      </c>
      <c r="F296" s="13" t="s">
        <v>1102</v>
      </c>
      <c r="G296" s="34">
        <v>215540</v>
      </c>
    </row>
    <row r="297" spans="1:7">
      <c r="A297" s="23">
        <v>2019</v>
      </c>
      <c r="B297" s="13" t="s">
        <v>1886</v>
      </c>
      <c r="C297" s="13" t="s">
        <v>1114</v>
      </c>
      <c r="D297" s="13" t="s">
        <v>8602</v>
      </c>
      <c r="E297" s="13" t="s">
        <v>1104</v>
      </c>
      <c r="F297" s="13" t="s">
        <v>1094</v>
      </c>
      <c r="G297" s="34">
        <v>480653</v>
      </c>
    </row>
    <row r="298" spans="1:7">
      <c r="A298" s="23">
        <v>2019</v>
      </c>
      <c r="B298" s="13" t="s">
        <v>1886</v>
      </c>
      <c r="C298" s="13" t="s">
        <v>1114</v>
      </c>
      <c r="D298" s="13" t="s">
        <v>8602</v>
      </c>
      <c r="E298" s="13" t="s">
        <v>1104</v>
      </c>
      <c r="F298" s="13" t="s">
        <v>1099</v>
      </c>
      <c r="G298" s="34">
        <v>286204</v>
      </c>
    </row>
    <row r="299" spans="1:7">
      <c r="A299" s="23">
        <v>2019</v>
      </c>
      <c r="B299" s="13" t="s">
        <v>1886</v>
      </c>
      <c r="C299" s="13" t="s">
        <v>1114</v>
      </c>
      <c r="D299" s="13" t="s">
        <v>8602</v>
      </c>
      <c r="E299" s="13" t="s">
        <v>1104</v>
      </c>
      <c r="F299" s="13" t="s">
        <v>1097</v>
      </c>
      <c r="G299" s="34">
        <v>53340</v>
      </c>
    </row>
    <row r="300" spans="1:7">
      <c r="A300" s="23">
        <v>2019</v>
      </c>
      <c r="B300" s="13" t="s">
        <v>1886</v>
      </c>
      <c r="C300" s="13" t="s">
        <v>1114</v>
      </c>
      <c r="D300" s="13" t="s">
        <v>8602</v>
      </c>
      <c r="E300" s="13" t="s">
        <v>1104</v>
      </c>
      <c r="F300" s="13" t="s">
        <v>1095</v>
      </c>
      <c r="G300" s="34">
        <v>37480</v>
      </c>
    </row>
    <row r="301" spans="1:7">
      <c r="A301" s="23">
        <v>2019</v>
      </c>
      <c r="B301" s="13" t="s">
        <v>1886</v>
      </c>
      <c r="C301" s="13" t="s">
        <v>1114</v>
      </c>
      <c r="D301" s="13" t="s">
        <v>8602</v>
      </c>
      <c r="E301" s="13" t="s">
        <v>1104</v>
      </c>
      <c r="F301" s="13" t="s">
        <v>1096</v>
      </c>
      <c r="G301" s="34">
        <v>46334</v>
      </c>
    </row>
    <row r="302" spans="1:7">
      <c r="A302" s="23">
        <v>2020</v>
      </c>
      <c r="B302" s="13" t="s">
        <v>1886</v>
      </c>
      <c r="C302" s="13" t="s">
        <v>8601</v>
      </c>
      <c r="D302" s="13" t="s">
        <v>1116</v>
      </c>
      <c r="E302" s="13" t="s">
        <v>1104</v>
      </c>
      <c r="F302" s="13" t="s">
        <v>1100</v>
      </c>
      <c r="G302" s="34">
        <v>370</v>
      </c>
    </row>
    <row r="303" spans="1:7">
      <c r="A303" s="23">
        <v>2020</v>
      </c>
      <c r="B303" s="13" t="s">
        <v>1886</v>
      </c>
      <c r="C303" s="13" t="s">
        <v>8601</v>
      </c>
      <c r="D303" s="13" t="s">
        <v>1116</v>
      </c>
      <c r="E303" s="13" t="s">
        <v>1104</v>
      </c>
      <c r="F303" s="13" t="s">
        <v>1094</v>
      </c>
      <c r="G303" s="34">
        <v>9852</v>
      </c>
    </row>
    <row r="304" spans="1:7">
      <c r="A304" s="23">
        <v>2020</v>
      </c>
      <c r="B304" s="13" t="s">
        <v>1886</v>
      </c>
      <c r="C304" s="13" t="s">
        <v>8601</v>
      </c>
      <c r="D304" s="13" t="s">
        <v>1116</v>
      </c>
      <c r="E304" s="13" t="s">
        <v>1104</v>
      </c>
      <c r="F304" s="13" t="s">
        <v>1095</v>
      </c>
      <c r="G304" s="34">
        <v>19</v>
      </c>
    </row>
    <row r="305" spans="1:7">
      <c r="A305" s="23">
        <v>2020</v>
      </c>
      <c r="B305" s="13" t="s">
        <v>1886</v>
      </c>
      <c r="C305" s="13" t="s">
        <v>8601</v>
      </c>
      <c r="D305" s="13" t="s">
        <v>1116</v>
      </c>
      <c r="E305" s="13" t="s">
        <v>1104</v>
      </c>
      <c r="F305" s="13" t="s">
        <v>1096</v>
      </c>
      <c r="G305" s="34">
        <v>3</v>
      </c>
    </row>
    <row r="306" spans="1:7">
      <c r="A306" s="23">
        <v>2020</v>
      </c>
      <c r="B306" s="13" t="s">
        <v>1886</v>
      </c>
      <c r="C306" s="13" t="s">
        <v>8601</v>
      </c>
      <c r="D306" s="13" t="s">
        <v>1116</v>
      </c>
      <c r="E306" s="13" t="s">
        <v>1103</v>
      </c>
      <c r="F306" s="13" t="s">
        <v>1100</v>
      </c>
      <c r="G306" s="34">
        <v>585</v>
      </c>
    </row>
    <row r="307" spans="1:7">
      <c r="A307" s="23">
        <v>2020</v>
      </c>
      <c r="B307" s="13" t="s">
        <v>1886</v>
      </c>
      <c r="C307" s="13" t="s">
        <v>8601</v>
      </c>
      <c r="D307" s="13" t="s">
        <v>1116</v>
      </c>
      <c r="E307" s="13" t="s">
        <v>1103</v>
      </c>
      <c r="F307" s="13" t="s">
        <v>1094</v>
      </c>
      <c r="G307" s="34">
        <v>12266</v>
      </c>
    </row>
    <row r="308" spans="1:7">
      <c r="A308" s="23">
        <v>2020</v>
      </c>
      <c r="B308" s="13" t="s">
        <v>1886</v>
      </c>
      <c r="C308" s="13" t="s">
        <v>8601</v>
      </c>
      <c r="D308" s="13" t="s">
        <v>1116</v>
      </c>
      <c r="E308" s="13" t="s">
        <v>1103</v>
      </c>
      <c r="F308" s="13" t="s">
        <v>1096</v>
      </c>
      <c r="G308" s="34">
        <v>3</v>
      </c>
    </row>
    <row r="309" spans="1:7">
      <c r="A309" s="23">
        <v>2020</v>
      </c>
      <c r="B309" s="13" t="s">
        <v>1886</v>
      </c>
      <c r="C309" s="13" t="s">
        <v>1106</v>
      </c>
      <c r="D309" s="13" t="s">
        <v>1116</v>
      </c>
      <c r="E309" s="13" t="s">
        <v>1104</v>
      </c>
      <c r="F309" s="13" t="s">
        <v>1100</v>
      </c>
      <c r="G309" s="34">
        <v>378</v>
      </c>
    </row>
    <row r="310" spans="1:7">
      <c r="A310" s="23">
        <v>2020</v>
      </c>
      <c r="B310" s="13" t="s">
        <v>1886</v>
      </c>
      <c r="C310" s="13" t="s">
        <v>1106</v>
      </c>
      <c r="D310" s="13" t="s">
        <v>1116</v>
      </c>
      <c r="E310" s="13" t="s">
        <v>1104</v>
      </c>
      <c r="F310" s="13" t="s">
        <v>1094</v>
      </c>
      <c r="G310" s="34">
        <v>71335</v>
      </c>
    </row>
    <row r="311" spans="1:7">
      <c r="A311" s="23">
        <v>2020</v>
      </c>
      <c r="B311" s="13" t="s">
        <v>1886</v>
      </c>
      <c r="C311" s="13" t="s">
        <v>1106</v>
      </c>
      <c r="D311" s="13" t="s">
        <v>1116</v>
      </c>
      <c r="E311" s="13" t="s">
        <v>1104</v>
      </c>
      <c r="F311" s="13" t="s">
        <v>1095</v>
      </c>
      <c r="G311" s="34">
        <v>408</v>
      </c>
    </row>
    <row r="312" spans="1:7">
      <c r="A312" s="23">
        <v>2020</v>
      </c>
      <c r="B312" s="13" t="s">
        <v>1886</v>
      </c>
      <c r="C312" s="13" t="s">
        <v>1106</v>
      </c>
      <c r="D312" s="13" t="s">
        <v>1116</v>
      </c>
      <c r="E312" s="13" t="s">
        <v>1104</v>
      </c>
      <c r="F312" s="13" t="s">
        <v>1096</v>
      </c>
      <c r="G312" s="34">
        <v>579</v>
      </c>
    </row>
    <row r="313" spans="1:7">
      <c r="A313" s="23">
        <v>2020</v>
      </c>
      <c r="B313" s="13" t="s">
        <v>1886</v>
      </c>
      <c r="C313" s="13" t="s">
        <v>1106</v>
      </c>
      <c r="D313" s="13" t="s">
        <v>1116</v>
      </c>
      <c r="E313" s="13" t="s">
        <v>1103</v>
      </c>
      <c r="F313" s="13" t="s">
        <v>1100</v>
      </c>
      <c r="G313" s="34">
        <v>386</v>
      </c>
    </row>
    <row r="314" spans="1:7">
      <c r="A314" s="23">
        <v>2020</v>
      </c>
      <c r="B314" s="13" t="s">
        <v>1886</v>
      </c>
      <c r="C314" s="13" t="s">
        <v>1106</v>
      </c>
      <c r="D314" s="13" t="s">
        <v>1116</v>
      </c>
      <c r="E314" s="13" t="s">
        <v>1103</v>
      </c>
      <c r="F314" s="13" t="s">
        <v>1094</v>
      </c>
      <c r="G314" s="34">
        <v>93834</v>
      </c>
    </row>
    <row r="315" spans="1:7">
      <c r="A315" s="23">
        <v>2020</v>
      </c>
      <c r="B315" s="13" t="s">
        <v>1886</v>
      </c>
      <c r="C315" s="13" t="s">
        <v>1106</v>
      </c>
      <c r="D315" s="13" t="s">
        <v>1116</v>
      </c>
      <c r="E315" s="13" t="s">
        <v>1103</v>
      </c>
      <c r="F315" s="13" t="s">
        <v>1097</v>
      </c>
      <c r="G315" s="34">
        <v>2</v>
      </c>
    </row>
    <row r="316" spans="1:7">
      <c r="A316" s="23">
        <v>2020</v>
      </c>
      <c r="B316" s="13" t="s">
        <v>1886</v>
      </c>
      <c r="C316" s="13" t="s">
        <v>1106</v>
      </c>
      <c r="D316" s="13" t="s">
        <v>1116</v>
      </c>
      <c r="E316" s="13" t="s">
        <v>1103</v>
      </c>
      <c r="F316" s="13" t="s">
        <v>1096</v>
      </c>
      <c r="G316" s="34">
        <v>582</v>
      </c>
    </row>
    <row r="317" spans="1:7">
      <c r="A317" s="23">
        <v>2020</v>
      </c>
      <c r="B317" s="13" t="s">
        <v>1886</v>
      </c>
      <c r="C317" s="13" t="s">
        <v>2025</v>
      </c>
      <c r="D317" s="13" t="s">
        <v>1116</v>
      </c>
      <c r="E317" s="13" t="s">
        <v>1104</v>
      </c>
      <c r="F317" s="13" t="s">
        <v>1100</v>
      </c>
      <c r="G317" s="34">
        <v>3366</v>
      </c>
    </row>
    <row r="318" spans="1:7">
      <c r="A318" s="23">
        <v>2020</v>
      </c>
      <c r="B318" s="13" t="s">
        <v>1886</v>
      </c>
      <c r="C318" s="13" t="s">
        <v>2025</v>
      </c>
      <c r="D318" s="13" t="s">
        <v>1116</v>
      </c>
      <c r="E318" s="13" t="s">
        <v>1104</v>
      </c>
      <c r="F318" s="13" t="s">
        <v>1098</v>
      </c>
      <c r="G318" s="34">
        <v>355</v>
      </c>
    </row>
    <row r="319" spans="1:7">
      <c r="A319" s="23">
        <v>2020</v>
      </c>
      <c r="B319" s="13" t="s">
        <v>1886</v>
      </c>
      <c r="C319" s="13" t="s">
        <v>2025</v>
      </c>
      <c r="D319" s="13" t="s">
        <v>1116</v>
      </c>
      <c r="E319" s="13" t="s">
        <v>1104</v>
      </c>
      <c r="F319" s="13" t="s">
        <v>1094</v>
      </c>
      <c r="G319" s="34">
        <v>238596</v>
      </c>
    </row>
    <row r="320" spans="1:7">
      <c r="A320" s="23">
        <v>2020</v>
      </c>
      <c r="B320" s="13" t="s">
        <v>1886</v>
      </c>
      <c r="C320" s="13" t="s">
        <v>2025</v>
      </c>
      <c r="D320" s="13" t="s">
        <v>1116</v>
      </c>
      <c r="E320" s="13" t="s">
        <v>1104</v>
      </c>
      <c r="F320" s="13" t="s">
        <v>1099</v>
      </c>
      <c r="G320" s="34">
        <v>308</v>
      </c>
    </row>
    <row r="321" spans="1:7">
      <c r="A321" s="23">
        <v>2020</v>
      </c>
      <c r="B321" s="13" t="s">
        <v>1886</v>
      </c>
      <c r="C321" s="13" t="s">
        <v>2025</v>
      </c>
      <c r="D321" s="13" t="s">
        <v>1116</v>
      </c>
      <c r="E321" s="13" t="s">
        <v>1104</v>
      </c>
      <c r="F321" s="13" t="s">
        <v>1097</v>
      </c>
      <c r="G321" s="34">
        <v>7205</v>
      </c>
    </row>
    <row r="322" spans="1:7">
      <c r="A322" s="23">
        <v>2020</v>
      </c>
      <c r="B322" s="13" t="s">
        <v>1886</v>
      </c>
      <c r="C322" s="13" t="s">
        <v>2025</v>
      </c>
      <c r="D322" s="13" t="s">
        <v>1116</v>
      </c>
      <c r="E322" s="13" t="s">
        <v>1104</v>
      </c>
      <c r="F322" s="13" t="s">
        <v>1095</v>
      </c>
      <c r="G322" s="34">
        <v>6020</v>
      </c>
    </row>
    <row r="323" spans="1:7">
      <c r="A323" s="23">
        <v>2020</v>
      </c>
      <c r="B323" s="13" t="s">
        <v>1886</v>
      </c>
      <c r="C323" s="13" t="s">
        <v>2025</v>
      </c>
      <c r="D323" s="13" t="s">
        <v>1116</v>
      </c>
      <c r="E323" s="13" t="s">
        <v>1104</v>
      </c>
      <c r="F323" s="13" t="s">
        <v>1096</v>
      </c>
      <c r="G323" s="34">
        <v>67839</v>
      </c>
    </row>
    <row r="324" spans="1:7">
      <c r="A324" s="23">
        <v>2020</v>
      </c>
      <c r="B324" s="13" t="s">
        <v>1886</v>
      </c>
      <c r="C324" s="13" t="s">
        <v>2025</v>
      </c>
      <c r="D324" s="13" t="s">
        <v>1116</v>
      </c>
      <c r="E324" s="13" t="s">
        <v>1103</v>
      </c>
      <c r="F324" s="13" t="s">
        <v>1100</v>
      </c>
      <c r="G324" s="34">
        <v>9805</v>
      </c>
    </row>
    <row r="325" spans="1:7">
      <c r="A325" s="23">
        <v>2020</v>
      </c>
      <c r="B325" s="13" t="s">
        <v>1886</v>
      </c>
      <c r="C325" s="13" t="s">
        <v>2025</v>
      </c>
      <c r="D325" s="13" t="s">
        <v>1116</v>
      </c>
      <c r="E325" s="13" t="s">
        <v>1103</v>
      </c>
      <c r="F325" s="13" t="s">
        <v>1098</v>
      </c>
      <c r="G325" s="34">
        <v>624</v>
      </c>
    </row>
    <row r="326" spans="1:7">
      <c r="A326" s="23">
        <v>2020</v>
      </c>
      <c r="B326" s="13" t="s">
        <v>1886</v>
      </c>
      <c r="C326" s="13" t="s">
        <v>2025</v>
      </c>
      <c r="D326" s="13" t="s">
        <v>1116</v>
      </c>
      <c r="E326" s="13" t="s">
        <v>1103</v>
      </c>
      <c r="F326" s="13" t="s">
        <v>1094</v>
      </c>
      <c r="G326" s="34">
        <v>322876</v>
      </c>
    </row>
    <row r="327" spans="1:7">
      <c r="A327" s="23">
        <v>2020</v>
      </c>
      <c r="B327" s="13" t="s">
        <v>1886</v>
      </c>
      <c r="C327" s="13" t="s">
        <v>2025</v>
      </c>
      <c r="D327" s="13" t="s">
        <v>1116</v>
      </c>
      <c r="E327" s="13" t="s">
        <v>1103</v>
      </c>
      <c r="F327" s="13" t="s">
        <v>1099</v>
      </c>
      <c r="G327" s="34">
        <v>1079</v>
      </c>
    </row>
    <row r="328" spans="1:7">
      <c r="A328" s="23">
        <v>2020</v>
      </c>
      <c r="B328" s="13" t="s">
        <v>1886</v>
      </c>
      <c r="C328" s="13" t="s">
        <v>2025</v>
      </c>
      <c r="D328" s="13" t="s">
        <v>1116</v>
      </c>
      <c r="E328" s="13" t="s">
        <v>1103</v>
      </c>
      <c r="F328" s="13" t="s">
        <v>1097</v>
      </c>
      <c r="G328" s="34">
        <v>32782</v>
      </c>
    </row>
    <row r="329" spans="1:7">
      <c r="A329" s="23">
        <v>2020</v>
      </c>
      <c r="B329" s="13" t="s">
        <v>1886</v>
      </c>
      <c r="C329" s="13" t="s">
        <v>2025</v>
      </c>
      <c r="D329" s="13" t="s">
        <v>1116</v>
      </c>
      <c r="E329" s="13" t="s">
        <v>1103</v>
      </c>
      <c r="F329" s="13" t="s">
        <v>1096</v>
      </c>
      <c r="G329" s="34">
        <v>88505</v>
      </c>
    </row>
    <row r="330" spans="1:7">
      <c r="A330" s="23">
        <v>2020</v>
      </c>
      <c r="B330" s="13" t="s">
        <v>1886</v>
      </c>
      <c r="C330" s="13" t="s">
        <v>1107</v>
      </c>
      <c r="D330" s="13" t="s">
        <v>1116</v>
      </c>
      <c r="E330" s="13" t="s">
        <v>1104</v>
      </c>
      <c r="F330" s="13" t="s">
        <v>1100</v>
      </c>
      <c r="G330" s="34">
        <v>1</v>
      </c>
    </row>
    <row r="331" spans="1:7">
      <c r="A331" s="23">
        <v>2020</v>
      </c>
      <c r="B331" s="13" t="s">
        <v>1886</v>
      </c>
      <c r="C331" s="13" t="s">
        <v>1107</v>
      </c>
      <c r="D331" s="13" t="s">
        <v>1116</v>
      </c>
      <c r="E331" s="13" t="s">
        <v>1104</v>
      </c>
      <c r="F331" s="13" t="s">
        <v>1094</v>
      </c>
      <c r="G331" s="34">
        <v>2087</v>
      </c>
    </row>
    <row r="332" spans="1:7">
      <c r="A332" s="23">
        <v>2020</v>
      </c>
      <c r="B332" s="13" t="s">
        <v>1886</v>
      </c>
      <c r="C332" s="13" t="s">
        <v>1107</v>
      </c>
      <c r="D332" s="13" t="s">
        <v>1116</v>
      </c>
      <c r="E332" s="13" t="s">
        <v>1104</v>
      </c>
      <c r="F332" s="13" t="s">
        <v>1095</v>
      </c>
      <c r="G332" s="34">
        <v>30</v>
      </c>
    </row>
    <row r="333" spans="1:7">
      <c r="A333" s="23">
        <v>2020</v>
      </c>
      <c r="B333" s="13" t="s">
        <v>1886</v>
      </c>
      <c r="C333" s="13" t="s">
        <v>1107</v>
      </c>
      <c r="D333" s="13" t="s">
        <v>1116</v>
      </c>
      <c r="E333" s="13" t="s">
        <v>1103</v>
      </c>
      <c r="F333" s="13" t="s">
        <v>1100</v>
      </c>
      <c r="G333" s="34">
        <v>1</v>
      </c>
    </row>
    <row r="334" spans="1:7">
      <c r="A334" s="23">
        <v>2020</v>
      </c>
      <c r="B334" s="13" t="s">
        <v>1886</v>
      </c>
      <c r="C334" s="13" t="s">
        <v>1107</v>
      </c>
      <c r="D334" s="13" t="s">
        <v>1116</v>
      </c>
      <c r="E334" s="13" t="s">
        <v>1103</v>
      </c>
      <c r="F334" s="13" t="s">
        <v>1094</v>
      </c>
      <c r="G334" s="34">
        <v>2393</v>
      </c>
    </row>
    <row r="335" spans="1:7">
      <c r="A335" s="23">
        <v>2020</v>
      </c>
      <c r="B335" s="13" t="s">
        <v>1886</v>
      </c>
      <c r="C335" s="13" t="s">
        <v>1107</v>
      </c>
      <c r="D335" s="13" t="s">
        <v>1116</v>
      </c>
      <c r="E335" s="13" t="s">
        <v>1103</v>
      </c>
      <c r="F335" s="13" t="s">
        <v>1099</v>
      </c>
      <c r="G335" s="34">
        <v>1</v>
      </c>
    </row>
    <row r="336" spans="1:7">
      <c r="A336" s="23">
        <v>2020</v>
      </c>
      <c r="B336" s="13" t="s">
        <v>1886</v>
      </c>
      <c r="C336" s="13" t="s">
        <v>4622</v>
      </c>
      <c r="D336" s="13" t="s">
        <v>1116</v>
      </c>
      <c r="E336" s="13" t="s">
        <v>1104</v>
      </c>
      <c r="F336" s="13" t="s">
        <v>1100</v>
      </c>
      <c r="G336" s="34">
        <v>1</v>
      </c>
    </row>
    <row r="337" spans="1:7">
      <c r="A337" s="23">
        <v>2020</v>
      </c>
      <c r="B337" s="13" t="s">
        <v>1886</v>
      </c>
      <c r="C337" s="13" t="s">
        <v>4622</v>
      </c>
      <c r="D337" s="13" t="s">
        <v>1116</v>
      </c>
      <c r="E337" s="13" t="s">
        <v>1104</v>
      </c>
      <c r="F337" s="13" t="s">
        <v>1094</v>
      </c>
      <c r="G337" s="34">
        <v>325</v>
      </c>
    </row>
    <row r="338" spans="1:7">
      <c r="A338" s="23">
        <v>2020</v>
      </c>
      <c r="B338" s="13" t="s">
        <v>1886</v>
      </c>
      <c r="C338" s="13" t="s">
        <v>4622</v>
      </c>
      <c r="D338" s="13" t="s">
        <v>1116</v>
      </c>
      <c r="E338" s="13" t="s">
        <v>1103</v>
      </c>
      <c r="F338" s="13" t="s">
        <v>1100</v>
      </c>
      <c r="G338" s="34">
        <v>7</v>
      </c>
    </row>
    <row r="339" spans="1:7">
      <c r="A339" s="23">
        <v>2020</v>
      </c>
      <c r="B339" s="13" t="s">
        <v>1886</v>
      </c>
      <c r="C339" s="13" t="s">
        <v>4622</v>
      </c>
      <c r="D339" s="13" t="s">
        <v>1116</v>
      </c>
      <c r="E339" s="13" t="s">
        <v>1103</v>
      </c>
      <c r="F339" s="13" t="s">
        <v>1094</v>
      </c>
      <c r="G339" s="34">
        <v>1941</v>
      </c>
    </row>
    <row r="340" spans="1:7">
      <c r="A340" s="23">
        <v>2020</v>
      </c>
      <c r="B340" s="13" t="s">
        <v>1886</v>
      </c>
      <c r="C340" s="13" t="s">
        <v>1115</v>
      </c>
      <c r="D340" s="13" t="s">
        <v>8602</v>
      </c>
      <c r="E340" s="13" t="s">
        <v>1104</v>
      </c>
      <c r="F340" s="13" t="s">
        <v>1096</v>
      </c>
      <c r="G340" s="34">
        <v>5066073</v>
      </c>
    </row>
    <row r="341" spans="1:7">
      <c r="A341" s="23">
        <v>2020</v>
      </c>
      <c r="B341" s="13" t="s">
        <v>1886</v>
      </c>
      <c r="C341" s="13" t="s">
        <v>1114</v>
      </c>
      <c r="D341" s="13" t="s">
        <v>8602</v>
      </c>
      <c r="E341" s="13" t="s">
        <v>1104</v>
      </c>
      <c r="F341" s="13" t="s">
        <v>1094</v>
      </c>
      <c r="G341" s="34">
        <v>522399</v>
      </c>
    </row>
    <row r="342" spans="1:7">
      <c r="A342" s="23">
        <v>2020</v>
      </c>
      <c r="B342" s="13" t="s">
        <v>1886</v>
      </c>
      <c r="C342" s="13" t="s">
        <v>1114</v>
      </c>
      <c r="D342" s="13" t="s">
        <v>8602</v>
      </c>
      <c r="E342" s="13" t="s">
        <v>1104</v>
      </c>
      <c r="F342" s="13" t="s">
        <v>1099</v>
      </c>
      <c r="G342" s="34">
        <v>305300</v>
      </c>
    </row>
    <row r="343" spans="1:7">
      <c r="A343" s="23">
        <v>2020</v>
      </c>
      <c r="B343" s="13" t="s">
        <v>1886</v>
      </c>
      <c r="C343" s="13" t="s">
        <v>1114</v>
      </c>
      <c r="D343" s="13" t="s">
        <v>8602</v>
      </c>
      <c r="E343" s="13" t="s">
        <v>1104</v>
      </c>
      <c r="F343" s="13" t="s">
        <v>1097</v>
      </c>
      <c r="G343" s="34">
        <v>75495</v>
      </c>
    </row>
    <row r="344" spans="1:7">
      <c r="A344" s="23">
        <v>2020</v>
      </c>
      <c r="B344" s="13" t="s">
        <v>1886</v>
      </c>
      <c r="C344" s="13" t="s">
        <v>1114</v>
      </c>
      <c r="D344" s="13" t="s">
        <v>8602</v>
      </c>
      <c r="E344" s="13" t="s">
        <v>1104</v>
      </c>
      <c r="F344" s="13" t="s">
        <v>1095</v>
      </c>
      <c r="G344" s="34">
        <v>38665</v>
      </c>
    </row>
    <row r="345" spans="1:7">
      <c r="A345" s="23">
        <v>2020</v>
      </c>
      <c r="B345" s="13" t="s">
        <v>1886</v>
      </c>
      <c r="C345" s="13" t="s">
        <v>1114</v>
      </c>
      <c r="D345" s="13" t="s">
        <v>8602</v>
      </c>
      <c r="E345" s="13" t="s">
        <v>1104</v>
      </c>
      <c r="F345" s="13" t="s">
        <v>1096</v>
      </c>
      <c r="G345" s="34">
        <v>51199</v>
      </c>
    </row>
    <row r="346" spans="1:7">
      <c r="A346" s="23">
        <v>2021</v>
      </c>
      <c r="B346" s="13" t="s">
        <v>1886</v>
      </c>
      <c r="C346" s="13" t="s">
        <v>8601</v>
      </c>
      <c r="D346" s="13" t="s">
        <v>1116</v>
      </c>
      <c r="E346" s="13" t="s">
        <v>1104</v>
      </c>
      <c r="F346" s="13" t="s">
        <v>1100</v>
      </c>
      <c r="G346" s="34">
        <v>370</v>
      </c>
    </row>
    <row r="347" spans="1:7">
      <c r="A347" s="23">
        <v>2021</v>
      </c>
      <c r="B347" s="13" t="s">
        <v>1886</v>
      </c>
      <c r="C347" s="13" t="s">
        <v>8601</v>
      </c>
      <c r="D347" s="13" t="s">
        <v>1116</v>
      </c>
      <c r="E347" s="13" t="s">
        <v>1104</v>
      </c>
      <c r="F347" s="13" t="s">
        <v>1102</v>
      </c>
      <c r="G347" s="34">
        <v>1</v>
      </c>
    </row>
    <row r="348" spans="1:7">
      <c r="A348" s="23">
        <v>2021</v>
      </c>
      <c r="B348" s="13" t="s">
        <v>1886</v>
      </c>
      <c r="C348" s="13" t="s">
        <v>8601</v>
      </c>
      <c r="D348" s="13" t="s">
        <v>1116</v>
      </c>
      <c r="E348" s="13" t="s">
        <v>1104</v>
      </c>
      <c r="F348" s="13" t="s">
        <v>1094</v>
      </c>
      <c r="G348" s="34">
        <v>9901</v>
      </c>
    </row>
    <row r="349" spans="1:7">
      <c r="A349" s="23">
        <v>2021</v>
      </c>
      <c r="B349" s="13" t="s">
        <v>1886</v>
      </c>
      <c r="C349" s="13" t="s">
        <v>8601</v>
      </c>
      <c r="D349" s="13" t="s">
        <v>1116</v>
      </c>
      <c r="E349" s="13" t="s">
        <v>1104</v>
      </c>
      <c r="F349" s="13" t="s">
        <v>1095</v>
      </c>
      <c r="G349" s="34">
        <v>10</v>
      </c>
    </row>
    <row r="350" spans="1:7">
      <c r="A350" s="23">
        <v>2021</v>
      </c>
      <c r="B350" s="13" t="s">
        <v>1886</v>
      </c>
      <c r="C350" s="13" t="s">
        <v>8601</v>
      </c>
      <c r="D350" s="13" t="s">
        <v>1116</v>
      </c>
      <c r="E350" s="13" t="s">
        <v>1104</v>
      </c>
      <c r="F350" s="13" t="s">
        <v>8603</v>
      </c>
      <c r="G350" s="34">
        <v>3</v>
      </c>
    </row>
    <row r="351" spans="1:7">
      <c r="A351" s="23">
        <v>2021</v>
      </c>
      <c r="B351" s="13" t="s">
        <v>1886</v>
      </c>
      <c r="C351" s="13" t="s">
        <v>8601</v>
      </c>
      <c r="D351" s="13" t="s">
        <v>1116</v>
      </c>
      <c r="E351" s="13" t="s">
        <v>1104</v>
      </c>
      <c r="F351" s="13" t="s">
        <v>1101</v>
      </c>
      <c r="G351" s="34">
        <v>2</v>
      </c>
    </row>
    <row r="352" spans="1:7">
      <c r="A352" s="23">
        <v>2021</v>
      </c>
      <c r="B352" s="13" t="s">
        <v>1886</v>
      </c>
      <c r="C352" s="13" t="s">
        <v>8601</v>
      </c>
      <c r="D352" s="13" t="s">
        <v>1116</v>
      </c>
      <c r="E352" s="13" t="s">
        <v>1103</v>
      </c>
      <c r="F352" s="13" t="s">
        <v>1100</v>
      </c>
      <c r="G352" s="34">
        <v>590</v>
      </c>
    </row>
    <row r="353" spans="1:7">
      <c r="A353" s="23">
        <v>2021</v>
      </c>
      <c r="B353" s="13" t="s">
        <v>1886</v>
      </c>
      <c r="C353" s="13" t="s">
        <v>8601</v>
      </c>
      <c r="D353" s="13" t="s">
        <v>1116</v>
      </c>
      <c r="E353" s="13" t="s">
        <v>1103</v>
      </c>
      <c r="F353" s="13" t="s">
        <v>1102</v>
      </c>
      <c r="G353" s="34">
        <v>1</v>
      </c>
    </row>
    <row r="354" spans="1:7">
      <c r="A354" s="23">
        <v>2021</v>
      </c>
      <c r="B354" s="13" t="s">
        <v>1886</v>
      </c>
      <c r="C354" s="13" t="s">
        <v>8601</v>
      </c>
      <c r="D354" s="13" t="s">
        <v>1116</v>
      </c>
      <c r="E354" s="13" t="s">
        <v>1103</v>
      </c>
      <c r="F354" s="13" t="s">
        <v>1094</v>
      </c>
      <c r="G354" s="34">
        <v>12349</v>
      </c>
    </row>
    <row r="355" spans="1:7">
      <c r="A355" s="23">
        <v>2021</v>
      </c>
      <c r="B355" s="13" t="s">
        <v>1886</v>
      </c>
      <c r="C355" s="13" t="s">
        <v>8601</v>
      </c>
      <c r="D355" s="13" t="s">
        <v>1116</v>
      </c>
      <c r="E355" s="13" t="s">
        <v>1103</v>
      </c>
      <c r="F355" s="13" t="s">
        <v>8603</v>
      </c>
      <c r="G355" s="34">
        <v>3</v>
      </c>
    </row>
    <row r="356" spans="1:7">
      <c r="A356" s="23">
        <v>2021</v>
      </c>
      <c r="B356" s="13" t="s">
        <v>1886</v>
      </c>
      <c r="C356" s="13" t="s">
        <v>8601</v>
      </c>
      <c r="D356" s="13" t="s">
        <v>1116</v>
      </c>
      <c r="E356" s="13" t="s">
        <v>1103</v>
      </c>
      <c r="F356" s="13" t="s">
        <v>1101</v>
      </c>
      <c r="G356" s="34">
        <v>3</v>
      </c>
    </row>
    <row r="357" spans="1:7">
      <c r="A357" s="23">
        <v>2021</v>
      </c>
      <c r="B357" s="13" t="s">
        <v>1886</v>
      </c>
      <c r="C357" s="13" t="s">
        <v>1106</v>
      </c>
      <c r="D357" s="13" t="s">
        <v>1116</v>
      </c>
      <c r="E357" s="13" t="s">
        <v>1104</v>
      </c>
      <c r="F357" s="13" t="s">
        <v>1100</v>
      </c>
      <c r="G357" s="34">
        <v>478</v>
      </c>
    </row>
    <row r="358" spans="1:7">
      <c r="A358" s="23">
        <v>2021</v>
      </c>
      <c r="B358" s="13" t="s">
        <v>1886</v>
      </c>
      <c r="C358" s="13" t="s">
        <v>1106</v>
      </c>
      <c r="D358" s="13" t="s">
        <v>1116</v>
      </c>
      <c r="E358" s="13" t="s">
        <v>1104</v>
      </c>
      <c r="F358" s="13" t="s">
        <v>1102</v>
      </c>
      <c r="G358" s="34">
        <v>4</v>
      </c>
    </row>
    <row r="359" spans="1:7">
      <c r="A359" s="23">
        <v>2021</v>
      </c>
      <c r="B359" s="13" t="s">
        <v>1886</v>
      </c>
      <c r="C359" s="13" t="s">
        <v>1106</v>
      </c>
      <c r="D359" s="13" t="s">
        <v>1116</v>
      </c>
      <c r="E359" s="13" t="s">
        <v>1104</v>
      </c>
      <c r="F359" s="13" t="s">
        <v>1094</v>
      </c>
      <c r="G359" s="34">
        <v>72238</v>
      </c>
    </row>
    <row r="360" spans="1:7">
      <c r="A360" s="23">
        <v>2021</v>
      </c>
      <c r="B360" s="13" t="s">
        <v>1886</v>
      </c>
      <c r="C360" s="13" t="s">
        <v>1106</v>
      </c>
      <c r="D360" s="13" t="s">
        <v>1116</v>
      </c>
      <c r="E360" s="13" t="s">
        <v>1104</v>
      </c>
      <c r="F360" s="13" t="s">
        <v>1097</v>
      </c>
      <c r="G360" s="34">
        <v>2</v>
      </c>
    </row>
    <row r="361" spans="1:7">
      <c r="A361" s="23">
        <v>2021</v>
      </c>
      <c r="B361" s="13" t="s">
        <v>1886</v>
      </c>
      <c r="C361" s="13" t="s">
        <v>1106</v>
      </c>
      <c r="D361" s="13" t="s">
        <v>1116</v>
      </c>
      <c r="E361" s="13" t="s">
        <v>1104</v>
      </c>
      <c r="F361" s="13" t="s">
        <v>1095</v>
      </c>
      <c r="G361" s="34">
        <v>414</v>
      </c>
    </row>
    <row r="362" spans="1:7">
      <c r="A362" s="23">
        <v>2021</v>
      </c>
      <c r="B362" s="13" t="s">
        <v>1886</v>
      </c>
      <c r="C362" s="13" t="s">
        <v>1106</v>
      </c>
      <c r="D362" s="13" t="s">
        <v>1116</v>
      </c>
      <c r="E362" s="13" t="s">
        <v>1104</v>
      </c>
      <c r="F362" s="13" t="s">
        <v>8603</v>
      </c>
      <c r="G362" s="34">
        <v>579</v>
      </c>
    </row>
    <row r="363" spans="1:7">
      <c r="A363" s="23">
        <v>2021</v>
      </c>
      <c r="B363" s="13" t="s">
        <v>1886</v>
      </c>
      <c r="C363" s="13" t="s">
        <v>1106</v>
      </c>
      <c r="D363" s="13" t="s">
        <v>1116</v>
      </c>
      <c r="E363" s="13" t="s">
        <v>1104</v>
      </c>
      <c r="F363" s="13" t="s">
        <v>1101</v>
      </c>
      <c r="G363" s="34">
        <v>1</v>
      </c>
    </row>
    <row r="364" spans="1:7">
      <c r="A364" s="23">
        <v>2021</v>
      </c>
      <c r="B364" s="13" t="s">
        <v>1886</v>
      </c>
      <c r="C364" s="13" t="s">
        <v>1106</v>
      </c>
      <c r="D364" s="13" t="s">
        <v>1116</v>
      </c>
      <c r="E364" s="13" t="s">
        <v>1103</v>
      </c>
      <c r="F364" s="13" t="s">
        <v>1100</v>
      </c>
      <c r="G364" s="34">
        <v>486</v>
      </c>
    </row>
    <row r="365" spans="1:7">
      <c r="A365" s="23">
        <v>2021</v>
      </c>
      <c r="B365" s="13" t="s">
        <v>1886</v>
      </c>
      <c r="C365" s="13" t="s">
        <v>1106</v>
      </c>
      <c r="D365" s="13" t="s">
        <v>1116</v>
      </c>
      <c r="E365" s="13" t="s">
        <v>1103</v>
      </c>
      <c r="F365" s="13" t="s">
        <v>1102</v>
      </c>
      <c r="G365" s="34">
        <v>4</v>
      </c>
    </row>
    <row r="366" spans="1:7">
      <c r="A366" s="23">
        <v>2021</v>
      </c>
      <c r="B366" s="13" t="s">
        <v>1886</v>
      </c>
      <c r="C366" s="13" t="s">
        <v>1106</v>
      </c>
      <c r="D366" s="13" t="s">
        <v>1116</v>
      </c>
      <c r="E366" s="13" t="s">
        <v>1103</v>
      </c>
      <c r="F366" s="13" t="s">
        <v>1094</v>
      </c>
      <c r="G366" s="34">
        <v>94875</v>
      </c>
    </row>
    <row r="367" spans="1:7">
      <c r="A367" s="23">
        <v>2021</v>
      </c>
      <c r="B367" s="13" t="s">
        <v>1886</v>
      </c>
      <c r="C367" s="13" t="s">
        <v>1106</v>
      </c>
      <c r="D367" s="13" t="s">
        <v>1116</v>
      </c>
      <c r="E367" s="13" t="s">
        <v>1103</v>
      </c>
      <c r="F367" s="13" t="s">
        <v>1097</v>
      </c>
      <c r="G367" s="34">
        <v>4</v>
      </c>
    </row>
    <row r="368" spans="1:7">
      <c r="A368" s="23">
        <v>2021</v>
      </c>
      <c r="B368" s="13" t="s">
        <v>1886</v>
      </c>
      <c r="C368" s="13" t="s">
        <v>1106</v>
      </c>
      <c r="D368" s="13" t="s">
        <v>1116</v>
      </c>
      <c r="E368" s="13" t="s">
        <v>1103</v>
      </c>
      <c r="F368" s="13" t="s">
        <v>8603</v>
      </c>
      <c r="G368" s="34">
        <v>582</v>
      </c>
    </row>
    <row r="369" spans="1:7">
      <c r="A369" s="23">
        <v>2021</v>
      </c>
      <c r="B369" s="13" t="s">
        <v>1886</v>
      </c>
      <c r="C369" s="13" t="s">
        <v>1106</v>
      </c>
      <c r="D369" s="13" t="s">
        <v>1116</v>
      </c>
      <c r="E369" s="13" t="s">
        <v>1103</v>
      </c>
      <c r="F369" s="13" t="s">
        <v>1101</v>
      </c>
      <c r="G369" s="34">
        <v>2</v>
      </c>
    </row>
    <row r="370" spans="1:7">
      <c r="A370" s="23">
        <v>2021</v>
      </c>
      <c r="B370" s="13" t="s">
        <v>1886</v>
      </c>
      <c r="C370" s="13" t="s">
        <v>2025</v>
      </c>
      <c r="D370" s="13" t="s">
        <v>1116</v>
      </c>
      <c r="E370" s="13" t="s">
        <v>1104</v>
      </c>
      <c r="F370" s="13" t="s">
        <v>1100</v>
      </c>
      <c r="G370" s="34">
        <v>3544</v>
      </c>
    </row>
    <row r="371" spans="1:7">
      <c r="A371" s="23">
        <v>2021</v>
      </c>
      <c r="B371" s="13" t="s">
        <v>1886</v>
      </c>
      <c r="C371" s="13" t="s">
        <v>2025</v>
      </c>
      <c r="D371" s="13" t="s">
        <v>1116</v>
      </c>
      <c r="E371" s="13" t="s">
        <v>1104</v>
      </c>
      <c r="F371" s="13" t="s">
        <v>1102</v>
      </c>
      <c r="G371" s="34">
        <v>4922</v>
      </c>
    </row>
    <row r="372" spans="1:7">
      <c r="A372" s="23">
        <v>2021</v>
      </c>
      <c r="B372" s="13" t="s">
        <v>1886</v>
      </c>
      <c r="C372" s="13" t="s">
        <v>2025</v>
      </c>
      <c r="D372" s="13" t="s">
        <v>1116</v>
      </c>
      <c r="E372" s="13" t="s">
        <v>1104</v>
      </c>
      <c r="F372" s="13" t="s">
        <v>1098</v>
      </c>
      <c r="G372" s="34">
        <v>355</v>
      </c>
    </row>
    <row r="373" spans="1:7">
      <c r="A373" s="23">
        <v>2021</v>
      </c>
      <c r="B373" s="13" t="s">
        <v>1886</v>
      </c>
      <c r="C373" s="13" t="s">
        <v>2025</v>
      </c>
      <c r="D373" s="13" t="s">
        <v>1116</v>
      </c>
      <c r="E373" s="13" t="s">
        <v>1104</v>
      </c>
      <c r="F373" s="13" t="s">
        <v>1094</v>
      </c>
      <c r="G373" s="34">
        <v>239217</v>
      </c>
    </row>
    <row r="374" spans="1:7">
      <c r="A374" s="23">
        <v>2021</v>
      </c>
      <c r="B374" s="13" t="s">
        <v>1886</v>
      </c>
      <c r="C374" s="13" t="s">
        <v>2025</v>
      </c>
      <c r="D374" s="13" t="s">
        <v>1116</v>
      </c>
      <c r="E374" s="13" t="s">
        <v>1104</v>
      </c>
      <c r="F374" s="13" t="s">
        <v>1099</v>
      </c>
      <c r="G374" s="34">
        <v>313</v>
      </c>
    </row>
    <row r="375" spans="1:7">
      <c r="A375" s="23">
        <v>2021</v>
      </c>
      <c r="B375" s="13" t="s">
        <v>1886</v>
      </c>
      <c r="C375" s="13" t="s">
        <v>2025</v>
      </c>
      <c r="D375" s="13" t="s">
        <v>1116</v>
      </c>
      <c r="E375" s="13" t="s">
        <v>1104</v>
      </c>
      <c r="F375" s="13" t="s">
        <v>1097</v>
      </c>
      <c r="G375" s="34">
        <v>7226</v>
      </c>
    </row>
    <row r="376" spans="1:7">
      <c r="A376" s="23">
        <v>2021</v>
      </c>
      <c r="B376" s="13" t="s">
        <v>1886</v>
      </c>
      <c r="C376" s="13" t="s">
        <v>2025</v>
      </c>
      <c r="D376" s="13" t="s">
        <v>1116</v>
      </c>
      <c r="E376" s="13" t="s">
        <v>1104</v>
      </c>
      <c r="F376" s="13" t="s">
        <v>1095</v>
      </c>
      <c r="G376" s="34">
        <v>6047</v>
      </c>
    </row>
    <row r="377" spans="1:7">
      <c r="A377" s="23">
        <v>2021</v>
      </c>
      <c r="B377" s="13" t="s">
        <v>1886</v>
      </c>
      <c r="C377" s="13" t="s">
        <v>2025</v>
      </c>
      <c r="D377" s="13" t="s">
        <v>1116</v>
      </c>
      <c r="E377" s="13" t="s">
        <v>1104</v>
      </c>
      <c r="F377" s="13" t="s">
        <v>8603</v>
      </c>
      <c r="G377" s="34">
        <v>67946</v>
      </c>
    </row>
    <row r="378" spans="1:7">
      <c r="A378" s="23">
        <v>2021</v>
      </c>
      <c r="B378" s="13" t="s">
        <v>1886</v>
      </c>
      <c r="C378" s="13" t="s">
        <v>2025</v>
      </c>
      <c r="D378" s="13" t="s">
        <v>1116</v>
      </c>
      <c r="E378" s="13" t="s">
        <v>1104</v>
      </c>
      <c r="F378" s="13" t="s">
        <v>1101</v>
      </c>
      <c r="G378" s="34">
        <v>11099</v>
      </c>
    </row>
    <row r="379" spans="1:7">
      <c r="A379" s="23">
        <v>2021</v>
      </c>
      <c r="B379" s="13" t="s">
        <v>1886</v>
      </c>
      <c r="C379" s="13" t="s">
        <v>2025</v>
      </c>
      <c r="D379" s="13" t="s">
        <v>1116</v>
      </c>
      <c r="E379" s="13" t="s">
        <v>1103</v>
      </c>
      <c r="F379" s="13" t="s">
        <v>1100</v>
      </c>
      <c r="G379" s="34">
        <v>9820</v>
      </c>
    </row>
    <row r="380" spans="1:7">
      <c r="A380" s="23">
        <v>2021</v>
      </c>
      <c r="B380" s="13" t="s">
        <v>1886</v>
      </c>
      <c r="C380" s="13" t="s">
        <v>2025</v>
      </c>
      <c r="D380" s="13" t="s">
        <v>1116</v>
      </c>
      <c r="E380" s="13" t="s">
        <v>1103</v>
      </c>
      <c r="F380" s="13" t="s">
        <v>1102</v>
      </c>
      <c r="G380" s="34">
        <v>16665</v>
      </c>
    </row>
    <row r="381" spans="1:7">
      <c r="A381" s="23">
        <v>2021</v>
      </c>
      <c r="B381" s="13" t="s">
        <v>1886</v>
      </c>
      <c r="C381" s="13" t="s">
        <v>2025</v>
      </c>
      <c r="D381" s="13" t="s">
        <v>1116</v>
      </c>
      <c r="E381" s="13" t="s">
        <v>1103</v>
      </c>
      <c r="F381" s="13" t="s">
        <v>1098</v>
      </c>
      <c r="G381" s="34">
        <v>624</v>
      </c>
    </row>
    <row r="382" spans="1:7">
      <c r="A382" s="23">
        <v>2021</v>
      </c>
      <c r="B382" s="13" t="s">
        <v>1886</v>
      </c>
      <c r="C382" s="13" t="s">
        <v>2025</v>
      </c>
      <c r="D382" s="13" t="s">
        <v>1116</v>
      </c>
      <c r="E382" s="13" t="s">
        <v>1103</v>
      </c>
      <c r="F382" s="13" t="s">
        <v>1094</v>
      </c>
      <c r="G382" s="34">
        <v>327265</v>
      </c>
    </row>
    <row r="383" spans="1:7">
      <c r="A383" s="23">
        <v>2021</v>
      </c>
      <c r="B383" s="13" t="s">
        <v>1886</v>
      </c>
      <c r="C383" s="13" t="s">
        <v>2025</v>
      </c>
      <c r="D383" s="13" t="s">
        <v>1116</v>
      </c>
      <c r="E383" s="13" t="s">
        <v>1103</v>
      </c>
      <c r="F383" s="13" t="s">
        <v>1099</v>
      </c>
      <c r="G383" s="34">
        <v>1114</v>
      </c>
    </row>
    <row r="384" spans="1:7">
      <c r="A384" s="23">
        <v>2021</v>
      </c>
      <c r="B384" s="13" t="s">
        <v>1886</v>
      </c>
      <c r="C384" s="13" t="s">
        <v>2025</v>
      </c>
      <c r="D384" s="13" t="s">
        <v>1116</v>
      </c>
      <c r="E384" s="13" t="s">
        <v>1103</v>
      </c>
      <c r="F384" s="13" t="s">
        <v>1097</v>
      </c>
      <c r="G384" s="34">
        <v>33140</v>
      </c>
    </row>
    <row r="385" spans="1:7">
      <c r="A385" s="23">
        <v>2021</v>
      </c>
      <c r="B385" s="13" t="s">
        <v>1886</v>
      </c>
      <c r="C385" s="13" t="s">
        <v>2025</v>
      </c>
      <c r="D385" s="13" t="s">
        <v>1116</v>
      </c>
      <c r="E385" s="13" t="s">
        <v>1103</v>
      </c>
      <c r="F385" s="13" t="s">
        <v>8603</v>
      </c>
      <c r="G385" s="34">
        <v>88542</v>
      </c>
    </row>
    <row r="386" spans="1:7">
      <c r="A386" s="23">
        <v>2021</v>
      </c>
      <c r="B386" s="13" t="s">
        <v>1886</v>
      </c>
      <c r="C386" s="13" t="s">
        <v>2025</v>
      </c>
      <c r="D386" s="13" t="s">
        <v>1116</v>
      </c>
      <c r="E386" s="13" t="s">
        <v>1103</v>
      </c>
      <c r="F386" s="13" t="s">
        <v>1101</v>
      </c>
      <c r="G386" s="34">
        <v>14854</v>
      </c>
    </row>
    <row r="387" spans="1:7">
      <c r="A387" s="23">
        <v>2021</v>
      </c>
      <c r="B387" s="13" t="s">
        <v>1886</v>
      </c>
      <c r="C387" s="13" t="s">
        <v>1107</v>
      </c>
      <c r="D387" s="13" t="s">
        <v>1116</v>
      </c>
      <c r="E387" s="13" t="s">
        <v>1104</v>
      </c>
      <c r="F387" s="13" t="s">
        <v>1100</v>
      </c>
      <c r="G387" s="34">
        <v>1</v>
      </c>
    </row>
    <row r="388" spans="1:7">
      <c r="A388" s="23">
        <v>2021</v>
      </c>
      <c r="B388" s="13" t="s">
        <v>1886</v>
      </c>
      <c r="C388" s="13" t="s">
        <v>1107</v>
      </c>
      <c r="D388" s="13" t="s">
        <v>1116</v>
      </c>
      <c r="E388" s="13" t="s">
        <v>1104</v>
      </c>
      <c r="F388" s="13" t="s">
        <v>1094</v>
      </c>
      <c r="G388" s="34">
        <v>2087</v>
      </c>
    </row>
    <row r="389" spans="1:7">
      <c r="A389" s="23">
        <v>2021</v>
      </c>
      <c r="B389" s="13" t="s">
        <v>1886</v>
      </c>
      <c r="C389" s="13" t="s">
        <v>1107</v>
      </c>
      <c r="D389" s="13" t="s">
        <v>1116</v>
      </c>
      <c r="E389" s="13" t="s">
        <v>1104</v>
      </c>
      <c r="F389" s="13" t="s">
        <v>1095</v>
      </c>
      <c r="G389" s="34">
        <v>30</v>
      </c>
    </row>
    <row r="390" spans="1:7">
      <c r="A390" s="23">
        <v>2021</v>
      </c>
      <c r="B390" s="13" t="s">
        <v>1886</v>
      </c>
      <c r="C390" s="13" t="s">
        <v>1107</v>
      </c>
      <c r="D390" s="13" t="s">
        <v>1116</v>
      </c>
      <c r="E390" s="13" t="s">
        <v>1104</v>
      </c>
      <c r="F390" s="13" t="s">
        <v>1101</v>
      </c>
      <c r="G390" s="34">
        <v>42</v>
      </c>
    </row>
    <row r="391" spans="1:7">
      <c r="A391" s="23">
        <v>2021</v>
      </c>
      <c r="B391" s="13" t="s">
        <v>1886</v>
      </c>
      <c r="C391" s="13" t="s">
        <v>1107</v>
      </c>
      <c r="D391" s="13" t="s">
        <v>1116</v>
      </c>
      <c r="E391" s="13" t="s">
        <v>1103</v>
      </c>
      <c r="F391" s="13" t="s">
        <v>1100</v>
      </c>
      <c r="G391" s="34">
        <v>1</v>
      </c>
    </row>
    <row r="392" spans="1:7">
      <c r="A392" s="23">
        <v>2021</v>
      </c>
      <c r="B392" s="13" t="s">
        <v>1886</v>
      </c>
      <c r="C392" s="13" t="s">
        <v>1107</v>
      </c>
      <c r="D392" s="13" t="s">
        <v>1116</v>
      </c>
      <c r="E392" s="13" t="s">
        <v>1103</v>
      </c>
      <c r="F392" s="13" t="s">
        <v>1094</v>
      </c>
      <c r="G392" s="34">
        <v>2393</v>
      </c>
    </row>
    <row r="393" spans="1:7">
      <c r="A393" s="23">
        <v>2021</v>
      </c>
      <c r="B393" s="13" t="s">
        <v>1886</v>
      </c>
      <c r="C393" s="13" t="s">
        <v>1107</v>
      </c>
      <c r="D393" s="13" t="s">
        <v>1116</v>
      </c>
      <c r="E393" s="13" t="s">
        <v>1103</v>
      </c>
      <c r="F393" s="13" t="s">
        <v>1099</v>
      </c>
      <c r="G393" s="34">
        <v>1</v>
      </c>
    </row>
    <row r="394" spans="1:7">
      <c r="A394" s="23">
        <v>2021</v>
      </c>
      <c r="B394" s="13" t="s">
        <v>1886</v>
      </c>
      <c r="C394" s="13" t="s">
        <v>1107</v>
      </c>
      <c r="D394" s="13" t="s">
        <v>1116</v>
      </c>
      <c r="E394" s="13" t="s">
        <v>1103</v>
      </c>
      <c r="F394" s="13" t="s">
        <v>1101</v>
      </c>
      <c r="G394" s="34">
        <v>66</v>
      </c>
    </row>
    <row r="395" spans="1:7">
      <c r="A395" s="23">
        <v>2021</v>
      </c>
      <c r="B395" s="13" t="s">
        <v>1886</v>
      </c>
      <c r="C395" s="13" t="s">
        <v>4622</v>
      </c>
      <c r="D395" s="13" t="s">
        <v>1116</v>
      </c>
      <c r="E395" s="13" t="s">
        <v>1104</v>
      </c>
      <c r="F395" s="13" t="s">
        <v>1100</v>
      </c>
      <c r="G395" s="34">
        <v>5</v>
      </c>
    </row>
    <row r="396" spans="1:7">
      <c r="A396" s="23">
        <v>2021</v>
      </c>
      <c r="B396" s="13" t="s">
        <v>1886</v>
      </c>
      <c r="C396" s="13" t="s">
        <v>4622</v>
      </c>
      <c r="D396" s="13" t="s">
        <v>1116</v>
      </c>
      <c r="E396" s="13" t="s">
        <v>1104</v>
      </c>
      <c r="F396" s="13" t="s">
        <v>1094</v>
      </c>
      <c r="G396" s="34">
        <v>320</v>
      </c>
    </row>
    <row r="397" spans="1:7">
      <c r="A397" s="23">
        <v>2021</v>
      </c>
      <c r="B397" s="13" t="s">
        <v>1886</v>
      </c>
      <c r="C397" s="13" t="s">
        <v>4622</v>
      </c>
      <c r="D397" s="13" t="s">
        <v>1116</v>
      </c>
      <c r="E397" s="13" t="s">
        <v>1104</v>
      </c>
      <c r="F397" s="13" t="s">
        <v>1095</v>
      </c>
      <c r="G397" s="34">
        <v>1</v>
      </c>
    </row>
    <row r="398" spans="1:7">
      <c r="A398" s="23">
        <v>2021</v>
      </c>
      <c r="B398" s="13" t="s">
        <v>1886</v>
      </c>
      <c r="C398" s="13" t="s">
        <v>4622</v>
      </c>
      <c r="D398" s="13" t="s">
        <v>1116</v>
      </c>
      <c r="E398" s="13" t="s">
        <v>1103</v>
      </c>
      <c r="F398" s="13" t="s">
        <v>1100</v>
      </c>
      <c r="G398" s="34">
        <v>7</v>
      </c>
    </row>
    <row r="399" spans="1:7">
      <c r="A399" s="23">
        <v>2021</v>
      </c>
      <c r="B399" s="13" t="s">
        <v>1886</v>
      </c>
      <c r="C399" s="13" t="s">
        <v>4622</v>
      </c>
      <c r="D399" s="13" t="s">
        <v>1116</v>
      </c>
      <c r="E399" s="13" t="s">
        <v>1103</v>
      </c>
      <c r="F399" s="13" t="s">
        <v>1102</v>
      </c>
      <c r="G399" s="34">
        <v>1</v>
      </c>
    </row>
    <row r="400" spans="1:7">
      <c r="A400" s="23">
        <v>2021</v>
      </c>
      <c r="B400" s="13" t="s">
        <v>1886</v>
      </c>
      <c r="C400" s="13" t="s">
        <v>4622</v>
      </c>
      <c r="D400" s="13" t="s">
        <v>1116</v>
      </c>
      <c r="E400" s="13" t="s">
        <v>1103</v>
      </c>
      <c r="F400" s="13" t="s">
        <v>1094</v>
      </c>
      <c r="G400" s="34">
        <v>1941</v>
      </c>
    </row>
    <row r="401" spans="1:7">
      <c r="A401" s="23">
        <v>2021</v>
      </c>
      <c r="B401" s="13" t="s">
        <v>1886</v>
      </c>
      <c r="C401" s="13" t="s">
        <v>1115</v>
      </c>
      <c r="D401" s="13" t="s">
        <v>8602</v>
      </c>
      <c r="E401" s="13" t="s">
        <v>1104</v>
      </c>
      <c r="F401" s="13" t="s">
        <v>8603</v>
      </c>
      <c r="G401" s="34">
        <v>5341978</v>
      </c>
    </row>
    <row r="402" spans="1:7">
      <c r="A402" s="23">
        <v>2021</v>
      </c>
      <c r="B402" s="13" t="s">
        <v>1886</v>
      </c>
      <c r="C402" s="13" t="s">
        <v>1114</v>
      </c>
      <c r="D402" s="13" t="s">
        <v>8602</v>
      </c>
      <c r="E402" s="13" t="s">
        <v>1104</v>
      </c>
      <c r="F402" s="13" t="s">
        <v>1102</v>
      </c>
      <c r="G402" s="34">
        <v>231110</v>
      </c>
    </row>
    <row r="403" spans="1:7">
      <c r="A403" s="23">
        <v>2021</v>
      </c>
      <c r="B403" s="13" t="s">
        <v>1886</v>
      </c>
      <c r="C403" s="13" t="s">
        <v>1114</v>
      </c>
      <c r="D403" s="13" t="s">
        <v>8602</v>
      </c>
      <c r="E403" s="13" t="s">
        <v>1104</v>
      </c>
      <c r="F403" s="13" t="s">
        <v>1094</v>
      </c>
      <c r="G403" s="34">
        <v>588619</v>
      </c>
    </row>
    <row r="404" spans="1:7">
      <c r="A404" s="23">
        <v>2021</v>
      </c>
      <c r="B404" s="13" t="s">
        <v>1886</v>
      </c>
      <c r="C404" s="13" t="s">
        <v>1114</v>
      </c>
      <c r="D404" s="13" t="s">
        <v>8602</v>
      </c>
      <c r="E404" s="13" t="s">
        <v>1104</v>
      </c>
      <c r="F404" s="13" t="s">
        <v>1099</v>
      </c>
      <c r="G404" s="34">
        <v>308918</v>
      </c>
    </row>
    <row r="405" spans="1:7">
      <c r="A405" s="23">
        <v>2021</v>
      </c>
      <c r="B405" s="13" t="s">
        <v>1886</v>
      </c>
      <c r="C405" s="13" t="s">
        <v>1114</v>
      </c>
      <c r="D405" s="13" t="s">
        <v>8602</v>
      </c>
      <c r="E405" s="13" t="s">
        <v>1104</v>
      </c>
      <c r="F405" s="13" t="s">
        <v>1097</v>
      </c>
      <c r="G405" s="34">
        <v>91716</v>
      </c>
    </row>
    <row r="406" spans="1:7">
      <c r="A406" s="23">
        <v>2021</v>
      </c>
      <c r="B406" s="13" t="s">
        <v>1886</v>
      </c>
      <c r="C406" s="13" t="s">
        <v>1114</v>
      </c>
      <c r="D406" s="13" t="s">
        <v>8602</v>
      </c>
      <c r="E406" s="13" t="s">
        <v>1104</v>
      </c>
      <c r="F406" s="13" t="s">
        <v>1095</v>
      </c>
      <c r="G406" s="34">
        <v>38069</v>
      </c>
    </row>
    <row r="407" spans="1:7">
      <c r="A407" s="23">
        <v>2021</v>
      </c>
      <c r="B407" s="13" t="s">
        <v>1886</v>
      </c>
      <c r="C407" s="13" t="s">
        <v>1114</v>
      </c>
      <c r="D407" s="13" t="s">
        <v>8602</v>
      </c>
      <c r="E407" s="13" t="s">
        <v>1104</v>
      </c>
      <c r="F407" s="13" t="s">
        <v>8603</v>
      </c>
      <c r="G407" s="34">
        <v>350505</v>
      </c>
    </row>
    <row r="408" spans="1:7">
      <c r="A408" s="23">
        <v>2021</v>
      </c>
      <c r="B408" s="13" t="s">
        <v>1886</v>
      </c>
      <c r="C408" s="13" t="s">
        <v>1114</v>
      </c>
      <c r="D408" s="13" t="s">
        <v>8602</v>
      </c>
      <c r="E408" s="13" t="s">
        <v>1104</v>
      </c>
      <c r="F408" s="13" t="s">
        <v>1101</v>
      </c>
      <c r="G408" s="34">
        <v>13256</v>
      </c>
    </row>
  </sheetData>
  <sheetProtection autoFilter="0" pivotTables="0"/>
  <autoFilter ref="A1:G408" xr:uid="{00000000-0001-0000-5E00-000000000000}"/>
  <sortState xmlns:xlrd2="http://schemas.microsoft.com/office/spreadsheetml/2017/richdata2" ref="A2:G408">
    <sortCondition ref="A2:A408"/>
    <sortCondition ref="B2:B408"/>
    <sortCondition ref="C2:C408"/>
    <sortCondition ref="D2:D408"/>
    <sortCondition ref="E2:E408"/>
    <sortCondition ref="F2:F408"/>
  </sortStat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73">
    <tabColor theme="0"/>
  </sheetPr>
  <dimension ref="A1:E109"/>
  <sheetViews>
    <sheetView zoomScale="85" zoomScaleNormal="85" workbookViewId="0">
      <pane ySplit="1" topLeftCell="A72" activePane="bottomLeft" state="frozen"/>
      <selection activeCell="D448" sqref="D448"/>
      <selection pane="bottomLeft" activeCell="E109" sqref="E109"/>
    </sheetView>
  </sheetViews>
  <sheetFormatPr baseColWidth="10" defaultRowHeight="16.5"/>
  <cols>
    <col min="1" max="1" width="9.375" bestFit="1" customWidth="1"/>
    <col min="2" max="2" width="12.5" bestFit="1" customWidth="1"/>
    <col min="3" max="3" width="24.5" bestFit="1" customWidth="1"/>
    <col min="4" max="4" width="12.875" bestFit="1" customWidth="1"/>
    <col min="5" max="5" width="16.375" bestFit="1" customWidth="1"/>
  </cols>
  <sheetData>
    <row r="1" spans="1:5">
      <c r="A1" s="43" t="s">
        <v>229</v>
      </c>
      <c r="B1" s="43" t="s">
        <v>200</v>
      </c>
      <c r="C1" s="45" t="s">
        <v>1866</v>
      </c>
      <c r="D1" s="43" t="s">
        <v>1863</v>
      </c>
      <c r="E1" s="43" t="s">
        <v>1864</v>
      </c>
    </row>
    <row r="2" spans="1:5">
      <c r="A2" s="23">
        <v>2014</v>
      </c>
      <c r="B2" s="23" t="s">
        <v>514</v>
      </c>
      <c r="C2" s="13" t="s">
        <v>1865</v>
      </c>
      <c r="D2" s="34">
        <v>443</v>
      </c>
      <c r="E2" s="34">
        <v>738</v>
      </c>
    </row>
    <row r="3" spans="1:5">
      <c r="A3" s="23">
        <v>2014</v>
      </c>
      <c r="B3" s="23" t="s">
        <v>514</v>
      </c>
      <c r="C3" s="13" t="s">
        <v>1852</v>
      </c>
      <c r="D3" s="34">
        <v>1</v>
      </c>
      <c r="E3" s="34">
        <v>6</v>
      </c>
    </row>
    <row r="4" spans="1:5">
      <c r="A4" s="23">
        <v>2014</v>
      </c>
      <c r="B4" s="23" t="s">
        <v>514</v>
      </c>
      <c r="C4" s="13" t="s">
        <v>1853</v>
      </c>
      <c r="D4" s="34">
        <v>74</v>
      </c>
      <c r="E4" s="34">
        <v>74</v>
      </c>
    </row>
    <row r="5" spans="1:5">
      <c r="A5" s="23">
        <v>2014</v>
      </c>
      <c r="B5" s="23" t="s">
        <v>514</v>
      </c>
      <c r="C5" s="13" t="s">
        <v>1855</v>
      </c>
      <c r="D5" s="34">
        <v>64</v>
      </c>
      <c r="E5" s="34">
        <v>205</v>
      </c>
    </row>
    <row r="6" spans="1:5">
      <c r="A6" s="23">
        <v>2014</v>
      </c>
      <c r="B6" s="23" t="s">
        <v>514</v>
      </c>
      <c r="C6" s="13" t="s">
        <v>1856</v>
      </c>
      <c r="D6" s="34">
        <v>57612</v>
      </c>
      <c r="E6" s="34">
        <v>80066</v>
      </c>
    </row>
    <row r="7" spans="1:5">
      <c r="A7" s="23">
        <v>2014</v>
      </c>
      <c r="B7" s="23" t="s">
        <v>514</v>
      </c>
      <c r="C7" s="13" t="s">
        <v>1099</v>
      </c>
      <c r="D7" s="34">
        <v>35</v>
      </c>
      <c r="E7" s="34">
        <v>233</v>
      </c>
    </row>
    <row r="8" spans="1:5">
      <c r="A8" s="23">
        <v>2014</v>
      </c>
      <c r="B8" s="23" t="s">
        <v>514</v>
      </c>
      <c r="C8" s="13" t="s">
        <v>1857</v>
      </c>
      <c r="D8" s="34">
        <v>8</v>
      </c>
      <c r="E8" s="34">
        <v>8</v>
      </c>
    </row>
    <row r="9" spans="1:5">
      <c r="A9" s="23">
        <v>2014</v>
      </c>
      <c r="B9" s="23" t="s">
        <v>514</v>
      </c>
      <c r="C9" s="13" t="s">
        <v>1858</v>
      </c>
      <c r="D9" s="34">
        <v>32</v>
      </c>
      <c r="E9" s="34">
        <v>58</v>
      </c>
    </row>
    <row r="10" spans="1:5">
      <c r="A10" s="23">
        <v>2014</v>
      </c>
      <c r="B10" s="23" t="s">
        <v>514</v>
      </c>
      <c r="C10" s="13" t="s">
        <v>1860</v>
      </c>
      <c r="D10" s="34">
        <v>634</v>
      </c>
      <c r="E10" s="34">
        <v>4645</v>
      </c>
    </row>
    <row r="11" spans="1:5">
      <c r="A11" s="23">
        <v>2014</v>
      </c>
      <c r="B11" s="23" t="s">
        <v>514</v>
      </c>
      <c r="C11" s="13" t="s">
        <v>1861</v>
      </c>
      <c r="D11" s="34">
        <v>1605</v>
      </c>
      <c r="E11" s="34">
        <v>72986</v>
      </c>
    </row>
    <row r="12" spans="1:5">
      <c r="A12" s="23">
        <v>2014</v>
      </c>
      <c r="B12" s="23" t="s">
        <v>514</v>
      </c>
      <c r="C12" s="13" t="s">
        <v>1862</v>
      </c>
      <c r="D12" s="34">
        <v>5152</v>
      </c>
      <c r="E12" s="34">
        <v>5225</v>
      </c>
    </row>
    <row r="13" spans="1:5">
      <c r="A13" s="23">
        <v>2014</v>
      </c>
      <c r="B13" s="23" t="s">
        <v>514</v>
      </c>
      <c r="C13" s="13" t="s">
        <v>1101</v>
      </c>
      <c r="D13" s="34">
        <v>1622</v>
      </c>
      <c r="E13" s="34">
        <v>2624</v>
      </c>
    </row>
    <row r="14" spans="1:5">
      <c r="A14" s="23">
        <v>2015</v>
      </c>
      <c r="B14" s="23" t="s">
        <v>514</v>
      </c>
      <c r="C14" s="13" t="s">
        <v>1865</v>
      </c>
      <c r="D14" s="34">
        <v>443</v>
      </c>
      <c r="E14" s="34">
        <v>625</v>
      </c>
    </row>
    <row r="15" spans="1:5">
      <c r="A15" s="23">
        <v>2015</v>
      </c>
      <c r="B15" s="23" t="s">
        <v>514</v>
      </c>
      <c r="C15" s="13" t="s">
        <v>1852</v>
      </c>
      <c r="D15" s="34">
        <v>1</v>
      </c>
      <c r="E15" s="34">
        <v>6</v>
      </c>
    </row>
    <row r="16" spans="1:5">
      <c r="A16" s="23">
        <v>2015</v>
      </c>
      <c r="B16" s="23" t="s">
        <v>514</v>
      </c>
      <c r="C16" s="13" t="s">
        <v>1853</v>
      </c>
      <c r="D16" s="34">
        <v>77</v>
      </c>
      <c r="E16" s="34">
        <v>77</v>
      </c>
    </row>
    <row r="17" spans="1:5">
      <c r="A17" s="23">
        <v>2015</v>
      </c>
      <c r="B17" s="23" t="s">
        <v>514</v>
      </c>
      <c r="C17" s="13" t="s">
        <v>1854</v>
      </c>
      <c r="D17" s="34">
        <v>1628</v>
      </c>
      <c r="E17" s="34">
        <v>0</v>
      </c>
    </row>
    <row r="18" spans="1:5">
      <c r="A18" s="23">
        <v>2015</v>
      </c>
      <c r="B18" s="23" t="s">
        <v>514</v>
      </c>
      <c r="C18" s="13" t="s">
        <v>1855</v>
      </c>
      <c r="D18" s="34">
        <v>41</v>
      </c>
      <c r="E18" s="34">
        <v>151</v>
      </c>
    </row>
    <row r="19" spans="1:5">
      <c r="A19" s="23">
        <v>2015</v>
      </c>
      <c r="B19" s="23" t="s">
        <v>514</v>
      </c>
      <c r="C19" s="13" t="s">
        <v>1856</v>
      </c>
      <c r="D19" s="34">
        <v>58285</v>
      </c>
      <c r="E19" s="34">
        <v>81066</v>
      </c>
    </row>
    <row r="20" spans="1:5">
      <c r="A20" s="23">
        <v>2015</v>
      </c>
      <c r="B20" s="23" t="s">
        <v>514</v>
      </c>
      <c r="C20" s="13" t="s">
        <v>1099</v>
      </c>
      <c r="D20" s="34">
        <v>35</v>
      </c>
      <c r="E20" s="34">
        <v>240</v>
      </c>
    </row>
    <row r="21" spans="1:5">
      <c r="A21" s="23">
        <v>2015</v>
      </c>
      <c r="B21" s="23" t="s">
        <v>514</v>
      </c>
      <c r="C21" s="13" t="s">
        <v>1857</v>
      </c>
      <c r="D21" s="34">
        <v>8</v>
      </c>
      <c r="E21" s="34">
        <v>8</v>
      </c>
    </row>
    <row r="22" spans="1:5">
      <c r="A22" s="23">
        <v>2015</v>
      </c>
      <c r="B22" s="23" t="s">
        <v>514</v>
      </c>
      <c r="C22" s="13" t="s">
        <v>1858</v>
      </c>
      <c r="D22" s="34">
        <v>24</v>
      </c>
      <c r="E22" s="34">
        <v>56</v>
      </c>
    </row>
    <row r="23" spans="1:5">
      <c r="A23" s="23">
        <v>2015</v>
      </c>
      <c r="B23" s="23" t="s">
        <v>514</v>
      </c>
      <c r="C23" s="13" t="s">
        <v>1859</v>
      </c>
      <c r="D23" s="34">
        <v>6</v>
      </c>
      <c r="E23" s="34">
        <v>39</v>
      </c>
    </row>
    <row r="24" spans="1:5">
      <c r="A24" s="23">
        <v>2015</v>
      </c>
      <c r="B24" s="23" t="s">
        <v>514</v>
      </c>
      <c r="C24" s="13" t="s">
        <v>1860</v>
      </c>
      <c r="D24" s="34">
        <v>637</v>
      </c>
      <c r="E24" s="34">
        <v>4845</v>
      </c>
    </row>
    <row r="25" spans="1:5">
      <c r="A25" s="23">
        <v>2015</v>
      </c>
      <c r="B25" s="23" t="s">
        <v>514</v>
      </c>
      <c r="C25" s="13" t="s">
        <v>1861</v>
      </c>
      <c r="D25" s="34">
        <v>0</v>
      </c>
      <c r="E25" s="34">
        <v>75614</v>
      </c>
    </row>
    <row r="26" spans="1:5">
      <c r="A26" s="23">
        <v>2015</v>
      </c>
      <c r="B26" s="23" t="s">
        <v>514</v>
      </c>
      <c r="C26" s="13" t="s">
        <v>1862</v>
      </c>
      <c r="D26" s="34">
        <v>5620</v>
      </c>
      <c r="E26" s="34">
        <v>5693</v>
      </c>
    </row>
    <row r="27" spans="1:5">
      <c r="A27" s="23">
        <v>2015</v>
      </c>
      <c r="B27" s="23" t="s">
        <v>514</v>
      </c>
      <c r="C27" s="13" t="s">
        <v>1101</v>
      </c>
      <c r="D27" s="34">
        <v>1609</v>
      </c>
      <c r="E27" s="34">
        <v>2602</v>
      </c>
    </row>
    <row r="28" spans="1:5">
      <c r="A28" s="23">
        <v>2016</v>
      </c>
      <c r="B28" s="23" t="s">
        <v>514</v>
      </c>
      <c r="C28" s="13" t="s">
        <v>1865</v>
      </c>
      <c r="D28" s="34">
        <v>442</v>
      </c>
      <c r="E28" s="34">
        <v>611</v>
      </c>
    </row>
    <row r="29" spans="1:5">
      <c r="A29" s="23">
        <v>2016</v>
      </c>
      <c r="B29" s="23" t="s">
        <v>514</v>
      </c>
      <c r="C29" s="13" t="s">
        <v>1852</v>
      </c>
      <c r="D29" s="34">
        <v>1</v>
      </c>
      <c r="E29" s="34">
        <v>6</v>
      </c>
    </row>
    <row r="30" spans="1:5">
      <c r="A30" s="23">
        <v>2016</v>
      </c>
      <c r="B30" s="23" t="s">
        <v>514</v>
      </c>
      <c r="C30" s="13" t="s">
        <v>1853</v>
      </c>
      <c r="D30" s="34">
        <v>83</v>
      </c>
      <c r="E30" s="34">
        <v>83</v>
      </c>
    </row>
    <row r="31" spans="1:5">
      <c r="A31" s="23">
        <v>2016</v>
      </c>
      <c r="B31" s="23" t="s">
        <v>514</v>
      </c>
      <c r="C31" s="13" t="s">
        <v>1854</v>
      </c>
      <c r="D31" s="34">
        <v>1574</v>
      </c>
      <c r="E31" s="34">
        <v>0</v>
      </c>
    </row>
    <row r="32" spans="1:5">
      <c r="A32" s="23">
        <v>2016</v>
      </c>
      <c r="B32" s="23" t="s">
        <v>514</v>
      </c>
      <c r="C32" s="13" t="s">
        <v>1855</v>
      </c>
      <c r="D32" s="34">
        <v>41</v>
      </c>
      <c r="E32" s="34">
        <v>151</v>
      </c>
    </row>
    <row r="33" spans="1:5">
      <c r="A33" s="23">
        <v>2016</v>
      </c>
      <c r="B33" s="23" t="s">
        <v>514</v>
      </c>
      <c r="C33" s="13" t="s">
        <v>1856</v>
      </c>
      <c r="D33" s="34">
        <v>57243</v>
      </c>
      <c r="E33" s="34">
        <v>79837</v>
      </c>
    </row>
    <row r="34" spans="1:5">
      <c r="A34" s="23">
        <v>2016</v>
      </c>
      <c r="B34" s="23" t="s">
        <v>514</v>
      </c>
      <c r="C34" s="13" t="s">
        <v>1099</v>
      </c>
      <c r="D34" s="34">
        <v>35</v>
      </c>
      <c r="E34" s="34">
        <v>240</v>
      </c>
    </row>
    <row r="35" spans="1:5">
      <c r="A35" s="23">
        <v>2016</v>
      </c>
      <c r="B35" s="23" t="s">
        <v>514</v>
      </c>
      <c r="C35" s="13" t="s">
        <v>1857</v>
      </c>
      <c r="D35" s="34">
        <v>8</v>
      </c>
      <c r="E35" s="34">
        <v>8</v>
      </c>
    </row>
    <row r="36" spans="1:5">
      <c r="A36" s="23">
        <v>2016</v>
      </c>
      <c r="B36" s="23" t="s">
        <v>514</v>
      </c>
      <c r="C36" s="13" t="s">
        <v>1858</v>
      </c>
      <c r="D36" s="34">
        <v>24</v>
      </c>
      <c r="E36" s="34">
        <v>56</v>
      </c>
    </row>
    <row r="37" spans="1:5">
      <c r="A37" s="23">
        <v>2016</v>
      </c>
      <c r="B37" s="23" t="s">
        <v>514</v>
      </c>
      <c r="C37" s="13" t="s">
        <v>1859</v>
      </c>
      <c r="D37" s="34">
        <v>7</v>
      </c>
      <c r="E37" s="34">
        <v>59</v>
      </c>
    </row>
    <row r="38" spans="1:5">
      <c r="A38" s="23">
        <v>2016</v>
      </c>
      <c r="B38" s="23" t="s">
        <v>514</v>
      </c>
      <c r="C38" s="13" t="s">
        <v>1860</v>
      </c>
      <c r="D38" s="34">
        <v>632</v>
      </c>
      <c r="E38" s="34">
        <v>4780</v>
      </c>
    </row>
    <row r="39" spans="1:5">
      <c r="A39" s="23">
        <v>2016</v>
      </c>
      <c r="B39" s="23" t="s">
        <v>514</v>
      </c>
      <c r="C39" s="13" t="s">
        <v>1861</v>
      </c>
      <c r="D39" s="34">
        <v>0</v>
      </c>
      <c r="E39" s="34">
        <v>74497</v>
      </c>
    </row>
    <row r="40" spans="1:5">
      <c r="A40" s="23">
        <v>2016</v>
      </c>
      <c r="B40" s="23" t="s">
        <v>514</v>
      </c>
      <c r="C40" s="13" t="s">
        <v>1862</v>
      </c>
      <c r="D40" s="34">
        <v>5748</v>
      </c>
      <c r="E40" s="34">
        <v>5812</v>
      </c>
    </row>
    <row r="41" spans="1:5">
      <c r="A41" s="23">
        <v>2016</v>
      </c>
      <c r="B41" s="23" t="s">
        <v>514</v>
      </c>
      <c r="C41" s="13" t="s">
        <v>1101</v>
      </c>
      <c r="D41" s="34">
        <v>1614</v>
      </c>
      <c r="E41" s="34">
        <v>2604</v>
      </c>
    </row>
    <row r="42" spans="1:5">
      <c r="A42" s="23">
        <v>2017</v>
      </c>
      <c r="B42" s="23" t="s">
        <v>514</v>
      </c>
      <c r="C42" s="13" t="s">
        <v>1865</v>
      </c>
      <c r="D42" s="34">
        <v>452</v>
      </c>
      <c r="E42" s="34">
        <v>624</v>
      </c>
    </row>
    <row r="43" spans="1:5">
      <c r="A43" s="23">
        <v>2017</v>
      </c>
      <c r="B43" s="23" t="s">
        <v>514</v>
      </c>
      <c r="C43" s="13" t="s">
        <v>1852</v>
      </c>
      <c r="D43" s="34">
        <v>3</v>
      </c>
      <c r="E43" s="34">
        <v>14</v>
      </c>
    </row>
    <row r="44" spans="1:5">
      <c r="A44" s="23">
        <v>2017</v>
      </c>
      <c r="B44" s="23" t="s">
        <v>514</v>
      </c>
      <c r="C44" s="13" t="s">
        <v>1853</v>
      </c>
      <c r="D44" s="34">
        <v>96</v>
      </c>
      <c r="E44" s="34">
        <v>96</v>
      </c>
    </row>
    <row r="45" spans="1:5">
      <c r="A45" s="23">
        <v>2017</v>
      </c>
      <c r="B45" s="23" t="s">
        <v>514</v>
      </c>
      <c r="C45" s="13" t="s">
        <v>1854</v>
      </c>
      <c r="D45" s="34">
        <v>1633</v>
      </c>
      <c r="E45" s="34">
        <v>0</v>
      </c>
    </row>
    <row r="46" spans="1:5">
      <c r="A46" s="23">
        <v>2017</v>
      </c>
      <c r="B46" s="23" t="s">
        <v>514</v>
      </c>
      <c r="C46" s="13" t="s">
        <v>1855</v>
      </c>
      <c r="D46" s="34">
        <v>62</v>
      </c>
      <c r="E46" s="34">
        <v>220</v>
      </c>
    </row>
    <row r="47" spans="1:5">
      <c r="A47" s="23">
        <v>2017</v>
      </c>
      <c r="B47" s="23" t="s">
        <v>514</v>
      </c>
      <c r="C47" s="13" t="s">
        <v>1856</v>
      </c>
      <c r="D47" s="34">
        <v>60520</v>
      </c>
      <c r="E47" s="34">
        <v>85215</v>
      </c>
    </row>
    <row r="48" spans="1:5">
      <c r="A48" s="23">
        <v>2017</v>
      </c>
      <c r="B48" s="23" t="s">
        <v>514</v>
      </c>
      <c r="C48" s="13" t="s">
        <v>1099</v>
      </c>
      <c r="D48" s="34">
        <v>35</v>
      </c>
      <c r="E48" s="34">
        <v>240</v>
      </c>
    </row>
    <row r="49" spans="1:5">
      <c r="A49" s="23">
        <v>2017</v>
      </c>
      <c r="B49" s="23" t="s">
        <v>514</v>
      </c>
      <c r="C49" s="13" t="s">
        <v>1857</v>
      </c>
      <c r="D49" s="34">
        <v>8</v>
      </c>
      <c r="E49" s="34">
        <v>8</v>
      </c>
    </row>
    <row r="50" spans="1:5">
      <c r="A50" s="23">
        <v>2017</v>
      </c>
      <c r="B50" s="23" t="s">
        <v>514</v>
      </c>
      <c r="C50" s="13" t="s">
        <v>1858</v>
      </c>
      <c r="D50" s="34">
        <v>24</v>
      </c>
      <c r="E50" s="34">
        <v>56</v>
      </c>
    </row>
    <row r="51" spans="1:5">
      <c r="A51" s="23">
        <v>2017</v>
      </c>
      <c r="B51" s="23" t="s">
        <v>514</v>
      </c>
      <c r="C51" s="13" t="s">
        <v>1859</v>
      </c>
      <c r="D51" s="34">
        <v>7</v>
      </c>
      <c r="E51" s="34">
        <v>65</v>
      </c>
    </row>
    <row r="52" spans="1:5">
      <c r="A52" s="23">
        <v>2017</v>
      </c>
      <c r="B52" s="23" t="s">
        <v>514</v>
      </c>
      <c r="C52" s="13" t="s">
        <v>1860</v>
      </c>
      <c r="D52" s="34">
        <v>660</v>
      </c>
      <c r="E52" s="34">
        <v>5103</v>
      </c>
    </row>
    <row r="53" spans="1:5">
      <c r="A53" s="23">
        <v>2017</v>
      </c>
      <c r="B53" s="23" t="s">
        <v>514</v>
      </c>
      <c r="C53" s="13" t="s">
        <v>1861</v>
      </c>
      <c r="D53" s="34">
        <v>0</v>
      </c>
      <c r="E53" s="34">
        <v>75674</v>
      </c>
    </row>
    <row r="54" spans="1:5">
      <c r="A54" s="23">
        <v>2017</v>
      </c>
      <c r="B54" s="23" t="s">
        <v>514</v>
      </c>
      <c r="C54" s="13" t="s">
        <v>1862</v>
      </c>
      <c r="D54" s="34">
        <v>5721</v>
      </c>
      <c r="E54" s="34">
        <v>5785</v>
      </c>
    </row>
    <row r="55" spans="1:5">
      <c r="A55" s="23">
        <v>2017</v>
      </c>
      <c r="B55" s="23" t="s">
        <v>514</v>
      </c>
      <c r="C55" s="13" t="s">
        <v>1101</v>
      </c>
      <c r="D55" s="34">
        <v>1627</v>
      </c>
      <c r="E55" s="34">
        <v>2637</v>
      </c>
    </row>
    <row r="56" spans="1:5">
      <c r="A56" s="23">
        <v>2018</v>
      </c>
      <c r="B56" s="23" t="s">
        <v>514</v>
      </c>
      <c r="C56" s="13" t="s">
        <v>1865</v>
      </c>
      <c r="D56" s="34">
        <v>453</v>
      </c>
      <c r="E56" s="34">
        <v>625</v>
      </c>
    </row>
    <row r="57" spans="1:5">
      <c r="A57" s="23">
        <v>2018</v>
      </c>
      <c r="B57" s="23" t="s">
        <v>514</v>
      </c>
      <c r="C57" s="13" t="s">
        <v>1852</v>
      </c>
      <c r="D57" s="34">
        <v>3</v>
      </c>
      <c r="E57" s="34">
        <v>14</v>
      </c>
    </row>
    <row r="58" spans="1:5">
      <c r="A58" s="23">
        <v>2018</v>
      </c>
      <c r="B58" s="23" t="s">
        <v>514</v>
      </c>
      <c r="C58" s="13" t="s">
        <v>1853</v>
      </c>
      <c r="D58" s="34">
        <v>96</v>
      </c>
      <c r="E58" s="34">
        <v>96</v>
      </c>
    </row>
    <row r="59" spans="1:5">
      <c r="A59" s="23">
        <v>2018</v>
      </c>
      <c r="B59" s="23" t="s">
        <v>514</v>
      </c>
      <c r="C59" s="13" t="s">
        <v>1854</v>
      </c>
      <c r="D59" s="34">
        <v>1634</v>
      </c>
      <c r="E59" s="34">
        <v>0</v>
      </c>
    </row>
    <row r="60" spans="1:5">
      <c r="A60" s="23">
        <v>2018</v>
      </c>
      <c r="B60" s="23" t="s">
        <v>514</v>
      </c>
      <c r="C60" s="13" t="s">
        <v>1855</v>
      </c>
      <c r="D60" s="34">
        <v>62</v>
      </c>
      <c r="E60" s="34">
        <v>220</v>
      </c>
    </row>
    <row r="61" spans="1:5">
      <c r="A61" s="23">
        <v>2018</v>
      </c>
      <c r="B61" s="23" t="s">
        <v>514</v>
      </c>
      <c r="C61" s="13" t="s">
        <v>1856</v>
      </c>
      <c r="D61" s="34">
        <v>61343</v>
      </c>
      <c r="E61" s="34">
        <v>86454</v>
      </c>
    </row>
    <row r="62" spans="1:5">
      <c r="A62" s="23">
        <v>2018</v>
      </c>
      <c r="B62" s="23" t="s">
        <v>514</v>
      </c>
      <c r="C62" s="13" t="s">
        <v>1099</v>
      </c>
      <c r="D62" s="34">
        <v>35</v>
      </c>
      <c r="E62" s="34">
        <v>240</v>
      </c>
    </row>
    <row r="63" spans="1:5">
      <c r="A63" s="23">
        <v>2018</v>
      </c>
      <c r="B63" s="23" t="s">
        <v>514</v>
      </c>
      <c r="C63" s="13" t="s">
        <v>1857</v>
      </c>
      <c r="D63" s="34">
        <v>8</v>
      </c>
      <c r="E63" s="34">
        <v>8</v>
      </c>
    </row>
    <row r="64" spans="1:5">
      <c r="A64" s="23">
        <v>2018</v>
      </c>
      <c r="B64" s="23" t="s">
        <v>514</v>
      </c>
      <c r="C64" s="13" t="s">
        <v>1858</v>
      </c>
      <c r="D64" s="34">
        <v>24</v>
      </c>
      <c r="E64" s="34">
        <v>56</v>
      </c>
    </row>
    <row r="65" spans="1:5">
      <c r="A65" s="23">
        <v>2018</v>
      </c>
      <c r="B65" s="23" t="s">
        <v>514</v>
      </c>
      <c r="C65" s="13" t="s">
        <v>1859</v>
      </c>
      <c r="D65" s="34">
        <v>7</v>
      </c>
      <c r="E65" s="34">
        <v>91</v>
      </c>
    </row>
    <row r="66" spans="1:5">
      <c r="A66" s="23">
        <v>2018</v>
      </c>
      <c r="B66" s="23" t="s">
        <v>514</v>
      </c>
      <c r="C66" s="13" t="s">
        <v>1860</v>
      </c>
      <c r="D66" s="34">
        <v>673</v>
      </c>
      <c r="E66" s="34">
        <v>5183</v>
      </c>
    </row>
    <row r="67" spans="1:5">
      <c r="A67" s="23">
        <v>2018</v>
      </c>
      <c r="B67" s="23" t="s">
        <v>514</v>
      </c>
      <c r="C67" s="13" t="s">
        <v>1861</v>
      </c>
      <c r="D67" s="34">
        <v>0</v>
      </c>
      <c r="E67" s="34">
        <v>76659</v>
      </c>
    </row>
    <row r="68" spans="1:5">
      <c r="A68" s="23">
        <v>2018</v>
      </c>
      <c r="B68" s="23" t="s">
        <v>514</v>
      </c>
      <c r="C68" s="13" t="s">
        <v>1862</v>
      </c>
      <c r="D68" s="34">
        <v>5712</v>
      </c>
      <c r="E68" s="34">
        <v>5776</v>
      </c>
    </row>
    <row r="69" spans="1:5">
      <c r="A69" s="23">
        <v>2018</v>
      </c>
      <c r="B69" s="23" t="s">
        <v>514</v>
      </c>
      <c r="C69" s="13" t="s">
        <v>1101</v>
      </c>
      <c r="D69" s="34">
        <v>1700</v>
      </c>
      <c r="E69" s="34">
        <v>2721</v>
      </c>
    </row>
    <row r="70" spans="1:5">
      <c r="A70" s="23">
        <v>2019</v>
      </c>
      <c r="B70" s="23" t="s">
        <v>514</v>
      </c>
      <c r="C70" s="13" t="s">
        <v>1865</v>
      </c>
      <c r="D70" s="34">
        <v>452</v>
      </c>
      <c r="E70" s="34">
        <v>625</v>
      </c>
    </row>
    <row r="71" spans="1:5">
      <c r="A71" s="23">
        <v>2019</v>
      </c>
      <c r="B71" s="23" t="s">
        <v>514</v>
      </c>
      <c r="C71" s="13" t="s">
        <v>1852</v>
      </c>
      <c r="D71" s="34">
        <v>3</v>
      </c>
      <c r="E71" s="34">
        <v>14</v>
      </c>
    </row>
    <row r="72" spans="1:5">
      <c r="A72" s="23">
        <v>2019</v>
      </c>
      <c r="B72" s="23" t="s">
        <v>514</v>
      </c>
      <c r="C72" s="13" t="s">
        <v>1853</v>
      </c>
      <c r="D72" s="34">
        <v>98</v>
      </c>
      <c r="E72" s="34">
        <v>98</v>
      </c>
    </row>
    <row r="73" spans="1:5">
      <c r="A73" s="23">
        <v>2019</v>
      </c>
      <c r="B73" s="23" t="s">
        <v>514</v>
      </c>
      <c r="C73" s="13" t="s">
        <v>1854</v>
      </c>
      <c r="D73" s="34">
        <v>1637</v>
      </c>
      <c r="E73" s="34">
        <v>77494</v>
      </c>
    </row>
    <row r="74" spans="1:5">
      <c r="A74" s="23">
        <v>2019</v>
      </c>
      <c r="B74" s="23" t="s">
        <v>514</v>
      </c>
      <c r="C74" s="13" t="s">
        <v>1855</v>
      </c>
      <c r="D74" s="34">
        <v>63</v>
      </c>
      <c r="E74" s="34">
        <v>229</v>
      </c>
    </row>
    <row r="75" spans="1:5">
      <c r="A75" s="23">
        <v>2019</v>
      </c>
      <c r="B75" s="23" t="s">
        <v>514</v>
      </c>
      <c r="C75" s="13" t="s">
        <v>1856</v>
      </c>
      <c r="D75" s="34">
        <v>62179</v>
      </c>
      <c r="E75" s="34">
        <v>87601</v>
      </c>
    </row>
    <row r="76" spans="1:5">
      <c r="A76" s="23">
        <v>2019</v>
      </c>
      <c r="B76" s="23" t="s">
        <v>514</v>
      </c>
      <c r="C76" s="13" t="s">
        <v>1099</v>
      </c>
      <c r="D76" s="34">
        <v>35</v>
      </c>
      <c r="E76" s="34">
        <v>240</v>
      </c>
    </row>
    <row r="77" spans="1:5">
      <c r="A77" s="23">
        <v>2019</v>
      </c>
      <c r="B77" s="23" t="s">
        <v>514</v>
      </c>
      <c r="C77" s="13" t="s">
        <v>1857</v>
      </c>
      <c r="D77" s="34">
        <v>8</v>
      </c>
      <c r="E77" s="34">
        <v>8</v>
      </c>
    </row>
    <row r="78" spans="1:5">
      <c r="A78" s="23">
        <v>2019</v>
      </c>
      <c r="B78" s="23" t="s">
        <v>514</v>
      </c>
      <c r="C78" s="13" t="s">
        <v>1858</v>
      </c>
      <c r="D78" s="34">
        <v>24</v>
      </c>
      <c r="E78" s="34">
        <v>56</v>
      </c>
    </row>
    <row r="79" spans="1:5">
      <c r="A79" s="23">
        <v>2019</v>
      </c>
      <c r="B79" s="23" t="s">
        <v>514</v>
      </c>
      <c r="C79" s="13" t="s">
        <v>1859</v>
      </c>
      <c r="D79" s="34">
        <v>6</v>
      </c>
      <c r="E79" s="34">
        <v>91</v>
      </c>
    </row>
    <row r="80" spans="1:5">
      <c r="A80" s="23">
        <v>2019</v>
      </c>
      <c r="B80" s="23" t="s">
        <v>514</v>
      </c>
      <c r="C80" s="13" t="s">
        <v>1860</v>
      </c>
      <c r="D80" s="34">
        <v>680</v>
      </c>
      <c r="E80" s="34">
        <v>5387</v>
      </c>
    </row>
    <row r="81" spans="1:5">
      <c r="A81" s="23">
        <v>2019</v>
      </c>
      <c r="B81" s="23" t="s">
        <v>514</v>
      </c>
      <c r="C81" s="13" t="s">
        <v>1862</v>
      </c>
      <c r="D81" s="34">
        <v>5676</v>
      </c>
      <c r="E81" s="34">
        <v>5737</v>
      </c>
    </row>
    <row r="82" spans="1:5">
      <c r="A82" s="23">
        <v>2019</v>
      </c>
      <c r="B82" s="23" t="s">
        <v>514</v>
      </c>
      <c r="C82" s="13" t="s">
        <v>1101</v>
      </c>
      <c r="D82" s="34">
        <v>1719</v>
      </c>
      <c r="E82" s="34">
        <v>2752</v>
      </c>
    </row>
    <row r="83" spans="1:5">
      <c r="A83" s="23">
        <v>2019</v>
      </c>
      <c r="B83" s="23" t="s">
        <v>514</v>
      </c>
      <c r="C83" s="13" t="s">
        <v>4623</v>
      </c>
      <c r="D83" s="34">
        <v>4</v>
      </c>
      <c r="E83" s="34">
        <v>4</v>
      </c>
    </row>
    <row r="84" spans="1:5">
      <c r="A84" s="23">
        <v>2020</v>
      </c>
      <c r="B84" s="23" t="s">
        <v>514</v>
      </c>
      <c r="C84" s="13" t="s">
        <v>1865</v>
      </c>
      <c r="D84" s="34">
        <v>432</v>
      </c>
      <c r="E84" s="34">
        <v>600</v>
      </c>
    </row>
    <row r="85" spans="1:5">
      <c r="A85" s="23">
        <v>2020</v>
      </c>
      <c r="B85" s="23" t="s">
        <v>514</v>
      </c>
      <c r="C85" s="13" t="s">
        <v>1852</v>
      </c>
      <c r="D85" s="34">
        <v>3</v>
      </c>
      <c r="E85" s="34">
        <v>14</v>
      </c>
    </row>
    <row r="86" spans="1:5">
      <c r="A86" s="23">
        <v>2020</v>
      </c>
      <c r="B86" s="23" t="s">
        <v>514</v>
      </c>
      <c r="C86" s="13" t="s">
        <v>1853</v>
      </c>
      <c r="D86" s="34">
        <v>56</v>
      </c>
      <c r="E86" s="34">
        <v>56</v>
      </c>
    </row>
    <row r="87" spans="1:5">
      <c r="A87" s="23">
        <v>2020</v>
      </c>
      <c r="B87" s="23" t="s">
        <v>514</v>
      </c>
      <c r="C87" s="13" t="s">
        <v>1854</v>
      </c>
      <c r="D87" s="34">
        <v>1003</v>
      </c>
      <c r="E87" s="34">
        <v>54791</v>
      </c>
    </row>
    <row r="88" spans="1:5">
      <c r="A88" s="23">
        <v>2020</v>
      </c>
      <c r="B88" s="23" t="s">
        <v>514</v>
      </c>
      <c r="C88" s="13" t="s">
        <v>1855</v>
      </c>
      <c r="D88" s="34">
        <v>63</v>
      </c>
      <c r="E88" s="34">
        <v>221</v>
      </c>
    </row>
    <row r="89" spans="1:5">
      <c r="A89" s="23">
        <v>2020</v>
      </c>
      <c r="B89" s="23" t="s">
        <v>514</v>
      </c>
      <c r="C89" s="13" t="s">
        <v>1856</v>
      </c>
      <c r="D89" s="34">
        <v>55532</v>
      </c>
      <c r="E89" s="34">
        <v>78368</v>
      </c>
    </row>
    <row r="90" spans="1:5">
      <c r="A90" s="23">
        <v>2020</v>
      </c>
      <c r="B90" s="23" t="s">
        <v>514</v>
      </c>
      <c r="C90" s="13" t="s">
        <v>1099</v>
      </c>
      <c r="D90" s="34">
        <v>35</v>
      </c>
      <c r="E90" s="34">
        <v>240</v>
      </c>
    </row>
    <row r="91" spans="1:5">
      <c r="A91" s="23">
        <v>2020</v>
      </c>
      <c r="B91" s="23" t="s">
        <v>514</v>
      </c>
      <c r="C91" s="13" t="s">
        <v>1857</v>
      </c>
      <c r="D91" s="34">
        <v>3</v>
      </c>
      <c r="E91" s="34">
        <v>3</v>
      </c>
    </row>
    <row r="92" spans="1:5">
      <c r="A92" s="23">
        <v>2020</v>
      </c>
      <c r="B92" s="23" t="s">
        <v>514</v>
      </c>
      <c r="C92" s="13" t="s">
        <v>1858</v>
      </c>
      <c r="D92" s="34">
        <v>23</v>
      </c>
      <c r="E92" s="34">
        <v>55</v>
      </c>
    </row>
    <row r="93" spans="1:5">
      <c r="A93" s="23">
        <v>2020</v>
      </c>
      <c r="B93" s="23" t="s">
        <v>514</v>
      </c>
      <c r="C93" s="13" t="s">
        <v>1859</v>
      </c>
      <c r="D93" s="34">
        <v>6</v>
      </c>
      <c r="E93" s="34">
        <v>91</v>
      </c>
    </row>
    <row r="94" spans="1:5">
      <c r="A94" s="23">
        <v>2020</v>
      </c>
      <c r="B94" s="23" t="s">
        <v>514</v>
      </c>
      <c r="C94" s="13" t="s">
        <v>1860</v>
      </c>
      <c r="D94" s="34">
        <v>484</v>
      </c>
      <c r="E94" s="34">
        <v>4811</v>
      </c>
    </row>
    <row r="95" spans="1:5">
      <c r="A95" s="23">
        <v>2020</v>
      </c>
      <c r="B95" s="23" t="s">
        <v>514</v>
      </c>
      <c r="C95" s="13" t="s">
        <v>1862</v>
      </c>
      <c r="D95" s="34">
        <v>5610</v>
      </c>
      <c r="E95" s="34">
        <v>5665</v>
      </c>
    </row>
    <row r="96" spans="1:5">
      <c r="A96" s="23">
        <v>2020</v>
      </c>
      <c r="B96" s="23" t="s">
        <v>514</v>
      </c>
      <c r="C96" s="13" t="s">
        <v>1101</v>
      </c>
      <c r="D96" s="34">
        <v>1609</v>
      </c>
      <c r="E96" s="34">
        <v>2605</v>
      </c>
    </row>
    <row r="97" spans="1:5">
      <c r="A97" s="23">
        <v>2021</v>
      </c>
      <c r="B97" s="23" t="s">
        <v>514</v>
      </c>
      <c r="C97" s="13" t="s">
        <v>1865</v>
      </c>
      <c r="D97" s="34">
        <v>418</v>
      </c>
      <c r="E97" s="34">
        <v>557</v>
      </c>
    </row>
    <row r="98" spans="1:5">
      <c r="A98" s="23">
        <v>2021</v>
      </c>
      <c r="B98" s="23" t="s">
        <v>514</v>
      </c>
      <c r="C98" s="13" t="s">
        <v>1852</v>
      </c>
      <c r="D98" s="34">
        <v>2</v>
      </c>
      <c r="E98" s="34">
        <v>13</v>
      </c>
    </row>
    <row r="99" spans="1:5">
      <c r="A99" s="23">
        <v>2021</v>
      </c>
      <c r="B99" s="23" t="s">
        <v>514</v>
      </c>
      <c r="C99" s="13" t="s">
        <v>1853</v>
      </c>
      <c r="D99" s="34">
        <v>56</v>
      </c>
      <c r="E99" s="34">
        <v>56</v>
      </c>
    </row>
    <row r="100" spans="1:5">
      <c r="A100" s="23">
        <v>2021</v>
      </c>
      <c r="B100" s="23" t="s">
        <v>514</v>
      </c>
      <c r="C100" s="13" t="s">
        <v>1854</v>
      </c>
      <c r="D100" s="34">
        <v>1003</v>
      </c>
      <c r="E100" s="34">
        <v>55119</v>
      </c>
    </row>
    <row r="101" spans="1:5">
      <c r="A101" s="23">
        <v>2021</v>
      </c>
      <c r="B101" s="23" t="s">
        <v>514</v>
      </c>
      <c r="C101" s="13" t="s">
        <v>1855</v>
      </c>
      <c r="D101" s="34">
        <v>32</v>
      </c>
      <c r="E101" s="34">
        <v>143</v>
      </c>
    </row>
    <row r="102" spans="1:5">
      <c r="A102" s="23">
        <v>2021</v>
      </c>
      <c r="B102" s="23" t="s">
        <v>514</v>
      </c>
      <c r="C102" s="13" t="s">
        <v>1856</v>
      </c>
      <c r="D102" s="34">
        <v>55738</v>
      </c>
      <c r="E102" s="34">
        <v>72668</v>
      </c>
    </row>
    <row r="103" spans="1:5">
      <c r="A103" s="23">
        <v>2021</v>
      </c>
      <c r="B103" s="23" t="s">
        <v>514</v>
      </c>
      <c r="C103" s="13" t="s">
        <v>1099</v>
      </c>
      <c r="D103" s="34">
        <v>35</v>
      </c>
      <c r="E103" s="34">
        <v>240</v>
      </c>
    </row>
    <row r="104" spans="1:5">
      <c r="A104" s="23">
        <v>2021</v>
      </c>
      <c r="B104" s="23" t="s">
        <v>514</v>
      </c>
      <c r="C104" s="13" t="s">
        <v>1857</v>
      </c>
      <c r="D104" s="34">
        <v>4</v>
      </c>
      <c r="E104" s="34">
        <v>4</v>
      </c>
    </row>
    <row r="105" spans="1:5">
      <c r="A105" s="23">
        <v>2021</v>
      </c>
      <c r="B105" s="23" t="s">
        <v>514</v>
      </c>
      <c r="C105" s="13" t="s">
        <v>1858</v>
      </c>
      <c r="D105" s="34">
        <v>23</v>
      </c>
      <c r="E105" s="34">
        <v>33</v>
      </c>
    </row>
    <row r="106" spans="1:5">
      <c r="A106" s="23">
        <v>2021</v>
      </c>
      <c r="B106" s="23" t="s">
        <v>514</v>
      </c>
      <c r="C106" s="13" t="s">
        <v>1859</v>
      </c>
      <c r="D106" s="34">
        <v>5</v>
      </c>
      <c r="E106" s="34">
        <v>0</v>
      </c>
    </row>
    <row r="107" spans="1:5">
      <c r="A107" s="23">
        <v>2021</v>
      </c>
      <c r="B107" s="23" t="s">
        <v>514</v>
      </c>
      <c r="C107" s="13" t="s">
        <v>1860</v>
      </c>
      <c r="D107" s="34">
        <v>671</v>
      </c>
      <c r="E107" s="34">
        <v>5079</v>
      </c>
    </row>
    <row r="108" spans="1:5">
      <c r="A108" s="23">
        <v>2021</v>
      </c>
      <c r="B108" s="23" t="s">
        <v>514</v>
      </c>
      <c r="C108" s="13" t="s">
        <v>1862</v>
      </c>
      <c r="D108" s="34">
        <v>5604</v>
      </c>
      <c r="E108" s="34">
        <v>5655</v>
      </c>
    </row>
    <row r="109" spans="1:5">
      <c r="A109" s="23">
        <v>2021</v>
      </c>
      <c r="B109" s="23" t="s">
        <v>514</v>
      </c>
      <c r="C109" s="13" t="s">
        <v>1101</v>
      </c>
      <c r="D109" s="34">
        <v>1578</v>
      </c>
      <c r="E109" s="34">
        <v>2469</v>
      </c>
    </row>
  </sheetData>
  <sheetProtection autoFilter="0" pivotTables="0"/>
  <autoFilter ref="A1:E109" xr:uid="{00000000-0009-0000-0000-00005F000000}"/>
  <sortState xmlns:xlrd2="http://schemas.microsoft.com/office/spreadsheetml/2017/richdata2" ref="A2:E84">
    <sortCondition ref="A2:A84"/>
    <sortCondition ref="B2:B84"/>
    <sortCondition ref="C2:C84"/>
  </sortState>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75">
    <tabColor theme="0"/>
  </sheetPr>
  <dimension ref="A1:F218"/>
  <sheetViews>
    <sheetView zoomScale="85" zoomScaleNormal="85" workbookViewId="0">
      <pane ySplit="1" topLeftCell="A2" activePane="bottomLeft" state="frozen"/>
      <selection activeCell="D448" sqref="D448"/>
      <selection pane="bottomLeft" sqref="A1:F4"/>
    </sheetView>
  </sheetViews>
  <sheetFormatPr baseColWidth="10" defaultRowHeight="16.5"/>
  <cols>
    <col min="1" max="1" width="9.375" bestFit="1" customWidth="1"/>
    <col min="2" max="2" width="12.5" bestFit="1" customWidth="1"/>
    <col min="3" max="3" width="49.75" bestFit="1" customWidth="1"/>
    <col min="4" max="4" width="14.5" bestFit="1" customWidth="1"/>
    <col min="5" max="5" width="20.875" bestFit="1" customWidth="1"/>
    <col min="6" max="6" width="28" bestFit="1" customWidth="1"/>
  </cols>
  <sheetData>
    <row r="1" spans="1:6">
      <c r="A1" s="43" t="s">
        <v>229</v>
      </c>
      <c r="B1" s="43" t="s">
        <v>200</v>
      </c>
      <c r="C1" s="45" t="s">
        <v>540</v>
      </c>
      <c r="D1" s="43" t="s">
        <v>1119</v>
      </c>
      <c r="E1" s="43" t="s">
        <v>4624</v>
      </c>
      <c r="F1" s="43" t="s">
        <v>4625</v>
      </c>
    </row>
    <row r="2" spans="1:6">
      <c r="A2" s="23">
        <v>2014</v>
      </c>
      <c r="B2" s="23" t="s">
        <v>1886</v>
      </c>
      <c r="C2" s="13" t="s">
        <v>5</v>
      </c>
      <c r="D2" s="34">
        <v>578</v>
      </c>
      <c r="E2" s="34"/>
      <c r="F2" s="34"/>
    </row>
    <row r="3" spans="1:6">
      <c r="A3" s="23">
        <v>2014</v>
      </c>
      <c r="B3" s="23" t="s">
        <v>1886</v>
      </c>
      <c r="C3" s="13" t="s">
        <v>10</v>
      </c>
      <c r="D3" s="34">
        <v>214</v>
      </c>
      <c r="E3" s="34"/>
      <c r="F3" s="34"/>
    </row>
    <row r="4" spans="1:6">
      <c r="A4" s="23">
        <v>2014</v>
      </c>
      <c r="B4" s="23" t="s">
        <v>1886</v>
      </c>
      <c r="C4" s="13" t="s">
        <v>14</v>
      </c>
      <c r="D4" s="34">
        <v>662</v>
      </c>
      <c r="E4" s="34"/>
      <c r="F4" s="34"/>
    </row>
    <row r="5" spans="1:6">
      <c r="A5" s="23">
        <v>2014</v>
      </c>
      <c r="B5" s="23" t="s">
        <v>1886</v>
      </c>
      <c r="C5" s="13" t="s">
        <v>23</v>
      </c>
      <c r="D5" s="34">
        <v>999</v>
      </c>
      <c r="E5" s="34"/>
      <c r="F5" s="34"/>
    </row>
    <row r="6" spans="1:6">
      <c r="A6" s="23">
        <v>2014</v>
      </c>
      <c r="B6" s="23" t="s">
        <v>1886</v>
      </c>
      <c r="C6" s="13" t="s">
        <v>41</v>
      </c>
      <c r="D6" s="34">
        <v>354</v>
      </c>
      <c r="E6" s="34"/>
      <c r="F6" s="34"/>
    </row>
    <row r="7" spans="1:6">
      <c r="A7" s="23">
        <v>2014</v>
      </c>
      <c r="B7" s="23" t="s">
        <v>1886</v>
      </c>
      <c r="C7" s="13" t="s">
        <v>60</v>
      </c>
      <c r="D7" s="34">
        <v>530</v>
      </c>
      <c r="E7" s="34"/>
      <c r="F7" s="34"/>
    </row>
    <row r="8" spans="1:6">
      <c r="A8" s="23">
        <v>2014</v>
      </c>
      <c r="B8" s="23" t="s">
        <v>1886</v>
      </c>
      <c r="C8" s="13" t="s">
        <v>70</v>
      </c>
      <c r="D8" s="34">
        <v>284</v>
      </c>
      <c r="E8" s="34"/>
      <c r="F8" s="34"/>
    </row>
    <row r="9" spans="1:6">
      <c r="A9" s="23">
        <v>2014</v>
      </c>
      <c r="B9" s="23" t="s">
        <v>1886</v>
      </c>
      <c r="C9" s="13" t="s">
        <v>76</v>
      </c>
      <c r="D9" s="34">
        <v>859</v>
      </c>
      <c r="E9" s="34"/>
      <c r="F9" s="34"/>
    </row>
    <row r="10" spans="1:6">
      <c r="A10" s="23">
        <v>2014</v>
      </c>
      <c r="B10" s="23" t="s">
        <v>1886</v>
      </c>
      <c r="C10" s="13" t="s">
        <v>86</v>
      </c>
      <c r="D10" s="34">
        <v>492</v>
      </c>
      <c r="E10" s="34"/>
      <c r="F10" s="34"/>
    </row>
    <row r="11" spans="1:6">
      <c r="A11" s="23">
        <v>2014</v>
      </c>
      <c r="B11" s="23" t="s">
        <v>1886</v>
      </c>
      <c r="C11" s="13" t="s">
        <v>89</v>
      </c>
      <c r="D11" s="34">
        <v>195</v>
      </c>
      <c r="E11" s="34"/>
      <c r="F11" s="34"/>
    </row>
    <row r="12" spans="1:6">
      <c r="A12" s="23">
        <v>2014</v>
      </c>
      <c r="B12" s="23" t="s">
        <v>1886</v>
      </c>
      <c r="C12" s="13" t="s">
        <v>94</v>
      </c>
      <c r="D12" s="34">
        <v>158</v>
      </c>
      <c r="E12" s="34"/>
      <c r="F12" s="34"/>
    </row>
    <row r="13" spans="1:6">
      <c r="A13" s="23">
        <v>2014</v>
      </c>
      <c r="B13" s="23" t="s">
        <v>1886</v>
      </c>
      <c r="C13" s="13" t="s">
        <v>100</v>
      </c>
      <c r="D13" s="34">
        <v>35</v>
      </c>
      <c r="E13" s="34"/>
      <c r="F13" s="34"/>
    </row>
    <row r="14" spans="1:6">
      <c r="A14" s="23">
        <v>2014</v>
      </c>
      <c r="B14" s="23" t="s">
        <v>1886</v>
      </c>
      <c r="C14" s="13" t="s">
        <v>104</v>
      </c>
      <c r="D14" s="34">
        <v>93</v>
      </c>
      <c r="E14" s="34"/>
      <c r="F14" s="34"/>
    </row>
    <row r="15" spans="1:6">
      <c r="A15" s="23">
        <v>2014</v>
      </c>
      <c r="B15" s="23" t="s">
        <v>1886</v>
      </c>
      <c r="C15" s="13" t="s">
        <v>120</v>
      </c>
      <c r="D15" s="34">
        <v>646</v>
      </c>
      <c r="E15" s="34"/>
      <c r="F15" s="34"/>
    </row>
    <row r="16" spans="1:6">
      <c r="A16" s="23">
        <v>2014</v>
      </c>
      <c r="B16" s="23" t="s">
        <v>1886</v>
      </c>
      <c r="C16" s="13" t="s">
        <v>156</v>
      </c>
      <c r="D16" s="34">
        <v>411</v>
      </c>
      <c r="E16" s="34"/>
      <c r="F16" s="34"/>
    </row>
    <row r="17" spans="1:6">
      <c r="A17" s="23">
        <v>2014</v>
      </c>
      <c r="B17" s="23" t="s">
        <v>1886</v>
      </c>
      <c r="C17" s="13" t="s">
        <v>164</v>
      </c>
      <c r="D17" s="34">
        <v>335</v>
      </c>
      <c r="E17" s="34"/>
      <c r="F17" s="34"/>
    </row>
    <row r="18" spans="1:6">
      <c r="A18" s="23">
        <v>2014</v>
      </c>
      <c r="B18" s="23" t="s">
        <v>1886</v>
      </c>
      <c r="C18" s="13" t="s">
        <v>167</v>
      </c>
      <c r="D18" s="34">
        <v>56</v>
      </c>
      <c r="E18" s="34"/>
      <c r="F18" s="34"/>
    </row>
    <row r="19" spans="1:6">
      <c r="A19" s="23">
        <v>2014</v>
      </c>
      <c r="B19" s="23" t="s">
        <v>1886</v>
      </c>
      <c r="C19" s="13" t="s">
        <v>4626</v>
      </c>
      <c r="D19" s="34">
        <v>536</v>
      </c>
      <c r="E19" s="34"/>
      <c r="F19" s="34"/>
    </row>
    <row r="20" spans="1:6">
      <c r="A20" s="23">
        <v>2014</v>
      </c>
      <c r="B20" s="23" t="s">
        <v>514</v>
      </c>
      <c r="C20" s="13" t="s">
        <v>1118</v>
      </c>
      <c r="D20" s="34">
        <v>50</v>
      </c>
      <c r="E20" s="34"/>
      <c r="F20" s="34"/>
    </row>
    <row r="21" spans="1:6">
      <c r="A21" s="23">
        <v>2014</v>
      </c>
      <c r="B21" s="23" t="s">
        <v>514</v>
      </c>
      <c r="C21" s="13" t="s">
        <v>184</v>
      </c>
      <c r="D21" s="34">
        <v>208</v>
      </c>
      <c r="E21" s="34"/>
      <c r="F21" s="34"/>
    </row>
    <row r="22" spans="1:6">
      <c r="A22" s="23">
        <v>2014</v>
      </c>
      <c r="B22" s="23" t="s">
        <v>514</v>
      </c>
      <c r="C22" s="13" t="s">
        <v>23</v>
      </c>
      <c r="D22" s="34">
        <v>487</v>
      </c>
      <c r="E22" s="34"/>
      <c r="F22" s="34"/>
    </row>
    <row r="23" spans="1:6">
      <c r="A23" s="23">
        <v>2014</v>
      </c>
      <c r="B23" s="23" t="s">
        <v>514</v>
      </c>
      <c r="C23" s="13" t="s">
        <v>185</v>
      </c>
      <c r="D23" s="34">
        <v>493</v>
      </c>
      <c r="E23" s="34"/>
      <c r="F23" s="34"/>
    </row>
    <row r="24" spans="1:6">
      <c r="A24" s="23">
        <v>2014</v>
      </c>
      <c r="B24" s="23" t="s">
        <v>514</v>
      </c>
      <c r="C24" s="13" t="s">
        <v>3925</v>
      </c>
      <c r="D24" s="34">
        <v>362</v>
      </c>
      <c r="E24" s="34"/>
      <c r="F24" s="34"/>
    </row>
    <row r="25" spans="1:6">
      <c r="A25" s="23">
        <v>2014</v>
      </c>
      <c r="B25" s="23" t="s">
        <v>514</v>
      </c>
      <c r="C25" s="13" t="s">
        <v>4626</v>
      </c>
      <c r="D25" s="34">
        <v>1525</v>
      </c>
      <c r="E25" s="34"/>
      <c r="F25" s="34"/>
    </row>
    <row r="26" spans="1:6">
      <c r="A26" s="23">
        <v>2015</v>
      </c>
      <c r="B26" s="23" t="s">
        <v>1886</v>
      </c>
      <c r="C26" s="13" t="s">
        <v>5</v>
      </c>
      <c r="D26" s="34">
        <v>530</v>
      </c>
      <c r="E26" s="34"/>
      <c r="F26" s="34"/>
    </row>
    <row r="27" spans="1:6">
      <c r="A27" s="23">
        <v>2015</v>
      </c>
      <c r="B27" s="23" t="s">
        <v>1886</v>
      </c>
      <c r="C27" s="13" t="s">
        <v>10</v>
      </c>
      <c r="D27" s="34">
        <v>314</v>
      </c>
      <c r="E27" s="34"/>
      <c r="F27" s="34"/>
    </row>
    <row r="28" spans="1:6">
      <c r="A28" s="23">
        <v>2015</v>
      </c>
      <c r="B28" s="23" t="s">
        <v>1886</v>
      </c>
      <c r="C28" s="13" t="s">
        <v>14</v>
      </c>
      <c r="D28" s="34">
        <v>644</v>
      </c>
      <c r="E28" s="34"/>
      <c r="F28" s="34"/>
    </row>
    <row r="29" spans="1:6">
      <c r="A29" s="23">
        <v>2015</v>
      </c>
      <c r="B29" s="23" t="s">
        <v>1886</v>
      </c>
      <c r="C29" s="13" t="s">
        <v>23</v>
      </c>
      <c r="D29" s="34">
        <v>1313</v>
      </c>
      <c r="E29" s="34"/>
      <c r="F29" s="34"/>
    </row>
    <row r="30" spans="1:6">
      <c r="A30" s="23">
        <v>2015</v>
      </c>
      <c r="B30" s="23" t="s">
        <v>1886</v>
      </c>
      <c r="C30" s="13" t="s">
        <v>41</v>
      </c>
      <c r="D30" s="34">
        <v>589</v>
      </c>
      <c r="E30" s="34"/>
      <c r="F30" s="34"/>
    </row>
    <row r="31" spans="1:6">
      <c r="A31" s="23">
        <v>2015</v>
      </c>
      <c r="B31" s="23" t="s">
        <v>1886</v>
      </c>
      <c r="C31" s="13" t="s">
        <v>60</v>
      </c>
      <c r="D31" s="34">
        <v>472</v>
      </c>
      <c r="E31" s="34"/>
      <c r="F31" s="34"/>
    </row>
    <row r="32" spans="1:6">
      <c r="A32" s="23">
        <v>2015</v>
      </c>
      <c r="B32" s="23" t="s">
        <v>1886</v>
      </c>
      <c r="C32" s="13" t="s">
        <v>70</v>
      </c>
      <c r="D32" s="34">
        <v>346</v>
      </c>
      <c r="E32" s="34"/>
      <c r="F32" s="34"/>
    </row>
    <row r="33" spans="1:6">
      <c r="A33" s="23">
        <v>2015</v>
      </c>
      <c r="B33" s="23" t="s">
        <v>1886</v>
      </c>
      <c r="C33" s="13" t="s">
        <v>76</v>
      </c>
      <c r="D33" s="34">
        <v>903</v>
      </c>
      <c r="E33" s="34"/>
      <c r="F33" s="34"/>
    </row>
    <row r="34" spans="1:6">
      <c r="A34" s="23">
        <v>2015</v>
      </c>
      <c r="B34" s="23" t="s">
        <v>1886</v>
      </c>
      <c r="C34" s="13" t="s">
        <v>83</v>
      </c>
      <c r="D34" s="34">
        <v>6</v>
      </c>
      <c r="E34" s="34"/>
      <c r="F34" s="34"/>
    </row>
    <row r="35" spans="1:6">
      <c r="A35" s="23">
        <v>2015</v>
      </c>
      <c r="B35" s="23" t="s">
        <v>1886</v>
      </c>
      <c r="C35" s="13" t="s">
        <v>86</v>
      </c>
      <c r="D35" s="34">
        <v>329</v>
      </c>
      <c r="E35" s="34"/>
      <c r="F35" s="34"/>
    </row>
    <row r="36" spans="1:6">
      <c r="A36" s="23">
        <v>2015</v>
      </c>
      <c r="B36" s="23" t="s">
        <v>1886</v>
      </c>
      <c r="C36" s="13" t="s">
        <v>89</v>
      </c>
      <c r="D36" s="34">
        <v>242</v>
      </c>
      <c r="E36" s="34"/>
      <c r="F36" s="34"/>
    </row>
    <row r="37" spans="1:6">
      <c r="A37" s="23">
        <v>2015</v>
      </c>
      <c r="B37" s="23" t="s">
        <v>1886</v>
      </c>
      <c r="C37" s="13" t="s">
        <v>94</v>
      </c>
      <c r="D37" s="34">
        <v>146</v>
      </c>
      <c r="E37" s="34"/>
      <c r="F37" s="34"/>
    </row>
    <row r="38" spans="1:6">
      <c r="A38" s="23">
        <v>2015</v>
      </c>
      <c r="B38" s="23" t="s">
        <v>1886</v>
      </c>
      <c r="C38" s="13" t="s">
        <v>100</v>
      </c>
      <c r="D38" s="34">
        <v>25</v>
      </c>
      <c r="E38" s="34"/>
      <c r="F38" s="34"/>
    </row>
    <row r="39" spans="1:6">
      <c r="A39" s="23">
        <v>2015</v>
      </c>
      <c r="B39" s="23" t="s">
        <v>1886</v>
      </c>
      <c r="C39" s="13" t="s">
        <v>104</v>
      </c>
      <c r="D39" s="34">
        <v>950</v>
      </c>
      <c r="E39" s="34"/>
      <c r="F39" s="34"/>
    </row>
    <row r="40" spans="1:6">
      <c r="A40" s="23">
        <v>2015</v>
      </c>
      <c r="B40" s="23" t="s">
        <v>1886</v>
      </c>
      <c r="C40" s="13" t="s">
        <v>120</v>
      </c>
      <c r="D40" s="34">
        <v>543</v>
      </c>
      <c r="E40" s="34"/>
      <c r="F40" s="34"/>
    </row>
    <row r="41" spans="1:6">
      <c r="A41" s="23">
        <v>2015</v>
      </c>
      <c r="B41" s="23" t="s">
        <v>1886</v>
      </c>
      <c r="C41" s="13" t="s">
        <v>156</v>
      </c>
      <c r="D41" s="34">
        <v>395</v>
      </c>
      <c r="E41" s="34"/>
      <c r="F41" s="34"/>
    </row>
    <row r="42" spans="1:6">
      <c r="A42" s="23">
        <v>2015</v>
      </c>
      <c r="B42" s="23" t="s">
        <v>1886</v>
      </c>
      <c r="C42" s="13" t="s">
        <v>164</v>
      </c>
      <c r="D42" s="34">
        <v>125</v>
      </c>
      <c r="E42" s="34"/>
      <c r="F42" s="34"/>
    </row>
    <row r="43" spans="1:6">
      <c r="A43" s="23">
        <v>2015</v>
      </c>
      <c r="B43" s="23" t="s">
        <v>1886</v>
      </c>
      <c r="C43" s="13" t="s">
        <v>167</v>
      </c>
      <c r="D43" s="34">
        <v>85</v>
      </c>
      <c r="E43" s="34"/>
      <c r="F43" s="34"/>
    </row>
    <row r="44" spans="1:6">
      <c r="A44" s="23">
        <v>2015</v>
      </c>
      <c r="B44" s="23" t="s">
        <v>1886</v>
      </c>
      <c r="C44" s="13" t="s">
        <v>4626</v>
      </c>
      <c r="D44" s="34">
        <v>1176</v>
      </c>
      <c r="E44" s="34"/>
      <c r="F44" s="34"/>
    </row>
    <row r="45" spans="1:6">
      <c r="A45" s="23">
        <v>2015</v>
      </c>
      <c r="B45" s="23" t="s">
        <v>514</v>
      </c>
      <c r="C45" s="13" t="s">
        <v>1118</v>
      </c>
      <c r="D45" s="34">
        <v>7</v>
      </c>
      <c r="E45" s="34"/>
      <c r="F45" s="34"/>
    </row>
    <row r="46" spans="1:6">
      <c r="A46" s="23">
        <v>2015</v>
      </c>
      <c r="B46" s="23" t="s">
        <v>514</v>
      </c>
      <c r="C46" s="13" t="s">
        <v>184</v>
      </c>
      <c r="D46" s="34">
        <v>346</v>
      </c>
      <c r="E46" s="34"/>
      <c r="F46" s="34"/>
    </row>
    <row r="47" spans="1:6">
      <c r="A47" s="23">
        <v>2015</v>
      </c>
      <c r="B47" s="23" t="s">
        <v>514</v>
      </c>
      <c r="C47" s="13" t="s">
        <v>23</v>
      </c>
      <c r="D47" s="34">
        <v>301</v>
      </c>
      <c r="E47" s="34"/>
      <c r="F47" s="34"/>
    </row>
    <row r="48" spans="1:6">
      <c r="A48" s="23">
        <v>2015</v>
      </c>
      <c r="B48" s="23" t="s">
        <v>514</v>
      </c>
      <c r="C48" s="13" t="s">
        <v>185</v>
      </c>
      <c r="D48" s="34">
        <v>900</v>
      </c>
      <c r="E48" s="34"/>
      <c r="F48" s="34"/>
    </row>
    <row r="49" spans="1:6">
      <c r="A49" s="23">
        <v>2015</v>
      </c>
      <c r="B49" s="23" t="s">
        <v>514</v>
      </c>
      <c r="C49" s="13" t="s">
        <v>3925</v>
      </c>
      <c r="D49" s="34">
        <v>593</v>
      </c>
      <c r="E49" s="34"/>
      <c r="F49" s="34"/>
    </row>
    <row r="50" spans="1:6">
      <c r="A50" s="23">
        <v>2015</v>
      </c>
      <c r="B50" s="23" t="s">
        <v>514</v>
      </c>
      <c r="C50" s="13" t="s">
        <v>4626</v>
      </c>
      <c r="D50" s="34">
        <v>1630</v>
      </c>
      <c r="E50" s="34"/>
      <c r="F50" s="34"/>
    </row>
    <row r="51" spans="1:6">
      <c r="A51" s="23">
        <v>2016</v>
      </c>
      <c r="B51" s="23" t="s">
        <v>1886</v>
      </c>
      <c r="C51" s="13" t="s">
        <v>5</v>
      </c>
      <c r="D51" s="34">
        <v>534</v>
      </c>
      <c r="E51" s="34"/>
      <c r="F51" s="34"/>
    </row>
    <row r="52" spans="1:6">
      <c r="A52" s="23">
        <v>2016</v>
      </c>
      <c r="B52" s="23" t="s">
        <v>1886</v>
      </c>
      <c r="C52" s="13" t="s">
        <v>10</v>
      </c>
      <c r="D52" s="34">
        <v>482</v>
      </c>
      <c r="E52" s="34"/>
      <c r="F52" s="34"/>
    </row>
    <row r="53" spans="1:6">
      <c r="A53" s="23">
        <v>2016</v>
      </c>
      <c r="B53" s="23" t="s">
        <v>1886</v>
      </c>
      <c r="C53" s="13" t="s">
        <v>14</v>
      </c>
      <c r="D53" s="34">
        <v>811</v>
      </c>
      <c r="E53" s="34"/>
      <c r="F53" s="34"/>
    </row>
    <row r="54" spans="1:6">
      <c r="A54" s="23">
        <v>2016</v>
      </c>
      <c r="B54" s="23" t="s">
        <v>1886</v>
      </c>
      <c r="C54" s="13" t="s">
        <v>23</v>
      </c>
      <c r="D54" s="34">
        <v>1441</v>
      </c>
      <c r="E54" s="34"/>
      <c r="F54" s="34"/>
    </row>
    <row r="55" spans="1:6">
      <c r="A55" s="23">
        <v>2016</v>
      </c>
      <c r="B55" s="23" t="s">
        <v>1886</v>
      </c>
      <c r="C55" s="13" t="s">
        <v>41</v>
      </c>
      <c r="D55" s="34">
        <v>446</v>
      </c>
      <c r="E55" s="34"/>
      <c r="F55" s="34"/>
    </row>
    <row r="56" spans="1:6">
      <c r="A56" s="23">
        <v>2016</v>
      </c>
      <c r="B56" s="23" t="s">
        <v>1886</v>
      </c>
      <c r="C56" s="13" t="s">
        <v>60</v>
      </c>
      <c r="D56" s="34">
        <v>823</v>
      </c>
      <c r="E56" s="34"/>
      <c r="F56" s="34"/>
    </row>
    <row r="57" spans="1:6">
      <c r="A57" s="23">
        <v>2016</v>
      </c>
      <c r="B57" s="23" t="s">
        <v>1886</v>
      </c>
      <c r="C57" s="13" t="s">
        <v>70</v>
      </c>
      <c r="D57" s="34">
        <v>519</v>
      </c>
      <c r="E57" s="34"/>
      <c r="F57" s="34"/>
    </row>
    <row r="58" spans="1:6">
      <c r="A58" s="23">
        <v>2016</v>
      </c>
      <c r="B58" s="23" t="s">
        <v>1886</v>
      </c>
      <c r="C58" s="13" t="s">
        <v>76</v>
      </c>
      <c r="D58" s="34">
        <v>1034</v>
      </c>
      <c r="E58" s="34"/>
      <c r="F58" s="34"/>
    </row>
    <row r="59" spans="1:6">
      <c r="A59" s="23">
        <v>2016</v>
      </c>
      <c r="B59" s="23" t="s">
        <v>1886</v>
      </c>
      <c r="C59" s="13" t="s">
        <v>83</v>
      </c>
      <c r="D59" s="34">
        <v>57</v>
      </c>
      <c r="E59" s="34"/>
      <c r="F59" s="34"/>
    </row>
    <row r="60" spans="1:6">
      <c r="A60" s="23">
        <v>2016</v>
      </c>
      <c r="B60" s="23" t="s">
        <v>1886</v>
      </c>
      <c r="C60" s="13" t="s">
        <v>86</v>
      </c>
      <c r="D60" s="34">
        <v>427</v>
      </c>
      <c r="E60" s="34"/>
      <c r="F60" s="34"/>
    </row>
    <row r="61" spans="1:6">
      <c r="A61" s="23">
        <v>2016</v>
      </c>
      <c r="B61" s="23" t="s">
        <v>1886</v>
      </c>
      <c r="C61" s="13" t="s">
        <v>89</v>
      </c>
      <c r="D61" s="34">
        <v>275</v>
      </c>
      <c r="E61" s="34"/>
      <c r="F61" s="34"/>
    </row>
    <row r="62" spans="1:6">
      <c r="A62" s="23">
        <v>2016</v>
      </c>
      <c r="B62" s="23" t="s">
        <v>1886</v>
      </c>
      <c r="C62" s="13" t="s">
        <v>94</v>
      </c>
      <c r="D62" s="34">
        <v>217</v>
      </c>
      <c r="E62" s="34"/>
      <c r="F62" s="34"/>
    </row>
    <row r="63" spans="1:6">
      <c r="A63" s="23">
        <v>2016</v>
      </c>
      <c r="B63" s="23" t="s">
        <v>1886</v>
      </c>
      <c r="C63" s="13" t="s">
        <v>100</v>
      </c>
      <c r="D63" s="34">
        <v>35</v>
      </c>
      <c r="E63" s="34"/>
      <c r="F63" s="34"/>
    </row>
    <row r="64" spans="1:6">
      <c r="A64" s="23">
        <v>2016</v>
      </c>
      <c r="B64" s="23" t="s">
        <v>1886</v>
      </c>
      <c r="C64" s="13" t="s">
        <v>104</v>
      </c>
      <c r="D64" s="34">
        <v>1166</v>
      </c>
      <c r="E64" s="34"/>
      <c r="F64" s="34"/>
    </row>
    <row r="65" spans="1:6">
      <c r="A65" s="23">
        <v>2016</v>
      </c>
      <c r="B65" s="23" t="s">
        <v>1886</v>
      </c>
      <c r="C65" s="13" t="s">
        <v>120</v>
      </c>
      <c r="D65" s="34">
        <v>769</v>
      </c>
      <c r="E65" s="34"/>
      <c r="F65" s="34"/>
    </row>
    <row r="66" spans="1:6">
      <c r="A66" s="23">
        <v>2016</v>
      </c>
      <c r="B66" s="23" t="s">
        <v>1886</v>
      </c>
      <c r="C66" s="13" t="s">
        <v>156</v>
      </c>
      <c r="D66" s="34">
        <v>389</v>
      </c>
      <c r="E66" s="34"/>
      <c r="F66" s="34"/>
    </row>
    <row r="67" spans="1:6">
      <c r="A67" s="23">
        <v>2016</v>
      </c>
      <c r="B67" s="23" t="s">
        <v>1886</v>
      </c>
      <c r="C67" s="13" t="s">
        <v>164</v>
      </c>
      <c r="D67" s="34">
        <v>145</v>
      </c>
      <c r="E67" s="34"/>
      <c r="F67" s="34"/>
    </row>
    <row r="68" spans="1:6">
      <c r="A68" s="23">
        <v>2016</v>
      </c>
      <c r="B68" s="23" t="s">
        <v>1886</v>
      </c>
      <c r="C68" s="13" t="s">
        <v>167</v>
      </c>
      <c r="D68" s="34">
        <v>166</v>
      </c>
      <c r="E68" s="34"/>
      <c r="F68" s="34"/>
    </row>
    <row r="69" spans="1:6">
      <c r="A69" s="23">
        <v>2016</v>
      </c>
      <c r="B69" s="23" t="s">
        <v>1886</v>
      </c>
      <c r="C69" s="13" t="s">
        <v>171</v>
      </c>
      <c r="D69" s="34">
        <v>14</v>
      </c>
      <c r="E69" s="34"/>
      <c r="F69" s="34"/>
    </row>
    <row r="70" spans="1:6">
      <c r="A70" s="23">
        <v>2016</v>
      </c>
      <c r="B70" s="23" t="s">
        <v>1886</v>
      </c>
      <c r="C70" s="13" t="s">
        <v>4626</v>
      </c>
      <c r="D70" s="34">
        <v>543</v>
      </c>
      <c r="E70" s="34"/>
      <c r="F70" s="34"/>
    </row>
    <row r="71" spans="1:6">
      <c r="A71" s="23">
        <v>2016</v>
      </c>
      <c r="B71" s="23" t="s">
        <v>1886</v>
      </c>
      <c r="C71" s="13" t="s">
        <v>1117</v>
      </c>
      <c r="D71" s="34">
        <v>9</v>
      </c>
      <c r="E71" s="34"/>
      <c r="F71" s="34"/>
    </row>
    <row r="72" spans="1:6">
      <c r="A72" s="23">
        <v>2016</v>
      </c>
      <c r="B72" s="23" t="s">
        <v>514</v>
      </c>
      <c r="C72" s="13" t="s">
        <v>1118</v>
      </c>
      <c r="D72" s="34">
        <v>34</v>
      </c>
      <c r="E72" s="34"/>
      <c r="F72" s="34"/>
    </row>
    <row r="73" spans="1:6">
      <c r="A73" s="23">
        <v>2016</v>
      </c>
      <c r="B73" s="23" t="s">
        <v>514</v>
      </c>
      <c r="C73" s="13" t="s">
        <v>184</v>
      </c>
      <c r="D73" s="34">
        <v>285</v>
      </c>
      <c r="E73" s="34"/>
      <c r="F73" s="34"/>
    </row>
    <row r="74" spans="1:6">
      <c r="A74" s="23">
        <v>2016</v>
      </c>
      <c r="B74" s="23" t="s">
        <v>514</v>
      </c>
      <c r="C74" s="13" t="s">
        <v>23</v>
      </c>
      <c r="D74" s="34">
        <v>468</v>
      </c>
      <c r="E74" s="34"/>
      <c r="F74" s="34"/>
    </row>
    <row r="75" spans="1:6">
      <c r="A75" s="23">
        <v>2016</v>
      </c>
      <c r="B75" s="23" t="s">
        <v>514</v>
      </c>
      <c r="C75" s="13" t="s">
        <v>185</v>
      </c>
      <c r="D75" s="34">
        <v>847</v>
      </c>
      <c r="E75" s="34"/>
      <c r="F75" s="34"/>
    </row>
    <row r="76" spans="1:6">
      <c r="A76" s="23">
        <v>2016</v>
      </c>
      <c r="B76" s="23" t="s">
        <v>514</v>
      </c>
      <c r="C76" s="13" t="s">
        <v>3925</v>
      </c>
      <c r="D76" s="34">
        <v>617</v>
      </c>
      <c r="E76" s="34"/>
      <c r="F76" s="34"/>
    </row>
    <row r="77" spans="1:6">
      <c r="A77" s="23">
        <v>2016</v>
      </c>
      <c r="B77" s="23" t="s">
        <v>514</v>
      </c>
      <c r="C77" s="13" t="s">
        <v>4626</v>
      </c>
      <c r="D77" s="34">
        <v>1765</v>
      </c>
      <c r="E77" s="34"/>
      <c r="F77" s="34"/>
    </row>
    <row r="78" spans="1:6">
      <c r="A78" s="23">
        <v>2017</v>
      </c>
      <c r="B78" s="23" t="s">
        <v>1886</v>
      </c>
      <c r="C78" s="13" t="s">
        <v>5</v>
      </c>
      <c r="D78" s="34">
        <v>541</v>
      </c>
      <c r="E78" s="34"/>
      <c r="F78" s="34"/>
    </row>
    <row r="79" spans="1:6">
      <c r="A79" s="23">
        <v>2017</v>
      </c>
      <c r="B79" s="23" t="s">
        <v>1886</v>
      </c>
      <c r="C79" s="13" t="s">
        <v>10</v>
      </c>
      <c r="D79" s="34">
        <v>298</v>
      </c>
      <c r="E79" s="34"/>
      <c r="F79" s="34"/>
    </row>
    <row r="80" spans="1:6">
      <c r="A80" s="23">
        <v>2017</v>
      </c>
      <c r="B80" s="23" t="s">
        <v>1886</v>
      </c>
      <c r="C80" s="13" t="s">
        <v>14</v>
      </c>
      <c r="D80" s="34">
        <v>862</v>
      </c>
      <c r="E80" s="34"/>
      <c r="F80" s="34"/>
    </row>
    <row r="81" spans="1:6">
      <c r="A81" s="23">
        <v>2017</v>
      </c>
      <c r="B81" s="23" t="s">
        <v>1886</v>
      </c>
      <c r="C81" s="13" t="s">
        <v>23</v>
      </c>
      <c r="D81" s="34">
        <v>1326</v>
      </c>
      <c r="E81" s="34"/>
      <c r="F81" s="34"/>
    </row>
    <row r="82" spans="1:6">
      <c r="A82" s="23">
        <v>2017</v>
      </c>
      <c r="B82" s="23" t="s">
        <v>1886</v>
      </c>
      <c r="C82" s="13" t="s">
        <v>41</v>
      </c>
      <c r="D82" s="34">
        <v>371</v>
      </c>
      <c r="E82" s="34"/>
      <c r="F82" s="34"/>
    </row>
    <row r="83" spans="1:6">
      <c r="A83" s="23">
        <v>2017</v>
      </c>
      <c r="B83" s="23" t="s">
        <v>1886</v>
      </c>
      <c r="C83" s="13" t="s">
        <v>60</v>
      </c>
      <c r="D83" s="34">
        <v>885</v>
      </c>
      <c r="E83" s="34"/>
      <c r="F83" s="34"/>
    </row>
    <row r="84" spans="1:6">
      <c r="A84" s="23">
        <v>2017</v>
      </c>
      <c r="B84" s="23" t="s">
        <v>1886</v>
      </c>
      <c r="C84" s="13" t="s">
        <v>70</v>
      </c>
      <c r="D84" s="34">
        <v>399</v>
      </c>
      <c r="E84" s="34"/>
      <c r="F84" s="34"/>
    </row>
    <row r="85" spans="1:6">
      <c r="A85" s="23">
        <v>2017</v>
      </c>
      <c r="B85" s="23" t="s">
        <v>1886</v>
      </c>
      <c r="C85" s="13" t="s">
        <v>76</v>
      </c>
      <c r="D85" s="34">
        <v>880</v>
      </c>
      <c r="E85" s="34"/>
      <c r="F85" s="34"/>
    </row>
    <row r="86" spans="1:6">
      <c r="A86" s="23">
        <v>2017</v>
      </c>
      <c r="B86" s="23" t="s">
        <v>1886</v>
      </c>
      <c r="C86" s="13" t="s">
        <v>83</v>
      </c>
      <c r="D86" s="34">
        <v>246</v>
      </c>
      <c r="E86" s="34"/>
      <c r="F86" s="34"/>
    </row>
    <row r="87" spans="1:6">
      <c r="A87" s="23">
        <v>2017</v>
      </c>
      <c r="B87" s="23" t="s">
        <v>1886</v>
      </c>
      <c r="C87" s="13" t="s">
        <v>86</v>
      </c>
      <c r="D87" s="34">
        <v>286</v>
      </c>
      <c r="E87" s="34"/>
      <c r="F87" s="34"/>
    </row>
    <row r="88" spans="1:6">
      <c r="A88" s="23">
        <v>2017</v>
      </c>
      <c r="B88" s="23" t="s">
        <v>1886</v>
      </c>
      <c r="C88" s="13" t="s">
        <v>89</v>
      </c>
      <c r="D88" s="34">
        <v>282</v>
      </c>
      <c r="E88" s="34"/>
      <c r="F88" s="34"/>
    </row>
    <row r="89" spans="1:6">
      <c r="A89" s="23">
        <v>2017</v>
      </c>
      <c r="B89" s="23" t="s">
        <v>1886</v>
      </c>
      <c r="C89" s="13" t="s">
        <v>94</v>
      </c>
      <c r="D89" s="34">
        <v>56</v>
      </c>
      <c r="E89" s="34"/>
      <c r="F89" s="34"/>
    </row>
    <row r="90" spans="1:6">
      <c r="A90" s="23">
        <v>2017</v>
      </c>
      <c r="B90" s="23" t="s">
        <v>1886</v>
      </c>
      <c r="C90" s="13" t="s">
        <v>100</v>
      </c>
      <c r="D90" s="34">
        <v>81</v>
      </c>
      <c r="E90" s="34"/>
      <c r="F90" s="34"/>
    </row>
    <row r="91" spans="1:6">
      <c r="A91" s="23">
        <v>2017</v>
      </c>
      <c r="B91" s="23" t="s">
        <v>1886</v>
      </c>
      <c r="C91" s="13" t="s">
        <v>104</v>
      </c>
      <c r="D91" s="34">
        <v>785</v>
      </c>
      <c r="E91" s="34"/>
      <c r="F91" s="34"/>
    </row>
    <row r="92" spans="1:6">
      <c r="A92" s="23">
        <v>2017</v>
      </c>
      <c r="B92" s="23" t="s">
        <v>1886</v>
      </c>
      <c r="C92" s="13" t="s">
        <v>120</v>
      </c>
      <c r="D92" s="34">
        <v>672</v>
      </c>
      <c r="E92" s="34"/>
      <c r="F92" s="34"/>
    </row>
    <row r="93" spans="1:6">
      <c r="A93" s="23">
        <v>2017</v>
      </c>
      <c r="B93" s="23" t="s">
        <v>1886</v>
      </c>
      <c r="C93" s="13" t="s">
        <v>156</v>
      </c>
      <c r="D93" s="34">
        <v>473</v>
      </c>
      <c r="E93" s="34"/>
      <c r="F93" s="34"/>
    </row>
    <row r="94" spans="1:6">
      <c r="A94" s="23">
        <v>2017</v>
      </c>
      <c r="B94" s="23" t="s">
        <v>1886</v>
      </c>
      <c r="C94" s="13" t="s">
        <v>164</v>
      </c>
      <c r="D94" s="34">
        <v>291</v>
      </c>
      <c r="E94" s="34"/>
      <c r="F94" s="34"/>
    </row>
    <row r="95" spans="1:6">
      <c r="A95" s="23">
        <v>2017</v>
      </c>
      <c r="B95" s="23" t="s">
        <v>1886</v>
      </c>
      <c r="C95" s="13" t="s">
        <v>167</v>
      </c>
      <c r="D95" s="34">
        <v>153</v>
      </c>
      <c r="E95" s="34"/>
      <c r="F95" s="34"/>
    </row>
    <row r="96" spans="1:6">
      <c r="A96" s="23">
        <v>2017</v>
      </c>
      <c r="B96" s="23" t="s">
        <v>1886</v>
      </c>
      <c r="C96" s="13" t="s">
        <v>171</v>
      </c>
      <c r="D96" s="34">
        <v>13</v>
      </c>
      <c r="E96" s="34"/>
      <c r="F96" s="34"/>
    </row>
    <row r="97" spans="1:6">
      <c r="A97" s="23">
        <v>2017</v>
      </c>
      <c r="B97" s="23" t="s">
        <v>1886</v>
      </c>
      <c r="C97" s="13" t="s">
        <v>4626</v>
      </c>
      <c r="D97" s="34">
        <v>652</v>
      </c>
      <c r="E97" s="34"/>
      <c r="F97" s="34"/>
    </row>
    <row r="98" spans="1:6">
      <c r="A98" s="23">
        <v>2017</v>
      </c>
      <c r="B98" s="23" t="s">
        <v>1886</v>
      </c>
      <c r="C98" s="13" t="s">
        <v>1117</v>
      </c>
      <c r="D98" s="34">
        <v>48</v>
      </c>
      <c r="E98" s="34"/>
      <c r="F98" s="34"/>
    </row>
    <row r="99" spans="1:6">
      <c r="A99" s="23">
        <v>2017</v>
      </c>
      <c r="B99" s="23" t="s">
        <v>514</v>
      </c>
      <c r="C99" s="13" t="s">
        <v>1118</v>
      </c>
      <c r="D99" s="34">
        <v>2</v>
      </c>
      <c r="E99" s="34"/>
      <c r="F99" s="34"/>
    </row>
    <row r="100" spans="1:6">
      <c r="A100" s="23">
        <v>2017</v>
      </c>
      <c r="B100" s="23" t="s">
        <v>514</v>
      </c>
      <c r="C100" s="13" t="s">
        <v>184</v>
      </c>
      <c r="D100" s="34">
        <v>319</v>
      </c>
      <c r="E100" s="34"/>
      <c r="F100" s="34"/>
    </row>
    <row r="101" spans="1:6">
      <c r="A101" s="23">
        <v>2017</v>
      </c>
      <c r="B101" s="23" t="s">
        <v>514</v>
      </c>
      <c r="C101" s="13" t="s">
        <v>23</v>
      </c>
      <c r="D101" s="34">
        <v>578</v>
      </c>
      <c r="E101" s="34"/>
      <c r="F101" s="34"/>
    </row>
    <row r="102" spans="1:6">
      <c r="A102" s="23">
        <v>2017</v>
      </c>
      <c r="B102" s="23" t="s">
        <v>514</v>
      </c>
      <c r="C102" s="13" t="s">
        <v>185</v>
      </c>
      <c r="D102" s="34">
        <v>579</v>
      </c>
      <c r="E102" s="34"/>
      <c r="F102" s="34"/>
    </row>
    <row r="103" spans="1:6">
      <c r="A103" s="23">
        <v>2017</v>
      </c>
      <c r="B103" s="23" t="s">
        <v>514</v>
      </c>
      <c r="C103" s="13" t="s">
        <v>3925</v>
      </c>
      <c r="D103" s="34">
        <v>497</v>
      </c>
      <c r="E103" s="34"/>
      <c r="F103" s="34"/>
    </row>
    <row r="104" spans="1:6">
      <c r="A104" s="23">
        <v>2017</v>
      </c>
      <c r="B104" s="23" t="s">
        <v>514</v>
      </c>
      <c r="C104" s="13" t="s">
        <v>4626</v>
      </c>
      <c r="D104" s="34">
        <v>581</v>
      </c>
      <c r="E104" s="34"/>
      <c r="F104" s="34"/>
    </row>
    <row r="105" spans="1:6">
      <c r="A105" s="23">
        <v>2018</v>
      </c>
      <c r="B105" s="23" t="s">
        <v>1886</v>
      </c>
      <c r="C105" s="13" t="s">
        <v>5</v>
      </c>
      <c r="D105" s="34">
        <v>586</v>
      </c>
      <c r="E105" s="34"/>
      <c r="F105" s="34"/>
    </row>
    <row r="106" spans="1:6">
      <c r="A106" s="23">
        <v>2018</v>
      </c>
      <c r="B106" s="23" t="s">
        <v>1886</v>
      </c>
      <c r="C106" s="13" t="s">
        <v>10</v>
      </c>
      <c r="D106" s="34">
        <v>288</v>
      </c>
      <c r="E106" s="34"/>
      <c r="F106" s="34"/>
    </row>
    <row r="107" spans="1:6">
      <c r="A107" s="23">
        <v>2018</v>
      </c>
      <c r="B107" s="23" t="s">
        <v>1886</v>
      </c>
      <c r="C107" s="13" t="s">
        <v>14</v>
      </c>
      <c r="D107" s="34">
        <v>707</v>
      </c>
      <c r="E107" s="34"/>
      <c r="F107" s="34"/>
    </row>
    <row r="108" spans="1:6">
      <c r="A108" s="23">
        <v>2018</v>
      </c>
      <c r="B108" s="23" t="s">
        <v>1886</v>
      </c>
      <c r="C108" s="13" t="s">
        <v>23</v>
      </c>
      <c r="D108" s="34">
        <v>1029</v>
      </c>
      <c r="E108" s="34"/>
      <c r="F108" s="34"/>
    </row>
    <row r="109" spans="1:6">
      <c r="A109" s="23">
        <v>2018</v>
      </c>
      <c r="B109" s="23" t="s">
        <v>1886</v>
      </c>
      <c r="C109" s="13" t="s">
        <v>41</v>
      </c>
      <c r="D109" s="34">
        <v>401</v>
      </c>
      <c r="E109" s="34"/>
      <c r="F109" s="34"/>
    </row>
    <row r="110" spans="1:6">
      <c r="A110" s="23">
        <v>2018</v>
      </c>
      <c r="B110" s="23" t="s">
        <v>1886</v>
      </c>
      <c r="C110" s="13" t="s">
        <v>60</v>
      </c>
      <c r="D110" s="34">
        <v>808</v>
      </c>
      <c r="E110" s="34"/>
      <c r="F110" s="34"/>
    </row>
    <row r="111" spans="1:6">
      <c r="A111" s="23">
        <v>2018</v>
      </c>
      <c r="B111" s="23" t="s">
        <v>1886</v>
      </c>
      <c r="C111" s="13" t="s">
        <v>70</v>
      </c>
      <c r="D111" s="34">
        <v>385</v>
      </c>
      <c r="E111" s="34"/>
      <c r="F111" s="34"/>
    </row>
    <row r="112" spans="1:6">
      <c r="A112" s="23">
        <v>2018</v>
      </c>
      <c r="B112" s="23" t="s">
        <v>1886</v>
      </c>
      <c r="C112" s="13" t="s">
        <v>76</v>
      </c>
      <c r="D112" s="34">
        <v>1161</v>
      </c>
      <c r="E112" s="34"/>
      <c r="F112" s="34"/>
    </row>
    <row r="113" spans="1:6">
      <c r="A113" s="23">
        <v>2018</v>
      </c>
      <c r="B113" s="23" t="s">
        <v>1886</v>
      </c>
      <c r="C113" s="13" t="s">
        <v>83</v>
      </c>
      <c r="D113" s="34">
        <v>60</v>
      </c>
      <c r="E113" s="34"/>
      <c r="F113" s="34"/>
    </row>
    <row r="114" spans="1:6">
      <c r="A114" s="23">
        <v>2018</v>
      </c>
      <c r="B114" s="23" t="s">
        <v>1886</v>
      </c>
      <c r="C114" s="13" t="s">
        <v>86</v>
      </c>
      <c r="D114" s="34">
        <v>318</v>
      </c>
      <c r="E114" s="34"/>
      <c r="F114" s="34"/>
    </row>
    <row r="115" spans="1:6">
      <c r="A115" s="23">
        <v>2018</v>
      </c>
      <c r="B115" s="23" t="s">
        <v>1886</v>
      </c>
      <c r="C115" s="13" t="s">
        <v>89</v>
      </c>
      <c r="D115" s="34">
        <v>340</v>
      </c>
      <c r="E115" s="34"/>
      <c r="F115" s="34"/>
    </row>
    <row r="116" spans="1:6">
      <c r="A116" s="23">
        <v>2018</v>
      </c>
      <c r="B116" s="23" t="s">
        <v>1886</v>
      </c>
      <c r="C116" s="13" t="s">
        <v>94</v>
      </c>
      <c r="D116" s="34">
        <v>176</v>
      </c>
      <c r="E116" s="34"/>
      <c r="F116" s="34"/>
    </row>
    <row r="117" spans="1:6">
      <c r="A117" s="23">
        <v>2018</v>
      </c>
      <c r="B117" s="23" t="s">
        <v>1886</v>
      </c>
      <c r="C117" s="13" t="s">
        <v>100</v>
      </c>
      <c r="D117" s="34">
        <v>47</v>
      </c>
      <c r="E117" s="34"/>
      <c r="F117" s="34"/>
    </row>
    <row r="118" spans="1:6">
      <c r="A118" s="23">
        <v>2018</v>
      </c>
      <c r="B118" s="23" t="s">
        <v>1886</v>
      </c>
      <c r="C118" s="13" t="s">
        <v>104</v>
      </c>
      <c r="D118" s="34">
        <v>886</v>
      </c>
      <c r="E118" s="34"/>
      <c r="F118" s="34"/>
    </row>
    <row r="119" spans="1:6">
      <c r="A119" s="23">
        <v>2018</v>
      </c>
      <c r="B119" s="23" t="s">
        <v>1886</v>
      </c>
      <c r="C119" s="13" t="s">
        <v>120</v>
      </c>
      <c r="D119" s="34">
        <v>445</v>
      </c>
      <c r="E119" s="34"/>
      <c r="F119" s="34"/>
    </row>
    <row r="120" spans="1:6">
      <c r="A120" s="23">
        <v>2018</v>
      </c>
      <c r="B120" s="23" t="s">
        <v>1886</v>
      </c>
      <c r="C120" s="13" t="s">
        <v>156</v>
      </c>
      <c r="D120" s="34">
        <v>346</v>
      </c>
      <c r="E120" s="34"/>
      <c r="F120" s="34"/>
    </row>
    <row r="121" spans="1:6">
      <c r="A121" s="23">
        <v>2018</v>
      </c>
      <c r="B121" s="23" t="s">
        <v>1886</v>
      </c>
      <c r="C121" s="13" t="s">
        <v>164</v>
      </c>
      <c r="D121" s="34">
        <v>281</v>
      </c>
      <c r="E121" s="34"/>
      <c r="F121" s="34"/>
    </row>
    <row r="122" spans="1:6">
      <c r="A122" s="23">
        <v>2018</v>
      </c>
      <c r="B122" s="23" t="s">
        <v>1886</v>
      </c>
      <c r="C122" s="13" t="s">
        <v>167</v>
      </c>
      <c r="D122" s="34">
        <v>243</v>
      </c>
      <c r="E122" s="34"/>
      <c r="F122" s="34"/>
    </row>
    <row r="123" spans="1:6">
      <c r="A123" s="23">
        <v>2018</v>
      </c>
      <c r="B123" s="23" t="s">
        <v>1886</v>
      </c>
      <c r="C123" s="13" t="s">
        <v>171</v>
      </c>
      <c r="D123" s="34">
        <v>9</v>
      </c>
      <c r="E123" s="34"/>
      <c r="F123" s="34"/>
    </row>
    <row r="124" spans="1:6">
      <c r="A124" s="23">
        <v>2018</v>
      </c>
      <c r="B124" s="23" t="s">
        <v>1886</v>
      </c>
      <c r="C124" s="13" t="s">
        <v>539</v>
      </c>
      <c r="D124" s="34">
        <v>34</v>
      </c>
      <c r="E124" s="34"/>
      <c r="F124" s="34"/>
    </row>
    <row r="125" spans="1:6">
      <c r="A125" s="23">
        <v>2018</v>
      </c>
      <c r="B125" s="23" t="s">
        <v>1886</v>
      </c>
      <c r="C125" s="13" t="s">
        <v>4626</v>
      </c>
      <c r="D125" s="34">
        <v>1891</v>
      </c>
      <c r="E125" s="34"/>
      <c r="F125" s="34"/>
    </row>
    <row r="126" spans="1:6">
      <c r="A126" s="23">
        <v>2018</v>
      </c>
      <c r="B126" s="23" t="s">
        <v>1886</v>
      </c>
      <c r="C126" s="13" t="s">
        <v>1117</v>
      </c>
      <c r="D126" s="34">
        <v>21</v>
      </c>
      <c r="E126" s="34"/>
      <c r="F126" s="34"/>
    </row>
    <row r="127" spans="1:6">
      <c r="A127" s="23">
        <v>2018</v>
      </c>
      <c r="B127" s="23" t="s">
        <v>514</v>
      </c>
      <c r="C127" s="13" t="s">
        <v>1118</v>
      </c>
      <c r="D127" s="34">
        <v>12</v>
      </c>
      <c r="E127" s="34"/>
      <c r="F127" s="34"/>
    </row>
    <row r="128" spans="1:6">
      <c r="A128" s="23">
        <v>2018</v>
      </c>
      <c r="B128" s="23" t="s">
        <v>514</v>
      </c>
      <c r="C128" s="13" t="s">
        <v>184</v>
      </c>
      <c r="D128" s="34">
        <v>340</v>
      </c>
      <c r="E128" s="34"/>
      <c r="F128" s="34"/>
    </row>
    <row r="129" spans="1:6">
      <c r="A129" s="23">
        <v>2018</v>
      </c>
      <c r="B129" s="23" t="s">
        <v>514</v>
      </c>
      <c r="C129" s="13" t="s">
        <v>23</v>
      </c>
      <c r="D129" s="34">
        <v>238</v>
      </c>
      <c r="E129" s="34"/>
      <c r="F129" s="34"/>
    </row>
    <row r="130" spans="1:6">
      <c r="A130" s="23">
        <v>2018</v>
      </c>
      <c r="B130" s="23" t="s">
        <v>514</v>
      </c>
      <c r="C130" s="13" t="s">
        <v>185</v>
      </c>
      <c r="D130" s="34">
        <v>603</v>
      </c>
      <c r="E130" s="34"/>
      <c r="F130" s="34"/>
    </row>
    <row r="131" spans="1:6">
      <c r="A131" s="23">
        <v>2018</v>
      </c>
      <c r="B131" s="23" t="s">
        <v>514</v>
      </c>
      <c r="C131" s="13" t="s">
        <v>3925</v>
      </c>
      <c r="D131" s="34">
        <v>473</v>
      </c>
      <c r="E131" s="34"/>
      <c r="F131" s="34"/>
    </row>
    <row r="132" spans="1:6">
      <c r="A132" s="23">
        <v>2018</v>
      </c>
      <c r="B132" s="23" t="s">
        <v>514</v>
      </c>
      <c r="C132" s="13" t="s">
        <v>4626</v>
      </c>
      <c r="D132" s="34">
        <v>581</v>
      </c>
      <c r="E132" s="34"/>
      <c r="F132" s="34"/>
    </row>
    <row r="133" spans="1:6">
      <c r="A133" s="23">
        <v>2019</v>
      </c>
      <c r="B133" s="23" t="s">
        <v>1886</v>
      </c>
      <c r="C133" s="13" t="s">
        <v>5</v>
      </c>
      <c r="D133" s="34">
        <v>625</v>
      </c>
      <c r="E133" s="34">
        <v>48</v>
      </c>
      <c r="F133" s="34">
        <v>85</v>
      </c>
    </row>
    <row r="134" spans="1:6">
      <c r="A134" s="23">
        <v>2019</v>
      </c>
      <c r="B134" s="23" t="s">
        <v>1886</v>
      </c>
      <c r="C134" s="13" t="s">
        <v>10</v>
      </c>
      <c r="D134" s="34">
        <v>256</v>
      </c>
      <c r="E134" s="34">
        <v>23</v>
      </c>
      <c r="F134" s="34">
        <v>40</v>
      </c>
    </row>
    <row r="135" spans="1:6">
      <c r="A135" s="23">
        <v>2019</v>
      </c>
      <c r="B135" s="23" t="s">
        <v>1886</v>
      </c>
      <c r="C135" s="13" t="s">
        <v>14</v>
      </c>
      <c r="D135" s="34">
        <v>690</v>
      </c>
      <c r="E135" s="34">
        <v>89</v>
      </c>
      <c r="F135" s="34">
        <v>148</v>
      </c>
    </row>
    <row r="136" spans="1:6">
      <c r="A136" s="23">
        <v>2019</v>
      </c>
      <c r="B136" s="23" t="s">
        <v>1886</v>
      </c>
      <c r="C136" s="13" t="s">
        <v>23</v>
      </c>
      <c r="D136" s="34">
        <v>867</v>
      </c>
      <c r="E136" s="34">
        <v>64</v>
      </c>
      <c r="F136" s="34">
        <v>109</v>
      </c>
    </row>
    <row r="137" spans="1:6">
      <c r="A137" s="23">
        <v>2019</v>
      </c>
      <c r="B137" s="23" t="s">
        <v>1886</v>
      </c>
      <c r="C137" s="13" t="s">
        <v>41</v>
      </c>
      <c r="D137" s="34">
        <v>496</v>
      </c>
      <c r="E137" s="34">
        <v>52</v>
      </c>
      <c r="F137" s="34">
        <v>102</v>
      </c>
    </row>
    <row r="138" spans="1:6">
      <c r="A138" s="23">
        <v>2019</v>
      </c>
      <c r="B138" s="23" t="s">
        <v>1886</v>
      </c>
      <c r="C138" s="13" t="s">
        <v>60</v>
      </c>
      <c r="D138" s="34">
        <v>426</v>
      </c>
      <c r="E138" s="34">
        <v>33</v>
      </c>
      <c r="F138" s="34">
        <v>58</v>
      </c>
    </row>
    <row r="139" spans="1:6">
      <c r="A139" s="23">
        <v>2019</v>
      </c>
      <c r="B139" s="23" t="s">
        <v>1886</v>
      </c>
      <c r="C139" s="13" t="s">
        <v>70</v>
      </c>
      <c r="D139" s="34">
        <v>353</v>
      </c>
      <c r="E139" s="34">
        <v>35</v>
      </c>
      <c r="F139" s="34">
        <v>65</v>
      </c>
    </row>
    <row r="140" spans="1:6">
      <c r="A140" s="23">
        <v>2019</v>
      </c>
      <c r="B140" s="23" t="s">
        <v>1886</v>
      </c>
      <c r="C140" s="13" t="s">
        <v>76</v>
      </c>
      <c r="D140" s="34">
        <v>1234</v>
      </c>
      <c r="E140" s="34">
        <v>126</v>
      </c>
      <c r="F140" s="34">
        <v>231</v>
      </c>
    </row>
    <row r="141" spans="1:6">
      <c r="A141" s="23">
        <v>2019</v>
      </c>
      <c r="B141" s="23" t="s">
        <v>1886</v>
      </c>
      <c r="C141" s="13" t="s">
        <v>83</v>
      </c>
      <c r="D141" s="34">
        <v>24</v>
      </c>
      <c r="E141" s="34">
        <v>10</v>
      </c>
      <c r="F141" s="34">
        <v>21</v>
      </c>
    </row>
    <row r="142" spans="1:6">
      <c r="A142" s="23">
        <v>2019</v>
      </c>
      <c r="B142" s="23" t="s">
        <v>1886</v>
      </c>
      <c r="C142" s="13" t="s">
        <v>86</v>
      </c>
      <c r="D142" s="34">
        <v>182</v>
      </c>
      <c r="E142" s="34">
        <v>30</v>
      </c>
      <c r="F142" s="34">
        <v>52</v>
      </c>
    </row>
    <row r="143" spans="1:6">
      <c r="A143" s="23">
        <v>2019</v>
      </c>
      <c r="B143" s="23" t="s">
        <v>1886</v>
      </c>
      <c r="C143" s="13" t="s">
        <v>89</v>
      </c>
      <c r="D143" s="34">
        <v>410</v>
      </c>
      <c r="E143" s="34">
        <v>49</v>
      </c>
      <c r="F143" s="34">
        <v>93</v>
      </c>
    </row>
    <row r="144" spans="1:6">
      <c r="A144" s="23">
        <v>2019</v>
      </c>
      <c r="B144" s="23" t="s">
        <v>1886</v>
      </c>
      <c r="C144" s="13" t="s">
        <v>94</v>
      </c>
      <c r="D144" s="34">
        <v>270</v>
      </c>
      <c r="E144" s="34">
        <v>78</v>
      </c>
      <c r="F144" s="34">
        <v>136</v>
      </c>
    </row>
    <row r="145" spans="1:6">
      <c r="A145" s="23">
        <v>2019</v>
      </c>
      <c r="B145" s="23" t="s">
        <v>1886</v>
      </c>
      <c r="C145" s="13" t="s">
        <v>100</v>
      </c>
      <c r="D145" s="34">
        <v>128</v>
      </c>
      <c r="E145" s="34">
        <v>35</v>
      </c>
      <c r="F145" s="34">
        <v>58</v>
      </c>
    </row>
    <row r="146" spans="1:6">
      <c r="A146" s="23">
        <v>2019</v>
      </c>
      <c r="B146" s="23" t="s">
        <v>1886</v>
      </c>
      <c r="C146" s="13" t="s">
        <v>104</v>
      </c>
      <c r="D146" s="34">
        <v>753</v>
      </c>
      <c r="E146" s="34">
        <v>95</v>
      </c>
      <c r="F146" s="34">
        <v>179</v>
      </c>
    </row>
    <row r="147" spans="1:6">
      <c r="A147" s="23">
        <v>2019</v>
      </c>
      <c r="B147" s="23" t="s">
        <v>1886</v>
      </c>
      <c r="C147" s="13" t="s">
        <v>120</v>
      </c>
      <c r="D147" s="34">
        <v>530</v>
      </c>
      <c r="E147" s="34">
        <v>38</v>
      </c>
      <c r="F147" s="34">
        <v>72</v>
      </c>
    </row>
    <row r="148" spans="1:6">
      <c r="A148" s="23">
        <v>2019</v>
      </c>
      <c r="B148" s="23" t="s">
        <v>1886</v>
      </c>
      <c r="C148" s="13" t="s">
        <v>156</v>
      </c>
      <c r="D148" s="34">
        <v>234</v>
      </c>
      <c r="E148" s="34">
        <v>21</v>
      </c>
      <c r="F148" s="34">
        <v>37</v>
      </c>
    </row>
    <row r="149" spans="1:6">
      <c r="A149" s="23">
        <v>2019</v>
      </c>
      <c r="B149" s="23" t="s">
        <v>1886</v>
      </c>
      <c r="C149" s="13" t="s">
        <v>164</v>
      </c>
      <c r="D149" s="34">
        <v>227</v>
      </c>
      <c r="E149" s="34">
        <v>23</v>
      </c>
      <c r="F149" s="34">
        <v>41</v>
      </c>
    </row>
    <row r="150" spans="1:6">
      <c r="A150" s="23">
        <v>2019</v>
      </c>
      <c r="B150" s="23" t="s">
        <v>1886</v>
      </c>
      <c r="C150" s="13" t="s">
        <v>167</v>
      </c>
      <c r="D150" s="34">
        <v>368</v>
      </c>
      <c r="E150" s="34">
        <v>63</v>
      </c>
      <c r="F150" s="34">
        <v>119</v>
      </c>
    </row>
    <row r="151" spans="1:6">
      <c r="A151" s="23">
        <v>2019</v>
      </c>
      <c r="B151" s="23" t="s">
        <v>1886</v>
      </c>
      <c r="C151" s="13" t="s">
        <v>171</v>
      </c>
      <c r="D151" s="34">
        <v>2</v>
      </c>
      <c r="E151" s="34">
        <v>1</v>
      </c>
      <c r="F151" s="34">
        <v>2</v>
      </c>
    </row>
    <row r="152" spans="1:6">
      <c r="A152" s="23">
        <v>2019</v>
      </c>
      <c r="B152" s="23" t="s">
        <v>1886</v>
      </c>
      <c r="C152" s="13" t="s">
        <v>539</v>
      </c>
      <c r="D152" s="34">
        <v>47</v>
      </c>
      <c r="E152" s="34">
        <v>4</v>
      </c>
      <c r="F152" s="34">
        <v>8</v>
      </c>
    </row>
    <row r="153" spans="1:6">
      <c r="A153" s="23">
        <v>2019</v>
      </c>
      <c r="B153" s="23" t="s">
        <v>1886</v>
      </c>
      <c r="C153" s="13" t="s">
        <v>4626</v>
      </c>
      <c r="D153" s="34">
        <v>1138</v>
      </c>
      <c r="E153" s="34">
        <v>113</v>
      </c>
      <c r="F153" s="34">
        <v>163</v>
      </c>
    </row>
    <row r="154" spans="1:6">
      <c r="A154" s="23">
        <v>2019</v>
      </c>
      <c r="B154" s="23" t="s">
        <v>1886</v>
      </c>
      <c r="C154" s="13" t="s">
        <v>1117</v>
      </c>
      <c r="D154" s="34">
        <v>17</v>
      </c>
      <c r="E154" s="34">
        <v>5</v>
      </c>
      <c r="F154" s="34">
        <v>8</v>
      </c>
    </row>
    <row r="155" spans="1:6">
      <c r="A155" s="23">
        <v>2019</v>
      </c>
      <c r="B155" s="23" t="s">
        <v>514</v>
      </c>
      <c r="C155" s="13" t="s">
        <v>1118</v>
      </c>
      <c r="D155" s="34">
        <v>70</v>
      </c>
      <c r="E155" s="34"/>
      <c r="F155" s="34"/>
    </row>
    <row r="156" spans="1:6">
      <c r="A156" s="23">
        <v>2019</v>
      </c>
      <c r="B156" s="23" t="s">
        <v>514</v>
      </c>
      <c r="C156" s="13" t="s">
        <v>184</v>
      </c>
      <c r="D156" s="34">
        <v>446</v>
      </c>
      <c r="E156" s="34"/>
      <c r="F156" s="34"/>
    </row>
    <row r="157" spans="1:6">
      <c r="A157" s="23">
        <v>2019</v>
      </c>
      <c r="B157" s="23" t="s">
        <v>514</v>
      </c>
      <c r="C157" s="13" t="s">
        <v>23</v>
      </c>
      <c r="D157" s="34">
        <v>348</v>
      </c>
      <c r="E157" s="34"/>
      <c r="F157" s="34"/>
    </row>
    <row r="158" spans="1:6">
      <c r="A158" s="23">
        <v>2019</v>
      </c>
      <c r="B158" s="23" t="s">
        <v>514</v>
      </c>
      <c r="C158" s="13" t="s">
        <v>185</v>
      </c>
      <c r="D158" s="34">
        <v>637</v>
      </c>
      <c r="E158" s="34"/>
      <c r="F158" s="34"/>
    </row>
    <row r="159" spans="1:6">
      <c r="A159" s="23">
        <v>2019</v>
      </c>
      <c r="B159" s="23" t="s">
        <v>514</v>
      </c>
      <c r="C159" s="13" t="s">
        <v>3925</v>
      </c>
      <c r="D159" s="34">
        <v>395</v>
      </c>
      <c r="E159" s="34"/>
      <c r="F159" s="34"/>
    </row>
    <row r="160" spans="1:6">
      <c r="A160" s="23">
        <v>2019</v>
      </c>
      <c r="B160" s="23" t="s">
        <v>514</v>
      </c>
      <c r="C160" s="13" t="s">
        <v>4626</v>
      </c>
      <c r="D160" s="34">
        <f>137+126+189+104+16</f>
        <v>572</v>
      </c>
      <c r="E160" s="34"/>
      <c r="F160" s="34"/>
    </row>
    <row r="161" spans="1:6">
      <c r="A161" s="23">
        <v>2020</v>
      </c>
      <c r="B161" s="23" t="s">
        <v>1886</v>
      </c>
      <c r="C161" s="13" t="s">
        <v>5</v>
      </c>
      <c r="D161" s="34">
        <v>156</v>
      </c>
      <c r="E161" s="34">
        <v>37</v>
      </c>
      <c r="F161" s="34">
        <v>74</v>
      </c>
    </row>
    <row r="162" spans="1:6">
      <c r="A162" s="23">
        <v>2020</v>
      </c>
      <c r="B162" s="23" t="s">
        <v>1886</v>
      </c>
      <c r="C162" s="13" t="s">
        <v>10</v>
      </c>
      <c r="D162" s="34">
        <v>86</v>
      </c>
      <c r="E162" s="34">
        <v>28</v>
      </c>
      <c r="F162" s="34">
        <v>50</v>
      </c>
    </row>
    <row r="163" spans="1:6">
      <c r="A163" s="23">
        <v>2020</v>
      </c>
      <c r="B163" s="23" t="s">
        <v>1886</v>
      </c>
      <c r="C163" s="13" t="s">
        <v>14</v>
      </c>
      <c r="D163" s="34">
        <v>688</v>
      </c>
      <c r="E163" s="34">
        <v>246</v>
      </c>
      <c r="F163" s="34">
        <v>293</v>
      </c>
    </row>
    <row r="164" spans="1:6">
      <c r="A164" s="23">
        <v>2020</v>
      </c>
      <c r="B164" s="23" t="s">
        <v>1886</v>
      </c>
      <c r="C164" s="13" t="s">
        <v>23</v>
      </c>
      <c r="D164" s="34">
        <v>900</v>
      </c>
      <c r="E164" s="34">
        <v>110</v>
      </c>
      <c r="F164" s="34">
        <v>199</v>
      </c>
    </row>
    <row r="165" spans="1:6">
      <c r="A165" s="23">
        <v>2020</v>
      </c>
      <c r="B165" s="23" t="s">
        <v>1886</v>
      </c>
      <c r="C165" s="13" t="s">
        <v>41</v>
      </c>
      <c r="D165" s="34">
        <v>481</v>
      </c>
      <c r="E165" s="34">
        <v>95</v>
      </c>
      <c r="F165" s="34">
        <v>147</v>
      </c>
    </row>
    <row r="166" spans="1:6">
      <c r="A166" s="23">
        <v>2020</v>
      </c>
      <c r="B166" s="23" t="s">
        <v>1886</v>
      </c>
      <c r="C166" s="13" t="s">
        <v>60</v>
      </c>
      <c r="D166" s="34">
        <v>250</v>
      </c>
      <c r="E166" s="34">
        <v>63</v>
      </c>
      <c r="F166" s="34">
        <v>96</v>
      </c>
    </row>
    <row r="167" spans="1:6">
      <c r="A167" s="23">
        <v>2020</v>
      </c>
      <c r="B167" s="23" t="s">
        <v>1886</v>
      </c>
      <c r="C167" s="13" t="s">
        <v>70</v>
      </c>
      <c r="D167" s="34">
        <v>137</v>
      </c>
      <c r="E167" s="34">
        <v>30</v>
      </c>
      <c r="F167" s="34">
        <v>58</v>
      </c>
    </row>
    <row r="168" spans="1:6">
      <c r="A168" s="23">
        <v>2020</v>
      </c>
      <c r="B168" s="23" t="s">
        <v>1886</v>
      </c>
      <c r="C168" s="13" t="s">
        <v>76</v>
      </c>
      <c r="D168" s="34">
        <v>712</v>
      </c>
      <c r="E168" s="34">
        <v>141</v>
      </c>
      <c r="F168" s="34">
        <v>236</v>
      </c>
    </row>
    <row r="169" spans="1:6">
      <c r="A169" s="23">
        <v>2020</v>
      </c>
      <c r="B169" s="23" t="s">
        <v>1886</v>
      </c>
      <c r="C169" s="13" t="s">
        <v>83</v>
      </c>
      <c r="D169" s="34">
        <v>50</v>
      </c>
      <c r="E169" s="34">
        <v>22</v>
      </c>
      <c r="F169" s="34">
        <v>34</v>
      </c>
    </row>
    <row r="170" spans="1:6">
      <c r="A170" s="23">
        <v>2020</v>
      </c>
      <c r="B170" s="23" t="s">
        <v>1886</v>
      </c>
      <c r="C170" s="13" t="s">
        <v>86</v>
      </c>
      <c r="D170" s="34">
        <v>140</v>
      </c>
      <c r="E170" s="34">
        <v>30</v>
      </c>
      <c r="F170" s="34">
        <v>56</v>
      </c>
    </row>
    <row r="171" spans="1:6">
      <c r="A171" s="23">
        <v>2020</v>
      </c>
      <c r="B171" s="23" t="s">
        <v>1886</v>
      </c>
      <c r="C171" s="13" t="s">
        <v>89</v>
      </c>
      <c r="D171" s="34">
        <v>212</v>
      </c>
      <c r="E171" s="34">
        <v>57</v>
      </c>
      <c r="F171" s="34">
        <v>80</v>
      </c>
    </row>
    <row r="172" spans="1:6">
      <c r="A172" s="23">
        <v>2020</v>
      </c>
      <c r="B172" s="23" t="s">
        <v>1886</v>
      </c>
      <c r="C172" s="13" t="s">
        <v>94</v>
      </c>
      <c r="D172" s="34">
        <v>474</v>
      </c>
      <c r="E172" s="34">
        <v>187</v>
      </c>
      <c r="F172" s="34">
        <v>284</v>
      </c>
    </row>
    <row r="173" spans="1:6">
      <c r="A173" s="23">
        <v>2020</v>
      </c>
      <c r="B173" s="23" t="s">
        <v>1886</v>
      </c>
      <c r="C173" s="13" t="s">
        <v>100</v>
      </c>
      <c r="D173" s="34">
        <v>172</v>
      </c>
      <c r="E173" s="34">
        <v>80</v>
      </c>
      <c r="F173" s="34">
        <v>113</v>
      </c>
    </row>
    <row r="174" spans="1:6">
      <c r="A174" s="23">
        <v>2020</v>
      </c>
      <c r="B174" s="23" t="s">
        <v>1886</v>
      </c>
      <c r="C174" s="13" t="s">
        <v>104</v>
      </c>
      <c r="D174" s="34">
        <v>1080</v>
      </c>
      <c r="E174" s="34">
        <v>278</v>
      </c>
      <c r="F174" s="34">
        <v>631</v>
      </c>
    </row>
    <row r="175" spans="1:6">
      <c r="A175" s="23">
        <v>2020</v>
      </c>
      <c r="B175" s="23" t="s">
        <v>1886</v>
      </c>
      <c r="C175" s="13" t="s">
        <v>120</v>
      </c>
      <c r="D175" s="34">
        <v>273</v>
      </c>
      <c r="E175" s="34">
        <v>20</v>
      </c>
      <c r="F175" s="34">
        <v>43</v>
      </c>
    </row>
    <row r="176" spans="1:6">
      <c r="A176" s="23">
        <v>2020</v>
      </c>
      <c r="B176" s="23" t="s">
        <v>1886</v>
      </c>
      <c r="C176" s="13" t="s">
        <v>156</v>
      </c>
      <c r="D176" s="34">
        <v>302</v>
      </c>
      <c r="E176" s="34">
        <v>44</v>
      </c>
      <c r="F176" s="34">
        <v>75</v>
      </c>
    </row>
    <row r="177" spans="1:6">
      <c r="A177" s="23">
        <v>2020</v>
      </c>
      <c r="B177" s="23" t="s">
        <v>1886</v>
      </c>
      <c r="C177" s="13" t="s">
        <v>164</v>
      </c>
      <c r="D177" s="34">
        <v>133</v>
      </c>
      <c r="E177" s="34">
        <v>27</v>
      </c>
      <c r="F177" s="34">
        <v>47</v>
      </c>
    </row>
    <row r="178" spans="1:6">
      <c r="A178" s="23">
        <v>2020</v>
      </c>
      <c r="B178" s="23" t="s">
        <v>1886</v>
      </c>
      <c r="C178" s="13" t="s">
        <v>167</v>
      </c>
      <c r="D178" s="34">
        <v>185</v>
      </c>
      <c r="E178" s="34">
        <v>54</v>
      </c>
      <c r="F178" s="34">
        <v>81</v>
      </c>
    </row>
    <row r="179" spans="1:6">
      <c r="A179" s="23">
        <v>2020</v>
      </c>
      <c r="B179" s="23" t="s">
        <v>1886</v>
      </c>
      <c r="C179" s="13" t="s">
        <v>171</v>
      </c>
      <c r="D179" s="34">
        <v>4</v>
      </c>
      <c r="E179" s="34">
        <v>4</v>
      </c>
      <c r="F179" s="34">
        <v>6</v>
      </c>
    </row>
    <row r="180" spans="1:6">
      <c r="A180" s="23">
        <v>2020</v>
      </c>
      <c r="B180" s="23" t="s">
        <v>1886</v>
      </c>
      <c r="C180" s="13" t="s">
        <v>242</v>
      </c>
      <c r="D180" s="34">
        <v>225</v>
      </c>
      <c r="E180" s="34">
        <v>41</v>
      </c>
      <c r="F180" s="34">
        <v>68</v>
      </c>
    </row>
    <row r="181" spans="1:6">
      <c r="A181" s="23">
        <v>2020</v>
      </c>
      <c r="B181" s="23" t="s">
        <v>1886</v>
      </c>
      <c r="C181" s="13" t="s">
        <v>1117</v>
      </c>
      <c r="D181" s="34">
        <v>68</v>
      </c>
      <c r="E181" s="34">
        <v>12</v>
      </c>
      <c r="F181" s="34">
        <v>24</v>
      </c>
    </row>
    <row r="182" spans="1:6">
      <c r="A182" s="23">
        <v>2020</v>
      </c>
      <c r="B182" s="23" t="s">
        <v>514</v>
      </c>
      <c r="C182" s="13" t="s">
        <v>1118</v>
      </c>
      <c r="D182" s="34">
        <v>70</v>
      </c>
      <c r="E182" s="34"/>
      <c r="F182" s="34"/>
    </row>
    <row r="183" spans="1:6">
      <c r="A183" s="23">
        <v>2020</v>
      </c>
      <c r="B183" s="23" t="s">
        <v>514</v>
      </c>
      <c r="C183" s="13" t="s">
        <v>184</v>
      </c>
      <c r="D183" s="34">
        <v>446</v>
      </c>
      <c r="E183" s="34"/>
      <c r="F183" s="34"/>
    </row>
    <row r="184" spans="1:6">
      <c r="A184" s="23">
        <v>2020</v>
      </c>
      <c r="B184" s="23" t="s">
        <v>514</v>
      </c>
      <c r="C184" s="13" t="s">
        <v>23</v>
      </c>
      <c r="D184" s="34">
        <v>348</v>
      </c>
      <c r="E184" s="34"/>
      <c r="F184" s="34"/>
    </row>
    <row r="185" spans="1:6">
      <c r="A185" s="23">
        <v>2020</v>
      </c>
      <c r="B185" s="23" t="s">
        <v>514</v>
      </c>
      <c r="C185" s="13" t="s">
        <v>185</v>
      </c>
      <c r="D185" s="34">
        <v>637</v>
      </c>
      <c r="E185" s="34"/>
      <c r="F185" s="34"/>
    </row>
    <row r="186" spans="1:6">
      <c r="A186" s="23">
        <v>2020</v>
      </c>
      <c r="B186" s="23" t="s">
        <v>514</v>
      </c>
      <c r="C186" s="13" t="s">
        <v>3925</v>
      </c>
      <c r="D186" s="34">
        <v>395</v>
      </c>
      <c r="E186" s="34"/>
      <c r="F186" s="34"/>
    </row>
    <row r="187" spans="1:6">
      <c r="A187" s="23">
        <v>2020</v>
      </c>
      <c r="B187" s="23" t="s">
        <v>514</v>
      </c>
      <c r="C187" s="13" t="s">
        <v>4626</v>
      </c>
      <c r="D187" s="34">
        <v>572</v>
      </c>
      <c r="E187" s="34"/>
      <c r="F187" s="34"/>
    </row>
    <row r="188" spans="1:6">
      <c r="A188" s="23">
        <v>2021</v>
      </c>
      <c r="B188" s="23" t="s">
        <v>1886</v>
      </c>
      <c r="C188" s="13" t="s">
        <v>5</v>
      </c>
      <c r="D188" s="34">
        <v>288</v>
      </c>
      <c r="E188" s="34">
        <v>53</v>
      </c>
      <c r="F188" s="34">
        <v>90</v>
      </c>
    </row>
    <row r="189" spans="1:6">
      <c r="A189" s="23">
        <v>2021</v>
      </c>
      <c r="B189" s="23" t="s">
        <v>1886</v>
      </c>
      <c r="C189" s="13" t="s">
        <v>10</v>
      </c>
      <c r="D189" s="34">
        <v>207</v>
      </c>
      <c r="E189" s="34">
        <v>18</v>
      </c>
      <c r="F189" s="34">
        <v>34</v>
      </c>
    </row>
    <row r="190" spans="1:6">
      <c r="A190" s="23">
        <v>2021</v>
      </c>
      <c r="B190" s="23" t="s">
        <v>1886</v>
      </c>
      <c r="C190" s="13" t="s">
        <v>14</v>
      </c>
      <c r="D190" s="34">
        <v>802</v>
      </c>
      <c r="E190" s="34">
        <v>195</v>
      </c>
      <c r="F190" s="34">
        <v>217</v>
      </c>
    </row>
    <row r="191" spans="1:6">
      <c r="A191" s="23">
        <v>2021</v>
      </c>
      <c r="B191" s="23" t="s">
        <v>1886</v>
      </c>
      <c r="C191" s="13" t="s">
        <v>23</v>
      </c>
      <c r="D191" s="34">
        <v>890</v>
      </c>
      <c r="E191" s="34">
        <v>159</v>
      </c>
      <c r="F191" s="34">
        <v>261.5</v>
      </c>
    </row>
    <row r="192" spans="1:6">
      <c r="A192" s="23">
        <v>2021</v>
      </c>
      <c r="B192" s="23" t="s">
        <v>1886</v>
      </c>
      <c r="C192" s="13" t="s">
        <v>41</v>
      </c>
      <c r="D192" s="34">
        <v>464</v>
      </c>
      <c r="E192" s="34">
        <v>72</v>
      </c>
      <c r="F192" s="34">
        <v>111</v>
      </c>
    </row>
    <row r="193" spans="1:6">
      <c r="A193" s="23">
        <v>2021</v>
      </c>
      <c r="B193" s="23" t="s">
        <v>1886</v>
      </c>
      <c r="C193" s="13" t="s">
        <v>60</v>
      </c>
      <c r="D193" s="34">
        <v>181</v>
      </c>
      <c r="E193" s="34">
        <v>29</v>
      </c>
      <c r="F193" s="34">
        <v>43</v>
      </c>
    </row>
    <row r="194" spans="1:6">
      <c r="A194" s="23">
        <v>2021</v>
      </c>
      <c r="B194" s="23" t="s">
        <v>1886</v>
      </c>
      <c r="C194" s="13" t="s">
        <v>70</v>
      </c>
      <c r="D194" s="34">
        <v>470</v>
      </c>
      <c r="E194" s="34">
        <v>113</v>
      </c>
      <c r="F194" s="34">
        <v>210</v>
      </c>
    </row>
    <row r="195" spans="1:6">
      <c r="A195" s="23">
        <v>2021</v>
      </c>
      <c r="B195" s="23" t="s">
        <v>1886</v>
      </c>
      <c r="C195" s="13" t="s">
        <v>76</v>
      </c>
      <c r="D195" s="34">
        <v>959</v>
      </c>
      <c r="E195" s="34">
        <v>127</v>
      </c>
      <c r="F195" s="34">
        <v>181</v>
      </c>
    </row>
    <row r="196" spans="1:6">
      <c r="A196" s="23">
        <v>2021</v>
      </c>
      <c r="B196" s="23" t="s">
        <v>1886</v>
      </c>
      <c r="C196" s="13" t="s">
        <v>83</v>
      </c>
      <c r="D196" s="34">
        <v>58</v>
      </c>
      <c r="E196" s="34">
        <v>10</v>
      </c>
      <c r="F196" s="34">
        <v>15</v>
      </c>
    </row>
    <row r="197" spans="1:6">
      <c r="A197" s="23">
        <v>2021</v>
      </c>
      <c r="B197" s="23" t="s">
        <v>1886</v>
      </c>
      <c r="C197" s="13" t="s">
        <v>86</v>
      </c>
      <c r="D197" s="34">
        <v>330</v>
      </c>
      <c r="E197" s="34">
        <v>59</v>
      </c>
      <c r="F197" s="34">
        <v>86</v>
      </c>
    </row>
    <row r="198" spans="1:6">
      <c r="A198" s="23">
        <v>2021</v>
      </c>
      <c r="B198" s="23" t="s">
        <v>1886</v>
      </c>
      <c r="C198" s="13" t="s">
        <v>89</v>
      </c>
      <c r="D198" s="34">
        <v>442</v>
      </c>
      <c r="E198" s="34">
        <v>66</v>
      </c>
      <c r="F198" s="34">
        <v>106</v>
      </c>
    </row>
    <row r="199" spans="1:6">
      <c r="A199" s="23">
        <v>2021</v>
      </c>
      <c r="B199" s="23" t="s">
        <v>1886</v>
      </c>
      <c r="C199" s="13" t="s">
        <v>94</v>
      </c>
      <c r="D199" s="34">
        <v>537</v>
      </c>
      <c r="E199" s="34">
        <v>252</v>
      </c>
      <c r="F199" s="34">
        <v>327</v>
      </c>
    </row>
    <row r="200" spans="1:6">
      <c r="A200" s="23">
        <v>2021</v>
      </c>
      <c r="B200" s="23" t="s">
        <v>1886</v>
      </c>
      <c r="C200" s="13" t="s">
        <v>100</v>
      </c>
      <c r="D200" s="34">
        <v>118</v>
      </c>
      <c r="E200" s="34">
        <v>70</v>
      </c>
      <c r="F200" s="34">
        <v>89</v>
      </c>
    </row>
    <row r="201" spans="1:6">
      <c r="A201" s="23">
        <v>2021</v>
      </c>
      <c r="B201" s="23" t="s">
        <v>1886</v>
      </c>
      <c r="C201" s="13" t="s">
        <v>104</v>
      </c>
      <c r="D201" s="34">
        <v>1883</v>
      </c>
      <c r="E201" s="34">
        <v>455</v>
      </c>
      <c r="F201" s="34">
        <v>778</v>
      </c>
    </row>
    <row r="202" spans="1:6">
      <c r="A202" s="23">
        <v>2021</v>
      </c>
      <c r="B202" s="23" t="s">
        <v>1886</v>
      </c>
      <c r="C202" s="13" t="s">
        <v>120</v>
      </c>
      <c r="D202" s="34">
        <v>1072</v>
      </c>
      <c r="E202" s="34">
        <v>197</v>
      </c>
      <c r="F202" s="34">
        <v>263</v>
      </c>
    </row>
    <row r="203" spans="1:6">
      <c r="A203" s="23">
        <v>2021</v>
      </c>
      <c r="B203" s="23" t="s">
        <v>1886</v>
      </c>
      <c r="C203" s="13" t="s">
        <v>156</v>
      </c>
      <c r="D203" s="34">
        <v>432</v>
      </c>
      <c r="E203" s="34">
        <v>101</v>
      </c>
      <c r="F203" s="34">
        <v>156</v>
      </c>
    </row>
    <row r="204" spans="1:6">
      <c r="A204" s="23">
        <v>2021</v>
      </c>
      <c r="B204" s="23" t="s">
        <v>1886</v>
      </c>
      <c r="C204" s="13" t="s">
        <v>164</v>
      </c>
      <c r="D204" s="34">
        <v>294</v>
      </c>
      <c r="E204" s="34">
        <v>31</v>
      </c>
      <c r="F204" s="34">
        <v>44</v>
      </c>
    </row>
    <row r="205" spans="1:6">
      <c r="A205" s="23">
        <v>2021</v>
      </c>
      <c r="B205" s="23" t="s">
        <v>1886</v>
      </c>
      <c r="C205" s="13" t="s">
        <v>167</v>
      </c>
      <c r="D205" s="34">
        <v>230</v>
      </c>
      <c r="E205" s="34">
        <v>72</v>
      </c>
      <c r="F205" s="34">
        <v>104</v>
      </c>
    </row>
    <row r="206" spans="1:6">
      <c r="A206" s="23">
        <v>2021</v>
      </c>
      <c r="B206" s="23" t="s">
        <v>1886</v>
      </c>
      <c r="C206" s="13" t="s">
        <v>848</v>
      </c>
      <c r="D206" s="34">
        <v>13</v>
      </c>
      <c r="E206" s="34">
        <v>3</v>
      </c>
      <c r="F206" s="34">
        <v>4</v>
      </c>
    </row>
    <row r="207" spans="1:6">
      <c r="A207" s="23">
        <v>2021</v>
      </c>
      <c r="B207" s="23" t="s">
        <v>1886</v>
      </c>
      <c r="C207" s="13" t="s">
        <v>8604</v>
      </c>
      <c r="D207" s="34">
        <v>16</v>
      </c>
      <c r="E207" s="34">
        <v>16</v>
      </c>
      <c r="F207" s="34">
        <v>24</v>
      </c>
    </row>
    <row r="208" spans="1:6">
      <c r="A208" s="23">
        <v>2021</v>
      </c>
      <c r="B208" s="23" t="s">
        <v>1886</v>
      </c>
      <c r="C208" s="13" t="s">
        <v>8145</v>
      </c>
      <c r="D208" s="34">
        <v>251</v>
      </c>
      <c r="E208" s="34">
        <v>30</v>
      </c>
      <c r="F208" s="34">
        <v>54</v>
      </c>
    </row>
    <row r="209" spans="1:6">
      <c r="A209" s="23">
        <v>2021</v>
      </c>
      <c r="B209" s="23" t="s">
        <v>1886</v>
      </c>
      <c r="C209" s="13" t="s">
        <v>8605</v>
      </c>
      <c r="D209" s="34">
        <v>22</v>
      </c>
      <c r="E209" s="34">
        <v>21</v>
      </c>
      <c r="F209" s="34">
        <v>30</v>
      </c>
    </row>
    <row r="210" spans="1:6">
      <c r="A210" s="23">
        <v>2021</v>
      </c>
      <c r="B210" s="23" t="s">
        <v>1886</v>
      </c>
      <c r="C210" s="13" t="s">
        <v>1507</v>
      </c>
      <c r="D210" s="34">
        <v>28</v>
      </c>
      <c r="E210" s="34">
        <v>19</v>
      </c>
      <c r="F210" s="34">
        <v>30</v>
      </c>
    </row>
    <row r="211" spans="1:6">
      <c r="A211" s="23">
        <v>2021</v>
      </c>
      <c r="B211" s="23" t="s">
        <v>1886</v>
      </c>
      <c r="C211" s="13" t="s">
        <v>1513</v>
      </c>
      <c r="D211" s="34">
        <v>94</v>
      </c>
      <c r="E211" s="34">
        <v>16</v>
      </c>
      <c r="F211" s="34">
        <v>26</v>
      </c>
    </row>
    <row r="212" spans="1:6">
      <c r="A212" s="23">
        <v>2021</v>
      </c>
      <c r="B212" s="23" t="s">
        <v>1886</v>
      </c>
      <c r="C212" s="13" t="s">
        <v>8600</v>
      </c>
      <c r="D212" s="34">
        <v>0</v>
      </c>
      <c r="E212" s="34">
        <v>0</v>
      </c>
      <c r="F212" s="34">
        <v>0</v>
      </c>
    </row>
    <row r="213" spans="1:6">
      <c r="A213" s="23">
        <v>2021</v>
      </c>
      <c r="B213" s="23" t="s">
        <v>514</v>
      </c>
      <c r="C213" s="13" t="s">
        <v>184</v>
      </c>
      <c r="D213" s="34">
        <v>895</v>
      </c>
      <c r="E213" s="34"/>
      <c r="F213" s="34"/>
    </row>
    <row r="214" spans="1:6">
      <c r="A214" s="23">
        <v>2021</v>
      </c>
      <c r="B214" s="23" t="s">
        <v>514</v>
      </c>
      <c r="C214" s="13" t="s">
        <v>23</v>
      </c>
      <c r="D214" s="34">
        <v>615</v>
      </c>
      <c r="E214" s="34"/>
      <c r="F214" s="34"/>
    </row>
    <row r="215" spans="1:6">
      <c r="A215" s="23">
        <v>2021</v>
      </c>
      <c r="B215" s="23" t="s">
        <v>514</v>
      </c>
      <c r="C215" s="13" t="s">
        <v>6804</v>
      </c>
      <c r="D215" s="34">
        <v>134</v>
      </c>
      <c r="E215" s="34"/>
      <c r="F215" s="34"/>
    </row>
    <row r="216" spans="1:6">
      <c r="A216" s="23">
        <v>2021</v>
      </c>
      <c r="B216" s="23" t="s">
        <v>514</v>
      </c>
      <c r="C216" s="13" t="s">
        <v>185</v>
      </c>
      <c r="D216" s="34">
        <v>504</v>
      </c>
      <c r="E216" s="34"/>
      <c r="F216" s="34"/>
    </row>
    <row r="217" spans="1:6">
      <c r="A217" s="23">
        <v>2021</v>
      </c>
      <c r="B217" s="23" t="s">
        <v>514</v>
      </c>
      <c r="C217" s="13" t="s">
        <v>3925</v>
      </c>
      <c r="D217" s="34">
        <v>765</v>
      </c>
      <c r="E217" s="34"/>
      <c r="F217" s="34"/>
    </row>
    <row r="218" spans="1:6">
      <c r="A218" s="23">
        <v>2021</v>
      </c>
      <c r="B218" s="23" t="s">
        <v>514</v>
      </c>
      <c r="C218" s="13" t="s">
        <v>1129</v>
      </c>
      <c r="D218" s="34">
        <v>212</v>
      </c>
      <c r="E218" s="34"/>
      <c r="F218" s="34"/>
    </row>
  </sheetData>
  <sheetProtection autoFilter="0" pivotTables="0"/>
  <autoFilter ref="A1:F218" xr:uid="{00000000-0001-0000-6000-000000000000}"/>
  <sortState xmlns:xlrd2="http://schemas.microsoft.com/office/spreadsheetml/2017/richdata2" ref="A2:F218">
    <sortCondition ref="A2:A218"/>
    <sortCondition descending="1" ref="B2:B218"/>
    <sortCondition ref="C2:C218"/>
    <sortCondition descending="1" ref="D2:D218"/>
  </sortState>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77">
    <tabColor theme="0"/>
  </sheetPr>
  <dimension ref="A1:H682"/>
  <sheetViews>
    <sheetView zoomScale="85" zoomScaleNormal="85" workbookViewId="0">
      <pane ySplit="1" topLeftCell="A660" activePane="bottomLeft" state="frozen"/>
      <selection activeCell="D448" sqref="D448"/>
      <selection pane="bottomLeft" activeCell="D665" sqref="D665"/>
    </sheetView>
  </sheetViews>
  <sheetFormatPr baseColWidth="10" defaultColWidth="11" defaultRowHeight="14.25"/>
  <cols>
    <col min="1" max="1" width="9.375" style="5" bestFit="1" customWidth="1"/>
    <col min="2" max="2" width="12.5" style="5" bestFit="1" customWidth="1"/>
    <col min="3" max="3" width="49.75" style="5" bestFit="1" customWidth="1"/>
    <col min="4" max="4" width="30.5" style="5" bestFit="1" customWidth="1"/>
    <col min="5" max="5" width="12.5" style="5" bestFit="1" customWidth="1"/>
    <col min="6" max="6" width="11.875" style="5" bestFit="1" customWidth="1"/>
    <col min="7" max="7" width="25.5" style="5" bestFit="1" customWidth="1"/>
    <col min="8" max="8" width="16.125" style="5" bestFit="1" customWidth="1"/>
    <col min="9" max="16384" width="11" style="5"/>
  </cols>
  <sheetData>
    <row r="1" spans="1:8" s="4" customFormat="1">
      <c r="A1" s="43" t="s">
        <v>229</v>
      </c>
      <c r="B1" s="43" t="s">
        <v>200</v>
      </c>
      <c r="C1" s="45" t="s">
        <v>540</v>
      </c>
      <c r="D1" s="45" t="s">
        <v>1036</v>
      </c>
      <c r="E1" s="45" t="s">
        <v>1</v>
      </c>
      <c r="F1" s="45" t="s">
        <v>2</v>
      </c>
      <c r="G1" s="45" t="s">
        <v>1123</v>
      </c>
      <c r="H1" s="45" t="s">
        <v>1124</v>
      </c>
    </row>
    <row r="2" spans="1:8">
      <c r="A2" s="23">
        <v>2014</v>
      </c>
      <c r="B2" s="23" t="s">
        <v>1886</v>
      </c>
      <c r="C2" s="13" t="s">
        <v>1125</v>
      </c>
      <c r="D2" s="13" t="s">
        <v>1121</v>
      </c>
      <c r="E2" s="34">
        <v>123</v>
      </c>
      <c r="F2" s="34">
        <v>0</v>
      </c>
      <c r="G2" s="34">
        <v>0</v>
      </c>
      <c r="H2" s="34">
        <v>0</v>
      </c>
    </row>
    <row r="3" spans="1:8">
      <c r="A3" s="23">
        <v>2014</v>
      </c>
      <c r="B3" s="23" t="s">
        <v>1886</v>
      </c>
      <c r="C3" s="13" t="s">
        <v>1125</v>
      </c>
      <c r="D3" s="13" t="s">
        <v>1120</v>
      </c>
      <c r="E3" s="34">
        <v>4526</v>
      </c>
      <c r="F3" s="34">
        <v>0</v>
      </c>
      <c r="G3" s="34">
        <v>0</v>
      </c>
      <c r="H3" s="34">
        <v>0</v>
      </c>
    </row>
    <row r="4" spans="1:8">
      <c r="A4" s="23">
        <v>2014</v>
      </c>
      <c r="B4" s="23" t="s">
        <v>1886</v>
      </c>
      <c r="C4" s="13" t="s">
        <v>1125</v>
      </c>
      <c r="D4" s="13" t="s">
        <v>1122</v>
      </c>
      <c r="E4" s="34">
        <v>7063</v>
      </c>
      <c r="F4" s="34">
        <v>0</v>
      </c>
      <c r="G4" s="34">
        <v>0</v>
      </c>
      <c r="H4" s="34">
        <v>0</v>
      </c>
    </row>
    <row r="5" spans="1:8">
      <c r="A5" s="23">
        <v>2014</v>
      </c>
      <c r="B5" s="23" t="s">
        <v>1886</v>
      </c>
      <c r="C5" s="13" t="s">
        <v>83</v>
      </c>
      <c r="D5" s="13" t="s">
        <v>1121</v>
      </c>
      <c r="E5" s="34">
        <v>20</v>
      </c>
      <c r="F5" s="34">
        <v>0</v>
      </c>
      <c r="G5" s="34">
        <v>0</v>
      </c>
      <c r="H5" s="34">
        <v>0</v>
      </c>
    </row>
    <row r="6" spans="1:8">
      <c r="A6" s="23">
        <v>2014</v>
      </c>
      <c r="B6" s="23" t="s">
        <v>1886</v>
      </c>
      <c r="C6" s="13" t="s">
        <v>83</v>
      </c>
      <c r="D6" s="13" t="s">
        <v>1120</v>
      </c>
      <c r="E6" s="34">
        <v>417</v>
      </c>
      <c r="F6" s="34">
        <v>0</v>
      </c>
      <c r="G6" s="34">
        <v>8</v>
      </c>
      <c r="H6" s="34">
        <v>300</v>
      </c>
    </row>
    <row r="7" spans="1:8">
      <c r="A7" s="23">
        <v>2014</v>
      </c>
      <c r="B7" s="23" t="s">
        <v>1886</v>
      </c>
      <c r="C7" s="13" t="s">
        <v>83</v>
      </c>
      <c r="D7" s="13" t="s">
        <v>1122</v>
      </c>
      <c r="E7" s="34">
        <v>246</v>
      </c>
      <c r="F7" s="34">
        <v>0</v>
      </c>
      <c r="G7" s="34">
        <v>0</v>
      </c>
      <c r="H7" s="34">
        <v>169</v>
      </c>
    </row>
    <row r="8" spans="1:8">
      <c r="A8" s="23">
        <v>2014</v>
      </c>
      <c r="B8" s="23" t="s">
        <v>1886</v>
      </c>
      <c r="C8" s="13" t="s">
        <v>5</v>
      </c>
      <c r="D8" s="13" t="s">
        <v>1121</v>
      </c>
      <c r="E8" s="34">
        <v>881</v>
      </c>
      <c r="F8" s="34">
        <v>22</v>
      </c>
      <c r="G8" s="34">
        <v>0</v>
      </c>
      <c r="H8" s="34">
        <v>25</v>
      </c>
    </row>
    <row r="9" spans="1:8">
      <c r="A9" s="23">
        <v>2014</v>
      </c>
      <c r="B9" s="23" t="s">
        <v>1886</v>
      </c>
      <c r="C9" s="13" t="s">
        <v>5</v>
      </c>
      <c r="D9" s="13" t="s">
        <v>1120</v>
      </c>
      <c r="E9" s="34">
        <v>18275</v>
      </c>
      <c r="F9" s="34">
        <v>3374</v>
      </c>
      <c r="G9" s="34">
        <v>626</v>
      </c>
      <c r="H9" s="34">
        <v>1741</v>
      </c>
    </row>
    <row r="10" spans="1:8">
      <c r="A10" s="23">
        <v>2014</v>
      </c>
      <c r="B10" s="23" t="s">
        <v>1886</v>
      </c>
      <c r="C10" s="13" t="s">
        <v>5</v>
      </c>
      <c r="D10" s="13" t="s">
        <v>1122</v>
      </c>
      <c r="E10" s="34">
        <v>6096</v>
      </c>
      <c r="F10" s="34">
        <v>1743</v>
      </c>
      <c r="G10" s="34">
        <v>75</v>
      </c>
      <c r="H10" s="34">
        <v>145</v>
      </c>
    </row>
    <row r="11" spans="1:8">
      <c r="A11" s="23">
        <v>2014</v>
      </c>
      <c r="B11" s="23" t="s">
        <v>1886</v>
      </c>
      <c r="C11" s="13" t="s">
        <v>10</v>
      </c>
      <c r="D11" s="13" t="s">
        <v>1121</v>
      </c>
      <c r="E11" s="34">
        <v>112</v>
      </c>
      <c r="F11" s="34">
        <v>1</v>
      </c>
      <c r="G11" s="34">
        <v>0</v>
      </c>
      <c r="H11" s="34">
        <v>7</v>
      </c>
    </row>
    <row r="12" spans="1:8">
      <c r="A12" s="23">
        <v>2014</v>
      </c>
      <c r="B12" s="23" t="s">
        <v>1886</v>
      </c>
      <c r="C12" s="13" t="s">
        <v>10</v>
      </c>
      <c r="D12" s="13" t="s">
        <v>1120</v>
      </c>
      <c r="E12" s="34">
        <v>18413</v>
      </c>
      <c r="F12" s="34">
        <v>3963</v>
      </c>
      <c r="G12" s="34">
        <v>183</v>
      </c>
      <c r="H12" s="34">
        <v>2245</v>
      </c>
    </row>
    <row r="13" spans="1:8">
      <c r="A13" s="23">
        <v>2014</v>
      </c>
      <c r="B13" s="23" t="s">
        <v>1886</v>
      </c>
      <c r="C13" s="13" t="s">
        <v>10</v>
      </c>
      <c r="D13" s="13" t="s">
        <v>1122</v>
      </c>
      <c r="E13" s="34">
        <v>10016</v>
      </c>
      <c r="F13" s="34">
        <v>145</v>
      </c>
      <c r="G13" s="34">
        <v>3</v>
      </c>
      <c r="H13" s="34">
        <v>106</v>
      </c>
    </row>
    <row r="14" spans="1:8">
      <c r="A14" s="23">
        <v>2014</v>
      </c>
      <c r="B14" s="23" t="s">
        <v>1886</v>
      </c>
      <c r="C14" s="13" t="s">
        <v>14</v>
      </c>
      <c r="D14" s="13" t="s">
        <v>1121</v>
      </c>
      <c r="E14" s="34">
        <v>210</v>
      </c>
      <c r="F14" s="34">
        <v>0</v>
      </c>
      <c r="G14" s="34">
        <v>0</v>
      </c>
      <c r="H14" s="34">
        <v>50</v>
      </c>
    </row>
    <row r="15" spans="1:8">
      <c r="A15" s="23">
        <v>2014</v>
      </c>
      <c r="B15" s="23" t="s">
        <v>1886</v>
      </c>
      <c r="C15" s="13" t="s">
        <v>14</v>
      </c>
      <c r="D15" s="13" t="s">
        <v>1120</v>
      </c>
      <c r="E15" s="34">
        <v>20309</v>
      </c>
      <c r="F15" s="34">
        <v>2962</v>
      </c>
      <c r="G15" s="34">
        <v>815</v>
      </c>
      <c r="H15" s="34">
        <v>2793</v>
      </c>
    </row>
    <row r="16" spans="1:8">
      <c r="A16" s="23">
        <v>2014</v>
      </c>
      <c r="B16" s="23" t="s">
        <v>1886</v>
      </c>
      <c r="C16" s="13" t="s">
        <v>14</v>
      </c>
      <c r="D16" s="13" t="s">
        <v>1122</v>
      </c>
      <c r="E16" s="34">
        <v>22194</v>
      </c>
      <c r="F16" s="34">
        <v>39</v>
      </c>
      <c r="G16" s="34">
        <v>51</v>
      </c>
      <c r="H16" s="34">
        <v>729</v>
      </c>
    </row>
    <row r="17" spans="1:8">
      <c r="A17" s="23">
        <v>2014</v>
      </c>
      <c r="B17" s="23" t="s">
        <v>1886</v>
      </c>
      <c r="C17" s="13" t="s">
        <v>23</v>
      </c>
      <c r="D17" s="13" t="s">
        <v>1121</v>
      </c>
      <c r="E17" s="34">
        <v>181</v>
      </c>
      <c r="F17" s="34">
        <v>3</v>
      </c>
      <c r="G17" s="34">
        <v>0</v>
      </c>
      <c r="H17" s="34">
        <v>67</v>
      </c>
    </row>
    <row r="18" spans="1:8">
      <c r="A18" s="23">
        <v>2014</v>
      </c>
      <c r="B18" s="23" t="s">
        <v>1886</v>
      </c>
      <c r="C18" s="13" t="s">
        <v>23</v>
      </c>
      <c r="D18" s="13" t="s">
        <v>1120</v>
      </c>
      <c r="E18" s="34">
        <v>31112</v>
      </c>
      <c r="F18" s="34">
        <v>3198</v>
      </c>
      <c r="G18" s="34">
        <v>375</v>
      </c>
      <c r="H18" s="34">
        <v>3435</v>
      </c>
    </row>
    <row r="19" spans="1:8">
      <c r="A19" s="23">
        <v>2014</v>
      </c>
      <c r="B19" s="23" t="s">
        <v>1886</v>
      </c>
      <c r="C19" s="13" t="s">
        <v>23</v>
      </c>
      <c r="D19" s="13" t="s">
        <v>1122</v>
      </c>
      <c r="E19" s="34">
        <v>54081</v>
      </c>
      <c r="F19" s="34">
        <v>551</v>
      </c>
      <c r="G19" s="34">
        <v>30</v>
      </c>
      <c r="H19" s="34">
        <v>924</v>
      </c>
    </row>
    <row r="20" spans="1:8">
      <c r="A20" s="23">
        <v>2014</v>
      </c>
      <c r="B20" s="23" t="s">
        <v>1886</v>
      </c>
      <c r="C20" s="13" t="s">
        <v>41</v>
      </c>
      <c r="D20" s="13" t="s">
        <v>1121</v>
      </c>
      <c r="E20" s="34">
        <v>169</v>
      </c>
      <c r="F20" s="34">
        <v>2</v>
      </c>
      <c r="G20" s="34">
        <v>1</v>
      </c>
      <c r="H20" s="34">
        <v>18</v>
      </c>
    </row>
    <row r="21" spans="1:8">
      <c r="A21" s="23">
        <v>2014</v>
      </c>
      <c r="B21" s="23" t="s">
        <v>1886</v>
      </c>
      <c r="C21" s="13" t="s">
        <v>41</v>
      </c>
      <c r="D21" s="13" t="s">
        <v>1120</v>
      </c>
      <c r="E21" s="34">
        <v>17869</v>
      </c>
      <c r="F21" s="34">
        <v>1304</v>
      </c>
      <c r="G21" s="34">
        <v>736</v>
      </c>
      <c r="H21" s="34">
        <v>1907</v>
      </c>
    </row>
    <row r="22" spans="1:8">
      <c r="A22" s="23">
        <v>2014</v>
      </c>
      <c r="B22" s="23" t="s">
        <v>1886</v>
      </c>
      <c r="C22" s="13" t="s">
        <v>41</v>
      </c>
      <c r="D22" s="13" t="s">
        <v>1122</v>
      </c>
      <c r="E22" s="34">
        <v>15200</v>
      </c>
      <c r="F22" s="34">
        <v>99</v>
      </c>
      <c r="G22" s="34">
        <v>68</v>
      </c>
      <c r="H22" s="34">
        <v>233</v>
      </c>
    </row>
    <row r="23" spans="1:8">
      <c r="A23" s="23">
        <v>2014</v>
      </c>
      <c r="B23" s="23" t="s">
        <v>1886</v>
      </c>
      <c r="C23" s="13" t="s">
        <v>60</v>
      </c>
      <c r="D23" s="13" t="s">
        <v>1121</v>
      </c>
      <c r="E23" s="34">
        <v>217</v>
      </c>
      <c r="F23" s="34">
        <v>7</v>
      </c>
      <c r="G23" s="34">
        <v>1</v>
      </c>
      <c r="H23" s="34">
        <v>14</v>
      </c>
    </row>
    <row r="24" spans="1:8">
      <c r="A24" s="23">
        <v>2014</v>
      </c>
      <c r="B24" s="23" t="s">
        <v>1886</v>
      </c>
      <c r="C24" s="13" t="s">
        <v>60</v>
      </c>
      <c r="D24" s="13" t="s">
        <v>1120</v>
      </c>
      <c r="E24" s="34">
        <v>17623</v>
      </c>
      <c r="F24" s="34">
        <v>3294</v>
      </c>
      <c r="G24" s="34">
        <v>139</v>
      </c>
      <c r="H24" s="34">
        <v>2726</v>
      </c>
    </row>
    <row r="25" spans="1:8">
      <c r="A25" s="23">
        <v>2014</v>
      </c>
      <c r="B25" s="23" t="s">
        <v>1886</v>
      </c>
      <c r="C25" s="13" t="s">
        <v>60</v>
      </c>
      <c r="D25" s="13" t="s">
        <v>1122</v>
      </c>
      <c r="E25" s="34">
        <v>15648</v>
      </c>
      <c r="F25" s="34">
        <v>143</v>
      </c>
      <c r="G25" s="34">
        <v>13</v>
      </c>
      <c r="H25" s="34">
        <v>535</v>
      </c>
    </row>
    <row r="26" spans="1:8">
      <c r="A26" s="23">
        <v>2014</v>
      </c>
      <c r="B26" s="23" t="s">
        <v>1886</v>
      </c>
      <c r="C26" s="13" t="s">
        <v>70</v>
      </c>
      <c r="D26" s="13" t="s">
        <v>1121</v>
      </c>
      <c r="E26" s="34">
        <v>310</v>
      </c>
      <c r="F26" s="34">
        <v>0</v>
      </c>
      <c r="G26" s="34">
        <v>1</v>
      </c>
      <c r="H26" s="34">
        <v>43</v>
      </c>
    </row>
    <row r="27" spans="1:8">
      <c r="A27" s="23">
        <v>2014</v>
      </c>
      <c r="B27" s="23" t="s">
        <v>1886</v>
      </c>
      <c r="C27" s="13" t="s">
        <v>70</v>
      </c>
      <c r="D27" s="13" t="s">
        <v>1120</v>
      </c>
      <c r="E27" s="34">
        <v>36965</v>
      </c>
      <c r="F27" s="34">
        <v>3096</v>
      </c>
      <c r="G27" s="34">
        <v>762</v>
      </c>
      <c r="H27" s="34">
        <v>7717</v>
      </c>
    </row>
    <row r="28" spans="1:8">
      <c r="A28" s="23">
        <v>2014</v>
      </c>
      <c r="B28" s="23" t="s">
        <v>1886</v>
      </c>
      <c r="C28" s="13" t="s">
        <v>70</v>
      </c>
      <c r="D28" s="13" t="s">
        <v>1122</v>
      </c>
      <c r="E28" s="34">
        <v>18755</v>
      </c>
      <c r="F28" s="34">
        <v>419</v>
      </c>
      <c r="G28" s="34">
        <v>7</v>
      </c>
      <c r="H28" s="34">
        <v>1157</v>
      </c>
    </row>
    <row r="29" spans="1:8">
      <c r="A29" s="23">
        <v>2014</v>
      </c>
      <c r="B29" s="23" t="s">
        <v>1886</v>
      </c>
      <c r="C29" s="13" t="s">
        <v>76</v>
      </c>
      <c r="D29" s="13" t="s">
        <v>1121</v>
      </c>
      <c r="E29" s="34">
        <v>1103</v>
      </c>
      <c r="F29" s="34">
        <v>14</v>
      </c>
      <c r="G29" s="34">
        <v>0</v>
      </c>
      <c r="H29" s="34">
        <v>20</v>
      </c>
    </row>
    <row r="30" spans="1:8">
      <c r="A30" s="23">
        <v>2014</v>
      </c>
      <c r="B30" s="23" t="s">
        <v>1886</v>
      </c>
      <c r="C30" s="13" t="s">
        <v>76</v>
      </c>
      <c r="D30" s="13" t="s">
        <v>1120</v>
      </c>
      <c r="E30" s="34">
        <v>37748</v>
      </c>
      <c r="F30" s="34">
        <v>5227</v>
      </c>
      <c r="G30" s="34">
        <v>260</v>
      </c>
      <c r="H30" s="34">
        <v>4633</v>
      </c>
    </row>
    <row r="31" spans="1:8">
      <c r="A31" s="23">
        <v>2014</v>
      </c>
      <c r="B31" s="23" t="s">
        <v>1886</v>
      </c>
      <c r="C31" s="13" t="s">
        <v>76</v>
      </c>
      <c r="D31" s="13" t="s">
        <v>1122</v>
      </c>
      <c r="E31" s="34">
        <v>33583</v>
      </c>
      <c r="F31" s="34">
        <v>422</v>
      </c>
      <c r="G31" s="34">
        <v>9</v>
      </c>
      <c r="H31" s="34">
        <v>560</v>
      </c>
    </row>
    <row r="32" spans="1:8">
      <c r="A32" s="23">
        <v>2014</v>
      </c>
      <c r="B32" s="23" t="s">
        <v>1886</v>
      </c>
      <c r="C32" s="13" t="s">
        <v>86</v>
      </c>
      <c r="D32" s="13" t="s">
        <v>1121</v>
      </c>
      <c r="E32" s="34">
        <v>286</v>
      </c>
      <c r="F32" s="34">
        <v>2</v>
      </c>
      <c r="G32" s="34">
        <v>0</v>
      </c>
      <c r="H32" s="34">
        <v>35</v>
      </c>
    </row>
    <row r="33" spans="1:8">
      <c r="A33" s="23">
        <v>2014</v>
      </c>
      <c r="B33" s="23" t="s">
        <v>1886</v>
      </c>
      <c r="C33" s="13" t="s">
        <v>86</v>
      </c>
      <c r="D33" s="13" t="s">
        <v>1120</v>
      </c>
      <c r="E33" s="34">
        <v>9284</v>
      </c>
      <c r="F33" s="34">
        <v>1298</v>
      </c>
      <c r="G33" s="34">
        <v>36</v>
      </c>
      <c r="H33" s="34">
        <v>2628</v>
      </c>
    </row>
    <row r="34" spans="1:8">
      <c r="A34" s="23">
        <v>2014</v>
      </c>
      <c r="B34" s="23" t="s">
        <v>1886</v>
      </c>
      <c r="C34" s="13" t="s">
        <v>86</v>
      </c>
      <c r="D34" s="13" t="s">
        <v>1122</v>
      </c>
      <c r="E34" s="34">
        <v>4140</v>
      </c>
      <c r="F34" s="34">
        <v>27</v>
      </c>
      <c r="G34" s="34">
        <v>2</v>
      </c>
      <c r="H34" s="34">
        <v>384</v>
      </c>
    </row>
    <row r="35" spans="1:8">
      <c r="A35" s="23">
        <v>2014</v>
      </c>
      <c r="B35" s="23" t="s">
        <v>1886</v>
      </c>
      <c r="C35" s="13" t="s">
        <v>89</v>
      </c>
      <c r="D35" s="13" t="s">
        <v>1121</v>
      </c>
      <c r="E35" s="34">
        <v>92</v>
      </c>
      <c r="F35" s="34">
        <v>0</v>
      </c>
      <c r="G35" s="34">
        <v>5</v>
      </c>
      <c r="H35" s="34">
        <v>1</v>
      </c>
    </row>
    <row r="36" spans="1:8">
      <c r="A36" s="23">
        <v>2014</v>
      </c>
      <c r="B36" s="23" t="s">
        <v>1886</v>
      </c>
      <c r="C36" s="13" t="s">
        <v>89</v>
      </c>
      <c r="D36" s="13" t="s">
        <v>1120</v>
      </c>
      <c r="E36" s="34">
        <v>4971</v>
      </c>
      <c r="F36" s="34">
        <v>232</v>
      </c>
      <c r="G36" s="34">
        <v>36</v>
      </c>
      <c r="H36" s="34">
        <v>714</v>
      </c>
    </row>
    <row r="37" spans="1:8">
      <c r="A37" s="23">
        <v>2014</v>
      </c>
      <c r="B37" s="23" t="s">
        <v>1886</v>
      </c>
      <c r="C37" s="13" t="s">
        <v>89</v>
      </c>
      <c r="D37" s="13" t="s">
        <v>1122</v>
      </c>
      <c r="E37" s="34">
        <v>5712</v>
      </c>
      <c r="F37" s="34">
        <v>9</v>
      </c>
      <c r="G37" s="34">
        <v>5</v>
      </c>
      <c r="H37" s="34">
        <v>334</v>
      </c>
    </row>
    <row r="38" spans="1:8">
      <c r="A38" s="23">
        <v>2014</v>
      </c>
      <c r="B38" s="23" t="s">
        <v>1886</v>
      </c>
      <c r="C38" s="13" t="s">
        <v>94</v>
      </c>
      <c r="D38" s="13" t="s">
        <v>1121</v>
      </c>
      <c r="E38" s="34">
        <v>564</v>
      </c>
      <c r="F38" s="34">
        <v>0</v>
      </c>
      <c r="G38" s="34">
        <v>0</v>
      </c>
      <c r="H38" s="34">
        <v>19</v>
      </c>
    </row>
    <row r="39" spans="1:8">
      <c r="A39" s="23">
        <v>2014</v>
      </c>
      <c r="B39" s="23" t="s">
        <v>1886</v>
      </c>
      <c r="C39" s="13" t="s">
        <v>94</v>
      </c>
      <c r="D39" s="13" t="s">
        <v>1120</v>
      </c>
      <c r="E39" s="34">
        <v>8127</v>
      </c>
      <c r="F39" s="34">
        <v>249</v>
      </c>
      <c r="G39" s="34">
        <v>29</v>
      </c>
      <c r="H39" s="34">
        <v>1095</v>
      </c>
    </row>
    <row r="40" spans="1:8">
      <c r="A40" s="23">
        <v>2014</v>
      </c>
      <c r="B40" s="23" t="s">
        <v>1886</v>
      </c>
      <c r="C40" s="13" t="s">
        <v>94</v>
      </c>
      <c r="D40" s="13" t="s">
        <v>1122</v>
      </c>
      <c r="E40" s="34">
        <v>4899</v>
      </c>
      <c r="F40" s="34">
        <v>29</v>
      </c>
      <c r="G40" s="34">
        <v>3</v>
      </c>
      <c r="H40" s="34">
        <v>247</v>
      </c>
    </row>
    <row r="41" spans="1:8">
      <c r="A41" s="23">
        <v>2014</v>
      </c>
      <c r="B41" s="23" t="s">
        <v>1886</v>
      </c>
      <c r="C41" s="13" t="s">
        <v>100</v>
      </c>
      <c r="D41" s="13" t="s">
        <v>1121</v>
      </c>
      <c r="E41" s="34">
        <v>70</v>
      </c>
      <c r="F41" s="34">
        <v>3</v>
      </c>
      <c r="G41" s="34">
        <v>0</v>
      </c>
      <c r="H41" s="34">
        <v>4</v>
      </c>
    </row>
    <row r="42" spans="1:8">
      <c r="A42" s="23">
        <v>2014</v>
      </c>
      <c r="B42" s="23" t="s">
        <v>1886</v>
      </c>
      <c r="C42" s="13" t="s">
        <v>100</v>
      </c>
      <c r="D42" s="13" t="s">
        <v>1120</v>
      </c>
      <c r="E42" s="34">
        <v>12933</v>
      </c>
      <c r="F42" s="34">
        <v>2055</v>
      </c>
      <c r="G42" s="34">
        <v>115</v>
      </c>
      <c r="H42" s="34">
        <v>3073</v>
      </c>
    </row>
    <row r="43" spans="1:8">
      <c r="A43" s="23">
        <v>2014</v>
      </c>
      <c r="B43" s="23" t="s">
        <v>1886</v>
      </c>
      <c r="C43" s="13" t="s">
        <v>100</v>
      </c>
      <c r="D43" s="13" t="s">
        <v>1122</v>
      </c>
      <c r="E43" s="34">
        <v>8783</v>
      </c>
      <c r="F43" s="34">
        <v>51</v>
      </c>
      <c r="G43" s="34">
        <v>2</v>
      </c>
      <c r="H43" s="34">
        <v>461</v>
      </c>
    </row>
    <row r="44" spans="1:8">
      <c r="A44" s="23">
        <v>2014</v>
      </c>
      <c r="B44" s="23" t="s">
        <v>1886</v>
      </c>
      <c r="C44" s="13" t="s">
        <v>104</v>
      </c>
      <c r="D44" s="13" t="s">
        <v>1121</v>
      </c>
      <c r="E44" s="34">
        <v>538</v>
      </c>
      <c r="F44" s="34">
        <v>0</v>
      </c>
      <c r="G44" s="34">
        <v>16</v>
      </c>
      <c r="H44" s="34">
        <v>43</v>
      </c>
    </row>
    <row r="45" spans="1:8">
      <c r="A45" s="23">
        <v>2014</v>
      </c>
      <c r="B45" s="23" t="s">
        <v>1886</v>
      </c>
      <c r="C45" s="13" t="s">
        <v>104</v>
      </c>
      <c r="D45" s="13" t="s">
        <v>1120</v>
      </c>
      <c r="E45" s="34">
        <v>31882</v>
      </c>
      <c r="F45" s="34">
        <v>1265</v>
      </c>
      <c r="G45" s="34">
        <v>679</v>
      </c>
      <c r="H45" s="34">
        <v>2294</v>
      </c>
    </row>
    <row r="46" spans="1:8">
      <c r="A46" s="23">
        <v>2014</v>
      </c>
      <c r="B46" s="23" t="s">
        <v>1886</v>
      </c>
      <c r="C46" s="13" t="s">
        <v>104</v>
      </c>
      <c r="D46" s="13" t="s">
        <v>1122</v>
      </c>
      <c r="E46" s="34">
        <v>46990</v>
      </c>
      <c r="F46" s="34">
        <v>131</v>
      </c>
      <c r="G46" s="34">
        <v>19</v>
      </c>
      <c r="H46" s="34">
        <v>519</v>
      </c>
    </row>
    <row r="47" spans="1:8">
      <c r="A47" s="23">
        <v>2014</v>
      </c>
      <c r="B47" s="23" t="s">
        <v>1886</v>
      </c>
      <c r="C47" s="13" t="s">
        <v>120</v>
      </c>
      <c r="D47" s="13" t="s">
        <v>1121</v>
      </c>
      <c r="E47" s="34">
        <v>13</v>
      </c>
      <c r="F47" s="34">
        <v>0</v>
      </c>
      <c r="G47" s="34">
        <v>0</v>
      </c>
      <c r="H47" s="34">
        <v>2</v>
      </c>
    </row>
    <row r="48" spans="1:8">
      <c r="A48" s="23">
        <v>2014</v>
      </c>
      <c r="B48" s="23" t="s">
        <v>1886</v>
      </c>
      <c r="C48" s="13" t="s">
        <v>120</v>
      </c>
      <c r="D48" s="13" t="s">
        <v>1120</v>
      </c>
      <c r="E48" s="34">
        <v>10737</v>
      </c>
      <c r="F48" s="34">
        <v>968</v>
      </c>
      <c r="G48" s="34">
        <v>320</v>
      </c>
      <c r="H48" s="34">
        <v>1009</v>
      </c>
    </row>
    <row r="49" spans="1:8">
      <c r="A49" s="23">
        <v>2014</v>
      </c>
      <c r="B49" s="23" t="s">
        <v>1886</v>
      </c>
      <c r="C49" s="13" t="s">
        <v>120</v>
      </c>
      <c r="D49" s="13" t="s">
        <v>1122</v>
      </c>
      <c r="E49" s="34">
        <v>11495</v>
      </c>
      <c r="F49" s="34">
        <v>171</v>
      </c>
      <c r="G49" s="34">
        <v>22</v>
      </c>
      <c r="H49" s="34">
        <v>315</v>
      </c>
    </row>
    <row r="50" spans="1:8">
      <c r="A50" s="23">
        <v>2014</v>
      </c>
      <c r="B50" s="23" t="s">
        <v>1886</v>
      </c>
      <c r="C50" s="13" t="s">
        <v>156</v>
      </c>
      <c r="D50" s="13" t="s">
        <v>1121</v>
      </c>
      <c r="E50" s="34">
        <v>56</v>
      </c>
      <c r="F50" s="34">
        <v>12</v>
      </c>
      <c r="G50" s="34">
        <v>0</v>
      </c>
      <c r="H50" s="34">
        <v>5</v>
      </c>
    </row>
    <row r="51" spans="1:8">
      <c r="A51" s="23">
        <v>2014</v>
      </c>
      <c r="B51" s="23" t="s">
        <v>1886</v>
      </c>
      <c r="C51" s="13" t="s">
        <v>156</v>
      </c>
      <c r="D51" s="13" t="s">
        <v>1120</v>
      </c>
      <c r="E51" s="34">
        <v>10734</v>
      </c>
      <c r="F51" s="34">
        <v>441</v>
      </c>
      <c r="G51" s="34">
        <v>235</v>
      </c>
      <c r="H51" s="34">
        <v>672</v>
      </c>
    </row>
    <row r="52" spans="1:8">
      <c r="A52" s="23">
        <v>2014</v>
      </c>
      <c r="B52" s="23" t="s">
        <v>1886</v>
      </c>
      <c r="C52" s="13" t="s">
        <v>156</v>
      </c>
      <c r="D52" s="13" t="s">
        <v>1122</v>
      </c>
      <c r="E52" s="34">
        <v>4673</v>
      </c>
      <c r="F52" s="34">
        <v>14</v>
      </c>
      <c r="G52" s="34">
        <v>62</v>
      </c>
      <c r="H52" s="34">
        <v>54</v>
      </c>
    </row>
    <row r="53" spans="1:8">
      <c r="A53" s="23">
        <v>2014</v>
      </c>
      <c r="B53" s="23" t="s">
        <v>1886</v>
      </c>
      <c r="C53" s="13" t="s">
        <v>164</v>
      </c>
      <c r="D53" s="13" t="s">
        <v>1121</v>
      </c>
      <c r="E53" s="34">
        <v>217</v>
      </c>
      <c r="F53" s="34">
        <v>1</v>
      </c>
      <c r="G53" s="34">
        <v>0</v>
      </c>
      <c r="H53" s="34">
        <v>35</v>
      </c>
    </row>
    <row r="54" spans="1:8">
      <c r="A54" s="23">
        <v>2014</v>
      </c>
      <c r="B54" s="23" t="s">
        <v>1886</v>
      </c>
      <c r="C54" s="13" t="s">
        <v>164</v>
      </c>
      <c r="D54" s="13" t="s">
        <v>1120</v>
      </c>
      <c r="E54" s="34">
        <v>8911</v>
      </c>
      <c r="F54" s="34">
        <v>1578</v>
      </c>
      <c r="G54" s="34">
        <v>182</v>
      </c>
      <c r="H54" s="34">
        <v>2292</v>
      </c>
    </row>
    <row r="55" spans="1:8">
      <c r="A55" s="23">
        <v>2014</v>
      </c>
      <c r="B55" s="23" t="s">
        <v>1886</v>
      </c>
      <c r="C55" s="13" t="s">
        <v>164</v>
      </c>
      <c r="D55" s="13" t="s">
        <v>1122</v>
      </c>
      <c r="E55" s="34">
        <v>11482</v>
      </c>
      <c r="F55" s="34">
        <v>139</v>
      </c>
      <c r="G55" s="34">
        <v>2</v>
      </c>
      <c r="H55" s="34">
        <v>190</v>
      </c>
    </row>
    <row r="56" spans="1:8">
      <c r="A56" s="23">
        <v>2014</v>
      </c>
      <c r="B56" s="23" t="s">
        <v>1886</v>
      </c>
      <c r="C56" s="13" t="s">
        <v>167</v>
      </c>
      <c r="D56" s="13" t="s">
        <v>1121</v>
      </c>
      <c r="E56" s="34">
        <v>27</v>
      </c>
      <c r="F56" s="34">
        <v>4</v>
      </c>
      <c r="G56" s="34">
        <v>0</v>
      </c>
      <c r="H56" s="34">
        <v>5</v>
      </c>
    </row>
    <row r="57" spans="1:8">
      <c r="A57" s="23">
        <v>2014</v>
      </c>
      <c r="B57" s="23" t="s">
        <v>1886</v>
      </c>
      <c r="C57" s="13" t="s">
        <v>167</v>
      </c>
      <c r="D57" s="13" t="s">
        <v>1120</v>
      </c>
      <c r="E57" s="34">
        <v>10762</v>
      </c>
      <c r="F57" s="34">
        <v>1711</v>
      </c>
      <c r="G57" s="34">
        <v>244</v>
      </c>
      <c r="H57" s="34">
        <v>3518</v>
      </c>
    </row>
    <row r="58" spans="1:8">
      <c r="A58" s="23">
        <v>2014</v>
      </c>
      <c r="B58" s="23" t="s">
        <v>1886</v>
      </c>
      <c r="C58" s="13" t="s">
        <v>167</v>
      </c>
      <c r="D58" s="13" t="s">
        <v>1122</v>
      </c>
      <c r="E58" s="34">
        <v>2934</v>
      </c>
      <c r="F58" s="34">
        <v>77</v>
      </c>
      <c r="G58" s="34">
        <v>15</v>
      </c>
      <c r="H58" s="34">
        <v>249</v>
      </c>
    </row>
    <row r="59" spans="1:8">
      <c r="A59" s="23">
        <v>2014</v>
      </c>
      <c r="B59" s="23" t="s">
        <v>1886</v>
      </c>
      <c r="C59" s="13" t="s">
        <v>1126</v>
      </c>
      <c r="D59" s="13" t="s">
        <v>1120</v>
      </c>
      <c r="E59" s="34">
        <v>433</v>
      </c>
      <c r="F59" s="34">
        <v>262</v>
      </c>
      <c r="G59" s="34">
        <v>276</v>
      </c>
      <c r="H59" s="34">
        <v>3</v>
      </c>
    </row>
    <row r="60" spans="1:8">
      <c r="A60" s="23">
        <v>2014</v>
      </c>
      <c r="B60" s="23" t="s">
        <v>1886</v>
      </c>
      <c r="C60" s="13" t="s">
        <v>1126</v>
      </c>
      <c r="D60" s="13" t="s">
        <v>1122</v>
      </c>
      <c r="E60" s="34">
        <v>25</v>
      </c>
      <c r="F60" s="34">
        <v>2</v>
      </c>
      <c r="G60" s="34">
        <v>94</v>
      </c>
      <c r="H60" s="34">
        <v>1</v>
      </c>
    </row>
    <row r="61" spans="1:8">
      <c r="A61" s="23">
        <v>2014</v>
      </c>
      <c r="B61" s="23" t="s">
        <v>1886</v>
      </c>
      <c r="C61" s="13" t="s">
        <v>1127</v>
      </c>
      <c r="D61" s="13" t="s">
        <v>1121</v>
      </c>
      <c r="E61" s="34">
        <v>8</v>
      </c>
      <c r="F61" s="34">
        <v>0</v>
      </c>
      <c r="G61" s="34">
        <v>0</v>
      </c>
      <c r="H61" s="34">
        <v>0</v>
      </c>
    </row>
    <row r="62" spans="1:8">
      <c r="A62" s="23">
        <v>2014</v>
      </c>
      <c r="B62" s="23" t="s">
        <v>1886</v>
      </c>
      <c r="C62" s="13" t="s">
        <v>1127</v>
      </c>
      <c r="D62" s="13" t="s">
        <v>1120</v>
      </c>
      <c r="E62" s="34">
        <v>220</v>
      </c>
      <c r="F62" s="34">
        <v>0</v>
      </c>
      <c r="G62" s="34">
        <v>0</v>
      </c>
      <c r="H62" s="34">
        <v>0</v>
      </c>
    </row>
    <row r="63" spans="1:8">
      <c r="A63" s="23">
        <v>2014</v>
      </c>
      <c r="B63" s="23" t="s">
        <v>1886</v>
      </c>
      <c r="C63" s="13" t="s">
        <v>1127</v>
      </c>
      <c r="D63" s="13" t="s">
        <v>1122</v>
      </c>
      <c r="E63" s="34">
        <v>81</v>
      </c>
      <c r="F63" s="34">
        <v>0</v>
      </c>
      <c r="G63" s="34">
        <v>0</v>
      </c>
      <c r="H63" s="34">
        <v>0</v>
      </c>
    </row>
    <row r="64" spans="1:8">
      <c r="A64" s="23">
        <v>2014</v>
      </c>
      <c r="B64" s="23" t="s">
        <v>1886</v>
      </c>
      <c r="C64" s="13" t="s">
        <v>1132</v>
      </c>
      <c r="D64" s="13" t="s">
        <v>1121</v>
      </c>
      <c r="E64" s="34">
        <v>896</v>
      </c>
      <c r="F64" s="34">
        <v>0</v>
      </c>
      <c r="G64" s="34">
        <v>0</v>
      </c>
      <c r="H64" s="34">
        <v>0</v>
      </c>
    </row>
    <row r="65" spans="1:8">
      <c r="A65" s="23">
        <v>2014</v>
      </c>
      <c r="B65" s="23" t="s">
        <v>1886</v>
      </c>
      <c r="C65" s="13" t="s">
        <v>1132</v>
      </c>
      <c r="D65" s="13" t="s">
        <v>1120</v>
      </c>
      <c r="E65" s="34">
        <v>3093</v>
      </c>
      <c r="F65" s="34">
        <v>0</v>
      </c>
      <c r="G65" s="34">
        <v>0</v>
      </c>
      <c r="H65" s="34">
        <v>0</v>
      </c>
    </row>
    <row r="66" spans="1:8">
      <c r="A66" s="23">
        <v>2014</v>
      </c>
      <c r="B66" s="23" t="s">
        <v>1886</v>
      </c>
      <c r="C66" s="13" t="s">
        <v>1132</v>
      </c>
      <c r="D66" s="13" t="s">
        <v>1122</v>
      </c>
      <c r="E66" s="34">
        <v>69</v>
      </c>
      <c r="F66" s="34">
        <v>0</v>
      </c>
      <c r="G66" s="34">
        <v>0</v>
      </c>
      <c r="H66" s="34">
        <v>0</v>
      </c>
    </row>
    <row r="67" spans="1:8">
      <c r="A67" s="23">
        <v>2014</v>
      </c>
      <c r="B67" s="23" t="s">
        <v>1886</v>
      </c>
      <c r="C67" s="13" t="s">
        <v>1129</v>
      </c>
      <c r="D67" s="13" t="s">
        <v>1121</v>
      </c>
      <c r="E67" s="34">
        <v>0</v>
      </c>
      <c r="F67" s="34">
        <v>0</v>
      </c>
      <c r="G67" s="34">
        <v>84</v>
      </c>
      <c r="H67" s="34">
        <v>0</v>
      </c>
    </row>
    <row r="68" spans="1:8">
      <c r="A68" s="23">
        <v>2014</v>
      </c>
      <c r="B68" s="23" t="s">
        <v>1886</v>
      </c>
      <c r="C68" s="13" t="s">
        <v>1129</v>
      </c>
      <c r="D68" s="13" t="s">
        <v>1120</v>
      </c>
      <c r="E68" s="34">
        <v>0</v>
      </c>
      <c r="F68" s="34">
        <v>0</v>
      </c>
      <c r="G68" s="34">
        <v>10832</v>
      </c>
      <c r="H68" s="34">
        <v>0</v>
      </c>
    </row>
    <row r="69" spans="1:8">
      <c r="A69" s="23">
        <v>2014</v>
      </c>
      <c r="B69" s="23" t="s">
        <v>1886</v>
      </c>
      <c r="C69" s="13" t="s">
        <v>1129</v>
      </c>
      <c r="D69" s="13" t="s">
        <v>1122</v>
      </c>
      <c r="E69" s="34">
        <v>0</v>
      </c>
      <c r="F69" s="34">
        <v>0</v>
      </c>
      <c r="G69" s="34">
        <v>1217</v>
      </c>
      <c r="H69" s="34">
        <v>0</v>
      </c>
    </row>
    <row r="70" spans="1:8">
      <c r="A70" s="23">
        <v>2014</v>
      </c>
      <c r="B70" s="23" t="s">
        <v>1886</v>
      </c>
      <c r="C70" s="13" t="s">
        <v>1130</v>
      </c>
      <c r="D70" s="13" t="s">
        <v>1121</v>
      </c>
      <c r="E70" s="34">
        <v>0</v>
      </c>
      <c r="F70" s="34">
        <v>0</v>
      </c>
      <c r="G70" s="34">
        <v>5</v>
      </c>
      <c r="H70" s="34">
        <v>0</v>
      </c>
    </row>
    <row r="71" spans="1:8">
      <c r="A71" s="23">
        <v>2014</v>
      </c>
      <c r="B71" s="23" t="s">
        <v>1886</v>
      </c>
      <c r="C71" s="13" t="s">
        <v>1130</v>
      </c>
      <c r="D71" s="13" t="s">
        <v>1120</v>
      </c>
      <c r="E71" s="34">
        <v>498</v>
      </c>
      <c r="F71" s="34">
        <v>0</v>
      </c>
      <c r="G71" s="34">
        <v>1472</v>
      </c>
      <c r="H71" s="34">
        <v>0</v>
      </c>
    </row>
    <row r="72" spans="1:8">
      <c r="A72" s="23">
        <v>2014</v>
      </c>
      <c r="B72" s="23" t="s">
        <v>1886</v>
      </c>
      <c r="C72" s="13" t="s">
        <v>1130</v>
      </c>
      <c r="D72" s="13" t="s">
        <v>1122</v>
      </c>
      <c r="E72" s="34">
        <v>22</v>
      </c>
      <c r="F72" s="34">
        <v>0</v>
      </c>
      <c r="G72" s="34">
        <v>156</v>
      </c>
      <c r="H72" s="34">
        <v>0</v>
      </c>
    </row>
    <row r="73" spans="1:8">
      <c r="A73" s="23">
        <v>2014</v>
      </c>
      <c r="B73" s="23" t="s">
        <v>514</v>
      </c>
      <c r="C73" s="13" t="s">
        <v>184</v>
      </c>
      <c r="D73" s="13" t="s">
        <v>1120</v>
      </c>
      <c r="E73" s="34">
        <v>441</v>
      </c>
      <c r="F73" s="34">
        <v>17</v>
      </c>
      <c r="G73" s="34">
        <v>0</v>
      </c>
      <c r="H73" s="34">
        <v>0</v>
      </c>
    </row>
    <row r="74" spans="1:8">
      <c r="A74" s="23">
        <v>2014</v>
      </c>
      <c r="B74" s="23" t="s">
        <v>514</v>
      </c>
      <c r="C74" s="13" t="s">
        <v>184</v>
      </c>
      <c r="D74" s="13" t="s">
        <v>1122</v>
      </c>
      <c r="E74" s="34">
        <v>582</v>
      </c>
      <c r="F74" s="34">
        <v>9</v>
      </c>
      <c r="G74" s="34">
        <v>0</v>
      </c>
      <c r="H74" s="34">
        <v>0</v>
      </c>
    </row>
    <row r="75" spans="1:8">
      <c r="A75" s="23">
        <v>2014</v>
      </c>
      <c r="B75" s="23" t="s">
        <v>514</v>
      </c>
      <c r="C75" s="13" t="s">
        <v>23</v>
      </c>
      <c r="D75" s="13" t="s">
        <v>1120</v>
      </c>
      <c r="E75" s="34">
        <v>1410</v>
      </c>
      <c r="F75" s="34">
        <v>78</v>
      </c>
      <c r="G75" s="34">
        <v>0</v>
      </c>
      <c r="H75" s="34">
        <v>0</v>
      </c>
    </row>
    <row r="76" spans="1:8">
      <c r="A76" s="23">
        <v>2014</v>
      </c>
      <c r="B76" s="23" t="s">
        <v>514</v>
      </c>
      <c r="C76" s="13" t="s">
        <v>23</v>
      </c>
      <c r="D76" s="13" t="s">
        <v>1122</v>
      </c>
      <c r="E76" s="34">
        <v>1671</v>
      </c>
      <c r="F76" s="34">
        <v>78</v>
      </c>
      <c r="G76" s="34">
        <v>0</v>
      </c>
      <c r="H76" s="34">
        <v>0</v>
      </c>
    </row>
    <row r="77" spans="1:8">
      <c r="A77" s="23">
        <v>2014</v>
      </c>
      <c r="B77" s="23" t="s">
        <v>514</v>
      </c>
      <c r="C77" s="13" t="s">
        <v>185</v>
      </c>
      <c r="D77" s="13" t="s">
        <v>1120</v>
      </c>
      <c r="E77" s="34">
        <v>1638</v>
      </c>
      <c r="F77" s="34">
        <v>164</v>
      </c>
      <c r="G77" s="34">
        <v>0</v>
      </c>
      <c r="H77" s="34">
        <v>0</v>
      </c>
    </row>
    <row r="78" spans="1:8">
      <c r="A78" s="23">
        <v>2014</v>
      </c>
      <c r="B78" s="23" t="s">
        <v>514</v>
      </c>
      <c r="C78" s="13" t="s">
        <v>185</v>
      </c>
      <c r="D78" s="13" t="s">
        <v>1122</v>
      </c>
      <c r="E78" s="34">
        <v>1765</v>
      </c>
      <c r="F78" s="34">
        <v>86</v>
      </c>
      <c r="G78" s="34">
        <v>0</v>
      </c>
      <c r="H78" s="34">
        <v>0</v>
      </c>
    </row>
    <row r="79" spans="1:8">
      <c r="A79" s="23">
        <v>2014</v>
      </c>
      <c r="B79" s="23" t="s">
        <v>514</v>
      </c>
      <c r="C79" s="13" t="s">
        <v>3925</v>
      </c>
      <c r="D79" s="13" t="s">
        <v>1120</v>
      </c>
      <c r="E79" s="34">
        <v>1391</v>
      </c>
      <c r="F79" s="34">
        <v>75</v>
      </c>
      <c r="G79" s="34">
        <v>0</v>
      </c>
      <c r="H79" s="34">
        <v>0</v>
      </c>
    </row>
    <row r="80" spans="1:8">
      <c r="A80" s="23">
        <v>2014</v>
      </c>
      <c r="B80" s="23" t="s">
        <v>514</v>
      </c>
      <c r="C80" s="13" t="s">
        <v>3925</v>
      </c>
      <c r="D80" s="13" t="s">
        <v>1122</v>
      </c>
      <c r="E80" s="34">
        <v>1420</v>
      </c>
      <c r="F80" s="34">
        <v>72</v>
      </c>
      <c r="G80" s="34">
        <v>0</v>
      </c>
      <c r="H80" s="34">
        <v>0</v>
      </c>
    </row>
    <row r="81" spans="1:8">
      <c r="A81" s="23">
        <v>2014</v>
      </c>
      <c r="B81" s="23" t="s">
        <v>514</v>
      </c>
      <c r="C81" s="13" t="s">
        <v>1133</v>
      </c>
      <c r="D81" s="13" t="s">
        <v>1120</v>
      </c>
      <c r="E81" s="34">
        <v>0</v>
      </c>
      <c r="F81" s="34">
        <v>0</v>
      </c>
      <c r="G81" s="34">
        <v>0</v>
      </c>
      <c r="H81" s="34">
        <v>297</v>
      </c>
    </row>
    <row r="82" spans="1:8">
      <c r="A82" s="23">
        <v>2014</v>
      </c>
      <c r="B82" s="23" t="s">
        <v>514</v>
      </c>
      <c r="C82" s="13" t="s">
        <v>1131</v>
      </c>
      <c r="D82" s="13" t="s">
        <v>1120</v>
      </c>
      <c r="E82" s="34">
        <v>221</v>
      </c>
      <c r="F82" s="34">
        <v>0</v>
      </c>
      <c r="G82" s="34">
        <v>0</v>
      </c>
      <c r="H82" s="34">
        <v>0</v>
      </c>
    </row>
    <row r="83" spans="1:8">
      <c r="A83" s="23">
        <v>2014</v>
      </c>
      <c r="B83" s="23" t="s">
        <v>514</v>
      </c>
      <c r="C83" s="13" t="s">
        <v>1131</v>
      </c>
      <c r="D83" s="13" t="s">
        <v>1122</v>
      </c>
      <c r="E83" s="34">
        <v>0</v>
      </c>
      <c r="F83" s="34">
        <v>0</v>
      </c>
      <c r="G83" s="34">
        <v>0</v>
      </c>
      <c r="H83" s="34">
        <v>131</v>
      </c>
    </row>
    <row r="84" spans="1:8">
      <c r="A84" s="23">
        <v>2014</v>
      </c>
      <c r="B84" s="23" t="s">
        <v>514</v>
      </c>
      <c r="C84" s="13" t="s">
        <v>1129</v>
      </c>
      <c r="D84" s="13" t="s">
        <v>1120</v>
      </c>
      <c r="E84" s="34">
        <v>0</v>
      </c>
      <c r="F84" s="34">
        <v>0</v>
      </c>
      <c r="G84" s="34">
        <v>211</v>
      </c>
      <c r="H84" s="34">
        <v>0</v>
      </c>
    </row>
    <row r="85" spans="1:8">
      <c r="A85" s="23">
        <v>2014</v>
      </c>
      <c r="B85" s="23" t="s">
        <v>514</v>
      </c>
      <c r="C85" s="13" t="s">
        <v>1129</v>
      </c>
      <c r="D85" s="13" t="s">
        <v>1122</v>
      </c>
      <c r="E85" s="34">
        <v>0</v>
      </c>
      <c r="F85" s="34">
        <v>0</v>
      </c>
      <c r="G85" s="34">
        <v>7</v>
      </c>
      <c r="H85" s="34">
        <v>0</v>
      </c>
    </row>
    <row r="86" spans="1:8">
      <c r="A86" s="23">
        <v>2015</v>
      </c>
      <c r="B86" s="23" t="s">
        <v>1886</v>
      </c>
      <c r="C86" s="13" t="s">
        <v>1125</v>
      </c>
      <c r="D86" s="13" t="s">
        <v>1121</v>
      </c>
      <c r="E86" s="34">
        <v>24</v>
      </c>
      <c r="F86" s="34">
        <v>0</v>
      </c>
      <c r="G86" s="34">
        <v>0</v>
      </c>
      <c r="H86" s="34">
        <v>0</v>
      </c>
    </row>
    <row r="87" spans="1:8">
      <c r="A87" s="23">
        <v>2015</v>
      </c>
      <c r="B87" s="23" t="s">
        <v>1886</v>
      </c>
      <c r="C87" s="13" t="s">
        <v>1125</v>
      </c>
      <c r="D87" s="13" t="s">
        <v>1120</v>
      </c>
      <c r="E87" s="34">
        <v>3525</v>
      </c>
      <c r="F87" s="34">
        <v>0</v>
      </c>
      <c r="G87" s="34">
        <v>0</v>
      </c>
      <c r="H87" s="34">
        <v>0</v>
      </c>
    </row>
    <row r="88" spans="1:8">
      <c r="A88" s="23">
        <v>2015</v>
      </c>
      <c r="B88" s="23" t="s">
        <v>1886</v>
      </c>
      <c r="C88" s="13" t="s">
        <v>1125</v>
      </c>
      <c r="D88" s="13" t="s">
        <v>1122</v>
      </c>
      <c r="E88" s="34">
        <v>3455</v>
      </c>
      <c r="F88" s="34">
        <v>0</v>
      </c>
      <c r="G88" s="34">
        <v>0</v>
      </c>
      <c r="H88" s="34">
        <v>0</v>
      </c>
    </row>
    <row r="89" spans="1:8">
      <c r="A89" s="23">
        <v>2015</v>
      </c>
      <c r="B89" s="23" t="s">
        <v>1886</v>
      </c>
      <c r="C89" s="13" t="s">
        <v>83</v>
      </c>
      <c r="D89" s="13" t="s">
        <v>1121</v>
      </c>
      <c r="E89" s="34">
        <v>3</v>
      </c>
      <c r="F89" s="34">
        <v>0</v>
      </c>
      <c r="G89" s="34">
        <v>0</v>
      </c>
      <c r="H89" s="34">
        <v>1</v>
      </c>
    </row>
    <row r="90" spans="1:8">
      <c r="A90" s="23">
        <v>2015</v>
      </c>
      <c r="B90" s="23" t="s">
        <v>1886</v>
      </c>
      <c r="C90" s="13" t="s">
        <v>83</v>
      </c>
      <c r="D90" s="13" t="s">
        <v>1120</v>
      </c>
      <c r="E90" s="34">
        <v>366</v>
      </c>
      <c r="F90" s="34">
        <v>0</v>
      </c>
      <c r="G90" s="34">
        <v>33</v>
      </c>
      <c r="H90" s="34">
        <v>345</v>
      </c>
    </row>
    <row r="91" spans="1:8">
      <c r="A91" s="23">
        <v>2015</v>
      </c>
      <c r="B91" s="23" t="s">
        <v>1886</v>
      </c>
      <c r="C91" s="13" t="s">
        <v>83</v>
      </c>
      <c r="D91" s="13" t="s">
        <v>1122</v>
      </c>
      <c r="E91" s="34">
        <v>198</v>
      </c>
      <c r="F91" s="34">
        <v>0</v>
      </c>
      <c r="G91" s="34">
        <v>0</v>
      </c>
      <c r="H91" s="34">
        <v>186</v>
      </c>
    </row>
    <row r="92" spans="1:8">
      <c r="A92" s="23">
        <v>2015</v>
      </c>
      <c r="B92" s="23" t="s">
        <v>1886</v>
      </c>
      <c r="C92" s="13" t="s">
        <v>5</v>
      </c>
      <c r="D92" s="13" t="s">
        <v>1121</v>
      </c>
      <c r="E92" s="34">
        <v>328</v>
      </c>
      <c r="F92" s="34">
        <v>21</v>
      </c>
      <c r="G92" s="34">
        <v>1</v>
      </c>
      <c r="H92" s="34">
        <v>51</v>
      </c>
    </row>
    <row r="93" spans="1:8">
      <c r="A93" s="23">
        <v>2015</v>
      </c>
      <c r="B93" s="23" t="s">
        <v>1886</v>
      </c>
      <c r="C93" s="13" t="s">
        <v>5</v>
      </c>
      <c r="D93" s="13" t="s">
        <v>1120</v>
      </c>
      <c r="E93" s="34">
        <v>13793</v>
      </c>
      <c r="F93" s="34">
        <v>3691</v>
      </c>
      <c r="G93" s="34">
        <v>609</v>
      </c>
      <c r="H93" s="34">
        <v>2818</v>
      </c>
    </row>
    <row r="94" spans="1:8">
      <c r="A94" s="23">
        <v>2015</v>
      </c>
      <c r="B94" s="23" t="s">
        <v>1886</v>
      </c>
      <c r="C94" s="13" t="s">
        <v>5</v>
      </c>
      <c r="D94" s="13" t="s">
        <v>1122</v>
      </c>
      <c r="E94" s="34">
        <v>15804</v>
      </c>
      <c r="F94" s="34">
        <v>1626</v>
      </c>
      <c r="G94" s="34">
        <v>95</v>
      </c>
      <c r="H94" s="34">
        <v>286</v>
      </c>
    </row>
    <row r="95" spans="1:8">
      <c r="A95" s="23">
        <v>2015</v>
      </c>
      <c r="B95" s="23" t="s">
        <v>1886</v>
      </c>
      <c r="C95" s="13" t="s">
        <v>10</v>
      </c>
      <c r="D95" s="13" t="s">
        <v>1121</v>
      </c>
      <c r="E95" s="34">
        <v>93</v>
      </c>
      <c r="F95" s="34">
        <v>4</v>
      </c>
      <c r="G95" s="34">
        <v>0</v>
      </c>
      <c r="H95" s="34">
        <v>22</v>
      </c>
    </row>
    <row r="96" spans="1:8">
      <c r="A96" s="23">
        <v>2015</v>
      </c>
      <c r="B96" s="23" t="s">
        <v>1886</v>
      </c>
      <c r="C96" s="13" t="s">
        <v>10</v>
      </c>
      <c r="D96" s="13" t="s">
        <v>1120</v>
      </c>
      <c r="E96" s="34">
        <v>15484</v>
      </c>
      <c r="F96" s="34">
        <v>4106</v>
      </c>
      <c r="G96" s="34">
        <v>64</v>
      </c>
      <c r="H96" s="34">
        <v>2701</v>
      </c>
    </row>
    <row r="97" spans="1:8">
      <c r="A97" s="23">
        <v>2015</v>
      </c>
      <c r="B97" s="23" t="s">
        <v>1886</v>
      </c>
      <c r="C97" s="13" t="s">
        <v>10</v>
      </c>
      <c r="D97" s="13" t="s">
        <v>1122</v>
      </c>
      <c r="E97" s="34">
        <v>9487</v>
      </c>
      <c r="F97" s="34">
        <v>139</v>
      </c>
      <c r="G97" s="34">
        <v>0</v>
      </c>
      <c r="H97" s="34">
        <v>219</v>
      </c>
    </row>
    <row r="98" spans="1:8">
      <c r="A98" s="23">
        <v>2015</v>
      </c>
      <c r="B98" s="23" t="s">
        <v>1886</v>
      </c>
      <c r="C98" s="13" t="s">
        <v>14</v>
      </c>
      <c r="D98" s="13" t="s">
        <v>1121</v>
      </c>
      <c r="E98" s="34">
        <v>169</v>
      </c>
      <c r="F98" s="34">
        <v>0</v>
      </c>
      <c r="G98" s="34">
        <v>1</v>
      </c>
      <c r="H98" s="34">
        <v>70</v>
      </c>
    </row>
    <row r="99" spans="1:8">
      <c r="A99" s="23">
        <v>2015</v>
      </c>
      <c r="B99" s="23" t="s">
        <v>1886</v>
      </c>
      <c r="C99" s="13" t="s">
        <v>14</v>
      </c>
      <c r="D99" s="13" t="s">
        <v>1120</v>
      </c>
      <c r="E99" s="34">
        <v>18453</v>
      </c>
      <c r="F99" s="34">
        <v>3285</v>
      </c>
      <c r="G99" s="34">
        <v>308</v>
      </c>
      <c r="H99" s="34">
        <v>3054</v>
      </c>
    </row>
    <row r="100" spans="1:8">
      <c r="A100" s="23">
        <v>2015</v>
      </c>
      <c r="B100" s="23" t="s">
        <v>1886</v>
      </c>
      <c r="C100" s="13" t="s">
        <v>14</v>
      </c>
      <c r="D100" s="13" t="s">
        <v>1122</v>
      </c>
      <c r="E100" s="34">
        <v>22221</v>
      </c>
      <c r="F100" s="34">
        <v>66</v>
      </c>
      <c r="G100" s="34">
        <v>26</v>
      </c>
      <c r="H100" s="34">
        <v>820</v>
      </c>
    </row>
    <row r="101" spans="1:8">
      <c r="A101" s="23">
        <v>2015</v>
      </c>
      <c r="B101" s="23" t="s">
        <v>1886</v>
      </c>
      <c r="C101" s="13" t="s">
        <v>23</v>
      </c>
      <c r="D101" s="13" t="s">
        <v>1121</v>
      </c>
      <c r="E101" s="34">
        <v>131</v>
      </c>
      <c r="F101" s="34">
        <v>9</v>
      </c>
      <c r="G101" s="34">
        <v>0</v>
      </c>
      <c r="H101" s="34">
        <v>12</v>
      </c>
    </row>
    <row r="102" spans="1:8">
      <c r="A102" s="23">
        <v>2015</v>
      </c>
      <c r="B102" s="23" t="s">
        <v>1886</v>
      </c>
      <c r="C102" s="13" t="s">
        <v>23</v>
      </c>
      <c r="D102" s="13" t="s">
        <v>1120</v>
      </c>
      <c r="E102" s="34">
        <v>25010</v>
      </c>
      <c r="F102" s="34">
        <v>3284</v>
      </c>
      <c r="G102" s="34">
        <v>716</v>
      </c>
      <c r="H102" s="34">
        <v>3305</v>
      </c>
    </row>
    <row r="103" spans="1:8">
      <c r="A103" s="23">
        <v>2015</v>
      </c>
      <c r="B103" s="23" t="s">
        <v>1886</v>
      </c>
      <c r="C103" s="13" t="s">
        <v>23</v>
      </c>
      <c r="D103" s="13" t="s">
        <v>1122</v>
      </c>
      <c r="E103" s="34">
        <v>58208</v>
      </c>
      <c r="F103" s="34">
        <v>237</v>
      </c>
      <c r="G103" s="34">
        <v>42</v>
      </c>
      <c r="H103" s="34">
        <v>1658</v>
      </c>
    </row>
    <row r="104" spans="1:8">
      <c r="A104" s="23">
        <v>2015</v>
      </c>
      <c r="B104" s="23" t="s">
        <v>1886</v>
      </c>
      <c r="C104" s="13" t="s">
        <v>41</v>
      </c>
      <c r="D104" s="13" t="s">
        <v>1121</v>
      </c>
      <c r="E104" s="34">
        <v>120</v>
      </c>
      <c r="F104" s="34">
        <v>3</v>
      </c>
      <c r="G104" s="34">
        <v>2</v>
      </c>
      <c r="H104" s="34">
        <v>36</v>
      </c>
    </row>
    <row r="105" spans="1:8">
      <c r="A105" s="23">
        <v>2015</v>
      </c>
      <c r="B105" s="23" t="s">
        <v>1886</v>
      </c>
      <c r="C105" s="13" t="s">
        <v>41</v>
      </c>
      <c r="D105" s="13" t="s">
        <v>1120</v>
      </c>
      <c r="E105" s="34">
        <v>17632</v>
      </c>
      <c r="F105" s="34">
        <v>1258</v>
      </c>
      <c r="G105" s="34">
        <v>378</v>
      </c>
      <c r="H105" s="34">
        <v>2326</v>
      </c>
    </row>
    <row r="106" spans="1:8">
      <c r="A106" s="23">
        <v>2015</v>
      </c>
      <c r="B106" s="23" t="s">
        <v>1886</v>
      </c>
      <c r="C106" s="13" t="s">
        <v>41</v>
      </c>
      <c r="D106" s="13" t="s">
        <v>1122</v>
      </c>
      <c r="E106" s="34">
        <v>19936</v>
      </c>
      <c r="F106" s="34">
        <v>110</v>
      </c>
      <c r="G106" s="34">
        <v>41</v>
      </c>
      <c r="H106" s="34">
        <v>388</v>
      </c>
    </row>
    <row r="107" spans="1:8">
      <c r="A107" s="23">
        <v>2015</v>
      </c>
      <c r="B107" s="23" t="s">
        <v>1886</v>
      </c>
      <c r="C107" s="13" t="s">
        <v>60</v>
      </c>
      <c r="D107" s="13" t="s">
        <v>1121</v>
      </c>
      <c r="E107" s="34">
        <v>115</v>
      </c>
      <c r="F107" s="34">
        <v>2</v>
      </c>
      <c r="G107" s="34">
        <v>0</v>
      </c>
      <c r="H107" s="34">
        <v>22</v>
      </c>
    </row>
    <row r="108" spans="1:8">
      <c r="A108" s="23">
        <v>2015</v>
      </c>
      <c r="B108" s="23" t="s">
        <v>1886</v>
      </c>
      <c r="C108" s="13" t="s">
        <v>60</v>
      </c>
      <c r="D108" s="13" t="s">
        <v>1120</v>
      </c>
      <c r="E108" s="34">
        <v>16505</v>
      </c>
      <c r="F108" s="34">
        <v>2209</v>
      </c>
      <c r="G108" s="34">
        <v>186</v>
      </c>
      <c r="H108" s="34">
        <v>4042</v>
      </c>
    </row>
    <row r="109" spans="1:8">
      <c r="A109" s="23">
        <v>2015</v>
      </c>
      <c r="B109" s="23" t="s">
        <v>1886</v>
      </c>
      <c r="C109" s="13" t="s">
        <v>60</v>
      </c>
      <c r="D109" s="13" t="s">
        <v>1122</v>
      </c>
      <c r="E109" s="34">
        <v>18828</v>
      </c>
      <c r="F109" s="34">
        <v>114</v>
      </c>
      <c r="G109" s="34">
        <v>22</v>
      </c>
      <c r="H109" s="34">
        <v>794</v>
      </c>
    </row>
    <row r="110" spans="1:8">
      <c r="A110" s="23">
        <v>2015</v>
      </c>
      <c r="B110" s="23" t="s">
        <v>1886</v>
      </c>
      <c r="C110" s="13" t="s">
        <v>70</v>
      </c>
      <c r="D110" s="13" t="s">
        <v>1121</v>
      </c>
      <c r="E110" s="34">
        <v>255</v>
      </c>
      <c r="F110" s="34">
        <v>2</v>
      </c>
      <c r="G110" s="34">
        <v>3</v>
      </c>
      <c r="H110" s="34">
        <v>65</v>
      </c>
    </row>
    <row r="111" spans="1:8">
      <c r="A111" s="23">
        <v>2015</v>
      </c>
      <c r="B111" s="23" t="s">
        <v>1886</v>
      </c>
      <c r="C111" s="13" t="s">
        <v>70</v>
      </c>
      <c r="D111" s="13" t="s">
        <v>1120</v>
      </c>
      <c r="E111" s="34">
        <v>36054</v>
      </c>
      <c r="F111" s="34">
        <v>3183</v>
      </c>
      <c r="G111" s="34">
        <v>365</v>
      </c>
      <c r="H111" s="34">
        <v>7726</v>
      </c>
    </row>
    <row r="112" spans="1:8">
      <c r="A112" s="23">
        <v>2015</v>
      </c>
      <c r="B112" s="23" t="s">
        <v>1886</v>
      </c>
      <c r="C112" s="13" t="s">
        <v>70</v>
      </c>
      <c r="D112" s="13" t="s">
        <v>1122</v>
      </c>
      <c r="E112" s="34">
        <v>19732</v>
      </c>
      <c r="F112" s="34">
        <v>549</v>
      </c>
      <c r="G112" s="34">
        <v>6</v>
      </c>
      <c r="H112" s="34">
        <v>1040</v>
      </c>
    </row>
    <row r="113" spans="1:8">
      <c r="A113" s="23">
        <v>2015</v>
      </c>
      <c r="B113" s="23" t="s">
        <v>1886</v>
      </c>
      <c r="C113" s="13" t="s">
        <v>76</v>
      </c>
      <c r="D113" s="13" t="s">
        <v>1121</v>
      </c>
      <c r="E113" s="34">
        <v>590</v>
      </c>
      <c r="F113" s="34">
        <v>14</v>
      </c>
      <c r="G113" s="34">
        <v>0</v>
      </c>
      <c r="H113" s="34">
        <v>41</v>
      </c>
    </row>
    <row r="114" spans="1:8">
      <c r="A114" s="23">
        <v>2015</v>
      </c>
      <c r="B114" s="23" t="s">
        <v>1886</v>
      </c>
      <c r="C114" s="13" t="s">
        <v>76</v>
      </c>
      <c r="D114" s="13" t="s">
        <v>1120</v>
      </c>
      <c r="E114" s="34">
        <v>34937</v>
      </c>
      <c r="F114" s="34">
        <v>4188</v>
      </c>
      <c r="G114" s="34">
        <v>429</v>
      </c>
      <c r="H114" s="34">
        <v>6688</v>
      </c>
    </row>
    <row r="115" spans="1:8">
      <c r="A115" s="23">
        <v>2015</v>
      </c>
      <c r="B115" s="23" t="s">
        <v>1886</v>
      </c>
      <c r="C115" s="13" t="s">
        <v>76</v>
      </c>
      <c r="D115" s="13" t="s">
        <v>1122</v>
      </c>
      <c r="E115" s="34">
        <v>32554</v>
      </c>
      <c r="F115" s="34">
        <v>579</v>
      </c>
      <c r="G115" s="34">
        <v>23</v>
      </c>
      <c r="H115" s="34">
        <v>1277</v>
      </c>
    </row>
    <row r="116" spans="1:8">
      <c r="A116" s="23">
        <v>2015</v>
      </c>
      <c r="B116" s="23" t="s">
        <v>1886</v>
      </c>
      <c r="C116" s="13" t="s">
        <v>86</v>
      </c>
      <c r="D116" s="13" t="s">
        <v>1121</v>
      </c>
      <c r="E116" s="34">
        <v>154</v>
      </c>
      <c r="F116" s="34">
        <v>1</v>
      </c>
      <c r="G116" s="34">
        <v>0</v>
      </c>
      <c r="H116" s="34">
        <v>61</v>
      </c>
    </row>
    <row r="117" spans="1:8">
      <c r="A117" s="23">
        <v>2015</v>
      </c>
      <c r="B117" s="23" t="s">
        <v>1886</v>
      </c>
      <c r="C117" s="13" t="s">
        <v>86</v>
      </c>
      <c r="D117" s="13" t="s">
        <v>1120</v>
      </c>
      <c r="E117" s="34">
        <v>7845</v>
      </c>
      <c r="F117" s="34">
        <v>2143</v>
      </c>
      <c r="G117" s="34">
        <v>38</v>
      </c>
      <c r="H117" s="34">
        <v>3204</v>
      </c>
    </row>
    <row r="118" spans="1:8">
      <c r="A118" s="23">
        <v>2015</v>
      </c>
      <c r="B118" s="23" t="s">
        <v>1886</v>
      </c>
      <c r="C118" s="13" t="s">
        <v>86</v>
      </c>
      <c r="D118" s="13" t="s">
        <v>1122</v>
      </c>
      <c r="E118" s="34">
        <v>4686</v>
      </c>
      <c r="F118" s="34">
        <v>68</v>
      </c>
      <c r="G118" s="34">
        <v>5</v>
      </c>
      <c r="H118" s="34">
        <v>793</v>
      </c>
    </row>
    <row r="119" spans="1:8">
      <c r="A119" s="23">
        <v>2015</v>
      </c>
      <c r="B119" s="23" t="s">
        <v>1886</v>
      </c>
      <c r="C119" s="13" t="s">
        <v>89</v>
      </c>
      <c r="D119" s="13" t="s">
        <v>1121</v>
      </c>
      <c r="E119" s="34">
        <v>112</v>
      </c>
      <c r="F119" s="34">
        <v>1</v>
      </c>
      <c r="G119" s="34">
        <v>0</v>
      </c>
      <c r="H119" s="34">
        <v>4</v>
      </c>
    </row>
    <row r="120" spans="1:8">
      <c r="A120" s="23">
        <v>2015</v>
      </c>
      <c r="B120" s="23" t="s">
        <v>1886</v>
      </c>
      <c r="C120" s="13" t="s">
        <v>89</v>
      </c>
      <c r="D120" s="13" t="s">
        <v>1120</v>
      </c>
      <c r="E120" s="34">
        <v>4537</v>
      </c>
      <c r="F120" s="34">
        <v>311</v>
      </c>
      <c r="G120" s="34">
        <v>6</v>
      </c>
      <c r="H120" s="34">
        <v>685</v>
      </c>
    </row>
    <row r="121" spans="1:8">
      <c r="A121" s="23">
        <v>2015</v>
      </c>
      <c r="B121" s="23" t="s">
        <v>1886</v>
      </c>
      <c r="C121" s="13" t="s">
        <v>89</v>
      </c>
      <c r="D121" s="13" t="s">
        <v>1122</v>
      </c>
      <c r="E121" s="34">
        <v>5445</v>
      </c>
      <c r="F121" s="34">
        <v>9</v>
      </c>
      <c r="G121" s="34">
        <v>1</v>
      </c>
      <c r="H121" s="34">
        <v>412</v>
      </c>
    </row>
    <row r="122" spans="1:8">
      <c r="A122" s="23">
        <v>2015</v>
      </c>
      <c r="B122" s="23" t="s">
        <v>1886</v>
      </c>
      <c r="C122" s="13" t="s">
        <v>94</v>
      </c>
      <c r="D122" s="13" t="s">
        <v>1121</v>
      </c>
      <c r="E122" s="34">
        <v>351</v>
      </c>
      <c r="F122" s="34">
        <v>3</v>
      </c>
      <c r="G122" s="34">
        <v>0</v>
      </c>
      <c r="H122" s="34">
        <v>39</v>
      </c>
    </row>
    <row r="123" spans="1:8">
      <c r="A123" s="23">
        <v>2015</v>
      </c>
      <c r="B123" s="23" t="s">
        <v>1886</v>
      </c>
      <c r="C123" s="13" t="s">
        <v>94</v>
      </c>
      <c r="D123" s="13" t="s">
        <v>1120</v>
      </c>
      <c r="E123" s="34">
        <v>8788</v>
      </c>
      <c r="F123" s="34">
        <v>340</v>
      </c>
      <c r="G123" s="34">
        <v>51</v>
      </c>
      <c r="H123" s="34">
        <v>1224</v>
      </c>
    </row>
    <row r="124" spans="1:8">
      <c r="A124" s="23">
        <v>2015</v>
      </c>
      <c r="B124" s="23" t="s">
        <v>1886</v>
      </c>
      <c r="C124" s="13" t="s">
        <v>94</v>
      </c>
      <c r="D124" s="13" t="s">
        <v>1122</v>
      </c>
      <c r="E124" s="34">
        <v>5056</v>
      </c>
      <c r="F124" s="34">
        <v>32</v>
      </c>
      <c r="G124" s="34">
        <v>5</v>
      </c>
      <c r="H124" s="34">
        <v>411</v>
      </c>
    </row>
    <row r="125" spans="1:8">
      <c r="A125" s="23">
        <v>2015</v>
      </c>
      <c r="B125" s="23" t="s">
        <v>1886</v>
      </c>
      <c r="C125" s="13" t="s">
        <v>100</v>
      </c>
      <c r="D125" s="13" t="s">
        <v>1121</v>
      </c>
      <c r="E125" s="34">
        <v>25</v>
      </c>
      <c r="F125" s="34">
        <v>0</v>
      </c>
      <c r="G125" s="34">
        <v>0</v>
      </c>
      <c r="H125" s="34">
        <v>2</v>
      </c>
    </row>
    <row r="126" spans="1:8">
      <c r="A126" s="23">
        <v>2015</v>
      </c>
      <c r="B126" s="23" t="s">
        <v>1886</v>
      </c>
      <c r="C126" s="13" t="s">
        <v>100</v>
      </c>
      <c r="D126" s="13" t="s">
        <v>1120</v>
      </c>
      <c r="E126" s="34">
        <v>12023</v>
      </c>
      <c r="F126" s="34">
        <v>1140</v>
      </c>
      <c r="G126" s="34">
        <v>223</v>
      </c>
      <c r="H126" s="34">
        <v>2714</v>
      </c>
    </row>
    <row r="127" spans="1:8">
      <c r="A127" s="23">
        <v>2015</v>
      </c>
      <c r="B127" s="23" t="s">
        <v>1886</v>
      </c>
      <c r="C127" s="13" t="s">
        <v>100</v>
      </c>
      <c r="D127" s="13" t="s">
        <v>1122</v>
      </c>
      <c r="E127" s="34">
        <v>9268</v>
      </c>
      <c r="F127" s="34">
        <v>52</v>
      </c>
      <c r="G127" s="34">
        <v>3</v>
      </c>
      <c r="H127" s="34">
        <v>445</v>
      </c>
    </row>
    <row r="128" spans="1:8">
      <c r="A128" s="23">
        <v>2015</v>
      </c>
      <c r="B128" s="23" t="s">
        <v>1886</v>
      </c>
      <c r="C128" s="13" t="s">
        <v>104</v>
      </c>
      <c r="D128" s="13" t="s">
        <v>1121</v>
      </c>
      <c r="E128" s="34">
        <v>278</v>
      </c>
      <c r="F128" s="34">
        <v>6</v>
      </c>
      <c r="G128" s="34">
        <v>7</v>
      </c>
      <c r="H128" s="34">
        <v>28</v>
      </c>
    </row>
    <row r="129" spans="1:8">
      <c r="A129" s="23">
        <v>2015</v>
      </c>
      <c r="B129" s="23" t="s">
        <v>1886</v>
      </c>
      <c r="C129" s="13" t="s">
        <v>104</v>
      </c>
      <c r="D129" s="13" t="s">
        <v>1120</v>
      </c>
      <c r="E129" s="34">
        <v>27105</v>
      </c>
      <c r="F129" s="34">
        <v>2166</v>
      </c>
      <c r="G129" s="34">
        <v>445</v>
      </c>
      <c r="H129" s="34">
        <v>3225</v>
      </c>
    </row>
    <row r="130" spans="1:8">
      <c r="A130" s="23">
        <v>2015</v>
      </c>
      <c r="B130" s="23" t="s">
        <v>1886</v>
      </c>
      <c r="C130" s="13" t="s">
        <v>104</v>
      </c>
      <c r="D130" s="13" t="s">
        <v>1122</v>
      </c>
      <c r="E130" s="34">
        <v>51639</v>
      </c>
      <c r="F130" s="34">
        <v>64</v>
      </c>
      <c r="G130" s="34">
        <v>24</v>
      </c>
      <c r="H130" s="34">
        <v>713</v>
      </c>
    </row>
    <row r="131" spans="1:8">
      <c r="A131" s="23">
        <v>2015</v>
      </c>
      <c r="B131" s="23" t="s">
        <v>1886</v>
      </c>
      <c r="C131" s="13" t="s">
        <v>120</v>
      </c>
      <c r="D131" s="13" t="s">
        <v>1121</v>
      </c>
      <c r="E131" s="34">
        <v>17</v>
      </c>
      <c r="F131" s="34">
        <v>1</v>
      </c>
      <c r="G131" s="34">
        <v>1</v>
      </c>
      <c r="H131" s="34">
        <v>1</v>
      </c>
    </row>
    <row r="132" spans="1:8">
      <c r="A132" s="23">
        <v>2015</v>
      </c>
      <c r="B132" s="23" t="s">
        <v>1886</v>
      </c>
      <c r="C132" s="13" t="s">
        <v>120</v>
      </c>
      <c r="D132" s="13" t="s">
        <v>1120</v>
      </c>
      <c r="E132" s="34">
        <v>10243</v>
      </c>
      <c r="F132" s="34">
        <v>455</v>
      </c>
      <c r="G132" s="34">
        <v>189</v>
      </c>
      <c r="H132" s="34">
        <v>369</v>
      </c>
    </row>
    <row r="133" spans="1:8">
      <c r="A133" s="23">
        <v>2015</v>
      </c>
      <c r="B133" s="23" t="s">
        <v>1886</v>
      </c>
      <c r="C133" s="13" t="s">
        <v>120</v>
      </c>
      <c r="D133" s="13" t="s">
        <v>1122</v>
      </c>
      <c r="E133" s="34">
        <v>9729</v>
      </c>
      <c r="F133" s="34">
        <v>42</v>
      </c>
      <c r="G133" s="34">
        <v>28</v>
      </c>
      <c r="H133" s="34">
        <v>221</v>
      </c>
    </row>
    <row r="134" spans="1:8">
      <c r="A134" s="23">
        <v>2015</v>
      </c>
      <c r="B134" s="23" t="s">
        <v>1886</v>
      </c>
      <c r="C134" s="13" t="s">
        <v>156</v>
      </c>
      <c r="D134" s="13" t="s">
        <v>1121</v>
      </c>
      <c r="E134" s="34">
        <v>75</v>
      </c>
      <c r="F134" s="34">
        <v>1</v>
      </c>
      <c r="G134" s="34">
        <v>0</v>
      </c>
      <c r="H134" s="34">
        <v>10</v>
      </c>
    </row>
    <row r="135" spans="1:8">
      <c r="A135" s="23">
        <v>2015</v>
      </c>
      <c r="B135" s="23" t="s">
        <v>1886</v>
      </c>
      <c r="C135" s="13" t="s">
        <v>156</v>
      </c>
      <c r="D135" s="13" t="s">
        <v>1120</v>
      </c>
      <c r="E135" s="34">
        <v>7642</v>
      </c>
      <c r="F135" s="34">
        <v>432</v>
      </c>
      <c r="G135" s="34">
        <v>168</v>
      </c>
      <c r="H135" s="34">
        <v>561</v>
      </c>
    </row>
    <row r="136" spans="1:8">
      <c r="A136" s="23">
        <v>2015</v>
      </c>
      <c r="B136" s="23" t="s">
        <v>1886</v>
      </c>
      <c r="C136" s="13" t="s">
        <v>156</v>
      </c>
      <c r="D136" s="13" t="s">
        <v>1122</v>
      </c>
      <c r="E136" s="34">
        <v>3649</v>
      </c>
      <c r="F136" s="34">
        <v>21</v>
      </c>
      <c r="G136" s="34">
        <v>122</v>
      </c>
      <c r="H136" s="34">
        <v>99</v>
      </c>
    </row>
    <row r="137" spans="1:8">
      <c r="A137" s="23">
        <v>2015</v>
      </c>
      <c r="B137" s="23" t="s">
        <v>1886</v>
      </c>
      <c r="C137" s="13" t="s">
        <v>164</v>
      </c>
      <c r="D137" s="13" t="s">
        <v>1121</v>
      </c>
      <c r="E137" s="34">
        <v>79</v>
      </c>
      <c r="F137" s="34">
        <v>0</v>
      </c>
      <c r="G137" s="34">
        <v>0</v>
      </c>
      <c r="H137" s="34">
        <v>12</v>
      </c>
    </row>
    <row r="138" spans="1:8">
      <c r="A138" s="23">
        <v>2015</v>
      </c>
      <c r="B138" s="23" t="s">
        <v>1886</v>
      </c>
      <c r="C138" s="13" t="s">
        <v>164</v>
      </c>
      <c r="D138" s="13" t="s">
        <v>1120</v>
      </c>
      <c r="E138" s="34">
        <v>7684</v>
      </c>
      <c r="F138" s="34">
        <v>1490</v>
      </c>
      <c r="G138" s="34">
        <v>29</v>
      </c>
      <c r="H138" s="34">
        <v>1849</v>
      </c>
    </row>
    <row r="139" spans="1:8">
      <c r="A139" s="23">
        <v>2015</v>
      </c>
      <c r="B139" s="23" t="s">
        <v>1886</v>
      </c>
      <c r="C139" s="13" t="s">
        <v>164</v>
      </c>
      <c r="D139" s="13" t="s">
        <v>1122</v>
      </c>
      <c r="E139" s="34">
        <v>12755</v>
      </c>
      <c r="F139" s="34">
        <v>62</v>
      </c>
      <c r="G139" s="34">
        <v>4</v>
      </c>
      <c r="H139" s="34">
        <v>515</v>
      </c>
    </row>
    <row r="140" spans="1:8">
      <c r="A140" s="23">
        <v>2015</v>
      </c>
      <c r="B140" s="23" t="s">
        <v>1886</v>
      </c>
      <c r="C140" s="13" t="s">
        <v>167</v>
      </c>
      <c r="D140" s="13" t="s">
        <v>1121</v>
      </c>
      <c r="E140" s="34">
        <v>25</v>
      </c>
      <c r="F140" s="34">
        <v>0</v>
      </c>
      <c r="G140" s="34">
        <v>2</v>
      </c>
      <c r="H140" s="34">
        <v>2</v>
      </c>
    </row>
    <row r="141" spans="1:8">
      <c r="A141" s="23">
        <v>2015</v>
      </c>
      <c r="B141" s="23" t="s">
        <v>1886</v>
      </c>
      <c r="C141" s="13" t="s">
        <v>167</v>
      </c>
      <c r="D141" s="13" t="s">
        <v>1120</v>
      </c>
      <c r="E141" s="34">
        <v>8654</v>
      </c>
      <c r="F141" s="34">
        <v>1501</v>
      </c>
      <c r="G141" s="34">
        <v>647</v>
      </c>
      <c r="H141" s="34">
        <v>3147</v>
      </c>
    </row>
    <row r="142" spans="1:8">
      <c r="A142" s="23">
        <v>2015</v>
      </c>
      <c r="B142" s="23" t="s">
        <v>1886</v>
      </c>
      <c r="C142" s="13" t="s">
        <v>167</v>
      </c>
      <c r="D142" s="13" t="s">
        <v>1122</v>
      </c>
      <c r="E142" s="34">
        <v>2216</v>
      </c>
      <c r="F142" s="34">
        <v>57</v>
      </c>
      <c r="G142" s="34">
        <v>24</v>
      </c>
      <c r="H142" s="34">
        <v>164</v>
      </c>
    </row>
    <row r="143" spans="1:8">
      <c r="A143" s="23">
        <v>2015</v>
      </c>
      <c r="B143" s="23" t="s">
        <v>1886</v>
      </c>
      <c r="C143" s="13" t="s">
        <v>1126</v>
      </c>
      <c r="D143" s="13" t="s">
        <v>1121</v>
      </c>
      <c r="E143" s="34">
        <v>2</v>
      </c>
      <c r="F143" s="34">
        <v>0</v>
      </c>
      <c r="G143" s="34">
        <v>0</v>
      </c>
      <c r="H143" s="34">
        <v>0</v>
      </c>
    </row>
    <row r="144" spans="1:8">
      <c r="A144" s="23">
        <v>2015</v>
      </c>
      <c r="B144" s="23" t="s">
        <v>1886</v>
      </c>
      <c r="C144" s="13" t="s">
        <v>1126</v>
      </c>
      <c r="D144" s="13" t="s">
        <v>1120</v>
      </c>
      <c r="E144" s="34">
        <v>732</v>
      </c>
      <c r="F144" s="34">
        <v>834</v>
      </c>
      <c r="G144" s="34">
        <v>63</v>
      </c>
      <c r="H144" s="34">
        <v>200</v>
      </c>
    </row>
    <row r="145" spans="1:8">
      <c r="A145" s="23">
        <v>2015</v>
      </c>
      <c r="B145" s="23" t="s">
        <v>1886</v>
      </c>
      <c r="C145" s="13" t="s">
        <v>1126</v>
      </c>
      <c r="D145" s="13" t="s">
        <v>1122</v>
      </c>
      <c r="E145" s="34">
        <v>49</v>
      </c>
      <c r="F145" s="34">
        <v>43</v>
      </c>
      <c r="G145" s="34">
        <v>0</v>
      </c>
      <c r="H145" s="34">
        <v>7</v>
      </c>
    </row>
    <row r="146" spans="1:8">
      <c r="A146" s="23">
        <v>2015</v>
      </c>
      <c r="B146" s="23" t="s">
        <v>1886</v>
      </c>
      <c r="C146" s="13" t="s">
        <v>1127</v>
      </c>
      <c r="D146" s="13" t="s">
        <v>1120</v>
      </c>
      <c r="E146" s="34">
        <v>68</v>
      </c>
      <c r="F146" s="34">
        <v>0</v>
      </c>
      <c r="G146" s="34">
        <v>0</v>
      </c>
      <c r="H146" s="34">
        <v>0</v>
      </c>
    </row>
    <row r="147" spans="1:8">
      <c r="A147" s="23">
        <v>2015</v>
      </c>
      <c r="B147" s="23" t="s">
        <v>1886</v>
      </c>
      <c r="C147" s="13" t="s">
        <v>1127</v>
      </c>
      <c r="D147" s="13" t="s">
        <v>1122</v>
      </c>
      <c r="E147" s="34">
        <v>2271</v>
      </c>
      <c r="F147" s="34">
        <v>0</v>
      </c>
      <c r="G147" s="34">
        <v>0</v>
      </c>
      <c r="H147" s="34">
        <v>0</v>
      </c>
    </row>
    <row r="148" spans="1:8">
      <c r="A148" s="23">
        <v>2015</v>
      </c>
      <c r="B148" s="23" t="s">
        <v>1886</v>
      </c>
      <c r="C148" s="13" t="s">
        <v>1132</v>
      </c>
      <c r="D148" s="13" t="s">
        <v>1121</v>
      </c>
      <c r="E148" s="34">
        <v>269</v>
      </c>
      <c r="F148" s="34">
        <v>0</v>
      </c>
      <c r="G148" s="34">
        <v>0</v>
      </c>
      <c r="H148" s="34">
        <v>0</v>
      </c>
    </row>
    <row r="149" spans="1:8">
      <c r="A149" s="23">
        <v>2015</v>
      </c>
      <c r="B149" s="23" t="s">
        <v>1886</v>
      </c>
      <c r="C149" s="13" t="s">
        <v>1132</v>
      </c>
      <c r="D149" s="13" t="s">
        <v>1120</v>
      </c>
      <c r="E149" s="34">
        <v>3441</v>
      </c>
      <c r="F149" s="34">
        <v>0</v>
      </c>
      <c r="G149" s="34">
        <v>0</v>
      </c>
      <c r="H149" s="34">
        <v>0</v>
      </c>
    </row>
    <row r="150" spans="1:8">
      <c r="A150" s="23">
        <v>2015</v>
      </c>
      <c r="B150" s="23" t="s">
        <v>1886</v>
      </c>
      <c r="C150" s="13" t="s">
        <v>1132</v>
      </c>
      <c r="D150" s="13" t="s">
        <v>1122</v>
      </c>
      <c r="E150" s="34">
        <v>52</v>
      </c>
      <c r="F150" s="34">
        <v>0</v>
      </c>
      <c r="G150" s="34">
        <v>0</v>
      </c>
      <c r="H150" s="34">
        <v>0</v>
      </c>
    </row>
    <row r="151" spans="1:8">
      <c r="A151" s="23">
        <v>2015</v>
      </c>
      <c r="B151" s="23" t="s">
        <v>1886</v>
      </c>
      <c r="C151" s="13" t="s">
        <v>1129</v>
      </c>
      <c r="D151" s="13" t="s">
        <v>1121</v>
      </c>
      <c r="E151" s="34">
        <v>0</v>
      </c>
      <c r="F151" s="34">
        <v>0</v>
      </c>
      <c r="G151" s="34">
        <v>17</v>
      </c>
      <c r="H151" s="34">
        <v>0</v>
      </c>
    </row>
    <row r="152" spans="1:8">
      <c r="A152" s="23">
        <v>2015</v>
      </c>
      <c r="B152" s="23" t="s">
        <v>1886</v>
      </c>
      <c r="C152" s="13" t="s">
        <v>1129</v>
      </c>
      <c r="D152" s="13" t="s">
        <v>1120</v>
      </c>
      <c r="E152" s="34">
        <v>0</v>
      </c>
      <c r="F152" s="34">
        <v>0</v>
      </c>
      <c r="G152" s="34">
        <v>8626</v>
      </c>
      <c r="H152" s="34">
        <v>0</v>
      </c>
    </row>
    <row r="153" spans="1:8">
      <c r="A153" s="23">
        <v>2015</v>
      </c>
      <c r="B153" s="23" t="s">
        <v>1886</v>
      </c>
      <c r="C153" s="13" t="s">
        <v>1129</v>
      </c>
      <c r="D153" s="13" t="s">
        <v>1122</v>
      </c>
      <c r="E153" s="34">
        <v>0</v>
      </c>
      <c r="F153" s="34">
        <v>0</v>
      </c>
      <c r="G153" s="34">
        <v>1067</v>
      </c>
      <c r="H153" s="34">
        <v>0</v>
      </c>
    </row>
    <row r="154" spans="1:8">
      <c r="A154" s="23">
        <v>2015</v>
      </c>
      <c r="B154" s="23" t="s">
        <v>1886</v>
      </c>
      <c r="C154" s="13" t="s">
        <v>1130</v>
      </c>
      <c r="D154" s="13" t="s">
        <v>1121</v>
      </c>
      <c r="E154" s="34">
        <v>342</v>
      </c>
      <c r="F154" s="34">
        <v>0</v>
      </c>
      <c r="G154" s="34">
        <v>3</v>
      </c>
      <c r="H154" s="34">
        <v>0</v>
      </c>
    </row>
    <row r="155" spans="1:8">
      <c r="A155" s="23">
        <v>2015</v>
      </c>
      <c r="B155" s="23" t="s">
        <v>1886</v>
      </c>
      <c r="C155" s="13" t="s">
        <v>1130</v>
      </c>
      <c r="D155" s="13" t="s">
        <v>1120</v>
      </c>
      <c r="E155" s="34">
        <v>923</v>
      </c>
      <c r="F155" s="34">
        <v>0</v>
      </c>
      <c r="G155" s="34">
        <v>1330</v>
      </c>
      <c r="H155" s="34">
        <v>0</v>
      </c>
    </row>
    <row r="156" spans="1:8">
      <c r="A156" s="23">
        <v>2015</v>
      </c>
      <c r="B156" s="23" t="s">
        <v>1886</v>
      </c>
      <c r="C156" s="13" t="s">
        <v>1130</v>
      </c>
      <c r="D156" s="13" t="s">
        <v>1122</v>
      </c>
      <c r="E156" s="34">
        <v>365</v>
      </c>
      <c r="F156" s="34">
        <v>0</v>
      </c>
      <c r="G156" s="34">
        <v>105</v>
      </c>
      <c r="H156" s="34">
        <v>0</v>
      </c>
    </row>
    <row r="157" spans="1:8">
      <c r="A157" s="23">
        <v>2015</v>
      </c>
      <c r="B157" s="23" t="s">
        <v>514</v>
      </c>
      <c r="C157" s="13" t="s">
        <v>184</v>
      </c>
      <c r="D157" s="13" t="s">
        <v>1120</v>
      </c>
      <c r="E157" s="34">
        <v>471</v>
      </c>
      <c r="F157" s="34">
        <v>26</v>
      </c>
      <c r="G157" s="34">
        <v>0</v>
      </c>
      <c r="H157" s="34">
        <v>0</v>
      </c>
    </row>
    <row r="158" spans="1:8">
      <c r="A158" s="23">
        <v>2015</v>
      </c>
      <c r="B158" s="23" t="s">
        <v>514</v>
      </c>
      <c r="C158" s="13" t="s">
        <v>184</v>
      </c>
      <c r="D158" s="13" t="s">
        <v>1122</v>
      </c>
      <c r="E158" s="34">
        <v>756</v>
      </c>
      <c r="F158" s="34">
        <v>11</v>
      </c>
      <c r="G158" s="34">
        <v>0</v>
      </c>
      <c r="H158" s="34">
        <v>0</v>
      </c>
    </row>
    <row r="159" spans="1:8">
      <c r="A159" s="23">
        <v>2015</v>
      </c>
      <c r="B159" s="23" t="s">
        <v>514</v>
      </c>
      <c r="C159" s="13" t="s">
        <v>23</v>
      </c>
      <c r="D159" s="13" t="s">
        <v>1120</v>
      </c>
      <c r="E159" s="34">
        <v>1367</v>
      </c>
      <c r="F159" s="34">
        <v>143</v>
      </c>
      <c r="G159" s="34">
        <v>0</v>
      </c>
      <c r="H159" s="34">
        <v>80</v>
      </c>
    </row>
    <row r="160" spans="1:8">
      <c r="A160" s="23">
        <v>2015</v>
      </c>
      <c r="B160" s="23" t="s">
        <v>514</v>
      </c>
      <c r="C160" s="13" t="s">
        <v>23</v>
      </c>
      <c r="D160" s="13" t="s">
        <v>1122</v>
      </c>
      <c r="E160" s="34">
        <v>2473</v>
      </c>
      <c r="F160" s="34">
        <v>73</v>
      </c>
      <c r="G160" s="34">
        <v>0</v>
      </c>
      <c r="H160" s="34">
        <v>0</v>
      </c>
    </row>
    <row r="161" spans="1:8">
      <c r="A161" s="23">
        <v>2015</v>
      </c>
      <c r="B161" s="23" t="s">
        <v>514</v>
      </c>
      <c r="C161" s="13" t="s">
        <v>185</v>
      </c>
      <c r="D161" s="13" t="s">
        <v>1120</v>
      </c>
      <c r="E161" s="34">
        <v>1829</v>
      </c>
      <c r="F161" s="34">
        <v>256</v>
      </c>
      <c r="G161" s="34">
        <v>0</v>
      </c>
      <c r="H161" s="34">
        <v>196</v>
      </c>
    </row>
    <row r="162" spans="1:8">
      <c r="A162" s="23">
        <v>2015</v>
      </c>
      <c r="B162" s="23" t="s">
        <v>514</v>
      </c>
      <c r="C162" s="13" t="s">
        <v>185</v>
      </c>
      <c r="D162" s="13" t="s">
        <v>1122</v>
      </c>
      <c r="E162" s="34">
        <v>2360</v>
      </c>
      <c r="F162" s="34">
        <v>83</v>
      </c>
      <c r="G162" s="34">
        <v>0</v>
      </c>
      <c r="H162" s="34">
        <v>0</v>
      </c>
    </row>
    <row r="163" spans="1:8">
      <c r="A163" s="23">
        <v>2015</v>
      </c>
      <c r="B163" s="23" t="s">
        <v>514</v>
      </c>
      <c r="C163" s="13" t="s">
        <v>3925</v>
      </c>
      <c r="D163" s="13" t="s">
        <v>1120</v>
      </c>
      <c r="E163" s="34">
        <v>1373</v>
      </c>
      <c r="F163" s="34">
        <v>134</v>
      </c>
      <c r="G163" s="34">
        <v>0</v>
      </c>
      <c r="H163" s="34">
        <v>74</v>
      </c>
    </row>
    <row r="164" spans="1:8">
      <c r="A164" s="23">
        <v>2015</v>
      </c>
      <c r="B164" s="23" t="s">
        <v>514</v>
      </c>
      <c r="C164" s="13" t="s">
        <v>3925</v>
      </c>
      <c r="D164" s="13" t="s">
        <v>1122</v>
      </c>
      <c r="E164" s="34">
        <v>2287</v>
      </c>
      <c r="F164" s="34">
        <v>66</v>
      </c>
      <c r="G164" s="34">
        <v>0</v>
      </c>
      <c r="H164" s="34">
        <v>0</v>
      </c>
    </row>
    <row r="165" spans="1:8">
      <c r="A165" s="23">
        <v>2015</v>
      </c>
      <c r="B165" s="23" t="s">
        <v>514</v>
      </c>
      <c r="C165" s="13" t="s">
        <v>1131</v>
      </c>
      <c r="D165" s="13" t="s">
        <v>1120</v>
      </c>
      <c r="E165" s="34">
        <v>325</v>
      </c>
      <c r="F165" s="34">
        <v>0</v>
      </c>
      <c r="G165" s="34">
        <v>0</v>
      </c>
      <c r="H165" s="34">
        <v>0</v>
      </c>
    </row>
    <row r="166" spans="1:8">
      <c r="A166" s="23">
        <v>2015</v>
      </c>
      <c r="B166" s="23" t="s">
        <v>514</v>
      </c>
      <c r="C166" s="13" t="s">
        <v>1131</v>
      </c>
      <c r="D166" s="13" t="s">
        <v>1122</v>
      </c>
      <c r="E166" s="34">
        <v>0</v>
      </c>
      <c r="F166" s="34">
        <v>0</v>
      </c>
      <c r="G166" s="34">
        <v>0</v>
      </c>
      <c r="H166" s="34">
        <v>254</v>
      </c>
    </row>
    <row r="167" spans="1:8">
      <c r="A167" s="23">
        <v>2015</v>
      </c>
      <c r="B167" s="23" t="s">
        <v>514</v>
      </c>
      <c r="C167" s="13" t="s">
        <v>1129</v>
      </c>
      <c r="D167" s="13" t="s">
        <v>1120</v>
      </c>
      <c r="E167" s="34">
        <v>0</v>
      </c>
      <c r="F167" s="34">
        <v>0</v>
      </c>
      <c r="G167" s="34">
        <v>312</v>
      </c>
      <c r="H167" s="34">
        <v>0</v>
      </c>
    </row>
    <row r="168" spans="1:8">
      <c r="A168" s="23">
        <v>2015</v>
      </c>
      <c r="B168" s="23" t="s">
        <v>514</v>
      </c>
      <c r="C168" s="13" t="s">
        <v>1129</v>
      </c>
      <c r="D168" s="13" t="s">
        <v>1122</v>
      </c>
      <c r="E168" s="34">
        <v>0</v>
      </c>
      <c r="F168" s="34">
        <v>0</v>
      </c>
      <c r="G168" s="34">
        <v>8</v>
      </c>
      <c r="H168" s="34">
        <v>0</v>
      </c>
    </row>
    <row r="169" spans="1:8">
      <c r="A169" s="23">
        <v>2016</v>
      </c>
      <c r="B169" s="23" t="s">
        <v>1886</v>
      </c>
      <c r="C169" s="13" t="s">
        <v>1125</v>
      </c>
      <c r="D169" s="13" t="s">
        <v>1121</v>
      </c>
      <c r="E169" s="34">
        <v>49</v>
      </c>
      <c r="F169" s="34">
        <v>0</v>
      </c>
      <c r="G169" s="34">
        <v>0</v>
      </c>
      <c r="H169" s="34">
        <v>18</v>
      </c>
    </row>
    <row r="170" spans="1:8">
      <c r="A170" s="23">
        <v>2016</v>
      </c>
      <c r="B170" s="23" t="s">
        <v>1886</v>
      </c>
      <c r="C170" s="13" t="s">
        <v>1125</v>
      </c>
      <c r="D170" s="13" t="s">
        <v>1120</v>
      </c>
      <c r="E170" s="34">
        <v>2739</v>
      </c>
      <c r="F170" s="34">
        <v>0</v>
      </c>
      <c r="G170" s="34">
        <v>0</v>
      </c>
      <c r="H170" s="34">
        <v>887</v>
      </c>
    </row>
    <row r="171" spans="1:8">
      <c r="A171" s="23">
        <v>2016</v>
      </c>
      <c r="B171" s="23" t="s">
        <v>1886</v>
      </c>
      <c r="C171" s="13" t="s">
        <v>1125</v>
      </c>
      <c r="D171" s="13" t="s">
        <v>1122</v>
      </c>
      <c r="E171" s="34">
        <v>2206</v>
      </c>
      <c r="F171" s="34">
        <v>0</v>
      </c>
      <c r="G171" s="34">
        <v>0</v>
      </c>
      <c r="H171" s="34">
        <v>50</v>
      </c>
    </row>
    <row r="172" spans="1:8">
      <c r="A172" s="23">
        <v>2016</v>
      </c>
      <c r="B172" s="23" t="s">
        <v>1886</v>
      </c>
      <c r="C172" s="13" t="s">
        <v>5</v>
      </c>
      <c r="D172" s="13" t="s">
        <v>1121</v>
      </c>
      <c r="E172" s="34">
        <v>510</v>
      </c>
      <c r="F172" s="34">
        <v>13</v>
      </c>
      <c r="G172" s="34">
        <v>0</v>
      </c>
      <c r="H172" s="34">
        <v>52</v>
      </c>
    </row>
    <row r="173" spans="1:8">
      <c r="A173" s="23">
        <v>2016</v>
      </c>
      <c r="B173" s="23" t="s">
        <v>1886</v>
      </c>
      <c r="C173" s="13" t="s">
        <v>5</v>
      </c>
      <c r="D173" s="13" t="s">
        <v>1120</v>
      </c>
      <c r="E173" s="34">
        <v>11733</v>
      </c>
      <c r="F173" s="34">
        <v>2826</v>
      </c>
      <c r="G173" s="34">
        <v>441</v>
      </c>
      <c r="H173" s="34">
        <v>2054</v>
      </c>
    </row>
    <row r="174" spans="1:8">
      <c r="A174" s="23">
        <v>2016</v>
      </c>
      <c r="B174" s="23" t="s">
        <v>1886</v>
      </c>
      <c r="C174" s="13" t="s">
        <v>5</v>
      </c>
      <c r="D174" s="13" t="s">
        <v>1122</v>
      </c>
      <c r="E174" s="34">
        <v>11372</v>
      </c>
      <c r="F174" s="34">
        <v>1052</v>
      </c>
      <c r="G174" s="34">
        <v>27</v>
      </c>
      <c r="H174" s="34">
        <v>122</v>
      </c>
    </row>
    <row r="175" spans="1:8">
      <c r="A175" s="23">
        <v>2016</v>
      </c>
      <c r="B175" s="23" t="s">
        <v>1886</v>
      </c>
      <c r="C175" s="13" t="s">
        <v>10</v>
      </c>
      <c r="D175" s="13" t="s">
        <v>1121</v>
      </c>
      <c r="E175" s="34">
        <v>95</v>
      </c>
      <c r="F175" s="34">
        <v>1</v>
      </c>
      <c r="G175" s="34">
        <v>1</v>
      </c>
      <c r="H175" s="34">
        <v>24</v>
      </c>
    </row>
    <row r="176" spans="1:8">
      <c r="A176" s="23">
        <v>2016</v>
      </c>
      <c r="B176" s="23" t="s">
        <v>1886</v>
      </c>
      <c r="C176" s="13" t="s">
        <v>10</v>
      </c>
      <c r="D176" s="13" t="s">
        <v>1120</v>
      </c>
      <c r="E176" s="34">
        <v>12971</v>
      </c>
      <c r="F176" s="34">
        <v>2659</v>
      </c>
      <c r="G176" s="34">
        <v>15</v>
      </c>
      <c r="H176" s="34">
        <v>2248</v>
      </c>
    </row>
    <row r="177" spans="1:8">
      <c r="A177" s="23">
        <v>2016</v>
      </c>
      <c r="B177" s="23" t="s">
        <v>1886</v>
      </c>
      <c r="C177" s="13" t="s">
        <v>10</v>
      </c>
      <c r="D177" s="13" t="s">
        <v>1122</v>
      </c>
      <c r="E177" s="34">
        <v>4674</v>
      </c>
      <c r="F177" s="34">
        <v>82</v>
      </c>
      <c r="G177" s="34">
        <v>4</v>
      </c>
      <c r="H177" s="34">
        <v>155</v>
      </c>
    </row>
    <row r="178" spans="1:8">
      <c r="A178" s="23">
        <v>2016</v>
      </c>
      <c r="B178" s="23" t="s">
        <v>1886</v>
      </c>
      <c r="C178" s="13" t="s">
        <v>14</v>
      </c>
      <c r="D178" s="13" t="s">
        <v>1121</v>
      </c>
      <c r="E178" s="34">
        <v>154</v>
      </c>
      <c r="F178" s="34">
        <v>2</v>
      </c>
      <c r="G178" s="34">
        <v>2</v>
      </c>
      <c r="H178" s="34">
        <v>64</v>
      </c>
    </row>
    <row r="179" spans="1:8">
      <c r="A179" s="23">
        <v>2016</v>
      </c>
      <c r="B179" s="23" t="s">
        <v>1886</v>
      </c>
      <c r="C179" s="13" t="s">
        <v>14</v>
      </c>
      <c r="D179" s="13" t="s">
        <v>1120</v>
      </c>
      <c r="E179" s="34">
        <v>14660</v>
      </c>
      <c r="F179" s="34">
        <v>3058</v>
      </c>
      <c r="G179" s="34">
        <v>362</v>
      </c>
      <c r="H179" s="34">
        <v>2620</v>
      </c>
    </row>
    <row r="180" spans="1:8">
      <c r="A180" s="23">
        <v>2016</v>
      </c>
      <c r="B180" s="23" t="s">
        <v>1886</v>
      </c>
      <c r="C180" s="13" t="s">
        <v>14</v>
      </c>
      <c r="D180" s="13" t="s">
        <v>1122</v>
      </c>
      <c r="E180" s="34">
        <v>13782</v>
      </c>
      <c r="F180" s="34">
        <v>63</v>
      </c>
      <c r="G180" s="34">
        <v>36</v>
      </c>
      <c r="H180" s="34">
        <v>269</v>
      </c>
    </row>
    <row r="181" spans="1:8">
      <c r="A181" s="23">
        <v>2016</v>
      </c>
      <c r="B181" s="23" t="s">
        <v>1886</v>
      </c>
      <c r="C181" s="13" t="s">
        <v>23</v>
      </c>
      <c r="D181" s="13" t="s">
        <v>1121</v>
      </c>
      <c r="E181" s="34">
        <v>319</v>
      </c>
      <c r="F181" s="34">
        <v>5</v>
      </c>
      <c r="G181" s="34">
        <v>0</v>
      </c>
      <c r="H181" s="34">
        <v>31</v>
      </c>
    </row>
    <row r="182" spans="1:8">
      <c r="A182" s="23">
        <v>2016</v>
      </c>
      <c r="B182" s="23" t="s">
        <v>1886</v>
      </c>
      <c r="C182" s="13" t="s">
        <v>23</v>
      </c>
      <c r="D182" s="13" t="s">
        <v>1120</v>
      </c>
      <c r="E182" s="34">
        <v>20941</v>
      </c>
      <c r="F182" s="34">
        <v>2460</v>
      </c>
      <c r="G182" s="34">
        <v>574</v>
      </c>
      <c r="H182" s="34">
        <v>2592</v>
      </c>
    </row>
    <row r="183" spans="1:8">
      <c r="A183" s="23">
        <v>2016</v>
      </c>
      <c r="B183" s="23" t="s">
        <v>1886</v>
      </c>
      <c r="C183" s="13" t="s">
        <v>23</v>
      </c>
      <c r="D183" s="13" t="s">
        <v>1122</v>
      </c>
      <c r="E183" s="34">
        <v>36317</v>
      </c>
      <c r="F183" s="34">
        <v>130</v>
      </c>
      <c r="G183" s="34">
        <v>75</v>
      </c>
      <c r="H183" s="34">
        <v>421</v>
      </c>
    </row>
    <row r="184" spans="1:8">
      <c r="A184" s="23">
        <v>2016</v>
      </c>
      <c r="B184" s="23" t="s">
        <v>1886</v>
      </c>
      <c r="C184" s="13" t="s">
        <v>41</v>
      </c>
      <c r="D184" s="13" t="s">
        <v>1121</v>
      </c>
      <c r="E184" s="34">
        <v>100</v>
      </c>
      <c r="F184" s="34">
        <v>4</v>
      </c>
      <c r="G184" s="34">
        <v>0</v>
      </c>
      <c r="H184" s="34">
        <v>17</v>
      </c>
    </row>
    <row r="185" spans="1:8">
      <c r="A185" s="23">
        <v>2016</v>
      </c>
      <c r="B185" s="23" t="s">
        <v>1886</v>
      </c>
      <c r="C185" s="13" t="s">
        <v>41</v>
      </c>
      <c r="D185" s="13" t="s">
        <v>1120</v>
      </c>
      <c r="E185" s="34">
        <v>14396</v>
      </c>
      <c r="F185" s="34">
        <v>1422</v>
      </c>
      <c r="G185" s="34">
        <v>479</v>
      </c>
      <c r="H185" s="34">
        <v>1748</v>
      </c>
    </row>
    <row r="186" spans="1:8">
      <c r="A186" s="23">
        <v>2016</v>
      </c>
      <c r="B186" s="23" t="s">
        <v>1886</v>
      </c>
      <c r="C186" s="13" t="s">
        <v>41</v>
      </c>
      <c r="D186" s="13" t="s">
        <v>1122</v>
      </c>
      <c r="E186" s="34">
        <v>8939</v>
      </c>
      <c r="F186" s="34">
        <v>37</v>
      </c>
      <c r="G186" s="34">
        <v>3</v>
      </c>
      <c r="H186" s="34">
        <v>82</v>
      </c>
    </row>
    <row r="187" spans="1:8">
      <c r="A187" s="23">
        <v>2016</v>
      </c>
      <c r="B187" s="23" t="s">
        <v>1886</v>
      </c>
      <c r="C187" s="13" t="s">
        <v>60</v>
      </c>
      <c r="D187" s="13" t="s">
        <v>1121</v>
      </c>
      <c r="E187" s="34">
        <v>207</v>
      </c>
      <c r="F187" s="34">
        <v>1</v>
      </c>
      <c r="G187" s="34">
        <v>0</v>
      </c>
      <c r="H187" s="34">
        <v>5</v>
      </c>
    </row>
    <row r="188" spans="1:8">
      <c r="A188" s="23">
        <v>2016</v>
      </c>
      <c r="B188" s="23" t="s">
        <v>1886</v>
      </c>
      <c r="C188" s="13" t="s">
        <v>60</v>
      </c>
      <c r="D188" s="13" t="s">
        <v>1120</v>
      </c>
      <c r="E188" s="34">
        <v>14609</v>
      </c>
      <c r="F188" s="34">
        <v>1792</v>
      </c>
      <c r="G188" s="34">
        <v>91</v>
      </c>
      <c r="H188" s="34">
        <v>2204</v>
      </c>
    </row>
    <row r="189" spans="1:8">
      <c r="A189" s="23">
        <v>2016</v>
      </c>
      <c r="B189" s="23" t="s">
        <v>1886</v>
      </c>
      <c r="C189" s="13" t="s">
        <v>60</v>
      </c>
      <c r="D189" s="13" t="s">
        <v>1122</v>
      </c>
      <c r="E189" s="34">
        <v>10680</v>
      </c>
      <c r="F189" s="34">
        <v>63</v>
      </c>
      <c r="G189" s="34">
        <v>1</v>
      </c>
      <c r="H189" s="34">
        <v>396</v>
      </c>
    </row>
    <row r="190" spans="1:8">
      <c r="A190" s="23">
        <v>2016</v>
      </c>
      <c r="B190" s="23" t="s">
        <v>1886</v>
      </c>
      <c r="C190" s="13" t="s">
        <v>70</v>
      </c>
      <c r="D190" s="13" t="s">
        <v>1121</v>
      </c>
      <c r="E190" s="34">
        <v>227</v>
      </c>
      <c r="F190" s="34">
        <v>7</v>
      </c>
      <c r="G190" s="34">
        <v>0</v>
      </c>
      <c r="H190" s="34">
        <v>41</v>
      </c>
    </row>
    <row r="191" spans="1:8">
      <c r="A191" s="23">
        <v>2016</v>
      </c>
      <c r="B191" s="23" t="s">
        <v>1886</v>
      </c>
      <c r="C191" s="13" t="s">
        <v>70</v>
      </c>
      <c r="D191" s="13" t="s">
        <v>1120</v>
      </c>
      <c r="E191" s="34">
        <v>31005</v>
      </c>
      <c r="F191" s="34">
        <v>3478</v>
      </c>
      <c r="G191" s="34">
        <v>6</v>
      </c>
      <c r="H191" s="34">
        <v>7353</v>
      </c>
    </row>
    <row r="192" spans="1:8">
      <c r="A192" s="23">
        <v>2016</v>
      </c>
      <c r="B192" s="23" t="s">
        <v>1886</v>
      </c>
      <c r="C192" s="13" t="s">
        <v>70</v>
      </c>
      <c r="D192" s="13" t="s">
        <v>1122</v>
      </c>
      <c r="E192" s="34">
        <v>9706</v>
      </c>
      <c r="F192" s="34">
        <v>320</v>
      </c>
      <c r="G192" s="34">
        <v>0</v>
      </c>
      <c r="H192" s="34">
        <v>463</v>
      </c>
    </row>
    <row r="193" spans="1:8">
      <c r="A193" s="23">
        <v>2016</v>
      </c>
      <c r="B193" s="23" t="s">
        <v>1886</v>
      </c>
      <c r="C193" s="13" t="s">
        <v>76</v>
      </c>
      <c r="D193" s="13" t="s">
        <v>1121</v>
      </c>
      <c r="E193" s="34">
        <v>894</v>
      </c>
      <c r="F193" s="34">
        <v>14</v>
      </c>
      <c r="G193" s="34">
        <v>2</v>
      </c>
      <c r="H193" s="34">
        <v>37</v>
      </c>
    </row>
    <row r="194" spans="1:8">
      <c r="A194" s="23">
        <v>2016</v>
      </c>
      <c r="B194" s="23" t="s">
        <v>1886</v>
      </c>
      <c r="C194" s="13" t="s">
        <v>76</v>
      </c>
      <c r="D194" s="13" t="s">
        <v>1120</v>
      </c>
      <c r="E194" s="34">
        <v>27819</v>
      </c>
      <c r="F194" s="34">
        <v>4050</v>
      </c>
      <c r="G194" s="34">
        <v>306</v>
      </c>
      <c r="H194" s="34">
        <v>6894</v>
      </c>
    </row>
    <row r="195" spans="1:8">
      <c r="A195" s="23">
        <v>2016</v>
      </c>
      <c r="B195" s="23" t="s">
        <v>1886</v>
      </c>
      <c r="C195" s="13" t="s">
        <v>76</v>
      </c>
      <c r="D195" s="13" t="s">
        <v>1122</v>
      </c>
      <c r="E195" s="34">
        <v>21086</v>
      </c>
      <c r="F195" s="34">
        <v>127</v>
      </c>
      <c r="G195" s="34">
        <v>38</v>
      </c>
      <c r="H195" s="34">
        <v>448</v>
      </c>
    </row>
    <row r="196" spans="1:8">
      <c r="A196" s="23">
        <v>2016</v>
      </c>
      <c r="B196" s="23" t="s">
        <v>1886</v>
      </c>
      <c r="C196" s="13" t="s">
        <v>83</v>
      </c>
      <c r="D196" s="13" t="s">
        <v>1121</v>
      </c>
      <c r="E196" s="34">
        <v>2</v>
      </c>
      <c r="F196" s="34">
        <v>0</v>
      </c>
      <c r="G196" s="34">
        <v>0</v>
      </c>
      <c r="H196" s="34">
        <v>0</v>
      </c>
    </row>
    <row r="197" spans="1:8">
      <c r="A197" s="23">
        <v>2016</v>
      </c>
      <c r="B197" s="23" t="s">
        <v>1886</v>
      </c>
      <c r="C197" s="13" t="s">
        <v>83</v>
      </c>
      <c r="D197" s="13" t="s">
        <v>1120</v>
      </c>
      <c r="E197" s="34">
        <v>469</v>
      </c>
      <c r="F197" s="34">
        <v>0</v>
      </c>
      <c r="G197" s="34">
        <v>0</v>
      </c>
      <c r="H197" s="34">
        <v>330</v>
      </c>
    </row>
    <row r="198" spans="1:8">
      <c r="A198" s="23">
        <v>2016</v>
      </c>
      <c r="B198" s="23" t="s">
        <v>1886</v>
      </c>
      <c r="C198" s="13" t="s">
        <v>83</v>
      </c>
      <c r="D198" s="13" t="s">
        <v>1122</v>
      </c>
      <c r="E198" s="34">
        <v>46</v>
      </c>
      <c r="F198" s="34">
        <v>2</v>
      </c>
      <c r="G198" s="34">
        <v>0</v>
      </c>
      <c r="H198" s="34">
        <v>31</v>
      </c>
    </row>
    <row r="199" spans="1:8">
      <c r="A199" s="23">
        <v>2016</v>
      </c>
      <c r="B199" s="23" t="s">
        <v>1886</v>
      </c>
      <c r="C199" s="13" t="s">
        <v>86</v>
      </c>
      <c r="D199" s="13" t="s">
        <v>1121</v>
      </c>
      <c r="E199" s="34">
        <v>164</v>
      </c>
      <c r="F199" s="34">
        <v>2</v>
      </c>
      <c r="G199" s="34">
        <v>0</v>
      </c>
      <c r="H199" s="34">
        <v>33</v>
      </c>
    </row>
    <row r="200" spans="1:8">
      <c r="A200" s="23">
        <v>2016</v>
      </c>
      <c r="B200" s="23" t="s">
        <v>1886</v>
      </c>
      <c r="C200" s="13" t="s">
        <v>86</v>
      </c>
      <c r="D200" s="13" t="s">
        <v>1120</v>
      </c>
      <c r="E200" s="34">
        <v>6171</v>
      </c>
      <c r="F200" s="34">
        <v>783</v>
      </c>
      <c r="G200" s="34">
        <v>59</v>
      </c>
      <c r="H200" s="34">
        <v>2540</v>
      </c>
    </row>
    <row r="201" spans="1:8">
      <c r="A201" s="23">
        <v>2016</v>
      </c>
      <c r="B201" s="23" t="s">
        <v>1886</v>
      </c>
      <c r="C201" s="13" t="s">
        <v>86</v>
      </c>
      <c r="D201" s="13" t="s">
        <v>1122</v>
      </c>
      <c r="E201" s="34">
        <v>2610</v>
      </c>
      <c r="F201" s="34">
        <v>67</v>
      </c>
      <c r="G201" s="34">
        <v>12</v>
      </c>
      <c r="H201" s="34">
        <v>197</v>
      </c>
    </row>
    <row r="202" spans="1:8">
      <c r="A202" s="23">
        <v>2016</v>
      </c>
      <c r="B202" s="23" t="s">
        <v>1886</v>
      </c>
      <c r="C202" s="13" t="s">
        <v>89</v>
      </c>
      <c r="D202" s="13" t="s">
        <v>1121</v>
      </c>
      <c r="E202" s="34">
        <v>45</v>
      </c>
      <c r="F202" s="34">
        <v>0</v>
      </c>
      <c r="G202" s="34">
        <v>0</v>
      </c>
      <c r="H202" s="34">
        <v>2</v>
      </c>
    </row>
    <row r="203" spans="1:8">
      <c r="A203" s="23">
        <v>2016</v>
      </c>
      <c r="B203" s="23" t="s">
        <v>1886</v>
      </c>
      <c r="C203" s="13" t="s">
        <v>89</v>
      </c>
      <c r="D203" s="13" t="s">
        <v>1120</v>
      </c>
      <c r="E203" s="34">
        <v>3487</v>
      </c>
      <c r="F203" s="34">
        <v>116</v>
      </c>
      <c r="G203" s="34">
        <v>34</v>
      </c>
      <c r="H203" s="34">
        <v>525</v>
      </c>
    </row>
    <row r="204" spans="1:8">
      <c r="A204" s="23">
        <v>2016</v>
      </c>
      <c r="B204" s="23" t="s">
        <v>1886</v>
      </c>
      <c r="C204" s="13" t="s">
        <v>89</v>
      </c>
      <c r="D204" s="13" t="s">
        <v>1122</v>
      </c>
      <c r="E204" s="34">
        <v>4693</v>
      </c>
      <c r="F204" s="34">
        <v>0</v>
      </c>
      <c r="G204" s="34">
        <v>5</v>
      </c>
      <c r="H204" s="34">
        <v>101</v>
      </c>
    </row>
    <row r="205" spans="1:8">
      <c r="A205" s="23">
        <v>2016</v>
      </c>
      <c r="B205" s="23" t="s">
        <v>1886</v>
      </c>
      <c r="C205" s="13" t="s">
        <v>94</v>
      </c>
      <c r="D205" s="13" t="s">
        <v>1121</v>
      </c>
      <c r="E205" s="34">
        <v>285</v>
      </c>
      <c r="F205" s="34">
        <v>2</v>
      </c>
      <c r="G205" s="34">
        <v>0</v>
      </c>
      <c r="H205" s="34">
        <v>49</v>
      </c>
    </row>
    <row r="206" spans="1:8">
      <c r="A206" s="23">
        <v>2016</v>
      </c>
      <c r="B206" s="23" t="s">
        <v>1886</v>
      </c>
      <c r="C206" s="13" t="s">
        <v>94</v>
      </c>
      <c r="D206" s="13" t="s">
        <v>1120</v>
      </c>
      <c r="E206" s="34">
        <v>5446</v>
      </c>
      <c r="F206" s="34">
        <v>411</v>
      </c>
      <c r="G206" s="34">
        <v>41</v>
      </c>
      <c r="H206" s="34">
        <v>1378</v>
      </c>
    </row>
    <row r="207" spans="1:8">
      <c r="A207" s="23">
        <v>2016</v>
      </c>
      <c r="B207" s="23" t="s">
        <v>1886</v>
      </c>
      <c r="C207" s="13" t="s">
        <v>94</v>
      </c>
      <c r="D207" s="13" t="s">
        <v>1122</v>
      </c>
      <c r="E207" s="34">
        <v>2263</v>
      </c>
      <c r="F207" s="34">
        <v>1</v>
      </c>
      <c r="G207" s="34">
        <v>10</v>
      </c>
      <c r="H207" s="34">
        <v>301</v>
      </c>
    </row>
    <row r="208" spans="1:8">
      <c r="A208" s="23">
        <v>2016</v>
      </c>
      <c r="B208" s="23" t="s">
        <v>1886</v>
      </c>
      <c r="C208" s="13" t="s">
        <v>100</v>
      </c>
      <c r="D208" s="13" t="s">
        <v>1121</v>
      </c>
      <c r="E208" s="34">
        <v>38</v>
      </c>
      <c r="F208" s="34">
        <v>1</v>
      </c>
      <c r="G208" s="34">
        <v>0</v>
      </c>
      <c r="H208" s="34">
        <v>0</v>
      </c>
    </row>
    <row r="209" spans="1:8">
      <c r="A209" s="23">
        <v>2016</v>
      </c>
      <c r="B209" s="23" t="s">
        <v>1886</v>
      </c>
      <c r="C209" s="13" t="s">
        <v>100</v>
      </c>
      <c r="D209" s="13" t="s">
        <v>1120</v>
      </c>
      <c r="E209" s="34">
        <v>9192</v>
      </c>
      <c r="F209" s="34">
        <v>977</v>
      </c>
      <c r="G209" s="34">
        <v>7</v>
      </c>
      <c r="H209" s="34">
        <v>2998</v>
      </c>
    </row>
    <row r="210" spans="1:8">
      <c r="A210" s="23">
        <v>2016</v>
      </c>
      <c r="B210" s="23" t="s">
        <v>1886</v>
      </c>
      <c r="C210" s="13" t="s">
        <v>100</v>
      </c>
      <c r="D210" s="13" t="s">
        <v>1122</v>
      </c>
      <c r="E210" s="34">
        <v>3098</v>
      </c>
      <c r="F210" s="34">
        <v>16</v>
      </c>
      <c r="G210" s="34">
        <v>1</v>
      </c>
      <c r="H210" s="34">
        <v>110</v>
      </c>
    </row>
    <row r="211" spans="1:8">
      <c r="A211" s="23">
        <v>2016</v>
      </c>
      <c r="B211" s="23" t="s">
        <v>1886</v>
      </c>
      <c r="C211" s="13" t="s">
        <v>104</v>
      </c>
      <c r="D211" s="13" t="s">
        <v>1121</v>
      </c>
      <c r="E211" s="34">
        <v>540</v>
      </c>
      <c r="F211" s="34">
        <v>7</v>
      </c>
      <c r="G211" s="34">
        <v>0</v>
      </c>
      <c r="H211" s="34">
        <v>41</v>
      </c>
    </row>
    <row r="212" spans="1:8">
      <c r="A212" s="23">
        <v>2016</v>
      </c>
      <c r="B212" s="23" t="s">
        <v>1886</v>
      </c>
      <c r="C212" s="13" t="s">
        <v>104</v>
      </c>
      <c r="D212" s="13" t="s">
        <v>1120</v>
      </c>
      <c r="E212" s="34">
        <v>22429</v>
      </c>
      <c r="F212" s="34">
        <v>1859</v>
      </c>
      <c r="G212" s="34">
        <v>346</v>
      </c>
      <c r="H212" s="34">
        <v>3307</v>
      </c>
    </row>
    <row r="213" spans="1:8">
      <c r="A213" s="23">
        <v>2016</v>
      </c>
      <c r="B213" s="23" t="s">
        <v>1886</v>
      </c>
      <c r="C213" s="13" t="s">
        <v>104</v>
      </c>
      <c r="D213" s="13" t="s">
        <v>1122</v>
      </c>
      <c r="E213" s="34">
        <v>39150</v>
      </c>
      <c r="F213" s="34">
        <v>30</v>
      </c>
      <c r="G213" s="34">
        <v>34</v>
      </c>
      <c r="H213" s="34">
        <v>350</v>
      </c>
    </row>
    <row r="214" spans="1:8">
      <c r="A214" s="23">
        <v>2016</v>
      </c>
      <c r="B214" s="23" t="s">
        <v>1886</v>
      </c>
      <c r="C214" s="13" t="s">
        <v>120</v>
      </c>
      <c r="D214" s="13" t="s">
        <v>1121</v>
      </c>
      <c r="E214" s="34">
        <v>75</v>
      </c>
      <c r="F214" s="34">
        <v>0</v>
      </c>
      <c r="G214" s="34">
        <v>0</v>
      </c>
      <c r="H214" s="34">
        <v>0</v>
      </c>
    </row>
    <row r="215" spans="1:8">
      <c r="A215" s="23">
        <v>2016</v>
      </c>
      <c r="B215" s="23" t="s">
        <v>1886</v>
      </c>
      <c r="C215" s="13" t="s">
        <v>120</v>
      </c>
      <c r="D215" s="13" t="s">
        <v>1120</v>
      </c>
      <c r="E215" s="34">
        <v>7567</v>
      </c>
      <c r="F215" s="34">
        <v>506</v>
      </c>
      <c r="G215" s="34">
        <v>142</v>
      </c>
      <c r="H215" s="34">
        <v>355</v>
      </c>
    </row>
    <row r="216" spans="1:8">
      <c r="A216" s="23">
        <v>2016</v>
      </c>
      <c r="B216" s="23" t="s">
        <v>1886</v>
      </c>
      <c r="C216" s="13" t="s">
        <v>120</v>
      </c>
      <c r="D216" s="13" t="s">
        <v>1122</v>
      </c>
      <c r="E216" s="34">
        <v>5204</v>
      </c>
      <c r="F216" s="34">
        <v>16</v>
      </c>
      <c r="G216" s="34">
        <v>29</v>
      </c>
      <c r="H216" s="34">
        <v>148</v>
      </c>
    </row>
    <row r="217" spans="1:8">
      <c r="A217" s="23">
        <v>2016</v>
      </c>
      <c r="B217" s="23" t="s">
        <v>1886</v>
      </c>
      <c r="C217" s="13" t="s">
        <v>156</v>
      </c>
      <c r="D217" s="13" t="s">
        <v>1121</v>
      </c>
      <c r="E217" s="34">
        <v>70</v>
      </c>
      <c r="F217" s="34">
        <v>2</v>
      </c>
      <c r="G217" s="34">
        <v>0</v>
      </c>
      <c r="H217" s="34">
        <v>5</v>
      </c>
    </row>
    <row r="218" spans="1:8">
      <c r="A218" s="23">
        <v>2016</v>
      </c>
      <c r="B218" s="23" t="s">
        <v>1886</v>
      </c>
      <c r="C218" s="13" t="s">
        <v>156</v>
      </c>
      <c r="D218" s="13" t="s">
        <v>1120</v>
      </c>
      <c r="E218" s="34">
        <v>5074</v>
      </c>
      <c r="F218" s="34">
        <v>378</v>
      </c>
      <c r="G218" s="34">
        <v>243</v>
      </c>
      <c r="H218" s="34">
        <v>492</v>
      </c>
    </row>
    <row r="219" spans="1:8">
      <c r="A219" s="23">
        <v>2016</v>
      </c>
      <c r="B219" s="23" t="s">
        <v>1886</v>
      </c>
      <c r="C219" s="13" t="s">
        <v>156</v>
      </c>
      <c r="D219" s="13" t="s">
        <v>1122</v>
      </c>
      <c r="E219" s="34">
        <v>2049</v>
      </c>
      <c r="F219" s="34">
        <v>10</v>
      </c>
      <c r="G219" s="34">
        <v>15</v>
      </c>
      <c r="H219" s="34">
        <v>33</v>
      </c>
    </row>
    <row r="220" spans="1:8">
      <c r="A220" s="23">
        <v>2016</v>
      </c>
      <c r="B220" s="23" t="s">
        <v>1886</v>
      </c>
      <c r="C220" s="13" t="s">
        <v>164</v>
      </c>
      <c r="D220" s="13" t="s">
        <v>1121</v>
      </c>
      <c r="E220" s="34">
        <v>119</v>
      </c>
      <c r="F220" s="34">
        <v>2</v>
      </c>
      <c r="G220" s="34">
        <v>0</v>
      </c>
      <c r="H220" s="34">
        <v>11</v>
      </c>
    </row>
    <row r="221" spans="1:8">
      <c r="A221" s="23">
        <v>2016</v>
      </c>
      <c r="B221" s="23" t="s">
        <v>1886</v>
      </c>
      <c r="C221" s="13" t="s">
        <v>164</v>
      </c>
      <c r="D221" s="13" t="s">
        <v>1120</v>
      </c>
      <c r="E221" s="34">
        <v>6451</v>
      </c>
      <c r="F221" s="34">
        <v>1365</v>
      </c>
      <c r="G221" s="34">
        <v>0</v>
      </c>
      <c r="H221" s="34">
        <v>2197</v>
      </c>
    </row>
    <row r="222" spans="1:8">
      <c r="A222" s="23">
        <v>2016</v>
      </c>
      <c r="B222" s="23" t="s">
        <v>1886</v>
      </c>
      <c r="C222" s="13" t="s">
        <v>164</v>
      </c>
      <c r="D222" s="13" t="s">
        <v>1122</v>
      </c>
      <c r="E222" s="34">
        <v>7744</v>
      </c>
      <c r="F222" s="34">
        <v>25</v>
      </c>
      <c r="G222" s="34">
        <v>1</v>
      </c>
      <c r="H222" s="34">
        <v>196</v>
      </c>
    </row>
    <row r="223" spans="1:8">
      <c r="A223" s="23">
        <v>2016</v>
      </c>
      <c r="B223" s="23" t="s">
        <v>1886</v>
      </c>
      <c r="C223" s="13" t="s">
        <v>167</v>
      </c>
      <c r="D223" s="13" t="s">
        <v>1121</v>
      </c>
      <c r="E223" s="34">
        <v>4</v>
      </c>
      <c r="F223" s="34">
        <v>1</v>
      </c>
      <c r="G223" s="34">
        <v>0</v>
      </c>
      <c r="H223" s="34">
        <v>2</v>
      </c>
    </row>
    <row r="224" spans="1:8">
      <c r="A224" s="23">
        <v>2016</v>
      </c>
      <c r="B224" s="23" t="s">
        <v>1886</v>
      </c>
      <c r="C224" s="13" t="s">
        <v>167</v>
      </c>
      <c r="D224" s="13" t="s">
        <v>1120</v>
      </c>
      <c r="E224" s="34">
        <v>7608</v>
      </c>
      <c r="F224" s="34">
        <v>1170</v>
      </c>
      <c r="G224" s="34">
        <v>82</v>
      </c>
      <c r="H224" s="34">
        <v>1652</v>
      </c>
    </row>
    <row r="225" spans="1:8">
      <c r="A225" s="23">
        <v>2016</v>
      </c>
      <c r="B225" s="23" t="s">
        <v>1886</v>
      </c>
      <c r="C225" s="13" t="s">
        <v>167</v>
      </c>
      <c r="D225" s="13" t="s">
        <v>1122</v>
      </c>
      <c r="E225" s="34">
        <v>936</v>
      </c>
      <c r="F225" s="34">
        <v>8</v>
      </c>
      <c r="G225" s="34">
        <v>0</v>
      </c>
      <c r="H225" s="34">
        <v>150</v>
      </c>
    </row>
    <row r="226" spans="1:8">
      <c r="A226" s="23">
        <v>2016</v>
      </c>
      <c r="B226" s="23" t="s">
        <v>1886</v>
      </c>
      <c r="C226" s="13" t="s">
        <v>1126</v>
      </c>
      <c r="D226" s="13" t="s">
        <v>1121</v>
      </c>
      <c r="E226" s="34">
        <v>11</v>
      </c>
      <c r="F226" s="34">
        <v>6</v>
      </c>
      <c r="G226" s="34">
        <v>0</v>
      </c>
      <c r="H226" s="34">
        <v>0</v>
      </c>
    </row>
    <row r="227" spans="1:8">
      <c r="A227" s="23">
        <v>2016</v>
      </c>
      <c r="B227" s="23" t="s">
        <v>1886</v>
      </c>
      <c r="C227" s="13" t="s">
        <v>1126</v>
      </c>
      <c r="D227" s="13" t="s">
        <v>1120</v>
      </c>
      <c r="E227" s="34">
        <v>815</v>
      </c>
      <c r="F227" s="34">
        <v>797</v>
      </c>
      <c r="G227" s="34">
        <v>29</v>
      </c>
      <c r="H227" s="34">
        <v>0</v>
      </c>
    </row>
    <row r="228" spans="1:8">
      <c r="A228" s="23">
        <v>2016</v>
      </c>
      <c r="B228" s="23" t="s">
        <v>1886</v>
      </c>
      <c r="C228" s="13" t="s">
        <v>1126</v>
      </c>
      <c r="D228" s="13" t="s">
        <v>1122</v>
      </c>
      <c r="E228" s="34">
        <v>35</v>
      </c>
      <c r="F228" s="34">
        <v>7</v>
      </c>
      <c r="G228" s="34">
        <v>0</v>
      </c>
      <c r="H228" s="34">
        <v>0</v>
      </c>
    </row>
    <row r="229" spans="1:8">
      <c r="A229" s="23">
        <v>2016</v>
      </c>
      <c r="B229" s="23" t="s">
        <v>1886</v>
      </c>
      <c r="C229" s="13" t="s">
        <v>1127</v>
      </c>
      <c r="D229" s="13" t="s">
        <v>1122</v>
      </c>
      <c r="E229" s="34">
        <v>4240</v>
      </c>
      <c r="F229" s="34">
        <v>0</v>
      </c>
      <c r="G229" s="34">
        <v>0</v>
      </c>
      <c r="H229" s="34">
        <v>0</v>
      </c>
    </row>
    <row r="230" spans="1:8">
      <c r="A230" s="23">
        <v>2016</v>
      </c>
      <c r="B230" s="23" t="s">
        <v>1886</v>
      </c>
      <c r="C230" s="13" t="s">
        <v>1128</v>
      </c>
      <c r="D230" s="13" t="s">
        <v>1121</v>
      </c>
      <c r="E230" s="34">
        <v>328</v>
      </c>
      <c r="F230" s="34">
        <v>0</v>
      </c>
      <c r="G230" s="34">
        <v>0</v>
      </c>
      <c r="H230" s="34">
        <v>0</v>
      </c>
    </row>
    <row r="231" spans="1:8">
      <c r="A231" s="23">
        <v>2016</v>
      </c>
      <c r="B231" s="23" t="s">
        <v>1886</v>
      </c>
      <c r="C231" s="13" t="s">
        <v>1128</v>
      </c>
      <c r="D231" s="13" t="s">
        <v>1120</v>
      </c>
      <c r="E231" s="34">
        <v>2423</v>
      </c>
      <c r="F231" s="34">
        <v>0</v>
      </c>
      <c r="G231" s="34">
        <v>0</v>
      </c>
      <c r="H231" s="34">
        <v>0</v>
      </c>
    </row>
    <row r="232" spans="1:8">
      <c r="A232" s="23">
        <v>2016</v>
      </c>
      <c r="B232" s="23" t="s">
        <v>1886</v>
      </c>
      <c r="C232" s="13" t="s">
        <v>1128</v>
      </c>
      <c r="D232" s="13" t="s">
        <v>1122</v>
      </c>
      <c r="E232" s="34">
        <v>22</v>
      </c>
      <c r="F232" s="34">
        <v>0</v>
      </c>
      <c r="G232" s="34">
        <v>0</v>
      </c>
      <c r="H232" s="34">
        <v>0</v>
      </c>
    </row>
    <row r="233" spans="1:8">
      <c r="A233" s="23">
        <v>2016</v>
      </c>
      <c r="B233" s="23" t="s">
        <v>1886</v>
      </c>
      <c r="C233" s="13" t="s">
        <v>1129</v>
      </c>
      <c r="D233" s="13" t="s">
        <v>1121</v>
      </c>
      <c r="E233" s="34">
        <v>0</v>
      </c>
      <c r="F233" s="34">
        <v>0</v>
      </c>
      <c r="G233" s="34">
        <v>24</v>
      </c>
      <c r="H233" s="34">
        <v>0</v>
      </c>
    </row>
    <row r="234" spans="1:8">
      <c r="A234" s="23">
        <v>2016</v>
      </c>
      <c r="B234" s="23" t="s">
        <v>1886</v>
      </c>
      <c r="C234" s="13" t="s">
        <v>1129</v>
      </c>
      <c r="D234" s="13" t="s">
        <v>1120</v>
      </c>
      <c r="E234" s="34">
        <v>0</v>
      </c>
      <c r="F234" s="34">
        <v>0</v>
      </c>
      <c r="G234" s="34">
        <v>8806</v>
      </c>
      <c r="H234" s="34">
        <v>0</v>
      </c>
    </row>
    <row r="235" spans="1:8">
      <c r="A235" s="23">
        <v>2016</v>
      </c>
      <c r="B235" s="23" t="s">
        <v>1886</v>
      </c>
      <c r="C235" s="13" t="s">
        <v>1129</v>
      </c>
      <c r="D235" s="13" t="s">
        <v>1122</v>
      </c>
      <c r="E235" s="34">
        <v>0</v>
      </c>
      <c r="F235" s="34">
        <v>0</v>
      </c>
      <c r="G235" s="34">
        <v>1368</v>
      </c>
      <c r="H235" s="34">
        <v>0</v>
      </c>
    </row>
    <row r="236" spans="1:8">
      <c r="A236" s="23">
        <v>2016</v>
      </c>
      <c r="B236" s="23" t="s">
        <v>1886</v>
      </c>
      <c r="C236" s="13" t="s">
        <v>1130</v>
      </c>
      <c r="D236" s="13" t="s">
        <v>1121</v>
      </c>
      <c r="E236" s="34">
        <v>235</v>
      </c>
      <c r="F236" s="34">
        <v>0</v>
      </c>
      <c r="G236" s="34">
        <v>0</v>
      </c>
      <c r="H236" s="34">
        <v>0</v>
      </c>
    </row>
    <row r="237" spans="1:8">
      <c r="A237" s="23">
        <v>2016</v>
      </c>
      <c r="B237" s="23" t="s">
        <v>1886</v>
      </c>
      <c r="C237" s="13" t="s">
        <v>1130</v>
      </c>
      <c r="D237" s="13" t="s">
        <v>1120</v>
      </c>
      <c r="E237" s="34">
        <v>1434</v>
      </c>
      <c r="F237" s="34">
        <v>0</v>
      </c>
      <c r="G237" s="34">
        <v>0</v>
      </c>
      <c r="H237" s="34">
        <v>0</v>
      </c>
    </row>
    <row r="238" spans="1:8">
      <c r="A238" s="23">
        <v>2016</v>
      </c>
      <c r="B238" s="23" t="s">
        <v>1886</v>
      </c>
      <c r="C238" s="13" t="s">
        <v>1130</v>
      </c>
      <c r="D238" s="13" t="s">
        <v>1122</v>
      </c>
      <c r="E238" s="34">
        <v>104</v>
      </c>
      <c r="F238" s="34">
        <v>0</v>
      </c>
      <c r="G238" s="34">
        <v>0</v>
      </c>
      <c r="H238" s="34">
        <v>0</v>
      </c>
    </row>
    <row r="239" spans="1:8">
      <c r="A239" s="23">
        <v>2016</v>
      </c>
      <c r="B239" s="23" t="s">
        <v>514</v>
      </c>
      <c r="C239" s="13" t="s">
        <v>184</v>
      </c>
      <c r="D239" s="13" t="s">
        <v>1120</v>
      </c>
      <c r="E239" s="34">
        <v>1591</v>
      </c>
      <c r="F239" s="34">
        <v>70</v>
      </c>
      <c r="G239" s="34">
        <v>0</v>
      </c>
      <c r="H239" s="34">
        <v>3</v>
      </c>
    </row>
    <row r="240" spans="1:8">
      <c r="A240" s="23">
        <v>2016</v>
      </c>
      <c r="B240" s="23" t="s">
        <v>514</v>
      </c>
      <c r="C240" s="13" t="s">
        <v>184</v>
      </c>
      <c r="D240" s="13" t="s">
        <v>1122</v>
      </c>
      <c r="E240" s="34">
        <v>781</v>
      </c>
      <c r="F240" s="34">
        <v>8</v>
      </c>
      <c r="G240" s="34">
        <v>0</v>
      </c>
      <c r="H240" s="34">
        <v>0</v>
      </c>
    </row>
    <row r="241" spans="1:8">
      <c r="A241" s="23">
        <v>2016</v>
      </c>
      <c r="B241" s="23" t="s">
        <v>514</v>
      </c>
      <c r="C241" s="13" t="s">
        <v>23</v>
      </c>
      <c r="D241" s="13" t="s">
        <v>1120</v>
      </c>
      <c r="E241" s="34">
        <v>4071</v>
      </c>
      <c r="F241" s="34">
        <v>382</v>
      </c>
      <c r="G241" s="34">
        <v>0</v>
      </c>
      <c r="H241" s="34">
        <v>96</v>
      </c>
    </row>
    <row r="242" spans="1:8">
      <c r="A242" s="23">
        <v>2016</v>
      </c>
      <c r="B242" s="23" t="s">
        <v>514</v>
      </c>
      <c r="C242" s="13" t="s">
        <v>23</v>
      </c>
      <c r="D242" s="13" t="s">
        <v>1122</v>
      </c>
      <c r="E242" s="34">
        <v>2653</v>
      </c>
      <c r="F242" s="34">
        <v>69</v>
      </c>
      <c r="G242" s="34">
        <v>0</v>
      </c>
      <c r="H242" s="34">
        <v>0</v>
      </c>
    </row>
    <row r="243" spans="1:8">
      <c r="A243" s="23">
        <v>2016</v>
      </c>
      <c r="B243" s="23" t="s">
        <v>514</v>
      </c>
      <c r="C243" s="13" t="s">
        <v>185</v>
      </c>
      <c r="D243" s="13" t="s">
        <v>1120</v>
      </c>
      <c r="E243" s="34">
        <v>4582</v>
      </c>
      <c r="F243" s="34">
        <v>798</v>
      </c>
      <c r="G243" s="34">
        <v>0</v>
      </c>
      <c r="H243" s="34">
        <v>321</v>
      </c>
    </row>
    <row r="244" spans="1:8">
      <c r="A244" s="23">
        <v>2016</v>
      </c>
      <c r="B244" s="23" t="s">
        <v>514</v>
      </c>
      <c r="C244" s="13" t="s">
        <v>185</v>
      </c>
      <c r="D244" s="13" t="s">
        <v>1122</v>
      </c>
      <c r="E244" s="34">
        <v>2636</v>
      </c>
      <c r="F244" s="34">
        <v>61</v>
      </c>
      <c r="G244" s="34">
        <v>0</v>
      </c>
      <c r="H244" s="34">
        <v>0</v>
      </c>
    </row>
    <row r="245" spans="1:8">
      <c r="A245" s="23">
        <v>2016</v>
      </c>
      <c r="B245" s="23" t="s">
        <v>514</v>
      </c>
      <c r="C245" s="13" t="s">
        <v>3925</v>
      </c>
      <c r="D245" s="13" t="s">
        <v>1120</v>
      </c>
      <c r="E245" s="34">
        <v>5472</v>
      </c>
      <c r="F245" s="34">
        <v>311</v>
      </c>
      <c r="G245" s="34">
        <v>0</v>
      </c>
      <c r="H245" s="34">
        <v>106</v>
      </c>
    </row>
    <row r="246" spans="1:8">
      <c r="A246" s="23">
        <v>2016</v>
      </c>
      <c r="B246" s="23" t="s">
        <v>514</v>
      </c>
      <c r="C246" s="13" t="s">
        <v>3925</v>
      </c>
      <c r="D246" s="13" t="s">
        <v>1122</v>
      </c>
      <c r="E246" s="34">
        <v>2660</v>
      </c>
      <c r="F246" s="34">
        <v>72</v>
      </c>
      <c r="G246" s="34">
        <v>0</v>
      </c>
      <c r="H246" s="34">
        <v>0</v>
      </c>
    </row>
    <row r="247" spans="1:8">
      <c r="A247" s="23">
        <v>2016</v>
      </c>
      <c r="B247" s="23" t="s">
        <v>514</v>
      </c>
      <c r="C247" s="13" t="s">
        <v>1131</v>
      </c>
      <c r="D247" s="13" t="s">
        <v>1120</v>
      </c>
      <c r="E247" s="34">
        <v>205</v>
      </c>
      <c r="F247" s="34">
        <v>0</v>
      </c>
      <c r="G247" s="34">
        <v>0</v>
      </c>
      <c r="H247" s="34">
        <v>0</v>
      </c>
    </row>
    <row r="248" spans="1:8">
      <c r="A248" s="23">
        <v>2016</v>
      </c>
      <c r="B248" s="23" t="s">
        <v>514</v>
      </c>
      <c r="C248" s="13" t="s">
        <v>1131</v>
      </c>
      <c r="D248" s="13" t="s">
        <v>1122</v>
      </c>
      <c r="E248" s="34">
        <v>0</v>
      </c>
      <c r="F248" s="34">
        <v>0</v>
      </c>
      <c r="G248" s="34">
        <v>0</v>
      </c>
      <c r="H248" s="34">
        <v>360</v>
      </c>
    </row>
    <row r="249" spans="1:8">
      <c r="A249" s="23">
        <v>2016</v>
      </c>
      <c r="B249" s="23" t="s">
        <v>514</v>
      </c>
      <c r="C249" s="13" t="s">
        <v>1129</v>
      </c>
      <c r="D249" s="13" t="s">
        <v>1120</v>
      </c>
      <c r="E249" s="34">
        <v>0</v>
      </c>
      <c r="F249" s="34">
        <v>0</v>
      </c>
      <c r="G249" s="34">
        <v>308</v>
      </c>
      <c r="H249" s="34">
        <v>0</v>
      </c>
    </row>
    <row r="250" spans="1:8">
      <c r="A250" s="23">
        <v>2016</v>
      </c>
      <c r="B250" s="23" t="s">
        <v>514</v>
      </c>
      <c r="C250" s="13" t="s">
        <v>1129</v>
      </c>
      <c r="D250" s="13" t="s">
        <v>1122</v>
      </c>
      <c r="E250" s="34">
        <v>0</v>
      </c>
      <c r="F250" s="34">
        <v>0</v>
      </c>
      <c r="G250" s="34">
        <v>6</v>
      </c>
      <c r="H250" s="34">
        <v>0</v>
      </c>
    </row>
    <row r="251" spans="1:8">
      <c r="A251" s="23">
        <v>2017</v>
      </c>
      <c r="B251" s="23" t="s">
        <v>1886</v>
      </c>
      <c r="C251" s="13" t="s">
        <v>1125</v>
      </c>
      <c r="D251" s="13" t="s">
        <v>2028</v>
      </c>
      <c r="E251" s="34">
        <v>49</v>
      </c>
      <c r="F251" s="34">
        <v>0</v>
      </c>
      <c r="G251" s="34">
        <v>0</v>
      </c>
      <c r="H251" s="34">
        <v>8</v>
      </c>
    </row>
    <row r="252" spans="1:8">
      <c r="A252" s="23">
        <v>2017</v>
      </c>
      <c r="B252" s="23" t="s">
        <v>1886</v>
      </c>
      <c r="C252" s="13" t="s">
        <v>1125</v>
      </c>
      <c r="D252" s="13" t="s">
        <v>2029</v>
      </c>
      <c r="E252" s="34">
        <v>3037</v>
      </c>
      <c r="F252" s="34">
        <v>0</v>
      </c>
      <c r="G252" s="34">
        <v>0</v>
      </c>
      <c r="H252" s="34">
        <v>0</v>
      </c>
    </row>
    <row r="253" spans="1:8">
      <c r="A253" s="23">
        <v>2017</v>
      </c>
      <c r="B253" s="23" t="s">
        <v>1886</v>
      </c>
      <c r="C253" s="13" t="s">
        <v>1125</v>
      </c>
      <c r="D253" s="13" t="s">
        <v>3750</v>
      </c>
      <c r="E253" s="34">
        <v>3370</v>
      </c>
      <c r="F253" s="34">
        <v>0</v>
      </c>
      <c r="G253" s="34">
        <v>0</v>
      </c>
      <c r="H253" s="34">
        <v>0</v>
      </c>
    </row>
    <row r="254" spans="1:8">
      <c r="A254" s="23">
        <v>2017</v>
      </c>
      <c r="B254" s="23" t="s">
        <v>1886</v>
      </c>
      <c r="C254" s="13" t="s">
        <v>5</v>
      </c>
      <c r="D254" s="13" t="s">
        <v>2028</v>
      </c>
      <c r="E254" s="34">
        <v>333</v>
      </c>
      <c r="F254" s="34">
        <v>13</v>
      </c>
      <c r="G254" s="34">
        <v>1</v>
      </c>
      <c r="H254" s="34">
        <v>22</v>
      </c>
    </row>
    <row r="255" spans="1:8">
      <c r="A255" s="23">
        <v>2017</v>
      </c>
      <c r="B255" s="23" t="s">
        <v>1886</v>
      </c>
      <c r="C255" s="13" t="s">
        <v>5</v>
      </c>
      <c r="D255" s="13" t="s">
        <v>2029</v>
      </c>
      <c r="E255" s="34">
        <v>9663</v>
      </c>
      <c r="F255" s="34">
        <v>2617</v>
      </c>
      <c r="G255" s="34">
        <v>296</v>
      </c>
      <c r="H255" s="34">
        <v>1835</v>
      </c>
    </row>
    <row r="256" spans="1:8">
      <c r="A256" s="23">
        <v>2017</v>
      </c>
      <c r="B256" s="23" t="s">
        <v>1886</v>
      </c>
      <c r="C256" s="13" t="s">
        <v>5</v>
      </c>
      <c r="D256" s="13" t="s">
        <v>3750</v>
      </c>
      <c r="E256" s="34">
        <v>20772</v>
      </c>
      <c r="F256" s="34">
        <v>2007</v>
      </c>
      <c r="G256" s="34">
        <v>54</v>
      </c>
      <c r="H256" s="34">
        <v>231</v>
      </c>
    </row>
    <row r="257" spans="1:8">
      <c r="A257" s="23">
        <v>2017</v>
      </c>
      <c r="B257" s="23" t="s">
        <v>1886</v>
      </c>
      <c r="C257" s="13" t="s">
        <v>10</v>
      </c>
      <c r="D257" s="13" t="s">
        <v>2028</v>
      </c>
      <c r="E257" s="34">
        <v>84</v>
      </c>
      <c r="F257" s="34">
        <v>2</v>
      </c>
      <c r="G257" s="34">
        <v>0</v>
      </c>
      <c r="H257" s="34">
        <v>3</v>
      </c>
    </row>
    <row r="258" spans="1:8">
      <c r="A258" s="23">
        <v>2017</v>
      </c>
      <c r="B258" s="23" t="s">
        <v>1886</v>
      </c>
      <c r="C258" s="13" t="s">
        <v>10</v>
      </c>
      <c r="D258" s="13" t="s">
        <v>2029</v>
      </c>
      <c r="E258" s="34">
        <v>14601</v>
      </c>
      <c r="F258" s="34">
        <v>3075</v>
      </c>
      <c r="G258" s="34">
        <v>46</v>
      </c>
      <c r="H258" s="34">
        <v>2362</v>
      </c>
    </row>
    <row r="259" spans="1:8">
      <c r="A259" s="23">
        <v>2017</v>
      </c>
      <c r="B259" s="23" t="s">
        <v>1886</v>
      </c>
      <c r="C259" s="13" t="s">
        <v>10</v>
      </c>
      <c r="D259" s="13" t="s">
        <v>3750</v>
      </c>
      <c r="E259" s="34">
        <v>10134</v>
      </c>
      <c r="F259" s="34">
        <v>115</v>
      </c>
      <c r="G259" s="34">
        <v>0</v>
      </c>
      <c r="H259" s="34">
        <v>333</v>
      </c>
    </row>
    <row r="260" spans="1:8">
      <c r="A260" s="23">
        <v>2017</v>
      </c>
      <c r="B260" s="23" t="s">
        <v>1886</v>
      </c>
      <c r="C260" s="13" t="s">
        <v>14</v>
      </c>
      <c r="D260" s="13" t="s">
        <v>2028</v>
      </c>
      <c r="E260" s="34">
        <v>103</v>
      </c>
      <c r="F260" s="34">
        <v>2</v>
      </c>
      <c r="G260" s="34">
        <v>0</v>
      </c>
      <c r="H260" s="34">
        <v>43</v>
      </c>
    </row>
    <row r="261" spans="1:8">
      <c r="A261" s="23">
        <v>2017</v>
      </c>
      <c r="B261" s="23" t="s">
        <v>1886</v>
      </c>
      <c r="C261" s="13" t="s">
        <v>14</v>
      </c>
      <c r="D261" s="13" t="s">
        <v>2029</v>
      </c>
      <c r="E261" s="34">
        <v>14604</v>
      </c>
      <c r="F261" s="34">
        <v>1641</v>
      </c>
      <c r="G261" s="34">
        <v>84</v>
      </c>
      <c r="H261" s="34">
        <v>2226</v>
      </c>
    </row>
    <row r="262" spans="1:8">
      <c r="A262" s="23">
        <v>2017</v>
      </c>
      <c r="B262" s="23" t="s">
        <v>1886</v>
      </c>
      <c r="C262" s="13" t="s">
        <v>14</v>
      </c>
      <c r="D262" s="13" t="s">
        <v>3750</v>
      </c>
      <c r="E262" s="34">
        <v>25721</v>
      </c>
      <c r="F262" s="34">
        <v>172</v>
      </c>
      <c r="G262" s="34">
        <v>2</v>
      </c>
      <c r="H262" s="34">
        <v>639</v>
      </c>
    </row>
    <row r="263" spans="1:8">
      <c r="A263" s="23">
        <v>2017</v>
      </c>
      <c r="B263" s="23" t="s">
        <v>1886</v>
      </c>
      <c r="C263" s="13" t="s">
        <v>23</v>
      </c>
      <c r="D263" s="13" t="s">
        <v>2028</v>
      </c>
      <c r="E263" s="34">
        <v>179</v>
      </c>
      <c r="F263" s="34">
        <v>10</v>
      </c>
      <c r="G263" s="34">
        <v>0</v>
      </c>
      <c r="H263" s="34">
        <v>5</v>
      </c>
    </row>
    <row r="264" spans="1:8">
      <c r="A264" s="23">
        <v>2017</v>
      </c>
      <c r="B264" s="23" t="s">
        <v>1886</v>
      </c>
      <c r="C264" s="13" t="s">
        <v>23</v>
      </c>
      <c r="D264" s="13" t="s">
        <v>2029</v>
      </c>
      <c r="E264" s="34">
        <v>18200</v>
      </c>
      <c r="F264" s="34">
        <v>1919</v>
      </c>
      <c r="G264" s="34">
        <v>192</v>
      </c>
      <c r="H264" s="34">
        <v>2259</v>
      </c>
    </row>
    <row r="265" spans="1:8">
      <c r="A265" s="23">
        <v>2017</v>
      </c>
      <c r="B265" s="23" t="s">
        <v>1886</v>
      </c>
      <c r="C265" s="13" t="s">
        <v>23</v>
      </c>
      <c r="D265" s="13" t="s">
        <v>3750</v>
      </c>
      <c r="E265" s="34">
        <v>63423</v>
      </c>
      <c r="F265" s="34">
        <v>461</v>
      </c>
      <c r="G265" s="34">
        <v>20</v>
      </c>
      <c r="H265" s="34">
        <v>2021</v>
      </c>
    </row>
    <row r="266" spans="1:8">
      <c r="A266" s="23">
        <v>2017</v>
      </c>
      <c r="B266" s="23" t="s">
        <v>1886</v>
      </c>
      <c r="C266" s="13" t="s">
        <v>41</v>
      </c>
      <c r="D266" s="13" t="s">
        <v>2028</v>
      </c>
      <c r="E266" s="34">
        <v>71</v>
      </c>
      <c r="F266" s="34">
        <v>1</v>
      </c>
      <c r="G266" s="34">
        <v>0</v>
      </c>
      <c r="H266" s="34">
        <v>11</v>
      </c>
    </row>
    <row r="267" spans="1:8">
      <c r="A267" s="23">
        <v>2017</v>
      </c>
      <c r="B267" s="23" t="s">
        <v>1886</v>
      </c>
      <c r="C267" s="13" t="s">
        <v>41</v>
      </c>
      <c r="D267" s="13" t="s">
        <v>2029</v>
      </c>
      <c r="E267" s="34">
        <v>13610</v>
      </c>
      <c r="F267" s="34">
        <v>1145</v>
      </c>
      <c r="G267" s="34">
        <v>194</v>
      </c>
      <c r="H267" s="34">
        <v>2216</v>
      </c>
    </row>
    <row r="268" spans="1:8">
      <c r="A268" s="23">
        <v>2017</v>
      </c>
      <c r="B268" s="23" t="s">
        <v>1886</v>
      </c>
      <c r="C268" s="13" t="s">
        <v>41</v>
      </c>
      <c r="D268" s="13" t="s">
        <v>3750</v>
      </c>
      <c r="E268" s="34">
        <v>16436</v>
      </c>
      <c r="F268" s="34">
        <v>109</v>
      </c>
      <c r="G268" s="34">
        <v>17</v>
      </c>
      <c r="H268" s="34">
        <v>326</v>
      </c>
    </row>
    <row r="269" spans="1:8">
      <c r="A269" s="23">
        <v>2017</v>
      </c>
      <c r="B269" s="23" t="s">
        <v>1886</v>
      </c>
      <c r="C269" s="13" t="s">
        <v>60</v>
      </c>
      <c r="D269" s="13" t="s">
        <v>2028</v>
      </c>
      <c r="E269" s="34">
        <v>103</v>
      </c>
      <c r="F269" s="34">
        <v>0</v>
      </c>
      <c r="G269" s="34">
        <v>0</v>
      </c>
      <c r="H269" s="34">
        <v>16</v>
      </c>
    </row>
    <row r="270" spans="1:8">
      <c r="A270" s="23">
        <v>2017</v>
      </c>
      <c r="B270" s="23" t="s">
        <v>1886</v>
      </c>
      <c r="C270" s="13" t="s">
        <v>60</v>
      </c>
      <c r="D270" s="13" t="s">
        <v>2029</v>
      </c>
      <c r="E270" s="34">
        <v>12339</v>
      </c>
      <c r="F270" s="34">
        <v>1209</v>
      </c>
      <c r="G270" s="34">
        <v>33</v>
      </c>
      <c r="H270" s="34">
        <v>2694</v>
      </c>
    </row>
    <row r="271" spans="1:8">
      <c r="A271" s="23">
        <v>2017</v>
      </c>
      <c r="B271" s="23" t="s">
        <v>1886</v>
      </c>
      <c r="C271" s="13" t="s">
        <v>60</v>
      </c>
      <c r="D271" s="13" t="s">
        <v>3750</v>
      </c>
      <c r="E271" s="34">
        <v>19355</v>
      </c>
      <c r="F271" s="34">
        <v>100</v>
      </c>
      <c r="G271" s="34">
        <v>2</v>
      </c>
      <c r="H271" s="34">
        <v>816</v>
      </c>
    </row>
    <row r="272" spans="1:8">
      <c r="A272" s="23">
        <v>2017</v>
      </c>
      <c r="B272" s="23" t="s">
        <v>1886</v>
      </c>
      <c r="C272" s="13" t="s">
        <v>70</v>
      </c>
      <c r="D272" s="13" t="s">
        <v>2028</v>
      </c>
      <c r="E272" s="34">
        <v>186</v>
      </c>
      <c r="F272" s="34">
        <v>2</v>
      </c>
      <c r="G272" s="34">
        <v>0</v>
      </c>
      <c r="H272" s="34">
        <v>60</v>
      </c>
    </row>
    <row r="273" spans="1:8">
      <c r="A273" s="23">
        <v>2017</v>
      </c>
      <c r="B273" s="23" t="s">
        <v>1886</v>
      </c>
      <c r="C273" s="13" t="s">
        <v>70</v>
      </c>
      <c r="D273" s="13" t="s">
        <v>2029</v>
      </c>
      <c r="E273" s="34">
        <v>26963</v>
      </c>
      <c r="F273" s="34">
        <v>2193</v>
      </c>
      <c r="G273" s="34">
        <v>73</v>
      </c>
      <c r="H273" s="34">
        <v>7860</v>
      </c>
    </row>
    <row r="274" spans="1:8">
      <c r="A274" s="23">
        <v>2017</v>
      </c>
      <c r="B274" s="23" t="s">
        <v>1886</v>
      </c>
      <c r="C274" s="13" t="s">
        <v>70</v>
      </c>
      <c r="D274" s="13" t="s">
        <v>3750</v>
      </c>
      <c r="E274" s="34">
        <v>19475</v>
      </c>
      <c r="F274" s="34">
        <v>220</v>
      </c>
      <c r="G274" s="34">
        <v>0</v>
      </c>
      <c r="H274" s="34">
        <v>1583</v>
      </c>
    </row>
    <row r="275" spans="1:8">
      <c r="A275" s="23">
        <v>2017</v>
      </c>
      <c r="B275" s="23" t="s">
        <v>1886</v>
      </c>
      <c r="C275" s="13" t="s">
        <v>76</v>
      </c>
      <c r="D275" s="13" t="s">
        <v>2028</v>
      </c>
      <c r="E275" s="34">
        <v>537</v>
      </c>
      <c r="F275" s="34">
        <v>6</v>
      </c>
      <c r="G275" s="34">
        <v>0</v>
      </c>
      <c r="H275" s="34">
        <v>16</v>
      </c>
    </row>
    <row r="276" spans="1:8">
      <c r="A276" s="23">
        <v>2017</v>
      </c>
      <c r="B276" s="23" t="s">
        <v>1886</v>
      </c>
      <c r="C276" s="13" t="s">
        <v>76</v>
      </c>
      <c r="D276" s="13" t="s">
        <v>2029</v>
      </c>
      <c r="E276" s="34">
        <v>28768</v>
      </c>
      <c r="F276" s="34">
        <v>2803</v>
      </c>
      <c r="G276" s="34">
        <v>148</v>
      </c>
      <c r="H276" s="34">
        <v>4080</v>
      </c>
    </row>
    <row r="277" spans="1:8">
      <c r="A277" s="23">
        <v>2017</v>
      </c>
      <c r="B277" s="23" t="s">
        <v>1886</v>
      </c>
      <c r="C277" s="13" t="s">
        <v>76</v>
      </c>
      <c r="D277" s="13" t="s">
        <v>3750</v>
      </c>
      <c r="E277" s="34">
        <v>36221</v>
      </c>
      <c r="F277" s="34">
        <v>378</v>
      </c>
      <c r="G277" s="34">
        <v>0</v>
      </c>
      <c r="H277" s="34">
        <v>807</v>
      </c>
    </row>
    <row r="278" spans="1:8">
      <c r="A278" s="23">
        <v>2017</v>
      </c>
      <c r="B278" s="23" t="s">
        <v>1886</v>
      </c>
      <c r="C278" s="13" t="s">
        <v>83</v>
      </c>
      <c r="D278" s="13" t="s">
        <v>2028</v>
      </c>
      <c r="E278" s="34">
        <v>11</v>
      </c>
      <c r="F278" s="34">
        <v>0</v>
      </c>
      <c r="G278" s="34">
        <v>0</v>
      </c>
      <c r="H278" s="34">
        <v>0</v>
      </c>
    </row>
    <row r="279" spans="1:8">
      <c r="A279" s="23">
        <v>2017</v>
      </c>
      <c r="B279" s="23" t="s">
        <v>1886</v>
      </c>
      <c r="C279" s="13" t="s">
        <v>83</v>
      </c>
      <c r="D279" s="13" t="s">
        <v>2029</v>
      </c>
      <c r="E279" s="34">
        <v>166</v>
      </c>
      <c r="F279" s="34">
        <v>0</v>
      </c>
      <c r="G279" s="34">
        <v>0</v>
      </c>
      <c r="H279" s="34">
        <v>245</v>
      </c>
    </row>
    <row r="280" spans="1:8">
      <c r="A280" s="23">
        <v>2017</v>
      </c>
      <c r="B280" s="23" t="s">
        <v>1886</v>
      </c>
      <c r="C280" s="13" t="s">
        <v>83</v>
      </c>
      <c r="D280" s="13" t="s">
        <v>3750</v>
      </c>
      <c r="E280" s="34">
        <v>77</v>
      </c>
      <c r="F280" s="34">
        <v>0</v>
      </c>
      <c r="G280" s="34">
        <v>0</v>
      </c>
      <c r="H280" s="34">
        <v>0</v>
      </c>
    </row>
    <row r="281" spans="1:8">
      <c r="A281" s="23">
        <v>2017</v>
      </c>
      <c r="B281" s="23" t="s">
        <v>1886</v>
      </c>
      <c r="C281" s="13" t="s">
        <v>86</v>
      </c>
      <c r="D281" s="13" t="s">
        <v>2028</v>
      </c>
      <c r="E281" s="34">
        <v>99</v>
      </c>
      <c r="F281" s="34">
        <v>10</v>
      </c>
      <c r="G281" s="34">
        <v>0</v>
      </c>
      <c r="H281" s="34">
        <v>13</v>
      </c>
    </row>
    <row r="282" spans="1:8">
      <c r="A282" s="23">
        <v>2017</v>
      </c>
      <c r="B282" s="23" t="s">
        <v>1886</v>
      </c>
      <c r="C282" s="13" t="s">
        <v>86</v>
      </c>
      <c r="D282" s="13" t="s">
        <v>2029</v>
      </c>
      <c r="E282" s="34">
        <v>6875</v>
      </c>
      <c r="F282" s="34">
        <v>817</v>
      </c>
      <c r="G282" s="34">
        <v>1</v>
      </c>
      <c r="H282" s="34">
        <v>2402</v>
      </c>
    </row>
    <row r="283" spans="1:8">
      <c r="A283" s="23">
        <v>2017</v>
      </c>
      <c r="B283" s="23" t="s">
        <v>1886</v>
      </c>
      <c r="C283" s="13" t="s">
        <v>86</v>
      </c>
      <c r="D283" s="13" t="s">
        <v>3750</v>
      </c>
      <c r="E283" s="34">
        <v>5187</v>
      </c>
      <c r="F283" s="34">
        <v>126</v>
      </c>
      <c r="G283" s="34">
        <v>2</v>
      </c>
      <c r="H283" s="34">
        <v>552</v>
      </c>
    </row>
    <row r="284" spans="1:8">
      <c r="A284" s="23">
        <v>2017</v>
      </c>
      <c r="B284" s="23" t="s">
        <v>1886</v>
      </c>
      <c r="C284" s="13" t="s">
        <v>89</v>
      </c>
      <c r="D284" s="13" t="s">
        <v>2028</v>
      </c>
      <c r="E284" s="34">
        <v>17</v>
      </c>
      <c r="F284" s="34">
        <v>2</v>
      </c>
      <c r="G284" s="34">
        <v>0</v>
      </c>
      <c r="H284" s="34">
        <v>6</v>
      </c>
    </row>
    <row r="285" spans="1:8">
      <c r="A285" s="23">
        <v>2017</v>
      </c>
      <c r="B285" s="23" t="s">
        <v>1886</v>
      </c>
      <c r="C285" s="13" t="s">
        <v>89</v>
      </c>
      <c r="D285" s="13" t="s">
        <v>2029</v>
      </c>
      <c r="E285" s="34">
        <v>3532</v>
      </c>
      <c r="F285" s="34">
        <v>180</v>
      </c>
      <c r="G285" s="34">
        <v>46</v>
      </c>
      <c r="H285" s="34">
        <v>521</v>
      </c>
    </row>
    <row r="286" spans="1:8">
      <c r="A286" s="23">
        <v>2017</v>
      </c>
      <c r="B286" s="23" t="s">
        <v>1886</v>
      </c>
      <c r="C286" s="13" t="s">
        <v>89</v>
      </c>
      <c r="D286" s="13" t="s">
        <v>3750</v>
      </c>
      <c r="E286" s="34">
        <v>8872</v>
      </c>
      <c r="F286" s="34">
        <v>7</v>
      </c>
      <c r="G286" s="34">
        <v>4</v>
      </c>
      <c r="H286" s="34">
        <v>177</v>
      </c>
    </row>
    <row r="287" spans="1:8">
      <c r="A287" s="23">
        <v>2017</v>
      </c>
      <c r="B287" s="23" t="s">
        <v>1886</v>
      </c>
      <c r="C287" s="13" t="s">
        <v>94</v>
      </c>
      <c r="D287" s="13" t="s">
        <v>2028</v>
      </c>
      <c r="E287" s="34">
        <v>304</v>
      </c>
      <c r="F287" s="34">
        <v>20</v>
      </c>
      <c r="G287" s="34">
        <v>0</v>
      </c>
      <c r="H287" s="34">
        <v>19</v>
      </c>
    </row>
    <row r="288" spans="1:8">
      <c r="A288" s="23">
        <v>2017</v>
      </c>
      <c r="B288" s="23" t="s">
        <v>1886</v>
      </c>
      <c r="C288" s="13" t="s">
        <v>94</v>
      </c>
      <c r="D288" s="13" t="s">
        <v>2029</v>
      </c>
      <c r="E288" s="34">
        <v>5113</v>
      </c>
      <c r="F288" s="34">
        <v>419</v>
      </c>
      <c r="G288" s="34">
        <v>5</v>
      </c>
      <c r="H288" s="34">
        <v>961</v>
      </c>
    </row>
    <row r="289" spans="1:8">
      <c r="A289" s="23">
        <v>2017</v>
      </c>
      <c r="B289" s="23" t="s">
        <v>1886</v>
      </c>
      <c r="C289" s="13" t="s">
        <v>94</v>
      </c>
      <c r="D289" s="13" t="s">
        <v>3750</v>
      </c>
      <c r="E289" s="34">
        <v>4887</v>
      </c>
      <c r="F289" s="34">
        <v>81</v>
      </c>
      <c r="G289" s="34">
        <v>4</v>
      </c>
      <c r="H289" s="34">
        <v>409</v>
      </c>
    </row>
    <row r="290" spans="1:8">
      <c r="A290" s="23">
        <v>2017</v>
      </c>
      <c r="B290" s="23" t="s">
        <v>1886</v>
      </c>
      <c r="C290" s="13" t="s">
        <v>100</v>
      </c>
      <c r="D290" s="13" t="s">
        <v>2028</v>
      </c>
      <c r="E290" s="34">
        <v>31</v>
      </c>
      <c r="F290" s="34">
        <v>0</v>
      </c>
      <c r="G290" s="34">
        <v>0</v>
      </c>
      <c r="H290" s="34">
        <v>25</v>
      </c>
    </row>
    <row r="291" spans="1:8">
      <c r="A291" s="23">
        <v>2017</v>
      </c>
      <c r="B291" s="23" t="s">
        <v>1886</v>
      </c>
      <c r="C291" s="13" t="s">
        <v>100</v>
      </c>
      <c r="D291" s="13" t="s">
        <v>2029</v>
      </c>
      <c r="E291" s="34">
        <v>6142</v>
      </c>
      <c r="F291" s="34">
        <v>631</v>
      </c>
      <c r="G291" s="34">
        <v>43</v>
      </c>
      <c r="H291" s="34">
        <v>2446</v>
      </c>
    </row>
    <row r="292" spans="1:8">
      <c r="A292" s="23">
        <v>2017</v>
      </c>
      <c r="B292" s="23" t="s">
        <v>1886</v>
      </c>
      <c r="C292" s="13" t="s">
        <v>100</v>
      </c>
      <c r="D292" s="13" t="s">
        <v>3750</v>
      </c>
      <c r="E292" s="34">
        <v>5687</v>
      </c>
      <c r="F292" s="34">
        <v>33</v>
      </c>
      <c r="G292" s="34">
        <v>0</v>
      </c>
      <c r="H292" s="34">
        <v>513</v>
      </c>
    </row>
    <row r="293" spans="1:8">
      <c r="A293" s="23">
        <v>2017</v>
      </c>
      <c r="B293" s="23" t="s">
        <v>1886</v>
      </c>
      <c r="C293" s="13" t="s">
        <v>104</v>
      </c>
      <c r="D293" s="13" t="s">
        <v>2028</v>
      </c>
      <c r="E293" s="34">
        <v>181</v>
      </c>
      <c r="F293" s="34">
        <v>1</v>
      </c>
      <c r="G293" s="34">
        <v>0</v>
      </c>
      <c r="H293" s="34">
        <v>10</v>
      </c>
    </row>
    <row r="294" spans="1:8">
      <c r="A294" s="23">
        <v>2017</v>
      </c>
      <c r="B294" s="23" t="s">
        <v>1886</v>
      </c>
      <c r="C294" s="13" t="s">
        <v>104</v>
      </c>
      <c r="D294" s="13" t="s">
        <v>2029</v>
      </c>
      <c r="E294" s="34">
        <v>21124</v>
      </c>
      <c r="F294" s="34">
        <v>2075</v>
      </c>
      <c r="G294" s="34">
        <v>68</v>
      </c>
      <c r="H294" s="34">
        <v>2528</v>
      </c>
    </row>
    <row r="295" spans="1:8">
      <c r="A295" s="23">
        <v>2017</v>
      </c>
      <c r="B295" s="23" t="s">
        <v>1886</v>
      </c>
      <c r="C295" s="13" t="s">
        <v>104</v>
      </c>
      <c r="D295" s="13" t="s">
        <v>3750</v>
      </c>
      <c r="E295" s="34">
        <v>75240</v>
      </c>
      <c r="F295" s="34">
        <v>184</v>
      </c>
      <c r="G295" s="34">
        <v>3</v>
      </c>
      <c r="H295" s="34">
        <v>773</v>
      </c>
    </row>
    <row r="296" spans="1:8">
      <c r="A296" s="23">
        <v>2017</v>
      </c>
      <c r="B296" s="23" t="s">
        <v>1886</v>
      </c>
      <c r="C296" s="13" t="s">
        <v>120</v>
      </c>
      <c r="D296" s="13" t="s">
        <v>2028</v>
      </c>
      <c r="E296" s="34">
        <v>11</v>
      </c>
      <c r="F296" s="34">
        <v>0</v>
      </c>
      <c r="G296" s="34">
        <v>0</v>
      </c>
      <c r="H296" s="34">
        <v>0</v>
      </c>
    </row>
    <row r="297" spans="1:8">
      <c r="A297" s="23">
        <v>2017</v>
      </c>
      <c r="B297" s="23" t="s">
        <v>1886</v>
      </c>
      <c r="C297" s="13" t="s">
        <v>120</v>
      </c>
      <c r="D297" s="13" t="s">
        <v>2029</v>
      </c>
      <c r="E297" s="34">
        <v>6174</v>
      </c>
      <c r="F297" s="34">
        <v>509</v>
      </c>
      <c r="G297" s="34">
        <v>44</v>
      </c>
      <c r="H297" s="34">
        <v>245</v>
      </c>
    </row>
    <row r="298" spans="1:8">
      <c r="A298" s="23">
        <v>2017</v>
      </c>
      <c r="B298" s="23" t="s">
        <v>1886</v>
      </c>
      <c r="C298" s="13" t="s">
        <v>120</v>
      </c>
      <c r="D298" s="13" t="s">
        <v>3750</v>
      </c>
      <c r="E298" s="34">
        <v>9035</v>
      </c>
      <c r="F298" s="34">
        <v>75</v>
      </c>
      <c r="G298" s="34">
        <v>3</v>
      </c>
      <c r="H298" s="34">
        <v>408</v>
      </c>
    </row>
    <row r="299" spans="1:8">
      <c r="A299" s="23">
        <v>2017</v>
      </c>
      <c r="B299" s="23" t="s">
        <v>1886</v>
      </c>
      <c r="C299" s="13" t="s">
        <v>156</v>
      </c>
      <c r="D299" s="13" t="s">
        <v>2028</v>
      </c>
      <c r="E299" s="34">
        <v>34</v>
      </c>
      <c r="F299" s="34">
        <v>3</v>
      </c>
      <c r="G299" s="34">
        <v>0</v>
      </c>
      <c r="H299" s="34">
        <v>0</v>
      </c>
    </row>
    <row r="300" spans="1:8">
      <c r="A300" s="23">
        <v>2017</v>
      </c>
      <c r="B300" s="23" t="s">
        <v>1886</v>
      </c>
      <c r="C300" s="13" t="s">
        <v>156</v>
      </c>
      <c r="D300" s="13" t="s">
        <v>2029</v>
      </c>
      <c r="E300" s="34">
        <v>3946</v>
      </c>
      <c r="F300" s="34">
        <v>501</v>
      </c>
      <c r="G300" s="34">
        <v>25</v>
      </c>
      <c r="H300" s="34">
        <v>367</v>
      </c>
    </row>
    <row r="301" spans="1:8">
      <c r="A301" s="23">
        <v>2017</v>
      </c>
      <c r="B301" s="23" t="s">
        <v>1886</v>
      </c>
      <c r="C301" s="13" t="s">
        <v>156</v>
      </c>
      <c r="D301" s="13" t="s">
        <v>3750</v>
      </c>
      <c r="E301" s="34">
        <v>3944</v>
      </c>
      <c r="F301" s="34">
        <v>39</v>
      </c>
      <c r="G301" s="34">
        <v>0</v>
      </c>
      <c r="H301" s="34">
        <v>184</v>
      </c>
    </row>
    <row r="302" spans="1:8">
      <c r="A302" s="23">
        <v>2017</v>
      </c>
      <c r="B302" s="23" t="s">
        <v>1886</v>
      </c>
      <c r="C302" s="13" t="s">
        <v>164</v>
      </c>
      <c r="D302" s="13" t="s">
        <v>2028</v>
      </c>
      <c r="E302" s="34">
        <v>73</v>
      </c>
      <c r="F302" s="34">
        <v>2</v>
      </c>
      <c r="G302" s="34">
        <v>0</v>
      </c>
      <c r="H302" s="34">
        <v>7</v>
      </c>
    </row>
    <row r="303" spans="1:8">
      <c r="A303" s="23">
        <v>2017</v>
      </c>
      <c r="B303" s="23" t="s">
        <v>1886</v>
      </c>
      <c r="C303" s="13" t="s">
        <v>164</v>
      </c>
      <c r="D303" s="13" t="s">
        <v>2029</v>
      </c>
      <c r="E303" s="34">
        <v>7629</v>
      </c>
      <c r="F303" s="34">
        <v>769</v>
      </c>
      <c r="G303" s="34">
        <v>4</v>
      </c>
      <c r="H303" s="34">
        <v>1390</v>
      </c>
    </row>
    <row r="304" spans="1:8">
      <c r="A304" s="23">
        <v>2017</v>
      </c>
      <c r="B304" s="23" t="s">
        <v>1886</v>
      </c>
      <c r="C304" s="13" t="s">
        <v>164</v>
      </c>
      <c r="D304" s="13" t="s">
        <v>3750</v>
      </c>
      <c r="E304" s="34">
        <v>15743</v>
      </c>
      <c r="F304" s="34">
        <v>61</v>
      </c>
      <c r="G304" s="34">
        <v>0</v>
      </c>
      <c r="H304" s="34">
        <v>460</v>
      </c>
    </row>
    <row r="305" spans="1:8">
      <c r="A305" s="23">
        <v>2017</v>
      </c>
      <c r="B305" s="23" t="s">
        <v>1886</v>
      </c>
      <c r="C305" s="13" t="s">
        <v>167</v>
      </c>
      <c r="D305" s="13" t="s">
        <v>2028</v>
      </c>
      <c r="E305" s="34">
        <v>16</v>
      </c>
      <c r="F305" s="34">
        <v>1</v>
      </c>
      <c r="G305" s="34">
        <v>0</v>
      </c>
      <c r="H305" s="34">
        <v>4</v>
      </c>
    </row>
    <row r="306" spans="1:8">
      <c r="A306" s="23">
        <v>2017</v>
      </c>
      <c r="B306" s="23" t="s">
        <v>1886</v>
      </c>
      <c r="C306" s="13" t="s">
        <v>167</v>
      </c>
      <c r="D306" s="13" t="s">
        <v>2029</v>
      </c>
      <c r="E306" s="34">
        <v>5806</v>
      </c>
      <c r="F306" s="34">
        <v>1024</v>
      </c>
      <c r="G306" s="34">
        <v>70</v>
      </c>
      <c r="H306" s="34">
        <v>1656</v>
      </c>
    </row>
    <row r="307" spans="1:8">
      <c r="A307" s="23">
        <v>2017</v>
      </c>
      <c r="B307" s="23" t="s">
        <v>1886</v>
      </c>
      <c r="C307" s="13" t="s">
        <v>167</v>
      </c>
      <c r="D307" s="13" t="s">
        <v>3750</v>
      </c>
      <c r="E307" s="34">
        <v>1876</v>
      </c>
      <c r="F307" s="34">
        <v>38</v>
      </c>
      <c r="G307" s="34">
        <v>0</v>
      </c>
      <c r="H307" s="34">
        <v>214</v>
      </c>
    </row>
    <row r="308" spans="1:8">
      <c r="A308" s="23">
        <v>2017</v>
      </c>
      <c r="B308" s="23" t="s">
        <v>1886</v>
      </c>
      <c r="C308" s="13" t="s">
        <v>1126</v>
      </c>
      <c r="D308" s="13" t="s">
        <v>2028</v>
      </c>
      <c r="E308" s="34">
        <v>0</v>
      </c>
      <c r="F308" s="34">
        <v>0</v>
      </c>
      <c r="G308" s="34">
        <v>0</v>
      </c>
      <c r="H308" s="34">
        <v>0</v>
      </c>
    </row>
    <row r="309" spans="1:8">
      <c r="A309" s="23">
        <v>2017</v>
      </c>
      <c r="B309" s="23" t="s">
        <v>1886</v>
      </c>
      <c r="C309" s="13" t="s">
        <v>1126</v>
      </c>
      <c r="D309" s="13" t="s">
        <v>2029</v>
      </c>
      <c r="E309" s="34">
        <v>400</v>
      </c>
      <c r="F309" s="34">
        <v>468</v>
      </c>
      <c r="G309" s="34">
        <v>318</v>
      </c>
      <c r="H309" s="34">
        <v>53</v>
      </c>
    </row>
    <row r="310" spans="1:8">
      <c r="A310" s="23">
        <v>2017</v>
      </c>
      <c r="B310" s="23" t="s">
        <v>1886</v>
      </c>
      <c r="C310" s="13" t="s">
        <v>1126</v>
      </c>
      <c r="D310" s="13" t="s">
        <v>3750</v>
      </c>
      <c r="E310" s="34">
        <v>157</v>
      </c>
      <c r="F310" s="34">
        <v>3</v>
      </c>
      <c r="G310" s="34">
        <v>5</v>
      </c>
      <c r="H310" s="34">
        <v>31</v>
      </c>
    </row>
    <row r="311" spans="1:8">
      <c r="A311" s="23">
        <v>2017</v>
      </c>
      <c r="B311" s="23" t="s">
        <v>1886</v>
      </c>
      <c r="C311" s="13" t="s">
        <v>1127</v>
      </c>
      <c r="D311" s="13" t="s">
        <v>2028</v>
      </c>
      <c r="E311" s="34">
        <v>0</v>
      </c>
      <c r="F311" s="34">
        <v>0</v>
      </c>
      <c r="G311" s="34">
        <v>0</v>
      </c>
      <c r="H311" s="34">
        <v>0</v>
      </c>
    </row>
    <row r="312" spans="1:8">
      <c r="A312" s="23">
        <v>2017</v>
      </c>
      <c r="B312" s="23" t="s">
        <v>1886</v>
      </c>
      <c r="C312" s="13" t="s">
        <v>1127</v>
      </c>
      <c r="D312" s="13" t="s">
        <v>2029</v>
      </c>
      <c r="E312" s="34">
        <v>0</v>
      </c>
      <c r="F312" s="34">
        <v>0</v>
      </c>
      <c r="G312" s="34">
        <v>0</v>
      </c>
      <c r="H312" s="34">
        <v>0</v>
      </c>
    </row>
    <row r="313" spans="1:8">
      <c r="A313" s="23">
        <v>2017</v>
      </c>
      <c r="B313" s="23" t="s">
        <v>1886</v>
      </c>
      <c r="C313" s="13" t="s">
        <v>1127</v>
      </c>
      <c r="D313" s="13" t="s">
        <v>3750</v>
      </c>
      <c r="E313" s="34">
        <v>713</v>
      </c>
      <c r="F313" s="34">
        <v>0</v>
      </c>
      <c r="G313" s="34">
        <v>0</v>
      </c>
      <c r="H313" s="34">
        <v>0</v>
      </c>
    </row>
    <row r="314" spans="1:8">
      <c r="A314" s="23">
        <v>2017</v>
      </c>
      <c r="B314" s="23" t="s">
        <v>1886</v>
      </c>
      <c r="C314" s="13" t="s">
        <v>1128</v>
      </c>
      <c r="D314" s="13" t="s">
        <v>2028</v>
      </c>
      <c r="E314" s="34">
        <v>262</v>
      </c>
      <c r="F314" s="34">
        <v>0</v>
      </c>
      <c r="G314" s="34">
        <v>0</v>
      </c>
      <c r="H314" s="34">
        <v>0</v>
      </c>
    </row>
    <row r="315" spans="1:8">
      <c r="A315" s="23">
        <v>2017</v>
      </c>
      <c r="B315" s="23" t="s">
        <v>1886</v>
      </c>
      <c r="C315" s="13" t="s">
        <v>1128</v>
      </c>
      <c r="D315" s="13" t="s">
        <v>2029</v>
      </c>
      <c r="E315" s="34">
        <v>2714</v>
      </c>
      <c r="F315" s="34">
        <v>0</v>
      </c>
      <c r="G315" s="34">
        <v>0</v>
      </c>
      <c r="H315" s="34">
        <v>0</v>
      </c>
    </row>
    <row r="316" spans="1:8">
      <c r="A316" s="23">
        <v>2017</v>
      </c>
      <c r="B316" s="23" t="s">
        <v>1886</v>
      </c>
      <c r="C316" s="13" t="s">
        <v>1128</v>
      </c>
      <c r="D316" s="13" t="s">
        <v>3750</v>
      </c>
      <c r="E316" s="34">
        <v>35</v>
      </c>
      <c r="F316" s="34">
        <v>0</v>
      </c>
      <c r="G316" s="34">
        <v>0</v>
      </c>
      <c r="H316" s="34">
        <v>0</v>
      </c>
    </row>
    <row r="317" spans="1:8">
      <c r="A317" s="23">
        <v>2017</v>
      </c>
      <c r="B317" s="23" t="s">
        <v>1886</v>
      </c>
      <c r="C317" s="13" t="s">
        <v>2027</v>
      </c>
      <c r="D317" s="13" t="s">
        <v>2028</v>
      </c>
      <c r="E317" s="34">
        <v>0</v>
      </c>
      <c r="F317" s="34">
        <v>0</v>
      </c>
      <c r="G317" s="34">
        <v>10</v>
      </c>
      <c r="H317" s="34">
        <v>0</v>
      </c>
    </row>
    <row r="318" spans="1:8">
      <c r="A318" s="23">
        <v>2017</v>
      </c>
      <c r="B318" s="23" t="s">
        <v>1886</v>
      </c>
      <c r="C318" s="13" t="s">
        <v>2027</v>
      </c>
      <c r="D318" s="13" t="s">
        <v>2029</v>
      </c>
      <c r="E318" s="34">
        <v>0</v>
      </c>
      <c r="F318" s="34">
        <v>0</v>
      </c>
      <c r="G318" s="34">
        <v>8003</v>
      </c>
      <c r="H318" s="34">
        <v>0</v>
      </c>
    </row>
    <row r="319" spans="1:8">
      <c r="A319" s="23">
        <v>2017</v>
      </c>
      <c r="B319" s="23" t="s">
        <v>1886</v>
      </c>
      <c r="C319" s="13" t="s">
        <v>2027</v>
      </c>
      <c r="D319" s="13" t="s">
        <v>3750</v>
      </c>
      <c r="E319" s="34">
        <v>0</v>
      </c>
      <c r="F319" s="34">
        <v>0</v>
      </c>
      <c r="G319" s="34">
        <v>1271</v>
      </c>
      <c r="H319" s="34">
        <v>0</v>
      </c>
    </row>
    <row r="320" spans="1:8">
      <c r="A320" s="23">
        <v>2017</v>
      </c>
      <c r="B320" s="23" t="s">
        <v>1886</v>
      </c>
      <c r="C320" s="13" t="s">
        <v>1130</v>
      </c>
      <c r="D320" s="13" t="s">
        <v>2028</v>
      </c>
      <c r="E320" s="34">
        <v>158</v>
      </c>
      <c r="F320" s="34">
        <v>0</v>
      </c>
      <c r="G320" s="34">
        <v>0</v>
      </c>
      <c r="H320" s="34">
        <v>0</v>
      </c>
    </row>
    <row r="321" spans="1:8">
      <c r="A321" s="23">
        <v>2017</v>
      </c>
      <c r="B321" s="23" t="s">
        <v>1886</v>
      </c>
      <c r="C321" s="13" t="s">
        <v>1130</v>
      </c>
      <c r="D321" s="13" t="s">
        <v>2029</v>
      </c>
      <c r="E321" s="34">
        <v>819</v>
      </c>
      <c r="F321" s="34">
        <v>0</v>
      </c>
      <c r="G321" s="34">
        <v>0</v>
      </c>
      <c r="H321" s="34">
        <v>0</v>
      </c>
    </row>
    <row r="322" spans="1:8">
      <c r="A322" s="23">
        <v>2017</v>
      </c>
      <c r="B322" s="23" t="s">
        <v>1886</v>
      </c>
      <c r="C322" s="13" t="s">
        <v>1130</v>
      </c>
      <c r="D322" s="13" t="s">
        <v>3750</v>
      </c>
      <c r="E322" s="34">
        <v>98</v>
      </c>
      <c r="F322" s="34">
        <v>0</v>
      </c>
      <c r="G322" s="34">
        <v>0</v>
      </c>
      <c r="H322" s="34">
        <v>0</v>
      </c>
    </row>
    <row r="323" spans="1:8">
      <c r="A323" s="23">
        <v>2017</v>
      </c>
      <c r="B323" s="23" t="s">
        <v>514</v>
      </c>
      <c r="C323" s="13" t="s">
        <v>184</v>
      </c>
      <c r="D323" s="13" t="s">
        <v>1120</v>
      </c>
      <c r="E323" s="34">
        <v>1833</v>
      </c>
      <c r="F323" s="34">
        <v>76</v>
      </c>
      <c r="G323" s="34">
        <v>0</v>
      </c>
      <c r="H323" s="34">
        <v>0</v>
      </c>
    </row>
    <row r="324" spans="1:8">
      <c r="A324" s="23">
        <v>2017</v>
      </c>
      <c r="B324" s="23" t="s">
        <v>514</v>
      </c>
      <c r="C324" s="13" t="s">
        <v>184</v>
      </c>
      <c r="D324" s="13" t="s">
        <v>1122</v>
      </c>
      <c r="E324" s="34" t="s">
        <v>2296</v>
      </c>
      <c r="F324" s="34" t="s">
        <v>2297</v>
      </c>
      <c r="G324" s="34">
        <v>0</v>
      </c>
      <c r="H324" s="34">
        <v>0</v>
      </c>
    </row>
    <row r="325" spans="1:8">
      <c r="A325" s="23">
        <v>2017</v>
      </c>
      <c r="B325" s="23" t="s">
        <v>514</v>
      </c>
      <c r="C325" s="13" t="s">
        <v>23</v>
      </c>
      <c r="D325" s="13" t="s">
        <v>1120</v>
      </c>
      <c r="E325" s="34">
        <v>3317</v>
      </c>
      <c r="F325" s="34">
        <v>364</v>
      </c>
      <c r="G325" s="34">
        <v>0</v>
      </c>
      <c r="H325" s="34">
        <v>0</v>
      </c>
    </row>
    <row r="326" spans="1:8">
      <c r="A326" s="23">
        <v>2017</v>
      </c>
      <c r="B326" s="23" t="s">
        <v>514</v>
      </c>
      <c r="C326" s="13" t="s">
        <v>23</v>
      </c>
      <c r="D326" s="13" t="s">
        <v>1122</v>
      </c>
      <c r="E326" s="34">
        <v>2989</v>
      </c>
      <c r="F326" s="34" t="s">
        <v>2295</v>
      </c>
      <c r="G326" s="34">
        <v>0</v>
      </c>
      <c r="H326" s="34">
        <v>0</v>
      </c>
    </row>
    <row r="327" spans="1:8">
      <c r="A327" s="23">
        <v>2017</v>
      </c>
      <c r="B327" s="23" t="s">
        <v>514</v>
      </c>
      <c r="C327" s="13" t="s">
        <v>185</v>
      </c>
      <c r="D327" s="13" t="s">
        <v>1120</v>
      </c>
      <c r="E327" s="34">
        <v>5506</v>
      </c>
      <c r="F327" s="34">
        <v>687</v>
      </c>
      <c r="G327" s="34">
        <v>0</v>
      </c>
      <c r="H327" s="34">
        <v>0</v>
      </c>
    </row>
    <row r="328" spans="1:8">
      <c r="A328" s="23">
        <v>2017</v>
      </c>
      <c r="B328" s="23" t="s">
        <v>514</v>
      </c>
      <c r="C328" s="13" t="s">
        <v>185</v>
      </c>
      <c r="D328" s="13" t="s">
        <v>1122</v>
      </c>
      <c r="E328" s="34" t="s">
        <v>2298</v>
      </c>
      <c r="F328" s="34" t="s">
        <v>2299</v>
      </c>
      <c r="G328" s="34">
        <v>0</v>
      </c>
      <c r="H328" s="34">
        <v>0</v>
      </c>
    </row>
    <row r="329" spans="1:8">
      <c r="A329" s="23">
        <v>2017</v>
      </c>
      <c r="B329" s="23" t="s">
        <v>514</v>
      </c>
      <c r="C329" s="13" t="s">
        <v>3925</v>
      </c>
      <c r="D329" s="13" t="s">
        <v>1120</v>
      </c>
      <c r="E329" s="34">
        <v>5065</v>
      </c>
      <c r="F329" s="34">
        <v>290</v>
      </c>
      <c r="G329" s="34">
        <v>0</v>
      </c>
      <c r="H329" s="34">
        <v>0</v>
      </c>
    </row>
    <row r="330" spans="1:8">
      <c r="A330" s="23">
        <v>2017</v>
      </c>
      <c r="B330" s="23" t="s">
        <v>514</v>
      </c>
      <c r="C330" s="13" t="s">
        <v>3925</v>
      </c>
      <c r="D330" s="13" t="s">
        <v>1122</v>
      </c>
      <c r="E330" s="34" t="s">
        <v>2300</v>
      </c>
      <c r="F330" s="34" t="s">
        <v>2301</v>
      </c>
      <c r="G330" s="34">
        <v>0</v>
      </c>
      <c r="H330" s="34">
        <v>0</v>
      </c>
    </row>
    <row r="331" spans="1:8">
      <c r="A331" s="23">
        <v>2017</v>
      </c>
      <c r="B331" s="23" t="s">
        <v>514</v>
      </c>
      <c r="C331" s="13" t="s">
        <v>1131</v>
      </c>
      <c r="D331" s="13" t="s">
        <v>1120</v>
      </c>
      <c r="E331" s="34">
        <v>0</v>
      </c>
      <c r="F331" s="34">
        <v>0</v>
      </c>
      <c r="G331" s="34">
        <v>0</v>
      </c>
      <c r="H331" s="34">
        <v>625</v>
      </c>
    </row>
    <row r="332" spans="1:8">
      <c r="A332" s="23">
        <v>2017</v>
      </c>
      <c r="B332" s="23" t="s">
        <v>514</v>
      </c>
      <c r="C332" s="13" t="s">
        <v>1131</v>
      </c>
      <c r="D332" s="13" t="s">
        <v>1122</v>
      </c>
      <c r="E332" s="34">
        <v>0</v>
      </c>
      <c r="F332" s="34">
        <v>0</v>
      </c>
      <c r="G332" s="34">
        <v>0</v>
      </c>
      <c r="H332" s="34" t="s">
        <v>2303</v>
      </c>
    </row>
    <row r="333" spans="1:8">
      <c r="A333" s="23">
        <v>2017</v>
      </c>
      <c r="B333" s="23" t="s">
        <v>514</v>
      </c>
      <c r="C333" s="13" t="s">
        <v>1129</v>
      </c>
      <c r="D333" s="13" t="s">
        <v>1120</v>
      </c>
      <c r="E333" s="34">
        <v>0</v>
      </c>
      <c r="F333" s="34">
        <v>0</v>
      </c>
      <c r="G333" s="34">
        <v>410</v>
      </c>
      <c r="H333" s="34">
        <v>0</v>
      </c>
    </row>
    <row r="334" spans="1:8">
      <c r="A334" s="23">
        <v>2017</v>
      </c>
      <c r="B334" s="23" t="s">
        <v>514</v>
      </c>
      <c r="C334" s="13" t="s">
        <v>1129</v>
      </c>
      <c r="D334" s="13" t="s">
        <v>1122</v>
      </c>
      <c r="E334" s="34">
        <v>0</v>
      </c>
      <c r="F334" s="34">
        <v>0</v>
      </c>
      <c r="G334" s="34" t="s">
        <v>2302</v>
      </c>
      <c r="H334" s="34">
        <v>0</v>
      </c>
    </row>
    <row r="335" spans="1:8">
      <c r="A335" s="23">
        <v>2018</v>
      </c>
      <c r="B335" s="23" t="s">
        <v>1886</v>
      </c>
      <c r="C335" s="13" t="s">
        <v>1125</v>
      </c>
      <c r="D335" s="13" t="s">
        <v>2028</v>
      </c>
      <c r="E335" s="34">
        <v>5</v>
      </c>
      <c r="F335" s="34">
        <v>0</v>
      </c>
      <c r="G335" s="34">
        <v>0</v>
      </c>
      <c r="H335" s="34">
        <v>0</v>
      </c>
    </row>
    <row r="336" spans="1:8">
      <c r="A336" s="23">
        <v>2018</v>
      </c>
      <c r="B336" s="23" t="s">
        <v>1886</v>
      </c>
      <c r="C336" s="13" t="s">
        <v>1125</v>
      </c>
      <c r="D336" s="13" t="s">
        <v>2029</v>
      </c>
      <c r="E336" s="34">
        <v>684</v>
      </c>
      <c r="F336" s="34">
        <v>0</v>
      </c>
      <c r="G336" s="34">
        <v>0</v>
      </c>
      <c r="H336" s="34">
        <v>0</v>
      </c>
    </row>
    <row r="337" spans="1:8">
      <c r="A337" s="23">
        <v>2018</v>
      </c>
      <c r="B337" s="23" t="s">
        <v>1886</v>
      </c>
      <c r="C337" s="13" t="s">
        <v>1125</v>
      </c>
      <c r="D337" s="13" t="s">
        <v>3750</v>
      </c>
      <c r="E337" s="34">
        <v>1642</v>
      </c>
      <c r="F337" s="34">
        <v>0</v>
      </c>
      <c r="G337" s="34">
        <v>0</v>
      </c>
      <c r="H337" s="34">
        <v>0</v>
      </c>
    </row>
    <row r="338" spans="1:8">
      <c r="A338" s="23">
        <v>2018</v>
      </c>
      <c r="B338" s="23" t="s">
        <v>1886</v>
      </c>
      <c r="C338" s="13" t="s">
        <v>5</v>
      </c>
      <c r="D338" s="13" t="s">
        <v>2028</v>
      </c>
      <c r="E338" s="34">
        <v>201</v>
      </c>
      <c r="F338" s="34">
        <v>13</v>
      </c>
      <c r="G338" s="34">
        <v>0</v>
      </c>
      <c r="H338" s="34">
        <v>12</v>
      </c>
    </row>
    <row r="339" spans="1:8">
      <c r="A339" s="23">
        <v>2018</v>
      </c>
      <c r="B339" s="23" t="s">
        <v>1886</v>
      </c>
      <c r="C339" s="13" t="s">
        <v>5</v>
      </c>
      <c r="D339" s="13" t="s">
        <v>2029</v>
      </c>
      <c r="E339" s="34">
        <v>11227</v>
      </c>
      <c r="F339" s="34">
        <v>2961</v>
      </c>
      <c r="G339" s="34">
        <v>314</v>
      </c>
      <c r="H339" s="34">
        <v>66</v>
      </c>
    </row>
    <row r="340" spans="1:8">
      <c r="A340" s="23">
        <v>2018</v>
      </c>
      <c r="B340" s="23" t="s">
        <v>1886</v>
      </c>
      <c r="C340" s="13" t="s">
        <v>5</v>
      </c>
      <c r="D340" s="13" t="s">
        <v>3750</v>
      </c>
      <c r="E340" s="34">
        <v>22843</v>
      </c>
      <c r="F340" s="34">
        <v>2376</v>
      </c>
      <c r="G340" s="34">
        <v>20</v>
      </c>
      <c r="H340" s="34">
        <v>0</v>
      </c>
    </row>
    <row r="341" spans="1:8">
      <c r="A341" s="23">
        <v>2018</v>
      </c>
      <c r="B341" s="23" t="s">
        <v>1886</v>
      </c>
      <c r="C341" s="13" t="s">
        <v>10</v>
      </c>
      <c r="D341" s="13" t="s">
        <v>2028</v>
      </c>
      <c r="E341" s="34">
        <v>53</v>
      </c>
      <c r="F341" s="34">
        <v>3</v>
      </c>
      <c r="G341" s="34">
        <v>0</v>
      </c>
      <c r="H341" s="34">
        <v>1</v>
      </c>
    </row>
    <row r="342" spans="1:8">
      <c r="A342" s="23">
        <v>2018</v>
      </c>
      <c r="B342" s="23" t="s">
        <v>1886</v>
      </c>
      <c r="C342" s="13" t="s">
        <v>10</v>
      </c>
      <c r="D342" s="13" t="s">
        <v>2029</v>
      </c>
      <c r="E342" s="34">
        <v>16270</v>
      </c>
      <c r="F342" s="34">
        <v>3927</v>
      </c>
      <c r="G342" s="34">
        <v>29</v>
      </c>
      <c r="H342" s="34">
        <v>0</v>
      </c>
    </row>
    <row r="343" spans="1:8">
      <c r="A343" s="23">
        <v>2018</v>
      </c>
      <c r="B343" s="23" t="s">
        <v>1886</v>
      </c>
      <c r="C343" s="13" t="s">
        <v>10</v>
      </c>
      <c r="D343" s="13" t="s">
        <v>3750</v>
      </c>
      <c r="E343" s="34">
        <v>16943</v>
      </c>
      <c r="F343" s="34">
        <v>161</v>
      </c>
      <c r="G343" s="34">
        <v>4</v>
      </c>
      <c r="H343" s="34">
        <v>0</v>
      </c>
    </row>
    <row r="344" spans="1:8">
      <c r="A344" s="23">
        <v>2018</v>
      </c>
      <c r="B344" s="23" t="s">
        <v>1886</v>
      </c>
      <c r="C344" s="13" t="s">
        <v>14</v>
      </c>
      <c r="D344" s="13" t="s">
        <v>2028</v>
      </c>
      <c r="E344" s="34">
        <v>63</v>
      </c>
      <c r="F344" s="34">
        <v>1</v>
      </c>
      <c r="G344" s="34">
        <v>0</v>
      </c>
      <c r="H344" s="34">
        <v>11</v>
      </c>
    </row>
    <row r="345" spans="1:8">
      <c r="A345" s="23">
        <v>2018</v>
      </c>
      <c r="B345" s="23" t="s">
        <v>1886</v>
      </c>
      <c r="C345" s="13" t="s">
        <v>14</v>
      </c>
      <c r="D345" s="13" t="s">
        <v>2029</v>
      </c>
      <c r="E345" s="34">
        <v>15528</v>
      </c>
      <c r="F345" s="34">
        <v>2096</v>
      </c>
      <c r="G345" s="34">
        <v>260</v>
      </c>
      <c r="H345" s="34">
        <v>107</v>
      </c>
    </row>
    <row r="346" spans="1:8">
      <c r="A346" s="23">
        <v>2018</v>
      </c>
      <c r="B346" s="23" t="s">
        <v>1886</v>
      </c>
      <c r="C346" s="13" t="s">
        <v>14</v>
      </c>
      <c r="D346" s="13" t="s">
        <v>3750</v>
      </c>
      <c r="E346" s="34">
        <v>32087</v>
      </c>
      <c r="F346" s="34">
        <v>340</v>
      </c>
      <c r="G346" s="34">
        <v>25</v>
      </c>
      <c r="H346" s="34">
        <v>34</v>
      </c>
    </row>
    <row r="347" spans="1:8">
      <c r="A347" s="23">
        <v>2018</v>
      </c>
      <c r="B347" s="23" t="s">
        <v>1886</v>
      </c>
      <c r="C347" s="13" t="s">
        <v>23</v>
      </c>
      <c r="D347" s="13" t="s">
        <v>2028</v>
      </c>
      <c r="E347" s="34">
        <v>81</v>
      </c>
      <c r="F347" s="34">
        <v>0</v>
      </c>
      <c r="G347" s="34">
        <v>0</v>
      </c>
      <c r="H347" s="34">
        <v>3</v>
      </c>
    </row>
    <row r="348" spans="1:8">
      <c r="A348" s="23">
        <v>2018</v>
      </c>
      <c r="B348" s="23" t="s">
        <v>1886</v>
      </c>
      <c r="C348" s="13" t="s">
        <v>23</v>
      </c>
      <c r="D348" s="13" t="s">
        <v>2029</v>
      </c>
      <c r="E348" s="34">
        <v>17192</v>
      </c>
      <c r="F348" s="34">
        <v>2525</v>
      </c>
      <c r="G348" s="34">
        <v>215</v>
      </c>
      <c r="H348" s="34">
        <v>16</v>
      </c>
    </row>
    <row r="349" spans="1:8">
      <c r="A349" s="23">
        <v>2018</v>
      </c>
      <c r="B349" s="23" t="s">
        <v>1886</v>
      </c>
      <c r="C349" s="13" t="s">
        <v>23</v>
      </c>
      <c r="D349" s="13" t="s">
        <v>3750</v>
      </c>
      <c r="E349" s="34">
        <v>66837</v>
      </c>
      <c r="F349" s="34">
        <v>1248</v>
      </c>
      <c r="G349" s="34">
        <v>47</v>
      </c>
      <c r="H349" s="34">
        <v>0</v>
      </c>
    </row>
    <row r="350" spans="1:8">
      <c r="A350" s="23">
        <v>2018</v>
      </c>
      <c r="B350" s="23" t="s">
        <v>1886</v>
      </c>
      <c r="C350" s="13" t="s">
        <v>41</v>
      </c>
      <c r="D350" s="13" t="s">
        <v>2028</v>
      </c>
      <c r="E350" s="34">
        <v>71</v>
      </c>
      <c r="F350" s="34">
        <v>1</v>
      </c>
      <c r="G350" s="34">
        <v>0</v>
      </c>
      <c r="H350" s="34">
        <v>6</v>
      </c>
    </row>
    <row r="351" spans="1:8">
      <c r="A351" s="23">
        <v>2018</v>
      </c>
      <c r="B351" s="23" t="s">
        <v>1886</v>
      </c>
      <c r="C351" s="13" t="s">
        <v>41</v>
      </c>
      <c r="D351" s="13" t="s">
        <v>2029</v>
      </c>
      <c r="E351" s="34">
        <v>13889</v>
      </c>
      <c r="F351" s="34">
        <v>1640</v>
      </c>
      <c r="G351" s="34">
        <v>81</v>
      </c>
      <c r="H351" s="34">
        <v>1</v>
      </c>
    </row>
    <row r="352" spans="1:8">
      <c r="A352" s="23">
        <v>2018</v>
      </c>
      <c r="B352" s="23" t="s">
        <v>1886</v>
      </c>
      <c r="C352" s="13" t="s">
        <v>41</v>
      </c>
      <c r="D352" s="13" t="s">
        <v>3750</v>
      </c>
      <c r="E352" s="34">
        <v>15772</v>
      </c>
      <c r="F352" s="34">
        <v>227</v>
      </c>
      <c r="G352" s="34">
        <v>13</v>
      </c>
      <c r="H352" s="34">
        <v>0</v>
      </c>
    </row>
    <row r="353" spans="1:8">
      <c r="A353" s="23">
        <v>2018</v>
      </c>
      <c r="B353" s="23" t="s">
        <v>1886</v>
      </c>
      <c r="C353" s="13" t="s">
        <v>60</v>
      </c>
      <c r="D353" s="13" t="s">
        <v>2028</v>
      </c>
      <c r="E353" s="34">
        <v>65</v>
      </c>
      <c r="F353" s="34">
        <v>0</v>
      </c>
      <c r="G353" s="34">
        <v>0</v>
      </c>
      <c r="H353" s="34">
        <v>3</v>
      </c>
    </row>
    <row r="354" spans="1:8">
      <c r="A354" s="23">
        <v>2018</v>
      </c>
      <c r="B354" s="23" t="s">
        <v>1886</v>
      </c>
      <c r="C354" s="13" t="s">
        <v>60</v>
      </c>
      <c r="D354" s="13" t="s">
        <v>2029</v>
      </c>
      <c r="E354" s="34">
        <v>12520</v>
      </c>
      <c r="F354" s="34">
        <v>1080</v>
      </c>
      <c r="G354" s="34">
        <v>98</v>
      </c>
      <c r="H354" s="34">
        <v>24</v>
      </c>
    </row>
    <row r="355" spans="1:8">
      <c r="A355" s="23">
        <v>2018</v>
      </c>
      <c r="B355" s="23" t="s">
        <v>1886</v>
      </c>
      <c r="C355" s="13" t="s">
        <v>60</v>
      </c>
      <c r="D355" s="13" t="s">
        <v>3750</v>
      </c>
      <c r="E355" s="34">
        <v>24810</v>
      </c>
      <c r="F355" s="34">
        <v>168</v>
      </c>
      <c r="G355" s="34">
        <v>3</v>
      </c>
      <c r="H355" s="34">
        <v>83</v>
      </c>
    </row>
    <row r="356" spans="1:8">
      <c r="A356" s="23">
        <v>2018</v>
      </c>
      <c r="B356" s="23" t="s">
        <v>1886</v>
      </c>
      <c r="C356" s="13" t="s">
        <v>70</v>
      </c>
      <c r="D356" s="13" t="s">
        <v>2028</v>
      </c>
      <c r="E356" s="34">
        <v>207</v>
      </c>
      <c r="F356" s="34">
        <v>5</v>
      </c>
      <c r="G356" s="34">
        <v>0</v>
      </c>
      <c r="H356" s="34">
        <v>26</v>
      </c>
    </row>
    <row r="357" spans="1:8">
      <c r="A357" s="23">
        <v>2018</v>
      </c>
      <c r="B357" s="23" t="s">
        <v>1886</v>
      </c>
      <c r="C357" s="13" t="s">
        <v>70</v>
      </c>
      <c r="D357" s="13" t="s">
        <v>2029</v>
      </c>
      <c r="E357" s="34">
        <v>29099</v>
      </c>
      <c r="F357" s="34">
        <v>2245</v>
      </c>
      <c r="G357" s="34">
        <v>19</v>
      </c>
      <c r="H357" s="34">
        <v>141</v>
      </c>
    </row>
    <row r="358" spans="1:8">
      <c r="A358" s="23">
        <v>2018</v>
      </c>
      <c r="B358" s="23" t="s">
        <v>1886</v>
      </c>
      <c r="C358" s="13" t="s">
        <v>70</v>
      </c>
      <c r="D358" s="13" t="s">
        <v>3750</v>
      </c>
      <c r="E358" s="34">
        <v>25892</v>
      </c>
      <c r="F358" s="34">
        <v>68</v>
      </c>
      <c r="G358" s="34">
        <v>0</v>
      </c>
      <c r="H358" s="34">
        <v>8</v>
      </c>
    </row>
    <row r="359" spans="1:8">
      <c r="A359" s="23">
        <v>2018</v>
      </c>
      <c r="B359" s="23" t="s">
        <v>1886</v>
      </c>
      <c r="C359" s="13" t="s">
        <v>76</v>
      </c>
      <c r="D359" s="13" t="s">
        <v>2028</v>
      </c>
      <c r="E359" s="34">
        <v>324</v>
      </c>
      <c r="F359" s="34">
        <v>14</v>
      </c>
      <c r="G359" s="34">
        <v>0</v>
      </c>
      <c r="H359" s="34">
        <v>16</v>
      </c>
    </row>
    <row r="360" spans="1:8">
      <c r="A360" s="23">
        <v>2018</v>
      </c>
      <c r="B360" s="23" t="s">
        <v>1886</v>
      </c>
      <c r="C360" s="13" t="s">
        <v>76</v>
      </c>
      <c r="D360" s="13" t="s">
        <v>2029</v>
      </c>
      <c r="E360" s="34">
        <v>27869</v>
      </c>
      <c r="F360" s="34">
        <v>5099</v>
      </c>
      <c r="G360" s="34">
        <v>160</v>
      </c>
      <c r="H360" s="34">
        <v>52</v>
      </c>
    </row>
    <row r="361" spans="1:8">
      <c r="A361" s="23">
        <v>2018</v>
      </c>
      <c r="B361" s="23" t="s">
        <v>1886</v>
      </c>
      <c r="C361" s="13" t="s">
        <v>76</v>
      </c>
      <c r="D361" s="13" t="s">
        <v>3750</v>
      </c>
      <c r="E361" s="34">
        <v>45985</v>
      </c>
      <c r="F361" s="34">
        <v>864</v>
      </c>
      <c r="G361" s="34">
        <v>0</v>
      </c>
      <c r="H361" s="34">
        <v>10</v>
      </c>
    </row>
    <row r="362" spans="1:8">
      <c r="A362" s="23">
        <v>2018</v>
      </c>
      <c r="B362" s="23" t="s">
        <v>1886</v>
      </c>
      <c r="C362" s="13" t="s">
        <v>83</v>
      </c>
      <c r="D362" s="13" t="s">
        <v>2028</v>
      </c>
      <c r="E362" s="34">
        <v>0</v>
      </c>
      <c r="F362" s="34">
        <v>0</v>
      </c>
      <c r="G362" s="34">
        <v>0</v>
      </c>
      <c r="H362" s="34">
        <v>1</v>
      </c>
    </row>
    <row r="363" spans="1:8">
      <c r="A363" s="23">
        <v>2018</v>
      </c>
      <c r="B363" s="23" t="s">
        <v>1886</v>
      </c>
      <c r="C363" s="13" t="s">
        <v>83</v>
      </c>
      <c r="D363" s="13" t="s">
        <v>2029</v>
      </c>
      <c r="E363" s="34">
        <v>262</v>
      </c>
      <c r="F363" s="34">
        <v>13</v>
      </c>
      <c r="G363" s="34">
        <v>0</v>
      </c>
      <c r="H363" s="34">
        <v>4</v>
      </c>
    </row>
    <row r="364" spans="1:8">
      <c r="A364" s="23">
        <v>2018</v>
      </c>
      <c r="B364" s="23" t="s">
        <v>1886</v>
      </c>
      <c r="C364" s="13" t="s">
        <v>83</v>
      </c>
      <c r="D364" s="13" t="s">
        <v>3750</v>
      </c>
      <c r="E364" s="34">
        <v>119</v>
      </c>
      <c r="F364" s="34">
        <v>1</v>
      </c>
      <c r="G364" s="34">
        <v>0</v>
      </c>
      <c r="H364" s="34">
        <v>0</v>
      </c>
    </row>
    <row r="365" spans="1:8">
      <c r="A365" s="23">
        <v>2018</v>
      </c>
      <c r="B365" s="23" t="s">
        <v>1886</v>
      </c>
      <c r="C365" s="13" t="s">
        <v>86</v>
      </c>
      <c r="D365" s="13" t="s">
        <v>2028</v>
      </c>
      <c r="E365" s="34">
        <v>56</v>
      </c>
      <c r="F365" s="34">
        <v>1</v>
      </c>
      <c r="G365" s="34">
        <v>0</v>
      </c>
      <c r="H365" s="34">
        <v>11</v>
      </c>
    </row>
    <row r="366" spans="1:8">
      <c r="A366" s="23">
        <v>2018</v>
      </c>
      <c r="B366" s="23" t="s">
        <v>1886</v>
      </c>
      <c r="C366" s="13" t="s">
        <v>86</v>
      </c>
      <c r="D366" s="13" t="s">
        <v>2029</v>
      </c>
      <c r="E366" s="34">
        <v>6225</v>
      </c>
      <c r="F366" s="34">
        <v>805</v>
      </c>
      <c r="G366" s="34">
        <v>0</v>
      </c>
      <c r="H366" s="34">
        <v>110</v>
      </c>
    </row>
    <row r="367" spans="1:8">
      <c r="A367" s="23">
        <v>2018</v>
      </c>
      <c r="B367" s="23" t="s">
        <v>1886</v>
      </c>
      <c r="C367" s="13" t="s">
        <v>86</v>
      </c>
      <c r="D367" s="13" t="s">
        <v>3750</v>
      </c>
      <c r="E367" s="34">
        <v>4640</v>
      </c>
      <c r="F367" s="34">
        <v>144</v>
      </c>
      <c r="G367" s="34">
        <v>0</v>
      </c>
      <c r="H367" s="34">
        <v>17</v>
      </c>
    </row>
    <row r="368" spans="1:8">
      <c r="A368" s="23">
        <v>2018</v>
      </c>
      <c r="B368" s="23" t="s">
        <v>1886</v>
      </c>
      <c r="C368" s="13" t="s">
        <v>89</v>
      </c>
      <c r="D368" s="13" t="s">
        <v>2028</v>
      </c>
      <c r="E368" s="34">
        <v>10</v>
      </c>
      <c r="F368" s="34">
        <v>0</v>
      </c>
      <c r="G368" s="34">
        <v>0</v>
      </c>
      <c r="H368" s="34">
        <v>0</v>
      </c>
    </row>
    <row r="369" spans="1:8">
      <c r="A369" s="23">
        <v>2018</v>
      </c>
      <c r="B369" s="23" t="s">
        <v>1886</v>
      </c>
      <c r="C369" s="13" t="s">
        <v>89</v>
      </c>
      <c r="D369" s="13" t="s">
        <v>2029</v>
      </c>
      <c r="E369" s="34">
        <v>4487</v>
      </c>
      <c r="F369" s="34">
        <v>308</v>
      </c>
      <c r="G369" s="34">
        <v>58</v>
      </c>
      <c r="H369" s="34">
        <v>117</v>
      </c>
    </row>
    <row r="370" spans="1:8">
      <c r="A370" s="23">
        <v>2018</v>
      </c>
      <c r="B370" s="23" t="s">
        <v>1886</v>
      </c>
      <c r="C370" s="13" t="s">
        <v>89</v>
      </c>
      <c r="D370" s="13" t="s">
        <v>3750</v>
      </c>
      <c r="E370" s="34">
        <v>12040</v>
      </c>
      <c r="F370" s="34">
        <v>87</v>
      </c>
      <c r="G370" s="34">
        <v>0</v>
      </c>
      <c r="H370" s="34">
        <v>0</v>
      </c>
    </row>
    <row r="371" spans="1:8">
      <c r="A371" s="23">
        <v>2018</v>
      </c>
      <c r="B371" s="23" t="s">
        <v>1886</v>
      </c>
      <c r="C371" s="13" t="s">
        <v>94</v>
      </c>
      <c r="D371" s="13" t="s">
        <v>2028</v>
      </c>
      <c r="E371" s="34">
        <v>109</v>
      </c>
      <c r="F371" s="34">
        <v>2</v>
      </c>
      <c r="G371" s="34">
        <v>0</v>
      </c>
      <c r="H371" s="34">
        <v>18</v>
      </c>
    </row>
    <row r="372" spans="1:8">
      <c r="A372" s="23">
        <v>2018</v>
      </c>
      <c r="B372" s="23" t="s">
        <v>1886</v>
      </c>
      <c r="C372" s="13" t="s">
        <v>94</v>
      </c>
      <c r="D372" s="13" t="s">
        <v>2029</v>
      </c>
      <c r="E372" s="34">
        <v>4035</v>
      </c>
      <c r="F372" s="34">
        <v>298</v>
      </c>
      <c r="G372" s="34">
        <v>11</v>
      </c>
      <c r="H372" s="34">
        <v>0</v>
      </c>
    </row>
    <row r="373" spans="1:8">
      <c r="A373" s="23">
        <v>2018</v>
      </c>
      <c r="B373" s="23" t="s">
        <v>1886</v>
      </c>
      <c r="C373" s="13" t="s">
        <v>94</v>
      </c>
      <c r="D373" s="13" t="s">
        <v>3750</v>
      </c>
      <c r="E373" s="34">
        <v>5479</v>
      </c>
      <c r="F373" s="34">
        <v>41</v>
      </c>
      <c r="G373" s="34">
        <v>2</v>
      </c>
      <c r="H373" s="34">
        <v>0</v>
      </c>
    </row>
    <row r="374" spans="1:8">
      <c r="A374" s="23">
        <v>2018</v>
      </c>
      <c r="B374" s="23" t="s">
        <v>1886</v>
      </c>
      <c r="C374" s="13" t="s">
        <v>100</v>
      </c>
      <c r="D374" s="13" t="s">
        <v>2028</v>
      </c>
      <c r="E374" s="34">
        <v>8</v>
      </c>
      <c r="F374" s="34">
        <v>0</v>
      </c>
      <c r="G374" s="34">
        <v>1</v>
      </c>
      <c r="H374" s="34">
        <v>9</v>
      </c>
    </row>
    <row r="375" spans="1:8">
      <c r="A375" s="23">
        <v>2018</v>
      </c>
      <c r="B375" s="23" t="s">
        <v>1886</v>
      </c>
      <c r="C375" s="13" t="s">
        <v>100</v>
      </c>
      <c r="D375" s="13" t="s">
        <v>2029</v>
      </c>
      <c r="E375" s="34">
        <v>7206</v>
      </c>
      <c r="F375" s="34">
        <v>933</v>
      </c>
      <c r="G375" s="34">
        <v>11</v>
      </c>
      <c r="H375" s="34">
        <v>0</v>
      </c>
    </row>
    <row r="376" spans="1:8">
      <c r="A376" s="23">
        <v>2018</v>
      </c>
      <c r="B376" s="23" t="s">
        <v>1886</v>
      </c>
      <c r="C376" s="13" t="s">
        <v>100</v>
      </c>
      <c r="D376" s="13" t="s">
        <v>3750</v>
      </c>
      <c r="E376" s="34">
        <v>7898</v>
      </c>
      <c r="F376" s="34">
        <v>84</v>
      </c>
      <c r="G376" s="34">
        <v>0</v>
      </c>
      <c r="H376" s="34">
        <v>0</v>
      </c>
    </row>
    <row r="377" spans="1:8">
      <c r="A377" s="23">
        <v>2018</v>
      </c>
      <c r="B377" s="23" t="s">
        <v>1886</v>
      </c>
      <c r="C377" s="13" t="s">
        <v>104</v>
      </c>
      <c r="D377" s="13" t="s">
        <v>2028</v>
      </c>
      <c r="E377" s="34">
        <v>96</v>
      </c>
      <c r="F377" s="34">
        <v>1</v>
      </c>
      <c r="G377" s="34">
        <v>0</v>
      </c>
      <c r="H377" s="34">
        <v>6</v>
      </c>
    </row>
    <row r="378" spans="1:8">
      <c r="A378" s="23">
        <v>2018</v>
      </c>
      <c r="B378" s="23" t="s">
        <v>1886</v>
      </c>
      <c r="C378" s="13" t="s">
        <v>104</v>
      </c>
      <c r="D378" s="13" t="s">
        <v>2029</v>
      </c>
      <c r="E378" s="34">
        <v>20879</v>
      </c>
      <c r="F378" s="34">
        <v>2516</v>
      </c>
      <c r="G378" s="34">
        <v>101</v>
      </c>
      <c r="H378" s="34">
        <v>0</v>
      </c>
    </row>
    <row r="379" spans="1:8">
      <c r="A379" s="23">
        <v>2018</v>
      </c>
      <c r="B379" s="23" t="s">
        <v>1886</v>
      </c>
      <c r="C379" s="13" t="s">
        <v>104</v>
      </c>
      <c r="D379" s="13" t="s">
        <v>3750</v>
      </c>
      <c r="E379" s="34">
        <v>85718</v>
      </c>
      <c r="F379" s="34">
        <v>228</v>
      </c>
      <c r="G379" s="34">
        <v>12</v>
      </c>
      <c r="H379" s="34">
        <v>0</v>
      </c>
    </row>
    <row r="380" spans="1:8">
      <c r="A380" s="23">
        <v>2018</v>
      </c>
      <c r="B380" s="23" t="s">
        <v>1886</v>
      </c>
      <c r="C380" s="13" t="s">
        <v>120</v>
      </c>
      <c r="D380" s="13" t="s">
        <v>2028</v>
      </c>
      <c r="E380" s="34">
        <v>10</v>
      </c>
      <c r="F380" s="34">
        <v>4</v>
      </c>
      <c r="G380" s="34">
        <v>0</v>
      </c>
      <c r="H380" s="34">
        <v>0</v>
      </c>
    </row>
    <row r="381" spans="1:8">
      <c r="A381" s="23">
        <v>2018</v>
      </c>
      <c r="B381" s="23" t="s">
        <v>1886</v>
      </c>
      <c r="C381" s="13" t="s">
        <v>120</v>
      </c>
      <c r="D381" s="13" t="s">
        <v>2029</v>
      </c>
      <c r="E381" s="34">
        <v>6202</v>
      </c>
      <c r="F381" s="34">
        <v>791</v>
      </c>
      <c r="G381" s="34">
        <v>89</v>
      </c>
      <c r="H381" s="34">
        <v>0</v>
      </c>
    </row>
    <row r="382" spans="1:8">
      <c r="A382" s="23">
        <v>2018</v>
      </c>
      <c r="B382" s="23" t="s">
        <v>1886</v>
      </c>
      <c r="C382" s="13" t="s">
        <v>120</v>
      </c>
      <c r="D382" s="13" t="s">
        <v>3750</v>
      </c>
      <c r="E382" s="34">
        <v>9681</v>
      </c>
      <c r="F382" s="34">
        <v>153</v>
      </c>
      <c r="G382" s="34">
        <v>3</v>
      </c>
      <c r="H382" s="34">
        <v>0</v>
      </c>
    </row>
    <row r="383" spans="1:8">
      <c r="A383" s="23">
        <v>2018</v>
      </c>
      <c r="B383" s="23" t="s">
        <v>1886</v>
      </c>
      <c r="C383" s="13" t="s">
        <v>156</v>
      </c>
      <c r="D383" s="13" t="s">
        <v>2028</v>
      </c>
      <c r="E383" s="34">
        <v>27</v>
      </c>
      <c r="F383" s="34">
        <v>0</v>
      </c>
      <c r="G383" s="34">
        <v>0</v>
      </c>
      <c r="H383" s="34">
        <v>1</v>
      </c>
    </row>
    <row r="384" spans="1:8">
      <c r="A384" s="23">
        <v>2018</v>
      </c>
      <c r="B384" s="23" t="s">
        <v>1886</v>
      </c>
      <c r="C384" s="13" t="s">
        <v>156</v>
      </c>
      <c r="D384" s="13" t="s">
        <v>2029</v>
      </c>
      <c r="E384" s="34">
        <v>4022</v>
      </c>
      <c r="F384" s="34">
        <v>322</v>
      </c>
      <c r="G384" s="34">
        <v>155</v>
      </c>
      <c r="H384" s="34">
        <v>0</v>
      </c>
    </row>
    <row r="385" spans="1:8">
      <c r="A385" s="23">
        <v>2018</v>
      </c>
      <c r="B385" s="23" t="s">
        <v>1886</v>
      </c>
      <c r="C385" s="13" t="s">
        <v>156</v>
      </c>
      <c r="D385" s="13" t="s">
        <v>3750</v>
      </c>
      <c r="E385" s="34">
        <v>4034</v>
      </c>
      <c r="F385" s="34">
        <v>97</v>
      </c>
      <c r="G385" s="34">
        <v>21</v>
      </c>
      <c r="H385" s="34">
        <v>0</v>
      </c>
    </row>
    <row r="386" spans="1:8">
      <c r="A386" s="23">
        <v>2018</v>
      </c>
      <c r="B386" s="23" t="s">
        <v>1886</v>
      </c>
      <c r="C386" s="13" t="s">
        <v>164</v>
      </c>
      <c r="D386" s="13" t="s">
        <v>2028</v>
      </c>
      <c r="E386" s="34">
        <v>65</v>
      </c>
      <c r="F386" s="34">
        <v>3</v>
      </c>
      <c r="G386" s="34">
        <v>6</v>
      </c>
      <c r="H386" s="34">
        <v>28</v>
      </c>
    </row>
    <row r="387" spans="1:8">
      <c r="A387" s="23">
        <v>2018</v>
      </c>
      <c r="B387" s="23" t="s">
        <v>1886</v>
      </c>
      <c r="C387" s="13" t="s">
        <v>164</v>
      </c>
      <c r="D387" s="13" t="s">
        <v>2029</v>
      </c>
      <c r="E387" s="34">
        <v>8218</v>
      </c>
      <c r="F387" s="34">
        <v>785</v>
      </c>
      <c r="G387" s="34">
        <v>0</v>
      </c>
      <c r="H387" s="34">
        <v>0</v>
      </c>
    </row>
    <row r="388" spans="1:8">
      <c r="A388" s="23">
        <v>2018</v>
      </c>
      <c r="B388" s="23" t="s">
        <v>1886</v>
      </c>
      <c r="C388" s="13" t="s">
        <v>164</v>
      </c>
      <c r="D388" s="13" t="s">
        <v>3750</v>
      </c>
      <c r="E388" s="34">
        <v>17507</v>
      </c>
      <c r="F388" s="34">
        <v>158</v>
      </c>
      <c r="G388" s="34">
        <v>1</v>
      </c>
      <c r="H388" s="34">
        <v>0</v>
      </c>
    </row>
    <row r="389" spans="1:8">
      <c r="A389" s="23">
        <v>2018</v>
      </c>
      <c r="B389" s="23" t="s">
        <v>1886</v>
      </c>
      <c r="C389" s="13" t="s">
        <v>167</v>
      </c>
      <c r="D389" s="13" t="s">
        <v>2028</v>
      </c>
      <c r="E389" s="34">
        <v>21</v>
      </c>
      <c r="F389" s="34">
        <v>1</v>
      </c>
      <c r="G389" s="34">
        <v>0</v>
      </c>
      <c r="H389" s="34">
        <v>1</v>
      </c>
    </row>
    <row r="390" spans="1:8">
      <c r="A390" s="23">
        <v>2018</v>
      </c>
      <c r="B390" s="23" t="s">
        <v>1886</v>
      </c>
      <c r="C390" s="13" t="s">
        <v>167</v>
      </c>
      <c r="D390" s="13" t="s">
        <v>2029</v>
      </c>
      <c r="E390" s="34">
        <v>4961</v>
      </c>
      <c r="F390" s="34">
        <v>2069</v>
      </c>
      <c r="G390" s="34">
        <v>32</v>
      </c>
      <c r="H390" s="34">
        <v>7</v>
      </c>
    </row>
    <row r="391" spans="1:8">
      <c r="A391" s="23">
        <v>2018</v>
      </c>
      <c r="B391" s="23" t="s">
        <v>1886</v>
      </c>
      <c r="C391" s="13" t="s">
        <v>167</v>
      </c>
      <c r="D391" s="13" t="s">
        <v>3750</v>
      </c>
      <c r="E391" s="34">
        <v>2115</v>
      </c>
      <c r="F391" s="34">
        <v>42</v>
      </c>
      <c r="G391" s="34">
        <v>0</v>
      </c>
      <c r="H391" s="34">
        <v>0</v>
      </c>
    </row>
    <row r="392" spans="1:8">
      <c r="A392" s="23">
        <v>2018</v>
      </c>
      <c r="B392" s="23" t="s">
        <v>1886</v>
      </c>
      <c r="C392" s="13" t="s">
        <v>1126</v>
      </c>
      <c r="D392" s="13" t="s">
        <v>2028</v>
      </c>
      <c r="E392" s="34">
        <v>2</v>
      </c>
      <c r="F392" s="34">
        <v>0</v>
      </c>
      <c r="G392" s="34">
        <v>0</v>
      </c>
      <c r="H392" s="34">
        <v>0</v>
      </c>
    </row>
    <row r="393" spans="1:8">
      <c r="A393" s="23">
        <v>2018</v>
      </c>
      <c r="B393" s="23" t="s">
        <v>1886</v>
      </c>
      <c r="C393" s="13" t="s">
        <v>1126</v>
      </c>
      <c r="D393" s="13" t="s">
        <v>2029</v>
      </c>
      <c r="E393" s="34">
        <v>1532</v>
      </c>
      <c r="F393" s="34">
        <v>481</v>
      </c>
      <c r="G393" s="34">
        <v>0</v>
      </c>
      <c r="H393" s="34">
        <v>0</v>
      </c>
    </row>
    <row r="394" spans="1:8">
      <c r="A394" s="23">
        <v>2018</v>
      </c>
      <c r="B394" s="23" t="s">
        <v>1886</v>
      </c>
      <c r="C394" s="13" t="s">
        <v>1126</v>
      </c>
      <c r="D394" s="13" t="s">
        <v>3750</v>
      </c>
      <c r="E394" s="34">
        <v>359</v>
      </c>
      <c r="F394" s="34">
        <v>61</v>
      </c>
      <c r="G394" s="34">
        <v>1</v>
      </c>
      <c r="H394" s="34">
        <v>0</v>
      </c>
    </row>
    <row r="395" spans="1:8">
      <c r="A395" s="23">
        <v>2018</v>
      </c>
      <c r="B395" s="23" t="s">
        <v>1886</v>
      </c>
      <c r="C395" s="13" t="s">
        <v>1127</v>
      </c>
      <c r="D395" s="13" t="s">
        <v>2028</v>
      </c>
      <c r="E395" s="34">
        <v>6</v>
      </c>
      <c r="F395" s="34">
        <v>0</v>
      </c>
      <c r="G395" s="34">
        <v>0</v>
      </c>
      <c r="H395" s="34">
        <v>0</v>
      </c>
    </row>
    <row r="396" spans="1:8">
      <c r="A396" s="23">
        <v>2018</v>
      </c>
      <c r="B396" s="23" t="s">
        <v>1886</v>
      </c>
      <c r="C396" s="13" t="s">
        <v>1127</v>
      </c>
      <c r="D396" s="13" t="s">
        <v>2029</v>
      </c>
      <c r="E396" s="34">
        <v>1539</v>
      </c>
      <c r="F396" s="34">
        <v>0</v>
      </c>
      <c r="G396" s="34">
        <v>0</v>
      </c>
      <c r="H396" s="34">
        <v>0</v>
      </c>
    </row>
    <row r="397" spans="1:8">
      <c r="A397" s="23">
        <v>2018</v>
      </c>
      <c r="B397" s="23" t="s">
        <v>1886</v>
      </c>
      <c r="C397" s="13" t="s">
        <v>1127</v>
      </c>
      <c r="D397" s="13" t="s">
        <v>3750</v>
      </c>
      <c r="E397" s="34">
        <v>4041</v>
      </c>
      <c r="F397" s="34">
        <v>0</v>
      </c>
      <c r="G397" s="34">
        <v>0</v>
      </c>
      <c r="H397" s="34">
        <v>0</v>
      </c>
    </row>
    <row r="398" spans="1:8">
      <c r="A398" s="23">
        <v>2018</v>
      </c>
      <c r="B398" s="23" t="s">
        <v>1886</v>
      </c>
      <c r="C398" s="13" t="s">
        <v>1128</v>
      </c>
      <c r="D398" s="13" t="s">
        <v>2028</v>
      </c>
      <c r="E398" s="34">
        <v>84</v>
      </c>
      <c r="F398" s="34">
        <v>0</v>
      </c>
      <c r="G398" s="34">
        <v>0</v>
      </c>
      <c r="H398" s="34">
        <v>0</v>
      </c>
    </row>
    <row r="399" spans="1:8">
      <c r="A399" s="23">
        <v>2018</v>
      </c>
      <c r="B399" s="23" t="s">
        <v>1886</v>
      </c>
      <c r="C399" s="13" t="s">
        <v>1128</v>
      </c>
      <c r="D399" s="13" t="s">
        <v>2029</v>
      </c>
      <c r="E399" s="34">
        <v>2474</v>
      </c>
      <c r="F399" s="34">
        <v>0</v>
      </c>
      <c r="G399" s="34">
        <v>0</v>
      </c>
      <c r="H399" s="34">
        <v>0</v>
      </c>
    </row>
    <row r="400" spans="1:8">
      <c r="A400" s="23">
        <v>2018</v>
      </c>
      <c r="B400" s="23" t="s">
        <v>1886</v>
      </c>
      <c r="C400" s="13" t="s">
        <v>1128</v>
      </c>
      <c r="D400" s="13" t="s">
        <v>3750</v>
      </c>
      <c r="E400" s="34">
        <v>0</v>
      </c>
      <c r="F400" s="34">
        <v>0</v>
      </c>
      <c r="G400" s="34">
        <v>0</v>
      </c>
      <c r="H400" s="34">
        <v>0</v>
      </c>
    </row>
    <row r="401" spans="1:8">
      <c r="A401" s="23">
        <v>2018</v>
      </c>
      <c r="B401" s="23" t="s">
        <v>1886</v>
      </c>
      <c r="C401" s="13" t="s">
        <v>2027</v>
      </c>
      <c r="D401" s="13" t="s">
        <v>2028</v>
      </c>
      <c r="E401" s="34">
        <v>0</v>
      </c>
      <c r="F401" s="34">
        <v>0</v>
      </c>
      <c r="G401" s="34">
        <v>15</v>
      </c>
      <c r="H401" s="34">
        <v>0</v>
      </c>
    </row>
    <row r="402" spans="1:8">
      <c r="A402" s="23">
        <v>2018</v>
      </c>
      <c r="B402" s="23" t="s">
        <v>1886</v>
      </c>
      <c r="C402" s="13" t="s">
        <v>2027</v>
      </c>
      <c r="D402" s="13" t="s">
        <v>2029</v>
      </c>
      <c r="E402" s="34">
        <v>0</v>
      </c>
      <c r="F402" s="34">
        <v>0</v>
      </c>
      <c r="G402" s="34">
        <v>8355</v>
      </c>
      <c r="H402" s="34">
        <v>0</v>
      </c>
    </row>
    <row r="403" spans="1:8">
      <c r="A403" s="23">
        <v>2018</v>
      </c>
      <c r="B403" s="23" t="s">
        <v>1886</v>
      </c>
      <c r="C403" s="13" t="s">
        <v>2027</v>
      </c>
      <c r="D403" s="13" t="s">
        <v>3750</v>
      </c>
      <c r="E403" s="34">
        <v>0</v>
      </c>
      <c r="F403" s="34">
        <v>0</v>
      </c>
      <c r="G403" s="34">
        <v>1433</v>
      </c>
      <c r="H403" s="34">
        <v>0</v>
      </c>
    </row>
    <row r="404" spans="1:8">
      <c r="A404" s="23">
        <v>2018</v>
      </c>
      <c r="B404" s="23" t="s">
        <v>1886</v>
      </c>
      <c r="C404" s="13" t="s">
        <v>1130</v>
      </c>
      <c r="D404" s="13" t="s">
        <v>2028</v>
      </c>
      <c r="E404" s="34">
        <v>31</v>
      </c>
      <c r="F404" s="34">
        <v>0</v>
      </c>
      <c r="G404" s="34">
        <v>0</v>
      </c>
      <c r="H404" s="34">
        <v>0</v>
      </c>
    </row>
    <row r="405" spans="1:8">
      <c r="A405" s="23">
        <v>2018</v>
      </c>
      <c r="B405" s="23" t="s">
        <v>1886</v>
      </c>
      <c r="C405" s="13" t="s">
        <v>1130</v>
      </c>
      <c r="D405" s="13" t="s">
        <v>2029</v>
      </c>
      <c r="E405" s="34">
        <v>717</v>
      </c>
      <c r="F405" s="34">
        <v>0</v>
      </c>
      <c r="G405" s="34">
        <v>0</v>
      </c>
      <c r="H405" s="34">
        <v>0</v>
      </c>
    </row>
    <row r="406" spans="1:8">
      <c r="A406" s="23">
        <v>2018</v>
      </c>
      <c r="B406" s="23" t="s">
        <v>1886</v>
      </c>
      <c r="C406" s="13" t="s">
        <v>1130</v>
      </c>
      <c r="D406" s="13" t="s">
        <v>3750</v>
      </c>
      <c r="E406" s="34">
        <v>169</v>
      </c>
      <c r="F406" s="34">
        <v>0</v>
      </c>
      <c r="G406" s="34">
        <v>0</v>
      </c>
      <c r="H406" s="34">
        <v>0</v>
      </c>
    </row>
    <row r="407" spans="1:8">
      <c r="A407" s="23">
        <v>2018</v>
      </c>
      <c r="B407" s="23" t="s">
        <v>514</v>
      </c>
      <c r="C407" s="13" t="s">
        <v>184</v>
      </c>
      <c r="D407" s="13" t="s">
        <v>1120</v>
      </c>
      <c r="E407" s="34">
        <v>1993</v>
      </c>
      <c r="F407" s="34">
        <v>55</v>
      </c>
      <c r="G407" s="34">
        <v>0</v>
      </c>
      <c r="H407" s="34">
        <v>0</v>
      </c>
    </row>
    <row r="408" spans="1:8">
      <c r="A408" s="23">
        <v>2018</v>
      </c>
      <c r="B408" s="23" t="s">
        <v>514</v>
      </c>
      <c r="C408" s="13" t="s">
        <v>184</v>
      </c>
      <c r="D408" s="13" t="s">
        <v>1122</v>
      </c>
      <c r="E408" s="34">
        <v>3188</v>
      </c>
      <c r="F408" s="34">
        <v>32</v>
      </c>
      <c r="G408" s="34">
        <v>0</v>
      </c>
      <c r="H408" s="34">
        <v>0</v>
      </c>
    </row>
    <row r="409" spans="1:8">
      <c r="A409" s="23">
        <v>2018</v>
      </c>
      <c r="B409" s="23" t="s">
        <v>514</v>
      </c>
      <c r="C409" s="13" t="s">
        <v>23</v>
      </c>
      <c r="D409" s="13" t="s">
        <v>1120</v>
      </c>
      <c r="E409" s="34">
        <v>2266</v>
      </c>
      <c r="F409" s="34">
        <v>200</v>
      </c>
      <c r="G409" s="34">
        <v>0</v>
      </c>
      <c r="H409" s="34">
        <v>0</v>
      </c>
    </row>
    <row r="410" spans="1:8">
      <c r="A410" s="23">
        <v>2018</v>
      </c>
      <c r="B410" s="23" t="s">
        <v>514</v>
      </c>
      <c r="C410" s="13" t="s">
        <v>23</v>
      </c>
      <c r="D410" s="13" t="s">
        <v>1122</v>
      </c>
      <c r="E410" s="34">
        <v>5821</v>
      </c>
      <c r="F410" s="34">
        <v>59</v>
      </c>
      <c r="G410" s="34">
        <v>0</v>
      </c>
      <c r="H410" s="34">
        <v>0</v>
      </c>
    </row>
    <row r="411" spans="1:8">
      <c r="A411" s="23">
        <v>2018</v>
      </c>
      <c r="B411" s="23" t="s">
        <v>514</v>
      </c>
      <c r="C411" s="13" t="s">
        <v>185</v>
      </c>
      <c r="D411" s="13" t="s">
        <v>1120</v>
      </c>
      <c r="E411" s="34">
        <v>4572</v>
      </c>
      <c r="F411" s="34">
        <v>577</v>
      </c>
      <c r="G411" s="34">
        <v>0</v>
      </c>
      <c r="H411" s="34">
        <v>0</v>
      </c>
    </row>
    <row r="412" spans="1:8">
      <c r="A412" s="23">
        <v>2018</v>
      </c>
      <c r="B412" s="23" t="s">
        <v>514</v>
      </c>
      <c r="C412" s="13" t="s">
        <v>185</v>
      </c>
      <c r="D412" s="13" t="s">
        <v>1122</v>
      </c>
      <c r="E412" s="34">
        <v>6113</v>
      </c>
      <c r="F412" s="34">
        <v>93</v>
      </c>
      <c r="G412" s="34">
        <v>0</v>
      </c>
      <c r="H412" s="34">
        <v>0</v>
      </c>
    </row>
    <row r="413" spans="1:8">
      <c r="A413" s="23">
        <v>2018</v>
      </c>
      <c r="B413" s="23" t="s">
        <v>514</v>
      </c>
      <c r="C413" s="13" t="s">
        <v>3925</v>
      </c>
      <c r="D413" s="13" t="s">
        <v>1120</v>
      </c>
      <c r="E413" s="34">
        <v>3502</v>
      </c>
      <c r="F413" s="34">
        <v>220</v>
      </c>
      <c r="G413" s="34">
        <v>0</v>
      </c>
      <c r="H413" s="34">
        <v>0</v>
      </c>
    </row>
    <row r="414" spans="1:8">
      <c r="A414" s="23">
        <v>2018</v>
      </c>
      <c r="B414" s="23" t="s">
        <v>514</v>
      </c>
      <c r="C414" s="13" t="s">
        <v>3925</v>
      </c>
      <c r="D414" s="13" t="s">
        <v>1122</v>
      </c>
      <c r="E414" s="34">
        <v>5664</v>
      </c>
      <c r="F414" s="34">
        <v>77</v>
      </c>
      <c r="G414" s="34">
        <v>0</v>
      </c>
      <c r="H414" s="34">
        <v>0</v>
      </c>
    </row>
    <row r="415" spans="1:8">
      <c r="A415" s="23">
        <v>2018</v>
      </c>
      <c r="B415" s="23" t="s">
        <v>514</v>
      </c>
      <c r="C415" s="13" t="s">
        <v>1131</v>
      </c>
      <c r="D415" s="13" t="s">
        <v>1120</v>
      </c>
      <c r="E415" s="34">
        <v>0</v>
      </c>
      <c r="F415" s="34">
        <v>0</v>
      </c>
      <c r="G415" s="34">
        <v>0</v>
      </c>
      <c r="H415" s="34">
        <v>200</v>
      </c>
    </row>
    <row r="416" spans="1:8">
      <c r="A416" s="23">
        <v>2018</v>
      </c>
      <c r="B416" s="23" t="s">
        <v>514</v>
      </c>
      <c r="C416" s="13" t="s">
        <v>1131</v>
      </c>
      <c r="D416" s="13" t="s">
        <v>1122</v>
      </c>
      <c r="E416" s="34">
        <v>0</v>
      </c>
      <c r="F416" s="34">
        <v>0</v>
      </c>
      <c r="G416" s="34">
        <v>0</v>
      </c>
      <c r="H416" s="34">
        <v>0</v>
      </c>
    </row>
    <row r="417" spans="1:8">
      <c r="A417" s="23">
        <v>2018</v>
      </c>
      <c r="B417" s="23" t="s">
        <v>514</v>
      </c>
      <c r="C417" s="13" t="s">
        <v>1129</v>
      </c>
      <c r="D417" s="13" t="s">
        <v>1120</v>
      </c>
      <c r="E417" s="34">
        <v>0</v>
      </c>
      <c r="F417" s="34">
        <v>0</v>
      </c>
      <c r="G417" s="34">
        <v>315</v>
      </c>
      <c r="H417" s="34">
        <v>0</v>
      </c>
    </row>
    <row r="418" spans="1:8">
      <c r="A418" s="23">
        <v>2018</v>
      </c>
      <c r="B418" s="23" t="s">
        <v>514</v>
      </c>
      <c r="C418" s="13" t="s">
        <v>1129</v>
      </c>
      <c r="D418" s="13" t="s">
        <v>1122</v>
      </c>
      <c r="E418" s="34">
        <v>0</v>
      </c>
      <c r="F418" s="34">
        <v>0</v>
      </c>
      <c r="G418" s="34">
        <v>520</v>
      </c>
      <c r="H418" s="34">
        <v>0</v>
      </c>
    </row>
    <row r="419" spans="1:8">
      <c r="A419" s="23">
        <v>2019</v>
      </c>
      <c r="B419" s="23" t="s">
        <v>1886</v>
      </c>
      <c r="C419" s="13" t="s">
        <v>1125</v>
      </c>
      <c r="D419" s="13" t="s">
        <v>2028</v>
      </c>
      <c r="E419" s="34">
        <v>6</v>
      </c>
      <c r="F419" s="34">
        <v>0</v>
      </c>
      <c r="G419" s="34">
        <v>0</v>
      </c>
      <c r="H419" s="34">
        <v>0</v>
      </c>
    </row>
    <row r="420" spans="1:8">
      <c r="A420" s="23">
        <v>2019</v>
      </c>
      <c r="B420" s="23" t="s">
        <v>1886</v>
      </c>
      <c r="C420" s="13" t="s">
        <v>1125</v>
      </c>
      <c r="D420" s="13" t="s">
        <v>2029</v>
      </c>
      <c r="E420" s="34">
        <v>813</v>
      </c>
      <c r="F420" s="34">
        <v>0</v>
      </c>
      <c r="G420" s="34">
        <v>0</v>
      </c>
      <c r="H420" s="34">
        <v>0</v>
      </c>
    </row>
    <row r="421" spans="1:8">
      <c r="A421" s="23">
        <v>2019</v>
      </c>
      <c r="B421" s="23" t="s">
        <v>1886</v>
      </c>
      <c r="C421" s="13" t="s">
        <v>1125</v>
      </c>
      <c r="D421" s="13" t="s">
        <v>3750</v>
      </c>
      <c r="E421" s="34">
        <v>6955</v>
      </c>
      <c r="F421" s="34">
        <v>0</v>
      </c>
      <c r="G421" s="34">
        <v>0</v>
      </c>
      <c r="H421" s="34">
        <v>0</v>
      </c>
    </row>
    <row r="422" spans="1:8">
      <c r="A422" s="23">
        <v>2019</v>
      </c>
      <c r="B422" s="23" t="s">
        <v>1886</v>
      </c>
      <c r="C422" s="13" t="s">
        <v>5</v>
      </c>
      <c r="D422" s="13" t="s">
        <v>2028</v>
      </c>
      <c r="E422" s="34">
        <v>108</v>
      </c>
      <c r="F422" s="34">
        <v>9</v>
      </c>
      <c r="G422" s="34">
        <v>0</v>
      </c>
      <c r="H422" s="34">
        <v>13</v>
      </c>
    </row>
    <row r="423" spans="1:8">
      <c r="A423" s="23">
        <v>2019</v>
      </c>
      <c r="B423" s="23" t="s">
        <v>1886</v>
      </c>
      <c r="C423" s="13" t="s">
        <v>5</v>
      </c>
      <c r="D423" s="13" t="s">
        <v>2029</v>
      </c>
      <c r="E423" s="34">
        <v>7498</v>
      </c>
      <c r="F423" s="34">
        <v>2614</v>
      </c>
      <c r="G423" s="34">
        <v>364</v>
      </c>
      <c r="H423" s="34">
        <v>1502</v>
      </c>
    </row>
    <row r="424" spans="1:8">
      <c r="A424" s="23">
        <v>2019</v>
      </c>
      <c r="B424" s="23" t="s">
        <v>1886</v>
      </c>
      <c r="C424" s="13" t="s">
        <v>5</v>
      </c>
      <c r="D424" s="13" t="s">
        <v>3750</v>
      </c>
      <c r="E424" s="34">
        <v>25227</v>
      </c>
      <c r="F424" s="34">
        <v>2769</v>
      </c>
      <c r="G424" s="34">
        <v>27</v>
      </c>
      <c r="H424" s="34">
        <v>452</v>
      </c>
    </row>
    <row r="425" spans="1:8">
      <c r="A425" s="23">
        <v>2019</v>
      </c>
      <c r="B425" s="23" t="s">
        <v>1886</v>
      </c>
      <c r="C425" s="13" t="s">
        <v>10</v>
      </c>
      <c r="D425" s="13" t="s">
        <v>2028</v>
      </c>
      <c r="E425" s="34">
        <v>27</v>
      </c>
      <c r="F425" s="34">
        <v>2</v>
      </c>
      <c r="G425" s="34">
        <v>0</v>
      </c>
      <c r="H425" s="34">
        <v>1</v>
      </c>
    </row>
    <row r="426" spans="1:8">
      <c r="A426" s="23">
        <v>2019</v>
      </c>
      <c r="B426" s="23" t="s">
        <v>1886</v>
      </c>
      <c r="C426" s="13" t="s">
        <v>10</v>
      </c>
      <c r="D426" s="13" t="s">
        <v>2029</v>
      </c>
      <c r="E426" s="34">
        <v>11835</v>
      </c>
      <c r="F426" s="34">
        <v>2402</v>
      </c>
      <c r="G426" s="34">
        <v>117</v>
      </c>
      <c r="H426" s="34">
        <v>2750</v>
      </c>
    </row>
    <row r="427" spans="1:8">
      <c r="A427" s="23">
        <v>2019</v>
      </c>
      <c r="B427" s="23" t="s">
        <v>1886</v>
      </c>
      <c r="C427" s="13" t="s">
        <v>10</v>
      </c>
      <c r="D427" s="13" t="s">
        <v>3750</v>
      </c>
      <c r="E427" s="34">
        <v>19318</v>
      </c>
      <c r="F427" s="34">
        <v>177</v>
      </c>
      <c r="G427" s="34">
        <v>12</v>
      </c>
      <c r="H427" s="34">
        <v>840</v>
      </c>
    </row>
    <row r="428" spans="1:8">
      <c r="A428" s="23">
        <v>2019</v>
      </c>
      <c r="B428" s="23" t="s">
        <v>1886</v>
      </c>
      <c r="C428" s="13" t="s">
        <v>14</v>
      </c>
      <c r="D428" s="13" t="s">
        <v>2028</v>
      </c>
      <c r="E428" s="34">
        <v>59</v>
      </c>
      <c r="F428" s="34">
        <v>3</v>
      </c>
      <c r="G428" s="34">
        <v>2</v>
      </c>
      <c r="H428" s="34">
        <v>8</v>
      </c>
    </row>
    <row r="429" spans="1:8">
      <c r="A429" s="23">
        <v>2019</v>
      </c>
      <c r="B429" s="23" t="s">
        <v>1886</v>
      </c>
      <c r="C429" s="13" t="s">
        <v>14</v>
      </c>
      <c r="D429" s="13" t="s">
        <v>2029</v>
      </c>
      <c r="E429" s="34">
        <v>10317</v>
      </c>
      <c r="F429" s="34">
        <v>1699</v>
      </c>
      <c r="G429" s="34">
        <v>438</v>
      </c>
      <c r="H429" s="34">
        <v>1694</v>
      </c>
    </row>
    <row r="430" spans="1:8">
      <c r="A430" s="23">
        <v>2019</v>
      </c>
      <c r="B430" s="23" t="s">
        <v>1886</v>
      </c>
      <c r="C430" s="13" t="s">
        <v>14</v>
      </c>
      <c r="D430" s="13" t="s">
        <v>3750</v>
      </c>
      <c r="E430" s="34">
        <v>34150</v>
      </c>
      <c r="F430" s="34">
        <v>269</v>
      </c>
      <c r="G430" s="34">
        <v>33</v>
      </c>
      <c r="H430" s="34">
        <v>925</v>
      </c>
    </row>
    <row r="431" spans="1:8">
      <c r="A431" s="23">
        <v>2019</v>
      </c>
      <c r="B431" s="23" t="s">
        <v>1886</v>
      </c>
      <c r="C431" s="13" t="s">
        <v>23</v>
      </c>
      <c r="D431" s="13" t="s">
        <v>2028</v>
      </c>
      <c r="E431" s="34">
        <v>33</v>
      </c>
      <c r="F431" s="34">
        <v>2</v>
      </c>
      <c r="G431" s="34">
        <v>0</v>
      </c>
      <c r="H431" s="34">
        <v>0</v>
      </c>
    </row>
    <row r="432" spans="1:8">
      <c r="A432" s="23">
        <v>2019</v>
      </c>
      <c r="B432" s="23" t="s">
        <v>1886</v>
      </c>
      <c r="C432" s="13" t="s">
        <v>23</v>
      </c>
      <c r="D432" s="13" t="s">
        <v>2029</v>
      </c>
      <c r="E432" s="34">
        <v>10435</v>
      </c>
      <c r="F432" s="34">
        <v>1663</v>
      </c>
      <c r="G432" s="34">
        <v>404</v>
      </c>
      <c r="H432" s="34">
        <v>2953</v>
      </c>
    </row>
    <row r="433" spans="1:8">
      <c r="A433" s="23">
        <v>2019</v>
      </c>
      <c r="B433" s="23" t="s">
        <v>1886</v>
      </c>
      <c r="C433" s="13" t="s">
        <v>23</v>
      </c>
      <c r="D433" s="13" t="s">
        <v>3750</v>
      </c>
      <c r="E433" s="34">
        <v>62690</v>
      </c>
      <c r="F433" s="34">
        <v>917</v>
      </c>
      <c r="G433" s="34">
        <v>61</v>
      </c>
      <c r="H433" s="34">
        <v>2022</v>
      </c>
    </row>
    <row r="434" spans="1:8">
      <c r="A434" s="23">
        <v>2019</v>
      </c>
      <c r="B434" s="23" t="s">
        <v>1886</v>
      </c>
      <c r="C434" s="13" t="s">
        <v>41</v>
      </c>
      <c r="D434" s="13" t="s">
        <v>2028</v>
      </c>
      <c r="E434" s="34">
        <v>40</v>
      </c>
      <c r="F434" s="34">
        <v>1</v>
      </c>
      <c r="G434" s="34">
        <v>0</v>
      </c>
      <c r="H434" s="34">
        <v>8</v>
      </c>
    </row>
    <row r="435" spans="1:8">
      <c r="A435" s="23">
        <v>2019</v>
      </c>
      <c r="B435" s="23" t="s">
        <v>1886</v>
      </c>
      <c r="C435" s="13" t="s">
        <v>41</v>
      </c>
      <c r="D435" s="13" t="s">
        <v>2029</v>
      </c>
      <c r="E435" s="34">
        <v>10740</v>
      </c>
      <c r="F435" s="34">
        <v>1444</v>
      </c>
      <c r="G435" s="34">
        <v>118</v>
      </c>
      <c r="H435" s="34">
        <v>2073</v>
      </c>
    </row>
    <row r="436" spans="1:8">
      <c r="A436" s="23">
        <v>2019</v>
      </c>
      <c r="B436" s="23" t="s">
        <v>1886</v>
      </c>
      <c r="C436" s="13" t="s">
        <v>41</v>
      </c>
      <c r="D436" s="13" t="s">
        <v>3750</v>
      </c>
      <c r="E436" s="34">
        <v>14790</v>
      </c>
      <c r="F436" s="34">
        <v>231</v>
      </c>
      <c r="G436" s="34">
        <v>15</v>
      </c>
      <c r="H436" s="34">
        <v>466</v>
      </c>
    </row>
    <row r="437" spans="1:8">
      <c r="A437" s="23">
        <v>2019</v>
      </c>
      <c r="B437" s="23" t="s">
        <v>1886</v>
      </c>
      <c r="C437" s="13" t="s">
        <v>60</v>
      </c>
      <c r="D437" s="13" t="s">
        <v>2028</v>
      </c>
      <c r="E437" s="34">
        <v>31</v>
      </c>
      <c r="F437" s="34">
        <v>0</v>
      </c>
      <c r="G437" s="34">
        <v>0</v>
      </c>
      <c r="H437" s="34">
        <v>1</v>
      </c>
    </row>
    <row r="438" spans="1:8">
      <c r="A438" s="23">
        <v>2019</v>
      </c>
      <c r="B438" s="23" t="s">
        <v>1886</v>
      </c>
      <c r="C438" s="13" t="s">
        <v>60</v>
      </c>
      <c r="D438" s="13" t="s">
        <v>2029</v>
      </c>
      <c r="E438" s="34">
        <v>7232</v>
      </c>
      <c r="F438" s="34">
        <v>749</v>
      </c>
      <c r="G438" s="34">
        <v>52</v>
      </c>
      <c r="H438" s="34">
        <v>2420</v>
      </c>
    </row>
    <row r="439" spans="1:8">
      <c r="A439" s="23">
        <v>2019</v>
      </c>
      <c r="B439" s="23" t="s">
        <v>1886</v>
      </c>
      <c r="C439" s="13" t="s">
        <v>60</v>
      </c>
      <c r="D439" s="13" t="s">
        <v>3750</v>
      </c>
      <c r="E439" s="34">
        <v>21829</v>
      </c>
      <c r="F439" s="34">
        <v>143</v>
      </c>
      <c r="G439" s="34">
        <v>1</v>
      </c>
      <c r="H439" s="34">
        <v>1265</v>
      </c>
    </row>
    <row r="440" spans="1:8">
      <c r="A440" s="23">
        <v>2019</v>
      </c>
      <c r="B440" s="23" t="s">
        <v>1886</v>
      </c>
      <c r="C440" s="13" t="s">
        <v>70</v>
      </c>
      <c r="D440" s="13" t="s">
        <v>2028</v>
      </c>
      <c r="E440" s="34">
        <v>118</v>
      </c>
      <c r="F440" s="34">
        <v>10</v>
      </c>
      <c r="G440" s="34">
        <v>0</v>
      </c>
      <c r="H440" s="34">
        <v>101</v>
      </c>
    </row>
    <row r="441" spans="1:8">
      <c r="A441" s="23">
        <v>2019</v>
      </c>
      <c r="B441" s="23" t="s">
        <v>1886</v>
      </c>
      <c r="C441" s="13" t="s">
        <v>70</v>
      </c>
      <c r="D441" s="13" t="s">
        <v>2029</v>
      </c>
      <c r="E441" s="34">
        <v>19738</v>
      </c>
      <c r="F441" s="34">
        <v>1506</v>
      </c>
      <c r="G441" s="34">
        <v>104</v>
      </c>
      <c r="H441" s="34">
        <v>6774</v>
      </c>
    </row>
    <row r="442" spans="1:8">
      <c r="A442" s="23">
        <v>2019</v>
      </c>
      <c r="B442" s="23" t="s">
        <v>1886</v>
      </c>
      <c r="C442" s="13" t="s">
        <v>70</v>
      </c>
      <c r="D442" s="13" t="s">
        <v>3750</v>
      </c>
      <c r="E442" s="34">
        <v>25821</v>
      </c>
      <c r="F442" s="34">
        <v>147</v>
      </c>
      <c r="G442" s="34">
        <v>25</v>
      </c>
      <c r="H442" s="34">
        <v>1990</v>
      </c>
    </row>
    <row r="443" spans="1:8">
      <c r="A443" s="23">
        <v>2019</v>
      </c>
      <c r="B443" s="23" t="s">
        <v>1886</v>
      </c>
      <c r="C443" s="13" t="s">
        <v>76</v>
      </c>
      <c r="D443" s="13" t="s">
        <v>2028</v>
      </c>
      <c r="E443" s="34">
        <v>143</v>
      </c>
      <c r="F443" s="34">
        <v>5</v>
      </c>
      <c r="G443" s="34">
        <v>1</v>
      </c>
      <c r="H443" s="34">
        <v>18</v>
      </c>
    </row>
    <row r="444" spans="1:8">
      <c r="A444" s="23">
        <v>2019</v>
      </c>
      <c r="B444" s="23" t="s">
        <v>1886</v>
      </c>
      <c r="C444" s="13" t="s">
        <v>76</v>
      </c>
      <c r="D444" s="13" t="s">
        <v>2029</v>
      </c>
      <c r="E444" s="34">
        <v>17760</v>
      </c>
      <c r="F444" s="34">
        <v>3262</v>
      </c>
      <c r="G444" s="34">
        <v>405</v>
      </c>
      <c r="H444" s="34">
        <v>5493</v>
      </c>
    </row>
    <row r="445" spans="1:8">
      <c r="A445" s="23">
        <v>2019</v>
      </c>
      <c r="B445" s="23" t="s">
        <v>1886</v>
      </c>
      <c r="C445" s="13" t="s">
        <v>76</v>
      </c>
      <c r="D445" s="13" t="s">
        <v>3750</v>
      </c>
      <c r="E445" s="34">
        <v>47657</v>
      </c>
      <c r="F445" s="34">
        <v>1213</v>
      </c>
      <c r="G445" s="34">
        <v>80</v>
      </c>
      <c r="H445" s="34">
        <v>1916</v>
      </c>
    </row>
    <row r="446" spans="1:8">
      <c r="A446" s="23">
        <v>2019</v>
      </c>
      <c r="B446" s="23" t="s">
        <v>1886</v>
      </c>
      <c r="C446" s="13" t="s">
        <v>83</v>
      </c>
      <c r="D446" s="13" t="s">
        <v>2028</v>
      </c>
      <c r="E446" s="34">
        <v>2</v>
      </c>
      <c r="F446" s="34">
        <v>0</v>
      </c>
      <c r="G446" s="34">
        <v>0</v>
      </c>
      <c r="H446" s="34">
        <v>0</v>
      </c>
    </row>
    <row r="447" spans="1:8">
      <c r="A447" s="23">
        <v>2019</v>
      </c>
      <c r="B447" s="23" t="s">
        <v>1886</v>
      </c>
      <c r="C447" s="13" t="s">
        <v>83</v>
      </c>
      <c r="D447" s="13" t="s">
        <v>2029</v>
      </c>
      <c r="E447" s="34">
        <v>87</v>
      </c>
      <c r="F447" s="34">
        <v>7</v>
      </c>
      <c r="G447" s="34">
        <v>0</v>
      </c>
      <c r="H447" s="34">
        <v>436</v>
      </c>
    </row>
    <row r="448" spans="1:8">
      <c r="A448" s="23">
        <v>2019</v>
      </c>
      <c r="B448" s="23" t="s">
        <v>1886</v>
      </c>
      <c r="C448" s="13" t="s">
        <v>83</v>
      </c>
      <c r="D448" s="13" t="s">
        <v>3750</v>
      </c>
      <c r="E448" s="34">
        <v>76</v>
      </c>
      <c r="F448" s="34">
        <v>10</v>
      </c>
      <c r="G448" s="34">
        <v>0</v>
      </c>
      <c r="H448" s="34">
        <v>85</v>
      </c>
    </row>
    <row r="449" spans="1:8">
      <c r="A449" s="23">
        <v>2019</v>
      </c>
      <c r="B449" s="23" t="s">
        <v>1886</v>
      </c>
      <c r="C449" s="13" t="s">
        <v>86</v>
      </c>
      <c r="D449" s="13" t="s">
        <v>2028</v>
      </c>
      <c r="E449" s="34">
        <v>30</v>
      </c>
      <c r="F449" s="34">
        <v>1</v>
      </c>
      <c r="G449" s="34">
        <v>0</v>
      </c>
      <c r="H449" s="34">
        <v>5</v>
      </c>
    </row>
    <row r="450" spans="1:8">
      <c r="A450" s="23">
        <v>2019</v>
      </c>
      <c r="B450" s="23" t="s">
        <v>1886</v>
      </c>
      <c r="C450" s="13" t="s">
        <v>86</v>
      </c>
      <c r="D450" s="13" t="s">
        <v>2029</v>
      </c>
      <c r="E450" s="34">
        <v>2193</v>
      </c>
      <c r="F450" s="34">
        <v>668</v>
      </c>
      <c r="G450" s="34">
        <v>50</v>
      </c>
      <c r="H450" s="34">
        <v>2182</v>
      </c>
    </row>
    <row r="451" spans="1:8">
      <c r="A451" s="23">
        <v>2019</v>
      </c>
      <c r="B451" s="23" t="s">
        <v>1886</v>
      </c>
      <c r="C451" s="13" t="s">
        <v>86</v>
      </c>
      <c r="D451" s="13" t="s">
        <v>3750</v>
      </c>
      <c r="E451" s="34">
        <v>2742</v>
      </c>
      <c r="F451" s="34">
        <v>142</v>
      </c>
      <c r="G451" s="34">
        <v>1</v>
      </c>
      <c r="H451" s="34">
        <v>501</v>
      </c>
    </row>
    <row r="452" spans="1:8">
      <c r="A452" s="23">
        <v>2019</v>
      </c>
      <c r="B452" s="23" t="s">
        <v>1886</v>
      </c>
      <c r="C452" s="13" t="s">
        <v>89</v>
      </c>
      <c r="D452" s="13" t="s">
        <v>2028</v>
      </c>
      <c r="E452" s="34">
        <v>7</v>
      </c>
      <c r="F452" s="34">
        <v>2</v>
      </c>
      <c r="G452" s="34">
        <v>0</v>
      </c>
      <c r="H452" s="34">
        <v>2</v>
      </c>
    </row>
    <row r="453" spans="1:8">
      <c r="A453" s="23">
        <v>2019</v>
      </c>
      <c r="B453" s="23" t="s">
        <v>1886</v>
      </c>
      <c r="C453" s="13" t="s">
        <v>89</v>
      </c>
      <c r="D453" s="13" t="s">
        <v>2029</v>
      </c>
      <c r="E453" s="34">
        <v>3171</v>
      </c>
      <c r="F453" s="34">
        <v>234</v>
      </c>
      <c r="G453" s="34">
        <v>42</v>
      </c>
      <c r="H453" s="34">
        <v>340</v>
      </c>
    </row>
    <row r="454" spans="1:8">
      <c r="A454" s="23">
        <v>2019</v>
      </c>
      <c r="B454" s="23" t="s">
        <v>1886</v>
      </c>
      <c r="C454" s="13" t="s">
        <v>89</v>
      </c>
      <c r="D454" s="13" t="s">
        <v>3750</v>
      </c>
      <c r="E454" s="34">
        <v>13657</v>
      </c>
      <c r="F454" s="34">
        <v>48</v>
      </c>
      <c r="G454" s="34">
        <v>3</v>
      </c>
      <c r="H454" s="34">
        <v>344</v>
      </c>
    </row>
    <row r="455" spans="1:8">
      <c r="A455" s="23">
        <v>2019</v>
      </c>
      <c r="B455" s="23" t="s">
        <v>1886</v>
      </c>
      <c r="C455" s="13" t="s">
        <v>94</v>
      </c>
      <c r="D455" s="13" t="s">
        <v>2028</v>
      </c>
      <c r="E455" s="34">
        <v>74</v>
      </c>
      <c r="F455" s="34">
        <v>0</v>
      </c>
      <c r="G455" s="34">
        <v>0</v>
      </c>
      <c r="H455" s="34">
        <v>19</v>
      </c>
    </row>
    <row r="456" spans="1:8">
      <c r="A456" s="23">
        <v>2019</v>
      </c>
      <c r="B456" s="23" t="s">
        <v>1886</v>
      </c>
      <c r="C456" s="13" t="s">
        <v>94</v>
      </c>
      <c r="D456" s="13" t="s">
        <v>2029</v>
      </c>
      <c r="E456" s="34">
        <v>2481</v>
      </c>
      <c r="F456" s="34">
        <v>178</v>
      </c>
      <c r="G456" s="34">
        <v>43</v>
      </c>
      <c r="H456" s="34">
        <v>1723</v>
      </c>
    </row>
    <row r="457" spans="1:8">
      <c r="A457" s="23">
        <v>2019</v>
      </c>
      <c r="B457" s="23" t="s">
        <v>1886</v>
      </c>
      <c r="C457" s="13" t="s">
        <v>94</v>
      </c>
      <c r="D457" s="13" t="s">
        <v>3750</v>
      </c>
      <c r="E457" s="34">
        <v>5082</v>
      </c>
      <c r="F457" s="34">
        <v>57</v>
      </c>
      <c r="G457" s="34">
        <v>14</v>
      </c>
      <c r="H457" s="34">
        <v>493</v>
      </c>
    </row>
    <row r="458" spans="1:8">
      <c r="A458" s="23">
        <v>2019</v>
      </c>
      <c r="B458" s="23" t="s">
        <v>1886</v>
      </c>
      <c r="C458" s="13" t="s">
        <v>100</v>
      </c>
      <c r="D458" s="13" t="s">
        <v>2028</v>
      </c>
      <c r="E458" s="34">
        <v>8</v>
      </c>
      <c r="F458" s="34">
        <v>0</v>
      </c>
      <c r="G458" s="34">
        <v>0</v>
      </c>
      <c r="H458" s="34">
        <v>7</v>
      </c>
    </row>
    <row r="459" spans="1:8">
      <c r="A459" s="23">
        <v>2019</v>
      </c>
      <c r="B459" s="23" t="s">
        <v>1886</v>
      </c>
      <c r="C459" s="13" t="s">
        <v>100</v>
      </c>
      <c r="D459" s="13" t="s">
        <v>2029</v>
      </c>
      <c r="E459" s="34">
        <v>4213</v>
      </c>
      <c r="F459" s="34">
        <v>786</v>
      </c>
      <c r="G459" s="34">
        <v>20</v>
      </c>
      <c r="H459" s="34">
        <v>2793</v>
      </c>
    </row>
    <row r="460" spans="1:8">
      <c r="A460" s="23">
        <v>2019</v>
      </c>
      <c r="B460" s="23" t="s">
        <v>1886</v>
      </c>
      <c r="C460" s="13" t="s">
        <v>100</v>
      </c>
      <c r="D460" s="13" t="s">
        <v>3750</v>
      </c>
      <c r="E460" s="34">
        <v>7569</v>
      </c>
      <c r="F460" s="34">
        <v>35</v>
      </c>
      <c r="G460" s="34">
        <v>0</v>
      </c>
      <c r="H460" s="34">
        <v>931</v>
      </c>
    </row>
    <row r="461" spans="1:8">
      <c r="A461" s="23">
        <v>2019</v>
      </c>
      <c r="B461" s="23" t="s">
        <v>1886</v>
      </c>
      <c r="C461" s="13" t="s">
        <v>104</v>
      </c>
      <c r="D461" s="13" t="s">
        <v>2028</v>
      </c>
      <c r="E461" s="34">
        <v>57</v>
      </c>
      <c r="F461" s="34">
        <v>2</v>
      </c>
      <c r="G461" s="34">
        <v>1</v>
      </c>
      <c r="H461" s="34">
        <v>7</v>
      </c>
    </row>
    <row r="462" spans="1:8">
      <c r="A462" s="23">
        <v>2019</v>
      </c>
      <c r="B462" s="23" t="s">
        <v>1886</v>
      </c>
      <c r="C462" s="13" t="s">
        <v>104</v>
      </c>
      <c r="D462" s="13" t="s">
        <v>2029</v>
      </c>
      <c r="E462" s="34">
        <v>14332</v>
      </c>
      <c r="F462" s="34">
        <v>1582</v>
      </c>
      <c r="G462" s="34">
        <v>205</v>
      </c>
      <c r="H462" s="34">
        <v>2320</v>
      </c>
    </row>
    <row r="463" spans="1:8">
      <c r="A463" s="23">
        <v>2019</v>
      </c>
      <c r="B463" s="23" t="s">
        <v>1886</v>
      </c>
      <c r="C463" s="13" t="s">
        <v>104</v>
      </c>
      <c r="D463" s="13" t="s">
        <v>3750</v>
      </c>
      <c r="E463" s="34">
        <v>89877</v>
      </c>
      <c r="F463" s="34">
        <v>195</v>
      </c>
      <c r="G463" s="34">
        <v>31</v>
      </c>
      <c r="H463" s="34">
        <v>1015</v>
      </c>
    </row>
    <row r="464" spans="1:8">
      <c r="A464" s="23">
        <v>2019</v>
      </c>
      <c r="B464" s="23" t="s">
        <v>1886</v>
      </c>
      <c r="C464" s="13" t="s">
        <v>120</v>
      </c>
      <c r="D464" s="13" t="s">
        <v>2028</v>
      </c>
      <c r="E464" s="34">
        <v>2</v>
      </c>
      <c r="F464" s="34">
        <v>1</v>
      </c>
      <c r="G464" s="34">
        <v>0</v>
      </c>
      <c r="H464" s="34">
        <v>4</v>
      </c>
    </row>
    <row r="465" spans="1:8">
      <c r="A465" s="23">
        <v>2019</v>
      </c>
      <c r="B465" s="23" t="s">
        <v>1886</v>
      </c>
      <c r="C465" s="13" t="s">
        <v>120</v>
      </c>
      <c r="D465" s="13" t="s">
        <v>2029</v>
      </c>
      <c r="E465" s="34">
        <v>3700</v>
      </c>
      <c r="F465" s="34">
        <v>470</v>
      </c>
      <c r="G465" s="34">
        <v>197</v>
      </c>
      <c r="H465" s="34">
        <v>347</v>
      </c>
    </row>
    <row r="466" spans="1:8">
      <c r="A466" s="23">
        <v>2019</v>
      </c>
      <c r="B466" s="23" t="s">
        <v>1886</v>
      </c>
      <c r="C466" s="13" t="s">
        <v>120</v>
      </c>
      <c r="D466" s="13" t="s">
        <v>3750</v>
      </c>
      <c r="E466" s="34">
        <v>9653</v>
      </c>
      <c r="F466" s="34">
        <v>117</v>
      </c>
      <c r="G466" s="34">
        <v>21</v>
      </c>
      <c r="H466" s="34">
        <v>520</v>
      </c>
    </row>
    <row r="467" spans="1:8">
      <c r="A467" s="23">
        <v>2019</v>
      </c>
      <c r="B467" s="23" t="s">
        <v>1886</v>
      </c>
      <c r="C467" s="13" t="s">
        <v>156</v>
      </c>
      <c r="D467" s="13" t="s">
        <v>2028</v>
      </c>
      <c r="E467" s="34">
        <v>19</v>
      </c>
      <c r="F467" s="34">
        <v>0</v>
      </c>
      <c r="G467" s="34">
        <v>0</v>
      </c>
      <c r="H467" s="34">
        <v>0</v>
      </c>
    </row>
    <row r="468" spans="1:8">
      <c r="A468" s="23">
        <v>2019</v>
      </c>
      <c r="B468" s="23" t="s">
        <v>1886</v>
      </c>
      <c r="C468" s="13" t="s">
        <v>156</v>
      </c>
      <c r="D468" s="13" t="s">
        <v>2029</v>
      </c>
      <c r="E468" s="34">
        <v>2948</v>
      </c>
      <c r="F468" s="34">
        <v>212</v>
      </c>
      <c r="G468" s="34">
        <v>129</v>
      </c>
      <c r="H468" s="34">
        <v>272</v>
      </c>
    </row>
    <row r="469" spans="1:8">
      <c r="A469" s="23">
        <v>2019</v>
      </c>
      <c r="B469" s="23" t="s">
        <v>1886</v>
      </c>
      <c r="C469" s="13" t="s">
        <v>156</v>
      </c>
      <c r="D469" s="13" t="s">
        <v>3750</v>
      </c>
      <c r="E469" s="34">
        <v>5251</v>
      </c>
      <c r="F469" s="34">
        <v>103</v>
      </c>
      <c r="G469" s="34">
        <v>14</v>
      </c>
      <c r="H469" s="34">
        <v>194</v>
      </c>
    </row>
    <row r="470" spans="1:8">
      <c r="A470" s="23">
        <v>2019</v>
      </c>
      <c r="B470" s="23" t="s">
        <v>1886</v>
      </c>
      <c r="C470" s="13" t="s">
        <v>164</v>
      </c>
      <c r="D470" s="13" t="s">
        <v>2028</v>
      </c>
      <c r="E470" s="34">
        <v>71</v>
      </c>
      <c r="F470" s="34">
        <v>2</v>
      </c>
      <c r="G470" s="34">
        <v>0</v>
      </c>
      <c r="H470" s="34">
        <v>4</v>
      </c>
    </row>
    <row r="471" spans="1:8">
      <c r="A471" s="23">
        <v>2019</v>
      </c>
      <c r="B471" s="23" t="s">
        <v>1886</v>
      </c>
      <c r="C471" s="13" t="s">
        <v>164</v>
      </c>
      <c r="D471" s="13" t="s">
        <v>2029</v>
      </c>
      <c r="E471" s="34">
        <v>5801</v>
      </c>
      <c r="F471" s="34">
        <v>702</v>
      </c>
      <c r="G471" s="34">
        <v>26</v>
      </c>
      <c r="H471" s="34">
        <v>1654</v>
      </c>
    </row>
    <row r="472" spans="1:8">
      <c r="A472" s="23">
        <v>2019</v>
      </c>
      <c r="B472" s="23" t="s">
        <v>1886</v>
      </c>
      <c r="C472" s="13" t="s">
        <v>164</v>
      </c>
      <c r="D472" s="13" t="s">
        <v>3750</v>
      </c>
      <c r="E472" s="34">
        <v>14379</v>
      </c>
      <c r="F472" s="34">
        <v>212</v>
      </c>
      <c r="G472" s="34">
        <v>1</v>
      </c>
      <c r="H472" s="34">
        <v>655</v>
      </c>
    </row>
    <row r="473" spans="1:8">
      <c r="A473" s="23">
        <v>2019</v>
      </c>
      <c r="B473" s="23" t="s">
        <v>1886</v>
      </c>
      <c r="C473" s="13" t="s">
        <v>167</v>
      </c>
      <c r="D473" s="13" t="s">
        <v>2028</v>
      </c>
      <c r="E473" s="34">
        <v>12</v>
      </c>
      <c r="F473" s="34">
        <v>0</v>
      </c>
      <c r="G473" s="34">
        <v>0</v>
      </c>
      <c r="H473" s="34">
        <v>11</v>
      </c>
    </row>
    <row r="474" spans="1:8">
      <c r="A474" s="23">
        <v>2019</v>
      </c>
      <c r="B474" s="23" t="s">
        <v>1886</v>
      </c>
      <c r="C474" s="13" t="s">
        <v>167</v>
      </c>
      <c r="D474" s="13" t="s">
        <v>2029</v>
      </c>
      <c r="E474" s="34">
        <v>3636</v>
      </c>
      <c r="F474" s="34">
        <v>1184</v>
      </c>
      <c r="G474" s="34">
        <v>112</v>
      </c>
      <c r="H474" s="34">
        <v>1928</v>
      </c>
    </row>
    <row r="475" spans="1:8">
      <c r="A475" s="23">
        <v>2019</v>
      </c>
      <c r="B475" s="23" t="s">
        <v>1886</v>
      </c>
      <c r="C475" s="13" t="s">
        <v>167</v>
      </c>
      <c r="D475" s="13" t="s">
        <v>3750</v>
      </c>
      <c r="E475" s="34">
        <v>1798</v>
      </c>
      <c r="F475" s="34">
        <v>68</v>
      </c>
      <c r="G475" s="34">
        <v>3</v>
      </c>
      <c r="H475" s="34">
        <v>331</v>
      </c>
    </row>
    <row r="476" spans="1:8">
      <c r="A476" s="23">
        <v>2019</v>
      </c>
      <c r="B476" s="23" t="s">
        <v>1886</v>
      </c>
      <c r="C476" s="13" t="s">
        <v>1126</v>
      </c>
      <c r="D476" s="13" t="s">
        <v>2028</v>
      </c>
      <c r="E476" s="34">
        <v>1</v>
      </c>
      <c r="F476" s="34">
        <v>0</v>
      </c>
      <c r="G476" s="34">
        <v>0</v>
      </c>
      <c r="H476" s="34">
        <v>0</v>
      </c>
    </row>
    <row r="477" spans="1:8">
      <c r="A477" s="23">
        <v>2019</v>
      </c>
      <c r="B477" s="23" t="s">
        <v>1886</v>
      </c>
      <c r="C477" s="13" t="s">
        <v>1126</v>
      </c>
      <c r="D477" s="13" t="s">
        <v>2029</v>
      </c>
      <c r="E477" s="34">
        <v>1796</v>
      </c>
      <c r="F477" s="34">
        <v>591</v>
      </c>
      <c r="G477" s="34">
        <v>0</v>
      </c>
      <c r="H477" s="34">
        <v>34</v>
      </c>
    </row>
    <row r="478" spans="1:8">
      <c r="A478" s="23">
        <v>2019</v>
      </c>
      <c r="B478" s="23" t="s">
        <v>1886</v>
      </c>
      <c r="C478" s="13" t="s">
        <v>1126</v>
      </c>
      <c r="D478" s="13" t="s">
        <v>3750</v>
      </c>
      <c r="E478" s="34">
        <v>237</v>
      </c>
      <c r="F478" s="34">
        <v>23</v>
      </c>
      <c r="G478" s="34">
        <v>0</v>
      </c>
      <c r="H478" s="34">
        <v>7</v>
      </c>
    </row>
    <row r="479" spans="1:8">
      <c r="A479" s="23">
        <v>2019</v>
      </c>
      <c r="B479" s="23" t="s">
        <v>1886</v>
      </c>
      <c r="C479" s="13" t="s">
        <v>1127</v>
      </c>
      <c r="D479" s="13" t="s">
        <v>2028</v>
      </c>
      <c r="E479" s="34">
        <v>0</v>
      </c>
      <c r="F479" s="34">
        <v>0</v>
      </c>
      <c r="G479" s="34">
        <v>0</v>
      </c>
      <c r="H479" s="34">
        <v>0</v>
      </c>
    </row>
    <row r="480" spans="1:8">
      <c r="A480" s="23">
        <v>2019</v>
      </c>
      <c r="B480" s="23" t="s">
        <v>1886</v>
      </c>
      <c r="C480" s="13" t="s">
        <v>1127</v>
      </c>
      <c r="D480" s="13" t="s">
        <v>2029</v>
      </c>
      <c r="E480" s="34">
        <v>97</v>
      </c>
      <c r="F480" s="34">
        <v>0</v>
      </c>
      <c r="G480" s="34">
        <v>0</v>
      </c>
      <c r="H480" s="34">
        <v>0</v>
      </c>
    </row>
    <row r="481" spans="1:8">
      <c r="A481" s="23">
        <v>2019</v>
      </c>
      <c r="B481" s="23" t="s">
        <v>1886</v>
      </c>
      <c r="C481" s="13" t="s">
        <v>1127</v>
      </c>
      <c r="D481" s="13" t="s">
        <v>3750</v>
      </c>
      <c r="E481" s="34">
        <v>66</v>
      </c>
      <c r="F481" s="34">
        <v>0</v>
      </c>
      <c r="G481" s="34">
        <v>0</v>
      </c>
      <c r="H481" s="34">
        <v>0</v>
      </c>
    </row>
    <row r="482" spans="1:8">
      <c r="A482" s="23">
        <v>2019</v>
      </c>
      <c r="B482" s="23" t="s">
        <v>1886</v>
      </c>
      <c r="C482" s="13" t="s">
        <v>1128</v>
      </c>
      <c r="D482" s="13" t="s">
        <v>2028</v>
      </c>
      <c r="E482" s="34">
        <v>25</v>
      </c>
      <c r="F482" s="34">
        <v>0</v>
      </c>
      <c r="G482" s="34">
        <v>0</v>
      </c>
      <c r="H482" s="34">
        <v>0</v>
      </c>
    </row>
    <row r="483" spans="1:8">
      <c r="A483" s="23">
        <v>2019</v>
      </c>
      <c r="B483" s="23" t="s">
        <v>1886</v>
      </c>
      <c r="C483" s="13" t="s">
        <v>1128</v>
      </c>
      <c r="D483" s="13" t="s">
        <v>2029</v>
      </c>
      <c r="E483" s="34">
        <v>1298</v>
      </c>
      <c r="F483" s="34">
        <v>0</v>
      </c>
      <c r="G483" s="34">
        <v>0</v>
      </c>
      <c r="H483" s="34">
        <v>0</v>
      </c>
    </row>
    <row r="484" spans="1:8">
      <c r="A484" s="23">
        <v>2019</v>
      </c>
      <c r="B484" s="23" t="s">
        <v>1886</v>
      </c>
      <c r="C484" s="13" t="s">
        <v>1128</v>
      </c>
      <c r="D484" s="13" t="s">
        <v>3750</v>
      </c>
      <c r="E484" s="34">
        <v>303</v>
      </c>
      <c r="F484" s="34">
        <v>0</v>
      </c>
      <c r="G484" s="34">
        <v>0</v>
      </c>
      <c r="H484" s="34">
        <v>0</v>
      </c>
    </row>
    <row r="485" spans="1:8">
      <c r="A485" s="23">
        <v>2019</v>
      </c>
      <c r="B485" s="23" t="s">
        <v>1886</v>
      </c>
      <c r="C485" s="13" t="s">
        <v>2027</v>
      </c>
      <c r="D485" s="13" t="s">
        <v>2028</v>
      </c>
      <c r="E485" s="34">
        <v>14</v>
      </c>
      <c r="F485" s="34">
        <v>0</v>
      </c>
      <c r="G485" s="34">
        <v>14</v>
      </c>
      <c r="H485" s="34">
        <v>0</v>
      </c>
    </row>
    <row r="486" spans="1:8">
      <c r="A486" s="23">
        <v>2019</v>
      </c>
      <c r="B486" s="23" t="s">
        <v>1886</v>
      </c>
      <c r="C486" s="13" t="s">
        <v>2027</v>
      </c>
      <c r="D486" s="13" t="s">
        <v>2029</v>
      </c>
      <c r="E486" s="34">
        <v>0</v>
      </c>
      <c r="F486" s="34">
        <v>0</v>
      </c>
      <c r="G486" s="34">
        <v>0</v>
      </c>
      <c r="H486" s="34">
        <v>0</v>
      </c>
    </row>
    <row r="487" spans="1:8">
      <c r="A487" s="23">
        <v>2019</v>
      </c>
      <c r="B487" s="23" t="s">
        <v>1886</v>
      </c>
      <c r="C487" s="13" t="s">
        <v>2027</v>
      </c>
      <c r="D487" s="13" t="s">
        <v>3750</v>
      </c>
      <c r="E487" s="34">
        <v>0</v>
      </c>
      <c r="F487" s="34">
        <v>0</v>
      </c>
      <c r="G487" s="34">
        <v>2302</v>
      </c>
      <c r="H487" s="34">
        <v>0</v>
      </c>
    </row>
    <row r="488" spans="1:8">
      <c r="A488" s="23">
        <v>2019</v>
      </c>
      <c r="B488" s="23" t="s">
        <v>1886</v>
      </c>
      <c r="C488" s="13" t="s">
        <v>1130</v>
      </c>
      <c r="D488" s="13" t="s">
        <v>2028</v>
      </c>
      <c r="E488" s="34">
        <v>24</v>
      </c>
      <c r="F488" s="34">
        <v>0</v>
      </c>
      <c r="G488" s="34">
        <v>0</v>
      </c>
      <c r="H488" s="34">
        <v>0</v>
      </c>
    </row>
    <row r="489" spans="1:8">
      <c r="A489" s="23">
        <v>2019</v>
      </c>
      <c r="B489" s="23" t="s">
        <v>1886</v>
      </c>
      <c r="C489" s="13" t="s">
        <v>1130</v>
      </c>
      <c r="D489" s="13" t="s">
        <v>2029</v>
      </c>
      <c r="E489" s="34">
        <v>635</v>
      </c>
      <c r="F489" s="34">
        <v>0</v>
      </c>
      <c r="G489" s="34">
        <v>0</v>
      </c>
      <c r="H489" s="34">
        <v>0</v>
      </c>
    </row>
    <row r="490" spans="1:8">
      <c r="A490" s="23">
        <v>2019</v>
      </c>
      <c r="B490" s="23" t="s">
        <v>1886</v>
      </c>
      <c r="C490" s="13" t="s">
        <v>1130</v>
      </c>
      <c r="D490" s="13" t="s">
        <v>3750</v>
      </c>
      <c r="E490" s="34">
        <v>3</v>
      </c>
      <c r="F490" s="34">
        <v>0</v>
      </c>
      <c r="G490" s="34">
        <v>0</v>
      </c>
      <c r="H490" s="34">
        <v>0</v>
      </c>
    </row>
    <row r="491" spans="1:8">
      <c r="A491" s="23">
        <v>2019</v>
      </c>
      <c r="B491" s="23" t="s">
        <v>514</v>
      </c>
      <c r="C491" s="13" t="s">
        <v>184</v>
      </c>
      <c r="D491" s="13" t="s">
        <v>1120</v>
      </c>
      <c r="E491" s="34">
        <v>1835</v>
      </c>
      <c r="F491" s="34">
        <v>77</v>
      </c>
      <c r="G491" s="34">
        <v>0</v>
      </c>
      <c r="H491" s="34">
        <v>26</v>
      </c>
    </row>
    <row r="492" spans="1:8">
      <c r="A492" s="23">
        <v>2019</v>
      </c>
      <c r="B492" s="23" t="s">
        <v>514</v>
      </c>
      <c r="C492" s="13" t="s">
        <v>184</v>
      </c>
      <c r="D492" s="13" t="s">
        <v>4627</v>
      </c>
      <c r="E492" s="34">
        <f>2466+14+112+249+275</f>
        <v>3116</v>
      </c>
      <c r="F492" s="34">
        <f>13+1+0+0+28</f>
        <v>42</v>
      </c>
      <c r="G492" s="34">
        <v>0</v>
      </c>
      <c r="H492" s="34">
        <v>0</v>
      </c>
    </row>
    <row r="493" spans="1:8">
      <c r="A493" s="23">
        <v>2019</v>
      </c>
      <c r="B493" s="23" t="s">
        <v>514</v>
      </c>
      <c r="C493" s="13" t="s">
        <v>184</v>
      </c>
      <c r="D493" s="13" t="s">
        <v>4628</v>
      </c>
      <c r="E493" s="34">
        <v>5553</v>
      </c>
      <c r="F493" s="34">
        <v>141</v>
      </c>
      <c r="G493" s="34">
        <v>0</v>
      </c>
      <c r="H493" s="34">
        <v>0</v>
      </c>
    </row>
    <row r="494" spans="1:8">
      <c r="A494" s="23">
        <v>2019</v>
      </c>
      <c r="B494" s="23" t="s">
        <v>514</v>
      </c>
      <c r="C494" s="13" t="s">
        <v>184</v>
      </c>
      <c r="D494" s="13" t="s">
        <v>8609</v>
      </c>
      <c r="E494" s="34">
        <f>1692+1354+139</f>
        <v>3185</v>
      </c>
      <c r="F494" s="34">
        <f>4+14+142</f>
        <v>160</v>
      </c>
      <c r="G494" s="34">
        <v>0</v>
      </c>
      <c r="H494" s="34">
        <v>0</v>
      </c>
    </row>
    <row r="495" spans="1:8">
      <c r="A495" s="23">
        <v>2019</v>
      </c>
      <c r="B495" s="23" t="s">
        <v>514</v>
      </c>
      <c r="C495" s="13" t="s">
        <v>23</v>
      </c>
      <c r="D495" s="13" t="s">
        <v>1120</v>
      </c>
      <c r="E495" s="34">
        <v>1978</v>
      </c>
      <c r="F495" s="34">
        <v>187</v>
      </c>
      <c r="G495" s="34">
        <v>0</v>
      </c>
      <c r="H495" s="34">
        <v>54</v>
      </c>
    </row>
    <row r="496" spans="1:8">
      <c r="A496" s="23">
        <v>2019</v>
      </c>
      <c r="B496" s="23" t="s">
        <v>514</v>
      </c>
      <c r="C496" s="13" t="s">
        <v>23</v>
      </c>
      <c r="D496" s="13" t="s">
        <v>4627</v>
      </c>
      <c r="E496" s="34">
        <f>4464+24+116+452</f>
        <v>5056</v>
      </c>
      <c r="F496" s="34">
        <f>58+4+2+0+0</f>
        <v>64</v>
      </c>
      <c r="G496" s="34">
        <v>0</v>
      </c>
      <c r="H496" s="34">
        <v>0</v>
      </c>
    </row>
    <row r="497" spans="1:8">
      <c r="A497" s="23">
        <v>2019</v>
      </c>
      <c r="B497" s="23" t="s">
        <v>514</v>
      </c>
      <c r="C497" s="13" t="s">
        <v>23</v>
      </c>
      <c r="D497" s="13" t="s">
        <v>4628</v>
      </c>
      <c r="E497" s="34">
        <v>13524</v>
      </c>
      <c r="F497" s="34">
        <v>499</v>
      </c>
      <c r="G497" s="34">
        <v>0</v>
      </c>
      <c r="H497" s="34">
        <v>0</v>
      </c>
    </row>
    <row r="498" spans="1:8">
      <c r="A498" s="23">
        <v>2019</v>
      </c>
      <c r="B498" s="23" t="s">
        <v>514</v>
      </c>
      <c r="C498" s="13" t="s">
        <v>23</v>
      </c>
      <c r="D498" s="13" t="s">
        <v>8609</v>
      </c>
      <c r="E498" s="34">
        <f>1133+1586+1</f>
        <v>2720</v>
      </c>
      <c r="F498" s="34">
        <f>24+21+1</f>
        <v>46</v>
      </c>
      <c r="G498" s="34">
        <v>0</v>
      </c>
      <c r="H498" s="34">
        <v>0</v>
      </c>
    </row>
    <row r="499" spans="1:8">
      <c r="A499" s="23">
        <v>2019</v>
      </c>
      <c r="B499" s="23" t="s">
        <v>514</v>
      </c>
      <c r="C499" s="13" t="s">
        <v>185</v>
      </c>
      <c r="D499" s="13" t="s">
        <v>1120</v>
      </c>
      <c r="E499" s="34">
        <v>4058</v>
      </c>
      <c r="F499" s="34">
        <v>506</v>
      </c>
      <c r="G499" s="34">
        <v>0</v>
      </c>
      <c r="H499" s="34">
        <v>334</v>
      </c>
    </row>
    <row r="500" spans="1:8">
      <c r="A500" s="23">
        <v>2019</v>
      </c>
      <c r="B500" s="23" t="s">
        <v>514</v>
      </c>
      <c r="C500" s="13" t="s">
        <v>185</v>
      </c>
      <c r="D500" s="13" t="s">
        <v>4627</v>
      </c>
      <c r="E500" s="34">
        <f>4516+764+193+417</f>
        <v>5890</v>
      </c>
      <c r="F500" s="34">
        <f>65+19+2+3+1</f>
        <v>90</v>
      </c>
      <c r="G500" s="34">
        <v>0</v>
      </c>
      <c r="H500" s="34">
        <v>0</v>
      </c>
    </row>
    <row r="501" spans="1:8">
      <c r="A501" s="23">
        <v>2019</v>
      </c>
      <c r="B501" s="23" t="s">
        <v>514</v>
      </c>
      <c r="C501" s="13" t="s">
        <v>185</v>
      </c>
      <c r="D501" s="13" t="s">
        <v>4628</v>
      </c>
      <c r="E501" s="34">
        <v>8998</v>
      </c>
      <c r="F501" s="34">
        <v>669</v>
      </c>
      <c r="G501" s="34">
        <v>0</v>
      </c>
      <c r="H501" s="34">
        <v>0</v>
      </c>
    </row>
    <row r="502" spans="1:8">
      <c r="A502" s="23">
        <v>2019</v>
      </c>
      <c r="B502" s="23" t="s">
        <v>514</v>
      </c>
      <c r="C502" s="13" t="s">
        <v>185</v>
      </c>
      <c r="D502" s="13" t="s">
        <v>8609</v>
      </c>
      <c r="E502" s="34">
        <f>1520+1297+0</f>
        <v>2817</v>
      </c>
      <c r="F502" s="34">
        <f>16+26+2</f>
        <v>44</v>
      </c>
      <c r="G502" s="34">
        <v>0</v>
      </c>
      <c r="H502" s="34">
        <v>0</v>
      </c>
    </row>
    <row r="503" spans="1:8">
      <c r="A503" s="23">
        <v>2019</v>
      </c>
      <c r="B503" s="23" t="s">
        <v>514</v>
      </c>
      <c r="C503" s="13" t="s">
        <v>3925</v>
      </c>
      <c r="D503" s="13" t="s">
        <v>1120</v>
      </c>
      <c r="E503" s="34">
        <v>2713</v>
      </c>
      <c r="F503" s="34">
        <v>182</v>
      </c>
      <c r="G503" s="34">
        <v>0</v>
      </c>
      <c r="H503" s="34">
        <v>54</v>
      </c>
    </row>
    <row r="504" spans="1:8">
      <c r="A504" s="23">
        <v>2019</v>
      </c>
      <c r="B504" s="23" t="s">
        <v>514</v>
      </c>
      <c r="C504" s="13" t="s">
        <v>3925</v>
      </c>
      <c r="D504" s="13" t="s">
        <v>4627</v>
      </c>
      <c r="E504" s="34">
        <f>4836+96+155+851</f>
        <v>5938</v>
      </c>
      <c r="F504" s="34">
        <f>49+1+7+4+1</f>
        <v>62</v>
      </c>
      <c r="G504" s="34">
        <v>0</v>
      </c>
      <c r="H504" s="34">
        <v>0</v>
      </c>
    </row>
    <row r="505" spans="1:8">
      <c r="A505" s="23">
        <v>2019</v>
      </c>
      <c r="B505" s="23" t="s">
        <v>514</v>
      </c>
      <c r="C505" s="13" t="s">
        <v>3925</v>
      </c>
      <c r="D505" s="13" t="s">
        <v>4628</v>
      </c>
      <c r="E505" s="34">
        <v>16500</v>
      </c>
      <c r="F505" s="34">
        <v>752</v>
      </c>
      <c r="G505" s="34">
        <v>0</v>
      </c>
      <c r="H505" s="34">
        <v>0</v>
      </c>
    </row>
    <row r="506" spans="1:8">
      <c r="A506" s="23">
        <v>2019</v>
      </c>
      <c r="B506" s="23" t="s">
        <v>514</v>
      </c>
      <c r="C506" s="13" t="s">
        <v>3925</v>
      </c>
      <c r="D506" s="13" t="s">
        <v>8609</v>
      </c>
      <c r="E506" s="34">
        <f>1960+820+1</f>
        <v>2781</v>
      </c>
      <c r="F506" s="34">
        <f>20+12+3</f>
        <v>35</v>
      </c>
      <c r="G506" s="34">
        <v>0</v>
      </c>
      <c r="H506" s="34">
        <v>0</v>
      </c>
    </row>
    <row r="507" spans="1:8">
      <c r="A507" s="23">
        <v>2019</v>
      </c>
      <c r="B507" s="23" t="s">
        <v>514</v>
      </c>
      <c r="C507" s="13" t="s">
        <v>1131</v>
      </c>
      <c r="D507" s="13" t="s">
        <v>1120</v>
      </c>
      <c r="E507" s="34">
        <v>0</v>
      </c>
      <c r="F507" s="34">
        <v>0</v>
      </c>
      <c r="G507" s="34">
        <v>0</v>
      </c>
      <c r="H507" s="34">
        <v>44</v>
      </c>
    </row>
    <row r="508" spans="1:8">
      <c r="A508" s="23">
        <v>2019</v>
      </c>
      <c r="B508" s="23" t="s">
        <v>514</v>
      </c>
      <c r="C508" s="13" t="s">
        <v>1129</v>
      </c>
      <c r="D508" s="13" t="s">
        <v>1120</v>
      </c>
      <c r="E508" s="34">
        <v>0</v>
      </c>
      <c r="F508" s="34">
        <v>0</v>
      </c>
      <c r="G508" s="34">
        <v>201</v>
      </c>
      <c r="H508" s="34">
        <v>0</v>
      </c>
    </row>
    <row r="509" spans="1:8">
      <c r="A509" s="23">
        <v>2019</v>
      </c>
      <c r="B509" s="23" t="s">
        <v>514</v>
      </c>
      <c r="C509" s="13" t="s">
        <v>1129</v>
      </c>
      <c r="D509" s="13" t="s">
        <v>4627</v>
      </c>
      <c r="E509" s="34">
        <v>0</v>
      </c>
      <c r="F509" s="34">
        <v>0</v>
      </c>
      <c r="G509" s="34">
        <f>220+13+31+56+9</f>
        <v>329</v>
      </c>
      <c r="H509" s="34">
        <v>0</v>
      </c>
    </row>
    <row r="510" spans="1:8">
      <c r="A510" s="23">
        <v>2019</v>
      </c>
      <c r="B510" s="23" t="s">
        <v>514</v>
      </c>
      <c r="C510" s="13" t="s">
        <v>1129</v>
      </c>
      <c r="D510" s="13" t="s">
        <v>4628</v>
      </c>
      <c r="E510" s="34">
        <v>0</v>
      </c>
      <c r="F510" s="34">
        <v>0</v>
      </c>
      <c r="G510" s="34">
        <v>561</v>
      </c>
      <c r="H510" s="34">
        <v>0</v>
      </c>
    </row>
    <row r="511" spans="1:8">
      <c r="A511" s="23">
        <v>2019</v>
      </c>
      <c r="B511" s="23" t="s">
        <v>514</v>
      </c>
      <c r="C511" s="13" t="s">
        <v>1129</v>
      </c>
      <c r="D511" s="13" t="s">
        <v>8609</v>
      </c>
      <c r="E511" s="34">
        <v>0</v>
      </c>
      <c r="F511" s="34">
        <v>0</v>
      </c>
      <c r="G511" s="34">
        <f>17+165+3</f>
        <v>185</v>
      </c>
      <c r="H511" s="34">
        <v>0</v>
      </c>
    </row>
    <row r="512" spans="1:8">
      <c r="A512" s="23">
        <v>2020</v>
      </c>
      <c r="B512" s="23" t="s">
        <v>1886</v>
      </c>
      <c r="C512" s="13" t="s">
        <v>1125</v>
      </c>
      <c r="D512" s="13" t="s">
        <v>2028</v>
      </c>
      <c r="E512" s="34">
        <v>2</v>
      </c>
      <c r="F512" s="34">
        <v>0</v>
      </c>
      <c r="G512" s="34">
        <v>0</v>
      </c>
      <c r="H512" s="34">
        <v>0</v>
      </c>
    </row>
    <row r="513" spans="1:8">
      <c r="A513" s="23">
        <v>2020</v>
      </c>
      <c r="B513" s="23" t="s">
        <v>1886</v>
      </c>
      <c r="C513" s="13" t="s">
        <v>1125</v>
      </c>
      <c r="D513" s="13" t="s">
        <v>1120</v>
      </c>
      <c r="E513" s="34">
        <v>332</v>
      </c>
      <c r="F513" s="34">
        <v>0</v>
      </c>
      <c r="G513" s="34">
        <v>0</v>
      </c>
      <c r="H513" s="34">
        <v>0</v>
      </c>
    </row>
    <row r="514" spans="1:8">
      <c r="A514" s="23">
        <v>2020</v>
      </c>
      <c r="B514" s="23" t="s">
        <v>1886</v>
      </c>
      <c r="C514" s="13" t="s">
        <v>1125</v>
      </c>
      <c r="D514" s="13" t="s">
        <v>3750</v>
      </c>
      <c r="E514" s="34">
        <v>56</v>
      </c>
      <c r="F514" s="34">
        <v>0</v>
      </c>
      <c r="G514" s="34">
        <v>0</v>
      </c>
      <c r="H514" s="34">
        <v>0</v>
      </c>
    </row>
    <row r="515" spans="1:8">
      <c r="A515" s="23">
        <v>2020</v>
      </c>
      <c r="B515" s="23" t="s">
        <v>1886</v>
      </c>
      <c r="C515" s="13" t="s">
        <v>5</v>
      </c>
      <c r="D515" s="13" t="s">
        <v>2028</v>
      </c>
      <c r="E515" s="34">
        <v>35</v>
      </c>
      <c r="F515" s="34">
        <v>4</v>
      </c>
      <c r="G515" s="34">
        <v>1</v>
      </c>
      <c r="H515" s="34">
        <v>2</v>
      </c>
    </row>
    <row r="516" spans="1:8">
      <c r="A516" s="23">
        <v>2020</v>
      </c>
      <c r="B516" s="23" t="s">
        <v>1886</v>
      </c>
      <c r="C516" s="13" t="s">
        <v>5</v>
      </c>
      <c r="D516" s="13" t="s">
        <v>1120</v>
      </c>
      <c r="E516" s="34">
        <v>2534</v>
      </c>
      <c r="F516" s="34">
        <v>602</v>
      </c>
      <c r="G516" s="34">
        <v>73</v>
      </c>
      <c r="H516" s="34">
        <v>566</v>
      </c>
    </row>
    <row r="517" spans="1:8">
      <c r="A517" s="23">
        <v>2020</v>
      </c>
      <c r="B517" s="23" t="s">
        <v>1886</v>
      </c>
      <c r="C517" s="13" t="s">
        <v>5</v>
      </c>
      <c r="D517" s="13" t="s">
        <v>3750</v>
      </c>
      <c r="E517" s="34">
        <v>3169</v>
      </c>
      <c r="F517" s="34">
        <v>480</v>
      </c>
      <c r="G517" s="34">
        <v>12</v>
      </c>
      <c r="H517" s="34">
        <v>18</v>
      </c>
    </row>
    <row r="518" spans="1:8">
      <c r="A518" s="23">
        <v>2020</v>
      </c>
      <c r="B518" s="23" t="s">
        <v>1886</v>
      </c>
      <c r="C518" s="13" t="s">
        <v>10</v>
      </c>
      <c r="D518" s="13" t="s">
        <v>2028</v>
      </c>
      <c r="E518" s="34">
        <v>10</v>
      </c>
      <c r="F518" s="34">
        <v>1</v>
      </c>
      <c r="G518" s="34">
        <v>0</v>
      </c>
      <c r="H518" s="34">
        <v>1</v>
      </c>
    </row>
    <row r="519" spans="1:8">
      <c r="A519" s="23">
        <v>2020</v>
      </c>
      <c r="B519" s="23" t="s">
        <v>1886</v>
      </c>
      <c r="C519" s="13" t="s">
        <v>10</v>
      </c>
      <c r="D519" s="13" t="s">
        <v>1120</v>
      </c>
      <c r="E519" s="34">
        <v>3141</v>
      </c>
      <c r="F519" s="34">
        <v>549</v>
      </c>
      <c r="G519" s="34">
        <v>23</v>
      </c>
      <c r="H519" s="34">
        <v>923</v>
      </c>
    </row>
    <row r="520" spans="1:8">
      <c r="A520" s="23">
        <v>2020</v>
      </c>
      <c r="B520" s="23" t="s">
        <v>1886</v>
      </c>
      <c r="C520" s="13" t="s">
        <v>10</v>
      </c>
      <c r="D520" s="13" t="s">
        <v>3750</v>
      </c>
      <c r="E520" s="34">
        <v>306</v>
      </c>
      <c r="F520" s="34">
        <v>15</v>
      </c>
      <c r="G520" s="34">
        <v>4</v>
      </c>
      <c r="H520" s="34">
        <v>42</v>
      </c>
    </row>
    <row r="521" spans="1:8">
      <c r="A521" s="23">
        <v>2020</v>
      </c>
      <c r="B521" s="23" t="s">
        <v>1886</v>
      </c>
      <c r="C521" s="13" t="s">
        <v>14</v>
      </c>
      <c r="D521" s="13" t="s">
        <v>2028</v>
      </c>
      <c r="E521" s="34">
        <v>4</v>
      </c>
      <c r="F521" s="34">
        <v>0</v>
      </c>
      <c r="G521" s="34">
        <v>0</v>
      </c>
      <c r="H521" s="34">
        <v>2</v>
      </c>
    </row>
    <row r="522" spans="1:8">
      <c r="A522" s="23">
        <v>2020</v>
      </c>
      <c r="B522" s="23" t="s">
        <v>1886</v>
      </c>
      <c r="C522" s="13" t="s">
        <v>14</v>
      </c>
      <c r="D522" s="13" t="s">
        <v>1120</v>
      </c>
      <c r="E522" s="34">
        <v>2849</v>
      </c>
      <c r="F522" s="34">
        <v>492</v>
      </c>
      <c r="G522" s="34">
        <v>105</v>
      </c>
      <c r="H522" s="34">
        <v>535</v>
      </c>
    </row>
    <row r="523" spans="1:8">
      <c r="A523" s="23">
        <v>2020</v>
      </c>
      <c r="B523" s="23" t="s">
        <v>1886</v>
      </c>
      <c r="C523" s="13" t="s">
        <v>14</v>
      </c>
      <c r="D523" s="13" t="s">
        <v>3750</v>
      </c>
      <c r="E523" s="34">
        <v>214</v>
      </c>
      <c r="F523" s="34">
        <v>16</v>
      </c>
      <c r="G523" s="34">
        <v>4</v>
      </c>
      <c r="H523" s="34">
        <v>44</v>
      </c>
    </row>
    <row r="524" spans="1:8">
      <c r="A524" s="23">
        <v>2020</v>
      </c>
      <c r="B524" s="23" t="s">
        <v>1886</v>
      </c>
      <c r="C524" s="13" t="s">
        <v>23</v>
      </c>
      <c r="D524" s="13" t="s">
        <v>2028</v>
      </c>
      <c r="E524" s="34">
        <v>3</v>
      </c>
      <c r="F524" s="34">
        <v>0</v>
      </c>
      <c r="G524" s="34">
        <v>0</v>
      </c>
      <c r="H524" s="34">
        <v>0</v>
      </c>
    </row>
    <row r="525" spans="1:8">
      <c r="A525" s="23">
        <v>2020</v>
      </c>
      <c r="B525" s="23" t="s">
        <v>1886</v>
      </c>
      <c r="C525" s="13" t="s">
        <v>23</v>
      </c>
      <c r="D525" s="13" t="s">
        <v>1120</v>
      </c>
      <c r="E525" s="34">
        <v>2695</v>
      </c>
      <c r="F525" s="34">
        <v>338</v>
      </c>
      <c r="G525" s="34">
        <v>148</v>
      </c>
      <c r="H525" s="34">
        <v>862</v>
      </c>
    </row>
    <row r="526" spans="1:8">
      <c r="A526" s="23">
        <v>2020</v>
      </c>
      <c r="B526" s="23" t="s">
        <v>1886</v>
      </c>
      <c r="C526" s="13" t="s">
        <v>23</v>
      </c>
      <c r="D526" s="13" t="s">
        <v>3750</v>
      </c>
      <c r="E526" s="34">
        <v>432</v>
      </c>
      <c r="F526" s="34">
        <v>17</v>
      </c>
      <c r="G526" s="34">
        <v>6</v>
      </c>
      <c r="H526" s="34">
        <v>41</v>
      </c>
    </row>
    <row r="527" spans="1:8">
      <c r="A527" s="23">
        <v>2020</v>
      </c>
      <c r="B527" s="23" t="s">
        <v>1886</v>
      </c>
      <c r="C527" s="13" t="s">
        <v>41</v>
      </c>
      <c r="D527" s="13" t="s">
        <v>2028</v>
      </c>
      <c r="E527" s="34">
        <v>7</v>
      </c>
      <c r="F527" s="34">
        <v>1</v>
      </c>
      <c r="G527" s="34">
        <v>0</v>
      </c>
      <c r="H527" s="34">
        <v>1</v>
      </c>
    </row>
    <row r="528" spans="1:8">
      <c r="A528" s="23">
        <v>2020</v>
      </c>
      <c r="B528" s="23" t="s">
        <v>1886</v>
      </c>
      <c r="C528" s="13" t="s">
        <v>41</v>
      </c>
      <c r="D528" s="13" t="s">
        <v>1120</v>
      </c>
      <c r="E528" s="34">
        <v>3348</v>
      </c>
      <c r="F528" s="34">
        <v>385</v>
      </c>
      <c r="G528" s="34">
        <v>31</v>
      </c>
      <c r="H528" s="34">
        <v>632</v>
      </c>
    </row>
    <row r="529" spans="1:8">
      <c r="A529" s="23">
        <v>2020</v>
      </c>
      <c r="B529" s="23" t="s">
        <v>1886</v>
      </c>
      <c r="C529" s="13" t="s">
        <v>41</v>
      </c>
      <c r="D529" s="13" t="s">
        <v>3750</v>
      </c>
      <c r="E529" s="34">
        <v>1006</v>
      </c>
      <c r="F529" s="34">
        <v>17</v>
      </c>
      <c r="G529" s="34">
        <v>3</v>
      </c>
      <c r="H529" s="34">
        <v>36</v>
      </c>
    </row>
    <row r="530" spans="1:8">
      <c r="A530" s="23">
        <v>2020</v>
      </c>
      <c r="B530" s="23" t="s">
        <v>1886</v>
      </c>
      <c r="C530" s="13" t="s">
        <v>60</v>
      </c>
      <c r="D530" s="13" t="s">
        <v>2028</v>
      </c>
      <c r="E530" s="34">
        <v>2</v>
      </c>
      <c r="F530" s="34">
        <v>0</v>
      </c>
      <c r="G530" s="34">
        <v>0</v>
      </c>
      <c r="H530" s="34">
        <v>0</v>
      </c>
    </row>
    <row r="531" spans="1:8">
      <c r="A531" s="23">
        <v>2020</v>
      </c>
      <c r="B531" s="23" t="s">
        <v>1886</v>
      </c>
      <c r="C531" s="13" t="s">
        <v>60</v>
      </c>
      <c r="D531" s="13" t="s">
        <v>1120</v>
      </c>
      <c r="E531" s="34">
        <v>1747</v>
      </c>
      <c r="F531" s="34">
        <v>159</v>
      </c>
      <c r="G531" s="34">
        <v>38</v>
      </c>
      <c r="H531" s="34">
        <v>626</v>
      </c>
    </row>
    <row r="532" spans="1:8">
      <c r="A532" s="23">
        <v>2020</v>
      </c>
      <c r="B532" s="23" t="s">
        <v>1886</v>
      </c>
      <c r="C532" s="13" t="s">
        <v>60</v>
      </c>
      <c r="D532" s="13" t="s">
        <v>3750</v>
      </c>
      <c r="E532" s="34">
        <v>666</v>
      </c>
      <c r="F532" s="34">
        <v>9</v>
      </c>
      <c r="G532" s="34">
        <v>3</v>
      </c>
      <c r="H532" s="34">
        <v>79</v>
      </c>
    </row>
    <row r="533" spans="1:8">
      <c r="A533" s="23">
        <v>2020</v>
      </c>
      <c r="B533" s="23" t="s">
        <v>1886</v>
      </c>
      <c r="C533" s="13" t="s">
        <v>70</v>
      </c>
      <c r="D533" s="13" t="s">
        <v>2028</v>
      </c>
      <c r="E533" s="34">
        <v>16</v>
      </c>
      <c r="F533" s="34">
        <v>2</v>
      </c>
      <c r="G533" s="34">
        <v>0</v>
      </c>
      <c r="H533" s="34">
        <v>6</v>
      </c>
    </row>
    <row r="534" spans="1:8">
      <c r="A534" s="23">
        <v>2020</v>
      </c>
      <c r="B534" s="23" t="s">
        <v>1886</v>
      </c>
      <c r="C534" s="13" t="s">
        <v>70</v>
      </c>
      <c r="D534" s="13" t="s">
        <v>1120</v>
      </c>
      <c r="E534" s="34">
        <v>5595</v>
      </c>
      <c r="F534" s="34">
        <v>624</v>
      </c>
      <c r="G534" s="34">
        <v>29</v>
      </c>
      <c r="H534" s="34">
        <v>1659</v>
      </c>
    </row>
    <row r="535" spans="1:8">
      <c r="A535" s="23">
        <v>2020</v>
      </c>
      <c r="B535" s="23" t="s">
        <v>1886</v>
      </c>
      <c r="C535" s="13" t="s">
        <v>70</v>
      </c>
      <c r="D535" s="13" t="s">
        <v>3750</v>
      </c>
      <c r="E535" s="34">
        <v>1909</v>
      </c>
      <c r="F535" s="34">
        <v>18</v>
      </c>
      <c r="G535" s="34">
        <v>0</v>
      </c>
      <c r="H535" s="34">
        <v>144</v>
      </c>
    </row>
    <row r="536" spans="1:8">
      <c r="A536" s="23">
        <v>2020</v>
      </c>
      <c r="B536" s="23" t="s">
        <v>1886</v>
      </c>
      <c r="C536" s="13" t="s">
        <v>76</v>
      </c>
      <c r="D536" s="13" t="s">
        <v>2028</v>
      </c>
      <c r="E536" s="34">
        <v>26</v>
      </c>
      <c r="F536" s="34">
        <v>1</v>
      </c>
      <c r="G536" s="34">
        <v>0</v>
      </c>
      <c r="H536" s="34">
        <v>0</v>
      </c>
    </row>
    <row r="537" spans="1:8">
      <c r="A537" s="23">
        <v>2020</v>
      </c>
      <c r="B537" s="23" t="s">
        <v>1886</v>
      </c>
      <c r="C537" s="13" t="s">
        <v>76</v>
      </c>
      <c r="D537" s="13" t="s">
        <v>1120</v>
      </c>
      <c r="E537" s="34">
        <v>4036</v>
      </c>
      <c r="F537" s="34">
        <v>761</v>
      </c>
      <c r="G537" s="34">
        <v>57</v>
      </c>
      <c r="H537" s="34">
        <v>1462</v>
      </c>
    </row>
    <row r="538" spans="1:8">
      <c r="A538" s="23">
        <v>2020</v>
      </c>
      <c r="B538" s="23" t="s">
        <v>1886</v>
      </c>
      <c r="C538" s="13" t="s">
        <v>76</v>
      </c>
      <c r="D538" s="13" t="s">
        <v>3750</v>
      </c>
      <c r="E538" s="34">
        <v>1017</v>
      </c>
      <c r="F538" s="34">
        <v>60</v>
      </c>
      <c r="G538" s="34">
        <v>5</v>
      </c>
      <c r="H538" s="34">
        <v>93</v>
      </c>
    </row>
    <row r="539" spans="1:8">
      <c r="A539" s="23">
        <v>2020</v>
      </c>
      <c r="B539" s="23" t="s">
        <v>1886</v>
      </c>
      <c r="C539" s="13" t="s">
        <v>83</v>
      </c>
      <c r="D539" s="13" t="s">
        <v>2028</v>
      </c>
      <c r="E539" s="34">
        <v>0</v>
      </c>
      <c r="F539" s="34">
        <v>0</v>
      </c>
      <c r="G539" s="34">
        <v>0</v>
      </c>
      <c r="H539" s="34">
        <v>0</v>
      </c>
    </row>
    <row r="540" spans="1:8">
      <c r="A540" s="23">
        <v>2020</v>
      </c>
      <c r="B540" s="23" t="s">
        <v>1886</v>
      </c>
      <c r="C540" s="13" t="s">
        <v>83</v>
      </c>
      <c r="D540" s="13" t="s">
        <v>1120</v>
      </c>
      <c r="E540" s="34">
        <v>55</v>
      </c>
      <c r="F540" s="34">
        <v>1</v>
      </c>
      <c r="G540" s="34">
        <v>0</v>
      </c>
      <c r="H540" s="34">
        <v>18</v>
      </c>
    </row>
    <row r="541" spans="1:8">
      <c r="A541" s="23">
        <v>2020</v>
      </c>
      <c r="B541" s="23" t="s">
        <v>1886</v>
      </c>
      <c r="C541" s="13" t="s">
        <v>83</v>
      </c>
      <c r="D541" s="13" t="s">
        <v>3750</v>
      </c>
      <c r="E541" s="34">
        <v>23</v>
      </c>
      <c r="F541" s="34">
        <v>0</v>
      </c>
      <c r="G541" s="34">
        <v>0</v>
      </c>
      <c r="H541" s="34">
        <v>2</v>
      </c>
    </row>
    <row r="542" spans="1:8">
      <c r="A542" s="23">
        <v>2020</v>
      </c>
      <c r="B542" s="23" t="s">
        <v>1886</v>
      </c>
      <c r="C542" s="13" t="s">
        <v>86</v>
      </c>
      <c r="D542" s="13" t="s">
        <v>2028</v>
      </c>
      <c r="E542" s="34">
        <v>4</v>
      </c>
      <c r="F542" s="34">
        <v>1</v>
      </c>
      <c r="G542" s="34">
        <v>0</v>
      </c>
      <c r="H542" s="34">
        <v>3</v>
      </c>
    </row>
    <row r="543" spans="1:8">
      <c r="A543" s="23">
        <v>2020</v>
      </c>
      <c r="B543" s="23" t="s">
        <v>1886</v>
      </c>
      <c r="C543" s="13" t="s">
        <v>86</v>
      </c>
      <c r="D543" s="13" t="s">
        <v>1120</v>
      </c>
      <c r="E543" s="34">
        <v>551</v>
      </c>
      <c r="F543" s="34">
        <v>228</v>
      </c>
      <c r="G543" s="34">
        <v>13</v>
      </c>
      <c r="H543" s="34">
        <v>410</v>
      </c>
    </row>
    <row r="544" spans="1:8">
      <c r="A544" s="23">
        <v>2020</v>
      </c>
      <c r="B544" s="23" t="s">
        <v>1886</v>
      </c>
      <c r="C544" s="13" t="s">
        <v>86</v>
      </c>
      <c r="D544" s="13" t="s">
        <v>3750</v>
      </c>
      <c r="E544" s="34">
        <v>44</v>
      </c>
      <c r="F544" s="34">
        <v>6</v>
      </c>
      <c r="G544" s="34">
        <v>4</v>
      </c>
      <c r="H544" s="34">
        <v>46</v>
      </c>
    </row>
    <row r="545" spans="1:8">
      <c r="A545" s="23">
        <v>2020</v>
      </c>
      <c r="B545" s="23" t="s">
        <v>1886</v>
      </c>
      <c r="C545" s="13" t="s">
        <v>89</v>
      </c>
      <c r="D545" s="13" t="s">
        <v>2028</v>
      </c>
      <c r="E545" s="34">
        <v>0</v>
      </c>
      <c r="F545" s="34">
        <v>0</v>
      </c>
      <c r="G545" s="34">
        <v>0</v>
      </c>
      <c r="H545" s="34">
        <v>0</v>
      </c>
    </row>
    <row r="546" spans="1:8">
      <c r="A546" s="23">
        <v>2020</v>
      </c>
      <c r="B546" s="23" t="s">
        <v>1886</v>
      </c>
      <c r="C546" s="13" t="s">
        <v>89</v>
      </c>
      <c r="D546" s="13" t="s">
        <v>1120</v>
      </c>
      <c r="E546" s="34">
        <v>825</v>
      </c>
      <c r="F546" s="34">
        <v>20</v>
      </c>
      <c r="G546" s="34">
        <v>3</v>
      </c>
      <c r="H546" s="34">
        <v>90</v>
      </c>
    </row>
    <row r="547" spans="1:8">
      <c r="A547" s="23">
        <v>2020</v>
      </c>
      <c r="B547" s="23" t="s">
        <v>1886</v>
      </c>
      <c r="C547" s="13" t="s">
        <v>89</v>
      </c>
      <c r="D547" s="13" t="s">
        <v>3750</v>
      </c>
      <c r="E547" s="34">
        <v>40</v>
      </c>
      <c r="F547" s="34">
        <v>1</v>
      </c>
      <c r="G547" s="34">
        <v>0</v>
      </c>
      <c r="H547" s="34">
        <v>12</v>
      </c>
    </row>
    <row r="548" spans="1:8">
      <c r="A548" s="23">
        <v>2020</v>
      </c>
      <c r="B548" s="23" t="s">
        <v>1886</v>
      </c>
      <c r="C548" s="13" t="s">
        <v>94</v>
      </c>
      <c r="D548" s="13" t="s">
        <v>2028</v>
      </c>
      <c r="E548" s="34">
        <v>8</v>
      </c>
      <c r="F548" s="34">
        <v>0</v>
      </c>
      <c r="G548" s="34">
        <v>0</v>
      </c>
      <c r="H548" s="34">
        <v>2</v>
      </c>
    </row>
    <row r="549" spans="1:8">
      <c r="A549" s="23">
        <v>2020</v>
      </c>
      <c r="B549" s="23" t="s">
        <v>1886</v>
      </c>
      <c r="C549" s="13" t="s">
        <v>94</v>
      </c>
      <c r="D549" s="13" t="s">
        <v>1120</v>
      </c>
      <c r="E549" s="34">
        <v>525</v>
      </c>
      <c r="F549" s="34">
        <v>34</v>
      </c>
      <c r="G549" s="34">
        <v>26</v>
      </c>
      <c r="H549" s="34">
        <v>490</v>
      </c>
    </row>
    <row r="550" spans="1:8">
      <c r="A550" s="23">
        <v>2020</v>
      </c>
      <c r="B550" s="23" t="s">
        <v>1886</v>
      </c>
      <c r="C550" s="13" t="s">
        <v>94</v>
      </c>
      <c r="D550" s="13" t="s">
        <v>3750</v>
      </c>
      <c r="E550" s="34">
        <v>164</v>
      </c>
      <c r="F550" s="34">
        <v>5</v>
      </c>
      <c r="G550" s="34">
        <v>2</v>
      </c>
      <c r="H550" s="34">
        <v>38</v>
      </c>
    </row>
    <row r="551" spans="1:8">
      <c r="A551" s="23">
        <v>2020</v>
      </c>
      <c r="B551" s="23" t="s">
        <v>1886</v>
      </c>
      <c r="C551" s="13" t="s">
        <v>100</v>
      </c>
      <c r="D551" s="13" t="s">
        <v>2028</v>
      </c>
      <c r="E551" s="34">
        <v>4</v>
      </c>
      <c r="F551" s="34">
        <v>0</v>
      </c>
      <c r="G551" s="34">
        <v>0</v>
      </c>
      <c r="H551" s="34">
        <v>1</v>
      </c>
    </row>
    <row r="552" spans="1:8">
      <c r="A552" s="23">
        <v>2020</v>
      </c>
      <c r="B552" s="23" t="s">
        <v>1886</v>
      </c>
      <c r="C552" s="13" t="s">
        <v>100</v>
      </c>
      <c r="D552" s="13" t="s">
        <v>1120</v>
      </c>
      <c r="E552" s="34">
        <v>1804</v>
      </c>
      <c r="F552" s="34">
        <v>147</v>
      </c>
      <c r="G552" s="34">
        <v>0</v>
      </c>
      <c r="H552" s="34">
        <v>764</v>
      </c>
    </row>
    <row r="553" spans="1:8">
      <c r="A553" s="23">
        <v>2020</v>
      </c>
      <c r="B553" s="23" t="s">
        <v>1886</v>
      </c>
      <c r="C553" s="13" t="s">
        <v>100</v>
      </c>
      <c r="D553" s="13" t="s">
        <v>3750</v>
      </c>
      <c r="E553" s="34">
        <v>1120</v>
      </c>
      <c r="F553" s="34">
        <v>12</v>
      </c>
      <c r="G553" s="34">
        <v>0</v>
      </c>
      <c r="H553" s="34">
        <v>53</v>
      </c>
    </row>
    <row r="554" spans="1:8">
      <c r="A554" s="23">
        <v>2020</v>
      </c>
      <c r="B554" s="23" t="s">
        <v>1886</v>
      </c>
      <c r="C554" s="13" t="s">
        <v>104</v>
      </c>
      <c r="D554" s="13" t="s">
        <v>2028</v>
      </c>
      <c r="E554" s="34">
        <v>19</v>
      </c>
      <c r="F554" s="34">
        <v>0</v>
      </c>
      <c r="G554" s="34">
        <v>0</v>
      </c>
      <c r="H554" s="34">
        <v>4</v>
      </c>
    </row>
    <row r="555" spans="1:8">
      <c r="A555" s="23">
        <v>2020</v>
      </c>
      <c r="B555" s="23" t="s">
        <v>1886</v>
      </c>
      <c r="C555" s="13" t="s">
        <v>104</v>
      </c>
      <c r="D555" s="13" t="s">
        <v>1120</v>
      </c>
      <c r="E555" s="34">
        <v>2742</v>
      </c>
      <c r="F555" s="34">
        <v>465</v>
      </c>
      <c r="G555" s="34">
        <v>63</v>
      </c>
      <c r="H555" s="34">
        <v>586</v>
      </c>
    </row>
    <row r="556" spans="1:8">
      <c r="A556" s="23">
        <v>2020</v>
      </c>
      <c r="B556" s="23" t="s">
        <v>1886</v>
      </c>
      <c r="C556" s="13" t="s">
        <v>104</v>
      </c>
      <c r="D556" s="13" t="s">
        <v>3750</v>
      </c>
      <c r="E556" s="34">
        <v>345</v>
      </c>
      <c r="F556" s="34">
        <v>25</v>
      </c>
      <c r="G556" s="34">
        <v>3</v>
      </c>
      <c r="H556" s="34">
        <v>25</v>
      </c>
    </row>
    <row r="557" spans="1:8">
      <c r="A557" s="23">
        <v>2020</v>
      </c>
      <c r="B557" s="23" t="s">
        <v>1886</v>
      </c>
      <c r="C557" s="13" t="s">
        <v>120</v>
      </c>
      <c r="D557" s="13" t="s">
        <v>2028</v>
      </c>
      <c r="E557" s="34">
        <v>0</v>
      </c>
      <c r="F557" s="34">
        <v>0</v>
      </c>
      <c r="G557" s="34">
        <v>0</v>
      </c>
      <c r="H557" s="34">
        <v>0</v>
      </c>
    </row>
    <row r="558" spans="1:8">
      <c r="A558" s="23">
        <v>2020</v>
      </c>
      <c r="B558" s="23" t="s">
        <v>1886</v>
      </c>
      <c r="C558" s="13" t="s">
        <v>120</v>
      </c>
      <c r="D558" s="13" t="s">
        <v>1120</v>
      </c>
      <c r="E558" s="34">
        <v>922</v>
      </c>
      <c r="F558" s="34">
        <v>291</v>
      </c>
      <c r="G558" s="34">
        <v>27</v>
      </c>
      <c r="H558" s="34">
        <v>142</v>
      </c>
    </row>
    <row r="559" spans="1:8">
      <c r="A559" s="23">
        <v>2020</v>
      </c>
      <c r="B559" s="23" t="s">
        <v>1886</v>
      </c>
      <c r="C559" s="13" t="s">
        <v>120</v>
      </c>
      <c r="D559" s="13" t="s">
        <v>3750</v>
      </c>
      <c r="E559" s="34">
        <v>175</v>
      </c>
      <c r="F559" s="34">
        <v>4</v>
      </c>
      <c r="G559" s="34">
        <v>0</v>
      </c>
      <c r="H559" s="34">
        <v>17</v>
      </c>
    </row>
    <row r="560" spans="1:8">
      <c r="A560" s="23">
        <v>2020</v>
      </c>
      <c r="B560" s="23" t="s">
        <v>1886</v>
      </c>
      <c r="C560" s="13" t="s">
        <v>156</v>
      </c>
      <c r="D560" s="13" t="s">
        <v>2028</v>
      </c>
      <c r="E560" s="34">
        <v>1</v>
      </c>
      <c r="F560" s="34">
        <v>0</v>
      </c>
      <c r="G560" s="34">
        <v>0</v>
      </c>
      <c r="H560" s="34">
        <v>0</v>
      </c>
    </row>
    <row r="561" spans="1:8">
      <c r="A561" s="23">
        <v>2020</v>
      </c>
      <c r="B561" s="23" t="s">
        <v>1886</v>
      </c>
      <c r="C561" s="13" t="s">
        <v>156</v>
      </c>
      <c r="D561" s="13" t="s">
        <v>1120</v>
      </c>
      <c r="E561" s="34">
        <v>1034</v>
      </c>
      <c r="F561" s="34">
        <v>75</v>
      </c>
      <c r="G561" s="34">
        <v>31</v>
      </c>
      <c r="H561" s="34">
        <v>91</v>
      </c>
    </row>
    <row r="562" spans="1:8">
      <c r="A562" s="23">
        <v>2020</v>
      </c>
      <c r="B562" s="23" t="s">
        <v>1886</v>
      </c>
      <c r="C562" s="13" t="s">
        <v>156</v>
      </c>
      <c r="D562" s="13" t="s">
        <v>3750</v>
      </c>
      <c r="E562" s="34">
        <v>50</v>
      </c>
      <c r="F562" s="34">
        <v>1</v>
      </c>
      <c r="G562" s="34">
        <v>1</v>
      </c>
      <c r="H562" s="34">
        <v>2</v>
      </c>
    </row>
    <row r="563" spans="1:8">
      <c r="A563" s="23">
        <v>2020</v>
      </c>
      <c r="B563" s="23" t="s">
        <v>1886</v>
      </c>
      <c r="C563" s="13" t="s">
        <v>164</v>
      </c>
      <c r="D563" s="13" t="s">
        <v>2028</v>
      </c>
      <c r="E563" s="34">
        <v>12</v>
      </c>
      <c r="F563" s="34">
        <v>0</v>
      </c>
      <c r="G563" s="34">
        <v>0</v>
      </c>
      <c r="H563" s="34">
        <v>0</v>
      </c>
    </row>
    <row r="564" spans="1:8">
      <c r="A564" s="23">
        <v>2020</v>
      </c>
      <c r="B564" s="23" t="s">
        <v>1886</v>
      </c>
      <c r="C564" s="13" t="s">
        <v>164</v>
      </c>
      <c r="D564" s="13" t="s">
        <v>1120</v>
      </c>
      <c r="E564" s="34">
        <v>1106</v>
      </c>
      <c r="F564" s="34">
        <v>241</v>
      </c>
      <c r="G564" s="34">
        <v>34</v>
      </c>
      <c r="H564" s="34">
        <v>437</v>
      </c>
    </row>
    <row r="565" spans="1:8">
      <c r="A565" s="23">
        <v>2020</v>
      </c>
      <c r="B565" s="23" t="s">
        <v>1886</v>
      </c>
      <c r="C565" s="13" t="s">
        <v>164</v>
      </c>
      <c r="D565" s="13" t="s">
        <v>3750</v>
      </c>
      <c r="E565" s="34">
        <v>519</v>
      </c>
      <c r="F565" s="34">
        <v>15</v>
      </c>
      <c r="G565" s="34">
        <v>0</v>
      </c>
      <c r="H565" s="34">
        <v>19</v>
      </c>
    </row>
    <row r="566" spans="1:8">
      <c r="A566" s="23">
        <v>2020</v>
      </c>
      <c r="B566" s="23" t="s">
        <v>1886</v>
      </c>
      <c r="C566" s="13" t="s">
        <v>167</v>
      </c>
      <c r="D566" s="13" t="s">
        <v>2028</v>
      </c>
      <c r="E566" s="34">
        <v>6</v>
      </c>
      <c r="F566" s="34">
        <v>0</v>
      </c>
      <c r="G566" s="34">
        <v>0</v>
      </c>
      <c r="H566" s="34">
        <v>0</v>
      </c>
    </row>
    <row r="567" spans="1:8">
      <c r="A567" s="23">
        <v>2020</v>
      </c>
      <c r="B567" s="23" t="s">
        <v>1886</v>
      </c>
      <c r="C567" s="13" t="s">
        <v>167</v>
      </c>
      <c r="D567" s="13" t="s">
        <v>1120</v>
      </c>
      <c r="E567" s="34">
        <v>1065</v>
      </c>
      <c r="F567" s="34">
        <v>350</v>
      </c>
      <c r="G567" s="34">
        <v>4</v>
      </c>
      <c r="H567" s="34">
        <v>486</v>
      </c>
    </row>
    <row r="568" spans="1:8">
      <c r="A568" s="23">
        <v>2020</v>
      </c>
      <c r="B568" s="23" t="s">
        <v>1886</v>
      </c>
      <c r="C568" s="13" t="s">
        <v>167</v>
      </c>
      <c r="D568" s="13" t="s">
        <v>3750</v>
      </c>
      <c r="E568" s="34">
        <v>228</v>
      </c>
      <c r="F568" s="34">
        <v>19</v>
      </c>
      <c r="G568" s="34">
        <v>7</v>
      </c>
      <c r="H568" s="34">
        <v>40</v>
      </c>
    </row>
    <row r="569" spans="1:8">
      <c r="A569" s="23">
        <v>2020</v>
      </c>
      <c r="B569" s="23" t="s">
        <v>1886</v>
      </c>
      <c r="C569" s="13" t="s">
        <v>1126</v>
      </c>
      <c r="D569" s="13" t="s">
        <v>2028</v>
      </c>
      <c r="E569" s="34">
        <v>0</v>
      </c>
      <c r="F569" s="34">
        <v>0</v>
      </c>
      <c r="G569" s="34">
        <v>0</v>
      </c>
      <c r="H569" s="34">
        <v>0</v>
      </c>
    </row>
    <row r="570" spans="1:8">
      <c r="A570" s="23">
        <v>2020</v>
      </c>
      <c r="B570" s="23" t="s">
        <v>1886</v>
      </c>
      <c r="C570" s="13" t="s">
        <v>1126</v>
      </c>
      <c r="D570" s="13" t="s">
        <v>1120</v>
      </c>
      <c r="E570" s="34">
        <v>353</v>
      </c>
      <c r="F570" s="34">
        <v>154</v>
      </c>
      <c r="G570" s="34">
        <v>8</v>
      </c>
      <c r="H570" s="34">
        <v>23</v>
      </c>
    </row>
    <row r="571" spans="1:8">
      <c r="A571" s="23">
        <v>2020</v>
      </c>
      <c r="B571" s="23" t="s">
        <v>1886</v>
      </c>
      <c r="C571" s="13" t="s">
        <v>1126</v>
      </c>
      <c r="D571" s="13" t="s">
        <v>3750</v>
      </c>
      <c r="E571" s="34">
        <v>10</v>
      </c>
      <c r="F571" s="34">
        <v>4</v>
      </c>
      <c r="G571" s="34">
        <v>0</v>
      </c>
      <c r="H571" s="34">
        <v>0</v>
      </c>
    </row>
    <row r="572" spans="1:8">
      <c r="A572" s="23">
        <v>2020</v>
      </c>
      <c r="B572" s="23" t="s">
        <v>1886</v>
      </c>
      <c r="C572" s="13" t="s">
        <v>1127</v>
      </c>
      <c r="D572" s="13" t="s">
        <v>2028</v>
      </c>
      <c r="E572" s="34">
        <v>0</v>
      </c>
      <c r="F572" s="34">
        <v>0</v>
      </c>
      <c r="G572" s="34">
        <v>0</v>
      </c>
      <c r="H572" s="34">
        <v>0</v>
      </c>
    </row>
    <row r="573" spans="1:8">
      <c r="A573" s="23">
        <v>2020</v>
      </c>
      <c r="B573" s="23" t="s">
        <v>1886</v>
      </c>
      <c r="C573" s="13" t="s">
        <v>1127</v>
      </c>
      <c r="D573" s="13" t="s">
        <v>1120</v>
      </c>
      <c r="E573" s="34">
        <v>0</v>
      </c>
      <c r="F573" s="34">
        <v>0</v>
      </c>
      <c r="G573" s="34">
        <v>0</v>
      </c>
      <c r="H573" s="34">
        <v>0</v>
      </c>
    </row>
    <row r="574" spans="1:8">
      <c r="A574" s="23">
        <v>2020</v>
      </c>
      <c r="B574" s="23" t="s">
        <v>1886</v>
      </c>
      <c r="C574" s="13" t="s">
        <v>1127</v>
      </c>
      <c r="D574" s="13" t="s">
        <v>3750</v>
      </c>
      <c r="E574" s="34">
        <v>0</v>
      </c>
      <c r="F574" s="34">
        <v>0</v>
      </c>
      <c r="G574" s="34">
        <v>0</v>
      </c>
      <c r="H574" s="34">
        <v>0</v>
      </c>
    </row>
    <row r="575" spans="1:8">
      <c r="A575" s="23">
        <v>2020</v>
      </c>
      <c r="B575" s="23" t="s">
        <v>1886</v>
      </c>
      <c r="C575" s="13" t="s">
        <v>1128</v>
      </c>
      <c r="D575" s="13" t="s">
        <v>2028</v>
      </c>
      <c r="E575" s="34">
        <v>0</v>
      </c>
      <c r="F575" s="34">
        <v>0</v>
      </c>
      <c r="G575" s="34">
        <v>0</v>
      </c>
      <c r="H575" s="34">
        <v>0</v>
      </c>
    </row>
    <row r="576" spans="1:8">
      <c r="A576" s="23">
        <v>2020</v>
      </c>
      <c r="B576" s="23" t="s">
        <v>1886</v>
      </c>
      <c r="C576" s="13" t="s">
        <v>1128</v>
      </c>
      <c r="D576" s="13" t="s">
        <v>1120</v>
      </c>
      <c r="E576" s="34">
        <v>282</v>
      </c>
      <c r="F576" s="34">
        <v>0</v>
      </c>
      <c r="G576" s="34">
        <v>0</v>
      </c>
      <c r="H576" s="34">
        <v>0</v>
      </c>
    </row>
    <row r="577" spans="1:8">
      <c r="A577" s="23">
        <v>2020</v>
      </c>
      <c r="B577" s="23" t="s">
        <v>1886</v>
      </c>
      <c r="C577" s="13" t="s">
        <v>1128</v>
      </c>
      <c r="D577" s="13" t="s">
        <v>3750</v>
      </c>
      <c r="E577" s="34">
        <v>0</v>
      </c>
      <c r="F577" s="34">
        <v>0</v>
      </c>
      <c r="G577" s="34">
        <v>0</v>
      </c>
      <c r="H577" s="34">
        <v>0</v>
      </c>
    </row>
    <row r="578" spans="1:8">
      <c r="A578" s="23">
        <v>2020</v>
      </c>
      <c r="B578" s="23" t="s">
        <v>1886</v>
      </c>
      <c r="C578" s="13" t="s">
        <v>2027</v>
      </c>
      <c r="D578" s="13" t="s">
        <v>2028</v>
      </c>
      <c r="E578" s="34">
        <v>0</v>
      </c>
      <c r="F578" s="34">
        <v>0</v>
      </c>
      <c r="G578" s="34">
        <v>0</v>
      </c>
      <c r="H578" s="34">
        <v>0</v>
      </c>
    </row>
    <row r="579" spans="1:8">
      <c r="A579" s="23">
        <v>2020</v>
      </c>
      <c r="B579" s="23" t="s">
        <v>1886</v>
      </c>
      <c r="C579" s="13" t="s">
        <v>2027</v>
      </c>
      <c r="D579" s="13" t="s">
        <v>1120</v>
      </c>
      <c r="E579" s="34">
        <v>0</v>
      </c>
      <c r="F579" s="34">
        <v>0</v>
      </c>
      <c r="G579" s="34">
        <v>0</v>
      </c>
      <c r="H579" s="34">
        <v>0</v>
      </c>
    </row>
    <row r="580" spans="1:8">
      <c r="A580" s="23">
        <v>2020</v>
      </c>
      <c r="B580" s="23" t="s">
        <v>1886</v>
      </c>
      <c r="C580" s="13" t="s">
        <v>2027</v>
      </c>
      <c r="D580" s="13" t="s">
        <v>3750</v>
      </c>
      <c r="E580" s="34">
        <v>0</v>
      </c>
      <c r="F580" s="34">
        <v>0</v>
      </c>
      <c r="G580" s="34">
        <v>79</v>
      </c>
      <c r="H580" s="34">
        <v>0</v>
      </c>
    </row>
    <row r="581" spans="1:8">
      <c r="A581" s="23">
        <v>2020</v>
      </c>
      <c r="B581" s="23" t="s">
        <v>1886</v>
      </c>
      <c r="C581" s="13" t="s">
        <v>1130</v>
      </c>
      <c r="D581" s="13" t="s">
        <v>2028</v>
      </c>
      <c r="E581" s="34">
        <v>4</v>
      </c>
      <c r="F581" s="34">
        <v>0</v>
      </c>
      <c r="G581" s="34">
        <v>0</v>
      </c>
      <c r="H581" s="34">
        <v>0</v>
      </c>
    </row>
    <row r="582" spans="1:8">
      <c r="A582" s="23">
        <v>2020</v>
      </c>
      <c r="B582" s="23" t="s">
        <v>1886</v>
      </c>
      <c r="C582" s="13" t="s">
        <v>1130</v>
      </c>
      <c r="D582" s="13" t="s">
        <v>1120</v>
      </c>
      <c r="E582" s="34">
        <v>0</v>
      </c>
      <c r="F582" s="34">
        <v>0</v>
      </c>
      <c r="G582" s="34">
        <v>0</v>
      </c>
      <c r="H582" s="34">
        <v>0</v>
      </c>
    </row>
    <row r="583" spans="1:8">
      <c r="A583" s="23">
        <v>2020</v>
      </c>
      <c r="B583" s="23" t="s">
        <v>1886</v>
      </c>
      <c r="C583" s="13" t="s">
        <v>1130</v>
      </c>
      <c r="D583" s="13" t="s">
        <v>3750</v>
      </c>
      <c r="E583" s="34">
        <v>0</v>
      </c>
      <c r="F583" s="34">
        <v>0</v>
      </c>
      <c r="G583" s="34">
        <v>0</v>
      </c>
      <c r="H583" s="34">
        <v>0</v>
      </c>
    </row>
    <row r="584" spans="1:8">
      <c r="A584" s="23">
        <v>2020</v>
      </c>
      <c r="B584" s="23" t="s">
        <v>514</v>
      </c>
      <c r="C584" s="13" t="s">
        <v>184</v>
      </c>
      <c r="D584" s="13" t="s">
        <v>1120</v>
      </c>
      <c r="E584" s="34">
        <v>3131</v>
      </c>
      <c r="F584" s="34">
        <v>154</v>
      </c>
      <c r="G584" s="34"/>
      <c r="H584" s="34">
        <v>3</v>
      </c>
    </row>
    <row r="585" spans="1:8">
      <c r="A585" s="23">
        <v>2020</v>
      </c>
      <c r="B585" s="23" t="s">
        <v>514</v>
      </c>
      <c r="C585" s="13" t="s">
        <v>184</v>
      </c>
      <c r="D585" s="13" t="s">
        <v>4627</v>
      </c>
      <c r="E585" s="34">
        <v>854</v>
      </c>
      <c r="F585" s="34">
        <v>6</v>
      </c>
      <c r="G585" s="34"/>
      <c r="H585" s="34">
        <v>0</v>
      </c>
    </row>
    <row r="586" spans="1:8">
      <c r="A586" s="23">
        <v>2020</v>
      </c>
      <c r="B586" s="23" t="s">
        <v>514</v>
      </c>
      <c r="C586" s="13" t="s">
        <v>184</v>
      </c>
      <c r="D586" s="13" t="s">
        <v>4628</v>
      </c>
      <c r="E586" s="34">
        <v>1250</v>
      </c>
      <c r="F586" s="34">
        <v>15</v>
      </c>
      <c r="G586" s="34"/>
      <c r="H586" s="34"/>
    </row>
    <row r="587" spans="1:8">
      <c r="A587" s="23">
        <v>2020</v>
      </c>
      <c r="B587" s="23" t="s">
        <v>514</v>
      </c>
      <c r="C587" s="13" t="s">
        <v>184</v>
      </c>
      <c r="D587" s="13" t="s">
        <v>8609</v>
      </c>
      <c r="E587" s="34">
        <v>524</v>
      </c>
      <c r="F587" s="34">
        <v>1</v>
      </c>
      <c r="G587" s="34"/>
      <c r="H587" s="34">
        <v>0</v>
      </c>
    </row>
    <row r="588" spans="1:8">
      <c r="A588" s="23">
        <v>2020</v>
      </c>
      <c r="B588" s="23" t="s">
        <v>514</v>
      </c>
      <c r="C588" s="13" t="s">
        <v>23</v>
      </c>
      <c r="D588" s="13" t="s">
        <v>1120</v>
      </c>
      <c r="E588" s="34">
        <v>1243</v>
      </c>
      <c r="F588" s="34">
        <v>529</v>
      </c>
      <c r="G588" s="34"/>
      <c r="H588" s="34">
        <v>21</v>
      </c>
    </row>
    <row r="589" spans="1:8">
      <c r="A589" s="23">
        <v>2020</v>
      </c>
      <c r="B589" s="23" t="s">
        <v>514</v>
      </c>
      <c r="C589" s="13" t="s">
        <v>23</v>
      </c>
      <c r="D589" s="13" t="s">
        <v>4627</v>
      </c>
      <c r="E589" s="34">
        <v>1187</v>
      </c>
      <c r="F589" s="34">
        <v>13</v>
      </c>
      <c r="G589" s="34"/>
      <c r="H589" s="34">
        <v>0</v>
      </c>
    </row>
    <row r="590" spans="1:8">
      <c r="A590" s="23">
        <v>2020</v>
      </c>
      <c r="B590" s="23" t="s">
        <v>514</v>
      </c>
      <c r="C590" s="13" t="s">
        <v>23</v>
      </c>
      <c r="D590" s="13" t="s">
        <v>4628</v>
      </c>
      <c r="E590" s="34">
        <v>7888</v>
      </c>
      <c r="F590" s="34">
        <v>251</v>
      </c>
      <c r="G590" s="34"/>
      <c r="H590" s="34"/>
    </row>
    <row r="591" spans="1:8">
      <c r="A591" s="23">
        <v>2020</v>
      </c>
      <c r="B591" s="23" t="s">
        <v>514</v>
      </c>
      <c r="C591" s="13" t="s">
        <v>23</v>
      </c>
      <c r="D591" s="13" t="s">
        <v>8609</v>
      </c>
      <c r="E591" s="34">
        <v>276</v>
      </c>
      <c r="F591" s="34">
        <v>2</v>
      </c>
      <c r="G591" s="34"/>
      <c r="H591" s="34">
        <v>0</v>
      </c>
    </row>
    <row r="592" spans="1:8">
      <c r="A592" s="23">
        <v>2020</v>
      </c>
      <c r="B592" s="23" t="s">
        <v>514</v>
      </c>
      <c r="C592" s="13" t="s">
        <v>185</v>
      </c>
      <c r="D592" s="13" t="s">
        <v>1120</v>
      </c>
      <c r="E592" s="34">
        <v>4682</v>
      </c>
      <c r="F592" s="34">
        <v>1639</v>
      </c>
      <c r="G592" s="34"/>
      <c r="H592" s="34">
        <v>60</v>
      </c>
    </row>
    <row r="593" spans="1:8">
      <c r="A593" s="23">
        <v>2020</v>
      </c>
      <c r="B593" s="23" t="s">
        <v>514</v>
      </c>
      <c r="C593" s="13" t="s">
        <v>185</v>
      </c>
      <c r="D593" s="13" t="s">
        <v>4627</v>
      </c>
      <c r="E593" s="34">
        <v>1522</v>
      </c>
      <c r="F593" s="34">
        <v>40</v>
      </c>
      <c r="G593" s="34"/>
      <c r="H593" s="34">
        <v>0</v>
      </c>
    </row>
    <row r="594" spans="1:8">
      <c r="A594" s="23">
        <v>2020</v>
      </c>
      <c r="B594" s="23" t="s">
        <v>514</v>
      </c>
      <c r="C594" s="13" t="s">
        <v>185</v>
      </c>
      <c r="D594" s="13" t="s">
        <v>4628</v>
      </c>
      <c r="E594" s="34">
        <v>4558</v>
      </c>
      <c r="F594" s="34">
        <v>405</v>
      </c>
      <c r="G594" s="34"/>
      <c r="H594" s="34"/>
    </row>
    <row r="595" spans="1:8">
      <c r="A595" s="23">
        <v>2020</v>
      </c>
      <c r="B595" s="23" t="s">
        <v>514</v>
      </c>
      <c r="C595" s="13" t="s">
        <v>185</v>
      </c>
      <c r="D595" s="13" t="s">
        <v>8609</v>
      </c>
      <c r="E595" s="34">
        <v>341</v>
      </c>
      <c r="F595" s="34">
        <v>5</v>
      </c>
      <c r="G595" s="34"/>
      <c r="H595" s="34">
        <v>0</v>
      </c>
    </row>
    <row r="596" spans="1:8">
      <c r="A596" s="23">
        <v>2020</v>
      </c>
      <c r="B596" s="23" t="s">
        <v>514</v>
      </c>
      <c r="C596" s="13" t="s">
        <v>3925</v>
      </c>
      <c r="D596" s="13" t="s">
        <v>1120</v>
      </c>
      <c r="E596" s="34">
        <v>2354</v>
      </c>
      <c r="F596" s="34">
        <v>601</v>
      </c>
      <c r="G596" s="34"/>
      <c r="H596" s="34">
        <v>28</v>
      </c>
    </row>
    <row r="597" spans="1:8">
      <c r="A597" s="23">
        <v>2020</v>
      </c>
      <c r="B597" s="23" t="s">
        <v>514</v>
      </c>
      <c r="C597" s="13" t="s">
        <v>3925</v>
      </c>
      <c r="D597" s="13" t="s">
        <v>4627</v>
      </c>
      <c r="E597" s="34">
        <v>1698</v>
      </c>
      <c r="F597" s="34">
        <v>51</v>
      </c>
      <c r="G597" s="34"/>
      <c r="H597" s="34">
        <v>0</v>
      </c>
    </row>
    <row r="598" spans="1:8">
      <c r="A598" s="23">
        <v>2020</v>
      </c>
      <c r="B598" s="23" t="s">
        <v>514</v>
      </c>
      <c r="C598" s="13" t="s">
        <v>3925</v>
      </c>
      <c r="D598" s="13" t="s">
        <v>4628</v>
      </c>
      <c r="E598" s="34">
        <v>8817</v>
      </c>
      <c r="F598" s="34">
        <v>408</v>
      </c>
      <c r="G598" s="34"/>
      <c r="H598" s="34"/>
    </row>
    <row r="599" spans="1:8">
      <c r="A599" s="23">
        <v>2020</v>
      </c>
      <c r="B599" s="23" t="s">
        <v>514</v>
      </c>
      <c r="C599" s="13" t="s">
        <v>3925</v>
      </c>
      <c r="D599" s="13" t="s">
        <v>8609</v>
      </c>
      <c r="E599" s="34">
        <v>542</v>
      </c>
      <c r="F599" s="34">
        <v>15</v>
      </c>
      <c r="G599" s="34"/>
      <c r="H599" s="34">
        <v>0</v>
      </c>
    </row>
    <row r="600" spans="1:8">
      <c r="A600" s="23">
        <v>2020</v>
      </c>
      <c r="B600" s="23" t="s">
        <v>514</v>
      </c>
      <c r="C600" s="13" t="s">
        <v>1131</v>
      </c>
      <c r="D600" s="13" t="s">
        <v>1120</v>
      </c>
      <c r="E600" s="34">
        <v>53</v>
      </c>
      <c r="F600" s="34"/>
      <c r="G600" s="34"/>
      <c r="H600" s="34"/>
    </row>
    <row r="601" spans="1:8">
      <c r="A601" s="23">
        <v>2020</v>
      </c>
      <c r="B601" s="23" t="s">
        <v>514</v>
      </c>
      <c r="C601" s="13" t="s">
        <v>1129</v>
      </c>
      <c r="D601" s="13" t="s">
        <v>1120</v>
      </c>
      <c r="E601" s="34">
        <v>0</v>
      </c>
      <c r="F601" s="34"/>
      <c r="G601" s="34">
        <v>569</v>
      </c>
      <c r="H601" s="34">
        <v>940</v>
      </c>
    </row>
    <row r="602" spans="1:8">
      <c r="A602" s="23">
        <v>2020</v>
      </c>
      <c r="B602" s="23" t="s">
        <v>514</v>
      </c>
      <c r="C602" s="13" t="s">
        <v>1129</v>
      </c>
      <c r="D602" s="13" t="s">
        <v>4627</v>
      </c>
      <c r="E602" s="34"/>
      <c r="F602" s="34"/>
      <c r="G602" s="34">
        <v>81</v>
      </c>
      <c r="H602" s="34"/>
    </row>
    <row r="603" spans="1:8">
      <c r="A603" s="23">
        <v>2020</v>
      </c>
      <c r="B603" s="23" t="s">
        <v>514</v>
      </c>
      <c r="C603" s="13" t="s">
        <v>1129</v>
      </c>
      <c r="D603" s="13" t="s">
        <v>4628</v>
      </c>
      <c r="E603" s="34">
        <v>142</v>
      </c>
      <c r="F603" s="34">
        <v>61</v>
      </c>
      <c r="G603" s="34">
        <v>236</v>
      </c>
      <c r="H603" s="34">
        <v>63</v>
      </c>
    </row>
    <row r="604" spans="1:8">
      <c r="A604" s="23">
        <v>2020</v>
      </c>
      <c r="B604" s="23" t="s">
        <v>514</v>
      </c>
      <c r="C604" s="13" t="s">
        <v>1129</v>
      </c>
      <c r="D604" s="13" t="s">
        <v>8609</v>
      </c>
      <c r="E604" s="34"/>
      <c r="F604" s="34"/>
      <c r="G604" s="34">
        <v>7</v>
      </c>
      <c r="H604" s="34"/>
    </row>
    <row r="605" spans="1:8">
      <c r="A605" s="23">
        <v>2021</v>
      </c>
      <c r="B605" s="23" t="s">
        <v>1886</v>
      </c>
      <c r="C605" s="13" t="s">
        <v>5</v>
      </c>
      <c r="D605" s="13" t="s">
        <v>8608</v>
      </c>
      <c r="E605" s="34">
        <v>1010</v>
      </c>
      <c r="F605" s="34">
        <v>480</v>
      </c>
      <c r="G605" s="34">
        <v>90</v>
      </c>
      <c r="H605" s="34">
        <v>1069</v>
      </c>
    </row>
    <row r="606" spans="1:8">
      <c r="A606" s="23">
        <v>2021</v>
      </c>
      <c r="B606" s="23" t="s">
        <v>1886</v>
      </c>
      <c r="C606" s="13" t="s">
        <v>5</v>
      </c>
      <c r="D606" s="13" t="s">
        <v>8606</v>
      </c>
      <c r="E606" s="34">
        <v>3</v>
      </c>
      <c r="F606" s="34">
        <v>0</v>
      </c>
      <c r="G606" s="34">
        <v>0</v>
      </c>
      <c r="H606" s="34">
        <v>0</v>
      </c>
    </row>
    <row r="607" spans="1:8">
      <c r="A607" s="23">
        <v>2021</v>
      </c>
      <c r="B607" s="23" t="s">
        <v>1886</v>
      </c>
      <c r="C607" s="13" t="s">
        <v>5</v>
      </c>
      <c r="D607" s="13" t="s">
        <v>8607</v>
      </c>
      <c r="E607" s="34">
        <v>571</v>
      </c>
      <c r="F607" s="34">
        <v>31</v>
      </c>
      <c r="G607" s="34">
        <v>7</v>
      </c>
      <c r="H607" s="34">
        <v>5</v>
      </c>
    </row>
    <row r="608" spans="1:8">
      <c r="A608" s="23">
        <v>2021</v>
      </c>
      <c r="B608" s="23" t="s">
        <v>1886</v>
      </c>
      <c r="C608" s="13" t="s">
        <v>10</v>
      </c>
      <c r="D608" s="13" t="s">
        <v>8608</v>
      </c>
      <c r="E608" s="34">
        <v>1607</v>
      </c>
      <c r="F608" s="34">
        <v>551</v>
      </c>
      <c r="G608" s="34">
        <v>15</v>
      </c>
      <c r="H608" s="34">
        <v>483</v>
      </c>
    </row>
    <row r="609" spans="1:8">
      <c r="A609" s="23">
        <v>2021</v>
      </c>
      <c r="B609" s="23" t="s">
        <v>1886</v>
      </c>
      <c r="C609" s="13" t="s">
        <v>10</v>
      </c>
      <c r="D609" s="13" t="s">
        <v>8606</v>
      </c>
      <c r="E609" s="34">
        <v>1</v>
      </c>
      <c r="F609" s="34">
        <v>0</v>
      </c>
      <c r="G609" s="34">
        <v>0</v>
      </c>
      <c r="H609" s="34">
        <v>0</v>
      </c>
    </row>
    <row r="610" spans="1:8">
      <c r="A610" s="23">
        <v>2021</v>
      </c>
      <c r="B610" s="23" t="s">
        <v>1886</v>
      </c>
      <c r="C610" s="13" t="s">
        <v>10</v>
      </c>
      <c r="D610" s="13" t="s">
        <v>8607</v>
      </c>
      <c r="E610" s="34">
        <v>762</v>
      </c>
      <c r="F610" s="34">
        <v>6</v>
      </c>
      <c r="G610" s="34">
        <v>1</v>
      </c>
      <c r="H610" s="34">
        <v>18</v>
      </c>
    </row>
    <row r="611" spans="1:8">
      <c r="A611" s="23">
        <v>2021</v>
      </c>
      <c r="B611" s="23" t="s">
        <v>1886</v>
      </c>
      <c r="C611" s="13" t="s">
        <v>14</v>
      </c>
      <c r="D611" s="13" t="s">
        <v>8608</v>
      </c>
      <c r="E611" s="34">
        <v>1583</v>
      </c>
      <c r="F611" s="34">
        <v>278</v>
      </c>
      <c r="G611" s="34">
        <v>27</v>
      </c>
      <c r="H611" s="34">
        <v>309</v>
      </c>
    </row>
    <row r="612" spans="1:8">
      <c r="A612" s="23">
        <v>2021</v>
      </c>
      <c r="B612" s="23" t="s">
        <v>1886</v>
      </c>
      <c r="C612" s="13" t="s">
        <v>14</v>
      </c>
      <c r="D612" s="13" t="s">
        <v>8606</v>
      </c>
      <c r="E612" s="34">
        <v>3</v>
      </c>
      <c r="F612" s="34">
        <v>0</v>
      </c>
      <c r="G612" s="34">
        <v>1</v>
      </c>
      <c r="H612" s="34">
        <v>0</v>
      </c>
    </row>
    <row r="613" spans="1:8">
      <c r="A613" s="23">
        <v>2021</v>
      </c>
      <c r="B613" s="23" t="s">
        <v>1886</v>
      </c>
      <c r="C613" s="13" t="s">
        <v>14</v>
      </c>
      <c r="D613" s="13" t="s">
        <v>8607</v>
      </c>
      <c r="E613" s="34">
        <v>3417</v>
      </c>
      <c r="F613" s="34">
        <v>11</v>
      </c>
      <c r="G613" s="34">
        <v>6</v>
      </c>
      <c r="H613" s="34">
        <v>29</v>
      </c>
    </row>
    <row r="614" spans="1:8">
      <c r="A614" s="23">
        <v>2021</v>
      </c>
      <c r="B614" s="23" t="s">
        <v>1886</v>
      </c>
      <c r="C614" s="13" t="s">
        <v>23</v>
      </c>
      <c r="D614" s="13" t="s">
        <v>8608</v>
      </c>
      <c r="E614" s="34">
        <v>312</v>
      </c>
      <c r="F614" s="34">
        <v>234</v>
      </c>
      <c r="G614" s="34">
        <v>138</v>
      </c>
      <c r="H614" s="34">
        <v>498</v>
      </c>
    </row>
    <row r="615" spans="1:8">
      <c r="A615" s="23">
        <v>2021</v>
      </c>
      <c r="B615" s="23" t="s">
        <v>1886</v>
      </c>
      <c r="C615" s="13" t="s">
        <v>23</v>
      </c>
      <c r="D615" s="13" t="s">
        <v>8606</v>
      </c>
      <c r="E615" s="34">
        <v>1</v>
      </c>
      <c r="F615" s="34">
        <v>0</v>
      </c>
      <c r="G615" s="34">
        <v>0</v>
      </c>
      <c r="H615" s="34">
        <v>0</v>
      </c>
    </row>
    <row r="616" spans="1:8">
      <c r="A616" s="23">
        <v>2021</v>
      </c>
      <c r="B616" s="23" t="s">
        <v>1886</v>
      </c>
      <c r="C616" s="13" t="s">
        <v>23</v>
      </c>
      <c r="D616" s="13" t="s">
        <v>8607</v>
      </c>
      <c r="E616" s="34">
        <v>1116</v>
      </c>
      <c r="F616" s="34">
        <v>6</v>
      </c>
      <c r="G616" s="34">
        <v>5</v>
      </c>
      <c r="H616" s="34">
        <v>27</v>
      </c>
    </row>
    <row r="617" spans="1:8">
      <c r="A617" s="23">
        <v>2021</v>
      </c>
      <c r="B617" s="23" t="s">
        <v>1886</v>
      </c>
      <c r="C617" s="13" t="s">
        <v>41</v>
      </c>
      <c r="D617" s="13" t="s">
        <v>8608</v>
      </c>
      <c r="E617" s="34">
        <v>2298</v>
      </c>
      <c r="F617" s="34">
        <v>463</v>
      </c>
      <c r="G617" s="34">
        <v>64</v>
      </c>
      <c r="H617" s="34">
        <v>795</v>
      </c>
    </row>
    <row r="618" spans="1:8">
      <c r="A618" s="23">
        <v>2021</v>
      </c>
      <c r="B618" s="23" t="s">
        <v>1886</v>
      </c>
      <c r="C618" s="13" t="s">
        <v>41</v>
      </c>
      <c r="D618" s="13" t="s">
        <v>8606</v>
      </c>
      <c r="E618" s="34">
        <v>1</v>
      </c>
      <c r="F618" s="34">
        <v>0</v>
      </c>
      <c r="G618" s="34">
        <v>0</v>
      </c>
      <c r="H618" s="34">
        <v>0</v>
      </c>
    </row>
    <row r="619" spans="1:8">
      <c r="A619" s="23">
        <v>2021</v>
      </c>
      <c r="B619" s="23" t="s">
        <v>1886</v>
      </c>
      <c r="C619" s="13" t="s">
        <v>41</v>
      </c>
      <c r="D619" s="13" t="s">
        <v>8607</v>
      </c>
      <c r="E619" s="34">
        <v>552</v>
      </c>
      <c r="F619" s="34">
        <v>12</v>
      </c>
      <c r="G619" s="34">
        <v>14</v>
      </c>
      <c r="H619" s="34">
        <v>1</v>
      </c>
    </row>
    <row r="620" spans="1:8">
      <c r="A620" s="23">
        <v>2021</v>
      </c>
      <c r="B620" s="23" t="s">
        <v>1886</v>
      </c>
      <c r="C620" s="13" t="s">
        <v>60</v>
      </c>
      <c r="D620" s="13" t="s">
        <v>8608</v>
      </c>
      <c r="E620" s="34">
        <v>969</v>
      </c>
      <c r="F620" s="34">
        <v>111</v>
      </c>
      <c r="G620" s="34">
        <v>3</v>
      </c>
      <c r="H620" s="34">
        <v>442</v>
      </c>
    </row>
    <row r="621" spans="1:8">
      <c r="A621" s="23">
        <v>2021</v>
      </c>
      <c r="B621" s="23" t="s">
        <v>1886</v>
      </c>
      <c r="C621" s="13" t="s">
        <v>60</v>
      </c>
      <c r="D621" s="13" t="s">
        <v>8606</v>
      </c>
      <c r="E621" s="34">
        <v>1</v>
      </c>
      <c r="F621" s="34">
        <v>0</v>
      </c>
      <c r="G621" s="34">
        <v>0</v>
      </c>
      <c r="H621" s="34">
        <v>0</v>
      </c>
    </row>
    <row r="622" spans="1:8">
      <c r="A622" s="23">
        <v>2021</v>
      </c>
      <c r="B622" s="23" t="s">
        <v>1886</v>
      </c>
      <c r="C622" s="13" t="s">
        <v>60</v>
      </c>
      <c r="D622" s="13" t="s">
        <v>8607</v>
      </c>
      <c r="E622" s="34">
        <v>1099</v>
      </c>
      <c r="F622" s="34">
        <v>3</v>
      </c>
      <c r="G622" s="34">
        <v>1</v>
      </c>
      <c r="H622" s="34">
        <v>2</v>
      </c>
    </row>
    <row r="623" spans="1:8">
      <c r="A623" s="23">
        <v>2021</v>
      </c>
      <c r="B623" s="23" t="s">
        <v>1886</v>
      </c>
      <c r="C623" s="13" t="s">
        <v>70</v>
      </c>
      <c r="D623" s="13" t="s">
        <v>8608</v>
      </c>
      <c r="E623" s="34">
        <v>2922</v>
      </c>
      <c r="F623" s="34">
        <v>390</v>
      </c>
      <c r="G623" s="34">
        <v>32</v>
      </c>
      <c r="H623" s="34">
        <v>1891</v>
      </c>
    </row>
    <row r="624" spans="1:8">
      <c r="A624" s="23">
        <v>2021</v>
      </c>
      <c r="B624" s="23" t="s">
        <v>1886</v>
      </c>
      <c r="C624" s="13" t="s">
        <v>70</v>
      </c>
      <c r="D624" s="13" t="s">
        <v>8606</v>
      </c>
      <c r="E624" s="34">
        <v>2</v>
      </c>
      <c r="F624" s="34">
        <v>0</v>
      </c>
      <c r="G624" s="34">
        <v>0</v>
      </c>
      <c r="H624" s="34">
        <v>0</v>
      </c>
    </row>
    <row r="625" spans="1:8">
      <c r="A625" s="23">
        <v>2021</v>
      </c>
      <c r="B625" s="23" t="s">
        <v>1886</v>
      </c>
      <c r="C625" s="13" t="s">
        <v>70</v>
      </c>
      <c r="D625" s="13" t="s">
        <v>8607</v>
      </c>
      <c r="E625" s="34">
        <v>2051</v>
      </c>
      <c r="F625" s="34">
        <v>5</v>
      </c>
      <c r="G625" s="34">
        <v>25</v>
      </c>
      <c r="H625" s="34">
        <v>43</v>
      </c>
    </row>
    <row r="626" spans="1:8">
      <c r="A626" s="23">
        <v>2021</v>
      </c>
      <c r="B626" s="23" t="s">
        <v>1886</v>
      </c>
      <c r="C626" s="13" t="s">
        <v>76</v>
      </c>
      <c r="D626" s="13" t="s">
        <v>8608</v>
      </c>
      <c r="E626" s="34">
        <v>1957</v>
      </c>
      <c r="F626" s="34">
        <v>661</v>
      </c>
      <c r="G626" s="34">
        <v>168</v>
      </c>
      <c r="H626" s="34">
        <v>1057</v>
      </c>
    </row>
    <row r="627" spans="1:8">
      <c r="A627" s="23">
        <v>2021</v>
      </c>
      <c r="B627" s="23" t="s">
        <v>1886</v>
      </c>
      <c r="C627" s="13" t="s">
        <v>76</v>
      </c>
      <c r="D627" s="13" t="s">
        <v>8606</v>
      </c>
      <c r="E627" s="34">
        <v>6</v>
      </c>
      <c r="F627" s="34">
        <v>0</v>
      </c>
      <c r="G627" s="34">
        <v>113</v>
      </c>
      <c r="H627" s="34">
        <v>0</v>
      </c>
    </row>
    <row r="628" spans="1:8">
      <c r="A628" s="23">
        <v>2021</v>
      </c>
      <c r="B628" s="23" t="s">
        <v>1886</v>
      </c>
      <c r="C628" s="13" t="s">
        <v>76</v>
      </c>
      <c r="D628" s="13" t="s">
        <v>8607</v>
      </c>
      <c r="E628" s="34">
        <v>2224</v>
      </c>
      <c r="F628" s="34">
        <v>12</v>
      </c>
      <c r="G628" s="34">
        <v>89</v>
      </c>
      <c r="H628" s="34">
        <v>14</v>
      </c>
    </row>
    <row r="629" spans="1:8">
      <c r="A629" s="23">
        <v>2021</v>
      </c>
      <c r="B629" s="23" t="s">
        <v>1886</v>
      </c>
      <c r="C629" s="13" t="s">
        <v>83</v>
      </c>
      <c r="D629" s="13" t="s">
        <v>8608</v>
      </c>
      <c r="E629" s="34">
        <v>36</v>
      </c>
      <c r="F629" s="34">
        <v>0</v>
      </c>
      <c r="G629" s="34">
        <v>0</v>
      </c>
      <c r="H629" s="34">
        <v>23</v>
      </c>
    </row>
    <row r="630" spans="1:8">
      <c r="A630" s="23">
        <v>2021</v>
      </c>
      <c r="B630" s="23" t="s">
        <v>1886</v>
      </c>
      <c r="C630" s="13" t="s">
        <v>83</v>
      </c>
      <c r="D630" s="13" t="s">
        <v>8606</v>
      </c>
      <c r="E630" s="34">
        <v>0</v>
      </c>
      <c r="F630" s="34">
        <v>0</v>
      </c>
      <c r="G630" s="34">
        <v>0</v>
      </c>
      <c r="H630" s="34">
        <v>0</v>
      </c>
    </row>
    <row r="631" spans="1:8">
      <c r="A631" s="23">
        <v>2021</v>
      </c>
      <c r="B631" s="23" t="s">
        <v>1886</v>
      </c>
      <c r="C631" s="13" t="s">
        <v>83</v>
      </c>
      <c r="D631" s="13" t="s">
        <v>8607</v>
      </c>
      <c r="E631" s="34">
        <v>1</v>
      </c>
      <c r="F631" s="34">
        <v>0</v>
      </c>
      <c r="G631" s="34">
        <v>0</v>
      </c>
      <c r="H631" s="34">
        <v>0</v>
      </c>
    </row>
    <row r="632" spans="1:8">
      <c r="A632" s="23">
        <v>2021</v>
      </c>
      <c r="B632" s="23" t="s">
        <v>1886</v>
      </c>
      <c r="C632" s="13" t="s">
        <v>86</v>
      </c>
      <c r="D632" s="13" t="s">
        <v>8608</v>
      </c>
      <c r="E632" s="34">
        <v>335</v>
      </c>
      <c r="F632" s="34">
        <v>61</v>
      </c>
      <c r="G632" s="34">
        <v>19</v>
      </c>
      <c r="H632" s="34">
        <v>288</v>
      </c>
    </row>
    <row r="633" spans="1:8">
      <c r="A633" s="23">
        <v>2021</v>
      </c>
      <c r="B633" s="23" t="s">
        <v>1886</v>
      </c>
      <c r="C633" s="13" t="s">
        <v>86</v>
      </c>
      <c r="D633" s="13" t="s">
        <v>8606</v>
      </c>
      <c r="E633" s="34">
        <v>0</v>
      </c>
      <c r="F633" s="34">
        <v>0</v>
      </c>
      <c r="G633" s="34">
        <v>0</v>
      </c>
      <c r="H633" s="34">
        <v>0</v>
      </c>
    </row>
    <row r="634" spans="1:8">
      <c r="A634" s="23">
        <v>2021</v>
      </c>
      <c r="B634" s="23" t="s">
        <v>1886</v>
      </c>
      <c r="C634" s="13" t="s">
        <v>86</v>
      </c>
      <c r="D634" s="13" t="s">
        <v>8607</v>
      </c>
      <c r="E634" s="34">
        <v>470</v>
      </c>
      <c r="F634" s="34">
        <v>2</v>
      </c>
      <c r="G634" s="34">
        <v>1</v>
      </c>
      <c r="H634" s="34">
        <v>7</v>
      </c>
    </row>
    <row r="635" spans="1:8">
      <c r="A635" s="23">
        <v>2021</v>
      </c>
      <c r="B635" s="23" t="s">
        <v>1886</v>
      </c>
      <c r="C635" s="13" t="s">
        <v>89</v>
      </c>
      <c r="D635" s="13" t="s">
        <v>8608</v>
      </c>
      <c r="E635" s="34">
        <v>521</v>
      </c>
      <c r="F635" s="34">
        <v>33</v>
      </c>
      <c r="G635" s="34">
        <v>2</v>
      </c>
      <c r="H635" s="34">
        <v>65</v>
      </c>
    </row>
    <row r="636" spans="1:8">
      <c r="A636" s="23">
        <v>2021</v>
      </c>
      <c r="B636" s="23" t="s">
        <v>1886</v>
      </c>
      <c r="C636" s="13" t="s">
        <v>89</v>
      </c>
      <c r="D636" s="13" t="s">
        <v>8606</v>
      </c>
      <c r="E636" s="34">
        <v>0</v>
      </c>
      <c r="F636" s="34">
        <v>0</v>
      </c>
      <c r="G636" s="34">
        <v>0</v>
      </c>
      <c r="H636" s="34">
        <v>0</v>
      </c>
    </row>
    <row r="637" spans="1:8">
      <c r="A637" s="23">
        <v>2021</v>
      </c>
      <c r="B637" s="23" t="s">
        <v>1886</v>
      </c>
      <c r="C637" s="13" t="s">
        <v>89</v>
      </c>
      <c r="D637" s="13" t="s">
        <v>8607</v>
      </c>
      <c r="E637" s="34">
        <v>1367</v>
      </c>
      <c r="F637" s="34">
        <v>1</v>
      </c>
      <c r="G637" s="34">
        <v>0</v>
      </c>
      <c r="H637" s="34">
        <v>8</v>
      </c>
    </row>
    <row r="638" spans="1:8">
      <c r="A638" s="23">
        <v>2021</v>
      </c>
      <c r="B638" s="23" t="s">
        <v>1886</v>
      </c>
      <c r="C638" s="13" t="s">
        <v>94</v>
      </c>
      <c r="D638" s="13" t="s">
        <v>8608</v>
      </c>
      <c r="E638" s="34">
        <v>512</v>
      </c>
      <c r="F638" s="34">
        <v>27</v>
      </c>
      <c r="G638" s="34">
        <v>46</v>
      </c>
      <c r="H638" s="34">
        <v>159</v>
      </c>
    </row>
    <row r="639" spans="1:8">
      <c r="A639" s="23">
        <v>2021</v>
      </c>
      <c r="B639" s="23" t="s">
        <v>1886</v>
      </c>
      <c r="C639" s="13" t="s">
        <v>94</v>
      </c>
      <c r="D639" s="13" t="s">
        <v>8606</v>
      </c>
      <c r="E639" s="34">
        <v>0</v>
      </c>
      <c r="F639" s="34">
        <v>0</v>
      </c>
      <c r="G639" s="34">
        <v>0</v>
      </c>
      <c r="H639" s="34">
        <v>0</v>
      </c>
    </row>
    <row r="640" spans="1:8">
      <c r="A640" s="23">
        <v>2021</v>
      </c>
      <c r="B640" s="23" t="s">
        <v>1886</v>
      </c>
      <c r="C640" s="13" t="s">
        <v>94</v>
      </c>
      <c r="D640" s="13" t="s">
        <v>8607</v>
      </c>
      <c r="E640" s="34">
        <v>564</v>
      </c>
      <c r="F640" s="34">
        <v>6</v>
      </c>
      <c r="G640" s="34">
        <v>0</v>
      </c>
      <c r="H640" s="34">
        <v>7</v>
      </c>
    </row>
    <row r="641" spans="1:8">
      <c r="A641" s="23">
        <v>2021</v>
      </c>
      <c r="B641" s="23" t="s">
        <v>1886</v>
      </c>
      <c r="C641" s="13" t="s">
        <v>100</v>
      </c>
      <c r="D641" s="13" t="s">
        <v>8608</v>
      </c>
      <c r="E641" s="34">
        <v>1082</v>
      </c>
      <c r="F641" s="34">
        <v>198</v>
      </c>
      <c r="G641" s="34">
        <v>22</v>
      </c>
      <c r="H641" s="34">
        <v>453</v>
      </c>
    </row>
    <row r="642" spans="1:8">
      <c r="A642" s="23">
        <v>2021</v>
      </c>
      <c r="B642" s="23" t="s">
        <v>1886</v>
      </c>
      <c r="C642" s="13" t="s">
        <v>100</v>
      </c>
      <c r="D642" s="13" t="s">
        <v>8606</v>
      </c>
      <c r="E642" s="34">
        <v>0</v>
      </c>
      <c r="F642" s="34">
        <v>0</v>
      </c>
      <c r="G642" s="34">
        <v>0</v>
      </c>
      <c r="H642" s="34">
        <v>0</v>
      </c>
    </row>
    <row r="643" spans="1:8">
      <c r="A643" s="23">
        <v>2021</v>
      </c>
      <c r="B643" s="23" t="s">
        <v>1886</v>
      </c>
      <c r="C643" s="13" t="s">
        <v>100</v>
      </c>
      <c r="D643" s="13" t="s">
        <v>8607</v>
      </c>
      <c r="E643" s="34">
        <v>340</v>
      </c>
      <c r="F643" s="34">
        <v>19</v>
      </c>
      <c r="G643" s="34">
        <v>0</v>
      </c>
      <c r="H643" s="34">
        <v>15</v>
      </c>
    </row>
    <row r="644" spans="1:8">
      <c r="A644" s="23">
        <v>2021</v>
      </c>
      <c r="B644" s="23" t="s">
        <v>1886</v>
      </c>
      <c r="C644" s="13" t="s">
        <v>104</v>
      </c>
      <c r="D644" s="13" t="s">
        <v>8608</v>
      </c>
      <c r="E644" s="34">
        <v>1296</v>
      </c>
      <c r="F644" s="34">
        <v>254</v>
      </c>
      <c r="G644" s="34">
        <v>62</v>
      </c>
      <c r="H644" s="34">
        <v>464</v>
      </c>
    </row>
    <row r="645" spans="1:8">
      <c r="A645" s="23">
        <v>2021</v>
      </c>
      <c r="B645" s="23" t="s">
        <v>1886</v>
      </c>
      <c r="C645" s="13" t="s">
        <v>104</v>
      </c>
      <c r="D645" s="13" t="s">
        <v>8606</v>
      </c>
      <c r="E645" s="34">
        <v>4</v>
      </c>
      <c r="F645" s="34">
        <v>0</v>
      </c>
      <c r="G645" s="34">
        <v>0</v>
      </c>
      <c r="H645" s="34">
        <v>0</v>
      </c>
    </row>
    <row r="646" spans="1:8">
      <c r="A646" s="23">
        <v>2021</v>
      </c>
      <c r="B646" s="23" t="s">
        <v>1886</v>
      </c>
      <c r="C646" s="13" t="s">
        <v>104</v>
      </c>
      <c r="D646" s="13" t="s">
        <v>8607</v>
      </c>
      <c r="E646" s="34">
        <v>1989</v>
      </c>
      <c r="F646" s="34">
        <v>5</v>
      </c>
      <c r="G646" s="34">
        <v>2</v>
      </c>
      <c r="H646" s="34">
        <v>11</v>
      </c>
    </row>
    <row r="647" spans="1:8">
      <c r="A647" s="23">
        <v>2021</v>
      </c>
      <c r="B647" s="23" t="s">
        <v>1886</v>
      </c>
      <c r="C647" s="13" t="s">
        <v>120</v>
      </c>
      <c r="D647" s="13" t="s">
        <v>8608</v>
      </c>
      <c r="E647" s="34">
        <v>595</v>
      </c>
      <c r="F647" s="34">
        <v>263</v>
      </c>
      <c r="G647" s="34">
        <v>67</v>
      </c>
      <c r="H647" s="34">
        <v>109</v>
      </c>
    </row>
    <row r="648" spans="1:8">
      <c r="A648" s="23">
        <v>2021</v>
      </c>
      <c r="B648" s="23" t="s">
        <v>1886</v>
      </c>
      <c r="C648" s="13" t="s">
        <v>120</v>
      </c>
      <c r="D648" s="13" t="s">
        <v>8606</v>
      </c>
      <c r="E648" s="34">
        <v>0</v>
      </c>
      <c r="F648" s="34">
        <v>0</v>
      </c>
      <c r="G648" s="34">
        <v>0</v>
      </c>
      <c r="H648" s="34">
        <v>0</v>
      </c>
    </row>
    <row r="649" spans="1:8">
      <c r="A649" s="23">
        <v>2021</v>
      </c>
      <c r="B649" s="23" t="s">
        <v>1886</v>
      </c>
      <c r="C649" s="13" t="s">
        <v>120</v>
      </c>
      <c r="D649" s="13" t="s">
        <v>8607</v>
      </c>
      <c r="E649" s="34">
        <v>698</v>
      </c>
      <c r="F649" s="34">
        <v>1</v>
      </c>
      <c r="G649" s="34">
        <v>1</v>
      </c>
      <c r="H649" s="34">
        <v>15</v>
      </c>
    </row>
    <row r="650" spans="1:8">
      <c r="A650" s="23">
        <v>2021</v>
      </c>
      <c r="B650" s="23" t="s">
        <v>1886</v>
      </c>
      <c r="C650" s="13" t="s">
        <v>156</v>
      </c>
      <c r="D650" s="13" t="s">
        <v>8608</v>
      </c>
      <c r="E650" s="34">
        <v>541</v>
      </c>
      <c r="F650" s="34">
        <v>37</v>
      </c>
      <c r="G650" s="34">
        <v>30</v>
      </c>
      <c r="H650" s="34">
        <v>41</v>
      </c>
    </row>
    <row r="651" spans="1:8">
      <c r="A651" s="23">
        <v>2021</v>
      </c>
      <c r="B651" s="23" t="s">
        <v>1886</v>
      </c>
      <c r="C651" s="13" t="s">
        <v>156</v>
      </c>
      <c r="D651" s="13" t="s">
        <v>8606</v>
      </c>
      <c r="E651" s="34">
        <v>2</v>
      </c>
      <c r="F651" s="34">
        <v>0</v>
      </c>
      <c r="G651" s="34">
        <v>0</v>
      </c>
      <c r="H651" s="34">
        <v>0</v>
      </c>
    </row>
    <row r="652" spans="1:8">
      <c r="A652" s="23">
        <v>2021</v>
      </c>
      <c r="B652" s="23" t="s">
        <v>1886</v>
      </c>
      <c r="C652" s="13" t="s">
        <v>156</v>
      </c>
      <c r="D652" s="13" t="s">
        <v>8607</v>
      </c>
      <c r="E652" s="34">
        <v>885</v>
      </c>
      <c r="F652" s="34">
        <v>9</v>
      </c>
      <c r="G652" s="34">
        <v>13</v>
      </c>
      <c r="H652" s="34">
        <v>11</v>
      </c>
    </row>
    <row r="653" spans="1:8">
      <c r="A653" s="23">
        <v>2021</v>
      </c>
      <c r="B653" s="23" t="s">
        <v>1886</v>
      </c>
      <c r="C653" s="13" t="s">
        <v>164</v>
      </c>
      <c r="D653" s="13" t="s">
        <v>8608</v>
      </c>
      <c r="E653" s="34">
        <v>290</v>
      </c>
      <c r="F653" s="34">
        <v>224</v>
      </c>
      <c r="G653" s="34">
        <v>5</v>
      </c>
      <c r="H653" s="34">
        <v>232</v>
      </c>
    </row>
    <row r="654" spans="1:8">
      <c r="A654" s="23">
        <v>2021</v>
      </c>
      <c r="B654" s="23" t="s">
        <v>1886</v>
      </c>
      <c r="C654" s="13" t="s">
        <v>164</v>
      </c>
      <c r="D654" s="13" t="s">
        <v>8606</v>
      </c>
      <c r="E654" s="34">
        <v>0</v>
      </c>
      <c r="F654" s="34">
        <v>0</v>
      </c>
      <c r="G654" s="34">
        <v>0</v>
      </c>
      <c r="H654" s="34">
        <v>0</v>
      </c>
    </row>
    <row r="655" spans="1:8">
      <c r="A655" s="23">
        <v>2021</v>
      </c>
      <c r="B655" s="23" t="s">
        <v>1886</v>
      </c>
      <c r="C655" s="13" t="s">
        <v>164</v>
      </c>
      <c r="D655" s="13" t="s">
        <v>8607</v>
      </c>
      <c r="E655" s="34">
        <v>691</v>
      </c>
      <c r="F655" s="34">
        <v>2</v>
      </c>
      <c r="G655" s="34">
        <v>0</v>
      </c>
      <c r="H655" s="34">
        <v>4</v>
      </c>
    </row>
    <row r="656" spans="1:8">
      <c r="A656" s="23">
        <v>2021</v>
      </c>
      <c r="B656" s="23" t="s">
        <v>1886</v>
      </c>
      <c r="C656" s="13" t="s">
        <v>167</v>
      </c>
      <c r="D656" s="13" t="s">
        <v>8608</v>
      </c>
      <c r="E656" s="34">
        <v>1051</v>
      </c>
      <c r="F656" s="34">
        <v>278</v>
      </c>
      <c r="G656" s="34">
        <v>86</v>
      </c>
      <c r="H656" s="34">
        <v>408</v>
      </c>
    </row>
    <row r="657" spans="1:8">
      <c r="A657" s="23">
        <v>2021</v>
      </c>
      <c r="B657" s="23" t="s">
        <v>1886</v>
      </c>
      <c r="C657" s="13" t="s">
        <v>167</v>
      </c>
      <c r="D657" s="13" t="s">
        <v>8606</v>
      </c>
      <c r="E657" s="34">
        <v>1</v>
      </c>
      <c r="F657" s="34">
        <v>0</v>
      </c>
      <c r="G657" s="34">
        <v>0</v>
      </c>
      <c r="H657" s="34">
        <v>0</v>
      </c>
    </row>
    <row r="658" spans="1:8">
      <c r="A658" s="23">
        <v>2021</v>
      </c>
      <c r="B658" s="23" t="s">
        <v>1886</v>
      </c>
      <c r="C658" s="13" t="s">
        <v>167</v>
      </c>
      <c r="D658" s="13" t="s">
        <v>8607</v>
      </c>
      <c r="E658" s="34">
        <v>149</v>
      </c>
      <c r="F658" s="34">
        <v>14</v>
      </c>
      <c r="G658" s="34">
        <v>1</v>
      </c>
      <c r="H658" s="34">
        <v>1</v>
      </c>
    </row>
    <row r="659" spans="1:8">
      <c r="A659" s="23">
        <v>2021</v>
      </c>
      <c r="B659" s="23" t="s">
        <v>514</v>
      </c>
      <c r="C659" s="13" t="s">
        <v>184</v>
      </c>
      <c r="D659" s="13" t="s">
        <v>1120</v>
      </c>
      <c r="E659" s="34">
        <v>345</v>
      </c>
      <c r="F659" s="34">
        <v>35</v>
      </c>
      <c r="G659" s="34">
        <v>0</v>
      </c>
      <c r="H659" s="34">
        <v>0</v>
      </c>
    </row>
    <row r="660" spans="1:8">
      <c r="A660" s="23">
        <v>2021</v>
      </c>
      <c r="B660" s="23" t="s">
        <v>514</v>
      </c>
      <c r="C660" s="13" t="s">
        <v>184</v>
      </c>
      <c r="D660" s="13" t="s">
        <v>4627</v>
      </c>
      <c r="E660" s="34">
        <v>47</v>
      </c>
      <c r="F660" s="34">
        <v>1</v>
      </c>
      <c r="G660" s="34">
        <v>0</v>
      </c>
      <c r="H660" s="34">
        <v>0</v>
      </c>
    </row>
    <row r="661" spans="1:8">
      <c r="A661" s="23">
        <v>2021</v>
      </c>
      <c r="B661" s="23" t="s">
        <v>514</v>
      </c>
      <c r="C661" s="13" t="s">
        <v>184</v>
      </c>
      <c r="D661" s="13" t="s">
        <v>4628</v>
      </c>
      <c r="E661" s="34">
        <v>640</v>
      </c>
      <c r="F661" s="34">
        <v>16</v>
      </c>
      <c r="G661" s="34"/>
      <c r="H661" s="34"/>
    </row>
    <row r="662" spans="1:8">
      <c r="A662" s="23">
        <v>2021</v>
      </c>
      <c r="B662" s="23" t="s">
        <v>514</v>
      </c>
      <c r="C662" s="13" t="s">
        <v>184</v>
      </c>
      <c r="D662" s="13" t="s">
        <v>8609</v>
      </c>
      <c r="E662" s="34">
        <v>0</v>
      </c>
      <c r="F662" s="34">
        <v>2</v>
      </c>
      <c r="G662" s="34">
        <v>0</v>
      </c>
      <c r="H662" s="34">
        <v>0</v>
      </c>
    </row>
    <row r="663" spans="1:8">
      <c r="A663" s="23">
        <v>2021</v>
      </c>
      <c r="B663" s="23" t="s">
        <v>514</v>
      </c>
      <c r="C663" s="13" t="s">
        <v>23</v>
      </c>
      <c r="D663" s="13" t="s">
        <v>1120</v>
      </c>
      <c r="E663" s="34">
        <v>105</v>
      </c>
      <c r="F663" s="34">
        <v>39</v>
      </c>
      <c r="G663" s="34">
        <v>0</v>
      </c>
      <c r="H663" s="34">
        <v>12</v>
      </c>
    </row>
    <row r="664" spans="1:8">
      <c r="A664" s="23">
        <v>2021</v>
      </c>
      <c r="B664" s="23" t="s">
        <v>514</v>
      </c>
      <c r="C664" s="13" t="s">
        <v>23</v>
      </c>
      <c r="D664" s="13" t="s">
        <v>4627</v>
      </c>
      <c r="E664" s="34">
        <v>21</v>
      </c>
      <c r="F664" s="34">
        <v>9</v>
      </c>
      <c r="G664" s="34">
        <v>0</v>
      </c>
      <c r="H664" s="34">
        <v>0</v>
      </c>
    </row>
    <row r="665" spans="1:8">
      <c r="A665" s="23">
        <v>2021</v>
      </c>
      <c r="B665" s="23" t="s">
        <v>514</v>
      </c>
      <c r="C665" s="13" t="s">
        <v>23</v>
      </c>
      <c r="D665" s="13" t="s">
        <v>4628</v>
      </c>
      <c r="E665" s="34">
        <v>1040</v>
      </c>
      <c r="F665" s="34">
        <v>26</v>
      </c>
      <c r="G665" s="34"/>
      <c r="H665" s="34"/>
    </row>
    <row r="666" spans="1:8">
      <c r="A666" s="23">
        <v>2021</v>
      </c>
      <c r="B666" s="23" t="s">
        <v>514</v>
      </c>
      <c r="C666" s="13" t="s">
        <v>23</v>
      </c>
      <c r="D666" s="13" t="s">
        <v>8609</v>
      </c>
      <c r="E666" s="34">
        <v>0</v>
      </c>
      <c r="F666" s="34">
        <v>0</v>
      </c>
      <c r="G666" s="34">
        <v>0</v>
      </c>
      <c r="H666" s="34">
        <v>0</v>
      </c>
    </row>
    <row r="667" spans="1:8">
      <c r="A667" s="23">
        <v>2021</v>
      </c>
      <c r="B667" s="23" t="s">
        <v>514</v>
      </c>
      <c r="C667" s="13" t="s">
        <v>6804</v>
      </c>
      <c r="D667" s="13" t="s">
        <v>1120</v>
      </c>
      <c r="E667" s="34">
        <v>196</v>
      </c>
      <c r="F667" s="34">
        <v>49</v>
      </c>
      <c r="G667" s="34">
        <v>0</v>
      </c>
      <c r="H667" s="34">
        <v>37</v>
      </c>
    </row>
    <row r="668" spans="1:8">
      <c r="A668" s="23">
        <v>2021</v>
      </c>
      <c r="B668" s="23" t="s">
        <v>514</v>
      </c>
      <c r="C668" s="13" t="s">
        <v>6804</v>
      </c>
      <c r="D668" s="13" t="s">
        <v>4627</v>
      </c>
      <c r="E668" s="34">
        <v>108</v>
      </c>
      <c r="F668" s="34">
        <v>7</v>
      </c>
      <c r="G668" s="34">
        <v>0</v>
      </c>
      <c r="H668" s="34">
        <v>0</v>
      </c>
    </row>
    <row r="669" spans="1:8">
      <c r="A669" s="23">
        <v>2021</v>
      </c>
      <c r="B669" s="23" t="s">
        <v>514</v>
      </c>
      <c r="C669" s="13" t="s">
        <v>6804</v>
      </c>
      <c r="D669" s="13" t="s">
        <v>8609</v>
      </c>
      <c r="E669" s="34">
        <v>0</v>
      </c>
      <c r="F669" s="34">
        <v>1</v>
      </c>
      <c r="G669" s="34">
        <v>0</v>
      </c>
      <c r="H669" s="34">
        <v>0</v>
      </c>
    </row>
    <row r="670" spans="1:8">
      <c r="A670" s="23">
        <v>2021</v>
      </c>
      <c r="B670" s="23" t="s">
        <v>514</v>
      </c>
      <c r="C670" s="13" t="s">
        <v>185</v>
      </c>
      <c r="D670" s="13" t="s">
        <v>1120</v>
      </c>
      <c r="E670" s="34">
        <v>655</v>
      </c>
      <c r="F670" s="34">
        <v>288</v>
      </c>
      <c r="G670" s="34">
        <v>0</v>
      </c>
      <c r="H670" s="34">
        <v>55</v>
      </c>
    </row>
    <row r="671" spans="1:8">
      <c r="A671" s="23">
        <v>2021</v>
      </c>
      <c r="B671" s="23" t="s">
        <v>514</v>
      </c>
      <c r="C671" s="13" t="s">
        <v>185</v>
      </c>
      <c r="D671" s="13" t="s">
        <v>4627</v>
      </c>
      <c r="E671" s="34">
        <v>34</v>
      </c>
      <c r="F671" s="34">
        <v>6</v>
      </c>
      <c r="G671" s="34">
        <v>0</v>
      </c>
      <c r="H671" s="34">
        <v>0</v>
      </c>
    </row>
    <row r="672" spans="1:8">
      <c r="A672" s="23">
        <v>2021</v>
      </c>
      <c r="B672" s="23" t="s">
        <v>514</v>
      </c>
      <c r="C672" s="13" t="s">
        <v>185</v>
      </c>
      <c r="D672" s="13" t="s">
        <v>4628</v>
      </c>
      <c r="E672" s="34">
        <v>400</v>
      </c>
      <c r="F672" s="34">
        <v>58</v>
      </c>
      <c r="G672" s="34"/>
      <c r="H672" s="34"/>
    </row>
    <row r="673" spans="1:8">
      <c r="A673" s="23">
        <v>2021</v>
      </c>
      <c r="B673" s="23" t="s">
        <v>514</v>
      </c>
      <c r="C673" s="13" t="s">
        <v>185</v>
      </c>
      <c r="D673" s="13" t="s">
        <v>8609</v>
      </c>
      <c r="E673" s="34">
        <v>0</v>
      </c>
      <c r="F673" s="34">
        <v>2</v>
      </c>
      <c r="G673" s="34">
        <v>0</v>
      </c>
      <c r="H673" s="34">
        <v>0</v>
      </c>
    </row>
    <row r="674" spans="1:8">
      <c r="A674" s="23">
        <v>2021</v>
      </c>
      <c r="B674" s="23" t="s">
        <v>514</v>
      </c>
      <c r="C674" s="13" t="s">
        <v>3925</v>
      </c>
      <c r="D674" s="13" t="s">
        <v>1120</v>
      </c>
      <c r="E674" s="34">
        <v>196</v>
      </c>
      <c r="F674" s="34">
        <v>74</v>
      </c>
      <c r="G674" s="34">
        <v>0</v>
      </c>
      <c r="H674" s="34">
        <v>3</v>
      </c>
    </row>
    <row r="675" spans="1:8">
      <c r="A675" s="23">
        <v>2021</v>
      </c>
      <c r="B675" s="23" t="s">
        <v>514</v>
      </c>
      <c r="C675" s="13" t="s">
        <v>3925</v>
      </c>
      <c r="D675" s="13" t="s">
        <v>4627</v>
      </c>
      <c r="E675" s="34">
        <v>78</v>
      </c>
      <c r="F675" s="34">
        <v>9</v>
      </c>
      <c r="G675" s="34">
        <v>0</v>
      </c>
      <c r="H675" s="34">
        <v>0</v>
      </c>
    </row>
    <row r="676" spans="1:8">
      <c r="A676" s="23">
        <v>2021</v>
      </c>
      <c r="B676" s="23" t="s">
        <v>514</v>
      </c>
      <c r="C676" s="13" t="s">
        <v>3925</v>
      </c>
      <c r="D676" s="13" t="s">
        <v>4628</v>
      </c>
      <c r="E676" s="34">
        <v>1228</v>
      </c>
      <c r="F676" s="34">
        <v>31</v>
      </c>
      <c r="G676" s="34"/>
      <c r="H676" s="34"/>
    </row>
    <row r="677" spans="1:8">
      <c r="A677" s="23">
        <v>2021</v>
      </c>
      <c r="B677" s="23" t="s">
        <v>514</v>
      </c>
      <c r="C677" s="13" t="s">
        <v>3925</v>
      </c>
      <c r="D677" s="13" t="s">
        <v>8609</v>
      </c>
      <c r="E677" s="34">
        <v>1</v>
      </c>
      <c r="F677" s="34">
        <v>0</v>
      </c>
      <c r="G677" s="34">
        <v>0</v>
      </c>
      <c r="H677" s="34">
        <v>0</v>
      </c>
    </row>
    <row r="678" spans="1:8">
      <c r="A678" s="23">
        <v>2021</v>
      </c>
      <c r="B678" s="23" t="s">
        <v>514</v>
      </c>
      <c r="C678" s="13" t="s">
        <v>1131</v>
      </c>
      <c r="D678" s="13" t="s">
        <v>1120</v>
      </c>
      <c r="E678" s="34">
        <v>0</v>
      </c>
      <c r="F678" s="34">
        <v>0</v>
      </c>
      <c r="G678" s="34">
        <v>0</v>
      </c>
      <c r="H678" s="34">
        <v>3</v>
      </c>
    </row>
    <row r="679" spans="1:8">
      <c r="A679" s="23">
        <v>2021</v>
      </c>
      <c r="B679" s="23" t="s">
        <v>514</v>
      </c>
      <c r="C679" s="13" t="s">
        <v>1129</v>
      </c>
      <c r="D679" s="13" t="s">
        <v>1120</v>
      </c>
      <c r="E679" s="34">
        <v>0</v>
      </c>
      <c r="F679" s="34">
        <v>0</v>
      </c>
      <c r="G679" s="34">
        <v>128</v>
      </c>
      <c r="H679" s="34">
        <v>0</v>
      </c>
    </row>
    <row r="680" spans="1:8">
      <c r="A680" s="23">
        <v>2021</v>
      </c>
      <c r="B680" s="23" t="s">
        <v>514</v>
      </c>
      <c r="C680" s="13" t="s">
        <v>1129</v>
      </c>
      <c r="D680" s="13" t="s">
        <v>4627</v>
      </c>
      <c r="E680" s="34">
        <v>0</v>
      </c>
      <c r="F680" s="34">
        <v>0</v>
      </c>
      <c r="G680" s="34">
        <v>303</v>
      </c>
      <c r="H680" s="34">
        <v>0</v>
      </c>
    </row>
    <row r="681" spans="1:8">
      <c r="A681" s="23">
        <v>2021</v>
      </c>
      <c r="B681" s="23" t="s">
        <v>514</v>
      </c>
      <c r="C681" s="13" t="s">
        <v>1129</v>
      </c>
      <c r="D681" s="13" t="s">
        <v>4628</v>
      </c>
      <c r="E681" s="34">
        <v>0</v>
      </c>
      <c r="F681" s="34">
        <v>0</v>
      </c>
      <c r="G681" s="34">
        <v>974</v>
      </c>
      <c r="H681" s="34">
        <v>0</v>
      </c>
    </row>
    <row r="682" spans="1:8">
      <c r="A682" s="23">
        <v>2021</v>
      </c>
      <c r="B682" s="23" t="s">
        <v>514</v>
      </c>
      <c r="C682" s="13" t="s">
        <v>1129</v>
      </c>
      <c r="D682" s="13" t="s">
        <v>8609</v>
      </c>
      <c r="E682" s="34">
        <v>0</v>
      </c>
      <c r="F682" s="34">
        <v>0</v>
      </c>
      <c r="G682" s="34">
        <v>0</v>
      </c>
      <c r="H682" s="34">
        <v>0</v>
      </c>
    </row>
  </sheetData>
  <sheetProtection autoFilter="0" pivotTables="0"/>
  <autoFilter ref="A1:H682" xr:uid="{00000000-0009-0000-0000-000061000000}"/>
  <sortState xmlns:xlrd2="http://schemas.microsoft.com/office/spreadsheetml/2017/richdata2" ref="A2:H683">
    <sortCondition ref="A2:A683"/>
    <sortCondition descending="1" ref="B2:B683"/>
    <sortCondition ref="C2:C683"/>
    <sortCondition ref="D2:D683"/>
  </sortState>
  <pageMargins left="0.7" right="0.7" top="0.75" bottom="0.75" header="0.3" footer="0.3"/>
  <pageSetup orientation="portrait" horizontalDpi="4294967295" verticalDpi="4294967295"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79">
    <tabColor theme="0"/>
  </sheetPr>
  <dimension ref="A1:F810"/>
  <sheetViews>
    <sheetView zoomScale="85" zoomScaleNormal="85" workbookViewId="0">
      <pane ySplit="1" topLeftCell="A736" activePane="bottomLeft" state="frozen"/>
      <selection activeCell="D448" sqref="D448"/>
      <selection pane="bottomLeft" activeCell="E811" sqref="E811"/>
    </sheetView>
  </sheetViews>
  <sheetFormatPr baseColWidth="10" defaultColWidth="11" defaultRowHeight="16.5"/>
  <cols>
    <col min="1" max="1" width="9.375" bestFit="1" customWidth="1"/>
    <col min="2" max="2" width="12.5" bestFit="1" customWidth="1"/>
    <col min="3" max="3" width="49.75" bestFit="1" customWidth="1"/>
    <col min="4" max="4" width="70.875" bestFit="1" customWidth="1"/>
    <col min="5" max="5" width="43.75" bestFit="1" customWidth="1"/>
    <col min="6" max="6" width="22.75" bestFit="1" customWidth="1"/>
  </cols>
  <sheetData>
    <row r="1" spans="1:6">
      <c r="A1" s="64" t="s">
        <v>229</v>
      </c>
      <c r="B1" s="64" t="s">
        <v>200</v>
      </c>
      <c r="C1" s="65" t="s">
        <v>1190</v>
      </c>
      <c r="D1" s="65" t="s">
        <v>4745</v>
      </c>
      <c r="E1" s="65" t="s">
        <v>6557</v>
      </c>
      <c r="F1" s="65" t="s">
        <v>1191</v>
      </c>
    </row>
    <row r="2" spans="1:6">
      <c r="A2" s="66">
        <v>2012</v>
      </c>
      <c r="B2" s="66" t="s">
        <v>1886</v>
      </c>
      <c r="C2" s="67" t="s">
        <v>3785</v>
      </c>
      <c r="D2" s="67" t="s">
        <v>2318</v>
      </c>
      <c r="E2" s="13" t="s">
        <v>8110</v>
      </c>
      <c r="F2" s="68">
        <v>428</v>
      </c>
    </row>
    <row r="3" spans="1:6">
      <c r="A3" s="66">
        <v>2012</v>
      </c>
      <c r="B3" s="66" t="s">
        <v>1886</v>
      </c>
      <c r="C3" s="67" t="s">
        <v>3786</v>
      </c>
      <c r="D3" s="67" t="s">
        <v>2318</v>
      </c>
      <c r="E3" s="13" t="s">
        <v>8110</v>
      </c>
      <c r="F3" s="68">
        <v>20</v>
      </c>
    </row>
    <row r="4" spans="1:6">
      <c r="A4" s="66">
        <v>2012</v>
      </c>
      <c r="B4" s="66" t="s">
        <v>1886</v>
      </c>
      <c r="C4" s="67" t="s">
        <v>1148</v>
      </c>
      <c r="D4" s="67" t="s">
        <v>2318</v>
      </c>
      <c r="E4" s="13" t="s">
        <v>8110</v>
      </c>
      <c r="F4" s="68">
        <v>362</v>
      </c>
    </row>
    <row r="5" spans="1:6">
      <c r="A5" s="66">
        <v>2012</v>
      </c>
      <c r="B5" s="66" t="s">
        <v>1886</v>
      </c>
      <c r="C5" s="67" t="s">
        <v>2038</v>
      </c>
      <c r="D5" s="67" t="s">
        <v>2318</v>
      </c>
      <c r="E5" s="13" t="s">
        <v>8110</v>
      </c>
      <c r="F5" s="68">
        <v>0</v>
      </c>
    </row>
    <row r="6" spans="1:6">
      <c r="A6" s="66">
        <v>2012</v>
      </c>
      <c r="B6" s="66" t="s">
        <v>1886</v>
      </c>
      <c r="C6" s="67" t="s">
        <v>3774</v>
      </c>
      <c r="D6" s="67" t="s">
        <v>2318</v>
      </c>
      <c r="E6" s="13" t="s">
        <v>8110</v>
      </c>
      <c r="F6" s="68">
        <v>20</v>
      </c>
    </row>
    <row r="7" spans="1:6">
      <c r="A7" s="66">
        <v>2012</v>
      </c>
      <c r="B7" s="66" t="s">
        <v>1886</v>
      </c>
      <c r="C7" s="67" t="s">
        <v>2039</v>
      </c>
      <c r="D7" s="67" t="s">
        <v>2318</v>
      </c>
      <c r="E7" s="13" t="s">
        <v>8110</v>
      </c>
      <c r="F7" s="68">
        <v>0</v>
      </c>
    </row>
    <row r="8" spans="1:6">
      <c r="A8" s="66">
        <v>2012</v>
      </c>
      <c r="B8" s="66" t="s">
        <v>1886</v>
      </c>
      <c r="C8" s="67" t="s">
        <v>5</v>
      </c>
      <c r="D8" s="67" t="s">
        <v>2318</v>
      </c>
      <c r="E8" s="13" t="s">
        <v>8110</v>
      </c>
      <c r="F8" s="68">
        <v>0</v>
      </c>
    </row>
    <row r="9" spans="1:6">
      <c r="A9" s="66">
        <v>2012</v>
      </c>
      <c r="B9" s="66" t="s">
        <v>1886</v>
      </c>
      <c r="C9" s="67" t="s">
        <v>1154</v>
      </c>
      <c r="D9" s="67" t="s">
        <v>2318</v>
      </c>
      <c r="E9" s="13" t="s">
        <v>8110</v>
      </c>
      <c r="F9" s="68">
        <v>58</v>
      </c>
    </row>
    <row r="10" spans="1:6">
      <c r="A10" s="66">
        <v>2012</v>
      </c>
      <c r="B10" s="66" t="s">
        <v>1886</v>
      </c>
      <c r="C10" s="67" t="s">
        <v>14</v>
      </c>
      <c r="D10" s="67" t="s">
        <v>2318</v>
      </c>
      <c r="E10" s="13" t="s">
        <v>8110</v>
      </c>
      <c r="F10" s="68">
        <v>70</v>
      </c>
    </row>
    <row r="11" spans="1:6">
      <c r="A11" s="66">
        <v>2012</v>
      </c>
      <c r="B11" s="66" t="s">
        <v>1886</v>
      </c>
      <c r="C11" s="67" t="s">
        <v>1220</v>
      </c>
      <c r="D11" s="67" t="s">
        <v>2318</v>
      </c>
      <c r="E11" s="13" t="s">
        <v>8110</v>
      </c>
      <c r="F11" s="68">
        <v>171</v>
      </c>
    </row>
    <row r="12" spans="1:6">
      <c r="A12" s="66">
        <v>2012</v>
      </c>
      <c r="B12" s="66" t="s">
        <v>1886</v>
      </c>
      <c r="C12" s="67" t="s">
        <v>41</v>
      </c>
      <c r="D12" s="67" t="s">
        <v>2318</v>
      </c>
      <c r="E12" s="13" t="s">
        <v>8110</v>
      </c>
      <c r="F12" s="68">
        <v>20</v>
      </c>
    </row>
    <row r="13" spans="1:6">
      <c r="A13" s="66">
        <v>2012</v>
      </c>
      <c r="B13" s="66" t="s">
        <v>1886</v>
      </c>
      <c r="C13" s="67" t="s">
        <v>60</v>
      </c>
      <c r="D13" s="67" t="s">
        <v>2318</v>
      </c>
      <c r="E13" s="13" t="s">
        <v>8110</v>
      </c>
      <c r="F13" s="68">
        <v>29</v>
      </c>
    </row>
    <row r="14" spans="1:6">
      <c r="A14" s="66">
        <v>2012</v>
      </c>
      <c r="B14" s="66" t="s">
        <v>1886</v>
      </c>
      <c r="C14" s="67" t="s">
        <v>70</v>
      </c>
      <c r="D14" s="67" t="s">
        <v>2318</v>
      </c>
      <c r="E14" s="13" t="s">
        <v>8110</v>
      </c>
      <c r="F14" s="68">
        <v>8</v>
      </c>
    </row>
    <row r="15" spans="1:6">
      <c r="A15" s="66">
        <v>2012</v>
      </c>
      <c r="B15" s="66" t="s">
        <v>1886</v>
      </c>
      <c r="C15" s="67" t="s">
        <v>1158</v>
      </c>
      <c r="D15" s="67" t="s">
        <v>2318</v>
      </c>
      <c r="E15" s="13" t="s">
        <v>8110</v>
      </c>
      <c r="F15" s="68">
        <v>57</v>
      </c>
    </row>
    <row r="16" spans="1:6">
      <c r="A16" s="66">
        <v>2012</v>
      </c>
      <c r="B16" s="66" t="s">
        <v>1886</v>
      </c>
      <c r="C16" s="67" t="s">
        <v>1160</v>
      </c>
      <c r="D16" s="67" t="s">
        <v>2318</v>
      </c>
      <c r="E16" s="13" t="s">
        <v>8110</v>
      </c>
      <c r="F16" s="68">
        <v>25</v>
      </c>
    </row>
    <row r="17" spans="1:6">
      <c r="A17" s="66">
        <v>2012</v>
      </c>
      <c r="B17" s="66" t="s">
        <v>1886</v>
      </c>
      <c r="C17" s="67" t="s">
        <v>104</v>
      </c>
      <c r="D17" s="67" t="s">
        <v>2318</v>
      </c>
      <c r="E17" s="13" t="s">
        <v>8110</v>
      </c>
      <c r="F17" s="68">
        <v>186</v>
      </c>
    </row>
    <row r="18" spans="1:6">
      <c r="A18" s="66">
        <v>2012</v>
      </c>
      <c r="B18" s="66" t="s">
        <v>1886</v>
      </c>
      <c r="C18" s="67" t="s">
        <v>1164</v>
      </c>
      <c r="D18" s="67" t="s">
        <v>2318</v>
      </c>
      <c r="E18" s="13" t="s">
        <v>8110</v>
      </c>
      <c r="F18" s="68">
        <v>30</v>
      </c>
    </row>
    <row r="19" spans="1:6">
      <c r="A19" s="66">
        <v>2012</v>
      </c>
      <c r="B19" s="66" t="s">
        <v>1886</v>
      </c>
      <c r="C19" s="67" t="s">
        <v>164</v>
      </c>
      <c r="D19" s="67" t="s">
        <v>2318</v>
      </c>
      <c r="E19" s="13" t="s">
        <v>8110</v>
      </c>
      <c r="F19" s="68">
        <v>26</v>
      </c>
    </row>
    <row r="20" spans="1:6">
      <c r="A20" s="66">
        <v>2012</v>
      </c>
      <c r="B20" s="66" t="s">
        <v>1886</v>
      </c>
      <c r="C20" s="67" t="s">
        <v>167</v>
      </c>
      <c r="D20" s="67" t="s">
        <v>2318</v>
      </c>
      <c r="E20" s="13" t="s">
        <v>8110</v>
      </c>
      <c r="F20" s="68">
        <v>8</v>
      </c>
    </row>
    <row r="21" spans="1:6">
      <c r="A21" s="66">
        <v>2012</v>
      </c>
      <c r="B21" s="66" t="s">
        <v>1886</v>
      </c>
      <c r="C21" s="67" t="s">
        <v>1168</v>
      </c>
      <c r="D21" s="67" t="s">
        <v>2318</v>
      </c>
      <c r="E21" s="13" t="s">
        <v>8110</v>
      </c>
      <c r="F21" s="68">
        <v>0</v>
      </c>
    </row>
    <row r="22" spans="1:6">
      <c r="A22" s="66">
        <v>2012</v>
      </c>
      <c r="B22" s="66" t="s">
        <v>1886</v>
      </c>
      <c r="C22" s="67" t="s">
        <v>3771</v>
      </c>
      <c r="D22" s="67" t="s">
        <v>2318</v>
      </c>
      <c r="E22" s="13" t="s">
        <v>8110</v>
      </c>
      <c r="F22" s="68">
        <v>235</v>
      </c>
    </row>
    <row r="23" spans="1:6">
      <c r="A23" s="66">
        <v>2012</v>
      </c>
      <c r="B23" s="66" t="s">
        <v>1886</v>
      </c>
      <c r="C23" s="67" t="s">
        <v>3787</v>
      </c>
      <c r="D23" s="67" t="s">
        <v>2318</v>
      </c>
      <c r="E23" s="13" t="s">
        <v>8110</v>
      </c>
      <c r="F23" s="68">
        <v>270</v>
      </c>
    </row>
    <row r="24" spans="1:6">
      <c r="A24" s="66">
        <v>2012</v>
      </c>
      <c r="B24" s="66" t="s">
        <v>1886</v>
      </c>
      <c r="C24" s="67" t="s">
        <v>3789</v>
      </c>
      <c r="D24" s="67" t="s">
        <v>2318</v>
      </c>
      <c r="E24" s="13" t="s">
        <v>8110</v>
      </c>
      <c r="F24" s="68">
        <v>281</v>
      </c>
    </row>
    <row r="25" spans="1:6">
      <c r="A25" s="66">
        <v>2013</v>
      </c>
      <c r="B25" s="66" t="s">
        <v>1886</v>
      </c>
      <c r="C25" s="67" t="s">
        <v>3785</v>
      </c>
      <c r="D25" s="67" t="s">
        <v>2318</v>
      </c>
      <c r="E25" s="13" t="s">
        <v>8110</v>
      </c>
      <c r="F25" s="68">
        <v>428</v>
      </c>
    </row>
    <row r="26" spans="1:6">
      <c r="A26" s="66">
        <v>2013</v>
      </c>
      <c r="B26" s="66" t="s">
        <v>1886</v>
      </c>
      <c r="C26" s="67" t="s">
        <v>3786</v>
      </c>
      <c r="D26" s="67" t="s">
        <v>2318</v>
      </c>
      <c r="E26" s="13" t="s">
        <v>8110</v>
      </c>
      <c r="F26" s="68">
        <v>20</v>
      </c>
    </row>
    <row r="27" spans="1:6">
      <c r="A27" s="66">
        <v>2013</v>
      </c>
      <c r="B27" s="66" t="s">
        <v>1886</v>
      </c>
      <c r="C27" s="67" t="s">
        <v>1148</v>
      </c>
      <c r="D27" s="67" t="s">
        <v>2318</v>
      </c>
      <c r="E27" s="13" t="s">
        <v>8110</v>
      </c>
      <c r="F27" s="68">
        <v>362</v>
      </c>
    </row>
    <row r="28" spans="1:6">
      <c r="A28" s="66">
        <v>2013</v>
      </c>
      <c r="B28" s="66" t="s">
        <v>1886</v>
      </c>
      <c r="C28" s="67" t="s">
        <v>2038</v>
      </c>
      <c r="D28" s="67" t="s">
        <v>2318</v>
      </c>
      <c r="E28" s="13" t="s">
        <v>8110</v>
      </c>
      <c r="F28" s="68">
        <v>0</v>
      </c>
    </row>
    <row r="29" spans="1:6">
      <c r="A29" s="66">
        <v>2013</v>
      </c>
      <c r="B29" s="66" t="s">
        <v>1886</v>
      </c>
      <c r="C29" s="67" t="s">
        <v>3774</v>
      </c>
      <c r="D29" s="67" t="s">
        <v>2318</v>
      </c>
      <c r="E29" s="13" t="s">
        <v>8110</v>
      </c>
      <c r="F29" s="68">
        <v>20</v>
      </c>
    </row>
    <row r="30" spans="1:6">
      <c r="A30" s="66">
        <v>2013</v>
      </c>
      <c r="B30" s="66" t="s">
        <v>1886</v>
      </c>
      <c r="C30" s="67" t="s">
        <v>2039</v>
      </c>
      <c r="D30" s="67" t="s">
        <v>2318</v>
      </c>
      <c r="E30" s="13" t="s">
        <v>8110</v>
      </c>
      <c r="F30" s="68">
        <v>0</v>
      </c>
    </row>
    <row r="31" spans="1:6">
      <c r="A31" s="66">
        <v>2013</v>
      </c>
      <c r="B31" s="66" t="s">
        <v>1886</v>
      </c>
      <c r="C31" s="67" t="s">
        <v>5</v>
      </c>
      <c r="D31" s="67" t="s">
        <v>2318</v>
      </c>
      <c r="E31" s="13" t="s">
        <v>8110</v>
      </c>
      <c r="F31" s="68">
        <v>35</v>
      </c>
    </row>
    <row r="32" spans="1:6">
      <c r="A32" s="66">
        <v>2013</v>
      </c>
      <c r="B32" s="66" t="s">
        <v>1886</v>
      </c>
      <c r="C32" s="67" t="s">
        <v>1154</v>
      </c>
      <c r="D32" s="67" t="s">
        <v>2318</v>
      </c>
      <c r="E32" s="13" t="s">
        <v>8110</v>
      </c>
      <c r="F32" s="68">
        <v>58</v>
      </c>
    </row>
    <row r="33" spans="1:6">
      <c r="A33" s="66">
        <v>2013</v>
      </c>
      <c r="B33" s="66" t="s">
        <v>1886</v>
      </c>
      <c r="C33" s="67" t="s">
        <v>14</v>
      </c>
      <c r="D33" s="67" t="s">
        <v>2318</v>
      </c>
      <c r="E33" s="13" t="s">
        <v>8110</v>
      </c>
      <c r="F33" s="68">
        <v>70</v>
      </c>
    </row>
    <row r="34" spans="1:6">
      <c r="A34" s="66">
        <v>2013</v>
      </c>
      <c r="B34" s="66" t="s">
        <v>1886</v>
      </c>
      <c r="C34" s="67" t="s">
        <v>1220</v>
      </c>
      <c r="D34" s="67" t="s">
        <v>2318</v>
      </c>
      <c r="E34" s="13" t="s">
        <v>8110</v>
      </c>
      <c r="F34" s="68">
        <v>171</v>
      </c>
    </row>
    <row r="35" spans="1:6">
      <c r="A35" s="66">
        <v>2013</v>
      </c>
      <c r="B35" s="66" t="s">
        <v>1886</v>
      </c>
      <c r="C35" s="67" t="s">
        <v>41</v>
      </c>
      <c r="D35" s="67" t="s">
        <v>2318</v>
      </c>
      <c r="E35" s="13" t="s">
        <v>8110</v>
      </c>
      <c r="F35" s="68">
        <v>20</v>
      </c>
    </row>
    <row r="36" spans="1:6">
      <c r="A36" s="66">
        <v>2013</v>
      </c>
      <c r="B36" s="66" t="s">
        <v>1886</v>
      </c>
      <c r="C36" s="67" t="s">
        <v>60</v>
      </c>
      <c r="D36" s="67" t="s">
        <v>2318</v>
      </c>
      <c r="E36" s="13" t="s">
        <v>8110</v>
      </c>
      <c r="F36" s="68">
        <v>29</v>
      </c>
    </row>
    <row r="37" spans="1:6">
      <c r="A37" s="66">
        <v>2013</v>
      </c>
      <c r="B37" s="66" t="s">
        <v>1886</v>
      </c>
      <c r="C37" s="67" t="s">
        <v>70</v>
      </c>
      <c r="D37" s="67" t="s">
        <v>2318</v>
      </c>
      <c r="E37" s="13" t="s">
        <v>8110</v>
      </c>
      <c r="F37" s="68">
        <v>8</v>
      </c>
    </row>
    <row r="38" spans="1:6">
      <c r="A38" s="66">
        <v>2013</v>
      </c>
      <c r="B38" s="66" t="s">
        <v>1886</v>
      </c>
      <c r="C38" s="67" t="s">
        <v>1158</v>
      </c>
      <c r="D38" s="67" t="s">
        <v>2318</v>
      </c>
      <c r="E38" s="13" t="s">
        <v>8110</v>
      </c>
      <c r="F38" s="68">
        <v>67</v>
      </c>
    </row>
    <row r="39" spans="1:6">
      <c r="A39" s="66">
        <v>2013</v>
      </c>
      <c r="B39" s="66" t="s">
        <v>1886</v>
      </c>
      <c r="C39" s="67" t="s">
        <v>1160</v>
      </c>
      <c r="D39" s="67" t="s">
        <v>2318</v>
      </c>
      <c r="E39" s="13" t="s">
        <v>8110</v>
      </c>
      <c r="F39" s="68">
        <v>25</v>
      </c>
    </row>
    <row r="40" spans="1:6">
      <c r="A40" s="66">
        <v>2013</v>
      </c>
      <c r="B40" s="66" t="s">
        <v>1886</v>
      </c>
      <c r="C40" s="67" t="s">
        <v>104</v>
      </c>
      <c r="D40" s="67" t="s">
        <v>2318</v>
      </c>
      <c r="E40" s="13" t="s">
        <v>8110</v>
      </c>
      <c r="F40" s="68">
        <v>186</v>
      </c>
    </row>
    <row r="41" spans="1:6">
      <c r="A41" s="66">
        <v>2013</v>
      </c>
      <c r="B41" s="66" t="s">
        <v>1886</v>
      </c>
      <c r="C41" s="67" t="s">
        <v>1164</v>
      </c>
      <c r="D41" s="67" t="s">
        <v>2318</v>
      </c>
      <c r="E41" s="13" t="s">
        <v>8110</v>
      </c>
      <c r="F41" s="68">
        <v>30</v>
      </c>
    </row>
    <row r="42" spans="1:6">
      <c r="A42" s="66">
        <v>2013</v>
      </c>
      <c r="B42" s="66" t="s">
        <v>1886</v>
      </c>
      <c r="C42" s="67" t="s">
        <v>164</v>
      </c>
      <c r="D42" s="67" t="s">
        <v>2318</v>
      </c>
      <c r="E42" s="13" t="s">
        <v>8110</v>
      </c>
      <c r="F42" s="68">
        <v>26</v>
      </c>
    </row>
    <row r="43" spans="1:6">
      <c r="A43" s="66">
        <v>2013</v>
      </c>
      <c r="B43" s="66" t="s">
        <v>1886</v>
      </c>
      <c r="C43" s="67" t="s">
        <v>167</v>
      </c>
      <c r="D43" s="67" t="s">
        <v>2318</v>
      </c>
      <c r="E43" s="13" t="s">
        <v>8110</v>
      </c>
      <c r="F43" s="68">
        <v>8</v>
      </c>
    </row>
    <row r="44" spans="1:6">
      <c r="A44" s="66">
        <v>2013</v>
      </c>
      <c r="B44" s="66" t="s">
        <v>1886</v>
      </c>
      <c r="C44" s="67" t="s">
        <v>1168</v>
      </c>
      <c r="D44" s="67" t="s">
        <v>2318</v>
      </c>
      <c r="E44" s="13" t="s">
        <v>8110</v>
      </c>
      <c r="F44" s="68">
        <v>0</v>
      </c>
    </row>
    <row r="45" spans="1:6">
      <c r="A45" s="66">
        <v>2013</v>
      </c>
      <c r="B45" s="66" t="s">
        <v>1886</v>
      </c>
      <c r="C45" s="67" t="s">
        <v>3771</v>
      </c>
      <c r="D45" s="67" t="s">
        <v>2318</v>
      </c>
      <c r="E45" s="13" t="s">
        <v>8110</v>
      </c>
      <c r="F45" s="68">
        <v>235</v>
      </c>
    </row>
    <row r="46" spans="1:6">
      <c r="A46" s="66">
        <v>2013</v>
      </c>
      <c r="B46" s="66" t="s">
        <v>1886</v>
      </c>
      <c r="C46" s="67" t="s">
        <v>3787</v>
      </c>
      <c r="D46" s="67" t="s">
        <v>2318</v>
      </c>
      <c r="E46" s="13" t="s">
        <v>8110</v>
      </c>
      <c r="F46" s="68">
        <v>270</v>
      </c>
    </row>
    <row r="47" spans="1:6">
      <c r="A47" s="66">
        <v>2013</v>
      </c>
      <c r="B47" s="66" t="s">
        <v>1886</v>
      </c>
      <c r="C47" s="67" t="s">
        <v>3789</v>
      </c>
      <c r="D47" s="67" t="s">
        <v>2318</v>
      </c>
      <c r="E47" s="13" t="s">
        <v>8110</v>
      </c>
      <c r="F47" s="68">
        <v>281</v>
      </c>
    </row>
    <row r="48" spans="1:6">
      <c r="A48" s="66">
        <v>2014</v>
      </c>
      <c r="B48" s="66" t="s">
        <v>1886</v>
      </c>
      <c r="C48" s="67" t="s">
        <v>3785</v>
      </c>
      <c r="D48" s="67" t="s">
        <v>1206</v>
      </c>
      <c r="E48" s="13" t="s">
        <v>8110</v>
      </c>
      <c r="F48" s="68">
        <v>2</v>
      </c>
    </row>
    <row r="49" spans="1:6">
      <c r="A49" s="66">
        <v>2014</v>
      </c>
      <c r="B49" s="66" t="s">
        <v>1886</v>
      </c>
      <c r="C49" s="67" t="s">
        <v>3785</v>
      </c>
      <c r="D49" s="67" t="s">
        <v>1135</v>
      </c>
      <c r="E49" s="13" t="s">
        <v>8110</v>
      </c>
      <c r="F49" s="68">
        <v>51</v>
      </c>
    </row>
    <row r="50" spans="1:6">
      <c r="A50" s="66">
        <v>2014</v>
      </c>
      <c r="B50" s="66" t="s">
        <v>1886</v>
      </c>
      <c r="C50" s="67" t="s">
        <v>3785</v>
      </c>
      <c r="D50" s="67" t="s">
        <v>1141</v>
      </c>
      <c r="E50" s="13" t="s">
        <v>8110</v>
      </c>
      <c r="F50" s="68">
        <v>24</v>
      </c>
    </row>
    <row r="51" spans="1:6">
      <c r="A51" s="66">
        <v>2014</v>
      </c>
      <c r="B51" s="66" t="s">
        <v>1886</v>
      </c>
      <c r="C51" s="67" t="s">
        <v>3785</v>
      </c>
      <c r="D51" s="67" t="s">
        <v>1245</v>
      </c>
      <c r="E51" s="13" t="s">
        <v>8110</v>
      </c>
      <c r="F51" s="68">
        <v>5</v>
      </c>
    </row>
    <row r="52" spans="1:6">
      <c r="A52" s="66">
        <v>2014</v>
      </c>
      <c r="B52" s="66" t="s">
        <v>1886</v>
      </c>
      <c r="C52" s="67" t="s">
        <v>3785</v>
      </c>
      <c r="D52" s="67" t="s">
        <v>1208</v>
      </c>
      <c r="E52" s="13" t="s">
        <v>8110</v>
      </c>
      <c r="F52" s="68">
        <v>120</v>
      </c>
    </row>
    <row r="53" spans="1:6">
      <c r="A53" s="66">
        <v>2014</v>
      </c>
      <c r="B53" s="66" t="s">
        <v>1886</v>
      </c>
      <c r="C53" s="67" t="s">
        <v>3785</v>
      </c>
      <c r="D53" s="67" t="s">
        <v>1246</v>
      </c>
      <c r="E53" s="13" t="s">
        <v>8110</v>
      </c>
      <c r="F53" s="68">
        <v>6</v>
      </c>
    </row>
    <row r="54" spans="1:6">
      <c r="A54" s="66">
        <v>2014</v>
      </c>
      <c r="B54" s="66" t="s">
        <v>1886</v>
      </c>
      <c r="C54" s="67" t="s">
        <v>3785</v>
      </c>
      <c r="D54" s="67" t="s">
        <v>1247</v>
      </c>
      <c r="E54" s="13" t="s">
        <v>8110</v>
      </c>
      <c r="F54" s="68">
        <v>2</v>
      </c>
    </row>
    <row r="55" spans="1:6">
      <c r="A55" s="66">
        <v>2014</v>
      </c>
      <c r="B55" s="66" t="s">
        <v>1886</v>
      </c>
      <c r="C55" s="67" t="s">
        <v>3785</v>
      </c>
      <c r="D55" s="67" t="s">
        <v>1248</v>
      </c>
      <c r="E55" s="13" t="s">
        <v>8110</v>
      </c>
      <c r="F55" s="68">
        <v>32</v>
      </c>
    </row>
    <row r="56" spans="1:6">
      <c r="A56" s="66">
        <v>2014</v>
      </c>
      <c r="B56" s="66" t="s">
        <v>1886</v>
      </c>
      <c r="C56" s="67" t="s">
        <v>3785</v>
      </c>
      <c r="D56" s="67" t="s">
        <v>1249</v>
      </c>
      <c r="E56" s="13" t="s">
        <v>8110</v>
      </c>
      <c r="F56" s="68">
        <v>6</v>
      </c>
    </row>
    <row r="57" spans="1:6">
      <c r="A57" s="66">
        <v>2014</v>
      </c>
      <c r="B57" s="66" t="s">
        <v>1886</v>
      </c>
      <c r="C57" s="67" t="s">
        <v>3785</v>
      </c>
      <c r="D57" s="67" t="s">
        <v>1250</v>
      </c>
      <c r="E57" s="13" t="s">
        <v>8110</v>
      </c>
      <c r="F57" s="68">
        <v>3</v>
      </c>
    </row>
    <row r="58" spans="1:6">
      <c r="A58" s="66">
        <v>2014</v>
      </c>
      <c r="B58" s="66" t="s">
        <v>1886</v>
      </c>
      <c r="C58" s="67" t="s">
        <v>3785</v>
      </c>
      <c r="D58" s="67" t="s">
        <v>1251</v>
      </c>
      <c r="E58" s="13" t="s">
        <v>8110</v>
      </c>
      <c r="F58" s="68">
        <v>119</v>
      </c>
    </row>
    <row r="59" spans="1:6">
      <c r="A59" s="66">
        <v>2014</v>
      </c>
      <c r="B59" s="66" t="s">
        <v>1886</v>
      </c>
      <c r="C59" s="67" t="s">
        <v>3785</v>
      </c>
      <c r="D59" s="67" t="s">
        <v>1252</v>
      </c>
      <c r="E59" s="13" t="s">
        <v>8110</v>
      </c>
      <c r="F59" s="68">
        <v>12</v>
      </c>
    </row>
    <row r="60" spans="1:6">
      <c r="A60" s="66">
        <v>2014</v>
      </c>
      <c r="B60" s="66" t="s">
        <v>1886</v>
      </c>
      <c r="C60" s="67" t="s">
        <v>3786</v>
      </c>
      <c r="D60" s="67" t="s">
        <v>1253</v>
      </c>
      <c r="E60" s="13" t="s">
        <v>8110</v>
      </c>
      <c r="F60" s="68">
        <v>20</v>
      </c>
    </row>
    <row r="61" spans="1:6">
      <c r="A61" s="66">
        <v>2014</v>
      </c>
      <c r="B61" s="66" t="s">
        <v>1886</v>
      </c>
      <c r="C61" s="67" t="s">
        <v>1148</v>
      </c>
      <c r="D61" s="67" t="s">
        <v>1254</v>
      </c>
      <c r="E61" s="13" t="s">
        <v>8110</v>
      </c>
      <c r="F61" s="68">
        <v>18</v>
      </c>
    </row>
    <row r="62" spans="1:6">
      <c r="A62" s="66">
        <v>2014</v>
      </c>
      <c r="B62" s="66" t="s">
        <v>1886</v>
      </c>
      <c r="C62" s="67" t="s">
        <v>1148</v>
      </c>
      <c r="D62" s="67" t="s">
        <v>1149</v>
      </c>
      <c r="E62" s="13" t="s">
        <v>8110</v>
      </c>
      <c r="F62" s="68">
        <v>336</v>
      </c>
    </row>
    <row r="63" spans="1:6">
      <c r="A63" s="66">
        <v>2014</v>
      </c>
      <c r="B63" s="66" t="s">
        <v>1886</v>
      </c>
      <c r="C63" s="67" t="s">
        <v>1148</v>
      </c>
      <c r="D63" s="67" t="s">
        <v>1217</v>
      </c>
      <c r="E63" s="13" t="s">
        <v>8110</v>
      </c>
      <c r="F63" s="68">
        <v>8</v>
      </c>
    </row>
    <row r="64" spans="1:6">
      <c r="A64" s="66">
        <v>2014</v>
      </c>
      <c r="B64" s="66" t="s">
        <v>1886</v>
      </c>
      <c r="C64" s="67" t="s">
        <v>3778</v>
      </c>
      <c r="D64" s="67" t="s">
        <v>1192</v>
      </c>
      <c r="E64" s="13" t="s">
        <v>8110</v>
      </c>
      <c r="F64" s="68">
        <v>1</v>
      </c>
    </row>
    <row r="65" spans="1:6">
      <c r="A65" s="66">
        <v>2014</v>
      </c>
      <c r="B65" s="66" t="s">
        <v>1886</v>
      </c>
      <c r="C65" s="67" t="s">
        <v>3778</v>
      </c>
      <c r="D65" s="67" t="s">
        <v>1194</v>
      </c>
      <c r="E65" s="13" t="s">
        <v>8110</v>
      </c>
      <c r="F65" s="68">
        <v>6</v>
      </c>
    </row>
    <row r="66" spans="1:6">
      <c r="A66" s="66">
        <v>2014</v>
      </c>
      <c r="B66" s="66" t="s">
        <v>1886</v>
      </c>
      <c r="C66" s="67" t="s">
        <v>3778</v>
      </c>
      <c r="D66" s="67" t="s">
        <v>1195</v>
      </c>
      <c r="E66" s="13" t="s">
        <v>8110</v>
      </c>
      <c r="F66" s="68">
        <v>1</v>
      </c>
    </row>
    <row r="67" spans="1:6">
      <c r="A67" s="66">
        <v>2014</v>
      </c>
      <c r="B67" s="66" t="s">
        <v>1886</v>
      </c>
      <c r="C67" s="67" t="s">
        <v>3778</v>
      </c>
      <c r="D67" s="67" t="s">
        <v>1196</v>
      </c>
      <c r="E67" s="13" t="s">
        <v>8110</v>
      </c>
      <c r="F67" s="68">
        <v>34</v>
      </c>
    </row>
    <row r="68" spans="1:6">
      <c r="A68" s="66">
        <v>2014</v>
      </c>
      <c r="B68" s="66" t="s">
        <v>1886</v>
      </c>
      <c r="C68" s="67" t="s">
        <v>3778</v>
      </c>
      <c r="D68" s="67" t="s">
        <v>1193</v>
      </c>
      <c r="E68" s="13" t="s">
        <v>8110</v>
      </c>
      <c r="F68" s="68">
        <v>65</v>
      </c>
    </row>
    <row r="69" spans="1:6">
      <c r="A69" s="66">
        <v>2014</v>
      </c>
      <c r="B69" s="66" t="s">
        <v>1886</v>
      </c>
      <c r="C69" s="67" t="s">
        <v>3778</v>
      </c>
      <c r="D69" s="67" t="s">
        <v>1197</v>
      </c>
      <c r="E69" s="13" t="s">
        <v>8110</v>
      </c>
      <c r="F69" s="68">
        <v>39</v>
      </c>
    </row>
    <row r="70" spans="1:6">
      <c r="A70" s="66">
        <v>2014</v>
      </c>
      <c r="B70" s="66" t="s">
        <v>1886</v>
      </c>
      <c r="C70" s="67" t="s">
        <v>3778</v>
      </c>
      <c r="D70" s="67" t="s">
        <v>2304</v>
      </c>
      <c r="E70" s="13" t="s">
        <v>8110</v>
      </c>
      <c r="F70" s="68">
        <v>106</v>
      </c>
    </row>
    <row r="71" spans="1:6">
      <c r="A71" s="66">
        <v>2014</v>
      </c>
      <c r="B71" s="66" t="s">
        <v>1886</v>
      </c>
      <c r="C71" s="67" t="s">
        <v>3778</v>
      </c>
      <c r="D71" s="67" t="s">
        <v>2305</v>
      </c>
      <c r="E71" s="13" t="s">
        <v>8110</v>
      </c>
      <c r="F71" s="68">
        <v>156</v>
      </c>
    </row>
    <row r="72" spans="1:6">
      <c r="A72" s="66">
        <v>2014</v>
      </c>
      <c r="B72" s="66" t="s">
        <v>1886</v>
      </c>
      <c r="C72" s="67" t="s">
        <v>3778</v>
      </c>
      <c r="D72" s="67" t="s">
        <v>1239</v>
      </c>
      <c r="E72" s="13" t="s">
        <v>8110</v>
      </c>
      <c r="F72" s="68">
        <v>28</v>
      </c>
    </row>
    <row r="73" spans="1:6">
      <c r="A73" s="66">
        <v>2014</v>
      </c>
      <c r="B73" s="66" t="s">
        <v>1886</v>
      </c>
      <c r="C73" s="67" t="s">
        <v>3778</v>
      </c>
      <c r="D73" s="67" t="s">
        <v>1240</v>
      </c>
      <c r="E73" s="13" t="s">
        <v>8110</v>
      </c>
      <c r="F73" s="68">
        <v>5</v>
      </c>
    </row>
    <row r="74" spans="1:6">
      <c r="A74" s="66">
        <v>2014</v>
      </c>
      <c r="B74" s="66" t="s">
        <v>1886</v>
      </c>
      <c r="C74" s="67" t="s">
        <v>3778</v>
      </c>
      <c r="D74" s="67" t="s">
        <v>1241</v>
      </c>
      <c r="E74" s="13" t="s">
        <v>8110</v>
      </c>
      <c r="F74" s="68">
        <v>24</v>
      </c>
    </row>
    <row r="75" spans="1:6">
      <c r="A75" s="66">
        <v>2014</v>
      </c>
      <c r="B75" s="66" t="s">
        <v>1886</v>
      </c>
      <c r="C75" s="67" t="s">
        <v>3778</v>
      </c>
      <c r="D75" s="67" t="s">
        <v>1242</v>
      </c>
      <c r="E75" s="13" t="s">
        <v>8110</v>
      </c>
      <c r="F75" s="68">
        <v>50</v>
      </c>
    </row>
    <row r="76" spans="1:6">
      <c r="A76" s="66">
        <v>2014</v>
      </c>
      <c r="B76" s="66" t="s">
        <v>1886</v>
      </c>
      <c r="C76" s="67" t="s">
        <v>3778</v>
      </c>
      <c r="D76" s="67" t="s">
        <v>1243</v>
      </c>
      <c r="E76" s="13" t="s">
        <v>8110</v>
      </c>
      <c r="F76" s="68">
        <v>10</v>
      </c>
    </row>
    <row r="77" spans="1:6">
      <c r="A77" s="66">
        <v>2014</v>
      </c>
      <c r="B77" s="66" t="s">
        <v>1886</v>
      </c>
      <c r="C77" s="67" t="s">
        <v>3778</v>
      </c>
      <c r="D77" s="67" t="s">
        <v>1244</v>
      </c>
      <c r="E77" s="13" t="s">
        <v>8110</v>
      </c>
      <c r="F77" s="68">
        <v>11</v>
      </c>
    </row>
    <row r="78" spans="1:6">
      <c r="A78" s="66">
        <v>2014</v>
      </c>
      <c r="B78" s="66" t="s">
        <v>1886</v>
      </c>
      <c r="C78" s="67" t="s">
        <v>3778</v>
      </c>
      <c r="D78" s="67" t="s">
        <v>1238</v>
      </c>
      <c r="E78" s="13" t="s">
        <v>8110</v>
      </c>
      <c r="F78" s="68">
        <v>7</v>
      </c>
    </row>
    <row r="79" spans="1:6">
      <c r="A79" s="66">
        <v>2014</v>
      </c>
      <c r="B79" s="66" t="s">
        <v>1886</v>
      </c>
      <c r="C79" s="67" t="s">
        <v>3774</v>
      </c>
      <c r="D79" s="67" t="s">
        <v>1147</v>
      </c>
      <c r="E79" s="13" t="s">
        <v>8110</v>
      </c>
      <c r="F79" s="68">
        <v>20</v>
      </c>
    </row>
    <row r="80" spans="1:6">
      <c r="A80" s="66">
        <v>2014</v>
      </c>
      <c r="B80" s="66" t="s">
        <v>1886</v>
      </c>
      <c r="C80" s="67" t="s">
        <v>2039</v>
      </c>
      <c r="D80" s="67" t="s">
        <v>1232</v>
      </c>
      <c r="E80" s="13" t="s">
        <v>8110</v>
      </c>
      <c r="F80" s="68">
        <v>30</v>
      </c>
    </row>
    <row r="81" spans="1:6">
      <c r="A81" s="66">
        <v>2014</v>
      </c>
      <c r="B81" s="66" t="s">
        <v>1886</v>
      </c>
      <c r="C81" s="67" t="s">
        <v>2039</v>
      </c>
      <c r="D81" s="67" t="s">
        <v>1233</v>
      </c>
      <c r="E81" s="13" t="s">
        <v>8110</v>
      </c>
      <c r="F81" s="68">
        <v>30</v>
      </c>
    </row>
    <row r="82" spans="1:6">
      <c r="A82" s="66">
        <v>2014</v>
      </c>
      <c r="B82" s="66" t="s">
        <v>1886</v>
      </c>
      <c r="C82" s="67" t="s">
        <v>2039</v>
      </c>
      <c r="D82" s="67" t="s">
        <v>1234</v>
      </c>
      <c r="E82" s="13" t="s">
        <v>8110</v>
      </c>
      <c r="F82" s="68">
        <v>25</v>
      </c>
    </row>
    <row r="83" spans="1:6">
      <c r="A83" s="66">
        <v>2014</v>
      </c>
      <c r="B83" s="66" t="s">
        <v>1886</v>
      </c>
      <c r="C83" s="67" t="s">
        <v>2039</v>
      </c>
      <c r="D83" s="67" t="s">
        <v>1235</v>
      </c>
      <c r="E83" s="13" t="s">
        <v>8110</v>
      </c>
      <c r="F83" s="68">
        <v>25</v>
      </c>
    </row>
    <row r="84" spans="1:6">
      <c r="A84" s="66">
        <v>2014</v>
      </c>
      <c r="B84" s="66" t="s">
        <v>1886</v>
      </c>
      <c r="C84" s="67" t="s">
        <v>2039</v>
      </c>
      <c r="D84" s="67" t="s">
        <v>1236</v>
      </c>
      <c r="E84" s="13" t="s">
        <v>8110</v>
      </c>
      <c r="F84" s="68">
        <v>25</v>
      </c>
    </row>
    <row r="85" spans="1:6">
      <c r="A85" s="66">
        <v>2014</v>
      </c>
      <c r="B85" s="66" t="s">
        <v>1886</v>
      </c>
      <c r="C85" s="67" t="s">
        <v>2039</v>
      </c>
      <c r="D85" s="67" t="s">
        <v>1237</v>
      </c>
      <c r="E85" s="13" t="s">
        <v>8110</v>
      </c>
      <c r="F85" s="68">
        <v>85</v>
      </c>
    </row>
    <row r="86" spans="1:6">
      <c r="A86" s="66">
        <v>2014</v>
      </c>
      <c r="B86" s="66" t="s">
        <v>1886</v>
      </c>
      <c r="C86" s="67" t="s">
        <v>5</v>
      </c>
      <c r="D86" s="67" t="s">
        <v>1140</v>
      </c>
      <c r="E86" s="13" t="s">
        <v>8110</v>
      </c>
      <c r="F86" s="68">
        <v>34</v>
      </c>
    </row>
    <row r="87" spans="1:6">
      <c r="A87" s="66">
        <v>2014</v>
      </c>
      <c r="B87" s="66" t="s">
        <v>1886</v>
      </c>
      <c r="C87" s="67" t="s">
        <v>1154</v>
      </c>
      <c r="D87" s="67" t="s">
        <v>1218</v>
      </c>
      <c r="E87" s="13" t="s">
        <v>8110</v>
      </c>
      <c r="F87" s="68">
        <v>3</v>
      </c>
    </row>
    <row r="88" spans="1:6">
      <c r="A88" s="66">
        <v>2014</v>
      </c>
      <c r="B88" s="66" t="s">
        <v>1886</v>
      </c>
      <c r="C88" s="67" t="s">
        <v>1154</v>
      </c>
      <c r="D88" s="67" t="s">
        <v>1149</v>
      </c>
      <c r="E88" s="13" t="s">
        <v>8110</v>
      </c>
      <c r="F88" s="68">
        <v>52</v>
      </c>
    </row>
    <row r="89" spans="1:6">
      <c r="A89" s="66">
        <v>2014</v>
      </c>
      <c r="B89" s="66" t="s">
        <v>1886</v>
      </c>
      <c r="C89" s="67" t="s">
        <v>1154</v>
      </c>
      <c r="D89" s="67" t="s">
        <v>1140</v>
      </c>
      <c r="E89" s="13" t="s">
        <v>8110</v>
      </c>
      <c r="F89" s="68">
        <v>3</v>
      </c>
    </row>
    <row r="90" spans="1:6">
      <c r="A90" s="66">
        <v>2014</v>
      </c>
      <c r="B90" s="66" t="s">
        <v>1886</v>
      </c>
      <c r="C90" s="67" t="s">
        <v>14</v>
      </c>
      <c r="D90" s="67" t="s">
        <v>1257</v>
      </c>
      <c r="E90" s="13" t="s">
        <v>8110</v>
      </c>
      <c r="F90" s="68">
        <v>10</v>
      </c>
    </row>
    <row r="91" spans="1:6">
      <c r="A91" s="66">
        <v>2014</v>
      </c>
      <c r="B91" s="66" t="s">
        <v>1886</v>
      </c>
      <c r="C91" s="67" t="s">
        <v>14</v>
      </c>
      <c r="D91" s="67" t="s">
        <v>1256</v>
      </c>
      <c r="E91" s="13" t="s">
        <v>8110</v>
      </c>
      <c r="F91" s="68">
        <v>35</v>
      </c>
    </row>
    <row r="92" spans="1:6">
      <c r="A92" s="66">
        <v>2014</v>
      </c>
      <c r="B92" s="66" t="s">
        <v>1886</v>
      </c>
      <c r="C92" s="67" t="s">
        <v>14</v>
      </c>
      <c r="D92" s="67" t="s">
        <v>1255</v>
      </c>
      <c r="E92" s="13" t="s">
        <v>8110</v>
      </c>
      <c r="F92" s="68">
        <v>25</v>
      </c>
    </row>
    <row r="93" spans="1:6">
      <c r="A93" s="66">
        <v>2014</v>
      </c>
      <c r="B93" s="66" t="s">
        <v>1886</v>
      </c>
      <c r="C93" s="67" t="s">
        <v>1220</v>
      </c>
      <c r="D93" s="67" t="s">
        <v>1258</v>
      </c>
      <c r="E93" s="13" t="s">
        <v>8110</v>
      </c>
      <c r="F93" s="68">
        <v>81</v>
      </c>
    </row>
    <row r="94" spans="1:6">
      <c r="A94" s="66">
        <v>2014</v>
      </c>
      <c r="B94" s="66" t="s">
        <v>1886</v>
      </c>
      <c r="C94" s="67" t="s">
        <v>1220</v>
      </c>
      <c r="D94" s="67" t="s">
        <v>1222</v>
      </c>
      <c r="E94" s="13" t="s">
        <v>8110</v>
      </c>
      <c r="F94" s="68">
        <v>82</v>
      </c>
    </row>
    <row r="95" spans="1:6">
      <c r="A95" s="66">
        <v>2014</v>
      </c>
      <c r="B95" s="66" t="s">
        <v>1886</v>
      </c>
      <c r="C95" s="67" t="s">
        <v>41</v>
      </c>
      <c r="D95" s="67" t="s">
        <v>1134</v>
      </c>
      <c r="E95" s="13" t="s">
        <v>8110</v>
      </c>
      <c r="F95" s="68">
        <v>20</v>
      </c>
    </row>
    <row r="96" spans="1:6">
      <c r="A96" s="66">
        <v>2014</v>
      </c>
      <c r="B96" s="66" t="s">
        <v>1886</v>
      </c>
      <c r="C96" s="67" t="s">
        <v>60</v>
      </c>
      <c r="D96" s="67" t="s">
        <v>1134</v>
      </c>
      <c r="E96" s="13" t="s">
        <v>8110</v>
      </c>
      <c r="F96" s="68">
        <v>8</v>
      </c>
    </row>
    <row r="97" spans="1:6">
      <c r="A97" s="66">
        <v>2014</v>
      </c>
      <c r="B97" s="66" t="s">
        <v>1886</v>
      </c>
      <c r="C97" s="67" t="s">
        <v>60</v>
      </c>
      <c r="D97" s="67" t="s">
        <v>1251</v>
      </c>
      <c r="E97" s="13" t="s">
        <v>8110</v>
      </c>
      <c r="F97" s="68">
        <v>21</v>
      </c>
    </row>
    <row r="98" spans="1:6">
      <c r="A98" s="66">
        <v>2014</v>
      </c>
      <c r="B98" s="66" t="s">
        <v>1886</v>
      </c>
      <c r="C98" s="67" t="s">
        <v>70</v>
      </c>
      <c r="D98" s="67" t="s">
        <v>1253</v>
      </c>
      <c r="E98" s="13" t="s">
        <v>8110</v>
      </c>
      <c r="F98" s="68">
        <v>8</v>
      </c>
    </row>
    <row r="99" spans="1:6">
      <c r="A99" s="66">
        <v>2014</v>
      </c>
      <c r="B99" s="66" t="s">
        <v>1886</v>
      </c>
      <c r="C99" s="67" t="s">
        <v>1158</v>
      </c>
      <c r="D99" s="67" t="s">
        <v>1259</v>
      </c>
      <c r="E99" s="13" t="s">
        <v>8110</v>
      </c>
      <c r="F99" s="68">
        <v>66</v>
      </c>
    </row>
    <row r="100" spans="1:6">
      <c r="A100" s="66">
        <v>2014</v>
      </c>
      <c r="B100" s="66" t="s">
        <v>1886</v>
      </c>
      <c r="C100" s="67" t="s">
        <v>1160</v>
      </c>
      <c r="D100" s="67" t="s">
        <v>1253</v>
      </c>
      <c r="E100" s="13" t="s">
        <v>8110</v>
      </c>
      <c r="F100" s="68">
        <v>25</v>
      </c>
    </row>
    <row r="101" spans="1:6">
      <c r="A101" s="66">
        <v>2014</v>
      </c>
      <c r="B101" s="66" t="s">
        <v>1886</v>
      </c>
      <c r="C101" s="67" t="s">
        <v>104</v>
      </c>
      <c r="D101" s="67" t="s">
        <v>1225</v>
      </c>
      <c r="E101" s="13" t="s">
        <v>8110</v>
      </c>
      <c r="F101" s="68">
        <v>9</v>
      </c>
    </row>
    <row r="102" spans="1:6">
      <c r="A102" s="66">
        <v>2014</v>
      </c>
      <c r="B102" s="66" t="s">
        <v>1886</v>
      </c>
      <c r="C102" s="67" t="s">
        <v>104</v>
      </c>
      <c r="D102" s="67" t="s">
        <v>1227</v>
      </c>
      <c r="E102" s="13" t="s">
        <v>8110</v>
      </c>
      <c r="F102" s="68">
        <v>13</v>
      </c>
    </row>
    <row r="103" spans="1:6">
      <c r="A103" s="66">
        <v>2014</v>
      </c>
      <c r="B103" s="66" t="s">
        <v>1886</v>
      </c>
      <c r="C103" s="67" t="s">
        <v>104</v>
      </c>
      <c r="D103" s="67" t="s">
        <v>1226</v>
      </c>
      <c r="E103" s="13" t="s">
        <v>8110</v>
      </c>
      <c r="F103" s="68">
        <v>12</v>
      </c>
    </row>
    <row r="104" spans="1:6">
      <c r="A104" s="66">
        <v>2014</v>
      </c>
      <c r="B104" s="66" t="s">
        <v>1886</v>
      </c>
      <c r="C104" s="67" t="s">
        <v>104</v>
      </c>
      <c r="D104" s="67" t="s">
        <v>1229</v>
      </c>
      <c r="E104" s="13" t="s">
        <v>8110</v>
      </c>
      <c r="F104" s="68">
        <v>26</v>
      </c>
    </row>
    <row r="105" spans="1:6">
      <c r="A105" s="66">
        <v>2014</v>
      </c>
      <c r="B105" s="66" t="s">
        <v>1886</v>
      </c>
      <c r="C105" s="67" t="s">
        <v>104</v>
      </c>
      <c r="D105" s="67" t="s">
        <v>1260</v>
      </c>
      <c r="E105" s="13" t="s">
        <v>8110</v>
      </c>
      <c r="F105" s="68">
        <v>26</v>
      </c>
    </row>
    <row r="106" spans="1:6">
      <c r="A106" s="66">
        <v>2014</v>
      </c>
      <c r="B106" s="66" t="s">
        <v>1886</v>
      </c>
      <c r="C106" s="67" t="s">
        <v>104</v>
      </c>
      <c r="D106" s="67" t="s">
        <v>1228</v>
      </c>
      <c r="E106" s="13" t="s">
        <v>8110</v>
      </c>
      <c r="F106" s="68">
        <v>67</v>
      </c>
    </row>
    <row r="107" spans="1:6">
      <c r="A107" s="66">
        <v>2014</v>
      </c>
      <c r="B107" s="66" t="s">
        <v>1886</v>
      </c>
      <c r="C107" s="67" t="s">
        <v>104</v>
      </c>
      <c r="D107" s="67" t="s">
        <v>1230</v>
      </c>
      <c r="E107" s="13" t="s">
        <v>8110</v>
      </c>
      <c r="F107" s="68">
        <v>12</v>
      </c>
    </row>
    <row r="108" spans="1:6">
      <c r="A108" s="66">
        <v>2014</v>
      </c>
      <c r="B108" s="66" t="s">
        <v>1886</v>
      </c>
      <c r="C108" s="67" t="s">
        <v>1164</v>
      </c>
      <c r="D108" s="67" t="s">
        <v>1231</v>
      </c>
      <c r="E108" s="13" t="s">
        <v>8110</v>
      </c>
      <c r="F108" s="68">
        <v>30</v>
      </c>
    </row>
    <row r="109" spans="1:6">
      <c r="A109" s="66">
        <v>2014</v>
      </c>
      <c r="B109" s="66" t="s">
        <v>1886</v>
      </c>
      <c r="C109" s="67" t="s">
        <v>164</v>
      </c>
      <c r="D109" s="67" t="s">
        <v>1147</v>
      </c>
      <c r="E109" s="13" t="s">
        <v>8110</v>
      </c>
      <c r="F109" s="68">
        <v>26</v>
      </c>
    </row>
    <row r="110" spans="1:6">
      <c r="A110" s="66">
        <v>2014</v>
      </c>
      <c r="B110" s="66" t="s">
        <v>1886</v>
      </c>
      <c r="C110" s="67" t="s">
        <v>167</v>
      </c>
      <c r="D110" s="67" t="s">
        <v>1140</v>
      </c>
      <c r="E110" s="13" t="s">
        <v>8110</v>
      </c>
      <c r="F110" s="68">
        <v>8</v>
      </c>
    </row>
    <row r="111" spans="1:6">
      <c r="A111" s="66">
        <v>2014</v>
      </c>
      <c r="B111" s="66" t="s">
        <v>514</v>
      </c>
      <c r="C111" s="67" t="s">
        <v>3777</v>
      </c>
      <c r="D111" s="67" t="s">
        <v>1261</v>
      </c>
      <c r="E111" s="67" t="s">
        <v>8110</v>
      </c>
      <c r="F111" s="68">
        <v>25</v>
      </c>
    </row>
    <row r="112" spans="1:6">
      <c r="A112" s="66">
        <v>2014</v>
      </c>
      <c r="B112" s="66" t="s">
        <v>514</v>
      </c>
      <c r="C112" s="67" t="s">
        <v>3777</v>
      </c>
      <c r="D112" s="67" t="s">
        <v>1262</v>
      </c>
      <c r="E112" s="67" t="s">
        <v>8110</v>
      </c>
      <c r="F112" s="68">
        <v>39</v>
      </c>
    </row>
    <row r="113" spans="1:6">
      <c r="A113" s="66">
        <v>2014</v>
      </c>
      <c r="B113" s="66" t="s">
        <v>514</v>
      </c>
      <c r="C113" s="67" t="s">
        <v>3777</v>
      </c>
      <c r="D113" s="67" t="s">
        <v>1263</v>
      </c>
      <c r="E113" s="67" t="s">
        <v>8110</v>
      </c>
      <c r="F113" s="68">
        <v>6</v>
      </c>
    </row>
    <row r="114" spans="1:6">
      <c r="A114" s="66">
        <v>2014</v>
      </c>
      <c r="B114" s="66" t="s">
        <v>514</v>
      </c>
      <c r="C114" s="67" t="s">
        <v>3777</v>
      </c>
      <c r="D114" s="67" t="s">
        <v>1264</v>
      </c>
      <c r="E114" s="67" t="s">
        <v>8110</v>
      </c>
      <c r="F114" s="68">
        <v>21</v>
      </c>
    </row>
    <row r="115" spans="1:6">
      <c r="A115" s="66">
        <v>2014</v>
      </c>
      <c r="B115" s="66" t="s">
        <v>514</v>
      </c>
      <c r="C115" s="67" t="s">
        <v>3777</v>
      </c>
      <c r="D115" s="67" t="s">
        <v>1265</v>
      </c>
      <c r="E115" s="67" t="s">
        <v>8110</v>
      </c>
      <c r="F115" s="68">
        <v>23</v>
      </c>
    </row>
    <row r="116" spans="1:6">
      <c r="A116" s="66">
        <v>2014</v>
      </c>
      <c r="B116" s="66" t="s">
        <v>514</v>
      </c>
      <c r="C116" s="67" t="s">
        <v>3777</v>
      </c>
      <c r="D116" s="67" t="s">
        <v>1266</v>
      </c>
      <c r="E116" s="67" t="s">
        <v>8110</v>
      </c>
      <c r="F116" s="68">
        <v>12</v>
      </c>
    </row>
    <row r="117" spans="1:6">
      <c r="A117" s="66">
        <v>2014</v>
      </c>
      <c r="B117" s="66" t="s">
        <v>514</v>
      </c>
      <c r="C117" s="67" t="s">
        <v>3777</v>
      </c>
      <c r="D117" s="67" t="s">
        <v>1267</v>
      </c>
      <c r="E117" s="67" t="s">
        <v>8110</v>
      </c>
      <c r="F117" s="68">
        <v>30</v>
      </c>
    </row>
    <row r="118" spans="1:6">
      <c r="A118" s="66">
        <v>2014</v>
      </c>
      <c r="B118" s="66" t="s">
        <v>514</v>
      </c>
      <c r="C118" s="67" t="s">
        <v>3777</v>
      </c>
      <c r="D118" s="67" t="s">
        <v>1276</v>
      </c>
      <c r="E118" s="67" t="s">
        <v>8110</v>
      </c>
      <c r="F118" s="68">
        <v>9</v>
      </c>
    </row>
    <row r="119" spans="1:6">
      <c r="A119" s="66">
        <v>2014</v>
      </c>
      <c r="B119" s="66" t="s">
        <v>514</v>
      </c>
      <c r="C119" s="67" t="s">
        <v>3777</v>
      </c>
      <c r="D119" s="67" t="s">
        <v>1175</v>
      </c>
      <c r="E119" s="67" t="s">
        <v>8110</v>
      </c>
      <c r="F119" s="68">
        <v>41</v>
      </c>
    </row>
    <row r="120" spans="1:6">
      <c r="A120" s="66">
        <v>2014</v>
      </c>
      <c r="B120" s="66" t="s">
        <v>514</v>
      </c>
      <c r="C120" s="67" t="s">
        <v>3777</v>
      </c>
      <c r="D120" s="67" t="s">
        <v>1268</v>
      </c>
      <c r="E120" s="67" t="s">
        <v>8110</v>
      </c>
      <c r="F120" s="68">
        <v>125</v>
      </c>
    </row>
    <row r="121" spans="1:6">
      <c r="A121" s="66">
        <v>2014</v>
      </c>
      <c r="B121" s="66" t="s">
        <v>514</v>
      </c>
      <c r="C121" s="67" t="s">
        <v>3777</v>
      </c>
      <c r="D121" s="67" t="s">
        <v>1275</v>
      </c>
      <c r="E121" s="67" t="s">
        <v>8110</v>
      </c>
      <c r="F121" s="68">
        <v>24</v>
      </c>
    </row>
    <row r="122" spans="1:6">
      <c r="A122" s="66">
        <v>2014</v>
      </c>
      <c r="B122" s="66" t="s">
        <v>514</v>
      </c>
      <c r="C122" s="67" t="s">
        <v>3777</v>
      </c>
      <c r="D122" s="67" t="s">
        <v>1269</v>
      </c>
      <c r="E122" s="67" t="s">
        <v>8110</v>
      </c>
      <c r="F122" s="68">
        <v>25</v>
      </c>
    </row>
    <row r="123" spans="1:6">
      <c r="A123" s="66">
        <v>2014</v>
      </c>
      <c r="B123" s="66" t="s">
        <v>514</v>
      </c>
      <c r="C123" s="67" t="s">
        <v>3777</v>
      </c>
      <c r="D123" s="67" t="s">
        <v>1270</v>
      </c>
      <c r="E123" s="67" t="s">
        <v>8110</v>
      </c>
      <c r="F123" s="68">
        <v>23</v>
      </c>
    </row>
    <row r="124" spans="1:6">
      <c r="A124" s="66">
        <v>2014</v>
      </c>
      <c r="B124" s="66" t="s">
        <v>514</v>
      </c>
      <c r="C124" s="67" t="s">
        <v>3777</v>
      </c>
      <c r="D124" s="67" t="s">
        <v>1272</v>
      </c>
      <c r="E124" s="67" t="s">
        <v>8110</v>
      </c>
      <c r="F124" s="68">
        <v>72</v>
      </c>
    </row>
    <row r="125" spans="1:6">
      <c r="A125" s="66">
        <v>2014</v>
      </c>
      <c r="B125" s="66" t="s">
        <v>514</v>
      </c>
      <c r="C125" s="67" t="s">
        <v>3777</v>
      </c>
      <c r="D125" s="67" t="s">
        <v>1274</v>
      </c>
      <c r="E125" s="67" t="s">
        <v>8110</v>
      </c>
      <c r="F125" s="68">
        <v>64</v>
      </c>
    </row>
    <row r="126" spans="1:6">
      <c r="A126" s="66">
        <v>2014</v>
      </c>
      <c r="B126" s="66" t="s">
        <v>514</v>
      </c>
      <c r="C126" s="67" t="s">
        <v>3777</v>
      </c>
      <c r="D126" s="67" t="s">
        <v>1271</v>
      </c>
      <c r="E126" s="67" t="s">
        <v>8110</v>
      </c>
      <c r="F126" s="68">
        <v>21</v>
      </c>
    </row>
    <row r="127" spans="1:6">
      <c r="A127" s="66">
        <v>2014</v>
      </c>
      <c r="B127" s="66" t="s">
        <v>514</v>
      </c>
      <c r="C127" s="67" t="s">
        <v>3777</v>
      </c>
      <c r="D127" s="67" t="s">
        <v>1273</v>
      </c>
      <c r="E127" s="67" t="s">
        <v>8110</v>
      </c>
      <c r="F127" s="68">
        <v>41</v>
      </c>
    </row>
    <row r="128" spans="1:6">
      <c r="A128" s="66">
        <v>2014</v>
      </c>
      <c r="B128" s="66" t="s">
        <v>514</v>
      </c>
      <c r="C128" s="67" t="s">
        <v>3777</v>
      </c>
      <c r="D128" s="67" t="s">
        <v>1277</v>
      </c>
      <c r="E128" s="67" t="s">
        <v>8110</v>
      </c>
      <c r="F128" s="68">
        <v>37</v>
      </c>
    </row>
    <row r="129" spans="1:6">
      <c r="A129" s="66">
        <v>2014</v>
      </c>
      <c r="B129" s="66" t="s">
        <v>514</v>
      </c>
      <c r="C129" s="67" t="s">
        <v>3772</v>
      </c>
      <c r="D129" s="67" t="s">
        <v>1189</v>
      </c>
      <c r="E129" s="67" t="s">
        <v>8110</v>
      </c>
      <c r="F129" s="68">
        <v>40</v>
      </c>
    </row>
    <row r="130" spans="1:6">
      <c r="A130" s="66">
        <v>2014</v>
      </c>
      <c r="B130" s="66" t="s">
        <v>514</v>
      </c>
      <c r="C130" s="67" t="s">
        <v>3772</v>
      </c>
      <c r="D130" s="67" t="s">
        <v>1278</v>
      </c>
      <c r="E130" s="67" t="s">
        <v>8110</v>
      </c>
      <c r="F130" s="68">
        <v>33</v>
      </c>
    </row>
    <row r="131" spans="1:6">
      <c r="A131" s="66">
        <v>2014</v>
      </c>
      <c r="B131" s="66" t="s">
        <v>514</v>
      </c>
      <c r="C131" s="67" t="s">
        <v>3772</v>
      </c>
      <c r="D131" s="67" t="s">
        <v>4629</v>
      </c>
      <c r="E131" s="67" t="s">
        <v>8110</v>
      </c>
      <c r="F131" s="68">
        <v>40</v>
      </c>
    </row>
    <row r="132" spans="1:6">
      <c r="A132" s="66">
        <v>2014</v>
      </c>
      <c r="B132" s="66" t="s">
        <v>514</v>
      </c>
      <c r="C132" s="67" t="s">
        <v>3772</v>
      </c>
      <c r="D132" s="67" t="s">
        <v>1188</v>
      </c>
      <c r="E132" s="67" t="s">
        <v>8110</v>
      </c>
      <c r="F132" s="68">
        <v>120</v>
      </c>
    </row>
    <row r="133" spans="1:6">
      <c r="A133" s="66">
        <v>2014</v>
      </c>
      <c r="B133" s="66" t="s">
        <v>514</v>
      </c>
      <c r="C133" s="67" t="s">
        <v>3772</v>
      </c>
      <c r="D133" s="67" t="s">
        <v>1187</v>
      </c>
      <c r="E133" s="67" t="s">
        <v>8110</v>
      </c>
      <c r="F133" s="68">
        <v>28</v>
      </c>
    </row>
    <row r="134" spans="1:6">
      <c r="A134" s="66">
        <v>2014</v>
      </c>
      <c r="B134" s="66" t="s">
        <v>514</v>
      </c>
      <c r="C134" s="67" t="s">
        <v>3772</v>
      </c>
      <c r="D134" s="67" t="s">
        <v>1186</v>
      </c>
      <c r="E134" s="67" t="s">
        <v>8110</v>
      </c>
      <c r="F134" s="68">
        <v>351</v>
      </c>
    </row>
    <row r="135" spans="1:6">
      <c r="A135" s="66">
        <v>2015</v>
      </c>
      <c r="B135" s="66" t="s">
        <v>1886</v>
      </c>
      <c r="C135" s="67" t="s">
        <v>3785</v>
      </c>
      <c r="D135" s="67" t="s">
        <v>1206</v>
      </c>
      <c r="E135" s="13" t="s">
        <v>8110</v>
      </c>
      <c r="F135" s="68">
        <v>4</v>
      </c>
    </row>
    <row r="136" spans="1:6">
      <c r="A136" s="66">
        <v>2015</v>
      </c>
      <c r="B136" s="66" t="s">
        <v>1886</v>
      </c>
      <c r="C136" s="67" t="s">
        <v>3785</v>
      </c>
      <c r="D136" s="67" t="s">
        <v>1135</v>
      </c>
      <c r="E136" s="13" t="s">
        <v>8110</v>
      </c>
      <c r="F136" s="68">
        <v>78</v>
      </c>
    </row>
    <row r="137" spans="1:6">
      <c r="A137" s="66">
        <v>2015</v>
      </c>
      <c r="B137" s="66" t="s">
        <v>1886</v>
      </c>
      <c r="C137" s="67" t="s">
        <v>3785</v>
      </c>
      <c r="D137" s="67" t="s">
        <v>1141</v>
      </c>
      <c r="E137" s="13" t="s">
        <v>8110</v>
      </c>
      <c r="F137" s="68">
        <v>24</v>
      </c>
    </row>
    <row r="138" spans="1:6">
      <c r="A138" s="66">
        <v>2015</v>
      </c>
      <c r="B138" s="66" t="s">
        <v>1886</v>
      </c>
      <c r="C138" s="67" t="s">
        <v>3785</v>
      </c>
      <c r="D138" s="67" t="s">
        <v>1207</v>
      </c>
      <c r="E138" s="13" t="s">
        <v>8110</v>
      </c>
      <c r="F138" s="68">
        <v>5</v>
      </c>
    </row>
    <row r="139" spans="1:6">
      <c r="A139" s="66">
        <v>2015</v>
      </c>
      <c r="B139" s="66" t="s">
        <v>1886</v>
      </c>
      <c r="C139" s="67" t="s">
        <v>3785</v>
      </c>
      <c r="D139" s="67" t="s">
        <v>1208</v>
      </c>
      <c r="E139" s="13" t="s">
        <v>8110</v>
      </c>
      <c r="F139" s="68">
        <v>183</v>
      </c>
    </row>
    <row r="140" spans="1:6">
      <c r="A140" s="66">
        <v>2015</v>
      </c>
      <c r="B140" s="66" t="s">
        <v>1886</v>
      </c>
      <c r="C140" s="67" t="s">
        <v>3785</v>
      </c>
      <c r="D140" s="67" t="s">
        <v>1209</v>
      </c>
      <c r="E140" s="13" t="s">
        <v>8110</v>
      </c>
      <c r="F140" s="68">
        <v>6</v>
      </c>
    </row>
    <row r="141" spans="1:6">
      <c r="A141" s="66">
        <v>2015</v>
      </c>
      <c r="B141" s="66" t="s">
        <v>1886</v>
      </c>
      <c r="C141" s="67" t="s">
        <v>3785</v>
      </c>
      <c r="D141" s="67" t="s">
        <v>1210</v>
      </c>
      <c r="E141" s="13" t="s">
        <v>8110</v>
      </c>
      <c r="F141" s="68">
        <v>2</v>
      </c>
    </row>
    <row r="142" spans="1:6">
      <c r="A142" s="66">
        <v>2015</v>
      </c>
      <c r="B142" s="66" t="s">
        <v>1886</v>
      </c>
      <c r="C142" s="67" t="s">
        <v>3785</v>
      </c>
      <c r="D142" s="67" t="s">
        <v>1211</v>
      </c>
      <c r="E142" s="13" t="s">
        <v>8110</v>
      </c>
      <c r="F142" s="68">
        <v>32</v>
      </c>
    </row>
    <row r="143" spans="1:6">
      <c r="A143" s="66">
        <v>2015</v>
      </c>
      <c r="B143" s="66" t="s">
        <v>1886</v>
      </c>
      <c r="C143" s="67" t="s">
        <v>3785</v>
      </c>
      <c r="D143" s="67" t="s">
        <v>1212</v>
      </c>
      <c r="E143" s="13" t="s">
        <v>8110</v>
      </c>
      <c r="F143" s="68">
        <v>6</v>
      </c>
    </row>
    <row r="144" spans="1:6">
      <c r="A144" s="66">
        <v>2015</v>
      </c>
      <c r="B144" s="66" t="s">
        <v>1886</v>
      </c>
      <c r="C144" s="67" t="s">
        <v>3785</v>
      </c>
      <c r="D144" s="67" t="s">
        <v>1213</v>
      </c>
      <c r="E144" s="13" t="s">
        <v>8110</v>
      </c>
      <c r="F144" s="68">
        <v>3</v>
      </c>
    </row>
    <row r="145" spans="1:6">
      <c r="A145" s="66">
        <v>2015</v>
      </c>
      <c r="B145" s="66" t="s">
        <v>1886</v>
      </c>
      <c r="C145" s="67" t="s">
        <v>3785</v>
      </c>
      <c r="D145" s="67" t="s">
        <v>1214</v>
      </c>
      <c r="E145" s="13" t="s">
        <v>8110</v>
      </c>
      <c r="F145" s="68">
        <v>145</v>
      </c>
    </row>
    <row r="146" spans="1:6">
      <c r="A146" s="66">
        <v>2015</v>
      </c>
      <c r="B146" s="66" t="s">
        <v>1886</v>
      </c>
      <c r="C146" s="67" t="s">
        <v>3785</v>
      </c>
      <c r="D146" s="67" t="s">
        <v>1215</v>
      </c>
      <c r="E146" s="13" t="s">
        <v>8110</v>
      </c>
      <c r="F146" s="68">
        <v>12</v>
      </c>
    </row>
    <row r="147" spans="1:6">
      <c r="A147" s="66">
        <v>2015</v>
      </c>
      <c r="B147" s="66" t="s">
        <v>1886</v>
      </c>
      <c r="C147" s="67" t="s">
        <v>3786</v>
      </c>
      <c r="D147" s="67" t="s">
        <v>1147</v>
      </c>
      <c r="E147" s="13" t="s">
        <v>8110</v>
      </c>
      <c r="F147" s="68">
        <v>20</v>
      </c>
    </row>
    <row r="148" spans="1:6">
      <c r="A148" s="66">
        <v>2015</v>
      </c>
      <c r="B148" s="66" t="s">
        <v>1886</v>
      </c>
      <c r="C148" s="67" t="s">
        <v>1148</v>
      </c>
      <c r="D148" s="67" t="s">
        <v>1216</v>
      </c>
      <c r="E148" s="13" t="s">
        <v>8110</v>
      </c>
      <c r="F148" s="68">
        <v>36</v>
      </c>
    </row>
    <row r="149" spans="1:6">
      <c r="A149" s="66">
        <v>2015</v>
      </c>
      <c r="B149" s="66" t="s">
        <v>1886</v>
      </c>
      <c r="C149" s="67" t="s">
        <v>1148</v>
      </c>
      <c r="D149" s="67" t="s">
        <v>1149</v>
      </c>
      <c r="E149" s="13" t="s">
        <v>8110</v>
      </c>
      <c r="F149" s="68">
        <v>356</v>
      </c>
    </row>
    <row r="150" spans="1:6">
      <c r="A150" s="66">
        <v>2015</v>
      </c>
      <c r="B150" s="66" t="s">
        <v>1886</v>
      </c>
      <c r="C150" s="67" t="s">
        <v>1148</v>
      </c>
      <c r="D150" s="67" t="s">
        <v>1217</v>
      </c>
      <c r="E150" s="13" t="s">
        <v>8110</v>
      </c>
      <c r="F150" s="68">
        <v>8</v>
      </c>
    </row>
    <row r="151" spans="1:6">
      <c r="A151" s="66">
        <v>2015</v>
      </c>
      <c r="B151" s="66" t="s">
        <v>1886</v>
      </c>
      <c r="C151" s="67" t="s">
        <v>3778</v>
      </c>
      <c r="D151" s="67" t="s">
        <v>1192</v>
      </c>
      <c r="E151" s="13" t="s">
        <v>8110</v>
      </c>
      <c r="F151" s="68">
        <v>1</v>
      </c>
    </row>
    <row r="152" spans="1:6">
      <c r="A152" s="66">
        <v>2015</v>
      </c>
      <c r="B152" s="66" t="s">
        <v>1886</v>
      </c>
      <c r="C152" s="67" t="s">
        <v>3778</v>
      </c>
      <c r="D152" s="67" t="s">
        <v>1194</v>
      </c>
      <c r="E152" s="13" t="s">
        <v>8110</v>
      </c>
      <c r="F152" s="68">
        <v>6</v>
      </c>
    </row>
    <row r="153" spans="1:6">
      <c r="A153" s="66">
        <v>2015</v>
      </c>
      <c r="B153" s="66" t="s">
        <v>1886</v>
      </c>
      <c r="C153" s="67" t="s">
        <v>3778</v>
      </c>
      <c r="D153" s="67" t="s">
        <v>1195</v>
      </c>
      <c r="E153" s="13" t="s">
        <v>8110</v>
      </c>
      <c r="F153" s="68">
        <v>1</v>
      </c>
    </row>
    <row r="154" spans="1:6">
      <c r="A154" s="66">
        <v>2015</v>
      </c>
      <c r="B154" s="66" t="s">
        <v>1886</v>
      </c>
      <c r="C154" s="67" t="s">
        <v>3778</v>
      </c>
      <c r="D154" s="67" t="s">
        <v>1196</v>
      </c>
      <c r="E154" s="13" t="s">
        <v>8110</v>
      </c>
      <c r="F154" s="68">
        <v>34</v>
      </c>
    </row>
    <row r="155" spans="1:6">
      <c r="A155" s="66">
        <v>2015</v>
      </c>
      <c r="B155" s="66" t="s">
        <v>1886</v>
      </c>
      <c r="C155" s="67" t="s">
        <v>3778</v>
      </c>
      <c r="D155" s="67" t="s">
        <v>1193</v>
      </c>
      <c r="E155" s="13" t="s">
        <v>8110</v>
      </c>
      <c r="F155" s="68">
        <v>65</v>
      </c>
    </row>
    <row r="156" spans="1:6">
      <c r="A156" s="66">
        <v>2015</v>
      </c>
      <c r="B156" s="66" t="s">
        <v>1886</v>
      </c>
      <c r="C156" s="67" t="s">
        <v>3778</v>
      </c>
      <c r="D156" s="67" t="s">
        <v>1198</v>
      </c>
      <c r="E156" s="13" t="s">
        <v>8110</v>
      </c>
      <c r="F156" s="68">
        <v>8</v>
      </c>
    </row>
    <row r="157" spans="1:6">
      <c r="A157" s="66">
        <v>2015</v>
      </c>
      <c r="B157" s="66" t="s">
        <v>1886</v>
      </c>
      <c r="C157" s="67" t="s">
        <v>3778</v>
      </c>
      <c r="D157" s="67" t="s">
        <v>1197</v>
      </c>
      <c r="E157" s="13" t="s">
        <v>8110</v>
      </c>
      <c r="F157" s="68">
        <v>36</v>
      </c>
    </row>
    <row r="158" spans="1:6">
      <c r="A158" s="66">
        <v>2015</v>
      </c>
      <c r="B158" s="66" t="s">
        <v>1886</v>
      </c>
      <c r="C158" s="67" t="s">
        <v>3778</v>
      </c>
      <c r="D158" s="67" t="s">
        <v>2304</v>
      </c>
      <c r="E158" s="13" t="s">
        <v>8110</v>
      </c>
      <c r="F158" s="68">
        <v>156</v>
      </c>
    </row>
    <row r="159" spans="1:6">
      <c r="A159" s="66">
        <v>2015</v>
      </c>
      <c r="B159" s="66" t="s">
        <v>1886</v>
      </c>
      <c r="C159" s="67" t="s">
        <v>3778</v>
      </c>
      <c r="D159" s="67" t="s">
        <v>2305</v>
      </c>
      <c r="E159" s="13" t="s">
        <v>8110</v>
      </c>
      <c r="F159" s="68">
        <v>115</v>
      </c>
    </row>
    <row r="160" spans="1:6">
      <c r="A160" s="66">
        <v>2015</v>
      </c>
      <c r="B160" s="66" t="s">
        <v>1886</v>
      </c>
      <c r="C160" s="67" t="s">
        <v>3778</v>
      </c>
      <c r="D160" s="67" t="s">
        <v>1200</v>
      </c>
      <c r="E160" s="13" t="s">
        <v>8110</v>
      </c>
      <c r="F160" s="68">
        <v>28</v>
      </c>
    </row>
    <row r="161" spans="1:6">
      <c r="A161" s="66">
        <v>2015</v>
      </c>
      <c r="B161" s="66" t="s">
        <v>1886</v>
      </c>
      <c r="C161" s="67" t="s">
        <v>3778</v>
      </c>
      <c r="D161" s="67" t="s">
        <v>1201</v>
      </c>
      <c r="E161" s="13" t="s">
        <v>8110</v>
      </c>
      <c r="F161" s="68">
        <v>5</v>
      </c>
    </row>
    <row r="162" spans="1:6">
      <c r="A162" s="66">
        <v>2015</v>
      </c>
      <c r="B162" s="66" t="s">
        <v>1886</v>
      </c>
      <c r="C162" s="67" t="s">
        <v>3778</v>
      </c>
      <c r="D162" s="67" t="s">
        <v>1202</v>
      </c>
      <c r="E162" s="13" t="s">
        <v>8110</v>
      </c>
      <c r="F162" s="68">
        <v>24</v>
      </c>
    </row>
    <row r="163" spans="1:6">
      <c r="A163" s="66">
        <v>2015</v>
      </c>
      <c r="B163" s="66" t="s">
        <v>1886</v>
      </c>
      <c r="C163" s="67" t="s">
        <v>3778</v>
      </c>
      <c r="D163" s="67" t="s">
        <v>1203</v>
      </c>
      <c r="E163" s="13" t="s">
        <v>8110</v>
      </c>
      <c r="F163" s="68">
        <v>50</v>
      </c>
    </row>
    <row r="164" spans="1:6">
      <c r="A164" s="66">
        <v>2015</v>
      </c>
      <c r="B164" s="66" t="s">
        <v>1886</v>
      </c>
      <c r="C164" s="67" t="s">
        <v>3778</v>
      </c>
      <c r="D164" s="67" t="s">
        <v>1204</v>
      </c>
      <c r="E164" s="13" t="s">
        <v>8110</v>
      </c>
      <c r="F164" s="68">
        <v>10</v>
      </c>
    </row>
    <row r="165" spans="1:6">
      <c r="A165" s="66">
        <v>2015</v>
      </c>
      <c r="B165" s="66" t="s">
        <v>1886</v>
      </c>
      <c r="C165" s="67" t="s">
        <v>3778</v>
      </c>
      <c r="D165" s="67" t="s">
        <v>1205</v>
      </c>
      <c r="E165" s="13" t="s">
        <v>8110</v>
      </c>
      <c r="F165" s="68">
        <v>11</v>
      </c>
    </row>
    <row r="166" spans="1:6">
      <c r="A166" s="66">
        <v>2015</v>
      </c>
      <c r="B166" s="66" t="s">
        <v>1886</v>
      </c>
      <c r="C166" s="67" t="s">
        <v>3778</v>
      </c>
      <c r="D166" s="67" t="s">
        <v>1199</v>
      </c>
      <c r="E166" s="13" t="s">
        <v>8110</v>
      </c>
      <c r="F166" s="68">
        <v>7</v>
      </c>
    </row>
    <row r="167" spans="1:6">
      <c r="A167" s="66">
        <v>2015</v>
      </c>
      <c r="B167" s="66" t="s">
        <v>1886</v>
      </c>
      <c r="C167" s="67" t="s">
        <v>3774</v>
      </c>
      <c r="D167" s="67" t="s">
        <v>1147</v>
      </c>
      <c r="E167" s="13" t="s">
        <v>8110</v>
      </c>
      <c r="F167" s="68">
        <v>20</v>
      </c>
    </row>
    <row r="168" spans="1:6">
      <c r="A168" s="66">
        <v>2015</v>
      </c>
      <c r="B168" s="66" t="s">
        <v>1886</v>
      </c>
      <c r="C168" s="67" t="s">
        <v>2039</v>
      </c>
      <c r="D168" s="67" t="s">
        <v>1232</v>
      </c>
      <c r="E168" s="13" t="s">
        <v>8110</v>
      </c>
      <c r="F168" s="68">
        <v>30</v>
      </c>
    </row>
    <row r="169" spans="1:6">
      <c r="A169" s="66">
        <v>2015</v>
      </c>
      <c r="B169" s="66" t="s">
        <v>1886</v>
      </c>
      <c r="C169" s="67" t="s">
        <v>2039</v>
      </c>
      <c r="D169" s="67" t="s">
        <v>1233</v>
      </c>
      <c r="E169" s="13" t="s">
        <v>8110</v>
      </c>
      <c r="F169" s="68">
        <v>30</v>
      </c>
    </row>
    <row r="170" spans="1:6">
      <c r="A170" s="66">
        <v>2015</v>
      </c>
      <c r="B170" s="66" t="s">
        <v>1886</v>
      </c>
      <c r="C170" s="67" t="s">
        <v>2039</v>
      </c>
      <c r="D170" s="67" t="s">
        <v>1234</v>
      </c>
      <c r="E170" s="13" t="s">
        <v>8110</v>
      </c>
      <c r="F170" s="68">
        <v>25</v>
      </c>
    </row>
    <row r="171" spans="1:6">
      <c r="A171" s="66">
        <v>2015</v>
      </c>
      <c r="B171" s="66" t="s">
        <v>1886</v>
      </c>
      <c r="C171" s="67" t="s">
        <v>2039</v>
      </c>
      <c r="D171" s="67" t="s">
        <v>1235</v>
      </c>
      <c r="E171" s="13" t="s">
        <v>8110</v>
      </c>
      <c r="F171" s="68">
        <v>25</v>
      </c>
    </row>
    <row r="172" spans="1:6">
      <c r="A172" s="66">
        <v>2015</v>
      </c>
      <c r="B172" s="66" t="s">
        <v>1886</v>
      </c>
      <c r="C172" s="67" t="s">
        <v>2039</v>
      </c>
      <c r="D172" s="67" t="s">
        <v>1236</v>
      </c>
      <c r="E172" s="13" t="s">
        <v>8110</v>
      </c>
      <c r="F172" s="68">
        <v>25</v>
      </c>
    </row>
    <row r="173" spans="1:6">
      <c r="A173" s="66">
        <v>2015</v>
      </c>
      <c r="B173" s="66" t="s">
        <v>1886</v>
      </c>
      <c r="C173" s="67" t="s">
        <v>2039</v>
      </c>
      <c r="D173" s="67" t="s">
        <v>1237</v>
      </c>
      <c r="E173" s="13" t="s">
        <v>8110</v>
      </c>
      <c r="F173" s="68">
        <v>85</v>
      </c>
    </row>
    <row r="174" spans="1:6">
      <c r="A174" s="66">
        <v>2015</v>
      </c>
      <c r="B174" s="66" t="s">
        <v>1886</v>
      </c>
      <c r="C174" s="67" t="s">
        <v>5</v>
      </c>
      <c r="D174" s="67" t="s">
        <v>1140</v>
      </c>
      <c r="E174" s="13" t="s">
        <v>8110</v>
      </c>
      <c r="F174" s="68">
        <v>38</v>
      </c>
    </row>
    <row r="175" spans="1:6">
      <c r="A175" s="66">
        <v>2015</v>
      </c>
      <c r="B175" s="66" t="s">
        <v>1886</v>
      </c>
      <c r="C175" s="67" t="s">
        <v>1154</v>
      </c>
      <c r="D175" s="67" t="s">
        <v>1218</v>
      </c>
      <c r="E175" s="13" t="s">
        <v>8110</v>
      </c>
      <c r="F175" s="68">
        <v>4</v>
      </c>
    </row>
    <row r="176" spans="1:6">
      <c r="A176" s="66">
        <v>2015</v>
      </c>
      <c r="B176" s="66" t="s">
        <v>1886</v>
      </c>
      <c r="C176" s="67" t="s">
        <v>1154</v>
      </c>
      <c r="D176" s="67" t="s">
        <v>1149</v>
      </c>
      <c r="E176" s="13" t="s">
        <v>8110</v>
      </c>
      <c r="F176" s="68">
        <v>62</v>
      </c>
    </row>
    <row r="177" spans="1:6">
      <c r="A177" s="66">
        <v>2015</v>
      </c>
      <c r="B177" s="66" t="s">
        <v>1886</v>
      </c>
      <c r="C177" s="67" t="s">
        <v>1154</v>
      </c>
      <c r="D177" s="67" t="s">
        <v>1140</v>
      </c>
      <c r="E177" s="13" t="s">
        <v>8110</v>
      </c>
      <c r="F177" s="68">
        <v>3</v>
      </c>
    </row>
    <row r="178" spans="1:6">
      <c r="A178" s="66">
        <v>2015</v>
      </c>
      <c r="B178" s="66" t="s">
        <v>1886</v>
      </c>
      <c r="C178" s="67" t="s">
        <v>14</v>
      </c>
      <c r="D178" s="67" t="s">
        <v>1257</v>
      </c>
      <c r="E178" s="13" t="s">
        <v>8110</v>
      </c>
      <c r="F178" s="68">
        <v>10</v>
      </c>
    </row>
    <row r="179" spans="1:6">
      <c r="A179" s="66">
        <v>2015</v>
      </c>
      <c r="B179" s="66" t="s">
        <v>1886</v>
      </c>
      <c r="C179" s="67" t="s">
        <v>14</v>
      </c>
      <c r="D179" s="67" t="s">
        <v>1219</v>
      </c>
      <c r="E179" s="13" t="s">
        <v>8110</v>
      </c>
      <c r="F179" s="68">
        <v>35</v>
      </c>
    </row>
    <row r="180" spans="1:6">
      <c r="A180" s="66">
        <v>2015</v>
      </c>
      <c r="B180" s="66" t="s">
        <v>1886</v>
      </c>
      <c r="C180" s="67" t="s">
        <v>14</v>
      </c>
      <c r="D180" s="67" t="s">
        <v>1255</v>
      </c>
      <c r="E180" s="13" t="s">
        <v>8110</v>
      </c>
      <c r="F180" s="68">
        <v>25</v>
      </c>
    </row>
    <row r="181" spans="1:6">
      <c r="A181" s="66">
        <v>2015</v>
      </c>
      <c r="B181" s="66" t="s">
        <v>1886</v>
      </c>
      <c r="C181" s="67" t="s">
        <v>1220</v>
      </c>
      <c r="D181" s="67" t="s">
        <v>1221</v>
      </c>
      <c r="E181" s="13" t="s">
        <v>8110</v>
      </c>
      <c r="F181" s="68">
        <v>81</v>
      </c>
    </row>
    <row r="182" spans="1:6">
      <c r="A182" s="66">
        <v>2015</v>
      </c>
      <c r="B182" s="66" t="s">
        <v>1886</v>
      </c>
      <c r="C182" s="67" t="s">
        <v>1220</v>
      </c>
      <c r="D182" s="67" t="s">
        <v>1222</v>
      </c>
      <c r="E182" s="13" t="s">
        <v>8110</v>
      </c>
      <c r="F182" s="68">
        <v>120</v>
      </c>
    </row>
    <row r="183" spans="1:6">
      <c r="A183" s="66">
        <v>2015</v>
      </c>
      <c r="B183" s="66" t="s">
        <v>1886</v>
      </c>
      <c r="C183" s="67" t="s">
        <v>41</v>
      </c>
      <c r="D183" s="67" t="s">
        <v>1223</v>
      </c>
      <c r="E183" s="13" t="s">
        <v>8110</v>
      </c>
      <c r="F183" s="68">
        <v>20</v>
      </c>
    </row>
    <row r="184" spans="1:6">
      <c r="A184" s="66">
        <v>2015</v>
      </c>
      <c r="B184" s="66" t="s">
        <v>1886</v>
      </c>
      <c r="C184" s="67" t="s">
        <v>60</v>
      </c>
      <c r="D184" s="67" t="s">
        <v>1223</v>
      </c>
      <c r="E184" s="13" t="s">
        <v>8110</v>
      </c>
      <c r="F184" s="68">
        <v>8</v>
      </c>
    </row>
    <row r="185" spans="1:6">
      <c r="A185" s="66">
        <v>2015</v>
      </c>
      <c r="B185" s="66" t="s">
        <v>1886</v>
      </c>
      <c r="C185" s="67" t="s">
        <v>60</v>
      </c>
      <c r="D185" s="67" t="s">
        <v>1214</v>
      </c>
      <c r="E185" s="13" t="s">
        <v>8110</v>
      </c>
      <c r="F185" s="68">
        <v>21</v>
      </c>
    </row>
    <row r="186" spans="1:6">
      <c r="A186" s="66">
        <v>2015</v>
      </c>
      <c r="B186" s="66" t="s">
        <v>1886</v>
      </c>
      <c r="C186" s="67" t="s">
        <v>70</v>
      </c>
      <c r="D186" s="67" t="s">
        <v>1147</v>
      </c>
      <c r="E186" s="13" t="s">
        <v>8110</v>
      </c>
      <c r="F186" s="68">
        <v>8</v>
      </c>
    </row>
    <row r="187" spans="1:6">
      <c r="A187" s="66">
        <v>2015</v>
      </c>
      <c r="B187" s="66" t="s">
        <v>1886</v>
      </c>
      <c r="C187" s="67" t="s">
        <v>1158</v>
      </c>
      <c r="D187" s="67" t="s">
        <v>1224</v>
      </c>
      <c r="E187" s="13" t="s">
        <v>8110</v>
      </c>
      <c r="F187" s="68">
        <v>66</v>
      </c>
    </row>
    <row r="188" spans="1:6">
      <c r="A188" s="66">
        <v>2015</v>
      </c>
      <c r="B188" s="66" t="s">
        <v>1886</v>
      </c>
      <c r="C188" s="67" t="s">
        <v>1160</v>
      </c>
      <c r="D188" s="67" t="s">
        <v>1147</v>
      </c>
      <c r="E188" s="13" t="s">
        <v>8110</v>
      </c>
      <c r="F188" s="68">
        <v>25</v>
      </c>
    </row>
    <row r="189" spans="1:6">
      <c r="A189" s="66">
        <v>2015</v>
      </c>
      <c r="B189" s="66" t="s">
        <v>1886</v>
      </c>
      <c r="C189" s="67" t="s">
        <v>104</v>
      </c>
      <c r="D189" s="67" t="s">
        <v>1225</v>
      </c>
      <c r="E189" s="13" t="s">
        <v>8110</v>
      </c>
      <c r="F189" s="68">
        <v>9</v>
      </c>
    </row>
    <row r="190" spans="1:6">
      <c r="A190" s="66">
        <v>2015</v>
      </c>
      <c r="B190" s="66" t="s">
        <v>1886</v>
      </c>
      <c r="C190" s="67" t="s">
        <v>104</v>
      </c>
      <c r="D190" s="67" t="s">
        <v>1227</v>
      </c>
      <c r="E190" s="13" t="s">
        <v>8110</v>
      </c>
      <c r="F190" s="68">
        <v>13</v>
      </c>
    </row>
    <row r="191" spans="1:6">
      <c r="A191" s="66">
        <v>2015</v>
      </c>
      <c r="B191" s="66" t="s">
        <v>1886</v>
      </c>
      <c r="C191" s="67" t="s">
        <v>104</v>
      </c>
      <c r="D191" s="67" t="s">
        <v>1226</v>
      </c>
      <c r="E191" s="13" t="s">
        <v>8110</v>
      </c>
      <c r="F191" s="68">
        <v>12</v>
      </c>
    </row>
    <row r="192" spans="1:6">
      <c r="A192" s="66">
        <v>2015</v>
      </c>
      <c r="B192" s="66" t="s">
        <v>1886</v>
      </c>
      <c r="C192" s="67" t="s">
        <v>104</v>
      </c>
      <c r="D192" s="67" t="s">
        <v>1229</v>
      </c>
      <c r="E192" s="13" t="s">
        <v>8110</v>
      </c>
      <c r="F192" s="68">
        <v>26</v>
      </c>
    </row>
    <row r="193" spans="1:6">
      <c r="A193" s="66">
        <v>2015</v>
      </c>
      <c r="B193" s="66" t="s">
        <v>1886</v>
      </c>
      <c r="C193" s="67" t="s">
        <v>104</v>
      </c>
      <c r="D193" s="67" t="s">
        <v>1260</v>
      </c>
      <c r="E193" s="13" t="s">
        <v>8110</v>
      </c>
      <c r="F193" s="68">
        <v>26</v>
      </c>
    </row>
    <row r="194" spans="1:6">
      <c r="A194" s="66">
        <v>2015</v>
      </c>
      <c r="B194" s="66" t="s">
        <v>1886</v>
      </c>
      <c r="C194" s="67" t="s">
        <v>104</v>
      </c>
      <c r="D194" s="67" t="s">
        <v>1228</v>
      </c>
      <c r="E194" s="13" t="s">
        <v>8110</v>
      </c>
      <c r="F194" s="68">
        <v>121</v>
      </c>
    </row>
    <row r="195" spans="1:6">
      <c r="A195" s="66">
        <v>2015</v>
      </c>
      <c r="B195" s="66" t="s">
        <v>1886</v>
      </c>
      <c r="C195" s="67" t="s">
        <v>104</v>
      </c>
      <c r="D195" s="67" t="s">
        <v>1230</v>
      </c>
      <c r="E195" s="13" t="s">
        <v>8110</v>
      </c>
      <c r="F195" s="68">
        <v>12</v>
      </c>
    </row>
    <row r="196" spans="1:6">
      <c r="A196" s="66">
        <v>2015</v>
      </c>
      <c r="B196" s="66" t="s">
        <v>1886</v>
      </c>
      <c r="C196" s="67" t="s">
        <v>1164</v>
      </c>
      <c r="D196" s="67" t="s">
        <v>1231</v>
      </c>
      <c r="E196" s="13" t="s">
        <v>8110</v>
      </c>
      <c r="F196" s="68">
        <v>30</v>
      </c>
    </row>
    <row r="197" spans="1:6">
      <c r="A197" s="66">
        <v>2015</v>
      </c>
      <c r="B197" s="66" t="s">
        <v>1886</v>
      </c>
      <c r="C197" s="67" t="s">
        <v>164</v>
      </c>
      <c r="D197" s="67" t="s">
        <v>1147</v>
      </c>
      <c r="E197" s="13" t="s">
        <v>8110</v>
      </c>
      <c r="F197" s="68">
        <v>48</v>
      </c>
    </row>
    <row r="198" spans="1:6">
      <c r="A198" s="66">
        <v>2015</v>
      </c>
      <c r="B198" s="66" t="s">
        <v>514</v>
      </c>
      <c r="C198" s="67" t="s">
        <v>3777</v>
      </c>
      <c r="D198" s="67" t="s">
        <v>1261</v>
      </c>
      <c r="E198" s="67" t="s">
        <v>8110</v>
      </c>
      <c r="F198" s="68">
        <v>25</v>
      </c>
    </row>
    <row r="199" spans="1:6">
      <c r="A199" s="66">
        <v>2015</v>
      </c>
      <c r="B199" s="66" t="s">
        <v>514</v>
      </c>
      <c r="C199" s="67" t="s">
        <v>3777</v>
      </c>
      <c r="D199" s="67" t="s">
        <v>1169</v>
      </c>
      <c r="E199" s="67" t="s">
        <v>8110</v>
      </c>
      <c r="F199" s="68">
        <v>39</v>
      </c>
    </row>
    <row r="200" spans="1:6">
      <c r="A200" s="66">
        <v>2015</v>
      </c>
      <c r="B200" s="66" t="s">
        <v>514</v>
      </c>
      <c r="C200" s="67" t="s">
        <v>3777</v>
      </c>
      <c r="D200" s="67" t="s">
        <v>1170</v>
      </c>
      <c r="E200" s="67" t="s">
        <v>8110</v>
      </c>
      <c r="F200" s="68">
        <v>6</v>
      </c>
    </row>
    <row r="201" spans="1:6">
      <c r="A201" s="66">
        <v>2015</v>
      </c>
      <c r="B201" s="66" t="s">
        <v>514</v>
      </c>
      <c r="C201" s="67" t="s">
        <v>3777</v>
      </c>
      <c r="D201" s="67" t="s">
        <v>1171</v>
      </c>
      <c r="E201" s="67" t="s">
        <v>8110</v>
      </c>
      <c r="F201" s="68">
        <v>21</v>
      </c>
    </row>
    <row r="202" spans="1:6">
      <c r="A202" s="66">
        <v>2015</v>
      </c>
      <c r="B202" s="66" t="s">
        <v>514</v>
      </c>
      <c r="C202" s="67" t="s">
        <v>3777</v>
      </c>
      <c r="D202" s="67" t="s">
        <v>1172</v>
      </c>
      <c r="E202" s="67" t="s">
        <v>8110</v>
      </c>
      <c r="F202" s="68">
        <v>23</v>
      </c>
    </row>
    <row r="203" spans="1:6">
      <c r="A203" s="66">
        <v>2015</v>
      </c>
      <c r="B203" s="66" t="s">
        <v>514</v>
      </c>
      <c r="C203" s="67" t="s">
        <v>3777</v>
      </c>
      <c r="D203" s="67" t="s">
        <v>1173</v>
      </c>
      <c r="E203" s="67" t="s">
        <v>8110</v>
      </c>
      <c r="F203" s="68">
        <v>12</v>
      </c>
    </row>
    <row r="204" spans="1:6">
      <c r="A204" s="66">
        <v>2015</v>
      </c>
      <c r="B204" s="66" t="s">
        <v>514</v>
      </c>
      <c r="C204" s="67" t="s">
        <v>3777</v>
      </c>
      <c r="D204" s="67" t="s">
        <v>1174</v>
      </c>
      <c r="E204" s="67" t="s">
        <v>8110</v>
      </c>
      <c r="F204" s="68">
        <v>30</v>
      </c>
    </row>
    <row r="205" spans="1:6">
      <c r="A205" s="66">
        <v>2015</v>
      </c>
      <c r="B205" s="66" t="s">
        <v>514</v>
      </c>
      <c r="C205" s="67" t="s">
        <v>3777</v>
      </c>
      <c r="D205" s="67" t="s">
        <v>1183</v>
      </c>
      <c r="E205" s="67" t="s">
        <v>8110</v>
      </c>
      <c r="F205" s="68">
        <v>9</v>
      </c>
    </row>
    <row r="206" spans="1:6">
      <c r="A206" s="66">
        <v>2015</v>
      </c>
      <c r="B206" s="66" t="s">
        <v>514</v>
      </c>
      <c r="C206" s="67" t="s">
        <v>3777</v>
      </c>
      <c r="D206" s="67" t="s">
        <v>1175</v>
      </c>
      <c r="E206" s="67" t="s">
        <v>8110</v>
      </c>
      <c r="F206" s="68">
        <v>41</v>
      </c>
    </row>
    <row r="207" spans="1:6">
      <c r="A207" s="66">
        <v>2015</v>
      </c>
      <c r="B207" s="66" t="s">
        <v>514</v>
      </c>
      <c r="C207" s="67" t="s">
        <v>3777</v>
      </c>
      <c r="D207" s="67" t="s">
        <v>1176</v>
      </c>
      <c r="E207" s="67" t="s">
        <v>8110</v>
      </c>
      <c r="F207" s="68">
        <v>125</v>
      </c>
    </row>
    <row r="208" spans="1:6">
      <c r="A208" s="66">
        <v>2015</v>
      </c>
      <c r="B208" s="66" t="s">
        <v>514</v>
      </c>
      <c r="C208" s="67" t="s">
        <v>3777</v>
      </c>
      <c r="D208" s="67" t="s">
        <v>1182</v>
      </c>
      <c r="E208" s="67" t="s">
        <v>8110</v>
      </c>
      <c r="F208" s="68">
        <v>24</v>
      </c>
    </row>
    <row r="209" spans="1:6">
      <c r="A209" s="66">
        <v>2015</v>
      </c>
      <c r="B209" s="66" t="s">
        <v>514</v>
      </c>
      <c r="C209" s="67" t="s">
        <v>3777</v>
      </c>
      <c r="D209" s="67" t="s">
        <v>1177</v>
      </c>
      <c r="E209" s="67" t="s">
        <v>8110</v>
      </c>
      <c r="F209" s="68">
        <v>25</v>
      </c>
    </row>
    <row r="210" spans="1:6">
      <c r="A210" s="66">
        <v>2015</v>
      </c>
      <c r="B210" s="66" t="s">
        <v>514</v>
      </c>
      <c r="C210" s="67" t="s">
        <v>3777</v>
      </c>
      <c r="D210" s="67" t="s">
        <v>1178</v>
      </c>
      <c r="E210" s="67" t="s">
        <v>8110</v>
      </c>
      <c r="F210" s="68">
        <v>23</v>
      </c>
    </row>
    <row r="211" spans="1:6">
      <c r="A211" s="66">
        <v>2015</v>
      </c>
      <c r="B211" s="66" t="s">
        <v>514</v>
      </c>
      <c r="C211" s="67" t="s">
        <v>3777</v>
      </c>
      <c r="D211" s="67" t="s">
        <v>1179</v>
      </c>
      <c r="E211" s="67" t="s">
        <v>8110</v>
      </c>
      <c r="F211" s="68">
        <v>72</v>
      </c>
    </row>
    <row r="212" spans="1:6">
      <c r="A212" s="66">
        <v>2015</v>
      </c>
      <c r="B212" s="66" t="s">
        <v>514</v>
      </c>
      <c r="C212" s="67" t="s">
        <v>3777</v>
      </c>
      <c r="D212" s="67" t="s">
        <v>1181</v>
      </c>
      <c r="E212" s="67" t="s">
        <v>8110</v>
      </c>
      <c r="F212" s="68">
        <v>64</v>
      </c>
    </row>
    <row r="213" spans="1:6">
      <c r="A213" s="66">
        <v>2015</v>
      </c>
      <c r="B213" s="66" t="s">
        <v>514</v>
      </c>
      <c r="C213" s="67" t="s">
        <v>3777</v>
      </c>
      <c r="D213" s="67" t="s">
        <v>1271</v>
      </c>
      <c r="E213" s="67" t="s">
        <v>8110</v>
      </c>
      <c r="F213" s="68">
        <v>21</v>
      </c>
    </row>
    <row r="214" spans="1:6">
      <c r="A214" s="66">
        <v>2015</v>
      </c>
      <c r="B214" s="66" t="s">
        <v>514</v>
      </c>
      <c r="C214" s="67" t="s">
        <v>3777</v>
      </c>
      <c r="D214" s="67" t="s">
        <v>1180</v>
      </c>
      <c r="E214" s="67" t="s">
        <v>8110</v>
      </c>
      <c r="F214" s="68">
        <v>41</v>
      </c>
    </row>
    <row r="215" spans="1:6">
      <c r="A215" s="66">
        <v>2015</v>
      </c>
      <c r="B215" s="66" t="s">
        <v>514</v>
      </c>
      <c r="C215" s="67" t="s">
        <v>3777</v>
      </c>
      <c r="D215" s="67" t="s">
        <v>1184</v>
      </c>
      <c r="E215" s="67" t="s">
        <v>8110</v>
      </c>
      <c r="F215" s="68">
        <v>37</v>
      </c>
    </row>
    <row r="216" spans="1:6">
      <c r="A216" s="66">
        <v>2015</v>
      </c>
      <c r="B216" s="66" t="s">
        <v>514</v>
      </c>
      <c r="C216" s="67" t="s">
        <v>3772</v>
      </c>
      <c r="D216" s="67" t="s">
        <v>1189</v>
      </c>
      <c r="E216" s="67" t="s">
        <v>8110</v>
      </c>
      <c r="F216" s="68">
        <v>40</v>
      </c>
    </row>
    <row r="217" spans="1:6">
      <c r="A217" s="66">
        <v>2015</v>
      </c>
      <c r="B217" s="66" t="s">
        <v>514</v>
      </c>
      <c r="C217" s="67" t="s">
        <v>3772</v>
      </c>
      <c r="D217" s="67" t="s">
        <v>1185</v>
      </c>
      <c r="E217" s="67" t="s">
        <v>8110</v>
      </c>
      <c r="F217" s="68">
        <v>33</v>
      </c>
    </row>
    <row r="218" spans="1:6">
      <c r="A218" s="66">
        <v>2015</v>
      </c>
      <c r="B218" s="66" t="s">
        <v>514</v>
      </c>
      <c r="C218" s="67" t="s">
        <v>3772</v>
      </c>
      <c r="D218" s="67" t="s">
        <v>4629</v>
      </c>
      <c r="E218" s="67" t="s">
        <v>8110</v>
      </c>
      <c r="F218" s="68">
        <v>40</v>
      </c>
    </row>
    <row r="219" spans="1:6">
      <c r="A219" s="66">
        <v>2015</v>
      </c>
      <c r="B219" s="66" t="s">
        <v>514</v>
      </c>
      <c r="C219" s="67" t="s">
        <v>3772</v>
      </c>
      <c r="D219" s="67" t="s">
        <v>1188</v>
      </c>
      <c r="E219" s="67" t="s">
        <v>8110</v>
      </c>
      <c r="F219" s="68">
        <v>120</v>
      </c>
    </row>
    <row r="220" spans="1:6">
      <c r="A220" s="66">
        <v>2015</v>
      </c>
      <c r="B220" s="66" t="s">
        <v>514</v>
      </c>
      <c r="C220" s="67" t="s">
        <v>3772</v>
      </c>
      <c r="D220" s="67" t="s">
        <v>1187</v>
      </c>
      <c r="E220" s="67" t="s">
        <v>8110</v>
      </c>
      <c r="F220" s="68">
        <v>28</v>
      </c>
    </row>
    <row r="221" spans="1:6">
      <c r="A221" s="66">
        <v>2015</v>
      </c>
      <c r="B221" s="66" t="s">
        <v>514</v>
      </c>
      <c r="C221" s="67" t="s">
        <v>3772</v>
      </c>
      <c r="D221" s="67" t="s">
        <v>1186</v>
      </c>
      <c r="E221" s="67" t="s">
        <v>8110</v>
      </c>
      <c r="F221" s="68">
        <v>351</v>
      </c>
    </row>
    <row r="222" spans="1:6">
      <c r="A222" s="66">
        <v>2016</v>
      </c>
      <c r="B222" s="66" t="s">
        <v>1886</v>
      </c>
      <c r="C222" s="67" t="s">
        <v>3785</v>
      </c>
      <c r="D222" s="67" t="s">
        <v>1135</v>
      </c>
      <c r="E222" s="13" t="s">
        <v>8110</v>
      </c>
      <c r="F222" s="68">
        <v>15</v>
      </c>
    </row>
    <row r="223" spans="1:6">
      <c r="A223" s="66">
        <v>2016</v>
      </c>
      <c r="B223" s="66" t="s">
        <v>1886</v>
      </c>
      <c r="C223" s="67" t="s">
        <v>3785</v>
      </c>
      <c r="D223" s="67" t="s">
        <v>1141</v>
      </c>
      <c r="E223" s="13" t="s">
        <v>8110</v>
      </c>
      <c r="F223" s="68">
        <v>42</v>
      </c>
    </row>
    <row r="224" spans="1:6">
      <c r="A224" s="66">
        <v>2016</v>
      </c>
      <c r="B224" s="66" t="s">
        <v>1886</v>
      </c>
      <c r="C224" s="67" t="s">
        <v>3785</v>
      </c>
      <c r="D224" s="67" t="s">
        <v>1142</v>
      </c>
      <c r="E224" s="13" t="s">
        <v>8110</v>
      </c>
      <c r="F224" s="68">
        <v>11</v>
      </c>
    </row>
    <row r="225" spans="1:6">
      <c r="A225" s="66">
        <v>2016</v>
      </c>
      <c r="B225" s="66" t="s">
        <v>1886</v>
      </c>
      <c r="C225" s="67" t="s">
        <v>3785</v>
      </c>
      <c r="D225" s="67" t="s">
        <v>1208</v>
      </c>
      <c r="E225" s="13" t="s">
        <v>8110</v>
      </c>
      <c r="F225" s="68">
        <v>235</v>
      </c>
    </row>
    <row r="226" spans="1:6">
      <c r="A226" s="66">
        <v>2016</v>
      </c>
      <c r="B226" s="66" t="s">
        <v>1886</v>
      </c>
      <c r="C226" s="67" t="s">
        <v>3785</v>
      </c>
      <c r="D226" s="67" t="s">
        <v>1143</v>
      </c>
      <c r="E226" s="13" t="s">
        <v>8110</v>
      </c>
      <c r="F226" s="68">
        <v>33</v>
      </c>
    </row>
    <row r="227" spans="1:6">
      <c r="A227" s="66">
        <v>2016</v>
      </c>
      <c r="B227" s="66" t="s">
        <v>1886</v>
      </c>
      <c r="C227" s="67" t="s">
        <v>3785</v>
      </c>
      <c r="D227" s="67" t="s">
        <v>1144</v>
      </c>
      <c r="E227" s="13" t="s">
        <v>8110</v>
      </c>
      <c r="F227" s="68">
        <v>10</v>
      </c>
    </row>
    <row r="228" spans="1:6">
      <c r="A228" s="66">
        <v>2016</v>
      </c>
      <c r="B228" s="66" t="s">
        <v>1886</v>
      </c>
      <c r="C228" s="67" t="s">
        <v>3785</v>
      </c>
      <c r="D228" s="67" t="s">
        <v>1145</v>
      </c>
      <c r="E228" s="13" t="s">
        <v>8110</v>
      </c>
      <c r="F228" s="68">
        <v>1</v>
      </c>
    </row>
    <row r="229" spans="1:6">
      <c r="A229" s="66">
        <v>2016</v>
      </c>
      <c r="B229" s="66" t="s">
        <v>1886</v>
      </c>
      <c r="C229" s="67" t="s">
        <v>3785</v>
      </c>
      <c r="D229" s="67" t="s">
        <v>1146</v>
      </c>
      <c r="E229" s="13" t="s">
        <v>8110</v>
      </c>
      <c r="F229" s="68">
        <v>11</v>
      </c>
    </row>
    <row r="230" spans="1:6">
      <c r="A230" s="66">
        <v>2016</v>
      </c>
      <c r="B230" s="66" t="s">
        <v>1886</v>
      </c>
      <c r="C230" s="67" t="s">
        <v>3785</v>
      </c>
      <c r="D230" s="67" t="s">
        <v>2031</v>
      </c>
      <c r="E230" s="13" t="s">
        <v>8110</v>
      </c>
      <c r="F230" s="68">
        <v>14</v>
      </c>
    </row>
    <row r="231" spans="1:6">
      <c r="A231" s="66">
        <v>2016</v>
      </c>
      <c r="B231" s="66" t="s">
        <v>1886</v>
      </c>
      <c r="C231" s="67" t="s">
        <v>3786</v>
      </c>
      <c r="D231" s="67" t="s">
        <v>1147</v>
      </c>
      <c r="E231" s="13" t="s">
        <v>8110</v>
      </c>
      <c r="F231" s="68">
        <v>56</v>
      </c>
    </row>
    <row r="232" spans="1:6">
      <c r="A232" s="66">
        <v>2016</v>
      </c>
      <c r="B232" s="66" t="s">
        <v>1886</v>
      </c>
      <c r="C232" s="67" t="s">
        <v>1148</v>
      </c>
      <c r="D232" s="67" t="s">
        <v>1149</v>
      </c>
      <c r="E232" s="13" t="s">
        <v>8110</v>
      </c>
      <c r="F232" s="68">
        <v>294</v>
      </c>
    </row>
    <row r="233" spans="1:6">
      <c r="A233" s="66">
        <v>2016</v>
      </c>
      <c r="B233" s="66" t="s">
        <v>1886</v>
      </c>
      <c r="C233" s="67" t="s">
        <v>3778</v>
      </c>
      <c r="D233" s="67" t="s">
        <v>3790</v>
      </c>
      <c r="E233" s="13" t="s">
        <v>8110</v>
      </c>
      <c r="F233" s="68">
        <v>1</v>
      </c>
    </row>
    <row r="234" spans="1:6">
      <c r="A234" s="66">
        <v>2016</v>
      </c>
      <c r="B234" s="66" t="s">
        <v>1886</v>
      </c>
      <c r="C234" s="67" t="s">
        <v>3778</v>
      </c>
      <c r="D234" s="67" t="s">
        <v>1151</v>
      </c>
      <c r="E234" s="13" t="s">
        <v>8110</v>
      </c>
      <c r="F234" s="68">
        <v>243</v>
      </c>
    </row>
    <row r="235" spans="1:6">
      <c r="A235" s="66">
        <v>2016</v>
      </c>
      <c r="B235" s="66" t="s">
        <v>1886</v>
      </c>
      <c r="C235" s="67" t="s">
        <v>3778</v>
      </c>
      <c r="D235" s="67" t="s">
        <v>1134</v>
      </c>
      <c r="E235" s="13" t="s">
        <v>8110</v>
      </c>
      <c r="F235" s="68">
        <v>1</v>
      </c>
    </row>
    <row r="236" spans="1:6">
      <c r="A236" s="66">
        <v>2016</v>
      </c>
      <c r="B236" s="66" t="s">
        <v>1886</v>
      </c>
      <c r="C236" s="67" t="s">
        <v>3778</v>
      </c>
      <c r="D236" s="67" t="s">
        <v>1135</v>
      </c>
      <c r="E236" s="13" t="s">
        <v>8110</v>
      </c>
      <c r="F236" s="68">
        <v>2</v>
      </c>
    </row>
    <row r="237" spans="1:6">
      <c r="A237" s="66">
        <v>2016</v>
      </c>
      <c r="B237" s="66" t="s">
        <v>1886</v>
      </c>
      <c r="C237" s="67" t="s">
        <v>3778</v>
      </c>
      <c r="D237" s="67" t="s">
        <v>1136</v>
      </c>
      <c r="E237" s="13" t="s">
        <v>8110</v>
      </c>
      <c r="F237" s="68">
        <v>11</v>
      </c>
    </row>
    <row r="238" spans="1:6">
      <c r="A238" s="66">
        <v>2016</v>
      </c>
      <c r="B238" s="66" t="s">
        <v>1886</v>
      </c>
      <c r="C238" s="67" t="s">
        <v>3778</v>
      </c>
      <c r="D238" s="67" t="s">
        <v>1137</v>
      </c>
      <c r="E238" s="13" t="s">
        <v>8110</v>
      </c>
      <c r="F238" s="68">
        <v>14</v>
      </c>
    </row>
    <row r="239" spans="1:6">
      <c r="A239" s="66">
        <v>2016</v>
      </c>
      <c r="B239" s="66" t="s">
        <v>1886</v>
      </c>
      <c r="C239" s="67" t="s">
        <v>3778</v>
      </c>
      <c r="D239" s="67" t="s">
        <v>1138</v>
      </c>
      <c r="E239" s="13" t="s">
        <v>8110</v>
      </c>
      <c r="F239" s="68">
        <v>20</v>
      </c>
    </row>
    <row r="240" spans="1:6">
      <c r="A240" s="66">
        <v>2016</v>
      </c>
      <c r="B240" s="66" t="s">
        <v>1886</v>
      </c>
      <c r="C240" s="67" t="s">
        <v>3778</v>
      </c>
      <c r="D240" s="67" t="s">
        <v>1139</v>
      </c>
      <c r="E240" s="13" t="s">
        <v>8110</v>
      </c>
      <c r="F240" s="68">
        <v>26</v>
      </c>
    </row>
    <row r="241" spans="1:6">
      <c r="A241" s="66">
        <v>2016</v>
      </c>
      <c r="B241" s="66" t="s">
        <v>1886</v>
      </c>
      <c r="C241" s="67" t="s">
        <v>3778</v>
      </c>
      <c r="D241" s="67" t="s">
        <v>1140</v>
      </c>
      <c r="E241" s="13" t="s">
        <v>8110</v>
      </c>
      <c r="F241" s="68">
        <v>42</v>
      </c>
    </row>
    <row r="242" spans="1:6">
      <c r="A242" s="66">
        <v>2016</v>
      </c>
      <c r="B242" s="66" t="s">
        <v>1886</v>
      </c>
      <c r="C242" s="67" t="s">
        <v>2038</v>
      </c>
      <c r="D242" s="67" t="s">
        <v>1150</v>
      </c>
      <c r="E242" s="13" t="s">
        <v>8110</v>
      </c>
      <c r="F242" s="68">
        <v>175</v>
      </c>
    </row>
    <row r="243" spans="1:6">
      <c r="A243" s="66">
        <v>2016</v>
      </c>
      <c r="B243" s="66" t="s">
        <v>1886</v>
      </c>
      <c r="C243" s="67" t="s">
        <v>2038</v>
      </c>
      <c r="D243" s="67" t="s">
        <v>1149</v>
      </c>
      <c r="E243" s="13" t="s">
        <v>8110</v>
      </c>
      <c r="F243" s="68">
        <v>402</v>
      </c>
    </row>
    <row r="244" spans="1:6">
      <c r="A244" s="66">
        <v>2016</v>
      </c>
      <c r="B244" s="66" t="s">
        <v>1886</v>
      </c>
      <c r="C244" s="67" t="s">
        <v>3774</v>
      </c>
      <c r="D244" s="67" t="s">
        <v>1151</v>
      </c>
      <c r="E244" s="13" t="s">
        <v>8110</v>
      </c>
      <c r="F244" s="68">
        <v>4</v>
      </c>
    </row>
    <row r="245" spans="1:6">
      <c r="A245" s="66">
        <v>2016</v>
      </c>
      <c r="B245" s="66" t="s">
        <v>1886</v>
      </c>
      <c r="C245" s="67" t="s">
        <v>3774</v>
      </c>
      <c r="D245" s="67" t="s">
        <v>1165</v>
      </c>
      <c r="E245" s="13" t="s">
        <v>8110</v>
      </c>
      <c r="F245" s="68">
        <v>8</v>
      </c>
    </row>
    <row r="246" spans="1:6">
      <c r="A246" s="66">
        <v>2016</v>
      </c>
      <c r="B246" s="66" t="s">
        <v>1886</v>
      </c>
      <c r="C246" s="67" t="s">
        <v>3774</v>
      </c>
      <c r="D246" s="67" t="s">
        <v>1166</v>
      </c>
      <c r="E246" s="13" t="s">
        <v>8110</v>
      </c>
      <c r="F246" s="68">
        <v>8</v>
      </c>
    </row>
    <row r="247" spans="1:6">
      <c r="A247" s="66">
        <v>2016</v>
      </c>
      <c r="B247" s="66" t="s">
        <v>1886</v>
      </c>
      <c r="C247" s="67" t="s">
        <v>3774</v>
      </c>
      <c r="D247" s="67" t="s">
        <v>1167</v>
      </c>
      <c r="E247" s="13" t="s">
        <v>8110</v>
      </c>
      <c r="F247" s="68">
        <v>10</v>
      </c>
    </row>
    <row r="248" spans="1:6">
      <c r="A248" s="66">
        <v>2016</v>
      </c>
      <c r="B248" s="66" t="s">
        <v>1886</v>
      </c>
      <c r="C248" s="67" t="s">
        <v>2039</v>
      </c>
      <c r="D248" s="67" t="s">
        <v>1149</v>
      </c>
      <c r="E248" s="13" t="s">
        <v>8110</v>
      </c>
      <c r="F248" s="68">
        <v>187</v>
      </c>
    </row>
    <row r="249" spans="1:6">
      <c r="A249" s="66">
        <v>2016</v>
      </c>
      <c r="B249" s="66" t="s">
        <v>1886</v>
      </c>
      <c r="C249" s="67" t="s">
        <v>5</v>
      </c>
      <c r="D249" s="67" t="s">
        <v>1151</v>
      </c>
      <c r="E249" s="13" t="s">
        <v>8110</v>
      </c>
      <c r="F249" s="68">
        <v>4</v>
      </c>
    </row>
    <row r="250" spans="1:6">
      <c r="A250" s="66">
        <v>2016</v>
      </c>
      <c r="B250" s="66" t="s">
        <v>1886</v>
      </c>
      <c r="C250" s="67" t="s">
        <v>5</v>
      </c>
      <c r="D250" s="67" t="s">
        <v>1152</v>
      </c>
      <c r="E250" s="13" t="s">
        <v>8110</v>
      </c>
      <c r="F250" s="68">
        <v>18</v>
      </c>
    </row>
    <row r="251" spans="1:6">
      <c r="A251" s="66">
        <v>2016</v>
      </c>
      <c r="B251" s="66" t="s">
        <v>1886</v>
      </c>
      <c r="C251" s="67" t="s">
        <v>5</v>
      </c>
      <c r="D251" s="67" t="s">
        <v>1153</v>
      </c>
      <c r="E251" s="13" t="s">
        <v>8110</v>
      </c>
      <c r="F251" s="68">
        <v>9</v>
      </c>
    </row>
    <row r="252" spans="1:6">
      <c r="A252" s="66">
        <v>2016</v>
      </c>
      <c r="B252" s="66" t="s">
        <v>1886</v>
      </c>
      <c r="C252" s="67" t="s">
        <v>1154</v>
      </c>
      <c r="D252" s="67" t="s">
        <v>1149</v>
      </c>
      <c r="E252" s="13" t="s">
        <v>8110</v>
      </c>
      <c r="F252" s="68">
        <v>82</v>
      </c>
    </row>
    <row r="253" spans="1:6">
      <c r="A253" s="66">
        <v>2016</v>
      </c>
      <c r="B253" s="66" t="s">
        <v>1886</v>
      </c>
      <c r="C253" s="67" t="s">
        <v>14</v>
      </c>
      <c r="D253" s="67" t="s">
        <v>1151</v>
      </c>
      <c r="E253" s="13" t="s">
        <v>8110</v>
      </c>
      <c r="F253" s="68">
        <v>74</v>
      </c>
    </row>
    <row r="254" spans="1:6">
      <c r="A254" s="66">
        <v>2016</v>
      </c>
      <c r="B254" s="66" t="s">
        <v>1886</v>
      </c>
      <c r="C254" s="67" t="s">
        <v>14</v>
      </c>
      <c r="D254" s="67" t="s">
        <v>1155</v>
      </c>
      <c r="E254" s="13" t="s">
        <v>8110</v>
      </c>
      <c r="F254" s="68">
        <v>58</v>
      </c>
    </row>
    <row r="255" spans="1:6">
      <c r="A255" s="66">
        <v>2016</v>
      </c>
      <c r="B255" s="66" t="s">
        <v>1886</v>
      </c>
      <c r="C255" s="67" t="s">
        <v>41</v>
      </c>
      <c r="D255" s="67" t="s">
        <v>1134</v>
      </c>
      <c r="E255" s="13" t="s">
        <v>8110</v>
      </c>
      <c r="F255" s="68">
        <v>28</v>
      </c>
    </row>
    <row r="256" spans="1:6">
      <c r="A256" s="66">
        <v>2016</v>
      </c>
      <c r="B256" s="66" t="s">
        <v>1886</v>
      </c>
      <c r="C256" s="67" t="s">
        <v>41</v>
      </c>
      <c r="D256" s="67" t="s">
        <v>1156</v>
      </c>
      <c r="E256" s="13" t="s">
        <v>8110</v>
      </c>
      <c r="F256" s="68">
        <v>2</v>
      </c>
    </row>
    <row r="257" spans="1:6">
      <c r="A257" s="66">
        <v>2016</v>
      </c>
      <c r="B257" s="66" t="s">
        <v>1886</v>
      </c>
      <c r="C257" s="67" t="s">
        <v>41</v>
      </c>
      <c r="D257" s="67" t="s">
        <v>1157</v>
      </c>
      <c r="E257" s="13" t="s">
        <v>8110</v>
      </c>
      <c r="F257" s="68">
        <v>2</v>
      </c>
    </row>
    <row r="258" spans="1:6">
      <c r="A258" s="66">
        <v>2016</v>
      </c>
      <c r="B258" s="66" t="s">
        <v>1886</v>
      </c>
      <c r="C258" s="67" t="s">
        <v>70</v>
      </c>
      <c r="D258" s="67" t="s">
        <v>1147</v>
      </c>
      <c r="E258" s="13" t="s">
        <v>8110</v>
      </c>
      <c r="F258" s="68">
        <v>8</v>
      </c>
    </row>
    <row r="259" spans="1:6">
      <c r="A259" s="66">
        <v>2016</v>
      </c>
      <c r="B259" s="66" t="s">
        <v>1886</v>
      </c>
      <c r="C259" s="67" t="s">
        <v>1158</v>
      </c>
      <c r="D259" s="67" t="s">
        <v>2033</v>
      </c>
      <c r="E259" s="13" t="s">
        <v>8110</v>
      </c>
      <c r="F259" s="68">
        <v>19</v>
      </c>
    </row>
    <row r="260" spans="1:6">
      <c r="A260" s="66">
        <v>2016</v>
      </c>
      <c r="B260" s="66" t="s">
        <v>1886</v>
      </c>
      <c r="C260" s="67" t="s">
        <v>1158</v>
      </c>
      <c r="D260" s="67" t="s">
        <v>1159</v>
      </c>
      <c r="E260" s="13" t="s">
        <v>8110</v>
      </c>
      <c r="F260" s="68">
        <v>30</v>
      </c>
    </row>
    <row r="261" spans="1:6">
      <c r="A261" s="66">
        <v>2016</v>
      </c>
      <c r="B261" s="66" t="s">
        <v>1886</v>
      </c>
      <c r="C261" s="67" t="s">
        <v>1160</v>
      </c>
      <c r="D261" s="67" t="s">
        <v>1147</v>
      </c>
      <c r="E261" s="13" t="s">
        <v>8110</v>
      </c>
      <c r="F261" s="68">
        <v>26</v>
      </c>
    </row>
    <row r="262" spans="1:6">
      <c r="A262" s="66">
        <v>2016</v>
      </c>
      <c r="B262" s="66" t="s">
        <v>1886</v>
      </c>
      <c r="C262" s="67" t="s">
        <v>104</v>
      </c>
      <c r="D262" s="67" t="s">
        <v>1161</v>
      </c>
      <c r="E262" s="13" t="s">
        <v>8110</v>
      </c>
      <c r="F262" s="68">
        <v>112</v>
      </c>
    </row>
    <row r="263" spans="1:6">
      <c r="A263" s="66">
        <v>2016</v>
      </c>
      <c r="B263" s="66" t="s">
        <v>1886</v>
      </c>
      <c r="C263" s="67" t="s">
        <v>104</v>
      </c>
      <c r="D263" s="67" t="s">
        <v>1163</v>
      </c>
      <c r="E263" s="13" t="s">
        <v>8110</v>
      </c>
      <c r="F263" s="68">
        <v>115</v>
      </c>
    </row>
    <row r="264" spans="1:6">
      <c r="A264" s="66">
        <v>2016</v>
      </c>
      <c r="B264" s="66" t="s">
        <v>1886</v>
      </c>
      <c r="C264" s="67" t="s">
        <v>104</v>
      </c>
      <c r="D264" s="67" t="s">
        <v>1162</v>
      </c>
      <c r="E264" s="13" t="s">
        <v>8110</v>
      </c>
      <c r="F264" s="68">
        <v>30</v>
      </c>
    </row>
    <row r="265" spans="1:6">
      <c r="A265" s="66">
        <v>2016</v>
      </c>
      <c r="B265" s="66" t="s">
        <v>1886</v>
      </c>
      <c r="C265" s="67" t="s">
        <v>1164</v>
      </c>
      <c r="D265" s="67" t="s">
        <v>1147</v>
      </c>
      <c r="E265" s="13" t="s">
        <v>8110</v>
      </c>
      <c r="F265" s="68">
        <v>8</v>
      </c>
    </row>
    <row r="266" spans="1:6">
      <c r="A266" s="66">
        <v>2016</v>
      </c>
      <c r="B266" s="66" t="s">
        <v>1886</v>
      </c>
      <c r="C266" s="67" t="s">
        <v>164</v>
      </c>
      <c r="D266" s="67" t="s">
        <v>1147</v>
      </c>
      <c r="E266" s="13" t="s">
        <v>8110</v>
      </c>
      <c r="F266" s="68">
        <v>32</v>
      </c>
    </row>
    <row r="267" spans="1:6">
      <c r="A267" s="66">
        <v>2016</v>
      </c>
      <c r="B267" s="66" t="s">
        <v>1886</v>
      </c>
      <c r="C267" s="67" t="s">
        <v>167</v>
      </c>
      <c r="D267" s="67" t="s">
        <v>1147</v>
      </c>
      <c r="E267" s="13" t="s">
        <v>8110</v>
      </c>
      <c r="F267" s="68">
        <v>9</v>
      </c>
    </row>
    <row r="268" spans="1:6">
      <c r="A268" s="66">
        <v>2016</v>
      </c>
      <c r="B268" s="66" t="s">
        <v>1886</v>
      </c>
      <c r="C268" s="67" t="s">
        <v>1168</v>
      </c>
      <c r="D268" s="67" t="s">
        <v>1147</v>
      </c>
      <c r="E268" s="13" t="s">
        <v>8110</v>
      </c>
      <c r="F268" s="68">
        <v>3</v>
      </c>
    </row>
    <row r="269" spans="1:6">
      <c r="A269" s="66">
        <v>2016</v>
      </c>
      <c r="B269" s="66" t="s">
        <v>514</v>
      </c>
      <c r="C269" s="67" t="s">
        <v>3777</v>
      </c>
      <c r="D269" s="67" t="s">
        <v>1261</v>
      </c>
      <c r="E269" s="67" t="s">
        <v>8110</v>
      </c>
      <c r="F269" s="68">
        <v>25</v>
      </c>
    </row>
    <row r="270" spans="1:6">
      <c r="A270" s="66">
        <v>2016</v>
      </c>
      <c r="B270" s="66" t="s">
        <v>514</v>
      </c>
      <c r="C270" s="67" t="s">
        <v>3777</v>
      </c>
      <c r="D270" s="67" t="s">
        <v>1169</v>
      </c>
      <c r="E270" s="67" t="s">
        <v>8110</v>
      </c>
      <c r="F270" s="68">
        <v>39</v>
      </c>
    </row>
    <row r="271" spans="1:6">
      <c r="A271" s="66">
        <v>2016</v>
      </c>
      <c r="B271" s="66" t="s">
        <v>514</v>
      </c>
      <c r="C271" s="67" t="s">
        <v>3777</v>
      </c>
      <c r="D271" s="67" t="s">
        <v>1170</v>
      </c>
      <c r="E271" s="67" t="s">
        <v>8110</v>
      </c>
      <c r="F271" s="68">
        <v>6</v>
      </c>
    </row>
    <row r="272" spans="1:6">
      <c r="A272" s="66">
        <v>2016</v>
      </c>
      <c r="B272" s="66" t="s">
        <v>514</v>
      </c>
      <c r="C272" s="67" t="s">
        <v>3777</v>
      </c>
      <c r="D272" s="67" t="s">
        <v>1171</v>
      </c>
      <c r="E272" s="67" t="s">
        <v>8110</v>
      </c>
      <c r="F272" s="68">
        <v>21</v>
      </c>
    </row>
    <row r="273" spans="1:6">
      <c r="A273" s="66">
        <v>2016</v>
      </c>
      <c r="B273" s="66" t="s">
        <v>514</v>
      </c>
      <c r="C273" s="67" t="s">
        <v>3777</v>
      </c>
      <c r="D273" s="67" t="s">
        <v>1172</v>
      </c>
      <c r="E273" s="67" t="s">
        <v>8110</v>
      </c>
      <c r="F273" s="68">
        <v>23</v>
      </c>
    </row>
    <row r="274" spans="1:6">
      <c r="A274" s="66">
        <v>2016</v>
      </c>
      <c r="B274" s="66" t="s">
        <v>514</v>
      </c>
      <c r="C274" s="67" t="s">
        <v>3777</v>
      </c>
      <c r="D274" s="67" t="s">
        <v>1173</v>
      </c>
      <c r="E274" s="67" t="s">
        <v>8110</v>
      </c>
      <c r="F274" s="68">
        <v>12</v>
      </c>
    </row>
    <row r="275" spans="1:6">
      <c r="A275" s="66">
        <v>2016</v>
      </c>
      <c r="B275" s="66" t="s">
        <v>514</v>
      </c>
      <c r="C275" s="67" t="s">
        <v>3777</v>
      </c>
      <c r="D275" s="67" t="s">
        <v>1174</v>
      </c>
      <c r="E275" s="67" t="s">
        <v>8110</v>
      </c>
      <c r="F275" s="68">
        <v>30</v>
      </c>
    </row>
    <row r="276" spans="1:6">
      <c r="A276" s="66">
        <v>2016</v>
      </c>
      <c r="B276" s="66" t="s">
        <v>514</v>
      </c>
      <c r="C276" s="67" t="s">
        <v>3777</v>
      </c>
      <c r="D276" s="67" t="s">
        <v>1183</v>
      </c>
      <c r="E276" s="67" t="s">
        <v>8110</v>
      </c>
      <c r="F276" s="68">
        <v>9</v>
      </c>
    </row>
    <row r="277" spans="1:6">
      <c r="A277" s="66">
        <v>2016</v>
      </c>
      <c r="B277" s="66" t="s">
        <v>514</v>
      </c>
      <c r="C277" s="67" t="s">
        <v>3777</v>
      </c>
      <c r="D277" s="67" t="s">
        <v>1175</v>
      </c>
      <c r="E277" s="67" t="s">
        <v>8110</v>
      </c>
      <c r="F277" s="68">
        <v>41</v>
      </c>
    </row>
    <row r="278" spans="1:6">
      <c r="A278" s="66">
        <v>2016</v>
      </c>
      <c r="B278" s="66" t="s">
        <v>514</v>
      </c>
      <c r="C278" s="67" t="s">
        <v>3777</v>
      </c>
      <c r="D278" s="67" t="s">
        <v>1176</v>
      </c>
      <c r="E278" s="67" t="s">
        <v>8110</v>
      </c>
      <c r="F278" s="68">
        <v>125</v>
      </c>
    </row>
    <row r="279" spans="1:6">
      <c r="A279" s="66">
        <v>2016</v>
      </c>
      <c r="B279" s="66" t="s">
        <v>514</v>
      </c>
      <c r="C279" s="67" t="s">
        <v>3777</v>
      </c>
      <c r="D279" s="67" t="s">
        <v>1182</v>
      </c>
      <c r="E279" s="67" t="s">
        <v>8110</v>
      </c>
      <c r="F279" s="68">
        <v>24</v>
      </c>
    </row>
    <row r="280" spans="1:6">
      <c r="A280" s="66">
        <v>2016</v>
      </c>
      <c r="B280" s="66" t="s">
        <v>514</v>
      </c>
      <c r="C280" s="67" t="s">
        <v>3777</v>
      </c>
      <c r="D280" s="67" t="s">
        <v>1177</v>
      </c>
      <c r="E280" s="67" t="s">
        <v>8110</v>
      </c>
      <c r="F280" s="68">
        <v>25</v>
      </c>
    </row>
    <row r="281" spans="1:6">
      <c r="A281" s="66">
        <v>2016</v>
      </c>
      <c r="B281" s="66" t="s">
        <v>514</v>
      </c>
      <c r="C281" s="67" t="s">
        <v>3777</v>
      </c>
      <c r="D281" s="67" t="s">
        <v>1178</v>
      </c>
      <c r="E281" s="67" t="s">
        <v>8110</v>
      </c>
      <c r="F281" s="68">
        <v>23</v>
      </c>
    </row>
    <row r="282" spans="1:6">
      <c r="A282" s="66">
        <v>2016</v>
      </c>
      <c r="B282" s="66" t="s">
        <v>514</v>
      </c>
      <c r="C282" s="67" t="s">
        <v>3777</v>
      </c>
      <c r="D282" s="67" t="s">
        <v>1179</v>
      </c>
      <c r="E282" s="67" t="s">
        <v>8110</v>
      </c>
      <c r="F282" s="68">
        <v>72</v>
      </c>
    </row>
    <row r="283" spans="1:6">
      <c r="A283" s="66">
        <v>2016</v>
      </c>
      <c r="B283" s="66" t="s">
        <v>514</v>
      </c>
      <c r="C283" s="67" t="s">
        <v>3777</v>
      </c>
      <c r="D283" s="67" t="s">
        <v>1181</v>
      </c>
      <c r="E283" s="67" t="s">
        <v>8110</v>
      </c>
      <c r="F283" s="68">
        <v>64</v>
      </c>
    </row>
    <row r="284" spans="1:6">
      <c r="A284" s="66">
        <v>2016</v>
      </c>
      <c r="B284" s="66" t="s">
        <v>514</v>
      </c>
      <c r="C284" s="67" t="s">
        <v>3777</v>
      </c>
      <c r="D284" s="67" t="s">
        <v>1271</v>
      </c>
      <c r="E284" s="67" t="s">
        <v>8110</v>
      </c>
      <c r="F284" s="68">
        <v>21</v>
      </c>
    </row>
    <row r="285" spans="1:6">
      <c r="A285" s="66">
        <v>2016</v>
      </c>
      <c r="B285" s="66" t="s">
        <v>514</v>
      </c>
      <c r="C285" s="67" t="s">
        <v>3777</v>
      </c>
      <c r="D285" s="67" t="s">
        <v>1180</v>
      </c>
      <c r="E285" s="67" t="s">
        <v>8110</v>
      </c>
      <c r="F285" s="68">
        <v>41</v>
      </c>
    </row>
    <row r="286" spans="1:6">
      <c r="A286" s="66">
        <v>2016</v>
      </c>
      <c r="B286" s="66" t="s">
        <v>514</v>
      </c>
      <c r="C286" s="67" t="s">
        <v>3777</v>
      </c>
      <c r="D286" s="67" t="s">
        <v>1184</v>
      </c>
      <c r="E286" s="67" t="s">
        <v>8110</v>
      </c>
      <c r="F286" s="68">
        <v>37</v>
      </c>
    </row>
    <row r="287" spans="1:6">
      <c r="A287" s="66">
        <v>2016</v>
      </c>
      <c r="B287" s="66" t="s">
        <v>514</v>
      </c>
      <c r="C287" s="67" t="s">
        <v>3772</v>
      </c>
      <c r="D287" s="67" t="s">
        <v>1189</v>
      </c>
      <c r="E287" s="67" t="s">
        <v>8110</v>
      </c>
      <c r="F287" s="68">
        <v>40</v>
      </c>
    </row>
    <row r="288" spans="1:6">
      <c r="A288" s="66">
        <v>2016</v>
      </c>
      <c r="B288" s="66" t="s">
        <v>514</v>
      </c>
      <c r="C288" s="67" t="s">
        <v>3772</v>
      </c>
      <c r="D288" s="67" t="s">
        <v>1185</v>
      </c>
      <c r="E288" s="67" t="s">
        <v>8110</v>
      </c>
      <c r="F288" s="68">
        <v>33</v>
      </c>
    </row>
    <row r="289" spans="1:6">
      <c r="A289" s="66">
        <v>2016</v>
      </c>
      <c r="B289" s="66" t="s">
        <v>514</v>
      </c>
      <c r="C289" s="67" t="s">
        <v>3772</v>
      </c>
      <c r="D289" s="67" t="s">
        <v>4629</v>
      </c>
      <c r="E289" s="67" t="s">
        <v>8110</v>
      </c>
      <c r="F289" s="68">
        <v>40</v>
      </c>
    </row>
    <row r="290" spans="1:6">
      <c r="A290" s="66">
        <v>2016</v>
      </c>
      <c r="B290" s="66" t="s">
        <v>514</v>
      </c>
      <c r="C290" s="67" t="s">
        <v>3772</v>
      </c>
      <c r="D290" s="67" t="s">
        <v>1188</v>
      </c>
      <c r="E290" s="67" t="s">
        <v>8110</v>
      </c>
      <c r="F290" s="68">
        <v>120</v>
      </c>
    </row>
    <row r="291" spans="1:6">
      <c r="A291" s="66">
        <v>2016</v>
      </c>
      <c r="B291" s="66" t="s">
        <v>514</v>
      </c>
      <c r="C291" s="67" t="s">
        <v>3772</v>
      </c>
      <c r="D291" s="67" t="s">
        <v>1187</v>
      </c>
      <c r="E291" s="67" t="s">
        <v>8110</v>
      </c>
      <c r="F291" s="68">
        <v>28</v>
      </c>
    </row>
    <row r="292" spans="1:6">
      <c r="A292" s="66">
        <v>2016</v>
      </c>
      <c r="B292" s="66" t="s">
        <v>514</v>
      </c>
      <c r="C292" s="67" t="s">
        <v>3772</v>
      </c>
      <c r="D292" s="67" t="s">
        <v>1186</v>
      </c>
      <c r="E292" s="67" t="s">
        <v>8110</v>
      </c>
      <c r="F292" s="68">
        <v>351</v>
      </c>
    </row>
    <row r="293" spans="1:6">
      <c r="A293" s="66">
        <v>2017</v>
      </c>
      <c r="B293" s="66" t="s">
        <v>1886</v>
      </c>
      <c r="C293" s="67" t="s">
        <v>2035</v>
      </c>
      <c r="D293" s="67" t="s">
        <v>1151</v>
      </c>
      <c r="E293" s="13" t="s">
        <v>8110</v>
      </c>
      <c r="F293" s="68">
        <v>11</v>
      </c>
    </row>
    <row r="294" spans="1:6">
      <c r="A294" s="66">
        <v>2017</v>
      </c>
      <c r="B294" s="66" t="s">
        <v>1886</v>
      </c>
      <c r="C294" s="67" t="s">
        <v>3785</v>
      </c>
      <c r="D294" s="67" t="s">
        <v>1135</v>
      </c>
      <c r="E294" s="13" t="s">
        <v>8110</v>
      </c>
      <c r="F294" s="68">
        <v>15</v>
      </c>
    </row>
    <row r="295" spans="1:6">
      <c r="A295" s="66">
        <v>2017</v>
      </c>
      <c r="B295" s="66" t="s">
        <v>1886</v>
      </c>
      <c r="C295" s="67" t="s">
        <v>3785</v>
      </c>
      <c r="D295" s="67" t="s">
        <v>1141</v>
      </c>
      <c r="E295" s="13" t="s">
        <v>8110</v>
      </c>
      <c r="F295" s="68">
        <v>42</v>
      </c>
    </row>
    <row r="296" spans="1:6">
      <c r="A296" s="66">
        <v>2017</v>
      </c>
      <c r="B296" s="66" t="s">
        <v>1886</v>
      </c>
      <c r="C296" s="67" t="s">
        <v>3785</v>
      </c>
      <c r="D296" s="67" t="s">
        <v>1142</v>
      </c>
      <c r="E296" s="13" t="s">
        <v>8110</v>
      </c>
      <c r="F296" s="68">
        <v>11</v>
      </c>
    </row>
    <row r="297" spans="1:6">
      <c r="A297" s="66">
        <v>2017</v>
      </c>
      <c r="B297" s="66" t="s">
        <v>1886</v>
      </c>
      <c r="C297" s="67" t="s">
        <v>3785</v>
      </c>
      <c r="D297" s="67" t="s">
        <v>1208</v>
      </c>
      <c r="E297" s="13" t="s">
        <v>8110</v>
      </c>
      <c r="F297" s="68">
        <v>235</v>
      </c>
    </row>
    <row r="298" spans="1:6">
      <c r="A298" s="66">
        <v>2017</v>
      </c>
      <c r="B298" s="66" t="s">
        <v>1886</v>
      </c>
      <c r="C298" s="67" t="s">
        <v>3785</v>
      </c>
      <c r="D298" s="67" t="s">
        <v>1143</v>
      </c>
      <c r="E298" s="13" t="s">
        <v>8110</v>
      </c>
      <c r="F298" s="68">
        <v>33</v>
      </c>
    </row>
    <row r="299" spans="1:6">
      <c r="A299" s="66">
        <v>2017</v>
      </c>
      <c r="B299" s="66" t="s">
        <v>1886</v>
      </c>
      <c r="C299" s="67" t="s">
        <v>3785</v>
      </c>
      <c r="D299" s="67" t="s">
        <v>1144</v>
      </c>
      <c r="E299" s="13" t="s">
        <v>8110</v>
      </c>
      <c r="F299" s="68">
        <v>10</v>
      </c>
    </row>
    <row r="300" spans="1:6">
      <c r="A300" s="66">
        <v>2017</v>
      </c>
      <c r="B300" s="66" t="s">
        <v>1886</v>
      </c>
      <c r="C300" s="67" t="s">
        <v>3785</v>
      </c>
      <c r="D300" s="67" t="s">
        <v>1145</v>
      </c>
      <c r="E300" s="13" t="s">
        <v>8110</v>
      </c>
      <c r="F300" s="68">
        <v>1</v>
      </c>
    </row>
    <row r="301" spans="1:6">
      <c r="A301" s="66">
        <v>2017</v>
      </c>
      <c r="B301" s="66" t="s">
        <v>1886</v>
      </c>
      <c r="C301" s="67" t="s">
        <v>3785</v>
      </c>
      <c r="D301" s="67" t="s">
        <v>1146</v>
      </c>
      <c r="E301" s="13" t="s">
        <v>8110</v>
      </c>
      <c r="F301" s="68">
        <v>11</v>
      </c>
    </row>
    <row r="302" spans="1:6">
      <c r="A302" s="66">
        <v>2017</v>
      </c>
      <c r="B302" s="66" t="s">
        <v>1886</v>
      </c>
      <c r="C302" s="67" t="s">
        <v>3785</v>
      </c>
      <c r="D302" s="67" t="s">
        <v>2031</v>
      </c>
      <c r="E302" s="13" t="s">
        <v>8110</v>
      </c>
      <c r="F302" s="68">
        <v>14</v>
      </c>
    </row>
    <row r="303" spans="1:6">
      <c r="A303" s="66">
        <v>2017</v>
      </c>
      <c r="B303" s="66" t="s">
        <v>1886</v>
      </c>
      <c r="C303" s="67" t="s">
        <v>3786</v>
      </c>
      <c r="D303" s="67" t="s">
        <v>2030</v>
      </c>
      <c r="E303" s="13" t="s">
        <v>8110</v>
      </c>
      <c r="F303" s="68">
        <v>56</v>
      </c>
    </row>
    <row r="304" spans="1:6">
      <c r="A304" s="66">
        <v>2017</v>
      </c>
      <c r="B304" s="66" t="s">
        <v>1886</v>
      </c>
      <c r="C304" s="67" t="s">
        <v>1148</v>
      </c>
      <c r="D304" s="67" t="s">
        <v>1151</v>
      </c>
      <c r="E304" s="13" t="s">
        <v>8110</v>
      </c>
      <c r="F304" s="68">
        <v>294</v>
      </c>
    </row>
    <row r="305" spans="1:6">
      <c r="A305" s="66">
        <v>2017</v>
      </c>
      <c r="B305" s="66" t="s">
        <v>1886</v>
      </c>
      <c r="C305" s="67" t="s">
        <v>2036</v>
      </c>
      <c r="D305" s="67" t="s">
        <v>1135</v>
      </c>
      <c r="E305" s="13" t="s">
        <v>8110</v>
      </c>
      <c r="F305" s="68">
        <v>2</v>
      </c>
    </row>
    <row r="306" spans="1:6">
      <c r="A306" s="66">
        <v>2017</v>
      </c>
      <c r="B306" s="66" t="s">
        <v>1886</v>
      </c>
      <c r="C306" s="67" t="s">
        <v>2037</v>
      </c>
      <c r="D306" s="67" t="s">
        <v>3790</v>
      </c>
      <c r="E306" s="13" t="s">
        <v>8110</v>
      </c>
      <c r="F306" s="68">
        <v>1</v>
      </c>
    </row>
    <row r="307" spans="1:6">
      <c r="A307" s="66">
        <v>2017</v>
      </c>
      <c r="B307" s="66" t="s">
        <v>1886</v>
      </c>
      <c r="C307" s="67" t="s">
        <v>2037</v>
      </c>
      <c r="D307" s="67" t="s">
        <v>1151</v>
      </c>
      <c r="E307" s="13" t="s">
        <v>8110</v>
      </c>
      <c r="F307" s="68">
        <v>1</v>
      </c>
    </row>
    <row r="308" spans="1:6">
      <c r="A308" s="66">
        <v>2017</v>
      </c>
      <c r="B308" s="66" t="s">
        <v>1886</v>
      </c>
      <c r="C308" s="67" t="s">
        <v>2037</v>
      </c>
      <c r="D308" s="67" t="s">
        <v>1151</v>
      </c>
      <c r="E308" s="13" t="s">
        <v>8110</v>
      </c>
      <c r="F308" s="68">
        <v>3</v>
      </c>
    </row>
    <row r="309" spans="1:6">
      <c r="A309" s="66">
        <v>2017</v>
      </c>
      <c r="B309" s="66" t="s">
        <v>1886</v>
      </c>
      <c r="C309" s="67" t="s">
        <v>2037</v>
      </c>
      <c r="D309" s="67" t="s">
        <v>1151</v>
      </c>
      <c r="E309" s="13" t="s">
        <v>8110</v>
      </c>
      <c r="F309" s="68">
        <v>5</v>
      </c>
    </row>
    <row r="310" spans="1:6">
      <c r="A310" s="66">
        <v>2017</v>
      </c>
      <c r="B310" s="66" t="s">
        <v>1886</v>
      </c>
      <c r="C310" s="67" t="s">
        <v>2037</v>
      </c>
      <c r="D310" s="67" t="s">
        <v>1151</v>
      </c>
      <c r="E310" s="13" t="s">
        <v>8110</v>
      </c>
      <c r="F310" s="68">
        <v>8</v>
      </c>
    </row>
    <row r="311" spans="1:6">
      <c r="A311" s="66">
        <v>2017</v>
      </c>
      <c r="B311" s="66" t="s">
        <v>1886</v>
      </c>
      <c r="C311" s="67" t="s">
        <v>2037</v>
      </c>
      <c r="D311" s="67" t="s">
        <v>1151</v>
      </c>
      <c r="E311" s="13" t="s">
        <v>8110</v>
      </c>
      <c r="F311" s="68">
        <v>21</v>
      </c>
    </row>
    <row r="312" spans="1:6">
      <c r="A312" s="66">
        <v>2017</v>
      </c>
      <c r="B312" s="66" t="s">
        <v>1886</v>
      </c>
      <c r="C312" s="67" t="s">
        <v>2037</v>
      </c>
      <c r="D312" s="67" t="s">
        <v>1151</v>
      </c>
      <c r="E312" s="13" t="s">
        <v>8110</v>
      </c>
      <c r="F312" s="68">
        <v>24</v>
      </c>
    </row>
    <row r="313" spans="1:6">
      <c r="A313" s="66">
        <v>2017</v>
      </c>
      <c r="B313" s="66" t="s">
        <v>1886</v>
      </c>
      <c r="C313" s="67" t="s">
        <v>2037</v>
      </c>
      <c r="D313" s="67" t="s">
        <v>1151</v>
      </c>
      <c r="E313" s="13" t="s">
        <v>8110</v>
      </c>
      <c r="F313" s="68">
        <v>28</v>
      </c>
    </row>
    <row r="314" spans="1:6">
      <c r="A314" s="66">
        <v>2017</v>
      </c>
      <c r="B314" s="66" t="s">
        <v>1886</v>
      </c>
      <c r="C314" s="67" t="s">
        <v>2037</v>
      </c>
      <c r="D314" s="67" t="s">
        <v>1151</v>
      </c>
      <c r="E314" s="13" t="s">
        <v>8110</v>
      </c>
      <c r="F314" s="68">
        <v>65</v>
      </c>
    </row>
    <row r="315" spans="1:6">
      <c r="A315" s="66">
        <v>2017</v>
      </c>
      <c r="B315" s="66" t="s">
        <v>1886</v>
      </c>
      <c r="C315" s="67" t="s">
        <v>2037</v>
      </c>
      <c r="D315" s="67" t="s">
        <v>1151</v>
      </c>
      <c r="E315" s="13" t="s">
        <v>8110</v>
      </c>
      <c r="F315" s="68">
        <v>77</v>
      </c>
    </row>
    <row r="316" spans="1:6">
      <c r="A316" s="66">
        <v>2017</v>
      </c>
      <c r="B316" s="66" t="s">
        <v>1886</v>
      </c>
      <c r="C316" s="67" t="s">
        <v>2037</v>
      </c>
      <c r="D316" s="67" t="s">
        <v>1140</v>
      </c>
      <c r="E316" s="13" t="s">
        <v>8110</v>
      </c>
      <c r="F316" s="68">
        <v>8</v>
      </c>
    </row>
    <row r="317" spans="1:6">
      <c r="A317" s="66">
        <v>2017</v>
      </c>
      <c r="B317" s="66" t="s">
        <v>1886</v>
      </c>
      <c r="C317" s="67" t="s">
        <v>2037</v>
      </c>
      <c r="D317" s="67" t="s">
        <v>1140</v>
      </c>
      <c r="E317" s="13" t="s">
        <v>8110</v>
      </c>
      <c r="F317" s="68">
        <v>34</v>
      </c>
    </row>
    <row r="318" spans="1:6">
      <c r="A318" s="66">
        <v>2017</v>
      </c>
      <c r="B318" s="66" t="s">
        <v>1886</v>
      </c>
      <c r="C318" s="67" t="s">
        <v>2038</v>
      </c>
      <c r="D318" s="67" t="s">
        <v>2033</v>
      </c>
      <c r="E318" s="13" t="s">
        <v>8110</v>
      </c>
      <c r="F318" s="68">
        <v>265</v>
      </c>
    </row>
    <row r="319" spans="1:6">
      <c r="A319" s="66">
        <v>2017</v>
      </c>
      <c r="B319" s="66" t="s">
        <v>1886</v>
      </c>
      <c r="C319" s="67" t="s">
        <v>2038</v>
      </c>
      <c r="D319" s="67" t="s">
        <v>1149</v>
      </c>
      <c r="E319" s="13" t="s">
        <v>8110</v>
      </c>
      <c r="F319" s="68">
        <v>117</v>
      </c>
    </row>
    <row r="320" spans="1:6">
      <c r="A320" s="66">
        <v>2017</v>
      </c>
      <c r="B320" s="66" t="s">
        <v>1886</v>
      </c>
      <c r="C320" s="67" t="s">
        <v>2038</v>
      </c>
      <c r="D320" s="67" t="s">
        <v>1149</v>
      </c>
      <c r="E320" s="13" t="s">
        <v>8110</v>
      </c>
      <c r="F320" s="68">
        <v>122</v>
      </c>
    </row>
    <row r="321" spans="1:6">
      <c r="A321" s="66">
        <v>2017</v>
      </c>
      <c r="B321" s="66" t="s">
        <v>1886</v>
      </c>
      <c r="C321" s="67" t="s">
        <v>2038</v>
      </c>
      <c r="D321" s="67" t="s">
        <v>1149</v>
      </c>
      <c r="E321" s="13" t="s">
        <v>8110</v>
      </c>
      <c r="F321" s="68">
        <v>163</v>
      </c>
    </row>
    <row r="322" spans="1:6">
      <c r="A322" s="66">
        <v>2017</v>
      </c>
      <c r="B322" s="66" t="s">
        <v>1886</v>
      </c>
      <c r="C322" s="67" t="s">
        <v>3774</v>
      </c>
      <c r="D322" s="67" t="s">
        <v>1151</v>
      </c>
      <c r="E322" s="13" t="s">
        <v>8110</v>
      </c>
      <c r="F322" s="68">
        <v>4</v>
      </c>
    </row>
    <row r="323" spans="1:6">
      <c r="A323" s="66">
        <v>2017</v>
      </c>
      <c r="B323" s="66" t="s">
        <v>1886</v>
      </c>
      <c r="C323" s="67" t="s">
        <v>3774</v>
      </c>
      <c r="D323" s="67" t="s">
        <v>1165</v>
      </c>
      <c r="E323" s="13" t="s">
        <v>8110</v>
      </c>
      <c r="F323" s="68">
        <v>8</v>
      </c>
    </row>
    <row r="324" spans="1:6">
      <c r="A324" s="66">
        <v>2017</v>
      </c>
      <c r="B324" s="66" t="s">
        <v>1886</v>
      </c>
      <c r="C324" s="67" t="s">
        <v>3774</v>
      </c>
      <c r="D324" s="67" t="s">
        <v>1166</v>
      </c>
      <c r="E324" s="13" t="s">
        <v>8110</v>
      </c>
      <c r="F324" s="68">
        <v>8</v>
      </c>
    </row>
    <row r="325" spans="1:6">
      <c r="A325" s="66">
        <v>2017</v>
      </c>
      <c r="B325" s="66" t="s">
        <v>1886</v>
      </c>
      <c r="C325" s="67" t="s">
        <v>3774</v>
      </c>
      <c r="D325" s="67" t="s">
        <v>1167</v>
      </c>
      <c r="E325" s="13" t="s">
        <v>8110</v>
      </c>
      <c r="F325" s="68">
        <v>10</v>
      </c>
    </row>
    <row r="326" spans="1:6">
      <c r="A326" s="66">
        <v>2017</v>
      </c>
      <c r="B326" s="66" t="s">
        <v>1886</v>
      </c>
      <c r="C326" s="67" t="s">
        <v>2039</v>
      </c>
      <c r="D326" s="67" t="s">
        <v>1151</v>
      </c>
      <c r="E326" s="13" t="s">
        <v>8110</v>
      </c>
      <c r="F326" s="68">
        <v>25</v>
      </c>
    </row>
    <row r="327" spans="1:6">
      <c r="A327" s="66">
        <v>2017</v>
      </c>
      <c r="B327" s="66" t="s">
        <v>1886</v>
      </c>
      <c r="C327" s="67" t="s">
        <v>2039</v>
      </c>
      <c r="D327" s="67" t="s">
        <v>1149</v>
      </c>
      <c r="E327" s="13" t="s">
        <v>8110</v>
      </c>
      <c r="F327" s="68">
        <v>20</v>
      </c>
    </row>
    <row r="328" spans="1:6">
      <c r="A328" s="66">
        <v>2017</v>
      </c>
      <c r="B328" s="66" t="s">
        <v>1886</v>
      </c>
      <c r="C328" s="67" t="s">
        <v>2039</v>
      </c>
      <c r="D328" s="67" t="s">
        <v>1149</v>
      </c>
      <c r="E328" s="13" t="s">
        <v>8110</v>
      </c>
      <c r="F328" s="68">
        <v>20</v>
      </c>
    </row>
    <row r="329" spans="1:6">
      <c r="A329" s="66">
        <v>2017</v>
      </c>
      <c r="B329" s="66" t="s">
        <v>1886</v>
      </c>
      <c r="C329" s="67" t="s">
        <v>2039</v>
      </c>
      <c r="D329" s="67" t="s">
        <v>1149</v>
      </c>
      <c r="E329" s="13" t="s">
        <v>8110</v>
      </c>
      <c r="F329" s="68">
        <v>20</v>
      </c>
    </row>
    <row r="330" spans="1:6">
      <c r="A330" s="66">
        <v>2017</v>
      </c>
      <c r="B330" s="66" t="s">
        <v>1886</v>
      </c>
      <c r="C330" s="67" t="s">
        <v>2039</v>
      </c>
      <c r="D330" s="67" t="s">
        <v>1149</v>
      </c>
      <c r="E330" s="13" t="s">
        <v>8110</v>
      </c>
      <c r="F330" s="68">
        <v>25</v>
      </c>
    </row>
    <row r="331" spans="1:6">
      <c r="A331" s="66">
        <v>2017</v>
      </c>
      <c r="B331" s="66" t="s">
        <v>1886</v>
      </c>
      <c r="C331" s="67" t="s">
        <v>2039</v>
      </c>
      <c r="D331" s="67" t="s">
        <v>1149</v>
      </c>
      <c r="E331" s="13" t="s">
        <v>8110</v>
      </c>
      <c r="F331" s="68">
        <v>77</v>
      </c>
    </row>
    <row r="332" spans="1:6">
      <c r="A332" s="66">
        <v>2017</v>
      </c>
      <c r="B332" s="66" t="s">
        <v>1886</v>
      </c>
      <c r="C332" s="67" t="s">
        <v>5</v>
      </c>
      <c r="D332" s="67" t="s">
        <v>1151</v>
      </c>
      <c r="E332" s="13" t="s">
        <v>8110</v>
      </c>
      <c r="F332" s="68">
        <v>4</v>
      </c>
    </row>
    <row r="333" spans="1:6">
      <c r="A333" s="66">
        <v>2017</v>
      </c>
      <c r="B333" s="66" t="s">
        <v>1886</v>
      </c>
      <c r="C333" s="67" t="s">
        <v>5</v>
      </c>
      <c r="D333" s="67" t="s">
        <v>1152</v>
      </c>
      <c r="E333" s="13" t="s">
        <v>8110</v>
      </c>
      <c r="F333" s="68">
        <v>18</v>
      </c>
    </row>
    <row r="334" spans="1:6">
      <c r="A334" s="66">
        <v>2017</v>
      </c>
      <c r="B334" s="66" t="s">
        <v>1886</v>
      </c>
      <c r="C334" s="67" t="s">
        <v>5</v>
      </c>
      <c r="D334" s="67" t="s">
        <v>1153</v>
      </c>
      <c r="E334" s="13" t="s">
        <v>8110</v>
      </c>
      <c r="F334" s="68">
        <v>9</v>
      </c>
    </row>
    <row r="335" spans="1:6">
      <c r="A335" s="66">
        <v>2017</v>
      </c>
      <c r="B335" s="66" t="s">
        <v>1886</v>
      </c>
      <c r="C335" s="67" t="s">
        <v>1154</v>
      </c>
      <c r="D335" s="67" t="s">
        <v>1136</v>
      </c>
      <c r="E335" s="13" t="s">
        <v>8110</v>
      </c>
      <c r="F335" s="68">
        <v>11</v>
      </c>
    </row>
    <row r="336" spans="1:6">
      <c r="A336" s="66">
        <v>2017</v>
      </c>
      <c r="B336" s="66" t="s">
        <v>1886</v>
      </c>
      <c r="C336" s="67" t="s">
        <v>1154</v>
      </c>
      <c r="D336" s="67" t="s">
        <v>1149</v>
      </c>
      <c r="E336" s="13" t="s">
        <v>8110</v>
      </c>
      <c r="F336" s="68">
        <v>82</v>
      </c>
    </row>
    <row r="337" spans="1:6">
      <c r="A337" s="66">
        <v>2017</v>
      </c>
      <c r="B337" s="66" t="s">
        <v>1886</v>
      </c>
      <c r="C337" s="67" t="s">
        <v>14</v>
      </c>
      <c r="D337" s="67" t="s">
        <v>1151</v>
      </c>
      <c r="E337" s="13" t="s">
        <v>8110</v>
      </c>
      <c r="F337" s="68">
        <v>74</v>
      </c>
    </row>
    <row r="338" spans="1:6">
      <c r="A338" s="66">
        <v>2017</v>
      </c>
      <c r="B338" s="66" t="s">
        <v>1886</v>
      </c>
      <c r="C338" s="67" t="s">
        <v>14</v>
      </c>
      <c r="D338" s="67" t="s">
        <v>1155</v>
      </c>
      <c r="E338" s="13" t="s">
        <v>8110</v>
      </c>
      <c r="F338" s="68">
        <v>58</v>
      </c>
    </row>
    <row r="339" spans="1:6">
      <c r="A339" s="66">
        <v>2017</v>
      </c>
      <c r="B339" s="66" t="s">
        <v>1886</v>
      </c>
      <c r="C339" s="67" t="s">
        <v>1220</v>
      </c>
      <c r="D339" s="67" t="s">
        <v>1138</v>
      </c>
      <c r="E339" s="13" t="s">
        <v>8110</v>
      </c>
      <c r="F339" s="68">
        <v>20</v>
      </c>
    </row>
    <row r="340" spans="1:6">
      <c r="A340" s="66">
        <v>2017</v>
      </c>
      <c r="B340" s="66" t="s">
        <v>1886</v>
      </c>
      <c r="C340" s="67" t="s">
        <v>41</v>
      </c>
      <c r="D340" s="67" t="s">
        <v>1134</v>
      </c>
      <c r="E340" s="13" t="s">
        <v>8110</v>
      </c>
      <c r="F340" s="68">
        <v>28</v>
      </c>
    </row>
    <row r="341" spans="1:6">
      <c r="A341" s="66">
        <v>2017</v>
      </c>
      <c r="B341" s="66" t="s">
        <v>1886</v>
      </c>
      <c r="C341" s="67" t="s">
        <v>41</v>
      </c>
      <c r="D341" s="67" t="s">
        <v>1156</v>
      </c>
      <c r="E341" s="13" t="s">
        <v>8110</v>
      </c>
      <c r="F341" s="68">
        <v>2</v>
      </c>
    </row>
    <row r="342" spans="1:6">
      <c r="A342" s="66">
        <v>2017</v>
      </c>
      <c r="B342" s="66" t="s">
        <v>1886</v>
      </c>
      <c r="C342" s="67" t="s">
        <v>41</v>
      </c>
      <c r="D342" s="67" t="s">
        <v>1157</v>
      </c>
      <c r="E342" s="13" t="s">
        <v>8110</v>
      </c>
      <c r="F342" s="68">
        <v>2</v>
      </c>
    </row>
    <row r="343" spans="1:6">
      <c r="A343" s="66">
        <v>2017</v>
      </c>
      <c r="B343" s="66" t="s">
        <v>1886</v>
      </c>
      <c r="C343" s="67" t="s">
        <v>60</v>
      </c>
      <c r="D343" s="67" t="s">
        <v>1134</v>
      </c>
      <c r="E343" s="13" t="s">
        <v>8110</v>
      </c>
      <c r="F343" s="68">
        <v>1</v>
      </c>
    </row>
    <row r="344" spans="1:6">
      <c r="A344" s="66">
        <v>2017</v>
      </c>
      <c r="B344" s="66" t="s">
        <v>1886</v>
      </c>
      <c r="C344" s="67" t="s">
        <v>70</v>
      </c>
      <c r="D344" s="67" t="s">
        <v>2030</v>
      </c>
      <c r="E344" s="13" t="s">
        <v>8110</v>
      </c>
      <c r="F344" s="68">
        <v>8</v>
      </c>
    </row>
    <row r="345" spans="1:6">
      <c r="A345" s="66">
        <v>2017</v>
      </c>
      <c r="B345" s="66" t="s">
        <v>1886</v>
      </c>
      <c r="C345" s="67" t="s">
        <v>1158</v>
      </c>
      <c r="D345" s="67" t="s">
        <v>2033</v>
      </c>
      <c r="E345" s="13" t="s">
        <v>8110</v>
      </c>
      <c r="F345" s="68">
        <v>19</v>
      </c>
    </row>
    <row r="346" spans="1:6">
      <c r="A346" s="66">
        <v>2017</v>
      </c>
      <c r="B346" s="66" t="s">
        <v>1886</v>
      </c>
      <c r="C346" s="67" t="s">
        <v>1158</v>
      </c>
      <c r="D346" s="67" t="s">
        <v>1159</v>
      </c>
      <c r="E346" s="13" t="s">
        <v>8110</v>
      </c>
      <c r="F346" s="68">
        <v>30</v>
      </c>
    </row>
    <row r="347" spans="1:6">
      <c r="A347" s="66">
        <v>2017</v>
      </c>
      <c r="B347" s="66" t="s">
        <v>1886</v>
      </c>
      <c r="C347" s="67" t="s">
        <v>86</v>
      </c>
      <c r="D347" s="67" t="s">
        <v>1137</v>
      </c>
      <c r="E347" s="13" t="s">
        <v>8110</v>
      </c>
      <c r="F347" s="68">
        <v>14</v>
      </c>
    </row>
    <row r="348" spans="1:6">
      <c r="A348" s="66">
        <v>2017</v>
      </c>
      <c r="B348" s="66" t="s">
        <v>1886</v>
      </c>
      <c r="C348" s="67" t="s">
        <v>1160</v>
      </c>
      <c r="D348" s="67" t="s">
        <v>2030</v>
      </c>
      <c r="E348" s="13" t="s">
        <v>8110</v>
      </c>
      <c r="F348" s="68">
        <v>26</v>
      </c>
    </row>
    <row r="349" spans="1:6">
      <c r="A349" s="66">
        <v>2017</v>
      </c>
      <c r="B349" s="66" t="s">
        <v>1886</v>
      </c>
      <c r="C349" s="67" t="s">
        <v>104</v>
      </c>
      <c r="D349" s="67" t="s">
        <v>1161</v>
      </c>
      <c r="E349" s="13" t="s">
        <v>8110</v>
      </c>
      <c r="F349" s="68">
        <v>112</v>
      </c>
    </row>
    <row r="350" spans="1:6">
      <c r="A350" s="66">
        <v>2017</v>
      </c>
      <c r="B350" s="66" t="s">
        <v>1886</v>
      </c>
      <c r="C350" s="67" t="s">
        <v>104</v>
      </c>
      <c r="D350" s="67" t="s">
        <v>1139</v>
      </c>
      <c r="E350" s="13" t="s">
        <v>8110</v>
      </c>
      <c r="F350" s="68">
        <v>26</v>
      </c>
    </row>
    <row r="351" spans="1:6">
      <c r="A351" s="66">
        <v>2017</v>
      </c>
      <c r="B351" s="66" t="s">
        <v>1886</v>
      </c>
      <c r="C351" s="67" t="s">
        <v>104</v>
      </c>
      <c r="D351" s="67" t="s">
        <v>1163</v>
      </c>
      <c r="E351" s="13" t="s">
        <v>8110</v>
      </c>
      <c r="F351" s="68">
        <v>115</v>
      </c>
    </row>
    <row r="352" spans="1:6">
      <c r="A352" s="66">
        <v>2017</v>
      </c>
      <c r="B352" s="66" t="s">
        <v>1886</v>
      </c>
      <c r="C352" s="67" t="s">
        <v>104</v>
      </c>
      <c r="D352" s="67" t="s">
        <v>1162</v>
      </c>
      <c r="E352" s="13" t="s">
        <v>8110</v>
      </c>
      <c r="F352" s="68">
        <v>30</v>
      </c>
    </row>
    <row r="353" spans="1:6">
      <c r="A353" s="66">
        <v>2017</v>
      </c>
      <c r="B353" s="66" t="s">
        <v>1886</v>
      </c>
      <c r="C353" s="67" t="s">
        <v>1164</v>
      </c>
      <c r="D353" s="67" t="s">
        <v>2030</v>
      </c>
      <c r="E353" s="13" t="s">
        <v>8110</v>
      </c>
      <c r="F353" s="68">
        <v>8</v>
      </c>
    </row>
    <row r="354" spans="1:6">
      <c r="A354" s="66">
        <v>2017</v>
      </c>
      <c r="B354" s="66" t="s">
        <v>1886</v>
      </c>
      <c r="C354" s="67" t="s">
        <v>164</v>
      </c>
      <c r="D354" s="67" t="s">
        <v>2030</v>
      </c>
      <c r="E354" s="13" t="s">
        <v>8110</v>
      </c>
      <c r="F354" s="68">
        <v>32</v>
      </c>
    </row>
    <row r="355" spans="1:6">
      <c r="A355" s="66">
        <v>2017</v>
      </c>
      <c r="B355" s="66" t="s">
        <v>1886</v>
      </c>
      <c r="C355" s="67" t="s">
        <v>167</v>
      </c>
      <c r="D355" s="67" t="s">
        <v>2034</v>
      </c>
      <c r="E355" s="13" t="s">
        <v>8110</v>
      </c>
      <c r="F355" s="68">
        <v>9</v>
      </c>
    </row>
    <row r="356" spans="1:6">
      <c r="A356" s="66">
        <v>2017</v>
      </c>
      <c r="B356" s="66" t="s">
        <v>1886</v>
      </c>
      <c r="C356" s="67" t="s">
        <v>1168</v>
      </c>
      <c r="D356" s="67" t="s">
        <v>2032</v>
      </c>
      <c r="E356" s="13" t="s">
        <v>8110</v>
      </c>
      <c r="F356" s="68">
        <v>3</v>
      </c>
    </row>
    <row r="357" spans="1:6">
      <c r="A357" s="66">
        <v>2017</v>
      </c>
      <c r="B357" s="66" t="s">
        <v>514</v>
      </c>
      <c r="C357" s="67" t="s">
        <v>3777</v>
      </c>
      <c r="D357" s="67" t="s">
        <v>1261</v>
      </c>
      <c r="E357" s="67" t="s">
        <v>8110</v>
      </c>
      <c r="F357" s="68">
        <v>24</v>
      </c>
    </row>
    <row r="358" spans="1:6">
      <c r="A358" s="66">
        <v>2017</v>
      </c>
      <c r="B358" s="66" t="s">
        <v>514</v>
      </c>
      <c r="C358" s="67" t="s">
        <v>3777</v>
      </c>
      <c r="D358" s="67" t="s">
        <v>1262</v>
      </c>
      <c r="E358" s="67" t="s">
        <v>8110</v>
      </c>
      <c r="F358" s="68">
        <v>39</v>
      </c>
    </row>
    <row r="359" spans="1:6">
      <c r="A359" s="66">
        <v>2017</v>
      </c>
      <c r="B359" s="66" t="s">
        <v>514</v>
      </c>
      <c r="C359" s="67" t="s">
        <v>3777</v>
      </c>
      <c r="D359" s="67" t="s">
        <v>2169</v>
      </c>
      <c r="E359" s="67" t="s">
        <v>8110</v>
      </c>
      <c r="F359" s="68">
        <v>2</v>
      </c>
    </row>
    <row r="360" spans="1:6">
      <c r="A360" s="66">
        <v>2017</v>
      </c>
      <c r="B360" s="66" t="s">
        <v>514</v>
      </c>
      <c r="C360" s="67" t="s">
        <v>3777</v>
      </c>
      <c r="D360" s="67" t="s">
        <v>2170</v>
      </c>
      <c r="E360" s="67" t="s">
        <v>8110</v>
      </c>
      <c r="F360" s="68">
        <v>5</v>
      </c>
    </row>
    <row r="361" spans="1:6">
      <c r="A361" s="66">
        <v>2017</v>
      </c>
      <c r="B361" s="66" t="s">
        <v>514</v>
      </c>
      <c r="C361" s="67" t="s">
        <v>3777</v>
      </c>
      <c r="D361" s="67" t="s">
        <v>1263</v>
      </c>
      <c r="E361" s="67" t="s">
        <v>8110</v>
      </c>
      <c r="F361" s="68">
        <v>7</v>
      </c>
    </row>
    <row r="362" spans="1:6">
      <c r="A362" s="66">
        <v>2017</v>
      </c>
      <c r="B362" s="66" t="s">
        <v>514</v>
      </c>
      <c r="C362" s="67" t="s">
        <v>3777</v>
      </c>
      <c r="D362" s="67" t="s">
        <v>1264</v>
      </c>
      <c r="E362" s="67" t="s">
        <v>8110</v>
      </c>
      <c r="F362" s="68">
        <v>19</v>
      </c>
    </row>
    <row r="363" spans="1:6">
      <c r="A363" s="66">
        <v>2017</v>
      </c>
      <c r="B363" s="66" t="s">
        <v>514</v>
      </c>
      <c r="C363" s="67" t="s">
        <v>3777</v>
      </c>
      <c r="D363" s="67" t="s">
        <v>1265</v>
      </c>
      <c r="E363" s="67" t="s">
        <v>8110</v>
      </c>
      <c r="F363" s="68">
        <v>21</v>
      </c>
    </row>
    <row r="364" spans="1:6">
      <c r="A364" s="66">
        <v>2017</v>
      </c>
      <c r="B364" s="66" t="s">
        <v>514</v>
      </c>
      <c r="C364" s="67" t="s">
        <v>3777</v>
      </c>
      <c r="D364" s="67" t="s">
        <v>1266</v>
      </c>
      <c r="E364" s="67" t="s">
        <v>8110</v>
      </c>
      <c r="F364" s="68">
        <v>10</v>
      </c>
    </row>
    <row r="365" spans="1:6">
      <c r="A365" s="66">
        <v>2017</v>
      </c>
      <c r="B365" s="66" t="s">
        <v>514</v>
      </c>
      <c r="C365" s="67" t="s">
        <v>3777</v>
      </c>
      <c r="D365" s="67" t="s">
        <v>1267</v>
      </c>
      <c r="E365" s="67" t="s">
        <v>8110</v>
      </c>
      <c r="F365" s="68">
        <v>15</v>
      </c>
    </row>
    <row r="366" spans="1:6">
      <c r="A366" s="66">
        <v>2017</v>
      </c>
      <c r="B366" s="66" t="s">
        <v>514</v>
      </c>
      <c r="C366" s="67" t="s">
        <v>3777</v>
      </c>
      <c r="D366" s="67" t="s">
        <v>2181</v>
      </c>
      <c r="E366" s="67" t="s">
        <v>8110</v>
      </c>
      <c r="F366" s="68">
        <v>4</v>
      </c>
    </row>
    <row r="367" spans="1:6">
      <c r="A367" s="66">
        <v>2017</v>
      </c>
      <c r="B367" s="66" t="s">
        <v>514</v>
      </c>
      <c r="C367" s="67" t="s">
        <v>3777</v>
      </c>
      <c r="D367" s="67" t="s">
        <v>2180</v>
      </c>
      <c r="E367" s="67" t="s">
        <v>8110</v>
      </c>
      <c r="F367" s="68">
        <v>5</v>
      </c>
    </row>
    <row r="368" spans="1:6">
      <c r="A368" s="66">
        <v>2017</v>
      </c>
      <c r="B368" s="66" t="s">
        <v>514</v>
      </c>
      <c r="C368" s="67" t="s">
        <v>3777</v>
      </c>
      <c r="D368" s="67" t="s">
        <v>1156</v>
      </c>
      <c r="E368" s="67" t="s">
        <v>8110</v>
      </c>
      <c r="F368" s="68">
        <v>8</v>
      </c>
    </row>
    <row r="369" spans="1:6">
      <c r="A369" s="66">
        <v>2017</v>
      </c>
      <c r="B369" s="66" t="s">
        <v>514</v>
      </c>
      <c r="C369" s="67" t="s">
        <v>3777</v>
      </c>
      <c r="D369" s="67" t="s">
        <v>2178</v>
      </c>
      <c r="E369" s="67" t="s">
        <v>8110</v>
      </c>
      <c r="F369" s="68">
        <v>5</v>
      </c>
    </row>
    <row r="370" spans="1:6">
      <c r="A370" s="66">
        <v>2017</v>
      </c>
      <c r="B370" s="66" t="s">
        <v>514</v>
      </c>
      <c r="C370" s="67" t="s">
        <v>3777</v>
      </c>
      <c r="D370" s="67" t="s">
        <v>1276</v>
      </c>
      <c r="E370" s="67" t="s">
        <v>8110</v>
      </c>
      <c r="F370" s="68">
        <v>13</v>
      </c>
    </row>
    <row r="371" spans="1:6">
      <c r="A371" s="66">
        <v>2017</v>
      </c>
      <c r="B371" s="66" t="s">
        <v>514</v>
      </c>
      <c r="C371" s="67" t="s">
        <v>3777</v>
      </c>
      <c r="D371" s="67" t="s">
        <v>1175</v>
      </c>
      <c r="E371" s="67" t="s">
        <v>8110</v>
      </c>
      <c r="F371" s="68">
        <v>41</v>
      </c>
    </row>
    <row r="372" spans="1:6">
      <c r="A372" s="66">
        <v>2017</v>
      </c>
      <c r="B372" s="66" t="s">
        <v>514</v>
      </c>
      <c r="C372" s="67" t="s">
        <v>3777</v>
      </c>
      <c r="D372" s="67" t="s">
        <v>2176</v>
      </c>
      <c r="E372" s="67" t="s">
        <v>8110</v>
      </c>
      <c r="F372" s="68">
        <v>40</v>
      </c>
    </row>
    <row r="373" spans="1:6">
      <c r="A373" s="66">
        <v>2017</v>
      </c>
      <c r="B373" s="66" t="s">
        <v>514</v>
      </c>
      <c r="C373" s="67" t="s">
        <v>3777</v>
      </c>
      <c r="D373" s="67" t="s">
        <v>1176</v>
      </c>
      <c r="E373" s="67" t="s">
        <v>8110</v>
      </c>
      <c r="F373" s="68">
        <v>125</v>
      </c>
    </row>
    <row r="374" spans="1:6">
      <c r="A374" s="66">
        <v>2017</v>
      </c>
      <c r="B374" s="66" t="s">
        <v>514</v>
      </c>
      <c r="C374" s="67" t="s">
        <v>3777</v>
      </c>
      <c r="D374" s="67" t="s">
        <v>2177</v>
      </c>
      <c r="E374" s="67" t="s">
        <v>8110</v>
      </c>
      <c r="F374" s="68">
        <v>8</v>
      </c>
    </row>
    <row r="375" spans="1:6">
      <c r="A375" s="66">
        <v>2017</v>
      </c>
      <c r="B375" s="66" t="s">
        <v>514</v>
      </c>
      <c r="C375" s="67" t="s">
        <v>3777</v>
      </c>
      <c r="D375" s="67" t="s">
        <v>2172</v>
      </c>
      <c r="E375" s="67" t="s">
        <v>8110</v>
      </c>
      <c r="F375" s="68">
        <v>60</v>
      </c>
    </row>
    <row r="376" spans="1:6">
      <c r="A376" s="66">
        <v>2017</v>
      </c>
      <c r="B376" s="66" t="s">
        <v>514</v>
      </c>
      <c r="C376" s="67" t="s">
        <v>3777</v>
      </c>
      <c r="D376" s="67" t="s">
        <v>1275</v>
      </c>
      <c r="E376" s="67" t="s">
        <v>8110</v>
      </c>
      <c r="F376" s="68">
        <v>22</v>
      </c>
    </row>
    <row r="377" spans="1:6">
      <c r="A377" s="66">
        <v>2017</v>
      </c>
      <c r="B377" s="66" t="s">
        <v>514</v>
      </c>
      <c r="C377" s="67" t="s">
        <v>3777</v>
      </c>
      <c r="D377" s="67" t="s">
        <v>1269</v>
      </c>
      <c r="E377" s="67" t="s">
        <v>8110</v>
      </c>
      <c r="F377" s="68">
        <v>25</v>
      </c>
    </row>
    <row r="378" spans="1:6">
      <c r="A378" s="66">
        <v>2017</v>
      </c>
      <c r="B378" s="66" t="s">
        <v>514</v>
      </c>
      <c r="C378" s="67" t="s">
        <v>3777</v>
      </c>
      <c r="D378" s="67" t="s">
        <v>2175</v>
      </c>
      <c r="E378" s="67" t="s">
        <v>8110</v>
      </c>
      <c r="F378" s="68">
        <v>9</v>
      </c>
    </row>
    <row r="379" spans="1:6">
      <c r="A379" s="66">
        <v>2017</v>
      </c>
      <c r="B379" s="66" t="s">
        <v>514</v>
      </c>
      <c r="C379" s="67" t="s">
        <v>3777</v>
      </c>
      <c r="D379" s="67" t="s">
        <v>2171</v>
      </c>
      <c r="E379" s="67" t="s">
        <v>8110</v>
      </c>
      <c r="F379" s="68">
        <v>22</v>
      </c>
    </row>
    <row r="380" spans="1:6">
      <c r="A380" s="66">
        <v>2017</v>
      </c>
      <c r="B380" s="66" t="s">
        <v>514</v>
      </c>
      <c r="C380" s="67" t="s">
        <v>3777</v>
      </c>
      <c r="D380" s="67" t="s">
        <v>1270</v>
      </c>
      <c r="E380" s="67" t="s">
        <v>8110</v>
      </c>
      <c r="F380" s="68">
        <v>5</v>
      </c>
    </row>
    <row r="381" spans="1:6">
      <c r="A381" s="66">
        <v>2017</v>
      </c>
      <c r="B381" s="66" t="s">
        <v>514</v>
      </c>
      <c r="C381" s="67" t="s">
        <v>3777</v>
      </c>
      <c r="D381" s="67" t="s">
        <v>2173</v>
      </c>
      <c r="E381" s="67" t="s">
        <v>8110</v>
      </c>
      <c r="F381" s="68">
        <v>51</v>
      </c>
    </row>
    <row r="382" spans="1:6">
      <c r="A382" s="66">
        <v>2017</v>
      </c>
      <c r="B382" s="66" t="s">
        <v>514</v>
      </c>
      <c r="C382" s="67" t="s">
        <v>3777</v>
      </c>
      <c r="D382" s="67" t="s">
        <v>2174</v>
      </c>
      <c r="E382" s="67" t="s">
        <v>8110</v>
      </c>
      <c r="F382" s="68">
        <v>40</v>
      </c>
    </row>
    <row r="383" spans="1:6">
      <c r="A383" s="66">
        <v>2017</v>
      </c>
      <c r="B383" s="66" t="s">
        <v>514</v>
      </c>
      <c r="C383" s="67" t="s">
        <v>3777</v>
      </c>
      <c r="D383" s="67" t="s">
        <v>1272</v>
      </c>
      <c r="E383" s="67" t="s">
        <v>8110</v>
      </c>
      <c r="F383" s="68">
        <v>71</v>
      </c>
    </row>
    <row r="384" spans="1:6">
      <c r="A384" s="66">
        <v>2017</v>
      </c>
      <c r="B384" s="66" t="s">
        <v>514</v>
      </c>
      <c r="C384" s="67" t="s">
        <v>3777</v>
      </c>
      <c r="D384" s="67" t="s">
        <v>2179</v>
      </c>
      <c r="E384" s="67" t="s">
        <v>8110</v>
      </c>
      <c r="F384" s="68">
        <v>8</v>
      </c>
    </row>
    <row r="385" spans="1:6">
      <c r="A385" s="66">
        <v>2017</v>
      </c>
      <c r="B385" s="66" t="s">
        <v>514</v>
      </c>
      <c r="C385" s="67" t="s">
        <v>3772</v>
      </c>
      <c r="D385" s="67" t="s">
        <v>2182</v>
      </c>
      <c r="E385" s="67" t="s">
        <v>8110</v>
      </c>
      <c r="F385" s="68">
        <v>66</v>
      </c>
    </row>
    <row r="386" spans="1:6">
      <c r="A386" s="66">
        <v>2017</v>
      </c>
      <c r="B386" s="66" t="s">
        <v>514</v>
      </c>
      <c r="C386" s="67" t="s">
        <v>3772</v>
      </c>
      <c r="D386" s="67" t="s">
        <v>2184</v>
      </c>
      <c r="E386" s="67" t="s">
        <v>8110</v>
      </c>
      <c r="F386" s="68">
        <v>125</v>
      </c>
    </row>
    <row r="387" spans="1:6">
      <c r="A387" s="66">
        <v>2017</v>
      </c>
      <c r="B387" s="66" t="s">
        <v>514</v>
      </c>
      <c r="C387" s="67" t="s">
        <v>3772</v>
      </c>
      <c r="D387" s="67" t="s">
        <v>2183</v>
      </c>
      <c r="E387" s="67" t="s">
        <v>8110</v>
      </c>
      <c r="F387" s="68">
        <v>154</v>
      </c>
    </row>
    <row r="388" spans="1:6">
      <c r="A388" s="66">
        <v>2017</v>
      </c>
      <c r="B388" s="66" t="s">
        <v>514</v>
      </c>
      <c r="C388" s="67" t="s">
        <v>3772</v>
      </c>
      <c r="D388" s="67" t="s">
        <v>1278</v>
      </c>
      <c r="E388" s="67" t="s">
        <v>8110</v>
      </c>
      <c r="F388" s="68">
        <v>32</v>
      </c>
    </row>
    <row r="389" spans="1:6">
      <c r="A389" s="66">
        <v>2017</v>
      </c>
      <c r="B389" s="66" t="s">
        <v>514</v>
      </c>
      <c r="C389" s="67" t="s">
        <v>3772</v>
      </c>
      <c r="D389" s="67" t="s">
        <v>4629</v>
      </c>
      <c r="E389" s="67" t="s">
        <v>8110</v>
      </c>
      <c r="F389" s="68">
        <v>30</v>
      </c>
    </row>
    <row r="390" spans="1:6">
      <c r="A390" s="66">
        <v>2017</v>
      </c>
      <c r="B390" s="66" t="s">
        <v>514</v>
      </c>
      <c r="C390" s="67" t="s">
        <v>3772</v>
      </c>
      <c r="D390" s="67" t="s">
        <v>2186</v>
      </c>
      <c r="E390" s="67" t="s">
        <v>8110</v>
      </c>
      <c r="F390" s="68">
        <v>90</v>
      </c>
    </row>
    <row r="391" spans="1:6">
      <c r="A391" s="66">
        <v>2017</v>
      </c>
      <c r="B391" s="66" t="s">
        <v>514</v>
      </c>
      <c r="C391" s="67" t="s">
        <v>3772</v>
      </c>
      <c r="D391" s="67" t="s">
        <v>2185</v>
      </c>
      <c r="E391" s="67" t="s">
        <v>8110</v>
      </c>
      <c r="F391" s="68">
        <v>315</v>
      </c>
    </row>
    <row r="392" spans="1:6">
      <c r="A392" s="66">
        <v>2017</v>
      </c>
      <c r="B392" s="66" t="s">
        <v>514</v>
      </c>
      <c r="C392" s="67" t="s">
        <v>3772</v>
      </c>
      <c r="D392" s="67" t="s">
        <v>1186</v>
      </c>
      <c r="E392" s="67" t="s">
        <v>8110</v>
      </c>
      <c r="F392" s="68">
        <v>326</v>
      </c>
    </row>
    <row r="393" spans="1:6">
      <c r="A393" s="66">
        <v>2018</v>
      </c>
      <c r="B393" s="66" t="s">
        <v>1886</v>
      </c>
      <c r="C393" s="67" t="s">
        <v>3752</v>
      </c>
      <c r="D393" s="67" t="s">
        <v>1151</v>
      </c>
      <c r="E393" s="13" t="s">
        <v>8110</v>
      </c>
      <c r="F393" s="68">
        <v>1</v>
      </c>
    </row>
    <row r="394" spans="1:6">
      <c r="A394" s="66">
        <v>2018</v>
      </c>
      <c r="B394" s="66" t="s">
        <v>1886</v>
      </c>
      <c r="C394" s="67" t="s">
        <v>1148</v>
      </c>
      <c r="D394" s="67" t="s">
        <v>1151</v>
      </c>
      <c r="E394" s="13" t="s">
        <v>8110</v>
      </c>
      <c r="F394" s="68">
        <v>294</v>
      </c>
    </row>
    <row r="395" spans="1:6">
      <c r="A395" s="66">
        <v>2018</v>
      </c>
      <c r="B395" s="66" t="s">
        <v>1886</v>
      </c>
      <c r="C395" s="67" t="s">
        <v>3754</v>
      </c>
      <c r="D395" s="67" t="s">
        <v>1151</v>
      </c>
      <c r="E395" s="13" t="s">
        <v>8110</v>
      </c>
      <c r="F395" s="68">
        <v>24</v>
      </c>
    </row>
    <row r="396" spans="1:6">
      <c r="A396" s="66">
        <v>2018</v>
      </c>
      <c r="B396" s="66" t="s">
        <v>1886</v>
      </c>
      <c r="C396" s="67" t="s">
        <v>3755</v>
      </c>
      <c r="D396" s="67" t="s">
        <v>1151</v>
      </c>
      <c r="E396" s="13" t="s">
        <v>8110</v>
      </c>
      <c r="F396" s="68">
        <v>4</v>
      </c>
    </row>
    <row r="397" spans="1:6">
      <c r="A397" s="66">
        <v>2018</v>
      </c>
      <c r="B397" s="66" t="s">
        <v>1886</v>
      </c>
      <c r="C397" s="67" t="s">
        <v>3755</v>
      </c>
      <c r="D397" s="67" t="s">
        <v>1152</v>
      </c>
      <c r="E397" s="13" t="s">
        <v>8110</v>
      </c>
      <c r="F397" s="68">
        <v>18</v>
      </c>
    </row>
    <row r="398" spans="1:6">
      <c r="A398" s="66">
        <v>2018</v>
      </c>
      <c r="B398" s="66" t="s">
        <v>1886</v>
      </c>
      <c r="C398" s="67" t="s">
        <v>3756</v>
      </c>
      <c r="D398" s="67" t="s">
        <v>1151</v>
      </c>
      <c r="E398" s="13" t="s">
        <v>8110</v>
      </c>
      <c r="F398" s="68">
        <v>74</v>
      </c>
    </row>
    <row r="399" spans="1:6">
      <c r="A399" s="66">
        <v>2018</v>
      </c>
      <c r="B399" s="66" t="s">
        <v>1886</v>
      </c>
      <c r="C399" s="67" t="s">
        <v>3756</v>
      </c>
      <c r="D399" s="67" t="s">
        <v>3780</v>
      </c>
      <c r="E399" s="13" t="s">
        <v>8110</v>
      </c>
      <c r="F399" s="68">
        <v>58</v>
      </c>
    </row>
    <row r="400" spans="1:6">
      <c r="A400" s="66">
        <v>2018</v>
      </c>
      <c r="B400" s="66" t="s">
        <v>1886</v>
      </c>
      <c r="C400" s="67" t="s">
        <v>3773</v>
      </c>
      <c r="D400" s="67" t="s">
        <v>1135</v>
      </c>
      <c r="E400" s="13" t="s">
        <v>8110</v>
      </c>
      <c r="F400" s="68">
        <v>2</v>
      </c>
    </row>
    <row r="401" spans="1:6">
      <c r="A401" s="66">
        <v>2018</v>
      </c>
      <c r="B401" s="66" t="s">
        <v>1886</v>
      </c>
      <c r="C401" s="67" t="s">
        <v>3779</v>
      </c>
      <c r="D401" s="67" t="s">
        <v>3781</v>
      </c>
      <c r="E401" s="13" t="s">
        <v>8110</v>
      </c>
      <c r="F401" s="68">
        <v>112</v>
      </c>
    </row>
    <row r="402" spans="1:6">
      <c r="A402" s="66">
        <v>2018</v>
      </c>
      <c r="B402" s="66" t="s">
        <v>1886</v>
      </c>
      <c r="C402" s="67" t="s">
        <v>3774</v>
      </c>
      <c r="D402" s="67" t="s">
        <v>1151</v>
      </c>
      <c r="E402" s="13" t="s">
        <v>8110</v>
      </c>
      <c r="F402" s="68">
        <v>4</v>
      </c>
    </row>
    <row r="403" spans="1:6">
      <c r="A403" s="66">
        <v>2018</v>
      </c>
      <c r="B403" s="66" t="s">
        <v>1886</v>
      </c>
      <c r="C403" s="67" t="s">
        <v>3774</v>
      </c>
      <c r="D403" s="67" t="s">
        <v>1165</v>
      </c>
      <c r="E403" s="13" t="s">
        <v>8110</v>
      </c>
      <c r="F403" s="68">
        <v>8</v>
      </c>
    </row>
    <row r="404" spans="1:6">
      <c r="A404" s="66">
        <v>2018</v>
      </c>
      <c r="B404" s="66" t="s">
        <v>1886</v>
      </c>
      <c r="C404" s="67" t="s">
        <v>3774</v>
      </c>
      <c r="D404" s="67" t="s">
        <v>1166</v>
      </c>
      <c r="E404" s="13" t="s">
        <v>8110</v>
      </c>
      <c r="F404" s="68">
        <v>8</v>
      </c>
    </row>
    <row r="405" spans="1:6">
      <c r="A405" s="66">
        <v>2018</v>
      </c>
      <c r="B405" s="66" t="s">
        <v>1886</v>
      </c>
      <c r="C405" s="67" t="s">
        <v>3774</v>
      </c>
      <c r="D405" s="67" t="s">
        <v>1167</v>
      </c>
      <c r="E405" s="13" t="s">
        <v>8110</v>
      </c>
      <c r="F405" s="68">
        <v>10</v>
      </c>
    </row>
    <row r="406" spans="1:6">
      <c r="A406" s="66">
        <v>2018</v>
      </c>
      <c r="B406" s="66" t="s">
        <v>1886</v>
      </c>
      <c r="C406" s="67" t="s">
        <v>3757</v>
      </c>
      <c r="D406" s="67" t="s">
        <v>1151</v>
      </c>
      <c r="E406" s="13" t="s">
        <v>8110</v>
      </c>
      <c r="F406" s="68">
        <v>11</v>
      </c>
    </row>
    <row r="407" spans="1:6">
      <c r="A407" s="66">
        <v>2018</v>
      </c>
      <c r="B407" s="66" t="s">
        <v>1886</v>
      </c>
      <c r="C407" s="67" t="s">
        <v>3758</v>
      </c>
      <c r="D407" s="67" t="s">
        <v>1151</v>
      </c>
      <c r="E407" s="13" t="s">
        <v>8110</v>
      </c>
      <c r="F407" s="68">
        <v>25</v>
      </c>
    </row>
    <row r="408" spans="1:6">
      <c r="A408" s="66">
        <v>2018</v>
      </c>
      <c r="B408" s="66" t="s">
        <v>1886</v>
      </c>
      <c r="C408" s="67" t="s">
        <v>3758</v>
      </c>
      <c r="D408" s="67" t="s">
        <v>1151</v>
      </c>
      <c r="E408" s="13" t="s">
        <v>8110</v>
      </c>
      <c r="F408" s="68">
        <v>77</v>
      </c>
    </row>
    <row r="409" spans="1:6">
      <c r="A409" s="66">
        <v>2018</v>
      </c>
      <c r="B409" s="66" t="s">
        <v>1886</v>
      </c>
      <c r="C409" s="67" t="s">
        <v>3758</v>
      </c>
      <c r="D409" s="67" t="s">
        <v>1149</v>
      </c>
      <c r="E409" s="13" t="s">
        <v>8110</v>
      </c>
      <c r="F409" s="68">
        <v>20</v>
      </c>
    </row>
    <row r="410" spans="1:6">
      <c r="A410" s="66">
        <v>2018</v>
      </c>
      <c r="B410" s="66" t="s">
        <v>1886</v>
      </c>
      <c r="C410" s="67" t="s">
        <v>3758</v>
      </c>
      <c r="D410" s="67" t="s">
        <v>1149</v>
      </c>
      <c r="E410" s="13" t="s">
        <v>8110</v>
      </c>
      <c r="F410" s="68">
        <v>20</v>
      </c>
    </row>
    <row r="411" spans="1:6">
      <c r="A411" s="66">
        <v>2018</v>
      </c>
      <c r="B411" s="66" t="s">
        <v>1886</v>
      </c>
      <c r="C411" s="67" t="s">
        <v>3758</v>
      </c>
      <c r="D411" s="67" t="s">
        <v>1149</v>
      </c>
      <c r="E411" s="13" t="s">
        <v>8110</v>
      </c>
      <c r="F411" s="68">
        <v>20</v>
      </c>
    </row>
    <row r="412" spans="1:6">
      <c r="A412" s="66">
        <v>2018</v>
      </c>
      <c r="B412" s="66" t="s">
        <v>1886</v>
      </c>
      <c r="C412" s="67" t="s">
        <v>3758</v>
      </c>
      <c r="D412" s="67" t="s">
        <v>1149</v>
      </c>
      <c r="E412" s="13" t="s">
        <v>8110</v>
      </c>
      <c r="F412" s="68">
        <v>25</v>
      </c>
    </row>
    <row r="413" spans="1:6">
      <c r="A413" s="66">
        <v>2018</v>
      </c>
      <c r="B413" s="66" t="s">
        <v>1886</v>
      </c>
      <c r="C413" s="67" t="s">
        <v>3758</v>
      </c>
      <c r="D413" s="67" t="s">
        <v>1149</v>
      </c>
      <c r="E413" s="13" t="s">
        <v>8110</v>
      </c>
      <c r="F413" s="68">
        <v>77</v>
      </c>
    </row>
    <row r="414" spans="1:6">
      <c r="A414" s="66">
        <v>2018</v>
      </c>
      <c r="B414" s="66" t="s">
        <v>1886</v>
      </c>
      <c r="C414" s="67" t="s">
        <v>3758</v>
      </c>
      <c r="D414" s="67" t="s">
        <v>1149</v>
      </c>
      <c r="E414" s="13" t="s">
        <v>8110</v>
      </c>
      <c r="F414" s="68">
        <v>149</v>
      </c>
    </row>
    <row r="415" spans="1:6">
      <c r="A415" s="66">
        <v>2018</v>
      </c>
      <c r="B415" s="66" t="s">
        <v>1886</v>
      </c>
      <c r="C415" s="67" t="s">
        <v>3758</v>
      </c>
      <c r="D415" s="67" t="s">
        <v>1149</v>
      </c>
      <c r="E415" s="13" t="s">
        <v>8110</v>
      </c>
      <c r="F415" s="68">
        <v>189</v>
      </c>
    </row>
    <row r="416" spans="1:6">
      <c r="A416" s="66">
        <v>2018</v>
      </c>
      <c r="B416" s="66" t="s">
        <v>1886</v>
      </c>
      <c r="C416" s="67" t="s">
        <v>3758</v>
      </c>
      <c r="D416" s="67" t="s">
        <v>1139</v>
      </c>
      <c r="E416" s="13" t="s">
        <v>8110</v>
      </c>
      <c r="F416" s="68">
        <v>26</v>
      </c>
    </row>
    <row r="417" spans="1:6">
      <c r="A417" s="66">
        <v>2018</v>
      </c>
      <c r="B417" s="66" t="s">
        <v>1886</v>
      </c>
      <c r="C417" s="67" t="s">
        <v>3759</v>
      </c>
      <c r="D417" s="67" t="s">
        <v>1151</v>
      </c>
      <c r="E417" s="13" t="s">
        <v>8110</v>
      </c>
      <c r="F417" s="68">
        <v>3</v>
      </c>
    </row>
    <row r="418" spans="1:6">
      <c r="A418" s="66">
        <v>2018</v>
      </c>
      <c r="B418" s="66" t="s">
        <v>1886</v>
      </c>
      <c r="C418" s="67" t="s">
        <v>3759</v>
      </c>
      <c r="D418" s="67" t="s">
        <v>1134</v>
      </c>
      <c r="E418" s="13" t="s">
        <v>8110</v>
      </c>
      <c r="F418" s="68">
        <v>1</v>
      </c>
    </row>
    <row r="419" spans="1:6">
      <c r="A419" s="66">
        <v>2018</v>
      </c>
      <c r="B419" s="66" t="s">
        <v>1886</v>
      </c>
      <c r="C419" s="67" t="s">
        <v>3759</v>
      </c>
      <c r="D419" s="67" t="s">
        <v>1138</v>
      </c>
      <c r="E419" s="13" t="s">
        <v>8110</v>
      </c>
      <c r="F419" s="68">
        <v>20</v>
      </c>
    </row>
    <row r="420" spans="1:6">
      <c r="A420" s="66">
        <v>2018</v>
      </c>
      <c r="B420" s="66" t="s">
        <v>1886</v>
      </c>
      <c r="C420" s="67" t="s">
        <v>3759</v>
      </c>
      <c r="D420" s="67" t="s">
        <v>1149</v>
      </c>
      <c r="E420" s="13" t="s">
        <v>8110</v>
      </c>
      <c r="F420" s="68">
        <v>117</v>
      </c>
    </row>
    <row r="421" spans="1:6">
      <c r="A421" s="66">
        <v>2018</v>
      </c>
      <c r="B421" s="66" t="s">
        <v>1886</v>
      </c>
      <c r="C421" s="67" t="s">
        <v>3759</v>
      </c>
      <c r="D421" s="67" t="s">
        <v>1140</v>
      </c>
      <c r="E421" s="13" t="s">
        <v>8110</v>
      </c>
      <c r="F421" s="68">
        <v>34</v>
      </c>
    </row>
    <row r="422" spans="1:6">
      <c r="A422" s="66">
        <v>2018</v>
      </c>
      <c r="B422" s="66" t="s">
        <v>1886</v>
      </c>
      <c r="C422" s="67" t="s">
        <v>3759</v>
      </c>
      <c r="D422" s="67" t="s">
        <v>3782</v>
      </c>
      <c r="E422" s="13" t="s">
        <v>8110</v>
      </c>
      <c r="F422" s="68">
        <v>30</v>
      </c>
    </row>
    <row r="423" spans="1:6">
      <c r="A423" s="66">
        <v>2018</v>
      </c>
      <c r="B423" s="66" t="s">
        <v>1886</v>
      </c>
      <c r="C423" s="67" t="s">
        <v>3760</v>
      </c>
      <c r="D423" s="67" t="s">
        <v>1136</v>
      </c>
      <c r="E423" s="13" t="s">
        <v>8110</v>
      </c>
      <c r="F423" s="68">
        <v>11</v>
      </c>
    </row>
    <row r="424" spans="1:6">
      <c r="A424" s="66">
        <v>2018</v>
      </c>
      <c r="B424" s="66" t="s">
        <v>1886</v>
      </c>
      <c r="C424" s="67" t="s">
        <v>3760</v>
      </c>
      <c r="D424" s="67" t="s">
        <v>1149</v>
      </c>
      <c r="E424" s="13" t="s">
        <v>8110</v>
      </c>
      <c r="F424" s="68">
        <v>82</v>
      </c>
    </row>
    <row r="425" spans="1:6">
      <c r="A425" s="66">
        <v>2018</v>
      </c>
      <c r="B425" s="66" t="s">
        <v>1886</v>
      </c>
      <c r="C425" s="67" t="s">
        <v>3775</v>
      </c>
      <c r="D425" s="67" t="s">
        <v>2030</v>
      </c>
      <c r="E425" s="13" t="s">
        <v>8110</v>
      </c>
      <c r="F425" s="68">
        <v>8</v>
      </c>
    </row>
    <row r="426" spans="1:6">
      <c r="A426" s="66">
        <v>2018</v>
      </c>
      <c r="B426" s="66" t="s">
        <v>1886</v>
      </c>
      <c r="C426" s="67" t="s">
        <v>3761</v>
      </c>
      <c r="D426" s="67" t="s">
        <v>1151</v>
      </c>
      <c r="E426" s="13" t="s">
        <v>8110</v>
      </c>
      <c r="F426" s="68">
        <v>21</v>
      </c>
    </row>
    <row r="427" spans="1:6">
      <c r="A427" s="66">
        <v>2018</v>
      </c>
      <c r="B427" s="66" t="s">
        <v>1886</v>
      </c>
      <c r="C427" s="67" t="s">
        <v>3762</v>
      </c>
      <c r="D427" s="67" t="s">
        <v>1135</v>
      </c>
      <c r="E427" s="13" t="s">
        <v>8110</v>
      </c>
      <c r="F427" s="68">
        <v>10</v>
      </c>
    </row>
    <row r="428" spans="1:6">
      <c r="A428" s="66">
        <v>2018</v>
      </c>
      <c r="B428" s="66" t="s">
        <v>1886</v>
      </c>
      <c r="C428" s="67" t="s">
        <v>3762</v>
      </c>
      <c r="D428" s="67" t="s">
        <v>1141</v>
      </c>
      <c r="E428" s="13" t="s">
        <v>8110</v>
      </c>
      <c r="F428" s="68">
        <v>42</v>
      </c>
    </row>
    <row r="429" spans="1:6">
      <c r="A429" s="66">
        <v>2018</v>
      </c>
      <c r="B429" s="66" t="s">
        <v>1886</v>
      </c>
      <c r="C429" s="67" t="s">
        <v>3762</v>
      </c>
      <c r="D429" s="67" t="s">
        <v>1142</v>
      </c>
      <c r="E429" s="13" t="s">
        <v>8110</v>
      </c>
      <c r="F429" s="68">
        <v>11</v>
      </c>
    </row>
    <row r="430" spans="1:6">
      <c r="A430" s="66">
        <v>2018</v>
      </c>
      <c r="B430" s="66" t="s">
        <v>1886</v>
      </c>
      <c r="C430" s="67" t="s">
        <v>3762</v>
      </c>
      <c r="D430" s="67" t="s">
        <v>1208</v>
      </c>
      <c r="E430" s="13" t="s">
        <v>8110</v>
      </c>
      <c r="F430" s="68">
        <v>326</v>
      </c>
    </row>
    <row r="431" spans="1:6">
      <c r="A431" s="66">
        <v>2018</v>
      </c>
      <c r="B431" s="66" t="s">
        <v>1886</v>
      </c>
      <c r="C431" s="67" t="s">
        <v>3762</v>
      </c>
      <c r="D431" s="67" t="s">
        <v>1143</v>
      </c>
      <c r="E431" s="13" t="s">
        <v>8110</v>
      </c>
      <c r="F431" s="68">
        <v>33</v>
      </c>
    </row>
    <row r="432" spans="1:6">
      <c r="A432" s="66">
        <v>2018</v>
      </c>
      <c r="B432" s="66" t="s">
        <v>1886</v>
      </c>
      <c r="C432" s="67" t="s">
        <v>3762</v>
      </c>
      <c r="D432" s="67" t="s">
        <v>1144</v>
      </c>
      <c r="E432" s="13" t="s">
        <v>8110</v>
      </c>
      <c r="F432" s="68">
        <v>10</v>
      </c>
    </row>
    <row r="433" spans="1:6">
      <c r="A433" s="66">
        <v>2018</v>
      </c>
      <c r="B433" s="66" t="s">
        <v>1886</v>
      </c>
      <c r="C433" s="67" t="s">
        <v>3762</v>
      </c>
      <c r="D433" s="67" t="s">
        <v>1145</v>
      </c>
      <c r="E433" s="13" t="s">
        <v>8110</v>
      </c>
      <c r="F433" s="68">
        <v>1</v>
      </c>
    </row>
    <row r="434" spans="1:6">
      <c r="A434" s="66">
        <v>2018</v>
      </c>
      <c r="B434" s="66" t="s">
        <v>1886</v>
      </c>
      <c r="C434" s="67" t="s">
        <v>3762</v>
      </c>
      <c r="D434" s="67" t="s">
        <v>1146</v>
      </c>
      <c r="E434" s="13" t="s">
        <v>8110</v>
      </c>
      <c r="F434" s="68">
        <v>11</v>
      </c>
    </row>
    <row r="435" spans="1:6">
      <c r="A435" s="66">
        <v>2018</v>
      </c>
      <c r="B435" s="66" t="s">
        <v>1886</v>
      </c>
      <c r="C435" s="67" t="s">
        <v>3762</v>
      </c>
      <c r="D435" s="67" t="s">
        <v>2031</v>
      </c>
      <c r="E435" s="13" t="s">
        <v>8110</v>
      </c>
      <c r="F435" s="68">
        <v>14</v>
      </c>
    </row>
    <row r="436" spans="1:6">
      <c r="A436" s="66">
        <v>2018</v>
      </c>
      <c r="B436" s="66" t="s">
        <v>1886</v>
      </c>
      <c r="C436" s="67" t="s">
        <v>3763</v>
      </c>
      <c r="D436" s="67" t="s">
        <v>1151</v>
      </c>
      <c r="E436" s="13" t="s">
        <v>8110</v>
      </c>
      <c r="F436" s="68">
        <v>5</v>
      </c>
    </row>
    <row r="437" spans="1:6">
      <c r="A437" s="66">
        <v>2018</v>
      </c>
      <c r="B437" s="66" t="s">
        <v>1886</v>
      </c>
      <c r="C437" s="67" t="s">
        <v>3763</v>
      </c>
      <c r="D437" s="67" t="s">
        <v>2032</v>
      </c>
      <c r="E437" s="13" t="s">
        <v>8110</v>
      </c>
      <c r="F437" s="68">
        <v>3</v>
      </c>
    </row>
    <row r="438" spans="1:6">
      <c r="A438" s="66">
        <v>2018</v>
      </c>
      <c r="B438" s="66" t="s">
        <v>1886</v>
      </c>
      <c r="C438" s="67" t="s">
        <v>3764</v>
      </c>
      <c r="D438" s="67" t="s">
        <v>1151</v>
      </c>
      <c r="E438" s="13" t="s">
        <v>8110</v>
      </c>
      <c r="F438" s="68">
        <v>28</v>
      </c>
    </row>
    <row r="439" spans="1:6">
      <c r="A439" s="66">
        <v>2018</v>
      </c>
      <c r="B439" s="66" t="s">
        <v>1886</v>
      </c>
      <c r="C439" s="67" t="s">
        <v>3788</v>
      </c>
      <c r="D439" s="67" t="s">
        <v>1163</v>
      </c>
      <c r="E439" s="13" t="s">
        <v>8110</v>
      </c>
      <c r="F439" s="68">
        <v>269</v>
      </c>
    </row>
    <row r="440" spans="1:6">
      <c r="A440" s="66">
        <v>2018</v>
      </c>
      <c r="B440" s="66" t="s">
        <v>1886</v>
      </c>
      <c r="C440" s="67" t="s">
        <v>3765</v>
      </c>
      <c r="D440" s="67" t="s">
        <v>3790</v>
      </c>
      <c r="E440" s="13" t="s">
        <v>8110</v>
      </c>
      <c r="F440" s="68">
        <v>1</v>
      </c>
    </row>
    <row r="441" spans="1:6">
      <c r="A441" s="66">
        <v>2018</v>
      </c>
      <c r="B441" s="66" t="s">
        <v>1886</v>
      </c>
      <c r="C441" s="67" t="s">
        <v>3765</v>
      </c>
      <c r="D441" s="67" t="s">
        <v>3783</v>
      </c>
      <c r="E441" s="13" t="s">
        <v>8110</v>
      </c>
      <c r="F441" s="68">
        <v>19</v>
      </c>
    </row>
    <row r="442" spans="1:6">
      <c r="A442" s="66">
        <v>2018</v>
      </c>
      <c r="B442" s="66" t="s">
        <v>1886</v>
      </c>
      <c r="C442" s="67" t="s">
        <v>3765</v>
      </c>
      <c r="D442" s="67" t="s">
        <v>2033</v>
      </c>
      <c r="E442" s="13" t="s">
        <v>8110</v>
      </c>
      <c r="F442" s="68">
        <v>295</v>
      </c>
    </row>
    <row r="443" spans="1:6">
      <c r="A443" s="66">
        <v>2018</v>
      </c>
      <c r="B443" s="66" t="s">
        <v>1886</v>
      </c>
      <c r="C443" s="67" t="s">
        <v>3765</v>
      </c>
      <c r="D443" s="67" t="s">
        <v>3784</v>
      </c>
      <c r="E443" s="13" t="s">
        <v>8110</v>
      </c>
      <c r="F443" s="68">
        <v>30</v>
      </c>
    </row>
    <row r="444" spans="1:6">
      <c r="A444" s="66">
        <v>2018</v>
      </c>
      <c r="B444" s="66" t="s">
        <v>1886</v>
      </c>
      <c r="C444" s="67" t="s">
        <v>3765</v>
      </c>
      <c r="D444" s="67" t="s">
        <v>2030</v>
      </c>
      <c r="E444" s="13" t="s">
        <v>8110</v>
      </c>
      <c r="F444" s="68">
        <v>26</v>
      </c>
    </row>
    <row r="445" spans="1:6">
      <c r="A445" s="66">
        <v>2018</v>
      </c>
      <c r="B445" s="66" t="s">
        <v>1886</v>
      </c>
      <c r="C445" s="67" t="s">
        <v>3766</v>
      </c>
      <c r="D445" s="67" t="s">
        <v>1140</v>
      </c>
      <c r="E445" s="13" t="s">
        <v>8110</v>
      </c>
      <c r="F445" s="68">
        <v>8</v>
      </c>
    </row>
    <row r="446" spans="1:6">
      <c r="A446" s="66">
        <v>2018</v>
      </c>
      <c r="B446" s="66" t="s">
        <v>1886</v>
      </c>
      <c r="C446" s="67" t="s">
        <v>3767</v>
      </c>
      <c r="D446" s="67" t="s">
        <v>1137</v>
      </c>
      <c r="E446" s="13" t="s">
        <v>8110</v>
      </c>
      <c r="F446" s="68">
        <v>14</v>
      </c>
    </row>
    <row r="447" spans="1:6">
      <c r="A447" s="66">
        <v>2018</v>
      </c>
      <c r="B447" s="66" t="s">
        <v>1886</v>
      </c>
      <c r="C447" s="67" t="s">
        <v>3768</v>
      </c>
      <c r="D447" s="67" t="s">
        <v>2030</v>
      </c>
      <c r="E447" s="13" t="s">
        <v>8110</v>
      </c>
      <c r="F447" s="68">
        <v>8</v>
      </c>
    </row>
    <row r="448" spans="1:6">
      <c r="A448" s="66">
        <v>2018</v>
      </c>
      <c r="B448" s="66" t="s">
        <v>1886</v>
      </c>
      <c r="C448" s="67" t="s">
        <v>3768</v>
      </c>
      <c r="D448" s="67" t="s">
        <v>2030</v>
      </c>
      <c r="E448" s="13" t="s">
        <v>8110</v>
      </c>
      <c r="F448" s="68">
        <v>32</v>
      </c>
    </row>
    <row r="449" spans="1:6">
      <c r="A449" s="66">
        <v>2018</v>
      </c>
      <c r="B449" s="66" t="s">
        <v>1886</v>
      </c>
      <c r="C449" s="67" t="s">
        <v>3769</v>
      </c>
      <c r="D449" s="67" t="s">
        <v>1151</v>
      </c>
      <c r="E449" s="13" t="s">
        <v>8110</v>
      </c>
      <c r="F449" s="68">
        <v>8</v>
      </c>
    </row>
    <row r="450" spans="1:6">
      <c r="A450" s="66">
        <v>2018</v>
      </c>
      <c r="B450" s="66" t="s">
        <v>1886</v>
      </c>
      <c r="C450" s="67" t="s">
        <v>3769</v>
      </c>
      <c r="D450" s="67" t="s">
        <v>2030</v>
      </c>
      <c r="E450" s="13" t="s">
        <v>8110</v>
      </c>
      <c r="F450" s="68">
        <v>56</v>
      </c>
    </row>
    <row r="451" spans="1:6">
      <c r="A451" s="66">
        <v>2018</v>
      </c>
      <c r="B451" s="66" t="s">
        <v>1886</v>
      </c>
      <c r="C451" s="67" t="s">
        <v>3769</v>
      </c>
      <c r="D451" s="67" t="s">
        <v>2034</v>
      </c>
      <c r="E451" s="13" t="s">
        <v>8110</v>
      </c>
      <c r="F451" s="68">
        <v>9</v>
      </c>
    </row>
    <row r="452" spans="1:6">
      <c r="A452" s="66">
        <v>2018</v>
      </c>
      <c r="B452" s="66" t="s">
        <v>1886</v>
      </c>
      <c r="C452" s="67" t="s">
        <v>3770</v>
      </c>
      <c r="D452" s="67" t="s">
        <v>1151</v>
      </c>
      <c r="E452" s="13" t="s">
        <v>8110</v>
      </c>
      <c r="F452" s="68">
        <v>65</v>
      </c>
    </row>
    <row r="453" spans="1:6">
      <c r="A453" s="66">
        <v>2018</v>
      </c>
      <c r="B453" s="66" t="s">
        <v>1886</v>
      </c>
      <c r="C453" s="67" t="s">
        <v>3776</v>
      </c>
      <c r="D453" s="67" t="s">
        <v>1153</v>
      </c>
      <c r="E453" s="13" t="s">
        <v>8110</v>
      </c>
      <c r="F453" s="68">
        <v>9</v>
      </c>
    </row>
    <row r="454" spans="1:6">
      <c r="A454" s="66">
        <v>2018</v>
      </c>
      <c r="B454" s="66" t="s">
        <v>1886</v>
      </c>
      <c r="C454" s="67" t="s">
        <v>3753</v>
      </c>
      <c r="D454" s="67" t="s">
        <v>1134</v>
      </c>
      <c r="E454" s="13" t="s">
        <v>8110</v>
      </c>
      <c r="F454" s="68">
        <v>28</v>
      </c>
    </row>
    <row r="455" spans="1:6">
      <c r="A455" s="66">
        <v>2018</v>
      </c>
      <c r="B455" s="66" t="s">
        <v>1886</v>
      </c>
      <c r="C455" s="67" t="s">
        <v>3753</v>
      </c>
      <c r="D455" s="67" t="s">
        <v>1156</v>
      </c>
      <c r="E455" s="13" t="s">
        <v>8110</v>
      </c>
      <c r="F455" s="68">
        <v>2</v>
      </c>
    </row>
    <row r="456" spans="1:6">
      <c r="A456" s="66">
        <v>2018</v>
      </c>
      <c r="B456" s="66" t="s">
        <v>1886</v>
      </c>
      <c r="C456" s="67" t="s">
        <v>3753</v>
      </c>
      <c r="D456" s="67" t="s">
        <v>1157</v>
      </c>
      <c r="E456" s="13" t="s">
        <v>8110</v>
      </c>
      <c r="F456" s="68">
        <v>2</v>
      </c>
    </row>
    <row r="457" spans="1:6">
      <c r="A457" s="66">
        <v>2018</v>
      </c>
      <c r="B457" s="66" t="s">
        <v>514</v>
      </c>
      <c r="C457" s="67" t="s">
        <v>3777</v>
      </c>
      <c r="D457" s="67" t="s">
        <v>1261</v>
      </c>
      <c r="E457" s="67" t="s">
        <v>8110</v>
      </c>
      <c r="F457" s="68">
        <v>24</v>
      </c>
    </row>
    <row r="458" spans="1:6">
      <c r="A458" s="66">
        <v>2018</v>
      </c>
      <c r="B458" s="66" t="s">
        <v>514</v>
      </c>
      <c r="C458" s="67" t="s">
        <v>3777</v>
      </c>
      <c r="D458" s="67" t="s">
        <v>1262</v>
      </c>
      <c r="E458" s="67" t="s">
        <v>8110</v>
      </c>
      <c r="F458" s="68">
        <v>39</v>
      </c>
    </row>
    <row r="459" spans="1:6">
      <c r="A459" s="66">
        <v>2018</v>
      </c>
      <c r="B459" s="66" t="s">
        <v>514</v>
      </c>
      <c r="C459" s="67" t="s">
        <v>3777</v>
      </c>
      <c r="D459" s="67" t="s">
        <v>2169</v>
      </c>
      <c r="E459" s="67" t="s">
        <v>8110</v>
      </c>
      <c r="F459" s="68">
        <v>2</v>
      </c>
    </row>
    <row r="460" spans="1:6">
      <c r="A460" s="66">
        <v>2018</v>
      </c>
      <c r="B460" s="66" t="s">
        <v>514</v>
      </c>
      <c r="C460" s="67" t="s">
        <v>3777</v>
      </c>
      <c r="D460" s="67" t="s">
        <v>2170</v>
      </c>
      <c r="E460" s="67" t="s">
        <v>8110</v>
      </c>
      <c r="F460" s="68">
        <v>5</v>
      </c>
    </row>
    <row r="461" spans="1:6">
      <c r="A461" s="66">
        <v>2018</v>
      </c>
      <c r="B461" s="66" t="s">
        <v>514</v>
      </c>
      <c r="C461" s="67" t="s">
        <v>3777</v>
      </c>
      <c r="D461" s="67" t="s">
        <v>1263</v>
      </c>
      <c r="E461" s="67" t="s">
        <v>8110</v>
      </c>
      <c r="F461" s="68">
        <v>7</v>
      </c>
    </row>
    <row r="462" spans="1:6">
      <c r="A462" s="66">
        <v>2018</v>
      </c>
      <c r="B462" s="66" t="s">
        <v>514</v>
      </c>
      <c r="C462" s="67" t="s">
        <v>3777</v>
      </c>
      <c r="D462" s="67" t="s">
        <v>1264</v>
      </c>
      <c r="E462" s="67" t="s">
        <v>8110</v>
      </c>
      <c r="F462" s="68">
        <v>19</v>
      </c>
    </row>
    <row r="463" spans="1:6">
      <c r="A463" s="66">
        <v>2018</v>
      </c>
      <c r="B463" s="66" t="s">
        <v>514</v>
      </c>
      <c r="C463" s="67" t="s">
        <v>3777</v>
      </c>
      <c r="D463" s="67" t="s">
        <v>1265</v>
      </c>
      <c r="E463" s="67" t="s">
        <v>8110</v>
      </c>
      <c r="F463" s="68">
        <v>21</v>
      </c>
    </row>
    <row r="464" spans="1:6">
      <c r="A464" s="66">
        <v>2018</v>
      </c>
      <c r="B464" s="66" t="s">
        <v>514</v>
      </c>
      <c r="C464" s="67" t="s">
        <v>3777</v>
      </c>
      <c r="D464" s="67" t="s">
        <v>1266</v>
      </c>
      <c r="E464" s="67" t="s">
        <v>8110</v>
      </c>
      <c r="F464" s="68">
        <v>10</v>
      </c>
    </row>
    <row r="465" spans="1:6">
      <c r="A465" s="66">
        <v>2018</v>
      </c>
      <c r="B465" s="66" t="s">
        <v>514</v>
      </c>
      <c r="C465" s="67" t="s">
        <v>3777</v>
      </c>
      <c r="D465" s="67" t="s">
        <v>1267</v>
      </c>
      <c r="E465" s="67" t="s">
        <v>8110</v>
      </c>
      <c r="F465" s="68">
        <v>15</v>
      </c>
    </row>
    <row r="466" spans="1:6">
      <c r="A466" s="66">
        <v>2018</v>
      </c>
      <c r="B466" s="66" t="s">
        <v>514</v>
      </c>
      <c r="C466" s="67" t="s">
        <v>3777</v>
      </c>
      <c r="D466" s="67" t="s">
        <v>2181</v>
      </c>
      <c r="E466" s="67" t="s">
        <v>8110</v>
      </c>
      <c r="F466" s="68">
        <v>4</v>
      </c>
    </row>
    <row r="467" spans="1:6">
      <c r="A467" s="66">
        <v>2018</v>
      </c>
      <c r="B467" s="66" t="s">
        <v>514</v>
      </c>
      <c r="C467" s="67" t="s">
        <v>3777</v>
      </c>
      <c r="D467" s="67" t="s">
        <v>2180</v>
      </c>
      <c r="E467" s="67" t="s">
        <v>8110</v>
      </c>
      <c r="F467" s="68">
        <v>5</v>
      </c>
    </row>
    <row r="468" spans="1:6">
      <c r="A468" s="66">
        <v>2018</v>
      </c>
      <c r="B468" s="66" t="s">
        <v>514</v>
      </c>
      <c r="C468" s="67" t="s">
        <v>3777</v>
      </c>
      <c r="D468" s="67" t="s">
        <v>1156</v>
      </c>
      <c r="E468" s="67" t="s">
        <v>8110</v>
      </c>
      <c r="F468" s="68">
        <v>8</v>
      </c>
    </row>
    <row r="469" spans="1:6">
      <c r="A469" s="66">
        <v>2018</v>
      </c>
      <c r="B469" s="66" t="s">
        <v>514</v>
      </c>
      <c r="C469" s="67" t="s">
        <v>3777</v>
      </c>
      <c r="D469" s="67" t="s">
        <v>2178</v>
      </c>
      <c r="E469" s="67" t="s">
        <v>8110</v>
      </c>
      <c r="F469" s="68">
        <v>5</v>
      </c>
    </row>
    <row r="470" spans="1:6">
      <c r="A470" s="66">
        <v>2018</v>
      </c>
      <c r="B470" s="66" t="s">
        <v>514</v>
      </c>
      <c r="C470" s="67" t="s">
        <v>3777</v>
      </c>
      <c r="D470" s="67" t="s">
        <v>1276</v>
      </c>
      <c r="E470" s="67" t="s">
        <v>8110</v>
      </c>
      <c r="F470" s="68">
        <v>13</v>
      </c>
    </row>
    <row r="471" spans="1:6">
      <c r="A471" s="66">
        <v>2018</v>
      </c>
      <c r="B471" s="66" t="s">
        <v>514</v>
      </c>
      <c r="C471" s="67" t="s">
        <v>3777</v>
      </c>
      <c r="D471" s="67" t="s">
        <v>1175</v>
      </c>
      <c r="E471" s="67" t="s">
        <v>8110</v>
      </c>
      <c r="F471" s="68">
        <v>41</v>
      </c>
    </row>
    <row r="472" spans="1:6">
      <c r="A472" s="66">
        <v>2018</v>
      </c>
      <c r="B472" s="66" t="s">
        <v>514</v>
      </c>
      <c r="C472" s="67" t="s">
        <v>3777</v>
      </c>
      <c r="D472" s="67" t="s">
        <v>2176</v>
      </c>
      <c r="E472" s="67" t="s">
        <v>8110</v>
      </c>
      <c r="F472" s="68">
        <v>40</v>
      </c>
    </row>
    <row r="473" spans="1:6">
      <c r="A473" s="66">
        <v>2018</v>
      </c>
      <c r="B473" s="66" t="s">
        <v>514</v>
      </c>
      <c r="C473" s="67" t="s">
        <v>3777</v>
      </c>
      <c r="D473" s="67" t="s">
        <v>1176</v>
      </c>
      <c r="E473" s="67" t="s">
        <v>8110</v>
      </c>
      <c r="F473" s="68">
        <v>125</v>
      </c>
    </row>
    <row r="474" spans="1:6">
      <c r="A474" s="66">
        <v>2018</v>
      </c>
      <c r="B474" s="66" t="s">
        <v>514</v>
      </c>
      <c r="C474" s="67" t="s">
        <v>3777</v>
      </c>
      <c r="D474" s="67" t="s">
        <v>2177</v>
      </c>
      <c r="E474" s="67" t="s">
        <v>8110</v>
      </c>
      <c r="F474" s="68">
        <v>8</v>
      </c>
    </row>
    <row r="475" spans="1:6">
      <c r="A475" s="66">
        <v>2018</v>
      </c>
      <c r="B475" s="66" t="s">
        <v>514</v>
      </c>
      <c r="C475" s="67" t="s">
        <v>3777</v>
      </c>
      <c r="D475" s="67" t="s">
        <v>2172</v>
      </c>
      <c r="E475" s="67" t="s">
        <v>8110</v>
      </c>
      <c r="F475" s="68">
        <v>74</v>
      </c>
    </row>
    <row r="476" spans="1:6">
      <c r="A476" s="66">
        <v>2018</v>
      </c>
      <c r="B476" s="66" t="s">
        <v>514</v>
      </c>
      <c r="C476" s="67" t="s">
        <v>3777</v>
      </c>
      <c r="D476" s="67" t="s">
        <v>1275</v>
      </c>
      <c r="E476" s="67" t="s">
        <v>8110</v>
      </c>
      <c r="F476" s="68">
        <v>22</v>
      </c>
    </row>
    <row r="477" spans="1:6">
      <c r="A477" s="66">
        <v>2018</v>
      </c>
      <c r="B477" s="66" t="s">
        <v>514</v>
      </c>
      <c r="C477" s="67" t="s">
        <v>3777</v>
      </c>
      <c r="D477" s="67" t="s">
        <v>1269</v>
      </c>
      <c r="E477" s="67" t="s">
        <v>8110</v>
      </c>
      <c r="F477" s="68">
        <v>25</v>
      </c>
    </row>
    <row r="478" spans="1:6">
      <c r="A478" s="66">
        <v>2018</v>
      </c>
      <c r="B478" s="66" t="s">
        <v>514</v>
      </c>
      <c r="C478" s="67" t="s">
        <v>3777</v>
      </c>
      <c r="D478" s="67" t="s">
        <v>2175</v>
      </c>
      <c r="E478" s="67" t="s">
        <v>8110</v>
      </c>
      <c r="F478" s="68">
        <v>9</v>
      </c>
    </row>
    <row r="479" spans="1:6">
      <c r="A479" s="66">
        <v>2018</v>
      </c>
      <c r="B479" s="66" t="s">
        <v>514</v>
      </c>
      <c r="C479" s="67" t="s">
        <v>3777</v>
      </c>
      <c r="D479" s="67" t="s">
        <v>2171</v>
      </c>
      <c r="E479" s="67" t="s">
        <v>8110</v>
      </c>
      <c r="F479" s="68">
        <v>22</v>
      </c>
    </row>
    <row r="480" spans="1:6">
      <c r="A480" s="66">
        <v>2018</v>
      </c>
      <c r="B480" s="66" t="s">
        <v>514</v>
      </c>
      <c r="C480" s="67" t="s">
        <v>3777</v>
      </c>
      <c r="D480" s="67" t="s">
        <v>1270</v>
      </c>
      <c r="E480" s="67" t="s">
        <v>8110</v>
      </c>
      <c r="F480" s="68">
        <v>5</v>
      </c>
    </row>
    <row r="481" spans="1:6">
      <c r="A481" s="66">
        <v>2018</v>
      </c>
      <c r="B481" s="66" t="s">
        <v>514</v>
      </c>
      <c r="C481" s="67" t="s">
        <v>3777</v>
      </c>
      <c r="D481" s="67" t="s">
        <v>2173</v>
      </c>
      <c r="E481" s="67" t="s">
        <v>8110</v>
      </c>
      <c r="F481" s="68">
        <v>51</v>
      </c>
    </row>
    <row r="482" spans="1:6">
      <c r="A482" s="66">
        <v>2018</v>
      </c>
      <c r="B482" s="66" t="s">
        <v>514</v>
      </c>
      <c r="C482" s="67" t="s">
        <v>3777</v>
      </c>
      <c r="D482" s="67" t="s">
        <v>2174</v>
      </c>
      <c r="E482" s="67" t="s">
        <v>8110</v>
      </c>
      <c r="F482" s="68">
        <v>40</v>
      </c>
    </row>
    <row r="483" spans="1:6">
      <c r="A483" s="66">
        <v>2018</v>
      </c>
      <c r="B483" s="66" t="s">
        <v>514</v>
      </c>
      <c r="C483" s="67" t="s">
        <v>3777</v>
      </c>
      <c r="D483" s="67" t="s">
        <v>1272</v>
      </c>
      <c r="E483" s="67" t="s">
        <v>8110</v>
      </c>
      <c r="F483" s="68">
        <v>71</v>
      </c>
    </row>
    <row r="484" spans="1:6">
      <c r="A484" s="66">
        <v>2018</v>
      </c>
      <c r="B484" s="66" t="s">
        <v>514</v>
      </c>
      <c r="C484" s="67" t="s">
        <v>3777</v>
      </c>
      <c r="D484" s="67" t="s">
        <v>1271</v>
      </c>
      <c r="E484" s="67" t="s">
        <v>8110</v>
      </c>
      <c r="F484" s="68">
        <v>13</v>
      </c>
    </row>
    <row r="485" spans="1:6">
      <c r="A485" s="66">
        <v>2018</v>
      </c>
      <c r="B485" s="66" t="s">
        <v>514</v>
      </c>
      <c r="C485" s="67" t="s">
        <v>3777</v>
      </c>
      <c r="D485" s="67" t="s">
        <v>2179</v>
      </c>
      <c r="E485" s="67" t="s">
        <v>8110</v>
      </c>
      <c r="F485" s="68">
        <v>8</v>
      </c>
    </row>
    <row r="486" spans="1:6">
      <c r="A486" s="66">
        <v>2018</v>
      </c>
      <c r="B486" s="66" t="s">
        <v>514</v>
      </c>
      <c r="C486" s="67" t="s">
        <v>3772</v>
      </c>
      <c r="D486" s="67" t="s">
        <v>3673</v>
      </c>
      <c r="E486" s="67" t="s">
        <v>8110</v>
      </c>
      <c r="F486" s="68">
        <v>10</v>
      </c>
    </row>
    <row r="487" spans="1:6">
      <c r="A487" s="66">
        <v>2018</v>
      </c>
      <c r="B487" s="66" t="s">
        <v>514</v>
      </c>
      <c r="C487" s="67" t="s">
        <v>3772</v>
      </c>
      <c r="D487" s="67" t="s">
        <v>2182</v>
      </c>
      <c r="E487" s="67" t="s">
        <v>8110</v>
      </c>
      <c r="F487" s="68">
        <v>66</v>
      </c>
    </row>
    <row r="488" spans="1:6">
      <c r="A488" s="66">
        <v>2018</v>
      </c>
      <c r="B488" s="66" t="s">
        <v>514</v>
      </c>
      <c r="C488" s="67" t="s">
        <v>3772</v>
      </c>
      <c r="D488" s="67" t="s">
        <v>2184</v>
      </c>
      <c r="E488" s="67" t="s">
        <v>8110</v>
      </c>
      <c r="F488" s="68">
        <v>125</v>
      </c>
    </row>
    <row r="489" spans="1:6">
      <c r="A489" s="66">
        <v>2018</v>
      </c>
      <c r="B489" s="66" t="s">
        <v>514</v>
      </c>
      <c r="C489" s="67" t="s">
        <v>3772</v>
      </c>
      <c r="D489" s="67" t="s">
        <v>2183</v>
      </c>
      <c r="E489" s="67" t="s">
        <v>8110</v>
      </c>
      <c r="F489" s="68">
        <v>124</v>
      </c>
    </row>
    <row r="490" spans="1:6">
      <c r="A490" s="66">
        <v>2018</v>
      </c>
      <c r="B490" s="66" t="s">
        <v>514</v>
      </c>
      <c r="C490" s="67" t="s">
        <v>3772</v>
      </c>
      <c r="D490" s="67" t="s">
        <v>1278</v>
      </c>
      <c r="E490" s="67" t="s">
        <v>8110</v>
      </c>
      <c r="F490" s="68">
        <v>32</v>
      </c>
    </row>
    <row r="491" spans="1:6">
      <c r="A491" s="66">
        <v>2018</v>
      </c>
      <c r="B491" s="66" t="s">
        <v>514</v>
      </c>
      <c r="C491" s="67" t="s">
        <v>3772</v>
      </c>
      <c r="D491" s="67" t="s">
        <v>4629</v>
      </c>
      <c r="E491" s="67" t="s">
        <v>8110</v>
      </c>
      <c r="F491" s="68">
        <v>30</v>
      </c>
    </row>
    <row r="492" spans="1:6">
      <c r="A492" s="66">
        <v>2018</v>
      </c>
      <c r="B492" s="66" t="s">
        <v>514</v>
      </c>
      <c r="C492" s="67" t="s">
        <v>3772</v>
      </c>
      <c r="D492" s="67" t="s">
        <v>2186</v>
      </c>
      <c r="E492" s="67" t="s">
        <v>8110</v>
      </c>
      <c r="F492" s="68">
        <v>90</v>
      </c>
    </row>
    <row r="493" spans="1:6">
      <c r="A493" s="66">
        <v>2018</v>
      </c>
      <c r="B493" s="66" t="s">
        <v>514</v>
      </c>
      <c r="C493" s="67" t="s">
        <v>3772</v>
      </c>
      <c r="D493" s="67" t="s">
        <v>3672</v>
      </c>
      <c r="E493" s="67" t="s">
        <v>8110</v>
      </c>
      <c r="F493" s="68">
        <v>9</v>
      </c>
    </row>
    <row r="494" spans="1:6">
      <c r="A494" s="66">
        <v>2018</v>
      </c>
      <c r="B494" s="66" t="s">
        <v>514</v>
      </c>
      <c r="C494" s="67" t="s">
        <v>3772</v>
      </c>
      <c r="D494" s="67" t="s">
        <v>2185</v>
      </c>
      <c r="E494" s="67" t="s">
        <v>8110</v>
      </c>
      <c r="F494" s="68">
        <v>315</v>
      </c>
    </row>
    <row r="495" spans="1:6">
      <c r="A495" s="66">
        <v>2018</v>
      </c>
      <c r="B495" s="66" t="s">
        <v>514</v>
      </c>
      <c r="C495" s="67" t="s">
        <v>3772</v>
      </c>
      <c r="D495" s="67" t="s">
        <v>1186</v>
      </c>
      <c r="E495" s="67" t="s">
        <v>8110</v>
      </c>
      <c r="F495" s="68">
        <v>326</v>
      </c>
    </row>
    <row r="496" spans="1:6">
      <c r="A496" s="66">
        <v>2019</v>
      </c>
      <c r="B496" s="66" t="s">
        <v>1886</v>
      </c>
      <c r="C496" s="67" t="s">
        <v>3752</v>
      </c>
      <c r="D496" s="67" t="s">
        <v>1151</v>
      </c>
      <c r="E496" s="13" t="s">
        <v>8110</v>
      </c>
      <c r="F496" s="68">
        <v>1</v>
      </c>
    </row>
    <row r="497" spans="1:6">
      <c r="A497" s="66">
        <v>2019</v>
      </c>
      <c r="B497" s="66" t="s">
        <v>1886</v>
      </c>
      <c r="C497" s="67" t="s">
        <v>1148</v>
      </c>
      <c r="D497" s="67" t="s">
        <v>1151</v>
      </c>
      <c r="E497" s="13" t="s">
        <v>8110</v>
      </c>
      <c r="F497" s="68">
        <v>294</v>
      </c>
    </row>
    <row r="498" spans="1:6">
      <c r="A498" s="66">
        <v>2019</v>
      </c>
      <c r="B498" s="66" t="s">
        <v>1886</v>
      </c>
      <c r="C498" s="67" t="s">
        <v>3754</v>
      </c>
      <c r="D498" s="67" t="s">
        <v>1151</v>
      </c>
      <c r="E498" s="13" t="s">
        <v>8110</v>
      </c>
      <c r="F498" s="68">
        <v>24</v>
      </c>
    </row>
    <row r="499" spans="1:6">
      <c r="A499" s="66">
        <v>2019</v>
      </c>
      <c r="B499" s="66" t="s">
        <v>1886</v>
      </c>
      <c r="C499" s="67" t="s">
        <v>3755</v>
      </c>
      <c r="D499" s="67" t="s">
        <v>1151</v>
      </c>
      <c r="E499" s="13" t="s">
        <v>8110</v>
      </c>
      <c r="F499" s="68">
        <v>31</v>
      </c>
    </row>
    <row r="500" spans="1:6">
      <c r="A500" s="66">
        <v>2019</v>
      </c>
      <c r="B500" s="66" t="s">
        <v>1886</v>
      </c>
      <c r="C500" s="67" t="s">
        <v>3755</v>
      </c>
      <c r="D500" s="67" t="s">
        <v>1152</v>
      </c>
      <c r="E500" s="13" t="s">
        <v>8110</v>
      </c>
      <c r="F500" s="68">
        <v>18</v>
      </c>
    </row>
    <row r="501" spans="1:6">
      <c r="A501" s="66">
        <v>2019</v>
      </c>
      <c r="B501" s="66" t="s">
        <v>1886</v>
      </c>
      <c r="C501" s="67" t="s">
        <v>3756</v>
      </c>
      <c r="D501" s="67" t="s">
        <v>1151</v>
      </c>
      <c r="E501" s="13" t="s">
        <v>8110</v>
      </c>
      <c r="F501" s="68">
        <v>114</v>
      </c>
    </row>
    <row r="502" spans="1:6">
      <c r="A502" s="66">
        <v>2019</v>
      </c>
      <c r="B502" s="66" t="s">
        <v>1886</v>
      </c>
      <c r="C502" s="67" t="s">
        <v>3756</v>
      </c>
      <c r="D502" s="67" t="s">
        <v>1155</v>
      </c>
      <c r="E502" s="13" t="s">
        <v>8110</v>
      </c>
      <c r="F502" s="68">
        <v>58</v>
      </c>
    </row>
    <row r="503" spans="1:6">
      <c r="A503" s="66">
        <v>2019</v>
      </c>
      <c r="B503" s="66" t="s">
        <v>1886</v>
      </c>
      <c r="C503" s="67" t="s">
        <v>3773</v>
      </c>
      <c r="D503" s="67" t="s">
        <v>1135</v>
      </c>
      <c r="E503" s="13" t="s">
        <v>8110</v>
      </c>
      <c r="F503" s="68">
        <v>2</v>
      </c>
    </row>
    <row r="504" spans="1:6">
      <c r="A504" s="66">
        <v>2019</v>
      </c>
      <c r="B504" s="66" t="s">
        <v>1886</v>
      </c>
      <c r="C504" s="67" t="s">
        <v>3779</v>
      </c>
      <c r="D504" s="67" t="s">
        <v>3781</v>
      </c>
      <c r="E504" s="13" t="s">
        <v>8110</v>
      </c>
      <c r="F504" s="68">
        <v>112</v>
      </c>
    </row>
    <row r="505" spans="1:6">
      <c r="A505" s="66">
        <v>2019</v>
      </c>
      <c r="B505" s="66" t="s">
        <v>1886</v>
      </c>
      <c r="C505" s="67" t="s">
        <v>3774</v>
      </c>
      <c r="D505" s="67" t="s">
        <v>1151</v>
      </c>
      <c r="E505" s="13" t="s">
        <v>8110</v>
      </c>
      <c r="F505" s="68">
        <v>4</v>
      </c>
    </row>
    <row r="506" spans="1:6">
      <c r="A506" s="66">
        <v>2019</v>
      </c>
      <c r="B506" s="66" t="s">
        <v>1886</v>
      </c>
      <c r="C506" s="67" t="s">
        <v>3774</v>
      </c>
      <c r="D506" s="67" t="s">
        <v>1165</v>
      </c>
      <c r="E506" s="13" t="s">
        <v>8110</v>
      </c>
      <c r="F506" s="68">
        <v>8</v>
      </c>
    </row>
    <row r="507" spans="1:6">
      <c r="A507" s="66">
        <v>2019</v>
      </c>
      <c r="B507" s="66" t="s">
        <v>1886</v>
      </c>
      <c r="C507" s="67" t="s">
        <v>3774</v>
      </c>
      <c r="D507" s="67" t="s">
        <v>1166</v>
      </c>
      <c r="E507" s="13" t="s">
        <v>8110</v>
      </c>
      <c r="F507" s="68">
        <v>8</v>
      </c>
    </row>
    <row r="508" spans="1:6">
      <c r="A508" s="66">
        <v>2019</v>
      </c>
      <c r="B508" s="66" t="s">
        <v>1886</v>
      </c>
      <c r="C508" s="67" t="s">
        <v>3774</v>
      </c>
      <c r="D508" s="67" t="s">
        <v>1167</v>
      </c>
      <c r="E508" s="13" t="s">
        <v>8110</v>
      </c>
      <c r="F508" s="68">
        <v>10</v>
      </c>
    </row>
    <row r="509" spans="1:6">
      <c r="A509" s="66">
        <v>2019</v>
      </c>
      <c r="B509" s="66" t="s">
        <v>1886</v>
      </c>
      <c r="C509" s="67" t="s">
        <v>3757</v>
      </c>
      <c r="D509" s="67" t="s">
        <v>1151</v>
      </c>
      <c r="E509" s="13" t="s">
        <v>8110</v>
      </c>
      <c r="F509" s="68">
        <v>11</v>
      </c>
    </row>
    <row r="510" spans="1:6">
      <c r="A510" s="66">
        <v>2019</v>
      </c>
      <c r="B510" s="66" t="s">
        <v>1886</v>
      </c>
      <c r="C510" s="67" t="s">
        <v>3758</v>
      </c>
      <c r="D510" s="67" t="s">
        <v>1151</v>
      </c>
      <c r="E510" s="13" t="s">
        <v>8110</v>
      </c>
      <c r="F510" s="68">
        <v>25</v>
      </c>
    </row>
    <row r="511" spans="1:6">
      <c r="A511" s="66">
        <v>2019</v>
      </c>
      <c r="B511" s="66" t="s">
        <v>1886</v>
      </c>
      <c r="C511" s="67" t="s">
        <v>3758</v>
      </c>
      <c r="D511" s="67" t="s">
        <v>1151</v>
      </c>
      <c r="E511" s="13" t="s">
        <v>8110</v>
      </c>
      <c r="F511" s="68">
        <v>77</v>
      </c>
    </row>
    <row r="512" spans="1:6">
      <c r="A512" s="66">
        <v>2019</v>
      </c>
      <c r="B512" s="66" t="s">
        <v>1886</v>
      </c>
      <c r="C512" s="67" t="s">
        <v>3758</v>
      </c>
      <c r="D512" s="67" t="s">
        <v>1149</v>
      </c>
      <c r="E512" s="13" t="s">
        <v>8110</v>
      </c>
      <c r="F512" s="68">
        <v>20</v>
      </c>
    </row>
    <row r="513" spans="1:6">
      <c r="A513" s="66">
        <v>2019</v>
      </c>
      <c r="B513" s="66" t="s">
        <v>1886</v>
      </c>
      <c r="C513" s="67" t="s">
        <v>3758</v>
      </c>
      <c r="D513" s="67" t="s">
        <v>1149</v>
      </c>
      <c r="E513" s="13" t="s">
        <v>8110</v>
      </c>
      <c r="F513" s="68">
        <v>20</v>
      </c>
    </row>
    <row r="514" spans="1:6">
      <c r="A514" s="66">
        <v>2019</v>
      </c>
      <c r="B514" s="66" t="s">
        <v>1886</v>
      </c>
      <c r="C514" s="67" t="s">
        <v>3758</v>
      </c>
      <c r="D514" s="67" t="s">
        <v>1149</v>
      </c>
      <c r="E514" s="13" t="s">
        <v>8110</v>
      </c>
      <c r="F514" s="68">
        <v>20</v>
      </c>
    </row>
    <row r="515" spans="1:6">
      <c r="A515" s="66">
        <v>2019</v>
      </c>
      <c r="B515" s="66" t="s">
        <v>1886</v>
      </c>
      <c r="C515" s="67" t="s">
        <v>3758</v>
      </c>
      <c r="D515" s="67" t="s">
        <v>1149</v>
      </c>
      <c r="E515" s="13" t="s">
        <v>8110</v>
      </c>
      <c r="F515" s="68">
        <v>25</v>
      </c>
    </row>
    <row r="516" spans="1:6">
      <c r="A516" s="66">
        <v>2019</v>
      </c>
      <c r="B516" s="66" t="s">
        <v>1886</v>
      </c>
      <c r="C516" s="67" t="s">
        <v>3758</v>
      </c>
      <c r="D516" s="67" t="s">
        <v>1149</v>
      </c>
      <c r="E516" s="13" t="s">
        <v>8110</v>
      </c>
      <c r="F516" s="68">
        <v>77</v>
      </c>
    </row>
    <row r="517" spans="1:6">
      <c r="A517" s="66">
        <v>2019</v>
      </c>
      <c r="B517" s="66" t="s">
        <v>1886</v>
      </c>
      <c r="C517" s="67" t="s">
        <v>3758</v>
      </c>
      <c r="D517" s="67" t="s">
        <v>1149</v>
      </c>
      <c r="E517" s="13" t="s">
        <v>8110</v>
      </c>
      <c r="F517" s="68">
        <v>189</v>
      </c>
    </row>
    <row r="518" spans="1:6">
      <c r="A518" s="66">
        <v>2019</v>
      </c>
      <c r="B518" s="66" t="s">
        <v>1886</v>
      </c>
      <c r="C518" s="67" t="s">
        <v>3758</v>
      </c>
      <c r="D518" s="67" t="s">
        <v>1149</v>
      </c>
      <c r="E518" s="13" t="s">
        <v>8110</v>
      </c>
      <c r="F518" s="68">
        <v>251</v>
      </c>
    </row>
    <row r="519" spans="1:6">
      <c r="A519" s="66">
        <v>2019</v>
      </c>
      <c r="B519" s="66" t="s">
        <v>1886</v>
      </c>
      <c r="C519" s="67" t="s">
        <v>3758</v>
      </c>
      <c r="D519" s="67" t="s">
        <v>1139</v>
      </c>
      <c r="E519" s="13" t="s">
        <v>8110</v>
      </c>
      <c r="F519" s="68">
        <v>26</v>
      </c>
    </row>
    <row r="520" spans="1:6">
      <c r="A520" s="66">
        <v>2019</v>
      </c>
      <c r="B520" s="66" t="s">
        <v>1886</v>
      </c>
      <c r="C520" s="67" t="s">
        <v>3759</v>
      </c>
      <c r="D520" s="67" t="s">
        <v>1151</v>
      </c>
      <c r="E520" s="13" t="s">
        <v>8110</v>
      </c>
      <c r="F520" s="68">
        <v>3</v>
      </c>
    </row>
    <row r="521" spans="1:6">
      <c r="A521" s="66">
        <v>2019</v>
      </c>
      <c r="B521" s="66" t="s">
        <v>1886</v>
      </c>
      <c r="C521" s="67" t="s">
        <v>3759</v>
      </c>
      <c r="D521" s="67" t="s">
        <v>1134</v>
      </c>
      <c r="E521" s="13" t="s">
        <v>8110</v>
      </c>
      <c r="F521" s="68">
        <v>1</v>
      </c>
    </row>
    <row r="522" spans="1:6">
      <c r="A522" s="66">
        <v>2019</v>
      </c>
      <c r="B522" s="66" t="s">
        <v>1886</v>
      </c>
      <c r="C522" s="67" t="s">
        <v>3759</v>
      </c>
      <c r="D522" s="67" t="s">
        <v>1138</v>
      </c>
      <c r="E522" s="13" t="s">
        <v>8110</v>
      </c>
      <c r="F522" s="68">
        <v>58</v>
      </c>
    </row>
    <row r="523" spans="1:6">
      <c r="A523" s="66">
        <v>2019</v>
      </c>
      <c r="B523" s="66" t="s">
        <v>1886</v>
      </c>
      <c r="C523" s="67" t="s">
        <v>3759</v>
      </c>
      <c r="D523" s="67" t="s">
        <v>1149</v>
      </c>
      <c r="E523" s="13" t="s">
        <v>8110</v>
      </c>
      <c r="F523" s="68">
        <v>117</v>
      </c>
    </row>
    <row r="524" spans="1:6">
      <c r="A524" s="66">
        <v>2019</v>
      </c>
      <c r="B524" s="66" t="s">
        <v>1886</v>
      </c>
      <c r="C524" s="67" t="s">
        <v>3759</v>
      </c>
      <c r="D524" s="67" t="s">
        <v>1140</v>
      </c>
      <c r="E524" s="13" t="s">
        <v>8110</v>
      </c>
      <c r="F524" s="68">
        <v>34</v>
      </c>
    </row>
    <row r="525" spans="1:6">
      <c r="A525" s="66">
        <v>2019</v>
      </c>
      <c r="B525" s="66" t="s">
        <v>1886</v>
      </c>
      <c r="C525" s="67" t="s">
        <v>3759</v>
      </c>
      <c r="D525" s="67" t="s">
        <v>3782</v>
      </c>
      <c r="E525" s="13" t="s">
        <v>8110</v>
      </c>
      <c r="F525" s="68">
        <v>30</v>
      </c>
    </row>
    <row r="526" spans="1:6">
      <c r="A526" s="66">
        <v>2019</v>
      </c>
      <c r="B526" s="66" t="s">
        <v>1886</v>
      </c>
      <c r="C526" s="67" t="s">
        <v>3760</v>
      </c>
      <c r="D526" s="67" t="s">
        <v>1136</v>
      </c>
      <c r="E526" s="13" t="s">
        <v>8110</v>
      </c>
      <c r="F526" s="68">
        <v>11</v>
      </c>
    </row>
    <row r="527" spans="1:6">
      <c r="A527" s="66">
        <v>2019</v>
      </c>
      <c r="B527" s="66" t="s">
        <v>1886</v>
      </c>
      <c r="C527" s="67" t="s">
        <v>3760</v>
      </c>
      <c r="D527" s="67" t="s">
        <v>1149</v>
      </c>
      <c r="E527" s="13" t="s">
        <v>8110</v>
      </c>
      <c r="F527" s="68">
        <v>82</v>
      </c>
    </row>
    <row r="528" spans="1:6">
      <c r="A528" s="66">
        <v>2019</v>
      </c>
      <c r="B528" s="66" t="s">
        <v>1886</v>
      </c>
      <c r="C528" s="67" t="s">
        <v>3775</v>
      </c>
      <c r="D528" s="67" t="s">
        <v>2030</v>
      </c>
      <c r="E528" s="13" t="s">
        <v>8110</v>
      </c>
      <c r="F528" s="68">
        <v>8</v>
      </c>
    </row>
    <row r="529" spans="1:6">
      <c r="A529" s="66">
        <v>2019</v>
      </c>
      <c r="B529" s="66" t="s">
        <v>1886</v>
      </c>
      <c r="C529" s="67" t="s">
        <v>3761</v>
      </c>
      <c r="D529" s="67" t="s">
        <v>1151</v>
      </c>
      <c r="E529" s="13" t="s">
        <v>8110</v>
      </c>
      <c r="F529" s="68">
        <v>21</v>
      </c>
    </row>
    <row r="530" spans="1:6">
      <c r="A530" s="66">
        <v>2019</v>
      </c>
      <c r="B530" s="66" t="s">
        <v>1886</v>
      </c>
      <c r="C530" s="67" t="s">
        <v>3762</v>
      </c>
      <c r="D530" s="67" t="s">
        <v>1135</v>
      </c>
      <c r="E530" s="13" t="s">
        <v>8110</v>
      </c>
      <c r="F530" s="68">
        <v>10</v>
      </c>
    </row>
    <row r="531" spans="1:6">
      <c r="A531" s="66">
        <v>2019</v>
      </c>
      <c r="B531" s="66" t="s">
        <v>1886</v>
      </c>
      <c r="C531" s="67" t="s">
        <v>3762</v>
      </c>
      <c r="D531" s="67" t="s">
        <v>1141</v>
      </c>
      <c r="E531" s="13" t="s">
        <v>8110</v>
      </c>
      <c r="F531" s="68">
        <v>42</v>
      </c>
    </row>
    <row r="532" spans="1:6">
      <c r="A532" s="66">
        <v>2019</v>
      </c>
      <c r="B532" s="66" t="s">
        <v>1886</v>
      </c>
      <c r="C532" s="67" t="s">
        <v>3762</v>
      </c>
      <c r="D532" s="67" t="s">
        <v>1142</v>
      </c>
      <c r="E532" s="13" t="s">
        <v>8110</v>
      </c>
      <c r="F532" s="68">
        <v>11</v>
      </c>
    </row>
    <row r="533" spans="1:6">
      <c r="A533" s="66">
        <v>2019</v>
      </c>
      <c r="B533" s="66" t="s">
        <v>1886</v>
      </c>
      <c r="C533" s="67" t="s">
        <v>3762</v>
      </c>
      <c r="D533" s="67" t="s">
        <v>1208</v>
      </c>
      <c r="E533" s="13" t="s">
        <v>8110</v>
      </c>
      <c r="F533" s="68">
        <v>384</v>
      </c>
    </row>
    <row r="534" spans="1:6">
      <c r="A534" s="66">
        <v>2019</v>
      </c>
      <c r="B534" s="66" t="s">
        <v>1886</v>
      </c>
      <c r="C534" s="67" t="s">
        <v>3762</v>
      </c>
      <c r="D534" s="67" t="s">
        <v>1143</v>
      </c>
      <c r="E534" s="13" t="s">
        <v>8110</v>
      </c>
      <c r="F534" s="68">
        <v>33</v>
      </c>
    </row>
    <row r="535" spans="1:6">
      <c r="A535" s="66">
        <v>2019</v>
      </c>
      <c r="B535" s="66" t="s">
        <v>1886</v>
      </c>
      <c r="C535" s="67" t="s">
        <v>3762</v>
      </c>
      <c r="D535" s="67" t="s">
        <v>1144</v>
      </c>
      <c r="E535" s="13" t="s">
        <v>8110</v>
      </c>
      <c r="F535" s="68">
        <v>10</v>
      </c>
    </row>
    <row r="536" spans="1:6">
      <c r="A536" s="66">
        <v>2019</v>
      </c>
      <c r="B536" s="66" t="s">
        <v>1886</v>
      </c>
      <c r="C536" s="67" t="s">
        <v>3762</v>
      </c>
      <c r="D536" s="67" t="s">
        <v>1145</v>
      </c>
      <c r="E536" s="13" t="s">
        <v>8110</v>
      </c>
      <c r="F536" s="68">
        <v>1</v>
      </c>
    </row>
    <row r="537" spans="1:6">
      <c r="A537" s="66">
        <v>2019</v>
      </c>
      <c r="B537" s="66" t="s">
        <v>1886</v>
      </c>
      <c r="C537" s="67" t="s">
        <v>3762</v>
      </c>
      <c r="D537" s="67" t="s">
        <v>1146</v>
      </c>
      <c r="E537" s="13" t="s">
        <v>8110</v>
      </c>
      <c r="F537" s="68">
        <v>11</v>
      </c>
    </row>
    <row r="538" spans="1:6">
      <c r="A538" s="66">
        <v>2019</v>
      </c>
      <c r="B538" s="66" t="s">
        <v>1886</v>
      </c>
      <c r="C538" s="67" t="s">
        <v>3762</v>
      </c>
      <c r="D538" s="67" t="s">
        <v>2031</v>
      </c>
      <c r="E538" s="13" t="s">
        <v>8110</v>
      </c>
      <c r="F538" s="68">
        <v>14</v>
      </c>
    </row>
    <row r="539" spans="1:6">
      <c r="A539" s="66">
        <v>2019</v>
      </c>
      <c r="B539" s="66" t="s">
        <v>1886</v>
      </c>
      <c r="C539" s="67" t="s">
        <v>3763</v>
      </c>
      <c r="D539" s="67" t="s">
        <v>1151</v>
      </c>
      <c r="E539" s="13" t="s">
        <v>8110</v>
      </c>
      <c r="F539" s="68">
        <v>5</v>
      </c>
    </row>
    <row r="540" spans="1:6">
      <c r="A540" s="66">
        <v>2019</v>
      </c>
      <c r="B540" s="66" t="s">
        <v>1886</v>
      </c>
      <c r="C540" s="67" t="s">
        <v>3763</v>
      </c>
      <c r="D540" s="67" t="s">
        <v>2032</v>
      </c>
      <c r="E540" s="13" t="s">
        <v>8110</v>
      </c>
      <c r="F540" s="68">
        <v>3</v>
      </c>
    </row>
    <row r="541" spans="1:6">
      <c r="A541" s="66">
        <v>2019</v>
      </c>
      <c r="B541" s="66" t="s">
        <v>1886</v>
      </c>
      <c r="C541" s="67" t="s">
        <v>3764</v>
      </c>
      <c r="D541" s="67" t="s">
        <v>1151</v>
      </c>
      <c r="E541" s="13" t="s">
        <v>8110</v>
      </c>
      <c r="F541" s="68">
        <v>28</v>
      </c>
    </row>
    <row r="542" spans="1:6">
      <c r="A542" s="66">
        <v>2019</v>
      </c>
      <c r="B542" s="66" t="s">
        <v>1886</v>
      </c>
      <c r="C542" s="67" t="s">
        <v>3788</v>
      </c>
      <c r="D542" s="67" t="s">
        <v>1163</v>
      </c>
      <c r="E542" s="13" t="s">
        <v>8110</v>
      </c>
      <c r="F542" s="68">
        <v>269</v>
      </c>
    </row>
    <row r="543" spans="1:6">
      <c r="A543" s="66">
        <v>2019</v>
      </c>
      <c r="B543" s="66" t="s">
        <v>1886</v>
      </c>
      <c r="C543" s="67" t="s">
        <v>3765</v>
      </c>
      <c r="D543" s="67" t="s">
        <v>3790</v>
      </c>
      <c r="E543" s="13" t="s">
        <v>8110</v>
      </c>
      <c r="F543" s="68">
        <v>1</v>
      </c>
    </row>
    <row r="544" spans="1:6">
      <c r="A544" s="66">
        <v>2019</v>
      </c>
      <c r="B544" s="66" t="s">
        <v>1886</v>
      </c>
      <c r="C544" s="67" t="s">
        <v>3765</v>
      </c>
      <c r="D544" s="67" t="s">
        <v>3783</v>
      </c>
      <c r="E544" s="13" t="s">
        <v>8110</v>
      </c>
      <c r="F544" s="68">
        <v>19</v>
      </c>
    </row>
    <row r="545" spans="1:6">
      <c r="A545" s="66">
        <v>2019</v>
      </c>
      <c r="B545" s="66" t="s">
        <v>1886</v>
      </c>
      <c r="C545" s="67" t="s">
        <v>3765</v>
      </c>
      <c r="D545" s="67" t="s">
        <v>2033</v>
      </c>
      <c r="E545" s="13" t="s">
        <v>8110</v>
      </c>
      <c r="F545" s="68">
        <v>295</v>
      </c>
    </row>
    <row r="546" spans="1:6">
      <c r="A546" s="66">
        <v>2019</v>
      </c>
      <c r="B546" s="66" t="s">
        <v>1886</v>
      </c>
      <c r="C546" s="67" t="s">
        <v>3765</v>
      </c>
      <c r="D546" s="67" t="s">
        <v>3784</v>
      </c>
      <c r="E546" s="13" t="s">
        <v>8110</v>
      </c>
      <c r="F546" s="68">
        <v>30</v>
      </c>
    </row>
    <row r="547" spans="1:6">
      <c r="A547" s="66">
        <v>2019</v>
      </c>
      <c r="B547" s="66" t="s">
        <v>1886</v>
      </c>
      <c r="C547" s="67" t="s">
        <v>3765</v>
      </c>
      <c r="D547" s="67" t="s">
        <v>2030</v>
      </c>
      <c r="E547" s="13" t="s">
        <v>8110</v>
      </c>
      <c r="F547" s="68">
        <v>26</v>
      </c>
    </row>
    <row r="548" spans="1:6">
      <c r="A548" s="66">
        <v>2019</v>
      </c>
      <c r="B548" s="66" t="s">
        <v>1886</v>
      </c>
      <c r="C548" s="67" t="s">
        <v>3766</v>
      </c>
      <c r="D548" s="67" t="s">
        <v>1140</v>
      </c>
      <c r="E548" s="13" t="s">
        <v>8110</v>
      </c>
      <c r="F548" s="68">
        <v>8</v>
      </c>
    </row>
    <row r="549" spans="1:6">
      <c r="A549" s="66">
        <v>2019</v>
      </c>
      <c r="B549" s="66" t="s">
        <v>1886</v>
      </c>
      <c r="C549" s="67" t="s">
        <v>3767</v>
      </c>
      <c r="D549" s="67" t="s">
        <v>1137</v>
      </c>
      <c r="E549" s="13" t="s">
        <v>8110</v>
      </c>
      <c r="F549" s="68">
        <v>14</v>
      </c>
    </row>
    <row r="550" spans="1:6">
      <c r="A550" s="66">
        <v>2019</v>
      </c>
      <c r="B550" s="66" t="s">
        <v>1886</v>
      </c>
      <c r="C550" s="67" t="s">
        <v>3768</v>
      </c>
      <c r="D550" s="67" t="s">
        <v>2030</v>
      </c>
      <c r="E550" s="13" t="s">
        <v>8110</v>
      </c>
      <c r="F550" s="68">
        <v>8</v>
      </c>
    </row>
    <row r="551" spans="1:6">
      <c r="A551" s="66">
        <v>2019</v>
      </c>
      <c r="B551" s="66" t="s">
        <v>1886</v>
      </c>
      <c r="C551" s="67" t="s">
        <v>3768</v>
      </c>
      <c r="D551" s="67" t="s">
        <v>2030</v>
      </c>
      <c r="E551" s="13" t="s">
        <v>8110</v>
      </c>
      <c r="F551" s="68">
        <v>32</v>
      </c>
    </row>
    <row r="552" spans="1:6">
      <c r="A552" s="66">
        <v>2019</v>
      </c>
      <c r="B552" s="66" t="s">
        <v>1886</v>
      </c>
      <c r="C552" s="67" t="s">
        <v>3769</v>
      </c>
      <c r="D552" s="67" t="s">
        <v>1151</v>
      </c>
      <c r="E552" s="13" t="s">
        <v>8110</v>
      </c>
      <c r="F552" s="68">
        <v>8</v>
      </c>
    </row>
    <row r="553" spans="1:6">
      <c r="A553" s="66">
        <v>2019</v>
      </c>
      <c r="B553" s="66" t="s">
        <v>1886</v>
      </c>
      <c r="C553" s="67" t="s">
        <v>3769</v>
      </c>
      <c r="D553" s="67" t="s">
        <v>2030</v>
      </c>
      <c r="E553" s="13" t="s">
        <v>8110</v>
      </c>
      <c r="F553" s="68">
        <v>69</v>
      </c>
    </row>
    <row r="554" spans="1:6">
      <c r="A554" s="66">
        <v>2019</v>
      </c>
      <c r="B554" s="66" t="s">
        <v>1886</v>
      </c>
      <c r="C554" s="67" t="s">
        <v>3769</v>
      </c>
      <c r="D554" s="67" t="s">
        <v>2034</v>
      </c>
      <c r="E554" s="13" t="s">
        <v>8110</v>
      </c>
      <c r="F554" s="68">
        <v>9</v>
      </c>
    </row>
    <row r="555" spans="1:6">
      <c r="A555" s="66">
        <v>2019</v>
      </c>
      <c r="B555" s="66" t="s">
        <v>1886</v>
      </c>
      <c r="C555" s="67" t="s">
        <v>3770</v>
      </c>
      <c r="D555" s="67" t="s">
        <v>1151</v>
      </c>
      <c r="E555" s="13" t="s">
        <v>8110</v>
      </c>
      <c r="F555" s="68">
        <v>65</v>
      </c>
    </row>
    <row r="556" spans="1:6">
      <c r="A556" s="66">
        <v>2019</v>
      </c>
      <c r="B556" s="66" t="s">
        <v>1886</v>
      </c>
      <c r="C556" s="67" t="s">
        <v>3776</v>
      </c>
      <c r="D556" s="67" t="s">
        <v>1153</v>
      </c>
      <c r="E556" s="13" t="s">
        <v>8110</v>
      </c>
      <c r="F556" s="68">
        <v>9</v>
      </c>
    </row>
    <row r="557" spans="1:6">
      <c r="A557" s="66">
        <v>2019</v>
      </c>
      <c r="B557" s="66" t="s">
        <v>1886</v>
      </c>
      <c r="C557" s="67" t="s">
        <v>3753</v>
      </c>
      <c r="D557" s="67" t="s">
        <v>1134</v>
      </c>
      <c r="E557" s="13" t="s">
        <v>8110</v>
      </c>
      <c r="F557" s="68">
        <v>28</v>
      </c>
    </row>
    <row r="558" spans="1:6">
      <c r="A558" s="66">
        <v>2019</v>
      </c>
      <c r="B558" s="66" t="s">
        <v>1886</v>
      </c>
      <c r="C558" s="67" t="s">
        <v>3753</v>
      </c>
      <c r="D558" s="67" t="s">
        <v>1156</v>
      </c>
      <c r="E558" s="13" t="s">
        <v>8110</v>
      </c>
      <c r="F558" s="68">
        <v>2</v>
      </c>
    </row>
    <row r="559" spans="1:6">
      <c r="A559" s="66">
        <v>2019</v>
      </c>
      <c r="B559" s="66" t="s">
        <v>1886</v>
      </c>
      <c r="C559" s="67" t="s">
        <v>3753</v>
      </c>
      <c r="D559" s="67" t="s">
        <v>1157</v>
      </c>
      <c r="E559" s="13" t="s">
        <v>8110</v>
      </c>
      <c r="F559" s="68">
        <v>2</v>
      </c>
    </row>
    <row r="560" spans="1:6">
      <c r="A560" s="66">
        <v>2019</v>
      </c>
      <c r="B560" s="66" t="s">
        <v>514</v>
      </c>
      <c r="C560" s="67" t="s">
        <v>3777</v>
      </c>
      <c r="D560" s="67" t="s">
        <v>1261</v>
      </c>
      <c r="E560" s="67" t="s">
        <v>8110</v>
      </c>
      <c r="F560" s="68">
        <v>24</v>
      </c>
    </row>
    <row r="561" spans="1:6">
      <c r="A561" s="66">
        <v>2019</v>
      </c>
      <c r="B561" s="66" t="s">
        <v>514</v>
      </c>
      <c r="C561" s="67" t="s">
        <v>3777</v>
      </c>
      <c r="D561" s="67" t="s">
        <v>1262</v>
      </c>
      <c r="E561" s="67" t="s">
        <v>8110</v>
      </c>
      <c r="F561" s="68">
        <v>44</v>
      </c>
    </row>
    <row r="562" spans="1:6">
      <c r="A562" s="66">
        <v>2019</v>
      </c>
      <c r="B562" s="66" t="s">
        <v>514</v>
      </c>
      <c r="C562" s="67" t="s">
        <v>3777</v>
      </c>
      <c r="D562" s="67" t="s">
        <v>2169</v>
      </c>
      <c r="E562" s="67" t="s">
        <v>8110</v>
      </c>
      <c r="F562" s="68">
        <v>4</v>
      </c>
    </row>
    <row r="563" spans="1:6">
      <c r="A563" s="66">
        <v>2019</v>
      </c>
      <c r="B563" s="66" t="s">
        <v>514</v>
      </c>
      <c r="C563" s="67" t="s">
        <v>3777</v>
      </c>
      <c r="D563" s="67" t="s">
        <v>2170</v>
      </c>
      <c r="E563" s="67" t="s">
        <v>8110</v>
      </c>
      <c r="F563" s="68">
        <v>7</v>
      </c>
    </row>
    <row r="564" spans="1:6">
      <c r="A564" s="66">
        <v>2019</v>
      </c>
      <c r="B564" s="66" t="s">
        <v>514</v>
      </c>
      <c r="C564" s="67" t="s">
        <v>3777</v>
      </c>
      <c r="D564" s="67" t="s">
        <v>1263</v>
      </c>
      <c r="E564" s="67" t="s">
        <v>8110</v>
      </c>
      <c r="F564" s="68">
        <v>7</v>
      </c>
    </row>
    <row r="565" spans="1:6">
      <c r="A565" s="66">
        <v>2019</v>
      </c>
      <c r="B565" s="66" t="s">
        <v>514</v>
      </c>
      <c r="C565" s="67" t="s">
        <v>3777</v>
      </c>
      <c r="D565" s="67" t="s">
        <v>1264</v>
      </c>
      <c r="E565" s="67" t="s">
        <v>8110</v>
      </c>
      <c r="F565" s="68">
        <v>19</v>
      </c>
    </row>
    <row r="566" spans="1:6">
      <c r="A566" s="66">
        <v>2019</v>
      </c>
      <c r="B566" s="66" t="s">
        <v>514</v>
      </c>
      <c r="C566" s="67" t="s">
        <v>3777</v>
      </c>
      <c r="D566" s="67" t="s">
        <v>1265</v>
      </c>
      <c r="E566" s="67" t="s">
        <v>8110</v>
      </c>
      <c r="F566" s="68">
        <v>21</v>
      </c>
    </row>
    <row r="567" spans="1:6">
      <c r="A567" s="66">
        <v>2019</v>
      </c>
      <c r="B567" s="66" t="s">
        <v>514</v>
      </c>
      <c r="C567" s="67" t="s">
        <v>3777</v>
      </c>
      <c r="D567" s="67" t="s">
        <v>1266</v>
      </c>
      <c r="E567" s="67" t="s">
        <v>8110</v>
      </c>
      <c r="F567" s="68">
        <v>10</v>
      </c>
    </row>
    <row r="568" spans="1:6">
      <c r="A568" s="66">
        <v>2019</v>
      </c>
      <c r="B568" s="66" t="s">
        <v>514</v>
      </c>
      <c r="C568" s="67" t="s">
        <v>3777</v>
      </c>
      <c r="D568" s="67" t="s">
        <v>1267</v>
      </c>
      <c r="E568" s="67" t="s">
        <v>8110</v>
      </c>
      <c r="F568" s="68">
        <v>15</v>
      </c>
    </row>
    <row r="569" spans="1:6">
      <c r="A569" s="66">
        <v>2019</v>
      </c>
      <c r="B569" s="66" t="s">
        <v>514</v>
      </c>
      <c r="C569" s="67" t="s">
        <v>3777</v>
      </c>
      <c r="D569" s="67" t="s">
        <v>2181</v>
      </c>
      <c r="E569" s="67" t="s">
        <v>8110</v>
      </c>
      <c r="F569" s="68">
        <v>3</v>
      </c>
    </row>
    <row r="570" spans="1:6">
      <c r="A570" s="66">
        <v>2019</v>
      </c>
      <c r="B570" s="66" t="s">
        <v>514</v>
      </c>
      <c r="C570" s="67" t="s">
        <v>3777</v>
      </c>
      <c r="D570" s="67" t="s">
        <v>2180</v>
      </c>
      <c r="E570" s="67" t="s">
        <v>8110</v>
      </c>
      <c r="F570" s="68">
        <v>5</v>
      </c>
    </row>
    <row r="571" spans="1:6">
      <c r="A571" s="66">
        <v>2019</v>
      </c>
      <c r="B571" s="66" t="s">
        <v>514</v>
      </c>
      <c r="C571" s="67" t="s">
        <v>3777</v>
      </c>
      <c r="D571" s="67" t="s">
        <v>1156</v>
      </c>
      <c r="E571" s="67" t="s">
        <v>8110</v>
      </c>
      <c r="F571" s="68">
        <v>17</v>
      </c>
    </row>
    <row r="572" spans="1:6">
      <c r="A572" s="66">
        <v>2019</v>
      </c>
      <c r="B572" s="66" t="s">
        <v>514</v>
      </c>
      <c r="C572" s="67" t="s">
        <v>3777</v>
      </c>
      <c r="D572" s="67" t="s">
        <v>2178</v>
      </c>
      <c r="E572" s="67" t="s">
        <v>8110</v>
      </c>
      <c r="F572" s="68">
        <v>5</v>
      </c>
    </row>
    <row r="573" spans="1:6">
      <c r="A573" s="66">
        <v>2019</v>
      </c>
      <c r="B573" s="66" t="s">
        <v>514</v>
      </c>
      <c r="C573" s="67" t="s">
        <v>3777</v>
      </c>
      <c r="D573" s="67" t="s">
        <v>1276</v>
      </c>
      <c r="E573" s="67" t="s">
        <v>8110</v>
      </c>
      <c r="F573" s="68">
        <v>2</v>
      </c>
    </row>
    <row r="574" spans="1:6">
      <c r="A574" s="66">
        <v>2019</v>
      </c>
      <c r="B574" s="66" t="s">
        <v>514</v>
      </c>
      <c r="C574" s="67" t="s">
        <v>3777</v>
      </c>
      <c r="D574" s="67" t="s">
        <v>1175</v>
      </c>
      <c r="E574" s="67" t="s">
        <v>8110</v>
      </c>
      <c r="F574" s="68">
        <v>41</v>
      </c>
    </row>
    <row r="575" spans="1:6">
      <c r="A575" s="66">
        <v>2019</v>
      </c>
      <c r="B575" s="66" t="s">
        <v>514</v>
      </c>
      <c r="C575" s="67" t="s">
        <v>3777</v>
      </c>
      <c r="D575" s="67" t="s">
        <v>2176</v>
      </c>
      <c r="E575" s="67" t="s">
        <v>8110</v>
      </c>
      <c r="F575" s="68">
        <v>40</v>
      </c>
    </row>
    <row r="576" spans="1:6">
      <c r="A576" s="66">
        <v>2019</v>
      </c>
      <c r="B576" s="66" t="s">
        <v>514</v>
      </c>
      <c r="C576" s="67" t="s">
        <v>3777</v>
      </c>
      <c r="D576" s="67" t="s">
        <v>1176</v>
      </c>
      <c r="E576" s="67" t="s">
        <v>8110</v>
      </c>
      <c r="F576" s="68">
        <v>125</v>
      </c>
    </row>
    <row r="577" spans="1:6">
      <c r="A577" s="66">
        <v>2019</v>
      </c>
      <c r="B577" s="66" t="s">
        <v>514</v>
      </c>
      <c r="C577" s="67" t="s">
        <v>3777</v>
      </c>
      <c r="D577" s="67" t="s">
        <v>2177</v>
      </c>
      <c r="E577" s="67" t="s">
        <v>8110</v>
      </c>
      <c r="F577" s="68">
        <v>8</v>
      </c>
    </row>
    <row r="578" spans="1:6">
      <c r="A578" s="66">
        <v>2019</v>
      </c>
      <c r="B578" s="66" t="s">
        <v>514</v>
      </c>
      <c r="C578" s="67" t="s">
        <v>3777</v>
      </c>
      <c r="D578" s="67" t="s">
        <v>2172</v>
      </c>
      <c r="E578" s="67" t="s">
        <v>8110</v>
      </c>
      <c r="F578" s="68">
        <v>60</v>
      </c>
    </row>
    <row r="579" spans="1:6">
      <c r="A579" s="66">
        <v>2019</v>
      </c>
      <c r="B579" s="66" t="s">
        <v>514</v>
      </c>
      <c r="C579" s="67" t="s">
        <v>3777</v>
      </c>
      <c r="D579" s="67" t="s">
        <v>1275</v>
      </c>
      <c r="E579" s="67" t="s">
        <v>8110</v>
      </c>
      <c r="F579" s="68">
        <v>22</v>
      </c>
    </row>
    <row r="580" spans="1:6">
      <c r="A580" s="66">
        <v>2019</v>
      </c>
      <c r="B580" s="66" t="s">
        <v>514</v>
      </c>
      <c r="C580" s="67" t="s">
        <v>3777</v>
      </c>
      <c r="D580" s="67" t="s">
        <v>1269</v>
      </c>
      <c r="E580" s="67" t="s">
        <v>8110</v>
      </c>
      <c r="F580" s="68">
        <v>25</v>
      </c>
    </row>
    <row r="581" spans="1:6">
      <c r="A581" s="66">
        <v>2019</v>
      </c>
      <c r="B581" s="66" t="s">
        <v>514</v>
      </c>
      <c r="C581" s="67" t="s">
        <v>3777</v>
      </c>
      <c r="D581" s="67" t="s">
        <v>2175</v>
      </c>
      <c r="E581" s="67" t="s">
        <v>8110</v>
      </c>
      <c r="F581" s="68">
        <v>9</v>
      </c>
    </row>
    <row r="582" spans="1:6">
      <c r="A582" s="66">
        <v>2019</v>
      </c>
      <c r="B582" s="66" t="s">
        <v>514</v>
      </c>
      <c r="C582" s="67" t="s">
        <v>3777</v>
      </c>
      <c r="D582" s="67" t="s">
        <v>2171</v>
      </c>
      <c r="E582" s="67" t="s">
        <v>8110</v>
      </c>
      <c r="F582" s="68">
        <v>22</v>
      </c>
    </row>
    <row r="583" spans="1:6">
      <c r="A583" s="66">
        <v>2019</v>
      </c>
      <c r="B583" s="66" t="s">
        <v>514</v>
      </c>
      <c r="C583" s="67" t="s">
        <v>3777</v>
      </c>
      <c r="D583" s="67" t="s">
        <v>1270</v>
      </c>
      <c r="E583" s="67" t="s">
        <v>8110</v>
      </c>
      <c r="F583" s="68">
        <v>5</v>
      </c>
    </row>
    <row r="584" spans="1:6">
      <c r="A584" s="66">
        <v>2019</v>
      </c>
      <c r="B584" s="66" t="s">
        <v>514</v>
      </c>
      <c r="C584" s="67" t="s">
        <v>3777</v>
      </c>
      <c r="D584" s="67" t="s">
        <v>2173</v>
      </c>
      <c r="E584" s="67" t="s">
        <v>8110</v>
      </c>
      <c r="F584" s="68">
        <v>51</v>
      </c>
    </row>
    <row r="585" spans="1:6">
      <c r="A585" s="66">
        <v>2019</v>
      </c>
      <c r="B585" s="66" t="s">
        <v>514</v>
      </c>
      <c r="C585" s="67" t="s">
        <v>3777</v>
      </c>
      <c r="D585" s="67" t="s">
        <v>2174</v>
      </c>
      <c r="E585" s="67" t="s">
        <v>8110</v>
      </c>
      <c r="F585" s="68">
        <v>40</v>
      </c>
    </row>
    <row r="586" spans="1:6">
      <c r="A586" s="66">
        <v>2019</v>
      </c>
      <c r="B586" s="66" t="s">
        <v>514</v>
      </c>
      <c r="C586" s="67" t="s">
        <v>3777</v>
      </c>
      <c r="D586" s="67" t="s">
        <v>1272</v>
      </c>
      <c r="E586" s="67" t="s">
        <v>8110</v>
      </c>
      <c r="F586" s="68">
        <v>71</v>
      </c>
    </row>
    <row r="587" spans="1:6">
      <c r="A587" s="66">
        <v>2019</v>
      </c>
      <c r="B587" s="66" t="s">
        <v>514</v>
      </c>
      <c r="C587" s="67" t="s">
        <v>3777</v>
      </c>
      <c r="D587" s="67" t="s">
        <v>1271</v>
      </c>
      <c r="E587" s="67" t="s">
        <v>8110</v>
      </c>
      <c r="F587" s="68">
        <v>13</v>
      </c>
    </row>
    <row r="588" spans="1:6">
      <c r="A588" s="66">
        <v>2019</v>
      </c>
      <c r="B588" s="66" t="s">
        <v>514</v>
      </c>
      <c r="C588" s="67" t="s">
        <v>3777</v>
      </c>
      <c r="D588" s="67" t="s">
        <v>2179</v>
      </c>
      <c r="E588" s="67" t="s">
        <v>8110</v>
      </c>
      <c r="F588" s="68">
        <v>8</v>
      </c>
    </row>
    <row r="589" spans="1:6">
      <c r="A589" s="66">
        <v>2019</v>
      </c>
      <c r="B589" s="66" t="s">
        <v>514</v>
      </c>
      <c r="C589" s="67" t="s">
        <v>3772</v>
      </c>
      <c r="D589" s="67" t="s">
        <v>3673</v>
      </c>
      <c r="E589" s="67" t="s">
        <v>8110</v>
      </c>
      <c r="F589" s="68">
        <v>10</v>
      </c>
    </row>
    <row r="590" spans="1:6">
      <c r="A590" s="66">
        <v>2019</v>
      </c>
      <c r="B590" s="66" t="s">
        <v>514</v>
      </c>
      <c r="C590" s="67" t="s">
        <v>3772</v>
      </c>
      <c r="D590" s="67" t="s">
        <v>2182</v>
      </c>
      <c r="E590" s="67" t="s">
        <v>8110</v>
      </c>
      <c r="F590" s="68">
        <v>60</v>
      </c>
    </row>
    <row r="591" spans="1:6">
      <c r="A591" s="66">
        <v>2019</v>
      </c>
      <c r="B591" s="66" t="s">
        <v>514</v>
      </c>
      <c r="C591" s="67" t="s">
        <v>3772</v>
      </c>
      <c r="D591" s="67" t="s">
        <v>2183</v>
      </c>
      <c r="E591" s="67" t="s">
        <v>8110</v>
      </c>
      <c r="F591" s="68">
        <v>90</v>
      </c>
    </row>
    <row r="592" spans="1:6">
      <c r="A592" s="66">
        <v>2019</v>
      </c>
      <c r="B592" s="66" t="s">
        <v>514</v>
      </c>
      <c r="C592" s="67" t="s">
        <v>3772</v>
      </c>
      <c r="D592" s="67" t="s">
        <v>1278</v>
      </c>
      <c r="E592" s="67" t="s">
        <v>8110</v>
      </c>
      <c r="F592" s="68">
        <v>32</v>
      </c>
    </row>
    <row r="593" spans="1:6">
      <c r="A593" s="66">
        <v>2019</v>
      </c>
      <c r="B593" s="66" t="s">
        <v>514</v>
      </c>
      <c r="C593" s="67" t="s">
        <v>3772</v>
      </c>
      <c r="D593" s="67" t="s">
        <v>4629</v>
      </c>
      <c r="E593" s="67" t="s">
        <v>8110</v>
      </c>
      <c r="F593" s="68">
        <v>30</v>
      </c>
    </row>
    <row r="594" spans="1:6">
      <c r="A594" s="66">
        <v>2019</v>
      </c>
      <c r="B594" s="66" t="s">
        <v>514</v>
      </c>
      <c r="C594" s="67" t="s">
        <v>3772</v>
      </c>
      <c r="D594" s="67" t="s">
        <v>2186</v>
      </c>
      <c r="E594" s="67" t="s">
        <v>8110</v>
      </c>
      <c r="F594" s="68">
        <v>90</v>
      </c>
    </row>
    <row r="595" spans="1:6">
      <c r="A595" s="66">
        <v>2019</v>
      </c>
      <c r="B595" s="66" t="s">
        <v>514</v>
      </c>
      <c r="C595" s="67" t="s">
        <v>3772</v>
      </c>
      <c r="D595" s="67" t="s">
        <v>3672</v>
      </c>
      <c r="E595" s="67" t="s">
        <v>8110</v>
      </c>
      <c r="F595" s="68">
        <v>9</v>
      </c>
    </row>
    <row r="596" spans="1:6">
      <c r="A596" s="66">
        <v>2019</v>
      </c>
      <c r="B596" s="66" t="s">
        <v>514</v>
      </c>
      <c r="C596" s="67" t="s">
        <v>3772</v>
      </c>
      <c r="D596" s="67" t="s">
        <v>2185</v>
      </c>
      <c r="E596" s="67" t="s">
        <v>8110</v>
      </c>
      <c r="F596" s="68">
        <v>400</v>
      </c>
    </row>
    <row r="597" spans="1:6">
      <c r="A597" s="66">
        <v>2019</v>
      </c>
      <c r="B597" s="66" t="s">
        <v>514</v>
      </c>
      <c r="C597" s="67" t="s">
        <v>3772</v>
      </c>
      <c r="D597" s="67" t="s">
        <v>1186</v>
      </c>
      <c r="E597" s="67" t="s">
        <v>8110</v>
      </c>
      <c r="F597" s="68">
        <v>326</v>
      </c>
    </row>
    <row r="598" spans="1:6">
      <c r="A598" s="66">
        <v>2020</v>
      </c>
      <c r="B598" s="66" t="s">
        <v>1886</v>
      </c>
      <c r="C598" s="67" t="s">
        <v>3752</v>
      </c>
      <c r="D598" s="67" t="s">
        <v>6561</v>
      </c>
      <c r="E598" s="67" t="s">
        <v>2037</v>
      </c>
      <c r="F598" s="68">
        <v>1</v>
      </c>
    </row>
    <row r="599" spans="1:6">
      <c r="A599" s="66">
        <v>2020</v>
      </c>
      <c r="B599" s="66" t="s">
        <v>1886</v>
      </c>
      <c r="C599" s="67" t="s">
        <v>1148</v>
      </c>
      <c r="D599" s="67" t="s">
        <v>6561</v>
      </c>
      <c r="E599" s="67" t="s">
        <v>6558</v>
      </c>
      <c r="F599" s="68">
        <v>376</v>
      </c>
    </row>
    <row r="600" spans="1:6">
      <c r="A600" s="66">
        <v>2020</v>
      </c>
      <c r="B600" s="66" t="s">
        <v>1886</v>
      </c>
      <c r="C600" s="67" t="s">
        <v>6555</v>
      </c>
      <c r="D600" s="67" t="s">
        <v>6564</v>
      </c>
      <c r="E600" s="67" t="s">
        <v>104</v>
      </c>
      <c r="F600" s="68">
        <v>213</v>
      </c>
    </row>
    <row r="601" spans="1:6">
      <c r="A601" s="66">
        <v>2020</v>
      </c>
      <c r="B601" s="66" t="s">
        <v>1886</v>
      </c>
      <c r="C601" s="67" t="s">
        <v>6555</v>
      </c>
      <c r="D601" s="67" t="s">
        <v>1163</v>
      </c>
      <c r="E601" s="67" t="s">
        <v>104</v>
      </c>
      <c r="F601" s="68">
        <v>114</v>
      </c>
    </row>
    <row r="602" spans="1:6">
      <c r="A602" s="66">
        <v>2020</v>
      </c>
      <c r="B602" s="66" t="s">
        <v>1886</v>
      </c>
      <c r="C602" s="67" t="s">
        <v>6556</v>
      </c>
      <c r="D602" s="67" t="s">
        <v>1163</v>
      </c>
      <c r="E602" s="67" t="s">
        <v>104</v>
      </c>
      <c r="F602" s="68">
        <v>584</v>
      </c>
    </row>
    <row r="603" spans="1:6">
      <c r="A603" s="66">
        <v>2020</v>
      </c>
      <c r="B603" s="66" t="s">
        <v>1886</v>
      </c>
      <c r="C603" s="67" t="s">
        <v>3754</v>
      </c>
      <c r="D603" s="67" t="s">
        <v>6561</v>
      </c>
      <c r="E603" s="67" t="s">
        <v>2037</v>
      </c>
      <c r="F603" s="68">
        <v>24</v>
      </c>
    </row>
    <row r="604" spans="1:6">
      <c r="A604" s="66">
        <v>2020</v>
      </c>
      <c r="B604" s="66" t="s">
        <v>1886</v>
      </c>
      <c r="C604" s="67" t="s">
        <v>3755</v>
      </c>
      <c r="D604" s="67" t="s">
        <v>6561</v>
      </c>
      <c r="E604" s="67" t="s">
        <v>5</v>
      </c>
      <c r="F604" s="68">
        <v>31</v>
      </c>
    </row>
    <row r="605" spans="1:6">
      <c r="A605" s="66">
        <v>2020</v>
      </c>
      <c r="B605" s="66" t="s">
        <v>1886</v>
      </c>
      <c r="C605" s="67" t="s">
        <v>3755</v>
      </c>
      <c r="D605" s="67" t="s">
        <v>1152</v>
      </c>
      <c r="E605" s="67" t="s">
        <v>5</v>
      </c>
      <c r="F605" s="68">
        <v>18</v>
      </c>
    </row>
    <row r="606" spans="1:6">
      <c r="A606" s="66">
        <v>2020</v>
      </c>
      <c r="B606" s="66" t="s">
        <v>1886</v>
      </c>
      <c r="C606" s="67" t="s">
        <v>3756</v>
      </c>
      <c r="D606" s="67" t="s">
        <v>6561</v>
      </c>
      <c r="E606" s="67" t="s">
        <v>14</v>
      </c>
      <c r="F606" s="68">
        <v>114</v>
      </c>
    </row>
    <row r="607" spans="1:6">
      <c r="A607" s="66">
        <v>2020</v>
      </c>
      <c r="B607" s="66" t="s">
        <v>1886</v>
      </c>
      <c r="C607" s="67" t="s">
        <v>3756</v>
      </c>
      <c r="D607" s="67" t="s">
        <v>3780</v>
      </c>
      <c r="E607" s="67" t="s">
        <v>14</v>
      </c>
      <c r="F607" s="68">
        <v>58</v>
      </c>
    </row>
    <row r="608" spans="1:6">
      <c r="A608" s="66">
        <v>2020</v>
      </c>
      <c r="B608" s="66" t="s">
        <v>1886</v>
      </c>
      <c r="C608" s="67" t="s">
        <v>3773</v>
      </c>
      <c r="D608" s="67" t="s">
        <v>1135</v>
      </c>
      <c r="E608" s="67" t="s">
        <v>2036</v>
      </c>
      <c r="F608" s="68">
        <v>2</v>
      </c>
    </row>
    <row r="609" spans="1:6">
      <c r="A609" s="66">
        <v>2020</v>
      </c>
      <c r="B609" s="66" t="s">
        <v>1886</v>
      </c>
      <c r="C609" s="67" t="s">
        <v>3779</v>
      </c>
      <c r="D609" s="67" t="s">
        <v>1161</v>
      </c>
      <c r="E609" s="67" t="s">
        <v>104</v>
      </c>
      <c r="F609" s="68">
        <v>0</v>
      </c>
    </row>
    <row r="610" spans="1:6">
      <c r="A610" s="66">
        <v>2020</v>
      </c>
      <c r="B610" s="66" t="s">
        <v>1886</v>
      </c>
      <c r="C610" s="67" t="s">
        <v>3774</v>
      </c>
      <c r="D610" s="67" t="s">
        <v>6561</v>
      </c>
      <c r="E610" s="67" t="s">
        <v>156</v>
      </c>
      <c r="F610" s="68">
        <v>4</v>
      </c>
    </row>
    <row r="611" spans="1:6">
      <c r="A611" s="66">
        <v>2020</v>
      </c>
      <c r="B611" s="66" t="s">
        <v>1886</v>
      </c>
      <c r="C611" s="67" t="s">
        <v>3774</v>
      </c>
      <c r="D611" s="67" t="s">
        <v>6565</v>
      </c>
      <c r="E611" s="67" t="s">
        <v>156</v>
      </c>
      <c r="F611" s="68">
        <v>8</v>
      </c>
    </row>
    <row r="612" spans="1:6">
      <c r="A612" s="66">
        <v>2020</v>
      </c>
      <c r="B612" s="66" t="s">
        <v>1886</v>
      </c>
      <c r="C612" s="67" t="s">
        <v>3774</v>
      </c>
      <c r="D612" s="67" t="s">
        <v>6566</v>
      </c>
      <c r="E612" s="67" t="s">
        <v>156</v>
      </c>
      <c r="F612" s="68">
        <v>8</v>
      </c>
    </row>
    <row r="613" spans="1:6">
      <c r="A613" s="66">
        <v>2020</v>
      </c>
      <c r="B613" s="66" t="s">
        <v>1886</v>
      </c>
      <c r="C613" s="67" t="s">
        <v>3774</v>
      </c>
      <c r="D613" s="67" t="s">
        <v>6567</v>
      </c>
      <c r="E613" s="67" t="s">
        <v>156</v>
      </c>
      <c r="F613" s="68">
        <v>10</v>
      </c>
    </row>
    <row r="614" spans="1:6">
      <c r="A614" s="66">
        <v>2020</v>
      </c>
      <c r="B614" s="66" t="s">
        <v>1886</v>
      </c>
      <c r="C614" s="67" t="s">
        <v>3757</v>
      </c>
      <c r="D614" s="67" t="s">
        <v>6561</v>
      </c>
      <c r="E614" s="67" t="s">
        <v>2035</v>
      </c>
      <c r="F614" s="68">
        <v>11</v>
      </c>
    </row>
    <row r="615" spans="1:6">
      <c r="A615" s="66">
        <v>2020</v>
      </c>
      <c r="B615" s="66" t="s">
        <v>1886</v>
      </c>
      <c r="C615" s="67" t="s">
        <v>3758</v>
      </c>
      <c r="D615" s="67" t="s">
        <v>6561</v>
      </c>
      <c r="E615" s="67" t="s">
        <v>2039</v>
      </c>
      <c r="F615" s="68">
        <v>25</v>
      </c>
    </row>
    <row r="616" spans="1:6">
      <c r="A616" s="66">
        <v>2020</v>
      </c>
      <c r="B616" s="66" t="s">
        <v>1886</v>
      </c>
      <c r="C616" s="67" t="s">
        <v>3758</v>
      </c>
      <c r="D616" s="67" t="s">
        <v>6561</v>
      </c>
      <c r="E616" s="67" t="s">
        <v>2037</v>
      </c>
      <c r="F616" s="68">
        <v>77</v>
      </c>
    </row>
    <row r="617" spans="1:6">
      <c r="A617" s="66">
        <v>2020</v>
      </c>
      <c r="B617" s="66" t="s">
        <v>1886</v>
      </c>
      <c r="C617" s="67" t="s">
        <v>3758</v>
      </c>
      <c r="D617" s="67" t="s">
        <v>6564</v>
      </c>
      <c r="E617" s="67" t="s">
        <v>2038</v>
      </c>
      <c r="F617" s="68">
        <v>274</v>
      </c>
    </row>
    <row r="618" spans="1:6">
      <c r="A618" s="66">
        <v>2020</v>
      </c>
      <c r="B618" s="66" t="s">
        <v>1886</v>
      </c>
      <c r="C618" s="67" t="s">
        <v>3758</v>
      </c>
      <c r="D618" s="67" t="s">
        <v>1149</v>
      </c>
      <c r="E618" s="67" t="s">
        <v>2039</v>
      </c>
      <c r="F618" s="68">
        <v>20</v>
      </c>
    </row>
    <row r="619" spans="1:6">
      <c r="A619" s="66">
        <v>2020</v>
      </c>
      <c r="B619" s="66" t="s">
        <v>1886</v>
      </c>
      <c r="C619" s="67" t="s">
        <v>3758</v>
      </c>
      <c r="D619" s="67" t="s">
        <v>1149</v>
      </c>
      <c r="E619" s="67" t="s">
        <v>2039</v>
      </c>
      <c r="F619" s="68">
        <v>20</v>
      </c>
    </row>
    <row r="620" spans="1:6">
      <c r="A620" s="66">
        <v>2020</v>
      </c>
      <c r="B620" s="66" t="s">
        <v>1886</v>
      </c>
      <c r="C620" s="67" t="s">
        <v>3758</v>
      </c>
      <c r="D620" s="67" t="s">
        <v>1149</v>
      </c>
      <c r="E620" s="67" t="s">
        <v>2039</v>
      </c>
      <c r="F620" s="68">
        <v>20</v>
      </c>
    </row>
    <row r="621" spans="1:6">
      <c r="A621" s="66">
        <v>2020</v>
      </c>
      <c r="B621" s="66" t="s">
        <v>1886</v>
      </c>
      <c r="C621" s="67" t="s">
        <v>3758</v>
      </c>
      <c r="D621" s="67" t="s">
        <v>1149</v>
      </c>
      <c r="E621" s="67" t="s">
        <v>2039</v>
      </c>
      <c r="F621" s="68">
        <v>25</v>
      </c>
    </row>
    <row r="622" spans="1:6">
      <c r="A622" s="66">
        <v>2020</v>
      </c>
      <c r="B622" s="66" t="s">
        <v>1886</v>
      </c>
      <c r="C622" s="67" t="s">
        <v>3758</v>
      </c>
      <c r="D622" s="67" t="s">
        <v>1149</v>
      </c>
      <c r="E622" s="67" t="s">
        <v>2039</v>
      </c>
      <c r="F622" s="68">
        <v>77</v>
      </c>
    </row>
    <row r="623" spans="1:6">
      <c r="A623" s="66">
        <v>2020</v>
      </c>
      <c r="B623" s="66" t="s">
        <v>1886</v>
      </c>
      <c r="C623" s="67" t="s">
        <v>3758</v>
      </c>
      <c r="D623" s="67" t="s">
        <v>1149</v>
      </c>
      <c r="E623" s="67" t="s">
        <v>2038</v>
      </c>
      <c r="F623" s="68">
        <v>145</v>
      </c>
    </row>
    <row r="624" spans="1:6">
      <c r="A624" s="66">
        <v>2020</v>
      </c>
      <c r="B624" s="66" t="s">
        <v>1886</v>
      </c>
      <c r="C624" s="67" t="s">
        <v>3758</v>
      </c>
      <c r="D624" s="67" t="s">
        <v>1149</v>
      </c>
      <c r="E624" s="67" t="s">
        <v>2038</v>
      </c>
      <c r="F624" s="68">
        <v>251</v>
      </c>
    </row>
    <row r="625" spans="1:6">
      <c r="A625" s="66">
        <v>2020</v>
      </c>
      <c r="B625" s="66" t="s">
        <v>1886</v>
      </c>
      <c r="C625" s="67" t="s">
        <v>3758</v>
      </c>
      <c r="D625" s="67" t="s">
        <v>1139</v>
      </c>
      <c r="E625" s="67" t="s">
        <v>104</v>
      </c>
      <c r="F625" s="68">
        <v>0</v>
      </c>
    </row>
    <row r="626" spans="1:6">
      <c r="A626" s="66">
        <v>2020</v>
      </c>
      <c r="B626" s="66" t="s">
        <v>1886</v>
      </c>
      <c r="C626" s="67" t="s">
        <v>3759</v>
      </c>
      <c r="D626" s="67" t="s">
        <v>6561</v>
      </c>
      <c r="E626" s="67" t="s">
        <v>2037</v>
      </c>
      <c r="F626" s="68">
        <v>3</v>
      </c>
    </row>
    <row r="627" spans="1:6">
      <c r="A627" s="66">
        <v>2020</v>
      </c>
      <c r="B627" s="66" t="s">
        <v>1886</v>
      </c>
      <c r="C627" s="67" t="s">
        <v>3759</v>
      </c>
      <c r="D627" s="67" t="s">
        <v>1134</v>
      </c>
      <c r="E627" s="67" t="s">
        <v>6560</v>
      </c>
      <c r="F627" s="68">
        <v>1</v>
      </c>
    </row>
    <row r="628" spans="1:6">
      <c r="A628" s="66">
        <v>2020</v>
      </c>
      <c r="B628" s="66" t="s">
        <v>1886</v>
      </c>
      <c r="C628" s="67" t="s">
        <v>3759</v>
      </c>
      <c r="D628" s="67" t="s">
        <v>1138</v>
      </c>
      <c r="E628" s="67" t="s">
        <v>23</v>
      </c>
      <c r="F628" s="68">
        <v>58</v>
      </c>
    </row>
    <row r="629" spans="1:6">
      <c r="A629" s="66">
        <v>2020</v>
      </c>
      <c r="B629" s="66" t="s">
        <v>1886</v>
      </c>
      <c r="C629" s="67" t="s">
        <v>3759</v>
      </c>
      <c r="D629" s="67" t="s">
        <v>1149</v>
      </c>
      <c r="E629" s="67" t="s">
        <v>2038</v>
      </c>
      <c r="F629" s="68">
        <v>223</v>
      </c>
    </row>
    <row r="630" spans="1:6">
      <c r="A630" s="66">
        <v>2020</v>
      </c>
      <c r="B630" s="66" t="s">
        <v>1886</v>
      </c>
      <c r="C630" s="67" t="s">
        <v>3759</v>
      </c>
      <c r="D630" s="67" t="s">
        <v>1140</v>
      </c>
      <c r="E630" s="67" t="s">
        <v>2037</v>
      </c>
      <c r="F630" s="68">
        <v>34</v>
      </c>
    </row>
    <row r="631" spans="1:6">
      <c r="A631" s="66">
        <v>2020</v>
      </c>
      <c r="B631" s="66" t="s">
        <v>1886</v>
      </c>
      <c r="C631" s="67" t="s">
        <v>3759</v>
      </c>
      <c r="D631" s="67" t="s">
        <v>3782</v>
      </c>
      <c r="E631" s="67" t="s">
        <v>104</v>
      </c>
      <c r="F631" s="68">
        <v>0</v>
      </c>
    </row>
    <row r="632" spans="1:6">
      <c r="A632" s="66">
        <v>2020</v>
      </c>
      <c r="B632" s="66" t="s">
        <v>1886</v>
      </c>
      <c r="C632" s="67" t="s">
        <v>3760</v>
      </c>
      <c r="D632" s="67" t="s">
        <v>1136</v>
      </c>
      <c r="E632" s="67" t="s">
        <v>10</v>
      </c>
      <c r="F632" s="68">
        <v>11</v>
      </c>
    </row>
    <row r="633" spans="1:6">
      <c r="A633" s="66">
        <v>2020</v>
      </c>
      <c r="B633" s="66" t="s">
        <v>1886</v>
      </c>
      <c r="C633" s="67" t="s">
        <v>3760</v>
      </c>
      <c r="D633" s="67" t="s">
        <v>1149</v>
      </c>
      <c r="E633" s="67" t="s">
        <v>10</v>
      </c>
      <c r="F633" s="68">
        <v>82</v>
      </c>
    </row>
    <row r="634" spans="1:6">
      <c r="A634" s="66">
        <v>2020</v>
      </c>
      <c r="B634" s="66" t="s">
        <v>1886</v>
      </c>
      <c r="C634" s="67" t="s">
        <v>3775</v>
      </c>
      <c r="D634" s="67" t="s">
        <v>2030</v>
      </c>
      <c r="E634" s="67" t="s">
        <v>120</v>
      </c>
      <c r="F634" s="68">
        <v>8</v>
      </c>
    </row>
    <row r="635" spans="1:6">
      <c r="A635" s="66">
        <v>2020</v>
      </c>
      <c r="B635" s="66" t="s">
        <v>1886</v>
      </c>
      <c r="C635" s="67" t="s">
        <v>3761</v>
      </c>
      <c r="D635" s="67" t="s">
        <v>6561</v>
      </c>
      <c r="E635" s="67" t="s">
        <v>2037</v>
      </c>
      <c r="F635" s="68">
        <v>21</v>
      </c>
    </row>
    <row r="636" spans="1:6">
      <c r="A636" s="66">
        <v>2020</v>
      </c>
      <c r="B636" s="66" t="s">
        <v>1886</v>
      </c>
      <c r="C636" s="67" t="s">
        <v>3762</v>
      </c>
      <c r="D636" s="67" t="s">
        <v>1135</v>
      </c>
      <c r="E636" s="67" t="s">
        <v>6559</v>
      </c>
      <c r="F636" s="68">
        <v>10</v>
      </c>
    </row>
    <row r="637" spans="1:6">
      <c r="A637" s="66">
        <v>2020</v>
      </c>
      <c r="B637" s="66" t="s">
        <v>1886</v>
      </c>
      <c r="C637" s="67" t="s">
        <v>3762</v>
      </c>
      <c r="D637" s="67" t="s">
        <v>1141</v>
      </c>
      <c r="E637" s="67" t="s">
        <v>6559</v>
      </c>
      <c r="F637" s="68">
        <v>42</v>
      </c>
    </row>
    <row r="638" spans="1:6">
      <c r="A638" s="66">
        <v>2020</v>
      </c>
      <c r="B638" s="66" t="s">
        <v>1886</v>
      </c>
      <c r="C638" s="67" t="s">
        <v>3762</v>
      </c>
      <c r="D638" s="67" t="s">
        <v>1142</v>
      </c>
      <c r="E638" s="67" t="s">
        <v>6559</v>
      </c>
      <c r="F638" s="68">
        <v>11</v>
      </c>
    </row>
    <row r="639" spans="1:6">
      <c r="A639" s="66">
        <v>2020</v>
      </c>
      <c r="B639" s="66" t="s">
        <v>1886</v>
      </c>
      <c r="C639" s="67" t="s">
        <v>3762</v>
      </c>
      <c r="D639" s="67" t="s">
        <v>6562</v>
      </c>
      <c r="E639" s="67" t="s">
        <v>6559</v>
      </c>
      <c r="F639" s="68">
        <v>415</v>
      </c>
    </row>
    <row r="640" spans="1:6">
      <c r="A640" s="66">
        <v>2020</v>
      </c>
      <c r="B640" s="66" t="s">
        <v>1886</v>
      </c>
      <c r="C640" s="67" t="s">
        <v>3762</v>
      </c>
      <c r="D640" s="67" t="s">
        <v>1143</v>
      </c>
      <c r="E640" s="67" t="s">
        <v>6559</v>
      </c>
      <c r="F640" s="68">
        <v>33</v>
      </c>
    </row>
    <row r="641" spans="1:6">
      <c r="A641" s="66">
        <v>2020</v>
      </c>
      <c r="B641" s="66" t="s">
        <v>1886</v>
      </c>
      <c r="C641" s="67" t="s">
        <v>3762</v>
      </c>
      <c r="D641" s="67" t="s">
        <v>1144</v>
      </c>
      <c r="E641" s="67" t="s">
        <v>6559</v>
      </c>
      <c r="F641" s="68">
        <v>10</v>
      </c>
    </row>
    <row r="642" spans="1:6">
      <c r="A642" s="66">
        <v>2020</v>
      </c>
      <c r="B642" s="66" t="s">
        <v>1886</v>
      </c>
      <c r="C642" s="67" t="s">
        <v>3762</v>
      </c>
      <c r="D642" s="67" t="s">
        <v>1145</v>
      </c>
      <c r="E642" s="67" t="s">
        <v>6559</v>
      </c>
      <c r="F642" s="68">
        <v>1</v>
      </c>
    </row>
    <row r="643" spans="1:6">
      <c r="A643" s="66">
        <v>2020</v>
      </c>
      <c r="B643" s="66" t="s">
        <v>1886</v>
      </c>
      <c r="C643" s="67" t="s">
        <v>3762</v>
      </c>
      <c r="D643" s="67" t="s">
        <v>1146</v>
      </c>
      <c r="E643" s="67" t="s">
        <v>6559</v>
      </c>
      <c r="F643" s="68">
        <v>11</v>
      </c>
    </row>
    <row r="644" spans="1:6">
      <c r="A644" s="66">
        <v>2020</v>
      </c>
      <c r="B644" s="66" t="s">
        <v>1886</v>
      </c>
      <c r="C644" s="67" t="s">
        <v>3762</v>
      </c>
      <c r="D644" s="67" t="s">
        <v>2031</v>
      </c>
      <c r="E644" s="67" t="s">
        <v>6559</v>
      </c>
      <c r="F644" s="68">
        <v>14</v>
      </c>
    </row>
    <row r="645" spans="1:6">
      <c r="A645" s="66">
        <v>2020</v>
      </c>
      <c r="B645" s="66" t="s">
        <v>1886</v>
      </c>
      <c r="C645" s="67" t="s">
        <v>3763</v>
      </c>
      <c r="D645" s="67" t="s">
        <v>1151</v>
      </c>
      <c r="E645" s="67" t="s">
        <v>2037</v>
      </c>
      <c r="F645" s="68">
        <v>5</v>
      </c>
    </row>
    <row r="646" spans="1:6">
      <c r="A646" s="66">
        <v>2020</v>
      </c>
      <c r="B646" s="66" t="s">
        <v>1886</v>
      </c>
      <c r="C646" s="67" t="s">
        <v>3763</v>
      </c>
      <c r="D646" s="67" t="s">
        <v>2032</v>
      </c>
      <c r="E646" s="67" t="s">
        <v>1168</v>
      </c>
      <c r="F646" s="68">
        <v>3</v>
      </c>
    </row>
    <row r="647" spans="1:6">
      <c r="A647" s="66">
        <v>2020</v>
      </c>
      <c r="B647" s="66" t="s">
        <v>1886</v>
      </c>
      <c r="C647" s="67" t="s">
        <v>3764</v>
      </c>
      <c r="D647" s="67" t="s">
        <v>6561</v>
      </c>
      <c r="E647" s="67" t="s">
        <v>2037</v>
      </c>
      <c r="F647" s="68">
        <v>28</v>
      </c>
    </row>
    <row r="648" spans="1:6">
      <c r="A648" s="66">
        <v>2020</v>
      </c>
      <c r="B648" s="66" t="s">
        <v>1886</v>
      </c>
      <c r="C648" s="67" t="s">
        <v>3765</v>
      </c>
      <c r="D648" s="67" t="s">
        <v>6563</v>
      </c>
      <c r="E648" s="67" t="s">
        <v>2037</v>
      </c>
      <c r="F648" s="68">
        <v>1</v>
      </c>
    </row>
    <row r="649" spans="1:6">
      <c r="A649" s="66">
        <v>2020</v>
      </c>
      <c r="B649" s="66" t="s">
        <v>1886</v>
      </c>
      <c r="C649" s="67" t="s">
        <v>3765</v>
      </c>
      <c r="D649" s="67" t="s">
        <v>3783</v>
      </c>
      <c r="E649" s="67" t="s">
        <v>76</v>
      </c>
      <c r="F649" s="68">
        <v>19</v>
      </c>
    </row>
    <row r="650" spans="1:6">
      <c r="A650" s="66">
        <v>2020</v>
      </c>
      <c r="B650" s="66" t="s">
        <v>1886</v>
      </c>
      <c r="C650" s="67" t="s">
        <v>3765</v>
      </c>
      <c r="D650" s="67" t="s">
        <v>2033</v>
      </c>
      <c r="E650" s="67" t="s">
        <v>2038</v>
      </c>
      <c r="F650" s="68">
        <v>360</v>
      </c>
    </row>
    <row r="651" spans="1:6">
      <c r="A651" s="66">
        <v>2020</v>
      </c>
      <c r="B651" s="66" t="s">
        <v>1886</v>
      </c>
      <c r="C651" s="67" t="s">
        <v>3765</v>
      </c>
      <c r="D651" s="67" t="s">
        <v>3784</v>
      </c>
      <c r="E651" s="67" t="s">
        <v>76</v>
      </c>
      <c r="F651" s="68">
        <v>30</v>
      </c>
    </row>
    <row r="652" spans="1:6">
      <c r="A652" s="66">
        <v>2020</v>
      </c>
      <c r="B652" s="66" t="s">
        <v>1886</v>
      </c>
      <c r="C652" s="67" t="s">
        <v>3765</v>
      </c>
      <c r="D652" s="67" t="s">
        <v>2030</v>
      </c>
      <c r="E652" s="67" t="s">
        <v>94</v>
      </c>
      <c r="F652" s="68">
        <v>26</v>
      </c>
    </row>
    <row r="653" spans="1:6">
      <c r="A653" s="66">
        <v>2020</v>
      </c>
      <c r="B653" s="66" t="s">
        <v>1886</v>
      </c>
      <c r="C653" s="67" t="s">
        <v>3766</v>
      </c>
      <c r="D653" s="67" t="s">
        <v>1140</v>
      </c>
      <c r="E653" s="67" t="s">
        <v>2037</v>
      </c>
      <c r="F653" s="68">
        <v>8</v>
      </c>
    </row>
    <row r="654" spans="1:6">
      <c r="A654" s="66">
        <v>2020</v>
      </c>
      <c r="B654" s="66" t="s">
        <v>1886</v>
      </c>
      <c r="C654" s="67" t="s">
        <v>3767</v>
      </c>
      <c r="D654" s="67" t="s">
        <v>1137</v>
      </c>
      <c r="E654" s="67" t="s">
        <v>2038</v>
      </c>
      <c r="F654" s="68">
        <v>0</v>
      </c>
    </row>
    <row r="655" spans="1:6">
      <c r="A655" s="66">
        <v>2020</v>
      </c>
      <c r="B655" s="66" t="s">
        <v>1886</v>
      </c>
      <c r="C655" s="67" t="s">
        <v>3768</v>
      </c>
      <c r="D655" s="67" t="s">
        <v>2030</v>
      </c>
      <c r="E655" s="67" t="s">
        <v>70</v>
      </c>
      <c r="F655" s="68">
        <v>8</v>
      </c>
    </row>
    <row r="656" spans="1:6">
      <c r="A656" s="66">
        <v>2020</v>
      </c>
      <c r="B656" s="66" t="s">
        <v>1886</v>
      </c>
      <c r="C656" s="67" t="s">
        <v>3768</v>
      </c>
      <c r="D656" s="67" t="s">
        <v>2030</v>
      </c>
      <c r="E656" s="67" t="s">
        <v>164</v>
      </c>
      <c r="F656" s="68">
        <v>32</v>
      </c>
    </row>
    <row r="657" spans="1:6">
      <c r="A657" s="66">
        <v>2020</v>
      </c>
      <c r="B657" s="66" t="s">
        <v>1886</v>
      </c>
      <c r="C657" s="67" t="s">
        <v>3769</v>
      </c>
      <c r="D657" s="67" t="s">
        <v>6561</v>
      </c>
      <c r="E657" s="67" t="s">
        <v>2037</v>
      </c>
      <c r="F657" s="68">
        <v>8</v>
      </c>
    </row>
    <row r="658" spans="1:6">
      <c r="A658" s="66">
        <v>2020</v>
      </c>
      <c r="B658" s="66" t="s">
        <v>1886</v>
      </c>
      <c r="C658" s="67" t="s">
        <v>3769</v>
      </c>
      <c r="D658" s="67" t="s">
        <v>2030</v>
      </c>
      <c r="E658" s="67" t="s">
        <v>3786</v>
      </c>
      <c r="F658" s="68">
        <v>69</v>
      </c>
    </row>
    <row r="659" spans="1:6">
      <c r="A659" s="66">
        <v>2020</v>
      </c>
      <c r="B659" s="66" t="s">
        <v>1886</v>
      </c>
      <c r="C659" s="67" t="s">
        <v>3769</v>
      </c>
      <c r="D659" s="67" t="s">
        <v>2034</v>
      </c>
      <c r="E659" s="67" t="s">
        <v>167</v>
      </c>
      <c r="F659" s="68">
        <v>9</v>
      </c>
    </row>
    <row r="660" spans="1:6">
      <c r="A660" s="66">
        <v>2020</v>
      </c>
      <c r="B660" s="66" t="s">
        <v>1886</v>
      </c>
      <c r="C660" s="67" t="s">
        <v>3770</v>
      </c>
      <c r="D660" s="67" t="s">
        <v>6561</v>
      </c>
      <c r="E660" s="67" t="s">
        <v>2037</v>
      </c>
      <c r="F660" s="68">
        <v>65</v>
      </c>
    </row>
    <row r="661" spans="1:6">
      <c r="A661" s="66">
        <v>2020</v>
      </c>
      <c r="B661" s="66" t="s">
        <v>1886</v>
      </c>
      <c r="C661" s="67" t="s">
        <v>3776</v>
      </c>
      <c r="D661" s="67" t="s">
        <v>1153</v>
      </c>
      <c r="E661" s="67" t="s">
        <v>5</v>
      </c>
      <c r="F661" s="68">
        <v>9</v>
      </c>
    </row>
    <row r="662" spans="1:6">
      <c r="A662" s="66">
        <v>2020</v>
      </c>
      <c r="B662" s="66" t="s">
        <v>1886</v>
      </c>
      <c r="C662" s="67" t="s">
        <v>3753</v>
      </c>
      <c r="D662" s="67" t="s">
        <v>1134</v>
      </c>
      <c r="E662" s="67" t="s">
        <v>41</v>
      </c>
      <c r="F662" s="68">
        <v>28</v>
      </c>
    </row>
    <row r="663" spans="1:6">
      <c r="A663" s="66">
        <v>2020</v>
      </c>
      <c r="B663" s="66" t="s">
        <v>1886</v>
      </c>
      <c r="C663" s="67" t="s">
        <v>3753</v>
      </c>
      <c r="D663" s="67" t="s">
        <v>1156</v>
      </c>
      <c r="E663" s="67" t="s">
        <v>41</v>
      </c>
      <c r="F663" s="68">
        <v>2</v>
      </c>
    </row>
    <row r="664" spans="1:6">
      <c r="A664" s="66">
        <v>2020</v>
      </c>
      <c r="B664" s="66" t="s">
        <v>1886</v>
      </c>
      <c r="C664" s="67" t="s">
        <v>3753</v>
      </c>
      <c r="D664" s="67" t="s">
        <v>1157</v>
      </c>
      <c r="E664" s="67" t="s">
        <v>41</v>
      </c>
      <c r="F664" s="68">
        <v>2</v>
      </c>
    </row>
    <row r="665" spans="1:6">
      <c r="A665" s="66">
        <v>2020</v>
      </c>
      <c r="B665" s="66" t="s">
        <v>514</v>
      </c>
      <c r="C665" s="67" t="s">
        <v>3777</v>
      </c>
      <c r="D665" s="67" t="s">
        <v>1261</v>
      </c>
      <c r="E665" s="67" t="s">
        <v>8110</v>
      </c>
      <c r="F665" s="68">
        <v>24</v>
      </c>
    </row>
    <row r="666" spans="1:6">
      <c r="A666" s="66">
        <v>2020</v>
      </c>
      <c r="B666" s="66" t="s">
        <v>514</v>
      </c>
      <c r="C666" s="67" t="s">
        <v>3777</v>
      </c>
      <c r="D666" s="67" t="s">
        <v>1262</v>
      </c>
      <c r="E666" s="67" t="s">
        <v>8110</v>
      </c>
      <c r="F666" s="68">
        <v>45</v>
      </c>
    </row>
    <row r="667" spans="1:6">
      <c r="A667" s="66">
        <v>2020</v>
      </c>
      <c r="B667" s="66" t="s">
        <v>514</v>
      </c>
      <c r="C667" s="67" t="s">
        <v>3777</v>
      </c>
      <c r="D667" s="67" t="s">
        <v>2169</v>
      </c>
      <c r="E667" s="67" t="s">
        <v>8110</v>
      </c>
      <c r="F667" s="68">
        <v>3</v>
      </c>
    </row>
    <row r="668" spans="1:6">
      <c r="A668" s="66">
        <v>2020</v>
      </c>
      <c r="B668" s="66" t="s">
        <v>514</v>
      </c>
      <c r="C668" s="67" t="s">
        <v>3777</v>
      </c>
      <c r="D668" s="67" t="s">
        <v>2170</v>
      </c>
      <c r="E668" s="67" t="s">
        <v>8110</v>
      </c>
      <c r="F668" s="68">
        <v>5</v>
      </c>
    </row>
    <row r="669" spans="1:6">
      <c r="A669" s="66">
        <v>2020</v>
      </c>
      <c r="B669" s="66" t="s">
        <v>514</v>
      </c>
      <c r="C669" s="67" t="s">
        <v>3777</v>
      </c>
      <c r="D669" s="67" t="s">
        <v>1263</v>
      </c>
      <c r="E669" s="67" t="s">
        <v>8110</v>
      </c>
      <c r="F669" s="68">
        <v>7</v>
      </c>
    </row>
    <row r="670" spans="1:6">
      <c r="A670" s="66">
        <v>2020</v>
      </c>
      <c r="B670" s="66" t="s">
        <v>514</v>
      </c>
      <c r="C670" s="67" t="s">
        <v>3777</v>
      </c>
      <c r="D670" s="67" t="s">
        <v>1264</v>
      </c>
      <c r="E670" s="67" t="s">
        <v>8110</v>
      </c>
      <c r="F670" s="68">
        <v>20</v>
      </c>
    </row>
    <row r="671" spans="1:6">
      <c r="A671" s="66">
        <v>2020</v>
      </c>
      <c r="B671" s="66" t="s">
        <v>514</v>
      </c>
      <c r="C671" s="67" t="s">
        <v>3777</v>
      </c>
      <c r="D671" s="67" t="s">
        <v>1265</v>
      </c>
      <c r="E671" s="67" t="s">
        <v>8110</v>
      </c>
      <c r="F671" s="68">
        <v>21</v>
      </c>
    </row>
    <row r="672" spans="1:6">
      <c r="A672" s="66">
        <v>2020</v>
      </c>
      <c r="B672" s="66" t="s">
        <v>514</v>
      </c>
      <c r="C672" s="67" t="s">
        <v>3777</v>
      </c>
      <c r="D672" s="67" t="s">
        <v>1266</v>
      </c>
      <c r="E672" s="67" t="s">
        <v>8110</v>
      </c>
      <c r="F672" s="68">
        <v>10</v>
      </c>
    </row>
    <row r="673" spans="1:6">
      <c r="A673" s="66">
        <v>2020</v>
      </c>
      <c r="B673" s="66" t="s">
        <v>514</v>
      </c>
      <c r="C673" s="67" t="s">
        <v>3777</v>
      </c>
      <c r="D673" s="67" t="s">
        <v>1267</v>
      </c>
      <c r="E673" s="67" t="s">
        <v>8110</v>
      </c>
      <c r="F673" s="68">
        <v>15</v>
      </c>
    </row>
    <row r="674" spans="1:6">
      <c r="A674" s="66">
        <v>2020</v>
      </c>
      <c r="B674" s="66" t="s">
        <v>514</v>
      </c>
      <c r="C674" s="67" t="s">
        <v>3777</v>
      </c>
      <c r="D674" s="67" t="s">
        <v>2181</v>
      </c>
      <c r="E674" s="67" t="s">
        <v>8110</v>
      </c>
      <c r="F674" s="68">
        <v>3</v>
      </c>
    </row>
    <row r="675" spans="1:6">
      <c r="A675" s="66">
        <v>2020</v>
      </c>
      <c r="B675" s="66" t="s">
        <v>514</v>
      </c>
      <c r="C675" s="67" t="s">
        <v>3777</v>
      </c>
      <c r="D675" s="67" t="s">
        <v>2180</v>
      </c>
      <c r="E675" s="67" t="s">
        <v>8110</v>
      </c>
      <c r="F675" s="68">
        <v>5</v>
      </c>
    </row>
    <row r="676" spans="1:6">
      <c r="A676" s="66">
        <v>2020</v>
      </c>
      <c r="B676" s="66" t="s">
        <v>514</v>
      </c>
      <c r="C676" s="67" t="s">
        <v>3777</v>
      </c>
      <c r="D676" s="67" t="s">
        <v>1156</v>
      </c>
      <c r="E676" s="67" t="s">
        <v>8110</v>
      </c>
      <c r="F676" s="68">
        <v>29</v>
      </c>
    </row>
    <row r="677" spans="1:6">
      <c r="A677" s="66">
        <v>2020</v>
      </c>
      <c r="B677" s="66" t="s">
        <v>514</v>
      </c>
      <c r="C677" s="67" t="s">
        <v>3777</v>
      </c>
      <c r="D677" s="67" t="s">
        <v>2178</v>
      </c>
      <c r="E677" s="67" t="s">
        <v>8110</v>
      </c>
      <c r="F677" s="68">
        <v>5</v>
      </c>
    </row>
    <row r="678" spans="1:6">
      <c r="A678" s="66">
        <v>2020</v>
      </c>
      <c r="B678" s="66" t="s">
        <v>514</v>
      </c>
      <c r="C678" s="67" t="s">
        <v>3777</v>
      </c>
      <c r="D678" s="67" t="s">
        <v>1276</v>
      </c>
      <c r="E678" s="67" t="s">
        <v>8110</v>
      </c>
      <c r="F678" s="68">
        <v>3</v>
      </c>
    </row>
    <row r="679" spans="1:6">
      <c r="A679" s="66">
        <v>2020</v>
      </c>
      <c r="B679" s="66" t="s">
        <v>514</v>
      </c>
      <c r="C679" s="67" t="s">
        <v>3777</v>
      </c>
      <c r="D679" s="67" t="s">
        <v>1175</v>
      </c>
      <c r="E679" s="67" t="s">
        <v>8110</v>
      </c>
      <c r="F679" s="68">
        <v>41</v>
      </c>
    </row>
    <row r="680" spans="1:6">
      <c r="A680" s="66">
        <v>2020</v>
      </c>
      <c r="B680" s="66" t="s">
        <v>514</v>
      </c>
      <c r="C680" s="67" t="s">
        <v>3777</v>
      </c>
      <c r="D680" s="67" t="s">
        <v>2176</v>
      </c>
      <c r="E680" s="67" t="s">
        <v>8110</v>
      </c>
      <c r="F680" s="68">
        <v>40</v>
      </c>
    </row>
    <row r="681" spans="1:6">
      <c r="A681" s="66">
        <v>2020</v>
      </c>
      <c r="B681" s="66" t="s">
        <v>514</v>
      </c>
      <c r="C681" s="67" t="s">
        <v>3777</v>
      </c>
      <c r="D681" s="67" t="s">
        <v>1176</v>
      </c>
      <c r="E681" s="67" t="s">
        <v>8110</v>
      </c>
      <c r="F681" s="68">
        <v>125</v>
      </c>
    </row>
    <row r="682" spans="1:6">
      <c r="A682" s="66">
        <v>2020</v>
      </c>
      <c r="B682" s="66" t="s">
        <v>514</v>
      </c>
      <c r="C682" s="67" t="s">
        <v>3777</v>
      </c>
      <c r="D682" s="67" t="s">
        <v>2177</v>
      </c>
      <c r="E682" s="67" t="s">
        <v>8110</v>
      </c>
      <c r="F682" s="68">
        <v>8</v>
      </c>
    </row>
    <row r="683" spans="1:6">
      <c r="A683" s="66">
        <v>2020</v>
      </c>
      <c r="B683" s="66" t="s">
        <v>514</v>
      </c>
      <c r="C683" s="67" t="s">
        <v>3777</v>
      </c>
      <c r="D683" s="67" t="s">
        <v>2172</v>
      </c>
      <c r="E683" s="67" t="s">
        <v>8110</v>
      </c>
      <c r="F683" s="68">
        <v>60</v>
      </c>
    </row>
    <row r="684" spans="1:6">
      <c r="A684" s="66">
        <v>2020</v>
      </c>
      <c r="B684" s="66" t="s">
        <v>514</v>
      </c>
      <c r="C684" s="67" t="s">
        <v>3777</v>
      </c>
      <c r="D684" s="67" t="s">
        <v>1275</v>
      </c>
      <c r="E684" s="67" t="s">
        <v>8110</v>
      </c>
      <c r="F684" s="68">
        <v>22</v>
      </c>
    </row>
    <row r="685" spans="1:6">
      <c r="A685" s="66">
        <v>2020</v>
      </c>
      <c r="B685" s="66" t="s">
        <v>514</v>
      </c>
      <c r="C685" s="67" t="s">
        <v>3777</v>
      </c>
      <c r="D685" s="67" t="s">
        <v>1269</v>
      </c>
      <c r="E685" s="67" t="s">
        <v>8110</v>
      </c>
      <c r="F685" s="68">
        <v>25</v>
      </c>
    </row>
    <row r="686" spans="1:6">
      <c r="A686" s="66">
        <v>2020</v>
      </c>
      <c r="B686" s="66" t="s">
        <v>514</v>
      </c>
      <c r="C686" s="67" t="s">
        <v>3777</v>
      </c>
      <c r="D686" s="67" t="s">
        <v>2175</v>
      </c>
      <c r="E686" s="67" t="s">
        <v>8110</v>
      </c>
      <c r="F686" s="68">
        <v>9</v>
      </c>
    </row>
    <row r="687" spans="1:6">
      <c r="A687" s="66">
        <v>2020</v>
      </c>
      <c r="B687" s="66" t="s">
        <v>514</v>
      </c>
      <c r="C687" s="67" t="s">
        <v>3777</v>
      </c>
      <c r="D687" s="67" t="s">
        <v>2171</v>
      </c>
      <c r="E687" s="67" t="s">
        <v>8110</v>
      </c>
      <c r="F687" s="68">
        <v>22</v>
      </c>
    </row>
    <row r="688" spans="1:6">
      <c r="A688" s="66">
        <v>2020</v>
      </c>
      <c r="B688" s="66" t="s">
        <v>514</v>
      </c>
      <c r="C688" s="67" t="s">
        <v>3777</v>
      </c>
      <c r="D688" s="67" t="s">
        <v>1270</v>
      </c>
      <c r="E688" s="67" t="s">
        <v>8110</v>
      </c>
      <c r="F688" s="68">
        <v>5</v>
      </c>
    </row>
    <row r="689" spans="1:6">
      <c r="A689" s="66">
        <v>2020</v>
      </c>
      <c r="B689" s="66" t="s">
        <v>514</v>
      </c>
      <c r="C689" s="67" t="s">
        <v>3777</v>
      </c>
      <c r="D689" s="67" t="s">
        <v>2173</v>
      </c>
      <c r="E689" s="67" t="s">
        <v>8110</v>
      </c>
      <c r="F689" s="68">
        <v>51</v>
      </c>
    </row>
    <row r="690" spans="1:6">
      <c r="A690" s="66">
        <v>2020</v>
      </c>
      <c r="B690" s="66" t="s">
        <v>514</v>
      </c>
      <c r="C690" s="67" t="s">
        <v>3777</v>
      </c>
      <c r="D690" s="67" t="s">
        <v>2174</v>
      </c>
      <c r="E690" s="67" t="s">
        <v>8110</v>
      </c>
      <c r="F690" s="68">
        <v>40</v>
      </c>
    </row>
    <row r="691" spans="1:6">
      <c r="A691" s="66">
        <v>2020</v>
      </c>
      <c r="B691" s="66" t="s">
        <v>514</v>
      </c>
      <c r="C691" s="67" t="s">
        <v>3777</v>
      </c>
      <c r="D691" s="67" t="s">
        <v>1272</v>
      </c>
      <c r="E691" s="67" t="s">
        <v>8110</v>
      </c>
      <c r="F691" s="68">
        <v>71</v>
      </c>
    </row>
    <row r="692" spans="1:6">
      <c r="A692" s="66">
        <v>2020</v>
      </c>
      <c r="B692" s="66" t="s">
        <v>514</v>
      </c>
      <c r="C692" s="67" t="s">
        <v>3777</v>
      </c>
      <c r="D692" s="67" t="s">
        <v>1271</v>
      </c>
      <c r="E692" s="67" t="s">
        <v>8110</v>
      </c>
      <c r="F692" s="68">
        <v>13</v>
      </c>
    </row>
    <row r="693" spans="1:6">
      <c r="A693" s="66">
        <v>2020</v>
      </c>
      <c r="B693" s="66" t="s">
        <v>514</v>
      </c>
      <c r="C693" s="67" t="s">
        <v>3777</v>
      </c>
      <c r="D693" s="67" t="s">
        <v>2179</v>
      </c>
      <c r="E693" s="67" t="s">
        <v>8110</v>
      </c>
      <c r="F693" s="68">
        <v>8</v>
      </c>
    </row>
    <row r="694" spans="1:6">
      <c r="A694" s="66">
        <v>2020</v>
      </c>
      <c r="B694" s="66" t="s">
        <v>514</v>
      </c>
      <c r="C694" s="67" t="s">
        <v>3772</v>
      </c>
      <c r="D694" s="67" t="s">
        <v>3673</v>
      </c>
      <c r="E694" s="67" t="s">
        <v>8110</v>
      </c>
      <c r="F694" s="68">
        <v>45</v>
      </c>
    </row>
    <row r="695" spans="1:6">
      <c r="A695" s="66">
        <v>2020</v>
      </c>
      <c r="B695" s="66" t="s">
        <v>514</v>
      </c>
      <c r="C695" s="67" t="s">
        <v>3772</v>
      </c>
      <c r="D695" s="67" t="s">
        <v>2182</v>
      </c>
      <c r="E695" s="67" t="s">
        <v>8110</v>
      </c>
      <c r="F695" s="68">
        <v>90</v>
      </c>
    </row>
    <row r="696" spans="1:6">
      <c r="A696" s="66">
        <v>2020</v>
      </c>
      <c r="B696" s="66" t="s">
        <v>514</v>
      </c>
      <c r="C696" s="67" t="s">
        <v>3772</v>
      </c>
      <c r="D696" s="67" t="s">
        <v>2183</v>
      </c>
      <c r="E696" s="67" t="s">
        <v>8110</v>
      </c>
      <c r="F696" s="68">
        <v>80</v>
      </c>
    </row>
    <row r="697" spans="1:6">
      <c r="A697" s="66">
        <v>2020</v>
      </c>
      <c r="B697" s="66" t="s">
        <v>514</v>
      </c>
      <c r="C697" s="67" t="s">
        <v>3772</v>
      </c>
      <c r="D697" s="67" t="s">
        <v>1278</v>
      </c>
      <c r="E697" s="67" t="s">
        <v>8110</v>
      </c>
      <c r="F697" s="68">
        <v>32</v>
      </c>
    </row>
    <row r="698" spans="1:6">
      <c r="A698" s="66">
        <v>2020</v>
      </c>
      <c r="B698" s="66" t="s">
        <v>514</v>
      </c>
      <c r="C698" s="67" t="s">
        <v>3772</v>
      </c>
      <c r="D698" s="67" t="s">
        <v>4629</v>
      </c>
      <c r="E698" s="67" t="s">
        <v>8110</v>
      </c>
      <c r="F698" s="68">
        <v>31</v>
      </c>
    </row>
    <row r="699" spans="1:6">
      <c r="A699" s="66">
        <v>2020</v>
      </c>
      <c r="B699" s="66" t="s">
        <v>514</v>
      </c>
      <c r="C699" s="67" t="s">
        <v>3772</v>
      </c>
      <c r="D699" s="67" t="s">
        <v>2186</v>
      </c>
      <c r="E699" s="67" t="s">
        <v>8110</v>
      </c>
      <c r="F699" s="68">
        <v>90</v>
      </c>
    </row>
    <row r="700" spans="1:6">
      <c r="A700" s="66">
        <v>2020</v>
      </c>
      <c r="B700" s="66" t="s">
        <v>514</v>
      </c>
      <c r="C700" s="67" t="s">
        <v>3772</v>
      </c>
      <c r="D700" s="67" t="s">
        <v>3672</v>
      </c>
      <c r="E700" s="67" t="s">
        <v>8110</v>
      </c>
      <c r="F700" s="68">
        <v>10</v>
      </c>
    </row>
    <row r="701" spans="1:6">
      <c r="A701" s="66">
        <v>2020</v>
      </c>
      <c r="B701" s="66" t="s">
        <v>514</v>
      </c>
      <c r="C701" s="67" t="s">
        <v>3772</v>
      </c>
      <c r="D701" s="67" t="s">
        <v>2185</v>
      </c>
      <c r="E701" s="67" t="s">
        <v>8110</v>
      </c>
      <c r="F701" s="68">
        <v>400</v>
      </c>
    </row>
    <row r="702" spans="1:6">
      <c r="A702" s="66">
        <v>2020</v>
      </c>
      <c r="B702" s="66" t="s">
        <v>514</v>
      </c>
      <c r="C702" s="67" t="s">
        <v>3772</v>
      </c>
      <c r="D702" s="67" t="s">
        <v>1186</v>
      </c>
      <c r="E702" s="67" t="s">
        <v>8110</v>
      </c>
      <c r="F702" s="68">
        <v>326</v>
      </c>
    </row>
    <row r="703" spans="1:6">
      <c r="A703" s="66">
        <v>2021</v>
      </c>
      <c r="B703" s="66" t="s">
        <v>1886</v>
      </c>
      <c r="C703" s="67" t="s">
        <v>8615</v>
      </c>
      <c r="D703" s="67" t="s">
        <v>8612</v>
      </c>
      <c r="E703" s="67" t="s">
        <v>5</v>
      </c>
      <c r="F703" s="68">
        <v>1</v>
      </c>
    </row>
    <row r="704" spans="1:6">
      <c r="A704" s="66">
        <v>2021</v>
      </c>
      <c r="B704" s="66" t="s">
        <v>1886</v>
      </c>
      <c r="C704" s="67" t="s">
        <v>8615</v>
      </c>
      <c r="D704" s="67" t="s">
        <v>8612</v>
      </c>
      <c r="E704" s="67" t="s">
        <v>76</v>
      </c>
      <c r="F704" s="68">
        <v>1</v>
      </c>
    </row>
    <row r="705" spans="1:6">
      <c r="A705" s="66">
        <v>2021</v>
      </c>
      <c r="B705" s="66" t="s">
        <v>1886</v>
      </c>
      <c r="C705" s="67" t="s">
        <v>8615</v>
      </c>
      <c r="D705" s="67" t="s">
        <v>8612</v>
      </c>
      <c r="E705" s="67" t="s">
        <v>104</v>
      </c>
      <c r="F705" s="68">
        <v>1</v>
      </c>
    </row>
    <row r="706" spans="1:6">
      <c r="A706" s="66">
        <v>2021</v>
      </c>
      <c r="B706" s="66" t="s">
        <v>1886</v>
      </c>
      <c r="C706" s="67" t="s">
        <v>8615</v>
      </c>
      <c r="D706" s="67" t="s">
        <v>8612</v>
      </c>
      <c r="E706" s="67" t="s">
        <v>120</v>
      </c>
      <c r="F706" s="68">
        <v>1</v>
      </c>
    </row>
    <row r="707" spans="1:6">
      <c r="A707" s="66">
        <v>2021</v>
      </c>
      <c r="B707" s="66" t="s">
        <v>1886</v>
      </c>
      <c r="C707" s="67" t="s">
        <v>8615</v>
      </c>
      <c r="D707" s="67" t="s">
        <v>8612</v>
      </c>
      <c r="E707" s="67" t="s">
        <v>8617</v>
      </c>
      <c r="F707" s="68">
        <v>2</v>
      </c>
    </row>
    <row r="708" spans="1:6">
      <c r="A708" s="66">
        <v>2021</v>
      </c>
      <c r="B708" s="66" t="s">
        <v>1886</v>
      </c>
      <c r="C708" s="67" t="s">
        <v>8615</v>
      </c>
      <c r="D708" s="67" t="s">
        <v>8612</v>
      </c>
      <c r="E708" s="67" t="s">
        <v>104</v>
      </c>
      <c r="F708" s="68">
        <v>4</v>
      </c>
    </row>
    <row r="709" spans="1:6">
      <c r="A709" s="66">
        <v>2021</v>
      </c>
      <c r="B709" s="66" t="s">
        <v>1886</v>
      </c>
      <c r="C709" s="67" t="s">
        <v>8615</v>
      </c>
      <c r="D709" s="67" t="s">
        <v>8612</v>
      </c>
      <c r="E709" s="67" t="s">
        <v>1148</v>
      </c>
      <c r="F709" s="68">
        <v>4</v>
      </c>
    </row>
    <row r="710" spans="1:6">
      <c r="A710" s="66">
        <v>2021</v>
      </c>
      <c r="B710" s="66" t="s">
        <v>1886</v>
      </c>
      <c r="C710" s="67" t="s">
        <v>8615</v>
      </c>
      <c r="D710" s="67" t="s">
        <v>8612</v>
      </c>
      <c r="E710" s="67" t="s">
        <v>14</v>
      </c>
      <c r="F710" s="68">
        <v>5</v>
      </c>
    </row>
    <row r="711" spans="1:6">
      <c r="A711" s="66">
        <v>2021</v>
      </c>
      <c r="B711" s="66" t="s">
        <v>1886</v>
      </c>
      <c r="C711" s="67" t="s">
        <v>8615</v>
      </c>
      <c r="D711" s="67" t="s">
        <v>8612</v>
      </c>
      <c r="E711" s="67" t="s">
        <v>164</v>
      </c>
      <c r="F711" s="68">
        <v>8</v>
      </c>
    </row>
    <row r="712" spans="1:6">
      <c r="A712" s="66">
        <v>2021</v>
      </c>
      <c r="B712" s="66" t="s">
        <v>1886</v>
      </c>
      <c r="C712" s="67" t="s">
        <v>8615</v>
      </c>
      <c r="D712" s="67" t="s">
        <v>8612</v>
      </c>
      <c r="E712" s="67" t="s">
        <v>76</v>
      </c>
      <c r="F712" s="68">
        <v>9</v>
      </c>
    </row>
    <row r="713" spans="1:6">
      <c r="A713" s="66">
        <v>2021</v>
      </c>
      <c r="B713" s="66" t="s">
        <v>1886</v>
      </c>
      <c r="C713" s="67" t="s">
        <v>8615</v>
      </c>
      <c r="D713" s="67" t="s">
        <v>8612</v>
      </c>
      <c r="E713" s="67" t="s">
        <v>120</v>
      </c>
      <c r="F713" s="68">
        <v>13</v>
      </c>
    </row>
    <row r="714" spans="1:6">
      <c r="A714" s="66">
        <v>2021</v>
      </c>
      <c r="B714" s="66" t="s">
        <v>1886</v>
      </c>
      <c r="C714" s="67" t="s">
        <v>8615</v>
      </c>
      <c r="D714" s="67" t="s">
        <v>8612</v>
      </c>
      <c r="E714" s="67" t="s">
        <v>104</v>
      </c>
      <c r="F714" s="68">
        <v>23</v>
      </c>
    </row>
    <row r="715" spans="1:6">
      <c r="A715" s="66">
        <v>2021</v>
      </c>
      <c r="B715" s="66" t="s">
        <v>1886</v>
      </c>
      <c r="C715" s="67" t="s">
        <v>8615</v>
      </c>
      <c r="D715" s="67" t="s">
        <v>8612</v>
      </c>
      <c r="E715" s="67" t="s">
        <v>156</v>
      </c>
      <c r="F715" s="68">
        <v>56</v>
      </c>
    </row>
    <row r="716" spans="1:6">
      <c r="A716" s="66">
        <v>2021</v>
      </c>
      <c r="B716" s="66" t="s">
        <v>1886</v>
      </c>
      <c r="C716" s="67" t="s">
        <v>8615</v>
      </c>
      <c r="D716" s="67" t="s">
        <v>8612</v>
      </c>
      <c r="E716" s="67" t="s">
        <v>1148</v>
      </c>
      <c r="F716" s="68">
        <v>71</v>
      </c>
    </row>
    <row r="717" spans="1:6">
      <c r="A717" s="66">
        <v>2021</v>
      </c>
      <c r="B717" s="66" t="s">
        <v>1886</v>
      </c>
      <c r="C717" s="67" t="s">
        <v>8615</v>
      </c>
      <c r="D717" s="67" t="s">
        <v>8612</v>
      </c>
      <c r="E717" s="67" t="s">
        <v>14</v>
      </c>
      <c r="F717" s="68">
        <v>109</v>
      </c>
    </row>
    <row r="718" spans="1:6">
      <c r="A718" s="66">
        <v>2021</v>
      </c>
      <c r="B718" s="66" t="s">
        <v>1886</v>
      </c>
      <c r="C718" s="67" t="s">
        <v>8615</v>
      </c>
      <c r="D718" s="67" t="s">
        <v>8612</v>
      </c>
      <c r="E718" s="67" t="s">
        <v>156</v>
      </c>
      <c r="F718" s="68">
        <v>128</v>
      </c>
    </row>
    <row r="719" spans="1:6">
      <c r="A719" s="66">
        <v>2021</v>
      </c>
      <c r="B719" s="66" t="s">
        <v>1886</v>
      </c>
      <c r="C719" s="67" t="s">
        <v>8615</v>
      </c>
      <c r="D719" s="67" t="s">
        <v>8610</v>
      </c>
      <c r="E719" s="67" t="s">
        <v>5</v>
      </c>
      <c r="F719" s="68">
        <v>1</v>
      </c>
    </row>
    <row r="720" spans="1:6">
      <c r="A720" s="66">
        <v>2021</v>
      </c>
      <c r="B720" s="66" t="s">
        <v>1886</v>
      </c>
      <c r="C720" s="67" t="s">
        <v>8615</v>
      </c>
      <c r="D720" s="67" t="s">
        <v>8610</v>
      </c>
      <c r="E720" s="67" t="s">
        <v>104</v>
      </c>
      <c r="F720" s="68">
        <v>1</v>
      </c>
    </row>
    <row r="721" spans="1:6">
      <c r="A721" s="66">
        <v>2021</v>
      </c>
      <c r="B721" s="66" t="s">
        <v>1886</v>
      </c>
      <c r="C721" s="67" t="s">
        <v>8615</v>
      </c>
      <c r="D721" s="67" t="s">
        <v>8610</v>
      </c>
      <c r="E721" s="67" t="s">
        <v>104</v>
      </c>
      <c r="F721" s="68">
        <v>1</v>
      </c>
    </row>
    <row r="722" spans="1:6">
      <c r="A722" s="66">
        <v>2021</v>
      </c>
      <c r="B722" s="66" t="s">
        <v>1886</v>
      </c>
      <c r="C722" s="67" t="s">
        <v>8615</v>
      </c>
      <c r="D722" s="67" t="s">
        <v>8610</v>
      </c>
      <c r="E722" s="67" t="s">
        <v>8616</v>
      </c>
      <c r="F722" s="68">
        <v>2</v>
      </c>
    </row>
    <row r="723" spans="1:6">
      <c r="A723" s="66">
        <v>2021</v>
      </c>
      <c r="B723" s="66" t="s">
        <v>1886</v>
      </c>
      <c r="C723" s="67" t="s">
        <v>8615</v>
      </c>
      <c r="D723" s="67" t="s">
        <v>8610</v>
      </c>
      <c r="E723" s="67" t="s">
        <v>5883</v>
      </c>
      <c r="F723" s="68">
        <v>4</v>
      </c>
    </row>
    <row r="724" spans="1:6">
      <c r="A724" s="66">
        <v>2021</v>
      </c>
      <c r="B724" s="66" t="s">
        <v>1886</v>
      </c>
      <c r="C724" s="67" t="s">
        <v>8615</v>
      </c>
      <c r="D724" s="67" t="s">
        <v>8611</v>
      </c>
      <c r="E724" s="67" t="s">
        <v>23</v>
      </c>
      <c r="F724" s="68">
        <v>1</v>
      </c>
    </row>
    <row r="725" spans="1:6">
      <c r="A725" s="66">
        <v>2021</v>
      </c>
      <c r="B725" s="66" t="s">
        <v>1886</v>
      </c>
      <c r="C725" s="67" t="s">
        <v>8615</v>
      </c>
      <c r="D725" s="67" t="s">
        <v>8611</v>
      </c>
      <c r="E725" s="67" t="s">
        <v>83</v>
      </c>
      <c r="F725" s="68">
        <v>1</v>
      </c>
    </row>
    <row r="726" spans="1:6">
      <c r="A726" s="66">
        <v>2021</v>
      </c>
      <c r="B726" s="66" t="s">
        <v>1886</v>
      </c>
      <c r="C726" s="67" t="s">
        <v>8615</v>
      </c>
      <c r="D726" s="67" t="s">
        <v>8611</v>
      </c>
      <c r="E726" s="67" t="s">
        <v>100</v>
      </c>
      <c r="F726" s="68">
        <v>2</v>
      </c>
    </row>
    <row r="727" spans="1:6">
      <c r="A727" s="66">
        <v>2021</v>
      </c>
      <c r="B727" s="66" t="s">
        <v>1886</v>
      </c>
      <c r="C727" s="67" t="s">
        <v>8615</v>
      </c>
      <c r="D727" s="67" t="s">
        <v>8611</v>
      </c>
      <c r="E727" s="67" t="s">
        <v>2036</v>
      </c>
      <c r="F727" s="68">
        <v>2</v>
      </c>
    </row>
    <row r="728" spans="1:6">
      <c r="A728" s="66">
        <v>2021</v>
      </c>
      <c r="B728" s="66" t="s">
        <v>1886</v>
      </c>
      <c r="C728" s="67" t="s">
        <v>8615</v>
      </c>
      <c r="D728" s="67" t="s">
        <v>8611</v>
      </c>
      <c r="E728" s="67" t="s">
        <v>5</v>
      </c>
      <c r="F728" s="68">
        <v>5</v>
      </c>
    </row>
    <row r="729" spans="1:6">
      <c r="A729" s="66">
        <v>2021</v>
      </c>
      <c r="B729" s="66" t="s">
        <v>1886</v>
      </c>
      <c r="C729" s="67" t="s">
        <v>8615</v>
      </c>
      <c r="D729" s="67" t="s">
        <v>8611</v>
      </c>
      <c r="E729" s="67" t="s">
        <v>1148</v>
      </c>
      <c r="F729" s="68">
        <v>5</v>
      </c>
    </row>
    <row r="730" spans="1:6">
      <c r="A730" s="66">
        <v>2021</v>
      </c>
      <c r="B730" s="66" t="s">
        <v>1886</v>
      </c>
      <c r="C730" s="67" t="s">
        <v>8615</v>
      </c>
      <c r="D730" s="67" t="s">
        <v>8611</v>
      </c>
      <c r="E730" s="67" t="s">
        <v>10</v>
      </c>
      <c r="F730" s="68">
        <v>6</v>
      </c>
    </row>
    <row r="731" spans="1:6">
      <c r="A731" s="66">
        <v>2021</v>
      </c>
      <c r="B731" s="66" t="s">
        <v>1886</v>
      </c>
      <c r="C731" s="67" t="s">
        <v>8615</v>
      </c>
      <c r="D731" s="67" t="s">
        <v>8611</v>
      </c>
      <c r="E731" s="67" t="s">
        <v>167</v>
      </c>
      <c r="F731" s="68">
        <v>6</v>
      </c>
    </row>
    <row r="732" spans="1:6">
      <c r="A732" s="66">
        <v>2021</v>
      </c>
      <c r="B732" s="66" t="s">
        <v>1886</v>
      </c>
      <c r="C732" s="67" t="s">
        <v>8615</v>
      </c>
      <c r="D732" s="67" t="s">
        <v>8611</v>
      </c>
      <c r="E732" s="67" t="s">
        <v>5883</v>
      </c>
      <c r="F732" s="68">
        <v>8</v>
      </c>
    </row>
    <row r="733" spans="1:6">
      <c r="A733" s="66">
        <v>2021</v>
      </c>
      <c r="B733" s="66" t="s">
        <v>1886</v>
      </c>
      <c r="C733" s="67" t="s">
        <v>8615</v>
      </c>
      <c r="D733" s="67" t="s">
        <v>8611</v>
      </c>
      <c r="E733" s="67" t="s">
        <v>41</v>
      </c>
      <c r="F733" s="68">
        <v>9</v>
      </c>
    </row>
    <row r="734" spans="1:6">
      <c r="A734" s="66">
        <v>2021</v>
      </c>
      <c r="B734" s="66" t="s">
        <v>1886</v>
      </c>
      <c r="C734" s="67" t="s">
        <v>8615</v>
      </c>
      <c r="D734" s="67" t="s">
        <v>8611</v>
      </c>
      <c r="E734" s="67" t="s">
        <v>171</v>
      </c>
      <c r="F734" s="68">
        <v>9</v>
      </c>
    </row>
    <row r="735" spans="1:6">
      <c r="A735" s="66">
        <v>2021</v>
      </c>
      <c r="B735" s="66" t="s">
        <v>1886</v>
      </c>
      <c r="C735" s="67" t="s">
        <v>8615</v>
      </c>
      <c r="D735" s="67" t="s">
        <v>8611</v>
      </c>
      <c r="E735" s="67" t="s">
        <v>8619</v>
      </c>
      <c r="F735" s="68">
        <v>9</v>
      </c>
    </row>
    <row r="736" spans="1:6">
      <c r="A736" s="66">
        <v>2021</v>
      </c>
      <c r="B736" s="66" t="s">
        <v>1886</v>
      </c>
      <c r="C736" s="67" t="s">
        <v>8615</v>
      </c>
      <c r="D736" s="67" t="s">
        <v>8611</v>
      </c>
      <c r="E736" s="67" t="s">
        <v>8619</v>
      </c>
      <c r="F736" s="68">
        <v>14</v>
      </c>
    </row>
    <row r="737" spans="1:6">
      <c r="A737" s="66">
        <v>2021</v>
      </c>
      <c r="B737" s="66" t="s">
        <v>1886</v>
      </c>
      <c r="C737" s="67" t="s">
        <v>8615</v>
      </c>
      <c r="D737" s="67" t="s">
        <v>8611</v>
      </c>
      <c r="E737" s="67" t="s">
        <v>41</v>
      </c>
      <c r="F737" s="68">
        <v>18</v>
      </c>
    </row>
    <row r="738" spans="1:6">
      <c r="A738" s="66">
        <v>2021</v>
      </c>
      <c r="B738" s="66" t="s">
        <v>1886</v>
      </c>
      <c r="C738" s="67" t="s">
        <v>8615</v>
      </c>
      <c r="D738" s="67" t="s">
        <v>8611</v>
      </c>
      <c r="E738" s="67" t="s">
        <v>3786</v>
      </c>
      <c r="F738" s="68">
        <v>19</v>
      </c>
    </row>
    <row r="739" spans="1:6">
      <c r="A739" s="66">
        <v>2021</v>
      </c>
      <c r="B739" s="66" t="s">
        <v>1886</v>
      </c>
      <c r="C739" s="67" t="s">
        <v>8615</v>
      </c>
      <c r="D739" s="67" t="s">
        <v>8611</v>
      </c>
      <c r="E739" s="67" t="s">
        <v>156</v>
      </c>
      <c r="F739" s="68">
        <v>28</v>
      </c>
    </row>
    <row r="740" spans="1:6">
      <c r="A740" s="66">
        <v>2021</v>
      </c>
      <c r="B740" s="66" t="s">
        <v>1886</v>
      </c>
      <c r="C740" s="67" t="s">
        <v>8615</v>
      </c>
      <c r="D740" s="67" t="s">
        <v>8611</v>
      </c>
      <c r="E740" s="67" t="s">
        <v>8618</v>
      </c>
      <c r="F740" s="68">
        <v>30</v>
      </c>
    </row>
    <row r="741" spans="1:6">
      <c r="A741" s="66">
        <v>2021</v>
      </c>
      <c r="B741" s="66" t="s">
        <v>1886</v>
      </c>
      <c r="C741" s="67" t="s">
        <v>8615</v>
      </c>
      <c r="D741" s="67" t="s">
        <v>8611</v>
      </c>
      <c r="E741" s="67" t="s">
        <v>76</v>
      </c>
      <c r="F741" s="68">
        <v>40</v>
      </c>
    </row>
    <row r="742" spans="1:6">
      <c r="A742" s="66">
        <v>2021</v>
      </c>
      <c r="B742" s="66" t="s">
        <v>1886</v>
      </c>
      <c r="C742" s="67" t="s">
        <v>8615</v>
      </c>
      <c r="D742" s="67" t="s">
        <v>8611</v>
      </c>
      <c r="E742" s="67" t="s">
        <v>3786</v>
      </c>
      <c r="F742" s="68">
        <v>46</v>
      </c>
    </row>
    <row r="743" spans="1:6">
      <c r="A743" s="66">
        <v>2021</v>
      </c>
      <c r="B743" s="66" t="s">
        <v>1886</v>
      </c>
      <c r="C743" s="67" t="s">
        <v>8615</v>
      </c>
      <c r="D743" s="67" t="s">
        <v>8611</v>
      </c>
      <c r="E743" s="67" t="s">
        <v>10</v>
      </c>
      <c r="F743" s="68">
        <v>48</v>
      </c>
    </row>
    <row r="744" spans="1:6">
      <c r="A744" s="66">
        <v>2021</v>
      </c>
      <c r="B744" s="66" t="s">
        <v>1886</v>
      </c>
      <c r="C744" s="67" t="s">
        <v>8615</v>
      </c>
      <c r="D744" s="67" t="s">
        <v>8611</v>
      </c>
      <c r="E744" s="67" t="s">
        <v>2038</v>
      </c>
      <c r="F744" s="68">
        <v>86</v>
      </c>
    </row>
    <row r="745" spans="1:6">
      <c r="A745" s="66">
        <v>2021</v>
      </c>
      <c r="B745" s="66" t="s">
        <v>1886</v>
      </c>
      <c r="C745" s="67" t="s">
        <v>8615</v>
      </c>
      <c r="D745" s="67" t="s">
        <v>8611</v>
      </c>
      <c r="E745" s="67" t="s">
        <v>104</v>
      </c>
      <c r="F745" s="68">
        <v>103</v>
      </c>
    </row>
    <row r="746" spans="1:6">
      <c r="A746" s="66">
        <v>2021</v>
      </c>
      <c r="B746" s="66" t="s">
        <v>1886</v>
      </c>
      <c r="C746" s="67" t="s">
        <v>8615</v>
      </c>
      <c r="D746" s="67" t="s">
        <v>8611</v>
      </c>
      <c r="E746" s="67" t="s">
        <v>6559</v>
      </c>
      <c r="F746" s="68">
        <v>129</v>
      </c>
    </row>
    <row r="747" spans="1:6">
      <c r="A747" s="66">
        <v>2021</v>
      </c>
      <c r="B747" s="66" t="s">
        <v>1886</v>
      </c>
      <c r="C747" s="67" t="s">
        <v>8615</v>
      </c>
      <c r="D747" s="67" t="s">
        <v>8611</v>
      </c>
      <c r="E747" s="67" t="s">
        <v>104</v>
      </c>
      <c r="F747" s="68">
        <v>150</v>
      </c>
    </row>
    <row r="748" spans="1:6">
      <c r="A748" s="66">
        <v>2021</v>
      </c>
      <c r="B748" s="66" t="s">
        <v>1886</v>
      </c>
      <c r="C748" s="67" t="s">
        <v>8615</v>
      </c>
      <c r="D748" s="67" t="s">
        <v>8611</v>
      </c>
      <c r="E748" s="67" t="s">
        <v>6559</v>
      </c>
      <c r="F748" s="68">
        <v>333</v>
      </c>
    </row>
    <row r="749" spans="1:6">
      <c r="A749" s="66">
        <v>2021</v>
      </c>
      <c r="B749" s="66" t="s">
        <v>1886</v>
      </c>
      <c r="C749" s="67" t="s">
        <v>8615</v>
      </c>
      <c r="D749" s="67" t="s">
        <v>8611</v>
      </c>
      <c r="E749" s="67" t="s">
        <v>2038</v>
      </c>
      <c r="F749" s="68">
        <v>388</v>
      </c>
    </row>
    <row r="750" spans="1:6">
      <c r="A750" s="66">
        <v>2021</v>
      </c>
      <c r="B750" s="66" t="s">
        <v>1886</v>
      </c>
      <c r="C750" s="67" t="s">
        <v>8615</v>
      </c>
      <c r="D750" s="67" t="s">
        <v>8613</v>
      </c>
      <c r="E750" s="67" t="s">
        <v>5</v>
      </c>
      <c r="F750" s="68">
        <v>13</v>
      </c>
    </row>
    <row r="751" spans="1:6">
      <c r="A751" s="66">
        <v>2021</v>
      </c>
      <c r="B751" s="66" t="s">
        <v>1886</v>
      </c>
      <c r="C751" s="67" t="s">
        <v>8615</v>
      </c>
      <c r="D751" s="67" t="s">
        <v>8613</v>
      </c>
      <c r="E751" s="67" t="s">
        <v>5</v>
      </c>
      <c r="F751" s="68">
        <v>24</v>
      </c>
    </row>
    <row r="752" spans="1:6">
      <c r="A752" s="66">
        <v>2021</v>
      </c>
      <c r="B752" s="66" t="s">
        <v>1886</v>
      </c>
      <c r="C752" s="67" t="s">
        <v>8615</v>
      </c>
      <c r="D752" s="67" t="s">
        <v>8613</v>
      </c>
      <c r="E752" s="67" t="s">
        <v>94</v>
      </c>
      <c r="F752" s="68">
        <v>26</v>
      </c>
    </row>
    <row r="753" spans="1:6">
      <c r="A753" s="66">
        <v>2021</v>
      </c>
      <c r="B753" s="66" t="s">
        <v>1886</v>
      </c>
      <c r="C753" s="67" t="s">
        <v>8615</v>
      </c>
      <c r="D753" s="67" t="s">
        <v>8613</v>
      </c>
      <c r="E753" s="67" t="s">
        <v>8618</v>
      </c>
      <c r="F753" s="68">
        <v>26</v>
      </c>
    </row>
    <row r="754" spans="1:6">
      <c r="A754" s="66">
        <v>2021</v>
      </c>
      <c r="B754" s="66" t="s">
        <v>1886</v>
      </c>
      <c r="C754" s="67" t="s">
        <v>8615</v>
      </c>
      <c r="D754" s="67" t="s">
        <v>8613</v>
      </c>
      <c r="E754" s="67" t="s">
        <v>120</v>
      </c>
      <c r="F754" s="68">
        <v>31</v>
      </c>
    </row>
    <row r="755" spans="1:6">
      <c r="A755" s="66">
        <v>2021</v>
      </c>
      <c r="B755" s="66" t="s">
        <v>1886</v>
      </c>
      <c r="C755" s="67" t="s">
        <v>8615</v>
      </c>
      <c r="D755" s="67" t="s">
        <v>8613</v>
      </c>
      <c r="E755" s="67" t="s">
        <v>164</v>
      </c>
      <c r="F755" s="68">
        <v>31</v>
      </c>
    </row>
    <row r="756" spans="1:6">
      <c r="A756" s="66">
        <v>2021</v>
      </c>
      <c r="B756" s="66" t="s">
        <v>1886</v>
      </c>
      <c r="C756" s="67" t="s">
        <v>8615</v>
      </c>
      <c r="D756" s="67" t="s">
        <v>8613</v>
      </c>
      <c r="E756" s="67" t="s">
        <v>104</v>
      </c>
      <c r="F756" s="68">
        <v>52</v>
      </c>
    </row>
    <row r="757" spans="1:6">
      <c r="A757" s="66">
        <v>2021</v>
      </c>
      <c r="B757" s="66" t="s">
        <v>1886</v>
      </c>
      <c r="C757" s="67" t="s">
        <v>8615</v>
      </c>
      <c r="D757" s="67" t="s">
        <v>8613</v>
      </c>
      <c r="E757" s="67" t="s">
        <v>23</v>
      </c>
      <c r="F757" s="68">
        <v>79</v>
      </c>
    </row>
    <row r="758" spans="1:6">
      <c r="A758" s="66">
        <v>2021</v>
      </c>
      <c r="B758" s="66" t="s">
        <v>1886</v>
      </c>
      <c r="C758" s="67" t="s">
        <v>8615</v>
      </c>
      <c r="D758" s="67" t="s">
        <v>8613</v>
      </c>
      <c r="E758" s="67" t="s">
        <v>6559</v>
      </c>
      <c r="F758" s="68">
        <v>83</v>
      </c>
    </row>
    <row r="759" spans="1:6">
      <c r="A759" s="66">
        <v>2021</v>
      </c>
      <c r="B759" s="66" t="s">
        <v>1886</v>
      </c>
      <c r="C759" s="67" t="s">
        <v>8615</v>
      </c>
      <c r="D759" s="67" t="s">
        <v>8613</v>
      </c>
      <c r="E759" s="67" t="s">
        <v>104</v>
      </c>
      <c r="F759" s="68">
        <v>85</v>
      </c>
    </row>
    <row r="760" spans="1:6">
      <c r="A760" s="66">
        <v>2021</v>
      </c>
      <c r="B760" s="66" t="s">
        <v>1886</v>
      </c>
      <c r="C760" s="67" t="s">
        <v>8615</v>
      </c>
      <c r="D760" s="67" t="s">
        <v>8613</v>
      </c>
      <c r="E760" s="67" t="s">
        <v>2037</v>
      </c>
      <c r="F760" s="68">
        <v>90</v>
      </c>
    </row>
    <row r="761" spans="1:6">
      <c r="A761" s="66">
        <v>2021</v>
      </c>
      <c r="B761" s="66" t="s">
        <v>1886</v>
      </c>
      <c r="C761" s="67" t="s">
        <v>8615</v>
      </c>
      <c r="D761" s="67" t="s">
        <v>8613</v>
      </c>
      <c r="E761" s="67" t="s">
        <v>104</v>
      </c>
      <c r="F761" s="68">
        <v>142</v>
      </c>
    </row>
    <row r="762" spans="1:6">
      <c r="A762" s="66">
        <v>2021</v>
      </c>
      <c r="B762" s="66" t="s">
        <v>1886</v>
      </c>
      <c r="C762" s="67" t="s">
        <v>8615</v>
      </c>
      <c r="D762" s="67" t="s">
        <v>8613</v>
      </c>
      <c r="E762" s="67" t="s">
        <v>1148</v>
      </c>
      <c r="F762" s="68">
        <v>296</v>
      </c>
    </row>
    <row r="763" spans="1:6">
      <c r="A763" s="66">
        <v>2021</v>
      </c>
      <c r="B763" s="66" t="s">
        <v>1886</v>
      </c>
      <c r="C763" s="67" t="s">
        <v>8615</v>
      </c>
      <c r="D763" s="67" t="s">
        <v>8613</v>
      </c>
      <c r="E763" s="67" t="s">
        <v>2038</v>
      </c>
      <c r="F763" s="68">
        <v>312</v>
      </c>
    </row>
    <row r="764" spans="1:6">
      <c r="A764" s="66">
        <v>2021</v>
      </c>
      <c r="B764" s="66" t="s">
        <v>1886</v>
      </c>
      <c r="C764" s="67" t="s">
        <v>8615</v>
      </c>
      <c r="D764" s="67" t="s">
        <v>8614</v>
      </c>
      <c r="E764" s="67" t="s">
        <v>104</v>
      </c>
      <c r="F764" s="68">
        <v>8</v>
      </c>
    </row>
    <row r="765" spans="1:6">
      <c r="A765" s="66">
        <v>2021</v>
      </c>
      <c r="B765" s="66" t="s">
        <v>1886</v>
      </c>
      <c r="C765" s="67" t="s">
        <v>8615</v>
      </c>
      <c r="D765" s="67" t="s">
        <v>8614</v>
      </c>
      <c r="E765" s="67" t="s">
        <v>120</v>
      </c>
      <c r="F765" s="68">
        <v>24</v>
      </c>
    </row>
    <row r="766" spans="1:6">
      <c r="A766" s="66">
        <v>2021</v>
      </c>
      <c r="B766" s="66" t="s">
        <v>1886</v>
      </c>
      <c r="C766" s="67" t="s">
        <v>8615</v>
      </c>
      <c r="D766" s="67" t="s">
        <v>8614</v>
      </c>
      <c r="E766" s="67" t="s">
        <v>76</v>
      </c>
      <c r="F766" s="68">
        <v>48</v>
      </c>
    </row>
    <row r="767" spans="1:6">
      <c r="A767" s="66">
        <v>2021</v>
      </c>
      <c r="B767" s="66" t="s">
        <v>1886</v>
      </c>
      <c r="C767" s="67" t="s">
        <v>8615</v>
      </c>
      <c r="D767" s="67" t="s">
        <v>8614</v>
      </c>
      <c r="E767" s="67" t="s">
        <v>8618</v>
      </c>
      <c r="F767" s="68">
        <v>190</v>
      </c>
    </row>
    <row r="768" spans="1:6">
      <c r="A768" s="66">
        <v>2021</v>
      </c>
      <c r="B768" s="66" t="s">
        <v>1886</v>
      </c>
      <c r="C768" s="67" t="s">
        <v>8615</v>
      </c>
      <c r="D768" s="67" t="s">
        <v>8614</v>
      </c>
      <c r="E768" s="67" t="s">
        <v>104</v>
      </c>
      <c r="F768" s="68">
        <v>342</v>
      </c>
    </row>
    <row r="769" spans="1:6">
      <c r="A769" s="66">
        <v>2021</v>
      </c>
      <c r="B769" s="66" t="s">
        <v>1886</v>
      </c>
      <c r="C769" s="67" t="s">
        <v>8615</v>
      </c>
      <c r="D769" s="67" t="s">
        <v>8614</v>
      </c>
      <c r="E769" s="67" t="s">
        <v>2038</v>
      </c>
      <c r="F769" s="68">
        <v>462</v>
      </c>
    </row>
    <row r="770" spans="1:6">
      <c r="A770" s="66">
        <v>2021</v>
      </c>
      <c r="B770" s="66" t="s">
        <v>514</v>
      </c>
      <c r="C770" s="67" t="s">
        <v>3777</v>
      </c>
      <c r="D770" s="67" t="s">
        <v>1261</v>
      </c>
      <c r="E770" s="67" t="s">
        <v>8110</v>
      </c>
      <c r="F770" s="68">
        <v>24</v>
      </c>
    </row>
    <row r="771" spans="1:6">
      <c r="A771" s="66">
        <v>2021</v>
      </c>
      <c r="B771" s="66" t="s">
        <v>514</v>
      </c>
      <c r="C771" s="67" t="s">
        <v>3777</v>
      </c>
      <c r="D771" s="67" t="s">
        <v>8076</v>
      </c>
      <c r="E771" s="67" t="s">
        <v>8110</v>
      </c>
      <c r="F771" s="68">
        <v>24</v>
      </c>
    </row>
    <row r="772" spans="1:6">
      <c r="A772" s="66">
        <v>2021</v>
      </c>
      <c r="B772" s="66" t="s">
        <v>514</v>
      </c>
      <c r="C772" s="67" t="s">
        <v>3777</v>
      </c>
      <c r="D772" s="67" t="s">
        <v>1262</v>
      </c>
      <c r="E772" s="67" t="s">
        <v>8110</v>
      </c>
      <c r="F772" s="68">
        <v>45</v>
      </c>
    </row>
    <row r="773" spans="1:6">
      <c r="A773" s="66">
        <v>2021</v>
      </c>
      <c r="B773" s="66" t="s">
        <v>514</v>
      </c>
      <c r="C773" s="67" t="s">
        <v>3777</v>
      </c>
      <c r="D773" s="67" t="s">
        <v>2169</v>
      </c>
      <c r="E773" s="67" t="s">
        <v>8110</v>
      </c>
      <c r="F773" s="68">
        <v>3</v>
      </c>
    </row>
    <row r="774" spans="1:6">
      <c r="A774" s="66">
        <v>2021</v>
      </c>
      <c r="B774" s="66" t="s">
        <v>514</v>
      </c>
      <c r="C774" s="67" t="s">
        <v>3777</v>
      </c>
      <c r="D774" s="67" t="s">
        <v>2170</v>
      </c>
      <c r="E774" s="67" t="s">
        <v>8110</v>
      </c>
      <c r="F774" s="68">
        <v>5</v>
      </c>
    </row>
    <row r="775" spans="1:6">
      <c r="A775" s="66">
        <v>2021</v>
      </c>
      <c r="B775" s="66" t="s">
        <v>514</v>
      </c>
      <c r="C775" s="67" t="s">
        <v>3777</v>
      </c>
      <c r="D775" s="67" t="s">
        <v>1263</v>
      </c>
      <c r="E775" s="67" t="s">
        <v>8110</v>
      </c>
      <c r="F775" s="68">
        <v>7</v>
      </c>
    </row>
    <row r="776" spans="1:6">
      <c r="A776" s="66">
        <v>2021</v>
      </c>
      <c r="B776" s="66" t="s">
        <v>514</v>
      </c>
      <c r="C776" s="67" t="s">
        <v>3777</v>
      </c>
      <c r="D776" s="67" t="s">
        <v>1264</v>
      </c>
      <c r="E776" s="67" t="s">
        <v>8110</v>
      </c>
      <c r="F776" s="68">
        <v>20</v>
      </c>
    </row>
    <row r="777" spans="1:6">
      <c r="A777" s="66">
        <v>2021</v>
      </c>
      <c r="B777" s="66" t="s">
        <v>514</v>
      </c>
      <c r="C777" s="67" t="s">
        <v>3777</v>
      </c>
      <c r="D777" s="67" t="s">
        <v>1265</v>
      </c>
      <c r="E777" s="67" t="s">
        <v>8110</v>
      </c>
      <c r="F777" s="68">
        <v>21</v>
      </c>
    </row>
    <row r="778" spans="1:6">
      <c r="A778" s="66">
        <v>2021</v>
      </c>
      <c r="B778" s="66" t="s">
        <v>514</v>
      </c>
      <c r="C778" s="67" t="s">
        <v>3777</v>
      </c>
      <c r="D778" s="67" t="s">
        <v>1266</v>
      </c>
      <c r="E778" s="67" t="s">
        <v>8110</v>
      </c>
      <c r="F778" s="68">
        <v>9</v>
      </c>
    </row>
    <row r="779" spans="1:6">
      <c r="A779" s="66">
        <v>2021</v>
      </c>
      <c r="B779" s="66" t="s">
        <v>514</v>
      </c>
      <c r="C779" s="67" t="s">
        <v>3777</v>
      </c>
      <c r="D779" s="67" t="s">
        <v>1267</v>
      </c>
      <c r="E779" s="67" t="s">
        <v>8110</v>
      </c>
      <c r="F779" s="68">
        <v>15</v>
      </c>
    </row>
    <row r="780" spans="1:6">
      <c r="A780" s="66">
        <v>2021</v>
      </c>
      <c r="B780" s="66" t="s">
        <v>514</v>
      </c>
      <c r="C780" s="67" t="s">
        <v>3777</v>
      </c>
      <c r="D780" s="67" t="s">
        <v>2181</v>
      </c>
      <c r="E780" s="67" t="s">
        <v>8110</v>
      </c>
      <c r="F780" s="68">
        <v>3</v>
      </c>
    </row>
    <row r="781" spans="1:6">
      <c r="A781" s="66">
        <v>2021</v>
      </c>
      <c r="B781" s="66" t="s">
        <v>514</v>
      </c>
      <c r="C781" s="67" t="s">
        <v>3777</v>
      </c>
      <c r="D781" s="67" t="s">
        <v>2180</v>
      </c>
      <c r="E781" s="67" t="s">
        <v>8110</v>
      </c>
      <c r="F781" s="68">
        <v>5</v>
      </c>
    </row>
    <row r="782" spans="1:6">
      <c r="A782" s="66">
        <v>2021</v>
      </c>
      <c r="B782" s="66" t="s">
        <v>514</v>
      </c>
      <c r="C782" s="67" t="s">
        <v>3777</v>
      </c>
      <c r="D782" s="67" t="s">
        <v>1156</v>
      </c>
      <c r="E782" s="67" t="s">
        <v>8110</v>
      </c>
      <c r="F782" s="68">
        <v>29</v>
      </c>
    </row>
    <row r="783" spans="1:6">
      <c r="A783" s="66">
        <v>2021</v>
      </c>
      <c r="B783" s="66" t="s">
        <v>514</v>
      </c>
      <c r="C783" s="67" t="s">
        <v>3777</v>
      </c>
      <c r="D783" s="67" t="s">
        <v>2178</v>
      </c>
      <c r="E783" s="67" t="s">
        <v>8110</v>
      </c>
      <c r="F783" s="68">
        <v>5</v>
      </c>
    </row>
    <row r="784" spans="1:6">
      <c r="A784" s="66">
        <v>2021</v>
      </c>
      <c r="B784" s="66" t="s">
        <v>514</v>
      </c>
      <c r="C784" s="67" t="s">
        <v>3777</v>
      </c>
      <c r="D784" s="67" t="s">
        <v>1276</v>
      </c>
      <c r="E784" s="67" t="s">
        <v>8110</v>
      </c>
      <c r="F784" s="68">
        <v>3</v>
      </c>
    </row>
    <row r="785" spans="1:6">
      <c r="A785" s="66">
        <v>2021</v>
      </c>
      <c r="B785" s="66" t="s">
        <v>514</v>
      </c>
      <c r="C785" s="67" t="s">
        <v>3777</v>
      </c>
      <c r="D785" s="67" t="s">
        <v>1175</v>
      </c>
      <c r="E785" s="67" t="s">
        <v>8110</v>
      </c>
      <c r="F785" s="68">
        <v>41</v>
      </c>
    </row>
    <row r="786" spans="1:6">
      <c r="A786" s="66">
        <v>2021</v>
      </c>
      <c r="B786" s="66" t="s">
        <v>514</v>
      </c>
      <c r="C786" s="67" t="s">
        <v>3777</v>
      </c>
      <c r="D786" s="67" t="s">
        <v>2176</v>
      </c>
      <c r="E786" s="67" t="s">
        <v>8110</v>
      </c>
      <c r="F786" s="68">
        <v>40</v>
      </c>
    </row>
    <row r="787" spans="1:6">
      <c r="A787" s="66">
        <v>2021</v>
      </c>
      <c r="B787" s="66" t="s">
        <v>514</v>
      </c>
      <c r="C787" s="67" t="s">
        <v>3777</v>
      </c>
      <c r="D787" s="67" t="s">
        <v>1176</v>
      </c>
      <c r="E787" s="67" t="s">
        <v>8110</v>
      </c>
      <c r="F787" s="68">
        <v>125</v>
      </c>
    </row>
    <row r="788" spans="1:6">
      <c r="A788" s="66">
        <v>2021</v>
      </c>
      <c r="B788" s="66" t="s">
        <v>514</v>
      </c>
      <c r="C788" s="67" t="s">
        <v>3777</v>
      </c>
      <c r="D788" s="67" t="s">
        <v>2177</v>
      </c>
      <c r="E788" s="67" t="s">
        <v>8110</v>
      </c>
      <c r="F788" s="68">
        <v>8</v>
      </c>
    </row>
    <row r="789" spans="1:6">
      <c r="A789" s="66">
        <v>2021</v>
      </c>
      <c r="B789" s="66" t="s">
        <v>514</v>
      </c>
      <c r="C789" s="67" t="s">
        <v>3777</v>
      </c>
      <c r="D789" s="67" t="s">
        <v>2172</v>
      </c>
      <c r="E789" s="67" t="s">
        <v>8110</v>
      </c>
      <c r="F789" s="68">
        <v>54</v>
      </c>
    </row>
    <row r="790" spans="1:6">
      <c r="A790" s="66">
        <v>2021</v>
      </c>
      <c r="B790" s="66" t="s">
        <v>514</v>
      </c>
      <c r="C790" s="67" t="s">
        <v>3777</v>
      </c>
      <c r="D790" s="67" t="s">
        <v>8077</v>
      </c>
      <c r="E790" s="67" t="s">
        <v>8110</v>
      </c>
      <c r="F790" s="68">
        <v>3</v>
      </c>
    </row>
    <row r="791" spans="1:6">
      <c r="A791" s="66">
        <v>2021</v>
      </c>
      <c r="B791" s="66" t="s">
        <v>514</v>
      </c>
      <c r="C791" s="67" t="s">
        <v>3777</v>
      </c>
      <c r="D791" s="67" t="s">
        <v>1275</v>
      </c>
      <c r="E791" s="67" t="s">
        <v>8110</v>
      </c>
      <c r="F791" s="68">
        <v>22</v>
      </c>
    </row>
    <row r="792" spans="1:6">
      <c r="A792" s="66">
        <v>2021</v>
      </c>
      <c r="B792" s="66" t="s">
        <v>514</v>
      </c>
      <c r="C792" s="67" t="s">
        <v>3777</v>
      </c>
      <c r="D792" s="67" t="s">
        <v>1269</v>
      </c>
      <c r="E792" s="67" t="s">
        <v>8110</v>
      </c>
      <c r="F792" s="68">
        <v>25</v>
      </c>
    </row>
    <row r="793" spans="1:6">
      <c r="A793" s="66">
        <v>2021</v>
      </c>
      <c r="B793" s="66" t="s">
        <v>514</v>
      </c>
      <c r="C793" s="67" t="s">
        <v>3777</v>
      </c>
      <c r="D793" s="67" t="s">
        <v>2175</v>
      </c>
      <c r="E793" s="67" t="s">
        <v>8110</v>
      </c>
      <c r="F793" s="68">
        <v>9</v>
      </c>
    </row>
    <row r="794" spans="1:6">
      <c r="A794" s="66">
        <v>2021</v>
      </c>
      <c r="B794" s="66" t="s">
        <v>514</v>
      </c>
      <c r="C794" s="67" t="s">
        <v>3777</v>
      </c>
      <c r="D794" s="67" t="s">
        <v>8078</v>
      </c>
      <c r="E794" s="67" t="s">
        <v>8110</v>
      </c>
      <c r="F794" s="68">
        <v>9</v>
      </c>
    </row>
    <row r="795" spans="1:6">
      <c r="A795" s="66">
        <v>2021</v>
      </c>
      <c r="B795" s="66" t="s">
        <v>514</v>
      </c>
      <c r="C795" s="67" t="s">
        <v>3777</v>
      </c>
      <c r="D795" s="67" t="s">
        <v>2171</v>
      </c>
      <c r="E795" s="67" t="s">
        <v>8110</v>
      </c>
      <c r="F795" s="68">
        <v>22</v>
      </c>
    </row>
    <row r="796" spans="1:6">
      <c r="A796" s="66">
        <v>2021</v>
      </c>
      <c r="B796" s="66" t="s">
        <v>514</v>
      </c>
      <c r="C796" s="67" t="s">
        <v>3777</v>
      </c>
      <c r="D796" s="67" t="s">
        <v>1270</v>
      </c>
      <c r="E796" s="67" t="s">
        <v>8110</v>
      </c>
      <c r="F796" s="68">
        <v>5</v>
      </c>
    </row>
    <row r="797" spans="1:6">
      <c r="A797" s="66">
        <v>2021</v>
      </c>
      <c r="B797" s="66" t="s">
        <v>514</v>
      </c>
      <c r="C797" s="67" t="s">
        <v>3777</v>
      </c>
      <c r="D797" s="67" t="s">
        <v>2173</v>
      </c>
      <c r="E797" s="67" t="s">
        <v>8110</v>
      </c>
      <c r="F797" s="68">
        <v>51</v>
      </c>
    </row>
    <row r="798" spans="1:6">
      <c r="A798" s="66">
        <v>2021</v>
      </c>
      <c r="B798" s="66" t="s">
        <v>514</v>
      </c>
      <c r="C798" s="67" t="s">
        <v>3777</v>
      </c>
      <c r="D798" s="67" t="s">
        <v>2174</v>
      </c>
      <c r="E798" s="67" t="s">
        <v>8110</v>
      </c>
      <c r="F798" s="68">
        <v>40</v>
      </c>
    </row>
    <row r="799" spans="1:6">
      <c r="A799" s="66">
        <v>2021</v>
      </c>
      <c r="B799" s="66" t="s">
        <v>514</v>
      </c>
      <c r="C799" s="67" t="s">
        <v>3777</v>
      </c>
      <c r="D799" s="67" t="s">
        <v>1272</v>
      </c>
      <c r="E799" s="67" t="s">
        <v>8110</v>
      </c>
      <c r="F799" s="68">
        <v>71</v>
      </c>
    </row>
    <row r="800" spans="1:6">
      <c r="A800" s="66">
        <v>2021</v>
      </c>
      <c r="B800" s="66" t="s">
        <v>514</v>
      </c>
      <c r="C800" s="67" t="s">
        <v>3777</v>
      </c>
      <c r="D800" s="67" t="s">
        <v>1271</v>
      </c>
      <c r="E800" s="67" t="s">
        <v>8110</v>
      </c>
      <c r="F800" s="68">
        <v>13</v>
      </c>
    </row>
    <row r="801" spans="1:6">
      <c r="A801" s="66">
        <v>2021</v>
      </c>
      <c r="B801" s="66" t="s">
        <v>514</v>
      </c>
      <c r="C801" s="67" t="s">
        <v>3777</v>
      </c>
      <c r="D801" s="67" t="s">
        <v>2179</v>
      </c>
      <c r="E801" s="67" t="s">
        <v>8110</v>
      </c>
      <c r="F801" s="68">
        <v>8</v>
      </c>
    </row>
    <row r="802" spans="1:6">
      <c r="A802" s="66">
        <v>2021</v>
      </c>
      <c r="B802" s="66" t="s">
        <v>514</v>
      </c>
      <c r="C802" s="67" t="s">
        <v>3772</v>
      </c>
      <c r="D802" s="67" t="s">
        <v>3673</v>
      </c>
      <c r="E802" s="67" t="s">
        <v>8110</v>
      </c>
      <c r="F802" s="68">
        <v>45</v>
      </c>
    </row>
    <row r="803" spans="1:6">
      <c r="A803" s="66">
        <v>2021</v>
      </c>
      <c r="B803" s="66" t="s">
        <v>514</v>
      </c>
      <c r="C803" s="67" t="s">
        <v>3772</v>
      </c>
      <c r="D803" s="67" t="s">
        <v>2182</v>
      </c>
      <c r="E803" s="67" t="s">
        <v>8110</v>
      </c>
      <c r="F803" s="68">
        <v>66</v>
      </c>
    </row>
    <row r="804" spans="1:6">
      <c r="A804" s="66">
        <v>2021</v>
      </c>
      <c r="B804" s="66" t="s">
        <v>514</v>
      </c>
      <c r="C804" s="67" t="s">
        <v>3772</v>
      </c>
      <c r="D804" s="67" t="s">
        <v>2183</v>
      </c>
      <c r="E804" s="67" t="s">
        <v>8110</v>
      </c>
      <c r="F804" s="68">
        <v>188</v>
      </c>
    </row>
    <row r="805" spans="1:6">
      <c r="A805" s="66">
        <v>2021</v>
      </c>
      <c r="B805" s="66" t="s">
        <v>514</v>
      </c>
      <c r="C805" s="67" t="s">
        <v>3772</v>
      </c>
      <c r="D805" s="67" t="s">
        <v>1278</v>
      </c>
      <c r="E805" s="67" t="s">
        <v>8110</v>
      </c>
      <c r="F805" s="68">
        <v>32</v>
      </c>
    </row>
    <row r="806" spans="1:6">
      <c r="A806" s="66">
        <v>2021</v>
      </c>
      <c r="B806" s="66" t="s">
        <v>514</v>
      </c>
      <c r="C806" s="67" t="s">
        <v>3772</v>
      </c>
      <c r="D806" s="67" t="s">
        <v>4629</v>
      </c>
      <c r="E806" s="67" t="s">
        <v>8110</v>
      </c>
      <c r="F806" s="68">
        <v>31</v>
      </c>
    </row>
    <row r="807" spans="1:6">
      <c r="A807" s="66">
        <v>2021</v>
      </c>
      <c r="B807" s="66" t="s">
        <v>514</v>
      </c>
      <c r="C807" s="67" t="s">
        <v>3772</v>
      </c>
      <c r="D807" s="67" t="s">
        <v>2186</v>
      </c>
      <c r="E807" s="67" t="s">
        <v>8110</v>
      </c>
      <c r="F807" s="68">
        <v>90</v>
      </c>
    </row>
    <row r="808" spans="1:6">
      <c r="A808" s="66">
        <v>2021</v>
      </c>
      <c r="B808" s="66" t="s">
        <v>514</v>
      </c>
      <c r="C808" s="67" t="s">
        <v>3772</v>
      </c>
      <c r="D808" s="67" t="s">
        <v>3672</v>
      </c>
      <c r="E808" s="67" t="s">
        <v>8110</v>
      </c>
      <c r="F808" s="68">
        <v>10</v>
      </c>
    </row>
    <row r="809" spans="1:6">
      <c r="A809" s="66">
        <v>2021</v>
      </c>
      <c r="B809" s="66" t="s">
        <v>514</v>
      </c>
      <c r="C809" s="67" t="s">
        <v>3772</v>
      </c>
      <c r="D809" s="67" t="s">
        <v>2185</v>
      </c>
      <c r="E809" s="67" t="s">
        <v>8110</v>
      </c>
      <c r="F809" s="68">
        <v>315</v>
      </c>
    </row>
    <row r="810" spans="1:6">
      <c r="A810" s="66">
        <v>2021</v>
      </c>
      <c r="B810" s="66" t="s">
        <v>514</v>
      </c>
      <c r="C810" s="67" t="s">
        <v>3772</v>
      </c>
      <c r="D810" s="67" t="s">
        <v>1186</v>
      </c>
      <c r="E810" s="67" t="s">
        <v>8110</v>
      </c>
      <c r="F810" s="68">
        <v>326</v>
      </c>
    </row>
  </sheetData>
  <sheetProtection autoFilter="0" pivotTables="0"/>
  <autoFilter ref="A1:F810" xr:uid="{00000000-0009-0000-0000-000062000000}"/>
  <sortState xmlns:xlrd2="http://schemas.microsoft.com/office/spreadsheetml/2017/richdata2" ref="A1:F810">
    <sortCondition ref="A2:A810"/>
    <sortCondition descending="1" ref="B2:B810"/>
    <sortCondition ref="C2:C810"/>
    <sortCondition ref="D2:D810"/>
    <sortCondition ref="F2:F810"/>
  </sortState>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81">
    <tabColor theme="0"/>
  </sheetPr>
  <dimension ref="A1:F208"/>
  <sheetViews>
    <sheetView zoomScale="85" zoomScaleNormal="85" workbookViewId="0">
      <pane ySplit="1" topLeftCell="A2" activePane="bottomLeft" state="frozen"/>
      <selection activeCell="D448" sqref="D448"/>
      <selection pane="bottomLeft" activeCell="C142" sqref="C142"/>
    </sheetView>
  </sheetViews>
  <sheetFormatPr baseColWidth="10" defaultColWidth="11" defaultRowHeight="16.5"/>
  <cols>
    <col min="1" max="1" width="9.375" style="5" bestFit="1" customWidth="1"/>
    <col min="2" max="2" width="12.5" style="5" bestFit="1" customWidth="1"/>
    <col min="3" max="3" width="46" style="5" bestFit="1" customWidth="1"/>
    <col min="4" max="4" width="42.125" style="5" bestFit="1" customWidth="1"/>
    <col min="5" max="5" width="12.25" style="5" bestFit="1" customWidth="1"/>
    <col min="6" max="6" width="11.5" style="5" bestFit="1" customWidth="1"/>
  </cols>
  <sheetData>
    <row r="1" spans="1:6">
      <c r="A1" s="64" t="s">
        <v>229</v>
      </c>
      <c r="B1" s="64" t="s">
        <v>200</v>
      </c>
      <c r="C1" s="65" t="s">
        <v>1302</v>
      </c>
      <c r="D1" s="65" t="s">
        <v>599</v>
      </c>
      <c r="E1" s="65" t="s">
        <v>299</v>
      </c>
      <c r="F1" s="65" t="s">
        <v>1303</v>
      </c>
    </row>
    <row r="2" spans="1:6" ht="16.5" customHeight="1">
      <c r="A2" s="66">
        <v>2014</v>
      </c>
      <c r="B2" s="66" t="s">
        <v>1886</v>
      </c>
      <c r="C2" s="67" t="s">
        <v>1283</v>
      </c>
      <c r="D2" s="67" t="s">
        <v>1284</v>
      </c>
      <c r="E2" s="68">
        <v>770</v>
      </c>
      <c r="F2" s="68" t="s">
        <v>1304</v>
      </c>
    </row>
    <row r="3" spans="1:6" ht="16.5" customHeight="1">
      <c r="A3" s="66">
        <v>2014</v>
      </c>
      <c r="B3" s="66" t="s">
        <v>1886</v>
      </c>
      <c r="C3" s="67" t="s">
        <v>1283</v>
      </c>
      <c r="D3" s="67" t="s">
        <v>1285</v>
      </c>
      <c r="E3" s="68">
        <v>18987</v>
      </c>
      <c r="F3" s="68" t="s">
        <v>854</v>
      </c>
    </row>
    <row r="4" spans="1:6" ht="16.5" customHeight="1">
      <c r="A4" s="66">
        <v>2014</v>
      </c>
      <c r="B4" s="66" t="s">
        <v>1886</v>
      </c>
      <c r="C4" s="67" t="s">
        <v>1292</v>
      </c>
      <c r="D4" s="67" t="s">
        <v>1294</v>
      </c>
      <c r="E4" s="68">
        <v>2047</v>
      </c>
      <c r="F4" s="68" t="s">
        <v>854</v>
      </c>
    </row>
    <row r="5" spans="1:6" ht="16.5" customHeight="1">
      <c r="A5" s="66">
        <v>2014</v>
      </c>
      <c r="B5" s="66" t="s">
        <v>1886</v>
      </c>
      <c r="C5" s="67" t="s">
        <v>1292</v>
      </c>
      <c r="D5" s="67" t="s">
        <v>1293</v>
      </c>
      <c r="E5" s="68">
        <v>2111</v>
      </c>
      <c r="F5" s="68" t="s">
        <v>854</v>
      </c>
    </row>
    <row r="6" spans="1:6" ht="16.5" customHeight="1">
      <c r="A6" s="66">
        <v>2014</v>
      </c>
      <c r="B6" s="66" t="s">
        <v>1886</v>
      </c>
      <c r="C6" s="67" t="s">
        <v>1288</v>
      </c>
      <c r="D6" s="67" t="s">
        <v>1289</v>
      </c>
      <c r="E6" s="68">
        <v>61630</v>
      </c>
      <c r="F6" s="68" t="s">
        <v>1305</v>
      </c>
    </row>
    <row r="7" spans="1:6" ht="16.5" customHeight="1">
      <c r="A7" s="66">
        <v>2014</v>
      </c>
      <c r="B7" s="66" t="s">
        <v>1886</v>
      </c>
      <c r="C7" s="67" t="s">
        <v>1288</v>
      </c>
      <c r="D7" s="67" t="s">
        <v>1291</v>
      </c>
      <c r="E7" s="68">
        <v>2957</v>
      </c>
      <c r="F7" s="68" t="s">
        <v>1305</v>
      </c>
    </row>
    <row r="8" spans="1:6" ht="16.5" customHeight="1">
      <c r="A8" s="66">
        <v>2014</v>
      </c>
      <c r="B8" s="66" t="s">
        <v>1886</v>
      </c>
      <c r="C8" s="67" t="s">
        <v>1288</v>
      </c>
      <c r="D8" s="67" t="s">
        <v>1290</v>
      </c>
      <c r="E8" s="68">
        <v>3467</v>
      </c>
      <c r="F8" s="68" t="s">
        <v>1305</v>
      </c>
    </row>
    <row r="9" spans="1:6" ht="16.5" customHeight="1">
      <c r="A9" s="66">
        <v>2014</v>
      </c>
      <c r="B9" s="66" t="s">
        <v>1886</v>
      </c>
      <c r="C9" s="67" t="s">
        <v>1295</v>
      </c>
      <c r="D9" s="67" t="s">
        <v>1297</v>
      </c>
      <c r="E9" s="68">
        <v>2878</v>
      </c>
      <c r="F9" s="68" t="s">
        <v>854</v>
      </c>
    </row>
    <row r="10" spans="1:6" ht="16.5" customHeight="1">
      <c r="A10" s="66">
        <v>2014</v>
      </c>
      <c r="B10" s="66" t="s">
        <v>1886</v>
      </c>
      <c r="C10" s="67" t="s">
        <v>1295</v>
      </c>
      <c r="D10" s="67" t="s">
        <v>1296</v>
      </c>
      <c r="E10" s="68">
        <v>240</v>
      </c>
      <c r="F10" s="68" t="s">
        <v>854</v>
      </c>
    </row>
    <row r="11" spans="1:6" ht="16.5" customHeight="1">
      <c r="A11" s="66">
        <v>2014</v>
      </c>
      <c r="B11" s="66" t="s">
        <v>1886</v>
      </c>
      <c r="C11" s="67" t="s">
        <v>1295</v>
      </c>
      <c r="D11" s="67" t="s">
        <v>1298</v>
      </c>
      <c r="E11" s="68">
        <v>157</v>
      </c>
      <c r="F11" s="68" t="s">
        <v>854</v>
      </c>
    </row>
    <row r="12" spans="1:6" ht="16.5" customHeight="1">
      <c r="A12" s="66">
        <v>2014</v>
      </c>
      <c r="B12" s="66" t="s">
        <v>1886</v>
      </c>
      <c r="C12" s="67" t="s">
        <v>1286</v>
      </c>
      <c r="D12" s="67" t="s">
        <v>1287</v>
      </c>
      <c r="E12" s="68">
        <v>2239</v>
      </c>
      <c r="F12" s="68" t="s">
        <v>1306</v>
      </c>
    </row>
    <row r="13" spans="1:6" ht="16.5" customHeight="1">
      <c r="A13" s="66">
        <v>2014</v>
      </c>
      <c r="B13" s="66" t="s">
        <v>1886</v>
      </c>
      <c r="C13" s="67" t="s">
        <v>1279</v>
      </c>
      <c r="D13" s="67" t="s">
        <v>1280</v>
      </c>
      <c r="E13" s="68">
        <v>118</v>
      </c>
      <c r="F13" s="68" t="s">
        <v>854</v>
      </c>
    </row>
    <row r="14" spans="1:6" ht="16.5" customHeight="1">
      <c r="A14" s="66">
        <v>2014</v>
      </c>
      <c r="B14" s="66" t="s">
        <v>1886</v>
      </c>
      <c r="C14" s="67" t="s">
        <v>1279</v>
      </c>
      <c r="D14" s="67" t="s">
        <v>1300</v>
      </c>
      <c r="E14" s="68">
        <v>261</v>
      </c>
      <c r="F14" s="68" t="s">
        <v>854</v>
      </c>
    </row>
    <row r="15" spans="1:6" ht="16.5" customHeight="1">
      <c r="A15" s="66">
        <v>2014</v>
      </c>
      <c r="B15" s="66" t="s">
        <v>1886</v>
      </c>
      <c r="C15" s="67" t="s">
        <v>1279</v>
      </c>
      <c r="D15" s="67" t="s">
        <v>1281</v>
      </c>
      <c r="E15" s="68">
        <v>96</v>
      </c>
      <c r="F15" s="68" t="s">
        <v>854</v>
      </c>
    </row>
    <row r="16" spans="1:6">
      <c r="A16" s="66">
        <v>2014</v>
      </c>
      <c r="B16" s="66" t="s">
        <v>514</v>
      </c>
      <c r="C16" s="67" t="s">
        <v>1283</v>
      </c>
      <c r="D16" s="67" t="s">
        <v>1284</v>
      </c>
      <c r="E16" s="68">
        <v>200</v>
      </c>
      <c r="F16" s="68" t="s">
        <v>1304</v>
      </c>
    </row>
    <row r="17" spans="1:6">
      <c r="A17" s="66">
        <v>2014</v>
      </c>
      <c r="B17" s="66" t="s">
        <v>514</v>
      </c>
      <c r="C17" s="67" t="s">
        <v>1283</v>
      </c>
      <c r="D17" s="67" t="s">
        <v>1285</v>
      </c>
      <c r="E17" s="68">
        <v>3600</v>
      </c>
      <c r="F17" s="68" t="s">
        <v>854</v>
      </c>
    </row>
    <row r="18" spans="1:6">
      <c r="A18" s="66">
        <v>2014</v>
      </c>
      <c r="B18" s="66" t="s">
        <v>514</v>
      </c>
      <c r="C18" s="67" t="s">
        <v>1292</v>
      </c>
      <c r="D18" s="67" t="s">
        <v>1301</v>
      </c>
      <c r="E18" s="68">
        <v>1020</v>
      </c>
      <c r="F18" s="68" t="s">
        <v>854</v>
      </c>
    </row>
    <row r="19" spans="1:6">
      <c r="A19" s="66">
        <v>2014</v>
      </c>
      <c r="B19" s="66" t="s">
        <v>514</v>
      </c>
      <c r="C19" s="67" t="s">
        <v>1288</v>
      </c>
      <c r="D19" s="67" t="s">
        <v>1289</v>
      </c>
      <c r="E19" s="68">
        <v>23000</v>
      </c>
      <c r="F19" s="68" t="s">
        <v>1305</v>
      </c>
    </row>
    <row r="20" spans="1:6">
      <c r="A20" s="66">
        <v>2014</v>
      </c>
      <c r="B20" s="66" t="s">
        <v>514</v>
      </c>
      <c r="C20" s="67" t="s">
        <v>1288</v>
      </c>
      <c r="D20" s="67" t="s">
        <v>1291</v>
      </c>
      <c r="E20" s="68">
        <v>700</v>
      </c>
      <c r="F20" s="68" t="s">
        <v>1305</v>
      </c>
    </row>
    <row r="21" spans="1:6">
      <c r="A21" s="66">
        <v>2014</v>
      </c>
      <c r="B21" s="66" t="s">
        <v>514</v>
      </c>
      <c r="C21" s="67" t="s">
        <v>1288</v>
      </c>
      <c r="D21" s="67" t="s">
        <v>1301</v>
      </c>
      <c r="E21" s="68">
        <v>2200</v>
      </c>
      <c r="F21" s="68" t="s">
        <v>1305</v>
      </c>
    </row>
    <row r="22" spans="1:6">
      <c r="A22" s="66">
        <v>2014</v>
      </c>
      <c r="B22" s="66" t="s">
        <v>514</v>
      </c>
      <c r="C22" s="67" t="s">
        <v>1295</v>
      </c>
      <c r="D22" s="67" t="s">
        <v>1297</v>
      </c>
      <c r="E22" s="68">
        <v>1050</v>
      </c>
      <c r="F22" s="68" t="s">
        <v>854</v>
      </c>
    </row>
    <row r="23" spans="1:6">
      <c r="A23" s="66">
        <v>2014</v>
      </c>
      <c r="B23" s="66" t="s">
        <v>514</v>
      </c>
      <c r="C23" s="67" t="s">
        <v>1295</v>
      </c>
      <c r="D23" s="67" t="s">
        <v>1296</v>
      </c>
      <c r="E23" s="68">
        <v>90</v>
      </c>
      <c r="F23" s="68" t="s">
        <v>854</v>
      </c>
    </row>
    <row r="24" spans="1:6">
      <c r="A24" s="66">
        <v>2014</v>
      </c>
      <c r="B24" s="66" t="s">
        <v>514</v>
      </c>
      <c r="C24" s="67" t="s">
        <v>1295</v>
      </c>
      <c r="D24" s="67" t="s">
        <v>1298</v>
      </c>
      <c r="E24" s="68">
        <v>30</v>
      </c>
      <c r="F24" s="68" t="s">
        <v>854</v>
      </c>
    </row>
    <row r="25" spans="1:6">
      <c r="A25" s="66">
        <v>2014</v>
      </c>
      <c r="B25" s="66" t="s">
        <v>514</v>
      </c>
      <c r="C25" s="67" t="s">
        <v>1286</v>
      </c>
      <c r="D25" s="67" t="s">
        <v>1287</v>
      </c>
      <c r="E25" s="68">
        <v>1056</v>
      </c>
      <c r="F25" s="68" t="s">
        <v>1306</v>
      </c>
    </row>
    <row r="26" spans="1:6">
      <c r="A26" s="66">
        <v>2014</v>
      </c>
      <c r="B26" s="66" t="s">
        <v>514</v>
      </c>
      <c r="C26" s="67" t="s">
        <v>1299</v>
      </c>
      <c r="D26" s="67" t="s">
        <v>1300</v>
      </c>
      <c r="E26" s="68">
        <v>230</v>
      </c>
      <c r="F26" s="68" t="s">
        <v>854</v>
      </c>
    </row>
    <row r="27" spans="1:6" ht="16.5" customHeight="1">
      <c r="A27" s="66">
        <v>2015</v>
      </c>
      <c r="B27" s="66" t="s">
        <v>1886</v>
      </c>
      <c r="C27" s="67" t="s">
        <v>1283</v>
      </c>
      <c r="D27" s="67" t="s">
        <v>1284</v>
      </c>
      <c r="E27" s="68">
        <v>1320</v>
      </c>
      <c r="F27" s="68" t="s">
        <v>1304</v>
      </c>
    </row>
    <row r="28" spans="1:6" ht="16.5" customHeight="1">
      <c r="A28" s="66">
        <v>2015</v>
      </c>
      <c r="B28" s="66" t="s">
        <v>1886</v>
      </c>
      <c r="C28" s="67" t="s">
        <v>1283</v>
      </c>
      <c r="D28" s="67" t="s">
        <v>1285</v>
      </c>
      <c r="E28" s="68">
        <v>20318</v>
      </c>
      <c r="F28" s="68" t="s">
        <v>854</v>
      </c>
    </row>
    <row r="29" spans="1:6" ht="16.5" customHeight="1">
      <c r="A29" s="66">
        <v>2015</v>
      </c>
      <c r="B29" s="66" t="s">
        <v>1886</v>
      </c>
      <c r="C29" s="67" t="s">
        <v>1292</v>
      </c>
      <c r="D29" s="67" t="s">
        <v>1294</v>
      </c>
      <c r="E29" s="68">
        <v>2087</v>
      </c>
      <c r="F29" s="68" t="s">
        <v>854</v>
      </c>
    </row>
    <row r="30" spans="1:6" ht="16.5" customHeight="1">
      <c r="A30" s="66">
        <v>2015</v>
      </c>
      <c r="B30" s="66" t="s">
        <v>1886</v>
      </c>
      <c r="C30" s="67" t="s">
        <v>1292</v>
      </c>
      <c r="D30" s="67" t="s">
        <v>1289</v>
      </c>
      <c r="E30" s="68">
        <v>2543</v>
      </c>
      <c r="F30" s="68" t="s">
        <v>854</v>
      </c>
    </row>
    <row r="31" spans="1:6" ht="16.5" customHeight="1">
      <c r="A31" s="66">
        <v>2015</v>
      </c>
      <c r="B31" s="66" t="s">
        <v>1886</v>
      </c>
      <c r="C31" s="67" t="s">
        <v>1292</v>
      </c>
      <c r="D31" s="67" t="s">
        <v>1293</v>
      </c>
      <c r="E31" s="68">
        <v>2153</v>
      </c>
      <c r="F31" s="68" t="s">
        <v>854</v>
      </c>
    </row>
    <row r="32" spans="1:6" ht="16.5" customHeight="1">
      <c r="A32" s="66">
        <v>2015</v>
      </c>
      <c r="B32" s="66" t="s">
        <v>1886</v>
      </c>
      <c r="C32" s="67" t="s">
        <v>1288</v>
      </c>
      <c r="D32" s="67" t="s">
        <v>1289</v>
      </c>
      <c r="E32" s="68">
        <v>68951</v>
      </c>
      <c r="F32" s="68" t="s">
        <v>1305</v>
      </c>
    </row>
    <row r="33" spans="1:6" ht="16.5" customHeight="1">
      <c r="A33" s="66">
        <v>2015</v>
      </c>
      <c r="B33" s="66" t="s">
        <v>1886</v>
      </c>
      <c r="C33" s="67" t="s">
        <v>1288</v>
      </c>
      <c r="D33" s="67" t="s">
        <v>1291</v>
      </c>
      <c r="E33" s="68">
        <v>2977</v>
      </c>
      <c r="F33" s="68" t="s">
        <v>1305</v>
      </c>
    </row>
    <row r="34" spans="1:6" ht="16.5" customHeight="1">
      <c r="A34" s="66">
        <v>2015</v>
      </c>
      <c r="B34" s="66" t="s">
        <v>1886</v>
      </c>
      <c r="C34" s="67" t="s">
        <v>1288</v>
      </c>
      <c r="D34" s="67" t="s">
        <v>1290</v>
      </c>
      <c r="E34" s="68">
        <v>3767</v>
      </c>
      <c r="F34" s="68" t="s">
        <v>1305</v>
      </c>
    </row>
    <row r="35" spans="1:6" ht="16.5" customHeight="1">
      <c r="A35" s="66">
        <v>2015</v>
      </c>
      <c r="B35" s="66" t="s">
        <v>1886</v>
      </c>
      <c r="C35" s="67" t="s">
        <v>1295</v>
      </c>
      <c r="D35" s="67" t="s">
        <v>1297</v>
      </c>
      <c r="E35" s="68">
        <v>2926</v>
      </c>
      <c r="F35" s="68" t="s">
        <v>854</v>
      </c>
    </row>
    <row r="36" spans="1:6" ht="16.5" customHeight="1">
      <c r="A36" s="66">
        <v>2015</v>
      </c>
      <c r="B36" s="66" t="s">
        <v>1886</v>
      </c>
      <c r="C36" s="67" t="s">
        <v>1295</v>
      </c>
      <c r="D36" s="67" t="s">
        <v>1296</v>
      </c>
      <c r="E36" s="68">
        <v>240</v>
      </c>
      <c r="F36" s="68" t="s">
        <v>854</v>
      </c>
    </row>
    <row r="37" spans="1:6" ht="16.5" customHeight="1">
      <c r="A37" s="66">
        <v>2015</v>
      </c>
      <c r="B37" s="66" t="s">
        <v>1886</v>
      </c>
      <c r="C37" s="67" t="s">
        <v>1295</v>
      </c>
      <c r="D37" s="67" t="s">
        <v>1298</v>
      </c>
      <c r="E37" s="68">
        <v>157</v>
      </c>
      <c r="F37" s="68" t="s">
        <v>854</v>
      </c>
    </row>
    <row r="38" spans="1:6" ht="16.5" customHeight="1">
      <c r="A38" s="66">
        <v>2015</v>
      </c>
      <c r="B38" s="66" t="s">
        <v>1886</v>
      </c>
      <c r="C38" s="67" t="s">
        <v>1286</v>
      </c>
      <c r="D38" s="67" t="s">
        <v>1287</v>
      </c>
      <c r="E38" s="68">
        <v>2543</v>
      </c>
      <c r="F38" s="68" t="s">
        <v>1306</v>
      </c>
    </row>
    <row r="39" spans="1:6" ht="16.5" customHeight="1">
      <c r="A39" s="66">
        <v>2015</v>
      </c>
      <c r="B39" s="66" t="s">
        <v>1886</v>
      </c>
      <c r="C39" s="67" t="s">
        <v>1279</v>
      </c>
      <c r="D39" s="67" t="s">
        <v>1280</v>
      </c>
      <c r="E39" s="68">
        <v>105</v>
      </c>
      <c r="F39" s="68" t="s">
        <v>854</v>
      </c>
    </row>
    <row r="40" spans="1:6" ht="16.5" customHeight="1">
      <c r="A40" s="66">
        <v>2015</v>
      </c>
      <c r="B40" s="66" t="s">
        <v>1886</v>
      </c>
      <c r="C40" s="67" t="s">
        <v>1279</v>
      </c>
      <c r="D40" s="67" t="s">
        <v>1300</v>
      </c>
      <c r="E40" s="68">
        <v>303</v>
      </c>
      <c r="F40" s="68" t="s">
        <v>854</v>
      </c>
    </row>
    <row r="41" spans="1:6" ht="16.5" customHeight="1">
      <c r="A41" s="66">
        <v>2015</v>
      </c>
      <c r="B41" s="66" t="s">
        <v>1886</v>
      </c>
      <c r="C41" s="67" t="s">
        <v>1279</v>
      </c>
      <c r="D41" s="67" t="s">
        <v>1281</v>
      </c>
      <c r="E41" s="68">
        <v>13</v>
      </c>
      <c r="F41" s="68" t="s">
        <v>854</v>
      </c>
    </row>
    <row r="42" spans="1:6">
      <c r="A42" s="66">
        <v>2015</v>
      </c>
      <c r="B42" s="66" t="s">
        <v>514</v>
      </c>
      <c r="C42" s="67" t="s">
        <v>1283</v>
      </c>
      <c r="D42" s="67" t="s">
        <v>1284</v>
      </c>
      <c r="E42" s="68">
        <v>305</v>
      </c>
      <c r="F42" s="68" t="s">
        <v>1304</v>
      </c>
    </row>
    <row r="43" spans="1:6">
      <c r="A43" s="66">
        <v>2015</v>
      </c>
      <c r="B43" s="66" t="s">
        <v>514</v>
      </c>
      <c r="C43" s="67" t="s">
        <v>1283</v>
      </c>
      <c r="D43" s="67" t="s">
        <v>1285</v>
      </c>
      <c r="E43" s="68">
        <v>4194</v>
      </c>
      <c r="F43" s="68" t="s">
        <v>854</v>
      </c>
    </row>
    <row r="44" spans="1:6">
      <c r="A44" s="66">
        <v>2015</v>
      </c>
      <c r="B44" s="66" t="s">
        <v>514</v>
      </c>
      <c r="C44" s="67" t="s">
        <v>1292</v>
      </c>
      <c r="D44" s="67" t="s">
        <v>1301</v>
      </c>
      <c r="E44" s="68">
        <v>1020</v>
      </c>
      <c r="F44" s="68" t="s">
        <v>854</v>
      </c>
    </row>
    <row r="45" spans="1:6">
      <c r="A45" s="66">
        <v>2015</v>
      </c>
      <c r="B45" s="66" t="s">
        <v>514</v>
      </c>
      <c r="C45" s="67" t="s">
        <v>1288</v>
      </c>
      <c r="D45" s="67" t="s">
        <v>1289</v>
      </c>
      <c r="E45" s="68">
        <v>23000</v>
      </c>
      <c r="F45" s="68" t="s">
        <v>1305</v>
      </c>
    </row>
    <row r="46" spans="1:6">
      <c r="A46" s="66">
        <v>2015</v>
      </c>
      <c r="B46" s="66" t="s">
        <v>514</v>
      </c>
      <c r="C46" s="67" t="s">
        <v>1288</v>
      </c>
      <c r="D46" s="67" t="s">
        <v>1291</v>
      </c>
      <c r="E46" s="68">
        <v>700</v>
      </c>
      <c r="F46" s="68" t="s">
        <v>1305</v>
      </c>
    </row>
    <row r="47" spans="1:6">
      <c r="A47" s="66">
        <v>2015</v>
      </c>
      <c r="B47" s="66" t="s">
        <v>514</v>
      </c>
      <c r="C47" s="67" t="s">
        <v>1288</v>
      </c>
      <c r="D47" s="67" t="s">
        <v>1301</v>
      </c>
      <c r="E47" s="68">
        <v>2200</v>
      </c>
      <c r="F47" s="68" t="s">
        <v>1305</v>
      </c>
    </row>
    <row r="48" spans="1:6">
      <c r="A48" s="66">
        <v>2015</v>
      </c>
      <c r="B48" s="66" t="s">
        <v>514</v>
      </c>
      <c r="C48" s="67" t="s">
        <v>1295</v>
      </c>
      <c r="D48" s="67" t="s">
        <v>1297</v>
      </c>
      <c r="E48" s="68">
        <v>1050</v>
      </c>
      <c r="F48" s="68" t="s">
        <v>854</v>
      </c>
    </row>
    <row r="49" spans="1:6">
      <c r="A49" s="66">
        <v>2015</v>
      </c>
      <c r="B49" s="66" t="s">
        <v>514</v>
      </c>
      <c r="C49" s="67" t="s">
        <v>1295</v>
      </c>
      <c r="D49" s="67" t="s">
        <v>1296</v>
      </c>
      <c r="E49" s="68">
        <v>90</v>
      </c>
      <c r="F49" s="68" t="s">
        <v>854</v>
      </c>
    </row>
    <row r="50" spans="1:6">
      <c r="A50" s="66">
        <v>2015</v>
      </c>
      <c r="B50" s="66" t="s">
        <v>514</v>
      </c>
      <c r="C50" s="67" t="s">
        <v>1295</v>
      </c>
      <c r="D50" s="67" t="s">
        <v>1298</v>
      </c>
      <c r="E50" s="68">
        <v>30</v>
      </c>
      <c r="F50" s="68" t="s">
        <v>854</v>
      </c>
    </row>
    <row r="51" spans="1:6">
      <c r="A51" s="66">
        <v>2015</v>
      </c>
      <c r="B51" s="66" t="s">
        <v>514</v>
      </c>
      <c r="C51" s="67" t="s">
        <v>1286</v>
      </c>
      <c r="D51" s="67" t="s">
        <v>1287</v>
      </c>
      <c r="E51" s="68">
        <v>1056</v>
      </c>
      <c r="F51" s="68" t="s">
        <v>1306</v>
      </c>
    </row>
    <row r="52" spans="1:6">
      <c r="A52" s="66">
        <v>2015</v>
      </c>
      <c r="B52" s="66" t="s">
        <v>514</v>
      </c>
      <c r="C52" s="67" t="s">
        <v>1299</v>
      </c>
      <c r="D52" s="67" t="s">
        <v>1300</v>
      </c>
      <c r="E52" s="68">
        <v>230</v>
      </c>
      <c r="F52" s="68" t="s">
        <v>854</v>
      </c>
    </row>
    <row r="53" spans="1:6" ht="16.5" customHeight="1">
      <c r="A53" s="66">
        <v>2016</v>
      </c>
      <c r="B53" s="66" t="s">
        <v>1886</v>
      </c>
      <c r="C53" s="67" t="s">
        <v>1283</v>
      </c>
      <c r="D53" s="67" t="s">
        <v>1284</v>
      </c>
      <c r="E53" s="68">
        <v>1320</v>
      </c>
      <c r="F53" s="68" t="s">
        <v>1304</v>
      </c>
    </row>
    <row r="54" spans="1:6" ht="16.5" customHeight="1">
      <c r="A54" s="66">
        <v>2016</v>
      </c>
      <c r="B54" s="66" t="s">
        <v>1886</v>
      </c>
      <c r="C54" s="67" t="s">
        <v>1283</v>
      </c>
      <c r="D54" s="67" t="s">
        <v>1285</v>
      </c>
      <c r="E54" s="68">
        <v>22916</v>
      </c>
      <c r="F54" s="68" t="s">
        <v>854</v>
      </c>
    </row>
    <row r="55" spans="1:6" ht="16.5" customHeight="1">
      <c r="A55" s="66">
        <v>2016</v>
      </c>
      <c r="B55" s="66" t="s">
        <v>1886</v>
      </c>
      <c r="C55" s="67" t="s">
        <v>1292</v>
      </c>
      <c r="D55" s="67" t="s">
        <v>1294</v>
      </c>
      <c r="E55" s="68">
        <v>2205</v>
      </c>
      <c r="F55" s="68" t="s">
        <v>854</v>
      </c>
    </row>
    <row r="56" spans="1:6" ht="16.5" customHeight="1">
      <c r="A56" s="66">
        <v>2016</v>
      </c>
      <c r="B56" s="66" t="s">
        <v>1886</v>
      </c>
      <c r="C56" s="67" t="s">
        <v>1292</v>
      </c>
      <c r="D56" s="67" t="s">
        <v>1289</v>
      </c>
      <c r="E56" s="68">
        <v>2152</v>
      </c>
      <c r="F56" s="68" t="s">
        <v>854</v>
      </c>
    </row>
    <row r="57" spans="1:6" ht="16.5" customHeight="1">
      <c r="A57" s="66">
        <v>2016</v>
      </c>
      <c r="B57" s="66" t="s">
        <v>1886</v>
      </c>
      <c r="C57" s="67" t="s">
        <v>1292</v>
      </c>
      <c r="D57" s="67" t="s">
        <v>1293</v>
      </c>
      <c r="E57" s="68">
        <v>2202</v>
      </c>
      <c r="F57" s="68" t="s">
        <v>854</v>
      </c>
    </row>
    <row r="58" spans="1:6" ht="16.5" customHeight="1">
      <c r="A58" s="66">
        <v>2016</v>
      </c>
      <c r="B58" s="66" t="s">
        <v>1886</v>
      </c>
      <c r="C58" s="67" t="s">
        <v>1288</v>
      </c>
      <c r="D58" s="67" t="s">
        <v>1289</v>
      </c>
      <c r="E58" s="68">
        <v>73572</v>
      </c>
      <c r="F58" s="68" t="s">
        <v>1305</v>
      </c>
    </row>
    <row r="59" spans="1:6" ht="16.5" customHeight="1">
      <c r="A59" s="66">
        <v>2016</v>
      </c>
      <c r="B59" s="66" t="s">
        <v>1886</v>
      </c>
      <c r="C59" s="67" t="s">
        <v>1288</v>
      </c>
      <c r="D59" s="67" t="s">
        <v>1291</v>
      </c>
      <c r="E59" s="68">
        <v>3376</v>
      </c>
      <c r="F59" s="68" t="s">
        <v>1305</v>
      </c>
    </row>
    <row r="60" spans="1:6" ht="16.5" customHeight="1">
      <c r="A60" s="66">
        <v>2016</v>
      </c>
      <c r="B60" s="66" t="s">
        <v>1886</v>
      </c>
      <c r="C60" s="67" t="s">
        <v>1288</v>
      </c>
      <c r="D60" s="67" t="s">
        <v>1290</v>
      </c>
      <c r="E60" s="68">
        <v>3868</v>
      </c>
      <c r="F60" s="68" t="s">
        <v>1305</v>
      </c>
    </row>
    <row r="61" spans="1:6" ht="16.5" customHeight="1">
      <c r="A61" s="66">
        <v>2016</v>
      </c>
      <c r="B61" s="66" t="s">
        <v>1886</v>
      </c>
      <c r="C61" s="67" t="s">
        <v>1295</v>
      </c>
      <c r="D61" s="67" t="s">
        <v>1297</v>
      </c>
      <c r="E61" s="68">
        <v>3064</v>
      </c>
      <c r="F61" s="68" t="s">
        <v>854</v>
      </c>
    </row>
    <row r="62" spans="1:6" ht="16.5" customHeight="1">
      <c r="A62" s="66">
        <v>2016</v>
      </c>
      <c r="B62" s="66" t="s">
        <v>1886</v>
      </c>
      <c r="C62" s="67" t="s">
        <v>1295</v>
      </c>
      <c r="D62" s="67" t="s">
        <v>1296</v>
      </c>
      <c r="E62" s="68">
        <v>240</v>
      </c>
      <c r="F62" s="68" t="s">
        <v>854</v>
      </c>
    </row>
    <row r="63" spans="1:6" ht="16.5" customHeight="1">
      <c r="A63" s="66">
        <v>2016</v>
      </c>
      <c r="B63" s="66" t="s">
        <v>1886</v>
      </c>
      <c r="C63" s="67" t="s">
        <v>1295</v>
      </c>
      <c r="D63" s="67" t="s">
        <v>1298</v>
      </c>
      <c r="E63" s="68">
        <v>135</v>
      </c>
      <c r="F63" s="68" t="s">
        <v>854</v>
      </c>
    </row>
    <row r="64" spans="1:6" ht="16.5" customHeight="1">
      <c r="A64" s="66">
        <v>2016</v>
      </c>
      <c r="B64" s="66" t="s">
        <v>1886</v>
      </c>
      <c r="C64" s="67" t="s">
        <v>1286</v>
      </c>
      <c r="D64" s="67" t="s">
        <v>1287</v>
      </c>
      <c r="E64" s="68">
        <v>2152</v>
      </c>
      <c r="F64" s="68" t="s">
        <v>1306</v>
      </c>
    </row>
    <row r="65" spans="1:6" ht="16.5" customHeight="1">
      <c r="A65" s="66">
        <v>2016</v>
      </c>
      <c r="B65" s="66" t="s">
        <v>1886</v>
      </c>
      <c r="C65" s="67" t="s">
        <v>1279</v>
      </c>
      <c r="D65" s="67" t="s">
        <v>1280</v>
      </c>
      <c r="E65" s="68">
        <v>109</v>
      </c>
      <c r="F65" s="68" t="s">
        <v>854</v>
      </c>
    </row>
    <row r="66" spans="1:6" ht="16.5" customHeight="1">
      <c r="A66" s="66">
        <v>2016</v>
      </c>
      <c r="B66" s="66" t="s">
        <v>1886</v>
      </c>
      <c r="C66" s="67" t="s">
        <v>1279</v>
      </c>
      <c r="D66" s="67" t="s">
        <v>1282</v>
      </c>
      <c r="E66" s="68">
        <v>302</v>
      </c>
      <c r="F66" s="68" t="s">
        <v>854</v>
      </c>
    </row>
    <row r="67" spans="1:6" ht="16.5" customHeight="1">
      <c r="A67" s="66">
        <v>2016</v>
      </c>
      <c r="B67" s="66" t="s">
        <v>1886</v>
      </c>
      <c r="C67" s="67" t="s">
        <v>1279</v>
      </c>
      <c r="D67" s="67" t="s">
        <v>1281</v>
      </c>
      <c r="E67" s="68">
        <v>19</v>
      </c>
      <c r="F67" s="68" t="s">
        <v>854</v>
      </c>
    </row>
    <row r="68" spans="1:6">
      <c r="A68" s="66">
        <v>2016</v>
      </c>
      <c r="B68" s="66" t="s">
        <v>514</v>
      </c>
      <c r="C68" s="67" t="s">
        <v>1283</v>
      </c>
      <c r="D68" s="67" t="s">
        <v>1284</v>
      </c>
      <c r="E68" s="68">
        <v>450</v>
      </c>
      <c r="F68" s="68" t="s">
        <v>1304</v>
      </c>
    </row>
    <row r="69" spans="1:6">
      <c r="A69" s="66">
        <v>2016</v>
      </c>
      <c r="B69" s="66" t="s">
        <v>514</v>
      </c>
      <c r="C69" s="67" t="s">
        <v>1283</v>
      </c>
      <c r="D69" s="67" t="s">
        <v>1285</v>
      </c>
      <c r="E69" s="68">
        <v>4320</v>
      </c>
      <c r="F69" s="68" t="s">
        <v>854</v>
      </c>
    </row>
    <row r="70" spans="1:6">
      <c r="A70" s="66">
        <v>2016</v>
      </c>
      <c r="B70" s="66" t="s">
        <v>514</v>
      </c>
      <c r="C70" s="67" t="s">
        <v>1292</v>
      </c>
      <c r="D70" s="67" t="s">
        <v>1301</v>
      </c>
      <c r="E70" s="68">
        <v>1145</v>
      </c>
      <c r="F70" s="68" t="s">
        <v>854</v>
      </c>
    </row>
    <row r="71" spans="1:6">
      <c r="A71" s="66">
        <v>2016</v>
      </c>
      <c r="B71" s="66" t="s">
        <v>514</v>
      </c>
      <c r="C71" s="67" t="s">
        <v>1288</v>
      </c>
      <c r="D71" s="67" t="s">
        <v>1289</v>
      </c>
      <c r="E71" s="68">
        <v>23582</v>
      </c>
      <c r="F71" s="68" t="s">
        <v>1305</v>
      </c>
    </row>
    <row r="72" spans="1:6">
      <c r="A72" s="66">
        <v>2016</v>
      </c>
      <c r="B72" s="66" t="s">
        <v>514</v>
      </c>
      <c r="C72" s="67" t="s">
        <v>1288</v>
      </c>
      <c r="D72" s="67" t="s">
        <v>1291</v>
      </c>
      <c r="E72" s="68">
        <v>745</v>
      </c>
      <c r="F72" s="68" t="s">
        <v>1305</v>
      </c>
    </row>
    <row r="73" spans="1:6">
      <c r="A73" s="66">
        <v>2016</v>
      </c>
      <c r="B73" s="66" t="s">
        <v>514</v>
      </c>
      <c r="C73" s="67" t="s">
        <v>1288</v>
      </c>
      <c r="D73" s="67" t="s">
        <v>1301</v>
      </c>
      <c r="E73" s="68">
        <v>859</v>
      </c>
      <c r="F73" s="68" t="s">
        <v>1305</v>
      </c>
    </row>
    <row r="74" spans="1:6">
      <c r="A74" s="66">
        <v>2016</v>
      </c>
      <c r="B74" s="66" t="s">
        <v>514</v>
      </c>
      <c r="C74" s="67" t="s">
        <v>1295</v>
      </c>
      <c r="D74" s="67" t="s">
        <v>1297</v>
      </c>
      <c r="E74" s="68">
        <v>1309</v>
      </c>
      <c r="F74" s="68" t="s">
        <v>854</v>
      </c>
    </row>
    <row r="75" spans="1:6">
      <c r="A75" s="66">
        <v>2016</v>
      </c>
      <c r="B75" s="66" t="s">
        <v>514</v>
      </c>
      <c r="C75" s="67" t="s">
        <v>1295</v>
      </c>
      <c r="D75" s="67" t="s">
        <v>1296</v>
      </c>
      <c r="E75" s="68">
        <v>90</v>
      </c>
      <c r="F75" s="68" t="s">
        <v>854</v>
      </c>
    </row>
    <row r="76" spans="1:6">
      <c r="A76" s="66">
        <v>2016</v>
      </c>
      <c r="B76" s="66" t="s">
        <v>514</v>
      </c>
      <c r="C76" s="67" t="s">
        <v>1295</v>
      </c>
      <c r="D76" s="67" t="s">
        <v>1298</v>
      </c>
      <c r="E76" s="68">
        <v>30</v>
      </c>
      <c r="F76" s="68" t="s">
        <v>854</v>
      </c>
    </row>
    <row r="77" spans="1:6">
      <c r="A77" s="66">
        <v>2016</v>
      </c>
      <c r="B77" s="66" t="s">
        <v>514</v>
      </c>
      <c r="C77" s="67" t="s">
        <v>1286</v>
      </c>
      <c r="D77" s="67" t="s">
        <v>1287</v>
      </c>
      <c r="E77" s="68">
        <v>1091</v>
      </c>
      <c r="F77" s="68" t="s">
        <v>1306</v>
      </c>
    </row>
    <row r="78" spans="1:6">
      <c r="A78" s="66">
        <v>2016</v>
      </c>
      <c r="B78" s="66" t="s">
        <v>514</v>
      </c>
      <c r="C78" s="67" t="s">
        <v>1299</v>
      </c>
      <c r="D78" s="67" t="s">
        <v>1300</v>
      </c>
      <c r="E78" s="68">
        <v>230</v>
      </c>
      <c r="F78" s="68" t="s">
        <v>854</v>
      </c>
    </row>
    <row r="79" spans="1:6">
      <c r="A79" s="66">
        <v>2017</v>
      </c>
      <c r="B79" s="66" t="s">
        <v>1886</v>
      </c>
      <c r="C79" s="67" t="s">
        <v>1283</v>
      </c>
      <c r="D79" s="67" t="s">
        <v>1284</v>
      </c>
      <c r="E79" s="68">
        <v>1.82</v>
      </c>
      <c r="F79" s="68" t="s">
        <v>1304</v>
      </c>
    </row>
    <row r="80" spans="1:6">
      <c r="A80" s="66">
        <v>2017</v>
      </c>
      <c r="B80" s="66" t="s">
        <v>1886</v>
      </c>
      <c r="C80" s="67" t="s">
        <v>1283</v>
      </c>
      <c r="D80" s="67" t="s">
        <v>1285</v>
      </c>
      <c r="E80" s="68">
        <v>23593</v>
      </c>
      <c r="F80" s="68" t="s">
        <v>854</v>
      </c>
    </row>
    <row r="81" spans="1:6">
      <c r="A81" s="66">
        <v>2017</v>
      </c>
      <c r="B81" s="66" t="s">
        <v>1886</v>
      </c>
      <c r="C81" s="67" t="s">
        <v>1292</v>
      </c>
      <c r="D81" s="67" t="s">
        <v>1294</v>
      </c>
      <c r="E81" s="68">
        <v>2171</v>
      </c>
      <c r="F81" s="68" t="s">
        <v>854</v>
      </c>
    </row>
    <row r="82" spans="1:6">
      <c r="A82" s="66">
        <v>2017</v>
      </c>
      <c r="B82" s="66" t="s">
        <v>1886</v>
      </c>
      <c r="C82" s="67" t="s">
        <v>1292</v>
      </c>
      <c r="D82" s="67" t="s">
        <v>1289</v>
      </c>
      <c r="E82" s="68">
        <v>2499</v>
      </c>
      <c r="F82" s="68" t="s">
        <v>854</v>
      </c>
    </row>
    <row r="83" spans="1:6">
      <c r="A83" s="66">
        <v>2017</v>
      </c>
      <c r="B83" s="66" t="s">
        <v>1886</v>
      </c>
      <c r="C83" s="67" t="s">
        <v>1292</v>
      </c>
      <c r="D83" s="67" t="s">
        <v>1293</v>
      </c>
      <c r="E83" s="68">
        <v>2472</v>
      </c>
      <c r="F83" s="68" t="s">
        <v>854</v>
      </c>
    </row>
    <row r="84" spans="1:6">
      <c r="A84" s="66">
        <v>2017</v>
      </c>
      <c r="B84" s="66" t="s">
        <v>1886</v>
      </c>
      <c r="C84" s="67" t="s">
        <v>1288</v>
      </c>
      <c r="D84" s="67" t="s">
        <v>1289</v>
      </c>
      <c r="E84" s="68">
        <v>60648</v>
      </c>
      <c r="F84" s="68" t="s">
        <v>1305</v>
      </c>
    </row>
    <row r="85" spans="1:6">
      <c r="A85" s="66">
        <v>2017</v>
      </c>
      <c r="B85" s="66" t="s">
        <v>1886</v>
      </c>
      <c r="C85" s="67" t="s">
        <v>1288</v>
      </c>
      <c r="D85" s="67" t="s">
        <v>1291</v>
      </c>
      <c r="E85" s="68">
        <v>3520</v>
      </c>
      <c r="F85" s="68" t="s">
        <v>1305</v>
      </c>
    </row>
    <row r="86" spans="1:6">
      <c r="A86" s="66">
        <v>2017</v>
      </c>
      <c r="B86" s="66" t="s">
        <v>1886</v>
      </c>
      <c r="C86" s="67" t="s">
        <v>1288</v>
      </c>
      <c r="D86" s="67" t="s">
        <v>1290</v>
      </c>
      <c r="E86" s="68">
        <v>3243</v>
      </c>
      <c r="F86" s="68" t="s">
        <v>1305</v>
      </c>
    </row>
    <row r="87" spans="1:6">
      <c r="A87" s="66">
        <v>2017</v>
      </c>
      <c r="B87" s="66" t="s">
        <v>1886</v>
      </c>
      <c r="C87" s="67" t="s">
        <v>1295</v>
      </c>
      <c r="D87" s="67" t="s">
        <v>1297</v>
      </c>
      <c r="E87" s="68">
        <v>3019</v>
      </c>
      <c r="F87" s="68" t="s">
        <v>854</v>
      </c>
    </row>
    <row r="88" spans="1:6">
      <c r="A88" s="66">
        <v>2017</v>
      </c>
      <c r="B88" s="66" t="s">
        <v>1886</v>
      </c>
      <c r="C88" s="67" t="s">
        <v>1295</v>
      </c>
      <c r="D88" s="67" t="s">
        <v>1296</v>
      </c>
      <c r="E88" s="68">
        <v>240</v>
      </c>
      <c r="F88" s="68" t="s">
        <v>854</v>
      </c>
    </row>
    <row r="89" spans="1:6">
      <c r="A89" s="66">
        <v>2017</v>
      </c>
      <c r="B89" s="66" t="s">
        <v>1886</v>
      </c>
      <c r="C89" s="67" t="s">
        <v>1295</v>
      </c>
      <c r="D89" s="67" t="s">
        <v>1298</v>
      </c>
      <c r="E89" s="68">
        <v>187</v>
      </c>
      <c r="F89" s="68" t="s">
        <v>854</v>
      </c>
    </row>
    <row r="90" spans="1:6">
      <c r="A90" s="66">
        <v>2017</v>
      </c>
      <c r="B90" s="66" t="s">
        <v>1886</v>
      </c>
      <c r="C90" s="67" t="s">
        <v>1286</v>
      </c>
      <c r="D90" s="67" t="s">
        <v>1287</v>
      </c>
      <c r="E90" s="68">
        <v>2499</v>
      </c>
      <c r="F90" s="68" t="s">
        <v>1306</v>
      </c>
    </row>
    <row r="91" spans="1:6">
      <c r="A91" s="66">
        <v>2017</v>
      </c>
      <c r="B91" s="66" t="s">
        <v>1886</v>
      </c>
      <c r="C91" s="67" t="s">
        <v>1279</v>
      </c>
      <c r="D91" s="67" t="s">
        <v>1280</v>
      </c>
      <c r="E91" s="68">
        <v>122</v>
      </c>
      <c r="F91" s="68" t="s">
        <v>854</v>
      </c>
    </row>
    <row r="92" spans="1:6">
      <c r="A92" s="66">
        <v>2017</v>
      </c>
      <c r="B92" s="66" t="s">
        <v>1886</v>
      </c>
      <c r="C92" s="67" t="s">
        <v>1279</v>
      </c>
      <c r="D92" s="67" t="s">
        <v>1282</v>
      </c>
      <c r="E92" s="68">
        <v>334</v>
      </c>
      <c r="F92" s="68" t="s">
        <v>854</v>
      </c>
    </row>
    <row r="93" spans="1:6">
      <c r="A93" s="66">
        <v>2017</v>
      </c>
      <c r="B93" s="66" t="s">
        <v>1886</v>
      </c>
      <c r="C93" s="67" t="s">
        <v>1279</v>
      </c>
      <c r="D93" s="67" t="s">
        <v>1281</v>
      </c>
      <c r="E93" s="68">
        <v>24</v>
      </c>
      <c r="F93" s="68" t="s">
        <v>854</v>
      </c>
    </row>
    <row r="94" spans="1:6">
      <c r="A94" s="66">
        <v>2017</v>
      </c>
      <c r="B94" s="66" t="s">
        <v>514</v>
      </c>
      <c r="C94" s="67" t="s">
        <v>1283</v>
      </c>
      <c r="D94" s="67" t="s">
        <v>1284</v>
      </c>
      <c r="E94" s="68">
        <v>800</v>
      </c>
      <c r="F94" s="68" t="s">
        <v>1304</v>
      </c>
    </row>
    <row r="95" spans="1:6">
      <c r="A95" s="66">
        <v>2017</v>
      </c>
      <c r="B95" s="66" t="s">
        <v>514</v>
      </c>
      <c r="C95" s="67" t="s">
        <v>1283</v>
      </c>
      <c r="D95" s="67" t="s">
        <v>1285</v>
      </c>
      <c r="E95" s="68">
        <v>6000</v>
      </c>
      <c r="F95" s="68" t="s">
        <v>854</v>
      </c>
    </row>
    <row r="96" spans="1:6">
      <c r="A96" s="66">
        <v>2017</v>
      </c>
      <c r="B96" s="66" t="s">
        <v>514</v>
      </c>
      <c r="C96" s="67" t="s">
        <v>1292</v>
      </c>
      <c r="D96" s="67" t="s">
        <v>1301</v>
      </c>
      <c r="E96" s="68">
        <v>1439</v>
      </c>
      <c r="F96" s="68" t="s">
        <v>854</v>
      </c>
    </row>
    <row r="97" spans="1:6">
      <c r="A97" s="66">
        <v>2017</v>
      </c>
      <c r="B97" s="66" t="s">
        <v>514</v>
      </c>
      <c r="C97" s="67" t="s">
        <v>1288</v>
      </c>
      <c r="D97" s="67" t="s">
        <v>1289</v>
      </c>
      <c r="E97" s="68">
        <v>25376</v>
      </c>
      <c r="F97" s="68" t="s">
        <v>1305</v>
      </c>
    </row>
    <row r="98" spans="1:6">
      <c r="A98" s="66">
        <v>2017</v>
      </c>
      <c r="B98" s="66" t="s">
        <v>514</v>
      </c>
      <c r="C98" s="67" t="s">
        <v>1288</v>
      </c>
      <c r="D98" s="67" t="s">
        <v>1291</v>
      </c>
      <c r="E98" s="68">
        <v>782</v>
      </c>
      <c r="F98" s="68" t="s">
        <v>1305</v>
      </c>
    </row>
    <row r="99" spans="1:6">
      <c r="A99" s="66">
        <v>2017</v>
      </c>
      <c r="B99" s="66" t="s">
        <v>514</v>
      </c>
      <c r="C99" s="67" t="s">
        <v>1288</v>
      </c>
      <c r="D99" s="67" t="s">
        <v>1301</v>
      </c>
      <c r="E99" s="68">
        <v>1070</v>
      </c>
      <c r="F99" s="68" t="s">
        <v>1305</v>
      </c>
    </row>
    <row r="100" spans="1:6">
      <c r="A100" s="66">
        <v>2017</v>
      </c>
      <c r="B100" s="66" t="s">
        <v>514</v>
      </c>
      <c r="C100" s="67" t="s">
        <v>1295</v>
      </c>
      <c r="D100" s="67" t="s">
        <v>1297</v>
      </c>
      <c r="E100" s="68">
        <v>1104</v>
      </c>
      <c r="F100" s="68" t="s">
        <v>854</v>
      </c>
    </row>
    <row r="101" spans="1:6">
      <c r="A101" s="66">
        <v>2017</v>
      </c>
      <c r="B101" s="66" t="s">
        <v>514</v>
      </c>
      <c r="C101" s="67" t="s">
        <v>1295</v>
      </c>
      <c r="D101" s="67" t="s">
        <v>1296</v>
      </c>
      <c r="E101" s="68">
        <v>90</v>
      </c>
      <c r="F101" s="68" t="s">
        <v>854</v>
      </c>
    </row>
    <row r="102" spans="1:6">
      <c r="A102" s="66">
        <v>2017</v>
      </c>
      <c r="B102" s="66" t="s">
        <v>514</v>
      </c>
      <c r="C102" s="67" t="s">
        <v>1295</v>
      </c>
      <c r="D102" s="67" t="s">
        <v>1298</v>
      </c>
      <c r="E102" s="68">
        <v>228</v>
      </c>
      <c r="F102" s="68" t="s">
        <v>854</v>
      </c>
    </row>
    <row r="103" spans="1:6">
      <c r="A103" s="66">
        <v>2017</v>
      </c>
      <c r="B103" s="66" t="s">
        <v>514</v>
      </c>
      <c r="C103" s="67" t="s">
        <v>1286</v>
      </c>
      <c r="D103" s="67" t="s">
        <v>1287</v>
      </c>
      <c r="E103" s="68">
        <v>1091</v>
      </c>
      <c r="F103" s="68" t="s">
        <v>1306</v>
      </c>
    </row>
    <row r="104" spans="1:6">
      <c r="A104" s="66">
        <v>2017</v>
      </c>
      <c r="B104" s="66" t="s">
        <v>514</v>
      </c>
      <c r="C104" s="67" t="s">
        <v>1299</v>
      </c>
      <c r="D104" s="67" t="s">
        <v>1300</v>
      </c>
      <c r="E104" s="68">
        <v>340</v>
      </c>
      <c r="F104" s="68" t="s">
        <v>854</v>
      </c>
    </row>
    <row r="105" spans="1:6">
      <c r="A105" s="66">
        <v>2018</v>
      </c>
      <c r="B105" s="66" t="s">
        <v>1886</v>
      </c>
      <c r="C105" s="67" t="s">
        <v>1283</v>
      </c>
      <c r="D105" s="67" t="s">
        <v>1284</v>
      </c>
      <c r="E105" s="68">
        <v>2620</v>
      </c>
      <c r="F105" s="68" t="s">
        <v>1304</v>
      </c>
    </row>
    <row r="106" spans="1:6">
      <c r="A106" s="66">
        <v>2018</v>
      </c>
      <c r="B106" s="66" t="s">
        <v>1886</v>
      </c>
      <c r="C106" s="67" t="s">
        <v>1283</v>
      </c>
      <c r="D106" s="67" t="s">
        <v>1285</v>
      </c>
      <c r="E106" s="68">
        <v>24904</v>
      </c>
      <c r="F106" s="68" t="s">
        <v>1306</v>
      </c>
    </row>
    <row r="107" spans="1:6">
      <c r="A107" s="66">
        <v>2018</v>
      </c>
      <c r="B107" s="66" t="s">
        <v>1886</v>
      </c>
      <c r="C107" s="67" t="s">
        <v>1292</v>
      </c>
      <c r="D107" s="67" t="s">
        <v>3675</v>
      </c>
      <c r="E107" s="68">
        <v>2549</v>
      </c>
      <c r="F107" s="68" t="s">
        <v>854</v>
      </c>
    </row>
    <row r="108" spans="1:6">
      <c r="A108" s="66">
        <v>2018</v>
      </c>
      <c r="B108" s="66" t="s">
        <v>1886</v>
      </c>
      <c r="C108" s="67" t="s">
        <v>1292</v>
      </c>
      <c r="D108" s="67" t="s">
        <v>1</v>
      </c>
      <c r="E108" s="68">
        <v>2968</v>
      </c>
      <c r="F108" s="68" t="s">
        <v>854</v>
      </c>
    </row>
    <row r="109" spans="1:6">
      <c r="A109" s="66">
        <v>2018</v>
      </c>
      <c r="B109" s="66" t="s">
        <v>1886</v>
      </c>
      <c r="C109" s="67" t="s">
        <v>1292</v>
      </c>
      <c r="D109" s="67" t="s">
        <v>2</v>
      </c>
      <c r="E109" s="68">
        <v>2142</v>
      </c>
      <c r="F109" s="68" t="s">
        <v>854</v>
      </c>
    </row>
    <row r="110" spans="1:6">
      <c r="A110" s="66">
        <v>2018</v>
      </c>
      <c r="B110" s="66" t="s">
        <v>1886</v>
      </c>
      <c r="C110" s="67" t="s">
        <v>1288</v>
      </c>
      <c r="D110" s="67" t="s">
        <v>1</v>
      </c>
      <c r="E110" s="68">
        <v>52194</v>
      </c>
      <c r="F110" s="68" t="s">
        <v>1305</v>
      </c>
    </row>
    <row r="111" spans="1:6">
      <c r="A111" s="66">
        <v>2018</v>
      </c>
      <c r="B111" s="66" t="s">
        <v>1886</v>
      </c>
      <c r="C111" s="67" t="s">
        <v>1288</v>
      </c>
      <c r="D111" s="67" t="s">
        <v>3791</v>
      </c>
      <c r="E111" s="68">
        <v>6476</v>
      </c>
      <c r="F111" s="68" t="s">
        <v>1305</v>
      </c>
    </row>
    <row r="112" spans="1:6">
      <c r="A112" s="66">
        <v>2018</v>
      </c>
      <c r="B112" s="66" t="s">
        <v>1886</v>
      </c>
      <c r="C112" s="67" t="s">
        <v>1288</v>
      </c>
      <c r="D112" s="67" t="s">
        <v>1291</v>
      </c>
      <c r="E112" s="68">
        <v>3533</v>
      </c>
      <c r="F112" s="68" t="s">
        <v>1305</v>
      </c>
    </row>
    <row r="113" spans="1:6">
      <c r="A113" s="66">
        <v>2018</v>
      </c>
      <c r="B113" s="66" t="s">
        <v>1886</v>
      </c>
      <c r="C113" s="67" t="s">
        <v>1295</v>
      </c>
      <c r="D113" s="67" t="s">
        <v>1297</v>
      </c>
      <c r="E113" s="68">
        <v>3062</v>
      </c>
      <c r="F113" s="68" t="s">
        <v>854</v>
      </c>
    </row>
    <row r="114" spans="1:6">
      <c r="A114" s="66">
        <v>2018</v>
      </c>
      <c r="B114" s="66" t="s">
        <v>1886</v>
      </c>
      <c r="C114" s="67" t="s">
        <v>1295</v>
      </c>
      <c r="D114" s="67" t="s">
        <v>1296</v>
      </c>
      <c r="E114" s="68">
        <v>240</v>
      </c>
      <c r="F114" s="68" t="s">
        <v>854</v>
      </c>
    </row>
    <row r="115" spans="1:6">
      <c r="A115" s="66">
        <v>2018</v>
      </c>
      <c r="B115" s="66" t="s">
        <v>1886</v>
      </c>
      <c r="C115" s="67" t="s">
        <v>1295</v>
      </c>
      <c r="D115" s="67" t="s">
        <v>3676</v>
      </c>
      <c r="E115" s="68">
        <v>78</v>
      </c>
      <c r="F115" s="68" t="s">
        <v>854</v>
      </c>
    </row>
    <row r="116" spans="1:6">
      <c r="A116" s="66">
        <v>2018</v>
      </c>
      <c r="B116" s="66" t="s">
        <v>1886</v>
      </c>
      <c r="C116" s="67" t="s">
        <v>1286</v>
      </c>
      <c r="D116" s="67" t="s">
        <v>1287</v>
      </c>
      <c r="E116" s="68">
        <v>2968</v>
      </c>
      <c r="F116" s="68" t="s">
        <v>1306</v>
      </c>
    </row>
    <row r="117" spans="1:6">
      <c r="A117" s="66">
        <v>2018</v>
      </c>
      <c r="B117" s="66" t="s">
        <v>1886</v>
      </c>
      <c r="C117" s="67" t="s">
        <v>1279</v>
      </c>
      <c r="D117" s="67" t="s">
        <v>8080</v>
      </c>
      <c r="E117" s="68">
        <v>132</v>
      </c>
      <c r="F117" s="68" t="s">
        <v>854</v>
      </c>
    </row>
    <row r="118" spans="1:6">
      <c r="A118" s="66">
        <v>2018</v>
      </c>
      <c r="B118" s="66" t="s">
        <v>1886</v>
      </c>
      <c r="C118" s="67" t="s">
        <v>1279</v>
      </c>
      <c r="D118" s="67" t="s">
        <v>3674</v>
      </c>
      <c r="E118" s="68">
        <v>87</v>
      </c>
      <c r="F118" s="68" t="s">
        <v>854</v>
      </c>
    </row>
    <row r="119" spans="1:6">
      <c r="A119" s="66">
        <v>2018</v>
      </c>
      <c r="B119" s="66" t="s">
        <v>1886</v>
      </c>
      <c r="C119" s="67" t="s">
        <v>1279</v>
      </c>
      <c r="D119" s="67" t="s">
        <v>8079</v>
      </c>
      <c r="E119" s="68">
        <v>339</v>
      </c>
      <c r="F119" s="68" t="s">
        <v>854</v>
      </c>
    </row>
    <row r="120" spans="1:6">
      <c r="A120" s="66">
        <v>2018</v>
      </c>
      <c r="B120" s="66" t="s">
        <v>514</v>
      </c>
      <c r="C120" s="67" t="s">
        <v>1283</v>
      </c>
      <c r="D120" s="67" t="s">
        <v>1284</v>
      </c>
      <c r="E120" s="68">
        <v>955</v>
      </c>
      <c r="F120" s="68" t="s">
        <v>1304</v>
      </c>
    </row>
    <row r="121" spans="1:6">
      <c r="A121" s="66">
        <v>2018</v>
      </c>
      <c r="B121" s="66" t="s">
        <v>514</v>
      </c>
      <c r="C121" s="67" t="s">
        <v>1283</v>
      </c>
      <c r="D121" s="67" t="s">
        <v>1285</v>
      </c>
      <c r="E121" s="68">
        <v>6000</v>
      </c>
      <c r="F121" s="68" t="s">
        <v>854</v>
      </c>
    </row>
    <row r="122" spans="1:6">
      <c r="A122" s="66">
        <v>2018</v>
      </c>
      <c r="B122" s="66" t="s">
        <v>514</v>
      </c>
      <c r="C122" s="67" t="s">
        <v>1292</v>
      </c>
      <c r="D122" s="67" t="s">
        <v>1301</v>
      </c>
      <c r="E122" s="68">
        <v>1439</v>
      </c>
      <c r="F122" s="68" t="s">
        <v>854</v>
      </c>
    </row>
    <row r="123" spans="1:6">
      <c r="A123" s="66">
        <v>2018</v>
      </c>
      <c r="B123" s="66" t="s">
        <v>514</v>
      </c>
      <c r="C123" s="67" t="s">
        <v>1288</v>
      </c>
      <c r="D123" s="67" t="s">
        <v>1289</v>
      </c>
      <c r="E123" s="68">
        <v>25376</v>
      </c>
      <c r="F123" s="68" t="s">
        <v>1305</v>
      </c>
    </row>
    <row r="124" spans="1:6">
      <c r="A124" s="66">
        <v>2018</v>
      </c>
      <c r="B124" s="66" t="s">
        <v>514</v>
      </c>
      <c r="C124" s="67" t="s">
        <v>1288</v>
      </c>
      <c r="D124" s="67" t="s">
        <v>1291</v>
      </c>
      <c r="E124" s="68">
        <v>782</v>
      </c>
      <c r="F124" s="68" t="s">
        <v>1305</v>
      </c>
    </row>
    <row r="125" spans="1:6">
      <c r="A125" s="66">
        <v>2018</v>
      </c>
      <c r="B125" s="66" t="s">
        <v>514</v>
      </c>
      <c r="C125" s="67" t="s">
        <v>1288</v>
      </c>
      <c r="D125" s="67" t="s">
        <v>1301</v>
      </c>
      <c r="E125" s="68">
        <v>1070</v>
      </c>
      <c r="F125" s="68" t="s">
        <v>1305</v>
      </c>
    </row>
    <row r="126" spans="1:6">
      <c r="A126" s="66">
        <v>2018</v>
      </c>
      <c r="B126" s="66" t="s">
        <v>514</v>
      </c>
      <c r="C126" s="67" t="s">
        <v>1295</v>
      </c>
      <c r="D126" s="67" t="s">
        <v>1297</v>
      </c>
      <c r="E126" s="68">
        <v>1104</v>
      </c>
      <c r="F126" s="68" t="s">
        <v>854</v>
      </c>
    </row>
    <row r="127" spans="1:6">
      <c r="A127" s="66">
        <v>2018</v>
      </c>
      <c r="B127" s="66" t="s">
        <v>514</v>
      </c>
      <c r="C127" s="67" t="s">
        <v>1295</v>
      </c>
      <c r="D127" s="67" t="s">
        <v>1296</v>
      </c>
      <c r="E127" s="68">
        <v>90</v>
      </c>
      <c r="F127" s="68" t="s">
        <v>854</v>
      </c>
    </row>
    <row r="128" spans="1:6">
      <c r="A128" s="66">
        <v>2018</v>
      </c>
      <c r="B128" s="66" t="s">
        <v>514</v>
      </c>
      <c r="C128" s="67" t="s">
        <v>1295</v>
      </c>
      <c r="D128" s="67" t="s">
        <v>1298</v>
      </c>
      <c r="E128" s="68">
        <v>228</v>
      </c>
      <c r="F128" s="68" t="s">
        <v>854</v>
      </c>
    </row>
    <row r="129" spans="1:6">
      <c r="A129" s="66">
        <v>2018</v>
      </c>
      <c r="B129" s="66" t="s">
        <v>514</v>
      </c>
      <c r="C129" s="67" t="s">
        <v>1286</v>
      </c>
      <c r="D129" s="67" t="s">
        <v>1287</v>
      </c>
      <c r="E129" s="68">
        <v>1091</v>
      </c>
      <c r="F129" s="68" t="s">
        <v>1306</v>
      </c>
    </row>
    <row r="130" spans="1:6">
      <c r="A130" s="66">
        <v>2018</v>
      </c>
      <c r="B130" s="66" t="s">
        <v>514</v>
      </c>
      <c r="C130" s="67" t="s">
        <v>1299</v>
      </c>
      <c r="D130" s="67" t="s">
        <v>1300</v>
      </c>
      <c r="E130" s="68">
        <v>340</v>
      </c>
      <c r="F130" s="68" t="s">
        <v>854</v>
      </c>
    </row>
    <row r="131" spans="1:6">
      <c r="A131" s="66">
        <v>2019</v>
      </c>
      <c r="B131" s="66" t="s">
        <v>1886</v>
      </c>
      <c r="C131" s="67" t="s">
        <v>1283</v>
      </c>
      <c r="D131" s="67" t="s">
        <v>1284</v>
      </c>
      <c r="E131" s="68">
        <v>2620</v>
      </c>
      <c r="F131" s="68" t="s">
        <v>1304</v>
      </c>
    </row>
    <row r="132" spans="1:6">
      <c r="A132" s="66">
        <v>2019</v>
      </c>
      <c r="B132" s="66" t="s">
        <v>1886</v>
      </c>
      <c r="C132" s="67" t="s">
        <v>1283</v>
      </c>
      <c r="D132" s="67" t="s">
        <v>1285</v>
      </c>
      <c r="E132" s="68">
        <v>25408</v>
      </c>
      <c r="F132" s="68" t="s">
        <v>1306</v>
      </c>
    </row>
    <row r="133" spans="1:6">
      <c r="A133" s="66">
        <v>2019</v>
      </c>
      <c r="B133" s="66" t="s">
        <v>1886</v>
      </c>
      <c r="C133" s="67" t="s">
        <v>1292</v>
      </c>
      <c r="D133" s="67" t="s">
        <v>3675</v>
      </c>
      <c r="E133" s="68">
        <v>2918</v>
      </c>
      <c r="F133" s="68" t="s">
        <v>854</v>
      </c>
    </row>
    <row r="134" spans="1:6">
      <c r="A134" s="66">
        <v>2019</v>
      </c>
      <c r="B134" s="66" t="s">
        <v>1886</v>
      </c>
      <c r="C134" s="67" t="s">
        <v>1292</v>
      </c>
      <c r="D134" s="67" t="s">
        <v>1</v>
      </c>
      <c r="E134" s="68">
        <v>3236</v>
      </c>
      <c r="F134" s="68" t="s">
        <v>854</v>
      </c>
    </row>
    <row r="135" spans="1:6">
      <c r="A135" s="66">
        <v>2019</v>
      </c>
      <c r="B135" s="66" t="s">
        <v>1886</v>
      </c>
      <c r="C135" s="67" t="s">
        <v>1292</v>
      </c>
      <c r="D135" s="67" t="s">
        <v>2</v>
      </c>
      <c r="E135" s="68">
        <v>1851</v>
      </c>
      <c r="F135" s="68" t="s">
        <v>854</v>
      </c>
    </row>
    <row r="136" spans="1:6">
      <c r="A136" s="66">
        <v>2019</v>
      </c>
      <c r="B136" s="66" t="s">
        <v>1886</v>
      </c>
      <c r="C136" s="67" t="s">
        <v>1288</v>
      </c>
      <c r="D136" s="67" t="s">
        <v>1</v>
      </c>
      <c r="E136" s="68">
        <v>65081</v>
      </c>
      <c r="F136" s="68" t="s">
        <v>1305</v>
      </c>
    </row>
    <row r="137" spans="1:6">
      <c r="A137" s="66">
        <v>2019</v>
      </c>
      <c r="B137" s="66" t="s">
        <v>1886</v>
      </c>
      <c r="C137" s="67" t="s">
        <v>1288</v>
      </c>
      <c r="D137" s="67" t="s">
        <v>3791</v>
      </c>
      <c r="E137" s="68">
        <v>3826</v>
      </c>
      <c r="F137" s="68" t="s">
        <v>1305</v>
      </c>
    </row>
    <row r="138" spans="1:6">
      <c r="A138" s="66">
        <v>2019</v>
      </c>
      <c r="B138" s="66" t="s">
        <v>1886</v>
      </c>
      <c r="C138" s="67" t="s">
        <v>1288</v>
      </c>
      <c r="D138" s="67" t="s">
        <v>1291</v>
      </c>
      <c r="E138" s="68">
        <v>3395</v>
      </c>
      <c r="F138" s="68" t="s">
        <v>1305</v>
      </c>
    </row>
    <row r="139" spans="1:6">
      <c r="A139" s="66">
        <v>2019</v>
      </c>
      <c r="B139" s="66" t="s">
        <v>1886</v>
      </c>
      <c r="C139" s="67" t="s">
        <v>1295</v>
      </c>
      <c r="D139" s="67" t="s">
        <v>1297</v>
      </c>
      <c r="E139" s="68">
        <v>3076</v>
      </c>
      <c r="F139" s="68" t="s">
        <v>854</v>
      </c>
    </row>
    <row r="140" spans="1:6">
      <c r="A140" s="66">
        <v>2019</v>
      </c>
      <c r="B140" s="66" t="s">
        <v>1886</v>
      </c>
      <c r="C140" s="67" t="s">
        <v>1295</v>
      </c>
      <c r="D140" s="67" t="s">
        <v>1296</v>
      </c>
      <c r="E140" s="68">
        <v>240</v>
      </c>
      <c r="F140" s="68" t="s">
        <v>854</v>
      </c>
    </row>
    <row r="141" spans="1:6">
      <c r="A141" s="66">
        <v>2019</v>
      </c>
      <c r="B141" s="66" t="s">
        <v>1886</v>
      </c>
      <c r="C141" s="67" t="s">
        <v>1295</v>
      </c>
      <c r="D141" s="67" t="s">
        <v>3676</v>
      </c>
      <c r="E141" s="68">
        <v>78</v>
      </c>
      <c r="F141" s="68" t="s">
        <v>854</v>
      </c>
    </row>
    <row r="142" spans="1:6">
      <c r="A142" s="66">
        <v>2019</v>
      </c>
      <c r="B142" s="66" t="s">
        <v>1886</v>
      </c>
      <c r="C142" s="67" t="s">
        <v>1286</v>
      </c>
      <c r="D142" s="67" t="s">
        <v>1287</v>
      </c>
      <c r="E142" s="68">
        <v>8005</v>
      </c>
      <c r="F142" s="68" t="s">
        <v>1306</v>
      </c>
    </row>
    <row r="143" spans="1:6">
      <c r="A143" s="66">
        <v>2019</v>
      </c>
      <c r="B143" s="66" t="s">
        <v>1886</v>
      </c>
      <c r="C143" s="67" t="s">
        <v>1279</v>
      </c>
      <c r="D143" s="67" t="s">
        <v>8080</v>
      </c>
      <c r="E143" s="68">
        <v>166</v>
      </c>
      <c r="F143" s="68" t="s">
        <v>854</v>
      </c>
    </row>
    <row r="144" spans="1:6">
      <c r="A144" s="66">
        <v>2019</v>
      </c>
      <c r="B144" s="66" t="s">
        <v>1886</v>
      </c>
      <c r="C144" s="67" t="s">
        <v>1279</v>
      </c>
      <c r="D144" s="67" t="s">
        <v>3674</v>
      </c>
      <c r="E144" s="68">
        <v>123</v>
      </c>
      <c r="F144" s="68" t="s">
        <v>854</v>
      </c>
    </row>
    <row r="145" spans="1:6">
      <c r="A145" s="66">
        <v>2019</v>
      </c>
      <c r="B145" s="66" t="s">
        <v>1886</v>
      </c>
      <c r="C145" s="67" t="s">
        <v>1279</v>
      </c>
      <c r="D145" s="67" t="s">
        <v>8079</v>
      </c>
      <c r="E145" s="68">
        <v>334</v>
      </c>
      <c r="F145" s="68" t="s">
        <v>854</v>
      </c>
    </row>
    <row r="146" spans="1:6">
      <c r="A146" s="66">
        <v>2019</v>
      </c>
      <c r="B146" s="66" t="s">
        <v>514</v>
      </c>
      <c r="C146" s="67" t="s">
        <v>1283</v>
      </c>
      <c r="D146" s="67" t="s">
        <v>1284</v>
      </c>
      <c r="E146" s="68">
        <v>1412</v>
      </c>
      <c r="F146" s="68" t="s">
        <v>1304</v>
      </c>
    </row>
    <row r="147" spans="1:6">
      <c r="A147" s="66">
        <v>2019</v>
      </c>
      <c r="B147" s="66" t="s">
        <v>514</v>
      </c>
      <c r="C147" s="67" t="s">
        <v>1283</v>
      </c>
      <c r="D147" s="67" t="s">
        <v>1285</v>
      </c>
      <c r="E147" s="68">
        <v>6200</v>
      </c>
      <c r="F147" s="68" t="s">
        <v>4631</v>
      </c>
    </row>
    <row r="148" spans="1:6">
      <c r="A148" s="66">
        <v>2019</v>
      </c>
      <c r="B148" s="66" t="s">
        <v>514</v>
      </c>
      <c r="C148" s="67" t="s">
        <v>1292</v>
      </c>
      <c r="D148" s="67" t="s">
        <v>1301</v>
      </c>
      <c r="E148" s="68">
        <v>1020</v>
      </c>
      <c r="F148" s="68" t="s">
        <v>854</v>
      </c>
    </row>
    <row r="149" spans="1:6">
      <c r="A149" s="66">
        <v>2019</v>
      </c>
      <c r="B149" s="66" t="s">
        <v>514</v>
      </c>
      <c r="C149" s="67" t="s">
        <v>1288</v>
      </c>
      <c r="D149" s="67" t="s">
        <v>1289</v>
      </c>
      <c r="E149" s="68">
        <v>23000</v>
      </c>
      <c r="F149" s="68" t="s">
        <v>854</v>
      </c>
    </row>
    <row r="150" spans="1:6">
      <c r="A150" s="66">
        <v>2019</v>
      </c>
      <c r="B150" s="66" t="s">
        <v>514</v>
      </c>
      <c r="C150" s="67" t="s">
        <v>1288</v>
      </c>
      <c r="D150" s="67" t="s">
        <v>1291</v>
      </c>
      <c r="E150" s="68">
        <v>700</v>
      </c>
      <c r="F150" s="68" t="s">
        <v>854</v>
      </c>
    </row>
    <row r="151" spans="1:6">
      <c r="A151" s="66">
        <v>2019</v>
      </c>
      <c r="B151" s="66" t="s">
        <v>514</v>
      </c>
      <c r="C151" s="67" t="s">
        <v>1288</v>
      </c>
      <c r="D151" s="67" t="s">
        <v>1301</v>
      </c>
      <c r="E151" s="68">
        <v>1100</v>
      </c>
      <c r="F151" s="68" t="s">
        <v>854</v>
      </c>
    </row>
    <row r="152" spans="1:6">
      <c r="A152" s="66">
        <v>2019</v>
      </c>
      <c r="B152" s="66" t="s">
        <v>514</v>
      </c>
      <c r="C152" s="67" t="s">
        <v>1295</v>
      </c>
      <c r="D152" s="67" t="s">
        <v>1297</v>
      </c>
      <c r="E152" s="68">
        <v>1200</v>
      </c>
      <c r="F152" s="68" t="s">
        <v>854</v>
      </c>
    </row>
    <row r="153" spans="1:6">
      <c r="A153" s="66">
        <v>2019</v>
      </c>
      <c r="B153" s="66" t="s">
        <v>514</v>
      </c>
      <c r="C153" s="67" t="s">
        <v>1295</v>
      </c>
      <c r="D153" s="67" t="s">
        <v>1296</v>
      </c>
      <c r="E153" s="68">
        <v>30</v>
      </c>
      <c r="F153" s="68" t="s">
        <v>854</v>
      </c>
    </row>
    <row r="154" spans="1:6">
      <c r="A154" s="66">
        <v>2019</v>
      </c>
      <c r="B154" s="66" t="s">
        <v>514</v>
      </c>
      <c r="C154" s="67" t="s">
        <v>1295</v>
      </c>
      <c r="D154" s="67" t="s">
        <v>1298</v>
      </c>
      <c r="E154" s="68">
        <v>30</v>
      </c>
      <c r="F154" s="68" t="s">
        <v>854</v>
      </c>
    </row>
    <row r="155" spans="1:6">
      <c r="A155" s="66">
        <v>2019</v>
      </c>
      <c r="B155" s="66" t="s">
        <v>514</v>
      </c>
      <c r="C155" s="67" t="s">
        <v>1286</v>
      </c>
      <c r="D155" s="67" t="s">
        <v>1287</v>
      </c>
      <c r="E155" s="68">
        <v>1398</v>
      </c>
      <c r="F155" s="68" t="s">
        <v>854</v>
      </c>
    </row>
    <row r="156" spans="1:6">
      <c r="A156" s="66">
        <v>2019</v>
      </c>
      <c r="B156" s="66" t="s">
        <v>514</v>
      </c>
      <c r="C156" s="67" t="s">
        <v>1299</v>
      </c>
      <c r="D156" s="67" t="s">
        <v>1300</v>
      </c>
      <c r="E156" s="68">
        <v>440</v>
      </c>
      <c r="F156" s="68" t="s">
        <v>854</v>
      </c>
    </row>
    <row r="157" spans="1:6">
      <c r="A157" s="66">
        <v>2020</v>
      </c>
      <c r="B157" s="66" t="s">
        <v>1886</v>
      </c>
      <c r="C157" s="67" t="s">
        <v>1283</v>
      </c>
      <c r="D157" s="67" t="s">
        <v>1284</v>
      </c>
      <c r="E157" s="68">
        <v>3120</v>
      </c>
      <c r="F157" s="68" t="s">
        <v>1304</v>
      </c>
    </row>
    <row r="158" spans="1:6">
      <c r="A158" s="66">
        <v>2020</v>
      </c>
      <c r="B158" s="66" t="s">
        <v>1886</v>
      </c>
      <c r="C158" s="67" t="s">
        <v>1283</v>
      </c>
      <c r="D158" s="67" t="s">
        <v>1285</v>
      </c>
      <c r="E158" s="68">
        <v>27268</v>
      </c>
      <c r="F158" s="68" t="s">
        <v>1306</v>
      </c>
    </row>
    <row r="159" spans="1:6">
      <c r="A159" s="66">
        <v>2020</v>
      </c>
      <c r="B159" s="66" t="s">
        <v>1886</v>
      </c>
      <c r="C159" s="67" t="s">
        <v>1292</v>
      </c>
      <c r="D159" s="67" t="s">
        <v>3675</v>
      </c>
      <c r="E159" s="68">
        <v>2900</v>
      </c>
      <c r="F159" s="68" t="s">
        <v>854</v>
      </c>
    </row>
    <row r="160" spans="1:6">
      <c r="A160" s="66">
        <v>2020</v>
      </c>
      <c r="B160" s="66" t="s">
        <v>1886</v>
      </c>
      <c r="C160" s="67" t="s">
        <v>1292</v>
      </c>
      <c r="D160" s="67" t="s">
        <v>1</v>
      </c>
      <c r="E160" s="68">
        <v>4210</v>
      </c>
      <c r="F160" s="68" t="s">
        <v>854</v>
      </c>
    </row>
    <row r="161" spans="1:6">
      <c r="A161" s="66">
        <v>2020</v>
      </c>
      <c r="B161" s="66" t="s">
        <v>1886</v>
      </c>
      <c r="C161" s="67" t="s">
        <v>1292</v>
      </c>
      <c r="D161" s="67" t="s">
        <v>2</v>
      </c>
      <c r="E161" s="68">
        <v>1843</v>
      </c>
      <c r="F161" s="68" t="s">
        <v>854</v>
      </c>
    </row>
    <row r="162" spans="1:6">
      <c r="A162" s="66">
        <v>2020</v>
      </c>
      <c r="B162" s="66" t="s">
        <v>1886</v>
      </c>
      <c r="C162" s="67" t="s">
        <v>1288</v>
      </c>
      <c r="D162" s="67" t="s">
        <v>1</v>
      </c>
      <c r="E162" s="68">
        <v>51818</v>
      </c>
      <c r="F162" s="68" t="s">
        <v>1305</v>
      </c>
    </row>
    <row r="163" spans="1:6">
      <c r="A163" s="66">
        <v>2020</v>
      </c>
      <c r="B163" s="66" t="s">
        <v>1886</v>
      </c>
      <c r="C163" s="67" t="s">
        <v>1288</v>
      </c>
      <c r="D163" s="67" t="s">
        <v>3791</v>
      </c>
      <c r="E163" s="68">
        <v>3634</v>
      </c>
      <c r="F163" s="68" t="s">
        <v>1305</v>
      </c>
    </row>
    <row r="164" spans="1:6">
      <c r="A164" s="66">
        <v>2020</v>
      </c>
      <c r="B164" s="66" t="s">
        <v>1886</v>
      </c>
      <c r="C164" s="67" t="s">
        <v>1288</v>
      </c>
      <c r="D164" s="67" t="s">
        <v>1291</v>
      </c>
      <c r="E164" s="68">
        <v>2912</v>
      </c>
      <c r="F164" s="68" t="s">
        <v>1305</v>
      </c>
    </row>
    <row r="165" spans="1:6">
      <c r="A165" s="66">
        <v>2020</v>
      </c>
      <c r="B165" s="66" t="s">
        <v>1886</v>
      </c>
      <c r="C165" s="67" t="s">
        <v>1295</v>
      </c>
      <c r="D165" s="67" t="s">
        <v>1297</v>
      </c>
      <c r="E165" s="68">
        <v>3186</v>
      </c>
      <c r="F165" s="68" t="s">
        <v>854</v>
      </c>
    </row>
    <row r="166" spans="1:6">
      <c r="A166" s="66">
        <v>2020</v>
      </c>
      <c r="B166" s="66" t="s">
        <v>1886</v>
      </c>
      <c r="C166" s="67" t="s">
        <v>1295</v>
      </c>
      <c r="D166" s="67" t="s">
        <v>1296</v>
      </c>
      <c r="E166" s="68">
        <v>240</v>
      </c>
      <c r="F166" s="68" t="s">
        <v>854</v>
      </c>
    </row>
    <row r="167" spans="1:6">
      <c r="A167" s="66">
        <v>2020</v>
      </c>
      <c r="B167" s="66" t="s">
        <v>1886</v>
      </c>
      <c r="C167" s="67" t="s">
        <v>1295</v>
      </c>
      <c r="D167" s="67" t="s">
        <v>1298</v>
      </c>
      <c r="E167" s="68">
        <v>78</v>
      </c>
      <c r="F167" s="68" t="s">
        <v>854</v>
      </c>
    </row>
    <row r="168" spans="1:6">
      <c r="A168" s="66">
        <v>2020</v>
      </c>
      <c r="B168" s="66" t="s">
        <v>1886</v>
      </c>
      <c r="C168" s="67" t="s">
        <v>1286</v>
      </c>
      <c r="D168" s="67" t="s">
        <v>1287</v>
      </c>
      <c r="E168" s="68">
        <v>8953</v>
      </c>
      <c r="F168" s="68" t="s">
        <v>1306</v>
      </c>
    </row>
    <row r="169" spans="1:6">
      <c r="A169" s="66">
        <v>2020</v>
      </c>
      <c r="B169" s="66" t="s">
        <v>1886</v>
      </c>
      <c r="C169" s="67" t="s">
        <v>1279</v>
      </c>
      <c r="D169" s="67" t="s">
        <v>8080</v>
      </c>
      <c r="E169" s="68">
        <v>152</v>
      </c>
      <c r="F169" s="68" t="s">
        <v>854</v>
      </c>
    </row>
    <row r="170" spans="1:6">
      <c r="A170" s="66">
        <v>2020</v>
      </c>
      <c r="B170" s="66" t="s">
        <v>1886</v>
      </c>
      <c r="C170" s="67" t="s">
        <v>1279</v>
      </c>
      <c r="D170" s="67" t="s">
        <v>3674</v>
      </c>
      <c r="E170" s="68">
        <v>161</v>
      </c>
      <c r="F170" s="68" t="s">
        <v>854</v>
      </c>
    </row>
    <row r="171" spans="1:6">
      <c r="A171" s="66">
        <v>2020</v>
      </c>
      <c r="B171" s="66" t="s">
        <v>1886</v>
      </c>
      <c r="C171" s="67" t="s">
        <v>1279</v>
      </c>
      <c r="D171" s="67" t="s">
        <v>8079</v>
      </c>
      <c r="E171" s="68">
        <v>312</v>
      </c>
      <c r="F171" s="68" t="s">
        <v>854</v>
      </c>
    </row>
    <row r="172" spans="1:6">
      <c r="A172" s="66">
        <v>2020</v>
      </c>
      <c r="B172" s="66" t="s">
        <v>514</v>
      </c>
      <c r="C172" s="67" t="s">
        <v>1283</v>
      </c>
      <c r="D172" s="67" t="s">
        <v>1284</v>
      </c>
      <c r="E172" s="68">
        <v>2457</v>
      </c>
      <c r="F172" s="68" t="s">
        <v>1304</v>
      </c>
    </row>
    <row r="173" spans="1:6">
      <c r="A173" s="66">
        <v>2020</v>
      </c>
      <c r="B173" s="66" t="s">
        <v>514</v>
      </c>
      <c r="C173" s="67" t="s">
        <v>1283</v>
      </c>
      <c r="D173" s="67" t="s">
        <v>1285</v>
      </c>
      <c r="E173" s="68">
        <v>7665</v>
      </c>
      <c r="F173" s="68" t="s">
        <v>4631</v>
      </c>
    </row>
    <row r="174" spans="1:6">
      <c r="A174" s="66">
        <v>2020</v>
      </c>
      <c r="B174" s="66" t="s">
        <v>514</v>
      </c>
      <c r="C174" s="67" t="s">
        <v>1292</v>
      </c>
      <c r="D174" s="67" t="s">
        <v>1301</v>
      </c>
      <c r="E174" s="68">
        <v>1154</v>
      </c>
      <c r="F174" s="68" t="s">
        <v>854</v>
      </c>
    </row>
    <row r="175" spans="1:6">
      <c r="A175" s="66">
        <v>2020</v>
      </c>
      <c r="B175" s="66" t="s">
        <v>514</v>
      </c>
      <c r="C175" s="67" t="s">
        <v>1288</v>
      </c>
      <c r="D175" s="67" t="s">
        <v>1289</v>
      </c>
      <c r="E175" s="68">
        <v>24000</v>
      </c>
      <c r="F175" s="68" t="s">
        <v>854</v>
      </c>
    </row>
    <row r="176" spans="1:6">
      <c r="A176" s="66">
        <v>2020</v>
      </c>
      <c r="B176" s="66" t="s">
        <v>514</v>
      </c>
      <c r="C176" s="67" t="s">
        <v>1288</v>
      </c>
      <c r="D176" s="67" t="s">
        <v>1291</v>
      </c>
      <c r="E176" s="68">
        <v>700</v>
      </c>
      <c r="F176" s="68" t="s">
        <v>854</v>
      </c>
    </row>
    <row r="177" spans="1:6">
      <c r="A177" s="66">
        <v>2020</v>
      </c>
      <c r="B177" s="66" t="s">
        <v>514</v>
      </c>
      <c r="C177" s="67" t="s">
        <v>1288</v>
      </c>
      <c r="D177" s="67" t="s">
        <v>1301</v>
      </c>
      <c r="E177" s="68">
        <v>1100</v>
      </c>
      <c r="F177" s="68" t="s">
        <v>854</v>
      </c>
    </row>
    <row r="178" spans="1:6">
      <c r="A178" s="66">
        <v>2020</v>
      </c>
      <c r="B178" s="66" t="s">
        <v>514</v>
      </c>
      <c r="C178" s="67" t="s">
        <v>1295</v>
      </c>
      <c r="D178" s="67" t="s">
        <v>1297</v>
      </c>
      <c r="E178" s="68">
        <v>278</v>
      </c>
      <c r="F178" s="68" t="s">
        <v>854</v>
      </c>
    </row>
    <row r="179" spans="1:6">
      <c r="A179" s="66">
        <v>2020</v>
      </c>
      <c r="B179" s="66" t="s">
        <v>514</v>
      </c>
      <c r="C179" s="67" t="s">
        <v>1295</v>
      </c>
      <c r="D179" s="67" t="s">
        <v>1296</v>
      </c>
      <c r="E179" s="68">
        <v>230</v>
      </c>
      <c r="F179" s="68" t="s">
        <v>854</v>
      </c>
    </row>
    <row r="180" spans="1:6">
      <c r="A180" s="66">
        <v>2020</v>
      </c>
      <c r="B180" s="66" t="s">
        <v>514</v>
      </c>
      <c r="C180" s="67" t="s">
        <v>1295</v>
      </c>
      <c r="D180" s="67" t="s">
        <v>1298</v>
      </c>
      <c r="E180" s="68">
        <v>17</v>
      </c>
      <c r="F180" s="68" t="s">
        <v>854</v>
      </c>
    </row>
    <row r="181" spans="1:6">
      <c r="A181" s="66">
        <v>2020</v>
      </c>
      <c r="B181" s="66" t="s">
        <v>514</v>
      </c>
      <c r="C181" s="67" t="s">
        <v>1286</v>
      </c>
      <c r="D181" s="67" t="s">
        <v>1287</v>
      </c>
      <c r="E181" s="68">
        <f>E174</f>
        <v>1154</v>
      </c>
      <c r="F181" s="68" t="s">
        <v>854</v>
      </c>
    </row>
    <row r="182" spans="1:6">
      <c r="A182" s="66">
        <v>2020</v>
      </c>
      <c r="B182" s="66" t="s">
        <v>514</v>
      </c>
      <c r="C182" s="67" t="s">
        <v>1299</v>
      </c>
      <c r="D182" s="67" t="s">
        <v>1300</v>
      </c>
      <c r="E182" s="68">
        <v>450</v>
      </c>
      <c r="F182" s="68" t="s">
        <v>854</v>
      </c>
    </row>
    <row r="183" spans="1:6">
      <c r="A183" s="66">
        <v>2021</v>
      </c>
      <c r="B183" s="66" t="s">
        <v>1886</v>
      </c>
      <c r="C183" s="67" t="s">
        <v>1283</v>
      </c>
      <c r="D183" s="67" t="s">
        <v>1284</v>
      </c>
      <c r="E183" s="68">
        <v>3120</v>
      </c>
      <c r="F183" s="68" t="s">
        <v>1304</v>
      </c>
    </row>
    <row r="184" spans="1:6">
      <c r="A184" s="66">
        <v>2021</v>
      </c>
      <c r="B184" s="66" t="s">
        <v>1886</v>
      </c>
      <c r="C184" s="67" t="s">
        <v>1283</v>
      </c>
      <c r="D184" s="67" t="s">
        <v>1285</v>
      </c>
      <c r="E184" s="68">
        <v>27420</v>
      </c>
      <c r="F184" s="68" t="s">
        <v>4631</v>
      </c>
    </row>
    <row r="185" spans="1:6">
      <c r="A185" s="66">
        <v>2021</v>
      </c>
      <c r="B185" s="66" t="s">
        <v>1886</v>
      </c>
      <c r="C185" s="67" t="s">
        <v>1292</v>
      </c>
      <c r="D185" s="67" t="s">
        <v>3675</v>
      </c>
      <c r="E185" s="68">
        <v>2849</v>
      </c>
      <c r="F185" s="68" t="s">
        <v>854</v>
      </c>
    </row>
    <row r="186" spans="1:6">
      <c r="A186" s="66">
        <v>2021</v>
      </c>
      <c r="B186" s="66" t="s">
        <v>1886</v>
      </c>
      <c r="C186" s="67" t="s">
        <v>1292</v>
      </c>
      <c r="D186" s="67" t="s">
        <v>1</v>
      </c>
      <c r="E186" s="68">
        <v>4298</v>
      </c>
      <c r="F186" s="68" t="s">
        <v>854</v>
      </c>
    </row>
    <row r="187" spans="1:6">
      <c r="A187" s="66">
        <v>2021</v>
      </c>
      <c r="B187" s="66" t="s">
        <v>1886</v>
      </c>
      <c r="C187" s="67" t="s">
        <v>1292</v>
      </c>
      <c r="D187" s="67" t="s">
        <v>2</v>
      </c>
      <c r="E187" s="68">
        <v>1777</v>
      </c>
      <c r="F187" s="68" t="s">
        <v>854</v>
      </c>
    </row>
    <row r="188" spans="1:6">
      <c r="A188" s="66">
        <v>2021</v>
      </c>
      <c r="B188" s="66" t="s">
        <v>1886</v>
      </c>
      <c r="C188" s="67" t="s">
        <v>1288</v>
      </c>
      <c r="D188" s="67" t="s">
        <v>1289</v>
      </c>
      <c r="E188" s="68">
        <v>43780</v>
      </c>
      <c r="F188" s="68" t="s">
        <v>1305</v>
      </c>
    </row>
    <row r="189" spans="1:6">
      <c r="A189" s="66">
        <v>2021</v>
      </c>
      <c r="B189" s="66" t="s">
        <v>1886</v>
      </c>
      <c r="C189" s="67" t="s">
        <v>1288</v>
      </c>
      <c r="D189" s="67" t="s">
        <v>3791</v>
      </c>
      <c r="E189" s="68">
        <v>3147</v>
      </c>
      <c r="F189" s="68" t="s">
        <v>1305</v>
      </c>
    </row>
    <row r="190" spans="1:6">
      <c r="A190" s="66">
        <v>2021</v>
      </c>
      <c r="B190" s="66" t="s">
        <v>1886</v>
      </c>
      <c r="C190" s="67" t="s">
        <v>1288</v>
      </c>
      <c r="D190" s="67" t="s">
        <v>1291</v>
      </c>
      <c r="E190" s="68">
        <v>3058</v>
      </c>
      <c r="F190" s="68" t="s">
        <v>1305</v>
      </c>
    </row>
    <row r="191" spans="1:6">
      <c r="A191" s="66">
        <v>2021</v>
      </c>
      <c r="B191" s="66" t="s">
        <v>1886</v>
      </c>
      <c r="C191" s="67" t="s">
        <v>1295</v>
      </c>
      <c r="D191" s="67" t="s">
        <v>1297</v>
      </c>
      <c r="E191" s="68">
        <v>3173</v>
      </c>
      <c r="F191" s="68" t="s">
        <v>854</v>
      </c>
    </row>
    <row r="192" spans="1:6">
      <c r="A192" s="66">
        <v>2021</v>
      </c>
      <c r="B192" s="66" t="s">
        <v>1886</v>
      </c>
      <c r="C192" s="67" t="s">
        <v>1295</v>
      </c>
      <c r="D192" s="67" t="s">
        <v>1296</v>
      </c>
      <c r="E192" s="68">
        <v>240</v>
      </c>
      <c r="F192" s="68" t="s">
        <v>854</v>
      </c>
    </row>
    <row r="193" spans="1:6">
      <c r="A193" s="66">
        <v>2021</v>
      </c>
      <c r="B193" s="66" t="s">
        <v>1886</v>
      </c>
      <c r="C193" s="67" t="s">
        <v>1295</v>
      </c>
      <c r="D193" s="67" t="s">
        <v>1298</v>
      </c>
      <c r="E193" s="68">
        <v>103</v>
      </c>
      <c r="F193" s="68" t="s">
        <v>854</v>
      </c>
    </row>
    <row r="194" spans="1:6">
      <c r="A194" s="66">
        <v>2021</v>
      </c>
      <c r="B194" s="66" t="s">
        <v>1886</v>
      </c>
      <c r="C194" s="67" t="s">
        <v>1286</v>
      </c>
      <c r="D194" s="67" t="s">
        <v>1287</v>
      </c>
      <c r="E194" s="68">
        <v>4298</v>
      </c>
      <c r="F194" s="68" t="s">
        <v>1306</v>
      </c>
    </row>
    <row r="195" spans="1:6">
      <c r="A195" s="66">
        <v>2021</v>
      </c>
      <c r="B195" s="66" t="s">
        <v>1886</v>
      </c>
      <c r="C195" s="67" t="s">
        <v>1279</v>
      </c>
      <c r="D195" s="67" t="s">
        <v>8080</v>
      </c>
      <c r="E195" s="68">
        <v>124</v>
      </c>
      <c r="F195" s="68" t="s">
        <v>854</v>
      </c>
    </row>
    <row r="196" spans="1:6">
      <c r="A196" s="66">
        <v>2021</v>
      </c>
      <c r="B196" s="66" t="s">
        <v>1886</v>
      </c>
      <c r="C196" s="67" t="s">
        <v>1279</v>
      </c>
      <c r="D196" s="67" t="s">
        <v>3674</v>
      </c>
      <c r="E196" s="68">
        <v>93</v>
      </c>
      <c r="F196" s="68" t="s">
        <v>854</v>
      </c>
    </row>
    <row r="197" spans="1:6">
      <c r="A197" s="66">
        <v>2021</v>
      </c>
      <c r="B197" s="66" t="s">
        <v>1886</v>
      </c>
      <c r="C197" s="67" t="s">
        <v>1279</v>
      </c>
      <c r="D197" s="67" t="s">
        <v>8079</v>
      </c>
      <c r="E197" s="68">
        <v>301</v>
      </c>
      <c r="F197" s="68" t="s">
        <v>854</v>
      </c>
    </row>
    <row r="198" spans="1:6">
      <c r="A198" s="66">
        <v>2021</v>
      </c>
      <c r="B198" s="66" t="s">
        <v>514</v>
      </c>
      <c r="C198" s="67" t="s">
        <v>1283</v>
      </c>
      <c r="D198" s="67" t="s">
        <v>1284</v>
      </c>
      <c r="E198" s="68">
        <v>2457</v>
      </c>
      <c r="F198" s="68" t="s">
        <v>1304</v>
      </c>
    </row>
    <row r="199" spans="1:6">
      <c r="A199" s="66">
        <v>2021</v>
      </c>
      <c r="B199" s="66" t="s">
        <v>514</v>
      </c>
      <c r="C199" s="67" t="s">
        <v>1283</v>
      </c>
      <c r="D199" s="67" t="s">
        <v>1285</v>
      </c>
      <c r="E199" s="68">
        <v>7692</v>
      </c>
      <c r="F199" s="68" t="s">
        <v>4631</v>
      </c>
    </row>
    <row r="200" spans="1:6">
      <c r="A200" s="66">
        <v>2021</v>
      </c>
      <c r="B200" s="66" t="s">
        <v>514</v>
      </c>
      <c r="C200" s="67" t="s">
        <v>1292</v>
      </c>
      <c r="D200" s="67" t="s">
        <v>1301</v>
      </c>
      <c r="E200" s="68">
        <v>1270</v>
      </c>
      <c r="F200" s="68" t="s">
        <v>854</v>
      </c>
    </row>
    <row r="201" spans="1:6">
      <c r="A201" s="66">
        <v>2021</v>
      </c>
      <c r="B201" s="66" t="s">
        <v>514</v>
      </c>
      <c r="C201" s="67" t="s">
        <v>1288</v>
      </c>
      <c r="D201" s="67" t="s">
        <v>1289</v>
      </c>
      <c r="E201" s="68">
        <v>49563</v>
      </c>
      <c r="F201" s="68" t="s">
        <v>854</v>
      </c>
    </row>
    <row r="202" spans="1:6">
      <c r="A202" s="66">
        <v>2021</v>
      </c>
      <c r="B202" s="66" t="s">
        <v>514</v>
      </c>
      <c r="C202" s="67" t="s">
        <v>1288</v>
      </c>
      <c r="D202" s="67" t="s">
        <v>1291</v>
      </c>
      <c r="E202" s="68">
        <v>897</v>
      </c>
      <c r="F202" s="68" t="s">
        <v>854</v>
      </c>
    </row>
    <row r="203" spans="1:6">
      <c r="A203" s="66">
        <v>2021</v>
      </c>
      <c r="B203" s="66" t="s">
        <v>514</v>
      </c>
      <c r="C203" s="67" t="s">
        <v>1288</v>
      </c>
      <c r="D203" s="67" t="s">
        <v>1301</v>
      </c>
      <c r="E203" s="68">
        <v>4907</v>
      </c>
      <c r="F203" s="68" t="s">
        <v>854</v>
      </c>
    </row>
    <row r="204" spans="1:6">
      <c r="A204" s="66">
        <v>2021</v>
      </c>
      <c r="B204" s="66" t="s">
        <v>514</v>
      </c>
      <c r="C204" s="67" t="s">
        <v>1295</v>
      </c>
      <c r="D204" s="67" t="s">
        <v>1297</v>
      </c>
      <c r="E204" s="68">
        <v>578</v>
      </c>
      <c r="F204" s="68" t="s">
        <v>854</v>
      </c>
    </row>
    <row r="205" spans="1:6">
      <c r="A205" s="66">
        <v>2021</v>
      </c>
      <c r="B205" s="66" t="s">
        <v>514</v>
      </c>
      <c r="C205" s="67" t="s">
        <v>1295</v>
      </c>
      <c r="D205" s="67" t="s">
        <v>1296</v>
      </c>
      <c r="E205" s="68">
        <v>241</v>
      </c>
      <c r="F205" s="68" t="s">
        <v>854</v>
      </c>
    </row>
    <row r="206" spans="1:6">
      <c r="A206" s="66">
        <v>2021</v>
      </c>
      <c r="B206" s="66" t="s">
        <v>514</v>
      </c>
      <c r="C206" s="67" t="s">
        <v>1295</v>
      </c>
      <c r="D206" s="67" t="s">
        <v>1298</v>
      </c>
      <c r="E206" s="68">
        <v>17</v>
      </c>
      <c r="F206" s="68" t="s">
        <v>854</v>
      </c>
    </row>
    <row r="207" spans="1:6">
      <c r="A207" s="66">
        <v>2021</v>
      </c>
      <c r="B207" s="66" t="s">
        <v>514</v>
      </c>
      <c r="C207" s="67" t="s">
        <v>1286</v>
      </c>
      <c r="D207" s="67" t="s">
        <v>1287</v>
      </c>
      <c r="E207" s="68">
        <v>1154</v>
      </c>
      <c r="F207" s="68" t="s">
        <v>854</v>
      </c>
    </row>
    <row r="208" spans="1:6">
      <c r="A208" s="66">
        <v>2021</v>
      </c>
      <c r="B208" s="66" t="s">
        <v>514</v>
      </c>
      <c r="C208" s="67" t="s">
        <v>1299</v>
      </c>
      <c r="D208" s="67" t="s">
        <v>1300</v>
      </c>
      <c r="E208" s="68">
        <v>454</v>
      </c>
      <c r="F208" s="68" t="s">
        <v>854</v>
      </c>
    </row>
  </sheetData>
  <sheetProtection autoFilter="0" pivotTables="0"/>
  <autoFilter ref="A1:F208" xr:uid="{00000000-0009-0000-0000-000063000000}"/>
  <sortState xmlns:xlrd2="http://schemas.microsoft.com/office/spreadsheetml/2017/richdata2" ref="A1:F208">
    <sortCondition ref="A2:A208"/>
    <sortCondition descending="1" ref="B2:B208"/>
    <sortCondition ref="C2:C208"/>
    <sortCondition ref="D2:D208"/>
    <sortCondition descending="1" ref="E2:E208"/>
    <sortCondition ref="F2:F208"/>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1">
    <tabColor theme="0"/>
  </sheetPr>
  <dimension ref="A1:H403"/>
  <sheetViews>
    <sheetView zoomScale="85" zoomScaleNormal="85" workbookViewId="0">
      <pane ySplit="1" topLeftCell="A373" activePane="bottomLeft" state="frozen"/>
      <selection pane="bottomLeft" activeCell="A403" sqref="A403"/>
    </sheetView>
  </sheetViews>
  <sheetFormatPr baseColWidth="10" defaultColWidth="11" defaultRowHeight="16.5"/>
  <cols>
    <col min="1" max="1" width="6.625" bestFit="1" customWidth="1"/>
    <col min="2" max="2" width="9.5" bestFit="1" customWidth="1"/>
    <col min="3" max="3" width="11.625" bestFit="1" customWidth="1"/>
    <col min="4" max="4" width="49.75" bestFit="1" customWidth="1"/>
    <col min="5" max="5" width="70.875" bestFit="1" customWidth="1"/>
    <col min="6" max="6" width="21.625" bestFit="1" customWidth="1"/>
    <col min="7" max="7" width="22.875" bestFit="1" customWidth="1"/>
    <col min="8" max="8" width="20.625" bestFit="1" customWidth="1"/>
  </cols>
  <sheetData>
    <row r="1" spans="1:8">
      <c r="A1" s="43" t="s">
        <v>2398</v>
      </c>
      <c r="B1" s="43" t="s">
        <v>3106</v>
      </c>
      <c r="C1" s="43" t="s">
        <v>199</v>
      </c>
      <c r="D1" s="44" t="s">
        <v>3599</v>
      </c>
      <c r="E1" s="44" t="s">
        <v>2369</v>
      </c>
      <c r="F1" s="43" t="s">
        <v>3600</v>
      </c>
      <c r="G1" s="43" t="s">
        <v>3601</v>
      </c>
      <c r="H1" s="43" t="s">
        <v>3602</v>
      </c>
    </row>
    <row r="2" spans="1:8">
      <c r="A2" s="23">
        <v>2014</v>
      </c>
      <c r="B2" s="23" t="s">
        <v>2367</v>
      </c>
      <c r="C2" s="13" t="s">
        <v>1886</v>
      </c>
      <c r="D2" s="13" t="s">
        <v>5</v>
      </c>
      <c r="E2" s="13" t="s">
        <v>559</v>
      </c>
      <c r="F2" s="24">
        <v>0.186</v>
      </c>
      <c r="G2" s="24">
        <v>0.66700000000000004</v>
      </c>
      <c r="H2" s="24">
        <v>0.14699999999999999</v>
      </c>
    </row>
    <row r="3" spans="1:8">
      <c r="A3" s="23">
        <v>2014</v>
      </c>
      <c r="B3" s="23" t="s">
        <v>2367</v>
      </c>
      <c r="C3" s="13" t="s">
        <v>1886</v>
      </c>
      <c r="D3" s="13" t="s">
        <v>5</v>
      </c>
      <c r="E3" s="13" t="s">
        <v>1462</v>
      </c>
      <c r="F3" s="24">
        <v>0.19700000000000001</v>
      </c>
      <c r="G3" s="24">
        <v>0.65999999999999992</v>
      </c>
      <c r="H3" s="24">
        <v>0.14299999999999999</v>
      </c>
    </row>
    <row r="4" spans="1:8">
      <c r="A4" s="23">
        <v>2014</v>
      </c>
      <c r="B4" s="23" t="s">
        <v>2367</v>
      </c>
      <c r="C4" s="13" t="s">
        <v>1886</v>
      </c>
      <c r="D4" s="13" t="s">
        <v>10</v>
      </c>
      <c r="E4" s="13" t="s">
        <v>1455</v>
      </c>
      <c r="F4" s="24">
        <v>0.13300000000000001</v>
      </c>
      <c r="G4" s="24">
        <v>0.64200000000000002</v>
      </c>
      <c r="H4" s="24">
        <v>0.22500000000000001</v>
      </c>
    </row>
    <row r="5" spans="1:8">
      <c r="A5" s="23">
        <v>2014</v>
      </c>
      <c r="B5" s="23" t="s">
        <v>2367</v>
      </c>
      <c r="C5" s="13" t="s">
        <v>1886</v>
      </c>
      <c r="D5" s="13" t="s">
        <v>10</v>
      </c>
      <c r="E5" s="13" t="s">
        <v>1467</v>
      </c>
      <c r="F5" s="24">
        <v>9.0999999999999998E-2</v>
      </c>
      <c r="G5" s="24">
        <v>0.627</v>
      </c>
      <c r="H5" s="24">
        <v>0.28199999999999997</v>
      </c>
    </row>
    <row r="6" spans="1:8">
      <c r="A6" s="23">
        <v>2014</v>
      </c>
      <c r="B6" s="23" t="s">
        <v>2367</v>
      </c>
      <c r="C6" s="13" t="s">
        <v>1886</v>
      </c>
      <c r="D6" s="13" t="s">
        <v>14</v>
      </c>
      <c r="E6" s="13" t="s">
        <v>1456</v>
      </c>
      <c r="F6" s="24">
        <v>0.3014</v>
      </c>
      <c r="G6" s="24">
        <v>0.23020000000000007</v>
      </c>
      <c r="H6" s="24">
        <v>0.46839999999999998</v>
      </c>
    </row>
    <row r="7" spans="1:8">
      <c r="A7" s="23">
        <v>2014</v>
      </c>
      <c r="B7" s="23" t="s">
        <v>2367</v>
      </c>
      <c r="C7" s="13" t="s">
        <v>1886</v>
      </c>
      <c r="D7" s="13" t="s">
        <v>14</v>
      </c>
      <c r="E7" s="13" t="s">
        <v>1457</v>
      </c>
      <c r="F7" s="24">
        <v>0.32740000000000002</v>
      </c>
      <c r="G7" s="24">
        <v>0.31269999999999998</v>
      </c>
      <c r="H7" s="24">
        <v>0.3599</v>
      </c>
    </row>
    <row r="8" spans="1:8">
      <c r="A8" s="23">
        <v>2014</v>
      </c>
      <c r="B8" s="23" t="s">
        <v>2367</v>
      </c>
      <c r="C8" s="13" t="s">
        <v>1886</v>
      </c>
      <c r="D8" s="13" t="s">
        <v>14</v>
      </c>
      <c r="E8" s="13" t="s">
        <v>2402</v>
      </c>
      <c r="F8" s="24">
        <v>0.15690000000000001</v>
      </c>
      <c r="G8" s="24">
        <v>3.920000000000004E-2</v>
      </c>
      <c r="H8" s="24">
        <v>0.80389999999999995</v>
      </c>
    </row>
    <row r="9" spans="1:8">
      <c r="A9" s="23">
        <v>2014</v>
      </c>
      <c r="B9" s="23" t="s">
        <v>2367</v>
      </c>
      <c r="C9" s="13" t="s">
        <v>1886</v>
      </c>
      <c r="D9" s="13" t="s">
        <v>14</v>
      </c>
      <c r="E9" s="13" t="s">
        <v>1474</v>
      </c>
      <c r="F9" s="24">
        <v>0.1318</v>
      </c>
      <c r="G9" s="24">
        <v>0.17730000000000004</v>
      </c>
      <c r="H9" s="24">
        <v>0.69089999999999996</v>
      </c>
    </row>
    <row r="10" spans="1:8">
      <c r="A10" s="23">
        <v>2014</v>
      </c>
      <c r="B10" s="23" t="s">
        <v>2367</v>
      </c>
      <c r="C10" s="13" t="s">
        <v>1886</v>
      </c>
      <c r="D10" s="13" t="s">
        <v>14</v>
      </c>
      <c r="E10" s="13" t="s">
        <v>2403</v>
      </c>
      <c r="F10" s="24">
        <v>0.37659999999999999</v>
      </c>
      <c r="G10" s="24">
        <v>5.8500000000000052E-2</v>
      </c>
      <c r="H10" s="24">
        <v>0.56489999999999996</v>
      </c>
    </row>
    <row r="11" spans="1:8">
      <c r="A11" s="23">
        <v>2014</v>
      </c>
      <c r="B11" s="23" t="s">
        <v>2367</v>
      </c>
      <c r="C11" s="13" t="s">
        <v>1886</v>
      </c>
      <c r="D11" s="13" t="s">
        <v>14</v>
      </c>
      <c r="E11" s="13" t="s">
        <v>1475</v>
      </c>
      <c r="F11" s="24">
        <v>0.41749999999999998</v>
      </c>
      <c r="G11" s="24">
        <v>0.26290000000000002</v>
      </c>
      <c r="H11" s="24">
        <v>0.3196</v>
      </c>
    </row>
    <row r="12" spans="1:8">
      <c r="A12" s="23">
        <v>2014</v>
      </c>
      <c r="B12" s="23" t="s">
        <v>2367</v>
      </c>
      <c r="C12" s="13" t="s">
        <v>1886</v>
      </c>
      <c r="D12" s="13" t="s">
        <v>14</v>
      </c>
      <c r="E12" s="13" t="s">
        <v>1476</v>
      </c>
      <c r="F12" s="24">
        <v>0.24340000000000001</v>
      </c>
      <c r="G12" s="24">
        <v>0.40229999999999994</v>
      </c>
      <c r="H12" s="24">
        <v>0.3543</v>
      </c>
    </row>
    <row r="13" spans="1:8">
      <c r="A13" s="23">
        <v>2014</v>
      </c>
      <c r="B13" s="23" t="s">
        <v>2367</v>
      </c>
      <c r="C13" s="13" t="s">
        <v>1886</v>
      </c>
      <c r="D13" s="13" t="s">
        <v>23</v>
      </c>
      <c r="E13" s="13" t="s">
        <v>1453</v>
      </c>
      <c r="F13" s="24">
        <v>0.35249999999999998</v>
      </c>
      <c r="G13" s="24">
        <v>0.34400000000000003</v>
      </c>
      <c r="H13" s="24">
        <v>0.30349999999999999</v>
      </c>
    </row>
    <row r="14" spans="1:8">
      <c r="A14" s="23">
        <v>2014</v>
      </c>
      <c r="B14" s="23" t="s">
        <v>2367</v>
      </c>
      <c r="C14" s="13" t="s">
        <v>1886</v>
      </c>
      <c r="D14" s="13" t="s">
        <v>23</v>
      </c>
      <c r="E14" s="13" t="s">
        <v>1460</v>
      </c>
      <c r="F14" s="24">
        <v>0.2079</v>
      </c>
      <c r="G14" s="24">
        <v>0.38040000000000007</v>
      </c>
      <c r="H14" s="24">
        <v>0.41170000000000001</v>
      </c>
    </row>
    <row r="15" spans="1:8">
      <c r="A15" s="23">
        <v>2014</v>
      </c>
      <c r="B15" s="23" t="s">
        <v>2367</v>
      </c>
      <c r="C15" s="13" t="s">
        <v>1886</v>
      </c>
      <c r="D15" s="13" t="s">
        <v>23</v>
      </c>
      <c r="E15" s="13" t="s">
        <v>1464</v>
      </c>
      <c r="F15" s="24">
        <v>0.29780000000000001</v>
      </c>
      <c r="G15" s="24">
        <v>0.32749999999999996</v>
      </c>
      <c r="H15" s="24">
        <v>0.37469999999999998</v>
      </c>
    </row>
    <row r="16" spans="1:8">
      <c r="A16" s="23">
        <v>2014</v>
      </c>
      <c r="B16" s="23" t="s">
        <v>2367</v>
      </c>
      <c r="C16" s="13" t="s">
        <v>1886</v>
      </c>
      <c r="D16" s="13" t="s">
        <v>41</v>
      </c>
      <c r="E16" s="13" t="s">
        <v>1461</v>
      </c>
      <c r="F16" s="24">
        <v>0.26779999999999998</v>
      </c>
      <c r="G16" s="24">
        <v>0.441</v>
      </c>
      <c r="H16" s="24">
        <v>0.29120000000000001</v>
      </c>
    </row>
    <row r="17" spans="1:8">
      <c r="A17" s="23">
        <v>2014</v>
      </c>
      <c r="B17" s="23" t="s">
        <v>2367</v>
      </c>
      <c r="C17" s="13" t="s">
        <v>1886</v>
      </c>
      <c r="D17" s="13" t="s">
        <v>60</v>
      </c>
      <c r="E17" s="13" t="s">
        <v>1458</v>
      </c>
      <c r="F17" s="24">
        <v>0.31130000000000002</v>
      </c>
      <c r="G17" s="24">
        <v>0.35199999999999998</v>
      </c>
      <c r="H17" s="24">
        <v>0.3367</v>
      </c>
    </row>
    <row r="18" spans="1:8">
      <c r="A18" s="23">
        <v>2014</v>
      </c>
      <c r="B18" s="23" t="s">
        <v>2367</v>
      </c>
      <c r="C18" s="13" t="s">
        <v>1886</v>
      </c>
      <c r="D18" s="13" t="s">
        <v>60</v>
      </c>
      <c r="E18" s="13" t="s">
        <v>1477</v>
      </c>
      <c r="F18" s="24">
        <v>0</v>
      </c>
      <c r="G18" s="24">
        <v>0.85189999999999999</v>
      </c>
      <c r="H18" s="24">
        <v>0.14810000000000001</v>
      </c>
    </row>
    <row r="19" spans="1:8">
      <c r="A19" s="23">
        <v>2014</v>
      </c>
      <c r="B19" s="23" t="s">
        <v>2367</v>
      </c>
      <c r="C19" s="13" t="s">
        <v>1886</v>
      </c>
      <c r="D19" s="13" t="s">
        <v>70</v>
      </c>
      <c r="E19" s="13" t="s">
        <v>577</v>
      </c>
      <c r="F19" s="24">
        <v>0.22919999999999999</v>
      </c>
      <c r="G19" s="24">
        <v>0.4244</v>
      </c>
      <c r="H19" s="24">
        <v>0.34639999999999999</v>
      </c>
    </row>
    <row r="20" spans="1:8">
      <c r="A20" s="23">
        <v>2014</v>
      </c>
      <c r="B20" s="23" t="s">
        <v>2367</v>
      </c>
      <c r="C20" s="13" t="s">
        <v>1886</v>
      </c>
      <c r="D20" s="13" t="s">
        <v>70</v>
      </c>
      <c r="E20" s="13" t="s">
        <v>1466</v>
      </c>
      <c r="F20" s="24">
        <v>0.3417</v>
      </c>
      <c r="G20" s="24">
        <v>0.36480000000000001</v>
      </c>
      <c r="H20" s="24">
        <v>0.29349999999999998</v>
      </c>
    </row>
    <row r="21" spans="1:8">
      <c r="A21" s="23">
        <v>2014</v>
      </c>
      <c r="B21" s="23" t="s">
        <v>2367</v>
      </c>
      <c r="C21" s="13" t="s">
        <v>1886</v>
      </c>
      <c r="D21" s="13" t="s">
        <v>70</v>
      </c>
      <c r="E21" s="13" t="s">
        <v>1469</v>
      </c>
      <c r="F21" s="24">
        <v>0.2316</v>
      </c>
      <c r="G21" s="24">
        <v>0.29949999999999999</v>
      </c>
      <c r="H21" s="24">
        <v>0.46889999999999998</v>
      </c>
    </row>
    <row r="22" spans="1:8">
      <c r="A22" s="23">
        <v>2014</v>
      </c>
      <c r="B22" s="23" t="s">
        <v>2367</v>
      </c>
      <c r="C22" s="13" t="s">
        <v>1886</v>
      </c>
      <c r="D22" s="13" t="s">
        <v>70</v>
      </c>
      <c r="E22" s="13" t="s">
        <v>1478</v>
      </c>
      <c r="F22" s="24">
        <v>0.28439999999999999</v>
      </c>
      <c r="G22" s="24">
        <v>0.40450000000000008</v>
      </c>
      <c r="H22" s="24">
        <v>0.31109999999999999</v>
      </c>
    </row>
    <row r="23" spans="1:8">
      <c r="A23" s="23">
        <v>2014</v>
      </c>
      <c r="B23" s="23" t="s">
        <v>2367</v>
      </c>
      <c r="C23" s="13" t="s">
        <v>1886</v>
      </c>
      <c r="D23" s="13" t="s">
        <v>76</v>
      </c>
      <c r="E23" s="13" t="s">
        <v>5707</v>
      </c>
      <c r="F23" s="24">
        <v>0.30769999999999997</v>
      </c>
      <c r="G23" s="24">
        <v>0.42459999999999998</v>
      </c>
      <c r="H23" s="24">
        <v>0.26769999999999999</v>
      </c>
    </row>
    <row r="24" spans="1:8">
      <c r="A24" s="23">
        <v>2014</v>
      </c>
      <c r="B24" s="23" t="s">
        <v>2367</v>
      </c>
      <c r="C24" s="13" t="s">
        <v>1886</v>
      </c>
      <c r="D24" s="13" t="s">
        <v>76</v>
      </c>
      <c r="E24" s="13" t="s">
        <v>1459</v>
      </c>
      <c r="F24" s="24">
        <v>0.38150000000000001</v>
      </c>
      <c r="G24" s="24">
        <v>0.41399999999999998</v>
      </c>
      <c r="H24" s="24">
        <v>0.20449999999999999</v>
      </c>
    </row>
    <row r="25" spans="1:8">
      <c r="A25" s="23">
        <v>2014</v>
      </c>
      <c r="B25" s="23" t="s">
        <v>2367</v>
      </c>
      <c r="C25" s="13" t="s">
        <v>1886</v>
      </c>
      <c r="D25" s="13" t="s">
        <v>76</v>
      </c>
      <c r="E25" s="13" t="s">
        <v>2079</v>
      </c>
      <c r="F25" s="24">
        <v>0.18720000000000001</v>
      </c>
      <c r="G25" s="24">
        <v>0.43829999999999991</v>
      </c>
      <c r="H25" s="24">
        <v>0.3745</v>
      </c>
    </row>
    <row r="26" spans="1:8">
      <c r="A26" s="23">
        <v>2014</v>
      </c>
      <c r="B26" s="23" t="s">
        <v>2367</v>
      </c>
      <c r="C26" s="13" t="s">
        <v>1886</v>
      </c>
      <c r="D26" s="13" t="s">
        <v>86</v>
      </c>
      <c r="E26" s="13" t="s">
        <v>984</v>
      </c>
      <c r="F26" s="24">
        <v>0.2626</v>
      </c>
      <c r="G26" s="24">
        <v>0.27999999999999997</v>
      </c>
      <c r="H26" s="24">
        <v>0.45739999999999997</v>
      </c>
    </row>
    <row r="27" spans="1:8">
      <c r="A27" s="23">
        <v>2014</v>
      </c>
      <c r="B27" s="23" t="s">
        <v>2367</v>
      </c>
      <c r="C27" s="13" t="s">
        <v>1886</v>
      </c>
      <c r="D27" s="13" t="s">
        <v>86</v>
      </c>
      <c r="E27" s="13" t="s">
        <v>2635</v>
      </c>
      <c r="F27" s="24">
        <v>0.33110000000000001</v>
      </c>
      <c r="G27" s="24">
        <v>0.32429999999999998</v>
      </c>
      <c r="H27" s="24">
        <v>0.34460000000000002</v>
      </c>
    </row>
    <row r="28" spans="1:8">
      <c r="A28" s="23">
        <v>2014</v>
      </c>
      <c r="B28" s="23" t="s">
        <v>2367</v>
      </c>
      <c r="C28" s="13" t="s">
        <v>1886</v>
      </c>
      <c r="D28" s="13" t="s">
        <v>89</v>
      </c>
      <c r="E28" s="13" t="s">
        <v>1465</v>
      </c>
      <c r="F28" s="24">
        <v>0.40939999999999999</v>
      </c>
      <c r="G28" s="24">
        <v>0.26350000000000007</v>
      </c>
      <c r="H28" s="24">
        <v>0.3271</v>
      </c>
    </row>
    <row r="29" spans="1:8">
      <c r="A29" s="23">
        <v>2014</v>
      </c>
      <c r="B29" s="23" t="s">
        <v>2367</v>
      </c>
      <c r="C29" s="13" t="s">
        <v>1886</v>
      </c>
      <c r="D29" s="13" t="s">
        <v>94</v>
      </c>
      <c r="E29" s="13" t="s">
        <v>1463</v>
      </c>
      <c r="F29" s="24">
        <v>0.26850000000000002</v>
      </c>
      <c r="G29" s="24">
        <v>0.41230000000000006</v>
      </c>
      <c r="H29" s="24">
        <v>0.31919999999999998</v>
      </c>
    </row>
    <row r="30" spans="1:8">
      <c r="A30" s="23">
        <v>2014</v>
      </c>
      <c r="B30" s="23" t="s">
        <v>2367</v>
      </c>
      <c r="C30" s="13" t="s">
        <v>1886</v>
      </c>
      <c r="D30" s="13" t="s">
        <v>100</v>
      </c>
      <c r="E30" s="13" t="s">
        <v>1468</v>
      </c>
      <c r="F30" s="24">
        <v>0.21390000000000001</v>
      </c>
      <c r="G30" s="24">
        <v>0.28010000000000002</v>
      </c>
      <c r="H30" s="24">
        <v>0.50600000000000001</v>
      </c>
    </row>
    <row r="31" spans="1:8">
      <c r="A31" s="23">
        <v>2014</v>
      </c>
      <c r="B31" s="23" t="s">
        <v>2367</v>
      </c>
      <c r="C31" s="13" t="s">
        <v>1886</v>
      </c>
      <c r="D31" s="13" t="s">
        <v>100</v>
      </c>
      <c r="E31" s="13" t="s">
        <v>101</v>
      </c>
      <c r="F31" s="24">
        <v>0.26550000000000001</v>
      </c>
      <c r="G31" s="24">
        <v>0.27430000000000004</v>
      </c>
      <c r="H31" s="24">
        <v>0.4602</v>
      </c>
    </row>
    <row r="32" spans="1:8">
      <c r="A32" s="23">
        <v>2014</v>
      </c>
      <c r="B32" s="23" t="s">
        <v>2367</v>
      </c>
      <c r="C32" s="13" t="s">
        <v>1886</v>
      </c>
      <c r="D32" s="13" t="s">
        <v>104</v>
      </c>
      <c r="E32" s="13" t="s">
        <v>1486</v>
      </c>
      <c r="F32" s="24">
        <v>0.2243</v>
      </c>
      <c r="G32" s="24">
        <v>0.36309999999999992</v>
      </c>
      <c r="H32" s="24">
        <v>0.41260000000000002</v>
      </c>
    </row>
    <row r="33" spans="1:8">
      <c r="A33" s="23">
        <v>2014</v>
      </c>
      <c r="B33" s="23" t="s">
        <v>2367</v>
      </c>
      <c r="C33" s="13" t="s">
        <v>1886</v>
      </c>
      <c r="D33" s="13" t="s">
        <v>104</v>
      </c>
      <c r="E33" s="13" t="s">
        <v>1470</v>
      </c>
      <c r="F33" s="24">
        <v>0.19220000000000001</v>
      </c>
      <c r="G33" s="24">
        <v>0.2472</v>
      </c>
      <c r="H33" s="24">
        <v>0.56059999999999999</v>
      </c>
    </row>
    <row r="34" spans="1:8">
      <c r="A34" s="23">
        <v>2014</v>
      </c>
      <c r="B34" s="23" t="s">
        <v>2367</v>
      </c>
      <c r="C34" s="13" t="s">
        <v>1886</v>
      </c>
      <c r="D34" s="13" t="s">
        <v>104</v>
      </c>
      <c r="E34" s="13" t="s">
        <v>1471</v>
      </c>
      <c r="F34" s="24">
        <v>0.25929999999999997</v>
      </c>
      <c r="G34" s="24">
        <v>0.31440000000000001</v>
      </c>
      <c r="H34" s="24">
        <v>0.42630000000000001</v>
      </c>
    </row>
    <row r="35" spans="1:8">
      <c r="A35" s="23">
        <v>2014</v>
      </c>
      <c r="B35" s="23" t="s">
        <v>2367</v>
      </c>
      <c r="C35" s="13" t="s">
        <v>1886</v>
      </c>
      <c r="D35" s="13" t="s">
        <v>104</v>
      </c>
      <c r="E35" s="13" t="s">
        <v>1472</v>
      </c>
      <c r="F35" s="24">
        <v>0.32619999999999999</v>
      </c>
      <c r="G35" s="24">
        <v>0.40660000000000002</v>
      </c>
      <c r="H35" s="24">
        <v>0.26719999999999999</v>
      </c>
    </row>
    <row r="36" spans="1:8">
      <c r="A36" s="23">
        <v>2014</v>
      </c>
      <c r="B36" s="23" t="s">
        <v>2367</v>
      </c>
      <c r="C36" s="13" t="s">
        <v>1886</v>
      </c>
      <c r="D36" s="13" t="s">
        <v>120</v>
      </c>
      <c r="E36" s="13" t="s">
        <v>1482</v>
      </c>
      <c r="F36" s="24">
        <v>0.31419999999999998</v>
      </c>
      <c r="G36" s="24">
        <v>0.45960000000000006</v>
      </c>
      <c r="H36" s="24">
        <v>0.22620000000000001</v>
      </c>
    </row>
    <row r="37" spans="1:8">
      <c r="A37" s="23">
        <v>2014</v>
      </c>
      <c r="B37" s="23" t="s">
        <v>2367</v>
      </c>
      <c r="C37" s="13" t="s">
        <v>1886</v>
      </c>
      <c r="D37" s="13" t="s">
        <v>156</v>
      </c>
      <c r="E37" s="13" t="s">
        <v>1483</v>
      </c>
      <c r="F37" s="24">
        <v>0.28610000000000002</v>
      </c>
      <c r="G37" s="24">
        <v>0.42690000000000006</v>
      </c>
      <c r="H37" s="24">
        <v>0.28699999999999998</v>
      </c>
    </row>
    <row r="38" spans="1:8">
      <c r="A38" s="23">
        <v>2014</v>
      </c>
      <c r="B38" s="23" t="s">
        <v>2367</v>
      </c>
      <c r="C38" s="13" t="s">
        <v>1886</v>
      </c>
      <c r="D38" s="13" t="s">
        <v>164</v>
      </c>
      <c r="E38" s="13" t="s">
        <v>584</v>
      </c>
      <c r="F38" s="24">
        <v>0.42130000000000001</v>
      </c>
      <c r="G38" s="24">
        <v>0.36739999999999995</v>
      </c>
      <c r="H38" s="24">
        <v>0.21129999999999999</v>
      </c>
    </row>
    <row r="39" spans="1:8">
      <c r="A39" s="23">
        <v>2014</v>
      </c>
      <c r="B39" s="23" t="s">
        <v>2367</v>
      </c>
      <c r="C39" s="13" t="s">
        <v>1886</v>
      </c>
      <c r="D39" s="13" t="s">
        <v>167</v>
      </c>
      <c r="E39" s="13" t="s">
        <v>8711</v>
      </c>
      <c r="F39" s="24">
        <v>0.65639999999999998</v>
      </c>
      <c r="G39" s="24">
        <v>8.550000000000002E-2</v>
      </c>
      <c r="H39" s="24">
        <v>0.2581</v>
      </c>
    </row>
    <row r="40" spans="1:8">
      <c r="A40" s="23">
        <v>2014</v>
      </c>
      <c r="B40" s="23" t="s">
        <v>2367</v>
      </c>
      <c r="C40" s="13" t="s">
        <v>1886</v>
      </c>
      <c r="D40" s="13" t="s">
        <v>167</v>
      </c>
      <c r="E40" s="13" t="s">
        <v>168</v>
      </c>
      <c r="F40" s="24">
        <v>0.38440000000000002</v>
      </c>
      <c r="G40" s="24">
        <v>0.20289999999999991</v>
      </c>
      <c r="H40" s="24">
        <v>0.41270000000000001</v>
      </c>
    </row>
    <row r="41" spans="1:8">
      <c r="A41" s="23">
        <v>2014</v>
      </c>
      <c r="B41" s="23" t="s">
        <v>2367</v>
      </c>
      <c r="C41" s="13" t="s">
        <v>1886</v>
      </c>
      <c r="D41" s="13" t="s">
        <v>167</v>
      </c>
      <c r="E41" s="13" t="s">
        <v>1479</v>
      </c>
      <c r="F41" s="24">
        <v>0.34200000000000003</v>
      </c>
      <c r="G41" s="24">
        <v>0.27040000000000003</v>
      </c>
      <c r="H41" s="24">
        <v>0.3876</v>
      </c>
    </row>
    <row r="42" spans="1:8">
      <c r="A42" s="23">
        <v>2015</v>
      </c>
      <c r="B42" s="23" t="s">
        <v>2367</v>
      </c>
      <c r="C42" s="13" t="s">
        <v>1886</v>
      </c>
      <c r="D42" s="13" t="s">
        <v>5</v>
      </c>
      <c r="E42" s="13" t="s">
        <v>559</v>
      </c>
      <c r="F42" s="24">
        <v>0.2183507549361208</v>
      </c>
      <c r="G42" s="24">
        <v>0.63124274099883859</v>
      </c>
      <c r="H42" s="24">
        <v>0.15040650406504066</v>
      </c>
    </row>
    <row r="43" spans="1:8">
      <c r="A43" s="23">
        <v>2015</v>
      </c>
      <c r="B43" s="23" t="s">
        <v>2367</v>
      </c>
      <c r="C43" s="13" t="s">
        <v>1886</v>
      </c>
      <c r="D43" s="13" t="s">
        <v>5</v>
      </c>
      <c r="E43" s="13" t="s">
        <v>1462</v>
      </c>
      <c r="F43" s="24">
        <v>0.20072053525476069</v>
      </c>
      <c r="G43" s="24">
        <v>0.65105506948018532</v>
      </c>
      <c r="H43" s="24">
        <v>0.14822439526505404</v>
      </c>
    </row>
    <row r="44" spans="1:8">
      <c r="A44" s="23">
        <v>2015</v>
      </c>
      <c r="B44" s="23" t="s">
        <v>2367</v>
      </c>
      <c r="C44" s="13" t="s">
        <v>1886</v>
      </c>
      <c r="D44" s="13" t="s">
        <v>10</v>
      </c>
      <c r="E44" s="13" t="s">
        <v>1455</v>
      </c>
      <c r="F44" s="24">
        <v>0.13198380566801621</v>
      </c>
      <c r="G44" s="24">
        <v>0.63805668016194339</v>
      </c>
      <c r="H44" s="24">
        <v>0.22995951417004049</v>
      </c>
    </row>
    <row r="45" spans="1:8">
      <c r="A45" s="23">
        <v>2015</v>
      </c>
      <c r="B45" s="23" t="s">
        <v>2367</v>
      </c>
      <c r="C45" s="13" t="s">
        <v>1886</v>
      </c>
      <c r="D45" s="13" t="s">
        <v>10</v>
      </c>
      <c r="E45" s="13" t="s">
        <v>1467</v>
      </c>
      <c r="F45" s="24">
        <v>9.3237704918032793E-2</v>
      </c>
      <c r="G45" s="24">
        <v>0.65778688524590168</v>
      </c>
      <c r="H45" s="24">
        <v>0.24897540983606559</v>
      </c>
    </row>
    <row r="46" spans="1:8">
      <c r="A46" s="23">
        <v>2015</v>
      </c>
      <c r="B46" s="23" t="s">
        <v>2367</v>
      </c>
      <c r="C46" s="13" t="s">
        <v>1886</v>
      </c>
      <c r="D46" s="13" t="s">
        <v>14</v>
      </c>
      <c r="E46" s="13" t="s">
        <v>1456</v>
      </c>
      <c r="F46" s="24">
        <v>0.31659999999999999</v>
      </c>
      <c r="G46" s="24">
        <v>0.2369</v>
      </c>
      <c r="H46" s="24">
        <v>0.44650000000000001</v>
      </c>
    </row>
    <row r="47" spans="1:8">
      <c r="A47" s="23">
        <v>2015</v>
      </c>
      <c r="B47" s="23" t="s">
        <v>2367</v>
      </c>
      <c r="C47" s="13" t="s">
        <v>1886</v>
      </c>
      <c r="D47" s="13" t="s">
        <v>14</v>
      </c>
      <c r="E47" s="13" t="s">
        <v>1457</v>
      </c>
      <c r="F47" s="24">
        <v>0.3322</v>
      </c>
      <c r="G47" s="24">
        <v>0.34610000000000002</v>
      </c>
      <c r="H47" s="24">
        <v>0.32169999999999999</v>
      </c>
    </row>
    <row r="48" spans="1:8">
      <c r="A48" s="23">
        <v>2015</v>
      </c>
      <c r="B48" s="23" t="s">
        <v>2367</v>
      </c>
      <c r="C48" s="13" t="s">
        <v>1886</v>
      </c>
      <c r="D48" s="13" t="s">
        <v>14</v>
      </c>
      <c r="E48" s="13" t="s">
        <v>2402</v>
      </c>
      <c r="F48" s="24">
        <v>0.17780000000000001</v>
      </c>
      <c r="G48" s="24">
        <v>0</v>
      </c>
      <c r="H48" s="24">
        <v>0.82220000000000004</v>
      </c>
    </row>
    <row r="49" spans="1:8">
      <c r="A49" s="23">
        <v>2015</v>
      </c>
      <c r="B49" s="23" t="s">
        <v>2367</v>
      </c>
      <c r="C49" s="13" t="s">
        <v>1886</v>
      </c>
      <c r="D49" s="13" t="s">
        <v>14</v>
      </c>
      <c r="E49" s="13" t="s">
        <v>1474</v>
      </c>
      <c r="F49" s="24">
        <v>0.1384</v>
      </c>
      <c r="G49" s="24">
        <v>0.12950000000000003</v>
      </c>
      <c r="H49" s="24">
        <v>0.73209999999999997</v>
      </c>
    </row>
    <row r="50" spans="1:8">
      <c r="A50" s="23">
        <v>2015</v>
      </c>
      <c r="B50" s="23" t="s">
        <v>2367</v>
      </c>
      <c r="C50" s="13" t="s">
        <v>1886</v>
      </c>
      <c r="D50" s="13" t="s">
        <v>14</v>
      </c>
      <c r="E50" s="13" t="s">
        <v>2403</v>
      </c>
      <c r="F50" s="24">
        <v>0.38600000000000001</v>
      </c>
      <c r="G50" s="24">
        <v>1.749999999999996E-2</v>
      </c>
      <c r="H50" s="24">
        <v>0.59650000000000003</v>
      </c>
    </row>
    <row r="51" spans="1:8">
      <c r="A51" s="23">
        <v>2015</v>
      </c>
      <c r="B51" s="23" t="s">
        <v>2367</v>
      </c>
      <c r="C51" s="13" t="s">
        <v>1886</v>
      </c>
      <c r="D51" s="13" t="s">
        <v>14</v>
      </c>
      <c r="E51" s="13" t="s">
        <v>1475</v>
      </c>
      <c r="F51" s="24">
        <v>0.4047</v>
      </c>
      <c r="G51" s="24">
        <v>0.26390000000000008</v>
      </c>
      <c r="H51" s="24">
        <v>0.33139999999999997</v>
      </c>
    </row>
    <row r="52" spans="1:8">
      <c r="A52" s="23">
        <v>2015</v>
      </c>
      <c r="B52" s="23" t="s">
        <v>2367</v>
      </c>
      <c r="C52" s="13" t="s">
        <v>1886</v>
      </c>
      <c r="D52" s="13" t="s">
        <v>14</v>
      </c>
      <c r="E52" s="13" t="s">
        <v>1476</v>
      </c>
      <c r="F52" s="24">
        <v>0.26469999999999999</v>
      </c>
      <c r="G52" s="24">
        <v>0.36930000000000002</v>
      </c>
      <c r="H52" s="24">
        <v>0.36599999999999999</v>
      </c>
    </row>
    <row r="53" spans="1:8">
      <c r="A53" s="23">
        <v>2015</v>
      </c>
      <c r="B53" s="23" t="s">
        <v>2367</v>
      </c>
      <c r="C53" s="13" t="s">
        <v>1886</v>
      </c>
      <c r="D53" s="13" t="s">
        <v>23</v>
      </c>
      <c r="E53" s="13" t="s">
        <v>1453</v>
      </c>
      <c r="F53" s="24">
        <v>0.35820000000000002</v>
      </c>
      <c r="G53" s="24">
        <v>0.33239999999999997</v>
      </c>
      <c r="H53" s="24">
        <v>0.30940000000000001</v>
      </c>
    </row>
    <row r="54" spans="1:8">
      <c r="A54" s="23">
        <v>2015</v>
      </c>
      <c r="B54" s="23" t="s">
        <v>2367</v>
      </c>
      <c r="C54" s="13" t="s">
        <v>1886</v>
      </c>
      <c r="D54" s="13" t="s">
        <v>23</v>
      </c>
      <c r="E54" s="13" t="s">
        <v>1460</v>
      </c>
      <c r="F54" s="24">
        <v>0.2319</v>
      </c>
      <c r="G54" s="24">
        <v>0.35460000000000003</v>
      </c>
      <c r="H54" s="24">
        <v>0.41349999999999998</v>
      </c>
    </row>
    <row r="55" spans="1:8">
      <c r="A55" s="23">
        <v>2015</v>
      </c>
      <c r="B55" s="23" t="s">
        <v>2367</v>
      </c>
      <c r="C55" s="13" t="s">
        <v>1886</v>
      </c>
      <c r="D55" s="13" t="s">
        <v>23</v>
      </c>
      <c r="E55" s="13" t="s">
        <v>1464</v>
      </c>
      <c r="F55" s="24">
        <v>0.31080000000000002</v>
      </c>
      <c r="G55" s="24">
        <v>0.28029999999999994</v>
      </c>
      <c r="H55" s="24">
        <v>0.40889999999999999</v>
      </c>
    </row>
    <row r="56" spans="1:8">
      <c r="A56" s="23">
        <v>2015</v>
      </c>
      <c r="B56" s="23" t="s">
        <v>2367</v>
      </c>
      <c r="C56" s="13" t="s">
        <v>1886</v>
      </c>
      <c r="D56" s="13" t="s">
        <v>41</v>
      </c>
      <c r="E56" s="13" t="s">
        <v>1461</v>
      </c>
      <c r="F56" s="24">
        <v>0.28649999999999998</v>
      </c>
      <c r="G56" s="24">
        <v>0.44700000000000006</v>
      </c>
      <c r="H56" s="24">
        <v>0.26650000000000001</v>
      </c>
    </row>
    <row r="57" spans="1:8">
      <c r="A57" s="23">
        <v>2015</v>
      </c>
      <c r="B57" s="23" t="s">
        <v>2367</v>
      </c>
      <c r="C57" s="13" t="s">
        <v>1886</v>
      </c>
      <c r="D57" s="13" t="s">
        <v>60</v>
      </c>
      <c r="E57" s="13" t="s">
        <v>1458</v>
      </c>
      <c r="F57" s="24">
        <v>0.33910000000000001</v>
      </c>
      <c r="G57" s="24">
        <v>0.32960000000000006</v>
      </c>
      <c r="H57" s="24">
        <v>0.33129999999999998</v>
      </c>
    </row>
    <row r="58" spans="1:8">
      <c r="A58" s="23">
        <v>2015</v>
      </c>
      <c r="B58" s="23" t="s">
        <v>2367</v>
      </c>
      <c r="C58" s="13" t="s">
        <v>1886</v>
      </c>
      <c r="D58" s="13" t="s">
        <v>60</v>
      </c>
      <c r="E58" s="13" t="s">
        <v>1477</v>
      </c>
      <c r="F58" s="24">
        <v>0</v>
      </c>
      <c r="G58" s="24">
        <v>0.78539999999999999</v>
      </c>
      <c r="H58" s="24">
        <v>0.21460000000000001</v>
      </c>
    </row>
    <row r="59" spans="1:8">
      <c r="A59" s="23">
        <v>2015</v>
      </c>
      <c r="B59" s="23" t="s">
        <v>2367</v>
      </c>
      <c r="C59" s="13" t="s">
        <v>1886</v>
      </c>
      <c r="D59" s="13" t="s">
        <v>70</v>
      </c>
      <c r="E59" s="13" t="s">
        <v>577</v>
      </c>
      <c r="F59" s="24">
        <v>0.252</v>
      </c>
      <c r="G59" s="24">
        <v>0.41559999999999997</v>
      </c>
      <c r="H59" s="24">
        <v>0.33239999999999997</v>
      </c>
    </row>
    <row r="60" spans="1:8">
      <c r="A60" s="23">
        <v>2015</v>
      </c>
      <c r="B60" s="23" t="s">
        <v>2367</v>
      </c>
      <c r="C60" s="13" t="s">
        <v>1886</v>
      </c>
      <c r="D60" s="13" t="s">
        <v>70</v>
      </c>
      <c r="E60" s="13" t="s">
        <v>1466</v>
      </c>
      <c r="F60" s="24">
        <v>0.3347</v>
      </c>
      <c r="G60" s="24">
        <v>0.3992</v>
      </c>
      <c r="H60" s="24">
        <v>0.2661</v>
      </c>
    </row>
    <row r="61" spans="1:8">
      <c r="A61" s="23">
        <v>2015</v>
      </c>
      <c r="B61" s="23" t="s">
        <v>2367</v>
      </c>
      <c r="C61" s="13" t="s">
        <v>1886</v>
      </c>
      <c r="D61" s="13" t="s">
        <v>70</v>
      </c>
      <c r="E61" s="13" t="s">
        <v>1469</v>
      </c>
      <c r="F61" s="24">
        <v>0.2263</v>
      </c>
      <c r="G61" s="24">
        <v>0.32679999999999992</v>
      </c>
      <c r="H61" s="24">
        <v>0.44690000000000002</v>
      </c>
    </row>
    <row r="62" spans="1:8">
      <c r="A62" s="23">
        <v>2015</v>
      </c>
      <c r="B62" s="23" t="s">
        <v>2367</v>
      </c>
      <c r="C62" s="13" t="s">
        <v>1886</v>
      </c>
      <c r="D62" s="13" t="s">
        <v>70</v>
      </c>
      <c r="E62" s="13" t="s">
        <v>1478</v>
      </c>
      <c r="F62" s="24">
        <v>0.33329999999999999</v>
      </c>
      <c r="G62" s="24">
        <v>0.37879999999999997</v>
      </c>
      <c r="H62" s="24">
        <v>0.28789999999999999</v>
      </c>
    </row>
    <row r="63" spans="1:8">
      <c r="A63" s="23">
        <v>2015</v>
      </c>
      <c r="B63" s="23" t="s">
        <v>2367</v>
      </c>
      <c r="C63" s="13" t="s">
        <v>1886</v>
      </c>
      <c r="D63" s="13" t="s">
        <v>76</v>
      </c>
      <c r="E63" s="13" t="s">
        <v>5707</v>
      </c>
      <c r="F63" s="24">
        <v>0.309</v>
      </c>
      <c r="G63" s="24">
        <v>0.40820000000000006</v>
      </c>
      <c r="H63" s="24">
        <v>0.2828</v>
      </c>
    </row>
    <row r="64" spans="1:8">
      <c r="A64" s="23">
        <v>2015</v>
      </c>
      <c r="B64" s="23" t="s">
        <v>2367</v>
      </c>
      <c r="C64" s="13" t="s">
        <v>1886</v>
      </c>
      <c r="D64" s="13" t="s">
        <v>76</v>
      </c>
      <c r="E64" s="13" t="s">
        <v>1459</v>
      </c>
      <c r="F64" s="24">
        <v>0.36930000000000002</v>
      </c>
      <c r="G64" s="24">
        <v>0.43359999999999993</v>
      </c>
      <c r="H64" s="24">
        <v>0.1971</v>
      </c>
    </row>
    <row r="65" spans="1:8">
      <c r="A65" s="23">
        <v>2015</v>
      </c>
      <c r="B65" s="23" t="s">
        <v>2367</v>
      </c>
      <c r="C65" s="13" t="s">
        <v>1886</v>
      </c>
      <c r="D65" s="13" t="s">
        <v>76</v>
      </c>
      <c r="E65" s="13" t="s">
        <v>2079</v>
      </c>
      <c r="F65" s="24">
        <v>0.2014</v>
      </c>
      <c r="G65" s="24">
        <v>0.43049999999999999</v>
      </c>
      <c r="H65" s="24">
        <v>0.36809999999999998</v>
      </c>
    </row>
    <row r="66" spans="1:8">
      <c r="A66" s="23">
        <v>2015</v>
      </c>
      <c r="B66" s="23" t="s">
        <v>2367</v>
      </c>
      <c r="C66" s="13" t="s">
        <v>1886</v>
      </c>
      <c r="D66" s="13" t="s">
        <v>86</v>
      </c>
      <c r="E66" s="13" t="s">
        <v>981</v>
      </c>
      <c r="F66" s="24">
        <v>0.29499999999999998</v>
      </c>
      <c r="G66" s="24">
        <v>0.28760000000000002</v>
      </c>
      <c r="H66" s="24">
        <v>0.41739999999999999</v>
      </c>
    </row>
    <row r="67" spans="1:8">
      <c r="A67" s="23">
        <v>2015</v>
      </c>
      <c r="B67" s="23" t="s">
        <v>2367</v>
      </c>
      <c r="C67" s="13" t="s">
        <v>1886</v>
      </c>
      <c r="D67" s="13" t="s">
        <v>86</v>
      </c>
      <c r="E67" s="13" t="s">
        <v>2635</v>
      </c>
      <c r="F67" s="24">
        <v>0.30930000000000002</v>
      </c>
      <c r="G67" s="24">
        <v>0.3679</v>
      </c>
      <c r="H67" s="24">
        <v>0.32279999999999998</v>
      </c>
    </row>
    <row r="68" spans="1:8">
      <c r="A68" s="23">
        <v>2015</v>
      </c>
      <c r="B68" s="23" t="s">
        <v>2367</v>
      </c>
      <c r="C68" s="13" t="s">
        <v>1886</v>
      </c>
      <c r="D68" s="13" t="s">
        <v>89</v>
      </c>
      <c r="E68" s="13" t="s">
        <v>1465</v>
      </c>
      <c r="F68" s="24">
        <v>0.42830000000000001</v>
      </c>
      <c r="G68" s="24">
        <v>0.2218</v>
      </c>
      <c r="H68" s="24">
        <v>0.34989999999999999</v>
      </c>
    </row>
    <row r="69" spans="1:8">
      <c r="A69" s="23">
        <v>2015</v>
      </c>
      <c r="B69" s="23" t="s">
        <v>2367</v>
      </c>
      <c r="C69" s="13" t="s">
        <v>1886</v>
      </c>
      <c r="D69" s="13" t="s">
        <v>94</v>
      </c>
      <c r="E69" s="13" t="s">
        <v>1463</v>
      </c>
      <c r="F69" s="24">
        <v>0.31330000000000002</v>
      </c>
      <c r="G69" s="24">
        <v>0.39149999999999996</v>
      </c>
      <c r="H69" s="24">
        <v>0.29520000000000002</v>
      </c>
    </row>
    <row r="70" spans="1:8">
      <c r="A70" s="23">
        <v>2015</v>
      </c>
      <c r="B70" s="23" t="s">
        <v>2367</v>
      </c>
      <c r="C70" s="13" t="s">
        <v>1886</v>
      </c>
      <c r="D70" s="13" t="s">
        <v>100</v>
      </c>
      <c r="E70" s="13" t="s">
        <v>1468</v>
      </c>
      <c r="F70" s="24">
        <v>0.22120000000000001</v>
      </c>
      <c r="G70" s="24">
        <v>0.31209999999999999</v>
      </c>
      <c r="H70" s="24">
        <v>0.4667</v>
      </c>
    </row>
    <row r="71" spans="1:8">
      <c r="A71" s="23">
        <v>2015</v>
      </c>
      <c r="B71" s="23" t="s">
        <v>2367</v>
      </c>
      <c r="C71" s="13" t="s">
        <v>1886</v>
      </c>
      <c r="D71" s="13" t="s">
        <v>100</v>
      </c>
      <c r="E71" s="13" t="s">
        <v>101</v>
      </c>
      <c r="F71" s="24">
        <v>0.22020000000000001</v>
      </c>
      <c r="G71" s="24">
        <v>0.29360000000000003</v>
      </c>
      <c r="H71" s="24">
        <v>0.48620000000000002</v>
      </c>
    </row>
    <row r="72" spans="1:8">
      <c r="A72" s="23">
        <v>2015</v>
      </c>
      <c r="B72" s="23" t="s">
        <v>2367</v>
      </c>
      <c r="C72" s="13" t="s">
        <v>1886</v>
      </c>
      <c r="D72" s="13" t="s">
        <v>104</v>
      </c>
      <c r="E72" s="13" t="s">
        <v>1486</v>
      </c>
      <c r="F72" s="24">
        <v>0.23300000000000001</v>
      </c>
      <c r="G72" s="24">
        <v>0.3679</v>
      </c>
      <c r="H72" s="24">
        <v>0.39910000000000001</v>
      </c>
    </row>
    <row r="73" spans="1:8">
      <c r="A73" s="23">
        <v>2015</v>
      </c>
      <c r="B73" s="23" t="s">
        <v>2367</v>
      </c>
      <c r="C73" s="13" t="s">
        <v>1886</v>
      </c>
      <c r="D73" s="13" t="s">
        <v>104</v>
      </c>
      <c r="E73" s="13" t="s">
        <v>1470</v>
      </c>
      <c r="F73" s="24">
        <v>0.19819999999999999</v>
      </c>
      <c r="G73" s="24">
        <v>0.28130000000000005</v>
      </c>
      <c r="H73" s="24">
        <v>0.52049999999999996</v>
      </c>
    </row>
    <row r="74" spans="1:8">
      <c r="A74" s="23">
        <v>2015</v>
      </c>
      <c r="B74" s="23" t="s">
        <v>2367</v>
      </c>
      <c r="C74" s="13" t="s">
        <v>1886</v>
      </c>
      <c r="D74" s="13" t="s">
        <v>104</v>
      </c>
      <c r="E74" s="13" t="s">
        <v>1471</v>
      </c>
      <c r="F74" s="24">
        <v>0.25469999999999998</v>
      </c>
      <c r="G74" s="24">
        <v>0.31659999999999994</v>
      </c>
      <c r="H74" s="24">
        <v>0.42870000000000003</v>
      </c>
    </row>
    <row r="75" spans="1:8">
      <c r="A75" s="23">
        <v>2015</v>
      </c>
      <c r="B75" s="23" t="s">
        <v>2367</v>
      </c>
      <c r="C75" s="13" t="s">
        <v>1886</v>
      </c>
      <c r="D75" s="13" t="s">
        <v>104</v>
      </c>
      <c r="E75" s="13" t="s">
        <v>1472</v>
      </c>
      <c r="F75" s="24">
        <v>0.34320000000000001</v>
      </c>
      <c r="G75" s="24">
        <v>0.37909999999999994</v>
      </c>
      <c r="H75" s="24">
        <v>0.2777</v>
      </c>
    </row>
    <row r="76" spans="1:8">
      <c r="A76" s="23">
        <v>2015</v>
      </c>
      <c r="B76" s="23" t="s">
        <v>2367</v>
      </c>
      <c r="C76" s="13" t="s">
        <v>1886</v>
      </c>
      <c r="D76" s="13" t="s">
        <v>120</v>
      </c>
      <c r="E76" s="13" t="s">
        <v>1482</v>
      </c>
      <c r="F76" s="24">
        <v>0.31869999999999998</v>
      </c>
      <c r="G76" s="24">
        <v>0.46520000000000006</v>
      </c>
      <c r="H76" s="24">
        <v>0.21609999999999999</v>
      </c>
    </row>
    <row r="77" spans="1:8">
      <c r="A77" s="23">
        <v>2015</v>
      </c>
      <c r="B77" s="23" t="s">
        <v>2367</v>
      </c>
      <c r="C77" s="13" t="s">
        <v>1886</v>
      </c>
      <c r="D77" s="13" t="s">
        <v>156</v>
      </c>
      <c r="E77" s="13" t="s">
        <v>1483</v>
      </c>
      <c r="F77" s="24">
        <v>0.32179999999999997</v>
      </c>
      <c r="G77" s="24">
        <v>0.41710000000000003</v>
      </c>
      <c r="H77" s="24">
        <v>0.2611</v>
      </c>
    </row>
    <row r="78" spans="1:8">
      <c r="A78" s="23">
        <v>2015</v>
      </c>
      <c r="B78" s="23" t="s">
        <v>2367</v>
      </c>
      <c r="C78" s="13" t="s">
        <v>1886</v>
      </c>
      <c r="D78" s="13" t="s">
        <v>164</v>
      </c>
      <c r="E78" s="13" t="s">
        <v>584</v>
      </c>
      <c r="F78" s="24">
        <v>0.42480000000000001</v>
      </c>
      <c r="G78" s="24">
        <v>0.36940000000000001</v>
      </c>
      <c r="H78" s="24">
        <v>0.20580000000000001</v>
      </c>
    </row>
    <row r="79" spans="1:8">
      <c r="A79" s="23">
        <v>2015</v>
      </c>
      <c r="B79" s="23" t="s">
        <v>2367</v>
      </c>
      <c r="C79" s="13" t="s">
        <v>1886</v>
      </c>
      <c r="D79" s="13" t="s">
        <v>167</v>
      </c>
      <c r="E79" s="13" t="s">
        <v>8711</v>
      </c>
      <c r="F79" s="24">
        <v>0.65680000000000005</v>
      </c>
      <c r="G79" s="24">
        <v>8.6099999999999954E-2</v>
      </c>
      <c r="H79" s="24">
        <v>0.2571</v>
      </c>
    </row>
    <row r="80" spans="1:8">
      <c r="A80" s="23">
        <v>2015</v>
      </c>
      <c r="B80" s="23" t="s">
        <v>2367</v>
      </c>
      <c r="C80" s="13" t="s">
        <v>1886</v>
      </c>
      <c r="D80" s="13" t="s">
        <v>167</v>
      </c>
      <c r="E80" s="13" t="s">
        <v>168</v>
      </c>
      <c r="F80" s="24">
        <v>0.43640000000000001</v>
      </c>
      <c r="G80" s="24">
        <v>0.16359999999999997</v>
      </c>
      <c r="H80" s="24">
        <v>0.4</v>
      </c>
    </row>
    <row r="81" spans="1:8">
      <c r="A81" s="23">
        <v>2015</v>
      </c>
      <c r="B81" s="23" t="s">
        <v>2367</v>
      </c>
      <c r="C81" s="13" t="s">
        <v>1886</v>
      </c>
      <c r="D81" s="13" t="s">
        <v>167</v>
      </c>
      <c r="E81" s="13" t="s">
        <v>1479</v>
      </c>
      <c r="F81" s="24">
        <v>0.38829999999999998</v>
      </c>
      <c r="G81" s="24">
        <v>0.20719999999999994</v>
      </c>
      <c r="H81" s="24">
        <v>0.40450000000000003</v>
      </c>
    </row>
    <row r="82" spans="1:8">
      <c r="A82" s="23">
        <v>2016</v>
      </c>
      <c r="B82" s="23" t="s">
        <v>2367</v>
      </c>
      <c r="C82" s="13" t="s">
        <v>1886</v>
      </c>
      <c r="D82" s="13" t="s">
        <v>5</v>
      </c>
      <c r="E82" s="13" t="s">
        <v>559</v>
      </c>
      <c r="F82" s="24">
        <v>0.23706651506537807</v>
      </c>
      <c r="G82" s="24">
        <v>0.60204661739624776</v>
      </c>
      <c r="H82" s="24">
        <v>0.16088686753837408</v>
      </c>
    </row>
    <row r="83" spans="1:8">
      <c r="A83" s="23">
        <v>2016</v>
      </c>
      <c r="B83" s="23" t="s">
        <v>2367</v>
      </c>
      <c r="C83" s="13" t="s">
        <v>1886</v>
      </c>
      <c r="D83" s="13" t="s">
        <v>5</v>
      </c>
      <c r="E83" s="13" t="s">
        <v>1462</v>
      </c>
      <c r="F83" s="24">
        <v>0.22298728813559321</v>
      </c>
      <c r="G83" s="24">
        <v>0.62023305084745761</v>
      </c>
      <c r="H83" s="24">
        <v>0.15677966101694915</v>
      </c>
    </row>
    <row r="84" spans="1:8">
      <c r="A84" s="23">
        <v>2016</v>
      </c>
      <c r="B84" s="23" t="s">
        <v>2367</v>
      </c>
      <c r="C84" s="13" t="s">
        <v>1886</v>
      </c>
      <c r="D84" s="13" t="s">
        <v>10</v>
      </c>
      <c r="E84" s="13" t="s">
        <v>2401</v>
      </c>
      <c r="F84" s="24">
        <v>0</v>
      </c>
      <c r="G84" s="24">
        <v>0.97402597402597402</v>
      </c>
      <c r="H84" s="24">
        <v>2.5974025974025976E-2</v>
      </c>
    </row>
    <row r="85" spans="1:8">
      <c r="A85" s="23">
        <v>2016</v>
      </c>
      <c r="B85" s="23" t="s">
        <v>2367</v>
      </c>
      <c r="C85" s="13" t="s">
        <v>1886</v>
      </c>
      <c r="D85" s="13" t="s">
        <v>10</v>
      </c>
      <c r="E85" s="13" t="s">
        <v>1455</v>
      </c>
      <c r="F85" s="24">
        <v>0.15446500402252614</v>
      </c>
      <c r="G85" s="24">
        <v>0.62349155269509249</v>
      </c>
      <c r="H85" s="24">
        <v>0.22204344328238135</v>
      </c>
    </row>
    <row r="86" spans="1:8">
      <c r="A86" s="23">
        <v>2016</v>
      </c>
      <c r="B86" s="23" t="s">
        <v>2367</v>
      </c>
      <c r="C86" s="13" t="s">
        <v>1886</v>
      </c>
      <c r="D86" s="13" t="s">
        <v>10</v>
      </c>
      <c r="E86" s="13" t="s">
        <v>1467</v>
      </c>
      <c r="F86" s="24">
        <v>9.3142272262026607E-2</v>
      </c>
      <c r="G86" s="24">
        <v>0.64073694984646867</v>
      </c>
      <c r="H86" s="24">
        <v>0.26612077789150462</v>
      </c>
    </row>
    <row r="87" spans="1:8">
      <c r="A87" s="23">
        <v>2016</v>
      </c>
      <c r="B87" s="23" t="s">
        <v>2367</v>
      </c>
      <c r="C87" s="13" t="s">
        <v>1886</v>
      </c>
      <c r="D87" s="13" t="s">
        <v>14</v>
      </c>
      <c r="E87" s="13" t="s">
        <v>1456</v>
      </c>
      <c r="F87" s="24">
        <v>0.31030000000000002</v>
      </c>
      <c r="G87" s="24">
        <v>0.252</v>
      </c>
      <c r="H87" s="24">
        <v>0.43769999999999998</v>
      </c>
    </row>
    <row r="88" spans="1:8">
      <c r="A88" s="23">
        <v>2016</v>
      </c>
      <c r="B88" s="23" t="s">
        <v>2367</v>
      </c>
      <c r="C88" s="13" t="s">
        <v>1886</v>
      </c>
      <c r="D88" s="13" t="s">
        <v>14</v>
      </c>
      <c r="E88" s="13" t="s">
        <v>1457</v>
      </c>
      <c r="F88" s="24">
        <v>0.32869999999999999</v>
      </c>
      <c r="G88" s="24">
        <v>0.34939999999999993</v>
      </c>
      <c r="H88" s="24">
        <v>0.32190000000000002</v>
      </c>
    </row>
    <row r="89" spans="1:8">
      <c r="A89" s="23">
        <v>2016</v>
      </c>
      <c r="B89" s="23" t="s">
        <v>2367</v>
      </c>
      <c r="C89" s="13" t="s">
        <v>1886</v>
      </c>
      <c r="D89" s="13" t="s">
        <v>14</v>
      </c>
      <c r="E89" s="13" t="s">
        <v>2402</v>
      </c>
      <c r="F89" s="24">
        <v>0.26669999999999999</v>
      </c>
      <c r="G89" s="24">
        <v>0</v>
      </c>
      <c r="H89" s="24">
        <v>0.73329999999999995</v>
      </c>
    </row>
    <row r="90" spans="1:8">
      <c r="A90" s="23">
        <v>2016</v>
      </c>
      <c r="B90" s="23" t="s">
        <v>2367</v>
      </c>
      <c r="C90" s="13" t="s">
        <v>1886</v>
      </c>
      <c r="D90" s="13" t="s">
        <v>14</v>
      </c>
      <c r="E90" s="13" t="s">
        <v>1474</v>
      </c>
      <c r="F90" s="24">
        <v>0.16900000000000001</v>
      </c>
      <c r="G90" s="24">
        <v>0.10800000000000001</v>
      </c>
      <c r="H90" s="24">
        <v>0.72299999999999998</v>
      </c>
    </row>
    <row r="91" spans="1:8">
      <c r="A91" s="23">
        <v>2016</v>
      </c>
      <c r="B91" s="23" t="s">
        <v>2367</v>
      </c>
      <c r="C91" s="13" t="s">
        <v>1886</v>
      </c>
      <c r="D91" s="13" t="s">
        <v>14</v>
      </c>
      <c r="E91" s="13" t="s">
        <v>2403</v>
      </c>
      <c r="F91" s="24">
        <v>0.42420000000000002</v>
      </c>
      <c r="G91" s="24">
        <v>1.5199999999999991E-2</v>
      </c>
      <c r="H91" s="24">
        <v>0.56059999999999999</v>
      </c>
    </row>
    <row r="92" spans="1:8">
      <c r="A92" s="23">
        <v>2016</v>
      </c>
      <c r="B92" s="23" t="s">
        <v>2367</v>
      </c>
      <c r="C92" s="13" t="s">
        <v>1886</v>
      </c>
      <c r="D92" s="13" t="s">
        <v>14</v>
      </c>
      <c r="E92" s="13" t="s">
        <v>1475</v>
      </c>
      <c r="F92" s="24">
        <v>0.3997</v>
      </c>
      <c r="G92" s="24">
        <v>0.27089999999999997</v>
      </c>
      <c r="H92" s="24">
        <v>0.32940000000000003</v>
      </c>
    </row>
    <row r="93" spans="1:8">
      <c r="A93" s="23">
        <v>2016</v>
      </c>
      <c r="B93" s="23" t="s">
        <v>2367</v>
      </c>
      <c r="C93" s="13" t="s">
        <v>1886</v>
      </c>
      <c r="D93" s="13" t="s">
        <v>14</v>
      </c>
      <c r="E93" s="13" t="s">
        <v>1476</v>
      </c>
      <c r="F93" s="24">
        <v>0.25900000000000001</v>
      </c>
      <c r="G93" s="24">
        <v>0.39</v>
      </c>
      <c r="H93" s="24">
        <v>0.35099999999999998</v>
      </c>
    </row>
    <row r="94" spans="1:8">
      <c r="A94" s="23">
        <v>2016</v>
      </c>
      <c r="B94" s="23" t="s">
        <v>2367</v>
      </c>
      <c r="C94" s="13" t="s">
        <v>1886</v>
      </c>
      <c r="D94" s="13" t="s">
        <v>23</v>
      </c>
      <c r="E94" s="13" t="s">
        <v>1453</v>
      </c>
      <c r="F94" s="24">
        <v>0.36709999999999998</v>
      </c>
      <c r="G94" s="24">
        <v>0.31720000000000004</v>
      </c>
      <c r="H94" s="24">
        <v>0.31569999999999998</v>
      </c>
    </row>
    <row r="95" spans="1:8">
      <c r="A95" s="23">
        <v>2016</v>
      </c>
      <c r="B95" s="23" t="s">
        <v>2367</v>
      </c>
      <c r="C95" s="13" t="s">
        <v>1886</v>
      </c>
      <c r="D95" s="13" t="s">
        <v>23</v>
      </c>
      <c r="E95" s="13" t="s">
        <v>1460</v>
      </c>
      <c r="F95" s="24">
        <v>0.25519999999999998</v>
      </c>
      <c r="G95" s="24">
        <v>0.31930000000000003</v>
      </c>
      <c r="H95" s="24">
        <v>0.42549999999999999</v>
      </c>
    </row>
    <row r="96" spans="1:8">
      <c r="A96" s="23">
        <v>2016</v>
      </c>
      <c r="B96" s="23" t="s">
        <v>2367</v>
      </c>
      <c r="C96" s="13" t="s">
        <v>1886</v>
      </c>
      <c r="D96" s="13" t="s">
        <v>23</v>
      </c>
      <c r="E96" s="13" t="s">
        <v>1464</v>
      </c>
      <c r="F96" s="24">
        <v>0.31390000000000001</v>
      </c>
      <c r="G96" s="24">
        <v>0.27430000000000004</v>
      </c>
      <c r="H96" s="24">
        <v>0.4118</v>
      </c>
    </row>
    <row r="97" spans="1:8">
      <c r="A97" s="23">
        <v>2016</v>
      </c>
      <c r="B97" s="23" t="s">
        <v>2367</v>
      </c>
      <c r="C97" s="13" t="s">
        <v>1886</v>
      </c>
      <c r="D97" s="13" t="s">
        <v>41</v>
      </c>
      <c r="E97" s="13" t="s">
        <v>1461</v>
      </c>
      <c r="F97" s="24">
        <v>0.2908</v>
      </c>
      <c r="G97" s="24">
        <v>0.45800000000000002</v>
      </c>
      <c r="H97" s="24">
        <v>0.25119999999999998</v>
      </c>
    </row>
    <row r="98" spans="1:8">
      <c r="A98" s="23">
        <v>2016</v>
      </c>
      <c r="B98" s="23" t="s">
        <v>2367</v>
      </c>
      <c r="C98" s="13" t="s">
        <v>1886</v>
      </c>
      <c r="D98" s="13" t="s">
        <v>60</v>
      </c>
      <c r="E98" s="13" t="s">
        <v>1458</v>
      </c>
      <c r="F98" s="24">
        <v>0.34239999999999998</v>
      </c>
      <c r="G98" s="24">
        <v>0.33559999999999995</v>
      </c>
      <c r="H98" s="24">
        <v>0.32200000000000001</v>
      </c>
    </row>
    <row r="99" spans="1:8">
      <c r="A99" s="23">
        <v>2016</v>
      </c>
      <c r="B99" s="23" t="s">
        <v>2367</v>
      </c>
      <c r="C99" s="13" t="s">
        <v>1886</v>
      </c>
      <c r="D99" s="13" t="s">
        <v>60</v>
      </c>
      <c r="E99" s="13" t="s">
        <v>1477</v>
      </c>
      <c r="F99" s="24">
        <v>5.3999999999999999E-2</v>
      </c>
      <c r="G99" s="24">
        <v>0.72229999999999994</v>
      </c>
      <c r="H99" s="24">
        <v>0.22370000000000001</v>
      </c>
    </row>
    <row r="100" spans="1:8">
      <c r="A100" s="23">
        <v>2016</v>
      </c>
      <c r="B100" s="23" t="s">
        <v>2367</v>
      </c>
      <c r="C100" s="13" t="s">
        <v>1886</v>
      </c>
      <c r="D100" s="13" t="s">
        <v>70</v>
      </c>
      <c r="E100" s="13" t="s">
        <v>577</v>
      </c>
      <c r="F100" s="24">
        <v>0.24079999999999999</v>
      </c>
      <c r="G100" s="24">
        <v>0.43459999999999999</v>
      </c>
      <c r="H100" s="24">
        <v>0.3246</v>
      </c>
    </row>
    <row r="101" spans="1:8">
      <c r="A101" s="23">
        <v>2016</v>
      </c>
      <c r="B101" s="23" t="s">
        <v>2367</v>
      </c>
      <c r="C101" s="13" t="s">
        <v>1886</v>
      </c>
      <c r="D101" s="13" t="s">
        <v>70</v>
      </c>
      <c r="E101" s="13" t="s">
        <v>1466</v>
      </c>
      <c r="F101" s="24">
        <v>0.32679999999999998</v>
      </c>
      <c r="G101" s="24">
        <v>0.4144000000000001</v>
      </c>
      <c r="H101" s="24">
        <v>0.25879999999999997</v>
      </c>
    </row>
    <row r="102" spans="1:8">
      <c r="A102" s="23">
        <v>2016</v>
      </c>
      <c r="B102" s="23" t="s">
        <v>2367</v>
      </c>
      <c r="C102" s="13" t="s">
        <v>1886</v>
      </c>
      <c r="D102" s="13" t="s">
        <v>70</v>
      </c>
      <c r="E102" s="13" t="s">
        <v>1469</v>
      </c>
      <c r="F102" s="24">
        <v>0.23599999999999999</v>
      </c>
      <c r="G102" s="24">
        <v>0.3286</v>
      </c>
      <c r="H102" s="24">
        <v>0.43540000000000001</v>
      </c>
    </row>
    <row r="103" spans="1:8">
      <c r="A103" s="23">
        <v>2016</v>
      </c>
      <c r="B103" s="23" t="s">
        <v>2367</v>
      </c>
      <c r="C103" s="13" t="s">
        <v>1886</v>
      </c>
      <c r="D103" s="13" t="s">
        <v>70</v>
      </c>
      <c r="E103" s="13" t="s">
        <v>1478</v>
      </c>
      <c r="F103" s="24">
        <v>0.32750000000000001</v>
      </c>
      <c r="G103" s="24">
        <v>0.37319999999999998</v>
      </c>
      <c r="H103" s="24">
        <v>0.29930000000000001</v>
      </c>
    </row>
    <row r="104" spans="1:8">
      <c r="A104" s="23">
        <v>2016</v>
      </c>
      <c r="B104" s="23" t="s">
        <v>2367</v>
      </c>
      <c r="C104" s="13" t="s">
        <v>1886</v>
      </c>
      <c r="D104" s="13" t="s">
        <v>76</v>
      </c>
      <c r="E104" s="13" t="s">
        <v>5707</v>
      </c>
      <c r="F104" s="24">
        <v>0.3659</v>
      </c>
      <c r="G104" s="24">
        <v>0.37150000000000005</v>
      </c>
      <c r="H104" s="24">
        <v>0.2626</v>
      </c>
    </row>
    <row r="105" spans="1:8">
      <c r="A105" s="23">
        <v>2016</v>
      </c>
      <c r="B105" s="23" t="s">
        <v>2367</v>
      </c>
      <c r="C105" s="13" t="s">
        <v>1886</v>
      </c>
      <c r="D105" s="13" t="s">
        <v>76</v>
      </c>
      <c r="E105" s="13" t="s">
        <v>1459</v>
      </c>
      <c r="F105" s="24">
        <v>0.36919999999999997</v>
      </c>
      <c r="G105" s="24">
        <v>0.44240000000000002</v>
      </c>
      <c r="H105" s="24">
        <v>0.18840000000000001</v>
      </c>
    </row>
    <row r="106" spans="1:8">
      <c r="A106" s="23">
        <v>2016</v>
      </c>
      <c r="B106" s="23" t="s">
        <v>2367</v>
      </c>
      <c r="C106" s="13" t="s">
        <v>1886</v>
      </c>
      <c r="D106" s="13" t="s">
        <v>76</v>
      </c>
      <c r="E106" s="13" t="s">
        <v>2079</v>
      </c>
      <c r="F106" s="24">
        <v>0.21540000000000001</v>
      </c>
      <c r="G106" s="24">
        <v>0.40759999999999996</v>
      </c>
      <c r="H106" s="24">
        <v>0.377</v>
      </c>
    </row>
    <row r="107" spans="1:8">
      <c r="A107" s="23">
        <v>2016</v>
      </c>
      <c r="B107" s="23" t="s">
        <v>2367</v>
      </c>
      <c r="C107" s="13" t="s">
        <v>1886</v>
      </c>
      <c r="D107" s="13" t="s">
        <v>86</v>
      </c>
      <c r="E107" s="13" t="s">
        <v>981</v>
      </c>
      <c r="F107" s="24">
        <v>0.31979999999999997</v>
      </c>
      <c r="G107" s="24">
        <v>0.23860000000000003</v>
      </c>
      <c r="H107" s="24">
        <v>0.44159999999999999</v>
      </c>
    </row>
    <row r="108" spans="1:8">
      <c r="A108" s="23">
        <v>2016</v>
      </c>
      <c r="B108" s="23" t="s">
        <v>2367</v>
      </c>
      <c r="C108" s="13" t="s">
        <v>1886</v>
      </c>
      <c r="D108" s="13" t="s">
        <v>86</v>
      </c>
      <c r="E108" s="13" t="s">
        <v>2635</v>
      </c>
      <c r="F108" s="24">
        <v>0.29699999999999999</v>
      </c>
      <c r="G108" s="24">
        <v>0.36659999999999998</v>
      </c>
      <c r="H108" s="24">
        <v>0.33639999999999998</v>
      </c>
    </row>
    <row r="109" spans="1:8">
      <c r="A109" s="23">
        <v>2016</v>
      </c>
      <c r="B109" s="23" t="s">
        <v>2367</v>
      </c>
      <c r="C109" s="13" t="s">
        <v>1886</v>
      </c>
      <c r="D109" s="13" t="s">
        <v>89</v>
      </c>
      <c r="E109" s="13" t="s">
        <v>1465</v>
      </c>
      <c r="F109" s="24">
        <v>0.43140000000000001</v>
      </c>
      <c r="G109" s="24">
        <v>0.21639999999999993</v>
      </c>
      <c r="H109" s="24">
        <v>0.35220000000000001</v>
      </c>
    </row>
    <row r="110" spans="1:8">
      <c r="A110" s="23">
        <v>2016</v>
      </c>
      <c r="B110" s="23" t="s">
        <v>2367</v>
      </c>
      <c r="C110" s="13" t="s">
        <v>1886</v>
      </c>
      <c r="D110" s="13" t="s">
        <v>94</v>
      </c>
      <c r="E110" s="13" t="s">
        <v>1463</v>
      </c>
      <c r="F110" s="24">
        <v>0.34660000000000002</v>
      </c>
      <c r="G110" s="24">
        <v>0.36260000000000003</v>
      </c>
      <c r="H110" s="24">
        <v>0.2908</v>
      </c>
    </row>
    <row r="111" spans="1:8">
      <c r="A111" s="23">
        <v>2016</v>
      </c>
      <c r="B111" s="23" t="s">
        <v>2367</v>
      </c>
      <c r="C111" s="13" t="s">
        <v>1886</v>
      </c>
      <c r="D111" s="13" t="s">
        <v>100</v>
      </c>
      <c r="E111" s="13" t="s">
        <v>1468</v>
      </c>
      <c r="F111" s="24">
        <v>0.21199999999999999</v>
      </c>
      <c r="G111" s="24">
        <v>0.33810000000000007</v>
      </c>
      <c r="H111" s="24">
        <v>0.44990000000000002</v>
      </c>
    </row>
    <row r="112" spans="1:8">
      <c r="A112" s="23">
        <v>2016</v>
      </c>
      <c r="B112" s="23" t="s">
        <v>2367</v>
      </c>
      <c r="C112" s="13" t="s">
        <v>1886</v>
      </c>
      <c r="D112" s="13" t="s">
        <v>100</v>
      </c>
      <c r="E112" s="13" t="s">
        <v>101</v>
      </c>
      <c r="F112" s="24">
        <v>0.21820000000000001</v>
      </c>
      <c r="G112" s="24">
        <v>0.24540000000000001</v>
      </c>
      <c r="H112" s="24">
        <v>0.53639999999999999</v>
      </c>
    </row>
    <row r="113" spans="1:8">
      <c r="A113" s="23">
        <v>2016</v>
      </c>
      <c r="B113" s="23" t="s">
        <v>2367</v>
      </c>
      <c r="C113" s="13" t="s">
        <v>1886</v>
      </c>
      <c r="D113" s="13" t="s">
        <v>104</v>
      </c>
      <c r="E113" s="13" t="s">
        <v>1486</v>
      </c>
      <c r="F113" s="24">
        <v>0.24129999999999999</v>
      </c>
      <c r="G113" s="24">
        <v>0.38340000000000007</v>
      </c>
      <c r="H113" s="24">
        <v>0.37530000000000002</v>
      </c>
    </row>
    <row r="114" spans="1:8">
      <c r="A114" s="23">
        <v>2016</v>
      </c>
      <c r="B114" s="23" t="s">
        <v>2367</v>
      </c>
      <c r="C114" s="13" t="s">
        <v>1886</v>
      </c>
      <c r="D114" s="13" t="s">
        <v>104</v>
      </c>
      <c r="E114" s="13" t="s">
        <v>1470</v>
      </c>
      <c r="F114" s="24">
        <v>0.19950000000000001</v>
      </c>
      <c r="G114" s="24">
        <v>0.29720000000000002</v>
      </c>
      <c r="H114" s="24">
        <v>0.50329999999999997</v>
      </c>
    </row>
    <row r="115" spans="1:8">
      <c r="A115" s="23">
        <v>2016</v>
      </c>
      <c r="B115" s="23" t="s">
        <v>2367</v>
      </c>
      <c r="C115" s="13" t="s">
        <v>1886</v>
      </c>
      <c r="D115" s="13" t="s">
        <v>104</v>
      </c>
      <c r="E115" s="13" t="s">
        <v>1471</v>
      </c>
      <c r="F115" s="24">
        <v>0.28060000000000002</v>
      </c>
      <c r="G115" s="24">
        <v>0.30119999999999997</v>
      </c>
      <c r="H115" s="24">
        <v>0.41820000000000002</v>
      </c>
    </row>
    <row r="116" spans="1:8">
      <c r="A116" s="23">
        <v>2016</v>
      </c>
      <c r="B116" s="23" t="s">
        <v>2367</v>
      </c>
      <c r="C116" s="13" t="s">
        <v>1886</v>
      </c>
      <c r="D116" s="13" t="s">
        <v>104</v>
      </c>
      <c r="E116" s="13" t="s">
        <v>1472</v>
      </c>
      <c r="F116" s="24">
        <v>0.35060000000000002</v>
      </c>
      <c r="G116" s="24">
        <v>0.37090000000000001</v>
      </c>
      <c r="H116" s="24">
        <v>0.27850000000000003</v>
      </c>
    </row>
    <row r="117" spans="1:8">
      <c r="A117" s="23">
        <v>2016</v>
      </c>
      <c r="B117" s="23" t="s">
        <v>2367</v>
      </c>
      <c r="C117" s="13" t="s">
        <v>1886</v>
      </c>
      <c r="D117" s="13" t="s">
        <v>120</v>
      </c>
      <c r="E117" s="13" t="s">
        <v>1482</v>
      </c>
      <c r="F117" s="24">
        <v>0.31890000000000002</v>
      </c>
      <c r="G117" s="24">
        <v>0.48349999999999999</v>
      </c>
      <c r="H117" s="24">
        <v>0.1976</v>
      </c>
    </row>
    <row r="118" spans="1:8">
      <c r="A118" s="23">
        <v>2016</v>
      </c>
      <c r="B118" s="23" t="s">
        <v>2367</v>
      </c>
      <c r="C118" s="13" t="s">
        <v>1886</v>
      </c>
      <c r="D118" s="13" t="s">
        <v>156</v>
      </c>
      <c r="E118" s="13" t="s">
        <v>1483</v>
      </c>
      <c r="F118" s="24">
        <v>0.32200000000000001</v>
      </c>
      <c r="G118" s="24">
        <v>0.40899999999999997</v>
      </c>
      <c r="H118" s="24">
        <v>0.26900000000000002</v>
      </c>
    </row>
    <row r="119" spans="1:8">
      <c r="A119" s="23">
        <v>2016</v>
      </c>
      <c r="B119" s="23" t="s">
        <v>2367</v>
      </c>
      <c r="C119" s="13" t="s">
        <v>1886</v>
      </c>
      <c r="D119" s="13" t="s">
        <v>164</v>
      </c>
      <c r="E119" s="13" t="s">
        <v>584</v>
      </c>
      <c r="F119" s="24">
        <v>0.41410000000000002</v>
      </c>
      <c r="G119" s="24">
        <v>0.3821</v>
      </c>
      <c r="H119" s="24">
        <v>0.20380000000000001</v>
      </c>
    </row>
    <row r="120" spans="1:8">
      <c r="A120" s="23">
        <v>2016</v>
      </c>
      <c r="B120" s="23" t="s">
        <v>2367</v>
      </c>
      <c r="C120" s="13" t="s">
        <v>1886</v>
      </c>
      <c r="D120" s="13" t="s">
        <v>167</v>
      </c>
      <c r="E120" s="13" t="s">
        <v>8711</v>
      </c>
      <c r="F120" s="24">
        <v>0.67410000000000003</v>
      </c>
      <c r="G120" s="24">
        <v>8.4099999999999953E-2</v>
      </c>
      <c r="H120" s="24">
        <v>0.24179999999999999</v>
      </c>
    </row>
    <row r="121" spans="1:8">
      <c r="A121" s="23">
        <v>2016</v>
      </c>
      <c r="B121" s="23" t="s">
        <v>2367</v>
      </c>
      <c r="C121" s="13" t="s">
        <v>1886</v>
      </c>
      <c r="D121" s="13" t="s">
        <v>167</v>
      </c>
      <c r="E121" s="13" t="s">
        <v>168</v>
      </c>
      <c r="F121" s="24">
        <v>0.46870000000000001</v>
      </c>
      <c r="G121" s="24">
        <v>0.17309999999999992</v>
      </c>
      <c r="H121" s="24">
        <v>0.35820000000000002</v>
      </c>
    </row>
    <row r="122" spans="1:8">
      <c r="A122" s="23">
        <v>2016</v>
      </c>
      <c r="B122" s="23" t="s">
        <v>2367</v>
      </c>
      <c r="C122" s="13" t="s">
        <v>1886</v>
      </c>
      <c r="D122" s="13" t="s">
        <v>167</v>
      </c>
      <c r="E122" s="13" t="s">
        <v>1479</v>
      </c>
      <c r="F122" s="24">
        <v>0.42720000000000002</v>
      </c>
      <c r="G122" s="24">
        <v>0.22789999999999999</v>
      </c>
      <c r="H122" s="24">
        <v>0.34489999999999998</v>
      </c>
    </row>
    <row r="123" spans="1:8">
      <c r="A123" s="23">
        <v>2017</v>
      </c>
      <c r="B123" s="23" t="s">
        <v>2367</v>
      </c>
      <c r="C123" s="13" t="s">
        <v>1886</v>
      </c>
      <c r="D123" s="13" t="s">
        <v>5</v>
      </c>
      <c r="E123" s="13" t="s">
        <v>559</v>
      </c>
      <c r="F123" s="24">
        <v>0.38171641791044775</v>
      </c>
      <c r="G123" s="24">
        <v>0.42500000000000004</v>
      </c>
      <c r="H123" s="24">
        <v>0.19328358208955224</v>
      </c>
    </row>
    <row r="124" spans="1:8">
      <c r="A124" s="23">
        <v>2017</v>
      </c>
      <c r="B124" s="23" t="s">
        <v>2367</v>
      </c>
      <c r="C124" s="13" t="s">
        <v>1886</v>
      </c>
      <c r="D124" s="13" t="s">
        <v>5</v>
      </c>
      <c r="E124" s="13" t="s">
        <v>1462</v>
      </c>
      <c r="F124" s="24">
        <v>0.41343750000000001</v>
      </c>
      <c r="G124" s="24">
        <v>0.38249999999999995</v>
      </c>
      <c r="H124" s="24">
        <v>0.20406250000000001</v>
      </c>
    </row>
    <row r="125" spans="1:8">
      <c r="A125" s="23">
        <v>2017</v>
      </c>
      <c r="B125" s="23" t="s">
        <v>2367</v>
      </c>
      <c r="C125" s="13" t="s">
        <v>1886</v>
      </c>
      <c r="D125" s="13" t="s">
        <v>10</v>
      </c>
      <c r="E125" s="13" t="s">
        <v>2401</v>
      </c>
      <c r="F125" s="24">
        <v>0</v>
      </c>
      <c r="G125" s="24">
        <v>0.96190476190476193</v>
      </c>
      <c r="H125" s="24">
        <v>3.8095238095238099E-2</v>
      </c>
    </row>
    <row r="126" spans="1:8">
      <c r="A126" s="23">
        <v>2017</v>
      </c>
      <c r="B126" s="23" t="s">
        <v>2367</v>
      </c>
      <c r="C126" s="13" t="s">
        <v>1886</v>
      </c>
      <c r="D126" s="13" t="s">
        <v>10</v>
      </c>
      <c r="E126" s="13" t="s">
        <v>1455</v>
      </c>
      <c r="F126" s="24">
        <v>0.2739938080495356</v>
      </c>
      <c r="G126" s="24">
        <v>0.42776057791537664</v>
      </c>
      <c r="H126" s="24">
        <v>0.2982456140350877</v>
      </c>
    </row>
    <row r="127" spans="1:8">
      <c r="A127" s="23">
        <v>2017</v>
      </c>
      <c r="B127" s="23" t="s">
        <v>2367</v>
      </c>
      <c r="C127" s="13" t="s">
        <v>1886</v>
      </c>
      <c r="D127" s="13" t="s">
        <v>10</v>
      </c>
      <c r="E127" s="13" t="s">
        <v>1467</v>
      </c>
      <c r="F127" s="24">
        <v>0.20051413881748073</v>
      </c>
      <c r="G127" s="24">
        <v>0.42866323907455017</v>
      </c>
      <c r="H127" s="24">
        <v>0.37082262210796912</v>
      </c>
    </row>
    <row r="128" spans="1:8">
      <c r="A128" s="23">
        <v>2017</v>
      </c>
      <c r="B128" s="23" t="s">
        <v>2367</v>
      </c>
      <c r="C128" s="13" t="s">
        <v>1886</v>
      </c>
      <c r="D128" s="13" t="s">
        <v>14</v>
      </c>
      <c r="E128" s="13" t="s">
        <v>1456</v>
      </c>
      <c r="F128" s="24">
        <v>0.31909999999999999</v>
      </c>
      <c r="G128" s="24">
        <v>0.29629999999999995</v>
      </c>
      <c r="H128" s="24">
        <v>0.3846</v>
      </c>
    </row>
    <row r="129" spans="1:8">
      <c r="A129" s="23">
        <v>2017</v>
      </c>
      <c r="B129" s="23" t="s">
        <v>2367</v>
      </c>
      <c r="C129" s="13" t="s">
        <v>1886</v>
      </c>
      <c r="D129" s="13" t="s">
        <v>14</v>
      </c>
      <c r="E129" s="13" t="s">
        <v>1457</v>
      </c>
      <c r="F129" s="24">
        <v>0.33450000000000002</v>
      </c>
      <c r="G129" s="24">
        <v>0.33620000000000005</v>
      </c>
      <c r="H129" s="24">
        <v>0.32929999999999998</v>
      </c>
    </row>
    <row r="130" spans="1:8">
      <c r="A130" s="23">
        <v>2017</v>
      </c>
      <c r="B130" s="23" t="s">
        <v>2367</v>
      </c>
      <c r="C130" s="13" t="s">
        <v>1886</v>
      </c>
      <c r="D130" s="13" t="s">
        <v>14</v>
      </c>
      <c r="E130" s="13" t="s">
        <v>2402</v>
      </c>
      <c r="F130" s="24">
        <v>0.42859999999999998</v>
      </c>
      <c r="G130" s="24">
        <v>0</v>
      </c>
      <c r="H130" s="24">
        <v>0.57140000000000002</v>
      </c>
    </row>
    <row r="131" spans="1:8">
      <c r="A131" s="23">
        <v>2017</v>
      </c>
      <c r="B131" s="23" t="s">
        <v>2367</v>
      </c>
      <c r="C131" s="13" t="s">
        <v>1886</v>
      </c>
      <c r="D131" s="13" t="s">
        <v>14</v>
      </c>
      <c r="E131" s="13" t="s">
        <v>1474</v>
      </c>
      <c r="F131" s="24">
        <v>0.1298</v>
      </c>
      <c r="G131" s="24">
        <v>0.21150000000000005</v>
      </c>
      <c r="H131" s="24">
        <v>0.65869999999999995</v>
      </c>
    </row>
    <row r="132" spans="1:8">
      <c r="A132" s="23">
        <v>2017</v>
      </c>
      <c r="B132" s="23" t="s">
        <v>2367</v>
      </c>
      <c r="C132" s="13" t="s">
        <v>1886</v>
      </c>
      <c r="D132" s="13" t="s">
        <v>14</v>
      </c>
      <c r="E132" s="13" t="s">
        <v>2403</v>
      </c>
      <c r="F132" s="24">
        <v>0.53569999999999995</v>
      </c>
      <c r="G132" s="24">
        <v>3.5700000000000065E-2</v>
      </c>
      <c r="H132" s="24">
        <v>0.42859999999999998</v>
      </c>
    </row>
    <row r="133" spans="1:8">
      <c r="A133" s="23">
        <v>2017</v>
      </c>
      <c r="B133" s="23" t="s">
        <v>2367</v>
      </c>
      <c r="C133" s="13" t="s">
        <v>1886</v>
      </c>
      <c r="D133" s="13" t="s">
        <v>14</v>
      </c>
      <c r="E133" s="13" t="s">
        <v>1475</v>
      </c>
      <c r="F133" s="24">
        <v>0.4</v>
      </c>
      <c r="G133" s="24">
        <v>0.26060000000000005</v>
      </c>
      <c r="H133" s="24">
        <v>0.33939999999999998</v>
      </c>
    </row>
    <row r="134" spans="1:8">
      <c r="A134" s="23">
        <v>2017</v>
      </c>
      <c r="B134" s="23" t="s">
        <v>2367</v>
      </c>
      <c r="C134" s="13" t="s">
        <v>1886</v>
      </c>
      <c r="D134" s="13" t="s">
        <v>14</v>
      </c>
      <c r="E134" s="13" t="s">
        <v>1476</v>
      </c>
      <c r="F134" s="24">
        <v>0.28310000000000002</v>
      </c>
      <c r="G134" s="24">
        <v>0.37380000000000002</v>
      </c>
      <c r="H134" s="24">
        <v>0.34310000000000002</v>
      </c>
    </row>
    <row r="135" spans="1:8">
      <c r="A135" s="23">
        <v>2017</v>
      </c>
      <c r="B135" s="23" t="s">
        <v>2367</v>
      </c>
      <c r="C135" s="13" t="s">
        <v>1886</v>
      </c>
      <c r="D135" s="13" t="s">
        <v>23</v>
      </c>
      <c r="E135" s="13" t="s">
        <v>1453</v>
      </c>
      <c r="F135" s="24">
        <v>0.36749999999999999</v>
      </c>
      <c r="G135" s="24">
        <v>0.30829999999999996</v>
      </c>
      <c r="H135" s="24">
        <v>0.32419999999999999</v>
      </c>
    </row>
    <row r="136" spans="1:8">
      <c r="A136" s="23">
        <v>2017</v>
      </c>
      <c r="B136" s="23" t="s">
        <v>2367</v>
      </c>
      <c r="C136" s="13" t="s">
        <v>1886</v>
      </c>
      <c r="D136" s="13" t="s">
        <v>23</v>
      </c>
      <c r="E136" s="13" t="s">
        <v>1460</v>
      </c>
      <c r="F136" s="24">
        <v>0.28320000000000001</v>
      </c>
      <c r="G136" s="24">
        <v>0.29320000000000002</v>
      </c>
      <c r="H136" s="24">
        <v>0.42359999999999998</v>
      </c>
    </row>
    <row r="137" spans="1:8">
      <c r="A137" s="23">
        <v>2017</v>
      </c>
      <c r="B137" s="23" t="s">
        <v>2367</v>
      </c>
      <c r="C137" s="13" t="s">
        <v>1886</v>
      </c>
      <c r="D137" s="13" t="s">
        <v>23</v>
      </c>
      <c r="E137" s="13" t="s">
        <v>1464</v>
      </c>
      <c r="F137" s="24">
        <v>0.2873</v>
      </c>
      <c r="G137" s="24">
        <v>0.3286</v>
      </c>
      <c r="H137" s="24">
        <v>0.3841</v>
      </c>
    </row>
    <row r="138" spans="1:8">
      <c r="A138" s="23">
        <v>2017</v>
      </c>
      <c r="B138" s="23" t="s">
        <v>2367</v>
      </c>
      <c r="C138" s="13" t="s">
        <v>1886</v>
      </c>
      <c r="D138" s="13" t="s">
        <v>41</v>
      </c>
      <c r="E138" s="13" t="s">
        <v>1461</v>
      </c>
      <c r="F138" s="24">
        <v>0.2828</v>
      </c>
      <c r="G138" s="24">
        <v>0.47549999999999998</v>
      </c>
      <c r="H138" s="24">
        <v>0.2417</v>
      </c>
    </row>
    <row r="139" spans="1:8">
      <c r="A139" s="23">
        <v>2017</v>
      </c>
      <c r="B139" s="23" t="s">
        <v>2367</v>
      </c>
      <c r="C139" s="13" t="s">
        <v>1886</v>
      </c>
      <c r="D139" s="13" t="s">
        <v>60</v>
      </c>
      <c r="E139" s="13" t="s">
        <v>1458</v>
      </c>
      <c r="F139" s="24">
        <v>0.35399999999999998</v>
      </c>
      <c r="G139" s="24">
        <v>0.32510000000000006</v>
      </c>
      <c r="H139" s="24">
        <v>0.32090000000000002</v>
      </c>
    </row>
    <row r="140" spans="1:8">
      <c r="A140" s="23">
        <v>2017</v>
      </c>
      <c r="B140" s="23" t="s">
        <v>2367</v>
      </c>
      <c r="C140" s="13" t="s">
        <v>1886</v>
      </c>
      <c r="D140" s="13" t="s">
        <v>60</v>
      </c>
      <c r="E140" s="13" t="s">
        <v>1477</v>
      </c>
      <c r="F140" s="24">
        <v>0.1308</v>
      </c>
      <c r="G140" s="24">
        <v>0.64159999999999995</v>
      </c>
      <c r="H140" s="24">
        <v>0.2276</v>
      </c>
    </row>
    <row r="141" spans="1:8">
      <c r="A141" s="23">
        <v>2017</v>
      </c>
      <c r="B141" s="23" t="s">
        <v>2367</v>
      </c>
      <c r="C141" s="13" t="s">
        <v>1886</v>
      </c>
      <c r="D141" s="13" t="s">
        <v>70</v>
      </c>
      <c r="E141" s="13" t="s">
        <v>577</v>
      </c>
      <c r="F141" s="24">
        <v>0.22550000000000001</v>
      </c>
      <c r="G141" s="24">
        <v>0.4093</v>
      </c>
      <c r="H141" s="24">
        <v>0.36520000000000002</v>
      </c>
    </row>
    <row r="142" spans="1:8">
      <c r="A142" s="23">
        <v>2017</v>
      </c>
      <c r="B142" s="23" t="s">
        <v>2367</v>
      </c>
      <c r="C142" s="13" t="s">
        <v>1886</v>
      </c>
      <c r="D142" s="13" t="s">
        <v>70</v>
      </c>
      <c r="E142" s="13" t="s">
        <v>1466</v>
      </c>
      <c r="F142" s="24">
        <v>0.30549999999999999</v>
      </c>
      <c r="G142" s="24">
        <v>0.39269999999999994</v>
      </c>
      <c r="H142" s="24">
        <v>0.30180000000000001</v>
      </c>
    </row>
    <row r="143" spans="1:8">
      <c r="A143" s="23">
        <v>2017</v>
      </c>
      <c r="B143" s="23" t="s">
        <v>2367</v>
      </c>
      <c r="C143" s="13" t="s">
        <v>1886</v>
      </c>
      <c r="D143" s="13" t="s">
        <v>70</v>
      </c>
      <c r="E143" s="13" t="s">
        <v>1469</v>
      </c>
      <c r="F143" s="24">
        <v>0.2487</v>
      </c>
      <c r="G143" s="24">
        <v>0.3155</v>
      </c>
      <c r="H143" s="24">
        <v>0.43580000000000002</v>
      </c>
    </row>
    <row r="144" spans="1:8">
      <c r="A144" s="23">
        <v>2017</v>
      </c>
      <c r="B144" s="23" t="s">
        <v>2367</v>
      </c>
      <c r="C144" s="13" t="s">
        <v>1886</v>
      </c>
      <c r="D144" s="13" t="s">
        <v>70</v>
      </c>
      <c r="E144" s="13" t="s">
        <v>1478</v>
      </c>
      <c r="F144" s="24">
        <v>0.28620000000000001</v>
      </c>
      <c r="G144" s="24">
        <v>0.40789999999999993</v>
      </c>
      <c r="H144" s="24">
        <v>0.30590000000000001</v>
      </c>
    </row>
    <row r="145" spans="1:8">
      <c r="A145" s="23">
        <v>2017</v>
      </c>
      <c r="B145" s="23" t="s">
        <v>2367</v>
      </c>
      <c r="C145" s="13" t="s">
        <v>1886</v>
      </c>
      <c r="D145" s="13" t="s">
        <v>76</v>
      </c>
      <c r="E145" s="13" t="s">
        <v>5707</v>
      </c>
      <c r="F145" s="24">
        <v>0.33800000000000002</v>
      </c>
      <c r="G145" s="24">
        <v>0.38499999999999995</v>
      </c>
      <c r="H145" s="24">
        <v>0.27700000000000002</v>
      </c>
    </row>
    <row r="146" spans="1:8">
      <c r="A146" s="23">
        <v>2017</v>
      </c>
      <c r="B146" s="23" t="s">
        <v>2367</v>
      </c>
      <c r="C146" s="13" t="s">
        <v>1886</v>
      </c>
      <c r="D146" s="13" t="s">
        <v>76</v>
      </c>
      <c r="E146" s="13" t="s">
        <v>1459</v>
      </c>
      <c r="F146" s="24">
        <v>0.37530000000000002</v>
      </c>
      <c r="G146" s="24">
        <v>0.43429999999999996</v>
      </c>
      <c r="H146" s="24">
        <v>0.19040000000000001</v>
      </c>
    </row>
    <row r="147" spans="1:8">
      <c r="A147" s="23">
        <v>2017</v>
      </c>
      <c r="B147" s="23" t="s">
        <v>2367</v>
      </c>
      <c r="C147" s="13" t="s">
        <v>1886</v>
      </c>
      <c r="D147" s="13" t="s">
        <v>76</v>
      </c>
      <c r="E147" s="13" t="s">
        <v>2079</v>
      </c>
      <c r="F147" s="24">
        <v>0.23139999999999999</v>
      </c>
      <c r="G147" s="24">
        <v>0.39579999999999999</v>
      </c>
      <c r="H147" s="24">
        <v>0.37280000000000002</v>
      </c>
    </row>
    <row r="148" spans="1:8">
      <c r="A148" s="23">
        <v>2017</v>
      </c>
      <c r="B148" s="23" t="s">
        <v>2367</v>
      </c>
      <c r="C148" s="13" t="s">
        <v>1886</v>
      </c>
      <c r="D148" s="13" t="s">
        <v>86</v>
      </c>
      <c r="E148" s="13" t="s">
        <v>981</v>
      </c>
      <c r="F148" s="24">
        <v>0.33090000000000003</v>
      </c>
      <c r="G148" s="24">
        <v>0.22349999999999998</v>
      </c>
      <c r="H148" s="24">
        <v>0.4456</v>
      </c>
    </row>
    <row r="149" spans="1:8">
      <c r="A149" s="23">
        <v>2017</v>
      </c>
      <c r="B149" s="23" t="s">
        <v>2367</v>
      </c>
      <c r="C149" s="13" t="s">
        <v>1886</v>
      </c>
      <c r="D149" s="13" t="s">
        <v>86</v>
      </c>
      <c r="E149" s="13" t="s">
        <v>2635</v>
      </c>
      <c r="F149" s="24">
        <v>0.31280000000000002</v>
      </c>
      <c r="G149" s="24">
        <v>0.34479999999999994</v>
      </c>
      <c r="H149" s="24">
        <v>0.34239999999999998</v>
      </c>
    </row>
    <row r="150" spans="1:8">
      <c r="A150" s="23">
        <v>2017</v>
      </c>
      <c r="B150" s="23" t="s">
        <v>2367</v>
      </c>
      <c r="C150" s="13" t="s">
        <v>1886</v>
      </c>
      <c r="D150" s="13" t="s">
        <v>89</v>
      </c>
      <c r="E150" s="13" t="s">
        <v>1465</v>
      </c>
      <c r="F150" s="24">
        <v>0.40610000000000002</v>
      </c>
      <c r="G150" s="24">
        <v>0.22319999999999995</v>
      </c>
      <c r="H150" s="24">
        <v>0.37069999999999997</v>
      </c>
    </row>
    <row r="151" spans="1:8">
      <c r="A151" s="23">
        <v>2017</v>
      </c>
      <c r="B151" s="23" t="s">
        <v>2367</v>
      </c>
      <c r="C151" s="13" t="s">
        <v>1886</v>
      </c>
      <c r="D151" s="13" t="s">
        <v>94</v>
      </c>
      <c r="E151" s="13" t="s">
        <v>1463</v>
      </c>
      <c r="F151" s="24">
        <v>0.33589999999999998</v>
      </c>
      <c r="G151" s="24">
        <v>0.37839999999999996</v>
      </c>
      <c r="H151" s="24">
        <v>0.28570000000000001</v>
      </c>
    </row>
    <row r="152" spans="1:8">
      <c r="A152" s="23">
        <v>2017</v>
      </c>
      <c r="B152" s="23" t="s">
        <v>2367</v>
      </c>
      <c r="C152" s="13" t="s">
        <v>1886</v>
      </c>
      <c r="D152" s="13" t="s">
        <v>100</v>
      </c>
      <c r="E152" s="13" t="s">
        <v>1468</v>
      </c>
      <c r="F152" s="24">
        <v>0.2465</v>
      </c>
      <c r="G152" s="24">
        <v>0.29460000000000003</v>
      </c>
      <c r="H152" s="24">
        <v>0.45889999999999997</v>
      </c>
    </row>
    <row r="153" spans="1:8">
      <c r="A153" s="23">
        <v>2017</v>
      </c>
      <c r="B153" s="23" t="s">
        <v>2367</v>
      </c>
      <c r="C153" s="13" t="s">
        <v>1886</v>
      </c>
      <c r="D153" s="13" t="s">
        <v>100</v>
      </c>
      <c r="E153" s="13" t="s">
        <v>101</v>
      </c>
      <c r="F153" s="24">
        <v>0.25</v>
      </c>
      <c r="G153" s="24">
        <v>0.17710000000000004</v>
      </c>
      <c r="H153" s="24">
        <v>0.57289999999999996</v>
      </c>
    </row>
    <row r="154" spans="1:8">
      <c r="A154" s="23">
        <v>2017</v>
      </c>
      <c r="B154" s="23" t="s">
        <v>2367</v>
      </c>
      <c r="C154" s="13" t="s">
        <v>1886</v>
      </c>
      <c r="D154" s="13" t="s">
        <v>104</v>
      </c>
      <c r="E154" s="13" t="s">
        <v>1486</v>
      </c>
      <c r="F154" s="24">
        <v>0.26219999999999999</v>
      </c>
      <c r="G154" s="24">
        <v>0.38949999999999996</v>
      </c>
      <c r="H154" s="24">
        <v>0.3483</v>
      </c>
    </row>
    <row r="155" spans="1:8">
      <c r="A155" s="23">
        <v>2017</v>
      </c>
      <c r="B155" s="23" t="s">
        <v>2367</v>
      </c>
      <c r="C155" s="13" t="s">
        <v>1886</v>
      </c>
      <c r="D155" s="13" t="s">
        <v>104</v>
      </c>
      <c r="E155" s="13" t="s">
        <v>1470</v>
      </c>
      <c r="F155" s="24">
        <v>0.2054</v>
      </c>
      <c r="G155" s="24">
        <v>0.30620000000000003</v>
      </c>
      <c r="H155" s="24">
        <v>0.4884</v>
      </c>
    </row>
    <row r="156" spans="1:8">
      <c r="A156" s="23">
        <v>2017</v>
      </c>
      <c r="B156" s="23" t="s">
        <v>2367</v>
      </c>
      <c r="C156" s="13" t="s">
        <v>1886</v>
      </c>
      <c r="D156" s="13" t="s">
        <v>104</v>
      </c>
      <c r="E156" s="13" t="s">
        <v>1471</v>
      </c>
      <c r="F156" s="24">
        <v>0.28560000000000002</v>
      </c>
      <c r="G156" s="24">
        <v>0.30929999999999996</v>
      </c>
      <c r="H156" s="24">
        <v>0.40510000000000002</v>
      </c>
    </row>
    <row r="157" spans="1:8">
      <c r="A157" s="23">
        <v>2017</v>
      </c>
      <c r="B157" s="23" t="s">
        <v>2367</v>
      </c>
      <c r="C157" s="13" t="s">
        <v>1886</v>
      </c>
      <c r="D157" s="13" t="s">
        <v>104</v>
      </c>
      <c r="E157" s="13" t="s">
        <v>1472</v>
      </c>
      <c r="F157" s="24">
        <v>0.34489999999999998</v>
      </c>
      <c r="G157" s="24">
        <v>0.38339999999999996</v>
      </c>
      <c r="H157" s="24">
        <v>0.2717</v>
      </c>
    </row>
    <row r="158" spans="1:8">
      <c r="A158" s="23">
        <v>2017</v>
      </c>
      <c r="B158" s="23" t="s">
        <v>2367</v>
      </c>
      <c r="C158" s="13" t="s">
        <v>1886</v>
      </c>
      <c r="D158" s="13" t="s">
        <v>120</v>
      </c>
      <c r="E158" s="13" t="s">
        <v>1482</v>
      </c>
      <c r="F158" s="24">
        <v>0.33100000000000002</v>
      </c>
      <c r="G158" s="24">
        <v>0.47820000000000001</v>
      </c>
      <c r="H158" s="24">
        <v>0.1908</v>
      </c>
    </row>
    <row r="159" spans="1:8">
      <c r="A159" s="23">
        <v>2017</v>
      </c>
      <c r="B159" s="23" t="s">
        <v>2367</v>
      </c>
      <c r="C159" s="13" t="s">
        <v>1886</v>
      </c>
      <c r="D159" s="13" t="s">
        <v>156</v>
      </c>
      <c r="E159" s="13" t="s">
        <v>1483</v>
      </c>
      <c r="F159" s="24">
        <v>0.33139999999999997</v>
      </c>
      <c r="G159" s="24">
        <v>0.40440000000000004</v>
      </c>
      <c r="H159" s="24">
        <v>0.26419999999999999</v>
      </c>
    </row>
    <row r="160" spans="1:8">
      <c r="A160" s="23">
        <v>2017</v>
      </c>
      <c r="B160" s="23" t="s">
        <v>2367</v>
      </c>
      <c r="C160" s="13" t="s">
        <v>1886</v>
      </c>
      <c r="D160" s="13" t="s">
        <v>164</v>
      </c>
      <c r="E160" s="13" t="s">
        <v>584</v>
      </c>
      <c r="F160" s="24">
        <v>0.41849999999999998</v>
      </c>
      <c r="G160" s="24">
        <v>0.37509999999999999</v>
      </c>
      <c r="H160" s="24">
        <v>0.2064</v>
      </c>
    </row>
    <row r="161" spans="1:8">
      <c r="A161" s="23">
        <v>2017</v>
      </c>
      <c r="B161" s="23" t="s">
        <v>2367</v>
      </c>
      <c r="C161" s="13" t="s">
        <v>1886</v>
      </c>
      <c r="D161" s="13" t="s">
        <v>167</v>
      </c>
      <c r="E161" s="13" t="s">
        <v>8711</v>
      </c>
      <c r="F161" s="24">
        <v>0.69540000000000002</v>
      </c>
      <c r="G161" s="24">
        <v>8.0899999999999972E-2</v>
      </c>
      <c r="H161" s="24">
        <v>0.22370000000000001</v>
      </c>
    </row>
    <row r="162" spans="1:8">
      <c r="A162" s="23">
        <v>2017</v>
      </c>
      <c r="B162" s="23" t="s">
        <v>2367</v>
      </c>
      <c r="C162" s="13" t="s">
        <v>1886</v>
      </c>
      <c r="D162" s="13" t="s">
        <v>167</v>
      </c>
      <c r="E162" s="13" t="s">
        <v>168</v>
      </c>
      <c r="F162" s="24">
        <v>0.47760000000000002</v>
      </c>
      <c r="G162" s="24">
        <v>0.14100000000000001</v>
      </c>
      <c r="H162" s="24">
        <v>0.38140000000000002</v>
      </c>
    </row>
    <row r="163" spans="1:8">
      <c r="A163" s="23">
        <v>2017</v>
      </c>
      <c r="B163" s="23" t="s">
        <v>2367</v>
      </c>
      <c r="C163" s="13" t="s">
        <v>1886</v>
      </c>
      <c r="D163" s="13" t="s">
        <v>167</v>
      </c>
      <c r="E163" s="13" t="s">
        <v>1479</v>
      </c>
      <c r="F163" s="24">
        <v>0.4592</v>
      </c>
      <c r="G163" s="24">
        <v>0.19940000000000008</v>
      </c>
      <c r="H163" s="24">
        <v>0.34139999999999998</v>
      </c>
    </row>
    <row r="164" spans="1:8">
      <c r="A164" s="23">
        <v>2018</v>
      </c>
      <c r="B164" s="23" t="s">
        <v>2367</v>
      </c>
      <c r="C164" s="13" t="s">
        <v>1886</v>
      </c>
      <c r="D164" s="13" t="s">
        <v>5</v>
      </c>
      <c r="E164" s="13" t="s">
        <v>559</v>
      </c>
      <c r="F164" s="24">
        <v>0.5085158150851582</v>
      </c>
      <c r="G164" s="24">
        <v>0.25709651257096511</v>
      </c>
      <c r="H164" s="24">
        <v>0.23438767234387672</v>
      </c>
    </row>
    <row r="165" spans="1:8">
      <c r="A165" s="23">
        <v>2018</v>
      </c>
      <c r="B165" s="23" t="s">
        <v>2367</v>
      </c>
      <c r="C165" s="13" t="s">
        <v>1886</v>
      </c>
      <c r="D165" s="13" t="s">
        <v>5</v>
      </c>
      <c r="E165" s="13" t="s">
        <v>1462</v>
      </c>
      <c r="F165" s="24">
        <v>0.53074111000332336</v>
      </c>
      <c r="G165" s="24">
        <v>0.23097374543037552</v>
      </c>
      <c r="H165" s="24">
        <v>0.23828514456630109</v>
      </c>
    </row>
    <row r="166" spans="1:8">
      <c r="A166" s="23">
        <v>2018</v>
      </c>
      <c r="B166" s="23" t="s">
        <v>2367</v>
      </c>
      <c r="C166" s="13" t="s">
        <v>1886</v>
      </c>
      <c r="D166" s="13" t="s">
        <v>10</v>
      </c>
      <c r="E166" s="13" t="s">
        <v>2401</v>
      </c>
      <c r="F166" s="24">
        <v>3.0837004405286344E-2</v>
      </c>
      <c r="G166" s="24">
        <v>0.79295154185022021</v>
      </c>
      <c r="H166" s="24">
        <v>0.1762114537444934</v>
      </c>
    </row>
    <row r="167" spans="1:8">
      <c r="A167" s="23">
        <v>2018</v>
      </c>
      <c r="B167" s="23" t="s">
        <v>2367</v>
      </c>
      <c r="C167" s="13" t="s">
        <v>1886</v>
      </c>
      <c r="D167" s="13" t="s">
        <v>10</v>
      </c>
      <c r="E167" s="13" t="s">
        <v>1455</v>
      </c>
      <c r="F167" s="24">
        <v>0.37998875772906127</v>
      </c>
      <c r="G167" s="24">
        <v>0.26925238898257442</v>
      </c>
      <c r="H167" s="24">
        <v>0.35075885328836426</v>
      </c>
    </row>
    <row r="168" spans="1:8">
      <c r="A168" s="23">
        <v>2018</v>
      </c>
      <c r="B168" s="23" t="s">
        <v>2367</v>
      </c>
      <c r="C168" s="13" t="s">
        <v>1886</v>
      </c>
      <c r="D168" s="13" t="s">
        <v>10</v>
      </c>
      <c r="E168" s="13" t="s">
        <v>1467</v>
      </c>
      <c r="F168" s="24">
        <v>0.29469273743016761</v>
      </c>
      <c r="G168" s="24">
        <v>0.27653631284916197</v>
      </c>
      <c r="H168" s="24">
        <v>0.42877094972067037</v>
      </c>
    </row>
    <row r="169" spans="1:8">
      <c r="A169" s="23">
        <v>2018</v>
      </c>
      <c r="B169" s="23" t="s">
        <v>2367</v>
      </c>
      <c r="C169" s="13" t="s">
        <v>1886</v>
      </c>
      <c r="D169" s="13" t="s">
        <v>14</v>
      </c>
      <c r="E169" s="13" t="s">
        <v>1456</v>
      </c>
      <c r="F169" s="24">
        <v>0.32579999999999998</v>
      </c>
      <c r="G169" s="24">
        <v>0.30060000000000009</v>
      </c>
      <c r="H169" s="24">
        <v>0.37359999999999999</v>
      </c>
    </row>
    <row r="170" spans="1:8">
      <c r="A170" s="23">
        <v>2018</v>
      </c>
      <c r="B170" s="23" t="s">
        <v>2367</v>
      </c>
      <c r="C170" s="13" t="s">
        <v>1886</v>
      </c>
      <c r="D170" s="13" t="s">
        <v>14</v>
      </c>
      <c r="E170" s="13" t="s">
        <v>1457</v>
      </c>
      <c r="F170" s="24">
        <v>0.31659999999999999</v>
      </c>
      <c r="G170" s="24">
        <v>0.34000000000000008</v>
      </c>
      <c r="H170" s="24">
        <v>0.34339999999999998</v>
      </c>
    </row>
    <row r="171" spans="1:8">
      <c r="A171" s="23">
        <v>2018</v>
      </c>
      <c r="B171" s="23" t="s">
        <v>2367</v>
      </c>
      <c r="C171" s="13" t="s">
        <v>1886</v>
      </c>
      <c r="D171" s="13" t="s">
        <v>14</v>
      </c>
      <c r="E171" s="13" t="s">
        <v>2402</v>
      </c>
      <c r="F171" s="24">
        <v>1</v>
      </c>
      <c r="G171" s="24">
        <v>0</v>
      </c>
      <c r="H171" s="24">
        <v>0</v>
      </c>
    </row>
    <row r="172" spans="1:8">
      <c r="A172" s="23">
        <v>2018</v>
      </c>
      <c r="B172" s="23" t="s">
        <v>2367</v>
      </c>
      <c r="C172" s="13" t="s">
        <v>1886</v>
      </c>
      <c r="D172" s="13" t="s">
        <v>14</v>
      </c>
      <c r="E172" s="13" t="s">
        <v>1474</v>
      </c>
      <c r="F172" s="24">
        <v>0.13270000000000001</v>
      </c>
      <c r="G172" s="24">
        <v>0.218</v>
      </c>
      <c r="H172" s="24">
        <v>0.64929999999999999</v>
      </c>
    </row>
    <row r="173" spans="1:8">
      <c r="A173" s="23">
        <v>2018</v>
      </c>
      <c r="B173" s="23" t="s">
        <v>2367</v>
      </c>
      <c r="C173" s="13" t="s">
        <v>1886</v>
      </c>
      <c r="D173" s="13" t="s">
        <v>14</v>
      </c>
      <c r="E173" s="13" t="s">
        <v>2403</v>
      </c>
      <c r="F173" s="24">
        <v>1</v>
      </c>
      <c r="G173" s="24">
        <v>0</v>
      </c>
      <c r="H173" s="24">
        <v>0</v>
      </c>
    </row>
    <row r="174" spans="1:8">
      <c r="A174" s="23">
        <v>2018</v>
      </c>
      <c r="B174" s="23" t="s">
        <v>2367</v>
      </c>
      <c r="C174" s="13" t="s">
        <v>1886</v>
      </c>
      <c r="D174" s="13" t="s">
        <v>14</v>
      </c>
      <c r="E174" s="13" t="s">
        <v>1475</v>
      </c>
      <c r="F174" s="24">
        <v>0.40699999999999997</v>
      </c>
      <c r="G174" s="24">
        <v>0.26830000000000004</v>
      </c>
      <c r="H174" s="24">
        <v>0.32469999999999999</v>
      </c>
    </row>
    <row r="175" spans="1:8">
      <c r="A175" s="23">
        <v>2018</v>
      </c>
      <c r="B175" s="23" t="s">
        <v>2367</v>
      </c>
      <c r="C175" s="13" t="s">
        <v>1886</v>
      </c>
      <c r="D175" s="13" t="s">
        <v>14</v>
      </c>
      <c r="E175" s="13" t="s">
        <v>1476</v>
      </c>
      <c r="F175" s="24">
        <v>0.26419999999999999</v>
      </c>
      <c r="G175" s="24">
        <v>0.39169999999999994</v>
      </c>
      <c r="H175" s="24">
        <v>0.34410000000000002</v>
      </c>
    </row>
    <row r="176" spans="1:8">
      <c r="A176" s="23">
        <v>2018</v>
      </c>
      <c r="B176" s="23" t="s">
        <v>2367</v>
      </c>
      <c r="C176" s="13" t="s">
        <v>1886</v>
      </c>
      <c r="D176" s="13" t="s">
        <v>23</v>
      </c>
      <c r="E176" s="13" t="s">
        <v>1453</v>
      </c>
      <c r="F176" s="24">
        <v>0.39250000000000002</v>
      </c>
      <c r="G176" s="24">
        <v>0.26860000000000001</v>
      </c>
      <c r="H176" s="24">
        <v>0.33889999999999998</v>
      </c>
    </row>
    <row r="177" spans="1:8">
      <c r="A177" s="23">
        <v>2018</v>
      </c>
      <c r="B177" s="23" t="s">
        <v>2367</v>
      </c>
      <c r="C177" s="13" t="s">
        <v>1886</v>
      </c>
      <c r="D177" s="13" t="s">
        <v>23</v>
      </c>
      <c r="E177" s="13" t="s">
        <v>1460</v>
      </c>
      <c r="F177" s="24">
        <v>0.30470000000000003</v>
      </c>
      <c r="G177" s="24">
        <v>0.26569999999999999</v>
      </c>
      <c r="H177" s="24">
        <v>0.42959999999999998</v>
      </c>
    </row>
    <row r="178" spans="1:8">
      <c r="A178" s="23">
        <v>2018</v>
      </c>
      <c r="B178" s="23" t="s">
        <v>2367</v>
      </c>
      <c r="C178" s="13" t="s">
        <v>1886</v>
      </c>
      <c r="D178" s="13" t="s">
        <v>23</v>
      </c>
      <c r="E178" s="13" t="s">
        <v>1464</v>
      </c>
      <c r="F178" s="24">
        <v>0.28060000000000002</v>
      </c>
      <c r="G178" s="24">
        <v>0.3291</v>
      </c>
      <c r="H178" s="24">
        <v>0.39029999999999998</v>
      </c>
    </row>
    <row r="179" spans="1:8">
      <c r="A179" s="23">
        <v>2018</v>
      </c>
      <c r="B179" s="23" t="s">
        <v>2367</v>
      </c>
      <c r="C179" s="13" t="s">
        <v>1886</v>
      </c>
      <c r="D179" s="13" t="s">
        <v>41</v>
      </c>
      <c r="E179" s="13" t="s">
        <v>1461</v>
      </c>
      <c r="F179" s="24">
        <v>0.28689999999999999</v>
      </c>
      <c r="G179" s="24">
        <v>0.48149999999999998</v>
      </c>
      <c r="H179" s="24">
        <v>0.2316</v>
      </c>
    </row>
    <row r="180" spans="1:8">
      <c r="A180" s="23">
        <v>2018</v>
      </c>
      <c r="B180" s="23" t="s">
        <v>2367</v>
      </c>
      <c r="C180" s="13" t="s">
        <v>1886</v>
      </c>
      <c r="D180" s="13" t="s">
        <v>60</v>
      </c>
      <c r="E180" s="13" t="s">
        <v>1458</v>
      </c>
      <c r="F180" s="24">
        <v>0.35460000000000003</v>
      </c>
      <c r="G180" s="24">
        <v>0.34109999999999996</v>
      </c>
      <c r="H180" s="24">
        <v>0.30430000000000001</v>
      </c>
    </row>
    <row r="181" spans="1:8">
      <c r="A181" s="23">
        <v>2018</v>
      </c>
      <c r="B181" s="23" t="s">
        <v>2367</v>
      </c>
      <c r="C181" s="13" t="s">
        <v>1886</v>
      </c>
      <c r="D181" s="13" t="s">
        <v>60</v>
      </c>
      <c r="E181" s="13" t="s">
        <v>1477</v>
      </c>
      <c r="F181" s="24">
        <v>0.2006</v>
      </c>
      <c r="G181" s="24">
        <v>0.5635</v>
      </c>
      <c r="H181" s="24">
        <v>0.2359</v>
      </c>
    </row>
    <row r="182" spans="1:8">
      <c r="A182" s="23">
        <v>2018</v>
      </c>
      <c r="B182" s="23" t="s">
        <v>2367</v>
      </c>
      <c r="C182" s="13" t="s">
        <v>1886</v>
      </c>
      <c r="D182" s="13" t="s">
        <v>70</v>
      </c>
      <c r="E182" s="13" t="s">
        <v>577</v>
      </c>
      <c r="F182" s="24">
        <v>0.216</v>
      </c>
      <c r="G182" s="24">
        <v>0.4366000000000001</v>
      </c>
      <c r="H182" s="24">
        <v>0.34739999999999999</v>
      </c>
    </row>
    <row r="183" spans="1:8">
      <c r="A183" s="23">
        <v>2018</v>
      </c>
      <c r="B183" s="23" t="s">
        <v>2367</v>
      </c>
      <c r="C183" s="13" t="s">
        <v>1886</v>
      </c>
      <c r="D183" s="13" t="s">
        <v>70</v>
      </c>
      <c r="E183" s="13" t="s">
        <v>1466</v>
      </c>
      <c r="F183" s="24">
        <v>0.30819999999999997</v>
      </c>
      <c r="G183" s="24">
        <v>0.39040000000000002</v>
      </c>
      <c r="H183" s="24">
        <v>0.3014</v>
      </c>
    </row>
    <row r="184" spans="1:8">
      <c r="A184" s="23">
        <v>2018</v>
      </c>
      <c r="B184" s="23" t="s">
        <v>2367</v>
      </c>
      <c r="C184" s="13" t="s">
        <v>1886</v>
      </c>
      <c r="D184" s="13" t="s">
        <v>70</v>
      </c>
      <c r="E184" s="13" t="s">
        <v>1469</v>
      </c>
      <c r="F184" s="24">
        <v>0.26340000000000002</v>
      </c>
      <c r="G184" s="24">
        <v>0.28899999999999998</v>
      </c>
      <c r="H184" s="24">
        <v>0.4476</v>
      </c>
    </row>
    <row r="185" spans="1:8">
      <c r="A185" s="23">
        <v>2018</v>
      </c>
      <c r="B185" s="23" t="s">
        <v>2367</v>
      </c>
      <c r="C185" s="13" t="s">
        <v>1886</v>
      </c>
      <c r="D185" s="13" t="s">
        <v>70</v>
      </c>
      <c r="E185" s="13" t="s">
        <v>1478</v>
      </c>
      <c r="F185" s="24">
        <v>0.30559999999999998</v>
      </c>
      <c r="G185" s="24">
        <v>0.37029999999999996</v>
      </c>
      <c r="H185" s="24">
        <v>0.3241</v>
      </c>
    </row>
    <row r="186" spans="1:8">
      <c r="A186" s="23">
        <v>2018</v>
      </c>
      <c r="B186" s="23" t="s">
        <v>2367</v>
      </c>
      <c r="C186" s="13" t="s">
        <v>1886</v>
      </c>
      <c r="D186" s="13" t="s">
        <v>76</v>
      </c>
      <c r="E186" s="13" t="s">
        <v>5707</v>
      </c>
      <c r="F186" s="24">
        <v>0.31859999999999999</v>
      </c>
      <c r="G186" s="24">
        <v>0.39329999999999998</v>
      </c>
      <c r="H186" s="24">
        <v>0.28810000000000002</v>
      </c>
    </row>
    <row r="187" spans="1:8">
      <c r="A187" s="23">
        <v>2018</v>
      </c>
      <c r="B187" s="23" t="s">
        <v>2367</v>
      </c>
      <c r="C187" s="13" t="s">
        <v>1886</v>
      </c>
      <c r="D187" s="13" t="s">
        <v>76</v>
      </c>
      <c r="E187" s="13" t="s">
        <v>1459</v>
      </c>
      <c r="F187" s="24">
        <v>0.3967</v>
      </c>
      <c r="G187" s="24">
        <v>0.41520000000000007</v>
      </c>
      <c r="H187" s="24">
        <v>0.18809999999999999</v>
      </c>
    </row>
    <row r="188" spans="1:8">
      <c r="A188" s="23">
        <v>2018</v>
      </c>
      <c r="B188" s="23" t="s">
        <v>2367</v>
      </c>
      <c r="C188" s="13" t="s">
        <v>1886</v>
      </c>
      <c r="D188" s="13" t="s">
        <v>76</v>
      </c>
      <c r="E188" s="13" t="s">
        <v>2079</v>
      </c>
      <c r="F188" s="24">
        <v>0.25290000000000001</v>
      </c>
      <c r="G188" s="24">
        <v>0.37939999999999996</v>
      </c>
      <c r="H188" s="24">
        <v>0.36770000000000003</v>
      </c>
    </row>
    <row r="189" spans="1:8">
      <c r="A189" s="23">
        <v>2018</v>
      </c>
      <c r="B189" s="23" t="s">
        <v>2367</v>
      </c>
      <c r="C189" s="13" t="s">
        <v>1886</v>
      </c>
      <c r="D189" s="13" t="s">
        <v>86</v>
      </c>
      <c r="E189" s="13" t="s">
        <v>981</v>
      </c>
      <c r="F189" s="24">
        <v>0.37</v>
      </c>
      <c r="G189" s="24">
        <v>0.16410000000000002</v>
      </c>
      <c r="H189" s="24">
        <v>0.46589999999999998</v>
      </c>
    </row>
    <row r="190" spans="1:8">
      <c r="A190" s="23">
        <v>2018</v>
      </c>
      <c r="B190" s="23" t="s">
        <v>2367</v>
      </c>
      <c r="C190" s="13" t="s">
        <v>1886</v>
      </c>
      <c r="D190" s="13" t="s">
        <v>86</v>
      </c>
      <c r="E190" s="13" t="s">
        <v>2635</v>
      </c>
      <c r="F190" s="24">
        <v>0.35560000000000003</v>
      </c>
      <c r="G190" s="24">
        <v>0.31110000000000004</v>
      </c>
      <c r="H190" s="24">
        <v>0.33329999999999999</v>
      </c>
    </row>
    <row r="191" spans="1:8">
      <c r="A191" s="23">
        <v>2018</v>
      </c>
      <c r="B191" s="23" t="s">
        <v>2367</v>
      </c>
      <c r="C191" s="13" t="s">
        <v>1886</v>
      </c>
      <c r="D191" s="13" t="s">
        <v>89</v>
      </c>
      <c r="E191" s="13" t="s">
        <v>1465</v>
      </c>
      <c r="F191" s="24">
        <v>0.34089999999999998</v>
      </c>
      <c r="G191" s="24">
        <v>0.31059999999999999</v>
      </c>
      <c r="H191" s="24">
        <v>0.34849999999999998</v>
      </c>
    </row>
    <row r="192" spans="1:8">
      <c r="A192" s="23">
        <v>2018</v>
      </c>
      <c r="B192" s="23" t="s">
        <v>2367</v>
      </c>
      <c r="C192" s="13" t="s">
        <v>1886</v>
      </c>
      <c r="D192" s="13" t="s">
        <v>94</v>
      </c>
      <c r="E192" s="13" t="s">
        <v>1463</v>
      </c>
      <c r="F192" s="24">
        <v>0.3538</v>
      </c>
      <c r="G192" s="24">
        <v>0.36950000000000005</v>
      </c>
      <c r="H192" s="24">
        <v>0.2767</v>
      </c>
    </row>
    <row r="193" spans="1:8">
      <c r="A193" s="23">
        <v>2018</v>
      </c>
      <c r="B193" s="23" t="s">
        <v>2367</v>
      </c>
      <c r="C193" s="13" t="s">
        <v>1886</v>
      </c>
      <c r="D193" s="13" t="s">
        <v>100</v>
      </c>
      <c r="E193" s="13" t="s">
        <v>1468</v>
      </c>
      <c r="F193" s="24">
        <v>0.26819999999999999</v>
      </c>
      <c r="G193" s="24">
        <v>0.25409999999999999</v>
      </c>
      <c r="H193" s="24">
        <v>0.47770000000000001</v>
      </c>
    </row>
    <row r="194" spans="1:8">
      <c r="A194" s="23">
        <v>2018</v>
      </c>
      <c r="B194" s="23" t="s">
        <v>2367</v>
      </c>
      <c r="C194" s="13" t="s">
        <v>1886</v>
      </c>
      <c r="D194" s="13" t="s">
        <v>100</v>
      </c>
      <c r="E194" s="13" t="s">
        <v>101</v>
      </c>
      <c r="F194" s="24">
        <v>0.25609999999999999</v>
      </c>
      <c r="G194" s="24">
        <v>0.17069999999999996</v>
      </c>
      <c r="H194" s="24">
        <v>0.57320000000000004</v>
      </c>
    </row>
    <row r="195" spans="1:8">
      <c r="A195" s="23">
        <v>2018</v>
      </c>
      <c r="B195" s="23" t="s">
        <v>2367</v>
      </c>
      <c r="C195" s="13" t="s">
        <v>1886</v>
      </c>
      <c r="D195" s="13" t="s">
        <v>104</v>
      </c>
      <c r="E195" s="13" t="s">
        <v>1486</v>
      </c>
      <c r="F195" s="24">
        <v>0.2712</v>
      </c>
      <c r="G195" s="24">
        <v>0.38980000000000004</v>
      </c>
      <c r="H195" s="24">
        <v>0.33900000000000002</v>
      </c>
    </row>
    <row r="196" spans="1:8">
      <c r="A196" s="23">
        <v>2018</v>
      </c>
      <c r="B196" s="23" t="s">
        <v>2367</v>
      </c>
      <c r="C196" s="13" t="s">
        <v>1886</v>
      </c>
      <c r="D196" s="13" t="s">
        <v>104</v>
      </c>
      <c r="E196" s="13" t="s">
        <v>1470</v>
      </c>
      <c r="F196" s="24">
        <v>0.23710000000000001</v>
      </c>
      <c r="G196" s="24">
        <v>0.31169999999999998</v>
      </c>
      <c r="H196" s="24">
        <v>0.45119999999999999</v>
      </c>
    </row>
    <row r="197" spans="1:8">
      <c r="A197" s="23">
        <v>2018</v>
      </c>
      <c r="B197" s="23" t="s">
        <v>2367</v>
      </c>
      <c r="C197" s="13" t="s">
        <v>1886</v>
      </c>
      <c r="D197" s="13" t="s">
        <v>104</v>
      </c>
      <c r="E197" s="13" t="s">
        <v>1471</v>
      </c>
      <c r="F197" s="24">
        <v>0.26619999999999999</v>
      </c>
      <c r="G197" s="24">
        <v>0.33860000000000001</v>
      </c>
      <c r="H197" s="24">
        <v>0.3952</v>
      </c>
    </row>
    <row r="198" spans="1:8">
      <c r="A198" s="23">
        <v>2018</v>
      </c>
      <c r="B198" s="23" t="s">
        <v>2367</v>
      </c>
      <c r="C198" s="13" t="s">
        <v>1886</v>
      </c>
      <c r="D198" s="13" t="s">
        <v>104</v>
      </c>
      <c r="E198" s="13" t="s">
        <v>1472</v>
      </c>
      <c r="F198" s="24">
        <v>0.35580000000000001</v>
      </c>
      <c r="G198" s="24">
        <v>0.36780000000000002</v>
      </c>
      <c r="H198" s="24">
        <v>0.27639999999999998</v>
      </c>
    </row>
    <row r="199" spans="1:8">
      <c r="A199" s="23">
        <v>2018</v>
      </c>
      <c r="B199" s="23" t="s">
        <v>2367</v>
      </c>
      <c r="C199" s="13" t="s">
        <v>1886</v>
      </c>
      <c r="D199" s="13" t="s">
        <v>120</v>
      </c>
      <c r="E199" s="13" t="s">
        <v>1482</v>
      </c>
      <c r="F199" s="24">
        <v>0.3543</v>
      </c>
      <c r="G199" s="24">
        <v>0.47339999999999999</v>
      </c>
      <c r="H199" s="24">
        <v>0.17230000000000001</v>
      </c>
    </row>
    <row r="200" spans="1:8">
      <c r="A200" s="23">
        <v>2018</v>
      </c>
      <c r="B200" s="23" t="s">
        <v>2367</v>
      </c>
      <c r="C200" s="13" t="s">
        <v>1886</v>
      </c>
      <c r="D200" s="13" t="s">
        <v>156</v>
      </c>
      <c r="E200" s="13" t="s">
        <v>1483</v>
      </c>
      <c r="F200" s="24">
        <v>0.33850000000000002</v>
      </c>
      <c r="G200" s="24">
        <v>0.37480000000000002</v>
      </c>
      <c r="H200" s="24">
        <v>0.28670000000000001</v>
      </c>
    </row>
    <row r="201" spans="1:8">
      <c r="A201" s="23">
        <v>2018</v>
      </c>
      <c r="B201" s="23" t="s">
        <v>2367</v>
      </c>
      <c r="C201" s="13" t="s">
        <v>1886</v>
      </c>
      <c r="D201" s="13" t="s">
        <v>164</v>
      </c>
      <c r="E201" s="13" t="s">
        <v>584</v>
      </c>
      <c r="F201" s="24">
        <v>0.43709999999999999</v>
      </c>
      <c r="G201" s="24">
        <v>0.3503</v>
      </c>
      <c r="H201" s="24">
        <v>0.21260000000000001</v>
      </c>
    </row>
    <row r="202" spans="1:8">
      <c r="A202" s="23">
        <v>2018</v>
      </c>
      <c r="B202" s="23" t="s">
        <v>2367</v>
      </c>
      <c r="C202" s="13" t="s">
        <v>1886</v>
      </c>
      <c r="D202" s="13" t="s">
        <v>167</v>
      </c>
      <c r="E202" s="13" t="s">
        <v>8711</v>
      </c>
      <c r="F202" s="24">
        <v>0.70989999999999998</v>
      </c>
      <c r="G202" s="24">
        <v>6.1900000000000066E-2</v>
      </c>
      <c r="H202" s="24">
        <v>0.22819999999999999</v>
      </c>
    </row>
    <row r="203" spans="1:8">
      <c r="A203" s="23">
        <v>2018</v>
      </c>
      <c r="B203" s="23" t="s">
        <v>2367</v>
      </c>
      <c r="C203" s="13" t="s">
        <v>1886</v>
      </c>
      <c r="D203" s="13" t="s">
        <v>167</v>
      </c>
      <c r="E203" s="13" t="s">
        <v>168</v>
      </c>
      <c r="F203" s="24">
        <v>0.46129999999999999</v>
      </c>
      <c r="G203" s="24">
        <v>0.14430000000000004</v>
      </c>
      <c r="H203" s="24">
        <v>0.39439999999999997</v>
      </c>
    </row>
    <row r="204" spans="1:8">
      <c r="A204" s="23">
        <v>2018</v>
      </c>
      <c r="B204" s="23" t="s">
        <v>2367</v>
      </c>
      <c r="C204" s="13" t="s">
        <v>1886</v>
      </c>
      <c r="D204" s="13" t="s">
        <v>167</v>
      </c>
      <c r="E204" s="13" t="s">
        <v>1479</v>
      </c>
      <c r="F204" s="24">
        <v>0.50319999999999998</v>
      </c>
      <c r="G204" s="24">
        <v>0.17400000000000004</v>
      </c>
      <c r="H204" s="24">
        <v>0.32279999999999998</v>
      </c>
    </row>
    <row r="205" spans="1:8">
      <c r="A205" s="23">
        <v>2019</v>
      </c>
      <c r="B205" s="23" t="s">
        <v>2366</v>
      </c>
      <c r="C205" s="13" t="s">
        <v>1886</v>
      </c>
      <c r="D205" s="13" t="s">
        <v>5</v>
      </c>
      <c r="E205" s="13" t="s">
        <v>559</v>
      </c>
      <c r="F205" s="24">
        <v>0.4168</v>
      </c>
      <c r="G205" s="24">
        <v>0.35759999999999997</v>
      </c>
      <c r="H205" s="24">
        <v>0.22559999999999999</v>
      </c>
    </row>
    <row r="206" spans="1:8">
      <c r="A206" s="23">
        <v>2019</v>
      </c>
      <c r="B206" s="23" t="s">
        <v>2366</v>
      </c>
      <c r="C206" s="13" t="s">
        <v>1886</v>
      </c>
      <c r="D206" s="13" t="s">
        <v>5</v>
      </c>
      <c r="E206" s="13" t="s">
        <v>1462</v>
      </c>
      <c r="F206" s="24">
        <v>0.41560000000000002</v>
      </c>
      <c r="G206" s="24">
        <v>0.3584</v>
      </c>
      <c r="H206" s="24">
        <v>0.22600000000000001</v>
      </c>
    </row>
    <row r="207" spans="1:8">
      <c r="A207" s="23">
        <v>2019</v>
      </c>
      <c r="B207" s="23" t="s">
        <v>2366</v>
      </c>
      <c r="C207" s="13" t="s">
        <v>1886</v>
      </c>
      <c r="D207" s="13" t="s">
        <v>10</v>
      </c>
      <c r="E207" s="13" t="s">
        <v>2401</v>
      </c>
      <c r="F207" s="24">
        <v>0.10780000000000001</v>
      </c>
      <c r="G207" s="24">
        <v>0.67659999999999998</v>
      </c>
      <c r="H207" s="24">
        <v>0.21560000000000001</v>
      </c>
    </row>
    <row r="208" spans="1:8">
      <c r="A208" s="23">
        <v>2019</v>
      </c>
      <c r="B208" s="23" t="s">
        <v>2366</v>
      </c>
      <c r="C208" s="13" t="s">
        <v>1886</v>
      </c>
      <c r="D208" s="13" t="s">
        <v>10</v>
      </c>
      <c r="E208" s="13" t="s">
        <v>1455</v>
      </c>
      <c r="F208" s="24">
        <v>0.30180000000000001</v>
      </c>
      <c r="G208" s="24">
        <v>0.38920000000000005</v>
      </c>
      <c r="H208" s="24">
        <v>0.309</v>
      </c>
    </row>
    <row r="209" spans="1:8">
      <c r="A209" s="23">
        <v>2019</v>
      </c>
      <c r="B209" s="23" t="s">
        <v>2366</v>
      </c>
      <c r="C209" s="13" t="s">
        <v>1886</v>
      </c>
      <c r="D209" s="13" t="s">
        <v>10</v>
      </c>
      <c r="E209" s="13" t="s">
        <v>1467</v>
      </c>
      <c r="F209" s="24">
        <v>0.23419999999999999</v>
      </c>
      <c r="G209" s="24">
        <v>0.40590000000000004</v>
      </c>
      <c r="H209" s="24">
        <v>0.3599</v>
      </c>
    </row>
    <row r="210" spans="1:8">
      <c r="A210" s="23">
        <v>2019</v>
      </c>
      <c r="B210" s="23" t="s">
        <v>2366</v>
      </c>
      <c r="C210" s="13" t="s">
        <v>1886</v>
      </c>
      <c r="D210" s="13" t="s">
        <v>14</v>
      </c>
      <c r="E210" s="13" t="s">
        <v>1456</v>
      </c>
      <c r="F210" s="24">
        <v>0.33710000000000001</v>
      </c>
      <c r="G210" s="24">
        <v>0.28330000000000005</v>
      </c>
      <c r="H210" s="24">
        <v>0.37959999999999999</v>
      </c>
    </row>
    <row r="211" spans="1:8">
      <c r="A211" s="23">
        <v>2019</v>
      </c>
      <c r="B211" s="23" t="s">
        <v>2366</v>
      </c>
      <c r="C211" s="13" t="s">
        <v>1886</v>
      </c>
      <c r="D211" s="13" t="s">
        <v>14</v>
      </c>
      <c r="E211" s="13" t="s">
        <v>1457</v>
      </c>
      <c r="F211" s="24">
        <v>0.3054</v>
      </c>
      <c r="G211" s="24">
        <v>0.36130000000000007</v>
      </c>
      <c r="H211" s="24">
        <v>0.33329999999999999</v>
      </c>
    </row>
    <row r="212" spans="1:8">
      <c r="A212" s="23">
        <v>2019</v>
      </c>
      <c r="B212" s="23" t="s">
        <v>2366</v>
      </c>
      <c r="C212" s="13" t="s">
        <v>1886</v>
      </c>
      <c r="D212" s="13" t="s">
        <v>14</v>
      </c>
      <c r="E212" s="13" t="s">
        <v>1474</v>
      </c>
      <c r="F212" s="24">
        <v>0.11899999999999999</v>
      </c>
      <c r="G212" s="24">
        <v>0.27149999999999996</v>
      </c>
      <c r="H212" s="24">
        <v>0.60950000000000004</v>
      </c>
    </row>
    <row r="213" spans="1:8">
      <c r="A213" s="23">
        <v>2019</v>
      </c>
      <c r="B213" s="23" t="s">
        <v>2366</v>
      </c>
      <c r="C213" s="13" t="s">
        <v>1886</v>
      </c>
      <c r="D213" s="13" t="s">
        <v>14</v>
      </c>
      <c r="E213" s="13" t="s">
        <v>1475</v>
      </c>
      <c r="F213" s="24">
        <v>0.40749999999999997</v>
      </c>
      <c r="G213" s="24">
        <v>0.27429999999999999</v>
      </c>
      <c r="H213" s="24">
        <v>0.31819999999999998</v>
      </c>
    </row>
    <row r="214" spans="1:8">
      <c r="A214" s="23">
        <v>2019</v>
      </c>
      <c r="B214" s="23" t="s">
        <v>2366</v>
      </c>
      <c r="C214" s="13" t="s">
        <v>1886</v>
      </c>
      <c r="D214" s="13" t="s">
        <v>14</v>
      </c>
      <c r="E214" s="13" t="s">
        <v>1476</v>
      </c>
      <c r="F214" s="24">
        <v>0.2722</v>
      </c>
      <c r="G214" s="24">
        <v>0.38990000000000002</v>
      </c>
      <c r="H214" s="24">
        <v>0.33789999999999998</v>
      </c>
    </row>
    <row r="215" spans="1:8">
      <c r="A215" s="23">
        <v>2019</v>
      </c>
      <c r="B215" s="23" t="s">
        <v>2366</v>
      </c>
      <c r="C215" s="13" t="s">
        <v>1886</v>
      </c>
      <c r="D215" s="13" t="s">
        <v>23</v>
      </c>
      <c r="E215" s="13" t="s">
        <v>1453</v>
      </c>
      <c r="F215" s="24">
        <v>0.3967</v>
      </c>
      <c r="G215" s="24">
        <v>0.2626</v>
      </c>
      <c r="H215" s="24">
        <v>0.3407</v>
      </c>
    </row>
    <row r="216" spans="1:8">
      <c r="A216" s="23">
        <v>2019</v>
      </c>
      <c r="B216" s="23" t="s">
        <v>2366</v>
      </c>
      <c r="C216" s="13" t="s">
        <v>1886</v>
      </c>
      <c r="D216" s="13" t="s">
        <v>23</v>
      </c>
      <c r="E216" s="13" t="s">
        <v>1460</v>
      </c>
      <c r="F216" s="24">
        <v>0.30459999999999998</v>
      </c>
      <c r="G216" s="24">
        <v>0.26449999999999996</v>
      </c>
      <c r="H216" s="24">
        <v>0.43090000000000001</v>
      </c>
    </row>
    <row r="217" spans="1:8">
      <c r="A217" s="23">
        <v>2019</v>
      </c>
      <c r="B217" s="23" t="s">
        <v>2366</v>
      </c>
      <c r="C217" s="13" t="s">
        <v>1886</v>
      </c>
      <c r="D217" s="13" t="s">
        <v>23</v>
      </c>
      <c r="E217" s="13" t="s">
        <v>1464</v>
      </c>
      <c r="F217" s="24">
        <v>0.27329999999999999</v>
      </c>
      <c r="G217" s="24">
        <v>0.3387</v>
      </c>
      <c r="H217" s="24">
        <v>0.38800000000000001</v>
      </c>
    </row>
    <row r="218" spans="1:8">
      <c r="A218" s="23">
        <v>2019</v>
      </c>
      <c r="B218" s="23" t="s">
        <v>2366</v>
      </c>
      <c r="C218" s="13" t="s">
        <v>1886</v>
      </c>
      <c r="D218" s="13" t="s">
        <v>41</v>
      </c>
      <c r="E218" s="13" t="s">
        <v>1461</v>
      </c>
      <c r="F218" s="24">
        <v>0.30359999999999998</v>
      </c>
      <c r="G218" s="24">
        <v>0.47699999999999998</v>
      </c>
      <c r="H218" s="24">
        <v>0.21940000000000001</v>
      </c>
    </row>
    <row r="219" spans="1:8">
      <c r="A219" s="23">
        <v>2019</v>
      </c>
      <c r="B219" s="23" t="s">
        <v>2366</v>
      </c>
      <c r="C219" s="13" t="s">
        <v>1886</v>
      </c>
      <c r="D219" s="13" t="s">
        <v>60</v>
      </c>
      <c r="E219" s="13" t="s">
        <v>1458</v>
      </c>
      <c r="F219" s="24">
        <v>0.35949999999999999</v>
      </c>
      <c r="G219" s="24">
        <v>0.33669999999999994</v>
      </c>
      <c r="H219" s="24">
        <v>0.30380000000000001</v>
      </c>
    </row>
    <row r="220" spans="1:8">
      <c r="A220" s="23">
        <v>2019</v>
      </c>
      <c r="B220" s="23" t="s">
        <v>2366</v>
      </c>
      <c r="C220" s="13" t="s">
        <v>1886</v>
      </c>
      <c r="D220" s="13" t="s">
        <v>60</v>
      </c>
      <c r="E220" s="13" t="s">
        <v>1477</v>
      </c>
      <c r="F220" s="24">
        <v>0.2329</v>
      </c>
      <c r="G220" s="24">
        <v>0.52</v>
      </c>
      <c r="H220" s="24">
        <v>0.24709999999999999</v>
      </c>
    </row>
    <row r="221" spans="1:8">
      <c r="A221" s="23">
        <v>2019</v>
      </c>
      <c r="B221" s="23" t="s">
        <v>2366</v>
      </c>
      <c r="C221" s="13" t="s">
        <v>1886</v>
      </c>
      <c r="D221" s="13" t="s">
        <v>70</v>
      </c>
      <c r="E221" s="13" t="s">
        <v>577</v>
      </c>
      <c r="F221" s="24">
        <v>0.23</v>
      </c>
      <c r="G221" s="24">
        <v>0.42490000000000006</v>
      </c>
      <c r="H221" s="24">
        <v>0.34510000000000002</v>
      </c>
    </row>
    <row r="222" spans="1:8">
      <c r="A222" s="23">
        <v>2019</v>
      </c>
      <c r="B222" s="23" t="s">
        <v>2366</v>
      </c>
      <c r="C222" s="13" t="s">
        <v>1886</v>
      </c>
      <c r="D222" s="13" t="s">
        <v>70</v>
      </c>
      <c r="E222" s="13" t="s">
        <v>1466</v>
      </c>
      <c r="F222" s="24">
        <v>0.33329999999999999</v>
      </c>
      <c r="G222" s="24">
        <v>0.37099999999999994</v>
      </c>
      <c r="H222" s="24">
        <v>0.29570000000000002</v>
      </c>
    </row>
    <row r="223" spans="1:8">
      <c r="A223" s="23">
        <v>2019</v>
      </c>
      <c r="B223" s="23" t="s">
        <v>2366</v>
      </c>
      <c r="C223" s="13" t="s">
        <v>1886</v>
      </c>
      <c r="D223" s="13" t="s">
        <v>70</v>
      </c>
      <c r="E223" s="13" t="s">
        <v>1469</v>
      </c>
      <c r="F223" s="24">
        <v>0.26600000000000001</v>
      </c>
      <c r="G223" s="24">
        <v>0.28390000000000004</v>
      </c>
      <c r="H223" s="24">
        <v>0.4501</v>
      </c>
    </row>
    <row r="224" spans="1:8">
      <c r="A224" s="23">
        <v>2019</v>
      </c>
      <c r="B224" s="23" t="s">
        <v>2366</v>
      </c>
      <c r="C224" s="13" t="s">
        <v>1886</v>
      </c>
      <c r="D224" s="13" t="s">
        <v>70</v>
      </c>
      <c r="E224" s="13" t="s">
        <v>1478</v>
      </c>
      <c r="F224" s="24">
        <v>0.29449999999999998</v>
      </c>
      <c r="G224" s="24">
        <v>0.38949999999999996</v>
      </c>
      <c r="H224" s="24">
        <v>0.316</v>
      </c>
    </row>
    <row r="225" spans="1:8">
      <c r="A225" s="23">
        <v>2019</v>
      </c>
      <c r="B225" s="23" t="s">
        <v>2366</v>
      </c>
      <c r="C225" s="13" t="s">
        <v>1886</v>
      </c>
      <c r="D225" s="13" t="s">
        <v>76</v>
      </c>
      <c r="E225" s="13" t="s">
        <v>5707</v>
      </c>
      <c r="F225" s="24">
        <v>0.30790000000000001</v>
      </c>
      <c r="G225" s="24">
        <v>0.39269999999999999</v>
      </c>
      <c r="H225" s="24">
        <v>0.2994</v>
      </c>
    </row>
    <row r="226" spans="1:8">
      <c r="A226" s="23">
        <v>2019</v>
      </c>
      <c r="B226" s="23" t="s">
        <v>2366</v>
      </c>
      <c r="C226" s="13" t="s">
        <v>1886</v>
      </c>
      <c r="D226" s="13" t="s">
        <v>76</v>
      </c>
      <c r="E226" s="13" t="s">
        <v>1459</v>
      </c>
      <c r="F226" s="24">
        <v>0.40610000000000002</v>
      </c>
      <c r="G226" s="24">
        <v>0.40110000000000001</v>
      </c>
      <c r="H226" s="24">
        <v>0.1928</v>
      </c>
    </row>
    <row r="227" spans="1:8">
      <c r="A227" s="23">
        <v>2019</v>
      </c>
      <c r="B227" s="23" t="s">
        <v>2366</v>
      </c>
      <c r="C227" s="13" t="s">
        <v>1886</v>
      </c>
      <c r="D227" s="13" t="s">
        <v>76</v>
      </c>
      <c r="E227" s="13" t="s">
        <v>2079</v>
      </c>
      <c r="F227" s="24">
        <v>0.25540000000000002</v>
      </c>
      <c r="G227" s="24">
        <v>0.37940000000000002</v>
      </c>
      <c r="H227" s="24">
        <v>0.36520000000000002</v>
      </c>
    </row>
    <row r="228" spans="1:8">
      <c r="A228" s="23">
        <v>2019</v>
      </c>
      <c r="B228" s="23" t="s">
        <v>2366</v>
      </c>
      <c r="C228" s="13" t="s">
        <v>1886</v>
      </c>
      <c r="D228" s="13" t="s">
        <v>86</v>
      </c>
      <c r="E228" s="13" t="s">
        <v>981</v>
      </c>
      <c r="F228" s="24">
        <v>0.40060000000000001</v>
      </c>
      <c r="G228" s="24">
        <v>0.12930000000000003</v>
      </c>
      <c r="H228" s="24">
        <v>0.47010000000000002</v>
      </c>
    </row>
    <row r="229" spans="1:8">
      <c r="A229" s="23">
        <v>2019</v>
      </c>
      <c r="B229" s="23" t="s">
        <v>2366</v>
      </c>
      <c r="C229" s="13" t="s">
        <v>1886</v>
      </c>
      <c r="D229" s="13" t="s">
        <v>86</v>
      </c>
      <c r="E229" s="13" t="s">
        <v>2635</v>
      </c>
      <c r="F229" s="24">
        <v>0.38300000000000001</v>
      </c>
      <c r="G229" s="24">
        <v>0.30079999999999996</v>
      </c>
      <c r="H229" s="24">
        <v>0.31619999999999998</v>
      </c>
    </row>
    <row r="230" spans="1:8">
      <c r="A230" s="23">
        <v>2019</v>
      </c>
      <c r="B230" s="23" t="s">
        <v>2366</v>
      </c>
      <c r="C230" s="13" t="s">
        <v>1886</v>
      </c>
      <c r="D230" s="13" t="s">
        <v>86</v>
      </c>
      <c r="E230" s="13" t="s">
        <v>101</v>
      </c>
      <c r="F230" s="24">
        <v>0.25609999999999999</v>
      </c>
      <c r="G230" s="24">
        <v>0.17069999999999996</v>
      </c>
      <c r="H230" s="24">
        <v>0.57320000000000004</v>
      </c>
    </row>
    <row r="231" spans="1:8">
      <c r="A231" s="23">
        <v>2019</v>
      </c>
      <c r="B231" s="23" t="s">
        <v>2366</v>
      </c>
      <c r="C231" s="13" t="s">
        <v>1886</v>
      </c>
      <c r="D231" s="13" t="s">
        <v>89</v>
      </c>
      <c r="E231" s="13" t="s">
        <v>1465</v>
      </c>
      <c r="F231" s="24">
        <v>0.33250000000000002</v>
      </c>
      <c r="G231" s="24">
        <v>0.31579999999999997</v>
      </c>
      <c r="H231" s="24">
        <v>0.35170000000000001</v>
      </c>
    </row>
    <row r="232" spans="1:8">
      <c r="A232" s="23">
        <v>2019</v>
      </c>
      <c r="B232" s="23" t="s">
        <v>2366</v>
      </c>
      <c r="C232" s="13" t="s">
        <v>1886</v>
      </c>
      <c r="D232" s="13" t="s">
        <v>94</v>
      </c>
      <c r="E232" s="13" t="s">
        <v>1463</v>
      </c>
      <c r="F232" s="24">
        <v>0.36480000000000001</v>
      </c>
      <c r="G232" s="24">
        <v>0.36480000000000001</v>
      </c>
      <c r="H232" s="24">
        <v>0.27039999999999997</v>
      </c>
    </row>
    <row r="233" spans="1:8">
      <c r="A233" s="23">
        <v>2019</v>
      </c>
      <c r="B233" s="23" t="s">
        <v>2366</v>
      </c>
      <c r="C233" s="13" t="s">
        <v>1886</v>
      </c>
      <c r="D233" s="13" t="s">
        <v>100</v>
      </c>
      <c r="E233" s="13" t="s">
        <v>1468</v>
      </c>
      <c r="F233" s="24">
        <v>0.25719999999999998</v>
      </c>
      <c r="G233" s="24">
        <v>0.22260000000000002</v>
      </c>
      <c r="H233" s="24">
        <v>0.5202</v>
      </c>
    </row>
    <row r="234" spans="1:8">
      <c r="A234" s="23">
        <v>2019</v>
      </c>
      <c r="B234" s="23" t="s">
        <v>2366</v>
      </c>
      <c r="C234" s="13" t="s">
        <v>1886</v>
      </c>
      <c r="D234" s="13" t="s">
        <v>104</v>
      </c>
      <c r="E234" s="13" t="s">
        <v>1486</v>
      </c>
      <c r="F234" s="24">
        <v>0.27329999999999999</v>
      </c>
      <c r="G234" s="24">
        <v>0.3931</v>
      </c>
      <c r="H234" s="24">
        <v>0.33360000000000001</v>
      </c>
    </row>
    <row r="235" spans="1:8">
      <c r="A235" s="23">
        <v>2019</v>
      </c>
      <c r="B235" s="23" t="s">
        <v>2366</v>
      </c>
      <c r="C235" s="13" t="s">
        <v>1886</v>
      </c>
      <c r="D235" s="13" t="s">
        <v>104</v>
      </c>
      <c r="E235" s="13" t="s">
        <v>1470</v>
      </c>
      <c r="F235" s="24">
        <v>0.2177</v>
      </c>
      <c r="G235" s="24">
        <v>0.36509999999999998</v>
      </c>
      <c r="H235" s="24">
        <v>0.41720000000000002</v>
      </c>
    </row>
    <row r="236" spans="1:8">
      <c r="A236" s="23">
        <v>2019</v>
      </c>
      <c r="B236" s="23" t="s">
        <v>2366</v>
      </c>
      <c r="C236" s="13" t="s">
        <v>1886</v>
      </c>
      <c r="D236" s="13" t="s">
        <v>104</v>
      </c>
      <c r="E236" s="13" t="s">
        <v>1471</v>
      </c>
      <c r="F236" s="24">
        <v>0.24210000000000001</v>
      </c>
      <c r="G236" s="24">
        <v>0.38660000000000005</v>
      </c>
      <c r="H236" s="24">
        <v>0.37130000000000002</v>
      </c>
    </row>
    <row r="237" spans="1:8">
      <c r="A237" s="23">
        <v>2019</v>
      </c>
      <c r="B237" s="23" t="s">
        <v>2366</v>
      </c>
      <c r="C237" s="13" t="s">
        <v>1886</v>
      </c>
      <c r="D237" s="13" t="s">
        <v>104</v>
      </c>
      <c r="E237" s="13" t="s">
        <v>1472</v>
      </c>
      <c r="F237" s="24">
        <v>0.34670000000000001</v>
      </c>
      <c r="G237" s="24">
        <v>0.37480000000000002</v>
      </c>
      <c r="H237" s="24">
        <v>0.27850000000000003</v>
      </c>
    </row>
    <row r="238" spans="1:8">
      <c r="A238" s="23">
        <v>2019</v>
      </c>
      <c r="B238" s="23" t="s">
        <v>2366</v>
      </c>
      <c r="C238" s="13" t="s">
        <v>1886</v>
      </c>
      <c r="D238" s="13" t="s">
        <v>120</v>
      </c>
      <c r="E238" s="13" t="s">
        <v>1482</v>
      </c>
      <c r="F238" s="24">
        <v>0.37209999999999999</v>
      </c>
      <c r="G238" s="24">
        <v>0.46699999999999997</v>
      </c>
      <c r="H238" s="24">
        <v>0.16089999999999999</v>
      </c>
    </row>
    <row r="239" spans="1:8">
      <c r="A239" s="23">
        <v>2019</v>
      </c>
      <c r="B239" s="23" t="s">
        <v>2366</v>
      </c>
      <c r="C239" s="13" t="s">
        <v>1886</v>
      </c>
      <c r="D239" s="13" t="s">
        <v>156</v>
      </c>
      <c r="E239" s="13" t="s">
        <v>1483</v>
      </c>
      <c r="F239" s="24">
        <v>0.32729999999999998</v>
      </c>
      <c r="G239" s="24">
        <v>0.36800000000000005</v>
      </c>
      <c r="H239" s="24">
        <v>0.30470000000000003</v>
      </c>
    </row>
    <row r="240" spans="1:8">
      <c r="A240" s="23">
        <v>2019</v>
      </c>
      <c r="B240" s="23" t="s">
        <v>2366</v>
      </c>
      <c r="C240" s="13" t="s">
        <v>1886</v>
      </c>
      <c r="D240" s="13" t="s">
        <v>164</v>
      </c>
      <c r="E240" s="13" t="s">
        <v>584</v>
      </c>
      <c r="F240" s="24">
        <v>0.4577</v>
      </c>
      <c r="G240" s="24">
        <v>0.32840000000000003</v>
      </c>
      <c r="H240" s="24">
        <v>0.21390000000000001</v>
      </c>
    </row>
    <row r="241" spans="1:8">
      <c r="A241" s="23">
        <v>2019</v>
      </c>
      <c r="B241" s="23" t="s">
        <v>2366</v>
      </c>
      <c r="C241" s="13" t="s">
        <v>1886</v>
      </c>
      <c r="D241" s="13" t="s">
        <v>167</v>
      </c>
      <c r="E241" s="13" t="s">
        <v>8711</v>
      </c>
      <c r="F241" s="24">
        <v>0.69310000000000005</v>
      </c>
      <c r="G241" s="24">
        <v>5.3899999999999948E-2</v>
      </c>
      <c r="H241" s="24">
        <v>0.253</v>
      </c>
    </row>
    <row r="242" spans="1:8">
      <c r="A242" s="23">
        <v>2019</v>
      </c>
      <c r="B242" s="23" t="s">
        <v>2366</v>
      </c>
      <c r="C242" s="13" t="s">
        <v>1886</v>
      </c>
      <c r="D242" s="13" t="s">
        <v>167</v>
      </c>
      <c r="E242" s="13" t="s">
        <v>168</v>
      </c>
      <c r="F242" s="24">
        <v>0.48830000000000001</v>
      </c>
      <c r="G242" s="24">
        <v>0.12909999999999994</v>
      </c>
      <c r="H242" s="24">
        <v>0.3826</v>
      </c>
    </row>
    <row r="243" spans="1:8">
      <c r="A243" s="23">
        <v>2019</v>
      </c>
      <c r="B243" s="23" t="s">
        <v>2366</v>
      </c>
      <c r="C243" s="13" t="s">
        <v>1886</v>
      </c>
      <c r="D243" s="13" t="s">
        <v>167</v>
      </c>
      <c r="E243" s="13" t="s">
        <v>1479</v>
      </c>
      <c r="F243" s="24">
        <v>0.50480000000000003</v>
      </c>
      <c r="G243" s="24">
        <v>0.17769999999999997</v>
      </c>
      <c r="H243" s="24">
        <v>0.3175</v>
      </c>
    </row>
    <row r="244" spans="1:8">
      <c r="A244" s="23">
        <v>2019</v>
      </c>
      <c r="B244" s="23" t="s">
        <v>2367</v>
      </c>
      <c r="C244" s="13" t="s">
        <v>1886</v>
      </c>
      <c r="D244" s="13" t="s">
        <v>5</v>
      </c>
      <c r="E244" s="13" t="s">
        <v>559</v>
      </c>
      <c r="F244" s="24">
        <v>0.40970000000000001</v>
      </c>
      <c r="G244" s="24">
        <v>0.37130000000000002</v>
      </c>
      <c r="H244" s="24">
        <v>0.219</v>
      </c>
    </row>
    <row r="245" spans="1:8">
      <c r="A245" s="23">
        <v>2019</v>
      </c>
      <c r="B245" s="23" t="s">
        <v>2367</v>
      </c>
      <c r="C245" s="13" t="s">
        <v>1886</v>
      </c>
      <c r="D245" s="13" t="s">
        <v>5</v>
      </c>
      <c r="E245" s="13" t="s">
        <v>1462</v>
      </c>
      <c r="F245" s="24">
        <v>0.42249999999999999</v>
      </c>
      <c r="G245" s="24">
        <v>0.35520000000000007</v>
      </c>
      <c r="H245" s="24">
        <v>0.2223</v>
      </c>
    </row>
    <row r="246" spans="1:8">
      <c r="A246" s="23">
        <v>2019</v>
      </c>
      <c r="B246" s="23" t="s">
        <v>2367</v>
      </c>
      <c r="C246" s="13" t="s">
        <v>1886</v>
      </c>
      <c r="D246" s="13" t="s">
        <v>10</v>
      </c>
      <c r="E246" s="13" t="s">
        <v>2401</v>
      </c>
      <c r="F246" s="24">
        <v>0.16719999999999999</v>
      </c>
      <c r="G246" s="24">
        <v>0.62060000000000004</v>
      </c>
      <c r="H246" s="24">
        <v>0.2122</v>
      </c>
    </row>
    <row r="247" spans="1:8">
      <c r="A247" s="23">
        <v>2019</v>
      </c>
      <c r="B247" s="23" t="s">
        <v>2367</v>
      </c>
      <c r="C247" s="13" t="s">
        <v>1886</v>
      </c>
      <c r="D247" s="13" t="s">
        <v>10</v>
      </c>
      <c r="E247" s="13" t="s">
        <v>1455</v>
      </c>
      <c r="F247" s="24">
        <v>0.33410000000000001</v>
      </c>
      <c r="G247" s="24">
        <v>0.37579999999999997</v>
      </c>
      <c r="H247" s="24">
        <v>0.29010000000000002</v>
      </c>
    </row>
    <row r="248" spans="1:8">
      <c r="A248" s="23">
        <v>2019</v>
      </c>
      <c r="B248" s="23" t="s">
        <v>2367</v>
      </c>
      <c r="C248" s="13" t="s">
        <v>1886</v>
      </c>
      <c r="D248" s="13" t="s">
        <v>10</v>
      </c>
      <c r="E248" s="13" t="s">
        <v>1467</v>
      </c>
      <c r="F248" s="24">
        <v>0.24740000000000001</v>
      </c>
      <c r="G248" s="24">
        <v>0.41340000000000005</v>
      </c>
      <c r="H248" s="24">
        <v>0.3392</v>
      </c>
    </row>
    <row r="249" spans="1:8">
      <c r="A249" s="23">
        <v>2019</v>
      </c>
      <c r="B249" s="23" t="s">
        <v>2367</v>
      </c>
      <c r="C249" s="13" t="s">
        <v>1886</v>
      </c>
      <c r="D249" s="13" t="s">
        <v>14</v>
      </c>
      <c r="E249" s="13" t="s">
        <v>1456</v>
      </c>
      <c r="F249" s="24">
        <v>0.31659999999999999</v>
      </c>
      <c r="G249" s="24">
        <v>0.29469999999999996</v>
      </c>
      <c r="H249" s="24">
        <v>0.38869999999999999</v>
      </c>
    </row>
    <row r="250" spans="1:8">
      <c r="A250" s="23">
        <v>2019</v>
      </c>
      <c r="B250" s="23" t="s">
        <v>2367</v>
      </c>
      <c r="C250" s="13" t="s">
        <v>1886</v>
      </c>
      <c r="D250" s="13" t="s">
        <v>14</v>
      </c>
      <c r="E250" s="13" t="s">
        <v>1457</v>
      </c>
      <c r="F250" s="24">
        <v>0.32950000000000002</v>
      </c>
      <c r="G250" s="24">
        <v>0.33110000000000006</v>
      </c>
      <c r="H250" s="24">
        <v>0.33939999999999998</v>
      </c>
    </row>
    <row r="251" spans="1:8">
      <c r="A251" s="23">
        <v>2019</v>
      </c>
      <c r="B251" s="23" t="s">
        <v>2367</v>
      </c>
      <c r="C251" s="13" t="s">
        <v>1886</v>
      </c>
      <c r="D251" s="13" t="s">
        <v>14</v>
      </c>
      <c r="E251" s="13" t="s">
        <v>1474</v>
      </c>
      <c r="F251" s="24">
        <v>0.14560000000000001</v>
      </c>
      <c r="G251" s="24">
        <v>0.28160000000000002</v>
      </c>
      <c r="H251" s="24">
        <v>0.57279999999999998</v>
      </c>
    </row>
    <row r="252" spans="1:8">
      <c r="A252" s="23">
        <v>2019</v>
      </c>
      <c r="B252" s="23" t="s">
        <v>2367</v>
      </c>
      <c r="C252" s="13" t="s">
        <v>1886</v>
      </c>
      <c r="D252" s="13" t="s">
        <v>14</v>
      </c>
      <c r="E252" s="13" t="s">
        <v>1475</v>
      </c>
      <c r="F252" s="24">
        <v>0.43</v>
      </c>
      <c r="G252" s="24">
        <v>0.26330000000000003</v>
      </c>
      <c r="H252" s="24">
        <v>0.30669999999999997</v>
      </c>
    </row>
    <row r="253" spans="1:8">
      <c r="A253" s="23">
        <v>2019</v>
      </c>
      <c r="B253" s="23" t="s">
        <v>2367</v>
      </c>
      <c r="C253" s="13" t="s">
        <v>1886</v>
      </c>
      <c r="D253" s="13" t="s">
        <v>14</v>
      </c>
      <c r="E253" s="13" t="s">
        <v>1476</v>
      </c>
      <c r="F253" s="24">
        <v>0.28510000000000002</v>
      </c>
      <c r="G253" s="24">
        <v>0.3861</v>
      </c>
      <c r="H253" s="24">
        <v>0.32879999999999998</v>
      </c>
    </row>
    <row r="254" spans="1:8">
      <c r="A254" s="23">
        <v>2019</v>
      </c>
      <c r="B254" s="23" t="s">
        <v>2367</v>
      </c>
      <c r="C254" s="13" t="s">
        <v>1886</v>
      </c>
      <c r="D254" s="13" t="s">
        <v>23</v>
      </c>
      <c r="E254" s="13" t="s">
        <v>1453</v>
      </c>
      <c r="F254" s="24">
        <v>0.3911</v>
      </c>
      <c r="G254" s="24">
        <v>0.27210000000000001</v>
      </c>
      <c r="H254" s="24">
        <v>0.33679999999999999</v>
      </c>
    </row>
    <row r="255" spans="1:8">
      <c r="A255" s="23">
        <v>2019</v>
      </c>
      <c r="B255" s="23" t="s">
        <v>2367</v>
      </c>
      <c r="C255" s="13" t="s">
        <v>1886</v>
      </c>
      <c r="D255" s="13" t="s">
        <v>23</v>
      </c>
      <c r="E255" s="13" t="s">
        <v>1460</v>
      </c>
      <c r="F255" s="24">
        <v>0.317</v>
      </c>
      <c r="G255" s="24">
        <v>0.25850000000000001</v>
      </c>
      <c r="H255" s="24">
        <v>0.42449999999999999</v>
      </c>
    </row>
    <row r="256" spans="1:8">
      <c r="A256" s="23">
        <v>2019</v>
      </c>
      <c r="B256" s="23" t="s">
        <v>2367</v>
      </c>
      <c r="C256" s="13" t="s">
        <v>1886</v>
      </c>
      <c r="D256" s="13" t="s">
        <v>23</v>
      </c>
      <c r="E256" s="13" t="s">
        <v>1464</v>
      </c>
      <c r="F256" s="24">
        <v>0.28589999999999999</v>
      </c>
      <c r="G256" s="24">
        <v>0.3301</v>
      </c>
      <c r="H256" s="24">
        <v>0.38400000000000001</v>
      </c>
    </row>
    <row r="257" spans="1:8">
      <c r="A257" s="23">
        <v>2019</v>
      </c>
      <c r="B257" s="23" t="s">
        <v>2367</v>
      </c>
      <c r="C257" s="13" t="s">
        <v>1886</v>
      </c>
      <c r="D257" s="13" t="s">
        <v>41</v>
      </c>
      <c r="E257" s="13" t="s">
        <v>1461</v>
      </c>
      <c r="F257" s="24">
        <v>0.30459999999999998</v>
      </c>
      <c r="G257" s="24">
        <v>0.48019999999999996</v>
      </c>
      <c r="H257" s="24">
        <v>0.2152</v>
      </c>
    </row>
    <row r="258" spans="1:8">
      <c r="A258" s="23">
        <v>2019</v>
      </c>
      <c r="B258" s="23" t="s">
        <v>2367</v>
      </c>
      <c r="C258" s="13" t="s">
        <v>1886</v>
      </c>
      <c r="D258" s="13" t="s">
        <v>60</v>
      </c>
      <c r="E258" s="13" t="s">
        <v>1458</v>
      </c>
      <c r="F258" s="24">
        <v>0.37119999999999997</v>
      </c>
      <c r="G258" s="24">
        <v>0.3377</v>
      </c>
      <c r="H258" s="24">
        <v>0.29110000000000003</v>
      </c>
    </row>
    <row r="259" spans="1:8">
      <c r="A259" s="23">
        <v>2019</v>
      </c>
      <c r="B259" s="23" t="s">
        <v>2367</v>
      </c>
      <c r="C259" s="13" t="s">
        <v>1886</v>
      </c>
      <c r="D259" s="13" t="s">
        <v>60</v>
      </c>
      <c r="E259" s="13" t="s">
        <v>1477</v>
      </c>
      <c r="F259" s="24">
        <v>0.26469999999999999</v>
      </c>
      <c r="G259" s="24">
        <v>0.49179999999999996</v>
      </c>
      <c r="H259" s="24">
        <v>0.24349999999999999</v>
      </c>
    </row>
    <row r="260" spans="1:8">
      <c r="A260" s="23">
        <v>2019</v>
      </c>
      <c r="B260" s="23" t="s">
        <v>2367</v>
      </c>
      <c r="C260" s="13" t="s">
        <v>1886</v>
      </c>
      <c r="D260" s="13" t="s">
        <v>70</v>
      </c>
      <c r="E260" s="13" t="s">
        <v>577</v>
      </c>
      <c r="F260" s="24">
        <v>0.23380000000000001</v>
      </c>
      <c r="G260" s="24">
        <v>0.4375</v>
      </c>
      <c r="H260" s="24">
        <v>0.32869999999999999</v>
      </c>
    </row>
    <row r="261" spans="1:8">
      <c r="A261" s="23">
        <v>2019</v>
      </c>
      <c r="B261" s="23" t="s">
        <v>2367</v>
      </c>
      <c r="C261" s="13" t="s">
        <v>1886</v>
      </c>
      <c r="D261" s="13" t="s">
        <v>70</v>
      </c>
      <c r="E261" s="13" t="s">
        <v>1466</v>
      </c>
      <c r="F261" s="24">
        <v>0.35399999999999998</v>
      </c>
      <c r="G261" s="24">
        <v>0.36750000000000005</v>
      </c>
      <c r="H261" s="24">
        <v>0.27850000000000003</v>
      </c>
    </row>
    <row r="262" spans="1:8">
      <c r="A262" s="23">
        <v>2019</v>
      </c>
      <c r="B262" s="23" t="s">
        <v>2367</v>
      </c>
      <c r="C262" s="13" t="s">
        <v>1886</v>
      </c>
      <c r="D262" s="13" t="s">
        <v>70</v>
      </c>
      <c r="E262" s="13" t="s">
        <v>1469</v>
      </c>
      <c r="F262" s="24">
        <v>0.27879999999999999</v>
      </c>
      <c r="G262" s="24">
        <v>0.27619999999999995</v>
      </c>
      <c r="H262" s="24">
        <v>0.44500000000000001</v>
      </c>
    </row>
    <row r="263" spans="1:8">
      <c r="A263" s="23">
        <v>2019</v>
      </c>
      <c r="B263" s="23" t="s">
        <v>2367</v>
      </c>
      <c r="C263" s="13" t="s">
        <v>1886</v>
      </c>
      <c r="D263" s="13" t="s">
        <v>70</v>
      </c>
      <c r="E263" s="13" t="s">
        <v>1478</v>
      </c>
      <c r="F263" s="24">
        <v>0.32319999999999999</v>
      </c>
      <c r="G263" s="24">
        <v>0.33229999999999998</v>
      </c>
      <c r="H263" s="24">
        <v>0.34449999999999997</v>
      </c>
    </row>
    <row r="264" spans="1:8">
      <c r="A264" s="23">
        <v>2019</v>
      </c>
      <c r="B264" s="23" t="s">
        <v>2367</v>
      </c>
      <c r="C264" s="13" t="s">
        <v>1886</v>
      </c>
      <c r="D264" s="13" t="s">
        <v>76</v>
      </c>
      <c r="E264" s="13" t="s">
        <v>5707</v>
      </c>
      <c r="F264" s="24">
        <v>0.34499999999999997</v>
      </c>
      <c r="G264" s="24">
        <v>0.33919999999999995</v>
      </c>
      <c r="H264" s="24">
        <v>0.31580000000000003</v>
      </c>
    </row>
    <row r="265" spans="1:8">
      <c r="A265" s="23">
        <v>2019</v>
      </c>
      <c r="B265" s="23" t="s">
        <v>2367</v>
      </c>
      <c r="C265" s="13" t="s">
        <v>1886</v>
      </c>
      <c r="D265" s="13" t="s">
        <v>76</v>
      </c>
      <c r="E265" s="13" t="s">
        <v>1459</v>
      </c>
      <c r="F265" s="24">
        <v>0.41570000000000001</v>
      </c>
      <c r="G265" s="24">
        <v>0.40250000000000002</v>
      </c>
      <c r="H265" s="24">
        <v>0.18179999999999999</v>
      </c>
    </row>
    <row r="266" spans="1:8">
      <c r="A266" s="23">
        <v>2019</v>
      </c>
      <c r="B266" s="23" t="s">
        <v>2367</v>
      </c>
      <c r="C266" s="13" t="s">
        <v>1886</v>
      </c>
      <c r="D266" s="13" t="s">
        <v>76</v>
      </c>
      <c r="E266" s="13" t="s">
        <v>2079</v>
      </c>
      <c r="F266" s="24">
        <v>0.27510000000000001</v>
      </c>
      <c r="G266" s="24">
        <v>0.37990000000000002</v>
      </c>
      <c r="H266" s="24">
        <v>0.34499999999999997</v>
      </c>
    </row>
    <row r="267" spans="1:8">
      <c r="A267" s="23">
        <v>2019</v>
      </c>
      <c r="B267" s="23" t="s">
        <v>2367</v>
      </c>
      <c r="C267" s="13" t="s">
        <v>1886</v>
      </c>
      <c r="D267" s="13" t="s">
        <v>86</v>
      </c>
      <c r="E267" s="13" t="s">
        <v>981</v>
      </c>
      <c r="F267" s="24">
        <v>0.43130000000000002</v>
      </c>
      <c r="G267" s="24">
        <v>0.10389999999999999</v>
      </c>
      <c r="H267" s="24">
        <v>0.46479999999999999</v>
      </c>
    </row>
    <row r="268" spans="1:8">
      <c r="A268" s="23">
        <v>2019</v>
      </c>
      <c r="B268" s="23" t="s">
        <v>2367</v>
      </c>
      <c r="C268" s="13" t="s">
        <v>1886</v>
      </c>
      <c r="D268" s="13" t="s">
        <v>86</v>
      </c>
      <c r="E268" s="13" t="s">
        <v>2635</v>
      </c>
      <c r="F268" s="24">
        <v>0.3836</v>
      </c>
      <c r="G268" s="24">
        <v>0.30950000000000005</v>
      </c>
      <c r="H268" s="24">
        <v>0.30690000000000001</v>
      </c>
    </row>
    <row r="269" spans="1:8">
      <c r="A269" s="23">
        <v>2019</v>
      </c>
      <c r="B269" s="23" t="s">
        <v>2367</v>
      </c>
      <c r="C269" s="13" t="s">
        <v>1886</v>
      </c>
      <c r="D269" s="13" t="s">
        <v>86</v>
      </c>
      <c r="E269" s="13" t="s">
        <v>101</v>
      </c>
      <c r="F269" s="24">
        <v>0.22500000000000001</v>
      </c>
      <c r="G269" s="24">
        <v>0.12499999999999997</v>
      </c>
      <c r="H269" s="24">
        <v>0.65</v>
      </c>
    </row>
    <row r="270" spans="1:8">
      <c r="A270" s="23">
        <v>2019</v>
      </c>
      <c r="B270" s="23" t="s">
        <v>2367</v>
      </c>
      <c r="C270" s="13" t="s">
        <v>1886</v>
      </c>
      <c r="D270" s="13" t="s">
        <v>89</v>
      </c>
      <c r="E270" s="13" t="s">
        <v>1465</v>
      </c>
      <c r="F270" s="24">
        <v>0.33589999999999998</v>
      </c>
      <c r="G270" s="24">
        <v>0.32820000000000005</v>
      </c>
      <c r="H270" s="24">
        <v>0.33589999999999998</v>
      </c>
    </row>
    <row r="271" spans="1:8">
      <c r="A271" s="23">
        <v>2019</v>
      </c>
      <c r="B271" s="23" t="s">
        <v>2367</v>
      </c>
      <c r="C271" s="13" t="s">
        <v>1886</v>
      </c>
      <c r="D271" s="13" t="s">
        <v>94</v>
      </c>
      <c r="E271" s="13" t="s">
        <v>1463</v>
      </c>
      <c r="F271" s="24">
        <v>0.37719999999999998</v>
      </c>
      <c r="G271" s="24">
        <v>0.36630000000000007</v>
      </c>
      <c r="H271" s="24">
        <v>0.25650000000000001</v>
      </c>
    </row>
    <row r="272" spans="1:8">
      <c r="A272" s="23">
        <v>2019</v>
      </c>
      <c r="B272" s="23" t="s">
        <v>2367</v>
      </c>
      <c r="C272" s="13" t="s">
        <v>1886</v>
      </c>
      <c r="D272" s="13" t="s">
        <v>100</v>
      </c>
      <c r="E272" s="13" t="s">
        <v>1468</v>
      </c>
      <c r="F272" s="24">
        <v>0.2515</v>
      </c>
      <c r="G272" s="24">
        <v>0.22479999999999994</v>
      </c>
      <c r="H272" s="24">
        <v>0.52370000000000005</v>
      </c>
    </row>
    <row r="273" spans="1:8">
      <c r="A273" s="23">
        <v>2019</v>
      </c>
      <c r="B273" s="23" t="s">
        <v>2367</v>
      </c>
      <c r="C273" s="13" t="s">
        <v>1886</v>
      </c>
      <c r="D273" s="13" t="s">
        <v>104</v>
      </c>
      <c r="E273" s="13" t="s">
        <v>1486</v>
      </c>
      <c r="F273" s="24">
        <v>0.2853</v>
      </c>
      <c r="G273" s="24">
        <v>0.38990000000000002</v>
      </c>
      <c r="H273" s="24">
        <v>0.32479999999999998</v>
      </c>
    </row>
    <row r="274" spans="1:8">
      <c r="A274" s="23">
        <v>2019</v>
      </c>
      <c r="B274" s="23" t="s">
        <v>2367</v>
      </c>
      <c r="C274" s="13" t="s">
        <v>1886</v>
      </c>
      <c r="D274" s="13" t="s">
        <v>104</v>
      </c>
      <c r="E274" s="13" t="s">
        <v>1470</v>
      </c>
      <c r="F274" s="24">
        <v>0.23269999999999999</v>
      </c>
      <c r="G274" s="24">
        <v>0.36990000000000001</v>
      </c>
      <c r="H274" s="24">
        <v>0.39739999999999998</v>
      </c>
    </row>
    <row r="275" spans="1:8">
      <c r="A275" s="23">
        <v>2019</v>
      </c>
      <c r="B275" s="23" t="s">
        <v>2367</v>
      </c>
      <c r="C275" s="13" t="s">
        <v>1886</v>
      </c>
      <c r="D275" s="13" t="s">
        <v>104</v>
      </c>
      <c r="E275" s="13" t="s">
        <v>1471</v>
      </c>
      <c r="F275" s="24">
        <v>0.2399</v>
      </c>
      <c r="G275" s="24">
        <v>0.38190000000000002</v>
      </c>
      <c r="H275" s="24">
        <v>0.37819999999999998</v>
      </c>
    </row>
    <row r="276" spans="1:8">
      <c r="A276" s="23">
        <v>2019</v>
      </c>
      <c r="B276" s="23" t="s">
        <v>2367</v>
      </c>
      <c r="C276" s="13" t="s">
        <v>1886</v>
      </c>
      <c r="D276" s="13" t="s">
        <v>104</v>
      </c>
      <c r="E276" s="13" t="s">
        <v>1472</v>
      </c>
      <c r="F276" s="24">
        <v>0.36359999999999998</v>
      </c>
      <c r="G276" s="24">
        <v>0.3655000000000001</v>
      </c>
      <c r="H276" s="24">
        <v>0.27089999999999997</v>
      </c>
    </row>
    <row r="277" spans="1:8">
      <c r="A277" s="23">
        <v>2019</v>
      </c>
      <c r="B277" s="23" t="s">
        <v>2367</v>
      </c>
      <c r="C277" s="13" t="s">
        <v>1886</v>
      </c>
      <c r="D277" s="13" t="s">
        <v>120</v>
      </c>
      <c r="E277" s="13" t="s">
        <v>1482</v>
      </c>
      <c r="F277" s="24">
        <v>0.39129999999999998</v>
      </c>
      <c r="G277" s="24">
        <v>0.45330000000000004</v>
      </c>
      <c r="H277" s="24">
        <v>0.15540000000000001</v>
      </c>
    </row>
    <row r="278" spans="1:8">
      <c r="A278" s="23">
        <v>2019</v>
      </c>
      <c r="B278" s="23" t="s">
        <v>2367</v>
      </c>
      <c r="C278" s="13" t="s">
        <v>1886</v>
      </c>
      <c r="D278" s="13" t="s">
        <v>156</v>
      </c>
      <c r="E278" s="13" t="s">
        <v>1483</v>
      </c>
      <c r="F278" s="24">
        <v>0.3584</v>
      </c>
      <c r="G278" s="24">
        <v>0.33939999999999998</v>
      </c>
      <c r="H278" s="24">
        <v>0.30220000000000002</v>
      </c>
    </row>
    <row r="279" spans="1:8">
      <c r="A279" s="23">
        <v>2019</v>
      </c>
      <c r="B279" s="23" t="s">
        <v>2367</v>
      </c>
      <c r="C279" s="13" t="s">
        <v>1886</v>
      </c>
      <c r="D279" s="13" t="s">
        <v>164</v>
      </c>
      <c r="E279" s="13" t="s">
        <v>584</v>
      </c>
      <c r="F279" s="24">
        <v>0.44679999999999997</v>
      </c>
      <c r="G279" s="24">
        <v>0.34689999999999999</v>
      </c>
      <c r="H279" s="24">
        <v>0.20630000000000001</v>
      </c>
    </row>
    <row r="280" spans="1:8">
      <c r="A280" s="23">
        <v>2019</v>
      </c>
      <c r="B280" s="23" t="s">
        <v>2367</v>
      </c>
      <c r="C280" s="13" t="s">
        <v>1886</v>
      </c>
      <c r="D280" s="13" t="s">
        <v>167</v>
      </c>
      <c r="E280" s="13" t="s">
        <v>8711</v>
      </c>
      <c r="F280" s="24">
        <v>0.69830000000000003</v>
      </c>
      <c r="G280" s="24">
        <v>5.02999999999999E-2</v>
      </c>
      <c r="H280" s="24">
        <v>0.25140000000000001</v>
      </c>
    </row>
    <row r="281" spans="1:8">
      <c r="A281" s="23">
        <v>2019</v>
      </c>
      <c r="B281" s="23" t="s">
        <v>2367</v>
      </c>
      <c r="C281" s="13" t="s">
        <v>1886</v>
      </c>
      <c r="D281" s="13" t="s">
        <v>167</v>
      </c>
      <c r="E281" s="13" t="s">
        <v>168</v>
      </c>
      <c r="F281" s="24">
        <v>0.49209999999999998</v>
      </c>
      <c r="G281" s="24">
        <v>0.13490000000000002</v>
      </c>
      <c r="H281" s="24">
        <v>0.373</v>
      </c>
    </row>
    <row r="282" spans="1:8">
      <c r="A282" s="23">
        <v>2019</v>
      </c>
      <c r="B282" s="23" t="s">
        <v>2367</v>
      </c>
      <c r="C282" s="13" t="s">
        <v>1886</v>
      </c>
      <c r="D282" s="13" t="s">
        <v>167</v>
      </c>
      <c r="E282" s="13" t="s">
        <v>5704</v>
      </c>
      <c r="F282" s="24">
        <v>0</v>
      </c>
      <c r="G282" s="24">
        <v>0.77780000000000005</v>
      </c>
      <c r="H282" s="24">
        <v>0.22220000000000001</v>
      </c>
    </row>
    <row r="283" spans="1:8">
      <c r="A283" s="23">
        <v>2019</v>
      </c>
      <c r="B283" s="23" t="s">
        <v>2367</v>
      </c>
      <c r="C283" s="13" t="s">
        <v>1886</v>
      </c>
      <c r="D283" s="13" t="s">
        <v>167</v>
      </c>
      <c r="E283" s="13" t="s">
        <v>1479</v>
      </c>
      <c r="F283" s="24">
        <v>0.52059999999999995</v>
      </c>
      <c r="G283" s="24">
        <v>0.15880000000000005</v>
      </c>
      <c r="H283" s="24">
        <v>0.3206</v>
      </c>
    </row>
    <row r="284" spans="1:8">
      <c r="A284" s="23">
        <v>2020</v>
      </c>
      <c r="B284" s="23" t="s">
        <v>2366</v>
      </c>
      <c r="C284" s="13" t="s">
        <v>1886</v>
      </c>
      <c r="D284" s="13" t="s">
        <v>5</v>
      </c>
      <c r="E284" s="13" t="s">
        <v>559</v>
      </c>
      <c r="F284" s="24">
        <v>0.40789999999999998</v>
      </c>
      <c r="G284" s="24">
        <v>0.38320000000000004</v>
      </c>
      <c r="H284" s="24">
        <v>0.2089</v>
      </c>
    </row>
    <row r="285" spans="1:8">
      <c r="A285" s="23">
        <v>2020</v>
      </c>
      <c r="B285" s="23" t="s">
        <v>2366</v>
      </c>
      <c r="C285" s="13" t="s">
        <v>1886</v>
      </c>
      <c r="D285" s="13" t="s">
        <v>5</v>
      </c>
      <c r="E285" s="13" t="s">
        <v>1462</v>
      </c>
      <c r="F285" s="24">
        <v>0.42849999999999999</v>
      </c>
      <c r="G285" s="24">
        <v>0.35160000000000002</v>
      </c>
      <c r="H285" s="24">
        <v>0.21990000000000001</v>
      </c>
    </row>
    <row r="286" spans="1:8">
      <c r="A286" s="23">
        <v>2020</v>
      </c>
      <c r="B286" s="23" t="s">
        <v>2366</v>
      </c>
      <c r="C286" s="13" t="s">
        <v>1886</v>
      </c>
      <c r="D286" s="13" t="s">
        <v>10</v>
      </c>
      <c r="E286" s="13" t="s">
        <v>2401</v>
      </c>
      <c r="F286" s="24">
        <v>0.19600000000000001</v>
      </c>
      <c r="G286" s="24">
        <v>0.60230000000000006</v>
      </c>
      <c r="H286" s="24">
        <v>0.20169999999999999</v>
      </c>
    </row>
    <row r="287" spans="1:8">
      <c r="A287" s="23">
        <v>2020</v>
      </c>
      <c r="B287" s="23" t="s">
        <v>2366</v>
      </c>
      <c r="C287" s="13" t="s">
        <v>1886</v>
      </c>
      <c r="D287" s="13" t="s">
        <v>10</v>
      </c>
      <c r="E287" s="13" t="s">
        <v>1455</v>
      </c>
      <c r="F287" s="24">
        <v>0.34089999999999998</v>
      </c>
      <c r="G287" s="24">
        <v>0.36760000000000004</v>
      </c>
      <c r="H287" s="24">
        <v>0.29149999999999998</v>
      </c>
    </row>
    <row r="288" spans="1:8">
      <c r="A288" s="23">
        <v>2020</v>
      </c>
      <c r="B288" s="23" t="s">
        <v>2366</v>
      </c>
      <c r="C288" s="13" t="s">
        <v>1886</v>
      </c>
      <c r="D288" s="13" t="s">
        <v>10</v>
      </c>
      <c r="E288" s="13" t="s">
        <v>1467</v>
      </c>
      <c r="F288" s="24">
        <v>0.2651</v>
      </c>
      <c r="G288" s="24">
        <v>0.40849999999999997</v>
      </c>
      <c r="H288" s="24">
        <v>0.32640000000000002</v>
      </c>
    </row>
    <row r="289" spans="1:8">
      <c r="A289" s="23">
        <v>2020</v>
      </c>
      <c r="B289" s="23" t="s">
        <v>2366</v>
      </c>
      <c r="C289" s="13" t="s">
        <v>1886</v>
      </c>
      <c r="D289" s="13" t="s">
        <v>14</v>
      </c>
      <c r="E289" s="13" t="s">
        <v>1456</v>
      </c>
      <c r="F289" s="24">
        <v>0.29970000000000002</v>
      </c>
      <c r="G289" s="24">
        <v>0.3281</v>
      </c>
      <c r="H289" s="24">
        <v>0.37219999999999998</v>
      </c>
    </row>
    <row r="290" spans="1:8">
      <c r="A290" s="23">
        <v>2020</v>
      </c>
      <c r="B290" s="23" t="s">
        <v>2366</v>
      </c>
      <c r="C290" s="13" t="s">
        <v>1886</v>
      </c>
      <c r="D290" s="13" t="s">
        <v>14</v>
      </c>
      <c r="E290" s="13" t="s">
        <v>1457</v>
      </c>
      <c r="F290" s="24">
        <v>0.32300000000000001</v>
      </c>
      <c r="G290" s="24">
        <v>0.34089999999999993</v>
      </c>
      <c r="H290" s="24">
        <v>0.33610000000000001</v>
      </c>
    </row>
    <row r="291" spans="1:8">
      <c r="A291" s="23">
        <v>2020</v>
      </c>
      <c r="B291" s="23" t="s">
        <v>2366</v>
      </c>
      <c r="C291" s="13" t="s">
        <v>1886</v>
      </c>
      <c r="D291" s="13" t="s">
        <v>14</v>
      </c>
      <c r="E291" s="13" t="s">
        <v>1474</v>
      </c>
      <c r="F291" s="24">
        <v>0.15229999999999999</v>
      </c>
      <c r="G291" s="24">
        <v>0.30459999999999998</v>
      </c>
      <c r="H291" s="24">
        <v>0.54310000000000003</v>
      </c>
    </row>
    <row r="292" spans="1:8">
      <c r="A292" s="23">
        <v>2020</v>
      </c>
      <c r="B292" s="23" t="s">
        <v>2366</v>
      </c>
      <c r="C292" s="13" t="s">
        <v>1886</v>
      </c>
      <c r="D292" s="13" t="s">
        <v>14</v>
      </c>
      <c r="E292" s="13" t="s">
        <v>1475</v>
      </c>
      <c r="F292" s="24">
        <v>0.4466</v>
      </c>
      <c r="G292" s="24">
        <v>0.26029999999999998</v>
      </c>
      <c r="H292" s="24">
        <v>0.29310000000000003</v>
      </c>
    </row>
    <row r="293" spans="1:8">
      <c r="A293" s="23">
        <v>2020</v>
      </c>
      <c r="B293" s="23" t="s">
        <v>2366</v>
      </c>
      <c r="C293" s="13" t="s">
        <v>1886</v>
      </c>
      <c r="D293" s="13" t="s">
        <v>14</v>
      </c>
      <c r="E293" s="13" t="s">
        <v>1476</v>
      </c>
      <c r="F293" s="24">
        <v>0.29970000000000002</v>
      </c>
      <c r="G293" s="24">
        <v>0.38199999999999995</v>
      </c>
      <c r="H293" s="24">
        <v>0.31830000000000003</v>
      </c>
    </row>
    <row r="294" spans="1:8">
      <c r="A294" s="23">
        <v>2020</v>
      </c>
      <c r="B294" s="23" t="s">
        <v>2366</v>
      </c>
      <c r="C294" s="13" t="s">
        <v>1886</v>
      </c>
      <c r="D294" s="13" t="s">
        <v>23</v>
      </c>
      <c r="E294" s="13" t="s">
        <v>1453</v>
      </c>
      <c r="F294" s="24">
        <v>0.3931</v>
      </c>
      <c r="G294" s="24">
        <v>0.27329999999999999</v>
      </c>
      <c r="H294" s="24">
        <v>0.33360000000000001</v>
      </c>
    </row>
    <row r="295" spans="1:8">
      <c r="A295" s="23">
        <v>2020</v>
      </c>
      <c r="B295" s="23" t="s">
        <v>2366</v>
      </c>
      <c r="C295" s="13" t="s">
        <v>1886</v>
      </c>
      <c r="D295" s="13" t="s">
        <v>23</v>
      </c>
      <c r="E295" s="13" t="s">
        <v>1460</v>
      </c>
      <c r="F295" s="24">
        <v>0.31080000000000002</v>
      </c>
      <c r="G295" s="24">
        <v>0.27089999999999997</v>
      </c>
      <c r="H295" s="24">
        <v>0.41830000000000001</v>
      </c>
    </row>
    <row r="296" spans="1:8">
      <c r="A296" s="23">
        <v>2020</v>
      </c>
      <c r="B296" s="23" t="s">
        <v>2366</v>
      </c>
      <c r="C296" s="13" t="s">
        <v>1886</v>
      </c>
      <c r="D296" s="13" t="s">
        <v>23</v>
      </c>
      <c r="E296" s="13" t="s">
        <v>1464</v>
      </c>
      <c r="F296" s="24">
        <v>0.29110000000000003</v>
      </c>
      <c r="G296" s="24">
        <v>0.33940000000000003</v>
      </c>
      <c r="H296" s="24">
        <v>0.3695</v>
      </c>
    </row>
    <row r="297" spans="1:8">
      <c r="A297" s="23">
        <v>2020</v>
      </c>
      <c r="B297" s="23" t="s">
        <v>2366</v>
      </c>
      <c r="C297" s="13" t="s">
        <v>1886</v>
      </c>
      <c r="D297" s="13" t="s">
        <v>41</v>
      </c>
      <c r="E297" s="13" t="s">
        <v>1461</v>
      </c>
      <c r="F297" s="24">
        <v>0.31669999999999998</v>
      </c>
      <c r="G297" s="24">
        <v>0.47489999999999999</v>
      </c>
      <c r="H297" s="24">
        <v>0.2084</v>
      </c>
    </row>
    <row r="298" spans="1:8">
      <c r="A298" s="23">
        <v>2020</v>
      </c>
      <c r="B298" s="23" t="s">
        <v>2366</v>
      </c>
      <c r="C298" s="13" t="s">
        <v>1886</v>
      </c>
      <c r="D298" s="13" t="s">
        <v>60</v>
      </c>
      <c r="E298" s="13" t="s">
        <v>1458</v>
      </c>
      <c r="F298" s="24">
        <v>0.36720000000000003</v>
      </c>
      <c r="G298" s="24">
        <v>0.34969999999999996</v>
      </c>
      <c r="H298" s="24">
        <v>0.28310000000000002</v>
      </c>
    </row>
    <row r="299" spans="1:8">
      <c r="A299" s="23">
        <v>2020</v>
      </c>
      <c r="B299" s="23" t="s">
        <v>2366</v>
      </c>
      <c r="C299" s="13" t="s">
        <v>1886</v>
      </c>
      <c r="D299" s="13" t="s">
        <v>60</v>
      </c>
      <c r="E299" s="13" t="s">
        <v>1477</v>
      </c>
      <c r="F299" s="24">
        <v>0.30830000000000002</v>
      </c>
      <c r="G299" s="24">
        <v>0.46179999999999999</v>
      </c>
      <c r="H299" s="24">
        <v>0.22989999999999999</v>
      </c>
    </row>
    <row r="300" spans="1:8">
      <c r="A300" s="23">
        <v>2020</v>
      </c>
      <c r="B300" s="23" t="s">
        <v>2366</v>
      </c>
      <c r="C300" s="13" t="s">
        <v>1886</v>
      </c>
      <c r="D300" s="13" t="s">
        <v>70</v>
      </c>
      <c r="E300" s="13" t="s">
        <v>577</v>
      </c>
      <c r="F300" s="24">
        <v>0.2278</v>
      </c>
      <c r="G300" s="24">
        <v>0.43049999999999999</v>
      </c>
      <c r="H300" s="24">
        <v>0.3417</v>
      </c>
    </row>
    <row r="301" spans="1:8">
      <c r="A301" s="23">
        <v>2020</v>
      </c>
      <c r="B301" s="23" t="s">
        <v>2366</v>
      </c>
      <c r="C301" s="13" t="s">
        <v>1886</v>
      </c>
      <c r="D301" s="13" t="s">
        <v>70</v>
      </c>
      <c r="E301" s="13" t="s">
        <v>1466</v>
      </c>
      <c r="F301" s="24">
        <v>0.34100000000000003</v>
      </c>
      <c r="G301" s="24">
        <v>0.38719999999999993</v>
      </c>
      <c r="H301" s="24">
        <v>0.27179999999999999</v>
      </c>
    </row>
    <row r="302" spans="1:8">
      <c r="A302" s="23">
        <v>2020</v>
      </c>
      <c r="B302" s="23" t="s">
        <v>2366</v>
      </c>
      <c r="C302" s="13" t="s">
        <v>1886</v>
      </c>
      <c r="D302" s="13" t="s">
        <v>70</v>
      </c>
      <c r="E302" s="13" t="s">
        <v>1469</v>
      </c>
      <c r="F302" s="24">
        <v>0.26369999999999999</v>
      </c>
      <c r="G302" s="24">
        <v>0.2898</v>
      </c>
      <c r="H302" s="24">
        <v>0.44650000000000001</v>
      </c>
    </row>
    <row r="303" spans="1:8">
      <c r="A303" s="23">
        <v>2020</v>
      </c>
      <c r="B303" s="23" t="s">
        <v>2366</v>
      </c>
      <c r="C303" s="13" t="s">
        <v>1886</v>
      </c>
      <c r="D303" s="13" t="s">
        <v>70</v>
      </c>
      <c r="E303" s="13" t="s">
        <v>1478</v>
      </c>
      <c r="F303" s="24">
        <v>0.3201</v>
      </c>
      <c r="G303" s="24">
        <v>0.33839999999999998</v>
      </c>
      <c r="H303" s="24">
        <v>0.34150000000000003</v>
      </c>
    </row>
    <row r="304" spans="1:8">
      <c r="A304" s="23">
        <v>2020</v>
      </c>
      <c r="B304" s="23" t="s">
        <v>2366</v>
      </c>
      <c r="C304" s="13" t="s">
        <v>1886</v>
      </c>
      <c r="D304" s="13" t="s">
        <v>76</v>
      </c>
      <c r="E304" s="13" t="s">
        <v>5707</v>
      </c>
      <c r="F304" s="24">
        <v>0.31419999999999998</v>
      </c>
      <c r="G304" s="24">
        <v>0.37159999999999999</v>
      </c>
      <c r="H304" s="24">
        <v>0.31419999999999998</v>
      </c>
    </row>
    <row r="305" spans="1:8">
      <c r="A305" s="23">
        <v>2020</v>
      </c>
      <c r="B305" s="23" t="s">
        <v>2366</v>
      </c>
      <c r="C305" s="13" t="s">
        <v>1886</v>
      </c>
      <c r="D305" s="13" t="s">
        <v>76</v>
      </c>
      <c r="E305" s="13" t="s">
        <v>1459</v>
      </c>
      <c r="F305" s="24">
        <v>0.41949999999999998</v>
      </c>
      <c r="G305" s="24">
        <v>0.41010000000000002</v>
      </c>
      <c r="H305" s="24">
        <v>0.1704</v>
      </c>
    </row>
    <row r="306" spans="1:8">
      <c r="A306" s="23">
        <v>2020</v>
      </c>
      <c r="B306" s="23" t="s">
        <v>2366</v>
      </c>
      <c r="C306" s="13" t="s">
        <v>1886</v>
      </c>
      <c r="D306" s="13" t="s">
        <v>76</v>
      </c>
      <c r="E306" s="13" t="s">
        <v>2079</v>
      </c>
      <c r="F306" s="24">
        <v>0.28070000000000001</v>
      </c>
      <c r="G306" s="24">
        <v>0.38210000000000005</v>
      </c>
      <c r="H306" s="24">
        <v>0.3372</v>
      </c>
    </row>
    <row r="307" spans="1:8">
      <c r="A307" s="23">
        <v>2020</v>
      </c>
      <c r="B307" s="23" t="s">
        <v>2366</v>
      </c>
      <c r="C307" s="13" t="s">
        <v>1886</v>
      </c>
      <c r="D307" s="13" t="s">
        <v>86</v>
      </c>
      <c r="E307" s="13" t="s">
        <v>981</v>
      </c>
      <c r="F307" s="24">
        <v>0.45369999999999999</v>
      </c>
      <c r="G307" s="24">
        <v>8.329999999999993E-2</v>
      </c>
      <c r="H307" s="24">
        <v>0.46300000000000002</v>
      </c>
    </row>
    <row r="308" spans="1:8">
      <c r="A308" s="23">
        <v>2020</v>
      </c>
      <c r="B308" s="23" t="s">
        <v>2366</v>
      </c>
      <c r="C308" s="13" t="s">
        <v>1886</v>
      </c>
      <c r="D308" s="13" t="s">
        <v>86</v>
      </c>
      <c r="E308" s="13" t="s">
        <v>2635</v>
      </c>
      <c r="F308" s="24">
        <v>0.39839999999999998</v>
      </c>
      <c r="G308" s="24">
        <v>0.2954</v>
      </c>
      <c r="H308" s="24">
        <v>0.30620000000000003</v>
      </c>
    </row>
    <row r="309" spans="1:8">
      <c r="A309" s="23">
        <v>2020</v>
      </c>
      <c r="B309" s="23" t="s">
        <v>2366</v>
      </c>
      <c r="C309" s="13" t="s">
        <v>1886</v>
      </c>
      <c r="D309" s="13" t="s">
        <v>86</v>
      </c>
      <c r="E309" s="13" t="s">
        <v>101</v>
      </c>
      <c r="F309" s="24">
        <v>0.2051</v>
      </c>
      <c r="G309" s="24">
        <v>0.14109999999999995</v>
      </c>
      <c r="H309" s="24">
        <v>0.65380000000000005</v>
      </c>
    </row>
    <row r="310" spans="1:8">
      <c r="A310" s="23">
        <v>2020</v>
      </c>
      <c r="B310" s="23" t="s">
        <v>2366</v>
      </c>
      <c r="C310" s="13" t="s">
        <v>1886</v>
      </c>
      <c r="D310" s="13" t="s">
        <v>89</v>
      </c>
      <c r="E310" s="13" t="s">
        <v>1465</v>
      </c>
      <c r="F310" s="24">
        <v>0.32169999999999999</v>
      </c>
      <c r="G310" s="24">
        <v>0.36160000000000003</v>
      </c>
      <c r="H310" s="24">
        <v>0.31669999999999998</v>
      </c>
    </row>
    <row r="311" spans="1:8">
      <c r="A311" s="23">
        <v>2020</v>
      </c>
      <c r="B311" s="23" t="s">
        <v>2366</v>
      </c>
      <c r="C311" s="13" t="s">
        <v>1886</v>
      </c>
      <c r="D311" s="13" t="s">
        <v>94</v>
      </c>
      <c r="E311" s="13" t="s">
        <v>1463</v>
      </c>
      <c r="F311" s="24">
        <v>0.41</v>
      </c>
      <c r="G311" s="24">
        <v>0.32970000000000005</v>
      </c>
      <c r="H311" s="24">
        <v>0.26029999999999998</v>
      </c>
    </row>
    <row r="312" spans="1:8">
      <c r="A312" s="23">
        <v>2020</v>
      </c>
      <c r="B312" s="23" t="s">
        <v>2366</v>
      </c>
      <c r="C312" s="13" t="s">
        <v>1886</v>
      </c>
      <c r="D312" s="13" t="s">
        <v>100</v>
      </c>
      <c r="E312" s="13" t="s">
        <v>1468</v>
      </c>
      <c r="F312" s="24">
        <v>0.22159999999999999</v>
      </c>
      <c r="G312" s="24">
        <v>0.26339999999999997</v>
      </c>
      <c r="H312" s="24">
        <v>0.51500000000000001</v>
      </c>
    </row>
    <row r="313" spans="1:8">
      <c r="A313" s="23">
        <v>2020</v>
      </c>
      <c r="B313" s="23" t="s">
        <v>2366</v>
      </c>
      <c r="C313" s="13" t="s">
        <v>1886</v>
      </c>
      <c r="D313" s="13" t="s">
        <v>104</v>
      </c>
      <c r="E313" s="13" t="s">
        <v>1486</v>
      </c>
      <c r="F313" s="24">
        <v>0.27510000000000001</v>
      </c>
      <c r="G313" s="24">
        <v>0.40110000000000001</v>
      </c>
      <c r="H313" s="24">
        <v>0.32379999999999998</v>
      </c>
    </row>
    <row r="314" spans="1:8">
      <c r="A314" s="23">
        <v>2020</v>
      </c>
      <c r="B314" s="23" t="s">
        <v>2366</v>
      </c>
      <c r="C314" s="13" t="s">
        <v>1886</v>
      </c>
      <c r="D314" s="13" t="s">
        <v>104</v>
      </c>
      <c r="E314" s="13" t="s">
        <v>1470</v>
      </c>
      <c r="F314" s="24">
        <v>0.23960000000000001</v>
      </c>
      <c r="G314" s="24">
        <v>0.39969999999999994</v>
      </c>
      <c r="H314" s="24">
        <v>0.36070000000000002</v>
      </c>
    </row>
    <row r="315" spans="1:8">
      <c r="A315" s="23">
        <v>2020</v>
      </c>
      <c r="B315" s="23" t="s">
        <v>2366</v>
      </c>
      <c r="C315" s="13" t="s">
        <v>1886</v>
      </c>
      <c r="D315" s="13" t="s">
        <v>104</v>
      </c>
      <c r="E315" s="13" t="s">
        <v>1471</v>
      </c>
      <c r="F315" s="24">
        <v>0.22620000000000001</v>
      </c>
      <c r="G315" s="24">
        <v>0.40660000000000002</v>
      </c>
      <c r="H315" s="24">
        <v>0.36720000000000003</v>
      </c>
    </row>
    <row r="316" spans="1:8">
      <c r="A316" s="23">
        <v>2020</v>
      </c>
      <c r="B316" s="23" t="s">
        <v>2366</v>
      </c>
      <c r="C316" s="13" t="s">
        <v>1886</v>
      </c>
      <c r="D316" s="13" t="s">
        <v>104</v>
      </c>
      <c r="E316" s="13" t="s">
        <v>1472</v>
      </c>
      <c r="F316" s="24">
        <v>0.3644</v>
      </c>
      <c r="G316" s="24">
        <v>0.36310000000000003</v>
      </c>
      <c r="H316" s="24">
        <v>0.27250000000000002</v>
      </c>
    </row>
    <row r="317" spans="1:8">
      <c r="A317" s="23">
        <v>2020</v>
      </c>
      <c r="B317" s="23" t="s">
        <v>2366</v>
      </c>
      <c r="C317" s="13" t="s">
        <v>1886</v>
      </c>
      <c r="D317" s="13" t="s">
        <v>120</v>
      </c>
      <c r="E317" s="13" t="s">
        <v>1482</v>
      </c>
      <c r="F317" s="24">
        <v>0.44979999999999998</v>
      </c>
      <c r="G317" s="24">
        <v>0.39959999999999996</v>
      </c>
      <c r="H317" s="24">
        <v>0.15060000000000001</v>
      </c>
    </row>
    <row r="318" spans="1:8">
      <c r="A318" s="23">
        <v>2020</v>
      </c>
      <c r="B318" s="23" t="s">
        <v>2366</v>
      </c>
      <c r="C318" s="13" t="s">
        <v>1886</v>
      </c>
      <c r="D318" s="13" t="s">
        <v>156</v>
      </c>
      <c r="E318" s="13" t="s">
        <v>1483</v>
      </c>
      <c r="F318" s="24">
        <v>0.35160000000000002</v>
      </c>
      <c r="G318" s="24">
        <v>0.33879999999999999</v>
      </c>
      <c r="H318" s="24">
        <v>0.30959999999999999</v>
      </c>
    </row>
    <row r="319" spans="1:8">
      <c r="A319" s="23">
        <v>2020</v>
      </c>
      <c r="B319" s="23" t="s">
        <v>2366</v>
      </c>
      <c r="C319" s="13" t="s">
        <v>1886</v>
      </c>
      <c r="D319" s="13" t="s">
        <v>164</v>
      </c>
      <c r="E319" s="13" t="s">
        <v>584</v>
      </c>
      <c r="F319" s="24">
        <v>0.44500000000000001</v>
      </c>
      <c r="G319" s="24">
        <v>0.35639999999999999</v>
      </c>
      <c r="H319" s="24">
        <v>0.1986</v>
      </c>
    </row>
    <row r="320" spans="1:8">
      <c r="A320" s="23">
        <v>2020</v>
      </c>
      <c r="B320" s="23" t="s">
        <v>2366</v>
      </c>
      <c r="C320" s="13" t="s">
        <v>1886</v>
      </c>
      <c r="D320" s="13" t="s">
        <v>167</v>
      </c>
      <c r="E320" s="13" t="s">
        <v>8711</v>
      </c>
      <c r="F320" s="24">
        <v>0.68030000000000002</v>
      </c>
      <c r="G320" s="24">
        <v>3.8499999999999979E-2</v>
      </c>
      <c r="H320" s="24">
        <v>0.28120000000000001</v>
      </c>
    </row>
    <row r="321" spans="1:8">
      <c r="A321" s="23">
        <v>2020</v>
      </c>
      <c r="B321" s="23" t="s">
        <v>2366</v>
      </c>
      <c r="C321" s="13" t="s">
        <v>1886</v>
      </c>
      <c r="D321" s="13" t="s">
        <v>167</v>
      </c>
      <c r="E321" s="13" t="s">
        <v>168</v>
      </c>
      <c r="F321" s="24">
        <v>0.52590000000000003</v>
      </c>
      <c r="G321" s="24">
        <v>0.15939999999999999</v>
      </c>
      <c r="H321" s="24">
        <v>0.31469999999999998</v>
      </c>
    </row>
    <row r="322" spans="1:8">
      <c r="A322" s="23">
        <v>2020</v>
      </c>
      <c r="B322" s="23" t="s">
        <v>2366</v>
      </c>
      <c r="C322" s="13" t="s">
        <v>1886</v>
      </c>
      <c r="D322" s="13" t="s">
        <v>167</v>
      </c>
      <c r="E322" s="13" t="s">
        <v>5704</v>
      </c>
      <c r="F322" s="24">
        <v>0</v>
      </c>
      <c r="G322" s="24">
        <v>0.83330000000000004</v>
      </c>
      <c r="H322" s="24">
        <v>0.16669999999999999</v>
      </c>
    </row>
    <row r="323" spans="1:8">
      <c r="A323" s="23">
        <v>2020</v>
      </c>
      <c r="B323" s="23" t="s">
        <v>2366</v>
      </c>
      <c r="C323" s="13" t="s">
        <v>1886</v>
      </c>
      <c r="D323" s="13" t="s">
        <v>167</v>
      </c>
      <c r="E323" s="13" t="s">
        <v>1479</v>
      </c>
      <c r="F323" s="24">
        <v>0.4955</v>
      </c>
      <c r="G323" s="24">
        <v>0.18919999999999998</v>
      </c>
      <c r="H323" s="24">
        <v>0.31530000000000002</v>
      </c>
    </row>
    <row r="324" spans="1:8">
      <c r="A324" s="23">
        <v>2020</v>
      </c>
      <c r="B324" s="23" t="s">
        <v>2367</v>
      </c>
      <c r="C324" s="13" t="s">
        <v>1886</v>
      </c>
      <c r="D324" s="13" t="s">
        <v>5</v>
      </c>
      <c r="E324" s="13" t="s">
        <v>559</v>
      </c>
      <c r="F324" s="24">
        <v>0.40210000000000001</v>
      </c>
      <c r="G324" s="24">
        <v>0.37659999999999993</v>
      </c>
      <c r="H324" s="24">
        <v>0.2213</v>
      </c>
    </row>
    <row r="325" spans="1:8">
      <c r="A325" s="23">
        <v>2020</v>
      </c>
      <c r="B325" s="23" t="s">
        <v>2367</v>
      </c>
      <c r="C325" s="13" t="s">
        <v>1886</v>
      </c>
      <c r="D325" s="13" t="s">
        <v>5</v>
      </c>
      <c r="E325" s="13" t="s">
        <v>1462</v>
      </c>
      <c r="F325" s="24">
        <v>0.42809999999999998</v>
      </c>
      <c r="G325" s="24">
        <v>0.35580000000000006</v>
      </c>
      <c r="H325" s="24">
        <v>0.21609999999999999</v>
      </c>
    </row>
    <row r="326" spans="1:8">
      <c r="A326" s="23">
        <v>2020</v>
      </c>
      <c r="B326" s="23" t="s">
        <v>2367</v>
      </c>
      <c r="C326" s="13" t="s">
        <v>1886</v>
      </c>
      <c r="D326" s="13" t="s">
        <v>10</v>
      </c>
      <c r="E326" s="13" t="s">
        <v>2401</v>
      </c>
      <c r="F326" s="24">
        <v>0.2387</v>
      </c>
      <c r="G326" s="24">
        <v>0.54520000000000002</v>
      </c>
      <c r="H326" s="24">
        <v>0.21609999999999999</v>
      </c>
    </row>
    <row r="327" spans="1:8">
      <c r="A327" s="23">
        <v>2020</v>
      </c>
      <c r="B327" s="23" t="s">
        <v>2367</v>
      </c>
      <c r="C327" s="13" t="s">
        <v>1886</v>
      </c>
      <c r="D327" s="13" t="s">
        <v>10</v>
      </c>
      <c r="E327" s="13" t="s">
        <v>1455</v>
      </c>
      <c r="F327" s="24">
        <v>0.32869999999999999</v>
      </c>
      <c r="G327" s="24">
        <v>0.39450000000000007</v>
      </c>
      <c r="H327" s="24">
        <v>0.27679999999999999</v>
      </c>
    </row>
    <row r="328" spans="1:8">
      <c r="A328" s="23">
        <v>2020</v>
      </c>
      <c r="B328" s="23" t="s">
        <v>2367</v>
      </c>
      <c r="C328" s="13" t="s">
        <v>1886</v>
      </c>
      <c r="D328" s="13" t="s">
        <v>10</v>
      </c>
      <c r="E328" s="13" t="s">
        <v>1467</v>
      </c>
      <c r="F328" s="24">
        <v>0.2681</v>
      </c>
      <c r="G328" s="24">
        <v>0.41490000000000005</v>
      </c>
      <c r="H328" s="24">
        <v>0.317</v>
      </c>
    </row>
    <row r="329" spans="1:8">
      <c r="A329" s="23">
        <v>2020</v>
      </c>
      <c r="B329" s="23" t="s">
        <v>2367</v>
      </c>
      <c r="C329" s="13" t="s">
        <v>1886</v>
      </c>
      <c r="D329" s="13" t="s">
        <v>14</v>
      </c>
      <c r="E329" s="13" t="s">
        <v>1456</v>
      </c>
      <c r="F329" s="24">
        <v>0.31950000000000001</v>
      </c>
      <c r="G329" s="24">
        <v>0.30349999999999999</v>
      </c>
      <c r="H329" s="24">
        <v>0.377</v>
      </c>
    </row>
    <row r="330" spans="1:8">
      <c r="A330" s="23">
        <v>2020</v>
      </c>
      <c r="B330" s="23" t="s">
        <v>2367</v>
      </c>
      <c r="C330" s="13" t="s">
        <v>1886</v>
      </c>
      <c r="D330" s="13" t="s">
        <v>14</v>
      </c>
      <c r="E330" s="13" t="s">
        <v>1457</v>
      </c>
      <c r="F330" s="24">
        <v>0.33389999999999997</v>
      </c>
      <c r="G330" s="24">
        <v>0.33220000000000005</v>
      </c>
      <c r="H330" s="24">
        <v>0.33389999999999997</v>
      </c>
    </row>
    <row r="331" spans="1:8">
      <c r="A331" s="23">
        <v>2020</v>
      </c>
      <c r="B331" s="23" t="s">
        <v>2367</v>
      </c>
      <c r="C331" s="13" t="s">
        <v>1886</v>
      </c>
      <c r="D331" s="13" t="s">
        <v>14</v>
      </c>
      <c r="E331" s="13" t="s">
        <v>1474</v>
      </c>
      <c r="F331" s="24">
        <v>0.16669999999999999</v>
      </c>
      <c r="G331" s="24">
        <v>0.28280000000000005</v>
      </c>
      <c r="H331" s="24">
        <v>0.55049999999999999</v>
      </c>
    </row>
    <row r="332" spans="1:8">
      <c r="A332" s="23">
        <v>2020</v>
      </c>
      <c r="B332" s="23" t="s">
        <v>2367</v>
      </c>
      <c r="C332" s="13" t="s">
        <v>1886</v>
      </c>
      <c r="D332" s="13" t="s">
        <v>14</v>
      </c>
      <c r="E332" s="13" t="s">
        <v>1475</v>
      </c>
      <c r="F332" s="24">
        <v>0.46839999999999998</v>
      </c>
      <c r="G332" s="24">
        <v>0.23500000000000004</v>
      </c>
      <c r="H332" s="24">
        <v>0.29659999999999997</v>
      </c>
    </row>
    <row r="333" spans="1:8">
      <c r="A333" s="23">
        <v>2020</v>
      </c>
      <c r="B333" s="23" t="s">
        <v>2367</v>
      </c>
      <c r="C333" s="13" t="s">
        <v>1886</v>
      </c>
      <c r="D333" s="13" t="s">
        <v>14</v>
      </c>
      <c r="E333" s="13" t="s">
        <v>1476</v>
      </c>
      <c r="F333" s="24">
        <v>0.31390000000000001</v>
      </c>
      <c r="G333" s="24">
        <v>0.37379999999999997</v>
      </c>
      <c r="H333" s="24">
        <v>0.31230000000000002</v>
      </c>
    </row>
    <row r="334" spans="1:8">
      <c r="A334" s="23">
        <v>2020</v>
      </c>
      <c r="B334" s="23" t="s">
        <v>2367</v>
      </c>
      <c r="C334" s="13" t="s">
        <v>1886</v>
      </c>
      <c r="D334" s="13" t="s">
        <v>23</v>
      </c>
      <c r="E334" s="13" t="s">
        <v>1453</v>
      </c>
      <c r="F334" s="24">
        <v>0.39379999999999998</v>
      </c>
      <c r="G334" s="24">
        <v>0.26740000000000003</v>
      </c>
      <c r="H334" s="24">
        <v>0.33879999999999999</v>
      </c>
    </row>
    <row r="335" spans="1:8">
      <c r="A335" s="23">
        <v>2020</v>
      </c>
      <c r="B335" s="23" t="s">
        <v>2367</v>
      </c>
      <c r="C335" s="13" t="s">
        <v>1886</v>
      </c>
      <c r="D335" s="13" t="s">
        <v>23</v>
      </c>
      <c r="E335" s="13" t="s">
        <v>1460</v>
      </c>
      <c r="F335" s="24">
        <v>0.32490000000000002</v>
      </c>
      <c r="G335" s="24">
        <v>0.25920000000000004</v>
      </c>
      <c r="H335" s="24">
        <v>0.41589999999999999</v>
      </c>
    </row>
    <row r="336" spans="1:8">
      <c r="A336" s="23">
        <v>2020</v>
      </c>
      <c r="B336" s="23" t="s">
        <v>2367</v>
      </c>
      <c r="C336" s="13" t="s">
        <v>1886</v>
      </c>
      <c r="D336" s="13" t="s">
        <v>23</v>
      </c>
      <c r="E336" s="13" t="s">
        <v>1464</v>
      </c>
      <c r="F336" s="24">
        <v>0.32069999999999999</v>
      </c>
      <c r="G336" s="24">
        <v>0.30710000000000004</v>
      </c>
      <c r="H336" s="24">
        <v>0.37219999999999998</v>
      </c>
    </row>
    <row r="337" spans="1:8">
      <c r="A337" s="23">
        <v>2020</v>
      </c>
      <c r="B337" s="23" t="s">
        <v>2367</v>
      </c>
      <c r="C337" s="13" t="s">
        <v>1886</v>
      </c>
      <c r="D337" s="13" t="s">
        <v>41</v>
      </c>
      <c r="E337" s="13" t="s">
        <v>1461</v>
      </c>
      <c r="F337" s="24">
        <v>0.3286</v>
      </c>
      <c r="G337" s="24">
        <v>0.46709999999999996</v>
      </c>
      <c r="H337" s="24">
        <v>0.20430000000000001</v>
      </c>
    </row>
    <row r="338" spans="1:8">
      <c r="A338" s="23">
        <v>2020</v>
      </c>
      <c r="B338" s="23" t="s">
        <v>2367</v>
      </c>
      <c r="C338" s="13" t="s">
        <v>1886</v>
      </c>
      <c r="D338" s="13" t="s">
        <v>60</v>
      </c>
      <c r="E338" s="13" t="s">
        <v>1458</v>
      </c>
      <c r="F338" s="24">
        <v>0.37530000000000002</v>
      </c>
      <c r="G338" s="24">
        <v>0.34159999999999996</v>
      </c>
      <c r="H338" s="24">
        <v>0.28310000000000002</v>
      </c>
    </row>
    <row r="339" spans="1:8">
      <c r="A339" s="23">
        <v>2020</v>
      </c>
      <c r="B339" s="23" t="s">
        <v>2367</v>
      </c>
      <c r="C339" s="13" t="s">
        <v>1886</v>
      </c>
      <c r="D339" s="13" t="s">
        <v>60</v>
      </c>
      <c r="E339" s="13" t="s">
        <v>1477</v>
      </c>
      <c r="F339" s="24">
        <v>0.31840000000000002</v>
      </c>
      <c r="G339" s="24">
        <v>0.44179999999999997</v>
      </c>
      <c r="H339" s="24">
        <v>0.23980000000000001</v>
      </c>
    </row>
    <row r="340" spans="1:8">
      <c r="A340" s="23">
        <v>2020</v>
      </c>
      <c r="B340" s="23" t="s">
        <v>2367</v>
      </c>
      <c r="C340" s="13" t="s">
        <v>1886</v>
      </c>
      <c r="D340" s="13" t="s">
        <v>70</v>
      </c>
      <c r="E340" s="13" t="s">
        <v>577</v>
      </c>
      <c r="F340" s="24">
        <v>0.24030000000000001</v>
      </c>
      <c r="G340" s="24">
        <v>0.40499999999999997</v>
      </c>
      <c r="H340" s="24">
        <v>0.35470000000000002</v>
      </c>
    </row>
    <row r="341" spans="1:8">
      <c r="A341" s="23">
        <v>2020</v>
      </c>
      <c r="B341" s="23" t="s">
        <v>2367</v>
      </c>
      <c r="C341" s="13" t="s">
        <v>1886</v>
      </c>
      <c r="D341" s="13" t="s">
        <v>70</v>
      </c>
      <c r="E341" s="13" t="s">
        <v>1466</v>
      </c>
      <c r="F341" s="24">
        <v>0.36180000000000001</v>
      </c>
      <c r="G341" s="24">
        <v>0.37180000000000002</v>
      </c>
      <c r="H341" s="24">
        <v>0.26640000000000003</v>
      </c>
    </row>
    <row r="342" spans="1:8">
      <c r="A342" s="23">
        <v>2020</v>
      </c>
      <c r="B342" s="23" t="s">
        <v>2367</v>
      </c>
      <c r="C342" s="13" t="s">
        <v>1886</v>
      </c>
      <c r="D342" s="13" t="s">
        <v>70</v>
      </c>
      <c r="E342" s="13" t="s">
        <v>1469</v>
      </c>
      <c r="F342" s="24">
        <v>0.30270000000000002</v>
      </c>
      <c r="G342" s="24">
        <v>0.27029999999999993</v>
      </c>
      <c r="H342" s="24">
        <v>0.42699999999999999</v>
      </c>
    </row>
    <row r="343" spans="1:8">
      <c r="A343" s="23">
        <v>2020</v>
      </c>
      <c r="B343" s="23" t="s">
        <v>2367</v>
      </c>
      <c r="C343" s="13" t="s">
        <v>1886</v>
      </c>
      <c r="D343" s="13" t="s">
        <v>70</v>
      </c>
      <c r="E343" s="13" t="s">
        <v>1478</v>
      </c>
      <c r="F343" s="24">
        <v>0.34339999999999998</v>
      </c>
      <c r="G343" s="24">
        <v>0.32530000000000009</v>
      </c>
      <c r="H343" s="24">
        <v>0.33129999999999998</v>
      </c>
    </row>
    <row r="344" spans="1:8">
      <c r="A344" s="23">
        <v>2020</v>
      </c>
      <c r="B344" s="23" t="s">
        <v>2367</v>
      </c>
      <c r="C344" s="13" t="s">
        <v>1886</v>
      </c>
      <c r="D344" s="13" t="s">
        <v>76</v>
      </c>
      <c r="E344" s="13" t="s">
        <v>5707</v>
      </c>
      <c r="F344" s="24">
        <v>0.29480000000000001</v>
      </c>
      <c r="G344" s="24">
        <v>0.38299999999999995</v>
      </c>
      <c r="H344" s="24">
        <v>0.32219999999999999</v>
      </c>
    </row>
    <row r="345" spans="1:8">
      <c r="A345" s="23">
        <v>2020</v>
      </c>
      <c r="B345" s="23" t="s">
        <v>2367</v>
      </c>
      <c r="C345" s="13" t="s">
        <v>1886</v>
      </c>
      <c r="D345" s="13" t="s">
        <v>76</v>
      </c>
      <c r="E345" s="13" t="s">
        <v>1459</v>
      </c>
      <c r="F345" s="24">
        <v>0.4254</v>
      </c>
      <c r="G345" s="24">
        <v>0.40800000000000003</v>
      </c>
      <c r="H345" s="24">
        <v>0.1666</v>
      </c>
    </row>
    <row r="346" spans="1:8">
      <c r="A346" s="23">
        <v>2020</v>
      </c>
      <c r="B346" s="23" t="s">
        <v>2367</v>
      </c>
      <c r="C346" s="13" t="s">
        <v>1886</v>
      </c>
      <c r="D346" s="13" t="s">
        <v>76</v>
      </c>
      <c r="E346" s="13" t="s">
        <v>2079</v>
      </c>
      <c r="F346" s="24">
        <v>0.28649999999999998</v>
      </c>
      <c r="G346" s="24">
        <v>0.378</v>
      </c>
      <c r="H346" s="24">
        <v>0.33550000000000002</v>
      </c>
    </row>
    <row r="347" spans="1:8">
      <c r="A347" s="23">
        <v>2020</v>
      </c>
      <c r="B347" s="23" t="s">
        <v>2367</v>
      </c>
      <c r="C347" s="13" t="s">
        <v>1886</v>
      </c>
      <c r="D347" s="13" t="s">
        <v>86</v>
      </c>
      <c r="E347" s="13" t="s">
        <v>981</v>
      </c>
      <c r="F347" s="24">
        <v>0.48549999999999999</v>
      </c>
      <c r="G347" s="24">
        <v>6.8400000000000072E-2</v>
      </c>
      <c r="H347" s="24">
        <v>0.4461</v>
      </c>
    </row>
    <row r="348" spans="1:8">
      <c r="A348" s="23">
        <v>2020</v>
      </c>
      <c r="B348" s="23" t="s">
        <v>2367</v>
      </c>
      <c r="C348" s="13" t="s">
        <v>1886</v>
      </c>
      <c r="D348" s="13" t="s">
        <v>86</v>
      </c>
      <c r="E348" s="13" t="s">
        <v>2635</v>
      </c>
      <c r="F348" s="24">
        <v>0.41260000000000002</v>
      </c>
      <c r="G348" s="24">
        <v>0.27050000000000002</v>
      </c>
      <c r="H348" s="24">
        <v>0.31690000000000002</v>
      </c>
    </row>
    <row r="349" spans="1:8">
      <c r="A349" s="23">
        <v>2020</v>
      </c>
      <c r="B349" s="23" t="s">
        <v>2367</v>
      </c>
      <c r="C349" s="13" t="s">
        <v>1886</v>
      </c>
      <c r="D349" s="13" t="s">
        <v>86</v>
      </c>
      <c r="E349" s="13" t="s">
        <v>101</v>
      </c>
      <c r="F349" s="24">
        <v>0.22370000000000001</v>
      </c>
      <c r="G349" s="24">
        <v>0.11839999999999995</v>
      </c>
      <c r="H349" s="24">
        <v>0.65790000000000004</v>
      </c>
    </row>
    <row r="350" spans="1:8">
      <c r="A350" s="23">
        <v>2020</v>
      </c>
      <c r="B350" s="23" t="s">
        <v>2367</v>
      </c>
      <c r="C350" s="13" t="s">
        <v>1886</v>
      </c>
      <c r="D350" s="13" t="s">
        <v>89</v>
      </c>
      <c r="E350" s="13" t="s">
        <v>1465</v>
      </c>
      <c r="F350" s="24">
        <v>0.33329999999999999</v>
      </c>
      <c r="G350" s="24">
        <v>0.36079999999999995</v>
      </c>
      <c r="H350" s="24">
        <v>0.30590000000000001</v>
      </c>
    </row>
    <row r="351" spans="1:8">
      <c r="A351" s="23">
        <v>2020</v>
      </c>
      <c r="B351" s="23" t="s">
        <v>2367</v>
      </c>
      <c r="C351" s="13" t="s">
        <v>1886</v>
      </c>
      <c r="D351" s="13" t="s">
        <v>94</v>
      </c>
      <c r="E351" s="13" t="s">
        <v>1463</v>
      </c>
      <c r="F351" s="24">
        <v>0.4199</v>
      </c>
      <c r="G351" s="24">
        <v>0.32039999999999996</v>
      </c>
      <c r="H351" s="24">
        <v>0.25969999999999999</v>
      </c>
    </row>
    <row r="352" spans="1:8">
      <c r="A352" s="23">
        <v>2020</v>
      </c>
      <c r="B352" s="23" t="s">
        <v>2367</v>
      </c>
      <c r="C352" s="13" t="s">
        <v>1886</v>
      </c>
      <c r="D352" s="13" t="s">
        <v>100</v>
      </c>
      <c r="E352" s="13" t="s">
        <v>1468</v>
      </c>
      <c r="F352" s="24">
        <v>0.23169999999999999</v>
      </c>
      <c r="G352" s="24">
        <v>0.23749999999999996</v>
      </c>
      <c r="H352" s="24">
        <v>0.53080000000000005</v>
      </c>
    </row>
    <row r="353" spans="1:8">
      <c r="A353" s="23">
        <v>2020</v>
      </c>
      <c r="B353" s="23" t="s">
        <v>2367</v>
      </c>
      <c r="C353" s="13" t="s">
        <v>1886</v>
      </c>
      <c r="D353" s="13" t="s">
        <v>104</v>
      </c>
      <c r="E353" s="13" t="s">
        <v>1486</v>
      </c>
      <c r="F353" s="24">
        <v>0.30009999999999998</v>
      </c>
      <c r="G353" s="24">
        <v>0.3664</v>
      </c>
      <c r="H353" s="24">
        <v>0.33350000000000002</v>
      </c>
    </row>
    <row r="354" spans="1:8">
      <c r="A354" s="23">
        <v>2020</v>
      </c>
      <c r="B354" s="23" t="s">
        <v>2367</v>
      </c>
      <c r="C354" s="13" t="s">
        <v>1886</v>
      </c>
      <c r="D354" s="13" t="s">
        <v>104</v>
      </c>
      <c r="E354" s="13" t="s">
        <v>1470</v>
      </c>
      <c r="F354" s="24">
        <v>0.2621</v>
      </c>
      <c r="G354" s="24">
        <v>0.38629999999999998</v>
      </c>
      <c r="H354" s="24">
        <v>0.35160000000000002</v>
      </c>
    </row>
    <row r="355" spans="1:8">
      <c r="A355" s="23">
        <v>2020</v>
      </c>
      <c r="B355" s="23" t="s">
        <v>2367</v>
      </c>
      <c r="C355" s="13" t="s">
        <v>1886</v>
      </c>
      <c r="D355" s="13" t="s">
        <v>104</v>
      </c>
      <c r="E355" s="13" t="s">
        <v>1471</v>
      </c>
      <c r="F355" s="24">
        <v>0.21990000000000001</v>
      </c>
      <c r="G355" s="24">
        <v>0.40070000000000006</v>
      </c>
      <c r="H355" s="24">
        <v>0.37940000000000002</v>
      </c>
    </row>
    <row r="356" spans="1:8">
      <c r="A356" s="23">
        <v>2020</v>
      </c>
      <c r="B356" s="23" t="s">
        <v>2367</v>
      </c>
      <c r="C356" s="13" t="s">
        <v>1886</v>
      </c>
      <c r="D356" s="13" t="s">
        <v>104</v>
      </c>
      <c r="E356" s="13" t="s">
        <v>1472</v>
      </c>
      <c r="F356" s="24">
        <v>0.378</v>
      </c>
      <c r="G356" s="24">
        <v>0.34609999999999996</v>
      </c>
      <c r="H356" s="24">
        <v>0.27589999999999998</v>
      </c>
    </row>
    <row r="357" spans="1:8">
      <c r="A357" s="23">
        <v>2020</v>
      </c>
      <c r="B357" s="23" t="s">
        <v>2367</v>
      </c>
      <c r="C357" s="13" t="s">
        <v>1886</v>
      </c>
      <c r="D357" s="13" t="s">
        <v>120</v>
      </c>
      <c r="E357" s="13" t="s">
        <v>1482</v>
      </c>
      <c r="F357" s="24">
        <v>0.40639999999999998</v>
      </c>
      <c r="G357" s="24">
        <v>0.44779999999999998</v>
      </c>
      <c r="H357" s="24">
        <v>0.14580000000000001</v>
      </c>
    </row>
    <row r="358" spans="1:8">
      <c r="A358" s="23">
        <v>2020</v>
      </c>
      <c r="B358" s="23" t="s">
        <v>2367</v>
      </c>
      <c r="C358" s="13" t="s">
        <v>1886</v>
      </c>
      <c r="D358" s="13" t="s">
        <v>156</v>
      </c>
      <c r="E358" s="13" t="s">
        <v>1483</v>
      </c>
      <c r="F358" s="24">
        <v>0.3473</v>
      </c>
      <c r="G358" s="24">
        <v>0.35479999999999995</v>
      </c>
      <c r="H358" s="24">
        <v>0.2979</v>
      </c>
    </row>
    <row r="359" spans="1:8">
      <c r="A359" s="23">
        <v>2020</v>
      </c>
      <c r="B359" s="23" t="s">
        <v>2367</v>
      </c>
      <c r="C359" s="13" t="s">
        <v>1886</v>
      </c>
      <c r="D359" s="13" t="s">
        <v>164</v>
      </c>
      <c r="E359" s="13" t="s">
        <v>584</v>
      </c>
      <c r="F359" s="24">
        <v>0.4597</v>
      </c>
      <c r="G359" s="24">
        <v>0.33820000000000006</v>
      </c>
      <c r="H359" s="24">
        <v>0.2021</v>
      </c>
    </row>
    <row r="360" spans="1:8">
      <c r="A360" s="23">
        <v>2020</v>
      </c>
      <c r="B360" s="23" t="s">
        <v>2367</v>
      </c>
      <c r="C360" s="13" t="s">
        <v>1886</v>
      </c>
      <c r="D360" s="13" t="s">
        <v>167</v>
      </c>
      <c r="E360" s="13" t="s">
        <v>8711</v>
      </c>
      <c r="F360" s="24">
        <v>0.69650000000000001</v>
      </c>
      <c r="G360" s="24">
        <v>3.2800000000000051E-2</v>
      </c>
      <c r="H360" s="24">
        <v>0.2707</v>
      </c>
    </row>
    <row r="361" spans="1:8">
      <c r="A361" s="23">
        <v>2020</v>
      </c>
      <c r="B361" s="23" t="s">
        <v>2367</v>
      </c>
      <c r="C361" s="13" t="s">
        <v>1886</v>
      </c>
      <c r="D361" s="13" t="s">
        <v>167</v>
      </c>
      <c r="E361" s="13" t="s">
        <v>168</v>
      </c>
      <c r="F361" s="24">
        <v>0.52449999999999997</v>
      </c>
      <c r="G361" s="24">
        <v>0.16180000000000005</v>
      </c>
      <c r="H361" s="24">
        <v>0.31369999999999998</v>
      </c>
    </row>
    <row r="362" spans="1:8">
      <c r="A362" s="23">
        <v>2020</v>
      </c>
      <c r="B362" s="23" t="s">
        <v>2367</v>
      </c>
      <c r="C362" s="13" t="s">
        <v>1886</v>
      </c>
      <c r="D362" s="13" t="s">
        <v>167</v>
      </c>
      <c r="E362" s="13" t="s">
        <v>5704</v>
      </c>
      <c r="F362" s="24">
        <v>2.2200000000000001E-2</v>
      </c>
      <c r="G362" s="24">
        <v>0.42220000000000002</v>
      </c>
      <c r="H362" s="24">
        <v>0.55559999999999998</v>
      </c>
    </row>
    <row r="363" spans="1:8">
      <c r="A363" s="23">
        <v>2020</v>
      </c>
      <c r="B363" s="23" t="s">
        <v>2367</v>
      </c>
      <c r="C363" s="13" t="s">
        <v>1886</v>
      </c>
      <c r="D363" s="13" t="s">
        <v>167</v>
      </c>
      <c r="E363" s="13" t="s">
        <v>1479</v>
      </c>
      <c r="F363" s="24">
        <v>0.48039999999999999</v>
      </c>
      <c r="G363" s="24">
        <v>0.19329999999999997</v>
      </c>
      <c r="H363" s="24">
        <v>0.32629999999999998</v>
      </c>
    </row>
    <row r="364" spans="1:8">
      <c r="A364" s="23">
        <v>2021</v>
      </c>
      <c r="B364" s="23" t="s">
        <v>2366</v>
      </c>
      <c r="C364" s="13" t="s">
        <v>1886</v>
      </c>
      <c r="D364" s="13" t="s">
        <v>5</v>
      </c>
      <c r="E364" s="13" t="s">
        <v>559</v>
      </c>
      <c r="F364" s="24">
        <v>0.40310000000000001</v>
      </c>
      <c r="G364" s="24">
        <v>0.37129999999999996</v>
      </c>
      <c r="H364" s="24">
        <v>0.22559999999999999</v>
      </c>
    </row>
    <row r="365" spans="1:8">
      <c r="A365" s="23">
        <v>2021</v>
      </c>
      <c r="B365" s="23" t="s">
        <v>2366</v>
      </c>
      <c r="C365" s="13" t="s">
        <v>1886</v>
      </c>
      <c r="D365" s="13" t="s">
        <v>5</v>
      </c>
      <c r="E365" s="13" t="s">
        <v>1462</v>
      </c>
      <c r="F365" s="24">
        <v>0.43719999999999998</v>
      </c>
      <c r="G365" s="24">
        <v>0.34089999999999998</v>
      </c>
      <c r="H365" s="24">
        <v>0.22189999999999999</v>
      </c>
    </row>
    <row r="366" spans="1:8">
      <c r="A366" s="23">
        <v>2021</v>
      </c>
      <c r="B366" s="23" t="s">
        <v>2366</v>
      </c>
      <c r="C366" s="13" t="s">
        <v>1886</v>
      </c>
      <c r="D366" s="13" t="s">
        <v>10</v>
      </c>
      <c r="E366" s="13" t="s">
        <v>1454</v>
      </c>
      <c r="F366" s="24">
        <v>0.255</v>
      </c>
      <c r="G366" s="24">
        <v>0.49670000000000003</v>
      </c>
      <c r="H366" s="24">
        <v>0.24829999999999999</v>
      </c>
    </row>
    <row r="367" spans="1:8">
      <c r="A367" s="23">
        <v>2021</v>
      </c>
      <c r="B367" s="23" t="s">
        <v>2366</v>
      </c>
      <c r="C367" s="13" t="s">
        <v>1886</v>
      </c>
      <c r="D367" s="13" t="s">
        <v>10</v>
      </c>
      <c r="E367" s="13" t="s">
        <v>1455</v>
      </c>
      <c r="F367" s="24">
        <v>0.33229999999999998</v>
      </c>
      <c r="G367" s="24">
        <v>0.39929999999999993</v>
      </c>
      <c r="H367" s="24">
        <v>0.26840000000000003</v>
      </c>
    </row>
    <row r="368" spans="1:8">
      <c r="A368" s="23">
        <v>2021</v>
      </c>
      <c r="B368" s="23" t="s">
        <v>2366</v>
      </c>
      <c r="C368" s="13" t="s">
        <v>1886</v>
      </c>
      <c r="D368" s="13" t="s">
        <v>10</v>
      </c>
      <c r="E368" s="13" t="s">
        <v>1467</v>
      </c>
      <c r="F368" s="24">
        <v>0.27510000000000001</v>
      </c>
      <c r="G368" s="24">
        <v>0.41749999999999998</v>
      </c>
      <c r="H368" s="24">
        <v>0.30740000000000001</v>
      </c>
    </row>
    <row r="369" spans="1:8">
      <c r="A369" s="23">
        <v>2021</v>
      </c>
      <c r="B369" s="23" t="s">
        <v>2366</v>
      </c>
      <c r="C369" s="13" t="s">
        <v>1886</v>
      </c>
      <c r="D369" s="13" t="s">
        <v>14</v>
      </c>
      <c r="E369" s="13" t="s">
        <v>1456</v>
      </c>
      <c r="F369" s="24">
        <v>0.30230000000000001</v>
      </c>
      <c r="G369" s="24">
        <v>0.33110000000000001</v>
      </c>
      <c r="H369" s="24">
        <v>0.36659999999999998</v>
      </c>
    </row>
    <row r="370" spans="1:8">
      <c r="A370" s="23">
        <v>2021</v>
      </c>
      <c r="B370" s="23" t="s">
        <v>2366</v>
      </c>
      <c r="C370" s="13" t="s">
        <v>1886</v>
      </c>
      <c r="D370" s="13" t="s">
        <v>14</v>
      </c>
      <c r="E370" s="13" t="s">
        <v>1457</v>
      </c>
      <c r="F370" s="24">
        <v>0.34260000000000002</v>
      </c>
      <c r="G370" s="24">
        <v>0.32789999999999997</v>
      </c>
      <c r="H370" s="24">
        <v>0.32950000000000002</v>
      </c>
    </row>
    <row r="371" spans="1:8">
      <c r="A371" s="23">
        <v>2021</v>
      </c>
      <c r="B371" s="23" t="s">
        <v>2366</v>
      </c>
      <c r="C371" s="13" t="s">
        <v>1886</v>
      </c>
      <c r="D371" s="13" t="s">
        <v>14</v>
      </c>
      <c r="E371" s="13" t="s">
        <v>1474</v>
      </c>
      <c r="F371" s="24">
        <v>0.1827</v>
      </c>
      <c r="G371" s="24">
        <v>0.29330000000000001</v>
      </c>
      <c r="H371" s="24">
        <v>0.52400000000000002</v>
      </c>
    </row>
    <row r="372" spans="1:8">
      <c r="A372" s="23">
        <v>2021</v>
      </c>
      <c r="B372" s="23" t="s">
        <v>2366</v>
      </c>
      <c r="C372" s="13" t="s">
        <v>1886</v>
      </c>
      <c r="D372" s="13" t="s">
        <v>14</v>
      </c>
      <c r="E372" s="13" t="s">
        <v>1475</v>
      </c>
      <c r="F372" s="24">
        <v>0.40329999999999999</v>
      </c>
      <c r="G372" s="24">
        <v>0.30599999999999999</v>
      </c>
      <c r="H372" s="24">
        <v>0.29070000000000001</v>
      </c>
    </row>
    <row r="373" spans="1:8">
      <c r="A373" s="23">
        <v>2021</v>
      </c>
      <c r="B373" s="23" t="s">
        <v>2366</v>
      </c>
      <c r="C373" s="13" t="s">
        <v>1886</v>
      </c>
      <c r="D373" s="13" t="s">
        <v>14</v>
      </c>
      <c r="E373" s="13" t="s">
        <v>1476</v>
      </c>
      <c r="F373" s="24">
        <v>0.31240000000000001</v>
      </c>
      <c r="G373" s="24">
        <v>0.37840000000000001</v>
      </c>
      <c r="H373" s="24">
        <v>0.30919999999999997</v>
      </c>
    </row>
    <row r="374" spans="1:8">
      <c r="A374" s="23">
        <v>2021</v>
      </c>
      <c r="B374" s="23" t="s">
        <v>2366</v>
      </c>
      <c r="C374" s="13" t="s">
        <v>1886</v>
      </c>
      <c r="D374" s="13" t="s">
        <v>41</v>
      </c>
      <c r="E374" s="13" t="s">
        <v>1461</v>
      </c>
      <c r="F374" s="24">
        <v>0.3281</v>
      </c>
      <c r="G374" s="24">
        <v>0.46679999999999994</v>
      </c>
      <c r="H374" s="24">
        <v>0.2051</v>
      </c>
    </row>
    <row r="375" spans="1:8">
      <c r="A375" s="23">
        <v>2021</v>
      </c>
      <c r="B375" s="23" t="s">
        <v>2366</v>
      </c>
      <c r="C375" s="13" t="s">
        <v>1886</v>
      </c>
      <c r="D375" s="13" t="s">
        <v>70</v>
      </c>
      <c r="E375" s="13" t="s">
        <v>577</v>
      </c>
      <c r="F375" s="24">
        <v>0.27879999999999999</v>
      </c>
      <c r="G375" s="24">
        <v>0.41710000000000008</v>
      </c>
      <c r="H375" s="24">
        <v>0.30409999999999998</v>
      </c>
    </row>
    <row r="376" spans="1:8">
      <c r="A376" s="23">
        <v>2021</v>
      </c>
      <c r="B376" s="23" t="s">
        <v>2366</v>
      </c>
      <c r="C376" s="13" t="s">
        <v>1886</v>
      </c>
      <c r="D376" s="13" t="s">
        <v>70</v>
      </c>
      <c r="E376" s="13" t="s">
        <v>1466</v>
      </c>
      <c r="F376" s="24">
        <v>0.37819999999999998</v>
      </c>
      <c r="G376" s="24">
        <v>0.3523</v>
      </c>
      <c r="H376" s="24">
        <v>0.26950000000000002</v>
      </c>
    </row>
    <row r="377" spans="1:8">
      <c r="A377" s="23">
        <v>2021</v>
      </c>
      <c r="B377" s="23" t="s">
        <v>2366</v>
      </c>
      <c r="C377" s="13" t="s">
        <v>1886</v>
      </c>
      <c r="D377" s="13" t="s">
        <v>70</v>
      </c>
      <c r="E377" s="13" t="s">
        <v>1469</v>
      </c>
      <c r="F377" s="24">
        <v>0.311</v>
      </c>
      <c r="G377" s="24">
        <v>0.24400000000000005</v>
      </c>
      <c r="H377" s="24">
        <v>0.44500000000000001</v>
      </c>
    </row>
    <row r="378" spans="1:8">
      <c r="A378" s="23">
        <v>2021</v>
      </c>
      <c r="B378" s="23" t="s">
        <v>2366</v>
      </c>
      <c r="C378" s="13" t="s">
        <v>1886</v>
      </c>
      <c r="D378" s="13" t="s">
        <v>70</v>
      </c>
      <c r="E378" s="13" t="s">
        <v>1478</v>
      </c>
      <c r="F378" s="24">
        <v>0.36359999999999998</v>
      </c>
      <c r="G378" s="24">
        <v>0.26400000000000007</v>
      </c>
      <c r="H378" s="24">
        <v>0.37240000000000001</v>
      </c>
    </row>
    <row r="379" spans="1:8">
      <c r="A379" s="23">
        <v>2021</v>
      </c>
      <c r="B379" s="23" t="s">
        <v>2366</v>
      </c>
      <c r="C379" s="13" t="s">
        <v>1886</v>
      </c>
      <c r="D379" s="13" t="s">
        <v>76</v>
      </c>
      <c r="E379" s="13" t="s">
        <v>1459</v>
      </c>
      <c r="F379" s="24">
        <v>0.43940000000000001</v>
      </c>
      <c r="G379" s="24">
        <v>0.39149999999999996</v>
      </c>
      <c r="H379" s="24">
        <v>0.1691</v>
      </c>
    </row>
    <row r="380" spans="1:8">
      <c r="A380" s="23">
        <v>2021</v>
      </c>
      <c r="B380" s="23" t="s">
        <v>2366</v>
      </c>
      <c r="C380" s="13" t="s">
        <v>1886</v>
      </c>
      <c r="D380" s="13" t="s">
        <v>76</v>
      </c>
      <c r="E380" s="13" t="s">
        <v>5707</v>
      </c>
      <c r="F380" s="24">
        <v>0.2334</v>
      </c>
      <c r="G380" s="24">
        <v>0.42909999999999993</v>
      </c>
      <c r="H380" s="24">
        <v>0.33750000000000002</v>
      </c>
    </row>
    <row r="381" spans="1:8">
      <c r="A381" s="23">
        <v>2021</v>
      </c>
      <c r="B381" s="23" t="s">
        <v>2366</v>
      </c>
      <c r="C381" s="13" t="s">
        <v>1886</v>
      </c>
      <c r="D381" s="13" t="s">
        <v>76</v>
      </c>
      <c r="E381" s="13" t="s">
        <v>1473</v>
      </c>
      <c r="F381" s="24">
        <v>0.29189999999999999</v>
      </c>
      <c r="G381" s="24">
        <v>0.37309999999999993</v>
      </c>
      <c r="H381" s="24">
        <v>0.33500000000000002</v>
      </c>
    </row>
    <row r="382" spans="1:8">
      <c r="A382" s="23">
        <v>2021</v>
      </c>
      <c r="B382" s="23" t="s">
        <v>2366</v>
      </c>
      <c r="C382" s="13" t="s">
        <v>1886</v>
      </c>
      <c r="D382" s="13" t="s">
        <v>6685</v>
      </c>
      <c r="E382" s="13" t="s">
        <v>1453</v>
      </c>
      <c r="F382" s="24">
        <v>0.39829999999999999</v>
      </c>
      <c r="G382" s="24">
        <v>0.26590000000000003</v>
      </c>
      <c r="H382" s="24">
        <v>0.33579999999999999</v>
      </c>
    </row>
    <row r="383" spans="1:8">
      <c r="A383" s="23">
        <v>2021</v>
      </c>
      <c r="B383" s="23" t="s">
        <v>2366</v>
      </c>
      <c r="C383" s="13" t="s">
        <v>1886</v>
      </c>
      <c r="D383" s="13" t="s">
        <v>6685</v>
      </c>
      <c r="E383" s="13" t="s">
        <v>1460</v>
      </c>
      <c r="F383" s="24">
        <v>0.33360000000000001</v>
      </c>
      <c r="G383" s="24">
        <v>0.26039999999999996</v>
      </c>
      <c r="H383" s="24">
        <v>0.40600000000000003</v>
      </c>
    </row>
    <row r="384" spans="1:8">
      <c r="A384" s="23">
        <v>2021</v>
      </c>
      <c r="B384" s="23" t="s">
        <v>2366</v>
      </c>
      <c r="C384" s="13" t="s">
        <v>1886</v>
      </c>
      <c r="D384" s="13" t="s">
        <v>6685</v>
      </c>
      <c r="E384" s="13" t="s">
        <v>1464</v>
      </c>
      <c r="F384" s="24">
        <v>0.33029999999999998</v>
      </c>
      <c r="G384" s="24">
        <v>0.30019999999999997</v>
      </c>
      <c r="H384" s="24">
        <v>0.3695</v>
      </c>
    </row>
    <row r="385" spans="1:8">
      <c r="A385" s="23">
        <v>2021</v>
      </c>
      <c r="B385" s="23" t="s">
        <v>2366</v>
      </c>
      <c r="C385" s="13" t="s">
        <v>1886</v>
      </c>
      <c r="D385" s="13" t="s">
        <v>6686</v>
      </c>
      <c r="E385" s="13" t="s">
        <v>1458</v>
      </c>
      <c r="F385" s="24">
        <v>0.38479999999999998</v>
      </c>
      <c r="G385" s="24">
        <v>0.34319999999999995</v>
      </c>
      <c r="H385" s="24">
        <v>0.27200000000000002</v>
      </c>
    </row>
    <row r="386" spans="1:8">
      <c r="A386" s="23">
        <v>2021</v>
      </c>
      <c r="B386" s="23" t="s">
        <v>2366</v>
      </c>
      <c r="C386" s="13" t="s">
        <v>1886</v>
      </c>
      <c r="D386" s="13" t="s">
        <v>6686</v>
      </c>
      <c r="E386" s="13" t="s">
        <v>1477</v>
      </c>
      <c r="F386" s="24">
        <v>0.34389999999999998</v>
      </c>
      <c r="G386" s="24">
        <v>0.40660000000000002</v>
      </c>
      <c r="H386" s="24">
        <v>0.2495</v>
      </c>
    </row>
    <row r="387" spans="1:8">
      <c r="A387" s="23">
        <v>2021</v>
      </c>
      <c r="B387" s="23" t="s">
        <v>2366</v>
      </c>
      <c r="C387" s="13" t="s">
        <v>1886</v>
      </c>
      <c r="D387" s="13" t="s">
        <v>86</v>
      </c>
      <c r="E387" s="13" t="s">
        <v>2635</v>
      </c>
      <c r="F387" s="24">
        <v>0.43640000000000001</v>
      </c>
      <c r="G387" s="24">
        <v>0.2515</v>
      </c>
      <c r="H387" s="24">
        <v>0.31209999999999999</v>
      </c>
    </row>
    <row r="388" spans="1:8">
      <c r="A388" s="23">
        <v>2021</v>
      </c>
      <c r="B388" s="23" t="s">
        <v>2366</v>
      </c>
      <c r="C388" s="13" t="s">
        <v>1886</v>
      </c>
      <c r="D388" s="13" t="s">
        <v>86</v>
      </c>
      <c r="E388" s="13" t="s">
        <v>981</v>
      </c>
      <c r="F388" s="24">
        <v>0.49659999999999999</v>
      </c>
      <c r="G388" s="24">
        <v>5.9500000000000053E-2</v>
      </c>
      <c r="H388" s="24">
        <v>0.44390000000000002</v>
      </c>
    </row>
    <row r="389" spans="1:8">
      <c r="A389" s="23">
        <v>2021</v>
      </c>
      <c r="B389" s="23" t="s">
        <v>2366</v>
      </c>
      <c r="C389" s="13" t="s">
        <v>1886</v>
      </c>
      <c r="D389" s="13" t="s">
        <v>86</v>
      </c>
      <c r="E389" s="13" t="s">
        <v>101</v>
      </c>
      <c r="F389" s="24">
        <v>0.20430000000000001</v>
      </c>
      <c r="G389" s="24">
        <v>0.11769999999999992</v>
      </c>
      <c r="H389" s="24">
        <v>0.67800000000000005</v>
      </c>
    </row>
    <row r="390" spans="1:8">
      <c r="A390" s="23">
        <v>2021</v>
      </c>
      <c r="B390" s="23" t="s">
        <v>2366</v>
      </c>
      <c r="C390" s="13" t="s">
        <v>1886</v>
      </c>
      <c r="D390" s="13" t="s">
        <v>89</v>
      </c>
      <c r="E390" s="13" t="s">
        <v>1465</v>
      </c>
      <c r="F390" s="24">
        <v>0.36030000000000001</v>
      </c>
      <c r="G390" s="24">
        <v>0.34259999999999996</v>
      </c>
      <c r="H390" s="24">
        <v>0.29709999999999998</v>
      </c>
    </row>
    <row r="391" spans="1:8">
      <c r="A391" s="23">
        <v>2021</v>
      </c>
      <c r="B391" s="23" t="s">
        <v>2366</v>
      </c>
      <c r="C391" s="13" t="s">
        <v>1886</v>
      </c>
      <c r="D391" s="13" t="s">
        <v>94</v>
      </c>
      <c r="E391" s="13" t="s">
        <v>1463</v>
      </c>
      <c r="F391" s="24">
        <v>0.43559999999999999</v>
      </c>
      <c r="G391" s="24">
        <v>0.30220000000000002</v>
      </c>
      <c r="H391" s="24">
        <v>0.26219999999999999</v>
      </c>
    </row>
    <row r="392" spans="1:8">
      <c r="A392" s="23">
        <v>2021</v>
      </c>
      <c r="B392" s="23" t="s">
        <v>2366</v>
      </c>
      <c r="C392" s="13" t="s">
        <v>1886</v>
      </c>
      <c r="D392" s="13" t="s">
        <v>100</v>
      </c>
      <c r="E392" s="13" t="s">
        <v>1468</v>
      </c>
      <c r="F392" s="24">
        <v>0.22670000000000001</v>
      </c>
      <c r="G392" s="24">
        <v>0.253</v>
      </c>
      <c r="H392" s="24">
        <v>0.52029999999999998</v>
      </c>
    </row>
    <row r="393" spans="1:8">
      <c r="A393" s="23">
        <v>2021</v>
      </c>
      <c r="B393" s="23" t="s">
        <v>2366</v>
      </c>
      <c r="C393" s="13" t="s">
        <v>1886</v>
      </c>
      <c r="D393" s="13" t="s">
        <v>104</v>
      </c>
      <c r="E393" s="13" t="s">
        <v>1486</v>
      </c>
      <c r="F393" s="24">
        <v>0.31730000000000003</v>
      </c>
      <c r="G393" s="24">
        <v>0.3458</v>
      </c>
      <c r="H393" s="24">
        <v>0.33689999999999998</v>
      </c>
    </row>
    <row r="394" spans="1:8">
      <c r="A394" s="23">
        <v>2021</v>
      </c>
      <c r="B394" s="23" t="s">
        <v>2366</v>
      </c>
      <c r="C394" s="13" t="s">
        <v>1886</v>
      </c>
      <c r="D394" s="13" t="s">
        <v>104</v>
      </c>
      <c r="E394" s="13" t="s">
        <v>1470</v>
      </c>
      <c r="F394" s="24">
        <v>0.25340000000000001</v>
      </c>
      <c r="G394" s="24">
        <v>0.40789999999999993</v>
      </c>
      <c r="H394" s="24">
        <v>0.3387</v>
      </c>
    </row>
    <row r="395" spans="1:8">
      <c r="A395" s="23">
        <v>2021</v>
      </c>
      <c r="B395" s="23" t="s">
        <v>2366</v>
      </c>
      <c r="C395" s="13" t="s">
        <v>1886</v>
      </c>
      <c r="D395" s="13" t="s">
        <v>104</v>
      </c>
      <c r="E395" s="13" t="s">
        <v>1471</v>
      </c>
      <c r="F395" s="24">
        <v>0.2162</v>
      </c>
      <c r="G395" s="24">
        <v>0.40160000000000007</v>
      </c>
      <c r="H395" s="24">
        <v>0.38219999999999998</v>
      </c>
    </row>
    <row r="396" spans="1:8">
      <c r="A396" s="23">
        <v>2021</v>
      </c>
      <c r="B396" s="23" t="s">
        <v>2366</v>
      </c>
      <c r="C396" s="13" t="s">
        <v>1886</v>
      </c>
      <c r="D396" s="13" t="s">
        <v>104</v>
      </c>
      <c r="E396" s="13" t="s">
        <v>1472</v>
      </c>
      <c r="F396" s="24">
        <v>0.3775</v>
      </c>
      <c r="G396" s="24">
        <v>0.33660000000000007</v>
      </c>
      <c r="H396" s="24">
        <v>0.28589999999999999</v>
      </c>
    </row>
    <row r="397" spans="1:8">
      <c r="A397" s="23">
        <v>2021</v>
      </c>
      <c r="B397" s="23" t="s">
        <v>2366</v>
      </c>
      <c r="C397" s="13" t="s">
        <v>1886</v>
      </c>
      <c r="D397" s="13" t="s">
        <v>120</v>
      </c>
      <c r="E397" s="13" t="s">
        <v>1482</v>
      </c>
      <c r="F397" s="24">
        <v>0.40720000000000001</v>
      </c>
      <c r="G397" s="24">
        <v>0.45289999999999997</v>
      </c>
      <c r="H397" s="24">
        <v>0.1399</v>
      </c>
    </row>
    <row r="398" spans="1:8">
      <c r="A398" s="23">
        <v>2021</v>
      </c>
      <c r="B398" s="23" t="s">
        <v>2366</v>
      </c>
      <c r="C398" s="13" t="s">
        <v>1886</v>
      </c>
      <c r="D398" s="13" t="s">
        <v>156</v>
      </c>
      <c r="E398" s="13" t="s">
        <v>1483</v>
      </c>
      <c r="F398" s="24">
        <v>0.34839999999999999</v>
      </c>
      <c r="G398" s="24">
        <v>0.35599999999999998</v>
      </c>
      <c r="H398" s="24">
        <v>0.29559999999999997</v>
      </c>
    </row>
    <row r="399" spans="1:8">
      <c r="A399" s="23">
        <v>2021</v>
      </c>
      <c r="B399" s="23" t="s">
        <v>2366</v>
      </c>
      <c r="C399" s="13" t="s">
        <v>1886</v>
      </c>
      <c r="D399" s="13" t="s">
        <v>164</v>
      </c>
      <c r="E399" s="13" t="s">
        <v>584</v>
      </c>
      <c r="F399" s="24">
        <v>0.45019999999999999</v>
      </c>
      <c r="G399" s="24">
        <v>0.35070000000000007</v>
      </c>
      <c r="H399" s="24">
        <v>0.1991</v>
      </c>
    </row>
    <row r="400" spans="1:8">
      <c r="A400" s="23">
        <v>2021</v>
      </c>
      <c r="B400" s="23" t="s">
        <v>2366</v>
      </c>
      <c r="C400" s="13" t="s">
        <v>1886</v>
      </c>
      <c r="D400" s="13" t="s">
        <v>167</v>
      </c>
      <c r="E400" s="13" t="s">
        <v>8711</v>
      </c>
      <c r="F400" s="24">
        <v>0.69620000000000004</v>
      </c>
      <c r="G400" s="24">
        <v>1.4299999999999979E-2</v>
      </c>
      <c r="H400" s="24">
        <v>0.28949999999999998</v>
      </c>
    </row>
    <row r="401" spans="1:8">
      <c r="A401" s="23">
        <v>2021</v>
      </c>
      <c r="B401" s="23" t="s">
        <v>2366</v>
      </c>
      <c r="C401" s="13" t="s">
        <v>1886</v>
      </c>
      <c r="D401" s="13" t="s">
        <v>167</v>
      </c>
      <c r="E401" s="13" t="s">
        <v>168</v>
      </c>
      <c r="F401" s="24">
        <v>0.56320000000000003</v>
      </c>
      <c r="G401" s="24">
        <v>0.15259999999999996</v>
      </c>
      <c r="H401" s="24">
        <v>0.28420000000000001</v>
      </c>
    </row>
    <row r="402" spans="1:8">
      <c r="A402" s="23">
        <v>2021</v>
      </c>
      <c r="B402" s="23" t="s">
        <v>2366</v>
      </c>
      <c r="C402" s="13" t="s">
        <v>1886</v>
      </c>
      <c r="D402" s="13" t="s">
        <v>167</v>
      </c>
      <c r="E402" s="13" t="s">
        <v>5704</v>
      </c>
      <c r="F402" s="24">
        <v>1.7899999999999999E-2</v>
      </c>
      <c r="G402" s="24">
        <v>0.625</v>
      </c>
      <c r="H402" s="24">
        <v>0.35709999999999997</v>
      </c>
    </row>
    <row r="403" spans="1:8">
      <c r="A403" s="23">
        <v>2021</v>
      </c>
      <c r="B403" s="23" t="s">
        <v>2366</v>
      </c>
      <c r="C403" s="13" t="s">
        <v>1886</v>
      </c>
      <c r="D403" s="13" t="s">
        <v>167</v>
      </c>
      <c r="E403" s="13" t="s">
        <v>1479</v>
      </c>
      <c r="F403" s="24">
        <v>0.47710000000000002</v>
      </c>
      <c r="G403" s="24">
        <v>0.22009999999999991</v>
      </c>
      <c r="H403" s="24">
        <v>0.30280000000000001</v>
      </c>
    </row>
  </sheetData>
  <sheetProtection autoFilter="0" pivotTables="0"/>
  <autoFilter ref="A1:H403" xr:uid="{00000000-0001-0000-1000-000000000000}"/>
  <sortState xmlns:xlrd2="http://schemas.microsoft.com/office/spreadsheetml/2017/richdata2" ref="A2:H403">
    <sortCondition ref="A2:A403"/>
    <sortCondition ref="B2:B403"/>
    <sortCondition descending="1" ref="C2:C403"/>
    <sortCondition ref="D2:D403"/>
    <sortCondition ref="E2:E403"/>
  </sortState>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83">
    <tabColor theme="0"/>
  </sheetPr>
  <dimension ref="A1:G181"/>
  <sheetViews>
    <sheetView zoomScale="85" zoomScaleNormal="85" workbookViewId="0">
      <pane ySplit="1" topLeftCell="A2" activePane="bottomLeft" state="frozen"/>
      <selection pane="bottomLeft" activeCell="E172" sqref="E172"/>
    </sheetView>
  </sheetViews>
  <sheetFormatPr baseColWidth="10" defaultColWidth="11" defaultRowHeight="16.5"/>
  <cols>
    <col min="1" max="1" width="9.375" bestFit="1" customWidth="1"/>
    <col min="2" max="2" width="11.625" style="1" bestFit="1" customWidth="1"/>
    <col min="3" max="3" width="25.25" style="1" bestFit="1" customWidth="1"/>
    <col min="4" max="4" width="13" style="1" bestFit="1" customWidth="1"/>
    <col min="5" max="5" width="40" style="1" bestFit="1" customWidth="1"/>
    <col min="6" max="6" width="13.625" style="1" bestFit="1" customWidth="1"/>
    <col min="7" max="7" width="22.625" style="1" bestFit="1" customWidth="1"/>
  </cols>
  <sheetData>
    <row r="1" spans="1:7">
      <c r="A1" s="64" t="s">
        <v>229</v>
      </c>
      <c r="B1" s="64" t="s">
        <v>200</v>
      </c>
      <c r="C1" s="65" t="s">
        <v>1328</v>
      </c>
      <c r="D1" s="65" t="s">
        <v>1036</v>
      </c>
      <c r="E1" s="65" t="s">
        <v>1329</v>
      </c>
      <c r="F1" s="64" t="s">
        <v>3751</v>
      </c>
      <c r="G1" s="64" t="s">
        <v>851</v>
      </c>
    </row>
    <row r="2" spans="1:7">
      <c r="A2" s="66">
        <v>2014</v>
      </c>
      <c r="B2" s="66" t="s">
        <v>1886</v>
      </c>
      <c r="C2" s="67" t="s">
        <v>1325</v>
      </c>
      <c r="D2" s="67" t="s">
        <v>1867</v>
      </c>
      <c r="E2" s="67" t="s">
        <v>1310</v>
      </c>
      <c r="F2" s="68">
        <v>2048.63</v>
      </c>
      <c r="G2" s="69">
        <v>1.0047880495243489E-2</v>
      </c>
    </row>
    <row r="3" spans="1:7">
      <c r="A3" s="66">
        <v>2014</v>
      </c>
      <c r="B3" s="66" t="s">
        <v>1886</v>
      </c>
      <c r="C3" s="67" t="s">
        <v>1325</v>
      </c>
      <c r="D3" s="67" t="s">
        <v>1867</v>
      </c>
      <c r="E3" s="67" t="s">
        <v>1311</v>
      </c>
      <c r="F3" s="68">
        <v>30912</v>
      </c>
      <c r="G3" s="69">
        <v>0.15161355728900128</v>
      </c>
    </row>
    <row r="4" spans="1:7">
      <c r="A4" s="66">
        <v>2014</v>
      </c>
      <c r="B4" s="66" t="s">
        <v>1886</v>
      </c>
      <c r="C4" s="67" t="s">
        <v>1325</v>
      </c>
      <c r="D4" s="67" t="s">
        <v>1867</v>
      </c>
      <c r="E4" s="67" t="s">
        <v>8621</v>
      </c>
      <c r="F4" s="68">
        <v>6572</v>
      </c>
      <c r="G4" s="69">
        <v>3.2233575909139375E-2</v>
      </c>
    </row>
    <row r="5" spans="1:7">
      <c r="A5" s="66">
        <v>2014</v>
      </c>
      <c r="B5" s="66" t="s">
        <v>1886</v>
      </c>
      <c r="C5" s="67" t="s">
        <v>1325</v>
      </c>
      <c r="D5" s="67" t="s">
        <v>1867</v>
      </c>
      <c r="E5" s="67" t="s">
        <v>1313</v>
      </c>
      <c r="F5" s="68">
        <v>3014</v>
      </c>
      <c r="G5" s="69">
        <v>1.478271421030829E-2</v>
      </c>
    </row>
    <row r="6" spans="1:7">
      <c r="A6" s="66">
        <v>2014</v>
      </c>
      <c r="B6" s="66" t="s">
        <v>1886</v>
      </c>
      <c r="C6" s="67" t="s">
        <v>1325</v>
      </c>
      <c r="D6" s="67" t="s">
        <v>1867</v>
      </c>
      <c r="E6" s="67" t="s">
        <v>1314</v>
      </c>
      <c r="F6" s="68">
        <v>28516</v>
      </c>
      <c r="G6" s="69">
        <v>0.13986193710058101</v>
      </c>
    </row>
    <row r="7" spans="1:7">
      <c r="A7" s="66">
        <v>2014</v>
      </c>
      <c r="B7" s="66" t="s">
        <v>1886</v>
      </c>
      <c r="C7" s="67" t="s">
        <v>1325</v>
      </c>
      <c r="D7" s="67" t="s">
        <v>1867</v>
      </c>
      <c r="E7" s="67" t="s">
        <v>1113</v>
      </c>
      <c r="F7" s="68">
        <v>33533</v>
      </c>
      <c r="G7" s="69">
        <v>0.16446873112616717</v>
      </c>
    </row>
    <row r="8" spans="1:7">
      <c r="A8" s="66">
        <v>2014</v>
      </c>
      <c r="B8" s="66" t="s">
        <v>1886</v>
      </c>
      <c r="C8" s="67" t="s">
        <v>1325</v>
      </c>
      <c r="D8" s="67" t="s">
        <v>1867</v>
      </c>
      <c r="E8" s="67" t="s">
        <v>1315</v>
      </c>
      <c r="F8" s="68">
        <v>26769</v>
      </c>
      <c r="G8" s="69">
        <v>0.13129345610343152</v>
      </c>
    </row>
    <row r="9" spans="1:7">
      <c r="A9" s="66">
        <v>2014</v>
      </c>
      <c r="B9" s="66" t="s">
        <v>1886</v>
      </c>
      <c r="C9" s="67" t="s">
        <v>1325</v>
      </c>
      <c r="D9" s="67" t="s">
        <v>1867</v>
      </c>
      <c r="E9" s="67" t="s">
        <v>1316</v>
      </c>
      <c r="F9" s="68">
        <v>30157</v>
      </c>
      <c r="G9" s="69">
        <v>0.14791052171209923</v>
      </c>
    </row>
    <row r="10" spans="1:7">
      <c r="A10" s="66">
        <v>2014</v>
      </c>
      <c r="B10" s="66" t="s">
        <v>1886</v>
      </c>
      <c r="C10" s="67" t="s">
        <v>1325</v>
      </c>
      <c r="D10" s="67" t="s">
        <v>1867</v>
      </c>
      <c r="E10" s="67" t="s">
        <v>1317</v>
      </c>
      <c r="F10" s="68">
        <v>4947</v>
      </c>
      <c r="G10" s="69">
        <v>2.4263466223754183E-2</v>
      </c>
    </row>
    <row r="11" spans="1:7">
      <c r="A11" s="66">
        <v>2014</v>
      </c>
      <c r="B11" s="66" t="s">
        <v>1886</v>
      </c>
      <c r="C11" s="67" t="s">
        <v>1325</v>
      </c>
      <c r="D11" s="67" t="s">
        <v>1867</v>
      </c>
      <c r="E11" s="67" t="s">
        <v>1318</v>
      </c>
      <c r="F11" s="68">
        <v>12742</v>
      </c>
      <c r="G11" s="69">
        <v>6.2495469299186542E-2</v>
      </c>
    </row>
    <row r="12" spans="1:7">
      <c r="A12" s="66">
        <v>2014</v>
      </c>
      <c r="B12" s="66" t="s">
        <v>1886</v>
      </c>
      <c r="C12" s="67" t="s">
        <v>1325</v>
      </c>
      <c r="D12" s="67" t="s">
        <v>1867</v>
      </c>
      <c r="E12" s="67" t="s">
        <v>1319</v>
      </c>
      <c r="F12" s="68">
        <v>1800</v>
      </c>
      <c r="G12" s="69">
        <v>8.8284291899651361E-3</v>
      </c>
    </row>
    <row r="13" spans="1:7">
      <c r="A13" s="66">
        <v>2014</v>
      </c>
      <c r="B13" s="66" t="s">
        <v>1886</v>
      </c>
      <c r="C13" s="67" t="s">
        <v>1325</v>
      </c>
      <c r="D13" s="67" t="s">
        <v>1867</v>
      </c>
      <c r="E13" s="67" t="s">
        <v>1153</v>
      </c>
      <c r="F13" s="68">
        <v>2883.15</v>
      </c>
      <c r="G13" s="69">
        <v>1.4140936455026658E-2</v>
      </c>
    </row>
    <row r="14" spans="1:7">
      <c r="A14" s="66">
        <v>2014</v>
      </c>
      <c r="B14" s="66" t="s">
        <v>1886</v>
      </c>
      <c r="C14" s="67" t="s">
        <v>1325</v>
      </c>
      <c r="D14" s="67" t="s">
        <v>1867</v>
      </c>
      <c r="E14" s="67" t="s">
        <v>1320</v>
      </c>
      <c r="F14" s="68">
        <v>4114</v>
      </c>
      <c r="G14" s="69">
        <v>2.0177865381953652E-2</v>
      </c>
    </row>
    <row r="15" spans="1:7">
      <c r="A15" s="66">
        <v>2014</v>
      </c>
      <c r="B15" s="66" t="s">
        <v>1886</v>
      </c>
      <c r="C15" s="67" t="s">
        <v>1325</v>
      </c>
      <c r="D15" s="67" t="s">
        <v>1867</v>
      </c>
      <c r="E15" s="67" t="s">
        <v>1321</v>
      </c>
      <c r="F15" s="68">
        <v>12468</v>
      </c>
      <c r="G15" s="69">
        <v>6.1151586189158516E-2</v>
      </c>
    </row>
    <row r="16" spans="1:7">
      <c r="A16" s="66">
        <v>2014</v>
      </c>
      <c r="B16" s="66" t="s">
        <v>1886</v>
      </c>
      <c r="C16" s="67" t="s">
        <v>1325</v>
      </c>
      <c r="D16" s="67" t="s">
        <v>1867</v>
      </c>
      <c r="E16" s="67" t="s">
        <v>1322</v>
      </c>
      <c r="F16" s="68">
        <v>3411</v>
      </c>
      <c r="G16" s="69">
        <v>1.6729873314983934E-2</v>
      </c>
    </row>
    <row r="17" spans="1:7">
      <c r="A17" s="66">
        <v>2014</v>
      </c>
      <c r="B17" s="66" t="s">
        <v>1886</v>
      </c>
      <c r="C17" s="67" t="s">
        <v>1868</v>
      </c>
      <c r="D17" s="67" t="s">
        <v>1326</v>
      </c>
      <c r="E17" s="67" t="s">
        <v>1307</v>
      </c>
      <c r="F17" s="68">
        <v>41388</v>
      </c>
      <c r="G17" s="69">
        <v>0.22131152800562959</v>
      </c>
    </row>
    <row r="18" spans="1:7">
      <c r="A18" s="66">
        <v>2014</v>
      </c>
      <c r="B18" s="66" t="s">
        <v>1886</v>
      </c>
      <c r="C18" s="67" t="s">
        <v>1868</v>
      </c>
      <c r="D18" s="67" t="s">
        <v>1327</v>
      </c>
      <c r="E18" s="67" t="s">
        <v>1309</v>
      </c>
      <c r="F18" s="68">
        <v>73239.06</v>
      </c>
      <c r="G18" s="69">
        <v>0.39162675843954731</v>
      </c>
    </row>
    <row r="19" spans="1:7">
      <c r="A19" s="66">
        <v>2014</v>
      </c>
      <c r="B19" s="66" t="s">
        <v>1886</v>
      </c>
      <c r="C19" s="67" t="s">
        <v>1868</v>
      </c>
      <c r="D19" s="67" t="s">
        <v>1327</v>
      </c>
      <c r="E19" s="67" t="s">
        <v>1308</v>
      </c>
      <c r="F19" s="68">
        <v>72385.34</v>
      </c>
      <c r="G19" s="69">
        <v>0.38706171355482311</v>
      </c>
    </row>
    <row r="20" spans="1:7">
      <c r="A20" s="66">
        <v>2014</v>
      </c>
      <c r="B20" s="66" t="s">
        <v>1886</v>
      </c>
      <c r="C20" s="67" t="s">
        <v>4746</v>
      </c>
      <c r="D20" s="67" t="s">
        <v>1867</v>
      </c>
      <c r="E20" s="67" t="s">
        <v>1323</v>
      </c>
      <c r="F20" s="68">
        <v>8676.82</v>
      </c>
      <c r="G20" s="69">
        <v>0.85294146559164519</v>
      </c>
    </row>
    <row r="21" spans="1:7">
      <c r="A21" s="66">
        <v>2014</v>
      </c>
      <c r="B21" s="66" t="s">
        <v>1886</v>
      </c>
      <c r="C21" s="67" t="s">
        <v>4746</v>
      </c>
      <c r="D21" s="67" t="s">
        <v>1867</v>
      </c>
      <c r="E21" s="67" t="s">
        <v>2080</v>
      </c>
      <c r="F21" s="68">
        <v>336</v>
      </c>
      <c r="G21" s="69">
        <v>3.3029189546261509E-2</v>
      </c>
    </row>
    <row r="22" spans="1:7">
      <c r="A22" s="66">
        <v>2014</v>
      </c>
      <c r="B22" s="66" t="s">
        <v>1886</v>
      </c>
      <c r="C22" s="67" t="s">
        <v>4746</v>
      </c>
      <c r="D22" s="67" t="s">
        <v>1867</v>
      </c>
      <c r="E22" s="67" t="s">
        <v>1324</v>
      </c>
      <c r="F22" s="68">
        <v>1160</v>
      </c>
      <c r="G22" s="69">
        <v>0.1140293448620933</v>
      </c>
    </row>
    <row r="23" spans="1:7">
      <c r="A23" s="66">
        <v>2015</v>
      </c>
      <c r="B23" s="66" t="s">
        <v>1886</v>
      </c>
      <c r="C23" s="67" t="s">
        <v>1325</v>
      </c>
      <c r="D23" s="67" t="s">
        <v>1867</v>
      </c>
      <c r="E23" s="67" t="s">
        <v>1310</v>
      </c>
      <c r="F23" s="68">
        <v>2049</v>
      </c>
      <c r="G23" s="69">
        <v>9.1907312215733245E-3</v>
      </c>
    </row>
    <row r="24" spans="1:7">
      <c r="A24" s="66">
        <v>2015</v>
      </c>
      <c r="B24" s="66" t="s">
        <v>1886</v>
      </c>
      <c r="C24" s="67" t="s">
        <v>1325</v>
      </c>
      <c r="D24" s="67" t="s">
        <v>1867</v>
      </c>
      <c r="E24" s="67" t="s">
        <v>1311</v>
      </c>
      <c r="F24" s="68">
        <v>30912</v>
      </c>
      <c r="G24" s="69">
        <v>0.13865489678929946</v>
      </c>
    </row>
    <row r="25" spans="1:7">
      <c r="A25" s="66">
        <v>2015</v>
      </c>
      <c r="B25" s="66" t="s">
        <v>1886</v>
      </c>
      <c r="C25" s="67" t="s">
        <v>1325</v>
      </c>
      <c r="D25" s="67" t="s">
        <v>1867</v>
      </c>
      <c r="E25" s="67" t="s">
        <v>8621</v>
      </c>
      <c r="F25" s="68">
        <v>6572</v>
      </c>
      <c r="G25" s="69">
        <v>2.9478519076710535E-2</v>
      </c>
    </row>
    <row r="26" spans="1:7">
      <c r="A26" s="66">
        <v>2015</v>
      </c>
      <c r="B26" s="66" t="s">
        <v>1886</v>
      </c>
      <c r="C26" s="67" t="s">
        <v>1325</v>
      </c>
      <c r="D26" s="67" t="s">
        <v>1867</v>
      </c>
      <c r="E26" s="67" t="s">
        <v>1313</v>
      </c>
      <c r="F26" s="68">
        <v>3311</v>
      </c>
      <c r="G26" s="69">
        <v>1.4851396327295889E-2</v>
      </c>
    </row>
    <row r="27" spans="1:7">
      <c r="A27" s="66">
        <v>2015</v>
      </c>
      <c r="B27" s="66" t="s">
        <v>1886</v>
      </c>
      <c r="C27" s="67" t="s">
        <v>1325</v>
      </c>
      <c r="D27" s="67" t="s">
        <v>1867</v>
      </c>
      <c r="E27" s="67" t="s">
        <v>1314</v>
      </c>
      <c r="F27" s="68">
        <v>33670</v>
      </c>
      <c r="G27" s="69">
        <v>0.15102582734522879</v>
      </c>
    </row>
    <row r="28" spans="1:7">
      <c r="A28" s="66">
        <v>2015</v>
      </c>
      <c r="B28" s="66" t="s">
        <v>1886</v>
      </c>
      <c r="C28" s="67" t="s">
        <v>1325</v>
      </c>
      <c r="D28" s="67" t="s">
        <v>1867</v>
      </c>
      <c r="E28" s="67" t="s">
        <v>1113</v>
      </c>
      <c r="F28" s="68">
        <v>33533</v>
      </c>
      <c r="G28" s="69">
        <v>0.15041131774183419</v>
      </c>
    </row>
    <row r="29" spans="1:7">
      <c r="A29" s="66">
        <v>2015</v>
      </c>
      <c r="B29" s="66" t="s">
        <v>1886</v>
      </c>
      <c r="C29" s="67" t="s">
        <v>1325</v>
      </c>
      <c r="D29" s="67" t="s">
        <v>1867</v>
      </c>
      <c r="E29" s="67" t="s">
        <v>1315</v>
      </c>
      <c r="F29" s="68">
        <v>29669</v>
      </c>
      <c r="G29" s="69">
        <v>0.13307945564317178</v>
      </c>
    </row>
    <row r="30" spans="1:7">
      <c r="A30" s="66">
        <v>2015</v>
      </c>
      <c r="B30" s="66" t="s">
        <v>1886</v>
      </c>
      <c r="C30" s="67" t="s">
        <v>1325</v>
      </c>
      <c r="D30" s="67" t="s">
        <v>1867</v>
      </c>
      <c r="E30" s="67" t="s">
        <v>1316</v>
      </c>
      <c r="F30" s="68">
        <v>34396</v>
      </c>
      <c r="G30" s="69">
        <v>0.15428227969606445</v>
      </c>
    </row>
    <row r="31" spans="1:7">
      <c r="A31" s="66">
        <v>2015</v>
      </c>
      <c r="B31" s="66" t="s">
        <v>1886</v>
      </c>
      <c r="C31" s="67" t="s">
        <v>1325</v>
      </c>
      <c r="D31" s="67" t="s">
        <v>1867</v>
      </c>
      <c r="E31" s="67" t="s">
        <v>1317</v>
      </c>
      <c r="F31" s="68">
        <v>4947</v>
      </c>
      <c r="G31" s="69">
        <v>2.2189627795570148E-2</v>
      </c>
    </row>
    <row r="32" spans="1:7">
      <c r="A32" s="66">
        <v>2015</v>
      </c>
      <c r="B32" s="66" t="s">
        <v>1886</v>
      </c>
      <c r="C32" s="67" t="s">
        <v>1325</v>
      </c>
      <c r="D32" s="67" t="s">
        <v>1867</v>
      </c>
      <c r="E32" s="67" t="s">
        <v>1318</v>
      </c>
      <c r="F32" s="68">
        <v>14952</v>
      </c>
      <c r="G32" s="69">
        <v>6.7066770729606803E-2</v>
      </c>
    </row>
    <row r="33" spans="1:7">
      <c r="A33" s="66">
        <v>2015</v>
      </c>
      <c r="B33" s="66" t="s">
        <v>1886</v>
      </c>
      <c r="C33" s="67" t="s">
        <v>1325</v>
      </c>
      <c r="D33" s="67" t="s">
        <v>1867</v>
      </c>
      <c r="E33" s="67" t="s">
        <v>1319</v>
      </c>
      <c r="F33" s="68">
        <v>1800</v>
      </c>
      <c r="G33" s="69">
        <v>8.0738488037247359E-3</v>
      </c>
    </row>
    <row r="34" spans="1:7">
      <c r="A34" s="66">
        <v>2015</v>
      </c>
      <c r="B34" s="66" t="s">
        <v>1886</v>
      </c>
      <c r="C34" s="67" t="s">
        <v>1325</v>
      </c>
      <c r="D34" s="67" t="s">
        <v>1867</v>
      </c>
      <c r="E34" s="67" t="s">
        <v>1153</v>
      </c>
      <c r="F34" s="68">
        <v>7138</v>
      </c>
      <c r="G34" s="69">
        <v>3.2017295978326199E-2</v>
      </c>
    </row>
    <row r="35" spans="1:7">
      <c r="A35" s="66">
        <v>2015</v>
      </c>
      <c r="B35" s="66" t="s">
        <v>1886</v>
      </c>
      <c r="C35" s="67" t="s">
        <v>1325</v>
      </c>
      <c r="D35" s="67" t="s">
        <v>1867</v>
      </c>
      <c r="E35" s="67" t="s">
        <v>1320</v>
      </c>
      <c r="F35" s="68">
        <v>4114</v>
      </c>
      <c r="G35" s="69">
        <v>1.8453229988068646E-2</v>
      </c>
    </row>
    <row r="36" spans="1:7">
      <c r="A36" s="66">
        <v>2015</v>
      </c>
      <c r="B36" s="66" t="s">
        <v>1886</v>
      </c>
      <c r="C36" s="67" t="s">
        <v>1325</v>
      </c>
      <c r="D36" s="67" t="s">
        <v>1867</v>
      </c>
      <c r="E36" s="67" t="s">
        <v>1321</v>
      </c>
      <c r="F36" s="68">
        <v>12468</v>
      </c>
      <c r="G36" s="69">
        <v>5.5924859380466665E-2</v>
      </c>
    </row>
    <row r="37" spans="1:7">
      <c r="A37" s="66">
        <v>2015</v>
      </c>
      <c r="B37" s="66" t="s">
        <v>1886</v>
      </c>
      <c r="C37" s="67" t="s">
        <v>1325</v>
      </c>
      <c r="D37" s="67" t="s">
        <v>1867</v>
      </c>
      <c r="E37" s="67" t="s">
        <v>1322</v>
      </c>
      <c r="F37" s="68">
        <v>3411</v>
      </c>
      <c r="G37" s="69">
        <v>1.5299943483058374E-2</v>
      </c>
    </row>
    <row r="38" spans="1:7">
      <c r="A38" s="66">
        <v>2015</v>
      </c>
      <c r="B38" s="66" t="s">
        <v>1886</v>
      </c>
      <c r="C38" s="67" t="s">
        <v>1868</v>
      </c>
      <c r="D38" s="67" t="s">
        <v>1326</v>
      </c>
      <c r="E38" s="67" t="s">
        <v>1307</v>
      </c>
      <c r="F38" s="68">
        <v>41338</v>
      </c>
      <c r="G38" s="69">
        <v>9.837813396161306E-2</v>
      </c>
    </row>
    <row r="39" spans="1:7">
      <c r="A39" s="66">
        <v>2015</v>
      </c>
      <c r="B39" s="66" t="s">
        <v>1886</v>
      </c>
      <c r="C39" s="67" t="s">
        <v>1868</v>
      </c>
      <c r="D39" s="67" t="s">
        <v>1867</v>
      </c>
      <c r="E39" s="67" t="s">
        <v>3725</v>
      </c>
      <c r="F39" s="68">
        <v>233233</v>
      </c>
      <c r="G39" s="69">
        <v>0.55505896072061778</v>
      </c>
    </row>
    <row r="40" spans="1:7">
      <c r="A40" s="66">
        <v>2015</v>
      </c>
      <c r="B40" s="66" t="s">
        <v>1886</v>
      </c>
      <c r="C40" s="67" t="s">
        <v>1868</v>
      </c>
      <c r="D40" s="67" t="s">
        <v>1327</v>
      </c>
      <c r="E40" s="67" t="s">
        <v>1309</v>
      </c>
      <c r="F40" s="68">
        <v>73239</v>
      </c>
      <c r="G40" s="69">
        <v>0.17429764752079391</v>
      </c>
    </row>
    <row r="41" spans="1:7">
      <c r="A41" s="66">
        <v>2015</v>
      </c>
      <c r="B41" s="66" t="s">
        <v>1886</v>
      </c>
      <c r="C41" s="67" t="s">
        <v>1868</v>
      </c>
      <c r="D41" s="67" t="s">
        <v>1327</v>
      </c>
      <c r="E41" s="67" t="s">
        <v>1308</v>
      </c>
      <c r="F41" s="68">
        <v>72385</v>
      </c>
      <c r="G41" s="69">
        <v>0.17226525779697521</v>
      </c>
    </row>
    <row r="42" spans="1:7">
      <c r="A42" s="66">
        <v>2015</v>
      </c>
      <c r="B42" s="66" t="s">
        <v>1886</v>
      </c>
      <c r="C42" s="67" t="s">
        <v>4746</v>
      </c>
      <c r="D42" s="67" t="s">
        <v>1867</v>
      </c>
      <c r="E42" s="67" t="s">
        <v>1323</v>
      </c>
      <c r="F42" s="68">
        <v>8676.82</v>
      </c>
      <c r="G42" s="69">
        <v>0.85294146559164519</v>
      </c>
    </row>
    <row r="43" spans="1:7">
      <c r="A43" s="66">
        <v>2015</v>
      </c>
      <c r="B43" s="66" t="s">
        <v>1886</v>
      </c>
      <c r="C43" s="67" t="s">
        <v>4746</v>
      </c>
      <c r="D43" s="67" t="s">
        <v>1867</v>
      </c>
      <c r="E43" s="67" t="s">
        <v>2080</v>
      </c>
      <c r="F43" s="68">
        <v>336</v>
      </c>
      <c r="G43" s="69">
        <v>3.3029189546261509E-2</v>
      </c>
    </row>
    <row r="44" spans="1:7">
      <c r="A44" s="66">
        <v>2015</v>
      </c>
      <c r="B44" s="66" t="s">
        <v>1886</v>
      </c>
      <c r="C44" s="67" t="s">
        <v>4746</v>
      </c>
      <c r="D44" s="67" t="s">
        <v>1867</v>
      </c>
      <c r="E44" s="67" t="s">
        <v>1324</v>
      </c>
      <c r="F44" s="68">
        <v>1160</v>
      </c>
      <c r="G44" s="69">
        <v>0.1140293448620933</v>
      </c>
    </row>
    <row r="45" spans="1:7">
      <c r="A45" s="66">
        <v>2016</v>
      </c>
      <c r="B45" s="66" t="s">
        <v>1886</v>
      </c>
      <c r="C45" s="67" t="s">
        <v>1325</v>
      </c>
      <c r="D45" s="67" t="s">
        <v>1867</v>
      </c>
      <c r="E45" s="67" t="s">
        <v>1310</v>
      </c>
      <c r="F45" s="68">
        <v>2304</v>
      </c>
      <c r="G45" s="69">
        <v>9.8785334836836991E-3</v>
      </c>
    </row>
    <row r="46" spans="1:7">
      <c r="A46" s="66">
        <v>2016</v>
      </c>
      <c r="B46" s="66" t="s">
        <v>1886</v>
      </c>
      <c r="C46" s="67" t="s">
        <v>1325</v>
      </c>
      <c r="D46" s="67" t="s">
        <v>1867</v>
      </c>
      <c r="E46" s="67" t="s">
        <v>1311</v>
      </c>
      <c r="F46" s="68">
        <v>31512</v>
      </c>
      <c r="G46" s="69">
        <v>0.13510952566746559</v>
      </c>
    </row>
    <row r="47" spans="1:7">
      <c r="A47" s="66">
        <v>2016</v>
      </c>
      <c r="B47" s="66" t="s">
        <v>1886</v>
      </c>
      <c r="C47" s="67" t="s">
        <v>1325</v>
      </c>
      <c r="D47" s="67" t="s">
        <v>1867</v>
      </c>
      <c r="E47" s="67" t="s">
        <v>8621</v>
      </c>
      <c r="F47" s="68">
        <v>6572</v>
      </c>
      <c r="G47" s="69">
        <v>2.817783075293805E-2</v>
      </c>
    </row>
    <row r="48" spans="1:7">
      <c r="A48" s="66">
        <v>2016</v>
      </c>
      <c r="B48" s="66" t="s">
        <v>1886</v>
      </c>
      <c r="C48" s="67" t="s">
        <v>1325</v>
      </c>
      <c r="D48" s="67" t="s">
        <v>1867</v>
      </c>
      <c r="E48" s="67" t="s">
        <v>1313</v>
      </c>
      <c r="F48" s="68">
        <v>4181</v>
      </c>
      <c r="G48" s="69">
        <v>1.7926279728854837E-2</v>
      </c>
    </row>
    <row r="49" spans="1:7">
      <c r="A49" s="66">
        <v>2016</v>
      </c>
      <c r="B49" s="66" t="s">
        <v>1886</v>
      </c>
      <c r="C49" s="67" t="s">
        <v>1325</v>
      </c>
      <c r="D49" s="67" t="s">
        <v>1867</v>
      </c>
      <c r="E49" s="67" t="s">
        <v>1314</v>
      </c>
      <c r="F49" s="68">
        <v>36083</v>
      </c>
      <c r="G49" s="69">
        <v>0.15470795299121479</v>
      </c>
    </row>
    <row r="50" spans="1:7">
      <c r="A50" s="66">
        <v>2016</v>
      </c>
      <c r="B50" s="66" t="s">
        <v>1886</v>
      </c>
      <c r="C50" s="67" t="s">
        <v>1325</v>
      </c>
      <c r="D50" s="67" t="s">
        <v>1867</v>
      </c>
      <c r="E50" s="67" t="s">
        <v>1113</v>
      </c>
      <c r="F50" s="68">
        <v>33533</v>
      </c>
      <c r="G50" s="69">
        <v>0.14377468025536694</v>
      </c>
    </row>
    <row r="51" spans="1:7">
      <c r="A51" s="66">
        <v>2016</v>
      </c>
      <c r="B51" s="66" t="s">
        <v>1886</v>
      </c>
      <c r="C51" s="67" t="s">
        <v>1325</v>
      </c>
      <c r="D51" s="67" t="s">
        <v>1867</v>
      </c>
      <c r="E51" s="67" t="s">
        <v>1315</v>
      </c>
      <c r="F51" s="68">
        <v>34134</v>
      </c>
      <c r="G51" s="69">
        <v>0.14635150257467855</v>
      </c>
    </row>
    <row r="52" spans="1:7">
      <c r="A52" s="66">
        <v>2016</v>
      </c>
      <c r="B52" s="66" t="s">
        <v>1886</v>
      </c>
      <c r="C52" s="67" t="s">
        <v>1325</v>
      </c>
      <c r="D52" s="67" t="s">
        <v>1867</v>
      </c>
      <c r="E52" s="67" t="s">
        <v>1316</v>
      </c>
      <c r="F52" s="68">
        <v>34471</v>
      </c>
      <c r="G52" s="69">
        <v>0.14779640959898471</v>
      </c>
    </row>
    <row r="53" spans="1:7">
      <c r="A53" s="66">
        <v>2016</v>
      </c>
      <c r="B53" s="66" t="s">
        <v>1886</v>
      </c>
      <c r="C53" s="67" t="s">
        <v>1325</v>
      </c>
      <c r="D53" s="67" t="s">
        <v>1867</v>
      </c>
      <c r="E53" s="67" t="s">
        <v>1317</v>
      </c>
      <c r="F53" s="68">
        <v>4947</v>
      </c>
      <c r="G53" s="69">
        <v>2.1210549107544815E-2</v>
      </c>
    </row>
    <row r="54" spans="1:7">
      <c r="A54" s="66">
        <v>2016</v>
      </c>
      <c r="B54" s="66" t="s">
        <v>1886</v>
      </c>
      <c r="C54" s="67" t="s">
        <v>1325</v>
      </c>
      <c r="D54" s="67" t="s">
        <v>1867</v>
      </c>
      <c r="E54" s="67" t="s">
        <v>1318</v>
      </c>
      <c r="F54" s="68">
        <v>16565</v>
      </c>
      <c r="G54" s="69">
        <v>7.102339720365472E-2</v>
      </c>
    </row>
    <row r="55" spans="1:7">
      <c r="A55" s="66">
        <v>2016</v>
      </c>
      <c r="B55" s="66" t="s">
        <v>1886</v>
      </c>
      <c r="C55" s="67" t="s">
        <v>1325</v>
      </c>
      <c r="D55" s="67" t="s">
        <v>1867</v>
      </c>
      <c r="E55" s="67" t="s">
        <v>1319</v>
      </c>
      <c r="F55" s="68">
        <v>1800</v>
      </c>
      <c r="G55" s="69">
        <v>7.7176042841278891E-3</v>
      </c>
    </row>
    <row r="56" spans="1:7">
      <c r="A56" s="66">
        <v>2016</v>
      </c>
      <c r="B56" s="66" t="s">
        <v>1886</v>
      </c>
      <c r="C56" s="67" t="s">
        <v>1325</v>
      </c>
      <c r="D56" s="67" t="s">
        <v>1867</v>
      </c>
      <c r="E56" s="67" t="s">
        <v>1153</v>
      </c>
      <c r="F56" s="68">
        <v>7138</v>
      </c>
      <c r="G56" s="69">
        <v>3.0604588544502709E-2</v>
      </c>
    </row>
    <row r="57" spans="1:7">
      <c r="A57" s="66">
        <v>2016</v>
      </c>
      <c r="B57" s="66" t="s">
        <v>1886</v>
      </c>
      <c r="C57" s="67" t="s">
        <v>1325</v>
      </c>
      <c r="D57" s="67" t="s">
        <v>1867</v>
      </c>
      <c r="E57" s="67" t="s">
        <v>1320</v>
      </c>
      <c r="F57" s="68">
        <v>4114</v>
      </c>
      <c r="G57" s="69">
        <v>1.7639013347167852E-2</v>
      </c>
    </row>
    <row r="58" spans="1:7">
      <c r="A58" s="66">
        <v>2016</v>
      </c>
      <c r="B58" s="66" t="s">
        <v>1886</v>
      </c>
      <c r="C58" s="67" t="s">
        <v>1325</v>
      </c>
      <c r="D58" s="67" t="s">
        <v>1867</v>
      </c>
      <c r="E58" s="67" t="s">
        <v>1321</v>
      </c>
      <c r="F58" s="68">
        <v>12468</v>
      </c>
      <c r="G58" s="69">
        <v>5.3457272341392512E-2</v>
      </c>
    </row>
    <row r="59" spans="1:7">
      <c r="A59" s="66">
        <v>2016</v>
      </c>
      <c r="B59" s="66" t="s">
        <v>1886</v>
      </c>
      <c r="C59" s="67" t="s">
        <v>1325</v>
      </c>
      <c r="D59" s="67" t="s">
        <v>1867</v>
      </c>
      <c r="E59" s="67" t="s">
        <v>1322</v>
      </c>
      <c r="F59" s="68">
        <v>3411</v>
      </c>
      <c r="G59" s="69">
        <v>1.462486011842235E-2</v>
      </c>
    </row>
    <row r="60" spans="1:7">
      <c r="A60" s="66">
        <v>2016</v>
      </c>
      <c r="B60" s="66" t="s">
        <v>1886</v>
      </c>
      <c r="C60" s="67" t="s">
        <v>1868</v>
      </c>
      <c r="D60" s="67" t="s">
        <v>1867</v>
      </c>
      <c r="E60" s="67" t="s">
        <v>3725</v>
      </c>
      <c r="F60" s="68">
        <v>233233</v>
      </c>
      <c r="G60" s="69">
        <v>0.5538594887260897</v>
      </c>
    </row>
    <row r="61" spans="1:7">
      <c r="A61" s="66">
        <v>2016</v>
      </c>
      <c r="B61" s="66" t="s">
        <v>1886</v>
      </c>
      <c r="C61" s="67" t="s">
        <v>1868</v>
      </c>
      <c r="D61" s="67" t="s">
        <v>1326</v>
      </c>
      <c r="E61" s="67" t="s">
        <v>1867</v>
      </c>
      <c r="F61" s="68">
        <v>42248</v>
      </c>
      <c r="G61" s="69">
        <v>0.10032652188884007</v>
      </c>
    </row>
    <row r="62" spans="1:7">
      <c r="A62" s="66">
        <v>2016</v>
      </c>
      <c r="B62" s="66" t="s">
        <v>1886</v>
      </c>
      <c r="C62" s="67" t="s">
        <v>1868</v>
      </c>
      <c r="D62" s="67" t="s">
        <v>1327</v>
      </c>
      <c r="E62" s="67" t="s">
        <v>1309</v>
      </c>
      <c r="F62" s="68">
        <v>73239</v>
      </c>
      <c r="G62" s="69">
        <v>0.17392099357642393</v>
      </c>
    </row>
    <row r="63" spans="1:7">
      <c r="A63" s="66">
        <v>2016</v>
      </c>
      <c r="B63" s="66" t="s">
        <v>1886</v>
      </c>
      <c r="C63" s="67" t="s">
        <v>1868</v>
      </c>
      <c r="D63" s="67" t="s">
        <v>1327</v>
      </c>
      <c r="E63" s="67" t="s">
        <v>1308</v>
      </c>
      <c r="F63" s="68">
        <v>72385</v>
      </c>
      <c r="G63" s="69">
        <v>0.17189299580864631</v>
      </c>
    </row>
    <row r="64" spans="1:7">
      <c r="A64" s="66">
        <v>2016</v>
      </c>
      <c r="B64" s="66" t="s">
        <v>1886</v>
      </c>
      <c r="C64" s="67" t="s">
        <v>4746</v>
      </c>
      <c r="D64" s="67" t="s">
        <v>1867</v>
      </c>
      <c r="E64" s="67" t="s">
        <v>1323</v>
      </c>
      <c r="F64" s="68">
        <v>8677</v>
      </c>
      <c r="G64" s="69">
        <v>0.85294406763000097</v>
      </c>
    </row>
    <row r="65" spans="1:7">
      <c r="A65" s="66">
        <v>2016</v>
      </c>
      <c r="B65" s="66" t="s">
        <v>1886</v>
      </c>
      <c r="C65" s="67" t="s">
        <v>4746</v>
      </c>
      <c r="D65" s="67" t="s">
        <v>1867</v>
      </c>
      <c r="E65" s="67" t="s">
        <v>2080</v>
      </c>
      <c r="F65" s="68">
        <v>336</v>
      </c>
      <c r="G65" s="69">
        <v>3.3028605131229724E-2</v>
      </c>
    </row>
    <row r="66" spans="1:7">
      <c r="A66" s="66">
        <v>2016</v>
      </c>
      <c r="B66" s="66" t="s">
        <v>1886</v>
      </c>
      <c r="C66" s="67" t="s">
        <v>4746</v>
      </c>
      <c r="D66" s="67" t="s">
        <v>1867</v>
      </c>
      <c r="E66" s="67" t="s">
        <v>1324</v>
      </c>
      <c r="F66" s="68">
        <v>1160</v>
      </c>
      <c r="G66" s="69">
        <v>0.11402732723876929</v>
      </c>
    </row>
    <row r="67" spans="1:7">
      <c r="A67" s="66">
        <v>2017</v>
      </c>
      <c r="B67" s="66" t="s">
        <v>1886</v>
      </c>
      <c r="C67" s="67" t="s">
        <v>1325</v>
      </c>
      <c r="D67" s="67" t="s">
        <v>1867</v>
      </c>
      <c r="E67" s="67" t="s">
        <v>1310</v>
      </c>
      <c r="F67" s="68">
        <v>2304</v>
      </c>
      <c r="G67" s="69">
        <v>9.8785334836836991E-3</v>
      </c>
    </row>
    <row r="68" spans="1:7">
      <c r="A68" s="66">
        <v>2017</v>
      </c>
      <c r="B68" s="66" t="s">
        <v>1886</v>
      </c>
      <c r="C68" s="67" t="s">
        <v>1325</v>
      </c>
      <c r="D68" s="67" t="s">
        <v>1867</v>
      </c>
      <c r="E68" s="67" t="s">
        <v>1311</v>
      </c>
      <c r="F68" s="68">
        <v>31512</v>
      </c>
      <c r="G68" s="69">
        <v>0.13510952566746559</v>
      </c>
    </row>
    <row r="69" spans="1:7">
      <c r="A69" s="66">
        <v>2017</v>
      </c>
      <c r="B69" s="66" t="s">
        <v>1886</v>
      </c>
      <c r="C69" s="67" t="s">
        <v>1325</v>
      </c>
      <c r="D69" s="67" t="s">
        <v>1867</v>
      </c>
      <c r="E69" s="67" t="s">
        <v>8621</v>
      </c>
      <c r="F69" s="68">
        <v>6572</v>
      </c>
      <c r="G69" s="69">
        <v>2.817783075293805E-2</v>
      </c>
    </row>
    <row r="70" spans="1:7">
      <c r="A70" s="66">
        <v>2017</v>
      </c>
      <c r="B70" s="66" t="s">
        <v>1886</v>
      </c>
      <c r="C70" s="67" t="s">
        <v>1325</v>
      </c>
      <c r="D70" s="67" t="s">
        <v>1867</v>
      </c>
      <c r="E70" s="67" t="s">
        <v>1313</v>
      </c>
      <c r="F70" s="68">
        <v>4181</v>
      </c>
      <c r="G70" s="69">
        <v>1.7926279728854837E-2</v>
      </c>
    </row>
    <row r="71" spans="1:7">
      <c r="A71" s="66">
        <v>2017</v>
      </c>
      <c r="B71" s="66" t="s">
        <v>1886</v>
      </c>
      <c r="C71" s="67" t="s">
        <v>1325</v>
      </c>
      <c r="D71" s="67" t="s">
        <v>1867</v>
      </c>
      <c r="E71" s="67" t="s">
        <v>1314</v>
      </c>
      <c r="F71" s="68">
        <v>36083</v>
      </c>
      <c r="G71" s="69">
        <v>0.15470795299121479</v>
      </c>
    </row>
    <row r="72" spans="1:7">
      <c r="A72" s="66">
        <v>2017</v>
      </c>
      <c r="B72" s="66" t="s">
        <v>1886</v>
      </c>
      <c r="C72" s="67" t="s">
        <v>1325</v>
      </c>
      <c r="D72" s="67" t="s">
        <v>1867</v>
      </c>
      <c r="E72" s="67" t="s">
        <v>1113</v>
      </c>
      <c r="F72" s="68">
        <v>33533</v>
      </c>
      <c r="G72" s="69">
        <v>0.14377468025536694</v>
      </c>
    </row>
    <row r="73" spans="1:7">
      <c r="A73" s="66">
        <v>2017</v>
      </c>
      <c r="B73" s="66" t="s">
        <v>1886</v>
      </c>
      <c r="C73" s="67" t="s">
        <v>1325</v>
      </c>
      <c r="D73" s="67" t="s">
        <v>1867</v>
      </c>
      <c r="E73" s="67" t="s">
        <v>1315</v>
      </c>
      <c r="F73" s="68">
        <v>34134</v>
      </c>
      <c r="G73" s="69">
        <v>0.14635150257467855</v>
      </c>
    </row>
    <row r="74" spans="1:7">
      <c r="A74" s="66">
        <v>2017</v>
      </c>
      <c r="B74" s="66" t="s">
        <v>1886</v>
      </c>
      <c r="C74" s="67" t="s">
        <v>1325</v>
      </c>
      <c r="D74" s="67" t="s">
        <v>1867</v>
      </c>
      <c r="E74" s="67" t="s">
        <v>1316</v>
      </c>
      <c r="F74" s="68">
        <v>34471</v>
      </c>
      <c r="G74" s="69">
        <v>0.14779640959898471</v>
      </c>
    </row>
    <row r="75" spans="1:7">
      <c r="A75" s="66">
        <v>2017</v>
      </c>
      <c r="B75" s="66" t="s">
        <v>1886</v>
      </c>
      <c r="C75" s="67" t="s">
        <v>1325</v>
      </c>
      <c r="D75" s="67" t="s">
        <v>1867</v>
      </c>
      <c r="E75" s="67" t="s">
        <v>1317</v>
      </c>
      <c r="F75" s="68">
        <v>4947</v>
      </c>
      <c r="G75" s="69">
        <v>2.1210549107544815E-2</v>
      </c>
    </row>
    <row r="76" spans="1:7">
      <c r="A76" s="66">
        <v>2017</v>
      </c>
      <c r="B76" s="66" t="s">
        <v>1886</v>
      </c>
      <c r="C76" s="67" t="s">
        <v>1325</v>
      </c>
      <c r="D76" s="67" t="s">
        <v>1867</v>
      </c>
      <c r="E76" s="67" t="s">
        <v>1318</v>
      </c>
      <c r="F76" s="68">
        <v>16565</v>
      </c>
      <c r="G76" s="69">
        <v>7.102339720365472E-2</v>
      </c>
    </row>
    <row r="77" spans="1:7">
      <c r="A77" s="66">
        <v>2017</v>
      </c>
      <c r="B77" s="66" t="s">
        <v>1886</v>
      </c>
      <c r="C77" s="67" t="s">
        <v>1325</v>
      </c>
      <c r="D77" s="67" t="s">
        <v>1867</v>
      </c>
      <c r="E77" s="67" t="s">
        <v>1319</v>
      </c>
      <c r="F77" s="68">
        <v>1800</v>
      </c>
      <c r="G77" s="69">
        <v>7.7176042841278891E-3</v>
      </c>
    </row>
    <row r="78" spans="1:7">
      <c r="A78" s="66">
        <v>2017</v>
      </c>
      <c r="B78" s="66" t="s">
        <v>1886</v>
      </c>
      <c r="C78" s="67" t="s">
        <v>1325</v>
      </c>
      <c r="D78" s="67" t="s">
        <v>1867</v>
      </c>
      <c r="E78" s="67" t="s">
        <v>1153</v>
      </c>
      <c r="F78" s="68">
        <v>7138</v>
      </c>
      <c r="G78" s="69">
        <v>3.0604588544502709E-2</v>
      </c>
    </row>
    <row r="79" spans="1:7">
      <c r="A79" s="66">
        <v>2017</v>
      </c>
      <c r="B79" s="66" t="s">
        <v>1886</v>
      </c>
      <c r="C79" s="67" t="s">
        <v>1325</v>
      </c>
      <c r="D79" s="67" t="s">
        <v>1867</v>
      </c>
      <c r="E79" s="67" t="s">
        <v>1320</v>
      </c>
      <c r="F79" s="68">
        <v>4114</v>
      </c>
      <c r="G79" s="69">
        <v>1.7639013347167852E-2</v>
      </c>
    </row>
    <row r="80" spans="1:7">
      <c r="A80" s="66">
        <v>2017</v>
      </c>
      <c r="B80" s="66" t="s">
        <v>1886</v>
      </c>
      <c r="C80" s="67" t="s">
        <v>1325</v>
      </c>
      <c r="D80" s="67" t="s">
        <v>1867</v>
      </c>
      <c r="E80" s="67" t="s">
        <v>1321</v>
      </c>
      <c r="F80" s="68">
        <v>12468</v>
      </c>
      <c r="G80" s="69">
        <v>5.3457272341392512E-2</v>
      </c>
    </row>
    <row r="81" spans="1:7">
      <c r="A81" s="66">
        <v>2017</v>
      </c>
      <c r="B81" s="66" t="s">
        <v>1886</v>
      </c>
      <c r="C81" s="67" t="s">
        <v>1325</v>
      </c>
      <c r="D81" s="67" t="s">
        <v>1867</v>
      </c>
      <c r="E81" s="67" t="s">
        <v>1322</v>
      </c>
      <c r="F81" s="68">
        <v>3411</v>
      </c>
      <c r="G81" s="69">
        <v>1.462486011842235E-2</v>
      </c>
    </row>
    <row r="82" spans="1:7">
      <c r="A82" s="66">
        <v>2017</v>
      </c>
      <c r="B82" s="66" t="s">
        <v>1886</v>
      </c>
      <c r="C82" s="67" t="s">
        <v>1868</v>
      </c>
      <c r="D82" s="67" t="s">
        <v>1867</v>
      </c>
      <c r="E82" s="67" t="s">
        <v>3725</v>
      </c>
      <c r="F82" s="68">
        <v>233233</v>
      </c>
      <c r="G82" s="69">
        <v>0.5538594887260897</v>
      </c>
    </row>
    <row r="83" spans="1:7">
      <c r="A83" s="66">
        <v>2017</v>
      </c>
      <c r="B83" s="66" t="s">
        <v>1886</v>
      </c>
      <c r="C83" s="67" t="s">
        <v>1868</v>
      </c>
      <c r="D83" s="67" t="s">
        <v>1326</v>
      </c>
      <c r="E83" s="67" t="s">
        <v>1867</v>
      </c>
      <c r="F83" s="68">
        <v>42248</v>
      </c>
      <c r="G83" s="69">
        <v>0.10032652188884007</v>
      </c>
    </row>
    <row r="84" spans="1:7">
      <c r="A84" s="66">
        <v>2017</v>
      </c>
      <c r="B84" s="66" t="s">
        <v>1886</v>
      </c>
      <c r="C84" s="67" t="s">
        <v>1868</v>
      </c>
      <c r="D84" s="67" t="s">
        <v>1327</v>
      </c>
      <c r="E84" s="67" t="s">
        <v>1309</v>
      </c>
      <c r="F84" s="68">
        <v>73239</v>
      </c>
      <c r="G84" s="69">
        <v>0.17392099357642393</v>
      </c>
    </row>
    <row r="85" spans="1:7">
      <c r="A85" s="66">
        <v>2017</v>
      </c>
      <c r="B85" s="66" t="s">
        <v>1886</v>
      </c>
      <c r="C85" s="67" t="s">
        <v>1868</v>
      </c>
      <c r="D85" s="67" t="s">
        <v>1327</v>
      </c>
      <c r="E85" s="67" t="s">
        <v>1308</v>
      </c>
      <c r="F85" s="68">
        <v>72385</v>
      </c>
      <c r="G85" s="69">
        <v>0.17189299580864631</v>
      </c>
    </row>
    <row r="86" spans="1:7">
      <c r="A86" s="66">
        <v>2017</v>
      </c>
      <c r="B86" s="66" t="s">
        <v>1886</v>
      </c>
      <c r="C86" s="67" t="s">
        <v>4746</v>
      </c>
      <c r="D86" s="67" t="s">
        <v>1867</v>
      </c>
      <c r="E86" s="67" t="s">
        <v>1323</v>
      </c>
      <c r="F86" s="68">
        <v>8677</v>
      </c>
      <c r="G86" s="69">
        <v>2.2834210526315788</v>
      </c>
    </row>
    <row r="87" spans="1:7">
      <c r="A87" s="66">
        <v>2017</v>
      </c>
      <c r="B87" s="66" t="s">
        <v>1886</v>
      </c>
      <c r="C87" s="67" t="s">
        <v>4746</v>
      </c>
      <c r="D87" s="67" t="s">
        <v>1867</v>
      </c>
      <c r="E87" s="67" t="s">
        <v>2080</v>
      </c>
      <c r="F87" s="68">
        <v>336</v>
      </c>
      <c r="G87" s="69">
        <v>8.8421052631578942E-2</v>
      </c>
    </row>
    <row r="88" spans="1:7">
      <c r="A88" s="66">
        <v>2017</v>
      </c>
      <c r="B88" s="66" t="s">
        <v>1886</v>
      </c>
      <c r="C88" s="67" t="s">
        <v>4746</v>
      </c>
      <c r="D88" s="67" t="s">
        <v>1867</v>
      </c>
      <c r="E88" s="67" t="s">
        <v>1324</v>
      </c>
      <c r="F88" s="68">
        <v>1160</v>
      </c>
      <c r="G88" s="69">
        <v>0.30526315789473685</v>
      </c>
    </row>
    <row r="89" spans="1:7">
      <c r="A89" s="66">
        <v>2018</v>
      </c>
      <c r="B89" s="66" t="s">
        <v>1886</v>
      </c>
      <c r="C89" s="67" t="s">
        <v>1325</v>
      </c>
      <c r="D89" s="67" t="s">
        <v>1867</v>
      </c>
      <c r="E89" s="67" t="s">
        <v>1310</v>
      </c>
      <c r="F89" s="68">
        <v>2304</v>
      </c>
      <c r="G89" s="69">
        <v>9.8785334836836991E-3</v>
      </c>
    </row>
    <row r="90" spans="1:7">
      <c r="A90" s="66">
        <v>2018</v>
      </c>
      <c r="B90" s="66" t="s">
        <v>1886</v>
      </c>
      <c r="C90" s="67" t="s">
        <v>1325</v>
      </c>
      <c r="D90" s="67" t="s">
        <v>1867</v>
      </c>
      <c r="E90" s="67" t="s">
        <v>1311</v>
      </c>
      <c r="F90" s="68">
        <v>31512</v>
      </c>
      <c r="G90" s="69">
        <v>0.13510952566746559</v>
      </c>
    </row>
    <row r="91" spans="1:7">
      <c r="A91" s="66">
        <v>2018</v>
      </c>
      <c r="B91" s="66" t="s">
        <v>1886</v>
      </c>
      <c r="C91" s="67" t="s">
        <v>1325</v>
      </c>
      <c r="D91" s="67" t="s">
        <v>1867</v>
      </c>
      <c r="E91" s="67" t="s">
        <v>8621</v>
      </c>
      <c r="F91" s="68">
        <v>6572</v>
      </c>
      <c r="G91" s="69">
        <v>2.817783075293805E-2</v>
      </c>
    </row>
    <row r="92" spans="1:7">
      <c r="A92" s="66">
        <v>2018</v>
      </c>
      <c r="B92" s="66" t="s">
        <v>1886</v>
      </c>
      <c r="C92" s="67" t="s">
        <v>1325</v>
      </c>
      <c r="D92" s="67" t="s">
        <v>1867</v>
      </c>
      <c r="E92" s="67" t="s">
        <v>1313</v>
      </c>
      <c r="F92" s="68">
        <v>4181</v>
      </c>
      <c r="G92" s="69">
        <v>1.7926279728854837E-2</v>
      </c>
    </row>
    <row r="93" spans="1:7">
      <c r="A93" s="66">
        <v>2018</v>
      </c>
      <c r="B93" s="66" t="s">
        <v>1886</v>
      </c>
      <c r="C93" s="67" t="s">
        <v>1325</v>
      </c>
      <c r="D93" s="67" t="s">
        <v>1867</v>
      </c>
      <c r="E93" s="67" t="s">
        <v>1314</v>
      </c>
      <c r="F93" s="68">
        <v>36083</v>
      </c>
      <c r="G93" s="69">
        <v>0.15470795299121479</v>
      </c>
    </row>
    <row r="94" spans="1:7">
      <c r="A94" s="66">
        <v>2018</v>
      </c>
      <c r="B94" s="66" t="s">
        <v>1886</v>
      </c>
      <c r="C94" s="67" t="s">
        <v>1325</v>
      </c>
      <c r="D94" s="67" t="s">
        <v>1867</v>
      </c>
      <c r="E94" s="67" t="s">
        <v>1113</v>
      </c>
      <c r="F94" s="68">
        <v>33533</v>
      </c>
      <c r="G94" s="69">
        <v>0.14377468025536694</v>
      </c>
    </row>
    <row r="95" spans="1:7">
      <c r="A95" s="66">
        <v>2018</v>
      </c>
      <c r="B95" s="66" t="s">
        <v>1886</v>
      </c>
      <c r="C95" s="67" t="s">
        <v>1325</v>
      </c>
      <c r="D95" s="67" t="s">
        <v>1867</v>
      </c>
      <c r="E95" s="67" t="s">
        <v>1315</v>
      </c>
      <c r="F95" s="68">
        <v>34134</v>
      </c>
      <c r="G95" s="69">
        <v>0.14635150257467855</v>
      </c>
    </row>
    <row r="96" spans="1:7">
      <c r="A96" s="66">
        <v>2018</v>
      </c>
      <c r="B96" s="66" t="s">
        <v>1886</v>
      </c>
      <c r="C96" s="67" t="s">
        <v>1325</v>
      </c>
      <c r="D96" s="67" t="s">
        <v>1867</v>
      </c>
      <c r="E96" s="67" t="s">
        <v>1316</v>
      </c>
      <c r="F96" s="68">
        <v>34471</v>
      </c>
      <c r="G96" s="69">
        <v>0.14779640959898471</v>
      </c>
    </row>
    <row r="97" spans="1:7">
      <c r="A97" s="66">
        <v>2018</v>
      </c>
      <c r="B97" s="66" t="s">
        <v>1886</v>
      </c>
      <c r="C97" s="67" t="s">
        <v>1325</v>
      </c>
      <c r="D97" s="67" t="s">
        <v>1867</v>
      </c>
      <c r="E97" s="67" t="s">
        <v>1317</v>
      </c>
      <c r="F97" s="68">
        <v>4947</v>
      </c>
      <c r="G97" s="69">
        <v>2.1210549107544815E-2</v>
      </c>
    </row>
    <row r="98" spans="1:7">
      <c r="A98" s="66">
        <v>2018</v>
      </c>
      <c r="B98" s="66" t="s">
        <v>1886</v>
      </c>
      <c r="C98" s="67" t="s">
        <v>1325</v>
      </c>
      <c r="D98" s="67" t="s">
        <v>1867</v>
      </c>
      <c r="E98" s="67" t="s">
        <v>3726</v>
      </c>
      <c r="F98" s="68">
        <v>16565</v>
      </c>
      <c r="G98" s="69">
        <v>7.102339720365472E-2</v>
      </c>
    </row>
    <row r="99" spans="1:7">
      <c r="A99" s="66">
        <v>2018</v>
      </c>
      <c r="B99" s="66" t="s">
        <v>1886</v>
      </c>
      <c r="C99" s="67" t="s">
        <v>1325</v>
      </c>
      <c r="D99" s="67" t="s">
        <v>1867</v>
      </c>
      <c r="E99" s="67" t="s">
        <v>1319</v>
      </c>
      <c r="F99" s="68">
        <v>1800</v>
      </c>
      <c r="G99" s="69">
        <v>7.7176042841278891E-3</v>
      </c>
    </row>
    <row r="100" spans="1:7">
      <c r="A100" s="66">
        <v>2018</v>
      </c>
      <c r="B100" s="66" t="s">
        <v>1886</v>
      </c>
      <c r="C100" s="67" t="s">
        <v>1325</v>
      </c>
      <c r="D100" s="67" t="s">
        <v>1867</v>
      </c>
      <c r="E100" s="67" t="s">
        <v>1153</v>
      </c>
      <c r="F100" s="68">
        <v>7138</v>
      </c>
      <c r="G100" s="69">
        <v>3.0604588544502709E-2</v>
      </c>
    </row>
    <row r="101" spans="1:7">
      <c r="A101" s="66">
        <v>2018</v>
      </c>
      <c r="B101" s="66" t="s">
        <v>1886</v>
      </c>
      <c r="C101" s="67" t="s">
        <v>1325</v>
      </c>
      <c r="D101" s="67" t="s">
        <v>1867</v>
      </c>
      <c r="E101" s="67" t="s">
        <v>3727</v>
      </c>
      <c r="F101" s="68">
        <v>4114</v>
      </c>
      <c r="G101" s="69">
        <v>1.7639013347167852E-2</v>
      </c>
    </row>
    <row r="102" spans="1:7">
      <c r="A102" s="66">
        <v>2018</v>
      </c>
      <c r="B102" s="66" t="s">
        <v>1886</v>
      </c>
      <c r="C102" s="67" t="s">
        <v>1325</v>
      </c>
      <c r="D102" s="67" t="s">
        <v>1867</v>
      </c>
      <c r="E102" s="67" t="s">
        <v>1321</v>
      </c>
      <c r="F102" s="68">
        <v>12468</v>
      </c>
      <c r="G102" s="69">
        <v>5.3457272341392512E-2</v>
      </c>
    </row>
    <row r="103" spans="1:7">
      <c r="A103" s="66">
        <v>2018</v>
      </c>
      <c r="B103" s="66" t="s">
        <v>1886</v>
      </c>
      <c r="C103" s="67" t="s">
        <v>1325</v>
      </c>
      <c r="D103" s="67" t="s">
        <v>1867</v>
      </c>
      <c r="E103" s="67" t="s">
        <v>1322</v>
      </c>
      <c r="F103" s="68">
        <v>3411</v>
      </c>
      <c r="G103" s="69">
        <v>1.462486011842235E-2</v>
      </c>
    </row>
    <row r="104" spans="1:7">
      <c r="A104" s="66">
        <v>2018</v>
      </c>
      <c r="B104" s="66" t="s">
        <v>1886</v>
      </c>
      <c r="C104" s="67" t="s">
        <v>1868</v>
      </c>
      <c r="D104" s="67" t="s">
        <v>1326</v>
      </c>
      <c r="E104" s="67" t="s">
        <v>1307</v>
      </c>
      <c r="F104" s="68">
        <v>42248</v>
      </c>
      <c r="G104" s="69">
        <v>0.10032652188884007</v>
      </c>
    </row>
    <row r="105" spans="1:7">
      <c r="A105" s="66">
        <v>2018</v>
      </c>
      <c r="B105" s="66" t="s">
        <v>1886</v>
      </c>
      <c r="C105" s="67" t="s">
        <v>1868</v>
      </c>
      <c r="D105" s="67" t="s">
        <v>1867</v>
      </c>
      <c r="E105" s="67" t="s">
        <v>3725</v>
      </c>
      <c r="F105" s="68">
        <v>233233</v>
      </c>
      <c r="G105" s="69">
        <v>0.5538594887260897</v>
      </c>
    </row>
    <row r="106" spans="1:7">
      <c r="A106" s="66">
        <v>2018</v>
      </c>
      <c r="B106" s="66" t="s">
        <v>1886</v>
      </c>
      <c r="C106" s="67" t="s">
        <v>1868</v>
      </c>
      <c r="D106" s="67" t="s">
        <v>1327</v>
      </c>
      <c r="E106" s="67" t="s">
        <v>1309</v>
      </c>
      <c r="F106" s="68">
        <v>73239</v>
      </c>
      <c r="G106" s="69">
        <v>0.17392099357642393</v>
      </c>
    </row>
    <row r="107" spans="1:7">
      <c r="A107" s="66">
        <v>2018</v>
      </c>
      <c r="B107" s="66" t="s">
        <v>1886</v>
      </c>
      <c r="C107" s="67" t="s">
        <v>1868</v>
      </c>
      <c r="D107" s="67" t="s">
        <v>1327</v>
      </c>
      <c r="E107" s="67" t="s">
        <v>1308</v>
      </c>
      <c r="F107" s="68">
        <v>72385</v>
      </c>
      <c r="G107" s="69">
        <v>0.17189299580864631</v>
      </c>
    </row>
    <row r="108" spans="1:7">
      <c r="A108" s="66">
        <v>2018</v>
      </c>
      <c r="B108" s="66" t="s">
        <v>1886</v>
      </c>
      <c r="C108" s="67" t="s">
        <v>4746</v>
      </c>
      <c r="D108" s="67" t="s">
        <v>1867</v>
      </c>
      <c r="E108" s="67" t="s">
        <v>1323</v>
      </c>
      <c r="F108" s="68">
        <v>4732</v>
      </c>
      <c r="G108" s="69">
        <v>0.49773850846744505</v>
      </c>
    </row>
    <row r="109" spans="1:7">
      <c r="A109" s="66">
        <v>2018</v>
      </c>
      <c r="B109" s="66" t="s">
        <v>1886</v>
      </c>
      <c r="C109" s="67" t="s">
        <v>4746</v>
      </c>
      <c r="D109" s="67" t="s">
        <v>1867</v>
      </c>
      <c r="E109" s="67" t="s">
        <v>4632</v>
      </c>
      <c r="F109" s="68">
        <v>300</v>
      </c>
      <c r="G109" s="69">
        <v>3.1555695803092455E-2</v>
      </c>
    </row>
    <row r="110" spans="1:7">
      <c r="A110" s="66">
        <v>2018</v>
      </c>
      <c r="B110" s="66" t="s">
        <v>1886</v>
      </c>
      <c r="C110" s="67" t="s">
        <v>4746</v>
      </c>
      <c r="D110" s="67" t="s">
        <v>1867</v>
      </c>
      <c r="E110" s="67" t="s">
        <v>2080</v>
      </c>
      <c r="F110" s="68">
        <v>0</v>
      </c>
      <c r="G110" s="69">
        <v>0</v>
      </c>
    </row>
    <row r="111" spans="1:7">
      <c r="A111" s="66">
        <v>2018</v>
      </c>
      <c r="B111" s="66" t="s">
        <v>1886</v>
      </c>
      <c r="C111" s="67" t="s">
        <v>4746</v>
      </c>
      <c r="D111" s="67" t="s">
        <v>1867</v>
      </c>
      <c r="E111" s="67" t="s">
        <v>1324</v>
      </c>
      <c r="F111" s="68">
        <v>1504</v>
      </c>
      <c r="G111" s="69">
        <v>0.1581992216261702</v>
      </c>
    </row>
    <row r="112" spans="1:7">
      <c r="A112" s="66">
        <v>2018</v>
      </c>
      <c r="B112" s="66" t="s">
        <v>1886</v>
      </c>
      <c r="C112" s="67" t="s">
        <v>4746</v>
      </c>
      <c r="D112" s="67" t="s">
        <v>1867</v>
      </c>
      <c r="E112" s="67" t="s">
        <v>3728</v>
      </c>
      <c r="F112" s="68">
        <v>2971</v>
      </c>
      <c r="G112" s="69">
        <v>0.3125065741032923</v>
      </c>
    </row>
    <row r="113" spans="1:7">
      <c r="A113" s="66">
        <v>2019</v>
      </c>
      <c r="B113" s="66" t="s">
        <v>1886</v>
      </c>
      <c r="C113" s="67" t="s">
        <v>1325</v>
      </c>
      <c r="D113" s="67" t="s">
        <v>1867</v>
      </c>
      <c r="E113" s="67" t="s">
        <v>1310</v>
      </c>
      <c r="F113" s="68">
        <v>2304</v>
      </c>
      <c r="G113" s="69">
        <v>9.3191442889905482E-3</v>
      </c>
    </row>
    <row r="114" spans="1:7">
      <c r="A114" s="66">
        <v>2019</v>
      </c>
      <c r="B114" s="66" t="s">
        <v>1886</v>
      </c>
      <c r="C114" s="67" t="s">
        <v>1325</v>
      </c>
      <c r="D114" s="67" t="s">
        <v>1867</v>
      </c>
      <c r="E114" s="67" t="s">
        <v>1311</v>
      </c>
      <c r="F114" s="68">
        <v>31512</v>
      </c>
      <c r="G114" s="69">
        <v>0.12745871303588113</v>
      </c>
    </row>
    <row r="115" spans="1:7">
      <c r="A115" s="66">
        <v>2019</v>
      </c>
      <c r="B115" s="66" t="s">
        <v>1886</v>
      </c>
      <c r="C115" s="67" t="s">
        <v>1325</v>
      </c>
      <c r="D115" s="67" t="s">
        <v>1867</v>
      </c>
      <c r="E115" s="67" t="s">
        <v>8621</v>
      </c>
      <c r="F115" s="68">
        <v>6572</v>
      </c>
      <c r="G115" s="69">
        <v>2.658221192154769E-2</v>
      </c>
    </row>
    <row r="116" spans="1:7">
      <c r="A116" s="66">
        <v>2019</v>
      </c>
      <c r="B116" s="66" t="s">
        <v>1886</v>
      </c>
      <c r="C116" s="67" t="s">
        <v>1325</v>
      </c>
      <c r="D116" s="67" t="s">
        <v>1867</v>
      </c>
      <c r="E116" s="67" t="s">
        <v>1313</v>
      </c>
      <c r="F116" s="68">
        <v>4181</v>
      </c>
      <c r="G116" s="69">
        <v>1.6911172861228074E-2</v>
      </c>
    </row>
    <row r="117" spans="1:7">
      <c r="A117" s="66">
        <v>2019</v>
      </c>
      <c r="B117" s="66" t="s">
        <v>1886</v>
      </c>
      <c r="C117" s="67" t="s">
        <v>1325</v>
      </c>
      <c r="D117" s="67" t="s">
        <v>1867</v>
      </c>
      <c r="E117" s="67" t="s">
        <v>1314</v>
      </c>
      <c r="F117" s="68">
        <v>36083</v>
      </c>
      <c r="G117" s="69">
        <v>0.1459473452168602</v>
      </c>
    </row>
    <row r="118" spans="1:7">
      <c r="A118" s="66">
        <v>2019</v>
      </c>
      <c r="B118" s="66" t="s">
        <v>1886</v>
      </c>
      <c r="C118" s="67" t="s">
        <v>1325</v>
      </c>
      <c r="D118" s="67" t="s">
        <v>1867</v>
      </c>
      <c r="E118" s="67" t="s">
        <v>1113</v>
      </c>
      <c r="F118" s="68">
        <v>47533</v>
      </c>
      <c r="G118" s="69">
        <v>0.19225993293775506</v>
      </c>
    </row>
    <row r="119" spans="1:7">
      <c r="A119" s="66">
        <v>2019</v>
      </c>
      <c r="B119" s="66" t="s">
        <v>1886</v>
      </c>
      <c r="C119" s="67" t="s">
        <v>1325</v>
      </c>
      <c r="D119" s="67" t="s">
        <v>1867</v>
      </c>
      <c r="E119" s="67" t="s">
        <v>1315</v>
      </c>
      <c r="F119" s="68">
        <v>34134</v>
      </c>
      <c r="G119" s="69">
        <v>0.13806409338559172</v>
      </c>
    </row>
    <row r="120" spans="1:7">
      <c r="A120" s="66">
        <v>2019</v>
      </c>
      <c r="B120" s="66" t="s">
        <v>1886</v>
      </c>
      <c r="C120" s="67" t="s">
        <v>1325</v>
      </c>
      <c r="D120" s="67" t="s">
        <v>1867</v>
      </c>
      <c r="E120" s="67" t="s">
        <v>1316</v>
      </c>
      <c r="F120" s="68">
        <v>34471</v>
      </c>
      <c r="G120" s="69">
        <v>0.13942718002855606</v>
      </c>
    </row>
    <row r="121" spans="1:7">
      <c r="A121" s="66">
        <v>2019</v>
      </c>
      <c r="B121" s="66" t="s">
        <v>1886</v>
      </c>
      <c r="C121" s="67" t="s">
        <v>1325</v>
      </c>
      <c r="D121" s="67" t="s">
        <v>1867</v>
      </c>
      <c r="E121" s="67" t="s">
        <v>1317</v>
      </c>
      <c r="F121" s="68">
        <v>4947</v>
      </c>
      <c r="G121" s="69">
        <v>2.0009464755918506E-2</v>
      </c>
    </row>
    <row r="122" spans="1:7">
      <c r="A122" s="66">
        <v>2019</v>
      </c>
      <c r="B122" s="66" t="s">
        <v>1886</v>
      </c>
      <c r="C122" s="67" t="s">
        <v>1325</v>
      </c>
      <c r="D122" s="67" t="s">
        <v>1867</v>
      </c>
      <c r="E122" s="67" t="s">
        <v>3726</v>
      </c>
      <c r="F122" s="68">
        <v>16565</v>
      </c>
      <c r="G122" s="69">
        <v>6.7001573414552262E-2</v>
      </c>
    </row>
    <row r="123" spans="1:7">
      <c r="A123" s="66">
        <v>2019</v>
      </c>
      <c r="B123" s="66" t="s">
        <v>1886</v>
      </c>
      <c r="C123" s="67" t="s">
        <v>1325</v>
      </c>
      <c r="D123" s="67" t="s">
        <v>1867</v>
      </c>
      <c r="E123" s="67" t="s">
        <v>1319</v>
      </c>
      <c r="F123" s="68">
        <v>1800</v>
      </c>
      <c r="G123" s="69">
        <v>7.2805814757738651E-3</v>
      </c>
    </row>
    <row r="124" spans="1:7">
      <c r="A124" s="66">
        <v>2019</v>
      </c>
      <c r="B124" s="66" t="s">
        <v>1886</v>
      </c>
      <c r="C124" s="67" t="s">
        <v>1325</v>
      </c>
      <c r="D124" s="67" t="s">
        <v>1867</v>
      </c>
      <c r="E124" s="67" t="s">
        <v>1153</v>
      </c>
      <c r="F124" s="68">
        <v>7138</v>
      </c>
      <c r="G124" s="69">
        <v>2.8871550318929916E-2</v>
      </c>
    </row>
    <row r="125" spans="1:7">
      <c r="A125" s="66">
        <v>2019</v>
      </c>
      <c r="B125" s="66" t="s">
        <v>1886</v>
      </c>
      <c r="C125" s="67" t="s">
        <v>1325</v>
      </c>
      <c r="D125" s="67" t="s">
        <v>1867</v>
      </c>
      <c r="E125" s="67" t="s">
        <v>3727</v>
      </c>
      <c r="F125" s="68">
        <v>4114</v>
      </c>
      <c r="G125" s="69">
        <v>1.6640173439629823E-2</v>
      </c>
    </row>
    <row r="126" spans="1:7">
      <c r="A126" s="66">
        <v>2019</v>
      </c>
      <c r="B126" s="66" t="s">
        <v>1886</v>
      </c>
      <c r="C126" s="67" t="s">
        <v>1325</v>
      </c>
      <c r="D126" s="67" t="s">
        <v>1867</v>
      </c>
      <c r="E126" s="67" t="s">
        <v>1321</v>
      </c>
      <c r="F126" s="68">
        <v>12468</v>
      </c>
      <c r="G126" s="69">
        <v>5.0430161022193637E-2</v>
      </c>
    </row>
    <row r="127" spans="1:7">
      <c r="A127" s="66">
        <v>2019</v>
      </c>
      <c r="B127" s="66" t="s">
        <v>1886</v>
      </c>
      <c r="C127" s="67" t="s">
        <v>1325</v>
      </c>
      <c r="D127" s="67" t="s">
        <v>1867</v>
      </c>
      <c r="E127" s="67" t="s">
        <v>1322</v>
      </c>
      <c r="F127" s="68">
        <v>3411</v>
      </c>
      <c r="G127" s="69">
        <v>1.3796701896591474E-2</v>
      </c>
    </row>
    <row r="128" spans="1:7">
      <c r="A128" s="66">
        <v>2019</v>
      </c>
      <c r="B128" s="66" t="s">
        <v>1886</v>
      </c>
      <c r="C128" s="67" t="s">
        <v>1868</v>
      </c>
      <c r="D128" s="67" t="s">
        <v>1326</v>
      </c>
      <c r="E128" s="67" t="s">
        <v>1307</v>
      </c>
      <c r="F128" s="68">
        <v>42248</v>
      </c>
      <c r="G128" s="69">
        <v>0.22487651166751832</v>
      </c>
    </row>
    <row r="129" spans="1:7">
      <c r="A129" s="66">
        <v>2019</v>
      </c>
      <c r="B129" s="66" t="s">
        <v>1886</v>
      </c>
      <c r="C129" s="67" t="s">
        <v>1868</v>
      </c>
      <c r="D129" s="67" t="s">
        <v>202</v>
      </c>
      <c r="E129" s="67" t="s">
        <v>3725</v>
      </c>
      <c r="F129" s="68">
        <v>247233</v>
      </c>
      <c r="G129" s="69">
        <v>1</v>
      </c>
    </row>
    <row r="130" spans="1:7">
      <c r="A130" s="66">
        <v>2019</v>
      </c>
      <c r="B130" s="66" t="s">
        <v>1886</v>
      </c>
      <c r="C130" s="67" t="s">
        <v>1868</v>
      </c>
      <c r="D130" s="67" t="s">
        <v>1327</v>
      </c>
      <c r="E130" s="67" t="s">
        <v>1309</v>
      </c>
      <c r="F130" s="68">
        <v>73239</v>
      </c>
      <c r="G130" s="69">
        <v>0.38983456821665813</v>
      </c>
    </row>
    <row r="131" spans="1:7">
      <c r="A131" s="66">
        <v>2019</v>
      </c>
      <c r="B131" s="66" t="s">
        <v>1886</v>
      </c>
      <c r="C131" s="67" t="s">
        <v>1868</v>
      </c>
      <c r="D131" s="67" t="s">
        <v>1327</v>
      </c>
      <c r="E131" s="67" t="s">
        <v>1308</v>
      </c>
      <c r="F131" s="68">
        <v>72385</v>
      </c>
      <c r="G131" s="69">
        <v>0.38528892011582355</v>
      </c>
    </row>
    <row r="132" spans="1:7">
      <c r="A132" s="66">
        <v>2019</v>
      </c>
      <c r="B132" s="66" t="s">
        <v>1886</v>
      </c>
      <c r="C132" s="67" t="s">
        <v>4746</v>
      </c>
      <c r="D132" s="67" t="s">
        <v>1819</v>
      </c>
      <c r="E132" s="67" t="s">
        <v>1323</v>
      </c>
      <c r="F132" s="68">
        <v>4732</v>
      </c>
      <c r="G132" s="69">
        <v>0.37501981296560472</v>
      </c>
    </row>
    <row r="133" spans="1:7">
      <c r="A133" s="66">
        <v>2019</v>
      </c>
      <c r="B133" s="66" t="s">
        <v>1886</v>
      </c>
      <c r="C133" s="67" t="s">
        <v>4746</v>
      </c>
      <c r="D133" s="67" t="s">
        <v>1819</v>
      </c>
      <c r="E133" s="67" t="s">
        <v>1324</v>
      </c>
      <c r="F133" s="68">
        <v>1504</v>
      </c>
      <c r="G133" s="69">
        <v>0.11919480107782533</v>
      </c>
    </row>
    <row r="134" spans="1:7">
      <c r="A134" s="66">
        <v>2019</v>
      </c>
      <c r="B134" s="66" t="s">
        <v>1886</v>
      </c>
      <c r="C134" s="67" t="s">
        <v>4746</v>
      </c>
      <c r="D134" s="67" t="s">
        <v>1819</v>
      </c>
      <c r="E134" s="67" t="s">
        <v>3728</v>
      </c>
      <c r="F134" s="68">
        <v>2971</v>
      </c>
      <c r="G134" s="69">
        <v>0.23545728324615628</v>
      </c>
    </row>
    <row r="135" spans="1:7">
      <c r="A135" s="66">
        <v>2019</v>
      </c>
      <c r="B135" s="66" t="s">
        <v>1886</v>
      </c>
      <c r="C135" s="67" t="s">
        <v>4746</v>
      </c>
      <c r="D135" s="67" t="s">
        <v>1819</v>
      </c>
      <c r="E135" s="67" t="s">
        <v>1322</v>
      </c>
      <c r="F135" s="68">
        <v>3411</v>
      </c>
      <c r="G135" s="69">
        <v>0.27032810271041369</v>
      </c>
    </row>
    <row r="136" spans="1:7">
      <c r="A136" s="66">
        <v>2020</v>
      </c>
      <c r="B136" s="66" t="s">
        <v>1886</v>
      </c>
      <c r="C136" s="67" t="s">
        <v>1325</v>
      </c>
      <c r="D136" s="67" t="s">
        <v>1867</v>
      </c>
      <c r="E136" s="67" t="s">
        <v>1310</v>
      </c>
      <c r="F136" s="68">
        <v>2304</v>
      </c>
      <c r="G136" s="69">
        <v>9.3422322420546426E-3</v>
      </c>
    </row>
    <row r="137" spans="1:7">
      <c r="A137" s="66">
        <v>2020</v>
      </c>
      <c r="B137" s="66" t="s">
        <v>1886</v>
      </c>
      <c r="C137" s="67" t="s">
        <v>1325</v>
      </c>
      <c r="D137" s="67" t="s">
        <v>1867</v>
      </c>
      <c r="E137" s="67" t="s">
        <v>1311</v>
      </c>
      <c r="F137" s="68">
        <v>31512</v>
      </c>
      <c r="G137" s="69">
        <v>0.12777448889393483</v>
      </c>
    </row>
    <row r="138" spans="1:7">
      <c r="A138" s="66">
        <v>2020</v>
      </c>
      <c r="B138" s="66" t="s">
        <v>1886</v>
      </c>
      <c r="C138" s="67" t="s">
        <v>1325</v>
      </c>
      <c r="D138" s="67" t="s">
        <v>1867</v>
      </c>
      <c r="E138" s="67" t="s">
        <v>8621</v>
      </c>
      <c r="F138" s="68">
        <v>6572</v>
      </c>
      <c r="G138" s="69">
        <v>2.6648068704332947E-2</v>
      </c>
    </row>
    <row r="139" spans="1:7">
      <c r="A139" s="66">
        <v>2020</v>
      </c>
      <c r="B139" s="66" t="s">
        <v>1886</v>
      </c>
      <c r="C139" s="67" t="s">
        <v>1325</v>
      </c>
      <c r="D139" s="67" t="s">
        <v>1867</v>
      </c>
      <c r="E139" s="67" t="s">
        <v>1313</v>
      </c>
      <c r="F139" s="68">
        <v>4181</v>
      </c>
      <c r="G139" s="69">
        <v>1.6953069880221553E-2</v>
      </c>
    </row>
    <row r="140" spans="1:7">
      <c r="A140" s="66">
        <v>2020</v>
      </c>
      <c r="B140" s="66" t="s">
        <v>1886</v>
      </c>
      <c r="C140" s="67" t="s">
        <v>1325</v>
      </c>
      <c r="D140" s="67" t="s">
        <v>1867</v>
      </c>
      <c r="E140" s="67" t="s">
        <v>1314</v>
      </c>
      <c r="F140" s="68">
        <v>39593</v>
      </c>
      <c r="G140" s="69">
        <v>0.16054123314221763</v>
      </c>
    </row>
    <row r="141" spans="1:7">
      <c r="A141" s="66">
        <v>2020</v>
      </c>
      <c r="B141" s="66" t="s">
        <v>1886</v>
      </c>
      <c r="C141" s="67" t="s">
        <v>1325</v>
      </c>
      <c r="D141" s="67" t="s">
        <v>1867</v>
      </c>
      <c r="E141" s="67" t="s">
        <v>1113</v>
      </c>
      <c r="F141" s="68">
        <v>38035</v>
      </c>
      <c r="G141" s="69">
        <v>0.15422387297159215</v>
      </c>
    </row>
    <row r="142" spans="1:7">
      <c r="A142" s="66">
        <v>2020</v>
      </c>
      <c r="B142" s="66" t="s">
        <v>1886</v>
      </c>
      <c r="C142" s="67" t="s">
        <v>1325</v>
      </c>
      <c r="D142" s="67" t="s">
        <v>1867</v>
      </c>
      <c r="E142" s="67" t="s">
        <v>1315</v>
      </c>
      <c r="F142" s="68">
        <v>34511</v>
      </c>
      <c r="G142" s="69">
        <v>0.13993479900414399</v>
      </c>
    </row>
    <row r="143" spans="1:7">
      <c r="A143" s="66">
        <v>2020</v>
      </c>
      <c r="B143" s="66" t="s">
        <v>1886</v>
      </c>
      <c r="C143" s="67" t="s">
        <v>1325</v>
      </c>
      <c r="D143" s="67" t="s">
        <v>1867</v>
      </c>
      <c r="E143" s="67" t="s">
        <v>1316</v>
      </c>
      <c r="F143" s="68">
        <v>34471</v>
      </c>
      <c r="G143" s="69">
        <v>0.13977260747216388</v>
      </c>
    </row>
    <row r="144" spans="1:7">
      <c r="A144" s="66">
        <v>2020</v>
      </c>
      <c r="B144" s="66" t="s">
        <v>1886</v>
      </c>
      <c r="C144" s="67" t="s">
        <v>1325</v>
      </c>
      <c r="D144" s="67" t="s">
        <v>1867</v>
      </c>
      <c r="E144" s="67" t="s">
        <v>1317</v>
      </c>
      <c r="F144" s="68">
        <v>5615</v>
      </c>
      <c r="G144" s="69">
        <v>2.2767636301708687E-2</v>
      </c>
    </row>
    <row r="145" spans="1:7">
      <c r="A145" s="66">
        <v>2020</v>
      </c>
      <c r="B145" s="66" t="s">
        <v>1886</v>
      </c>
      <c r="C145" s="67" t="s">
        <v>1325</v>
      </c>
      <c r="D145" s="67" t="s">
        <v>1867</v>
      </c>
      <c r="E145" s="67" t="s">
        <v>3726</v>
      </c>
      <c r="F145" s="68">
        <v>20248</v>
      </c>
      <c r="G145" s="69">
        <v>8.2101353488334375E-2</v>
      </c>
    </row>
    <row r="146" spans="1:7">
      <c r="A146" s="66">
        <v>2020</v>
      </c>
      <c r="B146" s="66" t="s">
        <v>1886</v>
      </c>
      <c r="C146" s="67" t="s">
        <v>1325</v>
      </c>
      <c r="D146" s="67" t="s">
        <v>1867</v>
      </c>
      <c r="E146" s="67" t="s">
        <v>1319</v>
      </c>
      <c r="F146" s="68">
        <v>2149</v>
      </c>
      <c r="G146" s="69">
        <v>8.7137400556316948E-3</v>
      </c>
    </row>
    <row r="147" spans="1:7">
      <c r="A147" s="66">
        <v>2020</v>
      </c>
      <c r="B147" s="66" t="s">
        <v>1886</v>
      </c>
      <c r="C147" s="67" t="s">
        <v>1325</v>
      </c>
      <c r="D147" s="67" t="s">
        <v>1867</v>
      </c>
      <c r="E147" s="67" t="s">
        <v>1153</v>
      </c>
      <c r="F147" s="68">
        <v>7138</v>
      </c>
      <c r="G147" s="69">
        <v>2.8943078881851578E-2</v>
      </c>
    </row>
    <row r="148" spans="1:7">
      <c r="A148" s="66">
        <v>2020</v>
      </c>
      <c r="B148" s="66" t="s">
        <v>1886</v>
      </c>
      <c r="C148" s="67" t="s">
        <v>1325</v>
      </c>
      <c r="D148" s="67" t="s">
        <v>1867</v>
      </c>
      <c r="E148" s="67" t="s">
        <v>3727</v>
      </c>
      <c r="F148" s="68">
        <v>4114</v>
      </c>
      <c r="G148" s="69">
        <v>1.6681399064154862E-2</v>
      </c>
    </row>
    <row r="149" spans="1:7">
      <c r="A149" s="66">
        <v>2020</v>
      </c>
      <c r="B149" s="66" t="s">
        <v>1886</v>
      </c>
      <c r="C149" s="67" t="s">
        <v>1325</v>
      </c>
      <c r="D149" s="67" t="s">
        <v>1867</v>
      </c>
      <c r="E149" s="67" t="s">
        <v>1321</v>
      </c>
      <c r="F149" s="68">
        <v>12468</v>
      </c>
      <c r="G149" s="69">
        <v>5.0555100518201945E-2</v>
      </c>
    </row>
    <row r="150" spans="1:7">
      <c r="A150" s="66">
        <v>2020</v>
      </c>
      <c r="B150" s="66" t="s">
        <v>1886</v>
      </c>
      <c r="C150" s="67" t="s">
        <v>1325</v>
      </c>
      <c r="D150" s="67" t="s">
        <v>1867</v>
      </c>
      <c r="E150" s="67" t="s">
        <v>1322</v>
      </c>
      <c r="F150" s="68">
        <v>3411</v>
      </c>
      <c r="G150" s="69">
        <v>1.5047319379455198E-2</v>
      </c>
    </row>
    <row r="151" spans="1:7">
      <c r="A151" s="66">
        <v>2020</v>
      </c>
      <c r="B151" s="66" t="s">
        <v>1886</v>
      </c>
      <c r="C151" s="67" t="s">
        <v>1868</v>
      </c>
      <c r="D151" s="67" t="s">
        <v>1326</v>
      </c>
      <c r="E151" s="67" t="s">
        <v>1307</v>
      </c>
      <c r="F151" s="68">
        <v>43143</v>
      </c>
      <c r="G151" s="69">
        <v>0.22964039345937659</v>
      </c>
    </row>
    <row r="152" spans="1:7">
      <c r="A152" s="66">
        <v>2020</v>
      </c>
      <c r="B152" s="66" t="s">
        <v>1886</v>
      </c>
      <c r="C152" s="67" t="s">
        <v>1868</v>
      </c>
      <c r="D152" s="67" t="s">
        <v>202</v>
      </c>
      <c r="E152" s="67" t="s">
        <v>3725</v>
      </c>
      <c r="F152" s="68">
        <v>243322</v>
      </c>
      <c r="G152" s="69">
        <v>1</v>
      </c>
    </row>
    <row r="153" spans="1:7">
      <c r="A153" s="66">
        <v>2020</v>
      </c>
      <c r="B153" s="66" t="s">
        <v>1886</v>
      </c>
      <c r="C153" s="67" t="s">
        <v>1868</v>
      </c>
      <c r="D153" s="67" t="s">
        <v>1327</v>
      </c>
      <c r="E153" s="67" t="s">
        <v>1309</v>
      </c>
      <c r="F153" s="68">
        <v>72099</v>
      </c>
      <c r="G153" s="69">
        <v>0.38376660705160959</v>
      </c>
    </row>
    <row r="154" spans="1:7">
      <c r="A154" s="66">
        <v>2020</v>
      </c>
      <c r="B154" s="66" t="s">
        <v>1886</v>
      </c>
      <c r="C154" s="67" t="s">
        <v>1868</v>
      </c>
      <c r="D154" s="67" t="s">
        <v>1327</v>
      </c>
      <c r="E154" s="67" t="s">
        <v>1308</v>
      </c>
      <c r="F154" s="68">
        <v>72630</v>
      </c>
      <c r="G154" s="69">
        <v>0.38659299948901382</v>
      </c>
    </row>
    <row r="155" spans="1:7">
      <c r="A155" s="66">
        <v>2020</v>
      </c>
      <c r="B155" s="66" t="s">
        <v>1886</v>
      </c>
      <c r="C155" s="67" t="s">
        <v>4746</v>
      </c>
      <c r="D155" s="67" t="s">
        <v>1819</v>
      </c>
      <c r="E155" s="67" t="s">
        <v>1323</v>
      </c>
      <c r="F155" s="68">
        <v>4732</v>
      </c>
      <c r="G155" s="69">
        <v>0.49773850846744505</v>
      </c>
    </row>
    <row r="156" spans="1:7">
      <c r="A156" s="66">
        <v>2020</v>
      </c>
      <c r="B156" s="66" t="s">
        <v>1886</v>
      </c>
      <c r="C156" s="67" t="s">
        <v>4746</v>
      </c>
      <c r="D156" s="67" t="s">
        <v>1819</v>
      </c>
      <c r="E156" s="67" t="s">
        <v>8623</v>
      </c>
      <c r="F156" s="68">
        <v>300</v>
      </c>
      <c r="G156" s="69">
        <v>3.1555695803092455E-2</v>
      </c>
    </row>
    <row r="157" spans="1:7">
      <c r="A157" s="66">
        <v>2020</v>
      </c>
      <c r="B157" s="66" t="s">
        <v>1886</v>
      </c>
      <c r="C157" s="67" t="s">
        <v>4746</v>
      </c>
      <c r="D157" s="67" t="s">
        <v>1819</v>
      </c>
      <c r="E157" s="67" t="s">
        <v>1324</v>
      </c>
      <c r="F157" s="68">
        <v>1504</v>
      </c>
      <c r="G157" s="69">
        <v>0.1581992216261702</v>
      </c>
    </row>
    <row r="158" spans="1:7">
      <c r="A158" s="66">
        <v>2020</v>
      </c>
      <c r="B158" s="66" t="s">
        <v>1886</v>
      </c>
      <c r="C158" s="67" t="s">
        <v>4746</v>
      </c>
      <c r="D158" s="67" t="s">
        <v>1819</v>
      </c>
      <c r="E158" s="67" t="s">
        <v>3728</v>
      </c>
      <c r="F158" s="68">
        <v>2971</v>
      </c>
      <c r="G158" s="69">
        <v>0.3125065741032923</v>
      </c>
    </row>
    <row r="159" spans="1:7">
      <c r="A159" s="66">
        <v>2021</v>
      </c>
      <c r="B159" s="66" t="s">
        <v>1886</v>
      </c>
      <c r="C159" s="67" t="s">
        <v>1325</v>
      </c>
      <c r="D159" s="67" t="s">
        <v>1867</v>
      </c>
      <c r="E159" s="67" t="s">
        <v>1310</v>
      </c>
      <c r="F159" s="68">
        <v>2304</v>
      </c>
      <c r="G159" s="69">
        <v>9.353610314953598E-3</v>
      </c>
    </row>
    <row r="160" spans="1:7">
      <c r="A160" s="66">
        <v>2021</v>
      </c>
      <c r="B160" s="66" t="s">
        <v>1886</v>
      </c>
      <c r="C160" s="67" t="s">
        <v>1325</v>
      </c>
      <c r="D160" s="67" t="s">
        <v>1867</v>
      </c>
      <c r="E160" s="67" t="s">
        <v>8620</v>
      </c>
      <c r="F160" s="68">
        <v>31512</v>
      </c>
      <c r="G160" s="69">
        <v>0.1279301077451466</v>
      </c>
    </row>
    <row r="161" spans="1:7">
      <c r="A161" s="66">
        <v>2021</v>
      </c>
      <c r="B161" s="66" t="s">
        <v>1886</v>
      </c>
      <c r="C161" s="67" t="s">
        <v>1325</v>
      </c>
      <c r="D161" s="67" t="s">
        <v>1867</v>
      </c>
      <c r="E161" s="67" t="s">
        <v>8621</v>
      </c>
      <c r="F161" s="68">
        <v>6572</v>
      </c>
      <c r="G161" s="69">
        <v>2.6680523867133266E-2</v>
      </c>
    </row>
    <row r="162" spans="1:7">
      <c r="A162" s="66">
        <v>2021</v>
      </c>
      <c r="B162" s="66" t="s">
        <v>1886</v>
      </c>
      <c r="C162" s="67" t="s">
        <v>1325</v>
      </c>
      <c r="D162" s="67" t="s">
        <v>1867</v>
      </c>
      <c r="E162" s="67" t="s">
        <v>8622</v>
      </c>
      <c r="F162" s="68">
        <v>4181</v>
      </c>
      <c r="G162" s="69">
        <v>1.6973717329349387E-2</v>
      </c>
    </row>
    <row r="163" spans="1:7">
      <c r="A163" s="66">
        <v>2021</v>
      </c>
      <c r="B163" s="66" t="s">
        <v>1886</v>
      </c>
      <c r="C163" s="67" t="s">
        <v>1325</v>
      </c>
      <c r="D163" s="67" t="s">
        <v>1867</v>
      </c>
      <c r="E163" s="67" t="s">
        <v>1314</v>
      </c>
      <c r="F163" s="68">
        <v>39593</v>
      </c>
      <c r="G163" s="69">
        <v>0.16073675920137057</v>
      </c>
    </row>
    <row r="164" spans="1:7">
      <c r="A164" s="66">
        <v>2021</v>
      </c>
      <c r="B164" s="66" t="s">
        <v>1886</v>
      </c>
      <c r="C164" s="67" t="s">
        <v>1325</v>
      </c>
      <c r="D164" s="67" t="s">
        <v>1867</v>
      </c>
      <c r="E164" s="67" t="s">
        <v>1113</v>
      </c>
      <c r="F164" s="68">
        <v>38035</v>
      </c>
      <c r="G164" s="69">
        <v>0.15441170500401913</v>
      </c>
    </row>
    <row r="165" spans="1:7">
      <c r="A165" s="66">
        <v>2021</v>
      </c>
      <c r="B165" s="66" t="s">
        <v>1886</v>
      </c>
      <c r="C165" s="67" t="s">
        <v>1325</v>
      </c>
      <c r="D165" s="67" t="s">
        <v>1867</v>
      </c>
      <c r="E165" s="67" t="s">
        <v>1315</v>
      </c>
      <c r="F165" s="68">
        <v>34511</v>
      </c>
      <c r="G165" s="69">
        <v>0.14010522811604323</v>
      </c>
    </row>
    <row r="166" spans="1:7">
      <c r="A166" s="66">
        <v>2021</v>
      </c>
      <c r="B166" s="66" t="s">
        <v>1886</v>
      </c>
      <c r="C166" s="67" t="s">
        <v>1325</v>
      </c>
      <c r="D166" s="67" t="s">
        <v>1867</v>
      </c>
      <c r="E166" s="67" t="s">
        <v>1316</v>
      </c>
      <c r="F166" s="68">
        <v>34471</v>
      </c>
      <c r="G166" s="69">
        <v>0.13994283904807528</v>
      </c>
    </row>
    <row r="167" spans="1:7">
      <c r="A167" s="66">
        <v>2021</v>
      </c>
      <c r="B167" s="66" t="s">
        <v>1886</v>
      </c>
      <c r="C167" s="67" t="s">
        <v>1325</v>
      </c>
      <c r="D167" s="67" t="s">
        <v>1867</v>
      </c>
      <c r="E167" s="67" t="s">
        <v>1317</v>
      </c>
      <c r="F167" s="68">
        <v>5615</v>
      </c>
      <c r="G167" s="69">
        <v>2.2795365416000194E-2</v>
      </c>
    </row>
    <row r="168" spans="1:7">
      <c r="A168" s="66">
        <v>2021</v>
      </c>
      <c r="B168" s="66" t="s">
        <v>1886</v>
      </c>
      <c r="C168" s="67" t="s">
        <v>1325</v>
      </c>
      <c r="D168" s="67" t="s">
        <v>1867</v>
      </c>
      <c r="E168" s="67" t="s">
        <v>3726</v>
      </c>
      <c r="F168" s="68">
        <v>20248</v>
      </c>
      <c r="G168" s="69">
        <v>8.2201346205373449E-2</v>
      </c>
    </row>
    <row r="169" spans="1:7">
      <c r="A169" s="66">
        <v>2021</v>
      </c>
      <c r="B169" s="66" t="s">
        <v>1886</v>
      </c>
      <c r="C169" s="67" t="s">
        <v>1325</v>
      </c>
      <c r="D169" s="67" t="s">
        <v>1867</v>
      </c>
      <c r="E169" s="67" t="s">
        <v>1319</v>
      </c>
      <c r="F169" s="68">
        <v>2149</v>
      </c>
      <c r="G169" s="69">
        <v>8.7243526765778123E-3</v>
      </c>
    </row>
    <row r="170" spans="1:7">
      <c r="A170" s="66">
        <v>2021</v>
      </c>
      <c r="B170" s="66" t="s">
        <v>1886</v>
      </c>
      <c r="C170" s="67" t="s">
        <v>1325</v>
      </c>
      <c r="D170" s="67" t="s">
        <v>1867</v>
      </c>
      <c r="E170" s="67" t="s">
        <v>1153</v>
      </c>
      <c r="F170" s="68">
        <v>7138</v>
      </c>
      <c r="G170" s="69">
        <v>2.8978329178879679E-2</v>
      </c>
    </row>
    <row r="171" spans="1:7">
      <c r="A171" s="66">
        <v>2021</v>
      </c>
      <c r="B171" s="66" t="s">
        <v>1886</v>
      </c>
      <c r="C171" s="67" t="s">
        <v>1325</v>
      </c>
      <c r="D171" s="67" t="s">
        <v>1867</v>
      </c>
      <c r="E171" s="67" t="s">
        <v>3727</v>
      </c>
      <c r="F171" s="68">
        <v>4114</v>
      </c>
      <c r="G171" s="69">
        <v>1.670171564050308E-2</v>
      </c>
    </row>
    <row r="172" spans="1:7">
      <c r="A172" s="66">
        <v>2021</v>
      </c>
      <c r="B172" s="66" t="s">
        <v>1886</v>
      </c>
      <c r="C172" s="67" t="s">
        <v>1325</v>
      </c>
      <c r="D172" s="67" t="s">
        <v>1867</v>
      </c>
      <c r="E172" s="67" t="s">
        <v>1321</v>
      </c>
      <c r="F172" s="68">
        <v>12468</v>
      </c>
      <c r="G172" s="69">
        <v>5.061667248560827E-2</v>
      </c>
    </row>
    <row r="173" spans="1:7">
      <c r="A173" s="66">
        <v>2021</v>
      </c>
      <c r="B173" s="66" t="s">
        <v>1886</v>
      </c>
      <c r="C173" s="67" t="s">
        <v>1325</v>
      </c>
      <c r="D173" s="67" t="s">
        <v>1867</v>
      </c>
      <c r="E173" s="67" t="s">
        <v>1322</v>
      </c>
      <c r="F173" s="68">
        <v>3411</v>
      </c>
      <c r="G173" s="69">
        <v>1.3847727770966458E-2</v>
      </c>
    </row>
    <row r="174" spans="1:7">
      <c r="A174" s="66">
        <v>2021</v>
      </c>
      <c r="B174" s="66" t="s">
        <v>1886</v>
      </c>
      <c r="C174" s="67" t="s">
        <v>1868</v>
      </c>
      <c r="D174" s="67" t="s">
        <v>8625</v>
      </c>
      <c r="E174" s="67" t="s">
        <v>3725</v>
      </c>
      <c r="F174" s="68">
        <v>246322</v>
      </c>
      <c r="G174" s="69">
        <v>1</v>
      </c>
    </row>
    <row r="175" spans="1:7">
      <c r="A175" s="66">
        <v>2021</v>
      </c>
      <c r="B175" s="66" t="s">
        <v>1886</v>
      </c>
      <c r="C175" s="67" t="s">
        <v>1868</v>
      </c>
      <c r="D175" s="67" t="s">
        <v>1326</v>
      </c>
      <c r="E175" s="67" t="s">
        <v>8624</v>
      </c>
      <c r="F175" s="68">
        <v>43143</v>
      </c>
      <c r="G175" s="69">
        <v>0.22964039345937659</v>
      </c>
    </row>
    <row r="176" spans="1:7">
      <c r="A176" s="66">
        <v>2021</v>
      </c>
      <c r="B176" s="66" t="s">
        <v>1886</v>
      </c>
      <c r="C176" s="67" t="s">
        <v>1868</v>
      </c>
      <c r="D176" s="67" t="s">
        <v>1327</v>
      </c>
      <c r="E176" s="67" t="s">
        <v>1309</v>
      </c>
      <c r="F176" s="68">
        <v>72099</v>
      </c>
      <c r="G176" s="69">
        <v>0.38376660705160959</v>
      </c>
    </row>
    <row r="177" spans="1:7">
      <c r="A177" s="66">
        <v>2021</v>
      </c>
      <c r="B177" s="66" t="s">
        <v>1886</v>
      </c>
      <c r="C177" s="67" t="s">
        <v>1868</v>
      </c>
      <c r="D177" s="67" t="s">
        <v>1327</v>
      </c>
      <c r="E177" s="67" t="s">
        <v>1308</v>
      </c>
      <c r="F177" s="68">
        <v>72630</v>
      </c>
      <c r="G177" s="69">
        <v>0.38659299948901382</v>
      </c>
    </row>
    <row r="178" spans="1:7">
      <c r="A178" s="66">
        <v>2021</v>
      </c>
      <c r="B178" s="66" t="s">
        <v>1886</v>
      </c>
      <c r="C178" s="67" t="s">
        <v>4746</v>
      </c>
      <c r="D178" s="67" t="s">
        <v>1819</v>
      </c>
      <c r="E178" s="67" t="s">
        <v>1323</v>
      </c>
      <c r="F178" s="68">
        <v>4732</v>
      </c>
      <c r="G178" s="69">
        <v>0.49773850846744505</v>
      </c>
    </row>
    <row r="179" spans="1:7">
      <c r="A179" s="66">
        <v>2021</v>
      </c>
      <c r="B179" s="66" t="s">
        <v>1886</v>
      </c>
      <c r="C179" s="67" t="s">
        <v>4746</v>
      </c>
      <c r="D179" s="67" t="s">
        <v>1819</v>
      </c>
      <c r="E179" s="67" t="s">
        <v>8623</v>
      </c>
      <c r="F179" s="68">
        <v>300</v>
      </c>
      <c r="G179" s="69">
        <v>3.1555695803092455E-2</v>
      </c>
    </row>
    <row r="180" spans="1:7">
      <c r="A180" s="66">
        <v>2021</v>
      </c>
      <c r="B180" s="66" t="s">
        <v>1886</v>
      </c>
      <c r="C180" s="67" t="s">
        <v>4746</v>
      </c>
      <c r="D180" s="67" t="s">
        <v>1819</v>
      </c>
      <c r="E180" s="67" t="s">
        <v>1324</v>
      </c>
      <c r="F180" s="68">
        <v>1504</v>
      </c>
      <c r="G180" s="69">
        <v>0.1581992216261702</v>
      </c>
    </row>
    <row r="181" spans="1:7">
      <c r="A181" s="66">
        <v>2021</v>
      </c>
      <c r="B181" s="66" t="s">
        <v>1886</v>
      </c>
      <c r="C181" s="67" t="s">
        <v>4746</v>
      </c>
      <c r="D181" s="67" t="s">
        <v>1819</v>
      </c>
      <c r="E181" s="67" t="s">
        <v>3728</v>
      </c>
      <c r="F181" s="68">
        <v>2971</v>
      </c>
      <c r="G181" s="69">
        <v>0.3125065741032923</v>
      </c>
    </row>
  </sheetData>
  <sheetProtection autoFilter="0" pivotTables="0"/>
  <autoFilter ref="A1:G181" xr:uid="{00000000-0009-0000-0000-000064000000}"/>
  <sortState xmlns:xlrd2="http://schemas.microsoft.com/office/spreadsheetml/2017/richdata2" ref="A2:G181">
    <sortCondition ref="A2:A181"/>
    <sortCondition ref="B2:B181"/>
    <sortCondition ref="C2:C181"/>
    <sortCondition ref="E2:E181"/>
  </sortState>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85">
    <tabColor theme="0"/>
  </sheetPr>
  <dimension ref="A1:F231"/>
  <sheetViews>
    <sheetView zoomScale="85" zoomScaleNormal="85" workbookViewId="0">
      <pane ySplit="1" topLeftCell="A2" activePane="bottomLeft" state="frozen"/>
      <selection activeCell="C244" sqref="C244"/>
      <selection pane="bottomLeft" sqref="A1:F3"/>
    </sheetView>
  </sheetViews>
  <sheetFormatPr baseColWidth="10" defaultColWidth="11" defaultRowHeight="16.5"/>
  <cols>
    <col min="1" max="1" width="9" style="4" bestFit="1" customWidth="1"/>
    <col min="2" max="2" width="12.5" style="4" bestFit="1" customWidth="1"/>
    <col min="3" max="3" width="43.75" style="4" bestFit="1" customWidth="1"/>
    <col min="4" max="4" width="28.75" style="4" bestFit="1" customWidth="1"/>
    <col min="5" max="5" width="25.25" style="4" bestFit="1" customWidth="1"/>
    <col min="6" max="6" width="13.5" style="4" bestFit="1" customWidth="1"/>
    <col min="7" max="16384" width="11" style="1"/>
  </cols>
  <sheetData>
    <row r="1" spans="1:6">
      <c r="A1" s="43" t="s">
        <v>2398</v>
      </c>
      <c r="B1" s="43" t="s">
        <v>199</v>
      </c>
      <c r="C1" s="45" t="s">
        <v>3598</v>
      </c>
      <c r="D1" s="43" t="s">
        <v>3794</v>
      </c>
      <c r="E1" s="43" t="s">
        <v>3793</v>
      </c>
      <c r="F1" s="43" t="s">
        <v>3798</v>
      </c>
    </row>
    <row r="2" spans="1:6">
      <c r="A2" s="23">
        <v>2014</v>
      </c>
      <c r="B2" s="23" t="s">
        <v>514</v>
      </c>
      <c r="C2" s="13" t="s">
        <v>184</v>
      </c>
      <c r="D2" s="34" t="s">
        <v>1869</v>
      </c>
      <c r="E2" s="34" t="s">
        <v>3795</v>
      </c>
      <c r="F2" s="37">
        <v>1460.76</v>
      </c>
    </row>
    <row r="3" spans="1:6">
      <c r="A3" s="23">
        <v>2014</v>
      </c>
      <c r="B3" s="23" t="s">
        <v>514</v>
      </c>
      <c r="C3" s="13" t="s">
        <v>184</v>
      </c>
      <c r="D3" s="34" t="s">
        <v>1869</v>
      </c>
      <c r="E3" s="34" t="s">
        <v>3796</v>
      </c>
      <c r="F3" s="37">
        <v>351.86</v>
      </c>
    </row>
    <row r="4" spans="1:6">
      <c r="A4" s="23">
        <v>2014</v>
      </c>
      <c r="B4" s="23" t="s">
        <v>514</v>
      </c>
      <c r="C4" s="13" t="s">
        <v>184</v>
      </c>
      <c r="D4" s="34" t="s">
        <v>1869</v>
      </c>
      <c r="E4" s="34" t="s">
        <v>3797</v>
      </c>
      <c r="F4" s="37">
        <v>78.81</v>
      </c>
    </row>
    <row r="5" spans="1:6">
      <c r="A5" s="23">
        <v>2014</v>
      </c>
      <c r="B5" s="23" t="s">
        <v>514</v>
      </c>
      <c r="C5" s="13" t="s">
        <v>23</v>
      </c>
      <c r="D5" s="34" t="s">
        <v>1869</v>
      </c>
      <c r="E5" s="34" t="s">
        <v>3795</v>
      </c>
      <c r="F5" s="37">
        <v>1452.17</v>
      </c>
    </row>
    <row r="6" spans="1:6">
      <c r="A6" s="23">
        <v>2014</v>
      </c>
      <c r="B6" s="23" t="s">
        <v>514</v>
      </c>
      <c r="C6" s="13" t="s">
        <v>23</v>
      </c>
      <c r="D6" s="34" t="s">
        <v>1869</v>
      </c>
      <c r="E6" s="34" t="s">
        <v>3796</v>
      </c>
      <c r="F6" s="37">
        <v>72.459999999999994</v>
      </c>
    </row>
    <row r="7" spans="1:6">
      <c r="A7" s="23">
        <v>2014</v>
      </c>
      <c r="B7" s="23" t="s">
        <v>514</v>
      </c>
      <c r="C7" s="13" t="s">
        <v>23</v>
      </c>
      <c r="D7" s="34" t="s">
        <v>1869</v>
      </c>
      <c r="E7" s="34" t="s">
        <v>3797</v>
      </c>
      <c r="F7" s="37">
        <v>201.41</v>
      </c>
    </row>
    <row r="8" spans="1:6">
      <c r="A8" s="23">
        <v>2014</v>
      </c>
      <c r="B8" s="23" t="s">
        <v>514</v>
      </c>
      <c r="C8" s="13" t="s">
        <v>185</v>
      </c>
      <c r="D8" s="34" t="s">
        <v>1869</v>
      </c>
      <c r="E8" s="34" t="s">
        <v>3795</v>
      </c>
      <c r="F8" s="37">
        <v>3502.54</v>
      </c>
    </row>
    <row r="9" spans="1:6">
      <c r="A9" s="23">
        <v>2014</v>
      </c>
      <c r="B9" s="23" t="s">
        <v>514</v>
      </c>
      <c r="C9" s="13" t="s">
        <v>185</v>
      </c>
      <c r="D9" s="34" t="s">
        <v>1869</v>
      </c>
      <c r="E9" s="34" t="s">
        <v>3796</v>
      </c>
      <c r="F9" s="37">
        <v>79.08</v>
      </c>
    </row>
    <row r="10" spans="1:6">
      <c r="A10" s="23">
        <v>2014</v>
      </c>
      <c r="B10" s="23" t="s">
        <v>514</v>
      </c>
      <c r="C10" s="13" t="s">
        <v>185</v>
      </c>
      <c r="D10" s="34" t="s">
        <v>1869</v>
      </c>
      <c r="E10" s="34" t="s">
        <v>3797</v>
      </c>
      <c r="F10" s="37">
        <v>423.6</v>
      </c>
    </row>
    <row r="11" spans="1:6">
      <c r="A11" s="23">
        <v>2014</v>
      </c>
      <c r="B11" s="23" t="s">
        <v>514</v>
      </c>
      <c r="C11" s="13" t="s">
        <v>3925</v>
      </c>
      <c r="D11" s="34" t="s">
        <v>1869</v>
      </c>
      <c r="E11" s="34" t="s">
        <v>3795</v>
      </c>
      <c r="F11" s="37">
        <v>3045.42</v>
      </c>
    </row>
    <row r="12" spans="1:6">
      <c r="A12" s="23">
        <v>2014</v>
      </c>
      <c r="B12" s="23" t="s">
        <v>514</v>
      </c>
      <c r="C12" s="13" t="s">
        <v>3925</v>
      </c>
      <c r="D12" s="34" t="s">
        <v>1869</v>
      </c>
      <c r="E12" s="34" t="s">
        <v>3796</v>
      </c>
      <c r="F12" s="37">
        <v>96.04</v>
      </c>
    </row>
    <row r="13" spans="1:6">
      <c r="A13" s="23">
        <v>2014</v>
      </c>
      <c r="B13" s="23" t="s">
        <v>514</v>
      </c>
      <c r="C13" s="13" t="s">
        <v>3925</v>
      </c>
      <c r="D13" s="34" t="s">
        <v>1869</v>
      </c>
      <c r="E13" s="34" t="s">
        <v>3797</v>
      </c>
      <c r="F13" s="37">
        <v>363.4</v>
      </c>
    </row>
    <row r="14" spans="1:6">
      <c r="A14" s="23">
        <v>2014</v>
      </c>
      <c r="B14" s="23" t="s">
        <v>514</v>
      </c>
      <c r="C14" s="13" t="s">
        <v>1872</v>
      </c>
      <c r="D14" s="34" t="s">
        <v>1869</v>
      </c>
      <c r="E14" s="34" t="s">
        <v>3795</v>
      </c>
      <c r="F14" s="37">
        <v>3595.94</v>
      </c>
    </row>
    <row r="15" spans="1:6">
      <c r="A15" s="23">
        <v>2014</v>
      </c>
      <c r="B15" s="23" t="s">
        <v>514</v>
      </c>
      <c r="C15" s="13" t="s">
        <v>1872</v>
      </c>
      <c r="D15" s="34" t="s">
        <v>1869</v>
      </c>
      <c r="E15" s="34" t="s">
        <v>3796</v>
      </c>
      <c r="F15" s="37">
        <v>955.39</v>
      </c>
    </row>
    <row r="16" spans="1:6">
      <c r="A16" s="23">
        <v>2014</v>
      </c>
      <c r="B16" s="23" t="s">
        <v>514</v>
      </c>
      <c r="C16" s="13" t="s">
        <v>1872</v>
      </c>
      <c r="D16" s="34" t="s">
        <v>1869</v>
      </c>
      <c r="E16" s="34" t="s">
        <v>3797</v>
      </c>
      <c r="F16" s="37">
        <v>2175.77</v>
      </c>
    </row>
    <row r="17" spans="1:6">
      <c r="A17" s="23">
        <v>2014</v>
      </c>
      <c r="B17" s="23" t="s">
        <v>514</v>
      </c>
      <c r="C17" s="13" t="s">
        <v>1512</v>
      </c>
      <c r="D17" s="34" t="s">
        <v>1869</v>
      </c>
      <c r="E17" s="34" t="s">
        <v>3795</v>
      </c>
      <c r="F17" s="37">
        <v>11601.2</v>
      </c>
    </row>
    <row r="18" spans="1:6">
      <c r="A18" s="23">
        <v>2014</v>
      </c>
      <c r="B18" s="23" t="s">
        <v>514</v>
      </c>
      <c r="C18" s="13" t="s">
        <v>1512</v>
      </c>
      <c r="D18" s="34" t="s">
        <v>1869</v>
      </c>
      <c r="E18" s="34" t="s">
        <v>3796</v>
      </c>
      <c r="F18" s="37">
        <v>1607.08</v>
      </c>
    </row>
    <row r="19" spans="1:6">
      <c r="A19" s="23">
        <v>2014</v>
      </c>
      <c r="B19" s="23" t="s">
        <v>514</v>
      </c>
      <c r="C19" s="13" t="s">
        <v>1512</v>
      </c>
      <c r="D19" s="34" t="s">
        <v>1869</v>
      </c>
      <c r="E19" s="34" t="s">
        <v>3797</v>
      </c>
      <c r="F19" s="37">
        <v>370.36</v>
      </c>
    </row>
    <row r="20" spans="1:6">
      <c r="A20" s="23">
        <v>2014</v>
      </c>
      <c r="B20" s="23" t="s">
        <v>514</v>
      </c>
      <c r="C20" s="13" t="s">
        <v>1701</v>
      </c>
      <c r="D20" s="34" t="s">
        <v>1869</v>
      </c>
      <c r="E20" s="34" t="s">
        <v>3796</v>
      </c>
      <c r="F20" s="37">
        <v>509.72</v>
      </c>
    </row>
    <row r="21" spans="1:6">
      <c r="A21" s="23">
        <v>2014</v>
      </c>
      <c r="B21" s="23" t="s">
        <v>514</v>
      </c>
      <c r="C21" s="13" t="s">
        <v>1701</v>
      </c>
      <c r="D21" s="34" t="s">
        <v>1869</v>
      </c>
      <c r="E21" s="34" t="s">
        <v>3797</v>
      </c>
      <c r="F21" s="37">
        <v>64825.38</v>
      </c>
    </row>
    <row r="22" spans="1:6">
      <c r="A22" s="23">
        <v>2014</v>
      </c>
      <c r="B22" s="23" t="s">
        <v>514</v>
      </c>
      <c r="C22" s="13" t="s">
        <v>1701</v>
      </c>
      <c r="D22" s="34" t="s">
        <v>1871</v>
      </c>
      <c r="E22" s="34" t="s">
        <v>3797</v>
      </c>
      <c r="F22" s="37">
        <v>79567.960000000006</v>
      </c>
    </row>
    <row r="23" spans="1:6">
      <c r="A23" s="23">
        <v>2014</v>
      </c>
      <c r="B23" s="23" t="s">
        <v>514</v>
      </c>
      <c r="C23" s="13" t="s">
        <v>1702</v>
      </c>
      <c r="D23" s="34" t="s">
        <v>1869</v>
      </c>
      <c r="E23" s="34" t="s">
        <v>3795</v>
      </c>
      <c r="F23" s="37">
        <v>35.299999999999997</v>
      </c>
    </row>
    <row r="24" spans="1:6">
      <c r="A24" s="23">
        <v>2014</v>
      </c>
      <c r="B24" s="23" t="s">
        <v>514</v>
      </c>
      <c r="C24" s="13" t="s">
        <v>1702</v>
      </c>
      <c r="D24" s="34" t="s">
        <v>1869</v>
      </c>
      <c r="E24" s="34" t="s">
        <v>3796</v>
      </c>
      <c r="F24" s="37">
        <v>96.61</v>
      </c>
    </row>
    <row r="25" spans="1:6">
      <c r="A25" s="23">
        <v>2014</v>
      </c>
      <c r="B25" s="23" t="s">
        <v>514</v>
      </c>
      <c r="C25" s="13" t="s">
        <v>1702</v>
      </c>
      <c r="D25" s="34" t="s">
        <v>1869</v>
      </c>
      <c r="E25" s="34" t="s">
        <v>3797</v>
      </c>
      <c r="F25" s="37">
        <v>633.05999999999995</v>
      </c>
    </row>
    <row r="26" spans="1:6">
      <c r="A26" s="23">
        <v>2014</v>
      </c>
      <c r="B26" s="23" t="s">
        <v>514</v>
      </c>
      <c r="C26" s="13" t="s">
        <v>1702</v>
      </c>
      <c r="D26" s="34" t="s">
        <v>1869</v>
      </c>
      <c r="E26" s="34" t="s">
        <v>3063</v>
      </c>
      <c r="F26" s="37">
        <v>12192.96</v>
      </c>
    </row>
    <row r="27" spans="1:6">
      <c r="A27" s="23">
        <v>2015</v>
      </c>
      <c r="B27" s="23" t="s">
        <v>514</v>
      </c>
      <c r="C27" s="13" t="s">
        <v>105</v>
      </c>
      <c r="D27" s="34" t="s">
        <v>1869</v>
      </c>
      <c r="E27" s="34" t="s">
        <v>3795</v>
      </c>
      <c r="F27" s="37">
        <v>114.57</v>
      </c>
    </row>
    <row r="28" spans="1:6">
      <c r="A28" s="23">
        <v>2015</v>
      </c>
      <c r="B28" s="23" t="s">
        <v>514</v>
      </c>
      <c r="C28" s="13" t="s">
        <v>1870</v>
      </c>
      <c r="D28" s="34" t="s">
        <v>1869</v>
      </c>
      <c r="E28" s="34" t="s">
        <v>3795</v>
      </c>
      <c r="F28" s="37">
        <v>171.74</v>
      </c>
    </row>
    <row r="29" spans="1:6">
      <c r="A29" s="23">
        <v>2015</v>
      </c>
      <c r="B29" s="23" t="s">
        <v>514</v>
      </c>
      <c r="C29" s="13" t="s">
        <v>184</v>
      </c>
      <c r="D29" s="34" t="s">
        <v>1869</v>
      </c>
      <c r="E29" s="34" t="s">
        <v>3795</v>
      </c>
      <c r="F29" s="37">
        <v>1480.2400000000007</v>
      </c>
    </row>
    <row r="30" spans="1:6">
      <c r="A30" s="23">
        <v>2015</v>
      </c>
      <c r="B30" s="23" t="s">
        <v>514</v>
      </c>
      <c r="C30" s="13" t="s">
        <v>184</v>
      </c>
      <c r="D30" s="34" t="s">
        <v>1869</v>
      </c>
      <c r="E30" s="34" t="s">
        <v>3796</v>
      </c>
      <c r="F30" s="37">
        <v>349.09999999999997</v>
      </c>
    </row>
    <row r="31" spans="1:6">
      <c r="A31" s="23">
        <v>2015</v>
      </c>
      <c r="B31" s="23" t="s">
        <v>514</v>
      </c>
      <c r="C31" s="13" t="s">
        <v>184</v>
      </c>
      <c r="D31" s="34" t="s">
        <v>1869</v>
      </c>
      <c r="E31" s="34" t="s">
        <v>3797</v>
      </c>
      <c r="F31" s="37">
        <v>78.81</v>
      </c>
    </row>
    <row r="32" spans="1:6">
      <c r="A32" s="23">
        <v>2015</v>
      </c>
      <c r="B32" s="23" t="s">
        <v>514</v>
      </c>
      <c r="C32" s="13" t="s">
        <v>23</v>
      </c>
      <c r="D32" s="34" t="s">
        <v>1869</v>
      </c>
      <c r="E32" s="34" t="s">
        <v>3795</v>
      </c>
      <c r="F32" s="37">
        <v>1452.1720000000005</v>
      </c>
    </row>
    <row r="33" spans="1:6">
      <c r="A33" s="23">
        <v>2015</v>
      </c>
      <c r="B33" s="23" t="s">
        <v>514</v>
      </c>
      <c r="C33" s="13" t="s">
        <v>23</v>
      </c>
      <c r="D33" s="34" t="s">
        <v>1869</v>
      </c>
      <c r="E33" s="34" t="s">
        <v>3796</v>
      </c>
      <c r="F33" s="37">
        <v>72.459999999999994</v>
      </c>
    </row>
    <row r="34" spans="1:6">
      <c r="A34" s="23">
        <v>2015</v>
      </c>
      <c r="B34" s="23" t="s">
        <v>514</v>
      </c>
      <c r="C34" s="13" t="s">
        <v>23</v>
      </c>
      <c r="D34" s="34" t="s">
        <v>1869</v>
      </c>
      <c r="E34" s="34" t="s">
        <v>3797</v>
      </c>
      <c r="F34" s="37">
        <v>201.41</v>
      </c>
    </row>
    <row r="35" spans="1:6">
      <c r="A35" s="23">
        <v>2015</v>
      </c>
      <c r="B35" s="23" t="s">
        <v>514</v>
      </c>
      <c r="C35" s="13" t="s">
        <v>185</v>
      </c>
      <c r="D35" s="34" t="s">
        <v>1869</v>
      </c>
      <c r="E35" s="34" t="s">
        <v>3795</v>
      </c>
      <c r="F35" s="37">
        <v>3502.5359999999973</v>
      </c>
    </row>
    <row r="36" spans="1:6">
      <c r="A36" s="23">
        <v>2015</v>
      </c>
      <c r="B36" s="23" t="s">
        <v>514</v>
      </c>
      <c r="C36" s="13" t="s">
        <v>185</v>
      </c>
      <c r="D36" s="34" t="s">
        <v>1869</v>
      </c>
      <c r="E36" s="34" t="s">
        <v>3796</v>
      </c>
      <c r="F36" s="37">
        <v>93.362999999999985</v>
      </c>
    </row>
    <row r="37" spans="1:6">
      <c r="A37" s="23">
        <v>2015</v>
      </c>
      <c r="B37" s="23" t="s">
        <v>514</v>
      </c>
      <c r="C37" s="13" t="s">
        <v>185</v>
      </c>
      <c r="D37" s="34" t="s">
        <v>1869</v>
      </c>
      <c r="E37" s="34" t="s">
        <v>3797</v>
      </c>
      <c r="F37" s="37">
        <v>423.6</v>
      </c>
    </row>
    <row r="38" spans="1:6">
      <c r="A38" s="23">
        <v>2015</v>
      </c>
      <c r="B38" s="23" t="s">
        <v>514</v>
      </c>
      <c r="C38" s="13" t="s">
        <v>3925</v>
      </c>
      <c r="D38" s="34" t="s">
        <v>1869</v>
      </c>
      <c r="E38" s="34" t="s">
        <v>3795</v>
      </c>
      <c r="F38" s="37">
        <v>3045.4210000000012</v>
      </c>
    </row>
    <row r="39" spans="1:6">
      <c r="A39" s="23">
        <v>2015</v>
      </c>
      <c r="B39" s="23" t="s">
        <v>514</v>
      </c>
      <c r="C39" s="13" t="s">
        <v>3925</v>
      </c>
      <c r="D39" s="34" t="s">
        <v>1869</v>
      </c>
      <c r="E39" s="34" t="s">
        <v>3796</v>
      </c>
      <c r="F39" s="37">
        <v>96.04</v>
      </c>
    </row>
    <row r="40" spans="1:6">
      <c r="A40" s="23">
        <v>2015</v>
      </c>
      <c r="B40" s="23" t="s">
        <v>514</v>
      </c>
      <c r="C40" s="13" t="s">
        <v>3925</v>
      </c>
      <c r="D40" s="34" t="s">
        <v>1869</v>
      </c>
      <c r="E40" s="34" t="s">
        <v>3797</v>
      </c>
      <c r="F40" s="37">
        <v>363.4</v>
      </c>
    </row>
    <row r="41" spans="1:6">
      <c r="A41" s="23">
        <v>2015</v>
      </c>
      <c r="B41" s="23" t="s">
        <v>514</v>
      </c>
      <c r="C41" s="13" t="s">
        <v>1871</v>
      </c>
      <c r="D41" s="34" t="s">
        <v>1703</v>
      </c>
      <c r="E41" s="34" t="s">
        <v>3797</v>
      </c>
      <c r="F41" s="37">
        <v>78622.296999999991</v>
      </c>
    </row>
    <row r="42" spans="1:6">
      <c r="A42" s="23">
        <v>2015</v>
      </c>
      <c r="B42" s="23" t="s">
        <v>514</v>
      </c>
      <c r="C42" s="13" t="s">
        <v>1872</v>
      </c>
      <c r="D42" s="34" t="s">
        <v>1869</v>
      </c>
      <c r="E42" s="34" t="s">
        <v>3795</v>
      </c>
      <c r="F42" s="37">
        <v>3595.9369999999999</v>
      </c>
    </row>
    <row r="43" spans="1:6">
      <c r="A43" s="23">
        <v>2015</v>
      </c>
      <c r="B43" s="23" t="s">
        <v>514</v>
      </c>
      <c r="C43" s="13" t="s">
        <v>1872</v>
      </c>
      <c r="D43" s="34" t="s">
        <v>1869</v>
      </c>
      <c r="E43" s="34" t="s">
        <v>3796</v>
      </c>
      <c r="F43" s="37">
        <v>955.39</v>
      </c>
    </row>
    <row r="44" spans="1:6">
      <c r="A44" s="23">
        <v>2015</v>
      </c>
      <c r="B44" s="23" t="s">
        <v>514</v>
      </c>
      <c r="C44" s="13" t="s">
        <v>1872</v>
      </c>
      <c r="D44" s="34" t="s">
        <v>1869</v>
      </c>
      <c r="E44" s="34" t="s">
        <v>3797</v>
      </c>
      <c r="F44" s="37">
        <v>2175.77</v>
      </c>
    </row>
    <row r="45" spans="1:6">
      <c r="A45" s="23">
        <v>2015</v>
      </c>
      <c r="B45" s="23" t="s">
        <v>514</v>
      </c>
      <c r="C45" s="13" t="s">
        <v>1512</v>
      </c>
      <c r="D45" s="34" t="s">
        <v>1869</v>
      </c>
      <c r="E45" s="34" t="s">
        <v>3795</v>
      </c>
      <c r="F45" s="37">
        <v>10208.579999999998</v>
      </c>
    </row>
    <row r="46" spans="1:6">
      <c r="A46" s="23">
        <v>2015</v>
      </c>
      <c r="B46" s="23" t="s">
        <v>514</v>
      </c>
      <c r="C46" s="13" t="s">
        <v>1512</v>
      </c>
      <c r="D46" s="34" t="s">
        <v>1869</v>
      </c>
      <c r="E46" s="34" t="s">
        <v>3796</v>
      </c>
      <c r="F46" s="37">
        <v>1607.08</v>
      </c>
    </row>
    <row r="47" spans="1:6">
      <c r="A47" s="23">
        <v>2015</v>
      </c>
      <c r="B47" s="23" t="s">
        <v>514</v>
      </c>
      <c r="C47" s="13" t="s">
        <v>1512</v>
      </c>
      <c r="D47" s="34" t="s">
        <v>1869</v>
      </c>
      <c r="E47" s="34" t="s">
        <v>3797</v>
      </c>
      <c r="F47" s="37">
        <v>370.36</v>
      </c>
    </row>
    <row r="48" spans="1:6">
      <c r="A48" s="23">
        <v>2015</v>
      </c>
      <c r="B48" s="23" t="s">
        <v>514</v>
      </c>
      <c r="C48" s="13" t="s">
        <v>1701</v>
      </c>
      <c r="D48" s="34" t="s">
        <v>1869</v>
      </c>
      <c r="E48" s="34" t="s">
        <v>3796</v>
      </c>
      <c r="F48" s="37">
        <v>509.72</v>
      </c>
    </row>
    <row r="49" spans="1:6">
      <c r="A49" s="23">
        <v>2015</v>
      </c>
      <c r="B49" s="23" t="s">
        <v>514</v>
      </c>
      <c r="C49" s="13" t="s">
        <v>1701</v>
      </c>
      <c r="D49" s="34" t="s">
        <v>1869</v>
      </c>
      <c r="E49" s="34" t="s">
        <v>3797</v>
      </c>
      <c r="F49" s="37">
        <v>67354.053199999966</v>
      </c>
    </row>
    <row r="50" spans="1:6">
      <c r="A50" s="23">
        <v>2015</v>
      </c>
      <c r="B50" s="23" t="s">
        <v>514</v>
      </c>
      <c r="C50" s="13" t="s">
        <v>1702</v>
      </c>
      <c r="D50" s="34" t="s">
        <v>1869</v>
      </c>
      <c r="E50" s="34" t="s">
        <v>3795</v>
      </c>
      <c r="F50" s="37">
        <v>35.299999999999997</v>
      </c>
    </row>
    <row r="51" spans="1:6">
      <c r="A51" s="23">
        <v>2015</v>
      </c>
      <c r="B51" s="23" t="s">
        <v>514</v>
      </c>
      <c r="C51" s="13" t="s">
        <v>1702</v>
      </c>
      <c r="D51" s="34" t="s">
        <v>1869</v>
      </c>
      <c r="E51" s="34" t="s">
        <v>3796</v>
      </c>
      <c r="F51" s="37">
        <v>96.61</v>
      </c>
    </row>
    <row r="52" spans="1:6">
      <c r="A52" s="23">
        <v>2015</v>
      </c>
      <c r="B52" s="23" t="s">
        <v>514</v>
      </c>
      <c r="C52" s="13" t="s">
        <v>1702</v>
      </c>
      <c r="D52" s="34" t="s">
        <v>1869</v>
      </c>
      <c r="E52" s="34" t="s">
        <v>3797</v>
      </c>
      <c r="F52" s="37">
        <v>594.55999999999983</v>
      </c>
    </row>
    <row r="53" spans="1:6">
      <c r="A53" s="23">
        <v>2015</v>
      </c>
      <c r="B53" s="23" t="s">
        <v>514</v>
      </c>
      <c r="C53" s="13" t="s">
        <v>1702</v>
      </c>
      <c r="D53" s="34" t="s">
        <v>1869</v>
      </c>
      <c r="E53" s="34" t="s">
        <v>3063</v>
      </c>
      <c r="F53" s="37">
        <v>12344.709999999995</v>
      </c>
    </row>
    <row r="54" spans="1:6">
      <c r="A54" s="23">
        <v>2016</v>
      </c>
      <c r="B54" s="23" t="s">
        <v>514</v>
      </c>
      <c r="C54" s="13" t="s">
        <v>15</v>
      </c>
      <c r="D54" s="34" t="s">
        <v>1869</v>
      </c>
      <c r="E54" s="34" t="s">
        <v>3795</v>
      </c>
      <c r="F54" s="37">
        <v>63.64</v>
      </c>
    </row>
    <row r="55" spans="1:6">
      <c r="A55" s="23">
        <v>2016</v>
      </c>
      <c r="B55" s="23" t="s">
        <v>514</v>
      </c>
      <c r="C55" s="13" t="s">
        <v>15</v>
      </c>
      <c r="D55" s="34" t="s">
        <v>1869</v>
      </c>
      <c r="E55" s="34" t="s">
        <v>3796</v>
      </c>
      <c r="F55" s="37">
        <v>21.01</v>
      </c>
    </row>
    <row r="56" spans="1:6">
      <c r="A56" s="23">
        <v>2016</v>
      </c>
      <c r="B56" s="23" t="s">
        <v>514</v>
      </c>
      <c r="C56" s="13" t="s">
        <v>105</v>
      </c>
      <c r="D56" s="34" t="s">
        <v>1869</v>
      </c>
      <c r="E56" s="34" t="s">
        <v>3795</v>
      </c>
      <c r="F56" s="37">
        <v>114.57000000000001</v>
      </c>
    </row>
    <row r="57" spans="1:6">
      <c r="A57" s="23">
        <v>2016</v>
      </c>
      <c r="B57" s="23" t="s">
        <v>514</v>
      </c>
      <c r="C57" s="13" t="s">
        <v>1870</v>
      </c>
      <c r="D57" s="34" t="s">
        <v>1869</v>
      </c>
      <c r="E57" s="34" t="s">
        <v>3795</v>
      </c>
      <c r="F57" s="37">
        <v>171.74</v>
      </c>
    </row>
    <row r="58" spans="1:6">
      <c r="A58" s="23">
        <v>2016</v>
      </c>
      <c r="B58" s="23" t="s">
        <v>514</v>
      </c>
      <c r="C58" s="13" t="s">
        <v>184</v>
      </c>
      <c r="D58" s="34" t="s">
        <v>1869</v>
      </c>
      <c r="E58" s="34" t="s">
        <v>3795</v>
      </c>
      <c r="F58" s="37">
        <v>1480.2400000000002</v>
      </c>
    </row>
    <row r="59" spans="1:6">
      <c r="A59" s="23">
        <v>2016</v>
      </c>
      <c r="B59" s="23" t="s">
        <v>514</v>
      </c>
      <c r="C59" s="13" t="s">
        <v>184</v>
      </c>
      <c r="D59" s="34" t="s">
        <v>1869</v>
      </c>
      <c r="E59" s="34" t="s">
        <v>3796</v>
      </c>
      <c r="F59" s="37">
        <v>349.09999999999997</v>
      </c>
    </row>
    <row r="60" spans="1:6">
      <c r="A60" s="23">
        <v>2016</v>
      </c>
      <c r="B60" s="23" t="s">
        <v>514</v>
      </c>
      <c r="C60" s="13" t="s">
        <v>184</v>
      </c>
      <c r="D60" s="34" t="s">
        <v>1869</v>
      </c>
      <c r="E60" s="34" t="s">
        <v>3797</v>
      </c>
      <c r="F60" s="37">
        <v>78.809999999999988</v>
      </c>
    </row>
    <row r="61" spans="1:6">
      <c r="A61" s="23">
        <v>2016</v>
      </c>
      <c r="B61" s="23" t="s">
        <v>514</v>
      </c>
      <c r="C61" s="13" t="s">
        <v>23</v>
      </c>
      <c r="D61" s="34" t="s">
        <v>1869</v>
      </c>
      <c r="E61" s="34" t="s">
        <v>3795</v>
      </c>
      <c r="F61" s="37">
        <v>1452.1720000000005</v>
      </c>
    </row>
    <row r="62" spans="1:6">
      <c r="A62" s="23">
        <v>2016</v>
      </c>
      <c r="B62" s="23" t="s">
        <v>514</v>
      </c>
      <c r="C62" s="13" t="s">
        <v>23</v>
      </c>
      <c r="D62" s="34" t="s">
        <v>1869</v>
      </c>
      <c r="E62" s="34" t="s">
        <v>3796</v>
      </c>
      <c r="F62" s="37">
        <v>72.457999999999998</v>
      </c>
    </row>
    <row r="63" spans="1:6">
      <c r="A63" s="23">
        <v>2016</v>
      </c>
      <c r="B63" s="23" t="s">
        <v>514</v>
      </c>
      <c r="C63" s="13" t="s">
        <v>23</v>
      </c>
      <c r="D63" s="34" t="s">
        <v>1869</v>
      </c>
      <c r="E63" s="34" t="s">
        <v>3797</v>
      </c>
      <c r="F63" s="37">
        <v>201.40799999999999</v>
      </c>
    </row>
    <row r="64" spans="1:6">
      <c r="A64" s="23">
        <v>2016</v>
      </c>
      <c r="B64" s="23" t="s">
        <v>514</v>
      </c>
      <c r="C64" s="13" t="s">
        <v>185</v>
      </c>
      <c r="D64" s="34" t="s">
        <v>1869</v>
      </c>
      <c r="E64" s="34" t="s">
        <v>3795</v>
      </c>
      <c r="F64" s="37">
        <v>3502.5359999999987</v>
      </c>
    </row>
    <row r="65" spans="1:6">
      <c r="A65" s="23">
        <v>2016</v>
      </c>
      <c r="B65" s="23" t="s">
        <v>514</v>
      </c>
      <c r="C65" s="13" t="s">
        <v>185</v>
      </c>
      <c r="D65" s="34" t="s">
        <v>1869</v>
      </c>
      <c r="E65" s="34" t="s">
        <v>3796</v>
      </c>
      <c r="F65" s="37">
        <v>113.03299999999999</v>
      </c>
    </row>
    <row r="66" spans="1:6">
      <c r="A66" s="23">
        <v>2016</v>
      </c>
      <c r="B66" s="23" t="s">
        <v>514</v>
      </c>
      <c r="C66" s="13" t="s">
        <v>185</v>
      </c>
      <c r="D66" s="34" t="s">
        <v>1869</v>
      </c>
      <c r="E66" s="34" t="s">
        <v>3797</v>
      </c>
      <c r="F66" s="37">
        <v>423.59999999999991</v>
      </c>
    </row>
    <row r="67" spans="1:6">
      <c r="A67" s="23">
        <v>2016</v>
      </c>
      <c r="B67" s="23" t="s">
        <v>514</v>
      </c>
      <c r="C67" s="13" t="s">
        <v>3925</v>
      </c>
      <c r="D67" s="34" t="s">
        <v>1869</v>
      </c>
      <c r="E67" s="34" t="s">
        <v>3795</v>
      </c>
      <c r="F67" s="37">
        <v>3045.4210000000003</v>
      </c>
    </row>
    <row r="68" spans="1:6">
      <c r="A68" s="23">
        <v>2016</v>
      </c>
      <c r="B68" s="23" t="s">
        <v>514</v>
      </c>
      <c r="C68" s="13" t="s">
        <v>3925</v>
      </c>
      <c r="D68" s="34" t="s">
        <v>1869</v>
      </c>
      <c r="E68" s="34" t="s">
        <v>3796</v>
      </c>
      <c r="F68" s="37">
        <v>96.039999999999992</v>
      </c>
    </row>
    <row r="69" spans="1:6">
      <c r="A69" s="23">
        <v>2016</v>
      </c>
      <c r="B69" s="23" t="s">
        <v>514</v>
      </c>
      <c r="C69" s="13" t="s">
        <v>3925</v>
      </c>
      <c r="D69" s="34" t="s">
        <v>1869</v>
      </c>
      <c r="E69" s="34" t="s">
        <v>3797</v>
      </c>
      <c r="F69" s="37">
        <v>363.4020000000001</v>
      </c>
    </row>
    <row r="70" spans="1:6">
      <c r="A70" s="23">
        <v>2016</v>
      </c>
      <c r="B70" s="23" t="s">
        <v>514</v>
      </c>
      <c r="C70" s="13" t="s">
        <v>1872</v>
      </c>
      <c r="D70" s="34" t="s">
        <v>1869</v>
      </c>
      <c r="E70" s="34" t="s">
        <v>3795</v>
      </c>
      <c r="F70" s="37">
        <v>3595.9369999999994</v>
      </c>
    </row>
    <row r="71" spans="1:6">
      <c r="A71" s="23">
        <v>2016</v>
      </c>
      <c r="B71" s="23" t="s">
        <v>514</v>
      </c>
      <c r="C71" s="13" t="s">
        <v>1872</v>
      </c>
      <c r="D71" s="34" t="s">
        <v>1869</v>
      </c>
      <c r="E71" s="34" t="s">
        <v>3796</v>
      </c>
      <c r="F71" s="37">
        <v>998.4129999999999</v>
      </c>
    </row>
    <row r="72" spans="1:6">
      <c r="A72" s="23">
        <v>2016</v>
      </c>
      <c r="B72" s="23" t="s">
        <v>514</v>
      </c>
      <c r="C72" s="13" t="s">
        <v>1872</v>
      </c>
      <c r="D72" s="34" t="s">
        <v>1869</v>
      </c>
      <c r="E72" s="34" t="s">
        <v>3797</v>
      </c>
      <c r="F72" s="37">
        <v>2175.7710000000006</v>
      </c>
    </row>
    <row r="73" spans="1:6">
      <c r="A73" s="23">
        <v>2016</v>
      </c>
      <c r="B73" s="23" t="s">
        <v>514</v>
      </c>
      <c r="C73" s="13" t="s">
        <v>1512</v>
      </c>
      <c r="D73" s="34" t="s">
        <v>1869</v>
      </c>
      <c r="E73" s="34" t="s">
        <v>3795</v>
      </c>
      <c r="F73" s="37">
        <v>11060.900000000009</v>
      </c>
    </row>
    <row r="74" spans="1:6">
      <c r="A74" s="23">
        <v>2016</v>
      </c>
      <c r="B74" s="23" t="s">
        <v>514</v>
      </c>
      <c r="C74" s="13" t="s">
        <v>1512</v>
      </c>
      <c r="D74" s="34" t="s">
        <v>1869</v>
      </c>
      <c r="E74" s="34" t="s">
        <v>3796</v>
      </c>
      <c r="F74" s="37">
        <v>1509.9290000000003</v>
      </c>
    </row>
    <row r="75" spans="1:6">
      <c r="A75" s="23">
        <v>2016</v>
      </c>
      <c r="B75" s="23" t="s">
        <v>514</v>
      </c>
      <c r="C75" s="13" t="s">
        <v>1512</v>
      </c>
      <c r="D75" s="34" t="s">
        <v>1869</v>
      </c>
      <c r="E75" s="34" t="s">
        <v>3797</v>
      </c>
      <c r="F75" s="37">
        <v>319.392</v>
      </c>
    </row>
    <row r="76" spans="1:6">
      <c r="A76" s="23">
        <v>2016</v>
      </c>
      <c r="B76" s="23" t="s">
        <v>514</v>
      </c>
      <c r="C76" s="13" t="s">
        <v>1701</v>
      </c>
      <c r="D76" s="34" t="s">
        <v>1869</v>
      </c>
      <c r="E76" s="34" t="s">
        <v>3796</v>
      </c>
      <c r="F76" s="37">
        <v>648.62</v>
      </c>
    </row>
    <row r="77" spans="1:6">
      <c r="A77" s="23">
        <v>2016</v>
      </c>
      <c r="B77" s="23" t="s">
        <v>514</v>
      </c>
      <c r="C77" s="13" t="s">
        <v>1701</v>
      </c>
      <c r="D77" s="34" t="s">
        <v>1869</v>
      </c>
      <c r="E77" s="34" t="s">
        <v>3797</v>
      </c>
      <c r="F77" s="37">
        <v>73888.663199999981</v>
      </c>
    </row>
    <row r="78" spans="1:6">
      <c r="A78" s="23">
        <v>2016</v>
      </c>
      <c r="B78" s="23" t="s">
        <v>514</v>
      </c>
      <c r="C78" s="13" t="s">
        <v>1701</v>
      </c>
      <c r="D78" s="34" t="s">
        <v>1871</v>
      </c>
      <c r="E78" s="34" t="s">
        <v>3797</v>
      </c>
      <c r="F78" s="37">
        <v>72033.307000000001</v>
      </c>
    </row>
    <row r="79" spans="1:6">
      <c r="A79" s="23">
        <v>2016</v>
      </c>
      <c r="B79" s="23" t="s">
        <v>514</v>
      </c>
      <c r="C79" s="13" t="s">
        <v>1702</v>
      </c>
      <c r="D79" s="34" t="s">
        <v>1869</v>
      </c>
      <c r="E79" s="34" t="s">
        <v>3795</v>
      </c>
      <c r="F79" s="37">
        <v>35.299999999999997</v>
      </c>
    </row>
    <row r="80" spans="1:6">
      <c r="A80" s="23">
        <v>2016</v>
      </c>
      <c r="B80" s="23" t="s">
        <v>514</v>
      </c>
      <c r="C80" s="13" t="s">
        <v>1702</v>
      </c>
      <c r="D80" s="34" t="s">
        <v>1869</v>
      </c>
      <c r="E80" s="34" t="s">
        <v>3796</v>
      </c>
      <c r="F80" s="37">
        <v>96.61</v>
      </c>
    </row>
    <row r="81" spans="1:6">
      <c r="A81" s="23">
        <v>2016</v>
      </c>
      <c r="B81" s="23" t="s">
        <v>514</v>
      </c>
      <c r="C81" s="13" t="s">
        <v>1702</v>
      </c>
      <c r="D81" s="34" t="s">
        <v>1869</v>
      </c>
      <c r="E81" s="34" t="s">
        <v>3797</v>
      </c>
      <c r="F81" s="37">
        <v>594.56000000000006</v>
      </c>
    </row>
    <row r="82" spans="1:6">
      <c r="A82" s="23">
        <v>2016</v>
      </c>
      <c r="B82" s="23" t="s">
        <v>514</v>
      </c>
      <c r="C82" s="13" t="s">
        <v>1702</v>
      </c>
      <c r="D82" s="34" t="s">
        <v>1869</v>
      </c>
      <c r="E82" s="34" t="s">
        <v>3063</v>
      </c>
      <c r="F82" s="37">
        <v>12344.710000000001</v>
      </c>
    </row>
    <row r="83" spans="1:6">
      <c r="A83" s="23">
        <v>2017</v>
      </c>
      <c r="B83" s="23" t="s">
        <v>514</v>
      </c>
      <c r="C83" s="13" t="s">
        <v>15</v>
      </c>
      <c r="D83" s="34" t="s">
        <v>1869</v>
      </c>
      <c r="E83" s="34" t="s">
        <v>3795</v>
      </c>
      <c r="F83" s="37">
        <v>63.6</v>
      </c>
    </row>
    <row r="84" spans="1:6">
      <c r="A84" s="23">
        <v>2017</v>
      </c>
      <c r="B84" s="23" t="s">
        <v>514</v>
      </c>
      <c r="C84" s="13" t="s">
        <v>15</v>
      </c>
      <c r="D84" s="34" t="s">
        <v>1869</v>
      </c>
      <c r="E84" s="34" t="s">
        <v>3796</v>
      </c>
      <c r="F84" s="37">
        <v>21</v>
      </c>
    </row>
    <row r="85" spans="1:6">
      <c r="A85" s="23">
        <v>2017</v>
      </c>
      <c r="B85" s="23" t="s">
        <v>514</v>
      </c>
      <c r="C85" s="13" t="s">
        <v>105</v>
      </c>
      <c r="D85" s="34" t="s">
        <v>1869</v>
      </c>
      <c r="E85" s="34" t="s">
        <v>3795</v>
      </c>
      <c r="F85" s="37">
        <v>114.6</v>
      </c>
    </row>
    <row r="86" spans="1:6">
      <c r="A86" s="23">
        <v>2017</v>
      </c>
      <c r="B86" s="23" t="s">
        <v>514</v>
      </c>
      <c r="C86" s="13" t="s">
        <v>2307</v>
      </c>
      <c r="D86" s="34" t="s">
        <v>2306</v>
      </c>
      <c r="E86" s="34" t="s">
        <v>3795</v>
      </c>
      <c r="F86" s="37">
        <v>171.7</v>
      </c>
    </row>
    <row r="87" spans="1:6">
      <c r="A87" s="23">
        <v>2017</v>
      </c>
      <c r="B87" s="23" t="s">
        <v>514</v>
      </c>
      <c r="C87" s="13" t="s">
        <v>2308</v>
      </c>
      <c r="D87" s="34" t="s">
        <v>2306</v>
      </c>
      <c r="E87" s="34" t="s">
        <v>3795</v>
      </c>
      <c r="F87" s="37">
        <v>1452.2</v>
      </c>
    </row>
    <row r="88" spans="1:6">
      <c r="A88" s="23">
        <v>2017</v>
      </c>
      <c r="B88" s="23" t="s">
        <v>514</v>
      </c>
      <c r="C88" s="13" t="s">
        <v>2308</v>
      </c>
      <c r="D88" s="34" t="s">
        <v>2306</v>
      </c>
      <c r="E88" s="34" t="s">
        <v>3796</v>
      </c>
      <c r="F88" s="37">
        <v>72.5</v>
      </c>
    </row>
    <row r="89" spans="1:6">
      <c r="A89" s="23">
        <v>2017</v>
      </c>
      <c r="B89" s="23" t="s">
        <v>514</v>
      </c>
      <c r="C89" s="13" t="s">
        <v>2308</v>
      </c>
      <c r="D89" s="34" t="s">
        <v>2306</v>
      </c>
      <c r="E89" s="34" t="s">
        <v>3797</v>
      </c>
      <c r="F89" s="37">
        <v>201.4</v>
      </c>
    </row>
    <row r="90" spans="1:6">
      <c r="A90" s="23">
        <v>2017</v>
      </c>
      <c r="B90" s="23" t="s">
        <v>514</v>
      </c>
      <c r="C90" s="13" t="s">
        <v>2309</v>
      </c>
      <c r="D90" s="34" t="s">
        <v>2306</v>
      </c>
      <c r="E90" s="34" t="s">
        <v>3795</v>
      </c>
      <c r="F90" s="37">
        <v>1480.2</v>
      </c>
    </row>
    <row r="91" spans="1:6">
      <c r="A91" s="23">
        <v>2017</v>
      </c>
      <c r="B91" s="23" t="s">
        <v>514</v>
      </c>
      <c r="C91" s="13" t="s">
        <v>2309</v>
      </c>
      <c r="D91" s="34" t="s">
        <v>2306</v>
      </c>
      <c r="E91" s="34" t="s">
        <v>3796</v>
      </c>
      <c r="F91" s="37">
        <v>349.1</v>
      </c>
    </row>
    <row r="92" spans="1:6">
      <c r="A92" s="23">
        <v>2017</v>
      </c>
      <c r="B92" s="23" t="s">
        <v>514</v>
      </c>
      <c r="C92" s="13" t="s">
        <v>2309</v>
      </c>
      <c r="D92" s="34" t="s">
        <v>2306</v>
      </c>
      <c r="E92" s="34" t="s">
        <v>3797</v>
      </c>
      <c r="F92" s="37">
        <v>78.8</v>
      </c>
    </row>
    <row r="93" spans="1:6">
      <c r="A93" s="23">
        <v>2017</v>
      </c>
      <c r="B93" s="23" t="s">
        <v>514</v>
      </c>
      <c r="C93" s="13" t="s">
        <v>2310</v>
      </c>
      <c r="D93" s="34" t="s">
        <v>2306</v>
      </c>
      <c r="E93" s="34" t="s">
        <v>3795</v>
      </c>
      <c r="F93" s="37">
        <v>3502.5</v>
      </c>
    </row>
    <row r="94" spans="1:6">
      <c r="A94" s="23">
        <v>2017</v>
      </c>
      <c r="B94" s="23" t="s">
        <v>514</v>
      </c>
      <c r="C94" s="13" t="s">
        <v>2310</v>
      </c>
      <c r="D94" s="34" t="s">
        <v>2306</v>
      </c>
      <c r="E94" s="34" t="s">
        <v>3796</v>
      </c>
      <c r="F94" s="37">
        <v>113</v>
      </c>
    </row>
    <row r="95" spans="1:6">
      <c r="A95" s="23">
        <v>2017</v>
      </c>
      <c r="B95" s="23" t="s">
        <v>514</v>
      </c>
      <c r="C95" s="13" t="s">
        <v>2310</v>
      </c>
      <c r="D95" s="34" t="s">
        <v>2306</v>
      </c>
      <c r="E95" s="34" t="s">
        <v>3797</v>
      </c>
      <c r="F95" s="37">
        <v>423.6</v>
      </c>
    </row>
    <row r="96" spans="1:6">
      <c r="A96" s="23">
        <v>2017</v>
      </c>
      <c r="B96" s="23" t="s">
        <v>514</v>
      </c>
      <c r="C96" s="13" t="s">
        <v>2311</v>
      </c>
      <c r="D96" s="34" t="s">
        <v>2306</v>
      </c>
      <c r="E96" s="34" t="s">
        <v>3795</v>
      </c>
      <c r="F96" s="37">
        <v>3045.4</v>
      </c>
    </row>
    <row r="97" spans="1:6">
      <c r="A97" s="23">
        <v>2017</v>
      </c>
      <c r="B97" s="23" t="s">
        <v>514</v>
      </c>
      <c r="C97" s="13" t="s">
        <v>2311</v>
      </c>
      <c r="D97" s="34" t="s">
        <v>2306</v>
      </c>
      <c r="E97" s="34" t="s">
        <v>3796</v>
      </c>
      <c r="F97" s="37">
        <v>96</v>
      </c>
    </row>
    <row r="98" spans="1:6">
      <c r="A98" s="23">
        <v>2017</v>
      </c>
      <c r="B98" s="23" t="s">
        <v>514</v>
      </c>
      <c r="C98" s="13" t="s">
        <v>2311</v>
      </c>
      <c r="D98" s="34" t="s">
        <v>2306</v>
      </c>
      <c r="E98" s="34" t="s">
        <v>3797</v>
      </c>
      <c r="F98" s="37">
        <v>363.4</v>
      </c>
    </row>
    <row r="99" spans="1:6">
      <c r="A99" s="23">
        <v>2017</v>
      </c>
      <c r="B99" s="23" t="s">
        <v>514</v>
      </c>
      <c r="C99" s="13" t="s">
        <v>3792</v>
      </c>
      <c r="D99" s="34" t="s">
        <v>2306</v>
      </c>
      <c r="E99" s="34" t="s">
        <v>3795</v>
      </c>
      <c r="F99" s="37">
        <v>270.3</v>
      </c>
    </row>
    <row r="100" spans="1:6">
      <c r="A100" s="23">
        <v>2017</v>
      </c>
      <c r="B100" s="23" t="s">
        <v>514</v>
      </c>
      <c r="C100" s="13" t="s">
        <v>1872</v>
      </c>
      <c r="D100" s="34" t="s">
        <v>1869</v>
      </c>
      <c r="E100" s="34" t="s">
        <v>3795</v>
      </c>
      <c r="F100" s="37">
        <v>3595.9</v>
      </c>
    </row>
    <row r="101" spans="1:6">
      <c r="A101" s="23">
        <v>2017</v>
      </c>
      <c r="B101" s="23" t="s">
        <v>514</v>
      </c>
      <c r="C101" s="13" t="s">
        <v>1872</v>
      </c>
      <c r="D101" s="34" t="s">
        <v>1869</v>
      </c>
      <c r="E101" s="34" t="s">
        <v>3796</v>
      </c>
      <c r="F101" s="37">
        <v>998.4</v>
      </c>
    </row>
    <row r="102" spans="1:6">
      <c r="A102" s="23">
        <v>2017</v>
      </c>
      <c r="B102" s="23" t="s">
        <v>514</v>
      </c>
      <c r="C102" s="13" t="s">
        <v>1872</v>
      </c>
      <c r="D102" s="34" t="s">
        <v>1869</v>
      </c>
      <c r="E102" s="34" t="s">
        <v>3797</v>
      </c>
      <c r="F102" s="37">
        <v>2175.8000000000002</v>
      </c>
    </row>
    <row r="103" spans="1:6">
      <c r="A103" s="23">
        <v>2017</v>
      </c>
      <c r="B103" s="23" t="s">
        <v>514</v>
      </c>
      <c r="C103" s="13" t="s">
        <v>1512</v>
      </c>
      <c r="D103" s="34" t="s">
        <v>1869</v>
      </c>
      <c r="E103" s="34" t="s">
        <v>3795</v>
      </c>
      <c r="F103" s="37">
        <v>12532.7</v>
      </c>
    </row>
    <row r="104" spans="1:6">
      <c r="A104" s="23">
        <v>2017</v>
      </c>
      <c r="B104" s="23" t="s">
        <v>514</v>
      </c>
      <c r="C104" s="13" t="s">
        <v>1512</v>
      </c>
      <c r="D104" s="34" t="s">
        <v>1869</v>
      </c>
      <c r="E104" s="34" t="s">
        <v>3796</v>
      </c>
      <c r="F104" s="37">
        <v>1495.5</v>
      </c>
    </row>
    <row r="105" spans="1:6">
      <c r="A105" s="23">
        <v>2017</v>
      </c>
      <c r="B105" s="23" t="s">
        <v>514</v>
      </c>
      <c r="C105" s="13" t="s">
        <v>1512</v>
      </c>
      <c r="D105" s="34" t="s">
        <v>1869</v>
      </c>
      <c r="E105" s="34" t="s">
        <v>3797</v>
      </c>
      <c r="F105" s="37">
        <v>319.39999999999998</v>
      </c>
    </row>
    <row r="106" spans="1:6">
      <c r="A106" s="23">
        <v>2017</v>
      </c>
      <c r="B106" s="23" t="s">
        <v>514</v>
      </c>
      <c r="C106" s="13" t="s">
        <v>1701</v>
      </c>
      <c r="D106" s="34" t="s">
        <v>1869</v>
      </c>
      <c r="E106" s="34" t="s">
        <v>3795</v>
      </c>
      <c r="F106" s="37">
        <v>285.10000000000002</v>
      </c>
    </row>
    <row r="107" spans="1:6">
      <c r="A107" s="23">
        <v>2017</v>
      </c>
      <c r="B107" s="23" t="s">
        <v>514</v>
      </c>
      <c r="C107" s="13" t="s">
        <v>1701</v>
      </c>
      <c r="D107" s="34" t="s">
        <v>1869</v>
      </c>
      <c r="E107" s="34" t="s">
        <v>3796</v>
      </c>
      <c r="F107" s="37">
        <v>648.6</v>
      </c>
    </row>
    <row r="108" spans="1:6">
      <c r="A108" s="23">
        <v>2017</v>
      </c>
      <c r="B108" s="23" t="s">
        <v>514</v>
      </c>
      <c r="C108" s="13" t="s">
        <v>1701</v>
      </c>
      <c r="D108" s="34" t="s">
        <v>1869</v>
      </c>
      <c r="E108" s="34" t="s">
        <v>3797</v>
      </c>
      <c r="F108" s="37">
        <v>67299.7</v>
      </c>
    </row>
    <row r="109" spans="1:6">
      <c r="A109" s="23">
        <v>2017</v>
      </c>
      <c r="B109" s="23" t="s">
        <v>514</v>
      </c>
      <c r="C109" s="13" t="s">
        <v>1701</v>
      </c>
      <c r="D109" s="34" t="s">
        <v>1871</v>
      </c>
      <c r="E109" s="34" t="s">
        <v>3797</v>
      </c>
      <c r="F109" s="37">
        <v>78622.3</v>
      </c>
    </row>
    <row r="110" spans="1:6">
      <c r="A110" s="23">
        <v>2017</v>
      </c>
      <c r="B110" s="23" t="s">
        <v>514</v>
      </c>
      <c r="C110" s="13" t="s">
        <v>1702</v>
      </c>
      <c r="D110" s="34" t="s">
        <v>1869</v>
      </c>
      <c r="E110" s="34" t="s">
        <v>3795</v>
      </c>
      <c r="F110" s="37">
        <v>35.299999999999997</v>
      </c>
    </row>
    <row r="111" spans="1:6">
      <c r="A111" s="23">
        <v>2017</v>
      </c>
      <c r="B111" s="23" t="s">
        <v>514</v>
      </c>
      <c r="C111" s="13" t="s">
        <v>1702</v>
      </c>
      <c r="D111" s="34" t="s">
        <v>1869</v>
      </c>
      <c r="E111" s="34" t="s">
        <v>3796</v>
      </c>
      <c r="F111" s="37">
        <v>96.6</v>
      </c>
    </row>
    <row r="112" spans="1:6">
      <c r="A112" s="23">
        <v>2017</v>
      </c>
      <c r="B112" s="23" t="s">
        <v>514</v>
      </c>
      <c r="C112" s="13" t="s">
        <v>1702</v>
      </c>
      <c r="D112" s="34" t="s">
        <v>1869</v>
      </c>
      <c r="E112" s="34" t="s">
        <v>3797</v>
      </c>
      <c r="F112" s="37">
        <v>594.6</v>
      </c>
    </row>
    <row r="113" spans="1:6">
      <c r="A113" s="23">
        <v>2017</v>
      </c>
      <c r="B113" s="23" t="s">
        <v>514</v>
      </c>
      <c r="C113" s="13" t="s">
        <v>1702</v>
      </c>
      <c r="D113" s="34" t="s">
        <v>1869</v>
      </c>
      <c r="E113" s="34" t="s">
        <v>3063</v>
      </c>
      <c r="F113" s="37">
        <v>12344.7</v>
      </c>
    </row>
    <row r="114" spans="1:6">
      <c r="A114" s="23">
        <v>2018</v>
      </c>
      <c r="B114" s="23" t="s">
        <v>514</v>
      </c>
      <c r="C114" s="13" t="s">
        <v>15</v>
      </c>
      <c r="D114" s="34" t="s">
        <v>1869</v>
      </c>
      <c r="E114" s="34" t="s">
        <v>3795</v>
      </c>
      <c r="F114" s="37">
        <v>63.64</v>
      </c>
    </row>
    <row r="115" spans="1:6">
      <c r="A115" s="23">
        <v>2018</v>
      </c>
      <c r="B115" s="23" t="s">
        <v>514</v>
      </c>
      <c r="C115" s="13" t="s">
        <v>15</v>
      </c>
      <c r="D115" s="34" t="s">
        <v>1869</v>
      </c>
      <c r="E115" s="34" t="s">
        <v>3796</v>
      </c>
      <c r="F115" s="37">
        <v>21.01</v>
      </c>
    </row>
    <row r="116" spans="1:6">
      <c r="A116" s="23">
        <v>2018</v>
      </c>
      <c r="B116" s="23" t="s">
        <v>514</v>
      </c>
      <c r="C116" s="13" t="s">
        <v>105</v>
      </c>
      <c r="D116" s="34" t="s">
        <v>1869</v>
      </c>
      <c r="E116" s="34" t="s">
        <v>3795</v>
      </c>
      <c r="F116" s="37">
        <v>114.57</v>
      </c>
    </row>
    <row r="117" spans="1:6">
      <c r="A117" s="23">
        <v>2018</v>
      </c>
      <c r="B117" s="23" t="s">
        <v>514</v>
      </c>
      <c r="C117" s="13" t="s">
        <v>2307</v>
      </c>
      <c r="D117" s="34" t="s">
        <v>2306</v>
      </c>
      <c r="E117" s="34" t="s">
        <v>3795</v>
      </c>
      <c r="F117" s="37">
        <v>171.74</v>
      </c>
    </row>
    <row r="118" spans="1:6">
      <c r="A118" s="23">
        <v>2018</v>
      </c>
      <c r="B118" s="23" t="s">
        <v>514</v>
      </c>
      <c r="C118" s="13" t="s">
        <v>2308</v>
      </c>
      <c r="D118" s="34" t="s">
        <v>2306</v>
      </c>
      <c r="E118" s="34" t="s">
        <v>3795</v>
      </c>
      <c r="F118" s="37">
        <v>1452.17</v>
      </c>
    </row>
    <row r="119" spans="1:6">
      <c r="A119" s="23">
        <v>2018</v>
      </c>
      <c r="B119" s="23" t="s">
        <v>514</v>
      </c>
      <c r="C119" s="13" t="s">
        <v>2308</v>
      </c>
      <c r="D119" s="34" t="s">
        <v>2306</v>
      </c>
      <c r="E119" s="34" t="s">
        <v>3796</v>
      </c>
      <c r="F119" s="37">
        <v>72.459999999999994</v>
      </c>
    </row>
    <row r="120" spans="1:6">
      <c r="A120" s="23">
        <v>2018</v>
      </c>
      <c r="B120" s="23" t="s">
        <v>514</v>
      </c>
      <c r="C120" s="13" t="s">
        <v>2308</v>
      </c>
      <c r="D120" s="34" t="s">
        <v>2306</v>
      </c>
      <c r="E120" s="34" t="s">
        <v>3797</v>
      </c>
      <c r="F120" s="37">
        <v>201.41</v>
      </c>
    </row>
    <row r="121" spans="1:6">
      <c r="A121" s="23">
        <v>2018</v>
      </c>
      <c r="B121" s="23" t="s">
        <v>514</v>
      </c>
      <c r="C121" s="13" t="s">
        <v>2309</v>
      </c>
      <c r="D121" s="34" t="s">
        <v>2306</v>
      </c>
      <c r="E121" s="34" t="s">
        <v>3795</v>
      </c>
      <c r="F121" s="37">
        <v>3958.44</v>
      </c>
    </row>
    <row r="122" spans="1:6">
      <c r="A122" s="23">
        <v>2018</v>
      </c>
      <c r="B122" s="23" t="s">
        <v>514</v>
      </c>
      <c r="C122" s="13" t="s">
        <v>2309</v>
      </c>
      <c r="D122" s="34" t="s">
        <v>2306</v>
      </c>
      <c r="E122" s="34" t="s">
        <v>3796</v>
      </c>
      <c r="F122" s="37">
        <v>349.1</v>
      </c>
    </row>
    <row r="123" spans="1:6">
      <c r="A123" s="23">
        <v>2018</v>
      </c>
      <c r="B123" s="23" t="s">
        <v>514</v>
      </c>
      <c r="C123" s="13" t="s">
        <v>2309</v>
      </c>
      <c r="D123" s="34" t="s">
        <v>2306</v>
      </c>
      <c r="E123" s="34" t="s">
        <v>3797</v>
      </c>
      <c r="F123" s="37">
        <v>78.81</v>
      </c>
    </row>
    <row r="124" spans="1:6">
      <c r="A124" s="23">
        <v>2018</v>
      </c>
      <c r="B124" s="23" t="s">
        <v>514</v>
      </c>
      <c r="C124" s="13" t="s">
        <v>2310</v>
      </c>
      <c r="D124" s="34" t="s">
        <v>2306</v>
      </c>
      <c r="E124" s="34" t="s">
        <v>3795</v>
      </c>
      <c r="F124" s="37">
        <v>3502.54</v>
      </c>
    </row>
    <row r="125" spans="1:6">
      <c r="A125" s="23">
        <v>2018</v>
      </c>
      <c r="B125" s="23" t="s">
        <v>514</v>
      </c>
      <c r="C125" s="13" t="s">
        <v>2310</v>
      </c>
      <c r="D125" s="34" t="s">
        <v>2306</v>
      </c>
      <c r="E125" s="34" t="s">
        <v>3796</v>
      </c>
      <c r="F125" s="37">
        <v>113.03</v>
      </c>
    </row>
    <row r="126" spans="1:6">
      <c r="A126" s="23">
        <v>2018</v>
      </c>
      <c r="B126" s="23" t="s">
        <v>514</v>
      </c>
      <c r="C126" s="13" t="s">
        <v>2310</v>
      </c>
      <c r="D126" s="34" t="s">
        <v>2306</v>
      </c>
      <c r="E126" s="34" t="s">
        <v>3797</v>
      </c>
      <c r="F126" s="37">
        <v>423.6</v>
      </c>
    </row>
    <row r="127" spans="1:6">
      <c r="A127" s="23">
        <v>2018</v>
      </c>
      <c r="B127" s="23" t="s">
        <v>514</v>
      </c>
      <c r="C127" s="13" t="s">
        <v>2311</v>
      </c>
      <c r="D127" s="34" t="s">
        <v>2306</v>
      </c>
      <c r="E127" s="34" t="s">
        <v>3795</v>
      </c>
      <c r="F127" s="37">
        <v>3045.42</v>
      </c>
    </row>
    <row r="128" spans="1:6">
      <c r="A128" s="23">
        <v>2018</v>
      </c>
      <c r="B128" s="23" t="s">
        <v>514</v>
      </c>
      <c r="C128" s="13" t="s">
        <v>2311</v>
      </c>
      <c r="D128" s="34" t="s">
        <v>2306</v>
      </c>
      <c r="E128" s="34" t="s">
        <v>3796</v>
      </c>
      <c r="F128" s="37">
        <v>96.04</v>
      </c>
    </row>
    <row r="129" spans="1:6">
      <c r="A129" s="23">
        <v>2018</v>
      </c>
      <c r="B129" s="23" t="s">
        <v>514</v>
      </c>
      <c r="C129" s="13" t="s">
        <v>2311</v>
      </c>
      <c r="D129" s="34" t="s">
        <v>2306</v>
      </c>
      <c r="E129" s="34" t="s">
        <v>3797</v>
      </c>
      <c r="F129" s="37">
        <v>363.4</v>
      </c>
    </row>
    <row r="130" spans="1:6">
      <c r="A130" s="23">
        <v>2018</v>
      </c>
      <c r="B130" s="23" t="s">
        <v>514</v>
      </c>
      <c r="C130" s="13" t="s">
        <v>3792</v>
      </c>
      <c r="D130" s="34" t="s">
        <v>2306</v>
      </c>
      <c r="E130" s="34" t="s">
        <v>3795</v>
      </c>
      <c r="F130" s="37">
        <v>270.26</v>
      </c>
    </row>
    <row r="131" spans="1:6">
      <c r="A131" s="23">
        <v>2018</v>
      </c>
      <c r="B131" s="23" t="s">
        <v>514</v>
      </c>
      <c r="C131" s="13" t="s">
        <v>1872</v>
      </c>
      <c r="D131" s="34" t="s">
        <v>1869</v>
      </c>
      <c r="E131" s="34" t="s">
        <v>3795</v>
      </c>
      <c r="F131" s="37">
        <v>3595.94</v>
      </c>
    </row>
    <row r="132" spans="1:6">
      <c r="A132" s="23">
        <v>2018</v>
      </c>
      <c r="B132" s="23" t="s">
        <v>514</v>
      </c>
      <c r="C132" s="13" t="s">
        <v>1872</v>
      </c>
      <c r="D132" s="34" t="s">
        <v>1869</v>
      </c>
      <c r="E132" s="34" t="s">
        <v>3796</v>
      </c>
      <c r="F132" s="37">
        <v>998.41</v>
      </c>
    </row>
    <row r="133" spans="1:6">
      <c r="A133" s="23">
        <v>2018</v>
      </c>
      <c r="B133" s="23" t="s">
        <v>514</v>
      </c>
      <c r="C133" s="13" t="s">
        <v>1872</v>
      </c>
      <c r="D133" s="34" t="s">
        <v>1869</v>
      </c>
      <c r="E133" s="34" t="s">
        <v>3797</v>
      </c>
      <c r="F133" s="37">
        <v>2175.77</v>
      </c>
    </row>
    <row r="134" spans="1:6">
      <c r="A134" s="23">
        <v>2018</v>
      </c>
      <c r="B134" s="23" t="s">
        <v>514</v>
      </c>
      <c r="C134" s="13" t="s">
        <v>1512</v>
      </c>
      <c r="D134" s="34" t="s">
        <v>1869</v>
      </c>
      <c r="E134" s="34" t="s">
        <v>3795</v>
      </c>
      <c r="F134" s="37">
        <v>12532.74</v>
      </c>
    </row>
    <row r="135" spans="1:6">
      <c r="A135" s="23">
        <v>2018</v>
      </c>
      <c r="B135" s="23" t="s">
        <v>514</v>
      </c>
      <c r="C135" s="13" t="s">
        <v>1512</v>
      </c>
      <c r="D135" s="34" t="s">
        <v>1869</v>
      </c>
      <c r="E135" s="34" t="s">
        <v>3796</v>
      </c>
      <c r="F135" s="37">
        <v>1495.53</v>
      </c>
    </row>
    <row r="136" spans="1:6">
      <c r="A136" s="23">
        <v>2018</v>
      </c>
      <c r="B136" s="23" t="s">
        <v>514</v>
      </c>
      <c r="C136" s="13" t="s">
        <v>1512</v>
      </c>
      <c r="D136" s="34" t="s">
        <v>1869</v>
      </c>
      <c r="E136" s="34" t="s">
        <v>3797</v>
      </c>
      <c r="F136" s="37">
        <v>319.39</v>
      </c>
    </row>
    <row r="137" spans="1:6">
      <c r="A137" s="23">
        <v>2018</v>
      </c>
      <c r="B137" s="23" t="s">
        <v>514</v>
      </c>
      <c r="C137" s="13" t="s">
        <v>1701</v>
      </c>
      <c r="D137" s="34" t="s">
        <v>1869</v>
      </c>
      <c r="E137" s="34" t="s">
        <v>3795</v>
      </c>
      <c r="F137" s="37">
        <v>285.14</v>
      </c>
    </row>
    <row r="138" spans="1:6">
      <c r="A138" s="23">
        <v>2018</v>
      </c>
      <c r="B138" s="23" t="s">
        <v>514</v>
      </c>
      <c r="C138" s="13" t="s">
        <v>1701</v>
      </c>
      <c r="D138" s="34" t="s">
        <v>1869</v>
      </c>
      <c r="E138" s="34" t="s">
        <v>3796</v>
      </c>
      <c r="F138" s="37">
        <v>648.62</v>
      </c>
    </row>
    <row r="139" spans="1:6">
      <c r="A139" s="23">
        <v>2018</v>
      </c>
      <c r="B139" s="23" t="s">
        <v>514</v>
      </c>
      <c r="C139" s="13" t="s">
        <v>1701</v>
      </c>
      <c r="D139" s="34" t="s">
        <v>1869</v>
      </c>
      <c r="E139" s="34" t="s">
        <v>3797</v>
      </c>
      <c r="F139" s="37">
        <v>73888.66</v>
      </c>
    </row>
    <row r="140" spans="1:6">
      <c r="A140" s="23">
        <v>2018</v>
      </c>
      <c r="B140" s="23" t="s">
        <v>514</v>
      </c>
      <c r="C140" s="13" t="s">
        <v>1701</v>
      </c>
      <c r="D140" s="34" t="s">
        <v>1871</v>
      </c>
      <c r="E140" s="34" t="s">
        <v>3797</v>
      </c>
      <c r="F140" s="37">
        <v>72033.31</v>
      </c>
    </row>
    <row r="141" spans="1:6">
      <c r="A141" s="23">
        <v>2018</v>
      </c>
      <c r="B141" s="23" t="s">
        <v>514</v>
      </c>
      <c r="C141" s="13" t="s">
        <v>1702</v>
      </c>
      <c r="D141" s="34" t="s">
        <v>1869</v>
      </c>
      <c r="E141" s="34" t="s">
        <v>3795</v>
      </c>
      <c r="F141" s="37">
        <v>35.299999999999997</v>
      </c>
    </row>
    <row r="142" spans="1:6">
      <c r="A142" s="23">
        <v>2018</v>
      </c>
      <c r="B142" s="23" t="s">
        <v>514</v>
      </c>
      <c r="C142" s="13" t="s">
        <v>1702</v>
      </c>
      <c r="D142" s="34" t="s">
        <v>1869</v>
      </c>
      <c r="E142" s="34" t="s">
        <v>3796</v>
      </c>
      <c r="F142" s="37">
        <v>96.61</v>
      </c>
    </row>
    <row r="143" spans="1:6">
      <c r="A143" s="23">
        <v>2018</v>
      </c>
      <c r="B143" s="23" t="s">
        <v>514</v>
      </c>
      <c r="C143" s="13" t="s">
        <v>1702</v>
      </c>
      <c r="D143" s="34" t="s">
        <v>1869</v>
      </c>
      <c r="E143" s="34" t="s">
        <v>3797</v>
      </c>
      <c r="F143" s="37">
        <v>594.55999999999995</v>
      </c>
    </row>
    <row r="144" spans="1:6">
      <c r="A144" s="23">
        <v>2018</v>
      </c>
      <c r="B144" s="23" t="s">
        <v>514</v>
      </c>
      <c r="C144" s="13" t="s">
        <v>1702</v>
      </c>
      <c r="D144" s="34" t="s">
        <v>1869</v>
      </c>
      <c r="E144" s="34" t="s">
        <v>3063</v>
      </c>
      <c r="F144" s="37">
        <v>12344.71</v>
      </c>
    </row>
    <row r="145" spans="1:6">
      <c r="A145" s="23">
        <v>2019</v>
      </c>
      <c r="B145" s="23" t="s">
        <v>514</v>
      </c>
      <c r="C145" s="13" t="s">
        <v>15</v>
      </c>
      <c r="D145" s="34" t="s">
        <v>2306</v>
      </c>
      <c r="E145" s="34" t="s">
        <v>3795</v>
      </c>
      <c r="F145" s="37">
        <v>63.64</v>
      </c>
    </row>
    <row r="146" spans="1:6">
      <c r="A146" s="23">
        <v>2019</v>
      </c>
      <c r="B146" s="23" t="s">
        <v>514</v>
      </c>
      <c r="C146" s="13" t="s">
        <v>15</v>
      </c>
      <c r="D146" s="34" t="s">
        <v>2306</v>
      </c>
      <c r="E146" s="34" t="s">
        <v>3796</v>
      </c>
      <c r="F146" s="37">
        <v>21.01</v>
      </c>
    </row>
    <row r="147" spans="1:6">
      <c r="A147" s="23">
        <v>2019</v>
      </c>
      <c r="B147" s="23" t="s">
        <v>514</v>
      </c>
      <c r="C147" s="13" t="s">
        <v>105</v>
      </c>
      <c r="D147" s="34" t="s">
        <v>2306</v>
      </c>
      <c r="E147" s="34" t="s">
        <v>3795</v>
      </c>
      <c r="F147" s="37">
        <v>114.57</v>
      </c>
    </row>
    <row r="148" spans="1:6">
      <c r="A148" s="23">
        <v>2019</v>
      </c>
      <c r="B148" s="23" t="s">
        <v>514</v>
      </c>
      <c r="C148" s="13" t="s">
        <v>2307</v>
      </c>
      <c r="D148" s="34" t="s">
        <v>2306</v>
      </c>
      <c r="E148" s="34" t="s">
        <v>3795</v>
      </c>
      <c r="F148" s="37">
        <v>171.74</v>
      </c>
    </row>
    <row r="149" spans="1:6">
      <c r="A149" s="23">
        <v>2019</v>
      </c>
      <c r="B149" s="23" t="s">
        <v>514</v>
      </c>
      <c r="C149" s="13" t="s">
        <v>2308</v>
      </c>
      <c r="D149" s="34" t="s">
        <v>2306</v>
      </c>
      <c r="E149" s="34" t="s">
        <v>3795</v>
      </c>
      <c r="F149" s="37">
        <v>1452.17</v>
      </c>
    </row>
    <row r="150" spans="1:6">
      <c r="A150" s="23">
        <v>2019</v>
      </c>
      <c r="B150" s="23" t="s">
        <v>514</v>
      </c>
      <c r="C150" s="13" t="s">
        <v>2308</v>
      </c>
      <c r="D150" s="34" t="s">
        <v>2306</v>
      </c>
      <c r="E150" s="34" t="s">
        <v>3796</v>
      </c>
      <c r="F150" s="37">
        <v>72.459999999999994</v>
      </c>
    </row>
    <row r="151" spans="1:6">
      <c r="A151" s="23">
        <v>2019</v>
      </c>
      <c r="B151" s="23" t="s">
        <v>514</v>
      </c>
      <c r="C151" s="13" t="s">
        <v>2308</v>
      </c>
      <c r="D151" s="34" t="s">
        <v>2306</v>
      </c>
      <c r="E151" s="34" t="s">
        <v>3797</v>
      </c>
      <c r="F151" s="37">
        <v>201.41</v>
      </c>
    </row>
    <row r="152" spans="1:6">
      <c r="A152" s="23">
        <v>2019</v>
      </c>
      <c r="B152" s="23" t="s">
        <v>514</v>
      </c>
      <c r="C152" s="13" t="s">
        <v>2309</v>
      </c>
      <c r="D152" s="34" t="s">
        <v>2306</v>
      </c>
      <c r="E152" s="34" t="s">
        <v>3795</v>
      </c>
      <c r="F152" s="37">
        <v>3958.44</v>
      </c>
    </row>
    <row r="153" spans="1:6">
      <c r="A153" s="23">
        <v>2019</v>
      </c>
      <c r="B153" s="23" t="s">
        <v>514</v>
      </c>
      <c r="C153" s="13" t="s">
        <v>2309</v>
      </c>
      <c r="D153" s="34" t="s">
        <v>2306</v>
      </c>
      <c r="E153" s="34" t="s">
        <v>3796</v>
      </c>
      <c r="F153" s="37">
        <v>349.1</v>
      </c>
    </row>
    <row r="154" spans="1:6">
      <c r="A154" s="23">
        <v>2019</v>
      </c>
      <c r="B154" s="23" t="s">
        <v>514</v>
      </c>
      <c r="C154" s="13" t="s">
        <v>2309</v>
      </c>
      <c r="D154" s="34" t="s">
        <v>2306</v>
      </c>
      <c r="E154" s="34" t="s">
        <v>3797</v>
      </c>
      <c r="F154" s="37">
        <v>78.81</v>
      </c>
    </row>
    <row r="155" spans="1:6">
      <c r="A155" s="23">
        <v>2019</v>
      </c>
      <c r="B155" s="23" t="s">
        <v>514</v>
      </c>
      <c r="C155" s="13" t="s">
        <v>2310</v>
      </c>
      <c r="D155" s="34" t="s">
        <v>2306</v>
      </c>
      <c r="E155" s="34" t="s">
        <v>3795</v>
      </c>
      <c r="F155" s="37">
        <v>3502.54</v>
      </c>
    </row>
    <row r="156" spans="1:6">
      <c r="A156" s="23">
        <v>2019</v>
      </c>
      <c r="B156" s="23" t="s">
        <v>514</v>
      </c>
      <c r="C156" s="13" t="s">
        <v>2310</v>
      </c>
      <c r="D156" s="34" t="s">
        <v>2306</v>
      </c>
      <c r="E156" s="34" t="s">
        <v>3796</v>
      </c>
      <c r="F156" s="37">
        <v>113.03</v>
      </c>
    </row>
    <row r="157" spans="1:6">
      <c r="A157" s="23">
        <v>2019</v>
      </c>
      <c r="B157" s="23" t="s">
        <v>514</v>
      </c>
      <c r="C157" s="13" t="s">
        <v>2310</v>
      </c>
      <c r="D157" s="34" t="s">
        <v>2306</v>
      </c>
      <c r="E157" s="34" t="s">
        <v>3797</v>
      </c>
      <c r="F157" s="37">
        <v>423.6</v>
      </c>
    </row>
    <row r="158" spans="1:6">
      <c r="A158" s="23">
        <v>2019</v>
      </c>
      <c r="B158" s="23" t="s">
        <v>514</v>
      </c>
      <c r="C158" s="13" t="s">
        <v>2311</v>
      </c>
      <c r="D158" s="34" t="s">
        <v>2306</v>
      </c>
      <c r="E158" s="34" t="s">
        <v>3795</v>
      </c>
      <c r="F158" s="37">
        <v>3045.42</v>
      </c>
    </row>
    <row r="159" spans="1:6">
      <c r="A159" s="23">
        <v>2019</v>
      </c>
      <c r="B159" s="23" t="s">
        <v>514</v>
      </c>
      <c r="C159" s="13" t="s">
        <v>2311</v>
      </c>
      <c r="D159" s="34" t="s">
        <v>2306</v>
      </c>
      <c r="E159" s="34" t="s">
        <v>3796</v>
      </c>
      <c r="F159" s="37">
        <v>96.04</v>
      </c>
    </row>
    <row r="160" spans="1:6">
      <c r="A160" s="23">
        <v>2019</v>
      </c>
      <c r="B160" s="23" t="s">
        <v>514</v>
      </c>
      <c r="C160" s="13" t="s">
        <v>2311</v>
      </c>
      <c r="D160" s="34" t="s">
        <v>2306</v>
      </c>
      <c r="E160" s="34" t="s">
        <v>3797</v>
      </c>
      <c r="F160" s="37">
        <v>363.4</v>
      </c>
    </row>
    <row r="161" spans="1:6">
      <c r="A161" s="23">
        <v>2019</v>
      </c>
      <c r="B161" s="23" t="s">
        <v>514</v>
      </c>
      <c r="C161" s="13" t="s">
        <v>3792</v>
      </c>
      <c r="D161" s="34" t="s">
        <v>2306</v>
      </c>
      <c r="E161" s="34" t="s">
        <v>3795</v>
      </c>
      <c r="F161" s="37">
        <v>270.26</v>
      </c>
    </row>
    <row r="162" spans="1:6">
      <c r="A162" s="23">
        <v>2019</v>
      </c>
      <c r="B162" s="23" t="s">
        <v>514</v>
      </c>
      <c r="C162" s="13" t="s">
        <v>1872</v>
      </c>
      <c r="D162" s="34" t="s">
        <v>2306</v>
      </c>
      <c r="E162" s="34" t="s">
        <v>3795</v>
      </c>
      <c r="F162" s="37">
        <v>3595.94</v>
      </c>
    </row>
    <row r="163" spans="1:6">
      <c r="A163" s="23">
        <v>2019</v>
      </c>
      <c r="B163" s="23" t="s">
        <v>514</v>
      </c>
      <c r="C163" s="13" t="s">
        <v>1872</v>
      </c>
      <c r="D163" s="34" t="s">
        <v>2306</v>
      </c>
      <c r="E163" s="34" t="s">
        <v>3796</v>
      </c>
      <c r="F163" s="37">
        <v>998.41</v>
      </c>
    </row>
    <row r="164" spans="1:6">
      <c r="A164" s="23">
        <v>2019</v>
      </c>
      <c r="B164" s="23" t="s">
        <v>514</v>
      </c>
      <c r="C164" s="13" t="s">
        <v>1872</v>
      </c>
      <c r="D164" s="34" t="s">
        <v>2306</v>
      </c>
      <c r="E164" s="34" t="s">
        <v>3797</v>
      </c>
      <c r="F164" s="37">
        <v>2175.77</v>
      </c>
    </row>
    <row r="165" spans="1:6">
      <c r="A165" s="23">
        <v>2019</v>
      </c>
      <c r="B165" s="23" t="s">
        <v>514</v>
      </c>
      <c r="C165" s="13" t="s">
        <v>1512</v>
      </c>
      <c r="D165" s="34" t="s">
        <v>2306</v>
      </c>
      <c r="E165" s="34" t="s">
        <v>3795</v>
      </c>
      <c r="F165" s="37">
        <v>14247.98</v>
      </c>
    </row>
    <row r="166" spans="1:6">
      <c r="A166" s="23">
        <v>2019</v>
      </c>
      <c r="B166" s="23" t="s">
        <v>514</v>
      </c>
      <c r="C166" s="13" t="s">
        <v>1512</v>
      </c>
      <c r="D166" s="34" t="s">
        <v>2306</v>
      </c>
      <c r="E166" s="34" t="s">
        <v>3796</v>
      </c>
      <c r="F166" s="37">
        <v>1485.47</v>
      </c>
    </row>
    <row r="167" spans="1:6">
      <c r="A167" s="23">
        <v>2019</v>
      </c>
      <c r="B167" s="23" t="s">
        <v>514</v>
      </c>
      <c r="C167" s="13" t="s">
        <v>1512</v>
      </c>
      <c r="D167" s="34" t="s">
        <v>2306</v>
      </c>
      <c r="E167" s="34" t="s">
        <v>3797</v>
      </c>
      <c r="F167" s="37">
        <v>319.39</v>
      </c>
    </row>
    <row r="168" spans="1:6">
      <c r="A168" s="23">
        <v>2019</v>
      </c>
      <c r="B168" s="23" t="s">
        <v>514</v>
      </c>
      <c r="C168" s="13" t="s">
        <v>1512</v>
      </c>
      <c r="D168" s="34" t="s">
        <v>4633</v>
      </c>
      <c r="E168" s="34" t="s">
        <v>3795</v>
      </c>
      <c r="F168" s="37">
        <v>3604</v>
      </c>
    </row>
    <row r="169" spans="1:6">
      <c r="A169" s="23">
        <v>2019</v>
      </c>
      <c r="B169" s="23" t="s">
        <v>514</v>
      </c>
      <c r="C169" s="13" t="s">
        <v>1701</v>
      </c>
      <c r="D169" s="34" t="s">
        <v>2306</v>
      </c>
      <c r="E169" s="34" t="s">
        <v>3796</v>
      </c>
      <c r="F169" s="37">
        <v>24.19</v>
      </c>
    </row>
    <row r="170" spans="1:6">
      <c r="A170" s="23">
        <v>2019</v>
      </c>
      <c r="B170" s="23" t="s">
        <v>514</v>
      </c>
      <c r="C170" s="13" t="s">
        <v>1701</v>
      </c>
      <c r="D170" s="34" t="s">
        <v>2306</v>
      </c>
      <c r="E170" s="34" t="s">
        <v>3795</v>
      </c>
      <c r="F170" s="37">
        <v>285.14</v>
      </c>
    </row>
    <row r="171" spans="1:6">
      <c r="A171" s="23">
        <v>2019</v>
      </c>
      <c r="B171" s="23" t="s">
        <v>514</v>
      </c>
      <c r="C171" s="13" t="s">
        <v>1701</v>
      </c>
      <c r="D171" s="34" t="s">
        <v>2306</v>
      </c>
      <c r="E171" s="34" t="s">
        <v>3796</v>
      </c>
      <c r="F171" s="37">
        <v>634.48</v>
      </c>
    </row>
    <row r="172" spans="1:6">
      <c r="A172" s="23">
        <v>2019</v>
      </c>
      <c r="B172" s="23" t="s">
        <v>514</v>
      </c>
      <c r="C172" s="13" t="s">
        <v>1701</v>
      </c>
      <c r="D172" s="34" t="s">
        <v>2306</v>
      </c>
      <c r="E172" s="34" t="s">
        <v>3797</v>
      </c>
      <c r="F172" s="37">
        <v>67299.67</v>
      </c>
    </row>
    <row r="173" spans="1:6">
      <c r="A173" s="23">
        <v>2019</v>
      </c>
      <c r="B173" s="23" t="s">
        <v>514</v>
      </c>
      <c r="C173" s="13" t="s">
        <v>1701</v>
      </c>
      <c r="D173" s="34" t="s">
        <v>4633</v>
      </c>
      <c r="E173" s="34" t="s">
        <v>3797</v>
      </c>
      <c r="F173" s="37">
        <v>78622.3</v>
      </c>
    </row>
    <row r="174" spans="1:6">
      <c r="A174" s="23">
        <v>2019</v>
      </c>
      <c r="B174" s="23" t="s">
        <v>514</v>
      </c>
      <c r="C174" s="13" t="s">
        <v>1702</v>
      </c>
      <c r="D174" s="34" t="s">
        <v>2306</v>
      </c>
      <c r="E174" s="34" t="s">
        <v>3795</v>
      </c>
      <c r="F174" s="37">
        <v>35.299999999999997</v>
      </c>
    </row>
    <row r="175" spans="1:6">
      <c r="A175" s="23">
        <v>2019</v>
      </c>
      <c r="B175" s="23" t="s">
        <v>514</v>
      </c>
      <c r="C175" s="13" t="s">
        <v>1702</v>
      </c>
      <c r="D175" s="34" t="s">
        <v>2306</v>
      </c>
      <c r="E175" s="34" t="s">
        <v>3796</v>
      </c>
      <c r="F175" s="37">
        <v>1002.16</v>
      </c>
    </row>
    <row r="176" spans="1:6">
      <c r="A176" s="23">
        <v>2019</v>
      </c>
      <c r="B176" s="23" t="s">
        <v>514</v>
      </c>
      <c r="C176" s="13" t="s">
        <v>1702</v>
      </c>
      <c r="D176" s="34" t="s">
        <v>2306</v>
      </c>
      <c r="E176" s="34" t="s">
        <v>3797</v>
      </c>
      <c r="F176" s="37">
        <v>594.55999999999995</v>
      </c>
    </row>
    <row r="177" spans="1:6">
      <c r="A177" s="23">
        <v>2019</v>
      </c>
      <c r="B177" s="23" t="s">
        <v>514</v>
      </c>
      <c r="C177" s="13" t="s">
        <v>1702</v>
      </c>
      <c r="D177" s="34" t="s">
        <v>2306</v>
      </c>
      <c r="E177" s="34" t="s">
        <v>3063</v>
      </c>
      <c r="F177" s="37">
        <v>13001.26</v>
      </c>
    </row>
    <row r="178" spans="1:6">
      <c r="A178" s="23">
        <v>2019</v>
      </c>
      <c r="B178" s="23" t="s">
        <v>514</v>
      </c>
      <c r="C178" s="13" t="s">
        <v>1702</v>
      </c>
      <c r="D178" s="34" t="s">
        <v>4633</v>
      </c>
      <c r="E178" s="34" t="s">
        <v>3796</v>
      </c>
      <c r="F178" s="37">
        <v>2873.28</v>
      </c>
    </row>
    <row r="179" spans="1:6">
      <c r="A179" s="23">
        <v>2019</v>
      </c>
      <c r="B179" s="23" t="s">
        <v>514</v>
      </c>
      <c r="C179" s="13" t="s">
        <v>1702</v>
      </c>
      <c r="D179" s="34" t="s">
        <v>4633</v>
      </c>
      <c r="E179" s="34" t="s">
        <v>3063</v>
      </c>
      <c r="F179" s="37">
        <v>3098.4</v>
      </c>
    </row>
    <row r="180" spans="1:6">
      <c r="A180" s="23">
        <v>2020</v>
      </c>
      <c r="B180" s="23" t="s">
        <v>514</v>
      </c>
      <c r="C180" s="13" t="s">
        <v>15</v>
      </c>
      <c r="D180" s="34" t="s">
        <v>2306</v>
      </c>
      <c r="E180" s="34" t="s">
        <v>3795</v>
      </c>
      <c r="F180" s="37">
        <v>63.64</v>
      </c>
    </row>
    <row r="181" spans="1:6">
      <c r="A181" s="23">
        <v>2020</v>
      </c>
      <c r="B181" s="23" t="s">
        <v>514</v>
      </c>
      <c r="C181" s="13" t="s">
        <v>15</v>
      </c>
      <c r="D181" s="34" t="s">
        <v>2306</v>
      </c>
      <c r="E181" s="34" t="s">
        <v>3796</v>
      </c>
      <c r="F181" s="37">
        <v>21.01</v>
      </c>
    </row>
    <row r="182" spans="1:6">
      <c r="A182" s="23">
        <v>2020</v>
      </c>
      <c r="B182" s="23" t="s">
        <v>514</v>
      </c>
      <c r="C182" s="13" t="s">
        <v>105</v>
      </c>
      <c r="D182" s="34" t="s">
        <v>2306</v>
      </c>
      <c r="E182" s="34" t="s">
        <v>3795</v>
      </c>
      <c r="F182" s="37">
        <v>114.57</v>
      </c>
    </row>
    <row r="183" spans="1:6">
      <c r="A183" s="23">
        <v>2020</v>
      </c>
      <c r="B183" s="23" t="s">
        <v>514</v>
      </c>
      <c r="C183" s="13" t="s">
        <v>2307</v>
      </c>
      <c r="D183" s="34" t="s">
        <v>2306</v>
      </c>
      <c r="E183" s="34" t="s">
        <v>3795</v>
      </c>
      <c r="F183" s="37">
        <v>171.74</v>
      </c>
    </row>
    <row r="184" spans="1:6">
      <c r="A184" s="23">
        <v>2020</v>
      </c>
      <c r="B184" s="23" t="s">
        <v>514</v>
      </c>
      <c r="C184" s="13" t="s">
        <v>2308</v>
      </c>
      <c r="D184" s="34" t="s">
        <v>2306</v>
      </c>
      <c r="E184" s="34" t="s">
        <v>3795</v>
      </c>
      <c r="F184" s="37">
        <v>1452.17</v>
      </c>
    </row>
    <row r="185" spans="1:6">
      <c r="A185" s="23">
        <v>2020</v>
      </c>
      <c r="B185" s="23" t="s">
        <v>514</v>
      </c>
      <c r="C185" s="13" t="s">
        <v>2308</v>
      </c>
      <c r="D185" s="34" t="s">
        <v>2306</v>
      </c>
      <c r="E185" s="34" t="s">
        <v>3796</v>
      </c>
      <c r="F185" s="37">
        <v>72.459999999999994</v>
      </c>
    </row>
    <row r="186" spans="1:6">
      <c r="A186" s="23">
        <v>2020</v>
      </c>
      <c r="B186" s="23" t="s">
        <v>514</v>
      </c>
      <c r="C186" s="13" t="s">
        <v>2308</v>
      </c>
      <c r="D186" s="34" t="s">
        <v>2306</v>
      </c>
      <c r="E186" s="34" t="s">
        <v>3797</v>
      </c>
      <c r="F186" s="37">
        <v>201.41</v>
      </c>
    </row>
    <row r="187" spans="1:6">
      <c r="A187" s="23">
        <v>2020</v>
      </c>
      <c r="B187" s="23" t="s">
        <v>514</v>
      </c>
      <c r="C187" s="13" t="s">
        <v>2309</v>
      </c>
      <c r="D187" s="34" t="s">
        <v>2306</v>
      </c>
      <c r="E187" s="34" t="s">
        <v>3795</v>
      </c>
      <c r="F187" s="37">
        <v>3958.44</v>
      </c>
    </row>
    <row r="188" spans="1:6">
      <c r="A188" s="23">
        <v>2020</v>
      </c>
      <c r="B188" s="23" t="s">
        <v>514</v>
      </c>
      <c r="C188" s="13" t="s">
        <v>2309</v>
      </c>
      <c r="D188" s="34" t="s">
        <v>2306</v>
      </c>
      <c r="E188" s="34" t="s">
        <v>3796</v>
      </c>
      <c r="F188" s="37">
        <v>349.1</v>
      </c>
    </row>
    <row r="189" spans="1:6">
      <c r="A189" s="23">
        <v>2020</v>
      </c>
      <c r="B189" s="23" t="s">
        <v>514</v>
      </c>
      <c r="C189" s="13" t="s">
        <v>2309</v>
      </c>
      <c r="D189" s="34" t="s">
        <v>2306</v>
      </c>
      <c r="E189" s="34" t="s">
        <v>3797</v>
      </c>
      <c r="F189" s="37">
        <v>78.81</v>
      </c>
    </row>
    <row r="190" spans="1:6">
      <c r="A190" s="23">
        <v>2020</v>
      </c>
      <c r="B190" s="23" t="s">
        <v>514</v>
      </c>
      <c r="C190" s="13" t="s">
        <v>2310</v>
      </c>
      <c r="D190" s="34" t="s">
        <v>2306</v>
      </c>
      <c r="E190" s="34" t="s">
        <v>3795</v>
      </c>
      <c r="F190" s="37">
        <v>3502.54</v>
      </c>
    </row>
    <row r="191" spans="1:6">
      <c r="A191" s="23">
        <v>2020</v>
      </c>
      <c r="B191" s="23" t="s">
        <v>514</v>
      </c>
      <c r="C191" s="13" t="s">
        <v>2310</v>
      </c>
      <c r="D191" s="34" t="s">
        <v>2306</v>
      </c>
      <c r="E191" s="34" t="s">
        <v>3796</v>
      </c>
      <c r="F191" s="37">
        <v>113.03</v>
      </c>
    </row>
    <row r="192" spans="1:6">
      <c r="A192" s="23">
        <v>2020</v>
      </c>
      <c r="B192" s="23" t="s">
        <v>514</v>
      </c>
      <c r="C192" s="13" t="s">
        <v>2310</v>
      </c>
      <c r="D192" s="34" t="s">
        <v>2306</v>
      </c>
      <c r="E192" s="34" t="s">
        <v>3797</v>
      </c>
      <c r="F192" s="37">
        <v>423.6</v>
      </c>
    </row>
    <row r="193" spans="1:6">
      <c r="A193" s="23">
        <v>2020</v>
      </c>
      <c r="B193" s="23" t="s">
        <v>514</v>
      </c>
      <c r="C193" s="13" t="s">
        <v>2311</v>
      </c>
      <c r="D193" s="34" t="s">
        <v>2306</v>
      </c>
      <c r="E193" s="34" t="s">
        <v>3795</v>
      </c>
      <c r="F193" s="37">
        <v>3045.42</v>
      </c>
    </row>
    <row r="194" spans="1:6">
      <c r="A194" s="23">
        <v>2020</v>
      </c>
      <c r="B194" s="23" t="s">
        <v>514</v>
      </c>
      <c r="C194" s="13" t="s">
        <v>2311</v>
      </c>
      <c r="D194" s="34" t="s">
        <v>2306</v>
      </c>
      <c r="E194" s="34" t="s">
        <v>3796</v>
      </c>
      <c r="F194" s="37">
        <v>96.04</v>
      </c>
    </row>
    <row r="195" spans="1:6">
      <c r="A195" s="23">
        <v>2020</v>
      </c>
      <c r="B195" s="23" t="s">
        <v>514</v>
      </c>
      <c r="C195" s="13" t="s">
        <v>2311</v>
      </c>
      <c r="D195" s="34" t="s">
        <v>2306</v>
      </c>
      <c r="E195" s="34" t="s">
        <v>3797</v>
      </c>
      <c r="F195" s="37">
        <v>363.4</v>
      </c>
    </row>
    <row r="196" spans="1:6">
      <c r="A196" s="23">
        <v>2020</v>
      </c>
      <c r="B196" s="23" t="s">
        <v>514</v>
      </c>
      <c r="C196" s="13" t="s">
        <v>3792</v>
      </c>
      <c r="D196" s="34" t="s">
        <v>2306</v>
      </c>
      <c r="E196" s="34" t="s">
        <v>3795</v>
      </c>
      <c r="F196" s="37">
        <v>270.26</v>
      </c>
    </row>
    <row r="197" spans="1:6">
      <c r="A197" s="23">
        <v>2020</v>
      </c>
      <c r="B197" s="23" t="s">
        <v>514</v>
      </c>
      <c r="C197" s="13" t="s">
        <v>1872</v>
      </c>
      <c r="D197" s="34" t="s">
        <v>2306</v>
      </c>
      <c r="E197" s="34" t="s">
        <v>3795</v>
      </c>
      <c r="F197" s="37">
        <v>3595.94</v>
      </c>
    </row>
    <row r="198" spans="1:6">
      <c r="A198" s="23">
        <v>2020</v>
      </c>
      <c r="B198" s="23" t="s">
        <v>514</v>
      </c>
      <c r="C198" s="13" t="s">
        <v>1872</v>
      </c>
      <c r="D198" s="34" t="s">
        <v>2306</v>
      </c>
      <c r="E198" s="34" t="s">
        <v>3796</v>
      </c>
      <c r="F198" s="37">
        <v>998.41</v>
      </c>
    </row>
    <row r="199" spans="1:6">
      <c r="A199" s="23">
        <v>2020</v>
      </c>
      <c r="B199" s="23" t="s">
        <v>514</v>
      </c>
      <c r="C199" s="13" t="s">
        <v>1872</v>
      </c>
      <c r="D199" s="34" t="s">
        <v>2306</v>
      </c>
      <c r="E199" s="34" t="s">
        <v>3797</v>
      </c>
      <c r="F199" s="37">
        <v>2175.77</v>
      </c>
    </row>
    <row r="200" spans="1:6">
      <c r="A200" s="23">
        <v>2020</v>
      </c>
      <c r="B200" s="23" t="s">
        <v>514</v>
      </c>
      <c r="C200" s="13" t="s">
        <v>1512</v>
      </c>
      <c r="D200" s="34" t="s">
        <v>2306</v>
      </c>
      <c r="E200" s="34" t="s">
        <v>3795</v>
      </c>
      <c r="F200" s="37">
        <v>14247.98</v>
      </c>
    </row>
    <row r="201" spans="1:6">
      <c r="A201" s="23">
        <v>2020</v>
      </c>
      <c r="B201" s="23" t="s">
        <v>514</v>
      </c>
      <c r="C201" s="13" t="s">
        <v>1512</v>
      </c>
      <c r="D201" s="34" t="s">
        <v>2306</v>
      </c>
      <c r="E201" s="34" t="s">
        <v>3796</v>
      </c>
      <c r="F201" s="37">
        <v>1485.47</v>
      </c>
    </row>
    <row r="202" spans="1:6">
      <c r="A202" s="23">
        <v>2020</v>
      </c>
      <c r="B202" s="23" t="s">
        <v>514</v>
      </c>
      <c r="C202" s="13" t="s">
        <v>1512</v>
      </c>
      <c r="D202" s="34" t="s">
        <v>2306</v>
      </c>
      <c r="E202" s="34" t="s">
        <v>3797</v>
      </c>
      <c r="F202" s="37">
        <v>319.39</v>
      </c>
    </row>
    <row r="203" spans="1:6">
      <c r="A203" s="23">
        <v>2020</v>
      </c>
      <c r="B203" s="23" t="s">
        <v>514</v>
      </c>
      <c r="C203" s="13" t="s">
        <v>1512</v>
      </c>
      <c r="D203" s="34" t="s">
        <v>4633</v>
      </c>
      <c r="E203" s="34" t="s">
        <v>3795</v>
      </c>
      <c r="F203" s="37">
        <v>3604</v>
      </c>
    </row>
    <row r="204" spans="1:6">
      <c r="A204" s="23">
        <v>2020</v>
      </c>
      <c r="B204" s="23" t="s">
        <v>514</v>
      </c>
      <c r="C204" s="13" t="s">
        <v>1701</v>
      </c>
      <c r="D204" s="34" t="s">
        <v>2306</v>
      </c>
      <c r="E204" s="34" t="s">
        <v>3796</v>
      </c>
      <c r="F204" s="37">
        <v>24.19</v>
      </c>
    </row>
    <row r="205" spans="1:6">
      <c r="A205" s="23">
        <v>2020</v>
      </c>
      <c r="B205" s="23" t="s">
        <v>514</v>
      </c>
      <c r="C205" s="13" t="s">
        <v>1701</v>
      </c>
      <c r="D205" s="34" t="s">
        <v>2306</v>
      </c>
      <c r="E205" s="34" t="s">
        <v>3795</v>
      </c>
      <c r="F205" s="37">
        <v>285.14</v>
      </c>
    </row>
    <row r="206" spans="1:6">
      <c r="A206" s="23">
        <v>2020</v>
      </c>
      <c r="B206" s="23" t="s">
        <v>514</v>
      </c>
      <c r="C206" s="13" t="s">
        <v>1701</v>
      </c>
      <c r="D206" s="34" t="s">
        <v>2306</v>
      </c>
      <c r="E206" s="34" t="s">
        <v>3796</v>
      </c>
      <c r="F206" s="37">
        <v>634.48</v>
      </c>
    </row>
    <row r="207" spans="1:6">
      <c r="A207" s="23">
        <v>2020</v>
      </c>
      <c r="B207" s="23" t="s">
        <v>514</v>
      </c>
      <c r="C207" s="13" t="s">
        <v>1701</v>
      </c>
      <c r="D207" s="34" t="s">
        <v>2306</v>
      </c>
      <c r="E207" s="34" t="s">
        <v>3797</v>
      </c>
      <c r="F207" s="37">
        <v>67299.67</v>
      </c>
    </row>
    <row r="208" spans="1:6">
      <c r="A208" s="23">
        <v>2020</v>
      </c>
      <c r="B208" s="23" t="s">
        <v>514</v>
      </c>
      <c r="C208" s="13" t="s">
        <v>1701</v>
      </c>
      <c r="D208" s="34" t="s">
        <v>4633</v>
      </c>
      <c r="E208" s="34" t="s">
        <v>3797</v>
      </c>
      <c r="F208" s="37">
        <v>78622.3</v>
      </c>
    </row>
    <row r="209" spans="1:6">
      <c r="A209" s="23">
        <v>2020</v>
      </c>
      <c r="B209" s="23" t="s">
        <v>514</v>
      </c>
      <c r="C209" s="13" t="s">
        <v>1702</v>
      </c>
      <c r="D209" s="34" t="s">
        <v>2306</v>
      </c>
      <c r="E209" s="34" t="s">
        <v>3795</v>
      </c>
      <c r="F209" s="37">
        <v>35.299999999999997</v>
      </c>
    </row>
    <row r="210" spans="1:6">
      <c r="A210" s="23">
        <v>2020</v>
      </c>
      <c r="B210" s="23" t="s">
        <v>514</v>
      </c>
      <c r="C210" s="13" t="s">
        <v>1702</v>
      </c>
      <c r="D210" s="34" t="s">
        <v>2306</v>
      </c>
      <c r="E210" s="34" t="s">
        <v>3796</v>
      </c>
      <c r="F210" s="37">
        <v>1002.16</v>
      </c>
    </row>
    <row r="211" spans="1:6">
      <c r="A211" s="23">
        <v>2020</v>
      </c>
      <c r="B211" s="23" t="s">
        <v>514</v>
      </c>
      <c r="C211" s="13" t="s">
        <v>1702</v>
      </c>
      <c r="D211" s="34" t="s">
        <v>2306</v>
      </c>
      <c r="E211" s="34" t="s">
        <v>3797</v>
      </c>
      <c r="F211" s="37">
        <v>594.55999999999995</v>
      </c>
    </row>
    <row r="212" spans="1:6">
      <c r="A212" s="23">
        <v>2020</v>
      </c>
      <c r="B212" s="23" t="s">
        <v>514</v>
      </c>
      <c r="C212" s="13" t="s">
        <v>1702</v>
      </c>
      <c r="D212" s="34" t="s">
        <v>2306</v>
      </c>
      <c r="E212" s="34" t="s">
        <v>3063</v>
      </c>
      <c r="F212" s="37">
        <v>13001.26</v>
      </c>
    </row>
    <row r="213" spans="1:6">
      <c r="A213" s="23">
        <v>2020</v>
      </c>
      <c r="B213" s="23" t="s">
        <v>514</v>
      </c>
      <c r="C213" s="13" t="s">
        <v>1702</v>
      </c>
      <c r="D213" s="34" t="s">
        <v>4633</v>
      </c>
      <c r="E213" s="34" t="s">
        <v>3796</v>
      </c>
      <c r="F213" s="37">
        <v>2873.28</v>
      </c>
    </row>
    <row r="214" spans="1:6">
      <c r="A214" s="23">
        <v>2020</v>
      </c>
      <c r="B214" s="23" t="s">
        <v>514</v>
      </c>
      <c r="C214" s="13" t="s">
        <v>1702</v>
      </c>
      <c r="D214" s="34" t="s">
        <v>4633</v>
      </c>
      <c r="E214" s="34" t="s">
        <v>3063</v>
      </c>
      <c r="F214" s="37">
        <v>3098.4</v>
      </c>
    </row>
    <row r="215" spans="1:6">
      <c r="A215" s="23">
        <v>2021</v>
      </c>
      <c r="B215" s="23" t="s">
        <v>514</v>
      </c>
      <c r="C215" s="13" t="s">
        <v>1512</v>
      </c>
      <c r="D215" s="34" t="s">
        <v>2306</v>
      </c>
      <c r="E215" s="34" t="s">
        <v>3795</v>
      </c>
      <c r="F215" s="37">
        <v>1258.57</v>
      </c>
    </row>
    <row r="216" spans="1:6">
      <c r="A216" s="23">
        <v>2021</v>
      </c>
      <c r="B216" s="23" t="s">
        <v>514</v>
      </c>
      <c r="C216" s="13" t="s">
        <v>1512</v>
      </c>
      <c r="D216" s="34" t="s">
        <v>2306</v>
      </c>
      <c r="E216" s="34" t="s">
        <v>3795</v>
      </c>
      <c r="F216" s="37">
        <v>1258.57</v>
      </c>
    </row>
    <row r="217" spans="1:6">
      <c r="A217" s="23">
        <v>2021</v>
      </c>
      <c r="B217" s="23" t="s">
        <v>514</v>
      </c>
      <c r="C217" s="13" t="s">
        <v>1512</v>
      </c>
      <c r="D217" s="34" t="s">
        <v>2306</v>
      </c>
      <c r="E217" s="34" t="s">
        <v>3795</v>
      </c>
      <c r="F217" s="37">
        <v>432</v>
      </c>
    </row>
    <row r="218" spans="1:6">
      <c r="A218" s="23">
        <v>2021</v>
      </c>
      <c r="B218" s="23" t="s">
        <v>514</v>
      </c>
      <c r="C218" s="13" t="s">
        <v>1512</v>
      </c>
      <c r="D218" s="34" t="s">
        <v>2306</v>
      </c>
      <c r="E218" s="34" t="s">
        <v>3795</v>
      </c>
      <c r="F218" s="37">
        <v>219</v>
      </c>
    </row>
    <row r="219" spans="1:6">
      <c r="A219" s="23">
        <v>2021</v>
      </c>
      <c r="B219" s="23" t="s">
        <v>514</v>
      </c>
      <c r="C219" s="13" t="s">
        <v>1512</v>
      </c>
      <c r="D219" s="34" t="s">
        <v>2306</v>
      </c>
      <c r="E219" s="34" t="s">
        <v>3795</v>
      </c>
      <c r="F219" s="37">
        <v>53.99</v>
      </c>
    </row>
    <row r="220" spans="1:6">
      <c r="A220" s="23">
        <v>2021</v>
      </c>
      <c r="B220" s="23" t="s">
        <v>514</v>
      </c>
      <c r="C220" s="13" t="s">
        <v>1512</v>
      </c>
      <c r="D220" s="34" t="s">
        <v>2306</v>
      </c>
      <c r="E220" s="34" t="s">
        <v>3795</v>
      </c>
      <c r="F220" s="37">
        <v>162</v>
      </c>
    </row>
    <row r="221" spans="1:6">
      <c r="A221" s="23">
        <v>2021</v>
      </c>
      <c r="B221" s="23" t="s">
        <v>514</v>
      </c>
      <c r="C221" s="13" t="s">
        <v>1512</v>
      </c>
      <c r="D221" s="34" t="s">
        <v>2306</v>
      </c>
      <c r="E221" s="34" t="s">
        <v>3795</v>
      </c>
      <c r="F221" s="37">
        <v>645</v>
      </c>
    </row>
    <row r="222" spans="1:6">
      <c r="A222" s="23">
        <v>2021</v>
      </c>
      <c r="B222" s="23" t="s">
        <v>514</v>
      </c>
      <c r="C222" s="13" t="s">
        <v>1512</v>
      </c>
      <c r="D222" s="34" t="s">
        <v>8081</v>
      </c>
      <c r="E222" s="34" t="s">
        <v>3795</v>
      </c>
      <c r="F222" s="37">
        <v>158</v>
      </c>
    </row>
    <row r="223" spans="1:6">
      <c r="A223" s="23">
        <v>2021</v>
      </c>
      <c r="B223" s="23" t="s">
        <v>514</v>
      </c>
      <c r="C223" s="13" t="s">
        <v>8083</v>
      </c>
      <c r="D223" s="34" t="s">
        <v>2306</v>
      </c>
      <c r="E223" s="34" t="s">
        <v>8084</v>
      </c>
      <c r="F223" s="37">
        <v>1082</v>
      </c>
    </row>
    <row r="224" spans="1:6">
      <c r="A224" s="23">
        <v>2021</v>
      </c>
      <c r="B224" s="23" t="s">
        <v>514</v>
      </c>
      <c r="C224" s="13" t="s">
        <v>1701</v>
      </c>
      <c r="D224" s="34" t="s">
        <v>2306</v>
      </c>
      <c r="E224" s="34" t="s">
        <v>3796</v>
      </c>
      <c r="F224" s="37">
        <v>728.76</v>
      </c>
    </row>
    <row r="225" spans="1:6">
      <c r="A225" s="23">
        <v>2021</v>
      </c>
      <c r="B225" s="23" t="s">
        <v>514</v>
      </c>
      <c r="C225" s="13" t="s">
        <v>1701</v>
      </c>
      <c r="D225" s="34" t="s">
        <v>2306</v>
      </c>
      <c r="E225" s="34" t="s">
        <v>3796</v>
      </c>
      <c r="F225" s="37">
        <v>1821.99</v>
      </c>
    </row>
    <row r="226" spans="1:6">
      <c r="A226" s="23">
        <v>2021</v>
      </c>
      <c r="B226" s="23" t="s">
        <v>514</v>
      </c>
      <c r="C226" s="13" t="s">
        <v>1701</v>
      </c>
      <c r="D226" s="34" t="s">
        <v>8082</v>
      </c>
      <c r="E226" s="34" t="s">
        <v>3063</v>
      </c>
      <c r="F226" s="37">
        <v>418.07</v>
      </c>
    </row>
    <row r="227" spans="1:6">
      <c r="A227" s="23">
        <v>2021</v>
      </c>
      <c r="B227" s="23" t="s">
        <v>514</v>
      </c>
      <c r="C227" s="13" t="s">
        <v>1701</v>
      </c>
      <c r="D227" s="34" t="s">
        <v>8082</v>
      </c>
      <c r="E227" s="34" t="s">
        <v>3063</v>
      </c>
      <c r="F227" s="37">
        <v>1719.61</v>
      </c>
    </row>
    <row r="228" spans="1:6">
      <c r="A228" s="23">
        <v>2021</v>
      </c>
      <c r="B228" s="23" t="s">
        <v>514</v>
      </c>
      <c r="C228" s="13" t="s">
        <v>1701</v>
      </c>
      <c r="D228" s="34" t="s">
        <v>8082</v>
      </c>
      <c r="E228" s="34" t="s">
        <v>3063</v>
      </c>
      <c r="F228" s="37">
        <v>720</v>
      </c>
    </row>
    <row r="229" spans="1:6">
      <c r="A229" s="23">
        <v>2021</v>
      </c>
      <c r="B229" s="23" t="s">
        <v>514</v>
      </c>
      <c r="C229" s="13" t="s">
        <v>1702</v>
      </c>
      <c r="D229" s="34" t="s">
        <v>2306</v>
      </c>
      <c r="E229" s="34" t="s">
        <v>3063</v>
      </c>
      <c r="F229" s="37">
        <v>1452.04</v>
      </c>
    </row>
    <row r="230" spans="1:6">
      <c r="A230" s="23">
        <v>2021</v>
      </c>
      <c r="B230" s="23" t="s">
        <v>514</v>
      </c>
      <c r="C230" s="13" t="s">
        <v>1702</v>
      </c>
      <c r="D230" s="34" t="s">
        <v>2306</v>
      </c>
      <c r="E230" s="34" t="s">
        <v>3063</v>
      </c>
      <c r="F230" s="37">
        <v>6.77</v>
      </c>
    </row>
    <row r="231" spans="1:6">
      <c r="A231" s="23">
        <v>2021</v>
      </c>
      <c r="B231" s="23" t="s">
        <v>514</v>
      </c>
      <c r="C231" s="13" t="s">
        <v>1702</v>
      </c>
      <c r="D231" s="34" t="s">
        <v>2306</v>
      </c>
      <c r="E231" s="34" t="s">
        <v>3063</v>
      </c>
      <c r="F231" s="37">
        <v>11.15</v>
      </c>
    </row>
  </sheetData>
  <sheetProtection autoFilter="0" pivotTables="0"/>
  <autoFilter ref="A1:F179" xr:uid="{00000000-0009-0000-0000-000065000000}"/>
  <sortState xmlns:xlrd2="http://schemas.microsoft.com/office/spreadsheetml/2017/richdata2" ref="A2:F231">
    <sortCondition ref="A2:A231"/>
    <sortCondition descending="1" ref="B2:B231"/>
    <sortCondition ref="C2:C231"/>
    <sortCondition ref="D2:D231"/>
  </sortState>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87">
    <tabColor theme="0"/>
  </sheetPr>
  <dimension ref="A1:F385"/>
  <sheetViews>
    <sheetView zoomScale="85" zoomScaleNormal="85" workbookViewId="0">
      <pane ySplit="1" topLeftCell="A359" activePane="bottomLeft" state="frozen"/>
      <selection activeCell="C244" sqref="C244"/>
      <selection pane="bottomLeft" activeCell="C385" sqref="C381:C385"/>
    </sheetView>
  </sheetViews>
  <sheetFormatPr baseColWidth="10" defaultColWidth="11" defaultRowHeight="16.5"/>
  <cols>
    <col min="1" max="1" width="9.375" style="5" bestFit="1" customWidth="1"/>
    <col min="2" max="2" width="12.5" style="5" bestFit="1" customWidth="1"/>
    <col min="3" max="3" width="45.375" style="5" bestFit="1" customWidth="1"/>
    <col min="4" max="4" width="110.375" style="5" bestFit="1" customWidth="1"/>
    <col min="5" max="5" width="13.625" style="5" bestFit="1" customWidth="1"/>
    <col min="6" max="6" width="20.125" style="5" bestFit="1" customWidth="1"/>
  </cols>
  <sheetData>
    <row r="1" spans="1:6">
      <c r="A1" s="43" t="s">
        <v>229</v>
      </c>
      <c r="B1" s="43" t="s">
        <v>200</v>
      </c>
      <c r="C1" s="45" t="s">
        <v>8703</v>
      </c>
      <c r="D1" s="43" t="s">
        <v>1350</v>
      </c>
      <c r="E1" s="43" t="s">
        <v>3751</v>
      </c>
      <c r="F1" s="43" t="s">
        <v>1352</v>
      </c>
    </row>
    <row r="2" spans="1:6">
      <c r="A2" s="23">
        <v>2014</v>
      </c>
      <c r="B2" s="23" t="s">
        <v>1886</v>
      </c>
      <c r="C2" s="13" t="s">
        <v>8647</v>
      </c>
      <c r="D2" s="34" t="s">
        <v>1353</v>
      </c>
      <c r="E2" s="34">
        <v>0</v>
      </c>
      <c r="F2" s="60">
        <v>42256216</v>
      </c>
    </row>
    <row r="3" spans="1:6">
      <c r="A3" s="23">
        <v>2014</v>
      </c>
      <c r="B3" s="23" t="s">
        <v>1886</v>
      </c>
      <c r="C3" s="13" t="s">
        <v>4560</v>
      </c>
      <c r="D3" s="34" t="s">
        <v>1357</v>
      </c>
      <c r="E3" s="34">
        <v>30</v>
      </c>
      <c r="F3" s="60">
        <v>20146226</v>
      </c>
    </row>
    <row r="4" spans="1:6">
      <c r="A4" s="23">
        <v>2014</v>
      </c>
      <c r="B4" s="23" t="s">
        <v>1886</v>
      </c>
      <c r="C4" s="13" t="s">
        <v>8641</v>
      </c>
      <c r="D4" s="34" t="s">
        <v>1354</v>
      </c>
      <c r="E4" s="34">
        <v>60</v>
      </c>
      <c r="F4" s="60">
        <v>68685524</v>
      </c>
    </row>
    <row r="5" spans="1:6">
      <c r="A5" s="23">
        <v>2014</v>
      </c>
      <c r="B5" s="23" t="s">
        <v>1886</v>
      </c>
      <c r="C5" s="13" t="s">
        <v>8641</v>
      </c>
      <c r="D5" s="34" t="s">
        <v>1356</v>
      </c>
      <c r="E5" s="34">
        <v>90</v>
      </c>
      <c r="F5" s="60">
        <v>46593435</v>
      </c>
    </row>
    <row r="6" spans="1:6">
      <c r="A6" s="23">
        <v>2014</v>
      </c>
      <c r="B6" s="23" t="s">
        <v>1886</v>
      </c>
      <c r="C6" s="13" t="s">
        <v>8642</v>
      </c>
      <c r="D6" s="34" t="s">
        <v>1421</v>
      </c>
      <c r="E6" s="34">
        <v>45</v>
      </c>
      <c r="F6" s="60">
        <v>33212221</v>
      </c>
    </row>
    <row r="7" spans="1:6">
      <c r="A7" s="23">
        <v>2014</v>
      </c>
      <c r="B7" s="23" t="s">
        <v>1886</v>
      </c>
      <c r="C7" s="13" t="s">
        <v>8643</v>
      </c>
      <c r="D7" s="34" t="s">
        <v>1355</v>
      </c>
      <c r="E7" s="34">
        <v>1100</v>
      </c>
      <c r="F7" s="60">
        <v>104663664</v>
      </c>
    </row>
    <row r="8" spans="1:6">
      <c r="A8" s="23">
        <v>2014</v>
      </c>
      <c r="B8" s="23" t="s">
        <v>1886</v>
      </c>
      <c r="C8" s="13" t="s">
        <v>8644</v>
      </c>
      <c r="D8" s="34" t="s">
        <v>1358</v>
      </c>
      <c r="E8" s="34">
        <v>70</v>
      </c>
      <c r="F8" s="60">
        <v>115424213</v>
      </c>
    </row>
    <row r="9" spans="1:6">
      <c r="A9" s="23">
        <v>2014</v>
      </c>
      <c r="B9" s="23" t="s">
        <v>1886</v>
      </c>
      <c r="C9" s="13" t="s">
        <v>8644</v>
      </c>
      <c r="D9" s="34" t="s">
        <v>1359</v>
      </c>
      <c r="E9" s="34">
        <v>10</v>
      </c>
      <c r="F9" s="60">
        <v>17499332</v>
      </c>
    </row>
    <row r="10" spans="1:6">
      <c r="A10" s="23">
        <v>2014</v>
      </c>
      <c r="B10" s="23" t="s">
        <v>1886</v>
      </c>
      <c r="C10" s="13" t="s">
        <v>1360</v>
      </c>
      <c r="D10" s="34" t="s">
        <v>1360</v>
      </c>
      <c r="E10" s="34">
        <v>1400</v>
      </c>
      <c r="F10" s="60">
        <v>3484253863</v>
      </c>
    </row>
    <row r="11" spans="1:6">
      <c r="A11" s="23">
        <v>2014</v>
      </c>
      <c r="B11" s="23" t="s">
        <v>1886</v>
      </c>
      <c r="C11" s="13" t="s">
        <v>8691</v>
      </c>
      <c r="D11" s="34" t="s">
        <v>1361</v>
      </c>
      <c r="E11" s="34">
        <v>180</v>
      </c>
      <c r="F11" s="60">
        <v>41031333</v>
      </c>
    </row>
    <row r="12" spans="1:6">
      <c r="A12" s="23">
        <v>2014</v>
      </c>
      <c r="B12" s="23" t="s">
        <v>1886</v>
      </c>
      <c r="C12" s="13" t="s">
        <v>8692</v>
      </c>
      <c r="D12" s="34" t="s">
        <v>1394</v>
      </c>
      <c r="E12" s="34">
        <v>300</v>
      </c>
      <c r="F12" s="60">
        <v>12320000</v>
      </c>
    </row>
    <row r="13" spans="1:6">
      <c r="A13" s="23">
        <v>2014</v>
      </c>
      <c r="B13" s="23" t="s">
        <v>1886</v>
      </c>
      <c r="C13" s="13" t="s">
        <v>3759</v>
      </c>
      <c r="D13" s="34" t="s">
        <v>1388</v>
      </c>
      <c r="E13" s="34">
        <v>800</v>
      </c>
      <c r="F13" s="60">
        <v>447859532</v>
      </c>
    </row>
    <row r="14" spans="1:6">
      <c r="A14" s="23">
        <v>2014</v>
      </c>
      <c r="B14" s="23" t="s">
        <v>1886</v>
      </c>
      <c r="C14" s="13" t="s">
        <v>3759</v>
      </c>
      <c r="D14" s="34" t="s">
        <v>1387</v>
      </c>
      <c r="E14" s="34">
        <v>400</v>
      </c>
      <c r="F14" s="60">
        <v>1048544870</v>
      </c>
    </row>
    <row r="15" spans="1:6">
      <c r="A15" s="23">
        <v>2014</v>
      </c>
      <c r="B15" s="23" t="s">
        <v>1886</v>
      </c>
      <c r="C15" s="13" t="s">
        <v>8693</v>
      </c>
      <c r="D15" s="34" t="s">
        <v>1413</v>
      </c>
      <c r="E15" s="34">
        <v>55</v>
      </c>
      <c r="F15" s="60">
        <v>214397200</v>
      </c>
    </row>
    <row r="16" spans="1:6">
      <c r="A16" s="23">
        <v>2014</v>
      </c>
      <c r="B16" s="23" t="s">
        <v>1886</v>
      </c>
      <c r="C16" s="13" t="s">
        <v>8693</v>
      </c>
      <c r="D16" s="34" t="s">
        <v>1414</v>
      </c>
      <c r="E16" s="34">
        <v>240</v>
      </c>
      <c r="F16" s="60">
        <v>74714427</v>
      </c>
    </row>
    <row r="17" spans="1:6">
      <c r="A17" s="23">
        <v>2014</v>
      </c>
      <c r="B17" s="23" t="s">
        <v>1886</v>
      </c>
      <c r="C17" s="13" t="s">
        <v>8693</v>
      </c>
      <c r="D17" s="34" t="s">
        <v>1412</v>
      </c>
      <c r="E17" s="34">
        <v>50</v>
      </c>
      <c r="F17" s="60">
        <v>209497138</v>
      </c>
    </row>
    <row r="18" spans="1:6">
      <c r="A18" s="23">
        <v>2014</v>
      </c>
      <c r="B18" s="23" t="s">
        <v>1886</v>
      </c>
      <c r="C18" s="13" t="s">
        <v>8645</v>
      </c>
      <c r="D18" s="34" t="s">
        <v>1417</v>
      </c>
      <c r="E18" s="34">
        <v>300</v>
      </c>
      <c r="F18" s="60">
        <v>8932739</v>
      </c>
    </row>
    <row r="19" spans="1:6">
      <c r="A19" s="23">
        <v>2014</v>
      </c>
      <c r="B19" s="23" t="s">
        <v>1886</v>
      </c>
      <c r="C19" s="13" t="s">
        <v>8645</v>
      </c>
      <c r="D19" s="34" t="s">
        <v>1418</v>
      </c>
      <c r="E19" s="34">
        <v>600</v>
      </c>
      <c r="F19" s="60">
        <v>2217341494</v>
      </c>
    </row>
    <row r="20" spans="1:6">
      <c r="A20" s="23">
        <v>2014</v>
      </c>
      <c r="B20" s="23" t="s">
        <v>1886</v>
      </c>
      <c r="C20" s="13" t="s">
        <v>8694</v>
      </c>
      <c r="D20" s="34" t="s">
        <v>1365</v>
      </c>
      <c r="E20" s="34">
        <v>150</v>
      </c>
      <c r="F20" s="60">
        <v>65037915</v>
      </c>
    </row>
    <row r="21" spans="1:6">
      <c r="A21" s="23">
        <v>2014</v>
      </c>
      <c r="B21" s="23" t="s">
        <v>1886</v>
      </c>
      <c r="C21" s="13" t="s">
        <v>8694</v>
      </c>
      <c r="D21" s="34" t="s">
        <v>1386</v>
      </c>
      <c r="E21" s="34">
        <v>0</v>
      </c>
      <c r="F21" s="60">
        <v>79333736</v>
      </c>
    </row>
    <row r="22" spans="1:6">
      <c r="A22" s="23">
        <v>2014</v>
      </c>
      <c r="B22" s="23" t="s">
        <v>1886</v>
      </c>
      <c r="C22" s="13" t="s">
        <v>8649</v>
      </c>
      <c r="D22" s="34" t="s">
        <v>1403</v>
      </c>
      <c r="E22" s="34">
        <v>200</v>
      </c>
      <c r="F22" s="60">
        <v>127010685</v>
      </c>
    </row>
    <row r="23" spans="1:6">
      <c r="A23" s="23">
        <v>2014</v>
      </c>
      <c r="B23" s="23" t="s">
        <v>1886</v>
      </c>
      <c r="C23" s="13" t="s">
        <v>8649</v>
      </c>
      <c r="D23" s="34" t="s">
        <v>1404</v>
      </c>
      <c r="E23" s="34">
        <v>260</v>
      </c>
      <c r="F23" s="60">
        <v>324578142</v>
      </c>
    </row>
    <row r="24" spans="1:6">
      <c r="A24" s="23">
        <v>2014</v>
      </c>
      <c r="B24" s="23" t="s">
        <v>1886</v>
      </c>
      <c r="C24" s="13" t="s">
        <v>8649</v>
      </c>
      <c r="D24" s="34" t="s">
        <v>1405</v>
      </c>
      <c r="E24" s="34">
        <v>450</v>
      </c>
      <c r="F24" s="60">
        <v>146402500</v>
      </c>
    </row>
    <row r="25" spans="1:6">
      <c r="A25" s="23">
        <v>2014</v>
      </c>
      <c r="B25" s="23" t="s">
        <v>1886</v>
      </c>
      <c r="C25" s="13" t="s">
        <v>3766</v>
      </c>
      <c r="D25" s="34" t="s">
        <v>1366</v>
      </c>
      <c r="E25" s="34">
        <v>60</v>
      </c>
      <c r="F25" s="60">
        <v>65647669</v>
      </c>
    </row>
    <row r="26" spans="1:6">
      <c r="A26" s="23">
        <v>2014</v>
      </c>
      <c r="B26" s="23" t="s">
        <v>1886</v>
      </c>
      <c r="C26" s="13" t="s">
        <v>3766</v>
      </c>
      <c r="D26" s="34" t="s">
        <v>1369</v>
      </c>
      <c r="E26" s="34">
        <v>0</v>
      </c>
      <c r="F26" s="60">
        <v>68189780</v>
      </c>
    </row>
    <row r="27" spans="1:6">
      <c r="A27" s="23">
        <v>2014</v>
      </c>
      <c r="B27" s="23" t="s">
        <v>1886</v>
      </c>
      <c r="C27" s="13" t="s">
        <v>8646</v>
      </c>
      <c r="D27" s="34" t="s">
        <v>1367</v>
      </c>
      <c r="E27" s="34">
        <v>80</v>
      </c>
      <c r="F27" s="60">
        <v>156194584</v>
      </c>
    </row>
    <row r="28" spans="1:6">
      <c r="A28" s="23">
        <v>2014</v>
      </c>
      <c r="B28" s="23" t="s">
        <v>1886</v>
      </c>
      <c r="C28" s="13" t="s">
        <v>8650</v>
      </c>
      <c r="D28" s="34" t="s">
        <v>1410</v>
      </c>
      <c r="E28" s="34">
        <v>1200</v>
      </c>
      <c r="F28" s="60">
        <v>153517855</v>
      </c>
    </row>
    <row r="29" spans="1:6">
      <c r="A29" s="23">
        <v>2014</v>
      </c>
      <c r="B29" s="23" t="s">
        <v>1886</v>
      </c>
      <c r="C29" s="13" t="s">
        <v>8695</v>
      </c>
      <c r="D29" s="34" t="s">
        <v>1368</v>
      </c>
      <c r="E29" s="34">
        <v>40</v>
      </c>
      <c r="F29" s="60">
        <v>46167201</v>
      </c>
    </row>
    <row r="30" spans="1:6">
      <c r="A30" s="23">
        <v>2014</v>
      </c>
      <c r="B30" s="23" t="s">
        <v>1886</v>
      </c>
      <c r="C30" s="13" t="s">
        <v>630</v>
      </c>
      <c r="D30" s="34" t="s">
        <v>1362</v>
      </c>
      <c r="E30" s="34">
        <v>60</v>
      </c>
      <c r="F30" s="60">
        <v>98378939</v>
      </c>
    </row>
    <row r="31" spans="1:6">
      <c r="A31" s="23">
        <v>2014</v>
      </c>
      <c r="B31" s="23" t="s">
        <v>1886</v>
      </c>
      <c r="C31" s="13" t="s">
        <v>630</v>
      </c>
      <c r="D31" s="34" t="s">
        <v>1363</v>
      </c>
      <c r="E31" s="34">
        <v>40</v>
      </c>
      <c r="F31" s="60">
        <v>62769950</v>
      </c>
    </row>
    <row r="32" spans="1:6">
      <c r="A32" s="23">
        <v>2014</v>
      </c>
      <c r="B32" s="23" t="s">
        <v>1886</v>
      </c>
      <c r="C32" s="13" t="s">
        <v>630</v>
      </c>
      <c r="D32" s="34" t="s">
        <v>1364</v>
      </c>
      <c r="E32" s="34">
        <v>850</v>
      </c>
      <c r="F32" s="60">
        <v>913158018</v>
      </c>
    </row>
    <row r="33" spans="1:6">
      <c r="A33" s="23">
        <v>2014</v>
      </c>
      <c r="B33" s="23" t="s">
        <v>1886</v>
      </c>
      <c r="C33" s="13" t="s">
        <v>8651</v>
      </c>
      <c r="D33" s="34" t="s">
        <v>1370</v>
      </c>
      <c r="E33" s="34">
        <v>400</v>
      </c>
      <c r="F33" s="60">
        <v>60626674</v>
      </c>
    </row>
    <row r="34" spans="1:6">
      <c r="A34" s="23">
        <v>2014</v>
      </c>
      <c r="B34" s="23" t="s">
        <v>514</v>
      </c>
      <c r="C34" s="13" t="s">
        <v>8672</v>
      </c>
      <c r="D34" s="34" t="s">
        <v>1373</v>
      </c>
      <c r="E34" s="34">
        <v>255</v>
      </c>
      <c r="F34" s="60">
        <v>238938341</v>
      </c>
    </row>
    <row r="35" spans="1:6">
      <c r="A35" s="23">
        <v>2014</v>
      </c>
      <c r="B35" s="23" t="s">
        <v>514</v>
      </c>
      <c r="C35" s="13" t="s">
        <v>1375</v>
      </c>
      <c r="D35" s="34" t="s">
        <v>1375</v>
      </c>
      <c r="E35" s="34">
        <v>110</v>
      </c>
      <c r="F35" s="60">
        <v>316629405</v>
      </c>
    </row>
    <row r="36" spans="1:6">
      <c r="A36" s="23">
        <v>2014</v>
      </c>
      <c r="B36" s="23" t="s">
        <v>514</v>
      </c>
      <c r="C36" s="13" t="s">
        <v>8671</v>
      </c>
      <c r="D36" s="34" t="s">
        <v>1372</v>
      </c>
      <c r="E36" s="34">
        <v>240</v>
      </c>
      <c r="F36" s="60">
        <v>84313203</v>
      </c>
    </row>
    <row r="37" spans="1:6">
      <c r="A37" s="23">
        <v>2014</v>
      </c>
      <c r="B37" s="23" t="s">
        <v>514</v>
      </c>
      <c r="C37" s="13" t="s">
        <v>8671</v>
      </c>
      <c r="D37" s="34" t="s">
        <v>1376</v>
      </c>
      <c r="E37" s="34">
        <v>200</v>
      </c>
      <c r="F37" s="60">
        <v>221720736</v>
      </c>
    </row>
    <row r="38" spans="1:6">
      <c r="A38" s="23">
        <v>2014</v>
      </c>
      <c r="B38" s="23" t="s">
        <v>514</v>
      </c>
      <c r="C38" s="13" t="s">
        <v>8670</v>
      </c>
      <c r="D38" s="34" t="s">
        <v>1374</v>
      </c>
      <c r="E38" s="34">
        <v>3216</v>
      </c>
      <c r="F38" s="60">
        <v>298000000</v>
      </c>
    </row>
    <row r="39" spans="1:6">
      <c r="A39" s="23">
        <v>2014</v>
      </c>
      <c r="B39" s="23" t="s">
        <v>514</v>
      </c>
      <c r="C39" s="13" t="s">
        <v>8655</v>
      </c>
      <c r="D39" s="34" t="s">
        <v>1371</v>
      </c>
      <c r="E39" s="34">
        <v>1500</v>
      </c>
      <c r="F39" s="60">
        <v>1562671183</v>
      </c>
    </row>
    <row r="40" spans="1:6">
      <c r="A40" s="23">
        <v>2014</v>
      </c>
      <c r="B40" s="23" t="s">
        <v>514</v>
      </c>
      <c r="C40" s="13"/>
      <c r="D40" s="34" t="s">
        <v>1341</v>
      </c>
      <c r="E40" s="34">
        <v>300</v>
      </c>
      <c r="F40" s="60">
        <v>2755084554</v>
      </c>
    </row>
    <row r="41" spans="1:6">
      <c r="A41" s="23">
        <v>2015</v>
      </c>
      <c r="B41" s="23" t="s">
        <v>1886</v>
      </c>
      <c r="C41" s="13" t="s">
        <v>8652</v>
      </c>
      <c r="D41" s="34" t="s">
        <v>1377</v>
      </c>
      <c r="E41" s="34">
        <v>352</v>
      </c>
      <c r="F41" s="60">
        <v>939339352</v>
      </c>
    </row>
    <row r="42" spans="1:6">
      <c r="A42" s="23">
        <v>2015</v>
      </c>
      <c r="B42" s="23" t="s">
        <v>1886</v>
      </c>
      <c r="C42" s="13" t="s">
        <v>8653</v>
      </c>
      <c r="D42" s="34" t="s">
        <v>1378</v>
      </c>
      <c r="E42" s="34">
        <v>144</v>
      </c>
      <c r="F42" s="60">
        <v>30946292</v>
      </c>
    </row>
    <row r="43" spans="1:6">
      <c r="A43" s="23">
        <v>2015</v>
      </c>
      <c r="B43" s="23" t="s">
        <v>1886</v>
      </c>
      <c r="C43" s="13" t="s">
        <v>3755</v>
      </c>
      <c r="D43" s="34" t="s">
        <v>1379</v>
      </c>
      <c r="E43" s="34">
        <v>53</v>
      </c>
      <c r="F43" s="60">
        <v>34366012</v>
      </c>
    </row>
    <row r="44" spans="1:6">
      <c r="A44" s="23">
        <v>2015</v>
      </c>
      <c r="B44" s="23" t="s">
        <v>1886</v>
      </c>
      <c r="C44" s="13" t="s">
        <v>8642</v>
      </c>
      <c r="D44" s="34" t="s">
        <v>1420</v>
      </c>
      <c r="E44" s="34">
        <v>66</v>
      </c>
      <c r="F44" s="60">
        <v>164548023</v>
      </c>
    </row>
    <row r="45" spans="1:6">
      <c r="A45" s="23">
        <v>2015</v>
      </c>
      <c r="B45" s="23" t="s">
        <v>1886</v>
      </c>
      <c r="C45" s="13" t="s">
        <v>8692</v>
      </c>
      <c r="D45" s="34" t="s">
        <v>1393</v>
      </c>
      <c r="E45" s="34">
        <v>343</v>
      </c>
      <c r="F45" s="60">
        <v>203826678</v>
      </c>
    </row>
    <row r="46" spans="1:6">
      <c r="A46" s="23">
        <v>2015</v>
      </c>
      <c r="B46" s="23" t="s">
        <v>1886</v>
      </c>
      <c r="C46" s="13" t="s">
        <v>8692</v>
      </c>
      <c r="D46" s="34" t="s">
        <v>1395</v>
      </c>
      <c r="E46" s="34">
        <v>30</v>
      </c>
      <c r="F46" s="60">
        <v>87492632</v>
      </c>
    </row>
    <row r="47" spans="1:6">
      <c r="A47" s="23">
        <v>2015</v>
      </c>
      <c r="B47" s="23" t="s">
        <v>1886</v>
      </c>
      <c r="C47" s="13" t="s">
        <v>8648</v>
      </c>
      <c r="D47" s="34" t="s">
        <v>1400</v>
      </c>
      <c r="E47" s="34">
        <v>2288</v>
      </c>
      <c r="F47" s="60">
        <v>840300432</v>
      </c>
    </row>
    <row r="48" spans="1:6">
      <c r="A48" s="23">
        <v>2015</v>
      </c>
      <c r="B48" s="23" t="s">
        <v>1886</v>
      </c>
      <c r="C48" s="13" t="s">
        <v>3759</v>
      </c>
      <c r="D48" s="34" t="s">
        <v>1389</v>
      </c>
      <c r="E48" s="34">
        <v>260</v>
      </c>
      <c r="F48" s="60">
        <v>203652184</v>
      </c>
    </row>
    <row r="49" spans="1:6">
      <c r="A49" s="23">
        <v>2015</v>
      </c>
      <c r="B49" s="23" t="s">
        <v>1886</v>
      </c>
      <c r="C49" s="13" t="s">
        <v>3759</v>
      </c>
      <c r="D49" s="34" t="s">
        <v>1390</v>
      </c>
      <c r="E49" s="34">
        <v>409</v>
      </c>
      <c r="F49" s="60">
        <v>242305742</v>
      </c>
    </row>
    <row r="50" spans="1:6">
      <c r="A50" s="23">
        <v>2015</v>
      </c>
      <c r="B50" s="23" t="s">
        <v>1886</v>
      </c>
      <c r="C50" s="13" t="s">
        <v>3759</v>
      </c>
      <c r="D50" s="34" t="s">
        <v>1391</v>
      </c>
      <c r="E50" s="34">
        <v>500</v>
      </c>
      <c r="F50" s="60">
        <v>84358566</v>
      </c>
    </row>
    <row r="51" spans="1:6">
      <c r="A51" s="23">
        <v>2015</v>
      </c>
      <c r="B51" s="23" t="s">
        <v>1886</v>
      </c>
      <c r="C51" s="13" t="s">
        <v>3759</v>
      </c>
      <c r="D51" s="34" t="s">
        <v>1392</v>
      </c>
      <c r="E51" s="34">
        <v>558</v>
      </c>
      <c r="F51" s="60">
        <v>1048544870</v>
      </c>
    </row>
    <row r="52" spans="1:6">
      <c r="A52" s="23">
        <v>2015</v>
      </c>
      <c r="B52" s="23" t="s">
        <v>1886</v>
      </c>
      <c r="C52" s="13" t="s">
        <v>8654</v>
      </c>
      <c r="D52" s="34" t="s">
        <v>1380</v>
      </c>
      <c r="E52" s="34">
        <v>17800</v>
      </c>
      <c r="F52" s="60">
        <v>82034489930</v>
      </c>
    </row>
    <row r="53" spans="1:6">
      <c r="A53" s="23">
        <v>2015</v>
      </c>
      <c r="B53" s="23" t="s">
        <v>1886</v>
      </c>
      <c r="C53" s="13" t="s">
        <v>8693</v>
      </c>
      <c r="D53" s="34" t="s">
        <v>1415</v>
      </c>
      <c r="E53" s="34">
        <v>28</v>
      </c>
      <c r="F53" s="60">
        <v>117207350</v>
      </c>
    </row>
    <row r="54" spans="1:6">
      <c r="A54" s="23">
        <v>2015</v>
      </c>
      <c r="B54" s="23" t="s">
        <v>1886</v>
      </c>
      <c r="C54" s="13" t="s">
        <v>8693</v>
      </c>
      <c r="D54" s="34" t="s">
        <v>1416</v>
      </c>
      <c r="E54" s="34">
        <v>160</v>
      </c>
      <c r="F54" s="60">
        <v>123981544</v>
      </c>
    </row>
    <row r="55" spans="1:6">
      <c r="A55" s="23">
        <v>2015</v>
      </c>
      <c r="B55" s="23" t="s">
        <v>1886</v>
      </c>
      <c r="C55" s="13" t="s">
        <v>8645</v>
      </c>
      <c r="D55" s="34" t="s">
        <v>1419</v>
      </c>
      <c r="E55" s="34">
        <v>2500</v>
      </c>
      <c r="F55" s="60">
        <v>6595436044</v>
      </c>
    </row>
    <row r="56" spans="1:6">
      <c r="A56" s="23">
        <v>2015</v>
      </c>
      <c r="B56" s="23" t="s">
        <v>1886</v>
      </c>
      <c r="C56" s="13" t="s">
        <v>8649</v>
      </c>
      <c r="D56" s="34" t="s">
        <v>1406</v>
      </c>
      <c r="E56" s="34">
        <v>54</v>
      </c>
      <c r="F56" s="60">
        <v>40763766</v>
      </c>
    </row>
    <row r="57" spans="1:6">
      <c r="A57" s="23">
        <v>2015</v>
      </c>
      <c r="B57" s="23" t="s">
        <v>1886</v>
      </c>
      <c r="C57" s="13" t="s">
        <v>8649</v>
      </c>
      <c r="D57" s="34" t="s">
        <v>1407</v>
      </c>
      <c r="E57" s="34">
        <v>380</v>
      </c>
      <c r="F57" s="60">
        <v>550734564</v>
      </c>
    </row>
    <row r="58" spans="1:6">
      <c r="A58" s="23">
        <v>2015</v>
      </c>
      <c r="B58" s="23" t="s">
        <v>1886</v>
      </c>
      <c r="C58" s="13" t="s">
        <v>8696</v>
      </c>
      <c r="D58" s="34" t="s">
        <v>1907</v>
      </c>
      <c r="E58" s="34">
        <v>137</v>
      </c>
      <c r="F58" s="60">
        <v>172347554</v>
      </c>
    </row>
    <row r="59" spans="1:6">
      <c r="A59" s="23">
        <v>2015</v>
      </c>
      <c r="B59" s="23" t="s">
        <v>1886</v>
      </c>
      <c r="C59" s="13" t="s">
        <v>8695</v>
      </c>
      <c r="D59" s="34" t="s">
        <v>1381</v>
      </c>
      <c r="E59" s="34">
        <v>42</v>
      </c>
      <c r="F59" s="60">
        <v>92728143</v>
      </c>
    </row>
    <row r="60" spans="1:6">
      <c r="A60" s="23">
        <v>2015</v>
      </c>
      <c r="B60" s="23" t="s">
        <v>1886</v>
      </c>
      <c r="C60" s="13" t="s">
        <v>630</v>
      </c>
      <c r="D60" s="34" t="s">
        <v>1384</v>
      </c>
      <c r="E60" s="34">
        <v>63</v>
      </c>
      <c r="F60" s="60">
        <v>121942173</v>
      </c>
    </row>
    <row r="61" spans="1:6">
      <c r="A61" s="23">
        <v>2015</v>
      </c>
      <c r="B61" s="23" t="s">
        <v>1886</v>
      </c>
      <c r="C61" s="13" t="s">
        <v>1382</v>
      </c>
      <c r="D61" s="34" t="s">
        <v>1382</v>
      </c>
      <c r="E61" s="34">
        <v>134</v>
      </c>
      <c r="F61" s="60">
        <v>180972927</v>
      </c>
    </row>
    <row r="62" spans="1:6">
      <c r="A62" s="23">
        <v>2015</v>
      </c>
      <c r="B62" s="23" t="s">
        <v>1886</v>
      </c>
      <c r="C62" s="13" t="s">
        <v>1383</v>
      </c>
      <c r="D62" s="34" t="s">
        <v>1383</v>
      </c>
      <c r="E62" s="34">
        <v>140</v>
      </c>
      <c r="F62" s="60">
        <v>412427583</v>
      </c>
    </row>
    <row r="63" spans="1:6">
      <c r="A63" s="23">
        <v>2015</v>
      </c>
      <c r="B63" s="23" t="s">
        <v>514</v>
      </c>
      <c r="C63" s="13" t="s">
        <v>8673</v>
      </c>
      <c r="D63" s="34" t="s">
        <v>1343</v>
      </c>
      <c r="E63" s="34">
        <v>50</v>
      </c>
      <c r="F63" s="60">
        <v>46000000</v>
      </c>
    </row>
    <row r="64" spans="1:6">
      <c r="A64" s="23">
        <v>2015</v>
      </c>
      <c r="B64" s="23" t="s">
        <v>514</v>
      </c>
      <c r="C64" s="13" t="s">
        <v>8669</v>
      </c>
      <c r="D64" s="34" t="s">
        <v>1904</v>
      </c>
      <c r="E64" s="34">
        <v>340</v>
      </c>
      <c r="F64" s="60">
        <v>1091000000</v>
      </c>
    </row>
    <row r="65" spans="1:6">
      <c r="A65" s="23">
        <v>2015</v>
      </c>
      <c r="B65" s="23" t="s">
        <v>514</v>
      </c>
      <c r="C65" s="13" t="s">
        <v>8668</v>
      </c>
      <c r="D65" s="34" t="s">
        <v>1349</v>
      </c>
      <c r="E65" s="34">
        <v>400</v>
      </c>
      <c r="F65" s="60">
        <v>49000000</v>
      </c>
    </row>
    <row r="66" spans="1:6">
      <c r="A66" s="23">
        <v>2015</v>
      </c>
      <c r="B66" s="23" t="s">
        <v>514</v>
      </c>
      <c r="C66" s="13"/>
      <c r="D66" s="34" t="s">
        <v>1345</v>
      </c>
      <c r="E66" s="34">
        <v>120</v>
      </c>
      <c r="F66" s="60">
        <v>34000000</v>
      </c>
    </row>
    <row r="67" spans="1:6">
      <c r="A67" s="23">
        <v>2015</v>
      </c>
      <c r="B67" s="23" t="s">
        <v>514</v>
      </c>
      <c r="C67" s="13"/>
      <c r="D67" s="34" t="s">
        <v>1908</v>
      </c>
      <c r="E67" s="34">
        <v>130</v>
      </c>
      <c r="F67" s="60">
        <v>191000000</v>
      </c>
    </row>
    <row r="68" spans="1:6">
      <c r="A68" s="23">
        <v>2015</v>
      </c>
      <c r="B68" s="23" t="s">
        <v>514</v>
      </c>
      <c r="C68" s="13"/>
      <c r="D68" s="34" t="s">
        <v>1341</v>
      </c>
      <c r="E68" s="34">
        <v>300</v>
      </c>
      <c r="F68" s="60">
        <v>805792960</v>
      </c>
    </row>
    <row r="69" spans="1:6">
      <c r="A69" s="23">
        <v>2015</v>
      </c>
      <c r="B69" s="23" t="s">
        <v>514</v>
      </c>
      <c r="C69" s="13"/>
      <c r="D69" s="34" t="s">
        <v>1342</v>
      </c>
      <c r="E69" s="34">
        <v>30</v>
      </c>
      <c r="F69" s="60">
        <v>14000000</v>
      </c>
    </row>
    <row r="70" spans="1:6">
      <c r="A70" s="23">
        <v>2015</v>
      </c>
      <c r="B70" s="23" t="s">
        <v>514</v>
      </c>
      <c r="C70" s="13"/>
      <c r="D70" s="34" t="s">
        <v>1348</v>
      </c>
      <c r="E70" s="34">
        <v>36</v>
      </c>
      <c r="F70" s="60">
        <v>136000000</v>
      </c>
    </row>
    <row r="71" spans="1:6">
      <c r="A71" s="23">
        <v>2015</v>
      </c>
      <c r="B71" s="23" t="s">
        <v>514</v>
      </c>
      <c r="C71" s="13"/>
      <c r="D71" s="34" t="s">
        <v>1344</v>
      </c>
      <c r="E71" s="34">
        <v>2060</v>
      </c>
      <c r="F71" s="60">
        <v>358000000</v>
      </c>
    </row>
    <row r="72" spans="1:6">
      <c r="A72" s="23">
        <v>2015</v>
      </c>
      <c r="B72" s="23" t="s">
        <v>514</v>
      </c>
      <c r="C72" s="13"/>
      <c r="D72" s="34" t="s">
        <v>1347</v>
      </c>
      <c r="E72" s="34">
        <v>1200</v>
      </c>
      <c r="F72" s="60">
        <v>1587106652</v>
      </c>
    </row>
    <row r="73" spans="1:6">
      <c r="A73" s="23">
        <v>2015</v>
      </c>
      <c r="B73" s="23" t="s">
        <v>514</v>
      </c>
      <c r="C73" s="13"/>
      <c r="D73" s="34" t="s">
        <v>1346</v>
      </c>
      <c r="E73" s="34">
        <v>160</v>
      </c>
      <c r="F73" s="60">
        <v>160000000</v>
      </c>
    </row>
    <row r="74" spans="1:6">
      <c r="A74" s="23">
        <v>2015</v>
      </c>
      <c r="B74" s="23" t="s">
        <v>514</v>
      </c>
      <c r="C74" s="13"/>
      <c r="D74" s="34" t="s">
        <v>1905</v>
      </c>
      <c r="E74" s="34">
        <v>260</v>
      </c>
      <c r="F74" s="60">
        <v>55000000</v>
      </c>
    </row>
    <row r="75" spans="1:6">
      <c r="A75" s="23">
        <v>2015</v>
      </c>
      <c r="B75" s="23" t="s">
        <v>514</v>
      </c>
      <c r="C75" s="13"/>
      <c r="D75" s="34" t="s">
        <v>1906</v>
      </c>
      <c r="E75" s="34">
        <v>98.35</v>
      </c>
      <c r="F75" s="60">
        <v>60000000</v>
      </c>
    </row>
    <row r="76" spans="1:6">
      <c r="A76" s="23">
        <v>2016</v>
      </c>
      <c r="B76" s="23" t="s">
        <v>1886</v>
      </c>
      <c r="C76" s="13" t="s">
        <v>4560</v>
      </c>
      <c r="D76" s="34" t="s">
        <v>4659</v>
      </c>
      <c r="E76" s="34">
        <v>38</v>
      </c>
      <c r="F76" s="60">
        <v>27389159</v>
      </c>
    </row>
    <row r="77" spans="1:6">
      <c r="A77" s="23">
        <v>2016</v>
      </c>
      <c r="B77" s="23" t="s">
        <v>1886</v>
      </c>
      <c r="C77" s="13" t="s">
        <v>8658</v>
      </c>
      <c r="D77" s="34" t="s">
        <v>1909</v>
      </c>
      <c r="E77" s="34">
        <v>288</v>
      </c>
      <c r="F77" s="60">
        <v>198130327</v>
      </c>
    </row>
    <row r="78" spans="1:6">
      <c r="A78" s="23">
        <v>2016</v>
      </c>
      <c r="B78" s="23" t="s">
        <v>1886</v>
      </c>
      <c r="C78" s="13" t="s">
        <v>8644</v>
      </c>
      <c r="D78" s="34" t="s">
        <v>1339</v>
      </c>
      <c r="E78" s="34">
        <v>38</v>
      </c>
      <c r="F78" s="60">
        <v>27347855</v>
      </c>
    </row>
    <row r="79" spans="1:6">
      <c r="A79" s="23">
        <v>2016</v>
      </c>
      <c r="B79" s="23" t="s">
        <v>1886</v>
      </c>
      <c r="C79" s="13" t="s">
        <v>8644</v>
      </c>
      <c r="D79" s="34" t="s">
        <v>1335</v>
      </c>
      <c r="E79" s="34">
        <v>0</v>
      </c>
      <c r="F79" s="60">
        <v>248201655</v>
      </c>
    </row>
    <row r="80" spans="1:6">
      <c r="A80" s="23">
        <v>2016</v>
      </c>
      <c r="B80" s="23" t="s">
        <v>1886</v>
      </c>
      <c r="C80" s="13" t="s">
        <v>8644</v>
      </c>
      <c r="D80" s="34" t="s">
        <v>1336</v>
      </c>
      <c r="E80" s="34">
        <v>202</v>
      </c>
      <c r="F80" s="60">
        <v>159716810</v>
      </c>
    </row>
    <row r="81" spans="1:6">
      <c r="A81" s="23">
        <v>2016</v>
      </c>
      <c r="B81" s="23" t="s">
        <v>1886</v>
      </c>
      <c r="C81" s="13" t="s">
        <v>8692</v>
      </c>
      <c r="D81" s="34" t="s">
        <v>1396</v>
      </c>
      <c r="E81" s="34">
        <v>80</v>
      </c>
      <c r="F81" s="60">
        <v>25343698</v>
      </c>
    </row>
    <row r="82" spans="1:6">
      <c r="A82" s="23">
        <v>2016</v>
      </c>
      <c r="B82" s="23" t="s">
        <v>1886</v>
      </c>
      <c r="C82" s="13" t="s">
        <v>8692</v>
      </c>
      <c r="D82" s="34" t="s">
        <v>1397</v>
      </c>
      <c r="E82" s="34">
        <v>106</v>
      </c>
      <c r="F82" s="60">
        <v>18885975</v>
      </c>
    </row>
    <row r="83" spans="1:6">
      <c r="A83" s="23">
        <v>2016</v>
      </c>
      <c r="B83" s="23" t="s">
        <v>1886</v>
      </c>
      <c r="C83" s="13" t="s">
        <v>8648</v>
      </c>
      <c r="D83" s="34" t="s">
        <v>1401</v>
      </c>
      <c r="E83" s="34">
        <v>1746</v>
      </c>
      <c r="F83" s="60">
        <v>1199020805</v>
      </c>
    </row>
    <row r="84" spans="1:6">
      <c r="A84" s="23">
        <v>2016</v>
      </c>
      <c r="B84" s="23" t="s">
        <v>1886</v>
      </c>
      <c r="C84" s="13" t="s">
        <v>8648</v>
      </c>
      <c r="D84" s="34" t="s">
        <v>1402</v>
      </c>
      <c r="E84" s="34">
        <v>306</v>
      </c>
      <c r="F84" s="60">
        <v>100335838</v>
      </c>
    </row>
    <row r="85" spans="1:6">
      <c r="A85" s="23">
        <v>2016</v>
      </c>
      <c r="B85" s="23" t="s">
        <v>1886</v>
      </c>
      <c r="C85" s="13" t="s">
        <v>8654</v>
      </c>
      <c r="D85" s="34" t="s">
        <v>1331</v>
      </c>
      <c r="E85" s="34">
        <v>1235</v>
      </c>
      <c r="F85" s="60">
        <v>1270336539</v>
      </c>
    </row>
    <row r="86" spans="1:6">
      <c r="A86" s="23">
        <v>2016</v>
      </c>
      <c r="B86" s="23" t="s">
        <v>1886</v>
      </c>
      <c r="C86" s="13" t="s">
        <v>8654</v>
      </c>
      <c r="D86" s="34" t="s">
        <v>1398</v>
      </c>
      <c r="E86" s="34">
        <v>342</v>
      </c>
      <c r="F86" s="60">
        <v>74596555</v>
      </c>
    </row>
    <row r="87" spans="1:6">
      <c r="A87" s="23">
        <v>2016</v>
      </c>
      <c r="B87" s="23" t="s">
        <v>1886</v>
      </c>
      <c r="C87" s="13" t="s">
        <v>8654</v>
      </c>
      <c r="D87" s="34" t="s">
        <v>1399</v>
      </c>
      <c r="E87" s="34">
        <v>160</v>
      </c>
      <c r="F87" s="60">
        <v>72726916</v>
      </c>
    </row>
    <row r="88" spans="1:6">
      <c r="A88" s="23">
        <v>2016</v>
      </c>
      <c r="B88" s="23" t="s">
        <v>1886</v>
      </c>
      <c r="C88" s="13" t="s">
        <v>8645</v>
      </c>
      <c r="D88" s="34" t="s">
        <v>1910</v>
      </c>
      <c r="E88" s="34">
        <v>3978</v>
      </c>
      <c r="F88" s="60">
        <v>5500817768</v>
      </c>
    </row>
    <row r="89" spans="1:6">
      <c r="A89" s="23">
        <v>2016</v>
      </c>
      <c r="B89" s="23" t="s">
        <v>1886</v>
      </c>
      <c r="C89" s="13" t="s">
        <v>3763</v>
      </c>
      <c r="D89" s="34" t="s">
        <v>1330</v>
      </c>
      <c r="E89" s="34">
        <v>11200</v>
      </c>
      <c r="F89" s="60">
        <v>63589381542</v>
      </c>
    </row>
    <row r="90" spans="1:6">
      <c r="A90" s="23">
        <v>2016</v>
      </c>
      <c r="B90" s="23" t="s">
        <v>1886</v>
      </c>
      <c r="C90" s="13" t="s">
        <v>8697</v>
      </c>
      <c r="D90" s="34" t="s">
        <v>1332</v>
      </c>
      <c r="E90" s="34">
        <v>78</v>
      </c>
      <c r="F90" s="60">
        <v>37965695</v>
      </c>
    </row>
    <row r="91" spans="1:6">
      <c r="A91" s="23">
        <v>2016</v>
      </c>
      <c r="B91" s="23" t="s">
        <v>1886</v>
      </c>
      <c r="C91" s="13" t="s">
        <v>8699</v>
      </c>
      <c r="D91" s="34" t="s">
        <v>1911</v>
      </c>
      <c r="E91" s="34">
        <v>880</v>
      </c>
      <c r="F91" s="60">
        <v>943731233</v>
      </c>
    </row>
    <row r="92" spans="1:6">
      <c r="A92" s="23">
        <v>2016</v>
      </c>
      <c r="B92" s="23" t="s">
        <v>1886</v>
      </c>
      <c r="C92" s="13" t="s">
        <v>8650</v>
      </c>
      <c r="D92" s="34" t="s">
        <v>1408</v>
      </c>
      <c r="E92" s="34">
        <v>538</v>
      </c>
      <c r="F92" s="60">
        <v>67943310</v>
      </c>
    </row>
    <row r="93" spans="1:6">
      <c r="A93" s="23">
        <v>2016</v>
      </c>
      <c r="B93" s="23" t="s">
        <v>1886</v>
      </c>
      <c r="C93" s="13" t="s">
        <v>8650</v>
      </c>
      <c r="D93" s="34" t="s">
        <v>1411</v>
      </c>
      <c r="E93" s="34">
        <v>1785</v>
      </c>
      <c r="F93" s="60">
        <v>1534865632</v>
      </c>
    </row>
    <row r="94" spans="1:6">
      <c r="A94" s="23">
        <v>2016</v>
      </c>
      <c r="B94" s="23" t="s">
        <v>1886</v>
      </c>
      <c r="C94" s="13" t="s">
        <v>8650</v>
      </c>
      <c r="D94" s="34" t="s">
        <v>1409</v>
      </c>
      <c r="E94" s="34">
        <v>480</v>
      </c>
      <c r="F94" s="60">
        <v>169143016</v>
      </c>
    </row>
    <row r="95" spans="1:6">
      <c r="A95" s="23">
        <v>2016</v>
      </c>
      <c r="B95" s="23" t="s">
        <v>1886</v>
      </c>
      <c r="C95" s="13" t="s">
        <v>8695</v>
      </c>
      <c r="D95" s="34" t="s">
        <v>1338</v>
      </c>
      <c r="E95" s="34">
        <v>217</v>
      </c>
      <c r="F95" s="60">
        <v>270848648</v>
      </c>
    </row>
    <row r="96" spans="1:6">
      <c r="A96" s="23">
        <v>2016</v>
      </c>
      <c r="B96" s="23" t="s">
        <v>1886</v>
      </c>
      <c r="C96" s="13" t="s">
        <v>630</v>
      </c>
      <c r="D96" s="34" t="s">
        <v>1334</v>
      </c>
      <c r="E96" s="34">
        <v>142</v>
      </c>
      <c r="F96" s="60">
        <v>236472603</v>
      </c>
    </row>
    <row r="97" spans="1:6">
      <c r="A97" s="23">
        <v>2016</v>
      </c>
      <c r="B97" s="23" t="s">
        <v>1886</v>
      </c>
      <c r="C97" s="13" t="s">
        <v>630</v>
      </c>
      <c r="D97" s="34" t="s">
        <v>1385</v>
      </c>
      <c r="E97" s="34">
        <v>84</v>
      </c>
      <c r="F97" s="60">
        <v>18745488</v>
      </c>
    </row>
    <row r="98" spans="1:6">
      <c r="A98" s="23">
        <v>2016</v>
      </c>
      <c r="B98" s="23" t="s">
        <v>1886</v>
      </c>
      <c r="C98" s="13" t="s">
        <v>630</v>
      </c>
      <c r="D98" s="34" t="s">
        <v>1333</v>
      </c>
      <c r="E98" s="34">
        <v>25</v>
      </c>
      <c r="F98" s="60">
        <v>44133173</v>
      </c>
    </row>
    <row r="99" spans="1:6">
      <c r="A99" s="23">
        <v>2016</v>
      </c>
      <c r="B99" s="23" t="s">
        <v>1886</v>
      </c>
      <c r="C99" s="13" t="s">
        <v>630</v>
      </c>
      <c r="D99" s="34" t="s">
        <v>1337</v>
      </c>
      <c r="E99" s="34">
        <v>40</v>
      </c>
      <c r="F99" s="60">
        <v>98322861</v>
      </c>
    </row>
    <row r="100" spans="1:6">
      <c r="A100" s="23">
        <v>2016</v>
      </c>
      <c r="B100" s="23" t="s">
        <v>1886</v>
      </c>
      <c r="C100" s="13" t="s">
        <v>1340</v>
      </c>
      <c r="D100" s="34" t="s">
        <v>1340</v>
      </c>
      <c r="E100" s="34">
        <v>0</v>
      </c>
      <c r="F100" s="60">
        <v>18772479</v>
      </c>
    </row>
    <row r="101" spans="1:6">
      <c r="A101" s="23">
        <v>2016</v>
      </c>
      <c r="B101" s="23" t="s">
        <v>514</v>
      </c>
      <c r="C101" s="13" t="s">
        <v>8673</v>
      </c>
      <c r="D101" s="34" t="s">
        <v>1343</v>
      </c>
      <c r="E101" s="34">
        <v>45</v>
      </c>
      <c r="F101" s="60">
        <v>7000000</v>
      </c>
    </row>
    <row r="102" spans="1:6">
      <c r="A102" s="23">
        <v>2016</v>
      </c>
      <c r="B102" s="23" t="s">
        <v>514</v>
      </c>
      <c r="C102" s="13" t="s">
        <v>8669</v>
      </c>
      <c r="D102" s="34" t="s">
        <v>1904</v>
      </c>
      <c r="E102" s="34">
        <v>300</v>
      </c>
      <c r="F102" s="60">
        <v>1070000000</v>
      </c>
    </row>
    <row r="103" spans="1:6">
      <c r="A103" s="23">
        <v>2016</v>
      </c>
      <c r="B103" s="23" t="s">
        <v>514</v>
      </c>
      <c r="C103" s="13" t="s">
        <v>8668</v>
      </c>
      <c r="D103" s="34" t="s">
        <v>1873</v>
      </c>
      <c r="E103" s="34">
        <v>4982</v>
      </c>
      <c r="F103" s="60">
        <v>840000000</v>
      </c>
    </row>
    <row r="104" spans="1:6">
      <c r="A104" s="23">
        <v>2016</v>
      </c>
      <c r="B104" s="23" t="s">
        <v>514</v>
      </c>
      <c r="C104" s="13"/>
      <c r="D104" s="34" t="s">
        <v>1345</v>
      </c>
      <c r="E104" s="34">
        <v>200</v>
      </c>
      <c r="F104" s="60">
        <v>50000000</v>
      </c>
    </row>
    <row r="105" spans="1:6">
      <c r="A105" s="23">
        <v>2016</v>
      </c>
      <c r="B105" s="23" t="s">
        <v>514</v>
      </c>
      <c r="C105" s="13"/>
      <c r="D105" s="34" t="s">
        <v>1908</v>
      </c>
      <c r="E105" s="34">
        <v>115</v>
      </c>
      <c r="F105" s="60">
        <v>200000000</v>
      </c>
    </row>
    <row r="106" spans="1:6">
      <c r="A106" s="23">
        <v>2016</v>
      </c>
      <c r="B106" s="23" t="s">
        <v>514</v>
      </c>
      <c r="C106" s="13"/>
      <c r="D106" s="34" t="s">
        <v>1341</v>
      </c>
      <c r="E106" s="34">
        <v>110</v>
      </c>
      <c r="F106" s="60">
        <v>71000000</v>
      </c>
    </row>
    <row r="107" spans="1:6">
      <c r="A107" s="23">
        <v>2016</v>
      </c>
      <c r="B107" s="23" t="s">
        <v>514</v>
      </c>
      <c r="C107" s="13"/>
      <c r="D107" s="34" t="s">
        <v>1342</v>
      </c>
      <c r="E107" s="34">
        <v>15</v>
      </c>
      <c r="F107" s="60">
        <v>27000000</v>
      </c>
    </row>
    <row r="108" spans="1:6">
      <c r="A108" s="23">
        <v>2016</v>
      </c>
      <c r="B108" s="23" t="s">
        <v>514</v>
      </c>
      <c r="C108" s="13"/>
      <c r="D108" s="34" t="s">
        <v>1348</v>
      </c>
      <c r="E108" s="34">
        <v>40</v>
      </c>
      <c r="F108" s="60">
        <v>35000000</v>
      </c>
    </row>
    <row r="109" spans="1:6">
      <c r="A109" s="23">
        <v>2016</v>
      </c>
      <c r="B109" s="23" t="s">
        <v>514</v>
      </c>
      <c r="C109" s="13"/>
      <c r="D109" s="34" t="s">
        <v>1344</v>
      </c>
      <c r="E109" s="34">
        <v>606</v>
      </c>
      <c r="F109" s="60">
        <v>470000000</v>
      </c>
    </row>
    <row r="110" spans="1:6">
      <c r="A110" s="23">
        <v>2016</v>
      </c>
      <c r="B110" s="23" t="s">
        <v>514</v>
      </c>
      <c r="C110" s="13"/>
      <c r="D110" s="34" t="s">
        <v>1347</v>
      </c>
      <c r="E110" s="34">
        <v>1400</v>
      </c>
      <c r="F110" s="60">
        <v>3800000000</v>
      </c>
    </row>
    <row r="111" spans="1:6">
      <c r="A111" s="23">
        <v>2016</v>
      </c>
      <c r="B111" s="23" t="s">
        <v>514</v>
      </c>
      <c r="C111" s="13"/>
      <c r="D111" s="34" t="s">
        <v>1346</v>
      </c>
      <c r="E111" s="34">
        <v>150</v>
      </c>
      <c r="F111" s="60">
        <v>75000000</v>
      </c>
    </row>
    <row r="112" spans="1:6">
      <c r="A112" s="23">
        <v>2016</v>
      </c>
      <c r="B112" s="23" t="s">
        <v>514</v>
      </c>
      <c r="C112" s="13"/>
      <c r="D112" s="34" t="s">
        <v>1905</v>
      </c>
      <c r="E112" s="34">
        <v>130</v>
      </c>
      <c r="F112" s="60">
        <v>100000000</v>
      </c>
    </row>
    <row r="113" spans="1:6">
      <c r="A113" s="23">
        <v>2016</v>
      </c>
      <c r="B113" s="23" t="s">
        <v>514</v>
      </c>
      <c r="C113" s="13"/>
      <c r="D113" s="34" t="s">
        <v>1906</v>
      </c>
      <c r="E113" s="34">
        <v>60</v>
      </c>
      <c r="F113" s="60">
        <v>65000000</v>
      </c>
    </row>
    <row r="114" spans="1:6">
      <c r="A114" s="23">
        <v>2017</v>
      </c>
      <c r="B114" s="23" t="s">
        <v>1886</v>
      </c>
      <c r="C114" s="13" t="s">
        <v>8656</v>
      </c>
      <c r="D114" s="34" t="s">
        <v>2106</v>
      </c>
      <c r="E114" s="34">
        <v>90</v>
      </c>
      <c r="F114" s="60">
        <v>139190284</v>
      </c>
    </row>
    <row r="115" spans="1:6">
      <c r="A115" s="23">
        <v>2017</v>
      </c>
      <c r="B115" s="23" t="s">
        <v>1886</v>
      </c>
      <c r="C115" s="13" t="s">
        <v>2097</v>
      </c>
      <c r="D115" s="34" t="s">
        <v>2097</v>
      </c>
      <c r="E115" s="34">
        <v>133</v>
      </c>
      <c r="F115" s="60">
        <v>108266922</v>
      </c>
    </row>
    <row r="116" spans="1:6">
      <c r="A116" s="23">
        <v>2017</v>
      </c>
      <c r="B116" s="23" t="s">
        <v>1886</v>
      </c>
      <c r="C116" s="13" t="s">
        <v>2096</v>
      </c>
      <c r="D116" s="34" t="s">
        <v>2096</v>
      </c>
      <c r="E116" s="34">
        <v>250</v>
      </c>
      <c r="F116" s="60">
        <v>287542145</v>
      </c>
    </row>
    <row r="117" spans="1:6">
      <c r="A117" s="23">
        <v>2017</v>
      </c>
      <c r="B117" s="23" t="s">
        <v>1886</v>
      </c>
      <c r="C117" s="13" t="s">
        <v>8641</v>
      </c>
      <c r="D117" s="34" t="s">
        <v>4676</v>
      </c>
      <c r="E117" s="34">
        <v>260</v>
      </c>
      <c r="F117" s="60">
        <v>287077137</v>
      </c>
    </row>
    <row r="118" spans="1:6">
      <c r="A118" s="23">
        <v>2017</v>
      </c>
      <c r="B118" s="23" t="s">
        <v>1886</v>
      </c>
      <c r="C118" s="13" t="s">
        <v>8641</v>
      </c>
      <c r="D118" s="34" t="s">
        <v>4677</v>
      </c>
      <c r="E118" s="34">
        <v>125</v>
      </c>
      <c r="F118" s="60">
        <v>235833360</v>
      </c>
    </row>
    <row r="119" spans="1:6">
      <c r="A119" s="23">
        <v>2017</v>
      </c>
      <c r="B119" s="23" t="s">
        <v>1886</v>
      </c>
      <c r="C119" s="13" t="s">
        <v>3755</v>
      </c>
      <c r="D119" s="34" t="s">
        <v>2107</v>
      </c>
      <c r="E119" s="34">
        <v>23</v>
      </c>
      <c r="F119" s="60">
        <v>15195273</v>
      </c>
    </row>
    <row r="120" spans="1:6">
      <c r="A120" s="23">
        <v>2017</v>
      </c>
      <c r="B120" s="23" t="s">
        <v>1886</v>
      </c>
      <c r="C120" s="13" t="s">
        <v>8644</v>
      </c>
      <c r="D120" s="34" t="s">
        <v>4664</v>
      </c>
      <c r="E120" s="34">
        <v>38</v>
      </c>
      <c r="F120" s="60">
        <v>80862714</v>
      </c>
    </row>
    <row r="121" spans="1:6">
      <c r="A121" s="23">
        <v>2017</v>
      </c>
      <c r="B121" s="23" t="s">
        <v>1886</v>
      </c>
      <c r="C121" s="13" t="s">
        <v>8644</v>
      </c>
      <c r="D121" s="34" t="s">
        <v>4678</v>
      </c>
      <c r="E121" s="34">
        <v>38</v>
      </c>
      <c r="F121" s="60">
        <v>25380986</v>
      </c>
    </row>
    <row r="122" spans="1:6">
      <c r="A122" s="23">
        <v>2017</v>
      </c>
      <c r="B122" s="23" t="s">
        <v>1886</v>
      </c>
      <c r="C122" s="13" t="s">
        <v>8691</v>
      </c>
      <c r="D122" s="34" t="s">
        <v>2100</v>
      </c>
      <c r="E122" s="34">
        <v>65</v>
      </c>
      <c r="F122" s="60">
        <v>252719745</v>
      </c>
    </row>
    <row r="123" spans="1:6">
      <c r="A123" s="23">
        <v>2017</v>
      </c>
      <c r="B123" s="23" t="s">
        <v>1886</v>
      </c>
      <c r="C123" s="13" t="s">
        <v>8691</v>
      </c>
      <c r="D123" s="34" t="s">
        <v>2099</v>
      </c>
      <c r="E123" s="34">
        <v>136</v>
      </c>
      <c r="F123" s="60">
        <v>51762534</v>
      </c>
    </row>
    <row r="124" spans="1:6">
      <c r="A124" s="23">
        <v>2017</v>
      </c>
      <c r="B124" s="23" t="s">
        <v>1886</v>
      </c>
      <c r="C124" s="13" t="s">
        <v>8691</v>
      </c>
      <c r="D124" s="34" t="s">
        <v>2098</v>
      </c>
      <c r="E124" s="34">
        <v>954</v>
      </c>
      <c r="F124" s="60">
        <v>2021476065</v>
      </c>
    </row>
    <row r="125" spans="1:6">
      <c r="A125" s="23">
        <v>2017</v>
      </c>
      <c r="B125" s="23" t="s">
        <v>1886</v>
      </c>
      <c r="C125" s="13" t="s">
        <v>8692</v>
      </c>
      <c r="D125" s="34" t="s">
        <v>4679</v>
      </c>
      <c r="E125" s="34">
        <v>140</v>
      </c>
      <c r="F125" s="60">
        <v>55877966</v>
      </c>
    </row>
    <row r="126" spans="1:6">
      <c r="A126" s="23">
        <v>2017</v>
      </c>
      <c r="B126" s="23" t="s">
        <v>1886</v>
      </c>
      <c r="C126" s="13" t="s">
        <v>8692</v>
      </c>
      <c r="D126" s="34" t="s">
        <v>2087</v>
      </c>
      <c r="E126" s="34">
        <v>145</v>
      </c>
      <c r="F126" s="60">
        <v>142875654</v>
      </c>
    </row>
    <row r="127" spans="1:6">
      <c r="A127" s="23">
        <v>2017</v>
      </c>
      <c r="B127" s="23" t="s">
        <v>1886</v>
      </c>
      <c r="C127" s="13" t="s">
        <v>8692</v>
      </c>
      <c r="D127" s="34" t="s">
        <v>2089</v>
      </c>
      <c r="E127" s="34">
        <v>125</v>
      </c>
      <c r="F127" s="60">
        <v>8917404</v>
      </c>
    </row>
    <row r="128" spans="1:6">
      <c r="A128" s="23">
        <v>2017</v>
      </c>
      <c r="B128" s="23" t="s">
        <v>1886</v>
      </c>
      <c r="C128" s="13" t="s">
        <v>8692</v>
      </c>
      <c r="D128" s="34" t="s">
        <v>2088</v>
      </c>
      <c r="E128" s="34">
        <v>52</v>
      </c>
      <c r="F128" s="60">
        <v>19109771</v>
      </c>
    </row>
    <row r="129" spans="1:6">
      <c r="A129" s="23">
        <v>2017</v>
      </c>
      <c r="B129" s="23" t="s">
        <v>1886</v>
      </c>
      <c r="C129" s="13" t="s">
        <v>8692</v>
      </c>
      <c r="D129" s="34" t="s">
        <v>2090</v>
      </c>
      <c r="E129" s="34">
        <v>12</v>
      </c>
      <c r="F129" s="60">
        <v>9604154</v>
      </c>
    </row>
    <row r="130" spans="1:6">
      <c r="A130" s="23">
        <v>2017</v>
      </c>
      <c r="B130" s="23" t="s">
        <v>1886</v>
      </c>
      <c r="C130" s="13" t="s">
        <v>8692</v>
      </c>
      <c r="D130" s="34" t="s">
        <v>4680</v>
      </c>
      <c r="E130" s="34">
        <v>262</v>
      </c>
      <c r="F130" s="60">
        <v>737779256</v>
      </c>
    </row>
    <row r="131" spans="1:6">
      <c r="A131" s="23">
        <v>2017</v>
      </c>
      <c r="B131" s="23" t="s">
        <v>1886</v>
      </c>
      <c r="C131" s="13" t="s">
        <v>8648</v>
      </c>
      <c r="D131" s="34" t="s">
        <v>2083</v>
      </c>
      <c r="E131" s="34">
        <v>120</v>
      </c>
      <c r="F131" s="60">
        <v>28440832</v>
      </c>
    </row>
    <row r="132" spans="1:6">
      <c r="A132" s="23">
        <v>2017</v>
      </c>
      <c r="B132" s="23" t="s">
        <v>1886</v>
      </c>
      <c r="C132" s="13" t="s">
        <v>3759</v>
      </c>
      <c r="D132" s="34" t="s">
        <v>2086</v>
      </c>
      <c r="E132" s="34">
        <v>80</v>
      </c>
      <c r="F132" s="60">
        <v>41879776</v>
      </c>
    </row>
    <row r="133" spans="1:6">
      <c r="A133" s="23">
        <v>2017</v>
      </c>
      <c r="B133" s="23" t="s">
        <v>1886</v>
      </c>
      <c r="C133" s="13" t="s">
        <v>3759</v>
      </c>
      <c r="D133" s="34" t="s">
        <v>2084</v>
      </c>
      <c r="E133" s="34">
        <v>718</v>
      </c>
      <c r="F133" s="60">
        <v>937374693</v>
      </c>
    </row>
    <row r="134" spans="1:6">
      <c r="A134" s="23">
        <v>2017</v>
      </c>
      <c r="B134" s="23" t="s">
        <v>1886</v>
      </c>
      <c r="C134" s="13" t="s">
        <v>3759</v>
      </c>
      <c r="D134" s="34" t="s">
        <v>4671</v>
      </c>
      <c r="E134" s="34">
        <v>100</v>
      </c>
      <c r="F134" s="60">
        <v>1777123418</v>
      </c>
    </row>
    <row r="135" spans="1:6">
      <c r="A135" s="23">
        <v>2017</v>
      </c>
      <c r="B135" s="23" t="s">
        <v>1886</v>
      </c>
      <c r="C135" s="13" t="s">
        <v>3759</v>
      </c>
      <c r="D135" s="34" t="s">
        <v>2112</v>
      </c>
      <c r="E135" s="34">
        <v>215</v>
      </c>
      <c r="F135" s="60">
        <v>316675115</v>
      </c>
    </row>
    <row r="136" spans="1:6">
      <c r="A136" s="23">
        <v>2017</v>
      </c>
      <c r="B136" s="23" t="s">
        <v>1886</v>
      </c>
      <c r="C136" s="13" t="s">
        <v>8654</v>
      </c>
      <c r="D136" s="34" t="s">
        <v>2105</v>
      </c>
      <c r="E136" s="34">
        <v>26</v>
      </c>
      <c r="F136" s="60">
        <v>120367310</v>
      </c>
    </row>
    <row r="137" spans="1:6">
      <c r="A137" s="23">
        <v>2017</v>
      </c>
      <c r="B137" s="23" t="s">
        <v>1886</v>
      </c>
      <c r="C137" s="13" t="s">
        <v>8654</v>
      </c>
      <c r="D137" s="34" t="s">
        <v>2103</v>
      </c>
      <c r="E137" s="34">
        <v>27</v>
      </c>
      <c r="F137" s="60">
        <v>48079138</v>
      </c>
    </row>
    <row r="138" spans="1:6">
      <c r="A138" s="23">
        <v>2017</v>
      </c>
      <c r="B138" s="23" t="s">
        <v>1886</v>
      </c>
      <c r="C138" s="13" t="s">
        <v>8654</v>
      </c>
      <c r="D138" s="34" t="s">
        <v>2104</v>
      </c>
      <c r="E138" s="34">
        <v>258</v>
      </c>
      <c r="F138" s="60">
        <v>75744009</v>
      </c>
    </row>
    <row r="139" spans="1:6">
      <c r="A139" s="23">
        <v>2017</v>
      </c>
      <c r="B139" s="23" t="s">
        <v>1886</v>
      </c>
      <c r="C139" s="13" t="s">
        <v>8657</v>
      </c>
      <c r="D139" s="34" t="s">
        <v>2109</v>
      </c>
      <c r="E139" s="34">
        <v>45</v>
      </c>
      <c r="F139" s="60">
        <v>19894616</v>
      </c>
    </row>
    <row r="140" spans="1:6">
      <c r="A140" s="23">
        <v>2017</v>
      </c>
      <c r="B140" s="23" t="s">
        <v>1886</v>
      </c>
      <c r="C140" s="13" t="s">
        <v>8659</v>
      </c>
      <c r="D140" s="34" t="s">
        <v>2110</v>
      </c>
      <c r="E140" s="34">
        <v>240</v>
      </c>
      <c r="F140" s="60">
        <v>299356222</v>
      </c>
    </row>
    <row r="141" spans="1:6">
      <c r="A141" s="23">
        <v>2017</v>
      </c>
      <c r="B141" s="23" t="s">
        <v>1886</v>
      </c>
      <c r="C141" s="13" t="s">
        <v>8693</v>
      </c>
      <c r="D141" s="34" t="s">
        <v>4682</v>
      </c>
      <c r="E141" s="34">
        <v>110</v>
      </c>
      <c r="F141" s="60">
        <v>88508756</v>
      </c>
    </row>
    <row r="142" spans="1:6">
      <c r="A142" s="23">
        <v>2017</v>
      </c>
      <c r="B142" s="23" t="s">
        <v>1886</v>
      </c>
      <c r="C142" s="13" t="s">
        <v>8693</v>
      </c>
      <c r="D142" s="34" t="s">
        <v>2095</v>
      </c>
      <c r="E142" s="34">
        <v>329</v>
      </c>
      <c r="F142" s="60">
        <v>432552465</v>
      </c>
    </row>
    <row r="143" spans="1:6">
      <c r="A143" s="23">
        <v>2017</v>
      </c>
      <c r="B143" s="23" t="s">
        <v>1886</v>
      </c>
      <c r="C143" s="13" t="s">
        <v>8645</v>
      </c>
      <c r="D143" s="34" t="s">
        <v>2094</v>
      </c>
      <c r="E143" s="34">
        <v>19</v>
      </c>
      <c r="F143" s="60">
        <v>24659385</v>
      </c>
    </row>
    <row r="144" spans="1:6">
      <c r="A144" s="23">
        <v>2017</v>
      </c>
      <c r="B144" s="23" t="s">
        <v>1886</v>
      </c>
      <c r="C144" s="13" t="s">
        <v>8645</v>
      </c>
      <c r="D144" s="34" t="s">
        <v>2081</v>
      </c>
      <c r="E144" s="34">
        <v>275</v>
      </c>
      <c r="F144" s="60">
        <v>223644437</v>
      </c>
    </row>
    <row r="145" spans="1:6">
      <c r="A145" s="23">
        <v>2017</v>
      </c>
      <c r="B145" s="23" t="s">
        <v>1886</v>
      </c>
      <c r="C145" s="13" t="s">
        <v>8645</v>
      </c>
      <c r="D145" s="34" t="s">
        <v>4683</v>
      </c>
      <c r="E145" s="34">
        <v>90</v>
      </c>
      <c r="F145" s="60">
        <v>339993912</v>
      </c>
    </row>
    <row r="146" spans="1:6">
      <c r="A146" s="23">
        <v>2017</v>
      </c>
      <c r="B146" s="23" t="s">
        <v>1886</v>
      </c>
      <c r="C146" s="13" t="s">
        <v>8645</v>
      </c>
      <c r="D146" s="34" t="s">
        <v>2093</v>
      </c>
      <c r="E146" s="34">
        <v>52</v>
      </c>
      <c r="F146" s="60">
        <v>550518944</v>
      </c>
    </row>
    <row r="147" spans="1:6">
      <c r="A147" s="23">
        <v>2017</v>
      </c>
      <c r="B147" s="23" t="s">
        <v>1886</v>
      </c>
      <c r="C147" s="13" t="s">
        <v>8645</v>
      </c>
      <c r="D147" s="34" t="s">
        <v>2082</v>
      </c>
      <c r="E147" s="34">
        <v>23</v>
      </c>
      <c r="F147" s="60">
        <v>67711602</v>
      </c>
    </row>
    <row r="148" spans="1:6">
      <c r="A148" s="23">
        <v>2017</v>
      </c>
      <c r="B148" s="23" t="s">
        <v>1886</v>
      </c>
      <c r="C148" s="13" t="s">
        <v>8694</v>
      </c>
      <c r="D148" s="34" t="s">
        <v>2114</v>
      </c>
      <c r="E148" s="34">
        <v>235</v>
      </c>
      <c r="F148" s="60">
        <v>403550501</v>
      </c>
    </row>
    <row r="149" spans="1:6">
      <c r="A149" s="23">
        <v>2017</v>
      </c>
      <c r="B149" s="23" t="s">
        <v>1886</v>
      </c>
      <c r="C149" s="13" t="s">
        <v>8697</v>
      </c>
      <c r="D149" s="34" t="s">
        <v>2091</v>
      </c>
      <c r="E149" s="34">
        <v>256</v>
      </c>
      <c r="F149" s="60">
        <v>133494301</v>
      </c>
    </row>
    <row r="150" spans="1:6">
      <c r="A150" s="23">
        <v>2017</v>
      </c>
      <c r="B150" s="23" t="s">
        <v>1886</v>
      </c>
      <c r="C150" s="13" t="s">
        <v>8697</v>
      </c>
      <c r="D150" s="34" t="s">
        <v>2092</v>
      </c>
      <c r="E150" s="34">
        <v>372</v>
      </c>
      <c r="F150" s="60">
        <v>97100488</v>
      </c>
    </row>
    <row r="151" spans="1:6">
      <c r="A151" s="23">
        <v>2017</v>
      </c>
      <c r="B151" s="23" t="s">
        <v>1886</v>
      </c>
      <c r="C151" s="13" t="s">
        <v>8697</v>
      </c>
      <c r="D151" s="34" t="s">
        <v>4685</v>
      </c>
      <c r="E151" s="34">
        <v>137</v>
      </c>
      <c r="F151" s="60">
        <v>62001961</v>
      </c>
    </row>
    <row r="152" spans="1:6">
      <c r="A152" s="23">
        <v>2017</v>
      </c>
      <c r="B152" s="23" t="s">
        <v>1886</v>
      </c>
      <c r="C152" s="13" t="s">
        <v>8697</v>
      </c>
      <c r="D152" s="34" t="s">
        <v>4686</v>
      </c>
      <c r="E152" s="34">
        <v>269</v>
      </c>
      <c r="F152" s="60">
        <v>428576013</v>
      </c>
    </row>
    <row r="153" spans="1:6">
      <c r="A153" s="23">
        <v>2017</v>
      </c>
      <c r="B153" s="23" t="s">
        <v>1886</v>
      </c>
      <c r="C153" s="13" t="s">
        <v>8649</v>
      </c>
      <c r="D153" s="34" t="s">
        <v>4684</v>
      </c>
      <c r="E153" s="34">
        <v>58</v>
      </c>
      <c r="F153" s="60">
        <v>51019827</v>
      </c>
    </row>
    <row r="154" spans="1:6">
      <c r="A154" s="23">
        <v>2017</v>
      </c>
      <c r="B154" s="23" t="s">
        <v>1886</v>
      </c>
      <c r="C154" s="13" t="s">
        <v>8649</v>
      </c>
      <c r="D154" s="34" t="s">
        <v>4672</v>
      </c>
      <c r="E154" s="34">
        <v>2631</v>
      </c>
      <c r="F154" s="60">
        <v>2735471531</v>
      </c>
    </row>
    <row r="155" spans="1:6">
      <c r="A155" s="23">
        <v>2017</v>
      </c>
      <c r="B155" s="23" t="s">
        <v>1886</v>
      </c>
      <c r="C155" s="13" t="s">
        <v>8649</v>
      </c>
      <c r="D155" s="34" t="s">
        <v>2111</v>
      </c>
      <c r="E155" s="34">
        <v>50</v>
      </c>
      <c r="F155" s="60">
        <v>236956571</v>
      </c>
    </row>
    <row r="156" spans="1:6">
      <c r="A156" s="23">
        <v>2017</v>
      </c>
      <c r="B156" s="23" t="s">
        <v>1886</v>
      </c>
      <c r="C156" s="13" t="s">
        <v>3766</v>
      </c>
      <c r="D156" s="34" t="s">
        <v>2113</v>
      </c>
      <c r="E156" s="34">
        <v>140</v>
      </c>
      <c r="F156" s="60">
        <v>56069852</v>
      </c>
    </row>
    <row r="157" spans="1:6">
      <c r="A157" s="23">
        <v>2017</v>
      </c>
      <c r="B157" s="23" t="s">
        <v>1886</v>
      </c>
      <c r="C157" s="13" t="s">
        <v>8646</v>
      </c>
      <c r="D157" s="34" t="s">
        <v>4670</v>
      </c>
      <c r="E157" s="34">
        <v>652</v>
      </c>
      <c r="F157" s="60">
        <v>149794317</v>
      </c>
    </row>
    <row r="158" spans="1:6">
      <c r="A158" s="23">
        <v>2017</v>
      </c>
      <c r="B158" s="23" t="s">
        <v>1886</v>
      </c>
      <c r="C158" s="13" t="s">
        <v>8699</v>
      </c>
      <c r="D158" s="34" t="s">
        <v>2101</v>
      </c>
      <c r="E158" s="34">
        <v>350</v>
      </c>
      <c r="F158" s="60">
        <v>473968331</v>
      </c>
    </row>
    <row r="159" spans="1:6">
      <c r="A159" s="23">
        <v>2017</v>
      </c>
      <c r="B159" s="23" t="s">
        <v>1886</v>
      </c>
      <c r="C159" s="13" t="s">
        <v>8699</v>
      </c>
      <c r="D159" s="34" t="s">
        <v>2102</v>
      </c>
      <c r="E159" s="34">
        <v>38</v>
      </c>
      <c r="F159" s="60">
        <v>34646400</v>
      </c>
    </row>
    <row r="160" spans="1:6">
      <c r="A160" s="23">
        <v>2017</v>
      </c>
      <c r="B160" s="23" t="s">
        <v>1886</v>
      </c>
      <c r="C160" s="13" t="s">
        <v>8650</v>
      </c>
      <c r="D160" s="34" t="s">
        <v>2085</v>
      </c>
      <c r="E160" s="34">
        <v>54</v>
      </c>
      <c r="F160" s="60">
        <v>72491045</v>
      </c>
    </row>
    <row r="161" spans="1:6">
      <c r="A161" s="23">
        <v>2017</v>
      </c>
      <c r="B161" s="23" t="s">
        <v>1886</v>
      </c>
      <c r="C161" s="13" t="s">
        <v>630</v>
      </c>
      <c r="D161" s="34" t="s">
        <v>4681</v>
      </c>
      <c r="E161" s="34">
        <v>425</v>
      </c>
      <c r="F161" s="60">
        <v>771554747</v>
      </c>
    </row>
    <row r="162" spans="1:6">
      <c r="A162" s="23">
        <v>2017</v>
      </c>
      <c r="B162" s="23" t="s">
        <v>1886</v>
      </c>
      <c r="C162" s="13" t="s">
        <v>630</v>
      </c>
      <c r="D162" s="34" t="s">
        <v>4665</v>
      </c>
      <c r="E162" s="34">
        <v>90</v>
      </c>
      <c r="F162" s="60">
        <v>27828474</v>
      </c>
    </row>
    <row r="163" spans="1:6">
      <c r="A163" s="23">
        <v>2017</v>
      </c>
      <c r="B163" s="23" t="s">
        <v>1886</v>
      </c>
      <c r="C163" s="13" t="s">
        <v>630</v>
      </c>
      <c r="D163" s="34" t="s">
        <v>4666</v>
      </c>
      <c r="E163" s="34">
        <v>130</v>
      </c>
      <c r="F163" s="60">
        <v>89650927</v>
      </c>
    </row>
    <row r="164" spans="1:6">
      <c r="A164" s="23">
        <v>2017</v>
      </c>
      <c r="B164" s="23" t="s">
        <v>1886</v>
      </c>
      <c r="C164" s="13" t="s">
        <v>630</v>
      </c>
      <c r="D164" s="34" t="s">
        <v>4667</v>
      </c>
      <c r="E164" s="34">
        <v>84</v>
      </c>
      <c r="F164" s="60">
        <v>45818270</v>
      </c>
    </row>
    <row r="165" spans="1:6">
      <c r="A165" s="23">
        <v>2017</v>
      </c>
      <c r="B165" s="23" t="s">
        <v>1886</v>
      </c>
      <c r="C165" s="13" t="s">
        <v>8655</v>
      </c>
      <c r="D165" s="34" t="s">
        <v>2108</v>
      </c>
      <c r="E165" s="34">
        <v>93</v>
      </c>
      <c r="F165" s="60">
        <v>283180879</v>
      </c>
    </row>
    <row r="166" spans="1:6">
      <c r="A166" s="23">
        <v>2017</v>
      </c>
      <c r="B166" s="23" t="s">
        <v>514</v>
      </c>
      <c r="C166" s="13" t="s">
        <v>8685</v>
      </c>
      <c r="D166" s="34" t="s">
        <v>2313</v>
      </c>
      <c r="E166" s="34">
        <v>520</v>
      </c>
      <c r="F166" s="60">
        <v>315000000</v>
      </c>
    </row>
    <row r="167" spans="1:6">
      <c r="A167" s="23">
        <v>2017</v>
      </c>
      <c r="B167" s="23" t="s">
        <v>514</v>
      </c>
      <c r="C167" s="13" t="s">
        <v>8675</v>
      </c>
      <c r="D167" s="34" t="s">
        <v>2315</v>
      </c>
      <c r="E167" s="34">
        <v>470</v>
      </c>
      <c r="F167" s="60">
        <v>120000000</v>
      </c>
    </row>
    <row r="168" spans="1:6">
      <c r="A168" s="23">
        <v>2017</v>
      </c>
      <c r="B168" s="23" t="s">
        <v>514</v>
      </c>
      <c r="C168" s="13" t="s">
        <v>8668</v>
      </c>
      <c r="D168" s="34" t="s">
        <v>4689</v>
      </c>
      <c r="E168" s="34">
        <v>120</v>
      </c>
      <c r="F168" s="60">
        <v>75000000</v>
      </c>
    </row>
    <row r="169" spans="1:6">
      <c r="A169" s="23">
        <v>2017</v>
      </c>
      <c r="B169" s="23" t="s">
        <v>514</v>
      </c>
      <c r="C169" s="13" t="s">
        <v>8668</v>
      </c>
      <c r="D169" s="34" t="s">
        <v>2317</v>
      </c>
      <c r="E169" s="34">
        <v>5000</v>
      </c>
      <c r="F169" s="60">
        <v>2000000000</v>
      </c>
    </row>
    <row r="170" spans="1:6">
      <c r="A170" s="23">
        <v>2017</v>
      </c>
      <c r="B170" s="23" t="s">
        <v>514</v>
      </c>
      <c r="C170" s="13" t="s">
        <v>8671</v>
      </c>
      <c r="D170" s="34" t="s">
        <v>4658</v>
      </c>
      <c r="E170" s="34">
        <v>165</v>
      </c>
      <c r="F170" s="60">
        <v>200000000</v>
      </c>
    </row>
    <row r="171" spans="1:6">
      <c r="A171" s="23">
        <v>2017</v>
      </c>
      <c r="B171" s="23" t="s">
        <v>514</v>
      </c>
      <c r="C171" s="13" t="s">
        <v>8674</v>
      </c>
      <c r="D171" s="34" t="s">
        <v>2312</v>
      </c>
      <c r="E171" s="34">
        <v>220</v>
      </c>
      <c r="F171" s="60">
        <v>850000000</v>
      </c>
    </row>
    <row r="172" spans="1:6">
      <c r="A172" s="23">
        <v>2017</v>
      </c>
      <c r="B172" s="23" t="s">
        <v>514</v>
      </c>
      <c r="C172" s="13"/>
      <c r="D172" s="34" t="s">
        <v>4687</v>
      </c>
      <c r="E172" s="34">
        <v>250</v>
      </c>
      <c r="F172" s="60">
        <v>725000000</v>
      </c>
    </row>
    <row r="173" spans="1:6">
      <c r="A173" s="23">
        <v>2017</v>
      </c>
      <c r="B173" s="23" t="s">
        <v>514</v>
      </c>
      <c r="C173" s="13"/>
      <c r="D173" s="34" t="s">
        <v>4688</v>
      </c>
      <c r="E173" s="34"/>
      <c r="F173" s="60">
        <v>400000000</v>
      </c>
    </row>
    <row r="174" spans="1:6">
      <c r="A174" s="23">
        <v>2017</v>
      </c>
      <c r="B174" s="23" t="s">
        <v>514</v>
      </c>
      <c r="C174" s="13"/>
      <c r="D174" s="34" t="s">
        <v>2316</v>
      </c>
      <c r="E174" s="34">
        <v>140</v>
      </c>
      <c r="F174" s="60">
        <v>850000000</v>
      </c>
    </row>
    <row r="175" spans="1:6">
      <c r="A175" s="23">
        <v>2017</v>
      </c>
      <c r="B175" s="23" t="s">
        <v>514</v>
      </c>
      <c r="C175" s="13"/>
      <c r="D175" s="34" t="s">
        <v>4690</v>
      </c>
      <c r="E175" s="34">
        <v>85</v>
      </c>
      <c r="F175" s="60">
        <v>995000000</v>
      </c>
    </row>
    <row r="176" spans="1:6">
      <c r="A176" s="23">
        <v>2017</v>
      </c>
      <c r="B176" s="23" t="s">
        <v>514</v>
      </c>
      <c r="C176" s="13"/>
      <c r="D176" s="34" t="s">
        <v>2314</v>
      </c>
      <c r="E176" s="34">
        <v>1530</v>
      </c>
      <c r="F176" s="60">
        <v>6540000000</v>
      </c>
    </row>
    <row r="177" spans="1:6">
      <c r="A177" s="23">
        <v>2017</v>
      </c>
      <c r="B177" s="23" t="s">
        <v>514</v>
      </c>
      <c r="C177" s="13"/>
      <c r="D177" s="34" t="s">
        <v>4691</v>
      </c>
      <c r="E177" s="34">
        <v>16</v>
      </c>
      <c r="F177" s="60">
        <v>25000000</v>
      </c>
    </row>
    <row r="178" spans="1:6">
      <c r="A178" s="23">
        <v>2018</v>
      </c>
      <c r="B178" s="23" t="s">
        <v>1886</v>
      </c>
      <c r="C178" s="13" t="s">
        <v>8662</v>
      </c>
      <c r="D178" s="34" t="s">
        <v>3681</v>
      </c>
      <c r="E178" s="34">
        <v>1100</v>
      </c>
      <c r="F178" s="60">
        <v>551214621</v>
      </c>
    </row>
    <row r="179" spans="1:6">
      <c r="A179" s="23">
        <v>2018</v>
      </c>
      <c r="B179" s="23" t="s">
        <v>1886</v>
      </c>
      <c r="C179" s="13" t="s">
        <v>4692</v>
      </c>
      <c r="D179" s="34" t="s">
        <v>4692</v>
      </c>
      <c r="E179" s="34">
        <v>2590</v>
      </c>
      <c r="F179" s="60">
        <v>3025302510</v>
      </c>
    </row>
    <row r="180" spans="1:6">
      <c r="A180" s="23">
        <v>2018</v>
      </c>
      <c r="B180" s="23" t="s">
        <v>1886</v>
      </c>
      <c r="C180" s="13" t="s">
        <v>3699</v>
      </c>
      <c r="D180" s="34" t="s">
        <v>3699</v>
      </c>
      <c r="E180" s="34">
        <v>536</v>
      </c>
      <c r="F180" s="60">
        <v>2365582710</v>
      </c>
    </row>
    <row r="181" spans="1:6">
      <c r="A181" s="23">
        <v>2018</v>
      </c>
      <c r="B181" s="23" t="s">
        <v>1886</v>
      </c>
      <c r="C181" s="13" t="s">
        <v>4560</v>
      </c>
      <c r="D181" s="34" t="s">
        <v>3720</v>
      </c>
      <c r="E181" s="34">
        <v>7</v>
      </c>
      <c r="F181" s="60">
        <v>35782875</v>
      </c>
    </row>
    <row r="182" spans="1:6">
      <c r="A182" s="23">
        <v>2018</v>
      </c>
      <c r="B182" s="23" t="s">
        <v>1886</v>
      </c>
      <c r="C182" s="13" t="s">
        <v>4560</v>
      </c>
      <c r="D182" s="34" t="s">
        <v>3682</v>
      </c>
      <c r="E182" s="34">
        <v>335</v>
      </c>
      <c r="F182" s="60">
        <v>126518746</v>
      </c>
    </row>
    <row r="183" spans="1:6">
      <c r="A183" s="23">
        <v>2018</v>
      </c>
      <c r="B183" s="23" t="s">
        <v>1886</v>
      </c>
      <c r="C183" s="13" t="s">
        <v>4560</v>
      </c>
      <c r="D183" s="34" t="s">
        <v>3683</v>
      </c>
      <c r="E183" s="34">
        <v>200</v>
      </c>
      <c r="F183" s="60">
        <v>227289367</v>
      </c>
    </row>
    <row r="184" spans="1:6">
      <c r="A184" s="23">
        <v>2018</v>
      </c>
      <c r="B184" s="23" t="s">
        <v>1886</v>
      </c>
      <c r="C184" s="13" t="s">
        <v>4560</v>
      </c>
      <c r="D184" s="34" t="s">
        <v>4660</v>
      </c>
      <c r="E184" s="34">
        <v>8354</v>
      </c>
      <c r="F184" s="60">
        <v>1068429641</v>
      </c>
    </row>
    <row r="185" spans="1:6">
      <c r="A185" s="23">
        <v>2018</v>
      </c>
      <c r="B185" s="23" t="s">
        <v>1886</v>
      </c>
      <c r="C185" s="13" t="s">
        <v>8641</v>
      </c>
      <c r="D185" s="34" t="s">
        <v>4693</v>
      </c>
      <c r="E185" s="34">
        <v>81</v>
      </c>
      <c r="F185" s="60">
        <v>62972585</v>
      </c>
    </row>
    <row r="186" spans="1:6">
      <c r="A186" s="23">
        <v>2018</v>
      </c>
      <c r="B186" s="23" t="s">
        <v>1886</v>
      </c>
      <c r="C186" s="13" t="s">
        <v>8698</v>
      </c>
      <c r="D186" s="34" t="s">
        <v>3700</v>
      </c>
      <c r="E186" s="34">
        <v>84</v>
      </c>
      <c r="F186" s="60">
        <v>6689592</v>
      </c>
    </row>
    <row r="187" spans="1:6">
      <c r="A187" s="23">
        <v>2018</v>
      </c>
      <c r="B187" s="23" t="s">
        <v>1886</v>
      </c>
      <c r="C187" s="13" t="s">
        <v>8644</v>
      </c>
      <c r="D187" s="34" t="s">
        <v>3698</v>
      </c>
      <c r="E187" s="34">
        <v>100</v>
      </c>
      <c r="F187" s="60">
        <v>82812485</v>
      </c>
    </row>
    <row r="188" spans="1:6">
      <c r="A188" s="23">
        <v>2018</v>
      </c>
      <c r="B188" s="23" t="s">
        <v>1886</v>
      </c>
      <c r="C188" s="13" t="s">
        <v>8644</v>
      </c>
      <c r="D188" s="34" t="s">
        <v>4695</v>
      </c>
      <c r="E188" s="34">
        <v>46</v>
      </c>
      <c r="F188" s="60">
        <v>205358435</v>
      </c>
    </row>
    <row r="189" spans="1:6">
      <c r="A189" s="23">
        <v>2018</v>
      </c>
      <c r="B189" s="23" t="s">
        <v>1886</v>
      </c>
      <c r="C189" s="13" t="s">
        <v>8644</v>
      </c>
      <c r="D189" s="34" t="s">
        <v>3708</v>
      </c>
      <c r="E189" s="34">
        <v>12</v>
      </c>
      <c r="F189" s="60">
        <v>34058619</v>
      </c>
    </row>
    <row r="190" spans="1:6">
      <c r="A190" s="23">
        <v>2018</v>
      </c>
      <c r="B190" s="23" t="s">
        <v>1886</v>
      </c>
      <c r="C190" s="13" t="s">
        <v>8691</v>
      </c>
      <c r="D190" s="34" t="s">
        <v>3715</v>
      </c>
      <c r="E190" s="34">
        <v>185</v>
      </c>
      <c r="F190" s="60">
        <v>240435831</v>
      </c>
    </row>
    <row r="191" spans="1:6">
      <c r="A191" s="23">
        <v>2018</v>
      </c>
      <c r="B191" s="23" t="s">
        <v>1886</v>
      </c>
      <c r="C191" s="13" t="s">
        <v>8691</v>
      </c>
      <c r="D191" s="34" t="s">
        <v>3714</v>
      </c>
      <c r="E191" s="34">
        <v>136</v>
      </c>
      <c r="F191" s="60">
        <v>73374643</v>
      </c>
    </row>
    <row r="192" spans="1:6">
      <c r="A192" s="23">
        <v>2018</v>
      </c>
      <c r="B192" s="23" t="s">
        <v>1886</v>
      </c>
      <c r="C192" s="13" t="s">
        <v>8691</v>
      </c>
      <c r="D192" s="34" t="s">
        <v>3703</v>
      </c>
      <c r="E192" s="34">
        <v>30</v>
      </c>
      <c r="F192" s="60">
        <v>53756961</v>
      </c>
    </row>
    <row r="193" spans="1:6">
      <c r="A193" s="23">
        <v>2018</v>
      </c>
      <c r="B193" s="23" t="s">
        <v>1886</v>
      </c>
      <c r="C193" s="13" t="s">
        <v>8692</v>
      </c>
      <c r="D193" s="34" t="s">
        <v>3716</v>
      </c>
      <c r="E193" s="34">
        <v>32</v>
      </c>
      <c r="F193" s="60">
        <v>37793744</v>
      </c>
    </row>
    <row r="194" spans="1:6">
      <c r="A194" s="23">
        <v>2018</v>
      </c>
      <c r="B194" s="23" t="s">
        <v>1886</v>
      </c>
      <c r="C194" s="13" t="s">
        <v>8692</v>
      </c>
      <c r="D194" s="34" t="s">
        <v>3689</v>
      </c>
      <c r="E194" s="34">
        <v>750</v>
      </c>
      <c r="F194" s="60">
        <v>3272028205</v>
      </c>
    </row>
    <row r="195" spans="1:6">
      <c r="A195" s="23">
        <v>2018</v>
      </c>
      <c r="B195" s="23" t="s">
        <v>1886</v>
      </c>
      <c r="C195" s="13" t="s">
        <v>8692</v>
      </c>
      <c r="D195" s="34" t="s">
        <v>3710</v>
      </c>
      <c r="E195" s="34">
        <v>0</v>
      </c>
      <c r="F195" s="60">
        <v>96801379</v>
      </c>
    </row>
    <row r="196" spans="1:6">
      <c r="A196" s="23">
        <v>2018</v>
      </c>
      <c r="B196" s="23" t="s">
        <v>1886</v>
      </c>
      <c r="C196" s="13" t="s">
        <v>8692</v>
      </c>
      <c r="D196" s="34" t="s">
        <v>3685</v>
      </c>
      <c r="E196" s="34">
        <v>175</v>
      </c>
      <c r="F196" s="60">
        <v>1084165486</v>
      </c>
    </row>
    <row r="197" spans="1:6">
      <c r="A197" s="23">
        <v>2018</v>
      </c>
      <c r="B197" s="23" t="s">
        <v>1886</v>
      </c>
      <c r="C197" s="13" t="s">
        <v>8692</v>
      </c>
      <c r="D197" s="34" t="s">
        <v>4694</v>
      </c>
      <c r="E197" s="34">
        <v>70</v>
      </c>
      <c r="F197" s="60">
        <v>40491620</v>
      </c>
    </row>
    <row r="198" spans="1:6">
      <c r="A198" s="23">
        <v>2018</v>
      </c>
      <c r="B198" s="23" t="s">
        <v>1886</v>
      </c>
      <c r="C198" s="13" t="s">
        <v>8692</v>
      </c>
      <c r="D198" s="34" t="s">
        <v>3709</v>
      </c>
      <c r="E198" s="34">
        <v>29</v>
      </c>
      <c r="F198" s="60">
        <v>21445296</v>
      </c>
    </row>
    <row r="199" spans="1:6">
      <c r="A199" s="23">
        <v>2018</v>
      </c>
      <c r="B199" s="23" t="s">
        <v>1886</v>
      </c>
      <c r="C199" s="13" t="s">
        <v>8692</v>
      </c>
      <c r="D199" s="34" t="s">
        <v>3686</v>
      </c>
      <c r="E199" s="34">
        <v>750</v>
      </c>
      <c r="F199" s="60">
        <v>2111891329</v>
      </c>
    </row>
    <row r="200" spans="1:6">
      <c r="A200" s="23">
        <v>2018</v>
      </c>
      <c r="B200" s="23" t="s">
        <v>1886</v>
      </c>
      <c r="C200" s="13" t="s">
        <v>8648</v>
      </c>
      <c r="D200" s="34" t="s">
        <v>3693</v>
      </c>
      <c r="E200" s="34">
        <v>311</v>
      </c>
      <c r="F200" s="60">
        <v>5341863192</v>
      </c>
    </row>
    <row r="201" spans="1:6">
      <c r="A201" s="23">
        <v>2018</v>
      </c>
      <c r="B201" s="23" t="s">
        <v>1886</v>
      </c>
      <c r="C201" s="13" t="s">
        <v>8648</v>
      </c>
      <c r="D201" s="34" t="s">
        <v>3694</v>
      </c>
      <c r="E201" s="34">
        <v>185</v>
      </c>
      <c r="F201" s="60">
        <v>83385802</v>
      </c>
    </row>
    <row r="202" spans="1:6">
      <c r="A202" s="23">
        <v>2018</v>
      </c>
      <c r="B202" s="23" t="s">
        <v>1886</v>
      </c>
      <c r="C202" s="13" t="s">
        <v>8648</v>
      </c>
      <c r="D202" s="34" t="s">
        <v>3719</v>
      </c>
      <c r="E202" s="34">
        <v>78</v>
      </c>
      <c r="F202" s="60">
        <v>60285513</v>
      </c>
    </row>
    <row r="203" spans="1:6">
      <c r="A203" s="23">
        <v>2018</v>
      </c>
      <c r="B203" s="23" t="s">
        <v>1886</v>
      </c>
      <c r="C203" s="13" t="s">
        <v>3759</v>
      </c>
      <c r="D203" s="34" t="s">
        <v>3702</v>
      </c>
      <c r="E203" s="34">
        <v>53</v>
      </c>
      <c r="F203" s="60">
        <v>55150102</v>
      </c>
    </row>
    <row r="204" spans="1:6">
      <c r="A204" s="23">
        <v>2018</v>
      </c>
      <c r="B204" s="23" t="s">
        <v>1886</v>
      </c>
      <c r="C204" s="13" t="s">
        <v>8654</v>
      </c>
      <c r="D204" s="34" t="s">
        <v>4696</v>
      </c>
      <c r="E204" s="34">
        <v>440</v>
      </c>
      <c r="F204" s="60">
        <v>28566043</v>
      </c>
    </row>
    <row r="205" spans="1:6">
      <c r="A205" s="23">
        <v>2018</v>
      </c>
      <c r="B205" s="23" t="s">
        <v>1886</v>
      </c>
      <c r="C205" s="13" t="s">
        <v>8654</v>
      </c>
      <c r="D205" s="34" t="s">
        <v>3718</v>
      </c>
      <c r="E205" s="34">
        <v>104</v>
      </c>
      <c r="F205" s="60">
        <v>82297655</v>
      </c>
    </row>
    <row r="206" spans="1:6">
      <c r="A206" s="23">
        <v>2018</v>
      </c>
      <c r="B206" s="23" t="s">
        <v>1886</v>
      </c>
      <c r="C206" s="13" t="s">
        <v>8657</v>
      </c>
      <c r="D206" s="34" t="s">
        <v>4697</v>
      </c>
      <c r="E206" s="34">
        <v>60</v>
      </c>
      <c r="F206" s="60">
        <v>36615985</v>
      </c>
    </row>
    <row r="207" spans="1:6">
      <c r="A207" s="23">
        <v>2018</v>
      </c>
      <c r="B207" s="23" t="s">
        <v>1886</v>
      </c>
      <c r="C207" s="13" t="s">
        <v>8659</v>
      </c>
      <c r="D207" s="34" t="s">
        <v>3697</v>
      </c>
      <c r="E207" s="34">
        <v>130</v>
      </c>
      <c r="F207" s="60">
        <v>172045081</v>
      </c>
    </row>
    <row r="208" spans="1:6">
      <c r="A208" s="23">
        <v>2018</v>
      </c>
      <c r="B208" s="23" t="s">
        <v>1886</v>
      </c>
      <c r="C208" s="13" t="s">
        <v>8659</v>
      </c>
      <c r="D208" s="34" t="s">
        <v>3696</v>
      </c>
      <c r="E208" s="34">
        <v>130</v>
      </c>
      <c r="F208" s="60">
        <v>164198743</v>
      </c>
    </row>
    <row r="209" spans="1:6">
      <c r="A209" s="23">
        <v>2018</v>
      </c>
      <c r="B209" s="23" t="s">
        <v>1886</v>
      </c>
      <c r="C209" s="13" t="s">
        <v>8659</v>
      </c>
      <c r="D209" s="34" t="s">
        <v>3695</v>
      </c>
      <c r="E209" s="34">
        <v>142</v>
      </c>
      <c r="F209" s="60">
        <v>164186407</v>
      </c>
    </row>
    <row r="210" spans="1:6">
      <c r="A210" s="23">
        <v>2018</v>
      </c>
      <c r="B210" s="23" t="s">
        <v>1886</v>
      </c>
      <c r="C210" s="13" t="s">
        <v>8693</v>
      </c>
      <c r="D210" s="34" t="s">
        <v>3690</v>
      </c>
      <c r="E210" s="34">
        <v>329</v>
      </c>
      <c r="F210" s="60">
        <v>864674129</v>
      </c>
    </row>
    <row r="211" spans="1:6">
      <c r="A211" s="23">
        <v>2018</v>
      </c>
      <c r="B211" s="23" t="s">
        <v>1886</v>
      </c>
      <c r="C211" s="13" t="s">
        <v>8693</v>
      </c>
      <c r="D211" s="34" t="s">
        <v>4702</v>
      </c>
      <c r="E211" s="34">
        <v>61</v>
      </c>
      <c r="F211" s="60">
        <v>140791746</v>
      </c>
    </row>
    <row r="212" spans="1:6">
      <c r="A212" s="23">
        <v>2018</v>
      </c>
      <c r="B212" s="23" t="s">
        <v>1886</v>
      </c>
      <c r="C212" s="13" t="s">
        <v>8693</v>
      </c>
      <c r="D212" s="34" t="s">
        <v>3723</v>
      </c>
      <c r="E212" s="34">
        <v>10</v>
      </c>
      <c r="F212" s="60">
        <v>24765609</v>
      </c>
    </row>
    <row r="213" spans="1:6">
      <c r="A213" s="23">
        <v>2018</v>
      </c>
      <c r="B213" s="23" t="s">
        <v>1886</v>
      </c>
      <c r="C213" s="13" t="s">
        <v>8645</v>
      </c>
      <c r="D213" s="34" t="s">
        <v>3707</v>
      </c>
      <c r="E213" s="34">
        <v>319</v>
      </c>
      <c r="F213" s="60">
        <v>201198586</v>
      </c>
    </row>
    <row r="214" spans="1:6">
      <c r="A214" s="23">
        <v>2018</v>
      </c>
      <c r="B214" s="23" t="s">
        <v>1886</v>
      </c>
      <c r="C214" s="13" t="s">
        <v>8645</v>
      </c>
      <c r="D214" s="34" t="s">
        <v>3706</v>
      </c>
      <c r="E214" s="34">
        <v>220</v>
      </c>
      <c r="F214" s="60">
        <v>11276421</v>
      </c>
    </row>
    <row r="215" spans="1:6">
      <c r="A215" s="23">
        <v>2018</v>
      </c>
      <c r="B215" s="23" t="s">
        <v>1886</v>
      </c>
      <c r="C215" s="13" t="s">
        <v>8645</v>
      </c>
      <c r="D215" s="34" t="s">
        <v>3684</v>
      </c>
      <c r="E215" s="34">
        <v>0</v>
      </c>
      <c r="F215" s="60">
        <v>150391399</v>
      </c>
    </row>
    <row r="216" spans="1:6">
      <c r="A216" s="23">
        <v>2018</v>
      </c>
      <c r="B216" s="23" t="s">
        <v>1886</v>
      </c>
      <c r="C216" s="13" t="s">
        <v>3763</v>
      </c>
      <c r="D216" s="34" t="s">
        <v>4673</v>
      </c>
      <c r="E216" s="34">
        <v>0</v>
      </c>
      <c r="F216" s="60">
        <v>239524209</v>
      </c>
    </row>
    <row r="217" spans="1:6">
      <c r="A217" s="23">
        <v>2018</v>
      </c>
      <c r="B217" s="23" t="s">
        <v>1886</v>
      </c>
      <c r="C217" s="13" t="s">
        <v>8697</v>
      </c>
      <c r="D217" s="34" t="s">
        <v>3688</v>
      </c>
      <c r="E217" s="34">
        <v>260</v>
      </c>
      <c r="F217" s="60">
        <v>3740410455</v>
      </c>
    </row>
    <row r="218" spans="1:6">
      <c r="A218" s="23">
        <v>2018</v>
      </c>
      <c r="B218" s="23" t="s">
        <v>1886</v>
      </c>
      <c r="C218" s="13" t="s">
        <v>8697</v>
      </c>
      <c r="D218" s="34" t="s">
        <v>3687</v>
      </c>
      <c r="E218" s="34">
        <v>200</v>
      </c>
      <c r="F218" s="60">
        <v>246347425</v>
      </c>
    </row>
    <row r="219" spans="1:6">
      <c r="A219" s="23">
        <v>2018</v>
      </c>
      <c r="B219" s="23" t="s">
        <v>1886</v>
      </c>
      <c r="C219" s="13" t="s">
        <v>8697</v>
      </c>
      <c r="D219" s="34" t="s">
        <v>3701</v>
      </c>
      <c r="E219" s="34">
        <v>200</v>
      </c>
      <c r="F219" s="60">
        <v>3297532398</v>
      </c>
    </row>
    <row r="220" spans="1:6">
      <c r="A220" s="23">
        <v>2018</v>
      </c>
      <c r="B220" s="23" t="s">
        <v>1886</v>
      </c>
      <c r="C220" s="13" t="s">
        <v>8649</v>
      </c>
      <c r="D220" s="34" t="s">
        <v>3704</v>
      </c>
      <c r="E220" s="34">
        <v>47</v>
      </c>
      <c r="F220" s="60">
        <v>65023190</v>
      </c>
    </row>
    <row r="221" spans="1:6">
      <c r="A221" s="23">
        <v>2018</v>
      </c>
      <c r="B221" s="23" t="s">
        <v>1886</v>
      </c>
      <c r="C221" s="13" t="s">
        <v>8649</v>
      </c>
      <c r="D221" s="34" t="s">
        <v>3713</v>
      </c>
      <c r="E221" s="34">
        <v>103</v>
      </c>
      <c r="F221" s="60">
        <v>127216407</v>
      </c>
    </row>
    <row r="222" spans="1:6">
      <c r="A222" s="23">
        <v>2018</v>
      </c>
      <c r="B222" s="23" t="s">
        <v>1886</v>
      </c>
      <c r="C222" s="13" t="s">
        <v>8649</v>
      </c>
      <c r="D222" s="34" t="s">
        <v>3712</v>
      </c>
      <c r="E222" s="34">
        <v>133</v>
      </c>
      <c r="F222" s="60">
        <v>218124366</v>
      </c>
    </row>
    <row r="223" spans="1:6">
      <c r="A223" s="23">
        <v>2018</v>
      </c>
      <c r="B223" s="23" t="s">
        <v>1886</v>
      </c>
      <c r="C223" s="13" t="s">
        <v>8649</v>
      </c>
      <c r="D223" s="34" t="s">
        <v>3711</v>
      </c>
      <c r="E223" s="34">
        <v>12</v>
      </c>
      <c r="F223" s="60">
        <v>31289644</v>
      </c>
    </row>
    <row r="224" spans="1:6">
      <c r="A224" s="23">
        <v>2018</v>
      </c>
      <c r="B224" s="23" t="s">
        <v>1886</v>
      </c>
      <c r="C224" s="13" t="s">
        <v>8699</v>
      </c>
      <c r="D224" s="34" t="s">
        <v>3722</v>
      </c>
      <c r="E224" s="34">
        <v>16</v>
      </c>
      <c r="F224" s="60">
        <v>25553265</v>
      </c>
    </row>
    <row r="225" spans="1:6">
      <c r="A225" s="23">
        <v>2018</v>
      </c>
      <c r="B225" s="23" t="s">
        <v>1886</v>
      </c>
      <c r="C225" s="13" t="s">
        <v>8696</v>
      </c>
      <c r="D225" s="34" t="s">
        <v>3692</v>
      </c>
      <c r="E225" s="34">
        <v>87</v>
      </c>
      <c r="F225" s="60">
        <v>105555777</v>
      </c>
    </row>
    <row r="226" spans="1:6">
      <c r="A226" s="23">
        <v>2018</v>
      </c>
      <c r="B226" s="23" t="s">
        <v>1886</v>
      </c>
      <c r="C226" s="13" t="s">
        <v>8696</v>
      </c>
      <c r="D226" s="34" t="s">
        <v>3721</v>
      </c>
      <c r="E226" s="34">
        <v>245</v>
      </c>
      <c r="F226" s="60">
        <v>732652649</v>
      </c>
    </row>
    <row r="227" spans="1:6">
      <c r="A227" s="23">
        <v>2018</v>
      </c>
      <c r="B227" s="23" t="s">
        <v>1886</v>
      </c>
      <c r="C227" s="13" t="s">
        <v>8700</v>
      </c>
      <c r="D227" s="34" t="s">
        <v>3691</v>
      </c>
      <c r="E227" s="34">
        <v>430</v>
      </c>
      <c r="F227" s="60">
        <v>524230701</v>
      </c>
    </row>
    <row r="228" spans="1:6">
      <c r="A228" s="23">
        <v>2018</v>
      </c>
      <c r="B228" s="23" t="s">
        <v>1886</v>
      </c>
      <c r="C228" s="13" t="s">
        <v>8661</v>
      </c>
      <c r="D228" s="34" t="s">
        <v>3717</v>
      </c>
      <c r="E228" s="34">
        <v>670</v>
      </c>
      <c r="F228" s="60">
        <v>538050729</v>
      </c>
    </row>
    <row r="229" spans="1:6">
      <c r="A229" s="23">
        <v>2018</v>
      </c>
      <c r="B229" s="23" t="s">
        <v>1886</v>
      </c>
      <c r="C229" s="13" t="s">
        <v>8650</v>
      </c>
      <c r="D229" s="34" t="s">
        <v>3680</v>
      </c>
      <c r="E229" s="34">
        <v>163</v>
      </c>
      <c r="F229" s="60">
        <v>63954173</v>
      </c>
    </row>
    <row r="230" spans="1:6">
      <c r="A230" s="23">
        <v>2018</v>
      </c>
      <c r="B230" s="23" t="s">
        <v>1886</v>
      </c>
      <c r="C230" s="13" t="s">
        <v>8695</v>
      </c>
      <c r="D230" s="34" t="s">
        <v>4701</v>
      </c>
      <c r="E230" s="34">
        <v>37</v>
      </c>
      <c r="F230" s="60">
        <v>164439283</v>
      </c>
    </row>
    <row r="231" spans="1:6">
      <c r="A231" s="23">
        <v>2018</v>
      </c>
      <c r="B231" s="23" t="s">
        <v>1886</v>
      </c>
      <c r="C231" s="13" t="s">
        <v>8695</v>
      </c>
      <c r="D231" s="34" t="s">
        <v>3705</v>
      </c>
      <c r="E231" s="34">
        <v>284</v>
      </c>
      <c r="F231" s="60">
        <v>14135321</v>
      </c>
    </row>
    <row r="232" spans="1:6">
      <c r="A232" s="23">
        <v>2018</v>
      </c>
      <c r="B232" s="23" t="s">
        <v>1886</v>
      </c>
      <c r="C232" s="13" t="s">
        <v>3679</v>
      </c>
      <c r="D232" s="34" t="s">
        <v>3679</v>
      </c>
      <c r="E232" s="34">
        <v>460</v>
      </c>
      <c r="F232" s="60">
        <v>1427248955</v>
      </c>
    </row>
    <row r="233" spans="1:6">
      <c r="A233" s="23">
        <v>2018</v>
      </c>
      <c r="B233" s="23" t="s">
        <v>1886</v>
      </c>
      <c r="C233" s="13" t="s">
        <v>630</v>
      </c>
      <c r="D233" s="34" t="s">
        <v>4698</v>
      </c>
      <c r="E233" s="34">
        <v>22</v>
      </c>
      <c r="F233" s="60">
        <v>13901469</v>
      </c>
    </row>
    <row r="234" spans="1:6">
      <c r="A234" s="23">
        <v>2018</v>
      </c>
      <c r="B234" s="23" t="s">
        <v>1886</v>
      </c>
      <c r="C234" s="13" t="s">
        <v>630</v>
      </c>
      <c r="D234" s="34" t="s">
        <v>4699</v>
      </c>
      <c r="E234" s="34">
        <v>22</v>
      </c>
      <c r="F234" s="60">
        <v>1687706417</v>
      </c>
    </row>
    <row r="235" spans="1:6">
      <c r="A235" s="23">
        <v>2018</v>
      </c>
      <c r="B235" s="23" t="s">
        <v>1886</v>
      </c>
      <c r="C235" s="13" t="s">
        <v>630</v>
      </c>
      <c r="D235" s="34" t="s">
        <v>3678</v>
      </c>
      <c r="E235" s="34">
        <v>130</v>
      </c>
      <c r="F235" s="60">
        <v>99085931</v>
      </c>
    </row>
    <row r="236" spans="1:6">
      <c r="A236" s="23">
        <v>2018</v>
      </c>
      <c r="B236" s="23" t="s">
        <v>1886</v>
      </c>
      <c r="C236" s="13" t="s">
        <v>630</v>
      </c>
      <c r="D236" s="34" t="s">
        <v>4668</v>
      </c>
      <c r="E236" s="34">
        <v>61</v>
      </c>
      <c r="F236" s="60">
        <v>36755553</v>
      </c>
    </row>
    <row r="237" spans="1:6">
      <c r="A237" s="23">
        <v>2018</v>
      </c>
      <c r="B237" s="23" t="s">
        <v>1886</v>
      </c>
      <c r="C237" s="13" t="s">
        <v>630</v>
      </c>
      <c r="D237" s="34" t="s">
        <v>4669</v>
      </c>
      <c r="E237" s="34">
        <v>36</v>
      </c>
      <c r="F237" s="60">
        <v>36631828</v>
      </c>
    </row>
    <row r="238" spans="1:6">
      <c r="A238" s="23">
        <v>2018</v>
      </c>
      <c r="B238" s="23" t="s">
        <v>1886</v>
      </c>
      <c r="C238" s="13" t="s">
        <v>630</v>
      </c>
      <c r="D238" s="34" t="s">
        <v>4700</v>
      </c>
      <c r="E238" s="34">
        <v>610</v>
      </c>
      <c r="F238" s="60">
        <v>897789167</v>
      </c>
    </row>
    <row r="239" spans="1:6">
      <c r="A239" s="23">
        <v>2018</v>
      </c>
      <c r="B239" s="23" t="s">
        <v>1886</v>
      </c>
      <c r="C239" s="13" t="s">
        <v>8660</v>
      </c>
      <c r="D239" s="34" t="s">
        <v>3724</v>
      </c>
      <c r="E239" s="34">
        <v>576</v>
      </c>
      <c r="F239" s="60">
        <v>67786371</v>
      </c>
    </row>
    <row r="240" spans="1:6">
      <c r="A240" s="23">
        <v>2018</v>
      </c>
      <c r="B240" s="23" t="s">
        <v>514</v>
      </c>
      <c r="C240" s="13" t="s">
        <v>8672</v>
      </c>
      <c r="D240" s="34" t="s">
        <v>4712</v>
      </c>
      <c r="E240" s="34">
        <v>170</v>
      </c>
      <c r="F240" s="60">
        <v>203348900</v>
      </c>
    </row>
    <row r="241" spans="1:6">
      <c r="A241" s="23">
        <v>2018</v>
      </c>
      <c r="B241" s="23" t="s">
        <v>514</v>
      </c>
      <c r="C241" s="13" t="s">
        <v>8672</v>
      </c>
      <c r="D241" s="34" t="s">
        <v>4713</v>
      </c>
      <c r="E241" s="34">
        <v>80</v>
      </c>
      <c r="F241" s="60">
        <v>170000000</v>
      </c>
    </row>
    <row r="242" spans="1:6">
      <c r="A242" s="23">
        <v>2018</v>
      </c>
      <c r="B242" s="23" t="s">
        <v>514</v>
      </c>
      <c r="C242" s="13" t="s">
        <v>1312</v>
      </c>
      <c r="D242" s="34" t="s">
        <v>4715</v>
      </c>
      <c r="E242" s="34">
        <v>2376</v>
      </c>
      <c r="F242" s="60">
        <v>2962271787</v>
      </c>
    </row>
    <row r="243" spans="1:6">
      <c r="A243" s="23">
        <v>2018</v>
      </c>
      <c r="B243" s="23" t="s">
        <v>514</v>
      </c>
      <c r="C243" s="13" t="s">
        <v>8687</v>
      </c>
      <c r="D243" s="34" t="s">
        <v>3677</v>
      </c>
      <c r="E243" s="34">
        <v>144</v>
      </c>
      <c r="F243" s="60">
        <v>190385056</v>
      </c>
    </row>
    <row r="244" spans="1:6">
      <c r="A244" s="23">
        <v>2018</v>
      </c>
      <c r="B244" s="23" t="s">
        <v>514</v>
      </c>
      <c r="C244" s="13" t="s">
        <v>8686</v>
      </c>
      <c r="D244" s="34" t="s">
        <v>4707</v>
      </c>
      <c r="E244" s="34">
        <v>3500</v>
      </c>
      <c r="F244" s="60">
        <v>884442540</v>
      </c>
    </row>
    <row r="245" spans="1:6">
      <c r="A245" s="23">
        <v>2018</v>
      </c>
      <c r="B245" s="23" t="s">
        <v>514</v>
      </c>
      <c r="C245" s="13" t="s">
        <v>8676</v>
      </c>
      <c r="D245" s="34" t="s">
        <v>4718</v>
      </c>
      <c r="E245" s="34">
        <v>71</v>
      </c>
      <c r="F245" s="60">
        <v>20286452</v>
      </c>
    </row>
    <row r="246" spans="1:6">
      <c r="A246" s="23">
        <v>2018</v>
      </c>
      <c r="B246" s="23" t="s">
        <v>514</v>
      </c>
      <c r="C246" s="13" t="s">
        <v>8663</v>
      </c>
      <c r="D246" s="34" t="s">
        <v>4709</v>
      </c>
      <c r="E246" s="34">
        <v>361</v>
      </c>
      <c r="F246" s="60">
        <v>444298587</v>
      </c>
    </row>
    <row r="247" spans="1:6">
      <c r="A247" s="23">
        <v>2018</v>
      </c>
      <c r="B247" s="23" t="s">
        <v>514</v>
      </c>
      <c r="C247" s="13"/>
      <c r="D247" s="34" t="s">
        <v>4703</v>
      </c>
      <c r="E247" s="34">
        <v>1463</v>
      </c>
      <c r="F247" s="60">
        <v>128347193</v>
      </c>
    </row>
    <row r="248" spans="1:6">
      <c r="A248" s="23">
        <v>2018</v>
      </c>
      <c r="B248" s="23" t="s">
        <v>514</v>
      </c>
      <c r="C248" s="13"/>
      <c r="D248" s="34" t="s">
        <v>4704</v>
      </c>
      <c r="E248" s="34">
        <v>143</v>
      </c>
      <c r="F248" s="60">
        <v>204618273</v>
      </c>
    </row>
    <row r="249" spans="1:6">
      <c r="A249" s="23">
        <v>2018</v>
      </c>
      <c r="B249" s="23" t="s">
        <v>514</v>
      </c>
      <c r="C249" s="13"/>
      <c r="D249" s="34" t="s">
        <v>4705</v>
      </c>
      <c r="E249" s="34">
        <v>92</v>
      </c>
      <c r="F249" s="60">
        <v>610051514</v>
      </c>
    </row>
    <row r="250" spans="1:6">
      <c r="A250" s="23">
        <v>2018</v>
      </c>
      <c r="B250" s="23" t="s">
        <v>514</v>
      </c>
      <c r="C250" s="13"/>
      <c r="D250" s="34" t="s">
        <v>4706</v>
      </c>
      <c r="E250" s="34">
        <v>423</v>
      </c>
      <c r="F250" s="60">
        <v>1712797931</v>
      </c>
    </row>
    <row r="251" spans="1:6">
      <c r="A251" s="23">
        <v>2018</v>
      </c>
      <c r="B251" s="23" t="s">
        <v>514</v>
      </c>
      <c r="C251" s="13"/>
      <c r="D251" s="34" t="s">
        <v>4708</v>
      </c>
      <c r="E251" s="34">
        <v>1390</v>
      </c>
      <c r="F251" s="60">
        <v>310698983</v>
      </c>
    </row>
    <row r="252" spans="1:6">
      <c r="A252" s="23">
        <v>2018</v>
      </c>
      <c r="B252" s="23" t="s">
        <v>514</v>
      </c>
      <c r="C252" s="13"/>
      <c r="D252" s="34" t="s">
        <v>4710</v>
      </c>
      <c r="E252" s="34">
        <v>565</v>
      </c>
      <c r="F252" s="60">
        <v>50118961</v>
      </c>
    </row>
    <row r="253" spans="1:6">
      <c r="A253" s="23">
        <v>2018</v>
      </c>
      <c r="B253" s="23" t="s">
        <v>514</v>
      </c>
      <c r="C253" s="13"/>
      <c r="D253" s="34" t="s">
        <v>4711</v>
      </c>
      <c r="E253" s="34">
        <v>280</v>
      </c>
      <c r="F253" s="60">
        <v>272404859</v>
      </c>
    </row>
    <row r="254" spans="1:6">
      <c r="A254" s="23">
        <v>2018</v>
      </c>
      <c r="B254" s="23" t="s">
        <v>514</v>
      </c>
      <c r="C254" s="13"/>
      <c r="D254" s="34" t="s">
        <v>4714</v>
      </c>
      <c r="E254" s="34">
        <v>102</v>
      </c>
      <c r="F254" s="60">
        <v>150662353</v>
      </c>
    </row>
    <row r="255" spans="1:6">
      <c r="A255" s="23">
        <v>2018</v>
      </c>
      <c r="B255" s="23" t="s">
        <v>514</v>
      </c>
      <c r="C255" s="13"/>
      <c r="D255" s="34" t="s">
        <v>4716</v>
      </c>
      <c r="E255" s="34">
        <v>610</v>
      </c>
      <c r="F255" s="60">
        <v>477658278</v>
      </c>
    </row>
    <row r="256" spans="1:6">
      <c r="A256" s="23">
        <v>2018</v>
      </c>
      <c r="B256" s="23" t="s">
        <v>514</v>
      </c>
      <c r="C256" s="13"/>
      <c r="D256" s="34" t="s">
        <v>4717</v>
      </c>
      <c r="E256" s="34">
        <v>20</v>
      </c>
      <c r="F256" s="60">
        <v>8000000</v>
      </c>
    </row>
    <row r="257" spans="1:6">
      <c r="A257" s="23">
        <v>2018</v>
      </c>
      <c r="B257" s="23" t="s">
        <v>514</v>
      </c>
      <c r="C257" s="13"/>
      <c r="D257" s="34" t="s">
        <v>4719</v>
      </c>
      <c r="E257" s="34">
        <v>159</v>
      </c>
      <c r="F257" s="60">
        <v>34107900</v>
      </c>
    </row>
    <row r="258" spans="1:6">
      <c r="A258" s="23">
        <v>2019</v>
      </c>
      <c r="B258" s="23" t="s">
        <v>1886</v>
      </c>
      <c r="C258" s="13" t="s">
        <v>8621</v>
      </c>
      <c r="D258" s="34" t="s">
        <v>4638</v>
      </c>
      <c r="E258" s="34">
        <v>54</v>
      </c>
      <c r="F258" s="60">
        <v>80246742</v>
      </c>
    </row>
    <row r="259" spans="1:6">
      <c r="A259" s="23">
        <v>2019</v>
      </c>
      <c r="B259" s="23" t="s">
        <v>1886</v>
      </c>
      <c r="C259" s="13" t="s">
        <v>8664</v>
      </c>
      <c r="D259" s="34" t="s">
        <v>4639</v>
      </c>
      <c r="E259" s="34">
        <v>430</v>
      </c>
      <c r="F259" s="60">
        <v>82276004</v>
      </c>
    </row>
    <row r="260" spans="1:6">
      <c r="A260" s="23">
        <v>2019</v>
      </c>
      <c r="B260" s="23" t="s">
        <v>1886</v>
      </c>
      <c r="C260" s="13" t="s">
        <v>4560</v>
      </c>
      <c r="D260" s="34" t="s">
        <v>4720</v>
      </c>
      <c r="E260" s="34">
        <v>84</v>
      </c>
      <c r="F260" s="60">
        <v>40217872</v>
      </c>
    </row>
    <row r="261" spans="1:6">
      <c r="A261" s="23">
        <v>2019</v>
      </c>
      <c r="B261" s="23" t="s">
        <v>1886</v>
      </c>
      <c r="C261" s="13" t="s">
        <v>8665</v>
      </c>
      <c r="D261" s="34" t="s">
        <v>4641</v>
      </c>
      <c r="E261" s="34">
        <v>100</v>
      </c>
      <c r="F261" s="60">
        <v>8487847</v>
      </c>
    </row>
    <row r="262" spans="1:6">
      <c r="A262" s="23">
        <v>2019</v>
      </c>
      <c r="B262" s="23" t="s">
        <v>1886</v>
      </c>
      <c r="C262" s="13" t="s">
        <v>8701</v>
      </c>
      <c r="D262" s="34" t="s">
        <v>4652</v>
      </c>
      <c r="E262" s="34">
        <v>755</v>
      </c>
      <c r="F262" s="60">
        <v>477231575</v>
      </c>
    </row>
    <row r="263" spans="1:6">
      <c r="A263" s="23">
        <v>2019</v>
      </c>
      <c r="B263" s="23" t="s">
        <v>1886</v>
      </c>
      <c r="C263" s="13" t="s">
        <v>8641</v>
      </c>
      <c r="D263" s="34" t="s">
        <v>4721</v>
      </c>
      <c r="E263" s="34">
        <v>70</v>
      </c>
      <c r="F263" s="60">
        <v>190501797</v>
      </c>
    </row>
    <row r="264" spans="1:6">
      <c r="A264" s="23">
        <v>2019</v>
      </c>
      <c r="B264" s="23" t="s">
        <v>1886</v>
      </c>
      <c r="C264" s="13" t="s">
        <v>8641</v>
      </c>
      <c r="D264" s="34" t="s">
        <v>4722</v>
      </c>
      <c r="E264" s="34">
        <v>27</v>
      </c>
      <c r="F264" s="60">
        <v>80142485</v>
      </c>
    </row>
    <row r="265" spans="1:6">
      <c r="A265" s="23">
        <v>2019</v>
      </c>
      <c r="B265" s="23" t="s">
        <v>1886</v>
      </c>
      <c r="C265" s="13" t="s">
        <v>8642</v>
      </c>
      <c r="D265" s="34" t="s">
        <v>4655</v>
      </c>
      <c r="E265" s="34">
        <v>91</v>
      </c>
      <c r="F265" s="60">
        <v>129577427</v>
      </c>
    </row>
    <row r="266" spans="1:6">
      <c r="A266" s="23">
        <v>2019</v>
      </c>
      <c r="B266" s="23" t="s">
        <v>1886</v>
      </c>
      <c r="C266" s="13" t="s">
        <v>8642</v>
      </c>
      <c r="D266" s="34" t="s">
        <v>4723</v>
      </c>
      <c r="E266" s="34">
        <v>35</v>
      </c>
      <c r="F266" s="60">
        <v>112781660</v>
      </c>
    </row>
    <row r="267" spans="1:6">
      <c r="A267" s="23">
        <v>2019</v>
      </c>
      <c r="B267" s="23" t="s">
        <v>1886</v>
      </c>
      <c r="C267" s="13" t="s">
        <v>8643</v>
      </c>
      <c r="D267" s="34" t="s">
        <v>4646</v>
      </c>
      <c r="E267" s="34">
        <v>105</v>
      </c>
      <c r="F267" s="60">
        <v>160115705</v>
      </c>
    </row>
    <row r="268" spans="1:6">
      <c r="A268" s="23">
        <v>2019</v>
      </c>
      <c r="B268" s="23" t="s">
        <v>1886</v>
      </c>
      <c r="C268" s="13" t="s">
        <v>8692</v>
      </c>
      <c r="D268" s="34" t="s">
        <v>4724</v>
      </c>
      <c r="E268" s="34">
        <v>560</v>
      </c>
      <c r="F268" s="60">
        <v>1139102858</v>
      </c>
    </row>
    <row r="269" spans="1:6">
      <c r="A269" s="23">
        <v>2019</v>
      </c>
      <c r="B269" s="23" t="s">
        <v>1886</v>
      </c>
      <c r="C269" s="13" t="s">
        <v>8648</v>
      </c>
      <c r="D269" s="34" t="s">
        <v>4661</v>
      </c>
      <c r="E269" s="34">
        <v>312</v>
      </c>
      <c r="F269" s="60">
        <v>156833946</v>
      </c>
    </row>
    <row r="270" spans="1:6">
      <c r="A270" s="23">
        <v>2019</v>
      </c>
      <c r="B270" s="23" t="s">
        <v>1886</v>
      </c>
      <c r="C270" s="13" t="s">
        <v>8648</v>
      </c>
      <c r="D270" s="34" t="s">
        <v>4725</v>
      </c>
      <c r="E270" s="34">
        <v>475</v>
      </c>
      <c r="F270" s="60">
        <v>1028295244</v>
      </c>
    </row>
    <row r="271" spans="1:6">
      <c r="A271" s="23">
        <v>2019</v>
      </c>
      <c r="B271" s="23" t="s">
        <v>1886</v>
      </c>
      <c r="C271" s="13" t="s">
        <v>3759</v>
      </c>
      <c r="D271" s="34" t="s">
        <v>4726</v>
      </c>
      <c r="E271" s="34">
        <v>135</v>
      </c>
      <c r="F271" s="60">
        <v>204283819</v>
      </c>
    </row>
    <row r="272" spans="1:6">
      <c r="A272" s="23">
        <v>2019</v>
      </c>
      <c r="B272" s="23" t="s">
        <v>1886</v>
      </c>
      <c r="C272" s="13" t="s">
        <v>3759</v>
      </c>
      <c r="D272" s="34" t="s">
        <v>4656</v>
      </c>
      <c r="E272" s="34">
        <v>276</v>
      </c>
      <c r="F272" s="60">
        <v>1064118130</v>
      </c>
    </row>
    <row r="273" spans="1:6">
      <c r="A273" s="23">
        <v>2019</v>
      </c>
      <c r="B273" s="23" t="s">
        <v>1886</v>
      </c>
      <c r="C273" s="13" t="s">
        <v>8654</v>
      </c>
      <c r="D273" s="34" t="s">
        <v>4651</v>
      </c>
      <c r="E273" s="34">
        <v>113</v>
      </c>
      <c r="F273" s="60">
        <v>85156417</v>
      </c>
    </row>
    <row r="274" spans="1:6">
      <c r="A274" s="23">
        <v>2019</v>
      </c>
      <c r="B274" s="23" t="s">
        <v>1886</v>
      </c>
      <c r="C274" s="13" t="s">
        <v>8693</v>
      </c>
      <c r="D274" s="34" t="s">
        <v>4662</v>
      </c>
      <c r="E274" s="34">
        <v>63</v>
      </c>
      <c r="F274" s="60">
        <v>190501797</v>
      </c>
    </row>
    <row r="275" spans="1:6">
      <c r="A275" s="23">
        <v>2019</v>
      </c>
      <c r="B275" s="23" t="s">
        <v>1886</v>
      </c>
      <c r="C275" s="13" t="s">
        <v>8693</v>
      </c>
      <c r="D275" s="34" t="s">
        <v>4663</v>
      </c>
      <c r="E275" s="34">
        <v>23</v>
      </c>
      <c r="F275" s="60">
        <v>35527619</v>
      </c>
    </row>
    <row r="276" spans="1:6">
      <c r="A276" s="23">
        <v>2019</v>
      </c>
      <c r="B276" s="23" t="s">
        <v>1886</v>
      </c>
      <c r="C276" s="13" t="s">
        <v>8694</v>
      </c>
      <c r="D276" s="34" t="s">
        <v>4637</v>
      </c>
      <c r="E276" s="34">
        <v>40</v>
      </c>
      <c r="F276" s="60">
        <v>21599086</v>
      </c>
    </row>
    <row r="277" spans="1:6">
      <c r="A277" s="23">
        <v>2019</v>
      </c>
      <c r="B277" s="23" t="s">
        <v>1886</v>
      </c>
      <c r="C277" s="13" t="s">
        <v>8697</v>
      </c>
      <c r="D277" s="34" t="s">
        <v>4643</v>
      </c>
      <c r="E277" s="34">
        <v>37</v>
      </c>
      <c r="F277" s="60">
        <v>95191349</v>
      </c>
    </row>
    <row r="278" spans="1:6">
      <c r="A278" s="23">
        <v>2019</v>
      </c>
      <c r="B278" s="23" t="s">
        <v>1886</v>
      </c>
      <c r="C278" s="13" t="s">
        <v>8649</v>
      </c>
      <c r="D278" s="34" t="s">
        <v>4653</v>
      </c>
      <c r="E278" s="34">
        <v>28</v>
      </c>
      <c r="F278" s="60">
        <v>38011133</v>
      </c>
    </row>
    <row r="279" spans="1:6">
      <c r="A279" s="23">
        <v>2019</v>
      </c>
      <c r="B279" s="23" t="s">
        <v>1886</v>
      </c>
      <c r="C279" s="13" t="s">
        <v>8646</v>
      </c>
      <c r="D279" s="34" t="s">
        <v>4636</v>
      </c>
      <c r="E279" s="34">
        <v>630</v>
      </c>
      <c r="F279" s="60">
        <v>751879980</v>
      </c>
    </row>
    <row r="280" spans="1:6">
      <c r="A280" s="23">
        <v>2019</v>
      </c>
      <c r="B280" s="23" t="s">
        <v>1886</v>
      </c>
      <c r="C280" s="13" t="s">
        <v>8646</v>
      </c>
      <c r="D280" s="34" t="s">
        <v>4649</v>
      </c>
      <c r="E280" s="34">
        <v>85</v>
      </c>
      <c r="F280" s="60">
        <v>36033040</v>
      </c>
    </row>
    <row r="281" spans="1:6">
      <c r="A281" s="23">
        <v>2019</v>
      </c>
      <c r="B281" s="23" t="s">
        <v>1886</v>
      </c>
      <c r="C281" s="13" t="s">
        <v>8700</v>
      </c>
      <c r="D281" s="34" t="s">
        <v>4645</v>
      </c>
      <c r="E281" s="34">
        <v>387</v>
      </c>
      <c r="F281" s="60">
        <v>1011446309</v>
      </c>
    </row>
    <row r="282" spans="1:6">
      <c r="A282" s="23">
        <v>2019</v>
      </c>
      <c r="B282" s="23" t="s">
        <v>1886</v>
      </c>
      <c r="C282" s="13" t="s">
        <v>8700</v>
      </c>
      <c r="D282" s="34" t="s">
        <v>4644</v>
      </c>
      <c r="E282" s="34">
        <v>126</v>
      </c>
      <c r="F282" s="60">
        <v>88205814</v>
      </c>
    </row>
    <row r="283" spans="1:6">
      <c r="A283" s="23">
        <v>2019</v>
      </c>
      <c r="B283" s="23" t="s">
        <v>1886</v>
      </c>
      <c r="C283" s="13" t="s">
        <v>8700</v>
      </c>
      <c r="D283" s="34" t="s">
        <v>4657</v>
      </c>
      <c r="E283" s="34">
        <v>221</v>
      </c>
      <c r="F283" s="60">
        <v>189904257</v>
      </c>
    </row>
    <row r="284" spans="1:6">
      <c r="A284" s="23">
        <v>2019</v>
      </c>
      <c r="B284" s="23" t="s">
        <v>1886</v>
      </c>
      <c r="C284" s="13" t="s">
        <v>8650</v>
      </c>
      <c r="D284" s="34" t="s">
        <v>4647</v>
      </c>
      <c r="E284" s="34">
        <v>110</v>
      </c>
      <c r="F284" s="60">
        <v>141904123</v>
      </c>
    </row>
    <row r="285" spans="1:6">
      <c r="A285" s="23">
        <v>2019</v>
      </c>
      <c r="B285" s="23" t="s">
        <v>1886</v>
      </c>
      <c r="C285" s="13" t="s">
        <v>8666</v>
      </c>
      <c r="D285" s="34" t="s">
        <v>4642</v>
      </c>
      <c r="E285" s="34">
        <v>940</v>
      </c>
      <c r="F285" s="60">
        <v>268300456</v>
      </c>
    </row>
    <row r="286" spans="1:6">
      <c r="A286" s="23">
        <v>2019</v>
      </c>
      <c r="B286" s="23" t="s">
        <v>1886</v>
      </c>
      <c r="C286" s="13" t="s">
        <v>4654</v>
      </c>
      <c r="D286" s="34" t="s">
        <v>4654</v>
      </c>
      <c r="E286" s="34">
        <v>13</v>
      </c>
      <c r="F286" s="60">
        <v>22000000</v>
      </c>
    </row>
    <row r="287" spans="1:6">
      <c r="A287" s="23">
        <v>2019</v>
      </c>
      <c r="B287" s="23" t="s">
        <v>1886</v>
      </c>
      <c r="C287" s="13" t="s">
        <v>8667</v>
      </c>
      <c r="D287" s="34" t="s">
        <v>4727</v>
      </c>
      <c r="E287" s="34">
        <v>13</v>
      </c>
      <c r="F287" s="60">
        <v>15257610</v>
      </c>
    </row>
    <row r="288" spans="1:6">
      <c r="A288" s="23">
        <v>2019</v>
      </c>
      <c r="B288" s="23" t="s">
        <v>1886</v>
      </c>
      <c r="C288" s="13" t="s">
        <v>8655</v>
      </c>
      <c r="D288" s="34" t="s">
        <v>4640</v>
      </c>
      <c r="E288" s="34">
        <v>472</v>
      </c>
      <c r="F288" s="60">
        <v>529598158</v>
      </c>
    </row>
    <row r="289" spans="1:6">
      <c r="A289" s="23">
        <v>2019</v>
      </c>
      <c r="B289" s="23" t="s">
        <v>1886</v>
      </c>
      <c r="C289" s="13" t="s">
        <v>8660</v>
      </c>
      <c r="D289" s="34" t="s">
        <v>4648</v>
      </c>
      <c r="E289" s="34">
        <v>370</v>
      </c>
      <c r="F289" s="60">
        <v>211594105</v>
      </c>
    </row>
    <row r="290" spans="1:6">
      <c r="A290" s="23">
        <v>2019</v>
      </c>
      <c r="B290" s="23" t="s">
        <v>1886</v>
      </c>
      <c r="C290" s="13" t="s">
        <v>8660</v>
      </c>
      <c r="D290" s="34" t="s">
        <v>4650</v>
      </c>
      <c r="E290" s="34">
        <v>263</v>
      </c>
      <c r="F290" s="60">
        <v>201345296</v>
      </c>
    </row>
    <row r="291" spans="1:6">
      <c r="A291" s="23">
        <v>2019</v>
      </c>
      <c r="B291" s="23" t="s">
        <v>514</v>
      </c>
      <c r="C291" s="13" t="s">
        <v>8652</v>
      </c>
      <c r="D291" s="34" t="s">
        <v>4737</v>
      </c>
      <c r="E291" s="34">
        <v>349</v>
      </c>
      <c r="F291" s="60">
        <v>687179821</v>
      </c>
    </row>
    <row r="292" spans="1:6">
      <c r="A292" s="23">
        <v>2019</v>
      </c>
      <c r="B292" s="23" t="s">
        <v>514</v>
      </c>
      <c r="C292" s="13" t="s">
        <v>8684</v>
      </c>
      <c r="D292" s="34" t="s">
        <v>4739</v>
      </c>
      <c r="E292" s="34">
        <v>656</v>
      </c>
      <c r="F292" s="60">
        <v>1369993815</v>
      </c>
    </row>
    <row r="293" spans="1:6">
      <c r="A293" s="23">
        <v>2019</v>
      </c>
      <c r="B293" s="23" t="s">
        <v>514</v>
      </c>
      <c r="C293" s="13" t="s">
        <v>8687</v>
      </c>
      <c r="D293" s="34" t="s">
        <v>4741</v>
      </c>
      <c r="E293" s="34">
        <v>350</v>
      </c>
      <c r="F293" s="60">
        <v>153720837.97</v>
      </c>
    </row>
    <row r="294" spans="1:6">
      <c r="A294" s="23">
        <v>2019</v>
      </c>
      <c r="B294" s="23" t="s">
        <v>514</v>
      </c>
      <c r="C294" s="13" t="s">
        <v>8677</v>
      </c>
      <c r="D294" s="34" t="s">
        <v>4635</v>
      </c>
      <c r="E294" s="34">
        <v>605</v>
      </c>
      <c r="F294" s="60">
        <v>32634783</v>
      </c>
    </row>
    <row r="295" spans="1:6">
      <c r="A295" s="23">
        <v>2019</v>
      </c>
      <c r="B295" s="23" t="s">
        <v>514</v>
      </c>
      <c r="C295" s="13" t="s">
        <v>8677</v>
      </c>
      <c r="D295" s="34" t="s">
        <v>4675</v>
      </c>
      <c r="E295" s="34">
        <v>605</v>
      </c>
      <c r="F295" s="60">
        <v>105766194</v>
      </c>
    </row>
    <row r="296" spans="1:6">
      <c r="A296" s="23">
        <v>2019</v>
      </c>
      <c r="B296" s="23" t="s">
        <v>514</v>
      </c>
      <c r="C296" s="13" t="s">
        <v>8674</v>
      </c>
      <c r="D296" s="34" t="s">
        <v>4732</v>
      </c>
      <c r="E296" s="34">
        <v>131</v>
      </c>
      <c r="F296" s="60">
        <v>48837772</v>
      </c>
    </row>
    <row r="297" spans="1:6">
      <c r="A297" s="23">
        <v>2019</v>
      </c>
      <c r="B297" s="23" t="s">
        <v>514</v>
      </c>
      <c r="C297" s="13" t="s">
        <v>8663</v>
      </c>
      <c r="D297" s="34" t="s">
        <v>4736</v>
      </c>
      <c r="E297" s="34">
        <v>72</v>
      </c>
      <c r="F297" s="60">
        <v>85537306</v>
      </c>
    </row>
    <row r="298" spans="1:6">
      <c r="A298" s="23">
        <v>2019</v>
      </c>
      <c r="B298" s="23" t="s">
        <v>514</v>
      </c>
      <c r="C298" s="13" t="s">
        <v>8689</v>
      </c>
      <c r="D298" s="34" t="s">
        <v>4733</v>
      </c>
      <c r="E298" s="34">
        <v>18</v>
      </c>
      <c r="F298" s="60">
        <v>42200517</v>
      </c>
    </row>
    <row r="299" spans="1:6">
      <c r="A299" s="23">
        <v>2019</v>
      </c>
      <c r="B299" s="23" t="s">
        <v>514</v>
      </c>
      <c r="C299" s="13" t="s">
        <v>8688</v>
      </c>
      <c r="D299" s="34" t="s">
        <v>4740</v>
      </c>
      <c r="E299" s="34">
        <v>19</v>
      </c>
      <c r="F299" s="60">
        <v>17892437</v>
      </c>
    </row>
    <row r="300" spans="1:6">
      <c r="A300" s="23">
        <v>2019</v>
      </c>
      <c r="B300" s="23" t="s">
        <v>514</v>
      </c>
      <c r="C300" s="13" t="s">
        <v>8679</v>
      </c>
      <c r="D300" s="34" t="s">
        <v>4634</v>
      </c>
      <c r="E300" s="34">
        <v>435</v>
      </c>
      <c r="F300" s="60">
        <v>144315610</v>
      </c>
    </row>
    <row r="301" spans="1:6">
      <c r="A301" s="23">
        <v>2019</v>
      </c>
      <c r="B301" s="23" t="s">
        <v>514</v>
      </c>
      <c r="C301" s="13"/>
      <c r="D301" s="34" t="s">
        <v>4728</v>
      </c>
      <c r="E301" s="34">
        <v>64</v>
      </c>
      <c r="F301" s="60">
        <v>18212927.199999999</v>
      </c>
    </row>
    <row r="302" spans="1:6">
      <c r="A302" s="23">
        <v>2019</v>
      </c>
      <c r="B302" s="23" t="s">
        <v>514</v>
      </c>
      <c r="C302" s="13"/>
      <c r="D302" s="34" t="s">
        <v>4729</v>
      </c>
      <c r="E302" s="34">
        <v>100</v>
      </c>
      <c r="F302" s="60">
        <v>21409180</v>
      </c>
    </row>
    <row r="303" spans="1:6">
      <c r="A303" s="23">
        <v>2019</v>
      </c>
      <c r="B303" s="23" t="s">
        <v>514</v>
      </c>
      <c r="C303" s="13"/>
      <c r="D303" s="34" t="s">
        <v>4674</v>
      </c>
      <c r="E303" s="34">
        <v>46</v>
      </c>
      <c r="F303" s="60">
        <v>25491532</v>
      </c>
    </row>
    <row r="304" spans="1:6">
      <c r="A304" s="23">
        <v>2019</v>
      </c>
      <c r="B304" s="23" t="s">
        <v>514</v>
      </c>
      <c r="C304" s="13"/>
      <c r="D304" s="34" t="s">
        <v>4730</v>
      </c>
      <c r="E304" s="34">
        <v>1390</v>
      </c>
      <c r="F304" s="60">
        <v>312105264</v>
      </c>
    </row>
    <row r="305" spans="1:6">
      <c r="A305" s="23">
        <v>2019</v>
      </c>
      <c r="B305" s="23" t="s">
        <v>514</v>
      </c>
      <c r="C305" s="13"/>
      <c r="D305" s="34" t="s">
        <v>4731</v>
      </c>
      <c r="E305" s="34">
        <v>143</v>
      </c>
      <c r="F305" s="60">
        <v>167909625</v>
      </c>
    </row>
    <row r="306" spans="1:6">
      <c r="A306" s="23">
        <v>2019</v>
      </c>
      <c r="B306" s="23" t="s">
        <v>514</v>
      </c>
      <c r="C306" s="13"/>
      <c r="D306" s="34" t="s">
        <v>4707</v>
      </c>
      <c r="E306" s="34">
        <v>3511</v>
      </c>
      <c r="F306" s="60">
        <v>15567056626</v>
      </c>
    </row>
    <row r="307" spans="1:6">
      <c r="A307" s="23">
        <v>2019</v>
      </c>
      <c r="B307" s="23" t="s">
        <v>514</v>
      </c>
      <c r="C307" s="13"/>
      <c r="D307" s="34" t="s">
        <v>4734</v>
      </c>
      <c r="E307" s="34">
        <v>86</v>
      </c>
      <c r="F307" s="60">
        <v>31826550</v>
      </c>
    </row>
    <row r="308" spans="1:6">
      <c r="A308" s="23">
        <v>2019</v>
      </c>
      <c r="B308" s="23" t="s">
        <v>514</v>
      </c>
      <c r="C308" s="13"/>
      <c r="D308" s="34" t="s">
        <v>4735</v>
      </c>
      <c r="E308" s="34">
        <v>71</v>
      </c>
      <c r="F308" s="60">
        <v>122281665.66</v>
      </c>
    </row>
    <row r="309" spans="1:6">
      <c r="A309" s="23">
        <v>2019</v>
      </c>
      <c r="B309" s="23" t="s">
        <v>514</v>
      </c>
      <c r="C309" s="13"/>
      <c r="D309" s="34" t="s">
        <v>4738</v>
      </c>
      <c r="E309" s="34">
        <v>120</v>
      </c>
      <c r="F309" s="60">
        <v>66827844</v>
      </c>
    </row>
    <row r="310" spans="1:6">
      <c r="A310" s="23">
        <v>2019</v>
      </c>
      <c r="B310" s="23" t="s">
        <v>514</v>
      </c>
      <c r="C310" s="13"/>
      <c r="D310" s="34" t="s">
        <v>4742</v>
      </c>
      <c r="E310" s="34"/>
      <c r="F310" s="60">
        <v>86130120</v>
      </c>
    </row>
    <row r="311" spans="1:6">
      <c r="A311" s="23">
        <v>2019</v>
      </c>
      <c r="B311" s="23" t="s">
        <v>514</v>
      </c>
      <c r="C311" s="13"/>
      <c r="D311" s="34" t="s">
        <v>4743</v>
      </c>
      <c r="E311" s="34">
        <v>830</v>
      </c>
      <c r="F311" s="60">
        <v>43226052.299999997</v>
      </c>
    </row>
    <row r="312" spans="1:6">
      <c r="A312" s="23">
        <v>2019</v>
      </c>
      <c r="B312" s="23" t="s">
        <v>514</v>
      </c>
      <c r="C312" s="13"/>
      <c r="D312" s="34" t="s">
        <v>4744</v>
      </c>
      <c r="E312" s="34">
        <v>92</v>
      </c>
      <c r="F312" s="60">
        <v>22953699.379999999</v>
      </c>
    </row>
    <row r="313" spans="1:6">
      <c r="A313" s="23">
        <v>2020</v>
      </c>
      <c r="B313" s="23" t="s">
        <v>1886</v>
      </c>
      <c r="C313" s="13" t="s">
        <v>8701</v>
      </c>
      <c r="D313" s="34" t="s">
        <v>4652</v>
      </c>
      <c r="E313" s="34">
        <v>755</v>
      </c>
      <c r="F313" s="60">
        <v>477231574</v>
      </c>
    </row>
    <row r="314" spans="1:6">
      <c r="A314" s="23">
        <v>2020</v>
      </c>
      <c r="B314" s="23" t="s">
        <v>1886</v>
      </c>
      <c r="C314" s="13" t="s">
        <v>8641</v>
      </c>
      <c r="D314" s="34" t="s">
        <v>6582</v>
      </c>
      <c r="E314" s="34">
        <v>27</v>
      </c>
      <c r="F314" s="60">
        <v>71678032</v>
      </c>
    </row>
    <row r="315" spans="1:6">
      <c r="A315" s="23">
        <v>2020</v>
      </c>
      <c r="B315" s="23" t="s">
        <v>1886</v>
      </c>
      <c r="C315" s="13" t="s">
        <v>8642</v>
      </c>
      <c r="D315" s="34" t="s">
        <v>6584</v>
      </c>
      <c r="E315" s="34">
        <v>14</v>
      </c>
      <c r="F315" s="60">
        <v>10376982</v>
      </c>
    </row>
    <row r="316" spans="1:6">
      <c r="A316" s="23">
        <v>2020</v>
      </c>
      <c r="B316" s="23" t="s">
        <v>1886</v>
      </c>
      <c r="C316" s="13" t="s">
        <v>8642</v>
      </c>
      <c r="D316" s="34" t="s">
        <v>6579</v>
      </c>
      <c r="E316" s="34">
        <v>57</v>
      </c>
      <c r="F316" s="60">
        <v>73984121</v>
      </c>
    </row>
    <row r="317" spans="1:6">
      <c r="A317" s="23">
        <v>2020</v>
      </c>
      <c r="B317" s="23" t="s">
        <v>1886</v>
      </c>
      <c r="C317" s="13" t="s">
        <v>8642</v>
      </c>
      <c r="D317" s="34" t="s">
        <v>6581</v>
      </c>
      <c r="E317" s="34">
        <v>91</v>
      </c>
      <c r="F317" s="60">
        <v>110797256</v>
      </c>
    </row>
    <row r="318" spans="1:6">
      <c r="A318" s="23">
        <v>2020</v>
      </c>
      <c r="B318" s="23" t="s">
        <v>1886</v>
      </c>
      <c r="C318" s="13" t="s">
        <v>8642</v>
      </c>
      <c r="D318" s="34" t="s">
        <v>6569</v>
      </c>
      <c r="E318" s="34">
        <v>240</v>
      </c>
      <c r="F318" s="60">
        <v>63756288</v>
      </c>
    </row>
    <row r="319" spans="1:6">
      <c r="A319" s="23">
        <v>2020</v>
      </c>
      <c r="B319" s="23" t="s">
        <v>1886</v>
      </c>
      <c r="C319" s="13" t="s">
        <v>8644</v>
      </c>
      <c r="D319" s="34" t="s">
        <v>6586</v>
      </c>
      <c r="E319" s="34">
        <v>245</v>
      </c>
      <c r="F319" s="60">
        <v>134191552</v>
      </c>
    </row>
    <row r="320" spans="1:6">
      <c r="A320" s="23">
        <v>2020</v>
      </c>
      <c r="B320" s="23" t="s">
        <v>1886</v>
      </c>
      <c r="C320" s="13" t="s">
        <v>8691</v>
      </c>
      <c r="D320" s="34" t="s">
        <v>6573</v>
      </c>
      <c r="E320" s="34">
        <v>650</v>
      </c>
      <c r="F320" s="60">
        <v>766577509</v>
      </c>
    </row>
    <row r="321" spans="1:6">
      <c r="A321" s="23">
        <v>2020</v>
      </c>
      <c r="B321" s="23" t="s">
        <v>1886</v>
      </c>
      <c r="C321" s="13" t="s">
        <v>8692</v>
      </c>
      <c r="D321" s="34" t="s">
        <v>6588</v>
      </c>
      <c r="E321" s="34">
        <v>1228</v>
      </c>
      <c r="F321" s="60">
        <v>3267185355</v>
      </c>
    </row>
    <row r="322" spans="1:6">
      <c r="A322" s="23">
        <v>2020</v>
      </c>
      <c r="B322" s="23" t="s">
        <v>1886</v>
      </c>
      <c r="C322" s="13" t="s">
        <v>8702</v>
      </c>
      <c r="D322" s="34" t="s">
        <v>6570</v>
      </c>
      <c r="E322" s="34">
        <v>33</v>
      </c>
      <c r="F322" s="60">
        <v>25669104</v>
      </c>
    </row>
    <row r="323" spans="1:6">
      <c r="A323" s="23">
        <v>2020</v>
      </c>
      <c r="B323" s="23" t="s">
        <v>1886</v>
      </c>
      <c r="C323" s="13" t="s">
        <v>8648</v>
      </c>
      <c r="D323" s="34" t="s">
        <v>6576</v>
      </c>
      <c r="E323" s="34">
        <v>134</v>
      </c>
      <c r="F323" s="60">
        <v>286982091</v>
      </c>
    </row>
    <row r="324" spans="1:6">
      <c r="A324" s="23">
        <v>2020</v>
      </c>
      <c r="B324" s="23" t="s">
        <v>1886</v>
      </c>
      <c r="C324" s="13" t="s">
        <v>8648</v>
      </c>
      <c r="D324" s="34" t="s">
        <v>6577</v>
      </c>
      <c r="E324" s="34">
        <v>337</v>
      </c>
      <c r="F324" s="60">
        <v>169576854</v>
      </c>
    </row>
    <row r="325" spans="1:6">
      <c r="A325" s="23">
        <v>2020</v>
      </c>
      <c r="B325" s="23" t="s">
        <v>1886</v>
      </c>
      <c r="C325" s="13" t="s">
        <v>8654</v>
      </c>
      <c r="D325" s="34" t="s">
        <v>6585</v>
      </c>
      <c r="E325" s="34">
        <v>7</v>
      </c>
      <c r="F325" s="60">
        <v>30092707</v>
      </c>
    </row>
    <row r="326" spans="1:6">
      <c r="A326" s="23">
        <v>2020</v>
      </c>
      <c r="B326" s="23" t="s">
        <v>1886</v>
      </c>
      <c r="C326" s="13" t="s">
        <v>8693</v>
      </c>
      <c r="D326" s="34" t="s">
        <v>6683</v>
      </c>
      <c r="E326" s="34">
        <v>236</v>
      </c>
      <c r="F326" s="60">
        <v>711740011</v>
      </c>
    </row>
    <row r="327" spans="1:6">
      <c r="A327" s="23">
        <v>2020</v>
      </c>
      <c r="B327" s="23" t="s">
        <v>1886</v>
      </c>
      <c r="C327" s="13" t="s">
        <v>8645</v>
      </c>
      <c r="D327" s="34" t="s">
        <v>6571</v>
      </c>
      <c r="E327" s="34">
        <v>2003</v>
      </c>
      <c r="F327" s="60">
        <v>415373560</v>
      </c>
    </row>
    <row r="328" spans="1:6">
      <c r="A328" s="23">
        <v>2020</v>
      </c>
      <c r="B328" s="23" t="s">
        <v>1886</v>
      </c>
      <c r="C328" s="13" t="s">
        <v>3763</v>
      </c>
      <c r="D328" s="34" t="s">
        <v>6589</v>
      </c>
      <c r="E328" s="34">
        <v>250</v>
      </c>
      <c r="F328" s="60">
        <v>49258754</v>
      </c>
    </row>
    <row r="329" spans="1:6">
      <c r="A329" s="23">
        <v>2020</v>
      </c>
      <c r="B329" s="23" t="s">
        <v>1886</v>
      </c>
      <c r="C329" s="13" t="s">
        <v>8694</v>
      </c>
      <c r="D329" s="34" t="s">
        <v>6580</v>
      </c>
      <c r="E329" s="34">
        <v>289</v>
      </c>
      <c r="F329" s="60">
        <v>408379292</v>
      </c>
    </row>
    <row r="330" spans="1:6">
      <c r="A330" s="23">
        <v>2020</v>
      </c>
      <c r="B330" s="23" t="s">
        <v>1886</v>
      </c>
      <c r="C330" s="13" t="s">
        <v>8697</v>
      </c>
      <c r="D330" s="34" t="s">
        <v>6568</v>
      </c>
      <c r="E330" s="34">
        <v>14089</v>
      </c>
      <c r="F330" s="60">
        <v>126500000000</v>
      </c>
    </row>
    <row r="331" spans="1:6">
      <c r="A331" s="23">
        <v>2020</v>
      </c>
      <c r="B331" s="23" t="s">
        <v>1886</v>
      </c>
      <c r="C331" s="13" t="s">
        <v>8697</v>
      </c>
      <c r="D331" s="34" t="s">
        <v>6587</v>
      </c>
      <c r="E331" s="34">
        <v>826</v>
      </c>
      <c r="F331" s="60">
        <v>2636371472</v>
      </c>
    </row>
    <row r="332" spans="1:6">
      <c r="A332" s="23">
        <v>2020</v>
      </c>
      <c r="B332" s="23" t="s">
        <v>1886</v>
      </c>
      <c r="C332" s="13" t="s">
        <v>8697</v>
      </c>
      <c r="D332" s="34" t="s">
        <v>6574</v>
      </c>
      <c r="E332" s="34">
        <v>876</v>
      </c>
      <c r="F332" s="60">
        <v>498130603</v>
      </c>
    </row>
    <row r="333" spans="1:6">
      <c r="A333" s="23">
        <v>2020</v>
      </c>
      <c r="B333" s="23" t="s">
        <v>1886</v>
      </c>
      <c r="C333" s="13" t="s">
        <v>8697</v>
      </c>
      <c r="D333" s="34" t="s">
        <v>6575</v>
      </c>
      <c r="E333" s="34">
        <v>453</v>
      </c>
      <c r="F333" s="60">
        <v>329902003</v>
      </c>
    </row>
    <row r="334" spans="1:6">
      <c r="A334" s="23">
        <v>2020</v>
      </c>
      <c r="B334" s="23" t="s">
        <v>1886</v>
      </c>
      <c r="C334" s="13" t="s">
        <v>8649</v>
      </c>
      <c r="D334" s="34" t="s">
        <v>6572</v>
      </c>
      <c r="E334" s="34">
        <v>602</v>
      </c>
      <c r="F334" s="60">
        <v>1232997333</v>
      </c>
    </row>
    <row r="335" spans="1:6">
      <c r="A335" s="23">
        <v>2020</v>
      </c>
      <c r="B335" s="23" t="s">
        <v>1886</v>
      </c>
      <c r="C335" s="13" t="s">
        <v>8650</v>
      </c>
      <c r="D335" s="34" t="s">
        <v>6578</v>
      </c>
      <c r="E335" s="34">
        <v>43</v>
      </c>
      <c r="F335" s="60">
        <v>33815217</v>
      </c>
    </row>
    <row r="336" spans="1:6">
      <c r="A336" s="23">
        <v>2020</v>
      </c>
      <c r="B336" s="23" t="s">
        <v>1886</v>
      </c>
      <c r="C336" s="13" t="s">
        <v>4654</v>
      </c>
      <c r="D336" s="34" t="s">
        <v>6583</v>
      </c>
      <c r="E336" s="34">
        <v>13</v>
      </c>
      <c r="F336" s="60">
        <v>23442036</v>
      </c>
    </row>
    <row r="337" spans="1:6">
      <c r="A337" s="23">
        <v>2020</v>
      </c>
      <c r="B337" s="23" t="s">
        <v>1886</v>
      </c>
      <c r="C337" s="13" t="s">
        <v>8655</v>
      </c>
      <c r="D337" s="34" t="s">
        <v>6590</v>
      </c>
      <c r="E337" s="34">
        <v>1500</v>
      </c>
      <c r="F337" s="60">
        <v>84880972</v>
      </c>
    </row>
    <row r="338" spans="1:6">
      <c r="A338" s="23">
        <v>2020</v>
      </c>
      <c r="B338" s="23" t="s">
        <v>514</v>
      </c>
      <c r="C338" s="13" t="s">
        <v>1312</v>
      </c>
      <c r="D338" s="34" t="s">
        <v>5237</v>
      </c>
      <c r="E338" s="34">
        <v>38.950000000000003</v>
      </c>
      <c r="F338" s="60">
        <v>4792551</v>
      </c>
    </row>
    <row r="339" spans="1:6">
      <c r="A339" s="23">
        <v>2020</v>
      </c>
      <c r="B339" s="23" t="s">
        <v>514</v>
      </c>
      <c r="C339" s="13" t="s">
        <v>8680</v>
      </c>
      <c r="D339" s="34" t="s">
        <v>5241</v>
      </c>
      <c r="E339" s="34">
        <v>2802.01</v>
      </c>
      <c r="F339" s="60">
        <v>1997619</v>
      </c>
    </row>
    <row r="340" spans="1:6">
      <c r="A340" s="23">
        <v>2020</v>
      </c>
      <c r="B340" s="23" t="s">
        <v>514</v>
      </c>
      <c r="C340" s="13" t="s">
        <v>8680</v>
      </c>
      <c r="D340" s="34" t="s">
        <v>5242</v>
      </c>
      <c r="E340" s="34">
        <v>93.14</v>
      </c>
      <c r="F340" s="60">
        <v>4453330</v>
      </c>
    </row>
    <row r="341" spans="1:6">
      <c r="A341" s="23">
        <v>2020</v>
      </c>
      <c r="B341" s="23" t="s">
        <v>514</v>
      </c>
      <c r="C341" s="13" t="s">
        <v>8690</v>
      </c>
      <c r="D341" s="34" t="s">
        <v>5230</v>
      </c>
      <c r="E341" s="34">
        <v>3511.1</v>
      </c>
      <c r="F341" s="60">
        <v>1137879000</v>
      </c>
    </row>
    <row r="342" spans="1:6">
      <c r="A342" s="23">
        <v>2020</v>
      </c>
      <c r="B342" s="23" t="s">
        <v>514</v>
      </c>
      <c r="C342" s="13" t="s">
        <v>8677</v>
      </c>
      <c r="D342" s="34" t="s">
        <v>5238</v>
      </c>
      <c r="E342" s="34">
        <v>650</v>
      </c>
      <c r="F342" s="60">
        <v>35255398</v>
      </c>
    </row>
    <row r="343" spans="1:6">
      <c r="A343" s="23">
        <v>2020</v>
      </c>
      <c r="B343" s="23" t="s">
        <v>514</v>
      </c>
      <c r="C343" s="13" t="s">
        <v>5240</v>
      </c>
      <c r="D343" s="34" t="s">
        <v>5240</v>
      </c>
      <c r="E343" s="34">
        <v>1082</v>
      </c>
      <c r="F343" s="60">
        <v>1376088355</v>
      </c>
    </row>
    <row r="344" spans="1:6">
      <c r="A344" s="23">
        <v>2020</v>
      </c>
      <c r="B344" s="23" t="s">
        <v>514</v>
      </c>
      <c r="C344" s="13" t="s">
        <v>8663</v>
      </c>
      <c r="D344" s="34" t="s">
        <v>5239</v>
      </c>
      <c r="E344" s="34">
        <v>258</v>
      </c>
      <c r="F344" s="60">
        <v>13103249</v>
      </c>
    </row>
    <row r="345" spans="1:6">
      <c r="A345" s="23">
        <v>2020</v>
      </c>
      <c r="B345" s="23" t="s">
        <v>514</v>
      </c>
      <c r="C345" s="13" t="s">
        <v>8679</v>
      </c>
      <c r="D345" s="34" t="s">
        <v>5232</v>
      </c>
      <c r="E345" s="34">
        <v>645</v>
      </c>
      <c r="F345" s="60">
        <v>2593459501</v>
      </c>
    </row>
    <row r="346" spans="1:6">
      <c r="A346" s="23">
        <v>2020</v>
      </c>
      <c r="B346" s="23" t="s">
        <v>514</v>
      </c>
      <c r="C346" s="13"/>
      <c r="D346" s="34" t="s">
        <v>5228</v>
      </c>
      <c r="E346" s="34">
        <v>1390.35</v>
      </c>
      <c r="F346" s="60">
        <v>150537846</v>
      </c>
    </row>
    <row r="347" spans="1:6">
      <c r="A347" s="23">
        <v>2020</v>
      </c>
      <c r="B347" s="23" t="s">
        <v>514</v>
      </c>
      <c r="C347" s="13"/>
      <c r="D347" s="34" t="s">
        <v>5229</v>
      </c>
      <c r="E347" s="34">
        <v>1452.04</v>
      </c>
      <c r="F347" s="60">
        <v>2888403951</v>
      </c>
    </row>
    <row r="348" spans="1:6">
      <c r="A348" s="23">
        <v>2020</v>
      </c>
      <c r="B348" s="23" t="s">
        <v>514</v>
      </c>
      <c r="C348" s="13"/>
      <c r="D348" s="34" t="s">
        <v>5231</v>
      </c>
      <c r="E348" s="34"/>
      <c r="F348" s="60">
        <v>30846668</v>
      </c>
    </row>
    <row r="349" spans="1:6">
      <c r="A349" s="23">
        <v>2020</v>
      </c>
      <c r="B349" s="23" t="s">
        <v>514</v>
      </c>
      <c r="C349" s="13"/>
      <c r="D349" s="34" t="s">
        <v>5236</v>
      </c>
      <c r="E349" s="34">
        <v>62</v>
      </c>
      <c r="F349" s="60">
        <v>47926687.299999997</v>
      </c>
    </row>
    <row r="350" spans="1:6">
      <c r="A350" s="23">
        <v>2020</v>
      </c>
      <c r="B350" s="23" t="s">
        <v>514</v>
      </c>
      <c r="C350" s="13"/>
      <c r="D350" s="34" t="s">
        <v>5234</v>
      </c>
      <c r="E350" s="34">
        <v>70</v>
      </c>
      <c r="F350" s="60">
        <v>125106988</v>
      </c>
    </row>
    <row r="351" spans="1:6">
      <c r="A351" s="23">
        <v>2020</v>
      </c>
      <c r="B351" s="23" t="s">
        <v>514</v>
      </c>
      <c r="C351" s="13"/>
      <c r="D351" s="34" t="s">
        <v>5233</v>
      </c>
      <c r="E351" s="34">
        <v>89</v>
      </c>
      <c r="F351" s="60">
        <v>407398524</v>
      </c>
    </row>
    <row r="352" spans="1:6">
      <c r="A352" s="23">
        <v>2020</v>
      </c>
      <c r="B352" s="23" t="s">
        <v>514</v>
      </c>
      <c r="C352" s="13"/>
      <c r="D352" s="34" t="s">
        <v>5235</v>
      </c>
      <c r="E352" s="34">
        <v>70.73</v>
      </c>
      <c r="F352" s="60">
        <v>72434568.5</v>
      </c>
    </row>
    <row r="353" spans="1:6">
      <c r="A353" s="23">
        <v>2020</v>
      </c>
      <c r="B353" s="23" t="s">
        <v>514</v>
      </c>
      <c r="C353" s="13"/>
      <c r="D353" s="34" t="s">
        <v>5243</v>
      </c>
      <c r="E353" s="34">
        <v>158.34</v>
      </c>
      <c r="F353" s="60">
        <v>13541127</v>
      </c>
    </row>
    <row r="354" spans="1:6">
      <c r="A354" s="23">
        <v>2021</v>
      </c>
      <c r="B354" s="23" t="s">
        <v>1886</v>
      </c>
      <c r="C354" s="13" t="s">
        <v>8691</v>
      </c>
      <c r="D354" s="34" t="s">
        <v>8639</v>
      </c>
      <c r="E354" s="34">
        <v>1240</v>
      </c>
      <c r="F354" s="60">
        <v>81029541</v>
      </c>
    </row>
    <row r="355" spans="1:6">
      <c r="A355" s="23">
        <v>2021</v>
      </c>
      <c r="B355" s="23" t="s">
        <v>1886</v>
      </c>
      <c r="C355" s="13" t="s">
        <v>8692</v>
      </c>
      <c r="D355" s="34" t="s">
        <v>8629</v>
      </c>
      <c r="E355" s="34">
        <v>108</v>
      </c>
      <c r="F355" s="60">
        <v>133966086</v>
      </c>
    </row>
    <row r="356" spans="1:6">
      <c r="A356" s="23">
        <v>2021</v>
      </c>
      <c r="B356" s="23" t="s">
        <v>1886</v>
      </c>
      <c r="C356" s="13" t="s">
        <v>8702</v>
      </c>
      <c r="D356" s="34" t="s">
        <v>8638</v>
      </c>
      <c r="E356" s="34">
        <v>42</v>
      </c>
      <c r="F356" s="60">
        <v>13588961</v>
      </c>
    </row>
    <row r="357" spans="1:6">
      <c r="A357" s="23">
        <v>2021</v>
      </c>
      <c r="B357" s="23" t="s">
        <v>1886</v>
      </c>
      <c r="C357" s="13" t="s">
        <v>3759</v>
      </c>
      <c r="D357" s="34" t="s">
        <v>8636</v>
      </c>
      <c r="E357" s="34">
        <v>563</v>
      </c>
      <c r="F357" s="60">
        <v>511658610</v>
      </c>
    </row>
    <row r="358" spans="1:6">
      <c r="A358" s="23">
        <v>2021</v>
      </c>
      <c r="B358" s="23" t="s">
        <v>1886</v>
      </c>
      <c r="C358" s="13" t="s">
        <v>8693</v>
      </c>
      <c r="D358" s="34" t="s">
        <v>8637</v>
      </c>
      <c r="E358" s="34">
        <v>15</v>
      </c>
      <c r="F358" s="60">
        <v>103505712</v>
      </c>
    </row>
    <row r="359" spans="1:6">
      <c r="A359" s="23">
        <v>2021</v>
      </c>
      <c r="B359" s="23" t="s">
        <v>1886</v>
      </c>
      <c r="C359" s="13" t="s">
        <v>8694</v>
      </c>
      <c r="D359" s="34" t="s">
        <v>8631</v>
      </c>
      <c r="E359" s="34">
        <v>17</v>
      </c>
      <c r="F359" s="60">
        <v>26978567</v>
      </c>
    </row>
    <row r="360" spans="1:6">
      <c r="A360" s="23">
        <v>2021</v>
      </c>
      <c r="B360" s="23" t="s">
        <v>1886</v>
      </c>
      <c r="C360" s="13" t="s">
        <v>8694</v>
      </c>
      <c r="D360" s="34" t="s">
        <v>8634</v>
      </c>
      <c r="E360" s="34">
        <v>35</v>
      </c>
      <c r="F360" s="60">
        <v>915282280</v>
      </c>
    </row>
    <row r="361" spans="1:6">
      <c r="A361" s="23">
        <v>2021</v>
      </c>
      <c r="B361" s="23" t="s">
        <v>1886</v>
      </c>
      <c r="C361" s="13" t="s">
        <v>8697</v>
      </c>
      <c r="D361" s="34" t="s">
        <v>8627</v>
      </c>
      <c r="E361" s="34">
        <v>175</v>
      </c>
      <c r="F361" s="60">
        <v>59957025</v>
      </c>
    </row>
    <row r="362" spans="1:6">
      <c r="A362" s="23">
        <v>2021</v>
      </c>
      <c r="B362" s="23" t="s">
        <v>1886</v>
      </c>
      <c r="C362" s="13" t="s">
        <v>8697</v>
      </c>
      <c r="D362" s="34" t="s">
        <v>8626</v>
      </c>
      <c r="E362" s="34">
        <v>1652</v>
      </c>
      <c r="F362" s="60">
        <v>3273340275</v>
      </c>
    </row>
    <row r="363" spans="1:6">
      <c r="A363" s="23">
        <v>2021</v>
      </c>
      <c r="B363" s="23" t="s">
        <v>1886</v>
      </c>
      <c r="C363" s="13" t="s">
        <v>8697</v>
      </c>
      <c r="D363" s="34" t="s">
        <v>8628</v>
      </c>
      <c r="E363" s="34">
        <v>1652</v>
      </c>
      <c r="F363" s="60">
        <v>3400000000</v>
      </c>
    </row>
    <row r="364" spans="1:6">
      <c r="A364" s="23">
        <v>2021</v>
      </c>
      <c r="B364" s="23" t="s">
        <v>1886</v>
      </c>
      <c r="C364" s="13" t="s">
        <v>3766</v>
      </c>
      <c r="D364" s="34" t="s">
        <v>8635</v>
      </c>
      <c r="E364" s="34">
        <v>924</v>
      </c>
      <c r="F364" s="60">
        <v>137363607</v>
      </c>
    </row>
    <row r="365" spans="1:6">
      <c r="A365" s="23">
        <v>2021</v>
      </c>
      <c r="B365" s="23" t="s">
        <v>1886</v>
      </c>
      <c r="C365" s="13" t="s">
        <v>8696</v>
      </c>
      <c r="D365" s="34" t="s">
        <v>8632</v>
      </c>
      <c r="E365" s="34">
        <v>13</v>
      </c>
      <c r="F365" s="60">
        <v>20828822</v>
      </c>
    </row>
    <row r="366" spans="1:6">
      <c r="A366" s="23">
        <v>2021</v>
      </c>
      <c r="B366" s="23" t="s">
        <v>1886</v>
      </c>
      <c r="C366" s="13" t="s">
        <v>8695</v>
      </c>
      <c r="D366" s="34" t="s">
        <v>8630</v>
      </c>
      <c r="E366" s="34">
        <v>66</v>
      </c>
      <c r="F366" s="60">
        <v>113499977</v>
      </c>
    </row>
    <row r="367" spans="1:6">
      <c r="A367" s="23">
        <v>2021</v>
      </c>
      <c r="B367" s="23" t="s">
        <v>1886</v>
      </c>
      <c r="C367" s="13" t="s">
        <v>8695</v>
      </c>
      <c r="D367" s="34" t="s">
        <v>8640</v>
      </c>
      <c r="E367" s="34">
        <v>146</v>
      </c>
      <c r="F367" s="60">
        <v>208000000</v>
      </c>
    </row>
    <row r="368" spans="1:6">
      <c r="A368" s="23">
        <v>2021</v>
      </c>
      <c r="B368" s="23" t="s">
        <v>1886</v>
      </c>
      <c r="C368" s="13" t="s">
        <v>630</v>
      </c>
      <c r="D368" s="34" t="s">
        <v>8633</v>
      </c>
      <c r="E368" s="34">
        <v>329</v>
      </c>
      <c r="F368" s="60">
        <v>365475455</v>
      </c>
    </row>
    <row r="369" spans="1:6">
      <c r="A369" s="23">
        <v>2021</v>
      </c>
      <c r="B369" s="23" t="s">
        <v>514</v>
      </c>
      <c r="C369" s="13" t="s">
        <v>8680</v>
      </c>
      <c r="D369" s="34" t="s">
        <v>8093</v>
      </c>
      <c r="E369" s="34">
        <v>219</v>
      </c>
      <c r="F369" s="60">
        <v>544884969</v>
      </c>
    </row>
    <row r="370" spans="1:6">
      <c r="A370" s="23">
        <v>2021</v>
      </c>
      <c r="B370" s="23" t="s">
        <v>514</v>
      </c>
      <c r="C370" s="13" t="s">
        <v>8682</v>
      </c>
      <c r="D370" s="34" t="s">
        <v>8094</v>
      </c>
      <c r="E370" s="34">
        <v>728.76</v>
      </c>
      <c r="F370" s="60">
        <v>16987607</v>
      </c>
    </row>
    <row r="371" spans="1:6">
      <c r="A371" s="23">
        <v>2021</v>
      </c>
      <c r="B371" s="23" t="s">
        <v>514</v>
      </c>
      <c r="C371" s="13" t="s">
        <v>8683</v>
      </c>
      <c r="D371" s="34" t="s">
        <v>8092</v>
      </c>
      <c r="E371" s="34">
        <v>432</v>
      </c>
      <c r="F371" s="60">
        <v>5712000</v>
      </c>
    </row>
    <row r="372" spans="1:6">
      <c r="A372" s="23">
        <v>2021</v>
      </c>
      <c r="B372" s="23" t="s">
        <v>514</v>
      </c>
      <c r="C372" s="13" t="s">
        <v>8678</v>
      </c>
      <c r="D372" s="34" t="s">
        <v>8095</v>
      </c>
      <c r="E372" s="34">
        <v>53.99</v>
      </c>
      <c r="F372" s="60">
        <v>11514738</v>
      </c>
    </row>
    <row r="373" spans="1:6">
      <c r="A373" s="23">
        <v>2021</v>
      </c>
      <c r="B373" s="23" t="s">
        <v>514</v>
      </c>
      <c r="C373" s="13" t="s">
        <v>8678</v>
      </c>
      <c r="D373" s="34" t="s">
        <v>8096</v>
      </c>
      <c r="E373" s="34">
        <v>6.77</v>
      </c>
      <c r="F373" s="60">
        <v>4757025</v>
      </c>
    </row>
    <row r="374" spans="1:6">
      <c r="A374" s="23">
        <v>2021</v>
      </c>
      <c r="B374" s="23" t="s">
        <v>514</v>
      </c>
      <c r="C374" s="13" t="s">
        <v>8681</v>
      </c>
      <c r="D374" s="34" t="s">
        <v>8098</v>
      </c>
      <c r="E374" s="34">
        <v>1821.99</v>
      </c>
      <c r="F374" s="60">
        <v>39428705</v>
      </c>
    </row>
    <row r="375" spans="1:6">
      <c r="A375" s="23">
        <v>2021</v>
      </c>
      <c r="B375" s="23" t="s">
        <v>514</v>
      </c>
      <c r="C375" s="13" t="s">
        <v>8676</v>
      </c>
      <c r="D375" s="34" t="s">
        <v>8090</v>
      </c>
      <c r="E375" s="34">
        <v>1258.57</v>
      </c>
      <c r="F375" s="60">
        <v>46869181</v>
      </c>
    </row>
    <row r="376" spans="1:6">
      <c r="A376" s="23">
        <v>2021</v>
      </c>
      <c r="B376" s="23" t="s">
        <v>514</v>
      </c>
      <c r="C376" s="13" t="s">
        <v>8676</v>
      </c>
      <c r="D376" s="34" t="s">
        <v>8089</v>
      </c>
      <c r="E376" s="34">
        <v>1258.57</v>
      </c>
      <c r="F376" s="60">
        <v>9424800</v>
      </c>
    </row>
    <row r="377" spans="1:6">
      <c r="A377" s="23">
        <v>2021</v>
      </c>
      <c r="B377" s="23" t="s">
        <v>514</v>
      </c>
      <c r="C377" s="13" t="s">
        <v>5240</v>
      </c>
      <c r="D377" s="34" t="s">
        <v>8101</v>
      </c>
      <c r="E377" s="34">
        <v>1082</v>
      </c>
      <c r="F377" s="60">
        <v>973614209</v>
      </c>
    </row>
    <row r="378" spans="1:6">
      <c r="A378" s="23">
        <v>2021</v>
      </c>
      <c r="B378" s="23" t="s">
        <v>514</v>
      </c>
      <c r="C378" s="13" t="s">
        <v>8668</v>
      </c>
      <c r="D378" s="34" t="s">
        <v>8085</v>
      </c>
      <c r="E378" s="34">
        <v>158</v>
      </c>
      <c r="F378" s="60">
        <v>1165278084</v>
      </c>
    </row>
    <row r="379" spans="1:6">
      <c r="A379" s="23">
        <v>2021</v>
      </c>
      <c r="B379" s="23" t="s">
        <v>514</v>
      </c>
      <c r="C379" s="13" t="s">
        <v>8671</v>
      </c>
      <c r="D379" s="34" t="s">
        <v>8097</v>
      </c>
      <c r="E379" s="34">
        <v>11.15</v>
      </c>
      <c r="F379" s="60">
        <v>8922025</v>
      </c>
    </row>
    <row r="380" spans="1:6">
      <c r="A380" s="23">
        <v>2021</v>
      </c>
      <c r="B380" s="23" t="s">
        <v>514</v>
      </c>
      <c r="C380" s="13" t="s">
        <v>8679</v>
      </c>
      <c r="D380" s="34" t="s">
        <v>8100</v>
      </c>
      <c r="E380" s="34">
        <v>645</v>
      </c>
      <c r="F380" s="60">
        <v>3190634642</v>
      </c>
    </row>
    <row r="381" spans="1:6">
      <c r="A381" s="23">
        <v>2021</v>
      </c>
      <c r="B381" s="23" t="s">
        <v>514</v>
      </c>
      <c r="C381" s="13"/>
      <c r="D381" s="34" t="s">
        <v>8086</v>
      </c>
      <c r="E381" s="34">
        <v>1452.04</v>
      </c>
      <c r="F381" s="60">
        <v>64522610</v>
      </c>
    </row>
    <row r="382" spans="1:6">
      <c r="A382" s="23">
        <v>2021</v>
      </c>
      <c r="B382" s="23" t="s">
        <v>514</v>
      </c>
      <c r="C382" s="13"/>
      <c r="D382" s="34" t="s">
        <v>8088</v>
      </c>
      <c r="E382" s="34">
        <v>1719.61</v>
      </c>
      <c r="F382" s="60">
        <v>22994946</v>
      </c>
    </row>
    <row r="383" spans="1:6">
      <c r="A383" s="23">
        <v>2021</v>
      </c>
      <c r="B383" s="23" t="s">
        <v>514</v>
      </c>
      <c r="C383" s="13"/>
      <c r="D383" s="34" t="s">
        <v>8091</v>
      </c>
      <c r="E383" s="34">
        <v>720</v>
      </c>
      <c r="F383" s="60">
        <v>96993819</v>
      </c>
    </row>
    <row r="384" spans="1:6">
      <c r="A384" s="23">
        <v>2021</v>
      </c>
      <c r="B384" s="23" t="s">
        <v>514</v>
      </c>
      <c r="C384" s="13"/>
      <c r="D384" s="34" t="s">
        <v>8099</v>
      </c>
      <c r="E384" s="34">
        <v>162</v>
      </c>
      <c r="F384" s="60">
        <v>100970322</v>
      </c>
    </row>
    <row r="385" spans="1:6">
      <c r="A385" s="23">
        <v>2021</v>
      </c>
      <c r="B385" s="23" t="s">
        <v>514</v>
      </c>
      <c r="C385" s="13"/>
      <c r="D385" s="34" t="s">
        <v>8087</v>
      </c>
      <c r="E385" s="34">
        <v>418.07</v>
      </c>
      <c r="F385" s="60">
        <v>284439993</v>
      </c>
    </row>
  </sheetData>
  <sheetProtection autoFilter="0" pivotTables="0"/>
  <autoFilter ref="A1:F385" xr:uid="{00000000-0009-0000-0000-000066000000}"/>
  <sortState xmlns:xlrd2="http://schemas.microsoft.com/office/spreadsheetml/2017/richdata2" ref="A2:F386">
    <sortCondition ref="A2:A386"/>
    <sortCondition descending="1" ref="B2:B386"/>
    <sortCondition ref="C2:C386"/>
    <sortCondition ref="D2:D386"/>
    <sortCondition ref="E2:E386"/>
  </sortState>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3">
    <tabColor theme="0"/>
  </sheetPr>
  <dimension ref="A1:S146"/>
  <sheetViews>
    <sheetView zoomScale="85" zoomScaleNormal="85" workbookViewId="0">
      <pane ySplit="2" topLeftCell="A110" activePane="bottomLeft" state="frozen"/>
      <selection activeCell="G57" sqref="G57"/>
      <selection pane="bottomLeft"/>
    </sheetView>
  </sheetViews>
  <sheetFormatPr baseColWidth="10" defaultRowHeight="14.25"/>
  <cols>
    <col min="1" max="1" width="11" style="5"/>
    <col min="2" max="2" width="14.125" style="5" bestFit="1" customWidth="1"/>
    <col min="3" max="3" width="40.375" style="5" bestFit="1" customWidth="1"/>
    <col min="4" max="4" width="34.5" style="5" bestFit="1" customWidth="1"/>
    <col min="5" max="17" width="9" style="5" customWidth="1"/>
    <col min="18" max="18" width="17.375" style="5" bestFit="1" customWidth="1"/>
    <col min="19" max="19" width="14.5" style="5" bestFit="1" customWidth="1"/>
    <col min="20" max="16384" width="11" style="5"/>
  </cols>
  <sheetData>
    <row r="1" spans="1:19">
      <c r="E1" s="71" t="s">
        <v>1029</v>
      </c>
      <c r="F1" s="72"/>
      <c r="G1" s="72"/>
      <c r="H1" s="72"/>
      <c r="I1" s="72"/>
      <c r="J1" s="72"/>
      <c r="K1" s="72"/>
      <c r="L1" s="72"/>
      <c r="M1" s="72"/>
      <c r="N1" s="72"/>
      <c r="O1" s="72"/>
      <c r="P1" s="72"/>
      <c r="Q1" s="72"/>
      <c r="R1" s="72"/>
      <c r="S1" s="73"/>
    </row>
    <row r="2" spans="1:19" ht="42.75">
      <c r="A2" s="43" t="s">
        <v>229</v>
      </c>
      <c r="B2" s="43" t="s">
        <v>200</v>
      </c>
      <c r="C2" s="43" t="s">
        <v>980</v>
      </c>
      <c r="D2" s="44" t="s">
        <v>201</v>
      </c>
      <c r="E2" s="43" t="s">
        <v>1491</v>
      </c>
      <c r="F2" s="43" t="s">
        <v>1492</v>
      </c>
      <c r="G2" s="43" t="s">
        <v>1493</v>
      </c>
      <c r="H2" s="43" t="s">
        <v>1494</v>
      </c>
      <c r="I2" s="43" t="s">
        <v>1495</v>
      </c>
      <c r="J2" s="43" t="s">
        <v>1496</v>
      </c>
      <c r="K2" s="43" t="s">
        <v>1497</v>
      </c>
      <c r="L2" s="43" t="s">
        <v>1498</v>
      </c>
      <c r="M2" s="43" t="s">
        <v>1499</v>
      </c>
      <c r="N2" s="43" t="s">
        <v>1500</v>
      </c>
      <c r="O2" s="43" t="s">
        <v>1501</v>
      </c>
      <c r="P2" s="43" t="s">
        <v>1502</v>
      </c>
      <c r="Q2" s="43" t="s">
        <v>1503</v>
      </c>
      <c r="R2" s="49" t="s">
        <v>1504</v>
      </c>
      <c r="S2" s="49" t="s">
        <v>1505</v>
      </c>
    </row>
    <row r="3" spans="1:19">
      <c r="A3" s="23">
        <v>2014</v>
      </c>
      <c r="B3" s="23" t="s">
        <v>514</v>
      </c>
      <c r="C3" s="13" t="s">
        <v>23</v>
      </c>
      <c r="D3" s="13" t="s">
        <v>1453</v>
      </c>
      <c r="E3" s="54">
        <v>0.13084112149532701</v>
      </c>
      <c r="F3" s="54">
        <v>5.6074766355140186E-2</v>
      </c>
      <c r="G3" s="54">
        <v>5.6074766355140186E-2</v>
      </c>
      <c r="H3" s="54">
        <v>0.13084112149532709</v>
      </c>
      <c r="I3" s="54">
        <v>0.14953271028037382</v>
      </c>
      <c r="J3" s="54">
        <v>0.23364485981308411</v>
      </c>
      <c r="K3" s="54">
        <v>0.12149532710280374</v>
      </c>
      <c r="L3" s="54">
        <v>7.476635514018691E-2</v>
      </c>
      <c r="M3" s="54">
        <v>3.7383177570093455E-2</v>
      </c>
      <c r="N3" s="54">
        <v>9.3457943925233638E-3</v>
      </c>
      <c r="O3" s="54">
        <v>0</v>
      </c>
      <c r="P3" s="54">
        <v>0</v>
      </c>
      <c r="Q3" s="54">
        <v>0</v>
      </c>
      <c r="R3" s="55">
        <v>4.9859813084112101</v>
      </c>
      <c r="S3" s="55">
        <v>4.5</v>
      </c>
    </row>
    <row r="4" spans="1:19">
      <c r="A4" s="23">
        <v>2014</v>
      </c>
      <c r="B4" s="23" t="s">
        <v>514</v>
      </c>
      <c r="C4" s="13" t="s">
        <v>23</v>
      </c>
      <c r="D4" s="13" t="s">
        <v>1460</v>
      </c>
      <c r="E4" s="54">
        <v>6.0606060606060608E-2</v>
      </c>
      <c r="F4" s="54">
        <v>0</v>
      </c>
      <c r="G4" s="54">
        <v>6.0606060606060608E-2</v>
      </c>
      <c r="H4" s="54">
        <v>6.0606060606060608E-2</v>
      </c>
      <c r="I4" s="54">
        <v>0.12121212121212122</v>
      </c>
      <c r="J4" s="54">
        <v>0.18181818181818182</v>
      </c>
      <c r="K4" s="54">
        <v>0.33333333333333331</v>
      </c>
      <c r="L4" s="54">
        <v>0.15151515151515152</v>
      </c>
      <c r="M4" s="54">
        <v>0</v>
      </c>
      <c r="N4" s="54">
        <v>3.0303030303030304E-2</v>
      </c>
      <c r="O4" s="54">
        <v>0</v>
      </c>
      <c r="P4" s="54">
        <v>0</v>
      </c>
      <c r="Q4" s="54">
        <v>0</v>
      </c>
      <c r="R4" s="55">
        <v>5.5303030303030294</v>
      </c>
      <c r="S4" s="55">
        <v>5</v>
      </c>
    </row>
    <row r="5" spans="1:19">
      <c r="A5" s="23">
        <v>2014</v>
      </c>
      <c r="B5" s="23" t="s">
        <v>514</v>
      </c>
      <c r="C5" s="13" t="s">
        <v>23</v>
      </c>
      <c r="D5" s="13" t="s">
        <v>1464</v>
      </c>
      <c r="E5" s="54">
        <v>0</v>
      </c>
      <c r="F5" s="54">
        <v>0</v>
      </c>
      <c r="G5" s="54">
        <v>8.3333333333333329E-2</v>
      </c>
      <c r="H5" s="54">
        <v>0.41666666666666669</v>
      </c>
      <c r="I5" s="54">
        <v>0.1388888888888889</v>
      </c>
      <c r="J5" s="54">
        <v>0.1111111111111111</v>
      </c>
      <c r="K5" s="54">
        <v>5.5555555555555552E-2</v>
      </c>
      <c r="L5" s="54">
        <v>8.3333333333333329E-2</v>
      </c>
      <c r="M5" s="54">
        <v>2.7777777777777776E-2</v>
      </c>
      <c r="N5" s="54">
        <v>5.5555555555555552E-2</v>
      </c>
      <c r="O5" s="54">
        <v>2.7777777777777776E-2</v>
      </c>
      <c r="P5" s="54">
        <v>0</v>
      </c>
      <c r="Q5" s="54">
        <v>0</v>
      </c>
      <c r="R5" s="55">
        <v>5.2777777777777786</v>
      </c>
      <c r="S5" s="55">
        <v>4.5</v>
      </c>
    </row>
    <row r="6" spans="1:19">
      <c r="A6" s="23">
        <v>2014</v>
      </c>
      <c r="B6" s="23" t="s">
        <v>514</v>
      </c>
      <c r="C6" s="13" t="s">
        <v>185</v>
      </c>
      <c r="D6" s="13" t="s">
        <v>1455</v>
      </c>
      <c r="E6" s="54">
        <v>0</v>
      </c>
      <c r="F6" s="54">
        <v>5.8823529411764705E-2</v>
      </c>
      <c r="G6" s="54">
        <v>0.23529411764705882</v>
      </c>
      <c r="H6" s="54">
        <v>0.41176470588235292</v>
      </c>
      <c r="I6" s="54">
        <v>0.23529411764705882</v>
      </c>
      <c r="J6" s="54">
        <v>5.8823529411764705E-2</v>
      </c>
      <c r="K6" s="54">
        <v>0</v>
      </c>
      <c r="L6" s="54">
        <v>0</v>
      </c>
      <c r="M6" s="54">
        <v>0</v>
      </c>
      <c r="N6" s="54">
        <v>0</v>
      </c>
      <c r="O6" s="54">
        <v>0</v>
      </c>
      <c r="P6" s="54">
        <v>0</v>
      </c>
      <c r="Q6" s="54">
        <v>0</v>
      </c>
      <c r="R6" s="55">
        <v>4.5</v>
      </c>
      <c r="S6" s="55">
        <v>4</v>
      </c>
    </row>
    <row r="7" spans="1:19">
      <c r="A7" s="23">
        <v>2014</v>
      </c>
      <c r="B7" s="23" t="s">
        <v>514</v>
      </c>
      <c r="C7" s="13" t="s">
        <v>185</v>
      </c>
      <c r="D7" s="13" t="s">
        <v>1458</v>
      </c>
      <c r="E7" s="54">
        <v>0.15384615384615385</v>
      </c>
      <c r="F7" s="54">
        <v>0</v>
      </c>
      <c r="G7" s="54">
        <v>0</v>
      </c>
      <c r="H7" s="54">
        <v>0.30769230769230771</v>
      </c>
      <c r="I7" s="54">
        <v>0.23076923076923078</v>
      </c>
      <c r="J7" s="54">
        <v>0.15384615384615385</v>
      </c>
      <c r="K7" s="54">
        <v>7.6923076923076927E-2</v>
      </c>
      <c r="L7" s="54">
        <v>0</v>
      </c>
      <c r="M7" s="54">
        <v>0</v>
      </c>
      <c r="N7" s="54">
        <v>7.6923076923076927E-2</v>
      </c>
      <c r="O7" s="54">
        <v>0</v>
      </c>
      <c r="P7" s="54">
        <v>0</v>
      </c>
      <c r="Q7" s="54">
        <v>0</v>
      </c>
      <c r="R7" s="55">
        <v>4.9230769230769234</v>
      </c>
      <c r="S7" s="55">
        <v>4.5</v>
      </c>
    </row>
    <row r="8" spans="1:19">
      <c r="A8" s="23">
        <v>2014</v>
      </c>
      <c r="B8" s="23" t="s">
        <v>514</v>
      </c>
      <c r="C8" s="13" t="s">
        <v>185</v>
      </c>
      <c r="D8" s="13" t="s">
        <v>1485</v>
      </c>
      <c r="E8" s="54">
        <v>0</v>
      </c>
      <c r="F8" s="54">
        <v>0</v>
      </c>
      <c r="G8" s="54">
        <v>2.4390243902439025E-2</v>
      </c>
      <c r="H8" s="54">
        <v>0.31707317073170732</v>
      </c>
      <c r="I8" s="54">
        <v>0.1951219512195122</v>
      </c>
      <c r="J8" s="54">
        <v>0.26829268292682928</v>
      </c>
      <c r="K8" s="54">
        <v>0.12195121951219512</v>
      </c>
      <c r="L8" s="54">
        <v>2.4390243902439025E-2</v>
      </c>
      <c r="M8" s="54">
        <v>2.4390243902439025E-2</v>
      </c>
      <c r="N8" s="54">
        <v>2.4390243902439025E-2</v>
      </c>
      <c r="O8" s="54">
        <v>0</v>
      </c>
      <c r="P8" s="54">
        <v>0</v>
      </c>
      <c r="Q8" s="54">
        <v>0</v>
      </c>
      <c r="R8" s="55">
        <v>5.2317073170731705</v>
      </c>
      <c r="S8" s="55">
        <v>4.5</v>
      </c>
    </row>
    <row r="9" spans="1:19">
      <c r="A9" s="23">
        <v>2014</v>
      </c>
      <c r="B9" s="23" t="s">
        <v>514</v>
      </c>
      <c r="C9" s="13" t="s">
        <v>185</v>
      </c>
      <c r="D9" s="13" t="s">
        <v>1461</v>
      </c>
      <c r="E9" s="54">
        <v>0</v>
      </c>
      <c r="F9" s="54">
        <v>0</v>
      </c>
      <c r="G9" s="54">
        <v>0</v>
      </c>
      <c r="H9" s="54">
        <v>0</v>
      </c>
      <c r="I9" s="54">
        <v>0.45454545454545453</v>
      </c>
      <c r="J9" s="54">
        <v>0.38636363636363635</v>
      </c>
      <c r="K9" s="54">
        <v>6.8181818181818177E-2</v>
      </c>
      <c r="L9" s="54">
        <v>0</v>
      </c>
      <c r="M9" s="54">
        <v>6.8181818181818177E-2</v>
      </c>
      <c r="N9" s="54">
        <v>2.2727272727272728E-2</v>
      </c>
      <c r="O9" s="54">
        <v>0</v>
      </c>
      <c r="P9" s="54">
        <v>0</v>
      </c>
      <c r="Q9" s="54">
        <v>0</v>
      </c>
      <c r="R9" s="55">
        <v>5.4659090909090908</v>
      </c>
      <c r="S9" s="55">
        <v>5</v>
      </c>
    </row>
    <row r="10" spans="1:19">
      <c r="A10" s="23">
        <v>2014</v>
      </c>
      <c r="B10" s="23" t="s">
        <v>514</v>
      </c>
      <c r="C10" s="13" t="s">
        <v>185</v>
      </c>
      <c r="D10" s="13" t="s">
        <v>1488</v>
      </c>
      <c r="E10" s="54">
        <v>0.05</v>
      </c>
      <c r="F10" s="54">
        <v>7.4999999999999997E-2</v>
      </c>
      <c r="G10" s="54">
        <v>0.42499999999999999</v>
      </c>
      <c r="H10" s="54">
        <v>0.32500000000000001</v>
      </c>
      <c r="I10" s="54">
        <v>0.1</v>
      </c>
      <c r="J10" s="54">
        <v>2.5000000000000001E-2</v>
      </c>
      <c r="K10" s="54">
        <v>0</v>
      </c>
      <c r="L10" s="54">
        <v>0</v>
      </c>
      <c r="M10" s="54">
        <v>0</v>
      </c>
      <c r="N10" s="54">
        <v>0</v>
      </c>
      <c r="O10" s="54">
        <v>0</v>
      </c>
      <c r="P10" s="54">
        <v>0</v>
      </c>
      <c r="Q10" s="54">
        <v>0</v>
      </c>
      <c r="R10" s="55">
        <v>4.2125000000000004</v>
      </c>
      <c r="S10" s="55">
        <v>4</v>
      </c>
    </row>
    <row r="11" spans="1:19">
      <c r="A11" s="23">
        <v>2014</v>
      </c>
      <c r="B11" s="23" t="s">
        <v>514</v>
      </c>
      <c r="C11" s="13" t="s">
        <v>185</v>
      </c>
      <c r="D11" s="13" t="s">
        <v>584</v>
      </c>
      <c r="E11" s="54">
        <v>0</v>
      </c>
      <c r="F11" s="54">
        <v>0</v>
      </c>
      <c r="G11" s="54">
        <v>0</v>
      </c>
      <c r="H11" s="54">
        <v>1.6949152542372881E-2</v>
      </c>
      <c r="I11" s="54">
        <v>0.40677966101694918</v>
      </c>
      <c r="J11" s="54">
        <v>0.22033898305084745</v>
      </c>
      <c r="K11" s="54">
        <v>0.20338983050847459</v>
      </c>
      <c r="L11" s="54">
        <v>3.3898305084745763E-2</v>
      </c>
      <c r="M11" s="54">
        <v>3.3898305084745763E-2</v>
      </c>
      <c r="N11" s="54">
        <v>3.3898305084745763E-2</v>
      </c>
      <c r="O11" s="54">
        <v>5.0847457627118647E-2</v>
      </c>
      <c r="P11" s="54">
        <v>0</v>
      </c>
      <c r="Q11" s="54">
        <v>0</v>
      </c>
      <c r="R11" s="55">
        <v>5.7288135593220337</v>
      </c>
      <c r="S11" s="55">
        <v>5</v>
      </c>
    </row>
    <row r="12" spans="1:19">
      <c r="A12" s="23">
        <v>2014</v>
      </c>
      <c r="B12" s="23" t="s">
        <v>514</v>
      </c>
      <c r="C12" s="13" t="s">
        <v>3925</v>
      </c>
      <c r="D12" s="13" t="s">
        <v>1486</v>
      </c>
      <c r="E12" s="54">
        <v>0</v>
      </c>
      <c r="F12" s="54">
        <v>2.3809523809523808E-2</v>
      </c>
      <c r="G12" s="54">
        <v>2.3809523809523808E-2</v>
      </c>
      <c r="H12" s="54">
        <v>7.1428571428571425E-2</v>
      </c>
      <c r="I12" s="54">
        <v>0.38095238095238093</v>
      </c>
      <c r="J12" s="54">
        <v>0.26190476190476192</v>
      </c>
      <c r="K12" s="54">
        <v>0.11904761904761904</v>
      </c>
      <c r="L12" s="54">
        <v>2.3809523809523808E-2</v>
      </c>
      <c r="M12" s="54">
        <v>2.3809523809523808E-2</v>
      </c>
      <c r="N12" s="54">
        <v>7.1428571428571425E-2</v>
      </c>
      <c r="O12" s="54">
        <v>0</v>
      </c>
      <c r="P12" s="54">
        <v>0</v>
      </c>
      <c r="Q12" s="54">
        <v>0</v>
      </c>
      <c r="R12" s="55">
        <v>5.4523809523809526</v>
      </c>
      <c r="S12" s="55">
        <v>5</v>
      </c>
    </row>
    <row r="13" spans="1:19">
      <c r="A13" s="23">
        <v>2014</v>
      </c>
      <c r="B13" s="23" t="s">
        <v>514</v>
      </c>
      <c r="C13" s="13" t="s">
        <v>3925</v>
      </c>
      <c r="D13" s="13" t="s">
        <v>1489</v>
      </c>
      <c r="E13" s="54">
        <v>0</v>
      </c>
      <c r="F13" s="54">
        <v>0</v>
      </c>
      <c r="G13" s="54">
        <v>0</v>
      </c>
      <c r="H13" s="54">
        <v>0</v>
      </c>
      <c r="I13" s="54">
        <v>0.17647058823529413</v>
      </c>
      <c r="J13" s="54">
        <v>0.23529411764705882</v>
      </c>
      <c r="K13" s="54">
        <v>5.8823529411764705E-2</v>
      </c>
      <c r="L13" s="54">
        <v>5.8823529411764705E-2</v>
      </c>
      <c r="M13" s="54">
        <v>5.8823529411764705E-2</v>
      </c>
      <c r="N13" s="54">
        <v>0.23529411764705882</v>
      </c>
      <c r="O13" s="54">
        <v>0.11764705882352899</v>
      </c>
      <c r="P13" s="54">
        <v>5.8823529411764705E-2</v>
      </c>
      <c r="Q13" s="54">
        <v>0</v>
      </c>
      <c r="R13" s="55">
        <v>6.8529411764705896</v>
      </c>
      <c r="S13" s="55">
        <v>5</v>
      </c>
    </row>
    <row r="14" spans="1:19">
      <c r="A14" s="23">
        <v>2014</v>
      </c>
      <c r="B14" s="23" t="s">
        <v>514</v>
      </c>
      <c r="C14" s="13" t="s">
        <v>3925</v>
      </c>
      <c r="D14" s="13" t="s">
        <v>1471</v>
      </c>
      <c r="E14" s="54">
        <v>0</v>
      </c>
      <c r="F14" s="54">
        <v>0</v>
      </c>
      <c r="G14" s="54">
        <v>0</v>
      </c>
      <c r="H14" s="54">
        <v>0</v>
      </c>
      <c r="I14" s="54">
        <v>0.40909090909090912</v>
      </c>
      <c r="J14" s="54">
        <v>9.0909090909090912E-2</v>
      </c>
      <c r="K14" s="54">
        <v>9.0909090909090912E-2</v>
      </c>
      <c r="L14" s="54">
        <v>4.5454545454545456E-2</v>
      </c>
      <c r="M14" s="54">
        <v>0.13636363636363635</v>
      </c>
      <c r="N14" s="54">
        <v>0.22727272727272727</v>
      </c>
      <c r="O14" s="54">
        <v>0</v>
      </c>
      <c r="P14" s="54">
        <v>0</v>
      </c>
      <c r="Q14" s="54">
        <v>0</v>
      </c>
      <c r="R14" s="55">
        <v>6.1590909090909092</v>
      </c>
      <c r="S14" s="55">
        <v>5</v>
      </c>
    </row>
    <row r="15" spans="1:19">
      <c r="A15" s="23">
        <v>2014</v>
      </c>
      <c r="B15" s="23" t="s">
        <v>514</v>
      </c>
      <c r="C15" s="13" t="s">
        <v>3925</v>
      </c>
      <c r="D15" s="13" t="s">
        <v>1472</v>
      </c>
      <c r="E15" s="54">
        <v>2.7027027027027029E-2</v>
      </c>
      <c r="F15" s="54">
        <v>1.3513513513513514E-2</v>
      </c>
      <c r="G15" s="54">
        <v>4.72972972972973E-2</v>
      </c>
      <c r="H15" s="54">
        <v>5.4054054054054057E-2</v>
      </c>
      <c r="I15" s="54">
        <v>0.3716216216216216</v>
      </c>
      <c r="J15" s="54">
        <v>0.20945945945945946</v>
      </c>
      <c r="K15" s="54">
        <v>9.45945945945946E-2</v>
      </c>
      <c r="L15" s="54">
        <v>0.11486486486486487</v>
      </c>
      <c r="M15" s="54">
        <v>1.3513513513513514E-2</v>
      </c>
      <c r="N15" s="54">
        <v>5.4054054054054057E-2</v>
      </c>
      <c r="O15" s="54">
        <v>0</v>
      </c>
      <c r="P15" s="54">
        <v>0</v>
      </c>
      <c r="Q15" s="54">
        <v>0</v>
      </c>
      <c r="R15" s="55">
        <v>5.4121621621621623</v>
      </c>
      <c r="S15" s="55">
        <v>5</v>
      </c>
    </row>
    <row r="16" spans="1:19">
      <c r="A16" s="23">
        <v>2015</v>
      </c>
      <c r="B16" s="23" t="s">
        <v>514</v>
      </c>
      <c r="C16" s="13" t="s">
        <v>23</v>
      </c>
      <c r="D16" s="13" t="s">
        <v>1453</v>
      </c>
      <c r="E16" s="54">
        <v>0.17647058823529413</v>
      </c>
      <c r="F16" s="54">
        <v>7.3529411764705885E-2</v>
      </c>
      <c r="G16" s="54">
        <v>7.3529411764705885E-2</v>
      </c>
      <c r="H16" s="54">
        <v>0.23529411764705882</v>
      </c>
      <c r="I16" s="54">
        <v>5.8823529411764705E-2</v>
      </c>
      <c r="J16" s="54">
        <v>0.14705882352941177</v>
      </c>
      <c r="K16" s="54">
        <v>5.8823529411764705E-2</v>
      </c>
      <c r="L16" s="54">
        <v>7.3529411764705885E-2</v>
      </c>
      <c r="M16" s="54">
        <v>1.4705882352941176E-2</v>
      </c>
      <c r="N16" s="54">
        <v>5.8823529411764705E-2</v>
      </c>
      <c r="O16" s="54">
        <v>1.4705882352941176E-2</v>
      </c>
      <c r="P16" s="54">
        <v>1.4705882352941176E-2</v>
      </c>
      <c r="Q16" s="54">
        <v>0</v>
      </c>
      <c r="R16" s="55">
        <v>4.9264705882352944</v>
      </c>
      <c r="S16" s="55">
        <v>4.5</v>
      </c>
    </row>
    <row r="17" spans="1:19">
      <c r="A17" s="23">
        <v>2015</v>
      </c>
      <c r="B17" s="23" t="s">
        <v>514</v>
      </c>
      <c r="C17" s="13" t="s">
        <v>23</v>
      </c>
      <c r="D17" s="13" t="s">
        <v>1460</v>
      </c>
      <c r="E17" s="54">
        <v>0.18181818181818182</v>
      </c>
      <c r="F17" s="54">
        <v>9.0909090909090912E-2</v>
      </c>
      <c r="G17" s="54">
        <v>9.0909090909090912E-2</v>
      </c>
      <c r="H17" s="54">
        <v>0</v>
      </c>
      <c r="I17" s="54">
        <v>0</v>
      </c>
      <c r="J17" s="54">
        <v>0</v>
      </c>
      <c r="K17" s="54">
        <v>0.18181818181818182</v>
      </c>
      <c r="L17" s="54">
        <v>0</v>
      </c>
      <c r="M17" s="54">
        <v>0.18181818181818182</v>
      </c>
      <c r="N17" s="54">
        <v>0.18181818181818182</v>
      </c>
      <c r="O17" s="54">
        <v>0</v>
      </c>
      <c r="P17" s="54">
        <v>9.0909090909090912E-2</v>
      </c>
      <c r="Q17" s="54">
        <v>0</v>
      </c>
      <c r="R17" s="55">
        <v>6</v>
      </c>
      <c r="S17" s="55">
        <v>5</v>
      </c>
    </row>
    <row r="18" spans="1:19">
      <c r="A18" s="23">
        <v>2015</v>
      </c>
      <c r="B18" s="23" t="s">
        <v>514</v>
      </c>
      <c r="C18" s="13" t="s">
        <v>23</v>
      </c>
      <c r="D18" s="13" t="s">
        <v>1464</v>
      </c>
      <c r="E18" s="54">
        <v>0</v>
      </c>
      <c r="F18" s="54">
        <v>4.1666666666666664E-2</v>
      </c>
      <c r="G18" s="54">
        <v>0.125</v>
      </c>
      <c r="H18" s="54">
        <v>0.29166666666666669</v>
      </c>
      <c r="I18" s="54">
        <v>0.20833333333333334</v>
      </c>
      <c r="J18" s="54">
        <v>4.1666666666666664E-2</v>
      </c>
      <c r="K18" s="54">
        <v>8.3333333333333329E-2</v>
      </c>
      <c r="L18" s="54">
        <v>4.1666666666666664E-2</v>
      </c>
      <c r="M18" s="54">
        <v>8.3333333333333329E-2</v>
      </c>
      <c r="N18" s="54">
        <v>4.1666666666666664E-2</v>
      </c>
      <c r="O18" s="54">
        <v>0</v>
      </c>
      <c r="P18" s="54">
        <v>4.1666666666666664E-2</v>
      </c>
      <c r="Q18" s="54">
        <v>0</v>
      </c>
      <c r="R18" s="55">
        <v>5.2777777777777786</v>
      </c>
      <c r="S18" s="55">
        <v>4.5</v>
      </c>
    </row>
    <row r="19" spans="1:19">
      <c r="A19" s="23">
        <v>2015</v>
      </c>
      <c r="B19" s="23" t="s">
        <v>514</v>
      </c>
      <c r="C19" s="13" t="s">
        <v>185</v>
      </c>
      <c r="D19" s="13" t="s">
        <v>559</v>
      </c>
      <c r="E19" s="54">
        <v>0</v>
      </c>
      <c r="F19" s="54">
        <v>0</v>
      </c>
      <c r="G19" s="54">
        <v>0</v>
      </c>
      <c r="H19" s="54">
        <v>0.5</v>
      </c>
      <c r="I19" s="54">
        <v>0.5</v>
      </c>
      <c r="J19" s="54">
        <v>0</v>
      </c>
      <c r="K19" s="54">
        <v>0</v>
      </c>
      <c r="L19" s="54">
        <v>0</v>
      </c>
      <c r="M19" s="54">
        <v>0</v>
      </c>
      <c r="N19" s="54">
        <v>0</v>
      </c>
      <c r="O19" s="54">
        <v>0</v>
      </c>
      <c r="P19" s="54">
        <v>0</v>
      </c>
      <c r="Q19" s="54">
        <v>0</v>
      </c>
      <c r="R19" s="55">
        <v>4.8</v>
      </c>
      <c r="S19" s="55">
        <v>4.5</v>
      </c>
    </row>
    <row r="20" spans="1:19">
      <c r="A20" s="23">
        <v>2015</v>
      </c>
      <c r="B20" s="23" t="s">
        <v>514</v>
      </c>
      <c r="C20" s="13" t="s">
        <v>185</v>
      </c>
      <c r="D20" s="13" t="s">
        <v>1455</v>
      </c>
      <c r="E20" s="54">
        <v>0</v>
      </c>
      <c r="F20" s="54">
        <v>0.2</v>
      </c>
      <c r="G20" s="54">
        <v>0</v>
      </c>
      <c r="H20" s="54">
        <v>0.2</v>
      </c>
      <c r="I20" s="54">
        <v>0.4</v>
      </c>
      <c r="J20" s="54">
        <v>0.2</v>
      </c>
      <c r="K20" s="54">
        <v>0</v>
      </c>
      <c r="L20" s="54">
        <v>0</v>
      </c>
      <c r="M20" s="54">
        <v>0</v>
      </c>
      <c r="N20" s="54">
        <v>0</v>
      </c>
      <c r="O20" s="54">
        <v>0</v>
      </c>
      <c r="P20" s="54">
        <v>0</v>
      </c>
      <c r="Q20" s="54">
        <v>0</v>
      </c>
      <c r="R20" s="55">
        <v>4.7</v>
      </c>
      <c r="S20" s="55">
        <v>4</v>
      </c>
    </row>
    <row r="21" spans="1:19">
      <c r="A21" s="23">
        <v>2015</v>
      </c>
      <c r="B21" s="23" t="s">
        <v>514</v>
      </c>
      <c r="C21" s="13" t="s">
        <v>185</v>
      </c>
      <c r="D21" s="13" t="s">
        <v>1458</v>
      </c>
      <c r="E21" s="54">
        <v>0.1</v>
      </c>
      <c r="F21" s="54">
        <v>0</v>
      </c>
      <c r="G21" s="54">
        <v>0</v>
      </c>
      <c r="H21" s="54">
        <v>0.1</v>
      </c>
      <c r="I21" s="54">
        <v>0.2</v>
      </c>
      <c r="J21" s="54">
        <v>0.2</v>
      </c>
      <c r="K21" s="54">
        <v>0.4</v>
      </c>
      <c r="L21" s="54">
        <v>0</v>
      </c>
      <c r="M21" s="54">
        <v>0</v>
      </c>
      <c r="N21" s="54">
        <v>0</v>
      </c>
      <c r="O21" s="54">
        <v>0</v>
      </c>
      <c r="P21" s="54">
        <v>0</v>
      </c>
      <c r="Q21" s="54">
        <v>0</v>
      </c>
      <c r="R21" s="55">
        <v>5.3</v>
      </c>
      <c r="S21" s="55">
        <v>4.5</v>
      </c>
    </row>
    <row r="22" spans="1:19">
      <c r="A22" s="23">
        <v>2015</v>
      </c>
      <c r="B22" s="23" t="s">
        <v>514</v>
      </c>
      <c r="C22" s="13" t="s">
        <v>185</v>
      </c>
      <c r="D22" s="13" t="s">
        <v>1485</v>
      </c>
      <c r="E22" s="54">
        <v>3.125E-2</v>
      </c>
      <c r="F22" s="54">
        <v>6.25E-2</v>
      </c>
      <c r="G22" s="54">
        <v>3.125E-2</v>
      </c>
      <c r="H22" s="54">
        <v>0.21875</v>
      </c>
      <c r="I22" s="54">
        <v>0.15625</v>
      </c>
      <c r="J22" s="54">
        <v>0.25</v>
      </c>
      <c r="K22" s="54">
        <v>0.125</v>
      </c>
      <c r="L22" s="54">
        <v>6.25E-2</v>
      </c>
      <c r="M22" s="54">
        <v>6.25E-2</v>
      </c>
      <c r="N22" s="54">
        <v>0</v>
      </c>
      <c r="O22" s="54">
        <v>0</v>
      </c>
      <c r="P22" s="54">
        <v>0</v>
      </c>
      <c r="Q22" s="54">
        <v>0</v>
      </c>
      <c r="R22" s="55">
        <v>5.2</v>
      </c>
      <c r="S22" s="55">
        <v>4.5</v>
      </c>
    </row>
    <row r="23" spans="1:19">
      <c r="A23" s="23">
        <v>2015</v>
      </c>
      <c r="B23" s="23" t="s">
        <v>514</v>
      </c>
      <c r="C23" s="13" t="s">
        <v>185</v>
      </c>
      <c r="D23" s="13" t="s">
        <v>1461</v>
      </c>
      <c r="E23" s="54">
        <v>0</v>
      </c>
      <c r="F23" s="54">
        <v>0</v>
      </c>
      <c r="G23" s="54">
        <v>0</v>
      </c>
      <c r="H23" s="54">
        <v>8.5106382978723402E-2</v>
      </c>
      <c r="I23" s="54">
        <v>0.40425531914893614</v>
      </c>
      <c r="J23" s="54">
        <v>0.19148936170212766</v>
      </c>
      <c r="K23" s="54">
        <v>0.14893617021276595</v>
      </c>
      <c r="L23" s="54">
        <v>4.2553191489361701E-2</v>
      </c>
      <c r="M23" s="54">
        <v>8.5106382978723402E-2</v>
      </c>
      <c r="N23" s="54">
        <v>4.2553191489361701E-2</v>
      </c>
      <c r="O23" s="54">
        <v>0</v>
      </c>
      <c r="P23" s="54">
        <v>0</v>
      </c>
      <c r="Q23" s="54">
        <v>0</v>
      </c>
      <c r="R23" s="55">
        <v>5.6</v>
      </c>
      <c r="S23" s="55">
        <v>5</v>
      </c>
    </row>
    <row r="24" spans="1:19">
      <c r="A24" s="23">
        <v>2015</v>
      </c>
      <c r="B24" s="23" t="s">
        <v>514</v>
      </c>
      <c r="C24" s="13" t="s">
        <v>185</v>
      </c>
      <c r="D24" s="13" t="s">
        <v>1488</v>
      </c>
      <c r="E24" s="54">
        <v>6.6666666666666666E-2</v>
      </c>
      <c r="F24" s="54">
        <v>0</v>
      </c>
      <c r="G24" s="54">
        <v>0.3</v>
      </c>
      <c r="H24" s="54">
        <v>0.33333333333333331</v>
      </c>
      <c r="I24" s="54">
        <v>0.3</v>
      </c>
      <c r="J24" s="54">
        <v>0</v>
      </c>
      <c r="K24" s="54">
        <v>0</v>
      </c>
      <c r="L24" s="54">
        <v>0</v>
      </c>
      <c r="M24" s="54">
        <v>0</v>
      </c>
      <c r="N24" s="54">
        <v>0</v>
      </c>
      <c r="O24" s="54">
        <v>0</v>
      </c>
      <c r="P24" s="54">
        <v>0</v>
      </c>
      <c r="Q24" s="54">
        <v>0</v>
      </c>
      <c r="R24" s="55">
        <v>4.4000000000000004</v>
      </c>
      <c r="S24" s="55">
        <v>4</v>
      </c>
    </row>
    <row r="25" spans="1:19">
      <c r="A25" s="23">
        <v>2015</v>
      </c>
      <c r="B25" s="23" t="s">
        <v>514</v>
      </c>
      <c r="C25" s="13" t="s">
        <v>185</v>
      </c>
      <c r="D25" s="13" t="s">
        <v>1468</v>
      </c>
      <c r="E25" s="54">
        <v>0</v>
      </c>
      <c r="F25" s="54">
        <v>0</v>
      </c>
      <c r="G25" s="54">
        <v>1</v>
      </c>
      <c r="H25" s="54">
        <v>0</v>
      </c>
      <c r="I25" s="54">
        <v>0</v>
      </c>
      <c r="J25" s="54">
        <v>0</v>
      </c>
      <c r="K25" s="54">
        <v>0</v>
      </c>
      <c r="L25" s="54">
        <v>0</v>
      </c>
      <c r="M25" s="54">
        <v>0</v>
      </c>
      <c r="N25" s="54">
        <v>0</v>
      </c>
      <c r="O25" s="54">
        <v>0</v>
      </c>
      <c r="P25" s="54">
        <v>0</v>
      </c>
      <c r="Q25" s="54">
        <v>0</v>
      </c>
      <c r="R25" s="55">
        <v>4</v>
      </c>
      <c r="S25" s="55">
        <v>4</v>
      </c>
    </row>
    <row r="26" spans="1:19">
      <c r="A26" s="23">
        <v>2015</v>
      </c>
      <c r="B26" s="23" t="s">
        <v>514</v>
      </c>
      <c r="C26" s="13" t="s">
        <v>185</v>
      </c>
      <c r="D26" s="13" t="s">
        <v>584</v>
      </c>
      <c r="E26" s="54">
        <v>0</v>
      </c>
      <c r="F26" s="54">
        <v>0</v>
      </c>
      <c r="G26" s="54">
        <v>0</v>
      </c>
      <c r="H26" s="54">
        <v>0</v>
      </c>
      <c r="I26" s="54">
        <v>0.23404255319148937</v>
      </c>
      <c r="J26" s="54">
        <v>0.38297872340425532</v>
      </c>
      <c r="K26" s="54">
        <v>0.14893617021276595</v>
      </c>
      <c r="L26" s="54">
        <v>8.5106382978723402E-2</v>
      </c>
      <c r="M26" s="54">
        <v>2.1276595744680851E-2</v>
      </c>
      <c r="N26" s="54">
        <v>6.3829787234042548E-2</v>
      </c>
      <c r="O26" s="54">
        <v>4.2553191489361701E-2</v>
      </c>
      <c r="P26" s="54">
        <v>2.1276595744680851E-2</v>
      </c>
      <c r="Q26" s="54">
        <v>0</v>
      </c>
      <c r="R26" s="55">
        <v>6</v>
      </c>
      <c r="S26" s="55">
        <v>5</v>
      </c>
    </row>
    <row r="27" spans="1:19">
      <c r="A27" s="23">
        <v>2015</v>
      </c>
      <c r="B27" s="23" t="s">
        <v>514</v>
      </c>
      <c r="C27" s="13" t="s">
        <v>3925</v>
      </c>
      <c r="D27" s="13" t="s">
        <v>1457</v>
      </c>
      <c r="E27" s="54">
        <v>0</v>
      </c>
      <c r="F27" s="54">
        <v>0</v>
      </c>
      <c r="G27" s="54">
        <v>0</v>
      </c>
      <c r="H27" s="54">
        <v>0</v>
      </c>
      <c r="I27" s="54">
        <v>0.5</v>
      </c>
      <c r="J27" s="54">
        <v>0</v>
      </c>
      <c r="K27" s="54">
        <v>0.5</v>
      </c>
      <c r="L27" s="54">
        <v>0</v>
      </c>
      <c r="M27" s="54">
        <v>0</v>
      </c>
      <c r="N27" s="54">
        <v>0</v>
      </c>
      <c r="O27" s="54">
        <v>0</v>
      </c>
      <c r="P27" s="54">
        <v>0</v>
      </c>
      <c r="Q27" s="54">
        <v>0</v>
      </c>
      <c r="R27" s="55">
        <v>5.5</v>
      </c>
      <c r="S27" s="55">
        <v>5</v>
      </c>
    </row>
    <row r="28" spans="1:19">
      <c r="A28" s="23">
        <v>2015</v>
      </c>
      <c r="B28" s="23" t="s">
        <v>514</v>
      </c>
      <c r="C28" s="13" t="s">
        <v>3925</v>
      </c>
      <c r="D28" s="13" t="s">
        <v>1486</v>
      </c>
      <c r="E28" s="54">
        <v>0</v>
      </c>
      <c r="F28" s="54">
        <v>0</v>
      </c>
      <c r="G28" s="54">
        <v>0</v>
      </c>
      <c r="H28" s="54">
        <v>3.8461538461538464E-2</v>
      </c>
      <c r="I28" s="54">
        <v>0.15384615384615385</v>
      </c>
      <c r="J28" s="54">
        <v>0.23076923076923078</v>
      </c>
      <c r="K28" s="54">
        <v>0.15384615384615385</v>
      </c>
      <c r="L28" s="54">
        <v>7.6923076923076927E-2</v>
      </c>
      <c r="M28" s="54">
        <v>0.11538461538461539</v>
      </c>
      <c r="N28" s="54">
        <v>0.19230769230769232</v>
      </c>
      <c r="O28" s="54">
        <v>3.8461538461538464E-2</v>
      </c>
      <c r="P28" s="54">
        <v>0</v>
      </c>
      <c r="Q28" s="54">
        <v>0</v>
      </c>
      <c r="R28" s="55">
        <v>6.3</v>
      </c>
      <c r="S28" s="55">
        <v>5</v>
      </c>
    </row>
    <row r="29" spans="1:19">
      <c r="A29" s="23">
        <v>2015</v>
      </c>
      <c r="B29" s="23" t="s">
        <v>514</v>
      </c>
      <c r="C29" s="13" t="s">
        <v>3925</v>
      </c>
      <c r="D29" s="13" t="s">
        <v>1489</v>
      </c>
      <c r="E29" s="54">
        <v>0</v>
      </c>
      <c r="F29" s="54">
        <v>0</v>
      </c>
      <c r="G29" s="54">
        <v>0</v>
      </c>
      <c r="H29" s="54">
        <v>0</v>
      </c>
      <c r="I29" s="54">
        <v>0.2</v>
      </c>
      <c r="J29" s="54">
        <v>0.2</v>
      </c>
      <c r="K29" s="54">
        <v>0.4</v>
      </c>
      <c r="L29" s="54">
        <v>0</v>
      </c>
      <c r="M29" s="54">
        <v>0</v>
      </c>
      <c r="N29" s="54">
        <v>0</v>
      </c>
      <c r="O29" s="54">
        <v>0</v>
      </c>
      <c r="P29" s="54">
        <v>0.2</v>
      </c>
      <c r="Q29" s="54">
        <v>0</v>
      </c>
      <c r="R29" s="55">
        <v>6.5</v>
      </c>
      <c r="S29" s="55">
        <v>5</v>
      </c>
    </row>
    <row r="30" spans="1:19">
      <c r="A30" s="23">
        <v>2015</v>
      </c>
      <c r="B30" s="23" t="s">
        <v>514</v>
      </c>
      <c r="C30" s="13" t="s">
        <v>3925</v>
      </c>
      <c r="D30" s="13" t="s">
        <v>1471</v>
      </c>
      <c r="E30" s="54">
        <v>0</v>
      </c>
      <c r="F30" s="54">
        <v>0</v>
      </c>
      <c r="G30" s="54">
        <v>0</v>
      </c>
      <c r="H30" s="54">
        <v>0</v>
      </c>
      <c r="I30" s="54">
        <v>0.2857142857142857</v>
      </c>
      <c r="J30" s="54">
        <v>0.14285714285714285</v>
      </c>
      <c r="K30" s="54">
        <v>0</v>
      </c>
      <c r="L30" s="54">
        <v>0</v>
      </c>
      <c r="M30" s="54">
        <v>0.2857142857142857</v>
      </c>
      <c r="N30" s="54">
        <v>0.22727272727272727</v>
      </c>
      <c r="O30" s="54">
        <v>0.14285714285714285</v>
      </c>
      <c r="P30" s="54">
        <v>0</v>
      </c>
      <c r="Q30" s="54">
        <v>0.14285714285714285</v>
      </c>
      <c r="R30" s="55">
        <v>7</v>
      </c>
      <c r="S30" s="55">
        <v>5</v>
      </c>
    </row>
    <row r="31" spans="1:19">
      <c r="A31" s="23">
        <v>2015</v>
      </c>
      <c r="B31" s="23" t="s">
        <v>514</v>
      </c>
      <c r="C31" s="13" t="s">
        <v>3925</v>
      </c>
      <c r="D31" s="13" t="s">
        <v>1472</v>
      </c>
      <c r="E31" s="54">
        <v>0</v>
      </c>
      <c r="F31" s="54">
        <v>0</v>
      </c>
      <c r="G31" s="54">
        <v>3.5714285714285712E-2</v>
      </c>
      <c r="H31" s="54">
        <v>3.5714285714285712E-2</v>
      </c>
      <c r="I31" s="54">
        <v>0.2857142857142857</v>
      </c>
      <c r="J31" s="54">
        <v>0.14285714285714285</v>
      </c>
      <c r="K31" s="54">
        <v>0.125</v>
      </c>
      <c r="L31" s="54">
        <v>8.9285714285714288E-2</v>
      </c>
      <c r="M31" s="54">
        <v>0.10714285714285714</v>
      </c>
      <c r="N31" s="54">
        <v>0.10714285714285714</v>
      </c>
      <c r="O31" s="54">
        <v>3.5714285714285712E-2</v>
      </c>
      <c r="P31" s="54">
        <v>3.5714285714285712E-2</v>
      </c>
      <c r="Q31" s="54">
        <v>0</v>
      </c>
      <c r="R31" s="55">
        <v>6.1</v>
      </c>
      <c r="S31" s="55">
        <v>5</v>
      </c>
    </row>
    <row r="32" spans="1:19">
      <c r="A32" s="23">
        <v>2015</v>
      </c>
      <c r="B32" s="23" t="s">
        <v>514</v>
      </c>
      <c r="C32" s="13" t="s">
        <v>3925</v>
      </c>
      <c r="D32" s="13" t="s">
        <v>1487</v>
      </c>
      <c r="E32" s="54">
        <v>0</v>
      </c>
      <c r="F32" s="54">
        <v>0</v>
      </c>
      <c r="G32" s="54">
        <v>0</v>
      </c>
      <c r="H32" s="54">
        <v>1</v>
      </c>
      <c r="I32" s="54">
        <v>0</v>
      </c>
      <c r="J32" s="54">
        <v>0</v>
      </c>
      <c r="K32" s="54">
        <v>0</v>
      </c>
      <c r="L32" s="54">
        <v>0</v>
      </c>
      <c r="M32" s="54">
        <v>0</v>
      </c>
      <c r="N32" s="54">
        <v>0</v>
      </c>
      <c r="O32" s="54">
        <v>0</v>
      </c>
      <c r="P32" s="54">
        <v>0</v>
      </c>
      <c r="Q32" s="54">
        <v>0</v>
      </c>
      <c r="R32" s="55">
        <v>4.5</v>
      </c>
      <c r="S32" s="55">
        <v>4</v>
      </c>
    </row>
    <row r="33" spans="1:19">
      <c r="A33" s="23">
        <v>2016</v>
      </c>
      <c r="B33" s="23" t="s">
        <v>514</v>
      </c>
      <c r="C33" s="13" t="s">
        <v>184</v>
      </c>
      <c r="D33" s="13" t="s">
        <v>1482</v>
      </c>
      <c r="E33" s="54">
        <v>0</v>
      </c>
      <c r="F33" s="54">
        <v>0</v>
      </c>
      <c r="G33" s="54">
        <v>0</v>
      </c>
      <c r="H33" s="54">
        <v>0</v>
      </c>
      <c r="I33" s="54">
        <v>0</v>
      </c>
      <c r="J33" s="54">
        <v>0</v>
      </c>
      <c r="K33" s="54">
        <v>0.67045454545454541</v>
      </c>
      <c r="L33" s="54">
        <v>0.28409090909090912</v>
      </c>
      <c r="M33" s="54">
        <v>4.5454545454545456E-2</v>
      </c>
      <c r="N33" s="54">
        <v>0</v>
      </c>
      <c r="O33" s="54">
        <v>0</v>
      </c>
      <c r="P33" s="54">
        <v>0</v>
      </c>
      <c r="Q33" s="54">
        <v>0</v>
      </c>
      <c r="R33" s="55">
        <v>6.1875</v>
      </c>
      <c r="S33" s="55">
        <v>6</v>
      </c>
    </row>
    <row r="34" spans="1:19">
      <c r="A34" s="23">
        <v>2016</v>
      </c>
      <c r="B34" s="23" t="s">
        <v>514</v>
      </c>
      <c r="C34" s="13" t="s">
        <v>23</v>
      </c>
      <c r="D34" s="13" t="s">
        <v>1453</v>
      </c>
      <c r="E34" s="54">
        <v>3.6338225017470298E-2</v>
      </c>
      <c r="F34" s="54">
        <v>1.8867924528301886E-2</v>
      </c>
      <c r="G34" s="54">
        <v>3.0747728860936407E-2</v>
      </c>
      <c r="H34" s="54">
        <v>9.6436058700209645E-2</v>
      </c>
      <c r="I34" s="54">
        <v>0.34032145352900067</v>
      </c>
      <c r="J34" s="54">
        <v>0.22187281621243884</v>
      </c>
      <c r="K34" s="54">
        <v>0.1243885394828791</v>
      </c>
      <c r="L34" s="54">
        <v>6.1844863731656187E-2</v>
      </c>
      <c r="M34" s="54">
        <v>5.3808525506638713E-2</v>
      </c>
      <c r="N34" s="54">
        <v>1.1879804332634521E-2</v>
      </c>
      <c r="O34" s="54">
        <v>2.0964360587002098E-3</v>
      </c>
      <c r="P34" s="54">
        <v>1.0482180293501049E-3</v>
      </c>
      <c r="Q34" s="54">
        <v>3.4940600978336826E-4</v>
      </c>
      <c r="R34" s="55">
        <v>5.300314465408805</v>
      </c>
      <c r="S34" s="55">
        <v>4.5</v>
      </c>
    </row>
    <row r="35" spans="1:19">
      <c r="A35" s="23">
        <v>2016</v>
      </c>
      <c r="B35" s="23" t="s">
        <v>514</v>
      </c>
      <c r="C35" s="13" t="s">
        <v>23</v>
      </c>
      <c r="D35" s="13" t="s">
        <v>1460</v>
      </c>
      <c r="E35" s="54">
        <v>1.6204690831556502E-2</v>
      </c>
      <c r="F35" s="54">
        <v>6.8230277185501063E-3</v>
      </c>
      <c r="G35" s="54">
        <v>1.1087420042643924E-2</v>
      </c>
      <c r="H35" s="54">
        <v>4.1791044776119404E-2</v>
      </c>
      <c r="I35" s="54">
        <v>0.12622601279317697</v>
      </c>
      <c r="J35" s="54">
        <v>0.19147121535181236</v>
      </c>
      <c r="K35" s="54">
        <v>0.14840085287846483</v>
      </c>
      <c r="L35" s="54">
        <v>0.13560767590618336</v>
      </c>
      <c r="M35" s="54">
        <v>0.17356076759061834</v>
      </c>
      <c r="N35" s="54">
        <v>9.76545842217484E-2</v>
      </c>
      <c r="O35" s="54">
        <v>3.2409381663113003E-2</v>
      </c>
      <c r="P35" s="54">
        <v>1.1513859275053304E-2</v>
      </c>
      <c r="Q35" s="54">
        <v>7.2494669509594887E-3</v>
      </c>
      <c r="R35" s="55">
        <v>6.3093816631130073</v>
      </c>
      <c r="S35" s="55">
        <v>4.5</v>
      </c>
    </row>
    <row r="36" spans="1:19">
      <c r="A36" s="23">
        <v>2016</v>
      </c>
      <c r="B36" s="23" t="s">
        <v>514</v>
      </c>
      <c r="C36" s="13" t="s">
        <v>23</v>
      </c>
      <c r="D36" s="13" t="s">
        <v>1464</v>
      </c>
      <c r="E36" s="54">
        <v>1.4056224899598393E-2</v>
      </c>
      <c r="F36" s="54">
        <v>1.0040160642570281E-2</v>
      </c>
      <c r="G36" s="54">
        <v>3.0120481927710843E-2</v>
      </c>
      <c r="H36" s="54">
        <v>0.15863453815261044</v>
      </c>
      <c r="I36" s="54">
        <v>0.29919678714859438</v>
      </c>
      <c r="J36" s="54">
        <v>0.21084337349397592</v>
      </c>
      <c r="K36" s="54">
        <v>0.15261044176706828</v>
      </c>
      <c r="L36" s="54">
        <v>6.6265060240963861E-2</v>
      </c>
      <c r="M36" s="54">
        <v>4.4176706827309238E-2</v>
      </c>
      <c r="N36" s="54">
        <v>1.2048192771084338E-2</v>
      </c>
      <c r="O36" s="54">
        <v>0</v>
      </c>
      <c r="P36" s="54">
        <v>2.008032128514056E-3</v>
      </c>
      <c r="Q36" s="54">
        <v>0</v>
      </c>
      <c r="R36" s="55">
        <v>5.3463855421686741</v>
      </c>
      <c r="S36" s="55">
        <v>4.5</v>
      </c>
    </row>
    <row r="37" spans="1:19">
      <c r="A37" s="23">
        <v>2016</v>
      </c>
      <c r="B37" s="23" t="s">
        <v>514</v>
      </c>
      <c r="C37" s="13" t="s">
        <v>185</v>
      </c>
      <c r="D37" s="13" t="s">
        <v>559</v>
      </c>
      <c r="E37" s="54">
        <v>0</v>
      </c>
      <c r="F37" s="54">
        <v>0</v>
      </c>
      <c r="G37" s="54">
        <v>2.2727272727272728E-2</v>
      </c>
      <c r="H37" s="54">
        <v>0.45454545454545453</v>
      </c>
      <c r="I37" s="54">
        <v>0.34090909090909088</v>
      </c>
      <c r="J37" s="54">
        <v>0.15909090909090909</v>
      </c>
      <c r="K37" s="54">
        <v>2.2727272727272728E-2</v>
      </c>
      <c r="L37" s="54">
        <v>0</v>
      </c>
      <c r="M37" s="54">
        <v>0</v>
      </c>
      <c r="N37" s="54">
        <v>0</v>
      </c>
      <c r="O37" s="54">
        <v>0</v>
      </c>
      <c r="P37" s="54">
        <v>0</v>
      </c>
      <c r="Q37" s="54">
        <v>0</v>
      </c>
      <c r="R37" s="55">
        <v>4.8522727272727275</v>
      </c>
      <c r="S37" s="55">
        <v>4.5</v>
      </c>
    </row>
    <row r="38" spans="1:19">
      <c r="A38" s="23">
        <v>2016</v>
      </c>
      <c r="B38" s="23" t="s">
        <v>514</v>
      </c>
      <c r="C38" s="13" t="s">
        <v>185</v>
      </c>
      <c r="D38" s="13" t="s">
        <v>1455</v>
      </c>
      <c r="E38" s="54">
        <v>1.2987012987012988E-2</v>
      </c>
      <c r="F38" s="54">
        <v>9.0909090909090912E-2</v>
      </c>
      <c r="G38" s="54">
        <v>0.36363636363636365</v>
      </c>
      <c r="H38" s="54">
        <v>0.25974025974025972</v>
      </c>
      <c r="I38" s="54">
        <v>0.14285714285714285</v>
      </c>
      <c r="J38" s="54">
        <v>9.0909090909090912E-2</v>
      </c>
      <c r="K38" s="54">
        <v>1.2987012987012988E-2</v>
      </c>
      <c r="L38" s="54">
        <v>2.5974025974025976E-2</v>
      </c>
      <c r="M38" s="54">
        <v>0</v>
      </c>
      <c r="N38" s="54">
        <v>0</v>
      </c>
      <c r="O38" s="54">
        <v>0</v>
      </c>
      <c r="P38" s="54">
        <v>0</v>
      </c>
      <c r="Q38" s="54">
        <v>0</v>
      </c>
      <c r="R38" s="55">
        <v>4.441558441558441</v>
      </c>
      <c r="S38" s="55">
        <v>4</v>
      </c>
    </row>
    <row r="39" spans="1:19">
      <c r="A39" s="23">
        <v>2016</v>
      </c>
      <c r="B39" s="23" t="s">
        <v>514</v>
      </c>
      <c r="C39" s="13" t="s">
        <v>185</v>
      </c>
      <c r="D39" s="13" t="s">
        <v>1458</v>
      </c>
      <c r="E39" s="54">
        <v>8.0924855491329481E-2</v>
      </c>
      <c r="F39" s="54">
        <v>2.3121387283236993E-2</v>
      </c>
      <c r="G39" s="54">
        <v>5.7803468208092484E-2</v>
      </c>
      <c r="H39" s="54">
        <v>0.12716763005780346</v>
      </c>
      <c r="I39" s="54">
        <v>0.42196531791907516</v>
      </c>
      <c r="J39" s="54">
        <v>0.13294797687861271</v>
      </c>
      <c r="K39" s="54">
        <v>8.6705202312138727E-2</v>
      </c>
      <c r="L39" s="54">
        <v>4.046242774566474E-2</v>
      </c>
      <c r="M39" s="54">
        <v>2.3121387283236993E-2</v>
      </c>
      <c r="N39" s="54">
        <v>5.7803468208092483E-3</v>
      </c>
      <c r="O39" s="54">
        <v>1.6694490818030051E-3</v>
      </c>
      <c r="P39" s="54">
        <v>0</v>
      </c>
      <c r="Q39" s="54">
        <v>0</v>
      </c>
      <c r="R39" s="55">
        <v>4.9421965317919074</v>
      </c>
      <c r="S39" s="55">
        <v>4.5</v>
      </c>
    </row>
    <row r="40" spans="1:19">
      <c r="A40" s="23">
        <v>2016</v>
      </c>
      <c r="B40" s="23" t="s">
        <v>514</v>
      </c>
      <c r="C40" s="13" t="s">
        <v>185</v>
      </c>
      <c r="D40" s="13" t="s">
        <v>1485</v>
      </c>
      <c r="E40" s="54">
        <v>1.2738853503184714E-2</v>
      </c>
      <c r="F40" s="54">
        <v>1.5923566878980892E-2</v>
      </c>
      <c r="G40" s="54">
        <v>1.751592356687898E-2</v>
      </c>
      <c r="H40" s="54">
        <v>0.24044585987261147</v>
      </c>
      <c r="I40" s="54">
        <v>0.40764331210191085</v>
      </c>
      <c r="J40" s="54">
        <v>0.18789808917197454</v>
      </c>
      <c r="K40" s="54">
        <v>6.6878980891719744E-2</v>
      </c>
      <c r="L40" s="54">
        <v>2.5477707006369428E-2</v>
      </c>
      <c r="M40" s="54">
        <v>2.2292993630573247E-2</v>
      </c>
      <c r="N40" s="54">
        <v>3.1847133757961785E-3</v>
      </c>
      <c r="O40" s="54">
        <v>0</v>
      </c>
      <c r="P40" s="54">
        <v>0</v>
      </c>
      <c r="Q40" s="54">
        <v>0</v>
      </c>
      <c r="R40" s="55">
        <v>5.063694267515924</v>
      </c>
      <c r="S40" s="55">
        <v>4.5</v>
      </c>
    </row>
    <row r="41" spans="1:19">
      <c r="A41" s="23">
        <v>2016</v>
      </c>
      <c r="B41" s="23" t="s">
        <v>514</v>
      </c>
      <c r="C41" s="13" t="s">
        <v>185</v>
      </c>
      <c r="D41" s="13" t="s">
        <v>1461</v>
      </c>
      <c r="E41" s="54">
        <v>1.6694490818030051E-3</v>
      </c>
      <c r="F41" s="54">
        <v>1.6694490818030051E-3</v>
      </c>
      <c r="G41" s="54">
        <v>1.001669449081803E-2</v>
      </c>
      <c r="H41" s="54">
        <v>3.1719532554257093E-2</v>
      </c>
      <c r="I41" s="54">
        <v>0.38063439065108512</v>
      </c>
      <c r="J41" s="54">
        <v>0.28547579298831388</v>
      </c>
      <c r="K41" s="54">
        <v>0.16193656093489148</v>
      </c>
      <c r="L41" s="54">
        <v>6.8447412353923209E-2</v>
      </c>
      <c r="M41" s="54">
        <v>5.3422370617696162E-2</v>
      </c>
      <c r="N41" s="54">
        <v>3.3388981636060101E-3</v>
      </c>
      <c r="O41" s="54">
        <v>1.6694490818030051E-3</v>
      </c>
      <c r="P41" s="54">
        <v>0</v>
      </c>
      <c r="Q41" s="54">
        <v>0</v>
      </c>
      <c r="R41" s="55">
        <v>5.5075125208681133</v>
      </c>
      <c r="S41" s="55">
        <v>5</v>
      </c>
    </row>
    <row r="42" spans="1:19">
      <c r="A42" s="23">
        <v>2016</v>
      </c>
      <c r="B42" s="23" t="s">
        <v>514</v>
      </c>
      <c r="C42" s="13" t="s">
        <v>185</v>
      </c>
      <c r="D42" s="13" t="s">
        <v>1488</v>
      </c>
      <c r="E42" s="54">
        <v>5.8536585365853662E-2</v>
      </c>
      <c r="F42" s="54">
        <v>2.4390243902439025E-2</v>
      </c>
      <c r="G42" s="54">
        <v>0.46341463414634149</v>
      </c>
      <c r="H42" s="54">
        <v>0.31219512195121951</v>
      </c>
      <c r="I42" s="54">
        <v>9.7560975609756101E-2</v>
      </c>
      <c r="J42" s="54">
        <v>2.9268292682926831E-2</v>
      </c>
      <c r="K42" s="54">
        <v>9.7560975609756097E-3</v>
      </c>
      <c r="L42" s="54">
        <v>4.8780487804878049E-3</v>
      </c>
      <c r="M42" s="54">
        <v>1.6694490818030051E-3</v>
      </c>
      <c r="N42" s="54">
        <v>1.6694490818030051E-3</v>
      </c>
      <c r="O42" s="54">
        <v>1.6694490818030051E-3</v>
      </c>
      <c r="P42" s="54">
        <v>0</v>
      </c>
      <c r="Q42" s="54">
        <v>0</v>
      </c>
      <c r="R42" s="55">
        <v>4.2512195121951217</v>
      </c>
      <c r="S42" s="55">
        <v>4</v>
      </c>
    </row>
    <row r="43" spans="1:19">
      <c r="A43" s="23">
        <v>2016</v>
      </c>
      <c r="B43" s="23" t="s">
        <v>514</v>
      </c>
      <c r="C43" s="13" t="s">
        <v>185</v>
      </c>
      <c r="D43" s="13" t="s">
        <v>1468</v>
      </c>
      <c r="E43" s="54">
        <v>0</v>
      </c>
      <c r="F43" s="54">
        <v>0</v>
      </c>
      <c r="G43" s="54">
        <v>0.66666666666666663</v>
      </c>
      <c r="H43" s="54">
        <v>0.33333333333333331</v>
      </c>
      <c r="I43" s="54">
        <v>0</v>
      </c>
      <c r="J43" s="54">
        <v>0</v>
      </c>
      <c r="K43" s="54">
        <v>0</v>
      </c>
      <c r="L43" s="54">
        <v>0</v>
      </c>
      <c r="M43" s="54">
        <v>0</v>
      </c>
      <c r="N43" s="54">
        <v>0</v>
      </c>
      <c r="O43" s="54">
        <v>0</v>
      </c>
      <c r="P43" s="54">
        <v>0</v>
      </c>
      <c r="Q43" s="54">
        <v>0</v>
      </c>
      <c r="R43" s="55">
        <v>4.1666666666666661</v>
      </c>
      <c r="S43" s="55">
        <v>4</v>
      </c>
    </row>
    <row r="44" spans="1:19">
      <c r="A44" s="23">
        <v>2016</v>
      </c>
      <c r="B44" s="23" t="s">
        <v>514</v>
      </c>
      <c r="C44" s="13" t="s">
        <v>185</v>
      </c>
      <c r="D44" s="13" t="s">
        <v>584</v>
      </c>
      <c r="E44" s="54">
        <v>5.9146599070553441E-3</v>
      </c>
      <c r="F44" s="54">
        <v>2.1123785382340513E-3</v>
      </c>
      <c r="G44" s="54">
        <v>8.8719898605830166E-3</v>
      </c>
      <c r="H44" s="54">
        <v>1.351922264469793E-2</v>
      </c>
      <c r="I44" s="54">
        <v>0.57879171947613017</v>
      </c>
      <c r="J44" s="54">
        <v>0.21377270806928603</v>
      </c>
      <c r="K44" s="54">
        <v>9.0832277144064222E-2</v>
      </c>
      <c r="L44" s="54">
        <v>4.3092522179974654E-2</v>
      </c>
      <c r="M44" s="54">
        <v>2.746092099704267E-2</v>
      </c>
      <c r="N44" s="54">
        <v>9.7169412758766373E-3</v>
      </c>
      <c r="O44" s="54">
        <v>5.0697084917617234E-3</v>
      </c>
      <c r="P44" s="54">
        <v>4.224757076468103E-4</v>
      </c>
      <c r="Q44" s="54">
        <v>4.224757076468103E-4</v>
      </c>
      <c r="R44" s="55">
        <v>5.346641318124207</v>
      </c>
      <c r="S44" s="55">
        <v>5</v>
      </c>
    </row>
    <row r="45" spans="1:19">
      <c r="A45" s="23">
        <v>2016</v>
      </c>
      <c r="B45" s="23" t="s">
        <v>514</v>
      </c>
      <c r="C45" s="13" t="s">
        <v>3925</v>
      </c>
      <c r="D45" s="13" t="s">
        <v>1457</v>
      </c>
      <c r="E45" s="54">
        <v>0.18181818181818182</v>
      </c>
      <c r="F45" s="54">
        <v>0</v>
      </c>
      <c r="G45" s="54">
        <v>9.0909090909090912E-2</v>
      </c>
      <c r="H45" s="54">
        <v>0</v>
      </c>
      <c r="I45" s="54">
        <v>0.54545454545454541</v>
      </c>
      <c r="J45" s="54">
        <v>0</v>
      </c>
      <c r="K45" s="54">
        <v>0.18181818181818182</v>
      </c>
      <c r="L45" s="54">
        <v>0</v>
      </c>
      <c r="M45" s="54">
        <v>0</v>
      </c>
      <c r="N45" s="54">
        <v>0</v>
      </c>
      <c r="O45" s="54">
        <v>0</v>
      </c>
      <c r="P45" s="54">
        <v>0</v>
      </c>
      <c r="Q45" s="54">
        <v>0</v>
      </c>
      <c r="R45" s="55">
        <v>4.6818181818181817</v>
      </c>
      <c r="S45" s="55">
        <v>5</v>
      </c>
    </row>
    <row r="46" spans="1:19">
      <c r="A46" s="23">
        <v>2016</v>
      </c>
      <c r="B46" s="23" t="s">
        <v>514</v>
      </c>
      <c r="C46" s="13" t="s">
        <v>3925</v>
      </c>
      <c r="D46" s="13" t="s">
        <v>1486</v>
      </c>
      <c r="E46" s="54">
        <v>1.7786561264822136E-2</v>
      </c>
      <c r="F46" s="54">
        <v>1.383399209486166E-2</v>
      </c>
      <c r="G46" s="54">
        <v>2.5691699604743084E-2</v>
      </c>
      <c r="H46" s="54">
        <v>3.1620553359683792E-2</v>
      </c>
      <c r="I46" s="54">
        <v>0.34387351778656128</v>
      </c>
      <c r="J46" s="54">
        <v>0.20355731225296442</v>
      </c>
      <c r="K46" s="54">
        <v>0.13833992094861661</v>
      </c>
      <c r="L46" s="54">
        <v>0.10276679841897234</v>
      </c>
      <c r="M46" s="54">
        <v>0.1007905138339921</v>
      </c>
      <c r="N46" s="54">
        <v>1.5810276679841896E-2</v>
      </c>
      <c r="O46" s="54">
        <v>3.952569169960474E-3</v>
      </c>
      <c r="P46" s="54">
        <v>1.976284584980237E-3</v>
      </c>
      <c r="Q46" s="54">
        <v>0</v>
      </c>
      <c r="R46" s="55">
        <v>5.5909090909090926</v>
      </c>
      <c r="S46" s="55">
        <v>5</v>
      </c>
    </row>
    <row r="47" spans="1:19">
      <c r="A47" s="23">
        <v>2016</v>
      </c>
      <c r="B47" s="23" t="s">
        <v>514</v>
      </c>
      <c r="C47" s="13" t="s">
        <v>3925</v>
      </c>
      <c r="D47" s="13" t="s">
        <v>1489</v>
      </c>
      <c r="E47" s="54">
        <v>1.0217113665389528E-2</v>
      </c>
      <c r="F47" s="54">
        <v>1.1494252873563218E-2</v>
      </c>
      <c r="G47" s="54">
        <v>1.9157088122605363E-2</v>
      </c>
      <c r="H47" s="54">
        <v>3.0651340996168581E-2</v>
      </c>
      <c r="I47" s="54">
        <v>0.22988505747126436</v>
      </c>
      <c r="J47" s="54">
        <v>0.20945083014048532</v>
      </c>
      <c r="K47" s="54">
        <v>0.16985951468710089</v>
      </c>
      <c r="L47" s="54">
        <v>0.1251596424010217</v>
      </c>
      <c r="M47" s="54">
        <v>0.10600255427841634</v>
      </c>
      <c r="N47" s="54">
        <v>5.7471264367816091E-2</v>
      </c>
      <c r="O47" s="54">
        <v>1.7879948914431672E-2</v>
      </c>
      <c r="P47" s="54">
        <v>1.0217113665389528E-2</v>
      </c>
      <c r="Q47" s="54">
        <v>2.554278416347382E-3</v>
      </c>
      <c r="R47" s="55">
        <v>5.9463601532567036</v>
      </c>
      <c r="S47" s="55">
        <v>5</v>
      </c>
    </row>
    <row r="48" spans="1:19">
      <c r="A48" s="23">
        <v>2016</v>
      </c>
      <c r="B48" s="23" t="s">
        <v>514</v>
      </c>
      <c r="C48" s="13" t="s">
        <v>3925</v>
      </c>
      <c r="D48" s="13" t="s">
        <v>1471</v>
      </c>
      <c r="E48" s="54">
        <v>4.0000000000000001E-3</v>
      </c>
      <c r="F48" s="54">
        <v>1.3333333333333334E-2</v>
      </c>
      <c r="G48" s="54">
        <v>2.6666666666666668E-2</v>
      </c>
      <c r="H48" s="54">
        <v>2.8000000000000001E-2</v>
      </c>
      <c r="I48" s="54">
        <v>0.316</v>
      </c>
      <c r="J48" s="54">
        <v>0.27600000000000002</v>
      </c>
      <c r="K48" s="54">
        <v>0.13333333333333333</v>
      </c>
      <c r="L48" s="54">
        <v>8.666666666666667E-2</v>
      </c>
      <c r="M48" s="54">
        <v>7.7333333333333337E-2</v>
      </c>
      <c r="N48" s="54">
        <v>2.6666666666666668E-2</v>
      </c>
      <c r="O48" s="54">
        <v>9.3333333333333341E-3</v>
      </c>
      <c r="P48" s="54">
        <v>2.6666666666666666E-3</v>
      </c>
      <c r="Q48" s="54">
        <v>0</v>
      </c>
      <c r="R48" s="55">
        <v>5.636000000000001</v>
      </c>
      <c r="S48" s="55">
        <v>5</v>
      </c>
    </row>
    <row r="49" spans="1:19">
      <c r="A49" s="23">
        <v>2016</v>
      </c>
      <c r="B49" s="23" t="s">
        <v>514</v>
      </c>
      <c r="C49" s="13" t="s">
        <v>3925</v>
      </c>
      <c r="D49" s="13" t="s">
        <v>1472</v>
      </c>
      <c r="E49" s="54">
        <v>2.1005428369129102E-2</v>
      </c>
      <c r="F49" s="54">
        <v>2.8793957989143262E-2</v>
      </c>
      <c r="G49" s="54">
        <v>3.9650696247344817E-2</v>
      </c>
      <c r="H49" s="54">
        <v>4.0830776492801507E-2</v>
      </c>
      <c r="I49" s="54">
        <v>0.38329006372433327</v>
      </c>
      <c r="J49" s="54">
        <v>0.23507198489497286</v>
      </c>
      <c r="K49" s="54">
        <v>0.12744866650932263</v>
      </c>
      <c r="L49" s="54">
        <v>6.4196365352843995E-2</v>
      </c>
      <c r="M49" s="54">
        <v>4.5787113523719614E-2</v>
      </c>
      <c r="N49" s="54">
        <v>1.1564786405475572E-2</v>
      </c>
      <c r="O49" s="54">
        <v>1.6521123436393675E-3</v>
      </c>
      <c r="P49" s="54">
        <v>2.360160490913382E-4</v>
      </c>
      <c r="Q49" s="54">
        <v>4.720320981826764E-4</v>
      </c>
      <c r="R49" s="55">
        <v>5.338565022421526</v>
      </c>
      <c r="S49" s="55">
        <v>5</v>
      </c>
    </row>
    <row r="50" spans="1:19">
      <c r="A50" s="23">
        <v>2016</v>
      </c>
      <c r="B50" s="23" t="s">
        <v>514</v>
      </c>
      <c r="C50" s="13" t="s">
        <v>3925</v>
      </c>
      <c r="D50" s="13" t="s">
        <v>1487</v>
      </c>
      <c r="E50" s="54">
        <v>0</v>
      </c>
      <c r="F50" s="54">
        <v>0.125</v>
      </c>
      <c r="G50" s="54">
        <v>0.375</v>
      </c>
      <c r="H50" s="54">
        <v>0.25</v>
      </c>
      <c r="I50" s="54">
        <v>0.125</v>
      </c>
      <c r="J50" s="54">
        <v>0.125</v>
      </c>
      <c r="K50" s="54">
        <v>0</v>
      </c>
      <c r="L50" s="54">
        <v>0</v>
      </c>
      <c r="M50" s="54">
        <v>0</v>
      </c>
      <c r="N50" s="54">
        <v>0</v>
      </c>
      <c r="O50" s="54">
        <v>0</v>
      </c>
      <c r="P50" s="54">
        <v>0</v>
      </c>
      <c r="Q50" s="54">
        <v>0</v>
      </c>
      <c r="R50" s="55">
        <v>4.375</v>
      </c>
      <c r="S50" s="55">
        <v>4</v>
      </c>
    </row>
    <row r="51" spans="1:19">
      <c r="A51" s="23">
        <v>2017</v>
      </c>
      <c r="B51" s="23" t="s">
        <v>514</v>
      </c>
      <c r="C51" s="13" t="s">
        <v>184</v>
      </c>
      <c r="D51" s="13" t="s">
        <v>1482</v>
      </c>
      <c r="E51" s="54"/>
      <c r="F51" s="54"/>
      <c r="G51" s="54"/>
      <c r="H51" s="54"/>
      <c r="I51" s="54"/>
      <c r="J51" s="54"/>
      <c r="K51" s="54">
        <v>0.65693430656934304</v>
      </c>
      <c r="L51" s="54">
        <v>0.24087591240875914</v>
      </c>
      <c r="M51" s="54">
        <v>5.8394160583941604E-2</v>
      </c>
      <c r="N51" s="54">
        <v>4.3795620437956206E-2</v>
      </c>
      <c r="O51" s="54"/>
      <c r="P51" s="54"/>
      <c r="Q51" s="54"/>
      <c r="R51" s="55">
        <v>6.2445255474452557</v>
      </c>
      <c r="S51" s="55">
        <v>6</v>
      </c>
    </row>
    <row r="52" spans="1:19">
      <c r="A52" s="23">
        <v>2017</v>
      </c>
      <c r="B52" s="23" t="s">
        <v>514</v>
      </c>
      <c r="C52" s="13" t="s">
        <v>23</v>
      </c>
      <c r="D52" s="13" t="s">
        <v>1453</v>
      </c>
      <c r="E52" s="54">
        <v>2.5304878048780489E-2</v>
      </c>
      <c r="F52" s="54">
        <v>2.0426829268292684E-2</v>
      </c>
      <c r="G52" s="54">
        <v>3.048780487804878E-2</v>
      </c>
      <c r="H52" s="54">
        <v>9.5426829268292684E-2</v>
      </c>
      <c r="I52" s="54">
        <v>0.3253048780487805</v>
      </c>
      <c r="J52" s="54">
        <v>0.2173780487804878</v>
      </c>
      <c r="K52" s="54">
        <v>0.13079268292682927</v>
      </c>
      <c r="L52" s="54">
        <v>6.6158536585365857E-2</v>
      </c>
      <c r="M52" s="54">
        <v>4.5426829268292682E-2</v>
      </c>
      <c r="N52" s="54">
        <v>3.0792682926829268E-2</v>
      </c>
      <c r="O52" s="54">
        <v>8.5365853658536592E-3</v>
      </c>
      <c r="P52" s="54">
        <v>2.4390243902439024E-3</v>
      </c>
      <c r="Q52" s="54">
        <v>1.5243902439024391E-3</v>
      </c>
      <c r="R52" s="55">
        <v>5.3858231707317072</v>
      </c>
      <c r="S52" s="55">
        <v>4.5</v>
      </c>
    </row>
    <row r="53" spans="1:19">
      <c r="A53" s="23">
        <v>2017</v>
      </c>
      <c r="B53" s="23" t="s">
        <v>514</v>
      </c>
      <c r="C53" s="13" t="s">
        <v>23</v>
      </c>
      <c r="D53" s="13" t="s">
        <v>1460</v>
      </c>
      <c r="E53" s="54">
        <v>7.4534161490683228E-3</v>
      </c>
      <c r="F53" s="54">
        <v>7.4534161490683228E-3</v>
      </c>
      <c r="G53" s="54">
        <v>1.0766045548654244E-2</v>
      </c>
      <c r="H53" s="54">
        <v>3.8923395445134575E-2</v>
      </c>
      <c r="I53" s="54">
        <v>0.12795031055900621</v>
      </c>
      <c r="J53" s="54">
        <v>0.19296066252587993</v>
      </c>
      <c r="K53" s="54">
        <v>0.14782608695652175</v>
      </c>
      <c r="L53" s="54">
        <v>0.13664596273291926</v>
      </c>
      <c r="M53" s="54">
        <v>9.9792960662525881E-2</v>
      </c>
      <c r="N53" s="54">
        <v>0.13540372670807455</v>
      </c>
      <c r="O53" s="54">
        <v>6.4182194616977231E-2</v>
      </c>
      <c r="P53" s="54">
        <v>1.8633540372670808E-2</v>
      </c>
      <c r="Q53" s="54">
        <v>1.2008281573498964E-2</v>
      </c>
      <c r="R53" s="55">
        <v>6.354865424430642</v>
      </c>
      <c r="S53" s="55">
        <v>4.5</v>
      </c>
    </row>
    <row r="54" spans="1:19">
      <c r="A54" s="23">
        <v>2017</v>
      </c>
      <c r="B54" s="23" t="s">
        <v>514</v>
      </c>
      <c r="C54" s="13" t="s">
        <v>23</v>
      </c>
      <c r="D54" s="13" t="s">
        <v>1464</v>
      </c>
      <c r="E54" s="54">
        <v>1.4652014652014652E-2</v>
      </c>
      <c r="F54" s="54">
        <v>1.282051282051282E-2</v>
      </c>
      <c r="G54" s="54">
        <v>2.9304029304029304E-2</v>
      </c>
      <c r="H54" s="54">
        <v>0.17948717948717949</v>
      </c>
      <c r="I54" s="54">
        <v>0.29120879120879123</v>
      </c>
      <c r="J54" s="54">
        <v>0.20512820512820512</v>
      </c>
      <c r="K54" s="54">
        <v>0.13736263736263737</v>
      </c>
      <c r="L54" s="54">
        <v>6.5934065934065936E-2</v>
      </c>
      <c r="M54" s="54">
        <v>3.2967032967032968E-2</v>
      </c>
      <c r="N54" s="54">
        <v>2.0146520146520148E-2</v>
      </c>
      <c r="O54" s="54">
        <v>9.1575091575091579E-3</v>
      </c>
      <c r="P54" s="54"/>
      <c r="Q54" s="54">
        <v>1.8315018315018315E-3</v>
      </c>
      <c r="R54" s="55">
        <v>5.3260073260073257</v>
      </c>
      <c r="S54" s="55">
        <v>4.5</v>
      </c>
    </row>
    <row r="55" spans="1:19">
      <c r="A55" s="23">
        <v>2017</v>
      </c>
      <c r="B55" s="23" t="s">
        <v>514</v>
      </c>
      <c r="C55" s="13" t="s">
        <v>23</v>
      </c>
      <c r="D55" s="13" t="s">
        <v>1490</v>
      </c>
      <c r="E55" s="54"/>
      <c r="F55" s="54">
        <v>0.12</v>
      </c>
      <c r="G55" s="54">
        <v>0.8</v>
      </c>
      <c r="H55" s="54">
        <v>0.08</v>
      </c>
      <c r="I55" s="54"/>
      <c r="J55" s="54"/>
      <c r="K55" s="54"/>
      <c r="L55" s="54"/>
      <c r="M55" s="54"/>
      <c r="N55" s="54"/>
      <c r="O55" s="54"/>
      <c r="P55" s="54"/>
      <c r="Q55" s="54"/>
      <c r="R55" s="55">
        <v>3.98</v>
      </c>
      <c r="S55" s="55">
        <v>4</v>
      </c>
    </row>
    <row r="56" spans="1:19">
      <c r="A56" s="23">
        <v>2017</v>
      </c>
      <c r="B56" s="23" t="s">
        <v>514</v>
      </c>
      <c r="C56" s="13" t="s">
        <v>185</v>
      </c>
      <c r="D56" s="13" t="s">
        <v>559</v>
      </c>
      <c r="E56" s="54">
        <v>1.4492753623188406E-2</v>
      </c>
      <c r="F56" s="54"/>
      <c r="G56" s="54">
        <v>1.4492753623188406E-2</v>
      </c>
      <c r="H56" s="54">
        <v>0.36231884057971014</v>
      </c>
      <c r="I56" s="54">
        <v>0.33333333333333331</v>
      </c>
      <c r="J56" s="54">
        <v>0.15942028985507245</v>
      </c>
      <c r="K56" s="54">
        <v>2.8985507246376812E-2</v>
      </c>
      <c r="L56" s="54">
        <v>5.7971014492753624E-2</v>
      </c>
      <c r="M56" s="54">
        <v>2.8985507246376812E-2</v>
      </c>
      <c r="N56" s="54"/>
      <c r="O56" s="54"/>
      <c r="P56" s="54"/>
      <c r="Q56" s="54"/>
      <c r="R56" s="55">
        <v>5</v>
      </c>
      <c r="S56" s="55">
        <v>4.5</v>
      </c>
    </row>
    <row r="57" spans="1:19">
      <c r="A57" s="23">
        <v>2017</v>
      </c>
      <c r="B57" s="23" t="s">
        <v>514</v>
      </c>
      <c r="C57" s="13" t="s">
        <v>185</v>
      </c>
      <c r="D57" s="13" t="s">
        <v>1455</v>
      </c>
      <c r="E57" s="54">
        <v>0.02</v>
      </c>
      <c r="F57" s="54">
        <v>7.0000000000000007E-2</v>
      </c>
      <c r="G57" s="54">
        <v>0.28999999999999998</v>
      </c>
      <c r="H57" s="54">
        <v>0.28999999999999998</v>
      </c>
      <c r="I57" s="54">
        <v>0.14000000000000001</v>
      </c>
      <c r="J57" s="54">
        <v>0.1</v>
      </c>
      <c r="K57" s="54">
        <v>7.0000000000000007E-2</v>
      </c>
      <c r="L57" s="54">
        <v>0.01</v>
      </c>
      <c r="M57" s="54">
        <v>0.01</v>
      </c>
      <c r="N57" s="54"/>
      <c r="O57" s="54"/>
      <c r="P57" s="54"/>
      <c r="Q57" s="54"/>
      <c r="R57" s="55">
        <v>4.5599999999999996</v>
      </c>
      <c r="S57" s="55">
        <v>4</v>
      </c>
    </row>
    <row r="58" spans="1:19">
      <c r="A58" s="23">
        <v>2017</v>
      </c>
      <c r="B58" s="23" t="s">
        <v>514</v>
      </c>
      <c r="C58" s="13" t="s">
        <v>185</v>
      </c>
      <c r="D58" s="13" t="s">
        <v>1458</v>
      </c>
      <c r="E58" s="54">
        <v>6.9306930693069313E-2</v>
      </c>
      <c r="F58" s="54">
        <v>2.9702970297029702E-2</v>
      </c>
      <c r="G58" s="54">
        <v>5.4455445544554455E-2</v>
      </c>
      <c r="H58" s="54">
        <v>0.15841584158415842</v>
      </c>
      <c r="I58" s="54">
        <v>0.40099009900990101</v>
      </c>
      <c r="J58" s="54">
        <v>0.12871287128712872</v>
      </c>
      <c r="K58" s="54">
        <v>8.9108910891089105E-2</v>
      </c>
      <c r="L58" s="54">
        <v>3.4653465346534656E-2</v>
      </c>
      <c r="M58" s="54">
        <v>1.9801980198019802E-2</v>
      </c>
      <c r="N58" s="54">
        <v>1.4851485148514851E-2</v>
      </c>
      <c r="O58" s="54"/>
      <c r="P58" s="54"/>
      <c r="Q58" s="54"/>
      <c r="R58" s="55">
        <v>4.9529702970297027</v>
      </c>
      <c r="S58" s="55">
        <v>4.5</v>
      </c>
    </row>
    <row r="59" spans="1:19">
      <c r="A59" s="23">
        <v>2017</v>
      </c>
      <c r="B59" s="23" t="s">
        <v>514</v>
      </c>
      <c r="C59" s="13" t="s">
        <v>185</v>
      </c>
      <c r="D59" s="13" t="s">
        <v>1485</v>
      </c>
      <c r="E59" s="54">
        <v>1.4792899408284023E-2</v>
      </c>
      <c r="F59" s="54">
        <v>1.4792899408284023E-2</v>
      </c>
      <c r="G59" s="54">
        <v>2.2189349112426034E-2</v>
      </c>
      <c r="H59" s="54">
        <v>0.24852071005917159</v>
      </c>
      <c r="I59" s="54">
        <v>0.38905325443786981</v>
      </c>
      <c r="J59" s="54">
        <v>0.17751479289940827</v>
      </c>
      <c r="K59" s="54">
        <v>7.1005917159763315E-2</v>
      </c>
      <c r="L59" s="54">
        <v>2.6627218934911243E-2</v>
      </c>
      <c r="M59" s="54">
        <v>1.9230769230769232E-2</v>
      </c>
      <c r="N59" s="54">
        <v>1.6272189349112426E-2</v>
      </c>
      <c r="O59" s="54"/>
      <c r="P59" s="54"/>
      <c r="Q59" s="54"/>
      <c r="R59" s="55">
        <v>5.0754437869822482</v>
      </c>
      <c r="S59" s="55">
        <v>4.5</v>
      </c>
    </row>
    <row r="60" spans="1:19">
      <c r="A60" s="23">
        <v>2017</v>
      </c>
      <c r="B60" s="23" t="s">
        <v>514</v>
      </c>
      <c r="C60" s="13" t="s">
        <v>185</v>
      </c>
      <c r="D60" s="13" t="s">
        <v>1461</v>
      </c>
      <c r="E60" s="54">
        <v>3.0959752321981426E-3</v>
      </c>
      <c r="F60" s="54">
        <v>4.6439628482972135E-3</v>
      </c>
      <c r="G60" s="54">
        <v>1.238390092879257E-2</v>
      </c>
      <c r="H60" s="54">
        <v>2.6315789473684209E-2</v>
      </c>
      <c r="I60" s="54">
        <v>0.38080495356037153</v>
      </c>
      <c r="J60" s="54">
        <v>0.27863777089783281</v>
      </c>
      <c r="K60" s="54">
        <v>0.16873065015479877</v>
      </c>
      <c r="L60" s="54">
        <v>6.5015479876160992E-2</v>
      </c>
      <c r="M60" s="54">
        <v>3.8699690402476783E-2</v>
      </c>
      <c r="N60" s="54">
        <v>1.5479876160990712E-2</v>
      </c>
      <c r="O60" s="54">
        <v>4.6439628482972135E-3</v>
      </c>
      <c r="P60" s="54">
        <v>1.5479876160990713E-3</v>
      </c>
      <c r="Q60" s="54"/>
      <c r="R60" s="55">
        <v>5.5092879256965945</v>
      </c>
      <c r="S60" s="55">
        <v>5</v>
      </c>
    </row>
    <row r="61" spans="1:19">
      <c r="A61" s="23">
        <v>2017</v>
      </c>
      <c r="B61" s="23" t="s">
        <v>514</v>
      </c>
      <c r="C61" s="13" t="s">
        <v>185</v>
      </c>
      <c r="D61" s="13" t="s">
        <v>1488</v>
      </c>
      <c r="E61" s="54">
        <v>5.3231939163498096E-2</v>
      </c>
      <c r="F61" s="54">
        <v>2.6615969581749048E-2</v>
      </c>
      <c r="G61" s="54">
        <v>0.44866920152091255</v>
      </c>
      <c r="H61" s="54">
        <v>0.31178707224334601</v>
      </c>
      <c r="I61" s="54">
        <v>9.5057034220532313E-2</v>
      </c>
      <c r="J61" s="54">
        <v>3.4220532319391636E-2</v>
      </c>
      <c r="K61" s="54">
        <v>1.9011406844106463E-2</v>
      </c>
      <c r="L61" s="54">
        <v>7.6045627376425855E-3</v>
      </c>
      <c r="M61" s="54">
        <v>3.8022813688212928E-3</v>
      </c>
      <c r="N61" s="54"/>
      <c r="O61" s="54"/>
      <c r="P61" s="54"/>
      <c r="Q61" s="54"/>
      <c r="R61" s="55">
        <v>4.2965779467680605</v>
      </c>
      <c r="S61" s="55">
        <v>4</v>
      </c>
    </row>
    <row r="62" spans="1:19">
      <c r="A62" s="23">
        <v>2017</v>
      </c>
      <c r="B62" s="23" t="s">
        <v>514</v>
      </c>
      <c r="C62" s="13" t="s">
        <v>185</v>
      </c>
      <c r="D62" s="13" t="s">
        <v>1468</v>
      </c>
      <c r="E62" s="54">
        <v>6.6666666666666666E-2</v>
      </c>
      <c r="F62" s="54"/>
      <c r="G62" s="54">
        <v>0.53333333333333333</v>
      </c>
      <c r="H62" s="54">
        <v>0.13333333333333333</v>
      </c>
      <c r="I62" s="54">
        <v>0.13333333333333333</v>
      </c>
      <c r="J62" s="54">
        <v>6.6666666666666666E-2</v>
      </c>
      <c r="K62" s="54">
        <v>6.6666666666666666E-2</v>
      </c>
      <c r="L62" s="54"/>
      <c r="M62" s="54"/>
      <c r="N62" s="54"/>
      <c r="O62" s="54"/>
      <c r="P62" s="54"/>
      <c r="Q62" s="54"/>
      <c r="R62" s="55">
        <v>4.2666666666666666</v>
      </c>
      <c r="S62" s="55">
        <v>4</v>
      </c>
    </row>
    <row r="63" spans="1:19">
      <c r="A63" s="23">
        <v>2017</v>
      </c>
      <c r="B63" s="23" t="s">
        <v>514</v>
      </c>
      <c r="C63" s="13" t="s">
        <v>185</v>
      </c>
      <c r="D63" s="13" t="s">
        <v>584</v>
      </c>
      <c r="E63" s="54">
        <v>5.7447681575707836E-3</v>
      </c>
      <c r="F63" s="54">
        <v>2.4620434961017644E-3</v>
      </c>
      <c r="G63" s="54">
        <v>9.4378334017234302E-3</v>
      </c>
      <c r="H63" s="54">
        <v>1.3541239228559704E-2</v>
      </c>
      <c r="I63" s="54">
        <v>0.56791136643414031</v>
      </c>
      <c r="J63" s="54">
        <v>0.21748050882232253</v>
      </c>
      <c r="K63" s="54">
        <v>9.3147312269183422E-2</v>
      </c>
      <c r="L63" s="54">
        <v>4.4727123512515385E-2</v>
      </c>
      <c r="M63" s="54">
        <v>1.8465326220763235E-2</v>
      </c>
      <c r="N63" s="54">
        <v>1.600328272466147E-2</v>
      </c>
      <c r="O63" s="54">
        <v>8.206811653672548E-3</v>
      </c>
      <c r="P63" s="54">
        <v>2.051702913418137E-3</v>
      </c>
      <c r="Q63" s="54">
        <v>8.206811653672548E-4</v>
      </c>
      <c r="R63" s="55">
        <v>5.3613048830529335</v>
      </c>
      <c r="S63" s="55">
        <v>5</v>
      </c>
    </row>
    <row r="64" spans="1:19">
      <c r="A64" s="23">
        <v>2017</v>
      </c>
      <c r="B64" s="23" t="s">
        <v>514</v>
      </c>
      <c r="C64" s="13" t="s">
        <v>3925</v>
      </c>
      <c r="D64" s="13" t="s">
        <v>1457</v>
      </c>
      <c r="E64" s="54">
        <v>8.6956521739130432E-2</v>
      </c>
      <c r="F64" s="54">
        <v>4.3478260869565216E-2</v>
      </c>
      <c r="G64" s="54">
        <v>4.3478260869565216E-2</v>
      </c>
      <c r="H64" s="54">
        <v>8.6956521739130432E-2</v>
      </c>
      <c r="I64" s="54">
        <v>0.43478260869565216</v>
      </c>
      <c r="J64" s="54">
        <v>0.13043478260869565</v>
      </c>
      <c r="K64" s="54">
        <v>0.17391304347826086</v>
      </c>
      <c r="L64" s="54"/>
      <c r="M64" s="54"/>
      <c r="N64" s="54"/>
      <c r="O64" s="54"/>
      <c r="P64" s="54"/>
      <c r="Q64" s="54"/>
      <c r="R64" s="55">
        <v>4.8913043478260869</v>
      </c>
      <c r="S64" s="55">
        <v>5</v>
      </c>
    </row>
    <row r="65" spans="1:19">
      <c r="A65" s="23">
        <v>2017</v>
      </c>
      <c r="B65" s="23" t="s">
        <v>514</v>
      </c>
      <c r="C65" s="13" t="s">
        <v>3925</v>
      </c>
      <c r="D65" s="13" t="s">
        <v>1486</v>
      </c>
      <c r="E65" s="54">
        <v>2.3769100169779286E-2</v>
      </c>
      <c r="F65" s="54">
        <v>1.5280135823429542E-2</v>
      </c>
      <c r="G65" s="54">
        <v>2.2071307300509338E-2</v>
      </c>
      <c r="H65" s="54">
        <v>3.5653650254668934E-2</v>
      </c>
      <c r="I65" s="54">
        <v>0.35823429541595925</v>
      </c>
      <c r="J65" s="54">
        <v>0.20543293718166383</v>
      </c>
      <c r="K65" s="54">
        <v>0.13073005093378609</v>
      </c>
      <c r="L65" s="54">
        <v>9.1680814940577254E-2</v>
      </c>
      <c r="M65" s="54">
        <v>4.4142614601018676E-2</v>
      </c>
      <c r="N65" s="54">
        <v>5.9422750424448216E-2</v>
      </c>
      <c r="O65" s="54">
        <v>1.1884550084889643E-2</v>
      </c>
      <c r="P65" s="54">
        <v>1.697792869269949E-3</v>
      </c>
      <c r="Q65" s="54"/>
      <c r="R65" s="55">
        <v>5.5415959252971136</v>
      </c>
      <c r="S65" s="55">
        <v>5</v>
      </c>
    </row>
    <row r="66" spans="1:19">
      <c r="A66" s="23">
        <v>2017</v>
      </c>
      <c r="B66" s="23" t="s">
        <v>514</v>
      </c>
      <c r="C66" s="13" t="s">
        <v>3925</v>
      </c>
      <c r="D66" s="13" t="s">
        <v>1489</v>
      </c>
      <c r="E66" s="54">
        <v>1.2376237623762377E-2</v>
      </c>
      <c r="F66" s="54">
        <v>1.2376237623762377E-2</v>
      </c>
      <c r="G66" s="54">
        <v>1.8564356435643563E-2</v>
      </c>
      <c r="H66" s="54">
        <v>2.9702970297029702E-2</v>
      </c>
      <c r="I66" s="54">
        <v>0.22648514851485149</v>
      </c>
      <c r="J66" s="54">
        <v>0.21039603960396039</v>
      </c>
      <c r="K66" s="54">
        <v>0.16460396039603961</v>
      </c>
      <c r="L66" s="54">
        <v>0.12623762376237624</v>
      </c>
      <c r="M66" s="54">
        <v>5.8168316831683171E-2</v>
      </c>
      <c r="N66" s="54">
        <v>8.1683168316831686E-2</v>
      </c>
      <c r="O66" s="54">
        <v>3.7128712871287127E-2</v>
      </c>
      <c r="P66" s="54">
        <v>1.3613861386138614E-2</v>
      </c>
      <c r="Q66" s="54">
        <v>8.6633663366336641E-3</v>
      </c>
      <c r="R66" s="55">
        <v>5.9672029702970297</v>
      </c>
      <c r="S66" s="55">
        <v>5</v>
      </c>
    </row>
    <row r="67" spans="1:19">
      <c r="A67" s="23">
        <v>2017</v>
      </c>
      <c r="B67" s="23" t="s">
        <v>514</v>
      </c>
      <c r="C67" s="13" t="s">
        <v>3925</v>
      </c>
      <c r="D67" s="13" t="s">
        <v>1471</v>
      </c>
      <c r="E67" s="54">
        <v>6.5359477124183009E-3</v>
      </c>
      <c r="F67" s="54">
        <v>1.3071895424836602E-2</v>
      </c>
      <c r="G67" s="54">
        <v>2.4836601307189541E-2</v>
      </c>
      <c r="H67" s="54">
        <v>2.8758169934640521E-2</v>
      </c>
      <c r="I67" s="54">
        <v>0.30849673202614381</v>
      </c>
      <c r="J67" s="54">
        <v>0.27843137254901962</v>
      </c>
      <c r="K67" s="54">
        <v>0.12941176470588237</v>
      </c>
      <c r="L67" s="54">
        <v>8.8888888888888892E-2</v>
      </c>
      <c r="M67" s="54">
        <v>5.3594771241830062E-2</v>
      </c>
      <c r="N67" s="54">
        <v>4.8366013071895426E-2</v>
      </c>
      <c r="O67" s="54">
        <v>9.1503267973856214E-3</v>
      </c>
      <c r="P67" s="54">
        <v>7.8431372549019607E-3</v>
      </c>
      <c r="Q67" s="54">
        <v>2.6143790849673201E-3</v>
      </c>
      <c r="R67" s="55">
        <v>5.6522875816993468</v>
      </c>
      <c r="S67" s="55">
        <v>5</v>
      </c>
    </row>
    <row r="68" spans="1:19">
      <c r="A68" s="23">
        <v>2017</v>
      </c>
      <c r="B68" s="23" t="s">
        <v>514</v>
      </c>
      <c r="C68" s="13" t="s">
        <v>3925</v>
      </c>
      <c r="D68" s="13" t="s">
        <v>1472</v>
      </c>
      <c r="E68" s="54">
        <v>2.1305841924398626E-2</v>
      </c>
      <c r="F68" s="54">
        <v>2.8178694158075602E-2</v>
      </c>
      <c r="G68" s="54">
        <v>3.9175257731958762E-2</v>
      </c>
      <c r="H68" s="54">
        <v>4.0778923253150058E-2</v>
      </c>
      <c r="I68" s="54">
        <v>0.38029782359679265</v>
      </c>
      <c r="J68" s="54">
        <v>0.23688430698739976</v>
      </c>
      <c r="K68" s="54">
        <v>0.12508591065292096</v>
      </c>
      <c r="L68" s="54">
        <v>6.5292096219931275E-2</v>
      </c>
      <c r="M68" s="54">
        <v>3.0469644902634593E-2</v>
      </c>
      <c r="N68" s="54">
        <v>2.5429553264604811E-2</v>
      </c>
      <c r="O68" s="54">
        <v>5.7273768613974796E-3</v>
      </c>
      <c r="P68" s="54">
        <v>6.8728522336769765E-4</v>
      </c>
      <c r="Q68" s="54">
        <v>6.8728522336769765E-4</v>
      </c>
      <c r="R68" s="55">
        <v>5.3478808705612826</v>
      </c>
      <c r="S68" s="55">
        <v>5</v>
      </c>
    </row>
    <row r="69" spans="1:19">
      <c r="A69" s="23">
        <v>2017</v>
      </c>
      <c r="B69" s="23" t="s">
        <v>514</v>
      </c>
      <c r="C69" s="13" t="s">
        <v>3925</v>
      </c>
      <c r="D69" s="13" t="s">
        <v>1487</v>
      </c>
      <c r="E69" s="54"/>
      <c r="F69" s="54">
        <v>0.1111111111111111</v>
      </c>
      <c r="G69" s="54">
        <v>0.44444444444444442</v>
      </c>
      <c r="H69" s="54">
        <v>0.22222222222222221</v>
      </c>
      <c r="I69" s="54">
        <v>0.1111111111111111</v>
      </c>
      <c r="J69" s="54">
        <v>0.1111111111111111</v>
      </c>
      <c r="K69" s="54"/>
      <c r="L69" s="54"/>
      <c r="M69" s="54"/>
      <c r="N69" s="54"/>
      <c r="O69" s="54"/>
      <c r="P69" s="54"/>
      <c r="Q69" s="54"/>
      <c r="R69" s="55">
        <v>4.333333333333333</v>
      </c>
      <c r="S69" s="55">
        <v>4</v>
      </c>
    </row>
    <row r="70" spans="1:19">
      <c r="A70" s="23">
        <v>2018</v>
      </c>
      <c r="B70" s="23" t="s">
        <v>514</v>
      </c>
      <c r="C70" s="13" t="s">
        <v>184</v>
      </c>
      <c r="D70" s="13" t="s">
        <v>1482</v>
      </c>
      <c r="E70" s="54">
        <v>0</v>
      </c>
      <c r="F70" s="54">
        <v>0</v>
      </c>
      <c r="G70" s="54">
        <v>0</v>
      </c>
      <c r="H70" s="54">
        <v>0</v>
      </c>
      <c r="I70" s="54">
        <v>0</v>
      </c>
      <c r="J70" s="54">
        <v>0</v>
      </c>
      <c r="K70" s="54">
        <v>0.69030000000000002</v>
      </c>
      <c r="L70" s="54">
        <v>0.19030000000000002</v>
      </c>
      <c r="M70" s="54">
        <v>7.0800000000000002E-2</v>
      </c>
      <c r="N70" s="54">
        <v>4.87E-2</v>
      </c>
      <c r="O70" s="54">
        <v>0</v>
      </c>
      <c r="P70" s="54">
        <v>0</v>
      </c>
      <c r="Q70" s="54">
        <v>0</v>
      </c>
      <c r="R70" s="55">
        <v>6.25</v>
      </c>
      <c r="S70" s="55">
        <v>6</v>
      </c>
    </row>
    <row r="71" spans="1:19">
      <c r="A71" s="23">
        <v>2018</v>
      </c>
      <c r="B71" s="23" t="s">
        <v>514</v>
      </c>
      <c r="C71" s="13" t="s">
        <v>23</v>
      </c>
      <c r="D71" s="13" t="s">
        <v>1453</v>
      </c>
      <c r="E71" s="54">
        <v>2.92E-2</v>
      </c>
      <c r="F71" s="54">
        <v>2.29E-2</v>
      </c>
      <c r="G71" s="54">
        <v>3.5299999999999998E-2</v>
      </c>
      <c r="H71" s="54">
        <v>9.7200000000000009E-2</v>
      </c>
      <c r="I71" s="54">
        <v>0.31739999999999996</v>
      </c>
      <c r="J71" s="54">
        <v>0.21379999999999999</v>
      </c>
      <c r="K71" s="54">
        <v>0.1288</v>
      </c>
      <c r="L71" s="54">
        <v>6.6799999999999998E-2</v>
      </c>
      <c r="M71" s="54">
        <v>4.4800000000000006E-2</v>
      </c>
      <c r="N71" s="54">
        <v>3.04E-2</v>
      </c>
      <c r="O71" s="54">
        <v>8.9999999999999993E-3</v>
      </c>
      <c r="P71" s="54">
        <v>2.8999999999999998E-3</v>
      </c>
      <c r="Q71" s="54">
        <v>1.4E-3</v>
      </c>
      <c r="R71" s="55">
        <v>5.35</v>
      </c>
      <c r="S71" s="55">
        <v>4</v>
      </c>
    </row>
    <row r="72" spans="1:19">
      <c r="A72" s="23">
        <v>2018</v>
      </c>
      <c r="B72" s="23" t="s">
        <v>514</v>
      </c>
      <c r="C72" s="13" t="s">
        <v>23</v>
      </c>
      <c r="D72" s="13" t="s">
        <v>1460</v>
      </c>
      <c r="E72" s="54">
        <v>7.7000000000000002E-3</v>
      </c>
      <c r="F72" s="54">
        <v>8.0999999999999996E-3</v>
      </c>
      <c r="G72" s="54">
        <v>1.09E-2</v>
      </c>
      <c r="H72" s="54">
        <v>3.9300000000000002E-2</v>
      </c>
      <c r="I72" s="54">
        <v>0.12689999999999999</v>
      </c>
      <c r="J72" s="54">
        <v>0.19209999999999999</v>
      </c>
      <c r="K72" s="54">
        <v>0.14960000000000001</v>
      </c>
      <c r="L72" s="54">
        <v>0.1346</v>
      </c>
      <c r="M72" s="54">
        <v>9.9299999999999999E-2</v>
      </c>
      <c r="N72" s="54">
        <v>0.1366</v>
      </c>
      <c r="O72" s="54">
        <v>6.3600000000000004E-2</v>
      </c>
      <c r="P72" s="54">
        <v>1.8600000000000002E-2</v>
      </c>
      <c r="Q72" s="54">
        <v>1.26E-2</v>
      </c>
      <c r="R72" s="55">
        <v>6.35</v>
      </c>
      <c r="S72" s="55">
        <v>4.5</v>
      </c>
    </row>
    <row r="73" spans="1:19">
      <c r="A73" s="23">
        <v>2018</v>
      </c>
      <c r="B73" s="23" t="s">
        <v>514</v>
      </c>
      <c r="C73" s="13" t="s">
        <v>23</v>
      </c>
      <c r="D73" s="13" t="s">
        <v>1464</v>
      </c>
      <c r="E73" s="54">
        <v>1.8799999999999997E-2</v>
      </c>
      <c r="F73" s="54">
        <v>1.8799999999999997E-2</v>
      </c>
      <c r="G73" s="54">
        <v>3.4099999999999998E-2</v>
      </c>
      <c r="H73" s="54">
        <v>0.18429999999999999</v>
      </c>
      <c r="I73" s="54">
        <v>0.28670000000000001</v>
      </c>
      <c r="J73" s="54">
        <v>0.19800000000000001</v>
      </c>
      <c r="K73" s="54">
        <v>0.12970000000000001</v>
      </c>
      <c r="L73" s="54">
        <v>6.480000000000001E-2</v>
      </c>
      <c r="M73" s="54">
        <v>3.4099999999999998E-2</v>
      </c>
      <c r="N73" s="54">
        <v>2.0499999999999997E-2</v>
      </c>
      <c r="O73" s="54">
        <v>8.5000000000000006E-3</v>
      </c>
      <c r="P73" s="54">
        <v>0</v>
      </c>
      <c r="Q73" s="54">
        <v>1.6999999999999999E-3</v>
      </c>
      <c r="R73" s="55">
        <v>5.3</v>
      </c>
      <c r="S73" s="55">
        <v>4</v>
      </c>
    </row>
    <row r="74" spans="1:19">
      <c r="A74" s="23">
        <v>2018</v>
      </c>
      <c r="B74" s="23" t="s">
        <v>514</v>
      </c>
      <c r="C74" s="13" t="s">
        <v>23</v>
      </c>
      <c r="D74" s="13" t="s">
        <v>1490</v>
      </c>
      <c r="E74" s="54">
        <v>2.1299999999999999E-2</v>
      </c>
      <c r="F74" s="54">
        <v>6.3799999999999996E-2</v>
      </c>
      <c r="G74" s="54">
        <v>0.56380000000000008</v>
      </c>
      <c r="H74" s="54">
        <v>0.2447</v>
      </c>
      <c r="I74" s="54">
        <v>9.5700000000000007E-2</v>
      </c>
      <c r="J74" s="54">
        <v>1.06E-2</v>
      </c>
      <c r="K74" s="54">
        <v>0</v>
      </c>
      <c r="L74" s="54">
        <v>0</v>
      </c>
      <c r="M74" s="54">
        <v>0</v>
      </c>
      <c r="N74" s="54">
        <v>0</v>
      </c>
      <c r="O74" s="54">
        <v>0</v>
      </c>
      <c r="P74" s="54">
        <v>0</v>
      </c>
      <c r="Q74" s="54">
        <v>0</v>
      </c>
      <c r="R74" s="55">
        <v>4.2</v>
      </c>
      <c r="S74" s="55">
        <v>4</v>
      </c>
    </row>
    <row r="75" spans="1:19">
      <c r="A75" s="23">
        <v>2018</v>
      </c>
      <c r="B75" s="23" t="s">
        <v>514</v>
      </c>
      <c r="C75" s="13" t="s">
        <v>185</v>
      </c>
      <c r="D75" s="13" t="s">
        <v>559</v>
      </c>
      <c r="E75" s="54">
        <v>8.2000000000000007E-3</v>
      </c>
      <c r="F75" s="54">
        <v>0</v>
      </c>
      <c r="G75" s="54">
        <v>1.6399999999999998E-2</v>
      </c>
      <c r="H75" s="54">
        <v>0.35249999999999998</v>
      </c>
      <c r="I75" s="54">
        <v>0.3115</v>
      </c>
      <c r="J75" s="54">
        <v>0.1885</v>
      </c>
      <c r="K75" s="54">
        <v>4.0999999999999995E-2</v>
      </c>
      <c r="L75" s="54">
        <v>5.74E-2</v>
      </c>
      <c r="M75" s="54">
        <v>2.46E-2</v>
      </c>
      <c r="N75" s="54">
        <v>0</v>
      </c>
      <c r="O75" s="54">
        <v>0</v>
      </c>
      <c r="P75" s="54">
        <v>0</v>
      </c>
      <c r="Q75" s="54">
        <v>0</v>
      </c>
      <c r="R75" s="55">
        <v>5.05</v>
      </c>
      <c r="S75" s="55">
        <v>4.5</v>
      </c>
    </row>
    <row r="76" spans="1:19">
      <c r="A76" s="23">
        <v>2018</v>
      </c>
      <c r="B76" s="23" t="s">
        <v>514</v>
      </c>
      <c r="C76" s="13" t="s">
        <v>185</v>
      </c>
      <c r="D76" s="13" t="s">
        <v>1455</v>
      </c>
      <c r="E76" s="54">
        <v>1.6799999999999999E-2</v>
      </c>
      <c r="F76" s="54">
        <v>6.7199999999999996E-2</v>
      </c>
      <c r="G76" s="54">
        <v>0.31090000000000001</v>
      </c>
      <c r="H76" s="54">
        <v>0.28570000000000001</v>
      </c>
      <c r="I76" s="54">
        <v>0.12609999999999999</v>
      </c>
      <c r="J76" s="54">
        <v>0.1176</v>
      </c>
      <c r="K76" s="54">
        <v>5.8799999999999998E-2</v>
      </c>
      <c r="L76" s="54">
        <v>8.3999999999999995E-3</v>
      </c>
      <c r="M76" s="54">
        <v>8.3999999999999995E-3</v>
      </c>
      <c r="N76" s="54">
        <v>0</v>
      </c>
      <c r="O76" s="54">
        <v>0</v>
      </c>
      <c r="P76" s="54">
        <v>0</v>
      </c>
      <c r="Q76" s="54">
        <v>0</v>
      </c>
      <c r="R76" s="55">
        <v>4.55</v>
      </c>
      <c r="S76" s="55">
        <v>4</v>
      </c>
    </row>
    <row r="77" spans="1:19">
      <c r="A77" s="23">
        <v>2018</v>
      </c>
      <c r="B77" s="23" t="s">
        <v>514</v>
      </c>
      <c r="C77" s="13" t="s">
        <v>185</v>
      </c>
      <c r="D77" s="13" t="s">
        <v>1458</v>
      </c>
      <c r="E77" s="54">
        <v>6.54E-2</v>
      </c>
      <c r="F77" s="54">
        <v>2.7999999999999997E-2</v>
      </c>
      <c r="G77" s="54">
        <v>5.1399999999999994E-2</v>
      </c>
      <c r="H77" s="54">
        <v>0.1822</v>
      </c>
      <c r="I77" s="54">
        <v>0.39250000000000002</v>
      </c>
      <c r="J77" s="54">
        <v>0.1215</v>
      </c>
      <c r="K77" s="54">
        <v>9.35E-2</v>
      </c>
      <c r="L77" s="54">
        <v>3.27E-2</v>
      </c>
      <c r="M77" s="54">
        <v>1.8700000000000001E-2</v>
      </c>
      <c r="N77" s="54">
        <v>1.3999999999999999E-2</v>
      </c>
      <c r="O77" s="54">
        <v>0</v>
      </c>
      <c r="P77" s="54">
        <v>0</v>
      </c>
      <c r="Q77" s="54">
        <v>0</v>
      </c>
      <c r="R77" s="55">
        <v>4.95</v>
      </c>
      <c r="S77" s="55">
        <v>4.5</v>
      </c>
    </row>
    <row r="78" spans="1:19">
      <c r="A78" s="23">
        <v>2018</v>
      </c>
      <c r="B78" s="23" t="s">
        <v>514</v>
      </c>
      <c r="C78" s="13" t="s">
        <v>185</v>
      </c>
      <c r="D78" s="13" t="s">
        <v>1485</v>
      </c>
      <c r="E78" s="54">
        <v>1.5300000000000001E-2</v>
      </c>
      <c r="F78" s="54">
        <v>1.67E-2</v>
      </c>
      <c r="G78" s="54">
        <v>2.0899999999999998E-2</v>
      </c>
      <c r="H78" s="54">
        <v>0.25800000000000001</v>
      </c>
      <c r="I78" s="54">
        <v>0.37939999999999996</v>
      </c>
      <c r="J78" s="54">
        <v>0.1757</v>
      </c>
      <c r="K78" s="54">
        <v>7.2499999999999995E-2</v>
      </c>
      <c r="L78" s="54">
        <v>2.5099999999999997E-2</v>
      </c>
      <c r="M78" s="54">
        <v>1.8100000000000002E-2</v>
      </c>
      <c r="N78" s="54">
        <v>1.8100000000000002E-2</v>
      </c>
      <c r="O78" s="54">
        <v>0</v>
      </c>
      <c r="P78" s="54">
        <v>0</v>
      </c>
      <c r="Q78" s="54">
        <v>0</v>
      </c>
      <c r="R78" s="55">
        <v>5.05</v>
      </c>
      <c r="S78" s="55">
        <v>4.5</v>
      </c>
    </row>
    <row r="79" spans="1:19">
      <c r="A79" s="23">
        <v>2018</v>
      </c>
      <c r="B79" s="23" t="s">
        <v>514</v>
      </c>
      <c r="C79" s="13" t="s">
        <v>185</v>
      </c>
      <c r="D79" s="13" t="s">
        <v>1461</v>
      </c>
      <c r="E79" s="54">
        <v>2.8E-3</v>
      </c>
      <c r="F79" s="54">
        <v>4.1000000000000003E-3</v>
      </c>
      <c r="G79" s="54">
        <v>1.52E-2</v>
      </c>
      <c r="H79" s="54">
        <v>2.76E-2</v>
      </c>
      <c r="I79" s="54">
        <v>0.37709999999999999</v>
      </c>
      <c r="J79" s="54">
        <v>0.27899999999999997</v>
      </c>
      <c r="K79" s="54">
        <v>0.17129999999999998</v>
      </c>
      <c r="L79" s="54">
        <v>6.3500000000000001E-2</v>
      </c>
      <c r="M79" s="54">
        <v>3.4500000000000003E-2</v>
      </c>
      <c r="N79" s="54">
        <v>1.8000000000000002E-2</v>
      </c>
      <c r="O79" s="54">
        <v>5.4999999999999997E-3</v>
      </c>
      <c r="P79" s="54">
        <v>1.4E-3</v>
      </c>
      <c r="Q79" s="54">
        <v>0</v>
      </c>
      <c r="R79" s="55">
        <v>5.5</v>
      </c>
      <c r="S79" s="55">
        <v>5</v>
      </c>
    </row>
    <row r="80" spans="1:19">
      <c r="A80" s="23">
        <v>2018</v>
      </c>
      <c r="B80" s="23" t="s">
        <v>514</v>
      </c>
      <c r="C80" s="13" t="s">
        <v>185</v>
      </c>
      <c r="D80" s="13" t="s">
        <v>1488</v>
      </c>
      <c r="E80" s="54">
        <v>5.0300000000000004E-2</v>
      </c>
      <c r="F80" s="54">
        <v>3.4599999999999999E-2</v>
      </c>
      <c r="G80" s="54">
        <v>0.42770000000000002</v>
      </c>
      <c r="H80" s="54">
        <v>0.31129999999999997</v>
      </c>
      <c r="I80" s="54">
        <v>0.10060000000000001</v>
      </c>
      <c r="J80" s="54">
        <v>4.7199999999999999E-2</v>
      </c>
      <c r="K80" s="54">
        <v>1.89E-2</v>
      </c>
      <c r="L80" s="54">
        <v>6.3E-3</v>
      </c>
      <c r="M80" s="54">
        <v>3.0999999999999999E-3</v>
      </c>
      <c r="N80" s="54">
        <v>0</v>
      </c>
      <c r="O80" s="54">
        <v>0</v>
      </c>
      <c r="P80" s="54">
        <v>0</v>
      </c>
      <c r="Q80" s="54">
        <v>0</v>
      </c>
      <c r="R80" s="55">
        <v>4.3</v>
      </c>
      <c r="S80" s="55">
        <v>4</v>
      </c>
    </row>
    <row r="81" spans="1:19">
      <c r="A81" s="23">
        <v>2018</v>
      </c>
      <c r="B81" s="23" t="s">
        <v>514</v>
      </c>
      <c r="C81" s="13" t="s">
        <v>185</v>
      </c>
      <c r="D81" s="13" t="s">
        <v>1468</v>
      </c>
      <c r="E81" s="54">
        <v>6.25E-2</v>
      </c>
      <c r="F81" s="54">
        <v>0</v>
      </c>
      <c r="G81" s="54">
        <v>0.5</v>
      </c>
      <c r="H81" s="54">
        <v>0.125</v>
      </c>
      <c r="I81" s="54">
        <v>0.1875</v>
      </c>
      <c r="J81" s="54">
        <v>6.25E-2</v>
      </c>
      <c r="K81" s="54">
        <v>6.25E-2</v>
      </c>
      <c r="L81" s="54">
        <v>0</v>
      </c>
      <c r="M81" s="54">
        <v>0</v>
      </c>
      <c r="N81" s="54">
        <v>0</v>
      </c>
      <c r="O81" s="54">
        <v>0</v>
      </c>
      <c r="P81" s="54">
        <v>0</v>
      </c>
      <c r="Q81" s="54">
        <v>0</v>
      </c>
      <c r="R81" s="55">
        <v>4.3</v>
      </c>
      <c r="S81" s="55">
        <v>4</v>
      </c>
    </row>
    <row r="82" spans="1:19">
      <c r="A82" s="23">
        <v>2018</v>
      </c>
      <c r="B82" s="23" t="s">
        <v>514</v>
      </c>
      <c r="C82" s="13" t="s">
        <v>185</v>
      </c>
      <c r="D82" s="13" t="s">
        <v>584</v>
      </c>
      <c r="E82" s="54">
        <v>5.5999999999999999E-3</v>
      </c>
      <c r="F82" s="54">
        <v>3.2000000000000002E-3</v>
      </c>
      <c r="G82" s="54">
        <v>9.4999999999999998E-3</v>
      </c>
      <c r="H82" s="54">
        <v>1.43E-2</v>
      </c>
      <c r="I82" s="54">
        <v>0.56230000000000002</v>
      </c>
      <c r="J82" s="54">
        <v>0.21890000000000001</v>
      </c>
      <c r="K82" s="54">
        <v>9.3200000000000005E-2</v>
      </c>
      <c r="L82" s="54">
        <v>4.5999999999999999E-2</v>
      </c>
      <c r="M82" s="54">
        <v>1.9E-2</v>
      </c>
      <c r="N82" s="54">
        <v>1.67E-2</v>
      </c>
      <c r="O82" s="54">
        <v>8.3000000000000001E-3</v>
      </c>
      <c r="P82" s="54">
        <v>2.3999999999999998E-3</v>
      </c>
      <c r="Q82" s="54">
        <v>8.0000000000000004E-4</v>
      </c>
      <c r="R82" s="55">
        <v>5.35</v>
      </c>
      <c r="S82" s="55">
        <v>5</v>
      </c>
    </row>
    <row r="83" spans="1:19">
      <c r="A83" s="23">
        <v>2018</v>
      </c>
      <c r="B83" s="23" t="s">
        <v>514</v>
      </c>
      <c r="C83" s="13" t="s">
        <v>3925</v>
      </c>
      <c r="D83" s="13" t="s">
        <v>1457</v>
      </c>
      <c r="E83" s="54">
        <v>5.1299999999999998E-2</v>
      </c>
      <c r="F83" s="54">
        <v>5.1299999999999998E-2</v>
      </c>
      <c r="G83" s="54">
        <v>5.1299999999999998E-2</v>
      </c>
      <c r="H83" s="54">
        <v>7.690000000000001E-2</v>
      </c>
      <c r="I83" s="54">
        <v>0.46149999999999997</v>
      </c>
      <c r="J83" s="54">
        <v>0.15380000000000002</v>
      </c>
      <c r="K83" s="54">
        <v>0.15380000000000002</v>
      </c>
      <c r="L83" s="54">
        <v>0</v>
      </c>
      <c r="M83" s="54">
        <v>0</v>
      </c>
      <c r="N83" s="54">
        <v>0</v>
      </c>
      <c r="O83" s="54">
        <v>0</v>
      </c>
      <c r="P83" s="54">
        <v>0</v>
      </c>
      <c r="Q83" s="54">
        <v>0</v>
      </c>
      <c r="R83" s="55">
        <v>4.95</v>
      </c>
      <c r="S83" s="55">
        <v>5</v>
      </c>
    </row>
    <row r="84" spans="1:19">
      <c r="A84" s="23">
        <v>2018</v>
      </c>
      <c r="B84" s="23" t="s">
        <v>514</v>
      </c>
      <c r="C84" s="13" t="s">
        <v>3925</v>
      </c>
      <c r="D84" s="13" t="s">
        <v>1486</v>
      </c>
      <c r="E84" s="54">
        <v>2.3599999999999999E-2</v>
      </c>
      <c r="F84" s="54">
        <v>1.47E-2</v>
      </c>
      <c r="G84" s="54">
        <v>2.2099999999999998E-2</v>
      </c>
      <c r="H84" s="54">
        <v>3.39E-2</v>
      </c>
      <c r="I84" s="54">
        <v>0.38439999999999996</v>
      </c>
      <c r="J84" s="54">
        <v>0.20030000000000001</v>
      </c>
      <c r="K84" s="54">
        <v>0.1222</v>
      </c>
      <c r="L84" s="54">
        <v>8.9800000000000005E-2</v>
      </c>
      <c r="M84" s="54">
        <v>3.9800000000000002E-2</v>
      </c>
      <c r="N84" s="54">
        <v>5.2999999999999999E-2</v>
      </c>
      <c r="O84" s="54">
        <v>1.18E-2</v>
      </c>
      <c r="P84" s="54">
        <v>4.4000000000000003E-3</v>
      </c>
      <c r="Q84" s="54">
        <v>0</v>
      </c>
      <c r="R84" s="55">
        <v>5.5</v>
      </c>
      <c r="S84" s="55">
        <v>5</v>
      </c>
    </row>
    <row r="85" spans="1:19">
      <c r="A85" s="23">
        <v>2018</v>
      </c>
      <c r="B85" s="23" t="s">
        <v>514</v>
      </c>
      <c r="C85" s="13" t="s">
        <v>3925</v>
      </c>
      <c r="D85" s="13" t="s">
        <v>1489</v>
      </c>
      <c r="E85" s="54">
        <v>1.2199999999999999E-2</v>
      </c>
      <c r="F85" s="54">
        <v>1.2199999999999999E-2</v>
      </c>
      <c r="G85" s="54">
        <v>1.83E-2</v>
      </c>
      <c r="H85" s="54">
        <v>2.92E-2</v>
      </c>
      <c r="I85" s="54">
        <v>0.2266</v>
      </c>
      <c r="J85" s="54">
        <v>0.20830000000000001</v>
      </c>
      <c r="K85" s="54">
        <v>0.16690000000000002</v>
      </c>
      <c r="L85" s="54">
        <v>0.12670000000000001</v>
      </c>
      <c r="M85" s="54">
        <v>5.8499999999999996E-2</v>
      </c>
      <c r="N85" s="54">
        <v>8.1600000000000006E-2</v>
      </c>
      <c r="O85" s="54">
        <v>3.6499999999999998E-2</v>
      </c>
      <c r="P85" s="54">
        <v>1.34E-2</v>
      </c>
      <c r="Q85" s="54">
        <v>9.7000000000000003E-3</v>
      </c>
      <c r="R85" s="55">
        <v>6</v>
      </c>
      <c r="S85" s="55">
        <v>5</v>
      </c>
    </row>
    <row r="86" spans="1:19">
      <c r="A86" s="23">
        <v>2018</v>
      </c>
      <c r="B86" s="23" t="s">
        <v>514</v>
      </c>
      <c r="C86" s="13" t="s">
        <v>3925</v>
      </c>
      <c r="D86" s="13" t="s">
        <v>1471</v>
      </c>
      <c r="E86" s="54">
        <v>6.4000000000000003E-3</v>
      </c>
      <c r="F86" s="54">
        <v>1.2699999999999999E-2</v>
      </c>
      <c r="G86" s="54">
        <v>2.41E-2</v>
      </c>
      <c r="H86" s="54">
        <v>2.92E-2</v>
      </c>
      <c r="I86" s="54">
        <v>0.30370000000000003</v>
      </c>
      <c r="J86" s="54">
        <v>0.28339999999999999</v>
      </c>
      <c r="K86" s="54">
        <v>0.1321</v>
      </c>
      <c r="L86" s="54">
        <v>8.6400000000000005E-2</v>
      </c>
      <c r="M86" s="54">
        <v>5.3399999999999996E-2</v>
      </c>
      <c r="N86" s="54">
        <v>4.7E-2</v>
      </c>
      <c r="O86" s="54">
        <v>1.0200000000000001E-2</v>
      </c>
      <c r="P86" s="54">
        <v>7.6E-3</v>
      </c>
      <c r="Q86" s="54">
        <v>3.8E-3</v>
      </c>
      <c r="R86" s="55">
        <v>5.65</v>
      </c>
      <c r="S86" s="55">
        <v>5</v>
      </c>
    </row>
    <row r="87" spans="1:19">
      <c r="A87" s="23">
        <v>2018</v>
      </c>
      <c r="B87" s="23" t="s">
        <v>514</v>
      </c>
      <c r="C87" s="13" t="s">
        <v>3925</v>
      </c>
      <c r="D87" s="13" t="s">
        <v>1472</v>
      </c>
      <c r="E87" s="54">
        <v>2.12E-2</v>
      </c>
      <c r="F87" s="54">
        <v>2.81E-2</v>
      </c>
      <c r="G87" s="54">
        <v>3.9199999999999999E-2</v>
      </c>
      <c r="H87" s="54">
        <v>4.0800000000000003E-2</v>
      </c>
      <c r="I87" s="54">
        <v>0.37709999999999999</v>
      </c>
      <c r="J87" s="54">
        <v>0.23669999999999999</v>
      </c>
      <c r="K87" s="54">
        <v>0.12529999999999999</v>
      </c>
      <c r="L87" s="54">
        <v>6.7299999999999999E-2</v>
      </c>
      <c r="M87" s="54">
        <v>3.0299999999999997E-2</v>
      </c>
      <c r="N87" s="54">
        <v>2.6499999999999999E-2</v>
      </c>
      <c r="O87" s="54">
        <v>6.0000000000000001E-3</v>
      </c>
      <c r="P87" s="54">
        <v>6.9999999999999999E-4</v>
      </c>
      <c r="Q87" s="54">
        <v>8.9999999999999998E-4</v>
      </c>
      <c r="R87" s="55">
        <v>5.35</v>
      </c>
      <c r="S87" s="55">
        <v>5</v>
      </c>
    </row>
    <row r="88" spans="1:19">
      <c r="A88" s="23">
        <v>2018</v>
      </c>
      <c r="B88" s="23" t="s">
        <v>514</v>
      </c>
      <c r="C88" s="13" t="s">
        <v>3925</v>
      </c>
      <c r="D88" s="13" t="s">
        <v>1487</v>
      </c>
      <c r="E88" s="54">
        <v>8.3299999999999999E-2</v>
      </c>
      <c r="F88" s="54">
        <v>8.3299999999999999E-2</v>
      </c>
      <c r="G88" s="54">
        <v>0.33329999999999999</v>
      </c>
      <c r="H88" s="54">
        <v>0.33329999999999999</v>
      </c>
      <c r="I88" s="54">
        <v>8.3299999999999999E-2</v>
      </c>
      <c r="J88" s="54">
        <v>8.3299999999999999E-2</v>
      </c>
      <c r="K88" s="54">
        <v>0</v>
      </c>
      <c r="L88" s="54">
        <v>0</v>
      </c>
      <c r="M88" s="54">
        <v>0</v>
      </c>
      <c r="N88" s="54">
        <v>0</v>
      </c>
      <c r="O88" s="54">
        <v>0</v>
      </c>
      <c r="P88" s="54">
        <v>0</v>
      </c>
      <c r="Q88" s="54">
        <v>0</v>
      </c>
      <c r="R88" s="55">
        <v>4.1500000000000004</v>
      </c>
      <c r="S88" s="55">
        <v>4</v>
      </c>
    </row>
    <row r="89" spans="1:19">
      <c r="A89" s="23">
        <v>2019</v>
      </c>
      <c r="B89" s="23" t="s">
        <v>514</v>
      </c>
      <c r="C89" s="13" t="s">
        <v>184</v>
      </c>
      <c r="D89" s="13" t="s">
        <v>1482</v>
      </c>
      <c r="E89" s="54">
        <v>0</v>
      </c>
      <c r="F89" s="54">
        <v>0</v>
      </c>
      <c r="G89" s="54">
        <v>0</v>
      </c>
      <c r="H89" s="54">
        <v>0</v>
      </c>
      <c r="I89" s="54">
        <v>0</v>
      </c>
      <c r="J89" s="54">
        <v>0</v>
      </c>
      <c r="K89" s="54">
        <v>0.63829787234042556</v>
      </c>
      <c r="L89" s="54">
        <v>0.18351063829787234</v>
      </c>
      <c r="M89" s="54">
        <v>7.7127659574468085E-2</v>
      </c>
      <c r="N89" s="54">
        <v>8.7765957446808512E-2</v>
      </c>
      <c r="O89" s="54">
        <v>1.3297872340425532E-2</v>
      </c>
      <c r="P89" s="54">
        <v>0</v>
      </c>
      <c r="Q89" s="54">
        <v>0</v>
      </c>
      <c r="R89" s="55">
        <v>6.3413897280966767</v>
      </c>
      <c r="S89" s="55">
        <v>6</v>
      </c>
    </row>
    <row r="90" spans="1:19">
      <c r="A90" s="23">
        <v>2019</v>
      </c>
      <c r="B90" s="23" t="s">
        <v>514</v>
      </c>
      <c r="C90" s="13" t="s">
        <v>23</v>
      </c>
      <c r="D90" s="13" t="s">
        <v>3923</v>
      </c>
      <c r="E90" s="54">
        <v>3.352569387194284E-2</v>
      </c>
      <c r="F90" s="54">
        <v>2.3632866172025282E-2</v>
      </c>
      <c r="G90" s="54">
        <v>3.8197306952459466E-2</v>
      </c>
      <c r="H90" s="54">
        <v>0.10112668315471283</v>
      </c>
      <c r="I90" s="54">
        <v>0.31272327562517177</v>
      </c>
      <c r="J90" s="54">
        <v>0.20994778785380599</v>
      </c>
      <c r="K90" s="54">
        <v>0.12475954932673812</v>
      </c>
      <c r="L90" s="54">
        <v>6.8150590821654297E-2</v>
      </c>
      <c r="M90" s="54">
        <v>4.4242923880186864E-2</v>
      </c>
      <c r="N90" s="54">
        <v>3.1052486946963453E-2</v>
      </c>
      <c r="O90" s="54">
        <v>8.5188238527067871E-3</v>
      </c>
      <c r="P90" s="54">
        <v>2.7480076944215444E-3</v>
      </c>
      <c r="Q90" s="54">
        <v>1.3740038472107722E-3</v>
      </c>
      <c r="R90" s="55">
        <v>5.3369877785765638</v>
      </c>
      <c r="S90" s="55">
        <v>4</v>
      </c>
    </row>
    <row r="91" spans="1:19">
      <c r="A91" s="23">
        <v>2019</v>
      </c>
      <c r="B91" s="23" t="s">
        <v>514</v>
      </c>
      <c r="C91" s="13" t="s">
        <v>23</v>
      </c>
      <c r="D91" s="13" t="s">
        <v>1460</v>
      </c>
      <c r="E91" s="54">
        <v>7.6091309571485787E-3</v>
      </c>
      <c r="F91" s="54">
        <v>8.0096115338406087E-3</v>
      </c>
      <c r="G91" s="54">
        <v>1.0812975570684821E-2</v>
      </c>
      <c r="H91" s="54">
        <v>3.8846615939126951E-2</v>
      </c>
      <c r="I91" s="54">
        <v>0.12615138165798959</v>
      </c>
      <c r="J91" s="54">
        <v>0.1934321185422507</v>
      </c>
      <c r="K91" s="54">
        <v>0.14937925510612735</v>
      </c>
      <c r="L91" s="54">
        <v>0.13496195434521427</v>
      </c>
      <c r="M91" s="54">
        <v>0.10052062474969964</v>
      </c>
      <c r="N91" s="54">
        <v>0.13576291549859831</v>
      </c>
      <c r="O91" s="54">
        <v>6.2875450540648775E-2</v>
      </c>
      <c r="P91" s="54">
        <v>1.8822587104525432E-2</v>
      </c>
      <c r="Q91" s="54">
        <v>1.2815378454144974E-2</v>
      </c>
      <c r="R91" s="55">
        <v>6.1</v>
      </c>
      <c r="S91" s="55">
        <v>4.5</v>
      </c>
    </row>
    <row r="92" spans="1:19">
      <c r="A92" s="23">
        <v>2019</v>
      </c>
      <c r="B92" s="23" t="s">
        <v>514</v>
      </c>
      <c r="C92" s="13" t="s">
        <v>23</v>
      </c>
      <c r="D92" s="13" t="s">
        <v>1464</v>
      </c>
      <c r="E92" s="54">
        <v>1.935483870967742E-2</v>
      </c>
      <c r="F92" s="54">
        <v>1.7741935483870968E-2</v>
      </c>
      <c r="G92" s="54">
        <v>3.5483870967741936E-2</v>
      </c>
      <c r="H92" s="54">
        <v>0.19354838709677419</v>
      </c>
      <c r="I92" s="54">
        <v>0.28225806451612906</v>
      </c>
      <c r="J92" s="54">
        <v>0.1967741935483871</v>
      </c>
      <c r="K92" s="54">
        <v>0.12741935483870967</v>
      </c>
      <c r="L92" s="54">
        <v>6.4516129032258063E-2</v>
      </c>
      <c r="M92" s="54">
        <v>3.3870967741935487E-2</v>
      </c>
      <c r="N92" s="54">
        <v>1.935483870967742E-2</v>
      </c>
      <c r="O92" s="54">
        <v>8.0645161290322578E-3</v>
      </c>
      <c r="P92" s="54">
        <v>0</v>
      </c>
      <c r="Q92" s="54">
        <v>1.6129032258064516E-3</v>
      </c>
      <c r="R92" s="55">
        <v>5.274193548387097</v>
      </c>
      <c r="S92" s="55">
        <v>4</v>
      </c>
    </row>
    <row r="93" spans="1:19">
      <c r="A93" s="23">
        <v>2019</v>
      </c>
      <c r="B93" s="23" t="s">
        <v>514</v>
      </c>
      <c r="C93" s="13" t="s">
        <v>23</v>
      </c>
      <c r="D93" s="13" t="s">
        <v>1490</v>
      </c>
      <c r="E93" s="54">
        <v>1.4851485148514851E-2</v>
      </c>
      <c r="F93" s="54">
        <v>4.9504950495049507E-2</v>
      </c>
      <c r="G93" s="54">
        <v>0.51980198019801982</v>
      </c>
      <c r="H93" s="54">
        <v>0.26237623762376239</v>
      </c>
      <c r="I93" s="54">
        <v>0.11881188118811881</v>
      </c>
      <c r="J93" s="54">
        <v>2.9702970297029702E-2</v>
      </c>
      <c r="K93" s="54">
        <v>4.9504950495049506E-3</v>
      </c>
      <c r="L93" s="54">
        <v>0</v>
      </c>
      <c r="M93" s="54">
        <v>0</v>
      </c>
      <c r="N93" s="54">
        <v>0</v>
      </c>
      <c r="O93" s="54">
        <v>0</v>
      </c>
      <c r="P93" s="54">
        <v>0</v>
      </c>
      <c r="Q93" s="54">
        <v>0</v>
      </c>
      <c r="R93" s="55">
        <v>4.2623762376237622</v>
      </c>
      <c r="S93" s="55">
        <v>4</v>
      </c>
    </row>
    <row r="94" spans="1:19">
      <c r="A94" s="23">
        <v>2019</v>
      </c>
      <c r="B94" s="23" t="s">
        <v>514</v>
      </c>
      <c r="C94" s="13" t="s">
        <v>185</v>
      </c>
      <c r="D94" s="13" t="s">
        <v>559</v>
      </c>
      <c r="E94" s="54">
        <v>5.076142131979695E-3</v>
      </c>
      <c r="F94" s="54">
        <v>0</v>
      </c>
      <c r="G94" s="54">
        <v>1.015228426395939E-2</v>
      </c>
      <c r="H94" s="54">
        <v>0.36548223350253806</v>
      </c>
      <c r="I94" s="54">
        <v>0.28934010152284262</v>
      </c>
      <c r="J94" s="54">
        <v>0.19796954314720813</v>
      </c>
      <c r="K94" s="54">
        <v>5.0761421319796954E-2</v>
      </c>
      <c r="L94" s="54">
        <v>5.5837563451776651E-2</v>
      </c>
      <c r="M94" s="54">
        <v>2.5380710659898477E-2</v>
      </c>
      <c r="N94" s="54">
        <v>0</v>
      </c>
      <c r="O94" s="54">
        <v>0</v>
      </c>
      <c r="P94" s="54">
        <v>0</v>
      </c>
      <c r="Q94" s="54">
        <v>0</v>
      </c>
      <c r="R94" s="55">
        <v>5.0710659898477157</v>
      </c>
      <c r="S94" s="55">
        <v>4.5</v>
      </c>
    </row>
    <row r="95" spans="1:19">
      <c r="A95" s="23">
        <v>2019</v>
      </c>
      <c r="B95" s="23" t="s">
        <v>514</v>
      </c>
      <c r="C95" s="13" t="s">
        <v>185</v>
      </c>
      <c r="D95" s="13" t="s">
        <v>1455</v>
      </c>
      <c r="E95" s="54">
        <v>1.3888888888888888E-2</v>
      </c>
      <c r="F95" s="54">
        <v>5.5555555555555552E-2</v>
      </c>
      <c r="G95" s="54">
        <v>0.29166666666666669</v>
      </c>
      <c r="H95" s="54">
        <v>0.28472222222222221</v>
      </c>
      <c r="I95" s="54">
        <v>0.13194444444444445</v>
      </c>
      <c r="J95" s="54">
        <v>0.11805555555555555</v>
      </c>
      <c r="K95" s="54">
        <v>6.25E-2</v>
      </c>
      <c r="L95" s="54">
        <v>2.7777777777777776E-2</v>
      </c>
      <c r="M95" s="54">
        <v>1.3888888888888888E-2</v>
      </c>
      <c r="N95" s="54">
        <v>0</v>
      </c>
      <c r="O95" s="54">
        <v>0</v>
      </c>
      <c r="P95" s="54">
        <v>0</v>
      </c>
      <c r="Q95" s="54">
        <v>0</v>
      </c>
      <c r="R95" s="55">
        <v>4.635416666666667</v>
      </c>
      <c r="S95" s="55">
        <v>4</v>
      </c>
    </row>
    <row r="96" spans="1:19">
      <c r="A96" s="23">
        <v>2019</v>
      </c>
      <c r="B96" s="23" t="s">
        <v>514</v>
      </c>
      <c r="C96" s="13" t="s">
        <v>185</v>
      </c>
      <c r="D96" s="13" t="s">
        <v>1458</v>
      </c>
      <c r="E96" s="54">
        <v>6.1728395061728392E-2</v>
      </c>
      <c r="F96" s="54">
        <v>2.8806584362139918E-2</v>
      </c>
      <c r="G96" s="54">
        <v>5.3497942386831275E-2</v>
      </c>
      <c r="H96" s="54">
        <v>0.18930041152263374</v>
      </c>
      <c r="I96" s="54">
        <v>0.39094650205761317</v>
      </c>
      <c r="J96" s="54">
        <v>0.11934156378600823</v>
      </c>
      <c r="K96" s="54">
        <v>9.4650205761316872E-2</v>
      </c>
      <c r="L96" s="54">
        <v>3.292181069958848E-2</v>
      </c>
      <c r="M96" s="54">
        <v>1.646090534979424E-2</v>
      </c>
      <c r="N96" s="54">
        <v>1.2345679012345678E-2</v>
      </c>
      <c r="O96" s="54">
        <v>0</v>
      </c>
      <c r="P96" s="54">
        <v>0</v>
      </c>
      <c r="Q96" s="54">
        <v>0</v>
      </c>
      <c r="R96" s="55">
        <v>4.9423868312757202</v>
      </c>
      <c r="S96" s="55">
        <v>4.5</v>
      </c>
    </row>
    <row r="97" spans="1:19">
      <c r="A97" s="23">
        <v>2019</v>
      </c>
      <c r="B97" s="23" t="s">
        <v>514</v>
      </c>
      <c r="C97" s="13" t="s">
        <v>185</v>
      </c>
      <c r="D97" s="13" t="s">
        <v>1485</v>
      </c>
      <c r="E97" s="54">
        <v>1.804123711340206E-2</v>
      </c>
      <c r="F97" s="54">
        <v>1.804123711340206E-2</v>
      </c>
      <c r="G97" s="54">
        <v>2.3195876288659795E-2</v>
      </c>
      <c r="H97" s="54">
        <v>0.27577319587628868</v>
      </c>
      <c r="I97" s="54">
        <v>0.36726804123711343</v>
      </c>
      <c r="J97" s="54">
        <v>0.16494845360824742</v>
      </c>
      <c r="K97" s="54">
        <v>7.0876288659793812E-2</v>
      </c>
      <c r="L97" s="54">
        <v>2.7061855670103094E-2</v>
      </c>
      <c r="M97" s="54">
        <v>1.6752577319587628E-2</v>
      </c>
      <c r="N97" s="54">
        <v>1.804123711340206E-2</v>
      </c>
      <c r="O97" s="54">
        <v>0</v>
      </c>
      <c r="P97" s="54">
        <v>0</v>
      </c>
      <c r="Q97" s="54">
        <v>0</v>
      </c>
      <c r="R97" s="55">
        <v>5.044458762886598</v>
      </c>
      <c r="S97" s="55">
        <v>4.5</v>
      </c>
    </row>
    <row r="98" spans="1:19">
      <c r="A98" s="23">
        <v>2019</v>
      </c>
      <c r="B98" s="23" t="s">
        <v>514</v>
      </c>
      <c r="C98" s="13" t="s">
        <v>185</v>
      </c>
      <c r="D98" s="13" t="s">
        <v>1461</v>
      </c>
      <c r="E98" s="54">
        <v>3.6540803897685747E-3</v>
      </c>
      <c r="F98" s="54">
        <v>3.6540803897685747E-3</v>
      </c>
      <c r="G98" s="54">
        <v>1.5834348355663823E-2</v>
      </c>
      <c r="H98" s="54">
        <v>2.679658952496955E-2</v>
      </c>
      <c r="I98" s="54">
        <v>0.37149817295980514</v>
      </c>
      <c r="J98" s="54">
        <v>0.28867235079171744</v>
      </c>
      <c r="K98" s="54">
        <v>0.17052375152253349</v>
      </c>
      <c r="L98" s="54">
        <v>6.2119366626065771E-2</v>
      </c>
      <c r="M98" s="54">
        <v>3.4104750304506701E-2</v>
      </c>
      <c r="N98" s="54">
        <v>1.705237515225335E-2</v>
      </c>
      <c r="O98" s="54">
        <v>4.8721071863580996E-3</v>
      </c>
      <c r="P98" s="54">
        <v>1.2180267965895249E-3</v>
      </c>
      <c r="Q98" s="54">
        <v>0</v>
      </c>
      <c r="R98" s="55">
        <v>5.5036540803897687</v>
      </c>
      <c r="S98" s="55">
        <v>5</v>
      </c>
    </row>
    <row r="99" spans="1:19">
      <c r="A99" s="23">
        <v>2019</v>
      </c>
      <c r="B99" s="23" t="s">
        <v>514</v>
      </c>
      <c r="C99" s="13" t="s">
        <v>185</v>
      </c>
      <c r="D99" s="13" t="s">
        <v>3924</v>
      </c>
      <c r="E99" s="54">
        <v>4.736842105263158E-2</v>
      </c>
      <c r="F99" s="54">
        <v>4.4736842105263158E-2</v>
      </c>
      <c r="G99" s="54">
        <v>0.41578947368421054</v>
      </c>
      <c r="H99" s="54">
        <v>0.28947368421052633</v>
      </c>
      <c r="I99" s="54">
        <v>0.10789473684210527</v>
      </c>
      <c r="J99" s="54">
        <v>5.7894736842105263E-2</v>
      </c>
      <c r="K99" s="54">
        <v>2.368421052631579E-2</v>
      </c>
      <c r="L99" s="54">
        <v>7.8947368421052634E-3</v>
      </c>
      <c r="M99" s="54">
        <v>2.631578947368421E-3</v>
      </c>
      <c r="N99" s="54">
        <v>2.631578947368421E-3</v>
      </c>
      <c r="O99" s="54">
        <v>0</v>
      </c>
      <c r="P99" s="54">
        <v>0</v>
      </c>
      <c r="Q99" s="54">
        <v>0</v>
      </c>
      <c r="R99" s="55">
        <v>4.3460526315789476</v>
      </c>
      <c r="S99" s="55">
        <v>4</v>
      </c>
    </row>
    <row r="100" spans="1:19">
      <c r="A100" s="23">
        <v>2019</v>
      </c>
      <c r="B100" s="23" t="s">
        <v>514</v>
      </c>
      <c r="C100" s="13" t="s">
        <v>185</v>
      </c>
      <c r="D100" s="13" t="s">
        <v>1468</v>
      </c>
      <c r="E100" s="54">
        <v>0.10526315789473684</v>
      </c>
      <c r="F100" s="54">
        <v>0</v>
      </c>
      <c r="G100" s="54">
        <v>0.47368421052631576</v>
      </c>
      <c r="H100" s="54">
        <v>0.15789473684210525</v>
      </c>
      <c r="I100" s="54">
        <v>0.15789473684210525</v>
      </c>
      <c r="J100" s="54">
        <v>5.2631578947368418E-2</v>
      </c>
      <c r="K100" s="54">
        <v>5.2631578947368418E-2</v>
      </c>
      <c r="L100" s="54">
        <v>0</v>
      </c>
      <c r="M100" s="54">
        <v>0</v>
      </c>
      <c r="N100" s="54">
        <v>0</v>
      </c>
      <c r="O100" s="54">
        <v>0</v>
      </c>
      <c r="P100" s="54">
        <v>0</v>
      </c>
      <c r="Q100" s="54">
        <v>0</v>
      </c>
      <c r="R100" s="55">
        <v>4.2368421052631575</v>
      </c>
      <c r="S100" s="55">
        <v>4</v>
      </c>
    </row>
    <row r="101" spans="1:19">
      <c r="A101" s="23">
        <v>2019</v>
      </c>
      <c r="B101" s="23" t="s">
        <v>514</v>
      </c>
      <c r="C101" s="13" t="s">
        <v>185</v>
      </c>
      <c r="D101" s="13" t="s">
        <v>584</v>
      </c>
      <c r="E101" s="54">
        <v>5.370157268891446E-3</v>
      </c>
      <c r="F101" s="54">
        <v>3.4522439585730723E-3</v>
      </c>
      <c r="G101" s="54">
        <v>1.0740314537782892E-2</v>
      </c>
      <c r="H101" s="54">
        <v>1.5343306482546989E-2</v>
      </c>
      <c r="I101" s="54">
        <v>0.55926352128883772</v>
      </c>
      <c r="J101" s="54">
        <v>0.21825853471423093</v>
      </c>
      <c r="K101" s="54">
        <v>9.3210586881472962E-2</v>
      </c>
      <c r="L101" s="54">
        <v>4.6413502109704644E-2</v>
      </c>
      <c r="M101" s="54">
        <v>1.9179133103183737E-2</v>
      </c>
      <c r="N101" s="54">
        <v>1.6877637130801686E-2</v>
      </c>
      <c r="O101" s="54">
        <v>8.4388185654008432E-3</v>
      </c>
      <c r="P101" s="54">
        <v>2.685078634445723E-3</v>
      </c>
      <c r="Q101" s="54">
        <v>7.6716532412734941E-4</v>
      </c>
      <c r="R101" s="55">
        <v>5.3693901035673184</v>
      </c>
      <c r="S101" s="55">
        <v>5</v>
      </c>
    </row>
    <row r="102" spans="1:19">
      <c r="A102" s="23">
        <v>2019</v>
      </c>
      <c r="B102" s="23" t="s">
        <v>514</v>
      </c>
      <c r="C102" s="13" t="s">
        <v>3925</v>
      </c>
      <c r="D102" s="13" t="s">
        <v>1457</v>
      </c>
      <c r="E102" s="54">
        <v>4.4444444444444446E-2</v>
      </c>
      <c r="F102" s="54">
        <v>6.6666666666666666E-2</v>
      </c>
      <c r="G102" s="54">
        <v>4.4444444444444446E-2</v>
      </c>
      <c r="H102" s="54">
        <v>6.6666666666666666E-2</v>
      </c>
      <c r="I102" s="54">
        <v>0.42222222222222222</v>
      </c>
      <c r="J102" s="54">
        <v>0.2</v>
      </c>
      <c r="K102" s="54">
        <v>0.15555555555555556</v>
      </c>
      <c r="L102" s="54">
        <v>0</v>
      </c>
      <c r="M102" s="54">
        <v>0</v>
      </c>
      <c r="N102" s="54">
        <v>0</v>
      </c>
      <c r="O102" s="54">
        <v>0</v>
      </c>
      <c r="P102" s="54">
        <v>0</v>
      </c>
      <c r="Q102" s="54">
        <v>0</v>
      </c>
      <c r="R102" s="55">
        <v>4.9777777777777779</v>
      </c>
      <c r="S102" s="55">
        <v>5</v>
      </c>
    </row>
    <row r="103" spans="1:19">
      <c r="A103" s="23">
        <v>2019</v>
      </c>
      <c r="B103" s="23" t="s">
        <v>514</v>
      </c>
      <c r="C103" s="13" t="s">
        <v>3925</v>
      </c>
      <c r="D103" s="13" t="s">
        <v>1486</v>
      </c>
      <c r="E103" s="54">
        <v>2.2546419098143235E-2</v>
      </c>
      <c r="F103" s="54">
        <v>1.3262599469496022E-2</v>
      </c>
      <c r="G103" s="54">
        <v>2.1220159151193633E-2</v>
      </c>
      <c r="H103" s="54">
        <v>3.1830238726790451E-2</v>
      </c>
      <c r="I103" s="54">
        <v>0.39655172413793105</v>
      </c>
      <c r="J103" s="54">
        <v>0.21087533156498675</v>
      </c>
      <c r="K103" s="54">
        <v>0.11671087533156499</v>
      </c>
      <c r="L103" s="54">
        <v>8.2228116710875335E-2</v>
      </c>
      <c r="M103" s="54">
        <v>3.8461538461538464E-2</v>
      </c>
      <c r="N103" s="54">
        <v>5.1724137931034482E-2</v>
      </c>
      <c r="O103" s="54">
        <v>1.0610079575596816E-2</v>
      </c>
      <c r="P103" s="54">
        <v>3.9787798408488064E-3</v>
      </c>
      <c r="Q103" s="54">
        <v>0</v>
      </c>
      <c r="R103" s="55">
        <v>5.5026525198938989</v>
      </c>
      <c r="S103" s="55">
        <v>5</v>
      </c>
    </row>
    <row r="104" spans="1:19">
      <c r="A104" s="23">
        <v>2019</v>
      </c>
      <c r="B104" s="23" t="s">
        <v>514</v>
      </c>
      <c r="C104" s="13" t="s">
        <v>3925</v>
      </c>
      <c r="D104" s="13" t="s">
        <v>4922</v>
      </c>
      <c r="E104" s="54">
        <v>1.1890606420927468E-2</v>
      </c>
      <c r="F104" s="54">
        <v>1.1890606420927468E-2</v>
      </c>
      <c r="G104" s="54">
        <v>1.78359096313912E-2</v>
      </c>
      <c r="H104" s="54">
        <v>2.9726516052318668E-2</v>
      </c>
      <c r="I104" s="54">
        <v>0.23067776456599287</v>
      </c>
      <c r="J104" s="54">
        <v>0.20332936979785968</v>
      </c>
      <c r="K104" s="54">
        <v>0.16409036860879905</v>
      </c>
      <c r="L104" s="54">
        <v>0.12722948870392389</v>
      </c>
      <c r="M104" s="54">
        <v>5.9453032104637336E-2</v>
      </c>
      <c r="N104" s="54">
        <v>8.2045184304399527E-2</v>
      </c>
      <c r="O104" s="54">
        <v>3.6860879904875146E-2</v>
      </c>
      <c r="P104" s="54">
        <v>1.4268727705112961E-2</v>
      </c>
      <c r="Q104" s="54">
        <v>1.070154577883472E-2</v>
      </c>
      <c r="R104" s="55">
        <v>5.9934601664684903</v>
      </c>
      <c r="S104" s="55">
        <v>5</v>
      </c>
    </row>
    <row r="105" spans="1:19">
      <c r="A105" s="23">
        <v>2019</v>
      </c>
      <c r="B105" s="23" t="s">
        <v>514</v>
      </c>
      <c r="C105" s="13" t="s">
        <v>3925</v>
      </c>
      <c r="D105" s="13" t="s">
        <v>1471</v>
      </c>
      <c r="E105" s="54">
        <v>8.6419753086419745E-3</v>
      </c>
      <c r="F105" s="54">
        <v>1.3580246913580247E-2</v>
      </c>
      <c r="G105" s="54">
        <v>2.3456790123456792E-2</v>
      </c>
      <c r="H105" s="54">
        <v>2.8395061728395062E-2</v>
      </c>
      <c r="I105" s="54">
        <v>0.30740740740740741</v>
      </c>
      <c r="J105" s="54">
        <v>0.28271604938271605</v>
      </c>
      <c r="K105" s="54">
        <v>0.12839506172839507</v>
      </c>
      <c r="L105" s="54">
        <v>8.6419753086419748E-2</v>
      </c>
      <c r="M105" s="54">
        <v>5.3086419753086422E-2</v>
      </c>
      <c r="N105" s="54">
        <v>4.6913580246913583E-2</v>
      </c>
      <c r="O105" s="54">
        <v>9.876543209876543E-3</v>
      </c>
      <c r="P105" s="54">
        <v>7.4074074074074077E-3</v>
      </c>
      <c r="Q105" s="54">
        <v>3.7037037037037038E-3</v>
      </c>
      <c r="R105" s="55">
        <v>5.6493827160493826</v>
      </c>
      <c r="S105" s="55">
        <v>5</v>
      </c>
    </row>
    <row r="106" spans="1:19">
      <c r="A106" s="23">
        <v>2019</v>
      </c>
      <c r="B106" s="23" t="s">
        <v>514</v>
      </c>
      <c r="C106" s="13" t="s">
        <v>3925</v>
      </c>
      <c r="D106" s="13" t="s">
        <v>1472</v>
      </c>
      <c r="E106" s="54">
        <v>2.0855963502063871E-2</v>
      </c>
      <c r="F106" s="54">
        <v>2.7590701716271995E-2</v>
      </c>
      <c r="G106" s="54">
        <v>3.9322181186182921E-2</v>
      </c>
      <c r="H106" s="54">
        <v>4.1711927004127743E-2</v>
      </c>
      <c r="I106" s="54">
        <v>0.3764935911362155</v>
      </c>
      <c r="J106" s="54">
        <v>0.23745383445578971</v>
      </c>
      <c r="K106" s="54">
        <v>0.1247012817727569</v>
      </c>
      <c r="L106" s="54">
        <v>6.6695633282641761E-2</v>
      </c>
      <c r="M106" s="54">
        <v>2.9980447534216813E-2</v>
      </c>
      <c r="N106" s="54">
        <v>2.7156202476645665E-2</v>
      </c>
      <c r="O106" s="54">
        <v>6.5174885943949596E-3</v>
      </c>
      <c r="P106" s="54">
        <v>6.5174885943949598E-4</v>
      </c>
      <c r="Q106" s="54">
        <v>8.6899847925266127E-4</v>
      </c>
      <c r="R106" s="55">
        <v>5.3581359982620027</v>
      </c>
      <c r="S106" s="55">
        <v>5</v>
      </c>
    </row>
    <row r="107" spans="1:19">
      <c r="A107" s="23">
        <v>2019</v>
      </c>
      <c r="B107" s="23" t="s">
        <v>514</v>
      </c>
      <c r="C107" s="13" t="s">
        <v>3925</v>
      </c>
      <c r="D107" s="13" t="s">
        <v>1487</v>
      </c>
      <c r="E107" s="54">
        <v>5.8823529411764705E-2</v>
      </c>
      <c r="F107" s="54">
        <v>5.8823529411764705E-2</v>
      </c>
      <c r="G107" s="54">
        <v>0.23529411764705882</v>
      </c>
      <c r="H107" s="54">
        <v>0.41176470588235292</v>
      </c>
      <c r="I107" s="54">
        <v>0.11764705882352941</v>
      </c>
      <c r="J107" s="54">
        <v>0.11764705882352941</v>
      </c>
      <c r="K107" s="54">
        <v>0</v>
      </c>
      <c r="L107" s="54">
        <v>0</v>
      </c>
      <c r="M107" s="54">
        <v>0</v>
      </c>
      <c r="N107" s="54">
        <v>0</v>
      </c>
      <c r="O107" s="54">
        <v>0</v>
      </c>
      <c r="P107" s="54">
        <v>0</v>
      </c>
      <c r="Q107" s="54">
        <v>0</v>
      </c>
      <c r="R107" s="55">
        <v>4.3529411764705879</v>
      </c>
      <c r="S107" s="55">
        <v>4</v>
      </c>
    </row>
    <row r="108" spans="1:19">
      <c r="A108" s="23">
        <v>2020</v>
      </c>
      <c r="B108" s="23" t="s">
        <v>514</v>
      </c>
      <c r="C108" s="13" t="s">
        <v>184</v>
      </c>
      <c r="D108" s="13" t="s">
        <v>1482</v>
      </c>
      <c r="E108" s="54">
        <v>0</v>
      </c>
      <c r="F108" s="54">
        <v>0</v>
      </c>
      <c r="G108" s="54">
        <v>0</v>
      </c>
      <c r="H108" s="54">
        <v>0</v>
      </c>
      <c r="I108" s="54">
        <v>0</v>
      </c>
      <c r="J108" s="54">
        <v>0</v>
      </c>
      <c r="K108" s="54">
        <v>0.60756501182033096</v>
      </c>
      <c r="L108" s="54">
        <v>0.18439716312056736</v>
      </c>
      <c r="M108" s="54">
        <v>7.8014184397163122E-2</v>
      </c>
      <c r="N108" s="54">
        <v>0.10638297872340426</v>
      </c>
      <c r="O108" s="54">
        <v>1.6548463356973995E-2</v>
      </c>
      <c r="P108" s="54">
        <v>7.0921985815602835E-3</v>
      </c>
      <c r="Q108" s="54">
        <v>0</v>
      </c>
      <c r="R108" s="55">
        <v>6.4089834515366428</v>
      </c>
      <c r="S108" s="55">
        <v>6</v>
      </c>
    </row>
    <row r="109" spans="1:19">
      <c r="A109" s="23">
        <v>2020</v>
      </c>
      <c r="B109" s="23" t="s">
        <v>514</v>
      </c>
      <c r="C109" s="13" t="s">
        <v>23</v>
      </c>
      <c r="D109" s="13" t="s">
        <v>3923</v>
      </c>
      <c r="E109" s="54">
        <v>3.6007413290971672E-2</v>
      </c>
      <c r="F109" s="54">
        <v>2.4357956049774955E-2</v>
      </c>
      <c r="G109" s="54">
        <v>3.8919777601270848E-2</v>
      </c>
      <c r="H109" s="54">
        <v>0.10669843791368812</v>
      </c>
      <c r="I109" s="54">
        <v>0.30871061689171297</v>
      </c>
      <c r="J109" s="54">
        <v>0.2070426264230871</v>
      </c>
      <c r="K109" s="54">
        <v>0.12284882181625628</v>
      </c>
      <c r="L109" s="54">
        <v>6.7249139528726506E-2</v>
      </c>
      <c r="M109" s="54">
        <v>4.3685464654487687E-2</v>
      </c>
      <c r="N109" s="54">
        <v>3.1506486629600212E-2</v>
      </c>
      <c r="O109" s="54">
        <v>8.4723325390521579E-3</v>
      </c>
      <c r="P109" s="54">
        <v>3.177124702144559E-3</v>
      </c>
      <c r="Q109" s="54">
        <v>1.3238019592268996E-3</v>
      </c>
      <c r="R109" s="55">
        <v>5.3268467037331204</v>
      </c>
      <c r="S109" s="55">
        <v>4</v>
      </c>
    </row>
    <row r="110" spans="1:19">
      <c r="A110" s="23">
        <v>2020</v>
      </c>
      <c r="B110" s="23" t="s">
        <v>514</v>
      </c>
      <c r="C110" s="13" t="s">
        <v>23</v>
      </c>
      <c r="D110" s="13" t="s">
        <v>1460</v>
      </c>
      <c r="E110" s="54">
        <v>7.5667064914376738E-3</v>
      </c>
      <c r="F110" s="54">
        <v>7.9649542015133405E-3</v>
      </c>
      <c r="G110" s="54">
        <v>1.0752688172043012E-2</v>
      </c>
      <c r="H110" s="54">
        <v>3.9028275587415374E-2</v>
      </c>
      <c r="I110" s="54">
        <v>0.1258462763839108</v>
      </c>
      <c r="J110" s="54">
        <v>0.19394663480684987</v>
      </c>
      <c r="K110" s="54">
        <v>0.14934289127837516</v>
      </c>
      <c r="L110" s="54">
        <v>0.13420947829549981</v>
      </c>
      <c r="M110" s="54">
        <v>0.1003584229390681</v>
      </c>
      <c r="N110" s="54">
        <v>0.13540422142572681</v>
      </c>
      <c r="O110" s="54">
        <v>6.2923138191955399E-2</v>
      </c>
      <c r="P110" s="54">
        <v>1.9514137793707687E-2</v>
      </c>
      <c r="Q110" s="54">
        <v>1.3142174432497013E-2</v>
      </c>
      <c r="R110" s="55">
        <v>6.3594185583432896</v>
      </c>
      <c r="S110" s="55">
        <v>4.5</v>
      </c>
    </row>
    <row r="111" spans="1:19">
      <c r="A111" s="23">
        <v>2020</v>
      </c>
      <c r="B111" s="23" t="s">
        <v>514</v>
      </c>
      <c r="C111" s="13" t="s">
        <v>23</v>
      </c>
      <c r="D111" s="13" t="s">
        <v>1464</v>
      </c>
      <c r="E111" s="54">
        <v>1.7937219730941704E-2</v>
      </c>
      <c r="F111" s="54">
        <v>1.7937219730941704E-2</v>
      </c>
      <c r="G111" s="54">
        <v>3.5874439461883408E-2</v>
      </c>
      <c r="H111" s="54">
        <v>0.21524663677130046</v>
      </c>
      <c r="I111" s="54">
        <v>0.27653213751868461</v>
      </c>
      <c r="J111" s="54">
        <v>0.19133034379671152</v>
      </c>
      <c r="K111" s="54">
        <v>0.12406576980568013</v>
      </c>
      <c r="L111" s="54">
        <v>6.1285500747384154E-2</v>
      </c>
      <c r="M111" s="54">
        <v>3.2884902840059793E-2</v>
      </c>
      <c r="N111" s="54">
        <v>1.7937219730941704E-2</v>
      </c>
      <c r="O111" s="54">
        <v>7.4738415545590429E-3</v>
      </c>
      <c r="P111" s="54">
        <v>0</v>
      </c>
      <c r="Q111" s="54">
        <v>1.4947683109118087E-3</v>
      </c>
      <c r="R111" s="55">
        <v>5.246636771300448</v>
      </c>
      <c r="S111" s="55">
        <v>4</v>
      </c>
    </row>
    <row r="112" spans="1:19">
      <c r="A112" s="23">
        <v>2020</v>
      </c>
      <c r="B112" s="23" t="s">
        <v>514</v>
      </c>
      <c r="C112" s="13" t="s">
        <v>23</v>
      </c>
      <c r="D112" s="13" t="s">
        <v>1490</v>
      </c>
      <c r="E112" s="54">
        <v>2.1126760563380281E-2</v>
      </c>
      <c r="F112" s="54">
        <v>3.873239436619718E-2</v>
      </c>
      <c r="G112" s="54">
        <v>0.53873239436619713</v>
      </c>
      <c r="H112" s="54">
        <v>0.22535211267605634</v>
      </c>
      <c r="I112" s="54">
        <v>0.11971830985915492</v>
      </c>
      <c r="J112" s="54">
        <v>3.5211267605633804E-2</v>
      </c>
      <c r="K112" s="54">
        <v>1.7605633802816902E-2</v>
      </c>
      <c r="L112" s="54">
        <v>0</v>
      </c>
      <c r="M112" s="54">
        <v>3.5211267605633804E-3</v>
      </c>
      <c r="N112" s="54">
        <v>0</v>
      </c>
      <c r="O112" s="54">
        <v>0</v>
      </c>
      <c r="P112" s="54">
        <v>0</v>
      </c>
      <c r="Q112" s="54">
        <v>0</v>
      </c>
      <c r="R112" s="55">
        <v>4.288732394366197</v>
      </c>
      <c r="S112" s="55">
        <v>4</v>
      </c>
    </row>
    <row r="113" spans="1:19">
      <c r="A113" s="23">
        <v>2020</v>
      </c>
      <c r="B113" s="23" t="s">
        <v>514</v>
      </c>
      <c r="C113" s="13" t="s">
        <v>185</v>
      </c>
      <c r="D113" s="13" t="s">
        <v>559</v>
      </c>
      <c r="E113" s="54">
        <v>3.952569169960474E-3</v>
      </c>
      <c r="F113" s="54">
        <v>0</v>
      </c>
      <c r="G113" s="54">
        <v>7.9051383399209481E-3</v>
      </c>
      <c r="H113" s="54">
        <v>0.35573122529644269</v>
      </c>
      <c r="I113" s="54">
        <v>0.31225296442687744</v>
      </c>
      <c r="J113" s="54">
        <v>0.18972332015810275</v>
      </c>
      <c r="K113" s="54">
        <v>5.1383399209486168E-2</v>
      </c>
      <c r="L113" s="54">
        <v>5.9288537549407112E-2</v>
      </c>
      <c r="M113" s="54">
        <v>1.9762845849802372E-2</v>
      </c>
      <c r="N113" s="54">
        <v>0</v>
      </c>
      <c r="O113" s="54">
        <v>0</v>
      </c>
      <c r="P113" s="54">
        <v>0</v>
      </c>
      <c r="Q113" s="54">
        <v>0</v>
      </c>
      <c r="R113" s="55">
        <v>5.0731225296442686</v>
      </c>
      <c r="S113" s="55">
        <v>4.5</v>
      </c>
    </row>
    <row r="114" spans="1:19">
      <c r="A114" s="23">
        <v>2020</v>
      </c>
      <c r="B114" s="23" t="s">
        <v>514</v>
      </c>
      <c r="C114" s="13" t="s">
        <v>185</v>
      </c>
      <c r="D114" s="13" t="s">
        <v>1455</v>
      </c>
      <c r="E114" s="54">
        <v>1.1627906976744186E-2</v>
      </c>
      <c r="F114" s="54">
        <v>5.232558139534884E-2</v>
      </c>
      <c r="G114" s="54">
        <v>0.30232558139534882</v>
      </c>
      <c r="H114" s="54">
        <v>0.29069767441860467</v>
      </c>
      <c r="I114" s="54">
        <v>0.12790697674418605</v>
      </c>
      <c r="J114" s="54">
        <v>0.12209302325581395</v>
      </c>
      <c r="K114" s="54">
        <v>5.232558139534884E-2</v>
      </c>
      <c r="L114" s="54">
        <v>2.9069767441860465E-2</v>
      </c>
      <c r="M114" s="54">
        <v>1.1627906976744186E-2</v>
      </c>
      <c r="N114" s="54">
        <v>0</v>
      </c>
      <c r="O114" s="54">
        <v>0</v>
      </c>
      <c r="P114" s="54">
        <v>0</v>
      </c>
      <c r="Q114" s="54">
        <v>0</v>
      </c>
      <c r="R114" s="55">
        <v>4.6220930232558137</v>
      </c>
      <c r="S114" s="55">
        <v>4</v>
      </c>
    </row>
    <row r="115" spans="1:19">
      <c r="A115" s="23">
        <v>2020</v>
      </c>
      <c r="B115" s="23" t="s">
        <v>514</v>
      </c>
      <c r="C115" s="13" t="s">
        <v>185</v>
      </c>
      <c r="D115" s="13" t="s">
        <v>1458</v>
      </c>
      <c r="E115" s="54">
        <v>5.8139534883720929E-2</v>
      </c>
      <c r="F115" s="54">
        <v>2.7131782945736434E-2</v>
      </c>
      <c r="G115" s="54">
        <v>5.0387596899224806E-2</v>
      </c>
      <c r="H115" s="54">
        <v>0.19767441860465115</v>
      </c>
      <c r="I115" s="54">
        <v>0.39922480620155038</v>
      </c>
      <c r="J115" s="54">
        <v>0.11627906976744186</v>
      </c>
      <c r="K115" s="54">
        <v>8.9147286821705432E-2</v>
      </c>
      <c r="L115" s="54">
        <v>3.4883720930232558E-2</v>
      </c>
      <c r="M115" s="54">
        <v>1.5503875968992248E-2</v>
      </c>
      <c r="N115" s="54">
        <v>1.1627906976744186E-2</v>
      </c>
      <c r="O115" s="54">
        <v>0</v>
      </c>
      <c r="P115" s="54">
        <v>0</v>
      </c>
      <c r="Q115" s="54">
        <v>0</v>
      </c>
      <c r="R115" s="55">
        <v>4.9437984496124034</v>
      </c>
      <c r="S115" s="55">
        <v>4.5</v>
      </c>
    </row>
    <row r="116" spans="1:19">
      <c r="A116" s="23">
        <v>2020</v>
      </c>
      <c r="B116" s="23" t="s">
        <v>514</v>
      </c>
      <c r="C116" s="13" t="s">
        <v>185</v>
      </c>
      <c r="D116" s="13" t="s">
        <v>1485</v>
      </c>
      <c r="E116" s="54">
        <v>1.8226002430133656E-2</v>
      </c>
      <c r="F116" s="54">
        <v>1.7010935601458079E-2</v>
      </c>
      <c r="G116" s="54">
        <v>3.1591737545565005E-2</v>
      </c>
      <c r="H116" s="54">
        <v>0.29283110571081411</v>
      </c>
      <c r="I116" s="54">
        <v>0.35358444714459297</v>
      </c>
      <c r="J116" s="54">
        <v>0.1591737545565006</v>
      </c>
      <c r="K116" s="54">
        <v>6.6828675577156743E-2</v>
      </c>
      <c r="L116" s="54">
        <v>2.6731470230862697E-2</v>
      </c>
      <c r="M116" s="54">
        <v>1.5795868772782502E-2</v>
      </c>
      <c r="N116" s="54">
        <v>1.7010935601458079E-2</v>
      </c>
      <c r="O116" s="54">
        <v>1.215066828675577E-3</v>
      </c>
      <c r="P116" s="54">
        <v>0</v>
      </c>
      <c r="Q116" s="54">
        <v>0</v>
      </c>
      <c r="R116" s="55">
        <v>5.0212636695018222</v>
      </c>
      <c r="S116" s="55">
        <v>4.5</v>
      </c>
    </row>
    <row r="117" spans="1:19">
      <c r="A117" s="23">
        <v>2020</v>
      </c>
      <c r="B117" s="23" t="s">
        <v>514</v>
      </c>
      <c r="C117" s="13" t="s">
        <v>185</v>
      </c>
      <c r="D117" s="13" t="s">
        <v>1461</v>
      </c>
      <c r="E117" s="54">
        <v>3.2679738562091504E-3</v>
      </c>
      <c r="F117" s="54">
        <v>3.2679738562091504E-3</v>
      </c>
      <c r="G117" s="54">
        <v>1.7429193899782137E-2</v>
      </c>
      <c r="H117" s="54">
        <v>2.7233115468409588E-2</v>
      </c>
      <c r="I117" s="54">
        <v>0.37145969498910675</v>
      </c>
      <c r="J117" s="54">
        <v>0.29193899782135074</v>
      </c>
      <c r="K117" s="54">
        <v>0.16122004357298475</v>
      </c>
      <c r="L117" s="54">
        <v>5.9912854030501089E-2</v>
      </c>
      <c r="M117" s="54">
        <v>3.7037037037037035E-2</v>
      </c>
      <c r="N117" s="54">
        <v>1.9607843137254902E-2</v>
      </c>
      <c r="O117" s="54">
        <v>6.5359477124183009E-3</v>
      </c>
      <c r="P117" s="54">
        <v>1.0893246187363835E-3</v>
      </c>
      <c r="Q117" s="54">
        <v>0</v>
      </c>
      <c r="R117" s="55">
        <v>5.5103485838779953</v>
      </c>
      <c r="S117" s="55">
        <v>5</v>
      </c>
    </row>
    <row r="118" spans="1:19">
      <c r="A118" s="23">
        <v>2020</v>
      </c>
      <c r="B118" s="23" t="s">
        <v>514</v>
      </c>
      <c r="C118" s="13" t="s">
        <v>185</v>
      </c>
      <c r="D118" s="13" t="s">
        <v>3924</v>
      </c>
      <c r="E118" s="54">
        <v>5.0228310502283102E-2</v>
      </c>
      <c r="F118" s="54">
        <v>5.7077625570776253E-2</v>
      </c>
      <c r="G118" s="54">
        <v>0.41552511415525112</v>
      </c>
      <c r="H118" s="54">
        <v>0.27625570776255709</v>
      </c>
      <c r="I118" s="54">
        <v>0.1050228310502283</v>
      </c>
      <c r="J118" s="54">
        <v>5.9360730593607303E-2</v>
      </c>
      <c r="K118" s="54">
        <v>2.2831050228310501E-2</v>
      </c>
      <c r="L118" s="54">
        <v>9.1324200913242004E-3</v>
      </c>
      <c r="M118" s="54">
        <v>2.2831050228310501E-3</v>
      </c>
      <c r="N118" s="54">
        <v>2.2831050228310501E-3</v>
      </c>
      <c r="O118" s="54">
        <v>0</v>
      </c>
      <c r="P118" s="54">
        <v>0</v>
      </c>
      <c r="Q118" s="54">
        <v>0</v>
      </c>
      <c r="R118" s="55">
        <v>4.3264840182648401</v>
      </c>
      <c r="S118" s="55">
        <v>4</v>
      </c>
    </row>
    <row r="119" spans="1:19">
      <c r="A119" s="23">
        <v>2020</v>
      </c>
      <c r="B119" s="23" t="s">
        <v>514</v>
      </c>
      <c r="C119" s="13" t="s">
        <v>185</v>
      </c>
      <c r="D119" s="13" t="s">
        <v>1468</v>
      </c>
      <c r="E119" s="54">
        <v>8.6956521739130432E-2</v>
      </c>
      <c r="F119" s="54">
        <v>0</v>
      </c>
      <c r="G119" s="54">
        <v>0.56521739130434778</v>
      </c>
      <c r="H119" s="54">
        <v>0.13043478260869565</v>
      </c>
      <c r="I119" s="54">
        <v>0.13043478260869565</v>
      </c>
      <c r="J119" s="54">
        <v>4.3478260869565216E-2</v>
      </c>
      <c r="K119" s="54">
        <v>4.3478260869565216E-2</v>
      </c>
      <c r="L119" s="54">
        <v>0</v>
      </c>
      <c r="M119" s="54">
        <v>0</v>
      </c>
      <c r="N119" s="54">
        <v>0</v>
      </c>
      <c r="O119" s="54">
        <v>0</v>
      </c>
      <c r="P119" s="54">
        <v>0</v>
      </c>
      <c r="Q119" s="54">
        <v>0</v>
      </c>
      <c r="R119" s="55">
        <v>4.1956521739130439</v>
      </c>
      <c r="S119" s="55">
        <v>4</v>
      </c>
    </row>
    <row r="120" spans="1:19">
      <c r="A120" s="23">
        <v>2020</v>
      </c>
      <c r="B120" s="23" t="s">
        <v>514</v>
      </c>
      <c r="C120" s="13" t="s">
        <v>185</v>
      </c>
      <c r="D120" s="13" t="s">
        <v>584</v>
      </c>
      <c r="E120" s="54">
        <v>5.5576139310855874E-3</v>
      </c>
      <c r="F120" s="54">
        <v>3.3345683586513525E-3</v>
      </c>
      <c r="G120" s="54">
        <v>1.0744720266765468E-2</v>
      </c>
      <c r="H120" s="54">
        <v>1.6302334197851057E-2</v>
      </c>
      <c r="I120" s="54">
        <v>0.56354205261207857</v>
      </c>
      <c r="J120" s="54">
        <v>0.2167469433123379</v>
      </c>
      <c r="K120" s="54">
        <v>9.2256391256020753E-2</v>
      </c>
      <c r="L120" s="54">
        <v>4.4831419044090402E-2</v>
      </c>
      <c r="M120" s="54">
        <v>1.8525379770285292E-2</v>
      </c>
      <c r="N120" s="54">
        <v>1.6672841793256763E-2</v>
      </c>
      <c r="O120" s="54">
        <v>8.1511670989255283E-3</v>
      </c>
      <c r="P120" s="54">
        <v>2.5935531678399409E-3</v>
      </c>
      <c r="Q120" s="54">
        <v>7.4101519081141163E-4</v>
      </c>
      <c r="R120" s="55">
        <v>5.3608743979251576</v>
      </c>
      <c r="S120" s="55">
        <v>5</v>
      </c>
    </row>
    <row r="121" spans="1:19">
      <c r="A121" s="23">
        <v>2020</v>
      </c>
      <c r="B121" s="23" t="s">
        <v>514</v>
      </c>
      <c r="C121" s="13" t="s">
        <v>3925</v>
      </c>
      <c r="D121" s="13" t="s">
        <v>1457</v>
      </c>
      <c r="E121" s="54">
        <v>3.3333333333333333E-2</v>
      </c>
      <c r="F121" s="54">
        <v>0.05</v>
      </c>
      <c r="G121" s="54">
        <v>3.3333333333333333E-2</v>
      </c>
      <c r="H121" s="54">
        <v>0.05</v>
      </c>
      <c r="I121" s="54">
        <v>0.41666666666666669</v>
      </c>
      <c r="J121" s="54">
        <v>0.28333333333333333</v>
      </c>
      <c r="K121" s="54">
        <v>0.13333333333333333</v>
      </c>
      <c r="L121" s="54"/>
      <c r="M121" s="54"/>
      <c r="N121" s="54"/>
      <c r="O121" s="54"/>
      <c r="P121" s="54"/>
      <c r="Q121" s="54"/>
      <c r="R121" s="55">
        <v>5.0666666666666664</v>
      </c>
      <c r="S121" s="55">
        <v>5</v>
      </c>
    </row>
    <row r="122" spans="1:19">
      <c r="A122" s="23">
        <v>2020</v>
      </c>
      <c r="B122" s="23" t="s">
        <v>514</v>
      </c>
      <c r="C122" s="13" t="s">
        <v>3925</v>
      </c>
      <c r="D122" s="13" t="s">
        <v>1486</v>
      </c>
      <c r="E122" s="54">
        <v>2.4676850763807285E-2</v>
      </c>
      <c r="F122" s="54">
        <v>1.1750881316098707E-2</v>
      </c>
      <c r="G122" s="54">
        <v>1.9976498237367801E-2</v>
      </c>
      <c r="H122" s="54">
        <v>3.4077555816686249E-2</v>
      </c>
      <c r="I122" s="54">
        <v>0.41715628672150412</v>
      </c>
      <c r="J122" s="54">
        <v>0.20681551116333724</v>
      </c>
      <c r="K122" s="54">
        <v>0.11163337250293771</v>
      </c>
      <c r="L122" s="54">
        <v>7.5205640423031725E-2</v>
      </c>
      <c r="M122" s="54">
        <v>3.6427732079905996E-2</v>
      </c>
      <c r="N122" s="54">
        <v>4.700352526439483E-2</v>
      </c>
      <c r="O122" s="54">
        <v>1.0575793184488837E-2</v>
      </c>
      <c r="P122" s="54">
        <v>3.5252643948296123E-3</v>
      </c>
      <c r="Q122" s="54">
        <v>1.1750881316098707E-3</v>
      </c>
      <c r="R122" s="55">
        <v>5.4665099882491184</v>
      </c>
      <c r="S122" s="55">
        <v>5</v>
      </c>
    </row>
    <row r="123" spans="1:19">
      <c r="A123" s="23">
        <v>2020</v>
      </c>
      <c r="B123" s="23" t="s">
        <v>514</v>
      </c>
      <c r="C123" s="13" t="s">
        <v>3925</v>
      </c>
      <c r="D123" s="13" t="s">
        <v>4922</v>
      </c>
      <c r="E123" s="54">
        <v>1.2850467289719626E-2</v>
      </c>
      <c r="F123" s="54">
        <v>1.2850467289719626E-2</v>
      </c>
      <c r="G123" s="54">
        <v>1.7523364485981307E-2</v>
      </c>
      <c r="H123" s="54">
        <v>3.0373831775700934E-2</v>
      </c>
      <c r="I123" s="54">
        <v>0.2324766355140187</v>
      </c>
      <c r="J123" s="54">
        <v>0.20327102803738317</v>
      </c>
      <c r="K123" s="54">
        <v>0.16355140186915887</v>
      </c>
      <c r="L123" s="54">
        <v>0.12616822429906541</v>
      </c>
      <c r="M123" s="54">
        <v>5.8411214953271028E-2</v>
      </c>
      <c r="N123" s="54">
        <v>8.1775700934579434E-2</v>
      </c>
      <c r="O123" s="54">
        <v>3.6214953271028034E-2</v>
      </c>
      <c r="P123" s="54">
        <v>1.4018691588785047E-2</v>
      </c>
      <c r="Q123" s="54">
        <v>1.0514018691588784E-2</v>
      </c>
      <c r="R123" s="55">
        <v>5.9801401869158877</v>
      </c>
      <c r="S123" s="55">
        <v>5</v>
      </c>
    </row>
    <row r="124" spans="1:19">
      <c r="A124" s="23">
        <v>2020</v>
      </c>
      <c r="B124" s="23" t="s">
        <v>514</v>
      </c>
      <c r="C124" s="13" t="s">
        <v>3925</v>
      </c>
      <c r="D124" s="13" t="s">
        <v>1471</v>
      </c>
      <c r="E124" s="54">
        <v>8.2938388625592423E-3</v>
      </c>
      <c r="F124" s="54">
        <v>1.3033175355450236E-2</v>
      </c>
      <c r="G124" s="54">
        <v>2.2511848341232227E-2</v>
      </c>
      <c r="H124" s="54">
        <v>2.7251184834123223E-2</v>
      </c>
      <c r="I124" s="54">
        <v>0.31872037914691942</v>
      </c>
      <c r="J124" s="54">
        <v>0.27843601895734599</v>
      </c>
      <c r="K124" s="54">
        <v>0.12677725118483413</v>
      </c>
      <c r="L124" s="54">
        <v>8.6492890995260668E-2</v>
      </c>
      <c r="M124" s="54">
        <v>5.2132701421800945E-2</v>
      </c>
      <c r="N124" s="54">
        <v>4.5023696682464455E-2</v>
      </c>
      <c r="O124" s="54">
        <v>9.4786729857819912E-3</v>
      </c>
      <c r="P124" s="54">
        <v>7.1090047393364926E-3</v>
      </c>
      <c r="Q124" s="54">
        <v>4.7393364928909956E-3</v>
      </c>
      <c r="R124" s="55">
        <v>5.6457345971563981</v>
      </c>
      <c r="S124" s="55">
        <v>5</v>
      </c>
    </row>
    <row r="125" spans="1:19">
      <c r="A125" s="23">
        <v>2020</v>
      </c>
      <c r="B125" s="23" t="s">
        <v>514</v>
      </c>
      <c r="C125" s="13" t="s">
        <v>3925</v>
      </c>
      <c r="D125" s="13" t="s">
        <v>1472</v>
      </c>
      <c r="E125" s="54">
        <v>2.0421186981493301E-2</v>
      </c>
      <c r="F125" s="54">
        <v>2.7440970006381619E-2</v>
      </c>
      <c r="G125" s="54">
        <v>3.89278876834716E-2</v>
      </c>
      <c r="H125" s="54">
        <v>4.1905977451606041E-2</v>
      </c>
      <c r="I125" s="54">
        <v>0.37694107636673047</v>
      </c>
      <c r="J125" s="54">
        <v>0.23888534354392682</v>
      </c>
      <c r="K125" s="54">
        <v>0.12316528398213146</v>
      </c>
      <c r="L125" s="54">
        <v>6.6581578387577112E-2</v>
      </c>
      <c r="M125" s="54">
        <v>3.0206339076792172E-2</v>
      </c>
      <c r="N125" s="54">
        <v>2.7440970006381619E-2</v>
      </c>
      <c r="O125" s="54">
        <v>6.5943416294405449E-3</v>
      </c>
      <c r="P125" s="54">
        <v>6.3816209317166565E-4</v>
      </c>
      <c r="Q125" s="54">
        <v>8.5088279089555409E-4</v>
      </c>
      <c r="R125" s="55">
        <v>5.3600297808976816</v>
      </c>
      <c r="S125" s="55">
        <v>5</v>
      </c>
    </row>
    <row r="126" spans="1:19">
      <c r="A126" s="23">
        <v>2020</v>
      </c>
      <c r="B126" s="23" t="s">
        <v>514</v>
      </c>
      <c r="C126" s="13" t="s">
        <v>3925</v>
      </c>
      <c r="D126" s="13" t="s">
        <v>1487</v>
      </c>
      <c r="E126" s="54">
        <v>4.5454545454545456E-2</v>
      </c>
      <c r="F126" s="54">
        <v>9.0909090909090912E-2</v>
      </c>
      <c r="G126" s="54">
        <v>0.18181818181818182</v>
      </c>
      <c r="H126" s="54">
        <v>0.36363636363636365</v>
      </c>
      <c r="I126" s="54">
        <v>0.13636363636363635</v>
      </c>
      <c r="J126" s="54">
        <v>0.18181818181818182</v>
      </c>
      <c r="K126" s="54"/>
      <c r="L126" s="54"/>
      <c r="M126" s="54"/>
      <c r="N126" s="54"/>
      <c r="O126" s="54"/>
      <c r="P126" s="54"/>
      <c r="Q126" s="54"/>
      <c r="R126" s="55">
        <v>4.4545454545454541</v>
      </c>
      <c r="S126" s="55">
        <v>4</v>
      </c>
    </row>
    <row r="127" spans="1:19">
      <c r="A127" s="23">
        <v>2021</v>
      </c>
      <c r="B127" s="23" t="s">
        <v>514</v>
      </c>
      <c r="C127" s="13" t="s">
        <v>184</v>
      </c>
      <c r="D127" s="13" t="s">
        <v>1482</v>
      </c>
      <c r="E127" s="54">
        <v>0</v>
      </c>
      <c r="F127" s="54">
        <v>0</v>
      </c>
      <c r="G127" s="54">
        <v>0</v>
      </c>
      <c r="H127" s="54">
        <v>0</v>
      </c>
      <c r="I127" s="54">
        <v>0</v>
      </c>
      <c r="J127" s="54">
        <v>0</v>
      </c>
      <c r="K127" s="54">
        <v>0.58620000000000005</v>
      </c>
      <c r="L127" s="54">
        <v>0.20080000000000001</v>
      </c>
      <c r="M127" s="54">
        <v>0.1603</v>
      </c>
      <c r="N127" s="54">
        <v>3.85E-2</v>
      </c>
      <c r="O127" s="54">
        <v>8.2000000000000007E-3</v>
      </c>
      <c r="P127" s="54">
        <v>6.1000000000000004E-3</v>
      </c>
      <c r="Q127" s="54">
        <v>0</v>
      </c>
      <c r="R127" s="55">
        <v>6.45</v>
      </c>
      <c r="S127" s="55">
        <v>6</v>
      </c>
    </row>
    <row r="128" spans="1:19">
      <c r="A128" s="23">
        <v>2021</v>
      </c>
      <c r="B128" s="23" t="s">
        <v>514</v>
      </c>
      <c r="C128" s="13" t="s">
        <v>184</v>
      </c>
      <c r="D128" s="13" t="s">
        <v>2119</v>
      </c>
      <c r="E128" s="54">
        <v>0</v>
      </c>
      <c r="F128" s="54">
        <v>0</v>
      </c>
      <c r="G128" s="54">
        <v>7.6899999999999996E-2</v>
      </c>
      <c r="H128" s="54">
        <v>0.92310000000000003</v>
      </c>
      <c r="I128" s="54">
        <v>0</v>
      </c>
      <c r="J128" s="54">
        <v>0</v>
      </c>
      <c r="K128" s="54">
        <v>0</v>
      </c>
      <c r="L128" s="54">
        <v>0</v>
      </c>
      <c r="M128" s="54">
        <v>0</v>
      </c>
      <c r="N128" s="54">
        <v>0</v>
      </c>
      <c r="O128" s="54">
        <v>0</v>
      </c>
      <c r="P128" s="54">
        <v>0</v>
      </c>
      <c r="Q128" s="54">
        <v>0</v>
      </c>
      <c r="R128" s="55">
        <v>4.45</v>
      </c>
      <c r="S128" s="55">
        <v>4.5</v>
      </c>
    </row>
    <row r="129" spans="1:19">
      <c r="A129" s="23">
        <v>2021</v>
      </c>
      <c r="B129" s="23" t="s">
        <v>514</v>
      </c>
      <c r="C129" s="13" t="s">
        <v>23</v>
      </c>
      <c r="D129" s="13" t="s">
        <v>3923</v>
      </c>
      <c r="E129" s="54">
        <v>3.8100000000000002E-2</v>
      </c>
      <c r="F129" s="54">
        <v>2.69E-2</v>
      </c>
      <c r="G129" s="54">
        <v>4.4699999999999997E-2</v>
      </c>
      <c r="H129" s="54">
        <v>0.1124</v>
      </c>
      <c r="I129" s="54">
        <v>0.30170000000000002</v>
      </c>
      <c r="J129" s="54">
        <v>0.2021</v>
      </c>
      <c r="K129" s="54">
        <v>0.12</v>
      </c>
      <c r="L129" s="54">
        <v>6.6299999999999998E-2</v>
      </c>
      <c r="M129" s="54">
        <v>6.2E-2</v>
      </c>
      <c r="N129" s="54">
        <v>1.83E-2</v>
      </c>
      <c r="O129" s="54">
        <v>5.3E-3</v>
      </c>
      <c r="P129" s="54">
        <v>1.8E-3</v>
      </c>
      <c r="Q129" s="54">
        <v>8.9999999999999998E-4</v>
      </c>
      <c r="R129" s="55">
        <v>5.3</v>
      </c>
      <c r="S129" s="55">
        <v>4</v>
      </c>
    </row>
    <row r="130" spans="1:19">
      <c r="A130" s="23">
        <v>2021</v>
      </c>
      <c r="B130" s="23" t="s">
        <v>514</v>
      </c>
      <c r="C130" s="13" t="s">
        <v>23</v>
      </c>
      <c r="D130" s="13" t="s">
        <v>1460</v>
      </c>
      <c r="E130" s="54">
        <v>7.4999999999999997E-3</v>
      </c>
      <c r="F130" s="54">
        <v>8.3000000000000001E-3</v>
      </c>
      <c r="G130" s="54">
        <v>1.14E-2</v>
      </c>
      <c r="H130" s="54">
        <v>4.0500000000000001E-2</v>
      </c>
      <c r="I130" s="54">
        <v>0.1244</v>
      </c>
      <c r="J130" s="54">
        <v>0.1948</v>
      </c>
      <c r="K130" s="54">
        <v>0.14760000000000001</v>
      </c>
      <c r="L130" s="54">
        <v>0.13300000000000001</v>
      </c>
      <c r="M130" s="54">
        <v>0.17899999999999999</v>
      </c>
      <c r="N130" s="54">
        <v>9.8400000000000001E-2</v>
      </c>
      <c r="O130" s="54">
        <v>3.27E-2</v>
      </c>
      <c r="P130" s="54">
        <v>1.4999999999999999E-2</v>
      </c>
      <c r="Q130" s="54">
        <v>7.6000000000000009E-3</v>
      </c>
      <c r="R130" s="55">
        <v>6.35</v>
      </c>
      <c r="S130" s="55">
        <v>5</v>
      </c>
    </row>
    <row r="131" spans="1:19">
      <c r="A131" s="23">
        <v>2021</v>
      </c>
      <c r="B131" s="23" t="s">
        <v>514</v>
      </c>
      <c r="C131" s="13" t="s">
        <v>23</v>
      </c>
      <c r="D131" s="13" t="s">
        <v>1464</v>
      </c>
      <c r="E131" s="54">
        <v>1.84E-2</v>
      </c>
      <c r="F131" s="54">
        <v>1.7000000000000001E-2</v>
      </c>
      <c r="G131" s="54">
        <v>4.6699999999999998E-2</v>
      </c>
      <c r="H131" s="54">
        <v>0.215</v>
      </c>
      <c r="I131" s="54">
        <v>0.28149999999999997</v>
      </c>
      <c r="J131" s="54">
        <v>0.18809999999999999</v>
      </c>
      <c r="K131" s="54">
        <v>0.1174</v>
      </c>
      <c r="L131" s="54">
        <v>5.9400000000000001E-2</v>
      </c>
      <c r="M131" s="54">
        <v>4.1000000000000002E-2</v>
      </c>
      <c r="N131" s="54">
        <v>1.4200000000000001E-2</v>
      </c>
      <c r="O131" s="54">
        <v>0</v>
      </c>
      <c r="P131" s="54">
        <v>1.4E-3</v>
      </c>
      <c r="Q131" s="54">
        <v>0</v>
      </c>
      <c r="R131" s="55">
        <v>5.2</v>
      </c>
      <c r="S131" s="55">
        <v>4</v>
      </c>
    </row>
    <row r="132" spans="1:19">
      <c r="A132" s="23">
        <v>2021</v>
      </c>
      <c r="B132" s="23" t="s">
        <v>514</v>
      </c>
      <c r="C132" s="13" t="s">
        <v>23</v>
      </c>
      <c r="D132" s="13" t="s">
        <v>1490</v>
      </c>
      <c r="E132" s="54">
        <v>2.8300000000000002E-2</v>
      </c>
      <c r="F132" s="54">
        <v>3.9800000000000002E-2</v>
      </c>
      <c r="G132" s="54">
        <v>0.50570000000000004</v>
      </c>
      <c r="H132" s="54">
        <v>0.23580000000000001</v>
      </c>
      <c r="I132" s="54">
        <v>0.11650000000000001</v>
      </c>
      <c r="J132" s="54">
        <v>4.2599999999999999E-2</v>
      </c>
      <c r="K132" s="54">
        <v>2.2700000000000001E-2</v>
      </c>
      <c r="L132" s="54">
        <v>5.7000000000000002E-3</v>
      </c>
      <c r="M132" s="54">
        <v>2.8E-3</v>
      </c>
      <c r="N132" s="54">
        <v>0</v>
      </c>
      <c r="O132" s="54">
        <v>0</v>
      </c>
      <c r="P132" s="54">
        <v>0</v>
      </c>
      <c r="Q132" s="54">
        <v>0</v>
      </c>
      <c r="R132" s="55">
        <v>4.3</v>
      </c>
      <c r="S132" s="55">
        <v>4</v>
      </c>
    </row>
    <row r="133" spans="1:19">
      <c r="A133" s="23">
        <v>2021</v>
      </c>
      <c r="B133" s="23" t="s">
        <v>514</v>
      </c>
      <c r="C133" s="13" t="s">
        <v>6804</v>
      </c>
      <c r="D133" s="13" t="s">
        <v>559</v>
      </c>
      <c r="E133" s="54">
        <v>3.0999999999999999E-3</v>
      </c>
      <c r="F133" s="54">
        <v>0</v>
      </c>
      <c r="G133" s="54">
        <v>9.2999999999999992E-3</v>
      </c>
      <c r="H133" s="54">
        <v>0.39510000000000001</v>
      </c>
      <c r="I133" s="54">
        <v>0.29630000000000001</v>
      </c>
      <c r="J133" s="54">
        <v>0.16980000000000001</v>
      </c>
      <c r="K133" s="54">
        <v>6.1699999999999998E-2</v>
      </c>
      <c r="L133" s="54">
        <v>4.9399999999999999E-2</v>
      </c>
      <c r="M133" s="54">
        <v>1.54E-2</v>
      </c>
      <c r="N133" s="54">
        <v>0</v>
      </c>
      <c r="O133" s="54">
        <v>0</v>
      </c>
      <c r="P133" s="54">
        <v>0</v>
      </c>
      <c r="Q133" s="54">
        <v>0</v>
      </c>
      <c r="R133" s="55">
        <v>5.05</v>
      </c>
      <c r="S133" s="55">
        <v>4.5</v>
      </c>
    </row>
    <row r="134" spans="1:19">
      <c r="A134" s="23">
        <v>2021</v>
      </c>
      <c r="B134" s="23" t="s">
        <v>514</v>
      </c>
      <c r="C134" s="13" t="s">
        <v>6804</v>
      </c>
      <c r="D134" s="13" t="s">
        <v>1455</v>
      </c>
      <c r="E134" s="54">
        <v>6.5000000000000002E-2</v>
      </c>
      <c r="F134" s="54">
        <v>5.5E-2</v>
      </c>
      <c r="G134" s="54">
        <v>0.30499999999999999</v>
      </c>
      <c r="H134" s="54">
        <v>0.28000000000000003</v>
      </c>
      <c r="I134" s="54">
        <v>0.14499999999999999</v>
      </c>
      <c r="J134" s="54">
        <v>0.12</v>
      </c>
      <c r="K134" s="54">
        <v>4.4999999999999998E-2</v>
      </c>
      <c r="L134" s="54">
        <v>0.03</v>
      </c>
      <c r="M134" s="54">
        <v>0.01</v>
      </c>
      <c r="N134" s="54">
        <v>0</v>
      </c>
      <c r="O134" s="54">
        <v>0</v>
      </c>
      <c r="P134" s="54">
        <v>0</v>
      </c>
      <c r="Q134" s="54">
        <v>0</v>
      </c>
      <c r="R134" s="55">
        <v>4.5999999999999996</v>
      </c>
      <c r="S134" s="55">
        <v>4</v>
      </c>
    </row>
    <row r="135" spans="1:19">
      <c r="A135" s="23">
        <v>2021</v>
      </c>
      <c r="B135" s="23" t="s">
        <v>514</v>
      </c>
      <c r="C135" s="13" t="s">
        <v>6804</v>
      </c>
      <c r="D135" s="13" t="s">
        <v>3924</v>
      </c>
      <c r="E135" s="54">
        <v>0.10919999999999999</v>
      </c>
      <c r="F135" s="54">
        <v>6.3E-2</v>
      </c>
      <c r="G135" s="54">
        <v>0.42230000000000001</v>
      </c>
      <c r="H135" s="54">
        <v>0.27310000000000001</v>
      </c>
      <c r="I135" s="54">
        <v>0.1008</v>
      </c>
      <c r="J135" s="54">
        <v>5.4600000000000003E-2</v>
      </c>
      <c r="K135" s="54">
        <v>2.1000000000000001E-2</v>
      </c>
      <c r="L135" s="54">
        <v>1.26E-2</v>
      </c>
      <c r="M135" s="54">
        <v>6.3E-3</v>
      </c>
      <c r="N135" s="54">
        <v>0</v>
      </c>
      <c r="O135" s="54">
        <v>0</v>
      </c>
      <c r="P135" s="54">
        <v>0</v>
      </c>
      <c r="Q135" s="54">
        <v>0</v>
      </c>
      <c r="R135" s="55">
        <v>4.3499999999999996</v>
      </c>
      <c r="S135" s="55">
        <v>4</v>
      </c>
    </row>
    <row r="136" spans="1:19">
      <c r="A136" s="23">
        <v>2021</v>
      </c>
      <c r="B136" s="23" t="s">
        <v>514</v>
      </c>
      <c r="C136" s="13" t="s">
        <v>185</v>
      </c>
      <c r="D136" s="13" t="s">
        <v>1458</v>
      </c>
      <c r="E136" s="54">
        <v>5.3199999999999997E-2</v>
      </c>
      <c r="F136" s="54">
        <v>2.9899999999999999E-2</v>
      </c>
      <c r="G136" s="54">
        <v>4.65E-2</v>
      </c>
      <c r="H136" s="54">
        <v>0.21929999999999999</v>
      </c>
      <c r="I136" s="54">
        <v>0.38540000000000002</v>
      </c>
      <c r="J136" s="54">
        <v>0.1229</v>
      </c>
      <c r="K136" s="54">
        <v>8.6400000000000005E-2</v>
      </c>
      <c r="L136" s="54">
        <v>2.9899999999999999E-2</v>
      </c>
      <c r="M136" s="54">
        <v>2.3300000000000001E-2</v>
      </c>
      <c r="N136" s="54">
        <v>3.3E-3</v>
      </c>
      <c r="O136" s="54">
        <v>0</v>
      </c>
      <c r="P136" s="54">
        <v>0</v>
      </c>
      <c r="Q136" s="54">
        <v>0</v>
      </c>
      <c r="R136" s="55">
        <v>4.95</v>
      </c>
      <c r="S136" s="55">
        <v>4.5</v>
      </c>
    </row>
    <row r="137" spans="1:19">
      <c r="A137" s="23">
        <v>2021</v>
      </c>
      <c r="B137" s="23" t="s">
        <v>514</v>
      </c>
      <c r="C137" s="13" t="s">
        <v>185</v>
      </c>
      <c r="D137" s="13" t="s">
        <v>1485</v>
      </c>
      <c r="E137" s="54">
        <v>1.7499999999999998E-2</v>
      </c>
      <c r="F137" s="54">
        <v>1.8599999999999998E-2</v>
      </c>
      <c r="G137" s="54">
        <v>3.3700000000000001E-2</v>
      </c>
      <c r="H137" s="54">
        <v>0.29420000000000002</v>
      </c>
      <c r="I137" s="54">
        <v>0.35349999999999998</v>
      </c>
      <c r="J137" s="54">
        <v>0.15809999999999999</v>
      </c>
      <c r="K137" s="54">
        <v>6.5100000000000005E-2</v>
      </c>
      <c r="L137" s="54">
        <v>2.6700000000000002E-2</v>
      </c>
      <c r="M137" s="54">
        <v>2.5600000000000001E-2</v>
      </c>
      <c r="N137" s="54">
        <v>6.9999999999999993E-3</v>
      </c>
      <c r="O137" s="54">
        <v>0</v>
      </c>
      <c r="P137" s="54">
        <v>0</v>
      </c>
      <c r="Q137" s="54">
        <v>0</v>
      </c>
      <c r="R137" s="55">
        <v>5</v>
      </c>
      <c r="S137" s="55">
        <v>4</v>
      </c>
    </row>
    <row r="138" spans="1:19">
      <c r="A138" s="23">
        <v>2021</v>
      </c>
      <c r="B138" s="23" t="s">
        <v>514</v>
      </c>
      <c r="C138" s="13" t="s">
        <v>185</v>
      </c>
      <c r="D138" s="13" t="s">
        <v>1461</v>
      </c>
      <c r="E138" s="54">
        <v>4.0000000000000001E-3</v>
      </c>
      <c r="F138" s="54">
        <v>4.0000000000000001E-3</v>
      </c>
      <c r="G138" s="54">
        <v>1.6E-2</v>
      </c>
      <c r="H138" s="54">
        <v>2.5000000000000001E-2</v>
      </c>
      <c r="I138" s="54">
        <v>0.36559999999999998</v>
      </c>
      <c r="J138" s="54">
        <v>0.29770000000000002</v>
      </c>
      <c r="K138" s="54">
        <v>0.1608</v>
      </c>
      <c r="L138" s="54">
        <v>6.2899999999999998E-2</v>
      </c>
      <c r="M138" s="54">
        <v>5.1999999999999998E-2</v>
      </c>
      <c r="N138" s="54">
        <v>7.0000000000000001E-3</v>
      </c>
      <c r="O138" s="54">
        <v>5.0000000000000001E-3</v>
      </c>
      <c r="P138" s="54">
        <v>0</v>
      </c>
      <c r="Q138" s="54">
        <v>0</v>
      </c>
      <c r="R138" s="55">
        <v>5.5</v>
      </c>
      <c r="S138" s="55">
        <v>5</v>
      </c>
    </row>
    <row r="139" spans="1:19">
      <c r="A139" s="23">
        <v>2021</v>
      </c>
      <c r="B139" s="23" t="s">
        <v>514</v>
      </c>
      <c r="C139" s="13" t="s">
        <v>185</v>
      </c>
      <c r="D139" s="13" t="s">
        <v>1468</v>
      </c>
      <c r="E139" s="54">
        <v>0.1212</v>
      </c>
      <c r="F139" s="54">
        <v>3.0300000000000001E-2</v>
      </c>
      <c r="G139" s="54">
        <v>0.42420000000000002</v>
      </c>
      <c r="H139" s="54">
        <v>0.21210000000000001</v>
      </c>
      <c r="I139" s="54">
        <v>9.0899999999999995E-2</v>
      </c>
      <c r="J139" s="54">
        <v>6.0600000000000001E-2</v>
      </c>
      <c r="K139" s="54">
        <v>6.0600000000000001E-2</v>
      </c>
      <c r="L139" s="54">
        <v>0</v>
      </c>
      <c r="M139" s="54">
        <v>0</v>
      </c>
      <c r="N139" s="54">
        <v>0</v>
      </c>
      <c r="O139" s="54">
        <v>0</v>
      </c>
      <c r="P139" s="54">
        <v>0</v>
      </c>
      <c r="Q139" s="54">
        <v>0</v>
      </c>
      <c r="R139" s="55">
        <v>4.2</v>
      </c>
      <c r="S139" s="55">
        <v>4</v>
      </c>
    </row>
    <row r="140" spans="1:19">
      <c r="A140" s="23">
        <v>2021</v>
      </c>
      <c r="B140" s="23" t="s">
        <v>514</v>
      </c>
      <c r="C140" s="13" t="s">
        <v>185</v>
      </c>
      <c r="D140" s="13" t="s">
        <v>584</v>
      </c>
      <c r="E140" s="54">
        <v>5.3E-3</v>
      </c>
      <c r="F140" s="54">
        <v>3.2000000000000002E-3</v>
      </c>
      <c r="G140" s="54">
        <v>1.2E-2</v>
      </c>
      <c r="H140" s="54">
        <v>1.7999999999999999E-2</v>
      </c>
      <c r="I140" s="54">
        <v>0.56459999999999999</v>
      </c>
      <c r="J140" s="54">
        <v>0.21629999999999999</v>
      </c>
      <c r="K140" s="54">
        <v>8.9599999999999999E-2</v>
      </c>
      <c r="L140" s="54">
        <v>4.4499999999999998E-2</v>
      </c>
      <c r="M140" s="54">
        <v>2.9600000000000001E-2</v>
      </c>
      <c r="N140" s="54">
        <v>9.4999999999999998E-3</v>
      </c>
      <c r="O140" s="54">
        <v>5.3E-3</v>
      </c>
      <c r="P140" s="54">
        <v>1.4E-3</v>
      </c>
      <c r="Q140" s="54">
        <v>8.0000000000000004E-4</v>
      </c>
      <c r="R140" s="55">
        <v>5.35</v>
      </c>
      <c r="S140" s="55">
        <v>5</v>
      </c>
    </row>
    <row r="141" spans="1:19">
      <c r="A141" s="23">
        <v>2021</v>
      </c>
      <c r="B141" s="23" t="s">
        <v>514</v>
      </c>
      <c r="C141" s="13" t="s">
        <v>3925</v>
      </c>
      <c r="D141" s="13" t="s">
        <v>1457</v>
      </c>
      <c r="E141" s="54">
        <v>2.5399999999999999E-2</v>
      </c>
      <c r="F141" s="54">
        <v>3.7999999999999999E-2</v>
      </c>
      <c r="G141" s="54">
        <v>3.7999999999999999E-2</v>
      </c>
      <c r="H141" s="54">
        <v>6.3299999999999995E-2</v>
      </c>
      <c r="I141" s="54">
        <v>0.39240000000000003</v>
      </c>
      <c r="J141" s="54">
        <v>0.29110000000000003</v>
      </c>
      <c r="K141" s="54">
        <v>0.1139</v>
      </c>
      <c r="L141" s="54">
        <v>2.53E-2</v>
      </c>
      <c r="M141" s="54">
        <v>1.2699999999999999E-2</v>
      </c>
      <c r="N141" s="54">
        <v>0</v>
      </c>
      <c r="O141" s="54">
        <v>0</v>
      </c>
      <c r="P141" s="54">
        <v>0</v>
      </c>
      <c r="Q141" s="54">
        <v>0</v>
      </c>
      <c r="R141" s="55">
        <v>5.15</v>
      </c>
      <c r="S141" s="55">
        <v>5</v>
      </c>
    </row>
    <row r="142" spans="1:19">
      <c r="A142" s="23">
        <v>2021</v>
      </c>
      <c r="B142" s="23" t="s">
        <v>514</v>
      </c>
      <c r="C142" s="13" t="s">
        <v>3925</v>
      </c>
      <c r="D142" s="13" t="s">
        <v>6846</v>
      </c>
      <c r="E142" s="54">
        <v>1.26E-2</v>
      </c>
      <c r="F142" s="54">
        <v>1.26E-2</v>
      </c>
      <c r="G142" s="54">
        <v>1.72E-2</v>
      </c>
      <c r="H142" s="54">
        <v>3.09E-2</v>
      </c>
      <c r="I142" s="54">
        <v>0.24279999999999999</v>
      </c>
      <c r="J142" s="54">
        <v>0.2016</v>
      </c>
      <c r="K142" s="54">
        <v>0.1615</v>
      </c>
      <c r="L142" s="54">
        <v>0.1237</v>
      </c>
      <c r="M142" s="54">
        <v>0.1031</v>
      </c>
      <c r="N142" s="54">
        <v>5.5E-2</v>
      </c>
      <c r="O142" s="54">
        <v>2.06E-2</v>
      </c>
      <c r="P142" s="54">
        <v>1.26E-2</v>
      </c>
      <c r="Q142" s="54">
        <v>5.6000000000000008E-3</v>
      </c>
      <c r="R142" s="55">
        <v>5.95</v>
      </c>
      <c r="S142" s="55">
        <v>5</v>
      </c>
    </row>
    <row r="143" spans="1:19">
      <c r="A143" s="23">
        <v>2021</v>
      </c>
      <c r="B143" s="23" t="s">
        <v>514</v>
      </c>
      <c r="C143" s="13" t="s">
        <v>3925</v>
      </c>
      <c r="D143" s="13" t="s">
        <v>1486</v>
      </c>
      <c r="E143" s="54">
        <v>2.1400000000000002E-2</v>
      </c>
      <c r="F143" s="54">
        <v>1.12E-2</v>
      </c>
      <c r="G143" s="54">
        <v>1.9300000000000001E-2</v>
      </c>
      <c r="H143" s="54">
        <v>3.2599999999999997E-2</v>
      </c>
      <c r="I143" s="54">
        <v>0.42970000000000003</v>
      </c>
      <c r="J143" s="54">
        <v>0.21179999999999999</v>
      </c>
      <c r="K143" s="54">
        <v>0.109</v>
      </c>
      <c r="L143" s="54">
        <v>7.2300000000000003E-2</v>
      </c>
      <c r="M143" s="54">
        <v>6.5200000000000008E-2</v>
      </c>
      <c r="N143" s="54">
        <v>1.83E-2</v>
      </c>
      <c r="O143" s="54">
        <v>6.1000000000000004E-3</v>
      </c>
      <c r="P143" s="54">
        <v>2E-3</v>
      </c>
      <c r="Q143" s="54">
        <v>1E-3</v>
      </c>
      <c r="R143" s="55">
        <v>5.45</v>
      </c>
      <c r="S143" s="55">
        <v>5</v>
      </c>
    </row>
    <row r="144" spans="1:19">
      <c r="A144" s="23">
        <v>2021</v>
      </c>
      <c r="B144" s="23" t="s">
        <v>514</v>
      </c>
      <c r="C144" s="13" t="s">
        <v>3925</v>
      </c>
      <c r="D144" s="13" t="s">
        <v>1471</v>
      </c>
      <c r="E144" s="54">
        <v>8.0000000000000002E-3</v>
      </c>
      <c r="F144" s="54">
        <v>1.26E-2</v>
      </c>
      <c r="G144" s="54">
        <v>2.1700000000000001E-2</v>
      </c>
      <c r="H144" s="54">
        <v>2.75E-2</v>
      </c>
      <c r="I144" s="54">
        <v>0.32269999999999999</v>
      </c>
      <c r="J144" s="54">
        <v>0.28149999999999997</v>
      </c>
      <c r="K144" s="54">
        <v>0.12470000000000001</v>
      </c>
      <c r="L144" s="54">
        <v>8.4699999999999998E-2</v>
      </c>
      <c r="M144" s="54">
        <v>7.669999999999999E-2</v>
      </c>
      <c r="N144" s="54">
        <v>2.52E-2</v>
      </c>
      <c r="O144" s="54">
        <v>5.7000000000000002E-3</v>
      </c>
      <c r="P144" s="54">
        <v>6.8999999999999999E-3</v>
      </c>
      <c r="Q144" s="54">
        <v>2.3E-3</v>
      </c>
      <c r="R144" s="55">
        <v>5.65</v>
      </c>
      <c r="S144" s="55">
        <v>5</v>
      </c>
    </row>
    <row r="145" spans="1:19">
      <c r="A145" s="23">
        <v>2021</v>
      </c>
      <c r="B145" s="23" t="s">
        <v>514</v>
      </c>
      <c r="C145" s="13" t="s">
        <v>3925</v>
      </c>
      <c r="D145" s="13" t="s">
        <v>1472</v>
      </c>
      <c r="E145" s="54">
        <v>0.02</v>
      </c>
      <c r="F145" s="54">
        <v>2.7099999999999999E-2</v>
      </c>
      <c r="G145" s="54">
        <v>3.8300000000000001E-2</v>
      </c>
      <c r="H145" s="54">
        <v>4.1500000000000002E-2</v>
      </c>
      <c r="I145" s="54">
        <v>0.37759999999999999</v>
      </c>
      <c r="J145" s="54">
        <v>0.24010000000000001</v>
      </c>
      <c r="K145" s="54">
        <v>0.1221</v>
      </c>
      <c r="L145" s="54">
        <v>6.6500000000000004E-2</v>
      </c>
      <c r="M145" s="54">
        <v>4.9599999999999998E-2</v>
      </c>
      <c r="N145" s="54">
        <v>1.4200000000000001E-2</v>
      </c>
      <c r="O145" s="54">
        <v>1.7000000000000001E-3</v>
      </c>
      <c r="P145" s="54">
        <v>7.9999999999999993E-4</v>
      </c>
      <c r="Q145" s="54">
        <v>6.0000000000000006E-4</v>
      </c>
      <c r="R145" s="55">
        <v>5.35</v>
      </c>
      <c r="S145" s="55">
        <v>5</v>
      </c>
    </row>
    <row r="146" spans="1:19">
      <c r="A146" s="23">
        <v>2021</v>
      </c>
      <c r="B146" s="23" t="s">
        <v>514</v>
      </c>
      <c r="C146" s="13" t="s">
        <v>3925</v>
      </c>
      <c r="D146" s="13" t="s">
        <v>2118</v>
      </c>
      <c r="E146" s="54">
        <v>7.4099999999999999E-2</v>
      </c>
      <c r="F146" s="54">
        <v>7.4099999999999999E-2</v>
      </c>
      <c r="G146" s="54">
        <v>0.14810000000000001</v>
      </c>
      <c r="H146" s="54">
        <v>0.37040000000000001</v>
      </c>
      <c r="I146" s="54">
        <v>0.14810000000000001</v>
      </c>
      <c r="J146" s="54">
        <v>0.1852</v>
      </c>
      <c r="K146" s="54">
        <v>0</v>
      </c>
      <c r="L146" s="54">
        <v>0</v>
      </c>
      <c r="M146" s="54">
        <v>0</v>
      </c>
      <c r="N146" s="54">
        <v>0</v>
      </c>
      <c r="O146" s="54">
        <v>0</v>
      </c>
      <c r="P146" s="54">
        <v>0</v>
      </c>
      <c r="Q146" s="54">
        <v>0</v>
      </c>
      <c r="R146" s="55">
        <v>4.45</v>
      </c>
      <c r="S146" s="55">
        <v>4</v>
      </c>
    </row>
  </sheetData>
  <sheetProtection autoFilter="0" pivotTables="0"/>
  <autoFilter ref="A2:D126" xr:uid="{00000000-0009-0000-0000-000011000000}"/>
  <sortState xmlns:xlrd2="http://schemas.microsoft.com/office/spreadsheetml/2017/richdata2" ref="A3:S146">
    <sortCondition ref="A3:A146"/>
    <sortCondition descending="1" ref="B3:B146"/>
    <sortCondition ref="C3:C146"/>
    <sortCondition ref="D3:D146"/>
  </sortState>
  <mergeCells count="1">
    <mergeCell ref="E1:S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5">
    <tabColor theme="0"/>
  </sheetPr>
  <dimension ref="A1:D119"/>
  <sheetViews>
    <sheetView zoomScale="85" zoomScaleNormal="85" workbookViewId="0">
      <pane ySplit="1" topLeftCell="A82" activePane="bottomLeft" state="frozen"/>
      <selection pane="bottomLeft" activeCell="E118" sqref="E118"/>
    </sheetView>
  </sheetViews>
  <sheetFormatPr baseColWidth="10" defaultColWidth="51.375" defaultRowHeight="14.25"/>
  <cols>
    <col min="1" max="1" width="5.375" style="5" bestFit="1" customWidth="1"/>
    <col min="2" max="3" width="51.375" style="5"/>
    <col min="4" max="4" width="19.875" style="5" customWidth="1"/>
    <col min="5" max="16384" width="51.375" style="5"/>
  </cols>
  <sheetData>
    <row r="1" spans="1:4">
      <c r="A1" s="43" t="s">
        <v>229</v>
      </c>
      <c r="B1" s="45" t="s">
        <v>226</v>
      </c>
      <c r="C1" s="43" t="s">
        <v>2404</v>
      </c>
      <c r="D1" s="43" t="s">
        <v>2405</v>
      </c>
    </row>
    <row r="2" spans="1:4">
      <c r="A2" s="23">
        <v>2015</v>
      </c>
      <c r="B2" s="13" t="s">
        <v>259</v>
      </c>
      <c r="C2" s="13" t="s">
        <v>218</v>
      </c>
      <c r="D2" s="23" t="s">
        <v>227</v>
      </c>
    </row>
    <row r="3" spans="1:4">
      <c r="A3" s="23">
        <v>2015</v>
      </c>
      <c r="B3" s="13" t="s">
        <v>259</v>
      </c>
      <c r="C3" s="13" t="s">
        <v>213</v>
      </c>
      <c r="D3" s="23" t="s">
        <v>228</v>
      </c>
    </row>
    <row r="4" spans="1:4">
      <c r="A4" s="23">
        <v>2015</v>
      </c>
      <c r="B4" s="13" t="s">
        <v>259</v>
      </c>
      <c r="C4" s="13" t="s">
        <v>214</v>
      </c>
      <c r="D4" s="23" t="s">
        <v>232</v>
      </c>
    </row>
    <row r="5" spans="1:4">
      <c r="A5" s="23">
        <v>2015</v>
      </c>
      <c r="B5" s="13" t="s">
        <v>259</v>
      </c>
      <c r="C5" s="13" t="s">
        <v>217</v>
      </c>
      <c r="D5" s="23" t="s">
        <v>2406</v>
      </c>
    </row>
    <row r="6" spans="1:4">
      <c r="A6" s="23">
        <v>2015</v>
      </c>
      <c r="B6" s="13" t="s">
        <v>259</v>
      </c>
      <c r="C6" s="13" t="s">
        <v>216</v>
      </c>
      <c r="D6" s="23" t="s">
        <v>227</v>
      </c>
    </row>
    <row r="7" spans="1:4">
      <c r="A7" s="23">
        <v>2015</v>
      </c>
      <c r="B7" s="13" t="s">
        <v>219</v>
      </c>
      <c r="C7" s="13" t="s">
        <v>213</v>
      </c>
      <c r="D7" s="23" t="s">
        <v>232</v>
      </c>
    </row>
    <row r="8" spans="1:4">
      <c r="A8" s="23">
        <v>2015</v>
      </c>
      <c r="B8" s="13" t="s">
        <v>231</v>
      </c>
      <c r="C8" s="13" t="s">
        <v>215</v>
      </c>
      <c r="D8" s="23" t="s">
        <v>232</v>
      </c>
    </row>
    <row r="9" spans="1:4">
      <c r="A9" s="23">
        <v>2015</v>
      </c>
      <c r="B9" s="13" t="s">
        <v>223</v>
      </c>
      <c r="C9" s="13" t="s">
        <v>218</v>
      </c>
      <c r="D9" s="23" t="s">
        <v>232</v>
      </c>
    </row>
    <row r="10" spans="1:4">
      <c r="A10" s="23">
        <v>2015</v>
      </c>
      <c r="B10" s="13" t="s">
        <v>223</v>
      </c>
      <c r="C10" s="13" t="s">
        <v>214</v>
      </c>
      <c r="D10" s="23" t="s">
        <v>227</v>
      </c>
    </row>
    <row r="11" spans="1:4">
      <c r="A11" s="23">
        <v>2015</v>
      </c>
      <c r="B11" s="13" t="s">
        <v>223</v>
      </c>
      <c r="C11" s="13" t="s">
        <v>216</v>
      </c>
      <c r="D11" s="23" t="s">
        <v>232</v>
      </c>
    </row>
    <row r="12" spans="1:4">
      <c r="A12" s="23">
        <v>2015</v>
      </c>
      <c r="B12" s="13" t="s">
        <v>224</v>
      </c>
      <c r="C12" s="13" t="s">
        <v>213</v>
      </c>
      <c r="D12" s="23" t="s">
        <v>227</v>
      </c>
    </row>
    <row r="13" spans="1:4">
      <c r="A13" s="23">
        <v>2015</v>
      </c>
      <c r="B13" s="13" t="s">
        <v>224</v>
      </c>
      <c r="C13" s="13" t="s">
        <v>214</v>
      </c>
      <c r="D13" s="23" t="s">
        <v>228</v>
      </c>
    </row>
    <row r="14" spans="1:4">
      <c r="A14" s="23">
        <v>2015</v>
      </c>
      <c r="B14" s="13" t="s">
        <v>224</v>
      </c>
      <c r="C14" s="13" t="s">
        <v>217</v>
      </c>
      <c r="D14" s="23" t="s">
        <v>228</v>
      </c>
    </row>
    <row r="15" spans="1:4">
      <c r="A15" s="23">
        <v>2015</v>
      </c>
      <c r="B15" s="13" t="s">
        <v>224</v>
      </c>
      <c r="C15" s="13" t="s">
        <v>216</v>
      </c>
      <c r="D15" s="23" t="s">
        <v>228</v>
      </c>
    </row>
    <row r="16" spans="1:4">
      <c r="A16" s="23">
        <v>2015</v>
      </c>
      <c r="B16" s="13" t="s">
        <v>225</v>
      </c>
      <c r="C16" s="13" t="s">
        <v>218</v>
      </c>
      <c r="D16" s="23" t="s">
        <v>228</v>
      </c>
    </row>
    <row r="17" spans="1:4">
      <c r="A17" s="23">
        <v>2015</v>
      </c>
      <c r="B17" s="13" t="s">
        <v>225</v>
      </c>
      <c r="C17" s="13" t="s">
        <v>215</v>
      </c>
      <c r="D17" s="23" t="s">
        <v>2407</v>
      </c>
    </row>
    <row r="18" spans="1:4">
      <c r="A18" s="23">
        <v>2016</v>
      </c>
      <c r="B18" s="13" t="s">
        <v>219</v>
      </c>
      <c r="C18" s="13" t="s">
        <v>218</v>
      </c>
      <c r="D18" s="23" t="s">
        <v>227</v>
      </c>
    </row>
    <row r="19" spans="1:4">
      <c r="A19" s="23">
        <v>2016</v>
      </c>
      <c r="B19" s="13" t="s">
        <v>219</v>
      </c>
      <c r="C19" s="13" t="s">
        <v>213</v>
      </c>
      <c r="D19" s="23" t="s">
        <v>2408</v>
      </c>
    </row>
    <row r="20" spans="1:4">
      <c r="A20" s="23">
        <v>2016</v>
      </c>
      <c r="B20" s="13" t="s">
        <v>219</v>
      </c>
      <c r="C20" s="13" t="s">
        <v>214</v>
      </c>
      <c r="D20" s="23" t="s">
        <v>232</v>
      </c>
    </row>
    <row r="21" spans="1:4">
      <c r="A21" s="23">
        <v>2016</v>
      </c>
      <c r="B21" s="13" t="s">
        <v>219</v>
      </c>
      <c r="C21" s="13" t="s">
        <v>217</v>
      </c>
      <c r="D21" s="23" t="s">
        <v>2409</v>
      </c>
    </row>
    <row r="22" spans="1:4">
      <c r="A22" s="23">
        <v>2016</v>
      </c>
      <c r="B22" s="13" t="s">
        <v>219</v>
      </c>
      <c r="C22" s="13" t="s">
        <v>216</v>
      </c>
      <c r="D22" s="23" t="s">
        <v>232</v>
      </c>
    </row>
    <row r="23" spans="1:4">
      <c r="A23" s="23">
        <v>2016</v>
      </c>
      <c r="B23" s="13" t="s">
        <v>219</v>
      </c>
      <c r="C23" s="13" t="s">
        <v>215</v>
      </c>
      <c r="D23" s="23" t="s">
        <v>227</v>
      </c>
    </row>
    <row r="24" spans="1:4">
      <c r="A24" s="23">
        <v>2016</v>
      </c>
      <c r="B24" s="13" t="s">
        <v>221</v>
      </c>
      <c r="C24" s="13" t="s">
        <v>213</v>
      </c>
      <c r="D24" s="23" t="s">
        <v>227</v>
      </c>
    </row>
    <row r="25" spans="1:4">
      <c r="A25" s="23">
        <v>2016</v>
      </c>
      <c r="B25" s="13" t="s">
        <v>222</v>
      </c>
      <c r="C25" s="13" t="s">
        <v>218</v>
      </c>
      <c r="D25" s="23" t="s">
        <v>228</v>
      </c>
    </row>
    <row r="26" spans="1:4">
      <c r="A26" s="23">
        <v>2016</v>
      </c>
      <c r="B26" s="13" t="s">
        <v>222</v>
      </c>
      <c r="C26" s="13" t="s">
        <v>214</v>
      </c>
      <c r="D26" s="23" t="s">
        <v>228</v>
      </c>
    </row>
    <row r="27" spans="1:4">
      <c r="A27" s="23">
        <v>2016</v>
      </c>
      <c r="B27" s="13" t="s">
        <v>223</v>
      </c>
      <c r="C27" s="13" t="s">
        <v>214</v>
      </c>
      <c r="D27" s="23" t="s">
        <v>227</v>
      </c>
    </row>
    <row r="28" spans="1:4">
      <c r="A28" s="23">
        <v>2016</v>
      </c>
      <c r="B28" s="13" t="s">
        <v>224</v>
      </c>
      <c r="C28" s="13" t="s">
        <v>216</v>
      </c>
      <c r="D28" s="23" t="s">
        <v>228</v>
      </c>
    </row>
    <row r="29" spans="1:4">
      <c r="A29" s="23">
        <v>2016</v>
      </c>
      <c r="B29" s="13" t="s">
        <v>3175</v>
      </c>
      <c r="C29" s="13" t="s">
        <v>215</v>
      </c>
      <c r="D29" s="23" t="s">
        <v>232</v>
      </c>
    </row>
    <row r="30" spans="1:4">
      <c r="A30" s="23">
        <v>2016</v>
      </c>
      <c r="B30" s="13" t="s">
        <v>225</v>
      </c>
      <c r="C30" s="13" t="s">
        <v>218</v>
      </c>
      <c r="D30" s="23" t="s">
        <v>232</v>
      </c>
    </row>
    <row r="31" spans="1:4">
      <c r="A31" s="23">
        <v>2016</v>
      </c>
      <c r="B31" s="13" t="s">
        <v>225</v>
      </c>
      <c r="C31" s="13" t="s">
        <v>216</v>
      </c>
      <c r="D31" s="23" t="s">
        <v>227</v>
      </c>
    </row>
    <row r="32" spans="1:4">
      <c r="A32" s="23">
        <v>2016</v>
      </c>
      <c r="B32" s="13" t="s">
        <v>225</v>
      </c>
      <c r="C32" s="13" t="s">
        <v>215</v>
      </c>
      <c r="D32" s="23" t="s">
        <v>228</v>
      </c>
    </row>
    <row r="33" spans="1:4">
      <c r="A33" s="23">
        <v>2017</v>
      </c>
      <c r="B33" s="13" t="s">
        <v>259</v>
      </c>
      <c r="C33" s="13" t="s">
        <v>218</v>
      </c>
      <c r="D33" s="23" t="s">
        <v>227</v>
      </c>
    </row>
    <row r="34" spans="1:4">
      <c r="A34" s="23">
        <v>2017</v>
      </c>
      <c r="B34" s="13" t="s">
        <v>259</v>
      </c>
      <c r="C34" s="13" t="s">
        <v>217</v>
      </c>
      <c r="D34" s="23" t="s">
        <v>232</v>
      </c>
    </row>
    <row r="35" spans="1:4">
      <c r="A35" s="23">
        <v>2017</v>
      </c>
      <c r="B35" s="13" t="s">
        <v>259</v>
      </c>
      <c r="C35" s="13" t="s">
        <v>215</v>
      </c>
      <c r="D35" s="23" t="s">
        <v>228</v>
      </c>
    </row>
    <row r="36" spans="1:4">
      <c r="A36" s="23">
        <v>2017</v>
      </c>
      <c r="B36" s="13" t="s">
        <v>219</v>
      </c>
      <c r="C36" s="13" t="s">
        <v>218</v>
      </c>
      <c r="D36" s="23" t="s">
        <v>232</v>
      </c>
    </row>
    <row r="37" spans="1:4">
      <c r="A37" s="23">
        <v>2017</v>
      </c>
      <c r="B37" s="13" t="s">
        <v>219</v>
      </c>
      <c r="C37" s="13" t="s">
        <v>213</v>
      </c>
      <c r="D37" s="23" t="s">
        <v>228</v>
      </c>
    </row>
    <row r="38" spans="1:4">
      <c r="A38" s="23">
        <v>2017</v>
      </c>
      <c r="B38" s="13" t="s">
        <v>221</v>
      </c>
      <c r="C38" s="13" t="s">
        <v>218</v>
      </c>
      <c r="D38" s="23" t="s">
        <v>228</v>
      </c>
    </row>
    <row r="39" spans="1:4">
      <c r="A39" s="23">
        <v>2017</v>
      </c>
      <c r="B39" s="13" t="s">
        <v>221</v>
      </c>
      <c r="C39" s="13" t="s">
        <v>214</v>
      </c>
      <c r="D39" s="23" t="s">
        <v>228</v>
      </c>
    </row>
    <row r="40" spans="1:4">
      <c r="A40" s="23">
        <v>2017</v>
      </c>
      <c r="B40" s="13" t="s">
        <v>221</v>
      </c>
      <c r="C40" s="13" t="s">
        <v>217</v>
      </c>
      <c r="D40" s="23" t="s">
        <v>227</v>
      </c>
    </row>
    <row r="41" spans="1:4">
      <c r="A41" s="23">
        <v>2017</v>
      </c>
      <c r="B41" s="13" t="s">
        <v>221</v>
      </c>
      <c r="C41" s="13" t="s">
        <v>216</v>
      </c>
      <c r="D41" s="23" t="s">
        <v>227</v>
      </c>
    </row>
    <row r="42" spans="1:4">
      <c r="A42" s="23">
        <v>2017</v>
      </c>
      <c r="B42" s="13" t="s">
        <v>221</v>
      </c>
      <c r="C42" s="13" t="s">
        <v>215</v>
      </c>
      <c r="D42" s="23" t="s">
        <v>227</v>
      </c>
    </row>
    <row r="43" spans="1:4">
      <c r="A43" s="23">
        <v>2017</v>
      </c>
      <c r="B43" s="13" t="s">
        <v>223</v>
      </c>
      <c r="C43" s="13" t="s">
        <v>217</v>
      </c>
      <c r="D43" s="23" t="s">
        <v>228</v>
      </c>
    </row>
    <row r="44" spans="1:4">
      <c r="A44" s="23">
        <v>2017</v>
      </c>
      <c r="B44" s="13" t="s">
        <v>223</v>
      </c>
      <c r="C44" s="13" t="s">
        <v>216</v>
      </c>
      <c r="D44" s="23" t="s">
        <v>232</v>
      </c>
    </row>
    <row r="45" spans="1:4">
      <c r="A45" s="23">
        <v>2017</v>
      </c>
      <c r="B45" s="13" t="s">
        <v>224</v>
      </c>
      <c r="C45" s="13" t="s">
        <v>213</v>
      </c>
      <c r="D45" s="23" t="s">
        <v>232</v>
      </c>
    </row>
    <row r="46" spans="1:4">
      <c r="A46" s="23">
        <v>2017</v>
      </c>
      <c r="B46" s="13" t="s">
        <v>225</v>
      </c>
      <c r="C46" s="13" t="s">
        <v>214</v>
      </c>
      <c r="D46" s="23" t="s">
        <v>2406</v>
      </c>
    </row>
    <row r="47" spans="1:4">
      <c r="A47" s="23">
        <v>2017</v>
      </c>
      <c r="B47" s="13" t="s">
        <v>225</v>
      </c>
      <c r="C47" s="13" t="s">
        <v>216</v>
      </c>
      <c r="D47" s="23" t="s">
        <v>228</v>
      </c>
    </row>
    <row r="48" spans="1:4">
      <c r="A48" s="23">
        <v>2017</v>
      </c>
      <c r="B48" s="13" t="s">
        <v>225</v>
      </c>
      <c r="C48" s="13" t="s">
        <v>215</v>
      </c>
      <c r="D48" s="23" t="s">
        <v>232</v>
      </c>
    </row>
    <row r="49" spans="1:4">
      <c r="A49" s="23">
        <v>2018</v>
      </c>
      <c r="B49" s="13" t="s">
        <v>259</v>
      </c>
      <c r="C49" s="13" t="s">
        <v>218</v>
      </c>
      <c r="D49" s="23" t="s">
        <v>227</v>
      </c>
    </row>
    <row r="50" spans="1:4">
      <c r="A50" s="23">
        <v>2018</v>
      </c>
      <c r="B50" s="13" t="s">
        <v>259</v>
      </c>
      <c r="C50" s="13" t="s">
        <v>213</v>
      </c>
      <c r="D50" s="23" t="s">
        <v>228</v>
      </c>
    </row>
    <row r="51" spans="1:4">
      <c r="A51" s="23">
        <v>2018</v>
      </c>
      <c r="B51" s="13" t="s">
        <v>259</v>
      </c>
      <c r="C51" s="13" t="s">
        <v>215</v>
      </c>
      <c r="D51" s="23" t="s">
        <v>232</v>
      </c>
    </row>
    <row r="52" spans="1:4">
      <c r="A52" s="23">
        <v>2018</v>
      </c>
      <c r="B52" s="13" t="s">
        <v>219</v>
      </c>
      <c r="C52" s="13" t="s">
        <v>218</v>
      </c>
      <c r="D52" s="23" t="s">
        <v>228</v>
      </c>
    </row>
    <row r="53" spans="1:4">
      <c r="A53" s="23">
        <v>2018</v>
      </c>
      <c r="B53" s="13" t="s">
        <v>219</v>
      </c>
      <c r="C53" s="13" t="s">
        <v>214</v>
      </c>
      <c r="D53" s="23" t="s">
        <v>227</v>
      </c>
    </row>
    <row r="54" spans="1:4">
      <c r="A54" s="23">
        <v>2018</v>
      </c>
      <c r="B54" s="13" t="s">
        <v>219</v>
      </c>
      <c r="C54" s="13" t="s">
        <v>217</v>
      </c>
      <c r="D54" s="23" t="s">
        <v>228</v>
      </c>
    </row>
    <row r="55" spans="1:4">
      <c r="A55" s="23">
        <v>2018</v>
      </c>
      <c r="B55" s="13" t="s">
        <v>219</v>
      </c>
      <c r="C55" s="13" t="s">
        <v>216</v>
      </c>
      <c r="D55" s="23" t="s">
        <v>228</v>
      </c>
    </row>
    <row r="56" spans="1:4">
      <c r="A56" s="23">
        <v>2018</v>
      </c>
      <c r="B56" s="13" t="s">
        <v>221</v>
      </c>
      <c r="C56" s="13" t="s">
        <v>213</v>
      </c>
      <c r="D56" s="23" t="s">
        <v>227</v>
      </c>
    </row>
    <row r="57" spans="1:4">
      <c r="A57" s="23">
        <v>2018</v>
      </c>
      <c r="B57" s="13" t="s">
        <v>221</v>
      </c>
      <c r="C57" s="13" t="s">
        <v>216</v>
      </c>
      <c r="D57" s="23" t="s">
        <v>227</v>
      </c>
    </row>
    <row r="58" spans="1:4">
      <c r="A58" s="23">
        <v>2018</v>
      </c>
      <c r="B58" s="13" t="s">
        <v>223</v>
      </c>
      <c r="C58" s="13" t="s">
        <v>214</v>
      </c>
      <c r="D58" s="23" t="s">
        <v>228</v>
      </c>
    </row>
    <row r="59" spans="1:4">
      <c r="A59" s="23">
        <v>2018</v>
      </c>
      <c r="B59" s="13" t="s">
        <v>223</v>
      </c>
      <c r="C59" s="13" t="s">
        <v>217</v>
      </c>
      <c r="D59" s="23" t="s">
        <v>232</v>
      </c>
    </row>
    <row r="60" spans="1:4">
      <c r="A60" s="23">
        <v>2018</v>
      </c>
      <c r="B60" s="13" t="s">
        <v>224</v>
      </c>
      <c r="C60" s="13" t="s">
        <v>215</v>
      </c>
      <c r="D60" s="23" t="s">
        <v>228</v>
      </c>
    </row>
    <row r="61" spans="1:4">
      <c r="A61" s="23">
        <v>2018</v>
      </c>
      <c r="B61" s="13" t="s">
        <v>3175</v>
      </c>
      <c r="C61" s="13" t="s">
        <v>217</v>
      </c>
      <c r="D61" s="23" t="s">
        <v>227</v>
      </c>
    </row>
    <row r="62" spans="1:4">
      <c r="A62" s="23">
        <v>2018</v>
      </c>
      <c r="B62" s="13" t="s">
        <v>225</v>
      </c>
      <c r="C62" s="13" t="s">
        <v>218</v>
      </c>
      <c r="D62" s="23" t="s">
        <v>232</v>
      </c>
    </row>
    <row r="63" spans="1:4">
      <c r="A63" s="23">
        <v>2018</v>
      </c>
      <c r="B63" s="13" t="s">
        <v>225</v>
      </c>
      <c r="C63" s="13" t="s">
        <v>213</v>
      </c>
      <c r="D63" s="23" t="s">
        <v>232</v>
      </c>
    </row>
    <row r="64" spans="1:4">
      <c r="A64" s="23">
        <v>2018</v>
      </c>
      <c r="B64" s="13" t="s">
        <v>225</v>
      </c>
      <c r="C64" s="13" t="s">
        <v>214</v>
      </c>
      <c r="D64" s="23" t="s">
        <v>232</v>
      </c>
    </row>
    <row r="65" spans="1:4">
      <c r="A65" s="23">
        <v>2018</v>
      </c>
      <c r="B65" s="13" t="s">
        <v>225</v>
      </c>
      <c r="C65" s="13" t="s">
        <v>216</v>
      </c>
      <c r="D65" s="23" t="s">
        <v>232</v>
      </c>
    </row>
    <row r="66" spans="1:4">
      <c r="A66" s="23">
        <v>2018</v>
      </c>
      <c r="B66" s="13" t="s">
        <v>225</v>
      </c>
      <c r="C66" s="13" t="s">
        <v>215</v>
      </c>
      <c r="D66" s="23" t="s">
        <v>227</v>
      </c>
    </row>
    <row r="67" spans="1:4">
      <c r="A67" s="23">
        <v>2019</v>
      </c>
      <c r="B67" s="13" t="s">
        <v>259</v>
      </c>
      <c r="C67" s="13" t="s">
        <v>218</v>
      </c>
      <c r="D67" s="23" t="s">
        <v>227</v>
      </c>
    </row>
    <row r="68" spans="1:4">
      <c r="A68" s="23">
        <v>2019</v>
      </c>
      <c r="B68" s="13" t="s">
        <v>259</v>
      </c>
      <c r="C68" s="13" t="s">
        <v>217</v>
      </c>
      <c r="D68" s="23" t="s">
        <v>228</v>
      </c>
    </row>
    <row r="69" spans="1:4">
      <c r="A69" s="23">
        <v>2019</v>
      </c>
      <c r="B69" s="13" t="s">
        <v>259</v>
      </c>
      <c r="C69" s="13" t="s">
        <v>216</v>
      </c>
      <c r="D69" s="23" t="s">
        <v>227</v>
      </c>
    </row>
    <row r="70" spans="1:4">
      <c r="A70" s="23">
        <v>2019</v>
      </c>
      <c r="B70" s="13" t="s">
        <v>219</v>
      </c>
      <c r="C70" s="13" t="s">
        <v>218</v>
      </c>
      <c r="D70" s="23" t="s">
        <v>228</v>
      </c>
    </row>
    <row r="71" spans="1:4">
      <c r="A71" s="23">
        <v>2019</v>
      </c>
      <c r="B71" s="13" t="s">
        <v>219</v>
      </c>
      <c r="C71" s="13" t="s">
        <v>214</v>
      </c>
      <c r="D71" s="23" t="s">
        <v>227</v>
      </c>
    </row>
    <row r="72" spans="1:4">
      <c r="A72" s="23">
        <v>2019</v>
      </c>
      <c r="B72" s="13" t="s">
        <v>219</v>
      </c>
      <c r="C72" s="13" t="s">
        <v>215</v>
      </c>
      <c r="D72" s="23" t="s">
        <v>228</v>
      </c>
    </row>
    <row r="73" spans="1:4">
      <c r="A73" s="23">
        <v>2019</v>
      </c>
      <c r="B73" s="13" t="s">
        <v>221</v>
      </c>
      <c r="C73" s="13" t="s">
        <v>218</v>
      </c>
      <c r="D73" s="23" t="s">
        <v>232</v>
      </c>
    </row>
    <row r="74" spans="1:4">
      <c r="A74" s="23">
        <v>2019</v>
      </c>
      <c r="B74" s="13" t="s">
        <v>221</v>
      </c>
      <c r="C74" s="13" t="s">
        <v>213</v>
      </c>
      <c r="D74" s="23" t="s">
        <v>232</v>
      </c>
    </row>
    <row r="75" spans="1:4">
      <c r="A75" s="23">
        <v>2019</v>
      </c>
      <c r="B75" s="13" t="s">
        <v>221</v>
      </c>
      <c r="C75" s="13" t="s">
        <v>216</v>
      </c>
      <c r="D75" s="23" t="s">
        <v>228</v>
      </c>
    </row>
    <row r="76" spans="1:4">
      <c r="A76" s="23">
        <v>2019</v>
      </c>
      <c r="B76" s="13" t="s">
        <v>221</v>
      </c>
      <c r="C76" s="13" t="s">
        <v>215</v>
      </c>
      <c r="D76" s="23" t="s">
        <v>227</v>
      </c>
    </row>
    <row r="77" spans="1:4">
      <c r="A77" s="23">
        <v>2019</v>
      </c>
      <c r="B77" s="13" t="s">
        <v>222</v>
      </c>
      <c r="C77" s="13" t="s">
        <v>215</v>
      </c>
      <c r="D77" s="23" t="s">
        <v>232</v>
      </c>
    </row>
    <row r="78" spans="1:4">
      <c r="A78" s="23">
        <v>2019</v>
      </c>
      <c r="B78" s="13" t="s">
        <v>223</v>
      </c>
      <c r="C78" s="13" t="s">
        <v>214</v>
      </c>
      <c r="D78" s="23" t="s">
        <v>228</v>
      </c>
    </row>
    <row r="79" spans="1:4">
      <c r="A79" s="23">
        <v>2019</v>
      </c>
      <c r="B79" s="13" t="s">
        <v>223</v>
      </c>
      <c r="C79" s="13" t="s">
        <v>217</v>
      </c>
      <c r="D79" s="23" t="s">
        <v>227</v>
      </c>
    </row>
    <row r="80" spans="1:4">
      <c r="A80" s="23">
        <v>2019</v>
      </c>
      <c r="B80" s="13" t="s">
        <v>224</v>
      </c>
      <c r="C80" s="13" t="s">
        <v>213</v>
      </c>
      <c r="D80" s="23" t="s">
        <v>232</v>
      </c>
    </row>
    <row r="81" spans="1:4">
      <c r="A81" s="23">
        <v>2019</v>
      </c>
      <c r="B81" s="13" t="s">
        <v>224</v>
      </c>
      <c r="C81" s="13" t="s">
        <v>214</v>
      </c>
      <c r="D81" s="23" t="s">
        <v>232</v>
      </c>
    </row>
    <row r="82" spans="1:4">
      <c r="A82" s="23">
        <v>2019</v>
      </c>
      <c r="B82" s="13" t="s">
        <v>225</v>
      </c>
      <c r="C82" s="13" t="s">
        <v>213</v>
      </c>
      <c r="D82" s="23" t="s">
        <v>228</v>
      </c>
    </row>
    <row r="83" spans="1:4">
      <c r="A83" s="23">
        <v>2019</v>
      </c>
      <c r="B83" s="13" t="s">
        <v>225</v>
      </c>
      <c r="C83" s="13" t="s">
        <v>217</v>
      </c>
      <c r="D83" s="23" t="s">
        <v>232</v>
      </c>
    </row>
    <row r="84" spans="1:4">
      <c r="A84" s="23">
        <v>2019</v>
      </c>
      <c r="B84" s="13" t="s">
        <v>225</v>
      </c>
      <c r="C84" s="13" t="s">
        <v>216</v>
      </c>
      <c r="D84" s="23" t="s">
        <v>232</v>
      </c>
    </row>
    <row r="85" spans="1:4">
      <c r="A85" s="23">
        <v>2020</v>
      </c>
      <c r="B85" s="13" t="s">
        <v>259</v>
      </c>
      <c r="C85" s="13" t="s">
        <v>218</v>
      </c>
      <c r="D85" s="23" t="s">
        <v>232</v>
      </c>
    </row>
    <row r="86" spans="1:4">
      <c r="A86" s="23">
        <v>2020</v>
      </c>
      <c r="B86" s="13" t="s">
        <v>259</v>
      </c>
      <c r="C86" s="13" t="s">
        <v>217</v>
      </c>
      <c r="D86" s="23" t="s">
        <v>232</v>
      </c>
    </row>
    <row r="87" spans="1:4">
      <c r="A87" s="23">
        <v>2020</v>
      </c>
      <c r="B87" s="13" t="s">
        <v>259</v>
      </c>
      <c r="C87" s="13" t="s">
        <v>216</v>
      </c>
      <c r="D87" s="23" t="s">
        <v>232</v>
      </c>
    </row>
    <row r="88" spans="1:4">
      <c r="A88" s="23">
        <v>2020</v>
      </c>
      <c r="B88" s="13" t="s">
        <v>219</v>
      </c>
      <c r="C88" s="13" t="s">
        <v>218</v>
      </c>
      <c r="D88" s="23" t="s">
        <v>232</v>
      </c>
    </row>
    <row r="89" spans="1:4">
      <c r="A89" s="23">
        <v>2020</v>
      </c>
      <c r="B89" s="13" t="s">
        <v>219</v>
      </c>
      <c r="C89" s="13" t="s">
        <v>214</v>
      </c>
      <c r="D89" s="23" t="s">
        <v>2408</v>
      </c>
    </row>
    <row r="90" spans="1:4">
      <c r="A90" s="23">
        <v>2020</v>
      </c>
      <c r="B90" s="13" t="s">
        <v>219</v>
      </c>
      <c r="C90" s="13" t="s">
        <v>215</v>
      </c>
      <c r="D90" s="23" t="s">
        <v>228</v>
      </c>
    </row>
    <row r="91" spans="1:4">
      <c r="A91" s="23">
        <v>2020</v>
      </c>
      <c r="B91" s="13" t="s">
        <v>221</v>
      </c>
      <c r="C91" s="13" t="s">
        <v>213</v>
      </c>
      <c r="D91" s="23" t="s">
        <v>227</v>
      </c>
    </row>
    <row r="92" spans="1:4">
      <c r="A92" s="23">
        <v>2020</v>
      </c>
      <c r="B92" s="13" t="s">
        <v>221</v>
      </c>
      <c r="C92" s="13" t="s">
        <v>216</v>
      </c>
      <c r="D92" s="23" t="s">
        <v>227</v>
      </c>
    </row>
    <row r="93" spans="1:4">
      <c r="A93" s="23">
        <v>2020</v>
      </c>
      <c r="B93" s="13" t="s">
        <v>221</v>
      </c>
      <c r="C93" s="13" t="s">
        <v>215</v>
      </c>
      <c r="D93" s="23" t="s">
        <v>227</v>
      </c>
    </row>
    <row r="94" spans="1:4">
      <c r="A94" s="23">
        <v>2020</v>
      </c>
      <c r="B94" s="13" t="s">
        <v>222</v>
      </c>
      <c r="C94" s="13" t="s">
        <v>216</v>
      </c>
      <c r="D94" s="23" t="s">
        <v>228</v>
      </c>
    </row>
    <row r="95" spans="1:4">
      <c r="A95" s="23">
        <v>2020</v>
      </c>
      <c r="B95" s="13" t="s">
        <v>223</v>
      </c>
      <c r="C95" s="13" t="s">
        <v>214</v>
      </c>
      <c r="D95" s="23" t="s">
        <v>228</v>
      </c>
    </row>
    <row r="96" spans="1:4">
      <c r="A96" s="23">
        <v>2020</v>
      </c>
      <c r="B96" s="13" t="s">
        <v>224</v>
      </c>
      <c r="C96" s="13" t="s">
        <v>218</v>
      </c>
      <c r="D96" s="23" t="s">
        <v>228</v>
      </c>
    </row>
    <row r="97" spans="1:4">
      <c r="A97" s="23">
        <v>2020</v>
      </c>
      <c r="B97" s="13" t="s">
        <v>224</v>
      </c>
      <c r="C97" s="13" t="s">
        <v>217</v>
      </c>
      <c r="D97" s="23" t="s">
        <v>232</v>
      </c>
    </row>
    <row r="98" spans="1:4">
      <c r="A98" s="23">
        <v>2020</v>
      </c>
      <c r="B98" s="13" t="s">
        <v>3175</v>
      </c>
      <c r="C98" s="13" t="s">
        <v>213</v>
      </c>
      <c r="D98" s="23" t="s">
        <v>228</v>
      </c>
    </row>
    <row r="99" spans="1:4">
      <c r="A99" s="23">
        <v>2020</v>
      </c>
      <c r="B99" s="13" t="s">
        <v>225</v>
      </c>
      <c r="C99" s="13" t="s">
        <v>213</v>
      </c>
      <c r="D99" s="23" t="s">
        <v>232</v>
      </c>
    </row>
    <row r="100" spans="1:4">
      <c r="A100" s="23">
        <v>2020</v>
      </c>
      <c r="B100" s="13" t="s">
        <v>225</v>
      </c>
      <c r="C100" s="13" t="s">
        <v>217</v>
      </c>
      <c r="D100" s="23" t="s">
        <v>228</v>
      </c>
    </row>
    <row r="101" spans="1:4">
      <c r="A101" s="23">
        <v>2020</v>
      </c>
      <c r="B101" s="13" t="s">
        <v>225</v>
      </c>
      <c r="C101" s="13" t="s">
        <v>215</v>
      </c>
      <c r="D101" s="23" t="s">
        <v>232</v>
      </c>
    </row>
    <row r="102" spans="1:4">
      <c r="A102" s="23">
        <v>2021</v>
      </c>
      <c r="B102" s="13" t="s">
        <v>259</v>
      </c>
      <c r="C102" s="13" t="s">
        <v>218</v>
      </c>
      <c r="D102" s="23" t="s">
        <v>232</v>
      </c>
    </row>
    <row r="103" spans="1:4">
      <c r="A103" s="23">
        <v>2021</v>
      </c>
      <c r="B103" s="13" t="s">
        <v>259</v>
      </c>
      <c r="C103" s="13" t="s">
        <v>2365</v>
      </c>
      <c r="D103" s="23" t="s">
        <v>228</v>
      </c>
    </row>
    <row r="104" spans="1:4">
      <c r="A104" s="23">
        <v>2021</v>
      </c>
      <c r="B104" s="13" t="s">
        <v>219</v>
      </c>
      <c r="C104" s="13" t="s">
        <v>213</v>
      </c>
      <c r="D104" s="23" t="s">
        <v>232</v>
      </c>
    </row>
    <row r="105" spans="1:4">
      <c r="A105" s="23">
        <v>2021</v>
      </c>
      <c r="B105" s="13" t="s">
        <v>219</v>
      </c>
      <c r="C105" s="13" t="s">
        <v>217</v>
      </c>
      <c r="D105" s="23" t="s">
        <v>227</v>
      </c>
    </row>
    <row r="106" spans="1:4">
      <c r="A106" s="23">
        <v>2021</v>
      </c>
      <c r="B106" s="13" t="s">
        <v>219</v>
      </c>
      <c r="C106" s="13" t="s">
        <v>215</v>
      </c>
      <c r="D106" s="23" t="s">
        <v>232</v>
      </c>
    </row>
    <row r="107" spans="1:4">
      <c r="A107" s="23">
        <v>2021</v>
      </c>
      <c r="B107" s="13" t="s">
        <v>231</v>
      </c>
      <c r="C107" s="13" t="s">
        <v>218</v>
      </c>
      <c r="D107" s="23" t="s">
        <v>228</v>
      </c>
    </row>
    <row r="108" spans="1:4">
      <c r="A108" s="23">
        <v>2021</v>
      </c>
      <c r="B108" s="13" t="s">
        <v>231</v>
      </c>
      <c r="C108" s="13" t="s">
        <v>213</v>
      </c>
      <c r="D108" s="23" t="s">
        <v>227</v>
      </c>
    </row>
    <row r="109" spans="1:4">
      <c r="A109" s="23">
        <v>2021</v>
      </c>
      <c r="B109" s="13" t="s">
        <v>231</v>
      </c>
      <c r="C109" s="13" t="s">
        <v>214</v>
      </c>
      <c r="D109" s="23" t="s">
        <v>232</v>
      </c>
    </row>
    <row r="110" spans="1:4">
      <c r="A110" s="23">
        <v>2021</v>
      </c>
      <c r="B110" s="13" t="s">
        <v>231</v>
      </c>
      <c r="C110" s="13" t="s">
        <v>217</v>
      </c>
      <c r="D110" s="23" t="s">
        <v>232</v>
      </c>
    </row>
    <row r="111" spans="1:4">
      <c r="A111" s="23">
        <v>2021</v>
      </c>
      <c r="B111" s="13" t="s">
        <v>223</v>
      </c>
      <c r="C111" s="13" t="s">
        <v>216</v>
      </c>
      <c r="D111" s="23" t="s">
        <v>232</v>
      </c>
    </row>
    <row r="112" spans="1:4">
      <c r="A112" s="23">
        <v>2021</v>
      </c>
      <c r="B112" s="13" t="s">
        <v>223</v>
      </c>
      <c r="C112" s="13" t="s">
        <v>215</v>
      </c>
      <c r="D112" s="23" t="s">
        <v>232</v>
      </c>
    </row>
    <row r="113" spans="1:4">
      <c r="A113" s="23">
        <v>2021</v>
      </c>
      <c r="B113" s="13" t="s">
        <v>224</v>
      </c>
      <c r="C113" s="13" t="s">
        <v>216</v>
      </c>
      <c r="D113" s="23" t="s">
        <v>227</v>
      </c>
    </row>
    <row r="114" spans="1:4">
      <c r="A114" s="23">
        <v>2021</v>
      </c>
      <c r="B114" s="13" t="s">
        <v>3175</v>
      </c>
      <c r="C114" s="13" t="s">
        <v>218</v>
      </c>
      <c r="D114" s="23" t="s">
        <v>227</v>
      </c>
    </row>
    <row r="115" spans="1:4">
      <c r="A115" s="23">
        <v>2021</v>
      </c>
      <c r="B115" s="13" t="s">
        <v>3175</v>
      </c>
      <c r="C115" s="13" t="s">
        <v>215</v>
      </c>
      <c r="D115" s="23" t="s">
        <v>228</v>
      </c>
    </row>
    <row r="116" spans="1:4">
      <c r="A116" s="23">
        <v>2021</v>
      </c>
      <c r="B116" s="13" t="s">
        <v>225</v>
      </c>
      <c r="C116" s="13" t="s">
        <v>213</v>
      </c>
      <c r="D116" s="23" t="s">
        <v>228</v>
      </c>
    </row>
    <row r="117" spans="1:4">
      <c r="A117" s="23">
        <v>2021</v>
      </c>
      <c r="B117" s="13" t="s">
        <v>225</v>
      </c>
      <c r="C117" s="13" t="s">
        <v>214</v>
      </c>
      <c r="D117" s="23" t="s">
        <v>227</v>
      </c>
    </row>
    <row r="118" spans="1:4">
      <c r="A118" s="23">
        <v>2021</v>
      </c>
      <c r="B118" s="13" t="s">
        <v>225</v>
      </c>
      <c r="C118" s="13" t="s">
        <v>217</v>
      </c>
      <c r="D118" s="23" t="s">
        <v>228</v>
      </c>
    </row>
    <row r="119" spans="1:4">
      <c r="A119" s="23">
        <v>2021</v>
      </c>
      <c r="B119" s="13" t="s">
        <v>225</v>
      </c>
      <c r="C119" s="13" t="s">
        <v>216</v>
      </c>
      <c r="D119" s="23" t="s">
        <v>227</v>
      </c>
    </row>
  </sheetData>
  <sheetProtection autoFilter="0" pivotTables="0"/>
  <autoFilter ref="A1:D119" xr:uid="{00000000-0001-0000-1200-000000000000}"/>
  <sortState xmlns:xlrd2="http://schemas.microsoft.com/office/spreadsheetml/2017/richdata2" ref="A2:D119">
    <sortCondition ref="A2:A119"/>
    <sortCondition ref="B2:B119"/>
    <sortCondition ref="C2:C119"/>
    <sortCondition ref="D2:D119"/>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2165C5A2C374CABDA0BB2464A4DA1" ma:contentTypeVersion="13" ma:contentTypeDescription="Create a new document." ma:contentTypeScope="" ma:versionID="52d2572b7e6a0984db0417c048f200be">
  <xsd:schema xmlns:xsd="http://www.w3.org/2001/XMLSchema" xmlns:xs="http://www.w3.org/2001/XMLSchema" xmlns:p="http://schemas.microsoft.com/office/2006/metadata/properties" xmlns:ns3="12e5bf52-4a0b-4295-9813-b364d0d69acb" xmlns:ns4="a5b23f3b-4b60-4a15-8193-3736d00e28ac" targetNamespace="http://schemas.microsoft.com/office/2006/metadata/properties" ma:root="true" ma:fieldsID="28f3e23e5ad22d52e29fe648de4582c8" ns3:_="" ns4:_="">
    <xsd:import namespace="12e5bf52-4a0b-4295-9813-b364d0d69acb"/>
    <xsd:import namespace="a5b23f3b-4b60-4a15-8193-3736d00e28a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e5bf52-4a0b-4295-9813-b364d0d69ac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b23f3b-4b60-4a15-8193-3736d00e28ac"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V i s u a l i z a t i o n   x m l n s : x s d = " h t t p : / / w w w . w 3 . o r g / 2 0 0 1 / X M L S c h e m a "   x m l n s : x s i = " h t t p : / / w w w . w 3 . o r g / 2 0 0 1 / X M L S c h e m a - i n s t a n c e "   x m l n s = " h t t p : / / m i c r o s o f t . d a t a . v i s u a l i z a t i o n . C l i e n t . E x c e l / 1 . 0 " > < T o u r s > < T o u r   N a m e = " P a s e o   1 "   I d = " { 6 4 2 9 4 6 9 8 - 3 6 D 1 - 4 F 3 3 - 8 F C C - 1 6 6 A 0 5 0 F 8 9 1 4 } "   T o u r I d = " c 6 d 6 1 8 0 3 - 0 5 6 b - 4 5 8 4 - a 7 4 b - 3 4 3 8 0 9 8 8 f e 8 7 "   X m l V e r = " 5 "   M i n X m l V e r = " 3 " > < D e s c r i p t i o n > L a   d e s c r i p c i � n   d e l   p a s e o   v a   a q u � < / D e s c r i p t i o n > < I m a g e > i V B O R w 0 K G g o A A A A N S U h E U g A A A N Q A A A B 1 C A Y A A A A 2 n s 9 T A A A A A X N S R 0 I A r s 4 c 6 Q A A A A R n Q U 1 B A A C x j w v 8 Y Q U A A A A J c E h Z c w A A A 8 M A A A P D A a 5 g W v c A A C l q S U R B V H h e 7 Z 1 Z b G N Z e t 8 / c Z G o f d + 3 0 l J S b V 3 L V H d X V + 8 9 0 z 3 x Q z x O n m z 4 w Q + B g d g I D A R J k M l b Y D g O j C x O k M S J Y 2 A c I 4 G z A A H s z I z H 7 n 2 v v U u 1 q k p S l f Z 9 I S m K F M U 9 5 / / d e 8 T L q 3 t J S S W J p H h / 3 Q T J y 6 X E e 8 / / f M v 5 z j l F / / e G L 0 F H T L E 9 Q e 8 O h P m x e 3 W V 6 h o a + D G I h M O 0 G i y l 1 u o Y h b a 2 q M T l U l 9 J k k g k q K i o i B / H Y z E S T y g c C p G r t J S P Z S I e j 9 O t K R f 5 t p T v y F U u d E R o c 3 W c e n p O 0 P X x T b r a W 8 b H n y z a a c Z t 5 8 e S w e Y Y j S 7 Z S V 7 M 1 / s i V F G S o G + e O e l E Q 4 y e 3 f u S r l y 9 S n e m S y k Q 8 F N j X Q X F x X l 8 p T u q f i J J R J x S c V L J K a 5 T W F y P j Q 0 / O Z 1 O q q q q p B m P X f z 7 D p x y + u B U i N 8 v w X W Z n 1 u g 9 o 4 2 f h 6 K x G n 0 6 b B 4 V E T 1 9 X X k c X u o r 7 + X 3 O K + o q J c f F 8 V v y 8 d 0 W i E H A 4 n P 8 a 1 j o m b s 7 i Y n 5 u R E N e 3 y G a j Y D B I p a J N 4 O + 6 M V E s z l + E N v x + 2 g x s U n N z E 9 2 d c d K q 3 8 a f Q U v Q C u F S Z 4 Q e z D k p F l c P 7 B L l 2 4 6 Y c C z Z k I P B T f W R i r h S E B N w O B x 8 r 2 c 5 s K I + E m 8 X J 8 4 m b u n E F I l E W K i x a J R m 1 2 I 0 5 X H m v J h A Q 3 m c o u g w B F J M A G J y p u q J y o V 4 7 J p j 1 5 4 7 K R A q o s 1 w E T 2 c F h 3 Y u 2 9 R o s h J w U g R F b s q 6 X J X x F B M A N 8 N M Y F i 0 X g f P n h E 1 6 / d o K G h + z Q t B A V E G 6 V Q N P U c o p O D m E Z H x v h 5 i d N G G + s b o g E H a G F + k a p r q r n V t r W 1 7 k p M A A K K i u s H b O I H Q k w 4 B p H o 2 R I d M H e 2 o j 0 A v 8 8 n r n 2 M P n 7 q I q d o S p + P l t D 1 m T o W 0 / W J p J i A / t v Q 6 Q 8 2 G Z + f d G R F U O D O t N L r t H d 2 p Z w c h 6 Z V x E R P Y 0 R z R Z P 6 C D 1 Y 8 k d v i R 4 J a L 9 v a 3 O T e 1 d c C L s Q a J H d Q W P L x k L N N d a 3 b N x z a o m o n Z F i R Z L c n X Y I 8 S m P y 4 o T V O p M 0 O 0 p 5 R z b R Q / / e N 7 O x 9 t r h E j 3 0 O s u + m w 0 O H i S / t Y v f U C X L l 0 g j 0 8 5 x 2 B L t P P 5 u X m a m 5 t j q y 8 Z E O 9 f W 1 u j u d k 5 c d 6 d d O W 1 V 4 U w n d T R 0 U 7 e d a / 6 r t 1 R U u I i h 7 h + 6 B C B v L b S Q w F o A z i O D h j H 2 W s R N D Y 3 0 / U p p a N 1 B 2 x 8 z s R Z 4 v v m h C J 6 I 2 z i q 6 t L E z Q s L P F e y Z q g 8 A M l O A n o d Q B 6 Z J h s X C A I B C c K j 3 H D Y 1 g Z + V 4 c 0 5 5 Y r Z W S J 9 4 u L o a W s Z X U 5 7 n M k H B J x j b 7 + T F c j 4 C w N p + P K u 4 O f j Z b J X E a I R 5 b a J l O 1 C v n B V b o Q m e U w p o O d m H d T v P r N p r z K u d 9 f N U u X D 7 l e y U 4 Z U t L y z S / s E A z Q g w f f f g J l c T d N D w 8 o r 6 D 6 G 9 f h H U U V k A 8 X l w L U F t 7 G 7 W 3 t 7 O X 8 O D + Q + V N A o / b S + X C r a u u r i K / P 0 D 1 D f V 0 7 9 4 D G n 7 0 l F 2 x 3 S C v I Z B u n i 8 k O h m b P a U j X f d 4 u B 1 s t w V N m 3 i 7 P 0 y v 9 Y T p q r i B K D n p y 7 E S 6 u 0 9 Q a d b d l q g K l e c 3 t e 5 s n s h K z G U p F L 8 8 V d 7 F H M O c A K 1 A o F g c K F 2 i 3 9 j g y o q K 9 V n O 7 8 P o B F 9 8 r R E f Z Y f v N Q W o Y f z S k f Q U B G n 7 w n / X g 8 s B R r 3 R 8 P p 4 w u c D k 0 7 3 Q Z n C Y f f 6 d s Q V k E 5 P 3 D d Y G 3 A z R u 3 2 N J k Y n l 5 h b x e L w 0 M K J + T P H r 4 m M 6 9 d J Y f j 4 9 P U l m Z c M O c x V R b W 7 N 9 j V a W l 6 l J W B V g d O 2 0 w I 2 H 5 + H f 8 I l r X s V t x e t 2 c z y O D h f t R n 5 + Z M l B U 5 q Y E 4 f f H w y x + 4 r X A K w S j v 9 A H A d r o s P / T v W i 9 k J W B Q V 6 R a / a b + K r y q B S z / r 6 u u j 5 h D + u Q 3 s R t G L E 8 a 2 t I P k i F X R f B J r 5 x g 9 P K x c 5 F A q L x m 4 s m P V 1 H z l c 1 f S t i J 1 e h A v 1 M y L G a G Y L 4 B M x S F 1 d H R / H 4 0 x x T 0 D E S u X l 5 e q z J P i u h f k F 6 u z q Z C G g w b t c L j 5 u F i f P T E 1 R Z 3 e 3 + i w V f U c r r / v U x A R 1 9 / S o R 4 k 2 f O v C o 4 n T d L B R u K 5 J Q U E 8 6 F h r S u N s z X t E G 4 T g X m q P C N d Z x G j i N a N O Z z f s v v s / J M b X 7 P T R E 6 V H x I n R A t f P C L 2 Y k A 0 M + P 1 8 U u V n g i J 2 A t I t v D V b k 3 d i a q 6 K b 4 s J O E V k r T 9 H k k h R K b u A z q 0 Z 9 c j e C c 3 f p K a m J r p 9 + z u y i 1 g W Y p L / 2 o S w K p n Y D B i 7 c u P P J 1 h M Y F O 9 L h D V 0 u I y P z a i o 6 t L C M K n P l P A t Y Q I E U / h M e 6 1 n W i t K n 6 w L q x k Z V W 1 C A N c d L 4 9 t c O W v 8 k b t N H F j g i t C m u E B M u t y W K O L / c r J p B 1 Q U l u T 4 l w M R q h l Z V V m h X + O 4 D f / O j R M K d u z R o S Q G q 9 v K K C H 8 u s G A J Z g J 7 s Y + H i 6 T N S + c A F 0 W N K Y J 0 Q 3 4 T D O 9 0 9 4 I w H a W V 1 j d 4 6 X 0 8 / P B O m 9 0 8 r M Q N A j 4 x j u K E X N q O z q Y Q z Z d X C E s 0 J F z I Y 3 N p O i l y 4 e J 5 u 3 7 q j P j O m q r q S L Z A W X L + u b k V M Y G V 5 l U L C 8 4 B g 4 R q a A Z F U a i w i x I N j s G i 4 3 r i u a B 9 S T B B Y l a a j r a 6 p 4 X v Z D p o q l X Y B t E 0 p F i / i b B 8 s 1 k G Q M 4 L y b I p g V / j U Q 6 v t n A 0 C y N C d O 3 d m u 2 c y Q 4 r N u 5 k g z 0 a I V s Q J Q h y A X j A o 3 J A X 6 X F y A f y + m Z k Z a m 1 t M X X 5 q m u q a H p q e t u F k i J 6 v T d C j Z V J S 9 9 U E d 0 W F 8 Y C 5 W P c H O I z S J M 3 N j X y N X C 5 S j j e k b S 1 t 3 J m z w y c 8 3 X v u v q M a H J i k q 8 f 3 D s t 1 b W 1 N D 8 7 Q 6 f P D N L 9 + w / p + f N x 9 R V z t O L R g n Y h k 1 d G 4 H w g k b V h M k z y a O F g M 7 5 Z j 6 G 0 O I S 8 0 Z N 0 1 s Y 4 b Q m 3 r b R M G X 9 Z W F j k E x q N x s T F V g Y O A V L D n k 0 b j x v U l S c 4 z a s F L t O n I 0 J c x t 5 j z n K q J U q N L j 9 5 P V 5 O t F R W K h Y 4 H Y u L S 9 T S o g T 1 Z m h d J A n a I g 5 9 9 2 C M B n p a d / x b z 8 f H K R a J U U N j A 9 1 Z a q E z r V H q q E n 2 + F q Q y K i s q m T h y / h L 8 v j x E z p 1 a o C t E 8 a W / P 4 N C o v v b R T f + / j x M A 0 M D H B 6 X c + q s L w Q O g a W 9 e A 7 K i o U y 4 g k B Y C r i I w v n k N s e I w Y S S Y g D p O c s V A A / m t f 9 T r 7 s m y G h W W S N N T X c W O B m H B h A G I v i A l g s F g v J s k b f U n 3 J x d B f K 0 d q H 2 5 f Y N q H e u c u W t t 2 9 n A z Y h G z K 1 4 O i C m 4 Q U 7 F d W c N v y 3 + n p 7 O d t X V 1 f L l m 9 Y 9 O r a Q V E t e B + q I r R i Q m X E y N N R O n P m F I s J D R 7 V G j W 1 d d T Q U E 9 j Y 8 + 4 G k R I m y a E V b t z + y 7 H W k i z o w 0 U C 2 H A 7 Z 8 S F h j I d g E P B O N U Q I o J w C r J 5 8 X C a i L G P g o x g Z w S F P h m p o 4 F g L K Q z b B N B L p + T o d H R H w F M P r d 2 F D H W a 3 d 8 N V Y s b g A 6 p M c B X + f H K h F O Y 8 j s S W O K a n f 6 e n d J x l K y 3 Z X e m X E 6 d Y Y i 2 Q r Y u w a S e Q Y D a 4 P L P + H j 5 0 0 5 0 3 2 B n D f E O 9 p 8 b j d N C g s k 7 S M i I 2 K x H + 4 r v i N S L F L 0 b B 7 H 4 v S y J M n d O J E F 7 + + K a w M R N r Z 2 b F t Y f E + C E U r p M 3 N A N 9 L r w b l a P j 8 t e m d G W F Z C X L Q 5 J y g 4 H 4 s b Y g Y y J G g o S X R I 9 r s 7 P K U l Z X T y t I S C w t Z v o h d C T o z s R U t o q H Z 5 E n P Z d q F G 4 U 2 h 3 o z / M a e 3 h 4 u k 3 n 6 d I Q T B J l Y E i 6 f W S y R C T R 1 n P P r 4 5 l 7 8 s F K R e R w o y 8 0 z N N j Y b H g L e D 2 L N B B N + b q 6 d t x E Q 8 L 0 Y G + / j 5 2 2 S U Q D i x H U A j A v b r C p U k o K 0 L K v V d Y q m I R S 9 c 3 N N O s s N D L i 4 u 0 I Y Q H E Q 0 P P + F 7 3 C A U x G w Q l f z N a C M y u w s X E J U x K L 1 C Z 9 X f m G q 9 Z c X J Q Z N z g g I o D S o v V k 7 S V 5 M 1 7 A c j y 9 M g g m X 0 P k o v x S 9 n B O 9 D T V u u g 7 / w r I h N 8 N v Q W C T o g U + d G u Q E w b N n z 9 W j x p w 5 e 5 p u 3 b z D 2 c C Q 6 J 1 x v x f O t k a 4 o V 0 f T 9 8 B d X c 0 0 a n y M f r + S U U Q 3 x 8 M b S c + i p y V 3 C n i n C M 5 9 P F d N 7 t m S K g A W B a 4 f Y h r G p t b q K 6 h k Q X m d a + x U E L i M W K w r u 4 O c t g d F N w K U b 8 Q J G h s a u I x S A l E G B Z u L j 4 n k Y P S O G + j K y X 0 z f N i d l P R s R 4 F a Q W V z W b o V m M j c H + x m k f R V 5 Z X y C 4 s F p c Y h T z q q + Z U u c S V F f + j s u C d k y G y Z / M H Z e B y V 4 h T 4 u j J Z e M D E B c a I R o N G h a G F S I G G U 8 0 x G X x 2 p X X X m G r t r b m 5 n s M y O I z W m a E G 6 m 9 T U / N s F g 3 3 S J G C S 6 Y Z s S 0 d H V 1 c a y C t D S S S Z c 6 j N N / i d J W W t 9 S B I r v x X g h B I W O A z d Y q Z r a 2 m 1 R I K X e 0 9 P N l f M L t n N q 5 6 m 8 1 i w 6 1 N n Z e S 5 l u n 7 t J g / 8 I + Z D M g Y C D m x u k T / i o J / d C b A r i s p 4 g J T 4 r P r 4 s N l V l g / 1 Y t n M k u H f f 7 P b K y 6 e k j p d m p / n c a c b C 6 k Z r S t t K 1 R V V U F 3 p p P J C i 1 1 Z X F 6 u T t C n w n f f y 8 F o k d B e 2 W Q z n b s / J s B r I 3 s e Q H G i p A u r l D H 3 h C 3 9 P X 1 8 m M J R L g l e v c y N a 5 C z I l j q K 9 D v G I G l 2 Y 9 K a b 3 B s M p i R I j 0 N g 9 H i 8 n K 2 S 2 1 Q x Y i Z 7 6 C P U 1 p p 5 4 x F e 4 l s j i g R E h p C l 3 0 u 1 8 v S d E F Z q s u 8 c r 2 o G w X G y x x 5 7 T 6 T O n t g s D M F 3 F n 2 V v x P w M a K g u z W 7 r g 5 g X l t f J t + 4 V F 6 a I q 4 g 3 g w G e s y L B a U Q h Z i J R Z H p h Y f V w 8 i E m V F 5 f a p j j 9 H Q u s B V L C k Y P s m R a M K 6 D e A M F r K h q 0 I s J o O N B o 5 P g 3 K B u b n U l O f X F C D R 8 8 P l I M U U M L j v c N w z I Y k o H B A o x w T q k E x O A U H 2 h p E I x i A 8 S G C s U c Q + + F 9 d G K y Z w b S L 5 G z D O V l t T w 5 4 K X D p M 0 3 i q V o R f F m 0 B l S L Z Z l e C 0 l a G Z 4 v R Q D f d X m r j 9 D j c j H r h e z d W x O n d X h + 9 0 j R P 5 6 o n 6 I v P v q L 5 N f N K Y d l Y A I L V Y U / z 9 g X J N i i D M c M o o w n B 1 A i R v P L K Z f V I K v p Y b C 9 0 O 5 X q 8 i + F q C D m Z e F u I + E x O j r G 7 l q N a N Q Y E 8 J j l H M h A b E b 3 G q q H U I M C e s J a u r r O e n 0 6 W h y v p c e a X W 8 6 n k I C z H C T Y W Y / T M 3 + d h 3 M 0 5 a M h k 2 A d o S r s M k + 0 r Z I 1 + M K d k k b 0 j x A 7 6 d E j 2 v u C g I X g d O n a R n q 4 p A V L c 7 B X 1 5 S S i W G 2 I C t r X b H H B / / d W 3 3 O C 0 2 L Q 9 g Y Y l 0 V O b 8 f T p q P o o C U S 2 X c h m A q r C B 0 8 q B a Y 4 X y K C 4 f q + 5 p b m l A p y f 0 k f X 4 d 0 j V g P i k 6 R t e M M n b C y q 0 K o 4 Z i d P h s z F x P A u B f K x 0 6 d O c c p + V O D A 1 z O h D G s 0 2 d O U 2 v 0 r v p O Y 0 r E Z d Z f + 8 M i p y o l X g T E W B h l R 8 B e K i 4 W S m C Q d p 2 z X V T f k d t o e 1 D U M m J W K 6 y Q D M i B V / w m x E / o 3 T u 7 O k w t 0 P j k P P V 0 t + 3 o V O 4 / e E g X z r + k P j N m a O i e c K d K y C b i l N n E W X a J u + q S A n 8 0 7 + D K 7 f 0 2 0 J O N U e p p S F Z Z y P h n N z S X r N G F X i V u R O e w u r Z G I 0 / G u I a w q v 0 C j Z p M H E V / 9 L 2 u C N 1 R J 1 w e J s d G U A C D o a X i n J V 6 b 9 O r r 1 5 i t w 5 p 0 3 y g Z P k z E e N U c 8 U A L J W s Z 5 S g 5 u 3 C B U U M c 7 O o o G i h u f k F a m t t o Q c i n k F n g s A e t y 2 q 5 H U f / s 6 V 1 L l h W B v C q H x H S y C w K e I z x W K g Q 3 r s b q M P z m G A v E R Y E z 7 8 w s j O Y 3 F + n h 7 6 e s T f x k 8 N Q Q Z R m 0 B q i w 2 R o / E 8 x V Y e U k P X W a 7 I X 1 l d p Y b 6 B r Z i Z i A 8 8 G w W i e 8 y t v b p g C B 3 2 4 H k n c u X D g w C h 4 Q L 4 a 1 8 j T 5 7 k u A B Y j O q X T H a 9 A g / v M w g 8 s 4 C w f q 3 2 a 1 C D V x r a y u n h O 9 + N 8 S v z U z P b o s J 7 m B N b Q 2 X 5 W C 5 A M Q x m J p + 9 u w Z O n m y n 7 q 7 u 2 i w u 5 b s i 1 / x + y W w d E + G n 6 r P U l l z u 8 n n 2 6 D x 8 Q k q d i X d L 3 x / R 6 W f s 3 5 a M Z 1 t e 7 F E j m c 9 w F n K l r a 2 t G I C + m x s I J S g a b e d p k P t L K Z 5 0 a k g p p M p c i O Q J c a Y m E O 8 R Y 5 v 7 o W 9 W O N j Z a G 0 n K g T r k V 9 m D 5 5 W i w a X a o r g B 7 y 3 t B 9 s j d f p p d E 4 8 B a D D g J O O n N l X G u r M h W I u Y D 8 b f d v 3 d f C O g 8 W 4 u Z m V k q L X W J S K a I X Z v a 2 l o a G R m l Q R F H T E 5 O 0 Y k T O y f h o Z h 1 d c V N V 6 6 8 r B 4 h L m G C G 4 n B U A i 0 q b m R q 7 A x d l V Z U c H p 6 P 6 + 3 h 1 u J P 6 t z p 5 B z o p K M q X I M 4 E G / k a X l 1 a 2 K t i S 7 g W s F 4 H f A B L x C P 3 w T I w + G X F l F C Z A V h h i x G z c w y I 7 r e Y I m H Q 7 6 O v n p d R X t U Z v 9 o X Z b L c 5 J r b d D a z A A z E B 9 F w Y c 2 m r j v P F f l n 4 2 1 0 1 m U t 9 D o M 7 E 3 G 6 e P E C 3 b p 1 R 3 Q E N u r r 6 2 H R d J / o o q U l J Q k R j 8 V 5 E R Q j M W 2 F Q t T V 2 b k 9 O B w U M Z f H 4 6 G u r k 4 e i M V U 9 m 4 R 0 C P O x D g W S n 1 Q 7 Y 1 g 3 y g m g 3 D 9 3 i W a n p p l q w m 8 L y A m g G G Q V X + C x b S X 9 R v g r P 3 S u a R 1 L L I 5 e U W j 3 Y g J j C 4 5 2 P V L N y f s R T m 2 g g L w l y c D z R x H w W y X V i T X / 4 N r N C x c I A T 6 R j Q 4 3 P T u y a O v U v d s l d L 9 8 Y C I A V / m 1 L A c 8 E Q M B H E B 3 8 Y G D 9 r q X R G k t T E 7 F m M 0 x U 4 H D w h D O L B q k q t X r 7 B r p w f V C S g B M g J Z P p Q C Y f x r U v T w u 2 y / a R l e V f 4 m d H R G G V k j 8 O + i 2 L m z e n e d n T 4 5 i k V u u u q U I u D D 4 l g L S s + U L z k 1 A b 0 x p h N g w D P g V 6 q U t a z 7 1 q n Y k S D n w k d s 1 R A M u 8 T z o 2 A p V M c 9 7 4 C w D g s L S x Q U D c G 3 Z W d r g 3 k 9 3 o r X 6 f H 6 C Y 5 t Z H U 4 Z t g i r Y 3 f B N Z F T C S r K 7 B w C k D 8 h e / Y 3 A z S V 1 9 + w 8 c k F e X l h q l 2 I G c J I w 5 D L 3 + Q I M u 3 G w u D W B e / F D V 5 T S 4 P X e l O b 9 k i k R B b v z d 6 U z s J / H t Y A e q w O L Y x l B H o s a S L E Q 8 H y V a s l O X I x U W Q k k b M g L k 8 H G 8 I 0 W E E H 6 4 S y n v g N l 2 b K K N Q 7 O j 6 o V g s u i M G N G q B p S L G w e x c u K w A s V d Z W R k P y K J o F t Y K F q h S s y o U n i O 2 w r o L f p + f B R w I b t H a C o p q i 4 S Y F 9 i i S b C E 2 W F V a W c C i 5 + e a 4 2 K e K m E z r R E e H 1 B s 5 Q 7 q v b L Q s + F L 1 9 O o z 4 M H x z d 3 5 y x Z R z h 3 3 K o 4 G e 8 2 Z / s r a S Y U O a P Y k s U l 8 K l w X p y m H e D L B Q u B B r c v a E H / P q U c M E u d R 1 t q d I O M Z k A K z Y x O U N j o 8 / Y p Y s L f 9 D j 9 m y v r Q B r p R U T g D u J Z b f q G 9 v o 1 O l B m p 2 d p W h R G c d m m I t 0 c k B Z E x B k U 0 w A Y 1 9 j K 3 a e L z b j c X B l C d b Q 0 w N v A l X 7 7 l U 3 9 X Q 0 U M n h D z 2 l k F F Q u w 3 4 c p 3 3 T 2 3 R 7 W + / T i n / B 0 i 7 o i o b m S 8 8 f v e 9 t / k 4 G q B X v L e 3 t 4 c u X j p P Z 0 6 f o v 7 + X q W C P U d x F d v o R O 8 J j g / h y v a f 7 B M x Y v q q f I 8 P F t B G U 8 v C r R V W u b Y s + f t g m Z G 2 x l p / 2 R Q T Q D t c 9 d t 5 b B E L V 8 5 7 b b S u W c W 7 V r i E J 2 w P e b o 8 v I r L L 1 / i 4 0 g 2 w T P B U m F n W q K c x Q V 9 D Y f T M R 6 b G A p p X T N r W i 1 E A G v z 1 j t v c i / 9 + J E y h R 7 I Z c c g F j Q o g D X 8 F u f n O J 2 s B W l m N C z 0 g g h u H b Y s i Q s / V H c r F 9 4 P B o O d Q g Q Y m 8 J s V T S s D m F t 0 1 H m j N D P r i 3 R 9 U e r O 7 J 8 g W C U K / P 5 3 8 g B U N M n B + q x r k W 5 K / l 3 I Y 0 P l x X l S P j 9 f C x g 4 8 J d V H t g 1 V x 8 X o 5 N j q 8 p l h 8 z d 7 G 4 Z X O l M r k z E 5 n e c 2 w E h Z 7 L z J r K w 4 i R s C 7 B 2 X O n 6 c b 1 W / T F 5 1 9 x 9 Y A e l 6 u U W t r a t y + M B D N A 5 d T p U 8 1 R e r N n g 1 7 p j v C C J b Y i V L 1 l D 2 S w Y E 1 u 3 L h F X 3 9 1 j e r q 6 3 h 9 B i w J Z s a n n 3 7 J 6 z e 0 t L f T S 6 e 7 O W k h p 9 y j n 3 n s S S 6 G k 0 v I V X S x v D K m b E j 0 V n R s V b l + u D 4 Y O p E b H Q C 0 F b w b n 7 k + U U z F Q l 8 4 h k m W 6 D B h w R J x A y u G z 6 W 5 0 A W R l G h x z t H Z n t o d A o G Y 0 O j O n z + n H t m J 1 + P m x U T S g a k I i H V g B T G R b T + L z B 8 U A + U T 1 N 3 Z y p k 9 T L 5 D Y s K M 0 Z l 1 q n J u 7 V g p a e z Z c 1 q 1 n 9 7 V R M N s c b 4 9 Q i 1 V c d P z j V V h Z Q U / t g X C + z B + h g J d M 7 A O u s u Z f A N P 1 R d x 5 p d j x T v W d c S S 2 E b p 9 4 I Q F M a T H D Z l 0 R M J g n d t 0 L 1 X 0 J v L 7 4 M r C O u l B V M a s j H 1 P h z a o k t N i 4 R V Z t G B 1 O u W 8 t K y 5 A 5 S U 2 2 p Y Y + 7 l 6 L V b I H G j 2 z f 8 5 X U j l I P L N S s 1 8 5 u O i o l M o F M M O I u K S i A 6 9 l Q H u N 1 N 8 r F I b N 1 S g o m b S 4 r J A A G S Z H d k y f L D L z P K O W K F H R I x F l V 1 c p 6 F / g e X t 9 A X A A W G T 5 n V 1 Y F y g Z Y w B L r F G I p L l i o R 4 8 e c 3 X F e b U e U M s X Q 0 v 0 7 q W d a / n l g 6 A A f u f b o s N E 9 Q U G 8 i E E V G A s p 6 n j N A K f k w P l S D w h 8 R G J K B 2 l f M 1 o k w k 0 D + x + g p C D n x e K o D A + I 3 d W A M g G I Y A 1 E o 1 n b Y 3 n 6 / D A q H h N 7 y o i 4 J f r v e F 9 A I / t D r s 4 + e I f E l / n X Q / S n c V 6 f u 2 o a a q M 8 5 r d A B 0 H R I 7 f q E 8 6 f H P j A b k q a q m l 1 k k d 7 c l 1 L E C + C E o P r i Q G 5 B E T o R A W g k N 8 C R c N i / 9 E I m E a a L H T c z W + M g L f U S J E c q V z g 4 a X K 7 j G E 1 l E r J E O 9 0 8 P 3 g 8 R w X o V j K C A 1 k o h A 4 Y F U Z A Z Q 4 0 a H r t K X L z c M F 7 T i 0 i i F a C 0 A O i 9 0 I s B v A 5 x Y b W m b I G G Z L S 4 p 3 5 l 2 c X F Z f F c 2 b z u 1 u 3 7 d O n i G S 5 b A r N r Y d G Y U s e t 8 h V U u M h V j 8 o d Y Q p E 0 3 s m Z m C K f V t V j J 6 t O E z L r / Z m F / M c b a 8 L w U B M f r + f X T a M N 6 2 r u z 3 g N c R F R s C t k 9 j V H l + K C U B s 2 R Q T Q I 9 s B K a M Y + 7 U q I g f h + 7 e 5 y o M d A C g u q q U n o x O 0 Z M n I 7 x K U g 0 C B Y H 2 t + U r 2 i X E 9 G J C 5 4 P f W F O 6 U y K w O L L y B C A m H k s j J l B Q g g L w t b W g 4 h q + M j h 9 e p A F 8 / j R 8 I 4 B Y A l E h H E q x E 5 a c U n S T X I 7 K n 5 g U s G N w l m M t w 0 M 9 N O l 7 1 1 g 4 c j p 9 u h Q U F W B c 4 D q c 4 x r A W 0 B L p r l X q r D 8 w F Y c v y m V 0 + E U z w Y g D X 2 z Z Z H M 6 P g B K W f w b v h D 6 S s D g R r d f b c G R o b M 9 4 R A k E q x q m w N i A W 3 4 S 4 c C 9 R O / y s Y r b + 4 I m e 7 p Q 0 + s W L 5 2 l i Y o q n g s D l r S h N u r m 6 s J I 5 1 y b i M Z P v z i d e 7 Y 6 w i L R V I Q D b p G r B G F d d e T I e l W h T 6 3 o K T l A Y T 4 D r J y f I L f s d w v X R m S 0 B 5 g z p q 6 9 h k W T 8 h M e o g 4 O 4 5 P 6 v W K s 7 2 6 S b g a x f z v n L a / e 4 K H h + f p H a 2 9 t o / F m y E 9 G m h Z F u R u / d W m 3 + 3 f k A B u X x W 2 r E O U L H 8 E p 3 q o f R 2 x C j d 0 6 G t 9 0 8 W W a m 3 Q 4 I p F v / v a C S E n p a R Y C 5 M f k N v f 7 G a + q R V B B f o O I a W 2 T C N Z I B O 0 D x L G r d t G C G 7 b f T y b l H 2 a C t I k j 9 j R G 2 n A A X d 8 O 3 w U W / e O b 2 e H l s q l Q I 6 W R / c v t M d B C w z r 6 t I r o x k W r F t a 7 Q y o Y t b 9 a K 1 6 N 3 6 d I x 7 7 V T W 0 1 y 3 j 9 c + d 1 4 H w V n o b Q s + O x 0 + c p V G n q u q b I U Y B 0 8 B O 6 r K 2 v U 1 t b G S Q o p J p 8 a W + n F B N Y j 2 c + K z f t L q U S 4 s F h n I e 6 s 4 4 U h M e 0 k s L n J u x C + 9 9 7 b V N 9 Y l y I m g P U 4 U E m g F x P Q r s b 6 Q C 3 7 y T f M 9 r M y Q y s m 8 J Z m p k I 6 C l p Q A O M U p Z F 5 9 Z k C L B M C 9 / q G n V U G 2 m 0 n t c B i H f R u e P t F 7 l 4 O / 9 + I d t F J Y K t O C T o Q h 8 O 8 Z E p b L 6 f 3 j r V Z s F w D L u r l L q U 2 D 8 W 0 L w J S 7 7 u x c A U v K I R E K G z 9 9 u v r 3 M i Q 4 Z M 7 m X M K / I u v t 2 e 8 Y j s d L R A e 4 i a I 6 c l y 6 r a X 2 Q Q L z G i 9 E 8 R O i J G 0 Y K v O L 8 V v m 5 y c 5 M F f M N i 8 s 9 E h d S z B Y j Z 6 D M L P r I N r + v 2 B E L 3 U F q F 6 k 0 5 l v 2 S K I w s 6 h g K y 1 8 E 0 b 7 k d J a r S M U 0 c 4 z Y A 6 3 h j Z z 4 5 p R x C g t g w 3 v N t j q 7 7 9 + 7 J E F c L A O y v p J 9 c + G z s G f W f V G o Z Z d X I / L q d F 7 L U I 8 / R 5 6 M l J D e G y 2 U q S + J 0 t T d z u l t e x 7 2 C H T a 9 Q e P P F b y F A p i J q 9 3 b F T N 3 I S b s W A 5 e O n 8 u Z T E X X I Q b Y + G c F R O A O C R I q K D 6 A 4 k H 3 H 9 3 Z 2 h b T G B x Y Z H r 3 4 z E B D A w C u u U D 2 I C / t A + m 3 U w N Z Y 2 A 2 N W N b q U u 8 Q S l M B s D 9 v y i u S Y D X o z l B S h U a K B + q K 5 X Z a D 6 m o J a v g w G x m r J e G x n M 0 K s B l A O B K m a b d 5 U 8 B K Q 5 8 J 6 5 Q v Y H 2 N 3 Y L r K u 8 T L m V Z B H 6 s H j f j l S 7 j J E V B C w p r E i D V L V 0 7 P X D x U E 2 A B U + w x y s K Y b G d j r 7 I N B d B 9 b P c 6 z a 4 u U V Y J 6 O h v n 6 H i 4 P f f u H C h X 2 5 P r m K r P z O B E Q j f z f u c c P U e v k 4 H W Y v F 7 S g u u t j 2 w k H I 5 A u h / u H x i j T 5 t h K 5 / P R / E g d f z 5 W y p M o s a q R H q z h N 7 + w w I 8 / E + 8 7 b m g 3 0 j Y D G / f p K d M Y Y n g k S N h g d g H v Y W V S 3 6 m l o A V V W 5 q g 2 p r U N H g w g h 3 G l c f o w b C V D G I s C V L S k S N c R u x F w A 4 a c G e N N g i o F M f q 6 + p 5 q 5 g M 3 k 1 e s r C e + R p V G C w P U K 2 u p L Q g Y l B 4 J L x o q P B U s L e z d h K p 2 T k r a E F h A f x S d c t M C S a L S Y 8 O A T x S 6 C h D w k L 7 y O o d 5 r r Y h w H W S z C i t a W F f B F X S q x 1 n N D u 0 a w H q X 5 c x 0 e r 9 f T V s 2 L e N G 5 T d K Q Q i X T l s A 5 g O k b M t s 5 R 7 w s S l z g n M z N z 6 r O d Y P 9 Y S V 9 / H 9 2 c y A 9 X T 4 t Z o S z 2 U h q a y b / f 8 6 J 8 M V b M M 6 n h a W y E b F y X h 0 3 j v h H C g p h 2 O 6 5 m N p W + o M e h M L 6 C L J d Z U m I r H K c 7 z 4 N 0 s b e C K 5 G x 2 G I + M t A U 5 R V / 0 h V 1 H k f e G w i z F 7 L b 4 Y 0 2 Y Z U w 3 I C V r D B D F y Y r E o 0 I t y / 1 8 5 i x Y J b 4 K F g L h V V x 1 g L u t B u Q Y e H I u L O W P n m 4 l b d i A r B G h S Y m g N V u 9 z J W C D F h Q c w 7 a u k W T B b E h I Q E 1 h F B C A D S Z R E L V l D Y I n J m Z M a w y F U L 1 n 4 r K z d f 2 8 7 i e D G x Z u d Y S r t E G B I S G E J B 1 j e e I Y N T s I L C V p M N T c n t b Y x A E g L l N h a F x 1 0 R X 2 K 6 e z h a x I k L z F z G P L p P n q a v 2 S z Y G O r 7 g y G a m 5 7 m j c z 0 f C x O X M E G l h Y v R E F b K K x w p A V m H k K y x G S h R V b c Y 3 m y T B S s o N i M y x F c l e e r D r Z O F h Z a 4 O 4 h I / x 6 T + Y K 9 o I U V E N 5 n J o q s J R y a u a u p / 7 F J q F Z H E / k J g Q j y 5 k z v Q U p q N W A j a s h l p e x U 1 8 S j J h b W B i B h A T K k T J R k I L C M l D Y e A t j C 5 J r 4 8 X H s q b N 4 m g p S E F h 8 A 5 L S l X U N K p H K G U h E g u L / V K Q g p r x 2 K k o H q K G m u Q E w t 0 s w G F h k Y m C F B Q I + J X Z q 5 I v R n N 3 O r t F / l C Q g q o q T d B q O D k P C g W U 4 S x v y n y c w R J c h U J B C m o j W E Q r C 9 P q M 1 g n a + z p M N H u f n H c K U h B Y T J Z a 6 u y D 5 T Z Y h z V w o p h G 3 4 L i 7 1 Q k I L C J D J f r I r i Z K e h 2 W L a 2 l T 2 h d K y L q x Y N j e f t s h P C l J Q Y D N U x H u y F t u J W i q s D J / F w V C 4 g h J u 3 + 1 J J 8 9 v w b j U Q S 7 Z i y 1 T L A q T g l + K G W C v I O 1 O f R Y W + 6 V g L Z Q W S 0 w W B 4 U l K A u L A 8 Q S l I X F A W I J y s L i A L E E Z W F x g F i C s r A 4 Q C x B W V g c I I b j U I 1 V d u p r t q Y z H D W O + A Z V V p T T h j 9 A k 1 4 X z a 5 Z t Y T 5 h q G g O u o d d K E 7 d z Z h z g a o j z 7 q 4 a m i R J T i s S h v Q z O y G K e x h d 1 t 5 W + R O 1 g u n w l S T B C W w 3 Y 0 0 g o E A r x 1 5 7 z B R m A W + Y E l K B M g p G J 7 g o W F I t q j o K y i m t q 7 e q i 1 f e d q t h b 5 Q U Z B 3 b 3 7 H f 3 O P / g t + u n / + 0 v 1 S H r + 8 N / + a / V R f m I X 1 k h a p K O e x b v p X 2 e 3 D / c W + U l a Q U W j U f r p X / 4 F / c c / + m P 6 5 R / 9 C v 3 4 n / 5 j + s V f / Z x + / / d + l / 7 Z j / 8 J z c 3 O 8 r E P / + a v + f 3 D j x / T k + F h f p y v Y I n m e K I o K 8 s x Y 7 f E k m I n 3 1 s c P Q f R f a Y V 1 O j I C L W 2 t f F j r G G H P V l / 8 V c / o 4 W F e f o X v / 8 H 9 G f / 7 S f b x 8 C Z s 2 f J 5 c r f 6 e T y h F r F s p n B l p m 9 D b H t P W m P i r f 6 l U R N c 1 W c y o t 3 X q j G i j i 9 0 r 0 z m Y P j m e i o f f F p N 2 k F B Y E 8 e z Z G / + 4 P / w 3 9 3 u / + c 1 4 l C H v l T E 9 N 0 5 / 8 1 / 9 C I 0 J w 8 t h x A I v B h w p o / Y P 9 8 o P B E L 3 U F q X + x i h d 6 Y l Q e 8 3 h z P / C 9 1 a 5 E n S i P s a 7 C 2 L e G v Z A x p J v F 9 o j 9 E Z f m B / 3 N S r / P h Y v v d S J 3 Q c T d L Y 1 m v J 3 a f f c f f 9 U c k I p P i 9 v p 1 u i v C u L / L 7 9 s O e 0 O R b Y / 0 f / 8 H f o 3 / + H P 1 K P 5 D + c f B B n A X 1 Y 7 I g S E E Y g f o L L F w p H c j Z t / u 7 J M D f O l q p k o 8 O O f o 8 X H O R J s 1 H 0 b r j Y E a E G r D l / g J c A 6 5 J j U d O o u L h w 5 7 V g K Q R 7 h j 8 Z 7 1 n x 2 / j v + m w k s / e 1 r 3 E o j 9 t N t X V 1 6 r P j A U S V 7 a X E c l V Q 2 M z 5 t R N h b p x 1 G W Y 2 o z F F h d a w U d n c u p 1 8 W 0 W c 6 F n Z M F 8 X / K S w d D 3 C f c x l F n 0 2 G l t 2 U D D D 1 q r W w K 4 K B C V 3 W d h x Q o 6 I X B M U L I X W P d o v O J 9 G 2 w R 1 i Z j l V B 6 t L I X 2 M a b u w D H n t V N 5 S Z z 8 o V Q T l 1 F Q / + d / / n e + t z g 8 f v X X f 4 P v s y k o B P v f T T u 3 N 2 S u K E n Q 6 7 0 H 8 + 9 j 6 e s n B i t I I W 7 J d 7 D B t T u Q F F X B W i j 0 v v C t I 8 L T g B + t 9 d u z l Z j I p q A u d 0 V 4 o R r s K Y x z g g C 9 8 w C y X g B b w e g 5 D m L S s r B u o 4 f z z s J 2 + T C A C z E h I Y E 4 Q Z K P g s L f v 5 f t e N C B Q E S 1 Z T t j I s Q 9 y K 4 d B B v i u 6 5 P K I X W O N f I E B 5 X p t 3 2 9 I K 6 + d 1 9 + u T W U / U o U X N t K f 3 m r / 1 I f Z a / o D F h r A l x E x o i A m j t / q n w l b M x F p V O U P J v 1 o J e H g t y Y p V b y a 0 p J 7 3 a v X P r S l i d 9 a C N G 7 W R i A 6 T T 0 d K O F u G l L c c R z q u J J 0 / A + 4 9 n a Q / f + r a v n 3 9 O L n j 3 7 / 6 g 3 9 J H 3 / 0 o f o s v 0 D D h H W S V k m v n a M q h k 1 H t W o h E M d A B A 4 h f q R u A c T 1 g Z o s 0 I o J G I k J O E U s j c 8 f t Z j A O y c V E b 3 Z d 7 z F B N I K K h 0 / + p W / q z 7 K P 2 C Z 0 E g l 9 q L s C 0 g L B I N x n p b q O C c H 4 C Z h / O d 7 n R F O L y P z p n V R c x 1 0 U L C m + f Q 3 7 5 d 9 C y o b 4 H p g i 3 s I g t 0 1 5 f C e i Q n 9 I E 6 S s V I s k f p N c E + y i X T t z r f t t D Y Y s 7 H I X f I 2 h k I v D m e t S P w H g e w V f F z G T R A W h C p B g 5 Z j U k e J j K H C I o Z K x M P i P q i + Y p E v 5 F W W D 1 Y J c 5 N k D K S d p 4 R H i D N Q O q Q P 3 g H c O l S R S 7 R v k c k J L R j t 1 1 u u w 8 Z O U X I 6 n R S J R C g e s w S V j x y 5 y 6 e 1 B H s l r G b f 8 B 2 I g S A E P G Y 3 U N x g t T C 2 h O f a x A L e 5 x B B u f 5 f l p 8 3 8 u 2 P U k z 4 u / F 3 W O Q / a Q X l 9 / t p a n J y + 7 a 0 u K i + s n + 0 7 h U L Q T R q o L h w m Y F g J O m C X A g O 3 4 / v l e / D c 3 w e 4 s P j X A i S Z S d g c T x I K 6 i b P / 8 J x f 7 0 8 v b t 5 p / 8 p v r K / p C i k c k A L q I U V s f G 7 p j i t s m M m 5 n A 9 j J 4 C f S N d T c i 2 u u / s V 8 s M R 0 / 0 g r K Y b d T d 6 1 t + 1 Z T l i w h + d / / 6 8 / 5 Z g S q i 6 U V 0 r Z f C A c 3 p 3 g d l k l a E Y y R 4 B 6 W A 6 4 Z P o O G h g a n F 5 i Z 0 A 4 S i P y w g U t q i e n 4 k V Z Q 6 b h 6 9 Q 2 e G 6 U H g r G r 7 V G K B P e 4 Q U A Q j 0 3 c w 1 K Y W Q u Z f U O D w 2 f w N j y G C C O H P F 8 J 8 2 a O A v w u i + N H 2 s u 6 F U v Q 1 0 t 1 2 7 d J j 1 I s 6 f P 5 6 O c / / y m 9 / f a 7 / F w i r c 1 B x i b 4 L i k w f n z I v f p R T D A 8 / H / B I l u 8 c N o c r s t x 6 G 0 R N x 2 F q 4 d / Q X Y Q e q I i q L T S 5 v n N v q T A j U J Y C t z n u 5 h Y S N G i Q x c T v l 2 6 w B b H l 3 3 J A U 0 C g 6 o 2 z V h P P g D x G A 3 6 H s W v w K C z x f E n r c v 3 z U c 3 a O g X Y + p R o v J W O / 2 9 H / 8 6 Z 9 7 k w C d 6 3 V w H F k j 7 V + r / Z o j s M E u N k N V E I i Y T l s u X / 6 S 9 z H M T S + T 5 s G r 7 t v x o c z t t / T / + 7 C f 0 x / / 5 P y l P c h i M e U E + E J G Z + A / T 2 Y N r v B s x W R w P 9 n S p k R K X J T 2 V l R V U W 1 P F j 3 M Z i E U v G L 3 b d 1 g D u R D w Q W Y 8 L X K f P f e d a C C b A R 8 1 N T V x + j z X w S A z 9 K I V D d w 7 W C 4 5 j L b X s S 1 p 7 e R 4 m x F m 1 t D i e J M 2 h h q 6 c Z / u f f p 0 2 8 2 r a i 6 l X / v 7 v 6 w 8 y R M O O j 7 i 7 K b m 6 2 Q Z l Z 7 9 C M q K o f K f j O N Q x 6 G n N W v 0 E v x G f e L C C L 2 Y 0 o n V E l R h s s P l u 9 o T p v P t y V m h m R p j v o O S J h T p 7 q b 5 a 8 W E W b 2 w 3 G a V G w Z V W R Y F w A 5 B V a q L g 6 C x y O k b o 8 + n a F L c L x 7 A 9 I 1 c I y o s z G 7 m P u m F g w F t 1 P 2 Z D Q g j L k N n h B s E a 3 H 8 8 Q R t O w U l 1 2 5 G z 3 3 7 s z + l k q H X q e T u 6 1 R 0 + w 2 6 + R e / z a / l I 0 h O G J H J M i G r C f f N K F u H x e f x m t l 3 b 5 N Z r x b H A L f f R v 8 f I J A 3 p i I G r 3 A A A A A A S U V O R K 5 C Y I I = < / I m a g e > < / T o u r > < / T o u r s > < C o l o r s / > < / V i s u a l i z a t i o n > 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4 8 1 d e 4 d 7 - b 0 0 d - 4 5 9 9 - 8 1 2 2 - 7 a 6 a 1 7 7 4 9 5 3 6 " > < T r a n s i t i o n > M o v e T o < / T r a n s i t i o n > < E f f e c t > S t a t i o n < / E f f e c t > < T h e m e > B i n g R o a d < / T h e m e > < T h e m e W i t h L a b e l > f a l s e < / T h e m e W i t h L a b e l > < F l a t M o d e E n a b l e d > t r u e < / F l a t M o d e E n a b l e d > < D u r a t i o n > 1 0 0 0 0 0 0 0 0 < / D u r a t i o n > < T r a n s i t i o n D u r a t i o n > 3 0 0 0 0 0 0 0 < / T r a n s i t i o n D u r a t i o n > < S p e e d > 0 . 5 < / S p e e d > < F r a m e > < C a m e r a > < L a t i t u d e > - 4 2 . 2 2 8 7 1 7 9 3 4 0 0 5 9 2 8 < / L a t i t u d e > < L o n g i t u d e > - 4 . 7 3 7 0 2 4 4 9 8 9 9 3 3 4 5 2 < / L o n g i t u d e > < R o t a t i o n > 0 < / R o t a t i o n > < P i v o t A n g l e > - 0 . 0 0 4 3 0 7 0 1 7 7 7 7 9 1 1 8 7 < / P i v o t A n g l e > < D i s t a n c e > 5 . 7 2 2 0 4 5 8 9 8 4 3 7 5 < / D i s t a n c e > < / C a m e r a > < I m a g e > i V B O R w 0 K G g o A A A A N S U h E U g A A A N Q A A A B 1 C A Y A A A A 2 n s 9 T A A A A A X N S R 0 I A r s 4 c 6 Q A A A A R n Q U 1 B A A C x j w v 8 Y Q U A A A A J c E h Z c w A A A 8 M A A A P D A a 5 g W v c A A C l q S U R B V H h e 7 Z 1 Z b G N Z e t 8 / c Z G o f d + 3 0 l J S b V 3 L V H d X V + 8 9 0 z 3 x Q z x O n m z 4 w Q + B g d g I D A R J k M l b Y D g O j C x O k M S J Y 2 A c I 4 G z A A H s z I z H 7 n 2 v v U u 1 q k p S l f Z 9 I S m K F M U 9 5 / / d e 8 T L q 3 t J S S W J p H h / 3 Q T J y 6 X E e 8 / / f M v 5 z j l F / / e G L 0 F H T L E 9 Q e 8 O h P m x e 3 W V 6 h o a + D G I h M O 0 G i y l 1 u o Y h b a 2 q M T l U l 9 J k k g k q K i o i B / H Y z E S T y g c C p G r t J S P Z S I e j 9 O t K R f 5 t p T v y F U u d E R o c 3 W c e n p O 0 P X x T b r a W 8 b H n y z a a c Z t 5 8 e S w e Y Y j S 7 Z S V 7 M 1 / s i V F G S o G + e O e l E Q 4 y e 3 f u S r l y 9 S n e m S y k Q 8 F N j X Q X F x X l 8 p T u q f i J J R J x S c V L J K a 5 T W F y P j Q 0 / O Z 1 O q q q q p B m P X f z 7 D p x y + u B U i N 8 v w X W Z n 1 u g 9 o 4 2 f h 6 K x G n 0 6 b B 4 V E T 1 9 X X k c X u o r 7 + X 3 O K + o q J c f F 8 V v y 8 d 0 W i E H A 4 n P 8 a 1 j o m b s 7 i Y n 5 u R E N e 3 y G a j Y D B I p a J N 4 O + 6 M V E s z l + E N v x + 2 g x s U n N z E 9 2 d c d K q 3 8 a f Q U v Q C u F S Z 4 Q e z D k p F l c P 7 B L l 2 4 6 Y c C z Z k I P B T f W R i r h S E B N w O B x 8 r 2 c 5 s K I + E m 8 X J 8 4 m b u n E F I l E W K i x a J R m 1 2 I 0 5 X H m v J h A Q 3 m c o u g w B F J M A G J y p u q J y o V 4 7 J p j 1 5 4 7 K R A q o s 1 w E T 2 c F h 3 Y u 2 9 R o s h J w U g R F b s q 6 X J X x F B M A N 8 N M Y F i 0 X g f P n h E 1 6 / d o K G h + z Q t B A V E G 6 V Q N P U c o p O D m E Z H x v h 5 i d N G G + s b o g E H a G F + k a p r q r n V t r W 1 7 k p M A A K K i u s H b O I H Q k w 4 B p H o 2 R I d M H e 2 o j 0 A v 8 8 n r n 2 M P n 7 q I q d o S p + P l t D 1 m T o W 0 / W J p J i A / t v Q 6 Q 8 2 G Z + f d G R F U O D O t N L r t H d 2 p Z w c h 6 Z V x E R P Y 0 R z R Z P 6 C D 1 Y 8 k d v i R 4 J a L 9 v a 3 O T e 1 d c C L s Q a J H d Q W P L x k L N N d a 3 b N x z a o m o n Z F i R Z L c n X Y I 8 S m P y 4 o T V O p M 0 O 0 p 5 R z b R Q / / e N 7 O x 9 t r h E j 3 0 O s u + m w 0 O H i S / t Y v f U C X L l 0 g j 0 8 5 x 2 B L t P P 5 u X m a m 5 t j q y 8 Z E O 9 f W 1 u j u d k 5 c d 6 d d O W 1 V 4 U w n d T R 0 U 7 e d a / 6 r t 1 R U u I i h 7 h + 6 B C B v L b S Q w F o A z i O D h j H 2 W s R N D Y 3 0 / U p p a N 1 B 2 x 8 z s R Z 4 v v m h C J 6 I 2 z i q 6 t L E z Q s L P F e y Z q g 8 A M l O A n o d Q B 6 Z J h s X C A I B C c K j 3 H D Y 1 g Z + V 4 c 0 5 5 Y r Z W S J 9 4 u L o a W s Z X U 5 7 n M k H B J x j b 7 + T F c j 4 C w N p + P K u 4 O f j Z b J X E a I R 5 b a J l O 1 C v n B V b o Q m e U w p o O d m H d T v P r N p r z K u d 9 f N U u X D 7 l e y U 4 Z U t L y z S / s E A z Q g w f f f g J l c T d N D w 8 o r 6 D 6 G 9 f h H U U V k A 8 X l w L U F t 7 G 7 W 3 t 7 O X 8 O D + Q + V N A o / b S + X C r a u u r i K / P 0 D 1 D f V 0 7 9 4 D G n 7 0 l F 2 x 3 S C v I Z B u n i 8 k O h m b P a U j X f d 4 u B 1 s t w V N m 3 i 7 P 0 y v 9 Y T p q r i B K D n p y 7 E S 6 u 0 9 Q a d b d l q g K l e c 3 t e 5 s n s h K z G U p F L 8 8 V d 7 F H M O c A K 1 A o F g c K F 2 i 3 9 j g y o q K 9 V n O 7 8 P o B F 9 8 r R E f Z Y f v N Q W o Y f z S k f Q U B G n 7 w n / X g 8 s B R r 3 R 8 P p 4 w u c D k 0 7 3 Q Z n C Y f f 6 d s Q V k E 5 P 3 D d Y G 3 A z R u 3 2 N J k Y n l 5 h b x e L w 0 M K J + T P H r 4 m M 6 9 d J Y f j 4 9 P U l m Z c M O c x V R b W 7 N 9 j V a W l 6 l J W B V g d O 2 0 w I 2 H 5 + H f 8 I l r X s V t x e t 2 c z y O D h f t R n 5 + Z M l B U 5 q Y E 4 f f H w y x + 4 r X A K w S j v 9 A H A d r o s P / T v W i 9 k J W B Q V 6 R a / a b + K r y q B S z / r 6 u u j 5 h D + u Q 3 s R t G L E 8 a 2 t I P k i F X R f B J r 5 x g 9 P K x c 5 F A q L x m 4 s m P V 1 H z l c 1 f S t i J 1 e h A v 1 M y L G a G Y L 4 B M x S F 1 d H R / H 4 0 x x T 0 D E S u X l 5 e q z J P i u h f k F 6 u z q Z C G g w b t c L j 5 u F i f P T E 1 R Z 3 e 3 + i w V f U c r r / v U x A R 1 9 / S o R 4 k 2 f O v C o 4 n T d L B R u K 5 J Q U E 8 6 F h r S u N s z X t E G 4 T g X m q P C N d Z x G j i N a N O Z z f s v v s / J M b X 7 P T R E 6 V H x I n R A t f P C L 2 Y k A 0 M + P 1 8 U u V n g i J 2 A t I t v D V b k 3 d i a q 6 K b 4 s J O E V k r T 9 H k k h R K b u A z q 0 Z 9 c j e C c 3 f p K a m J r p 9 + z u y i 1 g W Y p L / 2 o S w K p n Y D B i 7 c u P P J 1 h M Y F O 9 L h D V 0 u I y P z a i o 6 t L C M K n P l P A t Y Q I E U / h M e 6 1 n W i t K n 6 w L q x k Z V W 1 C A N c d L 4 9 t c O W v 8 k b t N H F j g i t C m u E B M u t y W K O L / c r J p B 1 Q U l u T 4 l w M R q h l Z V V m h X + O 4 D f / O j R M K d u z R o S Q G q 9 v K K C H 8 u s G A J Z g J 7 s Y + H i 6 T N S + c A F 0 W N K Y J 0 Q 3 4 T D O 9 0 9 4 I w H a W V 1 j d 4 6 X 0 8 / P B O m 9 0 8 r M Q N A j 4 x j u K E X N q O z q Y Q z Z d X C E s 0 J F z I Y 3 N p O i l y 4 e J 5 u 3 7 q j P j O m q r q S L Z A W X L + u b k V M Y G V 5 l U L C 8 4 B g 4 R q a A Z F U a i w i x I N j s G i 4 3 r i u a B 9 S T B B Y l a a j r a 6 p 4 X v Z D p o q l X Y B t E 0 p F i / i b B 8 s 1 k G Q M 4 L y b I p g V / j U Q 6 v t n A 0 C y N C d O 3 d m u 2 c y Q 4 r N u 5 k g z 0 a I V s Q J Q h y A X j A o 3 J A X 6 X F y A f y + m Z k Z a m 1 t M X X 5 q m u q a H p q e t u F k i J 6 v T d C j Z V J S 9 9 U E d 0 W F 8 Y C 5 W P c H O I z S J M 3 N j X y N X C 5 S j j e k b S 1 t 3 J m z w y c 8 3 X v u v q M a H J i k q 8 f 3 D s t 1 b W 1 N D 8 7 Q 6 f P D N L 9 + w / p + f N x 9 R V z t O L R g n Y h k 1 d G 4 H w g k b V h M k z y a O F g M 7 5 Z j 6 G 0 O I S 8 0 Z N 0 1 s Y 4 b Q m 3 r b R M G X 9 Z W F j k E x q N x s T F V g Y O A V L D n k 0 b j x v U l S c 4 z a s F L t O n I 0 J c x t 5 j z n K q J U q N L j 9 5 P V 5 O t F R W K h Y 4 H Y u L S 9 T S o g T 1 Z m h d J A n a I g 5 9 9 2 C M B n p a d / x b z 8 f H K R a J U U N j A 9 1 Z a q E z r V H q q E n 2 + F q Q y K i s q m T h y / h L 8 v j x E z p 1 a o C t E 8 a W / P 4 N C o v v b R T f + / j x M A 0 M D H B 6 X c + q s L w Q O g a W 9 e A 7 K i o U y 4 g k B Y C r i I w v n k N s e I w Y S S Y g D p O c s V A A / m t f 9 T r 7 s m y G h W W S N N T X c W O B m H B h A G I v i A l g s F g v J s k b f U n 3 J x d B f K 0 d q H 2 5 f Y N q H e u c u W t t 2 9 n A z Y h G z K 1 4 O i C m 4 Q U 7 F d W c N v y 3 + n p 7 O d t X V 1 f L l m 9 Y 9 O r a Q V E t e B + q I r R i Q m X E y N N R O n P m F I s J D R 7 V G j W 1 d d T Q U E 9 j Y 8 + 4 G k R I m y a E V b t z + y 7 H W k i z o w 0 U C 2 H A 7 Z 8 S F h j I d g E P B O N U Q I o J w C r J 5 8 X C a i L G P g o x g Z w S F P h m p o 4 F g L K Q z b B N B L p + T o d H R H w F M P r d 2 F D H W a 3 d 8 N V Y s b g A 6 p M c B X + f H K h F O Y 8 j s S W O K a n f 6 e n d J x l K y 3 Z X e m X E 6 d Y Y i 2 Q r Y u w a S e Q Y D a 4 P L P + H j 5 0 0 5 0 3 2 B n D f E O 9 p 8 b j d N C g s k 7 S M i I 2 K x H + 4 r v i N S L F L 0 b B 7 H 4 v S y J M n d O J E F 7 + + K a w M R N r Z 2 b F t Y f E + C E U r p M 3 N A N 9 L r w b l a P j 8 t e m d G W F Z C X L Q 5 J y g 4 H 4 s b Y g Y y J G g o S X R I 9 r s 7 P K U l Z X T y t I S C w t Z v o h d C T o z s R U t o q H Z 5 E n P Z d q F G 4 U 2 h 3 o z / M a e 3 h 4 u k 3 n 6 d I Q T B J l Y E i 6 f W S y R C T R 1 n P P r 4 5 l 7 8 s F K R e R w o y 8 0 z N N j Y b H g L e D 2 L N B B N + b q 6 d t x E Q 8 L 0 Y G + / j 5 2 2 S U Q D i x H U A j A v b r C p U k o K 0 L K v V d Y q m I R S 9 c 3 N N O s s N D L i 4 u 0 I Y Q H E Q 0 P P + F 7 3 C A U x G w Q l f z N a C M y u w s X E J U x K L 1 C Z 9 X f m G q 9 Z c X J Q Z N z g g I o D S o v V k 7 S V 5 M 1 7 A c j y 9 M g g m X 0 P k o v x S 9 n B O 9 D T V u u g 7 / w r I h N 8 N v Q W C T o g U + d G u Q E w b N n z 9 W j x p w 5 e 5 p u 3 b z D 2 c C Q 6 J 1 x v x f O t k a 4 o V 0 f T 9 8 B d X c 0 0 a n y M f r + S U U Q 3 x 8 M b S c + i p y V 3 C n i n C M 5 9 P F d N 7 t m S K g A W B a 4 f Y h r G p t b q K 6 h k Q X m d a + x U E L i M W K w r u 4 O c t g d F N w K U b 8 Q J G h s a u I x S A l E G B Z u L j 4 n k Y P S O G + j K y X 0 z f N i d l P R s R 4 F a Q W V z W b o V m M j c H + x m k f R V 5 Z X y C 4 s F p c Y h T z q q + Z U u c S V F f + j s u C d k y G y Z / M H Z e B y V 4 h T 4 u j J Z e M D E B c a I R o N G h a G F S I G G U 8 0 x G X x 2 p X X X m G r t r b m 5 n s M y O I z W m a E G 6 m 9 T U / N s F g 3 3 S J G C S 6 Y Z s S 0 d H V 1 c a y C t D S S S Z c 6 j N N / i d J W W t 9 S B I r v x X g h B I W O A z d Y q Z r a 2 m 1 R I K X e 0 9 P N l f M L t n N q 5 6 m 8 1 i w 6 1 N n Z e S 5 l u n 7 t J g / 8 I + Z D M g Y C D m x u k T / i o J / d C b A r i s p 4 g J T 4 r P r 4 s N l V l g / 1 Y t n M k u H f f 7 P b K y 6 e k j p d m p / n c a c b C 6 k Z r S t t K 1 R V V U F 3 p p P J C i 1 1 Z X F 6 u T t C n w n f f y 8 F o k d B e 2 W Q z n b s / J s B r I 3 s e Q H G i p A u r l D H 3 h C 3 9 P X 1 8 m M J R L g l e v c y N a 5 C z I l j q K 9 D v G I G l 2 Y 9 K a b 3 B s M p i R I j 0 N g 9 H i 8 n K 2 S 2 1 Q x Y i Z 7 6 C P U 1 p p 5 4 x F e 4 l s j i g R E h p C l 3 0 u 1 8 v S d E F Z q s u 8 c r 2 o G w X G y x x 5 7 T 6 T O n t g s D M F 3 F n 2 V v x P w M a K g u z W 7 r g 5 g X l t f J t + 4 V F 6 a I q 4 g 3 g w G e s y L B a U Q h Z i J R Z H p h Y f V w 8 i E m V F 5 f a p j j 9 H Q u s B V L C k Y P s m R a M K 6 D e A M F r K h q 0 I s J o O N B o 5 P g 3 K B u b n U l O f X F C D R 8 8 P l I M U U M L j v c N w z I Y k o H B A o x w T q k E x O A U H 2 h p E I x i A 8 S G C s U c Q + + F 9 d G K y Z w b S L 5 G z D O V l t T w 5 4 K X D p M 0 3 i q V o R f F m 0 B l S L Z Z l e C 0 l a G Z 4 v R Q D f d X m r j 9 D j c j H r h e z d W x O n d X h + 9 0 j R P 5 6 o n 6 I v P v q L 5 N f N K Y d l Y A I L V Y U / z 9 g X J N i i D M c M o o w n B 1 A i R v P L K Z f V I K v p Y b C 9 0 O 5 X q 8 i + F q C D m Z e F u I + E x O j r G 7 l q N a N Q Y E 8 J j l H M h A b E b 3 G q q H U I M C e s J a u r r O e n 0 6 W h y v p c e a X W 8 6 n k I C z H C T Y W Y / T M 3 + d h 3 M 0 5 a M h k 2 A d o S r s M k + 0 r Z I 1 + M K d k k b 0 j x A 7 6 d E j 2 v u C g I X g d O n a R n q 4 p A V L c 7 B X 1 5 S S i W G 2 I C t r X b H H B / / d W 3 3 O C 0 2 L Q 9 g Y Y l 0 V O b 8 f T p q P o o C U S 2 X c h m A q r C B 0 8 q B a Y 4 X y K C 4 f q + 5 p b m l A p y f 0 k f X 4 d 0 j V g P i k 6 R t e M M n b C y q 0 K o 4 Z i d P h s z F x P A u B f K x 0 6 d O c c p + V O D A 1 z O h D G s 0 2 d O U 2 v 0 r v p O Y 0 r E Z d Z f + 8 M i p y o l X g T E W B h l R 8 B e K i 4 W S m C Q d p 2 z X V T f k d t o e 1 D U M m J W K 6 y Q D M i B V / w m x E / o 3 T u 7 O k w t 0 P j k P P V 0 t + 3 o V O 4 / e E g X z r + k P j N m a O i e c K d K y C b i l N n E W X a J u + q S A n 8 0 7 + D K 7 f 0 2 0 J O N U e p p S F Z Z y P h n N z S X r N G F X i V u R O e w u r Z G I 0 / G u I a w q v 0 C j Z p M H E V / 9 L 2 u C N 1 R J 1 w e J s d G U A C D o a X i n J V 6 b 9 O r r 1 5 i t w 5 p 0 3 y g Z P k z E e N U c 8 U A L J W s Z 5 S g 5 u 3 C B U U M c 7 O o o G i h u f k F a m t t o Q c i n k F n g s A e t y 2 q 5 H U f / s 6 V 1 L l h W B v C q H x H S y C w K e I z x W K g Q 3 r s b q M P z m G A v E R Y E z 7 8 w s j O Y 3 F + n h 7 6 e s T f x k 8 N Q Q Z R m 0 B q i w 2 R o / E 8 x V Y e U k P X W a 7 I X 1 l d p Y b 6 B r Z i Z i A 8 8 G w W i e 8 y t v b p g C B 3 2 4 H k n c u X D g w C h 4 Q L 4 a 1 8 j T 5 7 k u A B Y j O q X T H a 9 A g / v M w g 8 s 4 C w f q 3 2 a 1 C D V x r a y u n h O 9 + N 8 S v z U z P b o s J 7 m B N b Q 2 X 5 W C 5 A M Q x m J p + 9 u w Z O n m y n 7 q 7 u 2 i w u 5 b s i 1 / x + y W w d E + G n 6 r P U l l z u 8 n n 2 6 D x 8 Q k q d i X d L 3 x / R 6 W f s 3 5 a M Z 1 t e 7 F E j m c 9 w F n K l r a 2 t G I C + m x s I J S g a b e d p k P t L K Z 5 0 a k g p p M p c i O Q J c a Y m E O 8 R Y 5 v 7 o W 9 W O N j Z a G 0 n K g T r k V 9 m D 5 5 W i w a X a o r g B 7 y 3 t B 9 s j d f p p d E 4 8 B a D D g J O O n N l X G u r M h W I u Y D 8 b f d v 3 d f C O g 8 W 4 u Z m V k q L X W J S K a I X Z v a 2 l o a G R m l Q R F H T E 5 O 0 Y k T O y f h o Z h 1 d c V N V 6 6 8 r B 4 h L m G C G 4 n B U A i 0 q b m R q 7 A x d l V Z U c H p 6 P 6 + 3 h 1 u J P 6 t z p 5 B z o p K M q X I M 4 E G / k a X l 1 a 2 K t i S 7 g W s F 4 H f A B L x C P 3 w T I w + G X F l F C Z A V h h i x G z c w y I 7 r e Y I m H Q 7 6 O v n p d R X t U Z v 9 o X Z b L c 5 J r b d D a z A A z E B 9 F w Y c 2 m r j v P F f l n 4 2 1 0 1 m U t 9 D o M 7 E 3 G 6 e P E C 3 b p 1 R 3 Q E N u r r 6 2 H R d J / o o q U l J Q k R j 8 V 5 E R Q j M W 2 F Q t T V 2 b k 9 O B w U M Z f H 4 6 G u r k 4 e i M V U 9 m 4 R 0 C P O x D g W S n 1 Q 7 Y 1 g 3 y g m g 3 D 9 3 i W a n p p l q w m 8 L y A m g G G Q V X + C x b S X 9 R v g r P 3 S u a R 1 L L I 5 e U W j 3 Y g J j C 4 5 2 P V L N y f s R T m 2 g g L w l y c D z R x H w W y X V i T X / 4 N r N C x c I A T 6 R j Q 4 3 P T u y a O v U v d s l d L 9 8 Y C I A V / m 1 L A c 8 E Q M B H E B 3 8 Y G D 9 r q X R G k t T E 7 F m M 0 x U 4 H D w h D O L B q k q t X r 7 B r p w f V C S g B M g J Z P p Q C Y f x r U v T w u 2 y / a R l e V f 4 m d H R G G V k j 8 O + i 2 L m z e n e d n T 4 5 i k V u u u q U I u D D 4 l g L S s + U L z k 1 A b 0 x p h N g w D P g V 6 q U t a z 7 1 q n Y k S D n w k d s 1 R A M u 8 T z o 2 A p V M c 9 7 4 C w D g s L S x Q U D c G 3 Z W d r g 3 k 9 3 o r X 6 f H 6 C Y 5 t Z H U 4 Z t g i r Y 3 f B N Z F T C S r K 7 B w C k D 8 h e / Y 3 A z S V 1 9 + w 8 c k F e X l h q l 2 I G c J I w 5 D L 3 + Q I M u 3 G w u D W B e / F D V 5 T S 4 P X e l O b 9 k i k R B b v z d 6 U z s J / H t Y A e q w O L Y x l B H o s a S L E Q 8 H y V a s l O X I x U W Q k k b M g L k 8 H G 8 I 0 W E E H 6 4 S y n v g N l 2 b K K N Q 7 O j 6 o V g s u i M G N G q B p S L G w e x c u K w A s V d Z W R k P y K J o F t Y K F q h S s y o U n i O 2 w r o L f p + f B R w I b t H a C o p q i 4 S Y F 9 i i S b C E 2 W F V a W c C i 5 + e a 4 2 K e K m E z r R E e H 1 B s 5 Q 7 q v b L Q s + F L 1 9 O o z 4 M H x z d 3 5 y x Z R z h 3 3 K o 4 G e 8 2 Z / s r a S Y U O a P Y k s U l 8 K l w X p y m H e D L B Q u B B r c v a E H / P q U c M E u d R 1 t q d I O M Z k A K z Y x O U N j o 8 / Y p Y s L f 9 D j 9 m y v r Q B r p R U T g D u J Z b f q G 9 v o 1 O l B m p 2 d p W h R G c d m m I t 0 c k B Z E x B k U 0 w A Y 1 9 j K 3 a e L z b j c X B l C d b Q 0 w N v A l X 7 7 l U 3 9 X Q 0 U M n h D z 2 l k F F Q u w 3 4 c p 3 3 T 2 3 R 7 W + / T i n / B 0 i 7 o i o b m S 8 8 f v e 9 t / k 4 G q B X v L e 3 t 4 c u X j p P Z 0 6 f o v 7 + X q W C P U d x F d v o R O 8 J j g / h y v a f 7 B M x Y v q q f I 8 P F t B G U 8 v C r R V W u b Y s + f t g m Z G 2 x l p / 2 R Q T Q D t c 9 d t 5 b B E L V 8 5 7 b b S u W c W 7 V r i E J 2 w P e b o 8 v I r L L 1 / i 4 0 g 2 w T P B U m F n W q K c x Q V 9 D Y f T M R 6 b G A p p X T N r W i 1 E A G v z 1 j t v c i / 9 + J E y h R 7 I Z c c g F j Q o g D X 8 F u f n O J 2 s B W l m N C z 0 g g h u H b Y s i Q s / V H c r F 9 4 P B o O d Q g Q Y m 8 J s V T S s D m F t 0 1 H m j N D P r i 3 R 9 U e r O 7 J 8 g W C U K / P 5 3 8 g B U N M n B + q x r k W 5 K / l 3 I Y 0 P l x X l S P j 9 f C x g 4 8 J d V H t g 1 V x 8 X o 5 N j q 8 p l h 8 z d 7 G 4 Z X O l M r k z E 5 n e c 2 w E h Z 7 L z J r K w 4 i R s C 7 B 2 X O n 6 c b 1 W / T F 5 1 9 x 9 Y A e l 6 u U W t r a t y + M B D N A 5 d T p U 8 1 R e r N n g 1 7 p j v C C J b Y i V L 1 l D 2 S w Y E 1 u 3 L h F X 3 9 1 j e r q 6 3 h 9 B i w J Z s a n n 3 7 J 6 z e 0 t L f T S 6 e 7 O W k h p 9 y j n 3 n s S S 6 G k 0 v I V X S x v D K m b E j 0 V n R s V b l + u D 4 Y O p E b H Q C 0 F b w b n 7 k + U U z F Q l 8 4 h k m W 6 D B h w R J x A y u G z 6 W 5 0 A W R l G h x z t H Z n t o d A o G Y 0 O j O n z + n H t m J 1 + P m x U T S g a k I i H V g B T G R b T + L z B 8 U A + U T 1 N 3 Z y p k 9 T L 5 D Y s K M 0 Z l 1 q n J u 7 V g p a e z Z c 1 q 1 n 9 7 V R M N s c b 4 9 Q i 1 V c d P z j V V h Z Q U / t g X C + z B + h g J d M 7 A O u s u Z f A N P 1 R d x 5 p d j x T v W d c S S 2 E b p 9 4 I Q F M a T H D Z l 0 R M J g n d t 0 L 1 X 0 J v L 7 4 M r C O u l B V M a s j H 1 P h z a o k t N i 4 R V Z t G B 1 O u W 8 t K y 5 A 5 S U 2 2 p Y Y + 7 l 6 L V b I H G j 2 z f 8 5 X U j l I P L N S s 1 8 5 u O i o l M o F M M O I u K S i A 6 9 l Q H u N 1 N 8 r F I b N 1 S g o m b S 4 r J A A G S Z H d k y f L D L z P K O W K F H R I x F l V 1 c p 6 F / g e X t 9 A X A A W G T 5 n V 1 Y F y g Z Y w B L r F G I p L l i o R 4 8 e c 3 X F e b U e U M s X Q 0 v 0 7 q W d a / n l g 6 A A f u f b o s N E 9 Q U G 8 i E E V G A s p 6 n j N A K f k w P l S D w h 8 R G J K B 2 l f M 1 o k w k 0 D + x + g p C D n x e K o D A + I 3 d W A M g G I Y A 1 E o 1 n b Y 3 n 6 / D A q H h N 7 y o i 4 J f r v e F 9 A I / t D r s 4 + e I f E l / n X Q / S n c V 6 f u 2 o a a q M 8 5 r d A B 0 H R I 7 f q E 8 6 f H P j A b k q a q m l 1 k k d 7 c l 1 L E C + C E o P r i Q G 5 B E T o R A W g k N 8 C R c N i / 9 E I m E a a L H T c z W + M g L f U S J E c q V z g 4 a X K 7 j G E 1 l E r J E O 9 0 8 P 3 g 8 R w X o V j K C A 1 k o h A 4 Y F U Z A Z Q 4 0 a H r t K X L z c M F 7 T i 0 i i F a C 0 A O i 9 0 I s B v A 5 x Y b W m b I G G Z L S 4 p 3 5 l 2 c X F Z f F c 2 b z u 1 u 3 7 d O n i G S 5 b A r N r Y d G Y U s e t 8 h V U u M h V j 8 o d Y Q p E 0 3 s m Z m C K f V t V j J 6 t O E z L r / Z m F / M c b a 8 L w U B M f r + f X T a M N 6 2 r u z 3 g N c R F R s C t k 9 j V H l + K C U B s 2 R Q T Q I 9 s B K a M Y + 7 U q I g f h + 7 e 5 y o M d A C g u q q U n o x O 0 Z M n I 7 x K U g 0 C B Y H 2 t + U r 2 i X E 9 G J C 5 4 P f W F O 6 U y K w O L L y B C A m H k s j J l B Q g g L w t b W g 4 h q + M j h 9 e p A F 8 / j R 8 I 4 B Y A l E h H E q x E 5 a c U n S T X I 7 K n 5 g U s G N w l m M t w 0 M 9 N O l 7 1 1 g 4 c j p 9 u h Q U F W B c 4 D q c 4 x r A W 0 B L p r l X q r D 8 w F Y c v y m V 0 + E U z w Y g D X 2 z Z Z H M 6 P g B K W f w b v h D 6 S s D g R r d f b c G R o b M 9 4 R A k E q x q m w N i A W 3 4 S 4 c C 9 R O / y s Y r b + 4 I m e 7 p Q 0 + s W L 5 2 l i Y o q n g s D l r S h N u r m 6 s J I 5 1 y b i M Z P v z i d e 7 Y 6 w i L R V I Q D b p G r B G F d d e T I e l W h T 6 3 o K T l A Y T 4 D r J y f I L f s d w v X R m S 0 B 5 g z p q 6 9 h k W T 8 h M e o g 4 O 4 5 P 6 v W K s 7 2 6 S b g a x f z v n L a / e 4 K H h + f p H a 2 9 t o / F m y E 9 G m h Z F u R u / d W m 3 + 3 f k A B u X x W 2 r E O U L H 8 E p 3 q o f R 2 x C j d 0 6 G t 9 0 8 W W a m 3 Q 4 I p F v / v a C S E n p a R Y C 5 M f k N v f 7 G a + q R V B B f o O I a W 2 T C N Z I B O 0 D x L G r d t G C G 7 b f T y b l H 2 a C t I k j 9 j R G 2 n A A X d 8 O 3 w U W / e O b 2 e H l s q l Q I 6 W R / c v t M d B C w z r 6 t I r o x k W r F t a 7 Q y o Y t b 9 a K 1 6 N 3 6 d I x 7 7 V T W 0 1 y 3 j 9 c + d 1 4 H w V n o b Q s + O x 0 + c p V G n q u q b I U Y B 0 8 B O 6 r K 2 v U 1 t b G S Q o p J p 8 a W + n F B N Y j 2 c + K z f t L q U S 4 s F h n I e 6 s 4 4 U h M e 0 k s L n J u x C + 9 9 7 b V N 9 Y l y I m g P U 4 U E m g F x P Q r s b 6 Q C 3 7 y T f M 9 r M y Q y s m 8 J Z m p k I 6 C l p Q A O M U p Z F 5 9 Z k C L B M C 9 / q G n V U G 2 m 0 n t c B i H f R u e P t F 7 l 4 O / 9 + I d t F J Y K t O C T o Q h 8 O 8 Z E p b L 6 f 3 j r V Z s F w D L u r l L q U 2 D 8 W 0 L w J S 7 7 u x c A U v K I R E K G z 9 9 u v r 3 M i Q 4 Z M 7 m X M K / I u v t 2 e 8 Y j s d L R A e 4 i a I 6 c l y 6 r a X 2 Q Q L z G i 9 E 8 R O i J G 0 Y K v O L 8 V v m 5 y c 5 M F f M N i 8 s 9 E h d S z B Y j Z 6 D M L P r I N r + v 2 B E L 3 U F q F 6 k 0 5 l v 2 S K I w s 6 h g K y 1 8 E 0 b 7 k d J a r S M U 0 c 4 z Y A 6 3 h j Z z 4 5 p R x C g t g w 3 v N t j q 7 7 9 + 7 J E F c L A O y v p J 9 c + G z s G f W f V G o Z Z d X I / L q d F 7 L U I 8 / R 5 6 M l J D e G y 2 U q S + J 0 t T d z u l t e x 7 2 C H T a 9 Q e P P F b y F A p i J q 9 3 b F T N 3 I S b s W A 5 e O n 8 u Z T E X X I Q b Y + G c F R O A O C R I q K D 6 A 4 k H 3 H 9 3 Z 2 h b T G B x Y Z H r 3 4 z E B D A w C u u U D 2 I C / t A + m 3 U w N Z Y 2 A 2 N W N b q U u 8 Q S l M B s D 9 v y i u S Y D X o z l B S h U a K B + q K 5 X Z a D 6 m o J a v g w G x m r J e G x n M 0 K s B l A O B K m a b d 5 U 8 B K Q 5 8 J 6 5 Q v Y H 2 N 3 Y L r K u 8 T L m V Z B H 6 s H j f j l S 7 j J E V B C w p r E i D V L V 0 7 P X D x U E 2 A B U + w x y s K Y b G d j r 7 I N B d B 9 b P c 6 z a 4 u U V Y J 6 O h v n 6 H i 4 P f f u H C h X 2 5 P r m K r P z O B E Q j f z f u c c P U e v k 4 H W Y v F 7 S g u u t j 2 w k H I 5 A u h / u H x i j T 5 t h K 5 / P R / E g d f z 5 W y p M o s a q R H q z h N 7 + w w I 8 / E + 8 7 b m g 3 0 j Y D G / f p K d M Y Y n g k S N h g d g H v Y W V S 3 6 m l o A V V W 5 q g 2 p r U N H g w g h 3 G l c f o w b C V D G I s C V L S k S N c R u x F w A 4 a c G e N N g i o F M f q 6 + p 5 q 5 g M 3 k 1 e s r C e + R p V G C w P U K 2 u p L Q g Y l B 4 J L x o q P B U s L e z d h K p 2 T k r a E F h A f x S d c t M C S a L S Y 8 O A T x S 6 C h D w k L 7 y O o d 5 r r Y h w H W S z C i t a W F f B F X S q x 1 n N D u 0 a w H q X 5 c x 0 e r 9 f T V s 2 L e N G 5 T d K Q Q i X T l s A 5 g O k b M t s 5 R 7 w s S l z g n M z N z 6 r O d Y P 9 Y S V 9 / H 9 2 c y A 9 X T 4 t Z o S z 2 U h q a y b / f 8 6 J 8 M V b M M 6 n h a W y E b F y X h 0 3 j v h H C g p h 2 O 6 5 m N p W + o M e h M L 6 C L J d Z U m I r H K c 7 z 4 N 0 s b e C K 5 G x 2 G I + M t A U 5 R V / 0 h V 1 H k f e G w i z F 7 L b 4 Y 0 2 Y Z U w 3 I C V r D B D F y Y r E o 0 I t y / 1 8 5 i x Y J b 4 K F g L h V V x 1 g L u t B u Q Y e H I u L O W P n m 4 l b d i A r B G h S Y m g N V u 9 z J W C D F h Q c w 7 a u k W T B b E h I Q E 1 h F B C A D S Z R E L V l D Y I n J m Z M a w y F U L 1 n 4 r K z d f 2 8 7 i e D G x Z u d Y S r t E G B I S G E J B 1 j e e I Y N T s I L C V p M N T c n t b Y x A E g L l N h a F x 1 0 R X 2 K 6 e z h a x I k L z F z G P L p P n q a v 2 S z Y G O r 7 g y G a m 5 7 m j c z 0 f C x O X M E G l h Y v R E F b K K x w p A V m H k K y x G S h R V b c Y 3 m y T B S s o N i M y x F c l e e r D r Z O F h Z a 4 O 4 h I / x 6 T + Y K 9 o I U V E N 5 n J o q s J R y a u a u p / 7 F J q F Z H E / k J g Q j y 5 k z v Q U p q N W A j a s h l p e x U 1 8 S j J h b W B i B h A T K k T J R k I L C M l D Y e A t j C 5 J r 4 8 X H s q b N 4 m g p S E F h 8 A 5 L S l X U N K p H K G U h E g u L / V K Q g p r x 2 K k o H q K G m u Q E w t 0 s w G F h k Y m C F B Q I + J X Z q 5 I v R n N 3 O r t F / l C Q g q o q T d B q O D k P C g W U 4 S x v y n y c w R J c h U J B C m o j W E Q r C 9 P q M 1 g n a + z p M N H u f n H c K U h B Y T J Z a 6 u y D 5 T Z Y h z V w o p h G 3 4 L i 7 1 Q k I L C J D J f r I r i Z K e h 2 W L a 2 l T 2 h d K y L q x Y N j e f t s h P C l J Q Y D N U x H u y F t u J W i q s D J / F w V C 4 g h J u 3 + 1 J J 8 9 v w b j U Q S 7 Z i y 1 T L A q T g l + K G W C v I O 1 O f R Y W + 6 V g L Z Q W S 0 w W B 4 U l K A u L A 8 Q S l I X F A W I J y s L i A L E E Z W F x g F i C s r A 4 Q C x B W V g c I I b j U I 1 V d u p r t q Y z H D W O + A Z V V p T T h j 9 A k 1 4 X z a 5 Z t Y T 5 h q G g O u o d d K E 7 d z Z h z g a o j z 7 q 4 a m i R J T i s S h v Q z O y G K e x h d 1 t 5 W + R O 1 g u n w l S T B C W w 3 Y 0 0 g o E A r x 1 5 7 z B R m A W + Y E l K B M g p G J 7 g o W F I t q j o K y i m t q 7 e q i 1 f e d q t h b 5 Q U Z B 3 b 3 7 H f 3 O P / g t + u n / + 0 v 1 S H r + 8 N / + a / V R f m I X 1 k h a p K O e x b v p X 2 e 3 D / c W + U l a Q U W j U f r p X / 4 F / c c / + m P 6 5 R / 9 C v 3 4 n / 5 j + s V f / Z x + / / d + l / 7 Z j / 8 J z c 3 O 8 r E P / + a v + f 3 D j x / T k + F h f p y v Y I n m e K I o K 8 s x Y 7 f E k m I n 3 1 s c P Q f R f a Y V 1 O j I C L W 2 t f F j r G G H P V l / 8 V c / o 4 W F e f o X v / 8 H 9 G f / 7 S f b x 8 C Z s 2 f J 5 c r f 6 e T y h F r F s p n B l p m 9 D b H t P W m P i r f 6 l U R N c 1 W c y o t 3 X q j G i j i 9 0 r 0 z m Y P j m e i o f f F p N 2 k F B Y E 8 e z Z G / + 4 P / w 3 9 3 u / + c 1 4 l C H v l T E 9 N 0 5 / 8 1 / 9 C I 0 J w 8 t h x A I v B h w p o / Y P 9 8 o P B E L 3 U F q X + x i h d 6 Y l Q e 8 3 h z P / C 9 1 a 5 E n S i P s a 7 C 2 L e G v Z A x p J v F 9 o j 9 E Z f m B / 3 N S r / P h Y v v d S J 3 Q c T d L Y 1 m v J 3 a f f c f f 9 U c k I p P i 9 v p 1 u i v C u L / L 7 9 s O e 0 O R b Y / 0 f / 8 H f o 3 / + H P 1 K P 5 D + c f B B n A X 1 Y 7 I g S E E Y g f o L L F w p H c j Z t / u 7 J M D f O l q p k o 8 O O f o 8 X H O R J s 1 H 0 b r j Y E a E G r D l / g J c A 6 5 J j U d O o u L h w 5 7 V g K Q R 7 h j 8 Z 7 1 n x 2 / j v + m w k s / e 1 r 3 E o j 9 t N t X V 1 6 r P j A U S V 7 a X E c l V Q 2 M z 5 t R N h b p x 1 G W Y 2 o z F F h d a w U d n c u p 1 8 W 0 W c 6 F n Z M F 8 X / K S w d D 3 C f c x l F n 0 2 G l t 2 U D D D 1 q r W w K 4 K B C V 3 W d h x Q o 6 I X B M U L I X W P d o v O J 9 G 2 w R 1 i Z j l V B 6 t L I X 2 M a b u w D H n t V N 5 S Z z 8 o V Q T l 1 F Q / + d / / n e + t z g 8 f v X X f 4 P v s y k o B P v f T T u 3 N 2 S u K E n Q 6 7 0 H 8 + 9 j 6 e s n B i t I I W 7 J d 7 D B t T u Q F F X B W i j 0 v v C t I 8 L T g B + t 9 d u z l Z j I p q A u d 0 V 4 o R r s K Y x z g g C 9 8 w C y X g B b w e g 5 D m L S s r B u o 4 f z z s J 2 + T C A C z E h I Y E 4 Q Z K P g s L f v 5 f t e N C B Q E S 1 Z T t j I s Q 9 y K 4 d B B v i u 6 5 P K I X W O N f I E B 5 X p t 3 2 9 I K 6 + d 1 9 + u T W U / U o U X N t K f 3 m r / 1 I f Z a / o D F h r A l x E x o i A m j t / q n w l b M x F p V O U P J v 1 o J e H g t y Y p V b y a 0 p J 7 3 a v X P r S l i d 9 a C N G 7 W R i A 6 T T 0 d K O F u G l L c c R z q u J J 0 / A + 4 9 n a Q / f + r a v n 3 9 O L n j 3 7 / 6 g 3 9 J H 3 / 0 o f o s v 0 D D h H W S V k m v n a M q h k 1 H t W o h E M d A B A 4 h f q R u A c T 1 g Z o s 0 I o J G I k J O E U s j c 8 f t Z j A O y c V E b 3 Z d 7 z F B N I K K h 0 / + p W / q z 7 K P 2 C Z 0 E g l 9 q L s C 0 g L B I N x n p b q O C c H 4 C Z h / O d 7 n R F O L y P z p n V R c x 1 0 U L C m + f Q 3 7 5 d 9 C y o b 4 H p g i 3 s I g t 0 1 5 f C e i Q n 9 I E 6 S s V I s k f p N c E + y i X T t z r f t t D Y Y s 7 H I X f I 2 h k I v D m e t S P w H g e w V f F z G T R A W h C p B g 5 Z j U k e J j K H C I o Z K x M P i P q i + Y p E v 5 F W W D 1 Y J c 5 N k D K S d p 4 R H i D N Q O q Q P 3 g H c O l S R S 7 R v k c k J L R j t 1 1 u u w 8 Z O U X I 6 n R S J R C g e s w S V j x y 5 y 6 e 1 B H s l r G b f 8 B 2 I g S A E P G Y 3 U N x g t T C 2 h O f a x A L e 5 x B B u f 5 f l p 8 3 8 u 2 P U k z 4 u / F 3 W O Q / a Q X l 9 / t p a n J y + 7 a 0 u K i + s n + 0 7 h U L Q T R q o L h w m Y F g J O m C X A g O 3 4 / v l e / D c 3 w e 4 s P j X A i S Z S d g c T x I K 6 i b P / 8 J x f 7 0 8 v b t 5 p / 8 p v r K / p C i k c k A L q I U V s f G 7 p j i t s m M m 5 n A 9 j J 4 C f S N d T c i 2 u u / s V 8 s M R 0 / 0 g r K Y b d T d 6 1 t + 1 Z T l i w h + d / / 6 8 / 5 Z g S q i 6 U V 0 r Z f C A c 3 p 3 g d l k l a E Y y R 4 B 6 W A 6 4 Z P o O G h g a n F 5 i Z 0 A 4 S i P y w g U t q i e n 4 k V Z Q 6 b h 6 9 Q 2 e G 6 U H g r G r 7 V G K B P e 4 Q U A Q j 0 3 c w 1 K Y W Q u Z f U O D w 2 f w N j y G C C O H P F 8 J 8 2 a O A v w u i + N H 2 s u 6 F U v Q 1 0 t 1 2 7 d J j 1 I s 6 f P 5 6 O c / / y m 9 / f a 7 / F w i r c 1 B x i b 4 L i k w f n z I v f p R T D A 8 / H / B I l u 8 c N o c r s t x 6 G 0 R N x 2 F q 4 d / Q X Y Q e q I i q L T S 5 v n N v q T A j U J Y C t z n u 5 h Y S N G i Q x c T v l 2 6 w B b H l 3 3 J A U 0 C g 6 o 2 z V h P P g D x G A 3 6 H s W v w K C z x f E n r c v 3 z U c 3 a O g X Y + p R o v J W O / 2 9 H / 8 6 Z 9 7 k w C d 6 3 V w H F k j 7 V + r / Z o j s M E u N k N V E I i Y T l s u X / 6 S 9 z H M T S + T 5 s G r 7 t v x o c z t t / T / + 7 C f 0 x / / 5 P y l P c h i M e U E + E J G Z + A / T 2 Y N r v B s x W R w P 9 n S p k R K X J T 2 V l R V U W 1 P F j 3 M Z i E U v G L 3 b d 1 g D u R D w Q W Y 8 L X K f P f e d a C C b A R 8 1 N T V x + j z X w S A z 9 K I V D d w 7 W C 4 5 j L b X s S 1 p 7 e R 4 m x F m 1 t D i e J M 2 h h q 6 c Z / u f f p 0 2 8 2 r a i 6 l X / v 7 v 6 w 8 y R M O O j 7 i 7 K b m 6 2 Q Z l Z 7 9 C M q K o f K f j O N Q x 6 G n N W v 0 E v x G f e L C C L 2 Y 0 o n V E l R h s s P l u 9 o T p v P t y V m h m R p j v o O S J h T p 7 q b 5 a 8 W E W b 2 w 3 G a V G w Z V W R Y F w A 5 B V a q L g 6 C x y O k b o 8 + n a F L c L x 7 A 9 I 1 c I y o s z G 7 m P u m F g w F t 1 P 2 Z D Q g j L k N n h B s E a 3 H 8 8 Q R t O w U l 1 2 5 G z 3 3 7 s z + l k q H X q e T u 6 1 R 0 + w 2 6 + R e / z a / l I 0 h O G J H J M i G r C f f N K F u H x e f x m t l 3 b 5 N Z r x b H A L f f R v 8 f I J A 3 p i I G r 3 A 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 G u i d = " 0 7 f 9 d 5 b b - 6 f c e - 4 6 7 a - b e d 0 - b 3 6 e b 7 b a 4 d 2 9 "   R e v = " 8 "   R e v G u i d = " 8 6 d 2 3 7 a e - d d 8 f - 4 a 2 1 - 8 4 2 c - 6 3 4 7 1 a a 1 7 b 1 d " 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 N a m e = " P A I S "   V i s i b l e = " t r u e "   D a t a T y p e = " S t r i n g "   M o d e l Q u e r y N a m e = " ' R a n g o ' [ P A I S ] " & g t ; & l t ; T a b l e   M o d e l N a m e = " R a n g o "   N a m e I n S o u r c e = " R a n g o "   V i s i b l e = " t r u e "   L a s t R e f r e s h = " 0 0 0 1 - 0 1 - 0 1 T 0 0 : 0 0 : 0 0 "   / & g t ; & l t ; / G e o C o l u m n & g t ; & l t ; / G e o C o l u m n s & g t ; & l t ; C o u n t r y   N a m e = " P A I S "   V i s i b l e = " t r u e "   D a t a T y p e = " S t r i n g "   M o d e l Q u e r y N a m e = " ' R a n g o ' [ P A I S ] " & g t ; & l t ; T a b l e   M o d e l N a m e = " R a n g o "   N a m e I n S o u r c e = " R a n g o "   V i s i b l e = " t r u e "   L a s t R e f r e s h = " 0 0 0 1 - 0 1 - 0 1 T 0 0 : 0 0 : 0 0 "   / & g t ; & l t ; / C o u n t r y & g t ; & l t ; / G e o E n t i t y & g t ; & l t ; M e a s u r e s & g t ; & l t ; M e a s u r e   N a m e = " 2 0 1 1 "   V i s i b l e = " t r u e "   D a t a T y p e = " L o n g "   M o d e l Q u e r y N a m e = " ' R a n g o ' [ 2 0 1 1 ] " & g t ; & l t ; T a b l e   M o d e l N a m e = " R a n g o "   N a m e I n S o u r c e = " R a n g o "   V i s i b l e = " t r u e "   L a s t R e f r e s h = " 0 0 0 1 - 0 1 - 0 1 T 0 0 : 0 0 : 0 0 "   / & g t ; & l t ; / M e a s u r e & g t ; & l t ; / M e a s u r e s & g t ; & l t ; M e a s u r e A F s & g t ; & l t ; A g g r e g a t i o n F u n c t i o n & g t ; S u m & l t ; / A g g r e g a t i o n F u n c t i o n & g t ; & l t ; / M e a s u r e A F s & g t ; & l t ; C a t e g o r y   N a m e = " 2 0 1 1 "   V i s i b l e = " t r u e "   D a t a T y p e = " L o n g "   M o d e l Q u e r y N a m e = " ' R a n g o ' [ 2 0 1 1 ] " & g t ; & l t ; T a b l e   M o d e l N a m e = " R a n g o "   N a m e I n S o u r c e = " R a n g o "   V i s i b l e = " t r u e "   L a s t R e f r e s h = " 0 0 0 1 - 0 1 - 0 1 T 0 0 : 0 0 : 0 0 "   / & g t ; & l t ; / C a t e g o r y & g t ; & l t ; C o l o r A F & g t ; N o n e & l t ; / C o l o r A F & g t ; & l t ; C h o s e n F i e l d s 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4 1 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0 7 f 9 d 5 b b - 6 f c e - 4 6 7 a - b e d 0 - b 3 6 e b 7 b a 4 d 2 9 & l t ; / L a y e r I d & g t ; & l t ; M i n i m u m & g t ; 1 & l t ; / M i n i m u m & g t ; & l t ; M a x i m u m & g t ; 1 0 & l t ; / M a x i m u m & g t ; & l t ; / L e g e n d & g t ; & l t ; D o c k & g t ; B o t t o m L e f t & l t ; / D o c k & g t ; & l t ; / D e c o r a t o r & g t ; & l t ; / D e c o r a t o r s & g t ; & l t ; / S e r i a l i z e d L a y e r M a n a g e r & g t ; < / L a y e r s C o n t e n t > < / S c e n e > < / S c e n e s > < / T o u r > 
</file>

<file path=customXml/item5.xml>��< ? x m l   v e r s i o n = " 1 . 0 "   e n c o d i n g = " u t f - 1 6 " ? > < V i s u a l i z a t i o n L S t a t e   x m l n s : x s d = " h t t p : / / w w w . w 3 . o r g / 2 0 0 1 / X M L S c h e m a "   x m l n s : x s i = " h t t p : / / w w w . w 3 . o r g / 2 0 0 1 / X M L S c h e m a - i n s t a n c e "   x m l n s = " h t t p : / / m i c r o s o f t . d a t a . v i s u a l i z a t i o n . C l i e n t . E x c e l . L S t a t e / 1 . 0 " > < c g > H 4 s I A A A A A A A E A O 1 c y 2 7 c V h L 9 l U Y D X p K 6 7 4 c h y Z A 6 V u K B P R D k J J g t r a b b n K F I D x + R k 7 + Z Z R Z Z D G a X L L L Q B 8 0 v z L l 8 d U v 2 I D S d a + A C 9 k N 2 S 1 T r d B 9 U 1 a l T d f n f 3 3 4 / f v L u J l / 9 k F Z 1 V h Y n a x q T 9 S o t r s t t V u x O 1 m 3 z O j L r J 6 f H 5 3 j 4 P G m e l 8 U m u X 6 T r v B N R f 3 4 X b 0 9 W b 9 p m r e P j 4 5 u b 2 / j W x 6 X 1 e 6 I E U K P / v b i + U t c e Z O s p 4 u z P 7 4 4 y o q 6 S Y r r d H 1 6 / K z u v 3 P 6 r p v s u i r r 8 n U T b 5 M m i X / I 6 j b J s 5 + S B t D j X V r y 7 Z H D j + 9 c / e N k / e S 6 b I u m + v E q 3 b m X 9 q L N m y x P m r R K c l z y f Z K 3 6 e r N 9 c n 6 d Z L X 7 s d 9 n Z Z X a V 3 m r X u 6 e n V 0 e n z U X Y R / n 3 3 4 K a / a O k v u P V d T t e 8 / 1 Y O n X u X N y V r x m D J J j b K M U K X w d 7 3 K 3 f t P e K w l t 4 Z J w a 2 Q n I I O X L 8 5 f C 3 4 k R d l d Z M 0 T b o 9 2 2 6 r t K 5 P O y z H R + 9 9 / n i 4 4 C J L 8 2 1 9 e l w 3 F a h c v a u z x 0 W W n 6 w 7 x O 7 F f r 4 v j F j 7 n 4 i 3 9 w H E o 3 t M 4 O v 3 H u M 1 / B E v l 2 1 a N e U j R q 6 y 6 3 I Z P 9 T E T F j K r T Z S K z W w E y k V K 2 Y I V 8 J a w r j g Z i Y 9 P a S V A x Q I S f c Q e 6 P q u 6 r d t c m P y 0 i K O I u t s k o K Y j i i y U r e R 1 E k V U y k t M Q w w h F n M 0 k a w A R C 0 I T W G z n f J k i Y x X Z p j q M i F k Z I Q 6 3 Q n E 1 B R A m J D c i i X E h G c Y W Y S c 8 E J x C C D v B 6 o + g q f f t o w x + d n 7 3 K s + s E K e + r 8 i Y r 8 N 9 i Y W G i N i Y U 5 U d Y Q 5 V x F W g I K U 1 i b Z l B W S J D X M 2 k D R D v f u 3 g r f b g A q H w / 2 D 3 R u d l 4 t g 8 + 6 p O a 3 B 5 n v y 9 r J e l R s l i L h i T i D / O l a U C O s L p C x l L Z q j U q F 2 I Q M f v T B Y v k 7 t f g G r V Y Q q E v Q e Y v b H 2 T V v s q p 6 4 h V E n d E y V 1 B y / t H D C A j m x k 4 M 2 F u 4 L Q m h D h R V 0 b q 7 s I N 3 9 k g T C 1 B 6 u N 5 I u K r Q V S 0 u Z g O 7 j m m k r K U F m J E L 3 / C D K u G G K c W g P J V D p k C 1 n y f U B T S D 0 T G i 9 s b N 5 k y 2 t W F z F U n J i J G f a y Q m n y c d W y m r U K 8 6 F V c R y c D a L m w 5 L I M w M W L 3 x c l l W T b t 7 0 D H P 7 n K 5 j Z W A G 2 A 1 R + B o F K S e m s j E + C Q e c s K Y + B h u R j y B 0 L O H 6 4 2 h s 2 q X F s 3 i 6 I m 4 j o m m F j w p b u n e i Y i U g E w X E r Q J 9 L y W q L m 5 b U I U C E k H e L 2 x t I E g 3 3 Y S g S 4 T d I r F 6 H G h v B U n X F N E z x B K V s Z o p T j i S B j N i V B 2 b p p z k O 7 + F Q h J 3 R v o 0 H q j 6 O s W 5 u B N k i + U c F T G S h O p p C K S K g 7 N N h J E I M W N k l I T o g y H l T S r C k 1 w A i H o A K 8 3 i s 5 a P D U s 3 4 U U R Q z t j 5 F M U E 6 1 F s 7 B G 6 Q C F 7 E k g q L x 7 U L I z L X 1 J k C B k H S A 1 x t J 5 1 V S Z / c t 9 t m C I a L w h i C x J U X d k Y g W i W z m x F y E h h Y q g l J t G G K o b 2 h n x V E P J x B + R r D e y N m U V e p s o m 2 a 4 + P L t l p W j a C 5 I e q Y I G h M 7 U E / R J m O J T 4 Q h l 5 1 c I 9 m s d T h W g H V C p g C I e s B Z m + c d U G 7 N O f B W Z A G T Z F 1 5 g F R z g v v m i M R 4 y G j l B L J h V I f l f C y U G y F 4 Z 3 z K B r O c k i G Y i k 5 k s a M o A G S B N 6 P q z y D r Y A s C F v B z S 4 6 i u D E z h Q N I 5 x A I m g P 1 1 v w w I S / 7 X V 3 s S z V M R 4 r z A C N p Z g m a c X V y B F D q b J Q E V R I F C t D 0 d v O S n U O U V I E w t A I 1 h s / l 2 V e L o 8 f h i y G C S 3 B R F a x f V O E I Q b X W k t r 4 f 1 o z D F m U j O A C Y S b C a 0 3 c u A u 5 W 6 f Y b 8 s M V / J c R l r o x i m D V A I n K p x A h F p i k Z J 4 A / E N i Z K G O D O Z K d D E w g 3 A 1 Z v z D y t 3 3 a j o n O 6 s B c S K D F w R T G W p Z S D p F E Y R B x u K s F a i p R Q 2 k h 8 Y m 5 e c 5 D u / h 2 K N J j Q e q P o e d a 0 n y A N p B s t a G o g 2 z h R U / i g H B l N L I O g k / Y j U t u I J p D 4 2 c P 1 x s 9 F l m d v 4 Z s u n L B S G l P q t h o o h 6 8 j M U w d l D V j 8 B K w 8 g C / x x A n D G a m t w l P I B Q d 4 P X G 0 X k n 3 W y + w 0 b D s j o k C U Y Q x s L b Z l D U D P Z c T 5 P A p 2 E y M I 5 t L m e n z t 7 k O r / 7 u Y M T C E t 7 u N 5 I + r a t / t l + 0 v g b c y K Y p g S / O X W e j x v V u S 4 V t p y F 3 Y 1 1 S N Q o z r r 5 0 T y N 7 S C F M / 7 u 3 s E O r j e S 3 l s U u k i 3 b h W 2 8 4 L w Y W z F F k b Z l 0 a 2 s w E 8 O g 1 P s R e 9 L d 1 a 0 H d F h v 8 s I w q R J g R 2 J b H N A G E O k 2 G o W p E 1 s X U L K J g D o t m d v z M 5 w F r 1 o A J J i g 9 B e 4 u 6 F 3 3 9 e r d 4 D x l y z 2 L f D u U J b j i l c p x Y w C h n W E l B a r S o b S D T z p U Z L + 5 + d n A C Y W p C 6 4 2 i T V U m y / e C J M I J + l x i m 8 4 y a v R o r 6 L 5 x X o r p A W 2 G 9 x e y t w 1 u w F N I O x M a L 2 x c 5 E V n 7 K C j B 0 G 1 8 Q a t F H Y n + u P U z h h g U G g x X i C M I 1 e y i 0 H z d 2 r m / A E w t A B X m 8 c X a b d 8 u P 5 2 b K S F N m Y o d 5 g u Q H 9 L M d W u B 7 U X 6 S x Q M 4 w o 4 D F 2 k 8 u Z m k / w L n 7 N R B 6 B q z e q P k r + q Y q w Q m L Z d R Q D F 2 R w y A L 0 M c S D P X G Z X A D Y Y 5 0 x 6 j E F p d T E X O r z w Q o E I I O 8 H o j a Q M L / O b V 0 h k S B I L V i m C j m y J M 6 D S f i D S P k d 5 g r 3 K U I A z U 1 V w j b 8 Q T C E V 7 u N 4 Y e t m m i y U C F r e c 1 6 2 R 4 Q S s c O V 2 S 7 o J r M J 5 C k M Q Q F g W c i u S y H q z 8 l s P J h B y R r D e q N m 0 r x Y m N / h 0 8 F U 5 l w r 9 D i H S j I f 8 N H o k H L z E Y M l A O M x e 2 H J I A m G l h + q N k 2 f N 8 h 0 t w W K c t 7 Q Y D F E t p 4 K D Q i T Q A 2 F f W G L c i k 3 V u c H S Q w m E l h G s N 2 I u k + z L y a I / 4 c z z 6 e c 6 W b Q p 4 f r A 8 s G 5 4 Y V Z z s b Y / r F Y 7 H Y H M Z k 1 5 k D C M Q b V w I 1 R G D O 5 z n V W + e k g u Y P M w S Q 7 9 x 4 O g L 1 F 1 l W a F e 7 E e W e D L R P b E j u o i o A N b p D m 9 h O / i H X 9 E V Y f t c b E 3 B A 9 d x u o A 9 U 7 c 4 F k w H u I v Z H 1 f V q k P 7 X p 0 k 1 v H S s l E T Y 4 X A m 5 b R U b d 1 R x d w B U J x z Y Y x j N Y t I 0 + + D 5 B C g Q m g 7 w e i P p 6 X U L v 3 v h f m p E 4 R z A L T W W 4 w A Y E 5 D e v e q O t M H 8 H B v G B G c s P 6 p z H f A E w t C E 1 h s / 3 5 T O m L t f l T 5 8 K 5 U P 3 f / k y / n k Y v f Z V M T L F j f J W V a U c P D V D c g t N A I O W b p B e R 9 H u D 0 K V r u k U P Q j 5 0 U d l k C C a M D q L Y T + k v Q 3 b + A L V 1 O x h Q / n T W G X D l Q 4 g 2 e c P r h 5 u s Z x Z d I v p s 6 V d s B z 9 5 9 Q N l N H s H 8 K O 0 f P 3 G 2 F H t z k 6 v R / o u y w Y B 9 L 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C8E8E3-0F69-4B30-B2BE-8F97F61F91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e5bf52-4a0b-4295-9813-b364d0d69acb"/>
    <ds:schemaRef ds:uri="a5b23f3b-4b60-4a15-8193-3736d00e28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D630A6-1461-4A27-82FA-DEBE7405BA06}">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FA85E9F3-3D97-457D-A496-6C9484E50DED}">
  <ds:schemaRefs>
    <ds:schemaRef ds:uri="http://schemas.microsoft.com/office/2006/documentManagement/types"/>
    <ds:schemaRef ds:uri="http://purl.org/dc/dcmitype/"/>
    <ds:schemaRef ds:uri="http://schemas.microsoft.com/office/2006/metadata/properties"/>
    <ds:schemaRef ds:uri="12e5bf52-4a0b-4295-9813-b364d0d69acb"/>
    <ds:schemaRef ds:uri="http://www.w3.org/XML/1998/namespace"/>
    <ds:schemaRef ds:uri="http://schemas.openxmlformats.org/package/2006/metadata/core-properties"/>
    <ds:schemaRef ds:uri="http://schemas.microsoft.com/office/infopath/2007/PartnerControls"/>
    <ds:schemaRef ds:uri="http://purl.org/dc/terms/"/>
    <ds:schemaRef ds:uri="a5b23f3b-4b60-4a15-8193-3736d00e28ac"/>
    <ds:schemaRef ds:uri="http://purl.org/dc/elements/1.1/"/>
  </ds:schemaRefs>
</ds:datastoreItem>
</file>

<file path=customXml/itemProps4.xml><?xml version="1.0" encoding="utf-8"?>
<ds:datastoreItem xmlns:ds="http://schemas.openxmlformats.org/officeDocument/2006/customXml" ds:itemID="{64294698-36D1-4F33-8FCC-166A050F8914}">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6F428AA3-0711-4F07-A736-AD0A5DECD21B}">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A514760E-517D-4A26-A42C-C6DF1A9376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72</vt:i4>
      </vt:variant>
    </vt:vector>
  </HeadingPairs>
  <TitlesOfParts>
    <vt:vector size="72" baseType="lpstr">
      <vt:lpstr>PORTADA</vt:lpstr>
      <vt:lpstr>RESUMEN ESTADÍSTICO</vt:lpstr>
      <vt:lpstr>LISTA TABLAS</vt:lpstr>
      <vt:lpstr>F-TABLA A-1|A-2|A-3</vt:lpstr>
      <vt:lpstr>F-TABLA B-1|B-2|B-3|B-4|B-7</vt:lpstr>
      <vt:lpstr>F-TABLA B-5|B-6</vt:lpstr>
      <vt:lpstr>F-TABLA B-8</vt:lpstr>
      <vt:lpstr>F-TABLA B-9</vt:lpstr>
      <vt:lpstr>F-TABLA B-10</vt:lpstr>
      <vt:lpstr>F-TABLA B-11</vt:lpstr>
      <vt:lpstr>F-TABLA B-12</vt:lpstr>
      <vt:lpstr>F-TABLA B-13</vt:lpstr>
      <vt:lpstr>F-TABLA B-14</vt:lpstr>
      <vt:lpstr>F-TABLA B-15</vt:lpstr>
      <vt:lpstr>F-TABLA B-16</vt:lpstr>
      <vt:lpstr>F-TABLA C-1|C-7</vt:lpstr>
      <vt:lpstr>F-TABLA C-2|C-8</vt:lpstr>
      <vt:lpstr>F-TABLA C-3</vt:lpstr>
      <vt:lpstr>F-TABLA C-4|C-5|C-9|C-10</vt:lpstr>
      <vt:lpstr>F-TABLA C-6</vt:lpstr>
      <vt:lpstr>F-TABLA C-11|C-12| C-13</vt:lpstr>
      <vt:lpstr>F-TABLA C-14</vt:lpstr>
      <vt:lpstr>F-TABLA C-15</vt:lpstr>
      <vt:lpstr>F-TABLA C-16</vt:lpstr>
      <vt:lpstr>F-TABLA C-17</vt:lpstr>
      <vt:lpstr>F-TABLA C-18</vt:lpstr>
      <vt:lpstr>F-TABLA D-1</vt:lpstr>
      <vt:lpstr>F-TABLA D-2</vt:lpstr>
      <vt:lpstr>F-TABLA D-3</vt:lpstr>
      <vt:lpstr>F-TABLA D-4</vt:lpstr>
      <vt:lpstr>F-TABLA D-5</vt:lpstr>
      <vt:lpstr>F-TABLA D-6</vt:lpstr>
      <vt:lpstr>F-TABLA D-7</vt:lpstr>
      <vt:lpstr>F-TABLA D-8</vt:lpstr>
      <vt:lpstr>F-TABLA E-1</vt:lpstr>
      <vt:lpstr>F-TABLA E-2</vt:lpstr>
      <vt:lpstr>F-TABLA E-3</vt:lpstr>
      <vt:lpstr>F-TABLA E-4</vt:lpstr>
      <vt:lpstr>F-TABLA E-5</vt:lpstr>
      <vt:lpstr>F-TABLA E-6</vt:lpstr>
      <vt:lpstr>F-TABLA E-7</vt:lpstr>
      <vt:lpstr>F-TABLA F-1</vt:lpstr>
      <vt:lpstr>F-TABLA F-2</vt:lpstr>
      <vt:lpstr>F-TABLA F-3</vt:lpstr>
      <vt:lpstr>F-TABLA F-4</vt:lpstr>
      <vt:lpstr>F-TABLA G-1</vt:lpstr>
      <vt:lpstr>F-TABLA G-2</vt:lpstr>
      <vt:lpstr>F-TABLA G-3</vt:lpstr>
      <vt:lpstr>F-TABLA G-4</vt:lpstr>
      <vt:lpstr>F-TABLA G-5</vt:lpstr>
      <vt:lpstr>F-TABLA G-6</vt:lpstr>
      <vt:lpstr>F-TABLA G-7</vt:lpstr>
      <vt:lpstr>F-TABLA G-8</vt:lpstr>
      <vt:lpstr>F-TABLA G-9</vt:lpstr>
      <vt:lpstr>F-TABLA G-10</vt:lpstr>
      <vt:lpstr>F-TABLA G-11</vt:lpstr>
      <vt:lpstr>F-TABLA G-12</vt:lpstr>
      <vt:lpstr>F-TABLA G-13</vt:lpstr>
      <vt:lpstr>F-TABLA G-14</vt:lpstr>
      <vt:lpstr>F-TABLA G-15</vt:lpstr>
      <vt:lpstr>F-TABLA G-16</vt:lpstr>
      <vt:lpstr>F-TABLA G-17</vt:lpstr>
      <vt:lpstr>F-TABLA H-1</vt:lpstr>
      <vt:lpstr>F-TABLA H-2</vt:lpstr>
      <vt:lpstr>F-TABLA H-3</vt:lpstr>
      <vt:lpstr>F-TABLA H-4</vt:lpstr>
      <vt:lpstr>F-TABLA H-5</vt:lpstr>
      <vt:lpstr>F-TABLA H-6</vt:lpstr>
      <vt:lpstr>F-TABLA H-7</vt:lpstr>
      <vt:lpstr>F-TABLA I-1</vt:lpstr>
      <vt:lpstr>F-TABLA I-2</vt:lpstr>
      <vt:lpstr>F-TABLA I-3</vt:lpstr>
    </vt:vector>
  </TitlesOfParts>
  <Company>Pontificia Universidad Javeriana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BOLETÍN ESTADÍSTICO 2016</dc:title>
  <dc:creator>fuzcategui@javeriana.edu.co</dc:creator>
  <cp:keywords>BOLETÍN ESTADÍSTICO</cp:keywords>
  <cp:lastModifiedBy>Fernando Andres Uzcátegui Ponce</cp:lastModifiedBy>
  <cp:lastPrinted>2017-04-07T16:46:47Z</cp:lastPrinted>
  <dcterms:created xsi:type="dcterms:W3CDTF">2017-02-22T19:28:51Z</dcterms:created>
  <dcterms:modified xsi:type="dcterms:W3CDTF">2022-05-11T19:50:01Z</dcterms:modified>
  <cp:category>ESTADÍSTICAS;DOCUMENTO INSTITUCIONAL;PONTIFICIA UNIVERSIDAD JAVERIANA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0x0101006222165C5A2C374CABDA0BB2464A4DA1</vt:lpwstr>
  </property>
</Properties>
</file>